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72d60bd4a7d9835/Desktop/"/>
    </mc:Choice>
  </mc:AlternateContent>
  <xr:revisionPtr revIDLastSave="0" documentId="8_{9DEA8C3A-FEB4-4BA4-B6EA-93C1ABD1E6BE}" xr6:coauthVersionLast="47" xr6:coauthVersionMax="47" xr10:uidLastSave="{00000000-0000-0000-0000-000000000000}"/>
  <bookViews>
    <workbookView xWindow="-108" yWindow="-108" windowWidth="23256" windowHeight="12456" firstSheet="32" activeTab="38" xr2:uid="{00000000-000D-0000-FFFF-FFFF00000000}"/>
  </bookViews>
  <sheets>
    <sheet name="La Stats" sheetId="1" r:id="rId1"/>
    <sheet name="LA data" sheetId="3" r:id="rId2"/>
    <sheet name="QA stats" sheetId="4" r:id="rId3"/>
    <sheet name="QA data" sheetId="5" r:id="rId4"/>
    <sheet name="Sheet51" sheetId="102" r:id="rId5"/>
    <sheet name="june LA Data" sheetId="144" state="hidden" r:id="rId6"/>
    <sheet name="june QA Data " sheetId="145" state="hidden" r:id="rId7"/>
    <sheet name="May LA Data" sheetId="126" state="hidden" r:id="rId8"/>
    <sheet name="May QA Data " sheetId="127" state="hidden" r:id="rId9"/>
    <sheet name="Sheet60" sheetId="137" state="hidden" r:id="rId10"/>
    <sheet name="Sheet56" sheetId="133" state="hidden" r:id="rId11"/>
    <sheet name="Sheet54" sheetId="129" state="hidden" r:id="rId12"/>
    <sheet name="Sheet4" sheetId="17" state="hidden" r:id="rId13"/>
    <sheet name="Sheet3" sheetId="16" state="hidden" r:id="rId14"/>
    <sheet name="Sheet1" sheetId="14" state="hidden" r:id="rId15"/>
    <sheet name="sept week2 performence" sheetId="13" state="hidden" r:id="rId16"/>
    <sheet name="Sheet23" sheetId="39" state="hidden" r:id="rId17"/>
    <sheet name="Sheet26" sheetId="42" state="hidden" r:id="rId18"/>
    <sheet name="Sheet25" sheetId="41" state="hidden" r:id="rId19"/>
    <sheet name="Nov LA data" sheetId="51" state="hidden" r:id="rId20"/>
    <sheet name="Dec QA data" sheetId="65" state="hidden" r:id="rId21"/>
    <sheet name="Dec LA data" sheetId="64" state="hidden" r:id="rId22"/>
    <sheet name="Jan LA Data" sheetId="77" state="hidden" r:id="rId23"/>
    <sheet name="Jan QA Data" sheetId="76" state="hidden" r:id="rId24"/>
    <sheet name="Feb QA Data" sheetId="88" state="hidden" r:id="rId25"/>
    <sheet name="Feb LA Data" sheetId="87" state="hidden" r:id="rId26"/>
    <sheet name="April LA Data" sheetId="110" state="hidden" r:id="rId27"/>
    <sheet name="April QA Data " sheetId="111" state="hidden" r:id="rId28"/>
    <sheet name="Sheet55" sheetId="117" state="hidden" r:id="rId29"/>
    <sheet name="Sheet57" sheetId="134" state="hidden" r:id="rId30"/>
    <sheet name="July LA Data" sheetId="156" r:id="rId31"/>
    <sheet name="July QA Data " sheetId="157" r:id="rId32"/>
    <sheet name="Quarter-2'22 Team Perf " sheetId="154" r:id="rId33"/>
    <sheet name="Sheet63" sheetId="164" r:id="rId34"/>
    <sheet name="July week-4" sheetId="162" r:id="rId35"/>
    <sheet name="July week-3" sheetId="161" r:id="rId36"/>
    <sheet name="July week-2" sheetId="160" r:id="rId37"/>
    <sheet name="July week-1" sheetId="158" r:id="rId38"/>
    <sheet name="JUly month perf" sheetId="163" r:id="rId39"/>
    <sheet name="Sheet62" sheetId="159" r:id="rId40"/>
    <sheet name="june week-4" sheetId="155" state="hidden" r:id="rId41"/>
    <sheet name="Sheet59" sheetId="149" r:id="rId42"/>
    <sheet name="safe" sheetId="141" r:id="rId43"/>
    <sheet name="March LA Data" sheetId="101" state="hidden" r:id="rId44"/>
    <sheet name="Feb'22 Team Perf" sheetId="99" state="hidden" r:id="rId45"/>
    <sheet name="Sheet45" sheetId="85" state="hidden" r:id="rId46"/>
    <sheet name="Sheet48" sheetId="86" state="hidden" r:id="rId47"/>
    <sheet name="Sheet47" sheetId="84" state="hidden" r:id="rId48"/>
    <sheet name="Sheet46" sheetId="92" state="hidden" r:id="rId49"/>
    <sheet name="Sheet50" sheetId="98" state="hidden" r:id="rId50"/>
    <sheet name="Sheet49" sheetId="93" state="hidden" r:id="rId51"/>
    <sheet name="Sheet52" sheetId="96" state="hidden" r:id="rId52"/>
    <sheet name="Sheet53" sheetId="97" state="hidden" r:id="rId53"/>
    <sheet name="Jan'22 Team Perf" sheetId="90" state="hidden" r:id="rId54"/>
    <sheet name="Oct'21 TEAM perf" sheetId="80" state="hidden" r:id="rId55"/>
    <sheet name="Nov'21 TEAM perf" sheetId="81" state="hidden" r:id="rId56"/>
    <sheet name="Dec'21 TEAM perf" sheetId="82" state="hidden" r:id="rId57"/>
    <sheet name="December final perf " sheetId="75" state="hidden" r:id="rId58"/>
    <sheet name="Nov QA data" sheetId="50" state="hidden" r:id="rId59"/>
    <sheet name="Sheet43" sheetId="62" state="hidden" r:id="rId60"/>
    <sheet name="Sheet42" sheetId="61" state="hidden" r:id="rId61"/>
    <sheet name="Sheet37" sheetId="56" state="hidden" r:id="rId62"/>
    <sheet name="Sheet41" sheetId="60" state="hidden" r:id="rId63"/>
    <sheet name="Sheet44" sheetId="63" state="hidden" r:id="rId64"/>
    <sheet name="Sheet40" sheetId="59" state="hidden" r:id="rId65"/>
    <sheet name="Sheet39" sheetId="58" state="hidden" r:id="rId66"/>
    <sheet name="Sheet38" sheetId="57" state="hidden" r:id="rId67"/>
    <sheet name="OCT QA data" sheetId="35" state="hidden" r:id="rId68"/>
    <sheet name="OCT LA data" sheetId="36" state="hidden" r:id="rId69"/>
    <sheet name="Sheet34" sheetId="53" state="hidden" r:id="rId70"/>
    <sheet name="Sheet31" sheetId="48" state="hidden" r:id="rId71"/>
    <sheet name="Sheet30" sheetId="47" state="hidden" r:id="rId72"/>
    <sheet name="Sheet29" sheetId="46" state="hidden" r:id="rId73"/>
    <sheet name="Sheet32" sheetId="49" state="hidden" r:id="rId74"/>
    <sheet name="Sheet36" sheetId="55" state="hidden" r:id="rId75"/>
    <sheet name="Sheet35" sheetId="54" state="hidden" r:id="rId76"/>
    <sheet name="Sheet33" sheetId="52" state="hidden" r:id="rId77"/>
    <sheet name="Sheet27" sheetId="43" state="hidden" r:id="rId78"/>
    <sheet name="Sheet28" sheetId="45" state="hidden" r:id="rId79"/>
    <sheet name="Sheet21" sheetId="44" state="hidden" r:id="rId80"/>
    <sheet name="SEPT LA DATA" sheetId="6" state="hidden" r:id="rId81"/>
    <sheet name="Sheet24" sheetId="40" state="hidden" r:id="rId82"/>
    <sheet name="sept overall perf" sheetId="37" state="hidden" r:id="rId83"/>
    <sheet name="Sheet20" sheetId="34" state="hidden" r:id="rId84"/>
    <sheet name="Sheet18" sheetId="32" state="hidden" r:id="rId85"/>
    <sheet name="Sheet19" sheetId="33" state="hidden" r:id="rId86"/>
    <sheet name="Sheet17" sheetId="31" state="hidden" r:id="rId87"/>
    <sheet name="Sheet15" sheetId="29" state="hidden" r:id="rId88"/>
    <sheet name="Sheet16" sheetId="30" state="hidden" r:id="rId89"/>
    <sheet name="Sheet10" sheetId="23" state="hidden" r:id="rId90"/>
    <sheet name="Sheet5" sheetId="18" state="hidden" r:id="rId91"/>
    <sheet name="Sheet11" sheetId="24" state="hidden" r:id="rId92"/>
    <sheet name="Sheet12" sheetId="28" state="hidden" r:id="rId93"/>
    <sheet name="Sheet13" sheetId="26" state="hidden" r:id="rId94"/>
    <sheet name="Sheet14" sheetId="27" state="hidden" r:id="rId95"/>
    <sheet name="Sheet9" sheetId="22" state="hidden" r:id="rId96"/>
    <sheet name="Sheet7" sheetId="20" state="hidden" r:id="rId97"/>
    <sheet name="Sheet8" sheetId="21" state="hidden" r:id="rId98"/>
    <sheet name="Sheet6" sheetId="19" state="hidden" r:id="rId99"/>
    <sheet name="Sheet22" sheetId="38" state="hidden" r:id="rId100"/>
    <sheet name="6th 7th LA stats" sheetId="11" state="hidden" r:id="rId101"/>
    <sheet name="6th 7th qa data" sheetId="10" state="hidden" r:id="rId102"/>
    <sheet name="sept week 1 performance " sheetId="8" state="hidden" r:id="rId103"/>
    <sheet name="user data" sheetId="2" state="hidden" r:id="rId104"/>
    <sheet name="SEPT  QA DATA" sheetId="7" state="hidden" r:id="rId105"/>
    <sheet name="june week-1" sheetId="146" state="hidden" r:id="rId106"/>
    <sheet name="june week-2" sheetId="150" state="hidden" r:id="rId107"/>
    <sheet name="june week-3" sheetId="152" state="hidden" r:id="rId108"/>
    <sheet name="Sheet61" sheetId="153" r:id="rId109"/>
    <sheet name="june month perf" sheetId="151" state="hidden" r:id="rId110"/>
    <sheet name="Sheet58" sheetId="148" r:id="rId111"/>
    <sheet name="Sheet2" sheetId="147" r:id="rId112"/>
    <sheet name="may week5" sheetId="140" state="hidden" r:id="rId113"/>
    <sheet name="may week4" sheetId="138" state="hidden" r:id="rId114"/>
    <sheet name="may week3" sheetId="132" state="hidden" r:id="rId115"/>
    <sheet name="may week2" sheetId="131" state="hidden" r:id="rId116"/>
    <sheet name="Quarter-1'22 Team Perf" sheetId="108" state="hidden" r:id="rId117"/>
    <sheet name="March QA Data" sheetId="100" state="hidden" r:id="rId118"/>
    <sheet name="March'22 Team Perf" sheetId="105" state="hidden" r:id="rId119"/>
    <sheet name="_56F9DC9755BA473782653E2940F9" sheetId="104" state="veryHidden" r:id="rId120"/>
    <sheet name="unsafe-1" sheetId="143" state="hidden" r:id="rId121"/>
    <sheet name="unsafe-2" sheetId="142" state="hidden" r:id="rId122"/>
  </sheets>
  <externalReferences>
    <externalReference r:id="rId123"/>
    <externalReference r:id="rId124"/>
  </externalReferences>
  <definedNames>
    <definedName name="_56F9DC9755BA473782653E2940F9FormId">"FT0IQ3NywUC32znv2czBeuLjYyQScaRDldRAoEzZe3JUQ0UyNFhEWFdGVzgwQ0lKWUdYUlRIUzZMVyQlQCN0PWcu"</definedName>
    <definedName name="_56F9DC9755BA473782653E2940F9ResponseSheet">"Form1"</definedName>
    <definedName name="_56F9DC9755BA473782653E2940F9SourceDocId">"{b196e9ec-b154-4134-9ae6-249efbb87766}"</definedName>
    <definedName name="_xlnm._FilterDatabase" localSheetId="101" hidden="1">'6th 7th qa data'!$A$1:$U$17</definedName>
    <definedName name="_xlnm._FilterDatabase" localSheetId="21" hidden="1">'Dec LA data'!$A$2:$ZK$2</definedName>
    <definedName name="_xlnm._FilterDatabase" localSheetId="20" hidden="1">'Dec QA data'!$A$2:$AKU$2</definedName>
    <definedName name="_xlnm._FilterDatabase" localSheetId="25" hidden="1">'Feb LA Data'!$A$2:$CQ$2</definedName>
    <definedName name="_xlnm._FilterDatabase" localSheetId="24" hidden="1">'Feb QA Data'!$A$2:$WR$2</definedName>
    <definedName name="_xlnm._FilterDatabase" localSheetId="22" hidden="1">'Jan LA Data'!$A$2:$RG$2</definedName>
    <definedName name="_xlnm._FilterDatabase" localSheetId="23" hidden="1">'Jan QA Data'!$A$2:$VP$2</definedName>
    <definedName name="_xlnm._FilterDatabase" localSheetId="30" hidden="1">'July LA Data'!$A$2:$LK$2</definedName>
    <definedName name="_xlnm._FilterDatabase" localSheetId="31" hidden="1">'July QA Data '!$A$2:$UN$2</definedName>
    <definedName name="_xlnm._FilterDatabase" localSheetId="37" hidden="1">'July week-1'!$A$2:$R$2</definedName>
    <definedName name="_xlnm._FilterDatabase" localSheetId="36" hidden="1">'July week-2'!$A$2:$R$2</definedName>
    <definedName name="_xlnm._FilterDatabase" localSheetId="35" hidden="1">'July week-3'!$A$2:$R$2</definedName>
    <definedName name="_xlnm._FilterDatabase" localSheetId="34" hidden="1">'July week-4'!$A$2:$S$29</definedName>
    <definedName name="_xlnm._FilterDatabase" localSheetId="5" hidden="1">'june LA Data'!$A$2:$IM$2</definedName>
    <definedName name="_xlnm._FilterDatabase" localSheetId="6" hidden="1">'june QA Data '!$QE$3:$QE$22</definedName>
    <definedName name="_xlnm._FilterDatabase" localSheetId="105" hidden="1">'june week-1'!$A$2:$O$29</definedName>
    <definedName name="_xlnm._FilterDatabase" localSheetId="106" hidden="1">'june week-2'!$A$2:$O$2</definedName>
    <definedName name="_xlnm._FilterDatabase" localSheetId="107" hidden="1">'june week-3'!$A$2:$S$2</definedName>
    <definedName name="_xlnm._FilterDatabase" localSheetId="40" hidden="1">'june week-4'!$A$2:$R$2</definedName>
    <definedName name="_xlnm._FilterDatabase" localSheetId="1" hidden="1">'LA data'!$A$1:$Y$30</definedName>
    <definedName name="_xlnm._FilterDatabase" localSheetId="43" hidden="1">'March LA Data'!$A$2:$TL$2</definedName>
    <definedName name="_xlnm._FilterDatabase" localSheetId="117" hidden="1">'March QA Data'!$A$2:$ADD$2</definedName>
    <definedName name="_xlnm._FilterDatabase" localSheetId="114" hidden="1">'may week3'!$A$1:$N$26</definedName>
    <definedName name="_xlnm._FilterDatabase" localSheetId="113" hidden="1">'may week4'!$A$1:$N$26</definedName>
    <definedName name="_xlnm._FilterDatabase" localSheetId="112" hidden="1">'may week5'!$A$2:$Q$2</definedName>
    <definedName name="_xlnm._FilterDatabase" localSheetId="19" hidden="1">'Nov LA data'!$A$2:$AAV$2</definedName>
    <definedName name="_xlnm._FilterDatabase" localSheetId="58" hidden="1">'Nov QA data'!$A$2:$ANY$2</definedName>
    <definedName name="_xlnm._FilterDatabase" localSheetId="68" hidden="1">'OCT LA data'!$A$2:$YB$2</definedName>
    <definedName name="_xlnm._FilterDatabase" localSheetId="67" hidden="1">'OCT QA data'!$A$2:$ACK$2</definedName>
    <definedName name="_xlnm._FilterDatabase" localSheetId="116" hidden="1">'Quarter-1''22 Team Perf'!$A$2:$Q$2</definedName>
    <definedName name="_xlnm._FilterDatabase" localSheetId="32" hidden="1">'Quarter-2''22 Team Perf '!$A$1:$Q$1</definedName>
    <definedName name="_xlnm._FilterDatabase" localSheetId="104" hidden="1">'SEPT  QA DATA'!$A$2:$AII$2</definedName>
    <definedName name="_xlnm._FilterDatabase" localSheetId="80" hidden="1">'SEPT LA DATA'!$A$2:$VW$21</definedName>
    <definedName name="_xlnm._FilterDatabase" localSheetId="51" hidden="1">Sheet52!$A$1:$M$1</definedName>
    <definedName name="_xlnm._FilterDatabase" localSheetId="28" hidden="1">Sheet55!$A$1:$Z$24</definedName>
    <definedName name="_xlnm._FilterDatabase" localSheetId="110" hidden="1">Sheet58!$I$2:$K$2</definedName>
    <definedName name="_xlnm._FilterDatabase" localSheetId="39" hidden="1">Sheet62!$A$2:$CQ$2</definedName>
    <definedName name="Total_DF_Resources">[1]Total_Resources!$1:$1048576</definedName>
    <definedName name="Users_Daywise_Perf">[2]Nov_2021_Daywise_Perf!$1:$1048576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S31" i="159" l="1"/>
  <c r="EM20" i="159"/>
  <c r="EM18" i="159"/>
  <c r="EM16" i="159"/>
  <c r="EM4" i="159"/>
  <c r="EN4" i="159"/>
  <c r="EM5" i="159"/>
  <c r="EN5" i="159"/>
  <c r="EM6" i="159"/>
  <c r="EN6" i="159"/>
  <c r="EM7" i="159"/>
  <c r="EN7" i="159"/>
  <c r="EM8" i="159"/>
  <c r="EN8" i="159"/>
  <c r="EM9" i="159"/>
  <c r="EN9" i="159"/>
  <c r="EM10" i="159"/>
  <c r="EN10" i="159"/>
  <c r="EM11" i="159"/>
  <c r="EN11" i="159"/>
  <c r="EM12" i="159"/>
  <c r="EN12" i="159"/>
  <c r="EM13" i="159"/>
  <c r="EN13" i="159"/>
  <c r="EM14" i="159"/>
  <c r="EN14" i="159"/>
  <c r="EM15" i="159"/>
  <c r="EN15" i="159"/>
  <c r="EN16" i="159"/>
  <c r="EM17" i="159"/>
  <c r="EN17" i="159"/>
  <c r="EN18" i="159"/>
  <c r="EM19" i="159"/>
  <c r="EN19" i="159"/>
  <c r="EN20" i="159"/>
  <c r="EM21" i="159"/>
  <c r="EN21" i="159"/>
  <c r="EM22" i="159"/>
  <c r="EN22" i="159"/>
  <c r="EM23" i="159"/>
  <c r="EN23" i="159"/>
  <c r="EM24" i="159"/>
  <c r="EN24" i="159"/>
  <c r="EM25" i="159"/>
  <c r="EN25" i="159"/>
  <c r="EM26" i="159"/>
  <c r="EN26" i="159"/>
  <c r="EM27" i="159"/>
  <c r="EN27" i="159"/>
  <c r="EN3" i="159"/>
  <c r="EM3" i="159"/>
  <c r="DN20" i="159"/>
  <c r="DO20" i="159"/>
  <c r="DN21" i="159"/>
  <c r="DO21" i="159"/>
  <c r="DN32" i="159"/>
  <c r="DO4" i="159"/>
  <c r="DO5" i="159"/>
  <c r="DO6" i="159"/>
  <c r="DO7" i="159"/>
  <c r="DO8" i="159"/>
  <c r="DO9" i="159"/>
  <c r="DO10" i="159"/>
  <c r="DO11" i="159"/>
  <c r="DO12" i="159"/>
  <c r="DO13" i="159"/>
  <c r="DO14" i="159"/>
  <c r="DO15" i="159"/>
  <c r="DO16" i="159"/>
  <c r="DO17" i="159"/>
  <c r="DO18" i="159"/>
  <c r="DO19" i="159"/>
  <c r="DO22" i="159"/>
  <c r="DO23" i="159"/>
  <c r="DO24" i="159"/>
  <c r="DO25" i="159"/>
  <c r="DO26" i="159"/>
  <c r="DO27" i="159"/>
  <c r="DO29" i="159"/>
  <c r="DO3" i="159"/>
  <c r="DN4" i="159"/>
  <c r="DN5" i="159"/>
  <c r="DN6" i="159"/>
  <c r="DN7" i="159"/>
  <c r="DN8" i="159"/>
  <c r="DN9" i="159"/>
  <c r="DN10" i="159"/>
  <c r="DN11" i="159"/>
  <c r="DN12" i="159"/>
  <c r="DN13" i="159"/>
  <c r="DN14" i="159"/>
  <c r="DN15" i="159"/>
  <c r="DN16" i="159"/>
  <c r="DN17" i="159"/>
  <c r="DN18" i="159"/>
  <c r="DN19" i="159"/>
  <c r="DN22" i="159"/>
  <c r="DN23" i="159"/>
  <c r="DN24" i="159"/>
  <c r="DN25" i="159"/>
  <c r="DN26" i="159"/>
  <c r="DN27" i="159"/>
  <c r="DN29" i="159"/>
  <c r="DN3" i="159"/>
  <c r="CN29" i="159"/>
  <c r="CN30" i="159"/>
  <c r="CN28" i="159"/>
  <c r="M31" i="162"/>
  <c r="N31" i="162"/>
  <c r="L31" i="162"/>
  <c r="EK21" i="149"/>
  <c r="EK20" i="149"/>
  <c r="EK18" i="149"/>
  <c r="EK23" i="149"/>
  <c r="EK19" i="149"/>
  <c r="EK17" i="149"/>
  <c r="EK22" i="149"/>
  <c r="EK16" i="149"/>
  <c r="UN22" i="157"/>
  <c r="UN20" i="157"/>
  <c r="UN18" i="157"/>
  <c r="UN16" i="157"/>
  <c r="UN14" i="157"/>
  <c r="UN13" i="157"/>
  <c r="UN10" i="157"/>
  <c r="UN9" i="157"/>
  <c r="UN3" i="157"/>
  <c r="TL22" i="157"/>
  <c r="TL20" i="157"/>
  <c r="TL18" i="157"/>
  <c r="TL16" i="157"/>
  <c r="TL14" i="157"/>
  <c r="TL13" i="157"/>
  <c r="TL9" i="157"/>
  <c r="TL10" i="157"/>
  <c r="TL3" i="157"/>
  <c r="SJ14" i="157"/>
  <c r="SJ13" i="157"/>
  <c r="SJ10" i="157"/>
  <c r="SJ9" i="157"/>
  <c r="UN23" i="157"/>
  <c r="UN19" i="157"/>
  <c r="UN7" i="157"/>
  <c r="UN4" i="157"/>
  <c r="TL23" i="157"/>
  <c r="TL19" i="157"/>
  <c r="TL7" i="157"/>
  <c r="TL4" i="157"/>
  <c r="SJ23" i="157"/>
  <c r="SJ19" i="157"/>
  <c r="SJ7" i="157"/>
  <c r="SJ4" i="157"/>
  <c r="NN31" i="156"/>
  <c r="NP31" i="156" s="1"/>
  <c r="NN30" i="156"/>
  <c r="NN29" i="156"/>
  <c r="NP29" i="156" s="1"/>
  <c r="NN28" i="156"/>
  <c r="NN27" i="156"/>
  <c r="NN26" i="156"/>
  <c r="NN25" i="156"/>
  <c r="NN24" i="156"/>
  <c r="NN23" i="156"/>
  <c r="NN22" i="156"/>
  <c r="NN21" i="156"/>
  <c r="NN20" i="156"/>
  <c r="NN19" i="156"/>
  <c r="NP19" i="156" s="1"/>
  <c r="NN18" i="156"/>
  <c r="NP18" i="156" s="1"/>
  <c r="NN17" i="156"/>
  <c r="NP17" i="156" s="1"/>
  <c r="NN16" i="156"/>
  <c r="NN15" i="156"/>
  <c r="NN14" i="156"/>
  <c r="NN13" i="156"/>
  <c r="NN12" i="156"/>
  <c r="NN11" i="156"/>
  <c r="NP11" i="156" s="1"/>
  <c r="NN10" i="156"/>
  <c r="NN9" i="156"/>
  <c r="NN8" i="156"/>
  <c r="NN7" i="156"/>
  <c r="NP7" i="156" s="1"/>
  <c r="NN6" i="156"/>
  <c r="NN5" i="156"/>
  <c r="NP5" i="156" s="1"/>
  <c r="NN4" i="156"/>
  <c r="NN3" i="156"/>
  <c r="MU31" i="156"/>
  <c r="MW31" i="156" s="1"/>
  <c r="MU30" i="156"/>
  <c r="MU29" i="156"/>
  <c r="MW29" i="156" s="1"/>
  <c r="MU28" i="156"/>
  <c r="MU27" i="156"/>
  <c r="MU26" i="156"/>
  <c r="MU25" i="156"/>
  <c r="MU24" i="156"/>
  <c r="MU23" i="156"/>
  <c r="MU22" i="156"/>
  <c r="MU21" i="156"/>
  <c r="MU20" i="156"/>
  <c r="MU19" i="156"/>
  <c r="MW19" i="156" s="1"/>
  <c r="MU18" i="156"/>
  <c r="MW18" i="156" s="1"/>
  <c r="MU17" i="156"/>
  <c r="MW17" i="156" s="1"/>
  <c r="MU16" i="156"/>
  <c r="MU15" i="156"/>
  <c r="MU14" i="156"/>
  <c r="MU13" i="156"/>
  <c r="MU12" i="156"/>
  <c r="MU11" i="156"/>
  <c r="MW11" i="156" s="1"/>
  <c r="MU10" i="156"/>
  <c r="MU9" i="156"/>
  <c r="MU8" i="156"/>
  <c r="MU7" i="156"/>
  <c r="MW7" i="156" s="1"/>
  <c r="MU6" i="156"/>
  <c r="MU5" i="156"/>
  <c r="MW5" i="156" s="1"/>
  <c r="MU4" i="156"/>
  <c r="MU3" i="156"/>
  <c r="MW3" i="156" s="1"/>
  <c r="MB31" i="156"/>
  <c r="MD31" i="156" s="1"/>
  <c r="MB30" i="156"/>
  <c r="MB29" i="156"/>
  <c r="MD29" i="156" s="1"/>
  <c r="MB28" i="156"/>
  <c r="MB27" i="156"/>
  <c r="MB26" i="156"/>
  <c r="MB25" i="156"/>
  <c r="MB24" i="156"/>
  <c r="MB23" i="156"/>
  <c r="MB22" i="156"/>
  <c r="MB21" i="156"/>
  <c r="MB20" i="156"/>
  <c r="MD20" i="156" s="1"/>
  <c r="MB19" i="156"/>
  <c r="MD19" i="156" s="1"/>
  <c r="MB18" i="156"/>
  <c r="MD18" i="156" s="1"/>
  <c r="MB17" i="156"/>
  <c r="MD17" i="156" s="1"/>
  <c r="MB16" i="156"/>
  <c r="MB15" i="156"/>
  <c r="MB14" i="156"/>
  <c r="MB13" i="156"/>
  <c r="MB12" i="156"/>
  <c r="MB11" i="156"/>
  <c r="MD11" i="156" s="1"/>
  <c r="MB10" i="156"/>
  <c r="MB9" i="156"/>
  <c r="MB8" i="156"/>
  <c r="MD8" i="156" s="1"/>
  <c r="MB7" i="156"/>
  <c r="MD7" i="156" s="1"/>
  <c r="MB6" i="156"/>
  <c r="MD6" i="156" s="1"/>
  <c r="MB5" i="156"/>
  <c r="MD5" i="156" s="1"/>
  <c r="MB4" i="156"/>
  <c r="MD4" i="156" s="1"/>
  <c r="MB3" i="156"/>
  <c r="MD3" i="156" s="1"/>
  <c r="LK28" i="156"/>
  <c r="LK25" i="156"/>
  <c r="LK23" i="156"/>
  <c r="LK15" i="156"/>
  <c r="LK16" i="156"/>
  <c r="LK13" i="156"/>
  <c r="LK12" i="156"/>
  <c r="LK8" i="156"/>
  <c r="LK9" i="156"/>
  <c r="RH23" i="157"/>
  <c r="RH19" i="157"/>
  <c r="RH7" i="157"/>
  <c r="RH4" i="157"/>
  <c r="LI31" i="156"/>
  <c r="LK31" i="156" s="1"/>
  <c r="LI30" i="156"/>
  <c r="LI29" i="156"/>
  <c r="LK29" i="156" s="1"/>
  <c r="LI28" i="156"/>
  <c r="LI27" i="156"/>
  <c r="LI26" i="156"/>
  <c r="LI25" i="156"/>
  <c r="LI24" i="156"/>
  <c r="LI23" i="156"/>
  <c r="LI22" i="156"/>
  <c r="LI21" i="156"/>
  <c r="LI20" i="156"/>
  <c r="LK20" i="156" s="1"/>
  <c r="LI19" i="156"/>
  <c r="LK19" i="156" s="1"/>
  <c r="LI18" i="156"/>
  <c r="LK18" i="156" s="1"/>
  <c r="LI17" i="156"/>
  <c r="LK17" i="156" s="1"/>
  <c r="LI16" i="156"/>
  <c r="LI15" i="156"/>
  <c r="LI14" i="156"/>
  <c r="LI13" i="156"/>
  <c r="LI12" i="156"/>
  <c r="LI11" i="156"/>
  <c r="LK11" i="156" s="1"/>
  <c r="LI10" i="156"/>
  <c r="LI9" i="156"/>
  <c r="LI8" i="156"/>
  <c r="LI7" i="156"/>
  <c r="LK7" i="156" s="1"/>
  <c r="LI6" i="156"/>
  <c r="LK6" i="156" s="1"/>
  <c r="LI5" i="156"/>
  <c r="LK5" i="156" s="1"/>
  <c r="LI4" i="156"/>
  <c r="LK4" i="156" s="1"/>
  <c r="LI3" i="156"/>
  <c r="LK3" i="156" s="1"/>
  <c r="KR31" i="156"/>
  <c r="KR29" i="156"/>
  <c r="QF23" i="157"/>
  <c r="QF22" i="157"/>
  <c r="QF20" i="157"/>
  <c r="QF19" i="157"/>
  <c r="QF14" i="157"/>
  <c r="QF13" i="157"/>
  <c r="QF10" i="157"/>
  <c r="QF7" i="157"/>
  <c r="QF4" i="157"/>
  <c r="QF3" i="157"/>
  <c r="KP31" i="156"/>
  <c r="KP30" i="156"/>
  <c r="KP29" i="156"/>
  <c r="KP28" i="156"/>
  <c r="KP27" i="156"/>
  <c r="KP26" i="156"/>
  <c r="KP25" i="156"/>
  <c r="KP24" i="156"/>
  <c r="KP23" i="156"/>
  <c r="KP22" i="156"/>
  <c r="KP21" i="156"/>
  <c r="KP20" i="156"/>
  <c r="KR20" i="156" s="1"/>
  <c r="KP19" i="156"/>
  <c r="KR19" i="156" s="1"/>
  <c r="KP18" i="156"/>
  <c r="KR18" i="156" s="1"/>
  <c r="KP17" i="156"/>
  <c r="KR17" i="156" s="1"/>
  <c r="KP16" i="156"/>
  <c r="KP15" i="156"/>
  <c r="KP14" i="156"/>
  <c r="KP13" i="156"/>
  <c r="KP12" i="156"/>
  <c r="KP11" i="156"/>
  <c r="KR11" i="156" s="1"/>
  <c r="KP10" i="156"/>
  <c r="KP9" i="156"/>
  <c r="KP8" i="156"/>
  <c r="KP7" i="156"/>
  <c r="KR7" i="156" s="1"/>
  <c r="KP6" i="156"/>
  <c r="KR6" i="156" s="1"/>
  <c r="KP5" i="156"/>
  <c r="KR5" i="156" s="1"/>
  <c r="KP4" i="156"/>
  <c r="KR4" i="156" s="1"/>
  <c r="KP3" i="156"/>
  <c r="KR3" i="156" s="1"/>
  <c r="JY24" i="156"/>
  <c r="PD19" i="157"/>
  <c r="PD14" i="157"/>
  <c r="PD13" i="157"/>
  <c r="PD10" i="157"/>
  <c r="PD9" i="157"/>
  <c r="PD7" i="157"/>
  <c r="PD4" i="157"/>
  <c r="PD3" i="157"/>
  <c r="JW31" i="156"/>
  <c r="JW30" i="156"/>
  <c r="JW29" i="156"/>
  <c r="JW28" i="156"/>
  <c r="JY28" i="156" s="1"/>
  <c r="JW27" i="156"/>
  <c r="JW26" i="156"/>
  <c r="JW25" i="156"/>
  <c r="JY25" i="156" s="1"/>
  <c r="JW24" i="156"/>
  <c r="JW23" i="156"/>
  <c r="JW22" i="156"/>
  <c r="JW21" i="156"/>
  <c r="JW20" i="156"/>
  <c r="JY20" i="156" s="1"/>
  <c r="JW19" i="156"/>
  <c r="JY19" i="156" s="1"/>
  <c r="JW18" i="156"/>
  <c r="JY18" i="156" s="1"/>
  <c r="JW17" i="156"/>
  <c r="JY17" i="156" s="1"/>
  <c r="JW16" i="156"/>
  <c r="JY16" i="156" s="1"/>
  <c r="JW15" i="156"/>
  <c r="JY15" i="156" s="1"/>
  <c r="JW14" i="156"/>
  <c r="JW13" i="156"/>
  <c r="JY13" i="156" s="1"/>
  <c r="JW12" i="156"/>
  <c r="JY12" i="156" s="1"/>
  <c r="JW11" i="156"/>
  <c r="JY11" i="156" s="1"/>
  <c r="JW10" i="156"/>
  <c r="JW9" i="156"/>
  <c r="JY9" i="156" s="1"/>
  <c r="JW8" i="156"/>
  <c r="JY8" i="156" s="1"/>
  <c r="JW7" i="156"/>
  <c r="JY7" i="156" s="1"/>
  <c r="JW6" i="156"/>
  <c r="JY6" i="156" s="1"/>
  <c r="JW5" i="156"/>
  <c r="JY5" i="156" s="1"/>
  <c r="JW4" i="156"/>
  <c r="JY4" i="156" s="1"/>
  <c r="JW3" i="156"/>
  <c r="JY3" i="156" s="1"/>
  <c r="EC19" i="149"/>
  <c r="EC18" i="149"/>
  <c r="EC14" i="149"/>
  <c r="EC16" i="149"/>
  <c r="EC15" i="149"/>
  <c r="EC17" i="149"/>
  <c r="EC20" i="149"/>
  <c r="EC21" i="149"/>
  <c r="MZ9" i="157"/>
  <c r="JD16" i="156"/>
  <c r="JF4" i="156"/>
  <c r="JF5" i="156"/>
  <c r="JF6" i="156"/>
  <c r="JF7" i="156"/>
  <c r="JF8" i="156"/>
  <c r="JF9" i="156"/>
  <c r="JF11" i="156"/>
  <c r="JF12" i="156"/>
  <c r="JF13" i="156"/>
  <c r="JF15" i="156"/>
  <c r="JF16" i="156"/>
  <c r="JF17" i="156"/>
  <c r="JF18" i="156"/>
  <c r="JF19" i="156"/>
  <c r="JF20" i="156"/>
  <c r="JF25" i="156"/>
  <c r="JF28" i="156"/>
  <c r="OB20" i="157"/>
  <c r="OB18" i="157"/>
  <c r="OB10" i="157"/>
  <c r="OB9" i="157"/>
  <c r="IK10" i="156"/>
  <c r="IK11" i="156"/>
  <c r="IK12" i="156"/>
  <c r="IK13" i="156"/>
  <c r="IK14" i="156"/>
  <c r="IK15" i="156"/>
  <c r="IK16" i="156"/>
  <c r="IK17" i="156"/>
  <c r="IK18" i="156"/>
  <c r="IK19" i="156"/>
  <c r="IK20" i="156"/>
  <c r="IK21" i="156"/>
  <c r="IK22" i="156"/>
  <c r="IK23" i="156"/>
  <c r="IK24" i="156"/>
  <c r="IK25" i="156"/>
  <c r="IK26" i="156"/>
  <c r="IK27" i="156"/>
  <c r="IK28" i="156"/>
  <c r="IK29" i="156"/>
  <c r="IK30" i="156"/>
  <c r="IK31" i="156"/>
  <c r="IM4" i="156"/>
  <c r="IM5" i="156"/>
  <c r="IM6" i="156"/>
  <c r="IM7" i="156"/>
  <c r="IM8" i="156"/>
  <c r="IM9" i="156"/>
  <c r="IM11" i="156"/>
  <c r="IM12" i="156"/>
  <c r="IM13" i="156"/>
  <c r="IM16" i="156"/>
  <c r="IM17" i="156"/>
  <c r="IM18" i="156"/>
  <c r="IM19" i="156"/>
  <c r="IM20" i="156"/>
  <c r="IM23" i="156"/>
  <c r="IM24" i="156"/>
  <c r="IM25" i="156"/>
  <c r="IM28" i="156"/>
  <c r="OB19" i="157"/>
  <c r="OB14" i="157"/>
  <c r="OB13" i="157"/>
  <c r="OB12" i="157"/>
  <c r="OB7" i="157"/>
  <c r="OB4" i="157"/>
  <c r="OB3" i="157"/>
  <c r="JD31" i="156"/>
  <c r="JD30" i="156"/>
  <c r="JD29" i="156"/>
  <c r="JD28" i="156"/>
  <c r="JD27" i="156"/>
  <c r="JD26" i="156"/>
  <c r="JD25" i="156"/>
  <c r="JD24" i="156"/>
  <c r="JD23" i="156"/>
  <c r="JD22" i="156"/>
  <c r="JD21" i="156"/>
  <c r="JD20" i="156"/>
  <c r="JD19" i="156"/>
  <c r="JD18" i="156"/>
  <c r="JD17" i="156"/>
  <c r="JD15" i="156"/>
  <c r="JD14" i="156"/>
  <c r="JD13" i="156"/>
  <c r="JD12" i="156"/>
  <c r="JD11" i="156"/>
  <c r="JD10" i="156"/>
  <c r="JD9" i="156"/>
  <c r="JD8" i="156"/>
  <c r="JD7" i="156"/>
  <c r="JD6" i="156"/>
  <c r="JD5" i="156"/>
  <c r="JD4" i="156"/>
  <c r="JD3" i="156"/>
  <c r="JF3" i="156" s="1"/>
  <c r="HR16" i="156"/>
  <c r="LX6" i="157"/>
  <c r="LX7" i="157"/>
  <c r="LX9" i="157"/>
  <c r="LX10" i="157"/>
  <c r="LX11" i="157"/>
  <c r="LX13" i="157"/>
  <c r="LX14" i="157"/>
  <c r="LX16" i="157"/>
  <c r="LX18" i="157"/>
  <c r="LX19" i="157"/>
  <c r="LX23" i="157"/>
  <c r="GY10" i="156"/>
  <c r="GY11" i="156"/>
  <c r="GY12" i="156"/>
  <c r="GY13" i="156"/>
  <c r="GY14" i="156"/>
  <c r="GY15" i="156"/>
  <c r="GY16" i="156"/>
  <c r="GY17" i="156"/>
  <c r="HA11" i="156"/>
  <c r="HA12" i="156"/>
  <c r="HA13" i="156"/>
  <c r="HA15" i="156"/>
  <c r="HA16" i="156"/>
  <c r="HA17" i="156"/>
  <c r="KV4" i="157"/>
  <c r="KV5" i="157"/>
  <c r="KV6" i="157"/>
  <c r="KV7" i="157"/>
  <c r="KV9" i="157"/>
  <c r="KV10" i="157"/>
  <c r="KV13" i="157"/>
  <c r="KV14" i="157"/>
  <c r="KV18" i="157"/>
  <c r="KV19" i="157"/>
  <c r="KV20" i="157"/>
  <c r="KV22" i="157"/>
  <c r="KV23" i="157"/>
  <c r="MZ7" i="157"/>
  <c r="MZ4" i="157"/>
  <c r="MZ3" i="157"/>
  <c r="LX4" i="157"/>
  <c r="LX3" i="157"/>
  <c r="KV3" i="157"/>
  <c r="IK9" i="156"/>
  <c r="IK8" i="156"/>
  <c r="IK7" i="156"/>
  <c r="IK6" i="156"/>
  <c r="IK5" i="156"/>
  <c r="IK4" i="156"/>
  <c r="IK3" i="156"/>
  <c r="IM3" i="156" s="1"/>
  <c r="HR31" i="156"/>
  <c r="HR30" i="156"/>
  <c r="HR29" i="156"/>
  <c r="HR28" i="156"/>
  <c r="HR27" i="156"/>
  <c r="HR26" i="156"/>
  <c r="HR25" i="156"/>
  <c r="HT25" i="156" s="1"/>
  <c r="HR24" i="156"/>
  <c r="HT24" i="156" s="1"/>
  <c r="HR23" i="156"/>
  <c r="HT23" i="156" s="1"/>
  <c r="HR22" i="156"/>
  <c r="HR21" i="156"/>
  <c r="HR20" i="156"/>
  <c r="HT20" i="156" s="1"/>
  <c r="HR19" i="156"/>
  <c r="HT19" i="156" s="1"/>
  <c r="HR18" i="156"/>
  <c r="HT18" i="156" s="1"/>
  <c r="HR17" i="156"/>
  <c r="HT17" i="156" s="1"/>
  <c r="HR15" i="156"/>
  <c r="HT15" i="156" s="1"/>
  <c r="HR14" i="156"/>
  <c r="HR13" i="156"/>
  <c r="HR12" i="156"/>
  <c r="HT12" i="156" s="1"/>
  <c r="HR11" i="156"/>
  <c r="HT11" i="156" s="1"/>
  <c r="HR10" i="156"/>
  <c r="HR9" i="156"/>
  <c r="HT9" i="156" s="1"/>
  <c r="HR8" i="156"/>
  <c r="HT8" i="156" s="1"/>
  <c r="HR7" i="156"/>
  <c r="HT7" i="156" s="1"/>
  <c r="HR6" i="156"/>
  <c r="HT6" i="156" s="1"/>
  <c r="HR5" i="156"/>
  <c r="HT5" i="156" s="1"/>
  <c r="HR4" i="156"/>
  <c r="HR3" i="156"/>
  <c r="HT3" i="156" s="1"/>
  <c r="GY31" i="156"/>
  <c r="GY30" i="156"/>
  <c r="GY29" i="156"/>
  <c r="GY28" i="156"/>
  <c r="HA28" i="156" s="1"/>
  <c r="GY27" i="156"/>
  <c r="HA27" i="156" s="1"/>
  <c r="GY26" i="156"/>
  <c r="HA26" i="156" s="1"/>
  <c r="GY25" i="156"/>
  <c r="HA25" i="156" s="1"/>
  <c r="GY24" i="156"/>
  <c r="HA24" i="156" s="1"/>
  <c r="GY23" i="156"/>
  <c r="HA23" i="156" s="1"/>
  <c r="GY22" i="156"/>
  <c r="GY21" i="156"/>
  <c r="GY20" i="156"/>
  <c r="HA20" i="156" s="1"/>
  <c r="GY19" i="156"/>
  <c r="HA19" i="156" s="1"/>
  <c r="GY18" i="156"/>
  <c r="HA18" i="156" s="1"/>
  <c r="GY9" i="156"/>
  <c r="HA9" i="156" s="1"/>
  <c r="GY8" i="156"/>
  <c r="HA8" i="156" s="1"/>
  <c r="GY7" i="156"/>
  <c r="HA7" i="156" s="1"/>
  <c r="GY6" i="156"/>
  <c r="HA6" i="156" s="1"/>
  <c r="GY5" i="156"/>
  <c r="HA5" i="156" s="1"/>
  <c r="GY4" i="156"/>
  <c r="HA4" i="156" s="1"/>
  <c r="GY3" i="156"/>
  <c r="HA3" i="156" s="1"/>
  <c r="E30" i="102"/>
  <c r="D30" i="102"/>
  <c r="C30" i="102"/>
  <c r="B30" i="102"/>
  <c r="E29" i="102"/>
  <c r="D29" i="102"/>
  <c r="C29" i="102"/>
  <c r="B29" i="102"/>
  <c r="E28" i="102"/>
  <c r="D28" i="102"/>
  <c r="C28" i="102"/>
  <c r="B28" i="102"/>
  <c r="E27" i="102"/>
  <c r="D27" i="102"/>
  <c r="C27" i="102"/>
  <c r="B27" i="102"/>
  <c r="E26" i="102"/>
  <c r="D26" i="102"/>
  <c r="C26" i="102"/>
  <c r="B26" i="102"/>
  <c r="E25" i="102"/>
  <c r="D25" i="102"/>
  <c r="C25" i="102"/>
  <c r="B25" i="102"/>
  <c r="E24" i="102"/>
  <c r="D24" i="102"/>
  <c r="C24" i="102"/>
  <c r="B24" i="102"/>
  <c r="E23" i="102"/>
  <c r="D23" i="102"/>
  <c r="C23" i="102"/>
  <c r="B23" i="102"/>
  <c r="E22" i="102"/>
  <c r="D22" i="102"/>
  <c r="C22" i="102"/>
  <c r="B22" i="102"/>
  <c r="E21" i="102"/>
  <c r="D21" i="102"/>
  <c r="C21" i="102"/>
  <c r="B21" i="102"/>
  <c r="E20" i="102"/>
  <c r="D20" i="102"/>
  <c r="C20" i="102"/>
  <c r="B20" i="102"/>
  <c r="E19" i="102"/>
  <c r="D19" i="102"/>
  <c r="C19" i="102"/>
  <c r="B19" i="102"/>
  <c r="E18" i="102"/>
  <c r="D18" i="102"/>
  <c r="C18" i="102"/>
  <c r="B18" i="102"/>
  <c r="E17" i="102"/>
  <c r="D17" i="102"/>
  <c r="C17" i="102"/>
  <c r="B17" i="102"/>
  <c r="E16" i="102"/>
  <c r="D16" i="102"/>
  <c r="C16" i="102"/>
  <c r="B16" i="102"/>
  <c r="E15" i="102"/>
  <c r="D15" i="102"/>
  <c r="C15" i="102"/>
  <c r="B15" i="102"/>
  <c r="E14" i="102"/>
  <c r="D14" i="102"/>
  <c r="C14" i="102"/>
  <c r="B14" i="102"/>
  <c r="E13" i="102"/>
  <c r="D13" i="102"/>
  <c r="C13" i="102"/>
  <c r="B13" i="102"/>
  <c r="E12" i="102"/>
  <c r="D12" i="102"/>
  <c r="C12" i="102"/>
  <c r="B12" i="102"/>
  <c r="E11" i="102"/>
  <c r="D11" i="102"/>
  <c r="C11" i="102"/>
  <c r="B11" i="102"/>
  <c r="E10" i="102"/>
  <c r="D10" i="102"/>
  <c r="C10" i="102"/>
  <c r="B10" i="102"/>
  <c r="E9" i="102"/>
  <c r="D9" i="102"/>
  <c r="C9" i="102"/>
  <c r="B9" i="102"/>
  <c r="E8" i="102"/>
  <c r="D8" i="102"/>
  <c r="C8" i="102"/>
  <c r="B8" i="102"/>
  <c r="E7" i="102"/>
  <c r="D7" i="102"/>
  <c r="C7" i="102"/>
  <c r="B7" i="102"/>
  <c r="E6" i="102"/>
  <c r="D6" i="102"/>
  <c r="C6" i="102"/>
  <c r="B6" i="102"/>
  <c r="E5" i="102"/>
  <c r="D5" i="102"/>
  <c r="C5" i="102"/>
  <c r="B5" i="102"/>
  <c r="E4" i="102"/>
  <c r="D4" i="102"/>
  <c r="C4" i="102"/>
  <c r="B4" i="102"/>
  <c r="E3" i="102"/>
  <c r="D3" i="102"/>
  <c r="C3" i="102"/>
  <c r="B3" i="102"/>
  <c r="E2" i="102"/>
  <c r="D2" i="102"/>
  <c r="C2" i="102"/>
  <c r="B2" i="102"/>
  <c r="JT6" i="157"/>
  <c r="JT16" i="157"/>
  <c r="JT23" i="157"/>
  <c r="JT19" i="157"/>
  <c r="JT14" i="157"/>
  <c r="JT13" i="157"/>
  <c r="JT12" i="157"/>
  <c r="JT7" i="157"/>
  <c r="JT4" i="157"/>
  <c r="JT3" i="157"/>
  <c r="GF31" i="156"/>
  <c r="GH31" i="156" s="1"/>
  <c r="GF30" i="156"/>
  <c r="GF29" i="156"/>
  <c r="GH29" i="156" s="1"/>
  <c r="GF28" i="156"/>
  <c r="GF27" i="156"/>
  <c r="GF26" i="156"/>
  <c r="GF25" i="156"/>
  <c r="GF24" i="156"/>
  <c r="GF23" i="156"/>
  <c r="GF22" i="156"/>
  <c r="GF21" i="156"/>
  <c r="GF20" i="156"/>
  <c r="GH20" i="156" s="1"/>
  <c r="GF19" i="156"/>
  <c r="GH19" i="156" s="1"/>
  <c r="GF18" i="156"/>
  <c r="GH18" i="156" s="1"/>
  <c r="GF17" i="156"/>
  <c r="GH17" i="156" s="1"/>
  <c r="GF15" i="156"/>
  <c r="GF14" i="156"/>
  <c r="GF13" i="156"/>
  <c r="GH13" i="156" s="1"/>
  <c r="GF12" i="156"/>
  <c r="GF11" i="156"/>
  <c r="GF10" i="156"/>
  <c r="GF9" i="156"/>
  <c r="GF8" i="156"/>
  <c r="GH8" i="156" s="1"/>
  <c r="GF7" i="156"/>
  <c r="GH7" i="156" s="1"/>
  <c r="GF6" i="156"/>
  <c r="GH6" i="156" s="1"/>
  <c r="GF5" i="156"/>
  <c r="GH5" i="156" s="1"/>
  <c r="GF4" i="156"/>
  <c r="GF3" i="156"/>
  <c r="GH3" i="156" s="1"/>
  <c r="DU14" i="149"/>
  <c r="DU18" i="149"/>
  <c r="DU16" i="149"/>
  <c r="DU25" i="149"/>
  <c r="DU21" i="149"/>
  <c r="DU24" i="149"/>
  <c r="DU22" i="149"/>
  <c r="DU23" i="149"/>
  <c r="DU26" i="149"/>
  <c r="DU15" i="149"/>
  <c r="DU17" i="149"/>
  <c r="DU19" i="149"/>
  <c r="DU20" i="149"/>
  <c r="IR13" i="157"/>
  <c r="HP13" i="157"/>
  <c r="GN13" i="157"/>
  <c r="IR23" i="157"/>
  <c r="IR19" i="157"/>
  <c r="IR14" i="157"/>
  <c r="IR12" i="157"/>
  <c r="IR10" i="157"/>
  <c r="IR7" i="157"/>
  <c r="IR5" i="157"/>
  <c r="IR4" i="157"/>
  <c r="IR3" i="157"/>
  <c r="HP23" i="157"/>
  <c r="HP19" i="157"/>
  <c r="HP14" i="157"/>
  <c r="HP12" i="157"/>
  <c r="HP10" i="157"/>
  <c r="HP7" i="157"/>
  <c r="HP6" i="157"/>
  <c r="HP5" i="157"/>
  <c r="HP4" i="157"/>
  <c r="HP3" i="157"/>
  <c r="GN23" i="157"/>
  <c r="GN19" i="157"/>
  <c r="GN16" i="157"/>
  <c r="GN14" i="157"/>
  <c r="GN10" i="157"/>
  <c r="GN7" i="157"/>
  <c r="GN6" i="157"/>
  <c r="GN5" i="157"/>
  <c r="GN4" i="157"/>
  <c r="GN3" i="157"/>
  <c r="FL23" i="157"/>
  <c r="FL19" i="157"/>
  <c r="FL16" i="157"/>
  <c r="FL14" i="157"/>
  <c r="FL12" i="157"/>
  <c r="FL10" i="157"/>
  <c r="FL7" i="157"/>
  <c r="FL6" i="157"/>
  <c r="FL5" i="157"/>
  <c r="FL4" i="157"/>
  <c r="FL3" i="157"/>
  <c r="FM31" i="156"/>
  <c r="FO31" i="156" s="1"/>
  <c r="FM30" i="156"/>
  <c r="FM29" i="156"/>
  <c r="FO29" i="156" s="1"/>
  <c r="FM28" i="156"/>
  <c r="FM27" i="156"/>
  <c r="FM26" i="156"/>
  <c r="FM25" i="156"/>
  <c r="FM24" i="156"/>
  <c r="FM23" i="156"/>
  <c r="FM22" i="156"/>
  <c r="FM21" i="156"/>
  <c r="FM20" i="156"/>
  <c r="FO20" i="156" s="1"/>
  <c r="FM19" i="156"/>
  <c r="FO19" i="156" s="1"/>
  <c r="FM18" i="156"/>
  <c r="FO18" i="156" s="1"/>
  <c r="FM17" i="156"/>
  <c r="FO17" i="156" s="1"/>
  <c r="FM16" i="156"/>
  <c r="FO16" i="156" s="1"/>
  <c r="FM15" i="156"/>
  <c r="FM14" i="156"/>
  <c r="FM13" i="156"/>
  <c r="FO13" i="156" s="1"/>
  <c r="FM12" i="156"/>
  <c r="FM11" i="156"/>
  <c r="FO11" i="156" s="1"/>
  <c r="FM10" i="156"/>
  <c r="FM9" i="156"/>
  <c r="FM8" i="156"/>
  <c r="FO8" i="156" s="1"/>
  <c r="FM7" i="156"/>
  <c r="FO7" i="156" s="1"/>
  <c r="FM6" i="156"/>
  <c r="FO6" i="156" s="1"/>
  <c r="FM5" i="156"/>
  <c r="FO5" i="156" s="1"/>
  <c r="FM4" i="156"/>
  <c r="FM3" i="156"/>
  <c r="FO3" i="156" s="1"/>
  <c r="ET31" i="156"/>
  <c r="EV31" i="156" s="1"/>
  <c r="ET30" i="156"/>
  <c r="ET29" i="156"/>
  <c r="EV29" i="156" s="1"/>
  <c r="ET28" i="156"/>
  <c r="ET27" i="156"/>
  <c r="ET26" i="156"/>
  <c r="ET25" i="156"/>
  <c r="ET24" i="156"/>
  <c r="ET23" i="156"/>
  <c r="ET22" i="156"/>
  <c r="ET21" i="156"/>
  <c r="ET20" i="156"/>
  <c r="EV20" i="156" s="1"/>
  <c r="ET19" i="156"/>
  <c r="EV19" i="156" s="1"/>
  <c r="ET18" i="156"/>
  <c r="EV18" i="156" s="1"/>
  <c r="ET17" i="156"/>
  <c r="EV17" i="156" s="1"/>
  <c r="ET16" i="156"/>
  <c r="ET15" i="156"/>
  <c r="ET14" i="156"/>
  <c r="ET13" i="156"/>
  <c r="EV13" i="156" s="1"/>
  <c r="ET12" i="156"/>
  <c r="ET11" i="156"/>
  <c r="EV11" i="156" s="1"/>
  <c r="ET10" i="156"/>
  <c r="ET9" i="156"/>
  <c r="ET8" i="156"/>
  <c r="EV8" i="156" s="1"/>
  <c r="ET7" i="156"/>
  <c r="EV7" i="156" s="1"/>
  <c r="ET6" i="156"/>
  <c r="EV6" i="156" s="1"/>
  <c r="ET5" i="156"/>
  <c r="EV5" i="156" s="1"/>
  <c r="ET4" i="156"/>
  <c r="ET3" i="156"/>
  <c r="EV3" i="156" s="1"/>
  <c r="EA31" i="156"/>
  <c r="EC31" i="156" s="1"/>
  <c r="EA30" i="156"/>
  <c r="EA29" i="156"/>
  <c r="EC29" i="156" s="1"/>
  <c r="EA28" i="156"/>
  <c r="EA27" i="156"/>
  <c r="EA26" i="156"/>
  <c r="EA25" i="156"/>
  <c r="EA24" i="156"/>
  <c r="EA23" i="156"/>
  <c r="EA22" i="156"/>
  <c r="EA21" i="156"/>
  <c r="EA20" i="156"/>
  <c r="EC20" i="156" s="1"/>
  <c r="EA19" i="156"/>
  <c r="EC19" i="156" s="1"/>
  <c r="EA18" i="156"/>
  <c r="EC18" i="156" s="1"/>
  <c r="EA17" i="156"/>
  <c r="EC17" i="156" s="1"/>
  <c r="EA16" i="156"/>
  <c r="EA15" i="156"/>
  <c r="EA14" i="156"/>
  <c r="EA13" i="156"/>
  <c r="EC13" i="156" s="1"/>
  <c r="EA12" i="156"/>
  <c r="EA11" i="156"/>
  <c r="EC11" i="156" s="1"/>
  <c r="EA10" i="156"/>
  <c r="EA9" i="156"/>
  <c r="EA8" i="156"/>
  <c r="EC8" i="156" s="1"/>
  <c r="EA7" i="156"/>
  <c r="EC7" i="156" s="1"/>
  <c r="EA6" i="156"/>
  <c r="EC6" i="156" s="1"/>
  <c r="EA5" i="156"/>
  <c r="EC5" i="156" s="1"/>
  <c r="EA4" i="156"/>
  <c r="EA3" i="156"/>
  <c r="EC3" i="156" s="1"/>
  <c r="DJ17" i="156"/>
  <c r="DJ8" i="156"/>
  <c r="DH31" i="156"/>
  <c r="DJ31" i="156" s="1"/>
  <c r="DH30" i="156"/>
  <c r="DH29" i="156"/>
  <c r="DJ29" i="156" s="1"/>
  <c r="DH28" i="156"/>
  <c r="DH27" i="156"/>
  <c r="DH26" i="156"/>
  <c r="DH25" i="156"/>
  <c r="DH24" i="156"/>
  <c r="DH23" i="156"/>
  <c r="DH22" i="156"/>
  <c r="DH21" i="156"/>
  <c r="DH20" i="156"/>
  <c r="DJ20" i="156" s="1"/>
  <c r="DH19" i="156"/>
  <c r="DJ19" i="156" s="1"/>
  <c r="DH18" i="156"/>
  <c r="DJ18" i="156" s="1"/>
  <c r="DH17" i="156"/>
  <c r="DH16" i="156"/>
  <c r="DJ16" i="156" s="1"/>
  <c r="DH15" i="156"/>
  <c r="DH14" i="156"/>
  <c r="DH13" i="156"/>
  <c r="DJ13" i="156" s="1"/>
  <c r="DH12" i="156"/>
  <c r="DH11" i="156"/>
  <c r="DJ11" i="156" s="1"/>
  <c r="DH10" i="156"/>
  <c r="DH9" i="156"/>
  <c r="DH8" i="156"/>
  <c r="DH7" i="156"/>
  <c r="DJ7" i="156" s="1"/>
  <c r="DH6" i="156"/>
  <c r="DJ6" i="156" s="1"/>
  <c r="DH5" i="156"/>
  <c r="DJ5" i="156" s="1"/>
  <c r="DH4" i="156"/>
  <c r="DH3" i="156"/>
  <c r="DJ3" i="156" s="1"/>
  <c r="BO16" i="147"/>
  <c r="BO13" i="147"/>
  <c r="BO11" i="147"/>
  <c r="BO10" i="147"/>
  <c r="BO21" i="147"/>
  <c r="BO23" i="147"/>
  <c r="BO8" i="147"/>
  <c r="BO17" i="147"/>
  <c r="BO22" i="147"/>
  <c r="BO9" i="147"/>
  <c r="BO24" i="147"/>
  <c r="BO18" i="147"/>
  <c r="BO19" i="147"/>
  <c r="BO27" i="147"/>
  <c r="BO6" i="147"/>
  <c r="BO7" i="147"/>
  <c r="BO14" i="147"/>
  <c r="BO15" i="147"/>
  <c r="BO20" i="147"/>
  <c r="BO25" i="147"/>
  <c r="BO26" i="147"/>
  <c r="BO12" i="147"/>
  <c r="EJ23" i="157"/>
  <c r="DH23" i="157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BV5" i="156"/>
  <c r="BX6" i="156"/>
  <c r="BV4" i="156"/>
  <c r="EJ19" i="157"/>
  <c r="EJ16" i="157"/>
  <c r="EJ14" i="157"/>
  <c r="EJ12" i="157"/>
  <c r="EJ10" i="157"/>
  <c r="EJ7" i="157"/>
  <c r="EJ6" i="157"/>
  <c r="EJ5" i="157"/>
  <c r="EJ4" i="157"/>
  <c r="EJ3" i="157"/>
  <c r="DH19" i="157"/>
  <c r="DH16" i="157"/>
  <c r="DH14" i="157"/>
  <c r="DH12" i="157"/>
  <c r="DH10" i="157"/>
  <c r="DH7" i="157"/>
  <c r="DH6" i="157"/>
  <c r="DH5" i="157"/>
  <c r="DH4" i="157"/>
  <c r="DH3" i="157"/>
  <c r="CO31" i="156"/>
  <c r="CQ31" i="156" s="1"/>
  <c r="CO30" i="156"/>
  <c r="CO29" i="156"/>
  <c r="CQ29" i="156" s="1"/>
  <c r="CO28" i="156"/>
  <c r="CO27" i="156"/>
  <c r="CO26" i="156"/>
  <c r="CO25" i="156"/>
  <c r="CO24" i="156"/>
  <c r="CO23" i="156"/>
  <c r="CO22" i="156"/>
  <c r="CO21" i="156"/>
  <c r="CO20" i="156"/>
  <c r="CQ20" i="156" s="1"/>
  <c r="CO19" i="156"/>
  <c r="CQ19" i="156" s="1"/>
  <c r="CO18" i="156"/>
  <c r="CQ18" i="156" s="1"/>
  <c r="CO17" i="156"/>
  <c r="CO16" i="156"/>
  <c r="CQ16" i="156" s="1"/>
  <c r="CO15" i="156"/>
  <c r="CO14" i="156"/>
  <c r="CO13" i="156"/>
  <c r="CQ13" i="156" s="1"/>
  <c r="CO12" i="156"/>
  <c r="CO11" i="156"/>
  <c r="CQ11" i="156" s="1"/>
  <c r="CO10" i="156"/>
  <c r="CO9" i="156"/>
  <c r="CO8" i="156"/>
  <c r="CO7" i="156"/>
  <c r="CQ7" i="156" s="1"/>
  <c r="CO6" i="156"/>
  <c r="CQ6" i="156" s="1"/>
  <c r="CO5" i="156"/>
  <c r="CQ5" i="156" s="1"/>
  <c r="CO4" i="156"/>
  <c r="CO3" i="156"/>
  <c r="CQ3" i="156" s="1"/>
  <c r="BV31" i="156"/>
  <c r="BX31" i="156" s="1"/>
  <c r="BV30" i="156"/>
  <c r="BV29" i="156"/>
  <c r="BX29" i="156" s="1"/>
  <c r="BV28" i="156"/>
  <c r="BV27" i="156"/>
  <c r="BV26" i="156"/>
  <c r="BV25" i="156"/>
  <c r="BV24" i="156"/>
  <c r="BV23" i="156"/>
  <c r="BV22" i="156"/>
  <c r="BV21" i="156"/>
  <c r="BV20" i="156"/>
  <c r="BX20" i="156" s="1"/>
  <c r="BV19" i="156"/>
  <c r="BX19" i="156" s="1"/>
  <c r="BV18" i="156"/>
  <c r="BX18" i="156" s="1"/>
  <c r="BV17" i="156"/>
  <c r="BX17" i="156" s="1"/>
  <c r="BV16" i="156"/>
  <c r="BX16" i="156" s="1"/>
  <c r="BV15" i="156"/>
  <c r="BV14" i="156"/>
  <c r="BV13" i="156"/>
  <c r="BX13" i="156" s="1"/>
  <c r="BV12" i="156"/>
  <c r="BV11" i="156"/>
  <c r="BX11" i="156" s="1"/>
  <c r="BV10" i="156"/>
  <c r="BV9" i="156"/>
  <c r="BV8" i="156"/>
  <c r="BV7" i="156"/>
  <c r="BX7" i="156" s="1"/>
  <c r="BV6" i="156"/>
  <c r="BV3" i="156"/>
  <c r="BX3" i="156" s="1"/>
  <c r="BC31" i="156"/>
  <c r="BE31" i="156" s="1"/>
  <c r="BC30" i="156"/>
  <c r="BE30" i="156" s="1"/>
  <c r="BC29" i="156"/>
  <c r="BE29" i="156" s="1"/>
  <c r="BC28" i="156"/>
  <c r="BC27" i="156"/>
  <c r="BC26" i="156"/>
  <c r="BC25" i="156"/>
  <c r="BC24" i="156"/>
  <c r="BC23" i="156"/>
  <c r="BE23" i="156" s="1"/>
  <c r="BC22" i="156"/>
  <c r="BC21" i="156"/>
  <c r="BC20" i="156"/>
  <c r="BE20" i="156" s="1"/>
  <c r="BC19" i="156"/>
  <c r="BE19" i="156" s="1"/>
  <c r="BC18" i="156"/>
  <c r="BE18" i="156" s="1"/>
  <c r="BC17" i="156"/>
  <c r="BE17" i="156" s="1"/>
  <c r="BC16" i="156"/>
  <c r="BE16" i="156" s="1"/>
  <c r="BC15" i="156"/>
  <c r="BC14" i="156"/>
  <c r="BC13" i="156"/>
  <c r="BE13" i="156" s="1"/>
  <c r="BC12" i="156"/>
  <c r="BC11" i="156"/>
  <c r="BE11" i="156" s="1"/>
  <c r="BC10" i="156"/>
  <c r="BC9" i="156"/>
  <c r="BC8" i="156"/>
  <c r="BC7" i="156"/>
  <c r="BE7" i="156" s="1"/>
  <c r="BC6" i="156"/>
  <c r="BE6" i="156" s="1"/>
  <c r="BC5" i="156"/>
  <c r="BE5" i="156" s="1"/>
  <c r="BC4" i="156"/>
  <c r="BC3" i="156"/>
  <c r="BE3" i="156" s="1"/>
  <c r="BE8" i="147"/>
  <c r="BE4" i="147"/>
  <c r="CF6" i="157"/>
  <c r="CF19" i="157"/>
  <c r="CF16" i="157"/>
  <c r="CF14" i="157"/>
  <c r="CF12" i="157"/>
  <c r="CF10" i="157"/>
  <c r="CF7" i="157"/>
  <c r="CF5" i="157"/>
  <c r="CF4" i="157"/>
  <c r="CF3" i="157"/>
  <c r="AB6" i="157"/>
  <c r="BD4" i="157"/>
  <c r="BD5" i="157"/>
  <c r="BD7" i="157"/>
  <c r="BD10" i="157"/>
  <c r="BD11" i="157"/>
  <c r="BD12" i="157"/>
  <c r="BD13" i="157"/>
  <c r="BD14" i="157"/>
  <c r="BD16" i="157"/>
  <c r="BD22" i="157"/>
  <c r="AB4" i="157"/>
  <c r="AB5" i="157"/>
  <c r="AB7" i="157"/>
  <c r="AB10" i="157"/>
  <c r="AB11" i="157"/>
  <c r="AB12" i="157"/>
  <c r="AB13" i="157"/>
  <c r="AB14" i="157"/>
  <c r="AB16" i="157"/>
  <c r="AB22" i="157"/>
  <c r="AJ31" i="156"/>
  <c r="AL31" i="156" s="1"/>
  <c r="AJ30" i="156"/>
  <c r="AJ29" i="156"/>
  <c r="AL29" i="156" s="1"/>
  <c r="AJ28" i="156"/>
  <c r="AJ27" i="156"/>
  <c r="AJ26" i="156"/>
  <c r="AJ25" i="156"/>
  <c r="AJ24" i="156"/>
  <c r="AJ23" i="156"/>
  <c r="AL23" i="156" s="1"/>
  <c r="AJ22" i="156"/>
  <c r="AJ21" i="156"/>
  <c r="AJ20" i="156"/>
  <c r="AL20" i="156" s="1"/>
  <c r="AJ19" i="156"/>
  <c r="AL19" i="156" s="1"/>
  <c r="AJ18" i="156"/>
  <c r="AL18" i="156" s="1"/>
  <c r="AJ17" i="156"/>
  <c r="AL17" i="156" s="1"/>
  <c r="AJ16" i="156"/>
  <c r="AL16" i="156" s="1"/>
  <c r="AJ15" i="156"/>
  <c r="AJ14" i="156"/>
  <c r="AJ13" i="156"/>
  <c r="AL13" i="156" s="1"/>
  <c r="AJ12" i="156"/>
  <c r="AL12" i="156" s="1"/>
  <c r="AJ11" i="156"/>
  <c r="AL11" i="156" s="1"/>
  <c r="AJ10" i="156"/>
  <c r="AJ9" i="156"/>
  <c r="AL9" i="156" s="1"/>
  <c r="AJ8" i="156"/>
  <c r="AL8" i="156" s="1"/>
  <c r="AJ7" i="156"/>
  <c r="AL7" i="156" s="1"/>
  <c r="AJ6" i="156"/>
  <c r="AL6" i="156" s="1"/>
  <c r="AJ5" i="156"/>
  <c r="AL5" i="156" s="1"/>
  <c r="AJ4" i="156"/>
  <c r="AL4" i="156" s="1"/>
  <c r="AJ3" i="156"/>
  <c r="AL3" i="156" s="1"/>
  <c r="BD3" i="157"/>
  <c r="AB3" i="157"/>
  <c r="Q31" i="156"/>
  <c r="S31" i="156" s="1"/>
  <c r="Q30" i="156"/>
  <c r="S30" i="156" s="1"/>
  <c r="Q29" i="156"/>
  <c r="S29" i="156" s="1"/>
  <c r="Q28" i="156"/>
  <c r="Q27" i="156"/>
  <c r="Q26" i="156"/>
  <c r="Q25" i="156"/>
  <c r="Q24" i="156"/>
  <c r="Q23" i="156"/>
  <c r="S23" i="156" s="1"/>
  <c r="Q22" i="156"/>
  <c r="Q21" i="156"/>
  <c r="Q20" i="156"/>
  <c r="S20" i="156" s="1"/>
  <c r="Q19" i="156"/>
  <c r="S19" i="156" s="1"/>
  <c r="Q18" i="156"/>
  <c r="S18" i="156" s="1"/>
  <c r="Q17" i="156"/>
  <c r="S17" i="156" s="1"/>
  <c r="Q16" i="156"/>
  <c r="S16" i="156" s="1"/>
  <c r="Q15" i="156"/>
  <c r="Q14" i="156"/>
  <c r="Q13" i="156"/>
  <c r="S13" i="156" s="1"/>
  <c r="Q12" i="156"/>
  <c r="S12" i="156" s="1"/>
  <c r="Q11" i="156"/>
  <c r="S11" i="156" s="1"/>
  <c r="Q10" i="156"/>
  <c r="Q9" i="156"/>
  <c r="S9" i="156" s="1"/>
  <c r="Q8" i="156"/>
  <c r="S8" i="156" s="1"/>
  <c r="Q7" i="156"/>
  <c r="S7" i="156" s="1"/>
  <c r="Q6" i="156"/>
  <c r="S6" i="156" s="1"/>
  <c r="Q5" i="156"/>
  <c r="S5" i="156" s="1"/>
  <c r="Q4" i="156"/>
  <c r="S4" i="156" s="1"/>
  <c r="Q3" i="156"/>
  <c r="S3" i="156" s="1"/>
  <c r="MW12" i="144"/>
  <c r="MW9" i="144"/>
  <c r="MW4" i="144"/>
  <c r="MW11" i="144"/>
  <c r="TL14" i="145"/>
  <c r="TL7" i="145"/>
  <c r="TL5" i="145"/>
  <c r="TL4" i="145"/>
  <c r="TL3" i="145"/>
  <c r="MU31" i="144"/>
  <c r="MW31" i="144" s="1"/>
  <c r="MU30" i="144"/>
  <c r="MW30" i="144" s="1"/>
  <c r="MU29" i="144"/>
  <c r="MU28" i="144"/>
  <c r="MU27" i="144"/>
  <c r="MU26" i="144"/>
  <c r="MU25" i="144"/>
  <c r="MU24" i="144"/>
  <c r="MU23" i="144"/>
  <c r="MW23" i="144" s="1"/>
  <c r="MU22" i="144"/>
  <c r="MU21" i="144"/>
  <c r="MU20" i="144"/>
  <c r="MW20" i="144" s="1"/>
  <c r="MU19" i="144"/>
  <c r="MW19" i="144" s="1"/>
  <c r="MU18" i="144"/>
  <c r="MW18" i="144" s="1"/>
  <c r="MU17" i="144"/>
  <c r="MW17" i="144" s="1"/>
  <c r="MU16" i="144"/>
  <c r="MW16" i="144" s="1"/>
  <c r="MU15" i="144"/>
  <c r="MU14" i="144"/>
  <c r="MU13" i="144"/>
  <c r="MW13" i="144" s="1"/>
  <c r="MU12" i="144"/>
  <c r="MU11" i="144"/>
  <c r="MU10" i="144"/>
  <c r="MU9" i="144"/>
  <c r="MU8" i="144"/>
  <c r="MW8" i="144" s="1"/>
  <c r="MU7" i="144"/>
  <c r="MW7" i="144" s="1"/>
  <c r="MU6" i="144"/>
  <c r="MW6" i="144" s="1"/>
  <c r="MU5" i="144"/>
  <c r="MW5" i="144" s="1"/>
  <c r="MU4" i="144"/>
  <c r="MU3" i="144"/>
  <c r="MW3" i="144" s="1"/>
  <c r="DL15" i="149"/>
  <c r="DL22" i="149"/>
  <c r="DL11" i="149"/>
  <c r="DL10" i="149"/>
  <c r="DL13" i="149"/>
  <c r="DL25" i="149"/>
  <c r="DL23" i="149"/>
  <c r="DL16" i="149"/>
  <c r="DL21" i="149"/>
  <c r="DL26" i="149"/>
  <c r="DL19" i="149"/>
  <c r="DL27" i="149"/>
  <c r="DL20" i="149"/>
  <c r="DL12" i="149"/>
  <c r="DL14" i="149"/>
  <c r="DL18" i="149"/>
  <c r="DL24" i="149"/>
  <c r="DL17" i="149"/>
  <c r="SJ19" i="145"/>
  <c r="SJ16" i="145"/>
  <c r="SJ14" i="145"/>
  <c r="SJ12" i="145"/>
  <c r="SJ10" i="145"/>
  <c r="SJ7" i="145"/>
  <c r="SJ6" i="145"/>
  <c r="SJ5" i="145"/>
  <c r="SJ4" i="145"/>
  <c r="SJ3" i="145"/>
  <c r="LI9" i="144"/>
  <c r="LI10" i="144"/>
  <c r="LI11" i="144"/>
  <c r="LI12" i="144"/>
  <c r="LI13" i="144"/>
  <c r="LI14" i="144"/>
  <c r="LI15" i="144"/>
  <c r="LI16" i="144"/>
  <c r="LI17" i="144"/>
  <c r="LI18" i="144"/>
  <c r="LI19" i="144"/>
  <c r="LI20" i="144"/>
  <c r="LI21" i="144"/>
  <c r="LI22" i="144"/>
  <c r="LI23" i="144"/>
  <c r="LI24" i="144"/>
  <c r="LI25" i="144"/>
  <c r="MB7" i="144"/>
  <c r="MB8" i="144"/>
  <c r="MB9" i="144"/>
  <c r="MB10" i="144"/>
  <c r="MB11" i="144"/>
  <c r="MB12" i="144"/>
  <c r="MB13" i="144"/>
  <c r="MB14" i="144"/>
  <c r="MB15" i="144"/>
  <c r="MB16" i="144"/>
  <c r="MB17" i="144"/>
  <c r="MB18" i="144"/>
  <c r="MB19" i="144"/>
  <c r="MB20" i="144"/>
  <c r="MB21" i="144"/>
  <c r="MB22" i="144"/>
  <c r="MB23" i="144"/>
  <c r="MB24" i="144"/>
  <c r="MB25" i="144"/>
  <c r="MB26" i="144"/>
  <c r="MB27" i="144"/>
  <c r="MB28" i="144"/>
  <c r="MB29" i="144"/>
  <c r="MB30" i="144"/>
  <c r="MB31" i="144"/>
  <c r="MD23" i="144"/>
  <c r="MD13" i="144"/>
  <c r="MD31" i="144"/>
  <c r="MD30" i="144"/>
  <c r="MD29" i="144"/>
  <c r="MD20" i="144"/>
  <c r="MD19" i="144"/>
  <c r="MD18" i="144"/>
  <c r="MD17" i="144"/>
  <c r="MD16" i="144"/>
  <c r="MD8" i="144"/>
  <c r="MD7" i="144"/>
  <c r="MB6" i="144"/>
  <c r="MD6" i="144" s="1"/>
  <c r="MB5" i="144"/>
  <c r="MD5" i="144" s="1"/>
  <c r="MB4" i="144"/>
  <c r="MB3" i="144"/>
  <c r="MD3" i="144" s="1"/>
  <c r="CK12" i="149"/>
  <c r="CM12" i="149" s="1"/>
  <c r="CK8" i="149"/>
  <c r="CM8" i="149" s="1"/>
  <c r="CK4" i="149"/>
  <c r="CM4" i="149" s="1"/>
  <c r="LK20" i="144"/>
  <c r="QF7" i="145"/>
  <c r="RH16" i="145"/>
  <c r="RH7" i="145"/>
  <c r="LK16" i="144"/>
  <c r="LK8" i="144"/>
  <c r="LK3" i="144"/>
  <c r="RH19" i="145"/>
  <c r="RH14" i="145"/>
  <c r="RH12" i="145"/>
  <c r="RH10" i="145"/>
  <c r="RH6" i="145"/>
  <c r="RH5" i="145"/>
  <c r="RH4" i="145"/>
  <c r="RH3" i="145"/>
  <c r="QF22" i="145"/>
  <c r="QF20" i="145"/>
  <c r="QF19" i="145"/>
  <c r="QF14" i="145"/>
  <c r="QF12" i="145"/>
  <c r="QF11" i="145"/>
  <c r="QF10" i="145"/>
  <c r="QF9" i="145"/>
  <c r="QF6" i="145"/>
  <c r="QF5" i="145"/>
  <c r="QF4" i="145"/>
  <c r="QF3" i="145"/>
  <c r="PD22" i="145"/>
  <c r="PD20" i="145"/>
  <c r="PD19" i="145"/>
  <c r="PD14" i="145"/>
  <c r="PD13" i="145"/>
  <c r="PD12" i="145"/>
  <c r="PD11" i="145"/>
  <c r="PD10" i="145"/>
  <c r="PD9" i="145"/>
  <c r="PD5" i="145"/>
  <c r="PD3" i="145"/>
  <c r="LI31" i="144"/>
  <c r="LK31" i="144" s="1"/>
  <c r="LI30" i="144"/>
  <c r="LK30" i="144" s="1"/>
  <c r="LI29" i="144"/>
  <c r="LK29" i="144" s="1"/>
  <c r="LI28" i="144"/>
  <c r="LI27" i="144"/>
  <c r="LI26" i="144"/>
  <c r="LK19" i="144"/>
  <c r="LK18" i="144"/>
  <c r="LK17" i="144"/>
  <c r="LK11" i="144"/>
  <c r="LI8" i="144"/>
  <c r="LI7" i="144"/>
  <c r="LK7" i="144" s="1"/>
  <c r="LI6" i="144"/>
  <c r="LK6" i="144" s="1"/>
  <c r="LI5" i="144"/>
  <c r="LK5" i="144" s="1"/>
  <c r="LI4" i="144"/>
  <c r="LI3" i="144"/>
  <c r="KP31" i="144"/>
  <c r="KR31" i="144" s="1"/>
  <c r="KP30" i="144"/>
  <c r="KR30" i="144" s="1"/>
  <c r="KP29" i="144"/>
  <c r="KR29" i="144" s="1"/>
  <c r="KP28" i="144"/>
  <c r="KP27" i="144"/>
  <c r="KP26" i="144"/>
  <c r="KP25" i="144"/>
  <c r="KP24" i="144"/>
  <c r="KP23" i="144"/>
  <c r="KR23" i="144" s="1"/>
  <c r="KP22" i="144"/>
  <c r="KP21" i="144"/>
  <c r="KP20" i="144"/>
  <c r="KP19" i="144"/>
  <c r="KR19" i="144" s="1"/>
  <c r="KP18" i="144"/>
  <c r="KR18" i="144" s="1"/>
  <c r="KP17" i="144"/>
  <c r="KR17" i="144" s="1"/>
  <c r="KP16" i="144"/>
  <c r="KP15" i="144"/>
  <c r="KP14" i="144"/>
  <c r="KP13" i="144"/>
  <c r="KP12" i="144"/>
  <c r="KP11" i="144"/>
  <c r="KR11" i="144" s="1"/>
  <c r="KP10" i="144"/>
  <c r="KP9" i="144"/>
  <c r="KP8" i="144"/>
  <c r="KP7" i="144"/>
  <c r="KR7" i="144" s="1"/>
  <c r="KP6" i="144"/>
  <c r="KR6" i="144" s="1"/>
  <c r="KP5" i="144"/>
  <c r="KR5" i="144" s="1"/>
  <c r="KP4" i="144"/>
  <c r="KR4" i="144" s="1"/>
  <c r="KP3" i="144"/>
  <c r="JW31" i="144"/>
  <c r="JY31" i="144" s="1"/>
  <c r="JW30" i="144"/>
  <c r="JY30" i="144" s="1"/>
  <c r="JW29" i="144"/>
  <c r="JY29" i="144" s="1"/>
  <c r="JW28" i="144"/>
  <c r="JW27" i="144"/>
  <c r="JW26" i="144"/>
  <c r="JW25" i="144"/>
  <c r="JW24" i="144"/>
  <c r="JW23" i="144"/>
  <c r="JY23" i="144" s="1"/>
  <c r="JW22" i="144"/>
  <c r="JW21" i="144"/>
  <c r="JW20" i="144"/>
  <c r="JW19" i="144"/>
  <c r="JY19" i="144" s="1"/>
  <c r="JW18" i="144"/>
  <c r="JY18" i="144" s="1"/>
  <c r="JW17" i="144"/>
  <c r="JY17" i="144" s="1"/>
  <c r="JW16" i="144"/>
  <c r="JW15" i="144"/>
  <c r="JW14" i="144"/>
  <c r="JW13" i="144"/>
  <c r="JW12" i="144"/>
  <c r="JW11" i="144"/>
  <c r="JY11" i="144" s="1"/>
  <c r="JW10" i="144"/>
  <c r="JW9" i="144"/>
  <c r="JW8" i="144"/>
  <c r="JW7" i="144"/>
  <c r="JY7" i="144" s="1"/>
  <c r="JW6" i="144"/>
  <c r="JY6" i="144" s="1"/>
  <c r="JW5" i="144"/>
  <c r="JY5" i="144" s="1"/>
  <c r="JW4" i="144"/>
  <c r="JY4" i="144" s="1"/>
  <c r="JW3" i="144"/>
  <c r="V4" i="147"/>
  <c r="V5" i="147"/>
  <c r="V6" i="147"/>
  <c r="V7" i="147"/>
  <c r="V8" i="147"/>
  <c r="V9" i="147"/>
  <c r="V10" i="147"/>
  <c r="V11" i="147"/>
  <c r="V12" i="147"/>
  <c r="V13" i="147"/>
  <c r="V14" i="147"/>
  <c r="V15" i="147"/>
  <c r="V16" i="147"/>
  <c r="V17" i="147"/>
  <c r="V18" i="147"/>
  <c r="V19" i="147"/>
  <c r="V20" i="147"/>
  <c r="V21" i="147"/>
  <c r="V22" i="147"/>
  <c r="V23" i="147"/>
  <c r="V24" i="147"/>
  <c r="V25" i="147"/>
  <c r="V26" i="147"/>
  <c r="V27" i="147"/>
  <c r="V28" i="147"/>
  <c r="V3" i="147"/>
  <c r="Z3" i="151"/>
  <c r="Z6" i="151"/>
  <c r="Z7" i="151"/>
  <c r="Z10" i="151"/>
  <c r="Z11" i="151"/>
  <c r="Z12" i="151"/>
  <c r="Z14" i="151"/>
  <c r="Z17" i="151"/>
  <c r="Z18" i="151"/>
  <c r="Z19" i="151"/>
  <c r="Z20" i="151"/>
  <c r="Z24" i="151"/>
  <c r="Z25" i="151"/>
  <c r="Z26" i="151"/>
  <c r="Z2" i="151"/>
  <c r="K31" i="153"/>
  <c r="R10" i="153"/>
  <c r="M31" i="153"/>
  <c r="L31" i="153"/>
  <c r="JF19" i="144"/>
  <c r="OB22" i="145"/>
  <c r="OB20" i="145"/>
  <c r="OB9" i="145"/>
  <c r="OB6" i="145"/>
  <c r="OB19" i="145"/>
  <c r="OB14" i="145"/>
  <c r="OB13" i="145"/>
  <c r="OB12" i="145"/>
  <c r="OB11" i="145"/>
  <c r="OB10" i="145"/>
  <c r="OB5" i="145"/>
  <c r="OB4" i="145"/>
  <c r="OB3" i="145"/>
  <c r="JD31" i="144"/>
  <c r="JF31" i="144" s="1"/>
  <c r="JD30" i="144"/>
  <c r="JF30" i="144" s="1"/>
  <c r="JD29" i="144"/>
  <c r="JF29" i="144" s="1"/>
  <c r="JD28" i="144"/>
  <c r="JD27" i="144"/>
  <c r="JD26" i="144"/>
  <c r="JD25" i="144"/>
  <c r="JD24" i="144"/>
  <c r="JD23" i="144"/>
  <c r="JF23" i="144" s="1"/>
  <c r="JD22" i="144"/>
  <c r="JD21" i="144"/>
  <c r="JD20" i="144"/>
  <c r="JD19" i="144"/>
  <c r="JD18" i="144"/>
  <c r="JF18" i="144" s="1"/>
  <c r="JD17" i="144"/>
  <c r="JF17" i="144" s="1"/>
  <c r="JD16" i="144"/>
  <c r="JD15" i="144"/>
  <c r="JD14" i="144"/>
  <c r="JD13" i="144"/>
  <c r="JD12" i="144"/>
  <c r="JD11" i="144"/>
  <c r="JF11" i="144" s="1"/>
  <c r="JD10" i="144"/>
  <c r="JD9" i="144"/>
  <c r="JD8" i="144"/>
  <c r="JD7" i="144"/>
  <c r="JF7" i="144" s="1"/>
  <c r="JD6" i="144"/>
  <c r="JF6" i="144" s="1"/>
  <c r="JD5" i="144"/>
  <c r="JF5" i="144" s="1"/>
  <c r="JD4" i="144"/>
  <c r="JF4" i="144" s="1"/>
  <c r="JD3" i="144"/>
  <c r="BT14" i="149"/>
  <c r="BT16" i="149"/>
  <c r="BT8" i="149"/>
  <c r="BT10" i="149"/>
  <c r="BT11" i="149"/>
  <c r="BT19" i="149"/>
  <c r="BT22" i="149"/>
  <c r="BT23" i="149"/>
  <c r="BT20" i="149"/>
  <c r="BT21" i="149"/>
  <c r="BT13" i="149"/>
  <c r="BT25" i="149"/>
  <c r="BT17" i="149"/>
  <c r="BT27" i="149"/>
  <c r="BT15" i="149"/>
  <c r="BT9" i="149"/>
  <c r="BT24" i="149"/>
  <c r="BT18" i="149"/>
  <c r="BT26" i="149"/>
  <c r="BT12" i="149"/>
  <c r="K193" i="148"/>
  <c r="MZ13" i="145"/>
  <c r="MZ11" i="145"/>
  <c r="MZ10" i="145"/>
  <c r="AV12" i="149"/>
  <c r="AV8" i="149"/>
  <c r="AX8" i="149" s="1"/>
  <c r="AV4" i="149"/>
  <c r="AX4" i="149" s="1"/>
  <c r="LX13" i="145"/>
  <c r="LX11" i="145"/>
  <c r="LX10" i="145"/>
  <c r="KV14" i="145"/>
  <c r="KV13" i="145"/>
  <c r="KV11" i="145"/>
  <c r="KV10" i="145"/>
  <c r="GY3" i="144"/>
  <c r="IK31" i="144"/>
  <c r="IM31" i="144" s="1"/>
  <c r="IK30" i="144"/>
  <c r="IM30" i="144" s="1"/>
  <c r="IK29" i="144"/>
  <c r="IM29" i="144" s="1"/>
  <c r="IK28" i="144"/>
  <c r="IK27" i="144"/>
  <c r="IK26" i="144"/>
  <c r="IK25" i="144"/>
  <c r="IK24" i="144"/>
  <c r="IK23" i="144"/>
  <c r="IM23" i="144" s="1"/>
  <c r="IK22" i="144"/>
  <c r="IK21" i="144"/>
  <c r="IK20" i="144"/>
  <c r="IM20" i="144" s="1"/>
  <c r="IK19" i="144"/>
  <c r="IK18" i="144"/>
  <c r="IM18" i="144" s="1"/>
  <c r="IK17" i="144"/>
  <c r="IM17" i="144" s="1"/>
  <c r="IK16" i="144"/>
  <c r="IK15" i="144"/>
  <c r="IK14" i="144"/>
  <c r="IK13" i="144"/>
  <c r="IM13" i="144" s="1"/>
  <c r="IK12" i="144"/>
  <c r="IK11" i="144"/>
  <c r="IM11" i="144" s="1"/>
  <c r="IK10" i="144"/>
  <c r="IK9" i="144"/>
  <c r="IK8" i="144"/>
  <c r="IM8" i="144" s="1"/>
  <c r="IK7" i="144"/>
  <c r="IM7" i="144" s="1"/>
  <c r="IK6" i="144"/>
  <c r="IM6" i="144" s="1"/>
  <c r="IK5" i="144"/>
  <c r="IM5" i="144" s="1"/>
  <c r="IK4" i="144"/>
  <c r="IM4" i="144" s="1"/>
  <c r="IK3" i="144"/>
  <c r="HR31" i="144"/>
  <c r="HR30" i="144"/>
  <c r="HR29" i="144"/>
  <c r="HR28" i="144"/>
  <c r="HR27" i="144"/>
  <c r="HR26" i="144"/>
  <c r="HR25" i="144"/>
  <c r="HR24" i="144"/>
  <c r="HR23" i="144"/>
  <c r="HT23" i="144" s="1"/>
  <c r="HR22" i="144"/>
  <c r="HR21" i="144"/>
  <c r="HR20" i="144"/>
  <c r="HT20" i="144" s="1"/>
  <c r="HR19" i="144"/>
  <c r="HR18" i="144"/>
  <c r="HT18" i="144" s="1"/>
  <c r="HR17" i="144"/>
  <c r="HR16" i="144"/>
  <c r="HR15" i="144"/>
  <c r="HR14" i="144"/>
  <c r="HR13" i="144"/>
  <c r="HT13" i="144" s="1"/>
  <c r="HR12" i="144"/>
  <c r="HR11" i="144"/>
  <c r="HR10" i="144"/>
  <c r="HR9" i="144"/>
  <c r="HR8" i="144"/>
  <c r="HR7" i="144"/>
  <c r="HR6" i="144"/>
  <c r="HR5" i="144"/>
  <c r="HR4" i="144"/>
  <c r="HR3" i="144"/>
  <c r="GY31" i="144"/>
  <c r="HA31" i="144" s="1"/>
  <c r="GY30" i="144"/>
  <c r="HA30" i="144" s="1"/>
  <c r="GY29" i="144"/>
  <c r="HA29" i="144" s="1"/>
  <c r="GY28" i="144"/>
  <c r="GY27" i="144"/>
  <c r="GY26" i="144"/>
  <c r="GY25" i="144"/>
  <c r="GY24" i="144"/>
  <c r="GY23" i="144"/>
  <c r="HA23" i="144" s="1"/>
  <c r="GY22" i="144"/>
  <c r="HA22" i="144" s="1"/>
  <c r="GY21" i="144"/>
  <c r="GY20" i="144"/>
  <c r="HA20" i="144" s="1"/>
  <c r="GY19" i="144"/>
  <c r="HA19" i="144" s="1"/>
  <c r="GY18" i="144"/>
  <c r="HA18" i="144" s="1"/>
  <c r="GY17" i="144"/>
  <c r="HA17" i="144" s="1"/>
  <c r="GY16" i="144"/>
  <c r="GY15" i="144"/>
  <c r="GY14" i="144"/>
  <c r="GY13" i="144"/>
  <c r="HA13" i="144" s="1"/>
  <c r="GY12" i="144"/>
  <c r="GY11" i="144"/>
  <c r="HA11" i="144" s="1"/>
  <c r="GY10" i="144"/>
  <c r="GY9" i="144"/>
  <c r="GY8" i="144"/>
  <c r="HA8" i="144" s="1"/>
  <c r="GY7" i="144"/>
  <c r="HA7" i="144" s="1"/>
  <c r="GY6" i="144"/>
  <c r="HA6" i="144" s="1"/>
  <c r="GY5" i="144"/>
  <c r="HA5" i="144" s="1"/>
  <c r="GY4" i="144"/>
  <c r="HA4" i="144" s="1"/>
  <c r="GF31" i="144"/>
  <c r="GH31" i="144" s="1"/>
  <c r="GF30" i="144"/>
  <c r="GH30" i="144" s="1"/>
  <c r="GF29" i="144"/>
  <c r="GH29" i="144" s="1"/>
  <c r="GF28" i="144"/>
  <c r="GF27" i="144"/>
  <c r="GF26" i="144"/>
  <c r="GF25" i="144"/>
  <c r="GF24" i="144"/>
  <c r="GF23" i="144"/>
  <c r="GH23" i="144" s="1"/>
  <c r="GF22" i="144"/>
  <c r="GH22" i="144" s="1"/>
  <c r="GF21" i="144"/>
  <c r="GF20" i="144"/>
  <c r="GH20" i="144" s="1"/>
  <c r="GF19" i="144"/>
  <c r="GH19" i="144" s="1"/>
  <c r="GF18" i="144"/>
  <c r="GH18" i="144" s="1"/>
  <c r="GF17" i="144"/>
  <c r="GH17" i="144" s="1"/>
  <c r="GF16" i="144"/>
  <c r="GH16" i="144" s="1"/>
  <c r="GF15" i="144"/>
  <c r="GF14" i="144"/>
  <c r="GF13" i="144"/>
  <c r="GH13" i="144" s="1"/>
  <c r="GF12" i="144"/>
  <c r="GF11" i="144"/>
  <c r="GH11" i="144" s="1"/>
  <c r="GF10" i="144"/>
  <c r="GF9" i="144"/>
  <c r="GF8" i="144"/>
  <c r="GH8" i="144" s="1"/>
  <c r="GF7" i="144"/>
  <c r="GH7" i="144" s="1"/>
  <c r="GF6" i="144"/>
  <c r="GH6" i="144" s="1"/>
  <c r="GF5" i="144"/>
  <c r="GH5" i="144" s="1"/>
  <c r="GF4" i="144"/>
  <c r="GH4" i="144" s="1"/>
  <c r="GF3" i="144"/>
  <c r="GH3" i="144" s="1"/>
  <c r="MZ19" i="145"/>
  <c r="MZ14" i="145"/>
  <c r="MZ12" i="145"/>
  <c r="MZ7" i="145"/>
  <c r="MZ5" i="145"/>
  <c r="MZ4" i="145"/>
  <c r="MZ3" i="145"/>
  <c r="LX12" i="145"/>
  <c r="LX7" i="145"/>
  <c r="LX6" i="145"/>
  <c r="LX5" i="145"/>
  <c r="LX4" i="145"/>
  <c r="LX3" i="145"/>
  <c r="KV19" i="145"/>
  <c r="KV7" i="145"/>
  <c r="KV6" i="145"/>
  <c r="KV5" i="145"/>
  <c r="KV4" i="145"/>
  <c r="KV3" i="145"/>
  <c r="JT19" i="145"/>
  <c r="JT14" i="145"/>
  <c r="JT12" i="145"/>
  <c r="JT7" i="145"/>
  <c r="JT6" i="145"/>
  <c r="JT5" i="145"/>
  <c r="JT4" i="145"/>
  <c r="JT3" i="145"/>
  <c r="K117" i="148"/>
  <c r="K103" i="148"/>
  <c r="K188" i="148"/>
  <c r="K71" i="148"/>
  <c r="K78" i="148"/>
  <c r="K167" i="148"/>
  <c r="K104" i="148"/>
  <c r="K168" i="148"/>
  <c r="K18" i="148"/>
  <c r="K48" i="148"/>
  <c r="K35" i="148"/>
  <c r="K36" i="148"/>
  <c r="K86" i="148"/>
  <c r="K15" i="148"/>
  <c r="K69" i="148"/>
  <c r="K34" i="148"/>
  <c r="K19" i="148"/>
  <c r="K165" i="148"/>
  <c r="K20" i="148"/>
  <c r="K105" i="148"/>
  <c r="K169" i="148"/>
  <c r="K68" i="148"/>
  <c r="K21" i="148"/>
  <c r="K87" i="148"/>
  <c r="K170" i="148"/>
  <c r="K22" i="148"/>
  <c r="K153" i="148"/>
  <c r="K135" i="148"/>
  <c r="K171" i="148"/>
  <c r="K61" i="148"/>
  <c r="K62" i="148"/>
  <c r="K132" i="148"/>
  <c r="K118" i="148"/>
  <c r="K85" i="148"/>
  <c r="K88" i="148"/>
  <c r="K119" i="148"/>
  <c r="K106" i="148"/>
  <c r="K120" i="148"/>
  <c r="K172" i="148"/>
  <c r="K173" i="148"/>
  <c r="K56" i="148"/>
  <c r="K23" i="148"/>
  <c r="K83" i="148"/>
  <c r="K3" i="148"/>
  <c r="K54" i="148"/>
  <c r="K49" i="148"/>
  <c r="K100" i="148"/>
  <c r="K121" i="148"/>
  <c r="K122" i="148"/>
  <c r="K164" i="148"/>
  <c r="K55" i="148"/>
  <c r="K79" i="148"/>
  <c r="K116" i="148"/>
  <c r="K80" i="148"/>
  <c r="K101" i="148"/>
  <c r="K154" i="148"/>
  <c r="K89" i="148"/>
  <c r="K155" i="148"/>
  <c r="K90" i="148"/>
  <c r="K156" i="148"/>
  <c r="K12" i="148"/>
  <c r="K174" i="148"/>
  <c r="K123" i="148"/>
  <c r="K151" i="148"/>
  <c r="K175" i="148"/>
  <c r="K57" i="148"/>
  <c r="K107" i="148"/>
  <c r="K99" i="148"/>
  <c r="K176" i="148"/>
  <c r="K157" i="148"/>
  <c r="K50" i="148"/>
  <c r="K158" i="148"/>
  <c r="K192" i="148"/>
  <c r="K81" i="148"/>
  <c r="K159" i="148"/>
  <c r="K91" i="148"/>
  <c r="K37" i="148"/>
  <c r="K177" i="148"/>
  <c r="K5" i="148"/>
  <c r="K10" i="148"/>
  <c r="K66" i="148"/>
  <c r="K108" i="148"/>
  <c r="K14" i="148"/>
  <c r="K13" i="148"/>
  <c r="K24" i="148"/>
  <c r="K72" i="148"/>
  <c r="K25" i="148"/>
  <c r="K38" i="148"/>
  <c r="K73" i="148"/>
  <c r="K92" i="148"/>
  <c r="K39" i="148"/>
  <c r="K178" i="148"/>
  <c r="K51" i="148"/>
  <c r="K148" i="148"/>
  <c r="K109" i="148"/>
  <c r="K93" i="148"/>
  <c r="K110" i="148"/>
  <c r="K134" i="148"/>
  <c r="K136" i="148"/>
  <c r="K131" i="148"/>
  <c r="K11" i="148"/>
  <c r="K52" i="148"/>
  <c r="K137" i="148"/>
  <c r="K111" i="148"/>
  <c r="K190" i="148"/>
  <c r="K26" i="148"/>
  <c r="K67" i="148"/>
  <c r="K6" i="148"/>
  <c r="K59" i="148"/>
  <c r="K138" i="148"/>
  <c r="K53" i="148"/>
  <c r="K144" i="148"/>
  <c r="K94" i="148"/>
  <c r="K27" i="148"/>
  <c r="K28" i="148"/>
  <c r="K16" i="148"/>
  <c r="K145" i="148"/>
  <c r="K29" i="148"/>
  <c r="K179" i="148"/>
  <c r="K160" i="148"/>
  <c r="K74" i="148"/>
  <c r="K139" i="148"/>
  <c r="K112" i="148"/>
  <c r="K63" i="148"/>
  <c r="K8" i="148"/>
  <c r="K40" i="148"/>
  <c r="K191" i="148"/>
  <c r="K47" i="148"/>
  <c r="K84" i="148"/>
  <c r="K33" i="148"/>
  <c r="K70" i="148"/>
  <c r="K113" i="148"/>
  <c r="K30" i="148"/>
  <c r="K114" i="148"/>
  <c r="K41" i="148"/>
  <c r="K7" i="148"/>
  <c r="K42" i="148"/>
  <c r="K65" i="148"/>
  <c r="K124" i="148"/>
  <c r="K43" i="148"/>
  <c r="K146" i="148"/>
  <c r="K125" i="148"/>
  <c r="K60" i="148"/>
  <c r="K75" i="148"/>
  <c r="K180" i="148"/>
  <c r="K126" i="148"/>
  <c r="K181" i="148"/>
  <c r="K64" i="148"/>
  <c r="K95" i="148"/>
  <c r="K147" i="148"/>
  <c r="K182" i="148"/>
  <c r="K133" i="148"/>
  <c r="K166" i="148"/>
  <c r="K44" i="148"/>
  <c r="K183" i="148"/>
  <c r="K115" i="148"/>
  <c r="K31" i="148"/>
  <c r="K161" i="148"/>
  <c r="K17" i="148"/>
  <c r="K76" i="148"/>
  <c r="K184" i="148"/>
  <c r="K149" i="148"/>
  <c r="K96" i="148"/>
  <c r="K82" i="148"/>
  <c r="K140" i="148"/>
  <c r="K150" i="148"/>
  <c r="K141" i="148"/>
  <c r="K142" i="148"/>
  <c r="K143" i="148"/>
  <c r="K45" i="148"/>
  <c r="K97" i="148"/>
  <c r="K46" i="148"/>
  <c r="K189" i="148"/>
  <c r="K127" i="148"/>
  <c r="K128" i="148"/>
  <c r="K162" i="148"/>
  <c r="K4" i="148"/>
  <c r="K77" i="148"/>
  <c r="K185" i="148"/>
  <c r="K98" i="148"/>
  <c r="K58" i="148"/>
  <c r="K186" i="148"/>
  <c r="K163" i="148"/>
  <c r="K152" i="148"/>
  <c r="K129" i="148"/>
  <c r="K187" i="148"/>
  <c r="K9" i="148"/>
  <c r="K32" i="148"/>
  <c r="K130" i="148"/>
  <c r="K102" i="148"/>
  <c r="IR6" i="145"/>
  <c r="FO22" i="144"/>
  <c r="FM31" i="144"/>
  <c r="FO31" i="144" s="1"/>
  <c r="FM30" i="144"/>
  <c r="FO30" i="144" s="1"/>
  <c r="FM29" i="144"/>
  <c r="FO29" i="144" s="1"/>
  <c r="FM28" i="144"/>
  <c r="FM27" i="144"/>
  <c r="FM26" i="144"/>
  <c r="FM25" i="144"/>
  <c r="FM24" i="144"/>
  <c r="FM23" i="144"/>
  <c r="FO23" i="144" s="1"/>
  <c r="FM22" i="144"/>
  <c r="FM21" i="144"/>
  <c r="FM20" i="144"/>
  <c r="FO20" i="144" s="1"/>
  <c r="FM19" i="144"/>
  <c r="FO19" i="144" s="1"/>
  <c r="FM18" i="144"/>
  <c r="FO18" i="144" s="1"/>
  <c r="FM17" i="144"/>
  <c r="FO17" i="144" s="1"/>
  <c r="FM16" i="144"/>
  <c r="FO16" i="144" s="1"/>
  <c r="FM15" i="144"/>
  <c r="FM14" i="144"/>
  <c r="FM13" i="144"/>
  <c r="FO13" i="144" s="1"/>
  <c r="FM12" i="144"/>
  <c r="FM11" i="144"/>
  <c r="FO11" i="144" s="1"/>
  <c r="FM10" i="144"/>
  <c r="FM9" i="144"/>
  <c r="FM8" i="144"/>
  <c r="FO8" i="144" s="1"/>
  <c r="FM7" i="144"/>
  <c r="FO7" i="144" s="1"/>
  <c r="FM6" i="144"/>
  <c r="FO6" i="144" s="1"/>
  <c r="FM5" i="144"/>
  <c r="FO5" i="144" s="1"/>
  <c r="FM4" i="144"/>
  <c r="FO4" i="144" s="1"/>
  <c r="FM3" i="144"/>
  <c r="FO3" i="144" s="1"/>
  <c r="IR19" i="145"/>
  <c r="IR14" i="145"/>
  <c r="IR12" i="145"/>
  <c r="IR7" i="145"/>
  <c r="IR5" i="145"/>
  <c r="IR4" i="145"/>
  <c r="IR3" i="145"/>
  <c r="N28" i="102"/>
  <c r="O28" i="102"/>
  <c r="P28" i="102"/>
  <c r="R28" i="102" s="1"/>
  <c r="AD11" i="149"/>
  <c r="AD12" i="149"/>
  <c r="AD13" i="149"/>
  <c r="AD26" i="149"/>
  <c r="AD22" i="149"/>
  <c r="AD18" i="149"/>
  <c r="AD20" i="149"/>
  <c r="AD21" i="149"/>
  <c r="AD25" i="149"/>
  <c r="AD23" i="149"/>
  <c r="AD28" i="149"/>
  <c r="AD27" i="149"/>
  <c r="AD16" i="149"/>
  <c r="AD19" i="149"/>
  <c r="AD15" i="149"/>
  <c r="AD24" i="149"/>
  <c r="AD14" i="149"/>
  <c r="AD17" i="149"/>
  <c r="ET31" i="144"/>
  <c r="EV31" i="144" s="1"/>
  <c r="ET30" i="144"/>
  <c r="EV30" i="144" s="1"/>
  <c r="ET29" i="144"/>
  <c r="EV29" i="144" s="1"/>
  <c r="ET28" i="144"/>
  <c r="ET27" i="144"/>
  <c r="ET26" i="144"/>
  <c r="ET25" i="144"/>
  <c r="ET24" i="144"/>
  <c r="ET23" i="144"/>
  <c r="EV23" i="144" s="1"/>
  <c r="ET22" i="144"/>
  <c r="ET21" i="144"/>
  <c r="ET20" i="144"/>
  <c r="EV20" i="144" s="1"/>
  <c r="ET19" i="144"/>
  <c r="EV19" i="144" s="1"/>
  <c r="ET18" i="144"/>
  <c r="EV18" i="144" s="1"/>
  <c r="ET17" i="144"/>
  <c r="EV17" i="144" s="1"/>
  <c r="ET16" i="144"/>
  <c r="EV16" i="144" s="1"/>
  <c r="ET15" i="144"/>
  <c r="ET14" i="144"/>
  <c r="ET13" i="144"/>
  <c r="EV13" i="144" s="1"/>
  <c r="ET12" i="144"/>
  <c r="ET11" i="144"/>
  <c r="EV11" i="144" s="1"/>
  <c r="ET10" i="144"/>
  <c r="ET9" i="144"/>
  <c r="ET8" i="144"/>
  <c r="EV8" i="144" s="1"/>
  <c r="ET7" i="144"/>
  <c r="EV7" i="144" s="1"/>
  <c r="ET6" i="144"/>
  <c r="EV6" i="144" s="1"/>
  <c r="ET5" i="144"/>
  <c r="EV5" i="144" s="1"/>
  <c r="ET4" i="144"/>
  <c r="EV4" i="144" s="1"/>
  <c r="ET3" i="144"/>
  <c r="EV3" i="144" s="1"/>
  <c r="HP3" i="145"/>
  <c r="HP4" i="145"/>
  <c r="HP5" i="145"/>
  <c r="HP7" i="145"/>
  <c r="HP10" i="145"/>
  <c r="HP12" i="145"/>
  <c r="HP14" i="145"/>
  <c r="HP19" i="145"/>
  <c r="W19" i="149"/>
  <c r="W12" i="149"/>
  <c r="W25" i="149"/>
  <c r="W21" i="149"/>
  <c r="W23" i="149"/>
  <c r="W22" i="149"/>
  <c r="W14" i="149"/>
  <c r="W16" i="149"/>
  <c r="W18" i="149"/>
  <c r="W24" i="149"/>
  <c r="W20" i="149"/>
  <c r="W28" i="149"/>
  <c r="W27" i="149"/>
  <c r="W17" i="149"/>
  <c r="W13" i="149"/>
  <c r="W11" i="149"/>
  <c r="W26" i="149"/>
  <c r="W10" i="149"/>
  <c r="W15" i="149"/>
  <c r="EC23" i="144"/>
  <c r="GN6" i="145"/>
  <c r="GN22" i="145"/>
  <c r="GN20" i="145"/>
  <c r="GN19" i="145"/>
  <c r="GN18" i="145"/>
  <c r="GN17" i="145"/>
  <c r="GN16" i="145"/>
  <c r="GN14" i="145"/>
  <c r="GN13" i="145"/>
  <c r="GN12" i="145"/>
  <c r="GN11" i="145"/>
  <c r="GN10" i="145"/>
  <c r="GN9" i="145"/>
  <c r="GN7" i="145"/>
  <c r="GN5" i="145"/>
  <c r="GN4" i="145"/>
  <c r="GN3" i="145"/>
  <c r="FL18" i="145"/>
  <c r="FL17" i="145"/>
  <c r="FL3" i="145"/>
  <c r="FL22" i="145"/>
  <c r="FL20" i="145"/>
  <c r="FL19" i="145"/>
  <c r="FL16" i="145"/>
  <c r="FL14" i="145"/>
  <c r="FL13" i="145"/>
  <c r="FL12" i="145"/>
  <c r="FL11" i="145"/>
  <c r="FL10" i="145"/>
  <c r="FL9" i="145"/>
  <c r="FL7" i="145"/>
  <c r="FL5" i="145"/>
  <c r="FL4" i="145"/>
  <c r="EJ9" i="145"/>
  <c r="EJ10" i="145"/>
  <c r="EJ11" i="145"/>
  <c r="EJ12" i="145"/>
  <c r="EJ13" i="145"/>
  <c r="EJ14" i="145"/>
  <c r="EJ16" i="145"/>
  <c r="EJ19" i="145"/>
  <c r="EJ20" i="145"/>
  <c r="EJ22" i="145"/>
  <c r="EJ7" i="145"/>
  <c r="EJ6" i="145"/>
  <c r="EJ5" i="145"/>
  <c r="EJ4" i="145"/>
  <c r="EJ3" i="145"/>
  <c r="CQ6" i="144"/>
  <c r="CQ23" i="144"/>
  <c r="EA31" i="144"/>
  <c r="EC31" i="144" s="1"/>
  <c r="EA30" i="144"/>
  <c r="EC30" i="144" s="1"/>
  <c r="EA29" i="144"/>
  <c r="EC29" i="144" s="1"/>
  <c r="EA28" i="144"/>
  <c r="EA27" i="144"/>
  <c r="EA26" i="144"/>
  <c r="EA25" i="144"/>
  <c r="EA24" i="144"/>
  <c r="EA23" i="144"/>
  <c r="EA22" i="144"/>
  <c r="EC22" i="144" s="1"/>
  <c r="EA21" i="144"/>
  <c r="EA20" i="144"/>
  <c r="EA19" i="144"/>
  <c r="EC19" i="144" s="1"/>
  <c r="EA18" i="144"/>
  <c r="EA17" i="144"/>
  <c r="EC17" i="144" s="1"/>
  <c r="EA16" i="144"/>
  <c r="EA15" i="144"/>
  <c r="EA14" i="144"/>
  <c r="EA13" i="144"/>
  <c r="EA12" i="144"/>
  <c r="EA11" i="144"/>
  <c r="EC11" i="144" s="1"/>
  <c r="EA10" i="144"/>
  <c r="EA9" i="144"/>
  <c r="EA8" i="144"/>
  <c r="EA7" i="144"/>
  <c r="EC7" i="144" s="1"/>
  <c r="EA6" i="144"/>
  <c r="EA5" i="144"/>
  <c r="EA4" i="144"/>
  <c r="EA3" i="144"/>
  <c r="DH31" i="144"/>
  <c r="DJ31" i="144" s="1"/>
  <c r="DH30" i="144"/>
  <c r="DJ30" i="144" s="1"/>
  <c r="DH29" i="144"/>
  <c r="DJ29" i="144" s="1"/>
  <c r="DH28" i="144"/>
  <c r="DH27" i="144"/>
  <c r="DH26" i="144"/>
  <c r="DH25" i="144"/>
  <c r="DH24" i="144"/>
  <c r="DH23" i="144"/>
  <c r="DH22" i="144"/>
  <c r="DJ22" i="144" s="1"/>
  <c r="DH21" i="144"/>
  <c r="DH20" i="144"/>
  <c r="DH19" i="144"/>
  <c r="DJ19" i="144" s="1"/>
  <c r="DH18" i="144"/>
  <c r="DJ18" i="144" s="1"/>
  <c r="DH17" i="144"/>
  <c r="DJ17" i="144" s="1"/>
  <c r="DH16" i="144"/>
  <c r="DH15" i="144"/>
  <c r="DH14" i="144"/>
  <c r="DH13" i="144"/>
  <c r="DH12" i="144"/>
  <c r="DH11" i="144"/>
  <c r="DJ11" i="144" s="1"/>
  <c r="DH10" i="144"/>
  <c r="DH9" i="144"/>
  <c r="DH8" i="144"/>
  <c r="DH7" i="144"/>
  <c r="DJ7" i="144" s="1"/>
  <c r="DH6" i="144"/>
  <c r="DH5" i="144"/>
  <c r="DH4" i="144"/>
  <c r="DH3" i="144"/>
  <c r="CO31" i="144"/>
  <c r="CQ31" i="144" s="1"/>
  <c r="CO30" i="144"/>
  <c r="CQ30" i="144" s="1"/>
  <c r="CO29" i="144"/>
  <c r="CQ29" i="144" s="1"/>
  <c r="CO28" i="144"/>
  <c r="CO27" i="144"/>
  <c r="CO26" i="144"/>
  <c r="CO25" i="144"/>
  <c r="CO24" i="144"/>
  <c r="CO23" i="144"/>
  <c r="CO22" i="144"/>
  <c r="CQ22" i="144" s="1"/>
  <c r="CO21" i="144"/>
  <c r="CO20" i="144"/>
  <c r="CQ20" i="144" s="1"/>
  <c r="CO19" i="144"/>
  <c r="CQ19" i="144" s="1"/>
  <c r="CO18" i="144"/>
  <c r="CQ18" i="144" s="1"/>
  <c r="CO17" i="144"/>
  <c r="CQ17" i="144" s="1"/>
  <c r="CO16" i="144"/>
  <c r="CQ16" i="144" s="1"/>
  <c r="CO15" i="144"/>
  <c r="CO14" i="144"/>
  <c r="CO13" i="144"/>
  <c r="CQ13" i="144" s="1"/>
  <c r="CO12" i="144"/>
  <c r="CO11" i="144"/>
  <c r="CQ11" i="144" s="1"/>
  <c r="CO10" i="144"/>
  <c r="CO9" i="144"/>
  <c r="CO8" i="144"/>
  <c r="CQ8" i="144" s="1"/>
  <c r="CO7" i="144"/>
  <c r="CQ7" i="144" s="1"/>
  <c r="CO6" i="144"/>
  <c r="CO5" i="144"/>
  <c r="CQ5" i="144" s="1"/>
  <c r="CO4" i="144"/>
  <c r="CO3" i="144"/>
  <c r="CQ3" i="144" s="1"/>
  <c r="BV31" i="144"/>
  <c r="BX31" i="144" s="1"/>
  <c r="BV30" i="144"/>
  <c r="BX30" i="144" s="1"/>
  <c r="BV29" i="144"/>
  <c r="BX29" i="144" s="1"/>
  <c r="BV28" i="144"/>
  <c r="BV27" i="144"/>
  <c r="BV26" i="144"/>
  <c r="BV25" i="144"/>
  <c r="BV24" i="144"/>
  <c r="BV23" i="144"/>
  <c r="BV22" i="144"/>
  <c r="BX22" i="144" s="1"/>
  <c r="BV21" i="144"/>
  <c r="BV20" i="144"/>
  <c r="BX20" i="144" s="1"/>
  <c r="BV19" i="144"/>
  <c r="BX19" i="144" s="1"/>
  <c r="BV18" i="144"/>
  <c r="BX18" i="144" s="1"/>
  <c r="BV17" i="144"/>
  <c r="BX17" i="144" s="1"/>
  <c r="BV16" i="144"/>
  <c r="BX16" i="144" s="1"/>
  <c r="BV15" i="144"/>
  <c r="BV14" i="144"/>
  <c r="BV13" i="144"/>
  <c r="BX13" i="144" s="1"/>
  <c r="BV12" i="144"/>
  <c r="BV11" i="144"/>
  <c r="BX11" i="144" s="1"/>
  <c r="BV10" i="144"/>
  <c r="BV9" i="144"/>
  <c r="BV8" i="144"/>
  <c r="BX8" i="144" s="1"/>
  <c r="BV7" i="144"/>
  <c r="BX7" i="144" s="1"/>
  <c r="BV6" i="144"/>
  <c r="BV5" i="144"/>
  <c r="BX5" i="144" s="1"/>
  <c r="BV4" i="144"/>
  <c r="BV3" i="144"/>
  <c r="BX3" i="144" s="1"/>
  <c r="G28" i="3"/>
  <c r="L7" i="147"/>
  <c r="DH19" i="145"/>
  <c r="DH16" i="145"/>
  <c r="DH14" i="145"/>
  <c r="DH12" i="145"/>
  <c r="DH10" i="145"/>
  <c r="DH7" i="145"/>
  <c r="DH6" i="145"/>
  <c r="DH5" i="145"/>
  <c r="DH4" i="145"/>
  <c r="DH3" i="145"/>
  <c r="CF19" i="145"/>
  <c r="CF16" i="145"/>
  <c r="CF14" i="145"/>
  <c r="CF12" i="145"/>
  <c r="CF10" i="145"/>
  <c r="CF7" i="145"/>
  <c r="CF6" i="145"/>
  <c r="CF5" i="145"/>
  <c r="CF4" i="145"/>
  <c r="CF3" i="145"/>
  <c r="BD10" i="145"/>
  <c r="BD19" i="145"/>
  <c r="BD16" i="145"/>
  <c r="BD14" i="145"/>
  <c r="BD12" i="145"/>
  <c r="BD7" i="145"/>
  <c r="BD6" i="145"/>
  <c r="BD5" i="145"/>
  <c r="BD4" i="145"/>
  <c r="BD3" i="145"/>
  <c r="AB16" i="145"/>
  <c r="AB14" i="145"/>
  <c r="AB7" i="145"/>
  <c r="AL30" i="144"/>
  <c r="AL7" i="144"/>
  <c r="AL31" i="144"/>
  <c r="AL29" i="144"/>
  <c r="AL22" i="144"/>
  <c r="AL20" i="144"/>
  <c r="AL19" i="144"/>
  <c r="AL18" i="144"/>
  <c r="AL17" i="144"/>
  <c r="AL16" i="144"/>
  <c r="AL13" i="144"/>
  <c r="AL11" i="144"/>
  <c r="AL8" i="144"/>
  <c r="AL6" i="144"/>
  <c r="AL3" i="144"/>
  <c r="S5" i="144"/>
  <c r="S6" i="144"/>
  <c r="S8" i="144"/>
  <c r="S11" i="144"/>
  <c r="S13" i="144"/>
  <c r="S16" i="144"/>
  <c r="S17" i="144"/>
  <c r="S18" i="144"/>
  <c r="S19" i="144"/>
  <c r="S20" i="144"/>
  <c r="S22" i="144"/>
  <c r="S3" i="144"/>
  <c r="BC31" i="144"/>
  <c r="BE31" i="144" s="1"/>
  <c r="BC30" i="144"/>
  <c r="BE30" i="144" s="1"/>
  <c r="BC29" i="144"/>
  <c r="BE29" i="144" s="1"/>
  <c r="BC28" i="144"/>
  <c r="BC27" i="144"/>
  <c r="BC26" i="144"/>
  <c r="BC25" i="144"/>
  <c r="BC24" i="144"/>
  <c r="BC23" i="144"/>
  <c r="BC22" i="144"/>
  <c r="BE22" i="144" s="1"/>
  <c r="BC21" i="144"/>
  <c r="BC20" i="144"/>
  <c r="BE20" i="144" s="1"/>
  <c r="BC19" i="144"/>
  <c r="BE19" i="144" s="1"/>
  <c r="BC18" i="144"/>
  <c r="BE18" i="144" s="1"/>
  <c r="BC17" i="144"/>
  <c r="BE17" i="144" s="1"/>
  <c r="BC16" i="144"/>
  <c r="BE16" i="144" s="1"/>
  <c r="BC15" i="144"/>
  <c r="BC14" i="144"/>
  <c r="BC13" i="144"/>
  <c r="BE13" i="144" s="1"/>
  <c r="BC12" i="144"/>
  <c r="BC11" i="144"/>
  <c r="BE11" i="144" s="1"/>
  <c r="BC10" i="144"/>
  <c r="BC9" i="144"/>
  <c r="BC8" i="144"/>
  <c r="BE8" i="144" s="1"/>
  <c r="BC7" i="144"/>
  <c r="BE7" i="144" s="1"/>
  <c r="BC6" i="144"/>
  <c r="BE6" i="144" s="1"/>
  <c r="BC5" i="144"/>
  <c r="BE5" i="144" s="1"/>
  <c r="BC4" i="144"/>
  <c r="BC3" i="144"/>
  <c r="BE3" i="144" s="1"/>
  <c r="AJ31" i="144"/>
  <c r="AJ30" i="144"/>
  <c r="AJ29" i="144"/>
  <c r="AJ28" i="144"/>
  <c r="AJ27" i="144"/>
  <c r="AJ26" i="144"/>
  <c r="AJ25" i="144"/>
  <c r="AJ24" i="144"/>
  <c r="AJ23" i="144"/>
  <c r="AJ22" i="144"/>
  <c r="AJ21" i="144"/>
  <c r="AJ20" i="144"/>
  <c r="AJ19" i="144"/>
  <c r="AJ18" i="144"/>
  <c r="AJ17" i="144"/>
  <c r="AJ16" i="144"/>
  <c r="AJ15" i="144"/>
  <c r="AJ14" i="144"/>
  <c r="AJ13" i="144"/>
  <c r="AJ12" i="144"/>
  <c r="AJ11" i="144"/>
  <c r="AJ10" i="144"/>
  <c r="AJ9" i="144"/>
  <c r="AJ8" i="144"/>
  <c r="AJ7" i="144"/>
  <c r="AJ6" i="144"/>
  <c r="AJ5" i="144"/>
  <c r="AJ4" i="144"/>
  <c r="AJ3" i="144"/>
  <c r="AB19" i="145"/>
  <c r="AB12" i="145"/>
  <c r="AB6" i="145"/>
  <c r="AB5" i="145"/>
  <c r="AB4" i="145"/>
  <c r="AB3" i="145"/>
  <c r="Q31" i="144"/>
  <c r="S31" i="144" s="1"/>
  <c r="Q30" i="144"/>
  <c r="Q29" i="144"/>
  <c r="S29" i="144" s="1"/>
  <c r="Q28" i="144"/>
  <c r="Q27" i="144"/>
  <c r="Q26" i="144"/>
  <c r="Q25" i="144"/>
  <c r="Q24" i="144"/>
  <c r="Q23" i="144"/>
  <c r="Q22" i="144"/>
  <c r="Q21" i="144"/>
  <c r="Q20" i="144"/>
  <c r="Q19" i="144"/>
  <c r="Q18" i="144"/>
  <c r="Q17" i="144"/>
  <c r="Q16" i="144"/>
  <c r="Q15" i="144"/>
  <c r="Q14" i="144"/>
  <c r="Q13" i="144"/>
  <c r="Q12" i="144"/>
  <c r="Q11" i="144"/>
  <c r="Q10" i="144"/>
  <c r="Q9" i="144"/>
  <c r="Q8" i="144"/>
  <c r="Q7" i="144"/>
  <c r="Q6" i="144"/>
  <c r="Q5" i="144"/>
  <c r="Q4" i="144"/>
  <c r="Q3" i="144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" i="102"/>
  <c r="N34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ACB19" i="127"/>
  <c r="ACB12" i="127"/>
  <c r="ACB10" i="127"/>
  <c r="ACB6" i="127"/>
  <c r="ACB5" i="127"/>
  <c r="ACB4" i="127"/>
  <c r="ACB3" i="127"/>
  <c r="TJ31" i="126"/>
  <c r="TL31" i="126" s="1"/>
  <c r="TJ30" i="126"/>
  <c r="TL30" i="126" s="1"/>
  <c r="TJ29" i="126"/>
  <c r="TL29" i="126" s="1"/>
  <c r="TJ28" i="126"/>
  <c r="TJ27" i="126"/>
  <c r="TJ26" i="126"/>
  <c r="TJ25" i="126"/>
  <c r="TJ24" i="126"/>
  <c r="TJ23" i="126"/>
  <c r="TJ22" i="126"/>
  <c r="TL22" i="126" s="1"/>
  <c r="TJ21" i="126"/>
  <c r="TJ20" i="126"/>
  <c r="TL20" i="126" s="1"/>
  <c r="TJ19" i="126"/>
  <c r="TL19" i="126" s="1"/>
  <c r="TJ18" i="126"/>
  <c r="TL18" i="126" s="1"/>
  <c r="TJ17" i="126"/>
  <c r="TL17" i="126" s="1"/>
  <c r="TJ16" i="126"/>
  <c r="TL16" i="126" s="1"/>
  <c r="TJ15" i="126"/>
  <c r="TJ14" i="126"/>
  <c r="TJ13" i="126"/>
  <c r="TL13" i="126" s="1"/>
  <c r="TJ12" i="126"/>
  <c r="TJ11" i="126"/>
  <c r="TL11" i="126" s="1"/>
  <c r="TJ10" i="126"/>
  <c r="TJ9" i="126"/>
  <c r="TJ8" i="126"/>
  <c r="TL8" i="126" s="1"/>
  <c r="TJ7" i="126"/>
  <c r="TJ6" i="126"/>
  <c r="TL6" i="126" s="1"/>
  <c r="TJ5" i="126"/>
  <c r="TL5" i="126" s="1"/>
  <c r="TJ4" i="126"/>
  <c r="TJ3" i="126"/>
  <c r="ZX14" i="127"/>
  <c r="YV14" i="127"/>
  <c r="YV3" i="127"/>
  <c r="XT14" i="127"/>
  <c r="QN24" i="126"/>
  <c r="N25" i="102"/>
  <c r="P25" i="102" s="1"/>
  <c r="R25" i="102" s="1"/>
  <c r="N26" i="102"/>
  <c r="P26" i="102" s="1"/>
  <c r="R26" i="102" s="1"/>
  <c r="N27" i="102"/>
  <c r="N35" i="102"/>
  <c r="P35" i="102" s="1"/>
  <c r="R35" i="102"/>
  <c r="N36" i="102"/>
  <c r="P36" i="102" s="1"/>
  <c r="R36" i="102"/>
  <c r="N37" i="102"/>
  <c r="P37" i="102" s="1"/>
  <c r="R37" i="102"/>
  <c r="N38" i="102"/>
  <c r="P38" i="102" s="1"/>
  <c r="R38" i="102"/>
  <c r="N39" i="102"/>
  <c r="P39" i="102" s="1"/>
  <c r="R39" i="102"/>
  <c r="N40" i="102"/>
  <c r="P40" i="102" s="1"/>
  <c r="R40" i="102"/>
  <c r="N41" i="102"/>
  <c r="P41" i="102" s="1"/>
  <c r="R41" i="102"/>
  <c r="N42" i="102"/>
  <c r="P42" i="102" s="1"/>
  <c r="R42" i="102"/>
  <c r="N43" i="102"/>
  <c r="P43" i="102" s="1"/>
  <c r="R43" i="102"/>
  <c r="N44" i="102"/>
  <c r="P44" i="102" s="1"/>
  <c r="R44" i="102"/>
  <c r="N45" i="102"/>
  <c r="P45" i="102" s="1"/>
  <c r="R45" i="102"/>
  <c r="N46" i="102"/>
  <c r="P46" i="102" s="1"/>
  <c r="R46" i="102"/>
  <c r="N47" i="102"/>
  <c r="P47" i="102" s="1"/>
  <c r="R47" i="102"/>
  <c r="N48" i="102"/>
  <c r="P48" i="102" s="1"/>
  <c r="R48" i="102"/>
  <c r="N49" i="102"/>
  <c r="P49" i="102" s="1"/>
  <c r="R49" i="102"/>
  <c r="N50" i="102"/>
  <c r="P50" i="102" s="1"/>
  <c r="R50" i="102"/>
  <c r="N51" i="102"/>
  <c r="P51" i="102" s="1"/>
  <c r="R51" i="102"/>
  <c r="N52" i="102"/>
  <c r="P52" i="102" s="1"/>
  <c r="R52" i="102"/>
  <c r="N53" i="102"/>
  <c r="P53" i="102" s="1"/>
  <c r="R53" i="102"/>
  <c r="N54" i="102"/>
  <c r="P54" i="102" s="1"/>
  <c r="R54" i="102"/>
  <c r="N55" i="102"/>
  <c r="P55" i="102" s="1"/>
  <c r="R55" i="102"/>
  <c r="N56" i="102"/>
  <c r="P56" i="102" s="1"/>
  <c r="R56" i="102"/>
  <c r="N57" i="102"/>
  <c r="P57" i="102" s="1"/>
  <c r="R57" i="102"/>
  <c r="N58" i="102"/>
  <c r="P58" i="102" s="1"/>
  <c r="R58" i="102"/>
  <c r="N59" i="102"/>
  <c r="P59" i="102" s="1"/>
  <c r="R59" i="102"/>
  <c r="N60" i="102"/>
  <c r="P60" i="102" s="1"/>
  <c r="R60" i="102"/>
  <c r="N61" i="102"/>
  <c r="P61" i="102" s="1"/>
  <c r="R61" i="102"/>
  <c r="B25" i="5"/>
  <c r="C25" i="5"/>
  <c r="D25" i="5"/>
  <c r="E25" i="5"/>
  <c r="B26" i="5"/>
  <c r="C26" i="5"/>
  <c r="D26" i="5"/>
  <c r="E26" i="5"/>
  <c r="B27" i="5"/>
  <c r="C27" i="5"/>
  <c r="D27" i="5"/>
  <c r="E27" i="5"/>
  <c r="B28" i="5"/>
  <c r="C28" i="5"/>
  <c r="D28" i="5"/>
  <c r="E28" i="5"/>
  <c r="B29" i="5"/>
  <c r="C29" i="5"/>
  <c r="D29" i="5"/>
  <c r="E29" i="5"/>
  <c r="B30" i="5"/>
  <c r="C30" i="5"/>
  <c r="D30" i="5"/>
  <c r="E30" i="5"/>
  <c r="B31" i="5"/>
  <c r="C31" i="5"/>
  <c r="D31" i="5"/>
  <c r="E31" i="5"/>
  <c r="B32" i="5"/>
  <c r="C32" i="5"/>
  <c r="D32" i="5"/>
  <c r="E32" i="5"/>
  <c r="B33" i="5"/>
  <c r="C33" i="5"/>
  <c r="D33" i="5"/>
  <c r="E33" i="5"/>
  <c r="B34" i="5"/>
  <c r="C34" i="5"/>
  <c r="D34" i="5"/>
  <c r="E34" i="5"/>
  <c r="B35" i="5"/>
  <c r="C35" i="5"/>
  <c r="D35" i="5"/>
  <c r="E35" i="5"/>
  <c r="B36" i="5"/>
  <c r="C36" i="5"/>
  <c r="D36" i="5"/>
  <c r="E36" i="5"/>
  <c r="B37" i="5"/>
  <c r="C37" i="5"/>
  <c r="D37" i="5"/>
  <c r="E37" i="5"/>
  <c r="B38" i="5"/>
  <c r="C38" i="5"/>
  <c r="D38" i="5"/>
  <c r="E38" i="5"/>
  <c r="B39" i="5"/>
  <c r="C39" i="5"/>
  <c r="D39" i="5"/>
  <c r="E39" i="5"/>
  <c r="B40" i="5"/>
  <c r="C40" i="5"/>
  <c r="D40" i="5"/>
  <c r="E40" i="5"/>
  <c r="B41" i="5"/>
  <c r="C41" i="5"/>
  <c r="D41" i="5"/>
  <c r="E41" i="5"/>
  <c r="B42" i="5"/>
  <c r="C42" i="5"/>
  <c r="D42" i="5"/>
  <c r="E42" i="5"/>
  <c r="B43" i="5"/>
  <c r="C43" i="5"/>
  <c r="D43" i="5"/>
  <c r="E43" i="5"/>
  <c r="B44" i="5"/>
  <c r="C44" i="5"/>
  <c r="D44" i="5"/>
  <c r="E44" i="5"/>
  <c r="B45" i="5"/>
  <c r="C45" i="5"/>
  <c r="D45" i="5"/>
  <c r="E45" i="5"/>
  <c r="B46" i="5"/>
  <c r="C46" i="5"/>
  <c r="D46" i="5"/>
  <c r="E46" i="5"/>
  <c r="B47" i="5"/>
  <c r="C47" i="5"/>
  <c r="D47" i="5"/>
  <c r="E47" i="5"/>
  <c r="B48" i="5"/>
  <c r="C48" i="5"/>
  <c r="D48" i="5"/>
  <c r="E48" i="5"/>
  <c r="B49" i="5"/>
  <c r="C49" i="5"/>
  <c r="D49" i="5"/>
  <c r="E49" i="5"/>
  <c r="B50" i="5"/>
  <c r="C50" i="5"/>
  <c r="D50" i="5"/>
  <c r="E50" i="5"/>
  <c r="B51" i="5"/>
  <c r="C51" i="5"/>
  <c r="D51" i="5"/>
  <c r="E51" i="5"/>
  <c r="B130" i="3"/>
  <c r="C130" i="3"/>
  <c r="D130" i="3"/>
  <c r="E130" i="3"/>
  <c r="B131" i="3"/>
  <c r="C131" i="3"/>
  <c r="D131" i="3"/>
  <c r="E131" i="3"/>
  <c r="B132" i="3"/>
  <c r="C132" i="3"/>
  <c r="D132" i="3"/>
  <c r="E132" i="3"/>
  <c r="B133" i="3"/>
  <c r="C133" i="3"/>
  <c r="D133" i="3"/>
  <c r="E133" i="3"/>
  <c r="B134" i="3"/>
  <c r="C134" i="3"/>
  <c r="D134" i="3"/>
  <c r="E134" i="3"/>
  <c r="B135" i="3"/>
  <c r="C135" i="3"/>
  <c r="D135" i="3"/>
  <c r="E135" i="3"/>
  <c r="B136" i="3"/>
  <c r="C136" i="3"/>
  <c r="D136" i="3"/>
  <c r="E136" i="3"/>
  <c r="B137" i="3"/>
  <c r="C137" i="3"/>
  <c r="D137" i="3"/>
  <c r="E137" i="3"/>
  <c r="B138" i="3"/>
  <c r="C138" i="3"/>
  <c r="D138" i="3"/>
  <c r="E138" i="3"/>
  <c r="B139" i="3"/>
  <c r="C139" i="3"/>
  <c r="D139" i="3"/>
  <c r="E139" i="3"/>
  <c r="B140" i="3"/>
  <c r="C140" i="3"/>
  <c r="D140" i="3"/>
  <c r="E140" i="3"/>
  <c r="B141" i="3"/>
  <c r="C141" i="3"/>
  <c r="D141" i="3"/>
  <c r="E141" i="3"/>
  <c r="B142" i="3"/>
  <c r="C142" i="3"/>
  <c r="D142" i="3"/>
  <c r="E142" i="3"/>
  <c r="B143" i="3"/>
  <c r="C143" i="3"/>
  <c r="D143" i="3"/>
  <c r="E143" i="3"/>
  <c r="B144" i="3"/>
  <c r="C144" i="3"/>
  <c r="D144" i="3"/>
  <c r="E144" i="3"/>
  <c r="B145" i="3"/>
  <c r="C145" i="3"/>
  <c r="D145" i="3"/>
  <c r="E145" i="3"/>
  <c r="B146" i="3"/>
  <c r="C146" i="3"/>
  <c r="D146" i="3"/>
  <c r="E146" i="3"/>
  <c r="B147" i="3"/>
  <c r="C147" i="3"/>
  <c r="D147" i="3"/>
  <c r="E147" i="3"/>
  <c r="B148" i="3"/>
  <c r="C148" i="3"/>
  <c r="D148" i="3"/>
  <c r="E148" i="3"/>
  <c r="B149" i="3"/>
  <c r="C149" i="3"/>
  <c r="D149" i="3"/>
  <c r="E149" i="3"/>
  <c r="B150" i="3"/>
  <c r="C150" i="3"/>
  <c r="D150" i="3"/>
  <c r="E150" i="3"/>
  <c r="B151" i="3"/>
  <c r="C151" i="3"/>
  <c r="D151" i="3"/>
  <c r="E151" i="3"/>
  <c r="B152" i="3"/>
  <c r="C152" i="3"/>
  <c r="D152" i="3"/>
  <c r="E152" i="3"/>
  <c r="B153" i="3"/>
  <c r="C153" i="3"/>
  <c r="D153" i="3"/>
  <c r="E153" i="3"/>
  <c r="B154" i="3"/>
  <c r="C154" i="3"/>
  <c r="D154" i="3"/>
  <c r="E154" i="3"/>
  <c r="B155" i="3"/>
  <c r="C155" i="3"/>
  <c r="D155" i="3"/>
  <c r="E155" i="3"/>
  <c r="B156" i="3"/>
  <c r="C156" i="3"/>
  <c r="D156" i="3"/>
  <c r="E156" i="3"/>
  <c r="B157" i="3"/>
  <c r="C157" i="3"/>
  <c r="D157" i="3"/>
  <c r="E157" i="3"/>
  <c r="B158" i="3"/>
  <c r="C158" i="3"/>
  <c r="D158" i="3"/>
  <c r="E158" i="3"/>
  <c r="B159" i="3"/>
  <c r="C159" i="3"/>
  <c r="D159" i="3"/>
  <c r="E159" i="3"/>
  <c r="RE4" i="126"/>
  <c r="AAZ19" i="127"/>
  <c r="AAZ16" i="127"/>
  <c r="AAZ12" i="127"/>
  <c r="AAZ10" i="127"/>
  <c r="AAZ8" i="127"/>
  <c r="AAZ7" i="127"/>
  <c r="AAZ6" i="127"/>
  <c r="AAZ5" i="127"/>
  <c r="AAZ4" i="127"/>
  <c r="ZX19" i="127"/>
  <c r="ZX16" i="127"/>
  <c r="ZX12" i="127"/>
  <c r="ZX10" i="127"/>
  <c r="ZX7" i="127"/>
  <c r="ZX6" i="127"/>
  <c r="ZX5" i="127"/>
  <c r="ZX4" i="127"/>
  <c r="ZX3" i="127"/>
  <c r="YV19" i="127"/>
  <c r="YV16" i="127"/>
  <c r="YV10" i="127"/>
  <c r="YV7" i="127"/>
  <c r="YV6" i="127"/>
  <c r="YV4" i="127"/>
  <c r="XT19" i="127"/>
  <c r="XT16" i="127"/>
  <c r="XT12" i="127"/>
  <c r="XT10" i="127"/>
  <c r="XT8" i="127"/>
  <c r="XT7" i="127"/>
  <c r="XT6" i="127"/>
  <c r="XT4" i="127"/>
  <c r="XT3" i="127"/>
  <c r="SQ31" i="126"/>
  <c r="SS31" i="126" s="1"/>
  <c r="SQ30" i="126"/>
  <c r="SS30" i="126" s="1"/>
  <c r="SQ29" i="126"/>
  <c r="SS29" i="126" s="1"/>
  <c r="SQ28" i="126"/>
  <c r="SQ27" i="126"/>
  <c r="SQ26" i="126"/>
  <c r="SQ25" i="126"/>
  <c r="SQ24" i="126"/>
  <c r="SQ23" i="126"/>
  <c r="SQ22" i="126"/>
  <c r="SQ21" i="126"/>
  <c r="SQ20" i="126"/>
  <c r="SQ19" i="126"/>
  <c r="SS19" i="126" s="1"/>
  <c r="SQ18" i="126"/>
  <c r="SQ17" i="126"/>
  <c r="SS17" i="126" s="1"/>
  <c r="SQ16" i="126"/>
  <c r="SQ15" i="126"/>
  <c r="SQ14" i="126"/>
  <c r="SQ13" i="126"/>
  <c r="SQ12" i="126"/>
  <c r="SQ11" i="126"/>
  <c r="SS11" i="126" s="1"/>
  <c r="SQ10" i="126"/>
  <c r="SQ9" i="126"/>
  <c r="SQ8" i="126"/>
  <c r="SS8" i="126" s="1"/>
  <c r="SQ7" i="126"/>
  <c r="SS7" i="126" s="1"/>
  <c r="SQ6" i="126"/>
  <c r="SS6" i="126" s="1"/>
  <c r="SQ5" i="126"/>
  <c r="SS5" i="126" s="1"/>
  <c r="SQ4" i="126"/>
  <c r="SQ3" i="126"/>
  <c r="RX31" i="126"/>
  <c r="RZ31" i="126" s="1"/>
  <c r="RX30" i="126"/>
  <c r="RZ30" i="126" s="1"/>
  <c r="RX29" i="126"/>
  <c r="RZ29" i="126" s="1"/>
  <c r="RX28" i="126"/>
  <c r="RX27" i="126"/>
  <c r="RX26" i="126"/>
  <c r="RX25" i="126"/>
  <c r="RX24" i="126"/>
  <c r="RX23" i="126"/>
  <c r="RX22" i="126"/>
  <c r="RZ22" i="126" s="1"/>
  <c r="RX21" i="126"/>
  <c r="RX20" i="126"/>
  <c r="RZ20" i="126" s="1"/>
  <c r="RX19" i="126"/>
  <c r="RZ19" i="126" s="1"/>
  <c r="RX18" i="126"/>
  <c r="RZ18" i="126" s="1"/>
  <c r="RX17" i="126"/>
  <c r="RZ17" i="126" s="1"/>
  <c r="RX16" i="126"/>
  <c r="RZ16" i="126" s="1"/>
  <c r="RX15" i="126"/>
  <c r="RX14" i="126"/>
  <c r="RX13" i="126"/>
  <c r="RZ13" i="126" s="1"/>
  <c r="RX12" i="126"/>
  <c r="RX11" i="126"/>
  <c r="RZ11" i="126" s="1"/>
  <c r="RX10" i="126"/>
  <c r="RX9" i="126"/>
  <c r="RX8" i="126"/>
  <c r="RZ8" i="126" s="1"/>
  <c r="RX7" i="126"/>
  <c r="RZ7" i="126" s="1"/>
  <c r="RX6" i="126"/>
  <c r="RZ6" i="126" s="1"/>
  <c r="RX5" i="126"/>
  <c r="RZ5" i="126" s="1"/>
  <c r="RX4" i="126"/>
  <c r="RX3" i="126"/>
  <c r="RZ3" i="126" s="1"/>
  <c r="RE31" i="126"/>
  <c r="RG31" i="126" s="1"/>
  <c r="RE30" i="126"/>
  <c r="RG30" i="126" s="1"/>
  <c r="RE29" i="126"/>
  <c r="RG29" i="126" s="1"/>
  <c r="RE28" i="126"/>
  <c r="RE27" i="126"/>
  <c r="RE26" i="126"/>
  <c r="RE25" i="126"/>
  <c r="RE24" i="126"/>
  <c r="RE23" i="126"/>
  <c r="RE22" i="126"/>
  <c r="RG22" i="126" s="1"/>
  <c r="RE21" i="126"/>
  <c r="RE20" i="126"/>
  <c r="RG20" i="126" s="1"/>
  <c r="RE19" i="126"/>
  <c r="RG19" i="126" s="1"/>
  <c r="RE18" i="126"/>
  <c r="RG18" i="126" s="1"/>
  <c r="RE17" i="126"/>
  <c r="RG17" i="126" s="1"/>
  <c r="RE16" i="126"/>
  <c r="RG16" i="126" s="1"/>
  <c r="RE15" i="126"/>
  <c r="RE14" i="126"/>
  <c r="RE13" i="126"/>
  <c r="RG13" i="126" s="1"/>
  <c r="RE12" i="126"/>
  <c r="RE11" i="126"/>
  <c r="RG11" i="126" s="1"/>
  <c r="RE10" i="126"/>
  <c r="RE9" i="126"/>
  <c r="RE8" i="126"/>
  <c r="RG8" i="126" s="1"/>
  <c r="RE7" i="126"/>
  <c r="RG7" i="126" s="1"/>
  <c r="RE6" i="126"/>
  <c r="RG6" i="126" s="1"/>
  <c r="RE5" i="126"/>
  <c r="RG5" i="126" s="1"/>
  <c r="RE3" i="126"/>
  <c r="RG3" i="126" s="1"/>
  <c r="QL31" i="126"/>
  <c r="QN31" i="126" s="1"/>
  <c r="QL29" i="126"/>
  <c r="QN29" i="126" s="1"/>
  <c r="QL30" i="126"/>
  <c r="QN30" i="126" s="1"/>
  <c r="QL28" i="126"/>
  <c r="QL27" i="126"/>
  <c r="QL26" i="126"/>
  <c r="QL25" i="126"/>
  <c r="QL24" i="126"/>
  <c r="QL23" i="126"/>
  <c r="QL22" i="126"/>
  <c r="QN22" i="126" s="1"/>
  <c r="QL21" i="126"/>
  <c r="QL20" i="126"/>
  <c r="QN20" i="126" s="1"/>
  <c r="QL19" i="126"/>
  <c r="QN19" i="126" s="1"/>
  <c r="QL18" i="126"/>
  <c r="QN18" i="126" s="1"/>
  <c r="QL17" i="126"/>
  <c r="QN17" i="126" s="1"/>
  <c r="QL16" i="126"/>
  <c r="QN16" i="126" s="1"/>
  <c r="QL15" i="126"/>
  <c r="QL14" i="126"/>
  <c r="QL13" i="126"/>
  <c r="QN13" i="126" s="1"/>
  <c r="QL12" i="126"/>
  <c r="QL11" i="126"/>
  <c r="QN11" i="126" s="1"/>
  <c r="QL10" i="126"/>
  <c r="QL9" i="126"/>
  <c r="QL8" i="126"/>
  <c r="QN8" i="126" s="1"/>
  <c r="QL7" i="126"/>
  <c r="QN7" i="126" s="1"/>
  <c r="QL6" i="126"/>
  <c r="QN6" i="126" s="1"/>
  <c r="QL5" i="126"/>
  <c r="QN5" i="126" s="1"/>
  <c r="QL4" i="126"/>
  <c r="QL3" i="126"/>
  <c r="QN3" i="126" s="1"/>
  <c r="B28" i="3"/>
  <c r="C28" i="3"/>
  <c r="D28" i="3"/>
  <c r="E28" i="3"/>
  <c r="F28" i="3"/>
  <c r="H28" i="3"/>
  <c r="I28" i="3"/>
  <c r="J28" i="3"/>
  <c r="K28" i="3"/>
  <c r="L28" i="3"/>
  <c r="M28" i="3"/>
  <c r="B29" i="3"/>
  <c r="C29" i="3"/>
  <c r="D29" i="3"/>
  <c r="E29" i="3"/>
  <c r="F29" i="3"/>
  <c r="G29" i="3"/>
  <c r="H29" i="3"/>
  <c r="I29" i="3"/>
  <c r="J29" i="3"/>
  <c r="K29" i="3"/>
  <c r="L29" i="3"/>
  <c r="M29" i="3"/>
  <c r="B30" i="3"/>
  <c r="C30" i="3"/>
  <c r="D30" i="3"/>
  <c r="E30" i="3"/>
  <c r="F30" i="3"/>
  <c r="G30" i="3"/>
  <c r="H30" i="3"/>
  <c r="I30" i="3"/>
  <c r="J30" i="3"/>
  <c r="K30" i="3"/>
  <c r="L30" i="3"/>
  <c r="M30" i="3"/>
  <c r="K13" i="138"/>
  <c r="K14" i="138"/>
  <c r="K15" i="138"/>
  <c r="K16" i="138"/>
  <c r="K17" i="138"/>
  <c r="K18" i="138"/>
  <c r="K19" i="138"/>
  <c r="K20" i="138"/>
  <c r="K21" i="138"/>
  <c r="K22" i="138"/>
  <c r="K23" i="138"/>
  <c r="K24" i="138"/>
  <c r="K25" i="138"/>
  <c r="K4" i="138"/>
  <c r="K5" i="138"/>
  <c r="K6" i="138"/>
  <c r="K7" i="138"/>
  <c r="K8" i="138"/>
  <c r="K9" i="138"/>
  <c r="K10" i="138"/>
  <c r="K11" i="138"/>
  <c r="K12" i="138"/>
  <c r="K3" i="138"/>
  <c r="N8" i="102"/>
  <c r="P8" i="102" s="1"/>
  <c r="R8" i="102" s="1"/>
  <c r="N9" i="102"/>
  <c r="P9" i="102" s="1"/>
  <c r="R9" i="102" s="1"/>
  <c r="N10" i="102"/>
  <c r="P10" i="102" s="1"/>
  <c r="R10" i="102" s="1"/>
  <c r="N11" i="102"/>
  <c r="P11" i="102" s="1"/>
  <c r="R11" i="102" s="1"/>
  <c r="N12" i="102"/>
  <c r="P12" i="102" s="1"/>
  <c r="R12" i="102" s="1"/>
  <c r="N13" i="102"/>
  <c r="P13" i="102" s="1"/>
  <c r="R13" i="102" s="1"/>
  <c r="N14" i="102"/>
  <c r="P14" i="102" s="1"/>
  <c r="R14" i="102" s="1"/>
  <c r="N15" i="102"/>
  <c r="P15" i="102" s="1"/>
  <c r="R15" i="102" s="1"/>
  <c r="N16" i="102"/>
  <c r="P16" i="102" s="1"/>
  <c r="R16" i="102" s="1"/>
  <c r="N17" i="102"/>
  <c r="P17" i="102" s="1"/>
  <c r="R17" i="102" s="1"/>
  <c r="N18" i="102"/>
  <c r="P18" i="102" s="1"/>
  <c r="R18" i="102" s="1"/>
  <c r="N19" i="102"/>
  <c r="P19" i="102" s="1"/>
  <c r="R19" i="102" s="1"/>
  <c r="N20" i="102"/>
  <c r="P20" i="102" s="1"/>
  <c r="R20" i="102" s="1"/>
  <c r="N21" i="102"/>
  <c r="P21" i="102" s="1"/>
  <c r="R21" i="102" s="1"/>
  <c r="N22" i="102"/>
  <c r="P22" i="102" s="1"/>
  <c r="R22" i="102" s="1"/>
  <c r="N23" i="102"/>
  <c r="P23" i="102" s="1"/>
  <c r="R23" i="102" s="1"/>
  <c r="N24" i="102"/>
  <c r="P24" i="102" s="1"/>
  <c r="R24" i="102" s="1"/>
  <c r="X131" i="3"/>
  <c r="S105" i="3"/>
  <c r="S106" i="3"/>
  <c r="S107" i="3"/>
  <c r="S108" i="3"/>
  <c r="S109" i="3"/>
  <c r="S110" i="3"/>
  <c r="S111" i="3"/>
  <c r="S112" i="3"/>
  <c r="S114" i="3"/>
  <c r="S115" i="3"/>
  <c r="S116" i="3"/>
  <c r="S117" i="3"/>
  <c r="S118" i="3"/>
  <c r="S119" i="3"/>
  <c r="S120" i="3"/>
  <c r="S122" i="3"/>
  <c r="S123" i="3"/>
  <c r="S124" i="3"/>
  <c r="S126" i="3"/>
  <c r="S127" i="3"/>
  <c r="S128" i="3"/>
  <c r="S129" i="3"/>
  <c r="S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M104" i="3"/>
  <c r="L104" i="3"/>
  <c r="K104" i="3"/>
  <c r="J104" i="3"/>
  <c r="I104" i="3"/>
  <c r="H104" i="3"/>
  <c r="G104" i="3"/>
  <c r="N104" i="3" s="1"/>
  <c r="F104" i="3"/>
  <c r="E104" i="3"/>
  <c r="D104" i="3"/>
  <c r="C104" i="3"/>
  <c r="B104" i="3"/>
  <c r="WR19" i="127"/>
  <c r="WR16" i="127"/>
  <c r="WR12" i="127"/>
  <c r="WR10" i="127"/>
  <c r="WR8" i="127"/>
  <c r="WR7" i="127"/>
  <c r="WR6" i="127"/>
  <c r="WR5" i="127"/>
  <c r="WR4" i="127"/>
  <c r="WR3" i="127"/>
  <c r="VP19" i="127"/>
  <c r="VP16" i="127"/>
  <c r="VP12" i="127"/>
  <c r="VP10" i="127"/>
  <c r="VP8" i="127"/>
  <c r="VP7" i="127"/>
  <c r="VP6" i="127"/>
  <c r="VP5" i="127"/>
  <c r="VP4" i="127"/>
  <c r="VP3" i="127"/>
  <c r="UN19" i="127"/>
  <c r="UN16" i="127"/>
  <c r="UN12" i="127"/>
  <c r="UN10" i="127"/>
  <c r="UN8" i="127"/>
  <c r="UN7" i="127"/>
  <c r="UN6" i="127"/>
  <c r="UN5" i="127"/>
  <c r="UN4" i="127"/>
  <c r="UN3" i="127"/>
  <c r="PS28" i="126"/>
  <c r="PS27" i="126"/>
  <c r="PS26" i="126"/>
  <c r="PS25" i="126"/>
  <c r="PS24" i="126"/>
  <c r="PS23" i="126"/>
  <c r="PS22" i="126"/>
  <c r="PU22" i="126" s="1"/>
  <c r="PS21" i="126"/>
  <c r="PS20" i="126"/>
  <c r="PU20" i="126" s="1"/>
  <c r="PS19" i="126"/>
  <c r="PU19" i="126" s="1"/>
  <c r="PS18" i="126"/>
  <c r="PU18" i="126" s="1"/>
  <c r="PS17" i="126"/>
  <c r="PU17" i="126" s="1"/>
  <c r="PS16" i="126"/>
  <c r="PU16" i="126" s="1"/>
  <c r="PS15" i="126"/>
  <c r="PU15" i="126" s="1"/>
  <c r="PS14" i="126"/>
  <c r="PU14" i="126" s="1"/>
  <c r="PS13" i="126"/>
  <c r="PU13" i="126" s="1"/>
  <c r="PS12" i="126"/>
  <c r="PU12" i="126" s="1"/>
  <c r="PS11" i="126"/>
  <c r="PU11" i="126" s="1"/>
  <c r="PS10" i="126"/>
  <c r="PS9" i="126"/>
  <c r="PU9" i="126" s="1"/>
  <c r="PS8" i="126"/>
  <c r="PU8" i="126" s="1"/>
  <c r="PS7" i="126"/>
  <c r="PU7" i="126" s="1"/>
  <c r="PS6" i="126"/>
  <c r="PU6" i="126" s="1"/>
  <c r="PS5" i="126"/>
  <c r="PU5" i="126" s="1"/>
  <c r="PS4" i="126"/>
  <c r="PU4" i="126" s="1"/>
  <c r="PS3" i="126"/>
  <c r="PU3" i="126" s="1"/>
  <c r="OZ28" i="126"/>
  <c r="OZ27" i="126"/>
  <c r="OZ26" i="126"/>
  <c r="OZ25" i="126"/>
  <c r="OZ24" i="126"/>
  <c r="OZ22" i="126"/>
  <c r="PB22" i="126" s="1"/>
  <c r="OZ20" i="126"/>
  <c r="PB20" i="126" s="1"/>
  <c r="OZ19" i="126"/>
  <c r="PB19" i="126" s="1"/>
  <c r="OZ18" i="126"/>
  <c r="PB18" i="126" s="1"/>
  <c r="OZ17" i="126"/>
  <c r="PB17" i="126" s="1"/>
  <c r="OZ16" i="126"/>
  <c r="PB16" i="126" s="1"/>
  <c r="OZ15" i="126"/>
  <c r="PB15" i="126" s="1"/>
  <c r="OZ14" i="126"/>
  <c r="PB14" i="126" s="1"/>
  <c r="OZ13" i="126"/>
  <c r="PB13" i="126" s="1"/>
  <c r="OZ12" i="126"/>
  <c r="PB12" i="126" s="1"/>
  <c r="OZ11" i="126"/>
  <c r="PB11" i="126" s="1"/>
  <c r="OZ9" i="126"/>
  <c r="PB9" i="126" s="1"/>
  <c r="OZ8" i="126"/>
  <c r="PB8" i="126" s="1"/>
  <c r="OZ7" i="126"/>
  <c r="PB7" i="126" s="1"/>
  <c r="OZ6" i="126"/>
  <c r="PB6" i="126" s="1"/>
  <c r="OZ4" i="126"/>
  <c r="PB4" i="126" s="1"/>
  <c r="OZ3" i="126"/>
  <c r="PB3" i="126" s="1"/>
  <c r="OG28" i="126"/>
  <c r="OG27" i="126"/>
  <c r="OG26" i="126"/>
  <c r="OG25" i="126"/>
  <c r="OG24" i="126"/>
  <c r="OG22" i="126"/>
  <c r="OI22" i="126" s="1"/>
  <c r="OG20" i="126"/>
  <c r="OI20" i="126" s="1"/>
  <c r="OG19" i="126"/>
  <c r="OI19" i="126" s="1"/>
  <c r="OG18" i="126"/>
  <c r="OI18" i="126" s="1"/>
  <c r="OG17" i="126"/>
  <c r="OI17" i="126" s="1"/>
  <c r="OG16" i="126"/>
  <c r="OI16" i="126" s="1"/>
  <c r="OG15" i="126"/>
  <c r="OI15" i="126" s="1"/>
  <c r="OG14" i="126"/>
  <c r="OI14" i="126" s="1"/>
  <c r="OG13" i="126"/>
  <c r="OI13" i="126" s="1"/>
  <c r="OG12" i="126"/>
  <c r="OI12" i="126" s="1"/>
  <c r="OG11" i="126"/>
  <c r="OI11" i="126" s="1"/>
  <c r="OG9" i="126"/>
  <c r="OI9" i="126" s="1"/>
  <c r="OG8" i="126"/>
  <c r="OI8" i="126" s="1"/>
  <c r="OG7" i="126"/>
  <c r="OI7" i="126" s="1"/>
  <c r="OG6" i="126"/>
  <c r="OI6" i="126" s="1"/>
  <c r="OG5" i="126"/>
  <c r="OI5" i="126" s="1"/>
  <c r="OG4" i="126"/>
  <c r="OI4" i="126" s="1"/>
  <c r="OG3" i="126"/>
  <c r="OI3" i="126" s="1"/>
  <c r="NN3" i="126"/>
  <c r="NP3" i="126"/>
  <c r="NN4" i="126"/>
  <c r="NP4" i="126"/>
  <c r="NN5" i="126"/>
  <c r="NP5" i="126"/>
  <c r="NN6" i="126"/>
  <c r="NP6" i="126"/>
  <c r="NN7" i="126"/>
  <c r="NP7" i="126"/>
  <c r="NN8" i="126"/>
  <c r="NP8" i="126"/>
  <c r="NN9" i="126"/>
  <c r="NP9" i="126"/>
  <c r="NN10" i="126"/>
  <c r="NN11" i="126"/>
  <c r="NP11" i="126"/>
  <c r="NN12" i="126"/>
  <c r="NP12" i="126"/>
  <c r="NN13" i="126"/>
  <c r="NP13" i="126"/>
  <c r="NN14" i="126"/>
  <c r="NP14" i="126"/>
  <c r="NN15" i="126"/>
  <c r="NP15" i="126"/>
  <c r="NN16" i="126"/>
  <c r="NP16" i="126"/>
  <c r="NN17" i="126"/>
  <c r="NP17" i="126"/>
  <c r="NN18" i="126"/>
  <c r="NP18" i="126"/>
  <c r="NN19" i="126"/>
  <c r="NP19" i="126"/>
  <c r="NN20" i="126"/>
  <c r="NP20" i="126"/>
  <c r="NN21" i="126"/>
  <c r="NN22" i="126"/>
  <c r="NP22" i="126"/>
  <c r="NN23" i="126"/>
  <c r="NN24" i="126"/>
  <c r="NN25" i="126"/>
  <c r="NN26" i="126"/>
  <c r="NN27" i="126"/>
  <c r="NN28" i="126"/>
  <c r="TL7" i="127"/>
  <c r="TL6" i="127"/>
  <c r="TL5" i="127"/>
  <c r="TL4" i="127"/>
  <c r="TL3" i="127"/>
  <c r="SJ19" i="127"/>
  <c r="SJ16" i="127"/>
  <c r="SJ12" i="127"/>
  <c r="SJ10" i="127"/>
  <c r="SJ8" i="127"/>
  <c r="SJ7" i="127"/>
  <c r="SJ6" i="127"/>
  <c r="SJ5" i="127"/>
  <c r="SJ4" i="127"/>
  <c r="SJ3" i="127"/>
  <c r="MU28" i="126"/>
  <c r="MU27" i="126"/>
  <c r="MU26" i="126"/>
  <c r="MU25" i="126"/>
  <c r="MU24" i="126"/>
  <c r="MU23" i="126"/>
  <c r="MU22" i="126"/>
  <c r="MW22" i="126" s="1"/>
  <c r="MU21" i="126"/>
  <c r="MU20" i="126"/>
  <c r="MW20" i="126" s="1"/>
  <c r="MU19" i="126"/>
  <c r="MW19" i="126" s="1"/>
  <c r="MU18" i="126"/>
  <c r="MW18" i="126" s="1"/>
  <c r="MU17" i="126"/>
  <c r="MW17" i="126" s="1"/>
  <c r="MU16" i="126"/>
  <c r="MW16" i="126" s="1"/>
  <c r="MU15" i="126"/>
  <c r="MW15" i="126" s="1"/>
  <c r="MU14" i="126"/>
  <c r="MW14" i="126" s="1"/>
  <c r="MU13" i="126"/>
  <c r="MW13" i="126" s="1"/>
  <c r="MU12" i="126"/>
  <c r="MW12" i="126" s="1"/>
  <c r="MU11" i="126"/>
  <c r="MW11" i="126" s="1"/>
  <c r="MU9" i="126"/>
  <c r="MW9" i="126" s="1"/>
  <c r="MU8" i="126"/>
  <c r="MW8" i="126" s="1"/>
  <c r="MU7" i="126"/>
  <c r="MW7" i="126" s="1"/>
  <c r="MU6" i="126"/>
  <c r="MW6" i="126" s="1"/>
  <c r="MU5" i="126"/>
  <c r="MW5" i="126" s="1"/>
  <c r="MU4" i="126"/>
  <c r="MW4" i="126" s="1"/>
  <c r="MU3" i="126"/>
  <c r="MW3" i="126" s="1"/>
  <c r="P12" i="133"/>
  <c r="R12" i="133" s="1"/>
  <c r="P11" i="133"/>
  <c r="R11" i="133" s="1"/>
  <c r="P10" i="133"/>
  <c r="R10" i="133" s="1"/>
  <c r="P9" i="133"/>
  <c r="R9" i="133" s="1"/>
  <c r="P8" i="133"/>
  <c r="R8" i="133" s="1"/>
  <c r="P7" i="133"/>
  <c r="R7" i="133" s="1"/>
  <c r="P6" i="133"/>
  <c r="R6" i="133" s="1"/>
  <c r="P5" i="133"/>
  <c r="R5" i="133" s="1"/>
  <c r="P4" i="133"/>
  <c r="R4" i="133" s="1"/>
  <c r="P3" i="133"/>
  <c r="R3" i="133" s="1"/>
  <c r="N3" i="102"/>
  <c r="P3" i="102" s="1"/>
  <c r="R3" i="102" s="1"/>
  <c r="N4" i="102"/>
  <c r="N5" i="102"/>
  <c r="P5" i="102" s="1"/>
  <c r="R5" i="102" s="1"/>
  <c r="N6" i="102"/>
  <c r="P6" i="102" s="1"/>
  <c r="R6" i="102" s="1"/>
  <c r="N7" i="102"/>
  <c r="P7" i="102" s="1"/>
  <c r="R7" i="102" s="1"/>
  <c r="RH19" i="127"/>
  <c r="RH16" i="127"/>
  <c r="RH12" i="127"/>
  <c r="RH10" i="127"/>
  <c r="RH8" i="127"/>
  <c r="RH7" i="127"/>
  <c r="RH6" i="127"/>
  <c r="RH5" i="127"/>
  <c r="RH4" i="127"/>
  <c r="RH3" i="127"/>
  <c r="QF12" i="127"/>
  <c r="QF7" i="127"/>
  <c r="QF4" i="127"/>
  <c r="PD12" i="127"/>
  <c r="PD7" i="127"/>
  <c r="PD4" i="127"/>
  <c r="OB7" i="127"/>
  <c r="OB4" i="127"/>
  <c r="QF19" i="127"/>
  <c r="QF16" i="127"/>
  <c r="QF10" i="127"/>
  <c r="QF8" i="127"/>
  <c r="QF6" i="127"/>
  <c r="QF5" i="127"/>
  <c r="QF3" i="127"/>
  <c r="PD19" i="127"/>
  <c r="PD16" i="127"/>
  <c r="PD14" i="127"/>
  <c r="PD10" i="127"/>
  <c r="PD8" i="127"/>
  <c r="PD6" i="127"/>
  <c r="PD5" i="127"/>
  <c r="PD3" i="127"/>
  <c r="LK11" i="126"/>
  <c r="LK20" i="126"/>
  <c r="LK19" i="126"/>
  <c r="LK18" i="126"/>
  <c r="LK16" i="126"/>
  <c r="LK13" i="126"/>
  <c r="LK7" i="126"/>
  <c r="LK6" i="126"/>
  <c r="LK5" i="126"/>
  <c r="LK3" i="126"/>
  <c r="JY19" i="126"/>
  <c r="JY3" i="126"/>
  <c r="MB28" i="126"/>
  <c r="MB27" i="126"/>
  <c r="MB26" i="126"/>
  <c r="MB25" i="126"/>
  <c r="MB24" i="126"/>
  <c r="MB23" i="126"/>
  <c r="MB22" i="126"/>
  <c r="MB21" i="126"/>
  <c r="MB20" i="126"/>
  <c r="MD20" i="126" s="1"/>
  <c r="MB19" i="126"/>
  <c r="MD19" i="126" s="1"/>
  <c r="MB18" i="126"/>
  <c r="MD18" i="126" s="1"/>
  <c r="MB17" i="126"/>
  <c r="MB16" i="126"/>
  <c r="MD16" i="126" s="1"/>
  <c r="MB15" i="126"/>
  <c r="MB14" i="126"/>
  <c r="MB13" i="126"/>
  <c r="MD13" i="126" s="1"/>
  <c r="MB12" i="126"/>
  <c r="MB11" i="126"/>
  <c r="MD11" i="126" s="1"/>
  <c r="MB10" i="126"/>
  <c r="MB9" i="126"/>
  <c r="MB8" i="126"/>
  <c r="MB7" i="126"/>
  <c r="MD7" i="126" s="1"/>
  <c r="MB6" i="126"/>
  <c r="MD6" i="126" s="1"/>
  <c r="MB5" i="126"/>
  <c r="MD5" i="126" s="1"/>
  <c r="MB4" i="126"/>
  <c r="MB3" i="126"/>
  <c r="MD3" i="126" s="1"/>
  <c r="LI28" i="126"/>
  <c r="LI27" i="126"/>
  <c r="LI26" i="126"/>
  <c r="LI25" i="126"/>
  <c r="LI24" i="126"/>
  <c r="LI23" i="126"/>
  <c r="LI22" i="126"/>
  <c r="LI21" i="126"/>
  <c r="LI20" i="126"/>
  <c r="LI19" i="126"/>
  <c r="LI18" i="126"/>
  <c r="LI17" i="126"/>
  <c r="LI16" i="126"/>
  <c r="LI15" i="126"/>
  <c r="LI14" i="126"/>
  <c r="LI13" i="126"/>
  <c r="LI12" i="126"/>
  <c r="LI11" i="126"/>
  <c r="LI10" i="126"/>
  <c r="LI9" i="126"/>
  <c r="LI8" i="126"/>
  <c r="LI7" i="126"/>
  <c r="LI6" i="126"/>
  <c r="LI5" i="126"/>
  <c r="LI4" i="126"/>
  <c r="LI3" i="126"/>
  <c r="KP28" i="126"/>
  <c r="KP27" i="126"/>
  <c r="KP26" i="126"/>
  <c r="KP25" i="126"/>
  <c r="KP24" i="126"/>
  <c r="KP23" i="126"/>
  <c r="KP22" i="126"/>
  <c r="KP21" i="126"/>
  <c r="KP20" i="126"/>
  <c r="KR20" i="126" s="1"/>
  <c r="KP19" i="126"/>
  <c r="KR19" i="126" s="1"/>
  <c r="KP18" i="126"/>
  <c r="KR18" i="126" s="1"/>
  <c r="KP17" i="126"/>
  <c r="KP16" i="126"/>
  <c r="KR16" i="126" s="1"/>
  <c r="KP15" i="126"/>
  <c r="KP14" i="126"/>
  <c r="KP13" i="126"/>
  <c r="KR13" i="126" s="1"/>
  <c r="KP12" i="126"/>
  <c r="KP11" i="126"/>
  <c r="KP10" i="126"/>
  <c r="KP9" i="126"/>
  <c r="KP8" i="126"/>
  <c r="KR8" i="126" s="1"/>
  <c r="KP7" i="126"/>
  <c r="KR7" i="126" s="1"/>
  <c r="KP6" i="126"/>
  <c r="KR6" i="126" s="1"/>
  <c r="KP5" i="126"/>
  <c r="KR5" i="126" s="1"/>
  <c r="KP4" i="126"/>
  <c r="KP3" i="126"/>
  <c r="KR3" i="126" s="1"/>
  <c r="JF19" i="126"/>
  <c r="MZ7" i="127"/>
  <c r="MZ4" i="127"/>
  <c r="JF3" i="126"/>
  <c r="I90" i="3"/>
  <c r="LX7" i="127"/>
  <c r="LX4" i="127"/>
  <c r="JW28" i="126"/>
  <c r="JW27" i="126"/>
  <c r="JW26" i="126"/>
  <c r="JW25" i="126"/>
  <c r="JW24" i="126"/>
  <c r="JW23" i="126"/>
  <c r="JW22" i="126"/>
  <c r="JW21" i="126"/>
  <c r="JW20" i="126"/>
  <c r="JY20" i="126" s="1"/>
  <c r="JW19" i="126"/>
  <c r="JW18" i="126"/>
  <c r="JY18" i="126" s="1"/>
  <c r="JW17" i="126"/>
  <c r="JY17" i="126" s="1"/>
  <c r="JW16" i="126"/>
  <c r="JY16" i="126" s="1"/>
  <c r="JW15" i="126"/>
  <c r="JW14" i="126"/>
  <c r="JW13" i="126"/>
  <c r="JY13" i="126" s="1"/>
  <c r="JW12" i="126"/>
  <c r="JW11" i="126"/>
  <c r="JW10" i="126"/>
  <c r="JW9" i="126"/>
  <c r="JW8" i="126"/>
  <c r="JY8" i="126" s="1"/>
  <c r="JW7" i="126"/>
  <c r="JW6" i="126"/>
  <c r="JY6" i="126" s="1"/>
  <c r="JW5" i="126"/>
  <c r="JY5" i="126" s="1"/>
  <c r="JW4" i="126"/>
  <c r="JW3" i="126"/>
  <c r="JD28" i="126"/>
  <c r="JD27" i="126"/>
  <c r="JD26" i="126"/>
  <c r="JD25" i="126"/>
  <c r="JD24" i="126"/>
  <c r="JD23" i="126"/>
  <c r="JD22" i="126"/>
  <c r="JD21" i="126"/>
  <c r="JD20" i="126"/>
  <c r="JF20" i="126" s="1"/>
  <c r="JD19" i="126"/>
  <c r="JD18" i="126"/>
  <c r="JF18" i="126" s="1"/>
  <c r="JD17" i="126"/>
  <c r="JF17" i="126" s="1"/>
  <c r="JD16" i="126"/>
  <c r="JF16" i="126" s="1"/>
  <c r="JD15" i="126"/>
  <c r="JD14" i="126"/>
  <c r="JD13" i="126"/>
  <c r="JF13" i="126" s="1"/>
  <c r="JD12" i="126"/>
  <c r="JD11" i="126"/>
  <c r="JF11" i="126" s="1"/>
  <c r="JD10" i="126"/>
  <c r="JD9" i="126"/>
  <c r="JD8" i="126"/>
  <c r="JF8" i="126" s="1"/>
  <c r="JD7" i="126"/>
  <c r="JF7" i="126" s="1"/>
  <c r="JD6" i="126"/>
  <c r="JF6" i="126" s="1"/>
  <c r="JD5" i="126"/>
  <c r="JF5" i="126" s="1"/>
  <c r="JD4" i="126"/>
  <c r="JD3" i="126"/>
  <c r="IK28" i="126"/>
  <c r="IK27" i="126"/>
  <c r="IK26" i="126"/>
  <c r="IK25" i="126"/>
  <c r="IK24" i="126"/>
  <c r="IK23" i="126"/>
  <c r="IK22" i="126"/>
  <c r="IK21" i="126"/>
  <c r="IK20" i="126"/>
  <c r="IM20" i="126" s="1"/>
  <c r="IK19" i="126"/>
  <c r="IM19" i="126" s="1"/>
  <c r="IK18" i="126"/>
  <c r="IM18" i="126" s="1"/>
  <c r="IK17" i="126"/>
  <c r="IM17" i="126" s="1"/>
  <c r="IK16" i="126"/>
  <c r="IM16" i="126" s="1"/>
  <c r="IK15" i="126"/>
  <c r="IK14" i="126"/>
  <c r="IK13" i="126"/>
  <c r="IK12" i="126"/>
  <c r="IK11" i="126"/>
  <c r="IM11" i="126" s="1"/>
  <c r="IK10" i="126"/>
  <c r="IK9" i="126"/>
  <c r="IK8" i="126"/>
  <c r="IM8" i="126" s="1"/>
  <c r="IK7" i="126"/>
  <c r="IM7" i="126" s="1"/>
  <c r="IK6" i="126"/>
  <c r="IM6" i="126" s="1"/>
  <c r="IK5" i="126"/>
  <c r="IM5" i="126" s="1"/>
  <c r="IK4" i="126"/>
  <c r="IK3" i="126"/>
  <c r="IM3" i="126" s="1"/>
  <c r="OB19" i="127"/>
  <c r="OB16" i="127"/>
  <c r="OB14" i="127"/>
  <c r="OB8" i="127"/>
  <c r="OB6" i="127"/>
  <c r="OB5" i="127"/>
  <c r="OB3" i="127"/>
  <c r="MZ19" i="127"/>
  <c r="MZ16" i="127"/>
  <c r="MZ14" i="127"/>
  <c r="MZ10" i="127"/>
  <c r="MZ6" i="127"/>
  <c r="MZ5" i="127"/>
  <c r="MZ3" i="127"/>
  <c r="LX19" i="127"/>
  <c r="LX16" i="127"/>
  <c r="LX14" i="127"/>
  <c r="LX10" i="127"/>
  <c r="LX8" i="127"/>
  <c r="LX6" i="127"/>
  <c r="LX5" i="127"/>
  <c r="LX3" i="127"/>
  <c r="H97" i="3"/>
  <c r="I97" i="3"/>
  <c r="J97" i="3"/>
  <c r="K97" i="3"/>
  <c r="L97" i="3"/>
  <c r="H96" i="3"/>
  <c r="KV19" i="127"/>
  <c r="KV16" i="127"/>
  <c r="KV14" i="127"/>
  <c r="KV10" i="127"/>
  <c r="KV8" i="127"/>
  <c r="KV6" i="127"/>
  <c r="KV5" i="127"/>
  <c r="KV3" i="127"/>
  <c r="HR28" i="126"/>
  <c r="HR27" i="126"/>
  <c r="HR26" i="126"/>
  <c r="HR25" i="126"/>
  <c r="HR24" i="126"/>
  <c r="HR23" i="126"/>
  <c r="HR22" i="126"/>
  <c r="HR21" i="126"/>
  <c r="HR20" i="126"/>
  <c r="HT20" i="126" s="1"/>
  <c r="HR19" i="126"/>
  <c r="HR18" i="126"/>
  <c r="HT18" i="126" s="1"/>
  <c r="HR17" i="126"/>
  <c r="HT17" i="126" s="1"/>
  <c r="HR16" i="126"/>
  <c r="HT16" i="126" s="1"/>
  <c r="HR15" i="126"/>
  <c r="HR14" i="126"/>
  <c r="HR13" i="126"/>
  <c r="HT13" i="126" s="1"/>
  <c r="HR12" i="126"/>
  <c r="HR11" i="126"/>
  <c r="HT11" i="126" s="1"/>
  <c r="HR10" i="126"/>
  <c r="HR9" i="126"/>
  <c r="HR8" i="126"/>
  <c r="HT8" i="126" s="1"/>
  <c r="HR7" i="126"/>
  <c r="HT7" i="126" s="1"/>
  <c r="HR6" i="126"/>
  <c r="HT6" i="126" s="1"/>
  <c r="HR5" i="126"/>
  <c r="HT5" i="126" s="1"/>
  <c r="HR4" i="126"/>
  <c r="HR3" i="126"/>
  <c r="JT16" i="127"/>
  <c r="JT14" i="127"/>
  <c r="JT10" i="127"/>
  <c r="IR16" i="127"/>
  <c r="GH16" i="126"/>
  <c r="IR14" i="127"/>
  <c r="IR10" i="127"/>
  <c r="JT19" i="127"/>
  <c r="JT8" i="127"/>
  <c r="JT6" i="127"/>
  <c r="JT5" i="127"/>
  <c r="JT3" i="127"/>
  <c r="IR19" i="127"/>
  <c r="IR8" i="127"/>
  <c r="IR7" i="127"/>
  <c r="IR5" i="127"/>
  <c r="IR4" i="127"/>
  <c r="IR3" i="127"/>
  <c r="HP19" i="127"/>
  <c r="HP12" i="127"/>
  <c r="HP8" i="127"/>
  <c r="HP7" i="127"/>
  <c r="HP6" i="127"/>
  <c r="HP4" i="127"/>
  <c r="HP3" i="127"/>
  <c r="GN19" i="127"/>
  <c r="GN12" i="127"/>
  <c r="GN8" i="127"/>
  <c r="GN7" i="127"/>
  <c r="GN6" i="127"/>
  <c r="GN5" i="127"/>
  <c r="GN4" i="127"/>
  <c r="GN3" i="127"/>
  <c r="FL4" i="127"/>
  <c r="FL5" i="127"/>
  <c r="FL6" i="127"/>
  <c r="FL7" i="127"/>
  <c r="FL8" i="127"/>
  <c r="FL12" i="127"/>
  <c r="FL19" i="127"/>
  <c r="FL3" i="127"/>
  <c r="GH13" i="126"/>
  <c r="GH17" i="126"/>
  <c r="GH18" i="126"/>
  <c r="GH20" i="126"/>
  <c r="GH21" i="126"/>
  <c r="GH22" i="126"/>
  <c r="GH3" i="126"/>
  <c r="FO5" i="126"/>
  <c r="FO6" i="126"/>
  <c r="FO7" i="126"/>
  <c r="FO8" i="126"/>
  <c r="FO11" i="126"/>
  <c r="FO12" i="126"/>
  <c r="FO13" i="126"/>
  <c r="FO15" i="126"/>
  <c r="FO16" i="126"/>
  <c r="FO17" i="126"/>
  <c r="FO18" i="126"/>
  <c r="FO20" i="126"/>
  <c r="FO21" i="126"/>
  <c r="FO22" i="126"/>
  <c r="FO23" i="126"/>
  <c r="FO24" i="126"/>
  <c r="FO25" i="126"/>
  <c r="FO26" i="126"/>
  <c r="FO27" i="126"/>
  <c r="FO28" i="126"/>
  <c r="FO3" i="126"/>
  <c r="EV4" i="126"/>
  <c r="EV5" i="126"/>
  <c r="EV6" i="126"/>
  <c r="EV8" i="126"/>
  <c r="EV11" i="126"/>
  <c r="EV12" i="126"/>
  <c r="EV13" i="126"/>
  <c r="EV15" i="126"/>
  <c r="EV17" i="126"/>
  <c r="EV18" i="126"/>
  <c r="EV20" i="126"/>
  <c r="EV21" i="126"/>
  <c r="EV22" i="126"/>
  <c r="EV23" i="126"/>
  <c r="EV24" i="126"/>
  <c r="EV25" i="126"/>
  <c r="EV26" i="126"/>
  <c r="EV27" i="126"/>
  <c r="EV28" i="126"/>
  <c r="EV3" i="126"/>
  <c r="EC4" i="126"/>
  <c r="EC5" i="126"/>
  <c r="EC6" i="126"/>
  <c r="EC8" i="126"/>
  <c r="EC10" i="126"/>
  <c r="EC11" i="126"/>
  <c r="EC12" i="126"/>
  <c r="EC13" i="126"/>
  <c r="EC15" i="126"/>
  <c r="EC17" i="126"/>
  <c r="EC18" i="126"/>
  <c r="EC20" i="126"/>
  <c r="EC21" i="126"/>
  <c r="EC22" i="126"/>
  <c r="EC23" i="126"/>
  <c r="EC24" i="126"/>
  <c r="EC25" i="126"/>
  <c r="EC26" i="126"/>
  <c r="EC27" i="126"/>
  <c r="EC28" i="126"/>
  <c r="EC3" i="126"/>
  <c r="GY28" i="126"/>
  <c r="GY27" i="126"/>
  <c r="GY26" i="126"/>
  <c r="GY25" i="126"/>
  <c r="GY24" i="126"/>
  <c r="GY23" i="126"/>
  <c r="GY22" i="126"/>
  <c r="GY21" i="126"/>
  <c r="GY20" i="126"/>
  <c r="HA20" i="126" s="1"/>
  <c r="GY19" i="126"/>
  <c r="GY18" i="126"/>
  <c r="HA18" i="126" s="1"/>
  <c r="GY17" i="126"/>
  <c r="HA17" i="126" s="1"/>
  <c r="GY16" i="126"/>
  <c r="HA16" i="126" s="1"/>
  <c r="GY15" i="126"/>
  <c r="GY14" i="126"/>
  <c r="GY13" i="126"/>
  <c r="HA13" i="126" s="1"/>
  <c r="GY12" i="126"/>
  <c r="GY11" i="126"/>
  <c r="HA11" i="126" s="1"/>
  <c r="GY10" i="126"/>
  <c r="GY9" i="126"/>
  <c r="GY8" i="126"/>
  <c r="HA8" i="126" s="1"/>
  <c r="GY7" i="126"/>
  <c r="HA7" i="126" s="1"/>
  <c r="GY6" i="126"/>
  <c r="HA6" i="126" s="1"/>
  <c r="GY5" i="126"/>
  <c r="HA5" i="126" s="1"/>
  <c r="GY4" i="126"/>
  <c r="GY3" i="126"/>
  <c r="GF28" i="126"/>
  <c r="GF27" i="126"/>
  <c r="GH27" i="126" s="1"/>
  <c r="GF26" i="126"/>
  <c r="GH26" i="126" s="1"/>
  <c r="GF25" i="126"/>
  <c r="GH25" i="126" s="1"/>
  <c r="GF24" i="126"/>
  <c r="GH24" i="126" s="1"/>
  <c r="GF23" i="126"/>
  <c r="GH23" i="126" s="1"/>
  <c r="GF22" i="126"/>
  <c r="GF21" i="126"/>
  <c r="GF20" i="126"/>
  <c r="GF19" i="126"/>
  <c r="GF18" i="126"/>
  <c r="GF17" i="126"/>
  <c r="GF16" i="126"/>
  <c r="GF15" i="126"/>
  <c r="GF14" i="126"/>
  <c r="GF13" i="126"/>
  <c r="GF12" i="126"/>
  <c r="GF11" i="126"/>
  <c r="GH11" i="126" s="1"/>
  <c r="GF10" i="126"/>
  <c r="GF9" i="126"/>
  <c r="GF8" i="126"/>
  <c r="GH8" i="126" s="1"/>
  <c r="GF7" i="126"/>
  <c r="GH7" i="126" s="1"/>
  <c r="GF6" i="126"/>
  <c r="GH6" i="126" s="1"/>
  <c r="GF5" i="126"/>
  <c r="GH5" i="126" s="1"/>
  <c r="GF4" i="126"/>
  <c r="GF3" i="126"/>
  <c r="FM28" i="126"/>
  <c r="FM27" i="126"/>
  <c r="FM26" i="126"/>
  <c r="FM25" i="126"/>
  <c r="FM24" i="126"/>
  <c r="FM23" i="126"/>
  <c r="FM22" i="126"/>
  <c r="FM21" i="126"/>
  <c r="FM20" i="126"/>
  <c r="FM19" i="126"/>
  <c r="FM18" i="126"/>
  <c r="FM17" i="126"/>
  <c r="FM16" i="126"/>
  <c r="FM15" i="126"/>
  <c r="FM14" i="126"/>
  <c r="FM13" i="126"/>
  <c r="FM12" i="126"/>
  <c r="FM11" i="126"/>
  <c r="FM10" i="126"/>
  <c r="FM9" i="126"/>
  <c r="FM8" i="126"/>
  <c r="FM7" i="126"/>
  <c r="FM6" i="126"/>
  <c r="FM5" i="126"/>
  <c r="FM4" i="126"/>
  <c r="FM3" i="126"/>
  <c r="ET28" i="126"/>
  <c r="ET27" i="126"/>
  <c r="ET26" i="126"/>
  <c r="ET25" i="126"/>
  <c r="ET24" i="126"/>
  <c r="ET23" i="126"/>
  <c r="ET22" i="126"/>
  <c r="ET21" i="126"/>
  <c r="ET20" i="126"/>
  <c r="ET19" i="126"/>
  <c r="ET18" i="126"/>
  <c r="ET17" i="126"/>
  <c r="ET16" i="126"/>
  <c r="ET15" i="126"/>
  <c r="ET14" i="126"/>
  <c r="ET13" i="126"/>
  <c r="ET12" i="126"/>
  <c r="ET11" i="126"/>
  <c r="ET10" i="126"/>
  <c r="ET9" i="126"/>
  <c r="ET8" i="126"/>
  <c r="ET7" i="126"/>
  <c r="ET6" i="126"/>
  <c r="ET5" i="126"/>
  <c r="ET4" i="126"/>
  <c r="ET3" i="126"/>
  <c r="EA28" i="126"/>
  <c r="EA27" i="126"/>
  <c r="EA26" i="126"/>
  <c r="EA25" i="126"/>
  <c r="EA24" i="126"/>
  <c r="EA23" i="126"/>
  <c r="EA22" i="126"/>
  <c r="EA21" i="126"/>
  <c r="EA20" i="126"/>
  <c r="EA19" i="126"/>
  <c r="EA18" i="126"/>
  <c r="EA17" i="126"/>
  <c r="EA16" i="126"/>
  <c r="EA15" i="126"/>
  <c r="EA14" i="126"/>
  <c r="EA13" i="126"/>
  <c r="EA12" i="126"/>
  <c r="EA11" i="126"/>
  <c r="EA10" i="126"/>
  <c r="EA9" i="126"/>
  <c r="EA8" i="126"/>
  <c r="EA7" i="126"/>
  <c r="EA6" i="126"/>
  <c r="EA5" i="126"/>
  <c r="EA4" i="126"/>
  <c r="EA3" i="126"/>
  <c r="M86" i="3"/>
  <c r="B84" i="3"/>
  <c r="C84" i="3"/>
  <c r="D84" i="3"/>
  <c r="E84" i="3"/>
  <c r="F84" i="3"/>
  <c r="G84" i="3"/>
  <c r="H84" i="3"/>
  <c r="J84" i="3"/>
  <c r="K84" i="3"/>
  <c r="L84" i="3"/>
  <c r="M84" i="3"/>
  <c r="B85" i="3"/>
  <c r="C85" i="3"/>
  <c r="D85" i="3"/>
  <c r="E85" i="3"/>
  <c r="F85" i="3"/>
  <c r="G85" i="3"/>
  <c r="H85" i="3"/>
  <c r="J85" i="3"/>
  <c r="K85" i="3"/>
  <c r="L85" i="3"/>
  <c r="M85" i="3"/>
  <c r="B86" i="3"/>
  <c r="C86" i="3"/>
  <c r="D86" i="3"/>
  <c r="E86" i="3"/>
  <c r="F86" i="3"/>
  <c r="G86" i="3"/>
  <c r="H86" i="3"/>
  <c r="I86" i="3"/>
  <c r="J86" i="3"/>
  <c r="K86" i="3"/>
  <c r="L86" i="3"/>
  <c r="B87" i="3"/>
  <c r="C87" i="3"/>
  <c r="D87" i="3"/>
  <c r="E87" i="3"/>
  <c r="F87" i="3"/>
  <c r="G87" i="3"/>
  <c r="H87" i="3"/>
  <c r="J87" i="3"/>
  <c r="K87" i="3"/>
  <c r="L87" i="3"/>
  <c r="M87" i="3"/>
  <c r="B88" i="3"/>
  <c r="C88" i="3"/>
  <c r="D88" i="3"/>
  <c r="E88" i="3"/>
  <c r="F88" i="3"/>
  <c r="G88" i="3"/>
  <c r="H88" i="3"/>
  <c r="I88" i="3"/>
  <c r="J88" i="3"/>
  <c r="K88" i="3"/>
  <c r="L88" i="3"/>
  <c r="M88" i="3"/>
  <c r="B89" i="3"/>
  <c r="C89" i="3"/>
  <c r="D89" i="3"/>
  <c r="E89" i="3"/>
  <c r="F89" i="3"/>
  <c r="G89" i="3"/>
  <c r="H89" i="3"/>
  <c r="I89" i="3"/>
  <c r="J89" i="3"/>
  <c r="K89" i="3"/>
  <c r="L89" i="3"/>
  <c r="M89" i="3"/>
  <c r="B90" i="3"/>
  <c r="C90" i="3"/>
  <c r="D90" i="3"/>
  <c r="E90" i="3"/>
  <c r="F90" i="3"/>
  <c r="G90" i="3"/>
  <c r="H90" i="3"/>
  <c r="J90" i="3"/>
  <c r="K90" i="3"/>
  <c r="L90" i="3"/>
  <c r="M90" i="3"/>
  <c r="B91" i="3"/>
  <c r="C91" i="3"/>
  <c r="D91" i="3"/>
  <c r="E91" i="3"/>
  <c r="F91" i="3"/>
  <c r="G91" i="3"/>
  <c r="H91" i="3"/>
  <c r="I91" i="3"/>
  <c r="J91" i="3"/>
  <c r="K91" i="3"/>
  <c r="L91" i="3"/>
  <c r="M91" i="3"/>
  <c r="B92" i="3"/>
  <c r="C92" i="3"/>
  <c r="D92" i="3"/>
  <c r="E92" i="3"/>
  <c r="F92" i="3"/>
  <c r="G92" i="3"/>
  <c r="H92" i="3"/>
  <c r="I92" i="3"/>
  <c r="J92" i="3"/>
  <c r="K92" i="3"/>
  <c r="L92" i="3"/>
  <c r="M92" i="3"/>
  <c r="B93" i="3"/>
  <c r="C93" i="3"/>
  <c r="D93" i="3"/>
  <c r="E93" i="3"/>
  <c r="F93" i="3"/>
  <c r="G93" i="3"/>
  <c r="H93" i="3"/>
  <c r="I93" i="3"/>
  <c r="J93" i="3"/>
  <c r="K93" i="3"/>
  <c r="L93" i="3"/>
  <c r="M93" i="3"/>
  <c r="B94" i="3"/>
  <c r="C94" i="3"/>
  <c r="D94" i="3"/>
  <c r="E94" i="3"/>
  <c r="F94" i="3"/>
  <c r="G94" i="3"/>
  <c r="H94" i="3"/>
  <c r="I94" i="3"/>
  <c r="J94" i="3"/>
  <c r="K94" i="3"/>
  <c r="L94" i="3"/>
  <c r="M94" i="3"/>
  <c r="B95" i="3"/>
  <c r="C95" i="3"/>
  <c r="D95" i="3"/>
  <c r="E95" i="3"/>
  <c r="F95" i="3"/>
  <c r="G95" i="3"/>
  <c r="H95" i="3"/>
  <c r="I95" i="3"/>
  <c r="J95" i="3"/>
  <c r="K95" i="3"/>
  <c r="L95" i="3"/>
  <c r="M95" i="3"/>
  <c r="B96" i="3"/>
  <c r="C96" i="3"/>
  <c r="D96" i="3"/>
  <c r="E96" i="3"/>
  <c r="F96" i="3"/>
  <c r="G96" i="3"/>
  <c r="I96" i="3"/>
  <c r="J96" i="3"/>
  <c r="K96" i="3"/>
  <c r="L96" i="3"/>
  <c r="M96" i="3"/>
  <c r="B97" i="3"/>
  <c r="C97" i="3"/>
  <c r="D97" i="3"/>
  <c r="E97" i="3"/>
  <c r="F97" i="3"/>
  <c r="G97" i="3"/>
  <c r="M97" i="3"/>
  <c r="B98" i="3"/>
  <c r="C98" i="3"/>
  <c r="D98" i="3"/>
  <c r="E98" i="3"/>
  <c r="F98" i="3"/>
  <c r="G98" i="3"/>
  <c r="H98" i="3"/>
  <c r="I98" i="3"/>
  <c r="J98" i="3"/>
  <c r="K98" i="3"/>
  <c r="L98" i="3"/>
  <c r="M98" i="3"/>
  <c r="S59" i="3"/>
  <c r="S78" i="3"/>
  <c r="P6" i="129"/>
  <c r="P4" i="129"/>
  <c r="P5" i="129"/>
  <c r="P3" i="129"/>
  <c r="C5" i="3"/>
  <c r="DH28" i="126"/>
  <c r="DH27" i="126"/>
  <c r="DJ27" i="126" s="1"/>
  <c r="DH26" i="126"/>
  <c r="DJ26" i="126" s="1"/>
  <c r="DH25" i="126"/>
  <c r="DJ25" i="126" s="1"/>
  <c r="DH24" i="126"/>
  <c r="DJ24" i="126" s="1"/>
  <c r="DH23" i="126"/>
  <c r="DJ23" i="126" s="1"/>
  <c r="DH22" i="126"/>
  <c r="DH21" i="126"/>
  <c r="DH20" i="126"/>
  <c r="DJ20" i="126" s="1"/>
  <c r="DH19" i="126"/>
  <c r="DJ19" i="126" s="1"/>
  <c r="DH18" i="126"/>
  <c r="DJ18" i="126" s="1"/>
  <c r="DH17" i="126"/>
  <c r="DJ17" i="126" s="1"/>
  <c r="DH16" i="126"/>
  <c r="DH15" i="126"/>
  <c r="DH14" i="126"/>
  <c r="DH13" i="126"/>
  <c r="DH12" i="126"/>
  <c r="DH11" i="126"/>
  <c r="DJ11" i="126" s="1"/>
  <c r="DH10" i="126"/>
  <c r="DJ10" i="126" s="1"/>
  <c r="DH9" i="126"/>
  <c r="DH8" i="126"/>
  <c r="DJ8" i="126" s="1"/>
  <c r="DH7" i="126"/>
  <c r="DJ7" i="126" s="1"/>
  <c r="DH6" i="126"/>
  <c r="DJ6" i="126" s="1"/>
  <c r="DH5" i="126"/>
  <c r="DJ5" i="126" s="1"/>
  <c r="DH4" i="126"/>
  <c r="DJ4" i="126" s="1"/>
  <c r="DH3" i="126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EJ9" i="127"/>
  <c r="EJ10" i="127"/>
  <c r="EJ11" i="127"/>
  <c r="EJ12" i="127"/>
  <c r="EJ13" i="127"/>
  <c r="EJ14" i="127"/>
  <c r="EJ16" i="127"/>
  <c r="EJ18" i="127"/>
  <c r="EJ19" i="127"/>
  <c r="DH8" i="127"/>
  <c r="DH9" i="127"/>
  <c r="DH10" i="127"/>
  <c r="DH11" i="127"/>
  <c r="DH12" i="127"/>
  <c r="DH13" i="127"/>
  <c r="DH14" i="127"/>
  <c r="DH16" i="127"/>
  <c r="CF9" i="127"/>
  <c r="EJ8" i="127"/>
  <c r="EJ7" i="127"/>
  <c r="EJ6" i="127"/>
  <c r="EJ4" i="127"/>
  <c r="EJ3" i="127"/>
  <c r="DH19" i="127"/>
  <c r="DH18" i="127"/>
  <c r="DH7" i="127"/>
  <c r="DH6" i="127"/>
  <c r="DH4" i="127"/>
  <c r="DH3" i="127"/>
  <c r="CF19" i="127"/>
  <c r="CF18" i="127"/>
  <c r="CF16" i="127"/>
  <c r="CF14" i="127"/>
  <c r="CF13" i="127"/>
  <c r="CF12" i="127"/>
  <c r="CF11" i="127"/>
  <c r="CF10" i="127"/>
  <c r="CF8" i="127"/>
  <c r="CF7" i="127"/>
  <c r="CF6" i="127"/>
  <c r="CF5" i="127"/>
  <c r="CF4" i="127"/>
  <c r="CF3" i="127"/>
  <c r="AB16" i="127"/>
  <c r="AB18" i="127"/>
  <c r="AB19" i="127"/>
  <c r="AB4" i="127"/>
  <c r="AB5" i="127"/>
  <c r="AB6" i="127"/>
  <c r="AB7" i="127"/>
  <c r="AB8" i="127"/>
  <c r="AB10" i="127"/>
  <c r="AB11" i="127"/>
  <c r="AB12" i="127"/>
  <c r="AB14" i="127"/>
  <c r="AB13" i="127"/>
  <c r="AB3" i="127"/>
  <c r="CO28" i="126"/>
  <c r="CO27" i="126"/>
  <c r="CQ27" i="126" s="1"/>
  <c r="CO26" i="126"/>
  <c r="CQ26" i="126" s="1"/>
  <c r="CO25" i="126"/>
  <c r="CQ25" i="126" s="1"/>
  <c r="CO24" i="126"/>
  <c r="CQ24" i="126" s="1"/>
  <c r="CO23" i="126"/>
  <c r="CQ23" i="126" s="1"/>
  <c r="CO22" i="126"/>
  <c r="CO21" i="126"/>
  <c r="CO20" i="126"/>
  <c r="CQ20" i="126" s="1"/>
  <c r="CO19" i="126"/>
  <c r="CQ19" i="126" s="1"/>
  <c r="CO18" i="126"/>
  <c r="CQ18" i="126" s="1"/>
  <c r="CO17" i="126"/>
  <c r="CQ17" i="126" s="1"/>
  <c r="CO16" i="126"/>
  <c r="CO15" i="126"/>
  <c r="CO14" i="126"/>
  <c r="CO13" i="126"/>
  <c r="CO12" i="126"/>
  <c r="CO11" i="126"/>
  <c r="CQ11" i="126" s="1"/>
  <c r="CO10" i="126"/>
  <c r="CQ10" i="126" s="1"/>
  <c r="CO9" i="126"/>
  <c r="CO8" i="126"/>
  <c r="CQ8" i="126" s="1"/>
  <c r="CO7" i="126"/>
  <c r="CQ7" i="126" s="1"/>
  <c r="CO6" i="126"/>
  <c r="CQ6" i="126" s="1"/>
  <c r="CO5" i="126"/>
  <c r="CQ5" i="126" s="1"/>
  <c r="CO4" i="126"/>
  <c r="CQ4" i="126" s="1"/>
  <c r="CO3" i="126"/>
  <c r="BV28" i="126"/>
  <c r="BV27" i="126"/>
  <c r="BX27" i="126" s="1"/>
  <c r="BV26" i="126"/>
  <c r="BX26" i="126" s="1"/>
  <c r="BV25" i="126"/>
  <c r="BX25" i="126" s="1"/>
  <c r="BV24" i="126"/>
  <c r="BX24" i="126" s="1"/>
  <c r="BV23" i="126"/>
  <c r="BX23" i="126" s="1"/>
  <c r="BV22" i="126"/>
  <c r="BV21" i="126"/>
  <c r="BV20" i="126"/>
  <c r="BX20" i="126" s="1"/>
  <c r="BV19" i="126"/>
  <c r="BX19" i="126" s="1"/>
  <c r="BV18" i="126"/>
  <c r="BX18" i="126" s="1"/>
  <c r="BV17" i="126"/>
  <c r="BX17" i="126" s="1"/>
  <c r="BV16" i="126"/>
  <c r="BV15" i="126"/>
  <c r="BV14" i="126"/>
  <c r="BV13" i="126"/>
  <c r="BV12" i="126"/>
  <c r="BV11" i="126"/>
  <c r="BX11" i="126" s="1"/>
  <c r="BV10" i="126"/>
  <c r="BX10" i="126" s="1"/>
  <c r="BV9" i="126"/>
  <c r="BV8" i="126"/>
  <c r="BX8" i="126" s="1"/>
  <c r="BV7" i="126"/>
  <c r="BX7" i="126" s="1"/>
  <c r="BV6" i="126"/>
  <c r="BX6" i="126" s="1"/>
  <c r="BV5" i="126"/>
  <c r="BX5" i="126" s="1"/>
  <c r="BV4" i="126"/>
  <c r="BX4" i="126" s="1"/>
  <c r="BV3" i="126"/>
  <c r="BC28" i="126"/>
  <c r="BC27" i="126"/>
  <c r="BE27" i="126" s="1"/>
  <c r="BC26" i="126"/>
  <c r="BE26" i="126" s="1"/>
  <c r="BC25" i="126"/>
  <c r="BE25" i="126" s="1"/>
  <c r="BC24" i="126"/>
  <c r="BE24" i="126" s="1"/>
  <c r="BC23" i="126"/>
  <c r="BE23" i="126" s="1"/>
  <c r="BC22" i="126"/>
  <c r="BC21" i="126"/>
  <c r="BC20" i="126"/>
  <c r="BE20" i="126" s="1"/>
  <c r="BC19" i="126"/>
  <c r="BE19" i="126" s="1"/>
  <c r="BC18" i="126"/>
  <c r="BE18" i="126" s="1"/>
  <c r="BC17" i="126"/>
  <c r="BE17" i="126" s="1"/>
  <c r="BC16" i="126"/>
  <c r="BC15" i="126"/>
  <c r="BC14" i="126"/>
  <c r="BC13" i="126"/>
  <c r="BC12" i="126"/>
  <c r="BC11" i="126"/>
  <c r="BE11" i="126" s="1"/>
  <c r="BC10" i="126"/>
  <c r="BE10" i="126" s="1"/>
  <c r="BC9" i="126"/>
  <c r="BC8" i="126"/>
  <c r="BE8" i="126" s="1"/>
  <c r="BC7" i="126"/>
  <c r="BE7" i="126" s="1"/>
  <c r="BC6" i="126"/>
  <c r="BE6" i="126" s="1"/>
  <c r="BC5" i="126"/>
  <c r="BE5" i="126" s="1"/>
  <c r="BC4" i="126"/>
  <c r="BE4" i="126" s="1"/>
  <c r="BC3" i="126"/>
  <c r="AJ28" i="126"/>
  <c r="AJ27" i="126"/>
  <c r="AL27" i="126" s="1"/>
  <c r="AJ26" i="126"/>
  <c r="AL26" i="126" s="1"/>
  <c r="AJ25" i="126"/>
  <c r="AL25" i="126" s="1"/>
  <c r="AJ24" i="126"/>
  <c r="AL24" i="126" s="1"/>
  <c r="AJ23" i="126"/>
  <c r="AL23" i="126" s="1"/>
  <c r="AJ22" i="126"/>
  <c r="AJ21" i="126"/>
  <c r="AJ20" i="126"/>
  <c r="AL20" i="126" s="1"/>
  <c r="AJ19" i="126"/>
  <c r="AL19" i="126" s="1"/>
  <c r="AJ18" i="126"/>
  <c r="AL18" i="126" s="1"/>
  <c r="AJ17" i="126"/>
  <c r="AL17" i="126" s="1"/>
  <c r="AJ16" i="126"/>
  <c r="AJ15" i="126"/>
  <c r="AJ14" i="126"/>
  <c r="AJ13" i="126"/>
  <c r="AJ12" i="126"/>
  <c r="AJ11" i="126"/>
  <c r="AL11" i="126" s="1"/>
  <c r="AJ10" i="126"/>
  <c r="AL10" i="126" s="1"/>
  <c r="AJ9" i="126"/>
  <c r="AJ8" i="126"/>
  <c r="AL8" i="126" s="1"/>
  <c r="AJ7" i="126"/>
  <c r="AL7" i="126" s="1"/>
  <c r="AJ6" i="126"/>
  <c r="AL6" i="126" s="1"/>
  <c r="AJ5" i="126"/>
  <c r="AL5" i="126" s="1"/>
  <c r="AJ4" i="126"/>
  <c r="AL4" i="126" s="1"/>
  <c r="AJ3" i="126"/>
  <c r="Q28" i="126"/>
  <c r="Q27" i="126"/>
  <c r="S27" i="126" s="1"/>
  <c r="Q26" i="126"/>
  <c r="S26" i="126" s="1"/>
  <c r="Q25" i="126"/>
  <c r="S25" i="126" s="1"/>
  <c r="Q24" i="126"/>
  <c r="S24" i="126" s="1"/>
  <c r="Q23" i="126"/>
  <c r="S23" i="126" s="1"/>
  <c r="Q22" i="126"/>
  <c r="Q21" i="126"/>
  <c r="Q20" i="126"/>
  <c r="S20" i="126" s="1"/>
  <c r="Q19" i="126"/>
  <c r="S19" i="126" s="1"/>
  <c r="Q18" i="126"/>
  <c r="S18" i="126" s="1"/>
  <c r="Q17" i="126"/>
  <c r="S17" i="126" s="1"/>
  <c r="Q16" i="126"/>
  <c r="Q15" i="126"/>
  <c r="Q14" i="126"/>
  <c r="Q13" i="126"/>
  <c r="Q12" i="126"/>
  <c r="Q11" i="126"/>
  <c r="S11" i="126" s="1"/>
  <c r="Q10" i="126"/>
  <c r="S10" i="126" s="1"/>
  <c r="Q9" i="126"/>
  <c r="Q8" i="126"/>
  <c r="S8" i="126" s="1"/>
  <c r="Q7" i="126"/>
  <c r="S7" i="126" s="1"/>
  <c r="Q6" i="126"/>
  <c r="S6" i="126" s="1"/>
  <c r="Q5" i="126"/>
  <c r="S5" i="126" s="1"/>
  <c r="Q4" i="126"/>
  <c r="S4" i="126" s="1"/>
  <c r="Q3" i="126"/>
  <c r="C73" i="3"/>
  <c r="I60" i="3"/>
  <c r="UM19" i="111"/>
  <c r="UM9" i="111"/>
  <c r="UM8" i="111"/>
  <c r="UM7" i="111"/>
  <c r="UM6" i="111"/>
  <c r="UM4" i="111"/>
  <c r="UM3" i="111"/>
  <c r="QL28" i="110"/>
  <c r="QL27" i="110"/>
  <c r="QL26" i="110"/>
  <c r="QL25" i="110"/>
  <c r="QL24" i="110"/>
  <c r="QL23" i="110"/>
  <c r="QL22" i="110"/>
  <c r="QL21" i="110"/>
  <c r="QL20" i="110"/>
  <c r="QL19" i="110"/>
  <c r="QL18" i="110"/>
  <c r="QL17" i="110"/>
  <c r="QL16" i="110"/>
  <c r="QL15" i="110"/>
  <c r="QL14" i="110"/>
  <c r="QL13" i="110"/>
  <c r="QL12" i="110"/>
  <c r="QL11" i="110"/>
  <c r="QL10" i="110"/>
  <c r="QL9" i="110"/>
  <c r="QL8" i="110"/>
  <c r="QL7" i="110"/>
  <c r="QL6" i="110"/>
  <c r="QL5" i="110"/>
  <c r="QL4" i="110"/>
  <c r="QL3" i="110"/>
  <c r="PS28" i="110"/>
  <c r="PS27" i="110"/>
  <c r="PS26" i="110"/>
  <c r="PS25" i="110"/>
  <c r="PS24" i="110"/>
  <c r="PS23" i="110"/>
  <c r="PS22" i="110"/>
  <c r="PS21" i="110"/>
  <c r="PS20" i="110"/>
  <c r="PS19" i="110"/>
  <c r="PS18" i="110"/>
  <c r="PS17" i="110"/>
  <c r="PS16" i="110"/>
  <c r="PS15" i="110"/>
  <c r="PS14" i="110"/>
  <c r="PS13" i="110"/>
  <c r="PS12" i="110"/>
  <c r="PS11" i="110"/>
  <c r="PS10" i="110"/>
  <c r="PS9" i="110"/>
  <c r="PS8" i="110"/>
  <c r="PS7" i="110"/>
  <c r="PS6" i="110"/>
  <c r="PS5" i="110"/>
  <c r="PS4" i="110"/>
  <c r="PS3" i="110"/>
  <c r="TL4" i="111"/>
  <c r="TL6" i="111"/>
  <c r="TL7" i="111"/>
  <c r="TL8" i="111"/>
  <c r="TL9" i="111"/>
  <c r="TL19" i="111"/>
  <c r="TL3" i="111"/>
  <c r="OZ28" i="110"/>
  <c r="PB28" i="110" s="1"/>
  <c r="OZ27" i="110"/>
  <c r="OZ26" i="110"/>
  <c r="PB26" i="110" s="1"/>
  <c r="OZ25" i="110"/>
  <c r="OZ24" i="110"/>
  <c r="PB24" i="110" s="1"/>
  <c r="OZ23" i="110"/>
  <c r="OZ22" i="110"/>
  <c r="PB22" i="110" s="1"/>
  <c r="OZ21" i="110"/>
  <c r="OZ20" i="110"/>
  <c r="PB20" i="110" s="1"/>
  <c r="OZ19" i="110"/>
  <c r="PB19" i="110" s="1"/>
  <c r="OZ18" i="110"/>
  <c r="PB18" i="110" s="1"/>
  <c r="OZ17" i="110"/>
  <c r="PB17" i="110" s="1"/>
  <c r="OZ16" i="110"/>
  <c r="OZ15" i="110"/>
  <c r="PB15" i="110" s="1"/>
  <c r="OZ14" i="110"/>
  <c r="PB14" i="110" s="1"/>
  <c r="OZ13" i="110"/>
  <c r="PB13" i="110" s="1"/>
  <c r="OZ12" i="110"/>
  <c r="PB12" i="110" s="1"/>
  <c r="OZ11" i="110"/>
  <c r="PB11" i="110" s="1"/>
  <c r="OZ10" i="110"/>
  <c r="OZ9" i="110"/>
  <c r="PB9" i="110" s="1"/>
  <c r="OZ8" i="110"/>
  <c r="PB8" i="110" s="1"/>
  <c r="OZ7" i="110"/>
  <c r="PB7" i="110" s="1"/>
  <c r="OZ6" i="110"/>
  <c r="PB6" i="110" s="1"/>
  <c r="OZ5" i="110"/>
  <c r="PB5" i="110" s="1"/>
  <c r="OZ4" i="110"/>
  <c r="OZ3" i="110"/>
  <c r="PB3" i="110" s="1"/>
  <c r="OG28" i="110"/>
  <c r="OI28" i="110" s="1"/>
  <c r="OG27" i="110"/>
  <c r="OI27" i="110" s="1"/>
  <c r="OG26" i="110"/>
  <c r="OI26" i="110" s="1"/>
  <c r="OG25" i="110"/>
  <c r="OI25" i="110" s="1"/>
  <c r="OG24" i="110"/>
  <c r="OI24" i="110" s="1"/>
  <c r="OG23" i="110"/>
  <c r="OI23" i="110" s="1"/>
  <c r="OG22" i="110"/>
  <c r="OI22" i="110" s="1"/>
  <c r="OG21" i="110"/>
  <c r="OI21" i="110" s="1"/>
  <c r="OG20" i="110"/>
  <c r="OI20" i="110" s="1"/>
  <c r="OG19" i="110"/>
  <c r="OI19" i="110" s="1"/>
  <c r="OG18" i="110"/>
  <c r="OI18" i="110" s="1"/>
  <c r="OG17" i="110"/>
  <c r="OI17" i="110" s="1"/>
  <c r="OG16" i="110"/>
  <c r="OI16" i="110" s="1"/>
  <c r="OG15" i="110"/>
  <c r="OI15" i="110" s="1"/>
  <c r="OG14" i="110"/>
  <c r="OI14" i="110" s="1"/>
  <c r="OG13" i="110"/>
  <c r="OI13" i="110" s="1"/>
  <c r="OG12" i="110"/>
  <c r="OI12" i="110" s="1"/>
  <c r="OG11" i="110"/>
  <c r="OI11" i="110" s="1"/>
  <c r="OG10" i="110"/>
  <c r="OI10" i="110" s="1"/>
  <c r="OG9" i="110"/>
  <c r="OI9" i="110" s="1"/>
  <c r="OG8" i="110"/>
  <c r="OI8" i="110" s="1"/>
  <c r="OG7" i="110"/>
  <c r="OI7" i="110" s="1"/>
  <c r="OG6" i="110"/>
  <c r="OI6" i="110" s="1"/>
  <c r="OG5" i="110"/>
  <c r="OI5" i="110" s="1"/>
  <c r="OG4" i="110"/>
  <c r="OI4" i="110" s="1"/>
  <c r="OG3" i="110"/>
  <c r="OI3" i="110" s="1"/>
  <c r="NP10" i="110"/>
  <c r="NP11" i="110"/>
  <c r="NP12" i="110"/>
  <c r="NP13" i="110"/>
  <c r="NP14" i="110"/>
  <c r="NP15" i="110"/>
  <c r="NP16" i="110"/>
  <c r="NP17" i="110"/>
  <c r="NP18" i="110"/>
  <c r="NP19" i="110"/>
  <c r="NP20" i="110"/>
  <c r="NP21" i="110"/>
  <c r="NP22" i="110"/>
  <c r="NP23" i="110"/>
  <c r="NP24" i="110"/>
  <c r="NP25" i="110"/>
  <c r="NP26" i="110"/>
  <c r="NP27" i="110"/>
  <c r="NP28" i="110"/>
  <c r="NN28" i="110"/>
  <c r="NN27" i="110"/>
  <c r="NN26" i="110"/>
  <c r="NN25" i="110"/>
  <c r="NN24" i="110"/>
  <c r="NN23" i="110"/>
  <c r="NN22" i="110"/>
  <c r="NN21" i="110"/>
  <c r="NN20" i="110"/>
  <c r="NN19" i="110"/>
  <c r="NN18" i="110"/>
  <c r="NN17" i="110"/>
  <c r="NN16" i="110"/>
  <c r="NN15" i="110"/>
  <c r="NN14" i="110"/>
  <c r="NN13" i="110"/>
  <c r="NN12" i="110"/>
  <c r="NN11" i="110"/>
  <c r="NN10" i="110"/>
  <c r="NN9" i="110"/>
  <c r="NP9" i="110" s="1"/>
  <c r="NN8" i="110"/>
  <c r="NP8" i="110" s="1"/>
  <c r="NN7" i="110"/>
  <c r="NP7" i="110" s="1"/>
  <c r="NN6" i="110"/>
  <c r="NP6" i="110" s="1"/>
  <c r="NN5" i="110"/>
  <c r="NP5" i="110" s="1"/>
  <c r="NN4" i="110"/>
  <c r="NP4" i="110" s="1"/>
  <c r="NN3" i="110"/>
  <c r="NP3" i="110" s="1"/>
  <c r="MU28" i="110"/>
  <c r="MW28" i="110" s="1"/>
  <c r="MU27" i="110"/>
  <c r="MW27" i="110" s="1"/>
  <c r="MU26" i="110"/>
  <c r="MU25" i="110"/>
  <c r="MW25" i="110" s="1"/>
  <c r="MU24" i="110"/>
  <c r="MW24" i="110" s="1"/>
  <c r="MU23" i="110"/>
  <c r="MU22" i="110"/>
  <c r="MW22" i="110" s="1"/>
  <c r="MU21" i="110"/>
  <c r="MU20" i="110"/>
  <c r="MW20" i="110" s="1"/>
  <c r="MU19" i="110"/>
  <c r="MW19" i="110" s="1"/>
  <c r="MU18" i="110"/>
  <c r="MW18" i="110" s="1"/>
  <c r="MU17" i="110"/>
  <c r="MW17" i="110" s="1"/>
  <c r="MU16" i="110"/>
  <c r="MU15" i="110"/>
  <c r="MW15" i="110" s="1"/>
  <c r="MU14" i="110"/>
  <c r="MW14" i="110" s="1"/>
  <c r="MU13" i="110"/>
  <c r="MW13" i="110" s="1"/>
  <c r="MU12" i="110"/>
  <c r="MW12" i="110" s="1"/>
  <c r="MU11" i="110"/>
  <c r="MW11" i="110" s="1"/>
  <c r="MU10" i="110"/>
  <c r="MU9" i="110"/>
  <c r="MW9" i="110" s="1"/>
  <c r="MU8" i="110"/>
  <c r="MW8" i="110" s="1"/>
  <c r="MU7" i="110"/>
  <c r="MW7" i="110" s="1"/>
  <c r="MU6" i="110"/>
  <c r="MW6" i="110" s="1"/>
  <c r="MU5" i="110"/>
  <c r="MW5" i="110" s="1"/>
  <c r="MU4" i="110"/>
  <c r="MW4" i="110" s="1"/>
  <c r="MU3" i="110"/>
  <c r="MW3" i="110" s="1"/>
  <c r="MB28" i="110"/>
  <c r="MD28" i="110" s="1"/>
  <c r="MB27" i="110"/>
  <c r="MD27" i="110" s="1"/>
  <c r="MB26" i="110"/>
  <c r="MB25" i="110"/>
  <c r="MD25" i="110" s="1"/>
  <c r="MB24" i="110"/>
  <c r="MD24" i="110" s="1"/>
  <c r="MB23" i="110"/>
  <c r="MB22" i="110"/>
  <c r="MD22" i="110" s="1"/>
  <c r="MB21" i="110"/>
  <c r="MB20" i="110"/>
  <c r="MD20" i="110" s="1"/>
  <c r="MB19" i="110"/>
  <c r="MD19" i="110" s="1"/>
  <c r="MB18" i="110"/>
  <c r="MD18" i="110" s="1"/>
  <c r="MB17" i="110"/>
  <c r="MD17" i="110" s="1"/>
  <c r="MB16" i="110"/>
  <c r="MB15" i="110"/>
  <c r="MD15" i="110" s="1"/>
  <c r="MB14" i="110"/>
  <c r="MD14" i="110" s="1"/>
  <c r="MB13" i="110"/>
  <c r="MD13" i="110" s="1"/>
  <c r="MB12" i="110"/>
  <c r="MD12" i="110" s="1"/>
  <c r="MB11" i="110"/>
  <c r="MD11" i="110" s="1"/>
  <c r="MB10" i="110"/>
  <c r="MB9" i="110"/>
  <c r="MD9" i="110" s="1"/>
  <c r="MB8" i="110"/>
  <c r="MD8" i="110" s="1"/>
  <c r="MB7" i="110"/>
  <c r="MD7" i="110" s="1"/>
  <c r="MB6" i="110"/>
  <c r="MD6" i="110" s="1"/>
  <c r="MB5" i="110"/>
  <c r="MD5" i="110" s="1"/>
  <c r="MB4" i="110"/>
  <c r="MD4" i="110" s="1"/>
  <c r="MB3" i="110"/>
  <c r="MD3" i="110" s="1"/>
  <c r="I2" i="3"/>
  <c r="Y34" i="3"/>
  <c r="Y35" i="3"/>
  <c r="Y36" i="3"/>
  <c r="Y37" i="3"/>
  <c r="Y38" i="3"/>
  <c r="Y39" i="3"/>
  <c r="Y40" i="3"/>
  <c r="Y41" i="3"/>
  <c r="Y42" i="3"/>
  <c r="B57" i="3"/>
  <c r="C57" i="3"/>
  <c r="D57" i="3"/>
  <c r="E57" i="3"/>
  <c r="F57" i="3"/>
  <c r="G57" i="3"/>
  <c r="H57" i="3"/>
  <c r="I57" i="3"/>
  <c r="J57" i="3"/>
  <c r="K57" i="3"/>
  <c r="L57" i="3"/>
  <c r="M57" i="3"/>
  <c r="B58" i="3"/>
  <c r="C58" i="3"/>
  <c r="D58" i="3"/>
  <c r="E58" i="3"/>
  <c r="F58" i="3"/>
  <c r="G58" i="3"/>
  <c r="H58" i="3"/>
  <c r="I58" i="3"/>
  <c r="J58" i="3"/>
  <c r="K58" i="3"/>
  <c r="L58" i="3"/>
  <c r="M58" i="3"/>
  <c r="O58" i="3"/>
  <c r="Q58" i="3" s="1"/>
  <c r="S58" i="3" s="1"/>
  <c r="B59" i="3"/>
  <c r="C59" i="3"/>
  <c r="D59" i="3"/>
  <c r="E59" i="3"/>
  <c r="F59" i="3"/>
  <c r="G59" i="3"/>
  <c r="H59" i="3"/>
  <c r="I59" i="3"/>
  <c r="J59" i="3"/>
  <c r="K59" i="3"/>
  <c r="L59" i="3"/>
  <c r="M59" i="3"/>
  <c r="B60" i="3"/>
  <c r="C60" i="3"/>
  <c r="D60" i="3"/>
  <c r="E60" i="3"/>
  <c r="F60" i="3"/>
  <c r="G60" i="3"/>
  <c r="H60" i="3"/>
  <c r="J60" i="3"/>
  <c r="K60" i="3"/>
  <c r="L60" i="3"/>
  <c r="M60" i="3"/>
  <c r="O60" i="3"/>
  <c r="B61" i="3"/>
  <c r="C61" i="3"/>
  <c r="D61" i="3"/>
  <c r="E61" i="3"/>
  <c r="F61" i="3"/>
  <c r="G61" i="3"/>
  <c r="H61" i="3"/>
  <c r="I61" i="3"/>
  <c r="J61" i="3"/>
  <c r="K61" i="3"/>
  <c r="L61" i="3"/>
  <c r="M61" i="3"/>
  <c r="O61" i="3"/>
  <c r="Q61" i="3" s="1"/>
  <c r="S61" i="3" s="1"/>
  <c r="B62" i="3"/>
  <c r="C62" i="3"/>
  <c r="D62" i="3"/>
  <c r="E62" i="3"/>
  <c r="F62" i="3"/>
  <c r="G62" i="3"/>
  <c r="H62" i="3"/>
  <c r="I62" i="3"/>
  <c r="J62" i="3"/>
  <c r="K62" i="3"/>
  <c r="L62" i="3"/>
  <c r="M62" i="3"/>
  <c r="O62" i="3"/>
  <c r="Q62" i="3" s="1"/>
  <c r="S62" i="3" s="1"/>
  <c r="B63" i="3"/>
  <c r="C63" i="3"/>
  <c r="D63" i="3"/>
  <c r="E63" i="3"/>
  <c r="F63" i="3"/>
  <c r="G63" i="3"/>
  <c r="H63" i="3"/>
  <c r="I63" i="3"/>
  <c r="J63" i="3"/>
  <c r="K63" i="3"/>
  <c r="L63" i="3"/>
  <c r="M63" i="3"/>
  <c r="O63" i="3"/>
  <c r="Q63" i="3" s="1"/>
  <c r="S63" i="3" s="1"/>
  <c r="B64" i="3"/>
  <c r="C64" i="3"/>
  <c r="D64" i="3"/>
  <c r="E64" i="3"/>
  <c r="F64" i="3"/>
  <c r="G64" i="3"/>
  <c r="H64" i="3"/>
  <c r="I64" i="3"/>
  <c r="J64" i="3"/>
  <c r="K64" i="3"/>
  <c r="L64" i="3"/>
  <c r="M64" i="3"/>
  <c r="O64" i="3"/>
  <c r="B65" i="3"/>
  <c r="C65" i="3"/>
  <c r="D65" i="3"/>
  <c r="E65" i="3"/>
  <c r="F65" i="3"/>
  <c r="G65" i="3"/>
  <c r="H65" i="3"/>
  <c r="I65" i="3"/>
  <c r="J65" i="3"/>
  <c r="K65" i="3"/>
  <c r="L65" i="3"/>
  <c r="M65" i="3"/>
  <c r="O65" i="3"/>
  <c r="B66" i="3"/>
  <c r="C66" i="3"/>
  <c r="D66" i="3"/>
  <c r="E66" i="3"/>
  <c r="F66" i="3"/>
  <c r="G66" i="3"/>
  <c r="H66" i="3"/>
  <c r="I66" i="3"/>
  <c r="J66" i="3"/>
  <c r="K66" i="3"/>
  <c r="L66" i="3"/>
  <c r="M66" i="3"/>
  <c r="O66" i="3"/>
  <c r="B67" i="3"/>
  <c r="C67" i="3"/>
  <c r="D67" i="3"/>
  <c r="E67" i="3"/>
  <c r="F67" i="3"/>
  <c r="G67" i="3"/>
  <c r="H67" i="3"/>
  <c r="I67" i="3"/>
  <c r="J67" i="3"/>
  <c r="K67" i="3"/>
  <c r="L67" i="3"/>
  <c r="M67" i="3"/>
  <c r="B68" i="3"/>
  <c r="C68" i="3"/>
  <c r="D68" i="3"/>
  <c r="E68" i="3"/>
  <c r="F68" i="3"/>
  <c r="G68" i="3"/>
  <c r="H68" i="3"/>
  <c r="I68" i="3"/>
  <c r="J68" i="3"/>
  <c r="K68" i="3"/>
  <c r="L68" i="3"/>
  <c r="M68" i="3"/>
  <c r="B69" i="3"/>
  <c r="C69" i="3"/>
  <c r="D69" i="3"/>
  <c r="E69" i="3"/>
  <c r="F69" i="3"/>
  <c r="G69" i="3"/>
  <c r="H69" i="3"/>
  <c r="I69" i="3"/>
  <c r="J69" i="3"/>
  <c r="K69" i="3"/>
  <c r="L69" i="3"/>
  <c r="M69" i="3"/>
  <c r="O69" i="3"/>
  <c r="B70" i="3"/>
  <c r="C70" i="3"/>
  <c r="D70" i="3"/>
  <c r="E70" i="3"/>
  <c r="F70" i="3"/>
  <c r="G70" i="3"/>
  <c r="H70" i="3"/>
  <c r="I70" i="3"/>
  <c r="J70" i="3"/>
  <c r="K70" i="3"/>
  <c r="L70" i="3"/>
  <c r="M70" i="3"/>
  <c r="O70" i="3"/>
  <c r="B71" i="3"/>
  <c r="C71" i="3"/>
  <c r="D71" i="3"/>
  <c r="E71" i="3"/>
  <c r="F71" i="3"/>
  <c r="G71" i="3"/>
  <c r="H71" i="3"/>
  <c r="I71" i="3"/>
  <c r="J71" i="3"/>
  <c r="K71" i="3"/>
  <c r="L71" i="3"/>
  <c r="M71" i="3"/>
  <c r="O71" i="3"/>
  <c r="Q71" i="3" s="1"/>
  <c r="S71" i="3" s="1"/>
  <c r="B72" i="3"/>
  <c r="C72" i="3"/>
  <c r="D72" i="3"/>
  <c r="E72" i="3"/>
  <c r="F72" i="3"/>
  <c r="G72" i="3"/>
  <c r="H72" i="3"/>
  <c r="I72" i="3"/>
  <c r="J72" i="3"/>
  <c r="K72" i="3"/>
  <c r="L72" i="3"/>
  <c r="M72" i="3"/>
  <c r="O72" i="3"/>
  <c r="B73" i="3"/>
  <c r="D73" i="3"/>
  <c r="E73" i="3"/>
  <c r="F73" i="3"/>
  <c r="G73" i="3"/>
  <c r="H73" i="3"/>
  <c r="I73" i="3"/>
  <c r="J73" i="3"/>
  <c r="K73" i="3"/>
  <c r="L73" i="3"/>
  <c r="M73" i="3"/>
  <c r="O73" i="3"/>
  <c r="Q73" i="3" s="1"/>
  <c r="S73" i="3" s="1"/>
  <c r="B74" i="3"/>
  <c r="C74" i="3"/>
  <c r="D74" i="3"/>
  <c r="E74" i="3"/>
  <c r="F74" i="3"/>
  <c r="G74" i="3"/>
  <c r="H74" i="3"/>
  <c r="I74" i="3"/>
  <c r="J74" i="3"/>
  <c r="K74" i="3"/>
  <c r="L74" i="3"/>
  <c r="M74" i="3"/>
  <c r="O74" i="3"/>
  <c r="B75" i="3"/>
  <c r="C75" i="3"/>
  <c r="D75" i="3"/>
  <c r="E75" i="3"/>
  <c r="F75" i="3"/>
  <c r="G75" i="3"/>
  <c r="H75" i="3"/>
  <c r="I75" i="3"/>
  <c r="J75" i="3"/>
  <c r="K75" i="3"/>
  <c r="L75" i="3"/>
  <c r="M75" i="3"/>
  <c r="O75" i="3"/>
  <c r="B76" i="3"/>
  <c r="C76" i="3"/>
  <c r="D76" i="3"/>
  <c r="E76" i="3"/>
  <c r="F76" i="3"/>
  <c r="G76" i="3"/>
  <c r="H76" i="3"/>
  <c r="I76" i="3"/>
  <c r="J76" i="3"/>
  <c r="K76" i="3"/>
  <c r="L76" i="3"/>
  <c r="M76" i="3"/>
  <c r="O76" i="3"/>
  <c r="Q76" i="3" s="1"/>
  <c r="S76" i="3" s="1"/>
  <c r="B77" i="3"/>
  <c r="C77" i="3"/>
  <c r="D77" i="3"/>
  <c r="E77" i="3"/>
  <c r="F77" i="3"/>
  <c r="G77" i="3"/>
  <c r="H77" i="3"/>
  <c r="I77" i="3"/>
  <c r="J77" i="3"/>
  <c r="K77" i="3"/>
  <c r="L77" i="3"/>
  <c r="M77" i="3"/>
  <c r="O77" i="3"/>
  <c r="Q77" i="3" s="1"/>
  <c r="S77" i="3" s="1"/>
  <c r="B78" i="3"/>
  <c r="C78" i="3"/>
  <c r="D78" i="3"/>
  <c r="E78" i="3"/>
  <c r="F78" i="3"/>
  <c r="G78" i="3"/>
  <c r="H78" i="3"/>
  <c r="I78" i="3"/>
  <c r="J78" i="3"/>
  <c r="K78" i="3"/>
  <c r="L78" i="3"/>
  <c r="M78" i="3"/>
  <c r="B79" i="3"/>
  <c r="C79" i="3"/>
  <c r="D79" i="3"/>
  <c r="E79" i="3"/>
  <c r="F79" i="3"/>
  <c r="G79" i="3"/>
  <c r="H79" i="3"/>
  <c r="I79" i="3"/>
  <c r="J79" i="3"/>
  <c r="K79" i="3"/>
  <c r="L79" i="3"/>
  <c r="M79" i="3"/>
  <c r="O79" i="3"/>
  <c r="B80" i="3"/>
  <c r="C80" i="3"/>
  <c r="D80" i="3"/>
  <c r="E80" i="3"/>
  <c r="F80" i="3"/>
  <c r="G80" i="3"/>
  <c r="H80" i="3"/>
  <c r="I80" i="3"/>
  <c r="J80" i="3"/>
  <c r="K80" i="3"/>
  <c r="L80" i="3"/>
  <c r="M80" i="3"/>
  <c r="O80" i="3"/>
  <c r="B81" i="3"/>
  <c r="C81" i="3"/>
  <c r="D81" i="3"/>
  <c r="E81" i="3"/>
  <c r="F81" i="3"/>
  <c r="G81" i="3"/>
  <c r="H81" i="3"/>
  <c r="I81" i="3"/>
  <c r="J81" i="3"/>
  <c r="K81" i="3"/>
  <c r="L81" i="3"/>
  <c r="M81" i="3"/>
  <c r="B39" i="3"/>
  <c r="C39" i="3"/>
  <c r="D39" i="3"/>
  <c r="E39" i="3"/>
  <c r="F39" i="3"/>
  <c r="G39" i="3"/>
  <c r="H39" i="3"/>
  <c r="I39" i="3"/>
  <c r="J39" i="3"/>
  <c r="K39" i="3"/>
  <c r="L39" i="3"/>
  <c r="M39" i="3"/>
  <c r="O39" i="3"/>
  <c r="B34" i="3"/>
  <c r="C34" i="3"/>
  <c r="D34" i="3"/>
  <c r="E34" i="3"/>
  <c r="F34" i="3"/>
  <c r="G34" i="3"/>
  <c r="H34" i="3"/>
  <c r="I34" i="3"/>
  <c r="J34" i="3"/>
  <c r="K34" i="3"/>
  <c r="L34" i="3"/>
  <c r="M34" i="3"/>
  <c r="B35" i="3"/>
  <c r="C35" i="3"/>
  <c r="D35" i="3"/>
  <c r="E35" i="3"/>
  <c r="F35" i="3"/>
  <c r="G35" i="3"/>
  <c r="H35" i="3"/>
  <c r="I35" i="3"/>
  <c r="J35" i="3"/>
  <c r="K35" i="3"/>
  <c r="L35" i="3"/>
  <c r="M35" i="3"/>
  <c r="B36" i="3"/>
  <c r="C36" i="3"/>
  <c r="D36" i="3"/>
  <c r="E36" i="3"/>
  <c r="F36" i="3"/>
  <c r="G36" i="3"/>
  <c r="H36" i="3"/>
  <c r="I36" i="3"/>
  <c r="J36" i="3"/>
  <c r="K36" i="3"/>
  <c r="L36" i="3"/>
  <c r="M36" i="3"/>
  <c r="B37" i="3"/>
  <c r="C37" i="3"/>
  <c r="D37" i="3"/>
  <c r="E37" i="3"/>
  <c r="F37" i="3"/>
  <c r="G37" i="3"/>
  <c r="H37" i="3"/>
  <c r="I37" i="3"/>
  <c r="J37" i="3"/>
  <c r="K37" i="3"/>
  <c r="L37" i="3"/>
  <c r="M37" i="3"/>
  <c r="B38" i="3"/>
  <c r="C38" i="3"/>
  <c r="D38" i="3"/>
  <c r="E38" i="3"/>
  <c r="F38" i="3"/>
  <c r="G38" i="3"/>
  <c r="H38" i="3"/>
  <c r="I38" i="3"/>
  <c r="J38" i="3"/>
  <c r="K38" i="3"/>
  <c r="L38" i="3"/>
  <c r="M38" i="3"/>
  <c r="B42" i="3"/>
  <c r="C42" i="3"/>
  <c r="D42" i="3"/>
  <c r="E42" i="3"/>
  <c r="F42" i="3"/>
  <c r="G42" i="3"/>
  <c r="H42" i="3"/>
  <c r="I42" i="3"/>
  <c r="J42" i="3"/>
  <c r="K42" i="3"/>
  <c r="L42" i="3"/>
  <c r="M42" i="3"/>
  <c r="B44" i="3"/>
  <c r="C44" i="3"/>
  <c r="D44" i="3"/>
  <c r="E44" i="3"/>
  <c r="F44" i="3"/>
  <c r="G44" i="3"/>
  <c r="H44" i="3"/>
  <c r="I44" i="3"/>
  <c r="J44" i="3"/>
  <c r="K44" i="3"/>
  <c r="L44" i="3"/>
  <c r="M44" i="3"/>
  <c r="B47" i="3"/>
  <c r="C47" i="3"/>
  <c r="D47" i="3"/>
  <c r="E47" i="3"/>
  <c r="F47" i="3"/>
  <c r="G47" i="3"/>
  <c r="H47" i="3"/>
  <c r="I47" i="3"/>
  <c r="J47" i="3"/>
  <c r="K47" i="3"/>
  <c r="L47" i="3"/>
  <c r="M47" i="3"/>
  <c r="B48" i="3"/>
  <c r="C48" i="3"/>
  <c r="D48" i="3"/>
  <c r="E48" i="3"/>
  <c r="F48" i="3"/>
  <c r="G48" i="3"/>
  <c r="H48" i="3"/>
  <c r="I48" i="3"/>
  <c r="J48" i="3"/>
  <c r="K48" i="3"/>
  <c r="L48" i="3"/>
  <c r="M48" i="3"/>
  <c r="B55" i="3"/>
  <c r="C55" i="3"/>
  <c r="D55" i="3"/>
  <c r="E55" i="3"/>
  <c r="F55" i="3"/>
  <c r="G55" i="3"/>
  <c r="H55" i="3"/>
  <c r="I55" i="3"/>
  <c r="J55" i="3"/>
  <c r="K55" i="3"/>
  <c r="L55" i="3"/>
  <c r="M55" i="3"/>
  <c r="RN4" i="111"/>
  <c r="RN5" i="111"/>
  <c r="RN6" i="111"/>
  <c r="RN7" i="111"/>
  <c r="RN8" i="111"/>
  <c r="RN9" i="111"/>
  <c r="RN10" i="111"/>
  <c r="RN11" i="111"/>
  <c r="RN12" i="111"/>
  <c r="RN13" i="111"/>
  <c r="RN14" i="111"/>
  <c r="RN15" i="111"/>
  <c r="RN16" i="111"/>
  <c r="RN17" i="111"/>
  <c r="RN18" i="111"/>
  <c r="RN19" i="111"/>
  <c r="RN20" i="111"/>
  <c r="RN21" i="111"/>
  <c r="RN3" i="111"/>
  <c r="SJ5" i="111"/>
  <c r="SJ7" i="111"/>
  <c r="SJ8" i="111"/>
  <c r="SJ9" i="111"/>
  <c r="SJ10" i="111"/>
  <c r="SJ12" i="111"/>
  <c r="SJ14" i="111"/>
  <c r="SJ19" i="111"/>
  <c r="RH19" i="111"/>
  <c r="RH14" i="111"/>
  <c r="RH12" i="111"/>
  <c r="RH10" i="111"/>
  <c r="RH9" i="111"/>
  <c r="RH8" i="111"/>
  <c r="RH7" i="111"/>
  <c r="RH5" i="111"/>
  <c r="LI28" i="110"/>
  <c r="LI27" i="110"/>
  <c r="LI26" i="110"/>
  <c r="LI25" i="110"/>
  <c r="LK25" i="110" s="1"/>
  <c r="LI24" i="110"/>
  <c r="LI23" i="110"/>
  <c r="LI22" i="110"/>
  <c r="LI21" i="110"/>
  <c r="LI20" i="110"/>
  <c r="LI19" i="110"/>
  <c r="LK19" i="110" s="1"/>
  <c r="LI18" i="110"/>
  <c r="LK18" i="110" s="1"/>
  <c r="LI17" i="110"/>
  <c r="LK17" i="110" s="1"/>
  <c r="LI16" i="110"/>
  <c r="LI15" i="110"/>
  <c r="LI14" i="110"/>
  <c r="LI13" i="110"/>
  <c r="LI12" i="110"/>
  <c r="LI11" i="110"/>
  <c r="LK11" i="110" s="1"/>
  <c r="LI10" i="110"/>
  <c r="LI9" i="110"/>
  <c r="LI8" i="110"/>
  <c r="LK8" i="110" s="1"/>
  <c r="LI7" i="110"/>
  <c r="LK7" i="110" s="1"/>
  <c r="LI6" i="110"/>
  <c r="LK6" i="110" s="1"/>
  <c r="LI5" i="110"/>
  <c r="LK5" i="110" s="1"/>
  <c r="LI4" i="110"/>
  <c r="LK4" i="110" s="1"/>
  <c r="LI3" i="110"/>
  <c r="KR8" i="110"/>
  <c r="KR4" i="110"/>
  <c r="KR5" i="110"/>
  <c r="KR6" i="110"/>
  <c r="KR7" i="110"/>
  <c r="KR11" i="110"/>
  <c r="KR17" i="110"/>
  <c r="KR18" i="110"/>
  <c r="KR19" i="110"/>
  <c r="KR25" i="110"/>
  <c r="M8" i="3"/>
  <c r="QF19" i="111"/>
  <c r="QF14" i="111"/>
  <c r="QF12" i="111"/>
  <c r="QF10" i="111"/>
  <c r="QF9" i="111"/>
  <c r="QF8" i="111"/>
  <c r="QF7" i="111"/>
  <c r="QF5" i="111"/>
  <c r="KP28" i="110"/>
  <c r="KP27" i="110"/>
  <c r="KP26" i="110"/>
  <c r="KP25" i="110"/>
  <c r="KP24" i="110"/>
  <c r="KP23" i="110"/>
  <c r="KP22" i="110"/>
  <c r="KP21" i="110"/>
  <c r="KP20" i="110"/>
  <c r="KP19" i="110"/>
  <c r="KP18" i="110"/>
  <c r="KP17" i="110"/>
  <c r="KP16" i="110"/>
  <c r="KP15" i="110"/>
  <c r="KP14" i="110"/>
  <c r="KP13" i="110"/>
  <c r="KP12" i="110"/>
  <c r="KP11" i="110"/>
  <c r="KP10" i="110"/>
  <c r="KP9" i="110"/>
  <c r="KP8" i="110"/>
  <c r="KP7" i="110"/>
  <c r="KP6" i="110"/>
  <c r="KP5" i="110"/>
  <c r="KP4" i="110"/>
  <c r="KP3" i="110"/>
  <c r="PD12" i="111"/>
  <c r="OB12" i="111"/>
  <c r="MZ4" i="111"/>
  <c r="MZ5" i="111"/>
  <c r="MZ6" i="111"/>
  <c r="MZ7" i="111"/>
  <c r="MZ8" i="111"/>
  <c r="MZ9" i="111"/>
  <c r="MZ10" i="111"/>
  <c r="MZ11" i="111"/>
  <c r="MZ12" i="111"/>
  <c r="MZ14" i="111"/>
  <c r="MZ19" i="111"/>
  <c r="PD19" i="111"/>
  <c r="PD14" i="111"/>
  <c r="PD11" i="111"/>
  <c r="PD10" i="111"/>
  <c r="PD9" i="111"/>
  <c r="PD8" i="111"/>
  <c r="PD7" i="111"/>
  <c r="PD6" i="111"/>
  <c r="PD5" i="111"/>
  <c r="PD4" i="111"/>
  <c r="PD3" i="111"/>
  <c r="OB19" i="111"/>
  <c r="OB14" i="111"/>
  <c r="OB11" i="111"/>
  <c r="OB10" i="111"/>
  <c r="OB9" i="111"/>
  <c r="OB8" i="111"/>
  <c r="OB7" i="111"/>
  <c r="OB6" i="111"/>
  <c r="OB5" i="111"/>
  <c r="OB4" i="111"/>
  <c r="OB3" i="111"/>
  <c r="MZ3" i="111"/>
  <c r="JW28" i="110"/>
  <c r="JW27" i="110"/>
  <c r="JW26" i="110"/>
  <c r="JW25" i="110"/>
  <c r="JW24" i="110"/>
  <c r="JW23" i="110"/>
  <c r="JW22" i="110"/>
  <c r="JW21" i="110"/>
  <c r="JW20" i="110"/>
  <c r="JW19" i="110"/>
  <c r="JW18" i="110"/>
  <c r="JW17" i="110"/>
  <c r="JW16" i="110"/>
  <c r="JW15" i="110"/>
  <c r="JW14" i="110"/>
  <c r="JW13" i="110"/>
  <c r="JW12" i="110"/>
  <c r="JW11" i="110"/>
  <c r="JW10" i="110"/>
  <c r="JW9" i="110"/>
  <c r="JW8" i="110"/>
  <c r="JW7" i="110"/>
  <c r="JW6" i="110"/>
  <c r="JW5" i="110"/>
  <c r="JW4" i="110"/>
  <c r="JW3" i="110"/>
  <c r="JD28" i="110"/>
  <c r="JD27" i="110"/>
  <c r="JD26" i="110"/>
  <c r="JD25" i="110"/>
  <c r="JD24" i="110"/>
  <c r="JD23" i="110"/>
  <c r="JD22" i="110"/>
  <c r="JD21" i="110"/>
  <c r="JD20" i="110"/>
  <c r="JF20" i="110" s="1"/>
  <c r="JD19" i="110"/>
  <c r="JF19" i="110" s="1"/>
  <c r="JD18" i="110"/>
  <c r="JF18" i="110" s="1"/>
  <c r="JD17" i="110"/>
  <c r="JF17" i="110" s="1"/>
  <c r="JD16" i="110"/>
  <c r="JD15" i="110"/>
  <c r="JD14" i="110"/>
  <c r="JD13" i="110"/>
  <c r="JD12" i="110"/>
  <c r="JD11" i="110"/>
  <c r="JF11" i="110" s="1"/>
  <c r="JD10" i="110"/>
  <c r="JD9" i="110"/>
  <c r="JD8" i="110"/>
  <c r="JF8" i="110" s="1"/>
  <c r="JD7" i="110"/>
  <c r="JF7" i="110" s="1"/>
  <c r="JD6" i="110"/>
  <c r="JF6" i="110" s="1"/>
  <c r="JD5" i="110"/>
  <c r="JF5" i="110" s="1"/>
  <c r="JD4" i="110"/>
  <c r="JF4" i="110" s="1"/>
  <c r="JD3" i="110"/>
  <c r="IK28" i="110"/>
  <c r="IK27" i="110"/>
  <c r="IK26" i="110"/>
  <c r="IK25" i="110"/>
  <c r="IK24" i="110"/>
  <c r="IK23" i="110"/>
  <c r="IK22" i="110"/>
  <c r="IK21" i="110"/>
  <c r="IK20" i="110"/>
  <c r="IM20" i="110" s="1"/>
  <c r="IK19" i="110"/>
  <c r="IM19" i="110" s="1"/>
  <c r="IK18" i="110"/>
  <c r="IK17" i="110"/>
  <c r="IM17" i="110" s="1"/>
  <c r="IK16" i="110"/>
  <c r="IK15" i="110"/>
  <c r="IK14" i="110"/>
  <c r="IK13" i="110"/>
  <c r="IK12" i="110"/>
  <c r="IK11" i="110"/>
  <c r="IM11" i="110" s="1"/>
  <c r="IK10" i="110"/>
  <c r="IK9" i="110"/>
  <c r="IK8" i="110"/>
  <c r="IM8" i="110" s="1"/>
  <c r="IK7" i="110"/>
  <c r="IM7" i="110" s="1"/>
  <c r="IK6" i="110"/>
  <c r="IM6" i="110" s="1"/>
  <c r="IK5" i="110"/>
  <c r="IM5" i="110" s="1"/>
  <c r="IK4" i="110"/>
  <c r="IM4" i="110" s="1"/>
  <c r="IK3" i="110"/>
  <c r="KV7" i="111"/>
  <c r="JT7" i="111"/>
  <c r="JT8" i="111"/>
  <c r="JT9" i="111"/>
  <c r="JT10" i="111"/>
  <c r="JT11" i="111"/>
  <c r="JT12" i="111"/>
  <c r="LX19" i="111"/>
  <c r="LX14" i="111"/>
  <c r="LX11" i="111"/>
  <c r="LX10" i="111"/>
  <c r="LX9" i="111"/>
  <c r="LX8" i="111"/>
  <c r="LX6" i="111"/>
  <c r="LX5" i="111"/>
  <c r="LX4" i="111"/>
  <c r="LX3" i="111"/>
  <c r="HR28" i="110"/>
  <c r="HR27" i="110"/>
  <c r="HR26" i="110"/>
  <c r="HR25" i="110"/>
  <c r="HR24" i="110"/>
  <c r="HR23" i="110"/>
  <c r="HR22" i="110"/>
  <c r="HR21" i="110"/>
  <c r="HR20" i="110"/>
  <c r="HT20" i="110" s="1"/>
  <c r="HR19" i="110"/>
  <c r="HT19" i="110" s="1"/>
  <c r="HR18" i="110"/>
  <c r="HT18" i="110" s="1"/>
  <c r="HR17" i="110"/>
  <c r="HT17" i="110" s="1"/>
  <c r="HR16" i="110"/>
  <c r="HR15" i="110"/>
  <c r="HR14" i="110"/>
  <c r="HR13" i="110"/>
  <c r="HR12" i="110"/>
  <c r="HR11" i="110"/>
  <c r="HT11" i="110" s="1"/>
  <c r="HR10" i="110"/>
  <c r="HT10" i="110" s="1"/>
  <c r="HR9" i="110"/>
  <c r="HR8" i="110"/>
  <c r="HT8" i="110" s="1"/>
  <c r="HR7" i="110"/>
  <c r="HT7" i="110" s="1"/>
  <c r="HR6" i="110"/>
  <c r="HT6" i="110" s="1"/>
  <c r="HR5" i="110"/>
  <c r="HT5" i="110" s="1"/>
  <c r="HR4" i="110"/>
  <c r="HT4" i="110" s="1"/>
  <c r="HR3" i="110"/>
  <c r="ET8" i="110"/>
  <c r="IR7" i="111"/>
  <c r="KV19" i="111"/>
  <c r="KV14" i="111"/>
  <c r="KV11" i="111"/>
  <c r="KV10" i="111"/>
  <c r="KV9" i="111"/>
  <c r="KV8" i="111"/>
  <c r="KV6" i="111"/>
  <c r="KV5" i="111"/>
  <c r="KV4" i="111"/>
  <c r="KV3" i="111"/>
  <c r="JT19" i="111"/>
  <c r="JT14" i="111"/>
  <c r="JT6" i="111"/>
  <c r="JT5" i="111"/>
  <c r="JT4" i="111"/>
  <c r="JT3" i="111"/>
  <c r="IR19" i="111"/>
  <c r="IR14" i="111"/>
  <c r="IR12" i="111"/>
  <c r="IR11" i="111"/>
  <c r="IR10" i="111"/>
  <c r="IR9" i="111"/>
  <c r="IR8" i="111"/>
  <c r="IR6" i="111"/>
  <c r="IR5" i="111"/>
  <c r="IR4" i="111"/>
  <c r="IR3" i="111"/>
  <c r="HP4" i="111"/>
  <c r="HP5" i="111"/>
  <c r="HP6" i="111"/>
  <c r="HP8" i="111"/>
  <c r="HP9" i="111"/>
  <c r="HP10" i="111"/>
  <c r="HP11" i="111"/>
  <c r="HP12" i="111"/>
  <c r="HP13" i="111"/>
  <c r="HP14" i="111"/>
  <c r="HP19" i="111"/>
  <c r="HP3" i="111"/>
  <c r="GY28" i="110"/>
  <c r="GY27" i="110"/>
  <c r="GY26" i="110"/>
  <c r="GY25" i="110"/>
  <c r="GY24" i="110"/>
  <c r="GY23" i="110"/>
  <c r="GY22" i="110"/>
  <c r="GY21" i="110"/>
  <c r="GY20" i="110"/>
  <c r="HA20" i="110" s="1"/>
  <c r="GY19" i="110"/>
  <c r="HA19" i="110" s="1"/>
  <c r="GY18" i="110"/>
  <c r="HA18" i="110" s="1"/>
  <c r="GY17" i="110"/>
  <c r="HA17" i="110" s="1"/>
  <c r="GY16" i="110"/>
  <c r="GY15" i="110"/>
  <c r="GY14" i="110"/>
  <c r="GY13" i="110"/>
  <c r="GY12" i="110"/>
  <c r="GY11" i="110"/>
  <c r="HA11" i="110" s="1"/>
  <c r="GY10" i="110"/>
  <c r="HA10" i="110" s="1"/>
  <c r="GY9" i="110"/>
  <c r="GY8" i="110"/>
  <c r="HA8" i="110" s="1"/>
  <c r="GY7" i="110"/>
  <c r="HA7" i="110" s="1"/>
  <c r="GY6" i="110"/>
  <c r="HA6" i="110" s="1"/>
  <c r="GY5" i="110"/>
  <c r="HA5" i="110" s="1"/>
  <c r="GY4" i="110"/>
  <c r="HA4" i="110" s="1"/>
  <c r="GY3" i="110"/>
  <c r="GF28" i="110"/>
  <c r="GF27" i="110"/>
  <c r="GF26" i="110"/>
  <c r="GF25" i="110"/>
  <c r="GF24" i="110"/>
  <c r="GF23" i="110"/>
  <c r="GF22" i="110"/>
  <c r="GF21" i="110"/>
  <c r="GF20" i="110"/>
  <c r="GH20" i="110" s="1"/>
  <c r="GF19" i="110"/>
  <c r="GH19" i="110" s="1"/>
  <c r="GF18" i="110"/>
  <c r="GH18" i="110" s="1"/>
  <c r="GF17" i="110"/>
  <c r="GH17" i="110" s="1"/>
  <c r="GF16" i="110"/>
  <c r="GF15" i="110"/>
  <c r="GF14" i="110"/>
  <c r="GF13" i="110"/>
  <c r="GF12" i="110"/>
  <c r="GF11" i="110"/>
  <c r="GH11" i="110" s="1"/>
  <c r="GF10" i="110"/>
  <c r="GF9" i="110"/>
  <c r="GF8" i="110"/>
  <c r="GH8" i="110" s="1"/>
  <c r="GF7" i="110"/>
  <c r="GH7" i="110" s="1"/>
  <c r="GF6" i="110"/>
  <c r="GH6" i="110" s="1"/>
  <c r="GF5" i="110"/>
  <c r="GH5" i="110" s="1"/>
  <c r="GF4" i="110"/>
  <c r="GH4" i="110" s="1"/>
  <c r="GF3" i="110"/>
  <c r="FM28" i="110"/>
  <c r="FM27" i="110"/>
  <c r="FM26" i="110"/>
  <c r="FM25" i="110"/>
  <c r="FM24" i="110"/>
  <c r="FM23" i="110"/>
  <c r="FM22" i="110"/>
  <c r="FM21" i="110"/>
  <c r="FM20" i="110"/>
  <c r="FO20" i="110" s="1"/>
  <c r="FM19" i="110"/>
  <c r="FO19" i="110" s="1"/>
  <c r="FM18" i="110"/>
  <c r="FO18" i="110" s="1"/>
  <c r="FM17" i="110"/>
  <c r="FM16" i="110"/>
  <c r="FM15" i="110"/>
  <c r="FM14" i="110"/>
  <c r="FM13" i="110"/>
  <c r="FM12" i="110"/>
  <c r="FM11" i="110"/>
  <c r="FO11" i="110" s="1"/>
  <c r="FM10" i="110"/>
  <c r="FM9" i="110"/>
  <c r="FM8" i="110"/>
  <c r="FO8" i="110" s="1"/>
  <c r="FM7" i="110"/>
  <c r="FO7" i="110" s="1"/>
  <c r="FM6" i="110"/>
  <c r="FO6" i="110" s="1"/>
  <c r="FM5" i="110"/>
  <c r="FO5" i="110" s="1"/>
  <c r="FM4" i="110"/>
  <c r="FO4" i="110" s="1"/>
  <c r="FM3" i="110"/>
  <c r="ET28" i="110"/>
  <c r="ET27" i="110"/>
  <c r="ET26" i="110"/>
  <c r="ET25" i="110"/>
  <c r="ET24" i="110"/>
  <c r="ET23" i="110"/>
  <c r="ET22" i="110"/>
  <c r="ET21" i="110"/>
  <c r="ET20" i="110"/>
  <c r="EV20" i="110" s="1"/>
  <c r="ET19" i="110"/>
  <c r="EV19" i="110" s="1"/>
  <c r="ET18" i="110"/>
  <c r="EV18" i="110" s="1"/>
  <c r="ET17" i="110"/>
  <c r="EV17" i="110" s="1"/>
  <c r="ET16" i="110"/>
  <c r="ET15" i="110"/>
  <c r="ET14" i="110"/>
  <c r="ET13" i="110"/>
  <c r="ET12" i="110"/>
  <c r="ET11" i="110"/>
  <c r="EV11" i="110" s="1"/>
  <c r="ET10" i="110"/>
  <c r="ET9" i="110"/>
  <c r="ET7" i="110"/>
  <c r="EV7" i="110" s="1"/>
  <c r="ET6" i="110"/>
  <c r="EV6" i="110" s="1"/>
  <c r="ET5" i="110"/>
  <c r="EV5" i="110" s="1"/>
  <c r="ET4" i="110"/>
  <c r="EV4" i="110" s="1"/>
  <c r="ET3" i="110"/>
  <c r="G3" i="3"/>
  <c r="E2" i="3"/>
  <c r="B2" i="3"/>
  <c r="N2" i="102"/>
  <c r="GN4" i="111"/>
  <c r="GN5" i="111"/>
  <c r="GN6" i="111"/>
  <c r="GN7" i="111"/>
  <c r="GN8" i="111"/>
  <c r="GN9" i="111"/>
  <c r="GN10" i="111"/>
  <c r="GN11" i="111"/>
  <c r="GN12" i="111"/>
  <c r="GN13" i="111"/>
  <c r="GN14" i="111"/>
  <c r="GN15" i="111"/>
  <c r="GN16" i="111"/>
  <c r="GN17" i="111"/>
  <c r="GN18" i="111"/>
  <c r="GN19" i="111"/>
  <c r="GM20" i="111"/>
  <c r="GN20" i="111" s="1"/>
  <c r="GM21" i="111"/>
  <c r="GN21" i="111" s="1"/>
  <c r="GN3" i="111"/>
  <c r="FL6" i="111"/>
  <c r="FL7" i="111"/>
  <c r="FL8" i="111"/>
  <c r="FL9" i="111"/>
  <c r="FL10" i="111"/>
  <c r="FL11" i="111"/>
  <c r="FL12" i="111"/>
  <c r="FL13" i="111"/>
  <c r="FL14" i="111"/>
  <c r="FL3" i="111"/>
  <c r="EA28" i="110"/>
  <c r="EA27" i="110"/>
  <c r="EA26" i="110"/>
  <c r="EA25" i="110"/>
  <c r="EA24" i="110"/>
  <c r="EA23" i="110"/>
  <c r="EA22" i="110"/>
  <c r="EA21" i="110"/>
  <c r="EA20" i="110"/>
  <c r="EA19" i="110"/>
  <c r="EA18" i="110"/>
  <c r="EA17" i="110"/>
  <c r="EA16" i="110"/>
  <c r="EA15" i="110"/>
  <c r="EA14" i="110"/>
  <c r="EA13" i="110"/>
  <c r="EA12" i="110"/>
  <c r="EA11" i="110"/>
  <c r="EA10" i="110"/>
  <c r="EA9" i="110"/>
  <c r="EA8" i="110"/>
  <c r="EA7" i="110"/>
  <c r="EA6" i="110"/>
  <c r="EA5" i="110"/>
  <c r="EA4" i="110"/>
  <c r="EA3" i="110"/>
  <c r="DH28" i="110"/>
  <c r="DH27" i="110"/>
  <c r="DH26" i="110"/>
  <c r="DH25" i="110"/>
  <c r="DH24" i="110"/>
  <c r="DH23" i="110"/>
  <c r="DH22" i="110"/>
  <c r="DH21" i="110"/>
  <c r="DH20" i="110"/>
  <c r="DJ20" i="110" s="1"/>
  <c r="DH19" i="110"/>
  <c r="DJ19" i="110" s="1"/>
  <c r="DH18" i="110"/>
  <c r="DJ18" i="110" s="1"/>
  <c r="DH17" i="110"/>
  <c r="DJ17" i="110" s="1"/>
  <c r="DH16" i="110"/>
  <c r="DH15" i="110"/>
  <c r="DH14" i="110"/>
  <c r="DH13" i="110"/>
  <c r="DH12" i="110"/>
  <c r="DH11" i="110"/>
  <c r="DJ11" i="110" s="1"/>
  <c r="DH10" i="110"/>
  <c r="DJ10" i="110" s="1"/>
  <c r="DH9" i="110"/>
  <c r="DH8" i="110"/>
  <c r="DJ8" i="110" s="1"/>
  <c r="DH7" i="110"/>
  <c r="DJ7" i="110" s="1"/>
  <c r="DH6" i="110"/>
  <c r="DJ6" i="110" s="1"/>
  <c r="DH5" i="110"/>
  <c r="DJ5" i="110" s="1"/>
  <c r="DH4" i="110"/>
  <c r="DJ4" i="110" s="1"/>
  <c r="DH3" i="110"/>
  <c r="EJ6" i="111"/>
  <c r="EJ7" i="111"/>
  <c r="EJ8" i="111"/>
  <c r="EJ9" i="111"/>
  <c r="EJ10" i="111"/>
  <c r="EJ11" i="111"/>
  <c r="EJ12" i="111"/>
  <c r="EJ14" i="111"/>
  <c r="EJ19" i="111"/>
  <c r="FL19" i="111"/>
  <c r="FL5" i="111"/>
  <c r="FL4" i="111"/>
  <c r="DH6" i="111"/>
  <c r="CF8" i="111"/>
  <c r="CF6" i="111"/>
  <c r="CF7" i="111"/>
  <c r="CF18" i="111"/>
  <c r="BD6" i="111"/>
  <c r="BD7" i="111"/>
  <c r="BD8" i="111"/>
  <c r="BD18" i="111"/>
  <c r="AJ7" i="110"/>
  <c r="AJ28" i="110"/>
  <c r="AJ27" i="110"/>
  <c r="AJ26" i="110"/>
  <c r="AJ25" i="110"/>
  <c r="AJ24" i="110"/>
  <c r="AJ23" i="110"/>
  <c r="AJ22" i="110"/>
  <c r="AJ21" i="110"/>
  <c r="AJ20" i="110"/>
  <c r="AL20" i="110" s="1"/>
  <c r="AJ19" i="110"/>
  <c r="AL19" i="110" s="1"/>
  <c r="AJ18" i="110"/>
  <c r="AL18" i="110" s="1"/>
  <c r="AJ17" i="110"/>
  <c r="AL17" i="110" s="1"/>
  <c r="AJ16" i="110"/>
  <c r="AJ15" i="110"/>
  <c r="AJ14" i="110"/>
  <c r="AJ13" i="110"/>
  <c r="AJ12" i="110"/>
  <c r="AJ11" i="110"/>
  <c r="AL11" i="110" s="1"/>
  <c r="AJ10" i="110"/>
  <c r="AL10" i="110" s="1"/>
  <c r="AJ9" i="110"/>
  <c r="AJ8" i="110"/>
  <c r="AL8" i="110" s="1"/>
  <c r="AL7" i="110"/>
  <c r="AJ6" i="110"/>
  <c r="AJ5" i="110"/>
  <c r="AL5" i="110" s="1"/>
  <c r="AJ4" i="110"/>
  <c r="AL4" i="110" s="1"/>
  <c r="AJ3" i="110"/>
  <c r="AL3" i="110" s="1"/>
  <c r="EJ5" i="111"/>
  <c r="EJ4" i="111"/>
  <c r="DH14" i="111"/>
  <c r="DH12" i="111"/>
  <c r="DH9" i="111"/>
  <c r="DH7" i="111"/>
  <c r="DH5" i="111"/>
  <c r="DH4" i="111"/>
  <c r="CF19" i="111"/>
  <c r="CF13" i="111"/>
  <c r="CF12" i="111"/>
  <c r="CF11" i="111"/>
  <c r="CF10" i="111"/>
  <c r="CF5" i="111"/>
  <c r="CF4" i="111"/>
  <c r="CF3" i="111"/>
  <c r="BD19" i="111"/>
  <c r="BD13" i="111"/>
  <c r="BD12" i="111"/>
  <c r="BD10" i="111"/>
  <c r="BD9" i="111"/>
  <c r="BD5" i="111"/>
  <c r="BD4" i="111"/>
  <c r="BD3" i="111"/>
  <c r="AB19" i="111"/>
  <c r="AB14" i="111"/>
  <c r="AB13" i="111"/>
  <c r="AB12" i="111"/>
  <c r="AB11" i="111"/>
  <c r="AB10" i="111"/>
  <c r="AB9" i="111"/>
  <c r="AB7" i="111"/>
  <c r="AB5" i="111"/>
  <c r="AB4" i="111"/>
  <c r="AB3" i="111"/>
  <c r="CO28" i="110"/>
  <c r="CO27" i="110"/>
  <c r="CO26" i="110"/>
  <c r="CO25" i="110"/>
  <c r="CO24" i="110"/>
  <c r="CO23" i="110"/>
  <c r="CO22" i="110"/>
  <c r="CQ22" i="110" s="1"/>
  <c r="CO21" i="110"/>
  <c r="CO20" i="110"/>
  <c r="CQ20" i="110" s="1"/>
  <c r="CO19" i="110"/>
  <c r="CQ19" i="110" s="1"/>
  <c r="CO18" i="110"/>
  <c r="CQ18" i="110" s="1"/>
  <c r="CO17" i="110"/>
  <c r="CQ17" i="110" s="1"/>
  <c r="CO16" i="110"/>
  <c r="CQ16" i="110" s="1"/>
  <c r="CO15" i="110"/>
  <c r="CO14" i="110"/>
  <c r="CO13" i="110"/>
  <c r="CO12" i="110"/>
  <c r="CQ12" i="110" s="1"/>
  <c r="CO11" i="110"/>
  <c r="CQ11" i="110" s="1"/>
  <c r="CO10" i="110"/>
  <c r="CQ10" i="110" s="1"/>
  <c r="CO9" i="110"/>
  <c r="CQ9" i="110" s="1"/>
  <c r="CO8" i="110"/>
  <c r="CQ8" i="110" s="1"/>
  <c r="CO7" i="110"/>
  <c r="CQ7" i="110" s="1"/>
  <c r="CO6" i="110"/>
  <c r="CQ6" i="110" s="1"/>
  <c r="CO5" i="110"/>
  <c r="CQ5" i="110" s="1"/>
  <c r="CO4" i="110"/>
  <c r="CQ4" i="110" s="1"/>
  <c r="CO3" i="110"/>
  <c r="BV28" i="110"/>
  <c r="BX28" i="110" s="1"/>
  <c r="BV27" i="110"/>
  <c r="BX27" i="110" s="1"/>
  <c r="BV26" i="110"/>
  <c r="BX26" i="110" s="1"/>
  <c r="BV25" i="110"/>
  <c r="BV24" i="110"/>
  <c r="BV23" i="110"/>
  <c r="BV22" i="110"/>
  <c r="BX22" i="110" s="1"/>
  <c r="BV21" i="110"/>
  <c r="BV20" i="110"/>
  <c r="BX20" i="110" s="1"/>
  <c r="BV19" i="110"/>
  <c r="BX19" i="110" s="1"/>
  <c r="BV18" i="110"/>
  <c r="BX18" i="110" s="1"/>
  <c r="BV17" i="110"/>
  <c r="BX17" i="110" s="1"/>
  <c r="BV16" i="110"/>
  <c r="BX16" i="110" s="1"/>
  <c r="BV15" i="110"/>
  <c r="BX15" i="110" s="1"/>
  <c r="BV14" i="110"/>
  <c r="BX14" i="110" s="1"/>
  <c r="BV13" i="110"/>
  <c r="BX13" i="110" s="1"/>
  <c r="BV12" i="110"/>
  <c r="BV11" i="110"/>
  <c r="BX11" i="110" s="1"/>
  <c r="BV10" i="110"/>
  <c r="BX10" i="110" s="1"/>
  <c r="BV9" i="110"/>
  <c r="BX9" i="110" s="1"/>
  <c r="BV8" i="110"/>
  <c r="BX8" i="110" s="1"/>
  <c r="BV7" i="110"/>
  <c r="BX7" i="110" s="1"/>
  <c r="BV6" i="110"/>
  <c r="BX6" i="110" s="1"/>
  <c r="BV5" i="110"/>
  <c r="BX5" i="110" s="1"/>
  <c r="BV4" i="110"/>
  <c r="BX4" i="110" s="1"/>
  <c r="BV3" i="110"/>
  <c r="BX3" i="110" s="1"/>
  <c r="BC28" i="110"/>
  <c r="BC27" i="110"/>
  <c r="BC26" i="110"/>
  <c r="BC25" i="110"/>
  <c r="BC24" i="110"/>
  <c r="BC23" i="110"/>
  <c r="BC22" i="110"/>
  <c r="BC21" i="110"/>
  <c r="BC20" i="110"/>
  <c r="BE20" i="110" s="1"/>
  <c r="BC19" i="110"/>
  <c r="BE19" i="110" s="1"/>
  <c r="BC18" i="110"/>
  <c r="BE18" i="110" s="1"/>
  <c r="BC17" i="110"/>
  <c r="BE17" i="110" s="1"/>
  <c r="BC16" i="110"/>
  <c r="BC15" i="110"/>
  <c r="BC14" i="110"/>
  <c r="BC13" i="110"/>
  <c r="BC12" i="110"/>
  <c r="BC11" i="110"/>
  <c r="BE11" i="110" s="1"/>
  <c r="BC10" i="110"/>
  <c r="BE10" i="110" s="1"/>
  <c r="BC9" i="110"/>
  <c r="BC8" i="110"/>
  <c r="BE8" i="110" s="1"/>
  <c r="BC7" i="110"/>
  <c r="BE7" i="110" s="1"/>
  <c r="BC6" i="110"/>
  <c r="BC5" i="110"/>
  <c r="BE5" i="110" s="1"/>
  <c r="BC4" i="110"/>
  <c r="BE4" i="110" s="1"/>
  <c r="Q28" i="110"/>
  <c r="Q27" i="110"/>
  <c r="S27" i="110" s="1"/>
  <c r="Q26" i="110"/>
  <c r="S26" i="110" s="1"/>
  <c r="Q25" i="110"/>
  <c r="S25" i="110" s="1"/>
  <c r="Q24" i="110"/>
  <c r="S24" i="110" s="1"/>
  <c r="Q23" i="110"/>
  <c r="S23" i="110" s="1"/>
  <c r="Q22" i="110"/>
  <c r="Q21" i="110"/>
  <c r="Q20" i="110"/>
  <c r="S20" i="110" s="1"/>
  <c r="Q19" i="110"/>
  <c r="S19" i="110" s="1"/>
  <c r="Q18" i="110"/>
  <c r="S18" i="110" s="1"/>
  <c r="Q17" i="110"/>
  <c r="S17" i="110" s="1"/>
  <c r="Q16" i="110"/>
  <c r="Q15" i="110"/>
  <c r="Q14" i="110"/>
  <c r="Q13" i="110"/>
  <c r="Q12" i="110"/>
  <c r="Q11" i="110"/>
  <c r="S11" i="110" s="1"/>
  <c r="Q10" i="110"/>
  <c r="S10" i="110" s="1"/>
  <c r="Q9" i="110"/>
  <c r="Q8" i="110"/>
  <c r="S8" i="110" s="1"/>
  <c r="Q7" i="110"/>
  <c r="S7" i="110" s="1"/>
  <c r="Q6" i="110"/>
  <c r="S6" i="110" s="1"/>
  <c r="Q5" i="110"/>
  <c r="S5" i="110" s="1"/>
  <c r="Q4" i="110"/>
  <c r="S4" i="110" s="1"/>
  <c r="Q3" i="110"/>
  <c r="Q12" i="108"/>
  <c r="Q11" i="108"/>
  <c r="AE30" i="99"/>
  <c r="AE29" i="99"/>
  <c r="AA32" i="90"/>
  <c r="AA31" i="90"/>
  <c r="AJ29" i="105"/>
  <c r="AJ28" i="105"/>
  <c r="ADD4" i="100"/>
  <c r="ADD5" i="100"/>
  <c r="ADD7" i="100"/>
  <c r="ADD9" i="100"/>
  <c r="ADD10" i="100"/>
  <c r="ADD11" i="100"/>
  <c r="ADD12" i="100"/>
  <c r="ADD13" i="100"/>
  <c r="ADD14" i="100"/>
  <c r="ADD15" i="100"/>
  <c r="ADD16" i="100"/>
  <c r="ADD17" i="100"/>
  <c r="ADD18" i="100"/>
  <c r="ADD19" i="100"/>
  <c r="ACB19" i="100"/>
  <c r="ACB7" i="100"/>
  <c r="ACB9" i="100"/>
  <c r="ACB10" i="100"/>
  <c r="ACB11" i="100"/>
  <c r="ACB12" i="100"/>
  <c r="ADD3" i="100"/>
  <c r="ACB14" i="100"/>
  <c r="ACB13" i="100"/>
  <c r="ACB5" i="100"/>
  <c r="ACB4" i="100"/>
  <c r="ACB3" i="100"/>
  <c r="TJ4" i="101"/>
  <c r="TJ5" i="101"/>
  <c r="TJ6" i="101"/>
  <c r="TJ7" i="101"/>
  <c r="TJ8" i="101"/>
  <c r="TJ9" i="101"/>
  <c r="TJ10" i="101"/>
  <c r="TJ11" i="101"/>
  <c r="TJ12" i="101"/>
  <c r="TJ13" i="101"/>
  <c r="TJ14" i="101"/>
  <c r="TJ15" i="101"/>
  <c r="TJ16" i="101"/>
  <c r="TJ17" i="101"/>
  <c r="TJ18" i="101"/>
  <c r="TJ19" i="101"/>
  <c r="TJ20" i="101"/>
  <c r="TJ21" i="101"/>
  <c r="TJ22" i="101"/>
  <c r="TJ23" i="101"/>
  <c r="TJ24" i="101"/>
  <c r="TJ25" i="101"/>
  <c r="TJ26" i="101"/>
  <c r="TJ27" i="101"/>
  <c r="TJ28" i="101"/>
  <c r="TJ3" i="101"/>
  <c r="SQ4" i="101"/>
  <c r="SQ5" i="101"/>
  <c r="SS5" i="101" s="1"/>
  <c r="SQ6" i="101"/>
  <c r="SS6" i="101" s="1"/>
  <c r="SQ7" i="101"/>
  <c r="SS7" i="101" s="1"/>
  <c r="SQ8" i="101"/>
  <c r="SS8" i="101" s="1"/>
  <c r="SQ9" i="101"/>
  <c r="SQ10" i="101"/>
  <c r="SS10" i="101" s="1"/>
  <c r="SQ11" i="101"/>
  <c r="SS11" i="101" s="1"/>
  <c r="SQ12" i="101"/>
  <c r="SQ13" i="101"/>
  <c r="SQ14" i="101"/>
  <c r="SQ15" i="101"/>
  <c r="SQ16" i="101"/>
  <c r="SQ17" i="101"/>
  <c r="SS17" i="101" s="1"/>
  <c r="SQ18" i="101"/>
  <c r="SS18" i="101" s="1"/>
  <c r="SQ19" i="101"/>
  <c r="SS19" i="101" s="1"/>
  <c r="SQ20" i="101"/>
  <c r="SS20" i="101" s="1"/>
  <c r="SQ21" i="101"/>
  <c r="SQ22" i="101"/>
  <c r="SQ23" i="101"/>
  <c r="SS23" i="101" s="1"/>
  <c r="SQ24" i="101"/>
  <c r="SS24" i="101" s="1"/>
  <c r="SQ25" i="101"/>
  <c r="SS25" i="101" s="1"/>
  <c r="SQ26" i="101"/>
  <c r="SS26" i="101" s="1"/>
  <c r="SQ27" i="101"/>
  <c r="SS27" i="101" s="1"/>
  <c r="SQ28" i="101"/>
  <c r="SQ3" i="101"/>
  <c r="RX4" i="101"/>
  <c r="RX5" i="101"/>
  <c r="RX6" i="101"/>
  <c r="RX7" i="101"/>
  <c r="RX8" i="101"/>
  <c r="RX9" i="101"/>
  <c r="RX10" i="101"/>
  <c r="RX11" i="101"/>
  <c r="RX12" i="101"/>
  <c r="RX13" i="101"/>
  <c r="RZ13" i="101" s="1"/>
  <c r="RX14" i="101"/>
  <c r="RZ14" i="101" s="1"/>
  <c r="RX17" i="101"/>
  <c r="RX18" i="101"/>
  <c r="RX19" i="101"/>
  <c r="RX20" i="101"/>
  <c r="RX22" i="101"/>
  <c r="RX27" i="101"/>
  <c r="RX28" i="101"/>
  <c r="RX3" i="101"/>
  <c r="RE4" i="101"/>
  <c r="RE5" i="101"/>
  <c r="RE6" i="101"/>
  <c r="RE7" i="101"/>
  <c r="RE8" i="101"/>
  <c r="RE9" i="101"/>
  <c r="RE10" i="101"/>
  <c r="RE11" i="101"/>
  <c r="RE12" i="101"/>
  <c r="RE13" i="101"/>
  <c r="RG13" i="101" s="1"/>
  <c r="RE14" i="101"/>
  <c r="RE17" i="101"/>
  <c r="RE18" i="101"/>
  <c r="RE19" i="101"/>
  <c r="RE20" i="101"/>
  <c r="RE22" i="101"/>
  <c r="RE3" i="101"/>
  <c r="QL4" i="101"/>
  <c r="QL5" i="101"/>
  <c r="QL6" i="101"/>
  <c r="QL7" i="101"/>
  <c r="QL8" i="101"/>
  <c r="QL9" i="101"/>
  <c r="QL10" i="101"/>
  <c r="QL11" i="101"/>
  <c r="QL12" i="101"/>
  <c r="QL17" i="101"/>
  <c r="QL18" i="101"/>
  <c r="QL19" i="101"/>
  <c r="QL20" i="101"/>
  <c r="QL3" i="101"/>
  <c r="PS4" i="101"/>
  <c r="PS5" i="101"/>
  <c r="PS6" i="101"/>
  <c r="PS7" i="101"/>
  <c r="PS8" i="101"/>
  <c r="PS9" i="101"/>
  <c r="PS10" i="101"/>
  <c r="PS17" i="101"/>
  <c r="PS18" i="101"/>
  <c r="PS20" i="101"/>
  <c r="AAZ14" i="100"/>
  <c r="AAZ13" i="100"/>
  <c r="AAZ5" i="100"/>
  <c r="AAZ4" i="100"/>
  <c r="AAZ3" i="100"/>
  <c r="ZX14" i="100"/>
  <c r="ZX13" i="100"/>
  <c r="ZX7" i="100"/>
  <c r="ZX6" i="100"/>
  <c r="ZX5" i="100"/>
  <c r="ZX4" i="100"/>
  <c r="ZX3" i="100"/>
  <c r="YV14" i="100"/>
  <c r="YV13" i="100"/>
  <c r="YV12" i="100"/>
  <c r="YV9" i="100"/>
  <c r="YV8" i="100"/>
  <c r="YV7" i="100"/>
  <c r="YV6" i="100"/>
  <c r="YV5" i="100"/>
  <c r="YV4" i="100"/>
  <c r="YV3" i="100"/>
  <c r="XT14" i="100"/>
  <c r="XT13" i="100"/>
  <c r="XT12" i="100"/>
  <c r="XT11" i="100"/>
  <c r="XT10" i="100"/>
  <c r="XT9" i="100"/>
  <c r="XT8" i="100"/>
  <c r="XT6" i="100"/>
  <c r="XT5" i="100"/>
  <c r="XT4" i="100"/>
  <c r="XT3" i="100"/>
  <c r="TL27" i="101"/>
  <c r="TL26" i="101"/>
  <c r="TL25" i="101"/>
  <c r="TL24" i="101"/>
  <c r="TL23" i="101"/>
  <c r="TL20" i="101"/>
  <c r="TL19" i="101"/>
  <c r="TL18" i="101"/>
  <c r="TL17" i="101"/>
  <c r="TL11" i="101"/>
  <c r="TL10" i="101"/>
  <c r="TL8" i="101"/>
  <c r="TL7" i="101"/>
  <c r="TL6" i="101"/>
  <c r="TL5" i="101"/>
  <c r="TL4" i="101"/>
  <c r="SS4" i="101"/>
  <c r="RZ28" i="101"/>
  <c r="RZ27" i="101"/>
  <c r="RZ26" i="101"/>
  <c r="RZ25" i="101"/>
  <c r="RZ24" i="101"/>
  <c r="RZ23" i="101"/>
  <c r="RZ22" i="101"/>
  <c r="RZ20" i="101"/>
  <c r="RZ19" i="101"/>
  <c r="RZ18" i="101"/>
  <c r="RZ17" i="101"/>
  <c r="RZ12" i="101"/>
  <c r="RZ11" i="101"/>
  <c r="RZ10" i="101"/>
  <c r="RZ9" i="101"/>
  <c r="RZ8" i="101"/>
  <c r="RZ7" i="101"/>
  <c r="RZ6" i="101"/>
  <c r="RZ5" i="101"/>
  <c r="RZ4" i="101"/>
  <c r="RZ3" i="101"/>
  <c r="RG22" i="101"/>
  <c r="RG20" i="101"/>
  <c r="RG19" i="101"/>
  <c r="RG18" i="101"/>
  <c r="RG17" i="101"/>
  <c r="RG14" i="101"/>
  <c r="RG12" i="101"/>
  <c r="RG11" i="101"/>
  <c r="RG10" i="101"/>
  <c r="RG9" i="101"/>
  <c r="RG8" i="101"/>
  <c r="RG7" i="101"/>
  <c r="RG6" i="101"/>
  <c r="RG5" i="101"/>
  <c r="RG4" i="101"/>
  <c r="RG3" i="101"/>
  <c r="QN20" i="101"/>
  <c r="QN19" i="101"/>
  <c r="QN18" i="101"/>
  <c r="QN17" i="101"/>
  <c r="QN12" i="101"/>
  <c r="QN11" i="101"/>
  <c r="QN10" i="101"/>
  <c r="QN9" i="101"/>
  <c r="QN8" i="101"/>
  <c r="QN7" i="101"/>
  <c r="QN6" i="101"/>
  <c r="QN5" i="101"/>
  <c r="QN4" i="101"/>
  <c r="QN3" i="101"/>
  <c r="PU20" i="101"/>
  <c r="PU18" i="101"/>
  <c r="PU17" i="101"/>
  <c r="PU10" i="101"/>
  <c r="PU9" i="101"/>
  <c r="PU8" i="101"/>
  <c r="PU7" i="101"/>
  <c r="PU6" i="101"/>
  <c r="PU5" i="101"/>
  <c r="PU4" i="101"/>
  <c r="AJ43" i="102"/>
  <c r="AJ42" i="102"/>
  <c r="AJ36" i="102"/>
  <c r="AJ35" i="102"/>
  <c r="AJ41" i="102"/>
  <c r="AJ39" i="102"/>
  <c r="AJ40" i="102"/>
  <c r="AJ34" i="102"/>
  <c r="AJ5" i="102"/>
  <c r="AD7" i="102" s="1"/>
  <c r="AJ10" i="102"/>
  <c r="AD9" i="102" s="1"/>
  <c r="AJ13" i="102"/>
  <c r="AD5" i="102" s="1"/>
  <c r="AJ11" i="102"/>
  <c r="AD4" i="102" s="1"/>
  <c r="AJ16" i="102"/>
  <c r="AD3" i="102" s="1"/>
  <c r="AJ21" i="102"/>
  <c r="AD19" i="102" s="1"/>
  <c r="AJ24" i="102"/>
  <c r="AD22" i="102" s="1"/>
  <c r="AJ20" i="102"/>
  <c r="AD14" i="102" s="1"/>
  <c r="AJ2" i="102"/>
  <c r="AD12" i="102" s="1"/>
  <c r="AJ23" i="102"/>
  <c r="AD8" i="102" s="1"/>
  <c r="AJ3" i="102"/>
  <c r="AD21" i="102" s="1"/>
  <c r="AJ7" i="102"/>
  <c r="AD2" i="102" s="1"/>
  <c r="AJ22" i="102"/>
  <c r="AD23" i="102" s="1"/>
  <c r="AJ6" i="102"/>
  <c r="AD16" i="102" s="1"/>
  <c r="AJ14" i="102"/>
  <c r="AD13" i="102" s="1"/>
  <c r="AJ4" i="102"/>
  <c r="AD18" i="102" s="1"/>
  <c r="AJ25" i="102"/>
  <c r="AD24" i="102" s="1"/>
  <c r="AJ19" i="102"/>
  <c r="AD11" i="102" s="1"/>
  <c r="AJ15" i="102"/>
  <c r="AD17" i="102" s="1"/>
  <c r="AJ12" i="102"/>
  <c r="AD10" i="102" s="1"/>
  <c r="AJ8" i="102"/>
  <c r="AD15" i="102" s="1"/>
  <c r="AJ17" i="102"/>
  <c r="AD25" i="102" s="1"/>
  <c r="AJ9" i="102"/>
  <c r="AD20" i="102" s="1"/>
  <c r="AJ18" i="102"/>
  <c r="AD6" i="102" s="1"/>
  <c r="WQ15" i="100"/>
  <c r="WQ16" i="100"/>
  <c r="WQ17" i="100"/>
  <c r="WQ18" i="100"/>
  <c r="WQ19" i="100"/>
  <c r="WQ20" i="100"/>
  <c r="WQ21" i="100"/>
  <c r="WR21" i="100"/>
  <c r="WR20" i="100"/>
  <c r="WR19" i="100"/>
  <c r="WR18" i="100"/>
  <c r="WR17" i="100"/>
  <c r="WR16" i="100"/>
  <c r="WR15" i="100"/>
  <c r="WR14" i="100"/>
  <c r="WR13" i="100"/>
  <c r="WR12" i="100"/>
  <c r="WR11" i="100"/>
  <c r="WR10" i="100"/>
  <c r="WR9" i="100"/>
  <c r="WR8" i="100"/>
  <c r="WR7" i="100"/>
  <c r="WR6" i="100"/>
  <c r="WR5" i="100"/>
  <c r="WR4" i="100"/>
  <c r="WR3" i="100"/>
  <c r="VP21" i="100"/>
  <c r="VP20" i="100"/>
  <c r="VP19" i="100"/>
  <c r="VP18" i="100"/>
  <c r="VP17" i="100"/>
  <c r="VP16" i="100"/>
  <c r="VP15" i="100"/>
  <c r="VP14" i="100"/>
  <c r="VP13" i="100"/>
  <c r="VP12" i="100"/>
  <c r="VP11" i="100"/>
  <c r="VP10" i="100"/>
  <c r="VP9" i="100"/>
  <c r="VP8" i="100"/>
  <c r="VP7" i="100"/>
  <c r="VP6" i="100"/>
  <c r="VP5" i="100"/>
  <c r="VP4" i="100"/>
  <c r="VP3" i="100"/>
  <c r="UN21" i="100"/>
  <c r="UN20" i="100"/>
  <c r="UN19" i="100"/>
  <c r="UN18" i="100"/>
  <c r="UN17" i="100"/>
  <c r="UN16" i="100"/>
  <c r="UN15" i="100"/>
  <c r="UN14" i="100"/>
  <c r="UN13" i="100"/>
  <c r="UN12" i="100"/>
  <c r="UN11" i="100"/>
  <c r="UN10" i="100"/>
  <c r="UN9" i="100"/>
  <c r="UN8" i="100"/>
  <c r="UN7" i="100"/>
  <c r="UN6" i="100"/>
  <c r="UN5" i="100"/>
  <c r="UN4" i="100"/>
  <c r="UN3" i="100"/>
  <c r="TL21" i="100"/>
  <c r="TL20" i="100"/>
  <c r="TL19" i="100"/>
  <c r="TL18" i="100"/>
  <c r="TL17" i="100"/>
  <c r="TL16" i="100"/>
  <c r="TL15" i="100"/>
  <c r="TL14" i="100"/>
  <c r="TL13" i="100"/>
  <c r="TL12" i="100"/>
  <c r="TL11" i="100"/>
  <c r="TL10" i="100"/>
  <c r="TL9" i="100"/>
  <c r="TL8" i="100"/>
  <c r="TL7" i="100"/>
  <c r="TL6" i="100"/>
  <c r="TL5" i="100"/>
  <c r="TL4" i="100"/>
  <c r="TL3" i="100"/>
  <c r="SJ21" i="100"/>
  <c r="SJ20" i="100"/>
  <c r="SJ19" i="100"/>
  <c r="SJ18" i="100"/>
  <c r="SJ17" i="100"/>
  <c r="SJ16" i="100"/>
  <c r="SJ15" i="100"/>
  <c r="SJ14" i="100"/>
  <c r="SJ13" i="100"/>
  <c r="SJ12" i="100"/>
  <c r="SJ11" i="100"/>
  <c r="SJ10" i="100"/>
  <c r="SJ9" i="100"/>
  <c r="SJ8" i="100"/>
  <c r="SJ7" i="100"/>
  <c r="SJ6" i="100"/>
  <c r="SJ5" i="100"/>
  <c r="SJ4" i="100"/>
  <c r="SJ3" i="100"/>
  <c r="PB23" i="101"/>
  <c r="PB22" i="101"/>
  <c r="PB14" i="101"/>
  <c r="OG28" i="101"/>
  <c r="OG27" i="101"/>
  <c r="OG26" i="101"/>
  <c r="OG25" i="101"/>
  <c r="OG24" i="101"/>
  <c r="OI23" i="101"/>
  <c r="OI22" i="101"/>
  <c r="OG20" i="101"/>
  <c r="OG19" i="101"/>
  <c r="OG18" i="101"/>
  <c r="OG17" i="101"/>
  <c r="OI14" i="101"/>
  <c r="OG12" i="101"/>
  <c r="OG11" i="101"/>
  <c r="OG10" i="101"/>
  <c r="OG9" i="101"/>
  <c r="OG8" i="101"/>
  <c r="OG7" i="101"/>
  <c r="OG6" i="101"/>
  <c r="OG5" i="101"/>
  <c r="OG4" i="101"/>
  <c r="OG3" i="101"/>
  <c r="NN28" i="101"/>
  <c r="NP28" i="101" s="1"/>
  <c r="NN27" i="101"/>
  <c r="NP27" i="101" s="1"/>
  <c r="NN26" i="101"/>
  <c r="NP26" i="101" s="1"/>
  <c r="NN25" i="101"/>
  <c r="NP25" i="101" s="1"/>
  <c r="NN24" i="101"/>
  <c r="NP24" i="101" s="1"/>
  <c r="NN23" i="101"/>
  <c r="NN22" i="101"/>
  <c r="NN21" i="101"/>
  <c r="NN20" i="101"/>
  <c r="NP20" i="101" s="1"/>
  <c r="NN19" i="101"/>
  <c r="NP19" i="101" s="1"/>
  <c r="NN18" i="101"/>
  <c r="NP18" i="101" s="1"/>
  <c r="NN17" i="101"/>
  <c r="NP17" i="101" s="1"/>
  <c r="NN16" i="101"/>
  <c r="NN15" i="101"/>
  <c r="NN14" i="101"/>
  <c r="NN13" i="101"/>
  <c r="NN12" i="101"/>
  <c r="NP12" i="101" s="1"/>
  <c r="NN11" i="101"/>
  <c r="NP11" i="101" s="1"/>
  <c r="NN10" i="101"/>
  <c r="NP10" i="101" s="1"/>
  <c r="NN9" i="101"/>
  <c r="NP9" i="101" s="1"/>
  <c r="NN8" i="101"/>
  <c r="NP8" i="101" s="1"/>
  <c r="NN7" i="101"/>
  <c r="NP7" i="101" s="1"/>
  <c r="NN6" i="101"/>
  <c r="NP6" i="101" s="1"/>
  <c r="NN5" i="101"/>
  <c r="NP5" i="101" s="1"/>
  <c r="NN4" i="101"/>
  <c r="NP4" i="101" s="1"/>
  <c r="NN3" i="101"/>
  <c r="NP3" i="101" s="1"/>
  <c r="MU28" i="101"/>
  <c r="MW28" i="101" s="1"/>
  <c r="MU27" i="101"/>
  <c r="MU26" i="101"/>
  <c r="MW26" i="101" s="1"/>
  <c r="MU25" i="101"/>
  <c r="MW25" i="101" s="1"/>
  <c r="MU24" i="101"/>
  <c r="MW24" i="101" s="1"/>
  <c r="MU23" i="101"/>
  <c r="MU22" i="101"/>
  <c r="MU21" i="101"/>
  <c r="MU20" i="101"/>
  <c r="MW20" i="101" s="1"/>
  <c r="MU19" i="101"/>
  <c r="MW19" i="101" s="1"/>
  <c r="MU18" i="101"/>
  <c r="MW18" i="101" s="1"/>
  <c r="MU17" i="101"/>
  <c r="MW17" i="101" s="1"/>
  <c r="MU16" i="101"/>
  <c r="MU15" i="101"/>
  <c r="MU14" i="101"/>
  <c r="MU13" i="101"/>
  <c r="MU12" i="101"/>
  <c r="MW12" i="101" s="1"/>
  <c r="MU11" i="101"/>
  <c r="MW11" i="101" s="1"/>
  <c r="MU10" i="101"/>
  <c r="MW10" i="101" s="1"/>
  <c r="MU9" i="101"/>
  <c r="MW9" i="101" s="1"/>
  <c r="MU8" i="101"/>
  <c r="MW8" i="101" s="1"/>
  <c r="MU7" i="101"/>
  <c r="MW7" i="101" s="1"/>
  <c r="MU6" i="101"/>
  <c r="MW6" i="101" s="1"/>
  <c r="MU5" i="101"/>
  <c r="MW5" i="101" s="1"/>
  <c r="MU4" i="101"/>
  <c r="MW4" i="101" s="1"/>
  <c r="MU3" i="101"/>
  <c r="MW3" i="101" s="1"/>
  <c r="MB28" i="101"/>
  <c r="MD28" i="101" s="1"/>
  <c r="MB27" i="101"/>
  <c r="MD27" i="101" s="1"/>
  <c r="MB26" i="101"/>
  <c r="MD26" i="101" s="1"/>
  <c r="MB25" i="101"/>
  <c r="MD25" i="101" s="1"/>
  <c r="MB24" i="101"/>
  <c r="MD24" i="101" s="1"/>
  <c r="MB23" i="101"/>
  <c r="MD23" i="101" s="1"/>
  <c r="MB22" i="101"/>
  <c r="MD22" i="101" s="1"/>
  <c r="MB21" i="101"/>
  <c r="MB20" i="101"/>
  <c r="MD20" i="101" s="1"/>
  <c r="MB19" i="101"/>
  <c r="MD19" i="101" s="1"/>
  <c r="MB18" i="101"/>
  <c r="MD18" i="101" s="1"/>
  <c r="MB17" i="101"/>
  <c r="MD17" i="101" s="1"/>
  <c r="MB16" i="101"/>
  <c r="MB15" i="101"/>
  <c r="MB14" i="101"/>
  <c r="MB13" i="101"/>
  <c r="MB12" i="101"/>
  <c r="MB11" i="101"/>
  <c r="MD11" i="101" s="1"/>
  <c r="MB10" i="101"/>
  <c r="MD10" i="101" s="1"/>
  <c r="MB9" i="101"/>
  <c r="MD9" i="101" s="1"/>
  <c r="MB8" i="101"/>
  <c r="MD8" i="101" s="1"/>
  <c r="MB7" i="101"/>
  <c r="MD7" i="101" s="1"/>
  <c r="MB6" i="101"/>
  <c r="MD6" i="101" s="1"/>
  <c r="MB5" i="101"/>
  <c r="MD5" i="101" s="1"/>
  <c r="MB4" i="101"/>
  <c r="MD4" i="101" s="1"/>
  <c r="MD3" i="101"/>
  <c r="LI28" i="101"/>
  <c r="LK28" i="101" s="1"/>
  <c r="LI27" i="101"/>
  <c r="LK27" i="101" s="1"/>
  <c r="LI26" i="101"/>
  <c r="LK26" i="101" s="1"/>
  <c r="LI25" i="101"/>
  <c r="LK25" i="101" s="1"/>
  <c r="LI24" i="101"/>
  <c r="LK24" i="101" s="1"/>
  <c r="LI23" i="101"/>
  <c r="LK23" i="101" s="1"/>
  <c r="LI22" i="101"/>
  <c r="LK22" i="101" s="1"/>
  <c r="LI21" i="101"/>
  <c r="LI20" i="101"/>
  <c r="LK20" i="101" s="1"/>
  <c r="LI19" i="101"/>
  <c r="LK19" i="101" s="1"/>
  <c r="LI18" i="101"/>
  <c r="LK18" i="101" s="1"/>
  <c r="LI17" i="101"/>
  <c r="LK17" i="101" s="1"/>
  <c r="LI16" i="101"/>
  <c r="LI15" i="101"/>
  <c r="LI14" i="101"/>
  <c r="LI13" i="101"/>
  <c r="LI12" i="101"/>
  <c r="LI11" i="101"/>
  <c r="LK11" i="101" s="1"/>
  <c r="LI10" i="101"/>
  <c r="LK10" i="101" s="1"/>
  <c r="LI9" i="101"/>
  <c r="LK9" i="101" s="1"/>
  <c r="LI8" i="101"/>
  <c r="LK8" i="101" s="1"/>
  <c r="LI7" i="101"/>
  <c r="LK7" i="101" s="1"/>
  <c r="LI6" i="101"/>
  <c r="LK6" i="101" s="1"/>
  <c r="LI5" i="101"/>
  <c r="LK5" i="101" s="1"/>
  <c r="LI4" i="101"/>
  <c r="LK4" i="101" s="1"/>
  <c r="LI3" i="101"/>
  <c r="LK3" i="101" s="1"/>
  <c r="RH21" i="100"/>
  <c r="RH20" i="100"/>
  <c r="RH19" i="100"/>
  <c r="RH18" i="100"/>
  <c r="RH17" i="100"/>
  <c r="RH16" i="100"/>
  <c r="RH15" i="100"/>
  <c r="RH14" i="100"/>
  <c r="RH13" i="100"/>
  <c r="RH12" i="100"/>
  <c r="RH11" i="100"/>
  <c r="RH10" i="100"/>
  <c r="RH9" i="100"/>
  <c r="RH8" i="100"/>
  <c r="RH7" i="100"/>
  <c r="RH6" i="100"/>
  <c r="RH5" i="100"/>
  <c r="RH4" i="100"/>
  <c r="RH3" i="100"/>
  <c r="QF21" i="100"/>
  <c r="QF20" i="100"/>
  <c r="QF19" i="100"/>
  <c r="QF18" i="100"/>
  <c r="QF17" i="100"/>
  <c r="QF16" i="100"/>
  <c r="QF15" i="100"/>
  <c r="QF14" i="100"/>
  <c r="QF13" i="100"/>
  <c r="QF12" i="100"/>
  <c r="QF11" i="100"/>
  <c r="QF10" i="100"/>
  <c r="QF9" i="100"/>
  <c r="QF8" i="100"/>
  <c r="QF7" i="100"/>
  <c r="QF6" i="100"/>
  <c r="QF5" i="100"/>
  <c r="QF4" i="100"/>
  <c r="QF3" i="100"/>
  <c r="KR28" i="101"/>
  <c r="KR27" i="101"/>
  <c r="KR26" i="101"/>
  <c r="KR25" i="101"/>
  <c r="KR24" i="101"/>
  <c r="KR23" i="101"/>
  <c r="KP22" i="101"/>
  <c r="KR22" i="101" s="1"/>
  <c r="KP20" i="101"/>
  <c r="KR20" i="101" s="1"/>
  <c r="KP19" i="101"/>
  <c r="KR19" i="101" s="1"/>
  <c r="KP18" i="101"/>
  <c r="KR18" i="101" s="1"/>
  <c r="KP17" i="101"/>
  <c r="KR17" i="101" s="1"/>
  <c r="KP15" i="101"/>
  <c r="KP14" i="101"/>
  <c r="KR14" i="101" s="1"/>
  <c r="KP13" i="101"/>
  <c r="KP12" i="101"/>
  <c r="KR12" i="101" s="1"/>
  <c r="KP11" i="101"/>
  <c r="KR11" i="101" s="1"/>
  <c r="KP10" i="101"/>
  <c r="KR10" i="101" s="1"/>
  <c r="KP9" i="101"/>
  <c r="KR9" i="101" s="1"/>
  <c r="KP8" i="101"/>
  <c r="KR8" i="101" s="1"/>
  <c r="KP7" i="101"/>
  <c r="KR7" i="101" s="1"/>
  <c r="KP6" i="101"/>
  <c r="KR6" i="101" s="1"/>
  <c r="KP5" i="101"/>
  <c r="KR5" i="101" s="1"/>
  <c r="KP4" i="101"/>
  <c r="KR4" i="101" s="1"/>
  <c r="KP3" i="101"/>
  <c r="KR3" i="101" s="1"/>
  <c r="C2" i="5"/>
  <c r="D2" i="5"/>
  <c r="E3" i="3"/>
  <c r="B3" i="3"/>
  <c r="PD21" i="100"/>
  <c r="PD20" i="100"/>
  <c r="PD19" i="100"/>
  <c r="PD18" i="100"/>
  <c r="PD17" i="100"/>
  <c r="PD16" i="100"/>
  <c r="PD15" i="100"/>
  <c r="PD14" i="100"/>
  <c r="PD13" i="100"/>
  <c r="PD12" i="100"/>
  <c r="PD11" i="100"/>
  <c r="PD10" i="100"/>
  <c r="PD9" i="100"/>
  <c r="PD8" i="100"/>
  <c r="PD7" i="100"/>
  <c r="PD6" i="100"/>
  <c r="PD5" i="100"/>
  <c r="PD4" i="100"/>
  <c r="PD3" i="100"/>
  <c r="JW28" i="101"/>
  <c r="JY28" i="101" s="1"/>
  <c r="JW27" i="101"/>
  <c r="JY27" i="101" s="1"/>
  <c r="JW26" i="101"/>
  <c r="JY26" i="101" s="1"/>
  <c r="JW25" i="101"/>
  <c r="JY25" i="101" s="1"/>
  <c r="JW24" i="101"/>
  <c r="JY24" i="101" s="1"/>
  <c r="JW23" i="101"/>
  <c r="JY23" i="101" s="1"/>
  <c r="JW22" i="101"/>
  <c r="JY22" i="101" s="1"/>
  <c r="JW21" i="101"/>
  <c r="JY21" i="101" s="1"/>
  <c r="JW20" i="101"/>
  <c r="JY20" i="101" s="1"/>
  <c r="JW19" i="101"/>
  <c r="JY19" i="101" s="1"/>
  <c r="JW18" i="101"/>
  <c r="JY18" i="101" s="1"/>
  <c r="JW17" i="101"/>
  <c r="JY17" i="101" s="1"/>
  <c r="JW16" i="101"/>
  <c r="JY16" i="101" s="1"/>
  <c r="JW15" i="101"/>
  <c r="JY15" i="101" s="1"/>
  <c r="JW14" i="101"/>
  <c r="JY14" i="101" s="1"/>
  <c r="JW13" i="101"/>
  <c r="JY13" i="101" s="1"/>
  <c r="JW12" i="101"/>
  <c r="JY12" i="101" s="1"/>
  <c r="JW11" i="101"/>
  <c r="JY11" i="101" s="1"/>
  <c r="JW10" i="101"/>
  <c r="JY10" i="101" s="1"/>
  <c r="JW9" i="101"/>
  <c r="JY9" i="101" s="1"/>
  <c r="JW8" i="101"/>
  <c r="JY8" i="101" s="1"/>
  <c r="JW7" i="101"/>
  <c r="JY7" i="101" s="1"/>
  <c r="JW6" i="101"/>
  <c r="JY6" i="101" s="1"/>
  <c r="JW5" i="101"/>
  <c r="JY5" i="101" s="1"/>
  <c r="JW4" i="101"/>
  <c r="JY4" i="101" s="1"/>
  <c r="JW3" i="101"/>
  <c r="JY3" i="101" s="1"/>
  <c r="JD28" i="101"/>
  <c r="JF28" i="101" s="1"/>
  <c r="JD27" i="101"/>
  <c r="JF27" i="101" s="1"/>
  <c r="JD26" i="101"/>
  <c r="JF26" i="101" s="1"/>
  <c r="JD25" i="101"/>
  <c r="JF25" i="101" s="1"/>
  <c r="JD24" i="101"/>
  <c r="JF24" i="101" s="1"/>
  <c r="JD23" i="101"/>
  <c r="JF23" i="101" s="1"/>
  <c r="JD22" i="101"/>
  <c r="JF22" i="101" s="1"/>
  <c r="JD21" i="101"/>
  <c r="JF21" i="101" s="1"/>
  <c r="JD20" i="101"/>
  <c r="JF20" i="101" s="1"/>
  <c r="JD19" i="101"/>
  <c r="JF19" i="101" s="1"/>
  <c r="JD18" i="101"/>
  <c r="JF18" i="101" s="1"/>
  <c r="JD17" i="101"/>
  <c r="JF17" i="101" s="1"/>
  <c r="JD16" i="101"/>
  <c r="JF16" i="101" s="1"/>
  <c r="JD15" i="101"/>
  <c r="JF15" i="101" s="1"/>
  <c r="JD14" i="101"/>
  <c r="JF14" i="101" s="1"/>
  <c r="JD13" i="101"/>
  <c r="JF13" i="101" s="1"/>
  <c r="JD12" i="101"/>
  <c r="JF12" i="101" s="1"/>
  <c r="JD11" i="101"/>
  <c r="JF11" i="101" s="1"/>
  <c r="JD10" i="101"/>
  <c r="JF10" i="101" s="1"/>
  <c r="JD9" i="101"/>
  <c r="JF9" i="101" s="1"/>
  <c r="JD8" i="101"/>
  <c r="JF8" i="101" s="1"/>
  <c r="JD7" i="101"/>
  <c r="JF7" i="101" s="1"/>
  <c r="JD6" i="101"/>
  <c r="JF6" i="101" s="1"/>
  <c r="JD5" i="101"/>
  <c r="JF5" i="101" s="1"/>
  <c r="JD4" i="101"/>
  <c r="JF4" i="101" s="1"/>
  <c r="JD3" i="101"/>
  <c r="JF3" i="101" s="1"/>
  <c r="OB21" i="100"/>
  <c r="OB20" i="100"/>
  <c r="OB19" i="100"/>
  <c r="OB18" i="100"/>
  <c r="OB17" i="100"/>
  <c r="OB16" i="100"/>
  <c r="OB15" i="100"/>
  <c r="OB14" i="100"/>
  <c r="OB13" i="100"/>
  <c r="OB12" i="100"/>
  <c r="OB11" i="100"/>
  <c r="OB10" i="100"/>
  <c r="OB9" i="100"/>
  <c r="OB8" i="100"/>
  <c r="OB7" i="100"/>
  <c r="OB6" i="100"/>
  <c r="OB5" i="100"/>
  <c r="OB4" i="100"/>
  <c r="OB3" i="100"/>
  <c r="MZ21" i="100"/>
  <c r="MZ20" i="100"/>
  <c r="MZ19" i="100"/>
  <c r="MZ18" i="100"/>
  <c r="MZ17" i="100"/>
  <c r="MZ16" i="100"/>
  <c r="MZ15" i="100"/>
  <c r="MZ14" i="100"/>
  <c r="MZ13" i="100"/>
  <c r="MZ12" i="100"/>
  <c r="MZ11" i="100"/>
  <c r="MZ10" i="100"/>
  <c r="MZ9" i="100"/>
  <c r="MZ8" i="100"/>
  <c r="MZ7" i="100"/>
  <c r="MZ6" i="100"/>
  <c r="MZ5" i="100"/>
  <c r="MZ4" i="100"/>
  <c r="MZ3" i="100"/>
  <c r="IK28" i="101"/>
  <c r="IM28" i="101" s="1"/>
  <c r="IK27" i="101"/>
  <c r="IM27" i="101" s="1"/>
  <c r="IK26" i="101"/>
  <c r="IM26" i="101" s="1"/>
  <c r="IK25" i="101"/>
  <c r="IM25" i="101" s="1"/>
  <c r="IK24" i="101"/>
  <c r="IM24" i="101" s="1"/>
  <c r="IK23" i="101"/>
  <c r="IM23" i="101" s="1"/>
  <c r="IK22" i="101"/>
  <c r="IM22" i="101" s="1"/>
  <c r="IK21" i="101"/>
  <c r="IM21" i="101" s="1"/>
  <c r="IK20" i="101"/>
  <c r="IM20" i="101" s="1"/>
  <c r="IK19" i="101"/>
  <c r="IM19" i="101" s="1"/>
  <c r="IK18" i="101"/>
  <c r="IM18" i="101" s="1"/>
  <c r="IK17" i="101"/>
  <c r="IM17" i="101" s="1"/>
  <c r="IK16" i="101"/>
  <c r="IM16" i="101" s="1"/>
  <c r="IK15" i="101"/>
  <c r="IM15" i="101" s="1"/>
  <c r="IK14" i="101"/>
  <c r="IM14" i="101" s="1"/>
  <c r="IK13" i="101"/>
  <c r="IM13" i="101" s="1"/>
  <c r="IK12" i="101"/>
  <c r="IM12" i="101" s="1"/>
  <c r="IK11" i="101"/>
  <c r="IM11" i="101" s="1"/>
  <c r="IK10" i="101"/>
  <c r="IM10" i="101" s="1"/>
  <c r="IK9" i="101"/>
  <c r="IM9" i="101" s="1"/>
  <c r="IK8" i="101"/>
  <c r="IM8" i="101" s="1"/>
  <c r="IK7" i="101"/>
  <c r="IM7" i="101" s="1"/>
  <c r="IK6" i="101"/>
  <c r="IM6" i="101" s="1"/>
  <c r="IK5" i="101"/>
  <c r="IM5" i="101" s="1"/>
  <c r="IK4" i="101"/>
  <c r="IM4" i="101" s="1"/>
  <c r="IK3" i="101"/>
  <c r="IM3" i="101" s="1"/>
  <c r="H24" i="3"/>
  <c r="LX21" i="100"/>
  <c r="LX20" i="100"/>
  <c r="LX19" i="100"/>
  <c r="LX18" i="100"/>
  <c r="LX17" i="100"/>
  <c r="LX16" i="100"/>
  <c r="LX15" i="100"/>
  <c r="LX14" i="100"/>
  <c r="LX13" i="100"/>
  <c r="LX12" i="100"/>
  <c r="LX11" i="100"/>
  <c r="LX10" i="100"/>
  <c r="LX9" i="100"/>
  <c r="LX8" i="100"/>
  <c r="LX7" i="100"/>
  <c r="LX6" i="100"/>
  <c r="LX5" i="100"/>
  <c r="LX4" i="100"/>
  <c r="LX3" i="100"/>
  <c r="KV21" i="100"/>
  <c r="KV20" i="100"/>
  <c r="KV19" i="100"/>
  <c r="KV18" i="100"/>
  <c r="KV17" i="100"/>
  <c r="KV16" i="100"/>
  <c r="KV15" i="100"/>
  <c r="KV14" i="100"/>
  <c r="KV13" i="100"/>
  <c r="KV12" i="100"/>
  <c r="KV11" i="100"/>
  <c r="KV10" i="100"/>
  <c r="KV9" i="100"/>
  <c r="KV8" i="100"/>
  <c r="KV7" i="100"/>
  <c r="KV6" i="100"/>
  <c r="KV5" i="100"/>
  <c r="KV4" i="100"/>
  <c r="KV3" i="100"/>
  <c r="JT21" i="100"/>
  <c r="JT20" i="100"/>
  <c r="JT19" i="100"/>
  <c r="JT18" i="100"/>
  <c r="JT17" i="100"/>
  <c r="JT16" i="100"/>
  <c r="JT15" i="100"/>
  <c r="JT14" i="100"/>
  <c r="JT13" i="100"/>
  <c r="JT12" i="100"/>
  <c r="JT11" i="100"/>
  <c r="JT10" i="100"/>
  <c r="JT9" i="100"/>
  <c r="JT8" i="100"/>
  <c r="JT7" i="100"/>
  <c r="JT6" i="100"/>
  <c r="JT5" i="100"/>
  <c r="JT4" i="100"/>
  <c r="JT3" i="100"/>
  <c r="HR28" i="101"/>
  <c r="HT28" i="101" s="1"/>
  <c r="HR27" i="101"/>
  <c r="HT27" i="101" s="1"/>
  <c r="HR26" i="101"/>
  <c r="HT26" i="101" s="1"/>
  <c r="HR25" i="101"/>
  <c r="HT25" i="101" s="1"/>
  <c r="HR24" i="101"/>
  <c r="HT24" i="101" s="1"/>
  <c r="HR23" i="101"/>
  <c r="HT23" i="101" s="1"/>
  <c r="HR22" i="101"/>
  <c r="HT22" i="101" s="1"/>
  <c r="HR21" i="101"/>
  <c r="HT21" i="101" s="1"/>
  <c r="HR20" i="101"/>
  <c r="HT20" i="101" s="1"/>
  <c r="HR19" i="101"/>
  <c r="HT19" i="101" s="1"/>
  <c r="HR18" i="101"/>
  <c r="HT18" i="101" s="1"/>
  <c r="HR17" i="101"/>
  <c r="HT17" i="101" s="1"/>
  <c r="HR16" i="101"/>
  <c r="HT16" i="101" s="1"/>
  <c r="HR15" i="101"/>
  <c r="HT15" i="101" s="1"/>
  <c r="HR14" i="101"/>
  <c r="HT14" i="101" s="1"/>
  <c r="HR13" i="101"/>
  <c r="HT13" i="101" s="1"/>
  <c r="HR12" i="101"/>
  <c r="HT12" i="101" s="1"/>
  <c r="HR11" i="101"/>
  <c r="HT11" i="101" s="1"/>
  <c r="HR10" i="101"/>
  <c r="HT10" i="101" s="1"/>
  <c r="HR9" i="101"/>
  <c r="HT9" i="101" s="1"/>
  <c r="HR8" i="101"/>
  <c r="HT8" i="101" s="1"/>
  <c r="HR7" i="101"/>
  <c r="HT7" i="101" s="1"/>
  <c r="HR6" i="101"/>
  <c r="HT6" i="101" s="1"/>
  <c r="HR5" i="101"/>
  <c r="HT5" i="101" s="1"/>
  <c r="HR4" i="101"/>
  <c r="HT4" i="101" s="1"/>
  <c r="HR3" i="101"/>
  <c r="HT3" i="101" s="1"/>
  <c r="GY28" i="101"/>
  <c r="HA28" i="101" s="1"/>
  <c r="GY27" i="101"/>
  <c r="HA27" i="101" s="1"/>
  <c r="GY26" i="101"/>
  <c r="HA26" i="101" s="1"/>
  <c r="GY25" i="101"/>
  <c r="HA25" i="101" s="1"/>
  <c r="GY24" i="101"/>
  <c r="HA24" i="101" s="1"/>
  <c r="GY23" i="101"/>
  <c r="HA23" i="101" s="1"/>
  <c r="GY22" i="101"/>
  <c r="HA22" i="101" s="1"/>
  <c r="GY21" i="101"/>
  <c r="HA21" i="101" s="1"/>
  <c r="GY20" i="101"/>
  <c r="HA20" i="101" s="1"/>
  <c r="GY19" i="101"/>
  <c r="HA19" i="101" s="1"/>
  <c r="GY18" i="101"/>
  <c r="HA18" i="101" s="1"/>
  <c r="GY17" i="101"/>
  <c r="HA17" i="101" s="1"/>
  <c r="GY16" i="101"/>
  <c r="HA16" i="101" s="1"/>
  <c r="GY15" i="101"/>
  <c r="HA15" i="101" s="1"/>
  <c r="GY14" i="101"/>
  <c r="HA14" i="101" s="1"/>
  <c r="GY13" i="101"/>
  <c r="HA13" i="101" s="1"/>
  <c r="GY12" i="101"/>
  <c r="HA12" i="101" s="1"/>
  <c r="GY11" i="101"/>
  <c r="HA11" i="101" s="1"/>
  <c r="GY10" i="101"/>
  <c r="HA10" i="101" s="1"/>
  <c r="GY9" i="101"/>
  <c r="HA9" i="101" s="1"/>
  <c r="GY8" i="101"/>
  <c r="HA8" i="101" s="1"/>
  <c r="GY7" i="101"/>
  <c r="HA7" i="101" s="1"/>
  <c r="GY6" i="101"/>
  <c r="HA6" i="101" s="1"/>
  <c r="GY5" i="101"/>
  <c r="HA5" i="101" s="1"/>
  <c r="GY4" i="101"/>
  <c r="HA4" i="101" s="1"/>
  <c r="GY3" i="101"/>
  <c r="HA3" i="101" s="1"/>
  <c r="GF28" i="101"/>
  <c r="GH28" i="101" s="1"/>
  <c r="GF27" i="101"/>
  <c r="GH27" i="101" s="1"/>
  <c r="GF26" i="101"/>
  <c r="GH26" i="101" s="1"/>
  <c r="GF25" i="101"/>
  <c r="GH25" i="101" s="1"/>
  <c r="GF24" i="101"/>
  <c r="GH24" i="101" s="1"/>
  <c r="GF23" i="101"/>
  <c r="GH23" i="101" s="1"/>
  <c r="GF22" i="101"/>
  <c r="GH22" i="101" s="1"/>
  <c r="GF21" i="101"/>
  <c r="GH21" i="101" s="1"/>
  <c r="GF20" i="101"/>
  <c r="GH20" i="101" s="1"/>
  <c r="GF19" i="101"/>
  <c r="GH19" i="101" s="1"/>
  <c r="GF18" i="101"/>
  <c r="GH18" i="101" s="1"/>
  <c r="GF17" i="101"/>
  <c r="GH17" i="101" s="1"/>
  <c r="GF16" i="101"/>
  <c r="GH16" i="101" s="1"/>
  <c r="GF15" i="101"/>
  <c r="GH15" i="101" s="1"/>
  <c r="GF14" i="101"/>
  <c r="GH14" i="101" s="1"/>
  <c r="GF13" i="101"/>
  <c r="GH13" i="101" s="1"/>
  <c r="GF12" i="101"/>
  <c r="GH12" i="101" s="1"/>
  <c r="GF11" i="101"/>
  <c r="GH11" i="101" s="1"/>
  <c r="GF10" i="101"/>
  <c r="GH10" i="101" s="1"/>
  <c r="GF9" i="101"/>
  <c r="GH9" i="101" s="1"/>
  <c r="GF8" i="101"/>
  <c r="GH8" i="101" s="1"/>
  <c r="GF7" i="101"/>
  <c r="GH7" i="101" s="1"/>
  <c r="GF6" i="101"/>
  <c r="GH6" i="101" s="1"/>
  <c r="GF5" i="101"/>
  <c r="GH5" i="101" s="1"/>
  <c r="GF4" i="101"/>
  <c r="GH4" i="101" s="1"/>
  <c r="GF3" i="101"/>
  <c r="GH3" i="101" s="1"/>
  <c r="IQ4" i="100"/>
  <c r="IQ5" i="100"/>
  <c r="IQ6" i="100"/>
  <c r="IQ7" i="100"/>
  <c r="IQ8" i="100"/>
  <c r="IQ9" i="100"/>
  <c r="IQ10" i="100"/>
  <c r="IQ11" i="100"/>
  <c r="IQ12" i="100"/>
  <c r="IR12" i="100" s="1"/>
  <c r="IQ13" i="100"/>
  <c r="IQ14" i="100"/>
  <c r="IQ15" i="100"/>
  <c r="IQ16" i="100"/>
  <c r="IQ17" i="100"/>
  <c r="IQ18" i="100"/>
  <c r="IQ19" i="100"/>
  <c r="IQ20" i="100"/>
  <c r="IQ21" i="100"/>
  <c r="IQ3" i="100"/>
  <c r="FM3" i="101"/>
  <c r="FN4" i="101"/>
  <c r="FN5" i="101"/>
  <c r="FN6" i="101"/>
  <c r="FN7" i="101"/>
  <c r="FN8" i="101"/>
  <c r="FN9" i="101"/>
  <c r="FN10" i="101"/>
  <c r="FN11" i="101"/>
  <c r="FN12" i="101"/>
  <c r="FN13" i="101"/>
  <c r="FN14" i="101"/>
  <c r="FN15" i="101"/>
  <c r="FN16" i="101"/>
  <c r="FN17" i="101"/>
  <c r="FN18" i="101"/>
  <c r="FN19" i="101"/>
  <c r="FN20" i="101"/>
  <c r="FN21" i="101"/>
  <c r="FN22" i="101"/>
  <c r="FN23" i="101"/>
  <c r="FN24" i="101"/>
  <c r="FN25" i="101"/>
  <c r="FN26" i="101"/>
  <c r="FN27" i="101"/>
  <c r="FN3" i="101"/>
  <c r="ET3" i="101"/>
  <c r="EA3" i="101"/>
  <c r="FM28" i="101"/>
  <c r="FO28" i="101" s="1"/>
  <c r="FM27" i="101"/>
  <c r="FO27" i="101" s="1"/>
  <c r="FM26" i="101"/>
  <c r="FO26" i="101" s="1"/>
  <c r="FM25" i="101"/>
  <c r="FO25" i="101" s="1"/>
  <c r="FM24" i="101"/>
  <c r="FO24" i="101" s="1"/>
  <c r="FM23" i="101"/>
  <c r="FO23" i="101" s="1"/>
  <c r="FM22" i="101"/>
  <c r="FO22" i="101" s="1"/>
  <c r="FM21" i="101"/>
  <c r="FO21" i="101" s="1"/>
  <c r="FM20" i="101"/>
  <c r="FO20" i="101" s="1"/>
  <c r="FM19" i="101"/>
  <c r="FO19" i="101" s="1"/>
  <c r="FM18" i="101"/>
  <c r="FO18" i="101" s="1"/>
  <c r="FM17" i="101"/>
  <c r="FO17" i="101" s="1"/>
  <c r="FM16" i="101"/>
  <c r="FO16" i="101" s="1"/>
  <c r="FM15" i="101"/>
  <c r="FO15" i="101" s="1"/>
  <c r="FM14" i="101"/>
  <c r="FO14" i="101" s="1"/>
  <c r="FM13" i="101"/>
  <c r="FO13" i="101" s="1"/>
  <c r="FM12" i="101"/>
  <c r="FO12" i="101" s="1"/>
  <c r="FM11" i="101"/>
  <c r="FO11" i="101" s="1"/>
  <c r="FM10" i="101"/>
  <c r="FO10" i="101" s="1"/>
  <c r="FM9" i="101"/>
  <c r="FO9" i="101" s="1"/>
  <c r="FM8" i="101"/>
  <c r="FO8" i="101" s="1"/>
  <c r="FM7" i="101"/>
  <c r="FO7" i="101" s="1"/>
  <c r="FM6" i="101"/>
  <c r="FO6" i="101" s="1"/>
  <c r="FM5" i="101"/>
  <c r="FO5" i="101" s="1"/>
  <c r="FM4" i="101"/>
  <c r="FO4" i="101" s="1"/>
  <c r="FO3" i="101"/>
  <c r="ET28" i="101"/>
  <c r="EV28" i="101" s="1"/>
  <c r="ET27" i="101"/>
  <c r="EV27" i="101" s="1"/>
  <c r="ET26" i="101"/>
  <c r="EV26" i="101" s="1"/>
  <c r="ET25" i="101"/>
  <c r="EV25" i="101" s="1"/>
  <c r="ET24" i="101"/>
  <c r="EV24" i="101" s="1"/>
  <c r="ET23" i="101"/>
  <c r="EV23" i="101" s="1"/>
  <c r="ET22" i="101"/>
  <c r="EV22" i="101" s="1"/>
  <c r="ET21" i="101"/>
  <c r="EV21" i="101" s="1"/>
  <c r="ET20" i="101"/>
  <c r="EV20" i="101" s="1"/>
  <c r="ET19" i="101"/>
  <c r="EV19" i="101" s="1"/>
  <c r="ET18" i="101"/>
  <c r="EV18" i="101" s="1"/>
  <c r="ET17" i="101"/>
  <c r="EV17" i="101" s="1"/>
  <c r="ET16" i="101"/>
  <c r="EV16" i="101" s="1"/>
  <c r="ET15" i="101"/>
  <c r="EV15" i="101" s="1"/>
  <c r="ET14" i="101"/>
  <c r="EV14" i="101" s="1"/>
  <c r="ET13" i="101"/>
  <c r="EV13" i="101" s="1"/>
  <c r="ET12" i="101"/>
  <c r="EV12" i="101" s="1"/>
  <c r="ET11" i="101"/>
  <c r="EV11" i="101" s="1"/>
  <c r="ET10" i="101"/>
  <c r="EV10" i="101" s="1"/>
  <c r="ET9" i="101"/>
  <c r="EV9" i="101" s="1"/>
  <c r="ET8" i="101"/>
  <c r="EV8" i="101" s="1"/>
  <c r="ET7" i="101"/>
  <c r="EV7" i="101" s="1"/>
  <c r="ET6" i="101"/>
  <c r="EV6" i="101" s="1"/>
  <c r="ET5" i="101"/>
  <c r="EV5" i="101" s="1"/>
  <c r="ET4" i="101"/>
  <c r="EV4" i="101" s="1"/>
  <c r="EV3" i="101"/>
  <c r="HP12" i="100"/>
  <c r="GN12" i="100"/>
  <c r="IR21" i="100"/>
  <c r="IR20" i="100"/>
  <c r="IR19" i="100"/>
  <c r="IR18" i="100"/>
  <c r="IR17" i="100"/>
  <c r="IR16" i="100"/>
  <c r="IR15" i="100"/>
  <c r="IR14" i="100"/>
  <c r="IR13" i="100"/>
  <c r="IR11" i="100"/>
  <c r="IR10" i="100"/>
  <c r="IR9" i="100"/>
  <c r="IR8" i="100"/>
  <c r="IR7" i="100"/>
  <c r="IR6" i="100"/>
  <c r="IR5" i="100"/>
  <c r="IR4" i="100"/>
  <c r="IR3" i="100"/>
  <c r="HP21" i="100"/>
  <c r="HP20" i="100"/>
  <c r="HP19" i="100"/>
  <c r="HP18" i="100"/>
  <c r="HP17" i="100"/>
  <c r="HP16" i="100"/>
  <c r="HP15" i="100"/>
  <c r="HP14" i="100"/>
  <c r="HP13" i="100"/>
  <c r="HP11" i="100"/>
  <c r="HP10" i="100"/>
  <c r="HP9" i="100"/>
  <c r="HP8" i="100"/>
  <c r="HP7" i="100"/>
  <c r="HP6" i="100"/>
  <c r="HP5" i="100"/>
  <c r="HP4" i="100"/>
  <c r="HP3" i="100"/>
  <c r="DH12" i="100"/>
  <c r="EJ12" i="100"/>
  <c r="FL5" i="100"/>
  <c r="FL12" i="100"/>
  <c r="DH3" i="101"/>
  <c r="CO3" i="101"/>
  <c r="AB12" i="100"/>
  <c r="EA28" i="101"/>
  <c r="EC28" i="101" s="1"/>
  <c r="EA27" i="101"/>
  <c r="EC27" i="101" s="1"/>
  <c r="EA26" i="101"/>
  <c r="EC26" i="101" s="1"/>
  <c r="EA25" i="101"/>
  <c r="EC25" i="101" s="1"/>
  <c r="EA24" i="101"/>
  <c r="EC24" i="101" s="1"/>
  <c r="EA23" i="101"/>
  <c r="EC23" i="101" s="1"/>
  <c r="EA22" i="101"/>
  <c r="EC22" i="101" s="1"/>
  <c r="EA21" i="101"/>
  <c r="EC21" i="101" s="1"/>
  <c r="EA20" i="101"/>
  <c r="EC20" i="101" s="1"/>
  <c r="EA19" i="101"/>
  <c r="EC19" i="101" s="1"/>
  <c r="EA18" i="101"/>
  <c r="EC18" i="101" s="1"/>
  <c r="EA17" i="101"/>
  <c r="EC17" i="101" s="1"/>
  <c r="EA16" i="101"/>
  <c r="EC16" i="101" s="1"/>
  <c r="EA15" i="101"/>
  <c r="EC15" i="101" s="1"/>
  <c r="EA14" i="101"/>
  <c r="EC14" i="101" s="1"/>
  <c r="EA13" i="101"/>
  <c r="EC13" i="101" s="1"/>
  <c r="EA12" i="101"/>
  <c r="EC12" i="101" s="1"/>
  <c r="EA11" i="101"/>
  <c r="EC11" i="101" s="1"/>
  <c r="EA10" i="101"/>
  <c r="EC10" i="101" s="1"/>
  <c r="EA9" i="101"/>
  <c r="EC9" i="101" s="1"/>
  <c r="EA8" i="101"/>
  <c r="EC8" i="101" s="1"/>
  <c r="EA7" i="101"/>
  <c r="EC7" i="101" s="1"/>
  <c r="EA6" i="101"/>
  <c r="EC6" i="101" s="1"/>
  <c r="EA5" i="101"/>
  <c r="EC5" i="101" s="1"/>
  <c r="EA4" i="101"/>
  <c r="EC4" i="101" s="1"/>
  <c r="EC3" i="101"/>
  <c r="DH28" i="101"/>
  <c r="DJ28" i="101" s="1"/>
  <c r="DH27" i="101"/>
  <c r="DJ27" i="101" s="1"/>
  <c r="DH26" i="101"/>
  <c r="DJ26" i="101" s="1"/>
  <c r="DH25" i="101"/>
  <c r="DJ25" i="101" s="1"/>
  <c r="DH24" i="101"/>
  <c r="DJ24" i="101" s="1"/>
  <c r="DH23" i="101"/>
  <c r="DJ23" i="101" s="1"/>
  <c r="DH22" i="101"/>
  <c r="DJ22" i="101" s="1"/>
  <c r="DH21" i="101"/>
  <c r="DJ21" i="101" s="1"/>
  <c r="DH20" i="101"/>
  <c r="DJ20" i="101" s="1"/>
  <c r="DH19" i="101"/>
  <c r="DJ19" i="101" s="1"/>
  <c r="DH18" i="101"/>
  <c r="DJ18" i="101" s="1"/>
  <c r="DH17" i="101"/>
  <c r="DJ17" i="101" s="1"/>
  <c r="DH16" i="101"/>
  <c r="DJ16" i="101" s="1"/>
  <c r="DH15" i="101"/>
  <c r="DJ15" i="101" s="1"/>
  <c r="DH14" i="101"/>
  <c r="DJ14" i="101" s="1"/>
  <c r="DH13" i="101"/>
  <c r="DJ13" i="101" s="1"/>
  <c r="DH12" i="101"/>
  <c r="DJ12" i="101" s="1"/>
  <c r="DH11" i="101"/>
  <c r="DJ11" i="101" s="1"/>
  <c r="DH10" i="101"/>
  <c r="DJ10" i="101" s="1"/>
  <c r="DH9" i="101"/>
  <c r="DJ9" i="101" s="1"/>
  <c r="DH8" i="101"/>
  <c r="DJ8" i="101" s="1"/>
  <c r="DH7" i="101"/>
  <c r="DJ7" i="101" s="1"/>
  <c r="DH6" i="101"/>
  <c r="DJ6" i="101" s="1"/>
  <c r="DH5" i="101"/>
  <c r="DJ5" i="101" s="1"/>
  <c r="DH4" i="101"/>
  <c r="DJ4" i="101" s="1"/>
  <c r="DJ3" i="101"/>
  <c r="CO28" i="101"/>
  <c r="CQ28" i="101" s="1"/>
  <c r="CO27" i="101"/>
  <c r="CQ27" i="101" s="1"/>
  <c r="CO26" i="101"/>
  <c r="CQ26" i="101" s="1"/>
  <c r="CO25" i="101"/>
  <c r="CQ25" i="101" s="1"/>
  <c r="CO24" i="101"/>
  <c r="CQ24" i="101" s="1"/>
  <c r="CO23" i="101"/>
  <c r="CQ23" i="101" s="1"/>
  <c r="CO22" i="101"/>
  <c r="CQ22" i="101" s="1"/>
  <c r="CO21" i="101"/>
  <c r="CQ21" i="101" s="1"/>
  <c r="CO20" i="101"/>
  <c r="CQ20" i="101" s="1"/>
  <c r="CO19" i="101"/>
  <c r="CQ19" i="101" s="1"/>
  <c r="CO18" i="101"/>
  <c r="CQ18" i="101" s="1"/>
  <c r="CO17" i="101"/>
  <c r="CQ17" i="101" s="1"/>
  <c r="CO16" i="101"/>
  <c r="CQ16" i="101" s="1"/>
  <c r="CO15" i="101"/>
  <c r="CQ15" i="101" s="1"/>
  <c r="CO14" i="101"/>
  <c r="CQ14" i="101" s="1"/>
  <c r="CO13" i="101"/>
  <c r="CQ13" i="101" s="1"/>
  <c r="CO12" i="101"/>
  <c r="CQ12" i="101" s="1"/>
  <c r="CO11" i="101"/>
  <c r="CQ11" i="101" s="1"/>
  <c r="CO10" i="101"/>
  <c r="CQ10" i="101" s="1"/>
  <c r="CO9" i="101"/>
  <c r="CQ9" i="101" s="1"/>
  <c r="CO8" i="101"/>
  <c r="CQ8" i="101" s="1"/>
  <c r="CO7" i="101"/>
  <c r="CQ7" i="101" s="1"/>
  <c r="CO6" i="101"/>
  <c r="CQ6" i="101" s="1"/>
  <c r="CO5" i="101"/>
  <c r="CQ5" i="101" s="1"/>
  <c r="CO4" i="101"/>
  <c r="CQ4" i="101" s="1"/>
  <c r="CQ3" i="101"/>
  <c r="BV28" i="101"/>
  <c r="BX28" i="101" s="1"/>
  <c r="BV27" i="101"/>
  <c r="BX27" i="101" s="1"/>
  <c r="BV26" i="101"/>
  <c r="BX26" i="101" s="1"/>
  <c r="BV25" i="101"/>
  <c r="BX25" i="101" s="1"/>
  <c r="BV24" i="101"/>
  <c r="BX24" i="101" s="1"/>
  <c r="BV23" i="101"/>
  <c r="BX23" i="101" s="1"/>
  <c r="BV22" i="101"/>
  <c r="BX22" i="101" s="1"/>
  <c r="BV21" i="101"/>
  <c r="BX21" i="101" s="1"/>
  <c r="BV20" i="101"/>
  <c r="BX20" i="101" s="1"/>
  <c r="BV19" i="101"/>
  <c r="BX19" i="101" s="1"/>
  <c r="BV18" i="101"/>
  <c r="BX18" i="101" s="1"/>
  <c r="BV17" i="101"/>
  <c r="BX17" i="101" s="1"/>
  <c r="BV16" i="101"/>
  <c r="BX16" i="101" s="1"/>
  <c r="BV15" i="101"/>
  <c r="BX15" i="101" s="1"/>
  <c r="BV14" i="101"/>
  <c r="BX14" i="101" s="1"/>
  <c r="BV13" i="101"/>
  <c r="BX13" i="101" s="1"/>
  <c r="BV12" i="101"/>
  <c r="BX12" i="101" s="1"/>
  <c r="BV11" i="101"/>
  <c r="BX11" i="101" s="1"/>
  <c r="BV10" i="101"/>
  <c r="BX10" i="101" s="1"/>
  <c r="BV9" i="101"/>
  <c r="BX9" i="101" s="1"/>
  <c r="BV8" i="101"/>
  <c r="BX8" i="101" s="1"/>
  <c r="BV7" i="101"/>
  <c r="BX7" i="101" s="1"/>
  <c r="BV6" i="101"/>
  <c r="BX6" i="101" s="1"/>
  <c r="BV5" i="101"/>
  <c r="BX5" i="101" s="1"/>
  <c r="BV4" i="101"/>
  <c r="BX4" i="101" s="1"/>
  <c r="BX3" i="101"/>
  <c r="GN21" i="100"/>
  <c r="GN20" i="100"/>
  <c r="GN19" i="100"/>
  <c r="GN18" i="100"/>
  <c r="GN17" i="100"/>
  <c r="GN16" i="100"/>
  <c r="GN15" i="100"/>
  <c r="GN14" i="100"/>
  <c r="GN13" i="100"/>
  <c r="GN11" i="100"/>
  <c r="GN10" i="100"/>
  <c r="GN9" i="100"/>
  <c r="GN8" i="100"/>
  <c r="GN7" i="100"/>
  <c r="GN6" i="100"/>
  <c r="GN5" i="100"/>
  <c r="GN4" i="100"/>
  <c r="GN3" i="100"/>
  <c r="FL21" i="100"/>
  <c r="FL20" i="100"/>
  <c r="FL19" i="100"/>
  <c r="FL18" i="100"/>
  <c r="FL17" i="100"/>
  <c r="FL16" i="100"/>
  <c r="FL15" i="100"/>
  <c r="FL14" i="100"/>
  <c r="FL13" i="100"/>
  <c r="FL11" i="100"/>
  <c r="FL10" i="100"/>
  <c r="FL9" i="100"/>
  <c r="FL8" i="100"/>
  <c r="FL7" i="100"/>
  <c r="FL6" i="100"/>
  <c r="FL4" i="100"/>
  <c r="FL3" i="100"/>
  <c r="EJ21" i="100"/>
  <c r="EJ20" i="100"/>
  <c r="EJ19" i="100"/>
  <c r="EJ18" i="100"/>
  <c r="EJ17" i="100"/>
  <c r="EJ16" i="100"/>
  <c r="EJ15" i="100"/>
  <c r="EJ14" i="100"/>
  <c r="EJ13" i="100"/>
  <c r="EJ11" i="100"/>
  <c r="EJ10" i="100"/>
  <c r="EJ9" i="100"/>
  <c r="EJ8" i="100"/>
  <c r="EJ7" i="100"/>
  <c r="EJ6" i="100"/>
  <c r="EJ5" i="100"/>
  <c r="EJ4" i="100"/>
  <c r="EJ3" i="100"/>
  <c r="DH21" i="100"/>
  <c r="DH20" i="100"/>
  <c r="DH19" i="100"/>
  <c r="DH18" i="100"/>
  <c r="DH17" i="100"/>
  <c r="DH16" i="100"/>
  <c r="DH15" i="100"/>
  <c r="DH14" i="100"/>
  <c r="DH13" i="100"/>
  <c r="DH11" i="100"/>
  <c r="DH10" i="100"/>
  <c r="DH9" i="100"/>
  <c r="DH8" i="100"/>
  <c r="DH7" i="100"/>
  <c r="DH6" i="100"/>
  <c r="DH5" i="100"/>
  <c r="DH4" i="100"/>
  <c r="DH3" i="100"/>
  <c r="CF21" i="100"/>
  <c r="CF20" i="100"/>
  <c r="CF19" i="100"/>
  <c r="CF18" i="100"/>
  <c r="CF17" i="100"/>
  <c r="CF16" i="100"/>
  <c r="CF15" i="100"/>
  <c r="CF14" i="100"/>
  <c r="CF13" i="100"/>
  <c r="CF11" i="100"/>
  <c r="CF10" i="100"/>
  <c r="CF9" i="100"/>
  <c r="CF8" i="100"/>
  <c r="CF7" i="100"/>
  <c r="CF6" i="100"/>
  <c r="CF5" i="100"/>
  <c r="CF4" i="100"/>
  <c r="CF3" i="100"/>
  <c r="BD21" i="100"/>
  <c r="BD20" i="100"/>
  <c r="BD19" i="100"/>
  <c r="BD18" i="100"/>
  <c r="BD17" i="100"/>
  <c r="BD16" i="100"/>
  <c r="BD15" i="100"/>
  <c r="BD14" i="100"/>
  <c r="BD13" i="100"/>
  <c r="BD11" i="100"/>
  <c r="BD10" i="100"/>
  <c r="BD9" i="100"/>
  <c r="BD8" i="100"/>
  <c r="BD7" i="100"/>
  <c r="BD6" i="100"/>
  <c r="BD5" i="100"/>
  <c r="BD4" i="100"/>
  <c r="BD3" i="100"/>
  <c r="AB21" i="100"/>
  <c r="AB20" i="100"/>
  <c r="AB19" i="100"/>
  <c r="AB18" i="100"/>
  <c r="AB17" i="100"/>
  <c r="AB16" i="100"/>
  <c r="AB15" i="100"/>
  <c r="AB14" i="100"/>
  <c r="AB13" i="100"/>
  <c r="AB11" i="100"/>
  <c r="AB10" i="100"/>
  <c r="AB9" i="100"/>
  <c r="AB8" i="100"/>
  <c r="AB7" i="100"/>
  <c r="AB6" i="100"/>
  <c r="AB5" i="100"/>
  <c r="AB4" i="100"/>
  <c r="AB3" i="100"/>
  <c r="BC28" i="101"/>
  <c r="BE28" i="101" s="1"/>
  <c r="BC27" i="101"/>
  <c r="BE27" i="101" s="1"/>
  <c r="BC26" i="101"/>
  <c r="BE26" i="101" s="1"/>
  <c r="BC25" i="101"/>
  <c r="BE25" i="101" s="1"/>
  <c r="BC24" i="101"/>
  <c r="BE24" i="101" s="1"/>
  <c r="BC23" i="101"/>
  <c r="BE23" i="101" s="1"/>
  <c r="BC22" i="101"/>
  <c r="BE22" i="101" s="1"/>
  <c r="BC21" i="101"/>
  <c r="BE21" i="101" s="1"/>
  <c r="BC20" i="101"/>
  <c r="BE20" i="101" s="1"/>
  <c r="BC19" i="101"/>
  <c r="BE19" i="101" s="1"/>
  <c r="BC18" i="101"/>
  <c r="BE18" i="101" s="1"/>
  <c r="BC17" i="101"/>
  <c r="BE17" i="101" s="1"/>
  <c r="BC16" i="101"/>
  <c r="BE16" i="101" s="1"/>
  <c r="BC15" i="101"/>
  <c r="BE15" i="101" s="1"/>
  <c r="BC14" i="101"/>
  <c r="BE14" i="101" s="1"/>
  <c r="BC13" i="101"/>
  <c r="BE13" i="101" s="1"/>
  <c r="BC12" i="101"/>
  <c r="BE12" i="101" s="1"/>
  <c r="BC11" i="101"/>
  <c r="BE11" i="101" s="1"/>
  <c r="BC10" i="101"/>
  <c r="BE10" i="101" s="1"/>
  <c r="BC9" i="101"/>
  <c r="BE9" i="101" s="1"/>
  <c r="BC8" i="101"/>
  <c r="BE8" i="101" s="1"/>
  <c r="BC7" i="101"/>
  <c r="BE7" i="101" s="1"/>
  <c r="BC6" i="101"/>
  <c r="BE6" i="101" s="1"/>
  <c r="BC5" i="101"/>
  <c r="BE5" i="101" s="1"/>
  <c r="BC4" i="101"/>
  <c r="BE4" i="101" s="1"/>
  <c r="BE3" i="101"/>
  <c r="AJ28" i="101"/>
  <c r="AL28" i="101" s="1"/>
  <c r="AJ27" i="101"/>
  <c r="AL27" i="101" s="1"/>
  <c r="AJ26" i="101"/>
  <c r="AL26" i="101" s="1"/>
  <c r="AJ25" i="101"/>
  <c r="AL25" i="101" s="1"/>
  <c r="AJ24" i="101"/>
  <c r="AL24" i="101" s="1"/>
  <c r="AJ23" i="101"/>
  <c r="AL23" i="101" s="1"/>
  <c r="AJ22" i="101"/>
  <c r="AL22" i="101" s="1"/>
  <c r="AJ21" i="101"/>
  <c r="AL21" i="101" s="1"/>
  <c r="AJ20" i="101"/>
  <c r="AL20" i="101" s="1"/>
  <c r="AJ19" i="101"/>
  <c r="AL19" i="101" s="1"/>
  <c r="AJ18" i="101"/>
  <c r="AL18" i="101" s="1"/>
  <c r="AJ17" i="101"/>
  <c r="AL17" i="101" s="1"/>
  <c r="AJ16" i="101"/>
  <c r="AL16" i="101" s="1"/>
  <c r="AJ15" i="101"/>
  <c r="AL15" i="101" s="1"/>
  <c r="AJ14" i="101"/>
  <c r="AL14" i="101" s="1"/>
  <c r="AJ13" i="101"/>
  <c r="AL13" i="101" s="1"/>
  <c r="AJ12" i="101"/>
  <c r="AL12" i="101" s="1"/>
  <c r="AJ11" i="101"/>
  <c r="AL11" i="101" s="1"/>
  <c r="AJ10" i="101"/>
  <c r="AL10" i="101" s="1"/>
  <c r="AJ9" i="101"/>
  <c r="AL9" i="101" s="1"/>
  <c r="AJ8" i="101"/>
  <c r="AL8" i="101" s="1"/>
  <c r="AJ7" i="101"/>
  <c r="AL7" i="101" s="1"/>
  <c r="AJ6" i="101"/>
  <c r="AL6" i="101" s="1"/>
  <c r="AJ5" i="101"/>
  <c r="AL5" i="101" s="1"/>
  <c r="AJ4" i="101"/>
  <c r="AL4" i="101" s="1"/>
  <c r="AL3" i="101"/>
  <c r="Q4" i="101"/>
  <c r="Q28" i="101"/>
  <c r="S28" i="101" s="1"/>
  <c r="Q27" i="101"/>
  <c r="S27" i="101" s="1"/>
  <c r="Q26" i="101"/>
  <c r="S26" i="101" s="1"/>
  <c r="Q25" i="101"/>
  <c r="S25" i="101" s="1"/>
  <c r="Q24" i="101"/>
  <c r="S24" i="101" s="1"/>
  <c r="Q23" i="101"/>
  <c r="S23" i="101" s="1"/>
  <c r="Q22" i="101"/>
  <c r="S22" i="101" s="1"/>
  <c r="Q21" i="101"/>
  <c r="S21" i="101" s="1"/>
  <c r="Q20" i="101"/>
  <c r="S20" i="101" s="1"/>
  <c r="Q19" i="101"/>
  <c r="S19" i="101" s="1"/>
  <c r="Q18" i="101"/>
  <c r="S18" i="101" s="1"/>
  <c r="Q17" i="101"/>
  <c r="S17" i="101" s="1"/>
  <c r="Q16" i="101"/>
  <c r="S16" i="101" s="1"/>
  <c r="Q15" i="101"/>
  <c r="S15" i="101" s="1"/>
  <c r="Q14" i="101"/>
  <c r="S14" i="101" s="1"/>
  <c r="Q13" i="101"/>
  <c r="S13" i="101" s="1"/>
  <c r="Q12" i="101"/>
  <c r="S12" i="101" s="1"/>
  <c r="Q11" i="101"/>
  <c r="S11" i="101" s="1"/>
  <c r="Q10" i="101"/>
  <c r="S10" i="101" s="1"/>
  <c r="Q9" i="101"/>
  <c r="S9" i="101" s="1"/>
  <c r="Q8" i="101"/>
  <c r="S8" i="101" s="1"/>
  <c r="Q7" i="101"/>
  <c r="S7" i="101" s="1"/>
  <c r="Q6" i="101"/>
  <c r="S6" i="101" s="1"/>
  <c r="Q5" i="101"/>
  <c r="S5" i="101" s="1"/>
  <c r="S4" i="101"/>
  <c r="S3" i="101"/>
  <c r="PA4" i="87"/>
  <c r="ACA4" i="88"/>
  <c r="ACA5" i="88"/>
  <c r="ACA6" i="88"/>
  <c r="ACA7" i="88"/>
  <c r="ACA8" i="88"/>
  <c r="ACA9" i="88"/>
  <c r="ACA10" i="88"/>
  <c r="ACA11" i="88"/>
  <c r="ACA12" i="88"/>
  <c r="ACA13" i="88"/>
  <c r="ACA14" i="88"/>
  <c r="ACA15" i="88"/>
  <c r="ACA16" i="88"/>
  <c r="ACA17" i="88"/>
  <c r="ACA18" i="88"/>
  <c r="ACA19" i="88"/>
  <c r="ACA20" i="88"/>
  <c r="ACA21" i="88"/>
  <c r="ACA3" i="88"/>
  <c r="SS4" i="87"/>
  <c r="SS5" i="87"/>
  <c r="SS6" i="87"/>
  <c r="SS7" i="87"/>
  <c r="SS8" i="87"/>
  <c r="SS9" i="87"/>
  <c r="SS10" i="87"/>
  <c r="SS11" i="87"/>
  <c r="SS12" i="87"/>
  <c r="SS13" i="87"/>
  <c r="SS14" i="87"/>
  <c r="SS15" i="87"/>
  <c r="SS16" i="87"/>
  <c r="SS17" i="87"/>
  <c r="SS18" i="87"/>
  <c r="SS19" i="87"/>
  <c r="SS20" i="87"/>
  <c r="SS21" i="87"/>
  <c r="SS22" i="87"/>
  <c r="SS23" i="87"/>
  <c r="SS24" i="87"/>
  <c r="SS25" i="87"/>
  <c r="SS26" i="87"/>
  <c r="SS27" i="87"/>
  <c r="SS28" i="87"/>
  <c r="SS3" i="87"/>
  <c r="ACB21" i="88"/>
  <c r="ACB20" i="88"/>
  <c r="ACB19" i="88"/>
  <c r="ACB18" i="88"/>
  <c r="ACB17" i="88"/>
  <c r="ACB16" i="88"/>
  <c r="ACB15" i="88"/>
  <c r="ACB14" i="88"/>
  <c r="ACB13" i="88"/>
  <c r="ACB12" i="88"/>
  <c r="ACB11" i="88"/>
  <c r="ACB10" i="88"/>
  <c r="ACB9" i="88"/>
  <c r="ACB8" i="88"/>
  <c r="ACB7" i="88"/>
  <c r="ACB6" i="88"/>
  <c r="ACB5" i="88"/>
  <c r="ACB4" i="88"/>
  <c r="ACB3" i="88"/>
  <c r="AAZ21" i="88"/>
  <c r="AAZ20" i="88"/>
  <c r="AAZ19" i="88"/>
  <c r="AAZ18" i="88"/>
  <c r="AAZ17" i="88"/>
  <c r="AAZ16" i="88"/>
  <c r="AAZ15" i="88"/>
  <c r="AAZ14" i="88"/>
  <c r="AAZ13" i="88"/>
  <c r="AAZ12" i="88"/>
  <c r="AAZ11" i="88"/>
  <c r="AAZ10" i="88"/>
  <c r="AAZ9" i="88"/>
  <c r="AAZ8" i="88"/>
  <c r="AAZ7" i="88"/>
  <c r="AAZ6" i="88"/>
  <c r="AAZ5" i="88"/>
  <c r="AAZ4" i="88"/>
  <c r="AAZ3" i="88"/>
  <c r="SR28" i="87"/>
  <c r="ST28" i="87" s="1"/>
  <c r="SR27" i="87"/>
  <c r="ST27" i="87" s="1"/>
  <c r="SR26" i="87"/>
  <c r="ST26" i="87" s="1"/>
  <c r="SR25" i="87"/>
  <c r="ST25" i="87" s="1"/>
  <c r="SR24" i="87"/>
  <c r="ST24" i="87" s="1"/>
  <c r="SR23" i="87"/>
  <c r="ST23" i="87" s="1"/>
  <c r="SR22" i="87"/>
  <c r="ST22" i="87" s="1"/>
  <c r="SR21" i="87"/>
  <c r="ST21" i="87" s="1"/>
  <c r="SR20" i="87"/>
  <c r="ST20" i="87" s="1"/>
  <c r="SR19" i="87"/>
  <c r="ST19" i="87" s="1"/>
  <c r="SR18" i="87"/>
  <c r="ST18" i="87" s="1"/>
  <c r="SR17" i="87"/>
  <c r="ST17" i="87" s="1"/>
  <c r="SR16" i="87"/>
  <c r="ST16" i="87" s="1"/>
  <c r="SR15" i="87"/>
  <c r="ST15" i="87" s="1"/>
  <c r="SR14" i="87"/>
  <c r="ST14" i="87" s="1"/>
  <c r="SR13" i="87"/>
  <c r="ST13" i="87" s="1"/>
  <c r="SR12" i="87"/>
  <c r="ST12" i="87" s="1"/>
  <c r="SR11" i="87"/>
  <c r="ST11" i="87" s="1"/>
  <c r="SR10" i="87"/>
  <c r="ST10" i="87" s="1"/>
  <c r="SR9" i="87"/>
  <c r="ST9" i="87" s="1"/>
  <c r="SR8" i="87"/>
  <c r="ST8" i="87" s="1"/>
  <c r="SR7" i="87"/>
  <c r="ST7" i="87" s="1"/>
  <c r="SR6" i="87"/>
  <c r="ST6" i="87" s="1"/>
  <c r="SR5" i="87"/>
  <c r="ST5" i="87" s="1"/>
  <c r="SR4" i="87"/>
  <c r="ST4" i="87" s="1"/>
  <c r="SR3" i="87"/>
  <c r="ST3" i="87" s="1"/>
  <c r="RY28" i="87"/>
  <c r="SA28" i="87" s="1"/>
  <c r="RY27" i="87"/>
  <c r="SA27" i="87" s="1"/>
  <c r="RY26" i="87"/>
  <c r="SA26" i="87" s="1"/>
  <c r="RY25" i="87"/>
  <c r="SA25" i="87" s="1"/>
  <c r="RY24" i="87"/>
  <c r="SA24" i="87" s="1"/>
  <c r="RY23" i="87"/>
  <c r="SA23" i="87" s="1"/>
  <c r="RY22" i="87"/>
  <c r="SA22" i="87" s="1"/>
  <c r="RY21" i="87"/>
  <c r="SA21" i="87" s="1"/>
  <c r="RY20" i="87"/>
  <c r="SA20" i="87" s="1"/>
  <c r="RY19" i="87"/>
  <c r="SA19" i="87" s="1"/>
  <c r="RY18" i="87"/>
  <c r="SA18" i="87" s="1"/>
  <c r="RY17" i="87"/>
  <c r="SA17" i="87" s="1"/>
  <c r="RY16" i="87"/>
  <c r="SA16" i="87" s="1"/>
  <c r="RY15" i="87"/>
  <c r="SA15" i="87" s="1"/>
  <c r="RY14" i="87"/>
  <c r="SA14" i="87" s="1"/>
  <c r="RY13" i="87"/>
  <c r="SA13" i="87" s="1"/>
  <c r="RY12" i="87"/>
  <c r="SA12" i="87" s="1"/>
  <c r="RY11" i="87"/>
  <c r="SA11" i="87" s="1"/>
  <c r="RY10" i="87"/>
  <c r="SA10" i="87" s="1"/>
  <c r="RY9" i="87"/>
  <c r="SA9" i="87" s="1"/>
  <c r="RY8" i="87"/>
  <c r="SA8" i="87" s="1"/>
  <c r="RY7" i="87"/>
  <c r="SA7" i="87" s="1"/>
  <c r="RY6" i="87"/>
  <c r="SA6" i="87" s="1"/>
  <c r="RY5" i="87"/>
  <c r="SA5" i="87" s="1"/>
  <c r="RY4" i="87"/>
  <c r="SA4" i="87" s="1"/>
  <c r="RY3" i="87"/>
  <c r="ZX21" i="88"/>
  <c r="ZX20" i="88"/>
  <c r="ZX19" i="88"/>
  <c r="ZX18" i="88"/>
  <c r="ZX17" i="88"/>
  <c r="ZX16" i="88"/>
  <c r="ZX15" i="88"/>
  <c r="ZX14" i="88"/>
  <c r="ZX13" i="88"/>
  <c r="ZX12" i="88"/>
  <c r="ZX11" i="88"/>
  <c r="ZX10" i="88"/>
  <c r="ZX9" i="88"/>
  <c r="ZX8" i="88"/>
  <c r="ZX7" i="88"/>
  <c r="ZX6" i="88"/>
  <c r="ZX5" i="88"/>
  <c r="ZX4" i="88"/>
  <c r="ZX3" i="88"/>
  <c r="YV21" i="88"/>
  <c r="YV20" i="88"/>
  <c r="YV19" i="88"/>
  <c r="YV18" i="88"/>
  <c r="YV17" i="88"/>
  <c r="YV16" i="88"/>
  <c r="YV15" i="88"/>
  <c r="YV14" i="88"/>
  <c r="YV13" i="88"/>
  <c r="YV11" i="88"/>
  <c r="YV10" i="88"/>
  <c r="YV9" i="88"/>
  <c r="YV8" i="88"/>
  <c r="YV7" i="88"/>
  <c r="YV6" i="88"/>
  <c r="YV5" i="88"/>
  <c r="YV4" i="88"/>
  <c r="YV3" i="88"/>
  <c r="XT20" i="88"/>
  <c r="XT19" i="88"/>
  <c r="XT18" i="88"/>
  <c r="XT17" i="88"/>
  <c r="XT16" i="88"/>
  <c r="XT15" i="88"/>
  <c r="XT14" i="88"/>
  <c r="XT13" i="88"/>
  <c r="XT12" i="88"/>
  <c r="XT11" i="88"/>
  <c r="XT10" i="88"/>
  <c r="XT9" i="88"/>
  <c r="XT8" i="88"/>
  <c r="XT7" i="88"/>
  <c r="XT6" i="88"/>
  <c r="XT5" i="88"/>
  <c r="XT4" i="88"/>
  <c r="XT3" i="88"/>
  <c r="RH28" i="87"/>
  <c r="RH27" i="87"/>
  <c r="RH26" i="87"/>
  <c r="RH25" i="87"/>
  <c r="RH24" i="87"/>
  <c r="RH23" i="87"/>
  <c r="RH22" i="87"/>
  <c r="RH21" i="87"/>
  <c r="RH20" i="87"/>
  <c r="RH19" i="87"/>
  <c r="RH18" i="87"/>
  <c r="RH17" i="87"/>
  <c r="RH16" i="87"/>
  <c r="RH15" i="87"/>
  <c r="RH14" i="87"/>
  <c r="RH13" i="87"/>
  <c r="RH12" i="87"/>
  <c r="RH11" i="87"/>
  <c r="RH10" i="87"/>
  <c r="RH9" i="87"/>
  <c r="RH8" i="87"/>
  <c r="RH7" i="87"/>
  <c r="RH6" i="87"/>
  <c r="RH5" i="87"/>
  <c r="RH4" i="87"/>
  <c r="RH3" i="87"/>
  <c r="QM28" i="87"/>
  <c r="QO28" i="87" s="1"/>
  <c r="QM27" i="87"/>
  <c r="QO27" i="87" s="1"/>
  <c r="QM26" i="87"/>
  <c r="QO26" i="87" s="1"/>
  <c r="QM25" i="87"/>
  <c r="QO25" i="87" s="1"/>
  <c r="QM24" i="87"/>
  <c r="QO24" i="87" s="1"/>
  <c r="QM23" i="87"/>
  <c r="QO23" i="87" s="1"/>
  <c r="QM22" i="87"/>
  <c r="QO22" i="87" s="1"/>
  <c r="QM21" i="87"/>
  <c r="QO21" i="87" s="1"/>
  <c r="QM20" i="87"/>
  <c r="QO20" i="87" s="1"/>
  <c r="QM19" i="87"/>
  <c r="QO19" i="87" s="1"/>
  <c r="QM18" i="87"/>
  <c r="QO18" i="87" s="1"/>
  <c r="QM17" i="87"/>
  <c r="QO17" i="87" s="1"/>
  <c r="QM16" i="87"/>
  <c r="QO16" i="87" s="1"/>
  <c r="QM15" i="87"/>
  <c r="QO15" i="87" s="1"/>
  <c r="QM14" i="87"/>
  <c r="QO14" i="87" s="1"/>
  <c r="QM13" i="87"/>
  <c r="QO13" i="87" s="1"/>
  <c r="QM12" i="87"/>
  <c r="QO12" i="87" s="1"/>
  <c r="QM11" i="87"/>
  <c r="QO11" i="87" s="1"/>
  <c r="QM10" i="87"/>
  <c r="QO10" i="87" s="1"/>
  <c r="QM9" i="87"/>
  <c r="QO9" i="87" s="1"/>
  <c r="QM8" i="87"/>
  <c r="QO8" i="87" s="1"/>
  <c r="QM7" i="87"/>
  <c r="QO7" i="87" s="1"/>
  <c r="QM6" i="87"/>
  <c r="QO6" i="87" s="1"/>
  <c r="QM5" i="87"/>
  <c r="QO5" i="87" s="1"/>
  <c r="QM4" i="87"/>
  <c r="QO4" i="87" s="1"/>
  <c r="QM3" i="87"/>
  <c r="QO3" i="87" s="1"/>
  <c r="PT28" i="87"/>
  <c r="PV28" i="87" s="1"/>
  <c r="PT27" i="87"/>
  <c r="PV27" i="87" s="1"/>
  <c r="PT26" i="87"/>
  <c r="PV26" i="87" s="1"/>
  <c r="PT25" i="87"/>
  <c r="PV25" i="87" s="1"/>
  <c r="PT24" i="87"/>
  <c r="PV24" i="87" s="1"/>
  <c r="PT23" i="87"/>
  <c r="PV23" i="87" s="1"/>
  <c r="PT22" i="87"/>
  <c r="PV22" i="87" s="1"/>
  <c r="PT21" i="87"/>
  <c r="PV21" i="87" s="1"/>
  <c r="PT20" i="87"/>
  <c r="PV20" i="87" s="1"/>
  <c r="PT19" i="87"/>
  <c r="PV19" i="87" s="1"/>
  <c r="PT18" i="87"/>
  <c r="PV18" i="87" s="1"/>
  <c r="PT17" i="87"/>
  <c r="PV17" i="87" s="1"/>
  <c r="PT16" i="87"/>
  <c r="PV16" i="87" s="1"/>
  <c r="PT15" i="87"/>
  <c r="PV15" i="87" s="1"/>
  <c r="PT14" i="87"/>
  <c r="PV14" i="87" s="1"/>
  <c r="PT13" i="87"/>
  <c r="PV13" i="87" s="1"/>
  <c r="PT12" i="87"/>
  <c r="PV12" i="87" s="1"/>
  <c r="PT11" i="87"/>
  <c r="PV11" i="87" s="1"/>
  <c r="PT10" i="87"/>
  <c r="PV10" i="87" s="1"/>
  <c r="PT9" i="87"/>
  <c r="PV9" i="87" s="1"/>
  <c r="PT8" i="87"/>
  <c r="PV8" i="87" s="1"/>
  <c r="PT7" i="87"/>
  <c r="PV7" i="87" s="1"/>
  <c r="PT6" i="87"/>
  <c r="PV6" i="87" s="1"/>
  <c r="PT5" i="87"/>
  <c r="PV5" i="87" s="1"/>
  <c r="PT4" i="87"/>
  <c r="PV4" i="87" s="1"/>
  <c r="PT3" i="87"/>
  <c r="PV3" i="87" s="1"/>
  <c r="U2" i="98"/>
  <c r="U3" i="98"/>
  <c r="U4" i="98"/>
  <c r="U5" i="98"/>
  <c r="U6" i="98"/>
  <c r="U7" i="98"/>
  <c r="U8" i="98"/>
  <c r="U9" i="98"/>
  <c r="U10" i="98"/>
  <c r="U11" i="98"/>
  <c r="U12" i="98"/>
  <c r="U13" i="98"/>
  <c r="U14" i="98"/>
  <c r="U15" i="98"/>
  <c r="U16" i="98"/>
  <c r="U17" i="98"/>
  <c r="U18" i="98"/>
  <c r="U19" i="98"/>
  <c r="U20" i="98"/>
  <c r="U21" i="98"/>
  <c r="U22" i="98"/>
  <c r="U23" i="98"/>
  <c r="U24" i="98"/>
  <c r="U25" i="98"/>
  <c r="U1" i="98"/>
  <c r="T2" i="98"/>
  <c r="T3" i="98"/>
  <c r="T4" i="98"/>
  <c r="T5" i="98"/>
  <c r="T6" i="98"/>
  <c r="T7" i="98"/>
  <c r="T8" i="98"/>
  <c r="T9" i="98"/>
  <c r="T10" i="98"/>
  <c r="T11" i="98"/>
  <c r="T12" i="98"/>
  <c r="T13" i="98"/>
  <c r="T14" i="98"/>
  <c r="T15" i="98"/>
  <c r="T16" i="98"/>
  <c r="T17" i="98"/>
  <c r="T18" i="98"/>
  <c r="T19" i="98"/>
  <c r="T20" i="98"/>
  <c r="T21" i="98"/>
  <c r="T22" i="98"/>
  <c r="T23" i="98"/>
  <c r="T24" i="98"/>
  <c r="T25" i="98"/>
  <c r="T1" i="98"/>
  <c r="S2" i="98"/>
  <c r="S3" i="98"/>
  <c r="S4" i="98"/>
  <c r="S5" i="98"/>
  <c r="S6" i="98"/>
  <c r="S8" i="98"/>
  <c r="S9" i="98"/>
  <c r="S10" i="98"/>
  <c r="S11" i="98"/>
  <c r="S12" i="98"/>
  <c r="S13" i="98"/>
  <c r="S14" i="98"/>
  <c r="S16" i="98"/>
  <c r="S18" i="98"/>
  <c r="S19" i="98"/>
  <c r="S20" i="98"/>
  <c r="S23" i="98"/>
  <c r="S24" i="98"/>
  <c r="S25" i="98"/>
  <c r="R2" i="98"/>
  <c r="R3" i="98"/>
  <c r="R4" i="98"/>
  <c r="R5" i="98"/>
  <c r="R6" i="98"/>
  <c r="R7" i="98"/>
  <c r="R8" i="98"/>
  <c r="R9" i="98"/>
  <c r="R10" i="98"/>
  <c r="R11" i="98"/>
  <c r="R12" i="98"/>
  <c r="R13" i="98"/>
  <c r="R14" i="98"/>
  <c r="R15" i="98"/>
  <c r="R16" i="98"/>
  <c r="R17" i="98"/>
  <c r="R18" i="98"/>
  <c r="R19" i="98"/>
  <c r="R20" i="98"/>
  <c r="R21" i="98"/>
  <c r="R22" i="98"/>
  <c r="R23" i="98"/>
  <c r="R24" i="98"/>
  <c r="R25" i="98"/>
  <c r="R1" i="98"/>
  <c r="OI4" i="87"/>
  <c r="OI5" i="87"/>
  <c r="OI6" i="87"/>
  <c r="OI7" i="87"/>
  <c r="OI8" i="87"/>
  <c r="OI9" i="87"/>
  <c r="OI10" i="87"/>
  <c r="OI11" i="87"/>
  <c r="OI12" i="87"/>
  <c r="OI13" i="87"/>
  <c r="OI14" i="87"/>
  <c r="OI15" i="87"/>
  <c r="OI16" i="87"/>
  <c r="OI17" i="87"/>
  <c r="OI18" i="87"/>
  <c r="OI19" i="87"/>
  <c r="OI20" i="87"/>
  <c r="OI21" i="87"/>
  <c r="OI22" i="87"/>
  <c r="OI23" i="87"/>
  <c r="OI24" i="87"/>
  <c r="OI25" i="87"/>
  <c r="OI26" i="87"/>
  <c r="OI27" i="87"/>
  <c r="OI28" i="87"/>
  <c r="OI3" i="87"/>
  <c r="VO4" i="88"/>
  <c r="VO5" i="88"/>
  <c r="VO6" i="88"/>
  <c r="VO7" i="88"/>
  <c r="VO8" i="88"/>
  <c r="VO9" i="88"/>
  <c r="VO10" i="88"/>
  <c r="VO11" i="88"/>
  <c r="VO12" i="88"/>
  <c r="VO13" i="88"/>
  <c r="VO14" i="88"/>
  <c r="VO15" i="88"/>
  <c r="VO16" i="88"/>
  <c r="VO17" i="88"/>
  <c r="VO18" i="88"/>
  <c r="VO19" i="88"/>
  <c r="VO20" i="88"/>
  <c r="VO21" i="88"/>
  <c r="VO3" i="88"/>
  <c r="PA28" i="87"/>
  <c r="PC28" i="87" s="1"/>
  <c r="PA27" i="87"/>
  <c r="PC27" i="87" s="1"/>
  <c r="PA26" i="87"/>
  <c r="PC26" i="87" s="1"/>
  <c r="PA25" i="87"/>
  <c r="PC25" i="87" s="1"/>
  <c r="PA24" i="87"/>
  <c r="PC24" i="87" s="1"/>
  <c r="PA23" i="87"/>
  <c r="PC23" i="87" s="1"/>
  <c r="PA22" i="87"/>
  <c r="PC22" i="87" s="1"/>
  <c r="PA21" i="87"/>
  <c r="PC21" i="87" s="1"/>
  <c r="PA20" i="87"/>
  <c r="PC20" i="87" s="1"/>
  <c r="PA19" i="87"/>
  <c r="PC19" i="87" s="1"/>
  <c r="PA18" i="87"/>
  <c r="PC18" i="87" s="1"/>
  <c r="PA17" i="87"/>
  <c r="PC17" i="87" s="1"/>
  <c r="PA16" i="87"/>
  <c r="PC16" i="87" s="1"/>
  <c r="PA15" i="87"/>
  <c r="PC15" i="87" s="1"/>
  <c r="PA14" i="87"/>
  <c r="PC14" i="87" s="1"/>
  <c r="PA13" i="87"/>
  <c r="PC13" i="87" s="1"/>
  <c r="PA12" i="87"/>
  <c r="PC12" i="87" s="1"/>
  <c r="PA11" i="87"/>
  <c r="PC11" i="87" s="1"/>
  <c r="PA10" i="87"/>
  <c r="PC10" i="87" s="1"/>
  <c r="PA9" i="87"/>
  <c r="PC9" i="87" s="1"/>
  <c r="PA8" i="87"/>
  <c r="PC8" i="87" s="1"/>
  <c r="PA7" i="87"/>
  <c r="PC7" i="87" s="1"/>
  <c r="PA6" i="87"/>
  <c r="PC6" i="87" s="1"/>
  <c r="PA5" i="87"/>
  <c r="PC5" i="87" s="1"/>
  <c r="PC4" i="87"/>
  <c r="PC3" i="87"/>
  <c r="OH28" i="87"/>
  <c r="OJ28" i="87" s="1"/>
  <c r="OH27" i="87"/>
  <c r="OJ27" i="87" s="1"/>
  <c r="OH26" i="87"/>
  <c r="OJ26" i="87" s="1"/>
  <c r="OH25" i="87"/>
  <c r="OJ25" i="87" s="1"/>
  <c r="OH24" i="87"/>
  <c r="OJ24" i="87" s="1"/>
  <c r="OH23" i="87"/>
  <c r="OJ23" i="87" s="1"/>
  <c r="OH22" i="87"/>
  <c r="OJ22" i="87" s="1"/>
  <c r="OH21" i="87"/>
  <c r="OJ21" i="87" s="1"/>
  <c r="OH20" i="87"/>
  <c r="OJ20" i="87" s="1"/>
  <c r="OH19" i="87"/>
  <c r="OJ19" i="87" s="1"/>
  <c r="OH18" i="87"/>
  <c r="OJ18" i="87" s="1"/>
  <c r="OH17" i="87"/>
  <c r="OJ17" i="87" s="1"/>
  <c r="OH16" i="87"/>
  <c r="OJ16" i="87" s="1"/>
  <c r="OH15" i="87"/>
  <c r="OJ15" i="87" s="1"/>
  <c r="OH14" i="87"/>
  <c r="OJ14" i="87" s="1"/>
  <c r="OH13" i="87"/>
  <c r="OJ13" i="87" s="1"/>
  <c r="OH12" i="87"/>
  <c r="OJ12" i="87" s="1"/>
  <c r="OH11" i="87"/>
  <c r="OJ11" i="87" s="1"/>
  <c r="OH10" i="87"/>
  <c r="OJ10" i="87" s="1"/>
  <c r="OH9" i="87"/>
  <c r="OJ9" i="87" s="1"/>
  <c r="OH8" i="87"/>
  <c r="OJ8" i="87" s="1"/>
  <c r="OH7" i="87"/>
  <c r="OJ7" i="87" s="1"/>
  <c r="OH6" i="87"/>
  <c r="OJ6" i="87" s="1"/>
  <c r="OH5" i="87"/>
  <c r="OJ5" i="87" s="1"/>
  <c r="OH4" i="87"/>
  <c r="OJ4" i="87" s="1"/>
  <c r="OH3" i="87"/>
  <c r="OJ3" i="87" s="1"/>
  <c r="NO28" i="87"/>
  <c r="NQ28" i="87" s="1"/>
  <c r="NO27" i="87"/>
  <c r="NQ27" i="87" s="1"/>
  <c r="NO26" i="87"/>
  <c r="NQ26" i="87" s="1"/>
  <c r="NO25" i="87"/>
  <c r="NQ25" i="87" s="1"/>
  <c r="NO24" i="87"/>
  <c r="NQ24" i="87" s="1"/>
  <c r="NO23" i="87"/>
  <c r="NQ23" i="87" s="1"/>
  <c r="NO22" i="87"/>
  <c r="NQ22" i="87" s="1"/>
  <c r="NO21" i="87"/>
  <c r="NQ21" i="87" s="1"/>
  <c r="NO20" i="87"/>
  <c r="NQ20" i="87" s="1"/>
  <c r="NO19" i="87"/>
  <c r="NQ19" i="87" s="1"/>
  <c r="NO18" i="87"/>
  <c r="NQ18" i="87" s="1"/>
  <c r="NO17" i="87"/>
  <c r="NQ17" i="87" s="1"/>
  <c r="NO16" i="87"/>
  <c r="NQ16" i="87" s="1"/>
  <c r="NO15" i="87"/>
  <c r="NQ15" i="87" s="1"/>
  <c r="NO14" i="87"/>
  <c r="NQ14" i="87" s="1"/>
  <c r="NO13" i="87"/>
  <c r="NQ13" i="87" s="1"/>
  <c r="NO12" i="87"/>
  <c r="NQ12" i="87" s="1"/>
  <c r="NO11" i="87"/>
  <c r="NQ11" i="87" s="1"/>
  <c r="NO10" i="87"/>
  <c r="NQ10" i="87" s="1"/>
  <c r="NO9" i="87"/>
  <c r="NQ9" i="87" s="1"/>
  <c r="NO8" i="87"/>
  <c r="NQ8" i="87" s="1"/>
  <c r="NO7" i="87"/>
  <c r="NQ7" i="87" s="1"/>
  <c r="NO6" i="87"/>
  <c r="NQ6" i="87" s="1"/>
  <c r="NO5" i="87"/>
  <c r="NQ5" i="87" s="1"/>
  <c r="NO4" i="87"/>
  <c r="NQ4" i="87" s="1"/>
  <c r="NO3" i="87"/>
  <c r="NQ3" i="87" s="1"/>
  <c r="WR21" i="88"/>
  <c r="WR20" i="88"/>
  <c r="WR19" i="88"/>
  <c r="WR18" i="88"/>
  <c r="WR17" i="88"/>
  <c r="WR16" i="88"/>
  <c r="WR15" i="88"/>
  <c r="WR14" i="88"/>
  <c r="WR13" i="88"/>
  <c r="WR12" i="88"/>
  <c r="WR11" i="88"/>
  <c r="WR10" i="88"/>
  <c r="WR9" i="88"/>
  <c r="WR8" i="88"/>
  <c r="WR7" i="88"/>
  <c r="WR6" i="88"/>
  <c r="WR5" i="88"/>
  <c r="WR4" i="88"/>
  <c r="WR3" i="88"/>
  <c r="VP21" i="88"/>
  <c r="VP20" i="88"/>
  <c r="VP19" i="88"/>
  <c r="VP18" i="88"/>
  <c r="VP17" i="88"/>
  <c r="VP16" i="88"/>
  <c r="VP15" i="88"/>
  <c r="VP14" i="88"/>
  <c r="VP13" i="88"/>
  <c r="VP12" i="88"/>
  <c r="VP11" i="88"/>
  <c r="VP10" i="88"/>
  <c r="VP9" i="88"/>
  <c r="VP8" i="88"/>
  <c r="VP7" i="88"/>
  <c r="VP6" i="88"/>
  <c r="VP5" i="88"/>
  <c r="VP4" i="88"/>
  <c r="VP3" i="88"/>
  <c r="UN21" i="88"/>
  <c r="UN20" i="88"/>
  <c r="UN19" i="88"/>
  <c r="UN18" i="88"/>
  <c r="UN17" i="88"/>
  <c r="UN16" i="88"/>
  <c r="UN15" i="88"/>
  <c r="UN14" i="88"/>
  <c r="UN13" i="88"/>
  <c r="UN12" i="88"/>
  <c r="UN11" i="88"/>
  <c r="UN10" i="88"/>
  <c r="UN9" i="88"/>
  <c r="UN8" i="88"/>
  <c r="UN7" i="88"/>
  <c r="UN6" i="88"/>
  <c r="UN5" i="88"/>
  <c r="UN4" i="88"/>
  <c r="UN3" i="88"/>
  <c r="TL21" i="88"/>
  <c r="TL20" i="88"/>
  <c r="TL19" i="88"/>
  <c r="TL18" i="88"/>
  <c r="TL17" i="88"/>
  <c r="TL16" i="88"/>
  <c r="TL15" i="88"/>
  <c r="TL14" i="88"/>
  <c r="TL13" i="88"/>
  <c r="TL12" i="88"/>
  <c r="TL10" i="88"/>
  <c r="TL8" i="88"/>
  <c r="TL7" i="88"/>
  <c r="TL6" i="88"/>
  <c r="TL5" i="88"/>
  <c r="TL4" i="88"/>
  <c r="TL3" i="88"/>
  <c r="SJ21" i="88"/>
  <c r="SJ20" i="88"/>
  <c r="SJ19" i="88"/>
  <c r="SJ18" i="88"/>
  <c r="SJ17" i="88"/>
  <c r="SJ16" i="88"/>
  <c r="SJ15" i="88"/>
  <c r="SJ14" i="88"/>
  <c r="SJ12" i="88"/>
  <c r="SJ10" i="88"/>
  <c r="SJ9" i="88"/>
  <c r="SJ8" i="88"/>
  <c r="SJ7" i="88"/>
  <c r="SJ6" i="88"/>
  <c r="SJ5" i="88"/>
  <c r="SJ4" i="88"/>
  <c r="SJ3" i="88"/>
  <c r="RH5" i="88"/>
  <c r="RH6" i="88"/>
  <c r="RH7" i="88"/>
  <c r="RH8" i="88"/>
  <c r="RH9" i="88"/>
  <c r="RH10" i="88"/>
  <c r="RH11" i="88"/>
  <c r="RH12" i="88"/>
  <c r="RH13" i="88"/>
  <c r="RH14" i="88"/>
  <c r="RH15" i="88"/>
  <c r="RH16" i="88"/>
  <c r="RH17" i="88"/>
  <c r="RH18" i="88"/>
  <c r="RH19" i="88"/>
  <c r="RH20" i="88"/>
  <c r="RH21" i="88"/>
  <c r="QF5" i="88"/>
  <c r="QF6" i="88"/>
  <c r="QF7" i="88"/>
  <c r="QF8" i="88"/>
  <c r="QF9" i="88"/>
  <c r="QF10" i="88"/>
  <c r="QF11" i="88"/>
  <c r="QF12" i="88"/>
  <c r="QF13" i="88"/>
  <c r="QF14" i="88"/>
  <c r="QF15" i="88"/>
  <c r="QF16" i="88"/>
  <c r="QF17" i="88"/>
  <c r="QF18" i="88"/>
  <c r="QF19" i="88"/>
  <c r="QF20" i="88"/>
  <c r="QF21" i="88"/>
  <c r="R12" i="97"/>
  <c r="Q12" i="97"/>
  <c r="Q11" i="97"/>
  <c r="PD4" i="88"/>
  <c r="PD5" i="88"/>
  <c r="PD6" i="88"/>
  <c r="PD7" i="88"/>
  <c r="PD8" i="88"/>
  <c r="PD9" i="88"/>
  <c r="PD10" i="88"/>
  <c r="PD11" i="88"/>
  <c r="PD12" i="88"/>
  <c r="PD13" i="88"/>
  <c r="PD14" i="88"/>
  <c r="PD16" i="88"/>
  <c r="PD17" i="88"/>
  <c r="PD18" i="88"/>
  <c r="PD19" i="88"/>
  <c r="PD20" i="88"/>
  <c r="PD21" i="88"/>
  <c r="RH4" i="88"/>
  <c r="RH3" i="88"/>
  <c r="QF4" i="88"/>
  <c r="QF3" i="88"/>
  <c r="PD3" i="88"/>
  <c r="MV28" i="87"/>
  <c r="MX28" i="87" s="1"/>
  <c r="MV27" i="87"/>
  <c r="MX27" i="87" s="1"/>
  <c r="MV26" i="87"/>
  <c r="MX26" i="87" s="1"/>
  <c r="MV25" i="87"/>
  <c r="MX25" i="87" s="1"/>
  <c r="MV24" i="87"/>
  <c r="MX24" i="87" s="1"/>
  <c r="MV23" i="87"/>
  <c r="MX23" i="87" s="1"/>
  <c r="MV22" i="87"/>
  <c r="MX22" i="87" s="1"/>
  <c r="MV21" i="87"/>
  <c r="MX21" i="87" s="1"/>
  <c r="MV20" i="87"/>
  <c r="MX20" i="87" s="1"/>
  <c r="MV19" i="87"/>
  <c r="MX19" i="87" s="1"/>
  <c r="MV18" i="87"/>
  <c r="MX18" i="87" s="1"/>
  <c r="MV17" i="87"/>
  <c r="MX17" i="87" s="1"/>
  <c r="MV16" i="87"/>
  <c r="MX16" i="87" s="1"/>
  <c r="MV15" i="87"/>
  <c r="MX15" i="87" s="1"/>
  <c r="MV14" i="87"/>
  <c r="MX14" i="87" s="1"/>
  <c r="MV13" i="87"/>
  <c r="MX13" i="87" s="1"/>
  <c r="MV12" i="87"/>
  <c r="MX12" i="87" s="1"/>
  <c r="MV11" i="87"/>
  <c r="MX11" i="87" s="1"/>
  <c r="MV10" i="87"/>
  <c r="MX10" i="87" s="1"/>
  <c r="MV9" i="87"/>
  <c r="MX9" i="87" s="1"/>
  <c r="MV8" i="87"/>
  <c r="MX8" i="87" s="1"/>
  <c r="MV7" i="87"/>
  <c r="MX7" i="87" s="1"/>
  <c r="MV6" i="87"/>
  <c r="MX6" i="87" s="1"/>
  <c r="MV5" i="87"/>
  <c r="MX5" i="87" s="1"/>
  <c r="MV4" i="87"/>
  <c r="MX4" i="87" s="1"/>
  <c r="MV3" i="87"/>
  <c r="MX3" i="87" s="1"/>
  <c r="MC28" i="87"/>
  <c r="ME28" i="87" s="1"/>
  <c r="MC27" i="87"/>
  <c r="ME27" i="87" s="1"/>
  <c r="MC26" i="87"/>
  <c r="ME26" i="87" s="1"/>
  <c r="MC25" i="87"/>
  <c r="ME25" i="87" s="1"/>
  <c r="MC24" i="87"/>
  <c r="ME24" i="87" s="1"/>
  <c r="MC23" i="87"/>
  <c r="ME23" i="87" s="1"/>
  <c r="MC22" i="87"/>
  <c r="ME22" i="87" s="1"/>
  <c r="MC21" i="87"/>
  <c r="ME21" i="87" s="1"/>
  <c r="MC20" i="87"/>
  <c r="ME20" i="87" s="1"/>
  <c r="MC19" i="87"/>
  <c r="ME19" i="87" s="1"/>
  <c r="MC18" i="87"/>
  <c r="ME18" i="87" s="1"/>
  <c r="MC17" i="87"/>
  <c r="ME17" i="87" s="1"/>
  <c r="MC16" i="87"/>
  <c r="ME16" i="87" s="1"/>
  <c r="MC15" i="87"/>
  <c r="ME15" i="87" s="1"/>
  <c r="MC14" i="87"/>
  <c r="ME14" i="87" s="1"/>
  <c r="MC13" i="87"/>
  <c r="ME13" i="87" s="1"/>
  <c r="MC12" i="87"/>
  <c r="ME12" i="87" s="1"/>
  <c r="MC11" i="87"/>
  <c r="ME11" i="87" s="1"/>
  <c r="MC10" i="87"/>
  <c r="ME10" i="87" s="1"/>
  <c r="MC9" i="87"/>
  <c r="ME9" i="87" s="1"/>
  <c r="MC8" i="87"/>
  <c r="MC7" i="87"/>
  <c r="ME7" i="87" s="1"/>
  <c r="MC6" i="87"/>
  <c r="ME6" i="87" s="1"/>
  <c r="MC5" i="87"/>
  <c r="ME5" i="87" s="1"/>
  <c r="MC4" i="87"/>
  <c r="ME4" i="87" s="1"/>
  <c r="MC3" i="87"/>
  <c r="ME3" i="87" s="1"/>
  <c r="LJ28" i="87"/>
  <c r="LL28" i="87" s="1"/>
  <c r="LJ27" i="87"/>
  <c r="LL27" i="87" s="1"/>
  <c r="LJ26" i="87"/>
  <c r="LL26" i="87" s="1"/>
  <c r="LJ25" i="87"/>
  <c r="LL25" i="87" s="1"/>
  <c r="LJ24" i="87"/>
  <c r="LL24" i="87" s="1"/>
  <c r="LJ23" i="87"/>
  <c r="LL23" i="87" s="1"/>
  <c r="LJ22" i="87"/>
  <c r="LL22" i="87" s="1"/>
  <c r="LJ21" i="87"/>
  <c r="LL21" i="87" s="1"/>
  <c r="LJ20" i="87"/>
  <c r="LL20" i="87" s="1"/>
  <c r="LJ19" i="87"/>
  <c r="LL19" i="87" s="1"/>
  <c r="LJ18" i="87"/>
  <c r="LL18" i="87" s="1"/>
  <c r="LJ17" i="87"/>
  <c r="LL17" i="87" s="1"/>
  <c r="LJ16" i="87"/>
  <c r="LL16" i="87" s="1"/>
  <c r="LJ15" i="87"/>
  <c r="LL15" i="87" s="1"/>
  <c r="LJ14" i="87"/>
  <c r="LL14" i="87" s="1"/>
  <c r="LJ13" i="87"/>
  <c r="LL13" i="87" s="1"/>
  <c r="LJ12" i="87"/>
  <c r="LL12" i="87" s="1"/>
  <c r="LJ11" i="87"/>
  <c r="LL11" i="87" s="1"/>
  <c r="LJ10" i="87"/>
  <c r="LL10" i="87" s="1"/>
  <c r="LJ9" i="87"/>
  <c r="LL9" i="87" s="1"/>
  <c r="LJ8" i="87"/>
  <c r="LL8" i="87" s="1"/>
  <c r="LJ7" i="87"/>
  <c r="LL7" i="87" s="1"/>
  <c r="LJ6" i="87"/>
  <c r="LL6" i="87" s="1"/>
  <c r="LJ5" i="87"/>
  <c r="LL5" i="87" s="1"/>
  <c r="LJ4" i="87"/>
  <c r="LL4" i="87" s="1"/>
  <c r="LJ3" i="87"/>
  <c r="LL3" i="87" s="1"/>
  <c r="KQ28" i="87"/>
  <c r="KS28" i="87" s="1"/>
  <c r="KQ27" i="87"/>
  <c r="KS27" i="87" s="1"/>
  <c r="KQ26" i="87"/>
  <c r="KS26" i="87" s="1"/>
  <c r="KQ25" i="87"/>
  <c r="KS25" i="87" s="1"/>
  <c r="KQ24" i="87"/>
  <c r="KS24" i="87" s="1"/>
  <c r="KQ23" i="87"/>
  <c r="KS23" i="87" s="1"/>
  <c r="KQ22" i="87"/>
  <c r="KS22" i="87" s="1"/>
  <c r="KQ21" i="87"/>
  <c r="KS21" i="87" s="1"/>
  <c r="KQ20" i="87"/>
  <c r="KS20" i="87" s="1"/>
  <c r="KQ19" i="87"/>
  <c r="KS19" i="87" s="1"/>
  <c r="KQ18" i="87"/>
  <c r="KS18" i="87" s="1"/>
  <c r="KQ17" i="87"/>
  <c r="KS17" i="87" s="1"/>
  <c r="KQ16" i="87"/>
  <c r="KS16" i="87" s="1"/>
  <c r="KQ15" i="87"/>
  <c r="KS15" i="87" s="1"/>
  <c r="KQ14" i="87"/>
  <c r="KS14" i="87" s="1"/>
  <c r="KQ13" i="87"/>
  <c r="KS13" i="87" s="1"/>
  <c r="KQ12" i="87"/>
  <c r="KS12" i="87" s="1"/>
  <c r="KQ11" i="87"/>
  <c r="KS11" i="87" s="1"/>
  <c r="KQ10" i="87"/>
  <c r="KS10" i="87" s="1"/>
  <c r="KQ9" i="87"/>
  <c r="KS9" i="87" s="1"/>
  <c r="KQ8" i="87"/>
  <c r="KS8" i="87" s="1"/>
  <c r="KQ7" i="87"/>
  <c r="KS7" i="87" s="1"/>
  <c r="KQ6" i="87"/>
  <c r="KS6" i="87" s="1"/>
  <c r="KQ5" i="87"/>
  <c r="KS5" i="87" s="1"/>
  <c r="KQ4" i="87"/>
  <c r="KS4" i="87" s="1"/>
  <c r="KQ3" i="87"/>
  <c r="KS3" i="87" s="1"/>
  <c r="JX28" i="87"/>
  <c r="JZ28" i="87" s="1"/>
  <c r="JX27" i="87"/>
  <c r="JZ27" i="87" s="1"/>
  <c r="JX26" i="87"/>
  <c r="JZ26" i="87" s="1"/>
  <c r="JX25" i="87"/>
  <c r="JZ25" i="87" s="1"/>
  <c r="JX24" i="87"/>
  <c r="JZ24" i="87" s="1"/>
  <c r="JX23" i="87"/>
  <c r="JZ23" i="87" s="1"/>
  <c r="JX22" i="87"/>
  <c r="JZ22" i="87" s="1"/>
  <c r="JX21" i="87"/>
  <c r="JZ21" i="87" s="1"/>
  <c r="JX20" i="87"/>
  <c r="JZ20" i="87" s="1"/>
  <c r="JX19" i="87"/>
  <c r="JZ19" i="87" s="1"/>
  <c r="JX18" i="87"/>
  <c r="JZ18" i="87" s="1"/>
  <c r="JX17" i="87"/>
  <c r="JZ17" i="87" s="1"/>
  <c r="JX16" i="87"/>
  <c r="JZ16" i="87" s="1"/>
  <c r="JX15" i="87"/>
  <c r="JZ15" i="87" s="1"/>
  <c r="JX14" i="87"/>
  <c r="JZ14" i="87" s="1"/>
  <c r="JX13" i="87"/>
  <c r="JZ13" i="87" s="1"/>
  <c r="JX12" i="87"/>
  <c r="JZ12" i="87" s="1"/>
  <c r="JX11" i="87"/>
  <c r="JZ11" i="87" s="1"/>
  <c r="JX10" i="87"/>
  <c r="JZ10" i="87" s="1"/>
  <c r="JX9" i="87"/>
  <c r="JZ9" i="87" s="1"/>
  <c r="JX8" i="87"/>
  <c r="JZ8" i="87" s="1"/>
  <c r="JX7" i="87"/>
  <c r="JZ7" i="87" s="1"/>
  <c r="JX6" i="87"/>
  <c r="JZ6" i="87" s="1"/>
  <c r="JX5" i="87"/>
  <c r="JZ5" i="87" s="1"/>
  <c r="JX4" i="87"/>
  <c r="JZ4" i="87" s="1"/>
  <c r="JX3" i="87"/>
  <c r="JZ3" i="87" s="1"/>
  <c r="D8" i="97"/>
  <c r="I20" i="97"/>
  <c r="B3" i="96"/>
  <c r="B4" i="96"/>
  <c r="B5" i="96"/>
  <c r="B6" i="96"/>
  <c r="B7" i="96"/>
  <c r="B8" i="96"/>
  <c r="B9" i="96"/>
  <c r="B10" i="96"/>
  <c r="B11" i="96"/>
  <c r="B12" i="96"/>
  <c r="B13" i="96"/>
  <c r="B14" i="96"/>
  <c r="B15" i="96"/>
  <c r="B16" i="96"/>
  <c r="B17" i="96"/>
  <c r="B18" i="96"/>
  <c r="B19" i="96"/>
  <c r="B20" i="96"/>
  <c r="B21" i="96"/>
  <c r="B22" i="96"/>
  <c r="B23" i="96"/>
  <c r="B24" i="96"/>
  <c r="B25" i="96"/>
  <c r="B2" i="96"/>
  <c r="UZ28" i="6"/>
  <c r="UZ22" i="6"/>
  <c r="UY22" i="6"/>
  <c r="DR33" i="77"/>
  <c r="DR34" i="77"/>
  <c r="DR35" i="77"/>
  <c r="DR32" i="77"/>
  <c r="WS27" i="64"/>
  <c r="WS26" i="64"/>
  <c r="SI33" i="64"/>
  <c r="SI34" i="64"/>
  <c r="SI35" i="64"/>
  <c r="SI32" i="64"/>
  <c r="SG4" i="64"/>
  <c r="SG5" i="64"/>
  <c r="SG6" i="64"/>
  <c r="SG7" i="64"/>
  <c r="SG8" i="64"/>
  <c r="SG9" i="64"/>
  <c r="SG10" i="64"/>
  <c r="SG11" i="64"/>
  <c r="SG12" i="64"/>
  <c r="SG13" i="64"/>
  <c r="SG14" i="64"/>
  <c r="SG15" i="64"/>
  <c r="SG16" i="64"/>
  <c r="SG17" i="64"/>
  <c r="SG18" i="64"/>
  <c r="SG19" i="64"/>
  <c r="SG20" i="64"/>
  <c r="SG21" i="64"/>
  <c r="SG22" i="64"/>
  <c r="SG23" i="64"/>
  <c r="SG24" i="64"/>
  <c r="SG25" i="64"/>
  <c r="SG26" i="64"/>
  <c r="SG27" i="64"/>
  <c r="SG28" i="64"/>
  <c r="SG29" i="64"/>
  <c r="SG3" i="64"/>
  <c r="LT33" i="64"/>
  <c r="LT34" i="64"/>
  <c r="LT35" i="64"/>
  <c r="LT32" i="64"/>
  <c r="FD34" i="64"/>
  <c r="FD35" i="64"/>
  <c r="FD36" i="64"/>
  <c r="FD33" i="64"/>
  <c r="OA4" i="88"/>
  <c r="OA5" i="88"/>
  <c r="OA6" i="88"/>
  <c r="OA7" i="88"/>
  <c r="OA8" i="88"/>
  <c r="OA9" i="88"/>
  <c r="OA10" i="88"/>
  <c r="OA11" i="88"/>
  <c r="OA12" i="88"/>
  <c r="OA13" i="88"/>
  <c r="OA14" i="88"/>
  <c r="OA16" i="88"/>
  <c r="OA17" i="88"/>
  <c r="OA18" i="88"/>
  <c r="OA19" i="88"/>
  <c r="OA20" i="88"/>
  <c r="OA21" i="88"/>
  <c r="OA3" i="88"/>
  <c r="JF4" i="87"/>
  <c r="JF5" i="87"/>
  <c r="JF6" i="87"/>
  <c r="JF7" i="87"/>
  <c r="JF8" i="87"/>
  <c r="JF9" i="87"/>
  <c r="JF10" i="87"/>
  <c r="JF11" i="87"/>
  <c r="JF12" i="87"/>
  <c r="JF13" i="87"/>
  <c r="JF14" i="87"/>
  <c r="JF15" i="87"/>
  <c r="JF16" i="87"/>
  <c r="JF17" i="87"/>
  <c r="JF18" i="87"/>
  <c r="JF19" i="87"/>
  <c r="JF20" i="87"/>
  <c r="JF22" i="87"/>
  <c r="JF24" i="87"/>
  <c r="JF25" i="87"/>
  <c r="JF26" i="87"/>
  <c r="JF27" i="87"/>
  <c r="JF28" i="87"/>
  <c r="JF3" i="87"/>
  <c r="OB16" i="88"/>
  <c r="OB17" i="88"/>
  <c r="OB18" i="88"/>
  <c r="OB19" i="88"/>
  <c r="OB20" i="88"/>
  <c r="OB21" i="88"/>
  <c r="MZ21" i="88"/>
  <c r="MZ20" i="88"/>
  <c r="MZ19" i="88"/>
  <c r="MZ18" i="88"/>
  <c r="MZ17" i="88"/>
  <c r="MZ16" i="88"/>
  <c r="MZ15" i="88"/>
  <c r="MZ14" i="88"/>
  <c r="MZ13" i="88"/>
  <c r="MZ10" i="88"/>
  <c r="MZ9" i="88"/>
  <c r="MZ8" i="88"/>
  <c r="MZ7" i="88"/>
  <c r="MZ6" i="88"/>
  <c r="MZ5" i="88"/>
  <c r="MZ4" i="88"/>
  <c r="MZ3" i="88"/>
  <c r="JE28" i="87"/>
  <c r="JG28" i="87" s="1"/>
  <c r="JE27" i="87"/>
  <c r="JG27" i="87" s="1"/>
  <c r="JE26" i="87"/>
  <c r="JG26" i="87" s="1"/>
  <c r="JE25" i="87"/>
  <c r="JG25" i="87" s="1"/>
  <c r="JE24" i="87"/>
  <c r="JG24" i="87" s="1"/>
  <c r="JE23" i="87"/>
  <c r="JE22" i="87"/>
  <c r="JG22" i="87" s="1"/>
  <c r="JE21" i="87"/>
  <c r="JE20" i="87"/>
  <c r="JG20" i="87" s="1"/>
  <c r="JE19" i="87"/>
  <c r="JG19" i="87" s="1"/>
  <c r="JE18" i="87"/>
  <c r="JG18" i="87" s="1"/>
  <c r="JE17" i="87"/>
  <c r="JG17" i="87" s="1"/>
  <c r="JE16" i="87"/>
  <c r="JG16" i="87" s="1"/>
  <c r="JE15" i="87"/>
  <c r="JG15" i="87" s="1"/>
  <c r="JE14" i="87"/>
  <c r="JG14" i="87" s="1"/>
  <c r="JE13" i="87"/>
  <c r="JG13" i="87" s="1"/>
  <c r="JE12" i="87"/>
  <c r="JG12" i="87" s="1"/>
  <c r="JE11" i="87"/>
  <c r="JG11" i="87" s="1"/>
  <c r="JE10" i="87"/>
  <c r="JG10" i="87" s="1"/>
  <c r="JE9" i="87"/>
  <c r="JG9" i="87" s="1"/>
  <c r="JE8" i="87"/>
  <c r="JG8" i="87" s="1"/>
  <c r="JE7" i="87"/>
  <c r="JG7" i="87" s="1"/>
  <c r="JE6" i="87"/>
  <c r="JG6" i="87" s="1"/>
  <c r="JE5" i="87"/>
  <c r="JG5" i="87" s="1"/>
  <c r="JE4" i="87"/>
  <c r="JG4" i="87" s="1"/>
  <c r="JE3" i="87"/>
  <c r="JG3" i="87" s="1"/>
  <c r="IL28" i="87"/>
  <c r="IN28" i="87" s="1"/>
  <c r="IL27" i="87"/>
  <c r="IN27" i="87" s="1"/>
  <c r="IL26" i="87"/>
  <c r="IN26" i="87" s="1"/>
  <c r="IL25" i="87"/>
  <c r="IN25" i="87" s="1"/>
  <c r="IL24" i="87"/>
  <c r="IN24" i="87" s="1"/>
  <c r="IL23" i="87"/>
  <c r="IN23" i="87" s="1"/>
  <c r="IL22" i="87"/>
  <c r="IL21" i="87"/>
  <c r="IN21" i="87" s="1"/>
  <c r="IL20" i="87"/>
  <c r="IN20" i="87" s="1"/>
  <c r="IL19" i="87"/>
  <c r="IN19" i="87" s="1"/>
  <c r="IL18" i="87"/>
  <c r="IN18" i="87" s="1"/>
  <c r="IL17" i="87"/>
  <c r="IN17" i="87" s="1"/>
  <c r="IL16" i="87"/>
  <c r="IN16" i="87" s="1"/>
  <c r="IL15" i="87"/>
  <c r="IN15" i="87" s="1"/>
  <c r="IL14" i="87"/>
  <c r="IN14" i="87" s="1"/>
  <c r="IL13" i="87"/>
  <c r="IL12" i="87"/>
  <c r="IN12" i="87" s="1"/>
  <c r="IL11" i="87"/>
  <c r="IN11" i="87" s="1"/>
  <c r="IL10" i="87"/>
  <c r="IN10" i="87" s="1"/>
  <c r="IL9" i="87"/>
  <c r="IN9" i="87" s="1"/>
  <c r="IL8" i="87"/>
  <c r="IN8" i="87" s="1"/>
  <c r="IL7" i="87"/>
  <c r="IN7" i="87" s="1"/>
  <c r="IL6" i="87"/>
  <c r="IN6" i="87" s="1"/>
  <c r="IL5" i="87"/>
  <c r="IN5" i="87" s="1"/>
  <c r="IL4" i="87"/>
  <c r="IN4" i="87" s="1"/>
  <c r="IL3" i="87"/>
  <c r="IN3" i="87" s="1"/>
  <c r="HR28" i="87"/>
  <c r="HR27" i="87"/>
  <c r="HR26" i="87"/>
  <c r="HR25" i="87"/>
  <c r="HR24" i="87"/>
  <c r="HR23" i="87"/>
  <c r="HR22" i="87"/>
  <c r="HR21" i="87"/>
  <c r="HR20" i="87"/>
  <c r="HR19" i="87"/>
  <c r="HR18" i="87"/>
  <c r="HR17" i="87"/>
  <c r="HR16" i="87"/>
  <c r="HR15" i="87"/>
  <c r="HR14" i="87"/>
  <c r="HR13" i="87"/>
  <c r="HR12" i="87"/>
  <c r="HR11" i="87"/>
  <c r="HR10" i="87"/>
  <c r="HR9" i="87"/>
  <c r="HR8" i="87"/>
  <c r="HR7" i="87"/>
  <c r="HR6" i="87"/>
  <c r="HR5" i="87"/>
  <c r="HR4" i="87"/>
  <c r="HR3" i="87"/>
  <c r="GY28" i="87"/>
  <c r="HA28" i="87" s="1"/>
  <c r="GY27" i="87"/>
  <c r="HA27" i="87" s="1"/>
  <c r="GY26" i="87"/>
  <c r="HA26" i="87" s="1"/>
  <c r="GY25" i="87"/>
  <c r="HA25" i="87" s="1"/>
  <c r="GY24" i="87"/>
  <c r="HA24" i="87" s="1"/>
  <c r="GY23" i="87"/>
  <c r="HA23" i="87" s="1"/>
  <c r="GY22" i="87"/>
  <c r="GY21" i="87"/>
  <c r="HA21" i="87" s="1"/>
  <c r="GY20" i="87"/>
  <c r="HA20" i="87" s="1"/>
  <c r="GY19" i="87"/>
  <c r="HA19" i="87" s="1"/>
  <c r="GY18" i="87"/>
  <c r="GY17" i="87"/>
  <c r="HA17" i="87" s="1"/>
  <c r="GY16" i="87"/>
  <c r="HA16" i="87" s="1"/>
  <c r="GY15" i="87"/>
  <c r="HA15" i="87" s="1"/>
  <c r="GY14" i="87"/>
  <c r="HA14" i="87" s="1"/>
  <c r="GY13" i="87"/>
  <c r="GY12" i="87"/>
  <c r="HA12" i="87" s="1"/>
  <c r="GY11" i="87"/>
  <c r="HA11" i="87" s="1"/>
  <c r="GY10" i="87"/>
  <c r="HA10" i="87" s="1"/>
  <c r="GY9" i="87"/>
  <c r="GY8" i="87"/>
  <c r="HA8" i="87" s="1"/>
  <c r="GY7" i="87"/>
  <c r="HA7" i="87" s="1"/>
  <c r="GY6" i="87"/>
  <c r="HA6" i="87" s="1"/>
  <c r="GY5" i="87"/>
  <c r="HA5" i="87" s="1"/>
  <c r="GY4" i="87"/>
  <c r="HA4" i="87" s="1"/>
  <c r="GY3" i="87"/>
  <c r="HA3" i="87" s="1"/>
  <c r="GF28" i="87"/>
  <c r="GH28" i="87" s="1"/>
  <c r="GF27" i="87"/>
  <c r="GH27" i="87" s="1"/>
  <c r="GF26" i="87"/>
  <c r="GH26" i="87" s="1"/>
  <c r="GF25" i="87"/>
  <c r="GH25" i="87" s="1"/>
  <c r="GF24" i="87"/>
  <c r="GH24" i="87" s="1"/>
  <c r="GF23" i="87"/>
  <c r="GH23" i="87" s="1"/>
  <c r="GF22" i="87"/>
  <c r="GF21" i="87"/>
  <c r="GH21" i="87" s="1"/>
  <c r="GF20" i="87"/>
  <c r="GH20" i="87" s="1"/>
  <c r="GF19" i="87"/>
  <c r="GH19" i="87" s="1"/>
  <c r="GF18" i="87"/>
  <c r="GH18" i="87" s="1"/>
  <c r="GF17" i="87"/>
  <c r="GH17" i="87" s="1"/>
  <c r="GF16" i="87"/>
  <c r="GF15" i="87"/>
  <c r="GF14" i="87"/>
  <c r="GF13" i="87"/>
  <c r="GF12" i="87"/>
  <c r="GF11" i="87"/>
  <c r="GH11" i="87" s="1"/>
  <c r="GF10" i="87"/>
  <c r="GH10" i="87" s="1"/>
  <c r="GF9" i="87"/>
  <c r="GH9" i="87" s="1"/>
  <c r="GF8" i="87"/>
  <c r="GH8" i="87" s="1"/>
  <c r="GF7" i="87"/>
  <c r="GH7" i="87" s="1"/>
  <c r="GF6" i="87"/>
  <c r="GH6" i="87" s="1"/>
  <c r="GF5" i="87"/>
  <c r="GH5" i="87" s="1"/>
  <c r="GF4" i="87"/>
  <c r="GH4" i="87" s="1"/>
  <c r="GF3" i="87"/>
  <c r="GH3" i="87" s="1"/>
  <c r="LX15" i="88"/>
  <c r="LX16" i="88"/>
  <c r="LX17" i="88"/>
  <c r="LX18" i="88"/>
  <c r="LX19" i="88"/>
  <c r="LX20" i="88"/>
  <c r="LX21" i="88"/>
  <c r="OB14" i="88"/>
  <c r="OB13" i="88"/>
  <c r="OB12" i="88"/>
  <c r="OB11" i="88"/>
  <c r="OB10" i="88"/>
  <c r="OB9" i="88"/>
  <c r="OB8" i="88"/>
  <c r="OB7" i="88"/>
  <c r="OB6" i="88"/>
  <c r="OB5" i="88"/>
  <c r="OB4" i="88"/>
  <c r="OB3" i="88"/>
  <c r="KV15" i="88"/>
  <c r="KV16" i="88"/>
  <c r="KV17" i="88"/>
  <c r="KV18" i="88"/>
  <c r="KV19" i="88"/>
  <c r="KV20" i="88"/>
  <c r="KV21" i="88"/>
  <c r="JT15" i="88"/>
  <c r="JT16" i="88"/>
  <c r="JT17" i="88"/>
  <c r="JT18" i="88"/>
  <c r="JT19" i="88"/>
  <c r="JT20" i="88"/>
  <c r="JT21" i="88"/>
  <c r="LX14" i="88"/>
  <c r="LX13" i="88"/>
  <c r="LX10" i="88"/>
  <c r="LX9" i="88"/>
  <c r="LX8" i="88"/>
  <c r="LX7" i="88"/>
  <c r="LX6" i="88"/>
  <c r="LX5" i="88"/>
  <c r="LX4" i="88"/>
  <c r="LX3" i="88"/>
  <c r="KV14" i="88"/>
  <c r="KV13" i="88"/>
  <c r="KV11" i="88"/>
  <c r="KV10" i="88"/>
  <c r="KV9" i="88"/>
  <c r="KV8" i="88"/>
  <c r="KV7" i="88"/>
  <c r="KV6" i="88"/>
  <c r="KV5" i="88"/>
  <c r="KV4" i="88"/>
  <c r="KV3" i="88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B18" i="5"/>
  <c r="C18" i="5"/>
  <c r="D18" i="5"/>
  <c r="E18" i="5"/>
  <c r="F18" i="5"/>
  <c r="G18" i="5"/>
  <c r="H18" i="5"/>
  <c r="I18" i="5"/>
  <c r="J18" i="5"/>
  <c r="K18" i="5"/>
  <c r="L18" i="5"/>
  <c r="P67" i="3" s="1"/>
  <c r="M18" i="5"/>
  <c r="N18" i="5"/>
  <c r="O18" i="5"/>
  <c r="P18" i="5"/>
  <c r="Q18" i="5"/>
  <c r="R18" i="5"/>
  <c r="S18" i="5"/>
  <c r="T18" i="5"/>
  <c r="U18" i="5"/>
  <c r="V18" i="5"/>
  <c r="W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IR4" i="88"/>
  <c r="IR5" i="88"/>
  <c r="IR6" i="88"/>
  <c r="IR7" i="88"/>
  <c r="IR8" i="88"/>
  <c r="IR9" i="88"/>
  <c r="IR10" i="88"/>
  <c r="IR11" i="88"/>
  <c r="IR12" i="88"/>
  <c r="IR13" i="88"/>
  <c r="IR14" i="88"/>
  <c r="JT4" i="88"/>
  <c r="JT5" i="88"/>
  <c r="JT6" i="88"/>
  <c r="JT7" i="88"/>
  <c r="JT8" i="88"/>
  <c r="JT9" i="88"/>
  <c r="JT10" i="88"/>
  <c r="JT11" i="88"/>
  <c r="JT12" i="88"/>
  <c r="JT13" i="88"/>
  <c r="JT14" i="88"/>
  <c r="JT3" i="88"/>
  <c r="IR3" i="88"/>
  <c r="FM28" i="87"/>
  <c r="FO28" i="87" s="1"/>
  <c r="FM27" i="87"/>
  <c r="FO27" i="87" s="1"/>
  <c r="FM26" i="87"/>
  <c r="FO26" i="87" s="1"/>
  <c r="FM25" i="87"/>
  <c r="FO25" i="87" s="1"/>
  <c r="FM24" i="87"/>
  <c r="FO24" i="87" s="1"/>
  <c r="FM23" i="87"/>
  <c r="FO23" i="87" s="1"/>
  <c r="FM22" i="87"/>
  <c r="FO22" i="87" s="1"/>
  <c r="FM21" i="87"/>
  <c r="FO21" i="87" s="1"/>
  <c r="FM20" i="87"/>
  <c r="FO20" i="87" s="1"/>
  <c r="FM19" i="87"/>
  <c r="FO19" i="87" s="1"/>
  <c r="FM18" i="87"/>
  <c r="FO18" i="87" s="1"/>
  <c r="FM17" i="87"/>
  <c r="FO17" i="87" s="1"/>
  <c r="FM16" i="87"/>
  <c r="FO16" i="87" s="1"/>
  <c r="FM15" i="87"/>
  <c r="FO15" i="87" s="1"/>
  <c r="FM14" i="87"/>
  <c r="FO14" i="87" s="1"/>
  <c r="FM13" i="87"/>
  <c r="FO13" i="87" s="1"/>
  <c r="FM12" i="87"/>
  <c r="FO12" i="87" s="1"/>
  <c r="FM11" i="87"/>
  <c r="FO11" i="87" s="1"/>
  <c r="FM10" i="87"/>
  <c r="FO10" i="87" s="1"/>
  <c r="FM9" i="87"/>
  <c r="FO9" i="87" s="1"/>
  <c r="FM8" i="87"/>
  <c r="FO8" i="87" s="1"/>
  <c r="FM7" i="87"/>
  <c r="FO7" i="87" s="1"/>
  <c r="FM6" i="87"/>
  <c r="FO6" i="87" s="1"/>
  <c r="FM5" i="87"/>
  <c r="FO5" i="87" s="1"/>
  <c r="FM4" i="87"/>
  <c r="FO4" i="87" s="1"/>
  <c r="FM3" i="87"/>
  <c r="FO3" i="87" s="1"/>
  <c r="ET28" i="87"/>
  <c r="EV28" i="87" s="1"/>
  <c r="ET27" i="87"/>
  <c r="EV27" i="87" s="1"/>
  <c r="ET26" i="87"/>
  <c r="EV26" i="87" s="1"/>
  <c r="ET25" i="87"/>
  <c r="EV25" i="87" s="1"/>
  <c r="ET24" i="87"/>
  <c r="EV24" i="87" s="1"/>
  <c r="ET22" i="87"/>
  <c r="EV22" i="87" s="1"/>
  <c r="ET20" i="87"/>
  <c r="EV20" i="87" s="1"/>
  <c r="ET19" i="87"/>
  <c r="EV19" i="87" s="1"/>
  <c r="ET18" i="87"/>
  <c r="EV18" i="87" s="1"/>
  <c r="ET17" i="87"/>
  <c r="EV17" i="87" s="1"/>
  <c r="ET16" i="87"/>
  <c r="EV16" i="87" s="1"/>
  <c r="ET15" i="87"/>
  <c r="EV15" i="87" s="1"/>
  <c r="ET14" i="87"/>
  <c r="EV14" i="87" s="1"/>
  <c r="ET13" i="87"/>
  <c r="EV13" i="87" s="1"/>
  <c r="ET12" i="87"/>
  <c r="EV12" i="87" s="1"/>
  <c r="ET11" i="87"/>
  <c r="EV11" i="87" s="1"/>
  <c r="ET10" i="87"/>
  <c r="EV10" i="87" s="1"/>
  <c r="ET9" i="87"/>
  <c r="EV9" i="87" s="1"/>
  <c r="ET8" i="87"/>
  <c r="EV8" i="87" s="1"/>
  <c r="ET7" i="87"/>
  <c r="EV7" i="87" s="1"/>
  <c r="ET6" i="87"/>
  <c r="EV6" i="87" s="1"/>
  <c r="ET5" i="87"/>
  <c r="EV5" i="87" s="1"/>
  <c r="ET4" i="87"/>
  <c r="EV4" i="87" s="1"/>
  <c r="ET3" i="87"/>
  <c r="EV3" i="87" s="1"/>
  <c r="I81" i="92"/>
  <c r="J81" i="92"/>
  <c r="K81" i="92"/>
  <c r="I82" i="92"/>
  <c r="J82" i="92"/>
  <c r="K82" i="92"/>
  <c r="I83" i="92"/>
  <c r="J83" i="92"/>
  <c r="K83" i="92"/>
  <c r="I84" i="92"/>
  <c r="J84" i="92"/>
  <c r="K84" i="92"/>
  <c r="I85" i="92"/>
  <c r="J85" i="92"/>
  <c r="K85" i="92"/>
  <c r="I86" i="92"/>
  <c r="J86" i="92"/>
  <c r="K86" i="92"/>
  <c r="I87" i="92"/>
  <c r="J87" i="92"/>
  <c r="K87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60" i="92"/>
  <c r="I61" i="92"/>
  <c r="I62" i="92"/>
  <c r="I63" i="92"/>
  <c r="I64" i="92"/>
  <c r="I65" i="92"/>
  <c r="I66" i="92"/>
  <c r="I67" i="92"/>
  <c r="I68" i="92"/>
  <c r="I69" i="92"/>
  <c r="I70" i="92"/>
  <c r="I71" i="92"/>
  <c r="I72" i="92"/>
  <c r="I73" i="92"/>
  <c r="I74" i="92"/>
  <c r="I75" i="92"/>
  <c r="I76" i="92"/>
  <c r="I77" i="92"/>
  <c r="I78" i="92"/>
  <c r="I79" i="92"/>
  <c r="I60" i="92"/>
  <c r="I23" i="92"/>
  <c r="I24" i="92"/>
  <c r="I25" i="92"/>
  <c r="I26" i="92"/>
  <c r="I27" i="92"/>
  <c r="I28" i="92"/>
  <c r="I29" i="92"/>
  <c r="I30" i="92"/>
  <c r="I31" i="92"/>
  <c r="I32" i="92"/>
  <c r="I33" i="92"/>
  <c r="I34" i="92"/>
  <c r="I35" i="92"/>
  <c r="I36" i="92"/>
  <c r="I37" i="92"/>
  <c r="I38" i="92"/>
  <c r="I39" i="92"/>
  <c r="I40" i="92"/>
  <c r="I41" i="92"/>
  <c r="I22" i="92"/>
  <c r="GM4" i="88"/>
  <c r="GN4" i="88" s="1"/>
  <c r="GM5" i="88"/>
  <c r="GN5" i="88" s="1"/>
  <c r="GM6" i="88"/>
  <c r="GN6" i="88" s="1"/>
  <c r="GM7" i="88"/>
  <c r="GN7" i="88" s="1"/>
  <c r="GM8" i="88"/>
  <c r="GN8" i="88" s="1"/>
  <c r="GM9" i="88"/>
  <c r="GN9" i="88" s="1"/>
  <c r="GM10" i="88"/>
  <c r="GN10" i="88" s="1"/>
  <c r="GM11" i="88"/>
  <c r="GN11" i="88" s="1"/>
  <c r="GM12" i="88"/>
  <c r="GN12" i="88" s="1"/>
  <c r="GM13" i="88"/>
  <c r="GN13" i="88" s="1"/>
  <c r="GM14" i="88"/>
  <c r="GN14" i="88" s="1"/>
  <c r="GM15" i="88"/>
  <c r="GN15" i="88" s="1"/>
  <c r="GM3" i="88"/>
  <c r="FL6" i="88"/>
  <c r="EB4" i="87"/>
  <c r="EB5" i="87"/>
  <c r="EB6" i="87"/>
  <c r="EB7" i="87"/>
  <c r="EB8" i="87"/>
  <c r="EB9" i="87"/>
  <c r="EB10" i="87"/>
  <c r="EB11" i="87"/>
  <c r="EB12" i="87"/>
  <c r="EB13" i="87"/>
  <c r="EB14" i="87"/>
  <c r="EB15" i="87"/>
  <c r="EB16" i="87"/>
  <c r="EB17" i="87"/>
  <c r="EB18" i="87"/>
  <c r="EB19" i="87"/>
  <c r="EB20" i="87"/>
  <c r="EB21" i="87"/>
  <c r="EB22" i="87"/>
  <c r="EB23" i="87"/>
  <c r="EB24" i="87"/>
  <c r="EB25" i="87"/>
  <c r="EB26" i="87"/>
  <c r="EB27" i="87"/>
  <c r="EB28" i="87"/>
  <c r="EB3" i="87"/>
  <c r="EJ6" i="88"/>
  <c r="HP12" i="88"/>
  <c r="HP10" i="88"/>
  <c r="HP9" i="88"/>
  <c r="HP8" i="88"/>
  <c r="HP5" i="88"/>
  <c r="HP4" i="88"/>
  <c r="HP3" i="88"/>
  <c r="GN3" i="88"/>
  <c r="FL12" i="88"/>
  <c r="FL10" i="88"/>
  <c r="FL9" i="88"/>
  <c r="FL8" i="88"/>
  <c r="FL5" i="88"/>
  <c r="FL4" i="88"/>
  <c r="FL3" i="88"/>
  <c r="EJ12" i="88"/>
  <c r="EJ10" i="88"/>
  <c r="EJ9" i="88"/>
  <c r="EJ8" i="88"/>
  <c r="EJ5" i="88"/>
  <c r="EJ4" i="88"/>
  <c r="EJ3" i="88"/>
  <c r="DH9" i="88"/>
  <c r="CF9" i="88"/>
  <c r="EA28" i="87"/>
  <c r="EA27" i="87"/>
  <c r="EC27" i="87" s="1"/>
  <c r="EA26" i="87"/>
  <c r="EC26" i="87" s="1"/>
  <c r="EA25" i="87"/>
  <c r="EC25" i="87" s="1"/>
  <c r="EA24" i="87"/>
  <c r="EC24" i="87" s="1"/>
  <c r="EA23" i="87"/>
  <c r="EC23" i="87" s="1"/>
  <c r="EA22" i="87"/>
  <c r="EA21" i="87"/>
  <c r="EC21" i="87" s="1"/>
  <c r="EA20" i="87"/>
  <c r="EC20" i="87" s="1"/>
  <c r="EA19" i="87"/>
  <c r="EC19" i="87" s="1"/>
  <c r="EA18" i="87"/>
  <c r="EC18" i="87" s="1"/>
  <c r="EA17" i="87"/>
  <c r="EC17" i="87" s="1"/>
  <c r="EA16" i="87"/>
  <c r="EA15" i="87"/>
  <c r="EC15" i="87" s="1"/>
  <c r="EA14" i="87"/>
  <c r="EA13" i="87"/>
  <c r="EC13" i="87" s="1"/>
  <c r="EA12" i="87"/>
  <c r="EA11" i="87"/>
  <c r="EC11" i="87" s="1"/>
  <c r="EA10" i="87"/>
  <c r="EC10" i="87" s="1"/>
  <c r="EA9" i="87"/>
  <c r="EC9" i="87" s="1"/>
  <c r="EA8" i="87"/>
  <c r="EC8" i="87" s="1"/>
  <c r="EA7" i="87"/>
  <c r="EC7" i="87" s="1"/>
  <c r="EA6" i="87"/>
  <c r="EC6" i="87" s="1"/>
  <c r="EA5" i="87"/>
  <c r="EC5" i="87" s="1"/>
  <c r="EA4" i="87"/>
  <c r="EA3" i="87"/>
  <c r="EC3" i="87" s="1"/>
  <c r="DH28" i="87"/>
  <c r="DJ28" i="87" s="1"/>
  <c r="DH27" i="87"/>
  <c r="DJ27" i="87" s="1"/>
  <c r="DH26" i="87"/>
  <c r="DJ26" i="87" s="1"/>
  <c r="DH25" i="87"/>
  <c r="DJ25" i="87" s="1"/>
  <c r="DH24" i="87"/>
  <c r="DJ24" i="87" s="1"/>
  <c r="DH23" i="87"/>
  <c r="DJ23" i="87" s="1"/>
  <c r="DH22" i="87"/>
  <c r="DH21" i="87"/>
  <c r="DJ21" i="87" s="1"/>
  <c r="DH20" i="87"/>
  <c r="DJ20" i="87" s="1"/>
  <c r="DH19" i="87"/>
  <c r="DH18" i="87"/>
  <c r="DJ18" i="87" s="1"/>
  <c r="DH17" i="87"/>
  <c r="DJ17" i="87" s="1"/>
  <c r="DH16" i="87"/>
  <c r="DJ16" i="87" s="1"/>
  <c r="DH15" i="87"/>
  <c r="DJ15" i="87" s="1"/>
  <c r="DH14" i="87"/>
  <c r="DJ14" i="87" s="1"/>
  <c r="DH13" i="87"/>
  <c r="DH12" i="87"/>
  <c r="DJ12" i="87" s="1"/>
  <c r="DH11" i="87"/>
  <c r="DJ11" i="87" s="1"/>
  <c r="DH10" i="87"/>
  <c r="DJ10" i="87" s="1"/>
  <c r="DH9" i="87"/>
  <c r="DH8" i="87"/>
  <c r="DJ8" i="87" s="1"/>
  <c r="DH7" i="87"/>
  <c r="DJ7" i="87" s="1"/>
  <c r="DH6" i="87"/>
  <c r="DJ6" i="87" s="1"/>
  <c r="DH5" i="87"/>
  <c r="DJ5" i="87" s="1"/>
  <c r="DH4" i="87"/>
  <c r="DJ4" i="87" s="1"/>
  <c r="DH3" i="87"/>
  <c r="DJ3" i="87" s="1"/>
  <c r="CO9" i="87"/>
  <c r="CO13" i="87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DH12" i="88"/>
  <c r="DH10" i="88"/>
  <c r="DH8" i="88"/>
  <c r="DH5" i="88"/>
  <c r="DH4" i="88"/>
  <c r="DH3" i="88"/>
  <c r="CF12" i="88"/>
  <c r="CF10" i="88"/>
  <c r="CF8" i="88"/>
  <c r="CF6" i="88"/>
  <c r="CF5" i="88"/>
  <c r="CF4" i="88"/>
  <c r="CF3" i="88"/>
  <c r="BD12" i="88"/>
  <c r="BD10" i="88"/>
  <c r="BD8" i="88"/>
  <c r="BD6" i="88"/>
  <c r="BD5" i="88"/>
  <c r="BD4" i="88"/>
  <c r="BD3" i="88"/>
  <c r="CO28" i="87"/>
  <c r="CQ28" i="87" s="1"/>
  <c r="CO27" i="87"/>
  <c r="CQ27" i="87" s="1"/>
  <c r="CO26" i="87"/>
  <c r="CQ26" i="87" s="1"/>
  <c r="CO25" i="87"/>
  <c r="CQ25" i="87" s="1"/>
  <c r="CO24" i="87"/>
  <c r="CQ24" i="87" s="1"/>
  <c r="CO23" i="87"/>
  <c r="CQ23" i="87" s="1"/>
  <c r="CO22" i="87"/>
  <c r="CO21" i="87"/>
  <c r="CQ21" i="87" s="1"/>
  <c r="CO20" i="87"/>
  <c r="CQ20" i="87" s="1"/>
  <c r="CO19" i="87"/>
  <c r="CO18" i="87"/>
  <c r="CQ18" i="87" s="1"/>
  <c r="CO17" i="87"/>
  <c r="CQ17" i="87" s="1"/>
  <c r="CO16" i="87"/>
  <c r="CQ16" i="87" s="1"/>
  <c r="CO15" i="87"/>
  <c r="CQ15" i="87" s="1"/>
  <c r="CO14" i="87"/>
  <c r="CQ14" i="87" s="1"/>
  <c r="CO12" i="87"/>
  <c r="CQ12" i="87" s="1"/>
  <c r="CO11" i="87"/>
  <c r="CQ11" i="87" s="1"/>
  <c r="CO10" i="87"/>
  <c r="CQ10" i="87" s="1"/>
  <c r="CO8" i="87"/>
  <c r="CQ8" i="87" s="1"/>
  <c r="CO7" i="87"/>
  <c r="CQ7" i="87" s="1"/>
  <c r="CO6" i="87"/>
  <c r="CQ6" i="87" s="1"/>
  <c r="CO5" i="87"/>
  <c r="CQ5" i="87" s="1"/>
  <c r="CO4" i="87"/>
  <c r="CQ4" i="87" s="1"/>
  <c r="CO3" i="87"/>
  <c r="CQ3" i="87" s="1"/>
  <c r="BV28" i="87"/>
  <c r="BX28" i="87" s="1"/>
  <c r="BV27" i="87"/>
  <c r="BX27" i="87" s="1"/>
  <c r="BV26" i="87"/>
  <c r="BX26" i="87" s="1"/>
  <c r="BV25" i="87"/>
  <c r="BX25" i="87" s="1"/>
  <c r="BV24" i="87"/>
  <c r="BX24" i="87" s="1"/>
  <c r="BV23" i="87"/>
  <c r="BX23" i="87" s="1"/>
  <c r="BV21" i="87"/>
  <c r="BX21" i="87" s="1"/>
  <c r="BV20" i="87"/>
  <c r="BX20" i="87" s="1"/>
  <c r="BV19" i="87"/>
  <c r="BX19" i="87" s="1"/>
  <c r="BV18" i="87"/>
  <c r="BX18" i="87" s="1"/>
  <c r="BV17" i="87"/>
  <c r="BX17" i="87" s="1"/>
  <c r="BV16" i="87"/>
  <c r="BX16" i="87" s="1"/>
  <c r="BV15" i="87"/>
  <c r="BX15" i="87" s="1"/>
  <c r="BV14" i="87"/>
  <c r="BX14" i="87" s="1"/>
  <c r="BV12" i="87"/>
  <c r="BX12" i="87" s="1"/>
  <c r="BV11" i="87"/>
  <c r="BX11" i="87" s="1"/>
  <c r="BV10" i="87"/>
  <c r="BX10" i="87" s="1"/>
  <c r="BV9" i="87"/>
  <c r="BX9" i="87" s="1"/>
  <c r="BV8" i="87"/>
  <c r="BX8" i="87" s="1"/>
  <c r="BV7" i="87"/>
  <c r="BX7" i="87" s="1"/>
  <c r="BV6" i="87"/>
  <c r="BX6" i="87" s="1"/>
  <c r="BV5" i="87"/>
  <c r="BX5" i="87" s="1"/>
  <c r="BV4" i="87"/>
  <c r="BV3" i="87"/>
  <c r="BX3" i="87" s="1"/>
  <c r="BC28" i="87"/>
  <c r="BE28" i="87" s="1"/>
  <c r="BC27" i="87"/>
  <c r="BE27" i="87" s="1"/>
  <c r="BC26" i="87"/>
  <c r="BE26" i="87" s="1"/>
  <c r="BC25" i="87"/>
  <c r="BE25" i="87" s="1"/>
  <c r="BC24" i="87"/>
  <c r="BE24" i="87" s="1"/>
  <c r="BC23" i="87"/>
  <c r="BE23" i="87" s="1"/>
  <c r="BC21" i="87"/>
  <c r="BE21" i="87" s="1"/>
  <c r="BC20" i="87"/>
  <c r="BE20" i="87" s="1"/>
  <c r="BC19" i="87"/>
  <c r="BE19" i="87" s="1"/>
  <c r="BC18" i="87"/>
  <c r="BE18" i="87" s="1"/>
  <c r="BC17" i="87"/>
  <c r="BE17" i="87" s="1"/>
  <c r="BC16" i="87"/>
  <c r="BE16" i="87" s="1"/>
  <c r="BC15" i="87"/>
  <c r="BE15" i="87" s="1"/>
  <c r="BC14" i="87"/>
  <c r="BE14" i="87" s="1"/>
  <c r="BC12" i="87"/>
  <c r="BE12" i="87" s="1"/>
  <c r="BC11" i="87"/>
  <c r="BE11" i="87" s="1"/>
  <c r="BC10" i="87"/>
  <c r="BE10" i="87" s="1"/>
  <c r="BC9" i="87"/>
  <c r="BE9" i="87" s="1"/>
  <c r="BC8" i="87"/>
  <c r="BE8" i="87" s="1"/>
  <c r="BC7" i="87"/>
  <c r="BE7" i="87" s="1"/>
  <c r="BC6" i="87"/>
  <c r="BE6" i="87" s="1"/>
  <c r="BC5" i="87"/>
  <c r="BE5" i="87" s="1"/>
  <c r="BC4" i="87"/>
  <c r="BE4" i="87" s="1"/>
  <c r="BC3" i="87"/>
  <c r="BE3" i="87" s="1"/>
  <c r="AJ28" i="87"/>
  <c r="AL28" i="87" s="1"/>
  <c r="AJ27" i="87"/>
  <c r="AL27" i="87" s="1"/>
  <c r="AJ26" i="87"/>
  <c r="AL26" i="87" s="1"/>
  <c r="AJ25" i="87"/>
  <c r="AL25" i="87" s="1"/>
  <c r="AJ24" i="87"/>
  <c r="AL24" i="87" s="1"/>
  <c r="AJ23" i="87"/>
  <c r="AL23" i="87" s="1"/>
  <c r="AJ22" i="87"/>
  <c r="AJ21" i="87"/>
  <c r="AL21" i="87" s="1"/>
  <c r="AJ20" i="87"/>
  <c r="AL20" i="87" s="1"/>
  <c r="AJ19" i="87"/>
  <c r="AL19" i="87" s="1"/>
  <c r="AJ18" i="87"/>
  <c r="AL18" i="87" s="1"/>
  <c r="AJ17" i="87"/>
  <c r="AL17" i="87" s="1"/>
  <c r="AJ16" i="87"/>
  <c r="AL16" i="87" s="1"/>
  <c r="AJ15" i="87"/>
  <c r="AL15" i="87" s="1"/>
  <c r="AJ14" i="87"/>
  <c r="AL14" i="87" s="1"/>
  <c r="AJ13" i="87"/>
  <c r="AL13" i="87" s="1"/>
  <c r="AJ12" i="87"/>
  <c r="AL12" i="87" s="1"/>
  <c r="AJ11" i="87"/>
  <c r="AL11" i="87" s="1"/>
  <c r="AJ10" i="87"/>
  <c r="AL10" i="87" s="1"/>
  <c r="AJ9" i="87"/>
  <c r="AL9" i="87" s="1"/>
  <c r="AJ8" i="87"/>
  <c r="AL8" i="87" s="1"/>
  <c r="AJ7" i="87"/>
  <c r="AL7" i="87" s="1"/>
  <c r="AJ6" i="87"/>
  <c r="AL6" i="87" s="1"/>
  <c r="AJ5" i="87"/>
  <c r="AL5" i="87" s="1"/>
  <c r="AJ4" i="87"/>
  <c r="AL4" i="87" s="1"/>
  <c r="AJ3" i="87"/>
  <c r="AL3" i="87" s="1"/>
  <c r="AB12" i="88"/>
  <c r="AB10" i="88"/>
  <c r="AB8" i="88"/>
  <c r="AB7" i="88"/>
  <c r="AB6" i="88"/>
  <c r="AB5" i="88"/>
  <c r="AB4" i="88"/>
  <c r="AB3" i="88"/>
  <c r="Q28" i="87"/>
  <c r="S28" i="87" s="1"/>
  <c r="Q27" i="87"/>
  <c r="S27" i="87" s="1"/>
  <c r="Q26" i="87"/>
  <c r="S26" i="87" s="1"/>
  <c r="Q25" i="87"/>
  <c r="S25" i="87" s="1"/>
  <c r="Q24" i="87"/>
  <c r="S24" i="87" s="1"/>
  <c r="Q23" i="87"/>
  <c r="S23" i="87" s="1"/>
  <c r="Q22" i="87"/>
  <c r="S22" i="87" s="1"/>
  <c r="Q21" i="87"/>
  <c r="S21" i="87" s="1"/>
  <c r="Q20" i="87"/>
  <c r="S20" i="87" s="1"/>
  <c r="Q19" i="87"/>
  <c r="S19" i="87" s="1"/>
  <c r="Q18" i="87"/>
  <c r="S18" i="87" s="1"/>
  <c r="Q17" i="87"/>
  <c r="S17" i="87" s="1"/>
  <c r="Q16" i="87"/>
  <c r="S16" i="87" s="1"/>
  <c r="Q15" i="87"/>
  <c r="S15" i="87" s="1"/>
  <c r="Q14" i="87"/>
  <c r="S14" i="87" s="1"/>
  <c r="Q13" i="87"/>
  <c r="S13" i="87" s="1"/>
  <c r="Q12" i="87"/>
  <c r="S12" i="87" s="1"/>
  <c r="Q11" i="87"/>
  <c r="S11" i="87" s="1"/>
  <c r="Q10" i="87"/>
  <c r="S10" i="87" s="1"/>
  <c r="Q9" i="87"/>
  <c r="S9" i="87" s="1"/>
  <c r="Q8" i="87"/>
  <c r="S8" i="87" s="1"/>
  <c r="Q7" i="87"/>
  <c r="S7" i="87" s="1"/>
  <c r="Q6" i="87"/>
  <c r="S6" i="87" s="1"/>
  <c r="Q5" i="87"/>
  <c r="S5" i="87" s="1"/>
  <c r="Q4" i="87"/>
  <c r="S4" i="87" s="1"/>
  <c r="Q3" i="87"/>
  <c r="S3" i="87" s="1"/>
  <c r="ACA4" i="76"/>
  <c r="ACA5" i="76"/>
  <c r="ACA6" i="76"/>
  <c r="ACA7" i="76"/>
  <c r="ACA8" i="76"/>
  <c r="ACA9" i="76"/>
  <c r="ACA10" i="76"/>
  <c r="ACA11" i="76"/>
  <c r="ACA12" i="76"/>
  <c r="ACA13" i="76"/>
  <c r="ACA14" i="76"/>
  <c r="ACA15" i="76"/>
  <c r="ACA3" i="76"/>
  <c r="ADD13" i="76"/>
  <c r="ADD10" i="76"/>
  <c r="ADD9" i="76"/>
  <c r="ADD8" i="76"/>
  <c r="ADD7" i="76"/>
  <c r="ADD6" i="76"/>
  <c r="ADD5" i="76"/>
  <c r="ADD4" i="76"/>
  <c r="ADD3" i="76"/>
  <c r="ACB13" i="76"/>
  <c r="ACB10" i="76"/>
  <c r="ACB9" i="76"/>
  <c r="ACB8" i="76"/>
  <c r="ACB7" i="76"/>
  <c r="ACB6" i="76"/>
  <c r="ACB5" i="76"/>
  <c r="ACB4" i="76"/>
  <c r="ACB3" i="76"/>
  <c r="AAZ13" i="76"/>
  <c r="AAZ10" i="76"/>
  <c r="AAZ9" i="76"/>
  <c r="AAZ8" i="76"/>
  <c r="AAZ7" i="76"/>
  <c r="AAZ6" i="76"/>
  <c r="AAZ5" i="76"/>
  <c r="AAZ4" i="76"/>
  <c r="AAZ3" i="76"/>
  <c r="SR4" i="77"/>
  <c r="SR5" i="77"/>
  <c r="SR6" i="77"/>
  <c r="SR7" i="77"/>
  <c r="SR8" i="77"/>
  <c r="SR9" i="77"/>
  <c r="SR10" i="77"/>
  <c r="SR11" i="77"/>
  <c r="SR12" i="77"/>
  <c r="SR13" i="77"/>
  <c r="SR14" i="77"/>
  <c r="SR15" i="77"/>
  <c r="SR16" i="77"/>
  <c r="SR17" i="77"/>
  <c r="SR18" i="77"/>
  <c r="SR19" i="77"/>
  <c r="SR20" i="77"/>
  <c r="SR21" i="77"/>
  <c r="SR22" i="77"/>
  <c r="SR23" i="77"/>
  <c r="SR24" i="77"/>
  <c r="SR25" i="77"/>
  <c r="SR26" i="77"/>
  <c r="SR27" i="77"/>
  <c r="SR28" i="77"/>
  <c r="SR3" i="77"/>
  <c r="TJ28" i="77"/>
  <c r="TL28" i="77" s="1"/>
  <c r="TJ27" i="77"/>
  <c r="TL27" i="77" s="1"/>
  <c r="TJ26" i="77"/>
  <c r="TL26" i="77" s="1"/>
  <c r="TJ25" i="77"/>
  <c r="TL25" i="77" s="1"/>
  <c r="TJ24" i="77"/>
  <c r="TL24" i="77" s="1"/>
  <c r="TJ23" i="77"/>
  <c r="TL23" i="77" s="1"/>
  <c r="TJ22" i="77"/>
  <c r="TL22" i="77" s="1"/>
  <c r="TJ21" i="77"/>
  <c r="TL21" i="77" s="1"/>
  <c r="TJ20" i="77"/>
  <c r="TL20" i="77" s="1"/>
  <c r="TJ19" i="77"/>
  <c r="TL19" i="77" s="1"/>
  <c r="TJ18" i="77"/>
  <c r="TL18" i="77" s="1"/>
  <c r="TJ17" i="77"/>
  <c r="TL17" i="77" s="1"/>
  <c r="TJ16" i="77"/>
  <c r="TL16" i="77" s="1"/>
  <c r="TJ15" i="77"/>
  <c r="TL15" i="77" s="1"/>
  <c r="TJ14" i="77"/>
  <c r="TL14" i="77" s="1"/>
  <c r="TJ13" i="77"/>
  <c r="TL13" i="77" s="1"/>
  <c r="TJ12" i="77"/>
  <c r="TL12" i="77" s="1"/>
  <c r="TJ11" i="77"/>
  <c r="TL11" i="77" s="1"/>
  <c r="TJ10" i="77"/>
  <c r="TL10" i="77" s="1"/>
  <c r="TJ9" i="77"/>
  <c r="TL9" i="77" s="1"/>
  <c r="TJ8" i="77"/>
  <c r="TL8" i="77" s="1"/>
  <c r="TJ7" i="77"/>
  <c r="TL7" i="77" s="1"/>
  <c r="TJ6" i="77"/>
  <c r="TL6" i="77" s="1"/>
  <c r="TJ5" i="77"/>
  <c r="TL5" i="77" s="1"/>
  <c r="TJ4" i="77"/>
  <c r="TL4" i="77" s="1"/>
  <c r="TJ3" i="77"/>
  <c r="TL3" i="77" s="1"/>
  <c r="SQ28" i="77"/>
  <c r="SS28" i="77" s="1"/>
  <c r="SQ27" i="77"/>
  <c r="SS27" i="77" s="1"/>
  <c r="SQ26" i="77"/>
  <c r="SS26" i="77" s="1"/>
  <c r="SQ25" i="77"/>
  <c r="SS25" i="77" s="1"/>
  <c r="SQ24" i="77"/>
  <c r="SS24" i="77" s="1"/>
  <c r="SQ23" i="77"/>
  <c r="SS23" i="77" s="1"/>
  <c r="SQ22" i="77"/>
  <c r="SS22" i="77" s="1"/>
  <c r="SQ21" i="77"/>
  <c r="SS21" i="77" s="1"/>
  <c r="SQ20" i="77"/>
  <c r="SS20" i="77" s="1"/>
  <c r="SQ19" i="77"/>
  <c r="SS19" i="77" s="1"/>
  <c r="SQ18" i="77"/>
  <c r="SS18" i="77" s="1"/>
  <c r="SQ17" i="77"/>
  <c r="SS17" i="77" s="1"/>
  <c r="SQ16" i="77"/>
  <c r="SS16" i="77" s="1"/>
  <c r="SQ15" i="77"/>
  <c r="SS15" i="77" s="1"/>
  <c r="SQ14" i="77"/>
  <c r="SS14" i="77" s="1"/>
  <c r="SQ13" i="77"/>
  <c r="SS13" i="77" s="1"/>
  <c r="SQ12" i="77"/>
  <c r="SS12" i="77" s="1"/>
  <c r="SQ11" i="77"/>
  <c r="SS11" i="77" s="1"/>
  <c r="SQ10" i="77"/>
  <c r="SS10" i="77" s="1"/>
  <c r="SQ9" i="77"/>
  <c r="SS9" i="77" s="1"/>
  <c r="SQ8" i="77"/>
  <c r="SS8" i="77" s="1"/>
  <c r="SQ7" i="77"/>
  <c r="SS7" i="77" s="1"/>
  <c r="SQ6" i="77"/>
  <c r="SS6" i="77" s="1"/>
  <c r="SQ5" i="77"/>
  <c r="SS5" i="77" s="1"/>
  <c r="SQ4" i="77"/>
  <c r="SS4" i="77" s="1"/>
  <c r="SQ3" i="77"/>
  <c r="SS3" i="77" s="1"/>
  <c r="RX28" i="77"/>
  <c r="RZ28" i="77" s="1"/>
  <c r="RX27" i="77"/>
  <c r="RZ27" i="77" s="1"/>
  <c r="RX26" i="77"/>
  <c r="RZ26" i="77" s="1"/>
  <c r="RX25" i="77"/>
  <c r="RZ25" i="77" s="1"/>
  <c r="RX24" i="77"/>
  <c r="RZ24" i="77" s="1"/>
  <c r="RX23" i="77"/>
  <c r="RZ23" i="77" s="1"/>
  <c r="RX22" i="77"/>
  <c r="RZ22" i="77" s="1"/>
  <c r="RX21" i="77"/>
  <c r="RZ21" i="77" s="1"/>
  <c r="RX20" i="77"/>
  <c r="RZ20" i="77" s="1"/>
  <c r="RX19" i="77"/>
  <c r="RZ19" i="77" s="1"/>
  <c r="RX18" i="77"/>
  <c r="RZ18" i="77" s="1"/>
  <c r="RX17" i="77"/>
  <c r="RZ17" i="77" s="1"/>
  <c r="RX16" i="77"/>
  <c r="RZ16" i="77" s="1"/>
  <c r="RX15" i="77"/>
  <c r="RZ15" i="77" s="1"/>
  <c r="RX14" i="77"/>
  <c r="RZ14" i="77" s="1"/>
  <c r="RX13" i="77"/>
  <c r="RZ13" i="77" s="1"/>
  <c r="RX12" i="77"/>
  <c r="RZ12" i="77" s="1"/>
  <c r="RX11" i="77"/>
  <c r="RZ11" i="77" s="1"/>
  <c r="RX10" i="77"/>
  <c r="RZ10" i="77" s="1"/>
  <c r="RX9" i="77"/>
  <c r="RZ9" i="77" s="1"/>
  <c r="RX8" i="77"/>
  <c r="RZ8" i="77" s="1"/>
  <c r="RX7" i="77"/>
  <c r="RZ7" i="77" s="1"/>
  <c r="RX6" i="77"/>
  <c r="RZ6" i="77" s="1"/>
  <c r="RX5" i="77"/>
  <c r="RZ5" i="77" s="1"/>
  <c r="RX4" i="77"/>
  <c r="RZ4" i="77" s="1"/>
  <c r="RX3" i="77"/>
  <c r="RZ3" i="77" s="1"/>
  <c r="QN28" i="77"/>
  <c r="PH27" i="76"/>
  <c r="F10" i="85"/>
  <c r="C10" i="85"/>
  <c r="D12" i="85" s="1"/>
  <c r="NH41" i="77"/>
  <c r="NH40" i="77"/>
  <c r="NH35" i="77"/>
  <c r="NH36" i="77"/>
  <c r="NH37" i="77"/>
  <c r="NH38" i="77"/>
  <c r="NH39" i="77"/>
  <c r="NH34" i="77"/>
  <c r="ZX13" i="76"/>
  <c r="ZX10" i="76"/>
  <c r="ZX9" i="76"/>
  <c r="ZX8" i="76"/>
  <c r="ZX7" i="76"/>
  <c r="ZX6" i="76"/>
  <c r="ZX5" i="76"/>
  <c r="ZX4" i="76"/>
  <c r="ZX3" i="76"/>
  <c r="YV13" i="76"/>
  <c r="YV10" i="76"/>
  <c r="YV9" i="76"/>
  <c r="YV8" i="76"/>
  <c r="YV7" i="76"/>
  <c r="YV6" i="76"/>
  <c r="YV5" i="76"/>
  <c r="YV4" i="76"/>
  <c r="YV3" i="76"/>
  <c r="XT8" i="76"/>
  <c r="XT6" i="76"/>
  <c r="XT5" i="76"/>
  <c r="XT4" i="76"/>
  <c r="XT3" i="76"/>
  <c r="WR8" i="76"/>
  <c r="WR6" i="76"/>
  <c r="WR5" i="76"/>
  <c r="WR4" i="76"/>
  <c r="WR3" i="76"/>
  <c r="RE28" i="77"/>
  <c r="RE27" i="77"/>
  <c r="RE26" i="77"/>
  <c r="RE25" i="77"/>
  <c r="RE24" i="77"/>
  <c r="RE23" i="77"/>
  <c r="RE22" i="77"/>
  <c r="RE21" i="77"/>
  <c r="RE20" i="77"/>
  <c r="RE19" i="77"/>
  <c r="RE18" i="77"/>
  <c r="RE17" i="77"/>
  <c r="RE16" i="77"/>
  <c r="RE15" i="77"/>
  <c r="RE14" i="77"/>
  <c r="RE13" i="77"/>
  <c r="RE12" i="77"/>
  <c r="RE11" i="77"/>
  <c r="RE10" i="77"/>
  <c r="RE9" i="77"/>
  <c r="RE8" i="77"/>
  <c r="RE7" i="77"/>
  <c r="RE6" i="77"/>
  <c r="RE5" i="77"/>
  <c r="RE4" i="77"/>
  <c r="RE3" i="77"/>
  <c r="QL28" i="77"/>
  <c r="QL27" i="77"/>
  <c r="QN27" i="77" s="1"/>
  <c r="QL26" i="77"/>
  <c r="QN26" i="77" s="1"/>
  <c r="QL25" i="77"/>
  <c r="QN25" i="77" s="1"/>
  <c r="QL24" i="77"/>
  <c r="QN24" i="77" s="1"/>
  <c r="QL23" i="77"/>
  <c r="QN23" i="77" s="1"/>
  <c r="QL22" i="77"/>
  <c r="QN22" i="77" s="1"/>
  <c r="QL21" i="77"/>
  <c r="QN21" i="77" s="1"/>
  <c r="QL20" i="77"/>
  <c r="QN20" i="77" s="1"/>
  <c r="QL19" i="77"/>
  <c r="QN19" i="77" s="1"/>
  <c r="QL18" i="77"/>
  <c r="QN18" i="77" s="1"/>
  <c r="QL17" i="77"/>
  <c r="QN17" i="77" s="1"/>
  <c r="QL16" i="77"/>
  <c r="QN16" i="77" s="1"/>
  <c r="QL15" i="77"/>
  <c r="QN15" i="77" s="1"/>
  <c r="QL14" i="77"/>
  <c r="QN14" i="77" s="1"/>
  <c r="QL13" i="77"/>
  <c r="QN13" i="77" s="1"/>
  <c r="QL12" i="77"/>
  <c r="QN12" i="77" s="1"/>
  <c r="QL11" i="77"/>
  <c r="QN11" i="77" s="1"/>
  <c r="QL10" i="77"/>
  <c r="QN10" i="77" s="1"/>
  <c r="QL9" i="77"/>
  <c r="QN9" i="77" s="1"/>
  <c r="QL8" i="77"/>
  <c r="QN8" i="77" s="1"/>
  <c r="QL7" i="77"/>
  <c r="QN7" i="77" s="1"/>
  <c r="QL6" i="77"/>
  <c r="QN6" i="77" s="1"/>
  <c r="QL5" i="77"/>
  <c r="QN5" i="77" s="1"/>
  <c r="QL4" i="77"/>
  <c r="QN4" i="77" s="1"/>
  <c r="QL3" i="77"/>
  <c r="QN3" i="77" s="1"/>
  <c r="PS28" i="77"/>
  <c r="PU28" i="77" s="1"/>
  <c r="PS27" i="77"/>
  <c r="PU27" i="77" s="1"/>
  <c r="PS26" i="77"/>
  <c r="PU26" i="77" s="1"/>
  <c r="PS25" i="77"/>
  <c r="PU25" i="77" s="1"/>
  <c r="PS24" i="77"/>
  <c r="PU24" i="77" s="1"/>
  <c r="PS23" i="77"/>
  <c r="PU23" i="77" s="1"/>
  <c r="PS22" i="77"/>
  <c r="PU22" i="77" s="1"/>
  <c r="PS21" i="77"/>
  <c r="PU21" i="77" s="1"/>
  <c r="PS20" i="77"/>
  <c r="PU20" i="77" s="1"/>
  <c r="PS19" i="77"/>
  <c r="PU19" i="77" s="1"/>
  <c r="PS18" i="77"/>
  <c r="PU18" i="77" s="1"/>
  <c r="PS17" i="77"/>
  <c r="PU17" i="77" s="1"/>
  <c r="PS16" i="77"/>
  <c r="PU16" i="77" s="1"/>
  <c r="PS15" i="77"/>
  <c r="PU15" i="77" s="1"/>
  <c r="PS14" i="77"/>
  <c r="PU14" i="77" s="1"/>
  <c r="PS13" i="77"/>
  <c r="PU13" i="77" s="1"/>
  <c r="PS12" i="77"/>
  <c r="PU12" i="77" s="1"/>
  <c r="PS11" i="77"/>
  <c r="PU11" i="77" s="1"/>
  <c r="PS10" i="77"/>
  <c r="PU10" i="77" s="1"/>
  <c r="PS9" i="77"/>
  <c r="PU9" i="77" s="1"/>
  <c r="PS8" i="77"/>
  <c r="PU8" i="77" s="1"/>
  <c r="PS7" i="77"/>
  <c r="PU7" i="77" s="1"/>
  <c r="PS6" i="77"/>
  <c r="PU6" i="77" s="1"/>
  <c r="PS5" i="77"/>
  <c r="PU5" i="77" s="1"/>
  <c r="PS4" i="77"/>
  <c r="PU4" i="77" s="1"/>
  <c r="PS3" i="77"/>
  <c r="PU3" i="77" s="1"/>
  <c r="OZ28" i="77"/>
  <c r="PB28" i="77" s="1"/>
  <c r="OZ27" i="77"/>
  <c r="PB27" i="77" s="1"/>
  <c r="OZ26" i="77"/>
  <c r="PB26" i="77" s="1"/>
  <c r="OZ25" i="77"/>
  <c r="PB25" i="77" s="1"/>
  <c r="OZ24" i="77"/>
  <c r="PB24" i="77" s="1"/>
  <c r="OZ23" i="77"/>
  <c r="PB23" i="77" s="1"/>
  <c r="OZ22" i="77"/>
  <c r="PB22" i="77" s="1"/>
  <c r="OZ21" i="77"/>
  <c r="PB21" i="77" s="1"/>
  <c r="OZ20" i="77"/>
  <c r="PB20" i="77" s="1"/>
  <c r="OZ19" i="77"/>
  <c r="PB19" i="77" s="1"/>
  <c r="OZ18" i="77"/>
  <c r="PB18" i="77" s="1"/>
  <c r="OZ17" i="77"/>
  <c r="PB17" i="77" s="1"/>
  <c r="OZ16" i="77"/>
  <c r="PB16" i="77" s="1"/>
  <c r="OZ15" i="77"/>
  <c r="PB15" i="77" s="1"/>
  <c r="OZ14" i="77"/>
  <c r="PB14" i="77" s="1"/>
  <c r="OZ13" i="77"/>
  <c r="PB13" i="77" s="1"/>
  <c r="OZ12" i="77"/>
  <c r="PB12" i="77" s="1"/>
  <c r="OZ11" i="77"/>
  <c r="PB11" i="77" s="1"/>
  <c r="OZ10" i="77"/>
  <c r="PB10" i="77" s="1"/>
  <c r="OZ9" i="77"/>
  <c r="PB9" i="77" s="1"/>
  <c r="OZ8" i="77"/>
  <c r="PB8" i="77" s="1"/>
  <c r="OZ7" i="77"/>
  <c r="PB7" i="77" s="1"/>
  <c r="OZ6" i="77"/>
  <c r="PB6" i="77" s="1"/>
  <c r="OZ5" i="77"/>
  <c r="PB5" i="77" s="1"/>
  <c r="OZ4" i="77"/>
  <c r="PB4" i="77" s="1"/>
  <c r="OZ3" i="77"/>
  <c r="PB3" i="77" s="1"/>
  <c r="UN13" i="76"/>
  <c r="UM4" i="76"/>
  <c r="UM5" i="76"/>
  <c r="UM6" i="76"/>
  <c r="UM7" i="76"/>
  <c r="UM8" i="76"/>
  <c r="UM9" i="76"/>
  <c r="UM10" i="76"/>
  <c r="UM13" i="76"/>
  <c r="UM3" i="76"/>
  <c r="VP8" i="76"/>
  <c r="VP5" i="76"/>
  <c r="VP4" i="76"/>
  <c r="VP3" i="76"/>
  <c r="UN10" i="76"/>
  <c r="UN9" i="76"/>
  <c r="UN8" i="76"/>
  <c r="UN7" i="76"/>
  <c r="UN6" i="76"/>
  <c r="UN5" i="76"/>
  <c r="UN4" i="76"/>
  <c r="UN3" i="76"/>
  <c r="TL13" i="76"/>
  <c r="TL10" i="76"/>
  <c r="TL9" i="76"/>
  <c r="TL8" i="76"/>
  <c r="TL7" i="76"/>
  <c r="TL6" i="76"/>
  <c r="TL5" i="76"/>
  <c r="TL4" i="76"/>
  <c r="TL3" i="76"/>
  <c r="NP12" i="77"/>
  <c r="NP13" i="77"/>
  <c r="NP14" i="77"/>
  <c r="NO4" i="77"/>
  <c r="NO5" i="77"/>
  <c r="NO6" i="77"/>
  <c r="NO7" i="77"/>
  <c r="NO8" i="77"/>
  <c r="NO9" i="77"/>
  <c r="NO10" i="77"/>
  <c r="NO11" i="77"/>
  <c r="NO12" i="77"/>
  <c r="NO13" i="77"/>
  <c r="NO14" i="77"/>
  <c r="NO15" i="77"/>
  <c r="NO16" i="77"/>
  <c r="NO17" i="77"/>
  <c r="NO18" i="77"/>
  <c r="NO19" i="77"/>
  <c r="NO20" i="77"/>
  <c r="NO21" i="77"/>
  <c r="NO22" i="77"/>
  <c r="NO23" i="77"/>
  <c r="NO24" i="77"/>
  <c r="NO25" i="77"/>
  <c r="NO26" i="77"/>
  <c r="NO27" i="77"/>
  <c r="NO28" i="77"/>
  <c r="NO3" i="77"/>
  <c r="NN3" i="77"/>
  <c r="NP3" i="77"/>
  <c r="NN4" i="77"/>
  <c r="NP4" i="77"/>
  <c r="NN5" i="77"/>
  <c r="NP5" i="77"/>
  <c r="NN6" i="77"/>
  <c r="NP6" i="77"/>
  <c r="NN7" i="77"/>
  <c r="NP7" i="77"/>
  <c r="NN8" i="77"/>
  <c r="NP8" i="77"/>
  <c r="NN9" i="77"/>
  <c r="NP9" i="77"/>
  <c r="NN10" i="77"/>
  <c r="NP10" i="77"/>
  <c r="NN11" i="77"/>
  <c r="NP11" i="77"/>
  <c r="NN12" i="77"/>
  <c r="NN13" i="77"/>
  <c r="NN14" i="77"/>
  <c r="NN15" i="77"/>
  <c r="NP15" i="77"/>
  <c r="NN16" i="77"/>
  <c r="NP16" i="77"/>
  <c r="NN17" i="77"/>
  <c r="NP17" i="77"/>
  <c r="NN18" i="77"/>
  <c r="NP18" i="77"/>
  <c r="NN19" i="77"/>
  <c r="NP19" i="77"/>
  <c r="NN20" i="77"/>
  <c r="NP20" i="77"/>
  <c r="NN21" i="77"/>
  <c r="NP21" i="77"/>
  <c r="NN22" i="77"/>
  <c r="NP22" i="77"/>
  <c r="NN23" i="77"/>
  <c r="NP23" i="77"/>
  <c r="NN24" i="77"/>
  <c r="NP24" i="77"/>
  <c r="NN25" i="77"/>
  <c r="NP25" i="77"/>
  <c r="NN26" i="77"/>
  <c r="NP26" i="77"/>
  <c r="NN27" i="77"/>
  <c r="NP27" i="77"/>
  <c r="NN28" i="77"/>
  <c r="NP28" i="77"/>
  <c r="OG28" i="77"/>
  <c r="OI28" i="77" s="1"/>
  <c r="OG27" i="77"/>
  <c r="OI27" i="77" s="1"/>
  <c r="OG26" i="77"/>
  <c r="OI26" i="77" s="1"/>
  <c r="OG25" i="77"/>
  <c r="OI25" i="77" s="1"/>
  <c r="OG24" i="77"/>
  <c r="OI24" i="77" s="1"/>
  <c r="OG23" i="77"/>
  <c r="OI23" i="77" s="1"/>
  <c r="OG22" i="77"/>
  <c r="OI22" i="77" s="1"/>
  <c r="OG21" i="77"/>
  <c r="OI21" i="77" s="1"/>
  <c r="OG20" i="77"/>
  <c r="OI20" i="77" s="1"/>
  <c r="OG19" i="77"/>
  <c r="OI19" i="77" s="1"/>
  <c r="OG18" i="77"/>
  <c r="OI18" i="77" s="1"/>
  <c r="OG17" i="77"/>
  <c r="OI17" i="77" s="1"/>
  <c r="OG16" i="77"/>
  <c r="OI16" i="77" s="1"/>
  <c r="OG15" i="77"/>
  <c r="OI15" i="77" s="1"/>
  <c r="OG14" i="77"/>
  <c r="OI14" i="77" s="1"/>
  <c r="OG13" i="77"/>
  <c r="OI13" i="77" s="1"/>
  <c r="OG12" i="77"/>
  <c r="OI12" i="77" s="1"/>
  <c r="OG11" i="77"/>
  <c r="OI11" i="77" s="1"/>
  <c r="OG10" i="77"/>
  <c r="OI10" i="77" s="1"/>
  <c r="OG9" i="77"/>
  <c r="OI9" i="77" s="1"/>
  <c r="OG8" i="77"/>
  <c r="OI8" i="77" s="1"/>
  <c r="OG7" i="77"/>
  <c r="OI7" i="77" s="1"/>
  <c r="OG6" i="77"/>
  <c r="OI6" i="77" s="1"/>
  <c r="OG5" i="77"/>
  <c r="OI5" i="77" s="1"/>
  <c r="OG4" i="77"/>
  <c r="OI4" i="77" s="1"/>
  <c r="OG3" i="77"/>
  <c r="OI3" i="77" s="1"/>
  <c r="MW12" i="77"/>
  <c r="MW14" i="77"/>
  <c r="SJ13" i="76"/>
  <c r="MU28" i="77"/>
  <c r="MW28" i="77" s="1"/>
  <c r="MU27" i="77"/>
  <c r="MW27" i="77" s="1"/>
  <c r="MU26" i="77"/>
  <c r="MW26" i="77" s="1"/>
  <c r="MU25" i="77"/>
  <c r="MW25" i="77" s="1"/>
  <c r="MU24" i="77"/>
  <c r="MW24" i="77" s="1"/>
  <c r="MU23" i="77"/>
  <c r="MW23" i="77" s="1"/>
  <c r="MU22" i="77"/>
  <c r="MW22" i="77" s="1"/>
  <c r="MU21" i="77"/>
  <c r="MW21" i="77" s="1"/>
  <c r="MU20" i="77"/>
  <c r="MW20" i="77" s="1"/>
  <c r="MU19" i="77"/>
  <c r="MW19" i="77" s="1"/>
  <c r="MU18" i="77"/>
  <c r="MW18" i="77" s="1"/>
  <c r="MU17" i="77"/>
  <c r="MW17" i="77" s="1"/>
  <c r="MU16" i="77"/>
  <c r="MW16" i="77" s="1"/>
  <c r="MU15" i="77"/>
  <c r="MW15" i="77" s="1"/>
  <c r="MU14" i="77"/>
  <c r="MU13" i="77"/>
  <c r="MU12" i="77"/>
  <c r="MU11" i="77"/>
  <c r="MW11" i="77" s="1"/>
  <c r="MU10" i="77"/>
  <c r="MW10" i="77" s="1"/>
  <c r="MU9" i="77"/>
  <c r="MW9" i="77" s="1"/>
  <c r="MU8" i="77"/>
  <c r="MW8" i="77" s="1"/>
  <c r="MU7" i="77"/>
  <c r="MW7" i="77" s="1"/>
  <c r="MU6" i="77"/>
  <c r="MW6" i="77" s="1"/>
  <c r="MU5" i="77"/>
  <c r="MW5" i="77" s="1"/>
  <c r="MU4" i="77"/>
  <c r="MW4" i="77" s="1"/>
  <c r="MU3" i="77"/>
  <c r="MW3" i="77" s="1"/>
  <c r="LI13" i="77"/>
  <c r="JT32" i="77"/>
  <c r="JD3" i="77"/>
  <c r="MB28" i="77"/>
  <c r="MB27" i="77"/>
  <c r="MB26" i="77"/>
  <c r="MB25" i="77"/>
  <c r="MB24" i="77"/>
  <c r="MB23" i="77"/>
  <c r="MB22" i="77"/>
  <c r="MB21" i="77"/>
  <c r="MB20" i="77"/>
  <c r="MB19" i="77"/>
  <c r="MB18" i="77"/>
  <c r="MB17" i="77"/>
  <c r="MB16" i="77"/>
  <c r="MB15" i="77"/>
  <c r="MB14" i="77"/>
  <c r="MB13" i="77"/>
  <c r="MB12" i="77"/>
  <c r="MB11" i="77"/>
  <c r="MB10" i="77"/>
  <c r="MB9" i="77"/>
  <c r="MB8" i="77"/>
  <c r="MB7" i="77"/>
  <c r="MB6" i="77"/>
  <c r="MB5" i="77"/>
  <c r="MB4" i="77"/>
  <c r="MB3" i="77"/>
  <c r="LI28" i="77"/>
  <c r="LK28" i="77" s="1"/>
  <c r="LI27" i="77"/>
  <c r="LK27" i="77" s="1"/>
  <c r="LI26" i="77"/>
  <c r="LK26" i="77" s="1"/>
  <c r="LI25" i="77"/>
  <c r="LK25" i="77" s="1"/>
  <c r="LI24" i="77"/>
  <c r="LK24" i="77" s="1"/>
  <c r="LI23" i="77"/>
  <c r="LK23" i="77" s="1"/>
  <c r="LI22" i="77"/>
  <c r="LK22" i="77" s="1"/>
  <c r="LI21" i="77"/>
  <c r="LK21" i="77" s="1"/>
  <c r="LI20" i="77"/>
  <c r="LK20" i="77" s="1"/>
  <c r="LI19" i="77"/>
  <c r="LK19" i="77" s="1"/>
  <c r="LI18" i="77"/>
  <c r="LK18" i="77" s="1"/>
  <c r="LI17" i="77"/>
  <c r="LK17" i="77" s="1"/>
  <c r="LI16" i="77"/>
  <c r="LK16" i="77" s="1"/>
  <c r="LI15" i="77"/>
  <c r="LK15" i="77" s="1"/>
  <c r="LI14" i="77"/>
  <c r="LK14" i="77" s="1"/>
  <c r="LI12" i="77"/>
  <c r="LK12" i="77" s="1"/>
  <c r="LI11" i="77"/>
  <c r="LK11" i="77" s="1"/>
  <c r="LI10" i="77"/>
  <c r="LK10" i="77" s="1"/>
  <c r="LI9" i="77"/>
  <c r="LK9" i="77" s="1"/>
  <c r="LI8" i="77"/>
  <c r="LK8" i="77" s="1"/>
  <c r="LI7" i="77"/>
  <c r="LK7" i="77" s="1"/>
  <c r="LI6" i="77"/>
  <c r="LK6" i="77" s="1"/>
  <c r="LI5" i="77"/>
  <c r="LK5" i="77" s="1"/>
  <c r="LI4" i="77"/>
  <c r="LK4" i="77" s="1"/>
  <c r="LI3" i="77"/>
  <c r="LK3" i="77" s="1"/>
  <c r="KP28" i="77"/>
  <c r="KR28" i="77" s="1"/>
  <c r="KP27" i="77"/>
  <c r="KR27" i="77" s="1"/>
  <c r="KP26" i="77"/>
  <c r="KR26" i="77" s="1"/>
  <c r="KP25" i="77"/>
  <c r="KR25" i="77" s="1"/>
  <c r="KP24" i="77"/>
  <c r="KR24" i="77" s="1"/>
  <c r="KP23" i="77"/>
  <c r="KR23" i="77" s="1"/>
  <c r="KP22" i="77"/>
  <c r="KR22" i="77" s="1"/>
  <c r="KP21" i="77"/>
  <c r="KR21" i="77" s="1"/>
  <c r="KP20" i="77"/>
  <c r="KR20" i="77" s="1"/>
  <c r="KP19" i="77"/>
  <c r="KR19" i="77" s="1"/>
  <c r="KP18" i="77"/>
  <c r="KR18" i="77" s="1"/>
  <c r="KP17" i="77"/>
  <c r="KR17" i="77" s="1"/>
  <c r="KP16" i="77"/>
  <c r="KR16" i="77" s="1"/>
  <c r="KP15" i="77"/>
  <c r="KR15" i="77" s="1"/>
  <c r="KP14" i="77"/>
  <c r="KP13" i="77"/>
  <c r="KR13" i="77" s="1"/>
  <c r="KP12" i="77"/>
  <c r="KR12" i="77" s="1"/>
  <c r="KP11" i="77"/>
  <c r="KR11" i="77" s="1"/>
  <c r="KP10" i="77"/>
  <c r="KR10" i="77" s="1"/>
  <c r="KP9" i="77"/>
  <c r="KR9" i="77" s="1"/>
  <c r="KP8" i="77"/>
  <c r="KR8" i="77" s="1"/>
  <c r="KP7" i="77"/>
  <c r="KR7" i="77" s="1"/>
  <c r="KP6" i="77"/>
  <c r="KP5" i="77"/>
  <c r="KR5" i="77" s="1"/>
  <c r="KP4" i="77"/>
  <c r="KR4" i="77" s="1"/>
  <c r="KP3" i="77"/>
  <c r="JW28" i="77"/>
  <c r="JY28" i="77" s="1"/>
  <c r="JW27" i="77"/>
  <c r="JY27" i="77" s="1"/>
  <c r="JW26" i="77"/>
  <c r="JY26" i="77" s="1"/>
  <c r="JW25" i="77"/>
  <c r="JY25" i="77" s="1"/>
  <c r="JW24" i="77"/>
  <c r="JY24" i="77" s="1"/>
  <c r="JW23" i="77"/>
  <c r="JY23" i="77" s="1"/>
  <c r="JW22" i="77"/>
  <c r="JY22" i="77" s="1"/>
  <c r="JW21" i="77"/>
  <c r="JY21" i="77" s="1"/>
  <c r="JW20" i="77"/>
  <c r="JY20" i="77" s="1"/>
  <c r="JW19" i="77"/>
  <c r="JY19" i="77" s="1"/>
  <c r="JW18" i="77"/>
  <c r="JY18" i="77" s="1"/>
  <c r="JW17" i="77"/>
  <c r="JY17" i="77" s="1"/>
  <c r="JW16" i="77"/>
  <c r="JY16" i="77" s="1"/>
  <c r="JW15" i="77"/>
  <c r="JY15" i="77" s="1"/>
  <c r="JW14" i="77"/>
  <c r="JY14" i="77" s="1"/>
  <c r="JW13" i="77"/>
  <c r="JY13" i="77" s="1"/>
  <c r="JW12" i="77"/>
  <c r="JY12" i="77" s="1"/>
  <c r="JW11" i="77"/>
  <c r="JY11" i="77" s="1"/>
  <c r="JW10" i="77"/>
  <c r="JY10" i="77" s="1"/>
  <c r="JW9" i="77"/>
  <c r="JY9" i="77" s="1"/>
  <c r="JW8" i="77"/>
  <c r="JY8" i="77" s="1"/>
  <c r="JW7" i="77"/>
  <c r="JY7" i="77" s="1"/>
  <c r="JW6" i="77"/>
  <c r="JY6" i="77" s="1"/>
  <c r="JW5" i="77"/>
  <c r="JY5" i="77" s="1"/>
  <c r="JW4" i="77"/>
  <c r="JY4" i="77" s="1"/>
  <c r="JW3" i="77"/>
  <c r="SJ10" i="76"/>
  <c r="SJ9" i="76"/>
  <c r="SJ8" i="76"/>
  <c r="SJ7" i="76"/>
  <c r="SJ6" i="76"/>
  <c r="SJ5" i="76"/>
  <c r="SJ4" i="76"/>
  <c r="SJ3" i="76"/>
  <c r="RH8" i="76"/>
  <c r="RH6" i="76"/>
  <c r="RH4" i="76"/>
  <c r="RH3" i="76"/>
  <c r="QF9" i="76"/>
  <c r="QF8" i="76"/>
  <c r="QF7" i="76"/>
  <c r="QF6" i="76"/>
  <c r="QF5" i="76"/>
  <c r="QF4" i="76"/>
  <c r="QF3" i="76"/>
  <c r="PD9" i="76"/>
  <c r="PD8" i="76"/>
  <c r="PD7" i="76"/>
  <c r="PD6" i="76"/>
  <c r="PD5" i="76"/>
  <c r="PD4" i="76"/>
  <c r="PD3" i="76"/>
  <c r="Y32" i="81"/>
  <c r="AD31" i="82"/>
  <c r="AD30" i="82"/>
  <c r="Y31" i="81"/>
  <c r="Y28" i="80"/>
  <c r="Y27" i="80"/>
  <c r="MZ11" i="76"/>
  <c r="MZ12" i="76"/>
  <c r="MZ13" i="76"/>
  <c r="MZ14" i="76"/>
  <c r="MY4" i="76"/>
  <c r="MY5" i="76"/>
  <c r="MY6" i="76"/>
  <c r="MY7" i="76"/>
  <c r="MY8" i="76"/>
  <c r="MY9" i="76"/>
  <c r="MY10" i="76"/>
  <c r="MY11" i="76"/>
  <c r="MY12" i="76"/>
  <c r="MY13" i="76"/>
  <c r="MY14" i="76"/>
  <c r="MY3" i="76"/>
  <c r="OB13" i="76"/>
  <c r="OB10" i="76"/>
  <c r="OB9" i="76"/>
  <c r="OB8" i="76"/>
  <c r="OB7" i="76"/>
  <c r="OB6" i="76"/>
  <c r="OB5" i="76"/>
  <c r="OB4" i="76"/>
  <c r="OB3" i="76"/>
  <c r="MZ10" i="76"/>
  <c r="MZ9" i="76"/>
  <c r="MZ8" i="76"/>
  <c r="MZ7" i="76"/>
  <c r="MZ6" i="76"/>
  <c r="MZ5" i="76"/>
  <c r="MZ4" i="76"/>
  <c r="MZ3" i="76"/>
  <c r="IL4" i="77"/>
  <c r="IL5" i="77"/>
  <c r="IL6" i="77"/>
  <c r="IL7" i="77"/>
  <c r="IL8" i="77"/>
  <c r="IL9" i="77"/>
  <c r="IL10" i="77"/>
  <c r="IL11" i="77"/>
  <c r="IL12" i="77"/>
  <c r="IL13" i="77"/>
  <c r="IL14" i="77"/>
  <c r="IL15" i="77"/>
  <c r="IL16" i="77"/>
  <c r="IL17" i="77"/>
  <c r="IL18" i="77"/>
  <c r="IL19" i="77"/>
  <c r="IL20" i="77"/>
  <c r="IL21" i="77"/>
  <c r="IL22" i="77"/>
  <c r="IL23" i="77"/>
  <c r="IL24" i="77"/>
  <c r="IL25" i="77"/>
  <c r="IL26" i="77"/>
  <c r="IL27" i="77"/>
  <c r="IL28" i="77"/>
  <c r="IL3" i="77"/>
  <c r="JD28" i="77"/>
  <c r="JF28" i="77" s="1"/>
  <c r="JD27" i="77"/>
  <c r="JF27" i="77" s="1"/>
  <c r="JD26" i="77"/>
  <c r="JF26" i="77" s="1"/>
  <c r="JD25" i="77"/>
  <c r="JF25" i="77" s="1"/>
  <c r="JD24" i="77"/>
  <c r="JF24" i="77" s="1"/>
  <c r="JD23" i="77"/>
  <c r="JF23" i="77" s="1"/>
  <c r="JD22" i="77"/>
  <c r="JF22" i="77" s="1"/>
  <c r="JD21" i="77"/>
  <c r="JF21" i="77" s="1"/>
  <c r="JD20" i="77"/>
  <c r="JF20" i="77" s="1"/>
  <c r="JD19" i="77"/>
  <c r="JF19" i="77" s="1"/>
  <c r="JD18" i="77"/>
  <c r="JF18" i="77" s="1"/>
  <c r="JD17" i="77"/>
  <c r="JF17" i="77" s="1"/>
  <c r="JD16" i="77"/>
  <c r="JD15" i="77"/>
  <c r="JF15" i="77" s="1"/>
  <c r="JD14" i="77"/>
  <c r="JF14" i="77" s="1"/>
  <c r="JD13" i="77"/>
  <c r="JF13" i="77" s="1"/>
  <c r="JD12" i="77"/>
  <c r="JF12" i="77" s="1"/>
  <c r="JD11" i="77"/>
  <c r="JF11" i="77" s="1"/>
  <c r="JD10" i="77"/>
  <c r="JF10" i="77" s="1"/>
  <c r="JD9" i="77"/>
  <c r="JF9" i="77" s="1"/>
  <c r="JD8" i="77"/>
  <c r="JF8" i="77" s="1"/>
  <c r="JD7" i="77"/>
  <c r="JF7" i="77" s="1"/>
  <c r="JD6" i="77"/>
  <c r="JF6" i="77" s="1"/>
  <c r="JD5" i="77"/>
  <c r="JF5" i="77" s="1"/>
  <c r="JD4" i="77"/>
  <c r="JF4" i="77" s="1"/>
  <c r="KV3" i="76"/>
  <c r="HT12" i="77"/>
  <c r="HT14" i="77"/>
  <c r="IK28" i="77"/>
  <c r="IM28" i="77" s="1"/>
  <c r="IK27" i="77"/>
  <c r="IM27" i="77" s="1"/>
  <c r="IK26" i="77"/>
  <c r="IM26" i="77" s="1"/>
  <c r="IK25" i="77"/>
  <c r="IM25" i="77" s="1"/>
  <c r="IK24" i="77"/>
  <c r="IM24" i="77" s="1"/>
  <c r="IK23" i="77"/>
  <c r="IM23" i="77" s="1"/>
  <c r="IK22" i="77"/>
  <c r="IM22" i="77" s="1"/>
  <c r="IK21" i="77"/>
  <c r="IM21" i="77" s="1"/>
  <c r="KV13" i="76"/>
  <c r="KV15" i="76"/>
  <c r="JT14" i="76"/>
  <c r="HP14" i="76"/>
  <c r="HP11" i="76"/>
  <c r="HR28" i="77"/>
  <c r="HT28" i="77" s="1"/>
  <c r="HR27" i="77"/>
  <c r="HT27" i="77" s="1"/>
  <c r="HR26" i="77"/>
  <c r="HT26" i="77" s="1"/>
  <c r="HR25" i="77"/>
  <c r="HT25" i="77" s="1"/>
  <c r="HR24" i="77"/>
  <c r="HT24" i="77" s="1"/>
  <c r="HR23" i="77"/>
  <c r="HT23" i="77" s="1"/>
  <c r="HR22" i="77"/>
  <c r="HT22" i="77" s="1"/>
  <c r="HR21" i="77"/>
  <c r="HT21" i="77" s="1"/>
  <c r="HR20" i="77"/>
  <c r="HT20" i="77" s="1"/>
  <c r="HR19" i="77"/>
  <c r="HT19" i="77" s="1"/>
  <c r="HR18" i="77"/>
  <c r="HT18" i="77" s="1"/>
  <c r="HR17" i="77"/>
  <c r="HT17" i="77" s="1"/>
  <c r="HR16" i="77"/>
  <c r="HT16" i="77" s="1"/>
  <c r="HR15" i="77"/>
  <c r="HT15" i="77" s="1"/>
  <c r="HR13" i="77"/>
  <c r="HT13" i="77" s="1"/>
  <c r="HR11" i="77"/>
  <c r="HT11" i="77" s="1"/>
  <c r="HR10" i="77"/>
  <c r="HT10" i="77" s="1"/>
  <c r="HR9" i="77"/>
  <c r="HT9" i="77" s="1"/>
  <c r="HR8" i="77"/>
  <c r="HT8" i="77" s="1"/>
  <c r="HR7" i="77"/>
  <c r="HT7" i="77" s="1"/>
  <c r="HR6" i="77"/>
  <c r="HT6" i="77" s="1"/>
  <c r="HR5" i="77"/>
  <c r="HT5" i="77" s="1"/>
  <c r="HR4" i="77"/>
  <c r="HT4" i="77" s="1"/>
  <c r="HR3" i="77"/>
  <c r="HT3" i="77" s="1"/>
  <c r="GY28" i="77"/>
  <c r="HA28" i="77" s="1"/>
  <c r="GY27" i="77"/>
  <c r="HA27" i="77" s="1"/>
  <c r="GY26" i="77"/>
  <c r="HA26" i="77" s="1"/>
  <c r="GY25" i="77"/>
  <c r="HA25" i="77" s="1"/>
  <c r="GY24" i="77"/>
  <c r="HA24" i="77" s="1"/>
  <c r="GY23" i="77"/>
  <c r="HA23" i="77" s="1"/>
  <c r="GY22" i="77"/>
  <c r="HA22" i="77" s="1"/>
  <c r="GY21" i="77"/>
  <c r="HA21" i="77" s="1"/>
  <c r="GY20" i="77"/>
  <c r="HA20" i="77" s="1"/>
  <c r="GY19" i="77"/>
  <c r="HA19" i="77" s="1"/>
  <c r="GY18" i="77"/>
  <c r="HA18" i="77" s="1"/>
  <c r="GY17" i="77"/>
  <c r="HA17" i="77" s="1"/>
  <c r="GY16" i="77"/>
  <c r="HA16" i="77" s="1"/>
  <c r="GY15" i="77"/>
  <c r="HA15" i="77" s="1"/>
  <c r="GY14" i="77"/>
  <c r="GY13" i="77"/>
  <c r="HA13" i="77" s="1"/>
  <c r="GY12" i="77"/>
  <c r="GY11" i="77"/>
  <c r="HA11" i="77" s="1"/>
  <c r="GY10" i="77"/>
  <c r="HA10" i="77" s="1"/>
  <c r="GY9" i="77"/>
  <c r="HA9" i="77" s="1"/>
  <c r="GY8" i="77"/>
  <c r="HA8" i="77" s="1"/>
  <c r="GY7" i="77"/>
  <c r="HA7" i="77" s="1"/>
  <c r="GY6" i="77"/>
  <c r="HA6" i="77" s="1"/>
  <c r="GY5" i="77"/>
  <c r="HA5" i="77" s="1"/>
  <c r="GY4" i="77"/>
  <c r="HA4" i="77" s="1"/>
  <c r="GY3" i="77"/>
  <c r="HA3" i="77" s="1"/>
  <c r="GF28" i="77"/>
  <c r="GH28" i="77" s="1"/>
  <c r="GF27" i="77"/>
  <c r="GH27" i="77" s="1"/>
  <c r="GF26" i="77"/>
  <c r="GH26" i="77" s="1"/>
  <c r="GF25" i="77"/>
  <c r="GH25" i="77" s="1"/>
  <c r="GF24" i="77"/>
  <c r="GH24" i="77" s="1"/>
  <c r="GF23" i="77"/>
  <c r="GH23" i="77" s="1"/>
  <c r="GF22" i="77"/>
  <c r="GH22" i="77" s="1"/>
  <c r="GF21" i="77"/>
  <c r="GH21" i="77" s="1"/>
  <c r="GF20" i="77"/>
  <c r="GH20" i="77" s="1"/>
  <c r="GF19" i="77"/>
  <c r="GH19" i="77" s="1"/>
  <c r="GF18" i="77"/>
  <c r="GH18" i="77" s="1"/>
  <c r="GF17" i="77"/>
  <c r="GH17" i="77" s="1"/>
  <c r="GF16" i="77"/>
  <c r="GH16" i="77" s="1"/>
  <c r="GF15" i="77"/>
  <c r="GH15" i="77" s="1"/>
  <c r="GF14" i="77"/>
  <c r="GH14" i="77" s="1"/>
  <c r="GF13" i="77"/>
  <c r="GH13" i="77" s="1"/>
  <c r="GF12" i="77"/>
  <c r="GF11" i="77"/>
  <c r="GH11" i="77" s="1"/>
  <c r="GF10" i="77"/>
  <c r="GH10" i="77" s="1"/>
  <c r="GF9" i="77"/>
  <c r="GH9" i="77" s="1"/>
  <c r="GF8" i="77"/>
  <c r="GH8" i="77" s="1"/>
  <c r="GF7" i="77"/>
  <c r="GH7" i="77" s="1"/>
  <c r="GF6" i="77"/>
  <c r="GH6" i="77" s="1"/>
  <c r="GF5" i="77"/>
  <c r="GH5" i="77" s="1"/>
  <c r="GF4" i="77"/>
  <c r="GH4" i="77" s="1"/>
  <c r="GF3" i="77"/>
  <c r="GH3" i="77" s="1"/>
  <c r="FM28" i="77"/>
  <c r="FO28" i="77" s="1"/>
  <c r="FM27" i="77"/>
  <c r="FO27" i="77" s="1"/>
  <c r="FM26" i="77"/>
  <c r="FO26" i="77" s="1"/>
  <c r="FM25" i="77"/>
  <c r="FO25" i="77" s="1"/>
  <c r="FM24" i="77"/>
  <c r="FO24" i="77" s="1"/>
  <c r="FM23" i="77"/>
  <c r="FO23" i="77" s="1"/>
  <c r="FM22" i="77"/>
  <c r="FO22" i="77" s="1"/>
  <c r="FM21" i="77"/>
  <c r="FO21" i="77" s="1"/>
  <c r="FM20" i="77"/>
  <c r="FO20" i="77" s="1"/>
  <c r="FM19" i="77"/>
  <c r="FO19" i="77" s="1"/>
  <c r="FM18" i="77"/>
  <c r="FO18" i="77" s="1"/>
  <c r="FM17" i="77"/>
  <c r="FO17" i="77" s="1"/>
  <c r="FM16" i="77"/>
  <c r="FO16" i="77" s="1"/>
  <c r="FM15" i="77"/>
  <c r="FO15" i="77" s="1"/>
  <c r="FM14" i="77"/>
  <c r="FO14" i="77" s="1"/>
  <c r="FM13" i="77"/>
  <c r="FO13" i="77" s="1"/>
  <c r="FM12" i="77"/>
  <c r="FO12" i="77" s="1"/>
  <c r="FM11" i="77"/>
  <c r="FO11" i="77" s="1"/>
  <c r="FM10" i="77"/>
  <c r="FO10" i="77" s="1"/>
  <c r="FM9" i="77"/>
  <c r="FO9" i="77" s="1"/>
  <c r="FM8" i="77"/>
  <c r="FO8" i="77" s="1"/>
  <c r="FM7" i="77"/>
  <c r="FO7" i="77" s="1"/>
  <c r="FM6" i="77"/>
  <c r="FO6" i="77" s="1"/>
  <c r="FM5" i="77"/>
  <c r="FO5" i="77" s="1"/>
  <c r="FM4" i="77"/>
  <c r="FO4" i="77" s="1"/>
  <c r="FM3" i="77"/>
  <c r="FO3" i="77" s="1"/>
  <c r="ET3" i="77"/>
  <c r="IK3" i="77" s="1"/>
  <c r="IM3" i="77" s="1"/>
  <c r="ET28" i="77"/>
  <c r="EV28" i="77" s="1"/>
  <c r="ET27" i="77"/>
  <c r="EV27" i="77" s="1"/>
  <c r="ET26" i="77"/>
  <c r="EV26" i="77" s="1"/>
  <c r="ET25" i="77"/>
  <c r="EV25" i="77" s="1"/>
  <c r="ET24" i="77"/>
  <c r="EV24" i="77" s="1"/>
  <c r="ET23" i="77"/>
  <c r="EV23" i="77" s="1"/>
  <c r="ET22" i="77"/>
  <c r="EV22" i="77" s="1"/>
  <c r="ET21" i="77"/>
  <c r="EV21" i="77" s="1"/>
  <c r="ET20" i="77"/>
  <c r="ET19" i="77"/>
  <c r="ET18" i="77"/>
  <c r="ET17" i="77"/>
  <c r="ET16" i="77"/>
  <c r="IK16" i="77" s="1"/>
  <c r="IM16" i="77" s="1"/>
  <c r="ET15" i="77"/>
  <c r="ET14" i="77"/>
  <c r="IK14" i="77" s="1"/>
  <c r="IM14" i="77" s="1"/>
  <c r="ET13" i="77"/>
  <c r="IK13" i="77" s="1"/>
  <c r="IM13" i="77" s="1"/>
  <c r="ET12" i="77"/>
  <c r="IK12" i="77" s="1"/>
  <c r="IM12" i="77" s="1"/>
  <c r="ET11" i="77"/>
  <c r="ET10" i="77"/>
  <c r="ET9" i="77"/>
  <c r="ET8" i="77"/>
  <c r="ET7" i="77"/>
  <c r="ET6" i="77"/>
  <c r="ET5" i="77"/>
  <c r="ET4" i="77"/>
  <c r="EV3" i="77"/>
  <c r="BV3" i="77"/>
  <c r="LX13" i="76"/>
  <c r="LX10" i="76"/>
  <c r="LX9" i="76"/>
  <c r="LX8" i="76"/>
  <c r="LX7" i="76"/>
  <c r="LX6" i="76"/>
  <c r="LX5" i="76"/>
  <c r="LX4" i="76"/>
  <c r="LX3" i="76"/>
  <c r="KV10" i="76"/>
  <c r="KV9" i="76"/>
  <c r="KV8" i="76"/>
  <c r="KV7" i="76"/>
  <c r="KV6" i="76"/>
  <c r="KV5" i="76"/>
  <c r="KV4" i="76"/>
  <c r="JT13" i="76"/>
  <c r="JT12" i="76"/>
  <c r="JT10" i="76"/>
  <c r="JT9" i="76"/>
  <c r="JT8" i="76"/>
  <c r="JT7" i="76"/>
  <c r="JT6" i="76"/>
  <c r="JT5" i="76"/>
  <c r="JT4" i="76"/>
  <c r="IR13" i="76"/>
  <c r="IR12" i="76"/>
  <c r="IR10" i="76"/>
  <c r="IR9" i="76"/>
  <c r="IR8" i="76"/>
  <c r="IR7" i="76"/>
  <c r="IR6" i="76"/>
  <c r="IR5" i="76"/>
  <c r="IR4" i="76"/>
  <c r="HP13" i="76"/>
  <c r="HP12" i="76"/>
  <c r="HP10" i="76"/>
  <c r="HP9" i="76"/>
  <c r="HP8" i="76"/>
  <c r="HP7" i="76"/>
  <c r="HP6" i="76"/>
  <c r="HP5" i="76"/>
  <c r="HP4" i="76"/>
  <c r="HP3" i="76"/>
  <c r="GM4" i="76"/>
  <c r="GM5" i="76"/>
  <c r="GM6" i="76"/>
  <c r="GM7" i="76"/>
  <c r="GM8" i="76"/>
  <c r="GM9" i="76"/>
  <c r="GM10" i="76"/>
  <c r="GM11" i="76"/>
  <c r="GN11" i="76" s="1"/>
  <c r="GM12" i="76"/>
  <c r="GN12" i="76" s="1"/>
  <c r="GM13" i="76"/>
  <c r="GN13" i="76" s="1"/>
  <c r="GM14" i="76"/>
  <c r="GN14" i="76" s="1"/>
  <c r="GM15" i="76"/>
  <c r="GM3" i="76"/>
  <c r="GN10" i="76"/>
  <c r="GN9" i="76"/>
  <c r="GN8" i="76"/>
  <c r="GN7" i="76"/>
  <c r="GN6" i="76"/>
  <c r="GN5" i="76"/>
  <c r="GN4" i="76"/>
  <c r="GN3" i="76"/>
  <c r="EA3" i="77"/>
  <c r="EB4" i="77"/>
  <c r="EB5" i="77"/>
  <c r="EB6" i="77"/>
  <c r="EB7" i="77"/>
  <c r="EB8" i="77"/>
  <c r="EB9" i="77"/>
  <c r="EB10" i="77"/>
  <c r="EB11" i="77"/>
  <c r="EB12" i="77"/>
  <c r="EB13" i="77"/>
  <c r="EB14" i="77"/>
  <c r="EB15" i="77"/>
  <c r="EB16" i="77"/>
  <c r="EB17" i="77"/>
  <c r="EB18" i="77"/>
  <c r="EB19" i="77"/>
  <c r="EB20" i="77"/>
  <c r="EB21" i="77"/>
  <c r="EB22" i="77"/>
  <c r="EB23" i="77"/>
  <c r="EB24" i="77"/>
  <c r="EB25" i="77"/>
  <c r="EB26" i="77"/>
  <c r="EB27" i="77"/>
  <c r="EB28" i="77"/>
  <c r="EB3" i="77"/>
  <c r="EC3" i="77"/>
  <c r="EA4" i="77"/>
  <c r="EC4" i="77"/>
  <c r="EA5" i="77"/>
  <c r="EC5" i="77"/>
  <c r="EA6" i="77"/>
  <c r="EC6" i="77"/>
  <c r="EA7" i="77"/>
  <c r="EC7" i="77"/>
  <c r="EA8" i="77"/>
  <c r="EC8" i="77"/>
  <c r="EA9" i="77"/>
  <c r="EC9" i="77"/>
  <c r="EA10" i="77"/>
  <c r="EC10" i="77"/>
  <c r="EA11" i="77"/>
  <c r="EC11" i="77"/>
  <c r="EA12" i="77"/>
  <c r="EC12" i="77" s="1"/>
  <c r="EA13" i="77"/>
  <c r="EC13" i="77" s="1"/>
  <c r="EA14" i="77"/>
  <c r="EC14" i="77" s="1"/>
  <c r="EA15" i="77"/>
  <c r="EC15" i="77"/>
  <c r="EA16" i="77"/>
  <c r="EC16" i="77"/>
  <c r="EA17" i="77"/>
  <c r="EC17" i="77"/>
  <c r="EA18" i="77"/>
  <c r="EC18" i="77"/>
  <c r="EA19" i="77"/>
  <c r="EC19" i="77"/>
  <c r="EA20" i="77"/>
  <c r="EC20" i="77"/>
  <c r="EA21" i="77"/>
  <c r="EC21" i="77"/>
  <c r="EA22" i="77"/>
  <c r="EC22" i="77"/>
  <c r="EA23" i="77"/>
  <c r="EC23" i="77"/>
  <c r="EA24" i="77"/>
  <c r="EC24" i="77"/>
  <c r="EA25" i="77"/>
  <c r="EC25" i="77"/>
  <c r="EA26" i="77"/>
  <c r="EC26" i="77"/>
  <c r="EA27" i="77"/>
  <c r="EC27" i="77"/>
  <c r="EA28" i="77"/>
  <c r="EC28" i="77"/>
  <c r="FL13" i="76"/>
  <c r="FL12" i="76"/>
  <c r="FL10" i="76"/>
  <c r="FL9" i="76"/>
  <c r="FL8" i="76"/>
  <c r="FL7" i="76"/>
  <c r="FL6" i="76"/>
  <c r="FL5" i="76"/>
  <c r="FL4" i="76"/>
  <c r="FL3" i="76"/>
  <c r="EJ13" i="76"/>
  <c r="EJ12" i="76"/>
  <c r="EJ10" i="76"/>
  <c r="EJ9" i="76"/>
  <c r="EJ8" i="76"/>
  <c r="EJ7" i="76"/>
  <c r="EJ6" i="76"/>
  <c r="EJ5" i="76"/>
  <c r="EJ4" i="76"/>
  <c r="EJ3" i="76"/>
  <c r="DH28" i="77"/>
  <c r="DJ28" i="77" s="1"/>
  <c r="DH27" i="77"/>
  <c r="DJ27" i="77" s="1"/>
  <c r="DH26" i="77"/>
  <c r="DJ26" i="77" s="1"/>
  <c r="DH25" i="77"/>
  <c r="DJ25" i="77" s="1"/>
  <c r="DH24" i="77"/>
  <c r="DJ24" i="77" s="1"/>
  <c r="DH23" i="77"/>
  <c r="DJ23" i="77" s="1"/>
  <c r="DH22" i="77"/>
  <c r="DJ22" i="77" s="1"/>
  <c r="DH21" i="77"/>
  <c r="DJ21" i="77" s="1"/>
  <c r="DH20" i="77"/>
  <c r="DJ20" i="77" s="1"/>
  <c r="DH19" i="77"/>
  <c r="DJ19" i="77" s="1"/>
  <c r="DH18" i="77"/>
  <c r="DJ18" i="77" s="1"/>
  <c r="DH17" i="77"/>
  <c r="DJ17" i="77" s="1"/>
  <c r="DH16" i="77"/>
  <c r="DJ16" i="77" s="1"/>
  <c r="DH15" i="77"/>
  <c r="DJ15" i="77" s="1"/>
  <c r="DH14" i="77"/>
  <c r="DH13" i="77"/>
  <c r="DH12" i="77"/>
  <c r="DH11" i="77"/>
  <c r="DJ11" i="77" s="1"/>
  <c r="DH10" i="77"/>
  <c r="DJ10" i="77" s="1"/>
  <c r="DH9" i="77"/>
  <c r="DJ9" i="77" s="1"/>
  <c r="DH8" i="77"/>
  <c r="DJ8" i="77" s="1"/>
  <c r="DH7" i="77"/>
  <c r="DJ7" i="77" s="1"/>
  <c r="DH6" i="77"/>
  <c r="DJ6" i="77" s="1"/>
  <c r="DH5" i="77"/>
  <c r="DJ5" i="77" s="1"/>
  <c r="DH4" i="77"/>
  <c r="DJ4" i="77" s="1"/>
  <c r="DH3" i="77"/>
  <c r="DJ3" i="77" s="1"/>
  <c r="DH7" i="76"/>
  <c r="CF7" i="76"/>
  <c r="DH13" i="76"/>
  <c r="DH12" i="76"/>
  <c r="DH10" i="76"/>
  <c r="DH9" i="76"/>
  <c r="DH8" i="76"/>
  <c r="DH6" i="76"/>
  <c r="DH5" i="76"/>
  <c r="DH4" i="76"/>
  <c r="DH3" i="76"/>
  <c r="CO28" i="77"/>
  <c r="CQ28" i="77" s="1"/>
  <c r="CO27" i="77"/>
  <c r="CQ27" i="77" s="1"/>
  <c r="CO26" i="77"/>
  <c r="CQ26" i="77" s="1"/>
  <c r="CO25" i="77"/>
  <c r="CQ25" i="77" s="1"/>
  <c r="CO24" i="77"/>
  <c r="CQ24" i="77" s="1"/>
  <c r="CO23" i="77"/>
  <c r="CQ23" i="77" s="1"/>
  <c r="CO22" i="77"/>
  <c r="CQ22" i="77" s="1"/>
  <c r="CO21" i="77"/>
  <c r="CQ21" i="77" s="1"/>
  <c r="CO20" i="77"/>
  <c r="CQ20" i="77" s="1"/>
  <c r="CO19" i="77"/>
  <c r="CQ19" i="77" s="1"/>
  <c r="CO18" i="77"/>
  <c r="CQ18" i="77" s="1"/>
  <c r="CO17" i="77"/>
  <c r="CQ17" i="77" s="1"/>
  <c r="CO16" i="77"/>
  <c r="CQ16" i="77" s="1"/>
  <c r="CO15" i="77"/>
  <c r="CQ15" i="77" s="1"/>
  <c r="CO14" i="77"/>
  <c r="CO13" i="77"/>
  <c r="CO12" i="77"/>
  <c r="CO11" i="77"/>
  <c r="CQ11" i="77" s="1"/>
  <c r="CO10" i="77"/>
  <c r="CQ10" i="77" s="1"/>
  <c r="CO9" i="77"/>
  <c r="CQ9" i="77" s="1"/>
  <c r="CO8" i="77"/>
  <c r="CQ8" i="77" s="1"/>
  <c r="CO7" i="77"/>
  <c r="CQ7" i="77" s="1"/>
  <c r="CO6" i="77"/>
  <c r="CQ6" i="77" s="1"/>
  <c r="CO5" i="77"/>
  <c r="CQ5" i="77" s="1"/>
  <c r="CO4" i="77"/>
  <c r="CQ4" i="77" s="1"/>
  <c r="CO3" i="77"/>
  <c r="CQ3" i="77" s="1"/>
  <c r="BV28" i="77"/>
  <c r="BX28" i="77" s="1"/>
  <c r="BV27" i="77"/>
  <c r="BX27" i="77" s="1"/>
  <c r="BV26" i="77"/>
  <c r="BX26" i="77" s="1"/>
  <c r="BV25" i="77"/>
  <c r="BX25" i="77" s="1"/>
  <c r="BV24" i="77"/>
  <c r="BX24" i="77" s="1"/>
  <c r="BV23" i="77"/>
  <c r="BX23" i="77" s="1"/>
  <c r="BV22" i="77"/>
  <c r="BX22" i="77" s="1"/>
  <c r="BV21" i="77"/>
  <c r="BX21" i="77" s="1"/>
  <c r="BV20" i="77"/>
  <c r="BX20" i="77" s="1"/>
  <c r="BV19" i="77"/>
  <c r="BX19" i="77" s="1"/>
  <c r="BV18" i="77"/>
  <c r="BX18" i="77" s="1"/>
  <c r="BV17" i="77"/>
  <c r="BX17" i="77" s="1"/>
  <c r="BV16" i="77"/>
  <c r="BX16" i="77" s="1"/>
  <c r="BV15" i="77"/>
  <c r="BX15" i="77" s="1"/>
  <c r="BV14" i="77"/>
  <c r="BV13" i="77"/>
  <c r="BV12" i="77"/>
  <c r="BV11" i="77"/>
  <c r="BX11" i="77" s="1"/>
  <c r="BV10" i="77"/>
  <c r="BX10" i="77" s="1"/>
  <c r="BV9" i="77"/>
  <c r="BX9" i="77" s="1"/>
  <c r="BV8" i="77"/>
  <c r="BX8" i="77" s="1"/>
  <c r="BV7" i="77"/>
  <c r="BX7" i="77" s="1"/>
  <c r="BV6" i="77"/>
  <c r="BX6" i="77" s="1"/>
  <c r="BV5" i="77"/>
  <c r="BX5" i="77" s="1"/>
  <c r="BV4" i="77"/>
  <c r="BX4" i="77" s="1"/>
  <c r="BX3" i="77"/>
  <c r="BC4" i="77"/>
  <c r="BE4" i="77"/>
  <c r="BC11" i="77"/>
  <c r="BE11" i="77" s="1"/>
  <c r="AB11" i="76"/>
  <c r="BD7" i="76"/>
  <c r="BD11" i="76"/>
  <c r="AB7" i="76"/>
  <c r="Q5" i="77"/>
  <c r="Q6" i="77"/>
  <c r="AJ4" i="77"/>
  <c r="AL4" i="77" s="1"/>
  <c r="AJ5" i="77"/>
  <c r="AL5" i="77" s="1"/>
  <c r="AJ6" i="77"/>
  <c r="AL6" i="77" s="1"/>
  <c r="AJ7" i="77"/>
  <c r="AL7" i="77" s="1"/>
  <c r="AJ8" i="77"/>
  <c r="AL8" i="77" s="1"/>
  <c r="AJ9" i="77"/>
  <c r="AL9" i="77" s="1"/>
  <c r="AJ10" i="77"/>
  <c r="AL10" i="77" s="1"/>
  <c r="AJ11" i="77"/>
  <c r="AL11" i="77" s="1"/>
  <c r="AJ12" i="77"/>
  <c r="AJ13" i="77"/>
  <c r="AJ14" i="77"/>
  <c r="AJ15" i="77"/>
  <c r="AL15" i="77" s="1"/>
  <c r="AJ16" i="77"/>
  <c r="AL16" i="77" s="1"/>
  <c r="AJ17" i="77"/>
  <c r="AL17" i="77" s="1"/>
  <c r="AJ18" i="77"/>
  <c r="AL18" i="77" s="1"/>
  <c r="AJ19" i="77"/>
  <c r="AL19" i="77" s="1"/>
  <c r="AJ20" i="77"/>
  <c r="AL20" i="77" s="1"/>
  <c r="Q4" i="77"/>
  <c r="Q7" i="77"/>
  <c r="Q8" i="77"/>
  <c r="Q9" i="77"/>
  <c r="Q10" i="77"/>
  <c r="Q11" i="77"/>
  <c r="S4" i="77"/>
  <c r="S5" i="77"/>
  <c r="S6" i="77"/>
  <c r="S7" i="77"/>
  <c r="S8" i="77"/>
  <c r="S9" i="77"/>
  <c r="S10" i="77"/>
  <c r="S11" i="77"/>
  <c r="CF13" i="76"/>
  <c r="BD13" i="76"/>
  <c r="AB13" i="76"/>
  <c r="BC28" i="77"/>
  <c r="BE28" i="77" s="1"/>
  <c r="BC27" i="77"/>
  <c r="BE27" i="77" s="1"/>
  <c r="BC26" i="77"/>
  <c r="BE26" i="77" s="1"/>
  <c r="BC25" i="77"/>
  <c r="BE25" i="77" s="1"/>
  <c r="BC24" i="77"/>
  <c r="BE24" i="77" s="1"/>
  <c r="BC23" i="77"/>
  <c r="BE23" i="77" s="1"/>
  <c r="BC22" i="77"/>
  <c r="BE22" i="77" s="1"/>
  <c r="BC21" i="77"/>
  <c r="BE21" i="77" s="1"/>
  <c r="BC20" i="77"/>
  <c r="BE20" i="77" s="1"/>
  <c r="BC19" i="77"/>
  <c r="BE19" i="77" s="1"/>
  <c r="BC18" i="77"/>
  <c r="BE18" i="77" s="1"/>
  <c r="BC17" i="77"/>
  <c r="BE17" i="77" s="1"/>
  <c r="BC16" i="77"/>
  <c r="BE16" i="77" s="1"/>
  <c r="BC15" i="77"/>
  <c r="BE15" i="77" s="1"/>
  <c r="BC14" i="77"/>
  <c r="BC13" i="77"/>
  <c r="BC12" i="77"/>
  <c r="BC10" i="77"/>
  <c r="BE10" i="77" s="1"/>
  <c r="BC9" i="77"/>
  <c r="BE9" i="77" s="1"/>
  <c r="BC8" i="77"/>
  <c r="BE8" i="77" s="1"/>
  <c r="BC7" i="77"/>
  <c r="BE7" i="77" s="1"/>
  <c r="BC6" i="77"/>
  <c r="BE6" i="77" s="1"/>
  <c r="BC5" i="77"/>
  <c r="BE5" i="77" s="1"/>
  <c r="BC3" i="77"/>
  <c r="BE3" i="77" s="1"/>
  <c r="AJ28" i="77"/>
  <c r="AJ27" i="77"/>
  <c r="AL27" i="77" s="1"/>
  <c r="AJ26" i="77"/>
  <c r="AJ25" i="77"/>
  <c r="AL25" i="77" s="1"/>
  <c r="AJ24" i="77"/>
  <c r="AL24" i="77" s="1"/>
  <c r="AJ23" i="77"/>
  <c r="AL23" i="77" s="1"/>
  <c r="AJ22" i="77"/>
  <c r="AL22" i="77" s="1"/>
  <c r="AJ21" i="77"/>
  <c r="AL21" i="77" s="1"/>
  <c r="AJ3" i="77"/>
  <c r="CF12" i="76"/>
  <c r="CF10" i="76"/>
  <c r="CF9" i="76"/>
  <c r="CF8" i="76"/>
  <c r="CF6" i="76"/>
  <c r="CF5" i="76"/>
  <c r="CF4" i="76"/>
  <c r="CF3" i="76"/>
  <c r="BD12" i="76"/>
  <c r="BD10" i="76"/>
  <c r="BD9" i="76"/>
  <c r="BD8" i="76"/>
  <c r="BD6" i="76"/>
  <c r="BD5" i="76"/>
  <c r="BD4" i="76"/>
  <c r="BD3" i="76"/>
  <c r="AB9" i="76"/>
  <c r="AB8" i="76"/>
  <c r="AB6" i="76"/>
  <c r="AB5" i="76"/>
  <c r="AB4" i="76"/>
  <c r="AB3" i="76"/>
  <c r="Q20" i="77"/>
  <c r="S20" i="77" s="1"/>
  <c r="Q19" i="77"/>
  <c r="S19" i="77" s="1"/>
  <c r="Q18" i="77"/>
  <c r="S18" i="77" s="1"/>
  <c r="Q17" i="77"/>
  <c r="S17" i="77" s="1"/>
  <c r="Q28" i="77"/>
  <c r="S28" i="77" s="1"/>
  <c r="Q27" i="77"/>
  <c r="S27" i="77" s="1"/>
  <c r="Q26" i="77"/>
  <c r="S26" i="77" s="1"/>
  <c r="Q25" i="77"/>
  <c r="S25" i="77" s="1"/>
  <c r="Q24" i="77"/>
  <c r="S24" i="77" s="1"/>
  <c r="Q23" i="77"/>
  <c r="S23" i="77" s="1"/>
  <c r="Q22" i="77"/>
  <c r="S22" i="77" s="1"/>
  <c r="Q21" i="77"/>
  <c r="S21" i="77" s="1"/>
  <c r="Q16" i="77"/>
  <c r="S16" i="77" s="1"/>
  <c r="Q15" i="77"/>
  <c r="S15" i="77" s="1"/>
  <c r="Q14" i="77"/>
  <c r="S14" i="77" s="1"/>
  <c r="Q13" i="77"/>
  <c r="S13" i="77" s="1"/>
  <c r="Q12" i="77"/>
  <c r="S12" i="77" s="1"/>
  <c r="Q3" i="77"/>
  <c r="H30" i="75"/>
  <c r="G29" i="75"/>
  <c r="APD8" i="65"/>
  <c r="AOH10" i="65"/>
  <c r="AOH4" i="65"/>
  <c r="AOH5" i="65"/>
  <c r="AOH6" i="65"/>
  <c r="AOH7" i="65"/>
  <c r="AOH8" i="65"/>
  <c r="AOH9" i="65"/>
  <c r="AOH13" i="65"/>
  <c r="AOH14" i="65"/>
  <c r="AOH15" i="65"/>
  <c r="AOH11" i="65"/>
  <c r="AOH12" i="65"/>
  <c r="AOH3" i="65"/>
  <c r="APC4" i="65"/>
  <c r="APC5" i="65"/>
  <c r="APC6" i="65"/>
  <c r="APC7" i="65"/>
  <c r="APC8" i="65"/>
  <c r="APC9" i="65"/>
  <c r="APC10" i="65"/>
  <c r="APC11" i="65"/>
  <c r="APC13" i="65"/>
  <c r="APC14" i="65"/>
  <c r="APC15" i="65"/>
  <c r="APD15" i="65"/>
  <c r="APD14" i="65"/>
  <c r="APD13" i="65"/>
  <c r="APD11" i="65"/>
  <c r="APD10" i="65"/>
  <c r="APD9" i="65"/>
  <c r="APD7" i="65"/>
  <c r="APD6" i="65"/>
  <c r="APD5" i="65"/>
  <c r="APD4" i="65"/>
  <c r="ABD29" i="64"/>
  <c r="ABD25" i="64"/>
  <c r="ABD23" i="64"/>
  <c r="ABD4" i="64"/>
  <c r="ABD11" i="64"/>
  <c r="ABD12" i="64"/>
  <c r="ABD13" i="64"/>
  <c r="ABD5" i="64"/>
  <c r="ABD6" i="64"/>
  <c r="ABD7" i="64"/>
  <c r="ABD8" i="64"/>
  <c r="ABD9" i="64"/>
  <c r="ABD10" i="64"/>
  <c r="ABD14" i="64"/>
  <c r="ABD15" i="64"/>
  <c r="ABD16" i="64"/>
  <c r="ABD17" i="64"/>
  <c r="ABD18" i="64"/>
  <c r="ABD19" i="64"/>
  <c r="ABD20" i="64"/>
  <c r="ABD21" i="64"/>
  <c r="ABD22" i="64"/>
  <c r="ABD24" i="64"/>
  <c r="ABD26" i="64"/>
  <c r="ABD27" i="64"/>
  <c r="ABD28" i="64"/>
  <c r="ABD3" i="64"/>
  <c r="ABP5" i="64"/>
  <c r="ABP6" i="64"/>
  <c r="ABP7" i="64"/>
  <c r="ABP8" i="64"/>
  <c r="ABP9" i="64"/>
  <c r="ABP10" i="64"/>
  <c r="ABP14" i="64"/>
  <c r="ABP15" i="64"/>
  <c r="ABP16" i="64"/>
  <c r="ABP23" i="64"/>
  <c r="ABP25" i="64"/>
  <c r="ABP26" i="64"/>
  <c r="ABP27" i="64"/>
  <c r="ABP28" i="64"/>
  <c r="ABP29" i="64"/>
  <c r="ABP3" i="64"/>
  <c r="ABO29" i="64"/>
  <c r="ABQ29" i="64" s="1"/>
  <c r="ABO28" i="64"/>
  <c r="ABQ28" i="64" s="1"/>
  <c r="ABO27" i="64"/>
  <c r="ABQ27" i="64" s="1"/>
  <c r="ABO26" i="64"/>
  <c r="ABQ26" i="64" s="1"/>
  <c r="ABO25" i="64"/>
  <c r="ABQ25" i="64" s="1"/>
  <c r="ABO24" i="64"/>
  <c r="ABO23" i="64"/>
  <c r="ABQ23" i="64" s="1"/>
  <c r="ABO22" i="64"/>
  <c r="ABO21" i="64"/>
  <c r="ABO20" i="64"/>
  <c r="ABO19" i="64"/>
  <c r="ABO18" i="64"/>
  <c r="ABO17" i="64"/>
  <c r="ABO16" i="64"/>
  <c r="ABQ16" i="64" s="1"/>
  <c r="ABO15" i="64"/>
  <c r="ABQ15" i="64" s="1"/>
  <c r="ABO14" i="64"/>
  <c r="ABQ14" i="64" s="1"/>
  <c r="ABO13" i="64"/>
  <c r="ABO12" i="64"/>
  <c r="ABO10" i="64"/>
  <c r="ABQ10" i="64" s="1"/>
  <c r="ABO9" i="64"/>
  <c r="ABQ9" i="64" s="1"/>
  <c r="ABO8" i="64"/>
  <c r="ABQ8" i="64" s="1"/>
  <c r="ABO7" i="64"/>
  <c r="ABQ7" i="64" s="1"/>
  <c r="ABO6" i="64"/>
  <c r="ABQ6" i="64" s="1"/>
  <c r="ABO5" i="64"/>
  <c r="ABQ5" i="64" s="1"/>
  <c r="ABO3" i="64"/>
  <c r="ABQ3" i="64" s="1"/>
  <c r="AAU29" i="64"/>
  <c r="AAW29" i="64" s="1"/>
  <c r="AAU28" i="64"/>
  <c r="AAW28" i="64" s="1"/>
  <c r="AAU27" i="64"/>
  <c r="AAW27" i="64" s="1"/>
  <c r="AAU26" i="64"/>
  <c r="AAW26" i="64" s="1"/>
  <c r="AAU25" i="64"/>
  <c r="AAW25" i="64" s="1"/>
  <c r="AAU24" i="64"/>
  <c r="AAW24" i="64" s="1"/>
  <c r="AAU23" i="64"/>
  <c r="AAW23" i="64" s="1"/>
  <c r="AAU22" i="64"/>
  <c r="AAW22" i="64" s="1"/>
  <c r="AAU21" i="64"/>
  <c r="AAW21" i="64" s="1"/>
  <c r="AAU20" i="64"/>
  <c r="AAW20" i="64" s="1"/>
  <c r="AAU19" i="64"/>
  <c r="AAW19" i="64" s="1"/>
  <c r="AAU18" i="64"/>
  <c r="AAW18" i="64" s="1"/>
  <c r="AAU17" i="64"/>
  <c r="AAW17" i="64" s="1"/>
  <c r="AAU16" i="64"/>
  <c r="AAU15" i="64"/>
  <c r="AAW15" i="64" s="1"/>
  <c r="AAU14" i="64"/>
  <c r="AAU13" i="64"/>
  <c r="AAU12" i="64"/>
  <c r="AAU10" i="64"/>
  <c r="AAW10" i="64" s="1"/>
  <c r="AAU9" i="64"/>
  <c r="AAW9" i="64" s="1"/>
  <c r="AAU8" i="64"/>
  <c r="AAW8" i="64" s="1"/>
  <c r="AAU7" i="64"/>
  <c r="AAW7" i="64" s="1"/>
  <c r="AAU6" i="64"/>
  <c r="AAW6" i="64" s="1"/>
  <c r="AAU5" i="64"/>
  <c r="AAW5" i="64" s="1"/>
  <c r="AAU3" i="64"/>
  <c r="AAW3" i="64" s="1"/>
  <c r="AOA15" i="65"/>
  <c r="AOA14" i="65"/>
  <c r="AOA13" i="65"/>
  <c r="AOA11" i="65"/>
  <c r="AOA10" i="65"/>
  <c r="AOA9" i="65"/>
  <c r="AOA7" i="65"/>
  <c r="AOA6" i="65"/>
  <c r="AOA5" i="65"/>
  <c r="AOA4" i="65"/>
  <c r="AMY5" i="65"/>
  <c r="AMY6" i="65"/>
  <c r="AMY7" i="65"/>
  <c r="AMY9" i="65"/>
  <c r="AMY10" i="65"/>
  <c r="AMY11" i="65"/>
  <c r="AMY13" i="65"/>
  <c r="AMY14" i="65"/>
  <c r="AMY15" i="65"/>
  <c r="AMY4" i="65"/>
  <c r="ALW15" i="65"/>
  <c r="ALW14" i="65"/>
  <c r="ALW13" i="65"/>
  <c r="ALW11" i="65"/>
  <c r="ALW10" i="65"/>
  <c r="ALW9" i="65"/>
  <c r="ALW8" i="65"/>
  <c r="ALW7" i="65"/>
  <c r="ALW6" i="65"/>
  <c r="ALW4" i="65"/>
  <c r="AAB29" i="64"/>
  <c r="AAD29" i="64" s="1"/>
  <c r="AAB28" i="64"/>
  <c r="AAD28" i="64" s="1"/>
  <c r="AAB27" i="64"/>
  <c r="AAD27" i="64" s="1"/>
  <c r="AAB26" i="64"/>
  <c r="AAD26" i="64" s="1"/>
  <c r="AAB25" i="64"/>
  <c r="AAD25" i="64" s="1"/>
  <c r="AAB24" i="64"/>
  <c r="AAD24" i="64" s="1"/>
  <c r="AAB23" i="64"/>
  <c r="AAD23" i="64" s="1"/>
  <c r="AAB22" i="64"/>
  <c r="AAD22" i="64" s="1"/>
  <c r="AAB21" i="64"/>
  <c r="AAD21" i="64" s="1"/>
  <c r="AAB20" i="64"/>
  <c r="AAD20" i="64" s="1"/>
  <c r="AAB19" i="64"/>
  <c r="AAD19" i="64" s="1"/>
  <c r="AAB18" i="64"/>
  <c r="AAD18" i="64" s="1"/>
  <c r="AAB17" i="64"/>
  <c r="AAD17" i="64" s="1"/>
  <c r="AAB16" i="64"/>
  <c r="AAB15" i="64"/>
  <c r="AAD15" i="64" s="1"/>
  <c r="AAB14" i="64"/>
  <c r="AAB13" i="64"/>
  <c r="AAB12" i="64"/>
  <c r="AAB10" i="64"/>
  <c r="AAD10" i="64" s="1"/>
  <c r="AAB9" i="64"/>
  <c r="AAD9" i="64" s="1"/>
  <c r="AAB8" i="64"/>
  <c r="AAD8" i="64" s="1"/>
  <c r="AAB7" i="64"/>
  <c r="AAD7" i="64" s="1"/>
  <c r="AAB6" i="64"/>
  <c r="AAD6" i="64" s="1"/>
  <c r="AAB5" i="64"/>
  <c r="AAD5" i="64" s="1"/>
  <c r="AAB3" i="64"/>
  <c r="AAD3" i="64" s="1"/>
  <c r="AKU15" i="65"/>
  <c r="AKU14" i="65"/>
  <c r="AKU13" i="65"/>
  <c r="AKU11" i="65"/>
  <c r="AKU10" i="65"/>
  <c r="AKU9" i="65"/>
  <c r="AKU8" i="65"/>
  <c r="AKU7" i="65"/>
  <c r="AKU6" i="65"/>
  <c r="AKU5" i="65"/>
  <c r="AKU4" i="65"/>
  <c r="ZI29" i="64"/>
  <c r="ZK29" i="64" s="1"/>
  <c r="ZI28" i="64"/>
  <c r="ZK28" i="64" s="1"/>
  <c r="ZI27" i="64"/>
  <c r="ZK27" i="64" s="1"/>
  <c r="ZI26" i="64"/>
  <c r="ZK26" i="64" s="1"/>
  <c r="ZI25" i="64"/>
  <c r="ZK25" i="64" s="1"/>
  <c r="ZI24" i="64"/>
  <c r="ZK24" i="64" s="1"/>
  <c r="ZI23" i="64"/>
  <c r="ZK23" i="64" s="1"/>
  <c r="ZI22" i="64"/>
  <c r="ZK22" i="64" s="1"/>
  <c r="ZI21" i="64"/>
  <c r="ZK21" i="64" s="1"/>
  <c r="ZI20" i="64"/>
  <c r="ZK20" i="64" s="1"/>
  <c r="ZI19" i="64"/>
  <c r="ZK19" i="64" s="1"/>
  <c r="ZI18" i="64"/>
  <c r="ZK18" i="64" s="1"/>
  <c r="ZI17" i="64"/>
  <c r="ZK17" i="64" s="1"/>
  <c r="ZI16" i="64"/>
  <c r="ZI15" i="64"/>
  <c r="ZK15" i="64" s="1"/>
  <c r="ZI14" i="64"/>
  <c r="ZI13" i="64"/>
  <c r="ZI12" i="64"/>
  <c r="ZI11" i="64"/>
  <c r="ZI10" i="64"/>
  <c r="ZK10" i="64" s="1"/>
  <c r="ZI9" i="64"/>
  <c r="ZK9" i="64" s="1"/>
  <c r="ZI8" i="64"/>
  <c r="ZK8" i="64" s="1"/>
  <c r="ZI7" i="64"/>
  <c r="ZK7" i="64" s="1"/>
  <c r="ZI6" i="64"/>
  <c r="ZK6" i="64" s="1"/>
  <c r="ZI5" i="64"/>
  <c r="ZK5" i="64" s="1"/>
  <c r="ZI4" i="64"/>
  <c r="ZI3" i="64"/>
  <c r="ZK3" i="64" s="1"/>
  <c r="YP29" i="64"/>
  <c r="YR29" i="64" s="1"/>
  <c r="YP28" i="64"/>
  <c r="YR28" i="64" s="1"/>
  <c r="YP27" i="64"/>
  <c r="YR27" i="64" s="1"/>
  <c r="YP26" i="64"/>
  <c r="YR26" i="64" s="1"/>
  <c r="YP25" i="64"/>
  <c r="YR25" i="64" s="1"/>
  <c r="YP24" i="64"/>
  <c r="YR24" i="64" s="1"/>
  <c r="YP23" i="64"/>
  <c r="YR23" i="64" s="1"/>
  <c r="YP22" i="64"/>
  <c r="YR22" i="64" s="1"/>
  <c r="YP21" i="64"/>
  <c r="YR21" i="64" s="1"/>
  <c r="YP20" i="64"/>
  <c r="YR20" i="64" s="1"/>
  <c r="YP19" i="64"/>
  <c r="YR19" i="64" s="1"/>
  <c r="YP18" i="64"/>
  <c r="YR18" i="64" s="1"/>
  <c r="YP17" i="64"/>
  <c r="YR17" i="64" s="1"/>
  <c r="YP16" i="64"/>
  <c r="YR16" i="64" s="1"/>
  <c r="YP15" i="64"/>
  <c r="YR15" i="64" s="1"/>
  <c r="YP14" i="64"/>
  <c r="YR14" i="64" s="1"/>
  <c r="YP13" i="64"/>
  <c r="YP12" i="64"/>
  <c r="YP11" i="64"/>
  <c r="YP10" i="64"/>
  <c r="YR10" i="64" s="1"/>
  <c r="YP9" i="64"/>
  <c r="YR9" i="64" s="1"/>
  <c r="YP8" i="64"/>
  <c r="YR8" i="64" s="1"/>
  <c r="YP7" i="64"/>
  <c r="YR7" i="64" s="1"/>
  <c r="YP6" i="64"/>
  <c r="YR6" i="64" s="1"/>
  <c r="YP5" i="64"/>
  <c r="YR5" i="64" s="1"/>
  <c r="YP3" i="64"/>
  <c r="YR3" i="64" s="1"/>
  <c r="XW29" i="64"/>
  <c r="XY29" i="64" s="1"/>
  <c r="XW28" i="64"/>
  <c r="XY28" i="64" s="1"/>
  <c r="XW27" i="64"/>
  <c r="XY27" i="64" s="1"/>
  <c r="XW26" i="64"/>
  <c r="XY26" i="64" s="1"/>
  <c r="XW25" i="64"/>
  <c r="XY25" i="64" s="1"/>
  <c r="XW24" i="64"/>
  <c r="XY24" i="64" s="1"/>
  <c r="XW23" i="64"/>
  <c r="XY23" i="64" s="1"/>
  <c r="XW22" i="64"/>
  <c r="XY22" i="64" s="1"/>
  <c r="XW21" i="64"/>
  <c r="XY21" i="64" s="1"/>
  <c r="XW20" i="64"/>
  <c r="XY20" i="64" s="1"/>
  <c r="XW19" i="64"/>
  <c r="XY19" i="64" s="1"/>
  <c r="XW18" i="64"/>
  <c r="XY18" i="64" s="1"/>
  <c r="XW17" i="64"/>
  <c r="XW16" i="64"/>
  <c r="XW15" i="64"/>
  <c r="XY15" i="64" s="1"/>
  <c r="XW14" i="64"/>
  <c r="XW13" i="64"/>
  <c r="XW12" i="64"/>
  <c r="XW11" i="64"/>
  <c r="XW10" i="64"/>
  <c r="XY10" i="64" s="1"/>
  <c r="XW9" i="64"/>
  <c r="XY9" i="64" s="1"/>
  <c r="XW8" i="64"/>
  <c r="XY8" i="64" s="1"/>
  <c r="XW7" i="64"/>
  <c r="XY7" i="64" s="1"/>
  <c r="XW6" i="64"/>
  <c r="XY6" i="64" s="1"/>
  <c r="XW5" i="64"/>
  <c r="XY5" i="64" s="1"/>
  <c r="XW4" i="64"/>
  <c r="XW3" i="64"/>
  <c r="XY3" i="64" s="1"/>
  <c r="AJS14" i="65"/>
  <c r="AJS13" i="65"/>
  <c r="AJS11" i="65"/>
  <c r="AJS10" i="65"/>
  <c r="AJS9" i="65"/>
  <c r="AJS8" i="65"/>
  <c r="AJS7" i="65"/>
  <c r="AJS6" i="65"/>
  <c r="AJS5" i="65"/>
  <c r="AJS4" i="65"/>
  <c r="AHU11" i="65"/>
  <c r="AHU12" i="65"/>
  <c r="AHU13" i="65"/>
  <c r="AHU14" i="65"/>
  <c r="AHU5" i="65"/>
  <c r="AHU6" i="65"/>
  <c r="AHU7" i="65"/>
  <c r="AHU8" i="65"/>
  <c r="AHU9" i="65"/>
  <c r="AHU10" i="65"/>
  <c r="AHU4" i="65"/>
  <c r="AIP4" i="65"/>
  <c r="AIP5" i="65"/>
  <c r="AIP6" i="65"/>
  <c r="AIP7" i="65"/>
  <c r="AIP8" i="65"/>
  <c r="AIP9" i="65"/>
  <c r="AIP10" i="65"/>
  <c r="AIP11" i="65"/>
  <c r="AIP12" i="65"/>
  <c r="AIP13" i="65"/>
  <c r="AIP14" i="65"/>
  <c r="AIP3" i="65"/>
  <c r="AIQ14" i="65"/>
  <c r="AIQ13" i="65"/>
  <c r="AIQ12" i="65"/>
  <c r="AIQ11" i="65"/>
  <c r="AIQ10" i="65"/>
  <c r="AIQ9" i="65"/>
  <c r="AIQ8" i="65"/>
  <c r="AIQ7" i="65"/>
  <c r="AIQ6" i="65"/>
  <c r="AIQ5" i="65"/>
  <c r="AIQ4" i="65"/>
  <c r="WS3" i="64"/>
  <c r="WS9" i="64"/>
  <c r="WS11" i="64"/>
  <c r="WS15" i="64"/>
  <c r="WS16" i="64"/>
  <c r="WS17" i="64"/>
  <c r="WS4" i="64"/>
  <c r="WS5" i="64"/>
  <c r="WS6" i="64"/>
  <c r="WS7" i="64"/>
  <c r="WS8" i="64"/>
  <c r="WS10" i="64"/>
  <c r="WS12" i="64"/>
  <c r="WS13" i="64"/>
  <c r="WS14" i="64"/>
  <c r="WS18" i="64"/>
  <c r="WS19" i="64"/>
  <c r="WS20" i="64"/>
  <c r="WS21" i="64"/>
  <c r="WS22" i="64"/>
  <c r="WS23" i="64"/>
  <c r="WS24" i="64"/>
  <c r="WS25" i="64"/>
  <c r="WS28" i="64"/>
  <c r="WS29" i="64"/>
  <c r="XE4" i="64"/>
  <c r="XE5" i="64"/>
  <c r="XE6" i="64"/>
  <c r="XE7" i="64"/>
  <c r="XE8" i="64"/>
  <c r="XE9" i="64"/>
  <c r="XE10" i="64"/>
  <c r="XE11" i="64"/>
  <c r="XE12" i="64"/>
  <c r="XE13" i="64"/>
  <c r="XE14" i="64"/>
  <c r="XE15" i="64"/>
  <c r="XE16" i="64"/>
  <c r="XE17" i="64"/>
  <c r="XE18" i="64"/>
  <c r="XE19" i="64"/>
  <c r="XE20" i="64"/>
  <c r="XE21" i="64"/>
  <c r="XE22" i="64"/>
  <c r="XE23" i="64"/>
  <c r="XE24" i="64"/>
  <c r="XE25" i="64"/>
  <c r="XE26" i="64"/>
  <c r="XE27" i="64"/>
  <c r="XE28" i="64"/>
  <c r="XE29" i="64"/>
  <c r="XE3" i="64"/>
  <c r="XD29" i="64"/>
  <c r="XF29" i="64" s="1"/>
  <c r="XD28" i="64"/>
  <c r="XF28" i="64" s="1"/>
  <c r="XD27" i="64"/>
  <c r="XF27" i="64" s="1"/>
  <c r="XD26" i="64"/>
  <c r="XF26" i="64" s="1"/>
  <c r="XD25" i="64"/>
  <c r="XF25" i="64" s="1"/>
  <c r="XD24" i="64"/>
  <c r="XF24" i="64" s="1"/>
  <c r="XD23" i="64"/>
  <c r="XF23" i="64" s="1"/>
  <c r="XD22" i="64"/>
  <c r="XF22" i="64" s="1"/>
  <c r="XD21" i="64"/>
  <c r="XF21" i="64" s="1"/>
  <c r="XD20" i="64"/>
  <c r="XF20" i="64" s="1"/>
  <c r="XD19" i="64"/>
  <c r="XF19" i="64" s="1"/>
  <c r="XD18" i="64"/>
  <c r="XF18" i="64" s="1"/>
  <c r="XD17" i="64"/>
  <c r="XF17" i="64" s="1"/>
  <c r="XD16" i="64"/>
  <c r="XF16" i="64" s="1"/>
  <c r="XD15" i="64"/>
  <c r="XF15" i="64" s="1"/>
  <c r="XD14" i="64"/>
  <c r="XD13" i="64"/>
  <c r="XD12" i="64"/>
  <c r="XD11" i="64"/>
  <c r="XF11" i="64" s="1"/>
  <c r="XD10" i="64"/>
  <c r="XF10" i="64" s="1"/>
  <c r="XD9" i="64"/>
  <c r="XF9" i="64" s="1"/>
  <c r="XD8" i="64"/>
  <c r="XF8" i="64" s="1"/>
  <c r="XD7" i="64"/>
  <c r="XF7" i="64" s="1"/>
  <c r="XD6" i="64"/>
  <c r="XF6" i="64" s="1"/>
  <c r="XD5" i="64"/>
  <c r="XF5" i="64" s="1"/>
  <c r="XD4" i="64"/>
  <c r="XF4" i="64" s="1"/>
  <c r="XD3" i="64"/>
  <c r="XF3" i="64" s="1"/>
  <c r="AHN12" i="65"/>
  <c r="AHN14" i="65"/>
  <c r="AGL14" i="65"/>
  <c r="B13" i="5"/>
  <c r="C13" i="5"/>
  <c r="D13" i="5"/>
  <c r="E13" i="5"/>
  <c r="F13" i="5"/>
  <c r="G13" i="5"/>
  <c r="H13" i="5"/>
  <c r="I13" i="5"/>
  <c r="J13" i="5"/>
  <c r="K13" i="5"/>
  <c r="L13" i="5"/>
  <c r="P65" i="3" s="1"/>
  <c r="M13" i="5"/>
  <c r="N13" i="5"/>
  <c r="O13" i="5"/>
  <c r="P13" i="5"/>
  <c r="Q13" i="5"/>
  <c r="R13" i="5"/>
  <c r="S13" i="5"/>
  <c r="T13" i="5"/>
  <c r="U13" i="5"/>
  <c r="V13" i="5"/>
  <c r="W13" i="5"/>
  <c r="AHN13" i="65"/>
  <c r="AHN11" i="65"/>
  <c r="AHN10" i="65"/>
  <c r="AHN9" i="65"/>
  <c r="AHN8" i="65"/>
  <c r="AHN7" i="65"/>
  <c r="AHN6" i="65"/>
  <c r="AHN5" i="65"/>
  <c r="AHN4" i="65"/>
  <c r="AGL13" i="65"/>
  <c r="AGL11" i="65"/>
  <c r="AGL10" i="65"/>
  <c r="AGL9" i="65"/>
  <c r="AGL8" i="65"/>
  <c r="AGL7" i="65"/>
  <c r="AGL6" i="65"/>
  <c r="AGL5" i="65"/>
  <c r="AGL4" i="65"/>
  <c r="WJ29" i="64"/>
  <c r="WJ28" i="64"/>
  <c r="WJ27" i="64"/>
  <c r="WJ26" i="64"/>
  <c r="WJ25" i="64"/>
  <c r="WJ24" i="64"/>
  <c r="WJ23" i="64"/>
  <c r="WJ22" i="64"/>
  <c r="WJ21" i="64"/>
  <c r="WJ20" i="64"/>
  <c r="WJ19" i="64"/>
  <c r="WJ18" i="64"/>
  <c r="WJ17" i="64"/>
  <c r="WJ16" i="64"/>
  <c r="WJ15" i="64"/>
  <c r="WJ14" i="64"/>
  <c r="WJ13" i="64"/>
  <c r="WJ12" i="64"/>
  <c r="WJ11" i="64"/>
  <c r="WJ10" i="64"/>
  <c r="WJ9" i="64"/>
  <c r="WJ8" i="64"/>
  <c r="WJ7" i="64"/>
  <c r="WJ6" i="64"/>
  <c r="WJ5" i="64"/>
  <c r="WJ4" i="64"/>
  <c r="WJ3" i="64"/>
  <c r="VQ29" i="64"/>
  <c r="VS29" i="64" s="1"/>
  <c r="VQ28" i="64"/>
  <c r="VS28" i="64" s="1"/>
  <c r="VQ27" i="64"/>
  <c r="VS27" i="64" s="1"/>
  <c r="VQ26" i="64"/>
  <c r="VS26" i="64" s="1"/>
  <c r="VQ25" i="64"/>
  <c r="VS25" i="64" s="1"/>
  <c r="VQ24" i="64"/>
  <c r="VS24" i="64" s="1"/>
  <c r="VQ23" i="64"/>
  <c r="VS23" i="64" s="1"/>
  <c r="VQ22" i="64"/>
  <c r="VS22" i="64" s="1"/>
  <c r="VQ21" i="64"/>
  <c r="VS21" i="64" s="1"/>
  <c r="VQ20" i="64"/>
  <c r="VS20" i="64" s="1"/>
  <c r="VQ19" i="64"/>
  <c r="VS19" i="64" s="1"/>
  <c r="VQ18" i="64"/>
  <c r="VS18" i="64" s="1"/>
  <c r="VQ17" i="64"/>
  <c r="VS17" i="64" s="1"/>
  <c r="VQ16" i="64"/>
  <c r="VS16" i="64" s="1"/>
  <c r="VQ15" i="64"/>
  <c r="VS15" i="64" s="1"/>
  <c r="VQ14" i="64"/>
  <c r="VQ13" i="64"/>
  <c r="VQ12" i="64"/>
  <c r="VQ11" i="64"/>
  <c r="VS11" i="64" s="1"/>
  <c r="VQ10" i="64"/>
  <c r="VS10" i="64" s="1"/>
  <c r="VQ9" i="64"/>
  <c r="VS9" i="64" s="1"/>
  <c r="VQ8" i="64"/>
  <c r="VS8" i="64" s="1"/>
  <c r="VQ7" i="64"/>
  <c r="VS7" i="64" s="1"/>
  <c r="VQ6" i="64"/>
  <c r="VS6" i="64" s="1"/>
  <c r="VQ5" i="64"/>
  <c r="VS5" i="64" s="1"/>
  <c r="VQ4" i="64"/>
  <c r="VS4" i="64" s="1"/>
  <c r="VQ3" i="64"/>
  <c r="VS3" i="64" s="1"/>
  <c r="AFJ6" i="65"/>
  <c r="AFJ13" i="65"/>
  <c r="AEH13" i="65"/>
  <c r="AEH6" i="65"/>
  <c r="UX29" i="64"/>
  <c r="UZ29" i="64" s="1"/>
  <c r="UX28" i="64"/>
  <c r="UZ28" i="64" s="1"/>
  <c r="UX27" i="64"/>
  <c r="UZ27" i="64" s="1"/>
  <c r="UX26" i="64"/>
  <c r="UZ26" i="64" s="1"/>
  <c r="UX25" i="64"/>
  <c r="UZ25" i="64" s="1"/>
  <c r="UX24" i="64"/>
  <c r="UZ24" i="64" s="1"/>
  <c r="UX23" i="64"/>
  <c r="UZ23" i="64" s="1"/>
  <c r="UX22" i="64"/>
  <c r="UZ22" i="64" s="1"/>
  <c r="UX21" i="64"/>
  <c r="UZ21" i="64" s="1"/>
  <c r="UX20" i="64"/>
  <c r="UZ20" i="64" s="1"/>
  <c r="UX19" i="64"/>
  <c r="UZ19" i="64" s="1"/>
  <c r="UX18" i="64"/>
  <c r="UZ18" i="64" s="1"/>
  <c r="UX17" i="64"/>
  <c r="UZ17" i="64" s="1"/>
  <c r="UX16" i="64"/>
  <c r="UZ16" i="64" s="1"/>
  <c r="UX15" i="64"/>
  <c r="UZ15" i="64" s="1"/>
  <c r="UX14" i="64"/>
  <c r="UX13" i="64"/>
  <c r="UX12" i="64"/>
  <c r="UX11" i="64"/>
  <c r="UZ11" i="64" s="1"/>
  <c r="UX10" i="64"/>
  <c r="UZ10" i="64" s="1"/>
  <c r="UX9" i="64"/>
  <c r="UZ9" i="64" s="1"/>
  <c r="UX8" i="64"/>
  <c r="UZ8" i="64" s="1"/>
  <c r="UX7" i="64"/>
  <c r="UZ7" i="64" s="1"/>
  <c r="UX6" i="64"/>
  <c r="UZ6" i="64" s="1"/>
  <c r="UX5" i="64"/>
  <c r="UZ5" i="64" s="1"/>
  <c r="UX4" i="64"/>
  <c r="UZ4" i="64" s="1"/>
  <c r="UX3" i="64"/>
  <c r="UZ3" i="64" s="1"/>
  <c r="UE29" i="64"/>
  <c r="UG29" i="64" s="1"/>
  <c r="UE28" i="64"/>
  <c r="UG28" i="64" s="1"/>
  <c r="UE27" i="64"/>
  <c r="UG27" i="64" s="1"/>
  <c r="UE26" i="64"/>
  <c r="UG26" i="64" s="1"/>
  <c r="UE25" i="64"/>
  <c r="UG25" i="64" s="1"/>
  <c r="UE24" i="64"/>
  <c r="UG24" i="64" s="1"/>
  <c r="UE23" i="64"/>
  <c r="UG23" i="64" s="1"/>
  <c r="UE22" i="64"/>
  <c r="UG22" i="64" s="1"/>
  <c r="UE21" i="64"/>
  <c r="UG21" i="64" s="1"/>
  <c r="UE20" i="64"/>
  <c r="UG20" i="64" s="1"/>
  <c r="UE19" i="64"/>
  <c r="UG19" i="64" s="1"/>
  <c r="UE18" i="64"/>
  <c r="UG18" i="64" s="1"/>
  <c r="UE17" i="64"/>
  <c r="UG17" i="64" s="1"/>
  <c r="UE16" i="64"/>
  <c r="UG16" i="64" s="1"/>
  <c r="UE15" i="64"/>
  <c r="UG15" i="64" s="1"/>
  <c r="UE14" i="64"/>
  <c r="UE13" i="64"/>
  <c r="UE12" i="64"/>
  <c r="UE11" i="64"/>
  <c r="UG11" i="64" s="1"/>
  <c r="UE10" i="64"/>
  <c r="UG10" i="64" s="1"/>
  <c r="UE9" i="64"/>
  <c r="UG9" i="64" s="1"/>
  <c r="UE8" i="64"/>
  <c r="UG8" i="64" s="1"/>
  <c r="UE7" i="64"/>
  <c r="UG7" i="64" s="1"/>
  <c r="UE6" i="64"/>
  <c r="UG6" i="64" s="1"/>
  <c r="UE5" i="64"/>
  <c r="UG5" i="64" s="1"/>
  <c r="UE4" i="64"/>
  <c r="UG4" i="64" s="1"/>
  <c r="UE3" i="64"/>
  <c r="UG3" i="64" s="1"/>
  <c r="TL29" i="64"/>
  <c r="TN29" i="64" s="1"/>
  <c r="TL28" i="64"/>
  <c r="TN28" i="64" s="1"/>
  <c r="TL27" i="64"/>
  <c r="TN27" i="64" s="1"/>
  <c r="TL26" i="64"/>
  <c r="TN26" i="64" s="1"/>
  <c r="TL25" i="64"/>
  <c r="TN25" i="64" s="1"/>
  <c r="TL24" i="64"/>
  <c r="TN24" i="64" s="1"/>
  <c r="TL23" i="64"/>
  <c r="TN23" i="64" s="1"/>
  <c r="TL22" i="64"/>
  <c r="TN22" i="64" s="1"/>
  <c r="TL21" i="64"/>
  <c r="TN21" i="64" s="1"/>
  <c r="TL20" i="64"/>
  <c r="TN20" i="64" s="1"/>
  <c r="TL19" i="64"/>
  <c r="TN19" i="64" s="1"/>
  <c r="TL18" i="64"/>
  <c r="TN18" i="64" s="1"/>
  <c r="TL17" i="64"/>
  <c r="TN17" i="64" s="1"/>
  <c r="TL16" i="64"/>
  <c r="TN16" i="64" s="1"/>
  <c r="TL15" i="64"/>
  <c r="TN15" i="64" s="1"/>
  <c r="TL14" i="64"/>
  <c r="TL13" i="64"/>
  <c r="TL12" i="64"/>
  <c r="TL11" i="64"/>
  <c r="TN11" i="64" s="1"/>
  <c r="TL10" i="64"/>
  <c r="TN10" i="64" s="1"/>
  <c r="TL9" i="64"/>
  <c r="TN9" i="64" s="1"/>
  <c r="TL8" i="64"/>
  <c r="TN8" i="64" s="1"/>
  <c r="TL7" i="64"/>
  <c r="TN7" i="64" s="1"/>
  <c r="TL6" i="64"/>
  <c r="TN6" i="64" s="1"/>
  <c r="TL5" i="64"/>
  <c r="TN5" i="64" s="1"/>
  <c r="TL4" i="64"/>
  <c r="TN4" i="64" s="1"/>
  <c r="TL3" i="64"/>
  <c r="TN3" i="64" s="1"/>
  <c r="ADF5" i="65"/>
  <c r="ADF6" i="65"/>
  <c r="ADF7" i="65"/>
  <c r="ADF8" i="65"/>
  <c r="ADF10" i="65"/>
  <c r="ADF11" i="65"/>
  <c r="ADF12" i="65"/>
  <c r="ADF13" i="65"/>
  <c r="AFJ11" i="65"/>
  <c r="AFJ10" i="65"/>
  <c r="AFJ9" i="65"/>
  <c r="AFJ8" i="65"/>
  <c r="AFJ7" i="65"/>
  <c r="AFJ5" i="65"/>
  <c r="AFJ4" i="65"/>
  <c r="AEH11" i="65"/>
  <c r="AEH10" i="65"/>
  <c r="AEH8" i="65"/>
  <c r="AEH7" i="65"/>
  <c r="AEH5" i="65"/>
  <c r="AEH4" i="65"/>
  <c r="ADF4" i="65"/>
  <c r="ABH7" i="65"/>
  <c r="SH3" i="64"/>
  <c r="ABH6" i="65"/>
  <c r="SH14" i="64"/>
  <c r="SH4" i="64"/>
  <c r="SH5" i="64"/>
  <c r="SH6" i="64"/>
  <c r="SH7" i="64"/>
  <c r="SH8" i="64"/>
  <c r="SH9" i="64"/>
  <c r="SH10" i="64"/>
  <c r="SH11" i="64"/>
  <c r="SH12" i="64"/>
  <c r="SH13" i="64"/>
  <c r="SH15" i="64"/>
  <c r="SH16" i="64"/>
  <c r="SH17" i="64"/>
  <c r="SH18" i="64"/>
  <c r="SH19" i="64"/>
  <c r="SH20" i="64"/>
  <c r="SH21" i="64"/>
  <c r="SH22" i="64"/>
  <c r="SH23" i="64"/>
  <c r="SH24" i="64"/>
  <c r="SH25" i="64"/>
  <c r="SH26" i="64"/>
  <c r="SH27" i="64"/>
  <c r="SH28" i="64"/>
  <c r="SH29" i="64"/>
  <c r="ABH12" i="65"/>
  <c r="ABH11" i="65"/>
  <c r="ABH10" i="65"/>
  <c r="ABH9" i="65"/>
  <c r="ABH8" i="65"/>
  <c r="ABH5" i="65"/>
  <c r="ABH4" i="65"/>
  <c r="ABH13" i="65"/>
  <c r="ABH3" i="65"/>
  <c r="ACC4" i="65"/>
  <c r="ACC5" i="65"/>
  <c r="ACC6" i="65"/>
  <c r="ACD6" i="65" s="1"/>
  <c r="ACC7" i="65"/>
  <c r="ACC8" i="65"/>
  <c r="ACC9" i="65"/>
  <c r="ACC10" i="65"/>
  <c r="ACC11" i="65"/>
  <c r="ACC12" i="65"/>
  <c r="ACC13" i="65"/>
  <c r="ACC3" i="65"/>
  <c r="ACD12" i="65"/>
  <c r="ACD11" i="65"/>
  <c r="ACD10" i="65"/>
  <c r="ACD9" i="65"/>
  <c r="ACD8" i="65"/>
  <c r="ACD7" i="65"/>
  <c r="ACD5" i="65"/>
  <c r="ACD4" i="65"/>
  <c r="ST4" i="64"/>
  <c r="ST5" i="64"/>
  <c r="ST6" i="64"/>
  <c r="ST7" i="64"/>
  <c r="ST8" i="64"/>
  <c r="ST9" i="64"/>
  <c r="ST10" i="64"/>
  <c r="ST11" i="64"/>
  <c r="ST12" i="64"/>
  <c r="ST13" i="64"/>
  <c r="ST14" i="64"/>
  <c r="ST15" i="64"/>
  <c r="ST16" i="64"/>
  <c r="ST17" i="64"/>
  <c r="ST18" i="64"/>
  <c r="ST19" i="64"/>
  <c r="ST20" i="64"/>
  <c r="ST21" i="64"/>
  <c r="ST22" i="64"/>
  <c r="ST23" i="64"/>
  <c r="ST24" i="64"/>
  <c r="ST25" i="64"/>
  <c r="ST26" i="64"/>
  <c r="ST27" i="64"/>
  <c r="ST28" i="64"/>
  <c r="ST29" i="64"/>
  <c r="ST3" i="64"/>
  <c r="ABA12" i="65"/>
  <c r="ABA11" i="65"/>
  <c r="ABA10" i="65"/>
  <c r="ABA9" i="65"/>
  <c r="ABA8" i="65"/>
  <c r="ABA7" i="65"/>
  <c r="ABA5" i="65"/>
  <c r="ABA4" i="65"/>
  <c r="ZY12" i="65"/>
  <c r="ZY11" i="65"/>
  <c r="ZY10" i="65"/>
  <c r="ZY9" i="65"/>
  <c r="ZY8" i="65"/>
  <c r="ZY7" i="65"/>
  <c r="ZY5" i="65"/>
  <c r="ZY4" i="65"/>
  <c r="YW12" i="65"/>
  <c r="YW11" i="65"/>
  <c r="YW10" i="65"/>
  <c r="YW9" i="65"/>
  <c r="YW8" i="65"/>
  <c r="YW7" i="65"/>
  <c r="YW5" i="65"/>
  <c r="YW4" i="65"/>
  <c r="SS29" i="64"/>
  <c r="SU29" i="64" s="1"/>
  <c r="SS28" i="64"/>
  <c r="SU28" i="64" s="1"/>
  <c r="SS27" i="64"/>
  <c r="SU27" i="64" s="1"/>
  <c r="SS26" i="64"/>
  <c r="SU26" i="64" s="1"/>
  <c r="SS25" i="64"/>
  <c r="SU25" i="64" s="1"/>
  <c r="SS24" i="64"/>
  <c r="SU24" i="64" s="1"/>
  <c r="SS23" i="64"/>
  <c r="SU23" i="64" s="1"/>
  <c r="SS22" i="64"/>
  <c r="SU22" i="64" s="1"/>
  <c r="SS21" i="64"/>
  <c r="SU21" i="64" s="1"/>
  <c r="SS20" i="64"/>
  <c r="SU20" i="64" s="1"/>
  <c r="SS19" i="64"/>
  <c r="SU19" i="64" s="1"/>
  <c r="SS18" i="64"/>
  <c r="SU18" i="64" s="1"/>
  <c r="SS17" i="64"/>
  <c r="SU17" i="64" s="1"/>
  <c r="SS16" i="64"/>
  <c r="SU16" i="64" s="1"/>
  <c r="SS15" i="64"/>
  <c r="SU15" i="64" s="1"/>
  <c r="SS14" i="64"/>
  <c r="SU14" i="64" s="1"/>
  <c r="SS13" i="64"/>
  <c r="SU13" i="64" s="1"/>
  <c r="SS12" i="64"/>
  <c r="SS11" i="64"/>
  <c r="SU11" i="64" s="1"/>
  <c r="SS10" i="64"/>
  <c r="SU10" i="64" s="1"/>
  <c r="SS9" i="64"/>
  <c r="SU9" i="64" s="1"/>
  <c r="SS8" i="64"/>
  <c r="SU8" i="64" s="1"/>
  <c r="SS7" i="64"/>
  <c r="SU7" i="64" s="1"/>
  <c r="SS6" i="64"/>
  <c r="SU6" i="64" s="1"/>
  <c r="SS5" i="64"/>
  <c r="SU5" i="64" s="1"/>
  <c r="SS4" i="64"/>
  <c r="SU4" i="64" s="1"/>
  <c r="SS3" i="64"/>
  <c r="SU3" i="64" s="1"/>
  <c r="RY29" i="64"/>
  <c r="SA29" i="64" s="1"/>
  <c r="RY28" i="64"/>
  <c r="SA28" i="64" s="1"/>
  <c r="RY27" i="64"/>
  <c r="SA27" i="64" s="1"/>
  <c r="RY26" i="64"/>
  <c r="SA26" i="64" s="1"/>
  <c r="RY25" i="64"/>
  <c r="SA25" i="64" s="1"/>
  <c r="RY24" i="64"/>
  <c r="SA24" i="64" s="1"/>
  <c r="RY23" i="64"/>
  <c r="SA23" i="64" s="1"/>
  <c r="RY22" i="64"/>
  <c r="SA22" i="64" s="1"/>
  <c r="RY21" i="64"/>
  <c r="SA21" i="64" s="1"/>
  <c r="RY20" i="64"/>
  <c r="SA20" i="64" s="1"/>
  <c r="RY19" i="64"/>
  <c r="SA19" i="64" s="1"/>
  <c r="RY18" i="64"/>
  <c r="SA18" i="64" s="1"/>
  <c r="RY17" i="64"/>
  <c r="SA17" i="64" s="1"/>
  <c r="RY16" i="64"/>
  <c r="SA16" i="64" s="1"/>
  <c r="RY15" i="64"/>
  <c r="SA15" i="64" s="1"/>
  <c r="RY14" i="64"/>
  <c r="SA14" i="64" s="1"/>
  <c r="RY13" i="64"/>
  <c r="SA13" i="64" s="1"/>
  <c r="RY12" i="64"/>
  <c r="RY11" i="64"/>
  <c r="SA11" i="64" s="1"/>
  <c r="RY10" i="64"/>
  <c r="SA10" i="64" s="1"/>
  <c r="RY9" i="64"/>
  <c r="SA9" i="64" s="1"/>
  <c r="RY8" i="64"/>
  <c r="SA8" i="64" s="1"/>
  <c r="RY7" i="64"/>
  <c r="SA7" i="64" s="1"/>
  <c r="RY6" i="64"/>
  <c r="SA6" i="64" s="1"/>
  <c r="RY5" i="64"/>
  <c r="SA5" i="64" s="1"/>
  <c r="RY4" i="64"/>
  <c r="SA4" i="64" s="1"/>
  <c r="RY3" i="64"/>
  <c r="SA3" i="64" s="1"/>
  <c r="RF29" i="64"/>
  <c r="RH29" i="64" s="1"/>
  <c r="RF28" i="64"/>
  <c r="RH28" i="64" s="1"/>
  <c r="RF27" i="64"/>
  <c r="RH27" i="64" s="1"/>
  <c r="RF26" i="64"/>
  <c r="RH26" i="64" s="1"/>
  <c r="RF25" i="64"/>
  <c r="RH25" i="64" s="1"/>
  <c r="RF24" i="64"/>
  <c r="RH24" i="64" s="1"/>
  <c r="RF23" i="64"/>
  <c r="RH23" i="64" s="1"/>
  <c r="RF22" i="64"/>
  <c r="RH22" i="64" s="1"/>
  <c r="RF21" i="64"/>
  <c r="RH21" i="64" s="1"/>
  <c r="RF20" i="64"/>
  <c r="RH20" i="64" s="1"/>
  <c r="RF19" i="64"/>
  <c r="RH19" i="64" s="1"/>
  <c r="RF18" i="64"/>
  <c r="RH18" i="64" s="1"/>
  <c r="RF17" i="64"/>
  <c r="RH17" i="64" s="1"/>
  <c r="RF16" i="64"/>
  <c r="RH16" i="64" s="1"/>
  <c r="RF15" i="64"/>
  <c r="RH15" i="64" s="1"/>
  <c r="RF14" i="64"/>
  <c r="RH14" i="64" s="1"/>
  <c r="RF13" i="64"/>
  <c r="RH13" i="64" s="1"/>
  <c r="RF12" i="64"/>
  <c r="RF11" i="64"/>
  <c r="RH11" i="64" s="1"/>
  <c r="RF10" i="64"/>
  <c r="RH10" i="64" s="1"/>
  <c r="RF9" i="64"/>
  <c r="RH9" i="64" s="1"/>
  <c r="RF8" i="64"/>
  <c r="RH8" i="64" s="1"/>
  <c r="RF7" i="64"/>
  <c r="RH7" i="64" s="1"/>
  <c r="RF6" i="64"/>
  <c r="RH6" i="64" s="1"/>
  <c r="RF5" i="64"/>
  <c r="RH5" i="64" s="1"/>
  <c r="RF4" i="64"/>
  <c r="RH4" i="64" s="1"/>
  <c r="RF3" i="64"/>
  <c r="RH3" i="64" s="1"/>
  <c r="QM29" i="64"/>
  <c r="QO29" i="64" s="1"/>
  <c r="QM28" i="64"/>
  <c r="QO28" i="64" s="1"/>
  <c r="QM27" i="64"/>
  <c r="QO27" i="64" s="1"/>
  <c r="QM26" i="64"/>
  <c r="QO26" i="64" s="1"/>
  <c r="QM25" i="64"/>
  <c r="QO25" i="64" s="1"/>
  <c r="QM24" i="64"/>
  <c r="QO24" i="64" s="1"/>
  <c r="QM23" i="64"/>
  <c r="QO23" i="64" s="1"/>
  <c r="QM22" i="64"/>
  <c r="QO22" i="64" s="1"/>
  <c r="QM21" i="64"/>
  <c r="QO21" i="64" s="1"/>
  <c r="QM20" i="64"/>
  <c r="QO20" i="64" s="1"/>
  <c r="QM19" i="64"/>
  <c r="QO19" i="64" s="1"/>
  <c r="QM18" i="64"/>
  <c r="QO18" i="64" s="1"/>
  <c r="QM17" i="64"/>
  <c r="QO17" i="64" s="1"/>
  <c r="QM16" i="64"/>
  <c r="QO16" i="64" s="1"/>
  <c r="QM15" i="64"/>
  <c r="QO15" i="64" s="1"/>
  <c r="QM14" i="64"/>
  <c r="QO14" i="64" s="1"/>
  <c r="QM13" i="64"/>
  <c r="QO13" i="64" s="1"/>
  <c r="QM12" i="64"/>
  <c r="QM11" i="64"/>
  <c r="QO11" i="64" s="1"/>
  <c r="QM10" i="64"/>
  <c r="QO10" i="64" s="1"/>
  <c r="QM9" i="64"/>
  <c r="QO9" i="64" s="1"/>
  <c r="QM8" i="64"/>
  <c r="QO8" i="64" s="1"/>
  <c r="QM7" i="64"/>
  <c r="QO7" i="64" s="1"/>
  <c r="QM6" i="64"/>
  <c r="QO6" i="64" s="1"/>
  <c r="QM5" i="64"/>
  <c r="QO5" i="64" s="1"/>
  <c r="QM4" i="64"/>
  <c r="QO4" i="64" s="1"/>
  <c r="QM3" i="64"/>
  <c r="QO3" i="64" s="1"/>
  <c r="PT4" i="64"/>
  <c r="PT5" i="64"/>
  <c r="PT6" i="64"/>
  <c r="PT7" i="64"/>
  <c r="PT8" i="64"/>
  <c r="PT9" i="64"/>
  <c r="PT10" i="64"/>
  <c r="PT11" i="64"/>
  <c r="PT12" i="64"/>
  <c r="PT13" i="64"/>
  <c r="PT14" i="64"/>
  <c r="PT15" i="64"/>
  <c r="PT16" i="64"/>
  <c r="PT17" i="64"/>
  <c r="PT18" i="64"/>
  <c r="PT19" i="64"/>
  <c r="PT20" i="64"/>
  <c r="PT21" i="64"/>
  <c r="PT22" i="64"/>
  <c r="PT23" i="64"/>
  <c r="PT24" i="64"/>
  <c r="PT25" i="64"/>
  <c r="PT26" i="64"/>
  <c r="PT27" i="64"/>
  <c r="PT28" i="64"/>
  <c r="PT29" i="64"/>
  <c r="PT3" i="64"/>
  <c r="WS8" i="65"/>
  <c r="PV29" i="64"/>
  <c r="PV28" i="64"/>
  <c r="PV27" i="64"/>
  <c r="PV26" i="64"/>
  <c r="PV25" i="64"/>
  <c r="PV24" i="64"/>
  <c r="PV23" i="64"/>
  <c r="PV22" i="64"/>
  <c r="PV21" i="64"/>
  <c r="PV20" i="64"/>
  <c r="PV19" i="64"/>
  <c r="PV18" i="64"/>
  <c r="PV17" i="64"/>
  <c r="PV16" i="64"/>
  <c r="PV15" i="64"/>
  <c r="PV14" i="64"/>
  <c r="PV13" i="64"/>
  <c r="PV11" i="64"/>
  <c r="PV10" i="64"/>
  <c r="PV9" i="64"/>
  <c r="PV8" i="64"/>
  <c r="PV7" i="64"/>
  <c r="PV6" i="64"/>
  <c r="PV5" i="64"/>
  <c r="PV4" i="64"/>
  <c r="PV3" i="64"/>
  <c r="PA29" i="64"/>
  <c r="PC29" i="64" s="1"/>
  <c r="PA28" i="64"/>
  <c r="PC28" i="64" s="1"/>
  <c r="PA27" i="64"/>
  <c r="PC27" i="64" s="1"/>
  <c r="PA26" i="64"/>
  <c r="PC26" i="64" s="1"/>
  <c r="PA25" i="64"/>
  <c r="PC25" i="64" s="1"/>
  <c r="PA24" i="64"/>
  <c r="PC24" i="64" s="1"/>
  <c r="PA23" i="64"/>
  <c r="PC23" i="64" s="1"/>
  <c r="PA22" i="64"/>
  <c r="PC22" i="64" s="1"/>
  <c r="PA21" i="64"/>
  <c r="PC21" i="64" s="1"/>
  <c r="PA20" i="64"/>
  <c r="PC20" i="64" s="1"/>
  <c r="PA19" i="64"/>
  <c r="PC19" i="64" s="1"/>
  <c r="PA18" i="64"/>
  <c r="PC18" i="64" s="1"/>
  <c r="PA17" i="64"/>
  <c r="PC17" i="64" s="1"/>
  <c r="PA16" i="64"/>
  <c r="PC16" i="64" s="1"/>
  <c r="PA15" i="64"/>
  <c r="PC15" i="64" s="1"/>
  <c r="PA14" i="64"/>
  <c r="PC14" i="64" s="1"/>
  <c r="PA13" i="64"/>
  <c r="PC13" i="64" s="1"/>
  <c r="PA12" i="64"/>
  <c r="PA11" i="64"/>
  <c r="PC11" i="64" s="1"/>
  <c r="PA10" i="64"/>
  <c r="PC10" i="64" s="1"/>
  <c r="PA9" i="64"/>
  <c r="PC9" i="64" s="1"/>
  <c r="PA8" i="64"/>
  <c r="PC8" i="64" s="1"/>
  <c r="PA7" i="64"/>
  <c r="PC7" i="64" s="1"/>
  <c r="PA6" i="64"/>
  <c r="PC6" i="64" s="1"/>
  <c r="PA5" i="64"/>
  <c r="PC5" i="64" s="1"/>
  <c r="PA4" i="64"/>
  <c r="PC4" i="64" s="1"/>
  <c r="PA3" i="64"/>
  <c r="PC3" i="64" s="1"/>
  <c r="XU12" i="65"/>
  <c r="XU11" i="65"/>
  <c r="XU10" i="65"/>
  <c r="XU9" i="65"/>
  <c r="XU8" i="65"/>
  <c r="XU7" i="65"/>
  <c r="XU5" i="65"/>
  <c r="XU4" i="65"/>
  <c r="WS12" i="65"/>
  <c r="WS11" i="65"/>
  <c r="WS10" i="65"/>
  <c r="WS9" i="65"/>
  <c r="WS7" i="65"/>
  <c r="WS6" i="65"/>
  <c r="WS5" i="65"/>
  <c r="WS4" i="65"/>
  <c r="VQ12" i="65"/>
  <c r="VQ11" i="65"/>
  <c r="VQ10" i="65"/>
  <c r="VQ9" i="65"/>
  <c r="VQ8" i="65"/>
  <c r="VQ7" i="65"/>
  <c r="VQ6" i="65"/>
  <c r="VQ5" i="65"/>
  <c r="VQ4" i="65"/>
  <c r="OH29" i="64"/>
  <c r="OJ29" i="64" s="1"/>
  <c r="OH28" i="64"/>
  <c r="OJ28" i="64" s="1"/>
  <c r="OH27" i="64"/>
  <c r="OJ27" i="64" s="1"/>
  <c r="OH26" i="64"/>
  <c r="OJ26" i="64" s="1"/>
  <c r="OH25" i="64"/>
  <c r="OJ25" i="64" s="1"/>
  <c r="OH24" i="64"/>
  <c r="OJ24" i="64" s="1"/>
  <c r="OH23" i="64"/>
  <c r="OJ23" i="64" s="1"/>
  <c r="OH22" i="64"/>
  <c r="OJ22" i="64" s="1"/>
  <c r="OH21" i="64"/>
  <c r="OJ21" i="64" s="1"/>
  <c r="OH20" i="64"/>
  <c r="OJ20" i="64" s="1"/>
  <c r="OH19" i="64"/>
  <c r="OJ19" i="64" s="1"/>
  <c r="OH18" i="64"/>
  <c r="OJ18" i="64" s="1"/>
  <c r="OH17" i="64"/>
  <c r="OJ17" i="64" s="1"/>
  <c r="OH16" i="64"/>
  <c r="OJ16" i="64" s="1"/>
  <c r="OH15" i="64"/>
  <c r="OJ15" i="64" s="1"/>
  <c r="OH14" i="64"/>
  <c r="OJ14" i="64" s="1"/>
  <c r="OH13" i="64"/>
  <c r="OJ13" i="64" s="1"/>
  <c r="OH12" i="64"/>
  <c r="OH11" i="64"/>
  <c r="OJ11" i="64" s="1"/>
  <c r="OH10" i="64"/>
  <c r="OJ10" i="64" s="1"/>
  <c r="OH9" i="64"/>
  <c r="OJ9" i="64" s="1"/>
  <c r="OH8" i="64"/>
  <c r="OJ8" i="64" s="1"/>
  <c r="OH7" i="64"/>
  <c r="OJ7" i="64" s="1"/>
  <c r="OH6" i="64"/>
  <c r="OJ6" i="64" s="1"/>
  <c r="OH5" i="64"/>
  <c r="OJ5" i="64" s="1"/>
  <c r="OH4" i="64"/>
  <c r="OJ4" i="64" s="1"/>
  <c r="OH3" i="64"/>
  <c r="OJ3" i="64" s="1"/>
  <c r="UO8" i="65"/>
  <c r="TM8" i="65"/>
  <c r="UO11" i="65"/>
  <c r="UO10" i="65"/>
  <c r="UO9" i="65"/>
  <c r="UO7" i="65"/>
  <c r="UO6" i="65"/>
  <c r="UO5" i="65"/>
  <c r="UO4" i="65"/>
  <c r="NO29" i="64"/>
  <c r="NQ29" i="64" s="1"/>
  <c r="NO28" i="64"/>
  <c r="NQ28" i="64" s="1"/>
  <c r="NO27" i="64"/>
  <c r="NQ27" i="64" s="1"/>
  <c r="NO26" i="64"/>
  <c r="NQ26" i="64" s="1"/>
  <c r="NO25" i="64"/>
  <c r="NQ25" i="64" s="1"/>
  <c r="NO24" i="64"/>
  <c r="NQ24" i="64" s="1"/>
  <c r="NO23" i="64"/>
  <c r="NQ23" i="64" s="1"/>
  <c r="NO22" i="64"/>
  <c r="NQ22" i="64" s="1"/>
  <c r="NO21" i="64"/>
  <c r="NQ21" i="64" s="1"/>
  <c r="NO20" i="64"/>
  <c r="NQ20" i="64" s="1"/>
  <c r="NO19" i="64"/>
  <c r="NQ19" i="64" s="1"/>
  <c r="NO18" i="64"/>
  <c r="NQ18" i="64" s="1"/>
  <c r="NO17" i="64"/>
  <c r="NQ17" i="64" s="1"/>
  <c r="NO16" i="64"/>
  <c r="NQ16" i="64" s="1"/>
  <c r="NO15" i="64"/>
  <c r="NQ15" i="64" s="1"/>
  <c r="NO14" i="64"/>
  <c r="NQ14" i="64" s="1"/>
  <c r="NO13" i="64"/>
  <c r="NQ13" i="64" s="1"/>
  <c r="NO12" i="64"/>
  <c r="NO11" i="64"/>
  <c r="NQ11" i="64" s="1"/>
  <c r="NO10" i="64"/>
  <c r="NQ10" i="64" s="1"/>
  <c r="NO9" i="64"/>
  <c r="NQ9" i="64" s="1"/>
  <c r="NO8" i="64"/>
  <c r="NQ8" i="64" s="1"/>
  <c r="NO7" i="64"/>
  <c r="NQ7" i="64" s="1"/>
  <c r="NO6" i="64"/>
  <c r="NQ6" i="64" s="1"/>
  <c r="NO5" i="64"/>
  <c r="NQ5" i="64" s="1"/>
  <c r="NO4" i="64"/>
  <c r="NQ4" i="64" s="1"/>
  <c r="NO3" i="64"/>
  <c r="NQ3" i="64" s="1"/>
  <c r="MV29" i="64"/>
  <c r="MX29" i="64" s="1"/>
  <c r="MV28" i="64"/>
  <c r="MX28" i="64" s="1"/>
  <c r="MV27" i="64"/>
  <c r="MX27" i="64" s="1"/>
  <c r="MV26" i="64"/>
  <c r="MX26" i="64" s="1"/>
  <c r="MV25" i="64"/>
  <c r="MX25" i="64" s="1"/>
  <c r="MV24" i="64"/>
  <c r="MX24" i="64" s="1"/>
  <c r="MV23" i="64"/>
  <c r="MX23" i="64" s="1"/>
  <c r="MV22" i="64"/>
  <c r="MX22" i="64" s="1"/>
  <c r="MV21" i="64"/>
  <c r="MX21" i="64" s="1"/>
  <c r="MV20" i="64"/>
  <c r="MX20" i="64" s="1"/>
  <c r="MV19" i="64"/>
  <c r="MX19" i="64" s="1"/>
  <c r="MV18" i="64"/>
  <c r="MX18" i="64" s="1"/>
  <c r="MV17" i="64"/>
  <c r="MX17" i="64" s="1"/>
  <c r="MV16" i="64"/>
  <c r="MX16" i="64" s="1"/>
  <c r="MV15" i="64"/>
  <c r="MX15" i="64" s="1"/>
  <c r="MV14" i="64"/>
  <c r="MX14" i="64" s="1"/>
  <c r="MV13" i="64"/>
  <c r="MX13" i="64" s="1"/>
  <c r="MV12" i="64"/>
  <c r="MV11" i="64"/>
  <c r="MX11" i="64" s="1"/>
  <c r="MV10" i="64"/>
  <c r="MX10" i="64" s="1"/>
  <c r="MV9" i="64"/>
  <c r="MX9" i="64" s="1"/>
  <c r="MV8" i="64"/>
  <c r="MX8" i="64" s="1"/>
  <c r="MV7" i="64"/>
  <c r="MX7" i="64" s="1"/>
  <c r="MV6" i="64"/>
  <c r="MX6" i="64" s="1"/>
  <c r="MV5" i="64"/>
  <c r="MX5" i="64" s="1"/>
  <c r="MV4" i="64"/>
  <c r="MX4" i="64" s="1"/>
  <c r="MV3" i="64"/>
  <c r="MX3" i="64" s="1"/>
  <c r="TM11" i="65"/>
  <c r="TM10" i="65"/>
  <c r="TM9" i="65"/>
  <c r="TM7" i="65"/>
  <c r="TM6" i="65"/>
  <c r="TM5" i="65"/>
  <c r="TM4" i="65"/>
  <c r="MD4" i="64"/>
  <c r="MD5" i="64"/>
  <c r="MD6" i="64"/>
  <c r="MD7" i="64"/>
  <c r="MD8" i="64"/>
  <c r="MD9" i="64"/>
  <c r="MD10" i="64"/>
  <c r="MD11" i="64"/>
  <c r="MD12" i="64"/>
  <c r="MD13" i="64"/>
  <c r="MD14" i="64"/>
  <c r="MD15" i="64"/>
  <c r="MD16" i="64"/>
  <c r="MD17" i="64"/>
  <c r="MD18" i="64"/>
  <c r="MD19" i="64"/>
  <c r="MD20" i="64"/>
  <c r="MD21" i="64"/>
  <c r="MD22" i="64"/>
  <c r="MD23" i="64"/>
  <c r="MD24" i="64"/>
  <c r="MD25" i="64"/>
  <c r="MD26" i="64"/>
  <c r="MD27" i="64"/>
  <c r="MD28" i="64"/>
  <c r="MD29" i="64"/>
  <c r="MD3" i="64"/>
  <c r="SJ4" i="65"/>
  <c r="SJ5" i="65"/>
  <c r="SJ6" i="65"/>
  <c r="SJ7" i="65"/>
  <c r="SJ9" i="65"/>
  <c r="SJ10" i="65"/>
  <c r="SJ11" i="65"/>
  <c r="SJ12" i="65"/>
  <c r="SJ13" i="65"/>
  <c r="SJ3" i="65"/>
  <c r="SK12" i="65"/>
  <c r="SK11" i="65"/>
  <c r="SK10" i="65"/>
  <c r="SK9" i="65"/>
  <c r="SK7" i="65"/>
  <c r="SK6" i="65"/>
  <c r="SK5" i="65"/>
  <c r="SK4" i="65"/>
  <c r="MC29" i="64"/>
  <c r="ME29" i="64" s="1"/>
  <c r="MC28" i="64"/>
  <c r="ME28" i="64" s="1"/>
  <c r="MC27" i="64"/>
  <c r="ME27" i="64" s="1"/>
  <c r="MC26" i="64"/>
  <c r="ME26" i="64" s="1"/>
  <c r="MC25" i="64"/>
  <c r="ME25" i="64" s="1"/>
  <c r="MC24" i="64"/>
  <c r="ME24" i="64" s="1"/>
  <c r="MC23" i="64"/>
  <c r="ME23" i="64" s="1"/>
  <c r="MC22" i="64"/>
  <c r="ME22" i="64" s="1"/>
  <c r="MC21" i="64"/>
  <c r="ME21" i="64" s="1"/>
  <c r="MC20" i="64"/>
  <c r="ME20" i="64" s="1"/>
  <c r="MC19" i="64"/>
  <c r="ME19" i="64" s="1"/>
  <c r="MC18" i="64"/>
  <c r="ME18" i="64" s="1"/>
  <c r="MC17" i="64"/>
  <c r="ME17" i="64" s="1"/>
  <c r="MC16" i="64"/>
  <c r="ME16" i="64" s="1"/>
  <c r="MC15" i="64"/>
  <c r="ME15" i="64" s="1"/>
  <c r="MC14" i="64"/>
  <c r="ME14" i="64" s="1"/>
  <c r="MC13" i="64"/>
  <c r="ME13" i="64" s="1"/>
  <c r="MC12" i="64"/>
  <c r="ME12" i="64" s="1"/>
  <c r="MC11" i="64"/>
  <c r="ME11" i="64" s="1"/>
  <c r="MC10" i="64"/>
  <c r="ME10" i="64" s="1"/>
  <c r="MC9" i="64"/>
  <c r="ME9" i="64" s="1"/>
  <c r="MC8" i="64"/>
  <c r="ME8" i="64" s="1"/>
  <c r="MC7" i="64"/>
  <c r="ME7" i="64" s="1"/>
  <c r="MC6" i="64"/>
  <c r="ME6" i="64" s="1"/>
  <c r="MC5" i="64"/>
  <c r="ME5" i="64" s="1"/>
  <c r="MC4" i="64"/>
  <c r="ME4" i="64" s="1"/>
  <c r="MC3" i="64"/>
  <c r="ME3" i="64" s="1"/>
  <c r="C3" i="5"/>
  <c r="RI12" i="65"/>
  <c r="RI11" i="65"/>
  <c r="RI10" i="65"/>
  <c r="RI9" i="65"/>
  <c r="RI7" i="65"/>
  <c r="RI6" i="65"/>
  <c r="RI5" i="65"/>
  <c r="RI4" i="65"/>
  <c r="QG12" i="65"/>
  <c r="QG11" i="65"/>
  <c r="QG10" i="65"/>
  <c r="QG9" i="65"/>
  <c r="QG8" i="65"/>
  <c r="QG7" i="65"/>
  <c r="QG6" i="65"/>
  <c r="QG5" i="65"/>
  <c r="QG4" i="65"/>
  <c r="LJ4" i="64"/>
  <c r="LJ5" i="64"/>
  <c r="LJ6" i="64"/>
  <c r="LJ7" i="64"/>
  <c r="LJ8" i="64"/>
  <c r="LJ9" i="64"/>
  <c r="LJ10" i="64"/>
  <c r="LJ11" i="64"/>
  <c r="LJ12" i="64"/>
  <c r="LJ13" i="64"/>
  <c r="LJ14" i="64"/>
  <c r="LJ15" i="64"/>
  <c r="LJ16" i="64"/>
  <c r="LJ17" i="64"/>
  <c r="LJ18" i="64"/>
  <c r="LJ19" i="64"/>
  <c r="LJ20" i="64"/>
  <c r="LJ21" i="64"/>
  <c r="LJ22" i="64"/>
  <c r="LJ23" i="64"/>
  <c r="LJ24" i="64"/>
  <c r="LJ25" i="64"/>
  <c r="LJ26" i="64"/>
  <c r="LJ27" i="64"/>
  <c r="LJ28" i="64"/>
  <c r="LJ29" i="64"/>
  <c r="LJ3" i="64"/>
  <c r="KQ4" i="64"/>
  <c r="KQ5" i="64"/>
  <c r="KQ6" i="64"/>
  <c r="KQ7" i="64"/>
  <c r="KQ8" i="64"/>
  <c r="KQ9" i="64"/>
  <c r="KQ10" i="64"/>
  <c r="KQ11" i="64"/>
  <c r="KQ12" i="64"/>
  <c r="KQ13" i="64"/>
  <c r="KQ14" i="64"/>
  <c r="KQ15" i="64"/>
  <c r="KQ16" i="64"/>
  <c r="KQ17" i="64"/>
  <c r="KQ18" i="64"/>
  <c r="KQ19" i="64"/>
  <c r="KQ20" i="64"/>
  <c r="KQ21" i="64"/>
  <c r="KQ22" i="64"/>
  <c r="KQ23" i="64"/>
  <c r="KQ24" i="64"/>
  <c r="KQ25" i="64"/>
  <c r="KQ26" i="64"/>
  <c r="KQ27" i="64"/>
  <c r="KQ28" i="64"/>
  <c r="KQ29" i="64"/>
  <c r="KQ3" i="64"/>
  <c r="JX4" i="64"/>
  <c r="JX5" i="64"/>
  <c r="JX6" i="64"/>
  <c r="JX7" i="64"/>
  <c r="JX8" i="64"/>
  <c r="JX9" i="64"/>
  <c r="JX10" i="64"/>
  <c r="JX11" i="64"/>
  <c r="JX12" i="64"/>
  <c r="JX13" i="64"/>
  <c r="JX14" i="64"/>
  <c r="JX15" i="64"/>
  <c r="JX16" i="64"/>
  <c r="JX17" i="64"/>
  <c r="JX18" i="64"/>
  <c r="JX19" i="64"/>
  <c r="JX20" i="64"/>
  <c r="JX21" i="64"/>
  <c r="JX22" i="64"/>
  <c r="JX23" i="64"/>
  <c r="JX24" i="64"/>
  <c r="JX25" i="64"/>
  <c r="JX26" i="64"/>
  <c r="JX27" i="64"/>
  <c r="JX28" i="64"/>
  <c r="JX29" i="64"/>
  <c r="JX3" i="64"/>
  <c r="LL29" i="64"/>
  <c r="LL28" i="64"/>
  <c r="LL27" i="64"/>
  <c r="LL26" i="64"/>
  <c r="LL25" i="64"/>
  <c r="LL24" i="64"/>
  <c r="LL23" i="64"/>
  <c r="LL22" i="64"/>
  <c r="LL21" i="64"/>
  <c r="LL20" i="64"/>
  <c r="LL19" i="64"/>
  <c r="LL18" i="64"/>
  <c r="LL16" i="64"/>
  <c r="LL11" i="64"/>
  <c r="LL10" i="64"/>
  <c r="LL9" i="64"/>
  <c r="LL8" i="64"/>
  <c r="LL7" i="64"/>
  <c r="LL6" i="64"/>
  <c r="LL5" i="64"/>
  <c r="LL4" i="64"/>
  <c r="KS29" i="64"/>
  <c r="KS28" i="64"/>
  <c r="KS27" i="64"/>
  <c r="KS26" i="64"/>
  <c r="KS25" i="64"/>
  <c r="KS24" i="64"/>
  <c r="KS23" i="64"/>
  <c r="KS22" i="64"/>
  <c r="KS21" i="64"/>
  <c r="KS20" i="64"/>
  <c r="KS19" i="64"/>
  <c r="KS18" i="64"/>
  <c r="KS17" i="64"/>
  <c r="KS16" i="64"/>
  <c r="KS15" i="64"/>
  <c r="KS14" i="64"/>
  <c r="KS13" i="64"/>
  <c r="KS11" i="64"/>
  <c r="KS10" i="64"/>
  <c r="KS9" i="64"/>
  <c r="KS8" i="64"/>
  <c r="KS7" i="64"/>
  <c r="KS6" i="64"/>
  <c r="KS5" i="64"/>
  <c r="KS4" i="64"/>
  <c r="KS3" i="64"/>
  <c r="JZ7" i="64"/>
  <c r="PE5" i="65"/>
  <c r="PE6" i="65"/>
  <c r="PE7" i="65"/>
  <c r="PE8" i="65"/>
  <c r="PE9" i="65"/>
  <c r="PE10" i="65"/>
  <c r="PE11" i="65"/>
  <c r="PE12" i="65"/>
  <c r="PD13" i="65"/>
  <c r="QF13" i="65" s="1"/>
  <c r="OC12" i="65"/>
  <c r="PE4" i="65"/>
  <c r="OC11" i="65"/>
  <c r="OC10" i="65"/>
  <c r="OC9" i="65"/>
  <c r="OC7" i="65"/>
  <c r="OC6" i="65"/>
  <c r="OC5" i="65"/>
  <c r="OC4" i="65"/>
  <c r="JZ29" i="64"/>
  <c r="JZ28" i="64"/>
  <c r="JZ27" i="64"/>
  <c r="JZ26" i="64"/>
  <c r="JZ25" i="64"/>
  <c r="JZ24" i="64"/>
  <c r="JZ23" i="64"/>
  <c r="JZ22" i="64"/>
  <c r="JZ21" i="64"/>
  <c r="JZ20" i="64"/>
  <c r="JZ19" i="64"/>
  <c r="JZ18" i="64"/>
  <c r="JZ17" i="64"/>
  <c r="JZ16" i="64"/>
  <c r="JZ15" i="64"/>
  <c r="JZ14" i="64"/>
  <c r="JZ13" i="64"/>
  <c r="JZ11" i="64"/>
  <c r="JZ10" i="64"/>
  <c r="JZ9" i="64"/>
  <c r="JZ8" i="64"/>
  <c r="JZ6" i="64"/>
  <c r="JZ5" i="64"/>
  <c r="JZ4" i="64"/>
  <c r="JZ3" i="64"/>
  <c r="JE29" i="64"/>
  <c r="JG29" i="64" s="1"/>
  <c r="JE28" i="64"/>
  <c r="JG28" i="64" s="1"/>
  <c r="JE27" i="64"/>
  <c r="JG27" i="64" s="1"/>
  <c r="JE26" i="64"/>
  <c r="JG26" i="64" s="1"/>
  <c r="JE25" i="64"/>
  <c r="JG25" i="64" s="1"/>
  <c r="JE24" i="64"/>
  <c r="JG24" i="64" s="1"/>
  <c r="JE23" i="64"/>
  <c r="JG23" i="64" s="1"/>
  <c r="JE22" i="64"/>
  <c r="JG22" i="64" s="1"/>
  <c r="JE21" i="64"/>
  <c r="JG21" i="64" s="1"/>
  <c r="JE20" i="64"/>
  <c r="JG20" i="64" s="1"/>
  <c r="JE19" i="64"/>
  <c r="JG19" i="64" s="1"/>
  <c r="JE18" i="64"/>
  <c r="JG18" i="64" s="1"/>
  <c r="JE17" i="64"/>
  <c r="JE16" i="64"/>
  <c r="JG16" i="64" s="1"/>
  <c r="JE15" i="64"/>
  <c r="JE14" i="64"/>
  <c r="JE13" i="64"/>
  <c r="JE12" i="64"/>
  <c r="JE11" i="64"/>
  <c r="JG11" i="64" s="1"/>
  <c r="JE10" i="64"/>
  <c r="JG10" i="64" s="1"/>
  <c r="JE9" i="64"/>
  <c r="JG9" i="64" s="1"/>
  <c r="JE8" i="64"/>
  <c r="JG8" i="64" s="1"/>
  <c r="JE7" i="64"/>
  <c r="JG7" i="64" s="1"/>
  <c r="JE6" i="64"/>
  <c r="JG6" i="64" s="1"/>
  <c r="JE5" i="64"/>
  <c r="JG5" i="64" s="1"/>
  <c r="JE4" i="64"/>
  <c r="JG4" i="64" s="1"/>
  <c r="JE3" i="64"/>
  <c r="NA7" i="65"/>
  <c r="NA11" i="65"/>
  <c r="NA10" i="65"/>
  <c r="NA9" i="65"/>
  <c r="NA6" i="65"/>
  <c r="NA5" i="65"/>
  <c r="NA4" i="65"/>
  <c r="IL29" i="64"/>
  <c r="IN29" i="64" s="1"/>
  <c r="IL28" i="64"/>
  <c r="IN28" i="64" s="1"/>
  <c r="IL27" i="64"/>
  <c r="IN27" i="64" s="1"/>
  <c r="IL26" i="64"/>
  <c r="IN26" i="64" s="1"/>
  <c r="IL25" i="64"/>
  <c r="IN25" i="64" s="1"/>
  <c r="IL24" i="64"/>
  <c r="IN24" i="64" s="1"/>
  <c r="IL23" i="64"/>
  <c r="IN23" i="64" s="1"/>
  <c r="IL22" i="64"/>
  <c r="IN22" i="64" s="1"/>
  <c r="IL21" i="64"/>
  <c r="IN21" i="64" s="1"/>
  <c r="IL20" i="64"/>
  <c r="IN20" i="64" s="1"/>
  <c r="IL19" i="64"/>
  <c r="IN19" i="64" s="1"/>
  <c r="IL18" i="64"/>
  <c r="IN18" i="64" s="1"/>
  <c r="IL17" i="64"/>
  <c r="IN17" i="64" s="1"/>
  <c r="IL16" i="64"/>
  <c r="IN16" i="64" s="1"/>
  <c r="IL15" i="64"/>
  <c r="IN15" i="64" s="1"/>
  <c r="IL14" i="64"/>
  <c r="IN14" i="64" s="1"/>
  <c r="IL13" i="64"/>
  <c r="IN13" i="64" s="1"/>
  <c r="IL12" i="64"/>
  <c r="IL11" i="64"/>
  <c r="IN11" i="64" s="1"/>
  <c r="IL10" i="64"/>
  <c r="IN10" i="64" s="1"/>
  <c r="IL9" i="64"/>
  <c r="IN9" i="64" s="1"/>
  <c r="IL8" i="64"/>
  <c r="IN8" i="64" s="1"/>
  <c r="IL7" i="64"/>
  <c r="IL6" i="64"/>
  <c r="IN6" i="64" s="1"/>
  <c r="IL5" i="64"/>
  <c r="IN5" i="64" s="1"/>
  <c r="IL4" i="64"/>
  <c r="IN4" i="64" s="1"/>
  <c r="IL3" i="64"/>
  <c r="IN3" i="64" s="1"/>
  <c r="HS4" i="64"/>
  <c r="HS5" i="64"/>
  <c r="HS6" i="64"/>
  <c r="HS7" i="64"/>
  <c r="HS8" i="64"/>
  <c r="HS9" i="64"/>
  <c r="HS10" i="64"/>
  <c r="HS11" i="64"/>
  <c r="HS12" i="64"/>
  <c r="HS13" i="64"/>
  <c r="HS14" i="64"/>
  <c r="HS15" i="64"/>
  <c r="HS16" i="64"/>
  <c r="HS17" i="64"/>
  <c r="HS18" i="64"/>
  <c r="HS19" i="64"/>
  <c r="HS20" i="64"/>
  <c r="HS21" i="64"/>
  <c r="HS22" i="64"/>
  <c r="HS23" i="64"/>
  <c r="HS24" i="64"/>
  <c r="HS25" i="64"/>
  <c r="HS26" i="64"/>
  <c r="HS27" i="64"/>
  <c r="HS28" i="64"/>
  <c r="HS29" i="64"/>
  <c r="HS3" i="64"/>
  <c r="GZ4" i="64"/>
  <c r="GZ5" i="64"/>
  <c r="GZ6" i="64"/>
  <c r="GZ7" i="64"/>
  <c r="GZ8" i="64"/>
  <c r="GZ9" i="64"/>
  <c r="GZ10" i="64"/>
  <c r="GZ11" i="64"/>
  <c r="GZ12" i="64"/>
  <c r="GZ13" i="64"/>
  <c r="GZ14" i="64"/>
  <c r="GZ15" i="64"/>
  <c r="GZ16" i="64"/>
  <c r="GZ17" i="64"/>
  <c r="GZ18" i="64"/>
  <c r="GZ19" i="64"/>
  <c r="GZ20" i="64"/>
  <c r="GZ21" i="64"/>
  <c r="GZ22" i="64"/>
  <c r="GZ23" i="64"/>
  <c r="GZ24" i="64"/>
  <c r="GZ25" i="64"/>
  <c r="GZ26" i="64"/>
  <c r="GZ27" i="64"/>
  <c r="GZ28" i="64"/>
  <c r="GZ29" i="64"/>
  <c r="GZ3" i="64"/>
  <c r="HU29" i="64"/>
  <c r="HU28" i="64"/>
  <c r="HU27" i="64"/>
  <c r="HU26" i="64"/>
  <c r="HU25" i="64"/>
  <c r="HU24" i="64"/>
  <c r="HU23" i="64"/>
  <c r="HU22" i="64"/>
  <c r="HU21" i="64"/>
  <c r="HU20" i="64"/>
  <c r="HU19" i="64"/>
  <c r="HU18" i="64"/>
  <c r="HU17" i="64"/>
  <c r="HU16" i="64"/>
  <c r="HU15" i="64"/>
  <c r="HU14" i="64"/>
  <c r="HU11" i="64"/>
  <c r="HU10" i="64"/>
  <c r="HU9" i="64"/>
  <c r="HU8" i="64"/>
  <c r="HU7" i="64"/>
  <c r="HU6" i="64"/>
  <c r="HU5" i="64"/>
  <c r="HU4" i="64"/>
  <c r="LY12" i="65"/>
  <c r="LY10" i="65"/>
  <c r="LY9" i="65"/>
  <c r="LY6" i="65"/>
  <c r="LY5" i="65"/>
  <c r="LY4" i="65"/>
  <c r="KW13" i="65"/>
  <c r="KW12" i="65"/>
  <c r="KW11" i="65"/>
  <c r="KW10" i="65"/>
  <c r="KW9" i="65"/>
  <c r="KW8" i="65"/>
  <c r="KW7" i="65"/>
  <c r="KW6" i="65"/>
  <c r="KW5" i="65"/>
  <c r="KW4" i="65"/>
  <c r="KW3" i="65"/>
  <c r="GG4" i="64"/>
  <c r="GG5" i="64"/>
  <c r="GG6" i="64"/>
  <c r="GG7" i="64"/>
  <c r="GG8" i="64"/>
  <c r="GG9" i="64"/>
  <c r="GG10" i="64"/>
  <c r="GG11" i="64"/>
  <c r="GG12" i="64"/>
  <c r="GG13" i="64"/>
  <c r="GG14" i="64"/>
  <c r="GG15" i="64"/>
  <c r="GG16" i="64"/>
  <c r="GG17" i="64"/>
  <c r="GG18" i="64"/>
  <c r="GG19" i="64"/>
  <c r="GI19" i="64" s="1"/>
  <c r="GG20" i="64"/>
  <c r="GG21" i="64"/>
  <c r="GG22" i="64"/>
  <c r="GG23" i="64"/>
  <c r="GG24" i="64"/>
  <c r="GG25" i="64"/>
  <c r="GG26" i="64"/>
  <c r="GG27" i="64"/>
  <c r="GG28" i="64"/>
  <c r="GG29" i="64"/>
  <c r="GG3" i="64"/>
  <c r="HB29" i="64"/>
  <c r="HB28" i="64"/>
  <c r="HB27" i="64"/>
  <c r="HB26" i="64"/>
  <c r="HB25" i="64"/>
  <c r="HB24" i="64"/>
  <c r="HB23" i="64"/>
  <c r="HB22" i="64"/>
  <c r="HB21" i="64"/>
  <c r="HB20" i="64"/>
  <c r="HB19" i="64"/>
  <c r="HB18" i="64"/>
  <c r="HB17" i="64"/>
  <c r="HB16" i="64"/>
  <c r="HB15" i="64"/>
  <c r="HB14" i="64"/>
  <c r="HB13" i="64"/>
  <c r="HB11" i="64"/>
  <c r="HB10" i="64"/>
  <c r="HB9" i="64"/>
  <c r="HB8" i="64"/>
  <c r="HB7" i="64"/>
  <c r="HB6" i="64"/>
  <c r="HB5" i="64"/>
  <c r="HB4" i="64"/>
  <c r="IB13" i="65"/>
  <c r="IB3" i="65"/>
  <c r="DS4" i="65"/>
  <c r="GY4" i="65" s="1"/>
  <c r="IB4" i="65" s="1"/>
  <c r="IF3" i="65"/>
  <c r="EL4" i="64"/>
  <c r="EL5" i="64"/>
  <c r="EL6" i="64"/>
  <c r="EL7" i="64"/>
  <c r="EL8" i="64"/>
  <c r="EL9" i="64"/>
  <c r="EL10" i="64"/>
  <c r="EL11" i="64"/>
  <c r="EL12" i="64"/>
  <c r="EL13" i="64"/>
  <c r="EL14" i="64"/>
  <c r="EL15" i="64"/>
  <c r="EL16" i="64"/>
  <c r="EL17" i="64"/>
  <c r="EL18" i="64"/>
  <c r="EL19" i="64"/>
  <c r="EL20" i="64"/>
  <c r="EL21" i="64"/>
  <c r="EL22" i="64"/>
  <c r="EL23" i="64"/>
  <c r="EL24" i="64"/>
  <c r="EL25" i="64"/>
  <c r="EL26" i="64"/>
  <c r="EL27" i="64"/>
  <c r="EL28" i="64"/>
  <c r="EL29" i="64"/>
  <c r="EL3" i="64"/>
  <c r="FF10" i="64"/>
  <c r="FF11" i="64"/>
  <c r="FF12" i="64"/>
  <c r="FF13" i="64"/>
  <c r="FF14" i="64"/>
  <c r="FF15" i="64"/>
  <c r="FF16" i="64"/>
  <c r="FF17" i="64"/>
  <c r="FF18" i="64"/>
  <c r="FF19" i="64"/>
  <c r="FF20" i="64"/>
  <c r="FF21" i="64"/>
  <c r="FF22" i="64"/>
  <c r="FF23" i="64"/>
  <c r="FF24" i="64"/>
  <c r="FF25" i="64"/>
  <c r="FF26" i="64"/>
  <c r="FF27" i="64"/>
  <c r="FF28" i="64"/>
  <c r="FF29" i="64"/>
  <c r="FF4" i="64"/>
  <c r="FF5" i="64"/>
  <c r="FF6" i="64"/>
  <c r="FF7" i="64"/>
  <c r="FF8" i="64"/>
  <c r="FF9" i="64"/>
  <c r="FF3" i="64"/>
  <c r="IR4" i="65"/>
  <c r="IR5" i="65"/>
  <c r="IR6" i="65"/>
  <c r="IR7" i="65"/>
  <c r="IR8" i="65"/>
  <c r="IR9" i="65"/>
  <c r="IR10" i="65"/>
  <c r="IR11" i="65"/>
  <c r="IR12" i="65"/>
  <c r="IR13" i="65"/>
  <c r="IR3" i="65"/>
  <c r="FO4" i="64"/>
  <c r="FO5" i="64"/>
  <c r="FO6" i="64"/>
  <c r="FO7" i="64"/>
  <c r="FO8" i="64"/>
  <c r="FO9" i="64"/>
  <c r="FO10" i="64"/>
  <c r="FO11" i="64"/>
  <c r="FO12" i="64"/>
  <c r="FO13" i="64"/>
  <c r="FO14" i="64"/>
  <c r="FO15" i="64"/>
  <c r="FO16" i="64"/>
  <c r="FO17" i="64"/>
  <c r="FO18" i="64"/>
  <c r="FO19" i="64"/>
  <c r="FO20" i="64"/>
  <c r="FO21" i="64"/>
  <c r="FO22" i="64"/>
  <c r="FO23" i="64"/>
  <c r="FO24" i="64"/>
  <c r="FO25" i="64"/>
  <c r="FO26" i="64"/>
  <c r="FO27" i="64"/>
  <c r="FO28" i="64"/>
  <c r="FO29" i="64"/>
  <c r="FO3" i="64"/>
  <c r="HW3" i="65"/>
  <c r="HW4" i="65"/>
  <c r="HW5" i="65"/>
  <c r="HW6" i="65"/>
  <c r="HW7" i="65"/>
  <c r="HW8" i="65"/>
  <c r="HW9" i="65"/>
  <c r="HW10" i="65"/>
  <c r="HW12" i="65"/>
  <c r="HW11" i="65"/>
  <c r="HW13" i="65"/>
  <c r="FC4" i="64"/>
  <c r="FC5" i="64"/>
  <c r="FC6" i="64"/>
  <c r="FC7" i="64"/>
  <c r="FC8" i="64"/>
  <c r="FC9" i="64"/>
  <c r="FC10" i="64"/>
  <c r="FC11" i="64"/>
  <c r="FC12" i="64"/>
  <c r="FC13" i="64"/>
  <c r="FC14" i="64"/>
  <c r="FC15" i="64"/>
  <c r="FC16" i="64"/>
  <c r="FC17" i="64"/>
  <c r="FC18" i="64"/>
  <c r="FC19" i="64"/>
  <c r="FC20" i="64"/>
  <c r="FC21" i="64"/>
  <c r="FC22" i="64"/>
  <c r="FC23" i="64"/>
  <c r="FC24" i="64"/>
  <c r="FC25" i="64"/>
  <c r="FC26" i="64"/>
  <c r="FC27" i="64"/>
  <c r="FC28" i="64"/>
  <c r="FC29" i="64"/>
  <c r="FC3" i="64"/>
  <c r="CQ22" i="65"/>
  <c r="BC25" i="65"/>
  <c r="V34" i="64"/>
  <c r="V35" i="64"/>
  <c r="V36" i="64"/>
  <c r="V37" i="64"/>
  <c r="V38" i="64"/>
  <c r="V39" i="64"/>
  <c r="V33" i="64"/>
  <c r="DW4" i="65"/>
  <c r="HC4" i="65" s="1"/>
  <c r="IF4" i="65" s="1"/>
  <c r="DW5" i="65"/>
  <c r="HC5" i="65" s="1"/>
  <c r="IF5" i="65" s="1"/>
  <c r="DW6" i="65"/>
  <c r="HC6" i="65" s="1"/>
  <c r="IF6" i="65" s="1"/>
  <c r="DW7" i="65"/>
  <c r="HC7" i="65" s="1"/>
  <c r="IF7" i="65" s="1"/>
  <c r="DW8" i="65"/>
  <c r="HC8" i="65" s="1"/>
  <c r="IF8" i="65" s="1"/>
  <c r="DW9" i="65"/>
  <c r="HC9" i="65" s="1"/>
  <c r="IF9" i="65" s="1"/>
  <c r="DW10" i="65"/>
  <c r="HC10" i="65" s="1"/>
  <c r="IF10" i="65" s="1"/>
  <c r="DW11" i="65"/>
  <c r="HC11" i="65" s="1"/>
  <c r="IF11" i="65" s="1"/>
  <c r="DW12" i="65"/>
  <c r="HC12" i="65" s="1"/>
  <c r="IF12" i="65" s="1"/>
  <c r="IF13" i="65"/>
  <c r="DS5" i="65"/>
  <c r="GY5" i="65" s="1"/>
  <c r="IB5" i="65" s="1"/>
  <c r="DS6" i="65"/>
  <c r="GY6" i="65" s="1"/>
  <c r="IB6" i="65" s="1"/>
  <c r="DS7" i="65"/>
  <c r="GY7" i="65" s="1"/>
  <c r="IB7" i="65" s="1"/>
  <c r="DS8" i="65"/>
  <c r="GY8" i="65" s="1"/>
  <c r="IB8" i="65" s="1"/>
  <c r="DS9" i="65"/>
  <c r="GY9" i="65" s="1"/>
  <c r="IB9" i="65" s="1"/>
  <c r="DS10" i="65"/>
  <c r="GY10" i="65" s="1"/>
  <c r="IB10" i="65" s="1"/>
  <c r="DS11" i="65"/>
  <c r="GY11" i="65" s="1"/>
  <c r="IB11" i="65" s="1"/>
  <c r="DS12" i="65"/>
  <c r="GY12" i="65" s="1"/>
  <c r="IB12" i="65" s="1"/>
  <c r="DS13" i="65"/>
  <c r="DS3" i="65"/>
  <c r="EM8" i="64"/>
  <c r="EO4" i="64"/>
  <c r="EO5" i="64"/>
  <c r="EO6" i="64"/>
  <c r="EO7" i="64"/>
  <c r="EO8" i="64"/>
  <c r="EO9" i="64"/>
  <c r="EO10" i="64"/>
  <c r="EO11" i="64"/>
  <c r="EO12" i="64"/>
  <c r="EO13" i="64"/>
  <c r="EO14" i="64"/>
  <c r="EO15" i="64"/>
  <c r="EO16" i="64"/>
  <c r="EO17" i="64"/>
  <c r="EO18" i="64"/>
  <c r="EO19" i="64"/>
  <c r="EO20" i="64"/>
  <c r="EO21" i="64"/>
  <c r="EO22" i="64"/>
  <c r="EO23" i="64"/>
  <c r="EO24" i="64"/>
  <c r="EO25" i="64"/>
  <c r="EO26" i="64"/>
  <c r="EO27" i="64"/>
  <c r="EO28" i="64"/>
  <c r="EO29" i="64"/>
  <c r="EO3" i="64"/>
  <c r="EM4" i="64"/>
  <c r="ET4" i="64" s="1"/>
  <c r="EM5" i="64"/>
  <c r="EM6" i="64"/>
  <c r="EM7" i="64"/>
  <c r="EM9" i="64"/>
  <c r="EM10" i="64"/>
  <c r="EM11" i="64"/>
  <c r="EM12" i="64"/>
  <c r="EM13" i="64"/>
  <c r="EM14" i="64"/>
  <c r="EM15" i="64"/>
  <c r="EM16" i="64"/>
  <c r="EM17" i="64"/>
  <c r="EM18" i="64"/>
  <c r="EM19" i="64"/>
  <c r="EM20" i="64"/>
  <c r="EM21" i="64"/>
  <c r="EM22" i="64"/>
  <c r="EM23" i="64"/>
  <c r="EM24" i="64"/>
  <c r="EM25" i="64"/>
  <c r="EM26" i="64"/>
  <c r="EM27" i="64"/>
  <c r="EM28" i="64"/>
  <c r="EM29" i="64"/>
  <c r="EM3" i="64"/>
  <c r="EA6" i="64"/>
  <c r="EA3" i="64"/>
  <c r="CO4" i="64"/>
  <c r="ET5" i="64"/>
  <c r="ET6" i="64"/>
  <c r="ET7" i="64"/>
  <c r="ET8" i="64"/>
  <c r="ET9" i="64"/>
  <c r="ET10" i="64"/>
  <c r="ET11" i="64"/>
  <c r="ET12" i="64"/>
  <c r="ET13" i="64"/>
  <c r="ET14" i="64"/>
  <c r="ET15" i="64"/>
  <c r="ET16" i="64"/>
  <c r="ET17" i="64"/>
  <c r="ET18" i="64"/>
  <c r="ET19" i="64"/>
  <c r="ET20" i="64"/>
  <c r="ET21" i="64"/>
  <c r="ET22" i="64"/>
  <c r="ET23" i="64"/>
  <c r="ET24" i="64"/>
  <c r="ET25" i="64"/>
  <c r="ET26" i="64"/>
  <c r="ET27" i="64"/>
  <c r="ET28" i="64"/>
  <c r="ET29" i="64"/>
  <c r="ET3" i="64"/>
  <c r="EA4" i="64"/>
  <c r="EA5" i="64"/>
  <c r="EA7" i="64"/>
  <c r="EA8" i="64"/>
  <c r="EA9" i="64"/>
  <c r="EA10" i="64"/>
  <c r="EA11" i="64"/>
  <c r="EA12" i="64"/>
  <c r="EA13" i="64"/>
  <c r="EA14" i="64"/>
  <c r="EA15" i="64"/>
  <c r="EA16" i="64"/>
  <c r="EA17" i="64"/>
  <c r="EA18" i="64"/>
  <c r="EA19" i="64"/>
  <c r="EA20" i="64"/>
  <c r="EA21" i="64"/>
  <c r="EA22" i="64"/>
  <c r="EA23" i="64"/>
  <c r="EA24" i="64"/>
  <c r="EA25" i="64"/>
  <c r="EA26" i="64"/>
  <c r="EA27" i="64"/>
  <c r="EA28" i="64"/>
  <c r="EA29" i="64"/>
  <c r="DH4" i="64"/>
  <c r="DH5" i="64"/>
  <c r="DH6" i="64"/>
  <c r="DH7" i="64"/>
  <c r="DH8" i="64"/>
  <c r="DH9" i="64"/>
  <c r="DH10" i="64"/>
  <c r="DH11" i="64"/>
  <c r="DH12" i="64"/>
  <c r="DH13" i="64"/>
  <c r="DH14" i="64"/>
  <c r="DH15" i="64"/>
  <c r="DH16" i="64"/>
  <c r="DH17" i="64"/>
  <c r="DH18" i="64"/>
  <c r="DH19" i="64"/>
  <c r="DH20" i="64"/>
  <c r="DH21" i="64"/>
  <c r="DH22" i="64"/>
  <c r="DH23" i="64"/>
  <c r="DH24" i="64"/>
  <c r="DH25" i="64"/>
  <c r="DH26" i="64"/>
  <c r="DH27" i="64"/>
  <c r="DH28" i="64"/>
  <c r="DH29" i="64"/>
  <c r="DH3" i="64"/>
  <c r="CO5" i="64"/>
  <c r="CO6" i="64"/>
  <c r="CO7" i="64"/>
  <c r="CO8" i="64"/>
  <c r="CO9" i="64"/>
  <c r="CO10" i="64"/>
  <c r="CO11" i="64"/>
  <c r="CO12" i="64"/>
  <c r="CO13" i="64"/>
  <c r="CO14" i="64"/>
  <c r="CO15" i="64"/>
  <c r="CO16" i="64"/>
  <c r="CO17" i="64"/>
  <c r="CO18" i="64"/>
  <c r="CO19" i="64"/>
  <c r="CO20" i="64"/>
  <c r="CO21" i="64"/>
  <c r="CO22" i="64"/>
  <c r="CO23" i="64"/>
  <c r="CO24" i="64"/>
  <c r="CO25" i="64"/>
  <c r="CO26" i="64"/>
  <c r="CO27" i="64"/>
  <c r="CO28" i="64"/>
  <c r="CO29" i="64"/>
  <c r="CO3" i="64"/>
  <c r="JU12" i="65"/>
  <c r="JU11" i="65"/>
  <c r="JU9" i="65"/>
  <c r="JU7" i="65"/>
  <c r="JU6" i="65"/>
  <c r="JU5" i="65"/>
  <c r="JU4" i="65"/>
  <c r="IS13" i="65"/>
  <c r="IS12" i="65"/>
  <c r="IS11" i="65"/>
  <c r="IS10" i="65"/>
  <c r="IS9" i="65"/>
  <c r="IS8" i="65"/>
  <c r="IS7" i="65"/>
  <c r="IS6" i="65"/>
  <c r="IS5" i="65"/>
  <c r="IS4" i="65"/>
  <c r="IS3" i="65"/>
  <c r="HP13" i="65"/>
  <c r="HP12" i="65"/>
  <c r="HP11" i="65"/>
  <c r="HP10" i="65"/>
  <c r="HP9" i="65"/>
  <c r="HP8" i="65"/>
  <c r="HP7" i="65"/>
  <c r="HP6" i="65"/>
  <c r="HP5" i="65"/>
  <c r="HP4" i="65"/>
  <c r="HP3" i="65"/>
  <c r="GN13" i="65"/>
  <c r="GN12" i="65"/>
  <c r="GN11" i="65"/>
  <c r="GN10" i="65"/>
  <c r="GN9" i="65"/>
  <c r="GN8" i="65"/>
  <c r="GN7" i="65"/>
  <c r="GN6" i="65"/>
  <c r="GN5" i="65"/>
  <c r="GN4" i="65"/>
  <c r="GN3" i="65"/>
  <c r="FL13" i="65"/>
  <c r="FL12" i="65"/>
  <c r="FL11" i="65"/>
  <c r="FL10" i="65"/>
  <c r="FL9" i="65"/>
  <c r="FL8" i="65"/>
  <c r="FL7" i="65"/>
  <c r="FL6" i="65"/>
  <c r="FL5" i="65"/>
  <c r="FL4" i="65"/>
  <c r="FL3" i="65"/>
  <c r="GI29" i="64"/>
  <c r="GI28" i="64"/>
  <c r="GI27" i="64"/>
  <c r="GI26" i="64"/>
  <c r="GI25" i="64"/>
  <c r="GI24" i="64"/>
  <c r="GI23" i="64"/>
  <c r="GI22" i="64"/>
  <c r="GI21" i="64"/>
  <c r="GI20" i="64"/>
  <c r="GI18" i="64"/>
  <c r="GI17" i="64"/>
  <c r="GI16" i="64"/>
  <c r="GI15" i="64"/>
  <c r="GI14" i="64"/>
  <c r="GI11" i="64"/>
  <c r="GI10" i="64"/>
  <c r="GI9" i="64"/>
  <c r="GI8" i="64"/>
  <c r="GI7" i="64"/>
  <c r="GI6" i="64"/>
  <c r="GI5" i="64"/>
  <c r="GI4" i="64"/>
  <c r="EV29" i="64"/>
  <c r="EV28" i="64"/>
  <c r="EV27" i="64"/>
  <c r="EV26" i="64"/>
  <c r="EV25" i="64"/>
  <c r="EV24" i="64"/>
  <c r="EV23" i="64"/>
  <c r="EV22" i="64"/>
  <c r="EV21" i="64"/>
  <c r="EV20" i="64"/>
  <c r="EV19" i="64"/>
  <c r="EV18" i="64"/>
  <c r="EV17" i="64"/>
  <c r="EV16" i="64"/>
  <c r="EV14" i="64"/>
  <c r="EV11" i="64"/>
  <c r="EV10" i="64"/>
  <c r="EV9" i="64"/>
  <c r="EV8" i="64"/>
  <c r="EV7" i="64"/>
  <c r="EV6" i="64"/>
  <c r="EV5" i="64"/>
  <c r="EV4" i="64"/>
  <c r="EC29" i="64"/>
  <c r="EC28" i="64"/>
  <c r="EC27" i="64"/>
  <c r="EC26" i="64"/>
  <c r="EC25" i="64"/>
  <c r="EC24" i="64"/>
  <c r="EC23" i="64"/>
  <c r="EC22" i="64"/>
  <c r="EC21" i="64"/>
  <c r="EC20" i="64"/>
  <c r="EC19" i="64"/>
  <c r="EC18" i="64"/>
  <c r="EC17" i="64"/>
  <c r="EC16" i="64"/>
  <c r="EC15" i="64"/>
  <c r="EC14" i="64"/>
  <c r="EC13" i="64"/>
  <c r="EC11" i="64"/>
  <c r="EC10" i="64"/>
  <c r="EC9" i="64"/>
  <c r="EC8" i="64"/>
  <c r="EC7" i="64"/>
  <c r="EC6" i="64"/>
  <c r="EC5" i="64"/>
  <c r="EC4" i="64"/>
  <c r="DJ29" i="64"/>
  <c r="DJ28" i="64"/>
  <c r="DJ27" i="64"/>
  <c r="DJ26" i="64"/>
  <c r="DJ25" i="64"/>
  <c r="DJ24" i="64"/>
  <c r="DJ23" i="64"/>
  <c r="DJ22" i="64"/>
  <c r="DJ21" i="64"/>
  <c r="DJ20" i="64"/>
  <c r="DJ19" i="64"/>
  <c r="DJ18" i="64"/>
  <c r="DJ17" i="64"/>
  <c r="DJ16" i="64"/>
  <c r="DJ15" i="64"/>
  <c r="DJ14" i="64"/>
  <c r="DJ13" i="64"/>
  <c r="DJ11" i="64"/>
  <c r="DJ10" i="64"/>
  <c r="DJ9" i="64"/>
  <c r="DJ8" i="64"/>
  <c r="DJ7" i="64"/>
  <c r="DJ6" i="64"/>
  <c r="DJ5" i="64"/>
  <c r="DJ4" i="64"/>
  <c r="CQ4" i="64"/>
  <c r="CQ5" i="64"/>
  <c r="CQ6" i="64"/>
  <c r="CQ7" i="64"/>
  <c r="CQ8" i="64"/>
  <c r="CQ9" i="64"/>
  <c r="CQ10" i="64"/>
  <c r="CQ11" i="64"/>
  <c r="CQ14" i="64"/>
  <c r="CQ16" i="64"/>
  <c r="CQ17" i="64"/>
  <c r="CQ26" i="64"/>
  <c r="CQ27" i="64"/>
  <c r="CQ28" i="64"/>
  <c r="CQ29" i="64"/>
  <c r="BV29" i="64"/>
  <c r="BX29" i="64" s="1"/>
  <c r="BV28" i="64"/>
  <c r="BX28" i="64" s="1"/>
  <c r="BV27" i="64"/>
  <c r="BX27" i="64" s="1"/>
  <c r="BV26" i="64"/>
  <c r="BX26" i="64" s="1"/>
  <c r="BV25" i="64"/>
  <c r="BX25" i="64" s="1"/>
  <c r="BV24" i="64"/>
  <c r="BX24" i="64" s="1"/>
  <c r="BV23" i="64"/>
  <c r="BX23" i="64" s="1"/>
  <c r="BV22" i="64"/>
  <c r="BX22" i="64" s="1"/>
  <c r="BV21" i="64"/>
  <c r="BX21" i="64" s="1"/>
  <c r="BV20" i="64"/>
  <c r="BX20" i="64" s="1"/>
  <c r="BV19" i="64"/>
  <c r="BX19" i="64" s="1"/>
  <c r="BV18" i="64"/>
  <c r="BX18" i="64" s="1"/>
  <c r="BV17" i="64"/>
  <c r="BX17" i="64" s="1"/>
  <c r="BV16" i="64"/>
  <c r="BX16" i="64" s="1"/>
  <c r="BV15" i="64"/>
  <c r="BX15" i="64" s="1"/>
  <c r="BV14" i="64"/>
  <c r="BX14" i="64" s="1"/>
  <c r="BV13" i="64"/>
  <c r="BV12" i="64"/>
  <c r="BV11" i="64"/>
  <c r="BX11" i="64" s="1"/>
  <c r="BV10" i="64"/>
  <c r="BX10" i="64" s="1"/>
  <c r="BV9" i="64"/>
  <c r="BX9" i="64" s="1"/>
  <c r="BV8" i="64"/>
  <c r="BX8" i="64" s="1"/>
  <c r="BV7" i="64"/>
  <c r="BX7" i="64" s="1"/>
  <c r="BV6" i="64"/>
  <c r="BX6" i="64" s="1"/>
  <c r="BV5" i="64"/>
  <c r="BX5" i="64" s="1"/>
  <c r="BV4" i="64"/>
  <c r="BX4" i="64" s="1"/>
  <c r="BV3" i="64"/>
  <c r="BC29" i="64"/>
  <c r="BE29" i="64" s="1"/>
  <c r="BC28" i="64"/>
  <c r="BE28" i="64" s="1"/>
  <c r="BC27" i="64"/>
  <c r="BE27" i="64" s="1"/>
  <c r="BC26" i="64"/>
  <c r="BE26" i="64" s="1"/>
  <c r="BC25" i="64"/>
  <c r="BE25" i="64" s="1"/>
  <c r="BC24" i="64"/>
  <c r="BE24" i="64" s="1"/>
  <c r="BC23" i="64"/>
  <c r="BE23" i="64" s="1"/>
  <c r="BC22" i="64"/>
  <c r="BE22" i="64" s="1"/>
  <c r="BC21" i="64"/>
  <c r="BE21" i="64" s="1"/>
  <c r="BC20" i="64"/>
  <c r="BE20" i="64" s="1"/>
  <c r="BC19" i="64"/>
  <c r="BC18" i="64"/>
  <c r="BE18" i="64" s="1"/>
  <c r="BC17" i="64"/>
  <c r="BE17" i="64" s="1"/>
  <c r="BC16" i="64"/>
  <c r="BE16" i="64" s="1"/>
  <c r="BC15" i="64"/>
  <c r="BE15" i="64" s="1"/>
  <c r="BC14" i="64"/>
  <c r="BE14" i="64" s="1"/>
  <c r="BC13" i="64"/>
  <c r="BE13" i="64" s="1"/>
  <c r="BC12" i="64"/>
  <c r="BC11" i="64"/>
  <c r="BE11" i="64" s="1"/>
  <c r="BC10" i="64"/>
  <c r="BC9" i="64"/>
  <c r="BE9" i="64" s="1"/>
  <c r="BC8" i="64"/>
  <c r="BE8" i="64" s="1"/>
  <c r="BC7" i="64"/>
  <c r="BE7" i="64" s="1"/>
  <c r="BC6" i="64"/>
  <c r="BE6" i="64" s="1"/>
  <c r="BC5" i="64"/>
  <c r="BE5" i="64" s="1"/>
  <c r="BC4" i="64"/>
  <c r="BE4" i="64" s="1"/>
  <c r="BC3" i="64"/>
  <c r="L12" i="5"/>
  <c r="F12" i="5"/>
  <c r="B12" i="5"/>
  <c r="B11" i="5"/>
  <c r="C11" i="5"/>
  <c r="D11" i="5"/>
  <c r="E11" i="5"/>
  <c r="F11" i="5"/>
  <c r="G11" i="5"/>
  <c r="H11" i="5"/>
  <c r="I11" i="5"/>
  <c r="J11" i="5"/>
  <c r="K11" i="5"/>
  <c r="L11" i="5"/>
  <c r="P72" i="3" s="1"/>
  <c r="M11" i="5"/>
  <c r="N11" i="5"/>
  <c r="O11" i="5"/>
  <c r="P11" i="5"/>
  <c r="Q11" i="5"/>
  <c r="R11" i="5"/>
  <c r="S11" i="5"/>
  <c r="T11" i="5"/>
  <c r="U11" i="5"/>
  <c r="V11" i="5"/>
  <c r="W11" i="5"/>
  <c r="EJ13" i="65"/>
  <c r="EJ12" i="65"/>
  <c r="EJ11" i="65"/>
  <c r="EJ10" i="65"/>
  <c r="EJ9" i="65"/>
  <c r="EJ8" i="65"/>
  <c r="EJ7" i="65"/>
  <c r="EJ6" i="65"/>
  <c r="EJ5" i="65"/>
  <c r="EJ4" i="65"/>
  <c r="EJ3" i="65"/>
  <c r="DH12" i="65"/>
  <c r="DH11" i="65"/>
  <c r="DH10" i="65"/>
  <c r="DH9" i="65"/>
  <c r="DH8" i="65"/>
  <c r="DH7" i="65"/>
  <c r="DH6" i="65"/>
  <c r="DH5" i="65"/>
  <c r="DH4" i="65"/>
  <c r="CF12" i="65"/>
  <c r="CF10" i="65"/>
  <c r="CF9" i="65"/>
  <c r="CF8" i="65"/>
  <c r="CF7" i="65"/>
  <c r="CF6" i="65"/>
  <c r="BD12" i="65"/>
  <c r="AB12" i="65"/>
  <c r="AB13" i="65"/>
  <c r="AB11" i="65"/>
  <c r="BD9" i="65"/>
  <c r="AB9" i="65"/>
  <c r="BD8" i="65"/>
  <c r="AB8" i="65"/>
  <c r="BD7" i="65"/>
  <c r="AB7" i="65"/>
  <c r="BD6" i="65"/>
  <c r="AB6" i="65"/>
  <c r="BD5" i="65"/>
  <c r="AB5" i="65"/>
  <c r="BD4" i="65"/>
  <c r="AB4" i="65"/>
  <c r="BD3" i="65"/>
  <c r="AB3" i="65"/>
  <c r="AJ29" i="64"/>
  <c r="AL29" i="64" s="1"/>
  <c r="Q29" i="64"/>
  <c r="AJ28" i="64"/>
  <c r="AL28" i="64" s="1"/>
  <c r="Q28" i="64"/>
  <c r="AJ27" i="64"/>
  <c r="AL27" i="64" s="1"/>
  <c r="Q27" i="64"/>
  <c r="AJ26" i="64"/>
  <c r="AL26" i="64" s="1"/>
  <c r="Q26" i="64"/>
  <c r="AJ25" i="64"/>
  <c r="AL25" i="64" s="1"/>
  <c r="Q25" i="64"/>
  <c r="FN25" i="64" s="1"/>
  <c r="FP25" i="64" s="1"/>
  <c r="AJ24" i="64"/>
  <c r="AL24" i="64" s="1"/>
  <c r="Q24" i="64"/>
  <c r="FN24" i="64" s="1"/>
  <c r="FP24" i="64" s="1"/>
  <c r="AJ23" i="64"/>
  <c r="AL23" i="64" s="1"/>
  <c r="Q23" i="64"/>
  <c r="FN23" i="64" s="1"/>
  <c r="FP23" i="64" s="1"/>
  <c r="AJ22" i="64"/>
  <c r="AL22" i="64" s="1"/>
  <c r="Q22" i="64"/>
  <c r="FN22" i="64" s="1"/>
  <c r="FP22" i="64" s="1"/>
  <c r="AJ21" i="64"/>
  <c r="AL21" i="64" s="1"/>
  <c r="Q21" i="64"/>
  <c r="FN21" i="64" s="1"/>
  <c r="FP21" i="64" s="1"/>
  <c r="AJ20" i="64"/>
  <c r="AL20" i="64" s="1"/>
  <c r="Q20" i="64"/>
  <c r="FN20" i="64" s="1"/>
  <c r="FP20" i="64" s="1"/>
  <c r="AJ19" i="64"/>
  <c r="AL19" i="64" s="1"/>
  <c r="Q19" i="64"/>
  <c r="AJ18" i="64"/>
  <c r="AL18" i="64" s="1"/>
  <c r="Q18" i="64"/>
  <c r="FN18" i="64" s="1"/>
  <c r="FP18" i="64" s="1"/>
  <c r="AJ17" i="64"/>
  <c r="AL17" i="64" s="1"/>
  <c r="Q17" i="64"/>
  <c r="AJ16" i="64"/>
  <c r="AL16" i="64" s="1"/>
  <c r="Q16" i="64"/>
  <c r="AJ15" i="64"/>
  <c r="AL15" i="64" s="1"/>
  <c r="Q15" i="64"/>
  <c r="AJ14" i="64"/>
  <c r="AL14" i="64" s="1"/>
  <c r="Q14" i="64"/>
  <c r="AJ13" i="64"/>
  <c r="AL13" i="64" s="1"/>
  <c r="Q13" i="64"/>
  <c r="AJ12" i="64"/>
  <c r="Q12" i="64"/>
  <c r="FN12" i="64" s="1"/>
  <c r="AJ11" i="64"/>
  <c r="AL11" i="64" s="1"/>
  <c r="Q11" i="64"/>
  <c r="AJ10" i="64"/>
  <c r="AL10" i="64" s="1"/>
  <c r="Q10" i="64"/>
  <c r="AJ9" i="64"/>
  <c r="AL9" i="64" s="1"/>
  <c r="Q9" i="64"/>
  <c r="AJ8" i="64"/>
  <c r="AL8" i="64" s="1"/>
  <c r="Q8" i="64"/>
  <c r="AJ7" i="64"/>
  <c r="AL7" i="64" s="1"/>
  <c r="Q7" i="64"/>
  <c r="AJ6" i="64"/>
  <c r="AL6" i="64" s="1"/>
  <c r="Q6" i="64"/>
  <c r="AJ5" i="64"/>
  <c r="AL5" i="64" s="1"/>
  <c r="Q5" i="64"/>
  <c r="AJ4" i="64"/>
  <c r="AL4" i="64" s="1"/>
  <c r="Q4" i="64"/>
  <c r="AJ3" i="64"/>
  <c r="Q3" i="64"/>
  <c r="FN3" i="64" s="1"/>
  <c r="ABM29" i="51"/>
  <c r="ABO29" i="51" s="1"/>
  <c r="ABM28" i="51"/>
  <c r="ABO28" i="51" s="1"/>
  <c r="ABM27" i="51"/>
  <c r="ABO27" i="51" s="1"/>
  <c r="ABM26" i="51"/>
  <c r="ABO26" i="51" s="1"/>
  <c r="ABM25" i="51"/>
  <c r="ABO25" i="51" s="1"/>
  <c r="ABM24" i="51"/>
  <c r="ABO24" i="51" s="1"/>
  <c r="ABM23" i="51"/>
  <c r="ABO23" i="51" s="1"/>
  <c r="ABM22" i="51"/>
  <c r="ABO22" i="51" s="1"/>
  <c r="ABM21" i="51"/>
  <c r="ABO21" i="51" s="1"/>
  <c r="ABM20" i="51"/>
  <c r="ABO20" i="51" s="1"/>
  <c r="ABM19" i="51"/>
  <c r="ABO19" i="51" s="1"/>
  <c r="ABM18" i="51"/>
  <c r="ABO18" i="51" s="1"/>
  <c r="ABM17" i="51"/>
  <c r="ABO17" i="51" s="1"/>
  <c r="ABM16" i="51"/>
  <c r="ABO16" i="51" s="1"/>
  <c r="ABM15" i="51"/>
  <c r="ABO15" i="51" s="1"/>
  <c r="ABM14" i="51"/>
  <c r="ABO14" i="51" s="1"/>
  <c r="ABM13" i="51"/>
  <c r="ABO13" i="51" s="1"/>
  <c r="ABM12" i="51"/>
  <c r="ABM11" i="51"/>
  <c r="ABO11" i="51" s="1"/>
  <c r="ABM10" i="51"/>
  <c r="ABO10" i="51" s="1"/>
  <c r="ABM9" i="51"/>
  <c r="ABO9" i="51" s="1"/>
  <c r="ABM8" i="51"/>
  <c r="ABO8" i="51" s="1"/>
  <c r="ABM7" i="51"/>
  <c r="ABO7" i="51" s="1"/>
  <c r="ABM6" i="51"/>
  <c r="ABO6" i="51" s="1"/>
  <c r="ABM5" i="51"/>
  <c r="ABO5" i="51" s="1"/>
  <c r="ABM4" i="51"/>
  <c r="ABO4" i="51" s="1"/>
  <c r="ABM3" i="51"/>
  <c r="APA10" i="50"/>
  <c r="APA11" i="50"/>
  <c r="APA12" i="50"/>
  <c r="APA13" i="50"/>
  <c r="APA9" i="50"/>
  <c r="APA8" i="50"/>
  <c r="APA7" i="50"/>
  <c r="APA6" i="50"/>
  <c r="APA5" i="50"/>
  <c r="APA4" i="50"/>
  <c r="APA3" i="50"/>
  <c r="WI3" i="51"/>
  <c r="ADS5" i="50"/>
  <c r="ADS3" i="50"/>
  <c r="ADS4" i="50"/>
  <c r="SJ4" i="51"/>
  <c r="SS10" i="51"/>
  <c r="SS6" i="51"/>
  <c r="SS4" i="51"/>
  <c r="RE7" i="51"/>
  <c r="RE6" i="51"/>
  <c r="QL4" i="51"/>
  <c r="QL3" i="51"/>
  <c r="RX11" i="51"/>
  <c r="RX6" i="51"/>
  <c r="RX4" i="51"/>
  <c r="RX5" i="51"/>
  <c r="SQ9" i="51"/>
  <c r="SQ7" i="51"/>
  <c r="SQ4" i="51"/>
  <c r="SQ5" i="51"/>
  <c r="SQ6" i="51"/>
  <c r="SQ8" i="51"/>
  <c r="SQ10" i="51"/>
  <c r="SQ11" i="51"/>
  <c r="SQ12" i="51"/>
  <c r="SQ13" i="51"/>
  <c r="SQ14" i="51"/>
  <c r="SQ15" i="51"/>
  <c r="SQ16" i="51"/>
  <c r="SQ17" i="51"/>
  <c r="SQ3" i="51"/>
  <c r="ABO6" i="50"/>
  <c r="ABO3" i="50"/>
  <c r="ZG4" i="51"/>
  <c r="ZG5" i="51"/>
  <c r="ZG6" i="51"/>
  <c r="ZG7" i="51"/>
  <c r="ZG8" i="51"/>
  <c r="ZG9" i="51"/>
  <c r="ZG10" i="51"/>
  <c r="ZG11" i="51"/>
  <c r="ZG12" i="51"/>
  <c r="ZG13" i="51"/>
  <c r="ZG14" i="51"/>
  <c r="ZG15" i="51"/>
  <c r="ZG16" i="51"/>
  <c r="ZG17" i="51"/>
  <c r="ZG3" i="51"/>
  <c r="ZG18" i="51"/>
  <c r="ZG19" i="51"/>
  <c r="ZG20" i="51"/>
  <c r="ZG21" i="51"/>
  <c r="ZG22" i="51"/>
  <c r="ZG23" i="51"/>
  <c r="ZG24" i="51"/>
  <c r="ZG25" i="51"/>
  <c r="ZI25" i="51"/>
  <c r="ZI24" i="51"/>
  <c r="ZI23" i="51"/>
  <c r="ZI22" i="51"/>
  <c r="ZI21" i="51"/>
  <c r="ZI20" i="51"/>
  <c r="ZI19" i="51"/>
  <c r="ZI18" i="51"/>
  <c r="ZI17" i="51"/>
  <c r="ZI16" i="51"/>
  <c r="ZI15" i="51"/>
  <c r="ZI14" i="51"/>
  <c r="ZI13" i="51"/>
  <c r="ZI11" i="51"/>
  <c r="ZI10" i="51"/>
  <c r="ZI9" i="51"/>
  <c r="ZI8" i="51"/>
  <c r="ZI7" i="51"/>
  <c r="ZI6" i="51"/>
  <c r="ZI4" i="51"/>
  <c r="ALG4" i="50"/>
  <c r="ALG5" i="50"/>
  <c r="ALG6" i="50"/>
  <c r="ALG7" i="50"/>
  <c r="ALG8" i="50"/>
  <c r="ALG9" i="50"/>
  <c r="ALG10" i="50"/>
  <c r="ALG11" i="50"/>
  <c r="ALG12" i="50"/>
  <c r="ALG13" i="50"/>
  <c r="ALG3" i="50"/>
  <c r="ALT13" i="50"/>
  <c r="ALT12" i="50"/>
  <c r="ALT11" i="50"/>
  <c r="ALT10" i="50"/>
  <c r="ALT9" i="50"/>
  <c r="ALT8" i="50"/>
  <c r="ALT6" i="50"/>
  <c r="ALT5" i="50"/>
  <c r="ALT4" i="50"/>
  <c r="ALT3" i="50"/>
  <c r="XB4" i="51"/>
  <c r="AKR13" i="50"/>
  <c r="AKR12" i="50"/>
  <c r="AKR11" i="50"/>
  <c r="AKR10" i="50"/>
  <c r="AKR9" i="50"/>
  <c r="AKR8" i="50"/>
  <c r="AKR6" i="50"/>
  <c r="AKR5" i="50"/>
  <c r="AKR4" i="50"/>
  <c r="AKR3" i="50"/>
  <c r="AJP13" i="50"/>
  <c r="AJP12" i="50"/>
  <c r="AJP11" i="50"/>
  <c r="AJP10" i="50"/>
  <c r="AJP9" i="50"/>
  <c r="AJP8" i="50"/>
  <c r="AJP6" i="50"/>
  <c r="AJP5" i="50"/>
  <c r="AJP4" i="50"/>
  <c r="AJP3" i="50"/>
  <c r="YN25" i="51"/>
  <c r="YP25" i="51" s="1"/>
  <c r="YN24" i="51"/>
  <c r="YP24" i="51" s="1"/>
  <c r="YN23" i="51"/>
  <c r="YP23" i="51" s="1"/>
  <c r="YN22" i="51"/>
  <c r="YP22" i="51" s="1"/>
  <c r="YN21" i="51"/>
  <c r="YP21" i="51" s="1"/>
  <c r="YN20" i="51"/>
  <c r="YP20" i="51" s="1"/>
  <c r="YN19" i="51"/>
  <c r="YP19" i="51" s="1"/>
  <c r="YN18" i="51"/>
  <c r="YP18" i="51" s="1"/>
  <c r="YN17" i="51"/>
  <c r="YP17" i="51" s="1"/>
  <c r="YN16" i="51"/>
  <c r="YP16" i="51" s="1"/>
  <c r="YN15" i="51"/>
  <c r="YP15" i="51" s="1"/>
  <c r="YN14" i="51"/>
  <c r="YP14" i="51" s="1"/>
  <c r="YN13" i="51"/>
  <c r="YP13" i="51" s="1"/>
  <c r="YN12" i="51"/>
  <c r="YN11" i="51"/>
  <c r="YP11" i="51" s="1"/>
  <c r="YN10" i="51"/>
  <c r="YP10" i="51" s="1"/>
  <c r="YN9" i="51"/>
  <c r="YP9" i="51" s="1"/>
  <c r="YN8" i="51"/>
  <c r="YP8" i="51" s="1"/>
  <c r="YN7" i="51"/>
  <c r="YP7" i="51" s="1"/>
  <c r="YN6" i="51"/>
  <c r="YP6" i="51" s="1"/>
  <c r="YN5" i="51"/>
  <c r="YN4" i="51"/>
  <c r="YP4" i="51" s="1"/>
  <c r="YN3" i="51"/>
  <c r="XU25" i="51"/>
  <c r="XW25" i="51" s="1"/>
  <c r="XU24" i="51"/>
  <c r="XW24" i="51" s="1"/>
  <c r="XU23" i="51"/>
  <c r="XW23" i="51" s="1"/>
  <c r="XU22" i="51"/>
  <c r="XW22" i="51" s="1"/>
  <c r="XU21" i="51"/>
  <c r="XW21" i="51" s="1"/>
  <c r="XU20" i="51"/>
  <c r="XW20" i="51" s="1"/>
  <c r="XU19" i="51"/>
  <c r="XW19" i="51" s="1"/>
  <c r="XU18" i="51"/>
  <c r="XW18" i="51" s="1"/>
  <c r="XU17" i="51"/>
  <c r="XW17" i="51" s="1"/>
  <c r="XU16" i="51"/>
  <c r="XW16" i="51" s="1"/>
  <c r="XU15" i="51"/>
  <c r="XW15" i="51" s="1"/>
  <c r="XU14" i="51"/>
  <c r="XW14" i="51" s="1"/>
  <c r="XU13" i="51"/>
  <c r="XW13" i="51" s="1"/>
  <c r="XU12" i="51"/>
  <c r="XU11" i="51"/>
  <c r="XW11" i="51" s="1"/>
  <c r="XU10" i="51"/>
  <c r="XW10" i="51" s="1"/>
  <c r="XU9" i="51"/>
  <c r="XW9" i="51" s="1"/>
  <c r="XU8" i="51"/>
  <c r="XW8" i="51" s="1"/>
  <c r="XU7" i="51"/>
  <c r="XW7" i="51" s="1"/>
  <c r="XU6" i="51"/>
  <c r="XW6" i="51" s="1"/>
  <c r="XU5" i="51"/>
  <c r="XU4" i="51"/>
  <c r="XW4" i="51" s="1"/>
  <c r="XU3" i="51"/>
  <c r="AFW4" i="50"/>
  <c r="AFW5" i="50"/>
  <c r="AFW6" i="50"/>
  <c r="AFW7" i="50"/>
  <c r="AFW8" i="50"/>
  <c r="AFW9" i="50"/>
  <c r="AFW10" i="50"/>
  <c r="AFW11" i="50"/>
  <c r="AFW12" i="50"/>
  <c r="AFW13" i="50"/>
  <c r="AFW3" i="50"/>
  <c r="ADS9" i="50"/>
  <c r="ADS11" i="50"/>
  <c r="ADS12" i="50"/>
  <c r="ABO13" i="50"/>
  <c r="ABO4" i="50"/>
  <c r="RE3" i="51"/>
  <c r="N2" i="63"/>
  <c r="N20" i="63"/>
  <c r="O20" i="63"/>
  <c r="N21" i="63"/>
  <c r="O21" i="63"/>
  <c r="N22" i="63"/>
  <c r="O22" i="63"/>
  <c r="N23" i="63"/>
  <c r="O23" i="63"/>
  <c r="O19" i="63"/>
  <c r="N19" i="63"/>
  <c r="O18" i="63"/>
  <c r="N18" i="63"/>
  <c r="O17" i="63"/>
  <c r="N17" i="63"/>
  <c r="O16" i="63"/>
  <c r="N16" i="63"/>
  <c r="O15" i="63"/>
  <c r="N15" i="63"/>
  <c r="O14" i="63"/>
  <c r="N14" i="63"/>
  <c r="O13" i="63"/>
  <c r="N13" i="63"/>
  <c r="O12" i="63"/>
  <c r="N12" i="63"/>
  <c r="O11" i="63"/>
  <c r="N11" i="63"/>
  <c r="O10" i="63"/>
  <c r="N10" i="63"/>
  <c r="O9" i="63"/>
  <c r="N9" i="63"/>
  <c r="O8" i="63"/>
  <c r="N8" i="63"/>
  <c r="O7" i="63"/>
  <c r="N7" i="63"/>
  <c r="O6" i="63"/>
  <c r="N6" i="63"/>
  <c r="O5" i="63"/>
  <c r="N5" i="63"/>
  <c r="O4" i="63"/>
  <c r="N4" i="63"/>
  <c r="O3" i="63"/>
  <c r="N3" i="63"/>
  <c r="O2" i="63"/>
  <c r="N2" i="60"/>
  <c r="AAT4" i="51"/>
  <c r="AAT5" i="51"/>
  <c r="AAT6" i="51"/>
  <c r="AAT7" i="51"/>
  <c r="AAT8" i="51"/>
  <c r="AAT9" i="51"/>
  <c r="AAT10" i="51"/>
  <c r="AAT11" i="51"/>
  <c r="AAT12" i="51"/>
  <c r="AAT13" i="51"/>
  <c r="AAT14" i="51"/>
  <c r="AAT15" i="51"/>
  <c r="AAT16" i="51"/>
  <c r="AAT17" i="51"/>
  <c r="AAT18" i="51"/>
  <c r="AAT19" i="51"/>
  <c r="AAT20" i="51"/>
  <c r="AAT21" i="51"/>
  <c r="AAT22" i="51"/>
  <c r="AAT23" i="51"/>
  <c r="AAT24" i="51"/>
  <c r="AAT25" i="51"/>
  <c r="AAT26" i="51"/>
  <c r="AAT27" i="51"/>
  <c r="AAT28" i="51"/>
  <c r="AAT29" i="51"/>
  <c r="AAT3" i="51"/>
  <c r="AAV26" i="51"/>
  <c r="AAV27" i="51"/>
  <c r="AAV28" i="51"/>
  <c r="AAV29" i="51"/>
  <c r="ALZ20" i="50"/>
  <c r="B24" i="3"/>
  <c r="C24" i="3"/>
  <c r="D24" i="3"/>
  <c r="E24" i="3"/>
  <c r="F24" i="3"/>
  <c r="G24" i="3"/>
  <c r="I24" i="3"/>
  <c r="J24" i="3"/>
  <c r="K24" i="3"/>
  <c r="L24" i="3"/>
  <c r="M24" i="3"/>
  <c r="B25" i="3"/>
  <c r="C25" i="3"/>
  <c r="D25" i="3"/>
  <c r="E25" i="3"/>
  <c r="F25" i="3"/>
  <c r="G25" i="3"/>
  <c r="H25" i="3"/>
  <c r="I25" i="3"/>
  <c r="J25" i="3"/>
  <c r="K25" i="3"/>
  <c r="L25" i="3"/>
  <c r="M25" i="3"/>
  <c r="B26" i="3"/>
  <c r="C26" i="3"/>
  <c r="D26" i="3"/>
  <c r="E26" i="3"/>
  <c r="F26" i="3"/>
  <c r="G26" i="3"/>
  <c r="H26" i="3"/>
  <c r="I26" i="3"/>
  <c r="J26" i="3"/>
  <c r="K26" i="3"/>
  <c r="L26" i="3"/>
  <c r="M26" i="3"/>
  <c r="B27" i="3"/>
  <c r="C27" i="3"/>
  <c r="D27" i="3"/>
  <c r="E27" i="3"/>
  <c r="F27" i="3"/>
  <c r="G27" i="3"/>
  <c r="H27" i="3"/>
  <c r="I27" i="3"/>
  <c r="J27" i="3"/>
  <c r="K27" i="3"/>
  <c r="L27" i="3"/>
  <c r="M27" i="3"/>
  <c r="C2" i="3"/>
  <c r="D2" i="3"/>
  <c r="C3" i="3"/>
  <c r="D3" i="3"/>
  <c r="B4" i="3"/>
  <c r="C4" i="3"/>
  <c r="D4" i="3"/>
  <c r="E4" i="3"/>
  <c r="B5" i="3"/>
  <c r="D5" i="3"/>
  <c r="E5" i="3"/>
  <c r="B6" i="3"/>
  <c r="C6" i="3"/>
  <c r="D6" i="3"/>
  <c r="E6" i="3"/>
  <c r="B7" i="3"/>
  <c r="C7" i="3"/>
  <c r="D7" i="3"/>
  <c r="E7" i="3"/>
  <c r="B8" i="3"/>
  <c r="C8" i="3"/>
  <c r="D8" i="3"/>
  <c r="E8" i="3"/>
  <c r="B9" i="3"/>
  <c r="C9" i="3"/>
  <c r="D9" i="3"/>
  <c r="E9" i="3"/>
  <c r="B10" i="3"/>
  <c r="C10" i="3"/>
  <c r="D10" i="3"/>
  <c r="E10" i="3"/>
  <c r="B11" i="3"/>
  <c r="C11" i="3"/>
  <c r="D11" i="3"/>
  <c r="E11" i="3"/>
  <c r="B12" i="3"/>
  <c r="C12" i="3"/>
  <c r="D12" i="3"/>
  <c r="E12" i="3"/>
  <c r="B13" i="3"/>
  <c r="C13" i="3"/>
  <c r="D13" i="3"/>
  <c r="E13" i="3"/>
  <c r="B14" i="3"/>
  <c r="C14" i="3"/>
  <c r="D14" i="3"/>
  <c r="E14" i="3"/>
  <c r="B15" i="3"/>
  <c r="C15" i="3"/>
  <c r="D15" i="3"/>
  <c r="E15" i="3"/>
  <c r="B16" i="3"/>
  <c r="C16" i="3"/>
  <c r="D16" i="3"/>
  <c r="E16" i="3"/>
  <c r="B17" i="3"/>
  <c r="C17" i="3"/>
  <c r="D17" i="3"/>
  <c r="E17" i="3"/>
  <c r="B18" i="3"/>
  <c r="C18" i="3"/>
  <c r="D18" i="3"/>
  <c r="E18" i="3"/>
  <c r="B19" i="3"/>
  <c r="C19" i="3"/>
  <c r="D19" i="3"/>
  <c r="E19" i="3"/>
  <c r="B20" i="3"/>
  <c r="C20" i="3"/>
  <c r="D20" i="3"/>
  <c r="E20" i="3"/>
  <c r="B21" i="3"/>
  <c r="C21" i="3"/>
  <c r="D21" i="3"/>
  <c r="E21" i="3"/>
  <c r="B22" i="3"/>
  <c r="C22" i="3"/>
  <c r="D22" i="3"/>
  <c r="E22" i="3"/>
  <c r="B23" i="3"/>
  <c r="C23" i="3"/>
  <c r="D23" i="3"/>
  <c r="E23" i="3"/>
  <c r="ZZ4" i="51"/>
  <c r="ZZ3" i="51"/>
  <c r="AMC18" i="50"/>
  <c r="AMC17" i="50"/>
  <c r="ZZ5" i="51"/>
  <c r="UW3" i="51"/>
  <c r="UY3" i="51"/>
  <c r="UW4" i="51"/>
  <c r="UY4" i="51"/>
  <c r="UW5" i="51"/>
  <c r="UY5" i="51"/>
  <c r="UW6" i="51"/>
  <c r="UW7" i="51"/>
  <c r="UY7" i="51"/>
  <c r="UW8" i="51"/>
  <c r="UY8" i="51"/>
  <c r="UW9" i="51"/>
  <c r="UY9" i="51"/>
  <c r="UW10" i="51"/>
  <c r="UY10" i="51"/>
  <c r="UW11" i="51"/>
  <c r="UY11" i="51"/>
  <c r="UW12" i="51"/>
  <c r="UW13" i="51"/>
  <c r="UY13" i="51"/>
  <c r="UW14" i="51"/>
  <c r="UY14" i="51"/>
  <c r="UW15" i="51"/>
  <c r="UY15" i="51"/>
  <c r="UW16" i="51"/>
  <c r="UY16" i="51"/>
  <c r="UW17" i="51"/>
  <c r="UY17" i="51"/>
  <c r="UW18" i="51"/>
  <c r="UW19" i="51"/>
  <c r="UW20" i="51"/>
  <c r="UY20" i="51"/>
  <c r="UW21" i="51"/>
  <c r="UW22" i="51"/>
  <c r="UY22" i="51"/>
  <c r="UW23" i="51"/>
  <c r="UY23" i="51"/>
  <c r="UW24" i="51"/>
  <c r="UY24" i="51"/>
  <c r="UW25" i="51"/>
  <c r="UY25" i="51"/>
  <c r="AAV5" i="51"/>
  <c r="AAV25" i="51"/>
  <c r="AAV24" i="51"/>
  <c r="AAV23" i="51"/>
  <c r="AAV22" i="51"/>
  <c r="AAV21" i="51"/>
  <c r="AAV20" i="51"/>
  <c r="AAV19" i="51"/>
  <c r="AAV18" i="51"/>
  <c r="AAV17" i="51"/>
  <c r="AAV16" i="51"/>
  <c r="AAV15" i="51"/>
  <c r="AAV14" i="51"/>
  <c r="AAV13" i="51"/>
  <c r="AAV11" i="51"/>
  <c r="AAV10" i="51"/>
  <c r="AAV9" i="51"/>
  <c r="AAV8" i="51"/>
  <c r="AAV7" i="51"/>
  <c r="AAV6" i="51"/>
  <c r="AAV4" i="51"/>
  <c r="ANY13" i="50"/>
  <c r="ANY12" i="50"/>
  <c r="ANY11" i="50"/>
  <c r="ANY9" i="50"/>
  <c r="ANY8" i="50"/>
  <c r="ANY7" i="50"/>
  <c r="ANY6" i="50"/>
  <c r="ANY5" i="50"/>
  <c r="ANY4" i="50"/>
  <c r="ANY3" i="50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30" i="62"/>
  <c r="M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2" i="62"/>
  <c r="AMU4" i="50"/>
  <c r="AMW4" i="50" s="1"/>
  <c r="AMU5" i="50"/>
  <c r="AMW5" i="50" s="1"/>
  <c r="AMU6" i="50"/>
  <c r="AMW6" i="50" s="1"/>
  <c r="AMU7" i="50"/>
  <c r="AMW7" i="50" s="1"/>
  <c r="AMU8" i="50"/>
  <c r="AMW8" i="50" s="1"/>
  <c r="AMU9" i="50"/>
  <c r="AMW9" i="50" s="1"/>
  <c r="AMU10" i="50"/>
  <c r="AMW10" i="50" s="1"/>
  <c r="AMU11" i="50"/>
  <c r="AMW11" i="50" s="1"/>
  <c r="AMU12" i="50"/>
  <c r="AMU13" i="50"/>
  <c r="AMW13" i="50" s="1"/>
  <c r="AMU3" i="50"/>
  <c r="AMW3" i="50" s="1"/>
  <c r="AMV13" i="50"/>
  <c r="AMV12" i="50"/>
  <c r="AMV11" i="50"/>
  <c r="AMV10" i="50"/>
  <c r="AMV9" i="50"/>
  <c r="AMV8" i="50"/>
  <c r="AMV7" i="50"/>
  <c r="AMV6" i="50"/>
  <c r="AMV5" i="50"/>
  <c r="AMV4" i="50"/>
  <c r="AMV3" i="50"/>
  <c r="AIN13" i="50"/>
  <c r="AIN12" i="50"/>
  <c r="AIN11" i="50"/>
  <c r="AIN10" i="50"/>
  <c r="AIN9" i="50"/>
  <c r="AIN8" i="50"/>
  <c r="AIN6" i="50"/>
  <c r="AIN5" i="50"/>
  <c r="AIN4" i="50"/>
  <c r="AIN3" i="50"/>
  <c r="AAA4" i="51"/>
  <c r="AAA5" i="51"/>
  <c r="AAC5" i="51" s="1"/>
  <c r="AAA6" i="51"/>
  <c r="AAA7" i="51"/>
  <c r="AAA8" i="51"/>
  <c r="AAA9" i="51"/>
  <c r="AAA10" i="51"/>
  <c r="AAA11" i="51"/>
  <c r="AAA12" i="51"/>
  <c r="AAA13" i="51"/>
  <c r="AAA14" i="51"/>
  <c r="AAA15" i="51"/>
  <c r="AAA16" i="51"/>
  <c r="AAA17" i="51"/>
  <c r="AAA18" i="51"/>
  <c r="AAA19" i="51"/>
  <c r="AAA20" i="51"/>
  <c r="AAA21" i="51"/>
  <c r="AAA22" i="51"/>
  <c r="AAA23" i="51"/>
  <c r="AAA24" i="51"/>
  <c r="AAA25" i="51"/>
  <c r="AAA3" i="51"/>
  <c r="ZZ25" i="51"/>
  <c r="AAB25" i="51" s="1"/>
  <c r="ZZ24" i="51"/>
  <c r="AAB24" i="51" s="1"/>
  <c r="ZZ23" i="51"/>
  <c r="AAB23" i="51" s="1"/>
  <c r="ZZ22" i="51"/>
  <c r="AAB22" i="51" s="1"/>
  <c r="ZZ21" i="51"/>
  <c r="AAB21" i="51" s="1"/>
  <c r="ZZ20" i="51"/>
  <c r="AAB20" i="51" s="1"/>
  <c r="ZZ19" i="51"/>
  <c r="AAB19" i="51" s="1"/>
  <c r="ZZ18" i="51"/>
  <c r="AAB18" i="51" s="1"/>
  <c r="ZZ17" i="51"/>
  <c r="AAB17" i="51" s="1"/>
  <c r="ZZ16" i="51"/>
  <c r="AAB16" i="51" s="1"/>
  <c r="ZZ15" i="51"/>
  <c r="AAB15" i="51" s="1"/>
  <c r="ZZ14" i="51"/>
  <c r="AAB14" i="51" s="1"/>
  <c r="ZZ13" i="51"/>
  <c r="AAB13" i="51" s="1"/>
  <c r="ZZ12" i="51"/>
  <c r="AAB12" i="51" s="1"/>
  <c r="ZZ11" i="51"/>
  <c r="AAB11" i="51" s="1"/>
  <c r="ZZ10" i="51"/>
  <c r="AAB10" i="51" s="1"/>
  <c r="ZZ9" i="51"/>
  <c r="AAB9" i="51" s="1"/>
  <c r="ZZ8" i="51"/>
  <c r="AAB8" i="51" s="1"/>
  <c r="ZZ7" i="51"/>
  <c r="AAB7" i="51" s="1"/>
  <c r="ZZ6" i="51"/>
  <c r="AAB6" i="51" s="1"/>
  <c r="AAB5" i="51"/>
  <c r="AAB4" i="51"/>
  <c r="XB25" i="51"/>
  <c r="XD25" i="51" s="1"/>
  <c r="XB24" i="51"/>
  <c r="XD24" i="51" s="1"/>
  <c r="XB23" i="51"/>
  <c r="XD23" i="51" s="1"/>
  <c r="XB22" i="51"/>
  <c r="XD22" i="51" s="1"/>
  <c r="XB21" i="51"/>
  <c r="XD21" i="51" s="1"/>
  <c r="XB20" i="51"/>
  <c r="XD20" i="51" s="1"/>
  <c r="XB19" i="51"/>
  <c r="XD19" i="51" s="1"/>
  <c r="XB18" i="51"/>
  <c r="XD18" i="51" s="1"/>
  <c r="XB17" i="51"/>
  <c r="XD17" i="51" s="1"/>
  <c r="XB16" i="51"/>
  <c r="XD16" i="51" s="1"/>
  <c r="XB15" i="51"/>
  <c r="XD15" i="51" s="1"/>
  <c r="XB14" i="51"/>
  <c r="XD14" i="51" s="1"/>
  <c r="XB13" i="51"/>
  <c r="XD13" i="51" s="1"/>
  <c r="XB12" i="51"/>
  <c r="XB11" i="51"/>
  <c r="XD11" i="51" s="1"/>
  <c r="XB10" i="51"/>
  <c r="XD10" i="51" s="1"/>
  <c r="XB9" i="51"/>
  <c r="XD9" i="51" s="1"/>
  <c r="XB8" i="51"/>
  <c r="XD8" i="51" s="1"/>
  <c r="XB7" i="51"/>
  <c r="XD7" i="51" s="1"/>
  <c r="XB6" i="51"/>
  <c r="XD6" i="51" s="1"/>
  <c r="XB5" i="51"/>
  <c r="XD4" i="51"/>
  <c r="XB3" i="51"/>
  <c r="AHL13" i="50"/>
  <c r="AHL12" i="50"/>
  <c r="AHL11" i="50"/>
  <c r="AHL9" i="50"/>
  <c r="AHL8" i="50"/>
  <c r="AHL7" i="50"/>
  <c r="AHL6" i="50"/>
  <c r="AHL5" i="50"/>
  <c r="AHL4" i="50"/>
  <c r="AHL3" i="50"/>
  <c r="AGJ13" i="50"/>
  <c r="AGJ12" i="50"/>
  <c r="AGJ11" i="50"/>
  <c r="AGJ10" i="50"/>
  <c r="AGJ9" i="50"/>
  <c r="AGJ8" i="50"/>
  <c r="AGJ7" i="50"/>
  <c r="AGJ6" i="50"/>
  <c r="AGJ5" i="50"/>
  <c r="AGJ4" i="50"/>
  <c r="AGJ3" i="50"/>
  <c r="AFH13" i="50"/>
  <c r="AFH12" i="50"/>
  <c r="AFH11" i="50"/>
  <c r="AFH10" i="50"/>
  <c r="AFH9" i="50"/>
  <c r="AFH8" i="50"/>
  <c r="AFH7" i="50"/>
  <c r="AFH6" i="50"/>
  <c r="AFH5" i="50"/>
  <c r="AFH4" i="50"/>
  <c r="AFH3" i="50"/>
  <c r="AEF13" i="50"/>
  <c r="AEF12" i="50"/>
  <c r="AEF11" i="50"/>
  <c r="AEF10" i="50"/>
  <c r="AEF9" i="50"/>
  <c r="AEF8" i="50"/>
  <c r="AEF7" i="50"/>
  <c r="AEF6" i="50"/>
  <c r="AEF5" i="50"/>
  <c r="AEF4" i="50"/>
  <c r="AEF3" i="50"/>
  <c r="WI25" i="51"/>
  <c r="WK25" i="51" s="1"/>
  <c r="WI24" i="51"/>
  <c r="WK24" i="51" s="1"/>
  <c r="WI23" i="51"/>
  <c r="WK23" i="51" s="1"/>
  <c r="WI22" i="51"/>
  <c r="WK22" i="51" s="1"/>
  <c r="WI21" i="51"/>
  <c r="WK21" i="51" s="1"/>
  <c r="WI20" i="51"/>
  <c r="WK20" i="51" s="1"/>
  <c r="WI19" i="51"/>
  <c r="WK19" i="51" s="1"/>
  <c r="WI18" i="51"/>
  <c r="WK18" i="51" s="1"/>
  <c r="WI17" i="51"/>
  <c r="WK17" i="51" s="1"/>
  <c r="WI16" i="51"/>
  <c r="WK16" i="51" s="1"/>
  <c r="WI15" i="51"/>
  <c r="WK15" i="51" s="1"/>
  <c r="WI14" i="51"/>
  <c r="WK14" i="51" s="1"/>
  <c r="WI13" i="51"/>
  <c r="WI11" i="51"/>
  <c r="WK11" i="51" s="1"/>
  <c r="WI10" i="51"/>
  <c r="WK10" i="51" s="1"/>
  <c r="WI9" i="51"/>
  <c r="WK9" i="51" s="1"/>
  <c r="WI8" i="51"/>
  <c r="WK8" i="51" s="1"/>
  <c r="WI7" i="51"/>
  <c r="WK7" i="51" s="1"/>
  <c r="WI6" i="51"/>
  <c r="WK6" i="51" s="1"/>
  <c r="WI5" i="51"/>
  <c r="WK5" i="51" s="1"/>
  <c r="WI4" i="51"/>
  <c r="WK4" i="51" s="1"/>
  <c r="VP25" i="51"/>
  <c r="VR25" i="51" s="1"/>
  <c r="VP24" i="51"/>
  <c r="VR24" i="51" s="1"/>
  <c r="VP23" i="51"/>
  <c r="VR23" i="51" s="1"/>
  <c r="VP22" i="51"/>
  <c r="VR22" i="51" s="1"/>
  <c r="VR21" i="51"/>
  <c r="VP20" i="51"/>
  <c r="VR20" i="51" s="1"/>
  <c r="VP19" i="51"/>
  <c r="VR19" i="51" s="1"/>
  <c r="VR18" i="51"/>
  <c r="VP17" i="51"/>
  <c r="VR17" i="51" s="1"/>
  <c r="VP16" i="51"/>
  <c r="VR16" i="51" s="1"/>
  <c r="VP15" i="51"/>
  <c r="VR15" i="51" s="1"/>
  <c r="VP14" i="51"/>
  <c r="VR14" i="51" s="1"/>
  <c r="VP13" i="51"/>
  <c r="VR13" i="51" s="1"/>
  <c r="VR12" i="51"/>
  <c r="VP11" i="51"/>
  <c r="VR11" i="51" s="1"/>
  <c r="VP10" i="51"/>
  <c r="VR10" i="51" s="1"/>
  <c r="VP9" i="51"/>
  <c r="VP8" i="51"/>
  <c r="VR8" i="51" s="1"/>
  <c r="VP7" i="51"/>
  <c r="VR7" i="51" s="1"/>
  <c r="VP6" i="51"/>
  <c r="VR6" i="51" s="1"/>
  <c r="VP5" i="51"/>
  <c r="VR5" i="51" s="1"/>
  <c r="VP4" i="51"/>
  <c r="VR4" i="51" s="1"/>
  <c r="VP3" i="51"/>
  <c r="UD12" i="51"/>
  <c r="UD25" i="51"/>
  <c r="UF25" i="51" s="1"/>
  <c r="UD24" i="51"/>
  <c r="UF24" i="51" s="1"/>
  <c r="UD23" i="51"/>
  <c r="UF23" i="51" s="1"/>
  <c r="UD22" i="51"/>
  <c r="UF22" i="51" s="1"/>
  <c r="UD21" i="51"/>
  <c r="UF21" i="51" s="1"/>
  <c r="UD20" i="51"/>
  <c r="UF20" i="51" s="1"/>
  <c r="UD19" i="51"/>
  <c r="UF19" i="51" s="1"/>
  <c r="UD18" i="51"/>
  <c r="UF18" i="51" s="1"/>
  <c r="UD17" i="51"/>
  <c r="UF17" i="51" s="1"/>
  <c r="UD16" i="51"/>
  <c r="UF16" i="51" s="1"/>
  <c r="UD15" i="51"/>
  <c r="UF15" i="51" s="1"/>
  <c r="UD14" i="51"/>
  <c r="UF14" i="51" s="1"/>
  <c r="UD13" i="51"/>
  <c r="UF13" i="51" s="1"/>
  <c r="UD11" i="51"/>
  <c r="UF11" i="51" s="1"/>
  <c r="UD10" i="51"/>
  <c r="UF10" i="51" s="1"/>
  <c r="UD9" i="51"/>
  <c r="UF9" i="51" s="1"/>
  <c r="UD8" i="51"/>
  <c r="UF8" i="51" s="1"/>
  <c r="UD7" i="51"/>
  <c r="UF7" i="51" s="1"/>
  <c r="UD6" i="51"/>
  <c r="UF6" i="51" s="1"/>
  <c r="UD5" i="51"/>
  <c r="UF5" i="51" s="1"/>
  <c r="UD4" i="51"/>
  <c r="UF4" i="51" s="1"/>
  <c r="UD3" i="51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ADC4" i="50"/>
  <c r="ADC5" i="50"/>
  <c r="ADC6" i="50"/>
  <c r="ADC7" i="50"/>
  <c r="ADC8" i="50"/>
  <c r="ADC9" i="50"/>
  <c r="ADC10" i="50"/>
  <c r="ADC11" i="50"/>
  <c r="ADC13" i="50"/>
  <c r="ADC3" i="50"/>
  <c r="ADD13" i="50"/>
  <c r="ADD12" i="50"/>
  <c r="ADD11" i="50"/>
  <c r="ADD10" i="50"/>
  <c r="ADD9" i="50"/>
  <c r="ADD8" i="50"/>
  <c r="ADD7" i="50"/>
  <c r="ADD6" i="50"/>
  <c r="ADD5" i="50"/>
  <c r="ADD4" i="50"/>
  <c r="ADD3" i="50"/>
  <c r="TK4" i="51"/>
  <c r="TK5" i="51"/>
  <c r="TK6" i="51"/>
  <c r="TK7" i="51"/>
  <c r="TK8" i="51"/>
  <c r="TK9" i="51"/>
  <c r="TK10" i="51"/>
  <c r="TK11" i="51"/>
  <c r="TK12" i="51"/>
  <c r="TK13" i="51"/>
  <c r="TK14" i="51"/>
  <c r="TK15" i="51"/>
  <c r="TK16" i="51"/>
  <c r="TK17" i="51"/>
  <c r="TK3" i="51"/>
  <c r="TL4" i="51"/>
  <c r="TL5" i="51"/>
  <c r="TM5" i="51" s="1"/>
  <c r="TL6" i="51"/>
  <c r="TL7" i="51"/>
  <c r="TL8" i="51"/>
  <c r="TL9" i="51"/>
  <c r="TL10" i="51"/>
  <c r="TL11" i="51"/>
  <c r="TL12" i="51"/>
  <c r="TL13" i="51"/>
  <c r="TL14" i="51"/>
  <c r="TL15" i="51"/>
  <c r="TL16" i="51"/>
  <c r="TL17" i="51"/>
  <c r="TL18" i="51"/>
  <c r="TL19" i="51"/>
  <c r="TL20" i="51"/>
  <c r="TL21" i="51"/>
  <c r="TL22" i="51"/>
  <c r="TL23" i="51"/>
  <c r="TL24" i="51"/>
  <c r="TL25" i="51"/>
  <c r="TL3" i="51"/>
  <c r="TK25" i="51"/>
  <c r="TM25" i="51" s="1"/>
  <c r="TK24" i="51"/>
  <c r="TM24" i="51" s="1"/>
  <c r="TK23" i="51"/>
  <c r="TM23" i="51" s="1"/>
  <c r="TK22" i="51"/>
  <c r="TM22" i="51" s="1"/>
  <c r="TK21" i="51"/>
  <c r="TM21" i="51" s="1"/>
  <c r="TK20" i="51"/>
  <c r="TM20" i="51" s="1"/>
  <c r="TK19" i="51"/>
  <c r="TM19" i="51" s="1"/>
  <c r="TK18" i="51"/>
  <c r="TM18" i="51" s="1"/>
  <c r="TM17" i="51"/>
  <c r="TM16" i="51"/>
  <c r="TM15" i="51"/>
  <c r="TM14" i="51"/>
  <c r="TM13" i="51"/>
  <c r="TM12" i="51"/>
  <c r="TM11" i="51"/>
  <c r="TM10" i="51"/>
  <c r="TM9" i="51"/>
  <c r="TM8" i="51"/>
  <c r="TM7" i="51"/>
  <c r="TM6" i="51"/>
  <c r="TM4" i="51"/>
  <c r="ST4" i="51"/>
  <c r="ST5" i="51"/>
  <c r="ST6" i="51"/>
  <c r="ST7" i="51"/>
  <c r="ST8" i="51"/>
  <c r="ST9" i="51"/>
  <c r="ST10" i="51"/>
  <c r="ST11" i="51"/>
  <c r="ST12" i="51"/>
  <c r="ST13" i="51"/>
  <c r="ST14" i="51"/>
  <c r="ST15" i="51"/>
  <c r="ST16" i="51"/>
  <c r="ST17" i="51"/>
  <c r="ST18" i="51"/>
  <c r="ST19" i="51"/>
  <c r="ST20" i="51"/>
  <c r="ST21" i="51"/>
  <c r="ST22" i="51"/>
  <c r="ST23" i="51"/>
  <c r="ST24" i="51"/>
  <c r="ST25" i="51"/>
  <c r="ST3" i="51"/>
  <c r="SL4" i="51"/>
  <c r="SL5" i="51"/>
  <c r="SL6" i="51"/>
  <c r="SL7" i="51"/>
  <c r="SL8" i="51"/>
  <c r="SL9" i="51"/>
  <c r="SL10" i="51"/>
  <c r="SL11" i="51"/>
  <c r="SL12" i="51"/>
  <c r="SL13" i="51"/>
  <c r="SL14" i="51"/>
  <c r="SL15" i="51"/>
  <c r="SL16" i="51"/>
  <c r="SL17" i="51"/>
  <c r="SL18" i="51"/>
  <c r="SL19" i="51"/>
  <c r="SL20" i="51"/>
  <c r="SL21" i="51"/>
  <c r="SL22" i="51"/>
  <c r="SL23" i="51"/>
  <c r="SL24" i="51"/>
  <c r="SL25" i="51"/>
  <c r="SL3" i="51"/>
  <c r="SK4" i="51"/>
  <c r="SK5" i="51"/>
  <c r="SK6" i="51"/>
  <c r="SK7" i="51"/>
  <c r="SK8" i="51"/>
  <c r="SK9" i="51"/>
  <c r="SK10" i="51"/>
  <c r="SK11" i="51"/>
  <c r="SK12" i="51"/>
  <c r="SK13" i="51"/>
  <c r="SK14" i="51"/>
  <c r="SK15" i="51"/>
  <c r="SK16" i="51"/>
  <c r="SK17" i="51"/>
  <c r="SK18" i="51"/>
  <c r="SK19" i="51"/>
  <c r="SK20" i="51"/>
  <c r="SK21" i="51"/>
  <c r="SK22" i="51"/>
  <c r="SK23" i="51"/>
  <c r="SK24" i="51"/>
  <c r="SK25" i="51"/>
  <c r="SK3" i="51"/>
  <c r="SJ5" i="51"/>
  <c r="SJ6" i="51"/>
  <c r="SJ7" i="51"/>
  <c r="SJ8" i="51"/>
  <c r="SJ9" i="51"/>
  <c r="SJ10" i="51"/>
  <c r="SJ11" i="51"/>
  <c r="SJ12" i="51"/>
  <c r="SJ13" i="51"/>
  <c r="SJ14" i="51"/>
  <c r="SJ15" i="51"/>
  <c r="SJ16" i="51"/>
  <c r="SJ17" i="51"/>
  <c r="SJ18" i="51"/>
  <c r="SQ18" i="51" s="1"/>
  <c r="SS18" i="51" s="1"/>
  <c r="SJ19" i="51"/>
  <c r="SJ20" i="51"/>
  <c r="SQ20" i="51" s="1"/>
  <c r="SJ21" i="51"/>
  <c r="SQ21" i="51" s="1"/>
  <c r="SS21" i="51" s="1"/>
  <c r="SJ22" i="51"/>
  <c r="SJ23" i="51"/>
  <c r="SQ23" i="51" s="1"/>
  <c r="SJ24" i="51"/>
  <c r="SQ24" i="51" s="1"/>
  <c r="SS24" i="51" s="1"/>
  <c r="SJ25" i="51"/>
  <c r="SJ3" i="51"/>
  <c r="XI21" i="50"/>
  <c r="XI20" i="50"/>
  <c r="ABO12" i="50"/>
  <c r="ABO5" i="50"/>
  <c r="ABO7" i="50"/>
  <c r="ABO8" i="50"/>
  <c r="ABO9" i="50"/>
  <c r="ABO10" i="50"/>
  <c r="ABO11" i="50"/>
  <c r="QL12" i="51"/>
  <c r="SS12" i="51" s="1"/>
  <c r="ACB13" i="50"/>
  <c r="ACB12" i="50"/>
  <c r="ACB11" i="50"/>
  <c r="ACB10" i="50"/>
  <c r="ACB9" i="50"/>
  <c r="ACB8" i="50"/>
  <c r="ACB7" i="50"/>
  <c r="ACB6" i="50"/>
  <c r="ACB5" i="50"/>
  <c r="ACB4" i="50"/>
  <c r="ACB3" i="50"/>
  <c r="AAZ13" i="50"/>
  <c r="AAZ12" i="50"/>
  <c r="AAZ11" i="50"/>
  <c r="AAZ10" i="50"/>
  <c r="AAZ9" i="50"/>
  <c r="AAZ8" i="50"/>
  <c r="AAZ7" i="50"/>
  <c r="AAZ6" i="50"/>
  <c r="AAZ5" i="50"/>
  <c r="AAZ4" i="50"/>
  <c r="AAZ3" i="50"/>
  <c r="ZX13" i="50"/>
  <c r="ZX12" i="50"/>
  <c r="ZX11" i="50"/>
  <c r="ZX10" i="50"/>
  <c r="ZX9" i="50"/>
  <c r="ZX8" i="50"/>
  <c r="ZX7" i="50"/>
  <c r="ZX6" i="50"/>
  <c r="ZX5" i="50"/>
  <c r="ZX4" i="50"/>
  <c r="ZX3" i="50"/>
  <c r="SS23" i="51"/>
  <c r="SS20" i="51"/>
  <c r="RX25" i="51"/>
  <c r="RZ25" i="51" s="1"/>
  <c r="RX24" i="51"/>
  <c r="RZ24" i="51" s="1"/>
  <c r="RX23" i="51"/>
  <c r="RZ23" i="51" s="1"/>
  <c r="RX22" i="51"/>
  <c r="RZ22" i="51" s="1"/>
  <c r="RX21" i="51"/>
  <c r="RZ21" i="51" s="1"/>
  <c r="RX20" i="51"/>
  <c r="RZ20" i="51" s="1"/>
  <c r="RX19" i="51"/>
  <c r="RZ19" i="51" s="1"/>
  <c r="RX18" i="51"/>
  <c r="RZ18" i="51" s="1"/>
  <c r="RX17" i="51"/>
  <c r="RZ17" i="51" s="1"/>
  <c r="RX16" i="51"/>
  <c r="RZ16" i="51" s="1"/>
  <c r="RX15" i="51"/>
  <c r="RZ15" i="51" s="1"/>
  <c r="RX14" i="51"/>
  <c r="RZ14" i="51" s="1"/>
  <c r="RX13" i="51"/>
  <c r="RZ13" i="51" s="1"/>
  <c r="RZ12" i="51"/>
  <c r="RZ11" i="51"/>
  <c r="RX10" i="51"/>
  <c r="RZ10" i="51" s="1"/>
  <c r="RX9" i="51"/>
  <c r="RZ9" i="51" s="1"/>
  <c r="RX8" i="51"/>
  <c r="RZ8" i="51" s="1"/>
  <c r="RX7" i="51"/>
  <c r="RZ7" i="51" s="1"/>
  <c r="RZ6" i="51"/>
  <c r="RZ5" i="51"/>
  <c r="RZ4" i="51"/>
  <c r="RX3" i="51"/>
  <c r="RE25" i="51"/>
  <c r="RG25" i="51" s="1"/>
  <c r="RE24" i="51"/>
  <c r="RG24" i="51" s="1"/>
  <c r="RE23" i="51"/>
  <c r="RG23" i="51" s="1"/>
  <c r="RE22" i="51"/>
  <c r="RG22" i="51" s="1"/>
  <c r="RE21" i="51"/>
  <c r="RG21" i="51" s="1"/>
  <c r="RE20" i="51"/>
  <c r="RG20" i="51" s="1"/>
  <c r="RE19" i="51"/>
  <c r="RG19" i="51" s="1"/>
  <c r="RE18" i="51"/>
  <c r="RG18" i="51" s="1"/>
  <c r="RE17" i="51"/>
  <c r="RG17" i="51" s="1"/>
  <c r="RE16" i="51"/>
  <c r="RG16" i="51" s="1"/>
  <c r="RE15" i="51"/>
  <c r="RG15" i="51" s="1"/>
  <c r="RE14" i="51"/>
  <c r="RG14" i="51" s="1"/>
  <c r="RE13" i="51"/>
  <c r="RG13" i="51" s="1"/>
  <c r="RE11" i="51"/>
  <c r="RG11" i="51" s="1"/>
  <c r="RE10" i="51"/>
  <c r="RG10" i="51" s="1"/>
  <c r="RE9" i="51"/>
  <c r="RG9" i="51" s="1"/>
  <c r="RE8" i="51"/>
  <c r="RG8" i="51" s="1"/>
  <c r="RG7" i="51"/>
  <c r="RG6" i="51"/>
  <c r="RE5" i="51"/>
  <c r="RG5" i="51" s="1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" i="59"/>
  <c r="YV4" i="50"/>
  <c r="YV5" i="50"/>
  <c r="YV6" i="50"/>
  <c r="YV7" i="50"/>
  <c r="YV8" i="50"/>
  <c r="YV9" i="50"/>
  <c r="YV10" i="50"/>
  <c r="YV11" i="50"/>
  <c r="YV12" i="50"/>
  <c r="YV13" i="50"/>
  <c r="YV3" i="50"/>
  <c r="XT4" i="50"/>
  <c r="XT5" i="50"/>
  <c r="XT6" i="50"/>
  <c r="XT7" i="50"/>
  <c r="XT8" i="50"/>
  <c r="XT9" i="50"/>
  <c r="XT10" i="50"/>
  <c r="XT13" i="50"/>
  <c r="XT3" i="50"/>
  <c r="QN12" i="51"/>
  <c r="QL13" i="51"/>
  <c r="PS12" i="51"/>
  <c r="PU12" i="51" s="1"/>
  <c r="PS13" i="51"/>
  <c r="PU13" i="51" s="1"/>
  <c r="QL25" i="51"/>
  <c r="QN25" i="51" s="1"/>
  <c r="QL24" i="51"/>
  <c r="QN24" i="51" s="1"/>
  <c r="QL23" i="51"/>
  <c r="QN23" i="51" s="1"/>
  <c r="QL22" i="51"/>
  <c r="QN22" i="51" s="1"/>
  <c r="QL21" i="51"/>
  <c r="QN21" i="51" s="1"/>
  <c r="QL20" i="51"/>
  <c r="QN20" i="51" s="1"/>
  <c r="QL19" i="51"/>
  <c r="QN19" i="51" s="1"/>
  <c r="QL18" i="51"/>
  <c r="QN18" i="51" s="1"/>
  <c r="QL17" i="51"/>
  <c r="QL16" i="51"/>
  <c r="QL15" i="51"/>
  <c r="QL14" i="51"/>
  <c r="QL11" i="51"/>
  <c r="QL10" i="51"/>
  <c r="QL9" i="51"/>
  <c r="QL8" i="51"/>
  <c r="QL7" i="51"/>
  <c r="QL6" i="51"/>
  <c r="QL5" i="51"/>
  <c r="QN4" i="51"/>
  <c r="PS25" i="51"/>
  <c r="PU25" i="51" s="1"/>
  <c r="PS24" i="51"/>
  <c r="PU24" i="51" s="1"/>
  <c r="PS23" i="51"/>
  <c r="PU23" i="51" s="1"/>
  <c r="PS22" i="51"/>
  <c r="PU22" i="51" s="1"/>
  <c r="PS21" i="51"/>
  <c r="PU21" i="51" s="1"/>
  <c r="PS20" i="51"/>
  <c r="PU20" i="51" s="1"/>
  <c r="PS19" i="51"/>
  <c r="PU19" i="51" s="1"/>
  <c r="PS18" i="51"/>
  <c r="PU18" i="51" s="1"/>
  <c r="PS17" i="51"/>
  <c r="PU17" i="51" s="1"/>
  <c r="PS16" i="51"/>
  <c r="PU16" i="51" s="1"/>
  <c r="PS15" i="51"/>
  <c r="PU15" i="51" s="1"/>
  <c r="PS14" i="51"/>
  <c r="PU14" i="51" s="1"/>
  <c r="PS11" i="51"/>
  <c r="PU11" i="51" s="1"/>
  <c r="PS10" i="51"/>
  <c r="PU10" i="51" s="1"/>
  <c r="PS9" i="51"/>
  <c r="PU9" i="51" s="1"/>
  <c r="PS8" i="51"/>
  <c r="PU8" i="51" s="1"/>
  <c r="PS7" i="51"/>
  <c r="PU7" i="51" s="1"/>
  <c r="PS6" i="51"/>
  <c r="PU6" i="51" s="1"/>
  <c r="PS5" i="51"/>
  <c r="PU5" i="51" s="1"/>
  <c r="PS4" i="51"/>
  <c r="PU4" i="51" s="1"/>
  <c r="PS3" i="51"/>
  <c r="WR4" i="50"/>
  <c r="WR5" i="50"/>
  <c r="WR6" i="50"/>
  <c r="WR7" i="50"/>
  <c r="WR8" i="50"/>
  <c r="WR10" i="50"/>
  <c r="WR11" i="50"/>
  <c r="WR13" i="50"/>
  <c r="WR3" i="50"/>
  <c r="OZ25" i="51"/>
  <c r="PB25" i="51" s="1"/>
  <c r="OZ24" i="51"/>
  <c r="PB24" i="51" s="1"/>
  <c r="OZ23" i="51"/>
  <c r="PB23" i="51" s="1"/>
  <c r="OZ22" i="51"/>
  <c r="PB22" i="51" s="1"/>
  <c r="OZ21" i="51"/>
  <c r="PB21" i="51" s="1"/>
  <c r="OZ20" i="51"/>
  <c r="PB20" i="51" s="1"/>
  <c r="OZ19" i="51"/>
  <c r="PB19" i="51" s="1"/>
  <c r="OZ18" i="51"/>
  <c r="PB18" i="51" s="1"/>
  <c r="OZ17" i="51"/>
  <c r="PB17" i="51" s="1"/>
  <c r="OZ16" i="51"/>
  <c r="PB16" i="51" s="1"/>
  <c r="OZ15" i="51"/>
  <c r="PB15" i="51" s="1"/>
  <c r="OZ14" i="51"/>
  <c r="PB14" i="51" s="1"/>
  <c r="OZ11" i="51"/>
  <c r="PB11" i="51" s="1"/>
  <c r="OZ10" i="51"/>
  <c r="PB10" i="51" s="1"/>
  <c r="OZ9" i="51"/>
  <c r="PB9" i="51" s="1"/>
  <c r="OZ8" i="51"/>
  <c r="PB8" i="51" s="1"/>
  <c r="OZ7" i="51"/>
  <c r="PB7" i="51" s="1"/>
  <c r="OZ6" i="51"/>
  <c r="PB6" i="51" s="1"/>
  <c r="OZ5" i="51"/>
  <c r="PB5" i="51" s="1"/>
  <c r="OZ4" i="51"/>
  <c r="PB4" i="51" s="1"/>
  <c r="OZ3" i="51"/>
  <c r="OG25" i="51"/>
  <c r="OI25" i="51" s="1"/>
  <c r="OG24" i="51"/>
  <c r="OI24" i="51" s="1"/>
  <c r="OG23" i="51"/>
  <c r="OI23" i="51" s="1"/>
  <c r="OG22" i="51"/>
  <c r="OI22" i="51" s="1"/>
  <c r="OG21" i="51"/>
  <c r="OI21" i="51" s="1"/>
  <c r="OG20" i="51"/>
  <c r="OI20" i="51" s="1"/>
  <c r="OG19" i="51"/>
  <c r="OI19" i="51" s="1"/>
  <c r="OG18" i="51"/>
  <c r="OI18" i="51" s="1"/>
  <c r="OG17" i="51"/>
  <c r="OI17" i="51" s="1"/>
  <c r="OG16" i="51"/>
  <c r="OI16" i="51" s="1"/>
  <c r="OG15" i="51"/>
  <c r="OG12" i="51"/>
  <c r="OI12" i="51" s="1"/>
  <c r="OG11" i="51"/>
  <c r="OI11" i="51" s="1"/>
  <c r="OG10" i="51"/>
  <c r="OI10" i="51" s="1"/>
  <c r="OG9" i="51"/>
  <c r="OI9" i="51" s="1"/>
  <c r="OG8" i="51"/>
  <c r="OI8" i="51" s="1"/>
  <c r="OG7" i="51"/>
  <c r="OI7" i="51" s="1"/>
  <c r="OG6" i="51"/>
  <c r="OI6" i="51" s="1"/>
  <c r="OG5" i="51"/>
  <c r="OI5" i="51" s="1"/>
  <c r="OG4" i="51"/>
  <c r="OI4" i="51" s="1"/>
  <c r="NN18" i="51"/>
  <c r="NN19" i="51"/>
  <c r="NN20" i="51"/>
  <c r="NN21" i="51"/>
  <c r="NN22" i="51"/>
  <c r="NN23" i="51"/>
  <c r="NN24" i="51"/>
  <c r="NN25" i="51"/>
  <c r="NP25" i="51"/>
  <c r="NP24" i="51"/>
  <c r="NP23" i="51"/>
  <c r="NP22" i="51"/>
  <c r="NP21" i="51"/>
  <c r="NP20" i="51"/>
  <c r="NP19" i="51"/>
  <c r="NP18" i="51"/>
  <c r="NN17" i="51"/>
  <c r="NN16" i="51"/>
  <c r="NP16" i="51" s="1"/>
  <c r="NN15" i="51"/>
  <c r="NP15" i="51" s="1"/>
  <c r="NN13" i="51"/>
  <c r="NN12" i="51"/>
  <c r="NP12" i="51" s="1"/>
  <c r="NN11" i="51"/>
  <c r="NP11" i="51" s="1"/>
  <c r="NN10" i="51"/>
  <c r="NP10" i="51" s="1"/>
  <c r="NN9" i="51"/>
  <c r="NP9" i="51" s="1"/>
  <c r="NN8" i="51"/>
  <c r="NP8" i="51" s="1"/>
  <c r="NN7" i="51"/>
  <c r="NP7" i="51" s="1"/>
  <c r="NN6" i="51"/>
  <c r="NP6" i="51" s="1"/>
  <c r="NN5" i="51"/>
  <c r="NP5" i="51" s="1"/>
  <c r="NN4" i="51"/>
  <c r="NP4" i="51" s="1"/>
  <c r="VP4" i="50"/>
  <c r="VP5" i="50"/>
  <c r="VP6" i="50"/>
  <c r="VP7" i="50"/>
  <c r="VP8" i="50"/>
  <c r="VP9" i="50"/>
  <c r="VP10" i="50"/>
  <c r="VP11" i="50"/>
  <c r="VP13" i="50"/>
  <c r="UN4" i="50"/>
  <c r="UN5" i="50"/>
  <c r="UN7" i="50"/>
  <c r="UN8" i="50"/>
  <c r="UN9" i="50"/>
  <c r="UN10" i="50"/>
  <c r="UN11" i="50"/>
  <c r="UN13" i="50"/>
  <c r="UN3" i="50"/>
  <c r="FV31" i="51"/>
  <c r="K7" i="57"/>
  <c r="L7" i="57"/>
  <c r="M7" i="57"/>
  <c r="M3" i="57"/>
  <c r="M4" i="57"/>
  <c r="M5" i="57"/>
  <c r="M6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" i="57"/>
  <c r="L3" i="57"/>
  <c r="L4" i="57"/>
  <c r="L5" i="57"/>
  <c r="L6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" i="57"/>
  <c r="K3" i="57"/>
  <c r="K4" i="57"/>
  <c r="K5" i="57"/>
  <c r="K6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" i="57"/>
  <c r="TK4" i="50"/>
  <c r="TK5" i="50"/>
  <c r="TK6" i="50"/>
  <c r="TK7" i="50"/>
  <c r="TK8" i="50"/>
  <c r="TK9" i="50"/>
  <c r="TK10" i="50"/>
  <c r="TK11" i="50"/>
  <c r="TK12" i="50"/>
  <c r="TK3" i="50"/>
  <c r="MD18" i="50"/>
  <c r="ME18" i="50"/>
  <c r="MF18" i="50"/>
  <c r="MG18" i="50"/>
  <c r="MH18" i="50"/>
  <c r="MI18" i="50"/>
  <c r="MJ18" i="50"/>
  <c r="MK18" i="50"/>
  <c r="ML18" i="50"/>
  <c r="MM18" i="50"/>
  <c r="MN18" i="50"/>
  <c r="MO18" i="50"/>
  <c r="MP18" i="50"/>
  <c r="MQ18" i="50"/>
  <c r="MR18" i="50"/>
  <c r="MS18" i="50"/>
  <c r="MT18" i="50"/>
  <c r="MU18" i="50"/>
  <c r="MV18" i="50"/>
  <c r="MW18" i="50"/>
  <c r="MX18" i="50"/>
  <c r="MC18" i="50"/>
  <c r="MZ16" i="50"/>
  <c r="TL13" i="50"/>
  <c r="TL12" i="50"/>
  <c r="TL11" i="50"/>
  <c r="TL10" i="50"/>
  <c r="TL9" i="50"/>
  <c r="TL8" i="50"/>
  <c r="TL7" i="50"/>
  <c r="TL6" i="50"/>
  <c r="TL5" i="50"/>
  <c r="TL4" i="50"/>
  <c r="TL3" i="50"/>
  <c r="SJ13" i="50"/>
  <c r="SJ12" i="50"/>
  <c r="SJ11" i="50"/>
  <c r="SJ10" i="50"/>
  <c r="SJ9" i="50"/>
  <c r="SJ8" i="50"/>
  <c r="SJ7" i="50"/>
  <c r="SJ6" i="50"/>
  <c r="SJ5" i="50"/>
  <c r="SJ3" i="50"/>
  <c r="RH13" i="50"/>
  <c r="RH12" i="50"/>
  <c r="RH11" i="50"/>
  <c r="RH10" i="50"/>
  <c r="RH9" i="50"/>
  <c r="RH8" i="50"/>
  <c r="RH7" i="50"/>
  <c r="RH6" i="50"/>
  <c r="RH5" i="50"/>
  <c r="RH4" i="50"/>
  <c r="RH3" i="50"/>
  <c r="QF13" i="50"/>
  <c r="QF12" i="50"/>
  <c r="QF11" i="50"/>
  <c r="QF10" i="50"/>
  <c r="QF9" i="50"/>
  <c r="QF8" i="50"/>
  <c r="QF7" i="50"/>
  <c r="QF6" i="50"/>
  <c r="QF5" i="50"/>
  <c r="QF4" i="50"/>
  <c r="QF3" i="50"/>
  <c r="PD12" i="50"/>
  <c r="PD13" i="50"/>
  <c r="MV4" i="51"/>
  <c r="MV5" i="51"/>
  <c r="MV6" i="51"/>
  <c r="MV7" i="51"/>
  <c r="MV8" i="51"/>
  <c r="MV9" i="51"/>
  <c r="MV10" i="51"/>
  <c r="MV11" i="51"/>
  <c r="MV12" i="51"/>
  <c r="MV13" i="51"/>
  <c r="MV14" i="51"/>
  <c r="MV15" i="51"/>
  <c r="MV16" i="51"/>
  <c r="MV17" i="51"/>
  <c r="MV18" i="51"/>
  <c r="MV19" i="51"/>
  <c r="MV20" i="51"/>
  <c r="MV21" i="51"/>
  <c r="MV22" i="51"/>
  <c r="MV23" i="51"/>
  <c r="MV24" i="51"/>
  <c r="MV25" i="51"/>
  <c r="MV3" i="51"/>
  <c r="MW25" i="51"/>
  <c r="MW24" i="51"/>
  <c r="MW23" i="51"/>
  <c r="MW22" i="51"/>
  <c r="MW21" i="51"/>
  <c r="MW20" i="51"/>
  <c r="MW19" i="51"/>
  <c r="MW18" i="51"/>
  <c r="MU17" i="51"/>
  <c r="MW17" i="51" s="1"/>
  <c r="MU16" i="51"/>
  <c r="MW16" i="51" s="1"/>
  <c r="MU15" i="51"/>
  <c r="MW15" i="51" s="1"/>
  <c r="MU14" i="51"/>
  <c r="MW14" i="51" s="1"/>
  <c r="MU13" i="51"/>
  <c r="MW13" i="51" s="1"/>
  <c r="MU12" i="51"/>
  <c r="MW12" i="51" s="1"/>
  <c r="MU11" i="51"/>
  <c r="MW11" i="51" s="1"/>
  <c r="MU10" i="51"/>
  <c r="MW10" i="51" s="1"/>
  <c r="MU9" i="51"/>
  <c r="MW9" i="51" s="1"/>
  <c r="MU8" i="51"/>
  <c r="MW8" i="51" s="1"/>
  <c r="MU7" i="51"/>
  <c r="MW7" i="51" s="1"/>
  <c r="MU6" i="51"/>
  <c r="MW6" i="51" s="1"/>
  <c r="MU5" i="51"/>
  <c r="MW5" i="51" s="1"/>
  <c r="MU4" i="51"/>
  <c r="MW4" i="51" s="1"/>
  <c r="MU3" i="51"/>
  <c r="MW3" i="51" s="1"/>
  <c r="MD25" i="51"/>
  <c r="MD24" i="51"/>
  <c r="MD23" i="51"/>
  <c r="MD22" i="51"/>
  <c r="MD21" i="51"/>
  <c r="MD20" i="51"/>
  <c r="MD19" i="51"/>
  <c r="MD18" i="51"/>
  <c r="MB17" i="51"/>
  <c r="MD17" i="51" s="1"/>
  <c r="MB16" i="51"/>
  <c r="MD16" i="51" s="1"/>
  <c r="MB15" i="51"/>
  <c r="MD15" i="51" s="1"/>
  <c r="MB14" i="51"/>
  <c r="MD14" i="51" s="1"/>
  <c r="MB13" i="51"/>
  <c r="MD13" i="51" s="1"/>
  <c r="MB12" i="51"/>
  <c r="MD12" i="51" s="1"/>
  <c r="MB11" i="51"/>
  <c r="MD11" i="51" s="1"/>
  <c r="MB10" i="51"/>
  <c r="MD10" i="51" s="1"/>
  <c r="MB9" i="51"/>
  <c r="MD9" i="51" s="1"/>
  <c r="MB8" i="51"/>
  <c r="MD8" i="51" s="1"/>
  <c r="MB7" i="51"/>
  <c r="MD7" i="51" s="1"/>
  <c r="MB6" i="51"/>
  <c r="MD6" i="51" s="1"/>
  <c r="MB5" i="51"/>
  <c r="MD5" i="51" s="1"/>
  <c r="MB4" i="51"/>
  <c r="MD4" i="51" s="1"/>
  <c r="MB3" i="51"/>
  <c r="MD3" i="51" s="1"/>
  <c r="LK25" i="51"/>
  <c r="LK24" i="51"/>
  <c r="LK23" i="51"/>
  <c r="LK22" i="51"/>
  <c r="LK21" i="51"/>
  <c r="LK20" i="51"/>
  <c r="LK19" i="51"/>
  <c r="LK18" i="51"/>
  <c r="LI17" i="51"/>
  <c r="LK17" i="51" s="1"/>
  <c r="LI16" i="51"/>
  <c r="LK16" i="51" s="1"/>
  <c r="LI15" i="51"/>
  <c r="LK15" i="51" s="1"/>
  <c r="LI14" i="51"/>
  <c r="LK14" i="51" s="1"/>
  <c r="LI13" i="51"/>
  <c r="LK13" i="51" s="1"/>
  <c r="LI12" i="51"/>
  <c r="LK12" i="51" s="1"/>
  <c r="LI11" i="51"/>
  <c r="LK11" i="51" s="1"/>
  <c r="LI10" i="51"/>
  <c r="LK10" i="51" s="1"/>
  <c r="LI9" i="51"/>
  <c r="LK9" i="51" s="1"/>
  <c r="LI8" i="51"/>
  <c r="LK8" i="51" s="1"/>
  <c r="LI7" i="51"/>
  <c r="LK7" i="51" s="1"/>
  <c r="LI6" i="51"/>
  <c r="LK6" i="51" s="1"/>
  <c r="LI5" i="51"/>
  <c r="LK5" i="51" s="1"/>
  <c r="LI4" i="51"/>
  <c r="LK4" i="51" s="1"/>
  <c r="LI3" i="51"/>
  <c r="LK3" i="51" s="1"/>
  <c r="KR25" i="51"/>
  <c r="KR24" i="51"/>
  <c r="KR23" i="51"/>
  <c r="KR22" i="51"/>
  <c r="KR21" i="51"/>
  <c r="KR20" i="51"/>
  <c r="KR19" i="51"/>
  <c r="KR18" i="51"/>
  <c r="KP17" i="51"/>
  <c r="KR17" i="51" s="1"/>
  <c r="KP16" i="51"/>
  <c r="KR16" i="51" s="1"/>
  <c r="KP15" i="51"/>
  <c r="KR15" i="51" s="1"/>
  <c r="KP14" i="51"/>
  <c r="KR14" i="51" s="1"/>
  <c r="KP13" i="51"/>
  <c r="KR13" i="51" s="1"/>
  <c r="KP12" i="51"/>
  <c r="KR12" i="51" s="1"/>
  <c r="KP11" i="51"/>
  <c r="KR11" i="51" s="1"/>
  <c r="KP10" i="51"/>
  <c r="KR10" i="51" s="1"/>
  <c r="KP9" i="51"/>
  <c r="KR9" i="51" s="1"/>
  <c r="KP8" i="51"/>
  <c r="KR8" i="51" s="1"/>
  <c r="KP7" i="51"/>
  <c r="KR7" i="51" s="1"/>
  <c r="KP6" i="51"/>
  <c r="KR6" i="51" s="1"/>
  <c r="KP5" i="51"/>
  <c r="KR5" i="51" s="1"/>
  <c r="KP4" i="51"/>
  <c r="KR4" i="51" s="1"/>
  <c r="KP3" i="51"/>
  <c r="KR3" i="51" s="1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" i="56"/>
  <c r="OB12" i="50"/>
  <c r="C12" i="5"/>
  <c r="D12" i="5"/>
  <c r="E12" i="5"/>
  <c r="G12" i="5"/>
  <c r="H12" i="5"/>
  <c r="I12" i="5"/>
  <c r="J12" i="5"/>
  <c r="K12" i="5"/>
  <c r="M12" i="5"/>
  <c r="N12" i="5"/>
  <c r="O12" i="5"/>
  <c r="P12" i="5"/>
  <c r="Q12" i="5"/>
  <c r="R12" i="5"/>
  <c r="S12" i="5"/>
  <c r="T12" i="5"/>
  <c r="U12" i="5"/>
  <c r="V12" i="5"/>
  <c r="W12" i="5"/>
  <c r="PD11" i="50"/>
  <c r="PD10" i="50"/>
  <c r="PD9" i="50"/>
  <c r="PD8" i="50"/>
  <c r="PD7" i="50"/>
  <c r="PD6" i="50"/>
  <c r="PD5" i="50"/>
  <c r="PD4" i="50"/>
  <c r="PD3" i="50"/>
  <c r="OB11" i="50"/>
  <c r="OB10" i="50"/>
  <c r="OB9" i="50"/>
  <c r="OB7" i="50"/>
  <c r="OB6" i="50"/>
  <c r="OB5" i="50"/>
  <c r="OB3" i="50"/>
  <c r="MZ11" i="50"/>
  <c r="MZ10" i="50"/>
  <c r="MZ9" i="50"/>
  <c r="MZ7" i="50"/>
  <c r="MZ6" i="50"/>
  <c r="MZ5" i="50"/>
  <c r="MZ4" i="50"/>
  <c r="MZ3" i="50"/>
  <c r="JY25" i="51"/>
  <c r="JY24" i="51"/>
  <c r="JY23" i="51"/>
  <c r="JY22" i="51"/>
  <c r="JY21" i="51"/>
  <c r="JY20" i="51"/>
  <c r="JY19" i="51"/>
  <c r="JY18" i="51"/>
  <c r="JW17" i="51"/>
  <c r="JW16" i="51"/>
  <c r="JW15" i="51"/>
  <c r="JW14" i="51"/>
  <c r="JW13" i="51"/>
  <c r="JW12" i="51"/>
  <c r="JW11" i="51"/>
  <c r="JW10" i="51"/>
  <c r="JW9" i="51"/>
  <c r="JW8" i="51"/>
  <c r="JW7" i="51"/>
  <c r="JW6" i="51"/>
  <c r="JW5" i="51"/>
  <c r="JW4" i="51"/>
  <c r="JW3" i="51"/>
  <c r="JF25" i="51"/>
  <c r="JF24" i="51"/>
  <c r="JF23" i="51"/>
  <c r="JF22" i="51"/>
  <c r="JF21" i="51"/>
  <c r="JF20" i="51"/>
  <c r="JF19" i="51"/>
  <c r="JF18" i="51"/>
  <c r="JD17" i="51"/>
  <c r="JD16" i="51"/>
  <c r="JF16" i="51" s="1"/>
  <c r="JD15" i="51"/>
  <c r="JF15" i="51" s="1"/>
  <c r="JD14" i="51"/>
  <c r="JD13" i="51"/>
  <c r="JD12" i="51"/>
  <c r="JF12" i="51" s="1"/>
  <c r="JD11" i="51"/>
  <c r="JF11" i="51" s="1"/>
  <c r="JD10" i="51"/>
  <c r="JF10" i="51" s="1"/>
  <c r="JD9" i="51"/>
  <c r="JF9" i="51" s="1"/>
  <c r="JD8" i="51"/>
  <c r="JF8" i="51" s="1"/>
  <c r="JD7" i="51"/>
  <c r="JF7" i="51" s="1"/>
  <c r="JD6" i="51"/>
  <c r="JF6" i="51" s="1"/>
  <c r="JD5" i="51"/>
  <c r="JF5" i="51" s="1"/>
  <c r="JD4" i="51"/>
  <c r="JF4" i="51" s="1"/>
  <c r="JD3" i="51"/>
  <c r="JF3" i="51" s="1"/>
  <c r="IM25" i="51"/>
  <c r="IM24" i="51"/>
  <c r="IM23" i="51"/>
  <c r="IM22" i="51"/>
  <c r="IM21" i="51"/>
  <c r="IM20" i="51"/>
  <c r="IM19" i="51"/>
  <c r="IM18" i="51"/>
  <c r="IK17" i="51"/>
  <c r="IM17" i="51" s="1"/>
  <c r="IK16" i="51"/>
  <c r="IM16" i="51" s="1"/>
  <c r="IK15" i="51"/>
  <c r="IM15" i="51" s="1"/>
  <c r="IK14" i="51"/>
  <c r="IM14" i="51" s="1"/>
  <c r="IK13" i="51"/>
  <c r="IM13" i="51" s="1"/>
  <c r="IK12" i="51"/>
  <c r="IM12" i="51" s="1"/>
  <c r="IK11" i="51"/>
  <c r="IM11" i="51" s="1"/>
  <c r="IK10" i="51"/>
  <c r="IM10" i="51" s="1"/>
  <c r="IK9" i="51"/>
  <c r="IM9" i="51" s="1"/>
  <c r="IK8" i="51"/>
  <c r="IM8" i="51" s="1"/>
  <c r="IK7" i="51"/>
  <c r="IM7" i="51" s="1"/>
  <c r="IK6" i="51"/>
  <c r="IM6" i="51" s="1"/>
  <c r="IK5" i="51"/>
  <c r="IM5" i="51" s="1"/>
  <c r="IK4" i="51"/>
  <c r="IM4" i="51" s="1"/>
  <c r="IK3" i="51"/>
  <c r="IM3" i="51" s="1"/>
  <c r="HR4" i="51"/>
  <c r="HR5" i="51"/>
  <c r="HR6" i="51"/>
  <c r="HR7" i="51"/>
  <c r="HR8" i="51"/>
  <c r="HR9" i="51"/>
  <c r="HR10" i="51"/>
  <c r="HR11" i="51"/>
  <c r="HR12" i="51"/>
  <c r="HR13" i="51"/>
  <c r="HR14" i="51"/>
  <c r="HR15" i="51"/>
  <c r="HR16" i="51"/>
  <c r="HR17" i="51"/>
  <c r="HR3" i="51"/>
  <c r="LX11" i="50"/>
  <c r="LX10" i="50"/>
  <c r="LX9" i="50"/>
  <c r="LX8" i="50"/>
  <c r="LX7" i="50"/>
  <c r="LX6" i="50"/>
  <c r="LX5" i="50"/>
  <c r="LX4" i="50"/>
  <c r="LX3" i="50"/>
  <c r="KV11" i="50"/>
  <c r="KV10" i="50"/>
  <c r="KV9" i="50"/>
  <c r="KV8" i="50"/>
  <c r="KV7" i="50"/>
  <c r="KV6" i="50"/>
  <c r="KV5" i="50"/>
  <c r="KV4" i="50"/>
  <c r="KV3" i="50"/>
  <c r="GY4" i="51"/>
  <c r="GY5" i="51"/>
  <c r="GY6" i="51"/>
  <c r="GY7" i="51"/>
  <c r="GY9" i="51"/>
  <c r="GY10" i="51"/>
  <c r="GY11" i="51"/>
  <c r="GY12" i="51"/>
  <c r="GY13" i="51"/>
  <c r="GY14" i="51"/>
  <c r="GY15" i="51"/>
  <c r="GY16" i="51"/>
  <c r="GY17" i="51"/>
  <c r="GY3" i="51"/>
  <c r="HT25" i="51"/>
  <c r="HT24" i="51"/>
  <c r="HT23" i="51"/>
  <c r="HT22" i="51"/>
  <c r="HT21" i="51"/>
  <c r="HT20" i="51"/>
  <c r="HT19" i="51"/>
  <c r="HT18" i="51"/>
  <c r="HT17" i="51"/>
  <c r="HT16" i="51"/>
  <c r="HT15" i="51"/>
  <c r="HT14" i="51"/>
  <c r="HT13" i="51"/>
  <c r="HT12" i="51"/>
  <c r="HT11" i="51"/>
  <c r="HT10" i="51"/>
  <c r="HT9" i="51"/>
  <c r="HT8" i="51"/>
  <c r="HT7" i="51"/>
  <c r="HT6" i="51"/>
  <c r="HT5" i="51"/>
  <c r="HT4" i="51"/>
  <c r="HT3" i="51"/>
  <c r="HA25" i="51"/>
  <c r="HA24" i="51"/>
  <c r="HA23" i="51"/>
  <c r="HA22" i="51"/>
  <c r="HA21" i="51"/>
  <c r="HA20" i="51"/>
  <c r="HA19" i="51"/>
  <c r="HA18" i="51"/>
  <c r="HA17" i="51"/>
  <c r="HA16" i="51"/>
  <c r="HA15" i="51"/>
  <c r="HA14" i="51"/>
  <c r="HA13" i="51"/>
  <c r="HA12" i="51"/>
  <c r="HA11" i="51"/>
  <c r="HA10" i="51"/>
  <c r="HA9" i="51"/>
  <c r="HA7" i="51"/>
  <c r="HA6" i="51"/>
  <c r="HA5" i="51"/>
  <c r="HA4" i="51"/>
  <c r="HA3" i="51"/>
  <c r="JS4" i="50"/>
  <c r="JS5" i="50"/>
  <c r="JS6" i="50"/>
  <c r="JS7" i="50"/>
  <c r="JS8" i="50"/>
  <c r="JS9" i="50"/>
  <c r="JS10" i="50"/>
  <c r="JS11" i="50"/>
  <c r="JS3" i="50"/>
  <c r="JT11" i="50"/>
  <c r="JT10" i="50"/>
  <c r="JT9" i="50"/>
  <c r="JT8" i="50"/>
  <c r="JT7" i="50"/>
  <c r="JT6" i="50"/>
  <c r="JT5" i="50"/>
  <c r="JT4" i="50"/>
  <c r="JT3" i="50"/>
  <c r="GG4" i="51"/>
  <c r="GG5" i="51"/>
  <c r="GG6" i="51"/>
  <c r="GG7" i="51"/>
  <c r="GG8" i="51"/>
  <c r="GG9" i="51"/>
  <c r="GG10" i="51"/>
  <c r="GG11" i="51"/>
  <c r="GG12" i="51"/>
  <c r="GG13" i="51"/>
  <c r="GG14" i="51"/>
  <c r="GG15" i="51"/>
  <c r="GG16" i="51"/>
  <c r="GG17" i="51"/>
  <c r="GG18" i="51"/>
  <c r="GG19" i="51"/>
  <c r="GG20" i="51"/>
  <c r="GG21" i="51"/>
  <c r="GG22" i="51"/>
  <c r="GG23" i="51"/>
  <c r="GG24" i="51"/>
  <c r="GG25" i="51"/>
  <c r="GG3" i="51"/>
  <c r="GF3" i="51"/>
  <c r="GH3" i="51"/>
  <c r="GF4" i="51"/>
  <c r="GH4" i="51"/>
  <c r="GF5" i="51"/>
  <c r="GH5" i="51"/>
  <c r="GF6" i="51"/>
  <c r="GH6" i="51"/>
  <c r="GF7" i="51"/>
  <c r="GH7" i="51"/>
  <c r="GF8" i="51"/>
  <c r="GH8" i="51"/>
  <c r="GF9" i="51"/>
  <c r="GH9" i="51"/>
  <c r="GF10" i="51"/>
  <c r="GH10" i="51"/>
  <c r="GF11" i="51"/>
  <c r="GH11" i="51"/>
  <c r="GF12" i="51"/>
  <c r="GH12" i="51"/>
  <c r="GF13" i="51"/>
  <c r="GH13" i="51"/>
  <c r="GF14" i="51"/>
  <c r="GH14" i="51"/>
  <c r="GF15" i="51"/>
  <c r="GH15" i="51"/>
  <c r="GF16" i="51"/>
  <c r="GH16" i="51"/>
  <c r="GF17" i="51"/>
  <c r="GH17" i="51"/>
  <c r="GF18" i="51"/>
  <c r="GH18" i="51"/>
  <c r="GF19" i="51"/>
  <c r="GH19" i="51"/>
  <c r="GF20" i="51"/>
  <c r="GH20" i="51"/>
  <c r="GF21" i="51"/>
  <c r="GH21" i="51"/>
  <c r="GF22" i="51"/>
  <c r="GH22" i="51"/>
  <c r="GF23" i="51"/>
  <c r="GH23" i="51"/>
  <c r="GF24" i="51"/>
  <c r="GH24" i="51"/>
  <c r="GF25" i="51"/>
  <c r="GH25" i="51"/>
  <c r="D7" i="55"/>
  <c r="D8" i="55"/>
  <c r="D2" i="55"/>
  <c r="D3" i="55"/>
  <c r="D4" i="55"/>
  <c r="D5" i="55"/>
  <c r="D6" i="55"/>
  <c r="IR11" i="50"/>
  <c r="IR10" i="50"/>
  <c r="IR9" i="50"/>
  <c r="IR8" i="50"/>
  <c r="IR7" i="50"/>
  <c r="IR6" i="50"/>
  <c r="IR5" i="50"/>
  <c r="IR4" i="50"/>
  <c r="IR3" i="50"/>
  <c r="HP11" i="50"/>
  <c r="HP10" i="50"/>
  <c r="HP9" i="50"/>
  <c r="HP8" i="50"/>
  <c r="HP7" i="50"/>
  <c r="HP6" i="50"/>
  <c r="HP5" i="50"/>
  <c r="HP4" i="50"/>
  <c r="HP3" i="50"/>
  <c r="GN11" i="50"/>
  <c r="GN10" i="50"/>
  <c r="GN9" i="50"/>
  <c r="GN8" i="50"/>
  <c r="GN7" i="50"/>
  <c r="GN6" i="50"/>
  <c r="GN5" i="50"/>
  <c r="GN4" i="50"/>
  <c r="GN3" i="50"/>
  <c r="FL11" i="50"/>
  <c r="FL10" i="50"/>
  <c r="FL9" i="50"/>
  <c r="FL8" i="50"/>
  <c r="FL7" i="50"/>
  <c r="FL6" i="50"/>
  <c r="FL5" i="50"/>
  <c r="FL4" i="50"/>
  <c r="FL3" i="50"/>
  <c r="FM25" i="51"/>
  <c r="FO25" i="51" s="1"/>
  <c r="FM24" i="51"/>
  <c r="FO24" i="51" s="1"/>
  <c r="FM23" i="51"/>
  <c r="FO23" i="51" s="1"/>
  <c r="FM22" i="51"/>
  <c r="FO22" i="51" s="1"/>
  <c r="FM21" i="51"/>
  <c r="FO21" i="51" s="1"/>
  <c r="FM20" i="51"/>
  <c r="FO20" i="51" s="1"/>
  <c r="FM19" i="51"/>
  <c r="FO19" i="51" s="1"/>
  <c r="FM18" i="51"/>
  <c r="FO18" i="51" s="1"/>
  <c r="FM17" i="51"/>
  <c r="FO17" i="51" s="1"/>
  <c r="FM16" i="51"/>
  <c r="FO16" i="51" s="1"/>
  <c r="FM15" i="51"/>
  <c r="FO15" i="51" s="1"/>
  <c r="FM14" i="51"/>
  <c r="FO14" i="51" s="1"/>
  <c r="FM13" i="51"/>
  <c r="FO13" i="51" s="1"/>
  <c r="FM12" i="51"/>
  <c r="FO12" i="51" s="1"/>
  <c r="FM11" i="51"/>
  <c r="FO11" i="51" s="1"/>
  <c r="FM10" i="51"/>
  <c r="FO10" i="51" s="1"/>
  <c r="FM9" i="51"/>
  <c r="FO9" i="51" s="1"/>
  <c r="FM8" i="51"/>
  <c r="FO8" i="51" s="1"/>
  <c r="FM7" i="51"/>
  <c r="FO7" i="51" s="1"/>
  <c r="FM6" i="51"/>
  <c r="FO6" i="51" s="1"/>
  <c r="FM5" i="51"/>
  <c r="FO5" i="51" s="1"/>
  <c r="FM4" i="51"/>
  <c r="FO4" i="51" s="1"/>
  <c r="FM3" i="51"/>
  <c r="FO3" i="51" s="1"/>
  <c r="EV25" i="51"/>
  <c r="EV24" i="51"/>
  <c r="EV23" i="51"/>
  <c r="EV22" i="51"/>
  <c r="EV21" i="51"/>
  <c r="EV20" i="51"/>
  <c r="EV19" i="51"/>
  <c r="EV18" i="51"/>
  <c r="EV17" i="51"/>
  <c r="EV16" i="51"/>
  <c r="EV15" i="51"/>
  <c r="EV14" i="51"/>
  <c r="EV13" i="51"/>
  <c r="EV12" i="51"/>
  <c r="EV11" i="51"/>
  <c r="EV10" i="51"/>
  <c r="EV9" i="51"/>
  <c r="EV8" i="51"/>
  <c r="EV7" i="51"/>
  <c r="EV6" i="51"/>
  <c r="EV5" i="51"/>
  <c r="EV4" i="51"/>
  <c r="EV3" i="51"/>
  <c r="EC25" i="51"/>
  <c r="EC24" i="51"/>
  <c r="EC23" i="51"/>
  <c r="EC22" i="51"/>
  <c r="EC21" i="51"/>
  <c r="EC20" i="51"/>
  <c r="EC19" i="51"/>
  <c r="EC18" i="51"/>
  <c r="EC17" i="51"/>
  <c r="EC16" i="51"/>
  <c r="EC15" i="51"/>
  <c r="EC14" i="51"/>
  <c r="EC13" i="51"/>
  <c r="EC12" i="51"/>
  <c r="EC11" i="51"/>
  <c r="EC10" i="51"/>
  <c r="EC9" i="51"/>
  <c r="EC8" i="51"/>
  <c r="EC7" i="51"/>
  <c r="EC6" i="51"/>
  <c r="EC5" i="51"/>
  <c r="EC4" i="51"/>
  <c r="EC3" i="51"/>
  <c r="DJ25" i="51"/>
  <c r="DJ24" i="51"/>
  <c r="DJ23" i="51"/>
  <c r="DJ22" i="51"/>
  <c r="DJ21" i="51"/>
  <c r="DJ20" i="51"/>
  <c r="DJ19" i="51"/>
  <c r="DJ18" i="51"/>
  <c r="DJ17" i="51"/>
  <c r="DJ16" i="51"/>
  <c r="DJ15" i="51"/>
  <c r="DJ14" i="51"/>
  <c r="DJ13" i="51"/>
  <c r="DJ12" i="51"/>
  <c r="DJ11" i="51"/>
  <c r="DJ10" i="51"/>
  <c r="DJ9" i="51"/>
  <c r="DJ8" i="51"/>
  <c r="DJ7" i="51"/>
  <c r="DJ6" i="51"/>
  <c r="DJ5" i="51"/>
  <c r="DJ4" i="51"/>
  <c r="DJ3" i="51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" i="54"/>
  <c r="EI4" i="50"/>
  <c r="EI5" i="50"/>
  <c r="EI6" i="50"/>
  <c r="EI7" i="50"/>
  <c r="EI8" i="50"/>
  <c r="EI9" i="50"/>
  <c r="EI10" i="50"/>
  <c r="EI11" i="50"/>
  <c r="EI3" i="50"/>
  <c r="CP4" i="51"/>
  <c r="CP5" i="51"/>
  <c r="CP6" i="51"/>
  <c r="CP7" i="51"/>
  <c r="CP8" i="51"/>
  <c r="CP9" i="51"/>
  <c r="CP10" i="51"/>
  <c r="CP11" i="51"/>
  <c r="CP12" i="51"/>
  <c r="CP13" i="51"/>
  <c r="CP14" i="51"/>
  <c r="CP15" i="51"/>
  <c r="CP16" i="51"/>
  <c r="CP17" i="51"/>
  <c r="CP18" i="51"/>
  <c r="CP19" i="51"/>
  <c r="CP20" i="51"/>
  <c r="CP21" i="51"/>
  <c r="CP22" i="51"/>
  <c r="CP23" i="51"/>
  <c r="CP24" i="51"/>
  <c r="CP25" i="51"/>
  <c r="CP3" i="51"/>
  <c r="CO4" i="51"/>
  <c r="CO5" i="51"/>
  <c r="CO6" i="51"/>
  <c r="CO7" i="51"/>
  <c r="CO8" i="51"/>
  <c r="CO9" i="51"/>
  <c r="CO10" i="51"/>
  <c r="CO11" i="51"/>
  <c r="CO12" i="51"/>
  <c r="CO13" i="51"/>
  <c r="CO14" i="51"/>
  <c r="CO15" i="51"/>
  <c r="CO16" i="51"/>
  <c r="CO17" i="51"/>
  <c r="CO18" i="51"/>
  <c r="CO19" i="51"/>
  <c r="CO20" i="51"/>
  <c r="CO21" i="51"/>
  <c r="CO22" i="51"/>
  <c r="CO23" i="51"/>
  <c r="CO24" i="51"/>
  <c r="CO25" i="51"/>
  <c r="CO3" i="51"/>
  <c r="CQ25" i="51"/>
  <c r="CQ24" i="51"/>
  <c r="CQ23" i="51"/>
  <c r="CQ22" i="51"/>
  <c r="CQ21" i="51"/>
  <c r="CQ20" i="51"/>
  <c r="CQ19" i="51"/>
  <c r="CQ18" i="51"/>
  <c r="CQ17" i="51"/>
  <c r="CQ16" i="51"/>
  <c r="CQ15" i="51"/>
  <c r="CQ14" i="51"/>
  <c r="CQ13" i="51"/>
  <c r="CQ12" i="51"/>
  <c r="CQ11" i="51"/>
  <c r="CQ10" i="51"/>
  <c r="CQ9" i="51"/>
  <c r="CQ8" i="51"/>
  <c r="CQ7" i="51"/>
  <c r="CQ6" i="51"/>
  <c r="CQ5" i="51"/>
  <c r="CQ4" i="51"/>
  <c r="CQ3" i="51"/>
  <c r="BC4" i="51"/>
  <c r="BC5" i="51"/>
  <c r="BC6" i="51"/>
  <c r="BC7" i="51"/>
  <c r="BC8" i="51"/>
  <c r="BC9" i="51"/>
  <c r="BC10" i="51"/>
  <c r="BC11" i="51"/>
  <c r="BC12" i="51"/>
  <c r="BC13" i="51"/>
  <c r="BC14" i="51"/>
  <c r="BC15" i="51"/>
  <c r="BC16" i="51"/>
  <c r="BC17" i="51"/>
  <c r="BC18" i="51"/>
  <c r="BC19" i="51"/>
  <c r="BC20" i="51"/>
  <c r="BC21" i="51"/>
  <c r="BC22" i="51"/>
  <c r="BC23" i="51"/>
  <c r="BC24" i="51"/>
  <c r="BC25" i="51"/>
  <c r="BC3" i="51"/>
  <c r="BX25" i="51"/>
  <c r="BX24" i="51"/>
  <c r="BX23" i="51"/>
  <c r="BX22" i="51"/>
  <c r="BX21" i="51"/>
  <c r="BX20" i="51"/>
  <c r="BX19" i="51"/>
  <c r="BX18" i="51"/>
  <c r="BX17" i="51"/>
  <c r="BX16" i="51"/>
  <c r="BX15" i="51"/>
  <c r="BX14" i="51"/>
  <c r="BX13" i="51"/>
  <c r="BX12" i="51"/>
  <c r="BX11" i="51"/>
  <c r="BX10" i="51"/>
  <c r="BX9" i="51"/>
  <c r="BX8" i="51"/>
  <c r="BX7" i="51"/>
  <c r="BX6" i="51"/>
  <c r="BX5" i="51"/>
  <c r="BX4" i="51"/>
  <c r="BX3" i="51"/>
  <c r="EJ11" i="50"/>
  <c r="EJ10" i="50"/>
  <c r="EJ9" i="50"/>
  <c r="EJ8" i="50"/>
  <c r="EJ7" i="50"/>
  <c r="EJ6" i="50"/>
  <c r="EJ5" i="50"/>
  <c r="EJ4" i="50"/>
  <c r="EJ3" i="50"/>
  <c r="DH11" i="50"/>
  <c r="DH10" i="50"/>
  <c r="DH9" i="50"/>
  <c r="DH8" i="50"/>
  <c r="DH7" i="50"/>
  <c r="DH6" i="50"/>
  <c r="DH5" i="50"/>
  <c r="DH4" i="50"/>
  <c r="DH3" i="50"/>
  <c r="L20" i="50"/>
  <c r="M20" i="50"/>
  <c r="N20" i="50"/>
  <c r="O20" i="50"/>
  <c r="P20" i="50"/>
  <c r="Q20" i="50"/>
  <c r="K20" i="50"/>
  <c r="AJ4" i="51"/>
  <c r="AJ5" i="51"/>
  <c r="AJ6" i="51"/>
  <c r="AJ7" i="51"/>
  <c r="AJ8" i="51"/>
  <c r="AJ9" i="51"/>
  <c r="AJ10" i="51"/>
  <c r="AJ11" i="51"/>
  <c r="AJ12" i="51"/>
  <c r="AJ13" i="51"/>
  <c r="AJ14" i="51"/>
  <c r="AJ15" i="51"/>
  <c r="AJ16" i="51"/>
  <c r="AJ17" i="51"/>
  <c r="AJ18" i="51"/>
  <c r="AJ19" i="51"/>
  <c r="AJ20" i="51"/>
  <c r="AJ21" i="51"/>
  <c r="AJ22" i="51"/>
  <c r="AJ23" i="51"/>
  <c r="AJ24" i="51"/>
  <c r="AJ25" i="51"/>
  <c r="AJ3" i="51"/>
  <c r="CF11" i="50"/>
  <c r="CF10" i="50"/>
  <c r="CF9" i="50"/>
  <c r="CF8" i="50"/>
  <c r="CF7" i="50"/>
  <c r="CF6" i="50"/>
  <c r="CF5" i="50"/>
  <c r="CF4" i="50"/>
  <c r="CF3" i="50"/>
  <c r="BE25" i="51"/>
  <c r="BE24" i="51"/>
  <c r="BE23" i="51"/>
  <c r="BE22" i="51"/>
  <c r="BE21" i="51"/>
  <c r="BE20" i="51"/>
  <c r="BE19" i="51"/>
  <c r="BE18" i="51"/>
  <c r="BE17" i="51"/>
  <c r="BE16" i="51"/>
  <c r="BE15" i="51"/>
  <c r="BE14" i="51"/>
  <c r="BE13" i="51"/>
  <c r="BE12" i="51"/>
  <c r="BE11" i="51"/>
  <c r="BE10" i="51"/>
  <c r="BE9" i="51"/>
  <c r="BE8" i="51"/>
  <c r="BE7" i="51"/>
  <c r="BE6" i="51"/>
  <c r="BE5" i="51"/>
  <c r="BE4" i="51"/>
  <c r="BE3" i="51"/>
  <c r="AL25" i="51"/>
  <c r="AL24" i="51"/>
  <c r="AL23" i="51"/>
  <c r="AL22" i="51"/>
  <c r="AL21" i="51"/>
  <c r="AL20" i="51"/>
  <c r="AL19" i="51"/>
  <c r="AL18" i="51"/>
  <c r="AL17" i="51"/>
  <c r="AL16" i="51"/>
  <c r="AL15" i="51"/>
  <c r="AL14" i="51"/>
  <c r="AL13" i="51"/>
  <c r="AL12" i="51"/>
  <c r="AL11" i="51"/>
  <c r="AL10" i="51"/>
  <c r="AL9" i="51"/>
  <c r="AL8" i="51"/>
  <c r="AL7" i="51"/>
  <c r="AL6" i="51"/>
  <c r="AL5" i="51"/>
  <c r="AL4" i="51"/>
  <c r="AL3" i="51"/>
  <c r="BD10" i="50"/>
  <c r="BD9" i="50"/>
  <c r="BD7" i="50"/>
  <c r="BD6" i="50"/>
  <c r="BD5" i="50"/>
  <c r="BD4" i="50"/>
  <c r="F3" i="52"/>
  <c r="F4" i="52"/>
  <c r="F5" i="52"/>
  <c r="F6" i="52"/>
  <c r="F7" i="52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" i="52"/>
  <c r="E3" i="52"/>
  <c r="E4" i="52"/>
  <c r="E5" i="52"/>
  <c r="E6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E24" i="52"/>
  <c r="E2" i="52"/>
  <c r="AB11" i="50"/>
  <c r="AB10" i="50"/>
  <c r="AB9" i="50"/>
  <c r="AB8" i="50"/>
  <c r="AB7" i="50"/>
  <c r="AB6" i="50"/>
  <c r="AB5" i="50"/>
  <c r="AB4" i="50"/>
  <c r="AB3" i="50"/>
  <c r="Q17" i="51"/>
  <c r="S17" i="51" s="1"/>
  <c r="Q16" i="51"/>
  <c r="S16" i="51" s="1"/>
  <c r="Q15" i="51"/>
  <c r="S15" i="51" s="1"/>
  <c r="Q14" i="51"/>
  <c r="S14" i="51" s="1"/>
  <c r="Q13" i="51"/>
  <c r="S13" i="51" s="1"/>
  <c r="Q12" i="51"/>
  <c r="S12" i="51" s="1"/>
  <c r="Q11" i="51"/>
  <c r="S11" i="51" s="1"/>
  <c r="Q10" i="51"/>
  <c r="S10" i="51" s="1"/>
  <c r="Q9" i="51"/>
  <c r="S9" i="51" s="1"/>
  <c r="Q8" i="51"/>
  <c r="S8" i="51" s="1"/>
  <c r="Q7" i="51"/>
  <c r="S7" i="51" s="1"/>
  <c r="Q6" i="51"/>
  <c r="S6" i="51" s="1"/>
  <c r="Q5" i="51"/>
  <c r="S5" i="51" s="1"/>
  <c r="Q4" i="51"/>
  <c r="S4" i="51" s="1"/>
  <c r="Q3" i="51"/>
  <c r="S3" i="51" s="1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2" i="49"/>
  <c r="XO4" i="36"/>
  <c r="XO5" i="36"/>
  <c r="XO6" i="36"/>
  <c r="XO7" i="36"/>
  <c r="XO8" i="36"/>
  <c r="XO9" i="36"/>
  <c r="XO10" i="36"/>
  <c r="XO11" i="36"/>
  <c r="XO12" i="36"/>
  <c r="XO13" i="36"/>
  <c r="XO14" i="36"/>
  <c r="XO15" i="36"/>
  <c r="XO16" i="36"/>
  <c r="XO17" i="36"/>
  <c r="XO18" i="36"/>
  <c r="XO19" i="36"/>
  <c r="XO20" i="36"/>
  <c r="XO21" i="36"/>
  <c r="XO22" i="36"/>
  <c r="XO23" i="36"/>
  <c r="XO24" i="36"/>
  <c r="XO25" i="36"/>
  <c r="XO3" i="36"/>
  <c r="YA4" i="36"/>
  <c r="YA5" i="36"/>
  <c r="YA6" i="36"/>
  <c r="YA7" i="36"/>
  <c r="YA8" i="36"/>
  <c r="YA9" i="36"/>
  <c r="YA10" i="36"/>
  <c r="YA11" i="36"/>
  <c r="YA12" i="36"/>
  <c r="YA13" i="36"/>
  <c r="YA14" i="36"/>
  <c r="YA15" i="36"/>
  <c r="YA16" i="36"/>
  <c r="YA17" i="36"/>
  <c r="YA18" i="36"/>
  <c r="YA19" i="36"/>
  <c r="YA20" i="36"/>
  <c r="YA21" i="36"/>
  <c r="YA22" i="36"/>
  <c r="YA23" i="36"/>
  <c r="YA24" i="36"/>
  <c r="YA25" i="36"/>
  <c r="YA3" i="36"/>
  <c r="AKZ4" i="35"/>
  <c r="AKZ5" i="35"/>
  <c r="AKZ6" i="35"/>
  <c r="AKZ7" i="35"/>
  <c r="AKZ8" i="35"/>
  <c r="AKZ9" i="35"/>
  <c r="AKZ10" i="35"/>
  <c r="AKZ11" i="35"/>
  <c r="AKZ3" i="35"/>
  <c r="XZ25" i="36"/>
  <c r="YB25" i="36" s="1"/>
  <c r="XZ24" i="36"/>
  <c r="YB24" i="36" s="1"/>
  <c r="XZ23" i="36"/>
  <c r="YB23" i="36" s="1"/>
  <c r="XZ22" i="36"/>
  <c r="YB22" i="36" s="1"/>
  <c r="XZ21" i="36"/>
  <c r="YB21" i="36" s="1"/>
  <c r="XZ20" i="36"/>
  <c r="YB20" i="36" s="1"/>
  <c r="XZ19" i="36"/>
  <c r="YB19" i="36" s="1"/>
  <c r="XZ18" i="36"/>
  <c r="YB18" i="36" s="1"/>
  <c r="XZ17" i="36"/>
  <c r="YB17" i="36" s="1"/>
  <c r="XZ16" i="36"/>
  <c r="YB16" i="36" s="1"/>
  <c r="XZ15" i="36"/>
  <c r="YB15" i="36" s="1"/>
  <c r="XZ14" i="36"/>
  <c r="YB14" i="36" s="1"/>
  <c r="XZ13" i="36"/>
  <c r="YB13" i="36" s="1"/>
  <c r="XZ12" i="36"/>
  <c r="YB12" i="36" s="1"/>
  <c r="XZ11" i="36"/>
  <c r="YB11" i="36" s="1"/>
  <c r="XZ10" i="36"/>
  <c r="YB10" i="36" s="1"/>
  <c r="XZ9" i="36"/>
  <c r="YB9" i="36" s="1"/>
  <c r="XZ8" i="36"/>
  <c r="YB8" i="36" s="1"/>
  <c r="XZ7" i="36"/>
  <c r="YB7" i="36" s="1"/>
  <c r="XZ6" i="36"/>
  <c r="YB6" i="36" s="1"/>
  <c r="XZ5" i="36"/>
  <c r="YB5" i="36" s="1"/>
  <c r="XZ4" i="36"/>
  <c r="YB4" i="36" s="1"/>
  <c r="XZ3" i="36"/>
  <c r="YB3" i="36" s="1"/>
  <c r="XG25" i="36"/>
  <c r="XI25" i="36" s="1"/>
  <c r="XG24" i="36"/>
  <c r="XI24" i="36" s="1"/>
  <c r="XG23" i="36"/>
  <c r="XI23" i="36" s="1"/>
  <c r="XG22" i="36"/>
  <c r="XI22" i="36" s="1"/>
  <c r="XG21" i="36"/>
  <c r="XI21" i="36" s="1"/>
  <c r="XG20" i="36"/>
  <c r="XI20" i="36" s="1"/>
  <c r="XG19" i="36"/>
  <c r="XI19" i="36" s="1"/>
  <c r="XG18" i="36"/>
  <c r="XI18" i="36" s="1"/>
  <c r="XG17" i="36"/>
  <c r="XI17" i="36" s="1"/>
  <c r="XG16" i="36"/>
  <c r="XI16" i="36" s="1"/>
  <c r="XG15" i="36"/>
  <c r="XI15" i="36" s="1"/>
  <c r="XG14" i="36"/>
  <c r="XI14" i="36" s="1"/>
  <c r="XG13" i="36"/>
  <c r="XI13" i="36" s="1"/>
  <c r="XG12" i="36"/>
  <c r="XI12" i="36" s="1"/>
  <c r="XG11" i="36"/>
  <c r="XI11" i="36" s="1"/>
  <c r="XG10" i="36"/>
  <c r="XI10" i="36" s="1"/>
  <c r="XG9" i="36"/>
  <c r="XI9" i="36" s="1"/>
  <c r="XG8" i="36"/>
  <c r="XI8" i="36" s="1"/>
  <c r="XG7" i="36"/>
  <c r="XI7" i="36" s="1"/>
  <c r="XG6" i="36"/>
  <c r="XI6" i="36" s="1"/>
  <c r="XG5" i="36"/>
  <c r="XI5" i="36" s="1"/>
  <c r="XG4" i="36"/>
  <c r="XI4" i="36" s="1"/>
  <c r="XG3" i="36"/>
  <c r="XI3" i="36" s="1"/>
  <c r="WN25" i="36"/>
  <c r="WP25" i="36" s="1"/>
  <c r="WN24" i="36"/>
  <c r="WP24" i="36" s="1"/>
  <c r="WN23" i="36"/>
  <c r="WP23" i="36" s="1"/>
  <c r="WN22" i="36"/>
  <c r="WP22" i="36" s="1"/>
  <c r="WN21" i="36"/>
  <c r="WP21" i="36" s="1"/>
  <c r="WN20" i="36"/>
  <c r="WP20" i="36" s="1"/>
  <c r="WN19" i="36"/>
  <c r="WP19" i="36" s="1"/>
  <c r="WN18" i="36"/>
  <c r="WP18" i="36" s="1"/>
  <c r="WN17" i="36"/>
  <c r="WP17" i="36" s="1"/>
  <c r="WN16" i="36"/>
  <c r="WP16" i="36" s="1"/>
  <c r="WN15" i="36"/>
  <c r="WP15" i="36" s="1"/>
  <c r="WN14" i="36"/>
  <c r="WP14" i="36" s="1"/>
  <c r="WN13" i="36"/>
  <c r="WP13" i="36" s="1"/>
  <c r="WN12" i="36"/>
  <c r="WP12" i="36" s="1"/>
  <c r="WN11" i="36"/>
  <c r="WP11" i="36" s="1"/>
  <c r="WN10" i="36"/>
  <c r="WP10" i="36" s="1"/>
  <c r="WN9" i="36"/>
  <c r="WP9" i="36" s="1"/>
  <c r="WN8" i="36"/>
  <c r="WP8" i="36" s="1"/>
  <c r="WN7" i="36"/>
  <c r="WP7" i="36" s="1"/>
  <c r="WN6" i="36"/>
  <c r="WP6" i="36" s="1"/>
  <c r="WN5" i="36"/>
  <c r="WP5" i="36" s="1"/>
  <c r="WN4" i="36"/>
  <c r="WP4" i="36" s="1"/>
  <c r="WN3" i="36"/>
  <c r="WP3" i="36" s="1"/>
  <c r="VU25" i="36"/>
  <c r="VW25" i="36" s="1"/>
  <c r="VU24" i="36"/>
  <c r="VW24" i="36" s="1"/>
  <c r="VU23" i="36"/>
  <c r="VW23" i="36" s="1"/>
  <c r="VU22" i="36"/>
  <c r="VW22" i="36" s="1"/>
  <c r="VU21" i="36"/>
  <c r="VW21" i="36" s="1"/>
  <c r="VU20" i="36"/>
  <c r="VW20" i="36" s="1"/>
  <c r="VU19" i="36"/>
  <c r="VW19" i="36" s="1"/>
  <c r="VU18" i="36"/>
  <c r="VW18" i="36" s="1"/>
  <c r="VU17" i="36"/>
  <c r="VW17" i="36" s="1"/>
  <c r="VU16" i="36"/>
  <c r="VW16" i="36" s="1"/>
  <c r="VU15" i="36"/>
  <c r="VW15" i="36" s="1"/>
  <c r="VU14" i="36"/>
  <c r="VW14" i="36" s="1"/>
  <c r="VU13" i="36"/>
  <c r="VW13" i="36" s="1"/>
  <c r="VU12" i="36"/>
  <c r="VW12" i="36" s="1"/>
  <c r="VU11" i="36"/>
  <c r="VW11" i="36" s="1"/>
  <c r="VU10" i="36"/>
  <c r="VW10" i="36" s="1"/>
  <c r="VU9" i="36"/>
  <c r="VW9" i="36" s="1"/>
  <c r="VU8" i="36"/>
  <c r="VW8" i="36" s="1"/>
  <c r="VU7" i="36"/>
  <c r="VW7" i="36" s="1"/>
  <c r="VU6" i="36"/>
  <c r="VW6" i="36" s="1"/>
  <c r="VU5" i="36"/>
  <c r="VW5" i="36" s="1"/>
  <c r="VU4" i="36"/>
  <c r="VW4" i="36" s="1"/>
  <c r="VU3" i="36"/>
  <c r="VW3" i="36" s="1"/>
  <c r="ALA11" i="35"/>
  <c r="ALA10" i="35"/>
  <c r="ALA9" i="35"/>
  <c r="ALA8" i="35"/>
  <c r="ALA7" i="35"/>
  <c r="ALA6" i="35"/>
  <c r="ALA5" i="35"/>
  <c r="ALA4" i="35"/>
  <c r="ALA3" i="35"/>
  <c r="AIW3" i="35"/>
  <c r="AIW4" i="35"/>
  <c r="AIW5" i="35"/>
  <c r="AIW6" i="35"/>
  <c r="AIW7" i="35"/>
  <c r="AIW8" i="35"/>
  <c r="AIW9" i="35"/>
  <c r="AIW10" i="35"/>
  <c r="AIW11" i="35"/>
  <c r="AJY11" i="35"/>
  <c r="AJY10" i="35"/>
  <c r="AJY9" i="35"/>
  <c r="AJY8" i="35"/>
  <c r="AJY7" i="35"/>
  <c r="AJY6" i="35"/>
  <c r="AJY5" i="35"/>
  <c r="AJY4" i="35"/>
  <c r="AJY3" i="35"/>
  <c r="AHU11" i="35"/>
  <c r="AHU10" i="35"/>
  <c r="AHU9" i="35"/>
  <c r="AHU8" i="35"/>
  <c r="AHU7" i="35"/>
  <c r="AHU6" i="35"/>
  <c r="AHU5" i="35"/>
  <c r="AHU4" i="35"/>
  <c r="AHU3" i="35"/>
  <c r="P3" i="48"/>
  <c r="P4" i="48"/>
  <c r="P5" i="48"/>
  <c r="P6" i="48"/>
  <c r="P7" i="48"/>
  <c r="P8" i="48"/>
  <c r="P9" i="48"/>
  <c r="P10" i="48"/>
  <c r="P11" i="48"/>
  <c r="P12" i="48"/>
  <c r="P13" i="48"/>
  <c r="P14" i="48"/>
  <c r="P15" i="48"/>
  <c r="P16" i="48"/>
  <c r="P17" i="48"/>
  <c r="P18" i="48"/>
  <c r="P19" i="48"/>
  <c r="P20" i="48"/>
  <c r="P21" i="48"/>
  <c r="P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2" i="48"/>
  <c r="SF33" i="36"/>
  <c r="SF34" i="36"/>
  <c r="SF36" i="36"/>
  <c r="SF37" i="36"/>
  <c r="SF38" i="36"/>
  <c r="SF39" i="36"/>
  <c r="SF40" i="36"/>
  <c r="SF41" i="36"/>
  <c r="SF42" i="36"/>
  <c r="SF43" i="36"/>
  <c r="SF44" i="36"/>
  <c r="SF45" i="36"/>
  <c r="SF46" i="36"/>
  <c r="SF49" i="36"/>
  <c r="SF50" i="36"/>
  <c r="SF51" i="36"/>
  <c r="SF52" i="36"/>
  <c r="SF54" i="36"/>
  <c r="SF32" i="36"/>
  <c r="ACK19" i="35"/>
  <c r="ACK20" i="35"/>
  <c r="ACK21" i="35"/>
  <c r="ACK22" i="35"/>
  <c r="ACK23" i="35"/>
  <c r="ACK24" i="35"/>
  <c r="ACK25" i="35"/>
  <c r="ACK26" i="35"/>
  <c r="ACK18" i="35"/>
  <c r="AGS11" i="35"/>
  <c r="VB18" i="36"/>
  <c r="VB19" i="36"/>
  <c r="VB20" i="36"/>
  <c r="VB21" i="36"/>
  <c r="VB22" i="36"/>
  <c r="VB23" i="36"/>
  <c r="VB24" i="36"/>
  <c r="VB25" i="36"/>
  <c r="VB3" i="36"/>
  <c r="AGS10" i="35"/>
  <c r="AGS9" i="35"/>
  <c r="AGS8" i="35"/>
  <c r="AGS7" i="35"/>
  <c r="AGS6" i="35"/>
  <c r="AGS5" i="35"/>
  <c r="AGS4" i="35"/>
  <c r="AGS3" i="35"/>
  <c r="VB17" i="36"/>
  <c r="VD17" i="36" s="1"/>
  <c r="VB16" i="36"/>
  <c r="VD16" i="36" s="1"/>
  <c r="VB15" i="36"/>
  <c r="VD15" i="36" s="1"/>
  <c r="VB14" i="36"/>
  <c r="VD14" i="36" s="1"/>
  <c r="VB13" i="36"/>
  <c r="VD13" i="36" s="1"/>
  <c r="VB12" i="36"/>
  <c r="VB11" i="36"/>
  <c r="VD11" i="36" s="1"/>
  <c r="VB10" i="36"/>
  <c r="VD10" i="36" s="1"/>
  <c r="VB9" i="36"/>
  <c r="VD9" i="36" s="1"/>
  <c r="VB8" i="36"/>
  <c r="VD8" i="36" s="1"/>
  <c r="VB7" i="36"/>
  <c r="VD7" i="36" s="1"/>
  <c r="VB6" i="36"/>
  <c r="VD6" i="36" s="1"/>
  <c r="VB5" i="36"/>
  <c r="VD5" i="36" s="1"/>
  <c r="VB4" i="36"/>
  <c r="VD4" i="36" s="1"/>
  <c r="VD3" i="36"/>
  <c r="O2" i="47"/>
  <c r="Q2" i="47" s="1"/>
  <c r="AFQ10" i="35"/>
  <c r="AFQ9" i="35"/>
  <c r="AFQ8" i="35"/>
  <c r="AFQ7" i="35"/>
  <c r="AFQ6" i="35"/>
  <c r="AFQ5" i="35"/>
  <c r="AFQ4" i="35"/>
  <c r="AFQ3" i="35"/>
  <c r="UI17" i="36"/>
  <c r="UK17" i="36" s="1"/>
  <c r="UI16" i="36"/>
  <c r="UK16" i="36" s="1"/>
  <c r="UI14" i="36"/>
  <c r="UK14" i="36" s="1"/>
  <c r="UI13" i="36"/>
  <c r="UK13" i="36" s="1"/>
  <c r="UI12" i="36"/>
  <c r="UK12" i="36" s="1"/>
  <c r="UI11" i="36"/>
  <c r="UK11" i="36" s="1"/>
  <c r="UI10" i="36"/>
  <c r="UK10" i="36" s="1"/>
  <c r="UI9" i="36"/>
  <c r="UK9" i="36" s="1"/>
  <c r="UI8" i="36"/>
  <c r="UK8" i="36" s="1"/>
  <c r="UI7" i="36"/>
  <c r="UK7" i="36" s="1"/>
  <c r="UI6" i="36"/>
  <c r="UK6" i="36" s="1"/>
  <c r="UI5" i="36"/>
  <c r="UK5" i="36" s="1"/>
  <c r="UI4" i="36"/>
  <c r="UK4" i="36" s="1"/>
  <c r="UI3" i="36"/>
  <c r="UK3" i="36" s="1"/>
  <c r="TP17" i="36"/>
  <c r="TR17" i="36" s="1"/>
  <c r="TP16" i="36"/>
  <c r="TR16" i="36" s="1"/>
  <c r="TP15" i="36"/>
  <c r="TR15" i="36" s="1"/>
  <c r="TP14" i="36"/>
  <c r="TR14" i="36" s="1"/>
  <c r="TP13" i="36"/>
  <c r="TR13" i="36" s="1"/>
  <c r="TP12" i="36"/>
  <c r="TR12" i="36" s="1"/>
  <c r="TP11" i="36"/>
  <c r="TR11" i="36" s="1"/>
  <c r="TP10" i="36"/>
  <c r="TR10" i="36" s="1"/>
  <c r="TP9" i="36"/>
  <c r="TR9" i="36" s="1"/>
  <c r="TP8" i="36"/>
  <c r="TR8" i="36" s="1"/>
  <c r="TP7" i="36"/>
  <c r="TR7" i="36" s="1"/>
  <c r="TP6" i="36"/>
  <c r="TR6" i="36" s="1"/>
  <c r="TP5" i="36"/>
  <c r="TR5" i="36" s="1"/>
  <c r="TP4" i="36"/>
  <c r="TR4" i="36" s="1"/>
  <c r="TP3" i="36"/>
  <c r="TR3" i="36" s="1"/>
  <c r="AEO5" i="35"/>
  <c r="AEO10" i="35"/>
  <c r="AEO9" i="35"/>
  <c r="AEO8" i="35"/>
  <c r="AEO7" i="35"/>
  <c r="AEO6" i="35"/>
  <c r="AEO4" i="35"/>
  <c r="AEO3" i="35"/>
  <c r="ADM10" i="35"/>
  <c r="ADM9" i="35"/>
  <c r="ADM8" i="35"/>
  <c r="ADM7" i="35"/>
  <c r="ADM6" i="35"/>
  <c r="ADM4" i="35"/>
  <c r="ADM3" i="35"/>
  <c r="SW25" i="36"/>
  <c r="SW24" i="36"/>
  <c r="SW23" i="36"/>
  <c r="SW22" i="36"/>
  <c r="SW21" i="36"/>
  <c r="SW20" i="36"/>
  <c r="SW19" i="36"/>
  <c r="SW18" i="36"/>
  <c r="SW17" i="36"/>
  <c r="SY17" i="36" s="1"/>
  <c r="SW16" i="36"/>
  <c r="SY16" i="36" s="1"/>
  <c r="SW15" i="36"/>
  <c r="SY15" i="36" s="1"/>
  <c r="SW14" i="36"/>
  <c r="SY14" i="36" s="1"/>
  <c r="SW13" i="36"/>
  <c r="SY13" i="36" s="1"/>
  <c r="SW12" i="36"/>
  <c r="SY12" i="36" s="1"/>
  <c r="SW11" i="36"/>
  <c r="SY11" i="36" s="1"/>
  <c r="SW10" i="36"/>
  <c r="SY10" i="36" s="1"/>
  <c r="SW9" i="36"/>
  <c r="SY9" i="36" s="1"/>
  <c r="SW8" i="36"/>
  <c r="SY8" i="36" s="1"/>
  <c r="SW7" i="36"/>
  <c r="SY7" i="36" s="1"/>
  <c r="SW6" i="36"/>
  <c r="SY6" i="36" s="1"/>
  <c r="SW5" i="36"/>
  <c r="SY5" i="36" s="1"/>
  <c r="SW4" i="36"/>
  <c r="SY4" i="36" s="1"/>
  <c r="SW3" i="36"/>
  <c r="SY3" i="36" s="1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" i="46"/>
  <c r="RC4" i="36"/>
  <c r="RC5" i="36"/>
  <c r="RC6" i="36"/>
  <c r="RC7" i="36"/>
  <c r="RC8" i="36"/>
  <c r="RC9" i="36"/>
  <c r="RC10" i="36"/>
  <c r="RC11" i="36"/>
  <c r="RC12" i="36"/>
  <c r="RC13" i="36"/>
  <c r="RC14" i="36"/>
  <c r="RC15" i="36"/>
  <c r="RC16" i="36"/>
  <c r="RC17" i="36"/>
  <c r="RC18" i="36"/>
  <c r="RC19" i="36"/>
  <c r="RC20" i="36"/>
  <c r="RC21" i="36"/>
  <c r="RC22" i="36"/>
  <c r="RC23" i="36"/>
  <c r="RC24" i="36"/>
  <c r="RC25" i="36"/>
  <c r="RC3" i="36"/>
  <c r="ACK4" i="35"/>
  <c r="ACK5" i="35"/>
  <c r="ACK6" i="35"/>
  <c r="ACK7" i="35"/>
  <c r="ACK8" i="35"/>
  <c r="ACK9" i="35"/>
  <c r="ACK11" i="35"/>
  <c r="ACK3" i="35"/>
  <c r="SD3" i="36"/>
  <c r="SF3" i="36"/>
  <c r="PX3" i="36"/>
  <c r="SD4" i="36"/>
  <c r="SF4" i="36" s="1"/>
  <c r="SD5" i="36"/>
  <c r="SF5" i="36" s="1"/>
  <c r="SD6" i="36"/>
  <c r="SD7" i="36"/>
  <c r="SF7" i="36" s="1"/>
  <c r="SD8" i="36"/>
  <c r="SF8" i="36" s="1"/>
  <c r="SD9" i="36"/>
  <c r="SF9" i="36" s="1"/>
  <c r="SD10" i="36"/>
  <c r="SF10" i="36" s="1"/>
  <c r="SD11" i="36"/>
  <c r="SF11" i="36" s="1"/>
  <c r="SD12" i="36"/>
  <c r="SF12" i="36" s="1"/>
  <c r="SD13" i="36"/>
  <c r="SF13" i="36" s="1"/>
  <c r="SD14" i="36"/>
  <c r="SF14" i="36" s="1"/>
  <c r="SD15" i="36"/>
  <c r="SF15" i="36" s="1"/>
  <c r="SD16" i="36"/>
  <c r="SF16" i="36" s="1"/>
  <c r="SD17" i="36"/>
  <c r="SF17" i="36" s="1"/>
  <c r="SD18" i="36"/>
  <c r="SD19" i="36"/>
  <c r="SD20" i="36"/>
  <c r="SF20" i="36" s="1"/>
  <c r="SD21" i="36"/>
  <c r="SF21" i="36" s="1"/>
  <c r="SD22" i="36"/>
  <c r="SF22" i="36" s="1"/>
  <c r="SD23" i="36"/>
  <c r="SF23" i="36" s="1"/>
  <c r="SD24" i="36"/>
  <c r="SD25" i="36"/>
  <c r="SF25" i="36" s="1"/>
  <c r="RM4" i="36"/>
  <c r="RM5" i="36"/>
  <c r="RM6" i="36"/>
  <c r="RM7" i="36"/>
  <c r="RM8" i="36"/>
  <c r="RM9" i="36"/>
  <c r="RM10" i="36"/>
  <c r="RM11" i="36"/>
  <c r="RM12" i="36"/>
  <c r="RM13" i="36"/>
  <c r="RM14" i="36"/>
  <c r="RM15" i="36"/>
  <c r="RM16" i="36"/>
  <c r="RM17" i="36"/>
  <c r="RM18" i="36"/>
  <c r="RM19" i="36"/>
  <c r="RM3" i="36"/>
  <c r="RE4" i="36"/>
  <c r="RE5" i="36"/>
  <c r="RE6" i="36"/>
  <c r="RE7" i="36"/>
  <c r="RE8" i="36"/>
  <c r="RE9" i="36"/>
  <c r="RE10" i="36"/>
  <c r="RE11" i="36"/>
  <c r="RE12" i="36"/>
  <c r="RE13" i="36"/>
  <c r="RE14" i="36"/>
  <c r="RE15" i="36"/>
  <c r="RE16" i="36"/>
  <c r="RE17" i="36"/>
  <c r="RE18" i="36"/>
  <c r="RE19" i="36"/>
  <c r="RE20" i="36"/>
  <c r="RE21" i="36"/>
  <c r="RE22" i="36"/>
  <c r="RE23" i="36"/>
  <c r="RE24" i="36"/>
  <c r="RE25" i="36"/>
  <c r="RE3" i="36"/>
  <c r="RD3" i="36"/>
  <c r="RD21" i="36"/>
  <c r="RD22" i="36"/>
  <c r="RD23" i="36"/>
  <c r="RD24" i="36"/>
  <c r="RD25" i="36"/>
  <c r="RD18" i="36"/>
  <c r="RD19" i="36"/>
  <c r="RD20" i="36"/>
  <c r="RD16" i="36"/>
  <c r="RD17" i="36"/>
  <c r="RD14" i="36"/>
  <c r="RD15" i="36"/>
  <c r="RD10" i="36"/>
  <c r="RD11" i="36"/>
  <c r="RD12" i="36"/>
  <c r="RD13" i="36"/>
  <c r="RD7" i="36"/>
  <c r="RD8" i="36"/>
  <c r="RD9" i="36"/>
  <c r="RD6" i="36"/>
  <c r="RD5" i="36"/>
  <c r="RD4" i="36"/>
  <c r="QQ6" i="36"/>
  <c r="RK4" i="36"/>
  <c r="RK5" i="36"/>
  <c r="RK6" i="36"/>
  <c r="RK7" i="36"/>
  <c r="RK8" i="36"/>
  <c r="RK9" i="36"/>
  <c r="RK10" i="36"/>
  <c r="RK11" i="36"/>
  <c r="RK12" i="36"/>
  <c r="RK13" i="36"/>
  <c r="RK14" i="36"/>
  <c r="RK15" i="36"/>
  <c r="RK16" i="36"/>
  <c r="RK17" i="36"/>
  <c r="RK18" i="36"/>
  <c r="RK19" i="36"/>
  <c r="RK20" i="36"/>
  <c r="RK21" i="36"/>
  <c r="RK22" i="36"/>
  <c r="RK23" i="36"/>
  <c r="RK24" i="36"/>
  <c r="RK25" i="36"/>
  <c r="RK3" i="36"/>
  <c r="ABI9" i="35"/>
  <c r="ABI11" i="35"/>
  <c r="ABI3" i="35"/>
  <c r="ABI4" i="35"/>
  <c r="ABI5" i="35"/>
  <c r="ABI6" i="35"/>
  <c r="ABI7" i="35"/>
  <c r="ABI8" i="35"/>
  <c r="ABI10" i="35"/>
  <c r="ABG4" i="35"/>
  <c r="ABH4" i="35" s="1"/>
  <c r="ABG5" i="35"/>
  <c r="ABH5" i="35" s="1"/>
  <c r="ABG6" i="35"/>
  <c r="ABH6" i="35" s="1"/>
  <c r="ABG7" i="35"/>
  <c r="ABH7" i="35" s="1"/>
  <c r="ABG8" i="35"/>
  <c r="ABH8" i="35" s="1"/>
  <c r="ABG9" i="35"/>
  <c r="ABH9" i="35" s="1"/>
  <c r="ABG10" i="35"/>
  <c r="ABH10" i="35" s="1"/>
  <c r="ABG11" i="35"/>
  <c r="ABH11" i="35" s="1"/>
  <c r="ABG3" i="35"/>
  <c r="ABH3" i="35" s="1"/>
  <c r="QS6" i="36"/>
  <c r="AAF4" i="35"/>
  <c r="AAF5" i="35"/>
  <c r="AAF6" i="35"/>
  <c r="AAF7" i="35"/>
  <c r="AAF8" i="35"/>
  <c r="AAF9" i="35"/>
  <c r="AAF10" i="35"/>
  <c r="AAF3" i="35"/>
  <c r="WZ9" i="35"/>
  <c r="WZ7" i="35"/>
  <c r="TC3" i="35"/>
  <c r="TG3" i="35"/>
  <c r="TC4" i="35"/>
  <c r="TG4" i="35"/>
  <c r="TC5" i="35"/>
  <c r="TG5" i="35"/>
  <c r="TC6" i="35"/>
  <c r="TG6" i="35"/>
  <c r="TC7" i="35"/>
  <c r="TG7" i="35"/>
  <c r="TC8" i="35"/>
  <c r="TG8" i="35"/>
  <c r="TC9" i="35"/>
  <c r="TG9" i="35"/>
  <c r="TC10" i="35"/>
  <c r="TG10" i="35"/>
  <c r="TC11" i="35"/>
  <c r="TG11" i="35"/>
  <c r="OL4" i="36"/>
  <c r="OL5" i="36"/>
  <c r="OL6" i="36"/>
  <c r="OL7" i="36"/>
  <c r="OL8" i="36"/>
  <c r="OL9" i="36"/>
  <c r="OL10" i="36"/>
  <c r="OL11" i="36"/>
  <c r="OL12" i="36"/>
  <c r="OL13" i="36"/>
  <c r="OL14" i="36"/>
  <c r="OL15" i="36"/>
  <c r="OL16" i="36"/>
  <c r="OL17" i="36"/>
  <c r="OL18" i="36"/>
  <c r="OL19" i="36"/>
  <c r="OL20" i="36"/>
  <c r="OL21" i="36"/>
  <c r="OL22" i="36"/>
  <c r="OL23" i="36"/>
  <c r="OL24" i="36"/>
  <c r="OL25" i="36"/>
  <c r="OL3" i="36"/>
  <c r="QQ3" i="36"/>
  <c r="QQ4" i="36"/>
  <c r="QQ5" i="36"/>
  <c r="QQ8" i="36"/>
  <c r="QQ9" i="36"/>
  <c r="QQ10" i="36"/>
  <c r="QQ12" i="36"/>
  <c r="QQ13" i="36"/>
  <c r="QQ14" i="36"/>
  <c r="QQ15" i="36"/>
  <c r="QQ16" i="36"/>
  <c r="QS16" i="36" s="1"/>
  <c r="QQ17" i="36"/>
  <c r="QQ18" i="36"/>
  <c r="QS18" i="36" s="1"/>
  <c r="QQ19" i="36"/>
  <c r="QQ20" i="36"/>
  <c r="QS20" i="36" s="1"/>
  <c r="QQ21" i="36"/>
  <c r="QS21" i="36" s="1"/>
  <c r="QQ22" i="36"/>
  <c r="QS22" i="36" s="1"/>
  <c r="QQ23" i="36"/>
  <c r="QS23" i="36" s="1"/>
  <c r="QQ24" i="36"/>
  <c r="QS24" i="36" s="1"/>
  <c r="QQ25" i="36"/>
  <c r="QS25" i="36" s="1"/>
  <c r="PX4" i="36"/>
  <c r="PX5" i="36"/>
  <c r="PX6" i="36"/>
  <c r="PX7" i="36"/>
  <c r="PX8" i="36"/>
  <c r="PX9" i="36"/>
  <c r="PX10" i="36"/>
  <c r="PX11" i="36"/>
  <c r="PX12" i="36"/>
  <c r="PX13" i="36"/>
  <c r="PX14" i="36"/>
  <c r="PX15" i="36"/>
  <c r="PX16" i="36"/>
  <c r="PX17" i="36"/>
  <c r="PX18" i="36"/>
  <c r="PX19" i="36"/>
  <c r="PX20" i="36"/>
  <c r="PX21" i="36"/>
  <c r="PX22" i="36"/>
  <c r="PX23" i="36"/>
  <c r="PX24" i="36"/>
  <c r="PX25" i="36"/>
  <c r="VX7" i="35"/>
  <c r="PE4" i="36"/>
  <c r="PE5" i="36"/>
  <c r="PE6" i="36"/>
  <c r="PE7" i="36"/>
  <c r="PE8" i="36"/>
  <c r="PE9" i="36"/>
  <c r="PE10" i="36"/>
  <c r="PE11" i="36"/>
  <c r="PE12" i="36"/>
  <c r="PE13" i="36"/>
  <c r="PE14" i="36"/>
  <c r="PE15" i="36"/>
  <c r="PE16" i="36"/>
  <c r="PE17" i="36"/>
  <c r="PE18" i="36"/>
  <c r="PE19" i="36"/>
  <c r="PE20" i="36"/>
  <c r="PE21" i="36"/>
  <c r="PE22" i="36"/>
  <c r="PE23" i="36"/>
  <c r="PE24" i="36"/>
  <c r="PE25" i="36"/>
  <c r="PE3" i="36"/>
  <c r="NS4" i="36"/>
  <c r="NS5" i="36"/>
  <c r="NS6" i="36"/>
  <c r="NS7" i="36"/>
  <c r="NS8" i="36"/>
  <c r="NS9" i="36"/>
  <c r="NS10" i="36"/>
  <c r="NS11" i="36"/>
  <c r="NS12" i="36"/>
  <c r="NS13" i="36"/>
  <c r="NS14" i="36"/>
  <c r="NS15" i="36"/>
  <c r="NS16" i="36"/>
  <c r="NS17" i="36"/>
  <c r="NS18" i="36"/>
  <c r="NS19" i="36"/>
  <c r="NS20" i="36"/>
  <c r="NS21" i="36"/>
  <c r="NS22" i="36"/>
  <c r="NS23" i="36"/>
  <c r="NS24" i="36"/>
  <c r="NS25" i="36"/>
  <c r="NS3" i="36"/>
  <c r="TT7" i="35"/>
  <c r="UV7" i="35"/>
  <c r="WZ11" i="35"/>
  <c r="WZ10" i="35"/>
  <c r="WZ8" i="35"/>
  <c r="WZ6" i="35"/>
  <c r="WZ5" i="35"/>
  <c r="WZ4" i="35"/>
  <c r="WZ3" i="35"/>
  <c r="VX10" i="35"/>
  <c r="VX8" i="35"/>
  <c r="VX6" i="35"/>
  <c r="VX5" i="35"/>
  <c r="VX4" i="35"/>
  <c r="VX3" i="35"/>
  <c r="ON17" i="36"/>
  <c r="ON15" i="36"/>
  <c r="ON14" i="36"/>
  <c r="ON13" i="36"/>
  <c r="ON12" i="36"/>
  <c r="ON10" i="36"/>
  <c r="ON9" i="36"/>
  <c r="ON8" i="36"/>
  <c r="ON6" i="36"/>
  <c r="ON5" i="36"/>
  <c r="ON4" i="36"/>
  <c r="ON3" i="36"/>
  <c r="NU17" i="36"/>
  <c r="NU15" i="36"/>
  <c r="NU14" i="36"/>
  <c r="NU13" i="36"/>
  <c r="NU12" i="36"/>
  <c r="NU11" i="36"/>
  <c r="NU10" i="36"/>
  <c r="NU9" i="36"/>
  <c r="NU8" i="36"/>
  <c r="NU7" i="36"/>
  <c r="NU6" i="36"/>
  <c r="NU5" i="36"/>
  <c r="NU4" i="36"/>
  <c r="NU3" i="36"/>
  <c r="UV11" i="35"/>
  <c r="QB8" i="35"/>
  <c r="RC8" i="35" s="1"/>
  <c r="TT11" i="35"/>
  <c r="SR7" i="35"/>
  <c r="UV10" i="35"/>
  <c r="UV8" i="35"/>
  <c r="UV6" i="35"/>
  <c r="UV5" i="35"/>
  <c r="UV4" i="35"/>
  <c r="UV3" i="35"/>
  <c r="TT10" i="35"/>
  <c r="TT8" i="35"/>
  <c r="TT6" i="35"/>
  <c r="TT5" i="35"/>
  <c r="TT4" i="35"/>
  <c r="TT3" i="35"/>
  <c r="SR10" i="35"/>
  <c r="SR9" i="35"/>
  <c r="SR8" i="35"/>
  <c r="SR6" i="35"/>
  <c r="SR5" i="35"/>
  <c r="SR4" i="35"/>
  <c r="SR3" i="35"/>
  <c r="MZ25" i="36"/>
  <c r="MZ24" i="36"/>
  <c r="MZ23" i="36"/>
  <c r="MZ22" i="36"/>
  <c r="MZ21" i="36"/>
  <c r="MZ20" i="36"/>
  <c r="MZ19" i="36"/>
  <c r="MZ18" i="36"/>
  <c r="MZ17" i="36"/>
  <c r="NB17" i="36" s="1"/>
  <c r="MZ16" i="36"/>
  <c r="MZ15" i="36"/>
  <c r="NB15" i="36" s="1"/>
  <c r="MZ14" i="36"/>
  <c r="NB14" i="36" s="1"/>
  <c r="MZ13" i="36"/>
  <c r="NB13" i="36" s="1"/>
  <c r="MZ12" i="36"/>
  <c r="NB12" i="36" s="1"/>
  <c r="MZ11" i="36"/>
  <c r="NB11" i="36" s="1"/>
  <c r="MZ10" i="36"/>
  <c r="NB10" i="36" s="1"/>
  <c r="MZ9" i="36"/>
  <c r="NB9" i="36" s="1"/>
  <c r="MZ8" i="36"/>
  <c r="NB8" i="36" s="1"/>
  <c r="MZ7" i="36"/>
  <c r="NB7" i="36" s="1"/>
  <c r="MZ6" i="36"/>
  <c r="NB6" i="36" s="1"/>
  <c r="MZ5" i="36"/>
  <c r="NB5" i="36" s="1"/>
  <c r="MZ4" i="36"/>
  <c r="NB4" i="36" s="1"/>
  <c r="MZ3" i="36"/>
  <c r="NB3" i="36" s="1"/>
  <c r="MG25" i="36"/>
  <c r="MG24" i="36"/>
  <c r="MG23" i="36"/>
  <c r="MG22" i="36"/>
  <c r="MG21" i="36"/>
  <c r="MG20" i="36"/>
  <c r="MG19" i="36"/>
  <c r="MG18" i="36"/>
  <c r="MG17" i="36"/>
  <c r="MI17" i="36" s="1"/>
  <c r="MG16" i="36"/>
  <c r="MG15" i="36"/>
  <c r="MI15" i="36" s="1"/>
  <c r="MG14" i="36"/>
  <c r="MI14" i="36" s="1"/>
  <c r="MG13" i="36"/>
  <c r="MI13" i="36" s="1"/>
  <c r="MG12" i="36"/>
  <c r="MI12" i="36" s="1"/>
  <c r="MG11" i="36"/>
  <c r="MI11" i="36" s="1"/>
  <c r="MG10" i="36"/>
  <c r="MI10" i="36" s="1"/>
  <c r="MG9" i="36"/>
  <c r="MI9" i="36" s="1"/>
  <c r="MG8" i="36"/>
  <c r="MI8" i="36" s="1"/>
  <c r="MG7" i="36"/>
  <c r="MI7" i="36" s="1"/>
  <c r="MG6" i="36"/>
  <c r="MI6" i="36" s="1"/>
  <c r="MG5" i="36"/>
  <c r="MI5" i="36" s="1"/>
  <c r="MG4" i="36"/>
  <c r="MI4" i="36" s="1"/>
  <c r="MG3" i="36"/>
  <c r="MI3" i="36" s="1"/>
  <c r="LN25" i="36"/>
  <c r="LN24" i="36"/>
  <c r="LN23" i="36"/>
  <c r="LN22" i="36"/>
  <c r="LN21" i="36"/>
  <c r="LN20" i="36"/>
  <c r="LN19" i="36"/>
  <c r="RJ19" i="36" s="1"/>
  <c r="LN18" i="36"/>
  <c r="LN17" i="36"/>
  <c r="LN16" i="36"/>
  <c r="LN15" i="36"/>
  <c r="RJ15" i="36" s="1"/>
  <c r="LN14" i="36"/>
  <c r="RJ14" i="36" s="1"/>
  <c r="LN13" i="36"/>
  <c r="LN12" i="36"/>
  <c r="RJ12" i="36" s="1"/>
  <c r="LN11" i="36"/>
  <c r="LN10" i="36"/>
  <c r="RJ10" i="36" s="1"/>
  <c r="LN9" i="36"/>
  <c r="RJ9" i="36" s="1"/>
  <c r="LN8" i="36"/>
  <c r="RJ8" i="36" s="1"/>
  <c r="LN7" i="36"/>
  <c r="LN6" i="36"/>
  <c r="RJ6" i="36" s="1"/>
  <c r="LN5" i="36"/>
  <c r="RJ5" i="36" s="1"/>
  <c r="LN4" i="36"/>
  <c r="RJ4" i="36" s="1"/>
  <c r="LN3" i="36"/>
  <c r="JV15" i="36"/>
  <c r="L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QT3" i="35"/>
  <c r="KU3" i="36"/>
  <c r="QA4" i="35"/>
  <c r="QA5" i="35"/>
  <c r="QA6" i="35"/>
  <c r="QA7" i="35"/>
  <c r="QA8" i="35"/>
  <c r="QA9" i="35"/>
  <c r="QA10" i="35"/>
  <c r="QA11" i="35"/>
  <c r="QA3" i="35"/>
  <c r="PZ4" i="35"/>
  <c r="PZ5" i="35"/>
  <c r="PZ6" i="35"/>
  <c r="PZ7" i="35"/>
  <c r="PZ8" i="35"/>
  <c r="PZ9" i="35"/>
  <c r="PZ10" i="35"/>
  <c r="PZ11" i="35"/>
  <c r="PZ3" i="35"/>
  <c r="PY4" i="35"/>
  <c r="PY5" i="35"/>
  <c r="PY6" i="35"/>
  <c r="PY7" i="35"/>
  <c r="PY8" i="35"/>
  <c r="PY9" i="35"/>
  <c r="PY10" i="35"/>
  <c r="PY11" i="35"/>
  <c r="PY3" i="35"/>
  <c r="QN4" i="35"/>
  <c r="QN5" i="35"/>
  <c r="QN6" i="35"/>
  <c r="QN7" i="35"/>
  <c r="QN8" i="35"/>
  <c r="QO8" i="35" s="1"/>
  <c r="QN9" i="35"/>
  <c r="QN10" i="35"/>
  <c r="QN11" i="35"/>
  <c r="QB4" i="35"/>
  <c r="QB5" i="35"/>
  <c r="QB6" i="35"/>
  <c r="QB7" i="35"/>
  <c r="QB9" i="35"/>
  <c r="QB10" i="35"/>
  <c r="QB11" i="35"/>
  <c r="QB3" i="35"/>
  <c r="RC3" i="35" s="1"/>
  <c r="PX4" i="35"/>
  <c r="PX5" i="35"/>
  <c r="PX6" i="35"/>
  <c r="PX7" i="35"/>
  <c r="PX8" i="35"/>
  <c r="PX9" i="35"/>
  <c r="PX10" i="35"/>
  <c r="PX11" i="35"/>
  <c r="PX3" i="35"/>
  <c r="PS4" i="35"/>
  <c r="PS5" i="35"/>
  <c r="PS6" i="35"/>
  <c r="PS7" i="35"/>
  <c r="PS8" i="35"/>
  <c r="PS9" i="35"/>
  <c r="PS10" i="35"/>
  <c r="PS11" i="35"/>
  <c r="PS3" i="35"/>
  <c r="KB4" i="36"/>
  <c r="KB5" i="36"/>
  <c r="KB6" i="36"/>
  <c r="KB7" i="36"/>
  <c r="KB8" i="36"/>
  <c r="KB9" i="36"/>
  <c r="KB10" i="36"/>
  <c r="KB11" i="36"/>
  <c r="KB12" i="36"/>
  <c r="KB13" i="36"/>
  <c r="KB14" i="36"/>
  <c r="KB15" i="36"/>
  <c r="KB16" i="36"/>
  <c r="KB17" i="36"/>
  <c r="KB18" i="36"/>
  <c r="KB19" i="36"/>
  <c r="KB20" i="36"/>
  <c r="KB21" i="36"/>
  <c r="KB22" i="36"/>
  <c r="KB23" i="36"/>
  <c r="KB24" i="36"/>
  <c r="KB25" i="36"/>
  <c r="KB3" i="36"/>
  <c r="JV4" i="36"/>
  <c r="JW4" i="36"/>
  <c r="JX4" i="36"/>
  <c r="JV5" i="36"/>
  <c r="JW5" i="36"/>
  <c r="JX5" i="36"/>
  <c r="JV6" i="36"/>
  <c r="JW6" i="36"/>
  <c r="JX6" i="36"/>
  <c r="JV7" i="36"/>
  <c r="JW7" i="36"/>
  <c r="JX7" i="36"/>
  <c r="JV8" i="36"/>
  <c r="JW8" i="36"/>
  <c r="JX8" i="36"/>
  <c r="JV9" i="36"/>
  <c r="JW9" i="36"/>
  <c r="JX9" i="36"/>
  <c r="JV10" i="36"/>
  <c r="JW10" i="36"/>
  <c r="JX10" i="36"/>
  <c r="JV11" i="36"/>
  <c r="JW11" i="36"/>
  <c r="JX11" i="36"/>
  <c r="JV12" i="36"/>
  <c r="JW12" i="36"/>
  <c r="JX12" i="36"/>
  <c r="JV13" i="36"/>
  <c r="JW13" i="36"/>
  <c r="JX13" i="36"/>
  <c r="JV14" i="36"/>
  <c r="JW14" i="36"/>
  <c r="JX14" i="36"/>
  <c r="JW15" i="36"/>
  <c r="JX15" i="36"/>
  <c r="KC15" i="36" s="1"/>
  <c r="KE15" i="36" s="1"/>
  <c r="JV16" i="36"/>
  <c r="JW16" i="36"/>
  <c r="JX16" i="36"/>
  <c r="JV17" i="36"/>
  <c r="JW17" i="36"/>
  <c r="JX17" i="36"/>
  <c r="JV18" i="36"/>
  <c r="JW18" i="36"/>
  <c r="JX18" i="36"/>
  <c r="JV19" i="36"/>
  <c r="JW19" i="36"/>
  <c r="JX19" i="36"/>
  <c r="JV20" i="36"/>
  <c r="JW20" i="36"/>
  <c r="JX20" i="36"/>
  <c r="JV21" i="36"/>
  <c r="JW21" i="36"/>
  <c r="JX21" i="36"/>
  <c r="JV22" i="36"/>
  <c r="JW22" i="36"/>
  <c r="JX22" i="36"/>
  <c r="JV23" i="36"/>
  <c r="JW23" i="36"/>
  <c r="JX23" i="36"/>
  <c r="JV24" i="36"/>
  <c r="JW24" i="36"/>
  <c r="JX24" i="36"/>
  <c r="JV25" i="36"/>
  <c r="JW25" i="36"/>
  <c r="JX25" i="36"/>
  <c r="JX3" i="36"/>
  <c r="JW3" i="36"/>
  <c r="JV3" i="36"/>
  <c r="KC3" i="36" s="1"/>
  <c r="KE3" i="36" s="1"/>
  <c r="JU4" i="36"/>
  <c r="JU5" i="36"/>
  <c r="JU6" i="36"/>
  <c r="JU7" i="36"/>
  <c r="JU8" i="36"/>
  <c r="JU9" i="36"/>
  <c r="JU10" i="36"/>
  <c r="JU11" i="36"/>
  <c r="JU12" i="36"/>
  <c r="JU13" i="36"/>
  <c r="JU14" i="36"/>
  <c r="JU15" i="36"/>
  <c r="JU16" i="36"/>
  <c r="JU17" i="36"/>
  <c r="JU18" i="36"/>
  <c r="JU19" i="36"/>
  <c r="JU20" i="36"/>
  <c r="JU21" i="36"/>
  <c r="JU22" i="36"/>
  <c r="JU23" i="36"/>
  <c r="JU24" i="36"/>
  <c r="JU25" i="36"/>
  <c r="JU3" i="36"/>
  <c r="JR4" i="36"/>
  <c r="JR5" i="36"/>
  <c r="JR6" i="36"/>
  <c r="JR7" i="36"/>
  <c r="JR8" i="36"/>
  <c r="JR9" i="36"/>
  <c r="JR10" i="36"/>
  <c r="JR11" i="36"/>
  <c r="JR12" i="36"/>
  <c r="JR13" i="36"/>
  <c r="JR14" i="36"/>
  <c r="JR15" i="36"/>
  <c r="JR16" i="36"/>
  <c r="JR17" i="36"/>
  <c r="JR18" i="36"/>
  <c r="JR19" i="36"/>
  <c r="JR20" i="36"/>
  <c r="JR21" i="36"/>
  <c r="JR22" i="36"/>
  <c r="JR23" i="36"/>
  <c r="JR24" i="36"/>
  <c r="JR25" i="36"/>
  <c r="JR3" i="36"/>
  <c r="KL4" i="36"/>
  <c r="KL5" i="36"/>
  <c r="KL6" i="36"/>
  <c r="KL7" i="36"/>
  <c r="KL8" i="36"/>
  <c r="KL9" i="36"/>
  <c r="KL10" i="36"/>
  <c r="KL11" i="36"/>
  <c r="KL12" i="36"/>
  <c r="KL13" i="36"/>
  <c r="KL14" i="36"/>
  <c r="KL15" i="36"/>
  <c r="KL16" i="36"/>
  <c r="KL17" i="36"/>
  <c r="KL18" i="36"/>
  <c r="KL19" i="36"/>
  <c r="KL20" i="36"/>
  <c r="KL21" i="36"/>
  <c r="KL22" i="36"/>
  <c r="KL23" i="36"/>
  <c r="KL24" i="36"/>
  <c r="KL25" i="36"/>
  <c r="KL3" i="36"/>
  <c r="JL4" i="36"/>
  <c r="JL5" i="36"/>
  <c r="JL6" i="36"/>
  <c r="JL7" i="36"/>
  <c r="JL8" i="36"/>
  <c r="JL9" i="36"/>
  <c r="JL10" i="36"/>
  <c r="JL11" i="36"/>
  <c r="JL12" i="36"/>
  <c r="JL13" i="36"/>
  <c r="JL14" i="36"/>
  <c r="JL15" i="36"/>
  <c r="JL16" i="36"/>
  <c r="JL17" i="36"/>
  <c r="JL18" i="36"/>
  <c r="JL19" i="36"/>
  <c r="JL20" i="36"/>
  <c r="JL21" i="36"/>
  <c r="JL22" i="36"/>
  <c r="JL23" i="36"/>
  <c r="JL24" i="36"/>
  <c r="JL25" i="36"/>
  <c r="JL3" i="36"/>
  <c r="IU4" i="36"/>
  <c r="IU5" i="36"/>
  <c r="IU6" i="36"/>
  <c r="IU7" i="36"/>
  <c r="IU8" i="36"/>
  <c r="IU9" i="36"/>
  <c r="IU10" i="36"/>
  <c r="IU11" i="36"/>
  <c r="IU12" i="36"/>
  <c r="IU13" i="36"/>
  <c r="IU14" i="36"/>
  <c r="IU15" i="36"/>
  <c r="IU16" i="36"/>
  <c r="IU17" i="36"/>
  <c r="IU18" i="36"/>
  <c r="IU19" i="36"/>
  <c r="IU20" i="36"/>
  <c r="IU21" i="36"/>
  <c r="IU22" i="36"/>
  <c r="IU23" i="36"/>
  <c r="IU24" i="36"/>
  <c r="IU25" i="36"/>
  <c r="IU3" i="36"/>
  <c r="ID4" i="36"/>
  <c r="ID5" i="36"/>
  <c r="ID6" i="36"/>
  <c r="ID7" i="36"/>
  <c r="ID8" i="36"/>
  <c r="ID9" i="36"/>
  <c r="ID10" i="36"/>
  <c r="ID11" i="36"/>
  <c r="ID12" i="36"/>
  <c r="ID13" i="36"/>
  <c r="ID14" i="36"/>
  <c r="ID15" i="36"/>
  <c r="ID16" i="36"/>
  <c r="ID17" i="36"/>
  <c r="ID18" i="36"/>
  <c r="ID19" i="36"/>
  <c r="ID20" i="36"/>
  <c r="ID21" i="36"/>
  <c r="ID22" i="36"/>
  <c r="ID23" i="36"/>
  <c r="ID24" i="36"/>
  <c r="ID25" i="36"/>
  <c r="ID3" i="36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" i="42"/>
  <c r="KS4" i="36"/>
  <c r="KS5" i="36"/>
  <c r="KS6" i="36"/>
  <c r="KS7" i="36"/>
  <c r="KS8" i="36"/>
  <c r="KS9" i="36"/>
  <c r="KS10" i="36"/>
  <c r="KS11" i="36"/>
  <c r="KS12" i="36"/>
  <c r="KS13" i="36"/>
  <c r="KS14" i="36"/>
  <c r="KS15" i="36"/>
  <c r="KS16" i="36"/>
  <c r="KS17" i="36"/>
  <c r="KS18" i="36"/>
  <c r="KS19" i="36"/>
  <c r="KS20" i="36"/>
  <c r="KS21" i="36"/>
  <c r="KS22" i="36"/>
  <c r="KS23" i="36"/>
  <c r="KS24" i="36"/>
  <c r="KS25" i="36"/>
  <c r="KS3" i="36"/>
  <c r="KW4" i="36"/>
  <c r="KW5" i="36"/>
  <c r="KW6" i="36"/>
  <c r="KW7" i="36"/>
  <c r="KW8" i="36"/>
  <c r="KW9" i="36"/>
  <c r="KW10" i="36"/>
  <c r="KW11" i="36"/>
  <c r="KW12" i="36"/>
  <c r="KW13" i="36"/>
  <c r="KW14" i="36"/>
  <c r="KW15" i="36"/>
  <c r="KW16" i="36"/>
  <c r="KW17" i="36"/>
  <c r="KW18" i="36"/>
  <c r="KW19" i="36"/>
  <c r="KW20" i="36"/>
  <c r="KW21" i="36"/>
  <c r="KW22" i="36"/>
  <c r="KW23" i="36"/>
  <c r="KW24" i="36"/>
  <c r="KW25" i="36"/>
  <c r="KW3" i="36"/>
  <c r="KU4" i="36"/>
  <c r="KU5" i="36"/>
  <c r="KU6" i="36"/>
  <c r="KU7" i="36"/>
  <c r="KU8" i="36"/>
  <c r="KU9" i="36"/>
  <c r="KU10" i="36"/>
  <c r="KU11" i="36"/>
  <c r="KU12" i="36"/>
  <c r="KU13" i="36"/>
  <c r="KU14" i="36"/>
  <c r="KU15" i="36"/>
  <c r="KU16" i="36"/>
  <c r="KU17" i="36"/>
  <c r="KU18" i="36"/>
  <c r="KU19" i="36"/>
  <c r="KU20" i="36"/>
  <c r="KU21" i="36"/>
  <c r="KU22" i="36"/>
  <c r="KU23" i="36"/>
  <c r="KU24" i="36"/>
  <c r="KU25" i="36"/>
  <c r="KI4" i="36"/>
  <c r="KI5" i="36"/>
  <c r="KI6" i="36"/>
  <c r="KI7" i="36"/>
  <c r="KI8" i="36"/>
  <c r="KI9" i="36"/>
  <c r="KI10" i="36"/>
  <c r="KI11" i="36"/>
  <c r="KI12" i="36"/>
  <c r="KI13" i="36"/>
  <c r="KI14" i="36"/>
  <c r="KI15" i="36"/>
  <c r="KI16" i="36"/>
  <c r="KI17" i="36"/>
  <c r="KI18" i="36"/>
  <c r="KI19" i="36"/>
  <c r="KI20" i="36"/>
  <c r="KI21" i="36"/>
  <c r="KI22" i="36"/>
  <c r="KI23" i="36"/>
  <c r="KI24" i="36"/>
  <c r="KI25" i="36"/>
  <c r="KI3" i="36"/>
  <c r="RN4" i="35"/>
  <c r="RN5" i="35"/>
  <c r="RN6" i="35"/>
  <c r="RN7" i="35"/>
  <c r="RN8" i="35"/>
  <c r="RN9" i="35"/>
  <c r="RN10" i="35"/>
  <c r="RN11" i="35"/>
  <c r="RN3" i="35"/>
  <c r="RO11" i="35"/>
  <c r="RO10" i="35"/>
  <c r="MK11" i="35"/>
  <c r="RO4" i="35"/>
  <c r="RO5" i="35"/>
  <c r="RO6" i="35"/>
  <c r="RO7" i="35"/>
  <c r="RO8" i="35"/>
  <c r="RO9" i="35"/>
  <c r="RO3" i="35"/>
  <c r="RP3" i="35"/>
  <c r="QY4" i="35"/>
  <c r="QY5" i="35"/>
  <c r="QY6" i="35"/>
  <c r="QY7" i="35"/>
  <c r="QY8" i="35"/>
  <c r="QY9" i="35"/>
  <c r="QY10" i="35"/>
  <c r="QY11" i="35"/>
  <c r="QY3" i="35"/>
  <c r="QT4" i="35"/>
  <c r="QT5" i="35"/>
  <c r="QT6" i="35"/>
  <c r="QT7" i="35"/>
  <c r="QT8" i="35"/>
  <c r="QT9" i="35"/>
  <c r="QT10" i="35"/>
  <c r="QT11" i="35"/>
  <c r="HM4" i="36"/>
  <c r="HM5" i="36"/>
  <c r="HM6" i="36"/>
  <c r="HM7" i="36"/>
  <c r="HM8" i="36"/>
  <c r="HM10" i="36"/>
  <c r="HM11" i="36"/>
  <c r="HM12" i="36"/>
  <c r="HM13" i="36"/>
  <c r="HM14" i="36"/>
  <c r="HM15" i="36"/>
  <c r="HM16" i="36"/>
  <c r="HM20" i="36"/>
  <c r="HM21" i="36"/>
  <c r="HM22" i="36"/>
  <c r="HM23" i="36"/>
  <c r="HM24" i="36"/>
  <c r="HM25" i="36"/>
  <c r="HM3" i="36"/>
  <c r="HD4" i="35"/>
  <c r="HE4" i="35"/>
  <c r="HF4" i="35"/>
  <c r="HG4" i="35"/>
  <c r="HH4" i="35"/>
  <c r="HD5" i="35"/>
  <c r="HE5" i="35"/>
  <c r="HF5" i="35"/>
  <c r="HG5" i="35"/>
  <c r="HH5" i="35"/>
  <c r="HD6" i="35"/>
  <c r="HE6" i="35"/>
  <c r="HF6" i="35"/>
  <c r="HG6" i="35"/>
  <c r="HH6" i="35"/>
  <c r="HD7" i="35"/>
  <c r="HE7" i="35"/>
  <c r="HF7" i="35"/>
  <c r="HG7" i="35"/>
  <c r="HD8" i="35"/>
  <c r="HE8" i="35"/>
  <c r="HF8" i="35"/>
  <c r="HG8" i="35"/>
  <c r="HH8" i="35"/>
  <c r="HD9" i="35"/>
  <c r="HE9" i="35"/>
  <c r="HF9" i="35"/>
  <c r="HG9" i="35"/>
  <c r="HH9" i="35"/>
  <c r="HD10" i="35"/>
  <c r="HE10" i="35"/>
  <c r="HF10" i="35"/>
  <c r="HG10" i="35"/>
  <c r="HH10" i="35"/>
  <c r="HD11" i="35"/>
  <c r="HE11" i="35"/>
  <c r="HF11" i="35"/>
  <c r="HG11" i="35"/>
  <c r="HH11" i="35"/>
  <c r="HH3" i="35"/>
  <c r="HG3" i="35"/>
  <c r="HF3" i="35"/>
  <c r="HE3" i="35"/>
  <c r="HD3" i="35"/>
  <c r="GT4" i="35"/>
  <c r="GU4" i="35"/>
  <c r="GV4" i="35"/>
  <c r="GT5" i="35"/>
  <c r="GU5" i="35"/>
  <c r="GV5" i="35"/>
  <c r="GT6" i="35"/>
  <c r="GU6" i="35"/>
  <c r="GV6" i="35"/>
  <c r="GT7" i="35"/>
  <c r="GU7" i="35"/>
  <c r="GV7" i="35"/>
  <c r="GT8" i="35"/>
  <c r="GU8" i="35"/>
  <c r="GV8" i="35"/>
  <c r="GT9" i="35"/>
  <c r="GU9" i="35"/>
  <c r="GV9" i="35"/>
  <c r="GT10" i="35"/>
  <c r="GU10" i="35"/>
  <c r="GV10" i="35"/>
  <c r="GT11" i="35"/>
  <c r="GU11" i="35"/>
  <c r="GV11" i="35"/>
  <c r="GV3" i="35"/>
  <c r="GU3" i="35"/>
  <c r="GT3" i="35"/>
  <c r="GW3" i="35" s="1"/>
  <c r="HJ3" i="35" s="1"/>
  <c r="EE4" i="36"/>
  <c r="EE5" i="36"/>
  <c r="EE6" i="36"/>
  <c r="EE7" i="36"/>
  <c r="EE8" i="36"/>
  <c r="EE9" i="36"/>
  <c r="EE10" i="36"/>
  <c r="EE11" i="36"/>
  <c r="EE12" i="36"/>
  <c r="EE13" i="36"/>
  <c r="EE14" i="36"/>
  <c r="EE15" i="36"/>
  <c r="EE16" i="36"/>
  <c r="EE17" i="36"/>
  <c r="EE18" i="36"/>
  <c r="EE19" i="36"/>
  <c r="EE20" i="36"/>
  <c r="EE21" i="36"/>
  <c r="EE22" i="36"/>
  <c r="EE23" i="36"/>
  <c r="EE24" i="36"/>
  <c r="EE25" i="36"/>
  <c r="EE3" i="36"/>
  <c r="EA4" i="36"/>
  <c r="EA5" i="36"/>
  <c r="EA6" i="36"/>
  <c r="EA7" i="36"/>
  <c r="EA8" i="36"/>
  <c r="EA9" i="36"/>
  <c r="EA10" i="36"/>
  <c r="EA11" i="36"/>
  <c r="EA12" i="36"/>
  <c r="EA13" i="36"/>
  <c r="EA14" i="36"/>
  <c r="EA15" i="36"/>
  <c r="EA16" i="36"/>
  <c r="EA17" i="36"/>
  <c r="EA18" i="36"/>
  <c r="EA19" i="36"/>
  <c r="EA20" i="36"/>
  <c r="EA21" i="36"/>
  <c r="EA22" i="36"/>
  <c r="EA23" i="36"/>
  <c r="EA24" i="36"/>
  <c r="EA25" i="36"/>
  <c r="EA3" i="36"/>
  <c r="DZ4" i="36"/>
  <c r="DZ5" i="36"/>
  <c r="DZ6" i="36"/>
  <c r="DZ7" i="36"/>
  <c r="DZ8" i="36"/>
  <c r="DZ9" i="36"/>
  <c r="DZ10" i="36"/>
  <c r="DZ11" i="36"/>
  <c r="DZ12" i="36"/>
  <c r="DZ13" i="36"/>
  <c r="DZ14" i="36"/>
  <c r="DZ15" i="36"/>
  <c r="DZ16" i="36"/>
  <c r="DZ17" i="36"/>
  <c r="DZ18" i="36"/>
  <c r="DZ19" i="36"/>
  <c r="DZ20" i="36"/>
  <c r="DZ21" i="36"/>
  <c r="DZ22" i="36"/>
  <c r="DZ23" i="36"/>
  <c r="DZ24" i="36"/>
  <c r="DZ25" i="36"/>
  <c r="DZ3" i="36"/>
  <c r="DY4" i="36"/>
  <c r="EF4" i="36" s="1"/>
  <c r="EH4" i="36" s="1"/>
  <c r="DY5" i="36"/>
  <c r="EF5" i="36" s="1"/>
  <c r="EH5" i="36" s="1"/>
  <c r="DY6" i="36"/>
  <c r="EF6" i="36" s="1"/>
  <c r="EH6" i="36" s="1"/>
  <c r="DY7" i="36"/>
  <c r="EF7" i="36" s="1"/>
  <c r="EH7" i="36" s="1"/>
  <c r="DY8" i="36"/>
  <c r="EF8" i="36" s="1"/>
  <c r="EH8" i="36" s="1"/>
  <c r="DY9" i="36"/>
  <c r="EF9" i="36" s="1"/>
  <c r="EH9" i="36" s="1"/>
  <c r="DY10" i="36"/>
  <c r="EF10" i="36" s="1"/>
  <c r="EH10" i="36" s="1"/>
  <c r="DY11" i="36"/>
  <c r="EF11" i="36" s="1"/>
  <c r="EH11" i="36" s="1"/>
  <c r="DY12" i="36"/>
  <c r="EF12" i="36" s="1"/>
  <c r="EH12" i="36" s="1"/>
  <c r="DY13" i="36"/>
  <c r="EF13" i="36" s="1"/>
  <c r="EH13" i="36" s="1"/>
  <c r="DY14" i="36"/>
  <c r="EF14" i="36" s="1"/>
  <c r="DY15" i="36"/>
  <c r="EF15" i="36" s="1"/>
  <c r="EH15" i="36" s="1"/>
  <c r="DY16" i="36"/>
  <c r="EF16" i="36" s="1"/>
  <c r="EH16" i="36" s="1"/>
  <c r="DY17" i="36"/>
  <c r="EF17" i="36" s="1"/>
  <c r="EH17" i="36" s="1"/>
  <c r="DY18" i="36"/>
  <c r="EF18" i="36" s="1"/>
  <c r="EH18" i="36" s="1"/>
  <c r="DY19" i="36"/>
  <c r="EF19" i="36" s="1"/>
  <c r="DY20" i="36"/>
  <c r="EF20" i="36" s="1"/>
  <c r="EH20" i="36" s="1"/>
  <c r="DY21" i="36"/>
  <c r="EF21" i="36" s="1"/>
  <c r="EH21" i="36" s="1"/>
  <c r="DY22" i="36"/>
  <c r="EF22" i="36" s="1"/>
  <c r="EH22" i="36" s="1"/>
  <c r="DY23" i="36"/>
  <c r="EF23" i="36" s="1"/>
  <c r="EH23" i="36" s="1"/>
  <c r="DY24" i="36"/>
  <c r="EF24" i="36" s="1"/>
  <c r="EH24" i="36" s="1"/>
  <c r="DY25" i="36"/>
  <c r="EF25" i="36" s="1"/>
  <c r="EH25" i="36" s="1"/>
  <c r="DY3" i="36"/>
  <c r="EF3" i="36" s="1"/>
  <c r="EH3" i="36" s="1"/>
  <c r="BD3" i="35"/>
  <c r="BD4" i="35"/>
  <c r="BD5" i="35"/>
  <c r="BD6" i="35"/>
  <c r="BD7" i="35"/>
  <c r="BD8" i="35"/>
  <c r="BD9" i="35"/>
  <c r="GV4" i="36"/>
  <c r="GV5" i="36"/>
  <c r="GV6" i="36"/>
  <c r="GV7" i="36"/>
  <c r="GV8" i="36"/>
  <c r="GV9" i="36"/>
  <c r="GV10" i="36"/>
  <c r="GV11" i="36"/>
  <c r="GV12" i="36"/>
  <c r="GV13" i="36"/>
  <c r="GV14" i="36"/>
  <c r="GV15" i="36"/>
  <c r="GV16" i="36"/>
  <c r="GV17" i="36"/>
  <c r="GV18" i="36"/>
  <c r="GV19" i="36"/>
  <c r="GV20" i="36"/>
  <c r="GV21" i="36"/>
  <c r="GV22" i="36"/>
  <c r="GV23" i="36"/>
  <c r="GV24" i="36"/>
  <c r="GV25" i="36"/>
  <c r="GV3" i="36"/>
  <c r="GE4" i="36"/>
  <c r="GE5" i="36"/>
  <c r="GE6" i="36"/>
  <c r="GE7" i="36"/>
  <c r="GE8" i="36"/>
  <c r="GE9" i="36"/>
  <c r="GE10" i="36"/>
  <c r="GE11" i="36"/>
  <c r="GE12" i="36"/>
  <c r="GE13" i="36"/>
  <c r="GE14" i="36"/>
  <c r="GE15" i="36"/>
  <c r="GE16" i="36"/>
  <c r="GE17" i="36"/>
  <c r="GE18" i="36"/>
  <c r="GE19" i="36"/>
  <c r="GE3" i="36"/>
  <c r="RP8" i="35"/>
  <c r="MK10" i="35"/>
  <c r="MK9" i="35"/>
  <c r="MK8" i="35"/>
  <c r="MK7" i="35"/>
  <c r="MK6" i="35"/>
  <c r="MK5" i="35"/>
  <c r="MK4" i="35"/>
  <c r="LJ10" i="35"/>
  <c r="LJ9" i="35"/>
  <c r="LJ8" i="35"/>
  <c r="LJ7" i="35"/>
  <c r="LJ6" i="35"/>
  <c r="LJ5" i="35"/>
  <c r="LJ4" i="35"/>
  <c r="LJ3" i="35"/>
  <c r="KJ9" i="35"/>
  <c r="KJ8" i="35"/>
  <c r="KJ7" i="35"/>
  <c r="KJ6" i="35"/>
  <c r="KJ5" i="35"/>
  <c r="KJ4" i="35"/>
  <c r="KJ3" i="35"/>
  <c r="HO25" i="36"/>
  <c r="HO24" i="36"/>
  <c r="HO23" i="36"/>
  <c r="HO22" i="36"/>
  <c r="HO21" i="36"/>
  <c r="HO20" i="36"/>
  <c r="HO19" i="36"/>
  <c r="HO18" i="36"/>
  <c r="HO16" i="36"/>
  <c r="HO15" i="36"/>
  <c r="HO14" i="36"/>
  <c r="HO13" i="36"/>
  <c r="HO12" i="36"/>
  <c r="HO11" i="36"/>
  <c r="HO10" i="36"/>
  <c r="HO8" i="36"/>
  <c r="HO7" i="36"/>
  <c r="HO6" i="36"/>
  <c r="HO5" i="36"/>
  <c r="HO4" i="36"/>
  <c r="HO3" i="36"/>
  <c r="GX25" i="36"/>
  <c r="GX24" i="36"/>
  <c r="GX23" i="36"/>
  <c r="GX22" i="36"/>
  <c r="GX21" i="36"/>
  <c r="GX20" i="36"/>
  <c r="GX19" i="36"/>
  <c r="GX18" i="36"/>
  <c r="GX17" i="36"/>
  <c r="GX16" i="36"/>
  <c r="GX15" i="36"/>
  <c r="GX14" i="36"/>
  <c r="GX13" i="36"/>
  <c r="GX12" i="36"/>
  <c r="GX11" i="36"/>
  <c r="GX10" i="36"/>
  <c r="GX9" i="36"/>
  <c r="GX8" i="36"/>
  <c r="GX7" i="36"/>
  <c r="GX6" i="36"/>
  <c r="GX5" i="36"/>
  <c r="GX4" i="36"/>
  <c r="GX3" i="36"/>
  <c r="GG25" i="36"/>
  <c r="GG24" i="36"/>
  <c r="GG23" i="36"/>
  <c r="GG22" i="36"/>
  <c r="GG21" i="36"/>
  <c r="GG20" i="36"/>
  <c r="GG19" i="36"/>
  <c r="GG18" i="36"/>
  <c r="GG17" i="36"/>
  <c r="GG16" i="36"/>
  <c r="GG15" i="36"/>
  <c r="GG14" i="36"/>
  <c r="GG13" i="36"/>
  <c r="GG12" i="36"/>
  <c r="GG11" i="36"/>
  <c r="GG10" i="36"/>
  <c r="GG9" i="36"/>
  <c r="GG8" i="36"/>
  <c r="GG7" i="36"/>
  <c r="GG6" i="36"/>
  <c r="GG5" i="36"/>
  <c r="GG4" i="36"/>
  <c r="GG3" i="36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" i="41"/>
  <c r="JJ9" i="35"/>
  <c r="JJ8" i="35"/>
  <c r="JJ7" i="35"/>
  <c r="JJ6" i="35"/>
  <c r="JJ5" i="35"/>
  <c r="JJ4" i="35"/>
  <c r="JJ3" i="35"/>
  <c r="FN3" i="36"/>
  <c r="KT3" i="36" s="1"/>
  <c r="FN25" i="36"/>
  <c r="KT25" i="36" s="1"/>
  <c r="FN24" i="36"/>
  <c r="KT24" i="36" s="1"/>
  <c r="FN23" i="36"/>
  <c r="KT23" i="36" s="1"/>
  <c r="FN22" i="36"/>
  <c r="KT22" i="36" s="1"/>
  <c r="FN21" i="36"/>
  <c r="KT21" i="36" s="1"/>
  <c r="FN20" i="36"/>
  <c r="KT20" i="36" s="1"/>
  <c r="FN19" i="36"/>
  <c r="KT19" i="36" s="1"/>
  <c r="FN18" i="36"/>
  <c r="KT18" i="36" s="1"/>
  <c r="FN17" i="36"/>
  <c r="KT17" i="36" s="1"/>
  <c r="FN16" i="36"/>
  <c r="KT16" i="36" s="1"/>
  <c r="FN15" i="36"/>
  <c r="KT15" i="36" s="1"/>
  <c r="FN14" i="36"/>
  <c r="KT14" i="36" s="1"/>
  <c r="FN13" i="36"/>
  <c r="KT13" i="36" s="1"/>
  <c r="FN12" i="36"/>
  <c r="KT12" i="36" s="1"/>
  <c r="FN11" i="36"/>
  <c r="KT11" i="36" s="1"/>
  <c r="FN10" i="36"/>
  <c r="KT10" i="36" s="1"/>
  <c r="FN9" i="36"/>
  <c r="KT9" i="36" s="1"/>
  <c r="FN8" i="36"/>
  <c r="KT8" i="36" s="1"/>
  <c r="FN7" i="36"/>
  <c r="KT7" i="36" s="1"/>
  <c r="FN6" i="36"/>
  <c r="KT6" i="36" s="1"/>
  <c r="FN5" i="36"/>
  <c r="KT5" i="36" s="1"/>
  <c r="FN4" i="36"/>
  <c r="KT4" i="36" s="1"/>
  <c r="EL3" i="36"/>
  <c r="HS10" i="35"/>
  <c r="IH4" i="35"/>
  <c r="IH5" i="35"/>
  <c r="IH6" i="35"/>
  <c r="IH7" i="35"/>
  <c r="IH8" i="35"/>
  <c r="IH9" i="35"/>
  <c r="IH10" i="35"/>
  <c r="IH11" i="35"/>
  <c r="IH3" i="35"/>
  <c r="II4" i="35"/>
  <c r="II5" i="35"/>
  <c r="II6" i="35"/>
  <c r="II7" i="35"/>
  <c r="II8" i="35"/>
  <c r="II9" i="35"/>
  <c r="II10" i="35"/>
  <c r="II11" i="35"/>
  <c r="II3" i="35"/>
  <c r="HW4" i="35"/>
  <c r="IJ4" i="35" s="1"/>
  <c r="HW5" i="35"/>
  <c r="IJ5" i="35" s="1"/>
  <c r="HW6" i="35"/>
  <c r="IJ6" i="35" s="1"/>
  <c r="HW7" i="35"/>
  <c r="IJ7" i="35" s="1"/>
  <c r="HW8" i="35"/>
  <c r="IJ8" i="35" s="1"/>
  <c r="HW9" i="35"/>
  <c r="IJ9" i="35" s="1"/>
  <c r="HW10" i="35"/>
  <c r="HW11" i="35"/>
  <c r="IJ11" i="35" s="1"/>
  <c r="HW3" i="35"/>
  <c r="HS11" i="35"/>
  <c r="HN4" i="35"/>
  <c r="HN5" i="35"/>
  <c r="HN6" i="35"/>
  <c r="HN7" i="35"/>
  <c r="HN8" i="35"/>
  <c r="HN9" i="35"/>
  <c r="HN10" i="35"/>
  <c r="HN11" i="35"/>
  <c r="HN3" i="35"/>
  <c r="HS4" i="35"/>
  <c r="HS5" i="35"/>
  <c r="HS6" i="35"/>
  <c r="HS7" i="35"/>
  <c r="HS8" i="35"/>
  <c r="HS9" i="35"/>
  <c r="HS3" i="35"/>
  <c r="EV4" i="36"/>
  <c r="EV5" i="36"/>
  <c r="EV6" i="36"/>
  <c r="EV7" i="36"/>
  <c r="EV8" i="36"/>
  <c r="EV9" i="36"/>
  <c r="EV10" i="36"/>
  <c r="EV11" i="36"/>
  <c r="EV12" i="36"/>
  <c r="EV13" i="36"/>
  <c r="EV14" i="36"/>
  <c r="EV15" i="36"/>
  <c r="EV16" i="36"/>
  <c r="EV17" i="36"/>
  <c r="EV18" i="36"/>
  <c r="EV19" i="36"/>
  <c r="EV20" i="36"/>
  <c r="EV21" i="36"/>
  <c r="EV22" i="36"/>
  <c r="EV23" i="36"/>
  <c r="EV24" i="36"/>
  <c r="EV25" i="36"/>
  <c r="EO15" i="36"/>
  <c r="EO4" i="36"/>
  <c r="EO5" i="36"/>
  <c r="EO6" i="36"/>
  <c r="EO7" i="36"/>
  <c r="EO8" i="36"/>
  <c r="EO9" i="36"/>
  <c r="EO10" i="36"/>
  <c r="EO11" i="36"/>
  <c r="EO12" i="36"/>
  <c r="EO13" i="36"/>
  <c r="EO14" i="36"/>
  <c r="EO16" i="36"/>
  <c r="EO17" i="36"/>
  <c r="EO18" i="36"/>
  <c r="EO19" i="36"/>
  <c r="EO20" i="36"/>
  <c r="EO21" i="36"/>
  <c r="EO22" i="36"/>
  <c r="EO23" i="36"/>
  <c r="EO24" i="36"/>
  <c r="EO25" i="36"/>
  <c r="EO3" i="36"/>
  <c r="DO4" i="36"/>
  <c r="DO5" i="36"/>
  <c r="DO6" i="36"/>
  <c r="DO7" i="36"/>
  <c r="DO8" i="36"/>
  <c r="DO9" i="36"/>
  <c r="DO10" i="36"/>
  <c r="DO11" i="36"/>
  <c r="DO12" i="36"/>
  <c r="DO13" i="36"/>
  <c r="DO14" i="36"/>
  <c r="DO15" i="36"/>
  <c r="DO16" i="36"/>
  <c r="DO17" i="36"/>
  <c r="DO18" i="36"/>
  <c r="DO19" i="36"/>
  <c r="DO20" i="36"/>
  <c r="DO21" i="36"/>
  <c r="DO22" i="36"/>
  <c r="DO23" i="36"/>
  <c r="DO24" i="36"/>
  <c r="DO25" i="36"/>
  <c r="DO3" i="36"/>
  <c r="CX4" i="36"/>
  <c r="CX5" i="36"/>
  <c r="CX6" i="36"/>
  <c r="CX7" i="36"/>
  <c r="CX8" i="36"/>
  <c r="CX9" i="36"/>
  <c r="CX10" i="36"/>
  <c r="CX11" i="36"/>
  <c r="CX12" i="36"/>
  <c r="CX13" i="36"/>
  <c r="CX14" i="36"/>
  <c r="CX15" i="36"/>
  <c r="CX16" i="36"/>
  <c r="CX17" i="36"/>
  <c r="CX18" i="36"/>
  <c r="CX19" i="36"/>
  <c r="CX20" i="36"/>
  <c r="CX21" i="36"/>
  <c r="CX22" i="36"/>
  <c r="CX23" i="36"/>
  <c r="CX24" i="36"/>
  <c r="CX25" i="36"/>
  <c r="CX3" i="36"/>
  <c r="EV3" i="36"/>
  <c r="EX4" i="36"/>
  <c r="EX5" i="36"/>
  <c r="EX6" i="36"/>
  <c r="EX7" i="36"/>
  <c r="EX8" i="36"/>
  <c r="EX9" i="36"/>
  <c r="EX10" i="36"/>
  <c r="EX11" i="36"/>
  <c r="EX12" i="36"/>
  <c r="EX13" i="36"/>
  <c r="EX14" i="36"/>
  <c r="EX15" i="36"/>
  <c r="EX16" i="36"/>
  <c r="EX17" i="36"/>
  <c r="EX18" i="36"/>
  <c r="EX19" i="36"/>
  <c r="EX20" i="36"/>
  <c r="EX21" i="36"/>
  <c r="EX22" i="36"/>
  <c r="EX23" i="36"/>
  <c r="EX24" i="36"/>
  <c r="EX25" i="36"/>
  <c r="EX3" i="36"/>
  <c r="EL4" i="36"/>
  <c r="EL5" i="36"/>
  <c r="EL6" i="36"/>
  <c r="EL7" i="36"/>
  <c r="EL8" i="36"/>
  <c r="EL9" i="36"/>
  <c r="EL10" i="36"/>
  <c r="EL11" i="36"/>
  <c r="EL12" i="36"/>
  <c r="EL13" i="36"/>
  <c r="EL14" i="36"/>
  <c r="EL15" i="36"/>
  <c r="EL16" i="36"/>
  <c r="EL17" i="36"/>
  <c r="EL18" i="36"/>
  <c r="EL19" i="36"/>
  <c r="EL20" i="36"/>
  <c r="EL21" i="36"/>
  <c r="EL22" i="36"/>
  <c r="EL23" i="36"/>
  <c r="EL24" i="36"/>
  <c r="EL25" i="36"/>
  <c r="EJ10" i="35"/>
  <c r="EJ9" i="35"/>
  <c r="EJ8" i="35"/>
  <c r="EJ7" i="35"/>
  <c r="EJ6" i="35"/>
  <c r="EJ5" i="35"/>
  <c r="EJ4" i="35"/>
  <c r="EJ3" i="35"/>
  <c r="CG4" i="36"/>
  <c r="CI4" i="36" s="1"/>
  <c r="CG5" i="36"/>
  <c r="CI5" i="36" s="1"/>
  <c r="CG6" i="36"/>
  <c r="CI6" i="36" s="1"/>
  <c r="CG7" i="36"/>
  <c r="CI7" i="36" s="1"/>
  <c r="CG8" i="36"/>
  <c r="CI8" i="36" s="1"/>
  <c r="CG9" i="36"/>
  <c r="CI9" i="36" s="1"/>
  <c r="CG10" i="36"/>
  <c r="CI10" i="36" s="1"/>
  <c r="CG11" i="36"/>
  <c r="CI11" i="36" s="1"/>
  <c r="CG12" i="36"/>
  <c r="CI12" i="36" s="1"/>
  <c r="CG13" i="36"/>
  <c r="CI13" i="36" s="1"/>
  <c r="CG14" i="36"/>
  <c r="CI14" i="36" s="1"/>
  <c r="CG15" i="36"/>
  <c r="CI15" i="36" s="1"/>
  <c r="CG16" i="36"/>
  <c r="CI16" i="36" s="1"/>
  <c r="CG17" i="36"/>
  <c r="CI17" i="36" s="1"/>
  <c r="CG18" i="36"/>
  <c r="CG19" i="36"/>
  <c r="CG20" i="36"/>
  <c r="CG21" i="36"/>
  <c r="CG22" i="36"/>
  <c r="CG23" i="36"/>
  <c r="CG24" i="36"/>
  <c r="CG25" i="36"/>
  <c r="CG3" i="36"/>
  <c r="CI3" i="36" s="1"/>
  <c r="F3" i="3"/>
  <c r="H3" i="3"/>
  <c r="I3" i="3"/>
  <c r="J3" i="3"/>
  <c r="K3" i="3"/>
  <c r="L3" i="3"/>
  <c r="M3" i="3"/>
  <c r="F4" i="3"/>
  <c r="G4" i="3"/>
  <c r="H4" i="3"/>
  <c r="I4" i="3"/>
  <c r="J4" i="3"/>
  <c r="K4" i="3"/>
  <c r="L4" i="3"/>
  <c r="M4" i="3"/>
  <c r="F5" i="3"/>
  <c r="G5" i="3"/>
  <c r="H5" i="3"/>
  <c r="I5" i="3"/>
  <c r="J5" i="3"/>
  <c r="K5" i="3"/>
  <c r="L5" i="3"/>
  <c r="M5" i="3"/>
  <c r="F6" i="3"/>
  <c r="G6" i="3"/>
  <c r="H6" i="3"/>
  <c r="I6" i="3"/>
  <c r="J6" i="3"/>
  <c r="K6" i="3"/>
  <c r="L6" i="3"/>
  <c r="M6" i="3"/>
  <c r="F7" i="3"/>
  <c r="G7" i="3"/>
  <c r="H7" i="3"/>
  <c r="I7" i="3"/>
  <c r="J7" i="3"/>
  <c r="K7" i="3"/>
  <c r="L7" i="3"/>
  <c r="M7" i="3"/>
  <c r="F8" i="3"/>
  <c r="G8" i="3"/>
  <c r="H8" i="3"/>
  <c r="I8" i="3"/>
  <c r="J8" i="3"/>
  <c r="K8" i="3"/>
  <c r="L8" i="3"/>
  <c r="F9" i="3"/>
  <c r="G9" i="3"/>
  <c r="H9" i="3"/>
  <c r="I9" i="3"/>
  <c r="J9" i="3"/>
  <c r="K9" i="3"/>
  <c r="L9" i="3"/>
  <c r="M9" i="3"/>
  <c r="F10" i="3"/>
  <c r="G10" i="3"/>
  <c r="H10" i="3"/>
  <c r="I10" i="3"/>
  <c r="J10" i="3"/>
  <c r="K10" i="3"/>
  <c r="L10" i="3"/>
  <c r="M10" i="3"/>
  <c r="F11" i="3"/>
  <c r="G11" i="3"/>
  <c r="H11" i="3"/>
  <c r="I11" i="3"/>
  <c r="J11" i="3"/>
  <c r="K11" i="3"/>
  <c r="L11" i="3"/>
  <c r="M11" i="3"/>
  <c r="F12" i="3"/>
  <c r="G12" i="3"/>
  <c r="H12" i="3"/>
  <c r="I12" i="3"/>
  <c r="J12" i="3"/>
  <c r="K12" i="3"/>
  <c r="L12" i="3"/>
  <c r="M12" i="3"/>
  <c r="F13" i="3"/>
  <c r="G13" i="3"/>
  <c r="H13" i="3"/>
  <c r="I13" i="3"/>
  <c r="J13" i="3"/>
  <c r="K13" i="3"/>
  <c r="L13" i="3"/>
  <c r="M13" i="3"/>
  <c r="F14" i="3"/>
  <c r="G14" i="3"/>
  <c r="H14" i="3"/>
  <c r="I14" i="3"/>
  <c r="J14" i="3"/>
  <c r="K14" i="3"/>
  <c r="L14" i="3"/>
  <c r="M14" i="3"/>
  <c r="F15" i="3"/>
  <c r="G15" i="3"/>
  <c r="H15" i="3"/>
  <c r="I15" i="3"/>
  <c r="J15" i="3"/>
  <c r="K15" i="3"/>
  <c r="L15" i="3"/>
  <c r="M15" i="3"/>
  <c r="F16" i="3"/>
  <c r="G16" i="3"/>
  <c r="H16" i="3"/>
  <c r="I16" i="3"/>
  <c r="J16" i="3"/>
  <c r="K16" i="3"/>
  <c r="L16" i="3"/>
  <c r="M16" i="3"/>
  <c r="F17" i="3"/>
  <c r="G17" i="3"/>
  <c r="H17" i="3"/>
  <c r="I17" i="3"/>
  <c r="J17" i="3"/>
  <c r="K17" i="3"/>
  <c r="L17" i="3"/>
  <c r="M17" i="3"/>
  <c r="F18" i="3"/>
  <c r="G18" i="3"/>
  <c r="H18" i="3"/>
  <c r="I18" i="3"/>
  <c r="J18" i="3"/>
  <c r="K18" i="3"/>
  <c r="L18" i="3"/>
  <c r="M18" i="3"/>
  <c r="F19" i="3"/>
  <c r="G19" i="3"/>
  <c r="H19" i="3"/>
  <c r="I19" i="3"/>
  <c r="J19" i="3"/>
  <c r="K19" i="3"/>
  <c r="L19" i="3"/>
  <c r="M19" i="3"/>
  <c r="F20" i="3"/>
  <c r="G20" i="3"/>
  <c r="H20" i="3"/>
  <c r="I20" i="3"/>
  <c r="J20" i="3"/>
  <c r="K20" i="3"/>
  <c r="L20" i="3"/>
  <c r="M20" i="3"/>
  <c r="F21" i="3"/>
  <c r="G21" i="3"/>
  <c r="H21" i="3"/>
  <c r="I21" i="3"/>
  <c r="J21" i="3"/>
  <c r="K21" i="3"/>
  <c r="L21" i="3"/>
  <c r="M21" i="3"/>
  <c r="F22" i="3"/>
  <c r="G22" i="3"/>
  <c r="H22" i="3"/>
  <c r="I22" i="3"/>
  <c r="J22" i="3"/>
  <c r="K22" i="3"/>
  <c r="L22" i="3"/>
  <c r="M22" i="3"/>
  <c r="F23" i="3"/>
  <c r="G23" i="3"/>
  <c r="H23" i="3"/>
  <c r="I23" i="3"/>
  <c r="J23" i="3"/>
  <c r="K23" i="3"/>
  <c r="L23" i="3"/>
  <c r="M23" i="3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" i="40"/>
  <c r="DH10" i="35"/>
  <c r="DH9" i="35"/>
  <c r="DH8" i="35"/>
  <c r="DH7" i="35"/>
  <c r="DH6" i="35"/>
  <c r="DH5" i="35"/>
  <c r="DH4" i="35"/>
  <c r="DH3" i="35"/>
  <c r="AHJ13" i="7"/>
  <c r="AHJ10" i="7"/>
  <c r="AHK13" i="7"/>
  <c r="AHK9" i="7"/>
  <c r="AHJ9" i="7"/>
  <c r="AB9" i="35"/>
  <c r="AB10" i="35"/>
  <c r="CF9" i="35"/>
  <c r="BP25" i="36"/>
  <c r="BP24" i="36"/>
  <c r="BP23" i="36"/>
  <c r="BP22" i="36"/>
  <c r="BP21" i="36"/>
  <c r="BP20" i="36"/>
  <c r="BP19" i="36"/>
  <c r="BR19" i="36" s="1"/>
  <c r="BP18" i="36"/>
  <c r="BP17" i="36"/>
  <c r="BP16" i="36"/>
  <c r="BR16" i="36" s="1"/>
  <c r="BP15" i="36"/>
  <c r="BP14" i="36"/>
  <c r="BP12" i="36"/>
  <c r="BR12" i="36" s="1"/>
  <c r="BP11" i="36"/>
  <c r="BR11" i="36" s="1"/>
  <c r="BP10" i="36"/>
  <c r="BR10" i="36" s="1"/>
  <c r="BP9" i="36"/>
  <c r="BR9" i="36" s="1"/>
  <c r="BP8" i="36"/>
  <c r="BR8" i="36" s="1"/>
  <c r="BP7" i="36"/>
  <c r="BR7" i="36" s="1"/>
  <c r="BP6" i="36"/>
  <c r="BR6" i="36" s="1"/>
  <c r="BP5" i="36"/>
  <c r="BR5" i="36" s="1"/>
  <c r="BP4" i="36"/>
  <c r="BR4" i="36" s="1"/>
  <c r="BP3" i="36"/>
  <c r="BR3" i="36" s="1"/>
  <c r="CF8" i="35"/>
  <c r="CF7" i="35"/>
  <c r="CF6" i="35"/>
  <c r="CF5" i="35"/>
  <c r="CF4" i="35"/>
  <c r="CF3" i="35"/>
  <c r="AY25" i="36"/>
  <c r="AY24" i="36"/>
  <c r="AY23" i="36"/>
  <c r="AY22" i="36"/>
  <c r="AY21" i="36"/>
  <c r="AY20" i="36"/>
  <c r="AY19" i="36"/>
  <c r="BA19" i="36" s="1"/>
  <c r="AY18" i="36"/>
  <c r="AY17" i="36"/>
  <c r="BA17" i="36" s="1"/>
  <c r="AY16" i="36"/>
  <c r="BA16" i="36" s="1"/>
  <c r="AY15" i="36"/>
  <c r="BA15" i="36" s="1"/>
  <c r="AY14" i="36"/>
  <c r="BA14" i="36" s="1"/>
  <c r="AY13" i="36"/>
  <c r="BA13" i="36" s="1"/>
  <c r="AY12" i="36"/>
  <c r="BA12" i="36" s="1"/>
  <c r="AY11" i="36"/>
  <c r="BA11" i="36" s="1"/>
  <c r="AY10" i="36"/>
  <c r="BA10" i="36" s="1"/>
  <c r="AY9" i="36"/>
  <c r="BA9" i="36" s="1"/>
  <c r="AY8" i="36"/>
  <c r="BA8" i="36" s="1"/>
  <c r="AY7" i="36"/>
  <c r="BA7" i="36" s="1"/>
  <c r="AY6" i="36"/>
  <c r="BA6" i="36" s="1"/>
  <c r="AY5" i="36"/>
  <c r="BA5" i="36" s="1"/>
  <c r="AY4" i="36"/>
  <c r="BA4" i="36" s="1"/>
  <c r="AY3" i="36"/>
  <c r="BA3" i="36" s="1"/>
  <c r="AH25" i="36"/>
  <c r="AH24" i="36"/>
  <c r="AH23" i="36"/>
  <c r="AH22" i="36"/>
  <c r="AH21" i="36"/>
  <c r="AH20" i="36"/>
  <c r="AH19" i="36"/>
  <c r="AJ19" i="36" s="1"/>
  <c r="AH18" i="36"/>
  <c r="AH17" i="36"/>
  <c r="AJ17" i="36" s="1"/>
  <c r="AH16" i="36"/>
  <c r="AJ16" i="36" s="1"/>
  <c r="AH15" i="36"/>
  <c r="AJ15" i="36" s="1"/>
  <c r="AH14" i="36"/>
  <c r="AJ14" i="36" s="1"/>
  <c r="AH13" i="36"/>
  <c r="AJ13" i="36" s="1"/>
  <c r="AH12" i="36"/>
  <c r="AJ12" i="36" s="1"/>
  <c r="AH11" i="36"/>
  <c r="AH10" i="36"/>
  <c r="AJ10" i="36" s="1"/>
  <c r="AH9" i="36"/>
  <c r="AJ9" i="36" s="1"/>
  <c r="AH8" i="36"/>
  <c r="AJ8" i="36" s="1"/>
  <c r="AH7" i="36"/>
  <c r="AJ7" i="36" s="1"/>
  <c r="AH6" i="36"/>
  <c r="AJ6" i="36" s="1"/>
  <c r="AH5" i="36"/>
  <c r="AJ5" i="36" s="1"/>
  <c r="AH4" i="36"/>
  <c r="AJ4" i="36" s="1"/>
  <c r="AH3" i="36"/>
  <c r="AJ3" i="36" s="1"/>
  <c r="VA5" i="6"/>
  <c r="VA10" i="6"/>
  <c r="VA12" i="6"/>
  <c r="VA11" i="6"/>
  <c r="VA13" i="6"/>
  <c r="VB13" i="6"/>
  <c r="VB12" i="6"/>
  <c r="VB11" i="6"/>
  <c r="VB10" i="6"/>
  <c r="VB5" i="6"/>
  <c r="UU12" i="6"/>
  <c r="UU5" i="6"/>
  <c r="UZ27" i="6"/>
  <c r="UZ26" i="6"/>
  <c r="I25" i="37"/>
  <c r="AB4" i="35"/>
  <c r="AB5" i="35"/>
  <c r="AB6" i="35"/>
  <c r="AB8" i="35"/>
  <c r="AB3" i="35"/>
  <c r="Q4" i="36"/>
  <c r="Q5" i="36"/>
  <c r="Q6" i="36"/>
  <c r="Q7" i="36"/>
  <c r="Q8" i="36"/>
  <c r="Q9" i="36"/>
  <c r="Q10" i="36"/>
  <c r="Q11" i="36"/>
  <c r="Q12" i="36"/>
  <c r="Q13" i="36"/>
  <c r="Q14" i="36"/>
  <c r="Q15" i="36"/>
  <c r="EW15" i="36" s="1"/>
  <c r="EY15" i="36" s="1"/>
  <c r="Q16" i="36"/>
  <c r="Q17" i="36"/>
  <c r="EW17" i="36" s="1"/>
  <c r="EY17" i="36" s="1"/>
  <c r="Q18" i="36"/>
  <c r="EW18" i="36" s="1"/>
  <c r="EY18" i="36" s="1"/>
  <c r="Q19" i="36"/>
  <c r="Q20" i="36"/>
  <c r="EW20" i="36" s="1"/>
  <c r="EY20" i="36" s="1"/>
  <c r="Q21" i="36"/>
  <c r="EW21" i="36" s="1"/>
  <c r="EY21" i="36" s="1"/>
  <c r="Q22" i="36"/>
  <c r="EW22" i="36" s="1"/>
  <c r="EY22" i="36" s="1"/>
  <c r="Q23" i="36"/>
  <c r="EW23" i="36" s="1"/>
  <c r="EY23" i="36" s="1"/>
  <c r="Q24" i="36"/>
  <c r="EW24" i="36" s="1"/>
  <c r="EY24" i="36" s="1"/>
  <c r="Q25" i="36"/>
  <c r="EW25" i="36" s="1"/>
  <c r="EY25" i="36" s="1"/>
  <c r="Q3" i="36"/>
  <c r="AHC4" i="7"/>
  <c r="UV3" i="6"/>
  <c r="UC24" i="6"/>
  <c r="A6" i="32"/>
  <c r="A7" i="32"/>
  <c r="A11" i="32"/>
  <c r="A16" i="32"/>
  <c r="A9" i="32"/>
  <c r="A8" i="32"/>
  <c r="A15" i="32"/>
  <c r="A19" i="32"/>
  <c r="A20" i="32"/>
  <c r="A21" i="32"/>
  <c r="A22" i="32"/>
  <c r="A24" i="32"/>
  <c r="A25" i="32"/>
  <c r="A23" i="32"/>
  <c r="A3" i="32"/>
  <c r="A5" i="32"/>
  <c r="A4" i="32"/>
  <c r="A12" i="32"/>
  <c r="A2" i="32"/>
  <c r="A14" i="32"/>
  <c r="A10" i="32"/>
  <c r="A17" i="32"/>
  <c r="A13" i="32"/>
  <c r="AHI7" i="7"/>
  <c r="AHI8" i="7"/>
  <c r="AHI9" i="7"/>
  <c r="AHI10" i="7"/>
  <c r="AHI11" i="7"/>
  <c r="AHI13" i="7"/>
  <c r="AHI3" i="7"/>
  <c r="AHG9" i="7"/>
  <c r="UZ23" i="6"/>
  <c r="UY23" i="6"/>
  <c r="UY24" i="6"/>
  <c r="UZ24" i="6" s="1"/>
  <c r="UY25" i="6"/>
  <c r="UZ25" i="6" s="1"/>
  <c r="UY26" i="6"/>
  <c r="UY27" i="6"/>
  <c r="UY28" i="6"/>
  <c r="UU22" i="6"/>
  <c r="UT22" i="6"/>
  <c r="UZ19" i="6"/>
  <c r="UZ20" i="6"/>
  <c r="UZ17" i="6"/>
  <c r="UZ15" i="6"/>
  <c r="UZ14" i="6"/>
  <c r="UZ13" i="6"/>
  <c r="UZ12" i="6"/>
  <c r="UY13" i="6"/>
  <c r="UZ11" i="6"/>
  <c r="UZ10" i="6"/>
  <c r="UZ9" i="6"/>
  <c r="UZ8" i="6"/>
  <c r="UZ5" i="6"/>
  <c r="UZ3" i="6"/>
  <c r="AHG13" i="7"/>
  <c r="AHG11" i="7"/>
  <c r="AHG10" i="7"/>
  <c r="AHG7" i="7"/>
  <c r="AHG8" i="7"/>
  <c r="AHG12" i="7"/>
  <c r="AHG3" i="7"/>
  <c r="AHF4" i="7"/>
  <c r="AHG4" i="7" s="1"/>
  <c r="AHI4" i="7" s="1"/>
  <c r="AHF5" i="7"/>
  <c r="AHG5" i="7" s="1"/>
  <c r="AHI5" i="7" s="1"/>
  <c r="AHF7" i="7"/>
  <c r="AHF8" i="7"/>
  <c r="AHF9" i="7"/>
  <c r="AHF10" i="7"/>
  <c r="AHF11" i="7"/>
  <c r="AHF13" i="7"/>
  <c r="AHF3" i="7"/>
  <c r="UY11" i="6"/>
  <c r="UY5" i="6"/>
  <c r="UY6" i="6"/>
  <c r="UY8" i="6"/>
  <c r="UY9" i="6"/>
  <c r="UY10" i="6"/>
  <c r="UY12" i="6"/>
  <c r="UY14" i="6"/>
  <c r="UY15" i="6"/>
  <c r="UY17" i="6"/>
  <c r="UY19" i="6"/>
  <c r="UY20" i="6"/>
  <c r="UY3" i="6"/>
  <c r="AFE13" i="7"/>
  <c r="AFE10" i="7"/>
  <c r="AFE9" i="7"/>
  <c r="SZ21" i="6"/>
  <c r="AHE4" i="7"/>
  <c r="AHE5" i="7"/>
  <c r="AHE7" i="7"/>
  <c r="AHE8" i="7"/>
  <c r="AHE9" i="7"/>
  <c r="AHE11" i="7"/>
  <c r="AHE13" i="7"/>
  <c r="AHE3" i="7"/>
  <c r="AHC5" i="7"/>
  <c r="AHC7" i="7"/>
  <c r="AHC8" i="7"/>
  <c r="AHC9" i="7"/>
  <c r="AHC10" i="7"/>
  <c r="AHC11" i="7"/>
  <c r="AHC13" i="7"/>
  <c r="AHC3" i="7"/>
  <c r="AHB4" i="7"/>
  <c r="AHB5" i="7"/>
  <c r="AHB7" i="7"/>
  <c r="AHB8" i="7"/>
  <c r="AHB9" i="7"/>
  <c r="AHB10" i="7"/>
  <c r="AHB11" i="7"/>
  <c r="AHB13" i="7"/>
  <c r="AHB3" i="7"/>
  <c r="AHA4" i="7"/>
  <c r="AHA5" i="7"/>
  <c r="AHA7" i="7"/>
  <c r="AHA8" i="7"/>
  <c r="AHA9" i="7"/>
  <c r="AHA10" i="7"/>
  <c r="AHA11" i="7"/>
  <c r="AHA13" i="7"/>
  <c r="AHA3" i="7"/>
  <c r="UU23" i="6"/>
  <c r="UU24" i="6"/>
  <c r="UU25" i="6"/>
  <c r="UU26" i="6"/>
  <c r="UU27" i="6"/>
  <c r="UU28" i="6"/>
  <c r="UT23" i="6"/>
  <c r="UT24" i="6"/>
  <c r="UT25" i="6"/>
  <c r="UT26" i="6"/>
  <c r="UT27" i="6"/>
  <c r="UT28" i="6"/>
  <c r="UX5" i="6"/>
  <c r="UX6" i="6"/>
  <c r="UX8" i="6"/>
  <c r="UX9" i="6"/>
  <c r="UX10" i="6"/>
  <c r="UX11" i="6"/>
  <c r="UX12" i="6"/>
  <c r="UX13" i="6"/>
  <c r="UX14" i="6"/>
  <c r="UX15" i="6"/>
  <c r="UX17" i="6"/>
  <c r="UX19" i="6"/>
  <c r="UX20" i="6"/>
  <c r="UX22" i="6"/>
  <c r="UX23" i="6"/>
  <c r="UX24" i="6"/>
  <c r="UX25" i="6"/>
  <c r="UX26" i="6"/>
  <c r="UX27" i="6"/>
  <c r="UX28" i="6"/>
  <c r="UX3" i="6"/>
  <c r="UU6" i="6"/>
  <c r="UU8" i="6"/>
  <c r="UU9" i="6"/>
  <c r="UU10" i="6"/>
  <c r="UU11" i="6"/>
  <c r="UU13" i="6"/>
  <c r="UU14" i="6"/>
  <c r="UU15" i="6"/>
  <c r="UU17" i="6"/>
  <c r="UU19" i="6"/>
  <c r="UU20" i="6"/>
  <c r="UU3" i="6"/>
  <c r="UT5" i="6"/>
  <c r="UT6" i="6"/>
  <c r="UT8" i="6"/>
  <c r="UT9" i="6"/>
  <c r="UT10" i="6"/>
  <c r="UT11" i="6"/>
  <c r="UT12" i="6"/>
  <c r="UT13" i="6"/>
  <c r="UT14" i="6"/>
  <c r="UT15" i="6"/>
  <c r="UT17" i="6"/>
  <c r="UT19" i="6"/>
  <c r="UT20" i="6"/>
  <c r="UT3" i="6"/>
  <c r="UP4" i="6"/>
  <c r="UP5" i="6"/>
  <c r="UP6" i="6"/>
  <c r="UP7" i="6"/>
  <c r="UP8" i="6"/>
  <c r="UP9" i="6"/>
  <c r="UP10" i="6"/>
  <c r="UP11" i="6"/>
  <c r="UP12" i="6"/>
  <c r="UP13" i="6"/>
  <c r="UP14" i="6"/>
  <c r="UP15" i="6"/>
  <c r="UP16" i="6"/>
  <c r="UP17" i="6"/>
  <c r="UP18" i="6"/>
  <c r="UP19" i="6"/>
  <c r="UP20" i="6"/>
  <c r="UP21" i="6"/>
  <c r="UP22" i="6"/>
  <c r="UV22" i="6" s="1"/>
  <c r="UW22" i="6" s="1"/>
  <c r="UP23" i="6"/>
  <c r="UP24" i="6"/>
  <c r="UP25" i="6"/>
  <c r="UP26" i="6"/>
  <c r="UP27" i="6"/>
  <c r="UP28" i="6"/>
  <c r="UP3" i="6"/>
  <c r="UC4" i="6"/>
  <c r="UC5" i="6"/>
  <c r="UC6" i="6"/>
  <c r="UC7" i="6"/>
  <c r="UC8" i="6"/>
  <c r="UC9" i="6"/>
  <c r="UC10" i="6"/>
  <c r="UC11" i="6"/>
  <c r="UC12" i="6"/>
  <c r="UC13" i="6"/>
  <c r="UC14" i="6"/>
  <c r="UC15" i="6"/>
  <c r="UC16" i="6"/>
  <c r="UC17" i="6"/>
  <c r="UC18" i="6"/>
  <c r="UC19" i="6"/>
  <c r="UC20" i="6"/>
  <c r="UC21" i="6"/>
  <c r="UC22" i="6"/>
  <c r="UC23" i="6"/>
  <c r="UC25" i="6"/>
  <c r="UC26" i="6"/>
  <c r="UC27" i="6"/>
  <c r="UC28" i="6"/>
  <c r="UC3" i="6"/>
  <c r="TN5" i="6"/>
  <c r="TP5" i="6" s="1"/>
  <c r="TN8" i="6"/>
  <c r="TN9" i="6"/>
  <c r="TN10" i="6"/>
  <c r="TP10" i="6" s="1"/>
  <c r="TN11" i="6"/>
  <c r="TP11" i="6" s="1"/>
  <c r="TN12" i="6"/>
  <c r="TP12" i="6" s="1"/>
  <c r="TN13" i="6"/>
  <c r="TP13" i="6" s="1"/>
  <c r="TN22" i="6"/>
  <c r="TP22" i="6" s="1"/>
  <c r="TN23" i="6"/>
  <c r="TP23" i="6" s="1"/>
  <c r="TN24" i="6"/>
  <c r="TP24" i="6" s="1"/>
  <c r="TN26" i="6"/>
  <c r="TP26" i="6" s="1"/>
  <c r="TN27" i="6"/>
  <c r="TP27" i="6" s="1"/>
  <c r="TN28" i="6"/>
  <c r="TP28" i="6" s="1"/>
  <c r="TN3" i="6"/>
  <c r="L3" i="30"/>
  <c r="L4" i="30"/>
  <c r="L5" i="30"/>
  <c r="L6" i="30"/>
  <c r="L7" i="30"/>
  <c r="L8" i="30"/>
  <c r="L2" i="30"/>
  <c r="K3" i="30"/>
  <c r="K4" i="30"/>
  <c r="K5" i="30"/>
  <c r="K6" i="30"/>
  <c r="K7" i="30"/>
  <c r="K8" i="30"/>
  <c r="K2" i="30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3" i="29"/>
  <c r="L24" i="29"/>
  <c r="L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" i="29"/>
  <c r="AHD9" i="7"/>
  <c r="AEF4" i="7"/>
  <c r="AEF5" i="7"/>
  <c r="AEF7" i="7"/>
  <c r="AEF8" i="7"/>
  <c r="AEF9" i="7"/>
  <c r="AEF10" i="7"/>
  <c r="AEF11" i="7"/>
  <c r="AEF13" i="7"/>
  <c r="AEF3" i="7"/>
  <c r="SX4" i="6"/>
  <c r="SX5" i="6"/>
  <c r="SZ5" i="6" s="1"/>
  <c r="SX6" i="6"/>
  <c r="SX7" i="6"/>
  <c r="SX8" i="6"/>
  <c r="SX9" i="6"/>
  <c r="SX10" i="6"/>
  <c r="SZ10" i="6" s="1"/>
  <c r="SX11" i="6"/>
  <c r="SZ11" i="6" s="1"/>
  <c r="SX12" i="6"/>
  <c r="SX13" i="6"/>
  <c r="SZ13" i="6" s="1"/>
  <c r="SX14" i="6"/>
  <c r="SX15" i="6"/>
  <c r="SX22" i="6"/>
  <c r="SZ22" i="6" s="1"/>
  <c r="SX23" i="6"/>
  <c r="SZ23" i="6" s="1"/>
  <c r="SX24" i="6"/>
  <c r="SZ24" i="6" s="1"/>
  <c r="SX25" i="6"/>
  <c r="SZ25" i="6" s="1"/>
  <c r="SX26" i="6"/>
  <c r="SZ26" i="6" s="1"/>
  <c r="SX27" i="6"/>
  <c r="SZ27" i="6" s="1"/>
  <c r="SX3" i="6"/>
  <c r="SH4" i="6"/>
  <c r="SH5" i="6"/>
  <c r="SJ5" i="6" s="1"/>
  <c r="SH8" i="6"/>
  <c r="SJ8" i="6" s="1"/>
  <c r="SH9" i="6"/>
  <c r="SJ9" i="6" s="1"/>
  <c r="SH11" i="6"/>
  <c r="SJ11" i="6" s="1"/>
  <c r="SH12" i="6"/>
  <c r="SJ12" i="6" s="1"/>
  <c r="SH13" i="6"/>
  <c r="SJ13" i="6" s="1"/>
  <c r="SH14" i="6"/>
  <c r="SH15" i="6"/>
  <c r="SH19" i="6"/>
  <c r="SH22" i="6"/>
  <c r="SJ22" i="6" s="1"/>
  <c r="SH23" i="6"/>
  <c r="SJ23" i="6" s="1"/>
  <c r="SH24" i="6"/>
  <c r="SJ24" i="6" s="1"/>
  <c r="SH25" i="6"/>
  <c r="SJ25" i="6" s="1"/>
  <c r="SH26" i="6"/>
  <c r="SJ26" i="6" s="1"/>
  <c r="SH27" i="6"/>
  <c r="SJ27" i="6" s="1"/>
  <c r="SH28" i="6"/>
  <c r="SH3" i="6"/>
  <c r="SJ3" i="6" s="1"/>
  <c r="QZ3" i="6"/>
  <c r="RQ3" i="6"/>
  <c r="RS3" i="6" s="1"/>
  <c r="RQ5" i="6"/>
  <c r="RS5" i="6" s="1"/>
  <c r="RQ6" i="6"/>
  <c r="UV6" i="6" s="1"/>
  <c r="RQ8" i="6"/>
  <c r="RS8" i="6" s="1"/>
  <c r="RQ9" i="6"/>
  <c r="RS9" i="6" s="1"/>
  <c r="RQ11" i="6"/>
  <c r="RS11" i="6" s="1"/>
  <c r="RQ12" i="6"/>
  <c r="RS12" i="6" s="1"/>
  <c r="RQ13" i="6"/>
  <c r="RS13" i="6" s="1"/>
  <c r="RQ14" i="6"/>
  <c r="RS14" i="6" s="1"/>
  <c r="RQ15" i="6"/>
  <c r="RS15" i="6" s="1"/>
  <c r="RQ17" i="6"/>
  <c r="UV17" i="6" s="1"/>
  <c r="RQ19" i="6"/>
  <c r="UV19" i="6" s="1"/>
  <c r="RQ20" i="6"/>
  <c r="UV20" i="6" s="1"/>
  <c r="RQ22" i="6"/>
  <c r="RQ23" i="6"/>
  <c r="UV23" i="6" s="1"/>
  <c r="RQ24" i="6"/>
  <c r="UV24" i="6" s="1"/>
  <c r="RQ25" i="6"/>
  <c r="UV25" i="6" s="1"/>
  <c r="RQ26" i="6"/>
  <c r="UV26" i="6" s="1"/>
  <c r="RQ27" i="6"/>
  <c r="UV27" i="6" s="1"/>
  <c r="RQ28" i="6"/>
  <c r="UV28" i="6" s="1"/>
  <c r="QZ5" i="6"/>
  <c r="UV5" i="6" s="1"/>
  <c r="QZ8" i="6"/>
  <c r="UV8" i="6" s="1"/>
  <c r="QZ9" i="6"/>
  <c r="UV9" i="6" s="1"/>
  <c r="QZ10" i="6"/>
  <c r="UV10" i="6" s="1"/>
  <c r="QZ11" i="6"/>
  <c r="UV11" i="6" s="1"/>
  <c r="QZ12" i="6"/>
  <c r="UV12" i="6" s="1"/>
  <c r="QZ13" i="6"/>
  <c r="UV13" i="6" s="1"/>
  <c r="QZ14" i="6"/>
  <c r="UV14" i="6" s="1"/>
  <c r="QZ15" i="6"/>
  <c r="UV15" i="6" s="1"/>
  <c r="QZ16" i="6"/>
  <c r="QZ22" i="6"/>
  <c r="RB22" i="6" s="1"/>
  <c r="QZ23" i="6"/>
  <c r="RB23" i="6" s="1"/>
  <c r="QZ24" i="6"/>
  <c r="RB24" i="6" s="1"/>
  <c r="QZ25" i="6"/>
  <c r="RB25" i="6" s="1"/>
  <c r="QZ26" i="6"/>
  <c r="RB26" i="6" s="1"/>
  <c r="QZ27" i="6"/>
  <c r="RB27" i="6" s="1"/>
  <c r="QZ28" i="6"/>
  <c r="RB28" i="6" s="1"/>
  <c r="Z2" i="28"/>
  <c r="Z3" i="28"/>
  <c r="Z4" i="28"/>
  <c r="Z5" i="28"/>
  <c r="Z6" i="28"/>
  <c r="Z7" i="28"/>
  <c r="Z9" i="28"/>
  <c r="Z10" i="28"/>
  <c r="ADF4" i="7"/>
  <c r="ADF5" i="7"/>
  <c r="ADF7" i="7"/>
  <c r="ADF8" i="7"/>
  <c r="ADF9" i="7"/>
  <c r="ADF11" i="7"/>
  <c r="ADF13" i="7"/>
  <c r="ADF3" i="7"/>
  <c r="ACF5" i="7"/>
  <c r="ACF7" i="7"/>
  <c r="ACF8" i="7"/>
  <c r="ACF10" i="7"/>
  <c r="ACF11" i="7"/>
  <c r="ACF13" i="7"/>
  <c r="ACF3" i="7"/>
  <c r="ABF7" i="7"/>
  <c r="ABF8" i="7"/>
  <c r="ABF10" i="7"/>
  <c r="ABF11" i="7"/>
  <c r="ABF13" i="7"/>
  <c r="ABF5" i="7"/>
  <c r="ABF3" i="7"/>
  <c r="L7" i="21"/>
  <c r="M7" i="21"/>
  <c r="M3" i="21"/>
  <c r="M4" i="21"/>
  <c r="M5" i="21"/>
  <c r="M6" i="21"/>
  <c r="M8" i="21"/>
  <c r="M9" i="21"/>
  <c r="M10" i="21"/>
  <c r="M11" i="21"/>
  <c r="M12" i="21"/>
  <c r="M13" i="21"/>
  <c r="M14" i="21"/>
  <c r="M15" i="21"/>
  <c r="M16" i="21"/>
  <c r="M17" i="21"/>
  <c r="M2" i="21"/>
  <c r="K3" i="21"/>
  <c r="L3" i="21" s="1"/>
  <c r="K4" i="21"/>
  <c r="L4" i="21" s="1"/>
  <c r="K5" i="21"/>
  <c r="L5" i="21" s="1"/>
  <c r="K6" i="21"/>
  <c r="L6" i="21" s="1"/>
  <c r="K7" i="21"/>
  <c r="K8" i="21"/>
  <c r="L8" i="21" s="1"/>
  <c r="K9" i="21"/>
  <c r="L9" i="21" s="1"/>
  <c r="K10" i="21"/>
  <c r="L10" i="21" s="1"/>
  <c r="K11" i="21"/>
  <c r="L11" i="21" s="1"/>
  <c r="K12" i="21"/>
  <c r="L12" i="21" s="1"/>
  <c r="K13" i="21"/>
  <c r="L13" i="21" s="1"/>
  <c r="K14" i="21"/>
  <c r="L14" i="21" s="1"/>
  <c r="K15" i="21"/>
  <c r="L15" i="21" s="1"/>
  <c r="K16" i="21"/>
  <c r="L16" i="21" s="1"/>
  <c r="K17" i="21"/>
  <c r="L17" i="21" s="1"/>
  <c r="K2" i="21"/>
  <c r="L2" i="21" s="1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21" i="24"/>
  <c r="M22" i="24"/>
  <c r="M23" i="24"/>
  <c r="M25" i="24"/>
  <c r="M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" i="24"/>
  <c r="ZN3" i="7"/>
  <c r="ZI4" i="7"/>
  <c r="ZI5" i="7"/>
  <c r="ZI7" i="7"/>
  <c r="ZI8" i="7"/>
  <c r="ZI9" i="7"/>
  <c r="ZI11" i="7"/>
  <c r="ZI13" i="7"/>
  <c r="ZI3" i="7"/>
  <c r="ZN4" i="7"/>
  <c r="ZN5" i="7"/>
  <c r="ZN7" i="7"/>
  <c r="ZN8" i="7"/>
  <c r="ZN9" i="7"/>
  <c r="ZN11" i="7"/>
  <c r="ZN13" i="7"/>
  <c r="PZ4" i="6"/>
  <c r="PZ5" i="6"/>
  <c r="PZ6" i="6"/>
  <c r="PZ7" i="6"/>
  <c r="PZ8" i="6"/>
  <c r="PZ9" i="6"/>
  <c r="PZ10" i="6"/>
  <c r="PZ11" i="6"/>
  <c r="PZ12" i="6"/>
  <c r="PZ13" i="6"/>
  <c r="PZ14" i="6"/>
  <c r="PZ15" i="6"/>
  <c r="PZ16" i="6"/>
  <c r="PZ17" i="6"/>
  <c r="PZ18" i="6"/>
  <c r="PZ19" i="6"/>
  <c r="PZ20" i="6"/>
  <c r="PZ21" i="6"/>
  <c r="PZ3" i="6"/>
  <c r="PW5" i="6"/>
  <c r="PW6" i="6"/>
  <c r="PW8" i="6"/>
  <c r="PW9" i="6"/>
  <c r="PW10" i="6"/>
  <c r="PW11" i="6"/>
  <c r="PW12" i="6"/>
  <c r="PW13" i="6"/>
  <c r="PW14" i="6"/>
  <c r="PW15" i="6"/>
  <c r="PW16" i="6"/>
  <c r="PW17" i="6"/>
  <c r="PW19" i="6"/>
  <c r="PW20" i="6"/>
  <c r="PW21" i="6"/>
  <c r="PW3" i="6"/>
  <c r="QI3" i="6"/>
  <c r="PR3" i="6"/>
  <c r="YS4" i="7"/>
  <c r="YS5" i="7"/>
  <c r="YS6" i="7"/>
  <c r="YS7" i="7"/>
  <c r="YS8" i="7"/>
  <c r="YS9" i="7"/>
  <c r="YS10" i="7"/>
  <c r="YS11" i="7"/>
  <c r="YS12" i="7"/>
  <c r="YS13" i="7"/>
  <c r="YS3" i="7"/>
  <c r="ZR3" i="7" s="1"/>
  <c r="AAD8" i="7"/>
  <c r="AAD4" i="7"/>
  <c r="AAD5" i="7"/>
  <c r="AAD7" i="7"/>
  <c r="AAD9" i="7"/>
  <c r="AAD11" i="7"/>
  <c r="AAD13" i="7"/>
  <c r="AAD3" i="7"/>
  <c r="ZR4" i="7"/>
  <c r="ZR5" i="7"/>
  <c r="ZR7" i="7"/>
  <c r="ZR8" i="7"/>
  <c r="ZR9" i="7"/>
  <c r="ZR11" i="7"/>
  <c r="ZR13" i="7"/>
  <c r="QI4" i="6"/>
  <c r="QI5" i="6"/>
  <c r="QI6" i="6"/>
  <c r="QI7" i="6"/>
  <c r="QI8" i="6"/>
  <c r="QI9" i="6"/>
  <c r="QI10" i="6"/>
  <c r="QI11" i="6"/>
  <c r="QI12" i="6"/>
  <c r="QI13" i="6"/>
  <c r="QI14" i="6"/>
  <c r="QI15" i="6"/>
  <c r="QI16" i="6"/>
  <c r="QI17" i="6"/>
  <c r="QI18" i="6"/>
  <c r="QI19" i="6"/>
  <c r="QI20" i="6"/>
  <c r="QI21" i="6"/>
  <c r="PR5" i="6"/>
  <c r="PR6" i="6"/>
  <c r="PR8" i="6"/>
  <c r="PR9" i="6"/>
  <c r="PR10" i="6"/>
  <c r="PR11" i="6"/>
  <c r="PR12" i="6"/>
  <c r="PR13" i="6"/>
  <c r="PR14" i="6"/>
  <c r="PR15" i="6"/>
  <c r="PR16" i="6"/>
  <c r="PR17" i="6"/>
  <c r="PR19" i="6"/>
  <c r="PR20" i="6"/>
  <c r="PR21" i="6"/>
  <c r="PD5" i="6"/>
  <c r="PD6" i="6"/>
  <c r="PD8" i="6"/>
  <c r="PD9" i="6"/>
  <c r="PD10" i="6"/>
  <c r="PD11" i="6"/>
  <c r="PD12" i="6"/>
  <c r="PD13" i="6"/>
  <c r="PD14" i="6"/>
  <c r="PD15" i="6"/>
  <c r="PD16" i="6"/>
  <c r="PD17" i="6"/>
  <c r="PD19" i="6"/>
  <c r="PD20" i="6"/>
  <c r="PD21" i="6"/>
  <c r="PD3" i="6"/>
  <c r="ON5" i="6"/>
  <c r="ON6" i="6"/>
  <c r="ON8" i="6"/>
  <c r="ON9" i="6"/>
  <c r="ON10" i="6"/>
  <c r="ON11" i="6"/>
  <c r="ON12" i="6"/>
  <c r="ON15" i="6"/>
  <c r="ON17" i="6"/>
  <c r="ON21" i="6"/>
  <c r="ON3" i="6"/>
  <c r="NW5" i="6"/>
  <c r="NW6" i="6"/>
  <c r="NW8" i="6"/>
  <c r="NW9" i="6"/>
  <c r="NW10" i="6"/>
  <c r="NW11" i="6"/>
  <c r="NW12" i="6"/>
  <c r="NW13" i="6"/>
  <c r="NW15" i="6"/>
  <c r="NW16" i="6"/>
  <c r="NW17" i="6"/>
  <c r="NW19" i="6"/>
  <c r="NW20" i="6"/>
  <c r="NW3" i="6"/>
  <c r="NF20" i="6"/>
  <c r="NF21" i="6"/>
  <c r="NF5" i="6"/>
  <c r="NF8" i="6"/>
  <c r="NF9" i="6"/>
  <c r="NF10" i="6"/>
  <c r="NF11" i="6"/>
  <c r="NF12" i="6"/>
  <c r="NF13" i="6"/>
  <c r="NF3" i="6"/>
  <c r="MO3" i="6"/>
  <c r="MO5" i="6"/>
  <c r="MO6" i="6"/>
  <c r="QH6" i="6" s="1"/>
  <c r="MO8" i="6"/>
  <c r="MO9" i="6"/>
  <c r="MO10" i="6"/>
  <c r="QH10" i="6" s="1"/>
  <c r="MO11" i="6"/>
  <c r="MO12" i="6"/>
  <c r="MO13" i="6"/>
  <c r="MO14" i="6"/>
  <c r="MO15" i="6"/>
  <c r="QH15" i="6" s="1"/>
  <c r="MO16" i="6"/>
  <c r="MO17" i="6"/>
  <c r="QH17" i="6" s="1"/>
  <c r="MO19" i="6"/>
  <c r="QH19" i="6" s="1"/>
  <c r="MO20" i="6"/>
  <c r="QH20" i="6" s="1"/>
  <c r="MO21" i="6"/>
  <c r="QH21" i="6" s="1"/>
  <c r="LX5" i="6"/>
  <c r="QH5" i="6" s="1"/>
  <c r="LX8" i="6"/>
  <c r="QH8" i="6" s="1"/>
  <c r="LX9" i="6"/>
  <c r="QH9" i="6" s="1"/>
  <c r="LX11" i="6"/>
  <c r="QH11" i="6" s="1"/>
  <c r="LX12" i="6"/>
  <c r="QH12" i="6" s="1"/>
  <c r="LX13" i="6"/>
  <c r="QH13" i="6" s="1"/>
  <c r="LX3" i="6"/>
  <c r="QH3" i="6" s="1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" i="22"/>
  <c r="A2" i="20"/>
  <c r="N3" i="21"/>
  <c r="Q3" i="21" s="1"/>
  <c r="N4" i="21"/>
  <c r="Q4" i="21" s="1"/>
  <c r="N5" i="21"/>
  <c r="Q5" i="21" s="1"/>
  <c r="N6" i="21"/>
  <c r="Q6" i="21" s="1"/>
  <c r="N7" i="21"/>
  <c r="Q7" i="21" s="1"/>
  <c r="N8" i="21"/>
  <c r="Q8" i="21" s="1"/>
  <c r="N9" i="21"/>
  <c r="Q9" i="21" s="1"/>
  <c r="N10" i="21"/>
  <c r="Q10" i="21" s="1"/>
  <c r="N11" i="21"/>
  <c r="Q11" i="21" s="1"/>
  <c r="N12" i="21"/>
  <c r="Q12" i="21" s="1"/>
  <c r="N13" i="21"/>
  <c r="Q13" i="21" s="1"/>
  <c r="N14" i="21"/>
  <c r="Q14" i="21" s="1"/>
  <c r="N15" i="21"/>
  <c r="Q15" i="21" s="1"/>
  <c r="N16" i="21"/>
  <c r="Q16" i="21" s="1"/>
  <c r="N17" i="21"/>
  <c r="Q17" i="21" s="1"/>
  <c r="N2" i="21"/>
  <c r="Q2" i="21" s="1"/>
  <c r="SK9" i="7"/>
  <c r="SK3" i="7"/>
  <c r="LD21" i="6"/>
  <c r="LF3" i="6"/>
  <c r="LD4" i="6"/>
  <c r="LD5" i="6"/>
  <c r="LD8" i="6"/>
  <c r="LD9" i="6"/>
  <c r="LD10" i="6"/>
  <c r="LD11" i="6"/>
  <c r="LD12" i="6"/>
  <c r="LD13" i="6"/>
  <c r="LD14" i="6"/>
  <c r="LD3" i="6"/>
  <c r="Q3" i="20"/>
  <c r="Q16" i="20"/>
  <c r="Q8" i="20"/>
  <c r="Q17" i="20"/>
  <c r="LI3" i="6"/>
  <c r="Q4" i="20"/>
  <c r="Q5" i="20"/>
  <c r="Q6" i="20"/>
  <c r="Q7" i="20"/>
  <c r="Q9" i="20"/>
  <c r="Q10" i="20"/>
  <c r="Q11" i="20"/>
  <c r="Q12" i="20"/>
  <c r="Q13" i="20"/>
  <c r="Q14" i="20"/>
  <c r="Q15" i="20"/>
  <c r="Q18" i="20"/>
  <c r="Q2" i="20"/>
  <c r="A4" i="20"/>
  <c r="A5" i="20"/>
  <c r="A7" i="20"/>
  <c r="A8" i="20"/>
  <c r="A9" i="20"/>
  <c r="A16" i="20"/>
  <c r="A15" i="20"/>
  <c r="A12" i="20"/>
  <c r="A14" i="20"/>
  <c r="A17" i="20"/>
  <c r="A18" i="20"/>
  <c r="A6" i="20"/>
  <c r="A10" i="20"/>
  <c r="A11" i="20"/>
  <c r="A13" i="20"/>
  <c r="A3" i="20"/>
  <c r="GO3" i="7"/>
  <c r="HV21" i="6"/>
  <c r="SE4" i="7"/>
  <c r="SE5" i="7"/>
  <c r="SE7" i="7"/>
  <c r="SE8" i="7"/>
  <c r="SE9" i="7"/>
  <c r="SE11" i="7"/>
  <c r="SE13" i="7"/>
  <c r="SE3" i="7"/>
  <c r="LI12" i="6"/>
  <c r="LI4" i="6"/>
  <c r="LI5" i="6"/>
  <c r="LI8" i="6"/>
  <c r="LI9" i="6"/>
  <c r="LI10" i="6"/>
  <c r="LI11" i="6"/>
  <c r="LI13" i="6"/>
  <c r="LI14" i="6"/>
  <c r="JU3" i="6"/>
  <c r="JD3" i="6"/>
  <c r="IM3" i="6"/>
  <c r="HV3" i="6"/>
  <c r="HE3" i="6"/>
  <c r="LF11" i="6"/>
  <c r="KY5" i="6"/>
  <c r="KY8" i="6"/>
  <c r="KY9" i="6"/>
  <c r="KY10" i="6"/>
  <c r="KY11" i="6"/>
  <c r="KY12" i="6"/>
  <c r="KY13" i="6"/>
  <c r="KY14" i="6"/>
  <c r="KY21" i="6"/>
  <c r="KY3" i="6"/>
  <c r="KK5" i="6"/>
  <c r="KK8" i="6"/>
  <c r="KK9" i="6"/>
  <c r="KK10" i="6"/>
  <c r="KK11" i="6"/>
  <c r="KK12" i="6"/>
  <c r="KK13" i="6"/>
  <c r="KK14" i="6"/>
  <c r="KK21" i="6"/>
  <c r="KK3" i="6"/>
  <c r="SK4" i="7"/>
  <c r="SK5" i="7"/>
  <c r="SK7" i="7"/>
  <c r="SK8" i="7"/>
  <c r="SK10" i="7"/>
  <c r="SK11" i="7"/>
  <c r="SK13" i="7"/>
  <c r="SH3" i="7"/>
  <c r="SH4" i="7"/>
  <c r="SH5" i="7"/>
  <c r="SH7" i="7"/>
  <c r="SH8" i="7"/>
  <c r="SH9" i="7"/>
  <c r="SH10" i="7"/>
  <c r="SH11" i="7"/>
  <c r="SH13" i="7"/>
  <c r="QG7" i="7"/>
  <c r="QG8" i="7"/>
  <c r="QG9" i="7"/>
  <c r="QG10" i="7"/>
  <c r="QG13" i="7"/>
  <c r="QG5" i="7"/>
  <c r="QG4" i="7"/>
  <c r="LF10" i="6"/>
  <c r="LI21" i="6"/>
  <c r="LF4" i="6"/>
  <c r="LF5" i="6"/>
  <c r="LF8" i="6"/>
  <c r="LF9" i="6"/>
  <c r="LF12" i="6"/>
  <c r="LF13" i="6"/>
  <c r="LF14" i="6"/>
  <c r="LF21" i="6"/>
  <c r="JU4" i="6"/>
  <c r="JW4" i="6" s="1"/>
  <c r="JU5" i="6"/>
  <c r="JW5" i="6" s="1"/>
  <c r="JU6" i="6"/>
  <c r="JW6" i="6" s="1"/>
  <c r="JU7" i="6"/>
  <c r="JW7" i="6" s="1"/>
  <c r="JU8" i="6"/>
  <c r="JU9" i="6"/>
  <c r="JW9" i="6" s="1"/>
  <c r="JU10" i="6"/>
  <c r="JW10" i="6" s="1"/>
  <c r="JU11" i="6"/>
  <c r="JW11" i="6" s="1"/>
  <c r="JU12" i="6"/>
  <c r="JW12" i="6" s="1"/>
  <c r="JU13" i="6"/>
  <c r="JW13" i="6" s="1"/>
  <c r="JU14" i="6"/>
  <c r="JW14" i="6" s="1"/>
  <c r="JU15" i="6"/>
  <c r="JW15" i="6" s="1"/>
  <c r="JU16" i="6"/>
  <c r="JW16" i="6" s="1"/>
  <c r="JU17" i="6"/>
  <c r="JW17" i="6" s="1"/>
  <c r="JU18" i="6"/>
  <c r="JW18" i="6" s="1"/>
  <c r="JU19" i="6"/>
  <c r="JW19" i="6" s="1"/>
  <c r="JU20" i="6"/>
  <c r="JW20" i="6" s="1"/>
  <c r="JU21" i="6"/>
  <c r="JW21" i="6" s="1"/>
  <c r="JW3" i="6"/>
  <c r="JD13" i="6"/>
  <c r="JF13" i="6" s="1"/>
  <c r="JD4" i="6"/>
  <c r="LE4" i="6" s="1"/>
  <c r="JD5" i="6"/>
  <c r="JD6" i="6"/>
  <c r="JD7" i="6"/>
  <c r="JD8" i="6"/>
  <c r="JD9" i="6"/>
  <c r="JD10" i="6"/>
  <c r="JD11" i="6"/>
  <c r="JD12" i="6"/>
  <c r="JC13" i="6"/>
  <c r="LC13" i="6" s="1"/>
  <c r="JD14" i="6"/>
  <c r="JD15" i="6"/>
  <c r="JD16" i="6"/>
  <c r="JD17" i="6"/>
  <c r="JD18" i="6"/>
  <c r="JD19" i="6"/>
  <c r="JD20" i="6"/>
  <c r="JD21" i="6"/>
  <c r="OT4" i="7"/>
  <c r="SG4" i="7" s="1"/>
  <c r="OT5" i="7"/>
  <c r="SG5" i="7" s="1"/>
  <c r="OT6" i="7"/>
  <c r="OT7" i="7"/>
  <c r="SG7" i="7" s="1"/>
  <c r="OT8" i="7"/>
  <c r="SG8" i="7" s="1"/>
  <c r="OT9" i="7"/>
  <c r="SG9" i="7" s="1"/>
  <c r="SI9" i="7" s="1"/>
  <c r="OT10" i="7"/>
  <c r="SG10" i="7" s="1"/>
  <c r="SI10" i="7" s="1"/>
  <c r="OT11" i="7"/>
  <c r="SG11" i="7" s="1"/>
  <c r="OT12" i="7"/>
  <c r="OT13" i="7"/>
  <c r="SG13" i="7" s="1"/>
  <c r="OT3" i="7"/>
  <c r="SG3" i="7" s="1"/>
  <c r="OP4" i="7"/>
  <c r="SF4" i="7" s="1"/>
  <c r="OP5" i="7"/>
  <c r="SF5" i="7" s="1"/>
  <c r="OP6" i="7"/>
  <c r="OP7" i="7"/>
  <c r="SF7" i="7" s="1"/>
  <c r="OP8" i="7"/>
  <c r="SF8" i="7" s="1"/>
  <c r="OP9" i="7"/>
  <c r="SF9" i="7" s="1"/>
  <c r="OP10" i="7"/>
  <c r="SF10" i="7" s="1"/>
  <c r="OP11" i="7"/>
  <c r="SF11" i="7" s="1"/>
  <c r="OP12" i="7"/>
  <c r="OP13" i="7"/>
  <c r="SF13" i="7" s="1"/>
  <c r="OP3" i="7"/>
  <c r="SF3" i="7" s="1"/>
  <c r="M2" i="3"/>
  <c r="OG4" i="7"/>
  <c r="OG5" i="7"/>
  <c r="OG7" i="7"/>
  <c r="OG8" i="7"/>
  <c r="OG9" i="7"/>
  <c r="OG11" i="7"/>
  <c r="OG3" i="7"/>
  <c r="IM5" i="6"/>
  <c r="IO5" i="6" s="1"/>
  <c r="IM8" i="6"/>
  <c r="IO8" i="6" s="1"/>
  <c r="IM9" i="6"/>
  <c r="IO9" i="6" s="1"/>
  <c r="IM10" i="6"/>
  <c r="IO10" i="6" s="1"/>
  <c r="IM11" i="6"/>
  <c r="IO11" i="6" s="1"/>
  <c r="IM12" i="6"/>
  <c r="IO12" i="6" s="1"/>
  <c r="IM13" i="6"/>
  <c r="IO13" i="6" s="1"/>
  <c r="HV8" i="6"/>
  <c r="HX8" i="6"/>
  <c r="HV5" i="6"/>
  <c r="HX5" i="6" s="1"/>
  <c r="HV9" i="6"/>
  <c r="HX9" i="6" s="1"/>
  <c r="HV10" i="6"/>
  <c r="HX10" i="6" s="1"/>
  <c r="HV11" i="6"/>
  <c r="HX11" i="6" s="1"/>
  <c r="HV12" i="6"/>
  <c r="HX12" i="6" s="1"/>
  <c r="HV13" i="6"/>
  <c r="HX13" i="6" s="1"/>
  <c r="HV14" i="6"/>
  <c r="HX3" i="6"/>
  <c r="NG4" i="7"/>
  <c r="NG5" i="7"/>
  <c r="NG7" i="7"/>
  <c r="NG9" i="7"/>
  <c r="NG11" i="7"/>
  <c r="NG13" i="7"/>
  <c r="NG3" i="7"/>
  <c r="L2" i="3"/>
  <c r="J2" i="3"/>
  <c r="K2" i="3"/>
  <c r="LF3" i="7"/>
  <c r="LF7" i="7"/>
  <c r="LA8" i="7"/>
  <c r="LF8" i="7"/>
  <c r="LF5" i="7"/>
  <c r="LF13" i="7"/>
  <c r="LF4" i="7"/>
  <c r="LF9" i="7"/>
  <c r="LF11" i="7"/>
  <c r="GQ8" i="6"/>
  <c r="GQ5" i="6"/>
  <c r="GQ9" i="6"/>
  <c r="GQ10" i="6"/>
  <c r="GQ11" i="6"/>
  <c r="GQ12" i="6"/>
  <c r="GQ13" i="6"/>
  <c r="GQ14" i="6"/>
  <c r="GQ21" i="6"/>
  <c r="GQ3" i="6"/>
  <c r="MG9" i="7"/>
  <c r="MG4" i="7"/>
  <c r="MG5" i="7"/>
  <c r="MG7" i="7"/>
  <c r="MG8" i="7"/>
  <c r="MG11" i="7"/>
  <c r="MG13" i="7"/>
  <c r="MG3" i="7"/>
  <c r="W3" i="5"/>
  <c r="W4" i="5"/>
  <c r="W5" i="5"/>
  <c r="W6" i="5"/>
  <c r="W7" i="5"/>
  <c r="W8" i="5"/>
  <c r="W9" i="5"/>
  <c r="W10" i="5"/>
  <c r="W2" i="5"/>
  <c r="T2" i="5"/>
  <c r="V2" i="5"/>
  <c r="R2" i="5"/>
  <c r="S2" i="5"/>
  <c r="U2" i="5"/>
  <c r="V3" i="5"/>
  <c r="V4" i="5"/>
  <c r="V5" i="5"/>
  <c r="V6" i="5"/>
  <c r="V7" i="5"/>
  <c r="V8" i="5"/>
  <c r="V9" i="5"/>
  <c r="V10" i="5"/>
  <c r="HE8" i="6"/>
  <c r="LE8" i="6" s="1"/>
  <c r="HE5" i="6"/>
  <c r="LE5" i="6" s="1"/>
  <c r="HE9" i="6"/>
  <c r="LE9" i="6" s="1"/>
  <c r="HE10" i="6"/>
  <c r="HE11" i="6"/>
  <c r="LE11" i="6" s="1"/>
  <c r="HE12" i="6"/>
  <c r="LE12" i="6" s="1"/>
  <c r="HE13" i="6"/>
  <c r="LE13" i="6" s="1"/>
  <c r="HE14" i="6"/>
  <c r="LE14" i="6" s="1"/>
  <c r="HE21" i="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" i="16"/>
  <c r="A14" i="16"/>
  <c r="A18" i="16"/>
  <c r="A19" i="16"/>
  <c r="A6" i="16"/>
  <c r="A11" i="16"/>
  <c r="A12" i="16"/>
  <c r="A13" i="16"/>
  <c r="A15" i="16"/>
  <c r="A9" i="16"/>
  <c r="A3" i="16"/>
  <c r="A4" i="16"/>
  <c r="A5" i="16"/>
  <c r="A7" i="16"/>
  <c r="A8" i="16"/>
  <c r="A10" i="16"/>
  <c r="A17" i="16"/>
  <c r="A16" i="16"/>
  <c r="A2" i="16"/>
  <c r="U8" i="5"/>
  <c r="GL7" i="6"/>
  <c r="GL8" i="6"/>
  <c r="GN16" i="6"/>
  <c r="GN17" i="6"/>
  <c r="GN18" i="6"/>
  <c r="GN19" i="6"/>
  <c r="GN20" i="6"/>
  <c r="GM6" i="6"/>
  <c r="GL6" i="6"/>
  <c r="GM5" i="6"/>
  <c r="GM7" i="6"/>
  <c r="GM8" i="6"/>
  <c r="GM9" i="6"/>
  <c r="GM10" i="6"/>
  <c r="GM11" i="6"/>
  <c r="GM12" i="6"/>
  <c r="GM13" i="6"/>
  <c r="GM14" i="6"/>
  <c r="GM15" i="6"/>
  <c r="GM16" i="6"/>
  <c r="GM17" i="6"/>
  <c r="GM18" i="6"/>
  <c r="GM19" i="6"/>
  <c r="GM20" i="6"/>
  <c r="GM21" i="6"/>
  <c r="GM3" i="6"/>
  <c r="GL5" i="6"/>
  <c r="GL9" i="6"/>
  <c r="GL10" i="6"/>
  <c r="GL11" i="6"/>
  <c r="GL12" i="6"/>
  <c r="GL13" i="6"/>
  <c r="GL14" i="6"/>
  <c r="GL15" i="6"/>
  <c r="GL16" i="6"/>
  <c r="GL17" i="6"/>
  <c r="GL18" i="6"/>
  <c r="GL19" i="6"/>
  <c r="GL20" i="6"/>
  <c r="GL21" i="6"/>
  <c r="GL3" i="6"/>
  <c r="GH21" i="6"/>
  <c r="GH5" i="6"/>
  <c r="GH6" i="6"/>
  <c r="GH8" i="6"/>
  <c r="GH9" i="6"/>
  <c r="GH10" i="6"/>
  <c r="GH11" i="6"/>
  <c r="GH12" i="6"/>
  <c r="GH13" i="6"/>
  <c r="GH14" i="6"/>
  <c r="GH3" i="6"/>
  <c r="FV5" i="6"/>
  <c r="FV6" i="6"/>
  <c r="FV8" i="6"/>
  <c r="FV9" i="6"/>
  <c r="FV10" i="6"/>
  <c r="FV11" i="6"/>
  <c r="FV12" i="6"/>
  <c r="FV13" i="6"/>
  <c r="FV14" i="6"/>
  <c r="FV21" i="6"/>
  <c r="FV3" i="6"/>
  <c r="FJ5" i="6"/>
  <c r="FJ6" i="6"/>
  <c r="FJ8" i="6"/>
  <c r="FJ9" i="6"/>
  <c r="FJ10" i="6"/>
  <c r="FJ11" i="6"/>
  <c r="FJ12" i="6"/>
  <c r="FJ13" i="6"/>
  <c r="FJ14" i="6"/>
  <c r="FJ21" i="6"/>
  <c r="FJ3" i="6"/>
  <c r="EX7" i="6"/>
  <c r="EV5" i="6"/>
  <c r="EX5" i="6" s="1"/>
  <c r="EV6" i="6"/>
  <c r="EV8" i="6"/>
  <c r="EV9" i="6"/>
  <c r="EX9" i="6" s="1"/>
  <c r="EV10" i="6"/>
  <c r="EX10" i="6" s="1"/>
  <c r="EV11" i="6"/>
  <c r="EX11" i="6" s="1"/>
  <c r="EV12" i="6"/>
  <c r="EX12" i="6" s="1"/>
  <c r="EV13" i="6"/>
  <c r="EX13" i="6" s="1"/>
  <c r="EV14" i="6"/>
  <c r="EX14" i="6" s="1"/>
  <c r="EV21" i="6"/>
  <c r="EX21" i="6" s="1"/>
  <c r="EV3" i="6"/>
  <c r="EX3" i="6" s="1"/>
  <c r="LA4" i="7"/>
  <c r="LA5" i="7"/>
  <c r="LA7" i="7"/>
  <c r="LA9" i="7"/>
  <c r="LA11" i="7"/>
  <c r="LA13" i="7"/>
  <c r="LA3" i="7"/>
  <c r="IK4" i="7"/>
  <c r="IK5" i="7"/>
  <c r="IK7" i="7"/>
  <c r="IK8" i="7"/>
  <c r="IK9" i="7"/>
  <c r="IK11" i="7"/>
  <c r="IK13" i="7"/>
  <c r="IK3" i="7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" i="14"/>
  <c r="A4" i="8"/>
  <c r="A5" i="8"/>
  <c r="A19" i="8"/>
  <c r="A7" i="8"/>
  <c r="A8" i="8"/>
  <c r="A9" i="8"/>
  <c r="A2" i="8"/>
  <c r="A12" i="8"/>
  <c r="A14" i="8"/>
  <c r="A16" i="8"/>
  <c r="A20" i="8"/>
  <c r="A17" i="8"/>
  <c r="A18" i="8"/>
  <c r="A6" i="8"/>
  <c r="A10" i="8"/>
  <c r="A11" i="8"/>
  <c r="A13" i="8"/>
  <c r="A15" i="8"/>
  <c r="A3" i="8"/>
  <c r="EH5" i="6"/>
  <c r="EH8" i="6"/>
  <c r="EH9" i="6"/>
  <c r="EH10" i="6"/>
  <c r="EH11" i="6"/>
  <c r="EH12" i="6"/>
  <c r="EH13" i="6"/>
  <c r="EH14" i="6"/>
  <c r="EH15" i="6"/>
  <c r="GN15" i="6" s="1"/>
  <c r="EH21" i="6"/>
  <c r="EH3" i="6"/>
  <c r="HN3" i="7"/>
  <c r="HN4" i="7"/>
  <c r="HN5" i="7"/>
  <c r="HN7" i="7"/>
  <c r="HN8" i="7"/>
  <c r="HN9" i="7"/>
  <c r="HN11" i="7"/>
  <c r="HN13" i="7"/>
  <c r="GO11" i="7"/>
  <c r="GQ11" i="7" s="1"/>
  <c r="GK11" i="7"/>
  <c r="GO13" i="7"/>
  <c r="GQ13" i="7" s="1"/>
  <c r="GK13" i="7"/>
  <c r="GO9" i="7"/>
  <c r="GQ9" i="7" s="1"/>
  <c r="GK9" i="7"/>
  <c r="GO8" i="7"/>
  <c r="GQ8" i="7" s="1"/>
  <c r="GK8" i="7"/>
  <c r="GO7" i="7"/>
  <c r="GQ7" i="7" s="1"/>
  <c r="GK7" i="7"/>
  <c r="GO5" i="7"/>
  <c r="GQ5" i="7" s="1"/>
  <c r="GK5" i="7"/>
  <c r="GQ4" i="7"/>
  <c r="GK4" i="7"/>
  <c r="GQ3" i="7"/>
  <c r="GK3" i="7"/>
  <c r="GD11" i="7"/>
  <c r="LC11" i="7" s="1"/>
  <c r="LD11" i="7" s="1"/>
  <c r="FZ11" i="7"/>
  <c r="LB11" i="7" s="1"/>
  <c r="GD13" i="7"/>
  <c r="LC13" i="7" s="1"/>
  <c r="LD13" i="7" s="1"/>
  <c r="FZ13" i="7"/>
  <c r="LB13" i="7" s="1"/>
  <c r="GD9" i="7"/>
  <c r="LC9" i="7" s="1"/>
  <c r="LD9" i="7" s="1"/>
  <c r="FZ9" i="7"/>
  <c r="LB9" i="7" s="1"/>
  <c r="GD8" i="7"/>
  <c r="LC8" i="7" s="1"/>
  <c r="LD8" i="7" s="1"/>
  <c r="FZ8" i="7"/>
  <c r="LB8" i="7" s="1"/>
  <c r="GD7" i="7"/>
  <c r="LC7" i="7" s="1"/>
  <c r="LD7" i="7" s="1"/>
  <c r="FZ7" i="7"/>
  <c r="LB7" i="7" s="1"/>
  <c r="GD5" i="7"/>
  <c r="LC5" i="7" s="1"/>
  <c r="LD5" i="7" s="1"/>
  <c r="FZ5" i="7"/>
  <c r="LB5" i="7" s="1"/>
  <c r="GD4" i="7"/>
  <c r="LC4" i="7" s="1"/>
  <c r="LD4" i="7" s="1"/>
  <c r="FZ4" i="7"/>
  <c r="LB4" i="7" s="1"/>
  <c r="GD3" i="7"/>
  <c r="LC3" i="7" s="1"/>
  <c r="LD3" i="7" s="1"/>
  <c r="FZ3" i="7"/>
  <c r="LB3" i="7" s="1"/>
  <c r="DT14" i="6"/>
  <c r="GN14" i="6" s="1"/>
  <c r="GO14" i="6" s="1"/>
  <c r="DT21" i="6"/>
  <c r="GN21" i="6" s="1"/>
  <c r="GO21" i="6" s="1"/>
  <c r="DT13" i="6"/>
  <c r="DV13" i="6" s="1"/>
  <c r="DT12" i="6"/>
  <c r="DV12" i="6" s="1"/>
  <c r="DT11" i="6"/>
  <c r="GN11" i="6" s="1"/>
  <c r="GO11" i="6" s="1"/>
  <c r="DT10" i="6"/>
  <c r="DV10" i="6" s="1"/>
  <c r="DT9" i="6"/>
  <c r="DV9" i="6" s="1"/>
  <c r="DT8" i="6"/>
  <c r="DV8" i="6" s="1"/>
  <c r="DT7" i="6"/>
  <c r="DV7" i="6" s="1"/>
  <c r="DT5" i="6"/>
  <c r="DV5" i="6" s="1"/>
  <c r="DT3" i="6"/>
  <c r="DV3" i="6" s="1"/>
  <c r="DK13" i="6"/>
  <c r="GN13" i="6" s="1"/>
  <c r="GO13" i="6" s="1"/>
  <c r="DK12" i="6"/>
  <c r="GN12" i="6" s="1"/>
  <c r="GO12" i="6" s="1"/>
  <c r="DK10" i="6"/>
  <c r="GN10" i="6" s="1"/>
  <c r="GO10" i="6" s="1"/>
  <c r="DK9" i="6"/>
  <c r="GN9" i="6" s="1"/>
  <c r="GO9" i="6" s="1"/>
  <c r="DK8" i="6"/>
  <c r="GN8" i="6" s="1"/>
  <c r="GO8" i="6" s="1"/>
  <c r="DK7" i="6"/>
  <c r="GN7" i="6" s="1"/>
  <c r="GO7" i="6" s="1"/>
  <c r="DK6" i="6"/>
  <c r="GN6" i="6" s="1"/>
  <c r="DK5" i="6"/>
  <c r="GN5" i="6" s="1"/>
  <c r="GO5" i="6" s="1"/>
  <c r="DK3" i="6"/>
  <c r="GN3" i="6" s="1"/>
  <c r="GO3" i="6" s="1"/>
  <c r="DB3" i="6"/>
  <c r="M4" i="8"/>
  <c r="M5" i="8"/>
  <c r="M19" i="8"/>
  <c r="M7" i="8"/>
  <c r="M8" i="8"/>
  <c r="M9" i="8"/>
  <c r="M2" i="8"/>
  <c r="M12" i="8"/>
  <c r="M14" i="8"/>
  <c r="M16" i="8"/>
  <c r="M20" i="8"/>
  <c r="M17" i="8"/>
  <c r="M18" i="8"/>
  <c r="M6" i="8"/>
  <c r="M10" i="8"/>
  <c r="M11" i="8"/>
  <c r="M13" i="8"/>
  <c r="M15" i="8"/>
  <c r="M3" i="8"/>
  <c r="L4" i="8"/>
  <c r="L5" i="8"/>
  <c r="L19" i="8"/>
  <c r="L7" i="8"/>
  <c r="L8" i="8"/>
  <c r="L9" i="8"/>
  <c r="L2" i="8"/>
  <c r="L12" i="8"/>
  <c r="L14" i="8"/>
  <c r="L16" i="8"/>
  <c r="L20" i="8"/>
  <c r="L17" i="8"/>
  <c r="L18" i="8"/>
  <c r="L6" i="8"/>
  <c r="L10" i="8"/>
  <c r="L11" i="8"/>
  <c r="L13" i="8"/>
  <c r="L15" i="8"/>
  <c r="L3" i="8"/>
  <c r="L3" i="11"/>
  <c r="L2" i="11"/>
  <c r="DB5" i="6"/>
  <c r="DB6" i="6"/>
  <c r="DB7" i="6"/>
  <c r="DB8" i="6"/>
  <c r="DB9" i="6"/>
  <c r="DB10" i="6"/>
  <c r="DB11" i="6"/>
  <c r="DB12" i="6"/>
  <c r="DB13" i="6"/>
  <c r="DB14" i="6"/>
  <c r="DB15" i="6"/>
  <c r="DB17" i="6"/>
  <c r="DB18" i="6"/>
  <c r="DB19" i="6"/>
  <c r="DB21" i="6"/>
  <c r="DC5" i="6"/>
  <c r="DC6" i="6"/>
  <c r="DC7" i="6"/>
  <c r="DC8" i="6"/>
  <c r="DC9" i="6"/>
  <c r="DC10" i="6"/>
  <c r="DC11" i="6"/>
  <c r="DC12" i="6"/>
  <c r="DC13" i="6"/>
  <c r="DC14" i="6"/>
  <c r="DC15" i="6"/>
  <c r="DC16" i="6"/>
  <c r="DC17" i="6"/>
  <c r="DC18" i="6"/>
  <c r="DC19" i="6"/>
  <c r="DC20" i="6"/>
  <c r="DC21" i="6"/>
  <c r="DC3" i="6"/>
  <c r="CZ15" i="6"/>
  <c r="CZ16" i="6"/>
  <c r="CZ17" i="6"/>
  <c r="CZ18" i="6"/>
  <c r="CZ19" i="6"/>
  <c r="CZ20" i="6"/>
  <c r="CZ21" i="6"/>
  <c r="CY3" i="6"/>
  <c r="CY5" i="6"/>
  <c r="CY6" i="6"/>
  <c r="CY7" i="6"/>
  <c r="CY8" i="6"/>
  <c r="CY9" i="6"/>
  <c r="CY10" i="6"/>
  <c r="CY11" i="6"/>
  <c r="CY12" i="6"/>
  <c r="CY13" i="6"/>
  <c r="CY14" i="6"/>
  <c r="CY15" i="6"/>
  <c r="CY16" i="6"/>
  <c r="CY17" i="6"/>
  <c r="CY18" i="6"/>
  <c r="CY19" i="6"/>
  <c r="CY20" i="6"/>
  <c r="CY21" i="6"/>
  <c r="CX5" i="6"/>
  <c r="CX6" i="6"/>
  <c r="CX7" i="6"/>
  <c r="CX8" i="6"/>
  <c r="CX9" i="6"/>
  <c r="CX10" i="6"/>
  <c r="CX11" i="6"/>
  <c r="CX12" i="6"/>
  <c r="CX13" i="6"/>
  <c r="CX14" i="6"/>
  <c r="CX15" i="6"/>
  <c r="CX16" i="6"/>
  <c r="CX17" i="6"/>
  <c r="CX18" i="6"/>
  <c r="CX19" i="6"/>
  <c r="CX20" i="6"/>
  <c r="CX21" i="6"/>
  <c r="CX3" i="6"/>
  <c r="FU4" i="7"/>
  <c r="FU5" i="7"/>
  <c r="FU6" i="7"/>
  <c r="FU7" i="7"/>
  <c r="FU8" i="7"/>
  <c r="FU9" i="7"/>
  <c r="FU10" i="7"/>
  <c r="FU11" i="7"/>
  <c r="FU12" i="7"/>
  <c r="FU3" i="7"/>
  <c r="FT4" i="7"/>
  <c r="FT5" i="7"/>
  <c r="FT6" i="7"/>
  <c r="FT7" i="7"/>
  <c r="FT9" i="7"/>
  <c r="FT10" i="7"/>
  <c r="FT11" i="7"/>
  <c r="FT12" i="7"/>
  <c r="FT3" i="7"/>
  <c r="FQ10" i="7"/>
  <c r="FQ11" i="7"/>
  <c r="FQ12" i="7"/>
  <c r="FP4" i="7"/>
  <c r="FP5" i="7"/>
  <c r="FP6" i="7"/>
  <c r="FP7" i="7"/>
  <c r="FP8" i="7"/>
  <c r="FP9" i="7"/>
  <c r="FP10" i="7"/>
  <c r="FP11" i="7"/>
  <c r="FP12" i="7"/>
  <c r="FP3" i="7"/>
  <c r="CF4" i="7"/>
  <c r="CF5" i="7"/>
  <c r="CF7" i="7"/>
  <c r="CF8" i="7"/>
  <c r="CF9" i="7"/>
  <c r="CF3" i="7"/>
  <c r="CB4" i="7"/>
  <c r="CB5" i="7"/>
  <c r="CB7" i="7"/>
  <c r="CB8" i="7"/>
  <c r="CB9" i="7"/>
  <c r="CB3" i="7"/>
  <c r="BC3" i="6"/>
  <c r="BH4" i="7"/>
  <c r="BH5" i="7"/>
  <c r="BH6" i="7"/>
  <c r="BH7" i="7"/>
  <c r="BH8" i="7"/>
  <c r="BH9" i="7"/>
  <c r="BH3" i="7"/>
  <c r="BD4" i="7"/>
  <c r="FQ4" i="7" s="1"/>
  <c r="BD5" i="7"/>
  <c r="FQ5" i="7" s="1"/>
  <c r="BD6" i="7"/>
  <c r="FQ6" i="7" s="1"/>
  <c r="BD7" i="7"/>
  <c r="FQ7" i="7" s="1"/>
  <c r="BD8" i="7"/>
  <c r="FQ8" i="7" s="1"/>
  <c r="BD9" i="7"/>
  <c r="FQ9" i="7" s="1"/>
  <c r="BD3" i="7"/>
  <c r="FQ3" i="7" s="1"/>
  <c r="N2" i="10"/>
  <c r="R2" i="10"/>
  <c r="T2" i="10"/>
  <c r="N20" i="11"/>
  <c r="N21" i="11"/>
  <c r="L20" i="11"/>
  <c r="L21" i="11"/>
  <c r="N3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R17" i="10"/>
  <c r="T17" i="10" s="1"/>
  <c r="R16" i="10"/>
  <c r="T16" i="10" s="1"/>
  <c r="N16" i="10"/>
  <c r="N17" i="10"/>
  <c r="R9" i="10"/>
  <c r="T9" i="10" s="1"/>
  <c r="N9" i="10"/>
  <c r="N8" i="10"/>
  <c r="R3" i="10"/>
  <c r="T3" i="10" s="1"/>
  <c r="R4" i="10"/>
  <c r="T4" i="10" s="1"/>
  <c r="R5" i="10"/>
  <c r="T5" i="10" s="1"/>
  <c r="R6" i="10"/>
  <c r="T6" i="10" s="1"/>
  <c r="R7" i="10"/>
  <c r="T7" i="10" s="1"/>
  <c r="R8" i="10"/>
  <c r="T8" i="10" s="1"/>
  <c r="R10" i="10"/>
  <c r="T10" i="10" s="1"/>
  <c r="R11" i="10"/>
  <c r="T11" i="10" s="1"/>
  <c r="R12" i="10"/>
  <c r="T12" i="10" s="1"/>
  <c r="R13" i="10"/>
  <c r="T13" i="10" s="1"/>
  <c r="R14" i="10"/>
  <c r="T14" i="10" s="1"/>
  <c r="R15" i="10"/>
  <c r="T15" i="10" s="1"/>
  <c r="N3" i="10"/>
  <c r="N4" i="10"/>
  <c r="N5" i="10"/>
  <c r="N6" i="10"/>
  <c r="N7" i="10"/>
  <c r="N10" i="10"/>
  <c r="N11" i="10"/>
  <c r="N12" i="10"/>
  <c r="N13" i="10"/>
  <c r="N14" i="10"/>
  <c r="N15" i="10"/>
  <c r="B3" i="5"/>
  <c r="D3" i="5"/>
  <c r="E3" i="5"/>
  <c r="F3" i="5"/>
  <c r="G3" i="5"/>
  <c r="H3" i="5"/>
  <c r="I3" i="5"/>
  <c r="J3" i="5"/>
  <c r="K3" i="5"/>
  <c r="L3" i="5"/>
  <c r="P64" i="3" s="1"/>
  <c r="M3" i="5"/>
  <c r="N3" i="5"/>
  <c r="O3" i="5"/>
  <c r="P3" i="5"/>
  <c r="Q3" i="5"/>
  <c r="R3" i="5"/>
  <c r="S3" i="5"/>
  <c r="T3" i="5"/>
  <c r="U3" i="5"/>
  <c r="B4" i="5"/>
  <c r="C4" i="5"/>
  <c r="D4" i="5"/>
  <c r="E4" i="5"/>
  <c r="F4" i="5"/>
  <c r="G4" i="5"/>
  <c r="H4" i="5"/>
  <c r="I4" i="5"/>
  <c r="J4" i="5"/>
  <c r="K4" i="5"/>
  <c r="L4" i="5"/>
  <c r="P70" i="3" s="1"/>
  <c r="M4" i="5"/>
  <c r="N4" i="5"/>
  <c r="O4" i="5"/>
  <c r="P4" i="5"/>
  <c r="Q4" i="5"/>
  <c r="R4" i="5"/>
  <c r="S4" i="5"/>
  <c r="T4" i="5"/>
  <c r="U4" i="5"/>
  <c r="B5" i="5"/>
  <c r="C5" i="5"/>
  <c r="D5" i="5"/>
  <c r="E5" i="5"/>
  <c r="F5" i="5"/>
  <c r="G5" i="5"/>
  <c r="H5" i="5"/>
  <c r="I5" i="5"/>
  <c r="J5" i="5"/>
  <c r="K5" i="5"/>
  <c r="L5" i="5"/>
  <c r="P74" i="3" s="1"/>
  <c r="M5" i="5"/>
  <c r="N5" i="5"/>
  <c r="O5" i="5"/>
  <c r="P5" i="5"/>
  <c r="Q5" i="5"/>
  <c r="R5" i="5"/>
  <c r="S5" i="5"/>
  <c r="T5" i="5"/>
  <c r="U5" i="5"/>
  <c r="B6" i="5"/>
  <c r="C6" i="5"/>
  <c r="D6" i="5"/>
  <c r="E6" i="5"/>
  <c r="F6" i="5"/>
  <c r="G6" i="5"/>
  <c r="H6" i="5"/>
  <c r="I6" i="5"/>
  <c r="J6" i="5"/>
  <c r="K6" i="5"/>
  <c r="L6" i="5"/>
  <c r="P79" i="3" s="1"/>
  <c r="M6" i="5"/>
  <c r="N6" i="5"/>
  <c r="O6" i="5"/>
  <c r="P6" i="5"/>
  <c r="Q6" i="5"/>
  <c r="R6" i="5"/>
  <c r="S6" i="5"/>
  <c r="T6" i="5"/>
  <c r="U6" i="5"/>
  <c r="B7" i="5"/>
  <c r="C7" i="5"/>
  <c r="D7" i="5"/>
  <c r="E7" i="5"/>
  <c r="F7" i="5"/>
  <c r="G7" i="5"/>
  <c r="H7" i="5"/>
  <c r="I7" i="5"/>
  <c r="J7" i="5"/>
  <c r="K7" i="5"/>
  <c r="L7" i="5"/>
  <c r="P80" i="3" s="1"/>
  <c r="M7" i="5"/>
  <c r="N7" i="5"/>
  <c r="O7" i="5"/>
  <c r="P7" i="5"/>
  <c r="Q7" i="5"/>
  <c r="R7" i="5"/>
  <c r="S7" i="5"/>
  <c r="T7" i="5"/>
  <c r="U7" i="5"/>
  <c r="B8" i="5"/>
  <c r="C8" i="5"/>
  <c r="D8" i="5"/>
  <c r="E8" i="5"/>
  <c r="F8" i="5"/>
  <c r="G8" i="5"/>
  <c r="H8" i="5"/>
  <c r="I8" i="5"/>
  <c r="J8" i="5"/>
  <c r="K8" i="5"/>
  <c r="L8" i="5"/>
  <c r="P66" i="3" s="1"/>
  <c r="M8" i="5"/>
  <c r="N8" i="5"/>
  <c r="O8" i="5"/>
  <c r="P8" i="5"/>
  <c r="Q8" i="5"/>
  <c r="R8" i="5"/>
  <c r="S8" i="5"/>
  <c r="T8" i="5"/>
  <c r="B9" i="5"/>
  <c r="C9" i="5"/>
  <c r="D9" i="5"/>
  <c r="E9" i="5"/>
  <c r="F9" i="5"/>
  <c r="G9" i="5"/>
  <c r="H9" i="5"/>
  <c r="I9" i="5"/>
  <c r="J9" i="5"/>
  <c r="K9" i="5"/>
  <c r="L9" i="5"/>
  <c r="P75" i="3" s="1"/>
  <c r="M9" i="5"/>
  <c r="N9" i="5"/>
  <c r="O9" i="5"/>
  <c r="P9" i="5"/>
  <c r="Q9" i="5"/>
  <c r="R9" i="5"/>
  <c r="S9" i="5"/>
  <c r="T9" i="5"/>
  <c r="U9" i="5"/>
  <c r="B10" i="5"/>
  <c r="C10" i="5"/>
  <c r="D10" i="5"/>
  <c r="E10" i="5"/>
  <c r="F10" i="5"/>
  <c r="G10" i="5"/>
  <c r="H10" i="5"/>
  <c r="I10" i="5"/>
  <c r="J10" i="5"/>
  <c r="K10" i="5"/>
  <c r="L10" i="5"/>
  <c r="P69" i="3" s="1"/>
  <c r="M10" i="5"/>
  <c r="N10" i="5"/>
  <c r="O10" i="5"/>
  <c r="P10" i="5"/>
  <c r="Q10" i="5"/>
  <c r="R10" i="5"/>
  <c r="S10" i="5"/>
  <c r="T10" i="5"/>
  <c r="U10" i="5"/>
  <c r="FK4" i="7"/>
  <c r="FK5" i="7"/>
  <c r="FK6" i="7"/>
  <c r="FK7" i="7"/>
  <c r="FK8" i="7"/>
  <c r="FK9" i="7"/>
  <c r="FK10" i="7"/>
  <c r="FK11" i="7"/>
  <c r="FK3" i="7"/>
  <c r="EM4" i="7"/>
  <c r="EM5" i="7"/>
  <c r="EM6" i="7"/>
  <c r="EM7" i="7"/>
  <c r="EM8" i="7"/>
  <c r="EM9" i="7"/>
  <c r="EM10" i="7"/>
  <c r="FR10" i="7" s="1"/>
  <c r="EM11" i="7"/>
  <c r="FR11" i="7" s="1"/>
  <c r="EM12" i="7"/>
  <c r="FR12" i="7" s="1"/>
  <c r="EM3" i="7"/>
  <c r="DO4" i="7"/>
  <c r="DP4" i="7" s="1"/>
  <c r="CQ4" i="7"/>
  <c r="CR4" i="7" s="1"/>
  <c r="CQ5" i="7"/>
  <c r="CR5" i="7" s="1"/>
  <c r="CQ6" i="7"/>
  <c r="CQ7" i="7"/>
  <c r="CR7" i="7" s="1"/>
  <c r="CQ8" i="7"/>
  <c r="CR8" i="7" s="1"/>
  <c r="CQ9" i="7"/>
  <c r="CR9" i="7" s="1"/>
  <c r="CQ3" i="7"/>
  <c r="CR3" i="7" s="1"/>
  <c r="BS4" i="7"/>
  <c r="BS5" i="7"/>
  <c r="BS6" i="7"/>
  <c r="BS7" i="7"/>
  <c r="BS8" i="7"/>
  <c r="BS9" i="7"/>
  <c r="BS3" i="7"/>
  <c r="AU4" i="7"/>
  <c r="AU5" i="7"/>
  <c r="AU6" i="7"/>
  <c r="AU7" i="7"/>
  <c r="AU8" i="7"/>
  <c r="AU9" i="7"/>
  <c r="AU3" i="7"/>
  <c r="W4" i="7"/>
  <c r="W5" i="7"/>
  <c r="W6" i="7"/>
  <c r="W7" i="7"/>
  <c r="W9" i="7"/>
  <c r="W3" i="7"/>
  <c r="DO5" i="7"/>
  <c r="DP5" i="7" s="1"/>
  <c r="DO7" i="7"/>
  <c r="DP7" i="7" s="1"/>
  <c r="DO8" i="7"/>
  <c r="DP8" i="7" s="1"/>
  <c r="DO9" i="7"/>
  <c r="DP9" i="7" s="1"/>
  <c r="DO3" i="7"/>
  <c r="DP3" i="7" s="1"/>
  <c r="DA16" i="6"/>
  <c r="DA20" i="6"/>
  <c r="CS7" i="6"/>
  <c r="CS10" i="6"/>
  <c r="CS11" i="6"/>
  <c r="CS12" i="6"/>
  <c r="CS13" i="6"/>
  <c r="CS14" i="6"/>
  <c r="CE8" i="6"/>
  <c r="CE11" i="6"/>
  <c r="CE12" i="6"/>
  <c r="CE13" i="6"/>
  <c r="CE14" i="6"/>
  <c r="BQ5" i="6"/>
  <c r="BR5" i="6" s="1"/>
  <c r="BQ6" i="6"/>
  <c r="BR6" i="6" s="1"/>
  <c r="BQ7" i="6"/>
  <c r="BR7" i="6" s="1"/>
  <c r="BQ8" i="6"/>
  <c r="BR8" i="6" s="1"/>
  <c r="BQ9" i="6"/>
  <c r="BR9" i="6" s="1"/>
  <c r="BQ10" i="6"/>
  <c r="BR10" i="6" s="1"/>
  <c r="BQ11" i="6"/>
  <c r="BR11" i="6" s="1"/>
  <c r="BQ12" i="6"/>
  <c r="BR12" i="6" s="1"/>
  <c r="BQ13" i="6"/>
  <c r="BR13" i="6" s="1"/>
  <c r="BQ14" i="6"/>
  <c r="BR14" i="6" s="1"/>
  <c r="BQ3" i="6"/>
  <c r="BR3" i="6" s="1"/>
  <c r="BC5" i="6"/>
  <c r="BD5" i="6" s="1"/>
  <c r="BC6" i="6"/>
  <c r="BD6" i="6" s="1"/>
  <c r="BC7" i="6"/>
  <c r="BD7" i="6" s="1"/>
  <c r="BC8" i="6"/>
  <c r="BD8" i="6" s="1"/>
  <c r="BC9" i="6"/>
  <c r="BD9" i="6" s="1"/>
  <c r="BC10" i="6"/>
  <c r="BD10" i="6" s="1"/>
  <c r="BC11" i="6"/>
  <c r="BD11" i="6" s="1"/>
  <c r="BC12" i="6"/>
  <c r="BD12" i="6" s="1"/>
  <c r="BC14" i="6"/>
  <c r="BD14" i="6" s="1"/>
  <c r="BD3" i="6"/>
  <c r="E2" i="5"/>
  <c r="U15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3" i="2"/>
  <c r="U4" i="2"/>
  <c r="U5" i="2"/>
  <c r="U6" i="2"/>
  <c r="U7" i="2"/>
  <c r="U8" i="2"/>
  <c r="U9" i="2"/>
  <c r="U10" i="2"/>
  <c r="U11" i="2"/>
  <c r="U12" i="2"/>
  <c r="U13" i="2"/>
  <c r="U14" i="2"/>
  <c r="U16" i="2"/>
  <c r="U17" i="2"/>
  <c r="U18" i="2"/>
  <c r="U19" i="2"/>
  <c r="U20" i="2"/>
  <c r="U21" i="2"/>
  <c r="U3" i="2"/>
  <c r="BT4" i="7"/>
  <c r="BT5" i="7"/>
  <c r="BT6" i="7"/>
  <c r="BT7" i="7"/>
  <c r="BT8" i="7"/>
  <c r="BT9" i="7"/>
  <c r="BT3" i="7"/>
  <c r="AV4" i="7"/>
  <c r="AV5" i="7"/>
  <c r="AV6" i="7"/>
  <c r="AV7" i="7"/>
  <c r="AV8" i="7"/>
  <c r="AV9" i="7"/>
  <c r="AV3" i="7"/>
  <c r="X4" i="7"/>
  <c r="X5" i="7"/>
  <c r="X6" i="7"/>
  <c r="X7" i="7"/>
  <c r="X9" i="7"/>
  <c r="X3" i="7"/>
  <c r="AO5" i="6"/>
  <c r="AP5" i="6" s="1"/>
  <c r="AO6" i="6"/>
  <c r="AP6" i="6" s="1"/>
  <c r="AO7" i="6"/>
  <c r="CZ7" i="6" s="1"/>
  <c r="AO8" i="6"/>
  <c r="AP8" i="6" s="1"/>
  <c r="AO9" i="6"/>
  <c r="AP9" i="6" s="1"/>
  <c r="AO10" i="6"/>
  <c r="AP10" i="6" s="1"/>
  <c r="AO11" i="6"/>
  <c r="AP11" i="6" s="1"/>
  <c r="AO12" i="6"/>
  <c r="AP12" i="6" s="1"/>
  <c r="AO13" i="6"/>
  <c r="AP13" i="6" s="1"/>
  <c r="AO14" i="6"/>
  <c r="AP14" i="6" s="1"/>
  <c r="AO3" i="6"/>
  <c r="AP3" i="6" s="1"/>
  <c r="AA5" i="6"/>
  <c r="AB5" i="6" s="1"/>
  <c r="AA6" i="6"/>
  <c r="AB6" i="6" s="1"/>
  <c r="AA8" i="6"/>
  <c r="AB8" i="6" s="1"/>
  <c r="AA9" i="6"/>
  <c r="AB9" i="6" s="1"/>
  <c r="AA10" i="6"/>
  <c r="AB10" i="6" s="1"/>
  <c r="AA11" i="6"/>
  <c r="AB11" i="6" s="1"/>
  <c r="AA12" i="6"/>
  <c r="AB12" i="6" s="1"/>
  <c r="AA13" i="6"/>
  <c r="AB13" i="6" s="1"/>
  <c r="AA14" i="6"/>
  <c r="AB14" i="6" s="1"/>
  <c r="AA3" i="6"/>
  <c r="AB3" i="6" s="1"/>
  <c r="M5" i="6"/>
  <c r="CZ5" i="6" s="1"/>
  <c r="M6" i="6"/>
  <c r="CZ6" i="6" s="1"/>
  <c r="M8" i="6"/>
  <c r="CZ8" i="6" s="1"/>
  <c r="M9" i="6"/>
  <c r="CZ9" i="6" s="1"/>
  <c r="M10" i="6"/>
  <c r="CZ10" i="6" s="1"/>
  <c r="M11" i="6"/>
  <c r="CZ11" i="6" s="1"/>
  <c r="M12" i="6"/>
  <c r="CZ12" i="6" s="1"/>
  <c r="M13" i="6"/>
  <c r="CZ13" i="6" s="1"/>
  <c r="M14" i="6"/>
  <c r="CZ14" i="6" s="1"/>
  <c r="M3" i="6"/>
  <c r="CZ3" i="6" s="1"/>
  <c r="DA3" i="6" s="1"/>
  <c r="B2" i="5"/>
  <c r="Q2" i="5"/>
  <c r="P2" i="5"/>
  <c r="O2" i="5"/>
  <c r="N2" i="5"/>
  <c r="M2" i="5"/>
  <c r="L2" i="5"/>
  <c r="P68" i="3" s="1"/>
  <c r="K2" i="5"/>
  <c r="J2" i="5"/>
  <c r="I2" i="5"/>
  <c r="G2" i="5"/>
  <c r="H2" i="5"/>
  <c r="F2" i="5"/>
  <c r="H2" i="3"/>
  <c r="G2" i="3"/>
  <c r="O2" i="3" s="1"/>
  <c r="F2" i="3"/>
  <c r="EN30" i="159" l="1"/>
  <c r="EM30" i="159"/>
  <c r="P60" i="3"/>
  <c r="O30" i="3"/>
  <c r="Q30" i="3" s="1"/>
  <c r="O29" i="3"/>
  <c r="Q29" i="3" s="1"/>
  <c r="O28" i="3"/>
  <c r="Q28" i="3" s="1"/>
  <c r="P34" i="102"/>
  <c r="R34" i="102" s="1"/>
  <c r="P2" i="102"/>
  <c r="R2" i="102" s="1"/>
  <c r="P4" i="102"/>
  <c r="R4" i="102" s="1"/>
  <c r="O6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H100" i="3"/>
  <c r="I100" i="3"/>
  <c r="I103" i="3" s="1"/>
  <c r="M101" i="3"/>
  <c r="Q74" i="3"/>
  <c r="S74" i="3" s="1"/>
  <c r="Q72" i="3"/>
  <c r="S72" i="3" s="1"/>
  <c r="Q65" i="3"/>
  <c r="S65" i="3" s="1"/>
  <c r="Q60" i="3"/>
  <c r="S60" i="3" s="1"/>
  <c r="Q80" i="3"/>
  <c r="S80" i="3" s="1"/>
  <c r="Q79" i="3"/>
  <c r="S79" i="3" s="1"/>
  <c r="Q75" i="3"/>
  <c r="S75" i="3" s="1"/>
  <c r="Q70" i="3"/>
  <c r="S70" i="3" s="1"/>
  <c r="Q69" i="3"/>
  <c r="S69" i="3" s="1"/>
  <c r="Q68" i="3"/>
  <c r="S68" i="3" s="1"/>
  <c r="Q67" i="3"/>
  <c r="S67" i="3" s="1"/>
  <c r="Q66" i="3"/>
  <c r="S66" i="3" s="1"/>
  <c r="Q64" i="3"/>
  <c r="S64" i="3" s="1"/>
  <c r="O57" i="3"/>
  <c r="Q57" i="3" s="1"/>
  <c r="S57" i="3" s="1"/>
  <c r="O55" i="3"/>
  <c r="O48" i="3"/>
  <c r="O47" i="3"/>
  <c r="O44" i="3"/>
  <c r="O42" i="3"/>
  <c r="O38" i="3"/>
  <c r="O36" i="3"/>
  <c r="O35" i="3"/>
  <c r="O34" i="3"/>
  <c r="EC4" i="110"/>
  <c r="EC5" i="110"/>
  <c r="EC6" i="110"/>
  <c r="EC7" i="110"/>
  <c r="EC8" i="110"/>
  <c r="EC10" i="110"/>
  <c r="EC11" i="110"/>
  <c r="EC17" i="110"/>
  <c r="EC18" i="110"/>
  <c r="EC19" i="110"/>
  <c r="EC20" i="110"/>
  <c r="OI3" i="101"/>
  <c r="OI4" i="101"/>
  <c r="OI5" i="101"/>
  <c r="OI6" i="101"/>
  <c r="OI7" i="101"/>
  <c r="OI8" i="101"/>
  <c r="OI9" i="101"/>
  <c r="OI10" i="101"/>
  <c r="OI11" i="101"/>
  <c r="OI12" i="101"/>
  <c r="OI17" i="101"/>
  <c r="OI18" i="101"/>
  <c r="OI19" i="101"/>
  <c r="OI20" i="101"/>
  <c r="OI24" i="101"/>
  <c r="OI25" i="101"/>
  <c r="OI26" i="101"/>
  <c r="OI27" i="101"/>
  <c r="OI28" i="101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5" i="3"/>
  <c r="O4" i="3"/>
  <c r="O3" i="3"/>
  <c r="O27" i="3"/>
  <c r="O26" i="3"/>
  <c r="O25" i="3"/>
  <c r="O24" i="3"/>
  <c r="HT3" i="87"/>
  <c r="HU3" i="87"/>
  <c r="HT4" i="87"/>
  <c r="HU4" i="87"/>
  <c r="HT5" i="87"/>
  <c r="HU5" i="87"/>
  <c r="HT6" i="87"/>
  <c r="HU6" i="87"/>
  <c r="HT7" i="87"/>
  <c r="HU7" i="87"/>
  <c r="HT8" i="87"/>
  <c r="HU8" i="87"/>
  <c r="HT9" i="87"/>
  <c r="HU9" i="87"/>
  <c r="HT10" i="87"/>
  <c r="HU10" i="87"/>
  <c r="HT11" i="87"/>
  <c r="HU11" i="87"/>
  <c r="HT12" i="87"/>
  <c r="HU12" i="87"/>
  <c r="HT13" i="87"/>
  <c r="HU13" i="87"/>
  <c r="HT14" i="87"/>
  <c r="HU14" i="87"/>
  <c r="HT15" i="87"/>
  <c r="HU15" i="87"/>
  <c r="HT16" i="87"/>
  <c r="HU16" i="87"/>
  <c r="HT17" i="87"/>
  <c r="HU17" i="87"/>
  <c r="HT18" i="87"/>
  <c r="HU18" i="87"/>
  <c r="HT19" i="87"/>
  <c r="HU19" i="87"/>
  <c r="HT20" i="87"/>
  <c r="HU20" i="87"/>
  <c r="HT21" i="87"/>
  <c r="HU21" i="87"/>
  <c r="HT22" i="87"/>
  <c r="HU22" i="87"/>
  <c r="HT23" i="87"/>
  <c r="HU23" i="87"/>
  <c r="HT24" i="87"/>
  <c r="HU24" i="87"/>
  <c r="HT25" i="87"/>
  <c r="HU25" i="87"/>
  <c r="HT26" i="87"/>
  <c r="HU26" i="87"/>
  <c r="HT27" i="87"/>
  <c r="HU27" i="87"/>
  <c r="HT28" i="87"/>
  <c r="HU28" i="87"/>
  <c r="EC28" i="87"/>
  <c r="EC22" i="87"/>
  <c r="EC16" i="87"/>
  <c r="EC14" i="87"/>
  <c r="EC12" i="87"/>
  <c r="EC4" i="87"/>
  <c r="RG3" i="77"/>
  <c r="RG4" i="77"/>
  <c r="RG5" i="77"/>
  <c r="RG6" i="77"/>
  <c r="RG7" i="77"/>
  <c r="RG8" i="77"/>
  <c r="RG9" i="77"/>
  <c r="RG10" i="77"/>
  <c r="RG11" i="77"/>
  <c r="RG12" i="77"/>
  <c r="RG13" i="77"/>
  <c r="RG14" i="77"/>
  <c r="RG15" i="77"/>
  <c r="RG16" i="77"/>
  <c r="RG17" i="77"/>
  <c r="RG18" i="77"/>
  <c r="RG19" i="77"/>
  <c r="RG20" i="77"/>
  <c r="RG21" i="77"/>
  <c r="RG22" i="77"/>
  <c r="RG23" i="77"/>
  <c r="RG24" i="77"/>
  <c r="RG25" i="77"/>
  <c r="RG26" i="77"/>
  <c r="RG27" i="77"/>
  <c r="RG28" i="77"/>
  <c r="MD3" i="77"/>
  <c r="MD4" i="77"/>
  <c r="MD5" i="77"/>
  <c r="MD6" i="77"/>
  <c r="MD7" i="77"/>
  <c r="MD8" i="77"/>
  <c r="MD9" i="77"/>
  <c r="MD10" i="77"/>
  <c r="MD11" i="77"/>
  <c r="MD12" i="77"/>
  <c r="MD13" i="77"/>
  <c r="MD14" i="77"/>
  <c r="MD15" i="77"/>
  <c r="MD16" i="77"/>
  <c r="MD17" i="77"/>
  <c r="MD18" i="77"/>
  <c r="MD19" i="77"/>
  <c r="MD20" i="77"/>
  <c r="MD21" i="77"/>
  <c r="MD22" i="77"/>
  <c r="MD23" i="77"/>
  <c r="MD24" i="77"/>
  <c r="MD25" i="77"/>
  <c r="MD26" i="77"/>
  <c r="MD27" i="77"/>
  <c r="MD28" i="77"/>
  <c r="EV4" i="77"/>
  <c r="IK4" i="77"/>
  <c r="IM4" i="77" s="1"/>
  <c r="EV5" i="77"/>
  <c r="IK5" i="77"/>
  <c r="IM5" i="77" s="1"/>
  <c r="EV6" i="77"/>
  <c r="IK6" i="77"/>
  <c r="IM6" i="77" s="1"/>
  <c r="EV7" i="77"/>
  <c r="IK7" i="77"/>
  <c r="IM7" i="77" s="1"/>
  <c r="EV8" i="77"/>
  <c r="IK8" i="77"/>
  <c r="IM8" i="77" s="1"/>
  <c r="EV9" i="77"/>
  <c r="IK9" i="77"/>
  <c r="IM9" i="77" s="1"/>
  <c r="EV10" i="77"/>
  <c r="IK10" i="77"/>
  <c r="IM10" i="77" s="1"/>
  <c r="EV11" i="77"/>
  <c r="IK11" i="77"/>
  <c r="IM11" i="77" s="1"/>
  <c r="EV15" i="77"/>
  <c r="IK15" i="77"/>
  <c r="IM15" i="77" s="1"/>
  <c r="EV17" i="77"/>
  <c r="IK17" i="77"/>
  <c r="IM17" i="77" s="1"/>
  <c r="EV18" i="77"/>
  <c r="IK18" i="77"/>
  <c r="IM18" i="77" s="1"/>
  <c r="EV19" i="77"/>
  <c r="IK19" i="77"/>
  <c r="IM19" i="77" s="1"/>
  <c r="EV20" i="77"/>
  <c r="IK20" i="77"/>
  <c r="IM20" i="77" s="1"/>
  <c r="WL3" i="64"/>
  <c r="WL4" i="64"/>
  <c r="WL5" i="64"/>
  <c r="WL6" i="64"/>
  <c r="WL7" i="64"/>
  <c r="WL8" i="64"/>
  <c r="WL9" i="64"/>
  <c r="WL10" i="64"/>
  <c r="WL11" i="64"/>
  <c r="WL15" i="64"/>
  <c r="WL16" i="64"/>
  <c r="WL17" i="64"/>
  <c r="WL18" i="64"/>
  <c r="WL19" i="64"/>
  <c r="WL20" i="64"/>
  <c r="WL21" i="64"/>
  <c r="WL22" i="64"/>
  <c r="WL23" i="64"/>
  <c r="WL24" i="64"/>
  <c r="WL25" i="64"/>
  <c r="WL26" i="64"/>
  <c r="WL27" i="64"/>
  <c r="WL28" i="64"/>
  <c r="WL29" i="64"/>
  <c r="S4" i="64"/>
  <c r="FN4" i="64"/>
  <c r="FP4" i="64" s="1"/>
  <c r="S5" i="64"/>
  <c r="FN5" i="64"/>
  <c r="FP5" i="64" s="1"/>
  <c r="S6" i="64"/>
  <c r="FN6" i="64"/>
  <c r="FP6" i="64" s="1"/>
  <c r="S7" i="64"/>
  <c r="FN7" i="64"/>
  <c r="FP7" i="64" s="1"/>
  <c r="S8" i="64"/>
  <c r="FN8" i="64"/>
  <c r="FP8" i="64" s="1"/>
  <c r="S9" i="64"/>
  <c r="FN9" i="64"/>
  <c r="FP9" i="64" s="1"/>
  <c r="S10" i="64"/>
  <c r="FN10" i="64"/>
  <c r="FP10" i="64" s="1"/>
  <c r="S11" i="64"/>
  <c r="FN11" i="64"/>
  <c r="FP11" i="64" s="1"/>
  <c r="S13" i="64"/>
  <c r="FN13" i="64"/>
  <c r="FP13" i="64" s="1"/>
  <c r="S14" i="64"/>
  <c r="FN14" i="64"/>
  <c r="FP14" i="64" s="1"/>
  <c r="S15" i="64"/>
  <c r="FN15" i="64"/>
  <c r="FP15" i="64" s="1"/>
  <c r="S16" i="64"/>
  <c r="FN16" i="64"/>
  <c r="FP16" i="64" s="1"/>
  <c r="S17" i="64"/>
  <c r="FN17" i="64"/>
  <c r="FP17" i="64" s="1"/>
  <c r="S19" i="64"/>
  <c r="FN19" i="64"/>
  <c r="FP19" i="64" s="1"/>
  <c r="S26" i="64"/>
  <c r="FN26" i="64"/>
  <c r="FP26" i="64" s="1"/>
  <c r="S27" i="64"/>
  <c r="FN27" i="64"/>
  <c r="FP27" i="64" s="1"/>
  <c r="S28" i="64"/>
  <c r="FN28" i="64"/>
  <c r="FP28" i="64" s="1"/>
  <c r="S29" i="64"/>
  <c r="FN29" i="64"/>
  <c r="FP29" i="64" s="1"/>
  <c r="RE4" i="51"/>
  <c r="RG4" i="51" s="1"/>
  <c r="SQ25" i="51"/>
  <c r="SS25" i="51" s="1"/>
  <c r="SQ22" i="51"/>
  <c r="SS22" i="51" s="1"/>
  <c r="SQ19" i="51"/>
  <c r="SS19" i="51" s="1"/>
  <c r="AAC25" i="51"/>
  <c r="AAC24" i="51"/>
  <c r="AAC23" i="51"/>
  <c r="AAC22" i="51"/>
  <c r="AAC20" i="51"/>
  <c r="AAC17" i="51"/>
  <c r="AAC16" i="51"/>
  <c r="AAC15" i="51"/>
  <c r="AAC14" i="51"/>
  <c r="AAC13" i="51"/>
  <c r="AAC11" i="51"/>
  <c r="AAC10" i="51"/>
  <c r="AAC9" i="51"/>
  <c r="AAC8" i="51"/>
  <c r="AAC7" i="51"/>
  <c r="AAC6" i="51"/>
  <c r="AAC4" i="51"/>
  <c r="AAC3" i="51"/>
  <c r="AAB3" i="51"/>
  <c r="QN5" i="51"/>
  <c r="SS5" i="51"/>
  <c r="QN6" i="51"/>
  <c r="QN7" i="51"/>
  <c r="SS7" i="51"/>
  <c r="QN8" i="51"/>
  <c r="SS8" i="51"/>
  <c r="QN9" i="51"/>
  <c r="SS9" i="51"/>
  <c r="QN10" i="51"/>
  <c r="QN11" i="51"/>
  <c r="SS11" i="51"/>
  <c r="QN14" i="51"/>
  <c r="SS14" i="51"/>
  <c r="QN15" i="51"/>
  <c r="SS15" i="51"/>
  <c r="QN16" i="51"/>
  <c r="SS16" i="51"/>
  <c r="QN17" i="51"/>
  <c r="SS17" i="51"/>
  <c r="QN13" i="51"/>
  <c r="SS13" i="51"/>
  <c r="JY3" i="51"/>
  <c r="JY4" i="51"/>
  <c r="JY5" i="51"/>
  <c r="JY6" i="51"/>
  <c r="JY7" i="51"/>
  <c r="JY8" i="51"/>
  <c r="JY9" i="51"/>
  <c r="JY10" i="51"/>
  <c r="JY11" i="51"/>
  <c r="JY12" i="51"/>
  <c r="JY13" i="51"/>
  <c r="JY14" i="51"/>
  <c r="JY15" i="51"/>
  <c r="JY16" i="51"/>
  <c r="JY17" i="51"/>
  <c r="VD25" i="36"/>
  <c r="VD24" i="36"/>
  <c r="VD23" i="36"/>
  <c r="VD22" i="36"/>
  <c r="VD21" i="36"/>
  <c r="VD20" i="36"/>
  <c r="VD19" i="36"/>
  <c r="VD18" i="36"/>
  <c r="RC11" i="35"/>
  <c r="RP11" i="35" s="1"/>
  <c r="QO11" i="35"/>
  <c r="QO10" i="35"/>
  <c r="RC10" i="35"/>
  <c r="RP10" i="35" s="1"/>
  <c r="QO9" i="35"/>
  <c r="RC9" i="35"/>
  <c r="RP9" i="35" s="1"/>
  <c r="RC7" i="35"/>
  <c r="RP7" i="35" s="1"/>
  <c r="QO7" i="35"/>
  <c r="RC6" i="35"/>
  <c r="RP6" i="35" s="1"/>
  <c r="QO6" i="35"/>
  <c r="RC5" i="35"/>
  <c r="RP5" i="35" s="1"/>
  <c r="QO5" i="35"/>
  <c r="RC4" i="35"/>
  <c r="RP4" i="35" s="1"/>
  <c r="QO4" i="35"/>
  <c r="RJ16" i="36"/>
  <c r="RL16" i="36" s="1"/>
  <c r="RJ18" i="36"/>
  <c r="RL18" i="36" s="1"/>
  <c r="RJ20" i="36"/>
  <c r="RL20" i="36" s="1"/>
  <c r="RJ22" i="36"/>
  <c r="RL22" i="36" s="1"/>
  <c r="RJ24" i="36"/>
  <c r="RL24" i="36" s="1"/>
  <c r="RJ25" i="36"/>
  <c r="RL25" i="36" s="1"/>
  <c r="RJ3" i="36"/>
  <c r="RJ23" i="36"/>
  <c r="RL23" i="36" s="1"/>
  <c r="RJ21" i="36"/>
  <c r="RL21" i="36" s="1"/>
  <c r="RJ17" i="36"/>
  <c r="RJ13" i="36"/>
  <c r="RJ11" i="36"/>
  <c r="RJ7" i="36"/>
  <c r="KC25" i="36"/>
  <c r="KE25" i="36" s="1"/>
  <c r="KC24" i="36"/>
  <c r="KE24" i="36" s="1"/>
  <c r="KC23" i="36"/>
  <c r="KE23" i="36" s="1"/>
  <c r="KC22" i="36"/>
  <c r="KE22" i="36" s="1"/>
  <c r="KC21" i="36"/>
  <c r="KE21" i="36" s="1"/>
  <c r="KC20" i="36"/>
  <c r="KE20" i="36" s="1"/>
  <c r="KC19" i="36"/>
  <c r="KE19" i="36" s="1"/>
  <c r="KC18" i="36"/>
  <c r="KE18" i="36" s="1"/>
  <c r="KC17" i="36"/>
  <c r="KE17" i="36" s="1"/>
  <c r="KC16" i="36"/>
  <c r="KE16" i="36" s="1"/>
  <c r="KC14" i="36"/>
  <c r="KE14" i="36" s="1"/>
  <c r="KC13" i="36"/>
  <c r="KE13" i="36" s="1"/>
  <c r="KC12" i="36"/>
  <c r="KE12" i="36" s="1"/>
  <c r="KC11" i="36"/>
  <c r="KE11" i="36" s="1"/>
  <c r="KC10" i="36"/>
  <c r="KE10" i="36" s="1"/>
  <c r="KC9" i="36"/>
  <c r="KE9" i="36" s="1"/>
  <c r="KC8" i="36"/>
  <c r="KE8" i="36" s="1"/>
  <c r="KC7" i="36"/>
  <c r="KE7" i="36" s="1"/>
  <c r="KC6" i="36"/>
  <c r="KE6" i="36" s="1"/>
  <c r="KC5" i="36"/>
  <c r="KE5" i="36" s="1"/>
  <c r="KC4" i="36"/>
  <c r="KE4" i="36" s="1"/>
  <c r="LP3" i="36"/>
  <c r="LP4" i="36"/>
  <c r="LP5" i="36"/>
  <c r="LP6" i="36"/>
  <c r="RL6" i="36"/>
  <c r="LP7" i="36"/>
  <c r="RL7" i="36"/>
  <c r="LP9" i="36"/>
  <c r="LP10" i="36"/>
  <c r="LP11" i="36"/>
  <c r="RL11" i="36"/>
  <c r="LP12" i="36"/>
  <c r="LP13" i="36"/>
  <c r="LP14" i="36"/>
  <c r="LP15" i="36"/>
  <c r="LP17" i="36"/>
  <c r="RL19" i="36"/>
  <c r="QS19" i="36"/>
  <c r="RL17" i="36"/>
  <c r="QS17" i="36"/>
  <c r="RL15" i="36"/>
  <c r="QS15" i="36"/>
  <c r="RL14" i="36"/>
  <c r="QS14" i="36"/>
  <c r="RL13" i="36"/>
  <c r="QS13" i="36"/>
  <c r="RL12" i="36"/>
  <c r="QS12" i="36"/>
  <c r="RL10" i="36"/>
  <c r="QS10" i="36"/>
  <c r="RL9" i="36"/>
  <c r="QS9" i="36"/>
  <c r="RL8" i="36"/>
  <c r="QS8" i="36"/>
  <c r="RL5" i="36"/>
  <c r="QS5" i="36"/>
  <c r="RL4" i="36"/>
  <c r="QS4" i="36"/>
  <c r="RL3" i="36"/>
  <c r="QS3" i="36"/>
  <c r="FP4" i="36"/>
  <c r="KV4" i="36"/>
  <c r="FP5" i="36"/>
  <c r="KV5" i="36"/>
  <c r="FP6" i="36"/>
  <c r="KV6" i="36"/>
  <c r="FP7" i="36"/>
  <c r="KV7" i="36"/>
  <c r="FP8" i="36"/>
  <c r="KV8" i="36"/>
  <c r="FP9" i="36"/>
  <c r="KV9" i="36"/>
  <c r="FP10" i="36"/>
  <c r="KV10" i="36"/>
  <c r="FP11" i="36"/>
  <c r="KV11" i="36"/>
  <c r="FP12" i="36"/>
  <c r="KV12" i="36"/>
  <c r="FP13" i="36"/>
  <c r="KV13" i="36"/>
  <c r="FP14" i="36"/>
  <c r="KV14" i="36"/>
  <c r="FP15" i="36"/>
  <c r="KV15" i="36"/>
  <c r="FP16" i="36"/>
  <c r="KV16" i="36"/>
  <c r="FP17" i="36"/>
  <c r="KV17" i="36"/>
  <c r="FP18" i="36"/>
  <c r="KV18" i="36"/>
  <c r="FP19" i="36"/>
  <c r="FP20" i="36"/>
  <c r="KV20" i="36"/>
  <c r="FP21" i="36"/>
  <c r="KV21" i="36"/>
  <c r="FP22" i="36"/>
  <c r="KV22" i="36"/>
  <c r="FP23" i="36"/>
  <c r="KV23" i="36"/>
  <c r="FP24" i="36"/>
  <c r="KV24" i="36"/>
  <c r="FP25" i="36"/>
  <c r="KV25" i="36"/>
  <c r="FP3" i="36"/>
  <c r="KV3" i="36"/>
  <c r="GW11" i="35"/>
  <c r="GW10" i="35"/>
  <c r="HJ10" i="35" s="1"/>
  <c r="GW9" i="35"/>
  <c r="HJ9" i="35" s="1"/>
  <c r="GW8" i="35"/>
  <c r="HJ8" i="35" s="1"/>
  <c r="GW7" i="35"/>
  <c r="HJ7" i="35" s="1"/>
  <c r="GW6" i="35"/>
  <c r="HJ6" i="35" s="1"/>
  <c r="GW5" i="35"/>
  <c r="HJ5" i="35" s="1"/>
  <c r="GW4" i="35"/>
  <c r="HJ4" i="35" s="1"/>
  <c r="IJ3" i="35"/>
  <c r="IJ10" i="35"/>
  <c r="S3" i="36"/>
  <c r="EW3" i="36"/>
  <c r="EY3" i="36" s="1"/>
  <c r="S19" i="36"/>
  <c r="EW19" i="36"/>
  <c r="EY19" i="36" s="1"/>
  <c r="S16" i="36"/>
  <c r="EW16" i="36"/>
  <c r="EY16" i="36" s="1"/>
  <c r="S14" i="36"/>
  <c r="EW14" i="36"/>
  <c r="EY14" i="36" s="1"/>
  <c r="S13" i="36"/>
  <c r="EW13" i="36"/>
  <c r="EY13" i="36" s="1"/>
  <c r="S12" i="36"/>
  <c r="EW12" i="36"/>
  <c r="EY12" i="36" s="1"/>
  <c r="S11" i="36"/>
  <c r="EW11" i="36"/>
  <c r="EY11" i="36" s="1"/>
  <c r="S10" i="36"/>
  <c r="EW10" i="36"/>
  <c r="EY10" i="36" s="1"/>
  <c r="S9" i="36"/>
  <c r="EW9" i="36"/>
  <c r="EY9" i="36" s="1"/>
  <c r="S8" i="36"/>
  <c r="EW8" i="36"/>
  <c r="EY8" i="36" s="1"/>
  <c r="S7" i="36"/>
  <c r="EW7" i="36"/>
  <c r="EY7" i="36" s="1"/>
  <c r="S6" i="36"/>
  <c r="EW6" i="36"/>
  <c r="EY6" i="36" s="1"/>
  <c r="S5" i="36"/>
  <c r="EW5" i="36"/>
  <c r="EY5" i="36" s="1"/>
  <c r="S4" i="36"/>
  <c r="EW4" i="36"/>
  <c r="EY4" i="36" s="1"/>
  <c r="AHD3" i="7"/>
  <c r="AHD13" i="7"/>
  <c r="AHD10" i="7"/>
  <c r="AHD8" i="7"/>
  <c r="AHD7" i="7"/>
  <c r="AHD5" i="7"/>
  <c r="AHD4" i="7"/>
  <c r="AHD11" i="7"/>
  <c r="UW15" i="6"/>
  <c r="RB14" i="6"/>
  <c r="RB13" i="6"/>
  <c r="RB12" i="6"/>
  <c r="RB11" i="6"/>
  <c r="RB10" i="6"/>
  <c r="RB9" i="6"/>
  <c r="RB8" i="6"/>
  <c r="RB5" i="6"/>
  <c r="UW28" i="6"/>
  <c r="RS27" i="6"/>
  <c r="RS26" i="6"/>
  <c r="RS25" i="6"/>
  <c r="RS24" i="6"/>
  <c r="RS23" i="6"/>
  <c r="RS22" i="6"/>
  <c r="UW20" i="6"/>
  <c r="UW19" i="6"/>
  <c r="UW17" i="6"/>
  <c r="RS6" i="6"/>
  <c r="RB3" i="6"/>
  <c r="RS28" i="6"/>
  <c r="RS20" i="6"/>
  <c r="RS19" i="6"/>
  <c r="RS17" i="6"/>
  <c r="QH16" i="6"/>
  <c r="QH14" i="6"/>
  <c r="AAE3" i="7"/>
  <c r="AAF3" i="7"/>
  <c r="AAE13" i="7"/>
  <c r="AAF13" i="7"/>
  <c r="AAE11" i="7"/>
  <c r="AAF11" i="7"/>
  <c r="AAE9" i="7"/>
  <c r="AAF9" i="7"/>
  <c r="AAE8" i="7"/>
  <c r="AAF8" i="7"/>
  <c r="AAE7" i="7"/>
  <c r="AAF7" i="7"/>
  <c r="AAE5" i="7"/>
  <c r="AAF5" i="7"/>
  <c r="AAE4" i="7"/>
  <c r="AAF4" i="7"/>
  <c r="QK3" i="6"/>
  <c r="QK21" i="6"/>
  <c r="QK20" i="6"/>
  <c r="QK19" i="6"/>
  <c r="QK17" i="6"/>
  <c r="QK16" i="6"/>
  <c r="QK15" i="6"/>
  <c r="QK14" i="6"/>
  <c r="QK13" i="6"/>
  <c r="QK12" i="6"/>
  <c r="QK11" i="6"/>
  <c r="QK10" i="6"/>
  <c r="QK9" i="6"/>
  <c r="QK8" i="6"/>
  <c r="QK6" i="6"/>
  <c r="QK5" i="6"/>
  <c r="QJ3" i="6"/>
  <c r="QJ21" i="6"/>
  <c r="QJ20" i="6"/>
  <c r="QJ19" i="6"/>
  <c r="QJ17" i="6"/>
  <c r="QJ16" i="6"/>
  <c r="QJ15" i="6"/>
  <c r="QJ14" i="6"/>
  <c r="QJ13" i="6"/>
  <c r="QJ12" i="6"/>
  <c r="QJ11" i="6"/>
  <c r="QJ10" i="6"/>
  <c r="QJ9" i="6"/>
  <c r="QJ8" i="6"/>
  <c r="QJ6" i="6"/>
  <c r="QJ5" i="6"/>
  <c r="LE21" i="6"/>
  <c r="LG21" i="6" s="1"/>
  <c r="LE10" i="6"/>
  <c r="LG10" i="6" s="1"/>
  <c r="LE3" i="6"/>
  <c r="LG3" i="6" s="1"/>
  <c r="LG14" i="6"/>
  <c r="SI11" i="7"/>
  <c r="IO3" i="6"/>
  <c r="SI3" i="7"/>
  <c r="PG3" i="7"/>
  <c r="SI13" i="7"/>
  <c r="PG13" i="7"/>
  <c r="PG9" i="7"/>
  <c r="SI8" i="7"/>
  <c r="PG8" i="7"/>
  <c r="SI7" i="7"/>
  <c r="PG7" i="7"/>
  <c r="SI5" i="7"/>
  <c r="PG5" i="7"/>
  <c r="SI4" i="7"/>
  <c r="PG4" i="7"/>
  <c r="SJ3" i="7"/>
  <c r="SJ13" i="7"/>
  <c r="SJ11" i="7"/>
  <c r="SJ8" i="7"/>
  <c r="SJ7" i="7"/>
  <c r="SJ5" i="7"/>
  <c r="SJ4" i="7"/>
  <c r="HG3" i="6"/>
  <c r="HG13" i="6"/>
  <c r="LG13" i="6"/>
  <c r="HG12" i="6"/>
  <c r="LG12" i="6"/>
  <c r="HG11" i="6"/>
  <c r="LG11" i="6"/>
  <c r="HG10" i="6"/>
  <c r="HG9" i="6"/>
  <c r="LG9" i="6"/>
  <c r="HG5" i="6"/>
  <c r="LG5" i="6"/>
  <c r="HG8" i="6"/>
  <c r="LG8" i="6"/>
  <c r="JF3" i="6"/>
  <c r="JC3" i="6"/>
  <c r="LC3" i="6" s="1"/>
  <c r="JF21" i="6"/>
  <c r="JC21" i="6"/>
  <c r="LC21" i="6" s="1"/>
  <c r="JF14" i="6"/>
  <c r="JC14" i="6"/>
  <c r="LC14" i="6" s="1"/>
  <c r="JF12" i="6"/>
  <c r="JC12" i="6"/>
  <c r="LC12" i="6" s="1"/>
  <c r="JF11" i="6"/>
  <c r="JC11" i="6"/>
  <c r="LC11" i="6" s="1"/>
  <c r="JF10" i="6"/>
  <c r="JC10" i="6"/>
  <c r="LC10" i="6" s="1"/>
  <c r="JF9" i="6"/>
  <c r="JC9" i="6"/>
  <c r="LC9" i="6" s="1"/>
  <c r="JF8" i="6"/>
  <c r="JC8" i="6"/>
  <c r="LC8" i="6" s="1"/>
  <c r="JF5" i="6"/>
  <c r="JC5" i="6"/>
  <c r="LC5" i="6" s="1"/>
  <c r="LG4" i="6"/>
  <c r="JF4" i="6"/>
  <c r="JC4" i="6"/>
  <c r="LC4" i="6" s="1"/>
  <c r="LH14" i="6"/>
  <c r="LH13" i="6"/>
  <c r="LH12" i="6"/>
  <c r="LH11" i="6"/>
  <c r="LH10" i="6"/>
  <c r="LH9" i="6"/>
  <c r="LH8" i="6"/>
  <c r="LH5" i="6"/>
  <c r="LH4" i="6"/>
  <c r="LH3" i="6"/>
  <c r="DM3" i="6"/>
  <c r="DM5" i="6"/>
  <c r="DM7" i="6"/>
  <c r="DM8" i="6"/>
  <c r="DM9" i="6"/>
  <c r="DM10" i="6"/>
  <c r="DM12" i="6"/>
  <c r="DM13" i="6"/>
  <c r="DV11" i="6"/>
  <c r="DV21" i="6"/>
  <c r="DV14" i="6"/>
  <c r="GF3" i="7"/>
  <c r="GF4" i="7"/>
  <c r="GF5" i="7"/>
  <c r="GF7" i="7"/>
  <c r="GF8" i="7"/>
  <c r="GF9" i="7"/>
  <c r="GF13" i="7"/>
  <c r="GF11" i="7"/>
  <c r="FR3" i="7"/>
  <c r="FR9" i="7"/>
  <c r="FR7" i="7"/>
  <c r="FR6" i="7"/>
  <c r="FS6" i="7" s="1"/>
  <c r="FR5" i="7"/>
  <c r="FR4" i="7"/>
  <c r="FS4" i="7" s="1"/>
  <c r="FR8" i="7"/>
  <c r="DA21" i="6"/>
  <c r="DA19" i="6"/>
  <c r="DA18" i="6"/>
  <c r="DA17" i="6"/>
  <c r="DA15" i="6"/>
  <c r="DA14" i="6"/>
  <c r="DA13" i="6"/>
  <c r="DA12" i="6"/>
  <c r="DA11" i="6"/>
  <c r="DA10" i="6"/>
  <c r="DA9" i="6"/>
  <c r="DA8" i="6"/>
  <c r="DA7" i="6"/>
  <c r="DA6" i="6"/>
  <c r="DA5" i="6"/>
  <c r="FS3" i="7"/>
  <c r="FS9" i="7"/>
  <c r="FS7" i="7"/>
  <c r="FS5" i="7"/>
  <c r="FS8" i="7"/>
  <c r="N3" i="6"/>
  <c r="N14" i="6"/>
  <c r="N13" i="6"/>
  <c r="N12" i="6"/>
  <c r="N11" i="6"/>
  <c r="N10" i="6"/>
  <c r="N9" i="6"/>
  <c r="N8" i="6"/>
  <c r="N6" i="6"/>
  <c r="N5" i="6"/>
  <c r="AP7" i="6"/>
  <c r="PB28" i="101" l="1"/>
  <c r="PB27" i="101"/>
  <c r="PB26" i="101"/>
  <c r="PB25" i="101"/>
  <c r="PB24" i="101"/>
  <c r="PB20" i="101"/>
  <c r="PB19" i="101"/>
  <c r="PB18" i="101"/>
  <c r="PB17" i="101"/>
  <c r="PB12" i="101"/>
  <c r="PB11" i="101"/>
  <c r="PB10" i="101"/>
  <c r="PB9" i="101"/>
  <c r="PB8" i="101"/>
  <c r="PB7" i="101"/>
  <c r="PB6" i="101"/>
  <c r="PB5" i="101"/>
  <c r="PB4" i="101"/>
  <c r="PB3" i="101"/>
  <c r="KV19" i="36"/>
  <c r="UW3" i="6"/>
  <c r="UW6" i="6"/>
  <c r="UW23" i="6"/>
  <c r="UW24" i="6"/>
  <c r="UW25" i="6"/>
  <c r="UW26" i="6"/>
  <c r="UW27" i="6"/>
  <c r="UW5" i="6"/>
  <c r="UW8" i="6"/>
  <c r="UW9" i="6"/>
  <c r="UW10" i="6"/>
  <c r="UW11" i="6"/>
  <c r="UW12" i="6"/>
  <c r="UW13" i="6"/>
  <c r="UW14" i="6"/>
  <c r="SJ9" i="7"/>
  <c r="SA3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tc={6D486142-9EED-4E06-961C-CFBB3283B180}</author>
  </authors>
  <commentList>
    <comment ref="B24" authorId="0" shapeId="0" xr:uid="{6D486142-9EED-4E06-961C-CFBB3283B180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EXIT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tc={077831B7-7C84-4F76-8033-94A5AC34BA2E}</author>
  </authors>
  <commentList>
    <comment ref="C28" authorId="0" shapeId="0" xr:uid="{077831B7-7C84-4F76-8033-94A5AC34BA2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ML</t>
        </r>
      </text>
    </comment>
  </commentList>
</comments>
</file>

<file path=xl/sharedStrings.xml><?xml version="1.0" encoding="utf-8"?>
<sst xmlns="http://schemas.openxmlformats.org/spreadsheetml/2006/main" count="84914" uniqueCount="7906">
  <si>
    <t xml:space="preserve"> Totals</t>
  </si>
  <si>
    <t>Users</t>
  </si>
  <si>
    <t xml:space="preserve">  Total Time</t>
  </si>
  <si>
    <t xml:space="preserve"> Active Time</t>
  </si>
  <si>
    <t xml:space="preserve"> Blur Time</t>
  </si>
  <si>
    <t xml:space="preserve"> Idle Time</t>
  </si>
  <si>
    <t xml:space="preserve"> Jobs</t>
  </si>
  <si>
    <t xml:space="preserve"> Submitted</t>
  </si>
  <si>
    <t xml:space="preserve"> Approved</t>
  </si>
  <si>
    <t xml:space="preserve"> Rejected</t>
  </si>
  <si>
    <t xml:space="preserve"> Segment Hours</t>
  </si>
  <si>
    <t xml:space="preserve"> Segment Approved Hours</t>
  </si>
  <si>
    <t xml:space="preserve"> Segment Rejected Hours</t>
  </si>
  <si>
    <t xml:space="preserve"> QScore</t>
  </si>
  <si>
    <t>aaadil</t>
  </si>
  <si>
    <t>aabdulmajid</t>
  </si>
  <si>
    <t>aabhilash</t>
  </si>
  <si>
    <t>aabhinav</t>
  </si>
  <si>
    <t>aaboobakar</t>
  </si>
  <si>
    <t>aachal</t>
  </si>
  <si>
    <t>aachari</t>
  </si>
  <si>
    <t>aachugatla</t>
  </si>
  <si>
    <t>aadiyal</t>
  </si>
  <si>
    <t>aaftab</t>
  </si>
  <si>
    <t>aaishwarya</t>
  </si>
  <si>
    <t>aakarapuk</t>
  </si>
  <si>
    <t>aalekya</t>
  </si>
  <si>
    <t>aalisha</t>
  </si>
  <si>
    <t>aamar</t>
  </si>
  <si>
    <t>aambadas</t>
  </si>
  <si>
    <t>aananth</t>
  </si>
  <si>
    <t>aanimesh</t>
  </si>
  <si>
    <t>aankitha</t>
  </si>
  <si>
    <t>aankithkumar</t>
  </si>
  <si>
    <t>aanupama</t>
  </si>
  <si>
    <t>aanuradha</t>
  </si>
  <si>
    <t>aarif</t>
  </si>
  <si>
    <t>aarjun</t>
  </si>
  <si>
    <t>aarpitha</t>
  </si>
  <si>
    <t>aarun</t>
  </si>
  <si>
    <t>aaruna</t>
  </si>
  <si>
    <t>aashaka</t>
  </si>
  <si>
    <t>aashishm</t>
  </si>
  <si>
    <t>aashraf</t>
  </si>
  <si>
    <t>aashwini</t>
  </si>
  <si>
    <t>aashwitha</t>
  </si>
  <si>
    <t>aawezs</t>
  </si>
  <si>
    <t>aayeshas</t>
  </si>
  <si>
    <t>aazmathulla</t>
  </si>
  <si>
    <t>abalingal</t>
  </si>
  <si>
    <t>abanu</t>
  </si>
  <si>
    <t>abasith</t>
  </si>
  <si>
    <t>abathe</t>
  </si>
  <si>
    <t>abdsayyad</t>
  </si>
  <si>
    <t>abdullahs</t>
  </si>
  <si>
    <t>abdulr</t>
  </si>
  <si>
    <t>abdulrazakp</t>
  </si>
  <si>
    <t>abhaganagare</t>
  </si>
  <si>
    <t>abhaldar</t>
  </si>
  <si>
    <t>abhamkar</t>
  </si>
  <si>
    <t>abhaskar</t>
  </si>
  <si>
    <t>abhijitc</t>
  </si>
  <si>
    <t>abhipandey</t>
  </si>
  <si>
    <t>abhiroopt</t>
  </si>
  <si>
    <t>abhoir</t>
  </si>
  <si>
    <t>abhpandey</t>
  </si>
  <si>
    <t>abhyadav</t>
  </si>
  <si>
    <t>abkarande</t>
  </si>
  <si>
    <t>abkaul</t>
  </si>
  <si>
    <t>abn</t>
  </si>
  <si>
    <t>abpujari</t>
  </si>
  <si>
    <t>abraut</t>
  </si>
  <si>
    <t>absathe</t>
  </si>
  <si>
    <t>abyadav</t>
  </si>
  <si>
    <t>achaware</t>
  </si>
  <si>
    <t>achikkumbi</t>
  </si>
  <si>
    <t>adabre</t>
  </si>
  <si>
    <t>adaiahgarir</t>
  </si>
  <si>
    <t>adandeboina</t>
  </si>
  <si>
    <t>adarewale</t>
  </si>
  <si>
    <t>adayalkar</t>
  </si>
  <si>
    <t>adbhegade</t>
  </si>
  <si>
    <t>addeshmukh</t>
  </si>
  <si>
    <t>adeorukhakar</t>
  </si>
  <si>
    <t>adeshapande</t>
  </si>
  <si>
    <t>adeshkar</t>
  </si>
  <si>
    <t>adhanshetti</t>
  </si>
  <si>
    <t>adhawale</t>
  </si>
  <si>
    <t>adilullahk</t>
  </si>
  <si>
    <t>adivekar</t>
  </si>
  <si>
    <t>adjanwad</t>
  </si>
  <si>
    <t>adkumar</t>
  </si>
  <si>
    <t>admore</t>
  </si>
  <si>
    <t>adnank</t>
  </si>
  <si>
    <t>adubhashi</t>
  </si>
  <si>
    <t>afaank</t>
  </si>
  <si>
    <t>afadtale</t>
  </si>
  <si>
    <t>afrozs</t>
  </si>
  <si>
    <t>afulmamdi</t>
  </si>
  <si>
    <t>agadawe</t>
  </si>
  <si>
    <t>agaikawad</t>
  </si>
  <si>
    <t>aganapathijk</t>
  </si>
  <si>
    <t>agangraj</t>
  </si>
  <si>
    <t>agavali</t>
  </si>
  <si>
    <t>agedam</t>
  </si>
  <si>
    <t>aghante</t>
  </si>
  <si>
    <t>agolla</t>
  </si>
  <si>
    <t>agondse</t>
  </si>
  <si>
    <t>agorai</t>
  </si>
  <si>
    <t>agrawals</t>
  </si>
  <si>
    <t>ahajare</t>
  </si>
  <si>
    <t>aharal</t>
  </si>
  <si>
    <t>aharde</t>
  </si>
  <si>
    <t>ahaseeb</t>
  </si>
  <si>
    <t>ahegade</t>
  </si>
  <si>
    <t>ahingane</t>
  </si>
  <si>
    <t>aiaishwarya</t>
  </si>
  <si>
    <t>aishwarkar</t>
  </si>
  <si>
    <t>aitodkar</t>
  </si>
  <si>
    <t>ajaajay</t>
  </si>
  <si>
    <t>ajayajay</t>
  </si>
  <si>
    <t>ajayku</t>
  </si>
  <si>
    <t>ajaym</t>
  </si>
  <si>
    <t>ajayu</t>
  </si>
  <si>
    <t>ajharbade</t>
  </si>
  <si>
    <t>ajitg</t>
  </si>
  <si>
    <t>ajoquimtappa</t>
  </si>
  <si>
    <t>ajramteke</t>
  </si>
  <si>
    <t>ajumde</t>
  </si>
  <si>
    <t>ajvarma</t>
  </si>
  <si>
    <t>akadwe</t>
  </si>
  <si>
    <t>akakumar</t>
  </si>
  <si>
    <t>akandi</t>
  </si>
  <si>
    <t>akankal</t>
  </si>
  <si>
    <t>akankurti</t>
  </si>
  <si>
    <t>akanshas</t>
  </si>
  <si>
    <t>akarande</t>
  </si>
  <si>
    <t>akashv</t>
  </si>
  <si>
    <t>akaspawar</t>
  </si>
  <si>
    <t>akbars</t>
  </si>
  <si>
    <t>akdurge</t>
  </si>
  <si>
    <t>akerkar</t>
  </si>
  <si>
    <t>akghosh</t>
  </si>
  <si>
    <t>akhakhil</t>
  </si>
  <si>
    <t>akhandagale</t>
  </si>
  <si>
    <t>akhetre</t>
  </si>
  <si>
    <t>akhiakhila</t>
  </si>
  <si>
    <t>akhilaa</t>
  </si>
  <si>
    <t>akhilakh</t>
  </si>
  <si>
    <t>akhilakhi</t>
  </si>
  <si>
    <t>akhilakhil</t>
  </si>
  <si>
    <t>akinikar</t>
  </si>
  <si>
    <t>akiran</t>
  </si>
  <si>
    <t>akitukale</t>
  </si>
  <si>
    <t>akkale</t>
  </si>
  <si>
    <t>akkamble</t>
  </si>
  <si>
    <t>akkolekar</t>
  </si>
  <si>
    <t>akoli</t>
  </si>
  <si>
    <t>akoneri</t>
  </si>
  <si>
    <t>akorbu</t>
  </si>
  <si>
    <t>akpandhare</t>
  </si>
  <si>
    <t>akpatil</t>
  </si>
  <si>
    <t>akrathi</t>
  </si>
  <si>
    <t>akshaykumarh</t>
  </si>
  <si>
    <t>akshaykumarw</t>
  </si>
  <si>
    <t>akshpatil</t>
  </si>
  <si>
    <t>akshpawar</t>
  </si>
  <si>
    <t>aksraut</t>
  </si>
  <si>
    <t>aktakumar</t>
  </si>
  <si>
    <t>aktiwari</t>
  </si>
  <si>
    <t>akulthe</t>
  </si>
  <si>
    <t>akyadigera</t>
  </si>
  <si>
    <t>alalekhya</t>
  </si>
  <si>
    <t>alamage</t>
  </si>
  <si>
    <t>alateef</t>
  </si>
  <si>
    <t>alavhale</t>
  </si>
  <si>
    <t>alekhyaa</t>
  </si>
  <si>
    <t>alfaraja</t>
  </si>
  <si>
    <t>alfiyaq</t>
  </si>
  <si>
    <t>aliyas</t>
  </si>
  <si>
    <t>almhetre</t>
  </si>
  <si>
    <t>alukarajua</t>
  </si>
  <si>
    <t>alukarajuh</t>
  </si>
  <si>
    <t>amadhuri</t>
  </si>
  <si>
    <t>amahesh</t>
  </si>
  <si>
    <t>amaity</t>
  </si>
  <si>
    <t>amamankar</t>
  </si>
  <si>
    <t>amamar</t>
  </si>
  <si>
    <t>amandloi</t>
  </si>
  <si>
    <t>amania</t>
  </si>
  <si>
    <t>amannur</t>
  </si>
  <si>
    <t>amany</t>
  </si>
  <si>
    <t>amargam</t>
  </si>
  <si>
    <t>amarnathp</t>
  </si>
  <si>
    <t>amarp</t>
  </si>
  <si>
    <t>amekaur</t>
  </si>
  <si>
    <t>amgaikawad</t>
  </si>
  <si>
    <t>amhaske</t>
  </si>
  <si>
    <t>amidlakins</t>
  </si>
  <si>
    <t>amishas</t>
  </si>
  <si>
    <t>amithbavkar</t>
  </si>
  <si>
    <t>amitshar</t>
  </si>
  <si>
    <t>amitt</t>
  </si>
  <si>
    <t>amiyab</t>
  </si>
  <si>
    <t>amk</t>
  </si>
  <si>
    <t>amkharat</t>
  </si>
  <si>
    <t>amohammad</t>
  </si>
  <si>
    <t>ampatil</t>
  </si>
  <si>
    <t>amraty</t>
  </si>
  <si>
    <t>amsaini</t>
  </si>
  <si>
    <t>amsonavane</t>
  </si>
  <si>
    <t>amukramoddin</t>
  </si>
  <si>
    <t>amule</t>
  </si>
  <si>
    <t>amulyaa</t>
  </si>
  <si>
    <t>anaanand</t>
  </si>
  <si>
    <t>anagandulap</t>
  </si>
  <si>
    <t>anand</t>
  </si>
  <si>
    <t>ananil</t>
  </si>
  <si>
    <t>ananilkumar</t>
  </si>
  <si>
    <t>anantp</t>
  </si>
  <si>
    <t>anarayan</t>
  </si>
  <si>
    <t>anarwade</t>
  </si>
  <si>
    <t>anchaly</t>
  </si>
  <si>
    <t>andeshmukh</t>
  </si>
  <si>
    <t>anianilkumar</t>
  </si>
  <si>
    <t>anideshmukh</t>
  </si>
  <si>
    <t>anijam</t>
  </si>
  <si>
    <t>aniketg</t>
  </si>
  <si>
    <t>anikhat</t>
  </si>
  <si>
    <t>anila</t>
  </si>
  <si>
    <t>anilkuma</t>
  </si>
  <si>
    <t>anilkumara</t>
  </si>
  <si>
    <t>animeshj</t>
  </si>
  <si>
    <t>anisharma</t>
  </si>
  <si>
    <t>anitak</t>
  </si>
  <si>
    <t>anitan</t>
  </si>
  <si>
    <t>anjalir</t>
  </si>
  <si>
    <t>anjare</t>
  </si>
  <si>
    <t>anjuria</t>
  </si>
  <si>
    <t>ankitad</t>
  </si>
  <si>
    <t>ankitap</t>
  </si>
  <si>
    <t>ansalunke</t>
  </si>
  <si>
    <t>ansaria</t>
  </si>
  <si>
    <t>anshulr</t>
  </si>
  <si>
    <t>antanusha</t>
  </si>
  <si>
    <t>anthatir</t>
  </si>
  <si>
    <t>anug</t>
  </si>
  <si>
    <t>anuragsriva</t>
  </si>
  <si>
    <t>anusanusha</t>
  </si>
  <si>
    <t>anushaanu</t>
  </si>
  <si>
    <t>anushkumark</t>
  </si>
  <si>
    <t>anushreej</t>
  </si>
  <si>
    <t>apanday</t>
  </si>
  <si>
    <t>apangal</t>
  </si>
  <si>
    <t>apasha</t>
  </si>
  <si>
    <t>apavithra</t>
  </si>
  <si>
    <t>apeerzade</t>
  </si>
  <si>
    <t>aprabhath</t>
  </si>
  <si>
    <t>aprabhavale</t>
  </si>
  <si>
    <t>apramod</t>
  </si>
  <si>
    <t>aprashantumr</t>
  </si>
  <si>
    <t>apupatil</t>
  </si>
  <si>
    <t>apurvaa</t>
  </si>
  <si>
    <t>apurvak</t>
  </si>
  <si>
    <t>aqueelb</t>
  </si>
  <si>
    <t>arahangdale</t>
  </si>
  <si>
    <t>arapelli</t>
  </si>
  <si>
    <t>ararchana</t>
  </si>
  <si>
    <t>aratip</t>
  </si>
  <si>
    <t>aratis</t>
  </si>
  <si>
    <t>arativ</t>
  </si>
  <si>
    <t>aravindar</t>
  </si>
  <si>
    <t>aravkumar</t>
  </si>
  <si>
    <t>araware</t>
  </si>
  <si>
    <t>arbajp</t>
  </si>
  <si>
    <t>arcarchana</t>
  </si>
  <si>
    <t>archanam</t>
  </si>
  <si>
    <t>archita</t>
  </si>
  <si>
    <t>arevathi</t>
  </si>
  <si>
    <t>arghyad</t>
  </si>
  <si>
    <t>arjuny</t>
  </si>
  <si>
    <t>arjyamanc</t>
  </si>
  <si>
    <t>arokade</t>
  </si>
  <si>
    <t>artid</t>
  </si>
  <si>
    <t>aruaruna</t>
  </si>
  <si>
    <t>arunku</t>
  </si>
  <si>
    <t>arunwal</t>
  </si>
  <si>
    <t>asads</t>
  </si>
  <si>
    <t>asalwe</t>
  </si>
  <si>
    <t>asarade</t>
  </si>
  <si>
    <t>asartape</t>
  </si>
  <si>
    <t>asatapathy</t>
  </si>
  <si>
    <t>aseemm</t>
  </si>
  <si>
    <t>ashaa</t>
  </si>
  <si>
    <t>ashamkumar</t>
  </si>
  <si>
    <t>asharafd</t>
  </si>
  <si>
    <t>asharania</t>
  </si>
  <si>
    <t>ashendage</t>
  </si>
  <si>
    <t>ashfaquea</t>
  </si>
  <si>
    <t>ashivalkar</t>
  </si>
  <si>
    <t>ashokkumark</t>
  </si>
  <si>
    <t>ashpaknisara</t>
  </si>
  <si>
    <t>ashriram</t>
  </si>
  <si>
    <t>ashwinib</t>
  </si>
  <si>
    <t>ashwinid</t>
  </si>
  <si>
    <t>ashwinim</t>
  </si>
  <si>
    <t>asifp</t>
  </si>
  <si>
    <t>asimran</t>
  </si>
  <si>
    <t>asishs</t>
  </si>
  <si>
    <t>askamble</t>
  </si>
  <si>
    <t>askaranje</t>
  </si>
  <si>
    <t>asmitak</t>
  </si>
  <si>
    <t>asonday</t>
  </si>
  <si>
    <t>asonone</t>
  </si>
  <si>
    <t>asravanthi</t>
  </si>
  <si>
    <t>asshaikh</t>
  </si>
  <si>
    <t>asubhash</t>
  </si>
  <si>
    <t>asutar</t>
  </si>
  <si>
    <t>asutoshs</t>
  </si>
  <si>
    <t>aswarnalatha</t>
  </si>
  <si>
    <t>atalkokul</t>
  </si>
  <si>
    <t>atanajigund</t>
  </si>
  <si>
    <t>atarannum</t>
  </si>
  <si>
    <t>ataurrahmana</t>
  </si>
  <si>
    <t>athakre</t>
  </si>
  <si>
    <t>atifk</t>
  </si>
  <si>
    <t>atirkey</t>
  </si>
  <si>
    <t>atishp</t>
  </si>
  <si>
    <t>atomey</t>
  </si>
  <si>
    <t>auddin</t>
  </si>
  <si>
    <t>auma</t>
  </si>
  <si>
    <t>avaduthak</t>
  </si>
  <si>
    <t>avavinash</t>
  </si>
  <si>
    <t>avedpathak</t>
  </si>
  <si>
    <t>avinaavinash</t>
  </si>
  <si>
    <t>avinashav</t>
  </si>
  <si>
    <t>avrathod</t>
  </si>
  <si>
    <t>avsharma</t>
  </si>
  <si>
    <t>awakure</t>
  </si>
  <si>
    <t>awangade</t>
  </si>
  <si>
    <t>awani</t>
  </si>
  <si>
    <t>ayelane</t>
  </si>
  <si>
    <t>ayeshak</t>
  </si>
  <si>
    <t>aysoni</t>
  </si>
  <si>
    <t>ayusingh</t>
  </si>
  <si>
    <t>bakumar</t>
  </si>
  <si>
    <t>baladi</t>
  </si>
  <si>
    <t>banant</t>
  </si>
  <si>
    <t>banusha</t>
  </si>
  <si>
    <t>baswini</t>
  </si>
  <si>
    <t>batkeerik</t>
  </si>
  <si>
    <t>battular</t>
  </si>
  <si>
    <t>bbachkar</t>
  </si>
  <si>
    <t>bbahare</t>
  </si>
  <si>
    <t>bbandgar</t>
  </si>
  <si>
    <t>bbasavajyoti</t>
  </si>
  <si>
    <t>bbhagwanrao</t>
  </si>
  <si>
    <t>bbhagyajyoti</t>
  </si>
  <si>
    <t>bbhanu</t>
  </si>
  <si>
    <t>bbhanukotesw</t>
  </si>
  <si>
    <t>bbhanusudhee</t>
  </si>
  <si>
    <t>bboggavarapu</t>
  </si>
  <si>
    <t>bdeshmukh</t>
  </si>
  <si>
    <t>begala</t>
  </si>
  <si>
    <t>bgoud</t>
  </si>
  <si>
    <t>bhabanid</t>
  </si>
  <si>
    <t>bhabhavya</t>
  </si>
  <si>
    <t>bhagyashrim</t>
  </si>
  <si>
    <t>bhaktip</t>
  </si>
  <si>
    <t>bhakumar</t>
  </si>
  <si>
    <t>bharakumar</t>
  </si>
  <si>
    <t>bharathb</t>
  </si>
  <si>
    <t>bhargavib</t>
  </si>
  <si>
    <t>bhartir</t>
  </si>
  <si>
    <t>bhavanab</t>
  </si>
  <si>
    <t>bhbhargav</t>
  </si>
  <si>
    <t>bhbhargavi</t>
  </si>
  <si>
    <t>bhikumar</t>
  </si>
  <si>
    <t>bhupathir</t>
  </si>
  <si>
    <t>bibinagark</t>
  </si>
  <si>
    <t>biliyas</t>
  </si>
  <si>
    <t>bindud</t>
  </si>
  <si>
    <t>bittup</t>
  </si>
  <si>
    <t>bjadhav</t>
  </si>
  <si>
    <t>bjyothi</t>
  </si>
  <si>
    <t>bkishore</t>
  </si>
  <si>
    <t>blande</t>
  </si>
  <si>
    <t>bmadhur</t>
  </si>
  <si>
    <t>bmahender</t>
  </si>
  <si>
    <t>bmaruthi</t>
  </si>
  <si>
    <t>bmounika</t>
  </si>
  <si>
    <t>bnaik</t>
  </si>
  <si>
    <t>bnaveen</t>
  </si>
  <si>
    <t>bnavya</t>
  </si>
  <si>
    <t>bnhayade</t>
  </si>
  <si>
    <t>bniharika</t>
  </si>
  <si>
    <t>bogamk</t>
  </si>
  <si>
    <t>bojjammag</t>
  </si>
  <si>
    <t>bommarajuc</t>
  </si>
  <si>
    <t>bommarajuk</t>
  </si>
  <si>
    <t>bores</t>
  </si>
  <si>
    <t>boyanaa</t>
  </si>
  <si>
    <t>bpakala</t>
  </si>
  <si>
    <t>bpavithra</t>
  </si>
  <si>
    <t>bpophale</t>
  </si>
  <si>
    <t>bprathyusha</t>
  </si>
  <si>
    <t>bpunjal</t>
  </si>
  <si>
    <t>bramesh</t>
  </si>
  <si>
    <t>bravikiran</t>
  </si>
  <si>
    <t>broja</t>
  </si>
  <si>
    <t>bsahoo</t>
  </si>
  <si>
    <t>bsandeep</t>
  </si>
  <si>
    <t>bsasi</t>
  </si>
  <si>
    <t>bsmarankumar</t>
  </si>
  <si>
    <t>bsony</t>
  </si>
  <si>
    <t>bsravani</t>
  </si>
  <si>
    <t>bsree</t>
  </si>
  <si>
    <t>bsriteja</t>
  </si>
  <si>
    <t>bsruthi</t>
  </si>
  <si>
    <t>bsunilgade</t>
  </si>
  <si>
    <t>bsunny</t>
  </si>
  <si>
    <t>bswathi</t>
  </si>
  <si>
    <t>bswetha</t>
  </si>
  <si>
    <t>bthakre</t>
  </si>
  <si>
    <t>btheja</t>
  </si>
  <si>
    <t>buddhirajk</t>
  </si>
  <si>
    <t>budidhap</t>
  </si>
  <si>
    <t>burumeesalam</t>
  </si>
  <si>
    <t>bvaralakshmi</t>
  </si>
  <si>
    <t>bvasantha</t>
  </si>
  <si>
    <t>bvaze</t>
  </si>
  <si>
    <t>bvh</t>
  </si>
  <si>
    <t>byagarip</t>
  </si>
  <si>
    <t>byaswanth</t>
  </si>
  <si>
    <t>cbhakta</t>
  </si>
  <si>
    <t>cbhargav</t>
  </si>
  <si>
    <t>cbhaskar</t>
  </si>
  <si>
    <t>cchandrakant</t>
  </si>
  <si>
    <t>ccharmila</t>
  </si>
  <si>
    <t>cchelsisamat</t>
  </si>
  <si>
    <t>cdeshmukh</t>
  </si>
  <si>
    <t>cgovardhini</t>
  </si>
  <si>
    <t>chaitanyac</t>
  </si>
  <si>
    <t>chandanm</t>
  </si>
  <si>
    <t>chandans</t>
  </si>
  <si>
    <t>chandrasek</t>
  </si>
  <si>
    <t>charitha</t>
  </si>
  <si>
    <t>chinmais</t>
  </si>
  <si>
    <t>chintal</t>
  </si>
  <si>
    <t>chmounika</t>
  </si>
  <si>
    <t>cjyothi</t>
  </si>
  <si>
    <t>ckarale</t>
  </si>
  <si>
    <t>ckondareddy</t>
  </si>
  <si>
    <t>clavanya</t>
  </si>
  <si>
    <t>cmahale</t>
  </si>
  <si>
    <t>cmanasa</t>
  </si>
  <si>
    <t>cmegashyam</t>
  </si>
  <si>
    <t>cpasha</t>
  </si>
  <si>
    <t>cpathan</t>
  </si>
  <si>
    <t>cpulusu</t>
  </si>
  <si>
    <t>crachana</t>
  </si>
  <si>
    <t>crajak</t>
  </si>
  <si>
    <t>croja</t>
  </si>
  <si>
    <t>csaimounika</t>
  </si>
  <si>
    <t>csameer</t>
  </si>
  <si>
    <t>csarojini</t>
  </si>
  <si>
    <t>csoumya</t>
  </si>
  <si>
    <t>cswathi</t>
  </si>
  <si>
    <t>cuseni</t>
  </si>
  <si>
    <t>cvenkatesh</t>
  </si>
  <si>
    <t>cwagh</t>
  </si>
  <si>
    <t>cyeole</t>
  </si>
  <si>
    <t>danshaikh</t>
  </si>
  <si>
    <t>darshanak</t>
  </si>
  <si>
    <t>dasarid</t>
  </si>
  <si>
    <t>dashaikh</t>
  </si>
  <si>
    <t>db</t>
  </si>
  <si>
    <t>dbadwaik</t>
  </si>
  <si>
    <t>dbharathi</t>
  </si>
  <si>
    <t>dbote</t>
  </si>
  <si>
    <t>dchavhan</t>
  </si>
  <si>
    <t>ddanush</t>
  </si>
  <si>
    <t>ddeekshith</t>
  </si>
  <si>
    <t>ddeepa</t>
  </si>
  <si>
    <t>ddeepakramte</t>
  </si>
  <si>
    <t>ddhage</t>
  </si>
  <si>
    <t>ddhanakesava</t>
  </si>
  <si>
    <t>ddhaneshwari</t>
  </si>
  <si>
    <t>ddheeraj</t>
  </si>
  <si>
    <t>ddhobe</t>
  </si>
  <si>
    <t>ddilip</t>
  </si>
  <si>
    <t>ddineshkumar</t>
  </si>
  <si>
    <t>ddivyasri</t>
  </si>
  <si>
    <t>ddivyavani</t>
  </si>
  <si>
    <t>deepakn</t>
  </si>
  <si>
    <t>deepakr</t>
  </si>
  <si>
    <t>dereddy</t>
  </si>
  <si>
    <t>devid</t>
  </si>
  <si>
    <t>devsingh</t>
  </si>
  <si>
    <t>dgaikwad</t>
  </si>
  <si>
    <t>dgarud</t>
  </si>
  <si>
    <t>dgaurkar</t>
  </si>
  <si>
    <t>dgore</t>
  </si>
  <si>
    <t>dhanaraja</t>
  </si>
  <si>
    <t>dhanrajp</t>
  </si>
  <si>
    <t>dhirajkumarc</t>
  </si>
  <si>
    <t>dhpatil</t>
  </si>
  <si>
    <t>didivya</t>
  </si>
  <si>
    <t>dineshd</t>
  </si>
  <si>
    <t>dineshss</t>
  </si>
  <si>
    <t>direddy</t>
  </si>
  <si>
    <t>dishinde</t>
  </si>
  <si>
    <t>divyadi</t>
  </si>
  <si>
    <t>divyadiv</t>
  </si>
  <si>
    <t>dkatkade</t>
  </si>
  <si>
    <t>dkaveri</t>
  </si>
  <si>
    <t>dladkat</t>
  </si>
  <si>
    <t>dmallesh</t>
  </si>
  <si>
    <t>dmhatre</t>
  </si>
  <si>
    <t>dmohapatra</t>
  </si>
  <si>
    <t>dnaresh</t>
  </si>
  <si>
    <t>dnavya</t>
  </si>
  <si>
    <t>dnooroddin</t>
  </si>
  <si>
    <t>dpalkar</t>
  </si>
  <si>
    <t>dparerao</t>
  </si>
  <si>
    <t>dprabhuheman</t>
  </si>
  <si>
    <t>dputcha</t>
  </si>
  <si>
    <t>draj</t>
  </si>
  <si>
    <t>drakesh</t>
  </si>
  <si>
    <t>drathod</t>
  </si>
  <si>
    <t>dravikumar</t>
  </si>
  <si>
    <t>dsatya</t>
  </si>
  <si>
    <t>dsaudagar</t>
  </si>
  <si>
    <t>dshamkantter</t>
  </si>
  <si>
    <t>dshinde</t>
  </si>
  <si>
    <t>dshivde</t>
  </si>
  <si>
    <t>dshyam</t>
  </si>
  <si>
    <t>dsontakke</t>
  </si>
  <si>
    <t>dsowjanya</t>
  </si>
  <si>
    <t>dsree</t>
  </si>
  <si>
    <t>dstalin</t>
  </si>
  <si>
    <t>dsudha</t>
  </si>
  <si>
    <t>dsuvarna</t>
  </si>
  <si>
    <t>dumathe</t>
  </si>
  <si>
    <t>duprasanna</t>
  </si>
  <si>
    <t>durgad</t>
  </si>
  <si>
    <t>durgeshk</t>
  </si>
  <si>
    <t>dvarma</t>
  </si>
  <si>
    <t>dvyankatrao</t>
  </si>
  <si>
    <t>dwaghmare</t>
  </si>
  <si>
    <t>eamulya</t>
  </si>
  <si>
    <t>eashok</t>
  </si>
  <si>
    <t>edalal</t>
  </si>
  <si>
    <t>eeeswaree</t>
  </si>
  <si>
    <t>eeswari</t>
  </si>
  <si>
    <t>eganesh</t>
  </si>
  <si>
    <t>egurav</t>
  </si>
  <si>
    <t>emallaiah</t>
  </si>
  <si>
    <t>eraju</t>
  </si>
  <si>
    <t>erao</t>
  </si>
  <si>
    <t>etatipamul</t>
  </si>
  <si>
    <t>fatimaf</t>
  </si>
  <si>
    <t>fayyajs</t>
  </si>
  <si>
    <t>fazals</t>
  </si>
  <si>
    <t>ffatima</t>
  </si>
  <si>
    <t>ffazeel</t>
  </si>
  <si>
    <t>firozf</t>
  </si>
  <si>
    <t>fjamadar</t>
  </si>
  <si>
    <t>fsantangomes</t>
  </si>
  <si>
    <t>fshabdi</t>
  </si>
  <si>
    <t>gaganesh</t>
  </si>
  <si>
    <t>ganganesh</t>
  </si>
  <si>
    <t>ganil</t>
  </si>
  <si>
    <t>gapawar</t>
  </si>
  <si>
    <t>gasonawane</t>
  </si>
  <si>
    <t>gaujoshi</t>
  </si>
  <si>
    <t>gbayas</t>
  </si>
  <si>
    <t>gchavan</t>
  </si>
  <si>
    <t>gchendu</t>
  </si>
  <si>
    <t>gchinnraj</t>
  </si>
  <si>
    <t>gdewangan</t>
  </si>
  <si>
    <t>gdhumal</t>
  </si>
  <si>
    <t>gdileepmagar</t>
  </si>
  <si>
    <t>geetp</t>
  </si>
  <si>
    <t>ggadde</t>
  </si>
  <si>
    <t>ggajendra</t>
  </si>
  <si>
    <t>gganga</t>
  </si>
  <si>
    <t>ggangotri</t>
  </si>
  <si>
    <t>ggayathridev</t>
  </si>
  <si>
    <t>ggeetha</t>
  </si>
  <si>
    <t>gghouse</t>
  </si>
  <si>
    <t>ggnyanesh</t>
  </si>
  <si>
    <t>ggovardhan</t>
  </si>
  <si>
    <t>ggunasekaran</t>
  </si>
  <si>
    <t>gharshitha</t>
  </si>
  <si>
    <t>gjadhav</t>
  </si>
  <si>
    <t>gkaladagi</t>
  </si>
  <si>
    <t>gkesharwani</t>
  </si>
  <si>
    <t>gkhan</t>
  </si>
  <si>
    <t>gkrishna</t>
  </si>
  <si>
    <t>gkrishnaveni</t>
  </si>
  <si>
    <t>gkusma</t>
  </si>
  <si>
    <t>gmohiuddin</t>
  </si>
  <si>
    <t>gmondal</t>
  </si>
  <si>
    <t>gnaikwadi</t>
  </si>
  <si>
    <t>godhaneg</t>
  </si>
  <si>
    <t>gokul</t>
  </si>
  <si>
    <t>gopatil</t>
  </si>
  <si>
    <t>gopik</t>
  </si>
  <si>
    <t>gopinathp</t>
  </si>
  <si>
    <t>goshinde</t>
  </si>
  <si>
    <t>gounim</t>
  </si>
  <si>
    <t>govindag</t>
  </si>
  <si>
    <t>gowthamin</t>
  </si>
  <si>
    <t>gparteki</t>
  </si>
  <si>
    <t>gpise</t>
  </si>
  <si>
    <t>gprabhanjan</t>
  </si>
  <si>
    <t>gshendre</t>
  </si>
  <si>
    <t>gshisode</t>
  </si>
  <si>
    <t>gtidke</t>
  </si>
  <si>
    <t>guduruk</t>
  </si>
  <si>
    <t>gudurus</t>
  </si>
  <si>
    <t>gumasree</t>
  </si>
  <si>
    <t>gundas</t>
  </si>
  <si>
    <t>gvidhya</t>
  </si>
  <si>
    <t>gvinaykumar</t>
  </si>
  <si>
    <t>gyelane</t>
  </si>
  <si>
    <t>gyelisetty</t>
  </si>
  <si>
    <t>habbaskhan</t>
  </si>
  <si>
    <t>hafeejp</t>
  </si>
  <si>
    <t>haharika</t>
  </si>
  <si>
    <t>hamzas</t>
  </si>
  <si>
    <t>hariharika</t>
  </si>
  <si>
    <t>hariskumar</t>
  </si>
  <si>
    <t>harshadar</t>
  </si>
  <si>
    <t>harshas</t>
  </si>
  <si>
    <t>harshinih</t>
  </si>
  <si>
    <t>hbachhav</t>
  </si>
  <si>
    <t>hbhavani</t>
  </si>
  <si>
    <t>hbhoi</t>
  </si>
  <si>
    <t>hburde</t>
  </si>
  <si>
    <t>hcharan</t>
  </si>
  <si>
    <t>hchavan</t>
  </si>
  <si>
    <t>hduvvari</t>
  </si>
  <si>
    <t>hemanthh</t>
  </si>
  <si>
    <t>hgharde</t>
  </si>
  <si>
    <t>hghule</t>
  </si>
  <si>
    <t>hhafeezuddin</t>
  </si>
  <si>
    <t>hharender</t>
  </si>
  <si>
    <t>hharichandan</t>
  </si>
  <si>
    <t>hharishkumar</t>
  </si>
  <si>
    <t>hhimabindhu</t>
  </si>
  <si>
    <t>hhinge</t>
  </si>
  <si>
    <t>himayuk</t>
  </si>
  <si>
    <t>hipatil</t>
  </si>
  <si>
    <t>hlataye</t>
  </si>
  <si>
    <t>hm</t>
  </si>
  <si>
    <t>hmahajan</t>
  </si>
  <si>
    <t>hmohanta</t>
  </si>
  <si>
    <t>hpasagadi</t>
  </si>
  <si>
    <t>hraskar</t>
  </si>
  <si>
    <t>hrushabhr</t>
  </si>
  <si>
    <t>hsalunke</t>
  </si>
  <si>
    <t>hsanjaykhair</t>
  </si>
  <si>
    <t>hsardar</t>
  </si>
  <si>
    <t>hshaikh</t>
  </si>
  <si>
    <t>hshashikant</t>
  </si>
  <si>
    <t>hsonawane</t>
  </si>
  <si>
    <t>hsree</t>
  </si>
  <si>
    <t>hsutharsanan</t>
  </si>
  <si>
    <t>hthakur</t>
  </si>
  <si>
    <t>huzaifah</t>
  </si>
  <si>
    <t>hvardhini</t>
  </si>
  <si>
    <t>iavadhanam</t>
  </si>
  <si>
    <t>ibabwane</t>
  </si>
  <si>
    <t>icheche</t>
  </si>
  <si>
    <t>iharshad</t>
  </si>
  <si>
    <t>ihusain</t>
  </si>
  <si>
    <t>iibrahim</t>
  </si>
  <si>
    <t>iirfan</t>
  </si>
  <si>
    <t>iirshad</t>
  </si>
  <si>
    <t>ilakshmi</t>
  </si>
  <si>
    <t>imaheen</t>
  </si>
  <si>
    <t>imranp</t>
  </si>
  <si>
    <t>irampure</t>
  </si>
  <si>
    <t>jafferalia</t>
  </si>
  <si>
    <t>jafsana</t>
  </si>
  <si>
    <t>jalex</t>
  </si>
  <si>
    <t>jameya</t>
  </si>
  <si>
    <t>javeedp</t>
  </si>
  <si>
    <t>jayantj</t>
  </si>
  <si>
    <t>jbhagwan</t>
  </si>
  <si>
    <t>jdattatray</t>
  </si>
  <si>
    <t>jduraipandi</t>
  </si>
  <si>
    <t>jeevank</t>
  </si>
  <si>
    <t>jeevithaj</t>
  </si>
  <si>
    <t>jghate</t>
  </si>
  <si>
    <t>jhjhansi</t>
  </si>
  <si>
    <t>jjabeen</t>
  </si>
  <si>
    <t>jjagadesh</t>
  </si>
  <si>
    <t>jjyothi</t>
  </si>
  <si>
    <t>jjyoti</t>
  </si>
  <si>
    <t>jkanode</t>
  </si>
  <si>
    <t>jkarape</t>
  </si>
  <si>
    <t>jkhan</t>
  </si>
  <si>
    <t>jmadem</t>
  </si>
  <si>
    <t>jmamillamma</t>
  </si>
  <si>
    <t>jmanohar</t>
  </si>
  <si>
    <t>jmomin</t>
  </si>
  <si>
    <t>jnarayanapur</t>
  </si>
  <si>
    <t>jorrigak</t>
  </si>
  <si>
    <t>jpathan</t>
  </si>
  <si>
    <t>jprathima</t>
  </si>
  <si>
    <t>jraikwar</t>
  </si>
  <si>
    <t>jshekh</t>
  </si>
  <si>
    <t>jsippora</t>
  </si>
  <si>
    <t>jthote</t>
  </si>
  <si>
    <t>jugalmugale</t>
  </si>
  <si>
    <t>jvishwakarma</t>
  </si>
  <si>
    <t>jwagh</t>
  </si>
  <si>
    <t>jwaheed</t>
  </si>
  <si>
    <t>jwarange</t>
  </si>
  <si>
    <t>jyotik</t>
  </si>
  <si>
    <t>jyotir</t>
  </si>
  <si>
    <t>kaarunj</t>
  </si>
  <si>
    <t>kadarik</t>
  </si>
  <si>
    <t>kakalyani</t>
  </si>
  <si>
    <t>kakanksha</t>
  </si>
  <si>
    <t>kakarlab</t>
  </si>
  <si>
    <t>kakavya</t>
  </si>
  <si>
    <t>kakulkarni</t>
  </si>
  <si>
    <t>kalkalyan</t>
  </si>
  <si>
    <t>kalkalyani</t>
  </si>
  <si>
    <t>kalyanie</t>
  </si>
  <si>
    <t>kamalakantad</t>
  </si>
  <si>
    <t>kandalak</t>
  </si>
  <si>
    <t>kandik</t>
  </si>
  <si>
    <t>kankalagi</t>
  </si>
  <si>
    <t>kanukolanuv</t>
  </si>
  <si>
    <t>kanukulap</t>
  </si>
  <si>
    <t>kanusha</t>
  </si>
  <si>
    <t>karamya</t>
  </si>
  <si>
    <t>karnatir</t>
  </si>
  <si>
    <t>karthickr</t>
  </si>
  <si>
    <t>kasahu</t>
  </si>
  <si>
    <t>kasak</t>
  </si>
  <si>
    <t>kashok</t>
  </si>
  <si>
    <t>kashokrao</t>
  </si>
  <si>
    <t>kasims</t>
  </si>
  <si>
    <t>kasturim</t>
  </si>
  <si>
    <t>kasturis</t>
  </si>
  <si>
    <t>kathiravanp</t>
  </si>
  <si>
    <t>kavaidya</t>
  </si>
  <si>
    <t>kavkavya</t>
  </si>
  <si>
    <t>kavyak</t>
  </si>
  <si>
    <t>kbai</t>
  </si>
  <si>
    <t>kbhishmadhar</t>
  </si>
  <si>
    <t>kdasari</t>
  </si>
  <si>
    <t>kdevasri</t>
  </si>
  <si>
    <t>kdevi</t>
  </si>
  <si>
    <t>kdhore</t>
  </si>
  <si>
    <t>kdolase</t>
  </si>
  <si>
    <t>kedarg</t>
  </si>
  <si>
    <t>keerthip</t>
  </si>
  <si>
    <t>kgaddam</t>
  </si>
  <si>
    <t>kgawande</t>
  </si>
  <si>
    <t>kghadge</t>
  </si>
  <si>
    <t>kghate</t>
  </si>
  <si>
    <t>kgogawale</t>
  </si>
  <si>
    <t>kgouthami</t>
  </si>
  <si>
    <t>khaleela</t>
  </si>
  <si>
    <t>khalids</t>
  </si>
  <si>
    <t>khassan</t>
  </si>
  <si>
    <t>khushbooy</t>
  </si>
  <si>
    <t>kidulapuram</t>
  </si>
  <si>
    <t>kikamble</t>
  </si>
  <si>
    <t>kilarus</t>
  </si>
  <si>
    <t>kirakiran</t>
  </si>
  <si>
    <t>kiranki</t>
  </si>
  <si>
    <t>kirankira</t>
  </si>
  <si>
    <t>kirankiran</t>
  </si>
  <si>
    <t>kiranku</t>
  </si>
  <si>
    <t>kiranmaik</t>
  </si>
  <si>
    <t>kiransu</t>
  </si>
  <si>
    <t>kishank</t>
  </si>
  <si>
    <t>kisutar</t>
  </si>
  <si>
    <t>kjagtap</t>
  </si>
  <si>
    <t>kjannapelly</t>
  </si>
  <si>
    <t>kkalyanbabu</t>
  </si>
  <si>
    <t>kkalyani</t>
  </si>
  <si>
    <t>kkanipebrena</t>
  </si>
  <si>
    <t>kkatole</t>
  </si>
  <si>
    <t>kkavya</t>
  </si>
  <si>
    <t>kkeerti</t>
  </si>
  <si>
    <t>kkhachane</t>
  </si>
  <si>
    <t>kkhomane</t>
  </si>
  <si>
    <t>kkokde</t>
  </si>
  <si>
    <t>kkolhe</t>
  </si>
  <si>
    <t>kkorade</t>
  </si>
  <si>
    <t>kkour</t>
  </si>
  <si>
    <t>kkousar</t>
  </si>
  <si>
    <t>kkoushik</t>
  </si>
  <si>
    <t>kkranthikuma</t>
  </si>
  <si>
    <t>klakshmi</t>
  </si>
  <si>
    <t>kmainuddin</t>
  </si>
  <si>
    <t>kmallareddy</t>
  </si>
  <si>
    <t>kmanchala</t>
  </si>
  <si>
    <t>kmanikanth</t>
  </si>
  <si>
    <t>kmrudula</t>
  </si>
  <si>
    <t>kmurari</t>
  </si>
  <si>
    <t>knarayani</t>
  </si>
  <si>
    <t>kniharika</t>
  </si>
  <si>
    <t>knitish</t>
  </si>
  <si>
    <t>knune</t>
  </si>
  <si>
    <t>kollam</t>
  </si>
  <si>
    <t>kondeboyinar</t>
  </si>
  <si>
    <t>kpanchal</t>
  </si>
  <si>
    <t>kprathyusha</t>
  </si>
  <si>
    <t>kpraveena</t>
  </si>
  <si>
    <t>kprudhvisai</t>
  </si>
  <si>
    <t>kpushpa</t>
  </si>
  <si>
    <t>krankumar</t>
  </si>
  <si>
    <t>kranreddy</t>
  </si>
  <si>
    <t>kravali</t>
  </si>
  <si>
    <t>krishnas</t>
  </si>
  <si>
    <t>krouthu</t>
  </si>
  <si>
    <t>krushnaw</t>
  </si>
  <si>
    <t>krutikag</t>
  </si>
  <si>
    <t>krv</t>
  </si>
  <si>
    <t>ksalunke</t>
  </si>
  <si>
    <t>ksathish</t>
  </si>
  <si>
    <t>kshankhpal</t>
  </si>
  <si>
    <t>kshedge</t>
  </si>
  <si>
    <t>kshimpi</t>
  </si>
  <si>
    <t>ksneha</t>
  </si>
  <si>
    <t>ksreedivya</t>
  </si>
  <si>
    <t>ksrishitha</t>
  </si>
  <si>
    <t>ksupriya</t>
  </si>
  <si>
    <t>kswathi</t>
  </si>
  <si>
    <t>ktajane</t>
  </si>
  <si>
    <t>ktriveni</t>
  </si>
  <si>
    <t>kudalar</t>
  </si>
  <si>
    <t>kuldeepl</t>
  </si>
  <si>
    <t>kumamit</t>
  </si>
  <si>
    <t>kumaran</t>
  </si>
  <si>
    <t>kumaranil</t>
  </si>
  <si>
    <t>kumarp</t>
  </si>
  <si>
    <t>kumarra</t>
  </si>
  <si>
    <t>kumarsand</t>
  </si>
  <si>
    <t>kumarsu</t>
  </si>
  <si>
    <t>kumesh</t>
  </si>
  <si>
    <t>kumkumar</t>
  </si>
  <si>
    <t>kummarip</t>
  </si>
  <si>
    <t>kupavan</t>
  </si>
  <si>
    <t>kurmaa</t>
  </si>
  <si>
    <t>kushinde</t>
  </si>
  <si>
    <t>kvajjal</t>
  </si>
  <si>
    <t>kvaralakshmi</t>
  </si>
  <si>
    <t>kveerabhadra</t>
  </si>
  <si>
    <t>kvishwakarma</t>
  </si>
  <si>
    <t>kyelutala</t>
  </si>
  <si>
    <t>kzanwar</t>
  </si>
  <si>
    <t>lakshmil</t>
  </si>
  <si>
    <t>lavanyal</t>
  </si>
  <si>
    <t>lavetil</t>
  </si>
  <si>
    <t>laxmanl</t>
  </si>
  <si>
    <t>lbasha</t>
  </si>
  <si>
    <t>lgawale</t>
  </si>
  <si>
    <t>lgoud</t>
  </si>
  <si>
    <t>linithp</t>
  </si>
  <si>
    <t>lkambale</t>
  </si>
  <si>
    <t>lkothari</t>
  </si>
  <si>
    <t>llakshmipava</t>
  </si>
  <si>
    <t>llakshmisuva</t>
  </si>
  <si>
    <t>llalitha</t>
  </si>
  <si>
    <t>llalitkumarp</t>
  </si>
  <si>
    <t>llatha</t>
  </si>
  <si>
    <t>llavanya</t>
  </si>
  <si>
    <t>lleelasrikri</t>
  </si>
  <si>
    <t>lmashale</t>
  </si>
  <si>
    <t>lnandiwada</t>
  </si>
  <si>
    <t>lochans</t>
  </si>
  <si>
    <t>lomadan</t>
  </si>
  <si>
    <t>lprasanna</t>
  </si>
  <si>
    <t>lrajeswari</t>
  </si>
  <si>
    <t>lsaindane</t>
  </si>
  <si>
    <t>lsonawane</t>
  </si>
  <si>
    <t>ltayade</t>
  </si>
  <si>
    <t>lteja</t>
  </si>
  <si>
    <t>ltirapatamma</t>
  </si>
  <si>
    <t>lvullakula</t>
  </si>
  <si>
    <t>mablankar</t>
  </si>
  <si>
    <t>machavan</t>
  </si>
  <si>
    <t>madhub</t>
  </si>
  <si>
    <t>madhumitham</t>
  </si>
  <si>
    <t>madhurav</t>
  </si>
  <si>
    <t>madhurig</t>
  </si>
  <si>
    <t>madhurit</t>
  </si>
  <si>
    <t>madmadhu</t>
  </si>
  <si>
    <t>mahad</t>
  </si>
  <si>
    <t>maheshma</t>
  </si>
  <si>
    <t>maheshmahe</t>
  </si>
  <si>
    <t>mahesmahesh</t>
  </si>
  <si>
    <t>mahibubs</t>
  </si>
  <si>
    <t>mahimaj</t>
  </si>
  <si>
    <t>mahimak</t>
  </si>
  <si>
    <t>mahire</t>
  </si>
  <si>
    <t>mahkadam</t>
  </si>
  <si>
    <t>majaravi</t>
  </si>
  <si>
    <t>majidt</t>
  </si>
  <si>
    <t>makaniv</t>
  </si>
  <si>
    <t>malam</t>
  </si>
  <si>
    <t>maliutkur</t>
  </si>
  <si>
    <t>mallikarjuny</t>
  </si>
  <si>
    <t>malyalab</t>
  </si>
  <si>
    <t>mamahesh</t>
  </si>
  <si>
    <t>mamamamatha</t>
  </si>
  <si>
    <t>mamanasa</t>
  </si>
  <si>
    <t>mamathas</t>
  </si>
  <si>
    <t>mamulla</t>
  </si>
  <si>
    <t>manalii</t>
  </si>
  <si>
    <t>manamanasa</t>
  </si>
  <si>
    <t>manapatir</t>
  </si>
  <si>
    <t>manasat</t>
  </si>
  <si>
    <t>manasik</t>
  </si>
  <si>
    <t>maneesh</t>
  </si>
  <si>
    <t>manishaman</t>
  </si>
  <si>
    <t>maniskumar</t>
  </si>
  <si>
    <t>manismanisha</t>
  </si>
  <si>
    <t>manjulam</t>
  </si>
  <si>
    <t>mankadam</t>
  </si>
  <si>
    <t>manrao</t>
  </si>
  <si>
    <t>mapawar</t>
  </si>
  <si>
    <t>markumar</t>
  </si>
  <si>
    <t>maruna</t>
  </si>
  <si>
    <t>mathamh</t>
  </si>
  <si>
    <t>mattab</t>
  </si>
  <si>
    <t>mayujadhav</t>
  </si>
  <si>
    <t>mayureshd</t>
  </si>
  <si>
    <t>mazhar</t>
  </si>
  <si>
    <t>mazhars</t>
  </si>
  <si>
    <t>maziz</t>
  </si>
  <si>
    <t>mbagalkote</t>
  </si>
  <si>
    <t>mbagwan</t>
  </si>
  <si>
    <t>mbawazir</t>
  </si>
  <si>
    <t>mbeniwale</t>
  </si>
  <si>
    <t>mbhanje</t>
  </si>
  <si>
    <t>mbhavana</t>
  </si>
  <si>
    <t>mbhavya</t>
  </si>
  <si>
    <t>mbhopale</t>
  </si>
  <si>
    <t>mbilal</t>
  </si>
  <si>
    <t>mbombaywale</t>
  </si>
  <si>
    <t>mchandore</t>
  </si>
  <si>
    <t>mchapare</t>
  </si>
  <si>
    <t>mchavan</t>
  </si>
  <si>
    <t>mdegari</t>
  </si>
  <si>
    <t>mdhamankar</t>
  </si>
  <si>
    <t>mdimranm</t>
  </si>
  <si>
    <t>mdolare</t>
  </si>
  <si>
    <t>mdond</t>
  </si>
  <si>
    <t>mdrakheebs</t>
  </si>
  <si>
    <t>medishettym</t>
  </si>
  <si>
    <t>meghap</t>
  </si>
  <si>
    <t>mehuld</t>
  </si>
  <si>
    <t>merajm</t>
  </si>
  <si>
    <t>mgargote</t>
  </si>
  <si>
    <t>mgugale</t>
  </si>
  <si>
    <t>mhadke</t>
  </si>
  <si>
    <t>mhanifs</t>
  </si>
  <si>
    <t>mhussaini</t>
  </si>
  <si>
    <t>milindd</t>
  </si>
  <si>
    <t>mindira</t>
  </si>
  <si>
    <t>miranna</t>
  </si>
  <si>
    <t>misak</t>
  </si>
  <si>
    <t>misbahp</t>
  </si>
  <si>
    <t>miteshr</t>
  </si>
  <si>
    <t>mjaikra</t>
  </si>
  <si>
    <t>mjamadar</t>
  </si>
  <si>
    <t>mjane</t>
  </si>
  <si>
    <t>mjangid</t>
  </si>
  <si>
    <t>mjirekar</t>
  </si>
  <si>
    <t>mkalaskar</t>
  </si>
  <si>
    <t>mkampli</t>
  </si>
  <si>
    <t>mkandula</t>
  </si>
  <si>
    <t>mkankal</t>
  </si>
  <si>
    <t>mkasar</t>
  </si>
  <si>
    <t>mkawale</t>
  </si>
  <si>
    <t>mkolhe</t>
  </si>
  <si>
    <t>mkolivi</t>
  </si>
  <si>
    <t>mkolte</t>
  </si>
  <si>
    <t>mkomal</t>
  </si>
  <si>
    <t>mlakshmi</t>
  </si>
  <si>
    <t>mmadhunitha</t>
  </si>
  <si>
    <t>mmadhuri</t>
  </si>
  <si>
    <t>mmahagami</t>
  </si>
  <si>
    <t>mmanasa</t>
  </si>
  <si>
    <t>mmanish</t>
  </si>
  <si>
    <t>mmanjushree</t>
  </si>
  <si>
    <t>mmazahar</t>
  </si>
  <si>
    <t>mmeenaxi</t>
  </si>
  <si>
    <t>mmidhuna</t>
  </si>
  <si>
    <t>mmirakhor</t>
  </si>
  <si>
    <t>mmitha</t>
  </si>
  <si>
    <t>mmiyan</t>
  </si>
  <si>
    <t>mmohamadrizw</t>
  </si>
  <si>
    <t>mmohammadtar</t>
  </si>
  <si>
    <t>mmohsin</t>
  </si>
  <si>
    <t>mmokashi</t>
  </si>
  <si>
    <t>mmubeen</t>
  </si>
  <si>
    <t>mmujeebbuber</t>
  </si>
  <si>
    <t>mmukha</t>
  </si>
  <si>
    <t>mmukthar</t>
  </si>
  <si>
    <t>mmundewadi</t>
  </si>
  <si>
    <t>mnamdeopatil</t>
  </si>
  <si>
    <t>mnandargi</t>
  </si>
  <si>
    <t>mnarayana</t>
  </si>
  <si>
    <t>mnirgule</t>
  </si>
  <si>
    <t>moahmed</t>
  </si>
  <si>
    <t>mohammadia</t>
  </si>
  <si>
    <t>mohammads</t>
  </si>
  <si>
    <t>mohammadz</t>
  </si>
  <si>
    <t>mohammedb</t>
  </si>
  <si>
    <t>mohinir</t>
  </si>
  <si>
    <t>mohitc</t>
  </si>
  <si>
    <t>mohshaikh</t>
  </si>
  <si>
    <t>mohsink</t>
  </si>
  <si>
    <t>moins</t>
  </si>
  <si>
    <t>mojaveed</t>
  </si>
  <si>
    <t>mokazi</t>
  </si>
  <si>
    <t>mominas</t>
  </si>
  <si>
    <t>monalim</t>
  </si>
  <si>
    <t>monarkkumara</t>
  </si>
  <si>
    <t>mounikac</t>
  </si>
  <si>
    <t>mounikach</t>
  </si>
  <si>
    <t>mounikamoun</t>
  </si>
  <si>
    <t>mounikamouni</t>
  </si>
  <si>
    <t>mowais</t>
  </si>
  <si>
    <t>mpangare</t>
  </si>
  <si>
    <t>mpavithra</t>
  </si>
  <si>
    <t>mpooja</t>
  </si>
  <si>
    <t>mprabhakarja</t>
  </si>
  <si>
    <t>mprashanth</t>
  </si>
  <si>
    <t>mpriyanka</t>
  </si>
  <si>
    <t>mrajput</t>
  </si>
  <si>
    <t>mramu</t>
  </si>
  <si>
    <t>mritpure</t>
  </si>
  <si>
    <t>mriyaz</t>
  </si>
  <si>
    <t>mrohith</t>
  </si>
  <si>
    <t>mrunaliv</t>
  </si>
  <si>
    <t>msaif</t>
  </si>
  <si>
    <t>msaindane</t>
  </si>
  <si>
    <t>msanadi</t>
  </si>
  <si>
    <t>msandeep</t>
  </si>
  <si>
    <t>msayed</t>
  </si>
  <si>
    <t>mshende</t>
  </si>
  <si>
    <t>mshingote</t>
  </si>
  <si>
    <t>mshireen</t>
  </si>
  <si>
    <t>msohail</t>
  </si>
  <si>
    <t>msravanthi</t>
  </si>
  <si>
    <t>msrikanth</t>
  </si>
  <si>
    <t>msthkumar</t>
  </si>
  <si>
    <t>mtaiyab</t>
  </si>
  <si>
    <t>mtajuddin</t>
  </si>
  <si>
    <t>mtathawade</t>
  </si>
  <si>
    <t>mthakare</t>
  </si>
  <si>
    <t>mtiwatane</t>
  </si>
  <si>
    <t>mudadlaa</t>
  </si>
  <si>
    <t>mudigedul</t>
  </si>
  <si>
    <t>mufeeds</t>
  </si>
  <si>
    <t>muhammedk</t>
  </si>
  <si>
    <t>mujahidkhanp</t>
  </si>
  <si>
    <t>mukpatil</t>
  </si>
  <si>
    <t>mumomin</t>
  </si>
  <si>
    <t>muppanac</t>
  </si>
  <si>
    <t>musharrafa</t>
  </si>
  <si>
    <t>muskanm</t>
  </si>
  <si>
    <t>mustafam</t>
  </si>
  <si>
    <t>muthyalam</t>
  </si>
  <si>
    <t>mutyalas</t>
  </si>
  <si>
    <t>mvaijwade</t>
  </si>
  <si>
    <t>mvarma</t>
  </si>
  <si>
    <t>mwakade</t>
  </si>
  <si>
    <t>myadgiri</t>
  </si>
  <si>
    <t>myedlawar</t>
  </si>
  <si>
    <t>mzakeer</t>
  </si>
  <si>
    <t>nabilak</t>
  </si>
  <si>
    <t>nafza</t>
  </si>
  <si>
    <t>nagaa</t>
  </si>
  <si>
    <t>naganaths</t>
  </si>
  <si>
    <t>nagarajun</t>
  </si>
  <si>
    <t>nagarjunan</t>
  </si>
  <si>
    <t>nagaswaroopr</t>
  </si>
  <si>
    <t>nagaveni</t>
  </si>
  <si>
    <t>naiks</t>
  </si>
  <si>
    <t>nak</t>
  </si>
  <si>
    <t>nalinic</t>
  </si>
  <si>
    <t>namratab</t>
  </si>
  <si>
    <t>namrathar</t>
  </si>
  <si>
    <t>nanagaraju</t>
  </si>
  <si>
    <t>nanagarjuna</t>
  </si>
  <si>
    <t>nanaresh</t>
  </si>
  <si>
    <t>nannandini</t>
  </si>
  <si>
    <t>nanusha</t>
  </si>
  <si>
    <t>nargide</t>
  </si>
  <si>
    <t>naveenc</t>
  </si>
  <si>
    <t>naveenkuma</t>
  </si>
  <si>
    <t>naveenkumar</t>
  </si>
  <si>
    <t>naveens</t>
  </si>
  <si>
    <t>navnkumar</t>
  </si>
  <si>
    <t>navyan</t>
  </si>
  <si>
    <t>nayeems</t>
  </si>
  <si>
    <t>nbadami</t>
  </si>
  <si>
    <t>nbanarase</t>
  </si>
  <si>
    <t>nbekwadkar</t>
  </si>
  <si>
    <t>nbhairappa</t>
  </si>
  <si>
    <t>nbhupati</t>
  </si>
  <si>
    <t>nbk</t>
  </si>
  <si>
    <t>nborde</t>
  </si>
  <si>
    <t>nchauhan</t>
  </si>
  <si>
    <t>nchavhan</t>
  </si>
  <si>
    <t>nchore</t>
  </si>
  <si>
    <t>nchowhan</t>
  </si>
  <si>
    <t>neelamc</t>
  </si>
  <si>
    <t>nemellap</t>
  </si>
  <si>
    <t>nfatima</t>
  </si>
  <si>
    <t>ngaikwad</t>
  </si>
  <si>
    <t>ngangurde</t>
  </si>
  <si>
    <t>ngoura</t>
  </si>
  <si>
    <t>nhemambika</t>
  </si>
  <si>
    <t>nibhoyar</t>
  </si>
  <si>
    <t>niharikan</t>
  </si>
  <si>
    <t>nijadhav</t>
  </si>
  <si>
    <t>nikamble</t>
  </si>
  <si>
    <t>nikhilb</t>
  </si>
  <si>
    <t>nikitan</t>
  </si>
  <si>
    <t>nikitap</t>
  </si>
  <si>
    <t>nikumari</t>
  </si>
  <si>
    <t>nimore</t>
  </si>
  <si>
    <t>ninayak</t>
  </si>
  <si>
    <t>ningle</t>
  </si>
  <si>
    <t>ninikhil</t>
  </si>
  <si>
    <t>nipawar</t>
  </si>
  <si>
    <t>nirmalan</t>
  </si>
  <si>
    <t>Nishatfatim</t>
  </si>
  <si>
    <t>nitinv</t>
  </si>
  <si>
    <t>nitiskumar</t>
  </si>
  <si>
    <t>nityan</t>
  </si>
  <si>
    <t>niveshm</t>
  </si>
  <si>
    <t>njagtap</t>
  </si>
  <si>
    <t>nkapase</t>
  </si>
  <si>
    <t>nkeerthy</t>
  </si>
  <si>
    <t>nkhandare</t>
  </si>
  <si>
    <t>nkondiparthy</t>
  </si>
  <si>
    <t>nkulbhaje</t>
  </si>
  <si>
    <t>nkureshi</t>
  </si>
  <si>
    <t>nmamankar</t>
  </si>
  <si>
    <t>nnagababi</t>
  </si>
  <si>
    <t>nnagaraju</t>
  </si>
  <si>
    <t>nnagateja</t>
  </si>
  <si>
    <t>nnagesh</t>
  </si>
  <si>
    <t>nnaidu</t>
  </si>
  <si>
    <t>nnaika</t>
  </si>
  <si>
    <t>nnasreen</t>
  </si>
  <si>
    <t>nnaveenkumar</t>
  </si>
  <si>
    <t>nnavya</t>
  </si>
  <si>
    <t>nnikhil</t>
  </si>
  <si>
    <t>nnikhila</t>
  </si>
  <si>
    <t>nniyaz</t>
  </si>
  <si>
    <t>nookalaa</t>
  </si>
  <si>
    <t>novindran</t>
  </si>
  <si>
    <t>npalakolanu</t>
  </si>
  <si>
    <t>npandkar</t>
  </si>
  <si>
    <t>npattnaik</t>
  </si>
  <si>
    <t>npaul</t>
  </si>
  <si>
    <t>npenumalli</t>
  </si>
  <si>
    <t>nphanindra</t>
  </si>
  <si>
    <t>npharande</t>
  </si>
  <si>
    <t>nprakashmahe</t>
  </si>
  <si>
    <t>nrajendranal</t>
  </si>
  <si>
    <t>nranade</t>
  </si>
  <si>
    <t>nravali</t>
  </si>
  <si>
    <t>nsabban</t>
  </si>
  <si>
    <t>nsailakshmi</t>
  </si>
  <si>
    <t>nsamreen</t>
  </si>
  <si>
    <t>nsartape</t>
  </si>
  <si>
    <t>nshaheen</t>
  </si>
  <si>
    <t>nshaikh</t>
  </si>
  <si>
    <t>nshimpi</t>
  </si>
  <si>
    <t>nsikandar</t>
  </si>
  <si>
    <t>nsri</t>
  </si>
  <si>
    <t>nsupadia</t>
  </si>
  <si>
    <t>nsushmitha</t>
  </si>
  <si>
    <t>nthanuku</t>
  </si>
  <si>
    <t>nthite</t>
  </si>
  <si>
    <t>numans</t>
  </si>
  <si>
    <t>nurmila</t>
  </si>
  <si>
    <t>nuroddink</t>
  </si>
  <si>
    <t>oalmale</t>
  </si>
  <si>
    <t>ogambhire</t>
  </si>
  <si>
    <t>ogatti</t>
  </si>
  <si>
    <t>oghodake</t>
  </si>
  <si>
    <t>okhan</t>
  </si>
  <si>
    <t>olonde</t>
  </si>
  <si>
    <t>onkark</t>
  </si>
  <si>
    <t>oomprakash</t>
  </si>
  <si>
    <t>ophadatare</t>
  </si>
  <si>
    <t>osalunke</t>
  </si>
  <si>
    <t>osharad</t>
  </si>
  <si>
    <t>osutar</t>
  </si>
  <si>
    <t>paghaywat</t>
  </si>
  <si>
    <t>pajum</t>
  </si>
  <si>
    <t>pallavib</t>
  </si>
  <si>
    <t>pallavip</t>
  </si>
  <si>
    <t>pankaji</t>
  </si>
  <si>
    <t>papatil</t>
  </si>
  <si>
    <t>paramanandt</t>
  </si>
  <si>
    <t>pareshl</t>
  </si>
  <si>
    <t>parimalap</t>
  </si>
  <si>
    <t>pashapum</t>
  </si>
  <si>
    <t>pathanm</t>
  </si>
  <si>
    <t>patilask</t>
  </si>
  <si>
    <t>patilv</t>
  </si>
  <si>
    <t>patlegarp</t>
  </si>
  <si>
    <t>pavakalyan</t>
  </si>
  <si>
    <t>pavankuma</t>
  </si>
  <si>
    <t>pavapavan</t>
  </si>
  <si>
    <t>pavapavani</t>
  </si>
  <si>
    <t>pavpavan</t>
  </si>
  <si>
    <t>pawarr</t>
  </si>
  <si>
    <t>payalt</t>
  </si>
  <si>
    <t>paygupta</t>
  </si>
  <si>
    <t>pbanole</t>
  </si>
  <si>
    <t>pbasha</t>
  </si>
  <si>
    <t>pbegum</t>
  </si>
  <si>
    <t>pbhalekar</t>
  </si>
  <si>
    <t>pbharath</t>
  </si>
  <si>
    <t>pbhavani</t>
  </si>
  <si>
    <t>pbhong</t>
  </si>
  <si>
    <t>pboddhul</t>
  </si>
  <si>
    <t>pbodhane</t>
  </si>
  <si>
    <t>pborle</t>
  </si>
  <si>
    <t>pbute</t>
  </si>
  <si>
    <t>pchand</t>
  </si>
  <si>
    <t>pchavan</t>
  </si>
  <si>
    <t>pdadmode</t>
  </si>
  <si>
    <t>pdangadi</t>
  </si>
  <si>
    <t>pdendage</t>
  </si>
  <si>
    <t>pdeulkar</t>
  </si>
  <si>
    <t>pdhawale</t>
  </si>
  <si>
    <t>pdurga</t>
  </si>
  <si>
    <t>penchikalak</t>
  </si>
  <si>
    <t>pg</t>
  </si>
  <si>
    <t>pganeshswamy</t>
  </si>
  <si>
    <t>pganji</t>
  </si>
  <si>
    <t>pgawade</t>
  </si>
  <si>
    <t>pghodke</t>
  </si>
  <si>
    <t>pghumare</t>
  </si>
  <si>
    <t>pgurjar</t>
  </si>
  <si>
    <t>phanithak</t>
  </si>
  <si>
    <t>phatole</t>
  </si>
  <si>
    <t>phinge</t>
  </si>
  <si>
    <t>phonakamble</t>
  </si>
  <si>
    <t>pinintis</t>
  </si>
  <si>
    <t>pipatil</t>
  </si>
  <si>
    <t>pirpashap</t>
  </si>
  <si>
    <t>pisaxena</t>
  </si>
  <si>
    <t>pjagadeeswar</t>
  </si>
  <si>
    <t>pjagan</t>
  </si>
  <si>
    <t>pjagtap</t>
  </si>
  <si>
    <t>pjamadapure</t>
  </si>
  <si>
    <t>pjathar</t>
  </si>
  <si>
    <t>pjatkar</t>
  </si>
  <si>
    <t>pjyothi</t>
  </si>
  <si>
    <t>pkadawkar</t>
  </si>
  <si>
    <t>pkaranjule</t>
  </si>
  <si>
    <t>pkarna</t>
  </si>
  <si>
    <t>pkellurkar</t>
  </si>
  <si>
    <t>pkhajuriya</t>
  </si>
  <si>
    <t>pkhandale</t>
  </si>
  <si>
    <t>pkhiste</t>
  </si>
  <si>
    <t>pkholkumbe</t>
  </si>
  <si>
    <t>pkomreddiwar</t>
  </si>
  <si>
    <t>pkumarreddy</t>
  </si>
  <si>
    <t>plakshmankum</t>
  </si>
  <si>
    <t>plandge</t>
  </si>
  <si>
    <t>plaxman</t>
  </si>
  <si>
    <t>plohar</t>
  </si>
  <si>
    <t>plohiya</t>
  </si>
  <si>
    <t>pmahalle</t>
  </si>
  <si>
    <t>pmanideep</t>
  </si>
  <si>
    <t>pmanikumar</t>
  </si>
  <si>
    <t>pmarskolhe</t>
  </si>
  <si>
    <t>pmasne</t>
  </si>
  <si>
    <t>pmetkar</t>
  </si>
  <si>
    <t>pmhalim</t>
  </si>
  <si>
    <t>pmodak</t>
  </si>
  <si>
    <t>pmokashi</t>
  </si>
  <si>
    <t>pmule</t>
  </si>
  <si>
    <t>pnagalla</t>
  </si>
  <si>
    <t>pnagasai</t>
  </si>
  <si>
    <t>pnandal</t>
  </si>
  <si>
    <t>pnarvekar</t>
  </si>
  <si>
    <t>pnetaji</t>
  </si>
  <si>
    <t>pnyamane</t>
  </si>
  <si>
    <t>podagade</t>
  </si>
  <si>
    <t>podhane</t>
  </si>
  <si>
    <t>pojagtap</t>
  </si>
  <si>
    <t>pok</t>
  </si>
  <si>
    <t>polav</t>
  </si>
  <si>
    <t>poojam</t>
  </si>
  <si>
    <t>poojapo</t>
  </si>
  <si>
    <t>poojasu</t>
  </si>
  <si>
    <t>poojithav</t>
  </si>
  <si>
    <t>poopooja</t>
  </si>
  <si>
    <t>popawar</t>
  </si>
  <si>
    <t>popooja</t>
  </si>
  <si>
    <t>posinak</t>
  </si>
  <si>
    <t>pottepalemk</t>
  </si>
  <si>
    <t>ppallavaraja</t>
  </si>
  <si>
    <t>ppancy</t>
  </si>
  <si>
    <t>ppaparao</t>
  </si>
  <si>
    <t>pparade</t>
  </si>
  <si>
    <t>pparamesh</t>
  </si>
  <si>
    <t>pparthiban</t>
  </si>
  <si>
    <t>ppawan</t>
  </si>
  <si>
    <t>pphadtare</t>
  </si>
  <si>
    <t>ppogaku</t>
  </si>
  <si>
    <t>ppol</t>
  </si>
  <si>
    <t>pprabhakarp</t>
  </si>
  <si>
    <t>ppranathi</t>
  </si>
  <si>
    <t>ppranith</t>
  </si>
  <si>
    <t>ppranitha</t>
  </si>
  <si>
    <t>pprankamble</t>
  </si>
  <si>
    <t>pprashantrai</t>
  </si>
  <si>
    <t>pprathyaksha</t>
  </si>
  <si>
    <t>ppraveen</t>
  </si>
  <si>
    <t>ppremsaikris</t>
  </si>
  <si>
    <t>ppriyank</t>
  </si>
  <si>
    <t>pradeepkum</t>
  </si>
  <si>
    <t>pradnyap</t>
  </si>
  <si>
    <t>pradnyas</t>
  </si>
  <si>
    <t>prafullak</t>
  </si>
  <si>
    <t>prajadhav</t>
  </si>
  <si>
    <t>prajwalb</t>
  </si>
  <si>
    <t>prakharv</t>
  </si>
  <si>
    <t>pranavk</t>
  </si>
  <si>
    <t>pranavt</t>
  </si>
  <si>
    <t>pranayr</t>
  </si>
  <si>
    <t>praneethn</t>
  </si>
  <si>
    <t>pranilp</t>
  </si>
  <si>
    <t>pranitak</t>
  </si>
  <si>
    <t>pranjalis</t>
  </si>
  <si>
    <t>prapuri</t>
  </si>
  <si>
    <t>prasadk</t>
  </si>
  <si>
    <t>prasadp</t>
  </si>
  <si>
    <t>prasannam</t>
  </si>
  <si>
    <t>prasannap</t>
  </si>
  <si>
    <t>prashanth</t>
  </si>
  <si>
    <t>prashanthim</t>
  </si>
  <si>
    <t>prashiki</t>
  </si>
  <si>
    <t>prashikt</t>
  </si>
  <si>
    <t>prashkumar</t>
  </si>
  <si>
    <t>prashreddy</t>
  </si>
  <si>
    <t>praskumar</t>
  </si>
  <si>
    <t>prasprasad</t>
  </si>
  <si>
    <t>prathameshj</t>
  </si>
  <si>
    <t>prathyusha</t>
  </si>
  <si>
    <t>pratijoshi</t>
  </si>
  <si>
    <t>pratikr</t>
  </si>
  <si>
    <t>pratikshap</t>
  </si>
  <si>
    <t>pratpawar</t>
  </si>
  <si>
    <t>pratyushk</t>
  </si>
  <si>
    <t>pravalikpra</t>
  </si>
  <si>
    <t>praveekumar</t>
  </si>
  <si>
    <t>praveena</t>
  </si>
  <si>
    <t>praveenku</t>
  </si>
  <si>
    <t>praven</t>
  </si>
  <si>
    <t>pravinr</t>
  </si>
  <si>
    <t>prinjalip</t>
  </si>
  <si>
    <t>prip</t>
  </si>
  <si>
    <t>priyae</t>
  </si>
  <si>
    <t>priyankak</t>
  </si>
  <si>
    <t>priyankaw</t>
  </si>
  <si>
    <t>priyanpatil</t>
  </si>
  <si>
    <t>priyapatil</t>
  </si>
  <si>
    <t>priypatil</t>
  </si>
  <si>
    <t>priypriya</t>
  </si>
  <si>
    <t>prkamble</t>
  </si>
  <si>
    <t>prprabhakar</t>
  </si>
  <si>
    <t>prprasanth</t>
  </si>
  <si>
    <t>prpravallika</t>
  </si>
  <si>
    <t>prshivanand</t>
  </si>
  <si>
    <t>psailesh</t>
  </si>
  <si>
    <t>psakharkar</t>
  </si>
  <si>
    <t>pshejole</t>
  </si>
  <si>
    <t>pshende</t>
  </si>
  <si>
    <t>pshyamgire</t>
  </si>
  <si>
    <t>psonone</t>
  </si>
  <si>
    <t>psonule</t>
  </si>
  <si>
    <t>psoumya</t>
  </si>
  <si>
    <t>psowmya</t>
  </si>
  <si>
    <t>psrujana</t>
  </si>
  <si>
    <t>psultana</t>
  </si>
  <si>
    <t>psunilkumar</t>
  </si>
  <si>
    <t>pswami</t>
  </si>
  <si>
    <t>pswathi</t>
  </si>
  <si>
    <t>ptarpe</t>
  </si>
  <si>
    <t>ptekale</t>
  </si>
  <si>
    <t>ptelang</t>
  </si>
  <si>
    <t>ptirkey</t>
  </si>
  <si>
    <t>ptodkari</t>
  </si>
  <si>
    <t>punamm</t>
  </si>
  <si>
    <t>puneethk</t>
  </si>
  <si>
    <t>pupriyanka</t>
  </si>
  <si>
    <t>pvaibhavpimp</t>
  </si>
  <si>
    <t>pvamshi</t>
  </si>
  <si>
    <t>pvanitha</t>
  </si>
  <si>
    <t>pvaralakshmi</t>
  </si>
  <si>
    <t>pvasavi</t>
  </si>
  <si>
    <t>pvasu</t>
  </si>
  <si>
    <t>pvishal</t>
  </si>
  <si>
    <t>pvkumar</t>
  </si>
  <si>
    <t>pwadkar</t>
  </si>
  <si>
    <t>pwadtile</t>
  </si>
  <si>
    <t>pwagh</t>
  </si>
  <si>
    <t>pwalanj</t>
  </si>
  <si>
    <t>pwankhade</t>
  </si>
  <si>
    <t>pwarade</t>
  </si>
  <si>
    <t>pwawage</t>
  </si>
  <si>
    <t>pyanganti</t>
  </si>
  <si>
    <t>pyg</t>
  </si>
  <si>
    <t>qureshim</t>
  </si>
  <si>
    <t>rachavan</t>
  </si>
  <si>
    <t>radhage</t>
  </si>
  <si>
    <t>rafezakar</t>
  </si>
  <si>
    <t>ragautam</t>
  </si>
  <si>
    <t>raghareddy</t>
  </si>
  <si>
    <t>raghuv</t>
  </si>
  <si>
    <t>rahulku</t>
  </si>
  <si>
    <t>rahulrahul</t>
  </si>
  <si>
    <t>rajaiswal</t>
  </si>
  <si>
    <t>rajanalaa</t>
  </si>
  <si>
    <t>rajask</t>
  </si>
  <si>
    <t>rajatp</t>
  </si>
  <si>
    <t>rajerajesh</t>
  </si>
  <si>
    <t>rajeshrajesh</t>
  </si>
  <si>
    <t>rajrajesh</t>
  </si>
  <si>
    <t>rajur</t>
  </si>
  <si>
    <t>rakeshra</t>
  </si>
  <si>
    <t>rakeshrakesh</t>
  </si>
  <si>
    <t>rakshitham</t>
  </si>
  <si>
    <t>rakumarr</t>
  </si>
  <si>
    <t>ralikhan</t>
  </si>
  <si>
    <t>rameramesh</t>
  </si>
  <si>
    <t>rameshy</t>
  </si>
  <si>
    <t>ramishra</t>
  </si>
  <si>
    <t>ramyaramy</t>
  </si>
  <si>
    <t>ramyasu</t>
  </si>
  <si>
    <t>ranik</t>
  </si>
  <si>
    <t>ranjanm</t>
  </si>
  <si>
    <t>ranjitk</t>
  </si>
  <si>
    <t>rankumar</t>
  </si>
  <si>
    <t>ranusha</t>
  </si>
  <si>
    <t>raramu</t>
  </si>
  <si>
    <t>rarunkumar</t>
  </si>
  <si>
    <t>rasawant</t>
  </si>
  <si>
    <t>rashmic</t>
  </si>
  <si>
    <t>rathlavathr</t>
  </si>
  <si>
    <t>ratkumar</t>
  </si>
  <si>
    <t>ratnab</t>
  </si>
  <si>
    <t>ravindras</t>
  </si>
  <si>
    <t>rayadav</t>
  </si>
  <si>
    <t>rayankulan</t>
  </si>
  <si>
    <t>rbandgar</t>
  </si>
  <si>
    <t>rbanpurkar</t>
  </si>
  <si>
    <t>rbasha</t>
  </si>
  <si>
    <t>rbeaulah</t>
  </si>
  <si>
    <t>rbhagat</t>
  </si>
  <si>
    <t>rbharare</t>
  </si>
  <si>
    <t>rbhargavi</t>
  </si>
  <si>
    <t>rbhuse</t>
  </si>
  <si>
    <t>rborate</t>
  </si>
  <si>
    <t>rcheke</t>
  </si>
  <si>
    <t>rchemte</t>
  </si>
  <si>
    <t>rdeokate</t>
  </si>
  <si>
    <t>reddyp</t>
  </si>
  <si>
    <t>rereshma</t>
  </si>
  <si>
    <t>rerevanth</t>
  </si>
  <si>
    <t>rerevathi</t>
  </si>
  <si>
    <t>revathis</t>
  </si>
  <si>
    <t>rgaonkar</t>
  </si>
  <si>
    <t>rgayakwad</t>
  </si>
  <si>
    <t>rghodake</t>
  </si>
  <si>
    <t>rgoutham</t>
  </si>
  <si>
    <t>rgujar</t>
  </si>
  <si>
    <t>rhumane</t>
  </si>
  <si>
    <t>rikalbande</t>
  </si>
  <si>
    <t>rilaikhan</t>
  </si>
  <si>
    <t>ringale</t>
  </si>
  <si>
    <t>ringulkar</t>
  </si>
  <si>
    <t>ririshabh</t>
  </si>
  <si>
    <t>rishapv</t>
  </si>
  <si>
    <t>rithishr</t>
  </si>
  <si>
    <t>rituparanac</t>
  </si>
  <si>
    <t>rjadi</t>
  </si>
  <si>
    <t>rjawade</t>
  </si>
  <si>
    <t>rjogdand</t>
  </si>
  <si>
    <t>rkaingade</t>
  </si>
  <si>
    <t>rkale</t>
  </si>
  <si>
    <t>rkandi</t>
  </si>
  <si>
    <t>rkapase</t>
  </si>
  <si>
    <t>rkhandare</t>
  </si>
  <si>
    <t>rkhatmode</t>
  </si>
  <si>
    <t>rkor</t>
  </si>
  <si>
    <t>rkotanakar</t>
  </si>
  <si>
    <t>rkukade</t>
  </si>
  <si>
    <t>rkum</t>
  </si>
  <si>
    <t>rkumbhar</t>
  </si>
  <si>
    <t>rkumbhoje</t>
  </si>
  <si>
    <t>rmadan</t>
  </si>
  <si>
    <t>rmahato</t>
  </si>
  <si>
    <t>rmalagi</t>
  </si>
  <si>
    <t>rmanikandan</t>
  </si>
  <si>
    <t>rmesharam</t>
  </si>
  <si>
    <t>rmhanta</t>
  </si>
  <si>
    <t>rmhetre</t>
  </si>
  <si>
    <t>rmiskin</t>
  </si>
  <si>
    <t>rmurutkar</t>
  </si>
  <si>
    <t>rneharkar</t>
  </si>
  <si>
    <t>rnishad</t>
  </si>
  <si>
    <t>rohinip</t>
  </si>
  <si>
    <t>rohiniv</t>
  </si>
  <si>
    <t>rohshinde</t>
  </si>
  <si>
    <t>roopalip</t>
  </si>
  <si>
    <t>rpalem</t>
  </si>
  <si>
    <t>rpandav</t>
  </si>
  <si>
    <t>rpanditkar</t>
  </si>
  <si>
    <t>rparikh</t>
  </si>
  <si>
    <t>rpathak</t>
  </si>
  <si>
    <t>rpathan</t>
  </si>
  <si>
    <t>rpise</t>
  </si>
  <si>
    <t>rrachana</t>
  </si>
  <si>
    <t>rradhika</t>
  </si>
  <si>
    <t>rrahane</t>
  </si>
  <si>
    <t>rraina</t>
  </si>
  <si>
    <t>rrajashekhar</t>
  </si>
  <si>
    <t>rrajini</t>
  </si>
  <si>
    <t>rramadevi</t>
  </si>
  <si>
    <t>rramanjaneyu</t>
  </si>
  <si>
    <t>rramyakrishn</t>
  </si>
  <si>
    <t>rramyasri</t>
  </si>
  <si>
    <t>rrathor</t>
  </si>
  <si>
    <t>rraut</t>
  </si>
  <si>
    <t>rrauth</t>
  </si>
  <si>
    <t>rravichand</t>
  </si>
  <si>
    <t>rrekha</t>
  </si>
  <si>
    <t>rrizwana</t>
  </si>
  <si>
    <t>rrohan</t>
  </si>
  <si>
    <t>rrohith</t>
  </si>
  <si>
    <t>rruchitha</t>
  </si>
  <si>
    <t>rsaikumar</t>
  </si>
  <si>
    <t>rsalve</t>
  </si>
  <si>
    <t>rsattar</t>
  </si>
  <si>
    <t>rshelake</t>
  </si>
  <si>
    <t>rshirode</t>
  </si>
  <si>
    <t>rsidral</t>
  </si>
  <si>
    <t>rsinghbaghel</t>
  </si>
  <si>
    <t>rsomwanshi</t>
  </si>
  <si>
    <t>rsonar</t>
  </si>
  <si>
    <t>rsuhasbanchh</t>
  </si>
  <si>
    <t>rswamulu</t>
  </si>
  <si>
    <t>rtanajipawar</t>
  </si>
  <si>
    <t>rtaru</t>
  </si>
  <si>
    <t>rtavandkar</t>
  </si>
  <si>
    <t>rtemghare</t>
  </si>
  <si>
    <t>rthakare</t>
  </si>
  <si>
    <t>rudralis</t>
  </si>
  <si>
    <t>rugvedad</t>
  </si>
  <si>
    <t>rujadhav</t>
  </si>
  <si>
    <t>rujamadar</t>
  </si>
  <si>
    <t>rumesh</t>
  </si>
  <si>
    <t>rupalim</t>
  </si>
  <si>
    <t>rupaliy</t>
  </si>
  <si>
    <t>rusalunkhe</t>
  </si>
  <si>
    <t>rushalik</t>
  </si>
  <si>
    <t>rushinam</t>
  </si>
  <si>
    <t>rvamshi</t>
  </si>
  <si>
    <t>rvarkhade</t>
  </si>
  <si>
    <t>rvishwakarma</t>
  </si>
  <si>
    <t>rwable</t>
  </si>
  <si>
    <t>rwadekar</t>
  </si>
  <si>
    <t>rwale</t>
  </si>
  <si>
    <t>rwanjari</t>
  </si>
  <si>
    <t>rwankhede</t>
  </si>
  <si>
    <t>rwawre</t>
  </si>
  <si>
    <t>saameruddin</t>
  </si>
  <si>
    <t>sabburi</t>
  </si>
  <si>
    <t>sabhosale</t>
  </si>
  <si>
    <t>sachinc</t>
  </si>
  <si>
    <t>sadaams</t>
  </si>
  <si>
    <t>sadafb</t>
  </si>
  <si>
    <t>saddamh</t>
  </si>
  <si>
    <t>sade</t>
  </si>
  <si>
    <t>sadhuharic</t>
  </si>
  <si>
    <t>sagaikwad</t>
  </si>
  <si>
    <t>sagashe</t>
  </si>
  <si>
    <t>sagharkar</t>
  </si>
  <si>
    <t>sagore</t>
  </si>
  <si>
    <t>sahalya</t>
  </si>
  <si>
    <t>sahidm</t>
  </si>
  <si>
    <t>sahraj</t>
  </si>
  <si>
    <t>saicharans</t>
  </si>
  <si>
    <t>saifalikhank</t>
  </si>
  <si>
    <t>saifs</t>
  </si>
  <si>
    <t>saigprasad</t>
  </si>
  <si>
    <t>saiki</t>
  </si>
  <si>
    <t>saikirank</t>
  </si>
  <si>
    <t>saikkrishna</t>
  </si>
  <si>
    <t>saikreddy</t>
  </si>
  <si>
    <t>saikrishnas</t>
  </si>
  <si>
    <t>saikum</t>
  </si>
  <si>
    <t>saikumark</t>
  </si>
  <si>
    <t>sainathk</t>
  </si>
  <si>
    <t>sainathm</t>
  </si>
  <si>
    <t>saiprakashp</t>
  </si>
  <si>
    <t>saiprasanna</t>
  </si>
  <si>
    <t>sairamak</t>
  </si>
  <si>
    <t>saisrujanas</t>
  </si>
  <si>
    <t>saitej</t>
  </si>
  <si>
    <t>saitejat</t>
  </si>
  <si>
    <t>saiteteja</t>
  </si>
  <si>
    <t>sakale</t>
  </si>
  <si>
    <t>sakeebh</t>
  </si>
  <si>
    <t>saktij</t>
  </si>
  <si>
    <t>salauddins</t>
  </si>
  <si>
    <t>salekhya</t>
  </si>
  <si>
    <t>salinas</t>
  </si>
  <si>
    <t>salmand</t>
  </si>
  <si>
    <t>samali</t>
  </si>
  <si>
    <t>samanths</t>
  </si>
  <si>
    <t>samathar</t>
  </si>
  <si>
    <t>samenon</t>
  </si>
  <si>
    <t>samsameer</t>
  </si>
  <si>
    <t>samulani</t>
  </si>
  <si>
    <t>sanbhaskar</t>
  </si>
  <si>
    <t>sandeepch</t>
  </si>
  <si>
    <t>sandeepy</t>
  </si>
  <si>
    <t>sandereddy</t>
  </si>
  <si>
    <t>sandhyab</t>
  </si>
  <si>
    <t>sandhyar</t>
  </si>
  <si>
    <t>sandhyasa</t>
  </si>
  <si>
    <t>sandsandhya</t>
  </si>
  <si>
    <t>sanghavis</t>
  </si>
  <si>
    <t>sangitam</t>
  </si>
  <si>
    <t>sangpatil</t>
  </si>
  <si>
    <t>sanikad</t>
  </si>
  <si>
    <t>sanilraodesh</t>
  </si>
  <si>
    <t>saniyab</t>
  </si>
  <si>
    <t>sanjayl</t>
  </si>
  <si>
    <t>sankalps</t>
  </si>
  <si>
    <t>sankeerthanr</t>
  </si>
  <si>
    <t>sanketg</t>
  </si>
  <si>
    <t>sansandhya</t>
  </si>
  <si>
    <t>sanshelke</t>
  </si>
  <si>
    <t>sanssandeep</t>
  </si>
  <si>
    <t>santhoshs</t>
  </si>
  <si>
    <t>santoshraod</t>
  </si>
  <si>
    <t>sanyogitak</t>
  </si>
  <si>
    <t>saouta</t>
  </si>
  <si>
    <t>sapriya</t>
  </si>
  <si>
    <t>sarakesh</t>
  </si>
  <si>
    <t>sarangk</t>
  </si>
  <si>
    <t>saranyak</t>
  </si>
  <si>
    <t>saraut</t>
  </si>
  <si>
    <t>sarojakumars</t>
  </si>
  <si>
    <t>sarsaritha</t>
  </si>
  <si>
    <t>sarvmania</t>
  </si>
  <si>
    <t>sasaikumar</t>
  </si>
  <si>
    <t>sasandhya</t>
  </si>
  <si>
    <t>sashoksupe</t>
  </si>
  <si>
    <t>sasutar</t>
  </si>
  <si>
    <t>satireddy</t>
  </si>
  <si>
    <t>satiwari</t>
  </si>
  <si>
    <t>satreddy</t>
  </si>
  <si>
    <t>satyas</t>
  </si>
  <si>
    <t>saumyab</t>
  </si>
  <si>
    <t>savusali</t>
  </si>
  <si>
    <t>savvaru</t>
  </si>
  <si>
    <t>sawathe</t>
  </si>
  <si>
    <t>saypatil</t>
  </si>
  <si>
    <t>sayyedasims</t>
  </si>
  <si>
    <t>sazizshaikh</t>
  </si>
  <si>
    <t>sbaghele</t>
  </si>
  <si>
    <t>sbagwan</t>
  </si>
  <si>
    <t>sbaheti</t>
  </si>
  <si>
    <t>sbanu</t>
  </si>
  <si>
    <t>sbaraskar</t>
  </si>
  <si>
    <t>sbarathe</t>
  </si>
  <si>
    <t>sbarik</t>
  </si>
  <si>
    <t>sbarsavade</t>
  </si>
  <si>
    <t>sbarse</t>
  </si>
  <si>
    <t>sbashaboina</t>
  </si>
  <si>
    <t>sbasheer</t>
  </si>
  <si>
    <t>sbatchala</t>
  </si>
  <si>
    <t>sbavadhane</t>
  </si>
  <si>
    <t>sbegam</t>
  </si>
  <si>
    <t>sbehara</t>
  </si>
  <si>
    <t>sbhandwalkar</t>
  </si>
  <si>
    <t>sbharadwaz</t>
  </si>
  <si>
    <t>sbhavya</t>
  </si>
  <si>
    <t>sbhawar</t>
  </si>
  <si>
    <t>sbhise</t>
  </si>
  <si>
    <t>sbhoir</t>
  </si>
  <si>
    <t>sbiradar</t>
  </si>
  <si>
    <t>sbisht</t>
  </si>
  <si>
    <t>sborkar</t>
  </si>
  <si>
    <t>sbukka</t>
  </si>
  <si>
    <t>schandan</t>
  </si>
  <si>
    <t>schande</t>
  </si>
  <si>
    <t>schaurasiya</t>
  </si>
  <si>
    <t>schavare</t>
  </si>
  <si>
    <t>schavhan</t>
  </si>
  <si>
    <t>schopade</t>
  </si>
  <si>
    <t>sdahihande</t>
  </si>
  <si>
    <t>sdevalkar</t>
  </si>
  <si>
    <t>sdevkate</t>
  </si>
  <si>
    <t>sdhadkar</t>
  </si>
  <si>
    <t>sdhanne</t>
  </si>
  <si>
    <t>sdhavale</t>
  </si>
  <si>
    <t>sdkumar</t>
  </si>
  <si>
    <t>sdoiphode</t>
  </si>
  <si>
    <t>sekale</t>
  </si>
  <si>
    <t>selvaranik</t>
  </si>
  <si>
    <t>serukala</t>
  </si>
  <si>
    <t>settir</t>
  </si>
  <si>
    <t>settyb</t>
  </si>
  <si>
    <t>settyvinayk</t>
  </si>
  <si>
    <t>sfarheena</t>
  </si>
  <si>
    <t>sgaikar</t>
  </si>
  <si>
    <t>sgalagali</t>
  </si>
  <si>
    <t>sgangadhar</t>
  </si>
  <si>
    <t>sghante</t>
  </si>
  <si>
    <t>sghawalkar</t>
  </si>
  <si>
    <t>sghumare</t>
  </si>
  <si>
    <t>sgobbur</t>
  </si>
  <si>
    <t>sgornali</t>
  </si>
  <si>
    <t>sgourkhede</t>
  </si>
  <si>
    <t>sgteja</t>
  </si>
  <si>
    <t>sguddevadi</t>
  </si>
  <si>
    <t>sgundeti</t>
  </si>
  <si>
    <t>shabnamb</t>
  </si>
  <si>
    <t>shage</t>
  </si>
  <si>
    <t>shahbazh</t>
  </si>
  <si>
    <t>shahenshav</t>
  </si>
  <si>
    <t>shaiksalmans</t>
  </si>
  <si>
    <t>shakeebk</t>
  </si>
  <si>
    <t>shakhil</t>
  </si>
  <si>
    <t>shamkumarm</t>
  </si>
  <si>
    <t>shanigarapur</t>
  </si>
  <si>
    <t>shankarj</t>
  </si>
  <si>
    <t>shanmukhap</t>
  </si>
  <si>
    <t>shantanuc</t>
  </si>
  <si>
    <t>shantinathf</t>
  </si>
  <si>
    <t>shareddy</t>
  </si>
  <si>
    <t>sharibhau</t>
  </si>
  <si>
    <t>sharisha</t>
  </si>
  <si>
    <t>sharvilw</t>
  </si>
  <si>
    <t>sharwale</t>
  </si>
  <si>
    <t>shashankp</t>
  </si>
  <si>
    <t>shaval</t>
  </si>
  <si>
    <t>shchaudhari</t>
  </si>
  <si>
    <t>shchavan</t>
  </si>
  <si>
    <t>shchoudhari</t>
  </si>
  <si>
    <t>shehrozk</t>
  </si>
  <si>
    <t>shibrahim</t>
  </si>
  <si>
    <t>shichavan</t>
  </si>
  <si>
    <t>shieks</t>
  </si>
  <si>
    <t>shipatil</t>
  </si>
  <si>
    <t>shireesham</t>
  </si>
  <si>
    <t>shirishag</t>
  </si>
  <si>
    <t>shitaln</t>
  </si>
  <si>
    <t>shitalr</t>
  </si>
  <si>
    <t>shivareddys</t>
  </si>
  <si>
    <t>shivenduc</t>
  </si>
  <si>
    <t>shivenduk</t>
  </si>
  <si>
    <t>shivkumar</t>
  </si>
  <si>
    <t>shivrajd</t>
  </si>
  <si>
    <t>shkonda</t>
  </si>
  <si>
    <t>shmane</t>
  </si>
  <si>
    <t>shmhatre</t>
  </si>
  <si>
    <t>sholkar</t>
  </si>
  <si>
    <t>shrajaram</t>
  </si>
  <si>
    <t>shravans</t>
  </si>
  <si>
    <t>shreys</t>
  </si>
  <si>
    <t>shrinathc</t>
  </si>
  <si>
    <t>shrpatil</t>
  </si>
  <si>
    <t>shrushruthi</t>
  </si>
  <si>
    <t>shruthis</t>
  </si>
  <si>
    <t>shsameer</t>
  </si>
  <si>
    <t>shsanap</t>
  </si>
  <si>
    <t>shshaikh</t>
  </si>
  <si>
    <t>shsharif</t>
  </si>
  <si>
    <t>shshiva</t>
  </si>
  <si>
    <t>shshivani</t>
  </si>
  <si>
    <t>shshruthi</t>
  </si>
  <si>
    <t>shteja</t>
  </si>
  <si>
    <t>shubhamn</t>
  </si>
  <si>
    <t>shubhampa</t>
  </si>
  <si>
    <t>shubhampatil</t>
  </si>
  <si>
    <t>shubhamv</t>
  </si>
  <si>
    <t>shubhangis</t>
  </si>
  <si>
    <t>shubhapatil</t>
  </si>
  <si>
    <t>shubhpatil</t>
  </si>
  <si>
    <t>shubjadhav</t>
  </si>
  <si>
    <t>shuchavan</t>
  </si>
  <si>
    <t>shudeshmukh</t>
  </si>
  <si>
    <t>shugaikwad</t>
  </si>
  <si>
    <t>shujoshi</t>
  </si>
  <si>
    <t>shushinde</t>
  </si>
  <si>
    <t>shvali</t>
  </si>
  <si>
    <t>shwetac</t>
  </si>
  <si>
    <t>shymad</t>
  </si>
  <si>
    <t>shypawar</t>
  </si>
  <si>
    <t>shyramteke</t>
  </si>
  <si>
    <t>sidbhardwaj</t>
  </si>
  <si>
    <t>siddhantg</t>
  </si>
  <si>
    <t>sidhant</t>
  </si>
  <si>
    <t>sikrishna</t>
  </si>
  <si>
    <t>singhvi</t>
  </si>
  <si>
    <t>singole</t>
  </si>
  <si>
    <t>sipadhi</t>
  </si>
  <si>
    <t>sirishas</t>
  </si>
  <si>
    <t>sirkumar</t>
  </si>
  <si>
    <t>sisindhuja</t>
  </si>
  <si>
    <t>sithinis</t>
  </si>
  <si>
    <t>sivareddyn</t>
  </si>
  <si>
    <t>sjadage</t>
  </si>
  <si>
    <t>sjahagirdar</t>
  </si>
  <si>
    <t>sjaitapkar</t>
  </si>
  <si>
    <t>sjamadar</t>
  </si>
  <si>
    <t>sjambhulkar</t>
  </si>
  <si>
    <t>sjambhurkar</t>
  </si>
  <si>
    <t>sjangam</t>
  </si>
  <si>
    <t>sjavedpasha</t>
  </si>
  <si>
    <t>skalmundkar</t>
  </si>
  <si>
    <t>skalyan</t>
  </si>
  <si>
    <t>skalyani</t>
  </si>
  <si>
    <t>skambli</t>
  </si>
  <si>
    <t>skapare</t>
  </si>
  <si>
    <t>skavchale</t>
  </si>
  <si>
    <t>skhadarbasha</t>
  </si>
  <si>
    <t>skhairnar</t>
  </si>
  <si>
    <t>skhajurkar</t>
  </si>
  <si>
    <t>skhazi</t>
  </si>
  <si>
    <t>skottamidde</t>
  </si>
  <si>
    <t>skottawar</t>
  </si>
  <si>
    <t>skotwal</t>
  </si>
  <si>
    <t>skumariv</t>
  </si>
  <si>
    <t>skurware</t>
  </si>
  <si>
    <t>skuwar</t>
  </si>
  <si>
    <t>slakshmi</t>
  </si>
  <si>
    <t>slala</t>
  </si>
  <si>
    <t>slamture</t>
  </si>
  <si>
    <t>slandge</t>
  </si>
  <si>
    <t>slatif</t>
  </si>
  <si>
    <t>slingayat</t>
  </si>
  <si>
    <t>smagare</t>
  </si>
  <si>
    <t>smaguluri</t>
  </si>
  <si>
    <t>smaharana</t>
  </si>
  <si>
    <t>smahulkar</t>
  </si>
  <si>
    <t>smaram</t>
  </si>
  <si>
    <t>smarke</t>
  </si>
  <si>
    <t>smastanvali</t>
  </si>
  <si>
    <t>smeeravali</t>
  </si>
  <si>
    <t>smestri</t>
  </si>
  <si>
    <t>smisar</t>
  </si>
  <si>
    <t>smubeen</t>
  </si>
  <si>
    <t>smudiraj</t>
  </si>
  <si>
    <t>smuduli</t>
  </si>
  <si>
    <t>smulani</t>
  </si>
  <si>
    <t>smushrif</t>
  </si>
  <si>
    <t>snagamounika</t>
  </si>
  <si>
    <t>snalli</t>
  </si>
  <si>
    <t>snamagundla</t>
  </si>
  <si>
    <t>snandankar</t>
  </si>
  <si>
    <t>snarad</t>
  </si>
  <si>
    <t>snawaghare</t>
  </si>
  <si>
    <t>snehalk</t>
  </si>
  <si>
    <t>snehalm</t>
  </si>
  <si>
    <t>snehay</t>
  </si>
  <si>
    <t>snikitha</t>
  </si>
  <si>
    <t>snived</t>
  </si>
  <si>
    <t>sniwane</t>
  </si>
  <si>
    <t>sns</t>
  </si>
  <si>
    <t>snsneha</t>
  </si>
  <si>
    <t>sohailk</t>
  </si>
  <si>
    <t>sojamadar</t>
  </si>
  <si>
    <t>sokamble</t>
  </si>
  <si>
    <t>somasekhark</t>
  </si>
  <si>
    <t>somavarapub</t>
  </si>
  <si>
    <t>somnathk</t>
  </si>
  <si>
    <t>sonalia</t>
  </si>
  <si>
    <t>sonalim</t>
  </si>
  <si>
    <t>sonalis</t>
  </si>
  <si>
    <t>sonaliw</t>
  </si>
  <si>
    <t>sonalk</t>
  </si>
  <si>
    <t>sonendrak</t>
  </si>
  <si>
    <t>sopawar</t>
  </si>
  <si>
    <t>sopramanick</t>
  </si>
  <si>
    <t>sorasal</t>
  </si>
  <si>
    <t>soshaikh</t>
  </si>
  <si>
    <t>sosoundarya</t>
  </si>
  <si>
    <t>sosowjanya</t>
  </si>
  <si>
    <t>sosowmya</t>
  </si>
  <si>
    <t>sotari</t>
  </si>
  <si>
    <t>souvikm</t>
  </si>
  <si>
    <t>sowjalp</t>
  </si>
  <si>
    <t>sowjanyas</t>
  </si>
  <si>
    <t>sowmyaso</t>
  </si>
  <si>
    <t>sowsowmya</t>
  </si>
  <si>
    <t>spadal</t>
  </si>
  <si>
    <t>spalita</t>
  </si>
  <si>
    <t>spatade</t>
  </si>
  <si>
    <t>spipada</t>
  </si>
  <si>
    <t>spooja</t>
  </si>
  <si>
    <t>spoojari</t>
  </si>
  <si>
    <t>spoojitha</t>
  </si>
  <si>
    <t>spotbhare</t>
  </si>
  <si>
    <t>spotenavaru</t>
  </si>
  <si>
    <t>spraneeth</t>
  </si>
  <si>
    <t>sprasadvk</t>
  </si>
  <si>
    <t>spravallika</t>
  </si>
  <si>
    <t>spriyanka</t>
  </si>
  <si>
    <t>spukale</t>
  </si>
  <si>
    <t>sradhika</t>
  </si>
  <si>
    <t>srahana</t>
  </si>
  <si>
    <t>srajguru</t>
  </si>
  <si>
    <t>srajkumar</t>
  </si>
  <si>
    <t>srareddy</t>
  </si>
  <si>
    <t>srasravanthi</t>
  </si>
  <si>
    <t>srathore</t>
  </si>
  <si>
    <t>sravakumar</t>
  </si>
  <si>
    <t>sravanisr</t>
  </si>
  <si>
    <t>sravyar</t>
  </si>
  <si>
    <t>sravyas</t>
  </si>
  <si>
    <t>srede</t>
  </si>
  <si>
    <t>sriharinathr</t>
  </si>
  <si>
    <t>sriharshas</t>
  </si>
  <si>
    <t>srikanthsrik</t>
  </si>
  <si>
    <t>sriksrikanth</t>
  </si>
  <si>
    <t>srilakshmip</t>
  </si>
  <si>
    <t>srinathr</t>
  </si>
  <si>
    <t>srinibashad</t>
  </si>
  <si>
    <t>srinsrinivas</t>
  </si>
  <si>
    <t>srisrivani</t>
  </si>
  <si>
    <t>sriyaz</t>
  </si>
  <si>
    <t>srokade</t>
  </si>
  <si>
    <t>sroutray</t>
  </si>
  <si>
    <t>srsravani</t>
  </si>
  <si>
    <t>srsridevi</t>
  </si>
  <si>
    <t>srsruthi</t>
  </si>
  <si>
    <t>sruthib</t>
  </si>
  <si>
    <t>ssadia</t>
  </si>
  <si>
    <t>ssahil</t>
  </si>
  <si>
    <t>ssahilbox</t>
  </si>
  <si>
    <t>ssaichand</t>
  </si>
  <si>
    <t>ssaigowtham</t>
  </si>
  <si>
    <t>ssainikhil</t>
  </si>
  <si>
    <t>ssaiprasad</t>
  </si>
  <si>
    <t>ssajeeda</t>
  </si>
  <si>
    <t>ssakhre</t>
  </si>
  <si>
    <t>ssalauddin</t>
  </si>
  <si>
    <t>ssaleem</t>
  </si>
  <si>
    <t>ssalunke</t>
  </si>
  <si>
    <t>ssalvi</t>
  </si>
  <si>
    <t>ssamad</t>
  </si>
  <si>
    <t>ssamanth</t>
  </si>
  <si>
    <t>ssampatkumar</t>
  </si>
  <si>
    <t>ssandeepb</t>
  </si>
  <si>
    <t>ssangeetha</t>
  </si>
  <si>
    <t>ssankirthana</t>
  </si>
  <si>
    <t>ssanthi</t>
  </si>
  <si>
    <t>ssanthoshi</t>
  </si>
  <si>
    <t>ssardar</t>
  </si>
  <si>
    <t>ssaritha</t>
  </si>
  <si>
    <t>ssathish</t>
  </si>
  <si>
    <t>ssathwika</t>
  </si>
  <si>
    <t>ssawadekar</t>
  </si>
  <si>
    <t>ssawood</t>
  </si>
  <si>
    <t>sseema</t>
  </si>
  <si>
    <t>sshahapure</t>
  </si>
  <si>
    <t>sshameen</t>
  </si>
  <si>
    <t>ssharanya</t>
  </si>
  <si>
    <t>ssharath</t>
  </si>
  <si>
    <t>ssharmilaban</t>
  </si>
  <si>
    <t>ssheet</t>
  </si>
  <si>
    <t>sshekar</t>
  </si>
  <si>
    <t>sshekharmund</t>
  </si>
  <si>
    <t>sshelar</t>
  </si>
  <si>
    <t>sshikalgar</t>
  </si>
  <si>
    <t>sshikhare</t>
  </si>
  <si>
    <t>sshingade</t>
  </si>
  <si>
    <t>sshireen</t>
  </si>
  <si>
    <t>sshireesha</t>
  </si>
  <si>
    <t>sshirgire</t>
  </si>
  <si>
    <t>sshiva</t>
  </si>
  <si>
    <t>sshivamohan</t>
  </si>
  <si>
    <t>sshoaibzahir</t>
  </si>
  <si>
    <t>sshradha</t>
  </si>
  <si>
    <t>sshravya</t>
  </si>
  <si>
    <t>sshresta</t>
  </si>
  <si>
    <t>sshrilaxmi</t>
  </si>
  <si>
    <t>sshubham</t>
  </si>
  <si>
    <t>ssimrana</t>
  </si>
  <si>
    <t>ssindhupriya</t>
  </si>
  <si>
    <t>ssirichandan</t>
  </si>
  <si>
    <t>ssisindri</t>
  </si>
  <si>
    <t>ssivananda</t>
  </si>
  <si>
    <t>ssk</t>
  </si>
  <si>
    <t>ssohail</t>
  </si>
  <si>
    <t>ssohel</t>
  </si>
  <si>
    <t>ssonone</t>
  </si>
  <si>
    <t>ssopandhaigu</t>
  </si>
  <si>
    <t>ssreeja</t>
  </si>
  <si>
    <t>ssridevi</t>
  </si>
  <si>
    <t>ssridivya</t>
  </si>
  <si>
    <t>ssrijareddy</t>
  </si>
  <si>
    <t>ssrijith</t>
  </si>
  <si>
    <t>ssrilatha</t>
  </si>
  <si>
    <t>ssrinivasulu</t>
  </si>
  <si>
    <t>ssripal</t>
  </si>
  <si>
    <t>ssubhani</t>
  </si>
  <si>
    <t>ssubramanyam</t>
  </si>
  <si>
    <t>ssudarshan</t>
  </si>
  <si>
    <t>ssudharshan</t>
  </si>
  <si>
    <t>ssugunkumar</t>
  </si>
  <si>
    <t>ssujana</t>
  </si>
  <si>
    <t>ssujata</t>
  </si>
  <si>
    <t>ssujith</t>
  </si>
  <si>
    <t>ssukhvinder</t>
  </si>
  <si>
    <t>ssukumar</t>
  </si>
  <si>
    <t>ssumadha</t>
  </si>
  <si>
    <t>ssunandha</t>
  </si>
  <si>
    <t>ssunder</t>
  </si>
  <si>
    <t>ssunilreddy</t>
  </si>
  <si>
    <t>ssurvase</t>
  </si>
  <si>
    <t>ssuryakant</t>
  </si>
  <si>
    <t>ssuslade</t>
  </si>
  <si>
    <t>ssutar</t>
  </si>
  <si>
    <t>ssutrave</t>
  </si>
  <si>
    <t>sswati</t>
  </si>
  <si>
    <t>ssyamaladevi</t>
  </si>
  <si>
    <t>ssyamsundara</t>
  </si>
  <si>
    <t>ssyedaqueel</t>
  </si>
  <si>
    <t>ssylaja</t>
  </si>
  <si>
    <t>stajuddin</t>
  </si>
  <si>
    <t>stara</t>
  </si>
  <si>
    <t>sthakare</t>
  </si>
  <si>
    <t>sthosar</t>
  </si>
  <si>
    <t>stupkar</t>
  </si>
  <si>
    <t>subbaraor</t>
  </si>
  <si>
    <t>subed</t>
  </si>
  <si>
    <t>subhadips</t>
  </si>
  <si>
    <t>subhajitm</t>
  </si>
  <si>
    <t>subhashk</t>
  </si>
  <si>
    <t>subhashs</t>
  </si>
  <si>
    <t>subratc</t>
  </si>
  <si>
    <t>sudamad</t>
  </si>
  <si>
    <t>sudarshanr</t>
  </si>
  <si>
    <t>sudattap</t>
  </si>
  <si>
    <t>suddhavrao</t>
  </si>
  <si>
    <t>sudhanshp</t>
  </si>
  <si>
    <t>sudhansup</t>
  </si>
  <si>
    <t>sudhirs</t>
  </si>
  <si>
    <t>suhails</t>
  </si>
  <si>
    <t>suhanak</t>
  </si>
  <si>
    <t>sujadhav</t>
  </si>
  <si>
    <t>sukruthas</t>
  </si>
  <si>
    <t>sumaiyyab</t>
  </si>
  <si>
    <t>sumakumar</t>
  </si>
  <si>
    <t>sumavaniv</t>
  </si>
  <si>
    <t>sumazumdar</t>
  </si>
  <si>
    <t>sumedhb</t>
  </si>
  <si>
    <t>sumitp</t>
  </si>
  <si>
    <t>sumjadhav</t>
  </si>
  <si>
    <t>sumrathod</t>
  </si>
  <si>
    <t>sundars</t>
  </si>
  <si>
    <t>sunilb</t>
  </si>
  <si>
    <t>sunilg</t>
  </si>
  <si>
    <t>suns</t>
  </si>
  <si>
    <t>sunsunil</t>
  </si>
  <si>
    <t>supriyab</t>
  </si>
  <si>
    <t>supriyap</t>
  </si>
  <si>
    <t>surathod</t>
  </si>
  <si>
    <t>surawal</t>
  </si>
  <si>
    <t>sureshsu</t>
  </si>
  <si>
    <t>surjitp</t>
  </si>
  <si>
    <t>suryakants</t>
  </si>
  <si>
    <t>suryam</t>
  </si>
  <si>
    <t>suryasu</t>
  </si>
  <si>
    <t>susantap</t>
  </si>
  <si>
    <t>sushamab</t>
  </si>
  <si>
    <t>susmitha</t>
  </si>
  <si>
    <t>susuman</t>
  </si>
  <si>
    <t>susupraja</t>
  </si>
  <si>
    <t>susupriya</t>
  </si>
  <si>
    <t>sususmitha</t>
  </si>
  <si>
    <t>susutar</t>
  </si>
  <si>
    <t>suvarnas</t>
  </si>
  <si>
    <t>svaidhya</t>
  </si>
  <si>
    <t>svaishnav</t>
  </si>
  <si>
    <t>svaishnavi</t>
  </si>
  <si>
    <t>svathare</t>
  </si>
  <si>
    <t>svishnoi</t>
  </si>
  <si>
    <t>swakade</t>
  </si>
  <si>
    <t>swapnilw</t>
  </si>
  <si>
    <t>swarupk</t>
  </si>
  <si>
    <t>swathiswa</t>
  </si>
  <si>
    <t>swathiswathi</t>
  </si>
  <si>
    <t>swatik</t>
  </si>
  <si>
    <t>swatit</t>
  </si>
  <si>
    <t>swatswathi</t>
  </si>
  <si>
    <t>swchavan</t>
  </si>
  <si>
    <t>sweswetha</t>
  </si>
  <si>
    <t>swswetha</t>
  </si>
  <si>
    <t>syaadhav</t>
  </si>
  <si>
    <t>syadrami</t>
  </si>
  <si>
    <t>syedkh</t>
  </si>
  <si>
    <t>syemul</t>
  </si>
  <si>
    <t>syerra</t>
  </si>
  <si>
    <t>syerramsetty</t>
  </si>
  <si>
    <t>szahedshaikh</t>
  </si>
  <si>
    <t>szarande</t>
  </si>
  <si>
    <t>szaware</t>
  </si>
  <si>
    <t>tahoors</t>
  </si>
  <si>
    <t>talarit</t>
  </si>
  <si>
    <t>tanmayad</t>
  </si>
  <si>
    <t>tannapurna</t>
  </si>
  <si>
    <t>tazreenp</t>
  </si>
  <si>
    <t>tbramhe</t>
  </si>
  <si>
    <t>tdeepakmali</t>
  </si>
  <si>
    <t>tdeshbhratar</t>
  </si>
  <si>
    <t>tdhapke</t>
  </si>
  <si>
    <t>tejaswinite</t>
  </si>
  <si>
    <t>tejaswinitej</t>
  </si>
  <si>
    <t>telus</t>
  </si>
  <si>
    <t>tepatil</t>
  </si>
  <si>
    <t>tepawar</t>
  </si>
  <si>
    <t>tetejaswi</t>
  </si>
  <si>
    <t>thamizh</t>
  </si>
  <si>
    <t>thinganikar</t>
  </si>
  <si>
    <t>tlaya</t>
  </si>
  <si>
    <t>tlokhande</t>
  </si>
  <si>
    <t>tmaske</t>
  </si>
  <si>
    <t>tmounika</t>
  </si>
  <si>
    <t>tmulla</t>
  </si>
  <si>
    <t>tnanajkar</t>
  </si>
  <si>
    <t>tnavyasri</t>
  </si>
  <si>
    <t>tpamu</t>
  </si>
  <si>
    <t>tpawar</t>
  </si>
  <si>
    <t>tpriya</t>
  </si>
  <si>
    <t>tputcha</t>
  </si>
  <si>
    <t>tramyasri</t>
  </si>
  <si>
    <t>trokade</t>
  </si>
  <si>
    <t>trushantg</t>
  </si>
  <si>
    <t>tshaikh</t>
  </si>
  <si>
    <t>tshylaja</t>
  </si>
  <si>
    <t>tsunchuwar</t>
  </si>
  <si>
    <t>tsushma</t>
  </si>
  <si>
    <t>tswapna</t>
  </si>
  <si>
    <t>tswati</t>
  </si>
  <si>
    <t>ttanuja</t>
  </si>
  <si>
    <t>tthanusha</t>
  </si>
  <si>
    <t>tthejavath</t>
  </si>
  <si>
    <t>tthrishul</t>
  </si>
  <si>
    <t>tushark</t>
  </si>
  <si>
    <t>tvarghese</t>
  </si>
  <si>
    <t>tzope</t>
  </si>
  <si>
    <t>udakumar</t>
  </si>
  <si>
    <t>udaykumar</t>
  </si>
  <si>
    <t>udulange</t>
  </si>
  <si>
    <t>ueswar</t>
  </si>
  <si>
    <t>ujagzape</t>
  </si>
  <si>
    <t>ukalpande</t>
  </si>
  <si>
    <t>unawale</t>
  </si>
  <si>
    <t>undralak</t>
  </si>
  <si>
    <t>unikaju</t>
  </si>
  <si>
    <t>upparas</t>
  </si>
  <si>
    <t>upparis</t>
  </si>
  <si>
    <t>usivaji</t>
  </si>
  <si>
    <t>usultana</t>
  </si>
  <si>
    <t>uudayasree</t>
  </si>
  <si>
    <t>uumasree</t>
  </si>
  <si>
    <t>uummesulem</t>
  </si>
  <si>
    <t>uupender</t>
  </si>
  <si>
    <t>uusha</t>
  </si>
  <si>
    <t>uzairk</t>
  </si>
  <si>
    <t>vaibdeshmukh</t>
  </si>
  <si>
    <t>vaibhavm</t>
  </si>
  <si>
    <t>vaishalir</t>
  </si>
  <si>
    <t>vaishnavik</t>
  </si>
  <si>
    <t>vaishnavin</t>
  </si>
  <si>
    <t>vaishnavip</t>
  </si>
  <si>
    <t>vakhila</t>
  </si>
  <si>
    <t>valiges</t>
  </si>
  <si>
    <t>vamane</t>
  </si>
  <si>
    <t>vamshikr</t>
  </si>
  <si>
    <t>vamsikr</t>
  </si>
  <si>
    <t>van</t>
  </si>
  <si>
    <t>vanaparthiv</t>
  </si>
  <si>
    <t>vanthal</t>
  </si>
  <si>
    <t>varunr</t>
  </si>
  <si>
    <t>vasamsettit</t>
  </si>
  <si>
    <t>vasanas</t>
  </si>
  <si>
    <t>vasaviv</t>
  </si>
  <si>
    <t>vashruba</t>
  </si>
  <si>
    <t>vasuj</t>
  </si>
  <si>
    <t>vavamshi</t>
  </si>
  <si>
    <t>vbadiger</t>
  </si>
  <si>
    <t>vbansode</t>
  </si>
  <si>
    <t>vbhargav</t>
  </si>
  <si>
    <t>vbhimmule</t>
  </si>
  <si>
    <t>vbhosale</t>
  </si>
  <si>
    <t>vborkhade</t>
  </si>
  <si>
    <t>vchandana</t>
  </si>
  <si>
    <t>vchaugule</t>
  </si>
  <si>
    <t>vdahiwal</t>
  </si>
  <si>
    <t>vdange</t>
  </si>
  <si>
    <t>vdattatraya</t>
  </si>
  <si>
    <t>vdaware</t>
  </si>
  <si>
    <t>vdehade</t>
  </si>
  <si>
    <t>vdevshatwar</t>
  </si>
  <si>
    <t>veerabhadrar</t>
  </si>
  <si>
    <t>veerlapatis</t>
  </si>
  <si>
    <t>venkatesha</t>
  </si>
  <si>
    <t>venkateshve</t>
  </si>
  <si>
    <t>venkteshc</t>
  </si>
  <si>
    <t>venreddy</t>
  </si>
  <si>
    <t>vesai</t>
  </si>
  <si>
    <t>vgatthewar</t>
  </si>
  <si>
    <t>vgharat</t>
  </si>
  <si>
    <t>vghodake</t>
  </si>
  <si>
    <t>vgoud</t>
  </si>
  <si>
    <t>vgurrala</t>
  </si>
  <si>
    <t>vidhyab</t>
  </si>
  <si>
    <t>vidyaj</t>
  </si>
  <si>
    <t>vidyav</t>
  </si>
  <si>
    <t>vidysagar</t>
  </si>
  <si>
    <t>vijaya</t>
  </si>
  <si>
    <t>vijayalaxmiv</t>
  </si>
  <si>
    <t>vijayat</t>
  </si>
  <si>
    <t>Vijaylakshmi</t>
  </si>
  <si>
    <t>vijayp</t>
  </si>
  <si>
    <t>vijayrajk</t>
  </si>
  <si>
    <t>vikramk</t>
  </si>
  <si>
    <t>vinayvinay</t>
  </si>
  <si>
    <t>vineethav</t>
  </si>
  <si>
    <t>vinitp</t>
  </si>
  <si>
    <t>vinitpatil</t>
  </si>
  <si>
    <t>vinp</t>
  </si>
  <si>
    <t>vinvarma</t>
  </si>
  <si>
    <t>viprakash</t>
  </si>
  <si>
    <t>virai</t>
  </si>
  <si>
    <t>virajs</t>
  </si>
  <si>
    <t>vishalb</t>
  </si>
  <si>
    <t>vishalvi</t>
  </si>
  <si>
    <t>vishavishal</t>
  </si>
  <si>
    <t>vishpatil</t>
  </si>
  <si>
    <t>vishvajitr</t>
  </si>
  <si>
    <t>vishvambhark</t>
  </si>
  <si>
    <t>vishwrajp</t>
  </si>
  <si>
    <t>vivreddy</t>
  </si>
  <si>
    <t>vjkumar</t>
  </si>
  <si>
    <t>vkadiri</t>
  </si>
  <si>
    <t>vkalyan</t>
  </si>
  <si>
    <t>vkanade</t>
  </si>
  <si>
    <t>vkene</t>
  </si>
  <si>
    <t>vkishore</t>
  </si>
  <si>
    <t>vlandge</t>
  </si>
  <si>
    <t>vlaxmi</t>
  </si>
  <si>
    <t>vlike</t>
  </si>
  <si>
    <t>vlogishetty</t>
  </si>
  <si>
    <t>vmadival</t>
  </si>
  <si>
    <t>vmalave</t>
  </si>
  <si>
    <t>vmarmat</t>
  </si>
  <si>
    <t>vmeghana</t>
  </si>
  <si>
    <t>vnagapure</t>
  </si>
  <si>
    <t>vnagaveni</t>
  </si>
  <si>
    <t>vodugu</t>
  </si>
  <si>
    <t>vphand</t>
  </si>
  <si>
    <t>vrane</t>
  </si>
  <si>
    <t>vravali</t>
  </si>
  <si>
    <t>vrushalim</t>
  </si>
  <si>
    <t>vrushalip</t>
  </si>
  <si>
    <t>vrushalis</t>
  </si>
  <si>
    <t>vsandesh</t>
  </si>
  <si>
    <t>vshekade</t>
  </si>
  <si>
    <t>vshewale</t>
  </si>
  <si>
    <t>vsonavane</t>
  </si>
  <si>
    <t>vsravya</t>
  </si>
  <si>
    <t>vswamy</t>
  </si>
  <si>
    <t>vthakare</t>
  </si>
  <si>
    <t>vthete</t>
  </si>
  <si>
    <t>vugharej</t>
  </si>
  <si>
    <t>vunukondav</t>
  </si>
  <si>
    <t>vvasanth</t>
  </si>
  <si>
    <t>vvasantha</t>
  </si>
  <si>
    <t>vvasudha</t>
  </si>
  <si>
    <t>vveluduti</t>
  </si>
  <si>
    <t>vvemagiri</t>
  </si>
  <si>
    <t>vvennela</t>
  </si>
  <si>
    <t>vvidyashree</t>
  </si>
  <si>
    <t>vvigneshwar</t>
  </si>
  <si>
    <t>vvijayalaxmi</t>
  </si>
  <si>
    <t>vvijaylaxmi</t>
  </si>
  <si>
    <t>vvinodhkumar</t>
  </si>
  <si>
    <t>vvinodkumar</t>
  </si>
  <si>
    <t>vvishalarani</t>
  </si>
  <si>
    <t>vvishwas</t>
  </si>
  <si>
    <t>vyemul</t>
  </si>
  <si>
    <t>vyvyshnavi</t>
  </si>
  <si>
    <t>wasims</t>
  </si>
  <si>
    <t>wpadwad</t>
  </si>
  <si>
    <t>wwaheed</t>
  </si>
  <si>
    <t>yalam</t>
  </si>
  <si>
    <t>yaseens</t>
  </si>
  <si>
    <t>yashb</t>
  </si>
  <si>
    <t>yaswanthk</t>
  </si>
  <si>
    <t>ychippa</t>
  </si>
  <si>
    <t>ychukka</t>
  </si>
  <si>
    <t>yedakhe</t>
  </si>
  <si>
    <t>ygulhane</t>
  </si>
  <si>
    <t>yjamadar</t>
  </si>
  <si>
    <t>ykardak</t>
  </si>
  <si>
    <t>ykumbhar</t>
  </si>
  <si>
    <t>ylakade</t>
  </si>
  <si>
    <t>ymaneesha</t>
  </si>
  <si>
    <t>ymanwate</t>
  </si>
  <si>
    <t>yogeshp</t>
  </si>
  <si>
    <t>ypaul</t>
  </si>
  <si>
    <t>ysaikumar</t>
  </si>
  <si>
    <t>ysandhya</t>
  </si>
  <si>
    <t>yshaikh</t>
  </si>
  <si>
    <t>yshantaram</t>
  </si>
  <si>
    <t>ysonawane</t>
  </si>
  <si>
    <t>ysravani</t>
  </si>
  <si>
    <t>ytari</t>
  </si>
  <si>
    <t>ytembhare</t>
  </si>
  <si>
    <t>yvamsi</t>
  </si>
  <si>
    <t>yyasmeen</t>
  </si>
  <si>
    <t>yyeshwanth</t>
  </si>
  <si>
    <t>zaheers</t>
  </si>
  <si>
    <t>zibriyals</t>
  </si>
  <si>
    <t>zkharadi</t>
  </si>
  <si>
    <t>zmannur</t>
  </si>
  <si>
    <t>znalband</t>
  </si>
  <si>
    <t>znaval</t>
  </si>
  <si>
    <t>zpangal</t>
  </si>
  <si>
    <t>Total Time</t>
  </si>
  <si>
    <t xml:space="preserve">  Idle Time</t>
  </si>
  <si>
    <t>corrrect commits</t>
  </si>
  <si>
    <t xml:space="preserve">Target </t>
  </si>
  <si>
    <t>ngarikipati</t>
  </si>
  <si>
    <t>dechauhan</t>
  </si>
  <si>
    <t>cchaitanya</t>
  </si>
  <si>
    <t>USER</t>
  </si>
  <si>
    <t xml:space="preserve">active time </t>
  </si>
  <si>
    <t>murakrishna</t>
  </si>
  <si>
    <t>ashwpatil</t>
  </si>
  <si>
    <t>sravanis</t>
  </si>
  <si>
    <t>kasanij</t>
  </si>
  <si>
    <t>mounikak</t>
  </si>
  <si>
    <t>lleelakrishn</t>
  </si>
  <si>
    <t>prsukumar</t>
  </si>
  <si>
    <t>ttejasri</t>
  </si>
  <si>
    <t>mvijayk</t>
  </si>
  <si>
    <t>nyerubandi</t>
  </si>
  <si>
    <t>smanikanta</t>
  </si>
  <si>
    <t>shyreddy</t>
  </si>
  <si>
    <t>vgoutham</t>
  </si>
  <si>
    <t>yshushma</t>
  </si>
  <si>
    <t>d</t>
  </si>
  <si>
    <t>shoaibs</t>
  </si>
  <si>
    <t>cc</t>
  </si>
  <si>
    <t>user</t>
  </si>
  <si>
    <t xml:space="preserve">achived </t>
  </si>
  <si>
    <t xml:space="preserve">target </t>
  </si>
  <si>
    <t>achived %</t>
  </si>
  <si>
    <t>mandarj</t>
  </si>
  <si>
    <t>mbhure</t>
  </si>
  <si>
    <t xml:space="preserve">user </t>
  </si>
  <si>
    <t>Q'score</t>
  </si>
  <si>
    <t xml:space="preserve">correct commits </t>
  </si>
  <si>
    <t>Naresh Thelagama</t>
  </si>
  <si>
    <t>Weekly Target</t>
  </si>
  <si>
    <t>Weekly Actual</t>
  </si>
  <si>
    <t>Deficit</t>
  </si>
  <si>
    <t>Deficit(23rd to 26th may)</t>
  </si>
  <si>
    <t>bbalakrishna</t>
  </si>
  <si>
    <t>ddubey</t>
  </si>
  <si>
    <t>edamonis</t>
  </si>
  <si>
    <t>glangare</t>
  </si>
  <si>
    <t>jgore</t>
  </si>
  <si>
    <t>kkhandelwal</t>
  </si>
  <si>
    <t>mpeddabomma</t>
  </si>
  <si>
    <t>rgattigorla</t>
  </si>
  <si>
    <t>sabsaikumar</t>
  </si>
  <si>
    <t>shravanis</t>
  </si>
  <si>
    <t>tarunk</t>
  </si>
  <si>
    <t>ttekendra</t>
  </si>
  <si>
    <t>Active Time</t>
  </si>
  <si>
    <t>Blur Time</t>
  </si>
  <si>
    <t>Idle Time</t>
  </si>
  <si>
    <t>Jobs Approved</t>
  </si>
  <si>
    <t>Jobs Rejected</t>
  </si>
  <si>
    <t>Jobs Worked</t>
  </si>
  <si>
    <t>Labels Approved</t>
  </si>
  <si>
    <t>Labels Rejected</t>
  </si>
  <si>
    <t>Labels Missed</t>
  </si>
  <si>
    <t>Labels Worked</t>
  </si>
  <si>
    <t>Segment Hours</t>
  </si>
  <si>
    <t>Segment Approved Hours</t>
  </si>
  <si>
    <t>Segment Rejected Hours</t>
  </si>
  <si>
    <t>Jobs Audit Approved</t>
  </si>
  <si>
    <t>Jobs Audit Rejected</t>
  </si>
  <si>
    <t>Jobs Audit Worked</t>
  </si>
  <si>
    <t>Labels Audit Approved</t>
  </si>
  <si>
    <t>Labels Audit Rejected</t>
  </si>
  <si>
    <t>Labels Audit Missed</t>
  </si>
  <si>
    <t>Labels Audit Worked</t>
  </si>
  <si>
    <t>Qscore</t>
  </si>
  <si>
    <t>aadilakshmi</t>
  </si>
  <si>
    <t>aamrin</t>
  </si>
  <si>
    <t>aawate</t>
  </si>
  <si>
    <t>aazhar</t>
  </si>
  <si>
    <t>abayas</t>
  </si>
  <si>
    <t>abejjenki</t>
  </si>
  <si>
    <t>abgaikwad</t>
  </si>
  <si>
    <t>abhisahu</t>
  </si>
  <si>
    <t>abhishkum</t>
  </si>
  <si>
    <t>adhaitonde</t>
  </si>
  <si>
    <t>adongri</t>
  </si>
  <si>
    <t>ahiwale</t>
  </si>
  <si>
    <t>ailapuramg</t>
  </si>
  <si>
    <t>aisaishwarya</t>
  </si>
  <si>
    <t>ajawadekar</t>
  </si>
  <si>
    <t>ajijadhav</t>
  </si>
  <si>
    <t>akalyankar</t>
  </si>
  <si>
    <t>akhandar</t>
  </si>
  <si>
    <t>akjathar</t>
  </si>
  <si>
    <t>akotnake</t>
  </si>
  <si>
    <t>alahammad</t>
  </si>
  <si>
    <t>alokhande</t>
  </si>
  <si>
    <t>aniketp</t>
  </si>
  <si>
    <t>anilkum</t>
  </si>
  <si>
    <t>anithaa</t>
  </si>
  <si>
    <t>ankusharma</t>
  </si>
  <si>
    <t>aparnaa</t>
  </si>
  <si>
    <t>arampure</t>
  </si>
  <si>
    <t>araurale</t>
  </si>
  <si>
    <t>argorde</t>
  </si>
  <si>
    <t>arkv</t>
  </si>
  <si>
    <t>arupm</t>
  </si>
  <si>
    <t>asamudre</t>
  </si>
  <si>
    <t>asbhagat</t>
  </si>
  <si>
    <t>ashishr</t>
  </si>
  <si>
    <t>avinavinash</t>
  </si>
  <si>
    <t>azakirhusen</t>
  </si>
  <si>
    <t>battuv</t>
  </si>
  <si>
    <t>bdeepika</t>
  </si>
  <si>
    <t>bgiri</t>
  </si>
  <si>
    <t>bhaveshy</t>
  </si>
  <si>
    <t>bhushat</t>
  </si>
  <si>
    <t>bkarthik</t>
  </si>
  <si>
    <t>blahoti</t>
  </si>
  <si>
    <t>blokesh</t>
  </si>
  <si>
    <t>bodemc</t>
  </si>
  <si>
    <t>bsrija</t>
  </si>
  <si>
    <t>cbadade</t>
  </si>
  <si>
    <t>cbhagyasree</t>
  </si>
  <si>
    <t>chatlapallys</t>
  </si>
  <si>
    <t>chetanaa</t>
  </si>
  <si>
    <t>cprasad</t>
  </si>
  <si>
    <t>cvarma</t>
  </si>
  <si>
    <t>cyadav</t>
  </si>
  <si>
    <t>ddeepthi</t>
  </si>
  <si>
    <t>ddineshkarth</t>
  </si>
  <si>
    <t>dhsingh</t>
  </si>
  <si>
    <t>djayale</t>
  </si>
  <si>
    <t>dkharate</t>
  </si>
  <si>
    <t>dureddy</t>
  </si>
  <si>
    <t>durgeshc</t>
  </si>
  <si>
    <t>farhanj</t>
  </si>
  <si>
    <t>gahamed</t>
  </si>
  <si>
    <t>garagad</t>
  </si>
  <si>
    <t>gdokade</t>
  </si>
  <si>
    <t>gnagaja</t>
  </si>
  <si>
    <t>gnakate</t>
  </si>
  <si>
    <t>gurramr</t>
  </si>
  <si>
    <t>harminp</t>
  </si>
  <si>
    <t>hbhor</t>
  </si>
  <si>
    <t>hkrishna</t>
  </si>
  <si>
    <t>hmangade</t>
  </si>
  <si>
    <t>hmulla</t>
  </si>
  <si>
    <t>iahmed</t>
  </si>
  <si>
    <t>ikhot</t>
  </si>
  <si>
    <t>ipirjada</t>
  </si>
  <si>
    <t>jashwanthr</t>
  </si>
  <si>
    <t>javinash</t>
  </si>
  <si>
    <t>jboddu</t>
  </si>
  <si>
    <t>jeevanb</t>
  </si>
  <si>
    <t>jmakode</t>
  </si>
  <si>
    <t>jsarangi</t>
  </si>
  <si>
    <t>jtulasiram</t>
  </si>
  <si>
    <t>jyjyothi</t>
  </si>
  <si>
    <t>jyothjyothi</t>
  </si>
  <si>
    <t>kbalkawade</t>
  </si>
  <si>
    <t>kbenny</t>
  </si>
  <si>
    <t>kdalwale</t>
  </si>
  <si>
    <t>keerthanak</t>
  </si>
  <si>
    <t>kkale</t>
  </si>
  <si>
    <t>kkalpana</t>
  </si>
  <si>
    <t>kkanakaraju</t>
  </si>
  <si>
    <t>kkeerthana</t>
  </si>
  <si>
    <t>kkuber</t>
  </si>
  <si>
    <t>kkumbhar</t>
  </si>
  <si>
    <t>kpolaji</t>
  </si>
  <si>
    <t>kpriyanka</t>
  </si>
  <si>
    <t>krakumar</t>
  </si>
  <si>
    <t>kramya</t>
  </si>
  <si>
    <t>krunalv</t>
  </si>
  <si>
    <t>kshirisha</t>
  </si>
  <si>
    <t>kthirupathi</t>
  </si>
  <si>
    <t>lghorpade</t>
  </si>
  <si>
    <t>llaxmikanth</t>
  </si>
  <si>
    <t>madaskar</t>
  </si>
  <si>
    <t>mahendarr</t>
  </si>
  <si>
    <t>manishag</t>
  </si>
  <si>
    <t>manokumar</t>
  </si>
  <si>
    <t>mayyavari</t>
  </si>
  <si>
    <t>mbekkari</t>
  </si>
  <si>
    <t>mboggula</t>
  </si>
  <si>
    <t>mdere</t>
  </si>
  <si>
    <t>mdwivedi</t>
  </si>
  <si>
    <t>mgadge</t>
  </si>
  <si>
    <t>mkhadse</t>
  </si>
  <si>
    <t>mlokade</t>
  </si>
  <si>
    <t>mnagamani</t>
  </si>
  <si>
    <t>mnarwade</t>
  </si>
  <si>
    <t>mpavani</t>
  </si>
  <si>
    <t>mpichaimani</t>
  </si>
  <si>
    <t>mshankar</t>
  </si>
  <si>
    <t>mumbarkar</t>
  </si>
  <si>
    <t>muralim</t>
  </si>
  <si>
    <t>muthireddyk</t>
  </si>
  <si>
    <t>mvadde</t>
  </si>
  <si>
    <t>myellamilli</t>
  </si>
  <si>
    <t>nagendarr</t>
  </si>
  <si>
    <t>nandanik</t>
  </si>
  <si>
    <t>navisetty</t>
  </si>
  <si>
    <t>nganeshdiwan</t>
  </si>
  <si>
    <t>nikhithar</t>
  </si>
  <si>
    <t>nitind</t>
  </si>
  <si>
    <t>niveditad</t>
  </si>
  <si>
    <t>nkailash</t>
  </si>
  <si>
    <t>nnaveena</t>
  </si>
  <si>
    <t>nnizamuddin</t>
  </si>
  <si>
    <t>npaggi</t>
  </si>
  <si>
    <t>npathare</t>
  </si>
  <si>
    <t>nprashanth</t>
  </si>
  <si>
    <t>nshete</t>
  </si>
  <si>
    <t>ntriveni</t>
  </si>
  <si>
    <t>opingale</t>
  </si>
  <si>
    <t>osawant</t>
  </si>
  <si>
    <t>panuroop</t>
  </si>
  <si>
    <t>papathak</t>
  </si>
  <si>
    <t>pbhagat</t>
  </si>
  <si>
    <t>pbharti</t>
  </si>
  <si>
    <t>pbhoyar</t>
  </si>
  <si>
    <t>pdalavi</t>
  </si>
  <si>
    <t>pdhainje</t>
  </si>
  <si>
    <t>pesariv</t>
  </si>
  <si>
    <t>pgavade</t>
  </si>
  <si>
    <t>pgayathri</t>
  </si>
  <si>
    <t>pinjaris</t>
  </si>
  <si>
    <t>pkalbhor</t>
  </si>
  <si>
    <t>plotekar</t>
  </si>
  <si>
    <t>pmasute</t>
  </si>
  <si>
    <t>pmummareddy</t>
  </si>
  <si>
    <t>pnagarmote</t>
  </si>
  <si>
    <t>ppagade</t>
  </si>
  <si>
    <t>ppavana</t>
  </si>
  <si>
    <t>ppavani</t>
  </si>
  <si>
    <t>pprasannakum</t>
  </si>
  <si>
    <t>pprashanthi</t>
  </si>
  <si>
    <t>prafullp</t>
  </si>
  <si>
    <t>prapravalika</t>
  </si>
  <si>
    <t>pravinc</t>
  </si>
  <si>
    <t>pretesha</t>
  </si>
  <si>
    <t>prpansare</t>
  </si>
  <si>
    <t>prswami</t>
  </si>
  <si>
    <t>ptamgave</t>
  </si>
  <si>
    <t>radeshpande</t>
  </si>
  <si>
    <t>rahkhanna</t>
  </si>
  <si>
    <t>rahupatil</t>
  </si>
  <si>
    <t>rajesrajesh</t>
  </si>
  <si>
    <t>rakerakesh</t>
  </si>
  <si>
    <t>raramya</t>
  </si>
  <si>
    <t>rashmis</t>
  </si>
  <si>
    <t>raverma</t>
  </si>
  <si>
    <t>rbakade</t>
  </si>
  <si>
    <t>rchaupal</t>
  </si>
  <si>
    <t>ritkar</t>
  </si>
  <si>
    <t>rkaovasia</t>
  </si>
  <si>
    <t>rkatwe</t>
  </si>
  <si>
    <t>rpriya</t>
  </si>
  <si>
    <t>rrajeevi</t>
  </si>
  <si>
    <t>rsahare</t>
  </si>
  <si>
    <t>rsravanthi</t>
  </si>
  <si>
    <t>sahmulani</t>
  </si>
  <si>
    <t>saikatg</t>
  </si>
  <si>
    <t>sakoju</t>
  </si>
  <si>
    <t>salimp</t>
  </si>
  <si>
    <t>saluguvelli</t>
  </si>
  <si>
    <t>sambhajir</t>
  </si>
  <si>
    <t>samikshas</t>
  </si>
  <si>
    <t>sanagapallik</t>
  </si>
  <si>
    <t>sanjuk</t>
  </si>
  <si>
    <t>saram</t>
  </si>
  <si>
    <t>sasaiteja</t>
  </si>
  <si>
    <t>saupatil</t>
  </si>
  <si>
    <t>sbansod</t>
  </si>
  <si>
    <t>sbodake</t>
  </si>
  <si>
    <t>sgavandi</t>
  </si>
  <si>
    <t>shitalk</t>
  </si>
  <si>
    <t>shmohammad</t>
  </si>
  <si>
    <t>smahalle</t>
  </si>
  <si>
    <t>smalla</t>
  </si>
  <si>
    <t>smohd</t>
  </si>
  <si>
    <t>smurdudi</t>
  </si>
  <si>
    <t>snehag</t>
  </si>
  <si>
    <t>soundaryas</t>
  </si>
  <si>
    <t>sowmsowmya</t>
  </si>
  <si>
    <t>sparisa</t>
  </si>
  <si>
    <t>spotphode</t>
  </si>
  <si>
    <t>ssaravanan</t>
  </si>
  <si>
    <t>ssavithri</t>
  </si>
  <si>
    <t>ssayyed</t>
  </si>
  <si>
    <t>sshajahan</t>
  </si>
  <si>
    <t>sshamshuddin</t>
  </si>
  <si>
    <t>ssinkar</t>
  </si>
  <si>
    <t>subhashp</t>
  </si>
  <si>
    <t>sujink</t>
  </si>
  <si>
    <t>sumesh</t>
  </si>
  <si>
    <t>sushmas</t>
  </si>
  <si>
    <t>Susmithasu</t>
  </si>
  <si>
    <t>susuma</t>
  </si>
  <si>
    <t>svenkatesh</t>
  </si>
  <si>
    <t>swalsangkar</t>
  </si>
  <si>
    <t>swswathi</t>
  </si>
  <si>
    <t>tanmayj</t>
  </si>
  <si>
    <t>tmouna</t>
  </si>
  <si>
    <t>tram</t>
  </si>
  <si>
    <t>tsrikanth</t>
  </si>
  <si>
    <t>vareddy</t>
  </si>
  <si>
    <t>vchandrakala</t>
  </si>
  <si>
    <t>vdighade</t>
  </si>
  <si>
    <t>vdokuru</t>
  </si>
  <si>
    <t>velpulas</t>
  </si>
  <si>
    <t>vgote</t>
  </si>
  <si>
    <t>vikagupta</t>
  </si>
  <si>
    <t>vikasp</t>
  </si>
  <si>
    <t>vmalewadi</t>
  </si>
  <si>
    <t>vnalla</t>
  </si>
  <si>
    <t>vpadma</t>
  </si>
  <si>
    <t>vsrianjani</t>
  </si>
  <si>
    <t>vsujatha</t>
  </si>
  <si>
    <t>vsureshadeka</t>
  </si>
  <si>
    <t>vswetha</t>
  </si>
  <si>
    <t>wwaseem</t>
  </si>
  <si>
    <t>yogeshs</t>
  </si>
  <si>
    <t xml:space="preserve">deficits </t>
  </si>
  <si>
    <t>ROLE</t>
  </si>
  <si>
    <t>deficit</t>
  </si>
  <si>
    <t>%</t>
  </si>
  <si>
    <t xml:space="preserve">Role </t>
  </si>
  <si>
    <t>April'22</t>
  </si>
  <si>
    <t>May'22</t>
  </si>
  <si>
    <t>June'22</t>
  </si>
  <si>
    <t>Quarter-2' 2022</t>
  </si>
  <si>
    <t>LA</t>
  </si>
  <si>
    <t>mounikak@nvidia.com</t>
  </si>
  <si>
    <t>QA</t>
  </si>
  <si>
    <t>Name</t>
  </si>
  <si>
    <t xml:space="preserve">Overall Ach % </t>
  </si>
  <si>
    <t xml:space="preserve">Overall Q-score </t>
  </si>
  <si>
    <t>Overall Ach %</t>
  </si>
  <si>
    <t>Overall Q-score</t>
  </si>
  <si>
    <t>mvijayk@nvidia.com</t>
  </si>
  <si>
    <t>rmurutkar@nvidia.com</t>
  </si>
  <si>
    <t>akadwe@nvidia.com</t>
  </si>
  <si>
    <t>pjamadapure@nvidia.com</t>
  </si>
  <si>
    <t>ngarikipati@nvidia.com</t>
  </si>
  <si>
    <t>ttejasri@nvidia.com</t>
  </si>
  <si>
    <t>vgoutham@nvidia.com</t>
  </si>
  <si>
    <t>ashwpatil@nvidia.com</t>
  </si>
  <si>
    <t>darshanak@nvidia.com</t>
  </si>
  <si>
    <t>ttanuja@nvidia.com</t>
  </si>
  <si>
    <t>cchaitanya@nvidia.com</t>
  </si>
  <si>
    <t>prsukumar@nvidia.com</t>
  </si>
  <si>
    <t>srilakshmip@nvidia.com</t>
  </si>
  <si>
    <t>dechauhan@nvidia.com</t>
  </si>
  <si>
    <t>vesai@nvidia.com</t>
  </si>
  <si>
    <t>aharal@nvidia.com</t>
  </si>
  <si>
    <t>sravanis@nvidia.com</t>
  </si>
  <si>
    <t>lleelakrishn@nvidia.com</t>
  </si>
  <si>
    <t>deepakr@nvidia.com</t>
  </si>
  <si>
    <t>nyerubandi@nvidia.com</t>
  </si>
  <si>
    <t>murakrishna@nvidia.com</t>
  </si>
  <si>
    <t>kasanij@nvidia.com</t>
  </si>
  <si>
    <t>smanikanta@nvidia.com</t>
  </si>
  <si>
    <t>a</t>
  </si>
  <si>
    <t xml:space="preserve">ROLE </t>
  </si>
  <si>
    <t>Project</t>
  </si>
  <si>
    <t>role</t>
  </si>
  <si>
    <t>hours</t>
  </si>
  <si>
    <t>correct commits</t>
  </si>
  <si>
    <t>target</t>
  </si>
  <si>
    <t>achieved %</t>
  </si>
  <si>
    <t>Wait Lights Signs</t>
  </si>
  <si>
    <t>Hours</t>
  </si>
  <si>
    <t>wait signs lights</t>
  </si>
  <si>
    <t>6 to 8</t>
  </si>
  <si>
    <t>13 T15</t>
  </si>
  <si>
    <t>20-22</t>
  </si>
  <si>
    <t>13TO15</t>
  </si>
  <si>
    <t>panoptics-veh</t>
  </si>
  <si>
    <t>panoptics-vru</t>
  </si>
  <si>
    <t>TL Name</t>
  </si>
  <si>
    <t>Team Headcount</t>
  </si>
  <si>
    <t>Team Project Name</t>
  </si>
  <si>
    <t>Project PIC</t>
  </si>
  <si>
    <t>Remarks,</t>
  </si>
  <si>
    <t>shruthi, Rahul Pasupuleti</t>
  </si>
  <si>
    <t>23 active users , 1 is on ML(Will be back by 1st june), 3 new joiners(12th may joiners)</t>
  </si>
  <si>
    <t>Total HC</t>
  </si>
  <si>
    <t>Trained in Panoptics</t>
  </si>
  <si>
    <t>Need Training in Panoptics</t>
  </si>
  <si>
    <t>NareshThelagama</t>
  </si>
  <si>
    <t>ShivaNaik</t>
  </si>
  <si>
    <t>TL</t>
  </si>
  <si>
    <t>remark,</t>
  </si>
  <si>
    <t xml:space="preserve">total 27 users , 1 user is on ML , shell be back on june 1st </t>
  </si>
  <si>
    <t>2nd</t>
  </si>
  <si>
    <t>4th</t>
  </si>
  <si>
    <t>5th</t>
  </si>
  <si>
    <t>6th</t>
  </si>
  <si>
    <t xml:space="preserve">VRU QA ALLOCATION </t>
  </si>
  <si>
    <t>Date</t>
  </si>
  <si>
    <t>HC</t>
  </si>
  <si>
    <t>VRU</t>
  </si>
  <si>
    <t>VEH</t>
  </si>
  <si>
    <t>Total</t>
  </si>
  <si>
    <t>L3(413 WO)</t>
  </si>
  <si>
    <t>Prsukumar</t>
  </si>
  <si>
    <t xml:space="preserve">Vehicles QA ALLOCATION </t>
  </si>
  <si>
    <t xml:space="preserve">Vehicles LA ALLOCATION </t>
  </si>
  <si>
    <t>userid</t>
  </si>
  <si>
    <t>Role</t>
  </si>
  <si>
    <t>Target</t>
  </si>
  <si>
    <t xml:space="preserve"> Jobs worked</t>
  </si>
  <si>
    <t>CORRECT COMMITS</t>
  </si>
  <si>
    <t xml:space="preserve"> active time</t>
  </si>
  <si>
    <t>avg active time</t>
  </si>
  <si>
    <t>sno</t>
  </si>
  <si>
    <t>Panoptic-veh</t>
  </si>
  <si>
    <t>Panoptic-vru</t>
  </si>
  <si>
    <t>subreddy</t>
  </si>
  <si>
    <t>pkale</t>
  </si>
  <si>
    <t>Cam-veh</t>
  </si>
  <si>
    <t>chinimillil</t>
  </si>
  <si>
    <t>achieved 1%</t>
  </si>
  <si>
    <t>mail id</t>
  </si>
  <si>
    <t>yshushma@nvidia.com</t>
  </si>
  <si>
    <t>shyreddy@nvidia.com</t>
  </si>
  <si>
    <t>SNO</t>
  </si>
  <si>
    <t>active time</t>
  </si>
  <si>
    <t>subreddy@nvidia.com</t>
  </si>
  <si>
    <t>sundark</t>
  </si>
  <si>
    <t>sundark@nvidia.com</t>
  </si>
  <si>
    <t>week5 performance</t>
  </si>
  <si>
    <t>jobs</t>
  </si>
  <si>
    <t>achieved</t>
  </si>
  <si>
    <t>Q score</t>
  </si>
  <si>
    <t>avg 5days jobs worked</t>
  </si>
  <si>
    <t>avg (29th -1st )jobs worked</t>
  </si>
  <si>
    <t>week 5 performance</t>
  </si>
  <si>
    <t>Labels worked</t>
  </si>
  <si>
    <t>avg 5 days jobs worked</t>
  </si>
  <si>
    <t>29th to 1st jobs worked</t>
  </si>
  <si>
    <t>panoptic-vru</t>
  </si>
  <si>
    <t>MAIL ID</t>
  </si>
  <si>
    <t>achieved%</t>
  </si>
  <si>
    <t>qscore1%</t>
  </si>
  <si>
    <t>panoptic-veh</t>
  </si>
  <si>
    <t>User</t>
  </si>
  <si>
    <t>SME</t>
  </si>
  <si>
    <t>no of work days</t>
  </si>
  <si>
    <t>achieved1%</t>
  </si>
  <si>
    <t>q score1%</t>
  </si>
  <si>
    <t>mail</t>
  </si>
  <si>
    <t>Panoptic-vru/veh</t>
  </si>
  <si>
    <t>1 to 4</t>
  </si>
  <si>
    <t xml:space="preserve">5-Nov																		</t>
  </si>
  <si>
    <t xml:space="preserve">6-Nov																		</t>
  </si>
  <si>
    <t xml:space="preserve">7-Nov																		</t>
  </si>
  <si>
    <t xml:space="preserve">3 to7 </t>
  </si>
  <si>
    <t xml:space="preserve">1 to7 </t>
  </si>
  <si>
    <t xml:space="preserve">8-Nov																		</t>
  </si>
  <si>
    <t xml:space="preserve">9-Nov																		</t>
  </si>
  <si>
    <t xml:space="preserve">10-Nov																		</t>
  </si>
  <si>
    <t xml:space="preserve">11-Nov																		</t>
  </si>
  <si>
    <t xml:space="preserve">12-Nov																		</t>
  </si>
  <si>
    <t xml:space="preserve">13-Nov																		</t>
  </si>
  <si>
    <t xml:space="preserve">14-Nov																		</t>
  </si>
  <si>
    <t xml:space="preserve">12-14																		</t>
  </si>
  <si>
    <t xml:space="preserve">8-14																		</t>
  </si>
  <si>
    <t xml:space="preserve">15-Nov																		</t>
  </si>
  <si>
    <t xml:space="preserve">16-Nov																		</t>
  </si>
  <si>
    <t xml:space="preserve">17-Nov																		</t>
  </si>
  <si>
    <t xml:space="preserve">18-Nov																		</t>
  </si>
  <si>
    <t xml:space="preserve">19-Nov																		</t>
  </si>
  <si>
    <t xml:space="preserve">20-Nov																		</t>
  </si>
  <si>
    <t xml:space="preserve">21-Nov																		</t>
  </si>
  <si>
    <t xml:space="preserve">19-21														</t>
  </si>
  <si>
    <t xml:space="preserve">22-Nov																		</t>
  </si>
  <si>
    <t xml:space="preserve">23-Nov																		</t>
  </si>
  <si>
    <t xml:space="preserve">24-Nov																		</t>
  </si>
  <si>
    <t xml:space="preserve">25-Nov																		</t>
  </si>
  <si>
    <t xml:space="preserve">26-Nov																		</t>
  </si>
  <si>
    <t xml:space="preserve">27-Nov																		</t>
  </si>
  <si>
    <t xml:space="preserve">28-Nov																		</t>
  </si>
  <si>
    <t xml:space="preserve">26-28																		</t>
  </si>
  <si>
    <t xml:space="preserve">week4																		</t>
  </si>
  <si>
    <t xml:space="preserve">29-Nov																		</t>
  </si>
  <si>
    <t xml:space="preserve">30-Nov																		</t>
  </si>
  <si>
    <t>avg</t>
  </si>
  <si>
    <t>#N/</t>
  </si>
  <si>
    <t>3to5</t>
  </si>
  <si>
    <t>week1</t>
  </si>
  <si>
    <t>week2</t>
  </si>
  <si>
    <t>17-19</t>
  </si>
  <si>
    <t>week3</t>
  </si>
  <si>
    <t>23-26</t>
  </si>
  <si>
    <t>week4</t>
  </si>
  <si>
    <t>31-2</t>
  </si>
  <si>
    <t>week5</t>
  </si>
  <si>
    <t>AV ACTIVE TIME</t>
  </si>
  <si>
    <t>10-12'</t>
  </si>
  <si>
    <t>WEEK5</t>
  </si>
  <si>
    <t>AVG ACTIVE TIME</t>
  </si>
  <si>
    <t>ssiddrdra</t>
  </si>
  <si>
    <t>subsaikumar</t>
  </si>
  <si>
    <t>7th-9th</t>
  </si>
  <si>
    <t>13-16</t>
  </si>
  <si>
    <t>21-23</t>
  </si>
  <si>
    <t>25-26</t>
  </si>
  <si>
    <t>28-30</t>
  </si>
  <si>
    <t>JOBS</t>
  </si>
  <si>
    <t>LABELS</t>
  </si>
  <si>
    <t>c</t>
  </si>
  <si>
    <t>7th -9th</t>
  </si>
  <si>
    <t>4th to 6th</t>
  </si>
  <si>
    <t>11-13th</t>
  </si>
  <si>
    <t xml:space="preserve">18-20th </t>
  </si>
  <si>
    <t>25-27</t>
  </si>
  <si>
    <t xml:space="preserve">4th to 6th </t>
  </si>
  <si>
    <t>week 1</t>
  </si>
  <si>
    <t>11to13</t>
  </si>
  <si>
    <t>18-20th</t>
  </si>
  <si>
    <t>deficits</t>
  </si>
  <si>
    <t>8-10th</t>
  </si>
  <si>
    <t>14- 17</t>
  </si>
  <si>
    <t>22-24</t>
  </si>
  <si>
    <t>Cross Training</t>
  </si>
  <si>
    <t>8-1oth</t>
  </si>
  <si>
    <t>14--17</t>
  </si>
  <si>
    <t>29 th to 1st may</t>
  </si>
  <si>
    <t>Nvidia ID</t>
  </si>
  <si>
    <t>Email</t>
  </si>
  <si>
    <t>Prod Status</t>
  </si>
  <si>
    <t>Project1</t>
  </si>
  <si>
    <t>Role1</t>
  </si>
  <si>
    <t>Ach%1</t>
  </si>
  <si>
    <t>Q-Score1</t>
  </si>
  <si>
    <t>Project2</t>
  </si>
  <si>
    <t>Role2</t>
  </si>
  <si>
    <t>Ach%2</t>
  </si>
  <si>
    <t>Q-Score2</t>
  </si>
  <si>
    <t>Project3</t>
  </si>
  <si>
    <t>Role3</t>
  </si>
  <si>
    <t>Ach%3</t>
  </si>
  <si>
    <t>Q-Score3</t>
  </si>
  <si>
    <t>Project4</t>
  </si>
  <si>
    <t>Role4</t>
  </si>
  <si>
    <t>Ach%4</t>
  </si>
  <si>
    <t>Q-Score4</t>
  </si>
  <si>
    <t>Overall Ach %f</t>
  </si>
  <si>
    <t>Overall Q-scoref</t>
  </si>
  <si>
    <t>Haral Avinash</t>
  </si>
  <si>
    <t>Full Prod</t>
  </si>
  <si>
    <t>Kadwe Asmita</t>
  </si>
  <si>
    <t>Chaitanya Chennuri</t>
  </si>
  <si>
    <t>Darshana Shashikant Kulkarni</t>
  </si>
  <si>
    <t>Deepak Rambabu Chauhan</t>
  </si>
  <si>
    <t>Reddy Bora</t>
  </si>
  <si>
    <t>Kasani Jhansi Pavan Kumar</t>
  </si>
  <si>
    <t>Yadlapalli Leela Krishna</t>
  </si>
  <si>
    <t>K.Mounika</t>
  </si>
  <si>
    <t>Krishna Buchiraju</t>
  </si>
  <si>
    <t>M Vijay Kumar</t>
  </si>
  <si>
    <t>Garikipati Naga Vasu</t>
  </si>
  <si>
    <t>Yerunandi Subhakara Sai Nagadurga</t>
  </si>
  <si>
    <t>Jamadapure Puja</t>
  </si>
  <si>
    <t>Yukapriya Sukumar</t>
  </si>
  <si>
    <t>Murutkar Ruchita</t>
  </si>
  <si>
    <t>Batchu Siva Manikanta</t>
  </si>
  <si>
    <t>Sapireddy Sravani</t>
  </si>
  <si>
    <t>Pavani Kasarla</t>
  </si>
  <si>
    <t>Tanuja Barla</t>
  </si>
  <si>
    <t>Tejasri Yalanati</t>
  </si>
  <si>
    <t>Rakam Venkata Sai</t>
  </si>
  <si>
    <t>Venkat Goutham Bobbili</t>
  </si>
  <si>
    <t>TPM</t>
  </si>
  <si>
    <t>Vendor</t>
  </si>
  <si>
    <t>Status</t>
  </si>
  <si>
    <t>DOJ</t>
  </si>
  <si>
    <t>LWD</t>
  </si>
  <si>
    <t>Prod Status1</t>
  </si>
  <si>
    <t>Prod Status2</t>
  </si>
  <si>
    <t>Prod Status3</t>
  </si>
  <si>
    <t>Prod Status4</t>
  </si>
  <si>
    <t>Prod Status5</t>
  </si>
  <si>
    <t>Project5</t>
  </si>
  <si>
    <t>Role5</t>
  </si>
  <si>
    <t>Ach%5</t>
  </si>
  <si>
    <t>Q-Score5</t>
  </si>
  <si>
    <t>Overall Ach %F</t>
  </si>
  <si>
    <t>Overall Q-scoreF</t>
  </si>
  <si>
    <t>Shaikh Shoaibur Rahman</t>
  </si>
  <si>
    <t>shoaibs@nvidia.com</t>
  </si>
  <si>
    <t>Prod wk1</t>
  </si>
  <si>
    <t>Denny Simon</t>
  </si>
  <si>
    <t>Spectrum</t>
  </si>
  <si>
    <t>Active</t>
  </si>
  <si>
    <t>Shende Mahendra</t>
  </si>
  <si>
    <t>mshende@nvidia.com</t>
  </si>
  <si>
    <t>Rathod Sumit</t>
  </si>
  <si>
    <t>sumrathod@nvidia.com</t>
  </si>
  <si>
    <t>Panoptics-veh</t>
  </si>
  <si>
    <t>User Details</t>
  </si>
  <si>
    <t>OVERALL TEAM PERF</t>
  </si>
  <si>
    <t>90.75</t>
  </si>
  <si>
    <t>92.18</t>
  </si>
  <si>
    <t xml:space="preserve">OVERALL TEAM QUALITY </t>
  </si>
  <si>
    <t>95.80</t>
  </si>
  <si>
    <t>92.91</t>
  </si>
  <si>
    <t>Patil Ashwini</t>
  </si>
  <si>
    <t>EXIT</t>
  </si>
  <si>
    <t>102.86</t>
  </si>
  <si>
    <t>97.47</t>
  </si>
  <si>
    <t>99.27</t>
  </si>
  <si>
    <t>97.04</t>
  </si>
  <si>
    <t>101.51</t>
  </si>
  <si>
    <t>94.04</t>
  </si>
  <si>
    <t>104.41</t>
  </si>
  <si>
    <t>96.16</t>
  </si>
  <si>
    <t>102.38</t>
  </si>
  <si>
    <t>95.07</t>
  </si>
  <si>
    <t>113.34</t>
  </si>
  <si>
    <t>104.71</t>
  </si>
  <si>
    <t>96.93</t>
  </si>
  <si>
    <t>97.98</t>
  </si>
  <si>
    <t>95.01</t>
  </si>
  <si>
    <t>72.97</t>
  </si>
  <si>
    <t>85.17</t>
  </si>
  <si>
    <t>105.32</t>
  </si>
  <si>
    <t>96.01</t>
  </si>
  <si>
    <t>99.96</t>
  </si>
  <si>
    <t>94.00</t>
  </si>
  <si>
    <t>94.41</t>
  </si>
  <si>
    <t>95.53</t>
  </si>
  <si>
    <t>97.25</t>
  </si>
  <si>
    <t>97.42</t>
  </si>
  <si>
    <t>96.33</t>
  </si>
  <si>
    <t>88.68</t>
  </si>
  <si>
    <t>92.45</t>
  </si>
  <si>
    <t>97.17</t>
  </si>
  <si>
    <t>84.13</t>
  </si>
  <si>
    <t>88.48</t>
  </si>
  <si>
    <t>33.52</t>
  </si>
  <si>
    <t>86.01</t>
  </si>
  <si>
    <t>96.91</t>
  </si>
  <si>
    <t>95.47</t>
  </si>
  <si>
    <t>104.36</t>
  </si>
  <si>
    <t>98.50</t>
  </si>
  <si>
    <t>108.36</t>
  </si>
  <si>
    <t>93.32</t>
  </si>
  <si>
    <t>90.05</t>
  </si>
  <si>
    <t>88.89</t>
  </si>
  <si>
    <t>91.69</t>
  </si>
  <si>
    <t>93.09</t>
  </si>
  <si>
    <t>96.95</t>
  </si>
  <si>
    <t>96.15</t>
  </si>
  <si>
    <t>97.75</t>
  </si>
  <si>
    <t>95.13</t>
  </si>
  <si>
    <t>76.73</t>
  </si>
  <si>
    <t>93.63</t>
  </si>
  <si>
    <t>Yennam Shushma Reddy</t>
  </si>
  <si>
    <t>ML</t>
  </si>
  <si>
    <t>68.75</t>
  </si>
  <si>
    <t>87.84</t>
  </si>
  <si>
    <t>25th july- 31st july</t>
  </si>
  <si>
    <t>User Name</t>
  </si>
  <si>
    <t>Date of Joining</t>
  </si>
  <si>
    <t>Assigned Target</t>
  </si>
  <si>
    <t>Achieved Label count (correct)</t>
  </si>
  <si>
    <t>Total Active time</t>
  </si>
  <si>
    <t>No of working days worked (Monday - Friday)</t>
  </si>
  <si>
    <t>Average Active time</t>
  </si>
  <si>
    <t>Achieved %</t>
  </si>
  <si>
    <t>cumilatve %</t>
  </si>
  <si>
    <t>comments</t>
  </si>
  <si>
    <t>116.34</t>
  </si>
  <si>
    <t>94.55</t>
  </si>
  <si>
    <t>116</t>
  </si>
  <si>
    <t>109.08</t>
  </si>
  <si>
    <t>93.76</t>
  </si>
  <si>
    <t>101</t>
  </si>
  <si>
    <t>115.68</t>
  </si>
  <si>
    <t>98.08</t>
  </si>
  <si>
    <t>111.49</t>
  </si>
  <si>
    <t>96.23</t>
  </si>
  <si>
    <t>111</t>
  </si>
  <si>
    <t>112.68</t>
  </si>
  <si>
    <t>98.02</t>
  </si>
  <si>
    <t>105</t>
  </si>
  <si>
    <t>105.20</t>
  </si>
  <si>
    <t>99.07</t>
  </si>
  <si>
    <t>102</t>
  </si>
  <si>
    <t>119.40</t>
  </si>
  <si>
    <t>97.70</t>
  </si>
  <si>
    <t>109</t>
  </si>
  <si>
    <t>109.04</t>
  </si>
  <si>
    <t>99.54</t>
  </si>
  <si>
    <t>104</t>
  </si>
  <si>
    <t>101.41</t>
  </si>
  <si>
    <t>99.02</t>
  </si>
  <si>
    <t>100</t>
  </si>
  <si>
    <t>118.16</t>
  </si>
  <si>
    <t>80.64</t>
  </si>
  <si>
    <t>118</t>
  </si>
  <si>
    <t>1st week of production in panoptics-veh</t>
  </si>
  <si>
    <t>106.58</t>
  </si>
  <si>
    <t>100.00</t>
  </si>
  <si>
    <t>103</t>
  </si>
  <si>
    <t>109.10</t>
  </si>
  <si>
    <t>98.64</t>
  </si>
  <si>
    <t>105.68</t>
  </si>
  <si>
    <t>95.55</t>
  </si>
  <si>
    <t>106</t>
  </si>
  <si>
    <t>Audit</t>
  </si>
  <si>
    <t>83.54</t>
  </si>
  <si>
    <t xml:space="preserve">audit </t>
  </si>
  <si>
    <t>121.03</t>
  </si>
  <si>
    <t>93.41</t>
  </si>
  <si>
    <t>121</t>
  </si>
  <si>
    <t>76.06</t>
  </si>
  <si>
    <t>audit( panoptics vru , object Density is very less)</t>
  </si>
  <si>
    <t>102.14</t>
  </si>
  <si>
    <t>93.01</t>
  </si>
  <si>
    <t>112.17</t>
  </si>
  <si>
    <t>sumrathos</t>
  </si>
  <si>
    <t>90.42</t>
  </si>
  <si>
    <t>128</t>
  </si>
  <si>
    <t>106.11</t>
  </si>
  <si>
    <t>95.85</t>
  </si>
  <si>
    <t>107.10</t>
  </si>
  <si>
    <t>98.91</t>
  </si>
  <si>
    <t xml:space="preserve">Team Avg Achieved </t>
  </si>
  <si>
    <t xml:space="preserve">Team Avg Q-Score </t>
  </si>
  <si>
    <t>18th july- 24th july</t>
  </si>
  <si>
    <t>Remark on Low perf Mandate for users below 80%</t>
  </si>
  <si>
    <t>108</t>
  </si>
  <si>
    <t>92.81</t>
  </si>
  <si>
    <t>90.20</t>
  </si>
  <si>
    <t>98.06</t>
  </si>
  <si>
    <t>94.84</t>
  </si>
  <si>
    <t>97.93</t>
  </si>
  <si>
    <t>96.13</t>
  </si>
  <si>
    <t>94.63</t>
  </si>
  <si>
    <t>91.15</t>
  </si>
  <si>
    <t>97.32</t>
  </si>
  <si>
    <t>95.14</t>
  </si>
  <si>
    <t>71</t>
  </si>
  <si>
    <t xml:space="preserve">audit (first week) exclude from Low perf mail </t>
  </si>
  <si>
    <t>93.59</t>
  </si>
  <si>
    <t>38</t>
  </si>
  <si>
    <t>99</t>
  </si>
  <si>
    <t>92.02</t>
  </si>
  <si>
    <t>60</t>
  </si>
  <si>
    <t>exit</t>
  </si>
  <si>
    <t>93.96</t>
  </si>
  <si>
    <t>97</t>
  </si>
  <si>
    <t>99.53</t>
  </si>
  <si>
    <t>11th july- 17th july</t>
  </si>
  <si>
    <t>7:08:23</t>
  </si>
  <si>
    <t>95.82</t>
  </si>
  <si>
    <t>6:54:43</t>
  </si>
  <si>
    <t>94.24</t>
  </si>
  <si>
    <t>11:17:52</t>
  </si>
  <si>
    <t>98.69</t>
  </si>
  <si>
    <t>7:16:53</t>
  </si>
  <si>
    <t>96.40</t>
  </si>
  <si>
    <t>3:35:45</t>
  </si>
  <si>
    <t>6:19:40</t>
  </si>
  <si>
    <t>96.67</t>
  </si>
  <si>
    <t>6:52:28</t>
  </si>
  <si>
    <t>115</t>
  </si>
  <si>
    <t>7:33:58</t>
  </si>
  <si>
    <t>5:08:12</t>
  </si>
  <si>
    <t>96.10</t>
  </si>
  <si>
    <t>10:26:14</t>
  </si>
  <si>
    <t>85</t>
  </si>
  <si>
    <t>88.20</t>
  </si>
  <si>
    <t>6:55:22</t>
  </si>
  <si>
    <t>6:34:35</t>
  </si>
  <si>
    <t>7:00:11</t>
  </si>
  <si>
    <t>91</t>
  </si>
  <si>
    <t>95.69</t>
  </si>
  <si>
    <t>3:45:04</t>
  </si>
  <si>
    <t>95</t>
  </si>
  <si>
    <t>9:47:08</t>
  </si>
  <si>
    <t>93.88</t>
  </si>
  <si>
    <t>8:23:36</t>
  </si>
  <si>
    <t>98</t>
  </si>
  <si>
    <t>8:38:12</t>
  </si>
  <si>
    <t>96</t>
  </si>
  <si>
    <t>94.09</t>
  </si>
  <si>
    <t>1:22:29</t>
  </si>
  <si>
    <t>67</t>
  </si>
  <si>
    <t>Notice period. (LWD-  7/20/2022)</t>
  </si>
  <si>
    <t>6:52:01</t>
  </si>
  <si>
    <t>107</t>
  </si>
  <si>
    <t>7:32:43</t>
  </si>
  <si>
    <t>97.05</t>
  </si>
  <si>
    <t>7:10:14</t>
  </si>
  <si>
    <t>95.41</t>
  </si>
  <si>
    <t>7:34:43</t>
  </si>
  <si>
    <t>96.65</t>
  </si>
  <si>
    <t>5:03:59</t>
  </si>
  <si>
    <t>97.10</t>
  </si>
  <si>
    <t>3:20:30</t>
  </si>
  <si>
    <t>5:30:48</t>
  </si>
  <si>
    <t>4th july - 10th July</t>
  </si>
  <si>
    <t>6:38:54</t>
  </si>
  <si>
    <t>92</t>
  </si>
  <si>
    <t>95.22</t>
  </si>
  <si>
    <t>5:46:25</t>
  </si>
  <si>
    <t>93.49</t>
  </si>
  <si>
    <t xml:space="preserve">2 days worked on panotpics test  wo , 3 days Leave </t>
  </si>
  <si>
    <t>9:28:57</t>
  </si>
  <si>
    <t>88</t>
  </si>
  <si>
    <t>7:19:58</t>
  </si>
  <si>
    <t>113</t>
  </si>
  <si>
    <t>95.20</t>
  </si>
  <si>
    <t>4:26:05</t>
  </si>
  <si>
    <t>95.18</t>
  </si>
  <si>
    <t>6:57:14</t>
  </si>
  <si>
    <t>95.76</t>
  </si>
  <si>
    <t>7:40:17</t>
  </si>
  <si>
    <t>112</t>
  </si>
  <si>
    <t>6:45:06</t>
  </si>
  <si>
    <t>96.36</t>
  </si>
  <si>
    <t>4:10:49</t>
  </si>
  <si>
    <t>79</t>
  </si>
  <si>
    <t>95.60</t>
  </si>
  <si>
    <t xml:space="preserve">Data incorrect , sat and sunday data is not reflected </t>
  </si>
  <si>
    <t>8:59:28</t>
  </si>
  <si>
    <t>68</t>
  </si>
  <si>
    <t>87.85</t>
  </si>
  <si>
    <t xml:space="preserve">speed issue, Data incorrect , sat and sunday data is not reflected </t>
  </si>
  <si>
    <t>6:10:17</t>
  </si>
  <si>
    <t>6:31:35</t>
  </si>
  <si>
    <t>96.87</t>
  </si>
  <si>
    <t>6:50:30</t>
  </si>
  <si>
    <t>84</t>
  </si>
  <si>
    <t>3:39:44</t>
  </si>
  <si>
    <t>10:16:30</t>
  </si>
  <si>
    <t>7:30:33</t>
  </si>
  <si>
    <t>97.03</t>
  </si>
  <si>
    <t>7:13:53</t>
  </si>
  <si>
    <t>90</t>
  </si>
  <si>
    <t>89.96</t>
  </si>
  <si>
    <t>0:00:00</t>
  </si>
  <si>
    <t>35</t>
  </si>
  <si>
    <t>88.00</t>
  </si>
  <si>
    <t>0:28:26</t>
  </si>
  <si>
    <t>94.74</t>
  </si>
  <si>
    <t>notice period. laptop issue</t>
  </si>
  <si>
    <t>6:57:00</t>
  </si>
  <si>
    <t>7:08:14</t>
  </si>
  <si>
    <t>96.96</t>
  </si>
  <si>
    <t>7:19:06</t>
  </si>
  <si>
    <t>94.60</t>
  </si>
  <si>
    <t>7:37:13</t>
  </si>
  <si>
    <t>96.04</t>
  </si>
  <si>
    <t>6:08:54</t>
  </si>
  <si>
    <t>80</t>
  </si>
  <si>
    <t>97.72</t>
  </si>
  <si>
    <t>3:35:14</t>
  </si>
  <si>
    <t>96.61</t>
  </si>
  <si>
    <t>5:07:53</t>
  </si>
  <si>
    <t>73</t>
  </si>
  <si>
    <t>91.25</t>
  </si>
  <si>
    <t>Heath issue , Returend from ML</t>
  </si>
  <si>
    <t>Achieved %1</t>
  </si>
  <si>
    <t>Q score1</t>
  </si>
  <si>
    <t>Achieved %2</t>
  </si>
  <si>
    <t>Q score2</t>
  </si>
  <si>
    <t>Achieved %3</t>
  </si>
  <si>
    <t>Q score3</t>
  </si>
  <si>
    <t>Achieved %4</t>
  </si>
  <si>
    <t>Q score4</t>
  </si>
  <si>
    <t>overall ac %</t>
  </si>
  <si>
    <t>overall q-score</t>
  </si>
  <si>
    <t>104.34</t>
  </si>
  <si>
    <t>92.92</t>
  </si>
  <si>
    <t>98.23</t>
  </si>
  <si>
    <t>95.67</t>
  </si>
  <si>
    <t>97.44</t>
  </si>
  <si>
    <t>98.63</t>
  </si>
  <si>
    <t>97.18</t>
  </si>
  <si>
    <t>86.96</t>
  </si>
  <si>
    <t>97.61</t>
  </si>
  <si>
    <t>93.27</t>
  </si>
  <si>
    <t>Panoptics-vru</t>
  </si>
  <si>
    <t>92.27</t>
  </si>
  <si>
    <t>98.33</t>
  </si>
  <si>
    <t>96.62</t>
  </si>
  <si>
    <t>sumrathos@nvidia.com</t>
  </si>
  <si>
    <t>93.48</t>
  </si>
  <si>
    <t>95.63</t>
  </si>
  <si>
    <t>97.27</t>
  </si>
  <si>
    <t>98.35</t>
  </si>
  <si>
    <t>95.62</t>
  </si>
  <si>
    <t>Username</t>
  </si>
  <si>
    <t>TPM Name</t>
  </si>
  <si>
    <t>Assigned target</t>
  </si>
  <si>
    <t>Achieved</t>
  </si>
  <si>
    <t>Achieved target%</t>
  </si>
  <si>
    <t>QScore</t>
  </si>
  <si>
    <t>Revanth</t>
  </si>
  <si>
    <t>x</t>
  </si>
  <si>
    <t xml:space="preserve">Comments </t>
  </si>
  <si>
    <t>Correct commits</t>
  </si>
  <si>
    <t>No of working days worked</t>
  </si>
  <si>
    <t>Cumilatve %</t>
  </si>
  <si>
    <t>ac</t>
  </si>
  <si>
    <t>qc</t>
  </si>
  <si>
    <t>Health issue</t>
  </si>
  <si>
    <t>LA+QA</t>
  </si>
  <si>
    <t>powercut , No QA frames avilable</t>
  </si>
  <si>
    <t xml:space="preserve">1ST DAY IN PRODUCTION </t>
  </si>
  <si>
    <t>audit</t>
  </si>
  <si>
    <t xml:space="preserve">Avg team perf </t>
  </si>
  <si>
    <t xml:space="preserve">Avg Team Quality </t>
  </si>
  <si>
    <t>Cumilative Team Perf</t>
  </si>
  <si>
    <t>27th june- 3rd July</t>
  </si>
  <si>
    <t>6:36:29</t>
  </si>
  <si>
    <t>86</t>
  </si>
  <si>
    <t>94.26</t>
  </si>
  <si>
    <t>6:22:02</t>
  </si>
  <si>
    <t>11:42:21</t>
  </si>
  <si>
    <t>97.85</t>
  </si>
  <si>
    <t>7:39:23</t>
  </si>
  <si>
    <t>95.11</t>
  </si>
  <si>
    <t>5:13:18</t>
  </si>
  <si>
    <t>6:28:29</t>
  </si>
  <si>
    <t>97.16</t>
  </si>
  <si>
    <t>5:24:05</t>
  </si>
  <si>
    <t>94.32</t>
  </si>
  <si>
    <t>7:21:20</t>
  </si>
  <si>
    <t>3:44:22</t>
  </si>
  <si>
    <t>97.84</t>
  </si>
  <si>
    <t>9:29:44</t>
  </si>
  <si>
    <t>72</t>
  </si>
  <si>
    <t>90.14</t>
  </si>
  <si>
    <t>Family Problem</t>
  </si>
  <si>
    <t>6:28:18</t>
  </si>
  <si>
    <t>99.45</t>
  </si>
  <si>
    <t>6:48:45</t>
  </si>
  <si>
    <t>6:49:28</t>
  </si>
  <si>
    <t>89</t>
  </si>
  <si>
    <t>98.13</t>
  </si>
  <si>
    <t>3:37:27</t>
  </si>
  <si>
    <t>12:25:04</t>
  </si>
  <si>
    <t>91.61</t>
  </si>
  <si>
    <t>8:25:33</t>
  </si>
  <si>
    <t>95.86</t>
  </si>
  <si>
    <t>9:33:31</t>
  </si>
  <si>
    <t>91.04</t>
  </si>
  <si>
    <t>7:17:29</t>
  </si>
  <si>
    <t>34</t>
  </si>
  <si>
    <t>89.05</t>
  </si>
  <si>
    <t xml:space="preserve">will issue </t>
  </si>
  <si>
    <t>2:30:03</t>
  </si>
  <si>
    <t>7:07:16</t>
  </si>
  <si>
    <t>7:40:36</t>
  </si>
  <si>
    <t>96.21</t>
  </si>
  <si>
    <t>8:38:35</t>
  </si>
  <si>
    <t>94</t>
  </si>
  <si>
    <t>93.83</t>
  </si>
  <si>
    <t>8:19:19</t>
  </si>
  <si>
    <t>94.78</t>
  </si>
  <si>
    <t>5:58:17</t>
  </si>
  <si>
    <t>97.56</t>
  </si>
  <si>
    <t>4:01:57</t>
  </si>
  <si>
    <t>96.68</t>
  </si>
  <si>
    <t>8:54:20</t>
  </si>
  <si>
    <t>75</t>
  </si>
  <si>
    <t>91.57</t>
  </si>
  <si>
    <t xml:space="preserve">user Returend from ML. speed issue </t>
  </si>
  <si>
    <t>Deficit(13TH -16TH)</t>
  </si>
  <si>
    <t>Deficit(13TH -17TH)</t>
  </si>
  <si>
    <t>DEFICIT</t>
  </si>
  <si>
    <t>Q-SCORE</t>
  </si>
  <si>
    <t>TIME SLOT</t>
  </si>
  <si>
    <t>done</t>
  </si>
  <si>
    <t>name</t>
  </si>
  <si>
    <t>Deficit (27th -30th)</t>
  </si>
  <si>
    <t>Deficit(11th - 14th)</t>
  </si>
  <si>
    <t>y</t>
  </si>
  <si>
    <t>Email ID</t>
  </si>
  <si>
    <t>Location</t>
  </si>
  <si>
    <t>HDC</t>
  </si>
  <si>
    <t>panoptics</t>
  </si>
  <si>
    <t>Yerubandi Subhakara Sai Nagadurga</t>
  </si>
  <si>
    <t>Vijay Srinivas Nalla</t>
  </si>
  <si>
    <t>vnalla@nvidia.com</t>
  </si>
  <si>
    <t>PDC</t>
  </si>
  <si>
    <t>Nelapati Praveen Kumar</t>
  </si>
  <si>
    <t>Panoptics</t>
  </si>
  <si>
    <t>n</t>
  </si>
  <si>
    <t>holiday</t>
  </si>
  <si>
    <t>28/2/2021</t>
  </si>
  <si>
    <t>WEEK1</t>
  </si>
  <si>
    <t xml:space="preserve">11th to 13th </t>
  </si>
  <si>
    <t>17th to 20th</t>
  </si>
  <si>
    <t>1to3</t>
  </si>
  <si>
    <t xml:space="preserve">Wk1 </t>
  </si>
  <si>
    <t xml:space="preserve">Wk2 </t>
  </si>
  <si>
    <t>Wk3</t>
  </si>
  <si>
    <t xml:space="preserve">Wk4 </t>
  </si>
  <si>
    <t>FEB'22</t>
  </si>
  <si>
    <t>Dept</t>
  </si>
  <si>
    <t>AV</t>
  </si>
  <si>
    <t>AVG</t>
  </si>
  <si>
    <t xml:space="preserve">October </t>
  </si>
  <si>
    <t>November</t>
  </si>
  <si>
    <t>December</t>
  </si>
  <si>
    <t xml:space="preserve">role </t>
  </si>
  <si>
    <t>3rd Jan to 7th Jan</t>
  </si>
  <si>
    <t xml:space="preserve"> avg active time</t>
  </si>
  <si>
    <t>Remark</t>
  </si>
  <si>
    <t>final score</t>
  </si>
  <si>
    <t>1(halfday)</t>
  </si>
  <si>
    <t>Vendor ID</t>
  </si>
  <si>
    <t>Category of nomination</t>
  </si>
  <si>
    <t>SPMS13736</t>
  </si>
  <si>
    <t xml:space="preserve">Performance </t>
  </si>
  <si>
    <t>overall acheved %= 115.69% , Qscore= 98.66</t>
  </si>
  <si>
    <t>SPMS13728</t>
  </si>
  <si>
    <t xml:space="preserve">overall acheved %= 115.67% , Qscore= 99.22	</t>
  </si>
  <si>
    <t>SPMS11126</t>
  </si>
  <si>
    <t>overall acheved %= 114.62% , Qscore= 97.02</t>
  </si>
  <si>
    <t>SPMS11299</t>
  </si>
  <si>
    <t>overall acheved %= 112.11% , Qscore= 98.84</t>
  </si>
  <si>
    <t>Team player</t>
  </si>
  <si>
    <t>31to 4th feb week4</t>
  </si>
  <si>
    <t>31th Jan to 4th feb</t>
  </si>
  <si>
    <t>QA TARGET</t>
  </si>
  <si>
    <t>LA Target</t>
  </si>
  <si>
    <t>QA worked</t>
  </si>
  <si>
    <t>Against 100%</t>
  </si>
  <si>
    <t>Working days</t>
  </si>
  <si>
    <t>panoptics VRU, (on 1st and 2nd density was less, frame target considerd =1000/day FOR QA)</t>
  </si>
  <si>
    <t>panoptics VRU, ( jan 2nd density was less, frame target considerd =1000/day FOR QA)</t>
  </si>
  <si>
    <t>Userid</t>
  </si>
  <si>
    <t>panoptics-Vru</t>
  </si>
  <si>
    <t>panoptics-Veh</t>
  </si>
  <si>
    <t>Deepak Reddy Bora</t>
  </si>
  <si>
    <t>Murali Krishna Buchiraju</t>
  </si>
  <si>
    <t>Panoptics-Veh</t>
  </si>
  <si>
    <t>veh</t>
  </si>
  <si>
    <t>vru</t>
  </si>
  <si>
    <t>veh QA</t>
  </si>
  <si>
    <t>VRU QA</t>
  </si>
  <si>
    <t>Wk1 (Jan3-Jan7)</t>
  </si>
  <si>
    <t>Wk2 (Jan10-Jan14)</t>
  </si>
  <si>
    <t>Wk3 (Jan17-Jan21)</t>
  </si>
  <si>
    <t>Wk4 (Jan24-Jan28)</t>
  </si>
  <si>
    <t>January'22</t>
  </si>
  <si>
    <t>Ach%</t>
  </si>
  <si>
    <t>Q-Score</t>
  </si>
  <si>
    <t>Overall Ach % f</t>
  </si>
  <si>
    <t>Overall Q-score f</t>
  </si>
  <si>
    <t>Shyamreddy Chaitanya Reddy</t>
  </si>
  <si>
    <t>Wk1 (Oct4-Oct8)</t>
  </si>
  <si>
    <t>Wk2 (Oct11-Oct15)</t>
  </si>
  <si>
    <t>Wk3 (Oct18-Oct22)</t>
  </si>
  <si>
    <t>Wk4 (Oct25-Oct29)</t>
  </si>
  <si>
    <t>Prod wk2</t>
  </si>
  <si>
    <t>Prod wk3</t>
  </si>
  <si>
    <t>Kumar Boyina</t>
  </si>
  <si>
    <t>Wk1 (Nov1-Nov5)</t>
  </si>
  <si>
    <t>Wk2 (Nov8-Nov12)</t>
  </si>
  <si>
    <t>Wk3 (Nov15-Nov19)</t>
  </si>
  <si>
    <t>Wk4 (Nov22-Nov26)</t>
  </si>
  <si>
    <t>Training wk1</t>
  </si>
  <si>
    <t>Tools Training</t>
  </si>
  <si>
    <t>Training wk2</t>
  </si>
  <si>
    <t xml:space="preserve">TEAM PERF GOT AFFECTED WITH VRU PROJECT RESOURCE </t>
  </si>
  <si>
    <t>GOT VERY LOW DENSITY FRAMES/ZERO OBJECTS FRAMES ,</t>
  </si>
  <si>
    <t>TARGET IS CONSIDERD BASED ON OBJECT COUNT. NOT ON THE FRAME COUNT</t>
  </si>
  <si>
    <t>Exit</t>
  </si>
  <si>
    <t>Wk1 (Nov29-Dec3)</t>
  </si>
  <si>
    <t>Wk2 (Dec6-Dec10)</t>
  </si>
  <si>
    <t>Wk3 (Dec13-Dec17)</t>
  </si>
  <si>
    <t>Wk4 (Dec20-Dec24)</t>
  </si>
  <si>
    <t>Wk5 (Dec27-Dec31)</t>
  </si>
  <si>
    <t>VRU TEAM OBJECT DENSTIY WAS TOO LOW IN WK1</t>
  </si>
  <si>
    <t>December Month Overall Performance</t>
  </si>
  <si>
    <t xml:space="preserve">Team Lead </t>
  </si>
  <si>
    <t>Achieved%</t>
  </si>
  <si>
    <t>Q Score</t>
  </si>
  <si>
    <t>panoptics-vru/veh</t>
  </si>
  <si>
    <t>QA+LA</t>
  </si>
  <si>
    <t xml:space="preserve">QA </t>
  </si>
  <si>
    <t xml:space="preserve">Team overall Performance </t>
  </si>
  <si>
    <t xml:space="preserve">Team overall quality </t>
  </si>
  <si>
    <t>3 to 7</t>
  </si>
  <si>
    <t>1 to 7</t>
  </si>
  <si>
    <t>12to14</t>
  </si>
  <si>
    <t>8to14</t>
  </si>
  <si>
    <t>19-21</t>
  </si>
  <si>
    <t>26-28</t>
  </si>
  <si>
    <t xml:space="preserve">replacement </t>
  </si>
  <si>
    <t xml:space="preserve">mail id </t>
  </si>
  <si>
    <t>ach1%</t>
  </si>
  <si>
    <t>q score1 %</t>
  </si>
  <si>
    <t>ajvarma@nvidia.com</t>
  </si>
  <si>
    <t>asutar@nvidia.com</t>
  </si>
  <si>
    <t>bsrija@nvidia.com</t>
  </si>
  <si>
    <t>cbhaskar@nvidia.com</t>
  </si>
  <si>
    <t>gnagaja@nvidia.com</t>
  </si>
  <si>
    <t>kbabu@nvidia.com</t>
  </si>
  <si>
    <t>kbabu</t>
  </si>
  <si>
    <t>lkhade@nvidia.com</t>
  </si>
  <si>
    <t>lkhade</t>
  </si>
  <si>
    <t>lzope@nvidia.com</t>
  </si>
  <si>
    <t>lzope</t>
  </si>
  <si>
    <t>mahesmahesh@nvidia.com</t>
  </si>
  <si>
    <t>mamahesh@nvidia.com</t>
  </si>
  <si>
    <t>mvaijwade@nvidia.com</t>
  </si>
  <si>
    <t>nkiran@nvidia.com</t>
  </si>
  <si>
    <t>nkiran</t>
  </si>
  <si>
    <t>pmanvar@nvidia.com</t>
  </si>
  <si>
    <t>pmanvar</t>
  </si>
  <si>
    <t>ppadmini@nvidia.com</t>
  </si>
  <si>
    <t>ppadmini</t>
  </si>
  <si>
    <t>priyankaw@nvidia.com</t>
  </si>
  <si>
    <t>rshirode@nvidia.com</t>
  </si>
  <si>
    <t>rtemghare@nvidia.com</t>
  </si>
  <si>
    <t>salehabegamm@nvidia.com</t>
  </si>
  <si>
    <t>salehabegamm</t>
  </si>
  <si>
    <t>sampatel@nvidia.com</t>
  </si>
  <si>
    <t>sampatel</t>
  </si>
  <si>
    <t>smahalunge@nvidia.com</t>
  </si>
  <si>
    <t>smahalunge</t>
  </si>
  <si>
    <t>smalla@nvidia.com</t>
  </si>
  <si>
    <t>smundhe@nvidia.com</t>
  </si>
  <si>
    <t>smundhe</t>
  </si>
  <si>
    <t>spipada@nvidia.com</t>
  </si>
  <si>
    <t>surykumar@nvidia.com</t>
  </si>
  <si>
    <t>surykumar</t>
  </si>
  <si>
    <t>vnevse@nvidia.com</t>
  </si>
  <si>
    <t>vnevse</t>
  </si>
  <si>
    <t>vvishwagna@nvidia.com</t>
  </si>
  <si>
    <t>vvishwagna</t>
  </si>
  <si>
    <t>ymokashi@nvidia.com</t>
  </si>
  <si>
    <t>ymokashi</t>
  </si>
  <si>
    <t>ac1 %</t>
  </si>
  <si>
    <t>q score 1%</t>
  </si>
  <si>
    <t>Week prod Status</t>
  </si>
  <si>
    <t>Overall Achieve %</t>
  </si>
  <si>
    <t>Overall Final Score</t>
  </si>
  <si>
    <t>achive 1%</t>
  </si>
  <si>
    <t xml:space="preserve"> </t>
  </si>
  <si>
    <t>QA/LA</t>
  </si>
  <si>
    <t>Q SCORE 1%</t>
  </si>
  <si>
    <t>ACHIEVED1%</t>
  </si>
  <si>
    <t>week</t>
  </si>
  <si>
    <t xml:space="preserve">avg active time </t>
  </si>
  <si>
    <t xml:space="preserve">sundark </t>
  </si>
  <si>
    <t>week1 (nov 1st to 5th)</t>
  </si>
  <si>
    <t>week2 (nov 8th to 12th)</t>
  </si>
  <si>
    <t>overall ach1%</t>
  </si>
  <si>
    <t>over all q scor 1%</t>
  </si>
  <si>
    <t>over all final sc1%</t>
  </si>
  <si>
    <t>friday&amp;weekend</t>
  </si>
  <si>
    <t>14th 17th</t>
  </si>
  <si>
    <t xml:space="preserve">22nd to 24th </t>
  </si>
  <si>
    <t>week 3 data</t>
  </si>
  <si>
    <t>29th 31st oct</t>
  </si>
  <si>
    <t>friday &amp;weekend</t>
  </si>
  <si>
    <t>14th to 17th</t>
  </si>
  <si>
    <t>WEEK2</t>
  </si>
  <si>
    <t>22nd to 24th</t>
  </si>
  <si>
    <t>29th to 31st</t>
  </si>
  <si>
    <t>week 4</t>
  </si>
  <si>
    <t>avg jobs</t>
  </si>
  <si>
    <t xml:space="preserve">activ </t>
  </si>
  <si>
    <t>week 3</t>
  </si>
  <si>
    <t>date</t>
  </si>
  <si>
    <t xml:space="preserve">deficit </t>
  </si>
  <si>
    <t>ACHIEVED 1%</t>
  </si>
  <si>
    <t>Q SCORE1 %</t>
  </si>
  <si>
    <t>25/10/2021</t>
  </si>
  <si>
    <t>26/10/2021</t>
  </si>
  <si>
    <t>27/10/2021</t>
  </si>
  <si>
    <t>achieved1 %</t>
  </si>
  <si>
    <t xml:space="preserve">achieved!% </t>
  </si>
  <si>
    <t>q score 1 %</t>
  </si>
  <si>
    <t>user name</t>
  </si>
  <si>
    <t>mail ID</t>
  </si>
  <si>
    <t>overall ach 1%</t>
  </si>
  <si>
    <t>user id</t>
  </si>
  <si>
    <t>jobs worked</t>
  </si>
  <si>
    <t>Q score 1%</t>
  </si>
  <si>
    <t>achieved*</t>
  </si>
  <si>
    <t>project</t>
  </si>
  <si>
    <t>oct week 1 LA data</t>
  </si>
  <si>
    <t>3 hr's qa on veh</t>
  </si>
  <si>
    <t>week1 performence(30th aug -5th sept)</t>
  </si>
  <si>
    <t>week2 performence (6th sept -12th sept)</t>
  </si>
  <si>
    <t>WEEK 3 PERFORMANCE</t>
  </si>
  <si>
    <t>correct commit</t>
  </si>
  <si>
    <t xml:space="preserve"> labels submitted</t>
  </si>
  <si>
    <t xml:space="preserve">  labels missed</t>
  </si>
  <si>
    <t xml:space="preserve"> labels approved</t>
  </si>
  <si>
    <t xml:space="preserve"> labels rejected</t>
  </si>
  <si>
    <t xml:space="preserve"> Total Time</t>
  </si>
  <si>
    <t>5days jobs worked</t>
  </si>
  <si>
    <t>29th -1st jobs worked</t>
  </si>
  <si>
    <t xml:space="preserve">  </t>
  </si>
  <si>
    <t>Panoptic-veh/veh</t>
  </si>
  <si>
    <t>Panoptic-veh/vru</t>
  </si>
  <si>
    <t xml:space="preserve">jobs </t>
  </si>
  <si>
    <t>Week 1 Achieved</t>
  </si>
  <si>
    <t>Week 2 Achieved</t>
  </si>
  <si>
    <t>Week 3 Achieved</t>
  </si>
  <si>
    <t>Week 4 Achieved</t>
  </si>
  <si>
    <t>Week5 Achieved</t>
  </si>
  <si>
    <t>Sept Cumulative</t>
  </si>
  <si>
    <t> </t>
  </si>
  <si>
    <t>Avg Total Team Score</t>
  </si>
  <si>
    <t>sme</t>
  </si>
  <si>
    <t>remarks</t>
  </si>
  <si>
    <t>halfday LA</t>
  </si>
  <si>
    <t>Q SCORE</t>
  </si>
  <si>
    <t>day</t>
  </si>
  <si>
    <t>tool_name</t>
  </si>
  <si>
    <t>workorder_name</t>
  </si>
  <si>
    <t>label_class</t>
  </si>
  <si>
    <t>purpose</t>
  </si>
  <si>
    <t>labeler_jobs_submitted</t>
  </si>
  <si>
    <t>labeler_tiles_submitted</t>
  </si>
  <si>
    <t>labeler_tiles_missed</t>
  </si>
  <si>
    <t>labeler_tiles_qa_approved</t>
  </si>
  <si>
    <t>labeler_tiles_qa_rejected</t>
  </si>
  <si>
    <t>qa_jobs_approved</t>
  </si>
  <si>
    <t>qa_jobs_rejected</t>
  </si>
  <si>
    <t>qa_tiles_approved</t>
  </si>
  <si>
    <t>qa_tiles_rejected</t>
  </si>
  <si>
    <t>qa_tiles_missed</t>
  </si>
  <si>
    <t>jobs_active_time</t>
  </si>
  <si>
    <t>jobs_idle_time</t>
  </si>
  <si>
    <t>labeler_active_time</t>
  </si>
  <si>
    <t>labeler_blur_time</t>
  </si>
  <si>
    <t>labeler_idle_time</t>
  </si>
  <si>
    <t>qa_active_time</t>
  </si>
  <si>
    <t>qa_blur_time</t>
  </si>
  <si>
    <t>qa_idle_time</t>
  </si>
  <si>
    <t>other_active_time</t>
  </si>
  <si>
    <t>other_blur_time</t>
  </si>
  <si>
    <t>other_idle_time</t>
  </si>
  <si>
    <t>labeler_segment_hrs</t>
  </si>
  <si>
    <t>labeler_qa_approved_segment_hrs</t>
  </si>
  <si>
    <t>labeler_qa_rejected_segment_hrs</t>
  </si>
  <si>
    <t>labeler_qa_missed_segment_hrs</t>
  </si>
  <si>
    <t>qa_segment_hrs</t>
  </si>
  <si>
    <t>qa_approved_segment_hrs</t>
  </si>
  <si>
    <t>qa_rejected_segment_hrs</t>
  </si>
  <si>
    <t>qa_missed_segment_hrs</t>
  </si>
  <si>
    <t>ts</t>
  </si>
  <si>
    <t>FRAME_LABELER</t>
  </si>
  <si>
    <t>perception242-PRODUCTION-frame obstacle-b panoptic vehicles v0</t>
  </si>
  <si>
    <t>frame:obstacle-b:panoptic:vehicles:v0</t>
  </si>
  <si>
    <t>PRODUCTION</t>
  </si>
  <si>
    <t>perception241-PRODUCTION-frame obstacle-b panoptic vehicles v0</t>
  </si>
  <si>
    <t>perception242-PRODUCTION-frame obstacle-b panoptic vrus v0</t>
  </si>
  <si>
    <t>frame:obstacle-b:panoptic:vrus:v0</t>
  </si>
  <si>
    <t>TEST-WO-TRAINING-2 frame obstacle-b panoptic vehicles v0</t>
  </si>
  <si>
    <t>TESTING</t>
  </si>
  <si>
    <t>avg activr</t>
  </si>
  <si>
    <t>SME Name</t>
  </si>
  <si>
    <t>week 4 achieved</t>
  </si>
  <si>
    <t>avg of 4 weeks</t>
  </si>
  <si>
    <t>avg of 4 weeks1 %</t>
  </si>
  <si>
    <t>avg of 3 weeks</t>
  </si>
  <si>
    <t>3 week's avg%</t>
  </si>
  <si>
    <t>Panoptic Vehicles</t>
  </si>
  <si>
    <t>mail.id</t>
  </si>
  <si>
    <t>perception235-PRODUCTION-frame obstacle-b vehicles v3</t>
  </si>
  <si>
    <t>frame:obstacle-b:vehicles:v3</t>
  </si>
  <si>
    <t>pkale@nvidia.com</t>
  </si>
  <si>
    <t>perception241-PRODUCTION-frame obstacle-b panoptic vrus v0</t>
  </si>
  <si>
    <t>Mail id</t>
  </si>
  <si>
    <t xml:space="preserve"> QScore1 %</t>
  </si>
  <si>
    <t>chinimillil@nvidia.com</t>
  </si>
  <si>
    <t>details</t>
  </si>
  <si>
    <t>User id</t>
  </si>
  <si>
    <t>S No</t>
  </si>
  <si>
    <t>Naresh</t>
  </si>
  <si>
    <t>Panoptics-Vru</t>
  </si>
  <si>
    <t>week1 performance</t>
  </si>
  <si>
    <t xml:space="preserve">week 2 performance </t>
  </si>
  <si>
    <t>WEEK 3 performance</t>
  </si>
  <si>
    <t>week 4 performance</t>
  </si>
  <si>
    <t>achiveved %</t>
  </si>
  <si>
    <t>q score</t>
  </si>
  <si>
    <t>6th- 8th June</t>
  </si>
  <si>
    <t>6th- 12th June</t>
  </si>
  <si>
    <t>Total Actvive time</t>
  </si>
  <si>
    <t>6:09:55</t>
  </si>
  <si>
    <t>4:42:46</t>
  </si>
  <si>
    <t>9:48:21</t>
  </si>
  <si>
    <t>4:53:37</t>
  </si>
  <si>
    <t>2:38:44</t>
  </si>
  <si>
    <t>6:37:00</t>
  </si>
  <si>
    <t>6:45:41</t>
  </si>
  <si>
    <t>5:22:50</t>
  </si>
  <si>
    <t>3:06:06</t>
  </si>
  <si>
    <t>8:52:22</t>
  </si>
  <si>
    <t>2:54:03</t>
  </si>
  <si>
    <t>7:23:50</t>
  </si>
  <si>
    <t>6:36:18</t>
  </si>
  <si>
    <t>3:54:22</t>
  </si>
  <si>
    <t>7:08:58</t>
  </si>
  <si>
    <t>2:41:57</t>
  </si>
  <si>
    <t>6:40:22</t>
  </si>
  <si>
    <t>5:37:29</t>
  </si>
  <si>
    <t>2:45:42</t>
  </si>
  <si>
    <t>5:58:00</t>
  </si>
  <si>
    <t>7:37:16</t>
  </si>
  <si>
    <t>5:44:16</t>
  </si>
  <si>
    <t>6:53:19</t>
  </si>
  <si>
    <t>6:21:07</t>
  </si>
  <si>
    <t>2:31:10</t>
  </si>
  <si>
    <t>5:22:41</t>
  </si>
  <si>
    <t xml:space="preserve">notice period </t>
  </si>
  <si>
    <t>13th- 17th June</t>
  </si>
  <si>
    <t>13th- 19th June</t>
  </si>
  <si>
    <t>7:11:41</t>
  </si>
  <si>
    <t>5:05:48</t>
  </si>
  <si>
    <t>10:06:26</t>
  </si>
  <si>
    <t>6:40:33</t>
  </si>
  <si>
    <t>3:26:50</t>
  </si>
  <si>
    <t>7:08:10</t>
  </si>
  <si>
    <t>5:59:01</t>
  </si>
  <si>
    <t>4:53:27</t>
  </si>
  <si>
    <t>4:15:22</t>
  </si>
  <si>
    <t>8:49:49</t>
  </si>
  <si>
    <t>Quality issues ,</t>
  </si>
  <si>
    <t>3:52:16</t>
  </si>
  <si>
    <t>6:43:51</t>
  </si>
  <si>
    <t>5:54:42</t>
  </si>
  <si>
    <t>3:31:20</t>
  </si>
  <si>
    <t>7:58:17</t>
  </si>
  <si>
    <t>3:46:06</t>
  </si>
  <si>
    <t>6:55:55</t>
  </si>
  <si>
    <t xml:space="preserve">slow speed , even after spending ample time, she's unable to do target </t>
  </si>
  <si>
    <t>5:23:03</t>
  </si>
  <si>
    <t>will issue</t>
  </si>
  <si>
    <t>2:24:23</t>
  </si>
  <si>
    <t>7:04:02</t>
  </si>
  <si>
    <t>8:26:23</t>
  </si>
  <si>
    <t>9:09:57</t>
  </si>
  <si>
    <t>6:55:09</t>
  </si>
  <si>
    <t>6:22:21</t>
  </si>
  <si>
    <t>2:53:08</t>
  </si>
  <si>
    <t>4:51:00</t>
  </si>
  <si>
    <t>Notice Period</t>
  </si>
  <si>
    <t>5:47:02</t>
  </si>
  <si>
    <t>20th- 26th June</t>
  </si>
  <si>
    <t>7:19:14</t>
  </si>
  <si>
    <t>96.06</t>
  </si>
  <si>
    <t>5:43:50</t>
  </si>
  <si>
    <t>11:29:00</t>
  </si>
  <si>
    <t>98.66</t>
  </si>
  <si>
    <t>7:03:48</t>
  </si>
  <si>
    <t>6:12:45</t>
  </si>
  <si>
    <t>6:38:13</t>
  </si>
  <si>
    <t>7:34:09</t>
  </si>
  <si>
    <t>5:57:35</t>
  </si>
  <si>
    <t>94.54</t>
  </si>
  <si>
    <t>4:24:46</t>
  </si>
  <si>
    <t>97.12</t>
  </si>
  <si>
    <t>9:20:50</t>
  </si>
  <si>
    <t>59</t>
  </si>
  <si>
    <t>90.35</t>
  </si>
  <si>
    <t>personal problem (family problem)</t>
  </si>
  <si>
    <t>5:10:18</t>
  </si>
  <si>
    <t>87.91</t>
  </si>
  <si>
    <t>7:30:21</t>
  </si>
  <si>
    <t>93.00</t>
  </si>
  <si>
    <t>6:36:10</t>
  </si>
  <si>
    <t>96.58</t>
  </si>
  <si>
    <t>3:37:44</t>
  </si>
  <si>
    <t>97.35</t>
  </si>
  <si>
    <t>11:38:26</t>
  </si>
  <si>
    <t>94.86</t>
  </si>
  <si>
    <t>6:40:51</t>
  </si>
  <si>
    <t>95.52</t>
  </si>
  <si>
    <t>8:37:35</t>
  </si>
  <si>
    <t>92.04</t>
  </si>
  <si>
    <t>5:20:17</t>
  </si>
  <si>
    <t>24</t>
  </si>
  <si>
    <t>92.71</t>
  </si>
  <si>
    <t>will issue (slow speed)</t>
  </si>
  <si>
    <t>3:59:17</t>
  </si>
  <si>
    <t>93.72</t>
  </si>
  <si>
    <t>7:17:40</t>
  </si>
  <si>
    <t>7:39:55</t>
  </si>
  <si>
    <t>96.60</t>
  </si>
  <si>
    <t>9:56:19</t>
  </si>
  <si>
    <t>94.16</t>
  </si>
  <si>
    <t>7:13:55</t>
  </si>
  <si>
    <t>96.54</t>
  </si>
  <si>
    <t>5:25:23</t>
  </si>
  <si>
    <t>3:42:24</t>
  </si>
  <si>
    <t>93</t>
  </si>
  <si>
    <t>90.73</t>
  </si>
  <si>
    <t>3:02:12</t>
  </si>
  <si>
    <t>6:37:19</t>
  </si>
  <si>
    <t>50</t>
  </si>
  <si>
    <t>90.68</t>
  </si>
  <si>
    <t xml:space="preserve">Returned from ML , labeling speed is less </t>
  </si>
  <si>
    <t>Average Active time1</t>
  </si>
  <si>
    <t>Average Active time2</t>
  </si>
  <si>
    <t>Average Active time3</t>
  </si>
  <si>
    <t>required %</t>
  </si>
  <si>
    <t>169</t>
  </si>
  <si>
    <t>Designation</t>
  </si>
  <si>
    <t>bakkapollas</t>
  </si>
  <si>
    <t>Bakkapolla Srikanth Reddy</t>
  </si>
  <si>
    <t>Count</t>
  </si>
  <si>
    <t>rajashekarr</t>
  </si>
  <si>
    <t>Singireddy Rajashekar Reddy</t>
  </si>
  <si>
    <t>gsharath</t>
  </si>
  <si>
    <t>rsantosh</t>
  </si>
  <si>
    <t>Raparthi Santhosh</t>
  </si>
  <si>
    <t>venugopalr</t>
  </si>
  <si>
    <t>ssudheera</t>
  </si>
  <si>
    <t>Komatineni Sai Sudheera</t>
  </si>
  <si>
    <t>yvenugopal</t>
  </si>
  <si>
    <t>Yenganolla Venugopal</t>
  </si>
  <si>
    <t>Abhishek Kumar Sahu</t>
  </si>
  <si>
    <t>Process Executive</t>
  </si>
  <si>
    <t>Ashika B N</t>
  </si>
  <si>
    <t>Ajay Ajay</t>
  </si>
  <si>
    <t>Kiran Anthony</t>
  </si>
  <si>
    <t>Amulya Amulya</t>
  </si>
  <si>
    <t>aneharkar</t>
  </si>
  <si>
    <t>Akanksha Neharkar</t>
  </si>
  <si>
    <t>Anitha Busi</t>
  </si>
  <si>
    <t>Arjun Yadav</t>
  </si>
  <si>
    <t>Arup Mandal</t>
  </si>
  <si>
    <t>Sriteja Bheemanathini</t>
  </si>
  <si>
    <t>Danush Parise </t>
  </si>
  <si>
    <t>Chavan Dhirajkumar</t>
  </si>
  <si>
    <t>diptic</t>
  </si>
  <si>
    <t>Chaudhari Dipti</t>
  </si>
  <si>
    <t>Geetha Geetha</t>
  </si>
  <si>
    <t>Kanode Jankiram</t>
  </si>
  <si>
    <t>Anil Kumar (SW-GPU)</t>
  </si>
  <si>
    <t>Rajeswari Lalitha</t>
  </si>
  <si>
    <t>Bhairappa Nilesh</t>
  </si>
  <si>
    <t>Pandala Srujana</t>
  </si>
  <si>
    <t>mshrvani</t>
  </si>
  <si>
    <t>Rakesh Rakesh</t>
  </si>
  <si>
    <t>suprajas</t>
  </si>
  <si>
    <t>Supraja Supraja</t>
  </si>
  <si>
    <t>Sivaji Payidiparthi</t>
  </si>
  <si>
    <t>Vaibhav Deshmukh (SW-GPU)</t>
  </si>
  <si>
    <t>Bansode Vinod</t>
  </si>
  <si>
    <t>santoshk</t>
  </si>
  <si>
    <t>yomahajan</t>
  </si>
  <si>
    <t>Mahajan Yogesh</t>
  </si>
  <si>
    <t>Fadtale Abhijeet</t>
  </si>
  <si>
    <t>Ponugupati Anusha</t>
  </si>
  <si>
    <t>akhatua</t>
  </si>
  <si>
    <t>Khatua Amit</t>
  </si>
  <si>
    <t>anushaa</t>
  </si>
  <si>
    <t>anuskas</t>
  </si>
  <si>
    <t>Sarkar Anuska</t>
  </si>
  <si>
    <t>apani</t>
  </si>
  <si>
    <t>Sarade Aarti</t>
  </si>
  <si>
    <t>Roja B</t>
  </si>
  <si>
    <t>S Chandan</t>
  </si>
  <si>
    <t>Soumya Chelloji</t>
  </si>
  <si>
    <t>morafique</t>
  </si>
  <si>
    <t>Rafique Mohammad</t>
  </si>
  <si>
    <t>rvalli</t>
  </si>
  <si>
    <t>mpremkumar</t>
  </si>
  <si>
    <t>Premkumar Masani</t>
  </si>
  <si>
    <t>Pravallika Nemella</t>
  </si>
  <si>
    <t>Naga Babi Pilla</t>
  </si>
  <si>
    <t>Rajesh A Rajesh</t>
  </si>
  <si>
    <t>K Rani</t>
  </si>
  <si>
    <t>Koli Ranjit</t>
  </si>
  <si>
    <t>rritish</t>
  </si>
  <si>
    <t>Ritish Miyyapuram</t>
  </si>
  <si>
    <t>Salve Rajesh</t>
  </si>
  <si>
    <t>Sandhya Gubba</t>
  </si>
  <si>
    <t>hdave</t>
  </si>
  <si>
    <t>Raj Shanigarapu</t>
  </si>
  <si>
    <t>kpadole</t>
  </si>
  <si>
    <t>NS Shashi</t>
  </si>
  <si>
    <t>nizama</t>
  </si>
  <si>
    <t>Adsul Sonali</t>
  </si>
  <si>
    <t>Sadia Syeeda</t>
  </si>
  <si>
    <t>Sakhre Sheetal</t>
  </si>
  <si>
    <t>Samad Shaikh</t>
  </si>
  <si>
    <t>Khadheer Basha Syed</t>
  </si>
  <si>
    <t>ffaizal</t>
  </si>
  <si>
    <t>Ramyasri Ramyasri</t>
  </si>
  <si>
    <t>Shaikh Tahseen</t>
  </si>
  <si>
    <t>Pavle Atish</t>
  </si>
  <si>
    <t>Rajashekar Reddy</t>
  </si>
  <si>
    <t>Kakarlamudi Divyasri</t>
  </si>
  <si>
    <t>gopinathg</t>
  </si>
  <si>
    <t>Gopinath Chithaluri</t>
  </si>
  <si>
    <t>Karreddi Himabindhu</t>
  </si>
  <si>
    <t>I Shiva Lakshmi Prasanna</t>
  </si>
  <si>
    <t>rshaikh</t>
  </si>
  <si>
    <t>jajahnavi</t>
  </si>
  <si>
    <t>Jahnavi Jalumuri Krishna</t>
  </si>
  <si>
    <t>sibasishm</t>
  </si>
  <si>
    <t>Jyothula Venkata Sai Prathima</t>
  </si>
  <si>
    <t>sbabasahebpa</t>
  </si>
  <si>
    <t>Kallakuri Lakshmi Devi</t>
  </si>
  <si>
    <t>mangalis</t>
  </si>
  <si>
    <t>Keerthi Vajjal</t>
  </si>
  <si>
    <t>Kacherla Varalakshmi</t>
  </si>
  <si>
    <t>bsrinidhi</t>
  </si>
  <si>
    <t>Madasi Komal</t>
  </si>
  <si>
    <t>asree</t>
  </si>
  <si>
    <t>Kumar Parishapogu</t>
  </si>
  <si>
    <t>sanath</t>
  </si>
  <si>
    <t>Pooja Shyam Gire</t>
  </si>
  <si>
    <t>raghut</t>
  </si>
  <si>
    <t>K Raghu Teja</t>
  </si>
  <si>
    <t>Amani Rajanala</t>
  </si>
  <si>
    <t>Agashe Someshwar Yogiraj</t>
  </si>
  <si>
    <t>Teja Sai</t>
  </si>
  <si>
    <t>Naik Shubham</t>
  </si>
  <si>
    <t>Pasham Srinath Reddy</t>
  </si>
  <si>
    <t>Nalamothu Susmitha</t>
  </si>
  <si>
    <t>Telu Siva Rama Krishna</t>
  </si>
  <si>
    <t>Pawar Tanay</t>
  </si>
  <si>
    <t>Venkugari Nikhil Reddy</t>
  </si>
  <si>
    <t>Tari Yash</t>
  </si>
  <si>
    <t>Shaikh Aawez</t>
  </si>
  <si>
    <t>Raparthi Santosh</t>
  </si>
  <si>
    <t>Aswini Boya</t>
  </si>
  <si>
    <t>Venkatesh Battu</t>
  </si>
  <si>
    <t>Chandrasekhar Basava</t>
  </si>
  <si>
    <t>Pulusu Charan</t>
  </si>
  <si>
    <t>A Dhanaraj</t>
  </si>
  <si>
    <t>Devyani Waghmare</t>
  </si>
  <si>
    <t>Kusma Ganesh</t>
  </si>
  <si>
    <t>Harika Harika</t>
  </si>
  <si>
    <t>Kalyan Boora</t>
  </si>
  <si>
    <t>Kishan Kumar</t>
  </si>
  <si>
    <t>Kanipe Brenad Kanipe Brenad</t>
  </si>
  <si>
    <t>Keerthana Keerthana</t>
  </si>
  <si>
    <t>mchandrakant</t>
  </si>
  <si>
    <t>Chandrakant Mali Deepak </t>
  </si>
  <si>
    <t>Nandani Kumari</t>
  </si>
  <si>
    <t>Penumalli Penumalli</t>
  </si>
  <si>
    <t>Thite Nikita Vilas </t>
  </si>
  <si>
    <t>Modak Payal</t>
  </si>
  <si>
    <t>pphanirani</t>
  </si>
  <si>
    <t>Phanirani Yarramala</t>
  </si>
  <si>
    <t>Rathod Rithish </t>
  </si>
  <si>
    <t>Mohapatra Sonali</t>
  </si>
  <si>
    <t>Palita Satyajit</t>
  </si>
  <si>
    <t>Thosar Smita</t>
  </si>
  <si>
    <t>Shaikh Shaikh</t>
  </si>
  <si>
    <t>Bachu Arun Kumar</t>
  </si>
  <si>
    <t>Y Venugopal</t>
  </si>
  <si>
    <t>anakumar</t>
  </si>
  <si>
    <t>Anand Kumar E</t>
  </si>
  <si>
    <t>apurjalkar</t>
  </si>
  <si>
    <t>Purjalkar Amit</t>
  </si>
  <si>
    <t>Wangade Akshay Arvind</t>
  </si>
  <si>
    <t>B Naresh Goud</t>
  </si>
  <si>
    <t>Bodigutta Theja</t>
  </si>
  <si>
    <t>Pokala Venkatamuni Jeevan Kumar</t>
  </si>
  <si>
    <t>Karishma Venkat Annajirao Routhu</t>
  </si>
  <si>
    <t>KUDALA BHARADHWAJAREDDY</t>
  </si>
  <si>
    <t>A Pavan Kumar </t>
  </si>
  <si>
    <t>Aruna Mallavarapu</t>
  </si>
  <si>
    <t>POLA VENKATESH</t>
  </si>
  <si>
    <t>ddandgawal</t>
  </si>
  <si>
    <t>Rubina Firozkhan Malagi</t>
  </si>
  <si>
    <t>dghorpade</t>
  </si>
  <si>
    <t>rs1</t>
  </si>
  <si>
    <t>S Revathi</t>
  </si>
  <si>
    <t>dtejaswi</t>
  </si>
  <si>
    <t>rsoppadandi</t>
  </si>
  <si>
    <t>Soppadandi Rahul</t>
  </si>
  <si>
    <t>Yemul Rupali</t>
  </si>
  <si>
    <t>Sadhu Hari Chandana Priya</t>
  </si>
  <si>
    <t>kdhotre</t>
  </si>
  <si>
    <t>Aluguvelli Sowmya</t>
  </si>
  <si>
    <t>Guddevadi Somshankar Siddharam</t>
  </si>
  <si>
    <t>shivaprasad</t>
  </si>
  <si>
    <t>Maram Shravya</t>
  </si>
  <si>
    <t>shshalini</t>
  </si>
  <si>
    <t>Teretipelli Mounika</t>
  </si>
  <si>
    <t>usravani</t>
  </si>
  <si>
    <t>Upparapalli Veera Venakata Naga Laxmi Sravani</t>
  </si>
  <si>
    <t>vhlakshmi</t>
  </si>
  <si>
    <t>Vemula Haritha Lakshmi Kinnera</t>
  </si>
  <si>
    <t>vmanapure</t>
  </si>
  <si>
    <t>ykapare</t>
  </si>
  <si>
    <t>Kapare Yogesh</t>
  </si>
  <si>
    <t>ypriyanka</t>
  </si>
  <si>
    <t>Yerramsetti Priyanka</t>
  </si>
  <si>
    <t>naddla</t>
  </si>
  <si>
    <t>Addla Nishanth</t>
  </si>
  <si>
    <t>nkontham</t>
  </si>
  <si>
    <t>Kontham Naresh</t>
  </si>
  <si>
    <t>pchatte</t>
  </si>
  <si>
    <t>Priyanka Ashok Chatte</t>
  </si>
  <si>
    <t>pappulav</t>
  </si>
  <si>
    <t>skunjir</t>
  </si>
  <si>
    <t>Shrinivas Ramesh Kunjir</t>
  </si>
  <si>
    <t>cgt</t>
  </si>
  <si>
    <t>smuriki</t>
  </si>
  <si>
    <t>Muriki Santhosh</t>
  </si>
  <si>
    <t>Karande Abhay </t>
  </si>
  <si>
    <t>Khan Adnan</t>
  </si>
  <si>
    <t>akprakash</t>
  </si>
  <si>
    <t>Prakash Thoke</t>
  </si>
  <si>
    <t>Wakure Akash</t>
  </si>
  <si>
    <t>bingip</t>
  </si>
  <si>
    <t>Prasad Bingi</t>
  </si>
  <si>
    <t>Rachana Chandapuram</t>
  </si>
  <si>
    <t>tnaik</t>
  </si>
  <si>
    <t>Waheed Abdul</t>
  </si>
  <si>
    <t>kasiboinay</t>
  </si>
  <si>
    <t>Yoganandabalaji Kasiboina</t>
  </si>
  <si>
    <t>priyan</t>
  </si>
  <si>
    <t>Lakshmi Mudigonda</t>
  </si>
  <si>
    <t>rajeshd</t>
  </si>
  <si>
    <t>Mitha Madhu</t>
  </si>
  <si>
    <t>Paul Nagilla</t>
  </si>
  <si>
    <t>snehete</t>
  </si>
  <si>
    <t>Ghodake Onkar</t>
  </si>
  <si>
    <t>Marskolhe Parmeshwar</t>
  </si>
  <si>
    <t>Jagtap Pooja</t>
  </si>
  <si>
    <t>tarote</t>
  </si>
  <si>
    <t>Pranith Pranith</t>
  </si>
  <si>
    <t>khalidd</t>
  </si>
  <si>
    <t>Prathyusha Prathyusha</t>
  </si>
  <si>
    <t>Rafiqueddin Raza Rafezaka</t>
  </si>
  <si>
    <t>Humane Akanksha</t>
  </si>
  <si>
    <t>Wadekar Rohan</t>
  </si>
  <si>
    <t>Rahul Lalchand Wanjari</t>
  </si>
  <si>
    <t>Reddy Gudimetla</t>
  </si>
  <si>
    <t>Priya Shanmukha</t>
  </si>
  <si>
    <t>Lala Sourav</t>
  </si>
  <si>
    <t>smansoori</t>
  </si>
  <si>
    <t>Mansoori Shanawaz</t>
  </si>
  <si>
    <t>Potenavaru Swapnali</t>
  </si>
  <si>
    <t>Paliwal Sudhansh</t>
  </si>
  <si>
    <t>Nanajkar Tejas</t>
  </si>
  <si>
    <t>tquraishy</t>
  </si>
  <si>
    <t>Quraishy Talha</t>
  </si>
  <si>
    <t>htuljapurkar</t>
  </si>
  <si>
    <t>Kaul Abhijeet</t>
  </si>
  <si>
    <t>More Nikhil</t>
  </si>
  <si>
    <t>srilekhas</t>
  </si>
  <si>
    <t>Pattnaik Nirmalya</t>
  </si>
  <si>
    <t>Phadatare Omkar</t>
  </si>
  <si>
    <t>Pathak Pankaj</t>
  </si>
  <si>
    <t>Lokhande Paresh</t>
  </si>
  <si>
    <t>Banole Pratik</t>
  </si>
  <si>
    <t>Bhoyar Pooja</t>
  </si>
  <si>
    <t>poshukla</t>
  </si>
  <si>
    <t>Shukla Pooja</t>
  </si>
  <si>
    <t>emanikumari</t>
  </si>
  <si>
    <t>ppremkumar</t>
  </si>
  <si>
    <t>Premkumar Premkumar</t>
  </si>
  <si>
    <t>Patil Pranil</t>
  </si>
  <si>
    <t>khalidh</t>
  </si>
  <si>
    <t>Pranjali Chintaman Shende</t>
  </si>
  <si>
    <t>Ingle Prashik</t>
  </si>
  <si>
    <t>Verma Ravi</t>
  </si>
  <si>
    <t>Bhuse Rohini</t>
  </si>
  <si>
    <t>Gujar Rasika</t>
  </si>
  <si>
    <t>Katwe Shraddha</t>
  </si>
  <si>
    <t>Panditkar Rutuja</t>
  </si>
  <si>
    <t>Pathak Ratnesh</t>
  </si>
  <si>
    <t>Prasanna M</t>
  </si>
  <si>
    <t>Patade Sunil</t>
  </si>
  <si>
    <t>Praneeth Lonavath</t>
  </si>
  <si>
    <t>Saichand M C</t>
  </si>
  <si>
    <t>Patil Vinit</t>
  </si>
  <si>
    <t>agoud</t>
  </si>
  <si>
    <t>Varma Vinay</t>
  </si>
  <si>
    <t>vbirajdar</t>
  </si>
  <si>
    <t>Vishwas Arelli</t>
  </si>
  <si>
    <t>Ananth Kaki</t>
  </si>
  <si>
    <t>Naresh Kontham</t>
  </si>
  <si>
    <t>Mahajan Aashish</t>
  </si>
  <si>
    <t>Pandey Abhishek</t>
  </si>
  <si>
    <t>adrao</t>
  </si>
  <si>
    <t>Rao Panuganti Srinivas</t>
  </si>
  <si>
    <t>Anil Kumar Tharalla</t>
  </si>
  <si>
    <t>J Kaarunyarachagan</t>
  </si>
  <si>
    <t>katmakuri</t>
  </si>
  <si>
    <t>Atmakuri Kavitanjana</t>
  </si>
  <si>
    <t>Dasari Kavitha</t>
  </si>
  <si>
    <t>T Manasa</t>
  </si>
  <si>
    <t>Bawazir Mohammed</t>
  </si>
  <si>
    <t>mgampa</t>
  </si>
  <si>
    <t>Gampa Madhulika</t>
  </si>
  <si>
    <t>Mohamad Rizwan Mohammad Asjad</t>
  </si>
  <si>
    <t>mmounica</t>
  </si>
  <si>
    <t>Kailaswar Mounica</t>
  </si>
  <si>
    <t>Owais Mohammed</t>
  </si>
  <si>
    <t>msaifuddin</t>
  </si>
  <si>
    <t>Saifuddin Momin</t>
  </si>
  <si>
    <t>Namrata satish Bandgar</t>
  </si>
  <si>
    <t>Kumar Chalike</t>
  </si>
  <si>
    <t>nnarendar</t>
  </si>
  <si>
    <t>Narendar Palthya</t>
  </si>
  <si>
    <t>Pogaku Priyanka</t>
  </si>
  <si>
    <t>ppothuraju</t>
  </si>
  <si>
    <t>Pothuraju Poornima</t>
  </si>
  <si>
    <t>Pranathi Sadhu</t>
  </si>
  <si>
    <t>Raven Kandala</t>
  </si>
  <si>
    <t>Sultana Pathan</t>
  </si>
  <si>
    <t>Bashaboina Bashaboina</t>
  </si>
  <si>
    <t>Patil Surjit</t>
  </si>
  <si>
    <t>Thamizhselvi Thamizhselvi</t>
  </si>
  <si>
    <t>aklondhe</t>
  </si>
  <si>
    <t>Londhe Akashyakumar</t>
  </si>
  <si>
    <t>Ningthoukhongjam Anita</t>
  </si>
  <si>
    <t>Archita</t>
  </si>
  <si>
    <t>bharatann</t>
  </si>
  <si>
    <t>Nair Bharatan</t>
  </si>
  <si>
    <t>Naik Barsa</t>
  </si>
  <si>
    <t>Shinde Ajay</t>
  </si>
  <si>
    <t>Mondal Gayatri</t>
  </si>
  <si>
    <t>Narayanapur Jyoti</t>
  </si>
  <si>
    <t>Sahu Kartik</t>
  </si>
  <si>
    <t>Mulla Muskan</t>
  </si>
  <si>
    <t>C Nalini</t>
  </si>
  <si>
    <t>Pannala Vamshi</t>
  </si>
  <si>
    <t>Rushikesh Chandrashekhar Cheke</t>
  </si>
  <si>
    <t>Rushikesh Shivaji Mhanta</t>
  </si>
  <si>
    <t>Nishad Ritesh Kumar</t>
  </si>
  <si>
    <t>Pandav Ragini</t>
  </si>
  <si>
    <t>Rohan Sanjay Kadam</t>
  </si>
  <si>
    <t>NagiReddy Siva Reddy</t>
  </si>
  <si>
    <t>smekala</t>
  </si>
  <si>
    <t>Mekala Sai Kishore</t>
  </si>
  <si>
    <t>Mohd Salman</t>
  </si>
  <si>
    <t>Mukhopadhyay Souvik</t>
  </si>
  <si>
    <t>Parisa Sri Sowmya</t>
  </si>
  <si>
    <t>Mazumdar Sulagna</t>
  </si>
  <si>
    <t>More Vaibhav</t>
  </si>
  <si>
    <t>N Vaishnavi</t>
  </si>
  <si>
    <t>Patil Anant</t>
  </si>
  <si>
    <t>appalin</t>
  </si>
  <si>
    <t>Narasimha Appali</t>
  </si>
  <si>
    <t>Salwe Akhil</t>
  </si>
  <si>
    <t>Pathan Asif</t>
  </si>
  <si>
    <t>Panda Bhakti</t>
  </si>
  <si>
    <t>divydivya</t>
  </si>
  <si>
    <t>Divya Sanjepogu</t>
  </si>
  <si>
    <t>Sanjay Khairnar Harshal</t>
  </si>
  <si>
    <t>Kadam Mahima</t>
  </si>
  <si>
    <t>mrajagosa</t>
  </si>
  <si>
    <t>Raja Gosa Manjula</t>
  </si>
  <si>
    <t>Saif Mohamed</t>
  </si>
  <si>
    <t>Palakolanu Nandini</t>
  </si>
  <si>
    <t>Odhane Prasad</t>
  </si>
  <si>
    <t>Sakharkar Parag</t>
  </si>
  <si>
    <t>Shaikh Ayesha</t>
  </si>
  <si>
    <t>Anilrao Deshmukh Shubham</t>
  </si>
  <si>
    <t>Bagwan Sufiyan</t>
  </si>
  <si>
    <t>Chavare Shreyash</t>
  </si>
  <si>
    <t>Magare Shubham </t>
  </si>
  <si>
    <t>Nandankar Samruddhi</t>
  </si>
  <si>
    <t>Narad Akshay</t>
  </si>
  <si>
    <t>Kamble Sonali</t>
  </si>
  <si>
    <t>Pramanick Sourav</t>
  </si>
  <si>
    <t>spavani</t>
  </si>
  <si>
    <t>Pavani Sanjamala</t>
  </si>
  <si>
    <t>Shoaib Zahiroddin Shaikh Mohammad</t>
  </si>
  <si>
    <t>Pathak Subhash</t>
  </si>
  <si>
    <t>Patel Tazreen</t>
  </si>
  <si>
    <t>tbanurekha</t>
  </si>
  <si>
    <t>Banurekha T</t>
  </si>
  <si>
    <t>Pamu Teja</t>
  </si>
  <si>
    <t>anishc</t>
  </si>
  <si>
    <t>Anish Chandra Ghosh</t>
  </si>
  <si>
    <t>dswathi</t>
  </si>
  <si>
    <t>Dasari Swathi</t>
  </si>
  <si>
    <t>Gajula Sharath</t>
  </si>
  <si>
    <t>siv</t>
  </si>
  <si>
    <t>I V Sai Sri Sravya</t>
  </si>
  <si>
    <t>syedm</t>
  </si>
  <si>
    <t>Syed Mohammed Rabbani</t>
  </si>
  <si>
    <t>Shaikh Mohd</t>
  </si>
  <si>
    <t>Smarankumar Bochu</t>
  </si>
  <si>
    <t>Loki reddy Laxmi devi</t>
  </si>
  <si>
    <t>Reddy Yenugu</t>
  </si>
  <si>
    <t>Prasad Kanukula</t>
  </si>
  <si>
    <t>Manapati Reddy</t>
  </si>
  <si>
    <t>Mandar Joshi</t>
  </si>
  <si>
    <t>Mohammed Shaikh</t>
  </si>
  <si>
    <t>Prabhakar Jadhav Mayuri</t>
  </si>
  <si>
    <t>Almale Omkar</t>
  </si>
  <si>
    <t>Saxena Piyush</t>
  </si>
  <si>
    <t>Pagade Pooja</t>
  </si>
  <si>
    <t>Pranav Thakare</t>
  </si>
  <si>
    <t>RAHUL KUMAR</t>
  </si>
  <si>
    <t>Prasad Gevireddygari</t>
  </si>
  <si>
    <t>Shrikant Patil Rudrali</t>
  </si>
  <si>
    <t>Reddy Ravula</t>
  </si>
  <si>
    <t>Sohel Shaik</t>
  </si>
  <si>
    <t>Shaikh Mohammed</t>
  </si>
  <si>
    <t>K.V Sujin</t>
  </si>
  <si>
    <t>Putcha Ravi</t>
  </si>
  <si>
    <t>ttarun</t>
  </si>
  <si>
    <t>Tarun Matta</t>
  </si>
  <si>
    <t>Reddy Yempada </t>
  </si>
  <si>
    <t>Vardhan Vunukonda</t>
  </si>
  <si>
    <t>Mohammed Azhar</t>
  </si>
  <si>
    <t>Ganesh Ailapuram</t>
  </si>
  <si>
    <t>Narayan Amritanshu</t>
  </si>
  <si>
    <t>Bandgar Bhim</t>
  </si>
  <si>
    <t>Bijayananda giri</t>
  </si>
  <si>
    <t>Bejjenki Karthik</t>
  </si>
  <si>
    <t>Rani B Madhu</t>
  </si>
  <si>
    <t>Swetha Bondada</t>
  </si>
  <si>
    <t>Prakash Byagari</t>
  </si>
  <si>
    <t>Stalin Dasari</t>
  </si>
  <si>
    <t>Gajendra Mangalapally</t>
  </si>
  <si>
    <t>Boggula Manoj</t>
  </si>
  <si>
    <t>Mohammed Riyaz</t>
  </si>
  <si>
    <t>Sanadi Muraghendra</t>
  </si>
  <si>
    <t>Mamidakula Shravani</t>
  </si>
  <si>
    <t>Bommeraboina Murali</t>
  </si>
  <si>
    <t>Pavana Oruganti</t>
  </si>
  <si>
    <t>Sowmya Pagidimarry</t>
  </si>
  <si>
    <t>Tirkey Priyanka</t>
  </si>
  <si>
    <t>Kumar R Rahul</t>
  </si>
  <si>
    <t>Kumar Toota</t>
  </si>
  <si>
    <t>Bojja Santosh Kumar</t>
  </si>
  <si>
    <t>SUCHITRA SARAVANAN</t>
  </si>
  <si>
    <t>Shajahan Shaik</t>
  </si>
  <si>
    <t>Waseem Shaik</t>
  </si>
  <si>
    <t>Shaik Amrin</t>
  </si>
  <si>
    <t>Ahammad Patta</t>
  </si>
  <si>
    <t>AVINASH PANI</t>
  </si>
  <si>
    <t>Arun K V</t>
  </si>
  <si>
    <t>Bontha Lokesh</t>
  </si>
  <si>
    <t>Varma Chandra</t>
  </si>
  <si>
    <t>ddileep</t>
  </si>
  <si>
    <t>Pothula Dileep Reddy</t>
  </si>
  <si>
    <t>Tejavath Dinesh Karthik</t>
  </si>
  <si>
    <t>Gurram Raju</t>
  </si>
  <si>
    <t>Mahesh Modem</t>
  </si>
  <si>
    <t>Bekkari Meghana Reddy</t>
  </si>
  <si>
    <t>Pichaimani Manikandan</t>
  </si>
  <si>
    <t>Mutyala Sridevi Venkata Mahalakshmi</t>
  </si>
  <si>
    <t>Sharma Naveen</t>
  </si>
  <si>
    <t>Shaikshavali Pinjari</t>
  </si>
  <si>
    <t>Valli Shake</t>
  </si>
  <si>
    <t>Gaikwad Sakshi</t>
  </si>
  <si>
    <t>Sutar Sandip</t>
  </si>
  <si>
    <t>Avusali Sai Kanth</t>
  </si>
  <si>
    <t>Gourkhede Saurabha</t>
  </si>
  <si>
    <t>Srinivas Dongala</t>
  </si>
  <si>
    <t>Sayyed Sumaiya Ishaq</t>
  </si>
  <si>
    <t>susmithasu</t>
  </si>
  <si>
    <t>Chevula Susmitha</t>
  </si>
  <si>
    <t>Tota Swati</t>
  </si>
  <si>
    <t>Thejavath Sreenu</t>
  </si>
  <si>
    <t>Vikas Gupta</t>
  </si>
  <si>
    <t>Aboobakar Pattan</t>
  </si>
  <si>
    <t>Arif Abdul</t>
  </si>
  <si>
    <t>Pasha Mohammed</t>
  </si>
  <si>
    <t>Singh Devendra</t>
  </si>
  <si>
    <t>Gore Dnyaneshwar</t>
  </si>
  <si>
    <t>Ganesh Ankam</t>
  </si>
  <si>
    <t>Krishna Nakkala</t>
  </si>
  <si>
    <t>Kakarlab</t>
  </si>
  <si>
    <t>Bhargav Kakarla</t>
  </si>
  <si>
    <t>Kiran Munipalli</t>
  </si>
  <si>
    <t>Raj Kondeboyina</t>
  </si>
  <si>
    <t>Tirkey Paramanand</t>
  </si>
  <si>
    <t>Joshi Pratiksha</t>
  </si>
  <si>
    <t>Ramya Sri Ramya Sri</t>
  </si>
  <si>
    <t>Samanth Sagar</t>
  </si>
  <si>
    <t>Santhosh Santhosh</t>
  </si>
  <si>
    <t>Batchala Shireesha</t>
  </si>
  <si>
    <t>Shiva Bolloju</t>
  </si>
  <si>
    <t>Shinde Shubham</t>
  </si>
  <si>
    <t>Sajjanagandla Nikitha</t>
  </si>
  <si>
    <t>Somasekhar Katta</t>
  </si>
  <si>
    <t>Saritha Saritha</t>
  </si>
  <si>
    <t>Swati Swati</t>
  </si>
  <si>
    <t>Tejaswini Pingily</t>
  </si>
  <si>
    <t>Krishna Naroju</t>
  </si>
  <si>
    <t>Shaikh Yaseen</t>
  </si>
  <si>
    <t>Kumar Devarapalli </t>
  </si>
  <si>
    <t>Kumar Chelakalapelly</t>
  </si>
  <si>
    <t>Deepika Gentela</t>
  </si>
  <si>
    <t>bmeghana</t>
  </si>
  <si>
    <t>Meghana Bijivemula</t>
  </si>
  <si>
    <t>Gharde Hrishikesh </t>
  </si>
  <si>
    <t>Mohammed Sab Attar Md Imran</t>
  </si>
  <si>
    <t>Indira Mulagala</t>
  </si>
  <si>
    <t>Mohammad Tarique Sheikh Mohammad Sarim</t>
  </si>
  <si>
    <t>Chore Nikhil</t>
  </si>
  <si>
    <t>Nirmala</t>
  </si>
  <si>
    <t>Verma Prakhar</t>
  </si>
  <si>
    <t>Vishal Vishal</t>
  </si>
  <si>
    <t>Wadtile Pranali</t>
  </si>
  <si>
    <t>Khaire Sonal</t>
  </si>
  <si>
    <t>sshivajiduka</t>
  </si>
  <si>
    <t>Shivaji Dukare Ankush</t>
  </si>
  <si>
    <t>Praja Shyam sunder</t>
  </si>
  <si>
    <t>Padhi Sudhansu</t>
  </si>
  <si>
    <t>Vaidhya Shubhangi</t>
  </si>
  <si>
    <t>Vaishnav Shubham</t>
  </si>
  <si>
    <t>Kamble Swati</t>
  </si>
  <si>
    <t>Bhosale Vipul</t>
  </si>
  <si>
    <t>Dahiwal Vaibhav</t>
  </si>
  <si>
    <t>Jadhav Vidya</t>
  </si>
  <si>
    <t>Shinde Viraj</t>
  </si>
  <si>
    <t>anushag</t>
  </si>
  <si>
    <t>Gurram Anusha</t>
  </si>
  <si>
    <t>ckanth</t>
  </si>
  <si>
    <t>Yelloju Chandra Kanth</t>
  </si>
  <si>
    <t>gsandeep</t>
  </si>
  <si>
    <t>Gundale Sandeep</t>
  </si>
  <si>
    <t>jayasaip</t>
  </si>
  <si>
    <t>Mandali Jaya Sai Prakash</t>
  </si>
  <si>
    <t>msiripuram</t>
  </si>
  <si>
    <t>Siripuram Madhuri</t>
  </si>
  <si>
    <t>Gondse Anjali Pandurang</t>
  </si>
  <si>
    <t>Aliya Aslam Shaikh</t>
  </si>
  <si>
    <t>Behera Amiya</t>
  </si>
  <si>
    <t>Das Bhabani</t>
  </si>
  <si>
    <t>Budidha Prashanth</t>
  </si>
  <si>
    <t>cbhargavi</t>
  </si>
  <si>
    <t>Bhargavi Chowdam</t>
  </si>
  <si>
    <t>Sarojini Chitikena</t>
  </si>
  <si>
    <t>eanantharaj</t>
  </si>
  <si>
    <t>Anantharaj Ellandula</t>
  </si>
  <si>
    <t>eraghu</t>
  </si>
  <si>
    <t>Eega Raghu</t>
  </si>
  <si>
    <t>Parteki Gaurav</t>
  </si>
  <si>
    <t>Harshad Shaik</t>
  </si>
  <si>
    <t>Krishna Kandala</t>
  </si>
  <si>
    <t>Sushma Kasturi</t>
  </si>
  <si>
    <t>Masapaka Prashanth</t>
  </si>
  <si>
    <t>Moola Sandeep</t>
  </si>
  <si>
    <t>Momin Shahed</t>
  </si>
  <si>
    <t>Gonugodugu Naveen Kumar</t>
  </si>
  <si>
    <t>nikhilk</t>
  </si>
  <si>
    <t>Gajula Nikhil Kumar</t>
  </si>
  <si>
    <t>Ramavath Nagesh</t>
  </si>
  <si>
    <t>Pranita Telang</t>
  </si>
  <si>
    <t>More Sainath</t>
  </si>
  <si>
    <t>Kale Kale</t>
  </si>
  <si>
    <t>Kale Seema</t>
  </si>
  <si>
    <t>Mahulkar Shraddha</t>
  </si>
  <si>
    <t>Samanth Jogala</t>
  </si>
  <si>
    <t>Suhana Kumari</t>
  </si>
  <si>
    <t>Patil Tejas</t>
  </si>
  <si>
    <t>Vennela Vemula</t>
  </si>
  <si>
    <t>Pavithra A</t>
  </si>
  <si>
    <t>Akina Sravanthi</t>
  </si>
  <si>
    <t>bbalalahari</t>
  </si>
  <si>
    <t>B Balahari</t>
  </si>
  <si>
    <t>Busi Sony</t>
  </si>
  <si>
    <t>Bonala Swathi</t>
  </si>
  <si>
    <t>cshashirekha</t>
  </si>
  <si>
    <t>Candhi Shashi Rekha</t>
  </si>
  <si>
    <t>glaxmi</t>
  </si>
  <si>
    <t>B Ganga Laxmi</t>
  </si>
  <si>
    <t>Duvvari Hemalatha</t>
  </si>
  <si>
    <t>Nandini B K</t>
  </si>
  <si>
    <t>Chaluvadi Naga Venkata Nikhil</t>
  </si>
  <si>
    <t>Chavan Priya</t>
  </si>
  <si>
    <t>P Vasavi</t>
  </si>
  <si>
    <t>Suhas Banchhode Rushikesh</t>
  </si>
  <si>
    <t>saig</t>
  </si>
  <si>
    <t>Ganesh Boddu</t>
  </si>
  <si>
    <t>sbansode</t>
  </si>
  <si>
    <t>Bansode Shradha</t>
  </si>
  <si>
    <t>Barse Satish</t>
  </si>
  <si>
    <t>Behara Sanjay</t>
  </si>
  <si>
    <t>Sakshi Dhadkar</t>
  </si>
  <si>
    <t>shbiradar</t>
  </si>
  <si>
    <t>Biradar Shweta</t>
  </si>
  <si>
    <t>Sidhant</t>
  </si>
  <si>
    <t>skodandaramu</t>
  </si>
  <si>
    <t>Kodandaramu Saraipulikonda</t>
  </si>
  <si>
    <t>Smruti Lingayat</t>
  </si>
  <si>
    <t>Syamaladevi Karedla</t>
  </si>
  <si>
    <t>Vaishali Manoj Rai</t>
  </si>
  <si>
    <t>Devshatwar Vaishnavi</t>
  </si>
  <si>
    <t>Yadala Sandhya</t>
  </si>
  <si>
    <t>Yeswanth Ganapa</t>
  </si>
  <si>
    <t>ajayd</t>
  </si>
  <si>
    <t>Deshmukh Deshmukh</t>
  </si>
  <si>
    <t>Madhuri Siripuram</t>
  </si>
  <si>
    <t>Kankal Abhijeet Pundlik</t>
  </si>
  <si>
    <t>Anil Dhage</t>
  </si>
  <si>
    <t>Deshmukh Aniket</t>
  </si>
  <si>
    <t>Prabhath Akumarthi</t>
  </si>
  <si>
    <t>Karanje Akshay</t>
  </si>
  <si>
    <t>Busi Sunny</t>
  </si>
  <si>
    <t>Chatlapally Sandeep Kumar</t>
  </si>
  <si>
    <t>fsayyad</t>
  </si>
  <si>
    <t>Sayyad Fatima</t>
  </si>
  <si>
    <t>Miriyala Harikrishna</t>
  </si>
  <si>
    <t>Kondam Jashwanth Reddy</t>
  </si>
  <si>
    <t>Niharika Katakam</t>
  </si>
  <si>
    <t>K Sathish</t>
  </si>
  <si>
    <t>Kankanala Thirupathi</t>
  </si>
  <si>
    <t>Ablankar Mayur</t>
  </si>
  <si>
    <t>Kummari Madhu Babu</t>
  </si>
  <si>
    <t>Boddupally Manoj Kumar</t>
  </si>
  <si>
    <t>Jaikra Mulla</t>
  </si>
  <si>
    <t>Kandula Meghana</t>
  </si>
  <si>
    <t>Pavithra Murugesan</t>
  </si>
  <si>
    <t>Pooja Mallepogu</t>
  </si>
  <si>
    <t>Deokate Rutika</t>
  </si>
  <si>
    <t>Aameruddin Kazi</t>
  </si>
  <si>
    <t>skondareddy</t>
  </si>
  <si>
    <t>Kondareddy Tegulapalli</t>
  </si>
  <si>
    <t>Rathod Suresh</t>
  </si>
  <si>
    <t>Abhinav Bodakunta</t>
  </si>
  <si>
    <t>Amar Nandam</t>
  </si>
  <si>
    <t>Bhaldar Afiya</t>
  </si>
  <si>
    <t>Tarannum Afsha</t>
  </si>
  <si>
    <t>Avinash Cherupally</t>
  </si>
  <si>
    <t>Aladi Basanti</t>
  </si>
  <si>
    <t>Charmila Anguluri</t>
  </si>
  <si>
    <t>Useni  Chakali </t>
  </si>
  <si>
    <t>Devi Ramoju</t>
  </si>
  <si>
    <t>Eswari Eswari</t>
  </si>
  <si>
    <t>Gawande Govinda</t>
  </si>
  <si>
    <t>Wagh Jayesh </t>
  </si>
  <si>
    <t>mmahendar</t>
  </si>
  <si>
    <t>Tanem Mahendar</t>
  </si>
  <si>
    <t>Mahankali Manish</t>
  </si>
  <si>
    <t>narender</t>
  </si>
  <si>
    <t>Aggu Narender</t>
  </si>
  <si>
    <t>nch</t>
  </si>
  <si>
    <t>CH Nishith</t>
  </si>
  <si>
    <t>THANUKU NAYANI</t>
  </si>
  <si>
    <t>Pallavi</t>
  </si>
  <si>
    <t>Kumar Neelisetti N V</t>
  </si>
  <si>
    <t>PRASHANTH</t>
  </si>
  <si>
    <t>Prashanth Boga</t>
  </si>
  <si>
    <t>Bhargavi Ravuri</t>
  </si>
  <si>
    <t>rmeshram</t>
  </si>
  <si>
    <t>Meshram Rajratna</t>
  </si>
  <si>
    <t>Awathe Siddharth</t>
  </si>
  <si>
    <t>Shubham Rajendra ingole</t>
  </si>
  <si>
    <t>Priyanka Singana</t>
  </si>
  <si>
    <t>Yemul Ghanshyam</t>
  </si>
  <si>
    <t>Astel Joquim Tappa</t>
  </si>
  <si>
    <t>akhilp</t>
  </si>
  <si>
    <t>Akhil Pudari</t>
  </si>
  <si>
    <t>Memon Mo Alfaj Zakirhusen</t>
  </si>
  <si>
    <t>Kumar Bharat</t>
  </si>
  <si>
    <t>Farhan jafar jamadar</t>
  </si>
  <si>
    <t>Geet Santosh Patil</t>
  </si>
  <si>
    <t>Komal Suresh Balkawade</t>
  </si>
  <si>
    <t>Javeed Shaik</t>
  </si>
  <si>
    <t>Begum Pinjari</t>
  </si>
  <si>
    <t>Prasanna Madhukar Kumbhar</t>
  </si>
  <si>
    <t>Pooja Vaibhav Pimple</t>
  </si>
  <si>
    <t>Ravindrajeet Gautam</t>
  </si>
  <si>
    <t>Kumar Chevula</t>
  </si>
  <si>
    <t>Khan Afghan</t>
  </si>
  <si>
    <t>Srujana Guduru</t>
  </si>
  <si>
    <t>Shelke Sanjay</t>
  </si>
  <si>
    <t>K Saranya </t>
  </si>
  <si>
    <t>Sharvari Sunil Barsavade</t>
  </si>
  <si>
    <t>Shamal Ramchandra Chopade</t>
  </si>
  <si>
    <t>Choudhari Shubham</t>
  </si>
  <si>
    <t>shreyaj</t>
  </si>
  <si>
    <t>Joshi Shreya</t>
  </si>
  <si>
    <t>Shubham Ramdas Joshi</t>
  </si>
  <si>
    <t>Shama Arshad Mulani</t>
  </si>
  <si>
    <t>Shingade Sumer</t>
  </si>
  <si>
    <t>Reddy Yenigugangulagari</t>
  </si>
  <si>
    <t>Khan Uzair</t>
  </si>
  <si>
    <t>aanusha</t>
  </si>
  <si>
    <t>Thimmareddy Anusha</t>
  </si>
  <si>
    <t>bsudheera</t>
  </si>
  <si>
    <t>Cherukuri Bhavya Sudheera</t>
  </si>
  <si>
    <t>nsravanthi</t>
  </si>
  <si>
    <t>Nakka Sravanthi</t>
  </si>
  <si>
    <t>sreddyr</t>
  </si>
  <si>
    <t>Regatte Surya Prakash Reddy</t>
  </si>
  <si>
    <t>sshahana</t>
  </si>
  <si>
    <t>Asfia Shahana</t>
  </si>
  <si>
    <t>T Abhiroop</t>
  </si>
  <si>
    <t>Ankush Ganesh Kerkar</t>
  </si>
  <si>
    <t>aksmankar</t>
  </si>
  <si>
    <t>Mankar Akshay</t>
  </si>
  <si>
    <t>Arjuman Shaukatali Mannur</t>
  </si>
  <si>
    <t>bmulla</t>
  </si>
  <si>
    <t>Mulla Badrunnissa</t>
  </si>
  <si>
    <t>Darawada Chandra Kanth</t>
  </si>
  <si>
    <t>devendharr</t>
  </si>
  <si>
    <t>Reddy Dodla</t>
  </si>
  <si>
    <t>Khan Himayu Shazeb</t>
  </si>
  <si>
    <t>Momin Nasreen</t>
  </si>
  <si>
    <t>Kiran Vemula</t>
  </si>
  <si>
    <t>Kiranmai Puppala</t>
  </si>
  <si>
    <t>Kumar Puppala</t>
  </si>
  <si>
    <t>Basha L Abdul</t>
  </si>
  <si>
    <t>Ganji Priya</t>
  </si>
  <si>
    <t>Mhalim Pooja</t>
  </si>
  <si>
    <t>Mannathuzhathil Prakash Prashanthi</t>
  </si>
  <si>
    <t>pravalikapr</t>
  </si>
  <si>
    <t>Pravalika Ramagiri</t>
  </si>
  <si>
    <t>Mujeeb Qureshi Shadab Mujeeb</t>
  </si>
  <si>
    <t>Panchakarla Ramanjaneyulu</t>
  </si>
  <si>
    <t>Mohammad Saddam Hussain</t>
  </si>
  <si>
    <t>Saritha Ragi </t>
  </si>
  <si>
    <t>Sohaib Aziz Shaikh</t>
  </si>
  <si>
    <t>Bhardwaj Siddharth</t>
  </si>
  <si>
    <t>Jambhulkar Harshal</t>
  </si>
  <si>
    <t>Kalyani Sardesi</t>
  </si>
  <si>
    <t>Kumar Draksha</t>
  </si>
  <si>
    <t>srsushma</t>
  </si>
  <si>
    <t>Sushma Sriram</t>
  </si>
  <si>
    <t>Shaik Tajuddin</t>
  </si>
  <si>
    <t>Logisheety Venugopal</t>
  </si>
  <si>
    <t>Khan Afaan</t>
  </si>
  <si>
    <t>Cherkuri Bhavya Sudheera</t>
  </si>
  <si>
    <t>apurvam</t>
  </si>
  <si>
    <t>Muley Apurva</t>
  </si>
  <si>
    <t>Asha Asha</t>
  </si>
  <si>
    <t>Kumar Avadutha</t>
  </si>
  <si>
    <t>Basavajyoti Basavajyoti</t>
  </si>
  <si>
    <t>Jamadar Furkhan</t>
  </si>
  <si>
    <t>hdalvi</t>
  </si>
  <si>
    <t>Dalvi Hasan</t>
  </si>
  <si>
    <t>kkhan</t>
  </si>
  <si>
    <t>Khan Abdul</t>
  </si>
  <si>
    <t>Kadam Mahesh</t>
  </si>
  <si>
    <t>Azhar Mohammad</t>
  </si>
  <si>
    <t>Meenaxi Meenaxi</t>
  </si>
  <si>
    <t>nbharathi</t>
  </si>
  <si>
    <t>Bharathi Nuthaki</t>
  </si>
  <si>
    <t>Manikumar Pothula</t>
  </si>
  <si>
    <t>Pooja Pooja</t>
  </si>
  <si>
    <t>Parthiban Palanibharathi</t>
  </si>
  <si>
    <t>Chavan Ravi</t>
  </si>
  <si>
    <t>Dhage Rajesh</t>
  </si>
  <si>
    <t>Mishra Ranjan</t>
  </si>
  <si>
    <t>Barik Saurya</t>
  </si>
  <si>
    <t>sboche</t>
  </si>
  <si>
    <t>Boche Sharad</t>
  </si>
  <si>
    <t>sfarooq</t>
  </si>
  <si>
    <t>Farooq Rahees</t>
  </si>
  <si>
    <t>Kavchale Suhas</t>
  </si>
  <si>
    <t>Begum Sumaiyya</t>
  </si>
  <si>
    <t>Ghodake Vaishnavi</t>
  </si>
  <si>
    <t>zaansari</t>
  </si>
  <si>
    <t>Ansari Irfan</t>
  </si>
  <si>
    <t>Arunjyoti Gorai</t>
  </si>
  <si>
    <t>N Sravanthi</t>
  </si>
  <si>
    <t>Shriram Ajay</t>
  </si>
  <si>
    <t>Mahale Chetan</t>
  </si>
  <si>
    <t>Gayathri Devi Gayathri Devi</t>
  </si>
  <si>
    <t>Ramya Kadapagunta Thyagarajan</t>
  </si>
  <si>
    <t>Kavya Tappeta</t>
  </si>
  <si>
    <t>Barla Laxmi Kanth</t>
  </si>
  <si>
    <t>maheshbabu</t>
  </si>
  <si>
    <t>B Mahesh Babu</t>
  </si>
  <si>
    <t>maheshm</t>
  </si>
  <si>
    <t>A Mahesh</t>
  </si>
  <si>
    <t>Jamadar Mubeen A Kayyum</t>
  </si>
  <si>
    <t>Ritpure Pratiksha</t>
  </si>
  <si>
    <t>Mudigedu Lakshminarayana</t>
  </si>
  <si>
    <t>Pothuganti Nagendar Rao</t>
  </si>
  <si>
    <t>nchowdary</t>
  </si>
  <si>
    <t>Chowdary Narukulla</t>
  </si>
  <si>
    <t>Pesari Vishnu Vardhan</t>
  </si>
  <si>
    <t>Pooja</t>
  </si>
  <si>
    <t>Mallela Praveen Kumar</t>
  </si>
  <si>
    <t>prprashanth</t>
  </si>
  <si>
    <t>Pentu Prashanth</t>
  </si>
  <si>
    <t>Shivanand Prakash</t>
  </si>
  <si>
    <t>Prakash Poosa</t>
  </si>
  <si>
    <t>Reddy Satya</t>
  </si>
  <si>
    <t>Bhawar Sagar</t>
  </si>
  <si>
    <t>Hussain MD</t>
  </si>
  <si>
    <t>shaikalia</t>
  </si>
  <si>
    <t>Ahamed Shaik Ali </t>
  </si>
  <si>
    <t>Ibrahim Shaik</t>
  </si>
  <si>
    <t>Rajaram Shanmugapriya</t>
  </si>
  <si>
    <t>Jadhav Suraj</t>
  </si>
  <si>
    <t>Swati Tyagi</t>
  </si>
  <si>
    <t>Vrishali Thete</t>
  </si>
  <si>
    <t>Yashpal Tembhare</t>
  </si>
  <si>
    <t>Alisha Alisha</t>
  </si>
  <si>
    <t>Bhamkar Ashish</t>
  </si>
  <si>
    <t>Jharbade Ankit</t>
  </si>
  <si>
    <t>Tiwari Akash</t>
  </si>
  <si>
    <t>Mandloi Aakash</t>
  </si>
  <si>
    <t>Raut Anshul</t>
  </si>
  <si>
    <t>Das Arghya</t>
  </si>
  <si>
    <t>Divya Dasari</t>
  </si>
  <si>
    <t>Raj Dipak</t>
  </si>
  <si>
    <t>Raju Edulapuram</t>
  </si>
  <si>
    <t>Anil Gandrathi</t>
  </si>
  <si>
    <t>Kulkarni Kalyani</t>
  </si>
  <si>
    <t>Shankhpal Kunal</t>
  </si>
  <si>
    <t>P Linith</t>
  </si>
  <si>
    <t>Mounika Kalakandharam</t>
  </si>
  <si>
    <t>Pangare Mahesh</t>
  </si>
  <si>
    <t>pkumbhar</t>
  </si>
  <si>
    <t>Kumbhar Pranali</t>
  </si>
  <si>
    <t>Kumari Priyanka</t>
  </si>
  <si>
    <t>Kamble Pratik</t>
  </si>
  <si>
    <t>R Manikandan</t>
  </si>
  <si>
    <t>roambekar</t>
  </si>
  <si>
    <t>Ambekar Rohit</t>
  </si>
  <si>
    <t>Patil Sangameshwar</t>
  </si>
  <si>
    <t>Ghawalkar Sumedh</t>
  </si>
  <si>
    <t>Gundeti Sagar</t>
  </si>
  <si>
    <t>skankarne</t>
  </si>
  <si>
    <t>Kankarne Sachin</t>
  </si>
  <si>
    <t>Kishor Somnath</t>
  </si>
  <si>
    <t>Yerra Santhoshi</t>
  </si>
  <si>
    <t>tejaswinit</t>
  </si>
  <si>
    <t>Setti Tejaswini</t>
  </si>
  <si>
    <t>Mali Vrushali</t>
  </si>
  <si>
    <t>Sayyad Abdul</t>
  </si>
  <si>
    <t>Archana Pranit Dhaitonde</t>
  </si>
  <si>
    <t>Mhetre Alkesh</t>
  </si>
  <si>
    <t>Pawar Ankita</t>
  </si>
  <si>
    <t>Aditya Dilip Raurale</t>
  </si>
  <si>
    <t>Uma Addanki</t>
  </si>
  <si>
    <t>Bhargavi Viswanatham</t>
  </si>
  <si>
    <t>Konda Reddy Chennuri</t>
  </si>
  <si>
    <t>Lavanya Chalika</t>
  </si>
  <si>
    <t>Navya Dunna</t>
  </si>
  <si>
    <t>Palkar Dayanand</t>
  </si>
  <si>
    <t>Devi Satya Priya Garaga</t>
  </si>
  <si>
    <t>Kumar Gopi </t>
  </si>
  <si>
    <t>Rout Jyoti</t>
  </si>
  <si>
    <t>kekumar</t>
  </si>
  <si>
    <t>Keshapuram Sai Kumar</t>
  </si>
  <si>
    <t>Kuber Tirampuram</t>
  </si>
  <si>
    <t>Marla Kranthi Kumar</t>
  </si>
  <si>
    <t>Lalitkumar Patil Nilay</t>
  </si>
  <si>
    <t>Ahire Mayuri</t>
  </si>
  <si>
    <t>Kampli Megha</t>
  </si>
  <si>
    <t>mubinb</t>
  </si>
  <si>
    <t>Mubin Bashir Tamboli Tamboli</t>
  </si>
  <si>
    <t>Yedlawar Manish</t>
  </si>
  <si>
    <t>Zakeer B</t>
  </si>
  <si>
    <t>Shete Nikhil</t>
  </si>
  <si>
    <t>Ingale Pankaj</t>
  </si>
  <si>
    <t>Rahul Rahul</t>
  </si>
  <si>
    <t>Ramesh Rathlavath</t>
  </si>
  <si>
    <t>Kale Rohit Chandrakant</t>
  </si>
  <si>
    <t>Prakash B</t>
  </si>
  <si>
    <t>amyadagoni</t>
  </si>
  <si>
    <t>Myadagoni Anusha</t>
  </si>
  <si>
    <t>apitla</t>
  </si>
  <si>
    <t>Pitla Anitha</t>
  </si>
  <si>
    <t>hharika</t>
  </si>
  <si>
    <t>Gaddam Harika</t>
  </si>
  <si>
    <t>mmahadevi</t>
  </si>
  <si>
    <t>Tummalacharla Mahadevi</t>
  </si>
  <si>
    <t>satchitp</t>
  </si>
  <si>
    <t>Satchit Patra</t>
  </si>
  <si>
    <t>Yadav Abhishek</t>
  </si>
  <si>
    <t>Anusha Myadagoni</t>
  </si>
  <si>
    <t>Shamkumar Mahajan</t>
  </si>
  <si>
    <t>Bhavya Pinnamshetti</t>
  </si>
  <si>
    <t>Mukthar Mohammad</t>
  </si>
  <si>
    <t>Anum Mohammadi</t>
  </si>
  <si>
    <t>Chaudhari Mohit Pandit</t>
  </si>
  <si>
    <t>Mounika C</t>
  </si>
  <si>
    <t>Patil Piyush</t>
  </si>
  <si>
    <t>Prasanth Rowthu</t>
  </si>
  <si>
    <t>Ramu Ramavath</t>
  </si>
  <si>
    <t>Radhika Narani</t>
  </si>
  <si>
    <t>Rathor Rachna </t>
  </si>
  <si>
    <t>Rubina Sattar</t>
  </si>
  <si>
    <t>Sidral Rajesh</t>
  </si>
  <si>
    <t>Rupali Maruti Shende</t>
  </si>
  <si>
    <t>Sahil Raj</t>
  </si>
  <si>
    <t>Shaik Saif</t>
  </si>
  <si>
    <t>Kiran Jalagam</t>
  </si>
  <si>
    <t>Saurabh Narendrasingh Chavhan</t>
  </si>
  <si>
    <t>Snehal Khairnar</t>
  </si>
  <si>
    <t>Snehal Kulkarni</t>
  </si>
  <si>
    <t>Snehal Mane</t>
  </si>
  <si>
    <t>Sampatkumar Suniljohnson</t>
  </si>
  <si>
    <t>Shrilaxmi Shrilaxmi</t>
  </si>
  <si>
    <t>Yogesh Lakade</t>
  </si>
  <si>
    <t>Hulle Akshaykumar</t>
  </si>
  <si>
    <t>Sameer Chapala</t>
  </si>
  <si>
    <t>Kshitija Korade</t>
  </si>
  <si>
    <t>ljadhav</t>
  </si>
  <si>
    <t>Jadhav Laxman</t>
  </si>
  <si>
    <t>Mayuresh Desai</t>
  </si>
  <si>
    <t>Mira Dere</t>
  </si>
  <si>
    <t>Momina Shaikh</t>
  </si>
  <si>
    <t>Madhusri Muthyala</t>
  </si>
  <si>
    <t>Naresh Avisetty</t>
  </si>
  <si>
    <t>Gaikwad Nayan </t>
  </si>
  <si>
    <t>Nayan Paggi</t>
  </si>
  <si>
    <t>Phanindra Hari</t>
  </si>
  <si>
    <t>Paramesh Juluru</t>
  </si>
  <si>
    <t>Piyush Prashant Raimale</t>
  </si>
  <si>
    <t>Priyanka Patil</t>
  </si>
  <si>
    <t>Pratibha Wagh</t>
  </si>
  <si>
    <t>Ravindra Singh</t>
  </si>
  <si>
    <t>Kumbhar Rajshree</t>
  </si>
  <si>
    <t>Lokhande Sanjay</t>
  </si>
  <si>
    <t>Sachin Devkate</t>
  </si>
  <si>
    <t>Harisha Sekhar Mohanthi</t>
  </si>
  <si>
    <t>Khadar Basha Shaik</t>
  </si>
  <si>
    <t>Swathi Pudi</t>
  </si>
  <si>
    <t>Laya Talamanchi</t>
  </si>
  <si>
    <t>Priya S</t>
  </si>
  <si>
    <t>Abhijit Chitale</t>
  </si>
  <si>
    <t>Amrapali Yashawant Khandagale</t>
  </si>
  <si>
    <t>Anusha Reddy</t>
  </si>
  <si>
    <t>Mula Devendranada Reddy</t>
  </si>
  <si>
    <t>gaurim</t>
  </si>
  <si>
    <t>Gauri Maruti Shinde</t>
  </si>
  <si>
    <t>Vardhini Hemapriya</t>
  </si>
  <si>
    <t>Vishwakarma Khushboo</t>
  </si>
  <si>
    <t>Muthireddy Lakshmi Sravanthi</t>
  </si>
  <si>
    <t>Mufeed Bashir Sheikh</t>
  </si>
  <si>
    <t>Narukulla Sushmitha</t>
  </si>
  <si>
    <t>pravsingh</t>
  </si>
  <si>
    <t>Singh Thakur</t>
  </si>
  <si>
    <t>Verma Rishap</t>
  </si>
  <si>
    <t>Madan Rohit</t>
  </si>
  <si>
    <t>Mesharam Rohit</t>
  </si>
  <si>
    <t>Ritik Prakash Taru</t>
  </si>
  <si>
    <t>Sameer Md</t>
  </si>
  <si>
    <t>Shivshankar Biradar</t>
  </si>
  <si>
    <t>Hule Shital Ramdas</t>
  </si>
  <si>
    <t>Shivendu Kishore</t>
  </si>
  <si>
    <t>Shivam Kumar</t>
  </si>
  <si>
    <t>Jaitapkar Siddhesh Uttam</t>
  </si>
  <si>
    <t>ssadhuka</t>
  </si>
  <si>
    <t>Shubham Shivshankar Sadhuka</t>
  </si>
  <si>
    <t>Udayasree Udayasree</t>
  </si>
  <si>
    <t>Vijayraj Netaji Kamble</t>
  </si>
  <si>
    <t>Ravali Vendheti</t>
  </si>
  <si>
    <t>Ghante Abhishek</t>
  </si>
  <si>
    <t>Kumar Dinesh</t>
  </si>
  <si>
    <t>Manasa Salidendi</t>
  </si>
  <si>
    <t>Dadmode Prabhakar</t>
  </si>
  <si>
    <t>Laxman Kawade</t>
  </si>
  <si>
    <t>rraviprakash</t>
  </si>
  <si>
    <t>Raviprakash Perisetty</t>
  </si>
  <si>
    <t>Sai Charan Sai Charan</t>
  </si>
  <si>
    <t>Saroja Kumar Sahu</t>
  </si>
  <si>
    <t>sayang</t>
  </si>
  <si>
    <t>Sayan Ghosh</t>
  </si>
  <si>
    <t>Dhavale Sonam Kailas</t>
  </si>
  <si>
    <t>Erukala Erukala</t>
  </si>
  <si>
    <t>Shruthi Shruthi</t>
  </si>
  <si>
    <t>Sowmya Nalli</t>
  </si>
  <si>
    <t>Sapa Nived</t>
  </si>
  <si>
    <t>Sai Gowtham Sai Gowtham</t>
  </si>
  <si>
    <t>Sathish Sathish</t>
  </si>
  <si>
    <t>Shireen Shaik</t>
  </si>
  <si>
    <t>Shiva Shiva</t>
  </si>
  <si>
    <t>Shresta Rodda</t>
  </si>
  <si>
    <t>Simrana Shaik</t>
  </si>
  <si>
    <t>ssoujanya</t>
  </si>
  <si>
    <t>Soujanya Soujanya</t>
  </si>
  <si>
    <t>Sri Divya Sri Divya</t>
  </si>
  <si>
    <t>Srija Reddy Srija Reddy</t>
  </si>
  <si>
    <t>Subramanyam Laveti</t>
  </si>
  <si>
    <t>Subhash Subhash</t>
  </si>
  <si>
    <t>Deshbhratar Tejaswini</t>
  </si>
  <si>
    <t>Vasavi Vasavi</t>
  </si>
  <si>
    <t>Vijaya Laxmi Vijaya Laxmi</t>
  </si>
  <si>
    <t>ajadia</t>
  </si>
  <si>
    <t>Ayushi Jadia</t>
  </si>
  <si>
    <t>ddeepika</t>
  </si>
  <si>
    <t>Deepika Vanka</t>
  </si>
  <si>
    <t>Dhaneshwari Vallepu</t>
  </si>
  <si>
    <t>Divya Thokala</t>
  </si>
  <si>
    <t>Sowjanya Damarla</t>
  </si>
  <si>
    <t>esware</t>
  </si>
  <si>
    <t>Eswar Talanki</t>
  </si>
  <si>
    <t>Fazeel Shaik</t>
  </si>
  <si>
    <t>Chinnraj Gomathi</t>
  </si>
  <si>
    <t>Ghouse Mohammad</t>
  </si>
  <si>
    <t>Gunasekaran Manikandan</t>
  </si>
  <si>
    <t>Kumar Velpula</t>
  </si>
  <si>
    <t>Madhura Prakash Vaidya</t>
  </si>
  <si>
    <t>Nagisetty Keerthy</t>
  </si>
  <si>
    <t>Nikhila Boni</t>
  </si>
  <si>
    <t>Buddhapal Novindra Khobragade</t>
  </si>
  <si>
    <t>Jathar Prathamesh</t>
  </si>
  <si>
    <t>Rahul Hanmant Shelake</t>
  </si>
  <si>
    <t>Jamadar Rupali</t>
  </si>
  <si>
    <t>Sachin Vijay Chavan</t>
  </si>
  <si>
    <t>Menon Sandeep Menon</t>
  </si>
  <si>
    <t>Gangadhar Pottipati</t>
  </si>
  <si>
    <t>snjadhav</t>
  </si>
  <si>
    <t>Jadhav Snehal</t>
  </si>
  <si>
    <t>Sugun Kumar Chettabattula</t>
  </si>
  <si>
    <t>Tejaswi Manchikanti</t>
  </si>
  <si>
    <t>gopiy</t>
  </si>
  <si>
    <t>Pasu Gopi Yadav</t>
  </si>
  <si>
    <t>nchenchugari</t>
  </si>
  <si>
    <t>Chenchugari Naveena</t>
  </si>
  <si>
    <t>ndileep</t>
  </si>
  <si>
    <t>Nelluri Dileep</t>
  </si>
  <si>
    <t>schenna</t>
  </si>
  <si>
    <t>Srikanth Chenna</t>
  </si>
  <si>
    <t>vsravani</t>
  </si>
  <si>
    <t>Vasamsetti Sravani</t>
  </si>
  <si>
    <t>Rakesh Anthati</t>
  </si>
  <si>
    <t>Megashyam Chintha</t>
  </si>
  <si>
    <t>gchanna</t>
  </si>
  <si>
    <t>Channa Sachin</t>
  </si>
  <si>
    <t>jwesley</t>
  </si>
  <si>
    <t>Wesley John</t>
  </si>
  <si>
    <t>Jyothi Jangiti</t>
  </si>
  <si>
    <t>Venkata Rajesh  Kanukolanu</t>
  </si>
  <si>
    <t>Sutar Sagar</t>
  </si>
  <si>
    <t>Lakshmi Pavani Eruvanti</t>
  </si>
  <si>
    <t>Vullakula Lakshminarayana</t>
  </si>
  <si>
    <t>Manjula Kunche </t>
  </si>
  <si>
    <t>Mujeeb bubere Saab</t>
  </si>
  <si>
    <t>Narayana Mutyala</t>
  </si>
  <si>
    <t>Niharika  Rachakatla</t>
  </si>
  <si>
    <t>Niyaz Khanahmed </t>
  </si>
  <si>
    <t>Ravali Panchakatla</t>
  </si>
  <si>
    <t>Durga Gunnam</t>
  </si>
  <si>
    <t>pnare</t>
  </si>
  <si>
    <t>Nare Praband</t>
  </si>
  <si>
    <t>Pooja Enthala</t>
  </si>
  <si>
    <t>Pawan Pawan</t>
  </si>
  <si>
    <t>Associate</t>
  </si>
  <si>
    <t>Ghosh Saikat</t>
  </si>
  <si>
    <t>Patel Saddam</t>
  </si>
  <si>
    <t>Bavadhane Sarika Maruti </t>
  </si>
  <si>
    <t>Kottamidde Samarth Balaji </t>
  </si>
  <si>
    <t>SUSMITHA</t>
  </si>
  <si>
    <t>Susmitha Meda</t>
  </si>
  <si>
    <t>Shivaji Valige</t>
  </si>
  <si>
    <t>Adiyal Adiyal</t>
  </si>
  <si>
    <t>Alekya Alekya</t>
  </si>
  <si>
    <t>Anupama Anupama</t>
  </si>
  <si>
    <t>Basith Abdul</t>
  </si>
  <si>
    <t>ABHIJIT SANJAY GAIKWAD</t>
  </si>
  <si>
    <t>Akhil Akhil</t>
  </si>
  <si>
    <t>Ankita Uttam Salunke</t>
  </si>
  <si>
    <t>Anusha Anusha</t>
  </si>
  <si>
    <t>Ajay Rudrawar Apurva</t>
  </si>
  <si>
    <t>Anil Kaldate</t>
  </si>
  <si>
    <t>Bhor Hrishikesh</t>
  </si>
  <si>
    <t>Kumba Priyanka</t>
  </si>
  <si>
    <t>Nandiwada Likitha</t>
  </si>
  <si>
    <t>Aneesh Marneni</t>
  </si>
  <si>
    <t>Manoj Dwivedi</t>
  </si>
  <si>
    <t>Umbarkar Prasad</t>
  </si>
  <si>
    <t>Kumar Muthireddy</t>
  </si>
  <si>
    <t>Pingale Omkar</t>
  </si>
  <si>
    <t>Prem Sai Krishna Relangi</t>
  </si>
  <si>
    <t>Arun Kumar Ravuri</t>
  </si>
  <si>
    <t>Chaupal Rambalak</t>
  </si>
  <si>
    <t>sargade</t>
  </si>
  <si>
    <t>Sujit Kashinath Argade</t>
  </si>
  <si>
    <t>Sneha Ganesh Gaikwad</t>
  </si>
  <si>
    <t>Suma Choppala</t>
  </si>
  <si>
    <t>tsumanth</t>
  </si>
  <si>
    <t>Sumanth Thimmapuram</t>
  </si>
  <si>
    <t>Ashwini Ashwini</t>
  </si>
  <si>
    <t>admishra</t>
  </si>
  <si>
    <t>Mishra Aditya</t>
  </si>
  <si>
    <t>ddhage@nvidia.com</t>
  </si>
  <si>
    <t>Dubbaka Naresh</t>
  </si>
  <si>
    <t>Shabdi Furquan Md Ismail</t>
  </si>
  <si>
    <t>ganeganesh@nvidia.com</t>
  </si>
  <si>
    <t>ganeganesh</t>
  </si>
  <si>
    <t>Shaik huzaifa Hasan</t>
  </si>
  <si>
    <t>Kumar Saurabh</t>
  </si>
  <si>
    <t>meghodke@nvidia.com</t>
  </si>
  <si>
    <t>meghodke</t>
  </si>
  <si>
    <t>Midhuna Midhuna</t>
  </si>
  <si>
    <t>Mohammadrafiq Shaikh</t>
  </si>
  <si>
    <t>ngangurde@nvidia.com</t>
  </si>
  <si>
    <t>Sartape Namita</t>
  </si>
  <si>
    <t>Kasar Nuroddin</t>
  </si>
  <si>
    <t>Kulkarni Onkar</t>
  </si>
  <si>
    <t>Kadawkar Ku</t>
  </si>
  <si>
    <t>Pran Kamble Pran Kamble</t>
  </si>
  <si>
    <t>Ramachandra Nikambe Pratik</t>
  </si>
  <si>
    <t>Shivraj Basavraj Dhanne</t>
  </si>
  <si>
    <t>sgalagali@nvidia.com</t>
  </si>
  <si>
    <t>shaikm</t>
  </si>
  <si>
    <t>Shaik Mohammad Afroz Hussain</t>
  </si>
  <si>
    <t>Chauhan Shivendu</t>
  </si>
  <si>
    <t>Shirisha Vinayak Padal</t>
  </si>
  <si>
    <t>Salunke Shubham</t>
  </si>
  <si>
    <t>Sumadha Adupa</t>
  </si>
  <si>
    <t>Shubham Baburao Suslade</t>
  </si>
  <si>
    <t>ssutradhar</t>
  </si>
  <si>
    <t>Sandeep Sutradhar</t>
  </si>
  <si>
    <t>Repalle Subba Rao</t>
  </si>
  <si>
    <t>Vangapandu Subhash Kumar</t>
  </si>
  <si>
    <t>Sontenam Gopi Naga Surya Manikanta</t>
  </si>
  <si>
    <t>Sravani Yadala</t>
  </si>
  <si>
    <t>aysoni@nvidia.com</t>
  </si>
  <si>
    <t>Shaik Mohammad Afroz</t>
  </si>
  <si>
    <t>gopatil@nvidia.com</t>
  </si>
  <si>
    <t>gsree@nvidia.com</t>
  </si>
  <si>
    <t>gsree</t>
  </si>
  <si>
    <t>gudurus@nvidia.com</t>
  </si>
  <si>
    <t>gvidhya@nvidia.com</t>
  </si>
  <si>
    <t>mohammads@nvidia.com</t>
  </si>
  <si>
    <t>mtajuddin@nvidia.com</t>
  </si>
  <si>
    <t>musharrafa@nvidia.com</t>
  </si>
  <si>
    <t>shakhil@nvidia.com</t>
  </si>
  <si>
    <t>snagamounika@nvidia.com</t>
  </si>
  <si>
    <t>talarit@nvidia.com</t>
  </si>
  <si>
    <t>Dandeboina Amani</t>
  </si>
  <si>
    <t>Kulthe Akash</t>
  </si>
  <si>
    <t>Boggavarapu Boggavarapu</t>
  </si>
  <si>
    <t>Lande Bhairavi</t>
  </si>
  <si>
    <t>Bhavesh Shashikant Vaze</t>
  </si>
  <si>
    <t>Jyoti Netaji Kadam</t>
  </si>
  <si>
    <t>Kumbhar Nikita</t>
  </si>
  <si>
    <t>Murari Kavya Sree</t>
  </si>
  <si>
    <t>Polaji Naveen</t>
  </si>
  <si>
    <t>Vedpathak Krunal</t>
  </si>
  <si>
    <t>Wagh Krushna</t>
  </si>
  <si>
    <t>Bilal Md</t>
  </si>
  <si>
    <t>Chandrashekar Neelam</t>
  </si>
  <si>
    <t>nituk</t>
  </si>
  <si>
    <t>Kumari Nitu </t>
  </si>
  <si>
    <t>Nizamuddin Shaik</t>
  </si>
  <si>
    <t>NILESH PRAKASH MAHER</t>
  </si>
  <si>
    <t>Nikita Rajendra Nalawade</t>
  </si>
  <si>
    <t>Triveni Nagulavancha</t>
  </si>
  <si>
    <t>Khanna Rahul</t>
  </si>
  <si>
    <t>rkarke</t>
  </si>
  <si>
    <t>Karke Rahul</t>
  </si>
  <si>
    <t>Bharadwaz Susheel</t>
  </si>
  <si>
    <t>Mhatre Shubham</t>
  </si>
  <si>
    <t>Holkar Gayatri</t>
  </si>
  <si>
    <t>Khan Md</t>
  </si>
  <si>
    <t>Shubham Shubham</t>
  </si>
  <si>
    <t>Eswar Uppala</t>
  </si>
  <si>
    <t>Singh Yogesh</t>
  </si>
  <si>
    <t>Sonawane Yogesh</t>
  </si>
  <si>
    <t>Arpitha Jadhav</t>
  </si>
  <si>
    <t>Varma Akash</t>
  </si>
  <si>
    <t>Anand</t>
  </si>
  <si>
    <t>apekshaz</t>
  </si>
  <si>
    <t>Zende Apeksha</t>
  </si>
  <si>
    <t>Pramod Bhagvat</t>
  </si>
  <si>
    <t>Tirkey Anand</t>
  </si>
  <si>
    <t>Swathi C</t>
  </si>
  <si>
    <t>Shamkant Terkar Dinesh</t>
  </si>
  <si>
    <t>Shaik Firoz</t>
  </si>
  <si>
    <t>Bachhav Himani</t>
  </si>
  <si>
    <t>jjohnfrancis</t>
  </si>
  <si>
    <t>John Francis Purilla</t>
  </si>
  <si>
    <t>Kiran Kowtarapu</t>
  </si>
  <si>
    <t>kkowshik</t>
  </si>
  <si>
    <t>Kowshik Nethala</t>
  </si>
  <si>
    <t>Prashant Kummari</t>
  </si>
  <si>
    <t>Ramdas Nakhava Mitesh</t>
  </si>
  <si>
    <t>myedle</t>
  </si>
  <si>
    <t>Yedle Yedle</t>
  </si>
  <si>
    <t>Anusha Nookala</t>
  </si>
  <si>
    <t>Shende Pankaj Rameshwar</t>
  </si>
  <si>
    <t>Bharare Renuka</t>
  </si>
  <si>
    <t>Vishwanath Munde Rohini</t>
  </si>
  <si>
    <t>Rohith Kanduri</t>
  </si>
  <si>
    <t>rswami</t>
  </si>
  <si>
    <t>Swami Ratish</t>
  </si>
  <si>
    <t>Chakraborty Sandeep</t>
  </si>
  <si>
    <t>Sayyed Asim Sayyed muneer</t>
  </si>
  <si>
    <t>Dahihande Shrikant</t>
  </si>
  <si>
    <t>Khazi Sameer</t>
  </si>
  <si>
    <t>Dash Srinibasha</t>
  </si>
  <si>
    <t>Sandeep B Sandeep B</t>
  </si>
  <si>
    <t>Shashikant Nagnath Shirgire</t>
  </si>
  <si>
    <t>Uddhavrao Patil</t>
  </si>
  <si>
    <t>Chukka Yata</t>
  </si>
  <si>
    <t>aamulya</t>
  </si>
  <si>
    <t>Chimaladari Amulya</t>
  </si>
  <si>
    <t>bbhavana</t>
  </si>
  <si>
    <t>Bheemanapalli Bhavana</t>
  </si>
  <si>
    <t>bkour</t>
  </si>
  <si>
    <t>Bhupendar Kour</t>
  </si>
  <si>
    <t>phungund</t>
  </si>
  <si>
    <t>Pravin Gangadhar Hungund</t>
  </si>
  <si>
    <t>pratikj</t>
  </si>
  <si>
    <t>Pratik Jagtap</t>
  </si>
  <si>
    <t>aarpita</t>
  </si>
  <si>
    <t>Arpita Arpita</t>
  </si>
  <si>
    <t>Amulya</t>
  </si>
  <si>
    <t xml:space="preserve">abgorai </t>
  </si>
  <si>
    <t>Gorai Abhishek</t>
  </si>
  <si>
    <t>amuniswami</t>
  </si>
  <si>
    <t>Muniswami Abhishek</t>
  </si>
  <si>
    <t>anraj</t>
  </si>
  <si>
    <t>Raj Ankit </t>
  </si>
  <si>
    <t>ashokk</t>
  </si>
  <si>
    <t>Kumar Ashok</t>
  </si>
  <si>
    <t>bmahajan</t>
  </si>
  <si>
    <t>Mahajan Bhagyashri</t>
  </si>
  <si>
    <t>gsairam</t>
  </si>
  <si>
    <t>Sai Ram Gaddam </t>
  </si>
  <si>
    <t>janair</t>
  </si>
  <si>
    <t>Nair Jayakrishnan</t>
  </si>
  <si>
    <t>kkanchana</t>
  </si>
  <si>
    <t>Kanchana Kanchana</t>
  </si>
  <si>
    <t>knithin</t>
  </si>
  <si>
    <t>Nithin Konda</t>
  </si>
  <si>
    <t>mithileshk</t>
  </si>
  <si>
    <t>Kulkarni Mithilesh</t>
  </si>
  <si>
    <t>mveni</t>
  </si>
  <si>
    <t>Veni Mummini</t>
  </si>
  <si>
    <t>nmounika</t>
  </si>
  <si>
    <t>Mounika Nethakani</t>
  </si>
  <si>
    <t>pramodg</t>
  </si>
  <si>
    <t>Ghosh Pramod</t>
  </si>
  <si>
    <t>pramodp</t>
  </si>
  <si>
    <t>Prabhu Pramod</t>
  </si>
  <si>
    <t>sangmesh</t>
  </si>
  <si>
    <t>Sangmesh</t>
  </si>
  <si>
    <t>sather</t>
  </si>
  <si>
    <t>Ather Syed</t>
  </si>
  <si>
    <t>siddharamp</t>
  </si>
  <si>
    <t>Patil Siddharam</t>
  </si>
  <si>
    <t>snoor</t>
  </si>
  <si>
    <t>Noor Shahid</t>
  </si>
  <si>
    <t>ssunayana</t>
  </si>
  <si>
    <t>Sunayana Sunayana</t>
  </si>
  <si>
    <t>vinaym</t>
  </si>
  <si>
    <t>Mishra Vinay</t>
  </si>
  <si>
    <t>vrushalin</t>
  </si>
  <si>
    <t>Nandkishorrao Wadbude Vrushali</t>
  </si>
  <si>
    <t>Patel Mohamadtalib</t>
  </si>
  <si>
    <t>Amani Raikanapata</t>
  </si>
  <si>
    <t>Kishore Balasani Venkata</t>
  </si>
  <si>
    <t>Sushma Bore</t>
  </si>
  <si>
    <t>Belide Sravani</t>
  </si>
  <si>
    <t>B Divya</t>
  </si>
  <si>
    <t>Gadde Geetha Sri</t>
  </si>
  <si>
    <t>Pasula Jyothi</t>
  </si>
  <si>
    <t>kbannaravuri</t>
  </si>
  <si>
    <t>Bannaravuri Kavya Lekha</t>
  </si>
  <si>
    <t>Jannepelly Kusuma</t>
  </si>
  <si>
    <t>Madhu Somu</t>
  </si>
  <si>
    <t>Hussaini Syed Mohd</t>
  </si>
  <si>
    <t>G Parimala</t>
  </si>
  <si>
    <t>V Poojitha</t>
  </si>
  <si>
    <t>Chukka Puneeth Kumar</t>
  </si>
  <si>
    <t>Aouta Srikanth</t>
  </si>
  <si>
    <t>Behera Saumya</t>
  </si>
  <si>
    <t>Bhavya Koppolu</t>
  </si>
  <si>
    <t>Kumar Settyvinay</t>
  </si>
  <si>
    <t>Sarikonda Radhika</t>
  </si>
  <si>
    <t>swathig</t>
  </si>
  <si>
    <t>Swathi Gopparajula</t>
  </si>
  <si>
    <t>Tomin Varghese Thomas</t>
  </si>
  <si>
    <t>vmarotrao</t>
  </si>
  <si>
    <t>Marotrao Kumkar</t>
  </si>
  <si>
    <t>Maneesha Yenugula</t>
  </si>
  <si>
    <t>avnit</t>
  </si>
  <si>
    <t>Tiwari Avni</t>
  </si>
  <si>
    <t>Bhupendar Kaur</t>
  </si>
  <si>
    <t>bogavishal</t>
  </si>
  <si>
    <t>Vishal Boga</t>
  </si>
  <si>
    <t>guthap</t>
  </si>
  <si>
    <t>Priyanka Priyanka</t>
  </si>
  <si>
    <t>ksamal</t>
  </si>
  <si>
    <t>Kirti Bharti Samal</t>
  </si>
  <si>
    <t>manikantam</t>
  </si>
  <si>
    <t>Manikanta Manikanta</t>
  </si>
  <si>
    <t>mir</t>
  </si>
  <si>
    <t>R Mighty Sekhar</t>
  </si>
  <si>
    <t>npriyanka</t>
  </si>
  <si>
    <t>pingle</t>
  </si>
  <si>
    <t>Ingle Pooja</t>
  </si>
  <si>
    <t>preddaiah</t>
  </si>
  <si>
    <t>Reddaiah Peruru</t>
  </si>
  <si>
    <t>ravirajk</t>
  </si>
  <si>
    <t>Kadam Raviraj</t>
  </si>
  <si>
    <t>rramana</t>
  </si>
  <si>
    <t>Chevula Ramana</t>
  </si>
  <si>
    <t>rreshma</t>
  </si>
  <si>
    <t>Reshma Reshma</t>
  </si>
  <si>
    <t>sabreddy</t>
  </si>
  <si>
    <t>Reddy Sabbula Suresh</t>
  </si>
  <si>
    <t>sampatk</t>
  </si>
  <si>
    <t>Kadam Pratik</t>
  </si>
  <si>
    <t>sanjivanii</t>
  </si>
  <si>
    <t>Ingole Sanjivani</t>
  </si>
  <si>
    <t>saraswathip</t>
  </si>
  <si>
    <t>Praveen Pinnamasetty</t>
  </si>
  <si>
    <t>srali</t>
  </si>
  <si>
    <t>Rali Santosh Rohan</t>
  </si>
  <si>
    <t>ssumanth</t>
  </si>
  <si>
    <t>Sumanth Sumanth</t>
  </si>
  <si>
    <t>tthirumala</t>
  </si>
  <si>
    <t>Thirumala Kuncham</t>
  </si>
  <si>
    <t>veenav</t>
  </si>
  <si>
    <t>Veena Dasthoti</t>
  </si>
  <si>
    <t>vsurendra</t>
  </si>
  <si>
    <t>Surendra Parampudi</t>
  </si>
  <si>
    <t>vvineetha</t>
  </si>
  <si>
    <t>Vineetha Vojjala</t>
  </si>
  <si>
    <t>arsheds</t>
  </si>
  <si>
    <t>Shaik Arshed</t>
  </si>
  <si>
    <t>BA Ashwini</t>
  </si>
  <si>
    <t>Khan Atif</t>
  </si>
  <si>
    <t>Chelsi Samatha Manda</t>
  </si>
  <si>
    <t>Ganga Mandadi </t>
  </si>
  <si>
    <t>Harish Kumar M</t>
  </si>
  <si>
    <t>Manohar Jumbarathi</t>
  </si>
  <si>
    <t>jsarkar</t>
  </si>
  <si>
    <t>Sarkar Juhi</t>
  </si>
  <si>
    <t>Yelutala Priyanka</t>
  </si>
  <si>
    <t>mekab</t>
  </si>
  <si>
    <t>Babu Meka</t>
  </si>
  <si>
    <t>Taiyab Charkha</t>
  </si>
  <si>
    <t>Chavhan Ninad</t>
  </si>
  <si>
    <t>Mamatha Pashapu </t>
  </si>
  <si>
    <t>Telang Payal</t>
  </si>
  <si>
    <t>Krishna Posina</t>
  </si>
  <si>
    <t>Priyanka Pudari</t>
  </si>
  <si>
    <t>rkambale</t>
  </si>
  <si>
    <t>Kambale Ravishankar</t>
  </si>
  <si>
    <t>Khatmode Ramkrushna</t>
  </si>
  <si>
    <t>Saikumar Saikumar</t>
  </si>
  <si>
    <t>sberde</t>
  </si>
  <si>
    <t>Berde Siddhesh</t>
  </si>
  <si>
    <t>Sangeetha Sangeetha</t>
  </si>
  <si>
    <t>Sindhu Priya Gundluru</t>
  </si>
  <si>
    <t>vikasd</t>
  </si>
  <si>
    <t>Dubey Vikas</t>
  </si>
  <si>
    <t>vvisweswarar</t>
  </si>
  <si>
    <t>Visweswararao Manam</t>
  </si>
  <si>
    <t>Kardak Yogesh</t>
  </si>
  <si>
    <t>cs</t>
  </si>
  <si>
    <t>Akshay Akshay</t>
  </si>
  <si>
    <t>Pravin hungund</t>
  </si>
  <si>
    <t>Ambadas Arvind</t>
  </si>
  <si>
    <t>Harde Akash</t>
  </si>
  <si>
    <t>Sai Mounika Chillapalli</t>
  </si>
  <si>
    <t>Dileep Magar Godavari</t>
  </si>
  <si>
    <t>Chavan Harshavardhan</t>
  </si>
  <si>
    <t>Babwane Iqbal</t>
  </si>
  <si>
    <t>Triveni Kolli</t>
  </si>
  <si>
    <t>Kumar Rahul</t>
  </si>
  <si>
    <t>Kumar Pragada</t>
  </si>
  <si>
    <t>Pravin Hungund</t>
  </si>
  <si>
    <t>lnalla</t>
  </si>
  <si>
    <t>Nalla Marie</t>
  </si>
  <si>
    <t>Dhiraj Borkar Mehul</t>
  </si>
  <si>
    <t>Malik Mohammed</t>
  </si>
  <si>
    <t>Sai Naik</t>
  </si>
  <si>
    <t>Fatima Nuzhat</t>
  </si>
  <si>
    <t>parinavd</t>
  </si>
  <si>
    <t>Dubey Parinav</t>
  </si>
  <si>
    <t>Krishna Guduru</t>
  </si>
  <si>
    <t>Lakshman Kumar Medurichakravarthula</t>
  </si>
  <si>
    <t>Bandgar Ratnakar</t>
  </si>
  <si>
    <t>rbanne</t>
  </si>
  <si>
    <t>Banne Rukkappa</t>
  </si>
  <si>
    <t>Anand Sarvmani</t>
  </si>
  <si>
    <t>Jambhurkar Shivanand</t>
  </si>
  <si>
    <t>vaishnaviv</t>
  </si>
  <si>
    <t>Vaishnavi Vaishnavi</t>
  </si>
  <si>
    <t>vinvinay</t>
  </si>
  <si>
    <t>Vinay Vinay</t>
  </si>
  <si>
    <t>Vishalarani  Vishalarani </t>
  </si>
  <si>
    <t>arani</t>
  </si>
  <si>
    <t>Dudedda Anitha Rani</t>
  </si>
  <si>
    <t>dshekhar</t>
  </si>
  <si>
    <t>Dollenuru Shekhar</t>
  </si>
  <si>
    <t>gsaikrishna</t>
  </si>
  <si>
    <t>Gandra Sai Krishna</t>
  </si>
  <si>
    <t>sateeshb</t>
  </si>
  <si>
    <t>Posani Sateesh Babu</t>
  </si>
  <si>
    <t>vjagadeesh</t>
  </si>
  <si>
    <t>Kunchala Venkata Jagadeesh</t>
  </si>
  <si>
    <t>Achari Amareshwara</t>
  </si>
  <si>
    <t>Akshay Dubhashi</t>
  </si>
  <si>
    <t>Akash Ghosh</t>
  </si>
  <si>
    <t>Amit Maity</t>
  </si>
  <si>
    <t>Ansari Akbar</t>
  </si>
  <si>
    <t>arahangdale@nvidia.com</t>
  </si>
  <si>
    <t>Rahangdale Aanchal</t>
  </si>
  <si>
    <t>Avinash Sharma</t>
  </si>
  <si>
    <t>VH Bhuvan </t>
  </si>
  <si>
    <t>Khan Gulfam</t>
  </si>
  <si>
    <t>Patel Hafeej</t>
  </si>
  <si>
    <t>M Hariharasudhan</t>
  </si>
  <si>
    <t>Medem Janardhanarao</t>
  </si>
  <si>
    <t>margam praveen kumar</t>
  </si>
  <si>
    <t>Mazhar Mahiboob Shaikh</t>
  </si>
  <si>
    <t>Jane Meghraj</t>
  </si>
  <si>
    <t>Mayur Dattatray Thakare</t>
  </si>
  <si>
    <t>Sutar Omkar</t>
  </si>
  <si>
    <t>Jadi Rahul</t>
  </si>
  <si>
    <t>Syam Avvaru</t>
  </si>
  <si>
    <t>Barathe Santosh Suni</t>
  </si>
  <si>
    <t>Patil Shubham Ajit</t>
  </si>
  <si>
    <t>Sudharshan Rao Namagundla</t>
  </si>
  <si>
    <t>Srinivasulu Srinivasulu</t>
  </si>
  <si>
    <t>Anthal Vernium</t>
  </si>
  <si>
    <t>Aakarapu Kumar</t>
  </si>
  <si>
    <t>Reddy Adaiahgari </t>
  </si>
  <si>
    <t>Akash Kumar</t>
  </si>
  <si>
    <t>Akhil Bula</t>
  </si>
  <si>
    <t>Alekhya Alekhya</t>
  </si>
  <si>
    <t>Anu Gopal</t>
  </si>
  <si>
    <t>Anusha (Basineni) Anusha</t>
  </si>
  <si>
    <t>Batchu Sri Bhanu</t>
  </si>
  <si>
    <t>Bibinagar Kumar</t>
  </si>
  <si>
    <t>Krishnaveni Gandham</t>
  </si>
  <si>
    <t>Bhoyar Nikhil Vilas</t>
  </si>
  <si>
    <t>Ajum Patan</t>
  </si>
  <si>
    <t>Mdhusainkhan Pathan </t>
  </si>
  <si>
    <t>Prasanna Bathini</t>
  </si>
  <si>
    <t>Naidu Rayankula</t>
  </si>
  <si>
    <t>rekhar</t>
  </si>
  <si>
    <t>Rekha Rekha</t>
  </si>
  <si>
    <t>Jangam Shubham</t>
  </si>
  <si>
    <t>Kalyan Neelapala</t>
  </si>
  <si>
    <t>srasravya</t>
  </si>
  <si>
    <t>Sravya Potla</t>
  </si>
  <si>
    <t>Syed Bilal Syed Aqueel</t>
  </si>
  <si>
    <t>Vaishnavi Vijay Kale</t>
  </si>
  <si>
    <t>vekrishna</t>
  </si>
  <si>
    <t>Krishna Baggu</t>
  </si>
  <si>
    <t>Swamy Vagesh</t>
  </si>
  <si>
    <t>Vandan Vivek Thakare</t>
  </si>
  <si>
    <t>Sagar Agrawal</t>
  </si>
  <si>
    <t>Rathod Avinash Subhash</t>
  </si>
  <si>
    <t>Thakre Bhushan Namdevrao</t>
  </si>
  <si>
    <t>Jagadesh Jagadesh</t>
  </si>
  <si>
    <t>Aravind Aravind</t>
  </si>
  <si>
    <t>Ranade Namrata</t>
  </si>
  <si>
    <t>Khiste Pooja</t>
  </si>
  <si>
    <t>Pallavarajan H</t>
  </si>
  <si>
    <t>Vanitha Vannekuti</t>
  </si>
  <si>
    <t>Ali Khan Rizwan</t>
  </si>
  <si>
    <t>rrohitha</t>
  </si>
  <si>
    <t>Rohitha Rohitha</t>
  </si>
  <si>
    <t>saamer</t>
  </si>
  <si>
    <t>Aamer Syed</t>
  </si>
  <si>
    <t>Basheer Sakeena</t>
  </si>
  <si>
    <t>Reddy Shashank</t>
  </si>
  <si>
    <t>Nawaghare Shubhangi</t>
  </si>
  <si>
    <t>Sowjanya Sowjanya</t>
  </si>
  <si>
    <t>Sravya Sravya</t>
  </si>
  <si>
    <t>Sahil Sahil</t>
  </si>
  <si>
    <t>Shravya Shravya</t>
  </si>
  <si>
    <t>Sopan Dhaigude Shubham</t>
  </si>
  <si>
    <t>Sridevi Sridevi</t>
  </si>
  <si>
    <t>Sujith Solleti</t>
  </si>
  <si>
    <t>ssumanjali</t>
  </si>
  <si>
    <t>Sumanjali Sumanjali</t>
  </si>
  <si>
    <t>Sunil Sunil</t>
  </si>
  <si>
    <t>sussusmitha</t>
  </si>
  <si>
    <t>Susmitha Susmitha</t>
  </si>
  <si>
    <t>ubagal</t>
  </si>
  <si>
    <t>Bagal Uday</t>
  </si>
  <si>
    <t>Kumar Anil</t>
  </si>
  <si>
    <t>Sree Alavalapati</t>
  </si>
  <si>
    <t>Bijjala Srinidhi</t>
  </si>
  <si>
    <t>Chinthakrinda Jyothi</t>
  </si>
  <si>
    <t>Chendyala Roja</t>
  </si>
  <si>
    <t>Fahad Faizal</t>
  </si>
  <si>
    <t>Gaddamedi Umasree</t>
  </si>
  <si>
    <t>Hemang Kiritkumar Dave</t>
  </si>
  <si>
    <t>Indraja Avadhanam</t>
  </si>
  <si>
    <t>Sravani Kilaru</t>
  </si>
  <si>
    <t>Padole Khilesh</t>
  </si>
  <si>
    <t>ksereedivya</t>
  </si>
  <si>
    <t>Sreedivya Kantaypalli</t>
  </si>
  <si>
    <t>Sravani Mangali</t>
  </si>
  <si>
    <t>Ahmed Nizam</t>
  </si>
  <si>
    <t>Penchala Jagan</t>
  </si>
  <si>
    <t>Pranitha Pranitha</t>
  </si>
  <si>
    <t>Prasad Krishna Prasad</t>
  </si>
  <si>
    <t>E Priya</t>
  </si>
  <si>
    <t>Nath Sai</t>
  </si>
  <si>
    <t>Babasaheb Pawar Shubham</t>
  </si>
  <si>
    <t>Shivareddy Annarapu</t>
  </si>
  <si>
    <t>Mahapatra Sibasish</t>
  </si>
  <si>
    <t>vijaylakshmi</t>
  </si>
  <si>
    <t>Vijaylakshmi Vijaylakshmi</t>
  </si>
  <si>
    <t>Vineetha Vineetha</t>
  </si>
  <si>
    <t>Laxmi Vijay</t>
  </si>
  <si>
    <t>Singh Ayush</t>
  </si>
  <si>
    <t>Ghule Harshada</t>
  </si>
  <si>
    <t>Juhi Afsana Afsana</t>
  </si>
  <si>
    <t>Jandhyala Avinash</t>
  </si>
  <si>
    <t>Kandi Kumar</t>
  </si>
  <si>
    <t>Ashokrao Kawade</t>
  </si>
  <si>
    <t>Kanakaraju Kanakaraju</t>
  </si>
  <si>
    <t>Kranthi Kranthi Kumar</t>
  </si>
  <si>
    <t>KANDULA SRAVANI PUSHPA</t>
  </si>
  <si>
    <t>Lakshmi Lakshmi Suvarna</t>
  </si>
  <si>
    <t>Madhunitha Madhunitha</t>
  </si>
  <si>
    <t>Madineni Nagamani</t>
  </si>
  <si>
    <t>Madamanchi Ramu</t>
  </si>
  <si>
    <t>Jadhav Nikita</t>
  </si>
  <si>
    <t>Sri Chintala</t>
  </si>
  <si>
    <t>posani sateesh babu</t>
  </si>
  <si>
    <t>rjangale</t>
  </si>
  <si>
    <t>Jangale Rahul</t>
  </si>
  <si>
    <t>Rizwana Shaik</t>
  </si>
  <si>
    <t>rruthwik</t>
  </si>
  <si>
    <t>Ruthwik Kadhirikanti</t>
  </si>
  <si>
    <t>Sai Kumar Rasala</t>
  </si>
  <si>
    <t>Ramteke Shymli Rajesh</t>
  </si>
  <si>
    <t>Sravan Kumar</t>
  </si>
  <si>
    <t>Survase Sonu</t>
  </si>
  <si>
    <t>N S Sushma</t>
  </si>
  <si>
    <t>Gaikwad Trushant</t>
  </si>
  <si>
    <t>R Veerabhadra </t>
  </si>
  <si>
    <t>pchethi</t>
  </si>
  <si>
    <t>Chethi Preethi</t>
  </si>
  <si>
    <t>Bhushan Nimba Jadhav</t>
  </si>
  <si>
    <t>dbajivamshi</t>
  </si>
  <si>
    <t>DoulathBaji Vamshi</t>
  </si>
  <si>
    <t>sambarim</t>
  </si>
  <si>
    <t>Sambari Mahesh</t>
  </si>
  <si>
    <t>vishnus</t>
  </si>
  <si>
    <t>Pasunuri Sri Sai Vishnu</t>
  </si>
  <si>
    <t>abhingupta</t>
  </si>
  <si>
    <t>Abhinav Gupta</t>
  </si>
  <si>
    <t>Adwait Jawadekar</t>
  </si>
  <si>
    <t>Lamage Aniket</t>
  </si>
  <si>
    <t>Aniket Patel</t>
  </si>
  <si>
    <t>Ankur Sharma</t>
  </si>
  <si>
    <t>Shaikh Asif</t>
  </si>
  <si>
    <t>Bhusha Thakare</t>
  </si>
  <si>
    <t>Shaikh Mohammad</t>
  </si>
  <si>
    <t>Dheeraj Singh</t>
  </si>
  <si>
    <t>Amulya Eeda</t>
  </si>
  <si>
    <t>Francisco Santan Gomes</t>
  </si>
  <si>
    <t>Gnyaneshwari Gnyaneshwari</t>
  </si>
  <si>
    <t>Khot Isha Madhukar</t>
  </si>
  <si>
    <t>Iliyas Pirjada</t>
  </si>
  <si>
    <t>Makode Jitendra</t>
  </si>
  <si>
    <t>Shaikh Khalid</t>
  </si>
  <si>
    <t>Yerra Koushik</t>
  </si>
  <si>
    <t>Shaheen Aimen</t>
  </si>
  <si>
    <t>Shaikh Numan</t>
  </si>
  <si>
    <t>Pravalika Vadlakonda</t>
  </si>
  <si>
    <t>shshelar</t>
  </si>
  <si>
    <t>Shelar Shubham</t>
  </si>
  <si>
    <t>Sindhuja Jilakara</t>
  </si>
  <si>
    <t>Mubeen M</t>
  </si>
  <si>
    <t>Bharadwaj Somavarapu</t>
  </si>
  <si>
    <t>sparashetty</t>
  </si>
  <si>
    <t>Parashetty Sachin</t>
  </si>
  <si>
    <t>Vani Tharigopula</t>
  </si>
  <si>
    <t>Suryakant Suryakant</t>
  </si>
  <si>
    <t>Seshavenkatasai Vasana</t>
  </si>
  <si>
    <t>Gedam Akshay</t>
  </si>
  <si>
    <t>Todkar Aishwarya Dattatraya</t>
  </si>
  <si>
    <t>Aruna Pothula</t>
  </si>
  <si>
    <t>Abinash Satapathy</t>
  </si>
  <si>
    <t>Kamble Buddhiraj</t>
  </si>
  <si>
    <t>Badwaik Dipti</t>
  </si>
  <si>
    <t>Gaikwad Shailesh</t>
  </si>
  <si>
    <t>Dhumal Ganesh</t>
  </si>
  <si>
    <t>Gaddam Kamlesh</t>
  </si>
  <si>
    <t>mmanikpethe</t>
  </si>
  <si>
    <t>Manikpethe Mohammadali</t>
  </si>
  <si>
    <t>Nagaveni</t>
  </si>
  <si>
    <t>Vijay Patil</t>
  </si>
  <si>
    <t>Velpula Praveen Kumar</t>
  </si>
  <si>
    <t>Sunil Kumar Paradesi</t>
  </si>
  <si>
    <t>Wadkar Pramod</t>
  </si>
  <si>
    <t>Patil Shruti</t>
  </si>
  <si>
    <t>Sameer Shaik</t>
  </si>
  <si>
    <t>Murdudi Sudarshan</t>
  </si>
  <si>
    <t>Prasad V K Srinivas</t>
  </si>
  <si>
    <t>Sonali Pralhad Rede</t>
  </si>
  <si>
    <t>Srivani Chettukindi</t>
  </si>
  <si>
    <t>Saleem Shaik</t>
  </si>
  <si>
    <t>Sudhir Balaji Suryawanshi</t>
  </si>
  <si>
    <t>Sakinetipalli Venkatesh</t>
  </si>
  <si>
    <t>Swetha Swetha</t>
  </si>
  <si>
    <t>Dulange Shubham</t>
  </si>
  <si>
    <t>Awate Ashwini</t>
  </si>
  <si>
    <t>Preethi Chethi</t>
  </si>
  <si>
    <t>M K Anusha</t>
  </si>
  <si>
    <t>Bhargav Papolu</t>
  </si>
  <si>
    <t>Sunil Gade BuddhaBhushan</t>
  </si>
  <si>
    <t>Satya Kolaparthi</t>
  </si>
  <si>
    <t>21-4-2024</t>
  </si>
  <si>
    <t>Mohammad Imran Abdul Ahad</t>
  </si>
  <si>
    <t>Nirgule Mayur</t>
  </si>
  <si>
    <t>Saindane Manish</t>
  </si>
  <si>
    <t>21-4-2023</t>
  </si>
  <si>
    <t>P Nikhitha Reddy</t>
  </si>
  <si>
    <t>Nitin Limbadri Daga</t>
  </si>
  <si>
    <t>Rishabh Rishabh</t>
  </si>
  <si>
    <t>21-4-2022</t>
  </si>
  <si>
    <t>Ghumare Renuka</t>
  </si>
  <si>
    <t>Shaheen Sultan Mohammad</t>
  </si>
  <si>
    <t>Poojari Srikanth</t>
  </si>
  <si>
    <t>srashmitha</t>
  </si>
  <si>
    <t>Moldgy Sai Rashmitha</t>
  </si>
  <si>
    <t>Shamshuddin Shaik</t>
  </si>
  <si>
    <t>Shradha  Shradha </t>
  </si>
  <si>
    <t>Wakade Sneharaj Shivanand</t>
  </si>
  <si>
    <t>Walsangkar Md Zahid</t>
  </si>
  <si>
    <t>swapatil</t>
  </si>
  <si>
    <t>Patil Swapnil Tanaji</t>
  </si>
  <si>
    <t>Chandrakala Vullinga</t>
  </si>
  <si>
    <t>Gharat Vedant Baliram</t>
  </si>
  <si>
    <t>Malewadi Vijaykumar</t>
  </si>
  <si>
    <t>Sujatha Vannam</t>
  </si>
  <si>
    <t>Bhagyajyoti Bhagyajyoti</t>
  </si>
  <si>
    <t>Rao Vajja</t>
  </si>
  <si>
    <t>Ahamed Gouhar</t>
  </si>
  <si>
    <t>Sonawane Gajendra Murlidhar</t>
  </si>
  <si>
    <t>Harshitha Gari Sai</t>
  </si>
  <si>
    <t>R Karthick</t>
  </si>
  <si>
    <t>Shaikh Kasim</t>
  </si>
  <si>
    <t>Benny Kiran</t>
  </si>
  <si>
    <t>Kalpana Kalpana</t>
  </si>
  <si>
    <t>Kokde Komal</t>
  </si>
  <si>
    <t>lboro</t>
  </si>
  <si>
    <t>Boro Lila</t>
  </si>
  <si>
    <t>Goud Likith</t>
  </si>
  <si>
    <t>mkazi</t>
  </si>
  <si>
    <t>Kazi Majid</t>
  </si>
  <si>
    <t>Kailash Nagaram</t>
  </si>
  <si>
    <t>Pavan V</t>
  </si>
  <si>
    <t>pkate</t>
  </si>
  <si>
    <t>Kate Pavan</t>
  </si>
  <si>
    <t>K Pooja</t>
  </si>
  <si>
    <t>Soumya Pokathoti</t>
  </si>
  <si>
    <t>Y G Sharon</t>
  </si>
  <si>
    <t>Beaulah Rosilin</t>
  </si>
  <si>
    <t>Deshmukh Shreyash</t>
  </si>
  <si>
    <t>Farheena Shaik</t>
  </si>
  <si>
    <t>Choudhari Shrinath</t>
  </si>
  <si>
    <t>Dokuru Varun</t>
  </si>
  <si>
    <t>Goud Gaddam</t>
  </si>
  <si>
    <t>Vishnu Sri Sai Vishnu</t>
  </si>
  <si>
    <t>Akhila Ravula</t>
  </si>
  <si>
    <t>vishnu sri sai vishnu</t>
  </si>
  <si>
    <t>Sandeep Buddula</t>
  </si>
  <si>
    <t>Vara Lakshmi Bainaboyina</t>
  </si>
  <si>
    <t>Chaitanya Sornapudi</t>
  </si>
  <si>
    <t>Ganesh Eerla</t>
  </si>
  <si>
    <t>Manikumari Eli</t>
  </si>
  <si>
    <t>irajesh</t>
  </si>
  <si>
    <t>Rajesh Immaneni</t>
  </si>
  <si>
    <t>Vaidya Kartik Rajesh</t>
  </si>
  <si>
    <t>Hussain Shaik</t>
  </si>
  <si>
    <t>Manchala Kavitha</t>
  </si>
  <si>
    <t>Mahesh Mahesh</t>
  </si>
  <si>
    <t>Mamankar Akanksha</t>
  </si>
  <si>
    <t xml:space="preserve">Naga Bhupati Renukaiah </t>
  </si>
  <si>
    <t>Netaji Pankaj</t>
  </si>
  <si>
    <t>Mishra Rahul</t>
  </si>
  <si>
    <t>Shruthi Devalapally</t>
  </si>
  <si>
    <t>Shubhangi Ramesh Shelke</t>
  </si>
  <si>
    <t>Shubham Sandip Kambli</t>
  </si>
  <si>
    <t>Sonali Ganapati Jamadar</t>
  </si>
  <si>
    <t>Sajeeda Shaik</t>
  </si>
  <si>
    <t>Giri Sunil</t>
  </si>
  <si>
    <t>Birajdar Vaishali Maruti</t>
  </si>
  <si>
    <t>Bhagwat Lokhande Vidhya</t>
  </si>
  <si>
    <t>VISHALVI</t>
  </si>
  <si>
    <t>Nomula Vishal</t>
  </si>
  <si>
    <t>Sandesh Gadde</t>
  </si>
  <si>
    <t>mmanikanta</t>
  </si>
  <si>
    <t>Kona Mohanasurya Manikanta</t>
  </si>
  <si>
    <t>sait</t>
  </si>
  <si>
    <t>Tirumalashetty Sai Bhargav</t>
  </si>
  <si>
    <t>sumas</t>
  </si>
  <si>
    <t>S Suma Latha</t>
  </si>
  <si>
    <t>vvidya</t>
  </si>
  <si>
    <t>Bonthu Vidya</t>
  </si>
  <si>
    <t>aamani</t>
  </si>
  <si>
    <t>Vasa Amani</t>
  </si>
  <si>
    <t>Dhawale Adhyayani</t>
  </si>
  <si>
    <t>Aparna Sanisetty</t>
  </si>
  <si>
    <t>B R Deepika</t>
  </si>
  <si>
    <t>Das Kamalakanta</t>
  </si>
  <si>
    <t>Bai Krishna</t>
  </si>
  <si>
    <t>Gouthami Kancha</t>
  </si>
  <si>
    <t>Kancharla Ramya</t>
  </si>
  <si>
    <t>Kukutla Shirisha</t>
  </si>
  <si>
    <t>Goud Peddi </t>
  </si>
  <si>
    <t>Reddy Mahendar</t>
  </si>
  <si>
    <t>Gautam Manisha</t>
  </si>
  <si>
    <t>Mazahar JS</t>
  </si>
  <si>
    <t>Afza Nishat</t>
  </si>
  <si>
    <t>Nirumalla Anusha</t>
  </si>
  <si>
    <t>nsheela</t>
  </si>
  <si>
    <t>Noothi Sheela</t>
  </si>
  <si>
    <t>Nagasai Padamata</t>
  </si>
  <si>
    <t>Prasanna Kumar Samala</t>
  </si>
  <si>
    <t>Nimmala Praneeth</t>
  </si>
  <si>
    <t>Sai Krishna Irusumanda</t>
  </si>
  <si>
    <t>Sowmya Sarva</t>
  </si>
  <si>
    <t>Kummari Savithri</t>
  </si>
  <si>
    <t>Sujana Koduru</t>
  </si>
  <si>
    <t>Kantadi Swathi</t>
  </si>
  <si>
    <t>ttriveni</t>
  </si>
  <si>
    <t>Lukka Triveni</t>
  </si>
  <si>
    <t>vilasagaramk</t>
  </si>
  <si>
    <t>Vilasagaram Sai Krishna</t>
  </si>
  <si>
    <t>Veeravarapu Swetha</t>
  </si>
  <si>
    <t>Aravind Alukaraju</t>
  </si>
  <si>
    <t>Gajibinkar Srinivas</t>
  </si>
  <si>
    <t>amanm</t>
  </si>
  <si>
    <t>Mehare Aman</t>
  </si>
  <si>
    <t>ANURAGSRIVA</t>
  </si>
  <si>
    <t>Srivastava Anurag Srivastava</t>
  </si>
  <si>
    <t>Anguluri Swarnalatha</t>
  </si>
  <si>
    <t>Khan Ayesha</t>
  </si>
  <si>
    <t>cgovind</t>
  </si>
  <si>
    <t>Govind Chavan Sneha</t>
  </si>
  <si>
    <t>Chintha Haritha</t>
  </si>
  <si>
    <t>Wagh Shubham</t>
  </si>
  <si>
    <t>Kesharwani Goldi</t>
  </si>
  <si>
    <t>Harsha Sanjay Gawande</t>
  </si>
  <si>
    <t>Ameya J</t>
  </si>
  <si>
    <t>Kalyan Babu Podili</t>
  </si>
  <si>
    <t>Sharma Krishna</t>
  </si>
  <si>
    <t>Kazi Khalid</t>
  </si>
  <si>
    <t>Kondiparthy Divya</t>
  </si>
  <si>
    <t>Ingulkar Rupesh</t>
  </si>
  <si>
    <t>Mahato Raman</t>
  </si>
  <si>
    <t>Rushikesh Sudhakar Pise</t>
  </si>
  <si>
    <t>Shreyash Santosh Bhoir</t>
  </si>
  <si>
    <t>Jadhav Sagar</t>
  </si>
  <si>
    <t>Kuwar Shubham</t>
  </si>
  <si>
    <t>Lamture Sandeep</t>
  </si>
  <si>
    <t>Mushrif Sufiyana </t>
  </si>
  <si>
    <t>Shekhar Munde Sagar</t>
  </si>
  <si>
    <t>Patil Vaishnavi</t>
  </si>
  <si>
    <t>Gurrala Victor Paul</t>
  </si>
  <si>
    <t>Edakhe Yash</t>
  </si>
  <si>
    <t>Patil Amar</t>
  </si>
  <si>
    <t>arunaa</t>
  </si>
  <si>
    <t>Thogari Aruna</t>
  </si>
  <si>
    <t>bbhuvaneswar</t>
  </si>
  <si>
    <t>D Bhuvaneswari</t>
  </si>
  <si>
    <t>gsowjanya</t>
  </si>
  <si>
    <t>Gannepally Sowjanya</t>
  </si>
  <si>
    <t>jbhat</t>
  </si>
  <si>
    <t>Bhat Junaid</t>
  </si>
  <si>
    <t>Jagtap Khiluja</t>
  </si>
  <si>
    <t>mogilis</t>
  </si>
  <si>
    <t>Mogili Sai Pujith Reddy</t>
  </si>
  <si>
    <t>Meka Pavani</t>
  </si>
  <si>
    <t>Chandramouli Muppana</t>
  </si>
  <si>
    <t>Polakonda Manoj Varma</t>
  </si>
  <si>
    <t>Yellamilli Manikanta</t>
  </si>
  <si>
    <t>Bandari Naveenkumar</t>
  </si>
  <si>
    <t>pbagde</t>
  </si>
  <si>
    <t>Bagde Prachi</t>
  </si>
  <si>
    <t>P Sudarshan Reddy</t>
  </si>
  <si>
    <t>pmaid</t>
  </si>
  <si>
    <t>Maid Pranav</t>
  </si>
  <si>
    <t>Masute Priti</t>
  </si>
  <si>
    <t>Pusunuri Vasu</t>
  </si>
  <si>
    <t>Tanaji Pawar Rahulsinha</t>
  </si>
  <si>
    <t>Raini Vamshi Krishna</t>
  </si>
  <si>
    <t>ryeswanth</t>
  </si>
  <si>
    <t>Ragam Yeswanth</t>
  </si>
  <si>
    <t>S Dinesh</t>
  </si>
  <si>
    <t>Sharath Kothapally</t>
  </si>
  <si>
    <t>svineeth</t>
  </si>
  <si>
    <t>Vineeth Perakalapudi</t>
  </si>
  <si>
    <t>thkumar</t>
  </si>
  <si>
    <t>Kumar Pawar</t>
  </si>
  <si>
    <t>Thoudoju Sushma</t>
  </si>
  <si>
    <t>Kumar Vuyyala</t>
  </si>
  <si>
    <t>Kande Umasree</t>
  </si>
  <si>
    <t>Kyadigera Akash</t>
  </si>
  <si>
    <t>Avinash Avinash</t>
  </si>
  <si>
    <t>Bhanusudheer Padala Sri Charan</t>
  </si>
  <si>
    <t>Bhavana Bhavana</t>
  </si>
  <si>
    <t>Bhupathi Rajendra Prasad</t>
  </si>
  <si>
    <t>cbhuvaneswar</t>
  </si>
  <si>
    <t>Chagarlamudi Bhuvaneswari</t>
  </si>
  <si>
    <t>Deepak Ramteke Mahima</t>
  </si>
  <si>
    <t>D Mallesh</t>
  </si>
  <si>
    <t>dpatra</t>
  </si>
  <si>
    <t>Debashis Patra</t>
  </si>
  <si>
    <t>Ghouse Mohiuddin</t>
  </si>
  <si>
    <t>Kumar Guduru</t>
  </si>
  <si>
    <t>VinayKumar Gundabathini</t>
  </si>
  <si>
    <t>Harish Kumar</t>
  </si>
  <si>
    <t>Gangarapu Kumar</t>
  </si>
  <si>
    <t>lsaha</t>
  </si>
  <si>
    <t>Saha Laxmi</t>
  </si>
  <si>
    <t>Reddy Adama</t>
  </si>
  <si>
    <t>Prasad Pragada</t>
  </si>
  <si>
    <t>Kumar Donthula</t>
  </si>
  <si>
    <t>Krishna Kalisetti</t>
  </si>
  <si>
    <t>Sandhya Charipeli</t>
  </si>
  <si>
    <t>Bolla Sandhya</t>
  </si>
  <si>
    <t>Deepak Mali Tejashree</t>
  </si>
  <si>
    <t xml:space="preserve">bmahender </t>
  </si>
  <si>
    <t>Mahender Buyyakar</t>
  </si>
  <si>
    <t>Kumar Rohit</t>
  </si>
  <si>
    <t>Dokade Gayatri</t>
  </si>
  <si>
    <t>gitanjalip</t>
  </si>
  <si>
    <t>Pawar Gitanjali</t>
  </si>
  <si>
    <t>gmanjrekar</t>
  </si>
  <si>
    <t>Manjrekar Gaurav</t>
  </si>
  <si>
    <t>Patil Harmin</t>
  </si>
  <si>
    <t>hshahane</t>
  </si>
  <si>
    <t>Shahane Hardik</t>
  </si>
  <si>
    <t>kalpanap</t>
  </si>
  <si>
    <t>P Kalpana</t>
  </si>
  <si>
    <t>Kale Kiran</t>
  </si>
  <si>
    <t>Nishma Lomada</t>
  </si>
  <si>
    <t>Kumar Nitish</t>
  </si>
  <si>
    <t>Nikalje Nitya</t>
  </si>
  <si>
    <t>Kathi Naveena</t>
  </si>
  <si>
    <t>Priyanka Patlegar</t>
  </si>
  <si>
    <t>Lohiya Paras</t>
  </si>
  <si>
    <t>Dhoopaguntla Pavani</t>
  </si>
  <si>
    <t>Katakam Ramya Sravani</t>
  </si>
  <si>
    <t>Kota Ramya Priya</t>
  </si>
  <si>
    <t>Katta Rajeevi</t>
  </si>
  <si>
    <t>saikirana</t>
  </si>
  <si>
    <t>Anandeshi Sai Kiran</t>
  </si>
  <si>
    <t>sandyar</t>
  </si>
  <si>
    <t>Boga Sandya Rani</t>
  </si>
  <si>
    <t xml:space="preserve">shardulk </t>
  </si>
  <si>
    <t>Kadam Shardul</t>
  </si>
  <si>
    <t>Gaikwad Shubham Dashrath</t>
  </si>
  <si>
    <t>Singh Vikash</t>
  </si>
  <si>
    <t>Bathula Sravya Reddy</t>
  </si>
  <si>
    <t>sudireddid</t>
  </si>
  <si>
    <t>Dharani Sudireddi</t>
  </si>
  <si>
    <t>BANDI VANAJA SAI SRI ANJANI</t>
  </si>
  <si>
    <t>gsrinivas</t>
  </si>
  <si>
    <t>rajendars</t>
  </si>
  <si>
    <t>Baaman Rajendar Singh</t>
  </si>
  <si>
    <t>sdudhigundi</t>
  </si>
  <si>
    <t>Dudhigundi Sangeet</t>
  </si>
  <si>
    <t>srisrikanth</t>
  </si>
  <si>
    <t>Matti Srikanth</t>
  </si>
  <si>
    <t>susuresh</t>
  </si>
  <si>
    <t>A Suresh</t>
  </si>
  <si>
    <t>vnadipena</t>
  </si>
  <si>
    <t>Nadipena Vijay</t>
  </si>
  <si>
    <t>Nijam Altaf</t>
  </si>
  <si>
    <t>Sahu Asish</t>
  </si>
  <si>
    <t>bhupendram</t>
  </si>
  <si>
    <t>Mangalwedhekar Bhupendra</t>
  </si>
  <si>
    <t>Vasantha Bhupati</t>
  </si>
  <si>
    <t>chilukotir</t>
  </si>
  <si>
    <t>Ramya Chilukoti</t>
  </si>
  <si>
    <t>Divya Vani Veera</t>
  </si>
  <si>
    <t>Sree Piratla</t>
  </si>
  <si>
    <t>Kiran Bandi</t>
  </si>
  <si>
    <t>kkir</t>
  </si>
  <si>
    <t>K Kiran</t>
  </si>
  <si>
    <t>Naika Nitin</t>
  </si>
  <si>
    <t>Swamulu Chinthalapudi</t>
  </si>
  <si>
    <t>sabrar</t>
  </si>
  <si>
    <t>Abrar Shaik</t>
  </si>
  <si>
    <t>Mohapatra Sushree</t>
  </si>
  <si>
    <t>sarisepalli</t>
  </si>
  <si>
    <t>Arisepalli V V N K Sai Kumar</t>
  </si>
  <si>
    <t>Vali Shaik</t>
  </si>
  <si>
    <t>Hymad Shaik</t>
  </si>
  <si>
    <t>S Pooja</t>
  </si>
  <si>
    <t>sunisunil</t>
  </si>
  <si>
    <t>Sunil Sunkara</t>
  </si>
  <si>
    <t>Kumbhar Swarup</t>
  </si>
  <si>
    <t>Mane Vaibhav</t>
  </si>
  <si>
    <t>vburkul</t>
  </si>
  <si>
    <t>Vishwanath Shantappa Burkul</t>
  </si>
  <si>
    <t>Vidya Vidya</t>
  </si>
  <si>
    <t>Vijay Achyut Like</t>
  </si>
  <si>
    <t>Nagaveni Vannala</t>
  </si>
  <si>
    <t>Vinod kumar Vinod</t>
  </si>
  <si>
    <t>ythakre</t>
  </si>
  <si>
    <t>Yash Pralhad Thakre</t>
  </si>
  <si>
    <t>Abhilash Galipothula</t>
  </si>
  <si>
    <t>Ashwitha Gunishetti</t>
  </si>
  <si>
    <t>asaslam</t>
  </si>
  <si>
    <t>Pravallika Shaik</t>
  </si>
  <si>
    <t>Venkatesh Chittapur</t>
  </si>
  <si>
    <t>Dewangan Ghanshyam</t>
  </si>
  <si>
    <t>Prabhanjan Gundelly</t>
  </si>
  <si>
    <t>Yelisetty Gauthami</t>
  </si>
  <si>
    <t>Kumar Kadari</t>
  </si>
  <si>
    <t>Anusha Kakarlapudi</t>
  </si>
  <si>
    <t>karun</t>
  </si>
  <si>
    <t>Arun Kommoju </t>
  </si>
  <si>
    <t>Matham Hassain Basha</t>
  </si>
  <si>
    <t>Mohammad Aziz</t>
  </si>
  <si>
    <t>Dond Mahesh</t>
  </si>
  <si>
    <t>Miyan Mukhtar</t>
  </si>
  <si>
    <t>Mohammed Azhar Ahmed</t>
  </si>
  <si>
    <t>Nallagatla Sai Lakshmi</t>
  </si>
  <si>
    <t>Nahida Samreen</t>
  </si>
  <si>
    <t>Pavan Sailesh Sailesh</t>
  </si>
  <si>
    <t>Shiek Muja Hiddeen Shiek</t>
  </si>
  <si>
    <t>Sirisha Alla</t>
  </si>
  <si>
    <t>Pravallika Rameswarapu</t>
  </si>
  <si>
    <t>Sreenivasulu Uppara</t>
  </si>
  <si>
    <t>Sagar Vidya</t>
  </si>
  <si>
    <t>Kumbhar Yogesh</t>
  </si>
  <si>
    <t>Haseeb Abdul</t>
  </si>
  <si>
    <t>Sangeet Dudhigundi</t>
  </si>
  <si>
    <t>Pawar Akash Achyuthrao</t>
  </si>
  <si>
    <t>akhairnar</t>
  </si>
  <si>
    <t>Khairnar Ashish</t>
  </si>
  <si>
    <t>Akhil Gaddam</t>
  </si>
  <si>
    <t>Saini Aman</t>
  </si>
  <si>
    <t>Jare Ankita</t>
  </si>
  <si>
    <t>Prasanna Bittu</t>
  </si>
  <si>
    <t>Mounika Basagalla</t>
  </si>
  <si>
    <t>Gari Kuruva Krishna Sai Bojjamma</t>
  </si>
  <si>
    <t>Mohapatra Debashish </t>
  </si>
  <si>
    <t>gamidia</t>
  </si>
  <si>
    <t>Aswini Gamidi</t>
  </si>
  <si>
    <t>ggopi</t>
  </si>
  <si>
    <t>Gopi Gopi</t>
  </si>
  <si>
    <t>Mani Kasturi</t>
  </si>
  <si>
    <t>Parthiban Kathiravan</t>
  </si>
  <si>
    <t>Nitish Kosadige</t>
  </si>
  <si>
    <t>Ravali Kedasi</t>
  </si>
  <si>
    <t>Umesh Konda</t>
  </si>
  <si>
    <t>mpadmini</t>
  </si>
  <si>
    <t>Padmini Malisetti</t>
  </si>
  <si>
    <t>Rajesh Gada</t>
  </si>
  <si>
    <t>K Selvarani</t>
  </si>
  <si>
    <t>Konda Shubham</t>
  </si>
  <si>
    <t>Rathore Sourabh</t>
  </si>
  <si>
    <t>sunnyp</t>
  </si>
  <si>
    <t>Patil Sunny</t>
  </si>
  <si>
    <t>Supraja Yedoti </t>
  </si>
  <si>
    <t>Kaveri Dondapati </t>
  </si>
  <si>
    <t>Srikanth Matti</t>
  </si>
  <si>
    <t>Suvarna Dara</t>
  </si>
  <si>
    <t>Mallaiah Elkapalley</t>
  </si>
  <si>
    <t>Ganesh Banoth</t>
  </si>
  <si>
    <t>Khachane Kanchan Vivek</t>
  </si>
  <si>
    <t>Veerabhadra Rao Veerabhadra Rao</t>
  </si>
  <si>
    <t>Kolte Mahesh</t>
  </si>
  <si>
    <t>Kumar Sthanikam</t>
  </si>
  <si>
    <t>Aravind Mudadla</t>
  </si>
  <si>
    <t>Mamankar Nayan Rajesh</t>
  </si>
  <si>
    <t>Boddhul Boddhul</t>
  </si>
  <si>
    <t>Khajuriya Priya</t>
  </si>
  <si>
    <t>Jadhav Pranav</t>
  </si>
  <si>
    <t>Todkari Todkari</t>
  </si>
  <si>
    <t>Kumar Vallepu</t>
  </si>
  <si>
    <t>Kandi Raman</t>
  </si>
  <si>
    <t>rkolhe</t>
  </si>
  <si>
    <t>Kolhe Rushikesh</t>
  </si>
  <si>
    <t>Shinde Rohit</t>
  </si>
  <si>
    <t>Alekhya Sadineni Sai</t>
  </si>
  <si>
    <t>Borkar Sandhya</t>
  </si>
  <si>
    <t>Gobbur Gobbur</t>
  </si>
  <si>
    <t>shaikr</t>
  </si>
  <si>
    <t>Rafi Shaik</t>
  </si>
  <si>
    <t>Khan Shakeeb</t>
  </si>
  <si>
    <t>Singh Shravan</t>
  </si>
  <si>
    <t>Chavan Shubham</t>
  </si>
  <si>
    <t>Niwane Suvarna</t>
  </si>
  <si>
    <t>Akhila Vallamkondu</t>
  </si>
  <si>
    <t>Kadiri Viswanatha Reddy</t>
  </si>
  <si>
    <t>akkarande</t>
  </si>
  <si>
    <t>Karande Akshay</t>
  </si>
  <si>
    <t>Suresh Abhrapudi</t>
  </si>
  <si>
    <t>arunj</t>
  </si>
  <si>
    <t>Jadhav Arun</t>
  </si>
  <si>
    <t>Sartape Ajinkya</t>
  </si>
  <si>
    <t>Sonday Aftaab</t>
  </si>
  <si>
    <t>Kumar Bandari</t>
  </si>
  <si>
    <t>V Krishna</t>
  </si>
  <si>
    <t>Salunke Kajal</t>
  </si>
  <si>
    <t>mrunalis</t>
  </si>
  <si>
    <t>Shinde Mrunali</t>
  </si>
  <si>
    <t>Akhil Yerra</t>
  </si>
  <si>
    <t>Nagarjuna Nagarjuna</t>
  </si>
  <si>
    <t>niranjans</t>
  </si>
  <si>
    <t>Shivaji Vitukade Niranjan</t>
  </si>
  <si>
    <t>Urmila Nagaram</t>
  </si>
  <si>
    <t>Gayathri Peesa</t>
  </si>
  <si>
    <t>Ghumare Priti</t>
  </si>
  <si>
    <t>Suryavanshi Pooja</t>
  </si>
  <si>
    <t>Rajesh Rajesh</t>
  </si>
  <si>
    <t>revanp</t>
  </si>
  <si>
    <t>Puri Revan</t>
  </si>
  <si>
    <t>Reddy Annedi</t>
  </si>
  <si>
    <t>Rani Avangapuram</t>
  </si>
  <si>
    <t>Shah Shrey</t>
  </si>
  <si>
    <t>Sriharsha Mannava</t>
  </si>
  <si>
    <t>srukhayya</t>
  </si>
  <si>
    <t>Rukhayya Syeda</t>
  </si>
  <si>
    <t>Sahil Box Sahil</t>
  </si>
  <si>
    <t>Sharmilabanu Shaik</t>
  </si>
  <si>
    <t>stare</t>
  </si>
  <si>
    <t>Tare Sahil</t>
  </si>
  <si>
    <t>amitkum</t>
  </si>
  <si>
    <t>Amit Kumar</t>
  </si>
  <si>
    <t>anilkumark</t>
  </si>
  <si>
    <t>Purohit Anil Kumar</t>
  </si>
  <si>
    <t>gvivek</t>
  </si>
  <si>
    <t>Guntuka Vivek</t>
  </si>
  <si>
    <t>ssrija</t>
  </si>
  <si>
    <t>Yetukuri Srija</t>
  </si>
  <si>
    <t>ssrinivasara</t>
  </si>
  <si>
    <t>Garikapogula Srinivasarao</t>
  </si>
  <si>
    <t>Akshay Bhimrao Patil</t>
  </si>
  <si>
    <t>Mohammad Abdul Hafeez</t>
  </si>
  <si>
    <t>Anilkumar Koppisetti</t>
  </si>
  <si>
    <t>Shivam Dilip Kale</t>
  </si>
  <si>
    <t>Devendra Ravindra Garud</t>
  </si>
  <si>
    <t>Pawar Ganesh</t>
  </si>
  <si>
    <t>Gouni Mamatha</t>
  </si>
  <si>
    <t>Maheen Iqra</t>
  </si>
  <si>
    <t>Dattatray Jagtap</t>
  </si>
  <si>
    <t>Sippora Putla</t>
  </si>
  <si>
    <t>Kolla Rama Mounika</t>
  </si>
  <si>
    <t>Shireen Madiha </t>
  </si>
  <si>
    <t>Katike Naresh</t>
  </si>
  <si>
    <t>Kulbhaje Niyati</t>
  </si>
  <si>
    <t>Praveen Kumar Reddy</t>
  </si>
  <si>
    <t>P Priya</t>
  </si>
  <si>
    <t>Rachana Rachana</t>
  </si>
  <si>
    <t>Sarkar Subhadip </t>
  </si>
  <si>
    <t>Kada satya Surendra</t>
  </si>
  <si>
    <t>sazaruddin</t>
  </si>
  <si>
    <t>Azaruddin Shaik</t>
  </si>
  <si>
    <t>Gunnammagari Shirisha</t>
  </si>
  <si>
    <t>sohailazizs</t>
  </si>
  <si>
    <t>Shaikh Sohail Aziz</t>
  </si>
  <si>
    <t>Rasal Sourabh Sanjay</t>
  </si>
  <si>
    <t>Suman Suman</t>
  </si>
  <si>
    <t>Gadawe Amruta</t>
  </si>
  <si>
    <t>Maredugonda Ramyasree</t>
  </si>
  <si>
    <t>Baig Mogal</t>
  </si>
  <si>
    <t>Rao Battula</t>
  </si>
  <si>
    <t>Deepa Dibbagandla</t>
  </si>
  <si>
    <t>Dhana Kesava Rao Samanthakurthi</t>
  </si>
  <si>
    <t>Tatipamul Eshwar</t>
  </si>
  <si>
    <t>Ganesh Godhane</t>
  </si>
  <si>
    <t>Dolase Keshar</t>
  </si>
  <si>
    <t>Reddy Lakkireddy</t>
  </si>
  <si>
    <t>Rao Ganjai</t>
  </si>
  <si>
    <t>mashok</t>
  </si>
  <si>
    <t>Ashok Mada</t>
  </si>
  <si>
    <t>Bhavani Matta</t>
  </si>
  <si>
    <t>Manichandana Medishetty</t>
  </si>
  <si>
    <t>mrafiquddin</t>
  </si>
  <si>
    <t>Rafiquddin Mohammad</t>
  </si>
  <si>
    <t>Naga Teja Gurana</t>
  </si>
  <si>
    <t>Pharande Arvind</t>
  </si>
  <si>
    <t>Miskin Rahul</t>
  </si>
  <si>
    <t>Raina Reshab</t>
  </si>
  <si>
    <t>Mali Sachin Naganath</t>
  </si>
  <si>
    <t>Shikalgar Sofiya</t>
  </si>
  <si>
    <t>Choudhury Subrat</t>
  </si>
  <si>
    <t>Mulla Tousif</t>
  </si>
  <si>
    <t>Upender Guguloth</t>
  </si>
  <si>
    <t>Sonavane Vaishnav</t>
  </si>
  <si>
    <t>Alam Yousuf</t>
  </si>
  <si>
    <t>Patil Yogesh</t>
  </si>
  <si>
    <t>Panday Avinash</t>
  </si>
  <si>
    <t>Rapelli Arvind</t>
  </si>
  <si>
    <t>Choudhury Arjyaman</t>
  </si>
  <si>
    <t>ashishkumarl</t>
  </si>
  <si>
    <t>Ashishkumar Laxman Pandav</t>
  </si>
  <si>
    <t>Kamble Ashwini</t>
  </si>
  <si>
    <t>Bhanukoteswararao Avvaru</t>
  </si>
  <si>
    <t>Prathyusha Bayya</t>
  </si>
  <si>
    <t>Sree Sangadi</t>
  </si>
  <si>
    <t>Gokul</t>
  </si>
  <si>
    <t>Raskar Hrishikesh</t>
  </si>
  <si>
    <t>Bonige Jeevitha</t>
  </si>
  <si>
    <t>Latha Dara</t>
  </si>
  <si>
    <t>nratnam</t>
  </si>
  <si>
    <t>Ratnam Napa</t>
  </si>
  <si>
    <t>rajendarr</t>
  </si>
  <si>
    <t>Rajendar Rajendar</t>
  </si>
  <si>
    <t>ramyramya</t>
  </si>
  <si>
    <t>Ramya Ramya</t>
  </si>
  <si>
    <t>Rauth Rabishankar</t>
  </si>
  <si>
    <t>Kadam Sainath</t>
  </si>
  <si>
    <t>Patil Sayali</t>
  </si>
  <si>
    <t>M Shireesha </t>
  </si>
  <si>
    <t>Sharif Shaik</t>
  </si>
  <si>
    <t>Kumari V Sirish</t>
  </si>
  <si>
    <t>Poojitha Siddamreddy</t>
  </si>
  <si>
    <t>Sankirthana Deshpande</t>
  </si>
  <si>
    <t>ssirigudi</t>
  </si>
  <si>
    <t>Sirigudi Sireesha</t>
  </si>
  <si>
    <t>Lokhande Tejas</t>
  </si>
  <si>
    <t>vinodm</t>
  </si>
  <si>
    <t>Veluduti Srinivas</t>
  </si>
  <si>
    <t>Bipin Kumar Mandavia Yash</t>
  </si>
  <si>
    <t>Bayas Akshay</t>
  </si>
  <si>
    <t>Ishwarkar Ankush</t>
  </si>
  <si>
    <t>Rathi Akshay</t>
  </si>
  <si>
    <t>Kharat Amol</t>
  </si>
  <si>
    <t>Mukramoddin Badnale</t>
  </si>
  <si>
    <t>Dongare Ankita</t>
  </si>
  <si>
    <t>Navya Borra</t>
  </si>
  <si>
    <t>Harika Seela</t>
  </si>
  <si>
    <t>Madhumitha Tekumal</t>
  </si>
  <si>
    <t>Srikanth Srikanth</t>
  </si>
  <si>
    <t>Nagaraju Bolli</t>
  </si>
  <si>
    <t>Navya Odela</t>
  </si>
  <si>
    <t>Ramesh Durgam</t>
  </si>
  <si>
    <t>Sahil Raju Mulani</t>
  </si>
  <si>
    <t>Reddy Dumpala</t>
  </si>
  <si>
    <t>Sanyogita kailasrao kakade</t>
  </si>
  <si>
    <t>Sameer Pushparaj Bansod</t>
  </si>
  <si>
    <t>Reddy Rampa</t>
  </si>
  <si>
    <t>Routray Sradhanjali</t>
  </si>
  <si>
    <t>Sai Prasad Adepu</t>
  </si>
  <si>
    <t>sshaharyar</t>
  </si>
  <si>
    <t>Shaharyar Saquib</t>
  </si>
  <si>
    <t>sshakira</t>
  </si>
  <si>
    <t>Shakira Shaik</t>
  </si>
  <si>
    <t>Sisindri Chinnakatthula</t>
  </si>
  <si>
    <t>Ram Naragoni</t>
  </si>
  <si>
    <t>Srikanth Tadaboyana</t>
  </si>
  <si>
    <t>Varaprasada Rao Vanaparthi</t>
  </si>
  <si>
    <t>Vamshi Chennamaneni</t>
  </si>
  <si>
    <t>Vemagiri T</t>
  </si>
  <si>
    <t>aishwarya</t>
  </si>
  <si>
    <t>Aishwarya</t>
  </si>
  <si>
    <t>anmolk</t>
  </si>
  <si>
    <t>Kumar Anmol</t>
  </si>
  <si>
    <t>Patil Arati</t>
  </si>
  <si>
    <t>Deshmukh Arti</t>
  </si>
  <si>
    <t>Tanaji Gund Ashish</t>
  </si>
  <si>
    <t>Chandra Kanth Bommaraju</t>
  </si>
  <si>
    <t>Kadam Durgesh</t>
  </si>
  <si>
    <t>Ghate Ghate</t>
  </si>
  <si>
    <t>krajiv</t>
  </si>
  <si>
    <t>Rajiv Chole</t>
  </si>
  <si>
    <t>Dattatray Kadam Milind</t>
  </si>
  <si>
    <t>Vireshwar Agashe Mrunali</t>
  </si>
  <si>
    <t>Tiwatane Mayuri</t>
  </si>
  <si>
    <t>Kumar Navneet</t>
  </si>
  <si>
    <t>Nayak Niharika</t>
  </si>
  <si>
    <t>psajjan</t>
  </si>
  <si>
    <t>Sajjan Pooja</t>
  </si>
  <si>
    <t>Ruchitha E</t>
  </si>
  <si>
    <t>Balija Venkata Sai Setty</t>
  </si>
  <si>
    <t>Saurabh nanasaheb khajurkar</t>
  </si>
  <si>
    <t>Sneha Sneha</t>
  </si>
  <si>
    <t>ssadanande</t>
  </si>
  <si>
    <t>Sadanande Sambhaji</t>
  </si>
  <si>
    <t>Sawood Shaik Mohammed</t>
  </si>
  <si>
    <t>Sukumar Nagabelly</t>
  </si>
  <si>
    <t>Parida Susanta</t>
  </si>
  <si>
    <t>Sufiyan Tahoor</t>
  </si>
  <si>
    <t>Ashruba Ugalmugale</t>
  </si>
  <si>
    <t>Badiger Vinayak</t>
  </si>
  <si>
    <t>Bhim Mule Vaishali</t>
  </si>
  <si>
    <t>dsri</t>
  </si>
  <si>
    <t>Kasam Divya Sri</t>
  </si>
  <si>
    <t>sgudipudi</t>
  </si>
  <si>
    <t>Gudipudi Sriya</t>
  </si>
  <si>
    <t>smadhavi</t>
  </si>
  <si>
    <t>Sanda Madhavi</t>
  </si>
  <si>
    <t>ssumalatha</t>
  </si>
  <si>
    <t>Soma Sumalatha</t>
  </si>
  <si>
    <t>vlakshmi</t>
  </si>
  <si>
    <t>Surreddi Venkata Lakshmi</t>
  </si>
  <si>
    <t>Satti Adi Lakshmi</t>
  </si>
  <si>
    <t>Divya Sri</t>
  </si>
  <si>
    <t>Harish Alukaraju</t>
  </si>
  <si>
    <t>Rampure Ambrish</t>
  </si>
  <si>
    <t>Archana Archana</t>
  </si>
  <si>
    <t>Pragati Arun Gorde</t>
  </si>
  <si>
    <t>Avinash Ravinuthala</t>
  </si>
  <si>
    <t>Bhargavi Bachu</t>
  </si>
  <si>
    <t>Bhargav Chintapalli</t>
  </si>
  <si>
    <t>Sai Kakumani</t>
  </si>
  <si>
    <t>Deekshith Kalakotla</t>
  </si>
  <si>
    <t>Ravikumar Vadaparthi</t>
  </si>
  <si>
    <t>Ahmed Mohammed </t>
  </si>
  <si>
    <t>Ahmed Khaleel</t>
  </si>
  <si>
    <t>Idulapuram Idulapuram</t>
  </si>
  <si>
    <t>megha</t>
  </si>
  <si>
    <t>. Megha</t>
  </si>
  <si>
    <t>Nivedita Das</t>
  </si>
  <si>
    <t>Prashanth Nalla</t>
  </si>
  <si>
    <t>Warade Pallavi</t>
  </si>
  <si>
    <t>Yadav Ramesh</t>
  </si>
  <si>
    <t>Kumar Rathnala</t>
  </si>
  <si>
    <t>Rajashekhar Neerudi</t>
  </si>
  <si>
    <t>Santhi Kalluri</t>
  </si>
  <si>
    <t>TANMAY JAIN</t>
  </si>
  <si>
    <t>vmalkani</t>
  </si>
  <si>
    <t>Malkani Vishal </t>
  </si>
  <si>
    <t>Vidya Suresh Adekar</t>
  </si>
  <si>
    <t>Ganapathi JK Akhil</t>
  </si>
  <si>
    <t>Sanda madhavi</t>
  </si>
  <si>
    <t>Kamble Akash</t>
  </si>
  <si>
    <t>Amar Amar</t>
  </si>
  <si>
    <t>Akhila Anjuri</t>
  </si>
  <si>
    <t>banalab</t>
  </si>
  <si>
    <t>Bala Eswaraiah Banala</t>
  </si>
  <si>
    <t>Gurav Shravani</t>
  </si>
  <si>
    <t>Yadav Khushboo</t>
  </si>
  <si>
    <t>kkiranmai</t>
  </si>
  <si>
    <t>Kiranmai Cheetirala</t>
  </si>
  <si>
    <t>lrao</t>
  </si>
  <si>
    <t>Rao Kalluri</t>
  </si>
  <si>
    <t>Madhuri Tankale</t>
  </si>
  <si>
    <t>Majid Khaled Tamboli</t>
  </si>
  <si>
    <t>Malyala Bhavani</t>
  </si>
  <si>
    <t>Khade Manasi</t>
  </si>
  <si>
    <t>manishm</t>
  </si>
  <si>
    <t>Manish Poola</t>
  </si>
  <si>
    <t>mansoorh</t>
  </si>
  <si>
    <t>Mansoor Hussain</t>
  </si>
  <si>
    <t>Mokashi Aishwarya</t>
  </si>
  <si>
    <t>msafeena</t>
  </si>
  <si>
    <t>Mohammad Safeena Nasreen</t>
  </si>
  <si>
    <t>Shingote Manasi</t>
  </si>
  <si>
    <t>Karna Pavani</t>
  </si>
  <si>
    <t>psarika</t>
  </si>
  <si>
    <t>Papayyagari Sarika</t>
  </si>
  <si>
    <t>P Swathi</t>
  </si>
  <si>
    <t>rsirisha</t>
  </si>
  <si>
    <t>Chitturi Rupa Sirisha</t>
  </si>
  <si>
    <t>Vali Shaik Nagoor</t>
  </si>
  <si>
    <t>Jadage Shubhangi</t>
  </si>
  <si>
    <t>Sheet Subhrajeet</t>
  </si>
  <si>
    <t>Vidyashree Vidyashree</t>
  </si>
  <si>
    <t>Aadil Abdullah</t>
  </si>
  <si>
    <t>Arjun Gondala</t>
  </si>
  <si>
    <t>Shaik Mohammad Ashraf</t>
  </si>
  <si>
    <t>Shaik Abdul Rasheed</t>
  </si>
  <si>
    <t>Gangraj  Arpit</t>
  </si>
  <si>
    <t>Golla Ashok</t>
  </si>
  <si>
    <t>Wakharde Akshaykumar</t>
  </si>
  <si>
    <t>Ande Mahesh</t>
  </si>
  <si>
    <t>Jadhav Anil Kumar</t>
  </si>
  <si>
    <t>Prashant Umredkar Akshay</t>
  </si>
  <si>
    <t>Bhakta Chandan</t>
  </si>
  <si>
    <t>Narayani Krovvidi</t>
  </si>
  <si>
    <t>Supriya Khandavalli</t>
  </si>
  <si>
    <t>Supadia Neha</t>
  </si>
  <si>
    <t>Bhagat Pallavi</t>
  </si>
  <si>
    <t>Kumar Prashant</t>
  </si>
  <si>
    <t>Sonule Premsagar</t>
  </si>
  <si>
    <t>rahusingh</t>
  </si>
  <si>
    <t>ravindram</t>
  </si>
  <si>
    <t>Mahajan Sachin</t>
  </si>
  <si>
    <t>Mishra Rushina</t>
  </si>
  <si>
    <t>Wale Ravikant</t>
  </si>
  <si>
    <t>Abburi Sowmya</t>
  </si>
  <si>
    <t>Agharkar Shweta</t>
  </si>
  <si>
    <t>Ahalya Sika</t>
  </si>
  <si>
    <t>Kumar Sirikonda</t>
  </si>
  <si>
    <t>tsandhya</t>
  </si>
  <si>
    <t>Teppali Sandhya</t>
  </si>
  <si>
    <t>Veerlapati Venkata Naga Shivaji Gupta</t>
  </si>
  <si>
    <t>Vijaylaxmi Vijaylaxmi</t>
  </si>
  <si>
    <t>Aishwarya Aishwarya</t>
  </si>
  <si>
    <t>Sriya Gudipudi</t>
  </si>
  <si>
    <t>Suryawanshi Akansha</t>
  </si>
  <si>
    <t>Yadav Amrat</t>
  </si>
  <si>
    <t>Sharma Anirudh</t>
  </si>
  <si>
    <t>Archana Thumma</t>
  </si>
  <si>
    <t>A Ashfaque</t>
  </si>
  <si>
    <t>Govardhini Chintakinda</t>
  </si>
  <si>
    <t>gsambath</t>
  </si>
  <si>
    <t>Sambath Gokulraj</t>
  </si>
  <si>
    <t>Yelane Gourang</t>
  </si>
  <si>
    <t>Ibrahim Dudekula</t>
  </si>
  <si>
    <t>Shedge Komal</t>
  </si>
  <si>
    <t>Basha Pinjari</t>
  </si>
  <si>
    <t>Bharath Pasupala</t>
  </si>
  <si>
    <t>Singh Baghel Ravi</t>
  </si>
  <si>
    <t>Wable Rohan</t>
  </si>
  <si>
    <t>Sameer Vishvasrao Sardar</t>
  </si>
  <si>
    <t>Sreeja Domala</t>
  </si>
  <si>
    <t>Srijith K</t>
  </si>
  <si>
    <t>Sudharshan Mannam</t>
  </si>
  <si>
    <t>ssurya</t>
  </si>
  <si>
    <t>Surya Makala</t>
  </si>
  <si>
    <t>Tara Shaik</t>
  </si>
  <si>
    <t>Sukrutha Chada</t>
  </si>
  <si>
    <t>Supriya Raavi</t>
  </si>
  <si>
    <t>Vishnoi Suraj</t>
  </si>
  <si>
    <t>Achari Vadra</t>
  </si>
  <si>
    <t>Ugharej Vikas</t>
  </si>
  <si>
    <t>Abdul Sameer Abdul Majid</t>
  </si>
  <si>
    <t>Ajay Anil Ramteke</t>
  </si>
  <si>
    <t>Lavhale Ankit</t>
  </si>
  <si>
    <t>Lokhande Anamika</t>
  </si>
  <si>
    <t>alokj</t>
  </si>
  <si>
    <t>Jha Alok</t>
  </si>
  <si>
    <t>Patil Amarnath</t>
  </si>
  <si>
    <t>Shah Amisha</t>
  </si>
  <si>
    <t>Mithbavkar Ankita</t>
  </si>
  <si>
    <t>amolv</t>
  </si>
  <si>
    <t>Verma Amol</t>
  </si>
  <si>
    <t>Prabhavale Akshay</t>
  </si>
  <si>
    <t>Samudre Amruta</t>
  </si>
  <si>
    <t>Deshmukh Abdulrahim</t>
  </si>
  <si>
    <t>Thakre Akansha</t>
  </si>
  <si>
    <t>Uddin Azhar</t>
  </si>
  <si>
    <t>Bachkar Shraddha</t>
  </si>
  <si>
    <t>Sahoo Biswaranjan</t>
  </si>
  <si>
    <t>Lakshmi Madhuri Chinta</t>
  </si>
  <si>
    <t>Ashok Eddula</t>
  </si>
  <si>
    <t>Ashok Ksheerasagar</t>
  </si>
  <si>
    <t>Mahima Govind Joshi</t>
  </si>
  <si>
    <t>Bhavya Macharla</t>
  </si>
  <si>
    <t>Patil Payal Kishorrao</t>
  </si>
  <si>
    <t>Basha Shaik Rahil</t>
  </si>
  <si>
    <t>Jadhav Sumeet</t>
  </si>
  <si>
    <t>Yaadhav Katherla</t>
  </si>
  <si>
    <t>Navyasri Tiruveedula</t>
  </si>
  <si>
    <t>Saikumar Yandra</t>
  </si>
  <si>
    <t>jboyini</t>
  </si>
  <si>
    <t>Boyini Jyothi</t>
  </si>
  <si>
    <t>sgaddam</t>
  </si>
  <si>
    <t>Sumedha Gaddam</t>
  </si>
  <si>
    <t>skoguru</t>
  </si>
  <si>
    <t>Koguru Sravya</t>
  </si>
  <si>
    <t>sshivakrishn</t>
  </si>
  <si>
    <t>Korani Shivakrishna</t>
  </si>
  <si>
    <t>ssunilkadve</t>
  </si>
  <si>
    <t>Shubham Sunil Kadve</t>
  </si>
  <si>
    <t>sursuresh</t>
  </si>
  <si>
    <t>Mekala Suresh</t>
  </si>
  <si>
    <t>achinnam</t>
  </si>
  <si>
    <t>Chinnam Ajay</t>
  </si>
  <si>
    <t>Jyothi Boyini</t>
  </si>
  <si>
    <t>anushaan</t>
  </si>
  <si>
    <t>Anusha Lokini</t>
  </si>
  <si>
    <t>arakumar</t>
  </si>
  <si>
    <t>Kumar Aravind</t>
  </si>
  <si>
    <t>aswinidevig</t>
  </si>
  <si>
    <t>Gunasekaran Aswinidevi</t>
  </si>
  <si>
    <t>bhargavb</t>
  </si>
  <si>
    <t>Bhargav Kukudala</t>
  </si>
  <si>
    <t>chinapakak</t>
  </si>
  <si>
    <t>Kumar Chinapaka</t>
  </si>
  <si>
    <t>Dhivya .</t>
  </si>
  <si>
    <t>Dhivya</t>
  </si>
  <si>
    <t>ggireesh</t>
  </si>
  <si>
    <t>Gireesh B </t>
  </si>
  <si>
    <t>imrani</t>
  </si>
  <si>
    <t>Imran Mohammed</t>
  </si>
  <si>
    <t>karkarthik</t>
  </si>
  <si>
    <t>Karthik Karthik</t>
  </si>
  <si>
    <t>kavinash</t>
  </si>
  <si>
    <t>Avinash Kodam</t>
  </si>
  <si>
    <t>kkirthana</t>
  </si>
  <si>
    <t>Kirthana Kirthana</t>
  </si>
  <si>
    <t>kumarvi</t>
  </si>
  <si>
    <t>Kumar Vishal</t>
  </si>
  <si>
    <t>lalkumar</t>
  </si>
  <si>
    <t>Kumar Lalith</t>
  </si>
  <si>
    <t>mamadhuri</t>
  </si>
  <si>
    <t>Madhuri Madhuri</t>
  </si>
  <si>
    <t>pvikash</t>
  </si>
  <si>
    <t>Vikash Prem</t>
  </si>
  <si>
    <t>Sachin Vasekar</t>
  </si>
  <si>
    <t>Vasekar Sachin</t>
  </si>
  <si>
    <t>shrinivask</t>
  </si>
  <si>
    <t>Kulkarni Shrinivas</t>
  </si>
  <si>
    <t>sshyam</t>
  </si>
  <si>
    <t>Shyam Tangirala</t>
  </si>
  <si>
    <t>ssony</t>
  </si>
  <si>
    <t>Sony Sunketa</t>
  </si>
  <si>
    <t>ssuchitra</t>
  </si>
  <si>
    <t>Suchitra Mamidala</t>
  </si>
  <si>
    <t>vivekpravins</t>
  </si>
  <si>
    <t>Vivek Pravin Singh</t>
  </si>
  <si>
    <t>vmadupuru</t>
  </si>
  <si>
    <t>Madupuru Venkateshwarlu</t>
  </si>
  <si>
    <t>yarramsettis</t>
  </si>
  <si>
    <t>Satya Sai Naga Kumari Yarramsetti</t>
  </si>
  <si>
    <t>aasifp</t>
  </si>
  <si>
    <t>Pathan Aasif</t>
  </si>
  <si>
    <t>bmule</t>
  </si>
  <si>
    <t>Mule Balaji</t>
  </si>
  <si>
    <t>bmuralidhar</t>
  </si>
  <si>
    <t>Muralidhar Bheemanathi</t>
  </si>
  <si>
    <t>nmittha</t>
  </si>
  <si>
    <t>Mittha Nilesh</t>
  </si>
  <si>
    <t>aasha</t>
  </si>
  <si>
    <t>Shiva Krishna</t>
  </si>
  <si>
    <t>abutool</t>
  </si>
  <si>
    <t>Butool Asfiya</t>
  </si>
  <si>
    <t>afarheen</t>
  </si>
  <si>
    <t>Farheen Alina</t>
  </si>
  <si>
    <t>anushaanus</t>
  </si>
  <si>
    <t>Anusha Kumbala</t>
  </si>
  <si>
    <t>cgargade</t>
  </si>
  <si>
    <t>Gargade Chaitanya</t>
  </si>
  <si>
    <t>cgoud</t>
  </si>
  <si>
    <t>Goud Alugonda</t>
  </si>
  <si>
    <t>dchebrolu</t>
  </si>
  <si>
    <t>Chebrolu Dwarknadh</t>
  </si>
  <si>
    <t>karunab</t>
  </si>
  <si>
    <t>Bhagat Karuna</t>
  </si>
  <si>
    <t>kaushalc</t>
  </si>
  <si>
    <t>Chavan Kaushal</t>
  </si>
  <si>
    <t>kbedake</t>
  </si>
  <si>
    <t>Bedake Kiran</t>
  </si>
  <si>
    <t>kbhise</t>
  </si>
  <si>
    <t>Bhise Kunal</t>
  </si>
  <si>
    <t>lambika</t>
  </si>
  <si>
    <t>Ambika Linga</t>
  </si>
  <si>
    <t>mayyub</t>
  </si>
  <si>
    <t>Ayyub Shaikh</t>
  </si>
  <si>
    <t>mgoutham</t>
  </si>
  <si>
    <t>Goutham Matta</t>
  </si>
  <si>
    <t>mohammali</t>
  </si>
  <si>
    <t>Ali Mohammad</t>
  </si>
  <si>
    <t>pbisoyi</t>
  </si>
  <si>
    <t>Bisoyi Prateek</t>
  </si>
  <si>
    <t>pmanojmane</t>
  </si>
  <si>
    <t>Mane Pranali Manoj</t>
  </si>
  <si>
    <t>prgawande</t>
  </si>
  <si>
    <t>Gawande Sarjesh</t>
  </si>
  <si>
    <t>sbagewadi</t>
  </si>
  <si>
    <t>Bagewadi Shruti</t>
  </si>
  <si>
    <t>sbalagar</t>
  </si>
  <si>
    <t>Balagar Saba</t>
  </si>
  <si>
    <t>sbegum</t>
  </si>
  <si>
    <t>Begum Shaik</t>
  </si>
  <si>
    <t>sdorlikar</t>
  </si>
  <si>
    <t>Dorlikar Sarthak</t>
  </si>
  <si>
    <t>shrikantb</t>
  </si>
  <si>
    <t>Bhaskar Shrikant</t>
  </si>
  <si>
    <t>spriya</t>
  </si>
  <si>
    <t>Priya Swathi</t>
  </si>
  <si>
    <t>suchetab</t>
  </si>
  <si>
    <t>Bhaskar Sucheta</t>
  </si>
  <si>
    <t>sudiptab</t>
  </si>
  <si>
    <t>Barman Sudipta</t>
  </si>
  <si>
    <t>ubadiye</t>
  </si>
  <si>
    <t>Badiye Shabduli</t>
  </si>
  <si>
    <t>vadavkar</t>
  </si>
  <si>
    <t>Adavkar Vishal</t>
  </si>
  <si>
    <t>akoppula</t>
  </si>
  <si>
    <t>Koppula Koppula</t>
  </si>
  <si>
    <t>Anil Kumar Nallolla</t>
  </si>
  <si>
    <t>Pakala Bhanu Prasad</t>
  </si>
  <si>
    <t>gmerimidi</t>
  </si>
  <si>
    <t>Merimidi Ganesh</t>
  </si>
  <si>
    <t>Kour Paramjeet</t>
  </si>
  <si>
    <t>Mainuddin  Pitpit </t>
  </si>
  <si>
    <t>Kuppala Prudhvi Sai</t>
  </si>
  <si>
    <t>Khan Mohsin Khan</t>
  </si>
  <si>
    <t>Mohammed Mustafa</t>
  </si>
  <si>
    <t>nandagirim</t>
  </si>
  <si>
    <t>Mounika Nandagiri</t>
  </si>
  <si>
    <t>Mutha Nivesh</t>
  </si>
  <si>
    <t>Jyothi Sowlla</t>
  </si>
  <si>
    <t>Waghmare Sonali </t>
  </si>
  <si>
    <t>Potbhare Shashank</t>
  </si>
  <si>
    <t>Sukhvinder  Sodi </t>
  </si>
  <si>
    <t>Sunandha Vungarala</t>
  </si>
  <si>
    <t>Syamsundararao Panga</t>
  </si>
  <si>
    <t>Mandal Subhajit</t>
  </si>
  <si>
    <t>sucharithas</t>
  </si>
  <si>
    <t>Sucharitha Siddavaram</t>
  </si>
  <si>
    <t>Behera Sunil</t>
  </si>
  <si>
    <t>swathisw</t>
  </si>
  <si>
    <t>Swathi Mandapaka</t>
  </si>
  <si>
    <t>Yerramsetty Laxmi</t>
  </si>
  <si>
    <t>Yasmeen Yasmeen</t>
  </si>
  <si>
    <t>Arshathbasha Aashak</t>
  </si>
  <si>
    <t>Sravya Koguru</t>
  </si>
  <si>
    <t>Dabre Yashraj</t>
  </si>
  <si>
    <t>Simran Ayesha</t>
  </si>
  <si>
    <t>Bhimavarapu Pavan Kumar</t>
  </si>
  <si>
    <t>Harender Harender</t>
  </si>
  <si>
    <t>Irshad Irshad</t>
  </si>
  <si>
    <t>ls</t>
  </si>
  <si>
    <t>S Lakshmi</t>
  </si>
  <si>
    <t>madhug</t>
  </si>
  <si>
    <t>Madhu G</t>
  </si>
  <si>
    <t>mthakar</t>
  </si>
  <si>
    <t>Mihir Vijay Thakar</t>
  </si>
  <si>
    <t>Nargide</t>
  </si>
  <si>
    <t>Bhavani Paisa</t>
  </si>
  <si>
    <t>Tekale Prachi</t>
  </si>
  <si>
    <t>Vishwakarma Richa</t>
  </si>
  <si>
    <t>Rathikandi Saiguru Prasad</t>
  </si>
  <si>
    <t>Teja Jampala</t>
  </si>
  <si>
    <t>Javed Pasha Shaik</t>
  </si>
  <si>
    <t>Shaikh Sohel</t>
  </si>
  <si>
    <t>Rokade Sushil</t>
  </si>
  <si>
    <t>Sainikhil Koduru</t>
  </si>
  <si>
    <t>Sripal Kokkula</t>
  </si>
  <si>
    <t>ssruthi</t>
  </si>
  <si>
    <t>D Sruthi</t>
  </si>
  <si>
    <t>Swapna Thota</t>
  </si>
  <si>
    <t>Bhargav Gummadi</t>
  </si>
  <si>
    <t>Jangampally vinay kumar</t>
  </si>
  <si>
    <t>Patil Vrushali</t>
  </si>
  <si>
    <t>abkshirsagar</t>
  </si>
  <si>
    <t>Kshirsagar Abhishek</t>
  </si>
  <si>
    <t>ajaba</t>
  </si>
  <si>
    <t>Jaba Akshata</t>
  </si>
  <si>
    <t>ajyothirmai</t>
  </si>
  <si>
    <t>Jyothirmai Annamayyagari</t>
  </si>
  <si>
    <t>akshaykumarm</t>
  </si>
  <si>
    <t>Mandake Akshaykumar</t>
  </si>
  <si>
    <t>amuhuri</t>
  </si>
  <si>
    <t>Muhuri Arnab</t>
  </si>
  <si>
    <t>dattatraym</t>
  </si>
  <si>
    <t>Mali Nilima</t>
  </si>
  <si>
    <t>dmagar</t>
  </si>
  <si>
    <t>Magar Dipali</t>
  </si>
  <si>
    <t>ganigapentak</t>
  </si>
  <si>
    <t>Kumar Ganigapenta</t>
  </si>
  <si>
    <t>kavykavya</t>
  </si>
  <si>
    <t>Kavya Nukada</t>
  </si>
  <si>
    <t>kekeerthana</t>
  </si>
  <si>
    <t>Keerthana Akula</t>
  </si>
  <si>
    <t>kethanm</t>
  </si>
  <si>
    <t>M Kethan</t>
  </si>
  <si>
    <t>mandavam</t>
  </si>
  <si>
    <t>Manoj Mandava</t>
  </si>
  <si>
    <t>morak</t>
  </si>
  <si>
    <t>Kiran Mora</t>
  </si>
  <si>
    <t>neelisettyk</t>
  </si>
  <si>
    <t>Krishna Neelisetty</t>
  </si>
  <si>
    <t>neerajj</t>
  </si>
  <si>
    <t>Joshi Neeraj</t>
  </si>
  <si>
    <t>pmaheswari</t>
  </si>
  <si>
    <t>Maheswari Poduri</t>
  </si>
  <si>
    <t>pranaym</t>
  </si>
  <si>
    <t>Mane Pranay</t>
  </si>
  <si>
    <t>prasjadhav</t>
  </si>
  <si>
    <t>Jadhav Prashant</t>
  </si>
  <si>
    <t>sjiddimani</t>
  </si>
  <si>
    <t>Jiddimani Santosh</t>
  </si>
  <si>
    <t>skundhare</t>
  </si>
  <si>
    <t>Kundhare Shailesh</t>
  </si>
  <si>
    <t>smanishkumar</t>
  </si>
  <si>
    <t>Manishkumar Dalasaniya</t>
  </si>
  <si>
    <t>syedg</t>
  </si>
  <si>
    <t>Gulshanfirdose Syed</t>
  </si>
  <si>
    <t>tkamble</t>
  </si>
  <si>
    <t>Kamble Tushar</t>
  </si>
  <si>
    <t>tkhatib</t>
  </si>
  <si>
    <t>Khatib Syed</t>
  </si>
  <si>
    <t>tlalge</t>
  </si>
  <si>
    <t>Lalge Tejasvi</t>
  </si>
  <si>
    <t>vkadian</t>
  </si>
  <si>
    <t>Kadian Vikram</t>
  </si>
  <si>
    <t>yallapuk</t>
  </si>
  <si>
    <t>Kumar Yallapu</t>
  </si>
  <si>
    <t>cshekar</t>
  </si>
  <si>
    <t>Shekar Nerudi</t>
  </si>
  <si>
    <t>Suresh Suresh (SW-GPU)</t>
  </si>
  <si>
    <t>Das Rahul Roy</t>
  </si>
  <si>
    <t>ddattatreya</t>
  </si>
  <si>
    <t>Dattatreya Kommu</t>
  </si>
  <si>
    <t>dpriya</t>
  </si>
  <si>
    <t>Priya Divya</t>
  </si>
  <si>
    <t>hemanthinic</t>
  </si>
  <si>
    <t>C Hemanthini</t>
  </si>
  <si>
    <t>ipasha</t>
  </si>
  <si>
    <t>Md Ismail Pasha</t>
  </si>
  <si>
    <t>jsaikumar</t>
  </si>
  <si>
    <t>Saikumar Jakkala</t>
  </si>
  <si>
    <t>kbhoi</t>
  </si>
  <si>
    <t>Bhoi Kajal</t>
  </si>
  <si>
    <t>meharajj</t>
  </si>
  <si>
    <t>Jamadar Meharaj</t>
  </si>
  <si>
    <t>nbankar</t>
  </si>
  <si>
    <t>Bankar Neha</t>
  </si>
  <si>
    <t>nsasikanth</t>
  </si>
  <si>
    <t>Sasikanth Neesu</t>
  </si>
  <si>
    <t>parchana</t>
  </si>
  <si>
    <t>Archana Padakanti</t>
  </si>
  <si>
    <t>rdeokar</t>
  </si>
  <si>
    <t>Deokar Rutuja</t>
  </si>
  <si>
    <t>sbhongle</t>
  </si>
  <si>
    <t>Bhongle Saurabh</t>
  </si>
  <si>
    <t>spavan</t>
  </si>
  <si>
    <t>Pavan Sai</t>
  </si>
  <si>
    <t>sravanisra</t>
  </si>
  <si>
    <t>Sravani Thummala</t>
  </si>
  <si>
    <t>ssofia</t>
  </si>
  <si>
    <t>Sofia Shaik</t>
  </si>
  <si>
    <t>tsriniva</t>
  </si>
  <si>
    <t>Srinivas Thyagadurgam</t>
  </si>
  <si>
    <t>tthejaswini</t>
  </si>
  <si>
    <t>Thejaswini Thirampuram</t>
  </si>
  <si>
    <t>vgoupale</t>
  </si>
  <si>
    <t>Goupale Vanita</t>
  </si>
  <si>
    <t>vikasv</t>
  </si>
  <si>
    <t>Vikas Yenna</t>
  </si>
  <si>
    <t>aakshara</t>
  </si>
  <si>
    <t>Kodiganti Akshara</t>
  </si>
  <si>
    <t>gangaramp</t>
  </si>
  <si>
    <t>P Gangaram</t>
  </si>
  <si>
    <t>pbadina</t>
  </si>
  <si>
    <t>Badina Priyanka</t>
  </si>
  <si>
    <t>pshivajirao</t>
  </si>
  <si>
    <t>Adhav Prajakta Shivajirao</t>
  </si>
  <si>
    <t>smd</t>
  </si>
  <si>
    <t>MD Sameer</t>
  </si>
  <si>
    <t>Pavithra B</t>
  </si>
  <si>
    <t>Gopinath P</t>
  </si>
  <si>
    <t>Bhavani Tamma</t>
  </si>
  <si>
    <t>Charan Pidugu</t>
  </si>
  <si>
    <t>Harshad Madan Lataye</t>
  </si>
  <si>
    <t>Mahajan Hemangi</t>
  </si>
  <si>
    <t>Karape Jyoti</t>
  </si>
  <si>
    <t>Gaikwad Krutika</t>
  </si>
  <si>
    <t>Lakshmi Laveti</t>
  </si>
  <si>
    <t>Maggidi Bhavana</t>
  </si>
  <si>
    <t>Nagaraju Pulluri</t>
  </si>
  <si>
    <t>Parimala Devineedi</t>
  </si>
  <si>
    <t>Akshay Santosh Patil</t>
  </si>
  <si>
    <t>Pavani Pasupuleti</t>
  </si>
  <si>
    <t>Pavan Gurjar</t>
  </si>
  <si>
    <t>Prathamesh Sunildatta Walanj Walanj</t>
  </si>
  <si>
    <t>Rajat Prasad</t>
  </si>
  <si>
    <t>rroshanahmed</t>
  </si>
  <si>
    <t>Roshan Ahmed Syed</t>
  </si>
  <si>
    <t>Rohit Shankar Sonar</t>
  </si>
  <si>
    <t>Rakesh Ketepalli</t>
  </si>
  <si>
    <t>Satyam Shrijayratan Tiwari</t>
  </si>
  <si>
    <t>Shahin Begam</t>
  </si>
  <si>
    <t>Sunil Reddy Sunil Reddy</t>
  </si>
  <si>
    <t>Sundar Sundar</t>
  </si>
  <si>
    <t>Vaibhav Balvant Shevale</t>
  </si>
  <si>
    <t>Aishvarya Prakash Deshkar</t>
  </si>
  <si>
    <t>Runwal Atul</t>
  </si>
  <si>
    <t>bpreetham</t>
  </si>
  <si>
    <t>Preetham Burra</t>
  </si>
  <si>
    <t>chakradharr</t>
  </si>
  <si>
    <t>Reddy Ambati</t>
  </si>
  <si>
    <t>Gopal Bayas</t>
  </si>
  <si>
    <t>KALYANI JOSHI</t>
  </si>
  <si>
    <t>Bhishmadhar Kotapati</t>
  </si>
  <si>
    <t>Devasri Kandukuri</t>
  </si>
  <si>
    <t>P Keerthi</t>
  </si>
  <si>
    <t>Hassan Kovvada</t>
  </si>
  <si>
    <t>Mrudula Kurapati</t>
  </si>
  <si>
    <t>Sneha Kayithi</t>
  </si>
  <si>
    <t>Srishitha Kariveda</t>
  </si>
  <si>
    <t>Nagarjuna Kanaparthi</t>
  </si>
  <si>
    <t>R Namratha</t>
  </si>
  <si>
    <t>nmanikanta</t>
  </si>
  <si>
    <t>Manikanta Nagulapalli</t>
  </si>
  <si>
    <t>Borle Poonam</t>
  </si>
  <si>
    <t>Kumar Pottepalem</t>
  </si>
  <si>
    <t>Kumar Chirra</t>
  </si>
  <si>
    <t>rsurya</t>
  </si>
  <si>
    <t>Surya R</t>
  </si>
  <si>
    <t>Sowmya M</t>
  </si>
  <si>
    <t>KYATHAM SHEKAR</t>
  </si>
  <si>
    <t>SK Sabeera</t>
  </si>
  <si>
    <t>Lingam Suvarna Sai</t>
  </si>
  <si>
    <t>Amey Wasudeorao Padwad</t>
  </si>
  <si>
    <t>Attar Ashpak Nisar</t>
  </si>
  <si>
    <t>bbhangale</t>
  </si>
  <si>
    <t>Bhupendra Ramesh Bhangale</t>
  </si>
  <si>
    <t>Niharika Bojja</t>
  </si>
  <si>
    <t>Hshaikh</t>
  </si>
  <si>
    <t>Shaikh Hakim</t>
  </si>
  <si>
    <t>Akanksha Koppula </t>
  </si>
  <si>
    <t>knaveen</t>
  </si>
  <si>
    <t>Kumar Peelam</t>
  </si>
  <si>
    <t>G Bhagya Laxmi</t>
  </si>
  <si>
    <t>mmadhumitha</t>
  </si>
  <si>
    <t>Dhyavarashetty Madhumitha</t>
  </si>
  <si>
    <t>Sappidi Manasa</t>
  </si>
  <si>
    <t>M Kola Priyanka</t>
  </si>
  <si>
    <t>Katta Naga Hemambika</t>
  </si>
  <si>
    <t>Nikhil Yerramsetty</t>
  </si>
  <si>
    <t>nsreela</t>
  </si>
  <si>
    <t>Neeli Sreela</t>
  </si>
  <si>
    <t>Shinde Prathyaksha</t>
  </si>
  <si>
    <t>Padigel Raveena</t>
  </si>
  <si>
    <t>Kadam Rajas</t>
  </si>
  <si>
    <t>Banpurkar Roshan</t>
  </si>
  <si>
    <t>Rkor</t>
  </si>
  <si>
    <t>Kor Chhagan</t>
  </si>
  <si>
    <t>Ramadevi  Sutarapu </t>
  </si>
  <si>
    <t>rramyasree</t>
  </si>
  <si>
    <t>sbaskar</t>
  </si>
  <si>
    <t>Baskar Sivasankari</t>
  </si>
  <si>
    <t>Shital Panditrao Kadam</t>
  </si>
  <si>
    <t>Sidharth Kumar Padhi</t>
  </si>
  <si>
    <t>Maguluri Sagarika</t>
  </si>
  <si>
    <t>Janugam Sowmya</t>
  </si>
  <si>
    <t>tlakshmi</t>
  </si>
  <si>
    <t>Lakshmi Tumpudi</t>
  </si>
  <si>
    <t>veerankik</t>
  </si>
  <si>
    <t>Kumar Veeranki</t>
  </si>
  <si>
    <t>Aftab Mohammad</t>
  </si>
  <si>
    <t>Ankithkumar Chinthakuntla</t>
  </si>
  <si>
    <t>Bhoir Dipen</t>
  </si>
  <si>
    <t>Deshapande Akshay</t>
  </si>
  <si>
    <t>Sharma Amit</t>
  </si>
  <si>
    <t>Ramteke Anjali</t>
  </si>
  <si>
    <t>Revathi Allamsetti</t>
  </si>
  <si>
    <t>Yaswanth Boggala</t>
  </si>
  <si>
    <t>Alex Jipsu</t>
  </si>
  <si>
    <t>Ankalagi Kumar</t>
  </si>
  <si>
    <t>Lavanya Gurram</t>
  </si>
  <si>
    <t>Teja Erra</t>
  </si>
  <si>
    <t>Venkata Naga Padma Makani</t>
  </si>
  <si>
    <t>Ravindra Bhogal Mohini</t>
  </si>
  <si>
    <t>Rajput Manoj Kumar</t>
  </si>
  <si>
    <t>K Muhammed</t>
  </si>
  <si>
    <t>Priyanka</t>
  </si>
  <si>
    <t>Priya Sammidi</t>
  </si>
  <si>
    <t>Raut Saurabh</t>
  </si>
  <si>
    <t>Rajguru Shradha</t>
  </si>
  <si>
    <t>Srilatha Malliboina</t>
  </si>
  <si>
    <t>Tupkar Shubham</t>
  </si>
  <si>
    <t>sudharanip</t>
  </si>
  <si>
    <t>Patil Sudharani</t>
  </si>
  <si>
    <t>Chavan Swaranjali Vijay</t>
  </si>
  <si>
    <t>Shylaja Todupunuri</t>
  </si>
  <si>
    <t>Kumar Undrala</t>
  </si>
  <si>
    <t>Sreenivasulu Uppari</t>
  </si>
  <si>
    <t>abobade</t>
  </si>
  <si>
    <t>Bobade Aditya Mahesh</t>
  </si>
  <si>
    <t>Priyanka Badina</t>
  </si>
  <si>
    <t>Ravikiran Biroju</t>
  </si>
  <si>
    <t>dilipb</t>
  </si>
  <si>
    <t>B Dilipkumar</t>
  </si>
  <si>
    <t>Gangotri Gangotri</t>
  </si>
  <si>
    <t>hhari</t>
  </si>
  <si>
    <t>Hari M Sree</t>
  </si>
  <si>
    <t>Harichandana Thati</t>
  </si>
  <si>
    <t>Irfan Shaik</t>
  </si>
  <si>
    <t>Jabeen Falak</t>
  </si>
  <si>
    <t>Mallareddy Keshapally</t>
  </si>
  <si>
    <t>Manikanth Kotla</t>
  </si>
  <si>
    <t>Leela Sri Krishna Leela Sri Krishna</t>
  </si>
  <si>
    <t>madhur</t>
  </si>
  <si>
    <t>Raju Gadhiraju</t>
  </si>
  <si>
    <t>Mahibub Lalsab Shaikh</t>
  </si>
  <si>
    <t>Kumar Myaka</t>
  </si>
  <si>
    <t>mduggi</t>
  </si>
  <si>
    <t>Duggi Manasa</t>
  </si>
  <si>
    <t>Mukha S</t>
  </si>
  <si>
    <t>Naidu Simma</t>
  </si>
  <si>
    <t>Pawar Rutuja Dillp</t>
  </si>
  <si>
    <t>Pradnya Dagadu satpute</t>
  </si>
  <si>
    <t>Ashok Supe Shubham</t>
  </si>
  <si>
    <t>Chandan Sai Chandan</t>
  </si>
  <si>
    <t>Chaudhari Shubham Santosh</t>
  </si>
  <si>
    <t>Shruthi Matla</t>
  </si>
  <si>
    <t>Sai Sithini</t>
  </si>
  <si>
    <t>A Vijay</t>
  </si>
  <si>
    <t>bbhargavi</t>
  </si>
  <si>
    <t>M Bhargavi</t>
  </si>
  <si>
    <t>sgunda</t>
  </si>
  <si>
    <t>Gunda Sushmitha</t>
  </si>
  <si>
    <t>shnaik</t>
  </si>
  <si>
    <t>Banavath Shiva Naik</t>
  </si>
  <si>
    <t>ssusmitha</t>
  </si>
  <si>
    <t>Bathina Sharon Susmitha</t>
  </si>
  <si>
    <t>Pulakanti Venugopal Reddy</t>
  </si>
  <si>
    <t>Achal Achal</t>
  </si>
  <si>
    <t>Surapaneni Aruna</t>
  </si>
  <si>
    <t>Bhaganagare Akshata</t>
  </si>
  <si>
    <t>Chikkumbi Meenaz </t>
  </si>
  <si>
    <t>Anusha Anthi</t>
  </si>
  <si>
    <t>Duvvada Bharath Kumar</t>
  </si>
  <si>
    <t>Putcha Divyasai</t>
  </si>
  <si>
    <t>grishag</t>
  </si>
  <si>
    <t>Gupta Grisha</t>
  </si>
  <si>
    <t>gsimhachalam</t>
  </si>
  <si>
    <t>Simhachalam Ganta</t>
  </si>
  <si>
    <t>Kaustubh Promod Gawande</t>
  </si>
  <si>
    <t>Keerti Keerti</t>
  </si>
  <si>
    <t>Manjushree Manjushree</t>
  </si>
  <si>
    <t>Mounika Gelli</t>
  </si>
  <si>
    <t>Pravin</t>
  </si>
  <si>
    <t>RAKESHRA</t>
  </si>
  <si>
    <t>Rakesh Gandrath</t>
  </si>
  <si>
    <t>Rashmi Vinaykumar Chaudhari</t>
  </si>
  <si>
    <t>Goutham Reddypelli</t>
  </si>
  <si>
    <t>sgotmukhale</t>
  </si>
  <si>
    <t>Gotmukhale Sonali</t>
  </si>
  <si>
    <t>Shital Nikhilesh Wankhede</t>
  </si>
  <si>
    <t>Swathi Kodakachi</t>
  </si>
  <si>
    <t>Goud Panuganti</t>
  </si>
  <si>
    <t>Prasad Gurram</t>
  </si>
  <si>
    <t>vinodkumar</t>
  </si>
  <si>
    <t>Kumar Ramavath</t>
  </si>
  <si>
    <t>vmanokaran</t>
  </si>
  <si>
    <t>Vengadesh Manokaran</t>
  </si>
  <si>
    <t>Odugu Vijay Verma</t>
  </si>
  <si>
    <t>Vigneshwar Duvva</t>
  </si>
  <si>
    <t>vvimala</t>
  </si>
  <si>
    <t>Vimala Beemunipadu</t>
  </si>
  <si>
    <t>aafzalkhan</t>
  </si>
  <si>
    <t>Afzal Khan Amina</t>
  </si>
  <si>
    <t>Animesh Animesh</t>
  </si>
  <si>
    <t>Kumar Beldone</t>
  </si>
  <si>
    <t>Kadam Anita</t>
  </si>
  <si>
    <t>asashok</t>
  </si>
  <si>
    <t>Ashok P</t>
  </si>
  <si>
    <t>Bhagwanrao Kamble</t>
  </si>
  <si>
    <t>Mounika Chintha</t>
  </si>
  <si>
    <t>Rakesh Dasari</t>
  </si>
  <si>
    <t>Rathod Devidas</t>
  </si>
  <si>
    <t>Raut Hrushabh</t>
  </si>
  <si>
    <t>kashwini</t>
  </si>
  <si>
    <t>Swathi K</t>
  </si>
  <si>
    <t>Tathawade Mayur</t>
  </si>
  <si>
    <t>Nilesh Chandrakant Kamble</t>
  </si>
  <si>
    <t>Nikita Nikita</t>
  </si>
  <si>
    <t>Ghaywat Pankaj</t>
  </si>
  <si>
    <t>Varkhade Rishikesh</t>
  </si>
  <si>
    <t>Ade Sujata</t>
  </si>
  <si>
    <t>Subudhi Salina</t>
  </si>
  <si>
    <t>Yadav Sandeep</t>
  </si>
  <si>
    <t>Deshmukh Sanika</t>
  </si>
  <si>
    <t>Kumar Dutpala</t>
  </si>
  <si>
    <t>Gornali Shiwani</t>
  </si>
  <si>
    <t>Chaudhari Shantanu</t>
  </si>
  <si>
    <t>Pawar Shashank</t>
  </si>
  <si>
    <t>shreerajw</t>
  </si>
  <si>
    <t>Wagh Shreeraj</t>
  </si>
  <si>
    <t>Mastan Vali Shaik</t>
  </si>
  <si>
    <t>Yadrami Soumya</t>
  </si>
  <si>
    <t>Kumar Chandragiri</t>
  </si>
  <si>
    <t>Shiva naik</t>
  </si>
  <si>
    <t>K Balakrishna</t>
  </si>
  <si>
    <t>Manohar Burumeesala</t>
  </si>
  <si>
    <t>Dubey Komal</t>
  </si>
  <si>
    <t>Damagatlavenkat Shyam</t>
  </si>
  <si>
    <t>Edamoni Satyanarayana</t>
  </si>
  <si>
    <t>Gauri Langare</t>
  </si>
  <si>
    <t>Harshada Ramesh Dhanokar</t>
  </si>
  <si>
    <t>Hrutik Shashikant</t>
  </si>
  <si>
    <t>Jagruti Gore</t>
  </si>
  <si>
    <t>Jeetendra Raikwar</t>
  </si>
  <si>
    <t>Jayhari Ugalmugale</t>
  </si>
  <si>
    <t>Khandelwal Kriti</t>
  </si>
  <si>
    <t>Lochan Shridhar Mankar</t>
  </si>
  <si>
    <t>Chitumalli Sai Madhuri</t>
  </si>
  <si>
    <t>Peddabomma Manasa</t>
  </si>
  <si>
    <t>Nagaraju C</t>
  </si>
  <si>
    <t>Gambhire Onkar</t>
  </si>
  <si>
    <t>Priya Chunarkar</t>
  </si>
  <si>
    <t>Gattigorla Rajkumar</t>
  </si>
  <si>
    <t>Sabhavath Sai Kumar</t>
  </si>
  <si>
    <t>Shravani Pabba</t>
  </si>
  <si>
    <t>Meeravali Shaik</t>
  </si>
  <si>
    <t>Suresh Regula</t>
  </si>
  <si>
    <t>Tallapragada Annapurna</t>
  </si>
  <si>
    <t>Kommineni Tarun Kumar</t>
  </si>
  <si>
    <t>Tekendra Tekendra</t>
  </si>
  <si>
    <t>Teja B</t>
  </si>
  <si>
    <t>abhishekkuma</t>
  </si>
  <si>
    <t>Kumar Abhishek</t>
  </si>
  <si>
    <t>susmitha gunda</t>
  </si>
  <si>
    <t>Deorukhakar Ninad</t>
  </si>
  <si>
    <t>GT Chaitra</t>
  </si>
  <si>
    <t>Chavhan Dipak Pramod</t>
  </si>
  <si>
    <t>Diksha Aakash Dandgawal</t>
  </si>
  <si>
    <t>Ghorpade Diksha</t>
  </si>
  <si>
    <t>Tejaswi Dadhirao</t>
  </si>
  <si>
    <t>Harshal Vijay Sonawane</t>
  </si>
  <si>
    <t>Sree Kandavalli</t>
  </si>
  <si>
    <t>Dhotre Kiran Sudhakar</t>
  </si>
  <si>
    <t>kdurgam</t>
  </si>
  <si>
    <t>Durgam Kailash</t>
  </si>
  <si>
    <t>Gawale Lokesh</t>
  </si>
  <si>
    <t>mkatipally</t>
  </si>
  <si>
    <t>Mounika Katipally</t>
  </si>
  <si>
    <t>Neha Ganesh Diwane</t>
  </si>
  <si>
    <t>Venkatesh Pappula</t>
  </si>
  <si>
    <t>pavpavani</t>
  </si>
  <si>
    <t>Pavani Cholleti</t>
  </si>
  <si>
    <t>Chand Bellamkonda</t>
  </si>
  <si>
    <t>sarithas</t>
  </si>
  <si>
    <t>Saiteja Akula</t>
  </si>
  <si>
    <t>Ramesh Rami</t>
  </si>
  <si>
    <t>Prasad Samala</t>
  </si>
  <si>
    <t>Shalini Thumma</t>
  </si>
  <si>
    <t>Sowjanya Pulle</t>
  </si>
  <si>
    <t>Dange Vishal</t>
  </si>
  <si>
    <t>Dattatraya Padhar</t>
  </si>
  <si>
    <t>Manapure Vaibhav</t>
  </si>
  <si>
    <t>Kumar Yaswanth</t>
  </si>
  <si>
    <t>P Aishwarya</t>
  </si>
  <si>
    <t>venugopal Reddy</t>
  </si>
  <si>
    <t>alingineni</t>
  </si>
  <si>
    <t>Lingineni Aditya</t>
  </si>
  <si>
    <t>Jaggavarapu Ashish Reddy</t>
  </si>
  <si>
    <t>Yawale Bhavesh</t>
  </si>
  <si>
    <t>Bobbili Ramesh</t>
  </si>
  <si>
    <t>budayraj</t>
  </si>
  <si>
    <t>Butti Udayraj</t>
  </si>
  <si>
    <t>Badade Chaitanya Sudhakar</t>
  </si>
  <si>
    <t>chareddy</t>
  </si>
  <si>
    <t>Papireddy Chaitanya Kumar Reddy</t>
  </si>
  <si>
    <t>DUGGA MAHESWARA REDDY</t>
  </si>
  <si>
    <t>Mohammad Hafeezuddin</t>
  </si>
  <si>
    <t>Tuljapurkar Hrishikesh</t>
  </si>
  <si>
    <t>Jyoti Jyoti</t>
  </si>
  <si>
    <t>Sarangi Jnana</t>
  </si>
  <si>
    <t>Kalyani Eknath Gawali</t>
  </si>
  <si>
    <t>Nune Kavitha</t>
  </si>
  <si>
    <t>Praveena Kayyam</t>
  </si>
  <si>
    <t>Ghorpade Surekha</t>
  </si>
  <si>
    <t>mkoyanka</t>
  </si>
  <si>
    <t>Madasi Koyanka</t>
  </si>
  <si>
    <t>Dodla Raghu Varma</t>
  </si>
  <si>
    <t>Sundramoorthi Ramya</t>
  </si>
  <si>
    <t>sadaf</t>
  </si>
  <si>
    <t>Bandi Sadaf</t>
  </si>
  <si>
    <t>saikrishnak</t>
  </si>
  <si>
    <t>Kadapathri Shiva Sai Krishna</t>
  </si>
  <si>
    <t>Srilekha Boddu</t>
  </si>
  <si>
    <t>Subhani Shaik</t>
  </si>
  <si>
    <t>Srikanth Velpula</t>
  </si>
  <si>
    <t>Vishvambhar Kulkarni</t>
  </si>
  <si>
    <t>Vemula Padma</t>
  </si>
  <si>
    <t>Satpute Seema</t>
  </si>
  <si>
    <t>akagrawal</t>
  </si>
  <si>
    <t>Akshay Muralidhar Agrawal</t>
  </si>
  <si>
    <t>animbalakar</t>
  </si>
  <si>
    <t>Abhijit Maruti Nimbalkar</t>
  </si>
  <si>
    <t>arpitm</t>
  </si>
  <si>
    <t>Arpit Mishra</t>
  </si>
  <si>
    <t>dsantosh</t>
  </si>
  <si>
    <t>Dsarwar Santosh</t>
  </si>
  <si>
    <t>msayyed</t>
  </si>
  <si>
    <t>Musaifali Rifakatali Sayyed</t>
  </si>
  <si>
    <t>akashj</t>
  </si>
  <si>
    <t>Akash Narendra Jadhav</t>
  </si>
  <si>
    <t>aracheti</t>
  </si>
  <si>
    <t>Racheti Anuja</t>
  </si>
  <si>
    <t>Karthik Bogam</t>
  </si>
  <si>
    <t>Naik Deepak</t>
  </si>
  <si>
    <t>ketans</t>
  </si>
  <si>
    <t>Suryawanshi Ketan</t>
  </si>
  <si>
    <t>Ketan Sunil Khomane</t>
  </si>
  <si>
    <t>Lokesh Raju Kamble</t>
  </si>
  <si>
    <t>Shaikh Rehan</t>
  </si>
  <si>
    <t>Iranna Fundipalle</t>
  </si>
  <si>
    <t>Mohsin Syed</t>
  </si>
  <si>
    <t>Jagadeeswari Panthula</t>
  </si>
  <si>
    <t>Prasad Bhaskarrao Patil</t>
  </si>
  <si>
    <t>prbhalekar</t>
  </si>
  <si>
    <t>Priyanka Prashant Bhalekar</t>
  </si>
  <si>
    <t>Punam Anna Mahajan</t>
  </si>
  <si>
    <t>Rashmi Pramanand Jaiswal</t>
  </si>
  <si>
    <t>Rajesh Peraka</t>
  </si>
  <si>
    <t>Rushikesh Dattatrey Borate</t>
  </si>
  <si>
    <t>rkokare</t>
  </si>
  <si>
    <t>Raju Baban Kokare</t>
  </si>
  <si>
    <t>Mallick Sahid</t>
  </si>
  <si>
    <t xml:space="preserve">Bakthula Sandeep </t>
  </si>
  <si>
    <t>Hage Shubham</t>
  </si>
  <si>
    <t>Sharanya Eshwarapragada</t>
  </si>
  <si>
    <t>Kumar Sumanth</t>
  </si>
  <si>
    <t>Tanuja Chandrakant Zope</t>
  </si>
  <si>
    <t>Vishnu Kanade</t>
  </si>
  <si>
    <t>ysalve</t>
  </si>
  <si>
    <t>Salve Yogesh</t>
  </si>
  <si>
    <t>aborhade</t>
  </si>
  <si>
    <t>Archana Daulat Borhade</t>
  </si>
  <si>
    <t>Akshay Agrawal</t>
  </si>
  <si>
    <t>ashwiniw</t>
  </si>
  <si>
    <t>Ashwini Rajaram Wagh</t>
  </si>
  <si>
    <t>Kadam Asmita</t>
  </si>
  <si>
    <t>Jyothi Durgu</t>
  </si>
  <si>
    <t>cmounika</t>
  </si>
  <si>
    <t>Cheera Mounika</t>
  </si>
  <si>
    <t>Dalal Etekat</t>
  </si>
  <si>
    <t>Shaikh Fazal</t>
  </si>
  <si>
    <t>gkarpe</t>
  </si>
  <si>
    <t>Karpe Gayatri</t>
  </si>
  <si>
    <t>kchirra</t>
  </si>
  <si>
    <t>Chirra Kavya</t>
  </si>
  <si>
    <t>Kousar Syed</t>
  </si>
  <si>
    <t>Mirakhor Mukesh</t>
  </si>
  <si>
    <t>Kumar Naveen</t>
  </si>
  <si>
    <t>Banarase Niketan</t>
  </si>
  <si>
    <t>Hinge Prajakta</t>
  </si>
  <si>
    <t>Raju Rakela</t>
  </si>
  <si>
    <t>Sawant Rakesh</t>
  </si>
  <si>
    <t>rbhargav</t>
  </si>
  <si>
    <t>Raavi Bhargava</t>
  </si>
  <si>
    <t>ROHA</t>
  </si>
  <si>
    <t>Rohan</t>
  </si>
  <si>
    <t>rushikeshs</t>
  </si>
  <si>
    <t>Rushikesh Arvind Sahastrabuddhe</t>
  </si>
  <si>
    <t>Salvi Swagata</t>
  </si>
  <si>
    <t>Jadhav Vaishnavi</t>
  </si>
  <si>
    <t>vvineelapriy</t>
  </si>
  <si>
    <t>Gorle Vineelapriyanka</t>
  </si>
  <si>
    <t>Aditya Arun More</t>
  </si>
  <si>
    <t>Inamdar Bilal Iliyas</t>
  </si>
  <si>
    <t>Gaurav Vasant Joshi</t>
  </si>
  <si>
    <t>Komal Nilesh Kolhe</t>
  </si>
  <si>
    <t>Lande Kuldeep</t>
  </si>
  <si>
    <t>Mohammed Ali Moula Ali Utkur</t>
  </si>
  <si>
    <t>Bagalkote Mohd Zaid</t>
  </si>
  <si>
    <t>Monika Vikram Hadke</t>
  </si>
  <si>
    <t>Mayuresh Manohar Kasar</t>
  </si>
  <si>
    <t>Patel Monarkkumar Ashwinchandra</t>
  </si>
  <si>
    <t>Nikhil Gulabrao Bhoyar</t>
  </si>
  <si>
    <t>Nikhil Ravindra Pawar</t>
  </si>
  <si>
    <t>Prashant Kumar</t>
  </si>
  <si>
    <t>ripoojari</t>
  </si>
  <si>
    <t>Poojari Ritesh</t>
  </si>
  <si>
    <t>Renuka Sunil Rahane</t>
  </si>
  <si>
    <t>Deshmukh Shivraj</t>
  </si>
  <si>
    <t>Shubham Dadasaheb Kotwal</t>
  </si>
  <si>
    <t>Siddharth Maharana</t>
  </si>
  <si>
    <t>Shireesha Arakati</t>
  </si>
  <si>
    <t>Sandesh Jayawant Thakare</t>
  </si>
  <si>
    <t>Das Tanmaya</t>
  </si>
  <si>
    <t>Utkarsh Shivaji Jagzape</t>
  </si>
  <si>
    <t>Vijay Daware</t>
  </si>
  <si>
    <t>Kishore Vendra</t>
  </si>
  <si>
    <t>Zakir Husain A Rahim Kharadi</t>
  </si>
  <si>
    <t>Ankitha Nutalapati</t>
  </si>
  <si>
    <t>Azmathulla Shaik</t>
  </si>
  <si>
    <t>Peerzade Allauddin</t>
  </si>
  <si>
    <t>Chetali Dilip Karale</t>
  </si>
  <si>
    <t>Devyani Shrikant Umathe</t>
  </si>
  <si>
    <t>Chaudhari Durgesh</t>
  </si>
  <si>
    <t>A M Govardhan</t>
  </si>
  <si>
    <t>Harish Subhash Mangade</t>
  </si>
  <si>
    <t>Jyoti Mahesh Gavali</t>
  </si>
  <si>
    <t>Katole Kisan</t>
  </si>
  <si>
    <t>Badami Nooruddin</t>
  </si>
  <si>
    <t>Pallavi Kawaduji Dhawale</t>
  </si>
  <si>
    <t>Pratiksha Jayram Jatkar</t>
  </si>
  <si>
    <t>Bhoyar Prajwal</t>
  </si>
  <si>
    <t>Pranita Rambhau Wawage</t>
  </si>
  <si>
    <t>Randhir Kashinath Bhagat</t>
  </si>
  <si>
    <t>Rahul Sanjayrao Kukade</t>
  </si>
  <si>
    <t>Rajratna Bhimrao Wawre</t>
  </si>
  <si>
    <t>Sarang Ramesh Kale</t>
  </si>
  <si>
    <t>Shrikant Dattatray Bhise</t>
  </si>
  <si>
    <t>shimate</t>
  </si>
  <si>
    <t>Mate Shivam</t>
  </si>
  <si>
    <t>Chimote Shweta</t>
  </si>
  <si>
    <t>Shaikh  Arif  Latif</t>
  </si>
  <si>
    <t>Pagidimarri Soundarya</t>
  </si>
  <si>
    <t>Sandeep Suresh Potphode</t>
  </si>
  <si>
    <t>Yerrasayannolla Vishal</t>
  </si>
  <si>
    <t>abade</t>
  </si>
  <si>
    <t>Bade Amruta</t>
  </si>
  <si>
    <t>Musaifali Sayyed</t>
  </si>
  <si>
    <t>afarooque</t>
  </si>
  <si>
    <t>Farooque Patel</t>
  </si>
  <si>
    <t>ajitc</t>
  </si>
  <si>
    <t>Chavan Ajit</t>
  </si>
  <si>
    <t>Kotnake Ashwini</t>
  </si>
  <si>
    <t>Mule Aishwarya</t>
  </si>
  <si>
    <t>bbharghav</t>
  </si>
  <si>
    <t>Bharghav Nagala</t>
  </si>
  <si>
    <t>Chavan Ganesh</t>
  </si>
  <si>
    <t>Ganesh Shantilal Nakate</t>
  </si>
  <si>
    <t>Patil Hitesh</t>
  </si>
  <si>
    <t>Bombaywale Muzammil</t>
  </si>
  <si>
    <t>Milind Govindrao Lokade</t>
  </si>
  <si>
    <t>Onkar Shahaji Salunke</t>
  </si>
  <si>
    <t>Bhong Prashant</t>
  </si>
  <si>
    <t>Hatole Prashant</t>
  </si>
  <si>
    <t>pparhate</t>
  </si>
  <si>
    <t>Prathamesh AshokRao Parhate</t>
  </si>
  <si>
    <t>Prafull Vijay Patil</t>
  </si>
  <si>
    <t>Pratik Shivraj Swami</t>
  </si>
  <si>
    <t>Patil Rahul Ravindra</t>
  </si>
  <si>
    <t>Khandare Rohit</t>
  </si>
  <si>
    <t>rojar</t>
  </si>
  <si>
    <t>Roja Vempa</t>
  </si>
  <si>
    <t>Sanju Kumari</t>
  </si>
  <si>
    <t>sankpatil</t>
  </si>
  <si>
    <t>Patil Sanket</t>
  </si>
  <si>
    <t>Patil Saurabh</t>
  </si>
  <si>
    <t>Sabnis Siddharth Umesh</t>
  </si>
  <si>
    <t>Vipul Maroti Dighade</t>
  </si>
  <si>
    <t>krishnac</t>
  </si>
  <si>
    <t>Chennuboyina Naga Vamsi Krishna</t>
  </si>
  <si>
    <t>reddis</t>
  </si>
  <si>
    <t>Reddi Sriram</t>
  </si>
  <si>
    <t>skshirsagar</t>
  </si>
  <si>
    <t>Shubham Raju Kshirsagar</t>
  </si>
  <si>
    <t>sramteke</t>
  </si>
  <si>
    <t>Samyak Rahul Ramteke</t>
  </si>
  <si>
    <t>aravindarav</t>
  </si>
  <si>
    <t>Aravind Pothuraju</t>
  </si>
  <si>
    <t>Krishna Chennuboyina</t>
  </si>
  <si>
    <t>davisg</t>
  </si>
  <si>
    <t>Gaikwad Davisdayal</t>
  </si>
  <si>
    <t>dpinjala</t>
  </si>
  <si>
    <t>Pinjala Venkata Deepthisree</t>
  </si>
  <si>
    <t>hvijapure</t>
  </si>
  <si>
    <t>Vijapure A Hameed</t>
  </si>
  <si>
    <t>isayyad</t>
  </si>
  <si>
    <t>Sayyad Irshadhusen</t>
  </si>
  <si>
    <t>jigneshp</t>
  </si>
  <si>
    <t>Patil Jignesh</t>
  </si>
  <si>
    <t>jjyotshna</t>
  </si>
  <si>
    <t>Jyotshna Manduri</t>
  </si>
  <si>
    <t>kgajul</t>
  </si>
  <si>
    <t>Gajul Kiran</t>
  </si>
  <si>
    <t>kmukkanwar</t>
  </si>
  <si>
    <t>Mukkanwar Kedar</t>
  </si>
  <si>
    <t>krishnap</t>
  </si>
  <si>
    <t>Patil Krishna</t>
  </si>
  <si>
    <t>ksawale</t>
  </si>
  <si>
    <t>Sawale Kunal</t>
  </si>
  <si>
    <t>kthakur</t>
  </si>
  <si>
    <t>Thakur Kajol</t>
  </si>
  <si>
    <t>mallikb</t>
  </si>
  <si>
    <t>Babu Chitluri</t>
  </si>
  <si>
    <t>mazharalim</t>
  </si>
  <si>
    <t>Mulla Mazharali</t>
  </si>
  <si>
    <t>msangave</t>
  </si>
  <si>
    <t>Sangave Maharudra</t>
  </si>
  <si>
    <t>navanitha</t>
  </si>
  <si>
    <t>Navaneetha Jamindar</t>
  </si>
  <si>
    <t>nmendhe</t>
  </si>
  <si>
    <t>Nikita Krushna Mendhe</t>
  </si>
  <si>
    <t>nnavaneetha</t>
  </si>
  <si>
    <t>Navaneetha Jangari</t>
  </si>
  <si>
    <t>pathawale</t>
  </si>
  <si>
    <t>Pallavi Samadhan Athawale</t>
  </si>
  <si>
    <t>pbutale</t>
  </si>
  <si>
    <t>Pranav Vijayrao Butale</t>
  </si>
  <si>
    <t>pcherukuri</t>
  </si>
  <si>
    <t>Cherukuri Sai Prathyusha</t>
  </si>
  <si>
    <t>pmurumkar</t>
  </si>
  <si>
    <t>Pallavi Murumkar</t>
  </si>
  <si>
    <t>ralagam</t>
  </si>
  <si>
    <t>Alagam Rohith</t>
  </si>
  <si>
    <t>rsreepathi</t>
  </si>
  <si>
    <t>Sreepathi Ramya</t>
  </si>
  <si>
    <t>saip</t>
  </si>
  <si>
    <t>Chitumalli Sai Prasad</t>
  </si>
  <si>
    <t>schakre</t>
  </si>
  <si>
    <t>Chakre Sneha</t>
  </si>
  <si>
    <t>sgadila</t>
  </si>
  <si>
    <t>Gadila Srikanth</t>
  </si>
  <si>
    <t>srireddy</t>
  </si>
  <si>
    <t>Chinnam Raghu Naga Srinivas Reddy</t>
  </si>
  <si>
    <t>tpinjari</t>
  </si>
  <si>
    <t>Pinjari Tanveer</t>
  </si>
  <si>
    <t>vbulle</t>
  </si>
  <si>
    <t>Bulle Viniket</t>
  </si>
  <si>
    <t>vvikharuddin</t>
  </si>
  <si>
    <t>Vikharuddin Mahammad</t>
  </si>
  <si>
    <t>Chippada Bhagyasree</t>
  </si>
  <si>
    <t>Reddy Sriram</t>
  </si>
  <si>
    <t>Deepthi Bonthu</t>
  </si>
  <si>
    <t>Hinge Harshal</t>
  </si>
  <si>
    <t>Babu Yaragogu</t>
  </si>
  <si>
    <t>Jasti Tulasiram</t>
  </si>
  <si>
    <t>karanr</t>
  </si>
  <si>
    <t>Raj Kodimala</t>
  </si>
  <si>
    <t>Patil Pritesh</t>
  </si>
  <si>
    <t>Vadde Mounika</t>
  </si>
  <si>
    <t>Kumar Penchikala</t>
  </si>
  <si>
    <t>Karanjule Pooja</t>
  </si>
  <si>
    <t>Patil Pratiksha</t>
  </si>
  <si>
    <t>Reddy Baki</t>
  </si>
  <si>
    <t>rbora</t>
  </si>
  <si>
    <t>Bora Ritika</t>
  </si>
  <si>
    <t>Ilaikhan Pathan</t>
  </si>
  <si>
    <t>Jawade Rupesh</t>
  </si>
  <si>
    <t>Rapelli Sravanthi</t>
  </si>
  <si>
    <t>Reddy Chalki</t>
  </si>
  <si>
    <t>Bukka Shubhangi</t>
  </si>
  <si>
    <t>sjadhao</t>
  </si>
  <si>
    <t>Jadhao Shubham</t>
  </si>
  <si>
    <t>Landge Sumit</t>
  </si>
  <si>
    <t>Rajkumar Patne</t>
  </si>
  <si>
    <t>Thanusha Kommineni</t>
  </si>
  <si>
    <t>vijayalaximiv</t>
  </si>
  <si>
    <t>Vijayalaxmi S</t>
  </si>
  <si>
    <t>ychandrababu</t>
  </si>
  <si>
    <t>Yanamadala Chandra Babu</t>
  </si>
  <si>
    <t>Pangal Muhammed Zeeshan</t>
  </si>
  <si>
    <t>Banu Anjuman</t>
  </si>
  <si>
    <t>Hajare Aishwarya</t>
  </si>
  <si>
    <t>Akhil Uppu</t>
  </si>
  <si>
    <t>Margam Abhishek</t>
  </si>
  <si>
    <t>Pangal Almeera</t>
  </si>
  <si>
    <t>Shendage Abhijeet</t>
  </si>
  <si>
    <t>Pathan Chandni</t>
  </si>
  <si>
    <t>Patil Dhiraj</t>
  </si>
  <si>
    <t>Jadhav Ganesh</t>
  </si>
  <si>
    <t>Tayade Lalit</t>
  </si>
  <si>
    <t>Mahagami Mohseena</t>
  </si>
  <si>
    <t>Kureshi Nadeem</t>
  </si>
  <si>
    <t>Sonone Pragati</t>
  </si>
  <si>
    <t>Pathan Ruksar</t>
  </si>
  <si>
    <t>Kadam Rushali</t>
  </si>
  <si>
    <t>Shaikh Sadaam</t>
  </si>
  <si>
    <t>sanaik</t>
  </si>
  <si>
    <t>Naik Rathod</t>
  </si>
  <si>
    <t>sashivarkar</t>
  </si>
  <si>
    <t>Shivarkar Saurabh</t>
  </si>
  <si>
    <t>sbhurane</t>
  </si>
  <si>
    <t>Bhurane Sneha</t>
  </si>
  <si>
    <t>Patil Sudatta</t>
  </si>
  <si>
    <t>Sutar Suraj</t>
  </si>
  <si>
    <t>Vaishnavi Lakkimsetti</t>
  </si>
  <si>
    <t>Thrishul Pola</t>
  </si>
  <si>
    <t>Madival Vaishali</t>
  </si>
  <si>
    <t>Aishwarya Baki</t>
  </si>
  <si>
    <t>Kolekar Akshay</t>
  </si>
  <si>
    <t>Koneri Anil</t>
  </si>
  <si>
    <t>Shinde Arati</t>
  </si>
  <si>
    <t>Kumar Kothuri</t>
  </si>
  <si>
    <t>Bahare Buddhabhushan</t>
  </si>
  <si>
    <t>Shinde Divya</t>
  </si>
  <si>
    <t>Katkade Dipa</t>
  </si>
  <si>
    <t>Shendre Girdhar</t>
  </si>
  <si>
    <t>Gaurav Pundlik Shisode</t>
  </si>
  <si>
    <t>Harshini Kukalakuntla</t>
  </si>
  <si>
    <t>Salunke Harshal</t>
  </si>
  <si>
    <t>Manisha Kuntolla</t>
  </si>
  <si>
    <t>Jirekar Mayank</t>
  </si>
  <si>
    <t>Mundewadi Mushaf</t>
  </si>
  <si>
    <t>Pathan Mujahid Khan</t>
  </si>
  <si>
    <t>Wakade Mayur</t>
  </si>
  <si>
    <t>Nandini Boppana</t>
  </si>
  <si>
    <t>Deulkar Pankaj</t>
  </si>
  <si>
    <t>Purva Shailesh Dhainje</t>
  </si>
  <si>
    <t>Dagade Pooja</t>
  </si>
  <si>
    <t>Mhetre Rushikesh</t>
  </si>
  <si>
    <t>Jadhav Shubham</t>
  </si>
  <si>
    <t>skokare</t>
  </si>
  <si>
    <t>Kokare Shankar</t>
  </si>
  <si>
    <t>Swetha Bolli</t>
  </si>
  <si>
    <t>Zaibahmed S Mannur</t>
  </si>
  <si>
    <t>gdudam</t>
  </si>
  <si>
    <t>Dudam Gopi</t>
  </si>
  <si>
    <t>nelapatip</t>
  </si>
  <si>
    <t>nnivangune</t>
  </si>
  <si>
    <t>Namrata Vijay Nivangune</t>
  </si>
  <si>
    <t>rohitap</t>
  </si>
  <si>
    <t>Rohita Yashwant Patil</t>
  </si>
  <si>
    <t>shrileshs</t>
  </si>
  <si>
    <t>Shrilesh Vasant Shinde</t>
  </si>
  <si>
    <t>shwetad</t>
  </si>
  <si>
    <t>Shweta Dash</t>
  </si>
  <si>
    <t>spachpande</t>
  </si>
  <si>
    <t>Snehal Ramdas Pachpande</t>
  </si>
  <si>
    <t>Aakash Shivshankar Bathe</t>
  </si>
  <si>
    <t>Dayalkar Aditya</t>
  </si>
  <si>
    <t>Akanksha Charandas Jumde</t>
  </si>
  <si>
    <t>Ansari Alfaraj</t>
  </si>
  <si>
    <t>Talkokul Akshay</t>
  </si>
  <si>
    <t>Bairam Naveen</t>
  </si>
  <si>
    <t>Deevi Bhavya Sri Sasi</t>
  </si>
  <si>
    <t>Chilam Manasa</t>
  </si>
  <si>
    <t>Bharathi Bobbili</t>
  </si>
  <si>
    <t>Chandragiri Hemanth</t>
  </si>
  <si>
    <t>kdhangar</t>
  </si>
  <si>
    <t>Kapil Moglappa Dhangar</t>
  </si>
  <si>
    <t>Kiran Shankar Ghadge</t>
  </si>
  <si>
    <t>Prashant Bansi Ghodke</t>
  </si>
  <si>
    <t>Pooja Nilesh More</t>
  </si>
  <si>
    <t>Dasari Pancy</t>
  </si>
  <si>
    <t>Baheti Sneha</t>
  </si>
  <si>
    <t>Sanap Shubham</t>
  </si>
  <si>
    <t>Patil Shubham</t>
  </si>
  <si>
    <t>Dubba Sai Kiran Mudiraj</t>
  </si>
  <si>
    <t>Sneha Yadav</t>
  </si>
  <si>
    <t>Shubham Pukale</t>
  </si>
  <si>
    <t>ssatav</t>
  </si>
  <si>
    <t>Smita Tukaram Satav</t>
  </si>
  <si>
    <t>Sujit Rameshrao Shikhare</t>
  </si>
  <si>
    <t>Sylaja Uppara</t>
  </si>
  <si>
    <t>Vedant Dnyaneshwar Borkhade</t>
  </si>
  <si>
    <t>aartip</t>
  </si>
  <si>
    <t>Aarti Dattatraya Patil</t>
  </si>
  <si>
    <t>adambaye</t>
  </si>
  <si>
    <t>Anushri Sureshrao Dambaye</t>
  </si>
  <si>
    <t>amritak</t>
  </si>
  <si>
    <t>Amrita Kumari</t>
  </si>
  <si>
    <t>ckashid</t>
  </si>
  <si>
    <t>Charushila Shivaji Kashid</t>
  </si>
  <si>
    <t>jmiskin</t>
  </si>
  <si>
    <t>Jyoti Bharat Miskin</t>
  </si>
  <si>
    <t>kalyanip</t>
  </si>
  <si>
    <t>Kalyani Anil Patil</t>
  </si>
  <si>
    <t>kgirmal</t>
  </si>
  <si>
    <t>Komal Suresh Girmal</t>
  </si>
  <si>
    <t>mjere</t>
  </si>
  <si>
    <t>Mridula Mahesh Jere</t>
  </si>
  <si>
    <t>msaste</t>
  </si>
  <si>
    <t>Megha Tanaji Saste</t>
  </si>
  <si>
    <t>ngutthe</t>
  </si>
  <si>
    <t>Nita Vishwanath Gutthe</t>
  </si>
  <si>
    <t>pdeshmukh</t>
  </si>
  <si>
    <t>Pooja Ashokrao Deshmukh</t>
  </si>
  <si>
    <t>pdhamale</t>
  </si>
  <si>
    <t>Priyanka Balasaheb Dhamale</t>
  </si>
  <si>
    <t>pkambale</t>
  </si>
  <si>
    <t>Pooja Natharao Kamble</t>
  </si>
  <si>
    <t>pkawthekar</t>
  </si>
  <si>
    <t>Pooja Govindrao Kawthekar</t>
  </si>
  <si>
    <t>prpujari</t>
  </si>
  <si>
    <t>Priyanka Pandurang Pujari</t>
  </si>
  <si>
    <t>riyag</t>
  </si>
  <si>
    <t>Riya Kailash Gupta</t>
  </si>
  <si>
    <t>sbhede</t>
  </si>
  <si>
    <t>Snehal Vikas Bhede</t>
  </si>
  <si>
    <t>shraddhak</t>
  </si>
  <si>
    <t>Shraddha Prashant Kulkarni</t>
  </si>
  <si>
    <t>shraddhan</t>
  </si>
  <si>
    <t>Shraddha Sanjay Naik</t>
  </si>
  <si>
    <t>siddhip</t>
  </si>
  <si>
    <t>Siddhi Ashok Pawar</t>
  </si>
  <si>
    <t>snehar</t>
  </si>
  <si>
    <t>Sneha Kisanrao Rangari</t>
  </si>
  <si>
    <t>vnaigaonkar</t>
  </si>
  <si>
    <t>Vishakha Nagesh Naigaonkar</t>
  </si>
  <si>
    <t>Ashutosh Janraoji  Khandar</t>
  </si>
  <si>
    <t>Sheikh Amid Lakin</t>
  </si>
  <si>
    <t>Yadav Anchal</t>
  </si>
  <si>
    <t>Deshmukh Aniket Rajabhau</t>
  </si>
  <si>
    <t>Ashish Mahendra Bhagat</t>
  </si>
  <si>
    <t>ashivane</t>
  </si>
  <si>
    <t>Ashish Arun Shivane</t>
  </si>
  <si>
    <t>Nhayade Bhushan</t>
  </si>
  <si>
    <t>cfunde</t>
  </si>
  <si>
    <t>Chetankumar Shivaji Finde</t>
  </si>
  <si>
    <t>Chandi Rajak</t>
  </si>
  <si>
    <t>Dipak  Chhotu Shivde</t>
  </si>
  <si>
    <t>Ishwar Prabhakar Cheche</t>
  </si>
  <si>
    <t>jagadishb</t>
  </si>
  <si>
    <t>Babu Vempa</t>
  </si>
  <si>
    <t>Kayyum Dalwale</t>
  </si>
  <si>
    <t>kkhemnar</t>
  </si>
  <si>
    <t>Kiran Sadashiv Khemnar</t>
  </si>
  <si>
    <t>Mounika Chethireddy</t>
  </si>
  <si>
    <t>pratikg</t>
  </si>
  <si>
    <t>Gupta Pratik</t>
  </si>
  <si>
    <t>Pranjali Arun Tamgave</t>
  </si>
  <si>
    <t>Jadhav Rushikesh</t>
  </si>
  <si>
    <t>Sambhaji Ajinath Raut</t>
  </si>
  <si>
    <t>skapase</t>
  </si>
  <si>
    <t>Kapase Satyam</t>
  </si>
  <si>
    <t>sshrivat</t>
  </si>
  <si>
    <t>Sudhir Hanumant Shrivat</t>
  </si>
  <si>
    <t>Syemul</t>
  </si>
  <si>
    <t>Yemul Sagar</t>
  </si>
  <si>
    <t>Vikas Baburao Patil</t>
  </si>
  <si>
    <t>aarashid</t>
  </si>
  <si>
    <t>A.Rashid Shaikh</t>
  </si>
  <si>
    <t>abhore</t>
  </si>
  <si>
    <t>Akshay Suryakant Bhore</t>
  </si>
  <si>
    <t>abubakars</t>
  </si>
  <si>
    <t>Abubakar Shaikh</t>
  </si>
  <si>
    <t>akajadhav</t>
  </si>
  <si>
    <t>Akash Vijay Jadhav</t>
  </si>
  <si>
    <t>amrutam</t>
  </si>
  <si>
    <t>Amruta Ramkrishna Mohite</t>
  </si>
  <si>
    <t>apsawant</t>
  </si>
  <si>
    <t>Sawant Aparna Abhishek</t>
  </si>
  <si>
    <t>ashwinkumar</t>
  </si>
  <si>
    <t>Ashwinkumar</t>
  </si>
  <si>
    <t>atchireddyr</t>
  </si>
  <si>
    <t>Reddy Karri</t>
  </si>
  <si>
    <t>dadla</t>
  </si>
  <si>
    <t>Divya Adla</t>
  </si>
  <si>
    <t>dajaykumar</t>
  </si>
  <si>
    <t>Ajaykumar Dasari</t>
  </si>
  <si>
    <t>devdevi</t>
  </si>
  <si>
    <t>Devi Kalasala</t>
  </si>
  <si>
    <t>dgebad</t>
  </si>
  <si>
    <t>Gebad Dnyaneshwar</t>
  </si>
  <si>
    <t>djanorkar</t>
  </si>
  <si>
    <t>Janorkar Deepak</t>
  </si>
  <si>
    <t>fbasid</t>
  </si>
  <si>
    <t>Basid Shaikh Faiz</t>
  </si>
  <si>
    <t>kchkumar</t>
  </si>
  <si>
    <t>Kumar Chitteti</t>
  </si>
  <si>
    <t>krikrishna</t>
  </si>
  <si>
    <t>Krishna Tejavath</t>
  </si>
  <si>
    <t>kundank</t>
  </si>
  <si>
    <t>Khandebharad Kundan</t>
  </si>
  <si>
    <t>niknikhil</t>
  </si>
  <si>
    <t>Nikhil Joginapally</t>
  </si>
  <si>
    <t>pripriya</t>
  </si>
  <si>
    <t>Priya Chokkakula</t>
  </si>
  <si>
    <t>sandhsandhya</t>
  </si>
  <si>
    <t>Sandhya Singam</t>
  </si>
  <si>
    <t>zeeshans</t>
  </si>
  <si>
    <t>Shaikh Zeeshan</t>
  </si>
  <si>
    <t>aksarwade</t>
  </si>
  <si>
    <t>Akshay Bhujang Sarwade</t>
  </si>
  <si>
    <t>kokoushik</t>
  </si>
  <si>
    <t>Konda Koushik</t>
  </si>
  <si>
    <t>Ankit Pralhad Hingane</t>
  </si>
  <si>
    <t>Shrilesh Shinde</t>
  </si>
  <si>
    <t>Arati Tulajadas Kalyankar</t>
  </si>
  <si>
    <t>Amit Rupchand Thorat</t>
  </si>
  <si>
    <t>Damini Nikanth Jayale</t>
  </si>
  <si>
    <t>Dipak Shantaram Kharate</t>
  </si>
  <si>
    <t>Tidke Gaurav</t>
  </si>
  <si>
    <t>Shaikh Hamza</t>
  </si>
  <si>
    <t>Heena Jalal Mulla</t>
  </si>
  <si>
    <t>kgodase</t>
  </si>
  <si>
    <t>Kanchan Bhaupatil Godase</t>
  </si>
  <si>
    <t>Mayur Yuvraj Adaskar</t>
  </si>
  <si>
    <t>Madhu Dattatray Gadge</t>
  </si>
  <si>
    <t>pambatkar</t>
  </si>
  <si>
    <t>Prajakta Dilip Ambatkar</t>
  </si>
  <si>
    <t>pawsaramol</t>
  </si>
  <si>
    <t>Pooja Shankar Awsaramol</t>
  </si>
  <si>
    <t>Prajakta Niranjan Bharti</t>
  </si>
  <si>
    <t>Poonam Ashok Gavade</t>
  </si>
  <si>
    <t>prachid</t>
  </si>
  <si>
    <t>Prachi Balasaheb Dalvi</t>
  </si>
  <si>
    <t>Thakare Rohit</t>
  </si>
  <si>
    <t>Chintha Sravani</t>
  </si>
  <si>
    <t>Sudama Dey</t>
  </si>
  <si>
    <t>Sushama Madhavrao Bhosale</t>
  </si>
  <si>
    <t>swakhare</t>
  </si>
  <si>
    <t>Shivani Suryakant Wakhare</t>
  </si>
  <si>
    <t>Tanmay Sanjay Dhapke</t>
  </si>
  <si>
    <t>Tanveer Mahibub Hinganikar</t>
  </si>
  <si>
    <t>Thadishetty Udaya Mouna</t>
  </si>
  <si>
    <t>yshinde</t>
  </si>
  <si>
    <t>Shinde Yash</t>
  </si>
  <si>
    <t>Deshmukh Aditya Ranjit</t>
  </si>
  <si>
    <t>aditkulkarni</t>
  </si>
  <si>
    <t>Aditya Prakash Kulkarni</t>
  </si>
  <si>
    <t>Akshay Dilip Divekar</t>
  </si>
  <si>
    <t>Kale Akash</t>
  </si>
  <si>
    <t>amansute</t>
  </si>
  <si>
    <t>Akash Pradip Mansute</t>
  </si>
  <si>
    <t>bbhatnakar</t>
  </si>
  <si>
    <t>Gaddala Bhatnakar</t>
  </si>
  <si>
    <t>Bodem Durga Chaithanya</t>
  </si>
  <si>
    <t>ddevender</t>
  </si>
  <si>
    <t>Gandra Devender</t>
  </si>
  <si>
    <t>Dandugula Sudha</t>
  </si>
  <si>
    <t>ganpatil</t>
  </si>
  <si>
    <t>Patil Ganesh</t>
  </si>
  <si>
    <t>gtekade</t>
  </si>
  <si>
    <t>Tekade Gaurav</t>
  </si>
  <si>
    <t>Ali Shaik</t>
  </si>
  <si>
    <t>Kavya Davuluri</t>
  </si>
  <si>
    <t>Bagari Manisha</t>
  </si>
  <si>
    <t>manokumark</t>
  </si>
  <si>
    <t>Anumalla Mano Kumar</t>
  </si>
  <si>
    <t>Bharatam Navya</t>
  </si>
  <si>
    <t>Nari Omprakash</t>
  </si>
  <si>
    <t>Nagalla Pavani</t>
  </si>
  <si>
    <t>psutar</t>
  </si>
  <si>
    <t>Prashant Shashikant Sutar</t>
  </si>
  <si>
    <t>Navilipuri Rajini</t>
  </si>
  <si>
    <t>D Sanghavi</t>
  </si>
  <si>
    <t xml:space="preserve">Bandaru Sandhya </t>
  </si>
  <si>
    <t>Chennamaneni Sathwika</t>
  </si>
  <si>
    <t>ssireesha</t>
  </si>
  <si>
    <t>Sireesha Dubbasi</t>
  </si>
  <si>
    <t>uupendra</t>
  </si>
  <si>
    <t>Nayini Upendar</t>
  </si>
  <si>
    <t>Palwai Anuradha</t>
  </si>
  <si>
    <t>Aishwarya Namdev Koli</t>
  </si>
  <si>
    <t>dbhapkar</t>
  </si>
  <si>
    <t>Dinesh Dipak Bhapkar</t>
  </si>
  <si>
    <t>Varma Deepak</t>
  </si>
  <si>
    <t>Naikwadi Girish</t>
  </si>
  <si>
    <t>Harini Sutharsanan</t>
  </si>
  <si>
    <t>Shimpi Kapil</t>
  </si>
  <si>
    <t>Goskula Laxman</t>
  </si>
  <si>
    <t xml:space="preserve">Goda Lavanya </t>
  </si>
  <si>
    <t>Bagwan MdUzair</t>
  </si>
  <si>
    <t>nbalne</t>
  </si>
  <si>
    <t>Balne Nikhitha</t>
  </si>
  <si>
    <t>nnisha</t>
  </si>
  <si>
    <t>Gujarathi Nisha</t>
  </si>
  <si>
    <t>Gawade Pramod</t>
  </si>
  <si>
    <t>Pooja Kishor Shejole</t>
  </si>
  <si>
    <t>saiumeshu</t>
  </si>
  <si>
    <t>Umesh Gudemcheruvu</t>
  </si>
  <si>
    <t>Beriya Saniya</t>
  </si>
  <si>
    <t>Shubham Jaywantrao Deshmukh</t>
  </si>
  <si>
    <t>Siddhant Yuvraj Gaikwad</t>
  </si>
  <si>
    <t>Jahagirdar Samiya</t>
  </si>
  <si>
    <t>srinreddy</t>
  </si>
  <si>
    <t>Reddy Gudapureddy</t>
  </si>
  <si>
    <t>sshivareddy</t>
  </si>
  <si>
    <t>Gurram Shivareddy</t>
  </si>
  <si>
    <t>Phand Vaibhav</t>
  </si>
  <si>
    <t>Rane Vruna</t>
  </si>
  <si>
    <t>Kalakuri Vinodhkumar</t>
  </si>
  <si>
    <t>fahmeedak</t>
  </si>
  <si>
    <t>Fahmeeda Khan</t>
  </si>
  <si>
    <t>indrajitp</t>
  </si>
  <si>
    <t>Indrajit Lalaso Patil</t>
  </si>
  <si>
    <t>rokhaire</t>
  </si>
  <si>
    <t>Rohit Machindra Khaire</t>
  </si>
  <si>
    <t>sbale</t>
  </si>
  <si>
    <t>Sanket Uttareshwar Bale</t>
  </si>
  <si>
    <t>snehap</t>
  </si>
  <si>
    <t>Sneha Achyutananda Parida</t>
  </si>
  <si>
    <t>tlonare</t>
  </si>
  <si>
    <t>Tanmay Arun Lonare</t>
  </si>
  <si>
    <t>Balingal Ajaykumar</t>
  </si>
  <si>
    <t>Durge Akshay Ratiram</t>
  </si>
  <si>
    <t>Raut Akshay Suresh</t>
  </si>
  <si>
    <t>Qureshi Alfiya</t>
  </si>
  <si>
    <t>Dhananjay Hanumant Ladkat</t>
  </si>
  <si>
    <t>Mhatre Yash</t>
  </si>
  <si>
    <t>Vyankatrao Vedpathak</t>
  </si>
  <si>
    <t>Chendu Geddamuri</t>
  </si>
  <si>
    <t>Dolare Manali</t>
  </si>
  <si>
    <t>Mayur Rajendra Kankal</t>
  </si>
  <si>
    <t>nishan</t>
  </si>
  <si>
    <t>Nisha Suga</t>
  </si>
  <si>
    <t>Nilam Suresh Pandkar</t>
  </si>
  <si>
    <t>Shimpi Neha</t>
  </si>
  <si>
    <t>Patel Shajed</t>
  </si>
  <si>
    <t>pramamurthy</t>
  </si>
  <si>
    <t>Ramamurthy Vempati Venkata Phani</t>
  </si>
  <si>
    <t>pshewale</t>
  </si>
  <si>
    <t>Shewale Pratik</t>
  </si>
  <si>
    <t>Revathi Nimmagadda</t>
  </si>
  <si>
    <t>rrajinikanth</t>
  </si>
  <si>
    <t>Rajinikanth Potti</t>
  </si>
  <si>
    <t>Bhosale Sagar</t>
  </si>
  <si>
    <t>Mulani Sameer</t>
  </si>
  <si>
    <t>Sangita Shankar Borkar</t>
  </si>
  <si>
    <t>Saif Jamadar</t>
  </si>
  <si>
    <t>Sridevi Narukulla</t>
  </si>
  <si>
    <t>Tejaswini A</t>
  </si>
  <si>
    <t>Vishvajit Ranjitsingh Rajput</t>
  </si>
  <si>
    <t>Nagapure Vicky</t>
  </si>
  <si>
    <t>Yashodhan Bapurao Manwate</t>
  </si>
  <si>
    <t>Amit Mahadev Mhaske</t>
  </si>
  <si>
    <t>Deepak Eknath Sontakke</t>
  </si>
  <si>
    <t>Naga Lakshmi Devi Pasupuleti</t>
  </si>
  <si>
    <t>Yadav Kukutla</t>
  </si>
  <si>
    <t>MDHAMANKAR</t>
  </si>
  <si>
    <t>Mangesh Narayan Dhamankar</t>
  </si>
  <si>
    <t>Shaikh Md Rakheeb</t>
  </si>
  <si>
    <t>Monali Vasant Mohite</t>
  </si>
  <si>
    <t>Nikita Sayaji Pawar</t>
  </si>
  <si>
    <t>Pratik  Bharat Bhalekar</t>
  </si>
  <si>
    <t>plakshmi</t>
  </si>
  <si>
    <t>Pindi Naga Lakshmi</t>
  </si>
  <si>
    <t>Mahalle Pawan</t>
  </si>
  <si>
    <t>Padmavati Dattatraya Nandal</t>
  </si>
  <si>
    <t>Pooja Sayaji Pawar</t>
  </si>
  <si>
    <t>Prabhakar Pakalapati</t>
  </si>
  <si>
    <t>Kotanakar Rakheshkumar</t>
  </si>
  <si>
    <t>sandsandeep</t>
  </si>
  <si>
    <t xml:space="preserve">Ravuru Naga Sai Sandeep </t>
  </si>
  <si>
    <t>Misal Mayuri</t>
  </si>
  <si>
    <t>Pawar Shyamsunadar</t>
  </si>
  <si>
    <t>Misar Saurabh</t>
  </si>
  <si>
    <t>Sneha Suryakant Walunj</t>
  </si>
  <si>
    <t>Maske Tejaswini</t>
  </si>
  <si>
    <t>Nawale Uma</t>
  </si>
  <si>
    <t>Patil Vishal</t>
  </si>
  <si>
    <t>Jamadar Yahya</t>
  </si>
  <si>
    <t>Nalband Zeeshan</t>
  </si>
  <si>
    <t>Ajit Suresh Gaikwad</t>
  </si>
  <si>
    <t>Rohit Khaire</t>
  </si>
  <si>
    <t>Kandi Akshay</t>
  </si>
  <si>
    <t>Ashish Dattatray Khetre</t>
  </si>
  <si>
    <t>Ashwini Rajesh Deshpande</t>
  </si>
  <si>
    <t>Dhobe Dattu</t>
  </si>
  <si>
    <t>ferozs</t>
  </si>
  <si>
    <t>Siddiqui Feroz</t>
  </si>
  <si>
    <t>Shihall Jay Bhagwan</t>
  </si>
  <si>
    <t>Shaikh Nayeem</t>
  </si>
  <si>
    <t>ngoud</t>
  </si>
  <si>
    <t>Goud Cheruku</t>
  </si>
  <si>
    <t>Bute Poonam</t>
  </si>
  <si>
    <t>Pritam Vidhyadhar Jagtap</t>
  </si>
  <si>
    <t>Kellurkar Prabhuraj</t>
  </si>
  <si>
    <t>Poorva Prashant Mokashi</t>
  </si>
  <si>
    <t>Tayade Prashik</t>
  </si>
  <si>
    <t>Wankhade Priyanka</t>
  </si>
  <si>
    <t>Rebba Anusha</t>
  </si>
  <si>
    <t>Rawade Rohit Umesh</t>
  </si>
  <si>
    <t>Krishna Chowdavarapu</t>
  </si>
  <si>
    <t>Bhandwalkar Akash</t>
  </si>
  <si>
    <t>sgururaj</t>
  </si>
  <si>
    <t>Gururaj Malge</t>
  </si>
  <si>
    <t>Shraddha Bhagwanrao Chavan</t>
  </si>
  <si>
    <t>Shraddha Dilip Kapare</t>
  </si>
  <si>
    <t>skorde</t>
  </si>
  <si>
    <t>Korde Sanket</t>
  </si>
  <si>
    <t>Reddy Gangam</t>
  </si>
  <si>
    <t>yashaswiniy</t>
  </si>
  <si>
    <t>Yashaswini Bhompelly</t>
  </si>
  <si>
    <t>Pandhare Akhilesh</t>
  </si>
  <si>
    <t>Sanket Bale</t>
  </si>
  <si>
    <t>Varma Arati</t>
  </si>
  <si>
    <t>Sonone Anup</t>
  </si>
  <si>
    <t>Deshmukh Amruta</t>
  </si>
  <si>
    <t>Bharath Siripuram</t>
  </si>
  <si>
    <t>Rao Bharti</t>
  </si>
  <si>
    <t>Patil Dhanraj</t>
  </si>
  <si>
    <t>Gousiya Nasirahmed Kaladagi</t>
  </si>
  <si>
    <t>Geetanjali Dhondiram Pise</t>
  </si>
  <si>
    <t>Harshada Tanaji Bhoi</t>
  </si>
  <si>
    <t>Imran Mustaq Rampure</t>
  </si>
  <si>
    <t>jkoli</t>
  </si>
  <si>
    <t>Jyoti Rajendra Koli</t>
  </si>
  <si>
    <t>Kavya Pendyala</t>
  </si>
  <si>
    <t>Kiran Namdev Dhore</t>
  </si>
  <si>
    <t>Kunal Ashok Shinde</t>
  </si>
  <si>
    <t>Laxmikant Mashale</t>
  </si>
  <si>
    <t>Lokesh Vishwanath Saindane</t>
  </si>
  <si>
    <t>Mahamadrafik Babasaheb Mulla</t>
  </si>
  <si>
    <t>Nandargi Mamata</t>
  </si>
  <si>
    <t>Rajurkar Pravin</t>
  </si>
  <si>
    <t>Jena Saktisruti</t>
  </si>
  <si>
    <t>Shruti Rajendra Otari</t>
  </si>
  <si>
    <t>Zahed Shaikh Shaikh</t>
  </si>
  <si>
    <t>Pawar Tejashri</t>
  </si>
  <si>
    <t>Shaikh Zibriyal</t>
  </si>
  <si>
    <t>Yadav Udara</t>
  </si>
  <si>
    <t>Sneha Parida</t>
  </si>
  <si>
    <t>Prasad Bitra Chaithanya</t>
  </si>
  <si>
    <t>Burde Harshal</t>
  </si>
  <si>
    <t>iilenu</t>
  </si>
  <si>
    <t>Ilenu Borra</t>
  </si>
  <si>
    <t>Kavya Dontha</t>
  </si>
  <si>
    <t>Tamatamala Venkata Sunil Kumar</t>
  </si>
  <si>
    <t>mmahajabeen</t>
  </si>
  <si>
    <t>Shaik Mahajabeen</t>
  </si>
  <si>
    <t>Patil Priyanka</t>
  </si>
  <si>
    <t>Rohini Sudhir Patil</t>
  </si>
  <si>
    <t>Rupali Ramesh Parikh</t>
  </si>
  <si>
    <t>Rohini Prakash Raut</t>
  </si>
  <si>
    <t>Rushikesh Ramprasad Somwanshi</t>
  </si>
  <si>
    <t>Rushikesh Haridas Salunke</t>
  </si>
  <si>
    <t xml:space="preserve">Sanagapalli Vamsi Krishna </t>
  </si>
  <si>
    <t>Shaik Mohammed Salman</t>
  </si>
  <si>
    <t>Supriya Sudhakar Kottawar</t>
  </si>
  <si>
    <t>Lakshmi Guthula</t>
  </si>
  <si>
    <t>Shaik Mahaboob Riyaz</t>
  </si>
  <si>
    <t>Sharwari Sharad Sinkar</t>
  </si>
  <si>
    <t>supsupriya</t>
  </si>
  <si>
    <t>Supriya Nandigam</t>
  </si>
  <si>
    <t>Chaugule Vinayak</t>
  </si>
  <si>
    <t>Gatthewar Vinayak</t>
  </si>
  <si>
    <t>Vasantha Meruga</t>
  </si>
  <si>
    <t>Vamsi Eatakota Sree</t>
  </si>
  <si>
    <t>Abhay Bharat Raut</t>
  </si>
  <si>
    <t>Tanmay Lonare</t>
  </si>
  <si>
    <t>Ajay Sunil Ubale</t>
  </si>
  <si>
    <t>Avinash Bhauso Kinikar</t>
  </si>
  <si>
    <t>dhirajs</t>
  </si>
  <si>
    <t>Suryawanshi Dhiraj</t>
  </si>
  <si>
    <t>Shinde Govind</t>
  </si>
  <si>
    <t>lapatil</t>
  </si>
  <si>
    <t>Patil Laxman</t>
  </si>
  <si>
    <t>Sonawane Lina</t>
  </si>
  <si>
    <t>Chavan Mayur</t>
  </si>
  <si>
    <t>Kawale Vaibhav</t>
  </si>
  <si>
    <t>Madhuri Namdeo Patil</t>
  </si>
  <si>
    <t>Numeshwar Pundlik Bekwadkar</t>
  </si>
  <si>
    <t>Sharad Wadekar</t>
  </si>
  <si>
    <t>poojai</t>
  </si>
  <si>
    <t>Pooja Balkrushna Ingale</t>
  </si>
  <si>
    <t>rjamadar</t>
  </si>
  <si>
    <t>Rabbani Gafar Jamadar</t>
  </si>
  <si>
    <t>Doiphode Santosh</t>
  </si>
  <si>
    <t>Shubhangi Subhash Gaikar</t>
  </si>
  <si>
    <t>Shrutika Purushottam Marke</t>
  </si>
  <si>
    <t>Shahapure Shyam</t>
  </si>
  <si>
    <t>Swapnil Shashikant Sutar</t>
  </si>
  <si>
    <t>Ubed Shaikh</t>
  </si>
  <si>
    <t>Vijay Sanjay Dehade</t>
  </si>
  <si>
    <t>Kene Vrushali</t>
  </si>
  <si>
    <t>Marmat Vikramsing</t>
  </si>
  <si>
    <t>Vasudha Yalagandula</t>
  </si>
  <si>
    <t>Chippa Yashraj</t>
  </si>
  <si>
    <t>ekirankumar</t>
  </si>
  <si>
    <t>Eshwar Kiran Kumar</t>
  </si>
  <si>
    <t>hpeddolla</t>
  </si>
  <si>
    <t>Peddolla Hari Kiran Reddy</t>
  </si>
  <si>
    <t>nkeswani</t>
  </si>
  <si>
    <t>Neha Jiwat Keswani</t>
  </si>
  <si>
    <t>nthelagama</t>
  </si>
  <si>
    <t>priteshp</t>
  </si>
  <si>
    <t>Pritesh Pravin Patil</t>
  </si>
  <si>
    <t>prpaithankar</t>
  </si>
  <si>
    <t>Prasad Vijay Paithankar</t>
  </si>
  <si>
    <t>Tirumalaraju Ajay Varma</t>
  </si>
  <si>
    <t>Subhash Jadhav</t>
  </si>
  <si>
    <t>Atharva Rajendra Sutar</t>
  </si>
  <si>
    <t>Bitla Srija</t>
  </si>
  <si>
    <t>Chandra Deep Bhaskar</t>
  </si>
  <si>
    <t>Shaikh Danish</t>
  </si>
  <si>
    <t>Gurujukota Nagaja</t>
  </si>
  <si>
    <t>Pathan M Jilani</t>
  </si>
  <si>
    <t>Kalyani Kola</t>
  </si>
  <si>
    <t>Panchal Krishana</t>
  </si>
  <si>
    <t>ldevi</t>
  </si>
  <si>
    <t>Devi Manchala</t>
  </si>
  <si>
    <t>Lalit Liladhar Zope</t>
  </si>
  <si>
    <t>Mahesh Mediboina</t>
  </si>
  <si>
    <t>Rodda Mahesh</t>
  </si>
  <si>
    <t>Madhuri Balkrishna Vaijwade</t>
  </si>
  <si>
    <t>Nimmaraju Sai Kiran</t>
  </si>
  <si>
    <t>Metkar Prasad</t>
  </si>
  <si>
    <t>Padmini Thota</t>
  </si>
  <si>
    <t>Priyanka Sunil Waghmare</t>
  </si>
  <si>
    <t>Rashmi Sanjay Shirode</t>
  </si>
  <si>
    <t>Rushikesh Ganpat Temghare</t>
  </si>
  <si>
    <t>Malla Sri Gowthami</t>
  </si>
  <si>
    <t>Saloni Dharmendra Pipada</t>
  </si>
  <si>
    <t>Aniket Uddhao Hiwale</t>
  </si>
  <si>
    <t>Harikiran Peddolla</t>
  </si>
  <si>
    <t>Jadhav Ajit</t>
  </si>
  <si>
    <t>Jathar Akshay Rohidas</t>
  </si>
  <si>
    <t>anandre</t>
  </si>
  <si>
    <t>Anjali Babaso Nandre</t>
  </si>
  <si>
    <t>Shivalkar Avinash</t>
  </si>
  <si>
    <t>Prabhu Hemanth Kumar Anupoju</t>
  </si>
  <si>
    <t>iindusri</t>
  </si>
  <si>
    <t>Indusri Bingi</t>
  </si>
  <si>
    <t>Ayyavari Mounika</t>
  </si>
  <si>
    <t>Khadse Mayur</t>
  </si>
  <si>
    <t>Jagtap Nihal</t>
  </si>
  <si>
    <t>Nilesh Maruti Pathare</t>
  </si>
  <si>
    <t>Mummareddy Prasanthi</t>
  </si>
  <si>
    <t>Prajakta Dattatraya Parade</t>
  </si>
  <si>
    <t>Priyanka Vikas Pansare</t>
  </si>
  <si>
    <t>psawant</t>
  </si>
  <si>
    <t>Punawesh Jaysing Sawant</t>
  </si>
  <si>
    <t>Rajshree Vasantrao Bakade</t>
  </si>
  <si>
    <t>Raviraj Dashrath Ghodake</t>
  </si>
  <si>
    <t>Reshma Bibhisen Itkar</t>
  </si>
  <si>
    <t>Rizina Parvez Kaovasia</t>
  </si>
  <si>
    <t>Shivani Vivek Ghante</t>
  </si>
  <si>
    <t>Haribhau Khandve</t>
  </si>
  <si>
    <t>Shivaba Rajendra Mahalle</t>
  </si>
  <si>
    <t>Sruthi Butti</t>
  </si>
  <si>
    <t>Shirsat Supriya Bhalchandra</t>
  </si>
  <si>
    <t>Anand Golla</t>
  </si>
  <si>
    <t>Neha Keswani</t>
  </si>
  <si>
    <t>animse</t>
  </si>
  <si>
    <t>Ashwini Pankaj Nimse</t>
  </si>
  <si>
    <t>Kulkarni Apurva</t>
  </si>
  <si>
    <t>Lahoti Bhakti</t>
  </si>
  <si>
    <t>Bote Dipa</t>
  </si>
  <si>
    <t>Prasanna Annapaneni</t>
  </si>
  <si>
    <t>Ajaravi Mahamadfazal</t>
  </si>
  <si>
    <t>mpaygude</t>
  </si>
  <si>
    <t>Paygude Mayur</t>
  </si>
  <si>
    <t>ntidke</t>
  </si>
  <si>
    <t>Nikita Diliprao Tidke</t>
  </si>
  <si>
    <t>Omkar Milind Londhe</t>
  </si>
  <si>
    <t>Gupta Payal</t>
  </si>
  <si>
    <t>Pooja Ravindra Honakamble</t>
  </si>
  <si>
    <t>Priyanka Pradeep Narvekar</t>
  </si>
  <si>
    <t>Choudhury Rituparna</t>
  </si>
  <si>
    <t>Deshmukh Rugveda</t>
  </si>
  <si>
    <t>Satyam Dattatray Gore</t>
  </si>
  <si>
    <t>Samiksha Sandeep Shinde</t>
  </si>
  <si>
    <t>Sandeep Bhaskar</t>
  </si>
  <si>
    <t>Sankalp Sunil Sahu</t>
  </si>
  <si>
    <t>Gaikwad Sanket</t>
  </si>
  <si>
    <t>Baghele Swati</t>
  </si>
  <si>
    <t>Sanam Sarjerao Bodake</t>
  </si>
  <si>
    <t>Chande Sayali</t>
  </si>
  <si>
    <t>Shaikh MohamadAkbar</t>
  </si>
  <si>
    <t>Birajdar Vishal</t>
  </si>
  <si>
    <t>Dongri Abrar</t>
  </si>
  <si>
    <t>Prachiti Digambar Vagavkar</t>
  </si>
  <si>
    <t>Alekhya Padala</t>
  </si>
  <si>
    <t>Sardar Harjyotsingh</t>
  </si>
  <si>
    <t>Mamatha Bommayya</t>
  </si>
  <si>
    <t>Niranjan Vishwanath Kapase</t>
  </si>
  <si>
    <t>Sabban Naveen</t>
  </si>
  <si>
    <t>Omkar Bhaskar Sawant</t>
  </si>
  <si>
    <t>Prajyot Prabhakar Bhagat</t>
  </si>
  <si>
    <t>Dalavi Pranali</t>
  </si>
  <si>
    <t>Priti Suresh Kalbhor</t>
  </si>
  <si>
    <t>plasure</t>
  </si>
  <si>
    <t>Pooja Hanmant Dhanure</t>
  </si>
  <si>
    <t>Prathmesh Ramdas Lotekar</t>
  </si>
  <si>
    <t>Priyanka Ashok Nagarmote</t>
  </si>
  <si>
    <t>prajure</t>
  </si>
  <si>
    <t>Pawan Kishorsing Rajure</t>
  </si>
  <si>
    <t>pratikshas</t>
  </si>
  <si>
    <t>Pratiksha Sanjay Sonawane</t>
  </si>
  <si>
    <t>Pravin Dhanraj Choudhary</t>
  </si>
  <si>
    <t>Priyanka Mahesh Swami</t>
  </si>
  <si>
    <t>Deshpande Rama</t>
  </si>
  <si>
    <t>Sahare Rajat</t>
  </si>
  <si>
    <t>Shailesh Sambhaji Baraskar</t>
  </si>
  <si>
    <t>sdurgavade</t>
  </si>
  <si>
    <t>Sayali Sagar Durgavade</t>
  </si>
  <si>
    <t>Gavandi Saikanchan</t>
  </si>
  <si>
    <t>Saurabh Sharad Kalmundkar</t>
  </si>
  <si>
    <t>Sagar Ishwar Sawadekar</t>
  </si>
  <si>
    <t>Sandeep Sanjay Shelar</t>
  </si>
  <si>
    <t>Shaikh Aayesha</t>
  </si>
  <si>
    <t>Prasad Paithankar</t>
  </si>
  <si>
    <t>Aditya Kailas Bhegade</t>
  </si>
  <si>
    <t>Aditya Parashram Janwad</t>
  </si>
  <si>
    <t>Afroz Abdul Qadar Shaikh</t>
  </si>
  <si>
    <t>Ajay Vilas More</t>
  </si>
  <si>
    <t>Ajay Karande</t>
  </si>
  <si>
    <t>Pawar Akshay Bhau</t>
  </si>
  <si>
    <t>Patil Amit</t>
  </si>
  <si>
    <t>Amoli Vijay Sonavane</t>
  </si>
  <si>
    <t>Aniket Gajanan Goliwale</t>
  </si>
  <si>
    <t>Nikhat Afshan</t>
  </si>
  <si>
    <t>Anil Rajesh Adhav</t>
  </si>
  <si>
    <t>Apurva Tushar Patil</t>
  </si>
  <si>
    <t>Apurwa Dilip Raware</t>
  </si>
  <si>
    <t>Arbaj Ajmat Patel</t>
  </si>
  <si>
    <t>Archana Marathe</t>
  </si>
  <si>
    <t>Ankita Sunil Tomey</t>
  </si>
  <si>
    <t>awalekar</t>
  </si>
  <si>
    <t>Alkesh Vasantrao Walekar</t>
  </si>
  <si>
    <t>Warange Jyoti</t>
  </si>
  <si>
    <t>Kamble Kiran Mahadev</t>
  </si>
  <si>
    <t>Jadhav Mayur Kapursing</t>
  </si>
  <si>
    <t>Beniwale Mahebub</t>
  </si>
  <si>
    <t>Baig Mohammed</t>
  </si>
  <si>
    <t>Bai Khola</t>
  </si>
  <si>
    <t>Sonone Shraddha</t>
  </si>
  <si>
    <t>Rokade Ashitosh</t>
  </si>
  <si>
    <t>Wani Ashish</t>
  </si>
  <si>
    <t>Yadav Chandan</t>
  </si>
  <si>
    <t xml:space="preserve">Reddy Durga Naga Prasanna </t>
  </si>
  <si>
    <t>Eeswaree Vegisetty</t>
  </si>
  <si>
    <t>jpathade</t>
  </si>
  <si>
    <t>Pathade Jayshri</t>
  </si>
  <si>
    <t>Zanwar Krishna</t>
  </si>
  <si>
    <t>Mubeen Shaik</t>
  </si>
  <si>
    <t>navenaveen</t>
  </si>
  <si>
    <t>Tamtam Naveen</t>
  </si>
  <si>
    <t>nishatfatim</t>
  </si>
  <si>
    <t>Nishatfatima</t>
  </si>
  <si>
    <t>Anuroop Parankusham</t>
  </si>
  <si>
    <t>Paparao Bayya</t>
  </si>
  <si>
    <t>Prashanthi Bolguri</t>
  </si>
  <si>
    <t>Pravallika Cheekati</t>
  </si>
  <si>
    <t>Varalakshmi Peddina</t>
  </si>
  <si>
    <t>rajeshku</t>
  </si>
  <si>
    <t>Kumar Somulavari</t>
  </si>
  <si>
    <t>Rakesh Gaddam</t>
  </si>
  <si>
    <t>Babu Ratna</t>
  </si>
  <si>
    <t>Revanth Balla</t>
  </si>
  <si>
    <t>Rekha Remala</t>
  </si>
  <si>
    <t>Ram Nidamanuri</t>
  </si>
  <si>
    <t>Farande Shantinath</t>
  </si>
  <si>
    <t>Sirichandana Mallarapu</t>
  </si>
  <si>
    <t>Sivananda Goudu</t>
  </si>
  <si>
    <t>Sushma Sankiti</t>
  </si>
  <si>
    <t>vdaundkar</t>
  </si>
  <si>
    <t>Daundkar Vinay</t>
  </si>
  <si>
    <t>pvagavkar</t>
  </si>
  <si>
    <t>chevan</t>
  </si>
  <si>
    <t>Cheva Naga Durga Kiran Babu</t>
  </si>
  <si>
    <t>gakhilesh</t>
  </si>
  <si>
    <t>Gunti Akhilesh</t>
  </si>
  <si>
    <t>msiddartha</t>
  </si>
  <si>
    <t>Mukrambai Siddartha</t>
  </si>
  <si>
    <t>nrakesh</t>
  </si>
  <si>
    <t>Nallavelly Rakesh</t>
  </si>
  <si>
    <t>sjaligama</t>
  </si>
  <si>
    <t>Samrudhi Jaligama</t>
  </si>
  <si>
    <t>svali</t>
  </si>
  <si>
    <t>Ganiga Syed Vali</t>
  </si>
  <si>
    <t>svanga</t>
  </si>
  <si>
    <t>Vanga Sravanthi</t>
  </si>
  <si>
    <t>Achugatla Ashwini</t>
  </si>
  <si>
    <t>Anusha Bejjenki</t>
  </si>
  <si>
    <t>Gaikawad Abhijit</t>
  </si>
  <si>
    <t>Gaikawad Aman</t>
  </si>
  <si>
    <t>Yelane Atish</t>
  </si>
  <si>
    <t>chandank</t>
  </si>
  <si>
    <t>Kale Chandan</t>
  </si>
  <si>
    <t>espriyank</t>
  </si>
  <si>
    <t>Priyanka Esarapu</t>
  </si>
  <si>
    <t>Mettu Jyothi</t>
  </si>
  <si>
    <t>Madhav Malhari Narwade</t>
  </si>
  <si>
    <t>Malla Uday Shankar</t>
  </si>
  <si>
    <t>Pratiksha Rajesh Landge</t>
  </si>
  <si>
    <t>Kulkarni Pranita</t>
  </si>
  <si>
    <t>Pretesh Raju Agarwal</t>
  </si>
  <si>
    <t>prpravalika</t>
  </si>
  <si>
    <t>Pravalika Pathoori</t>
  </si>
  <si>
    <t>Rashmi Deepak Shetty</t>
  </si>
  <si>
    <t>Movidi Sai Teja</t>
  </si>
  <si>
    <t>Patil Shubham Baburav</t>
  </si>
  <si>
    <t>sohanb</t>
  </si>
  <si>
    <t>Babar Sohan</t>
  </si>
  <si>
    <t>Mukarambai Soundarya</t>
  </si>
  <si>
    <t>sovhale</t>
  </si>
  <si>
    <t>Sonali Mayur Ovhale</t>
  </si>
  <si>
    <t>Vathare Smita</t>
  </si>
  <si>
    <t>tjadhav</t>
  </si>
  <si>
    <t>Tushar Rajkumar Jadhav</t>
  </si>
  <si>
    <t>Reddy Sharagonda</t>
  </si>
  <si>
    <t>Varsha Ravindra Gote</t>
  </si>
  <si>
    <t>Abhishek Rishikesh Pujari</t>
  </si>
  <si>
    <t>Abhishek Yadav</t>
  </si>
  <si>
    <t>Altamsh Faiz Ahmed Fulmamdi</t>
  </si>
  <si>
    <t>Ankush Mohanrao Kitukale</t>
  </si>
  <si>
    <t>anamikw</t>
  </si>
  <si>
    <t>Anamik Ashok Wankhede</t>
  </si>
  <si>
    <t>Aravind Murahari</t>
  </si>
  <si>
    <t>Komal Tukaram Gogawale</t>
  </si>
  <si>
    <t>Manish Deepak Pawar</t>
  </si>
  <si>
    <t>Moulesh Dilip Chavan</t>
  </si>
  <si>
    <t>Khan Khan Nabila</t>
  </si>
  <si>
    <t>Priyanka Ganpat Dangadi</t>
  </si>
  <si>
    <t>Pratiksha Ananda Dendage</t>
  </si>
  <si>
    <t>Pawar Pratik</t>
  </si>
  <si>
    <t>Rahul Shamrao Ingale</t>
  </si>
  <si>
    <t>Rahul Deepak Kumbhoje</t>
  </si>
  <si>
    <t>Tavandkar Rohit</t>
  </si>
  <si>
    <t>Mane Shubham</t>
  </si>
  <si>
    <t>Shivani Piska</t>
  </si>
  <si>
    <t>Rahana Shaik</t>
  </si>
  <si>
    <t>Shameen Mohamed</t>
  </si>
  <si>
    <t>Suryakant Sakhare</t>
  </si>
  <si>
    <t>Sumit Rambahadur Pal</t>
  </si>
  <si>
    <t>Vasanth Pawar</t>
  </si>
  <si>
    <t>Gavali Arun</t>
  </si>
  <si>
    <t>Kaja Ashok Kumar</t>
  </si>
  <si>
    <t>Mohammad Chand Pasha</t>
  </si>
  <si>
    <t>Dheeraj K</t>
  </si>
  <si>
    <t>Boddu Jagadish</t>
  </si>
  <si>
    <t>Suryawanshi Kiran</t>
  </si>
  <si>
    <t>Mylavaram Sandeep Kumar</t>
  </si>
  <si>
    <t>Manasa Kanakam</t>
  </si>
  <si>
    <t>Borde Narayan</t>
  </si>
  <si>
    <t>Nisha Kumari</t>
  </si>
  <si>
    <t>Shaikh Najiya</t>
  </si>
  <si>
    <t>Gatti Omprakash</t>
  </si>
  <si>
    <t>Masne Pranay</t>
  </si>
  <si>
    <t>Phadtare Priyanka</t>
  </si>
  <si>
    <t>Pol Pranil</t>
  </si>
  <si>
    <t>Tarpe Prajwal</t>
  </si>
  <si>
    <t>ptayade</t>
  </si>
  <si>
    <t>Tayade Praful</t>
  </si>
  <si>
    <t>pulmale</t>
  </si>
  <si>
    <t>Ulmale Prapti</t>
  </si>
  <si>
    <t>Gayakwad Rahul</t>
  </si>
  <si>
    <t>Wankhede Rohit</t>
  </si>
  <si>
    <t>saireddy</t>
  </si>
  <si>
    <t>Kameragari Sai Krishna Reddy</t>
  </si>
  <si>
    <t>Teja Thammisetti</t>
  </si>
  <si>
    <t>Akoju Srikanth</t>
  </si>
  <si>
    <t>Zarande Shubham</t>
  </si>
  <si>
    <t>Rai Kannam</t>
  </si>
  <si>
    <t>Shaikh Abdullah</t>
  </si>
  <si>
    <t>Chaware Akash</t>
  </si>
  <si>
    <t>Akhila Sanku</t>
  </si>
  <si>
    <t>Degari Murali</t>
  </si>
  <si>
    <t>Chemte Ravindra</t>
  </si>
  <si>
    <t>Ramyakrishna Boppana</t>
  </si>
  <si>
    <t xml:space="preserve">Tumma Ravichand </t>
  </si>
  <si>
    <t>Chavan Shital</t>
  </si>
  <si>
    <t>Sravani Annavarapu</t>
  </si>
  <si>
    <t>Vadi Srikanth</t>
  </si>
  <si>
    <t>Thumala Santhoshi</t>
  </si>
  <si>
    <t>Surya Prakash Gubbala</t>
  </si>
  <si>
    <t>Tejasawar Srinivas Sunchuwar</t>
  </si>
  <si>
    <t>Ujwal Parashram Kalpande</t>
  </si>
  <si>
    <t>ukorbu</t>
  </si>
  <si>
    <t>Uzma Shireen Aalamanwaz  Korbu</t>
  </si>
  <si>
    <t>Umakant Nikaju</t>
  </si>
  <si>
    <t>Usha Gavini</t>
  </si>
  <si>
    <t>Vaishnavi Maroti Naik</t>
  </si>
  <si>
    <t>Vakkalagadda Chandana</t>
  </si>
  <si>
    <t>Venktesh Shivnath Chandrikapure</t>
  </si>
  <si>
    <t>Vikram Aditya Kabra</t>
  </si>
  <si>
    <t>Vishwraj Sunil Patil</t>
  </si>
  <si>
    <t>ydevatwal</t>
  </si>
  <si>
    <t>Yogeshwari  Sanjay Devatwal</t>
  </si>
  <si>
    <t>Yugandhara Diliprao Gulhane</t>
  </si>
  <si>
    <t>Anilkumar Kurra</t>
  </si>
  <si>
    <t>Patel Mohammed</t>
  </si>
  <si>
    <t>Kattupalli Prathyusha</t>
  </si>
  <si>
    <t>Md Mahboob Alam</t>
  </si>
  <si>
    <t>mamaheshwari</t>
  </si>
  <si>
    <t>Maheshwari Dollenuru</t>
  </si>
  <si>
    <t>Manali Madhav Inamdar</t>
  </si>
  <si>
    <t>Mohini Kashinath Bhopale</t>
  </si>
  <si>
    <t>Megha Chagan Chandore</t>
  </si>
  <si>
    <t>Mayur Rajkumar Gugale</t>
  </si>
  <si>
    <t>Misbah Kousar Mohammedzubair Patil</t>
  </si>
  <si>
    <t>Jangid Mahavir</t>
  </si>
  <si>
    <t>Kalaskar Mayuri</t>
  </si>
  <si>
    <t>Mounika Kolivi</t>
  </si>
  <si>
    <t>Maddela Rohith</t>
  </si>
  <si>
    <t>Neha Surajsingh Chowhan</t>
  </si>
  <si>
    <t>nehshinde</t>
  </si>
  <si>
    <t>Neha Jitendrakumar Shinde</t>
  </si>
  <si>
    <t>Vaidya Nitin</t>
  </si>
  <si>
    <t>Khan Omar</t>
  </si>
  <si>
    <t>Ganesh Swamy Vendra</t>
  </si>
  <si>
    <t>pritis</t>
  </si>
  <si>
    <t>Sutar Priti</t>
  </si>
  <si>
    <t>Neharkar Rahul</t>
  </si>
  <si>
    <t>Sravanthi Nalgonda</t>
  </si>
  <si>
    <t>P Vinaykumar</t>
  </si>
  <si>
    <t>Shantaram Chimate</t>
  </si>
  <si>
    <t>Shaikh Akbarali</t>
  </si>
  <si>
    <t>Sravanthi Vanga</t>
  </si>
  <si>
    <t>Akshay Jaganath Patil</t>
  </si>
  <si>
    <t>anilam</t>
  </si>
  <si>
    <t>Abhishek Digambar Nilam</t>
  </si>
  <si>
    <t>Ashwini Kirtikumar Mali</t>
  </si>
  <si>
    <t>Bhagyashri Vijay Pophale</t>
  </si>
  <si>
    <t>Chaitali Ananda Yeole</t>
  </si>
  <si>
    <t>Divya Jogu</t>
  </si>
  <si>
    <t>dwankhade</t>
  </si>
  <si>
    <t>Dhanshri Vilasrao Wankhade</t>
  </si>
  <si>
    <t>Abbas Khan Haris Ahmed</t>
  </si>
  <si>
    <t>Mamillamma Jakkula</t>
  </si>
  <si>
    <t>Kiran Prakash Tajane</t>
  </si>
  <si>
    <t>mmalikireddy</t>
  </si>
  <si>
    <t>Maliki Mahitha Devi</t>
  </si>
  <si>
    <t>mnath</t>
  </si>
  <si>
    <t>Nath Manmohan</t>
  </si>
  <si>
    <t>Shaikh Moin</t>
  </si>
  <si>
    <t>Naganath Anandrao Shinde</t>
  </si>
  <si>
    <t>Nilesh Surendra Chauhan</t>
  </si>
  <si>
    <t>Paresh Devendra Kholkumbe</t>
  </si>
  <si>
    <t>Reddy Yampalla</t>
  </si>
  <si>
    <t>Puri Prashant</t>
  </si>
  <si>
    <t>Mane Prasad Prabhakar</t>
  </si>
  <si>
    <t>rakekumar</t>
  </si>
  <si>
    <t>Siripurapu Rakesh Kumar</t>
  </si>
  <si>
    <t>Rushikesh Somnath Kapase</t>
  </si>
  <si>
    <t>Haval Shubham</t>
  </si>
  <si>
    <t>Shiva Teja</t>
  </si>
  <si>
    <t>Sonali Swain</t>
  </si>
  <si>
    <t>ssaikumar</t>
  </si>
  <si>
    <t>Pulluri Saikumar</t>
  </si>
  <si>
    <t>Khalid M Iliyas Dalwale</t>
  </si>
  <si>
    <t>Syed Vali</t>
  </si>
  <si>
    <t>Nikhil Anil Khandare</t>
  </si>
  <si>
    <t>pbhagwat</t>
  </si>
  <si>
    <t>Pallavi Rajesh Bhagwat</t>
  </si>
  <si>
    <t>Padmavati Bansi Bodhane</t>
  </si>
  <si>
    <t>Pooja Shankar Komreddiwar</t>
  </si>
  <si>
    <t>Pratyush Kumar</t>
  </si>
  <si>
    <t>Priya Ashok Nikam</t>
  </si>
  <si>
    <t>Rajesh Ramesh Dixit</t>
  </si>
  <si>
    <t>Roopali Pratik Patil</t>
  </si>
  <si>
    <t>Sharvil Kishor Wadekar</t>
  </si>
  <si>
    <t>Swati Rahul Nehete</t>
  </si>
  <si>
    <t>Sojwal Shaligram Patil</t>
  </si>
  <si>
    <t>Bhonde Sumedh</t>
  </si>
  <si>
    <t>Patil Supriya</t>
  </si>
  <si>
    <t>Swapnil Bhairavnath Waghmare</t>
  </si>
  <si>
    <t>Tushar Tukaram Arote</t>
  </si>
  <si>
    <t>Trunali Sunil Bramhe</t>
  </si>
  <si>
    <t>Tejswini Vinayak Naik</t>
  </si>
  <si>
    <t>Tushar Suresh Rokade</t>
  </si>
  <si>
    <t>Landge Vijay</t>
  </si>
  <si>
    <t>Anusha Angajalla</t>
  </si>
  <si>
    <t>Lohar Prashant</t>
  </si>
  <si>
    <t>pujithap</t>
  </si>
  <si>
    <t>Pujitha Challa</t>
  </si>
  <si>
    <t>sandhyam</t>
  </si>
  <si>
    <t>Mane Sandhya</t>
  </si>
  <si>
    <t>30- 3rd June</t>
  </si>
  <si>
    <t>30- 5 June</t>
  </si>
  <si>
    <t>30- 3d june</t>
  </si>
  <si>
    <t>Required % to close june month with 100% Target</t>
  </si>
  <si>
    <t>week1 Production (12th may joinee)</t>
  </si>
  <si>
    <t>low speed , unabel to work on weekend due to personal reasons</t>
  </si>
  <si>
    <t>23- 27 May</t>
  </si>
  <si>
    <t>23- 30 May</t>
  </si>
  <si>
    <t>16- 20 May</t>
  </si>
  <si>
    <t>16- 22 May</t>
  </si>
  <si>
    <t>went to out of station couldnt able to compensate on saturday and sunday (Leave on 19th and 20th)</t>
  </si>
  <si>
    <t>Health issue (Typhoid )</t>
  </si>
  <si>
    <t>09- 013 May</t>
  </si>
  <si>
    <t>Remark on Low perf Mandate for users below 85%</t>
  </si>
  <si>
    <t xml:space="preserve">week3 production on new project .family occasion due to which  couldnt able to work on weekend </t>
  </si>
  <si>
    <t>health problem (personal issue)</t>
  </si>
  <si>
    <t xml:space="preserve">Heath issue(eyssight, as per doc prescription she couldnt able to work constatly and effectively), </t>
  </si>
  <si>
    <t>Heath issue(sibling is undergoing through cancer Operation so could'nt able to work)</t>
  </si>
  <si>
    <t>Leave for Entire Week</t>
  </si>
  <si>
    <t>Health issue, powercuts</t>
  </si>
  <si>
    <t>March'22</t>
  </si>
  <si>
    <t xml:space="preserve">Quarter-1 </t>
  </si>
  <si>
    <t>January Month</t>
  </si>
  <si>
    <t>Febuary Month</t>
  </si>
  <si>
    <t>March Month</t>
  </si>
  <si>
    <t>Quarter-1'2022</t>
  </si>
  <si>
    <t>11th to 13th</t>
  </si>
  <si>
    <t>Wk1</t>
  </si>
  <si>
    <t>Wk2</t>
  </si>
  <si>
    <t>Wk4</t>
  </si>
  <si>
    <t>Wk5</t>
  </si>
  <si>
    <t>Ach1%</t>
  </si>
  <si>
    <t>Ach2%</t>
  </si>
  <si>
    <t>Ach3%</t>
  </si>
  <si>
    <t>Ach4%</t>
  </si>
  <si>
    <t>Ach5%</t>
  </si>
  <si>
    <t>FT0IQ3NywUC32znv2czBeuLjYyQScaRDldRAoEzZe3JUQ0UyNFhEWFdGVzgwQ0lKWUdYUlRIUzZMVyQlQCN0PWcu</t>
  </si>
  <si>
    <t>Form1</t>
  </si>
  <si>
    <t>{b196e9ec-b154-4134-9ae6-249efbb87766}</t>
  </si>
  <si>
    <t xml:space="preserve">Overall Ach %a </t>
  </si>
  <si>
    <t>Overall Q-score a</t>
  </si>
  <si>
    <t>Overall Ach %m</t>
  </si>
  <si>
    <t>Overall Q-scorem</t>
  </si>
  <si>
    <t>Overall Ach %j</t>
  </si>
  <si>
    <t>Overall Q-scorej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</si>
</sst>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h:mm:ss;@"/>
    <numFmt numFmtId="165" formatCode="[$-409]d\-mmm;@"/>
    <numFmt numFmtId="166" formatCode="[h]:mm:ss;@"/>
    <numFmt numFmtId="167" formatCode="0.0"/>
    <numFmt numFmtId="168" formatCode="0.000"/>
    <numFmt numFmtId="169" formatCode="[$-F400]h:mm:ss\ AM/PM"/>
    <numFmt numFmtId="170" formatCode="[$-409]dd\-mmm\-yy;@"/>
    <numFmt numFmtId="171" formatCode="[$-409]d\-mmm\-yy;@"/>
  </numFmts>
  <fonts count="32">
    <font>
      <sz val="11"/>
      <color theme="1"/>
      <name val="Calibri"/>
      <family val="2"/>
      <scheme val="minor"/>
    </font>
    <font>
      <b/>
      <sz val="11"/>
      <color rgb="FF000000"/>
      <name val="Calibri"/>
      <charset val="1"/>
    </font>
    <font>
      <sz val="11"/>
      <color theme="1"/>
      <name val="Calibri"/>
    </font>
    <font>
      <b/>
      <sz val="11"/>
      <color theme="1"/>
      <name val="Calibri"/>
      <family val="2"/>
      <scheme val="minor"/>
    </font>
    <font>
      <sz val="11"/>
      <color rgb="FF000000"/>
      <name val="Calibri"/>
      <charset val="1"/>
    </font>
    <font>
      <b/>
      <sz val="11"/>
      <color theme="1"/>
      <name val="Calibri"/>
      <family val="2"/>
    </font>
    <font>
      <sz val="11"/>
      <color rgb="FF000000"/>
      <name val="Calibri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333333"/>
      <name val="Helvetica Neue"/>
      <charset val="1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Calibri"/>
    </font>
    <font>
      <b/>
      <sz val="11"/>
      <color rgb="FF000000"/>
      <name val="Calibri"/>
      <family val="2"/>
    </font>
    <font>
      <b/>
      <i/>
      <sz val="11"/>
      <color theme="1"/>
      <name val="Calibri"/>
      <family val="2"/>
      <scheme val="minor"/>
    </font>
    <font>
      <b/>
      <i/>
      <sz val="11"/>
      <color rgb="FF000000"/>
      <name val="Calibri"/>
      <charset val="1"/>
    </font>
    <font>
      <b/>
      <i/>
      <sz val="11"/>
      <color rgb="FF000000"/>
      <name val="Calibri"/>
    </font>
    <font>
      <sz val="11"/>
      <color rgb="FF000000"/>
      <name val="Calibri"/>
      <family val="2"/>
      <scheme val="minor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444444"/>
      <name val="Calibri"/>
    </font>
    <font>
      <sz val="12"/>
      <color rgb="FF242424"/>
      <name val="-Apple-System"/>
      <charset val="1"/>
    </font>
    <font>
      <sz val="11"/>
      <name val="Calibri"/>
      <family val="2"/>
    </font>
    <font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444444"/>
      <name val="Calibri"/>
      <family val="2"/>
    </font>
    <font>
      <sz val="11"/>
      <color rgb="FFFF0000"/>
      <name val="Calibri"/>
      <family val="2"/>
    </font>
    <font>
      <sz val="11"/>
      <color rgb="FF242424"/>
      <name val="-Apple-System"/>
      <charset val="1"/>
    </font>
    <font>
      <b/>
      <sz val="11"/>
      <color rgb="FFFF0000"/>
      <name val="Calibri"/>
      <family val="2"/>
    </font>
    <font>
      <sz val="10"/>
      <color theme="1"/>
      <name val="Arial"/>
      <family val="2"/>
    </font>
    <font>
      <b/>
      <sz val="12"/>
      <color rgb="FF000000"/>
      <name val="Times New Roman"/>
      <charset val="1"/>
    </font>
  </fonts>
  <fills count="60">
    <fill>
      <patternFill patternType="none"/>
    </fill>
    <fill>
      <patternFill patternType="gray125"/>
    </fill>
    <fill>
      <patternFill patternType="solid">
        <fgColor rgb="FFB7B7B7"/>
        <bgColor rgb="FF000000"/>
      </patternFill>
    </fill>
    <fill>
      <patternFill patternType="solid">
        <fgColor rgb="FFD0CECE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75717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70AD47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FFF2CC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EDEDED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EDEDED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4472C4"/>
        <bgColor indexed="64"/>
      </patternFill>
    </fill>
  </fills>
  <borders count="40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608">
    <xf numFmtId="0" fontId="0" fillId="0" borderId="0" xfId="0"/>
    <xf numFmtId="21" fontId="0" fillId="0" borderId="0" xfId="0" applyNumberFormat="1"/>
    <xf numFmtId="0" fontId="1" fillId="2" borderId="2" xfId="0" applyFont="1" applyFill="1" applyBorder="1" applyAlignment="1">
      <alignment horizontal="center" readingOrder="1"/>
    </xf>
    <xf numFmtId="0" fontId="1" fillId="3" borderId="2" xfId="0" applyFont="1" applyFill="1" applyBorder="1" applyAlignment="1">
      <alignment horizontal="center" readingOrder="1"/>
    </xf>
    <xf numFmtId="0" fontId="2" fillId="3" borderId="2" xfId="0" applyFont="1" applyFill="1" applyBorder="1"/>
    <xf numFmtId="0" fontId="0" fillId="0" borderId="2" xfId="0" applyBorder="1" applyAlignment="1" applyProtection="1">
      <alignment horizontal="center"/>
      <protection locked="0"/>
    </xf>
    <xf numFmtId="0" fontId="0" fillId="0" borderId="2" xfId="0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164" fontId="0" fillId="0" borderId="0" xfId="0" applyNumberFormat="1"/>
    <xf numFmtId="0" fontId="4" fillId="0" borderId="0" xfId="0" quotePrefix="1" applyFont="1"/>
    <xf numFmtId="46" fontId="0" fillId="0" borderId="0" xfId="0" applyNumberFormat="1"/>
    <xf numFmtId="2" fontId="4" fillId="0" borderId="0" xfId="0" quotePrefix="1" applyNumberFormat="1" applyFont="1"/>
    <xf numFmtId="2" fontId="0" fillId="0" borderId="0" xfId="0" applyNumberFormat="1"/>
    <xf numFmtId="0" fontId="3" fillId="6" borderId="2" xfId="0" applyFont="1" applyFill="1" applyBorder="1"/>
    <xf numFmtId="0" fontId="3" fillId="4" borderId="2" xfId="0" applyFont="1" applyFill="1" applyBorder="1"/>
    <xf numFmtId="0" fontId="1" fillId="5" borderId="2" xfId="0" quotePrefix="1" applyFont="1" applyFill="1" applyBorder="1"/>
    <xf numFmtId="0" fontId="3" fillId="7" borderId="2" xfId="0" applyFont="1" applyFill="1" applyBorder="1"/>
    <xf numFmtId="0" fontId="1" fillId="6" borderId="2" xfId="0" applyFont="1" applyFill="1" applyBorder="1" applyAlignment="1">
      <alignment horizontal="center" readingOrder="1"/>
    </xf>
    <xf numFmtId="0" fontId="0" fillId="8" borderId="2" xfId="0" applyFill="1" applyBorder="1"/>
    <xf numFmtId="0" fontId="0" fillId="6" borderId="2" xfId="0" applyFill="1" applyBorder="1"/>
    <xf numFmtId="0" fontId="0" fillId="4" borderId="2" xfId="0" applyFill="1" applyBorder="1"/>
    <xf numFmtId="0" fontId="0" fillId="5" borderId="2" xfId="0" applyFill="1" applyBorder="1"/>
    <xf numFmtId="0" fontId="1" fillId="6" borderId="3" xfId="0" applyFont="1" applyFill="1" applyBorder="1" applyAlignment="1">
      <alignment horizontal="center" readingOrder="1"/>
    </xf>
    <xf numFmtId="0" fontId="3" fillId="6" borderId="3" xfId="0" applyFont="1" applyFill="1" applyBorder="1"/>
    <xf numFmtId="0" fontId="0" fillId="6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166" fontId="0" fillId="0" borderId="0" xfId="0" applyNumberFormat="1"/>
    <xf numFmtId="0" fontId="3" fillId="10" borderId="2" xfId="0" applyFont="1" applyFill="1" applyBorder="1"/>
    <xf numFmtId="0" fontId="5" fillId="11" borderId="4" xfId="0" applyFont="1" applyFill="1" applyBorder="1" applyAlignment="1">
      <alignment horizontal="left" readingOrder="1"/>
    </xf>
    <xf numFmtId="0" fontId="2" fillId="3" borderId="5" xfId="0" applyFont="1" applyFill="1" applyBorder="1"/>
    <xf numFmtId="14" fontId="6" fillId="12" borderId="6" xfId="0" applyNumberFormat="1" applyFont="1" applyFill="1" applyBorder="1" applyAlignment="1">
      <alignment horizontal="left" readingOrder="1"/>
    </xf>
    <xf numFmtId="14" fontId="6" fillId="12" borderId="6" xfId="0" applyNumberFormat="1" applyFont="1" applyFill="1" applyBorder="1" applyAlignment="1">
      <alignment horizontal="left"/>
    </xf>
    <xf numFmtId="0" fontId="7" fillId="0" borderId="0" xfId="0" applyFont="1"/>
    <xf numFmtId="21" fontId="7" fillId="0" borderId="0" xfId="0" applyNumberFormat="1" applyFont="1"/>
    <xf numFmtId="46" fontId="7" fillId="0" borderId="0" xfId="0" applyNumberFormat="1" applyFont="1"/>
    <xf numFmtId="0" fontId="0" fillId="0" borderId="2" xfId="0" applyBorder="1"/>
    <xf numFmtId="0" fontId="0" fillId="13" borderId="0" xfId="0" applyFill="1"/>
    <xf numFmtId="14" fontId="0" fillId="0" borderId="2" xfId="0" applyNumberFormat="1" applyBorder="1"/>
    <xf numFmtId="0" fontId="3" fillId="10" borderId="7" xfId="0" applyFont="1" applyFill="1" applyBorder="1"/>
    <xf numFmtId="0" fontId="0" fillId="0" borderId="7" xfId="0" applyBorder="1"/>
    <xf numFmtId="0" fontId="6" fillId="0" borderId="0" xfId="0" applyFont="1"/>
    <xf numFmtId="21" fontId="6" fillId="0" borderId="0" xfId="0" applyNumberFormat="1" applyFont="1"/>
    <xf numFmtId="0" fontId="4" fillId="0" borderId="0" xfId="0" applyFont="1"/>
    <xf numFmtId="1" fontId="0" fillId="0" borderId="0" xfId="0" applyNumberFormat="1"/>
    <xf numFmtId="46" fontId="4" fillId="0" borderId="0" xfId="0" quotePrefix="1" applyNumberFormat="1" applyFont="1"/>
    <xf numFmtId="46" fontId="4" fillId="0" borderId="0" xfId="0" applyNumberFormat="1" applyFont="1"/>
    <xf numFmtId="46" fontId="0" fillId="0" borderId="0" xfId="0" applyNumberFormat="1" applyAlignment="1">
      <alignment horizontal="center"/>
    </xf>
    <xf numFmtId="14" fontId="7" fillId="0" borderId="0" xfId="0" applyNumberFormat="1" applyFont="1"/>
    <xf numFmtId="0" fontId="8" fillId="0" borderId="0" xfId="1" applyFill="1" applyBorder="1" applyAlignment="1"/>
    <xf numFmtId="0" fontId="3" fillId="6" borderId="2" xfId="0" applyFont="1" applyFill="1" applyBorder="1" applyAlignment="1">
      <alignment horizontal="center"/>
    </xf>
    <xf numFmtId="0" fontId="3" fillId="8" borderId="2" xfId="0" applyFont="1" applyFill="1" applyBorder="1"/>
    <xf numFmtId="0" fontId="3" fillId="5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0" borderId="2" xfId="0" applyFont="1" applyBorder="1"/>
    <xf numFmtId="46" fontId="0" fillId="0" borderId="2" xfId="0" applyNumberFormat="1" applyBorder="1"/>
    <xf numFmtId="21" fontId="0" fillId="0" borderId="2" xfId="0" applyNumberFormat="1" applyBorder="1"/>
    <xf numFmtId="0" fontId="1" fillId="6" borderId="5" xfId="0" applyFont="1" applyFill="1" applyBorder="1" applyAlignment="1">
      <alignment horizontal="center" readingOrder="1"/>
    </xf>
    <xf numFmtId="0" fontId="7" fillId="14" borderId="0" xfId="0" applyFont="1" applyFill="1"/>
    <xf numFmtId="0" fontId="0" fillId="4" borderId="0" xfId="0" applyFill="1"/>
    <xf numFmtId="0" fontId="0" fillId="6" borderId="0" xfId="0" applyFill="1"/>
    <xf numFmtId="0" fontId="0" fillId="15" borderId="0" xfId="0" applyFill="1"/>
    <xf numFmtId="0" fontId="0" fillId="16" borderId="0" xfId="0" applyFill="1"/>
    <xf numFmtId="0" fontId="3" fillId="16" borderId="2" xfId="0" applyFont="1" applyFill="1" applyBorder="1" applyAlignment="1">
      <alignment horizontal="center"/>
    </xf>
    <xf numFmtId="0" fontId="3" fillId="0" borderId="0" xfId="0" applyFont="1"/>
    <xf numFmtId="46" fontId="6" fillId="0" borderId="0" xfId="0" applyNumberFormat="1" applyFont="1"/>
    <xf numFmtId="164" fontId="4" fillId="0" borderId="0" xfId="0" applyNumberFormat="1" applyFont="1"/>
    <xf numFmtId="0" fontId="3" fillId="0" borderId="3" xfId="0" applyFont="1" applyBorder="1"/>
    <xf numFmtId="0" fontId="0" fillId="0" borderId="5" xfId="0" applyBorder="1"/>
    <xf numFmtId="21" fontId="0" fillId="0" borderId="5" xfId="0" applyNumberFormat="1" applyBorder="1"/>
    <xf numFmtId="0" fontId="0" fillId="17" borderId="2" xfId="0" applyFill="1" applyBorder="1"/>
    <xf numFmtId="0" fontId="0" fillId="15" borderId="2" xfId="0" applyFill="1" applyBorder="1"/>
    <xf numFmtId="0" fontId="0" fillId="0" borderId="3" xfId="0" applyBorder="1"/>
    <xf numFmtId="0" fontId="8" fillId="0" borderId="2" xfId="1" applyBorder="1"/>
    <xf numFmtId="0" fontId="0" fillId="17" borderId="7" xfId="0" applyFill="1" applyBorder="1"/>
    <xf numFmtId="0" fontId="0" fillId="0" borderId="11" xfId="0" applyBorder="1"/>
    <xf numFmtId="0" fontId="0" fillId="0" borderId="12" xfId="0" applyBorder="1"/>
    <xf numFmtId="0" fontId="3" fillId="8" borderId="7" xfId="0" applyFont="1" applyFill="1" applyBorder="1"/>
    <xf numFmtId="0" fontId="0" fillId="3" borderId="0" xfId="0" applyFill="1"/>
    <xf numFmtId="0" fontId="0" fillId="20" borderId="0" xfId="0" applyFill="1"/>
    <xf numFmtId="0" fontId="0" fillId="10" borderId="0" xfId="0" applyFill="1"/>
    <xf numFmtId="0" fontId="8" fillId="0" borderId="0" xfId="1"/>
    <xf numFmtId="0" fontId="3" fillId="14" borderId="2" xfId="0" applyFont="1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2" fontId="0" fillId="18" borderId="2" xfId="0" applyNumberFormat="1" applyFill="1" applyBorder="1" applyAlignment="1">
      <alignment horizontal="center" vertical="center"/>
    </xf>
    <xf numFmtId="46" fontId="0" fillId="0" borderId="2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1" fontId="0" fillId="0" borderId="2" xfId="0" applyNumberFormat="1" applyBorder="1" applyAlignment="1">
      <alignment horizontal="center" vertical="center"/>
    </xf>
    <xf numFmtId="0" fontId="7" fillId="15" borderId="0" xfId="0" applyFont="1" applyFill="1"/>
    <xf numFmtId="0" fontId="7" fillId="10" borderId="0" xfId="0" applyFont="1" applyFill="1"/>
    <xf numFmtId="0" fontId="3" fillId="0" borderId="2" xfId="0" applyFont="1" applyBorder="1" applyAlignment="1">
      <alignment horizontal="center"/>
    </xf>
    <xf numFmtId="2" fontId="0" fillId="0" borderId="2" xfId="0" applyNumberFormat="1" applyBorder="1"/>
    <xf numFmtId="0" fontId="3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7" fillId="21" borderId="0" xfId="0" applyFont="1" applyFill="1"/>
    <xf numFmtId="166" fontId="7" fillId="0" borderId="0" xfId="0" applyNumberFormat="1" applyFont="1"/>
    <xf numFmtId="14" fontId="0" fillId="0" borderId="0" xfId="0" applyNumberFormat="1"/>
    <xf numFmtId="47" fontId="0" fillId="0" borderId="0" xfId="0" applyNumberFormat="1"/>
    <xf numFmtId="0" fontId="0" fillId="21" borderId="0" xfId="0" applyFill="1"/>
    <xf numFmtId="0" fontId="0" fillId="23" borderId="0" xfId="0" applyFill="1"/>
    <xf numFmtId="167" fontId="0" fillId="0" borderId="0" xfId="0" applyNumberFormat="1"/>
    <xf numFmtId="0" fontId="8" fillId="0" borderId="2" xfId="1" applyBorder="1" applyAlignment="1">
      <alignment horizontal="center"/>
    </xf>
    <xf numFmtId="0" fontId="8" fillId="0" borderId="7" xfId="1" applyBorder="1" applyAlignment="1">
      <alignment horizontal="center"/>
    </xf>
    <xf numFmtId="165" fontId="0" fillId="1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14" borderId="0" xfId="0" applyFill="1"/>
    <xf numFmtId="0" fontId="0" fillId="24" borderId="0" xfId="0" applyFill="1"/>
    <xf numFmtId="0" fontId="0" fillId="25" borderId="2" xfId="0" applyFill="1" applyBorder="1"/>
    <xf numFmtId="2" fontId="0" fillId="18" borderId="2" xfId="0" applyNumberFormat="1" applyFill="1" applyBorder="1"/>
    <xf numFmtId="0" fontId="0" fillId="18" borderId="2" xfId="0" applyFill="1" applyBorder="1"/>
    <xf numFmtId="21" fontId="0" fillId="0" borderId="7" xfId="0" applyNumberFormat="1" applyBorder="1"/>
    <xf numFmtId="0" fontId="0" fillId="0" borderId="9" xfId="0" applyBorder="1"/>
    <xf numFmtId="15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3" fillId="26" borderId="2" xfId="0" applyFont="1" applyFill="1" applyBorder="1" applyAlignment="1">
      <alignment horizontal="center"/>
    </xf>
    <xf numFmtId="0" fontId="0" fillId="27" borderId="2" xfId="0" applyFill="1" applyBorder="1" applyAlignment="1">
      <alignment horizontal="center"/>
    </xf>
    <xf numFmtId="2" fontId="9" fillId="28" borderId="0" xfId="0" applyNumberFormat="1" applyFont="1" applyFill="1" applyAlignment="1">
      <alignment horizontal="center"/>
    </xf>
    <xf numFmtId="168" fontId="0" fillId="0" borderId="0" xfId="0" applyNumberFormat="1"/>
    <xf numFmtId="0" fontId="0" fillId="15" borderId="2" xfId="0" applyFill="1" applyBorder="1" applyAlignment="1">
      <alignment horizontal="center"/>
    </xf>
    <xf numFmtId="21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21" fontId="0" fillId="0" borderId="3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15" borderId="7" xfId="0" applyFill="1" applyBorder="1" applyAlignment="1">
      <alignment horizontal="center"/>
    </xf>
    <xf numFmtId="165" fontId="0" fillId="3" borderId="0" xfId="0" applyNumberFormat="1" applyFill="1" applyAlignment="1">
      <alignment horizontal="center"/>
    </xf>
    <xf numFmtId="165" fontId="4" fillId="0" borderId="0" xfId="0" applyNumberFormat="1" applyFont="1"/>
    <xf numFmtId="0" fontId="3" fillId="30" borderId="15" xfId="0" applyFont="1" applyFill="1" applyBorder="1" applyAlignment="1">
      <alignment horizontal="center"/>
    </xf>
    <xf numFmtId="0" fontId="3" fillId="29" borderId="15" xfId="0" applyFont="1" applyFill="1" applyBorder="1" applyAlignment="1">
      <alignment horizontal="center"/>
    </xf>
    <xf numFmtId="0" fontId="3" fillId="29" borderId="0" xfId="0" applyFont="1" applyFill="1" applyAlignment="1">
      <alignment horizontal="center"/>
    </xf>
    <xf numFmtId="0" fontId="6" fillId="0" borderId="15" xfId="0" applyFont="1" applyBorder="1"/>
    <xf numFmtId="0" fontId="6" fillId="0" borderId="16" xfId="0" applyFont="1" applyBorder="1"/>
    <xf numFmtId="21" fontId="10" fillId="31" borderId="0" xfId="0" applyNumberFormat="1" applyFont="1" applyFill="1" applyAlignment="1">
      <alignment wrapText="1"/>
    </xf>
    <xf numFmtId="0" fontId="10" fillId="31" borderId="0" xfId="0" applyFont="1" applyFill="1" applyAlignment="1">
      <alignment wrapText="1"/>
    </xf>
    <xf numFmtId="0" fontId="11" fillId="0" borderId="2" xfId="0" applyFont="1" applyBorder="1"/>
    <xf numFmtId="0" fontId="0" fillId="20" borderId="2" xfId="0" applyFill="1" applyBorder="1"/>
    <xf numFmtId="2" fontId="12" fillId="0" borderId="2" xfId="0" applyNumberFormat="1" applyFont="1" applyBorder="1"/>
    <xf numFmtId="0" fontId="12" fillId="0" borderId="2" xfId="0" applyFont="1" applyBorder="1"/>
    <xf numFmtId="21" fontId="4" fillId="0" borderId="0" xfId="0" applyNumberFormat="1" applyFont="1"/>
    <xf numFmtId="0" fontId="3" fillId="29" borderId="2" xfId="0" applyFont="1" applyFill="1" applyBorder="1"/>
    <xf numFmtId="0" fontId="7" fillId="0" borderId="2" xfId="0" applyFont="1" applyBorder="1"/>
    <xf numFmtId="0" fontId="7" fillId="0" borderId="7" xfId="0" applyFont="1" applyBorder="1"/>
    <xf numFmtId="0" fontId="7" fillId="32" borderId="2" xfId="0" applyFont="1" applyFill="1" applyBorder="1"/>
    <xf numFmtId="0" fontId="7" fillId="33" borderId="2" xfId="0" applyFont="1" applyFill="1" applyBorder="1"/>
    <xf numFmtId="0" fontId="7" fillId="34" borderId="2" xfId="0" applyFont="1" applyFill="1" applyBorder="1"/>
    <xf numFmtId="21" fontId="7" fillId="0" borderId="2" xfId="0" applyNumberFormat="1" applyFont="1" applyBorder="1"/>
    <xf numFmtId="16" fontId="0" fillId="0" borderId="0" xfId="0" applyNumberFormat="1"/>
    <xf numFmtId="0" fontId="12" fillId="0" borderId="2" xfId="0" applyFont="1" applyBorder="1" applyAlignment="1">
      <alignment horizontal="center"/>
    </xf>
    <xf numFmtId="16" fontId="0" fillId="0" borderId="2" xfId="0" applyNumberFormat="1" applyBorder="1" applyAlignment="1">
      <alignment horizontal="center"/>
    </xf>
    <xf numFmtId="0" fontId="7" fillId="35" borderId="0" xfId="0" applyFont="1" applyFill="1"/>
    <xf numFmtId="0" fontId="7" fillId="36" borderId="0" xfId="0" applyFont="1" applyFill="1"/>
    <xf numFmtId="0" fontId="7" fillId="33" borderId="0" xfId="0" applyFont="1" applyFill="1"/>
    <xf numFmtId="0" fontId="7" fillId="34" borderId="0" xfId="0" applyFont="1" applyFill="1"/>
    <xf numFmtId="2" fontId="7" fillId="0" borderId="0" xfId="0" applyNumberFormat="1" applyFont="1"/>
    <xf numFmtId="166" fontId="4" fillId="0" borderId="0" xfId="0" applyNumberFormat="1" applyFont="1"/>
    <xf numFmtId="0" fontId="0" fillId="0" borderId="5" xfId="0" applyBorder="1" applyAlignment="1">
      <alignment horizontal="center"/>
    </xf>
    <xf numFmtId="0" fontId="0" fillId="27" borderId="5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37" borderId="5" xfId="0" applyFill="1" applyBorder="1" applyAlignment="1">
      <alignment horizontal="center"/>
    </xf>
    <xf numFmtId="0" fontId="0" fillId="37" borderId="2" xfId="0" applyFill="1" applyBorder="1" applyAlignment="1">
      <alignment horizontal="center"/>
    </xf>
    <xf numFmtId="0" fontId="3" fillId="17" borderId="2" xfId="0" applyFont="1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37" borderId="3" xfId="0" applyFill="1" applyBorder="1" applyAlignment="1">
      <alignment horizontal="center"/>
    </xf>
    <xf numFmtId="2" fontId="3" fillId="38" borderId="22" xfId="0" applyNumberFormat="1" applyFont="1" applyFill="1" applyBorder="1" applyAlignment="1">
      <alignment horizontal="center"/>
    </xf>
    <xf numFmtId="2" fontId="3" fillId="5" borderId="19" xfId="0" applyNumberFormat="1" applyFont="1" applyFill="1" applyBorder="1" applyAlignment="1">
      <alignment horizontal="center"/>
    </xf>
    <xf numFmtId="0" fontId="0" fillId="1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20" borderId="0" xfId="0" applyFill="1" applyAlignment="1">
      <alignment horizontal="center"/>
    </xf>
    <xf numFmtId="0" fontId="7" fillId="0" borderId="0" xfId="0" applyFont="1" applyAlignment="1">
      <alignment horizontal="center"/>
    </xf>
    <xf numFmtId="0" fontId="7" fillId="35" borderId="0" xfId="0" applyFont="1" applyFill="1" applyAlignment="1">
      <alignment horizontal="center"/>
    </xf>
    <xf numFmtId="0" fontId="7" fillId="36" borderId="0" xfId="0" applyFont="1" applyFill="1" applyAlignment="1">
      <alignment horizontal="center"/>
    </xf>
    <xf numFmtId="0" fontId="7" fillId="33" borderId="0" xfId="0" applyFont="1" applyFill="1" applyAlignment="1">
      <alignment horizontal="center"/>
    </xf>
    <xf numFmtId="0" fontId="7" fillId="34" borderId="0" xfId="0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21" fontId="0" fillId="0" borderId="0" xfId="0" applyNumberFormat="1" applyAlignment="1">
      <alignment horizontal="center"/>
    </xf>
    <xf numFmtId="0" fontId="13" fillId="32" borderId="3" xfId="0" applyFont="1" applyFill="1" applyBorder="1" applyAlignment="1">
      <alignment horizontal="center"/>
    </xf>
    <xf numFmtId="0" fontId="14" fillId="32" borderId="3" xfId="0" applyFont="1" applyFill="1" applyBorder="1" applyAlignment="1">
      <alignment horizontal="center"/>
    </xf>
    <xf numFmtId="0" fontId="0" fillId="39" borderId="2" xfId="0" applyFill="1" applyBorder="1" applyAlignment="1">
      <alignment horizontal="center"/>
    </xf>
    <xf numFmtId="0" fontId="3" fillId="30" borderId="3" xfId="0" applyFont="1" applyFill="1" applyBorder="1" applyAlignment="1">
      <alignment horizontal="center" vertical="center"/>
    </xf>
    <xf numFmtId="0" fontId="3" fillId="30" borderId="3" xfId="0" applyFont="1" applyFill="1" applyBorder="1" applyAlignment="1">
      <alignment vertical="center"/>
    </xf>
    <xf numFmtId="0" fontId="3" fillId="30" borderId="25" xfId="0" applyFont="1" applyFill="1" applyBorder="1"/>
    <xf numFmtId="0" fontId="3" fillId="29" borderId="25" xfId="0" applyFont="1" applyFill="1" applyBorder="1"/>
    <xf numFmtId="0" fontId="0" fillId="39" borderId="2" xfId="0" applyFill="1" applyBorder="1"/>
    <xf numFmtId="0" fontId="15" fillId="39" borderId="20" xfId="0" applyFont="1" applyFill="1" applyBorder="1" applyAlignment="1">
      <alignment horizontal="center"/>
    </xf>
    <xf numFmtId="0" fontId="15" fillId="39" borderId="21" xfId="0" applyFont="1" applyFill="1" applyBorder="1" applyAlignment="1">
      <alignment horizontal="center"/>
    </xf>
    <xf numFmtId="0" fontId="15" fillId="39" borderId="26" xfId="0" applyFont="1" applyFill="1" applyBorder="1" applyAlignment="1">
      <alignment horizontal="center"/>
    </xf>
    <xf numFmtId="0" fontId="15" fillId="39" borderId="27" xfId="0" applyFont="1" applyFill="1" applyBorder="1" applyAlignment="1">
      <alignment horizontal="center"/>
    </xf>
    <xf numFmtId="2" fontId="15" fillId="25" borderId="22" xfId="0" applyNumberFormat="1" applyFont="1" applyFill="1" applyBorder="1"/>
    <xf numFmtId="2" fontId="15" fillId="25" borderId="28" xfId="0" applyNumberFormat="1" applyFont="1" applyFill="1" applyBorder="1"/>
    <xf numFmtId="0" fontId="0" fillId="27" borderId="2" xfId="0" applyFill="1" applyBorder="1"/>
    <xf numFmtId="2" fontId="0" fillId="0" borderId="2" xfId="0" applyNumberFormat="1" applyBorder="1" applyAlignment="1">
      <alignment horizontal="center"/>
    </xf>
    <xf numFmtId="0" fontId="15" fillId="0" borderId="20" xfId="0" applyFont="1" applyBorder="1"/>
    <xf numFmtId="0" fontId="15" fillId="0" borderId="22" xfId="0" applyFont="1" applyBorder="1"/>
    <xf numFmtId="0" fontId="15" fillId="0" borderId="29" xfId="0" applyFont="1" applyBorder="1"/>
    <xf numFmtId="0" fontId="15" fillId="0" borderId="30" xfId="0" applyFont="1" applyBorder="1"/>
    <xf numFmtId="0" fontId="15" fillId="0" borderId="26" xfId="0" applyFont="1" applyBorder="1"/>
    <xf numFmtId="0" fontId="15" fillId="0" borderId="28" xfId="0" applyFont="1" applyBorder="1"/>
    <xf numFmtId="0" fontId="3" fillId="30" borderId="25" xfId="0" applyFont="1" applyFill="1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4" fillId="32" borderId="11" xfId="0" applyFont="1" applyFill="1" applyBorder="1" applyAlignment="1">
      <alignment horizontal="center"/>
    </xf>
    <xf numFmtId="21" fontId="7" fillId="0" borderId="0" xfId="0" applyNumberFormat="1" applyFont="1" applyAlignment="1">
      <alignment horizontal="center"/>
    </xf>
    <xf numFmtId="0" fontId="3" fillId="43" borderId="2" xfId="0" applyFont="1" applyFill="1" applyBorder="1" applyAlignment="1">
      <alignment horizontal="center"/>
    </xf>
    <xf numFmtId="0" fontId="3" fillId="43" borderId="2" xfId="0" applyFont="1" applyFill="1" applyBorder="1"/>
    <xf numFmtId="0" fontId="3" fillId="30" borderId="2" xfId="0" applyFont="1" applyFill="1" applyBorder="1"/>
    <xf numFmtId="0" fontId="3" fillId="29" borderId="2" xfId="0" applyFont="1" applyFill="1" applyBorder="1" applyAlignment="1">
      <alignment horizontal="center"/>
    </xf>
    <xf numFmtId="0" fontId="14" fillId="42" borderId="2" xfId="0" applyFont="1" applyFill="1" applyBorder="1" applyAlignment="1">
      <alignment horizontal="center"/>
    </xf>
    <xf numFmtId="0" fontId="0" fillId="0" borderId="15" xfId="0" applyBorder="1"/>
    <xf numFmtId="14" fontId="0" fillId="0" borderId="2" xfId="0" applyNumberFormat="1" applyBorder="1" applyAlignment="1">
      <alignment horizontal="center"/>
    </xf>
    <xf numFmtId="14" fontId="3" fillId="30" borderId="25" xfId="0" applyNumberFormat="1" applyFont="1" applyFill="1" applyBorder="1" applyAlignment="1">
      <alignment horizontal="center"/>
    </xf>
    <xf numFmtId="0" fontId="3" fillId="29" borderId="25" xfId="0" applyFont="1" applyFill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27" borderId="3" xfId="0" applyFill="1" applyBorder="1" applyAlignment="1">
      <alignment horizontal="center"/>
    </xf>
    <xf numFmtId="2" fontId="0" fillId="27" borderId="2" xfId="0" applyNumberFormat="1" applyFill="1" applyBorder="1" applyAlignment="1">
      <alignment horizontal="center"/>
    </xf>
    <xf numFmtId="2" fontId="0" fillId="27" borderId="3" xfId="0" applyNumberForma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6" fillId="3" borderId="2" xfId="0" applyFont="1" applyFill="1" applyBorder="1" applyAlignment="1">
      <alignment horizontal="center" readingOrder="1"/>
    </xf>
    <xf numFmtId="0" fontId="13" fillId="4" borderId="3" xfId="0" applyFont="1" applyFill="1" applyBorder="1" applyAlignment="1">
      <alignment horizontal="center"/>
    </xf>
    <xf numFmtId="0" fontId="14" fillId="4" borderId="3" xfId="0" applyFont="1" applyFill="1" applyBorder="1" applyAlignment="1">
      <alignment horizontal="center"/>
    </xf>
    <xf numFmtId="0" fontId="3" fillId="15" borderId="3" xfId="0" applyFont="1" applyFill="1" applyBorder="1" applyAlignment="1">
      <alignment horizontal="center"/>
    </xf>
    <xf numFmtId="1" fontId="3" fillId="15" borderId="3" xfId="0" applyNumberFormat="1" applyFont="1" applyFill="1" applyBorder="1" applyAlignment="1">
      <alignment horizontal="center"/>
    </xf>
    <xf numFmtId="21" fontId="3" fillId="15" borderId="3" xfId="0" applyNumberFormat="1" applyFont="1" applyFill="1" applyBorder="1" applyAlignment="1">
      <alignment horizontal="center"/>
    </xf>
    <xf numFmtId="0" fontId="3" fillId="15" borderId="11" xfId="0" applyFont="1" applyFill="1" applyBorder="1" applyAlignment="1">
      <alignment horizontal="center"/>
    </xf>
    <xf numFmtId="46" fontId="7" fillId="0" borderId="0" xfId="0" applyNumberFormat="1" applyFont="1" applyAlignment="1">
      <alignment horizontal="center"/>
    </xf>
    <xf numFmtId="0" fontId="6" fillId="46" borderId="7" xfId="0" applyFont="1" applyFill="1" applyBorder="1" applyAlignment="1">
      <alignment horizontal="center"/>
    </xf>
    <xf numFmtId="0" fontId="16" fillId="45" borderId="14" xfId="0" applyFont="1" applyFill="1" applyBorder="1" applyAlignment="1">
      <alignment horizontal="center" readingOrder="1"/>
    </xf>
    <xf numFmtId="0" fontId="16" fillId="45" borderId="9" xfId="0" applyFont="1" applyFill="1" applyBorder="1" applyAlignment="1">
      <alignment horizontal="center" readingOrder="1"/>
    </xf>
    <xf numFmtId="0" fontId="16" fillId="45" borderId="11" xfId="0" applyFont="1" applyFill="1" applyBorder="1" applyAlignment="1">
      <alignment horizontal="center" readingOrder="1"/>
    </xf>
    <xf numFmtId="0" fontId="17" fillId="45" borderId="3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6" fillId="46" borderId="11" xfId="0" applyFont="1" applyFill="1" applyBorder="1" applyAlignment="1">
      <alignment horizontal="center"/>
    </xf>
    <xf numFmtId="0" fontId="6" fillId="46" borderId="12" xfId="0" applyFont="1" applyFill="1" applyBorder="1" applyAlignment="1">
      <alignment horizontal="center"/>
    </xf>
    <xf numFmtId="0" fontId="18" fillId="27" borderId="2" xfId="0" applyFont="1" applyFill="1" applyBorder="1" applyAlignment="1">
      <alignment horizontal="center"/>
    </xf>
    <xf numFmtId="0" fontId="18" fillId="26" borderId="2" xfId="0" applyFont="1" applyFill="1" applyBorder="1" applyAlignment="1">
      <alignment horizontal="center"/>
    </xf>
    <xf numFmtId="0" fontId="8" fillId="0" borderId="0" xfId="1" applyAlignment="1">
      <alignment horizontal="center"/>
    </xf>
    <xf numFmtId="49" fontId="0" fillId="0" borderId="0" xfId="0" applyNumberFormat="1"/>
    <xf numFmtId="0" fontId="3" fillId="29" borderId="2" xfId="0" applyFont="1" applyFill="1" applyBorder="1" applyAlignment="1" applyProtection="1">
      <alignment horizontal="center" vertical="center"/>
      <protection hidden="1"/>
    </xf>
    <xf numFmtId="0" fontId="3" fillId="30" borderId="2" xfId="0" applyFont="1" applyFill="1" applyBorder="1" applyAlignment="1">
      <alignment horizontal="center"/>
    </xf>
    <xf numFmtId="14" fontId="3" fillId="30" borderId="2" xfId="0" applyNumberFormat="1" applyFont="1" applyFill="1" applyBorder="1" applyAlignment="1">
      <alignment horizontal="center"/>
    </xf>
    <xf numFmtId="14" fontId="3" fillId="30" borderId="25" xfId="0" applyNumberFormat="1" applyFont="1" applyFill="1" applyBorder="1"/>
    <xf numFmtId="2" fontId="15" fillId="25" borderId="22" xfId="0" applyNumberFormat="1" applyFont="1" applyFill="1" applyBorder="1" applyAlignment="1">
      <alignment horizontal="center"/>
    </xf>
    <xf numFmtId="2" fontId="15" fillId="25" borderId="28" xfId="0" applyNumberFormat="1" applyFont="1" applyFill="1" applyBorder="1" applyAlignment="1">
      <alignment horizontal="center"/>
    </xf>
    <xf numFmtId="169" fontId="0" fillId="0" borderId="0" xfId="0" applyNumberFormat="1"/>
    <xf numFmtId="0" fontId="19" fillId="47" borderId="20" xfId="0" applyFont="1" applyFill="1" applyBorder="1"/>
    <xf numFmtId="0" fontId="19" fillId="47" borderId="21" xfId="0" applyFont="1" applyFill="1" applyBorder="1"/>
    <xf numFmtId="0" fontId="19" fillId="47" borderId="26" xfId="0" applyFont="1" applyFill="1" applyBorder="1"/>
    <xf numFmtId="0" fontId="19" fillId="47" borderId="27" xfId="0" applyFont="1" applyFill="1" applyBorder="1"/>
    <xf numFmtId="2" fontId="19" fillId="48" borderId="22" xfId="0" applyNumberFormat="1" applyFont="1" applyFill="1" applyBorder="1"/>
    <xf numFmtId="2" fontId="19" fillId="48" borderId="28" xfId="0" applyNumberFormat="1" applyFont="1" applyFill="1" applyBorder="1"/>
    <xf numFmtId="2" fontId="0" fillId="49" borderId="2" xfId="0" applyNumberFormat="1" applyFill="1" applyBorder="1" applyAlignment="1">
      <alignment horizontal="center"/>
    </xf>
    <xf numFmtId="0" fontId="0" fillId="27" borderId="7" xfId="0" applyFill="1" applyBorder="1" applyAlignment="1">
      <alignment horizontal="center"/>
    </xf>
    <xf numFmtId="0" fontId="0" fillId="27" borderId="11" xfId="0" applyFill="1" applyBorder="1" applyAlignment="1">
      <alignment horizontal="center"/>
    </xf>
    <xf numFmtId="0" fontId="3" fillId="29" borderId="3" xfId="0" applyFont="1" applyFill="1" applyBorder="1" applyAlignment="1">
      <alignment horizontal="center"/>
    </xf>
    <xf numFmtId="2" fontId="0" fillId="49" borderId="9" xfId="0" applyNumberFormat="1" applyFill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0" fontId="19" fillId="48" borderId="22" xfId="0" applyFont="1" applyFill="1" applyBorder="1"/>
    <xf numFmtId="0" fontId="19" fillId="48" borderId="28" xfId="0" applyFont="1" applyFill="1" applyBorder="1"/>
    <xf numFmtId="0" fontId="19" fillId="47" borderId="21" xfId="0" applyFont="1" applyFill="1" applyBorder="1" applyAlignment="1">
      <alignment horizontal="center"/>
    </xf>
    <xf numFmtId="0" fontId="19" fillId="47" borderId="26" xfId="0" applyFont="1" applyFill="1" applyBorder="1" applyAlignment="1">
      <alignment horizontal="center"/>
    </xf>
    <xf numFmtId="0" fontId="19" fillId="47" borderId="27" xfId="0" applyFont="1" applyFill="1" applyBorder="1" applyAlignment="1">
      <alignment horizontal="center"/>
    </xf>
    <xf numFmtId="2" fontId="3" fillId="0" borderId="0" xfId="0" applyNumberFormat="1" applyFont="1"/>
    <xf numFmtId="2" fontId="3" fillId="0" borderId="33" xfId="0" applyNumberFormat="1" applyFont="1" applyBorder="1"/>
    <xf numFmtId="0" fontId="3" fillId="0" borderId="33" xfId="0" applyFont="1" applyBorder="1"/>
    <xf numFmtId="0" fontId="0" fillId="50" borderId="2" xfId="0" applyFill="1" applyBorder="1" applyAlignment="1">
      <alignment horizontal="center"/>
    </xf>
    <xf numFmtId="0" fontId="0" fillId="50" borderId="7" xfId="0" applyFill="1" applyBorder="1" applyAlignment="1">
      <alignment horizontal="center"/>
    </xf>
    <xf numFmtId="0" fontId="0" fillId="0" borderId="2" xfId="0" applyBorder="1" applyAlignment="1" applyProtection="1">
      <alignment horizontal="center" vertical="center"/>
      <protection locked="0"/>
    </xf>
    <xf numFmtId="164" fontId="4" fillId="0" borderId="2" xfId="0" applyNumberFormat="1" applyFont="1" applyBorder="1" applyAlignment="1">
      <alignment horizontal="center"/>
    </xf>
    <xf numFmtId="0" fontId="0" fillId="38" borderId="2" xfId="0" applyFill="1" applyBorder="1" applyAlignment="1">
      <alignment horizontal="center"/>
    </xf>
    <xf numFmtId="21" fontId="0" fillId="37" borderId="2" xfId="0" applyNumberFormat="1" applyFill="1" applyBorder="1" applyAlignment="1">
      <alignment horizontal="center"/>
    </xf>
    <xf numFmtId="2" fontId="0" fillId="18" borderId="2" xfId="0" applyNumberFormat="1" applyFill="1" applyBorder="1" applyAlignment="1">
      <alignment horizontal="center"/>
    </xf>
    <xf numFmtId="21" fontId="0" fillId="26" borderId="2" xfId="0" applyNumberFormat="1" applyFill="1" applyBorder="1" applyAlignment="1">
      <alignment horizontal="center"/>
    </xf>
    <xf numFmtId="0" fontId="3" fillId="30" borderId="15" xfId="0" applyFont="1" applyFill="1" applyBorder="1"/>
    <xf numFmtId="0" fontId="0" fillId="0" borderId="15" xfId="0" applyBorder="1" applyAlignment="1" applyProtection="1">
      <alignment horizontal="center" vertical="center"/>
      <protection locked="0"/>
    </xf>
    <xf numFmtId="0" fontId="4" fillId="50" borderId="0" xfId="0" applyFont="1" applyFill="1"/>
    <xf numFmtId="0" fontId="4" fillId="26" borderId="0" xfId="0" applyFont="1" applyFill="1"/>
    <xf numFmtId="0" fontId="13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51" borderId="2" xfId="0" applyFont="1" applyFill="1" applyBorder="1" applyAlignment="1">
      <alignment horizontal="center"/>
    </xf>
    <xf numFmtId="0" fontId="6" fillId="43" borderId="2" xfId="0" applyFont="1" applyFill="1" applyBorder="1" applyAlignment="1">
      <alignment horizontal="center"/>
    </xf>
    <xf numFmtId="0" fontId="6" fillId="51" borderId="3" xfId="0" applyFont="1" applyFill="1" applyBorder="1" applyAlignment="1">
      <alignment horizontal="center"/>
    </xf>
    <xf numFmtId="0" fontId="6" fillId="46" borderId="3" xfId="0" applyFont="1" applyFill="1" applyBorder="1" applyAlignment="1">
      <alignment horizontal="center"/>
    </xf>
    <xf numFmtId="0" fontId="6" fillId="46" borderId="2" xfId="0" applyFont="1" applyFill="1" applyBorder="1" applyAlignment="1">
      <alignment horizontal="center"/>
    </xf>
    <xf numFmtId="0" fontId="6" fillId="27" borderId="2" xfId="0" applyFont="1" applyFill="1" applyBorder="1" applyAlignment="1">
      <alignment horizontal="center"/>
    </xf>
    <xf numFmtId="0" fontId="0" fillId="37" borderId="11" xfId="0" applyFill="1" applyBorder="1" applyAlignment="1">
      <alignment horizontal="center"/>
    </xf>
    <xf numFmtId="0" fontId="0" fillId="37" borderId="2" xfId="0" applyFill="1" applyBorder="1"/>
    <xf numFmtId="0" fontId="0" fillId="0" borderId="0" xfId="0" applyAlignment="1">
      <alignment horizontal="center" vertical="center"/>
    </xf>
    <xf numFmtId="0" fontId="0" fillId="37" borderId="0" xfId="0" applyFill="1" applyAlignment="1">
      <alignment horizontal="center" vertical="center"/>
    </xf>
    <xf numFmtId="0" fontId="14" fillId="45" borderId="34" xfId="0" applyFont="1" applyFill="1" applyBorder="1" applyAlignment="1">
      <alignment horizontal="center" vertical="center"/>
    </xf>
    <xf numFmtId="0" fontId="14" fillId="18" borderId="3" xfId="0" applyFont="1" applyFill="1" applyBorder="1" applyAlignment="1">
      <alignment horizontal="center" vertical="center"/>
    </xf>
    <xf numFmtId="9" fontId="14" fillId="18" borderId="3" xfId="0" applyNumberFormat="1" applyFont="1" applyFill="1" applyBorder="1" applyAlignment="1">
      <alignment horizontal="center" vertical="center"/>
    </xf>
    <xf numFmtId="0" fontId="14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20" fillId="2" borderId="2" xfId="0" applyFont="1" applyFill="1" applyBorder="1" applyAlignment="1">
      <alignment horizontal="center" vertical="center" readingOrder="1"/>
    </xf>
    <xf numFmtId="170" fontId="20" fillId="2" borderId="2" xfId="0" applyNumberFormat="1" applyFont="1" applyFill="1" applyBorder="1" applyAlignment="1">
      <alignment horizontal="center" vertical="center" readingOrder="1"/>
    </xf>
    <xf numFmtId="0" fontId="20" fillId="37" borderId="2" xfId="0" applyFont="1" applyFill="1" applyBorder="1" applyAlignment="1">
      <alignment horizontal="center" vertical="center" readingOrder="1"/>
    </xf>
    <xf numFmtId="0" fontId="14" fillId="45" borderId="2" xfId="0" applyFont="1" applyFill="1" applyBorder="1" applyAlignment="1">
      <alignment horizontal="center" vertical="center"/>
    </xf>
    <xf numFmtId="0" fontId="14" fillId="52" borderId="2" xfId="0" applyFont="1" applyFill="1" applyBorder="1" applyAlignment="1">
      <alignment horizontal="center" vertical="center"/>
    </xf>
    <xf numFmtId="0" fontId="14" fillId="18" borderId="2" xfId="0" applyFont="1" applyFill="1" applyBorder="1" applyAlignment="1">
      <alignment horizontal="center" vertical="center"/>
    </xf>
    <xf numFmtId="9" fontId="14" fillId="18" borderId="2" xfId="0" applyNumberFormat="1" applyFont="1" applyFill="1" applyBorder="1" applyAlignment="1">
      <alignment horizontal="center" vertical="center"/>
    </xf>
    <xf numFmtId="0" fontId="3" fillId="53" borderId="2" xfId="0" applyFont="1" applyFill="1" applyBorder="1" applyAlignment="1">
      <alignment horizontal="left" vertical="center"/>
    </xf>
    <xf numFmtId="15" fontId="0" fillId="0" borderId="2" xfId="0" applyNumberFormat="1" applyBorder="1" applyAlignment="1">
      <alignment horizontal="center" vertical="center"/>
    </xf>
    <xf numFmtId="171" fontId="0" fillId="37" borderId="2" xfId="0" applyNumberFormat="1" applyFill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166" fontId="6" fillId="0" borderId="2" xfId="0" applyNumberFormat="1" applyFont="1" applyBorder="1" applyAlignment="1">
      <alignment horizontal="center"/>
    </xf>
    <xf numFmtId="0" fontId="0" fillId="37" borderId="2" xfId="0" applyFill="1" applyBorder="1" applyAlignment="1">
      <alignment horizontal="left" vertical="center"/>
    </xf>
    <xf numFmtId="0" fontId="6" fillId="0" borderId="2" xfId="0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7" fillId="54" borderId="2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21" fillId="0" borderId="9" xfId="0" applyFont="1" applyBorder="1" applyAlignment="1">
      <alignment horizontal="center"/>
    </xf>
    <xf numFmtId="0" fontId="6" fillId="54" borderId="7" xfId="0" applyFont="1" applyFill="1" applyBorder="1" applyAlignment="1">
      <alignment horizontal="center"/>
    </xf>
    <xf numFmtId="0" fontId="0" fillId="37" borderId="9" xfId="0" applyFill="1" applyBorder="1" applyAlignment="1">
      <alignment horizontal="left" vertical="center"/>
    </xf>
    <xf numFmtId="0" fontId="18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46" fontId="0" fillId="0" borderId="3" xfId="0" applyNumberFormat="1" applyBorder="1" applyAlignment="1">
      <alignment horizontal="center" vertical="center"/>
    </xf>
    <xf numFmtId="0" fontId="21" fillId="0" borderId="31" xfId="0" applyFont="1" applyBorder="1" applyAlignment="1">
      <alignment horizontal="center"/>
    </xf>
    <xf numFmtId="0" fontId="0" fillId="0" borderId="7" xfId="0" applyBorder="1" applyAlignment="1">
      <alignment horizontal="center" vertical="center"/>
    </xf>
    <xf numFmtId="166" fontId="6" fillId="0" borderId="8" xfId="0" applyNumberFormat="1" applyFont="1" applyBorder="1" applyAlignment="1">
      <alignment horizontal="center"/>
    </xf>
    <xf numFmtId="0" fontId="18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/>
    </xf>
    <xf numFmtId="46" fontId="0" fillId="0" borderId="5" xfId="0" applyNumberFormat="1" applyBorder="1" applyAlignment="1">
      <alignment horizontal="center" vertical="center"/>
    </xf>
    <xf numFmtId="0" fontId="21" fillId="0" borderId="35" xfId="0" applyFont="1" applyBorder="1" applyAlignment="1">
      <alignment horizontal="center"/>
    </xf>
    <xf numFmtId="0" fontId="6" fillId="54" borderId="12" xfId="0" applyFont="1" applyFill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14" fillId="54" borderId="2" xfId="0" applyFont="1" applyFill="1" applyBorder="1" applyAlignment="1">
      <alignment horizontal="center"/>
    </xf>
    <xf numFmtId="0" fontId="0" fillId="50" borderId="2" xfId="0" applyFill="1" applyBorder="1" applyAlignment="1">
      <alignment horizontal="center" vertical="center"/>
    </xf>
    <xf numFmtId="0" fontId="21" fillId="0" borderId="3" xfId="0" applyFont="1" applyBorder="1" applyAlignment="1">
      <alignment horizontal="center"/>
    </xf>
    <xf numFmtId="166" fontId="6" fillId="0" borderId="3" xfId="0" applyNumberFormat="1" applyFont="1" applyBorder="1" applyAlignment="1">
      <alignment horizontal="center"/>
    </xf>
    <xf numFmtId="0" fontId="6" fillId="54" borderId="3" xfId="0" applyFont="1" applyFill="1" applyBorder="1" applyAlignment="1">
      <alignment horizontal="center"/>
    </xf>
    <xf numFmtId="0" fontId="7" fillId="54" borderId="36" xfId="0" applyFont="1" applyFill="1" applyBorder="1" applyAlignment="1">
      <alignment horizontal="center"/>
    </xf>
    <xf numFmtId="0" fontId="6" fillId="50" borderId="7" xfId="0" applyFont="1" applyFill="1" applyBorder="1" applyAlignment="1">
      <alignment horizontal="center"/>
    </xf>
    <xf numFmtId="0" fontId="6" fillId="50" borderId="11" xfId="0" applyFont="1" applyFill="1" applyBorder="1" applyAlignment="1">
      <alignment horizontal="center"/>
    </xf>
    <xf numFmtId="0" fontId="12" fillId="13" borderId="0" xfId="0" applyFont="1" applyFill="1"/>
    <xf numFmtId="0" fontId="6" fillId="49" borderId="7" xfId="0" applyFont="1" applyFill="1" applyBorder="1" applyAlignment="1">
      <alignment horizontal="center"/>
    </xf>
    <xf numFmtId="0" fontId="6" fillId="49" borderId="11" xfId="0" applyFont="1" applyFill="1" applyBorder="1" applyAlignment="1">
      <alignment horizontal="center"/>
    </xf>
    <xf numFmtId="0" fontId="0" fillId="49" borderId="7" xfId="0" applyFill="1" applyBorder="1" applyAlignment="1">
      <alignment horizontal="center" vertical="center"/>
    </xf>
    <xf numFmtId="0" fontId="6" fillId="49" borderId="12" xfId="0" applyFont="1" applyFill="1" applyBorder="1" applyAlignment="1">
      <alignment horizontal="center"/>
    </xf>
    <xf numFmtId="0" fontId="18" fillId="13" borderId="0" xfId="0" applyFont="1" applyFill="1"/>
    <xf numFmtId="14" fontId="3" fillId="30" borderId="15" xfId="0" applyNumberFormat="1" applyFont="1" applyFill="1" applyBorder="1"/>
    <xf numFmtId="0" fontId="3" fillId="29" borderId="15" xfId="0" applyFont="1" applyFill="1" applyBorder="1"/>
    <xf numFmtId="0" fontId="3" fillId="50" borderId="2" xfId="0" applyFont="1" applyFill="1" applyBorder="1" applyAlignment="1">
      <alignment horizontal="center"/>
    </xf>
    <xf numFmtId="0" fontId="22" fillId="49" borderId="2" xfId="0" applyFont="1" applyFill="1" applyBorder="1" applyAlignment="1">
      <alignment horizontal="center" wrapText="1"/>
    </xf>
    <xf numFmtId="0" fontId="21" fillId="0" borderId="36" xfId="0" applyFont="1" applyBorder="1" applyAlignment="1">
      <alignment horizontal="center"/>
    </xf>
    <xf numFmtId="0" fontId="0" fillId="37" borderId="8" xfId="0" applyFill="1" applyBorder="1" applyAlignment="1">
      <alignment horizontal="left" vertical="center"/>
    </xf>
    <xf numFmtId="0" fontId="0" fillId="37" borderId="7" xfId="0" applyFill="1" applyBorder="1" applyAlignment="1">
      <alignment horizontal="left" vertical="center"/>
    </xf>
    <xf numFmtId="0" fontId="14" fillId="33" borderId="25" xfId="0" applyFont="1" applyFill="1" applyBorder="1"/>
    <xf numFmtId="2" fontId="6" fillId="49" borderId="7" xfId="0" applyNumberFormat="1" applyFont="1" applyFill="1" applyBorder="1" applyAlignment="1">
      <alignment horizontal="center"/>
    </xf>
    <xf numFmtId="0" fontId="14" fillId="45" borderId="5" xfId="0" applyFont="1" applyFill="1" applyBorder="1" applyAlignment="1">
      <alignment horizontal="center" vertical="center"/>
    </xf>
    <xf numFmtId="0" fontId="14" fillId="55" borderId="15" xfId="0" applyFont="1" applyFill="1" applyBorder="1" applyAlignment="1">
      <alignment horizontal="left" vertical="top" readingOrder="1"/>
    </xf>
    <xf numFmtId="0" fontId="14" fillId="55" borderId="15" xfId="0" applyFont="1" applyFill="1" applyBorder="1" applyAlignment="1">
      <alignment horizontal="center" vertical="center" readingOrder="1"/>
    </xf>
    <xf numFmtId="0" fontId="14" fillId="55" borderId="6" xfId="0" applyFont="1" applyFill="1" applyBorder="1" applyAlignment="1">
      <alignment horizontal="center" vertical="center" readingOrder="1"/>
    </xf>
    <xf numFmtId="0" fontId="7" fillId="35" borderId="15" xfId="0" applyFont="1" applyFill="1" applyBorder="1" applyAlignment="1">
      <alignment horizontal="left" vertical="top"/>
    </xf>
    <xf numFmtId="0" fontId="7" fillId="35" borderId="15" xfId="0" applyFont="1" applyFill="1" applyBorder="1" applyAlignment="1">
      <alignment horizontal="center"/>
    </xf>
    <xf numFmtId="15" fontId="7" fillId="35" borderId="6" xfId="0" applyNumberFormat="1" applyFont="1" applyFill="1" applyBorder="1" applyAlignment="1">
      <alignment horizontal="center"/>
    </xf>
    <xf numFmtId="0" fontId="7" fillId="35" borderId="15" xfId="0" applyFont="1" applyFill="1" applyBorder="1" applyAlignment="1">
      <alignment horizontal="center" vertical="center"/>
    </xf>
    <xf numFmtId="0" fontId="7" fillId="35" borderId="15" xfId="0" applyFont="1" applyFill="1" applyBorder="1" applyAlignment="1">
      <alignment horizontal="center" vertical="top"/>
    </xf>
    <xf numFmtId="171" fontId="7" fillId="35" borderId="6" xfId="0" applyNumberFormat="1" applyFont="1" applyFill="1" applyBorder="1" applyAlignment="1">
      <alignment horizontal="center" vertical="top"/>
    </xf>
    <xf numFmtId="0" fontId="7" fillId="56" borderId="15" xfId="0" applyFont="1" applyFill="1" applyBorder="1" applyAlignment="1">
      <alignment horizontal="left" vertical="top"/>
    </xf>
    <xf numFmtId="0" fontId="7" fillId="56" borderId="15" xfId="0" applyFont="1" applyFill="1" applyBorder="1" applyAlignment="1">
      <alignment horizontal="center"/>
    </xf>
    <xf numFmtId="15" fontId="7" fillId="56" borderId="6" xfId="0" applyNumberFormat="1" applyFont="1" applyFill="1" applyBorder="1" applyAlignment="1">
      <alignment horizontal="center"/>
    </xf>
    <xf numFmtId="0" fontId="0" fillId="0" borderId="15" xfId="0" applyBorder="1" applyAlignment="1">
      <alignment horizontal="left" vertical="top"/>
    </xf>
    <xf numFmtId="0" fontId="0" fillId="0" borderId="15" xfId="0" applyBorder="1" applyAlignment="1">
      <alignment horizontal="center" vertical="center"/>
    </xf>
    <xf numFmtId="171" fontId="23" fillId="0" borderId="6" xfId="0" applyNumberFormat="1" applyFont="1" applyBorder="1" applyAlignment="1">
      <alignment horizontal="center" vertical="top"/>
    </xf>
    <xf numFmtId="0" fontId="23" fillId="0" borderId="15" xfId="0" applyFont="1" applyBorder="1" applyAlignment="1">
      <alignment horizontal="left" vertical="top"/>
    </xf>
    <xf numFmtId="0" fontId="7" fillId="49" borderId="15" xfId="0" applyFont="1" applyFill="1" applyBorder="1" applyAlignment="1">
      <alignment horizontal="center" vertical="center"/>
    </xf>
    <xf numFmtId="0" fontId="23" fillId="0" borderId="15" xfId="0" applyFont="1" applyBorder="1" applyAlignment="1">
      <alignment horizontal="center" vertical="top"/>
    </xf>
    <xf numFmtId="0" fontId="23" fillId="0" borderId="15" xfId="0" applyFont="1" applyBorder="1" applyAlignment="1">
      <alignment horizontal="center" vertical="center"/>
    </xf>
    <xf numFmtId="0" fontId="24" fillId="0" borderId="15" xfId="1" applyFont="1" applyBorder="1" applyAlignment="1">
      <alignment horizontal="left" vertical="top"/>
    </xf>
    <xf numFmtId="0" fontId="25" fillId="0" borderId="15" xfId="0" applyFont="1" applyBorder="1" applyAlignment="1" applyProtection="1">
      <alignment horizontal="left" vertical="top"/>
      <protection hidden="1"/>
    </xf>
    <xf numFmtId="0" fontId="7" fillId="0" borderId="15" xfId="0" applyFont="1" applyBorder="1" applyAlignment="1">
      <alignment horizontal="center"/>
    </xf>
    <xf numFmtId="0" fontId="26" fillId="0" borderId="15" xfId="0" applyFont="1" applyBorder="1" applyAlignment="1">
      <alignment horizontal="left" vertical="top"/>
    </xf>
    <xf numFmtId="0" fontId="27" fillId="35" borderId="15" xfId="0" applyFont="1" applyFill="1" applyBorder="1" applyAlignment="1">
      <alignment horizontal="left" vertical="top"/>
    </xf>
    <xf numFmtId="0" fontId="27" fillId="35" borderId="15" xfId="0" applyFont="1" applyFill="1" applyBorder="1" applyAlignment="1">
      <alignment horizontal="center"/>
    </xf>
    <xf numFmtId="15" fontId="27" fillId="35" borderId="6" xfId="0" applyNumberFormat="1" applyFont="1" applyFill="1" applyBorder="1" applyAlignment="1">
      <alignment horizontal="center"/>
    </xf>
    <xf numFmtId="0" fontId="27" fillId="35" borderId="15" xfId="0" applyFont="1" applyFill="1" applyBorder="1" applyAlignment="1">
      <alignment horizontal="center" vertical="center"/>
    </xf>
    <xf numFmtId="0" fontId="12" fillId="12" borderId="15" xfId="1" applyFont="1" applyFill="1" applyBorder="1" applyAlignment="1">
      <alignment horizontal="center" vertical="center"/>
    </xf>
    <xf numFmtId="171" fontId="27" fillId="35" borderId="6" xfId="0" applyNumberFormat="1" applyFont="1" applyFill="1" applyBorder="1" applyAlignment="1">
      <alignment horizontal="center" vertical="center"/>
    </xf>
    <xf numFmtId="0" fontId="18" fillId="12" borderId="15" xfId="1" applyFont="1" applyFill="1" applyBorder="1" applyAlignment="1">
      <alignment horizontal="center" vertical="center"/>
    </xf>
    <xf numFmtId="171" fontId="7" fillId="35" borderId="6" xfId="0" applyNumberFormat="1" applyFont="1" applyFill="1" applyBorder="1" applyAlignment="1">
      <alignment horizontal="center" vertical="center"/>
    </xf>
    <xf numFmtId="0" fontId="7" fillId="25" borderId="15" xfId="0" applyFont="1" applyFill="1" applyBorder="1" applyAlignment="1">
      <alignment horizontal="center"/>
    </xf>
    <xf numFmtId="0" fontId="7" fillId="9" borderId="15" xfId="0" applyFont="1" applyFill="1" applyBorder="1" applyAlignment="1">
      <alignment horizontal="center"/>
    </xf>
    <xf numFmtId="0" fontId="28" fillId="0" borderId="15" xfId="0" applyFont="1" applyBorder="1" applyAlignment="1">
      <alignment horizontal="left" vertical="top"/>
    </xf>
    <xf numFmtId="0" fontId="28" fillId="0" borderId="15" xfId="0" applyFont="1" applyBorder="1" applyAlignment="1">
      <alignment horizontal="center"/>
    </xf>
    <xf numFmtId="0" fontId="28" fillId="49" borderId="15" xfId="0" applyFont="1" applyFill="1" applyBorder="1" applyAlignment="1">
      <alignment horizontal="center" wrapText="1"/>
    </xf>
    <xf numFmtId="15" fontId="7" fillId="35" borderId="15" xfId="0" applyNumberFormat="1" applyFont="1" applyFill="1" applyBorder="1" applyAlignment="1">
      <alignment horizontal="center"/>
    </xf>
    <xf numFmtId="0" fontId="7" fillId="35" borderId="16" xfId="0" applyFont="1" applyFill="1" applyBorder="1" applyAlignment="1">
      <alignment horizontal="center"/>
    </xf>
    <xf numFmtId="15" fontId="27" fillId="35" borderId="15" xfId="0" applyNumberFormat="1" applyFont="1" applyFill="1" applyBorder="1" applyAlignment="1">
      <alignment horizontal="center"/>
    </xf>
    <xf numFmtId="15" fontId="7" fillId="35" borderId="15" xfId="0" applyNumberFormat="1" applyFont="1" applyFill="1" applyBorder="1" applyAlignment="1">
      <alignment horizontal="center" vertical="center"/>
    </xf>
    <xf numFmtId="171" fontId="7" fillId="35" borderId="15" xfId="0" applyNumberFormat="1" applyFont="1" applyFill="1" applyBorder="1" applyAlignment="1">
      <alignment horizontal="center" vertical="top"/>
    </xf>
    <xf numFmtId="0" fontId="7" fillId="49" borderId="15" xfId="0" applyFont="1" applyFill="1" applyBorder="1" applyAlignment="1">
      <alignment horizontal="center" vertical="top"/>
    </xf>
    <xf numFmtId="15" fontId="7" fillId="56" borderId="15" xfId="0" applyNumberFormat="1" applyFont="1" applyFill="1" applyBorder="1" applyAlignment="1">
      <alignment horizontal="center"/>
    </xf>
    <xf numFmtId="0" fontId="14" fillId="56" borderId="15" xfId="0" applyFont="1" applyFill="1" applyBorder="1" applyAlignment="1">
      <alignment horizontal="left" vertical="top"/>
    </xf>
    <xf numFmtId="0" fontId="14" fillId="56" borderId="15" xfId="0" applyFont="1" applyFill="1" applyBorder="1" applyAlignment="1">
      <alignment horizontal="center"/>
    </xf>
    <xf numFmtId="15" fontId="14" fillId="56" borderId="15" xfId="0" applyNumberFormat="1" applyFont="1" applyFill="1" applyBorder="1" applyAlignment="1">
      <alignment horizontal="center"/>
    </xf>
    <xf numFmtId="0" fontId="29" fillId="35" borderId="15" xfId="0" applyFont="1" applyFill="1" applyBorder="1" applyAlignment="1">
      <alignment horizontal="left" vertical="top"/>
    </xf>
    <xf numFmtId="0" fontId="29" fillId="35" borderId="15" xfId="0" applyFont="1" applyFill="1" applyBorder="1" applyAlignment="1">
      <alignment horizontal="center"/>
    </xf>
    <xf numFmtId="15" fontId="29" fillId="35" borderId="15" xfId="0" applyNumberFormat="1" applyFont="1" applyFill="1" applyBorder="1" applyAlignment="1">
      <alignment horizontal="center"/>
    </xf>
    <xf numFmtId="0" fontId="30" fillId="12" borderId="15" xfId="0" applyFont="1" applyFill="1" applyBorder="1" applyAlignment="1">
      <alignment horizontal="center"/>
    </xf>
    <xf numFmtId="0" fontId="0" fillId="12" borderId="15" xfId="0" applyFill="1" applyBorder="1" applyAlignment="1">
      <alignment horizontal="center"/>
    </xf>
    <xf numFmtId="0" fontId="0" fillId="0" borderId="0" xfId="0" applyAlignment="1">
      <alignment horizontal="left" vertical="top"/>
    </xf>
    <xf numFmtId="15" fontId="0" fillId="0" borderId="0" xfId="0" applyNumberFormat="1" applyAlignment="1">
      <alignment horizontal="center" vertical="center"/>
    </xf>
    <xf numFmtId="0" fontId="0" fillId="20" borderId="2" xfId="0" applyFill="1" applyBorder="1" applyAlignment="1">
      <alignment horizontal="center"/>
    </xf>
    <xf numFmtId="0" fontId="3" fillId="57" borderId="2" xfId="0" applyFont="1" applyFill="1" applyBorder="1" applyAlignment="1" applyProtection="1">
      <alignment horizontal="center" vertical="center"/>
      <protection hidden="1"/>
    </xf>
    <xf numFmtId="0" fontId="11" fillId="0" borderId="7" xfId="0" applyFont="1" applyBorder="1" applyAlignment="1">
      <alignment horizontal="center"/>
    </xf>
    <xf numFmtId="0" fontId="3" fillId="50" borderId="7" xfId="0" applyFont="1" applyFill="1" applyBorder="1" applyAlignment="1">
      <alignment horizontal="center"/>
    </xf>
    <xf numFmtId="0" fontId="3" fillId="57" borderId="3" xfId="0" applyFont="1" applyFill="1" applyBorder="1" applyAlignment="1" applyProtection="1">
      <alignment horizontal="center" vertical="center"/>
      <protection hidden="1"/>
    </xf>
    <xf numFmtId="0" fontId="3" fillId="29" borderId="25" xfId="0" applyFont="1" applyFill="1" applyBorder="1" applyAlignment="1" applyProtection="1">
      <alignment horizontal="center" vertical="center"/>
      <protection hidden="1"/>
    </xf>
    <xf numFmtId="0" fontId="3" fillId="50" borderId="11" xfId="0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166" fontId="6" fillId="0" borderId="2" xfId="0" applyNumberFormat="1" applyFont="1" applyBorder="1"/>
    <xf numFmtId="0" fontId="14" fillId="52" borderId="3" xfId="0" applyFont="1" applyFill="1" applyBorder="1" applyAlignment="1">
      <alignment horizontal="center" vertical="center"/>
    </xf>
    <xf numFmtId="46" fontId="0" fillId="0" borderId="2" xfId="0" applyNumberFormat="1" applyBorder="1" applyAlignment="1">
      <alignment horizontal="center"/>
    </xf>
    <xf numFmtId="49" fontId="7" fillId="54" borderId="2" xfId="0" applyNumberFormat="1" applyFont="1" applyFill="1" applyBorder="1" applyAlignment="1">
      <alignment horizontal="center"/>
    </xf>
    <xf numFmtId="49" fontId="0" fillId="0" borderId="2" xfId="0" applyNumberForma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14" fillId="54" borderId="2" xfId="0" applyNumberFormat="1" applyFont="1" applyFill="1" applyBorder="1" applyAlignment="1">
      <alignment horizontal="center"/>
    </xf>
    <xf numFmtId="49" fontId="7" fillId="54" borderId="36" xfId="0" applyNumberFormat="1" applyFont="1" applyFill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21" fillId="0" borderId="8" xfId="0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1" fillId="0" borderId="7" xfId="0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49" fontId="6" fillId="49" borderId="8" xfId="0" applyNumberFormat="1" applyFont="1" applyFill="1" applyBorder="1" applyAlignment="1">
      <alignment horizontal="center"/>
    </xf>
    <xf numFmtId="49" fontId="6" fillId="49" borderId="14" xfId="0" applyNumberFormat="1" applyFont="1" applyFill="1" applyBorder="1" applyAlignment="1">
      <alignment horizontal="center"/>
    </xf>
    <xf numFmtId="49" fontId="0" fillId="49" borderId="8" xfId="0" applyNumberFormat="1" applyFill="1" applyBorder="1" applyAlignment="1">
      <alignment horizontal="center" vertical="center"/>
    </xf>
    <xf numFmtId="49" fontId="6" fillId="49" borderId="13" xfId="0" applyNumberFormat="1" applyFont="1" applyFill="1" applyBorder="1" applyAlignment="1">
      <alignment horizontal="center"/>
    </xf>
    <xf numFmtId="49" fontId="6" fillId="54" borderId="8" xfId="0" applyNumberFormat="1" applyFont="1" applyFill="1" applyBorder="1" applyAlignment="1">
      <alignment horizontal="center"/>
    </xf>
    <xf numFmtId="49" fontId="6" fillId="54" borderId="31" xfId="0" applyNumberFormat="1" applyFont="1" applyFill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50" borderId="7" xfId="0" applyFill="1" applyBorder="1" applyAlignment="1">
      <alignment horizontal="center" vertical="center"/>
    </xf>
    <xf numFmtId="0" fontId="0" fillId="0" borderId="25" xfId="0" applyBorder="1" applyAlignment="1" applyProtection="1">
      <alignment horizontal="center" vertical="center"/>
      <protection locked="0"/>
    </xf>
    <xf numFmtId="49" fontId="0" fillId="0" borderId="3" xfId="0" applyNumberFormat="1" applyBorder="1" applyAlignment="1">
      <alignment horizontal="center"/>
    </xf>
    <xf numFmtId="49" fontId="0" fillId="0" borderId="31" xfId="0" applyNumberFormat="1" applyBorder="1" applyAlignment="1">
      <alignment horizontal="center"/>
    </xf>
    <xf numFmtId="0" fontId="20" fillId="2" borderId="7" xfId="0" applyFont="1" applyFill="1" applyBorder="1" applyAlignment="1">
      <alignment horizontal="center" vertical="center" readingOrder="1"/>
    </xf>
    <xf numFmtId="0" fontId="20" fillId="2" borderId="9" xfId="0" applyFont="1" applyFill="1" applyBorder="1" applyAlignment="1">
      <alignment horizontal="center" vertical="center" readingOrder="1"/>
    </xf>
    <xf numFmtId="0" fontId="0" fillId="0" borderId="24" xfId="0" applyBorder="1" applyAlignment="1" applyProtection="1">
      <alignment horizontal="center" vertical="center"/>
      <protection locked="0"/>
    </xf>
    <xf numFmtId="0" fontId="0" fillId="0" borderId="34" xfId="0" applyBorder="1" applyAlignment="1" applyProtection="1">
      <alignment horizontal="center" vertical="center"/>
      <protection locked="0"/>
    </xf>
    <xf numFmtId="49" fontId="7" fillId="54" borderId="7" xfId="0" applyNumberFormat="1" applyFont="1" applyFill="1" applyBorder="1" applyAlignment="1">
      <alignment horizontal="center"/>
    </xf>
    <xf numFmtId="49" fontId="0" fillId="0" borderId="7" xfId="0" applyNumberFormat="1" applyBorder="1" applyAlignment="1">
      <alignment horizontal="center" vertical="center"/>
    </xf>
    <xf numFmtId="49" fontId="3" fillId="0" borderId="7" xfId="0" applyNumberFormat="1" applyFont="1" applyBorder="1" applyAlignment="1">
      <alignment horizontal="center" vertical="center"/>
    </xf>
    <xf numFmtId="49" fontId="14" fillId="54" borderId="7" xfId="0" applyNumberFormat="1" applyFont="1" applyFill="1" applyBorder="1" applyAlignment="1">
      <alignment horizontal="center"/>
    </xf>
    <xf numFmtId="49" fontId="7" fillId="54" borderId="10" xfId="0" applyNumberFormat="1" applyFont="1" applyFill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0" fontId="0" fillId="0" borderId="2" xfId="0" applyBorder="1" applyAlignment="1" applyProtection="1">
      <alignment vertical="center"/>
      <protection locked="0"/>
    </xf>
    <xf numFmtId="164" fontId="4" fillId="0" borderId="2" xfId="0" applyNumberFormat="1" applyFont="1" applyBorder="1"/>
    <xf numFmtId="21" fontId="3" fillId="0" borderId="2" xfId="0" applyNumberFormat="1" applyFont="1" applyBorder="1" applyAlignment="1">
      <alignment horizontal="center"/>
    </xf>
    <xf numFmtId="0" fontId="0" fillId="15" borderId="3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0" fontId="0" fillId="0" borderId="8" xfId="0" applyBorder="1" applyAlignment="1">
      <alignment horizontal="center"/>
    </xf>
    <xf numFmtId="49" fontId="0" fillId="0" borderId="5" xfId="0" applyNumberFormat="1" applyBorder="1" applyAlignment="1">
      <alignment horizontal="center"/>
    </xf>
    <xf numFmtId="0" fontId="14" fillId="52" borderId="5" xfId="0" applyFont="1" applyFill="1" applyBorder="1" applyAlignment="1">
      <alignment horizontal="center" vertical="center"/>
    </xf>
    <xf numFmtId="0" fontId="14" fillId="52" borderId="36" xfId="0" applyFont="1" applyFill="1" applyBorder="1" applyAlignment="1">
      <alignment horizontal="center" vertical="center"/>
    </xf>
    <xf numFmtId="15" fontId="0" fillId="0" borderId="0" xfId="0" applyNumberFormat="1"/>
    <xf numFmtId="49" fontId="0" fillId="0" borderId="12" xfId="0" applyNumberForma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9" fontId="0" fillId="0" borderId="0" xfId="0" applyNumberFormat="1"/>
    <xf numFmtId="9" fontId="0" fillId="0" borderId="2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0" fontId="0" fillId="39" borderId="7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26" borderId="2" xfId="0" applyFill="1" applyBorder="1" applyAlignment="1">
      <alignment horizontal="center"/>
    </xf>
    <xf numFmtId="0" fontId="0" fillId="26" borderId="7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25" borderId="2" xfId="0" applyFill="1" applyBorder="1" applyAlignment="1">
      <alignment horizontal="center"/>
    </xf>
    <xf numFmtId="0" fontId="0" fillId="25" borderId="7" xfId="0" applyFill="1" applyBorder="1" applyAlignment="1">
      <alignment horizontal="center"/>
    </xf>
    <xf numFmtId="0" fontId="8" fillId="27" borderId="2" xfId="1" applyFill="1" applyBorder="1" applyAlignment="1">
      <alignment horizontal="center"/>
    </xf>
    <xf numFmtId="21" fontId="0" fillId="39" borderId="7" xfId="0" applyNumberFormat="1" applyFill="1" applyBorder="1" applyAlignment="1">
      <alignment horizontal="center"/>
    </xf>
    <xf numFmtId="21" fontId="0" fillId="7" borderId="7" xfId="0" applyNumberFormat="1" applyFill="1" applyBorder="1" applyAlignment="1">
      <alignment horizontal="center"/>
    </xf>
    <xf numFmtId="21" fontId="0" fillId="26" borderId="7" xfId="0" applyNumberFormat="1" applyFill="1" applyBorder="1" applyAlignment="1">
      <alignment horizontal="center"/>
    </xf>
    <xf numFmtId="21" fontId="0" fillId="8" borderId="7" xfId="0" applyNumberFormat="1" applyFill="1" applyBorder="1" applyAlignment="1">
      <alignment horizontal="center"/>
    </xf>
    <xf numFmtId="21" fontId="0" fillId="25" borderId="7" xfId="0" applyNumberFormat="1" applyFill="1" applyBorder="1" applyAlignment="1">
      <alignment horizontal="center"/>
    </xf>
    <xf numFmtId="15" fontId="0" fillId="0" borderId="2" xfId="0" applyNumberFormat="1" applyBorder="1" applyAlignment="1">
      <alignment horizontal="center"/>
    </xf>
    <xf numFmtId="0" fontId="3" fillId="30" borderId="37" xfId="0" applyFont="1" applyFill="1" applyBorder="1" applyAlignment="1">
      <alignment horizontal="center"/>
    </xf>
    <xf numFmtId="0" fontId="0" fillId="0" borderId="15" xfId="0" applyBorder="1" applyAlignment="1" applyProtection="1">
      <alignment horizontal="center"/>
      <protection locked="0"/>
    </xf>
    <xf numFmtId="0" fontId="7" fillId="35" borderId="2" xfId="0" applyFont="1" applyFill="1" applyBorder="1" applyAlignment="1">
      <alignment horizontal="center"/>
    </xf>
    <xf numFmtId="0" fontId="7" fillId="36" borderId="2" xfId="0" applyFont="1" applyFill="1" applyBorder="1" applyAlignment="1">
      <alignment horizontal="center"/>
    </xf>
    <xf numFmtId="0" fontId="7" fillId="33" borderId="2" xfId="0" applyFont="1" applyFill="1" applyBorder="1" applyAlignment="1">
      <alignment horizontal="center"/>
    </xf>
    <xf numFmtId="0" fontId="7" fillId="34" borderId="2" xfId="0" applyFont="1" applyFill="1" applyBorder="1" applyAlignment="1">
      <alignment horizontal="center"/>
    </xf>
    <xf numFmtId="2" fontId="7" fillId="0" borderId="2" xfId="0" applyNumberFormat="1" applyFont="1" applyBorder="1" applyAlignment="1">
      <alignment horizontal="center"/>
    </xf>
    <xf numFmtId="0" fontId="7" fillId="36" borderId="3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49" fontId="6" fillId="54" borderId="2" xfId="0" applyNumberFormat="1" applyFont="1" applyFill="1" applyBorder="1" applyAlignment="1">
      <alignment horizontal="center"/>
    </xf>
    <xf numFmtId="49" fontId="7" fillId="54" borderId="1" xfId="0" applyNumberFormat="1" applyFont="1" applyFill="1" applyBorder="1" applyAlignment="1">
      <alignment horizontal="center"/>
    </xf>
    <xf numFmtId="49" fontId="0" fillId="0" borderId="35" xfId="0" applyNumberFormat="1" applyBorder="1" applyAlignment="1">
      <alignment horizontal="center"/>
    </xf>
    <xf numFmtId="49" fontId="6" fillId="54" borderId="14" xfId="0" applyNumberFormat="1" applyFont="1" applyFill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31" fillId="59" borderId="38" xfId="0" applyFont="1" applyFill="1" applyBorder="1"/>
    <xf numFmtId="0" fontId="31" fillId="59" borderId="39" xfId="0" applyFont="1" applyFill="1" applyBorder="1"/>
    <xf numFmtId="49" fontId="6" fillId="49" borderId="2" xfId="0" applyNumberFormat="1" applyFont="1" applyFill="1" applyBorder="1" applyAlignment="1">
      <alignment horizontal="center"/>
    </xf>
    <xf numFmtId="0" fontId="12" fillId="0" borderId="0" xfId="0" applyFont="1"/>
    <xf numFmtId="2" fontId="12" fillId="0" borderId="0" xfId="0" applyNumberFormat="1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35" borderId="5" xfId="0" applyFont="1" applyFill="1" applyBorder="1" applyAlignment="1">
      <alignment horizontal="center"/>
    </xf>
    <xf numFmtId="0" fontId="7" fillId="36" borderId="5" xfId="0" applyFont="1" applyFill="1" applyBorder="1" applyAlignment="1">
      <alignment horizontal="center"/>
    </xf>
    <xf numFmtId="0" fontId="7" fillId="33" borderId="5" xfId="0" applyFont="1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7" fillId="34" borderId="12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46" fontId="0" fillId="0" borderId="7" xfId="0" applyNumberFormat="1" applyBorder="1" applyAlignment="1">
      <alignment horizontal="center"/>
    </xf>
    <xf numFmtId="0" fontId="0" fillId="37" borderId="2" xfId="0" applyFill="1" applyBorder="1" applyAlignment="1">
      <alignment horizontal="center" vertical="center"/>
    </xf>
    <xf numFmtId="49" fontId="7" fillId="54" borderId="11" xfId="0" applyNumberFormat="1" applyFont="1" applyFill="1" applyBorder="1" applyAlignment="1">
      <alignment horizontal="center"/>
    </xf>
    <xf numFmtId="0" fontId="3" fillId="53" borderId="3" xfId="0" applyFont="1" applyFill="1" applyBorder="1" applyAlignment="1">
      <alignment horizontal="left" vertical="center"/>
    </xf>
    <xf numFmtId="0" fontId="0" fillId="49" borderId="2" xfId="0" applyFill="1" applyBorder="1" applyAlignment="1">
      <alignment horizontal="center" vertical="center"/>
    </xf>
    <xf numFmtId="0" fontId="18" fillId="0" borderId="0" xfId="0" applyFont="1"/>
    <xf numFmtId="0" fontId="18" fillId="0" borderId="0" xfId="0" applyFont="1" applyAlignment="1">
      <alignment horizontal="center"/>
    </xf>
    <xf numFmtId="2" fontId="18" fillId="0" borderId="0" xfId="0" applyNumberFormat="1" applyFont="1" applyAlignment="1">
      <alignment horizontal="center"/>
    </xf>
    <xf numFmtId="49" fontId="0" fillId="0" borderId="14" xfId="0" applyNumberFormat="1" applyBorder="1" applyAlignment="1">
      <alignment horizontal="center"/>
    </xf>
    <xf numFmtId="0" fontId="0" fillId="37" borderId="2" xfId="0" applyFill="1" applyBorder="1" applyAlignment="1" applyProtection="1">
      <alignment horizontal="center" vertical="center"/>
      <protection locked="0"/>
    </xf>
    <xf numFmtId="49" fontId="0" fillId="0" borderId="8" xfId="0" applyNumberFormat="1" applyBorder="1" applyAlignment="1">
      <alignment horizontal="center"/>
    </xf>
    <xf numFmtId="0" fontId="3" fillId="53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3" fillId="0" borderId="2" xfId="0" applyNumberFormat="1" applyFont="1" applyBorder="1" applyAlignment="1">
      <alignment horizontal="center"/>
    </xf>
    <xf numFmtId="0" fontId="0" fillId="0" borderId="0" xfId="0" applyAlignment="1" applyProtection="1">
      <alignment horizontal="center" vertical="center"/>
      <protection locked="0"/>
    </xf>
    <xf numFmtId="21" fontId="0" fillId="0" borderId="11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49" fontId="7" fillId="54" borderId="0" xfId="0" applyNumberFormat="1" applyFont="1" applyFill="1" applyAlignment="1">
      <alignment horizontal="center"/>
    </xf>
    <xf numFmtId="0" fontId="14" fillId="2" borderId="2" xfId="0" applyFont="1" applyFill="1" applyBorder="1" applyAlignment="1">
      <alignment horizontal="center" readingOrder="1"/>
    </xf>
    <xf numFmtId="49" fontId="0" fillId="49" borderId="2" xfId="0" applyNumberFormat="1" applyFill="1" applyBorder="1" applyAlignment="1">
      <alignment horizontal="center" vertical="center"/>
    </xf>
    <xf numFmtId="0" fontId="14" fillId="18" borderId="7" xfId="0" applyFont="1" applyFill="1" applyBorder="1" applyAlignment="1">
      <alignment horizontal="center" vertical="center"/>
    </xf>
    <xf numFmtId="0" fontId="20" fillId="21" borderId="2" xfId="0" applyFont="1" applyFill="1" applyBorder="1" applyAlignment="1">
      <alignment horizontal="center"/>
    </xf>
    <xf numFmtId="49" fontId="0" fillId="49" borderId="2" xfId="0" applyNumberFormat="1" applyFill="1" applyBorder="1" applyAlignment="1">
      <alignment horizontal="center"/>
    </xf>
    <xf numFmtId="49" fontId="18" fillId="0" borderId="2" xfId="0" applyNumberFormat="1" applyFont="1" applyBorder="1" applyAlignment="1">
      <alignment horizontal="center"/>
    </xf>
    <xf numFmtId="49" fontId="12" fillId="0" borderId="2" xfId="0" applyNumberFormat="1" applyFont="1" applyBorder="1" applyAlignment="1">
      <alignment horizontal="center"/>
    </xf>
    <xf numFmtId="49" fontId="0" fillId="49" borderId="3" xfId="0" applyNumberFormat="1" applyFill="1" applyBorder="1" applyAlignment="1">
      <alignment horizontal="center"/>
    </xf>
    <xf numFmtId="49" fontId="0" fillId="0" borderId="2" xfId="0" applyNumberFormat="1" applyBorder="1"/>
    <xf numFmtId="49" fontId="0" fillId="49" borderId="5" xfId="0" applyNumberFormat="1" applyFill="1" applyBorder="1" applyAlignment="1">
      <alignment horizontal="center"/>
    </xf>
    <xf numFmtId="0" fontId="8" fillId="0" borderId="2" xfId="1" applyBorder="1" applyAlignment="1">
      <alignment horizontal="center" vertical="center"/>
    </xf>
    <xf numFmtId="0" fontId="3" fillId="58" borderId="2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16" fontId="3" fillId="40" borderId="23" xfId="0" applyNumberFormat="1" applyFont="1" applyFill="1" applyBorder="1" applyAlignment="1">
      <alignment horizontal="center"/>
    </xf>
    <xf numFmtId="16" fontId="3" fillId="40" borderId="6" xfId="0" applyNumberFormat="1" applyFont="1" applyFill="1" applyBorder="1" applyAlignment="1">
      <alignment horizontal="center"/>
    </xf>
    <xf numFmtId="16" fontId="3" fillId="40" borderId="24" xfId="0" applyNumberFormat="1" applyFont="1" applyFill="1" applyBorder="1" applyAlignment="1">
      <alignment horizontal="center"/>
    </xf>
    <xf numFmtId="0" fontId="3" fillId="21" borderId="32" xfId="0" applyFont="1" applyFill="1" applyBorder="1" applyAlignment="1">
      <alignment horizontal="center"/>
    </xf>
    <xf numFmtId="0" fontId="3" fillId="21" borderId="0" xfId="0" applyFont="1" applyFill="1" applyAlignment="1">
      <alignment horizontal="center"/>
    </xf>
    <xf numFmtId="165" fontId="0" fillId="10" borderId="0" xfId="0" applyNumberFormat="1" applyFill="1" applyAlignment="1">
      <alignment horizontal="center"/>
    </xf>
    <xf numFmtId="165" fontId="0" fillId="10" borderId="1" xfId="0" applyNumberFormat="1" applyFill="1" applyBorder="1" applyAlignment="1">
      <alignment horizontal="center"/>
    </xf>
    <xf numFmtId="165" fontId="0" fillId="3" borderId="0" xfId="0" applyNumberFormat="1" applyFill="1" applyAlignment="1">
      <alignment horizontal="center"/>
    </xf>
    <xf numFmtId="0" fontId="0" fillId="37" borderId="7" xfId="0" applyFill="1" applyBorder="1" applyAlignment="1">
      <alignment horizontal="center"/>
    </xf>
    <xf numFmtId="0" fontId="0" fillId="37" borderId="9" xfId="0" applyFill="1" applyBorder="1" applyAlignment="1">
      <alignment horizontal="center"/>
    </xf>
    <xf numFmtId="0" fontId="0" fillId="37" borderId="8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/>
    </xf>
    <xf numFmtId="165" fontId="0" fillId="10" borderId="10" xfId="0" applyNumberFormat="1" applyFill="1" applyBorder="1" applyAlignment="1">
      <alignment horizontal="center"/>
    </xf>
    <xf numFmtId="0" fontId="14" fillId="45" borderId="7" xfId="0" applyFont="1" applyFill="1" applyBorder="1" applyAlignment="1">
      <alignment horizontal="center" vertical="center"/>
    </xf>
    <xf numFmtId="0" fontId="14" fillId="45" borderId="8" xfId="0" applyFont="1" applyFill="1" applyBorder="1" applyAlignment="1">
      <alignment horizontal="center" vertical="center"/>
    </xf>
    <xf numFmtId="0" fontId="14" fillId="45" borderId="9" xfId="0" applyFont="1" applyFill="1" applyBorder="1" applyAlignment="1">
      <alignment horizontal="center" vertical="center"/>
    </xf>
    <xf numFmtId="165" fontId="0" fillId="3" borderId="12" xfId="0" applyNumberFormat="1" applyFill="1" applyBorder="1" applyAlignment="1">
      <alignment horizontal="center"/>
    </xf>
    <xf numFmtId="165" fontId="0" fillId="3" borderId="13" xfId="0" applyNumberFormat="1" applyFill="1" applyBorder="1" applyAlignment="1">
      <alignment horizontal="center"/>
    </xf>
    <xf numFmtId="165" fontId="0" fillId="10" borderId="7" xfId="0" applyNumberFormat="1" applyFill="1" applyBorder="1" applyAlignment="1">
      <alignment horizontal="center"/>
    </xf>
    <xf numFmtId="165" fontId="0" fillId="10" borderId="8" xfId="0" applyNumberFormat="1" applyFill="1" applyBorder="1" applyAlignment="1">
      <alignment horizontal="center"/>
    </xf>
    <xf numFmtId="165" fontId="0" fillId="10" borderId="9" xfId="0" applyNumberFormat="1" applyFill="1" applyBorder="1" applyAlignment="1">
      <alignment horizontal="center"/>
    </xf>
    <xf numFmtId="165" fontId="0" fillId="3" borderId="2" xfId="0" applyNumberFormat="1" applyFill="1" applyBorder="1" applyAlignment="1">
      <alignment horizontal="center"/>
    </xf>
    <xf numFmtId="165" fontId="0" fillId="10" borderId="2" xfId="0" applyNumberFormat="1" applyFill="1" applyBorder="1" applyAlignment="1">
      <alignment horizontal="center"/>
    </xf>
    <xf numFmtId="16" fontId="3" fillId="40" borderId="2" xfId="0" applyNumberFormat="1" applyFont="1" applyFill="1" applyBorder="1" applyAlignment="1">
      <alignment horizontal="center"/>
    </xf>
    <xf numFmtId="0" fontId="14" fillId="41" borderId="2" xfId="0" applyFont="1" applyFill="1" applyBorder="1" applyAlignment="1">
      <alignment horizontal="center"/>
    </xf>
    <xf numFmtId="0" fontId="3" fillId="44" borderId="7" xfId="0" applyFont="1" applyFill="1" applyBorder="1" applyAlignment="1">
      <alignment horizontal="center"/>
    </xf>
    <xf numFmtId="0" fontId="3" fillId="44" borderId="8" xfId="0" applyFont="1" applyFill="1" applyBorder="1" applyAlignment="1">
      <alignment horizontal="center"/>
    </xf>
    <xf numFmtId="0" fontId="3" fillId="44" borderId="9" xfId="0" applyFont="1" applyFill="1" applyBorder="1" applyAlignment="1">
      <alignment horizontal="center"/>
    </xf>
    <xf numFmtId="0" fontId="13" fillId="15" borderId="7" xfId="0" applyFont="1" applyFill="1" applyBorder="1" applyAlignment="1">
      <alignment horizontal="center"/>
    </xf>
    <xf numFmtId="0" fontId="13" fillId="15" borderId="8" xfId="0" applyFont="1" applyFill="1" applyBorder="1" applyAlignment="1">
      <alignment horizontal="center"/>
    </xf>
    <xf numFmtId="0" fontId="13" fillId="15" borderId="9" xfId="0" applyFont="1" applyFill="1" applyBorder="1" applyAlignment="1">
      <alignment horizontal="center"/>
    </xf>
    <xf numFmtId="0" fontId="13" fillId="4" borderId="14" xfId="0" applyFont="1" applyFill="1" applyBorder="1" applyAlignment="1">
      <alignment horizontal="center"/>
    </xf>
    <xf numFmtId="0" fontId="13" fillId="4" borderId="31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3" fillId="13" borderId="13" xfId="0" applyFont="1" applyFill="1" applyBorder="1" applyAlignment="1">
      <alignment horizontal="center"/>
    </xf>
    <xf numFmtId="0" fontId="3" fillId="38" borderId="20" xfId="0" applyFont="1" applyFill="1" applyBorder="1" applyAlignment="1">
      <alignment horizontal="center"/>
    </xf>
    <xf numFmtId="0" fontId="3" fillId="38" borderId="21" xfId="0" applyFont="1" applyFill="1" applyBorder="1" applyAlignment="1">
      <alignment horizontal="center"/>
    </xf>
    <xf numFmtId="0" fontId="3" fillId="5" borderId="17" xfId="0" applyFont="1" applyFill="1" applyBorder="1" applyAlignment="1">
      <alignment horizontal="center"/>
    </xf>
    <xf numFmtId="0" fontId="3" fillId="5" borderId="18" xfId="0" applyFont="1" applyFill="1" applyBorder="1" applyAlignment="1">
      <alignment horizontal="center"/>
    </xf>
    <xf numFmtId="0" fontId="3" fillId="15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9" fillId="22" borderId="0" xfId="0" applyFont="1" applyFill="1" applyAlignment="1">
      <alignment horizontal="center"/>
    </xf>
    <xf numFmtId="0" fontId="9" fillId="22" borderId="1" xfId="0" applyFont="1" applyFill="1" applyBorder="1" applyAlignment="1">
      <alignment horizontal="center"/>
    </xf>
    <xf numFmtId="165" fontId="0" fillId="9" borderId="2" xfId="0" applyNumberFormat="1" applyFill="1" applyBorder="1" applyAlignment="1">
      <alignment horizontal="center"/>
    </xf>
    <xf numFmtId="165" fontId="9" fillId="19" borderId="7" xfId="0" applyNumberFormat="1" applyFont="1" applyFill="1" applyBorder="1" applyAlignment="1">
      <alignment horizontal="center"/>
    </xf>
    <xf numFmtId="165" fontId="9" fillId="19" borderId="8" xfId="0" applyNumberFormat="1" applyFont="1" applyFill="1" applyBorder="1" applyAlignment="1">
      <alignment horizontal="center"/>
    </xf>
    <xf numFmtId="165" fontId="9" fillId="19" borderId="9" xfId="0" applyNumberFormat="1" applyFont="1" applyFill="1" applyBorder="1" applyAlignment="1">
      <alignment horizontal="center"/>
    </xf>
    <xf numFmtId="165" fontId="9" fillId="19" borderId="10" xfId="0" applyNumberFormat="1" applyFont="1" applyFill="1" applyBorder="1" applyAlignment="1">
      <alignment horizontal="center"/>
    </xf>
    <xf numFmtId="165" fontId="9" fillId="19" borderId="0" xfId="0" applyNumberFormat="1" applyFont="1" applyFill="1" applyAlignment="1">
      <alignment horizontal="center"/>
    </xf>
    <xf numFmtId="0" fontId="9" fillId="28" borderId="14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9" fillId="19" borderId="0" xfId="0" applyFont="1" applyFill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" xfId="0" applyNumberFormat="1" applyBorder="1" applyAlignment="1">
      <alignment horizontal="center"/>
    </xf>
    <xf numFmtId="165" fontId="0" fillId="9" borderId="12" xfId="0" applyNumberFormat="1" applyFill="1" applyBorder="1" applyAlignment="1">
      <alignment horizontal="center"/>
    </xf>
    <xf numFmtId="165" fontId="0" fillId="9" borderId="13" xfId="0" applyNumberFormat="1" applyFill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165" fontId="0" fillId="3" borderId="10" xfId="0" applyNumberFormat="1" applyFill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9" borderId="7" xfId="0" applyNumberFormat="1" applyFill="1" applyBorder="1" applyAlignment="1">
      <alignment horizontal="center"/>
    </xf>
    <xf numFmtId="165" fontId="0" fillId="9" borderId="8" xfId="0" applyNumberFormat="1" applyFill="1" applyBorder="1" applyAlignment="1">
      <alignment horizontal="center"/>
    </xf>
    <xf numFmtId="165" fontId="0" fillId="9" borderId="9" xfId="0" applyNumberForma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184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externalLink" Target="externalLinks/externalLink1.xml"/><Relationship Id="rId128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externalLink" Target="externalLinks/externalLink2.xml"/><Relationship Id="rId129" Type="http://schemas.openxmlformats.org/officeDocument/2006/relationships/customXml" Target="../customXml/item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ustomXml" Target="../customXml/item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customXml" Target="../customXml/item3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microsoft.com/office/2017/10/relationships/person" Target="persons/perso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Sept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'sept overall perf'!$I$1</c:f>
              <c:strCache>
                <c:ptCount val="1"/>
                <c:pt idx="0">
                  <c:v>Sept Cumulative</c:v>
                </c:pt>
              </c:strCache>
            </c:strRef>
          </c:tx>
          <c:spPr>
            <a:solidFill>
              <a:srgbClr val="D0CECE"/>
            </a:solidFill>
            <a:ln>
              <a:solidFill>
                <a:srgbClr val="ED7D31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errBars>
            <c:errBarType val="plus"/>
            <c:errValType val="stdErr"/>
            <c:noEndCap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'sept overall perf'!$A$2:$A$24</c:f>
              <c:strCache>
                <c:ptCount val="23"/>
                <c:pt idx="0">
                  <c:v>vgoutham</c:v>
                </c:pt>
                <c:pt idx="1">
                  <c:v>prsukumar</c:v>
                </c:pt>
                <c:pt idx="2">
                  <c:v>shyreddy</c:v>
                </c:pt>
                <c:pt idx="3">
                  <c:v>smanikanta</c:v>
                </c:pt>
                <c:pt idx="4">
                  <c:v>yshushma</c:v>
                </c:pt>
                <c:pt idx="5">
                  <c:v>kasanij</c:v>
                </c:pt>
                <c:pt idx="6">
                  <c:v>mvijayk</c:v>
                </c:pt>
                <c:pt idx="7">
                  <c:v>sravanis</c:v>
                </c:pt>
                <c:pt idx="8">
                  <c:v>dechauhan</c:v>
                </c:pt>
                <c:pt idx="9">
                  <c:v>lleelakrishn</c:v>
                </c:pt>
                <c:pt idx="10">
                  <c:v>mounikak</c:v>
                </c:pt>
                <c:pt idx="11">
                  <c:v>vesai</c:v>
                </c:pt>
                <c:pt idx="12">
                  <c:v>darshanak</c:v>
                </c:pt>
                <c:pt idx="13">
                  <c:v>nyerubandi</c:v>
                </c:pt>
                <c:pt idx="14">
                  <c:v>ngarikipati</c:v>
                </c:pt>
                <c:pt idx="15">
                  <c:v>ttejasri</c:v>
                </c:pt>
                <c:pt idx="16">
                  <c:v>cchaitanya</c:v>
                </c:pt>
                <c:pt idx="17">
                  <c:v>aharal</c:v>
                </c:pt>
                <c:pt idx="18">
                  <c:v>akadwe</c:v>
                </c:pt>
                <c:pt idx="19">
                  <c:v>murakrishna</c:v>
                </c:pt>
                <c:pt idx="20">
                  <c:v>ashwpatil</c:v>
                </c:pt>
                <c:pt idx="21">
                  <c:v>ttanuja</c:v>
                </c:pt>
                <c:pt idx="22">
                  <c:v>sundark</c:v>
                </c:pt>
              </c:strCache>
            </c:strRef>
          </c:cat>
          <c:val>
            <c:numRef>
              <c:f>'sept overall perf'!$I$2:$I$24</c:f>
              <c:numCache>
                <c:formatCode>General</c:formatCode>
                <c:ptCount val="23"/>
                <c:pt idx="0">
                  <c:v>88.4</c:v>
                </c:pt>
                <c:pt idx="1">
                  <c:v>82.2</c:v>
                </c:pt>
                <c:pt idx="2">
                  <c:v>93.4</c:v>
                </c:pt>
                <c:pt idx="3">
                  <c:v>119.2</c:v>
                </c:pt>
                <c:pt idx="4">
                  <c:v>123.8</c:v>
                </c:pt>
                <c:pt idx="5">
                  <c:v>125.8</c:v>
                </c:pt>
                <c:pt idx="6">
                  <c:v>117.2</c:v>
                </c:pt>
                <c:pt idx="7">
                  <c:v>98.8</c:v>
                </c:pt>
                <c:pt idx="8">
                  <c:v>104.8</c:v>
                </c:pt>
                <c:pt idx="9">
                  <c:v>96</c:v>
                </c:pt>
                <c:pt idx="10">
                  <c:v>82</c:v>
                </c:pt>
                <c:pt idx="11">
                  <c:v>96.2</c:v>
                </c:pt>
                <c:pt idx="12">
                  <c:v>102.4</c:v>
                </c:pt>
                <c:pt idx="13">
                  <c:v>116.2</c:v>
                </c:pt>
                <c:pt idx="14">
                  <c:v>100.8</c:v>
                </c:pt>
                <c:pt idx="15">
                  <c:v>92</c:v>
                </c:pt>
                <c:pt idx="16">
                  <c:v>103</c:v>
                </c:pt>
                <c:pt idx="17">
                  <c:v>80</c:v>
                </c:pt>
                <c:pt idx="18">
                  <c:v>105</c:v>
                </c:pt>
                <c:pt idx="19">
                  <c:v>131</c:v>
                </c:pt>
                <c:pt idx="20">
                  <c:v>116</c:v>
                </c:pt>
                <c:pt idx="21">
                  <c:v>102</c:v>
                </c:pt>
                <c:pt idx="2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87-4073-BA7E-775CBD93E6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1"/>
        <c:overlap val="-27"/>
        <c:axId val="1728578424"/>
        <c:axId val="1256469240"/>
      </c:barChart>
      <c:catAx>
        <c:axId val="1728578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469240"/>
        <c:crosses val="autoZero"/>
        <c:auto val="1"/>
        <c:lblAlgn val="ctr"/>
        <c:lblOffset val="100"/>
        <c:noMultiLvlLbl val="0"/>
      </c:catAx>
      <c:valAx>
        <c:axId val="1256469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achieved%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578424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rgbClr val="FFD966"/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323850</xdr:colOff>
      <xdr:row>0</xdr:row>
      <xdr:rowOff>152400</xdr:rowOff>
    </xdr:from>
    <xdr:to>
      <xdr:col>30</xdr:col>
      <xdr:colOff>476250</xdr:colOff>
      <xdr:row>32</xdr:row>
      <xdr:rowOff>76200</xdr:rowOff>
    </xdr:to>
    <xdr:graphicFrame macro="">
      <xdr:nvGraphicFramePr>
        <xdr:cNvPr id="145" name="Chart 9">
          <a:extLst>
            <a:ext uri="{FF2B5EF4-FFF2-40B4-BE49-F238E27FC236}">
              <a16:creationId xmlns:a16="http://schemas.microsoft.com/office/drawing/2014/main" id="{289F623D-13FD-4757-9A9A-8BDFF981C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res\Downloads\Total_Resource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res\Downloads\Nov_2021_Daywise_Perf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_Resources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v_2021_Daywise_Perf"/>
    </sheetNames>
    <sheetDataSet>
      <sheetData sheetId="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Naresh Thelagama" id="{EF5437BD-F2E8-4EA3-9821-D8CC1AF6F6D7}" userId="S::nthelagama@nvidia.com::5024eb8b-0ab3-4d74-b342-a3bbe0319c1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24" dT="2022-01-18T06:02:18.63" personId="{EF5437BD-F2E8-4EA3-9821-D8CC1AF6F6D7}" id="{6D486142-9EED-4E06-961C-CFBB3283B180}">
    <text>EXIT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28" dT="2022-01-18T06:02:00.30" personId="{EF5437BD-F2E8-4EA3-9821-D8CC1AF6F6D7}" id="{077831B7-7C84-4F76-8033-94A5AC34BA2E}">
    <text>ML</text>
  </threadedComment>
</ThreadedComment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mailto:yshushma@nvidia.com" TargetMode="External"/><Relationship Id="rId1" Type="http://schemas.openxmlformats.org/officeDocument/2006/relationships/hyperlink" Target="mailto:ngarikipati@nvidia.com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mailto:sumrathod@nvidia.com" TargetMode="External"/><Relationship Id="rId2" Type="http://schemas.openxmlformats.org/officeDocument/2006/relationships/hyperlink" Target="mailto:akadwe@nvidia.com" TargetMode="External"/><Relationship Id="rId1" Type="http://schemas.openxmlformats.org/officeDocument/2006/relationships/hyperlink" Target="mailto:aharal@nvidia.com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hyperlink" Target="mailto:nyerubandi@nvidia.com" TargetMode="External"/><Relationship Id="rId1" Type="http://schemas.openxmlformats.org/officeDocument/2006/relationships/hyperlink" Target="mailto:kasanij@nvidia.com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hyperlink" Target="mailto:darshanak@nvidia.com" TargetMode="External"/><Relationship Id="rId1" Type="http://schemas.openxmlformats.org/officeDocument/2006/relationships/hyperlink" Target="mailto:dechauhan@nvidia.com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mailto:dechauhan@nvidia.com" TargetMode="Externa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mailto:aharal@nvidia.com" TargetMode="Externa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hyperlink" Target="mailto:dechauhan@nvidia.com" TargetMode="External"/><Relationship Id="rId1" Type="http://schemas.openxmlformats.org/officeDocument/2006/relationships/hyperlink" Target="mailto:ngarikipati@nvidia.com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hyperlink" Target="mailto:sravanis@nvidia.com" TargetMode="External"/><Relationship Id="rId1" Type="http://schemas.openxmlformats.org/officeDocument/2006/relationships/hyperlink" Target="mailto:ngarikipati@nvidia.com" TargetMode="Externa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hyperlink" Target="mailto:aharal@nvidia.com" TargetMode="External"/><Relationship Id="rId1" Type="http://schemas.openxmlformats.org/officeDocument/2006/relationships/hyperlink" Target="mailto:cchaitanya@nvidia.com" TargetMode="Externa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hyperlink" Target="mailto:sravanis@nvidia.com" TargetMode="External"/><Relationship Id="rId1" Type="http://schemas.openxmlformats.org/officeDocument/2006/relationships/hyperlink" Target="mailto:ngarikipati@nvidia.com" TargetMode="Externa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hyperlink" Target="mailto:mvijayk@nvidia.com" TargetMode="External"/><Relationship Id="rId1" Type="http://schemas.openxmlformats.org/officeDocument/2006/relationships/hyperlink" Target="mailto:yshushma@nvidia.com" TargetMode="Externa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hyperlink" Target="mailto:sravanis@nvidia.com" TargetMode="External"/><Relationship Id="rId1" Type="http://schemas.openxmlformats.org/officeDocument/2006/relationships/hyperlink" Target="mailto:ngarikipati@nvidia.com" TargetMode="Externa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hyperlink" Target="mailto:mvijayk@nvidia.com" TargetMode="External"/><Relationship Id="rId1" Type="http://schemas.openxmlformats.org/officeDocument/2006/relationships/hyperlink" Target="mailto:yshushma@nvidia.com" TargetMode="Externa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hyperlink" Target="mailto:subreddy@nvidia.com" TargetMode="External"/><Relationship Id="rId1" Type="http://schemas.openxmlformats.org/officeDocument/2006/relationships/hyperlink" Target="mailto:ngarikipati@nvidia.com" TargetMode="Externa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hyperlink" Target="mailto:akadwe@nvidia.com" TargetMode="External"/><Relationship Id="rId1" Type="http://schemas.openxmlformats.org/officeDocument/2006/relationships/hyperlink" Target="mailto:aharal@nvidia.com" TargetMode="External"/></Relationships>
</file>

<file path=xl/worksheets/_rels/sheet111.xml.rels><?xml version="1.0" encoding="UTF-8" standalone="yes"?>
<Relationships xmlns="http://schemas.openxmlformats.org/package/2006/relationships"><Relationship Id="rId8" Type="http://schemas.openxmlformats.org/officeDocument/2006/relationships/hyperlink" Target="mailto:prg@nvidia.com" TargetMode="External"/><Relationship Id="rId13" Type="http://schemas.openxmlformats.org/officeDocument/2006/relationships/hyperlink" Target="mailto:ggnyanesh@nvidia.com" TargetMode="External"/><Relationship Id="rId18" Type="http://schemas.openxmlformats.org/officeDocument/2006/relationships/hyperlink" Target="mailto:smushrif@nvidia.com" TargetMode="External"/><Relationship Id="rId26" Type="http://schemas.openxmlformats.org/officeDocument/2006/relationships/hyperlink" Target="mailto:aganapathijk@nvidia.com" TargetMode="External"/><Relationship Id="rId3" Type="http://schemas.openxmlformats.org/officeDocument/2006/relationships/hyperlink" Target="mailto:msravanthi@nvidia.com" TargetMode="External"/><Relationship Id="rId21" Type="http://schemas.openxmlformats.org/officeDocument/2006/relationships/hyperlink" Target="mailto:vlike@nvidia.com" TargetMode="External"/><Relationship Id="rId7" Type="http://schemas.openxmlformats.org/officeDocument/2006/relationships/hyperlink" Target="mailto:prg@nvidia.com" TargetMode="External"/><Relationship Id="rId12" Type="http://schemas.openxmlformats.org/officeDocument/2006/relationships/hyperlink" Target="mailto:srasravya@nvidia.com" TargetMode="External"/><Relationship Id="rId17" Type="http://schemas.openxmlformats.org/officeDocument/2006/relationships/hyperlink" Target="mailto:slamture@nvidia.com" TargetMode="External"/><Relationship Id="rId25" Type="http://schemas.openxmlformats.org/officeDocument/2006/relationships/hyperlink" Target="mailto:ssadanande@nvidia.com" TargetMode="External"/><Relationship Id="rId2" Type="http://schemas.openxmlformats.org/officeDocument/2006/relationships/hyperlink" Target="mailto:dereddy@nvidia.com" TargetMode="External"/><Relationship Id="rId16" Type="http://schemas.openxmlformats.org/officeDocument/2006/relationships/hyperlink" Target="mailto:ringulkar@nvidia.com" TargetMode="External"/><Relationship Id="rId20" Type="http://schemas.openxmlformats.org/officeDocument/2006/relationships/hyperlink" Target="mailto:vburkul@nvidia.com" TargetMode="External"/><Relationship Id="rId29" Type="http://schemas.openxmlformats.org/officeDocument/2006/relationships/hyperlink" Target="mailto:sithinis@nvidia.com" TargetMode="External"/><Relationship Id="rId1" Type="http://schemas.openxmlformats.org/officeDocument/2006/relationships/hyperlink" Target="mailto:dshinde@nvidia.com" TargetMode="External"/><Relationship Id="rId6" Type="http://schemas.openxmlformats.org/officeDocument/2006/relationships/hyperlink" Target="mailto:prg@nvidia.com" TargetMode="External"/><Relationship Id="rId11" Type="http://schemas.openxmlformats.org/officeDocument/2006/relationships/hyperlink" Target="mailto:skalyan@nvidia.com" TargetMode="External"/><Relationship Id="rId24" Type="http://schemas.openxmlformats.org/officeDocument/2006/relationships/hyperlink" Target="mailto:ssankirthana@nvidia.com" TargetMode="External"/><Relationship Id="rId5" Type="http://schemas.openxmlformats.org/officeDocument/2006/relationships/hyperlink" Target="mailto:sargade@nvidia.com" TargetMode="External"/><Relationship Id="rId15" Type="http://schemas.openxmlformats.org/officeDocument/2006/relationships/hyperlink" Target="mailto:smubeen@nvidia.com" TargetMode="External"/><Relationship Id="rId23" Type="http://schemas.openxmlformats.org/officeDocument/2006/relationships/hyperlink" Target="mailto:karun@nvidia.com" TargetMode="External"/><Relationship Id="rId28" Type="http://schemas.openxmlformats.org/officeDocument/2006/relationships/hyperlink" Target="mailto:tsrinivas@nvidia.com" TargetMode="External"/><Relationship Id="rId10" Type="http://schemas.openxmlformats.org/officeDocument/2006/relationships/hyperlink" Target="mailto:gkhan@nvidia.com" TargetMode="External"/><Relationship Id="rId19" Type="http://schemas.openxmlformats.org/officeDocument/2006/relationships/hyperlink" Target="mailto:sshekharmund@nvidia.com" TargetMode="External"/><Relationship Id="rId4" Type="http://schemas.openxmlformats.org/officeDocument/2006/relationships/hyperlink" Target="mailto:mufeeds@nvidia.com" TargetMode="External"/><Relationship Id="rId9" Type="http://schemas.openxmlformats.org/officeDocument/2006/relationships/hyperlink" Target="mailto:prg@nvidia.com" TargetMode="External"/><Relationship Id="rId14" Type="http://schemas.openxmlformats.org/officeDocument/2006/relationships/hyperlink" Target="mailto:sisindhuja@nvidia.com" TargetMode="External"/><Relationship Id="rId22" Type="http://schemas.openxmlformats.org/officeDocument/2006/relationships/hyperlink" Target="mailto:ythakre@nvidia.com" TargetMode="External"/><Relationship Id="rId27" Type="http://schemas.openxmlformats.org/officeDocument/2006/relationships/hyperlink" Target="mailto:ssofia@nvid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65911"/>
  </sheetPr>
  <dimension ref="A1:U2347"/>
  <sheetViews>
    <sheetView workbookViewId="0">
      <selection activeCell="B1" sqref="B1:M1048576"/>
    </sheetView>
  </sheetViews>
  <sheetFormatPr defaultRowHeight="14.4"/>
  <sheetData>
    <row r="1" spans="1:21">
      <c r="N1" s="34"/>
      <c r="O1" s="34"/>
      <c r="P1" s="34"/>
      <c r="Q1" s="34"/>
      <c r="R1" s="34"/>
      <c r="S1" s="34"/>
      <c r="T1" s="34"/>
      <c r="U1" s="34"/>
    </row>
    <row r="2" spans="1:21">
      <c r="B2" t="s">
        <v>0</v>
      </c>
      <c r="N2" s="34"/>
      <c r="O2" s="34"/>
      <c r="P2" s="34"/>
      <c r="Q2" s="34"/>
      <c r="R2" s="34"/>
      <c r="S2" s="34"/>
      <c r="T2" s="34"/>
      <c r="U2" s="34"/>
    </row>
    <row r="3" spans="1:2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s="34"/>
      <c r="O3" s="34"/>
      <c r="P3" s="34"/>
      <c r="Q3" s="34"/>
      <c r="R3" s="34"/>
      <c r="S3" s="34"/>
      <c r="T3" s="34"/>
      <c r="U3" s="34"/>
    </row>
    <row r="4" spans="1:21">
      <c r="A4" t="s">
        <v>14</v>
      </c>
      <c r="B4" s="1">
        <v>0.45512731481481478</v>
      </c>
      <c r="C4" s="1">
        <v>0.38063657407407409</v>
      </c>
      <c r="D4" s="1">
        <v>5.2118055555555563E-2</v>
      </c>
      <c r="E4" s="1">
        <v>2.2361111111111113E-2</v>
      </c>
      <c r="F4">
        <v>28</v>
      </c>
      <c r="G4">
        <v>789</v>
      </c>
      <c r="H4">
        <v>159</v>
      </c>
      <c r="I4">
        <v>4</v>
      </c>
      <c r="J4">
        <v>0</v>
      </c>
      <c r="K4">
        <v>0</v>
      </c>
      <c r="L4">
        <v>0</v>
      </c>
      <c r="M4">
        <v>97.55</v>
      </c>
      <c r="N4" s="34"/>
      <c r="O4" s="34"/>
      <c r="P4" s="34"/>
      <c r="Q4" s="34"/>
      <c r="R4" s="34"/>
      <c r="S4" s="34"/>
      <c r="T4" s="34"/>
      <c r="U4" s="34"/>
    </row>
    <row r="5" spans="1:21">
      <c r="A5" t="s">
        <v>15</v>
      </c>
      <c r="B5" s="1">
        <v>0.30586805555555557</v>
      </c>
      <c r="C5" s="1">
        <v>0.20622685185185186</v>
      </c>
      <c r="D5" s="1">
        <v>4.3854166666666666E-2</v>
      </c>
      <c r="E5" s="1">
        <v>5.5775462962962964E-2</v>
      </c>
      <c r="F5">
        <v>16</v>
      </c>
      <c r="G5">
        <v>457</v>
      </c>
      <c r="H5">
        <v>0</v>
      </c>
      <c r="I5">
        <v>0</v>
      </c>
      <c r="J5">
        <v>0</v>
      </c>
      <c r="K5">
        <v>0</v>
      </c>
      <c r="L5">
        <v>0</v>
      </c>
      <c r="N5" s="35"/>
      <c r="O5" s="35"/>
      <c r="P5" s="34"/>
      <c r="Q5" s="34"/>
      <c r="R5" s="34"/>
      <c r="S5" s="34"/>
      <c r="T5" s="34"/>
      <c r="U5" s="34"/>
    </row>
    <row r="6" spans="1:21">
      <c r="A6" t="s">
        <v>16</v>
      </c>
      <c r="B6" s="1">
        <v>0.33634259259259264</v>
      </c>
      <c r="C6" s="1">
        <v>0.29518518518518516</v>
      </c>
      <c r="D6" s="1">
        <v>2.6192129629629631E-2</v>
      </c>
      <c r="E6" s="1">
        <v>1.4953703703703705E-2</v>
      </c>
      <c r="F6">
        <v>41</v>
      </c>
      <c r="G6">
        <v>884</v>
      </c>
      <c r="H6">
        <v>72</v>
      </c>
      <c r="I6">
        <v>14</v>
      </c>
      <c r="J6">
        <v>0</v>
      </c>
      <c r="K6">
        <v>0</v>
      </c>
      <c r="L6">
        <v>0</v>
      </c>
      <c r="M6">
        <v>83.72</v>
      </c>
      <c r="N6" s="35"/>
      <c r="O6" s="35"/>
      <c r="P6" s="34"/>
      <c r="Q6" s="34"/>
      <c r="R6" s="34"/>
      <c r="S6" s="34"/>
      <c r="T6" s="34"/>
      <c r="U6" s="34"/>
    </row>
    <row r="7" spans="1:21">
      <c r="A7" t="s">
        <v>17</v>
      </c>
      <c r="B7" s="1">
        <v>0.35223379629629631</v>
      </c>
      <c r="C7" s="1">
        <v>0.21038194444444444</v>
      </c>
      <c r="D7" s="1">
        <v>0.10322916666666666</v>
      </c>
      <c r="E7" s="1">
        <v>3.861111111111111E-2</v>
      </c>
      <c r="F7">
        <v>17</v>
      </c>
      <c r="G7">
        <v>234</v>
      </c>
      <c r="H7">
        <v>97</v>
      </c>
      <c r="I7">
        <v>7</v>
      </c>
      <c r="J7">
        <v>0</v>
      </c>
      <c r="K7">
        <v>0</v>
      </c>
      <c r="L7">
        <v>0</v>
      </c>
      <c r="M7">
        <v>93.27</v>
      </c>
      <c r="N7" s="35"/>
      <c r="O7" s="35"/>
      <c r="P7" s="34"/>
      <c r="Q7" s="34"/>
      <c r="R7" s="34"/>
      <c r="S7" s="34"/>
      <c r="T7" s="34"/>
      <c r="U7" s="34"/>
    </row>
    <row r="8" spans="1:21">
      <c r="A8" t="s">
        <v>18</v>
      </c>
      <c r="B8" s="1">
        <v>0.2873263888888889</v>
      </c>
      <c r="C8" s="1">
        <v>0.17652777777777776</v>
      </c>
      <c r="D8" s="1">
        <v>7.2800925925925922E-2</v>
      </c>
      <c r="E8" s="1">
        <v>3.7986111111111116E-2</v>
      </c>
      <c r="F8">
        <v>117</v>
      </c>
      <c r="G8">
        <v>804</v>
      </c>
      <c r="H8">
        <v>1219</v>
      </c>
      <c r="I8">
        <v>201</v>
      </c>
      <c r="J8">
        <v>0</v>
      </c>
      <c r="K8">
        <v>0</v>
      </c>
      <c r="L8">
        <v>0</v>
      </c>
      <c r="M8">
        <v>85.85</v>
      </c>
      <c r="N8" s="35"/>
      <c r="O8" s="35"/>
      <c r="P8" s="34"/>
      <c r="Q8" s="34"/>
      <c r="R8" s="34"/>
      <c r="S8" s="34"/>
      <c r="T8" s="34"/>
      <c r="U8" s="34"/>
    </row>
    <row r="9" spans="1:21">
      <c r="A9" t="s">
        <v>19</v>
      </c>
      <c r="B9" s="1">
        <v>0.3790162037037037</v>
      </c>
      <c r="C9" s="1">
        <v>0.33353009259259259</v>
      </c>
      <c r="D9" s="1">
        <v>8.819444444444444E-3</v>
      </c>
      <c r="E9" s="1">
        <v>3.6666666666666667E-2</v>
      </c>
      <c r="F9">
        <v>67</v>
      </c>
      <c r="G9">
        <v>936</v>
      </c>
      <c r="H9">
        <v>492</v>
      </c>
      <c r="I9">
        <v>97</v>
      </c>
      <c r="J9">
        <v>0</v>
      </c>
      <c r="K9">
        <v>0</v>
      </c>
      <c r="L9">
        <v>0</v>
      </c>
      <c r="M9">
        <v>83.53</v>
      </c>
      <c r="N9" s="35"/>
      <c r="O9" s="35"/>
      <c r="P9" s="34"/>
      <c r="Q9" s="34"/>
      <c r="R9" s="34"/>
      <c r="S9" s="34"/>
      <c r="T9" s="34"/>
      <c r="U9" s="34"/>
    </row>
    <row r="10" spans="1:21">
      <c r="A10" t="s">
        <v>20</v>
      </c>
      <c r="B10" s="1">
        <v>0.2278240740740741</v>
      </c>
      <c r="C10" s="1">
        <v>0.18054398148148146</v>
      </c>
      <c r="D10" s="1">
        <v>1.7777777777777778E-2</v>
      </c>
      <c r="E10" s="1">
        <v>2.9490740740740744E-2</v>
      </c>
      <c r="F10">
        <v>19</v>
      </c>
      <c r="G10">
        <v>561</v>
      </c>
      <c r="H10">
        <v>0</v>
      </c>
      <c r="I10">
        <v>0</v>
      </c>
      <c r="J10">
        <v>13.91</v>
      </c>
      <c r="K10">
        <v>0</v>
      </c>
      <c r="L10">
        <v>0</v>
      </c>
      <c r="N10" s="35"/>
      <c r="O10" s="35"/>
      <c r="P10" s="34"/>
      <c r="Q10" s="34"/>
      <c r="R10" s="34"/>
      <c r="S10" s="34"/>
      <c r="T10" s="34"/>
      <c r="U10" s="34"/>
    </row>
    <row r="11" spans="1:21">
      <c r="A11" t="s">
        <v>21</v>
      </c>
      <c r="B11" s="1">
        <v>6.5335648148148143E-2</v>
      </c>
      <c r="C11" s="1">
        <v>5.6041666666666663E-2</v>
      </c>
      <c r="D11" s="1">
        <v>1.1111111111111111E-3</v>
      </c>
      <c r="E11" s="1">
        <v>8.1828703703703699E-3</v>
      </c>
      <c r="F11">
        <v>8</v>
      </c>
      <c r="G11">
        <v>190</v>
      </c>
      <c r="H11">
        <v>0</v>
      </c>
      <c r="I11">
        <v>0</v>
      </c>
      <c r="J11">
        <v>0</v>
      </c>
      <c r="K11">
        <v>0</v>
      </c>
      <c r="L11">
        <v>0</v>
      </c>
      <c r="N11" s="35"/>
      <c r="O11" s="35"/>
      <c r="P11" s="34"/>
      <c r="Q11" s="34"/>
      <c r="R11" s="34"/>
      <c r="S11" s="34"/>
      <c r="T11" s="34"/>
      <c r="U11" s="34"/>
    </row>
    <row r="12" spans="1:21">
      <c r="A12" t="s">
        <v>22</v>
      </c>
      <c r="B12" s="10">
        <v>1.1760416666666667</v>
      </c>
      <c r="C12" s="1">
        <v>0.87237268518518529</v>
      </c>
      <c r="D12" s="1">
        <v>9.3946759259259258E-2</v>
      </c>
      <c r="E12" s="1">
        <v>0.20969907407407407</v>
      </c>
      <c r="F12">
        <v>70</v>
      </c>
      <c r="G12">
        <v>3391</v>
      </c>
      <c r="H12">
        <v>497</v>
      </c>
      <c r="I12">
        <v>4</v>
      </c>
      <c r="J12">
        <v>44.89</v>
      </c>
      <c r="K12">
        <v>5.63</v>
      </c>
      <c r="L12">
        <v>0.04</v>
      </c>
      <c r="M12">
        <v>99.2</v>
      </c>
      <c r="N12" s="35"/>
      <c r="O12" s="35"/>
      <c r="P12" s="34"/>
      <c r="Q12" s="34"/>
      <c r="R12" s="34"/>
      <c r="S12" s="34"/>
      <c r="T12" s="34"/>
      <c r="U12" s="34"/>
    </row>
    <row r="13" spans="1:21">
      <c r="A13" t="s">
        <v>23</v>
      </c>
      <c r="B13" s="1">
        <v>2.2685185185185182E-3</v>
      </c>
      <c r="C13" s="1">
        <v>1.8171296296296297E-3</v>
      </c>
      <c r="D13" s="1">
        <v>3.4722222222222222E-5</v>
      </c>
      <c r="E13" s="1">
        <v>4.0509259259259258E-4</v>
      </c>
      <c r="F13">
        <v>1</v>
      </c>
      <c r="G13">
        <v>4</v>
      </c>
      <c r="H13">
        <v>0</v>
      </c>
      <c r="I13">
        <v>32</v>
      </c>
      <c r="J13">
        <v>0</v>
      </c>
      <c r="K13">
        <v>0</v>
      </c>
      <c r="L13">
        <v>0</v>
      </c>
      <c r="M13">
        <v>0</v>
      </c>
      <c r="N13" s="35"/>
      <c r="O13" s="35"/>
      <c r="P13" s="34"/>
      <c r="Q13" s="34"/>
      <c r="R13" s="34"/>
      <c r="S13" s="34"/>
      <c r="T13" s="34"/>
      <c r="U13" s="34"/>
    </row>
    <row r="14" spans="1:21">
      <c r="A14" t="s">
        <v>24</v>
      </c>
      <c r="B14" s="1">
        <v>0.19756944444444446</v>
      </c>
      <c r="C14" s="1">
        <v>0.10958333333333332</v>
      </c>
      <c r="D14" s="1">
        <v>3.8495370370370367E-2</v>
      </c>
      <c r="E14" s="1">
        <v>4.9479166666666664E-2</v>
      </c>
      <c r="F14">
        <v>326</v>
      </c>
      <c r="G14">
        <v>351</v>
      </c>
      <c r="H14">
        <v>85</v>
      </c>
      <c r="I14">
        <v>0</v>
      </c>
      <c r="J14">
        <v>0</v>
      </c>
      <c r="K14">
        <v>0</v>
      </c>
      <c r="L14">
        <v>0</v>
      </c>
      <c r="M14">
        <v>100</v>
      </c>
      <c r="N14" s="35"/>
      <c r="O14" s="35"/>
      <c r="P14" s="34"/>
      <c r="Q14" s="34"/>
      <c r="R14" s="34"/>
      <c r="S14" s="34"/>
      <c r="T14" s="34"/>
      <c r="U14" s="34"/>
    </row>
    <row r="15" spans="1:21">
      <c r="A15" t="s">
        <v>25</v>
      </c>
      <c r="B15" s="1">
        <v>0.45018518518518519</v>
      </c>
      <c r="C15" s="1">
        <v>0.22134259259259259</v>
      </c>
      <c r="D15" s="1">
        <v>0.17479166666666668</v>
      </c>
      <c r="E15" s="1">
        <v>5.4039351851851852E-2</v>
      </c>
      <c r="F15">
        <v>9</v>
      </c>
      <c r="G15">
        <v>693</v>
      </c>
      <c r="H15">
        <v>0</v>
      </c>
      <c r="I15">
        <v>0</v>
      </c>
      <c r="J15">
        <v>0</v>
      </c>
      <c r="K15">
        <v>0</v>
      </c>
      <c r="L15">
        <v>0</v>
      </c>
      <c r="N15" s="35"/>
      <c r="O15" s="35"/>
      <c r="P15" s="34"/>
      <c r="Q15" s="34"/>
      <c r="R15" s="34"/>
      <c r="S15" s="34"/>
      <c r="T15" s="34"/>
      <c r="U15" s="34"/>
    </row>
    <row r="16" spans="1:21">
      <c r="A16" t="s">
        <v>26</v>
      </c>
      <c r="B16" s="1">
        <v>0.19628472222222224</v>
      </c>
      <c r="C16" s="1">
        <v>4.9722222222222223E-2</v>
      </c>
      <c r="D16" s="1">
        <v>0.14581018518518518</v>
      </c>
      <c r="E16" s="1">
        <v>7.407407407407407E-4</v>
      </c>
      <c r="F16">
        <v>3</v>
      </c>
      <c r="G16">
        <v>475</v>
      </c>
      <c r="H16">
        <v>579</v>
      </c>
      <c r="I16">
        <v>3</v>
      </c>
      <c r="J16">
        <v>2.06</v>
      </c>
      <c r="K16">
        <v>2.27</v>
      </c>
      <c r="L16">
        <v>0</v>
      </c>
      <c r="M16">
        <v>99.48</v>
      </c>
      <c r="N16" s="35"/>
      <c r="O16" s="35"/>
      <c r="P16" s="34"/>
      <c r="Q16" s="34"/>
      <c r="R16" s="34"/>
      <c r="S16" s="34"/>
      <c r="T16" s="34"/>
      <c r="U16" s="34"/>
    </row>
    <row r="17" spans="1:21">
      <c r="A17" t="s">
        <v>27</v>
      </c>
      <c r="B17" s="1">
        <v>8.6365740740740729E-2</v>
      </c>
      <c r="C17" s="1">
        <v>4.9733796296296297E-2</v>
      </c>
      <c r="D17" s="1">
        <v>2.7905092592592592E-2</v>
      </c>
      <c r="E17" s="1">
        <v>8.7152777777777784E-3</v>
      </c>
      <c r="F17">
        <v>13</v>
      </c>
      <c r="G17">
        <v>189</v>
      </c>
      <c r="H17">
        <v>217</v>
      </c>
      <c r="I17">
        <v>11</v>
      </c>
      <c r="J17">
        <v>0</v>
      </c>
      <c r="K17">
        <v>0</v>
      </c>
      <c r="L17">
        <v>0</v>
      </c>
      <c r="M17">
        <v>95.18</v>
      </c>
      <c r="N17" s="35"/>
      <c r="O17" s="35"/>
      <c r="P17" s="34"/>
      <c r="Q17" s="34"/>
      <c r="R17" s="34"/>
      <c r="S17" s="34"/>
      <c r="T17" s="34"/>
      <c r="U17" s="34"/>
    </row>
    <row r="18" spans="1:21">
      <c r="A18" t="s">
        <v>28</v>
      </c>
      <c r="B18" s="1">
        <v>0.32569444444444445</v>
      </c>
      <c r="C18" s="1">
        <v>0.29207175925925927</v>
      </c>
      <c r="D18" s="1">
        <v>2.1608796296296296E-2</v>
      </c>
      <c r="E18" s="1">
        <v>1.2013888888888888E-2</v>
      </c>
      <c r="F18">
        <v>18</v>
      </c>
      <c r="G18">
        <v>338</v>
      </c>
      <c r="H18">
        <v>208</v>
      </c>
      <c r="I18">
        <v>4</v>
      </c>
      <c r="J18">
        <v>0</v>
      </c>
      <c r="K18">
        <v>0</v>
      </c>
      <c r="L18">
        <v>0</v>
      </c>
      <c r="M18">
        <v>98.11</v>
      </c>
      <c r="N18" s="35"/>
      <c r="O18" s="35"/>
      <c r="P18" s="34"/>
      <c r="Q18" s="34"/>
      <c r="R18" s="34"/>
      <c r="S18" s="34"/>
      <c r="T18" s="34"/>
      <c r="U18" s="34"/>
    </row>
    <row r="19" spans="1:21">
      <c r="A19" t="s">
        <v>29</v>
      </c>
      <c r="B19" s="1">
        <v>0.21805555555555556</v>
      </c>
      <c r="C19" s="1">
        <v>0.20127314814814815</v>
      </c>
      <c r="D19" s="1">
        <v>1.3483796296296298E-2</v>
      </c>
      <c r="E19" s="1">
        <v>3.2870370370370367E-3</v>
      </c>
      <c r="F19">
        <v>47</v>
      </c>
      <c r="G19">
        <v>875</v>
      </c>
      <c r="H19">
        <v>926</v>
      </c>
      <c r="I19">
        <v>102</v>
      </c>
      <c r="J19">
        <v>0</v>
      </c>
      <c r="K19">
        <v>0</v>
      </c>
      <c r="L19">
        <v>0</v>
      </c>
      <c r="M19">
        <v>90.08</v>
      </c>
      <c r="N19" s="35"/>
      <c r="O19" s="35"/>
      <c r="P19" s="34"/>
      <c r="Q19" s="34"/>
      <c r="R19" s="34"/>
      <c r="S19" s="34"/>
      <c r="T19" s="34"/>
      <c r="U19" s="34"/>
    </row>
    <row r="20" spans="1:21">
      <c r="A20" t="s">
        <v>30</v>
      </c>
      <c r="B20" s="1">
        <v>0</v>
      </c>
      <c r="C20" s="1">
        <v>0</v>
      </c>
      <c r="D20" s="1">
        <v>0</v>
      </c>
      <c r="E20" s="1">
        <v>0</v>
      </c>
      <c r="F20">
        <v>0</v>
      </c>
      <c r="G20">
        <v>0</v>
      </c>
      <c r="H20">
        <v>49</v>
      </c>
      <c r="I20">
        <v>3</v>
      </c>
      <c r="J20">
        <v>0</v>
      </c>
      <c r="K20">
        <v>0</v>
      </c>
      <c r="L20">
        <v>0</v>
      </c>
      <c r="M20">
        <v>94.23</v>
      </c>
      <c r="N20" s="35"/>
      <c r="O20" s="35"/>
      <c r="P20" s="34"/>
      <c r="Q20" s="34"/>
      <c r="R20" s="34"/>
      <c r="S20" s="34"/>
      <c r="T20" s="34"/>
      <c r="U20" s="34"/>
    </row>
    <row r="21" spans="1:21">
      <c r="A21" t="s">
        <v>31</v>
      </c>
      <c r="B21" s="1">
        <v>0.65704861111111112</v>
      </c>
      <c r="C21" s="1">
        <v>0.32722222222222225</v>
      </c>
      <c r="D21" s="1">
        <v>0.13243055555555555</v>
      </c>
      <c r="E21" s="1">
        <v>0.19739583333333333</v>
      </c>
      <c r="F21">
        <v>48</v>
      </c>
      <c r="G21">
        <v>1127</v>
      </c>
      <c r="H21">
        <v>140</v>
      </c>
      <c r="I21">
        <v>13</v>
      </c>
      <c r="J21">
        <v>0</v>
      </c>
      <c r="K21">
        <v>0</v>
      </c>
      <c r="L21">
        <v>0</v>
      </c>
      <c r="M21">
        <v>91.5</v>
      </c>
      <c r="N21" s="35"/>
      <c r="O21" s="35"/>
      <c r="P21" s="34"/>
      <c r="Q21" s="34"/>
      <c r="R21" s="34"/>
      <c r="S21" s="34"/>
      <c r="T21" s="34"/>
      <c r="U21" s="34"/>
    </row>
    <row r="22" spans="1:21">
      <c r="A22" t="s">
        <v>32</v>
      </c>
      <c r="B22" s="1">
        <v>0.29550925925925925</v>
      </c>
      <c r="C22" s="1">
        <v>0.19682870370370367</v>
      </c>
      <c r="D22" s="1">
        <v>4.0833333333333333E-2</v>
      </c>
      <c r="E22" s="1">
        <v>5.7847222222222223E-2</v>
      </c>
      <c r="F22">
        <v>150</v>
      </c>
      <c r="G22">
        <v>1546</v>
      </c>
      <c r="H22">
        <v>1373</v>
      </c>
      <c r="I22">
        <v>152</v>
      </c>
      <c r="J22">
        <v>0</v>
      </c>
      <c r="K22">
        <v>0</v>
      </c>
      <c r="L22">
        <v>0</v>
      </c>
      <c r="M22">
        <v>90.03</v>
      </c>
      <c r="N22" s="35"/>
      <c r="O22" s="35"/>
      <c r="P22" s="34"/>
      <c r="Q22" s="34"/>
      <c r="R22" s="34"/>
      <c r="S22" s="34"/>
      <c r="T22" s="34"/>
      <c r="U22" s="34"/>
    </row>
    <row r="23" spans="1:21">
      <c r="A23" t="s">
        <v>33</v>
      </c>
      <c r="B23" s="1">
        <v>4.8611111111111104E-4</v>
      </c>
      <c r="C23" s="1">
        <v>4.0509259259259258E-4</v>
      </c>
      <c r="D23" s="1">
        <v>0</v>
      </c>
      <c r="E23" s="1">
        <v>6.9444444444444444E-5</v>
      </c>
      <c r="F23">
        <v>1</v>
      </c>
      <c r="G23">
        <v>0</v>
      </c>
      <c r="H23">
        <v>39</v>
      </c>
      <c r="I23">
        <v>30</v>
      </c>
      <c r="J23">
        <v>0</v>
      </c>
      <c r="K23">
        <v>0</v>
      </c>
      <c r="L23">
        <v>0</v>
      </c>
      <c r="M23">
        <v>56.52</v>
      </c>
      <c r="N23" s="35"/>
      <c r="O23" s="35"/>
      <c r="P23" s="34"/>
      <c r="Q23" s="34"/>
      <c r="R23" s="34"/>
      <c r="S23" s="34"/>
      <c r="T23" s="34"/>
      <c r="U23" s="34"/>
    </row>
    <row r="24" spans="1:21">
      <c r="A24" t="s">
        <v>34</v>
      </c>
      <c r="B24" s="1">
        <v>0</v>
      </c>
      <c r="C24" s="1">
        <v>0</v>
      </c>
      <c r="D24" s="1">
        <v>0</v>
      </c>
      <c r="E24" s="1">
        <v>0</v>
      </c>
      <c r="F24">
        <v>0</v>
      </c>
      <c r="G24">
        <v>0</v>
      </c>
      <c r="H24">
        <v>985</v>
      </c>
      <c r="I24">
        <v>4</v>
      </c>
      <c r="J24">
        <v>0</v>
      </c>
      <c r="K24">
        <v>4.16</v>
      </c>
      <c r="L24">
        <v>0.01</v>
      </c>
      <c r="M24">
        <v>99.6</v>
      </c>
      <c r="N24" s="35"/>
      <c r="O24" s="35"/>
      <c r="P24" s="34"/>
      <c r="Q24" s="34"/>
      <c r="R24" s="34"/>
      <c r="S24" s="34"/>
      <c r="T24" s="34"/>
      <c r="U24" s="34"/>
    </row>
    <row r="25" spans="1:21">
      <c r="A25" t="s">
        <v>35</v>
      </c>
      <c r="B25" s="1">
        <v>0.33913194444444444</v>
      </c>
      <c r="C25" s="1">
        <v>0.26616898148148149</v>
      </c>
      <c r="D25" s="1">
        <v>2.630787037037037E-2</v>
      </c>
      <c r="E25" s="1">
        <v>4.6643518518518522E-2</v>
      </c>
      <c r="F25">
        <v>25</v>
      </c>
      <c r="G25">
        <v>532</v>
      </c>
      <c r="H25">
        <v>365</v>
      </c>
      <c r="I25">
        <v>73</v>
      </c>
      <c r="J25">
        <v>0</v>
      </c>
      <c r="K25">
        <v>0</v>
      </c>
      <c r="L25">
        <v>0</v>
      </c>
      <c r="M25">
        <v>83.33</v>
      </c>
      <c r="N25" s="35"/>
      <c r="O25" s="35"/>
      <c r="P25" s="34"/>
      <c r="Q25" s="34"/>
      <c r="R25" s="34"/>
      <c r="S25" s="34"/>
      <c r="T25" s="34"/>
      <c r="U25" s="34"/>
    </row>
    <row r="26" spans="1:21">
      <c r="A26" t="s">
        <v>36</v>
      </c>
      <c r="B26" s="1">
        <v>0.1829861111111111</v>
      </c>
      <c r="C26" s="1">
        <v>0.15219907407407407</v>
      </c>
      <c r="D26" s="1">
        <v>1.3541666666666667E-2</v>
      </c>
      <c r="E26" s="1">
        <v>1.7233796296296296E-2</v>
      </c>
      <c r="F26">
        <v>121</v>
      </c>
      <c r="G26">
        <v>763</v>
      </c>
      <c r="H26">
        <v>1076</v>
      </c>
      <c r="I26">
        <v>357</v>
      </c>
      <c r="J26">
        <v>0</v>
      </c>
      <c r="K26">
        <v>0</v>
      </c>
      <c r="L26">
        <v>0</v>
      </c>
      <c r="M26">
        <v>75.09</v>
      </c>
      <c r="N26" s="35"/>
      <c r="O26" s="35"/>
      <c r="P26" s="34"/>
      <c r="Q26" s="34"/>
      <c r="R26" s="34"/>
      <c r="S26" s="34"/>
      <c r="T26" s="34"/>
      <c r="U26" s="34"/>
    </row>
    <row r="27" spans="1:21">
      <c r="A27" t="s">
        <v>37</v>
      </c>
      <c r="B27" s="1">
        <v>0.38149305555555557</v>
      </c>
      <c r="C27" s="1">
        <v>0.26996527777777779</v>
      </c>
      <c r="D27" s="1">
        <v>6.0497685185185189E-2</v>
      </c>
      <c r="E27" s="1">
        <v>5.1018518518518519E-2</v>
      </c>
      <c r="F27">
        <v>28</v>
      </c>
      <c r="G27">
        <v>595</v>
      </c>
      <c r="H27">
        <v>9</v>
      </c>
      <c r="I27">
        <v>0</v>
      </c>
      <c r="J27">
        <v>0</v>
      </c>
      <c r="K27">
        <v>0</v>
      </c>
      <c r="L27">
        <v>0</v>
      </c>
      <c r="M27">
        <v>100</v>
      </c>
      <c r="N27" s="35"/>
      <c r="O27" s="35"/>
      <c r="P27" s="34"/>
      <c r="Q27" s="34"/>
      <c r="R27" s="34"/>
      <c r="S27" s="34"/>
      <c r="T27" s="34"/>
      <c r="U27" s="34"/>
    </row>
    <row r="28" spans="1:21">
      <c r="A28" t="s">
        <v>38</v>
      </c>
      <c r="B28" s="1">
        <v>0.37003472222222222</v>
      </c>
      <c r="C28" s="1">
        <v>0.26902777777777781</v>
      </c>
      <c r="D28" s="1">
        <v>8.0671296296296297E-2</v>
      </c>
      <c r="E28" s="1">
        <v>2.0324074074074074E-2</v>
      </c>
      <c r="F28">
        <v>23</v>
      </c>
      <c r="G28">
        <v>533</v>
      </c>
      <c r="H28">
        <v>0</v>
      </c>
      <c r="I28">
        <v>0</v>
      </c>
      <c r="J28">
        <v>0</v>
      </c>
      <c r="K28">
        <v>0</v>
      </c>
      <c r="L28">
        <v>0</v>
      </c>
      <c r="N28" s="35"/>
      <c r="O28" s="35"/>
      <c r="P28" s="34"/>
      <c r="Q28" s="34"/>
      <c r="R28" s="34"/>
      <c r="S28" s="34"/>
      <c r="T28" s="34"/>
      <c r="U28" s="34"/>
    </row>
    <row r="29" spans="1:21">
      <c r="A29" t="s">
        <v>39</v>
      </c>
      <c r="B29" s="1">
        <v>0.15307870370370372</v>
      </c>
      <c r="C29" s="1">
        <v>0.15246527777777777</v>
      </c>
      <c r="D29" s="1">
        <v>6.134259259259259E-4</v>
      </c>
      <c r="E29" s="1">
        <v>0</v>
      </c>
      <c r="F29">
        <v>1</v>
      </c>
      <c r="G29">
        <v>1</v>
      </c>
      <c r="H29">
        <v>6</v>
      </c>
      <c r="I29">
        <v>1</v>
      </c>
      <c r="J29">
        <v>0</v>
      </c>
      <c r="K29">
        <v>0</v>
      </c>
      <c r="L29">
        <v>0</v>
      </c>
      <c r="M29">
        <v>85.71</v>
      </c>
      <c r="N29" s="35"/>
      <c r="O29" s="35"/>
      <c r="P29" s="34"/>
      <c r="Q29" s="34"/>
      <c r="R29" s="34"/>
      <c r="S29" s="34"/>
      <c r="T29" s="34"/>
      <c r="U29" s="34"/>
    </row>
    <row r="30" spans="1:21">
      <c r="A30" t="s">
        <v>40</v>
      </c>
      <c r="B30" s="1">
        <v>0.55109953703703707</v>
      </c>
      <c r="C30" s="1">
        <v>0.42803240740740739</v>
      </c>
      <c r="D30" s="1">
        <v>5.559027777777778E-2</v>
      </c>
      <c r="E30" s="1">
        <v>6.7453703703703696E-2</v>
      </c>
      <c r="F30">
        <v>55</v>
      </c>
      <c r="G30">
        <v>932</v>
      </c>
      <c r="H30">
        <v>441</v>
      </c>
      <c r="I30">
        <v>49</v>
      </c>
      <c r="J30">
        <v>0</v>
      </c>
      <c r="K30">
        <v>0</v>
      </c>
      <c r="L30">
        <v>0</v>
      </c>
      <c r="M30">
        <v>90</v>
      </c>
      <c r="N30" s="35"/>
      <c r="O30" s="35"/>
      <c r="P30" s="34"/>
      <c r="Q30" s="34"/>
      <c r="R30" s="34"/>
      <c r="S30" s="34"/>
      <c r="T30" s="34"/>
      <c r="U30" s="34"/>
    </row>
    <row r="31" spans="1:21">
      <c r="A31" t="s">
        <v>41</v>
      </c>
      <c r="B31" s="1">
        <v>0.41975694444444445</v>
      </c>
      <c r="C31" s="1">
        <v>0.22296296296296295</v>
      </c>
      <c r="D31" s="1">
        <v>0.1638425925925926</v>
      </c>
      <c r="E31" s="1">
        <v>3.2939814814814811E-2</v>
      </c>
      <c r="F31">
        <v>41</v>
      </c>
      <c r="G31">
        <v>583</v>
      </c>
      <c r="H31">
        <v>259</v>
      </c>
      <c r="I31">
        <v>16</v>
      </c>
      <c r="J31">
        <v>0</v>
      </c>
      <c r="K31">
        <v>0</v>
      </c>
      <c r="L31">
        <v>0</v>
      </c>
      <c r="M31">
        <v>94.18</v>
      </c>
      <c r="N31" s="35"/>
      <c r="O31" s="35"/>
      <c r="P31" s="34"/>
      <c r="Q31" s="34"/>
      <c r="R31" s="34"/>
      <c r="S31" s="34"/>
      <c r="T31" s="34"/>
      <c r="U31" s="34"/>
    </row>
    <row r="32" spans="1:21">
      <c r="A32" t="s">
        <v>42</v>
      </c>
      <c r="B32" s="1">
        <v>0.30523148148148149</v>
      </c>
      <c r="C32" s="1">
        <v>0.23972222222222225</v>
      </c>
      <c r="D32" s="1">
        <v>1.9340277777777779E-2</v>
      </c>
      <c r="E32" s="1">
        <v>4.614583333333333E-2</v>
      </c>
      <c r="F32">
        <v>26</v>
      </c>
      <c r="G32">
        <v>440</v>
      </c>
      <c r="H32">
        <v>318</v>
      </c>
      <c r="I32">
        <v>11</v>
      </c>
      <c r="J32">
        <v>0</v>
      </c>
      <c r="K32">
        <v>0</v>
      </c>
      <c r="L32">
        <v>0</v>
      </c>
      <c r="M32">
        <v>96.66</v>
      </c>
      <c r="N32" s="35"/>
      <c r="O32" s="35"/>
      <c r="P32" s="34"/>
      <c r="Q32" s="34"/>
      <c r="R32" s="34"/>
      <c r="S32" s="34"/>
      <c r="T32" s="34"/>
      <c r="U32" s="34"/>
    </row>
    <row r="33" spans="1:21">
      <c r="A33" t="s">
        <v>43</v>
      </c>
      <c r="B33" s="1">
        <v>0.20570601851851852</v>
      </c>
      <c r="C33" s="1">
        <v>0.17494212962962963</v>
      </c>
      <c r="D33" s="1">
        <v>9.1087962962962971E-3</v>
      </c>
      <c r="E33" s="1">
        <v>2.164351851851852E-2</v>
      </c>
      <c r="F33">
        <v>14</v>
      </c>
      <c r="G33">
        <v>407</v>
      </c>
      <c r="H33">
        <v>0</v>
      </c>
      <c r="I33">
        <v>0</v>
      </c>
      <c r="J33">
        <v>0</v>
      </c>
      <c r="K33">
        <v>0</v>
      </c>
      <c r="L33">
        <v>0</v>
      </c>
      <c r="N33" s="35"/>
      <c r="O33" s="35"/>
      <c r="P33" s="34"/>
      <c r="Q33" s="34"/>
      <c r="R33" s="34"/>
      <c r="S33" s="34"/>
      <c r="T33" s="34"/>
      <c r="U33" s="34"/>
    </row>
    <row r="34" spans="1:21">
      <c r="A34" t="s">
        <v>44</v>
      </c>
      <c r="B34" s="1">
        <v>0.58870370370370373</v>
      </c>
      <c r="C34" s="1">
        <v>0.41805555555555557</v>
      </c>
      <c r="D34" s="1">
        <v>3.2025462962962964E-2</v>
      </c>
      <c r="E34" s="1">
        <v>0.1386111111111111</v>
      </c>
      <c r="F34">
        <v>31</v>
      </c>
      <c r="G34">
        <v>728</v>
      </c>
      <c r="H34">
        <v>213</v>
      </c>
      <c r="I34">
        <v>4</v>
      </c>
      <c r="J34">
        <v>0</v>
      </c>
      <c r="K34">
        <v>0</v>
      </c>
      <c r="L34">
        <v>0</v>
      </c>
      <c r="M34">
        <v>98.16</v>
      </c>
      <c r="N34" s="35"/>
      <c r="O34" s="35"/>
      <c r="P34" s="34"/>
      <c r="Q34" s="34"/>
      <c r="R34" s="34"/>
      <c r="S34" s="34"/>
      <c r="T34" s="34"/>
      <c r="U34" s="34"/>
    </row>
    <row r="35" spans="1:21">
      <c r="A35" t="s">
        <v>45</v>
      </c>
      <c r="B35" s="1">
        <v>0.55350694444444448</v>
      </c>
      <c r="C35" s="1">
        <v>0.35017361111111112</v>
      </c>
      <c r="D35" s="1">
        <v>0.18854166666666669</v>
      </c>
      <c r="E35" s="1">
        <v>1.4780092592592595E-2</v>
      </c>
      <c r="F35">
        <v>76</v>
      </c>
      <c r="G35">
        <v>1019</v>
      </c>
      <c r="H35">
        <v>567</v>
      </c>
      <c r="I35">
        <v>96</v>
      </c>
      <c r="J35">
        <v>0</v>
      </c>
      <c r="K35">
        <v>0</v>
      </c>
      <c r="L35">
        <v>0</v>
      </c>
      <c r="M35">
        <v>85.52</v>
      </c>
      <c r="N35" s="35"/>
      <c r="O35" s="35"/>
      <c r="P35" s="34"/>
      <c r="Q35" s="34"/>
      <c r="R35" s="34"/>
      <c r="S35" s="34"/>
      <c r="T35" s="34"/>
      <c r="U35" s="34"/>
    </row>
    <row r="36" spans="1:21">
      <c r="A36" t="s">
        <v>46</v>
      </c>
      <c r="B36" s="1">
        <v>0.14623842592592592</v>
      </c>
      <c r="C36" s="1">
        <v>0.10530092592592592</v>
      </c>
      <c r="D36" s="1">
        <v>3.7685185185185183E-2</v>
      </c>
      <c r="E36" s="1">
        <v>3.2407407407407406E-3</v>
      </c>
      <c r="F36">
        <v>33</v>
      </c>
      <c r="G36">
        <v>356</v>
      </c>
      <c r="H36">
        <v>362</v>
      </c>
      <c r="I36">
        <v>6</v>
      </c>
      <c r="J36">
        <v>0</v>
      </c>
      <c r="K36">
        <v>0</v>
      </c>
      <c r="L36">
        <v>0</v>
      </c>
      <c r="M36">
        <v>98.37</v>
      </c>
      <c r="N36" s="35"/>
      <c r="O36" s="35"/>
      <c r="P36" s="34"/>
      <c r="Q36" s="34"/>
      <c r="R36" s="34"/>
      <c r="S36" s="34"/>
      <c r="T36" s="34"/>
      <c r="U36" s="34"/>
    </row>
    <row r="37" spans="1:21">
      <c r="A37" t="s">
        <v>47</v>
      </c>
      <c r="B37" s="1">
        <v>0.10515046296296297</v>
      </c>
      <c r="C37" s="1">
        <v>9.449074074074075E-2</v>
      </c>
      <c r="D37" s="1">
        <v>2.9050925925925928E-3</v>
      </c>
      <c r="E37" s="1">
        <v>7.743055555555556E-3</v>
      </c>
      <c r="F37">
        <v>17</v>
      </c>
      <c r="G37">
        <v>265</v>
      </c>
      <c r="H37">
        <v>94</v>
      </c>
      <c r="I37">
        <v>8</v>
      </c>
      <c r="J37">
        <v>0</v>
      </c>
      <c r="K37">
        <v>0</v>
      </c>
      <c r="L37">
        <v>0</v>
      </c>
      <c r="M37">
        <v>92.16</v>
      </c>
      <c r="N37" s="35"/>
      <c r="O37" s="35"/>
      <c r="P37" s="34"/>
      <c r="Q37" s="34"/>
      <c r="R37" s="34"/>
      <c r="S37" s="34"/>
      <c r="T37" s="34"/>
      <c r="U37" s="34"/>
    </row>
    <row r="38" spans="1:21">
      <c r="A38" t="s">
        <v>48</v>
      </c>
      <c r="B38" s="1">
        <v>0.35651620370370374</v>
      </c>
      <c r="C38" s="1">
        <v>0.17645833333333336</v>
      </c>
      <c r="D38" s="1">
        <v>0.12354166666666666</v>
      </c>
      <c r="E38" s="1">
        <v>5.6504629629629627E-2</v>
      </c>
      <c r="F38">
        <v>120</v>
      </c>
      <c r="G38">
        <v>942</v>
      </c>
      <c r="H38">
        <v>1131</v>
      </c>
      <c r="I38">
        <v>92</v>
      </c>
      <c r="J38">
        <v>0</v>
      </c>
      <c r="K38">
        <v>0</v>
      </c>
      <c r="L38">
        <v>0</v>
      </c>
      <c r="M38">
        <v>92.48</v>
      </c>
      <c r="N38" s="35"/>
      <c r="O38" s="35"/>
      <c r="P38" s="34"/>
      <c r="Q38" s="34"/>
      <c r="R38" s="34"/>
      <c r="S38" s="34"/>
      <c r="T38" s="34"/>
      <c r="U38" s="34"/>
    </row>
    <row r="39" spans="1:21">
      <c r="A39" t="s">
        <v>49</v>
      </c>
      <c r="B39" s="1">
        <v>0.54628472222222224</v>
      </c>
      <c r="C39" s="1">
        <v>0.44284722222222223</v>
      </c>
      <c r="D39" s="1">
        <v>5.9884259259259255E-2</v>
      </c>
      <c r="E39" s="1">
        <v>4.3541666666666666E-2</v>
      </c>
      <c r="F39">
        <v>62</v>
      </c>
      <c r="G39">
        <v>590</v>
      </c>
      <c r="H39">
        <v>565</v>
      </c>
      <c r="I39">
        <v>75</v>
      </c>
      <c r="J39">
        <v>0</v>
      </c>
      <c r="K39">
        <v>0</v>
      </c>
      <c r="L39">
        <v>0</v>
      </c>
      <c r="M39">
        <v>88.28</v>
      </c>
      <c r="N39" s="35"/>
      <c r="O39" s="35"/>
      <c r="P39" s="34"/>
      <c r="Q39" s="34"/>
      <c r="R39" s="34"/>
      <c r="S39" s="34"/>
      <c r="T39" s="34"/>
      <c r="U39" s="34"/>
    </row>
    <row r="40" spans="1:21">
      <c r="A40" t="s">
        <v>50</v>
      </c>
      <c r="B40" s="1">
        <v>8.3634259259259255E-2</v>
      </c>
      <c r="C40" s="1">
        <v>7.6562499999999992E-2</v>
      </c>
      <c r="D40" s="1">
        <v>3.8194444444444443E-3</v>
      </c>
      <c r="E40" s="1">
        <v>3.2407407407407406E-3</v>
      </c>
      <c r="F40">
        <v>20</v>
      </c>
      <c r="G40">
        <v>186</v>
      </c>
      <c r="H40">
        <v>352</v>
      </c>
      <c r="I40">
        <v>38</v>
      </c>
      <c r="J40">
        <v>0</v>
      </c>
      <c r="K40">
        <v>0</v>
      </c>
      <c r="L40">
        <v>0</v>
      </c>
      <c r="M40">
        <v>90.26</v>
      </c>
      <c r="N40" s="35"/>
      <c r="O40" s="35"/>
      <c r="P40" s="34"/>
      <c r="Q40" s="34"/>
      <c r="R40" s="34"/>
      <c r="S40" s="34"/>
      <c r="T40" s="34"/>
      <c r="U40" s="34"/>
    </row>
    <row r="41" spans="1:21">
      <c r="A41" t="s">
        <v>51</v>
      </c>
      <c r="B41" s="1">
        <v>0.46608796296296301</v>
      </c>
      <c r="C41" s="1">
        <v>0.36533564814814817</v>
      </c>
      <c r="D41" s="1">
        <v>5.5069444444444449E-2</v>
      </c>
      <c r="E41" s="1">
        <v>4.5671296296296293E-2</v>
      </c>
      <c r="F41">
        <v>25</v>
      </c>
      <c r="G41">
        <v>1403</v>
      </c>
      <c r="H41">
        <v>279</v>
      </c>
      <c r="I41">
        <v>0</v>
      </c>
      <c r="J41">
        <v>15.33</v>
      </c>
      <c r="K41">
        <v>2.73</v>
      </c>
      <c r="L41">
        <v>0</v>
      </c>
      <c r="M41">
        <v>100</v>
      </c>
      <c r="N41" s="35"/>
      <c r="O41" s="35"/>
      <c r="P41" s="34"/>
      <c r="Q41" s="34"/>
      <c r="R41" s="34"/>
      <c r="S41" s="34"/>
      <c r="T41" s="34"/>
      <c r="U41" s="34"/>
    </row>
    <row r="42" spans="1:21">
      <c r="A42" t="s">
        <v>52</v>
      </c>
      <c r="B42" s="1">
        <v>0.35821759259259256</v>
      </c>
      <c r="C42" s="1">
        <v>0.2308564814814815</v>
      </c>
      <c r="D42" s="1">
        <v>1.96875E-2</v>
      </c>
      <c r="E42" s="1">
        <v>0.10765046296296295</v>
      </c>
      <c r="F42">
        <v>28</v>
      </c>
      <c r="G42">
        <v>633</v>
      </c>
      <c r="H42">
        <v>0</v>
      </c>
      <c r="I42">
        <v>0</v>
      </c>
      <c r="J42">
        <v>0</v>
      </c>
      <c r="K42">
        <v>0</v>
      </c>
      <c r="L42">
        <v>0</v>
      </c>
      <c r="N42" s="35"/>
      <c r="O42" s="35"/>
      <c r="P42" s="34"/>
      <c r="Q42" s="34"/>
      <c r="R42" s="34"/>
      <c r="S42" s="34"/>
      <c r="T42" s="34"/>
      <c r="U42" s="34"/>
    </row>
    <row r="43" spans="1:21">
      <c r="A43" t="s">
        <v>53</v>
      </c>
      <c r="B43" s="1">
        <v>9.9965277777777792E-2</v>
      </c>
      <c r="C43" s="1">
        <v>8.1087962962962959E-2</v>
      </c>
      <c r="D43" s="1">
        <v>6.076388888888889E-3</v>
      </c>
      <c r="E43" s="1">
        <v>1.2777777777777777E-2</v>
      </c>
      <c r="F43">
        <v>19</v>
      </c>
      <c r="G43">
        <v>210</v>
      </c>
      <c r="H43">
        <v>45</v>
      </c>
      <c r="I43">
        <v>9</v>
      </c>
      <c r="J43">
        <v>0</v>
      </c>
      <c r="K43">
        <v>0</v>
      </c>
      <c r="L43">
        <v>0</v>
      </c>
      <c r="M43">
        <v>83.33</v>
      </c>
      <c r="N43" s="35"/>
      <c r="O43" s="35"/>
      <c r="P43" s="34"/>
      <c r="Q43" s="34"/>
      <c r="R43" s="34"/>
      <c r="S43" s="34"/>
      <c r="T43" s="34"/>
      <c r="U43" s="34"/>
    </row>
    <row r="44" spans="1:21">
      <c r="A44" t="s">
        <v>54</v>
      </c>
      <c r="B44" s="1">
        <v>0.45329861111111108</v>
      </c>
      <c r="C44" s="1">
        <v>0.30208333333333331</v>
      </c>
      <c r="D44" s="1">
        <v>9.7083333333333341E-2</v>
      </c>
      <c r="E44" s="1">
        <v>5.4120370370370374E-2</v>
      </c>
      <c r="F44">
        <v>40</v>
      </c>
      <c r="G44">
        <v>695</v>
      </c>
      <c r="H44">
        <v>292</v>
      </c>
      <c r="I44">
        <v>18</v>
      </c>
      <c r="J44">
        <v>0</v>
      </c>
      <c r="K44">
        <v>0</v>
      </c>
      <c r="L44">
        <v>0</v>
      </c>
      <c r="M44">
        <v>94.19</v>
      </c>
      <c r="N44" s="35"/>
      <c r="O44" s="35"/>
      <c r="P44" s="34"/>
      <c r="Q44" s="34"/>
      <c r="R44" s="34"/>
      <c r="S44" s="34"/>
      <c r="T44" s="34"/>
      <c r="U44" s="34"/>
    </row>
    <row r="45" spans="1:21">
      <c r="A45" t="s">
        <v>55</v>
      </c>
      <c r="B45" s="1">
        <v>0.29458333333333336</v>
      </c>
      <c r="C45" s="1">
        <v>0.26237268518518519</v>
      </c>
      <c r="D45" s="1">
        <v>6.782407407407408E-3</v>
      </c>
      <c r="E45" s="1">
        <v>2.5416666666666667E-2</v>
      </c>
      <c r="F45">
        <v>16</v>
      </c>
      <c r="G45">
        <v>522</v>
      </c>
      <c r="H45">
        <v>0</v>
      </c>
      <c r="I45">
        <v>0</v>
      </c>
      <c r="J45">
        <v>0</v>
      </c>
      <c r="K45">
        <v>0</v>
      </c>
      <c r="L45">
        <v>0</v>
      </c>
      <c r="N45" s="35"/>
      <c r="O45" s="35"/>
      <c r="P45" s="34"/>
      <c r="Q45" s="34"/>
      <c r="R45" s="34"/>
      <c r="S45" s="34"/>
      <c r="T45" s="34"/>
      <c r="U45" s="34"/>
    </row>
    <row r="46" spans="1:21">
      <c r="A46" t="s">
        <v>56</v>
      </c>
      <c r="B46" s="1">
        <v>0.39064814814814813</v>
      </c>
      <c r="C46" s="1">
        <v>0.17443287037037036</v>
      </c>
      <c r="D46" s="1">
        <v>9.5694444444444457E-2</v>
      </c>
      <c r="E46" s="1">
        <v>0.12050925925925926</v>
      </c>
      <c r="F46">
        <v>27</v>
      </c>
      <c r="G46">
        <v>337</v>
      </c>
      <c r="H46">
        <v>204</v>
      </c>
      <c r="I46">
        <v>14</v>
      </c>
      <c r="J46">
        <v>0</v>
      </c>
      <c r="K46">
        <v>0</v>
      </c>
      <c r="L46">
        <v>0</v>
      </c>
      <c r="M46">
        <v>93.58</v>
      </c>
      <c r="N46" s="35"/>
      <c r="O46" s="35"/>
      <c r="P46" s="34"/>
      <c r="Q46" s="34"/>
      <c r="R46" s="34"/>
      <c r="S46" s="34"/>
      <c r="T46" s="34"/>
      <c r="U46" s="34"/>
    </row>
    <row r="47" spans="1:21">
      <c r="A47" t="s">
        <v>57</v>
      </c>
      <c r="B47" s="10">
        <v>1.171111111111111</v>
      </c>
      <c r="C47" s="1">
        <v>0.81777777777777771</v>
      </c>
      <c r="D47" s="1">
        <v>0.18335648148148151</v>
      </c>
      <c r="E47" s="1">
        <v>0.16996527777777778</v>
      </c>
      <c r="F47">
        <v>97</v>
      </c>
      <c r="G47">
        <v>1690</v>
      </c>
      <c r="H47">
        <v>490</v>
      </c>
      <c r="I47">
        <v>64</v>
      </c>
      <c r="J47">
        <v>0</v>
      </c>
      <c r="K47">
        <v>0</v>
      </c>
      <c r="L47">
        <v>0</v>
      </c>
      <c r="M47">
        <v>88.45</v>
      </c>
      <c r="N47" s="35"/>
      <c r="O47" s="35"/>
      <c r="P47" s="34"/>
      <c r="Q47" s="34"/>
      <c r="R47" s="34"/>
      <c r="S47" s="34"/>
      <c r="T47" s="34"/>
      <c r="U47" s="34"/>
    </row>
    <row r="48" spans="1:21">
      <c r="A48" t="s">
        <v>58</v>
      </c>
      <c r="B48" s="1">
        <v>0.39303240740740741</v>
      </c>
      <c r="C48" s="1">
        <v>0.19965277777777779</v>
      </c>
      <c r="D48" s="1">
        <v>0.13768518518518519</v>
      </c>
      <c r="E48" s="1">
        <v>5.5694444444444442E-2</v>
      </c>
      <c r="F48">
        <v>21</v>
      </c>
      <c r="G48">
        <v>513</v>
      </c>
      <c r="H48">
        <v>8</v>
      </c>
      <c r="I48">
        <v>0</v>
      </c>
      <c r="J48">
        <v>0</v>
      </c>
      <c r="K48">
        <v>0</v>
      </c>
      <c r="L48">
        <v>0</v>
      </c>
      <c r="M48">
        <v>100</v>
      </c>
      <c r="N48" s="35"/>
      <c r="O48" s="35"/>
      <c r="P48" s="34"/>
      <c r="Q48" s="34"/>
      <c r="R48" s="34"/>
      <c r="S48" s="34"/>
      <c r="T48" s="34"/>
      <c r="U48" s="34"/>
    </row>
    <row r="49" spans="1:21">
      <c r="A49" t="s">
        <v>59</v>
      </c>
      <c r="B49" s="1">
        <v>0.25638888888888889</v>
      </c>
      <c r="C49" s="1">
        <v>0.10333333333333333</v>
      </c>
      <c r="D49" s="1">
        <v>6.7800925925925917E-2</v>
      </c>
      <c r="E49" s="1">
        <v>8.5243055555555558E-2</v>
      </c>
      <c r="F49">
        <v>21</v>
      </c>
      <c r="G49">
        <v>329</v>
      </c>
      <c r="H49">
        <v>295</v>
      </c>
      <c r="I49">
        <v>13</v>
      </c>
      <c r="J49">
        <v>0</v>
      </c>
      <c r="K49">
        <v>0</v>
      </c>
      <c r="L49">
        <v>0</v>
      </c>
      <c r="M49">
        <v>95.78</v>
      </c>
      <c r="N49" s="35"/>
      <c r="O49" s="35"/>
      <c r="P49" s="34"/>
      <c r="Q49" s="34"/>
      <c r="R49" s="34"/>
      <c r="S49" s="34"/>
      <c r="T49" s="34"/>
      <c r="U49" s="34"/>
    </row>
    <row r="50" spans="1:21">
      <c r="A50" t="s">
        <v>60</v>
      </c>
      <c r="B50" s="1">
        <v>0.32650462962962962</v>
      </c>
      <c r="C50" s="1">
        <v>0.15523148148148147</v>
      </c>
      <c r="D50" s="1">
        <v>0.13356481481481483</v>
      </c>
      <c r="E50" s="1">
        <v>3.7696759259259256E-2</v>
      </c>
      <c r="F50">
        <v>34</v>
      </c>
      <c r="G50">
        <v>132</v>
      </c>
      <c r="H50">
        <v>0</v>
      </c>
      <c r="I50">
        <v>0</v>
      </c>
      <c r="J50">
        <v>0</v>
      </c>
      <c r="K50">
        <v>0</v>
      </c>
      <c r="L50">
        <v>0</v>
      </c>
      <c r="N50" s="35"/>
      <c r="O50" s="35"/>
      <c r="P50" s="34"/>
      <c r="Q50" s="34"/>
      <c r="R50" s="34"/>
      <c r="S50" s="34"/>
      <c r="T50" s="34"/>
      <c r="U50" s="34"/>
    </row>
    <row r="51" spans="1:21">
      <c r="A51" t="s">
        <v>61</v>
      </c>
      <c r="B51" s="1">
        <v>0.29714120370370373</v>
      </c>
      <c r="C51" s="1">
        <v>8.5983796296296308E-2</v>
      </c>
      <c r="D51" s="1">
        <v>0.20834490740740741</v>
      </c>
      <c r="E51" s="1">
        <v>2.8124999999999995E-3</v>
      </c>
      <c r="F51">
        <v>4</v>
      </c>
      <c r="G51">
        <v>166</v>
      </c>
      <c r="H51">
        <v>168</v>
      </c>
      <c r="I51">
        <v>3</v>
      </c>
      <c r="J51">
        <v>2.54</v>
      </c>
      <c r="K51">
        <v>2.7</v>
      </c>
      <c r="L51">
        <v>0.09</v>
      </c>
      <c r="M51">
        <v>98.25</v>
      </c>
      <c r="N51" s="35"/>
      <c r="O51" s="35"/>
      <c r="P51" s="34"/>
      <c r="Q51" s="34"/>
      <c r="R51" s="34"/>
      <c r="S51" s="34"/>
      <c r="T51" s="34"/>
      <c r="U51" s="34"/>
    </row>
    <row r="52" spans="1:21">
      <c r="A52" t="s">
        <v>62</v>
      </c>
      <c r="B52" s="1">
        <v>1.5416666666666667E-2</v>
      </c>
      <c r="C52" s="1">
        <v>1.2847222222222223E-2</v>
      </c>
      <c r="D52" s="1">
        <v>1.7708333333333332E-3</v>
      </c>
      <c r="E52" s="1">
        <v>7.8703703703703705E-4</v>
      </c>
      <c r="F52">
        <v>14</v>
      </c>
      <c r="G52">
        <v>37</v>
      </c>
      <c r="H52">
        <v>774</v>
      </c>
      <c r="I52">
        <v>71</v>
      </c>
      <c r="J52">
        <v>0</v>
      </c>
      <c r="K52">
        <v>0</v>
      </c>
      <c r="L52">
        <v>0</v>
      </c>
      <c r="M52">
        <v>91.6</v>
      </c>
      <c r="N52" s="35"/>
      <c r="O52" s="35"/>
      <c r="P52" s="34"/>
      <c r="Q52" s="34"/>
      <c r="R52" s="34"/>
      <c r="S52" s="34"/>
      <c r="T52" s="34"/>
      <c r="U52" s="34"/>
    </row>
    <row r="53" spans="1:21">
      <c r="A53" t="s">
        <v>63</v>
      </c>
      <c r="B53" s="1">
        <v>0.27434027777777775</v>
      </c>
      <c r="C53" s="1">
        <v>0.16438657407407406</v>
      </c>
      <c r="D53" s="1">
        <v>7.5578703703703702E-3</v>
      </c>
      <c r="E53" s="1">
        <v>0.10238425925925926</v>
      </c>
      <c r="F53">
        <v>27</v>
      </c>
      <c r="G53">
        <v>370</v>
      </c>
      <c r="H53">
        <v>208</v>
      </c>
      <c r="I53">
        <v>32</v>
      </c>
      <c r="J53">
        <v>0</v>
      </c>
      <c r="K53">
        <v>0</v>
      </c>
      <c r="L53">
        <v>0</v>
      </c>
      <c r="M53">
        <v>86.67</v>
      </c>
      <c r="N53" s="35"/>
      <c r="O53" s="35"/>
      <c r="P53" s="34"/>
      <c r="Q53" s="34"/>
      <c r="R53" s="34"/>
      <c r="S53" s="34"/>
      <c r="T53" s="34"/>
      <c r="U53" s="34"/>
    </row>
    <row r="54" spans="1:21">
      <c r="A54" t="s">
        <v>64</v>
      </c>
      <c r="B54" s="1">
        <v>0.34041666666666665</v>
      </c>
      <c r="C54" s="1">
        <v>0.1509837962962963</v>
      </c>
      <c r="D54" s="1">
        <v>5.303240740740741E-2</v>
      </c>
      <c r="E54" s="1">
        <v>0.13638888888888889</v>
      </c>
      <c r="F54">
        <v>54</v>
      </c>
      <c r="G54">
        <v>199</v>
      </c>
      <c r="H54">
        <v>32</v>
      </c>
      <c r="I54">
        <v>490</v>
      </c>
      <c r="J54">
        <v>0</v>
      </c>
      <c r="K54">
        <v>0</v>
      </c>
      <c r="L54">
        <v>0</v>
      </c>
      <c r="M54">
        <v>6.13</v>
      </c>
      <c r="N54" s="35"/>
      <c r="O54" s="35"/>
      <c r="P54" s="34"/>
      <c r="Q54" s="34"/>
      <c r="R54" s="34"/>
      <c r="S54" s="34"/>
      <c r="T54" s="34"/>
      <c r="U54" s="34"/>
    </row>
    <row r="55" spans="1:21">
      <c r="A55" t="s">
        <v>65</v>
      </c>
      <c r="B55" s="1">
        <v>0.36789351851851854</v>
      </c>
      <c r="C55" s="1">
        <v>0.23835648148148147</v>
      </c>
      <c r="D55" s="1">
        <v>7.0567129629629632E-2</v>
      </c>
      <c r="E55" s="1">
        <v>5.8958333333333335E-2</v>
      </c>
      <c r="F55">
        <v>27</v>
      </c>
      <c r="G55">
        <v>500</v>
      </c>
      <c r="H55">
        <v>284</v>
      </c>
      <c r="I55">
        <v>9</v>
      </c>
      <c r="J55">
        <v>0</v>
      </c>
      <c r="K55">
        <v>0</v>
      </c>
      <c r="L55">
        <v>0</v>
      </c>
      <c r="M55">
        <v>96.93</v>
      </c>
      <c r="N55" s="35"/>
      <c r="O55" s="35"/>
      <c r="P55" s="34"/>
      <c r="Q55" s="34"/>
      <c r="R55" s="34"/>
      <c r="S55" s="34"/>
      <c r="T55" s="34"/>
      <c r="U55" s="34"/>
    </row>
    <row r="56" spans="1:21">
      <c r="A56" t="s">
        <v>66</v>
      </c>
      <c r="B56" s="1">
        <v>0.32157407407407407</v>
      </c>
      <c r="C56" s="1">
        <v>0.24775462962962966</v>
      </c>
      <c r="D56" s="1">
        <v>6.744212962962963E-2</v>
      </c>
      <c r="E56" s="1">
        <v>6.3657407407407404E-3</v>
      </c>
      <c r="F56">
        <v>20</v>
      </c>
      <c r="G56">
        <v>660</v>
      </c>
      <c r="H56">
        <v>534</v>
      </c>
      <c r="I56">
        <v>21</v>
      </c>
      <c r="J56">
        <v>9.08</v>
      </c>
      <c r="K56">
        <v>16.52</v>
      </c>
      <c r="L56">
        <v>0.78</v>
      </c>
      <c r="M56">
        <v>96.22</v>
      </c>
      <c r="N56" s="35"/>
      <c r="O56" s="35"/>
      <c r="P56" s="34"/>
      <c r="Q56" s="34"/>
      <c r="R56" s="34"/>
      <c r="S56" s="34"/>
      <c r="T56" s="34"/>
      <c r="U56" s="34"/>
    </row>
    <row r="57" spans="1:21">
      <c r="A57" t="s">
        <v>67</v>
      </c>
      <c r="B57" s="1">
        <v>0.26871527777777776</v>
      </c>
      <c r="C57" s="1">
        <v>0.23774305555555555</v>
      </c>
      <c r="D57" s="1">
        <v>2.2708333333333334E-2</v>
      </c>
      <c r="E57" s="1">
        <v>8.2523148148148148E-3</v>
      </c>
      <c r="F57">
        <v>78</v>
      </c>
      <c r="G57">
        <v>933</v>
      </c>
      <c r="H57">
        <v>1418</v>
      </c>
      <c r="I57">
        <v>59</v>
      </c>
      <c r="J57">
        <v>0</v>
      </c>
      <c r="K57">
        <v>0</v>
      </c>
      <c r="L57">
        <v>0</v>
      </c>
      <c r="M57">
        <v>96.01</v>
      </c>
      <c r="N57" s="35"/>
      <c r="O57" s="35"/>
      <c r="P57" s="34"/>
      <c r="Q57" s="34"/>
      <c r="R57" s="34"/>
      <c r="S57" s="34"/>
      <c r="T57" s="34"/>
      <c r="U57" s="34"/>
    </row>
    <row r="58" spans="1:21">
      <c r="A58" t="s">
        <v>68</v>
      </c>
      <c r="B58" s="1">
        <v>0.26914351851851853</v>
      </c>
      <c r="C58" s="1">
        <v>0.23736111111111111</v>
      </c>
      <c r="D58" s="1">
        <v>2.90162037037037E-2</v>
      </c>
      <c r="E58" s="1">
        <v>2.7662037037037034E-3</v>
      </c>
      <c r="F58">
        <v>9</v>
      </c>
      <c r="G58">
        <v>109</v>
      </c>
      <c r="H58">
        <v>162</v>
      </c>
      <c r="I58">
        <v>8</v>
      </c>
      <c r="J58">
        <v>0</v>
      </c>
      <c r="K58">
        <v>0</v>
      </c>
      <c r="L58">
        <v>0</v>
      </c>
      <c r="M58">
        <v>95.29</v>
      </c>
      <c r="N58" s="35"/>
      <c r="O58" s="35"/>
      <c r="P58" s="34"/>
      <c r="Q58" s="34"/>
      <c r="R58" s="34"/>
      <c r="S58" s="34"/>
      <c r="T58" s="34"/>
      <c r="U58" s="34"/>
    </row>
    <row r="59" spans="1:21">
      <c r="A59" t="s">
        <v>69</v>
      </c>
      <c r="B59" s="1">
        <v>0.77932870370370377</v>
      </c>
      <c r="C59" s="1">
        <v>0.54108796296296291</v>
      </c>
      <c r="D59" s="1">
        <v>0.16898148148148148</v>
      </c>
      <c r="E59" s="1">
        <v>6.9236111111111109E-2</v>
      </c>
      <c r="F59">
        <v>116</v>
      </c>
      <c r="G59">
        <v>1227</v>
      </c>
      <c r="H59">
        <v>1054</v>
      </c>
      <c r="I59">
        <v>71</v>
      </c>
      <c r="J59">
        <v>0</v>
      </c>
      <c r="K59">
        <v>0</v>
      </c>
      <c r="L59">
        <v>0</v>
      </c>
      <c r="M59">
        <v>93.69</v>
      </c>
      <c r="N59" s="35"/>
      <c r="O59" s="35"/>
      <c r="P59" s="34"/>
      <c r="Q59" s="34"/>
      <c r="R59" s="34"/>
      <c r="S59" s="34"/>
      <c r="T59" s="34"/>
      <c r="U59" s="34"/>
    </row>
    <row r="60" spans="1:21">
      <c r="A60" t="s">
        <v>70</v>
      </c>
      <c r="B60" s="1">
        <v>0.26179398148148147</v>
      </c>
      <c r="C60" s="1">
        <v>0.15148148148148147</v>
      </c>
      <c r="D60" s="1">
        <v>4.868055555555556E-2</v>
      </c>
      <c r="E60" s="1">
        <v>6.1620370370370374E-2</v>
      </c>
      <c r="F60">
        <v>19</v>
      </c>
      <c r="G60">
        <v>313</v>
      </c>
      <c r="H60">
        <v>25</v>
      </c>
      <c r="I60">
        <v>0</v>
      </c>
      <c r="J60">
        <v>0</v>
      </c>
      <c r="K60">
        <v>0</v>
      </c>
      <c r="L60">
        <v>0</v>
      </c>
      <c r="M60">
        <v>100</v>
      </c>
      <c r="N60" s="35"/>
      <c r="O60" s="35"/>
      <c r="P60" s="34"/>
      <c r="Q60" s="34"/>
      <c r="R60" s="34"/>
      <c r="S60" s="34"/>
      <c r="T60" s="34"/>
      <c r="U60" s="34"/>
    </row>
    <row r="61" spans="1:21">
      <c r="A61" t="s">
        <v>71</v>
      </c>
      <c r="B61" s="1">
        <v>0.29520833333333335</v>
      </c>
      <c r="C61" s="1">
        <v>0.13166666666666668</v>
      </c>
      <c r="D61" s="1">
        <v>0.12524305555555557</v>
      </c>
      <c r="E61" s="1">
        <v>3.8287037037037036E-2</v>
      </c>
      <c r="F61">
        <v>50</v>
      </c>
      <c r="G61">
        <v>377</v>
      </c>
      <c r="H61">
        <v>651</v>
      </c>
      <c r="I61">
        <v>57</v>
      </c>
      <c r="J61">
        <v>0</v>
      </c>
      <c r="K61">
        <v>0</v>
      </c>
      <c r="L61">
        <v>0</v>
      </c>
      <c r="M61">
        <v>91.95</v>
      </c>
      <c r="N61" s="35"/>
      <c r="O61" s="35"/>
      <c r="P61" s="34"/>
      <c r="Q61" s="34"/>
      <c r="R61" s="34"/>
      <c r="S61" s="34"/>
      <c r="T61" s="34"/>
      <c r="U61" s="34"/>
    </row>
    <row r="62" spans="1:21">
      <c r="A62" t="s">
        <v>72</v>
      </c>
      <c r="B62" s="1">
        <v>0.37344907407407407</v>
      </c>
      <c r="C62" s="1">
        <v>0.2636574074074074</v>
      </c>
      <c r="D62" s="1">
        <v>7.677083333333333E-2</v>
      </c>
      <c r="E62" s="1">
        <v>3.3020833333333333E-2</v>
      </c>
      <c r="F62">
        <v>89</v>
      </c>
      <c r="G62">
        <v>647</v>
      </c>
      <c r="H62">
        <v>0</v>
      </c>
      <c r="I62">
        <v>0</v>
      </c>
      <c r="J62">
        <v>0</v>
      </c>
      <c r="K62">
        <v>0</v>
      </c>
      <c r="L62">
        <v>0</v>
      </c>
      <c r="N62" s="35"/>
      <c r="O62" s="35"/>
      <c r="P62" s="34"/>
      <c r="Q62" s="34"/>
      <c r="R62" s="34"/>
      <c r="S62" s="34"/>
      <c r="T62" s="34"/>
      <c r="U62" s="34"/>
    </row>
    <row r="63" spans="1:21">
      <c r="A63" t="s">
        <v>73</v>
      </c>
      <c r="B63" s="1">
        <v>0.27064814814814814</v>
      </c>
      <c r="C63" s="1">
        <v>0.21993055555555555</v>
      </c>
      <c r="D63" s="1">
        <v>1.3182870370370371E-2</v>
      </c>
      <c r="E63" s="1">
        <v>3.7523148148148146E-2</v>
      </c>
      <c r="F63">
        <v>46</v>
      </c>
      <c r="G63">
        <v>580</v>
      </c>
      <c r="H63">
        <v>370</v>
      </c>
      <c r="I63">
        <v>47</v>
      </c>
      <c r="J63">
        <v>0</v>
      </c>
      <c r="K63">
        <v>0</v>
      </c>
      <c r="L63">
        <v>0</v>
      </c>
      <c r="M63">
        <v>88.73</v>
      </c>
      <c r="N63" s="35"/>
      <c r="O63" s="35"/>
      <c r="P63" s="34"/>
      <c r="Q63" s="34"/>
      <c r="R63" s="34"/>
      <c r="S63" s="34"/>
      <c r="T63" s="34"/>
      <c r="U63" s="34"/>
    </row>
    <row r="64" spans="1:21">
      <c r="A64" t="s">
        <v>74</v>
      </c>
      <c r="B64" s="1">
        <v>0.44775462962962959</v>
      </c>
      <c r="C64" s="1">
        <v>0.332974537037037</v>
      </c>
      <c r="D64" s="1">
        <v>8.458333333333333E-2</v>
      </c>
      <c r="E64" s="1">
        <v>3.0185185185185186E-2</v>
      </c>
      <c r="F64">
        <v>28</v>
      </c>
      <c r="G64">
        <v>550</v>
      </c>
      <c r="H64">
        <v>317</v>
      </c>
      <c r="I64">
        <v>18</v>
      </c>
      <c r="J64">
        <v>0</v>
      </c>
      <c r="K64">
        <v>0</v>
      </c>
      <c r="L64">
        <v>0</v>
      </c>
      <c r="M64">
        <v>94.63</v>
      </c>
      <c r="N64" s="35"/>
      <c r="O64" s="35"/>
      <c r="P64" s="34"/>
      <c r="Q64" s="34"/>
      <c r="R64" s="34"/>
      <c r="S64" s="34"/>
      <c r="T64" s="34"/>
      <c r="U64" s="34"/>
    </row>
    <row r="65" spans="1:21">
      <c r="A65" t="s">
        <v>75</v>
      </c>
      <c r="B65" s="10">
        <v>1.6052777777777776</v>
      </c>
      <c r="C65" s="1">
        <v>0.75405092592592593</v>
      </c>
      <c r="D65" s="1">
        <v>0.14104166666666665</v>
      </c>
      <c r="E65" s="1">
        <v>0.7101736111111111</v>
      </c>
      <c r="F65">
        <v>106</v>
      </c>
      <c r="G65">
        <v>2315</v>
      </c>
      <c r="H65">
        <v>208</v>
      </c>
      <c r="I65">
        <v>123</v>
      </c>
      <c r="J65">
        <v>0</v>
      </c>
      <c r="K65">
        <v>0</v>
      </c>
      <c r="L65">
        <v>0</v>
      </c>
      <c r="M65">
        <v>62.84</v>
      </c>
      <c r="N65" s="35"/>
      <c r="O65" s="35"/>
      <c r="P65" s="34"/>
      <c r="Q65" s="34"/>
      <c r="R65" s="34"/>
      <c r="S65" s="34"/>
      <c r="T65" s="34"/>
      <c r="U65" s="34"/>
    </row>
    <row r="66" spans="1:21">
      <c r="A66" t="s">
        <v>76</v>
      </c>
      <c r="B66" s="1">
        <v>0.41298611111111111</v>
      </c>
      <c r="C66" s="1">
        <v>0.24883101851851852</v>
      </c>
      <c r="D66" s="1">
        <v>3.5914351851851857E-2</v>
      </c>
      <c r="E66" s="1">
        <v>0.12822916666666667</v>
      </c>
      <c r="F66">
        <v>29</v>
      </c>
      <c r="G66">
        <v>448</v>
      </c>
      <c r="H66">
        <v>205</v>
      </c>
      <c r="I66">
        <v>12</v>
      </c>
      <c r="J66">
        <v>0</v>
      </c>
      <c r="K66">
        <v>0</v>
      </c>
      <c r="L66">
        <v>0</v>
      </c>
      <c r="M66">
        <v>94.47</v>
      </c>
      <c r="N66" s="35"/>
      <c r="O66" s="35"/>
      <c r="P66" s="34"/>
      <c r="Q66" s="34"/>
      <c r="R66" s="34"/>
      <c r="S66" s="34"/>
      <c r="T66" s="34"/>
      <c r="U66" s="34"/>
    </row>
    <row r="67" spans="1:21">
      <c r="A67" t="s">
        <v>77</v>
      </c>
      <c r="B67" s="1">
        <v>0.33640046296296294</v>
      </c>
      <c r="C67" s="1">
        <v>0.21407407407407408</v>
      </c>
      <c r="D67" s="1">
        <v>9.2314814814814808E-2</v>
      </c>
      <c r="E67" s="1">
        <v>3.0000000000000002E-2</v>
      </c>
      <c r="F67">
        <v>16</v>
      </c>
      <c r="G67">
        <v>1167</v>
      </c>
      <c r="H67">
        <v>409</v>
      </c>
      <c r="I67">
        <v>32</v>
      </c>
      <c r="J67">
        <v>0</v>
      </c>
      <c r="K67">
        <v>0</v>
      </c>
      <c r="L67">
        <v>0</v>
      </c>
      <c r="M67">
        <v>92.74</v>
      </c>
      <c r="N67" s="35"/>
      <c r="O67" s="35"/>
      <c r="P67" s="34"/>
      <c r="Q67" s="34"/>
      <c r="R67" s="34"/>
      <c r="S67" s="34"/>
      <c r="T67" s="34"/>
      <c r="U67" s="34"/>
    </row>
    <row r="68" spans="1:21">
      <c r="A68" t="s">
        <v>78</v>
      </c>
      <c r="B68" s="1">
        <v>0.34035879629629634</v>
      </c>
      <c r="C68" s="1">
        <v>0.31611111111111112</v>
      </c>
      <c r="D68" s="1">
        <v>2.1053240740740744E-2</v>
      </c>
      <c r="E68" s="1">
        <v>3.1828703703703702E-3</v>
      </c>
      <c r="F68">
        <v>5</v>
      </c>
      <c r="G68">
        <v>391</v>
      </c>
      <c r="H68">
        <v>1</v>
      </c>
      <c r="I68">
        <v>0</v>
      </c>
      <c r="J68">
        <v>2.65</v>
      </c>
      <c r="K68">
        <v>0.01</v>
      </c>
      <c r="L68">
        <v>0</v>
      </c>
      <c r="M68">
        <v>100</v>
      </c>
      <c r="N68" s="35"/>
      <c r="O68" s="35"/>
      <c r="P68" s="34"/>
      <c r="Q68" s="34"/>
      <c r="R68" s="34"/>
      <c r="S68" s="34"/>
      <c r="T68" s="34"/>
      <c r="U68" s="34"/>
    </row>
    <row r="69" spans="1:21">
      <c r="A69" t="s">
        <v>79</v>
      </c>
      <c r="B69" s="1">
        <v>0.1055787037037037</v>
      </c>
      <c r="C69" s="1">
        <v>9.0393518518518512E-2</v>
      </c>
      <c r="D69" s="1">
        <v>9.2245370370370363E-3</v>
      </c>
      <c r="E69" s="1">
        <v>5.9375000000000009E-3</v>
      </c>
      <c r="F69">
        <v>48</v>
      </c>
      <c r="G69">
        <v>185</v>
      </c>
      <c r="H69">
        <v>0</v>
      </c>
      <c r="I69">
        <v>0</v>
      </c>
      <c r="J69">
        <v>0</v>
      </c>
      <c r="K69">
        <v>0</v>
      </c>
      <c r="L69">
        <v>0</v>
      </c>
      <c r="N69" s="35"/>
      <c r="O69" s="35"/>
      <c r="P69" s="34"/>
      <c r="Q69" s="34"/>
      <c r="R69" s="34"/>
      <c r="S69" s="34"/>
      <c r="T69" s="34"/>
      <c r="U69" s="34"/>
    </row>
    <row r="70" spans="1:21">
      <c r="A70" t="s">
        <v>80</v>
      </c>
      <c r="B70" s="1">
        <v>0.45315972222222217</v>
      </c>
      <c r="C70" s="1">
        <v>0.28973379629629631</v>
      </c>
      <c r="D70" s="1">
        <v>8.4618055555555557E-2</v>
      </c>
      <c r="E70" s="1">
        <v>7.8796296296296295E-2</v>
      </c>
      <c r="F70">
        <v>77</v>
      </c>
      <c r="G70">
        <v>819</v>
      </c>
      <c r="H70">
        <v>427</v>
      </c>
      <c r="I70">
        <v>99</v>
      </c>
      <c r="J70">
        <v>0</v>
      </c>
      <c r="K70">
        <v>0</v>
      </c>
      <c r="L70">
        <v>0</v>
      </c>
      <c r="M70">
        <v>81.180000000000007</v>
      </c>
      <c r="N70" s="35"/>
      <c r="O70" s="35"/>
      <c r="P70" s="34"/>
      <c r="Q70" s="34"/>
      <c r="R70" s="34"/>
      <c r="S70" s="34"/>
      <c r="T70" s="34"/>
      <c r="U70" s="34"/>
    </row>
    <row r="71" spans="1:21">
      <c r="A71" t="s">
        <v>81</v>
      </c>
      <c r="B71" s="1">
        <v>0.3457175925925926</v>
      </c>
      <c r="C71" s="1">
        <v>0.3099189814814815</v>
      </c>
      <c r="D71" s="1">
        <v>2.4166666666666666E-2</v>
      </c>
      <c r="E71" s="1">
        <v>1.1620370370370371E-2</v>
      </c>
      <c r="F71">
        <v>43</v>
      </c>
      <c r="G71">
        <v>559</v>
      </c>
      <c r="H71">
        <v>443</v>
      </c>
      <c r="I71">
        <v>82</v>
      </c>
      <c r="J71">
        <v>0</v>
      </c>
      <c r="K71">
        <v>0</v>
      </c>
      <c r="L71">
        <v>0</v>
      </c>
      <c r="M71">
        <v>84.38</v>
      </c>
      <c r="N71" s="35"/>
      <c r="O71" s="35"/>
      <c r="P71" s="34"/>
      <c r="Q71" s="34"/>
      <c r="R71" s="34"/>
      <c r="S71" s="34"/>
      <c r="T71" s="34"/>
      <c r="U71" s="34"/>
    </row>
    <row r="72" spans="1:21">
      <c r="A72" t="s">
        <v>82</v>
      </c>
      <c r="B72" s="1">
        <v>0.63211805555555556</v>
      </c>
      <c r="C72" s="1">
        <v>0.48856481481481479</v>
      </c>
      <c r="D72" s="1">
        <v>3.3738425925925929E-2</v>
      </c>
      <c r="E72" s="1">
        <v>0.10981481481481481</v>
      </c>
      <c r="F72">
        <v>68</v>
      </c>
      <c r="G72">
        <v>1246</v>
      </c>
      <c r="H72">
        <v>800</v>
      </c>
      <c r="I72">
        <v>37</v>
      </c>
      <c r="J72">
        <v>0</v>
      </c>
      <c r="K72">
        <v>0</v>
      </c>
      <c r="L72">
        <v>0</v>
      </c>
      <c r="M72">
        <v>95.58</v>
      </c>
      <c r="N72" s="35"/>
      <c r="O72" s="35"/>
      <c r="P72" s="34"/>
      <c r="Q72" s="34"/>
      <c r="R72" s="34"/>
      <c r="S72" s="34"/>
      <c r="T72" s="34"/>
      <c r="U72" s="34"/>
    </row>
    <row r="73" spans="1:21">
      <c r="A73" t="s">
        <v>83</v>
      </c>
      <c r="B73" s="1">
        <v>0.29950231481481482</v>
      </c>
      <c r="C73" s="1">
        <v>0.21517361111111111</v>
      </c>
      <c r="D73" s="1">
        <v>1.480324074074074E-2</v>
      </c>
      <c r="E73" s="1">
        <v>6.9525462962962969E-2</v>
      </c>
      <c r="F73">
        <v>67</v>
      </c>
      <c r="G73">
        <v>900</v>
      </c>
      <c r="H73">
        <v>393</v>
      </c>
      <c r="I73">
        <v>41</v>
      </c>
      <c r="J73">
        <v>0</v>
      </c>
      <c r="K73">
        <v>0</v>
      </c>
      <c r="L73">
        <v>0</v>
      </c>
      <c r="M73">
        <v>90.55</v>
      </c>
      <c r="N73" s="35"/>
      <c r="O73" s="35"/>
      <c r="P73" s="34"/>
      <c r="Q73" s="34"/>
      <c r="R73" s="34"/>
      <c r="S73" s="34"/>
      <c r="T73" s="34"/>
      <c r="U73" s="34"/>
    </row>
    <row r="74" spans="1:21">
      <c r="A74" t="s">
        <v>84</v>
      </c>
      <c r="B74" s="1">
        <v>7.3576388888888886E-2</v>
      </c>
      <c r="C74" s="1">
        <v>3.7870370370370367E-2</v>
      </c>
      <c r="D74" s="1">
        <v>1.1354166666666667E-2</v>
      </c>
      <c r="E74" s="1">
        <v>2.4340277777777777E-2</v>
      </c>
      <c r="F74">
        <v>44</v>
      </c>
      <c r="G74">
        <v>102</v>
      </c>
      <c r="H74">
        <v>34</v>
      </c>
      <c r="I74">
        <v>6</v>
      </c>
      <c r="J74">
        <v>0</v>
      </c>
      <c r="K74">
        <v>0</v>
      </c>
      <c r="L74">
        <v>0</v>
      </c>
      <c r="M74">
        <v>85</v>
      </c>
      <c r="N74" s="35"/>
      <c r="O74" s="35"/>
      <c r="P74" s="34"/>
      <c r="Q74" s="34"/>
      <c r="R74" s="34"/>
      <c r="S74" s="34"/>
      <c r="T74" s="34"/>
      <c r="U74" s="34"/>
    </row>
    <row r="75" spans="1:21">
      <c r="A75" t="s">
        <v>85</v>
      </c>
      <c r="B75" s="1">
        <v>0.32385416666666667</v>
      </c>
      <c r="C75" s="1">
        <v>0.2603125</v>
      </c>
      <c r="D75" s="1">
        <v>5.9756944444444439E-2</v>
      </c>
      <c r="E75" s="1">
        <v>3.7731481481481483E-3</v>
      </c>
      <c r="F75">
        <v>5</v>
      </c>
      <c r="G75">
        <v>109</v>
      </c>
      <c r="H75">
        <v>0</v>
      </c>
      <c r="I75">
        <v>0</v>
      </c>
      <c r="J75">
        <v>0</v>
      </c>
      <c r="K75">
        <v>0</v>
      </c>
      <c r="L75">
        <v>0</v>
      </c>
      <c r="N75" s="35"/>
      <c r="O75" s="35"/>
      <c r="P75" s="34"/>
      <c r="Q75" s="34"/>
      <c r="R75" s="34"/>
      <c r="S75" s="34"/>
      <c r="T75" s="34"/>
      <c r="U75" s="34"/>
    </row>
    <row r="76" spans="1:21">
      <c r="A76" t="s">
        <v>86</v>
      </c>
      <c r="B76" s="1">
        <v>0.29747685185185185</v>
      </c>
      <c r="C76" s="1">
        <v>0.12372685185185185</v>
      </c>
      <c r="D76" s="1">
        <v>0.10008101851851851</v>
      </c>
      <c r="E76" s="1">
        <v>7.3657407407407408E-2</v>
      </c>
      <c r="F76">
        <v>12</v>
      </c>
      <c r="G76">
        <v>216</v>
      </c>
      <c r="H76">
        <v>0</v>
      </c>
      <c r="I76">
        <v>0</v>
      </c>
      <c r="J76">
        <v>1.51</v>
      </c>
      <c r="K76">
        <v>0</v>
      </c>
      <c r="L76">
        <v>0</v>
      </c>
      <c r="N76" s="35"/>
      <c r="O76" s="35"/>
      <c r="P76" s="34"/>
      <c r="Q76" s="34"/>
      <c r="R76" s="34"/>
      <c r="S76" s="34"/>
      <c r="T76" s="34"/>
      <c r="U76" s="34"/>
    </row>
    <row r="77" spans="1:21">
      <c r="A77" t="s">
        <v>87</v>
      </c>
      <c r="B77" s="1">
        <v>2.7766203703703706E-2</v>
      </c>
      <c r="C77" s="1">
        <v>2.2766203703703702E-2</v>
      </c>
      <c r="D77" s="1">
        <v>5.0000000000000001E-3</v>
      </c>
      <c r="E77" s="1">
        <v>0</v>
      </c>
      <c r="F77">
        <v>22</v>
      </c>
      <c r="G77">
        <v>94</v>
      </c>
      <c r="H77">
        <v>631</v>
      </c>
      <c r="I77">
        <v>69</v>
      </c>
      <c r="J77">
        <v>0</v>
      </c>
      <c r="K77">
        <v>0</v>
      </c>
      <c r="L77">
        <v>0</v>
      </c>
      <c r="M77">
        <v>90.14</v>
      </c>
      <c r="N77" s="35"/>
      <c r="O77" s="35"/>
      <c r="P77" s="34"/>
      <c r="Q77" s="34"/>
      <c r="R77" s="34"/>
      <c r="S77" s="34"/>
      <c r="T77" s="34"/>
      <c r="U77" s="34"/>
    </row>
    <row r="78" spans="1:21">
      <c r="A78" t="s">
        <v>88</v>
      </c>
      <c r="B78" s="1">
        <v>5.8194444444444444E-2</v>
      </c>
      <c r="C78" s="1">
        <v>3.3738425925925929E-2</v>
      </c>
      <c r="D78" s="1">
        <v>1.2256944444444444E-2</v>
      </c>
      <c r="E78" s="1">
        <v>1.2187500000000002E-2</v>
      </c>
      <c r="F78">
        <v>17</v>
      </c>
      <c r="G78">
        <v>101</v>
      </c>
      <c r="H78">
        <v>245</v>
      </c>
      <c r="I78">
        <v>9</v>
      </c>
      <c r="J78">
        <v>0</v>
      </c>
      <c r="K78">
        <v>0</v>
      </c>
      <c r="L78">
        <v>0</v>
      </c>
      <c r="M78">
        <v>96.46</v>
      </c>
      <c r="N78" s="35"/>
      <c r="O78" s="35"/>
      <c r="P78" s="34"/>
      <c r="Q78" s="34"/>
      <c r="R78" s="34"/>
      <c r="S78" s="34"/>
      <c r="T78" s="34"/>
      <c r="U78" s="34"/>
    </row>
    <row r="79" spans="1:21">
      <c r="A79" t="s">
        <v>89</v>
      </c>
      <c r="B79" s="1">
        <v>0.59820601851851851</v>
      </c>
      <c r="C79" s="1">
        <v>0.42064814814814816</v>
      </c>
      <c r="D79" s="1">
        <v>3.1307870370370368E-2</v>
      </c>
      <c r="E79" s="1">
        <v>0.14624999999999999</v>
      </c>
      <c r="F79">
        <v>77</v>
      </c>
      <c r="G79">
        <v>1452</v>
      </c>
      <c r="H79">
        <v>146</v>
      </c>
      <c r="I79">
        <v>24</v>
      </c>
      <c r="J79">
        <v>0</v>
      </c>
      <c r="K79">
        <v>0</v>
      </c>
      <c r="L79">
        <v>0</v>
      </c>
      <c r="M79">
        <v>85.88</v>
      </c>
      <c r="N79" s="35"/>
      <c r="O79" s="35"/>
      <c r="P79" s="34"/>
      <c r="Q79" s="34"/>
      <c r="R79" s="34"/>
      <c r="S79" s="34"/>
      <c r="T79" s="34"/>
      <c r="U79" s="34"/>
    </row>
    <row r="80" spans="1:21">
      <c r="A80" t="s">
        <v>90</v>
      </c>
      <c r="B80" s="1">
        <v>0.65627314814814819</v>
      </c>
      <c r="C80" s="1">
        <v>0.54322916666666665</v>
      </c>
      <c r="D80" s="1">
        <v>4.3402777777777783E-2</v>
      </c>
      <c r="E80" s="1">
        <v>6.9641203703703705E-2</v>
      </c>
      <c r="F80">
        <v>31</v>
      </c>
      <c r="G80">
        <v>546</v>
      </c>
      <c r="H80">
        <v>55</v>
      </c>
      <c r="I80">
        <v>4</v>
      </c>
      <c r="J80">
        <v>0</v>
      </c>
      <c r="K80">
        <v>0</v>
      </c>
      <c r="L80">
        <v>0</v>
      </c>
      <c r="M80">
        <v>93.22</v>
      </c>
      <c r="N80" s="35"/>
      <c r="O80" s="35"/>
      <c r="P80" s="34"/>
      <c r="Q80" s="34"/>
      <c r="R80" s="34"/>
      <c r="S80" s="34"/>
      <c r="T80" s="34"/>
      <c r="U80" s="34"/>
    </row>
    <row r="81" spans="1:21">
      <c r="A81" t="s">
        <v>91</v>
      </c>
      <c r="B81" s="1">
        <v>0.32175925925925924</v>
      </c>
      <c r="C81" s="1">
        <v>0.23780092592592594</v>
      </c>
      <c r="D81" s="1">
        <v>6.9108796296296293E-2</v>
      </c>
      <c r="E81" s="1">
        <v>1.4837962962962963E-2</v>
      </c>
      <c r="F81">
        <v>39</v>
      </c>
      <c r="G81">
        <v>580</v>
      </c>
      <c r="H81">
        <v>7</v>
      </c>
      <c r="I81">
        <v>2</v>
      </c>
      <c r="J81">
        <v>0</v>
      </c>
      <c r="K81">
        <v>0</v>
      </c>
      <c r="L81">
        <v>0</v>
      </c>
      <c r="M81">
        <v>77.78</v>
      </c>
      <c r="N81" s="35"/>
      <c r="O81" s="35"/>
      <c r="P81" s="34"/>
      <c r="Q81" s="34"/>
      <c r="R81" s="34"/>
      <c r="S81" s="34"/>
      <c r="T81" s="34"/>
      <c r="U81" s="34"/>
    </row>
    <row r="82" spans="1:21">
      <c r="A82" t="s">
        <v>92</v>
      </c>
      <c r="B82" s="1">
        <v>2.0023148148148148E-3</v>
      </c>
      <c r="C82" s="1">
        <v>1.7592592592592592E-3</v>
      </c>
      <c r="D82" s="1">
        <v>2.3148148148148146E-4</v>
      </c>
      <c r="E82" s="1">
        <v>0</v>
      </c>
      <c r="F82">
        <v>1</v>
      </c>
      <c r="G82">
        <v>4</v>
      </c>
      <c r="H82">
        <v>242</v>
      </c>
      <c r="I82">
        <v>4</v>
      </c>
      <c r="J82">
        <v>0</v>
      </c>
      <c r="K82">
        <v>0</v>
      </c>
      <c r="L82">
        <v>0</v>
      </c>
      <c r="M82">
        <v>98.37</v>
      </c>
      <c r="N82" s="35"/>
      <c r="O82" s="35"/>
      <c r="P82" s="34"/>
      <c r="Q82" s="34"/>
      <c r="R82" s="34"/>
      <c r="S82" s="34"/>
      <c r="T82" s="34"/>
      <c r="U82" s="34"/>
    </row>
    <row r="83" spans="1:21">
      <c r="A83" t="s">
        <v>93</v>
      </c>
      <c r="B83" s="1">
        <v>0.30046296296296299</v>
      </c>
      <c r="C83" s="1">
        <v>0.24652777777777779</v>
      </c>
      <c r="D83" s="1">
        <v>3.472222222222222E-3</v>
      </c>
      <c r="E83" s="1">
        <v>5.0451388888888893E-2</v>
      </c>
      <c r="F83">
        <v>103</v>
      </c>
      <c r="G83">
        <v>1174</v>
      </c>
      <c r="H83">
        <v>394</v>
      </c>
      <c r="I83">
        <v>46</v>
      </c>
      <c r="J83">
        <v>0</v>
      </c>
      <c r="K83">
        <v>0</v>
      </c>
      <c r="L83">
        <v>0</v>
      </c>
      <c r="M83">
        <v>89.55</v>
      </c>
      <c r="N83" s="35"/>
      <c r="O83" s="35"/>
      <c r="P83" s="34"/>
      <c r="Q83" s="34"/>
      <c r="R83" s="34"/>
      <c r="S83" s="34"/>
      <c r="T83" s="34"/>
      <c r="U83" s="34"/>
    </row>
    <row r="84" spans="1:21">
      <c r="A84" t="s">
        <v>94</v>
      </c>
      <c r="B84" s="1">
        <v>0.1254861111111111</v>
      </c>
      <c r="C84" s="1">
        <v>8.9884259259259261E-2</v>
      </c>
      <c r="D84" s="1">
        <v>7.6041666666666662E-3</v>
      </c>
      <c r="E84" s="1">
        <v>2.7997685185185184E-2</v>
      </c>
      <c r="F84">
        <v>26</v>
      </c>
      <c r="G84">
        <v>750</v>
      </c>
      <c r="H84">
        <v>8</v>
      </c>
      <c r="I84">
        <v>8</v>
      </c>
      <c r="J84">
        <v>11.15</v>
      </c>
      <c r="K84">
        <v>0.09</v>
      </c>
      <c r="L84">
        <v>0.05</v>
      </c>
      <c r="M84">
        <v>50</v>
      </c>
      <c r="N84" s="35"/>
      <c r="O84" s="35"/>
      <c r="P84" s="34"/>
      <c r="Q84" s="34"/>
      <c r="R84" s="34"/>
      <c r="S84" s="34"/>
      <c r="T84" s="34"/>
      <c r="U84" s="34"/>
    </row>
    <row r="85" spans="1:21">
      <c r="A85" t="s">
        <v>95</v>
      </c>
      <c r="B85" s="1">
        <v>0.38096064814814817</v>
      </c>
      <c r="C85" s="1">
        <v>0.32391203703703703</v>
      </c>
      <c r="D85" s="1">
        <v>3.7118055555555557E-2</v>
      </c>
      <c r="E85" s="1">
        <v>1.9918981481481482E-2</v>
      </c>
      <c r="F85">
        <v>33</v>
      </c>
      <c r="G85">
        <v>580</v>
      </c>
      <c r="H85">
        <v>151</v>
      </c>
      <c r="I85">
        <v>29</v>
      </c>
      <c r="J85">
        <v>0</v>
      </c>
      <c r="K85">
        <v>0</v>
      </c>
      <c r="L85">
        <v>0</v>
      </c>
      <c r="M85">
        <v>83.89</v>
      </c>
      <c r="N85" s="35"/>
      <c r="O85" s="35"/>
      <c r="P85" s="34"/>
      <c r="Q85" s="34"/>
      <c r="R85" s="34"/>
      <c r="S85" s="34"/>
      <c r="T85" s="34"/>
      <c r="U85" s="34"/>
    </row>
    <row r="86" spans="1:21">
      <c r="A86" t="s">
        <v>96</v>
      </c>
      <c r="B86" s="1">
        <v>0.45952546296296298</v>
      </c>
      <c r="C86" s="1">
        <v>0.41229166666666667</v>
      </c>
      <c r="D86" s="1">
        <v>3.1944444444444449E-2</v>
      </c>
      <c r="E86" s="1">
        <v>1.5277777777777777E-2</v>
      </c>
      <c r="F86">
        <v>103</v>
      </c>
      <c r="G86">
        <v>870</v>
      </c>
      <c r="H86">
        <v>757</v>
      </c>
      <c r="I86">
        <v>110</v>
      </c>
      <c r="J86">
        <v>0</v>
      </c>
      <c r="K86">
        <v>0</v>
      </c>
      <c r="L86">
        <v>0</v>
      </c>
      <c r="M86">
        <v>87.31</v>
      </c>
      <c r="N86" s="35"/>
      <c r="O86" s="35"/>
      <c r="P86" s="34"/>
      <c r="Q86" s="34"/>
      <c r="R86" s="34"/>
      <c r="S86" s="34"/>
      <c r="T86" s="34"/>
      <c r="U86" s="34"/>
    </row>
    <row r="87" spans="1:21">
      <c r="A87" t="s">
        <v>97</v>
      </c>
      <c r="B87" s="1">
        <v>0.53577546296296297</v>
      </c>
      <c r="C87" s="1">
        <v>0.42622685185185188</v>
      </c>
      <c r="D87" s="1">
        <v>4.9409722222222223E-2</v>
      </c>
      <c r="E87" s="1">
        <v>6.0127314814814814E-2</v>
      </c>
      <c r="F87">
        <v>40</v>
      </c>
      <c r="G87">
        <v>622</v>
      </c>
      <c r="H87">
        <v>250</v>
      </c>
      <c r="I87">
        <v>10</v>
      </c>
      <c r="J87">
        <v>0</v>
      </c>
      <c r="K87">
        <v>0</v>
      </c>
      <c r="L87">
        <v>0</v>
      </c>
      <c r="M87">
        <v>96.15</v>
      </c>
      <c r="N87" s="35"/>
      <c r="O87" s="35"/>
      <c r="P87" s="34"/>
      <c r="Q87" s="34"/>
      <c r="R87" s="34"/>
      <c r="S87" s="34"/>
      <c r="T87" s="34"/>
      <c r="U87" s="34"/>
    </row>
    <row r="88" spans="1:21">
      <c r="A88" t="s">
        <v>98</v>
      </c>
      <c r="B88" s="1">
        <v>0.39680555555555558</v>
      </c>
      <c r="C88" s="1">
        <v>0.27010416666666665</v>
      </c>
      <c r="D88" s="1">
        <v>0.10584490740740742</v>
      </c>
      <c r="E88" s="1">
        <v>2.0833333333333332E-2</v>
      </c>
      <c r="F88">
        <v>33</v>
      </c>
      <c r="G88">
        <v>510</v>
      </c>
      <c r="H88">
        <v>300</v>
      </c>
      <c r="I88">
        <v>40</v>
      </c>
      <c r="J88">
        <v>0</v>
      </c>
      <c r="K88">
        <v>0</v>
      </c>
      <c r="L88">
        <v>0</v>
      </c>
      <c r="M88">
        <v>88.24</v>
      </c>
      <c r="N88" s="35"/>
      <c r="O88" s="35"/>
      <c r="P88" s="34"/>
      <c r="Q88" s="34"/>
      <c r="R88" s="34"/>
      <c r="S88" s="34"/>
      <c r="T88" s="34"/>
      <c r="U88" s="34"/>
    </row>
    <row r="89" spans="1:21">
      <c r="A89" t="s">
        <v>99</v>
      </c>
      <c r="B89" s="1">
        <v>0.19484953703703703</v>
      </c>
      <c r="C89" s="1">
        <v>0.1582523148148148</v>
      </c>
      <c r="D89" s="1">
        <v>2.1041666666666667E-2</v>
      </c>
      <c r="E89" s="1">
        <v>1.5532407407407406E-2</v>
      </c>
      <c r="F89">
        <v>23</v>
      </c>
      <c r="G89">
        <v>387</v>
      </c>
      <c r="H89">
        <v>348</v>
      </c>
      <c r="I89">
        <v>14</v>
      </c>
      <c r="J89">
        <v>0</v>
      </c>
      <c r="K89">
        <v>0</v>
      </c>
      <c r="L89">
        <v>0</v>
      </c>
      <c r="M89">
        <v>96.13</v>
      </c>
      <c r="N89" s="35"/>
      <c r="O89" s="35"/>
      <c r="P89" s="34"/>
      <c r="Q89" s="34"/>
      <c r="R89" s="34"/>
      <c r="S89" s="34"/>
      <c r="T89" s="34"/>
      <c r="U89" s="34"/>
    </row>
    <row r="90" spans="1:21">
      <c r="A90" t="s">
        <v>100</v>
      </c>
      <c r="B90" s="1">
        <v>0.47971064814814812</v>
      </c>
      <c r="C90" s="1">
        <v>0.30046296296296299</v>
      </c>
      <c r="D90" s="1">
        <v>8.6458333333333345E-2</v>
      </c>
      <c r="E90" s="1">
        <v>9.2766203703703698E-2</v>
      </c>
      <c r="F90">
        <v>50</v>
      </c>
      <c r="G90">
        <v>625</v>
      </c>
      <c r="H90">
        <v>720</v>
      </c>
      <c r="I90">
        <v>28</v>
      </c>
      <c r="J90">
        <v>0</v>
      </c>
      <c r="K90">
        <v>0</v>
      </c>
      <c r="L90">
        <v>0</v>
      </c>
      <c r="M90">
        <v>96.26</v>
      </c>
      <c r="N90" s="35"/>
      <c r="O90" s="35"/>
      <c r="P90" s="34"/>
      <c r="Q90" s="34"/>
      <c r="R90" s="34"/>
      <c r="S90" s="34"/>
      <c r="T90" s="34"/>
      <c r="U90" s="34"/>
    </row>
    <row r="91" spans="1:21">
      <c r="A91" t="s">
        <v>101</v>
      </c>
      <c r="B91" s="1">
        <v>0.37563657407407408</v>
      </c>
      <c r="C91" s="1">
        <v>0.25995370370370369</v>
      </c>
      <c r="D91" s="1">
        <v>4.6157407407407404E-2</v>
      </c>
      <c r="E91" s="1">
        <v>6.9525462962962969E-2</v>
      </c>
      <c r="F91">
        <v>25</v>
      </c>
      <c r="G91">
        <v>526</v>
      </c>
      <c r="H91">
        <v>341</v>
      </c>
      <c r="I91">
        <v>18</v>
      </c>
      <c r="J91">
        <v>0</v>
      </c>
      <c r="K91">
        <v>0</v>
      </c>
      <c r="L91">
        <v>0</v>
      </c>
      <c r="M91">
        <v>94.99</v>
      </c>
      <c r="N91" s="35"/>
      <c r="O91" s="35"/>
      <c r="P91" s="34"/>
      <c r="Q91" s="34"/>
      <c r="R91" s="34"/>
      <c r="S91" s="34"/>
      <c r="T91" s="34"/>
      <c r="U91" s="34"/>
    </row>
    <row r="92" spans="1:21">
      <c r="A92" t="s">
        <v>102</v>
      </c>
      <c r="B92" s="1">
        <v>0.33401620370370372</v>
      </c>
      <c r="C92" s="1">
        <v>0.24329861111111109</v>
      </c>
      <c r="D92" s="1">
        <v>3.6712962962962961E-2</v>
      </c>
      <c r="E92" s="1">
        <v>5.3993055555555558E-2</v>
      </c>
      <c r="F92">
        <v>17</v>
      </c>
      <c r="G92">
        <v>428</v>
      </c>
      <c r="H92">
        <v>3</v>
      </c>
      <c r="I92">
        <v>0</v>
      </c>
      <c r="J92">
        <v>0</v>
      </c>
      <c r="K92">
        <v>0</v>
      </c>
      <c r="L92">
        <v>0</v>
      </c>
      <c r="M92">
        <v>100</v>
      </c>
      <c r="N92" s="35"/>
      <c r="O92" s="35"/>
      <c r="P92" s="34"/>
      <c r="Q92" s="34"/>
      <c r="R92" s="34"/>
      <c r="S92" s="34"/>
      <c r="T92" s="34"/>
      <c r="U92" s="34"/>
    </row>
    <row r="93" spans="1:21">
      <c r="A93" t="s">
        <v>103</v>
      </c>
      <c r="B93" s="1">
        <v>0.99767361111111119</v>
      </c>
      <c r="C93" s="1">
        <v>0.6268055555555555</v>
      </c>
      <c r="D93" s="1">
        <v>0.12556712962962963</v>
      </c>
      <c r="E93" s="1">
        <v>0.24528935185185186</v>
      </c>
      <c r="F93">
        <v>64</v>
      </c>
      <c r="G93">
        <v>912</v>
      </c>
      <c r="H93">
        <v>126</v>
      </c>
      <c r="I93">
        <v>35</v>
      </c>
      <c r="J93">
        <v>0</v>
      </c>
      <c r="K93">
        <v>0</v>
      </c>
      <c r="L93">
        <v>0</v>
      </c>
      <c r="M93">
        <v>78.260000000000005</v>
      </c>
      <c r="N93" s="35"/>
      <c r="O93" s="35"/>
      <c r="P93" s="34"/>
      <c r="Q93" s="34"/>
      <c r="R93" s="34"/>
      <c r="S93" s="34"/>
      <c r="T93" s="34"/>
      <c r="U93" s="34"/>
    </row>
    <row r="94" spans="1:21">
      <c r="A94" t="s">
        <v>104</v>
      </c>
      <c r="B94" s="1">
        <v>0.25914351851851852</v>
      </c>
      <c r="C94" s="1">
        <v>0.17158564814814814</v>
      </c>
      <c r="D94" s="1">
        <v>2.148148148148148E-2</v>
      </c>
      <c r="E94" s="1">
        <v>6.6064814814814812E-2</v>
      </c>
      <c r="F94">
        <v>74</v>
      </c>
      <c r="G94">
        <v>261</v>
      </c>
      <c r="H94">
        <v>109</v>
      </c>
      <c r="I94">
        <v>1</v>
      </c>
      <c r="J94">
        <v>0</v>
      </c>
      <c r="K94">
        <v>0</v>
      </c>
      <c r="L94">
        <v>0</v>
      </c>
      <c r="M94">
        <v>99.09</v>
      </c>
      <c r="N94" s="35"/>
      <c r="O94" s="35"/>
      <c r="P94" s="34"/>
      <c r="Q94" s="34"/>
      <c r="R94" s="34"/>
      <c r="S94" s="34"/>
      <c r="T94" s="34"/>
      <c r="U94" s="34"/>
    </row>
    <row r="95" spans="1:21">
      <c r="A95" t="s">
        <v>105</v>
      </c>
      <c r="B95" s="1">
        <v>0</v>
      </c>
      <c r="C95" s="1">
        <v>0</v>
      </c>
      <c r="D95" s="1">
        <v>0</v>
      </c>
      <c r="E95" s="1">
        <v>0</v>
      </c>
      <c r="F95">
        <v>0</v>
      </c>
      <c r="G95">
        <v>0</v>
      </c>
      <c r="H95">
        <v>419</v>
      </c>
      <c r="I95">
        <v>5</v>
      </c>
      <c r="J95">
        <v>0</v>
      </c>
      <c r="K95">
        <v>8.2799999999999994</v>
      </c>
      <c r="L95">
        <v>0.01</v>
      </c>
      <c r="M95">
        <v>98.82</v>
      </c>
      <c r="N95" s="35"/>
      <c r="O95" s="35"/>
      <c r="P95" s="34"/>
      <c r="Q95" s="34"/>
      <c r="R95" s="34"/>
      <c r="S95" s="34"/>
      <c r="T95" s="34"/>
      <c r="U95" s="34"/>
    </row>
    <row r="96" spans="1:21">
      <c r="A96" t="s">
        <v>106</v>
      </c>
      <c r="B96" s="1">
        <v>0.25819444444444445</v>
      </c>
      <c r="C96" s="1">
        <v>0.19506944444444443</v>
      </c>
      <c r="D96" s="1">
        <v>4.0555555555555553E-2</v>
      </c>
      <c r="E96" s="1">
        <v>2.255787037037037E-2</v>
      </c>
      <c r="F96">
        <v>34</v>
      </c>
      <c r="G96">
        <v>564</v>
      </c>
      <c r="H96">
        <v>417</v>
      </c>
      <c r="I96">
        <v>46</v>
      </c>
      <c r="J96">
        <v>0</v>
      </c>
      <c r="K96">
        <v>0</v>
      </c>
      <c r="L96">
        <v>0</v>
      </c>
      <c r="M96">
        <v>90.06</v>
      </c>
      <c r="N96" s="35"/>
      <c r="O96" s="35"/>
      <c r="P96" s="34"/>
      <c r="Q96" s="34"/>
      <c r="R96" s="34"/>
      <c r="S96" s="34"/>
      <c r="T96" s="34"/>
      <c r="U96" s="34"/>
    </row>
    <row r="97" spans="1:21">
      <c r="A97" t="s">
        <v>107</v>
      </c>
      <c r="B97" s="1">
        <v>9.6990740740740735E-3</v>
      </c>
      <c r="C97" s="1">
        <v>2.3726851851851851E-3</v>
      </c>
      <c r="D97" s="1">
        <v>3.4722222222222222E-5</v>
      </c>
      <c r="E97" s="1">
        <v>7.2800925925925915E-3</v>
      </c>
      <c r="F97">
        <v>5</v>
      </c>
      <c r="G97">
        <v>13</v>
      </c>
      <c r="H97">
        <v>108</v>
      </c>
      <c r="I97">
        <v>13</v>
      </c>
      <c r="J97">
        <v>0</v>
      </c>
      <c r="K97">
        <v>0</v>
      </c>
      <c r="L97">
        <v>0</v>
      </c>
      <c r="M97">
        <v>89.26</v>
      </c>
      <c r="N97" s="35"/>
      <c r="O97" s="35"/>
      <c r="P97" s="34"/>
      <c r="Q97" s="34"/>
      <c r="R97" s="34"/>
      <c r="S97" s="34"/>
      <c r="T97" s="34"/>
      <c r="U97" s="34"/>
    </row>
    <row r="98" spans="1:21">
      <c r="A98" t="s">
        <v>108</v>
      </c>
      <c r="B98" s="1">
        <v>1.8865740740740742E-3</v>
      </c>
      <c r="C98" s="1">
        <v>1.8865740740740742E-3</v>
      </c>
      <c r="D98" s="1">
        <v>0</v>
      </c>
      <c r="E98" s="1">
        <v>0</v>
      </c>
      <c r="F98">
        <v>3</v>
      </c>
      <c r="G98">
        <v>3</v>
      </c>
      <c r="H98">
        <v>216</v>
      </c>
      <c r="I98">
        <v>5</v>
      </c>
      <c r="J98">
        <v>0</v>
      </c>
      <c r="K98">
        <v>0</v>
      </c>
      <c r="L98">
        <v>0</v>
      </c>
      <c r="M98">
        <v>97.74</v>
      </c>
      <c r="N98" s="35"/>
      <c r="O98" s="35"/>
      <c r="P98" s="34"/>
      <c r="Q98" s="34"/>
      <c r="R98" s="34"/>
      <c r="S98" s="34"/>
      <c r="T98" s="34"/>
      <c r="U98" s="34"/>
    </row>
    <row r="99" spans="1:21">
      <c r="A99" t="s">
        <v>109</v>
      </c>
      <c r="B99" s="1">
        <v>2.4652777777777777E-2</v>
      </c>
      <c r="C99" s="1">
        <v>2.3564814814814813E-2</v>
      </c>
      <c r="D99" s="1">
        <v>1.0879629629629629E-3</v>
      </c>
      <c r="E99" s="1">
        <v>0</v>
      </c>
      <c r="F99">
        <v>30</v>
      </c>
      <c r="G99">
        <v>37</v>
      </c>
      <c r="H99">
        <v>231</v>
      </c>
      <c r="I99">
        <v>4</v>
      </c>
      <c r="J99">
        <v>14.88</v>
      </c>
      <c r="K99">
        <v>110.2</v>
      </c>
      <c r="L99">
        <v>0.83</v>
      </c>
      <c r="M99">
        <v>98.3</v>
      </c>
      <c r="N99" s="35"/>
      <c r="O99" s="35"/>
      <c r="P99" s="34"/>
      <c r="Q99" s="34"/>
      <c r="R99" s="34"/>
      <c r="S99" s="34"/>
      <c r="T99" s="34"/>
      <c r="U99" s="34"/>
    </row>
    <row r="100" spans="1:21">
      <c r="A100" t="s">
        <v>110</v>
      </c>
      <c r="B100" s="1">
        <v>0.23037037037037036</v>
      </c>
      <c r="C100" s="1">
        <v>0.13608796296296297</v>
      </c>
      <c r="D100" s="1">
        <v>2.5162037037037038E-2</v>
      </c>
      <c r="E100" s="1">
        <v>6.9108796296296293E-2</v>
      </c>
      <c r="F100">
        <v>46</v>
      </c>
      <c r="G100">
        <v>386</v>
      </c>
      <c r="H100">
        <v>312</v>
      </c>
      <c r="I100">
        <v>59</v>
      </c>
      <c r="J100">
        <v>0</v>
      </c>
      <c r="K100">
        <v>0</v>
      </c>
      <c r="L100">
        <v>0</v>
      </c>
      <c r="M100">
        <v>84.1</v>
      </c>
      <c r="N100" s="35"/>
      <c r="O100" s="35"/>
      <c r="P100" s="34"/>
      <c r="Q100" s="34"/>
      <c r="R100" s="34"/>
      <c r="S100" s="34"/>
      <c r="T100" s="34"/>
      <c r="U100" s="34"/>
    </row>
    <row r="101" spans="1:21">
      <c r="A101" t="s">
        <v>111</v>
      </c>
      <c r="B101" s="1">
        <v>0.28087962962962965</v>
      </c>
      <c r="C101" s="1">
        <v>0.23710648148148147</v>
      </c>
      <c r="D101" s="1">
        <v>1.6157407407407409E-2</v>
      </c>
      <c r="E101" s="1">
        <v>2.7604166666666666E-2</v>
      </c>
      <c r="F101">
        <v>94</v>
      </c>
      <c r="G101">
        <v>947</v>
      </c>
      <c r="H101">
        <v>888</v>
      </c>
      <c r="I101">
        <v>78</v>
      </c>
      <c r="J101">
        <v>0</v>
      </c>
      <c r="K101">
        <v>0</v>
      </c>
      <c r="L101">
        <v>0</v>
      </c>
      <c r="M101">
        <v>91.93</v>
      </c>
      <c r="N101" s="35"/>
      <c r="O101" s="35"/>
      <c r="P101" s="34"/>
      <c r="Q101" s="34"/>
      <c r="R101" s="34"/>
      <c r="S101" s="34"/>
      <c r="T101" s="34"/>
      <c r="U101" s="34"/>
    </row>
    <row r="102" spans="1:21">
      <c r="A102" t="s">
        <v>112</v>
      </c>
      <c r="B102" s="1">
        <v>0.75656249999999992</v>
      </c>
      <c r="C102" s="1">
        <v>0.3721990740740741</v>
      </c>
      <c r="D102" s="1">
        <v>4.3078703703703702E-2</v>
      </c>
      <c r="E102" s="1">
        <v>0.34126157407407409</v>
      </c>
      <c r="F102">
        <v>119</v>
      </c>
      <c r="G102">
        <v>1294</v>
      </c>
      <c r="H102">
        <v>289</v>
      </c>
      <c r="I102">
        <v>120</v>
      </c>
      <c r="J102">
        <v>0</v>
      </c>
      <c r="K102">
        <v>0</v>
      </c>
      <c r="L102">
        <v>0</v>
      </c>
      <c r="M102">
        <v>70.66</v>
      </c>
      <c r="N102" s="35"/>
      <c r="O102" s="35"/>
      <c r="P102" s="34"/>
      <c r="Q102" s="34"/>
      <c r="R102" s="34"/>
      <c r="S102" s="34"/>
      <c r="T102" s="34"/>
      <c r="U102" s="34"/>
    </row>
    <row r="103" spans="1:21">
      <c r="A103" t="s">
        <v>113</v>
      </c>
      <c r="B103" s="1">
        <v>0.20861111111111111</v>
      </c>
      <c r="C103" s="1">
        <v>0.12643518518518518</v>
      </c>
      <c r="D103" s="1">
        <v>3.9050925925925926E-2</v>
      </c>
      <c r="E103" s="1">
        <v>4.3101851851851856E-2</v>
      </c>
      <c r="F103">
        <v>23</v>
      </c>
      <c r="G103">
        <v>291</v>
      </c>
      <c r="H103">
        <v>0</v>
      </c>
      <c r="I103">
        <v>0</v>
      </c>
      <c r="J103">
        <v>0</v>
      </c>
      <c r="K103">
        <v>0</v>
      </c>
      <c r="L103">
        <v>0</v>
      </c>
      <c r="N103" s="35"/>
      <c r="O103" s="35"/>
      <c r="P103" s="34"/>
      <c r="Q103" s="34"/>
      <c r="R103" s="34"/>
      <c r="S103" s="34"/>
      <c r="T103" s="34"/>
      <c r="U103" s="34"/>
    </row>
    <row r="104" spans="1:21">
      <c r="A104" t="s">
        <v>114</v>
      </c>
      <c r="B104" s="1">
        <v>0.22776620370370371</v>
      </c>
      <c r="C104" s="1">
        <v>7.829861111111111E-2</v>
      </c>
      <c r="D104" s="1">
        <v>8.2835648148148144E-2</v>
      </c>
      <c r="E104" s="1">
        <v>6.6620370370370371E-2</v>
      </c>
      <c r="F104">
        <v>30</v>
      </c>
      <c r="G104">
        <v>94</v>
      </c>
      <c r="H104">
        <v>0</v>
      </c>
      <c r="I104">
        <v>0</v>
      </c>
      <c r="J104">
        <v>0</v>
      </c>
      <c r="K104">
        <v>0</v>
      </c>
      <c r="L104">
        <v>0</v>
      </c>
      <c r="N104" s="35"/>
      <c r="O104" s="35"/>
      <c r="P104" s="34"/>
      <c r="Q104" s="34"/>
      <c r="R104" s="34"/>
      <c r="S104" s="34"/>
      <c r="T104" s="34"/>
      <c r="U104" s="34"/>
    </row>
    <row r="105" spans="1:21">
      <c r="A105" t="s">
        <v>115</v>
      </c>
      <c r="B105" s="1">
        <v>0.4321875</v>
      </c>
      <c r="C105" s="1">
        <v>0.31672453703703701</v>
      </c>
      <c r="D105" s="1">
        <v>9.6909722222222217E-2</v>
      </c>
      <c r="E105" s="1">
        <v>1.8541666666666668E-2</v>
      </c>
      <c r="F105">
        <v>28</v>
      </c>
      <c r="G105">
        <v>889</v>
      </c>
      <c r="H105">
        <v>1276</v>
      </c>
      <c r="I105">
        <v>2</v>
      </c>
      <c r="J105">
        <v>10.56</v>
      </c>
      <c r="K105">
        <v>18.88</v>
      </c>
      <c r="L105">
        <v>0</v>
      </c>
      <c r="M105">
        <v>99.84</v>
      </c>
      <c r="N105" s="35"/>
      <c r="O105" s="35"/>
      <c r="P105" s="34"/>
      <c r="Q105" s="34"/>
      <c r="R105" s="34"/>
      <c r="S105" s="34"/>
      <c r="T105" s="34"/>
      <c r="U105" s="34"/>
    </row>
    <row r="106" spans="1:21">
      <c r="A106" t="s">
        <v>116</v>
      </c>
      <c r="B106" s="1">
        <v>0.99019675925925921</v>
      </c>
      <c r="C106" s="1">
        <v>0.69839120370370367</v>
      </c>
      <c r="D106" s="1">
        <v>0.20788194444444444</v>
      </c>
      <c r="E106" s="1">
        <v>8.3912037037037035E-2</v>
      </c>
      <c r="F106">
        <v>40</v>
      </c>
      <c r="G106">
        <v>1154</v>
      </c>
      <c r="H106">
        <v>70</v>
      </c>
      <c r="I106">
        <v>16</v>
      </c>
      <c r="J106">
        <v>0</v>
      </c>
      <c r="K106">
        <v>0</v>
      </c>
      <c r="L106">
        <v>0</v>
      </c>
      <c r="M106">
        <v>81.400000000000006</v>
      </c>
      <c r="N106" s="35"/>
      <c r="O106" s="35"/>
      <c r="P106" s="34"/>
      <c r="Q106" s="34"/>
      <c r="R106" s="34"/>
      <c r="S106" s="34"/>
      <c r="T106" s="34"/>
      <c r="U106" s="34"/>
    </row>
    <row r="107" spans="1:21">
      <c r="A107" t="s">
        <v>117</v>
      </c>
      <c r="B107" s="1">
        <v>1.4143518518518519E-2</v>
      </c>
      <c r="C107" s="1">
        <v>6.5740740740740733E-3</v>
      </c>
      <c r="D107" s="1">
        <v>7.5694444444444446E-3</v>
      </c>
      <c r="E107" s="1">
        <v>0</v>
      </c>
      <c r="F107">
        <v>9</v>
      </c>
      <c r="G107">
        <v>15</v>
      </c>
      <c r="H107">
        <v>173</v>
      </c>
      <c r="I107">
        <v>16</v>
      </c>
      <c r="J107">
        <v>0</v>
      </c>
      <c r="K107">
        <v>0</v>
      </c>
      <c r="L107">
        <v>0</v>
      </c>
      <c r="M107">
        <v>91.53</v>
      </c>
      <c r="N107" s="35"/>
      <c r="O107" s="35"/>
      <c r="P107" s="34"/>
      <c r="Q107" s="34"/>
      <c r="R107" s="34"/>
      <c r="S107" s="34"/>
      <c r="T107" s="34"/>
      <c r="U107" s="34"/>
    </row>
    <row r="108" spans="1:21">
      <c r="A108" t="s">
        <v>118</v>
      </c>
      <c r="B108" s="1">
        <v>0.40872685185185187</v>
      </c>
      <c r="C108" s="1">
        <v>0.27094907407407409</v>
      </c>
      <c r="D108" s="1">
        <v>6.3368055555555566E-2</v>
      </c>
      <c r="E108" s="1">
        <v>7.4398148148148144E-2</v>
      </c>
      <c r="F108">
        <v>108</v>
      </c>
      <c r="G108">
        <v>284</v>
      </c>
      <c r="H108">
        <v>218</v>
      </c>
      <c r="I108">
        <v>7</v>
      </c>
      <c r="J108">
        <v>0</v>
      </c>
      <c r="K108">
        <v>0</v>
      </c>
      <c r="L108">
        <v>0</v>
      </c>
      <c r="M108">
        <v>96.89</v>
      </c>
      <c r="N108" s="35"/>
      <c r="O108" s="35"/>
      <c r="P108" s="34"/>
      <c r="Q108" s="34"/>
      <c r="R108" s="34"/>
      <c r="S108" s="34"/>
      <c r="T108" s="34"/>
      <c r="U108" s="34"/>
    </row>
    <row r="109" spans="1:21">
      <c r="A109" t="s">
        <v>119</v>
      </c>
      <c r="B109" s="1">
        <v>3.0844907407407404E-2</v>
      </c>
      <c r="C109" s="1">
        <v>5.8680555555555543E-3</v>
      </c>
      <c r="D109" s="1">
        <v>2.49537037037037E-2</v>
      </c>
      <c r="E109" s="1">
        <v>1.1574074074074073E-5</v>
      </c>
      <c r="F109">
        <v>10</v>
      </c>
      <c r="G109">
        <v>19</v>
      </c>
      <c r="H109">
        <v>487</v>
      </c>
      <c r="I109">
        <v>16</v>
      </c>
      <c r="J109">
        <v>0</v>
      </c>
      <c r="K109">
        <v>0</v>
      </c>
      <c r="L109">
        <v>0</v>
      </c>
      <c r="M109">
        <v>96.82</v>
      </c>
      <c r="N109" s="35"/>
      <c r="O109" s="35"/>
      <c r="P109" s="34"/>
      <c r="Q109" s="34"/>
      <c r="R109" s="34"/>
      <c r="S109" s="34"/>
      <c r="T109" s="34"/>
      <c r="U109" s="34"/>
    </row>
    <row r="110" spans="1:21">
      <c r="A110" t="s">
        <v>120</v>
      </c>
      <c r="B110" s="1">
        <v>2.7418981481481485E-2</v>
      </c>
      <c r="C110" s="1">
        <v>2.7418981481481485E-2</v>
      </c>
      <c r="D110" s="1">
        <v>0</v>
      </c>
      <c r="E110" s="1">
        <v>0</v>
      </c>
      <c r="F110">
        <v>3</v>
      </c>
      <c r="G110">
        <v>129</v>
      </c>
      <c r="H110">
        <v>0</v>
      </c>
      <c r="I110">
        <v>0</v>
      </c>
      <c r="J110">
        <v>1.55</v>
      </c>
      <c r="K110">
        <v>0</v>
      </c>
      <c r="L110">
        <v>0</v>
      </c>
      <c r="N110" s="35"/>
      <c r="O110" s="35"/>
      <c r="P110" s="34"/>
      <c r="Q110" s="34"/>
      <c r="R110" s="34"/>
      <c r="S110" s="34"/>
      <c r="T110" s="34"/>
      <c r="U110" s="34"/>
    </row>
    <row r="111" spans="1:21">
      <c r="A111" t="s">
        <v>121</v>
      </c>
      <c r="B111" s="1">
        <v>0.34295138888888888</v>
      </c>
      <c r="C111" s="1">
        <v>0.26755787037037038</v>
      </c>
      <c r="D111" s="1">
        <v>3.6863425925925931E-2</v>
      </c>
      <c r="E111" s="1">
        <v>3.8530092592592595E-2</v>
      </c>
      <c r="F111">
        <v>20</v>
      </c>
      <c r="G111">
        <v>480</v>
      </c>
      <c r="H111">
        <v>0</v>
      </c>
      <c r="I111">
        <v>0</v>
      </c>
      <c r="J111">
        <v>0</v>
      </c>
      <c r="K111">
        <v>0</v>
      </c>
      <c r="L111">
        <v>0</v>
      </c>
      <c r="N111" s="35"/>
      <c r="O111" s="35"/>
      <c r="P111" s="34"/>
      <c r="Q111" s="34"/>
      <c r="R111" s="34"/>
      <c r="S111" s="34"/>
      <c r="T111" s="34"/>
      <c r="U111" s="34"/>
    </row>
    <row r="112" spans="1:21">
      <c r="A112" t="s">
        <v>122</v>
      </c>
      <c r="B112" s="1">
        <v>2.0833333333333332E-2</v>
      </c>
      <c r="C112" s="1">
        <v>1.6307870370370372E-2</v>
      </c>
      <c r="D112" s="1">
        <v>3.6805555555555554E-3</v>
      </c>
      <c r="E112" s="1">
        <v>8.3333333333333339E-4</v>
      </c>
      <c r="F112">
        <v>5</v>
      </c>
      <c r="G112">
        <v>53</v>
      </c>
      <c r="H112">
        <v>211</v>
      </c>
      <c r="I112">
        <v>16</v>
      </c>
      <c r="J112">
        <v>0</v>
      </c>
      <c r="K112">
        <v>0</v>
      </c>
      <c r="L112">
        <v>0</v>
      </c>
      <c r="M112">
        <v>92.95</v>
      </c>
      <c r="N112" s="35"/>
      <c r="O112" s="35"/>
      <c r="P112" s="34"/>
      <c r="Q112" s="34"/>
      <c r="R112" s="34"/>
      <c r="S112" s="34"/>
      <c r="T112" s="34"/>
      <c r="U112" s="34"/>
    </row>
    <row r="113" spans="1:21">
      <c r="A113" t="s">
        <v>123</v>
      </c>
      <c r="B113" s="1">
        <v>0.36719907407407404</v>
      </c>
      <c r="C113" s="1">
        <v>0.21575231481481483</v>
      </c>
      <c r="D113" s="1">
        <v>2.6712962962962966E-2</v>
      </c>
      <c r="E113" s="1">
        <v>0.12473379629629629</v>
      </c>
      <c r="F113">
        <v>62</v>
      </c>
      <c r="G113">
        <v>606</v>
      </c>
      <c r="H113">
        <v>674</v>
      </c>
      <c r="I113">
        <v>18</v>
      </c>
      <c r="J113">
        <v>0</v>
      </c>
      <c r="K113">
        <v>0</v>
      </c>
      <c r="L113">
        <v>0</v>
      </c>
      <c r="M113">
        <v>97.4</v>
      </c>
      <c r="N113" s="35"/>
      <c r="O113" s="35"/>
      <c r="P113" s="34"/>
      <c r="Q113" s="34"/>
      <c r="R113" s="34"/>
      <c r="S113" s="34"/>
      <c r="T113" s="34"/>
      <c r="U113" s="34"/>
    </row>
    <row r="114" spans="1:21">
      <c r="A114" t="s">
        <v>124</v>
      </c>
      <c r="B114" s="1">
        <v>7.7928240740740742E-2</v>
      </c>
      <c r="C114" s="1">
        <v>5.4386574074074073E-2</v>
      </c>
      <c r="D114" s="1">
        <v>6.6435185185185182E-3</v>
      </c>
      <c r="E114" s="1">
        <v>1.6898148148148148E-2</v>
      </c>
      <c r="F114">
        <v>17</v>
      </c>
      <c r="G114">
        <v>262</v>
      </c>
      <c r="H114">
        <v>361</v>
      </c>
      <c r="I114">
        <v>11</v>
      </c>
      <c r="J114">
        <v>0</v>
      </c>
      <c r="K114">
        <v>0</v>
      </c>
      <c r="L114">
        <v>0</v>
      </c>
      <c r="M114">
        <v>97.04</v>
      </c>
      <c r="N114" s="35"/>
      <c r="O114" s="35"/>
      <c r="P114" s="34"/>
      <c r="Q114" s="34"/>
      <c r="R114" s="34"/>
      <c r="S114" s="34"/>
      <c r="T114" s="34"/>
      <c r="U114" s="34"/>
    </row>
    <row r="115" spans="1:21">
      <c r="A115" t="s">
        <v>125</v>
      </c>
      <c r="B115" s="1">
        <v>0.45159722222222221</v>
      </c>
      <c r="C115" s="1">
        <v>0.24405092592592592</v>
      </c>
      <c r="D115" s="1">
        <v>0.14690972222222223</v>
      </c>
      <c r="E115" s="1">
        <v>6.0625000000000005E-2</v>
      </c>
      <c r="F115">
        <v>52</v>
      </c>
      <c r="G115">
        <v>469</v>
      </c>
      <c r="H115">
        <v>615</v>
      </c>
      <c r="I115">
        <v>58</v>
      </c>
      <c r="J115">
        <v>0</v>
      </c>
      <c r="K115">
        <v>0</v>
      </c>
      <c r="L115">
        <v>0</v>
      </c>
      <c r="M115">
        <v>91.38</v>
      </c>
      <c r="N115" s="35"/>
      <c r="O115" s="35"/>
      <c r="P115" s="34"/>
      <c r="Q115" s="34"/>
      <c r="R115" s="34"/>
      <c r="S115" s="34"/>
      <c r="T115" s="34"/>
      <c r="U115" s="34"/>
    </row>
    <row r="116" spans="1:21">
      <c r="A116" t="s">
        <v>126</v>
      </c>
      <c r="B116" s="1">
        <v>0.29928240740740741</v>
      </c>
      <c r="C116" s="1">
        <v>0.25261574074074072</v>
      </c>
      <c r="D116" s="1">
        <v>2.2187499999999999E-2</v>
      </c>
      <c r="E116" s="1">
        <v>2.4479166666666666E-2</v>
      </c>
      <c r="F116">
        <v>139</v>
      </c>
      <c r="G116">
        <v>1987</v>
      </c>
      <c r="H116">
        <v>1982</v>
      </c>
      <c r="I116">
        <v>5</v>
      </c>
      <c r="J116">
        <v>0</v>
      </c>
      <c r="K116">
        <v>0</v>
      </c>
      <c r="L116">
        <v>0</v>
      </c>
      <c r="M116">
        <v>99.75</v>
      </c>
      <c r="N116" s="35"/>
      <c r="O116" s="35"/>
      <c r="P116" s="34"/>
      <c r="Q116" s="34"/>
      <c r="R116" s="34"/>
      <c r="S116" s="34"/>
      <c r="T116" s="34"/>
      <c r="U116" s="34"/>
    </row>
    <row r="117" spans="1:21">
      <c r="A117" t="s">
        <v>127</v>
      </c>
      <c r="B117" s="1">
        <v>0.2565162037037037</v>
      </c>
      <c r="C117" s="1">
        <v>0.20980324074074075</v>
      </c>
      <c r="D117" s="1">
        <v>3.8124999999999999E-2</v>
      </c>
      <c r="E117" s="1">
        <v>8.5763888888888886E-3</v>
      </c>
      <c r="F117">
        <v>13</v>
      </c>
      <c r="G117">
        <v>406</v>
      </c>
      <c r="H117">
        <v>0</v>
      </c>
      <c r="I117">
        <v>0</v>
      </c>
      <c r="J117">
        <v>0</v>
      </c>
      <c r="K117">
        <v>0</v>
      </c>
      <c r="L117">
        <v>0</v>
      </c>
      <c r="N117" s="35"/>
      <c r="O117" s="35"/>
      <c r="P117" s="34"/>
      <c r="Q117" s="34"/>
      <c r="R117" s="34"/>
      <c r="S117" s="34"/>
      <c r="T117" s="34"/>
      <c r="U117" s="34"/>
    </row>
    <row r="118" spans="1:21">
      <c r="A118" t="s">
        <v>128</v>
      </c>
      <c r="B118" s="1">
        <v>0.27486111111111111</v>
      </c>
      <c r="C118" s="1">
        <v>0.16349537037037037</v>
      </c>
      <c r="D118" s="1">
        <v>2.4606481481481479E-2</v>
      </c>
      <c r="E118" s="1">
        <v>8.6747685185185178E-2</v>
      </c>
      <c r="F118">
        <v>47</v>
      </c>
      <c r="G118">
        <v>613</v>
      </c>
      <c r="H118">
        <v>602</v>
      </c>
      <c r="I118">
        <v>165</v>
      </c>
      <c r="J118">
        <v>0</v>
      </c>
      <c r="K118">
        <v>0</v>
      </c>
      <c r="L118">
        <v>0</v>
      </c>
      <c r="M118">
        <v>78.489999999999995</v>
      </c>
      <c r="N118" s="35"/>
      <c r="O118" s="35"/>
      <c r="P118" s="34"/>
      <c r="Q118" s="34"/>
      <c r="R118" s="34"/>
      <c r="S118" s="34"/>
      <c r="T118" s="34"/>
      <c r="U118" s="34"/>
    </row>
    <row r="119" spans="1:21">
      <c r="A119" t="s">
        <v>129</v>
      </c>
      <c r="B119" s="1">
        <v>0.13754629629629631</v>
      </c>
      <c r="C119" s="1">
        <v>0.10347222222222223</v>
      </c>
      <c r="D119" s="1">
        <v>7.9861111111111122E-3</v>
      </c>
      <c r="E119" s="1">
        <v>2.6076388888888885E-2</v>
      </c>
      <c r="F119">
        <v>40</v>
      </c>
      <c r="G119">
        <v>125</v>
      </c>
      <c r="H119">
        <v>245</v>
      </c>
      <c r="I119">
        <v>6</v>
      </c>
      <c r="J119">
        <v>0</v>
      </c>
      <c r="K119">
        <v>0</v>
      </c>
      <c r="L119">
        <v>0</v>
      </c>
      <c r="M119">
        <v>97.61</v>
      </c>
      <c r="N119" s="35"/>
      <c r="O119" s="35"/>
      <c r="P119" s="34"/>
      <c r="Q119" s="34"/>
      <c r="R119" s="34"/>
      <c r="S119" s="34"/>
      <c r="T119" s="34"/>
      <c r="U119" s="34"/>
    </row>
    <row r="120" spans="1:21">
      <c r="A120" t="s">
        <v>130</v>
      </c>
      <c r="B120" s="1">
        <v>1.6087962962962963E-3</v>
      </c>
      <c r="C120" s="1">
        <v>1.6087962962962963E-3</v>
      </c>
      <c r="D120" s="1">
        <v>0</v>
      </c>
      <c r="E120" s="1">
        <v>0</v>
      </c>
      <c r="F120">
        <v>4</v>
      </c>
      <c r="G120">
        <v>6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100</v>
      </c>
      <c r="N120" s="35"/>
      <c r="O120" s="35"/>
      <c r="P120" s="34"/>
      <c r="Q120" s="34"/>
      <c r="R120" s="34"/>
      <c r="S120" s="34"/>
      <c r="T120" s="34"/>
      <c r="U120" s="34"/>
    </row>
    <row r="121" spans="1:21">
      <c r="A121" t="s">
        <v>131</v>
      </c>
      <c r="B121" s="1">
        <v>0.24682870370370369</v>
      </c>
      <c r="C121" s="1">
        <v>0.16754629629629628</v>
      </c>
      <c r="D121" s="1">
        <v>3.8483796296296294E-2</v>
      </c>
      <c r="E121" s="1">
        <v>4.0798611111111112E-2</v>
      </c>
      <c r="F121">
        <v>10</v>
      </c>
      <c r="G121">
        <v>802</v>
      </c>
      <c r="H121">
        <v>0</v>
      </c>
      <c r="I121">
        <v>0</v>
      </c>
      <c r="J121">
        <v>0</v>
      </c>
      <c r="K121">
        <v>0</v>
      </c>
      <c r="L121">
        <v>0</v>
      </c>
      <c r="N121" s="35"/>
      <c r="O121" s="35"/>
      <c r="P121" s="34"/>
      <c r="Q121" s="34"/>
      <c r="R121" s="34"/>
      <c r="S121" s="34"/>
      <c r="T121" s="34"/>
      <c r="U121" s="34"/>
    </row>
    <row r="122" spans="1:21">
      <c r="A122" t="s">
        <v>132</v>
      </c>
      <c r="B122" s="1">
        <v>0.3194791666666667</v>
      </c>
      <c r="C122" s="1">
        <v>0.20872685185185183</v>
      </c>
      <c r="D122" s="1">
        <v>3.7812500000000006E-2</v>
      </c>
      <c r="E122" s="1">
        <v>7.2939814814814818E-2</v>
      </c>
      <c r="F122">
        <v>114</v>
      </c>
      <c r="G122">
        <v>652</v>
      </c>
      <c r="H122">
        <v>469</v>
      </c>
      <c r="I122">
        <v>228</v>
      </c>
      <c r="J122">
        <v>0</v>
      </c>
      <c r="K122">
        <v>0</v>
      </c>
      <c r="L122">
        <v>0</v>
      </c>
      <c r="M122">
        <v>67.290000000000006</v>
      </c>
      <c r="N122" s="35"/>
      <c r="O122" s="35"/>
      <c r="P122" s="34"/>
      <c r="Q122" s="34"/>
      <c r="R122" s="34"/>
      <c r="S122" s="34"/>
      <c r="T122" s="34"/>
      <c r="U122" s="34"/>
    </row>
    <row r="123" spans="1:21">
      <c r="A123" t="s">
        <v>133</v>
      </c>
      <c r="B123" s="1">
        <v>0.2898263888888889</v>
      </c>
      <c r="C123" s="1">
        <v>0.24408564814814815</v>
      </c>
      <c r="D123" s="1">
        <v>2.2372685185185186E-2</v>
      </c>
      <c r="E123" s="1">
        <v>2.3368055555555555E-2</v>
      </c>
      <c r="F123">
        <v>120</v>
      </c>
      <c r="G123">
        <v>1587</v>
      </c>
      <c r="H123">
        <v>1583</v>
      </c>
      <c r="I123">
        <v>21</v>
      </c>
      <c r="J123">
        <v>0</v>
      </c>
      <c r="K123">
        <v>0</v>
      </c>
      <c r="L123">
        <v>0</v>
      </c>
      <c r="M123">
        <v>98.69</v>
      </c>
      <c r="N123" s="35"/>
      <c r="O123" s="35"/>
      <c r="P123" s="34"/>
      <c r="Q123" s="34"/>
      <c r="R123" s="34"/>
      <c r="S123" s="34"/>
      <c r="T123" s="34"/>
      <c r="U123" s="34"/>
    </row>
    <row r="124" spans="1:21">
      <c r="A124" t="s">
        <v>134</v>
      </c>
      <c r="B124" s="1">
        <v>0.34059027777777778</v>
      </c>
      <c r="C124" s="1">
        <v>0.13795138888888889</v>
      </c>
      <c r="D124" s="1">
        <v>0.19199074074074074</v>
      </c>
      <c r="E124" s="1">
        <v>1.0636574074074074E-2</v>
      </c>
      <c r="F124">
        <v>51</v>
      </c>
      <c r="G124">
        <v>174</v>
      </c>
      <c r="H124">
        <v>0</v>
      </c>
      <c r="I124">
        <v>0</v>
      </c>
      <c r="J124">
        <v>0</v>
      </c>
      <c r="K124">
        <v>0</v>
      </c>
      <c r="L124">
        <v>0</v>
      </c>
      <c r="N124" s="35"/>
      <c r="O124" s="35"/>
      <c r="P124" s="34"/>
      <c r="Q124" s="34"/>
      <c r="R124" s="34"/>
      <c r="S124" s="34"/>
      <c r="T124" s="34"/>
      <c r="U124" s="34"/>
    </row>
    <row r="125" spans="1:21">
      <c r="A125" t="s">
        <v>135</v>
      </c>
      <c r="B125" s="1">
        <v>0.37958333333333333</v>
      </c>
      <c r="C125" s="1">
        <v>0.22032407407407406</v>
      </c>
      <c r="D125" s="1">
        <v>6.0659722222222219E-2</v>
      </c>
      <c r="E125" s="1">
        <v>9.857638888888888E-2</v>
      </c>
      <c r="F125">
        <v>14</v>
      </c>
      <c r="G125">
        <v>358</v>
      </c>
      <c r="H125">
        <v>0</v>
      </c>
      <c r="I125">
        <v>0</v>
      </c>
      <c r="J125">
        <v>0</v>
      </c>
      <c r="K125">
        <v>0</v>
      </c>
      <c r="L125">
        <v>0</v>
      </c>
      <c r="N125" s="35"/>
      <c r="O125" s="35"/>
      <c r="P125" s="34"/>
      <c r="Q125" s="34"/>
      <c r="R125" s="34"/>
      <c r="S125" s="34"/>
      <c r="T125" s="34"/>
      <c r="U125" s="34"/>
    </row>
    <row r="126" spans="1:21">
      <c r="A126" t="s">
        <v>136</v>
      </c>
      <c r="B126" s="1">
        <v>0.38810185185185181</v>
      </c>
      <c r="C126" s="1">
        <v>0.16892361111111109</v>
      </c>
      <c r="D126" s="1">
        <v>6.1967592592592595E-2</v>
      </c>
      <c r="E126" s="1">
        <v>0.15721064814814814</v>
      </c>
      <c r="F126">
        <v>31</v>
      </c>
      <c r="G126">
        <v>441</v>
      </c>
      <c r="H126">
        <v>226</v>
      </c>
      <c r="I126">
        <v>16</v>
      </c>
      <c r="J126">
        <v>0</v>
      </c>
      <c r="K126">
        <v>0</v>
      </c>
      <c r="L126">
        <v>0</v>
      </c>
      <c r="M126">
        <v>93.39</v>
      </c>
      <c r="N126" s="35"/>
      <c r="O126" s="35"/>
      <c r="P126" s="34"/>
      <c r="Q126" s="34"/>
      <c r="R126" s="34"/>
      <c r="S126" s="34"/>
      <c r="T126" s="34"/>
      <c r="U126" s="34"/>
    </row>
    <row r="127" spans="1:21">
      <c r="A127" t="s">
        <v>137</v>
      </c>
      <c r="B127" s="1">
        <v>0.23348379629629631</v>
      </c>
      <c r="C127" s="1">
        <v>0.20562500000000003</v>
      </c>
      <c r="D127" s="1">
        <v>1.6053240740740739E-2</v>
      </c>
      <c r="E127" s="1">
        <v>1.1805555555555555E-2</v>
      </c>
      <c r="F127">
        <v>34</v>
      </c>
      <c r="G127">
        <v>1374</v>
      </c>
      <c r="H127">
        <v>587</v>
      </c>
      <c r="I127">
        <v>0</v>
      </c>
      <c r="J127">
        <v>12.63</v>
      </c>
      <c r="K127">
        <v>5.85</v>
      </c>
      <c r="L127">
        <v>0</v>
      </c>
      <c r="M127">
        <v>100</v>
      </c>
      <c r="N127" s="35"/>
      <c r="O127" s="35"/>
      <c r="P127" s="34"/>
      <c r="Q127" s="34"/>
      <c r="R127" s="34"/>
      <c r="S127" s="34"/>
      <c r="T127" s="34"/>
      <c r="U127" s="34"/>
    </row>
    <row r="128" spans="1:21">
      <c r="A128" t="s">
        <v>138</v>
      </c>
      <c r="B128" s="1">
        <v>0.3996527777777778</v>
      </c>
      <c r="C128" s="1">
        <v>0.32710648148148147</v>
      </c>
      <c r="D128" s="1">
        <v>5.5671296296296302E-2</v>
      </c>
      <c r="E128" s="1">
        <v>1.6851851851851851E-2</v>
      </c>
      <c r="F128">
        <v>48</v>
      </c>
      <c r="G128">
        <v>663</v>
      </c>
      <c r="H128">
        <v>47</v>
      </c>
      <c r="I128">
        <v>2</v>
      </c>
      <c r="J128">
        <v>0</v>
      </c>
      <c r="K128">
        <v>0</v>
      </c>
      <c r="L128">
        <v>0</v>
      </c>
      <c r="M128">
        <v>95.92</v>
      </c>
      <c r="N128" s="35"/>
      <c r="O128" s="35"/>
      <c r="P128" s="34"/>
      <c r="Q128" s="34"/>
      <c r="R128" s="34"/>
      <c r="S128" s="34"/>
      <c r="T128" s="34"/>
      <c r="U128" s="34"/>
    </row>
    <row r="129" spans="1:21">
      <c r="A129" t="s">
        <v>139</v>
      </c>
      <c r="B129" s="10">
        <v>1.7992939814814815</v>
      </c>
      <c r="C129" s="10">
        <v>1.0654398148148148</v>
      </c>
      <c r="D129" s="1">
        <v>0.37026620370370367</v>
      </c>
      <c r="E129" s="1">
        <v>0.36357638888888894</v>
      </c>
      <c r="F129">
        <v>57</v>
      </c>
      <c r="G129">
        <v>1342</v>
      </c>
      <c r="H129">
        <v>272</v>
      </c>
      <c r="I129">
        <v>69</v>
      </c>
      <c r="J129">
        <v>0</v>
      </c>
      <c r="K129">
        <v>0</v>
      </c>
      <c r="L129">
        <v>0</v>
      </c>
      <c r="M129">
        <v>79.77</v>
      </c>
      <c r="N129" s="35"/>
      <c r="O129" s="35"/>
      <c r="P129" s="34"/>
      <c r="Q129" s="34"/>
      <c r="R129" s="34"/>
      <c r="S129" s="34"/>
      <c r="T129" s="34"/>
      <c r="U129" s="34"/>
    </row>
    <row r="130" spans="1:21">
      <c r="A130" t="s">
        <v>140</v>
      </c>
      <c r="B130" s="1">
        <v>0.79329861111111111</v>
      </c>
      <c r="C130" s="1">
        <v>0.54418981481481488</v>
      </c>
      <c r="D130" s="1">
        <v>0.15833333333333333</v>
      </c>
      <c r="E130" s="1">
        <v>9.0752314814814813E-2</v>
      </c>
      <c r="F130">
        <v>94</v>
      </c>
      <c r="G130">
        <v>817</v>
      </c>
      <c r="H130">
        <v>736</v>
      </c>
      <c r="I130">
        <v>182</v>
      </c>
      <c r="J130">
        <v>0</v>
      </c>
      <c r="K130">
        <v>0</v>
      </c>
      <c r="L130">
        <v>0</v>
      </c>
      <c r="M130">
        <v>80.17</v>
      </c>
      <c r="N130" s="35"/>
      <c r="O130" s="35"/>
      <c r="P130" s="34"/>
      <c r="Q130" s="34"/>
      <c r="R130" s="34"/>
      <c r="S130" s="34"/>
      <c r="T130" s="34"/>
      <c r="U130" s="34"/>
    </row>
    <row r="131" spans="1:21">
      <c r="A131" t="s">
        <v>141</v>
      </c>
      <c r="B131" s="1">
        <v>0.35291666666666671</v>
      </c>
      <c r="C131" s="1">
        <v>0.27575231481481483</v>
      </c>
      <c r="D131" s="1">
        <v>5.4837962962962956E-2</v>
      </c>
      <c r="E131" s="1">
        <v>2.2314814814814815E-2</v>
      </c>
      <c r="F131">
        <v>60</v>
      </c>
      <c r="G131">
        <v>887</v>
      </c>
      <c r="H131">
        <v>577</v>
      </c>
      <c r="I131">
        <v>65</v>
      </c>
      <c r="J131">
        <v>0</v>
      </c>
      <c r="K131">
        <v>0</v>
      </c>
      <c r="L131">
        <v>0</v>
      </c>
      <c r="M131">
        <v>89.88</v>
      </c>
      <c r="N131" s="35"/>
      <c r="O131" s="35"/>
      <c r="P131" s="34"/>
      <c r="Q131" s="34"/>
      <c r="R131" s="34"/>
      <c r="S131" s="34"/>
      <c r="T131" s="34"/>
      <c r="U131" s="34"/>
    </row>
    <row r="132" spans="1:21">
      <c r="A132" t="s">
        <v>142</v>
      </c>
      <c r="B132" s="1">
        <v>0.44229166666666669</v>
      </c>
      <c r="C132" s="1">
        <v>0.10450231481481481</v>
      </c>
      <c r="D132" s="1">
        <v>0.10043981481481483</v>
      </c>
      <c r="E132" s="1">
        <v>0.23733796296296297</v>
      </c>
      <c r="F132">
        <v>17</v>
      </c>
      <c r="G132">
        <v>944</v>
      </c>
      <c r="H132">
        <v>799</v>
      </c>
      <c r="I132">
        <v>133</v>
      </c>
      <c r="J132">
        <v>9.25</v>
      </c>
      <c r="K132">
        <v>7.05</v>
      </c>
      <c r="L132">
        <v>1.36</v>
      </c>
      <c r="M132">
        <v>85.73</v>
      </c>
      <c r="N132" s="35"/>
      <c r="O132" s="35"/>
      <c r="P132" s="34"/>
      <c r="Q132" s="34"/>
      <c r="R132" s="34"/>
      <c r="S132" s="34"/>
      <c r="T132" s="34"/>
      <c r="U132" s="34"/>
    </row>
    <row r="133" spans="1:21">
      <c r="A133" t="s">
        <v>143</v>
      </c>
      <c r="B133" s="1">
        <v>0.17035879629629627</v>
      </c>
      <c r="C133" s="1">
        <v>7.4386574074074077E-2</v>
      </c>
      <c r="D133" s="1">
        <v>8.7719907407407413E-2</v>
      </c>
      <c r="E133" s="1">
        <v>8.2407407407407412E-3</v>
      </c>
      <c r="F133">
        <v>6</v>
      </c>
      <c r="G133">
        <v>853</v>
      </c>
      <c r="H133">
        <v>1102</v>
      </c>
      <c r="I133">
        <v>6</v>
      </c>
      <c r="J133">
        <v>3.43</v>
      </c>
      <c r="K133">
        <v>3.26</v>
      </c>
      <c r="L133">
        <v>0.02</v>
      </c>
      <c r="M133">
        <v>99.46</v>
      </c>
      <c r="N133" s="35"/>
      <c r="O133" s="35"/>
      <c r="P133" s="34"/>
      <c r="Q133" s="34"/>
      <c r="R133" s="34"/>
      <c r="S133" s="34"/>
      <c r="T133" s="34"/>
      <c r="U133" s="34"/>
    </row>
    <row r="134" spans="1:21">
      <c r="A134" t="s">
        <v>144</v>
      </c>
      <c r="B134" s="1">
        <v>0.33521990740740742</v>
      </c>
      <c r="C134" s="1">
        <v>0.26840277777777777</v>
      </c>
      <c r="D134" s="1">
        <v>6.3576388888888891E-2</v>
      </c>
      <c r="E134" s="1">
        <v>3.2175925925925926E-3</v>
      </c>
      <c r="F134">
        <v>12</v>
      </c>
      <c r="G134">
        <v>448</v>
      </c>
      <c r="H134">
        <v>385</v>
      </c>
      <c r="I134">
        <v>13</v>
      </c>
      <c r="J134">
        <v>7.85</v>
      </c>
      <c r="K134">
        <v>18.66</v>
      </c>
      <c r="L134">
        <v>0.48</v>
      </c>
      <c r="M134">
        <v>96.73</v>
      </c>
      <c r="N134" s="35"/>
      <c r="O134" s="35"/>
      <c r="P134" s="34"/>
      <c r="Q134" s="34"/>
      <c r="R134" s="34"/>
      <c r="S134" s="34"/>
      <c r="T134" s="34"/>
      <c r="U134" s="34"/>
    </row>
    <row r="135" spans="1:21">
      <c r="A135" t="s">
        <v>145</v>
      </c>
      <c r="B135" s="1">
        <v>0.18292824074074074</v>
      </c>
      <c r="C135" s="1">
        <v>0.12986111111111112</v>
      </c>
      <c r="D135" s="1">
        <v>2.7719907407407405E-2</v>
      </c>
      <c r="E135" s="1">
        <v>2.5324074074074079E-2</v>
      </c>
      <c r="F135">
        <v>62</v>
      </c>
      <c r="G135">
        <v>492</v>
      </c>
      <c r="H135">
        <v>435</v>
      </c>
      <c r="I135">
        <v>111</v>
      </c>
      <c r="J135">
        <v>0</v>
      </c>
      <c r="K135">
        <v>0</v>
      </c>
      <c r="L135">
        <v>0</v>
      </c>
      <c r="M135">
        <v>79.67</v>
      </c>
      <c r="N135" s="35"/>
      <c r="O135" s="35"/>
      <c r="P135" s="34"/>
      <c r="Q135" s="34"/>
      <c r="R135" s="34"/>
      <c r="S135" s="34"/>
      <c r="T135" s="34"/>
      <c r="U135" s="34"/>
    </row>
    <row r="136" spans="1:21">
      <c r="A136" t="s">
        <v>146</v>
      </c>
      <c r="B136" s="1">
        <v>0.4408217592592592</v>
      </c>
      <c r="C136" s="1">
        <v>0.27413194444444444</v>
      </c>
      <c r="D136" s="1">
        <v>7.9409722222222215E-2</v>
      </c>
      <c r="E136" s="1">
        <v>8.7280092592592604E-2</v>
      </c>
      <c r="F136">
        <v>61</v>
      </c>
      <c r="G136">
        <v>696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100</v>
      </c>
      <c r="N136" s="35"/>
      <c r="O136" s="35"/>
      <c r="P136" s="34"/>
      <c r="Q136" s="34"/>
      <c r="R136" s="34"/>
      <c r="S136" s="34"/>
      <c r="T136" s="34"/>
      <c r="U136" s="34"/>
    </row>
    <row r="137" spans="1:21">
      <c r="A137" t="s">
        <v>147</v>
      </c>
      <c r="B137" s="1">
        <v>0.49525462962962963</v>
      </c>
      <c r="C137" s="1">
        <v>0.43843750000000004</v>
      </c>
      <c r="D137" s="1">
        <v>4.9629629629629635E-2</v>
      </c>
      <c r="E137" s="1">
        <v>7.1759259259259259E-3</v>
      </c>
      <c r="F137">
        <v>28</v>
      </c>
      <c r="G137">
        <v>596</v>
      </c>
      <c r="H137">
        <v>189</v>
      </c>
      <c r="I137">
        <v>14</v>
      </c>
      <c r="J137">
        <v>0</v>
      </c>
      <c r="K137">
        <v>0</v>
      </c>
      <c r="L137">
        <v>0</v>
      </c>
      <c r="M137">
        <v>93.1</v>
      </c>
      <c r="N137" s="35"/>
      <c r="O137" s="35"/>
      <c r="P137" s="34"/>
      <c r="Q137" s="34"/>
      <c r="R137" s="34"/>
      <c r="S137" s="34"/>
      <c r="T137" s="34"/>
      <c r="U137" s="34"/>
    </row>
    <row r="138" spans="1:21">
      <c r="A138" t="s">
        <v>148</v>
      </c>
      <c r="B138" s="1">
        <v>0.42773148148148149</v>
      </c>
      <c r="C138" s="1">
        <v>0.23292824074074073</v>
      </c>
      <c r="D138" s="1">
        <v>0.15239583333333334</v>
      </c>
      <c r="E138" s="1">
        <v>4.2407407407407401E-2</v>
      </c>
      <c r="F138">
        <v>23</v>
      </c>
      <c r="G138">
        <v>406</v>
      </c>
      <c r="H138">
        <v>157</v>
      </c>
      <c r="I138">
        <v>12</v>
      </c>
      <c r="J138">
        <v>0</v>
      </c>
      <c r="K138">
        <v>0</v>
      </c>
      <c r="L138">
        <v>0</v>
      </c>
      <c r="M138">
        <v>92.9</v>
      </c>
      <c r="N138" s="35"/>
      <c r="O138" s="35"/>
      <c r="P138" s="34"/>
      <c r="Q138" s="34"/>
      <c r="R138" s="34"/>
      <c r="S138" s="34"/>
      <c r="T138" s="34"/>
      <c r="U138" s="34"/>
    </row>
    <row r="139" spans="1:21">
      <c r="A139" t="s">
        <v>149</v>
      </c>
      <c r="B139" s="1">
        <v>0</v>
      </c>
      <c r="C139" s="1">
        <v>0</v>
      </c>
      <c r="D139" s="1">
        <v>0</v>
      </c>
      <c r="E139" s="1">
        <v>0</v>
      </c>
      <c r="F139">
        <v>0</v>
      </c>
      <c r="G139">
        <v>0</v>
      </c>
      <c r="H139">
        <v>123</v>
      </c>
      <c r="I139">
        <v>4</v>
      </c>
      <c r="J139">
        <v>0</v>
      </c>
      <c r="K139">
        <v>0</v>
      </c>
      <c r="L139">
        <v>0</v>
      </c>
      <c r="M139">
        <v>96.85</v>
      </c>
      <c r="N139" s="35"/>
      <c r="O139" s="35"/>
      <c r="P139" s="34"/>
      <c r="Q139" s="34"/>
      <c r="R139" s="34"/>
      <c r="S139" s="34"/>
      <c r="T139" s="34"/>
      <c r="U139" s="34"/>
    </row>
    <row r="140" spans="1:21">
      <c r="A140" t="s">
        <v>150</v>
      </c>
      <c r="B140" s="1">
        <v>0.32340277777777776</v>
      </c>
      <c r="C140" s="1">
        <v>0.2217824074074074</v>
      </c>
      <c r="D140" s="1">
        <v>9.9097222222222225E-2</v>
      </c>
      <c r="E140" s="1">
        <v>2.5000000000000001E-3</v>
      </c>
      <c r="F140">
        <v>31</v>
      </c>
      <c r="G140">
        <v>495</v>
      </c>
      <c r="H140">
        <v>0</v>
      </c>
      <c r="I140">
        <v>0</v>
      </c>
      <c r="J140">
        <v>0</v>
      </c>
      <c r="K140">
        <v>0</v>
      </c>
      <c r="L140">
        <v>0</v>
      </c>
      <c r="N140" s="35"/>
      <c r="O140" s="35"/>
      <c r="P140" s="34"/>
      <c r="Q140" s="34"/>
      <c r="R140" s="34"/>
      <c r="S140" s="34"/>
      <c r="T140" s="34"/>
      <c r="U140" s="34"/>
    </row>
    <row r="141" spans="1:21">
      <c r="A141" t="s">
        <v>151</v>
      </c>
      <c r="B141" s="1">
        <v>0.20834490740740741</v>
      </c>
      <c r="C141" s="1">
        <v>0.10876157407407407</v>
      </c>
      <c r="D141" s="1">
        <v>4.2685185185185187E-2</v>
      </c>
      <c r="E141" s="1">
        <v>5.6898148148148149E-2</v>
      </c>
      <c r="F141">
        <v>35</v>
      </c>
      <c r="G141">
        <v>320</v>
      </c>
      <c r="H141">
        <v>335</v>
      </c>
      <c r="I141">
        <v>14</v>
      </c>
      <c r="J141">
        <v>0</v>
      </c>
      <c r="K141">
        <v>0</v>
      </c>
      <c r="L141">
        <v>0</v>
      </c>
      <c r="M141">
        <v>95.99</v>
      </c>
      <c r="N141" s="35"/>
      <c r="O141" s="35"/>
      <c r="P141" s="34"/>
      <c r="Q141" s="34"/>
      <c r="R141" s="34"/>
      <c r="S141" s="34"/>
      <c r="T141" s="34"/>
      <c r="U141" s="34"/>
    </row>
    <row r="142" spans="1:21">
      <c r="A142" t="s">
        <v>152</v>
      </c>
      <c r="B142" s="1">
        <v>0</v>
      </c>
      <c r="C142" s="1">
        <v>0</v>
      </c>
      <c r="D142" s="1">
        <v>0</v>
      </c>
      <c r="E142" s="1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100</v>
      </c>
      <c r="N142" s="35"/>
      <c r="O142" s="35"/>
      <c r="P142" s="34"/>
      <c r="Q142" s="34"/>
      <c r="R142" s="34"/>
      <c r="S142" s="34"/>
      <c r="T142" s="34"/>
      <c r="U142" s="34"/>
    </row>
    <row r="143" spans="1:21">
      <c r="A143" t="s">
        <v>153</v>
      </c>
      <c r="B143" s="1">
        <v>0.27324074074074073</v>
      </c>
      <c r="C143" s="1">
        <v>0.19070601851851854</v>
      </c>
      <c r="D143" s="1">
        <v>2.1342592592592594E-2</v>
      </c>
      <c r="E143" s="1">
        <v>6.1180555555555551E-2</v>
      </c>
      <c r="F143">
        <v>12</v>
      </c>
      <c r="G143">
        <v>330</v>
      </c>
      <c r="H143">
        <v>81</v>
      </c>
      <c r="I143">
        <v>6</v>
      </c>
      <c r="J143">
        <v>0</v>
      </c>
      <c r="K143">
        <v>0</v>
      </c>
      <c r="L143">
        <v>0</v>
      </c>
      <c r="M143">
        <v>93.1</v>
      </c>
      <c r="N143" s="35"/>
      <c r="O143" s="35"/>
      <c r="P143" s="34"/>
      <c r="Q143" s="34"/>
      <c r="R143" s="34"/>
      <c r="S143" s="34"/>
      <c r="T143" s="34"/>
      <c r="U143" s="34"/>
    </row>
    <row r="144" spans="1:21">
      <c r="A144" t="s">
        <v>154</v>
      </c>
      <c r="B144" s="1">
        <v>0.91681712962962969</v>
      </c>
      <c r="C144" s="1">
        <v>0.5248032407407407</v>
      </c>
      <c r="D144" s="1">
        <v>0.16622685185185185</v>
      </c>
      <c r="E144" s="1">
        <v>0.22577546296296294</v>
      </c>
      <c r="F144">
        <v>43</v>
      </c>
      <c r="G144">
        <v>958</v>
      </c>
      <c r="H144">
        <v>0</v>
      </c>
      <c r="I144">
        <v>0</v>
      </c>
      <c r="J144">
        <v>0</v>
      </c>
      <c r="K144">
        <v>0</v>
      </c>
      <c r="L144">
        <v>0</v>
      </c>
      <c r="N144" s="35"/>
      <c r="O144" s="35"/>
      <c r="P144" s="34"/>
      <c r="Q144" s="34"/>
      <c r="R144" s="34"/>
      <c r="S144" s="34"/>
      <c r="T144" s="34"/>
      <c r="U144" s="34"/>
    </row>
    <row r="145" spans="1:21">
      <c r="A145" t="s">
        <v>155</v>
      </c>
      <c r="B145" s="1">
        <v>0.68387731481481484</v>
      </c>
      <c r="C145" s="1">
        <v>0.27870370370370373</v>
      </c>
      <c r="D145" s="1">
        <v>0.38807870370370368</v>
      </c>
      <c r="E145" s="1">
        <v>1.7094907407407409E-2</v>
      </c>
      <c r="F145">
        <v>20</v>
      </c>
      <c r="G145">
        <v>576</v>
      </c>
      <c r="H145">
        <v>0</v>
      </c>
      <c r="I145">
        <v>0</v>
      </c>
      <c r="J145">
        <v>0</v>
      </c>
      <c r="K145">
        <v>0</v>
      </c>
      <c r="L145">
        <v>0</v>
      </c>
      <c r="N145" s="35"/>
      <c r="O145" s="35"/>
      <c r="P145" s="34"/>
      <c r="Q145" s="34"/>
      <c r="R145" s="34"/>
      <c r="S145" s="34"/>
      <c r="T145" s="34"/>
      <c r="U145" s="34"/>
    </row>
    <row r="146" spans="1:21">
      <c r="A146" t="s">
        <v>156</v>
      </c>
      <c r="B146" s="1">
        <v>0.29569444444444443</v>
      </c>
      <c r="C146" s="1">
        <v>7.1458333333333332E-2</v>
      </c>
      <c r="D146" s="1">
        <v>7.2013888888888891E-2</v>
      </c>
      <c r="E146" s="1">
        <v>0.15222222222222223</v>
      </c>
      <c r="F146">
        <v>14</v>
      </c>
      <c r="G146">
        <v>143</v>
      </c>
      <c r="H146">
        <v>149</v>
      </c>
      <c r="I146">
        <v>11</v>
      </c>
      <c r="J146">
        <v>0</v>
      </c>
      <c r="K146">
        <v>0</v>
      </c>
      <c r="L146">
        <v>0</v>
      </c>
      <c r="M146">
        <v>93.12</v>
      </c>
      <c r="N146" s="35"/>
      <c r="O146" s="35"/>
      <c r="P146" s="34"/>
      <c r="Q146" s="34"/>
      <c r="R146" s="34"/>
      <c r="S146" s="34"/>
      <c r="T146" s="34"/>
      <c r="U146" s="34"/>
    </row>
    <row r="147" spans="1:21">
      <c r="A147" t="s">
        <v>157</v>
      </c>
      <c r="B147" s="1">
        <v>0.95984953703703713</v>
      </c>
      <c r="C147" s="1">
        <v>0.58307870370370374</v>
      </c>
      <c r="D147" s="1">
        <v>5.7754629629629628E-2</v>
      </c>
      <c r="E147" s="1">
        <v>0.31900462962962961</v>
      </c>
      <c r="F147">
        <v>75</v>
      </c>
      <c r="G147">
        <v>1349</v>
      </c>
      <c r="H147">
        <v>549</v>
      </c>
      <c r="I147">
        <v>51</v>
      </c>
      <c r="J147">
        <v>0</v>
      </c>
      <c r="K147">
        <v>0</v>
      </c>
      <c r="L147">
        <v>0</v>
      </c>
      <c r="M147">
        <v>91.5</v>
      </c>
      <c r="N147" s="35"/>
      <c r="O147" s="35"/>
      <c r="P147" s="34"/>
      <c r="Q147" s="34"/>
      <c r="R147" s="34"/>
      <c r="S147" s="34"/>
      <c r="T147" s="34"/>
      <c r="U147" s="34"/>
    </row>
    <row r="148" spans="1:21">
      <c r="A148" t="s">
        <v>158</v>
      </c>
      <c r="B148" s="1">
        <v>0.15283564814814815</v>
      </c>
      <c r="C148" s="1">
        <v>9.9004629629629637E-2</v>
      </c>
      <c r="D148" s="1">
        <v>4.2569444444444444E-2</v>
      </c>
      <c r="E148" s="1">
        <v>1.1249999999999998E-2</v>
      </c>
      <c r="F148">
        <v>18</v>
      </c>
      <c r="G148">
        <v>271</v>
      </c>
      <c r="H148">
        <v>73</v>
      </c>
      <c r="I148">
        <v>5</v>
      </c>
      <c r="J148">
        <v>0</v>
      </c>
      <c r="K148">
        <v>0</v>
      </c>
      <c r="L148">
        <v>0</v>
      </c>
      <c r="M148">
        <v>93.59</v>
      </c>
      <c r="N148" s="35"/>
      <c r="O148" s="35"/>
      <c r="P148" s="34"/>
      <c r="Q148" s="34"/>
      <c r="R148" s="34"/>
      <c r="S148" s="34"/>
      <c r="T148" s="34"/>
      <c r="U148" s="34"/>
    </row>
    <row r="149" spans="1:21">
      <c r="A149" t="s">
        <v>159</v>
      </c>
      <c r="B149" s="1">
        <v>0.25702546296296297</v>
      </c>
      <c r="C149" s="1">
        <v>0.16175925925925924</v>
      </c>
      <c r="D149" s="1">
        <v>6.6412037037037033E-2</v>
      </c>
      <c r="E149" s="1">
        <v>2.883101851851852E-2</v>
      </c>
      <c r="F149">
        <v>64</v>
      </c>
      <c r="G149">
        <v>389</v>
      </c>
      <c r="H149">
        <v>0</v>
      </c>
      <c r="I149">
        <v>0</v>
      </c>
      <c r="J149">
        <v>0</v>
      </c>
      <c r="K149">
        <v>0</v>
      </c>
      <c r="L149">
        <v>0</v>
      </c>
      <c r="N149" s="35"/>
      <c r="O149" s="35"/>
      <c r="P149" s="34"/>
      <c r="Q149" s="34"/>
      <c r="R149" s="34"/>
      <c r="S149" s="34"/>
      <c r="T149" s="34"/>
      <c r="U149" s="34"/>
    </row>
    <row r="150" spans="1:21">
      <c r="A150" t="s">
        <v>160</v>
      </c>
      <c r="B150" s="1">
        <v>0.26359953703703703</v>
      </c>
      <c r="C150" s="1">
        <v>0.12106481481481481</v>
      </c>
      <c r="D150" s="1">
        <v>8.1562499999999996E-2</v>
      </c>
      <c r="E150" s="1">
        <v>6.0960648148148146E-2</v>
      </c>
      <c r="F150">
        <v>62</v>
      </c>
      <c r="G150">
        <v>258</v>
      </c>
      <c r="H150">
        <v>550</v>
      </c>
      <c r="I150">
        <v>96</v>
      </c>
      <c r="J150">
        <v>0</v>
      </c>
      <c r="K150">
        <v>0</v>
      </c>
      <c r="L150">
        <v>0</v>
      </c>
      <c r="M150">
        <v>85.14</v>
      </c>
      <c r="N150" s="35"/>
      <c r="O150" s="35"/>
      <c r="P150" s="34"/>
      <c r="Q150" s="34"/>
      <c r="R150" s="34"/>
      <c r="S150" s="34"/>
      <c r="T150" s="34"/>
      <c r="U150" s="34"/>
    </row>
    <row r="151" spans="1:21">
      <c r="A151" t="s">
        <v>161</v>
      </c>
      <c r="B151" s="1">
        <v>6.475694444444445E-2</v>
      </c>
      <c r="C151" s="1">
        <v>6.0763888888888888E-2</v>
      </c>
      <c r="D151" s="1">
        <v>9.0277777777777784E-4</v>
      </c>
      <c r="E151" s="1">
        <v>3.0787037037037037E-3</v>
      </c>
      <c r="F151">
        <v>5</v>
      </c>
      <c r="G151">
        <v>97</v>
      </c>
      <c r="H151">
        <v>27</v>
      </c>
      <c r="I151">
        <v>29</v>
      </c>
      <c r="J151">
        <v>0</v>
      </c>
      <c r="K151">
        <v>0</v>
      </c>
      <c r="L151">
        <v>0</v>
      </c>
      <c r="M151">
        <v>48.21</v>
      </c>
      <c r="N151" s="35"/>
      <c r="O151" s="35"/>
      <c r="P151" s="34"/>
      <c r="Q151" s="34"/>
      <c r="R151" s="34"/>
      <c r="S151" s="34"/>
      <c r="T151" s="34"/>
      <c r="U151" s="34"/>
    </row>
    <row r="152" spans="1:21">
      <c r="A152" t="s">
        <v>162</v>
      </c>
      <c r="B152" s="1">
        <v>0</v>
      </c>
      <c r="C152" s="1">
        <v>0</v>
      </c>
      <c r="D152" s="1">
        <v>0</v>
      </c>
      <c r="E152" s="1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100</v>
      </c>
      <c r="N152" s="35"/>
      <c r="O152" s="35"/>
      <c r="P152" s="34"/>
      <c r="Q152" s="34"/>
      <c r="R152" s="34"/>
      <c r="S152" s="34"/>
      <c r="T152" s="34"/>
      <c r="U152" s="34"/>
    </row>
    <row r="153" spans="1:21">
      <c r="A153" t="s">
        <v>163</v>
      </c>
      <c r="B153" s="1">
        <v>0.41035879629629629</v>
      </c>
      <c r="C153" s="1">
        <v>0.34160879629629631</v>
      </c>
      <c r="D153" s="1">
        <v>5.7256944444444437E-2</v>
      </c>
      <c r="E153" s="1">
        <v>1.1481481481481483E-2</v>
      </c>
      <c r="F153">
        <v>53</v>
      </c>
      <c r="G153">
        <v>1749</v>
      </c>
      <c r="H153">
        <v>964</v>
      </c>
      <c r="I153">
        <v>0</v>
      </c>
      <c r="J153">
        <v>37.58</v>
      </c>
      <c r="K153">
        <v>21.17</v>
      </c>
      <c r="L153">
        <v>0</v>
      </c>
      <c r="M153">
        <v>100</v>
      </c>
      <c r="N153" s="35"/>
      <c r="O153" s="35"/>
      <c r="P153" s="34"/>
      <c r="Q153" s="34"/>
      <c r="R153" s="34"/>
      <c r="S153" s="34"/>
      <c r="T153" s="34"/>
      <c r="U153" s="34"/>
    </row>
    <row r="154" spans="1:21">
      <c r="A154" t="s">
        <v>164</v>
      </c>
      <c r="B154" s="1">
        <v>6.9675925925925921E-3</v>
      </c>
      <c r="C154" s="1">
        <v>6.9560185185185185E-3</v>
      </c>
      <c r="D154" s="1">
        <v>0</v>
      </c>
      <c r="E154" s="1">
        <v>0</v>
      </c>
      <c r="F154">
        <v>9</v>
      </c>
      <c r="G154">
        <v>15</v>
      </c>
      <c r="H154">
        <v>378</v>
      </c>
      <c r="I154">
        <v>23</v>
      </c>
      <c r="J154">
        <v>0</v>
      </c>
      <c r="K154">
        <v>0</v>
      </c>
      <c r="L154">
        <v>0</v>
      </c>
      <c r="M154">
        <v>94.26</v>
      </c>
      <c r="N154" s="35"/>
      <c r="O154" s="35"/>
      <c r="P154" s="34"/>
      <c r="Q154" s="34"/>
      <c r="R154" s="34"/>
      <c r="S154" s="34"/>
      <c r="T154" s="34"/>
      <c r="U154" s="34"/>
    </row>
    <row r="155" spans="1:21">
      <c r="A155" t="s">
        <v>165</v>
      </c>
      <c r="B155" s="1">
        <v>0.63131944444444443</v>
      </c>
      <c r="C155" s="1">
        <v>0.51350694444444445</v>
      </c>
      <c r="D155" s="1">
        <v>8.413194444444444E-2</v>
      </c>
      <c r="E155" s="1">
        <v>3.3657407407407407E-2</v>
      </c>
      <c r="F155">
        <v>38</v>
      </c>
      <c r="G155">
        <v>882</v>
      </c>
      <c r="H155">
        <v>263</v>
      </c>
      <c r="I155">
        <v>23</v>
      </c>
      <c r="J155">
        <v>0</v>
      </c>
      <c r="K155">
        <v>0</v>
      </c>
      <c r="L155">
        <v>0</v>
      </c>
      <c r="M155">
        <v>91.96</v>
      </c>
      <c r="N155" s="35"/>
      <c r="O155" s="35"/>
      <c r="P155" s="34"/>
      <c r="Q155" s="34"/>
      <c r="R155" s="34"/>
      <c r="S155" s="34"/>
      <c r="T155" s="34"/>
      <c r="U155" s="34"/>
    </row>
    <row r="156" spans="1:21">
      <c r="A156" t="s">
        <v>166</v>
      </c>
      <c r="B156" s="1">
        <v>0.25464120370370369</v>
      </c>
      <c r="C156" s="1">
        <v>0.16506944444444446</v>
      </c>
      <c r="D156" s="1">
        <v>4.6354166666666669E-2</v>
      </c>
      <c r="E156" s="1">
        <v>4.3206018518518519E-2</v>
      </c>
      <c r="F156">
        <v>26</v>
      </c>
      <c r="G156">
        <v>325</v>
      </c>
      <c r="H156">
        <v>272</v>
      </c>
      <c r="I156">
        <v>23</v>
      </c>
      <c r="J156">
        <v>0</v>
      </c>
      <c r="K156">
        <v>0</v>
      </c>
      <c r="L156">
        <v>0</v>
      </c>
      <c r="M156">
        <v>92.2</v>
      </c>
      <c r="N156" s="35"/>
      <c r="O156" s="35"/>
      <c r="P156" s="34"/>
      <c r="Q156" s="34"/>
      <c r="R156" s="34"/>
      <c r="S156" s="34"/>
      <c r="T156" s="34"/>
      <c r="U156" s="34"/>
    </row>
    <row r="157" spans="1:21">
      <c r="A157" t="s">
        <v>167</v>
      </c>
      <c r="B157" s="1">
        <v>0.31556712962962963</v>
      </c>
      <c r="C157" s="1">
        <v>0.23186342592592593</v>
      </c>
      <c r="D157" s="1">
        <v>2.5590277777777778E-2</v>
      </c>
      <c r="E157" s="1">
        <v>5.8101851851851849E-2</v>
      </c>
      <c r="F157">
        <v>63</v>
      </c>
      <c r="G157">
        <v>662</v>
      </c>
      <c r="H157">
        <v>610</v>
      </c>
      <c r="I157">
        <v>68</v>
      </c>
      <c r="J157">
        <v>0</v>
      </c>
      <c r="K157">
        <v>0</v>
      </c>
      <c r="L157">
        <v>0</v>
      </c>
      <c r="M157">
        <v>89.97</v>
      </c>
      <c r="N157" s="35"/>
      <c r="O157" s="35"/>
      <c r="P157" s="34"/>
      <c r="Q157" s="34"/>
      <c r="R157" s="34"/>
      <c r="S157" s="34"/>
      <c r="T157" s="34"/>
      <c r="U157" s="34"/>
    </row>
    <row r="158" spans="1:21">
      <c r="A158" t="s">
        <v>168</v>
      </c>
      <c r="B158" s="1">
        <v>0</v>
      </c>
      <c r="C158" s="1">
        <v>0</v>
      </c>
      <c r="D158" s="1">
        <v>0</v>
      </c>
      <c r="E158" s="1">
        <v>0</v>
      </c>
      <c r="F158">
        <v>0</v>
      </c>
      <c r="G158">
        <v>0</v>
      </c>
      <c r="H158">
        <v>7</v>
      </c>
      <c r="I158">
        <v>2</v>
      </c>
      <c r="J158">
        <v>0</v>
      </c>
      <c r="K158">
        <v>0</v>
      </c>
      <c r="L158">
        <v>0</v>
      </c>
      <c r="M158">
        <v>77.78</v>
      </c>
      <c r="N158" s="35"/>
      <c r="O158" s="35"/>
      <c r="P158" s="34"/>
      <c r="Q158" s="34"/>
      <c r="R158" s="34"/>
      <c r="S158" s="34"/>
      <c r="T158" s="34"/>
      <c r="U158" s="34"/>
    </row>
    <row r="159" spans="1:21">
      <c r="A159" t="s">
        <v>169</v>
      </c>
      <c r="B159" s="1">
        <v>6.7013888888888887E-2</v>
      </c>
      <c r="C159" s="1">
        <v>6.0023148148148152E-2</v>
      </c>
      <c r="D159" s="1">
        <v>2.8819444444444444E-3</v>
      </c>
      <c r="E159" s="1">
        <v>4.108796296296297E-3</v>
      </c>
      <c r="F159">
        <v>11</v>
      </c>
      <c r="G159">
        <v>215</v>
      </c>
      <c r="H159">
        <v>385</v>
      </c>
      <c r="I159">
        <v>9</v>
      </c>
      <c r="J159">
        <v>0</v>
      </c>
      <c r="K159">
        <v>0</v>
      </c>
      <c r="L159">
        <v>0</v>
      </c>
      <c r="M159">
        <v>97.72</v>
      </c>
      <c r="N159" s="35"/>
      <c r="O159" s="35"/>
      <c r="P159" s="34"/>
      <c r="Q159" s="34"/>
      <c r="R159" s="34"/>
      <c r="S159" s="34"/>
      <c r="T159" s="34"/>
      <c r="U159" s="34"/>
    </row>
    <row r="160" spans="1:21">
      <c r="A160" t="s">
        <v>170</v>
      </c>
      <c r="B160" s="1">
        <v>0.29923611111111109</v>
      </c>
      <c r="C160" s="1">
        <v>0.18466435185185184</v>
      </c>
      <c r="D160" s="1">
        <v>0.11246527777777778</v>
      </c>
      <c r="E160" s="1">
        <v>2.1064814814814813E-3</v>
      </c>
      <c r="F160">
        <v>8</v>
      </c>
      <c r="G160">
        <v>265</v>
      </c>
      <c r="H160">
        <v>320</v>
      </c>
      <c r="I160">
        <v>14</v>
      </c>
      <c r="J160">
        <v>3.18</v>
      </c>
      <c r="K160">
        <v>16.5</v>
      </c>
      <c r="L160">
        <v>0.12</v>
      </c>
      <c r="M160">
        <v>95.81</v>
      </c>
      <c r="N160" s="35"/>
      <c r="O160" s="35"/>
      <c r="P160" s="34"/>
      <c r="Q160" s="34"/>
      <c r="R160" s="34"/>
      <c r="S160" s="34"/>
      <c r="T160" s="34"/>
      <c r="U160" s="34"/>
    </row>
    <row r="161" spans="1:21">
      <c r="A161" t="s">
        <v>171</v>
      </c>
      <c r="B161" s="1">
        <v>0.45821759259259259</v>
      </c>
      <c r="C161" s="1">
        <v>0.33656250000000004</v>
      </c>
      <c r="D161" s="1">
        <v>8.8043981481481473E-2</v>
      </c>
      <c r="E161" s="1">
        <v>3.3611111111111112E-2</v>
      </c>
      <c r="F161">
        <v>86</v>
      </c>
      <c r="G161">
        <v>761</v>
      </c>
      <c r="H161">
        <v>1288</v>
      </c>
      <c r="I161">
        <v>157</v>
      </c>
      <c r="J161">
        <v>0</v>
      </c>
      <c r="K161">
        <v>0</v>
      </c>
      <c r="L161">
        <v>0</v>
      </c>
      <c r="M161">
        <v>89.13</v>
      </c>
      <c r="N161" s="35"/>
      <c r="O161" s="35"/>
      <c r="P161" s="34"/>
      <c r="Q161" s="34"/>
      <c r="R161" s="34"/>
      <c r="S161" s="34"/>
      <c r="T161" s="34"/>
      <c r="U161" s="34"/>
    </row>
    <row r="162" spans="1:21">
      <c r="A162" t="s">
        <v>172</v>
      </c>
      <c r="B162" s="1">
        <v>0.46466435185185184</v>
      </c>
      <c r="C162" s="1">
        <v>0.45734953703703707</v>
      </c>
      <c r="D162" s="1">
        <v>2.6041666666666665E-3</v>
      </c>
      <c r="E162" s="1">
        <v>4.6990740740740743E-3</v>
      </c>
      <c r="F162">
        <v>61</v>
      </c>
      <c r="G162">
        <v>1611</v>
      </c>
      <c r="H162">
        <v>1573</v>
      </c>
      <c r="I162">
        <v>11</v>
      </c>
      <c r="J162">
        <v>38.17</v>
      </c>
      <c r="K162">
        <v>35.78</v>
      </c>
      <c r="L162">
        <v>0.37</v>
      </c>
      <c r="M162">
        <v>99.31</v>
      </c>
      <c r="N162" s="35"/>
      <c r="O162" s="35"/>
      <c r="P162" s="34"/>
      <c r="Q162" s="34"/>
      <c r="R162" s="34"/>
      <c r="S162" s="34"/>
      <c r="T162" s="34"/>
      <c r="U162" s="34"/>
    </row>
    <row r="163" spans="1:21">
      <c r="A163" t="s">
        <v>173</v>
      </c>
      <c r="B163" s="1">
        <v>0.68824074074074071</v>
      </c>
      <c r="C163" s="1">
        <v>0.31783564814814813</v>
      </c>
      <c r="D163" s="1">
        <v>0.21398148148148147</v>
      </c>
      <c r="E163" s="1">
        <v>0.15641203703703704</v>
      </c>
      <c r="F163">
        <v>83</v>
      </c>
      <c r="G163">
        <v>1085</v>
      </c>
      <c r="H163">
        <v>407</v>
      </c>
      <c r="I163">
        <v>12</v>
      </c>
      <c r="J163">
        <v>0</v>
      </c>
      <c r="K163">
        <v>0</v>
      </c>
      <c r="L163">
        <v>0</v>
      </c>
      <c r="M163">
        <v>97.14</v>
      </c>
      <c r="N163" s="35"/>
      <c r="O163" s="35"/>
      <c r="P163" s="34"/>
      <c r="Q163" s="34"/>
      <c r="R163" s="34"/>
      <c r="S163" s="34"/>
      <c r="T163" s="34"/>
      <c r="U163" s="34"/>
    </row>
    <row r="164" spans="1:21">
      <c r="A164" t="s">
        <v>174</v>
      </c>
      <c r="B164" s="1">
        <v>0.28797453703703701</v>
      </c>
      <c r="C164" s="1">
        <v>9.5868055555555554E-2</v>
      </c>
      <c r="D164" s="1">
        <v>0.18559027777777778</v>
      </c>
      <c r="E164" s="1">
        <v>6.4930555555555549E-3</v>
      </c>
      <c r="F164">
        <v>26</v>
      </c>
      <c r="G164">
        <v>178</v>
      </c>
      <c r="H164">
        <v>0</v>
      </c>
      <c r="I164">
        <v>0</v>
      </c>
      <c r="J164">
        <v>0</v>
      </c>
      <c r="K164">
        <v>0</v>
      </c>
      <c r="L164">
        <v>0</v>
      </c>
      <c r="N164" s="35"/>
      <c r="O164" s="35"/>
      <c r="P164" s="34"/>
      <c r="Q164" s="34"/>
      <c r="R164" s="34"/>
      <c r="S164" s="34"/>
      <c r="T164" s="34"/>
      <c r="U164" s="34"/>
    </row>
    <row r="165" spans="1:21">
      <c r="A165" t="s">
        <v>175</v>
      </c>
      <c r="B165" s="1">
        <v>0.27033564814814814</v>
      </c>
      <c r="C165" s="1">
        <v>0.1895486111111111</v>
      </c>
      <c r="D165" s="1">
        <v>4.3680555555555556E-2</v>
      </c>
      <c r="E165" s="1">
        <v>3.7094907407407403E-2</v>
      </c>
      <c r="F165">
        <v>14</v>
      </c>
      <c r="G165">
        <v>340</v>
      </c>
      <c r="H165">
        <v>0</v>
      </c>
      <c r="I165">
        <v>0</v>
      </c>
      <c r="J165">
        <v>0</v>
      </c>
      <c r="K165">
        <v>0</v>
      </c>
      <c r="L165">
        <v>0</v>
      </c>
      <c r="N165" s="35"/>
      <c r="O165" s="35"/>
      <c r="P165" s="34"/>
      <c r="Q165" s="34"/>
      <c r="R165" s="34"/>
      <c r="S165" s="34"/>
      <c r="T165" s="34"/>
      <c r="U165" s="34"/>
    </row>
    <row r="166" spans="1:21">
      <c r="A166" t="s">
        <v>176</v>
      </c>
      <c r="B166" s="1">
        <v>0.43015046296296294</v>
      </c>
      <c r="C166" s="1">
        <v>0.31255787037037036</v>
      </c>
      <c r="D166" s="1">
        <v>7.7905092592592595E-2</v>
      </c>
      <c r="E166" s="1">
        <v>3.9675925925925927E-2</v>
      </c>
      <c r="F166">
        <v>12</v>
      </c>
      <c r="G166">
        <v>894</v>
      </c>
      <c r="H166">
        <v>0</v>
      </c>
      <c r="I166">
        <v>0</v>
      </c>
      <c r="J166">
        <v>0</v>
      </c>
      <c r="K166">
        <v>0</v>
      </c>
      <c r="L166">
        <v>0</v>
      </c>
      <c r="N166" s="35"/>
      <c r="O166" s="35"/>
      <c r="P166" s="34"/>
      <c r="Q166" s="34"/>
      <c r="R166" s="34"/>
      <c r="S166" s="34"/>
      <c r="T166" s="34"/>
      <c r="U166" s="34"/>
    </row>
    <row r="167" spans="1:21">
      <c r="A167" t="s">
        <v>177</v>
      </c>
      <c r="B167" s="1">
        <v>0.55287037037037035</v>
      </c>
      <c r="C167" s="1">
        <v>0.31876157407407407</v>
      </c>
      <c r="D167" s="1">
        <v>0.20195601851851852</v>
      </c>
      <c r="E167" s="1">
        <v>3.2129629629629626E-2</v>
      </c>
      <c r="F167">
        <v>72</v>
      </c>
      <c r="G167">
        <v>994</v>
      </c>
      <c r="H167">
        <v>516</v>
      </c>
      <c r="I167">
        <v>72</v>
      </c>
      <c r="J167">
        <v>0</v>
      </c>
      <c r="K167">
        <v>0</v>
      </c>
      <c r="L167">
        <v>0</v>
      </c>
      <c r="M167">
        <v>87.76</v>
      </c>
      <c r="N167" s="35"/>
      <c r="O167" s="35"/>
      <c r="P167" s="34"/>
      <c r="Q167" s="34"/>
      <c r="R167" s="34"/>
      <c r="S167" s="34"/>
      <c r="T167" s="34"/>
      <c r="U167" s="34"/>
    </row>
    <row r="168" spans="1:21">
      <c r="A168" t="s">
        <v>178</v>
      </c>
      <c r="B168" s="1">
        <v>0.39505787037037038</v>
      </c>
      <c r="C168" s="1">
        <v>0.25975694444444447</v>
      </c>
      <c r="D168" s="1">
        <v>5.1574074074074078E-2</v>
      </c>
      <c r="E168" s="1">
        <v>8.3715277777777777E-2</v>
      </c>
      <c r="F168">
        <v>36</v>
      </c>
      <c r="G168">
        <v>285</v>
      </c>
      <c r="H168">
        <v>235</v>
      </c>
      <c r="I168">
        <v>65</v>
      </c>
      <c r="J168">
        <v>0</v>
      </c>
      <c r="K168">
        <v>0</v>
      </c>
      <c r="L168">
        <v>0</v>
      </c>
      <c r="M168">
        <v>78.33</v>
      </c>
      <c r="N168" s="35"/>
      <c r="O168" s="35"/>
      <c r="P168" s="34"/>
      <c r="Q168" s="34"/>
      <c r="R168" s="34"/>
      <c r="S168" s="34"/>
      <c r="T168" s="34"/>
      <c r="U168" s="34"/>
    </row>
    <row r="169" spans="1:21">
      <c r="A169" t="s">
        <v>179</v>
      </c>
      <c r="B169" s="1">
        <v>0.49009259259259258</v>
      </c>
      <c r="C169" s="1">
        <v>0.25731481481481483</v>
      </c>
      <c r="D169" s="1">
        <v>0.11608796296296296</v>
      </c>
      <c r="E169" s="1">
        <v>0.11667824074074074</v>
      </c>
      <c r="F169">
        <v>41</v>
      </c>
      <c r="G169">
        <v>472</v>
      </c>
      <c r="H169">
        <v>361</v>
      </c>
      <c r="I169">
        <v>35</v>
      </c>
      <c r="J169">
        <v>0</v>
      </c>
      <c r="K169">
        <v>0</v>
      </c>
      <c r="L169">
        <v>0</v>
      </c>
      <c r="M169">
        <v>91.16</v>
      </c>
      <c r="N169" s="35"/>
      <c r="O169" s="35"/>
      <c r="P169" s="34"/>
      <c r="Q169" s="34"/>
      <c r="R169" s="34"/>
      <c r="S169" s="34"/>
      <c r="T169" s="34"/>
      <c r="U169" s="34"/>
    </row>
    <row r="170" spans="1:21">
      <c r="A170" t="s">
        <v>180</v>
      </c>
      <c r="B170" s="1">
        <v>5.347222222222222E-2</v>
      </c>
      <c r="C170" s="1">
        <v>4.5034722222222219E-2</v>
      </c>
      <c r="D170" s="1">
        <v>1.9444444444444442E-3</v>
      </c>
      <c r="E170" s="1">
        <v>6.4930555555555549E-3</v>
      </c>
      <c r="F170">
        <v>12</v>
      </c>
      <c r="G170">
        <v>128</v>
      </c>
      <c r="H170">
        <v>169</v>
      </c>
      <c r="I170">
        <v>6</v>
      </c>
      <c r="J170">
        <v>0</v>
      </c>
      <c r="K170">
        <v>0</v>
      </c>
      <c r="L170">
        <v>0</v>
      </c>
      <c r="M170">
        <v>96.57</v>
      </c>
      <c r="N170" s="35"/>
      <c r="O170" s="35"/>
      <c r="P170" s="34"/>
      <c r="Q170" s="34"/>
      <c r="R170" s="34"/>
      <c r="S170" s="34"/>
      <c r="T170" s="34"/>
      <c r="U170" s="34"/>
    </row>
    <row r="171" spans="1:21">
      <c r="A171" t="s">
        <v>181</v>
      </c>
      <c r="B171" s="1">
        <v>0.66336805555555556</v>
      </c>
      <c r="C171" s="1">
        <v>0.36694444444444446</v>
      </c>
      <c r="D171" s="1">
        <v>0.20373842592592592</v>
      </c>
      <c r="E171" s="1">
        <v>9.2662037037037029E-2</v>
      </c>
      <c r="F171">
        <v>127</v>
      </c>
      <c r="G171">
        <v>1107</v>
      </c>
      <c r="H171">
        <v>930</v>
      </c>
      <c r="I171">
        <v>130</v>
      </c>
      <c r="J171">
        <v>0</v>
      </c>
      <c r="K171">
        <v>0</v>
      </c>
      <c r="L171">
        <v>0</v>
      </c>
      <c r="M171">
        <v>87.74</v>
      </c>
      <c r="N171" s="35"/>
      <c r="O171" s="35"/>
      <c r="P171" s="34"/>
      <c r="Q171" s="34"/>
      <c r="R171" s="34"/>
      <c r="S171" s="34"/>
      <c r="T171" s="34"/>
      <c r="U171" s="34"/>
    </row>
    <row r="172" spans="1:21">
      <c r="A172" t="s">
        <v>182</v>
      </c>
      <c r="B172" s="1">
        <v>0.55932870370370369</v>
      </c>
      <c r="C172" s="1">
        <v>0.33887731481481481</v>
      </c>
      <c r="D172" s="1">
        <v>0.15567129629629631</v>
      </c>
      <c r="E172" s="1">
        <v>6.4768518518518517E-2</v>
      </c>
      <c r="F172">
        <v>34</v>
      </c>
      <c r="G172">
        <v>726</v>
      </c>
      <c r="H172">
        <v>202</v>
      </c>
      <c r="I172">
        <v>27</v>
      </c>
      <c r="J172">
        <v>0</v>
      </c>
      <c r="K172">
        <v>0</v>
      </c>
      <c r="L172">
        <v>0</v>
      </c>
      <c r="M172">
        <v>88.21</v>
      </c>
      <c r="N172" s="35"/>
      <c r="O172" s="35"/>
      <c r="P172" s="34"/>
      <c r="Q172" s="34"/>
      <c r="R172" s="34"/>
      <c r="S172" s="34"/>
      <c r="T172" s="34"/>
      <c r="U172" s="34"/>
    </row>
    <row r="173" spans="1:21">
      <c r="A173" t="s">
        <v>183</v>
      </c>
      <c r="B173" s="1">
        <v>0.29537037037037034</v>
      </c>
      <c r="C173" s="1">
        <v>0.21342592592592591</v>
      </c>
      <c r="D173" s="1">
        <v>6.3645833333333332E-2</v>
      </c>
      <c r="E173" s="1">
        <v>1.8298611111111113E-2</v>
      </c>
      <c r="F173">
        <v>42</v>
      </c>
      <c r="G173">
        <v>230</v>
      </c>
      <c r="H173">
        <v>0</v>
      </c>
      <c r="I173">
        <v>0</v>
      </c>
      <c r="J173">
        <v>0</v>
      </c>
      <c r="K173">
        <v>0</v>
      </c>
      <c r="L173">
        <v>0</v>
      </c>
      <c r="N173" s="35"/>
      <c r="O173" s="35"/>
      <c r="P173" s="34"/>
      <c r="Q173" s="34"/>
      <c r="R173" s="34"/>
      <c r="S173" s="34"/>
      <c r="T173" s="34"/>
      <c r="U173" s="34"/>
    </row>
    <row r="174" spans="1:21">
      <c r="A174" t="s">
        <v>184</v>
      </c>
      <c r="B174" s="1">
        <v>0.3971412037037037</v>
      </c>
      <c r="C174" s="1">
        <v>0.30461805555555554</v>
      </c>
      <c r="D174" s="1">
        <v>8.2013888888888886E-2</v>
      </c>
      <c r="E174" s="1">
        <v>1.0486111111111111E-2</v>
      </c>
      <c r="F174">
        <v>20</v>
      </c>
      <c r="G174">
        <v>519</v>
      </c>
      <c r="H174">
        <v>0</v>
      </c>
      <c r="I174">
        <v>0</v>
      </c>
      <c r="J174">
        <v>0</v>
      </c>
      <c r="K174">
        <v>0</v>
      </c>
      <c r="L174">
        <v>0</v>
      </c>
      <c r="N174" s="35"/>
      <c r="O174" s="35"/>
      <c r="P174" s="34"/>
      <c r="Q174" s="34"/>
      <c r="R174" s="34"/>
      <c r="S174" s="34"/>
      <c r="T174" s="34"/>
      <c r="U174" s="34"/>
    </row>
    <row r="175" spans="1:21">
      <c r="A175" t="s">
        <v>185</v>
      </c>
      <c r="B175" s="1">
        <v>0.25016203703703704</v>
      </c>
      <c r="C175" s="1">
        <v>0.19247685185185184</v>
      </c>
      <c r="D175" s="1">
        <v>1.9131944444444444E-2</v>
      </c>
      <c r="E175" s="1">
        <v>3.8541666666666669E-2</v>
      </c>
      <c r="F175">
        <v>13</v>
      </c>
      <c r="G175">
        <v>810</v>
      </c>
      <c r="H175">
        <v>669</v>
      </c>
      <c r="I175">
        <v>8</v>
      </c>
      <c r="J175">
        <v>7.05</v>
      </c>
      <c r="K175">
        <v>6.45</v>
      </c>
      <c r="L175">
        <v>0.09</v>
      </c>
      <c r="M175">
        <v>98.82</v>
      </c>
      <c r="N175" s="35"/>
      <c r="O175" s="35"/>
      <c r="P175" s="34"/>
      <c r="Q175" s="34"/>
      <c r="R175" s="34"/>
      <c r="S175" s="34"/>
      <c r="T175" s="34"/>
      <c r="U175" s="34"/>
    </row>
    <row r="176" spans="1:21">
      <c r="A176" t="s">
        <v>186</v>
      </c>
      <c r="B176" s="1">
        <v>0.10469907407407408</v>
      </c>
      <c r="C176" s="1">
        <v>4.5347222222222226E-2</v>
      </c>
      <c r="D176" s="1">
        <v>3.8541666666666669E-2</v>
      </c>
      <c r="E176" s="1">
        <v>2.0798611111111111E-2</v>
      </c>
      <c r="F176">
        <v>7</v>
      </c>
      <c r="G176">
        <v>84</v>
      </c>
      <c r="H176">
        <v>0</v>
      </c>
      <c r="I176">
        <v>0</v>
      </c>
      <c r="J176">
        <v>0</v>
      </c>
      <c r="K176">
        <v>0</v>
      </c>
      <c r="L176">
        <v>0</v>
      </c>
      <c r="N176" s="35"/>
      <c r="O176" s="35"/>
      <c r="P176" s="34"/>
      <c r="Q176" s="34"/>
      <c r="R176" s="34"/>
      <c r="S176" s="34"/>
      <c r="T176" s="34"/>
      <c r="U176" s="34"/>
    </row>
    <row r="177" spans="1:21">
      <c r="A177" t="s">
        <v>187</v>
      </c>
      <c r="B177" s="1">
        <v>0.18111111111111111</v>
      </c>
      <c r="C177" s="1">
        <v>0.16413194444444446</v>
      </c>
      <c r="D177" s="1">
        <v>6.9444444444444441E-3</v>
      </c>
      <c r="E177" s="1">
        <v>1.0023148148148147E-2</v>
      </c>
      <c r="F177">
        <v>8</v>
      </c>
      <c r="G177">
        <v>241</v>
      </c>
      <c r="H177">
        <v>136</v>
      </c>
      <c r="I177">
        <v>5</v>
      </c>
      <c r="J177">
        <v>0</v>
      </c>
      <c r="K177">
        <v>0</v>
      </c>
      <c r="L177">
        <v>0</v>
      </c>
      <c r="M177">
        <v>96.45</v>
      </c>
      <c r="N177" s="35"/>
      <c r="O177" s="35"/>
      <c r="P177" s="34"/>
      <c r="Q177" s="34"/>
      <c r="R177" s="34"/>
      <c r="S177" s="34"/>
      <c r="T177" s="34"/>
      <c r="U177" s="34"/>
    </row>
    <row r="178" spans="1:21">
      <c r="A178" t="s">
        <v>188</v>
      </c>
      <c r="B178" s="1">
        <v>0.20268518518518519</v>
      </c>
      <c r="C178" s="1">
        <v>9.1886574074074079E-2</v>
      </c>
      <c r="D178" s="1">
        <v>5.5601851851851847E-2</v>
      </c>
      <c r="E178" s="1">
        <v>5.5185185185185191E-2</v>
      </c>
      <c r="F178">
        <v>21</v>
      </c>
      <c r="G178">
        <v>331</v>
      </c>
      <c r="H178">
        <v>250</v>
      </c>
      <c r="I178">
        <v>7</v>
      </c>
      <c r="J178">
        <v>0</v>
      </c>
      <c r="K178">
        <v>0</v>
      </c>
      <c r="L178">
        <v>0</v>
      </c>
      <c r="M178">
        <v>97.28</v>
      </c>
      <c r="N178" s="35"/>
      <c r="O178" s="35"/>
      <c r="P178" s="34"/>
      <c r="Q178" s="34"/>
      <c r="R178" s="34"/>
      <c r="S178" s="34"/>
      <c r="T178" s="34"/>
      <c r="U178" s="34"/>
    </row>
    <row r="179" spans="1:21">
      <c r="A179" t="s">
        <v>189</v>
      </c>
      <c r="B179" s="10">
        <v>1.2070601851851852</v>
      </c>
      <c r="C179" s="1">
        <v>0.81002314814814813</v>
      </c>
      <c r="D179" s="1">
        <v>0.14222222222222222</v>
      </c>
      <c r="E179" s="1">
        <v>0.25479166666666669</v>
      </c>
      <c r="F179">
        <v>45</v>
      </c>
      <c r="G179">
        <v>921</v>
      </c>
      <c r="H179">
        <v>196</v>
      </c>
      <c r="I179">
        <v>15</v>
      </c>
      <c r="J179">
        <v>0</v>
      </c>
      <c r="K179">
        <v>0</v>
      </c>
      <c r="L179">
        <v>0</v>
      </c>
      <c r="M179">
        <v>92.89</v>
      </c>
      <c r="N179" s="35"/>
      <c r="O179" s="35"/>
      <c r="P179" s="34"/>
      <c r="Q179" s="34"/>
      <c r="R179" s="34"/>
      <c r="S179" s="34"/>
      <c r="T179" s="34"/>
      <c r="U179" s="34"/>
    </row>
    <row r="180" spans="1:21">
      <c r="A180" t="s">
        <v>190</v>
      </c>
      <c r="B180" s="1">
        <v>0.42365740740740737</v>
      </c>
      <c r="C180" s="1">
        <v>0.17893518518518517</v>
      </c>
      <c r="D180" s="1">
        <v>0.14045138888888889</v>
      </c>
      <c r="E180" s="1">
        <v>0.10427083333333333</v>
      </c>
      <c r="F180">
        <v>52</v>
      </c>
      <c r="G180">
        <v>618</v>
      </c>
      <c r="H180">
        <v>179</v>
      </c>
      <c r="I180">
        <v>149</v>
      </c>
      <c r="J180">
        <v>0</v>
      </c>
      <c r="K180">
        <v>0</v>
      </c>
      <c r="L180">
        <v>0</v>
      </c>
      <c r="M180">
        <v>54.57</v>
      </c>
      <c r="N180" s="35"/>
      <c r="O180" s="35"/>
      <c r="P180" s="34"/>
      <c r="Q180" s="34"/>
      <c r="R180" s="34"/>
      <c r="S180" s="34"/>
      <c r="T180" s="34"/>
      <c r="U180" s="34"/>
    </row>
    <row r="181" spans="1:21">
      <c r="A181" t="s">
        <v>191</v>
      </c>
      <c r="B181" s="1">
        <v>8.6967592592592582E-2</v>
      </c>
      <c r="C181" s="1">
        <v>6.6203703703703709E-2</v>
      </c>
      <c r="D181" s="1">
        <v>1.2372685185185186E-2</v>
      </c>
      <c r="E181" s="1">
        <v>8.3796296296296292E-3</v>
      </c>
      <c r="F181">
        <v>35</v>
      </c>
      <c r="G181">
        <v>322</v>
      </c>
      <c r="H181">
        <v>309</v>
      </c>
      <c r="I181">
        <v>13</v>
      </c>
      <c r="J181">
        <v>0</v>
      </c>
      <c r="K181">
        <v>0</v>
      </c>
      <c r="L181">
        <v>0</v>
      </c>
      <c r="M181">
        <v>95.96</v>
      </c>
      <c r="N181" s="35"/>
      <c r="O181" s="35"/>
      <c r="P181" s="34"/>
      <c r="Q181" s="34"/>
      <c r="R181" s="34"/>
      <c r="S181" s="34"/>
      <c r="T181" s="34"/>
      <c r="U181" s="34"/>
    </row>
    <row r="182" spans="1:21">
      <c r="A182" t="s">
        <v>192</v>
      </c>
      <c r="B182" s="1">
        <v>0.7992824074074073</v>
      </c>
      <c r="C182" s="1">
        <v>0.29031250000000003</v>
      </c>
      <c r="D182" s="1">
        <v>0.3356365740740741</v>
      </c>
      <c r="E182" s="1">
        <v>0.17332175925925927</v>
      </c>
      <c r="F182">
        <v>64</v>
      </c>
      <c r="G182">
        <v>979</v>
      </c>
      <c r="H182">
        <v>107</v>
      </c>
      <c r="I182">
        <v>35</v>
      </c>
      <c r="J182">
        <v>0</v>
      </c>
      <c r="K182">
        <v>0</v>
      </c>
      <c r="L182">
        <v>0</v>
      </c>
      <c r="M182">
        <v>75.349999999999994</v>
      </c>
      <c r="N182" s="35"/>
      <c r="O182" s="35"/>
      <c r="P182" s="34"/>
      <c r="Q182" s="34"/>
      <c r="R182" s="34"/>
      <c r="S182" s="34"/>
      <c r="T182" s="34"/>
      <c r="U182" s="34"/>
    </row>
    <row r="183" spans="1:21">
      <c r="A183" t="s">
        <v>193</v>
      </c>
      <c r="B183" s="1">
        <v>0.80692129629629628</v>
      </c>
      <c r="C183" s="1">
        <v>0.35125000000000001</v>
      </c>
      <c r="D183" s="1">
        <v>0.17543981481481483</v>
      </c>
      <c r="E183" s="1">
        <v>0.28021990740740738</v>
      </c>
      <c r="F183">
        <v>17</v>
      </c>
      <c r="G183">
        <v>616</v>
      </c>
      <c r="H183">
        <v>42</v>
      </c>
      <c r="I183">
        <v>0</v>
      </c>
      <c r="J183">
        <v>0</v>
      </c>
      <c r="K183">
        <v>0</v>
      </c>
      <c r="L183">
        <v>0</v>
      </c>
      <c r="M183">
        <v>100</v>
      </c>
      <c r="N183" s="35"/>
      <c r="O183" s="35"/>
      <c r="P183" s="34"/>
      <c r="Q183" s="34"/>
      <c r="R183" s="34"/>
      <c r="S183" s="34"/>
      <c r="T183" s="34"/>
      <c r="U183" s="34"/>
    </row>
    <row r="184" spans="1:21">
      <c r="A184" t="s">
        <v>194</v>
      </c>
      <c r="B184" s="1">
        <v>2.6620370370370372E-4</v>
      </c>
      <c r="C184" s="1">
        <v>2.6620370370370372E-4</v>
      </c>
      <c r="D184" s="1">
        <v>0</v>
      </c>
      <c r="E184" s="1">
        <v>0</v>
      </c>
      <c r="F184">
        <v>1</v>
      </c>
      <c r="G184">
        <v>1</v>
      </c>
      <c r="H184">
        <v>420</v>
      </c>
      <c r="I184">
        <v>23</v>
      </c>
      <c r="J184">
        <v>0</v>
      </c>
      <c r="K184">
        <v>0</v>
      </c>
      <c r="L184">
        <v>0</v>
      </c>
      <c r="M184">
        <v>94.81</v>
      </c>
      <c r="N184" s="35"/>
      <c r="O184" s="35"/>
      <c r="P184" s="34"/>
      <c r="Q184" s="34"/>
      <c r="R184" s="34"/>
      <c r="S184" s="34"/>
      <c r="T184" s="34"/>
      <c r="U184" s="34"/>
    </row>
    <row r="185" spans="1:21">
      <c r="A185" t="s">
        <v>195</v>
      </c>
      <c r="B185" s="1">
        <v>0.33435185185185184</v>
      </c>
      <c r="C185" s="1">
        <v>0.27480324074074075</v>
      </c>
      <c r="D185" s="1">
        <v>4.2094907407407407E-2</v>
      </c>
      <c r="E185" s="1">
        <v>1.7453703703703704E-2</v>
      </c>
      <c r="F185">
        <v>146</v>
      </c>
      <c r="G185">
        <v>539</v>
      </c>
      <c r="H185">
        <v>0</v>
      </c>
      <c r="I185">
        <v>0</v>
      </c>
      <c r="J185">
        <v>0</v>
      </c>
      <c r="K185">
        <v>0</v>
      </c>
      <c r="L185">
        <v>0</v>
      </c>
      <c r="N185" s="35"/>
      <c r="O185" s="35"/>
      <c r="P185" s="34"/>
      <c r="Q185" s="34"/>
      <c r="R185" s="34"/>
      <c r="S185" s="34"/>
      <c r="T185" s="34"/>
      <c r="U185" s="34"/>
    </row>
    <row r="186" spans="1:21">
      <c r="A186" t="s">
        <v>196</v>
      </c>
      <c r="B186" s="1">
        <v>0.45019675925925928</v>
      </c>
      <c r="C186" s="1">
        <v>0.31736111111111115</v>
      </c>
      <c r="D186" s="1">
        <v>6.2638888888888897E-2</v>
      </c>
      <c r="E186" s="1">
        <v>7.0185185185185184E-2</v>
      </c>
      <c r="F186">
        <v>56</v>
      </c>
      <c r="G186">
        <v>600</v>
      </c>
      <c r="H186">
        <v>718</v>
      </c>
      <c r="I186">
        <v>37</v>
      </c>
      <c r="J186">
        <v>0</v>
      </c>
      <c r="K186">
        <v>0</v>
      </c>
      <c r="L186">
        <v>0</v>
      </c>
      <c r="M186">
        <v>95.1</v>
      </c>
      <c r="N186" s="35"/>
      <c r="O186" s="35"/>
      <c r="P186" s="34"/>
      <c r="Q186" s="34"/>
      <c r="R186" s="34"/>
      <c r="S186" s="34"/>
      <c r="T186" s="34"/>
      <c r="U186" s="34"/>
    </row>
    <row r="187" spans="1:21">
      <c r="A187" t="s">
        <v>197</v>
      </c>
      <c r="B187" s="1">
        <v>0.62959490740740742</v>
      </c>
      <c r="C187" s="1">
        <v>0.3745486111111111</v>
      </c>
      <c r="D187" s="1">
        <v>0.19790509259259259</v>
      </c>
      <c r="E187" s="1">
        <v>5.7129629629629634E-2</v>
      </c>
      <c r="F187">
        <v>57</v>
      </c>
      <c r="G187">
        <v>538</v>
      </c>
      <c r="H187">
        <v>515</v>
      </c>
      <c r="I187">
        <v>57</v>
      </c>
      <c r="J187">
        <v>0</v>
      </c>
      <c r="K187">
        <v>0</v>
      </c>
      <c r="L187">
        <v>0</v>
      </c>
      <c r="M187">
        <v>90.03</v>
      </c>
      <c r="N187" s="35"/>
      <c r="O187" s="35"/>
      <c r="P187" s="34"/>
      <c r="Q187" s="34"/>
      <c r="R187" s="34"/>
      <c r="S187" s="34"/>
      <c r="T187" s="34"/>
      <c r="U187" s="34"/>
    </row>
    <row r="188" spans="1:21">
      <c r="A188" t="s">
        <v>198</v>
      </c>
      <c r="B188" s="1">
        <v>0</v>
      </c>
      <c r="C188" s="1">
        <v>0</v>
      </c>
      <c r="D188" s="1">
        <v>0</v>
      </c>
      <c r="E188" s="1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100</v>
      </c>
      <c r="N188" s="35"/>
      <c r="O188" s="35"/>
      <c r="P188" s="34"/>
      <c r="Q188" s="34"/>
      <c r="R188" s="34"/>
      <c r="S188" s="34"/>
      <c r="T188" s="34"/>
      <c r="U188" s="34"/>
    </row>
    <row r="189" spans="1:21">
      <c r="A189" t="s">
        <v>199</v>
      </c>
      <c r="B189" s="1">
        <v>0.33177083333333335</v>
      </c>
      <c r="C189" s="1">
        <v>0.14224537037037036</v>
      </c>
      <c r="D189" s="1">
        <v>8.8391203703703694E-2</v>
      </c>
      <c r="E189" s="1">
        <v>0.10113425925925927</v>
      </c>
      <c r="F189">
        <v>8</v>
      </c>
      <c r="G189">
        <v>195</v>
      </c>
      <c r="H189">
        <v>140</v>
      </c>
      <c r="I189">
        <v>4</v>
      </c>
      <c r="J189">
        <v>0</v>
      </c>
      <c r="K189">
        <v>0</v>
      </c>
      <c r="L189">
        <v>0</v>
      </c>
      <c r="M189">
        <v>97.22</v>
      </c>
      <c r="N189" s="35"/>
      <c r="O189" s="35"/>
      <c r="P189" s="34"/>
      <c r="Q189" s="34"/>
      <c r="R189" s="34"/>
      <c r="S189" s="34"/>
      <c r="T189" s="34"/>
      <c r="U189" s="34"/>
    </row>
    <row r="190" spans="1:21">
      <c r="A190" t="s">
        <v>200</v>
      </c>
      <c r="B190" s="1">
        <v>0.24694444444444444</v>
      </c>
      <c r="C190" s="1">
        <v>0.2065740740740741</v>
      </c>
      <c r="D190" s="1">
        <v>1.9363425925925926E-2</v>
      </c>
      <c r="E190" s="1">
        <v>2.0983796296296296E-2</v>
      </c>
      <c r="F190">
        <v>16</v>
      </c>
      <c r="G190">
        <v>353</v>
      </c>
      <c r="H190">
        <v>0</v>
      </c>
      <c r="I190">
        <v>0</v>
      </c>
      <c r="J190">
        <v>0</v>
      </c>
      <c r="K190">
        <v>0</v>
      </c>
      <c r="L190">
        <v>0</v>
      </c>
      <c r="N190" s="35"/>
      <c r="O190" s="35"/>
      <c r="P190" s="34"/>
      <c r="Q190" s="34"/>
      <c r="R190" s="34"/>
      <c r="S190" s="34"/>
      <c r="T190" s="34"/>
      <c r="U190" s="34"/>
    </row>
    <row r="191" spans="1:21">
      <c r="A191" t="s">
        <v>201</v>
      </c>
      <c r="B191" s="1">
        <v>3.8194444444444443E-3</v>
      </c>
      <c r="C191" s="1">
        <v>3.8194444444444443E-3</v>
      </c>
      <c r="D191" s="1">
        <v>0</v>
      </c>
      <c r="E191" s="1">
        <v>0</v>
      </c>
      <c r="F191">
        <v>4</v>
      </c>
      <c r="G191">
        <v>5</v>
      </c>
      <c r="H191">
        <v>5</v>
      </c>
      <c r="I191">
        <v>113</v>
      </c>
      <c r="J191">
        <v>0</v>
      </c>
      <c r="K191">
        <v>0</v>
      </c>
      <c r="L191">
        <v>0</v>
      </c>
      <c r="M191">
        <v>4.24</v>
      </c>
      <c r="N191" s="35"/>
      <c r="O191" s="35"/>
      <c r="P191" s="34"/>
      <c r="Q191" s="34"/>
      <c r="R191" s="34"/>
      <c r="S191" s="34"/>
      <c r="T191" s="34"/>
      <c r="U191" s="34"/>
    </row>
    <row r="192" spans="1:21">
      <c r="A192" t="s">
        <v>202</v>
      </c>
      <c r="B192" s="1">
        <v>5.4965277777777773E-2</v>
      </c>
      <c r="C192" s="1">
        <v>4.5636574074074072E-2</v>
      </c>
      <c r="D192" s="1">
        <v>3.7615740740740739E-3</v>
      </c>
      <c r="E192" s="1">
        <v>5.5555555555555558E-3</v>
      </c>
      <c r="F192">
        <v>91</v>
      </c>
      <c r="G192">
        <v>919</v>
      </c>
      <c r="H192">
        <v>1339</v>
      </c>
      <c r="I192">
        <v>17</v>
      </c>
      <c r="J192">
        <v>0</v>
      </c>
      <c r="K192">
        <v>0</v>
      </c>
      <c r="L192">
        <v>0</v>
      </c>
      <c r="M192">
        <v>98.75</v>
      </c>
      <c r="N192" s="35"/>
      <c r="O192" s="35"/>
      <c r="P192" s="34"/>
      <c r="Q192" s="34"/>
      <c r="R192" s="34"/>
      <c r="S192" s="34"/>
      <c r="T192" s="34"/>
      <c r="U192" s="34"/>
    </row>
    <row r="193" spans="1:21">
      <c r="A193" t="s">
        <v>203</v>
      </c>
      <c r="B193" s="1">
        <v>0.45469907407407412</v>
      </c>
      <c r="C193" s="1">
        <v>0.33696759259259257</v>
      </c>
      <c r="D193" s="1">
        <v>3.0011574074074076E-2</v>
      </c>
      <c r="E193" s="1">
        <v>8.7719907407407413E-2</v>
      </c>
      <c r="F193">
        <v>50</v>
      </c>
      <c r="G193">
        <v>593</v>
      </c>
      <c r="H193">
        <v>398</v>
      </c>
      <c r="I193">
        <v>40</v>
      </c>
      <c r="J193">
        <v>0</v>
      </c>
      <c r="K193">
        <v>0</v>
      </c>
      <c r="L193">
        <v>0</v>
      </c>
      <c r="M193">
        <v>90.87</v>
      </c>
      <c r="N193" s="35"/>
      <c r="O193" s="35"/>
      <c r="P193" s="34"/>
      <c r="Q193" s="34"/>
      <c r="R193" s="34"/>
      <c r="S193" s="34"/>
      <c r="T193" s="34"/>
      <c r="U193" s="34"/>
    </row>
    <row r="194" spans="1:21">
      <c r="A194" t="s">
        <v>204</v>
      </c>
      <c r="B194" s="1">
        <v>0</v>
      </c>
      <c r="C194" s="1">
        <v>0</v>
      </c>
      <c r="D194" s="1">
        <v>0</v>
      </c>
      <c r="E194" s="1">
        <v>0</v>
      </c>
      <c r="F194">
        <v>0</v>
      </c>
      <c r="G194">
        <v>0</v>
      </c>
      <c r="H194">
        <v>89</v>
      </c>
      <c r="I194">
        <v>11</v>
      </c>
      <c r="J194">
        <v>0</v>
      </c>
      <c r="K194">
        <v>0</v>
      </c>
      <c r="L194">
        <v>0</v>
      </c>
      <c r="M194">
        <v>89</v>
      </c>
      <c r="N194" s="35"/>
      <c r="O194" s="35"/>
      <c r="P194" s="34"/>
      <c r="Q194" s="34"/>
      <c r="R194" s="34"/>
      <c r="S194" s="34"/>
      <c r="T194" s="34"/>
      <c r="U194" s="34"/>
    </row>
    <row r="195" spans="1:21">
      <c r="A195" t="s">
        <v>205</v>
      </c>
      <c r="B195" s="1">
        <v>2.6203703703703705E-2</v>
      </c>
      <c r="C195" s="1">
        <v>1.9560185185185184E-2</v>
      </c>
      <c r="D195" s="1">
        <v>4.108796296296297E-3</v>
      </c>
      <c r="E195" s="1">
        <v>2.5115740740740741E-3</v>
      </c>
      <c r="F195">
        <v>4</v>
      </c>
      <c r="G195">
        <v>32</v>
      </c>
      <c r="H195">
        <v>153</v>
      </c>
      <c r="I195">
        <v>6</v>
      </c>
      <c r="J195">
        <v>0</v>
      </c>
      <c r="K195">
        <v>0</v>
      </c>
      <c r="L195">
        <v>0</v>
      </c>
      <c r="M195">
        <v>96.23</v>
      </c>
      <c r="N195" s="35"/>
      <c r="O195" s="35"/>
      <c r="P195" s="34"/>
      <c r="Q195" s="34"/>
      <c r="R195" s="34"/>
      <c r="S195" s="34"/>
      <c r="T195" s="34"/>
      <c r="U195" s="34"/>
    </row>
    <row r="196" spans="1:21">
      <c r="A196" t="s">
        <v>206</v>
      </c>
      <c r="B196" s="1">
        <v>0.62162037037037032</v>
      </c>
      <c r="C196" s="1">
        <v>0.57532407407407404</v>
      </c>
      <c r="D196" s="1">
        <v>2.3819444444444445E-2</v>
      </c>
      <c r="E196" s="1">
        <v>2.2476851851851855E-2</v>
      </c>
      <c r="F196">
        <v>31</v>
      </c>
      <c r="G196">
        <v>966</v>
      </c>
      <c r="H196">
        <v>98</v>
      </c>
      <c r="I196">
        <v>2</v>
      </c>
      <c r="J196">
        <v>0</v>
      </c>
      <c r="K196">
        <v>0</v>
      </c>
      <c r="L196">
        <v>0</v>
      </c>
      <c r="M196">
        <v>98</v>
      </c>
      <c r="N196" s="35"/>
      <c r="O196" s="35"/>
      <c r="P196" s="34"/>
      <c r="Q196" s="34"/>
      <c r="R196" s="34"/>
      <c r="S196" s="34"/>
      <c r="T196" s="34"/>
      <c r="U196" s="34"/>
    </row>
    <row r="197" spans="1:21">
      <c r="A197" t="s">
        <v>207</v>
      </c>
      <c r="B197" s="1">
        <v>0.3253240740740741</v>
      </c>
      <c r="C197" s="1">
        <v>0.19866898148148149</v>
      </c>
      <c r="D197" s="1">
        <v>0.11292824074074075</v>
      </c>
      <c r="E197" s="1">
        <v>1.3703703703703704E-2</v>
      </c>
      <c r="F197">
        <v>18</v>
      </c>
      <c r="G197">
        <v>239</v>
      </c>
      <c r="H197">
        <v>58</v>
      </c>
      <c r="I197">
        <v>19</v>
      </c>
      <c r="J197">
        <v>0</v>
      </c>
      <c r="K197">
        <v>0</v>
      </c>
      <c r="L197">
        <v>0</v>
      </c>
      <c r="M197">
        <v>75.319999999999993</v>
      </c>
      <c r="N197" s="35"/>
      <c r="O197" s="35"/>
      <c r="P197" s="34"/>
      <c r="Q197" s="34"/>
      <c r="R197" s="34"/>
      <c r="S197" s="34"/>
      <c r="T197" s="34"/>
      <c r="U197" s="34"/>
    </row>
    <row r="198" spans="1:21">
      <c r="A198" t="s">
        <v>208</v>
      </c>
      <c r="B198" s="1">
        <v>0.14180555555555555</v>
      </c>
      <c r="C198" s="1">
        <v>0.12969907407407408</v>
      </c>
      <c r="D198" s="1">
        <v>2.3611111111111111E-3</v>
      </c>
      <c r="E198" s="1">
        <v>9.7453703703703713E-3</v>
      </c>
      <c r="F198">
        <v>7</v>
      </c>
      <c r="G198">
        <v>216</v>
      </c>
      <c r="H198">
        <v>66</v>
      </c>
      <c r="I198">
        <v>1</v>
      </c>
      <c r="J198">
        <v>0</v>
      </c>
      <c r="K198">
        <v>0</v>
      </c>
      <c r="L198">
        <v>0</v>
      </c>
      <c r="M198">
        <v>98.51</v>
      </c>
      <c r="N198" s="35"/>
      <c r="O198" s="35"/>
      <c r="P198" s="34"/>
      <c r="Q198" s="34"/>
      <c r="R198" s="34"/>
      <c r="S198" s="34"/>
      <c r="T198" s="34"/>
      <c r="U198" s="34"/>
    </row>
    <row r="199" spans="1:21">
      <c r="A199" t="s">
        <v>209</v>
      </c>
      <c r="B199" s="1">
        <v>0.15246527777777777</v>
      </c>
      <c r="C199" s="1">
        <v>0.11471064814814814</v>
      </c>
      <c r="D199" s="1">
        <v>5.7870370370370378E-4</v>
      </c>
      <c r="E199" s="1">
        <v>3.7164351851851851E-2</v>
      </c>
      <c r="F199">
        <v>19</v>
      </c>
      <c r="G199">
        <v>330</v>
      </c>
      <c r="H199">
        <v>0</v>
      </c>
      <c r="I199">
        <v>0</v>
      </c>
      <c r="J199">
        <v>0</v>
      </c>
      <c r="K199">
        <v>0</v>
      </c>
      <c r="L199">
        <v>0</v>
      </c>
      <c r="N199" s="35"/>
      <c r="O199" s="35"/>
      <c r="P199" s="34"/>
      <c r="Q199" s="34"/>
      <c r="R199" s="34"/>
      <c r="S199" s="34"/>
      <c r="T199" s="34"/>
      <c r="U199" s="34"/>
    </row>
    <row r="200" spans="1:21">
      <c r="A200" t="s">
        <v>210</v>
      </c>
      <c r="B200" s="1">
        <v>0.29480324074074077</v>
      </c>
      <c r="C200" s="1">
        <v>0.14344907407407406</v>
      </c>
      <c r="D200" s="1">
        <v>2.9143518518518517E-2</v>
      </c>
      <c r="E200" s="1">
        <v>0.12221064814814815</v>
      </c>
      <c r="F200">
        <v>18</v>
      </c>
      <c r="G200">
        <v>216</v>
      </c>
      <c r="H200">
        <v>147</v>
      </c>
      <c r="I200">
        <v>14</v>
      </c>
      <c r="J200">
        <v>0</v>
      </c>
      <c r="K200">
        <v>0</v>
      </c>
      <c r="L200">
        <v>0</v>
      </c>
      <c r="M200">
        <v>91.3</v>
      </c>
      <c r="N200" s="35"/>
      <c r="O200" s="35"/>
      <c r="P200" s="34"/>
      <c r="Q200" s="34"/>
      <c r="R200" s="34"/>
      <c r="S200" s="34"/>
      <c r="T200" s="34"/>
      <c r="U200" s="34"/>
    </row>
    <row r="201" spans="1:21">
      <c r="A201" t="s">
        <v>211</v>
      </c>
      <c r="B201" s="1">
        <v>1.3472222222222221E-2</v>
      </c>
      <c r="C201" s="1">
        <v>1.306712962962963E-2</v>
      </c>
      <c r="D201" s="1">
        <v>3.9351851851851852E-4</v>
      </c>
      <c r="E201" s="1">
        <v>0</v>
      </c>
      <c r="F201">
        <v>2</v>
      </c>
      <c r="G201">
        <v>26</v>
      </c>
      <c r="H201">
        <v>0</v>
      </c>
      <c r="I201">
        <v>0</v>
      </c>
      <c r="J201">
        <v>0</v>
      </c>
      <c r="K201">
        <v>0</v>
      </c>
      <c r="L201">
        <v>0</v>
      </c>
      <c r="N201" s="35"/>
      <c r="O201" s="35"/>
      <c r="P201" s="34"/>
      <c r="Q201" s="34"/>
      <c r="R201" s="34"/>
      <c r="S201" s="34"/>
      <c r="T201" s="34"/>
      <c r="U201" s="34"/>
    </row>
    <row r="202" spans="1:21">
      <c r="A202" t="s">
        <v>212</v>
      </c>
      <c r="B202" s="1">
        <v>0.70293981481481482</v>
      </c>
      <c r="C202" s="1">
        <v>0.53820601851851857</v>
      </c>
      <c r="D202" s="1">
        <v>6.4814814814814813E-4</v>
      </c>
      <c r="E202" s="1">
        <v>0.16408564814814816</v>
      </c>
      <c r="F202">
        <v>85</v>
      </c>
      <c r="G202">
        <v>1035</v>
      </c>
      <c r="H202">
        <v>499</v>
      </c>
      <c r="I202">
        <v>26</v>
      </c>
      <c r="J202">
        <v>0</v>
      </c>
      <c r="K202">
        <v>0</v>
      </c>
      <c r="L202">
        <v>0</v>
      </c>
      <c r="M202">
        <v>95.05</v>
      </c>
      <c r="N202" s="35"/>
      <c r="O202" s="35"/>
      <c r="P202" s="34"/>
      <c r="Q202" s="34"/>
      <c r="R202" s="34"/>
      <c r="S202" s="34"/>
      <c r="T202" s="34"/>
      <c r="U202" s="34"/>
    </row>
    <row r="203" spans="1:21">
      <c r="A203" t="s">
        <v>213</v>
      </c>
      <c r="B203" s="1">
        <v>0.39094907407407403</v>
      </c>
      <c r="C203" s="1">
        <v>0.28431712962962963</v>
      </c>
      <c r="D203" s="1">
        <v>6.0949074074074072E-2</v>
      </c>
      <c r="E203" s="1">
        <v>4.5671296296296293E-2</v>
      </c>
      <c r="F203">
        <v>81</v>
      </c>
      <c r="G203">
        <v>787</v>
      </c>
      <c r="H203">
        <v>647</v>
      </c>
      <c r="I203">
        <v>41</v>
      </c>
      <c r="J203">
        <v>0</v>
      </c>
      <c r="K203">
        <v>0</v>
      </c>
      <c r="L203">
        <v>0</v>
      </c>
      <c r="M203">
        <v>94.04</v>
      </c>
      <c r="N203" s="35"/>
      <c r="O203" s="35"/>
      <c r="P203" s="34"/>
      <c r="Q203" s="34"/>
      <c r="R203" s="34"/>
      <c r="S203" s="34"/>
      <c r="T203" s="34"/>
      <c r="U203" s="34"/>
    </row>
    <row r="204" spans="1:21">
      <c r="A204" t="s">
        <v>214</v>
      </c>
      <c r="B204" s="1">
        <v>0.19434027777777776</v>
      </c>
      <c r="C204" s="1">
        <v>0.18354166666666669</v>
      </c>
      <c r="D204" s="1">
        <v>7.0717592592592594E-3</v>
      </c>
      <c r="E204" s="1">
        <v>3.7037037037037034E-3</v>
      </c>
      <c r="F204">
        <v>28</v>
      </c>
      <c r="G204">
        <v>525</v>
      </c>
      <c r="H204">
        <v>493</v>
      </c>
      <c r="I204">
        <v>23</v>
      </c>
      <c r="J204">
        <v>19.28</v>
      </c>
      <c r="K204">
        <v>8.6300000000000008</v>
      </c>
      <c r="L204">
        <v>0.06</v>
      </c>
      <c r="M204">
        <v>95.54</v>
      </c>
      <c r="N204" s="35"/>
      <c r="O204" s="35"/>
      <c r="P204" s="34"/>
      <c r="Q204" s="34"/>
      <c r="R204" s="34"/>
      <c r="S204" s="34"/>
      <c r="T204" s="34"/>
      <c r="U204" s="34"/>
    </row>
    <row r="205" spans="1:21">
      <c r="A205" t="s">
        <v>215</v>
      </c>
      <c r="B205" s="1">
        <v>0.31195601851851851</v>
      </c>
      <c r="C205" s="1">
        <v>0.24996527777777777</v>
      </c>
      <c r="D205" s="1">
        <v>2.2233796296296297E-2</v>
      </c>
      <c r="E205" s="1">
        <v>3.9745370370370368E-2</v>
      </c>
      <c r="F205">
        <v>128</v>
      </c>
      <c r="G205">
        <v>472</v>
      </c>
      <c r="H205">
        <v>0</v>
      </c>
      <c r="I205">
        <v>0</v>
      </c>
      <c r="J205">
        <v>0</v>
      </c>
      <c r="K205">
        <v>0</v>
      </c>
      <c r="L205">
        <v>0</v>
      </c>
      <c r="N205" s="35"/>
      <c r="O205" s="35"/>
      <c r="P205" s="34"/>
      <c r="Q205" s="34"/>
      <c r="R205" s="34"/>
      <c r="S205" s="34"/>
      <c r="T205" s="34"/>
      <c r="U205" s="34"/>
    </row>
    <row r="206" spans="1:21">
      <c r="A206" t="s">
        <v>216</v>
      </c>
      <c r="B206" s="1">
        <v>0.51331018518518523</v>
      </c>
      <c r="C206" s="1">
        <v>0.33201388888888889</v>
      </c>
      <c r="D206" s="1">
        <v>4.9895833333333334E-2</v>
      </c>
      <c r="E206" s="1">
        <v>0.13140046296296296</v>
      </c>
      <c r="F206">
        <v>45</v>
      </c>
      <c r="G206">
        <v>973</v>
      </c>
      <c r="H206">
        <v>251</v>
      </c>
      <c r="I206">
        <v>19</v>
      </c>
      <c r="J206">
        <v>0</v>
      </c>
      <c r="K206">
        <v>0</v>
      </c>
      <c r="L206">
        <v>0</v>
      </c>
      <c r="M206">
        <v>92.96</v>
      </c>
      <c r="N206" s="35"/>
      <c r="O206" s="35"/>
      <c r="P206" s="34"/>
      <c r="Q206" s="34"/>
      <c r="R206" s="34"/>
      <c r="S206" s="34"/>
      <c r="T206" s="34"/>
      <c r="U206" s="34"/>
    </row>
    <row r="207" spans="1:21">
      <c r="A207" t="s">
        <v>217</v>
      </c>
      <c r="B207" s="1">
        <v>0.40656249999999999</v>
      </c>
      <c r="C207" s="1">
        <v>0.28717592592592595</v>
      </c>
      <c r="D207" s="1">
        <v>8.4236111111111109E-2</v>
      </c>
      <c r="E207" s="1">
        <v>3.515046296296296E-2</v>
      </c>
      <c r="F207">
        <v>58</v>
      </c>
      <c r="G207">
        <v>692</v>
      </c>
      <c r="H207">
        <v>584</v>
      </c>
      <c r="I207">
        <v>5</v>
      </c>
      <c r="J207">
        <v>0</v>
      </c>
      <c r="K207">
        <v>0</v>
      </c>
      <c r="L207">
        <v>0</v>
      </c>
      <c r="M207">
        <v>99.15</v>
      </c>
      <c r="N207" s="35"/>
      <c r="O207" s="35"/>
      <c r="P207" s="34"/>
      <c r="Q207" s="34"/>
      <c r="R207" s="34"/>
      <c r="S207" s="34"/>
      <c r="T207" s="34"/>
      <c r="U207" s="34"/>
    </row>
    <row r="208" spans="1:21">
      <c r="A208" t="s">
        <v>218</v>
      </c>
      <c r="B208" s="1">
        <v>0.27006944444444442</v>
      </c>
      <c r="C208" s="1">
        <v>0.21934027777777776</v>
      </c>
      <c r="D208" s="1">
        <v>2.8391203703703707E-2</v>
      </c>
      <c r="E208" s="1">
        <v>2.2326388888888885E-2</v>
      </c>
      <c r="F208">
        <v>25</v>
      </c>
      <c r="G208">
        <v>474</v>
      </c>
      <c r="H208">
        <v>398</v>
      </c>
      <c r="I208">
        <v>4</v>
      </c>
      <c r="J208">
        <v>0</v>
      </c>
      <c r="K208">
        <v>0</v>
      </c>
      <c r="L208">
        <v>0</v>
      </c>
      <c r="M208">
        <v>99</v>
      </c>
      <c r="N208" s="35"/>
      <c r="O208" s="35"/>
      <c r="P208" s="34"/>
      <c r="Q208" s="34"/>
      <c r="R208" s="34"/>
      <c r="S208" s="34"/>
      <c r="T208" s="34"/>
      <c r="U208" s="34"/>
    </row>
    <row r="209" spans="1:21">
      <c r="A209" t="s">
        <v>219</v>
      </c>
      <c r="B209" s="1">
        <v>0.33974537037037034</v>
      </c>
      <c r="C209" s="1">
        <v>0.29658564814814814</v>
      </c>
      <c r="D209" s="1">
        <v>3.0034722222222223E-2</v>
      </c>
      <c r="E209" s="1">
        <v>1.3113425925925926E-2</v>
      </c>
      <c r="F209">
        <v>23</v>
      </c>
      <c r="G209">
        <v>550</v>
      </c>
      <c r="H209">
        <v>0</v>
      </c>
      <c r="I209">
        <v>0</v>
      </c>
      <c r="J209">
        <v>0</v>
      </c>
      <c r="K209">
        <v>0</v>
      </c>
      <c r="L209">
        <v>0</v>
      </c>
      <c r="N209" s="35"/>
      <c r="O209" s="35"/>
      <c r="P209" s="34"/>
      <c r="Q209" s="34"/>
      <c r="R209" s="34"/>
      <c r="S209" s="34"/>
      <c r="T209" s="34"/>
      <c r="U209" s="34"/>
    </row>
    <row r="210" spans="1:21">
      <c r="A210" t="s">
        <v>220</v>
      </c>
      <c r="B210" s="1">
        <v>0.58674768518518516</v>
      </c>
      <c r="C210" s="1">
        <v>0.43086805555555552</v>
      </c>
      <c r="D210" s="1">
        <v>4.7407407407407405E-2</v>
      </c>
      <c r="E210" s="1">
        <v>0.10846064814814815</v>
      </c>
      <c r="F210">
        <v>91</v>
      </c>
      <c r="G210">
        <v>1633</v>
      </c>
      <c r="H210">
        <v>292</v>
      </c>
      <c r="I210">
        <v>54</v>
      </c>
      <c r="J210">
        <v>0</v>
      </c>
      <c r="K210">
        <v>0</v>
      </c>
      <c r="L210">
        <v>0</v>
      </c>
      <c r="M210">
        <v>84.39</v>
      </c>
      <c r="N210" s="35"/>
      <c r="O210" s="35"/>
      <c r="P210" s="34"/>
      <c r="Q210" s="34"/>
      <c r="R210" s="34"/>
      <c r="S210" s="34"/>
      <c r="T210" s="34"/>
      <c r="U210" s="34"/>
    </row>
    <row r="211" spans="1:21">
      <c r="A211" t="s">
        <v>221</v>
      </c>
      <c r="B211" s="1">
        <v>0.4478125</v>
      </c>
      <c r="C211" s="1">
        <v>0.31222222222222223</v>
      </c>
      <c r="D211" s="1">
        <v>0.1292824074074074</v>
      </c>
      <c r="E211" s="1">
        <v>6.2962962962962964E-3</v>
      </c>
      <c r="F211">
        <v>95</v>
      </c>
      <c r="G211">
        <v>518</v>
      </c>
      <c r="H211">
        <v>0</v>
      </c>
      <c r="I211">
        <v>0</v>
      </c>
      <c r="J211">
        <v>0</v>
      </c>
      <c r="K211">
        <v>0</v>
      </c>
      <c r="L211">
        <v>0</v>
      </c>
      <c r="N211" s="35"/>
      <c r="O211" s="35"/>
      <c r="P211" s="34"/>
      <c r="Q211" s="34"/>
      <c r="R211" s="34"/>
      <c r="S211" s="34"/>
      <c r="T211" s="34"/>
      <c r="U211" s="34"/>
    </row>
    <row r="212" spans="1:21">
      <c r="A212" t="s">
        <v>222</v>
      </c>
      <c r="B212" s="1">
        <v>0.71881944444444434</v>
      </c>
      <c r="C212" s="1">
        <v>0.49048611111111112</v>
      </c>
      <c r="D212" s="1">
        <v>0.12200231481481481</v>
      </c>
      <c r="E212" s="1">
        <v>0.10630787037037037</v>
      </c>
      <c r="F212">
        <v>105</v>
      </c>
      <c r="G212">
        <v>919</v>
      </c>
      <c r="H212">
        <v>824</v>
      </c>
      <c r="I212">
        <v>151</v>
      </c>
      <c r="J212">
        <v>0</v>
      </c>
      <c r="K212">
        <v>0</v>
      </c>
      <c r="L212">
        <v>0</v>
      </c>
      <c r="M212">
        <v>84.51</v>
      </c>
      <c r="N212" s="35"/>
      <c r="O212" s="35"/>
      <c r="P212" s="34"/>
      <c r="Q212" s="34"/>
      <c r="R212" s="34"/>
      <c r="S212" s="34"/>
      <c r="T212" s="34"/>
      <c r="U212" s="34"/>
    </row>
    <row r="213" spans="1:21">
      <c r="A213" t="s">
        <v>223</v>
      </c>
      <c r="B213" s="1">
        <v>3.1157407407407408E-2</v>
      </c>
      <c r="C213" s="1">
        <v>2.8159722222222221E-2</v>
      </c>
      <c r="D213" s="1">
        <v>1.0416666666666667E-4</v>
      </c>
      <c r="E213" s="1">
        <v>2.8819444444444444E-3</v>
      </c>
      <c r="F213">
        <v>7</v>
      </c>
      <c r="G213">
        <v>95</v>
      </c>
      <c r="H213">
        <v>103</v>
      </c>
      <c r="I213">
        <v>6</v>
      </c>
      <c r="J213">
        <v>0</v>
      </c>
      <c r="K213">
        <v>0</v>
      </c>
      <c r="L213">
        <v>0</v>
      </c>
      <c r="M213">
        <v>94.5</v>
      </c>
      <c r="N213" s="35"/>
      <c r="O213" s="35"/>
      <c r="P213" s="34"/>
      <c r="Q213" s="34"/>
      <c r="R213" s="34"/>
      <c r="S213" s="34"/>
      <c r="T213" s="34"/>
      <c r="U213" s="34"/>
    </row>
    <row r="214" spans="1:21">
      <c r="A214" t="s">
        <v>224</v>
      </c>
      <c r="B214" s="1">
        <v>8.6909722222222222E-2</v>
      </c>
      <c r="C214" s="1">
        <v>6.1319444444444447E-2</v>
      </c>
      <c r="D214" s="1">
        <v>1.621527777777778E-2</v>
      </c>
      <c r="E214" s="1">
        <v>9.3634259259259261E-3</v>
      </c>
      <c r="F214">
        <v>9</v>
      </c>
      <c r="G214">
        <v>156</v>
      </c>
      <c r="H214">
        <v>225</v>
      </c>
      <c r="I214">
        <v>4</v>
      </c>
      <c r="J214">
        <v>0</v>
      </c>
      <c r="K214">
        <v>0</v>
      </c>
      <c r="L214">
        <v>0</v>
      </c>
      <c r="M214">
        <v>98.25</v>
      </c>
      <c r="N214" s="35"/>
      <c r="O214" s="35"/>
      <c r="P214" s="34"/>
      <c r="Q214" s="34"/>
      <c r="R214" s="34"/>
      <c r="S214" s="34"/>
      <c r="T214" s="34"/>
      <c r="U214" s="34"/>
    </row>
    <row r="215" spans="1:21">
      <c r="A215" t="s">
        <v>225</v>
      </c>
      <c r="B215" s="1">
        <v>0.45827546296296301</v>
      </c>
      <c r="C215" s="1">
        <v>0.12476851851851851</v>
      </c>
      <c r="D215" s="1">
        <v>1.2673611111111109E-2</v>
      </c>
      <c r="E215" s="1">
        <v>0.32082175925925926</v>
      </c>
      <c r="F215">
        <v>144</v>
      </c>
      <c r="G215">
        <v>1813</v>
      </c>
      <c r="H215">
        <v>1852</v>
      </c>
      <c r="I215">
        <v>91</v>
      </c>
      <c r="J215">
        <v>0</v>
      </c>
      <c r="K215">
        <v>0</v>
      </c>
      <c r="L215">
        <v>0</v>
      </c>
      <c r="M215">
        <v>95.32</v>
      </c>
      <c r="N215" s="35"/>
      <c r="O215" s="35"/>
      <c r="P215" s="34"/>
      <c r="Q215" s="34"/>
      <c r="R215" s="34"/>
      <c r="S215" s="34"/>
      <c r="T215" s="34"/>
      <c r="U215" s="34"/>
    </row>
    <row r="216" spans="1:21">
      <c r="A216" t="s">
        <v>226</v>
      </c>
      <c r="B216" s="1">
        <v>0.3099189814814815</v>
      </c>
      <c r="C216" s="1">
        <v>0.27412037037037035</v>
      </c>
      <c r="D216" s="1">
        <v>1.2997685185185183E-2</v>
      </c>
      <c r="E216" s="1">
        <v>2.2789351851851852E-2</v>
      </c>
      <c r="F216">
        <v>76</v>
      </c>
      <c r="G216">
        <v>718</v>
      </c>
      <c r="H216">
        <v>719</v>
      </c>
      <c r="I216">
        <v>153</v>
      </c>
      <c r="J216">
        <v>0</v>
      </c>
      <c r="K216">
        <v>0</v>
      </c>
      <c r="L216">
        <v>0</v>
      </c>
      <c r="M216">
        <v>82.45</v>
      </c>
      <c r="N216" s="35"/>
      <c r="O216" s="35"/>
      <c r="P216" s="34"/>
      <c r="Q216" s="34"/>
      <c r="R216" s="34"/>
      <c r="S216" s="34"/>
      <c r="T216" s="34"/>
      <c r="U216" s="34"/>
    </row>
    <row r="217" spans="1:21">
      <c r="A217" t="s">
        <v>227</v>
      </c>
      <c r="B217" s="1">
        <v>0.36385416666666665</v>
      </c>
      <c r="C217" s="1">
        <v>0.22996527777777778</v>
      </c>
      <c r="D217" s="1">
        <v>3.4374999999999996E-2</v>
      </c>
      <c r="E217" s="1">
        <v>9.9502314814814821E-2</v>
      </c>
      <c r="F217">
        <v>45</v>
      </c>
      <c r="G217">
        <v>581</v>
      </c>
      <c r="H217">
        <v>418</v>
      </c>
      <c r="I217">
        <v>53</v>
      </c>
      <c r="J217">
        <v>0</v>
      </c>
      <c r="K217">
        <v>0</v>
      </c>
      <c r="L217">
        <v>0</v>
      </c>
      <c r="M217">
        <v>88.75</v>
      </c>
      <c r="N217" s="35"/>
      <c r="O217" s="35"/>
      <c r="P217" s="34"/>
      <c r="Q217" s="34"/>
      <c r="R217" s="34"/>
      <c r="S217" s="34"/>
      <c r="T217" s="34"/>
      <c r="U217" s="34"/>
    </row>
    <row r="218" spans="1:21">
      <c r="A218" t="s">
        <v>228</v>
      </c>
      <c r="B218" s="1">
        <v>0.45197916666666665</v>
      </c>
      <c r="C218" s="1">
        <v>0.34664351851851855</v>
      </c>
      <c r="D218" s="1">
        <v>1.9351851851851853E-2</v>
      </c>
      <c r="E218" s="1">
        <v>8.5972222222222228E-2</v>
      </c>
      <c r="F218">
        <v>55</v>
      </c>
      <c r="G218">
        <v>697</v>
      </c>
      <c r="H218">
        <v>268</v>
      </c>
      <c r="I218">
        <v>59</v>
      </c>
      <c r="J218">
        <v>0</v>
      </c>
      <c r="K218">
        <v>0</v>
      </c>
      <c r="L218">
        <v>0</v>
      </c>
      <c r="M218">
        <v>81.96</v>
      </c>
      <c r="N218" s="35"/>
      <c r="O218" s="35"/>
      <c r="P218" s="34"/>
      <c r="Q218" s="34"/>
      <c r="R218" s="34"/>
      <c r="S218" s="34"/>
      <c r="T218" s="34"/>
      <c r="U218" s="34"/>
    </row>
    <row r="219" spans="1:21">
      <c r="A219" t="s">
        <v>229</v>
      </c>
      <c r="B219" s="1">
        <v>0.45031249999999995</v>
      </c>
      <c r="C219" s="1">
        <v>0.23484953703703704</v>
      </c>
      <c r="D219" s="1">
        <v>0.10424768518518518</v>
      </c>
      <c r="E219" s="1">
        <v>0.11120370370370369</v>
      </c>
      <c r="F219">
        <v>19</v>
      </c>
      <c r="G219">
        <v>301</v>
      </c>
      <c r="H219">
        <v>98</v>
      </c>
      <c r="I219">
        <v>6</v>
      </c>
      <c r="J219">
        <v>0</v>
      </c>
      <c r="K219">
        <v>0</v>
      </c>
      <c r="L219">
        <v>0</v>
      </c>
      <c r="M219">
        <v>94.23</v>
      </c>
      <c r="N219" s="35"/>
      <c r="O219" s="35"/>
      <c r="P219" s="34"/>
      <c r="Q219" s="34"/>
      <c r="R219" s="34"/>
      <c r="S219" s="34"/>
      <c r="T219" s="34"/>
      <c r="U219" s="34"/>
    </row>
    <row r="220" spans="1:21">
      <c r="A220" t="s">
        <v>230</v>
      </c>
      <c r="B220" s="1">
        <v>0</v>
      </c>
      <c r="C220" s="1">
        <v>0</v>
      </c>
      <c r="D220" s="1">
        <v>0</v>
      </c>
      <c r="E220" s="1">
        <v>0</v>
      </c>
      <c r="F220">
        <v>0</v>
      </c>
      <c r="G220">
        <v>0</v>
      </c>
      <c r="H220">
        <v>4</v>
      </c>
      <c r="I220">
        <v>0</v>
      </c>
      <c r="J220">
        <v>0</v>
      </c>
      <c r="K220">
        <v>0</v>
      </c>
      <c r="L220">
        <v>0</v>
      </c>
      <c r="M220">
        <v>100</v>
      </c>
      <c r="N220" s="35"/>
      <c r="O220" s="35"/>
      <c r="P220" s="34"/>
      <c r="Q220" s="34"/>
      <c r="R220" s="34"/>
      <c r="S220" s="34"/>
      <c r="T220" s="34"/>
      <c r="U220" s="34"/>
    </row>
    <row r="221" spans="1:21">
      <c r="A221" t="s">
        <v>231</v>
      </c>
      <c r="B221" s="1">
        <v>0.36151620370370369</v>
      </c>
      <c r="C221" s="1">
        <v>0.21543981481481481</v>
      </c>
      <c r="D221" s="1">
        <v>0.10974537037037037</v>
      </c>
      <c r="E221" s="1">
        <v>3.6319444444444439E-2</v>
      </c>
      <c r="F221">
        <v>43</v>
      </c>
      <c r="G221">
        <v>606</v>
      </c>
      <c r="H221">
        <v>486</v>
      </c>
      <c r="I221">
        <v>35</v>
      </c>
      <c r="J221">
        <v>0</v>
      </c>
      <c r="K221">
        <v>0</v>
      </c>
      <c r="L221">
        <v>0</v>
      </c>
      <c r="M221">
        <v>93.28</v>
      </c>
      <c r="N221" s="35"/>
      <c r="O221" s="35"/>
      <c r="P221" s="34"/>
      <c r="Q221" s="34"/>
      <c r="R221" s="34"/>
      <c r="S221" s="34"/>
      <c r="T221" s="34"/>
      <c r="U221" s="34"/>
    </row>
    <row r="222" spans="1:21">
      <c r="A222" t="s">
        <v>232</v>
      </c>
      <c r="B222" s="1">
        <v>0.20416666666666669</v>
      </c>
      <c r="C222" s="1">
        <v>0.18084490740740741</v>
      </c>
      <c r="D222" s="1">
        <v>1.3495370370370371E-2</v>
      </c>
      <c r="E222" s="1">
        <v>9.8263888888888897E-3</v>
      </c>
      <c r="F222">
        <v>55</v>
      </c>
      <c r="G222">
        <v>201</v>
      </c>
      <c r="H222">
        <v>0</v>
      </c>
      <c r="I222">
        <v>0</v>
      </c>
      <c r="J222">
        <v>0</v>
      </c>
      <c r="K222">
        <v>0</v>
      </c>
      <c r="L222">
        <v>0</v>
      </c>
      <c r="N222" s="35"/>
      <c r="O222" s="35"/>
      <c r="P222" s="34"/>
      <c r="Q222" s="34"/>
      <c r="R222" s="34"/>
      <c r="S222" s="34"/>
      <c r="T222" s="34"/>
      <c r="U222" s="34"/>
    </row>
    <row r="223" spans="1:21">
      <c r="A223" t="s">
        <v>233</v>
      </c>
      <c r="B223" s="1">
        <v>0.50373842592592599</v>
      </c>
      <c r="C223" s="1">
        <v>0.38204861111111116</v>
      </c>
      <c r="D223" s="1">
        <v>0.11598379629629629</v>
      </c>
      <c r="E223" s="1">
        <v>5.6944444444444438E-3</v>
      </c>
      <c r="F223">
        <v>17</v>
      </c>
      <c r="G223">
        <v>425</v>
      </c>
      <c r="H223">
        <v>0</v>
      </c>
      <c r="I223">
        <v>0</v>
      </c>
      <c r="J223">
        <v>0</v>
      </c>
      <c r="K223">
        <v>0</v>
      </c>
      <c r="L223">
        <v>0</v>
      </c>
      <c r="N223" s="35"/>
      <c r="O223" s="35"/>
      <c r="P223" s="34"/>
      <c r="Q223" s="34"/>
      <c r="R223" s="34"/>
      <c r="S223" s="34"/>
      <c r="T223" s="34"/>
      <c r="U223" s="34"/>
    </row>
    <row r="224" spans="1:21">
      <c r="A224" t="s">
        <v>234</v>
      </c>
      <c r="B224" s="1">
        <v>0.24763888888888888</v>
      </c>
      <c r="C224" s="1">
        <v>0.20182870370370373</v>
      </c>
      <c r="D224" s="1">
        <v>1.3668981481481482E-2</v>
      </c>
      <c r="E224" s="1">
        <v>3.2118055555555559E-2</v>
      </c>
      <c r="F224">
        <v>50</v>
      </c>
      <c r="G224">
        <v>607</v>
      </c>
      <c r="H224">
        <v>439</v>
      </c>
      <c r="I224">
        <v>70</v>
      </c>
      <c r="J224">
        <v>0</v>
      </c>
      <c r="K224">
        <v>0</v>
      </c>
      <c r="L224">
        <v>0</v>
      </c>
      <c r="M224">
        <v>86.25</v>
      </c>
      <c r="N224" s="35"/>
      <c r="O224" s="35"/>
      <c r="P224" s="34"/>
      <c r="Q224" s="34"/>
      <c r="R224" s="34"/>
      <c r="S224" s="34"/>
      <c r="T224" s="34"/>
      <c r="U224" s="34"/>
    </row>
    <row r="225" spans="1:21">
      <c r="A225" t="s">
        <v>235</v>
      </c>
      <c r="B225" s="1">
        <v>0.10809027777777779</v>
      </c>
      <c r="C225" s="1">
        <v>7.1458333333333332E-2</v>
      </c>
      <c r="D225" s="1">
        <v>5.0810185185185186E-3</v>
      </c>
      <c r="E225" s="1">
        <v>3.1539351851851853E-2</v>
      </c>
      <c r="F225">
        <v>14</v>
      </c>
      <c r="G225">
        <v>206</v>
      </c>
      <c r="H225">
        <v>205</v>
      </c>
      <c r="I225">
        <v>9</v>
      </c>
      <c r="J225">
        <v>0</v>
      </c>
      <c r="K225">
        <v>0</v>
      </c>
      <c r="L225">
        <v>0</v>
      </c>
      <c r="M225">
        <v>95.79</v>
      </c>
      <c r="N225" s="35"/>
      <c r="O225" s="35"/>
      <c r="P225" s="34"/>
      <c r="Q225" s="34"/>
      <c r="R225" s="34"/>
      <c r="S225" s="34"/>
      <c r="T225" s="34"/>
      <c r="U225" s="34"/>
    </row>
    <row r="226" spans="1:21">
      <c r="A226" t="s">
        <v>236</v>
      </c>
      <c r="B226" s="1">
        <v>6.6319444444444446E-3</v>
      </c>
      <c r="C226" s="1">
        <v>6.6319444444444446E-3</v>
      </c>
      <c r="D226" s="1">
        <v>0</v>
      </c>
      <c r="E226" s="1">
        <v>0</v>
      </c>
      <c r="F226">
        <v>19</v>
      </c>
      <c r="G226">
        <v>33</v>
      </c>
      <c r="H226">
        <v>6</v>
      </c>
      <c r="I226">
        <v>399</v>
      </c>
      <c r="J226">
        <v>0</v>
      </c>
      <c r="K226">
        <v>0</v>
      </c>
      <c r="L226">
        <v>0</v>
      </c>
      <c r="M226">
        <v>1.48</v>
      </c>
      <c r="N226" s="35"/>
      <c r="O226" s="35"/>
      <c r="P226" s="34"/>
      <c r="Q226" s="34"/>
      <c r="R226" s="34"/>
      <c r="S226" s="34"/>
      <c r="T226" s="34"/>
      <c r="U226" s="34"/>
    </row>
    <row r="227" spans="1:21">
      <c r="A227" t="s">
        <v>237</v>
      </c>
      <c r="B227" s="1">
        <v>0.44108796296296293</v>
      </c>
      <c r="C227" s="1">
        <v>0.26917824074074076</v>
      </c>
      <c r="D227" s="1">
        <v>0.12887731481481482</v>
      </c>
      <c r="E227" s="1">
        <v>4.3020833333333335E-2</v>
      </c>
      <c r="F227">
        <v>50</v>
      </c>
      <c r="G227">
        <v>629</v>
      </c>
      <c r="H227">
        <v>15</v>
      </c>
      <c r="I227">
        <v>0</v>
      </c>
      <c r="J227">
        <v>0</v>
      </c>
      <c r="K227">
        <v>0</v>
      </c>
      <c r="L227">
        <v>0</v>
      </c>
      <c r="M227">
        <v>100</v>
      </c>
      <c r="N227" s="35"/>
      <c r="O227" s="35"/>
      <c r="P227" s="34"/>
      <c r="Q227" s="34"/>
      <c r="R227" s="34"/>
      <c r="S227" s="34"/>
      <c r="T227" s="34"/>
      <c r="U227" s="34"/>
    </row>
    <row r="228" spans="1:21">
      <c r="A228" t="s">
        <v>238</v>
      </c>
      <c r="B228" s="1">
        <v>0.37221064814814814</v>
      </c>
      <c r="C228" s="1">
        <v>0.29018518518518516</v>
      </c>
      <c r="D228" s="1">
        <v>4.9942129629629628E-2</v>
      </c>
      <c r="E228" s="1">
        <v>3.2071759259259258E-2</v>
      </c>
      <c r="F228">
        <v>25</v>
      </c>
      <c r="G228">
        <v>561</v>
      </c>
      <c r="H228">
        <v>0</v>
      </c>
      <c r="I228">
        <v>0</v>
      </c>
      <c r="J228">
        <v>0</v>
      </c>
      <c r="K228">
        <v>0</v>
      </c>
      <c r="L228">
        <v>0</v>
      </c>
      <c r="N228" s="35"/>
      <c r="O228" s="35"/>
      <c r="P228" s="34"/>
      <c r="Q228" s="34"/>
      <c r="R228" s="34"/>
      <c r="S228" s="34"/>
      <c r="T228" s="34"/>
      <c r="U228" s="34"/>
    </row>
    <row r="229" spans="1:21">
      <c r="A229" t="s">
        <v>239</v>
      </c>
      <c r="B229" s="1">
        <v>0.55224537037037036</v>
      </c>
      <c r="C229" s="1">
        <v>0.46689814814814817</v>
      </c>
      <c r="D229" s="1">
        <v>5.6157407407407406E-2</v>
      </c>
      <c r="E229" s="1">
        <v>2.9178240740740741E-2</v>
      </c>
      <c r="F229">
        <v>31</v>
      </c>
      <c r="G229">
        <v>605</v>
      </c>
      <c r="H229">
        <v>206</v>
      </c>
      <c r="I229">
        <v>21</v>
      </c>
      <c r="J229">
        <v>0</v>
      </c>
      <c r="K229">
        <v>0</v>
      </c>
      <c r="L229">
        <v>0</v>
      </c>
      <c r="M229">
        <v>90.75</v>
      </c>
      <c r="N229" s="35"/>
      <c r="O229" s="35"/>
      <c r="P229" s="34"/>
      <c r="Q229" s="34"/>
      <c r="R229" s="34"/>
      <c r="S229" s="34"/>
      <c r="T229" s="34"/>
      <c r="U229" s="34"/>
    </row>
    <row r="230" spans="1:21">
      <c r="A230" t="s">
        <v>240</v>
      </c>
      <c r="B230" s="1">
        <v>1.0729166666666666E-2</v>
      </c>
      <c r="C230" s="1">
        <v>9.1435185185185178E-3</v>
      </c>
      <c r="D230" s="1">
        <v>1.5856481481481479E-3</v>
      </c>
      <c r="E230" s="1">
        <v>0</v>
      </c>
      <c r="F230">
        <v>0</v>
      </c>
      <c r="G230">
        <v>0</v>
      </c>
      <c r="H230">
        <v>217</v>
      </c>
      <c r="I230">
        <v>0</v>
      </c>
      <c r="J230">
        <v>0</v>
      </c>
      <c r="K230">
        <v>0</v>
      </c>
      <c r="L230">
        <v>0</v>
      </c>
      <c r="M230">
        <v>100</v>
      </c>
      <c r="N230" s="35"/>
      <c r="O230" s="35"/>
      <c r="P230" s="34"/>
      <c r="Q230" s="34"/>
      <c r="R230" s="34"/>
      <c r="S230" s="34"/>
      <c r="T230" s="34"/>
      <c r="U230" s="34"/>
    </row>
    <row r="231" spans="1:21">
      <c r="A231" t="s">
        <v>241</v>
      </c>
      <c r="B231" s="1">
        <v>2.9861111111111113E-2</v>
      </c>
      <c r="C231" s="1">
        <v>2.539351851851852E-2</v>
      </c>
      <c r="D231" s="1">
        <v>4.4560185185185189E-3</v>
      </c>
      <c r="E231" s="1">
        <v>0</v>
      </c>
      <c r="F231">
        <v>1</v>
      </c>
      <c r="G231">
        <v>92</v>
      </c>
      <c r="H231">
        <v>0</v>
      </c>
      <c r="I231">
        <v>0</v>
      </c>
      <c r="J231">
        <v>0.75</v>
      </c>
      <c r="K231">
        <v>0</v>
      </c>
      <c r="L231">
        <v>0</v>
      </c>
      <c r="N231" s="35"/>
      <c r="O231" s="35"/>
      <c r="P231" s="34"/>
      <c r="Q231" s="34"/>
      <c r="R231" s="34"/>
      <c r="S231" s="34"/>
      <c r="T231" s="34"/>
      <c r="U231" s="34"/>
    </row>
    <row r="232" spans="1:21">
      <c r="A232" t="s">
        <v>242</v>
      </c>
      <c r="B232" s="1">
        <v>0.4097337962962963</v>
      </c>
      <c r="C232" s="1">
        <v>0.18251157407407406</v>
      </c>
      <c r="D232" s="1">
        <v>1.7361111111111112E-4</v>
      </c>
      <c r="E232" s="1">
        <v>0.2270486111111111</v>
      </c>
      <c r="F232">
        <v>15</v>
      </c>
      <c r="G232">
        <v>1031</v>
      </c>
      <c r="H232">
        <v>1312</v>
      </c>
      <c r="I232">
        <v>1</v>
      </c>
      <c r="J232">
        <v>11.02</v>
      </c>
      <c r="K232">
        <v>11.91</v>
      </c>
      <c r="L232">
        <v>0.04</v>
      </c>
      <c r="M232">
        <v>99.92</v>
      </c>
      <c r="N232" s="35"/>
      <c r="O232" s="35"/>
      <c r="P232" s="34"/>
      <c r="Q232" s="34"/>
      <c r="R232" s="34"/>
      <c r="S232" s="34"/>
      <c r="T232" s="34"/>
      <c r="U232" s="34"/>
    </row>
    <row r="233" spans="1:21">
      <c r="A233" t="s">
        <v>243</v>
      </c>
      <c r="B233" s="1">
        <v>0.20738425925925927</v>
      </c>
      <c r="C233" s="1">
        <v>9.4733796296296302E-2</v>
      </c>
      <c r="D233" s="1">
        <v>1.9629629629629629E-2</v>
      </c>
      <c r="E233" s="1">
        <v>9.2997685185185183E-2</v>
      </c>
      <c r="F233">
        <v>14</v>
      </c>
      <c r="G233">
        <v>300</v>
      </c>
      <c r="H233">
        <v>182</v>
      </c>
      <c r="I233">
        <v>7</v>
      </c>
      <c r="J233">
        <v>0</v>
      </c>
      <c r="K233">
        <v>0</v>
      </c>
      <c r="L233">
        <v>0</v>
      </c>
      <c r="M233">
        <v>96.3</v>
      </c>
      <c r="N233" s="35"/>
      <c r="O233" s="35"/>
      <c r="P233" s="34"/>
      <c r="Q233" s="34"/>
      <c r="R233" s="34"/>
      <c r="S233" s="34"/>
      <c r="T233" s="34"/>
      <c r="U233" s="34"/>
    </row>
    <row r="234" spans="1:21">
      <c r="A234" t="s">
        <v>244</v>
      </c>
      <c r="B234" s="1">
        <v>0.59474537037037034</v>
      </c>
      <c r="C234" s="1">
        <v>0.33355324074074072</v>
      </c>
      <c r="D234" s="1">
        <v>7.3159722222222223E-2</v>
      </c>
      <c r="E234" s="1">
        <v>0.18803240740740743</v>
      </c>
      <c r="F234">
        <v>70</v>
      </c>
      <c r="G234">
        <v>745</v>
      </c>
      <c r="H234">
        <v>322</v>
      </c>
      <c r="I234">
        <v>54</v>
      </c>
      <c r="J234">
        <v>0</v>
      </c>
      <c r="K234">
        <v>0</v>
      </c>
      <c r="L234">
        <v>0</v>
      </c>
      <c r="M234">
        <v>85.64</v>
      </c>
      <c r="N234" s="35"/>
      <c r="O234" s="35"/>
      <c r="P234" s="34"/>
      <c r="Q234" s="34"/>
      <c r="R234" s="34"/>
      <c r="S234" s="34"/>
      <c r="T234" s="34"/>
      <c r="U234" s="34"/>
    </row>
    <row r="235" spans="1:21">
      <c r="A235" t="s">
        <v>245</v>
      </c>
      <c r="B235" s="1">
        <v>0.23196759259259259</v>
      </c>
      <c r="C235" s="1">
        <v>0.18600694444444443</v>
      </c>
      <c r="D235" s="1">
        <v>1.8831018518518518E-2</v>
      </c>
      <c r="E235" s="1">
        <v>2.7106481481481481E-2</v>
      </c>
      <c r="F235">
        <v>16</v>
      </c>
      <c r="G235">
        <v>673</v>
      </c>
      <c r="H235">
        <v>531</v>
      </c>
      <c r="I235">
        <v>0</v>
      </c>
      <c r="J235">
        <v>7.69</v>
      </c>
      <c r="K235">
        <v>5.28</v>
      </c>
      <c r="L235">
        <v>0</v>
      </c>
      <c r="M235">
        <v>100</v>
      </c>
      <c r="N235" s="35"/>
      <c r="O235" s="35"/>
      <c r="P235" s="34"/>
      <c r="Q235" s="34"/>
      <c r="R235" s="34"/>
      <c r="S235" s="34"/>
      <c r="T235" s="34"/>
      <c r="U235" s="34"/>
    </row>
    <row r="236" spans="1:21">
      <c r="A236" t="s">
        <v>246</v>
      </c>
      <c r="B236" s="1">
        <v>0.27875</v>
      </c>
      <c r="C236" s="1">
        <v>0.14167824074074073</v>
      </c>
      <c r="D236" s="1">
        <v>4.0775462962962965E-2</v>
      </c>
      <c r="E236" s="1">
        <v>9.6284722222222216E-2</v>
      </c>
      <c r="F236">
        <v>17</v>
      </c>
      <c r="G236">
        <v>942</v>
      </c>
      <c r="H236">
        <v>0</v>
      </c>
      <c r="I236">
        <v>0</v>
      </c>
      <c r="J236">
        <v>0</v>
      </c>
      <c r="K236">
        <v>0</v>
      </c>
      <c r="L236">
        <v>0</v>
      </c>
      <c r="N236" s="35"/>
      <c r="O236" s="35"/>
      <c r="P236" s="34"/>
      <c r="Q236" s="34"/>
      <c r="R236" s="34"/>
      <c r="S236" s="34"/>
      <c r="T236" s="34"/>
      <c r="U236" s="34"/>
    </row>
    <row r="237" spans="1:21">
      <c r="A237" t="s">
        <v>247</v>
      </c>
      <c r="B237" s="1">
        <v>0.52593750000000006</v>
      </c>
      <c r="C237" s="1">
        <v>0.29633101851851851</v>
      </c>
      <c r="D237" s="1">
        <v>0.17461805555555554</v>
      </c>
      <c r="E237" s="1">
        <v>5.4965277777777773E-2</v>
      </c>
      <c r="F237">
        <v>126</v>
      </c>
      <c r="G237">
        <v>1120</v>
      </c>
      <c r="H237">
        <v>1502</v>
      </c>
      <c r="I237">
        <v>144</v>
      </c>
      <c r="J237">
        <v>0</v>
      </c>
      <c r="K237">
        <v>0</v>
      </c>
      <c r="L237">
        <v>0</v>
      </c>
      <c r="M237">
        <v>91.25</v>
      </c>
      <c r="N237" s="35"/>
      <c r="O237" s="35"/>
      <c r="P237" s="34"/>
      <c r="Q237" s="34"/>
      <c r="R237" s="34"/>
      <c r="S237" s="34"/>
      <c r="T237" s="34"/>
      <c r="U237" s="34"/>
    </row>
    <row r="238" spans="1:21">
      <c r="A238" t="s">
        <v>248</v>
      </c>
      <c r="B238" s="1">
        <v>0</v>
      </c>
      <c r="C238" s="1">
        <v>0</v>
      </c>
      <c r="D238" s="1">
        <v>0</v>
      </c>
      <c r="E238" s="1">
        <v>0</v>
      </c>
      <c r="F238">
        <v>0</v>
      </c>
      <c r="G238">
        <v>0</v>
      </c>
      <c r="H238">
        <v>102</v>
      </c>
      <c r="I238">
        <v>0</v>
      </c>
      <c r="J238">
        <v>0</v>
      </c>
      <c r="K238">
        <v>0.44</v>
      </c>
      <c r="L238">
        <v>0</v>
      </c>
      <c r="M238">
        <v>100</v>
      </c>
      <c r="N238" s="35"/>
      <c r="O238" s="35"/>
      <c r="P238" s="34"/>
      <c r="Q238" s="34"/>
      <c r="R238" s="34"/>
      <c r="S238" s="34"/>
      <c r="T238" s="34"/>
      <c r="U238" s="34"/>
    </row>
    <row r="239" spans="1:21">
      <c r="A239" t="s">
        <v>249</v>
      </c>
      <c r="B239" s="1">
        <v>0.41886574074074073</v>
      </c>
      <c r="C239" s="1">
        <v>0.3489814814814815</v>
      </c>
      <c r="D239" s="1">
        <v>3.9583333333333331E-2</v>
      </c>
      <c r="E239" s="1">
        <v>3.0289351851851855E-2</v>
      </c>
      <c r="F239">
        <v>33</v>
      </c>
      <c r="G239">
        <v>544</v>
      </c>
      <c r="H239">
        <v>306</v>
      </c>
      <c r="I239">
        <v>13</v>
      </c>
      <c r="J239">
        <v>0</v>
      </c>
      <c r="K239">
        <v>0</v>
      </c>
      <c r="L239">
        <v>0</v>
      </c>
      <c r="M239">
        <v>95.92</v>
      </c>
      <c r="N239" s="35"/>
      <c r="O239" s="35"/>
      <c r="P239" s="34"/>
      <c r="Q239" s="34"/>
      <c r="R239" s="34"/>
      <c r="S239" s="34"/>
      <c r="T239" s="34"/>
      <c r="U239" s="34"/>
    </row>
    <row r="240" spans="1:21">
      <c r="A240" t="s">
        <v>250</v>
      </c>
      <c r="B240" s="1">
        <v>0.45613425925925927</v>
      </c>
      <c r="C240" s="1">
        <v>0.35795138888888894</v>
      </c>
      <c r="D240" s="1">
        <v>7.8275462962962963E-2</v>
      </c>
      <c r="E240" s="1">
        <v>1.9895833333333331E-2</v>
      </c>
      <c r="F240">
        <v>36</v>
      </c>
      <c r="G240">
        <v>539</v>
      </c>
      <c r="H240">
        <v>40</v>
      </c>
      <c r="I240">
        <v>4</v>
      </c>
      <c r="J240">
        <v>0</v>
      </c>
      <c r="K240">
        <v>0</v>
      </c>
      <c r="L240">
        <v>0</v>
      </c>
      <c r="M240">
        <v>90.91</v>
      </c>
      <c r="N240" s="35"/>
      <c r="O240" s="35"/>
      <c r="P240" s="34"/>
      <c r="Q240" s="34"/>
      <c r="R240" s="34"/>
      <c r="S240" s="34"/>
      <c r="T240" s="34"/>
      <c r="U240" s="34"/>
    </row>
    <row r="241" spans="1:21">
      <c r="A241" t="s">
        <v>251</v>
      </c>
      <c r="B241" s="1">
        <v>0.36221064814814818</v>
      </c>
      <c r="C241" s="1">
        <v>0.21005787037037038</v>
      </c>
      <c r="D241" s="1">
        <v>0.11447916666666667</v>
      </c>
      <c r="E241" s="1">
        <v>3.7650462962962962E-2</v>
      </c>
      <c r="F241">
        <v>9</v>
      </c>
      <c r="G241">
        <v>278</v>
      </c>
      <c r="H241">
        <v>0</v>
      </c>
      <c r="I241">
        <v>0</v>
      </c>
      <c r="J241">
        <v>2.02</v>
      </c>
      <c r="K241">
        <v>0</v>
      </c>
      <c r="L241">
        <v>0</v>
      </c>
      <c r="N241" s="35"/>
      <c r="O241" s="35"/>
      <c r="P241" s="34"/>
      <c r="Q241" s="34"/>
      <c r="R241" s="34"/>
      <c r="S241" s="34"/>
      <c r="T241" s="34"/>
      <c r="U241" s="34"/>
    </row>
    <row r="242" spans="1:21">
      <c r="A242" t="s">
        <v>252</v>
      </c>
      <c r="B242" s="1">
        <v>0.48015046296296293</v>
      </c>
      <c r="C242" s="1">
        <v>0.33839120370370374</v>
      </c>
      <c r="D242" s="1">
        <v>4.9409722222222223E-2</v>
      </c>
      <c r="E242" s="1">
        <v>9.2337962962962969E-2</v>
      </c>
      <c r="F242">
        <v>47</v>
      </c>
      <c r="G242">
        <v>1901</v>
      </c>
      <c r="H242">
        <v>211</v>
      </c>
      <c r="I242">
        <v>6</v>
      </c>
      <c r="J242">
        <v>31.07</v>
      </c>
      <c r="K242">
        <v>27.78</v>
      </c>
      <c r="L242">
        <v>2.91</v>
      </c>
      <c r="M242">
        <v>97.24</v>
      </c>
      <c r="N242" s="35"/>
      <c r="O242" s="35"/>
      <c r="P242" s="34"/>
      <c r="Q242" s="34"/>
      <c r="R242" s="34"/>
      <c r="S242" s="34"/>
      <c r="T242" s="34"/>
      <c r="U242" s="34"/>
    </row>
    <row r="243" spans="1:21">
      <c r="A243" t="s">
        <v>253</v>
      </c>
      <c r="B243" s="1">
        <v>0.1059375</v>
      </c>
      <c r="C243" s="1">
        <v>5.3449074074074072E-2</v>
      </c>
      <c r="D243" s="1">
        <v>3.7650462962962962E-2</v>
      </c>
      <c r="E243" s="1">
        <v>1.4837962962962963E-2</v>
      </c>
      <c r="F243">
        <v>8</v>
      </c>
      <c r="G243">
        <v>82</v>
      </c>
      <c r="H243">
        <v>13</v>
      </c>
      <c r="I243">
        <v>4</v>
      </c>
      <c r="J243">
        <v>0</v>
      </c>
      <c r="K243">
        <v>0</v>
      </c>
      <c r="L243">
        <v>0</v>
      </c>
      <c r="M243">
        <v>76.47</v>
      </c>
      <c r="N243" s="35"/>
      <c r="O243" s="35"/>
      <c r="P243" s="34"/>
      <c r="Q243" s="34"/>
      <c r="R243" s="34"/>
      <c r="S243" s="34"/>
      <c r="T243" s="34"/>
      <c r="U243" s="34"/>
    </row>
    <row r="244" spans="1:21">
      <c r="A244" t="s">
        <v>254</v>
      </c>
      <c r="B244" s="1">
        <v>0.51465277777777774</v>
      </c>
      <c r="C244" s="1">
        <v>0.23671296296296296</v>
      </c>
      <c r="D244" s="1">
        <v>0.19517361111111109</v>
      </c>
      <c r="E244" s="1">
        <v>8.2766203703703703E-2</v>
      </c>
      <c r="F244">
        <v>122</v>
      </c>
      <c r="G244">
        <v>899</v>
      </c>
      <c r="H244">
        <v>1107</v>
      </c>
      <c r="I244">
        <v>181</v>
      </c>
      <c r="J244">
        <v>0</v>
      </c>
      <c r="K244">
        <v>0</v>
      </c>
      <c r="L244">
        <v>0</v>
      </c>
      <c r="M244">
        <v>85.95</v>
      </c>
      <c r="N244" s="35"/>
      <c r="O244" s="35"/>
      <c r="P244" s="34"/>
      <c r="Q244" s="34"/>
      <c r="R244" s="34"/>
      <c r="S244" s="34"/>
      <c r="T244" s="34"/>
      <c r="U244" s="34"/>
    </row>
    <row r="245" spans="1:21">
      <c r="A245" t="s">
        <v>255</v>
      </c>
      <c r="B245" s="10">
        <v>1.2722800925925926</v>
      </c>
      <c r="C245" s="1">
        <v>0.68831018518518527</v>
      </c>
      <c r="D245" s="1">
        <v>2.4004629629629629E-2</v>
      </c>
      <c r="E245" s="1">
        <v>0.55994212962962964</v>
      </c>
      <c r="F245">
        <v>66</v>
      </c>
      <c r="G245">
        <v>920</v>
      </c>
      <c r="H245">
        <v>110</v>
      </c>
      <c r="I245">
        <v>7</v>
      </c>
      <c r="J245">
        <v>0</v>
      </c>
      <c r="K245">
        <v>0</v>
      </c>
      <c r="L245">
        <v>0</v>
      </c>
      <c r="M245">
        <v>94.02</v>
      </c>
      <c r="N245" s="35"/>
      <c r="O245" s="35"/>
      <c r="P245" s="34"/>
      <c r="Q245" s="34"/>
      <c r="R245" s="34"/>
      <c r="S245" s="34"/>
      <c r="T245" s="34"/>
      <c r="U245" s="34"/>
    </row>
    <row r="246" spans="1:21">
      <c r="A246" t="s">
        <v>256</v>
      </c>
      <c r="B246" s="1">
        <v>0.39819444444444446</v>
      </c>
      <c r="C246" s="1">
        <v>0.2222685185185185</v>
      </c>
      <c r="D246" s="1">
        <v>0.11237268518518519</v>
      </c>
      <c r="E246" s="1">
        <v>6.3541666666666663E-2</v>
      </c>
      <c r="F246">
        <v>130</v>
      </c>
      <c r="G246">
        <v>1204</v>
      </c>
      <c r="H246">
        <v>1373</v>
      </c>
      <c r="I246">
        <v>118</v>
      </c>
      <c r="J246">
        <v>0</v>
      </c>
      <c r="K246">
        <v>0</v>
      </c>
      <c r="L246">
        <v>0</v>
      </c>
      <c r="M246">
        <v>92.09</v>
      </c>
      <c r="N246" s="35"/>
      <c r="O246" s="35"/>
      <c r="P246" s="34"/>
      <c r="Q246" s="34"/>
      <c r="R246" s="34"/>
      <c r="S246" s="34"/>
      <c r="T246" s="34"/>
      <c r="U246" s="34"/>
    </row>
    <row r="247" spans="1:21">
      <c r="A247" t="s">
        <v>257</v>
      </c>
      <c r="B247" s="1">
        <v>0.39559027777777778</v>
      </c>
      <c r="C247" s="1">
        <v>0.25071759259259258</v>
      </c>
      <c r="D247" s="1">
        <v>0.10071759259259259</v>
      </c>
      <c r="E247" s="1">
        <v>4.4143518518518519E-2</v>
      </c>
      <c r="F247">
        <v>70</v>
      </c>
      <c r="G247">
        <v>645</v>
      </c>
      <c r="H247">
        <v>522</v>
      </c>
      <c r="I247">
        <v>19</v>
      </c>
      <c r="J247">
        <v>0</v>
      </c>
      <c r="K247">
        <v>0</v>
      </c>
      <c r="L247">
        <v>0</v>
      </c>
      <c r="M247">
        <v>96.49</v>
      </c>
      <c r="N247" s="35"/>
      <c r="O247" s="35"/>
      <c r="P247" s="34"/>
      <c r="Q247" s="34"/>
      <c r="R247" s="34"/>
      <c r="S247" s="34"/>
      <c r="T247" s="34"/>
      <c r="U247" s="34"/>
    </row>
    <row r="248" spans="1:21">
      <c r="A248" t="s">
        <v>258</v>
      </c>
      <c r="B248" s="1">
        <v>0.2933101851851852</v>
      </c>
      <c r="C248" s="1">
        <v>0.19061342592592592</v>
      </c>
      <c r="D248" s="1">
        <v>6.8564814814814815E-2</v>
      </c>
      <c r="E248" s="1">
        <v>3.412037037037037E-2</v>
      </c>
      <c r="F248">
        <v>18</v>
      </c>
      <c r="G248">
        <v>406</v>
      </c>
      <c r="H248">
        <v>0</v>
      </c>
      <c r="I248">
        <v>0</v>
      </c>
      <c r="J248">
        <v>0</v>
      </c>
      <c r="K248">
        <v>0</v>
      </c>
      <c r="L248">
        <v>0</v>
      </c>
      <c r="N248" s="35"/>
      <c r="O248" s="35"/>
      <c r="P248" s="34"/>
      <c r="Q248" s="34"/>
      <c r="R248" s="34"/>
      <c r="S248" s="34"/>
      <c r="T248" s="34"/>
      <c r="U248" s="34"/>
    </row>
    <row r="249" spans="1:21">
      <c r="A249" t="s">
        <v>259</v>
      </c>
      <c r="B249" s="1">
        <v>0.25310185185185186</v>
      </c>
      <c r="C249" s="1">
        <v>0.24410879629629631</v>
      </c>
      <c r="D249" s="1">
        <v>7.8356481481481489E-3</v>
      </c>
      <c r="E249" s="1">
        <v>1.1342592592592591E-3</v>
      </c>
      <c r="F249">
        <v>23</v>
      </c>
      <c r="G249">
        <v>920</v>
      </c>
      <c r="H249">
        <v>167</v>
      </c>
      <c r="I249">
        <v>0</v>
      </c>
      <c r="J249">
        <v>9.83</v>
      </c>
      <c r="K249">
        <v>1.92</v>
      </c>
      <c r="L249">
        <v>0</v>
      </c>
      <c r="M249">
        <v>100</v>
      </c>
      <c r="N249" s="35"/>
      <c r="O249" s="35"/>
      <c r="P249" s="34"/>
      <c r="Q249" s="34"/>
      <c r="R249" s="34"/>
      <c r="S249" s="34"/>
      <c r="T249" s="34"/>
      <c r="U249" s="34"/>
    </row>
    <row r="250" spans="1:21">
      <c r="A250" t="s">
        <v>260</v>
      </c>
      <c r="B250" s="1">
        <v>0.3737037037037037</v>
      </c>
      <c r="C250" s="1">
        <v>0.2449537037037037</v>
      </c>
      <c r="D250" s="1">
        <v>2.6030092592592594E-2</v>
      </c>
      <c r="E250" s="1">
        <v>0.1027199074074074</v>
      </c>
      <c r="F250">
        <v>39</v>
      </c>
      <c r="G250">
        <v>538</v>
      </c>
      <c r="H250">
        <v>221</v>
      </c>
      <c r="I250">
        <v>31</v>
      </c>
      <c r="J250">
        <v>0</v>
      </c>
      <c r="K250">
        <v>0</v>
      </c>
      <c r="L250">
        <v>0</v>
      </c>
      <c r="M250">
        <v>87.7</v>
      </c>
      <c r="N250" s="35"/>
      <c r="O250" s="35"/>
      <c r="P250" s="34"/>
      <c r="Q250" s="34"/>
      <c r="R250" s="34"/>
      <c r="S250" s="34"/>
      <c r="T250" s="34"/>
      <c r="U250" s="34"/>
    </row>
    <row r="251" spans="1:21">
      <c r="A251" t="s">
        <v>261</v>
      </c>
      <c r="B251" s="1">
        <v>0.55343750000000003</v>
      </c>
      <c r="C251" s="1">
        <v>0.42703703703703705</v>
      </c>
      <c r="D251" s="1">
        <v>3.5543981481481475E-2</v>
      </c>
      <c r="E251" s="1">
        <v>9.0833333333333335E-2</v>
      </c>
      <c r="F251">
        <v>60</v>
      </c>
      <c r="G251">
        <v>735</v>
      </c>
      <c r="H251">
        <v>249</v>
      </c>
      <c r="I251">
        <v>37</v>
      </c>
      <c r="J251">
        <v>0</v>
      </c>
      <c r="K251">
        <v>0</v>
      </c>
      <c r="L251">
        <v>0</v>
      </c>
      <c r="M251">
        <v>87.06</v>
      </c>
      <c r="N251" s="35"/>
      <c r="O251" s="35"/>
      <c r="P251" s="34"/>
      <c r="Q251" s="34"/>
      <c r="R251" s="34"/>
      <c r="S251" s="34"/>
      <c r="T251" s="34"/>
      <c r="U251" s="34"/>
    </row>
    <row r="252" spans="1:21">
      <c r="A252" t="s">
        <v>262</v>
      </c>
      <c r="B252" s="1">
        <v>0</v>
      </c>
      <c r="C252" s="1">
        <v>0</v>
      </c>
      <c r="D252" s="1">
        <v>0</v>
      </c>
      <c r="E252" s="1">
        <v>0</v>
      </c>
      <c r="F252">
        <v>0</v>
      </c>
      <c r="G252">
        <v>0</v>
      </c>
      <c r="H252">
        <v>28</v>
      </c>
      <c r="I252">
        <v>0</v>
      </c>
      <c r="J252">
        <v>0</v>
      </c>
      <c r="K252">
        <v>0.38</v>
      </c>
      <c r="L252">
        <v>0</v>
      </c>
      <c r="M252">
        <v>100</v>
      </c>
      <c r="N252" s="35"/>
      <c r="O252" s="35"/>
      <c r="P252" s="34"/>
      <c r="Q252" s="34"/>
      <c r="R252" s="34"/>
      <c r="S252" s="34"/>
      <c r="T252" s="34"/>
      <c r="U252" s="34"/>
    </row>
    <row r="253" spans="1:21">
      <c r="A253" t="s">
        <v>263</v>
      </c>
      <c r="B253" s="1">
        <v>9.6550925925925915E-2</v>
      </c>
      <c r="C253" s="1">
        <v>9.0949074074074085E-2</v>
      </c>
      <c r="D253" s="1">
        <v>1.2731481481481483E-3</v>
      </c>
      <c r="E253" s="1">
        <v>4.3287037037037035E-3</v>
      </c>
      <c r="F253">
        <v>9</v>
      </c>
      <c r="G253">
        <v>295</v>
      </c>
      <c r="H253">
        <v>334</v>
      </c>
      <c r="I253">
        <v>59</v>
      </c>
      <c r="J253">
        <v>5.48</v>
      </c>
      <c r="K253">
        <v>3.2</v>
      </c>
      <c r="L253">
        <v>1.67</v>
      </c>
      <c r="M253">
        <v>84.99</v>
      </c>
      <c r="N253" s="35"/>
      <c r="O253" s="35"/>
      <c r="P253" s="34"/>
      <c r="Q253" s="34"/>
      <c r="R253" s="34"/>
      <c r="S253" s="34"/>
      <c r="T253" s="34"/>
      <c r="U253" s="34"/>
    </row>
    <row r="254" spans="1:21">
      <c r="A254" t="s">
        <v>264</v>
      </c>
      <c r="B254" s="1">
        <v>0.43716435185185182</v>
      </c>
      <c r="C254" s="1">
        <v>0.28533564814814816</v>
      </c>
      <c r="D254" s="1">
        <v>7.8009259259259264E-2</v>
      </c>
      <c r="E254" s="1">
        <v>7.3819444444444438E-2</v>
      </c>
      <c r="F254">
        <v>26</v>
      </c>
      <c r="G254">
        <v>729</v>
      </c>
      <c r="H254">
        <v>172</v>
      </c>
      <c r="I254">
        <v>4</v>
      </c>
      <c r="J254">
        <v>0</v>
      </c>
      <c r="K254">
        <v>0</v>
      </c>
      <c r="L254">
        <v>0</v>
      </c>
      <c r="M254">
        <v>97.73</v>
      </c>
      <c r="N254" s="35"/>
      <c r="O254" s="35"/>
      <c r="P254" s="34"/>
      <c r="Q254" s="34"/>
      <c r="R254" s="34"/>
      <c r="S254" s="34"/>
      <c r="T254" s="34"/>
      <c r="U254" s="34"/>
    </row>
    <row r="255" spans="1:21">
      <c r="A255" t="s">
        <v>265</v>
      </c>
      <c r="B255" s="1">
        <v>0.65438657407407408</v>
      </c>
      <c r="C255" s="1">
        <v>0.18857638888888886</v>
      </c>
      <c r="D255" s="1">
        <v>0.28554398148148147</v>
      </c>
      <c r="E255" s="1">
        <v>0.18025462962962965</v>
      </c>
      <c r="F255">
        <v>12</v>
      </c>
      <c r="G255">
        <v>775</v>
      </c>
      <c r="H255">
        <v>813</v>
      </c>
      <c r="I255">
        <v>0</v>
      </c>
      <c r="J255">
        <v>6.75</v>
      </c>
      <c r="K255">
        <v>6.91</v>
      </c>
      <c r="L255">
        <v>0</v>
      </c>
      <c r="M255">
        <v>100</v>
      </c>
      <c r="N255" s="35"/>
      <c r="O255" s="35"/>
      <c r="P255" s="34"/>
      <c r="Q255" s="34"/>
      <c r="R255" s="34"/>
      <c r="S255" s="34"/>
      <c r="T255" s="34"/>
      <c r="U255" s="34"/>
    </row>
    <row r="256" spans="1:21">
      <c r="A256" t="s">
        <v>266</v>
      </c>
      <c r="B256" s="1">
        <v>0.36094907407407412</v>
      </c>
      <c r="C256" s="1">
        <v>0.26697916666666666</v>
      </c>
      <c r="D256" s="1">
        <v>8.0011574074074068E-2</v>
      </c>
      <c r="E256" s="1">
        <v>1.3946759259259258E-2</v>
      </c>
      <c r="F256">
        <v>18</v>
      </c>
      <c r="G256">
        <v>301</v>
      </c>
      <c r="H256">
        <v>187</v>
      </c>
      <c r="I256">
        <v>0</v>
      </c>
      <c r="J256">
        <v>14.69</v>
      </c>
      <c r="K256">
        <v>17.5</v>
      </c>
      <c r="L256">
        <v>0</v>
      </c>
      <c r="M256">
        <v>100</v>
      </c>
      <c r="N256" s="35"/>
      <c r="O256" s="35"/>
      <c r="P256" s="34"/>
      <c r="Q256" s="34"/>
      <c r="R256" s="34"/>
      <c r="S256" s="34"/>
      <c r="T256" s="34"/>
      <c r="U256" s="34"/>
    </row>
    <row r="257" spans="1:21">
      <c r="A257" t="s">
        <v>267</v>
      </c>
      <c r="B257" s="1">
        <v>0.94381944444444443</v>
      </c>
      <c r="C257" s="1">
        <v>0.7510648148148148</v>
      </c>
      <c r="D257" s="1">
        <v>0.10976851851851853</v>
      </c>
      <c r="E257" s="1">
        <v>8.2962962962962961E-2</v>
      </c>
      <c r="F257">
        <v>39</v>
      </c>
      <c r="G257">
        <v>1148</v>
      </c>
      <c r="H257">
        <v>139</v>
      </c>
      <c r="I257">
        <v>14</v>
      </c>
      <c r="J257">
        <v>0</v>
      </c>
      <c r="K257">
        <v>0</v>
      </c>
      <c r="L257">
        <v>0</v>
      </c>
      <c r="M257">
        <v>90.85</v>
      </c>
      <c r="N257" s="35"/>
      <c r="O257" s="35"/>
      <c r="P257" s="34"/>
      <c r="Q257" s="34"/>
      <c r="R257" s="34"/>
      <c r="S257" s="34"/>
      <c r="T257" s="34"/>
      <c r="U257" s="34"/>
    </row>
    <row r="258" spans="1:21">
      <c r="A258" t="s">
        <v>268</v>
      </c>
      <c r="B258" s="1">
        <v>0.46714120370370371</v>
      </c>
      <c r="C258" s="1">
        <v>0.34040509259259261</v>
      </c>
      <c r="D258" s="1">
        <v>4.9456018518518517E-2</v>
      </c>
      <c r="E258" s="1">
        <v>7.7268518518518514E-2</v>
      </c>
      <c r="F258">
        <v>30</v>
      </c>
      <c r="G258">
        <v>704</v>
      </c>
      <c r="H258">
        <v>0</v>
      </c>
      <c r="I258">
        <v>0</v>
      </c>
      <c r="J258">
        <v>0</v>
      </c>
      <c r="K258">
        <v>0</v>
      </c>
      <c r="L258">
        <v>0</v>
      </c>
      <c r="N258" s="35"/>
      <c r="O258" s="35"/>
      <c r="P258" s="34"/>
      <c r="Q258" s="34"/>
      <c r="R258" s="34"/>
      <c r="S258" s="34"/>
      <c r="T258" s="34"/>
      <c r="U258" s="34"/>
    </row>
    <row r="259" spans="1:21">
      <c r="A259" t="s">
        <v>269</v>
      </c>
      <c r="B259" s="1">
        <v>0.12553240740740743</v>
      </c>
      <c r="C259" s="1">
        <v>0.10013888888888889</v>
      </c>
      <c r="D259" s="1">
        <v>1.3206018518518518E-2</v>
      </c>
      <c r="E259" s="1">
        <v>1.2164351851851852E-2</v>
      </c>
      <c r="F259">
        <v>13</v>
      </c>
      <c r="G259">
        <v>151</v>
      </c>
      <c r="H259">
        <v>107</v>
      </c>
      <c r="I259">
        <v>6</v>
      </c>
      <c r="J259">
        <v>0</v>
      </c>
      <c r="K259">
        <v>0</v>
      </c>
      <c r="L259">
        <v>0</v>
      </c>
      <c r="M259">
        <v>94.69</v>
      </c>
      <c r="N259" s="35"/>
      <c r="O259" s="35"/>
      <c r="P259" s="34"/>
      <c r="Q259" s="34"/>
      <c r="R259" s="34"/>
      <c r="S259" s="34"/>
      <c r="T259" s="34"/>
      <c r="U259" s="34"/>
    </row>
    <row r="260" spans="1:21">
      <c r="A260" t="s">
        <v>270</v>
      </c>
      <c r="B260" s="1">
        <v>0.71642361111111119</v>
      </c>
      <c r="C260" s="1">
        <v>0.37562500000000004</v>
      </c>
      <c r="D260" s="1">
        <v>0.18549768518518517</v>
      </c>
      <c r="E260" s="1">
        <v>0.15528935185185186</v>
      </c>
      <c r="F260">
        <v>37</v>
      </c>
      <c r="G260">
        <v>526</v>
      </c>
      <c r="H260">
        <v>312</v>
      </c>
      <c r="I260">
        <v>58</v>
      </c>
      <c r="J260">
        <v>0</v>
      </c>
      <c r="K260">
        <v>0</v>
      </c>
      <c r="L260">
        <v>0</v>
      </c>
      <c r="M260">
        <v>84.32</v>
      </c>
      <c r="N260" s="35"/>
      <c r="O260" s="35"/>
      <c r="P260" s="34"/>
      <c r="Q260" s="34"/>
      <c r="R260" s="34"/>
      <c r="S260" s="34"/>
      <c r="T260" s="34"/>
      <c r="U260" s="34"/>
    </row>
    <row r="261" spans="1:21">
      <c r="A261" t="s">
        <v>271</v>
      </c>
      <c r="B261" s="1">
        <v>0.32778935185185182</v>
      </c>
      <c r="C261" s="1">
        <v>0.24482638888888889</v>
      </c>
      <c r="D261" s="1">
        <v>3.7025462962962961E-2</v>
      </c>
      <c r="E261" s="1">
        <v>4.5925925925925926E-2</v>
      </c>
      <c r="F261">
        <v>32</v>
      </c>
      <c r="G261">
        <v>463</v>
      </c>
      <c r="H261">
        <v>83</v>
      </c>
      <c r="I261">
        <v>15</v>
      </c>
      <c r="J261">
        <v>0</v>
      </c>
      <c r="K261">
        <v>0</v>
      </c>
      <c r="L261">
        <v>0</v>
      </c>
      <c r="M261">
        <v>84.69</v>
      </c>
      <c r="N261" s="35"/>
      <c r="O261" s="35"/>
      <c r="P261" s="34"/>
      <c r="Q261" s="34"/>
      <c r="R261" s="34"/>
      <c r="S261" s="34"/>
      <c r="T261" s="34"/>
      <c r="U261" s="34"/>
    </row>
    <row r="262" spans="1:21">
      <c r="A262" t="s">
        <v>272</v>
      </c>
      <c r="B262" s="1">
        <v>0.24650462962962963</v>
      </c>
      <c r="C262" s="1">
        <v>0.14327546296296298</v>
      </c>
      <c r="D262" s="1">
        <v>2.4664351851851851E-2</v>
      </c>
      <c r="E262" s="1">
        <v>7.856481481481481E-2</v>
      </c>
      <c r="F262">
        <v>27</v>
      </c>
      <c r="G262">
        <v>246</v>
      </c>
      <c r="H262">
        <v>167</v>
      </c>
      <c r="I262">
        <v>7</v>
      </c>
      <c r="J262">
        <v>0</v>
      </c>
      <c r="K262">
        <v>0</v>
      </c>
      <c r="L262">
        <v>0</v>
      </c>
      <c r="M262">
        <v>95.98</v>
      </c>
      <c r="N262" s="35"/>
      <c r="O262" s="35"/>
      <c r="P262" s="34"/>
      <c r="Q262" s="34"/>
      <c r="R262" s="34"/>
      <c r="S262" s="34"/>
      <c r="T262" s="34"/>
      <c r="U262" s="34"/>
    </row>
    <row r="263" spans="1:21">
      <c r="A263" t="s">
        <v>273</v>
      </c>
      <c r="B263" s="1">
        <v>0.33387731481481481</v>
      </c>
      <c r="C263" s="1">
        <v>0.31042824074074077</v>
      </c>
      <c r="D263" s="1">
        <v>1.5266203703703705E-2</v>
      </c>
      <c r="E263" s="1">
        <v>8.1597222222222227E-3</v>
      </c>
      <c r="F263">
        <v>34</v>
      </c>
      <c r="G263">
        <v>572</v>
      </c>
      <c r="H263">
        <v>330</v>
      </c>
      <c r="I263">
        <v>27</v>
      </c>
      <c r="J263">
        <v>0</v>
      </c>
      <c r="K263">
        <v>0</v>
      </c>
      <c r="L263">
        <v>0</v>
      </c>
      <c r="M263">
        <v>92.44</v>
      </c>
      <c r="N263" s="35"/>
      <c r="O263" s="35"/>
      <c r="P263" s="34"/>
      <c r="Q263" s="34"/>
      <c r="R263" s="34"/>
      <c r="S263" s="34"/>
      <c r="T263" s="34"/>
      <c r="U263" s="34"/>
    </row>
    <row r="264" spans="1:21">
      <c r="A264" t="s">
        <v>274</v>
      </c>
      <c r="B264" s="1">
        <v>0.32609953703703703</v>
      </c>
      <c r="C264" s="1">
        <v>0.26254629629629628</v>
      </c>
      <c r="D264" s="1">
        <v>5.8356481481481481E-2</v>
      </c>
      <c r="E264" s="1">
        <v>5.1967592592592595E-3</v>
      </c>
      <c r="F264">
        <v>39</v>
      </c>
      <c r="G264">
        <v>576</v>
      </c>
      <c r="H264">
        <v>444</v>
      </c>
      <c r="I264">
        <v>24</v>
      </c>
      <c r="J264">
        <v>0</v>
      </c>
      <c r="K264">
        <v>0</v>
      </c>
      <c r="L264">
        <v>0</v>
      </c>
      <c r="M264">
        <v>94.87</v>
      </c>
      <c r="N264" s="35"/>
      <c r="O264" s="35"/>
      <c r="P264" s="34"/>
      <c r="Q264" s="34"/>
      <c r="R264" s="34"/>
      <c r="S264" s="34"/>
      <c r="T264" s="34"/>
      <c r="U264" s="34"/>
    </row>
    <row r="265" spans="1:21">
      <c r="A265" t="s">
        <v>275</v>
      </c>
      <c r="B265" s="1">
        <v>1.6435185185185183E-3</v>
      </c>
      <c r="C265" s="1">
        <v>1.6435185185185183E-3</v>
      </c>
      <c r="D265" s="1">
        <v>0</v>
      </c>
      <c r="E265" s="1">
        <v>0</v>
      </c>
      <c r="F265">
        <v>2</v>
      </c>
      <c r="G265">
        <v>5</v>
      </c>
      <c r="H265">
        <v>7</v>
      </c>
      <c r="I265">
        <v>0</v>
      </c>
      <c r="J265">
        <v>0</v>
      </c>
      <c r="K265">
        <v>0</v>
      </c>
      <c r="L265">
        <v>0</v>
      </c>
      <c r="M265">
        <v>100</v>
      </c>
      <c r="N265" s="35"/>
      <c r="O265" s="35"/>
      <c r="P265" s="34"/>
      <c r="Q265" s="34"/>
      <c r="R265" s="34"/>
      <c r="S265" s="34"/>
      <c r="T265" s="34"/>
      <c r="U265" s="34"/>
    </row>
    <row r="266" spans="1:21">
      <c r="A266" t="s">
        <v>276</v>
      </c>
      <c r="B266" s="1">
        <v>0.27638888888888885</v>
      </c>
      <c r="C266" s="1">
        <v>0.22865740740740739</v>
      </c>
      <c r="D266" s="1">
        <v>3.8136574074074073E-2</v>
      </c>
      <c r="E266" s="1">
        <v>9.5833333333333343E-3</v>
      </c>
      <c r="F266">
        <v>31</v>
      </c>
      <c r="G266">
        <v>557</v>
      </c>
      <c r="H266">
        <v>316</v>
      </c>
      <c r="I266">
        <v>10</v>
      </c>
      <c r="J266">
        <v>0</v>
      </c>
      <c r="K266">
        <v>0</v>
      </c>
      <c r="L266">
        <v>0</v>
      </c>
      <c r="M266">
        <v>96.93</v>
      </c>
      <c r="N266" s="35"/>
      <c r="O266" s="35"/>
      <c r="P266" s="34"/>
      <c r="Q266" s="34"/>
      <c r="R266" s="34"/>
      <c r="S266" s="34"/>
      <c r="T266" s="34"/>
      <c r="U266" s="34"/>
    </row>
    <row r="267" spans="1:21">
      <c r="A267" t="s">
        <v>277</v>
      </c>
      <c r="B267" s="1">
        <v>0.11157407407407406</v>
      </c>
      <c r="C267" s="1">
        <v>9.0254629629629643E-2</v>
      </c>
      <c r="D267" s="1">
        <v>1.5069444444444443E-2</v>
      </c>
      <c r="E267" s="1">
        <v>6.238425925925925E-3</v>
      </c>
      <c r="F267">
        <v>3</v>
      </c>
      <c r="G267">
        <v>69</v>
      </c>
      <c r="H267">
        <v>0</v>
      </c>
      <c r="I267">
        <v>0</v>
      </c>
      <c r="J267">
        <v>0</v>
      </c>
      <c r="K267">
        <v>0</v>
      </c>
      <c r="L267">
        <v>0</v>
      </c>
      <c r="N267" s="35"/>
      <c r="O267" s="35"/>
      <c r="P267" s="34"/>
      <c r="Q267" s="34"/>
      <c r="R267" s="34"/>
      <c r="S267" s="34"/>
      <c r="T267" s="34"/>
      <c r="U267" s="34"/>
    </row>
    <row r="268" spans="1:21">
      <c r="A268" t="s">
        <v>278</v>
      </c>
      <c r="B268" s="1">
        <v>4.3842592592592593E-2</v>
      </c>
      <c r="C268" s="1">
        <v>1.7175925925925924E-2</v>
      </c>
      <c r="D268" s="1">
        <v>2.4212962962962964E-2</v>
      </c>
      <c r="E268" s="1">
        <v>2.4421296296296296E-3</v>
      </c>
      <c r="F268">
        <v>12</v>
      </c>
      <c r="G268">
        <v>7</v>
      </c>
      <c r="H268">
        <v>29</v>
      </c>
      <c r="I268">
        <v>352</v>
      </c>
      <c r="J268">
        <v>0</v>
      </c>
      <c r="K268">
        <v>0</v>
      </c>
      <c r="L268">
        <v>0</v>
      </c>
      <c r="M268">
        <v>7.61</v>
      </c>
      <c r="N268" s="35"/>
      <c r="O268" s="35"/>
      <c r="P268" s="34"/>
      <c r="Q268" s="34"/>
      <c r="R268" s="34"/>
      <c r="S268" s="34"/>
      <c r="T268" s="34"/>
      <c r="U268" s="34"/>
    </row>
    <row r="269" spans="1:21">
      <c r="A269" t="s">
        <v>279</v>
      </c>
      <c r="B269" s="1">
        <v>0.1079976851851852</v>
      </c>
      <c r="C269" s="1">
        <v>0.10025462962962962</v>
      </c>
      <c r="D269" s="1">
        <v>3.37962962962963E-3</v>
      </c>
      <c r="E269" s="1">
        <v>4.3518518518518515E-3</v>
      </c>
      <c r="F269">
        <v>20</v>
      </c>
      <c r="G269">
        <v>318</v>
      </c>
      <c r="H269">
        <v>307</v>
      </c>
      <c r="I269">
        <v>2</v>
      </c>
      <c r="J269">
        <v>0</v>
      </c>
      <c r="K269">
        <v>0</v>
      </c>
      <c r="L269">
        <v>0</v>
      </c>
      <c r="M269">
        <v>99.35</v>
      </c>
      <c r="N269" s="35"/>
      <c r="O269" s="35"/>
      <c r="P269" s="34"/>
      <c r="Q269" s="34"/>
      <c r="R269" s="34"/>
      <c r="S269" s="34"/>
      <c r="T269" s="34"/>
      <c r="U269" s="34"/>
    </row>
    <row r="270" spans="1:21">
      <c r="A270" t="s">
        <v>280</v>
      </c>
      <c r="B270" s="1">
        <v>0</v>
      </c>
      <c r="C270" s="1">
        <v>0</v>
      </c>
      <c r="D270" s="1">
        <v>0</v>
      </c>
      <c r="E270" s="1">
        <v>0</v>
      </c>
      <c r="F270">
        <v>0</v>
      </c>
      <c r="G270">
        <v>0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100</v>
      </c>
      <c r="N270" s="35"/>
      <c r="O270" s="35"/>
      <c r="P270" s="34"/>
      <c r="Q270" s="34"/>
      <c r="R270" s="34"/>
      <c r="S270" s="34"/>
      <c r="T270" s="34"/>
      <c r="U270" s="34"/>
    </row>
    <row r="271" spans="1:21">
      <c r="A271" t="s">
        <v>281</v>
      </c>
      <c r="B271" s="1">
        <v>0.58306712962962959</v>
      </c>
      <c r="C271" s="1">
        <v>0.41392361111111109</v>
      </c>
      <c r="D271" s="1">
        <v>0.15137731481481481</v>
      </c>
      <c r="E271" s="1">
        <v>1.7754629629629631E-2</v>
      </c>
      <c r="F271">
        <v>86</v>
      </c>
      <c r="G271">
        <v>2620</v>
      </c>
      <c r="H271">
        <v>221</v>
      </c>
      <c r="I271">
        <v>6</v>
      </c>
      <c r="J271">
        <v>54.6</v>
      </c>
      <c r="K271">
        <v>22.03</v>
      </c>
      <c r="L271">
        <v>2.31</v>
      </c>
      <c r="M271">
        <v>97.36</v>
      </c>
      <c r="N271" s="35"/>
      <c r="O271" s="35"/>
      <c r="P271" s="34"/>
      <c r="Q271" s="34"/>
      <c r="R271" s="34"/>
      <c r="S271" s="34"/>
      <c r="T271" s="34"/>
      <c r="U271" s="34"/>
    </row>
    <row r="272" spans="1:21">
      <c r="A272" t="s">
        <v>282</v>
      </c>
      <c r="B272" s="1">
        <v>7.9166666666666673E-3</v>
      </c>
      <c r="C272" s="1">
        <v>7.9166666666666673E-3</v>
      </c>
      <c r="D272" s="1">
        <v>0</v>
      </c>
      <c r="E272" s="1">
        <v>0</v>
      </c>
      <c r="F272">
        <v>4</v>
      </c>
      <c r="G272">
        <v>46</v>
      </c>
      <c r="H272">
        <v>826</v>
      </c>
      <c r="I272">
        <v>10</v>
      </c>
      <c r="J272">
        <v>0.75</v>
      </c>
      <c r="K272">
        <v>9.9</v>
      </c>
      <c r="L272">
        <v>0.1</v>
      </c>
      <c r="M272">
        <v>98.8</v>
      </c>
      <c r="N272" s="35"/>
      <c r="O272" s="35"/>
      <c r="P272" s="34"/>
      <c r="Q272" s="34"/>
      <c r="R272" s="34"/>
      <c r="S272" s="34"/>
      <c r="T272" s="34"/>
      <c r="U272" s="34"/>
    </row>
    <row r="273" spans="1:21">
      <c r="A273" t="s">
        <v>283</v>
      </c>
      <c r="B273" s="1">
        <v>0.16541666666666668</v>
      </c>
      <c r="C273" s="1">
        <v>0.12535879629629629</v>
      </c>
      <c r="D273" s="1">
        <v>1.1481481481481483E-2</v>
      </c>
      <c r="E273" s="1">
        <v>2.8576388888888887E-2</v>
      </c>
      <c r="F273">
        <v>10</v>
      </c>
      <c r="G273">
        <v>214</v>
      </c>
      <c r="H273">
        <v>0</v>
      </c>
      <c r="I273">
        <v>0</v>
      </c>
      <c r="J273">
        <v>0</v>
      </c>
      <c r="K273">
        <v>0</v>
      </c>
      <c r="L273">
        <v>0</v>
      </c>
      <c r="N273" s="35"/>
      <c r="O273" s="35"/>
      <c r="P273" s="34"/>
      <c r="Q273" s="34"/>
      <c r="R273" s="34"/>
      <c r="S273" s="34"/>
      <c r="T273" s="34"/>
      <c r="U273" s="34"/>
    </row>
    <row r="274" spans="1:21">
      <c r="A274" t="s">
        <v>284</v>
      </c>
      <c r="B274" s="1">
        <v>0.72462962962962962</v>
      </c>
      <c r="C274" s="1">
        <v>0.29408564814814814</v>
      </c>
      <c r="D274" s="1">
        <v>1.9849537037037037E-2</v>
      </c>
      <c r="E274" s="1">
        <v>0.41068287037037038</v>
      </c>
      <c r="F274">
        <v>85</v>
      </c>
      <c r="G274">
        <v>270</v>
      </c>
      <c r="H274">
        <v>144</v>
      </c>
      <c r="I274">
        <v>0</v>
      </c>
      <c r="J274">
        <v>0</v>
      </c>
      <c r="K274">
        <v>0</v>
      </c>
      <c r="L274">
        <v>0</v>
      </c>
      <c r="M274">
        <v>100</v>
      </c>
      <c r="N274" s="35"/>
      <c r="O274" s="35"/>
      <c r="P274" s="34"/>
      <c r="Q274" s="34"/>
      <c r="R274" s="34"/>
      <c r="S274" s="34"/>
      <c r="T274" s="34"/>
      <c r="U274" s="34"/>
    </row>
    <row r="275" spans="1:21">
      <c r="A275" t="s">
        <v>285</v>
      </c>
      <c r="B275" s="1">
        <v>0.62337962962962956</v>
      </c>
      <c r="C275" s="1">
        <v>0.31386574074074075</v>
      </c>
      <c r="D275" s="1">
        <v>0.25716435185185188</v>
      </c>
      <c r="E275" s="1">
        <v>5.2337962962962968E-2</v>
      </c>
      <c r="F275">
        <v>229</v>
      </c>
      <c r="G275">
        <v>590</v>
      </c>
      <c r="H275">
        <v>636</v>
      </c>
      <c r="I275">
        <v>40</v>
      </c>
      <c r="J275">
        <v>0</v>
      </c>
      <c r="K275">
        <v>0</v>
      </c>
      <c r="L275">
        <v>0</v>
      </c>
      <c r="M275">
        <v>94.08</v>
      </c>
      <c r="N275" s="35"/>
      <c r="O275" s="35"/>
      <c r="P275" s="34"/>
      <c r="Q275" s="34"/>
      <c r="R275" s="34"/>
      <c r="S275" s="34"/>
      <c r="T275" s="34"/>
      <c r="U275" s="34"/>
    </row>
    <row r="276" spans="1:21">
      <c r="A276" t="s">
        <v>286</v>
      </c>
      <c r="B276" s="1">
        <v>0.22575231481481481</v>
      </c>
      <c r="C276" s="1">
        <v>0.16915509259259257</v>
      </c>
      <c r="D276" s="1">
        <v>2.8483796296296295E-2</v>
      </c>
      <c r="E276" s="1">
        <v>2.8113425925925927E-2</v>
      </c>
      <c r="F276">
        <v>17</v>
      </c>
      <c r="G276">
        <v>353</v>
      </c>
      <c r="H276">
        <v>163</v>
      </c>
      <c r="I276">
        <v>7</v>
      </c>
      <c r="J276">
        <v>0</v>
      </c>
      <c r="K276">
        <v>0</v>
      </c>
      <c r="L276">
        <v>0</v>
      </c>
      <c r="M276">
        <v>95.88</v>
      </c>
      <c r="N276" s="35"/>
      <c r="O276" s="35"/>
      <c r="P276" s="34"/>
      <c r="Q276" s="34"/>
      <c r="R276" s="34"/>
      <c r="S276" s="34"/>
      <c r="T276" s="34"/>
      <c r="U276" s="34"/>
    </row>
    <row r="277" spans="1:21">
      <c r="A277" t="s">
        <v>287</v>
      </c>
      <c r="B277" s="1">
        <v>0.27203703703703702</v>
      </c>
      <c r="C277" s="1">
        <v>0.23457175925925924</v>
      </c>
      <c r="D277" s="1">
        <v>2.7557870370370368E-2</v>
      </c>
      <c r="E277" s="1">
        <v>9.8842592592592576E-3</v>
      </c>
      <c r="F277">
        <v>57</v>
      </c>
      <c r="G277">
        <v>732</v>
      </c>
      <c r="H277">
        <v>670</v>
      </c>
      <c r="I277">
        <v>70</v>
      </c>
      <c r="J277">
        <v>0</v>
      </c>
      <c r="K277">
        <v>0</v>
      </c>
      <c r="L277">
        <v>0</v>
      </c>
      <c r="M277">
        <v>90.54</v>
      </c>
      <c r="N277" s="35"/>
      <c r="O277" s="35"/>
      <c r="P277" s="34"/>
      <c r="Q277" s="34"/>
      <c r="R277" s="34"/>
      <c r="S277" s="34"/>
      <c r="T277" s="34"/>
      <c r="U277" s="34"/>
    </row>
    <row r="278" spans="1:21">
      <c r="A278" t="s">
        <v>288</v>
      </c>
      <c r="B278" s="1">
        <v>0.25459490740740742</v>
      </c>
      <c r="C278" s="1">
        <v>0.10023148148148148</v>
      </c>
      <c r="D278" s="1">
        <v>7.1342592592592582E-2</v>
      </c>
      <c r="E278" s="1">
        <v>8.3009259259259269E-2</v>
      </c>
      <c r="F278">
        <v>14</v>
      </c>
      <c r="G278">
        <v>211</v>
      </c>
      <c r="H278">
        <v>0</v>
      </c>
      <c r="I278">
        <v>0</v>
      </c>
      <c r="J278">
        <v>0</v>
      </c>
      <c r="K278">
        <v>0</v>
      </c>
      <c r="L278">
        <v>0</v>
      </c>
      <c r="N278" s="35"/>
      <c r="O278" s="35"/>
      <c r="P278" s="34"/>
      <c r="Q278" s="34"/>
      <c r="R278" s="34"/>
      <c r="S278" s="34"/>
      <c r="T278" s="34"/>
      <c r="U278" s="34"/>
    </row>
    <row r="279" spans="1:21">
      <c r="A279" t="s">
        <v>289</v>
      </c>
      <c r="B279" s="1">
        <v>0.41932870370370368</v>
      </c>
      <c r="C279" s="1">
        <v>0.34636574074074072</v>
      </c>
      <c r="D279" s="1">
        <v>5.4733796296296294E-2</v>
      </c>
      <c r="E279" s="1">
        <v>1.8217592592592594E-2</v>
      </c>
      <c r="F279">
        <v>66</v>
      </c>
      <c r="G279">
        <v>605</v>
      </c>
      <c r="H279">
        <v>542</v>
      </c>
      <c r="I279">
        <v>74</v>
      </c>
      <c r="J279">
        <v>0</v>
      </c>
      <c r="K279">
        <v>0</v>
      </c>
      <c r="L279">
        <v>0</v>
      </c>
      <c r="M279">
        <v>87.99</v>
      </c>
      <c r="N279" s="35"/>
      <c r="O279" s="35"/>
      <c r="P279" s="34"/>
      <c r="Q279" s="34"/>
      <c r="R279" s="34"/>
      <c r="S279" s="34"/>
      <c r="T279" s="34"/>
      <c r="U279" s="34"/>
    </row>
    <row r="280" spans="1:21">
      <c r="A280" t="s">
        <v>290</v>
      </c>
      <c r="B280" s="1">
        <v>8.7812500000000002E-2</v>
      </c>
      <c r="C280" s="1">
        <v>3.771990740740741E-2</v>
      </c>
      <c r="D280" s="1">
        <v>4.9513888888888892E-2</v>
      </c>
      <c r="E280" s="1">
        <v>5.5555555555555556E-4</v>
      </c>
      <c r="F280">
        <v>3</v>
      </c>
      <c r="G280">
        <v>52</v>
      </c>
      <c r="H280">
        <v>50</v>
      </c>
      <c r="I280">
        <v>2</v>
      </c>
      <c r="J280">
        <v>0</v>
      </c>
      <c r="K280">
        <v>0</v>
      </c>
      <c r="L280">
        <v>0</v>
      </c>
      <c r="M280">
        <v>96.15</v>
      </c>
      <c r="N280" s="35"/>
      <c r="O280" s="35"/>
      <c r="P280" s="34"/>
      <c r="Q280" s="34"/>
      <c r="R280" s="34"/>
      <c r="S280" s="34"/>
      <c r="T280" s="34"/>
      <c r="U280" s="34"/>
    </row>
    <row r="281" spans="1:21">
      <c r="A281" t="s">
        <v>291</v>
      </c>
      <c r="B281" s="1">
        <v>0.72858796296296291</v>
      </c>
      <c r="C281" s="1">
        <v>0.32849537037037035</v>
      </c>
      <c r="D281" s="1">
        <v>5.3483796296296293E-2</v>
      </c>
      <c r="E281" s="1">
        <v>0.34659722222222222</v>
      </c>
      <c r="F281">
        <v>143</v>
      </c>
      <c r="G281">
        <v>499</v>
      </c>
      <c r="H281">
        <v>120</v>
      </c>
      <c r="I281">
        <v>5</v>
      </c>
      <c r="J281">
        <v>0</v>
      </c>
      <c r="K281">
        <v>0</v>
      </c>
      <c r="L281">
        <v>0</v>
      </c>
      <c r="M281">
        <v>96</v>
      </c>
      <c r="N281" s="35"/>
      <c r="O281" s="35"/>
      <c r="P281" s="34"/>
      <c r="Q281" s="34"/>
      <c r="R281" s="34"/>
      <c r="S281" s="34"/>
      <c r="T281" s="34"/>
      <c r="U281" s="34"/>
    </row>
    <row r="282" spans="1:21">
      <c r="A282" t="s">
        <v>292</v>
      </c>
      <c r="B282" s="1">
        <v>0.28179398148148149</v>
      </c>
      <c r="C282" s="1">
        <v>0.15240740740740741</v>
      </c>
      <c r="D282" s="1">
        <v>9.2708333333333337E-2</v>
      </c>
      <c r="E282" s="1">
        <v>3.6666666666666667E-2</v>
      </c>
      <c r="F282">
        <v>78</v>
      </c>
      <c r="G282">
        <v>527</v>
      </c>
      <c r="H282">
        <v>0</v>
      </c>
      <c r="I282">
        <v>0</v>
      </c>
      <c r="J282">
        <v>0</v>
      </c>
      <c r="K282">
        <v>0</v>
      </c>
      <c r="L282">
        <v>0</v>
      </c>
      <c r="N282" s="35"/>
      <c r="O282" s="35"/>
      <c r="P282" s="34"/>
      <c r="Q282" s="34"/>
      <c r="R282" s="34"/>
      <c r="S282" s="34"/>
      <c r="T282" s="34"/>
      <c r="U282" s="34"/>
    </row>
    <row r="283" spans="1:21">
      <c r="A283" t="s">
        <v>293</v>
      </c>
      <c r="B283" s="1">
        <v>0.73531250000000004</v>
      </c>
      <c r="C283" s="1">
        <v>0.52388888888888896</v>
      </c>
      <c r="D283" s="1">
        <v>0.15886574074074075</v>
      </c>
      <c r="E283" s="1">
        <v>5.2546296296296292E-2</v>
      </c>
      <c r="F283">
        <v>82</v>
      </c>
      <c r="G283">
        <v>1611</v>
      </c>
      <c r="H283">
        <v>699</v>
      </c>
      <c r="I283">
        <v>78</v>
      </c>
      <c r="J283">
        <v>0</v>
      </c>
      <c r="K283">
        <v>0</v>
      </c>
      <c r="L283">
        <v>0</v>
      </c>
      <c r="M283">
        <v>89.96</v>
      </c>
      <c r="N283" s="35"/>
      <c r="O283" s="35"/>
      <c r="P283" s="34"/>
      <c r="Q283" s="34"/>
      <c r="R283" s="34"/>
      <c r="S283" s="34"/>
      <c r="T283" s="34"/>
      <c r="U283" s="34"/>
    </row>
    <row r="284" spans="1:21">
      <c r="A284" t="s">
        <v>294</v>
      </c>
      <c r="B284" s="1">
        <v>0.18284722222222224</v>
      </c>
      <c r="C284" s="1">
        <v>0.16077546296296297</v>
      </c>
      <c r="D284" s="1">
        <v>7.2337962962962963E-3</v>
      </c>
      <c r="E284" s="1">
        <v>1.4837962962962963E-2</v>
      </c>
      <c r="F284">
        <v>12</v>
      </c>
      <c r="G284">
        <v>601</v>
      </c>
      <c r="H284">
        <v>547</v>
      </c>
      <c r="I284">
        <v>37</v>
      </c>
      <c r="J284">
        <v>7.77</v>
      </c>
      <c r="K284">
        <v>14.83</v>
      </c>
      <c r="L284">
        <v>2.58</v>
      </c>
      <c r="M284">
        <v>93.66</v>
      </c>
      <c r="N284" s="35"/>
      <c r="O284" s="35"/>
      <c r="P284" s="34"/>
      <c r="Q284" s="34"/>
      <c r="R284" s="34"/>
      <c r="S284" s="34"/>
      <c r="T284" s="34"/>
      <c r="U284" s="34"/>
    </row>
    <row r="285" spans="1:21">
      <c r="A285" t="s">
        <v>295</v>
      </c>
      <c r="B285" s="1">
        <v>0.21337962962962964</v>
      </c>
      <c r="C285" s="1">
        <v>0.17597222222222222</v>
      </c>
      <c r="D285" s="1">
        <v>2.8518518518518523E-2</v>
      </c>
      <c r="E285" s="1">
        <v>8.8773148148148153E-3</v>
      </c>
      <c r="F285">
        <v>26</v>
      </c>
      <c r="G285">
        <v>538</v>
      </c>
      <c r="H285">
        <v>211</v>
      </c>
      <c r="I285">
        <v>25</v>
      </c>
      <c r="J285">
        <v>0</v>
      </c>
      <c r="K285">
        <v>0</v>
      </c>
      <c r="L285">
        <v>0</v>
      </c>
      <c r="M285">
        <v>89.41</v>
      </c>
      <c r="N285" s="35"/>
      <c r="O285" s="35"/>
      <c r="P285" s="34"/>
      <c r="Q285" s="34"/>
      <c r="R285" s="34"/>
      <c r="S285" s="34"/>
      <c r="T285" s="34"/>
      <c r="U285" s="34"/>
    </row>
    <row r="286" spans="1:21">
      <c r="A286" t="s">
        <v>296</v>
      </c>
      <c r="B286" s="1">
        <v>0.29146990740740741</v>
      </c>
      <c r="C286" s="1">
        <v>0.13590277777777779</v>
      </c>
      <c r="D286" s="1">
        <v>0.15180555555555555</v>
      </c>
      <c r="E286" s="1">
        <v>3.7500000000000003E-3</v>
      </c>
      <c r="F286">
        <v>8</v>
      </c>
      <c r="G286">
        <v>252</v>
      </c>
      <c r="H286">
        <v>0</v>
      </c>
      <c r="I286">
        <v>0</v>
      </c>
      <c r="J286">
        <v>4.29</v>
      </c>
      <c r="K286">
        <v>0</v>
      </c>
      <c r="L286">
        <v>0</v>
      </c>
      <c r="N286" s="35"/>
      <c r="O286" s="35"/>
      <c r="P286" s="34"/>
      <c r="Q286" s="34"/>
      <c r="R286" s="34"/>
      <c r="S286" s="34"/>
      <c r="T286" s="34"/>
      <c r="U286" s="34"/>
    </row>
    <row r="287" spans="1:21">
      <c r="A287" t="s">
        <v>297</v>
      </c>
      <c r="B287" s="1">
        <v>0.39120370370370372</v>
      </c>
      <c r="C287" s="1">
        <v>0.27876157407407409</v>
      </c>
      <c r="D287" s="1">
        <v>8.4930555555555551E-2</v>
      </c>
      <c r="E287" s="1">
        <v>2.75E-2</v>
      </c>
      <c r="F287">
        <v>40</v>
      </c>
      <c r="G287">
        <v>588</v>
      </c>
      <c r="H287">
        <v>155</v>
      </c>
      <c r="I287">
        <v>15</v>
      </c>
      <c r="J287">
        <v>0</v>
      </c>
      <c r="K287">
        <v>0</v>
      </c>
      <c r="L287">
        <v>0</v>
      </c>
      <c r="M287">
        <v>91.18</v>
      </c>
      <c r="N287" s="35"/>
      <c r="O287" s="35"/>
      <c r="P287" s="34"/>
      <c r="Q287" s="34"/>
      <c r="R287" s="34"/>
      <c r="S287" s="34"/>
      <c r="T287" s="34"/>
      <c r="U287" s="34"/>
    </row>
    <row r="288" spans="1:21">
      <c r="A288" t="s">
        <v>298</v>
      </c>
      <c r="B288" s="10">
        <v>1.1717361111111111</v>
      </c>
      <c r="C288" s="1">
        <v>0.35751157407407402</v>
      </c>
      <c r="D288" s="1">
        <v>0.33539351851851856</v>
      </c>
      <c r="E288" s="1">
        <v>0.47881944444444446</v>
      </c>
      <c r="F288">
        <v>38</v>
      </c>
      <c r="G288">
        <v>956</v>
      </c>
      <c r="H288">
        <v>4</v>
      </c>
      <c r="I288">
        <v>0</v>
      </c>
      <c r="J288">
        <v>0</v>
      </c>
      <c r="K288">
        <v>0</v>
      </c>
      <c r="L288">
        <v>0</v>
      </c>
      <c r="M288">
        <v>100</v>
      </c>
      <c r="N288" s="35"/>
      <c r="O288" s="35"/>
      <c r="P288" s="34"/>
      <c r="Q288" s="34"/>
      <c r="R288" s="34"/>
      <c r="S288" s="34"/>
      <c r="T288" s="34"/>
      <c r="U288" s="34"/>
    </row>
    <row r="289" spans="1:21">
      <c r="A289" t="s">
        <v>299</v>
      </c>
      <c r="B289" s="1">
        <v>8.9699074074074073E-3</v>
      </c>
      <c r="C289" s="1">
        <v>5.2199074074074066E-3</v>
      </c>
      <c r="D289" s="1">
        <v>3.7500000000000003E-3</v>
      </c>
      <c r="E289" s="1">
        <v>0</v>
      </c>
      <c r="F289">
        <v>1</v>
      </c>
      <c r="G289">
        <v>1</v>
      </c>
      <c r="H289">
        <v>510</v>
      </c>
      <c r="I289">
        <v>2</v>
      </c>
      <c r="J289">
        <v>0.01</v>
      </c>
      <c r="K289">
        <v>20.53</v>
      </c>
      <c r="L289">
        <v>0</v>
      </c>
      <c r="M289">
        <v>99.61</v>
      </c>
      <c r="N289" s="35"/>
      <c r="O289" s="35"/>
      <c r="P289" s="34"/>
      <c r="Q289" s="34"/>
      <c r="R289" s="34"/>
      <c r="S289" s="34"/>
      <c r="T289" s="34"/>
      <c r="U289" s="34"/>
    </row>
    <row r="290" spans="1:21">
      <c r="A290" t="s">
        <v>300</v>
      </c>
      <c r="B290" s="1">
        <v>0.47696759259259264</v>
      </c>
      <c r="C290" s="1">
        <v>0.39204861111111117</v>
      </c>
      <c r="D290" s="1">
        <v>6.1400462962962969E-2</v>
      </c>
      <c r="E290" s="1">
        <v>2.3506944444444445E-2</v>
      </c>
      <c r="F290">
        <v>23</v>
      </c>
      <c r="G290">
        <v>535</v>
      </c>
      <c r="H290">
        <v>125</v>
      </c>
      <c r="I290">
        <v>8</v>
      </c>
      <c r="J290">
        <v>0</v>
      </c>
      <c r="K290">
        <v>0</v>
      </c>
      <c r="L290">
        <v>0</v>
      </c>
      <c r="M290">
        <v>93.98</v>
      </c>
      <c r="N290" s="35"/>
      <c r="O290" s="35"/>
      <c r="P290" s="34"/>
      <c r="Q290" s="34"/>
      <c r="R290" s="34"/>
      <c r="S290" s="34"/>
      <c r="T290" s="34"/>
      <c r="U290" s="34"/>
    </row>
    <row r="291" spans="1:21">
      <c r="A291" t="s">
        <v>301</v>
      </c>
      <c r="B291" s="1">
        <v>0.40574074074074074</v>
      </c>
      <c r="C291" s="1">
        <v>0.34451388888888884</v>
      </c>
      <c r="D291" s="1">
        <v>2.8958333333333336E-2</v>
      </c>
      <c r="E291" s="1">
        <v>3.2256944444444442E-2</v>
      </c>
      <c r="F291">
        <v>33</v>
      </c>
      <c r="G291">
        <v>675</v>
      </c>
      <c r="H291">
        <v>209</v>
      </c>
      <c r="I291">
        <v>9</v>
      </c>
      <c r="J291">
        <v>0</v>
      </c>
      <c r="K291">
        <v>0</v>
      </c>
      <c r="L291">
        <v>0</v>
      </c>
      <c r="M291">
        <v>95.87</v>
      </c>
      <c r="N291" s="35"/>
      <c r="O291" s="35"/>
      <c r="P291" s="34"/>
      <c r="Q291" s="34"/>
      <c r="R291" s="34"/>
      <c r="S291" s="34"/>
      <c r="T291" s="34"/>
      <c r="U291" s="34"/>
    </row>
    <row r="292" spans="1:21">
      <c r="A292" t="s">
        <v>302</v>
      </c>
      <c r="B292" s="1">
        <v>0.32118055555555552</v>
      </c>
      <c r="C292" s="1">
        <v>0.27765046296296297</v>
      </c>
      <c r="D292" s="1">
        <v>1.9120370370370371E-2</v>
      </c>
      <c r="E292" s="1">
        <v>2.4398148148148145E-2</v>
      </c>
      <c r="F292">
        <v>81</v>
      </c>
      <c r="G292">
        <v>225</v>
      </c>
      <c r="H292">
        <v>109</v>
      </c>
      <c r="I292">
        <v>5</v>
      </c>
      <c r="J292">
        <v>0</v>
      </c>
      <c r="K292">
        <v>0</v>
      </c>
      <c r="L292">
        <v>0</v>
      </c>
      <c r="M292">
        <v>95.61</v>
      </c>
      <c r="N292" s="35"/>
      <c r="O292" s="35"/>
      <c r="P292" s="34"/>
      <c r="Q292" s="34"/>
      <c r="R292" s="34"/>
      <c r="S292" s="34"/>
      <c r="T292" s="34"/>
      <c r="U292" s="34"/>
    </row>
    <row r="293" spans="1:21">
      <c r="A293" t="s">
        <v>303</v>
      </c>
      <c r="B293" s="1">
        <v>0.44678240740740738</v>
      </c>
      <c r="C293" s="1">
        <v>0.31784722222222223</v>
      </c>
      <c r="D293" s="1">
        <v>7.3530092592592591E-2</v>
      </c>
      <c r="E293" s="1">
        <v>5.5381944444444442E-2</v>
      </c>
      <c r="F293">
        <v>25</v>
      </c>
      <c r="G293">
        <v>554</v>
      </c>
      <c r="H293">
        <v>303</v>
      </c>
      <c r="I293">
        <v>16</v>
      </c>
      <c r="J293">
        <v>0</v>
      </c>
      <c r="K293">
        <v>0</v>
      </c>
      <c r="L293">
        <v>0</v>
      </c>
      <c r="M293">
        <v>94.98</v>
      </c>
      <c r="N293" s="35"/>
      <c r="O293" s="35"/>
      <c r="P293" s="34"/>
      <c r="Q293" s="34"/>
      <c r="R293" s="34"/>
      <c r="S293" s="34"/>
      <c r="T293" s="34"/>
      <c r="U293" s="34"/>
    </row>
    <row r="294" spans="1:21">
      <c r="A294" t="s">
        <v>304</v>
      </c>
      <c r="B294" s="1">
        <v>0.94769675925925922</v>
      </c>
      <c r="C294" s="1">
        <v>0.48858796296296297</v>
      </c>
      <c r="D294" s="1">
        <v>0.19290509259259259</v>
      </c>
      <c r="E294" s="1">
        <v>0.26619212962962963</v>
      </c>
      <c r="F294">
        <v>87</v>
      </c>
      <c r="G294">
        <v>791</v>
      </c>
      <c r="H294">
        <v>710</v>
      </c>
      <c r="I294">
        <v>149</v>
      </c>
      <c r="J294">
        <v>0</v>
      </c>
      <c r="K294">
        <v>0</v>
      </c>
      <c r="L294">
        <v>0</v>
      </c>
      <c r="M294">
        <v>82.65</v>
      </c>
      <c r="N294" s="35"/>
      <c r="O294" s="35"/>
      <c r="P294" s="34"/>
      <c r="Q294" s="34"/>
      <c r="R294" s="34"/>
      <c r="S294" s="34"/>
      <c r="T294" s="34"/>
      <c r="U294" s="34"/>
    </row>
    <row r="295" spans="1:21">
      <c r="A295" t="s">
        <v>305</v>
      </c>
      <c r="B295" s="1">
        <v>3.7013888888888888E-2</v>
      </c>
      <c r="C295" s="1">
        <v>2.4918981481481483E-2</v>
      </c>
      <c r="D295" s="1">
        <v>4.9305555555555552E-3</v>
      </c>
      <c r="E295" s="1">
        <v>7.1643518518518514E-3</v>
      </c>
      <c r="F295">
        <v>10</v>
      </c>
      <c r="G295">
        <v>31</v>
      </c>
      <c r="H295">
        <v>88</v>
      </c>
      <c r="I295">
        <v>16</v>
      </c>
      <c r="J295">
        <v>0</v>
      </c>
      <c r="K295">
        <v>0</v>
      </c>
      <c r="L295">
        <v>0</v>
      </c>
      <c r="M295">
        <v>84.62</v>
      </c>
      <c r="N295" s="35"/>
      <c r="O295" s="35"/>
      <c r="P295" s="34"/>
      <c r="Q295" s="34"/>
      <c r="R295" s="34"/>
      <c r="S295" s="34"/>
      <c r="T295" s="34"/>
      <c r="U295" s="34"/>
    </row>
    <row r="296" spans="1:21">
      <c r="A296" t="s">
        <v>306</v>
      </c>
      <c r="B296" s="1">
        <v>0.20689814814814814</v>
      </c>
      <c r="C296" s="1">
        <v>0.10594907407407407</v>
      </c>
      <c r="D296" s="1">
        <v>8.3668981481481483E-2</v>
      </c>
      <c r="E296" s="1">
        <v>1.7280092592592593E-2</v>
      </c>
      <c r="F296">
        <v>13</v>
      </c>
      <c r="G296">
        <v>208</v>
      </c>
      <c r="H296">
        <v>99</v>
      </c>
      <c r="I296">
        <v>9</v>
      </c>
      <c r="J296">
        <v>0</v>
      </c>
      <c r="K296">
        <v>0</v>
      </c>
      <c r="L296">
        <v>0</v>
      </c>
      <c r="M296">
        <v>91.67</v>
      </c>
      <c r="N296" s="35"/>
      <c r="O296" s="35"/>
      <c r="P296" s="34"/>
      <c r="Q296" s="34"/>
      <c r="R296" s="34"/>
      <c r="S296" s="34"/>
      <c r="T296" s="34"/>
      <c r="U296" s="34"/>
    </row>
    <row r="297" spans="1:21">
      <c r="A297" t="s">
        <v>307</v>
      </c>
      <c r="B297" s="1">
        <v>0.3643865740740741</v>
      </c>
      <c r="C297" s="1">
        <v>0.33174768518518521</v>
      </c>
      <c r="D297" s="1">
        <v>2.3402777777777783E-2</v>
      </c>
      <c r="E297" s="1">
        <v>9.2361111111111116E-3</v>
      </c>
      <c r="F297">
        <v>34</v>
      </c>
      <c r="G297">
        <v>573</v>
      </c>
      <c r="H297">
        <v>368</v>
      </c>
      <c r="I297">
        <v>19</v>
      </c>
      <c r="J297">
        <v>0</v>
      </c>
      <c r="K297">
        <v>0</v>
      </c>
      <c r="L297">
        <v>0</v>
      </c>
      <c r="M297">
        <v>95.09</v>
      </c>
      <c r="N297" s="35"/>
      <c r="O297" s="35"/>
      <c r="P297" s="34"/>
      <c r="Q297" s="34"/>
      <c r="R297" s="34"/>
      <c r="S297" s="34"/>
      <c r="T297" s="34"/>
      <c r="U297" s="34"/>
    </row>
    <row r="298" spans="1:21">
      <c r="A298" t="s">
        <v>308</v>
      </c>
      <c r="B298" s="1">
        <v>0.75091435185185185</v>
      </c>
      <c r="C298" s="1">
        <v>0.51950231481481479</v>
      </c>
      <c r="D298" s="1">
        <v>0.11248842592592594</v>
      </c>
      <c r="E298" s="1">
        <v>0.11891203703703705</v>
      </c>
      <c r="F298">
        <v>114</v>
      </c>
      <c r="G298">
        <v>1819</v>
      </c>
      <c r="H298">
        <v>476</v>
      </c>
      <c r="I298">
        <v>126</v>
      </c>
      <c r="J298">
        <v>0</v>
      </c>
      <c r="K298">
        <v>0</v>
      </c>
      <c r="L298">
        <v>0</v>
      </c>
      <c r="M298">
        <v>79.069999999999993</v>
      </c>
      <c r="N298" s="35"/>
      <c r="O298" s="35"/>
      <c r="P298" s="34"/>
      <c r="Q298" s="34"/>
      <c r="R298" s="34"/>
      <c r="S298" s="34"/>
      <c r="T298" s="34"/>
      <c r="U298" s="34"/>
    </row>
    <row r="299" spans="1:21">
      <c r="A299" t="s">
        <v>309</v>
      </c>
      <c r="B299" s="1">
        <v>0.32947916666666666</v>
      </c>
      <c r="C299" s="1">
        <v>0.20577546296296298</v>
      </c>
      <c r="D299" s="1">
        <v>9.0624999999999997E-2</v>
      </c>
      <c r="E299" s="1">
        <v>3.3067129629629634E-2</v>
      </c>
      <c r="F299">
        <v>28</v>
      </c>
      <c r="G299">
        <v>291</v>
      </c>
      <c r="H299">
        <v>103</v>
      </c>
      <c r="I299">
        <v>3</v>
      </c>
      <c r="J299">
        <v>19.41</v>
      </c>
      <c r="K299">
        <v>4.5599999999999996</v>
      </c>
      <c r="L299">
        <v>0.34</v>
      </c>
      <c r="M299">
        <v>97.17</v>
      </c>
      <c r="N299" s="35"/>
      <c r="O299" s="35"/>
      <c r="P299" s="34"/>
      <c r="Q299" s="34"/>
      <c r="R299" s="34"/>
      <c r="S299" s="34"/>
      <c r="T299" s="34"/>
      <c r="U299" s="34"/>
    </row>
    <row r="300" spans="1:21">
      <c r="A300" t="s">
        <v>310</v>
      </c>
      <c r="B300" s="1">
        <v>0.48418981481481477</v>
      </c>
      <c r="C300" s="1">
        <v>0.33425925925925926</v>
      </c>
      <c r="D300" s="1">
        <v>9.1261574074074078E-2</v>
      </c>
      <c r="E300" s="1">
        <v>5.8657407407407408E-2</v>
      </c>
      <c r="F300">
        <v>66</v>
      </c>
      <c r="G300">
        <v>849</v>
      </c>
      <c r="H300">
        <v>618</v>
      </c>
      <c r="I300">
        <v>35</v>
      </c>
      <c r="J300">
        <v>0</v>
      </c>
      <c r="K300">
        <v>0</v>
      </c>
      <c r="L300">
        <v>0</v>
      </c>
      <c r="M300">
        <v>94.64</v>
      </c>
      <c r="N300" s="35"/>
      <c r="O300" s="35"/>
      <c r="P300" s="34"/>
      <c r="Q300" s="34"/>
      <c r="R300" s="34"/>
      <c r="S300" s="34"/>
      <c r="T300" s="34"/>
      <c r="U300" s="34"/>
    </row>
    <row r="301" spans="1:21">
      <c r="A301" t="s">
        <v>311</v>
      </c>
      <c r="B301" s="1">
        <v>0.24052083333333332</v>
      </c>
      <c r="C301" s="1">
        <v>0.17339120370370373</v>
      </c>
      <c r="D301" s="1">
        <v>6.0752314814814821E-2</v>
      </c>
      <c r="E301" s="1">
        <v>6.3541666666666668E-3</v>
      </c>
      <c r="F301">
        <v>81</v>
      </c>
      <c r="G301">
        <v>1044</v>
      </c>
      <c r="H301">
        <v>605</v>
      </c>
      <c r="I301">
        <v>102</v>
      </c>
      <c r="J301">
        <v>0</v>
      </c>
      <c r="K301">
        <v>0</v>
      </c>
      <c r="L301">
        <v>0</v>
      </c>
      <c r="M301">
        <v>85.57</v>
      </c>
      <c r="N301" s="35"/>
      <c r="O301" s="35"/>
      <c r="P301" s="34"/>
      <c r="Q301" s="34"/>
      <c r="R301" s="34"/>
      <c r="S301" s="34"/>
      <c r="T301" s="34"/>
      <c r="U301" s="34"/>
    </row>
    <row r="302" spans="1:21">
      <c r="A302" t="s">
        <v>312</v>
      </c>
      <c r="B302" s="1">
        <v>3.7997685185185183E-2</v>
      </c>
      <c r="C302" s="1">
        <v>3.0914351851851849E-2</v>
      </c>
      <c r="D302" s="1">
        <v>2.9398148148148148E-3</v>
      </c>
      <c r="E302" s="1">
        <v>4.1319444444444442E-3</v>
      </c>
      <c r="F302">
        <v>18</v>
      </c>
      <c r="G302">
        <v>102</v>
      </c>
      <c r="H302">
        <v>513</v>
      </c>
      <c r="I302">
        <v>42</v>
      </c>
      <c r="J302">
        <v>0</v>
      </c>
      <c r="K302">
        <v>0</v>
      </c>
      <c r="L302">
        <v>0</v>
      </c>
      <c r="M302">
        <v>92.43</v>
      </c>
      <c r="N302" s="35"/>
      <c r="O302" s="35"/>
      <c r="P302" s="34"/>
      <c r="Q302" s="34"/>
      <c r="R302" s="34"/>
      <c r="S302" s="34"/>
      <c r="T302" s="34"/>
      <c r="U302" s="34"/>
    </row>
    <row r="303" spans="1:21">
      <c r="A303" t="s">
        <v>313</v>
      </c>
      <c r="B303" s="1">
        <v>0.55034722222222221</v>
      </c>
      <c r="C303" s="1">
        <v>0.14152777777777778</v>
      </c>
      <c r="D303" s="1">
        <v>0.1988425925925926</v>
      </c>
      <c r="E303" s="1">
        <v>0.2099537037037037</v>
      </c>
      <c r="F303">
        <v>39</v>
      </c>
      <c r="G303">
        <v>255</v>
      </c>
      <c r="H303">
        <v>207</v>
      </c>
      <c r="I303">
        <v>47</v>
      </c>
      <c r="J303">
        <v>0</v>
      </c>
      <c r="K303">
        <v>0</v>
      </c>
      <c r="L303">
        <v>0</v>
      </c>
      <c r="M303">
        <v>81.5</v>
      </c>
      <c r="N303" s="35"/>
      <c r="O303" s="35"/>
      <c r="P303" s="34"/>
      <c r="Q303" s="34"/>
      <c r="R303" s="34"/>
      <c r="S303" s="34"/>
      <c r="T303" s="34"/>
      <c r="U303" s="34"/>
    </row>
    <row r="304" spans="1:21">
      <c r="A304" t="s">
        <v>314</v>
      </c>
      <c r="B304" s="1">
        <v>0</v>
      </c>
      <c r="C304" s="1">
        <v>0</v>
      </c>
      <c r="D304" s="1">
        <v>0</v>
      </c>
      <c r="E304" s="1">
        <v>0</v>
      </c>
      <c r="F304">
        <v>0</v>
      </c>
      <c r="G304">
        <v>0</v>
      </c>
      <c r="H304">
        <v>10</v>
      </c>
      <c r="I304">
        <v>3</v>
      </c>
      <c r="J304">
        <v>0</v>
      </c>
      <c r="K304">
        <v>0</v>
      </c>
      <c r="L304">
        <v>0</v>
      </c>
      <c r="M304">
        <v>76.92</v>
      </c>
      <c r="N304" s="35"/>
      <c r="O304" s="35"/>
      <c r="P304" s="34"/>
      <c r="Q304" s="34"/>
      <c r="R304" s="34"/>
      <c r="S304" s="34"/>
      <c r="T304" s="34"/>
      <c r="U304" s="34"/>
    </row>
    <row r="305" spans="1:21">
      <c r="A305" t="s">
        <v>315</v>
      </c>
      <c r="B305" s="1">
        <v>6.3310185185185197E-3</v>
      </c>
      <c r="C305" s="1">
        <v>6.3310185185185197E-3</v>
      </c>
      <c r="D305" s="1">
        <v>0</v>
      </c>
      <c r="E305" s="1">
        <v>0</v>
      </c>
      <c r="F305">
        <v>2</v>
      </c>
      <c r="G305">
        <v>13</v>
      </c>
      <c r="H305">
        <v>171</v>
      </c>
      <c r="I305">
        <v>3</v>
      </c>
      <c r="J305">
        <v>0</v>
      </c>
      <c r="K305">
        <v>0</v>
      </c>
      <c r="L305">
        <v>0</v>
      </c>
      <c r="M305">
        <v>98.28</v>
      </c>
      <c r="N305" s="35"/>
      <c r="O305" s="35"/>
      <c r="P305" s="34"/>
      <c r="Q305" s="34"/>
      <c r="R305" s="34"/>
      <c r="S305" s="34"/>
      <c r="T305" s="34"/>
      <c r="U305" s="34"/>
    </row>
    <row r="306" spans="1:21">
      <c r="A306" t="s">
        <v>316</v>
      </c>
      <c r="B306" s="10">
        <v>1.1052199074074074</v>
      </c>
      <c r="C306" s="1">
        <v>0.69503472222222218</v>
      </c>
      <c r="D306" s="1">
        <v>0.10219907407407408</v>
      </c>
      <c r="E306" s="1">
        <v>0.30796296296296294</v>
      </c>
      <c r="F306">
        <v>262</v>
      </c>
      <c r="G306">
        <v>733</v>
      </c>
      <c r="H306">
        <v>267</v>
      </c>
      <c r="I306">
        <v>13</v>
      </c>
      <c r="J306">
        <v>0</v>
      </c>
      <c r="K306">
        <v>0</v>
      </c>
      <c r="L306">
        <v>0</v>
      </c>
      <c r="M306">
        <v>95.36</v>
      </c>
      <c r="N306" s="35"/>
      <c r="O306" s="35"/>
      <c r="P306" s="34"/>
      <c r="Q306" s="34"/>
      <c r="R306" s="34"/>
      <c r="S306" s="34"/>
      <c r="T306" s="34"/>
      <c r="U306" s="34"/>
    </row>
    <row r="307" spans="1:21">
      <c r="A307" t="s">
        <v>317</v>
      </c>
      <c r="B307" s="1">
        <v>8.9108796296296297E-2</v>
      </c>
      <c r="C307" s="1">
        <v>4.7002314814814816E-2</v>
      </c>
      <c r="D307" s="1">
        <v>1.5219907407407409E-2</v>
      </c>
      <c r="E307" s="1">
        <v>2.6875E-2</v>
      </c>
      <c r="F307">
        <v>20</v>
      </c>
      <c r="G307">
        <v>62</v>
      </c>
      <c r="H307">
        <v>261</v>
      </c>
      <c r="I307">
        <v>22</v>
      </c>
      <c r="J307">
        <v>0</v>
      </c>
      <c r="K307">
        <v>0</v>
      </c>
      <c r="L307">
        <v>0</v>
      </c>
      <c r="M307">
        <v>92.23</v>
      </c>
      <c r="N307" s="35"/>
      <c r="O307" s="35"/>
      <c r="P307" s="34"/>
      <c r="Q307" s="34"/>
      <c r="R307" s="34"/>
      <c r="S307" s="34"/>
      <c r="T307" s="34"/>
      <c r="U307" s="34"/>
    </row>
    <row r="308" spans="1:21">
      <c r="A308" t="s">
        <v>318</v>
      </c>
      <c r="B308" s="1">
        <v>4.6956018518518522E-2</v>
      </c>
      <c r="C308" s="1">
        <v>4.3194444444444445E-2</v>
      </c>
      <c r="D308" s="1">
        <v>3.7268518518518514E-3</v>
      </c>
      <c r="E308" s="1">
        <v>2.3148148148148147E-5</v>
      </c>
      <c r="F308">
        <v>6</v>
      </c>
      <c r="G308">
        <v>101</v>
      </c>
      <c r="H308">
        <v>0</v>
      </c>
      <c r="I308">
        <v>0</v>
      </c>
      <c r="J308">
        <v>0</v>
      </c>
      <c r="K308">
        <v>0</v>
      </c>
      <c r="L308">
        <v>0</v>
      </c>
      <c r="N308" s="35"/>
      <c r="O308" s="35"/>
      <c r="P308" s="34"/>
      <c r="Q308" s="34"/>
      <c r="R308" s="34"/>
      <c r="S308" s="34"/>
      <c r="T308" s="34"/>
      <c r="U308" s="34"/>
    </row>
    <row r="309" spans="1:21">
      <c r="A309" t="s">
        <v>319</v>
      </c>
      <c r="B309" s="1">
        <v>0.38973379629629629</v>
      </c>
      <c r="C309" s="1">
        <v>0.31341435185185185</v>
      </c>
      <c r="D309" s="1">
        <v>3.5289351851851856E-2</v>
      </c>
      <c r="E309" s="1">
        <v>4.1006944444444443E-2</v>
      </c>
      <c r="F309">
        <v>100</v>
      </c>
      <c r="G309">
        <v>991</v>
      </c>
      <c r="H309">
        <v>1267</v>
      </c>
      <c r="I309">
        <v>72</v>
      </c>
      <c r="J309">
        <v>0</v>
      </c>
      <c r="K309">
        <v>0</v>
      </c>
      <c r="L309">
        <v>0</v>
      </c>
      <c r="M309">
        <v>94.62</v>
      </c>
      <c r="N309" s="35"/>
      <c r="O309" s="35"/>
      <c r="P309" s="34"/>
      <c r="Q309" s="34"/>
      <c r="R309" s="34"/>
      <c r="S309" s="34"/>
      <c r="T309" s="34"/>
      <c r="U309" s="34"/>
    </row>
    <row r="310" spans="1:21">
      <c r="A310" t="s">
        <v>320</v>
      </c>
      <c r="B310" s="1">
        <v>0.3361689814814815</v>
      </c>
      <c r="C310" s="1">
        <v>0.20510416666666667</v>
      </c>
      <c r="D310" s="1">
        <v>9.9143518518518506E-2</v>
      </c>
      <c r="E310" s="1">
        <v>3.1898148148148148E-2</v>
      </c>
      <c r="F310">
        <v>28</v>
      </c>
      <c r="G310">
        <v>455</v>
      </c>
      <c r="H310">
        <v>407</v>
      </c>
      <c r="I310">
        <v>49</v>
      </c>
      <c r="J310">
        <v>0</v>
      </c>
      <c r="K310">
        <v>0</v>
      </c>
      <c r="L310">
        <v>0</v>
      </c>
      <c r="M310">
        <v>89.25</v>
      </c>
      <c r="N310" s="35"/>
      <c r="O310" s="35"/>
      <c r="P310" s="34"/>
      <c r="Q310" s="34"/>
      <c r="R310" s="34"/>
      <c r="S310" s="34"/>
      <c r="T310" s="34"/>
      <c r="U310" s="34"/>
    </row>
    <row r="311" spans="1:21">
      <c r="A311" t="s">
        <v>321</v>
      </c>
      <c r="B311" s="1">
        <v>0.45098379629629631</v>
      </c>
      <c r="C311" s="1">
        <v>0.33202546296296293</v>
      </c>
      <c r="D311" s="1">
        <v>3.2152777777777773E-2</v>
      </c>
      <c r="E311" s="1">
        <v>8.6793981481481486E-2</v>
      </c>
      <c r="F311">
        <v>37</v>
      </c>
      <c r="G311">
        <v>698</v>
      </c>
      <c r="H311">
        <v>140</v>
      </c>
      <c r="I311">
        <v>22</v>
      </c>
      <c r="J311">
        <v>0</v>
      </c>
      <c r="K311">
        <v>0</v>
      </c>
      <c r="L311">
        <v>0</v>
      </c>
      <c r="M311">
        <v>86.42</v>
      </c>
      <c r="N311" s="35"/>
      <c r="O311" s="35"/>
      <c r="P311" s="34"/>
      <c r="Q311" s="34"/>
      <c r="R311" s="34"/>
      <c r="S311" s="34"/>
      <c r="T311" s="34"/>
      <c r="U311" s="34"/>
    </row>
    <row r="312" spans="1:21">
      <c r="A312" t="s">
        <v>322</v>
      </c>
      <c r="B312" s="1">
        <v>0.4131481481481481</v>
      </c>
      <c r="C312" s="1">
        <v>0.20508101851851854</v>
      </c>
      <c r="D312" s="1">
        <v>4.3796296296296298E-2</v>
      </c>
      <c r="E312" s="1">
        <v>0.16425925925925924</v>
      </c>
      <c r="F312">
        <v>18</v>
      </c>
      <c r="G312">
        <v>291</v>
      </c>
      <c r="H312">
        <v>271</v>
      </c>
      <c r="I312">
        <v>36</v>
      </c>
      <c r="J312">
        <v>0</v>
      </c>
      <c r="K312">
        <v>0</v>
      </c>
      <c r="L312">
        <v>0</v>
      </c>
      <c r="M312">
        <v>88.27</v>
      </c>
      <c r="N312" s="35"/>
      <c r="O312" s="35"/>
      <c r="P312" s="34"/>
      <c r="Q312" s="34"/>
      <c r="R312" s="34"/>
      <c r="S312" s="34"/>
      <c r="T312" s="34"/>
      <c r="U312" s="34"/>
    </row>
    <row r="313" spans="1:21">
      <c r="A313" t="s">
        <v>323</v>
      </c>
      <c r="B313" s="1">
        <v>0.18155092592592592</v>
      </c>
      <c r="C313" s="1">
        <v>0.13848379629629629</v>
      </c>
      <c r="D313" s="1">
        <v>8.8541666666666664E-3</v>
      </c>
      <c r="E313" s="1">
        <v>3.4201388888888885E-2</v>
      </c>
      <c r="F313">
        <v>15</v>
      </c>
      <c r="G313">
        <v>313</v>
      </c>
      <c r="H313">
        <v>0</v>
      </c>
      <c r="I313">
        <v>0</v>
      </c>
      <c r="J313">
        <v>8.57</v>
      </c>
      <c r="K313">
        <v>0</v>
      </c>
      <c r="L313">
        <v>0</v>
      </c>
      <c r="N313" s="35"/>
      <c r="O313" s="35"/>
      <c r="P313" s="34"/>
      <c r="Q313" s="34"/>
      <c r="R313" s="34"/>
      <c r="S313" s="34"/>
      <c r="T313" s="34"/>
      <c r="U313" s="34"/>
    </row>
    <row r="314" spans="1:21">
      <c r="A314" t="s">
        <v>324</v>
      </c>
      <c r="B314" s="1">
        <v>0.40106481481481482</v>
      </c>
      <c r="C314" s="1">
        <v>0.31574074074074071</v>
      </c>
      <c r="D314" s="1">
        <v>3.0416666666666665E-2</v>
      </c>
      <c r="E314" s="1">
        <v>5.4895833333333331E-2</v>
      </c>
      <c r="F314">
        <v>30</v>
      </c>
      <c r="G314">
        <v>678</v>
      </c>
      <c r="H314">
        <v>49</v>
      </c>
      <c r="I314">
        <v>5</v>
      </c>
      <c r="J314">
        <v>0</v>
      </c>
      <c r="K314">
        <v>0</v>
      </c>
      <c r="L314">
        <v>0</v>
      </c>
      <c r="M314">
        <v>90.74</v>
      </c>
      <c r="N314" s="35"/>
      <c r="O314" s="35"/>
      <c r="P314" s="34"/>
      <c r="Q314" s="34"/>
      <c r="R314" s="34"/>
      <c r="S314" s="34"/>
      <c r="T314" s="34"/>
      <c r="U314" s="34"/>
    </row>
    <row r="315" spans="1:21">
      <c r="A315" t="s">
        <v>325</v>
      </c>
      <c r="B315" s="1">
        <v>0.79695601851851849</v>
      </c>
      <c r="C315" s="1">
        <v>0.35502314814814812</v>
      </c>
      <c r="D315" s="1">
        <v>0.37265046296296295</v>
      </c>
      <c r="E315" s="1">
        <v>6.9270833333333337E-2</v>
      </c>
      <c r="F315">
        <v>30</v>
      </c>
      <c r="G315">
        <v>668</v>
      </c>
      <c r="H315">
        <v>345</v>
      </c>
      <c r="I315">
        <v>18</v>
      </c>
      <c r="J315">
        <v>0</v>
      </c>
      <c r="K315">
        <v>0</v>
      </c>
      <c r="L315">
        <v>0</v>
      </c>
      <c r="M315">
        <v>95.04</v>
      </c>
      <c r="N315" s="35"/>
      <c r="O315" s="35"/>
      <c r="P315" s="34"/>
      <c r="Q315" s="34"/>
      <c r="R315" s="34"/>
      <c r="S315" s="34"/>
      <c r="T315" s="34"/>
      <c r="U315" s="34"/>
    </row>
    <row r="316" spans="1:21">
      <c r="A316" t="s">
        <v>326</v>
      </c>
      <c r="B316" s="1">
        <v>0.49574074074074076</v>
      </c>
      <c r="C316" s="1">
        <v>0.36459490740740735</v>
      </c>
      <c r="D316" s="1">
        <v>8.9456018518518518E-2</v>
      </c>
      <c r="E316" s="1">
        <v>4.1678240740740745E-2</v>
      </c>
      <c r="F316">
        <v>38</v>
      </c>
      <c r="G316">
        <v>627</v>
      </c>
      <c r="H316">
        <v>279</v>
      </c>
      <c r="I316">
        <v>20</v>
      </c>
      <c r="J316">
        <v>0</v>
      </c>
      <c r="K316">
        <v>0</v>
      </c>
      <c r="L316">
        <v>0</v>
      </c>
      <c r="M316">
        <v>93.31</v>
      </c>
      <c r="N316" s="35"/>
      <c r="O316" s="35"/>
      <c r="P316" s="34"/>
      <c r="Q316" s="34"/>
      <c r="R316" s="34"/>
      <c r="S316" s="34"/>
      <c r="T316" s="34"/>
      <c r="U316" s="34"/>
    </row>
    <row r="317" spans="1:21">
      <c r="A317" t="s">
        <v>327</v>
      </c>
      <c r="B317" s="1">
        <v>0.25417824074074075</v>
      </c>
      <c r="C317" s="1">
        <v>0.19693287037037036</v>
      </c>
      <c r="D317" s="1">
        <v>5.8680555555555543E-3</v>
      </c>
      <c r="E317" s="1">
        <v>5.136574074074074E-2</v>
      </c>
      <c r="F317">
        <v>77</v>
      </c>
      <c r="G317">
        <v>699</v>
      </c>
      <c r="H317">
        <v>1018</v>
      </c>
      <c r="I317">
        <v>53</v>
      </c>
      <c r="J317">
        <v>0</v>
      </c>
      <c r="K317">
        <v>0</v>
      </c>
      <c r="L317">
        <v>0</v>
      </c>
      <c r="M317">
        <v>95.05</v>
      </c>
      <c r="N317" s="35"/>
      <c r="O317" s="35"/>
      <c r="P317" s="34"/>
      <c r="Q317" s="34"/>
      <c r="R317" s="34"/>
      <c r="S317" s="34"/>
      <c r="T317" s="34"/>
      <c r="U317" s="34"/>
    </row>
    <row r="318" spans="1:21">
      <c r="A318" t="s">
        <v>328</v>
      </c>
      <c r="B318" s="1">
        <v>0.48662037037037037</v>
      </c>
      <c r="C318" s="1">
        <v>0.30506944444444445</v>
      </c>
      <c r="D318" s="1">
        <v>7.2175925925925921E-2</v>
      </c>
      <c r="E318" s="1">
        <v>0.10936342592592592</v>
      </c>
      <c r="F318">
        <v>40</v>
      </c>
      <c r="G318">
        <v>498</v>
      </c>
      <c r="H318">
        <v>233</v>
      </c>
      <c r="I318">
        <v>56</v>
      </c>
      <c r="J318">
        <v>0</v>
      </c>
      <c r="K318">
        <v>0</v>
      </c>
      <c r="L318">
        <v>0</v>
      </c>
      <c r="M318">
        <v>80.62</v>
      </c>
      <c r="N318" s="35"/>
      <c r="O318" s="35"/>
      <c r="P318" s="34"/>
      <c r="Q318" s="34"/>
      <c r="R318" s="34"/>
      <c r="S318" s="34"/>
      <c r="T318" s="34"/>
      <c r="U318" s="34"/>
    </row>
    <row r="319" spans="1:21">
      <c r="A319" t="s">
        <v>329</v>
      </c>
      <c r="B319" s="1">
        <v>0.5496064814814815</v>
      </c>
      <c r="C319" s="1">
        <v>0.41922453703703705</v>
      </c>
      <c r="D319" s="1">
        <v>8.2743055555555556E-2</v>
      </c>
      <c r="E319" s="1">
        <v>4.762731481481481E-2</v>
      </c>
      <c r="F319">
        <v>40</v>
      </c>
      <c r="G319">
        <v>1068</v>
      </c>
      <c r="H319">
        <v>72</v>
      </c>
      <c r="I319">
        <v>5</v>
      </c>
      <c r="J319">
        <v>0</v>
      </c>
      <c r="K319">
        <v>0</v>
      </c>
      <c r="L319">
        <v>0</v>
      </c>
      <c r="M319">
        <v>93.51</v>
      </c>
      <c r="N319" s="35"/>
      <c r="O319" s="35"/>
      <c r="P319" s="34"/>
      <c r="Q319" s="34"/>
      <c r="R319" s="34"/>
      <c r="S319" s="34"/>
      <c r="T319" s="34"/>
      <c r="U319" s="34"/>
    </row>
    <row r="320" spans="1:21">
      <c r="A320" t="s">
        <v>330</v>
      </c>
      <c r="B320" s="1">
        <v>0.31943287037037038</v>
      </c>
      <c r="C320" s="1">
        <v>9.3865740740740736E-2</v>
      </c>
      <c r="D320" s="1">
        <v>0.13501157407407408</v>
      </c>
      <c r="E320" s="1">
        <v>9.0543981481481475E-2</v>
      </c>
      <c r="F320">
        <v>18</v>
      </c>
      <c r="G320">
        <v>173</v>
      </c>
      <c r="H320">
        <v>145</v>
      </c>
      <c r="I320">
        <v>13</v>
      </c>
      <c r="J320">
        <v>0</v>
      </c>
      <c r="K320">
        <v>0</v>
      </c>
      <c r="L320">
        <v>0</v>
      </c>
      <c r="M320">
        <v>91.77</v>
      </c>
      <c r="N320" s="35"/>
      <c r="O320" s="35"/>
      <c r="P320" s="34"/>
      <c r="Q320" s="34"/>
      <c r="R320" s="34"/>
      <c r="S320" s="34"/>
      <c r="T320" s="34"/>
      <c r="U320" s="34"/>
    </row>
    <row r="321" spans="1:21">
      <c r="A321" t="s">
        <v>331</v>
      </c>
      <c r="B321" s="1">
        <v>0.51376157407407408</v>
      </c>
      <c r="C321" s="1">
        <v>0.27666666666666667</v>
      </c>
      <c r="D321" s="1">
        <v>0.16</v>
      </c>
      <c r="E321" s="1">
        <v>7.7094907407407418E-2</v>
      </c>
      <c r="F321">
        <v>22</v>
      </c>
      <c r="G321">
        <v>507</v>
      </c>
      <c r="H321">
        <v>195</v>
      </c>
      <c r="I321">
        <v>26</v>
      </c>
      <c r="J321">
        <v>0</v>
      </c>
      <c r="K321">
        <v>0</v>
      </c>
      <c r="L321">
        <v>0</v>
      </c>
      <c r="M321">
        <v>88.24</v>
      </c>
      <c r="N321" s="35"/>
      <c r="O321" s="35"/>
      <c r="P321" s="34"/>
      <c r="Q321" s="34"/>
      <c r="R321" s="34"/>
      <c r="S321" s="34"/>
      <c r="T321" s="34"/>
      <c r="U321" s="34"/>
    </row>
    <row r="322" spans="1:21">
      <c r="A322" t="s">
        <v>332</v>
      </c>
      <c r="B322" s="1">
        <v>0.40982638888888889</v>
      </c>
      <c r="C322" s="1">
        <v>0.28113425925925922</v>
      </c>
      <c r="D322" s="1">
        <v>1.9745370370370371E-2</v>
      </c>
      <c r="E322" s="1">
        <v>0.10892361111111111</v>
      </c>
      <c r="F322">
        <v>87</v>
      </c>
      <c r="G322">
        <v>1052</v>
      </c>
      <c r="H322">
        <v>227</v>
      </c>
      <c r="I322">
        <v>28</v>
      </c>
      <c r="J322">
        <v>0</v>
      </c>
      <c r="K322">
        <v>0</v>
      </c>
      <c r="L322">
        <v>0</v>
      </c>
      <c r="M322">
        <v>89.02</v>
      </c>
      <c r="N322" s="35"/>
      <c r="O322" s="35"/>
      <c r="P322" s="34"/>
      <c r="Q322" s="34"/>
      <c r="R322" s="34"/>
      <c r="S322" s="34"/>
      <c r="T322" s="34"/>
      <c r="U322" s="34"/>
    </row>
    <row r="323" spans="1:21">
      <c r="A323" t="s">
        <v>333</v>
      </c>
      <c r="B323" s="1">
        <v>0.2424537037037037</v>
      </c>
      <c r="C323" s="1">
        <v>0.11916666666666666</v>
      </c>
      <c r="D323" s="1">
        <v>8.4907407407407418E-2</v>
      </c>
      <c r="E323" s="1">
        <v>3.8368055555555551E-2</v>
      </c>
      <c r="F323">
        <v>46</v>
      </c>
      <c r="G323">
        <v>242</v>
      </c>
      <c r="H323">
        <v>0</v>
      </c>
      <c r="I323">
        <v>0</v>
      </c>
      <c r="J323">
        <v>0</v>
      </c>
      <c r="K323">
        <v>0</v>
      </c>
      <c r="L323">
        <v>0</v>
      </c>
      <c r="N323" s="35"/>
      <c r="O323" s="35"/>
      <c r="P323" s="34"/>
      <c r="Q323" s="34"/>
      <c r="R323" s="34"/>
      <c r="S323" s="34"/>
      <c r="T323" s="34"/>
      <c r="U323" s="34"/>
    </row>
    <row r="324" spans="1:21">
      <c r="A324" t="s">
        <v>334</v>
      </c>
      <c r="B324" s="1">
        <v>0.42412037037037037</v>
      </c>
      <c r="C324" s="1">
        <v>0.3259259259259259</v>
      </c>
      <c r="D324" s="1">
        <v>8.216435185185185E-2</v>
      </c>
      <c r="E324" s="1">
        <v>1.6018518518518519E-2</v>
      </c>
      <c r="F324">
        <v>13</v>
      </c>
      <c r="G324">
        <v>279</v>
      </c>
      <c r="H324">
        <v>142</v>
      </c>
      <c r="I324">
        <v>5</v>
      </c>
      <c r="J324">
        <v>0</v>
      </c>
      <c r="K324">
        <v>0</v>
      </c>
      <c r="L324">
        <v>0</v>
      </c>
      <c r="M324">
        <v>96.6</v>
      </c>
      <c r="N324" s="35"/>
      <c r="O324" s="35"/>
      <c r="P324" s="34"/>
      <c r="Q324" s="34"/>
      <c r="R324" s="34"/>
      <c r="S324" s="34"/>
      <c r="T324" s="34"/>
      <c r="U324" s="34"/>
    </row>
    <row r="325" spans="1:21">
      <c r="A325" t="s">
        <v>335</v>
      </c>
      <c r="B325" s="1">
        <v>0.25370370370370371</v>
      </c>
      <c r="C325" s="1">
        <v>0.20986111111111114</v>
      </c>
      <c r="D325" s="1">
        <v>3.6550925925925924E-2</v>
      </c>
      <c r="E325" s="1">
        <v>7.2800925925925915E-3</v>
      </c>
      <c r="F325">
        <v>16</v>
      </c>
      <c r="G325">
        <v>718</v>
      </c>
      <c r="H325">
        <v>73</v>
      </c>
      <c r="I325">
        <v>0</v>
      </c>
      <c r="J325">
        <v>8.7200000000000006</v>
      </c>
      <c r="K325">
        <v>2.44</v>
      </c>
      <c r="L325">
        <v>0</v>
      </c>
      <c r="M325">
        <v>100</v>
      </c>
      <c r="N325" s="35"/>
      <c r="O325" s="35"/>
      <c r="P325" s="34"/>
      <c r="Q325" s="34"/>
      <c r="R325" s="34"/>
      <c r="S325" s="34"/>
      <c r="T325" s="34"/>
      <c r="U325" s="34"/>
    </row>
    <row r="326" spans="1:21">
      <c r="A326" t="s">
        <v>336</v>
      </c>
      <c r="B326" s="1">
        <v>0.19320601851851851</v>
      </c>
      <c r="C326" s="1">
        <v>7.5775462962962961E-2</v>
      </c>
      <c r="D326" s="1">
        <v>8.4513888888888888E-2</v>
      </c>
      <c r="E326" s="1">
        <v>3.290509259259259E-2</v>
      </c>
      <c r="F326">
        <v>8</v>
      </c>
      <c r="G326">
        <v>266</v>
      </c>
      <c r="H326">
        <v>206</v>
      </c>
      <c r="I326">
        <v>5</v>
      </c>
      <c r="J326">
        <v>4.9800000000000004</v>
      </c>
      <c r="K326">
        <v>10.89</v>
      </c>
      <c r="L326">
        <v>0.05</v>
      </c>
      <c r="M326">
        <v>97.63</v>
      </c>
      <c r="N326" s="35"/>
      <c r="O326" s="35"/>
      <c r="P326" s="34"/>
      <c r="Q326" s="34"/>
      <c r="R326" s="34"/>
      <c r="S326" s="34"/>
      <c r="T326" s="34"/>
      <c r="U326" s="34"/>
    </row>
    <row r="327" spans="1:21">
      <c r="A327" t="s">
        <v>337</v>
      </c>
      <c r="B327" s="1">
        <v>0.25913194444444443</v>
      </c>
      <c r="C327" s="1">
        <v>0.22745370370370369</v>
      </c>
      <c r="D327" s="1">
        <v>4.4212962962962956E-3</v>
      </c>
      <c r="E327" s="1">
        <v>2.7245370370370368E-2</v>
      </c>
      <c r="F327">
        <v>34</v>
      </c>
      <c r="G327">
        <v>1734</v>
      </c>
      <c r="H327">
        <v>818</v>
      </c>
      <c r="I327">
        <v>14</v>
      </c>
      <c r="J327">
        <v>19.75</v>
      </c>
      <c r="K327">
        <v>17.61</v>
      </c>
      <c r="L327">
        <v>0.74</v>
      </c>
      <c r="M327">
        <v>98.32</v>
      </c>
      <c r="N327" s="35"/>
      <c r="O327" s="35"/>
      <c r="P327" s="34"/>
      <c r="Q327" s="34"/>
      <c r="R327" s="34"/>
      <c r="S327" s="34"/>
      <c r="T327" s="34"/>
      <c r="U327" s="34"/>
    </row>
    <row r="328" spans="1:21">
      <c r="A328" t="s">
        <v>338</v>
      </c>
      <c r="B328" s="1">
        <v>0.9254282407407407</v>
      </c>
      <c r="C328" s="1">
        <v>0.50434027777777779</v>
      </c>
      <c r="D328" s="1">
        <v>0.23052083333333331</v>
      </c>
      <c r="E328" s="1">
        <v>0.19056712962962963</v>
      </c>
      <c r="F328">
        <v>63</v>
      </c>
      <c r="G328">
        <v>894</v>
      </c>
      <c r="H328">
        <v>98</v>
      </c>
      <c r="I328">
        <v>36</v>
      </c>
      <c r="J328">
        <v>0</v>
      </c>
      <c r="K328">
        <v>0</v>
      </c>
      <c r="L328">
        <v>0</v>
      </c>
      <c r="M328">
        <v>73.13</v>
      </c>
      <c r="N328" s="35"/>
      <c r="O328" s="35"/>
      <c r="P328" s="34"/>
      <c r="Q328" s="34"/>
      <c r="R328" s="34"/>
      <c r="S328" s="34"/>
      <c r="T328" s="34"/>
      <c r="U328" s="34"/>
    </row>
    <row r="329" spans="1:21">
      <c r="A329" t="s">
        <v>339</v>
      </c>
      <c r="B329" s="1">
        <v>0.28084490740740742</v>
      </c>
      <c r="C329" s="1">
        <v>0.17181712962962961</v>
      </c>
      <c r="D329" s="1">
        <v>9.2627314814814801E-2</v>
      </c>
      <c r="E329" s="1">
        <v>1.638888888888889E-2</v>
      </c>
      <c r="F329">
        <v>71</v>
      </c>
      <c r="G329">
        <v>785</v>
      </c>
      <c r="H329">
        <v>825</v>
      </c>
      <c r="I329">
        <v>25</v>
      </c>
      <c r="J329">
        <v>0</v>
      </c>
      <c r="K329">
        <v>0</v>
      </c>
      <c r="L329">
        <v>0</v>
      </c>
      <c r="M329">
        <v>97.06</v>
      </c>
      <c r="N329" s="35"/>
      <c r="O329" s="35"/>
      <c r="P329" s="34"/>
      <c r="Q329" s="34"/>
      <c r="R329" s="34"/>
      <c r="S329" s="34"/>
      <c r="T329" s="34"/>
      <c r="U329" s="34"/>
    </row>
    <row r="330" spans="1:21">
      <c r="A330" t="s">
        <v>340</v>
      </c>
      <c r="B330" s="1">
        <v>0</v>
      </c>
      <c r="C330" s="1">
        <v>0</v>
      </c>
      <c r="D330" s="1">
        <v>0</v>
      </c>
      <c r="E330" s="1">
        <v>0</v>
      </c>
      <c r="F330">
        <v>0</v>
      </c>
      <c r="G330">
        <v>0</v>
      </c>
      <c r="H330">
        <v>657</v>
      </c>
      <c r="I330">
        <v>5</v>
      </c>
      <c r="J330">
        <v>0</v>
      </c>
      <c r="K330">
        <v>16.91</v>
      </c>
      <c r="L330">
        <v>1.1399999999999999</v>
      </c>
      <c r="M330">
        <v>99.24</v>
      </c>
      <c r="N330" s="35"/>
      <c r="O330" s="35"/>
      <c r="P330" s="34"/>
      <c r="Q330" s="34"/>
      <c r="R330" s="34"/>
      <c r="S330" s="34"/>
      <c r="T330" s="34"/>
      <c r="U330" s="34"/>
    </row>
    <row r="331" spans="1:21">
      <c r="A331" t="s">
        <v>341</v>
      </c>
      <c r="B331" s="1">
        <v>0.20957175925925928</v>
      </c>
      <c r="C331" s="1">
        <v>0.14898148148148146</v>
      </c>
      <c r="D331" s="1">
        <v>1.1770833333333333E-2</v>
      </c>
      <c r="E331" s="1">
        <v>4.8819444444444443E-2</v>
      </c>
      <c r="F331">
        <v>51</v>
      </c>
      <c r="G331">
        <v>540</v>
      </c>
      <c r="H331">
        <v>544</v>
      </c>
      <c r="I331">
        <v>34</v>
      </c>
      <c r="J331">
        <v>0</v>
      </c>
      <c r="K331">
        <v>0</v>
      </c>
      <c r="L331">
        <v>0</v>
      </c>
      <c r="M331">
        <v>94.12</v>
      </c>
      <c r="N331" s="35"/>
      <c r="O331" s="35"/>
      <c r="P331" s="34"/>
      <c r="Q331" s="34"/>
      <c r="R331" s="34"/>
      <c r="S331" s="34"/>
      <c r="T331" s="34"/>
      <c r="U331" s="34"/>
    </row>
    <row r="332" spans="1:21">
      <c r="A332" t="s">
        <v>342</v>
      </c>
      <c r="B332" s="1">
        <v>0.10627314814814814</v>
      </c>
      <c r="C332" s="1">
        <v>6.5532407407407414E-2</v>
      </c>
      <c r="D332" s="1">
        <v>3.8101851851851852E-2</v>
      </c>
      <c r="E332" s="1">
        <v>2.627314814814815E-3</v>
      </c>
      <c r="F332">
        <v>33</v>
      </c>
      <c r="G332">
        <v>213</v>
      </c>
      <c r="H332">
        <v>670</v>
      </c>
      <c r="I332">
        <v>47</v>
      </c>
      <c r="J332">
        <v>0</v>
      </c>
      <c r="K332">
        <v>0</v>
      </c>
      <c r="L332">
        <v>0</v>
      </c>
      <c r="M332">
        <v>93.44</v>
      </c>
      <c r="N332" s="35"/>
      <c r="O332" s="35"/>
      <c r="P332" s="34"/>
      <c r="Q332" s="34"/>
      <c r="R332" s="34"/>
      <c r="S332" s="34"/>
      <c r="T332" s="34"/>
      <c r="U332" s="34"/>
    </row>
    <row r="333" spans="1:21">
      <c r="A333" t="s">
        <v>343</v>
      </c>
      <c r="B333" s="1">
        <v>0.57667824074074081</v>
      </c>
      <c r="C333" s="1">
        <v>0.4748263888888889</v>
      </c>
      <c r="D333" s="1">
        <v>1.8645833333333334E-2</v>
      </c>
      <c r="E333" s="1">
        <v>8.3194444444444446E-2</v>
      </c>
      <c r="F333">
        <v>16</v>
      </c>
      <c r="G333">
        <v>756</v>
      </c>
      <c r="H333">
        <v>617</v>
      </c>
      <c r="I333">
        <v>20</v>
      </c>
      <c r="J333">
        <v>13.3</v>
      </c>
      <c r="K333">
        <v>10.16</v>
      </c>
      <c r="L333">
        <v>0.37</v>
      </c>
      <c r="M333">
        <v>96.86</v>
      </c>
      <c r="N333" s="35"/>
      <c r="O333" s="35"/>
      <c r="P333" s="34"/>
      <c r="Q333" s="34"/>
      <c r="R333" s="34"/>
      <c r="S333" s="34"/>
      <c r="T333" s="34"/>
      <c r="U333" s="34"/>
    </row>
    <row r="334" spans="1:21">
      <c r="A334" t="s">
        <v>344</v>
      </c>
      <c r="B334" s="1">
        <v>0.39490740740740743</v>
      </c>
      <c r="C334" s="1">
        <v>0.24219907407407407</v>
      </c>
      <c r="D334" s="1">
        <v>6.7337962962962961E-2</v>
      </c>
      <c r="E334" s="1">
        <v>8.5358796296296294E-2</v>
      </c>
      <c r="F334">
        <v>65</v>
      </c>
      <c r="G334">
        <v>702</v>
      </c>
      <c r="H334">
        <v>1020</v>
      </c>
      <c r="I334">
        <v>63</v>
      </c>
      <c r="J334">
        <v>0</v>
      </c>
      <c r="K334">
        <v>0</v>
      </c>
      <c r="L334">
        <v>0</v>
      </c>
      <c r="M334">
        <v>94.18</v>
      </c>
      <c r="N334" s="35"/>
      <c r="O334" s="35"/>
      <c r="P334" s="34"/>
      <c r="Q334" s="34"/>
      <c r="R334" s="34"/>
      <c r="S334" s="34"/>
      <c r="T334" s="34"/>
      <c r="U334" s="34"/>
    </row>
    <row r="335" spans="1:21">
      <c r="A335" t="s">
        <v>345</v>
      </c>
      <c r="B335" s="10">
        <v>1.0284027777777778</v>
      </c>
      <c r="C335" s="1">
        <v>0.6033101851851852</v>
      </c>
      <c r="D335" s="1">
        <v>0.22032407407407406</v>
      </c>
      <c r="E335" s="1">
        <v>0.20475694444444445</v>
      </c>
      <c r="F335">
        <v>149</v>
      </c>
      <c r="G335">
        <v>1112</v>
      </c>
      <c r="H335">
        <v>1022</v>
      </c>
      <c r="I335">
        <v>220</v>
      </c>
      <c r="J335">
        <v>0</v>
      </c>
      <c r="K335">
        <v>0</v>
      </c>
      <c r="L335">
        <v>0</v>
      </c>
      <c r="M335">
        <v>82.29</v>
      </c>
      <c r="N335" s="35"/>
      <c r="O335" s="35"/>
      <c r="P335" s="34"/>
      <c r="Q335" s="34"/>
      <c r="R335" s="34"/>
      <c r="S335" s="34"/>
      <c r="T335" s="34"/>
      <c r="U335" s="34"/>
    </row>
    <row r="336" spans="1:21">
      <c r="A336" t="s">
        <v>346</v>
      </c>
      <c r="B336" s="1">
        <v>0.34236111111111112</v>
      </c>
      <c r="C336" s="1">
        <v>0.2792824074074074</v>
      </c>
      <c r="D336" s="1">
        <v>1.0729166666666666E-2</v>
      </c>
      <c r="E336" s="1">
        <v>5.2349537037037042E-2</v>
      </c>
      <c r="F336">
        <v>21</v>
      </c>
      <c r="G336">
        <v>550</v>
      </c>
      <c r="H336">
        <v>29</v>
      </c>
      <c r="I336">
        <v>0</v>
      </c>
      <c r="J336">
        <v>0</v>
      </c>
      <c r="K336">
        <v>0</v>
      </c>
      <c r="L336">
        <v>0</v>
      </c>
      <c r="M336">
        <v>100</v>
      </c>
      <c r="N336" s="35"/>
      <c r="O336" s="35"/>
      <c r="P336" s="34"/>
      <c r="Q336" s="34"/>
      <c r="R336" s="34"/>
      <c r="S336" s="34"/>
      <c r="T336" s="34"/>
      <c r="U336" s="34"/>
    </row>
    <row r="337" spans="1:21">
      <c r="A337" t="s">
        <v>347</v>
      </c>
      <c r="B337" s="1">
        <v>0.11960648148148149</v>
      </c>
      <c r="C337" s="1">
        <v>9.2627314814814801E-2</v>
      </c>
      <c r="D337" s="1">
        <v>1.2847222222222223E-2</v>
      </c>
      <c r="E337" s="1">
        <v>1.4120370370370368E-2</v>
      </c>
      <c r="F337">
        <v>9</v>
      </c>
      <c r="G337">
        <v>240</v>
      </c>
      <c r="H337">
        <v>0</v>
      </c>
      <c r="I337">
        <v>0</v>
      </c>
      <c r="J337">
        <v>5.94</v>
      </c>
      <c r="K337">
        <v>0</v>
      </c>
      <c r="L337">
        <v>0</v>
      </c>
      <c r="N337" s="35"/>
      <c r="O337" s="35"/>
      <c r="P337" s="34"/>
      <c r="Q337" s="34"/>
      <c r="R337" s="34"/>
      <c r="S337" s="34"/>
      <c r="T337" s="34"/>
      <c r="U337" s="34"/>
    </row>
    <row r="338" spans="1:21">
      <c r="A338" t="s">
        <v>348</v>
      </c>
      <c r="B338" s="1">
        <v>0.28274305555555557</v>
      </c>
      <c r="C338" s="1">
        <v>0.17997685185185186</v>
      </c>
      <c r="D338" s="1">
        <v>3.1203703703703702E-2</v>
      </c>
      <c r="E338" s="1">
        <v>7.1562499999999987E-2</v>
      </c>
      <c r="F338">
        <v>20</v>
      </c>
      <c r="G338">
        <v>824</v>
      </c>
      <c r="H338">
        <v>498</v>
      </c>
      <c r="I338">
        <v>91</v>
      </c>
      <c r="J338">
        <v>0</v>
      </c>
      <c r="K338">
        <v>0</v>
      </c>
      <c r="L338">
        <v>0</v>
      </c>
      <c r="M338">
        <v>84.55</v>
      </c>
      <c r="N338" s="35"/>
      <c r="O338" s="35"/>
      <c r="P338" s="34"/>
      <c r="Q338" s="34"/>
      <c r="R338" s="34"/>
      <c r="S338" s="34"/>
      <c r="T338" s="34"/>
      <c r="U338" s="34"/>
    </row>
    <row r="339" spans="1:21">
      <c r="A339" t="s">
        <v>349</v>
      </c>
      <c r="B339" s="1">
        <v>0.57947916666666666</v>
      </c>
      <c r="C339" s="1">
        <v>0.43612268518518515</v>
      </c>
      <c r="D339" s="1">
        <v>0.1067361111111111</v>
      </c>
      <c r="E339" s="1">
        <v>3.6608796296296299E-2</v>
      </c>
      <c r="F339">
        <v>83</v>
      </c>
      <c r="G339">
        <v>876</v>
      </c>
      <c r="H339">
        <v>1188</v>
      </c>
      <c r="I339">
        <v>38</v>
      </c>
      <c r="J339">
        <v>0</v>
      </c>
      <c r="K339">
        <v>0</v>
      </c>
      <c r="L339">
        <v>0</v>
      </c>
      <c r="M339">
        <v>96.9</v>
      </c>
      <c r="N339" s="35"/>
      <c r="O339" s="35"/>
      <c r="P339" s="34"/>
      <c r="Q339" s="34"/>
      <c r="R339" s="34"/>
      <c r="S339" s="34"/>
      <c r="T339" s="34"/>
      <c r="U339" s="34"/>
    </row>
    <row r="340" spans="1:21">
      <c r="A340" t="s">
        <v>350</v>
      </c>
      <c r="B340" s="1">
        <v>0.33722222222222226</v>
      </c>
      <c r="C340" s="1">
        <v>0.26675925925925925</v>
      </c>
      <c r="D340" s="1">
        <v>3.8449074074074073E-2</v>
      </c>
      <c r="E340" s="1">
        <v>3.1990740740740743E-2</v>
      </c>
      <c r="F340">
        <v>89</v>
      </c>
      <c r="G340">
        <v>461</v>
      </c>
      <c r="H340">
        <v>0</v>
      </c>
      <c r="I340">
        <v>0</v>
      </c>
      <c r="J340">
        <v>0</v>
      </c>
      <c r="K340">
        <v>0</v>
      </c>
      <c r="L340">
        <v>0</v>
      </c>
      <c r="N340" s="35"/>
      <c r="O340" s="35"/>
      <c r="P340" s="34"/>
      <c r="Q340" s="34"/>
      <c r="R340" s="34"/>
      <c r="S340" s="34"/>
      <c r="T340" s="34"/>
      <c r="U340" s="34"/>
    </row>
    <row r="341" spans="1:21">
      <c r="A341" t="s">
        <v>351</v>
      </c>
      <c r="B341" s="1">
        <v>0.74578703703703697</v>
      </c>
      <c r="C341" s="1">
        <v>0.54864583333333339</v>
      </c>
      <c r="D341" s="1">
        <v>7.4594907407407415E-2</v>
      </c>
      <c r="E341" s="1">
        <v>0.12252314814814814</v>
      </c>
      <c r="F341">
        <v>51</v>
      </c>
      <c r="G341">
        <v>876</v>
      </c>
      <c r="H341">
        <v>189</v>
      </c>
      <c r="I341">
        <v>80</v>
      </c>
      <c r="J341">
        <v>0</v>
      </c>
      <c r="K341">
        <v>0</v>
      </c>
      <c r="L341">
        <v>0</v>
      </c>
      <c r="M341">
        <v>70.260000000000005</v>
      </c>
      <c r="N341" s="35"/>
      <c r="O341" s="35"/>
      <c r="P341" s="34"/>
      <c r="Q341" s="34"/>
      <c r="R341" s="34"/>
      <c r="S341" s="34"/>
      <c r="T341" s="34"/>
      <c r="U341" s="34"/>
    </row>
    <row r="342" spans="1:21">
      <c r="A342" t="s">
        <v>352</v>
      </c>
      <c r="B342" s="1">
        <v>0.13489583333333333</v>
      </c>
      <c r="C342" s="1">
        <v>8.1099537037037039E-2</v>
      </c>
      <c r="D342" s="1">
        <v>3.8194444444444446E-4</v>
      </c>
      <c r="E342" s="1">
        <v>5.3402777777777778E-2</v>
      </c>
      <c r="F342">
        <v>5</v>
      </c>
      <c r="G342">
        <v>104</v>
      </c>
      <c r="H342">
        <v>0</v>
      </c>
      <c r="I342">
        <v>0</v>
      </c>
      <c r="J342">
        <v>0</v>
      </c>
      <c r="K342">
        <v>0</v>
      </c>
      <c r="L342">
        <v>0</v>
      </c>
      <c r="N342" s="35"/>
      <c r="O342" s="35"/>
      <c r="P342" s="34"/>
      <c r="Q342" s="34"/>
      <c r="R342" s="34"/>
      <c r="S342" s="34"/>
      <c r="T342" s="34"/>
      <c r="U342" s="34"/>
    </row>
    <row r="343" spans="1:21">
      <c r="A343" t="s">
        <v>353</v>
      </c>
      <c r="B343" s="1">
        <v>7.3958333333333334E-2</v>
      </c>
      <c r="C343" s="1">
        <v>6.04050925925926E-2</v>
      </c>
      <c r="D343" s="1">
        <v>4.1319444444444442E-3</v>
      </c>
      <c r="E343" s="1">
        <v>9.3981481481481485E-3</v>
      </c>
      <c r="F343">
        <v>10</v>
      </c>
      <c r="G343">
        <v>140</v>
      </c>
      <c r="H343">
        <v>91</v>
      </c>
      <c r="I343">
        <v>5</v>
      </c>
      <c r="J343">
        <v>0</v>
      </c>
      <c r="K343">
        <v>0</v>
      </c>
      <c r="L343">
        <v>0</v>
      </c>
      <c r="M343">
        <v>94.79</v>
      </c>
      <c r="N343" s="35"/>
      <c r="O343" s="35"/>
      <c r="P343" s="34"/>
      <c r="Q343" s="34"/>
      <c r="R343" s="34"/>
      <c r="S343" s="34"/>
      <c r="T343" s="34"/>
      <c r="U343" s="34"/>
    </row>
    <row r="344" spans="1:21">
      <c r="A344" t="s">
        <v>354</v>
      </c>
      <c r="B344" s="1">
        <v>0.40394675925925921</v>
      </c>
      <c r="C344" s="1">
        <v>0.29203703703703704</v>
      </c>
      <c r="D344" s="1">
        <v>2.56712962962963E-2</v>
      </c>
      <c r="E344" s="1">
        <v>8.622685185185186E-2</v>
      </c>
      <c r="F344">
        <v>70</v>
      </c>
      <c r="G344">
        <v>1232</v>
      </c>
      <c r="H344">
        <v>863</v>
      </c>
      <c r="I344">
        <v>42</v>
      </c>
      <c r="J344">
        <v>0</v>
      </c>
      <c r="K344">
        <v>0</v>
      </c>
      <c r="L344">
        <v>0</v>
      </c>
      <c r="M344">
        <v>95.36</v>
      </c>
      <c r="N344" s="35"/>
      <c r="O344" s="35"/>
      <c r="P344" s="34"/>
      <c r="Q344" s="34"/>
      <c r="R344" s="34"/>
      <c r="S344" s="34"/>
      <c r="T344" s="34"/>
      <c r="U344" s="34"/>
    </row>
    <row r="345" spans="1:21">
      <c r="A345" t="s">
        <v>355</v>
      </c>
      <c r="B345" s="1">
        <v>0.40414351851851849</v>
      </c>
      <c r="C345" s="1">
        <v>0.33770833333333333</v>
      </c>
      <c r="D345" s="1">
        <v>2.5763888888888892E-2</v>
      </c>
      <c r="E345" s="1">
        <v>4.0659722222222222E-2</v>
      </c>
      <c r="F345">
        <v>34</v>
      </c>
      <c r="G345">
        <v>639</v>
      </c>
      <c r="H345">
        <v>273</v>
      </c>
      <c r="I345">
        <v>45</v>
      </c>
      <c r="J345">
        <v>0</v>
      </c>
      <c r="K345">
        <v>0</v>
      </c>
      <c r="L345">
        <v>0</v>
      </c>
      <c r="M345">
        <v>85.85</v>
      </c>
      <c r="N345" s="35"/>
      <c r="O345" s="35"/>
      <c r="P345" s="34"/>
      <c r="Q345" s="34"/>
      <c r="R345" s="34"/>
      <c r="S345" s="34"/>
      <c r="T345" s="34"/>
      <c r="U345" s="34"/>
    </row>
    <row r="346" spans="1:21">
      <c r="A346" t="s">
        <v>356</v>
      </c>
      <c r="B346" s="1">
        <v>0.25273148148148145</v>
      </c>
      <c r="C346" s="1">
        <v>0.22569444444444445</v>
      </c>
      <c r="D346" s="1">
        <v>2.2164351851851852E-2</v>
      </c>
      <c r="E346" s="1">
        <v>4.8611111111111112E-3</v>
      </c>
      <c r="F346">
        <v>39</v>
      </c>
      <c r="G346">
        <v>576</v>
      </c>
      <c r="H346">
        <v>263</v>
      </c>
      <c r="I346">
        <v>28</v>
      </c>
      <c r="J346">
        <v>0</v>
      </c>
      <c r="K346">
        <v>0</v>
      </c>
      <c r="L346">
        <v>0</v>
      </c>
      <c r="M346">
        <v>90.38</v>
      </c>
      <c r="N346" s="35"/>
      <c r="O346" s="35"/>
      <c r="P346" s="34"/>
      <c r="Q346" s="34"/>
      <c r="R346" s="34"/>
      <c r="S346" s="34"/>
      <c r="T346" s="34"/>
      <c r="U346" s="34"/>
    </row>
    <row r="347" spans="1:21">
      <c r="A347" t="s">
        <v>357</v>
      </c>
      <c r="B347" s="1">
        <v>0.24557870370370372</v>
      </c>
      <c r="C347" s="1">
        <v>0.22631944444444443</v>
      </c>
      <c r="D347" s="1">
        <v>1.1585648148148149E-2</v>
      </c>
      <c r="E347" s="1">
        <v>7.6620370370370366E-3</v>
      </c>
      <c r="F347">
        <v>132</v>
      </c>
      <c r="G347">
        <v>1803</v>
      </c>
      <c r="H347">
        <v>1809</v>
      </c>
      <c r="I347">
        <v>7</v>
      </c>
      <c r="J347">
        <v>0</v>
      </c>
      <c r="K347">
        <v>0</v>
      </c>
      <c r="L347">
        <v>0</v>
      </c>
      <c r="M347">
        <v>99.61</v>
      </c>
      <c r="N347" s="35"/>
      <c r="O347" s="35"/>
      <c r="P347" s="34"/>
      <c r="Q347" s="34"/>
      <c r="R347" s="34"/>
      <c r="S347" s="34"/>
      <c r="T347" s="34"/>
      <c r="U347" s="34"/>
    </row>
    <row r="348" spans="1:21">
      <c r="A348" t="s">
        <v>358</v>
      </c>
      <c r="B348" s="1">
        <v>0.28009259259259262</v>
      </c>
      <c r="C348" s="1">
        <v>0.20533564814814817</v>
      </c>
      <c r="D348" s="1">
        <v>5.4490740740740735E-2</v>
      </c>
      <c r="E348" s="1">
        <v>2.0254629629629629E-2</v>
      </c>
      <c r="F348">
        <v>8</v>
      </c>
      <c r="G348">
        <v>672</v>
      </c>
      <c r="H348">
        <v>0</v>
      </c>
      <c r="I348">
        <v>0</v>
      </c>
      <c r="J348">
        <v>0</v>
      </c>
      <c r="K348">
        <v>0</v>
      </c>
      <c r="L348">
        <v>0</v>
      </c>
      <c r="N348" s="35"/>
      <c r="O348" s="35"/>
      <c r="P348" s="34"/>
      <c r="Q348" s="34"/>
      <c r="R348" s="34"/>
      <c r="S348" s="34"/>
      <c r="T348" s="34"/>
      <c r="U348" s="34"/>
    </row>
    <row r="349" spans="1:21">
      <c r="A349" t="s">
        <v>359</v>
      </c>
      <c r="B349" s="1">
        <v>0.87667824074074074</v>
      </c>
      <c r="C349" s="1">
        <v>0.53068287037037043</v>
      </c>
      <c r="D349" s="1">
        <v>0.1469212962962963</v>
      </c>
      <c r="E349" s="1">
        <v>0.1990625</v>
      </c>
      <c r="F349">
        <v>46</v>
      </c>
      <c r="G349">
        <v>2042</v>
      </c>
      <c r="H349">
        <v>315</v>
      </c>
      <c r="I349">
        <v>2</v>
      </c>
      <c r="J349">
        <v>30</v>
      </c>
      <c r="K349">
        <v>8.9700000000000006</v>
      </c>
      <c r="L349">
        <v>0.04</v>
      </c>
      <c r="M349">
        <v>99.37</v>
      </c>
      <c r="N349" s="35"/>
      <c r="O349" s="35"/>
      <c r="P349" s="34"/>
      <c r="Q349" s="34"/>
      <c r="R349" s="34"/>
      <c r="S349" s="34"/>
      <c r="T349" s="34"/>
      <c r="U349" s="34"/>
    </row>
    <row r="350" spans="1:21">
      <c r="A350" t="s">
        <v>360</v>
      </c>
      <c r="B350" s="1">
        <v>0.25415509259259256</v>
      </c>
      <c r="C350" s="1">
        <v>0.22886574074074073</v>
      </c>
      <c r="D350" s="1">
        <v>1.5486111111111112E-2</v>
      </c>
      <c r="E350" s="1">
        <v>9.780092592592592E-3</v>
      </c>
      <c r="F350">
        <v>109</v>
      </c>
      <c r="G350">
        <v>1001</v>
      </c>
      <c r="H350">
        <v>1160</v>
      </c>
      <c r="I350">
        <v>43</v>
      </c>
      <c r="J350">
        <v>0</v>
      </c>
      <c r="K350">
        <v>0</v>
      </c>
      <c r="L350">
        <v>0</v>
      </c>
      <c r="M350">
        <v>96.43</v>
      </c>
      <c r="N350" s="35"/>
      <c r="O350" s="35"/>
      <c r="P350" s="34"/>
      <c r="Q350" s="34"/>
      <c r="R350" s="34"/>
      <c r="S350" s="34"/>
      <c r="T350" s="34"/>
      <c r="U350" s="34"/>
    </row>
    <row r="351" spans="1:21">
      <c r="A351" t="s">
        <v>361</v>
      </c>
      <c r="B351" s="1">
        <v>0.36162037037037037</v>
      </c>
      <c r="C351" s="1">
        <v>0.26421296296296298</v>
      </c>
      <c r="D351" s="1">
        <v>6.4571759259259259E-2</v>
      </c>
      <c r="E351" s="1">
        <v>3.2824074074074075E-2</v>
      </c>
      <c r="F351">
        <v>40</v>
      </c>
      <c r="G351">
        <v>1446</v>
      </c>
      <c r="H351">
        <v>145</v>
      </c>
      <c r="I351">
        <v>0</v>
      </c>
      <c r="J351">
        <v>16.12</v>
      </c>
      <c r="K351">
        <v>1.73</v>
      </c>
      <c r="L351">
        <v>0</v>
      </c>
      <c r="M351">
        <v>100</v>
      </c>
      <c r="N351" s="35"/>
      <c r="O351" s="35"/>
      <c r="P351" s="34"/>
      <c r="Q351" s="34"/>
      <c r="R351" s="34"/>
      <c r="S351" s="34"/>
      <c r="T351" s="34"/>
      <c r="U351" s="34"/>
    </row>
    <row r="352" spans="1:21">
      <c r="A352" t="s">
        <v>362</v>
      </c>
      <c r="B352" s="1">
        <v>0.46890046296296295</v>
      </c>
      <c r="C352" s="1">
        <v>0.16347222222222221</v>
      </c>
      <c r="D352" s="1">
        <v>0.23504629629629628</v>
      </c>
      <c r="E352" s="1">
        <v>7.0370370370370375E-2</v>
      </c>
      <c r="F352">
        <v>63</v>
      </c>
      <c r="G352">
        <v>198</v>
      </c>
      <c r="H352">
        <v>588</v>
      </c>
      <c r="I352">
        <v>101</v>
      </c>
      <c r="J352">
        <v>0</v>
      </c>
      <c r="K352">
        <v>0</v>
      </c>
      <c r="L352">
        <v>0</v>
      </c>
      <c r="M352">
        <v>85.34</v>
      </c>
      <c r="N352" s="35"/>
      <c r="O352" s="35"/>
      <c r="P352" s="34"/>
      <c r="Q352" s="34"/>
      <c r="R352" s="34"/>
      <c r="S352" s="34"/>
      <c r="T352" s="34"/>
      <c r="U352" s="34"/>
    </row>
    <row r="353" spans="1:21">
      <c r="A353" t="s">
        <v>363</v>
      </c>
      <c r="B353" s="1">
        <v>0.23070601851851849</v>
      </c>
      <c r="C353" s="1">
        <v>0.13974537037037038</v>
      </c>
      <c r="D353" s="1">
        <v>6.0509259259259263E-2</v>
      </c>
      <c r="E353" s="1">
        <v>3.0439814814814819E-2</v>
      </c>
      <c r="F353">
        <v>6</v>
      </c>
      <c r="G353">
        <v>172</v>
      </c>
      <c r="H353">
        <v>0</v>
      </c>
      <c r="I353">
        <v>0</v>
      </c>
      <c r="J353">
        <v>1.19</v>
      </c>
      <c r="K353">
        <v>0</v>
      </c>
      <c r="L353">
        <v>0</v>
      </c>
      <c r="N353" s="35"/>
      <c r="O353" s="35"/>
      <c r="P353" s="34"/>
      <c r="Q353" s="34"/>
      <c r="R353" s="34"/>
      <c r="S353" s="34"/>
      <c r="T353" s="34"/>
      <c r="U353" s="34"/>
    </row>
    <row r="354" spans="1:21">
      <c r="A354" t="s">
        <v>364</v>
      </c>
      <c r="B354" s="1">
        <v>0.53081018518518519</v>
      </c>
      <c r="C354" s="1">
        <v>0.47208333333333335</v>
      </c>
      <c r="D354" s="1">
        <v>9.2708333333333341E-3</v>
      </c>
      <c r="E354" s="1">
        <v>4.943287037037037E-2</v>
      </c>
      <c r="F354">
        <v>174</v>
      </c>
      <c r="G354">
        <v>1967</v>
      </c>
      <c r="H354">
        <v>208</v>
      </c>
      <c r="I354">
        <v>57</v>
      </c>
      <c r="J354">
        <v>0</v>
      </c>
      <c r="K354">
        <v>0</v>
      </c>
      <c r="L354">
        <v>0</v>
      </c>
      <c r="M354">
        <v>78.489999999999995</v>
      </c>
      <c r="N354" s="35"/>
      <c r="O354" s="35"/>
      <c r="P354" s="34"/>
      <c r="Q354" s="34"/>
      <c r="R354" s="34"/>
      <c r="S354" s="34"/>
      <c r="T354" s="34"/>
      <c r="U354" s="34"/>
    </row>
    <row r="355" spans="1:21">
      <c r="A355" t="s">
        <v>365</v>
      </c>
      <c r="B355" s="1">
        <v>0.28189814814814812</v>
      </c>
      <c r="C355" s="1">
        <v>0.22245370370370368</v>
      </c>
      <c r="D355" s="1">
        <v>1.4918981481481483E-2</v>
      </c>
      <c r="E355" s="1">
        <v>4.4513888888888888E-2</v>
      </c>
      <c r="F355">
        <v>61</v>
      </c>
      <c r="G355">
        <v>611</v>
      </c>
      <c r="H355">
        <v>308</v>
      </c>
      <c r="I355">
        <v>77</v>
      </c>
      <c r="J355">
        <v>0</v>
      </c>
      <c r="K355">
        <v>0</v>
      </c>
      <c r="L355">
        <v>0</v>
      </c>
      <c r="M355">
        <v>80</v>
      </c>
      <c r="N355" s="35"/>
      <c r="O355" s="35"/>
      <c r="P355" s="34"/>
      <c r="Q355" s="34"/>
      <c r="R355" s="34"/>
      <c r="S355" s="34"/>
      <c r="T355" s="34"/>
      <c r="U355" s="34"/>
    </row>
    <row r="356" spans="1:21">
      <c r="A356" t="s">
        <v>366</v>
      </c>
      <c r="B356" s="1">
        <v>0.31296296296296294</v>
      </c>
      <c r="C356" s="1">
        <v>0.24607638888888891</v>
      </c>
      <c r="D356" s="1">
        <v>4.7754629629629626E-2</v>
      </c>
      <c r="E356" s="1">
        <v>1.9120370370370371E-2</v>
      </c>
      <c r="F356">
        <v>24</v>
      </c>
      <c r="G356">
        <v>1311</v>
      </c>
      <c r="H356">
        <v>386</v>
      </c>
      <c r="I356">
        <v>108</v>
      </c>
      <c r="J356">
        <v>16.3</v>
      </c>
      <c r="K356">
        <v>5.6</v>
      </c>
      <c r="L356">
        <v>0.42</v>
      </c>
      <c r="M356">
        <v>78.14</v>
      </c>
      <c r="N356" s="35"/>
      <c r="O356" s="35"/>
      <c r="P356" s="34"/>
      <c r="Q356" s="34"/>
      <c r="R356" s="34"/>
      <c r="S356" s="34"/>
      <c r="T356" s="34"/>
      <c r="U356" s="34"/>
    </row>
    <row r="357" spans="1:21">
      <c r="A357" t="s">
        <v>367</v>
      </c>
      <c r="B357" s="1">
        <v>0.61443287037037042</v>
      </c>
      <c r="C357" s="1">
        <v>0.2366435185185185</v>
      </c>
      <c r="D357" s="1">
        <v>0.37057870370370366</v>
      </c>
      <c r="E357" s="1">
        <v>7.1990740740740739E-3</v>
      </c>
      <c r="F357">
        <v>35</v>
      </c>
      <c r="G357">
        <v>680</v>
      </c>
      <c r="H357">
        <v>75</v>
      </c>
      <c r="I357">
        <v>0</v>
      </c>
      <c r="J357">
        <v>0</v>
      </c>
      <c r="K357">
        <v>0</v>
      </c>
      <c r="L357">
        <v>0</v>
      </c>
      <c r="M357">
        <v>100</v>
      </c>
      <c r="N357" s="35"/>
      <c r="O357" s="35"/>
      <c r="P357" s="34"/>
      <c r="Q357" s="34"/>
      <c r="R357" s="34"/>
      <c r="S357" s="34"/>
      <c r="T357" s="34"/>
      <c r="U357" s="34"/>
    </row>
    <row r="358" spans="1:21">
      <c r="A358" t="s">
        <v>368</v>
      </c>
      <c r="B358" s="1">
        <v>7.9745370370370369E-2</v>
      </c>
      <c r="C358" s="1">
        <v>7.2650462962962958E-2</v>
      </c>
      <c r="D358" s="1">
        <v>0</v>
      </c>
      <c r="E358" s="1">
        <v>7.0949074074074074E-3</v>
      </c>
      <c r="F358">
        <v>19</v>
      </c>
      <c r="G358">
        <v>124</v>
      </c>
      <c r="H358">
        <v>13</v>
      </c>
      <c r="I358">
        <v>3</v>
      </c>
      <c r="J358">
        <v>0</v>
      </c>
      <c r="K358">
        <v>0</v>
      </c>
      <c r="L358">
        <v>0</v>
      </c>
      <c r="M358">
        <v>81.25</v>
      </c>
      <c r="N358" s="35"/>
      <c r="O358" s="35"/>
      <c r="P358" s="34"/>
      <c r="Q358" s="34"/>
      <c r="R358" s="34"/>
      <c r="S358" s="34"/>
      <c r="T358" s="34"/>
      <c r="U358" s="34"/>
    </row>
    <row r="359" spans="1:21">
      <c r="A359" t="s">
        <v>369</v>
      </c>
      <c r="B359" s="1">
        <v>0.96105324074074072</v>
      </c>
      <c r="C359" s="1">
        <v>0.74111111111111105</v>
      </c>
      <c r="D359" s="1">
        <v>0.11638888888888889</v>
      </c>
      <c r="E359" s="1">
        <v>0.10354166666666666</v>
      </c>
      <c r="F359">
        <v>89</v>
      </c>
      <c r="G359">
        <v>1865</v>
      </c>
      <c r="H359">
        <v>408</v>
      </c>
      <c r="I359">
        <v>37</v>
      </c>
      <c r="J359">
        <v>0</v>
      </c>
      <c r="K359">
        <v>0</v>
      </c>
      <c r="L359">
        <v>0</v>
      </c>
      <c r="M359">
        <v>91.69</v>
      </c>
      <c r="N359" s="35"/>
      <c r="O359" s="35"/>
      <c r="P359" s="34"/>
      <c r="Q359" s="34"/>
      <c r="R359" s="34"/>
      <c r="S359" s="34"/>
      <c r="T359" s="34"/>
      <c r="U359" s="34"/>
    </row>
    <row r="360" spans="1:21">
      <c r="A360" t="s">
        <v>370</v>
      </c>
      <c r="B360" s="1">
        <v>0.66263888888888889</v>
      </c>
      <c r="C360" s="1">
        <v>0.42248842592592589</v>
      </c>
      <c r="D360" s="1">
        <v>9.2106481481481484E-2</v>
      </c>
      <c r="E360" s="1">
        <v>0.14804398148148148</v>
      </c>
      <c r="F360">
        <v>72</v>
      </c>
      <c r="G360">
        <v>810</v>
      </c>
      <c r="H360">
        <v>650</v>
      </c>
      <c r="I360">
        <v>26</v>
      </c>
      <c r="J360">
        <v>0</v>
      </c>
      <c r="K360">
        <v>0</v>
      </c>
      <c r="L360">
        <v>0</v>
      </c>
      <c r="M360">
        <v>96.15</v>
      </c>
      <c r="N360" s="35"/>
      <c r="O360" s="35"/>
      <c r="P360" s="34"/>
      <c r="Q360" s="34"/>
      <c r="R360" s="34"/>
      <c r="S360" s="34"/>
      <c r="T360" s="34"/>
      <c r="U360" s="34"/>
    </row>
    <row r="361" spans="1:21">
      <c r="A361" t="s">
        <v>371</v>
      </c>
      <c r="B361" s="1">
        <v>0.32325231481481481</v>
      </c>
      <c r="C361" s="1">
        <v>0.20196759259259259</v>
      </c>
      <c r="D361" s="1">
        <v>0.10693287037037037</v>
      </c>
      <c r="E361" s="1">
        <v>1.4328703703703703E-2</v>
      </c>
      <c r="F361">
        <v>82</v>
      </c>
      <c r="G361">
        <v>436</v>
      </c>
      <c r="H361">
        <v>594</v>
      </c>
      <c r="I361">
        <v>151</v>
      </c>
      <c r="J361">
        <v>0</v>
      </c>
      <c r="K361">
        <v>0</v>
      </c>
      <c r="L361">
        <v>0</v>
      </c>
      <c r="M361">
        <v>79.73</v>
      </c>
      <c r="N361" s="35"/>
      <c r="O361" s="35"/>
      <c r="P361" s="34"/>
      <c r="Q361" s="34"/>
      <c r="R361" s="34"/>
      <c r="S361" s="34"/>
      <c r="T361" s="34"/>
      <c r="U361" s="34"/>
    </row>
    <row r="362" spans="1:21">
      <c r="A362" t="s">
        <v>372</v>
      </c>
      <c r="B362" s="1">
        <v>0.24736111111111111</v>
      </c>
      <c r="C362" s="1">
        <v>0.17504629629629631</v>
      </c>
      <c r="D362" s="1">
        <v>2.2789351851851852E-2</v>
      </c>
      <c r="E362" s="1">
        <v>4.9513888888888892E-2</v>
      </c>
      <c r="F362">
        <v>11</v>
      </c>
      <c r="G362">
        <v>277</v>
      </c>
      <c r="H362">
        <v>0</v>
      </c>
      <c r="I362">
        <v>0</v>
      </c>
      <c r="J362">
        <v>0</v>
      </c>
      <c r="K362">
        <v>0</v>
      </c>
      <c r="L362">
        <v>0</v>
      </c>
      <c r="N362" s="35"/>
      <c r="O362" s="35"/>
      <c r="P362" s="34"/>
      <c r="Q362" s="34"/>
      <c r="R362" s="34"/>
      <c r="S362" s="34"/>
      <c r="T362" s="34"/>
      <c r="U362" s="34"/>
    </row>
    <row r="363" spans="1:21">
      <c r="A363" t="s">
        <v>373</v>
      </c>
      <c r="B363" s="1">
        <v>0.28554398148148147</v>
      </c>
      <c r="C363" s="1">
        <v>0.17402777777777778</v>
      </c>
      <c r="D363" s="1">
        <v>5.9907407407407409E-2</v>
      </c>
      <c r="E363" s="1">
        <v>5.1597222222222218E-2</v>
      </c>
      <c r="F363">
        <v>106</v>
      </c>
      <c r="G363">
        <v>445</v>
      </c>
      <c r="H363">
        <v>559</v>
      </c>
      <c r="I363">
        <v>184</v>
      </c>
      <c r="J363">
        <v>0</v>
      </c>
      <c r="K363">
        <v>0</v>
      </c>
      <c r="L363">
        <v>0</v>
      </c>
      <c r="M363">
        <v>75.239999999999995</v>
      </c>
      <c r="N363" s="35"/>
      <c r="O363" s="35"/>
      <c r="P363" s="34"/>
      <c r="Q363" s="34"/>
      <c r="R363" s="34"/>
      <c r="S363" s="34"/>
      <c r="T363" s="34"/>
      <c r="U363" s="34"/>
    </row>
    <row r="364" spans="1:21">
      <c r="A364" t="s">
        <v>374</v>
      </c>
      <c r="B364" s="1">
        <v>0.51518518518518519</v>
      </c>
      <c r="C364" s="1">
        <v>0.33939814814814812</v>
      </c>
      <c r="D364" s="1">
        <v>0.10304398148148149</v>
      </c>
      <c r="E364" s="1">
        <v>7.273148148148148E-2</v>
      </c>
      <c r="F364">
        <v>158</v>
      </c>
      <c r="G364">
        <v>1515</v>
      </c>
      <c r="H364">
        <v>1172</v>
      </c>
      <c r="I364">
        <v>102</v>
      </c>
      <c r="J364">
        <v>0</v>
      </c>
      <c r="K364">
        <v>0</v>
      </c>
      <c r="L364">
        <v>0</v>
      </c>
      <c r="M364">
        <v>91.99</v>
      </c>
      <c r="N364" s="35"/>
      <c r="O364" s="35"/>
      <c r="P364" s="34"/>
      <c r="Q364" s="34"/>
      <c r="R364" s="34"/>
      <c r="S364" s="34"/>
      <c r="T364" s="34"/>
      <c r="U364" s="34"/>
    </row>
    <row r="365" spans="1:21">
      <c r="A365" t="s">
        <v>375</v>
      </c>
      <c r="B365" s="1">
        <v>2.1574074074074075E-2</v>
      </c>
      <c r="C365" s="1">
        <v>1.9016203703703705E-2</v>
      </c>
      <c r="D365" s="1">
        <v>2.2800925925925927E-3</v>
      </c>
      <c r="E365" s="1">
        <v>2.6620370370370372E-4</v>
      </c>
      <c r="F365">
        <v>27</v>
      </c>
      <c r="G365">
        <v>70</v>
      </c>
      <c r="H365">
        <v>636</v>
      </c>
      <c r="I365">
        <v>62</v>
      </c>
      <c r="J365">
        <v>0</v>
      </c>
      <c r="K365">
        <v>0</v>
      </c>
      <c r="L365">
        <v>0</v>
      </c>
      <c r="M365">
        <v>91.12</v>
      </c>
      <c r="N365" s="35"/>
      <c r="O365" s="35"/>
      <c r="P365" s="34"/>
      <c r="Q365" s="34"/>
      <c r="R365" s="34"/>
      <c r="S365" s="34"/>
      <c r="T365" s="34"/>
      <c r="U365" s="34"/>
    </row>
    <row r="366" spans="1:21">
      <c r="A366" t="s">
        <v>376</v>
      </c>
      <c r="B366" s="1">
        <v>0.1215625</v>
      </c>
      <c r="C366" s="1">
        <v>8.1631944444444438E-2</v>
      </c>
      <c r="D366" s="1">
        <v>1.6203703703703703E-4</v>
      </c>
      <c r="E366" s="1">
        <v>3.9756944444444449E-2</v>
      </c>
      <c r="F366">
        <v>13</v>
      </c>
      <c r="G366">
        <v>258</v>
      </c>
      <c r="H366">
        <v>108</v>
      </c>
      <c r="I366">
        <v>1</v>
      </c>
      <c r="J366">
        <v>0</v>
      </c>
      <c r="K366">
        <v>0</v>
      </c>
      <c r="L366">
        <v>0</v>
      </c>
      <c r="M366">
        <v>99.08</v>
      </c>
      <c r="N366" s="35"/>
      <c r="O366" s="35"/>
      <c r="P366" s="34"/>
      <c r="Q366" s="34"/>
      <c r="R366" s="34"/>
      <c r="S366" s="34"/>
      <c r="T366" s="34"/>
      <c r="U366" s="34"/>
    </row>
    <row r="367" spans="1:21">
      <c r="A367" t="s">
        <v>377</v>
      </c>
      <c r="B367" s="1">
        <v>0.39781249999999996</v>
      </c>
      <c r="C367" s="1">
        <v>0.29798611111111112</v>
      </c>
      <c r="D367" s="1">
        <v>6.6875000000000004E-2</v>
      </c>
      <c r="E367" s="1">
        <v>3.2939814814814811E-2</v>
      </c>
      <c r="F367">
        <v>30</v>
      </c>
      <c r="G367">
        <v>470</v>
      </c>
      <c r="H367">
        <v>214</v>
      </c>
      <c r="I367">
        <v>14</v>
      </c>
      <c r="J367">
        <v>0</v>
      </c>
      <c r="K367">
        <v>0</v>
      </c>
      <c r="L367">
        <v>0</v>
      </c>
      <c r="M367">
        <v>93.86</v>
      </c>
      <c r="N367" s="35"/>
      <c r="O367" s="35"/>
      <c r="P367" s="34"/>
      <c r="Q367" s="34"/>
      <c r="R367" s="34"/>
      <c r="S367" s="34"/>
      <c r="T367" s="34"/>
      <c r="U367" s="34"/>
    </row>
    <row r="368" spans="1:21">
      <c r="A368" t="s">
        <v>378</v>
      </c>
      <c r="B368" s="1">
        <v>0.84670138888888891</v>
      </c>
      <c r="C368" s="1">
        <v>0.63953703703703701</v>
      </c>
      <c r="D368" s="1">
        <v>0.15459490740740742</v>
      </c>
      <c r="E368" s="1">
        <v>5.2557870370370373E-2</v>
      </c>
      <c r="F368">
        <v>126</v>
      </c>
      <c r="G368">
        <v>1434</v>
      </c>
      <c r="H368">
        <v>668</v>
      </c>
      <c r="I368">
        <v>78</v>
      </c>
      <c r="J368">
        <v>0</v>
      </c>
      <c r="K368">
        <v>0</v>
      </c>
      <c r="L368">
        <v>0</v>
      </c>
      <c r="M368">
        <v>89.54</v>
      </c>
      <c r="N368" s="35"/>
      <c r="O368" s="35"/>
      <c r="P368" s="34"/>
      <c r="Q368" s="34"/>
      <c r="R368" s="34"/>
      <c r="S368" s="34"/>
      <c r="T368" s="34"/>
      <c r="U368" s="34"/>
    </row>
    <row r="369" spans="1:21">
      <c r="A369" t="s">
        <v>379</v>
      </c>
      <c r="B369" s="1">
        <v>0.21056712962962965</v>
      </c>
      <c r="C369" s="1">
        <v>0.1380902777777778</v>
      </c>
      <c r="D369" s="1">
        <v>2.1805555555555554E-2</v>
      </c>
      <c r="E369" s="1">
        <v>5.0659722222222224E-2</v>
      </c>
      <c r="F369">
        <v>15</v>
      </c>
      <c r="G369">
        <v>849</v>
      </c>
      <c r="H369">
        <v>0</v>
      </c>
      <c r="I369">
        <v>0</v>
      </c>
      <c r="J369">
        <v>0</v>
      </c>
      <c r="K369">
        <v>0</v>
      </c>
      <c r="L369">
        <v>0</v>
      </c>
      <c r="N369" s="35"/>
      <c r="O369" s="35"/>
      <c r="P369" s="34"/>
      <c r="Q369" s="34"/>
      <c r="R369" s="34"/>
      <c r="S369" s="34"/>
      <c r="T369" s="34"/>
      <c r="U369" s="34"/>
    </row>
    <row r="370" spans="1:21">
      <c r="A370" t="s">
        <v>380</v>
      </c>
      <c r="B370" s="1">
        <v>0.30762731481481481</v>
      </c>
      <c r="C370" s="1">
        <v>0.17812500000000001</v>
      </c>
      <c r="D370" s="1">
        <v>6.9328703703703712E-2</v>
      </c>
      <c r="E370" s="1">
        <v>6.0162037037037042E-2</v>
      </c>
      <c r="F370">
        <v>28</v>
      </c>
      <c r="G370">
        <v>367</v>
      </c>
      <c r="H370">
        <v>88</v>
      </c>
      <c r="I370">
        <v>24</v>
      </c>
      <c r="J370">
        <v>0</v>
      </c>
      <c r="K370">
        <v>0</v>
      </c>
      <c r="L370">
        <v>0</v>
      </c>
      <c r="M370">
        <v>78.569999999999993</v>
      </c>
      <c r="N370" s="35"/>
      <c r="O370" s="35"/>
      <c r="P370" s="34"/>
      <c r="Q370" s="34"/>
      <c r="R370" s="34"/>
      <c r="S370" s="34"/>
      <c r="T370" s="34"/>
      <c r="U370" s="34"/>
    </row>
    <row r="371" spans="1:21">
      <c r="A371" t="s">
        <v>381</v>
      </c>
      <c r="B371" s="1">
        <v>0.28236111111111112</v>
      </c>
      <c r="C371" s="1">
        <v>0.21194444444444446</v>
      </c>
      <c r="D371" s="1">
        <v>2.97337962962963E-2</v>
      </c>
      <c r="E371" s="1">
        <v>4.0671296296296296E-2</v>
      </c>
      <c r="F371">
        <v>42</v>
      </c>
      <c r="G371">
        <v>580</v>
      </c>
      <c r="H371">
        <v>78</v>
      </c>
      <c r="I371">
        <v>2</v>
      </c>
      <c r="J371">
        <v>0</v>
      </c>
      <c r="K371">
        <v>0</v>
      </c>
      <c r="L371">
        <v>0</v>
      </c>
      <c r="M371">
        <v>97.5</v>
      </c>
      <c r="N371" s="35"/>
      <c r="O371" s="35"/>
      <c r="P371" s="34"/>
      <c r="Q371" s="34"/>
      <c r="R371" s="34"/>
      <c r="S371" s="34"/>
      <c r="T371" s="34"/>
      <c r="U371" s="34"/>
    </row>
    <row r="372" spans="1:21">
      <c r="A372" t="s">
        <v>382</v>
      </c>
      <c r="B372" s="1">
        <v>0.24145833333333333</v>
      </c>
      <c r="C372" s="1">
        <v>0.2074074074074074</v>
      </c>
      <c r="D372" s="1">
        <v>2.1840277777777778E-2</v>
      </c>
      <c r="E372" s="1">
        <v>1.2210648148148146E-2</v>
      </c>
      <c r="F372">
        <v>30</v>
      </c>
      <c r="G372">
        <v>430</v>
      </c>
      <c r="H372">
        <v>0</v>
      </c>
      <c r="I372">
        <v>0</v>
      </c>
      <c r="J372">
        <v>0</v>
      </c>
      <c r="K372">
        <v>0</v>
      </c>
      <c r="L372">
        <v>0</v>
      </c>
      <c r="N372" s="35"/>
      <c r="O372" s="35"/>
      <c r="P372" s="34"/>
      <c r="Q372" s="34"/>
      <c r="R372" s="34"/>
      <c r="S372" s="34"/>
      <c r="T372" s="34"/>
      <c r="U372" s="34"/>
    </row>
    <row r="373" spans="1:21">
      <c r="A373" t="s">
        <v>383</v>
      </c>
      <c r="B373" s="1">
        <v>0</v>
      </c>
      <c r="C373" s="1">
        <v>0</v>
      </c>
      <c r="D373" s="1">
        <v>0</v>
      </c>
      <c r="E373" s="1">
        <v>0</v>
      </c>
      <c r="F373">
        <v>0</v>
      </c>
      <c r="G373">
        <v>0</v>
      </c>
      <c r="H373">
        <v>6</v>
      </c>
      <c r="I373">
        <v>0</v>
      </c>
      <c r="J373">
        <v>0</v>
      </c>
      <c r="K373">
        <v>0</v>
      </c>
      <c r="L373">
        <v>0</v>
      </c>
      <c r="M373">
        <v>100</v>
      </c>
      <c r="N373" s="35"/>
      <c r="O373" s="35"/>
      <c r="P373" s="34"/>
      <c r="Q373" s="34"/>
      <c r="R373" s="34"/>
      <c r="S373" s="34"/>
      <c r="T373" s="34"/>
      <c r="U373" s="34"/>
    </row>
    <row r="374" spans="1:21">
      <c r="A374" t="s">
        <v>384</v>
      </c>
      <c r="B374" s="1">
        <v>0.27155092592592595</v>
      </c>
      <c r="C374" s="1">
        <v>0.20883101851851851</v>
      </c>
      <c r="D374" s="1">
        <v>4.6956018518518522E-2</v>
      </c>
      <c r="E374" s="1">
        <v>1.5763888888888886E-2</v>
      </c>
      <c r="F374">
        <v>85</v>
      </c>
      <c r="G374">
        <v>1085</v>
      </c>
      <c r="H374">
        <v>588</v>
      </c>
      <c r="I374">
        <v>70</v>
      </c>
      <c r="J374">
        <v>0</v>
      </c>
      <c r="K374">
        <v>0</v>
      </c>
      <c r="L374">
        <v>0</v>
      </c>
      <c r="M374">
        <v>89.36</v>
      </c>
      <c r="N374" s="35"/>
      <c r="O374" s="35"/>
      <c r="P374" s="34"/>
      <c r="Q374" s="34"/>
      <c r="R374" s="34"/>
      <c r="S374" s="34"/>
      <c r="T374" s="34"/>
      <c r="U374" s="34"/>
    </row>
    <row r="375" spans="1:21">
      <c r="A375" t="s">
        <v>385</v>
      </c>
      <c r="B375" s="1">
        <v>0.4635185185185185</v>
      </c>
      <c r="C375" s="1">
        <v>0.34335648148148151</v>
      </c>
      <c r="D375" s="1">
        <v>4.5833333333333337E-2</v>
      </c>
      <c r="E375" s="1">
        <v>7.4317129629629622E-2</v>
      </c>
      <c r="F375">
        <v>57</v>
      </c>
      <c r="G375">
        <v>782</v>
      </c>
      <c r="H375">
        <v>614</v>
      </c>
      <c r="I375">
        <v>58</v>
      </c>
      <c r="J375">
        <v>0</v>
      </c>
      <c r="K375">
        <v>0</v>
      </c>
      <c r="L375">
        <v>0</v>
      </c>
      <c r="M375">
        <v>91.37</v>
      </c>
      <c r="N375" s="35"/>
      <c r="O375" s="35"/>
      <c r="P375" s="34"/>
      <c r="Q375" s="34"/>
      <c r="R375" s="34"/>
      <c r="S375" s="34"/>
      <c r="T375" s="34"/>
      <c r="U375" s="34"/>
    </row>
    <row r="376" spans="1:21">
      <c r="A376" t="s">
        <v>386</v>
      </c>
      <c r="B376" s="1">
        <v>0.25311342592592595</v>
      </c>
      <c r="C376" s="1">
        <v>0.13918981481481482</v>
      </c>
      <c r="D376" s="1">
        <v>8.5092592592592595E-2</v>
      </c>
      <c r="E376" s="1">
        <v>2.8819444444444443E-2</v>
      </c>
      <c r="F376">
        <v>20</v>
      </c>
      <c r="G376">
        <v>401</v>
      </c>
      <c r="H376">
        <v>388</v>
      </c>
      <c r="I376">
        <v>35</v>
      </c>
      <c r="J376">
        <v>11</v>
      </c>
      <c r="K376">
        <v>15.13</v>
      </c>
      <c r="L376">
        <v>0.79</v>
      </c>
      <c r="M376">
        <v>91.73</v>
      </c>
      <c r="N376" s="35"/>
      <c r="O376" s="35"/>
      <c r="P376" s="34"/>
      <c r="Q376" s="34"/>
      <c r="R376" s="34"/>
      <c r="S376" s="34"/>
      <c r="T376" s="34"/>
      <c r="U376" s="34"/>
    </row>
    <row r="377" spans="1:21">
      <c r="A377" t="s">
        <v>387</v>
      </c>
      <c r="B377" s="1">
        <v>0.37695601851851851</v>
      </c>
      <c r="C377" s="1">
        <v>0.33206018518518515</v>
      </c>
      <c r="D377" s="1">
        <v>8.2523148148148148E-3</v>
      </c>
      <c r="E377" s="1">
        <v>3.6631944444444446E-2</v>
      </c>
      <c r="F377">
        <v>60</v>
      </c>
      <c r="G377">
        <v>1201</v>
      </c>
      <c r="H377">
        <v>819</v>
      </c>
      <c r="I377">
        <v>57</v>
      </c>
      <c r="J377">
        <v>0</v>
      </c>
      <c r="K377">
        <v>0</v>
      </c>
      <c r="L377">
        <v>0</v>
      </c>
      <c r="M377">
        <v>93.49</v>
      </c>
      <c r="N377" s="35"/>
      <c r="O377" s="35"/>
      <c r="P377" s="34"/>
      <c r="Q377" s="34"/>
      <c r="R377" s="34"/>
      <c r="S377" s="34"/>
      <c r="T377" s="34"/>
      <c r="U377" s="34"/>
    </row>
    <row r="378" spans="1:21">
      <c r="A378" t="s">
        <v>388</v>
      </c>
      <c r="B378" s="1">
        <v>9.9074074074074082E-3</v>
      </c>
      <c r="C378" s="1">
        <v>6.5624999999999998E-3</v>
      </c>
      <c r="D378" s="1">
        <v>2.8009259259259259E-3</v>
      </c>
      <c r="E378" s="1">
        <v>5.3240740740740744E-4</v>
      </c>
      <c r="F378">
        <v>3</v>
      </c>
      <c r="G378">
        <v>30</v>
      </c>
      <c r="H378">
        <v>0</v>
      </c>
      <c r="I378">
        <v>0</v>
      </c>
      <c r="J378">
        <v>0</v>
      </c>
      <c r="K378">
        <v>0</v>
      </c>
      <c r="L378">
        <v>0</v>
      </c>
      <c r="N378" s="35"/>
      <c r="O378" s="35"/>
      <c r="P378" s="34"/>
      <c r="Q378" s="34"/>
      <c r="R378" s="34"/>
      <c r="S378" s="34"/>
      <c r="T378" s="34"/>
      <c r="U378" s="34"/>
    </row>
    <row r="379" spans="1:21">
      <c r="A379" t="s">
        <v>389</v>
      </c>
      <c r="B379" s="1">
        <v>0.44785879629629632</v>
      </c>
      <c r="C379" s="1">
        <v>0.23511574074074074</v>
      </c>
      <c r="D379" s="1">
        <v>0.17056712962962964</v>
      </c>
      <c r="E379" s="1">
        <v>4.2175925925925922E-2</v>
      </c>
      <c r="F379">
        <v>36</v>
      </c>
      <c r="G379">
        <v>418</v>
      </c>
      <c r="H379">
        <v>0</v>
      </c>
      <c r="I379">
        <v>0</v>
      </c>
      <c r="J379">
        <v>0</v>
      </c>
      <c r="K379">
        <v>0</v>
      </c>
      <c r="L379">
        <v>0</v>
      </c>
      <c r="N379" s="35"/>
      <c r="O379" s="35"/>
      <c r="P379" s="34"/>
      <c r="Q379" s="34"/>
      <c r="R379" s="34"/>
      <c r="S379" s="34"/>
      <c r="T379" s="34"/>
      <c r="U379" s="34"/>
    </row>
    <row r="380" spans="1:21">
      <c r="A380" t="s">
        <v>390</v>
      </c>
      <c r="B380" s="1">
        <v>0.65388888888888885</v>
      </c>
      <c r="C380" s="1">
        <v>0.3699884259259259</v>
      </c>
      <c r="D380" s="1">
        <v>0.25975694444444447</v>
      </c>
      <c r="E380" s="1">
        <v>2.4143518518518519E-2</v>
      </c>
      <c r="F380">
        <v>36</v>
      </c>
      <c r="G380">
        <v>719</v>
      </c>
      <c r="H380">
        <v>0</v>
      </c>
      <c r="I380">
        <v>0</v>
      </c>
      <c r="J380">
        <v>0</v>
      </c>
      <c r="K380">
        <v>0</v>
      </c>
      <c r="L380">
        <v>0</v>
      </c>
      <c r="N380" s="35"/>
      <c r="O380" s="35"/>
      <c r="P380" s="34"/>
      <c r="Q380" s="34"/>
      <c r="R380" s="34"/>
      <c r="S380" s="34"/>
      <c r="T380" s="34"/>
      <c r="U380" s="34"/>
    </row>
    <row r="381" spans="1:21">
      <c r="A381" t="s">
        <v>391</v>
      </c>
      <c r="B381" s="1">
        <v>0.3752314814814815</v>
      </c>
      <c r="C381" s="1">
        <v>0.31</v>
      </c>
      <c r="D381" s="1">
        <v>3.5648148148148151E-2</v>
      </c>
      <c r="E381" s="1">
        <v>2.9560185185185189E-2</v>
      </c>
      <c r="F381">
        <v>34</v>
      </c>
      <c r="G381">
        <v>558</v>
      </c>
      <c r="H381">
        <v>363</v>
      </c>
      <c r="I381">
        <v>22</v>
      </c>
      <c r="J381">
        <v>0</v>
      </c>
      <c r="K381">
        <v>0</v>
      </c>
      <c r="L381">
        <v>0</v>
      </c>
      <c r="M381">
        <v>94.29</v>
      </c>
      <c r="N381" s="35"/>
      <c r="O381" s="35"/>
      <c r="P381" s="34"/>
      <c r="Q381" s="34"/>
      <c r="R381" s="34"/>
      <c r="S381" s="34"/>
      <c r="T381" s="34"/>
      <c r="U381" s="34"/>
    </row>
    <row r="382" spans="1:21">
      <c r="A382" t="s">
        <v>392</v>
      </c>
      <c r="B382" s="1">
        <v>0.39665509259259263</v>
      </c>
      <c r="C382" s="1">
        <v>0.23928240740740739</v>
      </c>
      <c r="D382" s="1">
        <v>5.7037037037037032E-2</v>
      </c>
      <c r="E382" s="1">
        <v>0.10032407407407407</v>
      </c>
      <c r="F382">
        <v>115</v>
      </c>
      <c r="G382">
        <v>1161</v>
      </c>
      <c r="H382">
        <v>656</v>
      </c>
      <c r="I382">
        <v>155</v>
      </c>
      <c r="J382">
        <v>0</v>
      </c>
      <c r="K382">
        <v>0</v>
      </c>
      <c r="L382">
        <v>0</v>
      </c>
      <c r="M382">
        <v>80.89</v>
      </c>
      <c r="N382" s="35"/>
      <c r="O382" s="35"/>
      <c r="P382" s="34"/>
      <c r="Q382" s="34"/>
      <c r="R382" s="34"/>
      <c r="S382" s="34"/>
      <c r="T382" s="34"/>
      <c r="U382" s="34"/>
    </row>
    <row r="383" spans="1:21">
      <c r="A383" t="s">
        <v>393</v>
      </c>
      <c r="B383" s="1">
        <v>3.6319444444444439E-2</v>
      </c>
      <c r="C383" s="1">
        <v>3.5844907407407409E-2</v>
      </c>
      <c r="D383" s="1">
        <v>1.9675925925925926E-4</v>
      </c>
      <c r="E383" s="1">
        <v>2.6620370370370372E-4</v>
      </c>
      <c r="F383">
        <v>3</v>
      </c>
      <c r="G383">
        <v>36</v>
      </c>
      <c r="H383">
        <v>0</v>
      </c>
      <c r="I383">
        <v>0</v>
      </c>
      <c r="J383">
        <v>0</v>
      </c>
      <c r="K383">
        <v>0</v>
      </c>
      <c r="L383">
        <v>0</v>
      </c>
      <c r="N383" s="35"/>
      <c r="O383" s="35"/>
      <c r="P383" s="34"/>
      <c r="Q383" s="34"/>
      <c r="R383" s="34"/>
      <c r="S383" s="34"/>
      <c r="T383" s="34"/>
      <c r="U383" s="34"/>
    </row>
    <row r="384" spans="1:21">
      <c r="A384" t="s">
        <v>394</v>
      </c>
      <c r="B384" s="1">
        <v>0.59548611111111105</v>
      </c>
      <c r="C384" s="1">
        <v>0.42211805555555554</v>
      </c>
      <c r="D384" s="1">
        <v>7.1643518518518523E-2</v>
      </c>
      <c r="E384" s="1">
        <v>0.10171296296296296</v>
      </c>
      <c r="F384">
        <v>105</v>
      </c>
      <c r="G384">
        <v>1211</v>
      </c>
      <c r="H384">
        <v>1182</v>
      </c>
      <c r="I384">
        <v>58</v>
      </c>
      <c r="J384">
        <v>0</v>
      </c>
      <c r="K384">
        <v>0</v>
      </c>
      <c r="L384">
        <v>0</v>
      </c>
      <c r="M384">
        <v>95.32</v>
      </c>
      <c r="N384" s="35"/>
      <c r="O384" s="35"/>
      <c r="P384" s="34"/>
      <c r="Q384" s="34"/>
      <c r="R384" s="34"/>
      <c r="S384" s="34"/>
      <c r="T384" s="34"/>
      <c r="U384" s="34"/>
    </row>
    <row r="385" spans="1:21">
      <c r="A385" t="s">
        <v>395</v>
      </c>
      <c r="B385" s="1">
        <v>0.42293981481481485</v>
      </c>
      <c r="C385" s="1">
        <v>0.29829861111111111</v>
      </c>
      <c r="D385" s="1">
        <v>4.2604166666666665E-2</v>
      </c>
      <c r="E385" s="1">
        <v>8.2013888888888886E-2</v>
      </c>
      <c r="F385">
        <v>38</v>
      </c>
      <c r="G385">
        <v>679</v>
      </c>
      <c r="H385">
        <v>149</v>
      </c>
      <c r="I385">
        <v>20</v>
      </c>
      <c r="J385">
        <v>0</v>
      </c>
      <c r="K385">
        <v>0</v>
      </c>
      <c r="L385">
        <v>0</v>
      </c>
      <c r="M385">
        <v>88.17</v>
      </c>
      <c r="N385" s="35"/>
      <c r="O385" s="35"/>
      <c r="P385" s="34"/>
      <c r="Q385" s="34"/>
      <c r="R385" s="34"/>
      <c r="S385" s="34"/>
      <c r="T385" s="34"/>
      <c r="U385" s="34"/>
    </row>
    <row r="386" spans="1:21">
      <c r="A386" t="s">
        <v>396</v>
      </c>
      <c r="B386" s="1">
        <v>0.83081018518518512</v>
      </c>
      <c r="C386" s="1">
        <v>0.59480324074074076</v>
      </c>
      <c r="D386" s="1">
        <v>0.1832175925925926</v>
      </c>
      <c r="E386" s="1">
        <v>5.2766203703703697E-2</v>
      </c>
      <c r="F386">
        <v>108</v>
      </c>
      <c r="G386">
        <v>1218</v>
      </c>
      <c r="H386">
        <v>479</v>
      </c>
      <c r="I386">
        <v>26</v>
      </c>
      <c r="J386">
        <v>0</v>
      </c>
      <c r="K386">
        <v>0</v>
      </c>
      <c r="L386">
        <v>0</v>
      </c>
      <c r="M386">
        <v>94.85</v>
      </c>
      <c r="N386" s="35"/>
      <c r="O386" s="35"/>
      <c r="P386" s="34"/>
      <c r="Q386" s="34"/>
      <c r="R386" s="34"/>
      <c r="S386" s="34"/>
      <c r="T386" s="34"/>
      <c r="U386" s="34"/>
    </row>
    <row r="387" spans="1:21">
      <c r="A387" t="s">
        <v>397</v>
      </c>
      <c r="B387" s="1">
        <v>0.29671296296296296</v>
      </c>
      <c r="C387" s="1">
        <v>0.24293981481481483</v>
      </c>
      <c r="D387" s="1">
        <v>3.7418981481481477E-2</v>
      </c>
      <c r="E387" s="1">
        <v>1.6342592592592593E-2</v>
      </c>
      <c r="F387">
        <v>38</v>
      </c>
      <c r="G387">
        <v>688</v>
      </c>
      <c r="H387">
        <v>0</v>
      </c>
      <c r="I387">
        <v>0</v>
      </c>
      <c r="J387">
        <v>0</v>
      </c>
      <c r="K387">
        <v>0</v>
      </c>
      <c r="L387">
        <v>0</v>
      </c>
      <c r="N387" s="35"/>
      <c r="O387" s="35"/>
      <c r="P387" s="34"/>
      <c r="Q387" s="34"/>
      <c r="R387" s="34"/>
      <c r="S387" s="34"/>
      <c r="T387" s="34"/>
      <c r="U387" s="34"/>
    </row>
    <row r="388" spans="1:21">
      <c r="A388" t="s">
        <v>398</v>
      </c>
      <c r="B388" s="1">
        <v>9.8182870370370365E-2</v>
      </c>
      <c r="C388" s="1">
        <v>4.1261574074074069E-2</v>
      </c>
      <c r="D388" s="1">
        <v>3.5879629629629629E-2</v>
      </c>
      <c r="E388" s="1">
        <v>2.1030092592592597E-2</v>
      </c>
      <c r="F388">
        <v>7</v>
      </c>
      <c r="G388">
        <v>114</v>
      </c>
      <c r="H388">
        <v>3</v>
      </c>
      <c r="I388">
        <v>0</v>
      </c>
      <c r="J388">
        <v>0</v>
      </c>
      <c r="K388">
        <v>0</v>
      </c>
      <c r="L388">
        <v>0</v>
      </c>
      <c r="M388">
        <v>100</v>
      </c>
      <c r="N388" s="35"/>
      <c r="O388" s="35"/>
      <c r="P388" s="34"/>
      <c r="Q388" s="34"/>
      <c r="R388" s="34"/>
      <c r="S388" s="34"/>
      <c r="T388" s="34"/>
      <c r="U388" s="34"/>
    </row>
    <row r="389" spans="1:21">
      <c r="A389" t="s">
        <v>399</v>
      </c>
      <c r="B389" s="1">
        <v>0.14018518518518519</v>
      </c>
      <c r="C389" s="1">
        <v>5.4421296296296294E-2</v>
      </c>
      <c r="D389" s="1">
        <v>8.0532407407407414E-2</v>
      </c>
      <c r="E389" s="1">
        <v>5.2199074074074066E-3</v>
      </c>
      <c r="F389">
        <v>26</v>
      </c>
      <c r="G389">
        <v>148</v>
      </c>
      <c r="H389">
        <v>526</v>
      </c>
      <c r="I389">
        <v>56</v>
      </c>
      <c r="J389">
        <v>0</v>
      </c>
      <c r="K389">
        <v>0</v>
      </c>
      <c r="L389">
        <v>0</v>
      </c>
      <c r="M389">
        <v>90.38</v>
      </c>
      <c r="N389" s="35"/>
      <c r="O389" s="35"/>
      <c r="P389" s="34"/>
      <c r="Q389" s="34"/>
      <c r="R389" s="34"/>
      <c r="S389" s="34"/>
      <c r="T389" s="34"/>
      <c r="U389" s="34"/>
    </row>
    <row r="390" spans="1:21">
      <c r="A390" t="s">
        <v>400</v>
      </c>
      <c r="B390" s="1">
        <v>0.73651620370370363</v>
      </c>
      <c r="C390" s="1">
        <v>0.42652777777777778</v>
      </c>
      <c r="D390" s="1">
        <v>0.28017361111111111</v>
      </c>
      <c r="E390" s="1">
        <v>2.9803240740740741E-2</v>
      </c>
      <c r="F390">
        <v>34</v>
      </c>
      <c r="G390">
        <v>626</v>
      </c>
      <c r="H390">
        <v>89</v>
      </c>
      <c r="I390">
        <v>4</v>
      </c>
      <c r="J390">
        <v>0</v>
      </c>
      <c r="K390">
        <v>0</v>
      </c>
      <c r="L390">
        <v>0</v>
      </c>
      <c r="M390">
        <v>95.7</v>
      </c>
      <c r="N390" s="35"/>
      <c r="O390" s="35"/>
      <c r="P390" s="34"/>
      <c r="Q390" s="34"/>
      <c r="R390" s="34"/>
      <c r="S390" s="34"/>
      <c r="T390" s="34"/>
      <c r="U390" s="34"/>
    </row>
    <row r="391" spans="1:21">
      <c r="A391" t="s">
        <v>401</v>
      </c>
      <c r="B391" s="1">
        <v>0.38351851851851854</v>
      </c>
      <c r="C391" s="1">
        <v>0.24031250000000001</v>
      </c>
      <c r="D391" s="1">
        <v>0.13197916666666668</v>
      </c>
      <c r="E391" s="1">
        <v>1.1226851851851854E-2</v>
      </c>
      <c r="F391">
        <v>7</v>
      </c>
      <c r="G391">
        <v>377</v>
      </c>
      <c r="H391">
        <v>595</v>
      </c>
      <c r="I391">
        <v>3</v>
      </c>
      <c r="J391">
        <v>5.0199999999999996</v>
      </c>
      <c r="K391">
        <v>22.49</v>
      </c>
      <c r="L391">
        <v>0.08</v>
      </c>
      <c r="M391">
        <v>99.5</v>
      </c>
      <c r="N391" s="35"/>
      <c r="O391" s="35"/>
      <c r="P391" s="34"/>
      <c r="Q391" s="34"/>
      <c r="R391" s="34"/>
      <c r="S391" s="34"/>
      <c r="T391" s="34"/>
      <c r="U391" s="34"/>
    </row>
    <row r="392" spans="1:21">
      <c r="A392" t="s">
        <v>402</v>
      </c>
      <c r="B392" s="1">
        <v>0.59631944444444451</v>
      </c>
      <c r="C392" s="1">
        <v>0.28454861111111113</v>
      </c>
      <c r="D392" s="1">
        <v>5.9479166666666666E-2</v>
      </c>
      <c r="E392" s="1">
        <v>0.2522800925925926</v>
      </c>
      <c r="F392">
        <v>22</v>
      </c>
      <c r="G392">
        <v>330</v>
      </c>
      <c r="H392">
        <v>100</v>
      </c>
      <c r="I392">
        <v>9</v>
      </c>
      <c r="J392">
        <v>0</v>
      </c>
      <c r="K392">
        <v>0</v>
      </c>
      <c r="L392">
        <v>0</v>
      </c>
      <c r="M392">
        <v>91.74</v>
      </c>
      <c r="N392" s="35"/>
      <c r="O392" s="35"/>
      <c r="P392" s="34"/>
      <c r="Q392" s="34"/>
      <c r="R392" s="34"/>
      <c r="S392" s="34"/>
      <c r="T392" s="34"/>
      <c r="U392" s="34"/>
    </row>
    <row r="393" spans="1:21">
      <c r="A393" t="s">
        <v>403</v>
      </c>
      <c r="B393" s="1">
        <v>0.948125</v>
      </c>
      <c r="C393" s="1">
        <v>0.47266203703703707</v>
      </c>
      <c r="D393" s="1">
        <v>2.1238425925925924E-2</v>
      </c>
      <c r="E393" s="1">
        <v>0.45421296296296299</v>
      </c>
      <c r="F393">
        <v>27</v>
      </c>
      <c r="G393">
        <v>538</v>
      </c>
      <c r="H393">
        <v>315</v>
      </c>
      <c r="I393">
        <v>6</v>
      </c>
      <c r="J393">
        <v>0</v>
      </c>
      <c r="K393">
        <v>0</v>
      </c>
      <c r="L393">
        <v>0</v>
      </c>
      <c r="M393">
        <v>98.13</v>
      </c>
      <c r="N393" s="35"/>
      <c r="O393" s="35"/>
      <c r="P393" s="34"/>
      <c r="Q393" s="34"/>
      <c r="R393" s="34"/>
      <c r="S393" s="34"/>
      <c r="T393" s="34"/>
      <c r="U393" s="34"/>
    </row>
    <row r="394" spans="1:21">
      <c r="A394" t="s">
        <v>404</v>
      </c>
      <c r="B394" s="1">
        <v>0.45222222222222225</v>
      </c>
      <c r="C394" s="1">
        <v>0.1940509259259259</v>
      </c>
      <c r="D394" s="1">
        <v>8.4745370370370374E-2</v>
      </c>
      <c r="E394" s="1">
        <v>0.17341435185185183</v>
      </c>
      <c r="F394">
        <v>9</v>
      </c>
      <c r="G394">
        <v>151</v>
      </c>
      <c r="H394">
        <v>25</v>
      </c>
      <c r="I394">
        <v>6</v>
      </c>
      <c r="J394">
        <v>0</v>
      </c>
      <c r="K394">
        <v>0</v>
      </c>
      <c r="L394">
        <v>0</v>
      </c>
      <c r="M394">
        <v>80.650000000000006</v>
      </c>
      <c r="N394" s="35"/>
      <c r="O394" s="35"/>
      <c r="P394" s="34"/>
      <c r="Q394" s="34"/>
      <c r="R394" s="34"/>
      <c r="S394" s="34"/>
      <c r="T394" s="34"/>
      <c r="U394" s="34"/>
    </row>
    <row r="395" spans="1:21">
      <c r="A395" t="s">
        <v>405</v>
      </c>
      <c r="B395" s="1">
        <v>0.71627314814814813</v>
      </c>
      <c r="C395" s="1">
        <v>0.29695601851851855</v>
      </c>
      <c r="D395" s="1">
        <v>0.33684027777777775</v>
      </c>
      <c r="E395" s="1">
        <v>8.2465277777777776E-2</v>
      </c>
      <c r="F395">
        <v>42</v>
      </c>
      <c r="G395">
        <v>1500</v>
      </c>
      <c r="H395">
        <v>269</v>
      </c>
      <c r="I395">
        <v>12</v>
      </c>
      <c r="J395">
        <v>25.55</v>
      </c>
      <c r="K395">
        <v>5.36</v>
      </c>
      <c r="L395">
        <v>0.12</v>
      </c>
      <c r="M395">
        <v>95.73</v>
      </c>
      <c r="N395" s="35"/>
      <c r="O395" s="35"/>
      <c r="P395" s="34"/>
      <c r="Q395" s="34"/>
      <c r="R395" s="34"/>
      <c r="S395" s="34"/>
      <c r="T395" s="34"/>
      <c r="U395" s="34"/>
    </row>
    <row r="396" spans="1:21">
      <c r="A396" t="s">
        <v>406</v>
      </c>
      <c r="B396" s="1">
        <v>0.15216435185185184</v>
      </c>
      <c r="C396" s="1">
        <v>7.9942129629629641E-2</v>
      </c>
      <c r="D396" s="1">
        <v>3.5960648148148151E-2</v>
      </c>
      <c r="E396" s="1">
        <v>3.6261574074074078E-2</v>
      </c>
      <c r="F396">
        <v>19</v>
      </c>
      <c r="G396">
        <v>111</v>
      </c>
      <c r="H396">
        <v>0</v>
      </c>
      <c r="I396">
        <v>0</v>
      </c>
      <c r="J396">
        <v>0</v>
      </c>
      <c r="K396">
        <v>0</v>
      </c>
      <c r="L396">
        <v>0</v>
      </c>
      <c r="N396" s="35"/>
      <c r="O396" s="35"/>
      <c r="P396" s="34"/>
      <c r="Q396" s="34"/>
      <c r="R396" s="34"/>
      <c r="S396" s="34"/>
      <c r="T396" s="34"/>
      <c r="U396" s="34"/>
    </row>
    <row r="397" spans="1:21">
      <c r="A397" t="s">
        <v>407</v>
      </c>
      <c r="B397" s="1">
        <v>0.70450231481481485</v>
      </c>
      <c r="C397" s="1">
        <v>0.45940972222222221</v>
      </c>
      <c r="D397" s="1">
        <v>6.010416666666666E-2</v>
      </c>
      <c r="E397" s="1">
        <v>0.18497685185185186</v>
      </c>
      <c r="F397">
        <v>1497</v>
      </c>
      <c r="G397">
        <v>1113</v>
      </c>
      <c r="H397">
        <v>257</v>
      </c>
      <c r="I397">
        <v>49</v>
      </c>
      <c r="J397">
        <v>0</v>
      </c>
      <c r="K397">
        <v>0</v>
      </c>
      <c r="L397">
        <v>0</v>
      </c>
      <c r="M397">
        <v>83.99</v>
      </c>
      <c r="N397" s="35"/>
      <c r="O397" s="35"/>
      <c r="P397" s="34"/>
      <c r="Q397" s="34"/>
      <c r="R397" s="34"/>
      <c r="S397" s="34"/>
      <c r="T397" s="34"/>
      <c r="U397" s="34"/>
    </row>
    <row r="398" spans="1:21">
      <c r="A398" t="s">
        <v>408</v>
      </c>
      <c r="B398" s="1">
        <v>0.42627314814814815</v>
      </c>
      <c r="C398" s="1">
        <v>0.35234953703703703</v>
      </c>
      <c r="D398" s="1">
        <v>2.8981481481481483E-2</v>
      </c>
      <c r="E398" s="1">
        <v>4.494212962962963E-2</v>
      </c>
      <c r="F398">
        <v>36</v>
      </c>
      <c r="G398">
        <v>744</v>
      </c>
      <c r="H398">
        <v>198</v>
      </c>
      <c r="I398">
        <v>23</v>
      </c>
      <c r="J398">
        <v>0</v>
      </c>
      <c r="K398">
        <v>0</v>
      </c>
      <c r="L398">
        <v>0</v>
      </c>
      <c r="M398">
        <v>89.59</v>
      </c>
      <c r="N398" s="35"/>
      <c r="O398" s="35"/>
      <c r="P398" s="34"/>
      <c r="Q398" s="34"/>
      <c r="R398" s="34"/>
      <c r="S398" s="34"/>
      <c r="T398" s="34"/>
      <c r="U398" s="34"/>
    </row>
    <row r="399" spans="1:21">
      <c r="A399" t="s">
        <v>409</v>
      </c>
      <c r="B399" s="1">
        <v>0.55553240740740739</v>
      </c>
      <c r="C399" s="1">
        <v>0.47453703703703703</v>
      </c>
      <c r="D399" s="1">
        <v>6.1064814814814815E-2</v>
      </c>
      <c r="E399" s="1">
        <v>1.9907407407407408E-2</v>
      </c>
      <c r="F399">
        <v>114</v>
      </c>
      <c r="G399">
        <v>750</v>
      </c>
      <c r="H399">
        <v>631</v>
      </c>
      <c r="I399">
        <v>158</v>
      </c>
      <c r="J399">
        <v>0</v>
      </c>
      <c r="K399">
        <v>0</v>
      </c>
      <c r="L399">
        <v>0</v>
      </c>
      <c r="M399">
        <v>79.97</v>
      </c>
      <c r="N399" s="35"/>
      <c r="O399" s="35"/>
      <c r="P399" s="34"/>
      <c r="Q399" s="34"/>
      <c r="R399" s="34"/>
      <c r="S399" s="34"/>
      <c r="T399" s="34"/>
      <c r="U399" s="34"/>
    </row>
    <row r="400" spans="1:21">
      <c r="A400" t="s">
        <v>410</v>
      </c>
      <c r="B400" s="1">
        <v>0.16413194444444446</v>
      </c>
      <c r="C400" s="1">
        <v>0.14703703703703705</v>
      </c>
      <c r="D400" s="1">
        <v>9.2824074074074076E-3</v>
      </c>
      <c r="E400" s="1">
        <v>7.8009259259259256E-3</v>
      </c>
      <c r="F400">
        <v>15</v>
      </c>
      <c r="G400">
        <v>305</v>
      </c>
      <c r="H400">
        <v>0</v>
      </c>
      <c r="I400">
        <v>0</v>
      </c>
      <c r="J400">
        <v>0</v>
      </c>
      <c r="K400">
        <v>0</v>
      </c>
      <c r="L400">
        <v>0</v>
      </c>
      <c r="N400" s="35"/>
      <c r="O400" s="35"/>
      <c r="P400" s="34"/>
      <c r="Q400" s="34"/>
      <c r="R400" s="34"/>
      <c r="S400" s="34"/>
      <c r="T400" s="34"/>
      <c r="U400" s="34"/>
    </row>
    <row r="401" spans="1:21">
      <c r="A401" t="s">
        <v>411</v>
      </c>
      <c r="B401" s="1">
        <v>0.31506944444444446</v>
      </c>
      <c r="C401" s="1">
        <v>0.18901620370370367</v>
      </c>
      <c r="D401" s="1">
        <v>6.7835648148148145E-2</v>
      </c>
      <c r="E401" s="1">
        <v>5.8206018518518511E-2</v>
      </c>
      <c r="F401">
        <v>47</v>
      </c>
      <c r="G401">
        <v>799</v>
      </c>
      <c r="H401">
        <v>0</v>
      </c>
      <c r="I401">
        <v>0</v>
      </c>
      <c r="J401">
        <v>0</v>
      </c>
      <c r="K401">
        <v>0</v>
      </c>
      <c r="L401">
        <v>0</v>
      </c>
      <c r="N401" s="35"/>
      <c r="O401" s="35"/>
      <c r="P401" s="34"/>
      <c r="Q401" s="34"/>
      <c r="R401" s="34"/>
      <c r="S401" s="34"/>
      <c r="T401" s="34"/>
      <c r="U401" s="34"/>
    </row>
    <row r="402" spans="1:21">
      <c r="A402" t="s">
        <v>412</v>
      </c>
      <c r="B402" s="1">
        <v>0.65390046296296289</v>
      </c>
      <c r="C402" s="1">
        <v>0.52488425925925919</v>
      </c>
      <c r="D402" s="1">
        <v>2.1585648148148145E-2</v>
      </c>
      <c r="E402" s="1">
        <v>0.1074074074074074</v>
      </c>
      <c r="F402">
        <v>89</v>
      </c>
      <c r="G402">
        <v>1396</v>
      </c>
      <c r="H402">
        <v>514</v>
      </c>
      <c r="I402">
        <v>122</v>
      </c>
      <c r="J402">
        <v>0</v>
      </c>
      <c r="K402">
        <v>0</v>
      </c>
      <c r="L402">
        <v>0</v>
      </c>
      <c r="M402">
        <v>80.819999999999993</v>
      </c>
      <c r="N402" s="35"/>
      <c r="O402" s="35"/>
      <c r="P402" s="34"/>
      <c r="Q402" s="34"/>
      <c r="R402" s="34"/>
      <c r="S402" s="34"/>
      <c r="T402" s="34"/>
      <c r="U402" s="34"/>
    </row>
    <row r="403" spans="1:21">
      <c r="A403" t="s">
        <v>413</v>
      </c>
      <c r="B403" s="1">
        <v>0.70637731481481481</v>
      </c>
      <c r="C403" s="1">
        <v>0.61302083333333335</v>
      </c>
      <c r="D403" s="1">
        <v>6.3715277777777787E-2</v>
      </c>
      <c r="E403" s="1">
        <v>2.9618055555555554E-2</v>
      </c>
      <c r="F403">
        <v>105</v>
      </c>
      <c r="G403">
        <v>1205</v>
      </c>
      <c r="H403">
        <v>1457</v>
      </c>
      <c r="I403">
        <v>70</v>
      </c>
      <c r="J403">
        <v>0</v>
      </c>
      <c r="K403">
        <v>0</v>
      </c>
      <c r="L403">
        <v>0</v>
      </c>
      <c r="M403">
        <v>95.42</v>
      </c>
      <c r="N403" s="35"/>
      <c r="O403" s="35"/>
      <c r="P403" s="34"/>
      <c r="Q403" s="34"/>
      <c r="R403" s="34"/>
      <c r="S403" s="34"/>
      <c r="T403" s="34"/>
      <c r="U403" s="34"/>
    </row>
    <row r="404" spans="1:21">
      <c r="A404" t="s">
        <v>414</v>
      </c>
      <c r="B404" s="1">
        <v>0.37820601851851854</v>
      </c>
      <c r="C404" s="1">
        <v>0.18693287037037035</v>
      </c>
      <c r="D404" s="1">
        <v>2.6701388888888889E-2</v>
      </c>
      <c r="E404" s="1">
        <v>0.1645601851851852</v>
      </c>
      <c r="F404">
        <v>32</v>
      </c>
      <c r="G404">
        <v>375</v>
      </c>
      <c r="H404">
        <v>196</v>
      </c>
      <c r="I404">
        <v>46</v>
      </c>
      <c r="J404">
        <v>0</v>
      </c>
      <c r="K404">
        <v>0</v>
      </c>
      <c r="L404">
        <v>0</v>
      </c>
      <c r="M404">
        <v>80.989999999999995</v>
      </c>
      <c r="N404" s="35"/>
      <c r="O404" s="35"/>
      <c r="P404" s="34"/>
      <c r="Q404" s="34"/>
      <c r="R404" s="34"/>
      <c r="S404" s="34"/>
      <c r="T404" s="34"/>
      <c r="U404" s="34"/>
    </row>
    <row r="405" spans="1:21">
      <c r="A405" t="s">
        <v>415</v>
      </c>
      <c r="B405" s="1">
        <v>6.9444444444444441E-3</v>
      </c>
      <c r="C405" s="1">
        <v>5.2777777777777771E-3</v>
      </c>
      <c r="D405" s="1">
        <v>1.5740740740740741E-3</v>
      </c>
      <c r="E405" s="1">
        <v>8.1018518518518516E-5</v>
      </c>
      <c r="F405">
        <v>4</v>
      </c>
      <c r="G405">
        <v>14</v>
      </c>
      <c r="H405">
        <v>140</v>
      </c>
      <c r="I405">
        <v>14</v>
      </c>
      <c r="J405">
        <v>0</v>
      </c>
      <c r="K405">
        <v>0</v>
      </c>
      <c r="L405">
        <v>0</v>
      </c>
      <c r="M405">
        <v>90.91</v>
      </c>
      <c r="N405" s="35"/>
      <c r="O405" s="35"/>
      <c r="P405" s="34"/>
      <c r="Q405" s="34"/>
      <c r="R405" s="34"/>
      <c r="S405" s="34"/>
      <c r="T405" s="34"/>
      <c r="U405" s="34"/>
    </row>
    <row r="406" spans="1:21">
      <c r="A406" t="s">
        <v>416</v>
      </c>
      <c r="B406" s="1">
        <v>0.41309027777777779</v>
      </c>
      <c r="C406" s="1">
        <v>0.38024305555555554</v>
      </c>
      <c r="D406" s="1">
        <v>1.074074074074074E-2</v>
      </c>
      <c r="E406" s="1">
        <v>2.2094907407407407E-2</v>
      </c>
      <c r="F406">
        <v>52</v>
      </c>
      <c r="G406">
        <v>784</v>
      </c>
      <c r="H406">
        <v>326</v>
      </c>
      <c r="I406">
        <v>8</v>
      </c>
      <c r="J406">
        <v>34.409999999999997</v>
      </c>
      <c r="K406">
        <v>12.81</v>
      </c>
      <c r="L406">
        <v>7.0000000000000007E-2</v>
      </c>
      <c r="M406">
        <v>97.6</v>
      </c>
      <c r="N406" s="35"/>
      <c r="O406" s="35"/>
      <c r="P406" s="34"/>
      <c r="Q406" s="34"/>
      <c r="R406" s="34"/>
      <c r="S406" s="34"/>
      <c r="T406" s="34"/>
      <c r="U406" s="34"/>
    </row>
    <row r="407" spans="1:21">
      <c r="A407" t="s">
        <v>417</v>
      </c>
      <c r="B407" s="1">
        <v>0.41601851851851851</v>
      </c>
      <c r="C407" s="1">
        <v>0.38160879629629635</v>
      </c>
      <c r="D407" s="1">
        <v>1.9293981481481485E-2</v>
      </c>
      <c r="E407" s="1">
        <v>1.5104166666666667E-2</v>
      </c>
      <c r="F407">
        <v>164</v>
      </c>
      <c r="G407">
        <v>1260</v>
      </c>
      <c r="H407">
        <v>1349</v>
      </c>
      <c r="I407">
        <v>182</v>
      </c>
      <c r="J407">
        <v>0</v>
      </c>
      <c r="K407">
        <v>0</v>
      </c>
      <c r="L407">
        <v>0</v>
      </c>
      <c r="M407">
        <v>88.11</v>
      </c>
      <c r="N407" s="35"/>
      <c r="O407" s="35"/>
      <c r="P407" s="34"/>
      <c r="Q407" s="34"/>
      <c r="R407" s="34"/>
      <c r="S407" s="34"/>
      <c r="T407" s="34"/>
      <c r="U407" s="34"/>
    </row>
    <row r="408" spans="1:21">
      <c r="A408" t="s">
        <v>418</v>
      </c>
      <c r="B408" s="1">
        <v>0.31880787037037034</v>
      </c>
      <c r="C408" s="1">
        <v>0.10151620370370369</v>
      </c>
      <c r="D408" s="1">
        <v>0.17478009259259261</v>
      </c>
      <c r="E408" s="1">
        <v>4.2500000000000003E-2</v>
      </c>
      <c r="F408">
        <v>31</v>
      </c>
      <c r="G408">
        <v>242</v>
      </c>
      <c r="H408">
        <v>0</v>
      </c>
      <c r="I408">
        <v>0</v>
      </c>
      <c r="J408">
        <v>0</v>
      </c>
      <c r="K408">
        <v>0</v>
      </c>
      <c r="L408">
        <v>0</v>
      </c>
      <c r="N408" s="35"/>
      <c r="O408" s="35"/>
      <c r="P408" s="34"/>
      <c r="Q408" s="34"/>
      <c r="R408" s="34"/>
      <c r="S408" s="34"/>
      <c r="T408" s="34"/>
      <c r="U408" s="34"/>
    </row>
    <row r="409" spans="1:21">
      <c r="A409" t="s">
        <v>419</v>
      </c>
      <c r="B409" s="1">
        <v>0.17399305555555555</v>
      </c>
      <c r="C409" s="1">
        <v>0.11015046296296298</v>
      </c>
      <c r="D409" s="1">
        <v>1.4988425925925926E-2</v>
      </c>
      <c r="E409" s="1">
        <v>4.8842592592592597E-2</v>
      </c>
      <c r="F409">
        <v>44</v>
      </c>
      <c r="G409">
        <v>564</v>
      </c>
      <c r="H409">
        <v>674</v>
      </c>
      <c r="I409">
        <v>61</v>
      </c>
      <c r="J409">
        <v>0</v>
      </c>
      <c r="K409">
        <v>0</v>
      </c>
      <c r="L409">
        <v>0</v>
      </c>
      <c r="M409">
        <v>91.7</v>
      </c>
      <c r="N409" s="35"/>
      <c r="O409" s="35"/>
      <c r="P409" s="34"/>
      <c r="Q409" s="34"/>
      <c r="R409" s="34"/>
      <c r="S409" s="34"/>
      <c r="T409" s="34"/>
      <c r="U409" s="34"/>
    </row>
    <row r="410" spans="1:21">
      <c r="A410" t="s">
        <v>420</v>
      </c>
      <c r="B410" s="1">
        <v>0.47842592592592598</v>
      </c>
      <c r="C410" s="1">
        <v>0.21944444444444444</v>
      </c>
      <c r="D410" s="1">
        <v>1.5358796296296296E-2</v>
      </c>
      <c r="E410" s="1">
        <v>0.24359953703703704</v>
      </c>
      <c r="F410">
        <v>118</v>
      </c>
      <c r="G410">
        <v>1737</v>
      </c>
      <c r="H410">
        <v>1601</v>
      </c>
      <c r="I410">
        <v>10</v>
      </c>
      <c r="J410">
        <v>0</v>
      </c>
      <c r="K410">
        <v>0</v>
      </c>
      <c r="L410">
        <v>0</v>
      </c>
      <c r="M410">
        <v>99.38</v>
      </c>
      <c r="N410" s="35"/>
      <c r="O410" s="35"/>
      <c r="P410" s="34"/>
      <c r="Q410" s="34"/>
      <c r="R410" s="34"/>
      <c r="S410" s="34"/>
      <c r="T410" s="34"/>
      <c r="U410" s="34"/>
    </row>
    <row r="411" spans="1:21">
      <c r="A411" t="s">
        <v>421</v>
      </c>
      <c r="B411" s="1">
        <v>7.5752314814814814E-2</v>
      </c>
      <c r="C411" s="1">
        <v>4.538194444444444E-2</v>
      </c>
      <c r="D411" s="1">
        <v>1.622685185185185E-2</v>
      </c>
      <c r="E411" s="1">
        <v>1.4131944444444445E-2</v>
      </c>
      <c r="F411">
        <v>11</v>
      </c>
      <c r="G411">
        <v>82</v>
      </c>
      <c r="H411">
        <v>196</v>
      </c>
      <c r="I411">
        <v>18</v>
      </c>
      <c r="J411">
        <v>0</v>
      </c>
      <c r="K411">
        <v>0</v>
      </c>
      <c r="L411">
        <v>0</v>
      </c>
      <c r="M411">
        <v>91.59</v>
      </c>
      <c r="N411" s="35"/>
      <c r="O411" s="35"/>
      <c r="P411" s="34"/>
      <c r="Q411" s="34"/>
      <c r="R411" s="34"/>
      <c r="S411" s="34"/>
      <c r="T411" s="34"/>
      <c r="U411" s="34"/>
    </row>
    <row r="412" spans="1:21">
      <c r="A412" t="s">
        <v>422</v>
      </c>
      <c r="B412" s="1">
        <v>0.46835648148148151</v>
      </c>
      <c r="C412" s="1">
        <v>0.2977083333333333</v>
      </c>
      <c r="D412" s="1">
        <v>8.3368055555555556E-2</v>
      </c>
      <c r="E412" s="1">
        <v>8.7280092592592604E-2</v>
      </c>
      <c r="F412">
        <v>82</v>
      </c>
      <c r="G412">
        <v>1365</v>
      </c>
      <c r="H412">
        <v>882</v>
      </c>
      <c r="I412">
        <v>39</v>
      </c>
      <c r="J412">
        <v>0</v>
      </c>
      <c r="K412">
        <v>0</v>
      </c>
      <c r="L412">
        <v>0</v>
      </c>
      <c r="M412">
        <v>95.77</v>
      </c>
      <c r="N412" s="35"/>
      <c r="O412" s="35"/>
      <c r="P412" s="34"/>
      <c r="Q412" s="34"/>
      <c r="R412" s="34"/>
      <c r="S412" s="34"/>
      <c r="T412" s="34"/>
      <c r="U412" s="34"/>
    </row>
    <row r="413" spans="1:21">
      <c r="A413" t="s">
        <v>423</v>
      </c>
      <c r="B413" s="1">
        <v>0.26793981481481483</v>
      </c>
      <c r="C413" s="1">
        <v>0.11995370370370372</v>
      </c>
      <c r="D413" s="1">
        <v>5.8217592592592592E-2</v>
      </c>
      <c r="E413" s="1">
        <v>8.9768518518518525E-2</v>
      </c>
      <c r="F413">
        <v>21</v>
      </c>
      <c r="G413">
        <v>264</v>
      </c>
      <c r="H413">
        <v>79</v>
      </c>
      <c r="I413">
        <v>10</v>
      </c>
      <c r="J413">
        <v>13.51</v>
      </c>
      <c r="K413">
        <v>8.85</v>
      </c>
      <c r="L413">
        <v>0.26</v>
      </c>
      <c r="M413">
        <v>88.76</v>
      </c>
      <c r="N413" s="35"/>
      <c r="O413" s="35"/>
      <c r="P413" s="34"/>
      <c r="Q413" s="34"/>
      <c r="R413" s="34"/>
      <c r="S413" s="34"/>
      <c r="T413" s="34"/>
      <c r="U413" s="34"/>
    </row>
    <row r="414" spans="1:21">
      <c r="A414" t="s">
        <v>424</v>
      </c>
      <c r="B414" s="1">
        <v>1.4120370370370369E-3</v>
      </c>
      <c r="C414" s="1">
        <v>1.4120370370370369E-3</v>
      </c>
      <c r="D414" s="1">
        <v>0</v>
      </c>
      <c r="E414" s="1">
        <v>0</v>
      </c>
      <c r="F414">
        <v>1</v>
      </c>
      <c r="G414">
        <v>1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100</v>
      </c>
      <c r="N414" s="35"/>
      <c r="O414" s="35"/>
      <c r="P414" s="34"/>
      <c r="Q414" s="34"/>
      <c r="R414" s="34"/>
      <c r="S414" s="34"/>
      <c r="T414" s="34"/>
      <c r="U414" s="34"/>
    </row>
    <row r="415" spans="1:21">
      <c r="A415" t="s">
        <v>425</v>
      </c>
      <c r="B415" s="1">
        <v>0.26872685185185186</v>
      </c>
      <c r="C415" s="1">
        <v>0.22780092592592593</v>
      </c>
      <c r="D415" s="1">
        <v>6.4699074074074069E-3</v>
      </c>
      <c r="E415" s="1">
        <v>3.4444444444444444E-2</v>
      </c>
      <c r="F415">
        <v>90</v>
      </c>
      <c r="G415">
        <v>254</v>
      </c>
      <c r="H415">
        <v>159</v>
      </c>
      <c r="I415">
        <v>6</v>
      </c>
      <c r="J415">
        <v>0</v>
      </c>
      <c r="K415">
        <v>0</v>
      </c>
      <c r="L415">
        <v>0</v>
      </c>
      <c r="M415">
        <v>96.36</v>
      </c>
      <c r="N415" s="35"/>
      <c r="O415" s="35"/>
      <c r="P415" s="34"/>
      <c r="Q415" s="34"/>
      <c r="R415" s="34"/>
      <c r="S415" s="34"/>
      <c r="T415" s="34"/>
      <c r="U415" s="34"/>
    </row>
    <row r="416" spans="1:21">
      <c r="A416" t="s">
        <v>426</v>
      </c>
      <c r="B416" s="1">
        <v>0.52829861111111109</v>
      </c>
      <c r="C416" s="1">
        <v>0.37178240740740742</v>
      </c>
      <c r="D416" s="1">
        <v>0.1376273148148148</v>
      </c>
      <c r="E416" s="1">
        <v>1.8877314814814816E-2</v>
      </c>
      <c r="F416">
        <v>22</v>
      </c>
      <c r="G416">
        <v>604</v>
      </c>
      <c r="H416">
        <v>267</v>
      </c>
      <c r="I416">
        <v>3</v>
      </c>
      <c r="J416">
        <v>0</v>
      </c>
      <c r="K416">
        <v>0</v>
      </c>
      <c r="L416">
        <v>0</v>
      </c>
      <c r="M416">
        <v>98.89</v>
      </c>
      <c r="N416" s="35"/>
      <c r="O416" s="35"/>
      <c r="P416" s="34"/>
      <c r="Q416" s="34"/>
      <c r="R416" s="34"/>
      <c r="S416" s="34"/>
      <c r="T416" s="34"/>
      <c r="U416" s="34"/>
    </row>
    <row r="417" spans="1:21">
      <c r="A417" t="s">
        <v>427</v>
      </c>
      <c r="B417" s="1">
        <v>0.24306712962962962</v>
      </c>
      <c r="C417" s="1">
        <v>0.12967592592592592</v>
      </c>
      <c r="D417" s="1">
        <v>9.2175925925925925E-2</v>
      </c>
      <c r="E417" s="1">
        <v>2.1203703703703707E-2</v>
      </c>
      <c r="F417">
        <v>844</v>
      </c>
      <c r="G417">
        <v>135</v>
      </c>
      <c r="H417">
        <v>116</v>
      </c>
      <c r="I417">
        <v>25</v>
      </c>
      <c r="J417">
        <v>0</v>
      </c>
      <c r="K417">
        <v>0</v>
      </c>
      <c r="L417">
        <v>0</v>
      </c>
      <c r="M417">
        <v>82.27</v>
      </c>
      <c r="N417" s="35"/>
      <c r="O417" s="35"/>
      <c r="P417" s="34"/>
      <c r="Q417" s="34"/>
      <c r="R417" s="34"/>
      <c r="S417" s="34"/>
      <c r="T417" s="34"/>
      <c r="U417" s="34"/>
    </row>
    <row r="418" spans="1:21">
      <c r="A418" t="s">
        <v>428</v>
      </c>
      <c r="B418" s="1">
        <v>0.85697916666666663</v>
      </c>
      <c r="C418" s="1">
        <v>0.62400462962962966</v>
      </c>
      <c r="D418" s="1">
        <v>0.14357638888888888</v>
      </c>
      <c r="E418" s="1">
        <v>8.9374999999999996E-2</v>
      </c>
      <c r="F418">
        <v>129</v>
      </c>
      <c r="G418">
        <v>1372</v>
      </c>
      <c r="H418">
        <v>3</v>
      </c>
      <c r="I418">
        <v>1</v>
      </c>
      <c r="J418">
        <v>0</v>
      </c>
      <c r="K418">
        <v>0</v>
      </c>
      <c r="L418">
        <v>0</v>
      </c>
      <c r="M418">
        <v>75</v>
      </c>
      <c r="N418" s="35"/>
      <c r="O418" s="35"/>
      <c r="P418" s="34"/>
      <c r="Q418" s="34"/>
      <c r="R418" s="34"/>
      <c r="S418" s="34"/>
      <c r="T418" s="34"/>
      <c r="U418" s="34"/>
    </row>
    <row r="419" spans="1:21">
      <c r="A419" t="s">
        <v>429</v>
      </c>
      <c r="B419" s="1">
        <v>0.46311342592592591</v>
      </c>
      <c r="C419" s="1">
        <v>0.33166666666666667</v>
      </c>
      <c r="D419" s="1">
        <v>0.1004050925925926</v>
      </c>
      <c r="E419" s="1">
        <v>3.1030092592592592E-2</v>
      </c>
      <c r="F419">
        <v>67</v>
      </c>
      <c r="G419">
        <v>1000</v>
      </c>
      <c r="H419">
        <v>764</v>
      </c>
      <c r="I419">
        <v>134</v>
      </c>
      <c r="J419">
        <v>0</v>
      </c>
      <c r="K419">
        <v>0</v>
      </c>
      <c r="L419">
        <v>0</v>
      </c>
      <c r="M419">
        <v>85.08</v>
      </c>
      <c r="N419" s="35"/>
      <c r="O419" s="35"/>
      <c r="P419" s="34"/>
      <c r="Q419" s="34"/>
      <c r="R419" s="34"/>
      <c r="S419" s="34"/>
      <c r="T419" s="34"/>
      <c r="U419" s="34"/>
    </row>
    <row r="420" spans="1:21">
      <c r="A420" t="s">
        <v>430</v>
      </c>
      <c r="B420" s="1">
        <v>1.2824074074074073E-2</v>
      </c>
      <c r="C420" s="1">
        <v>9.2824074074074076E-3</v>
      </c>
      <c r="D420" s="1">
        <v>6.9444444444444444E-5</v>
      </c>
      <c r="E420" s="1">
        <v>3.4606481481481485E-3</v>
      </c>
      <c r="F420">
        <v>7</v>
      </c>
      <c r="G420">
        <v>11</v>
      </c>
      <c r="H420">
        <v>340</v>
      </c>
      <c r="I420">
        <v>22</v>
      </c>
      <c r="J420">
        <v>3.26</v>
      </c>
      <c r="K420">
        <v>22.88</v>
      </c>
      <c r="L420">
        <v>0.17</v>
      </c>
      <c r="M420">
        <v>93.92</v>
      </c>
      <c r="N420" s="35"/>
      <c r="O420" s="35"/>
      <c r="P420" s="34"/>
      <c r="Q420" s="34"/>
      <c r="R420" s="34"/>
      <c r="S420" s="34"/>
      <c r="T420" s="34"/>
      <c r="U420" s="34"/>
    </row>
    <row r="421" spans="1:21">
      <c r="A421" t="s">
        <v>431</v>
      </c>
      <c r="B421" s="1">
        <v>9.46412037037037E-2</v>
      </c>
      <c r="C421" s="1">
        <v>8.7106481481481479E-2</v>
      </c>
      <c r="D421" s="1">
        <v>7.0949074074074074E-3</v>
      </c>
      <c r="E421" s="1">
        <v>4.2824074074074075E-4</v>
      </c>
      <c r="F421">
        <v>14</v>
      </c>
      <c r="G421">
        <v>638</v>
      </c>
      <c r="H421">
        <v>257</v>
      </c>
      <c r="I421">
        <v>0</v>
      </c>
      <c r="J421">
        <v>7.08</v>
      </c>
      <c r="K421">
        <v>2.38</v>
      </c>
      <c r="L421">
        <v>0</v>
      </c>
      <c r="M421">
        <v>100</v>
      </c>
      <c r="N421" s="35"/>
      <c r="O421" s="35"/>
      <c r="P421" s="34"/>
      <c r="Q421" s="34"/>
      <c r="R421" s="34"/>
      <c r="S421" s="34"/>
      <c r="T421" s="34"/>
      <c r="U421" s="34"/>
    </row>
    <row r="422" spans="1:21">
      <c r="A422" t="s">
        <v>432</v>
      </c>
      <c r="B422" s="1">
        <v>0.28577546296296297</v>
      </c>
      <c r="C422" s="1">
        <v>0.23219907407407406</v>
      </c>
      <c r="D422" s="1">
        <v>2.4340277777777777E-2</v>
      </c>
      <c r="E422" s="1">
        <v>2.9212962962962965E-2</v>
      </c>
      <c r="F422">
        <v>87</v>
      </c>
      <c r="G422">
        <v>1284</v>
      </c>
      <c r="H422">
        <v>833</v>
      </c>
      <c r="I422">
        <v>43</v>
      </c>
      <c r="J422">
        <v>0</v>
      </c>
      <c r="K422">
        <v>0</v>
      </c>
      <c r="L422">
        <v>0</v>
      </c>
      <c r="M422">
        <v>95.09</v>
      </c>
      <c r="N422" s="35"/>
      <c r="O422" s="35"/>
      <c r="P422" s="34"/>
      <c r="Q422" s="34"/>
      <c r="R422" s="34"/>
      <c r="S422" s="34"/>
      <c r="T422" s="34"/>
      <c r="U422" s="34"/>
    </row>
    <row r="423" spans="1:21">
      <c r="A423" t="s">
        <v>433</v>
      </c>
      <c r="B423" s="1">
        <v>7.1990740740740739E-3</v>
      </c>
      <c r="C423" s="1">
        <v>6.4583333333333333E-3</v>
      </c>
      <c r="D423" s="1">
        <v>4.6296296296296294E-5</v>
      </c>
      <c r="E423" s="1">
        <v>6.8287037037037025E-4</v>
      </c>
      <c r="F423">
        <v>6</v>
      </c>
      <c r="G423">
        <v>14</v>
      </c>
      <c r="H423">
        <v>5</v>
      </c>
      <c r="I423">
        <v>142</v>
      </c>
      <c r="J423">
        <v>0</v>
      </c>
      <c r="K423">
        <v>0</v>
      </c>
      <c r="L423">
        <v>0</v>
      </c>
      <c r="M423">
        <v>3.4</v>
      </c>
      <c r="N423" s="35"/>
      <c r="O423" s="35"/>
      <c r="P423" s="34"/>
      <c r="Q423" s="34"/>
      <c r="R423" s="34"/>
      <c r="S423" s="34"/>
      <c r="T423" s="34"/>
      <c r="U423" s="34"/>
    </row>
    <row r="424" spans="1:21">
      <c r="A424" t="s">
        <v>434</v>
      </c>
      <c r="B424" s="1">
        <v>0.38310185185185186</v>
      </c>
      <c r="C424" s="1">
        <v>0.26263888888888892</v>
      </c>
      <c r="D424" s="1">
        <v>4.1458333333333333E-2</v>
      </c>
      <c r="E424" s="1">
        <v>7.8993055555555566E-2</v>
      </c>
      <c r="F424">
        <v>18</v>
      </c>
      <c r="G424">
        <v>384</v>
      </c>
      <c r="H424">
        <v>0</v>
      </c>
      <c r="I424">
        <v>0</v>
      </c>
      <c r="J424">
        <v>0</v>
      </c>
      <c r="K424">
        <v>0</v>
      </c>
      <c r="L424">
        <v>0</v>
      </c>
      <c r="N424" s="35"/>
      <c r="O424" s="35"/>
      <c r="P424" s="34"/>
      <c r="Q424" s="34"/>
      <c r="R424" s="34"/>
      <c r="S424" s="34"/>
      <c r="T424" s="34"/>
      <c r="U424" s="34"/>
    </row>
    <row r="425" spans="1:21">
      <c r="A425" t="s">
        <v>435</v>
      </c>
      <c r="B425" s="1">
        <v>5.4629629629629637E-3</v>
      </c>
      <c r="C425" s="1">
        <v>5.0115740740740737E-3</v>
      </c>
      <c r="D425" s="1">
        <v>4.3981481481481481E-4</v>
      </c>
      <c r="E425" s="1">
        <v>0</v>
      </c>
      <c r="F425">
        <v>1</v>
      </c>
      <c r="G425">
        <v>20</v>
      </c>
      <c r="H425">
        <v>0</v>
      </c>
      <c r="I425">
        <v>0</v>
      </c>
      <c r="J425">
        <v>0</v>
      </c>
      <c r="K425">
        <v>0</v>
      </c>
      <c r="L425">
        <v>0</v>
      </c>
      <c r="N425" s="35"/>
      <c r="O425" s="35"/>
      <c r="P425" s="34"/>
      <c r="Q425" s="34"/>
      <c r="R425" s="34"/>
      <c r="S425" s="34"/>
      <c r="T425" s="34"/>
      <c r="U425" s="34"/>
    </row>
    <row r="426" spans="1:21">
      <c r="A426" t="s">
        <v>436</v>
      </c>
      <c r="B426" s="1">
        <v>0.2517476851851852</v>
      </c>
      <c r="C426" s="1">
        <v>0.11289351851851852</v>
      </c>
      <c r="D426" s="1">
        <v>0.11445601851851851</v>
      </c>
      <c r="E426" s="1">
        <v>2.4386574074074074E-2</v>
      </c>
      <c r="F426">
        <v>33</v>
      </c>
      <c r="G426">
        <v>106</v>
      </c>
      <c r="H426">
        <v>180</v>
      </c>
      <c r="I426">
        <v>3</v>
      </c>
      <c r="J426">
        <v>0</v>
      </c>
      <c r="K426">
        <v>0</v>
      </c>
      <c r="L426">
        <v>0</v>
      </c>
      <c r="M426">
        <v>98.36</v>
      </c>
      <c r="N426" s="35"/>
      <c r="O426" s="35"/>
      <c r="P426" s="34"/>
      <c r="Q426" s="34"/>
      <c r="R426" s="34"/>
      <c r="S426" s="34"/>
      <c r="T426" s="34"/>
      <c r="U426" s="34"/>
    </row>
    <row r="427" spans="1:21">
      <c r="A427" t="s">
        <v>437</v>
      </c>
      <c r="B427" s="1">
        <v>0.88121527777777775</v>
      </c>
      <c r="C427" s="1">
        <v>0.40606481481481477</v>
      </c>
      <c r="D427" s="1">
        <v>9.46412037037037E-2</v>
      </c>
      <c r="E427" s="1">
        <v>0.38049768518518517</v>
      </c>
      <c r="F427">
        <v>88</v>
      </c>
      <c r="G427">
        <v>1507</v>
      </c>
      <c r="H427">
        <v>514</v>
      </c>
      <c r="I427">
        <v>31</v>
      </c>
      <c r="J427">
        <v>0</v>
      </c>
      <c r="K427">
        <v>0</v>
      </c>
      <c r="L427">
        <v>0</v>
      </c>
      <c r="M427">
        <v>94.31</v>
      </c>
      <c r="N427" s="35"/>
      <c r="O427" s="35"/>
      <c r="P427" s="34"/>
      <c r="Q427" s="34"/>
      <c r="R427" s="34"/>
      <c r="S427" s="34"/>
      <c r="T427" s="34"/>
      <c r="U427" s="34"/>
    </row>
    <row r="428" spans="1:21">
      <c r="A428" t="s">
        <v>438</v>
      </c>
      <c r="B428" s="1">
        <v>0.38394675925925931</v>
      </c>
      <c r="C428" s="1">
        <v>0.15601851851851853</v>
      </c>
      <c r="D428" s="1">
        <v>7.5300925925925924E-2</v>
      </c>
      <c r="E428" s="1">
        <v>0.15261574074074075</v>
      </c>
      <c r="F428">
        <v>20</v>
      </c>
      <c r="G428">
        <v>367</v>
      </c>
      <c r="H428">
        <v>220</v>
      </c>
      <c r="I428">
        <v>13</v>
      </c>
      <c r="J428">
        <v>0</v>
      </c>
      <c r="K428">
        <v>0</v>
      </c>
      <c r="L428">
        <v>0</v>
      </c>
      <c r="M428">
        <v>94.42</v>
      </c>
      <c r="N428" s="35"/>
      <c r="O428" s="35"/>
      <c r="P428" s="34"/>
      <c r="Q428" s="34"/>
      <c r="R428" s="34"/>
      <c r="S428" s="34"/>
      <c r="T428" s="34"/>
      <c r="U428" s="34"/>
    </row>
    <row r="429" spans="1:21">
      <c r="A429" t="s">
        <v>439</v>
      </c>
      <c r="B429" s="1">
        <v>0.43252314814814818</v>
      </c>
      <c r="C429" s="1">
        <v>0.30614583333333334</v>
      </c>
      <c r="D429" s="1">
        <v>0.10732638888888889</v>
      </c>
      <c r="E429" s="1">
        <v>1.9039351851851852E-2</v>
      </c>
      <c r="F429">
        <v>23</v>
      </c>
      <c r="G429">
        <v>508</v>
      </c>
      <c r="H429">
        <v>174</v>
      </c>
      <c r="I429">
        <v>7</v>
      </c>
      <c r="J429">
        <v>0</v>
      </c>
      <c r="K429">
        <v>0</v>
      </c>
      <c r="L429">
        <v>0</v>
      </c>
      <c r="M429">
        <v>96.13</v>
      </c>
      <c r="N429" s="35"/>
      <c r="O429" s="35"/>
      <c r="P429" s="34"/>
      <c r="Q429" s="34"/>
      <c r="R429" s="34"/>
      <c r="S429" s="34"/>
      <c r="T429" s="34"/>
      <c r="U429" s="34"/>
    </row>
    <row r="430" spans="1:21">
      <c r="A430" t="s">
        <v>440</v>
      </c>
      <c r="B430" s="1">
        <v>0.2381712962962963</v>
      </c>
      <c r="C430" s="1">
        <v>0.15565972222222221</v>
      </c>
      <c r="D430" s="1">
        <v>4.7858796296296295E-2</v>
      </c>
      <c r="E430" s="1">
        <v>3.4629629629629628E-2</v>
      </c>
      <c r="F430">
        <v>30</v>
      </c>
      <c r="G430">
        <v>175</v>
      </c>
      <c r="H430">
        <v>0</v>
      </c>
      <c r="I430">
        <v>0</v>
      </c>
      <c r="J430">
        <v>0</v>
      </c>
      <c r="K430">
        <v>0</v>
      </c>
      <c r="L430">
        <v>0</v>
      </c>
      <c r="N430" s="35"/>
      <c r="O430" s="35"/>
      <c r="P430" s="34"/>
      <c r="Q430" s="34"/>
      <c r="R430" s="34"/>
      <c r="S430" s="34"/>
      <c r="T430" s="34"/>
      <c r="U430" s="34"/>
    </row>
    <row r="431" spans="1:21">
      <c r="A431" t="s">
        <v>441</v>
      </c>
      <c r="B431" s="1">
        <v>0.2253009259259259</v>
      </c>
      <c r="C431" s="1">
        <v>0.13694444444444445</v>
      </c>
      <c r="D431" s="1">
        <v>7.0960648148148148E-2</v>
      </c>
      <c r="E431" s="1">
        <v>1.7384259259259262E-2</v>
      </c>
      <c r="F431">
        <v>22</v>
      </c>
      <c r="G431">
        <v>362</v>
      </c>
      <c r="H431">
        <v>314</v>
      </c>
      <c r="I431">
        <v>26</v>
      </c>
      <c r="J431">
        <v>0</v>
      </c>
      <c r="K431">
        <v>0</v>
      </c>
      <c r="L431">
        <v>0</v>
      </c>
      <c r="M431">
        <v>92.35</v>
      </c>
      <c r="N431" s="35"/>
      <c r="O431" s="35"/>
      <c r="P431" s="34"/>
      <c r="Q431" s="34"/>
      <c r="R431" s="34"/>
      <c r="S431" s="34"/>
      <c r="T431" s="34"/>
      <c r="U431" s="34"/>
    </row>
    <row r="432" spans="1:21">
      <c r="A432" t="s">
        <v>442</v>
      </c>
      <c r="B432" s="1">
        <v>0.13703703703703704</v>
      </c>
      <c r="C432" s="1">
        <v>0.1240162037037037</v>
      </c>
      <c r="D432" s="1">
        <v>8.2060185185185187E-3</v>
      </c>
      <c r="E432" s="1">
        <v>4.7916666666666672E-3</v>
      </c>
      <c r="F432">
        <v>32</v>
      </c>
      <c r="G432">
        <v>524</v>
      </c>
      <c r="H432">
        <v>0</v>
      </c>
      <c r="I432">
        <v>0</v>
      </c>
      <c r="J432">
        <v>0</v>
      </c>
      <c r="K432">
        <v>0</v>
      </c>
      <c r="L432">
        <v>0</v>
      </c>
      <c r="N432" s="35"/>
      <c r="O432" s="35"/>
      <c r="P432" s="34"/>
      <c r="Q432" s="34"/>
      <c r="R432" s="34"/>
      <c r="S432" s="34"/>
      <c r="T432" s="34"/>
      <c r="U432" s="34"/>
    </row>
    <row r="433" spans="1:21">
      <c r="A433" t="s">
        <v>443</v>
      </c>
      <c r="B433" s="1">
        <v>0.35164351851851849</v>
      </c>
      <c r="C433" s="1">
        <v>0.26997685185185188</v>
      </c>
      <c r="D433" s="1">
        <v>7.4375000000000011E-2</v>
      </c>
      <c r="E433" s="1">
        <v>7.2916666666666659E-3</v>
      </c>
      <c r="F433">
        <v>196</v>
      </c>
      <c r="G433">
        <v>576</v>
      </c>
      <c r="H433">
        <v>0</v>
      </c>
      <c r="I433">
        <v>0</v>
      </c>
      <c r="J433">
        <v>0</v>
      </c>
      <c r="K433">
        <v>0</v>
      </c>
      <c r="L433">
        <v>0</v>
      </c>
      <c r="N433" s="35"/>
      <c r="O433" s="35"/>
      <c r="P433" s="34"/>
      <c r="Q433" s="34"/>
      <c r="R433" s="34"/>
      <c r="S433" s="34"/>
      <c r="T433" s="34"/>
      <c r="U433" s="34"/>
    </row>
    <row r="434" spans="1:21">
      <c r="A434" t="s">
        <v>444</v>
      </c>
      <c r="B434" s="1">
        <v>0.25842592592592589</v>
      </c>
      <c r="C434" s="1">
        <v>0.20269675925925926</v>
      </c>
      <c r="D434" s="1">
        <v>3.5949074074074071E-2</v>
      </c>
      <c r="E434" s="1">
        <v>1.9768518518518515E-2</v>
      </c>
      <c r="F434">
        <v>54</v>
      </c>
      <c r="G434">
        <v>328</v>
      </c>
      <c r="H434">
        <v>252</v>
      </c>
      <c r="I434">
        <v>113</v>
      </c>
      <c r="J434">
        <v>0</v>
      </c>
      <c r="K434">
        <v>0</v>
      </c>
      <c r="L434">
        <v>0</v>
      </c>
      <c r="M434">
        <v>69.040000000000006</v>
      </c>
      <c r="N434" s="35"/>
      <c r="O434" s="35"/>
      <c r="P434" s="34"/>
      <c r="Q434" s="34"/>
      <c r="R434" s="34"/>
      <c r="S434" s="34"/>
      <c r="T434" s="34"/>
      <c r="U434" s="34"/>
    </row>
    <row r="435" spans="1:21">
      <c r="A435" t="s">
        <v>445</v>
      </c>
      <c r="B435" s="1">
        <v>0.50587962962962962</v>
      </c>
      <c r="C435" s="1">
        <v>0.37119212962962966</v>
      </c>
      <c r="D435" s="1">
        <v>7.1099537037037031E-2</v>
      </c>
      <c r="E435" s="1">
        <v>6.356481481481481E-2</v>
      </c>
      <c r="F435">
        <v>89</v>
      </c>
      <c r="G435">
        <v>1011</v>
      </c>
      <c r="H435">
        <v>1335</v>
      </c>
      <c r="I435">
        <v>48</v>
      </c>
      <c r="J435">
        <v>0</v>
      </c>
      <c r="K435">
        <v>0</v>
      </c>
      <c r="L435">
        <v>0</v>
      </c>
      <c r="M435">
        <v>96.53</v>
      </c>
      <c r="N435" s="35"/>
      <c r="O435" s="35"/>
      <c r="P435" s="34"/>
      <c r="Q435" s="34"/>
      <c r="R435" s="34"/>
      <c r="S435" s="34"/>
      <c r="T435" s="34"/>
      <c r="U435" s="34"/>
    </row>
    <row r="436" spans="1:21">
      <c r="A436" t="s">
        <v>446</v>
      </c>
      <c r="B436" s="1">
        <v>6.0069444444444441E-3</v>
      </c>
      <c r="C436" s="1">
        <v>5.6249999999999989E-3</v>
      </c>
      <c r="D436" s="1">
        <v>3.8194444444444446E-4</v>
      </c>
      <c r="E436" s="1">
        <v>0</v>
      </c>
      <c r="F436">
        <v>5</v>
      </c>
      <c r="G436">
        <v>28</v>
      </c>
      <c r="H436">
        <v>213</v>
      </c>
      <c r="I436">
        <v>11</v>
      </c>
      <c r="J436">
        <v>0</v>
      </c>
      <c r="K436">
        <v>0</v>
      </c>
      <c r="L436">
        <v>0</v>
      </c>
      <c r="M436">
        <v>95.09</v>
      </c>
      <c r="N436" s="35"/>
      <c r="O436" s="35"/>
      <c r="P436" s="34"/>
      <c r="Q436" s="34"/>
      <c r="R436" s="34"/>
      <c r="S436" s="34"/>
      <c r="T436" s="34"/>
      <c r="U436" s="34"/>
    </row>
    <row r="437" spans="1:21">
      <c r="A437" t="s">
        <v>447</v>
      </c>
      <c r="B437" s="1">
        <v>0.60434027777777777</v>
      </c>
      <c r="C437" s="1">
        <v>0.46134259259259264</v>
      </c>
      <c r="D437" s="1">
        <v>0.12146990740740742</v>
      </c>
      <c r="E437" s="1">
        <v>2.1504629629629627E-2</v>
      </c>
      <c r="F437">
        <v>38</v>
      </c>
      <c r="G437">
        <v>932</v>
      </c>
      <c r="H437">
        <v>303</v>
      </c>
      <c r="I437">
        <v>11</v>
      </c>
      <c r="J437">
        <v>0</v>
      </c>
      <c r="K437">
        <v>0</v>
      </c>
      <c r="L437">
        <v>0</v>
      </c>
      <c r="M437">
        <v>96.5</v>
      </c>
      <c r="N437" s="35"/>
      <c r="O437" s="35"/>
      <c r="P437" s="34"/>
      <c r="Q437" s="34"/>
      <c r="R437" s="34"/>
      <c r="S437" s="34"/>
      <c r="T437" s="34"/>
      <c r="U437" s="34"/>
    </row>
    <row r="438" spans="1:21">
      <c r="A438" t="s">
        <v>448</v>
      </c>
      <c r="B438" s="1">
        <v>0.35818287037037039</v>
      </c>
      <c r="C438" s="1">
        <v>0.2711574074074074</v>
      </c>
      <c r="D438" s="1">
        <v>1.4525462962962964E-2</v>
      </c>
      <c r="E438" s="1">
        <v>7.2488425925925928E-2</v>
      </c>
      <c r="F438">
        <v>28</v>
      </c>
      <c r="G438">
        <v>549</v>
      </c>
      <c r="H438">
        <v>155</v>
      </c>
      <c r="I438">
        <v>9</v>
      </c>
      <c r="J438">
        <v>0</v>
      </c>
      <c r="K438">
        <v>0</v>
      </c>
      <c r="L438">
        <v>0</v>
      </c>
      <c r="M438">
        <v>94.51</v>
      </c>
      <c r="N438" s="35"/>
      <c r="O438" s="35"/>
      <c r="P438" s="34"/>
      <c r="Q438" s="34"/>
      <c r="R438" s="34"/>
      <c r="S438" s="34"/>
      <c r="T438" s="34"/>
      <c r="U438" s="34"/>
    </row>
    <row r="439" spans="1:21">
      <c r="A439" t="s">
        <v>449</v>
      </c>
      <c r="B439" s="1">
        <v>0.37179398148148146</v>
      </c>
      <c r="C439" s="1">
        <v>0.26164351851851853</v>
      </c>
      <c r="D439" s="1">
        <v>7.8310185185185191E-2</v>
      </c>
      <c r="E439" s="1">
        <v>3.1828703703703706E-2</v>
      </c>
      <c r="F439">
        <v>26</v>
      </c>
      <c r="G439">
        <v>643</v>
      </c>
      <c r="H439">
        <v>261</v>
      </c>
      <c r="I439">
        <v>18</v>
      </c>
      <c r="J439">
        <v>0</v>
      </c>
      <c r="K439">
        <v>0</v>
      </c>
      <c r="L439">
        <v>0</v>
      </c>
      <c r="M439">
        <v>93.55</v>
      </c>
      <c r="N439" s="35"/>
      <c r="O439" s="35"/>
      <c r="P439" s="34"/>
      <c r="Q439" s="34"/>
      <c r="R439" s="34"/>
      <c r="S439" s="34"/>
      <c r="T439" s="34"/>
      <c r="U439" s="34"/>
    </row>
    <row r="440" spans="1:21">
      <c r="A440" t="s">
        <v>450</v>
      </c>
      <c r="B440" s="1">
        <v>0.27679398148148149</v>
      </c>
      <c r="C440" s="1">
        <v>0.25056712962962963</v>
      </c>
      <c r="D440" s="1">
        <v>4.5833333333333334E-3</v>
      </c>
      <c r="E440" s="1">
        <v>2.162037037037037E-2</v>
      </c>
      <c r="F440">
        <v>40</v>
      </c>
      <c r="G440">
        <v>602</v>
      </c>
      <c r="H440">
        <v>0</v>
      </c>
      <c r="I440">
        <v>0</v>
      </c>
      <c r="J440">
        <v>0</v>
      </c>
      <c r="K440">
        <v>0</v>
      </c>
      <c r="L440">
        <v>0</v>
      </c>
      <c r="N440" s="35"/>
      <c r="O440" s="35"/>
      <c r="P440" s="34"/>
      <c r="Q440" s="34"/>
      <c r="R440" s="34"/>
      <c r="S440" s="34"/>
      <c r="T440" s="34"/>
      <c r="U440" s="34"/>
    </row>
    <row r="441" spans="1:21">
      <c r="A441" t="s">
        <v>451</v>
      </c>
      <c r="B441" s="1">
        <v>0.31730324074074073</v>
      </c>
      <c r="C441" s="1">
        <v>0.20690972222222223</v>
      </c>
      <c r="D441" s="1">
        <v>7.513888888888888E-2</v>
      </c>
      <c r="E441" s="1">
        <v>3.5243055555555555E-2</v>
      </c>
      <c r="F441">
        <v>139</v>
      </c>
      <c r="G441">
        <v>1249</v>
      </c>
      <c r="H441">
        <v>924</v>
      </c>
      <c r="I441">
        <v>104</v>
      </c>
      <c r="J441">
        <v>0</v>
      </c>
      <c r="K441">
        <v>0</v>
      </c>
      <c r="L441">
        <v>0</v>
      </c>
      <c r="M441">
        <v>89.88</v>
      </c>
      <c r="N441" s="35"/>
      <c r="O441" s="35"/>
      <c r="P441" s="34"/>
      <c r="Q441" s="34"/>
      <c r="R441" s="34"/>
      <c r="S441" s="34"/>
      <c r="T441" s="34"/>
      <c r="U441" s="34"/>
    </row>
    <row r="442" spans="1:21">
      <c r="A442" t="s">
        <v>452</v>
      </c>
      <c r="B442" s="1">
        <v>0.18457175925925925</v>
      </c>
      <c r="C442" s="1">
        <v>0.17446759259259259</v>
      </c>
      <c r="D442" s="1">
        <v>3.4490740740740745E-3</v>
      </c>
      <c r="E442" s="1">
        <v>6.6435185185185182E-3</v>
      </c>
      <c r="F442">
        <v>38</v>
      </c>
      <c r="G442">
        <v>367</v>
      </c>
      <c r="H442">
        <v>182</v>
      </c>
      <c r="I442">
        <v>53</v>
      </c>
      <c r="J442">
        <v>0</v>
      </c>
      <c r="K442">
        <v>0</v>
      </c>
      <c r="L442">
        <v>0</v>
      </c>
      <c r="M442">
        <v>77.45</v>
      </c>
      <c r="N442" s="35"/>
      <c r="O442" s="35"/>
      <c r="P442" s="34"/>
      <c r="Q442" s="34"/>
      <c r="R442" s="34"/>
      <c r="S442" s="34"/>
      <c r="T442" s="34"/>
      <c r="U442" s="34"/>
    </row>
    <row r="443" spans="1:21">
      <c r="A443" t="s">
        <v>453</v>
      </c>
      <c r="B443" s="1">
        <v>5.0671296296296298E-2</v>
      </c>
      <c r="C443" s="1">
        <v>4.0937500000000002E-2</v>
      </c>
      <c r="D443" s="1">
        <v>3.7500000000000003E-3</v>
      </c>
      <c r="E443" s="1">
        <v>5.9722222222222225E-3</v>
      </c>
      <c r="F443">
        <v>11</v>
      </c>
      <c r="G443">
        <v>90</v>
      </c>
      <c r="H443">
        <v>152</v>
      </c>
      <c r="I443">
        <v>13</v>
      </c>
      <c r="J443">
        <v>0</v>
      </c>
      <c r="K443">
        <v>0</v>
      </c>
      <c r="L443">
        <v>0</v>
      </c>
      <c r="M443">
        <v>92.12</v>
      </c>
      <c r="N443" s="35"/>
      <c r="O443" s="35"/>
      <c r="P443" s="34"/>
      <c r="Q443" s="34"/>
      <c r="R443" s="34"/>
      <c r="S443" s="34"/>
      <c r="T443" s="34"/>
      <c r="U443" s="34"/>
    </row>
    <row r="444" spans="1:21">
      <c r="A444" t="s">
        <v>454</v>
      </c>
      <c r="B444" s="1">
        <v>0.32784722222222223</v>
      </c>
      <c r="C444" s="1">
        <v>0.16199074074074074</v>
      </c>
      <c r="D444" s="1">
        <v>2.2280092592592591E-2</v>
      </c>
      <c r="E444" s="1">
        <v>0.14356481481481481</v>
      </c>
      <c r="F444">
        <v>73</v>
      </c>
      <c r="G444">
        <v>286</v>
      </c>
      <c r="H444">
        <v>197</v>
      </c>
      <c r="I444">
        <v>7</v>
      </c>
      <c r="J444">
        <v>0</v>
      </c>
      <c r="K444">
        <v>0</v>
      </c>
      <c r="L444">
        <v>0</v>
      </c>
      <c r="M444">
        <v>96.57</v>
      </c>
      <c r="N444" s="35"/>
      <c r="O444" s="35"/>
      <c r="P444" s="34"/>
      <c r="Q444" s="34"/>
      <c r="R444" s="34"/>
      <c r="S444" s="34"/>
      <c r="T444" s="34"/>
      <c r="U444" s="34"/>
    </row>
    <row r="445" spans="1:21">
      <c r="A445" t="s">
        <v>455</v>
      </c>
      <c r="B445" s="1">
        <v>0.43075231481481485</v>
      </c>
      <c r="C445" s="1">
        <v>0.3133333333333333</v>
      </c>
      <c r="D445" s="1">
        <v>5.543981481481481E-2</v>
      </c>
      <c r="E445" s="1">
        <v>6.1967592592592595E-2</v>
      </c>
      <c r="F445">
        <v>72</v>
      </c>
      <c r="G445">
        <v>964</v>
      </c>
      <c r="H445">
        <v>704</v>
      </c>
      <c r="I445">
        <v>97</v>
      </c>
      <c r="J445">
        <v>0</v>
      </c>
      <c r="K445">
        <v>0</v>
      </c>
      <c r="L445">
        <v>0</v>
      </c>
      <c r="M445">
        <v>87.89</v>
      </c>
      <c r="N445" s="35"/>
      <c r="O445" s="35"/>
      <c r="P445" s="34"/>
      <c r="Q445" s="34"/>
      <c r="R445" s="34"/>
      <c r="S445" s="34"/>
      <c r="T445" s="34"/>
      <c r="U445" s="34"/>
    </row>
    <row r="446" spans="1:21">
      <c r="A446" t="s">
        <v>456</v>
      </c>
      <c r="B446" s="1">
        <v>0.12409722222222223</v>
      </c>
      <c r="C446" s="1">
        <v>5.1481481481481482E-2</v>
      </c>
      <c r="D446" s="1">
        <v>5.3125000000000004E-3</v>
      </c>
      <c r="E446" s="1">
        <v>6.7280092592592586E-2</v>
      </c>
      <c r="F446">
        <v>21</v>
      </c>
      <c r="G446">
        <v>232</v>
      </c>
      <c r="H446">
        <v>208</v>
      </c>
      <c r="I446">
        <v>9</v>
      </c>
      <c r="J446">
        <v>0</v>
      </c>
      <c r="K446">
        <v>0</v>
      </c>
      <c r="L446">
        <v>0</v>
      </c>
      <c r="M446">
        <v>95.85</v>
      </c>
      <c r="N446" s="35"/>
      <c r="O446" s="35"/>
      <c r="P446" s="34"/>
      <c r="Q446" s="34"/>
      <c r="R446" s="34"/>
      <c r="S446" s="34"/>
      <c r="T446" s="34"/>
      <c r="U446" s="34"/>
    </row>
    <row r="447" spans="1:21">
      <c r="A447" t="s">
        <v>457</v>
      </c>
      <c r="B447" s="1">
        <v>0.36423611111111115</v>
      </c>
      <c r="C447" s="1">
        <v>0.31525462962962963</v>
      </c>
      <c r="D447" s="1">
        <v>2.8009259259259262E-2</v>
      </c>
      <c r="E447" s="1">
        <v>2.0949074074074075E-2</v>
      </c>
      <c r="F447">
        <v>30</v>
      </c>
      <c r="G447">
        <v>500</v>
      </c>
      <c r="H447">
        <v>355</v>
      </c>
      <c r="I447">
        <v>19</v>
      </c>
      <c r="J447">
        <v>0</v>
      </c>
      <c r="K447">
        <v>0</v>
      </c>
      <c r="L447">
        <v>0</v>
      </c>
      <c r="M447">
        <v>94.92</v>
      </c>
      <c r="N447" s="35"/>
      <c r="O447" s="35"/>
      <c r="P447" s="34"/>
      <c r="Q447" s="34"/>
      <c r="R447" s="34"/>
      <c r="S447" s="34"/>
      <c r="T447" s="34"/>
      <c r="U447" s="34"/>
    </row>
    <row r="448" spans="1:21">
      <c r="A448" t="s">
        <v>458</v>
      </c>
      <c r="B448" s="1">
        <v>0.99334490740740744</v>
      </c>
      <c r="C448" s="1">
        <v>0.63778935185185182</v>
      </c>
      <c r="D448" s="1">
        <v>0.16526620370370371</v>
      </c>
      <c r="E448" s="1">
        <v>0.1902662037037037</v>
      </c>
      <c r="F448">
        <v>75</v>
      </c>
      <c r="G448">
        <v>1132</v>
      </c>
      <c r="H448">
        <v>38</v>
      </c>
      <c r="I448">
        <v>1</v>
      </c>
      <c r="J448">
        <v>0</v>
      </c>
      <c r="K448">
        <v>0</v>
      </c>
      <c r="L448">
        <v>0</v>
      </c>
      <c r="M448">
        <v>97.44</v>
      </c>
      <c r="N448" s="35"/>
      <c r="O448" s="35"/>
      <c r="P448" s="34"/>
      <c r="Q448" s="34"/>
      <c r="R448" s="34"/>
      <c r="S448" s="34"/>
      <c r="T448" s="34"/>
      <c r="U448" s="34"/>
    </row>
    <row r="449" spans="1:21">
      <c r="A449" t="s">
        <v>459</v>
      </c>
      <c r="B449" s="1">
        <v>0.37708333333333338</v>
      </c>
      <c r="C449" s="1">
        <v>0.28030092592592593</v>
      </c>
      <c r="D449" s="1">
        <v>2.763888888888889E-2</v>
      </c>
      <c r="E449" s="1">
        <v>6.913194444444444E-2</v>
      </c>
      <c r="F449">
        <v>134</v>
      </c>
      <c r="G449">
        <v>1353</v>
      </c>
      <c r="H449">
        <v>1312</v>
      </c>
      <c r="I449">
        <v>53</v>
      </c>
      <c r="J449">
        <v>0</v>
      </c>
      <c r="K449">
        <v>0</v>
      </c>
      <c r="L449">
        <v>0</v>
      </c>
      <c r="M449">
        <v>96.12</v>
      </c>
      <c r="N449" s="35"/>
      <c r="O449" s="35"/>
      <c r="P449" s="34"/>
      <c r="Q449" s="34"/>
      <c r="R449" s="34"/>
      <c r="S449" s="34"/>
      <c r="T449" s="34"/>
      <c r="U449" s="34"/>
    </row>
    <row r="450" spans="1:21">
      <c r="A450" t="s">
        <v>460</v>
      </c>
      <c r="B450" s="1">
        <v>1.3541666666666667E-3</v>
      </c>
      <c r="C450" s="1">
        <v>1.3541666666666667E-3</v>
      </c>
      <c r="D450" s="1">
        <v>0</v>
      </c>
      <c r="E450" s="1">
        <v>0</v>
      </c>
      <c r="F450">
        <v>4</v>
      </c>
      <c r="G450">
        <v>5</v>
      </c>
      <c r="H450">
        <v>210</v>
      </c>
      <c r="I450">
        <v>8</v>
      </c>
      <c r="J450">
        <v>0</v>
      </c>
      <c r="K450">
        <v>0</v>
      </c>
      <c r="L450">
        <v>0</v>
      </c>
      <c r="M450">
        <v>96.33</v>
      </c>
      <c r="N450" s="35"/>
      <c r="O450" s="35"/>
      <c r="P450" s="34"/>
      <c r="Q450" s="34"/>
      <c r="R450" s="34"/>
      <c r="S450" s="34"/>
      <c r="T450" s="34"/>
      <c r="U450" s="34"/>
    </row>
    <row r="451" spans="1:21">
      <c r="A451" t="s">
        <v>461</v>
      </c>
      <c r="B451" s="1">
        <v>8.4259259259259253E-3</v>
      </c>
      <c r="C451" s="1">
        <v>8.3449074074074085E-3</v>
      </c>
      <c r="D451" s="1">
        <v>2.3148148148148147E-5</v>
      </c>
      <c r="E451" s="1">
        <v>4.6296296296296294E-5</v>
      </c>
      <c r="F451">
        <v>5</v>
      </c>
      <c r="G451">
        <v>16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100</v>
      </c>
      <c r="N451" s="35"/>
      <c r="O451" s="35"/>
      <c r="P451" s="34"/>
      <c r="Q451" s="34"/>
      <c r="R451" s="34"/>
      <c r="S451" s="34"/>
      <c r="T451" s="34"/>
      <c r="U451" s="34"/>
    </row>
    <row r="452" spans="1:21">
      <c r="A452" t="s">
        <v>462</v>
      </c>
      <c r="B452" s="1">
        <v>0.59163194444444445</v>
      </c>
      <c r="C452" s="1">
        <v>0.24361111111111111</v>
      </c>
      <c r="D452" s="1">
        <v>1.6041666666666666E-2</v>
      </c>
      <c r="E452" s="1">
        <v>0.33196759259259262</v>
      </c>
      <c r="F452">
        <v>31</v>
      </c>
      <c r="G452">
        <v>436</v>
      </c>
      <c r="H452">
        <v>0</v>
      </c>
      <c r="I452">
        <v>0</v>
      </c>
      <c r="J452">
        <v>0</v>
      </c>
      <c r="K452">
        <v>0</v>
      </c>
      <c r="L452">
        <v>0</v>
      </c>
      <c r="N452" s="35"/>
      <c r="O452" s="35"/>
      <c r="P452" s="34"/>
      <c r="Q452" s="34"/>
      <c r="R452" s="34"/>
      <c r="S452" s="34"/>
      <c r="T452" s="34"/>
      <c r="U452" s="34"/>
    </row>
    <row r="453" spans="1:21">
      <c r="A453" t="s">
        <v>463</v>
      </c>
      <c r="B453" s="1">
        <v>0.35788194444444449</v>
      </c>
      <c r="C453" s="1">
        <v>0.22123842592592591</v>
      </c>
      <c r="D453" s="1">
        <v>8.2847222222222225E-2</v>
      </c>
      <c r="E453" s="1">
        <v>5.3773148148148153E-2</v>
      </c>
      <c r="F453">
        <v>70</v>
      </c>
      <c r="G453">
        <v>1062</v>
      </c>
      <c r="H453">
        <v>263</v>
      </c>
      <c r="I453">
        <v>56</v>
      </c>
      <c r="J453">
        <v>0</v>
      </c>
      <c r="K453">
        <v>0</v>
      </c>
      <c r="L453">
        <v>0</v>
      </c>
      <c r="M453">
        <v>82.45</v>
      </c>
      <c r="N453" s="35"/>
      <c r="O453" s="35"/>
      <c r="P453" s="34"/>
      <c r="Q453" s="34"/>
      <c r="R453" s="34"/>
      <c r="S453" s="34"/>
      <c r="T453" s="34"/>
      <c r="U453" s="34"/>
    </row>
    <row r="454" spans="1:21">
      <c r="A454" t="s">
        <v>464</v>
      </c>
      <c r="B454" s="1">
        <v>0.25284722222222222</v>
      </c>
      <c r="C454" s="1">
        <v>0.20291666666666666</v>
      </c>
      <c r="D454" s="1">
        <v>4.6180555555555558E-2</v>
      </c>
      <c r="E454" s="1">
        <v>3.7384259259259263E-3</v>
      </c>
      <c r="F454">
        <v>14</v>
      </c>
      <c r="G454">
        <v>486</v>
      </c>
      <c r="H454">
        <v>0</v>
      </c>
      <c r="I454">
        <v>0</v>
      </c>
      <c r="J454">
        <v>10.78</v>
      </c>
      <c r="K454">
        <v>0</v>
      </c>
      <c r="L454">
        <v>0</v>
      </c>
      <c r="N454" s="35"/>
      <c r="O454" s="35"/>
      <c r="P454" s="34"/>
      <c r="Q454" s="34"/>
      <c r="R454" s="34"/>
      <c r="S454" s="34"/>
      <c r="T454" s="34"/>
      <c r="U454" s="34"/>
    </row>
    <row r="455" spans="1:21">
      <c r="A455" t="s">
        <v>465</v>
      </c>
      <c r="B455" s="1">
        <v>0.38901620370370371</v>
      </c>
      <c r="C455" s="1">
        <v>0.25380787037037039</v>
      </c>
      <c r="D455" s="1">
        <v>9.6875000000000003E-2</v>
      </c>
      <c r="E455" s="1">
        <v>3.8321759259259257E-2</v>
      </c>
      <c r="F455">
        <v>33</v>
      </c>
      <c r="G455">
        <v>441</v>
      </c>
      <c r="H455">
        <v>302</v>
      </c>
      <c r="I455">
        <v>28</v>
      </c>
      <c r="J455">
        <v>0</v>
      </c>
      <c r="K455">
        <v>0</v>
      </c>
      <c r="L455">
        <v>0</v>
      </c>
      <c r="M455">
        <v>91.52</v>
      </c>
      <c r="N455" s="35"/>
      <c r="O455" s="35"/>
      <c r="P455" s="34"/>
      <c r="Q455" s="34"/>
      <c r="R455" s="34"/>
      <c r="S455" s="34"/>
      <c r="T455" s="34"/>
      <c r="U455" s="34"/>
    </row>
    <row r="456" spans="1:21">
      <c r="A456" t="s">
        <v>466</v>
      </c>
      <c r="B456" s="1">
        <v>0.50520833333333337</v>
      </c>
      <c r="C456" s="1">
        <v>0.40696759259259258</v>
      </c>
      <c r="D456" s="1">
        <v>9.2314814814814808E-2</v>
      </c>
      <c r="E456" s="1">
        <v>5.9143518518518521E-3</v>
      </c>
      <c r="F456">
        <v>65</v>
      </c>
      <c r="G456">
        <v>597</v>
      </c>
      <c r="H456">
        <v>547</v>
      </c>
      <c r="I456">
        <v>111</v>
      </c>
      <c r="J456">
        <v>0</v>
      </c>
      <c r="K456">
        <v>0</v>
      </c>
      <c r="L456">
        <v>0</v>
      </c>
      <c r="M456">
        <v>83.13</v>
      </c>
      <c r="N456" s="35"/>
      <c r="O456" s="35"/>
      <c r="P456" s="34"/>
      <c r="Q456" s="34"/>
      <c r="R456" s="34"/>
      <c r="S456" s="34"/>
      <c r="T456" s="34"/>
      <c r="U456" s="34"/>
    </row>
    <row r="457" spans="1:21">
      <c r="A457" t="s">
        <v>467</v>
      </c>
      <c r="B457" s="1">
        <v>0.24737268518518518</v>
      </c>
      <c r="C457" s="1">
        <v>0.15520833333333334</v>
      </c>
      <c r="D457" s="1">
        <v>6.6863425925925923E-2</v>
      </c>
      <c r="E457" s="1">
        <v>2.5289351851851851E-2</v>
      </c>
      <c r="F457">
        <v>20</v>
      </c>
      <c r="G457">
        <v>831</v>
      </c>
      <c r="H457">
        <v>160</v>
      </c>
      <c r="I457">
        <v>2</v>
      </c>
      <c r="J457">
        <v>8.2899999999999991</v>
      </c>
      <c r="K457">
        <v>1.99</v>
      </c>
      <c r="L457">
        <v>0.01</v>
      </c>
      <c r="M457">
        <v>98.77</v>
      </c>
      <c r="N457" s="35"/>
      <c r="O457" s="35"/>
      <c r="P457" s="34"/>
      <c r="Q457" s="34"/>
      <c r="R457" s="34"/>
      <c r="S457" s="34"/>
      <c r="T457" s="34"/>
      <c r="U457" s="34"/>
    </row>
    <row r="458" spans="1:21">
      <c r="A458" t="s">
        <v>468</v>
      </c>
      <c r="B458" s="1">
        <v>0.44721064814814815</v>
      </c>
      <c r="C458" s="1">
        <v>0.20721064814814816</v>
      </c>
      <c r="D458" s="1">
        <v>0.14172453703703705</v>
      </c>
      <c r="E458" s="1">
        <v>9.8263888888888887E-2</v>
      </c>
      <c r="F458">
        <v>30</v>
      </c>
      <c r="G458">
        <v>359</v>
      </c>
      <c r="H458">
        <v>271</v>
      </c>
      <c r="I458">
        <v>43</v>
      </c>
      <c r="J458">
        <v>0</v>
      </c>
      <c r="K458">
        <v>0</v>
      </c>
      <c r="L458">
        <v>0</v>
      </c>
      <c r="M458">
        <v>86.31</v>
      </c>
      <c r="N458" s="35"/>
      <c r="O458" s="35"/>
      <c r="P458" s="34"/>
      <c r="Q458" s="34"/>
      <c r="R458" s="34"/>
      <c r="S458" s="34"/>
      <c r="T458" s="34"/>
      <c r="U458" s="34"/>
    </row>
    <row r="459" spans="1:21">
      <c r="A459" t="s">
        <v>469</v>
      </c>
      <c r="B459" s="1">
        <v>0.82978009259259267</v>
      </c>
      <c r="C459" s="1">
        <v>0.61896990740740743</v>
      </c>
      <c r="D459" s="1">
        <v>2.5185185185185185E-2</v>
      </c>
      <c r="E459" s="1">
        <v>0.18561342592592592</v>
      </c>
      <c r="F459">
        <v>162</v>
      </c>
      <c r="G459">
        <v>2126</v>
      </c>
      <c r="H459">
        <v>137</v>
      </c>
      <c r="I459">
        <v>89</v>
      </c>
      <c r="J459">
        <v>0</v>
      </c>
      <c r="K459">
        <v>0</v>
      </c>
      <c r="L459">
        <v>0</v>
      </c>
      <c r="M459">
        <v>60.62</v>
      </c>
      <c r="N459" s="35"/>
      <c r="O459" s="35"/>
      <c r="P459" s="34"/>
      <c r="Q459" s="34"/>
      <c r="R459" s="34"/>
      <c r="S459" s="34"/>
      <c r="T459" s="34"/>
      <c r="U459" s="34"/>
    </row>
    <row r="460" spans="1:21">
      <c r="A460" t="s">
        <v>470</v>
      </c>
      <c r="B460" s="1">
        <v>5.8229166666666665E-2</v>
      </c>
      <c r="C460" s="1">
        <v>3.5891203703703703E-2</v>
      </c>
      <c r="D460" s="1">
        <v>2.013888888888889E-2</v>
      </c>
      <c r="E460" s="1">
        <v>2.1874999999999998E-3</v>
      </c>
      <c r="F460">
        <v>18</v>
      </c>
      <c r="G460">
        <v>112</v>
      </c>
      <c r="H460">
        <v>753</v>
      </c>
      <c r="I460">
        <v>22</v>
      </c>
      <c r="J460">
        <v>0</v>
      </c>
      <c r="K460">
        <v>0</v>
      </c>
      <c r="L460">
        <v>0</v>
      </c>
      <c r="M460">
        <v>97.16</v>
      </c>
      <c r="N460" s="35"/>
      <c r="O460" s="35"/>
      <c r="P460" s="34"/>
      <c r="Q460" s="34"/>
      <c r="R460" s="34"/>
      <c r="S460" s="34"/>
      <c r="T460" s="34"/>
      <c r="U460" s="34"/>
    </row>
    <row r="461" spans="1:21">
      <c r="A461" t="s">
        <v>471</v>
      </c>
      <c r="B461" s="1">
        <v>0.34592592592592591</v>
      </c>
      <c r="C461" s="1">
        <v>0.3044560185185185</v>
      </c>
      <c r="D461" s="1">
        <v>1.539351851851852E-2</v>
      </c>
      <c r="E461" s="1">
        <v>2.6064814814814815E-2</v>
      </c>
      <c r="F461">
        <v>40</v>
      </c>
      <c r="G461">
        <v>558</v>
      </c>
      <c r="H461">
        <v>389</v>
      </c>
      <c r="I461">
        <v>40</v>
      </c>
      <c r="J461">
        <v>0</v>
      </c>
      <c r="K461">
        <v>0</v>
      </c>
      <c r="L461">
        <v>0</v>
      </c>
      <c r="M461">
        <v>90.68</v>
      </c>
      <c r="N461" s="35"/>
      <c r="O461" s="35"/>
      <c r="P461" s="34"/>
      <c r="Q461" s="34"/>
      <c r="R461" s="34"/>
      <c r="S461" s="34"/>
      <c r="T461" s="34"/>
      <c r="U461" s="34"/>
    </row>
    <row r="462" spans="1:21">
      <c r="A462" t="s">
        <v>472</v>
      </c>
      <c r="B462" s="1">
        <v>0.34274305555555556</v>
      </c>
      <c r="C462" s="1">
        <v>0.28949074074074072</v>
      </c>
      <c r="D462" s="1">
        <v>2.3668981481481485E-2</v>
      </c>
      <c r="E462" s="1">
        <v>2.9583333333333336E-2</v>
      </c>
      <c r="F462">
        <v>72</v>
      </c>
      <c r="G462">
        <v>668</v>
      </c>
      <c r="H462">
        <v>642</v>
      </c>
      <c r="I462">
        <v>10</v>
      </c>
      <c r="J462">
        <v>0</v>
      </c>
      <c r="K462">
        <v>0</v>
      </c>
      <c r="L462">
        <v>0</v>
      </c>
      <c r="M462">
        <v>98.47</v>
      </c>
      <c r="N462" s="35"/>
      <c r="O462" s="35"/>
      <c r="P462" s="34"/>
      <c r="Q462" s="34"/>
      <c r="R462" s="34"/>
      <c r="S462" s="34"/>
      <c r="T462" s="34"/>
      <c r="U462" s="34"/>
    </row>
    <row r="463" spans="1:21">
      <c r="A463" t="s">
        <v>473</v>
      </c>
      <c r="B463" s="1">
        <v>0.44157407407407406</v>
      </c>
      <c r="C463" s="1">
        <v>0.25440972222222219</v>
      </c>
      <c r="D463" s="1">
        <v>0.10872685185185187</v>
      </c>
      <c r="E463" s="1">
        <v>7.8437500000000007E-2</v>
      </c>
      <c r="F463">
        <v>64</v>
      </c>
      <c r="G463">
        <v>778</v>
      </c>
      <c r="H463">
        <v>772</v>
      </c>
      <c r="I463">
        <v>37</v>
      </c>
      <c r="J463">
        <v>0</v>
      </c>
      <c r="K463">
        <v>0</v>
      </c>
      <c r="L463">
        <v>0</v>
      </c>
      <c r="M463">
        <v>95.43</v>
      </c>
      <c r="N463" s="35"/>
      <c r="O463" s="35"/>
      <c r="P463" s="34"/>
      <c r="Q463" s="34"/>
      <c r="R463" s="34"/>
      <c r="S463" s="34"/>
      <c r="T463" s="34"/>
      <c r="U463" s="34"/>
    </row>
    <row r="464" spans="1:21">
      <c r="A464" t="s">
        <v>474</v>
      </c>
      <c r="B464" s="1">
        <v>0.35540509259259262</v>
      </c>
      <c r="C464" s="1">
        <v>0.2504513888888889</v>
      </c>
      <c r="D464" s="1">
        <v>6.7384259259259269E-2</v>
      </c>
      <c r="E464" s="1">
        <v>3.75462962962963E-2</v>
      </c>
      <c r="F464">
        <v>27</v>
      </c>
      <c r="G464">
        <v>315</v>
      </c>
      <c r="H464">
        <v>227</v>
      </c>
      <c r="I464">
        <v>13</v>
      </c>
      <c r="J464">
        <v>0</v>
      </c>
      <c r="K464">
        <v>0</v>
      </c>
      <c r="L464">
        <v>0</v>
      </c>
      <c r="M464">
        <v>94.58</v>
      </c>
      <c r="N464" s="35"/>
      <c r="O464" s="35"/>
      <c r="P464" s="34"/>
      <c r="Q464" s="34"/>
      <c r="R464" s="34"/>
      <c r="S464" s="34"/>
      <c r="T464" s="34"/>
      <c r="U464" s="34"/>
    </row>
    <row r="465" spans="1:21">
      <c r="A465" t="s">
        <v>475</v>
      </c>
      <c r="B465" s="1">
        <v>0.53427083333333336</v>
      </c>
      <c r="C465" s="1">
        <v>0.39797453703703706</v>
      </c>
      <c r="D465" s="1">
        <v>1.4513888888888889E-2</v>
      </c>
      <c r="E465" s="1">
        <v>0.12177083333333333</v>
      </c>
      <c r="F465">
        <v>184</v>
      </c>
      <c r="G465">
        <v>530</v>
      </c>
      <c r="H465">
        <v>143</v>
      </c>
      <c r="I465">
        <v>29</v>
      </c>
      <c r="J465">
        <v>0</v>
      </c>
      <c r="K465">
        <v>0</v>
      </c>
      <c r="L465">
        <v>0</v>
      </c>
      <c r="M465">
        <v>83.14</v>
      </c>
      <c r="N465" s="35"/>
      <c r="O465" s="35"/>
      <c r="P465" s="34"/>
      <c r="Q465" s="34"/>
      <c r="R465" s="34"/>
      <c r="S465" s="34"/>
      <c r="T465" s="34"/>
      <c r="U465" s="34"/>
    </row>
    <row r="466" spans="1:21">
      <c r="A466" t="s">
        <v>476</v>
      </c>
      <c r="B466" s="1">
        <v>0.43350694444444443</v>
      </c>
      <c r="C466" s="1">
        <v>0.28203703703703703</v>
      </c>
      <c r="D466" s="1">
        <v>2.3344907407407408E-2</v>
      </c>
      <c r="E466" s="1">
        <v>0.12812500000000002</v>
      </c>
      <c r="F466">
        <v>41</v>
      </c>
      <c r="G466">
        <v>541</v>
      </c>
      <c r="H466">
        <v>261</v>
      </c>
      <c r="I466">
        <v>25</v>
      </c>
      <c r="J466">
        <v>0</v>
      </c>
      <c r="K466">
        <v>0</v>
      </c>
      <c r="L466">
        <v>0</v>
      </c>
      <c r="M466">
        <v>91.26</v>
      </c>
      <c r="N466" s="35"/>
      <c r="O466" s="35"/>
      <c r="P466" s="34"/>
      <c r="Q466" s="34"/>
      <c r="R466" s="34"/>
      <c r="S466" s="34"/>
      <c r="T466" s="34"/>
      <c r="U466" s="34"/>
    </row>
    <row r="467" spans="1:21">
      <c r="A467" t="s">
        <v>477</v>
      </c>
      <c r="B467" s="1">
        <v>0.27159722222222221</v>
      </c>
      <c r="C467" s="1">
        <v>0.2210648148148148</v>
      </c>
      <c r="D467" s="1">
        <v>3.6921296296296292E-2</v>
      </c>
      <c r="E467" s="1">
        <v>1.3599537037037037E-2</v>
      </c>
      <c r="F467">
        <v>107</v>
      </c>
      <c r="G467">
        <v>310</v>
      </c>
      <c r="H467">
        <v>144</v>
      </c>
      <c r="I467">
        <v>1</v>
      </c>
      <c r="J467">
        <v>0</v>
      </c>
      <c r="K467">
        <v>0</v>
      </c>
      <c r="L467">
        <v>0</v>
      </c>
      <c r="M467">
        <v>99.31</v>
      </c>
      <c r="N467" s="35"/>
      <c r="O467" s="35"/>
      <c r="P467" s="34"/>
      <c r="Q467" s="34"/>
      <c r="R467" s="34"/>
      <c r="S467" s="34"/>
      <c r="T467" s="34"/>
      <c r="U467" s="34"/>
    </row>
    <row r="468" spans="1:21">
      <c r="A468" t="s">
        <v>478</v>
      </c>
      <c r="B468" s="1">
        <v>0.4496296296296296</v>
      </c>
      <c r="C468" s="1">
        <v>0.33252314814814815</v>
      </c>
      <c r="D468" s="1">
        <v>9.493055555555556E-2</v>
      </c>
      <c r="E468" s="1">
        <v>2.2152777777777775E-2</v>
      </c>
      <c r="F468">
        <v>99</v>
      </c>
      <c r="G468">
        <v>1226</v>
      </c>
      <c r="H468">
        <v>765</v>
      </c>
      <c r="I468">
        <v>180</v>
      </c>
      <c r="J468">
        <v>0</v>
      </c>
      <c r="K468">
        <v>0</v>
      </c>
      <c r="L468">
        <v>0</v>
      </c>
      <c r="M468">
        <v>80.95</v>
      </c>
      <c r="N468" s="35"/>
      <c r="O468" s="35"/>
      <c r="P468" s="34"/>
      <c r="Q468" s="34"/>
      <c r="R468" s="34"/>
      <c r="S468" s="34"/>
      <c r="T468" s="34"/>
      <c r="U468" s="34"/>
    </row>
    <row r="469" spans="1:21">
      <c r="A469" t="s">
        <v>479</v>
      </c>
      <c r="B469" s="1">
        <v>3.6446759259259262E-2</v>
      </c>
      <c r="C469" s="1">
        <v>2.4930555555555553E-2</v>
      </c>
      <c r="D469" s="1">
        <v>1.1516203703703702E-2</v>
      </c>
      <c r="E469" s="1">
        <v>0</v>
      </c>
      <c r="F469">
        <v>4</v>
      </c>
      <c r="G469">
        <v>19</v>
      </c>
      <c r="H469">
        <v>98</v>
      </c>
      <c r="I469">
        <v>7</v>
      </c>
      <c r="J469">
        <v>1.73</v>
      </c>
      <c r="K469">
        <v>9.31</v>
      </c>
      <c r="L469">
        <v>1.03</v>
      </c>
      <c r="M469">
        <v>93.33</v>
      </c>
      <c r="N469" s="35"/>
      <c r="O469" s="35"/>
      <c r="P469" s="34"/>
      <c r="Q469" s="34"/>
      <c r="R469" s="34"/>
      <c r="S469" s="34"/>
      <c r="T469" s="34"/>
      <c r="U469" s="34"/>
    </row>
    <row r="470" spans="1:21">
      <c r="A470" t="s">
        <v>480</v>
      </c>
      <c r="B470" s="1">
        <v>0.17265046296296296</v>
      </c>
      <c r="C470" s="1">
        <v>0.12010416666666668</v>
      </c>
      <c r="D470" s="1">
        <v>2.4328703703703703E-2</v>
      </c>
      <c r="E470" s="1">
        <v>2.8206018518518519E-2</v>
      </c>
      <c r="F470">
        <v>54</v>
      </c>
      <c r="G470">
        <v>453</v>
      </c>
      <c r="H470">
        <v>415</v>
      </c>
      <c r="I470">
        <v>50</v>
      </c>
      <c r="J470">
        <v>0</v>
      </c>
      <c r="K470">
        <v>0</v>
      </c>
      <c r="L470">
        <v>0</v>
      </c>
      <c r="M470">
        <v>89.25</v>
      </c>
      <c r="N470" s="35"/>
      <c r="O470" s="35"/>
      <c r="P470" s="34"/>
      <c r="Q470" s="34"/>
      <c r="R470" s="34"/>
      <c r="S470" s="34"/>
      <c r="T470" s="34"/>
      <c r="U470" s="34"/>
    </row>
    <row r="471" spans="1:21">
      <c r="A471" t="s">
        <v>481</v>
      </c>
      <c r="B471" s="1">
        <v>0.38017361111111114</v>
      </c>
      <c r="C471" s="1">
        <v>0.27028935185185182</v>
      </c>
      <c r="D471" s="1">
        <v>2.6446759259259264E-2</v>
      </c>
      <c r="E471" s="1">
        <v>8.3425925925925917E-2</v>
      </c>
      <c r="F471">
        <v>79</v>
      </c>
      <c r="G471">
        <v>879</v>
      </c>
      <c r="H471">
        <v>722</v>
      </c>
      <c r="I471">
        <v>45</v>
      </c>
      <c r="J471">
        <v>0</v>
      </c>
      <c r="K471">
        <v>0</v>
      </c>
      <c r="L471">
        <v>0</v>
      </c>
      <c r="M471">
        <v>94.13</v>
      </c>
      <c r="N471" s="35"/>
      <c r="O471" s="35"/>
      <c r="P471" s="34"/>
      <c r="Q471" s="34"/>
      <c r="R471" s="34"/>
      <c r="S471" s="34"/>
      <c r="T471" s="34"/>
      <c r="U471" s="34"/>
    </row>
    <row r="472" spans="1:21">
      <c r="A472" t="s">
        <v>482</v>
      </c>
      <c r="B472" s="1">
        <v>0.48420138888888892</v>
      </c>
      <c r="C472" s="1">
        <v>0.41410879629629632</v>
      </c>
      <c r="D472" s="1">
        <v>4.2812500000000003E-2</v>
      </c>
      <c r="E472" s="1">
        <v>2.7256944444444445E-2</v>
      </c>
      <c r="F472">
        <v>41</v>
      </c>
      <c r="G472">
        <v>771</v>
      </c>
      <c r="H472">
        <v>216</v>
      </c>
      <c r="I472">
        <v>32</v>
      </c>
      <c r="J472">
        <v>0</v>
      </c>
      <c r="K472">
        <v>0</v>
      </c>
      <c r="L472">
        <v>0</v>
      </c>
      <c r="M472">
        <v>87.1</v>
      </c>
      <c r="N472" s="35"/>
      <c r="O472" s="35"/>
      <c r="P472" s="34"/>
      <c r="Q472" s="34"/>
      <c r="R472" s="34"/>
      <c r="S472" s="34"/>
      <c r="T472" s="34"/>
      <c r="U472" s="34"/>
    </row>
    <row r="473" spans="1:21">
      <c r="A473" t="s">
        <v>483</v>
      </c>
      <c r="B473" s="1">
        <v>0.31958333333333333</v>
      </c>
      <c r="C473" s="1">
        <v>0.22381944444444446</v>
      </c>
      <c r="D473" s="1">
        <v>8.0277777777777781E-2</v>
      </c>
      <c r="E473" s="1">
        <v>1.5486111111111112E-2</v>
      </c>
      <c r="F473">
        <v>13</v>
      </c>
      <c r="G473">
        <v>333</v>
      </c>
      <c r="H473">
        <v>0</v>
      </c>
      <c r="I473">
        <v>0</v>
      </c>
      <c r="J473">
        <v>0</v>
      </c>
      <c r="K473">
        <v>0</v>
      </c>
      <c r="L473">
        <v>0</v>
      </c>
      <c r="N473" s="35"/>
      <c r="O473" s="35"/>
      <c r="P473" s="34"/>
      <c r="Q473" s="34"/>
      <c r="R473" s="34"/>
      <c r="S473" s="34"/>
      <c r="T473" s="34"/>
      <c r="U473" s="34"/>
    </row>
    <row r="474" spans="1:21">
      <c r="A474" t="s">
        <v>484</v>
      </c>
      <c r="B474" s="10">
        <v>1.2379976851851853</v>
      </c>
      <c r="C474" s="1">
        <v>0.83017361111111121</v>
      </c>
      <c r="D474" s="1">
        <v>0.24640046296296295</v>
      </c>
      <c r="E474" s="1">
        <v>0.16140046296296295</v>
      </c>
      <c r="F474">
        <v>269</v>
      </c>
      <c r="G474">
        <v>2582</v>
      </c>
      <c r="H474">
        <v>1008</v>
      </c>
      <c r="I474">
        <v>210</v>
      </c>
      <c r="J474">
        <v>0</v>
      </c>
      <c r="K474">
        <v>0</v>
      </c>
      <c r="L474">
        <v>0</v>
      </c>
      <c r="M474">
        <v>82.76</v>
      </c>
      <c r="N474" s="35"/>
      <c r="O474" s="35"/>
      <c r="P474" s="34"/>
      <c r="Q474" s="34"/>
      <c r="R474" s="34"/>
      <c r="S474" s="34"/>
      <c r="T474" s="34"/>
      <c r="U474" s="34"/>
    </row>
    <row r="475" spans="1:21">
      <c r="A475" t="s">
        <v>485</v>
      </c>
      <c r="B475" s="1">
        <v>0.72791666666666666</v>
      </c>
      <c r="C475" s="1">
        <v>0.5458101851851852</v>
      </c>
      <c r="D475" s="1">
        <v>7.4201388888888886E-2</v>
      </c>
      <c r="E475" s="1">
        <v>0.10790509259259258</v>
      </c>
      <c r="F475">
        <v>30</v>
      </c>
      <c r="G475">
        <v>776</v>
      </c>
      <c r="H475">
        <v>209</v>
      </c>
      <c r="I475">
        <v>9</v>
      </c>
      <c r="J475">
        <v>0</v>
      </c>
      <c r="K475">
        <v>0</v>
      </c>
      <c r="L475">
        <v>0</v>
      </c>
      <c r="M475">
        <v>95.87</v>
      </c>
      <c r="N475" s="35"/>
      <c r="O475" s="35"/>
      <c r="P475" s="34"/>
      <c r="Q475" s="34"/>
      <c r="R475" s="34"/>
      <c r="S475" s="34"/>
      <c r="T475" s="34"/>
      <c r="U475" s="34"/>
    </row>
    <row r="476" spans="1:21">
      <c r="A476" t="s">
        <v>486</v>
      </c>
      <c r="B476" s="1">
        <v>0.2736574074074074</v>
      </c>
      <c r="C476" s="1">
        <v>0.23918981481481483</v>
      </c>
      <c r="D476" s="1">
        <v>1.6469907407407405E-2</v>
      </c>
      <c r="E476" s="1">
        <v>1.7986111111111109E-2</v>
      </c>
      <c r="F476">
        <v>20</v>
      </c>
      <c r="G476">
        <v>470</v>
      </c>
      <c r="H476">
        <v>0</v>
      </c>
      <c r="I476">
        <v>0</v>
      </c>
      <c r="J476">
        <v>0</v>
      </c>
      <c r="K476">
        <v>0</v>
      </c>
      <c r="L476">
        <v>0</v>
      </c>
      <c r="N476" s="35"/>
      <c r="O476" s="35"/>
      <c r="P476" s="34"/>
      <c r="Q476" s="34"/>
      <c r="R476" s="34"/>
      <c r="S476" s="34"/>
      <c r="T476" s="34"/>
      <c r="U476" s="34"/>
    </row>
    <row r="477" spans="1:21">
      <c r="A477" t="s">
        <v>487</v>
      </c>
      <c r="B477" s="1">
        <v>0</v>
      </c>
      <c r="C477" s="1">
        <v>0</v>
      </c>
      <c r="D477" s="1">
        <v>0</v>
      </c>
      <c r="E477" s="1">
        <v>0</v>
      </c>
      <c r="F477">
        <v>0</v>
      </c>
      <c r="G477">
        <v>0</v>
      </c>
      <c r="H477">
        <v>59</v>
      </c>
      <c r="I477">
        <v>5</v>
      </c>
      <c r="J477">
        <v>0</v>
      </c>
      <c r="K477">
        <v>0</v>
      </c>
      <c r="L477">
        <v>0</v>
      </c>
      <c r="M477">
        <v>92.19</v>
      </c>
      <c r="N477" s="35"/>
      <c r="O477" s="35"/>
      <c r="P477" s="34"/>
      <c r="Q477" s="34"/>
      <c r="R477" s="34"/>
      <c r="S477" s="34"/>
      <c r="T477" s="34"/>
      <c r="U477" s="34"/>
    </row>
    <row r="478" spans="1:21">
      <c r="A478" t="s">
        <v>488</v>
      </c>
      <c r="B478" s="1">
        <v>0.54549768518518515</v>
      </c>
      <c r="C478" s="1">
        <v>0.37718750000000001</v>
      </c>
      <c r="D478" s="1">
        <v>4.7384259259259258E-2</v>
      </c>
      <c r="E478" s="1">
        <v>0.12090277777777779</v>
      </c>
      <c r="F478">
        <v>57</v>
      </c>
      <c r="G478">
        <v>638</v>
      </c>
      <c r="H478">
        <v>203</v>
      </c>
      <c r="I478">
        <v>16</v>
      </c>
      <c r="J478">
        <v>0</v>
      </c>
      <c r="K478">
        <v>0</v>
      </c>
      <c r="L478">
        <v>0</v>
      </c>
      <c r="M478">
        <v>92.69</v>
      </c>
      <c r="N478" s="35"/>
      <c r="O478" s="35"/>
      <c r="P478" s="34"/>
      <c r="Q478" s="34"/>
      <c r="R478" s="34"/>
      <c r="S478" s="34"/>
      <c r="T478" s="34"/>
      <c r="U478" s="34"/>
    </row>
    <row r="479" spans="1:21">
      <c r="A479" t="s">
        <v>489</v>
      </c>
      <c r="B479" s="1">
        <v>0.32878472222222221</v>
      </c>
      <c r="C479" s="1">
        <v>0.23403935185185185</v>
      </c>
      <c r="D479" s="1">
        <v>2.7719907407407405E-2</v>
      </c>
      <c r="E479" s="1">
        <v>6.7013888888888887E-2</v>
      </c>
      <c r="F479">
        <v>43</v>
      </c>
      <c r="G479">
        <v>384</v>
      </c>
      <c r="H479">
        <v>356</v>
      </c>
      <c r="I479">
        <v>95</v>
      </c>
      <c r="J479">
        <v>0</v>
      </c>
      <c r="K479">
        <v>0</v>
      </c>
      <c r="L479">
        <v>0</v>
      </c>
      <c r="M479">
        <v>78.94</v>
      </c>
      <c r="N479" s="35"/>
      <c r="O479" s="35"/>
      <c r="P479" s="34"/>
      <c r="Q479" s="34"/>
      <c r="R479" s="34"/>
      <c r="S479" s="34"/>
      <c r="T479" s="34"/>
      <c r="U479" s="34"/>
    </row>
    <row r="480" spans="1:21">
      <c r="A480" t="s">
        <v>490</v>
      </c>
      <c r="B480" s="1">
        <v>0.52350694444444446</v>
      </c>
      <c r="C480" s="1">
        <v>0.23641203703703703</v>
      </c>
      <c r="D480" s="1">
        <v>1.2442129629629629E-2</v>
      </c>
      <c r="E480" s="1">
        <v>0.27464120370370371</v>
      </c>
      <c r="F480">
        <v>25</v>
      </c>
      <c r="G480">
        <v>509</v>
      </c>
      <c r="H480">
        <v>172</v>
      </c>
      <c r="I480">
        <v>8</v>
      </c>
      <c r="J480">
        <v>0</v>
      </c>
      <c r="K480">
        <v>0</v>
      </c>
      <c r="L480">
        <v>0</v>
      </c>
      <c r="M480">
        <v>95.56</v>
      </c>
      <c r="N480" s="35"/>
      <c r="O480" s="35"/>
      <c r="P480" s="34"/>
      <c r="Q480" s="34"/>
      <c r="R480" s="34"/>
      <c r="S480" s="34"/>
      <c r="T480" s="34"/>
      <c r="U480" s="34"/>
    </row>
    <row r="481" spans="1:21">
      <c r="A481" t="s">
        <v>491</v>
      </c>
      <c r="B481" s="1">
        <v>0.21637731481481481</v>
      </c>
      <c r="C481" s="1">
        <v>0.19043981481481484</v>
      </c>
      <c r="D481" s="1">
        <v>2.5937500000000002E-2</v>
      </c>
      <c r="E481" s="1">
        <v>0</v>
      </c>
      <c r="F481">
        <v>7</v>
      </c>
      <c r="G481">
        <v>152</v>
      </c>
      <c r="H481">
        <v>671</v>
      </c>
      <c r="I481">
        <v>4</v>
      </c>
      <c r="J481">
        <v>4.7699999999999996</v>
      </c>
      <c r="K481">
        <v>15.31</v>
      </c>
      <c r="L481">
        <v>0.56000000000000005</v>
      </c>
      <c r="M481">
        <v>99.41</v>
      </c>
      <c r="N481" s="35"/>
      <c r="O481" s="35"/>
      <c r="P481" s="34"/>
      <c r="Q481" s="34"/>
      <c r="R481" s="34"/>
      <c r="S481" s="34"/>
      <c r="T481" s="34"/>
      <c r="U481" s="34"/>
    </row>
    <row r="482" spans="1:21">
      <c r="A482" t="s">
        <v>492</v>
      </c>
      <c r="B482" s="1">
        <v>0.58079861111111108</v>
      </c>
      <c r="C482" s="1">
        <v>0.3709837962962963</v>
      </c>
      <c r="D482" s="1">
        <v>4.4710648148148152E-2</v>
      </c>
      <c r="E482" s="1">
        <v>0.1650925925925926</v>
      </c>
      <c r="F482">
        <v>65</v>
      </c>
      <c r="G482">
        <v>1186</v>
      </c>
      <c r="H482">
        <v>426</v>
      </c>
      <c r="I482">
        <v>46</v>
      </c>
      <c r="J482">
        <v>0</v>
      </c>
      <c r="K482">
        <v>0</v>
      </c>
      <c r="L482">
        <v>0</v>
      </c>
      <c r="M482">
        <v>90.25</v>
      </c>
      <c r="N482" s="35"/>
      <c r="O482" s="35"/>
      <c r="P482" s="34"/>
      <c r="Q482" s="34"/>
      <c r="R482" s="34"/>
      <c r="S482" s="34"/>
      <c r="T482" s="34"/>
      <c r="U482" s="34"/>
    </row>
    <row r="483" spans="1:21">
      <c r="A483" t="s">
        <v>493</v>
      </c>
      <c r="B483" s="1">
        <v>0.56256944444444446</v>
      </c>
      <c r="C483" s="1">
        <v>0.29982638888888891</v>
      </c>
      <c r="D483" s="1">
        <v>8.8622685185185179E-2</v>
      </c>
      <c r="E483" s="1">
        <v>0.17409722222222224</v>
      </c>
      <c r="F483">
        <v>62</v>
      </c>
      <c r="G483">
        <v>951</v>
      </c>
      <c r="H483">
        <v>632</v>
      </c>
      <c r="I483">
        <v>68</v>
      </c>
      <c r="J483">
        <v>0</v>
      </c>
      <c r="K483">
        <v>0</v>
      </c>
      <c r="L483">
        <v>0</v>
      </c>
      <c r="M483">
        <v>90.29</v>
      </c>
      <c r="N483" s="35"/>
      <c r="O483" s="35"/>
      <c r="P483" s="34"/>
      <c r="Q483" s="34"/>
      <c r="R483" s="34"/>
      <c r="S483" s="34"/>
      <c r="T483" s="34"/>
      <c r="U483" s="34"/>
    </row>
    <row r="484" spans="1:21">
      <c r="A484" t="s">
        <v>494</v>
      </c>
      <c r="B484" s="1">
        <v>0.39805555555555555</v>
      </c>
      <c r="C484" s="1">
        <v>0.29478009259259258</v>
      </c>
      <c r="D484" s="1">
        <v>9.1932870370370359E-2</v>
      </c>
      <c r="E484" s="1">
        <v>1.1319444444444444E-2</v>
      </c>
      <c r="F484">
        <v>19</v>
      </c>
      <c r="G484">
        <v>1124</v>
      </c>
      <c r="H484">
        <v>802</v>
      </c>
      <c r="I484">
        <v>15</v>
      </c>
      <c r="J484">
        <v>13.07</v>
      </c>
      <c r="K484">
        <v>17.64</v>
      </c>
      <c r="L484">
        <v>0.08</v>
      </c>
      <c r="M484">
        <v>98.16</v>
      </c>
      <c r="N484" s="35"/>
      <c r="O484" s="35"/>
      <c r="P484" s="34"/>
      <c r="Q484" s="34"/>
      <c r="R484" s="34"/>
      <c r="S484" s="34"/>
      <c r="T484" s="34"/>
      <c r="U484" s="34"/>
    </row>
    <row r="485" spans="1:21">
      <c r="A485" t="s">
        <v>495</v>
      </c>
      <c r="B485" s="1">
        <v>7.3032407407407412E-3</v>
      </c>
      <c r="C485" s="1">
        <v>7.1180555555555554E-3</v>
      </c>
      <c r="D485" s="1">
        <v>1.8518518518518518E-4</v>
      </c>
      <c r="E485" s="1">
        <v>0</v>
      </c>
      <c r="F485">
        <v>2</v>
      </c>
      <c r="G485">
        <v>39</v>
      </c>
      <c r="H485">
        <v>37</v>
      </c>
      <c r="I485">
        <v>3</v>
      </c>
      <c r="J485">
        <v>0</v>
      </c>
      <c r="K485">
        <v>0</v>
      </c>
      <c r="L485">
        <v>0</v>
      </c>
      <c r="M485">
        <v>92.5</v>
      </c>
      <c r="N485" s="35"/>
      <c r="O485" s="35"/>
      <c r="P485" s="34"/>
      <c r="Q485" s="34"/>
      <c r="R485" s="34"/>
      <c r="S485" s="34"/>
      <c r="T485" s="34"/>
      <c r="U485" s="34"/>
    </row>
    <row r="486" spans="1:21">
      <c r="A486" t="s">
        <v>496</v>
      </c>
      <c r="B486" s="1">
        <v>0.13138888888888889</v>
      </c>
      <c r="C486" s="1">
        <v>0.10660879629629628</v>
      </c>
      <c r="D486" s="1">
        <v>2.4305555555555556E-2</v>
      </c>
      <c r="E486" s="1">
        <v>4.6296296296296293E-4</v>
      </c>
      <c r="F486">
        <v>4</v>
      </c>
      <c r="G486">
        <v>132</v>
      </c>
      <c r="H486">
        <v>226</v>
      </c>
      <c r="I486">
        <v>8</v>
      </c>
      <c r="J486">
        <v>2.4700000000000002</v>
      </c>
      <c r="K486">
        <v>11.7</v>
      </c>
      <c r="L486">
        <v>0.33</v>
      </c>
      <c r="M486">
        <v>96.58</v>
      </c>
      <c r="N486" s="35"/>
      <c r="O486" s="35"/>
      <c r="P486" s="34"/>
      <c r="Q486" s="34"/>
      <c r="R486" s="34"/>
      <c r="S486" s="34"/>
      <c r="T486" s="34"/>
      <c r="U486" s="34"/>
    </row>
    <row r="487" spans="1:21">
      <c r="A487" t="s">
        <v>497</v>
      </c>
      <c r="B487" s="1">
        <v>0.35987268518518517</v>
      </c>
      <c r="C487" s="1">
        <v>0.27594907407407404</v>
      </c>
      <c r="D487" s="1">
        <v>3.4247685185185187E-2</v>
      </c>
      <c r="E487" s="1">
        <v>4.9664351851851855E-2</v>
      </c>
      <c r="F487">
        <v>42</v>
      </c>
      <c r="G487">
        <v>634</v>
      </c>
      <c r="H487">
        <v>738</v>
      </c>
      <c r="I487">
        <v>27</v>
      </c>
      <c r="J487">
        <v>0</v>
      </c>
      <c r="K487">
        <v>0</v>
      </c>
      <c r="L487">
        <v>0</v>
      </c>
      <c r="M487">
        <v>96.47</v>
      </c>
      <c r="N487" s="35"/>
      <c r="O487" s="35"/>
      <c r="P487" s="34"/>
      <c r="Q487" s="34"/>
      <c r="R487" s="34"/>
      <c r="S487" s="34"/>
      <c r="T487" s="34"/>
      <c r="U487" s="34"/>
    </row>
    <row r="488" spans="1:21">
      <c r="A488" t="s">
        <v>498</v>
      </c>
      <c r="B488" s="1">
        <v>0.41343749999999996</v>
      </c>
      <c r="C488" s="1">
        <v>0.1723726851851852</v>
      </c>
      <c r="D488" s="1">
        <v>0.12450231481481482</v>
      </c>
      <c r="E488" s="1">
        <v>0.11655092592592593</v>
      </c>
      <c r="F488">
        <v>116</v>
      </c>
      <c r="G488">
        <v>979</v>
      </c>
      <c r="H488">
        <v>706</v>
      </c>
      <c r="I488">
        <v>93</v>
      </c>
      <c r="J488">
        <v>0</v>
      </c>
      <c r="K488">
        <v>0</v>
      </c>
      <c r="L488">
        <v>0</v>
      </c>
      <c r="M488">
        <v>88.36</v>
      </c>
      <c r="N488" s="35"/>
      <c r="O488" s="35"/>
      <c r="P488" s="34"/>
      <c r="Q488" s="34"/>
      <c r="R488" s="34"/>
      <c r="S488" s="34"/>
      <c r="T488" s="34"/>
      <c r="U488" s="34"/>
    </row>
    <row r="489" spans="1:21">
      <c r="A489" t="s">
        <v>499</v>
      </c>
      <c r="B489" s="1">
        <v>0.53844907407407405</v>
      </c>
      <c r="C489" s="1">
        <v>0.21782407407407409</v>
      </c>
      <c r="D489" s="1">
        <v>3.1365740740740742E-3</v>
      </c>
      <c r="E489" s="1">
        <v>0.31747685185185187</v>
      </c>
      <c r="F489">
        <v>85</v>
      </c>
      <c r="G489">
        <v>264</v>
      </c>
      <c r="H489">
        <v>161</v>
      </c>
      <c r="I489">
        <v>11</v>
      </c>
      <c r="J489">
        <v>0</v>
      </c>
      <c r="K489">
        <v>0</v>
      </c>
      <c r="L489">
        <v>0</v>
      </c>
      <c r="M489">
        <v>93.6</v>
      </c>
      <c r="N489" s="35"/>
      <c r="O489" s="35"/>
      <c r="P489" s="34"/>
      <c r="Q489" s="34"/>
      <c r="R489" s="34"/>
      <c r="S489" s="34"/>
      <c r="T489" s="34"/>
      <c r="U489" s="34"/>
    </row>
    <row r="490" spans="1:21">
      <c r="A490" t="s">
        <v>500</v>
      </c>
      <c r="B490" s="1">
        <v>0.42254629629629631</v>
      </c>
      <c r="C490" s="1">
        <v>0.24856481481481482</v>
      </c>
      <c r="D490" s="1">
        <v>9.268518518518519E-2</v>
      </c>
      <c r="E490" s="1">
        <v>8.1284722222222217E-2</v>
      </c>
      <c r="F490">
        <v>27</v>
      </c>
      <c r="G490">
        <v>536</v>
      </c>
      <c r="H490">
        <v>209</v>
      </c>
      <c r="I490">
        <v>15</v>
      </c>
      <c r="J490">
        <v>0</v>
      </c>
      <c r="K490">
        <v>0</v>
      </c>
      <c r="L490">
        <v>0</v>
      </c>
      <c r="M490">
        <v>93.3</v>
      </c>
      <c r="N490" s="35"/>
      <c r="O490" s="35"/>
      <c r="P490" s="34"/>
      <c r="Q490" s="34"/>
      <c r="R490" s="34"/>
      <c r="S490" s="34"/>
      <c r="T490" s="34"/>
      <c r="U490" s="34"/>
    </row>
    <row r="491" spans="1:21">
      <c r="A491" t="s">
        <v>501</v>
      </c>
      <c r="B491" s="1">
        <v>0.15828703703703703</v>
      </c>
      <c r="C491" s="1">
        <v>0.13145833333333332</v>
      </c>
      <c r="D491" s="1">
        <v>2.2650462962962966E-2</v>
      </c>
      <c r="E491" s="1">
        <v>4.155092592592593E-3</v>
      </c>
      <c r="F491">
        <v>5</v>
      </c>
      <c r="G491">
        <v>297</v>
      </c>
      <c r="H491">
        <v>0</v>
      </c>
      <c r="I491">
        <v>0</v>
      </c>
      <c r="J491">
        <v>3.15</v>
      </c>
      <c r="K491">
        <v>0</v>
      </c>
      <c r="L491">
        <v>0</v>
      </c>
      <c r="N491" s="35"/>
      <c r="O491" s="35"/>
      <c r="P491" s="34"/>
      <c r="Q491" s="34"/>
      <c r="R491" s="34"/>
      <c r="S491" s="34"/>
      <c r="T491" s="34"/>
      <c r="U491" s="34"/>
    </row>
    <row r="492" spans="1:21">
      <c r="A492" t="s">
        <v>502</v>
      </c>
      <c r="B492" s="1">
        <v>0.39194444444444443</v>
      </c>
      <c r="C492" s="1">
        <v>0.22407407407407409</v>
      </c>
      <c r="D492" s="1">
        <v>0.13543981481481482</v>
      </c>
      <c r="E492" s="1">
        <v>3.243055555555556E-2</v>
      </c>
      <c r="F492">
        <v>84</v>
      </c>
      <c r="G492">
        <v>1033</v>
      </c>
      <c r="H492">
        <v>665</v>
      </c>
      <c r="I492">
        <v>116</v>
      </c>
      <c r="J492">
        <v>0</v>
      </c>
      <c r="K492">
        <v>0</v>
      </c>
      <c r="L492">
        <v>0</v>
      </c>
      <c r="M492">
        <v>85.15</v>
      </c>
      <c r="N492" s="35"/>
      <c r="O492" s="35"/>
      <c r="P492" s="34"/>
      <c r="Q492" s="34"/>
      <c r="R492" s="34"/>
      <c r="S492" s="34"/>
      <c r="T492" s="34"/>
      <c r="U492" s="34"/>
    </row>
    <row r="493" spans="1:21">
      <c r="A493" t="s">
        <v>503</v>
      </c>
      <c r="B493" s="1">
        <v>0.41685185185185186</v>
      </c>
      <c r="C493" s="1">
        <v>0.30297453703703703</v>
      </c>
      <c r="D493" s="1">
        <v>8.6145833333333324E-2</v>
      </c>
      <c r="E493" s="1">
        <v>2.7731481481481478E-2</v>
      </c>
      <c r="F493">
        <v>85</v>
      </c>
      <c r="G493">
        <v>1056</v>
      </c>
      <c r="H493">
        <v>1293</v>
      </c>
      <c r="I493">
        <v>26</v>
      </c>
      <c r="J493">
        <v>0</v>
      </c>
      <c r="K493">
        <v>0</v>
      </c>
      <c r="L493">
        <v>0</v>
      </c>
      <c r="M493">
        <v>98.03</v>
      </c>
      <c r="N493" s="35"/>
      <c r="O493" s="35"/>
      <c r="P493" s="34"/>
      <c r="Q493" s="34"/>
      <c r="R493" s="34"/>
      <c r="S493" s="34"/>
      <c r="T493" s="34"/>
      <c r="U493" s="34"/>
    </row>
    <row r="494" spans="1:21">
      <c r="A494" t="s">
        <v>504</v>
      </c>
      <c r="B494" s="1">
        <v>0.13564814814814816</v>
      </c>
      <c r="C494" s="1">
        <v>9.2349537037037036E-2</v>
      </c>
      <c r="D494" s="1">
        <v>2.4907407407407406E-2</v>
      </c>
      <c r="E494" s="1">
        <v>1.8379629629629628E-2</v>
      </c>
      <c r="F494">
        <v>20</v>
      </c>
      <c r="G494">
        <v>217</v>
      </c>
      <c r="H494">
        <v>324</v>
      </c>
      <c r="I494">
        <v>12</v>
      </c>
      <c r="J494">
        <v>0</v>
      </c>
      <c r="K494">
        <v>0</v>
      </c>
      <c r="L494">
        <v>0</v>
      </c>
      <c r="M494">
        <v>96.43</v>
      </c>
      <c r="N494" s="35"/>
      <c r="O494" s="35"/>
      <c r="P494" s="34"/>
      <c r="Q494" s="34"/>
      <c r="R494" s="34"/>
      <c r="S494" s="34"/>
      <c r="T494" s="34"/>
      <c r="U494" s="34"/>
    </row>
    <row r="495" spans="1:21">
      <c r="A495" t="s">
        <v>505</v>
      </c>
      <c r="B495" s="1">
        <v>0.45863425925925921</v>
      </c>
      <c r="C495" s="1">
        <v>0.32695601851851852</v>
      </c>
      <c r="D495" s="1">
        <v>1.6527777777777777E-2</v>
      </c>
      <c r="E495" s="1">
        <v>0.11513888888888889</v>
      </c>
      <c r="F495">
        <v>212</v>
      </c>
      <c r="G495">
        <v>1553</v>
      </c>
      <c r="H495">
        <v>1445</v>
      </c>
      <c r="I495">
        <v>116</v>
      </c>
      <c r="J495">
        <v>0</v>
      </c>
      <c r="K495">
        <v>0</v>
      </c>
      <c r="L495">
        <v>0</v>
      </c>
      <c r="M495">
        <v>92.57</v>
      </c>
      <c r="N495" s="35"/>
      <c r="O495" s="35"/>
      <c r="P495" s="34"/>
      <c r="Q495" s="34"/>
      <c r="R495" s="34"/>
      <c r="S495" s="34"/>
      <c r="T495" s="34"/>
      <c r="U495" s="34"/>
    </row>
    <row r="496" spans="1:21">
      <c r="A496" t="s">
        <v>506</v>
      </c>
      <c r="B496" s="1">
        <v>0.50844907407407403</v>
      </c>
      <c r="C496" s="1">
        <v>0.37546296296296294</v>
      </c>
      <c r="D496" s="1">
        <v>7.1423611111111118E-2</v>
      </c>
      <c r="E496" s="1">
        <v>6.1550925925925926E-2</v>
      </c>
      <c r="F496">
        <v>44</v>
      </c>
      <c r="G496">
        <v>567</v>
      </c>
      <c r="H496">
        <v>284</v>
      </c>
      <c r="I496">
        <v>29</v>
      </c>
      <c r="J496">
        <v>0</v>
      </c>
      <c r="K496">
        <v>0</v>
      </c>
      <c r="L496">
        <v>0</v>
      </c>
      <c r="M496">
        <v>90.73</v>
      </c>
      <c r="N496" s="35"/>
      <c r="O496" s="35"/>
      <c r="P496" s="34"/>
      <c r="Q496" s="34"/>
      <c r="R496" s="34"/>
      <c r="S496" s="34"/>
      <c r="T496" s="34"/>
      <c r="U496" s="34"/>
    </row>
    <row r="497" spans="1:21">
      <c r="A497" t="s">
        <v>507</v>
      </c>
      <c r="B497" s="1">
        <v>0.82451388888888888</v>
      </c>
      <c r="C497" s="1">
        <v>0.33934027777777781</v>
      </c>
      <c r="D497" s="1">
        <v>0.47606481481481483</v>
      </c>
      <c r="E497" s="1">
        <v>9.0972222222222218E-3</v>
      </c>
      <c r="F497">
        <v>37</v>
      </c>
      <c r="G497">
        <v>439</v>
      </c>
      <c r="H497">
        <v>166</v>
      </c>
      <c r="I497">
        <v>38</v>
      </c>
      <c r="J497">
        <v>0</v>
      </c>
      <c r="K497">
        <v>0</v>
      </c>
      <c r="L497">
        <v>0</v>
      </c>
      <c r="M497">
        <v>81.37</v>
      </c>
      <c r="N497" s="35"/>
      <c r="O497" s="35"/>
      <c r="P497" s="34"/>
      <c r="Q497" s="34"/>
      <c r="R497" s="34"/>
      <c r="S497" s="34"/>
      <c r="T497" s="34"/>
      <c r="U497" s="34"/>
    </row>
    <row r="498" spans="1:21">
      <c r="A498" t="s">
        <v>508</v>
      </c>
      <c r="B498" s="1">
        <v>0.18141203703703704</v>
      </c>
      <c r="C498" s="1">
        <v>0.14384259259259261</v>
      </c>
      <c r="D498" s="1">
        <v>3.3067129629629634E-2</v>
      </c>
      <c r="E498" s="1">
        <v>4.4907407407407405E-3</v>
      </c>
      <c r="F498">
        <v>13</v>
      </c>
      <c r="G498">
        <v>186</v>
      </c>
      <c r="H498">
        <v>0</v>
      </c>
      <c r="I498">
        <v>0</v>
      </c>
      <c r="J498">
        <v>1.63</v>
      </c>
      <c r="K498">
        <v>0</v>
      </c>
      <c r="L498">
        <v>0</v>
      </c>
      <c r="N498" s="35"/>
      <c r="O498" s="35"/>
      <c r="P498" s="34"/>
      <c r="Q498" s="34"/>
      <c r="R498" s="34"/>
      <c r="S498" s="34"/>
      <c r="T498" s="34"/>
      <c r="U498" s="34"/>
    </row>
    <row r="499" spans="1:21">
      <c r="A499" t="s">
        <v>509</v>
      </c>
      <c r="B499" s="1">
        <v>0.30775462962962963</v>
      </c>
      <c r="C499" s="1">
        <v>0.2568287037037037</v>
      </c>
      <c r="D499" s="1">
        <v>5.0231481481481481E-2</v>
      </c>
      <c r="E499" s="1">
        <v>6.8287037037037025E-4</v>
      </c>
      <c r="F499">
        <v>84</v>
      </c>
      <c r="G499">
        <v>1000</v>
      </c>
      <c r="H499">
        <v>1498</v>
      </c>
      <c r="I499">
        <v>38</v>
      </c>
      <c r="J499">
        <v>0</v>
      </c>
      <c r="K499">
        <v>0</v>
      </c>
      <c r="L499">
        <v>0</v>
      </c>
      <c r="M499">
        <v>97.53</v>
      </c>
      <c r="N499" s="35"/>
      <c r="O499" s="35"/>
      <c r="P499" s="34"/>
      <c r="Q499" s="34"/>
      <c r="R499" s="34"/>
      <c r="S499" s="34"/>
      <c r="T499" s="34"/>
      <c r="U499" s="34"/>
    </row>
    <row r="500" spans="1:21">
      <c r="A500" t="s">
        <v>510</v>
      </c>
      <c r="B500" s="1">
        <v>0.34403935185185186</v>
      </c>
      <c r="C500" s="1">
        <v>0.21605324074074073</v>
      </c>
      <c r="D500" s="1">
        <v>2.162037037037037E-2</v>
      </c>
      <c r="E500" s="1">
        <v>0.10635416666666668</v>
      </c>
      <c r="F500">
        <v>83</v>
      </c>
      <c r="G500">
        <v>688</v>
      </c>
      <c r="H500">
        <v>725</v>
      </c>
      <c r="I500">
        <v>54</v>
      </c>
      <c r="J500">
        <v>0</v>
      </c>
      <c r="K500">
        <v>0</v>
      </c>
      <c r="L500">
        <v>0</v>
      </c>
      <c r="M500">
        <v>93.07</v>
      </c>
      <c r="N500" s="35"/>
      <c r="O500" s="35"/>
      <c r="P500" s="34"/>
      <c r="Q500" s="34"/>
      <c r="R500" s="34"/>
      <c r="S500" s="34"/>
      <c r="T500" s="34"/>
      <c r="U500" s="34"/>
    </row>
    <row r="501" spans="1:21">
      <c r="A501" t="s">
        <v>511</v>
      </c>
      <c r="B501" s="1">
        <v>0.17956018518518521</v>
      </c>
      <c r="C501" s="1">
        <v>0.11444444444444445</v>
      </c>
      <c r="D501" s="1">
        <v>5.3356481481481484E-3</v>
      </c>
      <c r="E501" s="1">
        <v>5.9756944444444439E-2</v>
      </c>
      <c r="F501">
        <v>19</v>
      </c>
      <c r="G501">
        <v>303</v>
      </c>
      <c r="H501">
        <v>59</v>
      </c>
      <c r="I501">
        <v>17</v>
      </c>
      <c r="J501">
        <v>0</v>
      </c>
      <c r="K501">
        <v>0</v>
      </c>
      <c r="L501">
        <v>0</v>
      </c>
      <c r="M501">
        <v>77.63</v>
      </c>
      <c r="N501" s="35"/>
      <c r="O501" s="35"/>
      <c r="P501" s="34"/>
      <c r="Q501" s="34"/>
      <c r="R501" s="34"/>
      <c r="S501" s="34"/>
      <c r="T501" s="34"/>
      <c r="U501" s="34"/>
    </row>
    <row r="502" spans="1:21">
      <c r="A502" t="s">
        <v>512</v>
      </c>
      <c r="B502" s="1">
        <v>0.58582175925925928</v>
      </c>
      <c r="C502" s="1">
        <v>0.48812499999999998</v>
      </c>
      <c r="D502" s="1">
        <v>3.7835648148148153E-2</v>
      </c>
      <c r="E502" s="1">
        <v>5.9849537037037041E-2</v>
      </c>
      <c r="F502">
        <v>36</v>
      </c>
      <c r="G502">
        <v>762</v>
      </c>
      <c r="H502">
        <v>209</v>
      </c>
      <c r="I502">
        <v>19</v>
      </c>
      <c r="J502">
        <v>0</v>
      </c>
      <c r="K502">
        <v>0</v>
      </c>
      <c r="L502">
        <v>0</v>
      </c>
      <c r="M502">
        <v>91.67</v>
      </c>
      <c r="N502" s="35"/>
      <c r="O502" s="35"/>
      <c r="P502" s="34"/>
      <c r="Q502" s="34"/>
      <c r="R502" s="34"/>
      <c r="S502" s="34"/>
      <c r="T502" s="34"/>
      <c r="U502" s="34"/>
    </row>
    <row r="503" spans="1:21">
      <c r="A503" t="s">
        <v>513</v>
      </c>
      <c r="B503" s="1">
        <v>0.29737268518518517</v>
      </c>
      <c r="C503" s="1">
        <v>0.14199074074074072</v>
      </c>
      <c r="D503" s="1">
        <v>0.12596064814814814</v>
      </c>
      <c r="E503" s="1">
        <v>2.9409722222222223E-2</v>
      </c>
      <c r="F503">
        <v>9</v>
      </c>
      <c r="G503">
        <v>129</v>
      </c>
      <c r="H503">
        <v>0</v>
      </c>
      <c r="I503">
        <v>0</v>
      </c>
      <c r="J503">
        <v>1.4</v>
      </c>
      <c r="K503">
        <v>0</v>
      </c>
      <c r="L503">
        <v>0</v>
      </c>
      <c r="N503" s="35"/>
      <c r="O503" s="35"/>
      <c r="P503" s="34"/>
      <c r="Q503" s="34"/>
      <c r="R503" s="34"/>
      <c r="S503" s="34"/>
      <c r="T503" s="34"/>
      <c r="U503" s="34"/>
    </row>
    <row r="504" spans="1:21">
      <c r="A504" t="s">
        <v>514</v>
      </c>
      <c r="B504" s="1">
        <v>0.14416666666666667</v>
      </c>
      <c r="C504" s="1">
        <v>9.8275462962962967E-2</v>
      </c>
      <c r="D504" s="1">
        <v>6.5393518518518517E-3</v>
      </c>
      <c r="E504" s="1">
        <v>3.9340277777777773E-2</v>
      </c>
      <c r="F504">
        <v>12</v>
      </c>
      <c r="G504">
        <v>233</v>
      </c>
      <c r="H504">
        <v>48</v>
      </c>
      <c r="I504">
        <v>2</v>
      </c>
      <c r="J504">
        <v>0</v>
      </c>
      <c r="K504">
        <v>0</v>
      </c>
      <c r="L504">
        <v>0</v>
      </c>
      <c r="M504">
        <v>96</v>
      </c>
      <c r="N504" s="35"/>
      <c r="O504" s="35"/>
      <c r="P504" s="34"/>
      <c r="Q504" s="34"/>
      <c r="R504" s="34"/>
      <c r="S504" s="34"/>
      <c r="T504" s="34"/>
      <c r="U504" s="34"/>
    </row>
    <row r="505" spans="1:21">
      <c r="A505" t="s">
        <v>515</v>
      </c>
      <c r="B505" s="1">
        <v>0.4422106481481482</v>
      </c>
      <c r="C505" s="1">
        <v>0.30444444444444446</v>
      </c>
      <c r="D505" s="1">
        <v>5.8101851851851849E-2</v>
      </c>
      <c r="E505" s="1">
        <v>7.9664351851851847E-2</v>
      </c>
      <c r="F505">
        <v>30</v>
      </c>
      <c r="G505">
        <v>604</v>
      </c>
      <c r="H505">
        <v>109</v>
      </c>
      <c r="I505">
        <v>24</v>
      </c>
      <c r="J505">
        <v>0</v>
      </c>
      <c r="K505">
        <v>0</v>
      </c>
      <c r="L505">
        <v>0</v>
      </c>
      <c r="M505">
        <v>81.95</v>
      </c>
      <c r="N505" s="35"/>
      <c r="O505" s="35"/>
      <c r="P505" s="34"/>
      <c r="Q505" s="34"/>
      <c r="R505" s="34"/>
      <c r="S505" s="34"/>
      <c r="T505" s="34"/>
      <c r="U505" s="34"/>
    </row>
    <row r="506" spans="1:21">
      <c r="A506" t="s">
        <v>516</v>
      </c>
      <c r="B506" s="1">
        <v>0.54863425925925924</v>
      </c>
      <c r="C506" s="1">
        <v>0.34302083333333333</v>
      </c>
      <c r="D506" s="1">
        <v>3.9791666666666663E-2</v>
      </c>
      <c r="E506" s="1">
        <v>0.16581018518518517</v>
      </c>
      <c r="F506">
        <v>113</v>
      </c>
      <c r="G506">
        <v>787</v>
      </c>
      <c r="H506">
        <v>700</v>
      </c>
      <c r="I506">
        <v>169</v>
      </c>
      <c r="J506">
        <v>0</v>
      </c>
      <c r="K506">
        <v>0</v>
      </c>
      <c r="L506">
        <v>0</v>
      </c>
      <c r="M506">
        <v>80.55</v>
      </c>
      <c r="N506" s="35"/>
      <c r="O506" s="35"/>
      <c r="P506" s="34"/>
      <c r="Q506" s="34"/>
      <c r="R506" s="34"/>
      <c r="S506" s="34"/>
      <c r="T506" s="34"/>
      <c r="U506" s="34"/>
    </row>
    <row r="507" spans="1:21">
      <c r="A507" t="s">
        <v>517</v>
      </c>
      <c r="B507" s="1">
        <v>0.28918981481481482</v>
      </c>
      <c r="C507" s="1">
        <v>0.21937499999999999</v>
      </c>
      <c r="D507" s="1">
        <v>4.2743055555555555E-2</v>
      </c>
      <c r="E507" s="1">
        <v>2.7060185185185187E-2</v>
      </c>
      <c r="F507">
        <v>69</v>
      </c>
      <c r="G507">
        <v>739</v>
      </c>
      <c r="H507">
        <v>1113</v>
      </c>
      <c r="I507">
        <v>67</v>
      </c>
      <c r="J507">
        <v>0</v>
      </c>
      <c r="K507">
        <v>0</v>
      </c>
      <c r="L507">
        <v>0</v>
      </c>
      <c r="M507">
        <v>94.32</v>
      </c>
      <c r="N507" s="35"/>
      <c r="O507" s="35"/>
      <c r="P507" s="34"/>
      <c r="Q507" s="34"/>
      <c r="R507" s="34"/>
      <c r="S507" s="34"/>
      <c r="T507" s="34"/>
      <c r="U507" s="34"/>
    </row>
    <row r="508" spans="1:21">
      <c r="A508" t="s">
        <v>518</v>
      </c>
      <c r="B508" s="1">
        <v>0.46118055555555554</v>
      </c>
      <c r="C508" s="1">
        <v>0.3837268518518519</v>
      </c>
      <c r="D508" s="1">
        <v>5.6504629629629627E-2</v>
      </c>
      <c r="E508" s="1">
        <v>2.0937499999999998E-2</v>
      </c>
      <c r="F508">
        <v>58</v>
      </c>
      <c r="G508">
        <v>574</v>
      </c>
      <c r="H508">
        <v>548</v>
      </c>
      <c r="I508">
        <v>37</v>
      </c>
      <c r="J508">
        <v>0</v>
      </c>
      <c r="K508">
        <v>0</v>
      </c>
      <c r="L508">
        <v>0</v>
      </c>
      <c r="M508">
        <v>93.68</v>
      </c>
      <c r="N508" s="35"/>
      <c r="O508" s="35"/>
      <c r="P508" s="34"/>
      <c r="Q508" s="34"/>
      <c r="R508" s="34"/>
      <c r="S508" s="34"/>
      <c r="T508" s="34"/>
      <c r="U508" s="34"/>
    </row>
    <row r="509" spans="1:21">
      <c r="A509" t="s">
        <v>519</v>
      </c>
      <c r="B509" s="1">
        <v>0.50443287037037032</v>
      </c>
      <c r="C509" s="1">
        <v>0.36437499999999995</v>
      </c>
      <c r="D509" s="1">
        <v>7.4479166666666666E-2</v>
      </c>
      <c r="E509" s="1">
        <v>6.5555555555555547E-2</v>
      </c>
      <c r="F509">
        <v>43</v>
      </c>
      <c r="G509">
        <v>690</v>
      </c>
      <c r="H509">
        <v>0</v>
      </c>
      <c r="I509">
        <v>0</v>
      </c>
      <c r="J509">
        <v>0</v>
      </c>
      <c r="K509">
        <v>0</v>
      </c>
      <c r="L509">
        <v>0</v>
      </c>
      <c r="N509" s="35"/>
      <c r="O509" s="35"/>
      <c r="P509" s="34"/>
      <c r="Q509" s="34"/>
      <c r="R509" s="34"/>
      <c r="S509" s="34"/>
      <c r="T509" s="34"/>
      <c r="U509" s="34"/>
    </row>
    <row r="510" spans="1:21">
      <c r="A510" t="s">
        <v>520</v>
      </c>
      <c r="B510" s="1">
        <v>0.35746527777777781</v>
      </c>
      <c r="C510" s="1">
        <v>0.28890046296296296</v>
      </c>
      <c r="D510" s="1">
        <v>3.8726851851851853E-2</v>
      </c>
      <c r="E510" s="1">
        <v>2.9826388888888892E-2</v>
      </c>
      <c r="F510">
        <v>21</v>
      </c>
      <c r="G510">
        <v>520</v>
      </c>
      <c r="H510">
        <v>0</v>
      </c>
      <c r="I510">
        <v>0</v>
      </c>
      <c r="J510">
        <v>0</v>
      </c>
      <c r="K510">
        <v>0</v>
      </c>
      <c r="L510">
        <v>0</v>
      </c>
      <c r="N510" s="35"/>
      <c r="O510" s="35"/>
      <c r="P510" s="34"/>
      <c r="Q510" s="34"/>
      <c r="R510" s="34"/>
      <c r="S510" s="34"/>
      <c r="T510" s="34"/>
      <c r="U510" s="34"/>
    </row>
    <row r="511" spans="1:21">
      <c r="A511" t="s">
        <v>521</v>
      </c>
      <c r="B511" s="1">
        <v>0.25209490740740742</v>
      </c>
      <c r="C511" s="1">
        <v>0.18155092592592592</v>
      </c>
      <c r="D511" s="1">
        <v>1.653935185185185E-2</v>
      </c>
      <c r="E511" s="1">
        <v>5.3993055555555558E-2</v>
      </c>
      <c r="F511">
        <v>26</v>
      </c>
      <c r="G511">
        <v>355</v>
      </c>
      <c r="H511">
        <v>247</v>
      </c>
      <c r="I511">
        <v>16</v>
      </c>
      <c r="J511">
        <v>0</v>
      </c>
      <c r="K511">
        <v>0</v>
      </c>
      <c r="L511">
        <v>0</v>
      </c>
      <c r="M511">
        <v>93.92</v>
      </c>
      <c r="N511" s="35"/>
      <c r="O511" s="35"/>
      <c r="P511" s="34"/>
      <c r="Q511" s="34"/>
      <c r="R511" s="34"/>
      <c r="S511" s="34"/>
      <c r="T511" s="34"/>
      <c r="U511" s="34"/>
    </row>
    <row r="512" spans="1:21">
      <c r="A512" t="s">
        <v>522</v>
      </c>
      <c r="B512" s="1">
        <v>0.22498842592592594</v>
      </c>
      <c r="C512" s="1">
        <v>0.1809490740740741</v>
      </c>
      <c r="D512" s="1">
        <v>4.2013888888888891E-3</v>
      </c>
      <c r="E512" s="1">
        <v>3.9837962962962964E-2</v>
      </c>
      <c r="F512">
        <v>81</v>
      </c>
      <c r="G512">
        <v>177</v>
      </c>
      <c r="H512">
        <v>0</v>
      </c>
      <c r="I512">
        <v>0</v>
      </c>
      <c r="J512">
        <v>0</v>
      </c>
      <c r="K512">
        <v>0</v>
      </c>
      <c r="L512">
        <v>0</v>
      </c>
      <c r="N512" s="35"/>
      <c r="O512" s="35"/>
      <c r="P512" s="34"/>
      <c r="Q512" s="34"/>
      <c r="R512" s="34"/>
      <c r="S512" s="34"/>
      <c r="T512" s="34"/>
      <c r="U512" s="34"/>
    </row>
    <row r="513" spans="1:21">
      <c r="A513" t="s">
        <v>523</v>
      </c>
      <c r="B513" s="1">
        <v>0.13005787037037037</v>
      </c>
      <c r="C513" s="1">
        <v>0.11047453703703704</v>
      </c>
      <c r="D513" s="1">
        <v>1.0578703703703703E-2</v>
      </c>
      <c r="E513" s="1">
        <v>8.9814814814814809E-3</v>
      </c>
      <c r="F513">
        <v>25</v>
      </c>
      <c r="G513">
        <v>284</v>
      </c>
      <c r="H513">
        <v>128</v>
      </c>
      <c r="I513">
        <v>9</v>
      </c>
      <c r="J513">
        <v>0</v>
      </c>
      <c r="K513">
        <v>0</v>
      </c>
      <c r="L513">
        <v>0</v>
      </c>
      <c r="M513">
        <v>93.43</v>
      </c>
      <c r="N513" s="35"/>
      <c r="O513" s="35"/>
      <c r="P513" s="34"/>
      <c r="Q513" s="34"/>
      <c r="R513" s="34"/>
      <c r="S513" s="34"/>
      <c r="T513" s="34"/>
      <c r="U513" s="34"/>
    </row>
    <row r="514" spans="1:21">
      <c r="A514" t="s">
        <v>524</v>
      </c>
      <c r="B514" s="1">
        <v>0.34129629629629626</v>
      </c>
      <c r="C514" s="1">
        <v>0.20399305555555555</v>
      </c>
      <c r="D514" s="1">
        <v>0.12495370370370369</v>
      </c>
      <c r="E514" s="1">
        <v>1.2337962962962962E-2</v>
      </c>
      <c r="F514">
        <v>108</v>
      </c>
      <c r="G514">
        <v>266</v>
      </c>
      <c r="H514">
        <v>0</v>
      </c>
      <c r="I514">
        <v>0</v>
      </c>
      <c r="J514">
        <v>0</v>
      </c>
      <c r="K514">
        <v>0</v>
      </c>
      <c r="L514">
        <v>0</v>
      </c>
      <c r="N514" s="35"/>
      <c r="O514" s="35"/>
      <c r="P514" s="34"/>
      <c r="Q514" s="34"/>
      <c r="R514" s="34"/>
      <c r="S514" s="34"/>
      <c r="T514" s="34"/>
      <c r="U514" s="34"/>
    </row>
    <row r="515" spans="1:21">
      <c r="A515" t="s">
        <v>525</v>
      </c>
      <c r="B515" s="1">
        <v>0.1756712962962963</v>
      </c>
      <c r="C515" s="1">
        <v>0.16511574074074073</v>
      </c>
      <c r="D515" s="1">
        <v>4.7453703703703704E-4</v>
      </c>
      <c r="E515" s="1">
        <v>1.0069444444444445E-2</v>
      </c>
      <c r="F515">
        <v>169</v>
      </c>
      <c r="G515">
        <v>206</v>
      </c>
      <c r="H515">
        <v>321</v>
      </c>
      <c r="I515">
        <v>13</v>
      </c>
      <c r="J515">
        <v>129.97</v>
      </c>
      <c r="K515">
        <v>34.729999999999997</v>
      </c>
      <c r="L515">
        <v>1.34</v>
      </c>
      <c r="M515">
        <v>96.11</v>
      </c>
      <c r="N515" s="35"/>
      <c r="O515" s="35"/>
      <c r="P515" s="34"/>
      <c r="Q515" s="34"/>
      <c r="R515" s="34"/>
      <c r="S515" s="34"/>
      <c r="T515" s="34"/>
      <c r="U515" s="34"/>
    </row>
    <row r="516" spans="1:21">
      <c r="A516" t="s">
        <v>526</v>
      </c>
      <c r="B516" s="1">
        <v>0.91799768518518521</v>
      </c>
      <c r="C516" s="1">
        <v>0.63016203703703699</v>
      </c>
      <c r="D516" s="1">
        <v>0.21567129629629631</v>
      </c>
      <c r="E516" s="1">
        <v>7.2141203703703707E-2</v>
      </c>
      <c r="F516">
        <v>192</v>
      </c>
      <c r="G516">
        <v>2188</v>
      </c>
      <c r="H516">
        <v>391</v>
      </c>
      <c r="I516">
        <v>99</v>
      </c>
      <c r="J516">
        <v>0</v>
      </c>
      <c r="K516">
        <v>0</v>
      </c>
      <c r="L516">
        <v>0</v>
      </c>
      <c r="M516">
        <v>79.8</v>
      </c>
      <c r="N516" s="35"/>
      <c r="O516" s="35"/>
      <c r="P516" s="34"/>
      <c r="Q516" s="34"/>
      <c r="R516" s="34"/>
      <c r="S516" s="34"/>
      <c r="T516" s="34"/>
      <c r="U516" s="34"/>
    </row>
    <row r="517" spans="1:21">
      <c r="A517" t="s">
        <v>527</v>
      </c>
      <c r="B517" s="1">
        <v>0.12115740740740739</v>
      </c>
      <c r="C517" s="1">
        <v>9.4247685185185184E-2</v>
      </c>
      <c r="D517" s="1">
        <v>1.7256944444444446E-2</v>
      </c>
      <c r="E517" s="1">
        <v>9.6412037037037039E-3</v>
      </c>
      <c r="F517">
        <v>13</v>
      </c>
      <c r="G517">
        <v>306</v>
      </c>
      <c r="H517">
        <v>318</v>
      </c>
      <c r="I517">
        <v>12</v>
      </c>
      <c r="J517">
        <v>0</v>
      </c>
      <c r="K517">
        <v>0</v>
      </c>
      <c r="L517">
        <v>0</v>
      </c>
      <c r="M517">
        <v>96.36</v>
      </c>
      <c r="N517" s="35"/>
      <c r="O517" s="35"/>
      <c r="P517" s="34"/>
      <c r="Q517" s="34"/>
      <c r="R517" s="34"/>
      <c r="S517" s="34"/>
      <c r="T517" s="34"/>
      <c r="U517" s="34"/>
    </row>
    <row r="518" spans="1:21">
      <c r="A518" t="s">
        <v>528</v>
      </c>
      <c r="B518" s="1">
        <v>0.49062500000000003</v>
      </c>
      <c r="C518" s="1">
        <v>0.32649305555555558</v>
      </c>
      <c r="D518" s="1">
        <v>0.1416087962962963</v>
      </c>
      <c r="E518" s="1">
        <v>2.2499999999999996E-2</v>
      </c>
      <c r="F518">
        <v>35</v>
      </c>
      <c r="G518">
        <v>603</v>
      </c>
      <c r="H518">
        <v>212</v>
      </c>
      <c r="I518">
        <v>27</v>
      </c>
      <c r="J518">
        <v>0</v>
      </c>
      <c r="K518">
        <v>0</v>
      </c>
      <c r="L518">
        <v>0</v>
      </c>
      <c r="M518">
        <v>88.7</v>
      </c>
      <c r="N518" s="35"/>
      <c r="O518" s="35"/>
      <c r="P518" s="34"/>
      <c r="Q518" s="34"/>
      <c r="R518" s="34"/>
      <c r="S518" s="34"/>
      <c r="T518" s="34"/>
      <c r="U518" s="34"/>
    </row>
    <row r="519" spans="1:21">
      <c r="A519" t="s">
        <v>529</v>
      </c>
      <c r="B519" s="1">
        <v>0.2868634259259259</v>
      </c>
      <c r="C519" s="1">
        <v>0.21098379629629629</v>
      </c>
      <c r="D519" s="1">
        <v>4.1261574074074069E-2</v>
      </c>
      <c r="E519" s="1">
        <v>3.4606481481481481E-2</v>
      </c>
      <c r="F519">
        <v>35</v>
      </c>
      <c r="G519">
        <v>513</v>
      </c>
      <c r="H519">
        <v>292</v>
      </c>
      <c r="I519">
        <v>46</v>
      </c>
      <c r="J519">
        <v>0</v>
      </c>
      <c r="K519">
        <v>0</v>
      </c>
      <c r="L519">
        <v>0</v>
      </c>
      <c r="M519">
        <v>86.39</v>
      </c>
      <c r="N519" s="35"/>
      <c r="O519" s="35"/>
      <c r="P519" s="34"/>
      <c r="Q519" s="34"/>
      <c r="R519" s="34"/>
      <c r="S519" s="34"/>
      <c r="T519" s="34"/>
      <c r="U519" s="34"/>
    </row>
    <row r="520" spans="1:21">
      <c r="A520" t="s">
        <v>530</v>
      </c>
      <c r="B520" s="1">
        <v>0.39795138888888887</v>
      </c>
      <c r="C520" s="1">
        <v>0.33665509259259258</v>
      </c>
      <c r="D520" s="1">
        <v>3.920138888888889E-2</v>
      </c>
      <c r="E520" s="1">
        <v>2.2083333333333333E-2</v>
      </c>
      <c r="F520">
        <v>25</v>
      </c>
      <c r="G520">
        <v>509</v>
      </c>
      <c r="H520">
        <v>236</v>
      </c>
      <c r="I520">
        <v>7</v>
      </c>
      <c r="J520">
        <v>0</v>
      </c>
      <c r="K520">
        <v>0</v>
      </c>
      <c r="L520">
        <v>0</v>
      </c>
      <c r="M520">
        <v>97.12</v>
      </c>
      <c r="N520" s="35"/>
      <c r="O520" s="35"/>
      <c r="P520" s="34"/>
      <c r="Q520" s="34"/>
      <c r="R520" s="34"/>
      <c r="S520" s="34"/>
      <c r="T520" s="34"/>
      <c r="U520" s="34"/>
    </row>
    <row r="521" spans="1:21">
      <c r="A521" t="s">
        <v>531</v>
      </c>
      <c r="B521" s="1">
        <v>0.36728009259259259</v>
      </c>
      <c r="C521" s="1">
        <v>0.19275462962962964</v>
      </c>
      <c r="D521" s="1">
        <v>0.15780092592592593</v>
      </c>
      <c r="E521" s="1">
        <v>1.6712962962962961E-2</v>
      </c>
      <c r="F521">
        <v>89</v>
      </c>
      <c r="G521">
        <v>906</v>
      </c>
      <c r="H521">
        <v>834</v>
      </c>
      <c r="I521">
        <v>97</v>
      </c>
      <c r="J521">
        <v>0</v>
      </c>
      <c r="K521">
        <v>0</v>
      </c>
      <c r="L521">
        <v>0</v>
      </c>
      <c r="M521">
        <v>89.58</v>
      </c>
      <c r="N521" s="35"/>
      <c r="O521" s="35"/>
      <c r="P521" s="34"/>
      <c r="Q521" s="34"/>
      <c r="R521" s="34"/>
      <c r="S521" s="34"/>
      <c r="T521" s="34"/>
      <c r="U521" s="34"/>
    </row>
    <row r="522" spans="1:21">
      <c r="A522" t="s">
        <v>532</v>
      </c>
      <c r="B522" s="1">
        <v>8.6782407407407405E-2</v>
      </c>
      <c r="C522" s="1">
        <v>5.9085648148148151E-2</v>
      </c>
      <c r="D522" s="1">
        <v>2.6932870370370371E-2</v>
      </c>
      <c r="E522" s="1">
        <v>7.6388888888888893E-4</v>
      </c>
      <c r="F522">
        <v>22</v>
      </c>
      <c r="G522">
        <v>67</v>
      </c>
      <c r="H522">
        <v>0</v>
      </c>
      <c r="I522">
        <v>0</v>
      </c>
      <c r="J522">
        <v>0</v>
      </c>
      <c r="K522">
        <v>0</v>
      </c>
      <c r="L522">
        <v>0</v>
      </c>
      <c r="N522" s="35"/>
      <c r="O522" s="35"/>
      <c r="P522" s="34"/>
      <c r="Q522" s="34"/>
      <c r="R522" s="34"/>
      <c r="S522" s="34"/>
      <c r="T522" s="34"/>
      <c r="U522" s="34"/>
    </row>
    <row r="523" spans="1:21">
      <c r="A523" t="s">
        <v>533</v>
      </c>
      <c r="B523" s="1">
        <v>0.23076388888888888</v>
      </c>
      <c r="C523" s="1">
        <v>0.16024305555555554</v>
      </c>
      <c r="D523" s="1">
        <v>4.0925925925925928E-2</v>
      </c>
      <c r="E523" s="1">
        <v>2.9583333333333336E-2</v>
      </c>
      <c r="F523">
        <v>29</v>
      </c>
      <c r="G523">
        <v>540</v>
      </c>
      <c r="H523">
        <v>344</v>
      </c>
      <c r="I523">
        <v>12</v>
      </c>
      <c r="J523">
        <v>0</v>
      </c>
      <c r="K523">
        <v>0</v>
      </c>
      <c r="L523">
        <v>0</v>
      </c>
      <c r="M523">
        <v>96.63</v>
      </c>
      <c r="N523" s="35"/>
      <c r="O523" s="35"/>
      <c r="P523" s="34"/>
      <c r="Q523" s="34"/>
      <c r="R523" s="34"/>
      <c r="S523" s="34"/>
      <c r="T523" s="34"/>
      <c r="U523" s="34"/>
    </row>
    <row r="524" spans="1:21">
      <c r="A524" t="s">
        <v>534</v>
      </c>
      <c r="B524" s="1">
        <v>0.33137731481481481</v>
      </c>
      <c r="C524" s="1">
        <v>0.29694444444444446</v>
      </c>
      <c r="D524" s="1">
        <v>1.0347222222222223E-2</v>
      </c>
      <c r="E524" s="1">
        <v>2.4074074074074071E-2</v>
      </c>
      <c r="F524">
        <v>29</v>
      </c>
      <c r="G524">
        <v>560</v>
      </c>
      <c r="H524">
        <v>440</v>
      </c>
      <c r="I524">
        <v>15</v>
      </c>
      <c r="J524">
        <v>0</v>
      </c>
      <c r="K524">
        <v>0</v>
      </c>
      <c r="L524">
        <v>0</v>
      </c>
      <c r="M524">
        <v>96.7</v>
      </c>
      <c r="N524" s="35"/>
      <c r="O524" s="35"/>
      <c r="P524" s="34"/>
      <c r="Q524" s="34"/>
      <c r="R524" s="34"/>
      <c r="S524" s="34"/>
      <c r="T524" s="34"/>
      <c r="U524" s="34"/>
    </row>
    <row r="525" spans="1:21">
      <c r="A525" t="s">
        <v>535</v>
      </c>
      <c r="B525" s="1">
        <v>0.41041666666666665</v>
      </c>
      <c r="C525" s="1">
        <v>0.28789351851851852</v>
      </c>
      <c r="D525" s="1">
        <v>4.1250000000000002E-2</v>
      </c>
      <c r="E525" s="1">
        <v>8.1273148148148136E-2</v>
      </c>
      <c r="F525">
        <v>68</v>
      </c>
      <c r="G525">
        <v>802</v>
      </c>
      <c r="H525">
        <v>848</v>
      </c>
      <c r="I525">
        <v>60</v>
      </c>
      <c r="J525">
        <v>0</v>
      </c>
      <c r="K525">
        <v>0</v>
      </c>
      <c r="L525">
        <v>0</v>
      </c>
      <c r="M525">
        <v>93.39</v>
      </c>
      <c r="N525" s="35"/>
      <c r="O525" s="35"/>
      <c r="P525" s="34"/>
      <c r="Q525" s="34"/>
      <c r="R525" s="34"/>
      <c r="S525" s="34"/>
      <c r="T525" s="34"/>
      <c r="U525" s="34"/>
    </row>
    <row r="526" spans="1:21">
      <c r="A526" t="s">
        <v>536</v>
      </c>
      <c r="B526" s="1">
        <v>8.1018518518518516E-5</v>
      </c>
      <c r="C526" s="1">
        <v>8.1018518518518516E-5</v>
      </c>
      <c r="D526" s="1">
        <v>0</v>
      </c>
      <c r="E526" s="1">
        <v>0</v>
      </c>
      <c r="F526">
        <v>1</v>
      </c>
      <c r="G526">
        <v>0</v>
      </c>
      <c r="H526">
        <v>2</v>
      </c>
      <c r="I526">
        <v>1</v>
      </c>
      <c r="J526">
        <v>0</v>
      </c>
      <c r="K526">
        <v>0</v>
      </c>
      <c r="L526">
        <v>0</v>
      </c>
      <c r="M526">
        <v>66.67</v>
      </c>
      <c r="N526" s="35"/>
      <c r="O526" s="35"/>
      <c r="P526" s="34"/>
      <c r="Q526" s="34"/>
      <c r="R526" s="34"/>
      <c r="S526" s="34"/>
      <c r="T526" s="34"/>
      <c r="U526" s="34"/>
    </row>
    <row r="527" spans="1:21">
      <c r="A527" t="s">
        <v>537</v>
      </c>
      <c r="B527" s="1">
        <v>0.67704861111111114</v>
      </c>
      <c r="C527" s="1">
        <v>0.4667013888888889</v>
      </c>
      <c r="D527" s="1">
        <v>0.15980324074074073</v>
      </c>
      <c r="E527" s="1">
        <v>5.0532407407407408E-2</v>
      </c>
      <c r="F527">
        <v>123</v>
      </c>
      <c r="G527">
        <v>798</v>
      </c>
      <c r="H527">
        <v>640</v>
      </c>
      <c r="I527">
        <v>132</v>
      </c>
      <c r="J527">
        <v>0</v>
      </c>
      <c r="K527">
        <v>0</v>
      </c>
      <c r="L527">
        <v>0</v>
      </c>
      <c r="M527">
        <v>82.9</v>
      </c>
      <c r="N527" s="35"/>
      <c r="O527" s="35"/>
      <c r="P527" s="34"/>
      <c r="Q527" s="34"/>
      <c r="R527" s="34"/>
      <c r="S527" s="34"/>
      <c r="T527" s="34"/>
      <c r="U527" s="34"/>
    </row>
    <row r="528" spans="1:21">
      <c r="A528" t="s">
        <v>538</v>
      </c>
      <c r="B528" s="1">
        <v>0.56456018518518525</v>
      </c>
      <c r="C528" s="1">
        <v>0.44013888888888886</v>
      </c>
      <c r="D528" s="1">
        <v>2.3252314814814812E-2</v>
      </c>
      <c r="E528" s="1">
        <v>0.10115740740740742</v>
      </c>
      <c r="F528">
        <v>31</v>
      </c>
      <c r="G528">
        <v>601</v>
      </c>
      <c r="H528">
        <v>86</v>
      </c>
      <c r="I528">
        <v>6</v>
      </c>
      <c r="J528">
        <v>0</v>
      </c>
      <c r="K528">
        <v>0</v>
      </c>
      <c r="L528">
        <v>0</v>
      </c>
      <c r="M528">
        <v>93.48</v>
      </c>
      <c r="N528" s="35"/>
      <c r="O528" s="35"/>
      <c r="P528" s="34"/>
      <c r="Q528" s="34"/>
      <c r="R528" s="34"/>
      <c r="S528" s="34"/>
      <c r="T528" s="34"/>
      <c r="U528" s="34"/>
    </row>
    <row r="529" spans="1:21">
      <c r="A529" t="s">
        <v>539</v>
      </c>
      <c r="B529" s="1">
        <v>0.85901620370370368</v>
      </c>
      <c r="C529" s="1">
        <v>0.53500000000000003</v>
      </c>
      <c r="D529" s="1">
        <v>0.1308101851851852</v>
      </c>
      <c r="E529" s="1">
        <v>0.19320601851851851</v>
      </c>
      <c r="F529">
        <v>66</v>
      </c>
      <c r="G529">
        <v>1248</v>
      </c>
      <c r="H529">
        <v>326</v>
      </c>
      <c r="I529">
        <v>30</v>
      </c>
      <c r="J529">
        <v>0</v>
      </c>
      <c r="K529">
        <v>0</v>
      </c>
      <c r="L529">
        <v>0</v>
      </c>
      <c r="M529">
        <v>91.57</v>
      </c>
      <c r="N529" s="35"/>
      <c r="O529" s="35"/>
      <c r="P529" s="34"/>
      <c r="Q529" s="34"/>
      <c r="R529" s="34"/>
      <c r="S529" s="34"/>
      <c r="T529" s="34"/>
      <c r="U529" s="34"/>
    </row>
    <row r="530" spans="1:21">
      <c r="A530" t="s">
        <v>540</v>
      </c>
      <c r="B530" s="1">
        <v>0.34918981481481487</v>
      </c>
      <c r="C530" s="1">
        <v>0.32422453703703707</v>
      </c>
      <c r="D530" s="1">
        <v>1.4722222222222222E-2</v>
      </c>
      <c r="E530" s="1">
        <v>1.0243055555555556E-2</v>
      </c>
      <c r="F530">
        <v>48</v>
      </c>
      <c r="G530">
        <v>1151</v>
      </c>
      <c r="H530">
        <v>918</v>
      </c>
      <c r="I530">
        <v>28</v>
      </c>
      <c r="J530">
        <v>0</v>
      </c>
      <c r="K530">
        <v>0</v>
      </c>
      <c r="L530">
        <v>0</v>
      </c>
      <c r="M530">
        <v>97.04</v>
      </c>
      <c r="N530" s="35"/>
      <c r="O530" s="35"/>
      <c r="P530" s="34"/>
      <c r="Q530" s="34"/>
      <c r="R530" s="34"/>
      <c r="S530" s="34"/>
      <c r="T530" s="34"/>
      <c r="U530" s="34"/>
    </row>
    <row r="531" spans="1:21">
      <c r="A531" t="s">
        <v>541</v>
      </c>
      <c r="B531" s="1">
        <v>0.41506944444444444</v>
      </c>
      <c r="C531" s="1">
        <v>0.33513888888888888</v>
      </c>
      <c r="D531" s="1">
        <v>3.3472222222222223E-2</v>
      </c>
      <c r="E531" s="1">
        <v>4.6446759259259257E-2</v>
      </c>
      <c r="F531">
        <v>99</v>
      </c>
      <c r="G531">
        <v>1163</v>
      </c>
      <c r="H531">
        <v>783</v>
      </c>
      <c r="I531">
        <v>136</v>
      </c>
      <c r="J531">
        <v>0</v>
      </c>
      <c r="K531">
        <v>0</v>
      </c>
      <c r="L531">
        <v>0</v>
      </c>
      <c r="M531">
        <v>85.2</v>
      </c>
      <c r="N531" s="35"/>
      <c r="O531" s="35"/>
      <c r="P531" s="34"/>
      <c r="Q531" s="34"/>
      <c r="R531" s="34"/>
      <c r="S531" s="34"/>
      <c r="T531" s="34"/>
      <c r="U531" s="34"/>
    </row>
    <row r="532" spans="1:21">
      <c r="A532" t="s">
        <v>542</v>
      </c>
      <c r="B532" s="1">
        <v>0.30325231481481479</v>
      </c>
      <c r="C532" s="1">
        <v>0.20390046296296296</v>
      </c>
      <c r="D532" s="1">
        <v>3.6967592592592594E-2</v>
      </c>
      <c r="E532" s="1">
        <v>6.236111111111111E-2</v>
      </c>
      <c r="F532">
        <v>30</v>
      </c>
      <c r="G532">
        <v>499</v>
      </c>
      <c r="H532">
        <v>279</v>
      </c>
      <c r="I532">
        <v>10</v>
      </c>
      <c r="J532">
        <v>0</v>
      </c>
      <c r="K532">
        <v>0</v>
      </c>
      <c r="L532">
        <v>0</v>
      </c>
      <c r="M532">
        <v>96.54</v>
      </c>
      <c r="N532" s="35"/>
      <c r="O532" s="35"/>
      <c r="P532" s="34"/>
      <c r="Q532" s="34"/>
      <c r="R532" s="34"/>
      <c r="S532" s="34"/>
      <c r="T532" s="34"/>
      <c r="U532" s="34"/>
    </row>
    <row r="533" spans="1:21">
      <c r="A533" t="s">
        <v>543</v>
      </c>
      <c r="B533" s="1">
        <v>0.49949074074074074</v>
      </c>
      <c r="C533" s="1">
        <v>0.37170138888888887</v>
      </c>
      <c r="D533" s="1">
        <v>7.8622685185185184E-2</v>
      </c>
      <c r="E533" s="1">
        <v>4.9155092592592597E-2</v>
      </c>
      <c r="F533">
        <v>177</v>
      </c>
      <c r="G533">
        <v>1806</v>
      </c>
      <c r="H533">
        <v>1137</v>
      </c>
      <c r="I533">
        <v>131</v>
      </c>
      <c r="J533">
        <v>0</v>
      </c>
      <c r="K533">
        <v>0</v>
      </c>
      <c r="L533">
        <v>0</v>
      </c>
      <c r="M533">
        <v>89.67</v>
      </c>
      <c r="N533" s="35"/>
      <c r="O533" s="35"/>
      <c r="P533" s="34"/>
      <c r="Q533" s="34"/>
      <c r="R533" s="34"/>
      <c r="S533" s="34"/>
      <c r="T533" s="34"/>
      <c r="U533" s="34"/>
    </row>
    <row r="534" spans="1:21">
      <c r="A534" t="s">
        <v>544</v>
      </c>
      <c r="B534" s="1">
        <v>4.5949074074074078E-3</v>
      </c>
      <c r="C534" s="1">
        <v>4.2824074074074075E-3</v>
      </c>
      <c r="D534" s="1">
        <v>3.0092592592592595E-4</v>
      </c>
      <c r="E534" s="1">
        <v>0</v>
      </c>
      <c r="F534">
        <v>3</v>
      </c>
      <c r="G534">
        <v>31</v>
      </c>
      <c r="H534">
        <v>860</v>
      </c>
      <c r="I534">
        <v>25</v>
      </c>
      <c r="J534">
        <v>0.93</v>
      </c>
      <c r="K534">
        <v>15.7</v>
      </c>
      <c r="L534">
        <v>0.33</v>
      </c>
      <c r="M534">
        <v>97.18</v>
      </c>
      <c r="N534" s="35"/>
      <c r="O534" s="35"/>
      <c r="P534" s="34"/>
      <c r="Q534" s="34"/>
      <c r="R534" s="34"/>
      <c r="S534" s="34"/>
      <c r="T534" s="34"/>
      <c r="U534" s="34"/>
    </row>
    <row r="535" spans="1:21">
      <c r="A535" t="s">
        <v>545</v>
      </c>
      <c r="B535" s="1">
        <v>0.60776620370370371</v>
      </c>
      <c r="C535" s="1">
        <v>0.51343749999999999</v>
      </c>
      <c r="D535" s="1">
        <v>7.1851851851851847E-2</v>
      </c>
      <c r="E535" s="1">
        <v>2.2453703703703708E-2</v>
      </c>
      <c r="F535">
        <v>37</v>
      </c>
      <c r="G535">
        <v>839</v>
      </c>
      <c r="H535">
        <v>114</v>
      </c>
      <c r="I535">
        <v>18</v>
      </c>
      <c r="J535">
        <v>0</v>
      </c>
      <c r="K535">
        <v>0</v>
      </c>
      <c r="L535">
        <v>0</v>
      </c>
      <c r="M535">
        <v>86.36</v>
      </c>
      <c r="N535" s="35"/>
      <c r="O535" s="35"/>
      <c r="P535" s="34"/>
      <c r="Q535" s="34"/>
      <c r="R535" s="34"/>
      <c r="S535" s="34"/>
      <c r="T535" s="34"/>
      <c r="U535" s="34"/>
    </row>
    <row r="536" spans="1:21">
      <c r="A536" t="s">
        <v>546</v>
      </c>
      <c r="B536" s="1">
        <v>7.3854166666666665E-2</v>
      </c>
      <c r="C536" s="1">
        <v>1.1909722222222223E-2</v>
      </c>
      <c r="D536" s="1">
        <v>5.814814814814815E-2</v>
      </c>
      <c r="E536" s="1">
        <v>3.7962962962962963E-3</v>
      </c>
      <c r="F536">
        <v>1</v>
      </c>
      <c r="G536">
        <v>18</v>
      </c>
      <c r="H536">
        <v>0</v>
      </c>
      <c r="I536">
        <v>0</v>
      </c>
      <c r="J536">
        <v>0</v>
      </c>
      <c r="K536">
        <v>0</v>
      </c>
      <c r="L536">
        <v>0</v>
      </c>
      <c r="N536" s="35"/>
      <c r="O536" s="35"/>
      <c r="P536" s="34"/>
      <c r="Q536" s="34"/>
      <c r="R536" s="34"/>
      <c r="S536" s="34"/>
      <c r="T536" s="34"/>
      <c r="U536" s="34"/>
    </row>
    <row r="537" spans="1:21">
      <c r="A537" t="s">
        <v>547</v>
      </c>
      <c r="B537" s="1">
        <v>0.648900462962963</v>
      </c>
      <c r="C537" s="1">
        <v>0.5892708333333333</v>
      </c>
      <c r="D537" s="1">
        <v>1.0833333333333334E-2</v>
      </c>
      <c r="E537" s="1">
        <v>4.8784722222222222E-2</v>
      </c>
      <c r="F537">
        <v>77</v>
      </c>
      <c r="G537">
        <v>1164</v>
      </c>
      <c r="H537">
        <v>299</v>
      </c>
      <c r="I537">
        <v>47</v>
      </c>
      <c r="J537">
        <v>0</v>
      </c>
      <c r="K537">
        <v>0</v>
      </c>
      <c r="L537">
        <v>0</v>
      </c>
      <c r="M537">
        <v>86.42</v>
      </c>
      <c r="N537" s="35"/>
      <c r="O537" s="35"/>
      <c r="P537" s="34"/>
      <c r="Q537" s="34"/>
      <c r="R537" s="34"/>
      <c r="S537" s="34"/>
      <c r="T537" s="34"/>
      <c r="U537" s="34"/>
    </row>
    <row r="538" spans="1:21">
      <c r="A538" t="s">
        <v>548</v>
      </c>
      <c r="B538" s="1">
        <v>0.1846875</v>
      </c>
      <c r="C538" s="1">
        <v>0.13252314814814814</v>
      </c>
      <c r="D538" s="1">
        <v>3.0543981481481481E-2</v>
      </c>
      <c r="E538" s="1">
        <v>2.1608796296296296E-2</v>
      </c>
      <c r="F538">
        <v>51</v>
      </c>
      <c r="G538">
        <v>579</v>
      </c>
      <c r="H538">
        <v>516</v>
      </c>
      <c r="I538">
        <v>79</v>
      </c>
      <c r="J538">
        <v>0</v>
      </c>
      <c r="K538">
        <v>0</v>
      </c>
      <c r="L538">
        <v>0</v>
      </c>
      <c r="M538">
        <v>86.72</v>
      </c>
      <c r="N538" s="35"/>
      <c r="O538" s="35"/>
      <c r="P538" s="34"/>
      <c r="Q538" s="34"/>
      <c r="R538" s="34"/>
      <c r="S538" s="34"/>
      <c r="T538" s="34"/>
      <c r="U538" s="34"/>
    </row>
    <row r="539" spans="1:21">
      <c r="A539" t="s">
        <v>549</v>
      </c>
      <c r="B539" s="1">
        <v>0</v>
      </c>
      <c r="C539" s="1">
        <v>0</v>
      </c>
      <c r="D539" s="1">
        <v>0</v>
      </c>
      <c r="E539" s="1">
        <v>0</v>
      </c>
      <c r="F539">
        <v>0</v>
      </c>
      <c r="G539">
        <v>0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100</v>
      </c>
      <c r="N539" s="35"/>
      <c r="O539" s="35"/>
      <c r="P539" s="34"/>
      <c r="Q539" s="34"/>
      <c r="R539" s="34"/>
      <c r="S539" s="34"/>
      <c r="T539" s="34"/>
      <c r="U539" s="34"/>
    </row>
    <row r="540" spans="1:21">
      <c r="A540" t="s">
        <v>550</v>
      </c>
      <c r="B540" s="1">
        <v>0.50516203703703699</v>
      </c>
      <c r="C540" s="1">
        <v>0.26593749999999999</v>
      </c>
      <c r="D540" s="1">
        <v>9.6099537037037039E-2</v>
      </c>
      <c r="E540" s="1">
        <v>0.14311342592592594</v>
      </c>
      <c r="F540">
        <v>60</v>
      </c>
      <c r="G540">
        <v>672</v>
      </c>
      <c r="H540">
        <v>406</v>
      </c>
      <c r="I540">
        <v>14</v>
      </c>
      <c r="J540">
        <v>0</v>
      </c>
      <c r="K540">
        <v>0</v>
      </c>
      <c r="L540">
        <v>0</v>
      </c>
      <c r="M540">
        <v>96.67</v>
      </c>
      <c r="N540" s="35"/>
      <c r="O540" s="35"/>
      <c r="P540" s="34"/>
      <c r="Q540" s="34"/>
      <c r="R540" s="34"/>
      <c r="S540" s="34"/>
      <c r="T540" s="34"/>
      <c r="U540" s="34"/>
    </row>
    <row r="541" spans="1:21">
      <c r="A541" t="s">
        <v>551</v>
      </c>
      <c r="B541" s="1">
        <v>0.47148148148148145</v>
      </c>
      <c r="C541" s="1">
        <v>0.39403935185185185</v>
      </c>
      <c r="D541" s="1">
        <v>4.4953703703703697E-2</v>
      </c>
      <c r="E541" s="1">
        <v>3.2476851851851847E-2</v>
      </c>
      <c r="F541">
        <v>35</v>
      </c>
      <c r="G541">
        <v>753</v>
      </c>
      <c r="H541">
        <v>126</v>
      </c>
      <c r="I541">
        <v>10</v>
      </c>
      <c r="J541">
        <v>0</v>
      </c>
      <c r="K541">
        <v>0</v>
      </c>
      <c r="L541">
        <v>0</v>
      </c>
      <c r="M541">
        <v>92.65</v>
      </c>
      <c r="N541" s="35"/>
      <c r="O541" s="35"/>
      <c r="P541" s="34"/>
      <c r="Q541" s="34"/>
      <c r="R541" s="34"/>
      <c r="S541" s="34"/>
      <c r="T541" s="34"/>
      <c r="U541" s="34"/>
    </row>
    <row r="542" spans="1:21">
      <c r="A542" t="s">
        <v>552</v>
      </c>
      <c r="B542" s="1">
        <v>0.37179398148148146</v>
      </c>
      <c r="C542" s="1">
        <v>0.30752314814814813</v>
      </c>
      <c r="D542" s="1">
        <v>5.0034722222222223E-2</v>
      </c>
      <c r="E542" s="1">
        <v>1.4224537037037037E-2</v>
      </c>
      <c r="F542">
        <v>155</v>
      </c>
      <c r="G542">
        <v>1409</v>
      </c>
      <c r="H542">
        <v>1402</v>
      </c>
      <c r="I542">
        <v>191</v>
      </c>
      <c r="J542">
        <v>0</v>
      </c>
      <c r="K542">
        <v>0</v>
      </c>
      <c r="L542">
        <v>0</v>
      </c>
      <c r="M542">
        <v>88.01</v>
      </c>
      <c r="N542" s="35"/>
      <c r="O542" s="35"/>
      <c r="P542" s="34"/>
      <c r="Q542" s="34"/>
      <c r="R542" s="34"/>
      <c r="S542" s="34"/>
      <c r="T542" s="34"/>
      <c r="U542" s="34"/>
    </row>
    <row r="543" spans="1:21">
      <c r="A543" t="s">
        <v>553</v>
      </c>
      <c r="B543" s="1">
        <v>0</v>
      </c>
      <c r="C543" s="1">
        <v>0</v>
      </c>
      <c r="D543" s="1">
        <v>0</v>
      </c>
      <c r="E543" s="1">
        <v>0</v>
      </c>
      <c r="F543">
        <v>0</v>
      </c>
      <c r="G543">
        <v>0</v>
      </c>
      <c r="H543">
        <v>381</v>
      </c>
      <c r="I543">
        <v>1</v>
      </c>
      <c r="J543">
        <v>0</v>
      </c>
      <c r="K543">
        <v>6.75</v>
      </c>
      <c r="L543">
        <v>0.81</v>
      </c>
      <c r="M543">
        <v>99.74</v>
      </c>
      <c r="N543" s="35"/>
      <c r="O543" s="35"/>
      <c r="P543" s="34"/>
      <c r="Q543" s="34"/>
      <c r="R543" s="34"/>
      <c r="S543" s="34"/>
      <c r="T543" s="34"/>
      <c r="U543" s="34"/>
    </row>
    <row r="544" spans="1:21">
      <c r="A544" t="s">
        <v>554</v>
      </c>
      <c r="B544" s="1">
        <v>0.62990740740740747</v>
      </c>
      <c r="C544" s="1">
        <v>0.45049768518518518</v>
      </c>
      <c r="D544" s="1">
        <v>0.10478009259259259</v>
      </c>
      <c r="E544" s="1">
        <v>7.4629629629629629E-2</v>
      </c>
      <c r="F544">
        <v>25</v>
      </c>
      <c r="G544">
        <v>796</v>
      </c>
      <c r="H544">
        <v>46</v>
      </c>
      <c r="I544">
        <v>4</v>
      </c>
      <c r="J544">
        <v>0</v>
      </c>
      <c r="K544">
        <v>0</v>
      </c>
      <c r="L544">
        <v>0</v>
      </c>
      <c r="M544">
        <v>92</v>
      </c>
      <c r="N544" s="35"/>
      <c r="O544" s="35"/>
      <c r="P544" s="34"/>
      <c r="Q544" s="34"/>
      <c r="R544" s="34"/>
      <c r="S544" s="34"/>
      <c r="T544" s="34"/>
      <c r="U544" s="34"/>
    </row>
    <row r="545" spans="1:21">
      <c r="A545" t="s">
        <v>555</v>
      </c>
      <c r="B545" s="1">
        <v>0.33628472222222222</v>
      </c>
      <c r="C545" s="1">
        <v>0.24679398148148146</v>
      </c>
      <c r="D545" s="1">
        <v>8.5752314814814823E-2</v>
      </c>
      <c r="E545" s="1">
        <v>3.7152777777777774E-3</v>
      </c>
      <c r="F545">
        <v>50</v>
      </c>
      <c r="G545">
        <v>759</v>
      </c>
      <c r="H545">
        <v>0</v>
      </c>
      <c r="I545">
        <v>0</v>
      </c>
      <c r="J545">
        <v>0</v>
      </c>
      <c r="K545">
        <v>0</v>
      </c>
      <c r="L545">
        <v>0</v>
      </c>
      <c r="N545" s="35"/>
      <c r="O545" s="35"/>
      <c r="P545" s="34"/>
      <c r="Q545" s="34"/>
      <c r="R545" s="34"/>
      <c r="S545" s="34"/>
      <c r="T545" s="34"/>
      <c r="U545" s="34"/>
    </row>
    <row r="546" spans="1:21">
      <c r="A546" t="s">
        <v>556</v>
      </c>
      <c r="B546" s="1">
        <v>0.54993055555555559</v>
      </c>
      <c r="C546" s="1">
        <v>0.41774305555555552</v>
      </c>
      <c r="D546" s="1">
        <v>2.4212962962962964E-2</v>
      </c>
      <c r="E546" s="1">
        <v>0.10796296296296297</v>
      </c>
      <c r="F546">
        <v>14</v>
      </c>
      <c r="G546">
        <v>553</v>
      </c>
      <c r="H546">
        <v>0</v>
      </c>
      <c r="I546">
        <v>0</v>
      </c>
      <c r="J546">
        <v>0</v>
      </c>
      <c r="K546">
        <v>0</v>
      </c>
      <c r="L546">
        <v>0</v>
      </c>
      <c r="N546" s="35"/>
      <c r="O546" s="35"/>
      <c r="P546" s="34"/>
      <c r="Q546" s="34"/>
      <c r="R546" s="34"/>
      <c r="S546" s="34"/>
      <c r="T546" s="34"/>
      <c r="U546" s="34"/>
    </row>
    <row r="547" spans="1:21">
      <c r="A547" t="s">
        <v>557</v>
      </c>
      <c r="B547" s="10">
        <v>1.1735648148148148</v>
      </c>
      <c r="C547" s="1">
        <v>0.99905092592592604</v>
      </c>
      <c r="D547" s="1">
        <v>5.9363425925925924E-2</v>
      </c>
      <c r="E547" s="1">
        <v>0.11515046296296295</v>
      </c>
      <c r="F547">
        <v>43</v>
      </c>
      <c r="G547">
        <v>1088</v>
      </c>
      <c r="H547">
        <v>170</v>
      </c>
      <c r="I547">
        <v>34</v>
      </c>
      <c r="J547">
        <v>0</v>
      </c>
      <c r="K547">
        <v>0</v>
      </c>
      <c r="L547">
        <v>0</v>
      </c>
      <c r="M547">
        <v>83.33</v>
      </c>
      <c r="N547" s="35"/>
      <c r="O547" s="35"/>
      <c r="P547" s="34"/>
      <c r="Q547" s="34"/>
      <c r="R547" s="34"/>
      <c r="S547" s="34"/>
      <c r="T547" s="34"/>
      <c r="U547" s="34"/>
    </row>
    <row r="548" spans="1:21">
      <c r="A548" t="s">
        <v>558</v>
      </c>
      <c r="B548" s="1">
        <v>0.23778935185185182</v>
      </c>
      <c r="C548" s="1">
        <v>0.17001157407407408</v>
      </c>
      <c r="D548" s="1">
        <v>2.1898148148148149E-2</v>
      </c>
      <c r="E548" s="1">
        <v>4.5879629629629631E-2</v>
      </c>
      <c r="F548">
        <v>17</v>
      </c>
      <c r="G548">
        <v>297</v>
      </c>
      <c r="H548">
        <v>229</v>
      </c>
      <c r="I548">
        <v>5</v>
      </c>
      <c r="J548">
        <v>0</v>
      </c>
      <c r="K548">
        <v>0</v>
      </c>
      <c r="L548">
        <v>0</v>
      </c>
      <c r="M548">
        <v>97.86</v>
      </c>
      <c r="N548" s="35"/>
      <c r="O548" s="35"/>
      <c r="P548" s="34"/>
      <c r="Q548" s="34"/>
      <c r="R548" s="34"/>
      <c r="S548" s="34"/>
      <c r="T548" s="34"/>
      <c r="U548" s="34"/>
    </row>
    <row r="549" spans="1:21">
      <c r="A549" t="s">
        <v>559</v>
      </c>
      <c r="B549" s="1">
        <v>0.28482638888888889</v>
      </c>
      <c r="C549" s="1">
        <v>0.2401851851851852</v>
      </c>
      <c r="D549" s="1">
        <v>1.3506944444444445E-2</v>
      </c>
      <c r="E549" s="1">
        <v>3.1122685185185187E-2</v>
      </c>
      <c r="F549">
        <v>37</v>
      </c>
      <c r="G549">
        <v>952</v>
      </c>
      <c r="H549">
        <v>1020</v>
      </c>
      <c r="I549">
        <v>12</v>
      </c>
      <c r="J549">
        <v>12.41</v>
      </c>
      <c r="K549">
        <v>10.32</v>
      </c>
      <c r="L549">
        <v>0.36</v>
      </c>
      <c r="M549">
        <v>98.84</v>
      </c>
      <c r="N549" s="35"/>
      <c r="O549" s="35"/>
      <c r="P549" s="34"/>
      <c r="Q549" s="34"/>
      <c r="R549" s="34"/>
      <c r="S549" s="34"/>
      <c r="T549" s="34"/>
      <c r="U549" s="34"/>
    </row>
    <row r="550" spans="1:21">
      <c r="A550" t="s">
        <v>560</v>
      </c>
      <c r="B550" s="1">
        <v>0.32744212962962965</v>
      </c>
      <c r="C550" s="1">
        <v>0.27765046296296297</v>
      </c>
      <c r="D550" s="1">
        <v>3.5752314814814813E-2</v>
      </c>
      <c r="E550" s="1">
        <v>1.4027777777777778E-2</v>
      </c>
      <c r="F550">
        <v>43</v>
      </c>
      <c r="G550">
        <v>743</v>
      </c>
      <c r="H550">
        <v>378</v>
      </c>
      <c r="I550">
        <v>20</v>
      </c>
      <c r="J550">
        <v>0</v>
      </c>
      <c r="K550">
        <v>0</v>
      </c>
      <c r="L550">
        <v>0</v>
      </c>
      <c r="M550">
        <v>94.97</v>
      </c>
      <c r="N550" s="35"/>
      <c r="O550" s="35"/>
      <c r="P550" s="34"/>
      <c r="Q550" s="34"/>
      <c r="R550" s="34"/>
      <c r="S550" s="34"/>
      <c r="T550" s="34"/>
      <c r="U550" s="34"/>
    </row>
    <row r="551" spans="1:21">
      <c r="A551" t="s">
        <v>561</v>
      </c>
      <c r="B551" s="1">
        <v>0.19689814814814813</v>
      </c>
      <c r="C551" s="1">
        <v>0.13821759259259259</v>
      </c>
      <c r="D551" s="1">
        <v>5.4745370370370368E-2</v>
      </c>
      <c r="E551" s="1">
        <v>3.9236111111111112E-3</v>
      </c>
      <c r="F551">
        <v>10</v>
      </c>
      <c r="G551">
        <v>224</v>
      </c>
      <c r="H551">
        <v>0</v>
      </c>
      <c r="I551">
        <v>0</v>
      </c>
      <c r="J551">
        <v>1.48</v>
      </c>
      <c r="K551">
        <v>0</v>
      </c>
      <c r="L551">
        <v>0</v>
      </c>
      <c r="N551" s="35"/>
      <c r="O551" s="35"/>
      <c r="P551" s="34"/>
      <c r="Q551" s="34"/>
      <c r="R551" s="34"/>
      <c r="S551" s="34"/>
      <c r="T551" s="34"/>
      <c r="U551" s="34"/>
    </row>
    <row r="552" spans="1:21">
      <c r="A552" t="s">
        <v>562</v>
      </c>
      <c r="B552" s="1">
        <v>0.2350925925925926</v>
      </c>
      <c r="C552" s="1">
        <v>0.14576388888888889</v>
      </c>
      <c r="D552" s="1">
        <v>4.6493055555555551E-2</v>
      </c>
      <c r="E552" s="1">
        <v>4.2812500000000003E-2</v>
      </c>
      <c r="F552">
        <v>40</v>
      </c>
      <c r="G552">
        <v>272</v>
      </c>
      <c r="H552">
        <v>0</v>
      </c>
      <c r="I552">
        <v>0</v>
      </c>
      <c r="J552">
        <v>0</v>
      </c>
      <c r="K552">
        <v>0</v>
      </c>
      <c r="L552">
        <v>0</v>
      </c>
      <c r="N552" s="35"/>
      <c r="O552" s="35"/>
      <c r="P552" s="34"/>
      <c r="Q552" s="34"/>
      <c r="R552" s="34"/>
      <c r="S552" s="34"/>
      <c r="T552" s="34"/>
      <c r="U552" s="34"/>
    </row>
    <row r="553" spans="1:21">
      <c r="A553" t="s">
        <v>563</v>
      </c>
      <c r="B553" s="1">
        <v>0.2675925925925926</v>
      </c>
      <c r="C553" s="1">
        <v>0.22223379629629628</v>
      </c>
      <c r="D553" s="1">
        <v>2.9953703703703705E-2</v>
      </c>
      <c r="E553" s="1">
        <v>1.539351851851852E-2</v>
      </c>
      <c r="F553">
        <v>71</v>
      </c>
      <c r="G553">
        <v>798</v>
      </c>
      <c r="H553">
        <v>785</v>
      </c>
      <c r="I553">
        <v>117</v>
      </c>
      <c r="J553">
        <v>0</v>
      </c>
      <c r="K553">
        <v>0</v>
      </c>
      <c r="L553">
        <v>0</v>
      </c>
      <c r="M553">
        <v>87.03</v>
      </c>
      <c r="N553" s="35"/>
      <c r="O553" s="35"/>
      <c r="P553" s="34"/>
      <c r="Q553" s="34"/>
      <c r="R553" s="34"/>
      <c r="S553" s="34"/>
      <c r="T553" s="34"/>
      <c r="U553" s="34"/>
    </row>
    <row r="554" spans="1:21">
      <c r="A554" t="s">
        <v>564</v>
      </c>
      <c r="B554" s="1">
        <v>0.33059027777777777</v>
      </c>
      <c r="C554" s="1">
        <v>0.15655092592592593</v>
      </c>
      <c r="D554" s="1">
        <v>0.10590277777777778</v>
      </c>
      <c r="E554" s="1">
        <v>6.8113425925925938E-2</v>
      </c>
      <c r="F554">
        <v>4</v>
      </c>
      <c r="G554">
        <v>137</v>
      </c>
      <c r="H554">
        <v>0</v>
      </c>
      <c r="I554">
        <v>0</v>
      </c>
      <c r="J554">
        <v>0.99</v>
      </c>
      <c r="K554">
        <v>0</v>
      </c>
      <c r="L554">
        <v>0</v>
      </c>
      <c r="N554" s="35"/>
      <c r="O554" s="35"/>
      <c r="P554" s="34"/>
      <c r="Q554" s="34"/>
      <c r="R554" s="34"/>
      <c r="S554" s="34"/>
      <c r="T554" s="34"/>
      <c r="U554" s="34"/>
    </row>
    <row r="555" spans="1:21">
      <c r="A555" t="s">
        <v>565</v>
      </c>
      <c r="B555" s="1">
        <v>0.62430555555555556</v>
      </c>
      <c r="C555" s="1">
        <v>0.44067129629629626</v>
      </c>
      <c r="D555" s="1">
        <v>6.3842592592592604E-2</v>
      </c>
      <c r="E555" s="1">
        <v>0.11979166666666667</v>
      </c>
      <c r="F555">
        <v>25</v>
      </c>
      <c r="G555">
        <v>333</v>
      </c>
      <c r="H555">
        <v>79</v>
      </c>
      <c r="I555">
        <v>10</v>
      </c>
      <c r="J555">
        <v>0</v>
      </c>
      <c r="K555">
        <v>0</v>
      </c>
      <c r="L555">
        <v>0</v>
      </c>
      <c r="M555">
        <v>88.76</v>
      </c>
      <c r="N555" s="35"/>
      <c r="O555" s="35"/>
      <c r="P555" s="34"/>
      <c r="Q555" s="34"/>
      <c r="R555" s="34"/>
      <c r="S555" s="34"/>
      <c r="T555" s="34"/>
      <c r="U555" s="34"/>
    </row>
    <row r="556" spans="1:21">
      <c r="A556" t="s">
        <v>566</v>
      </c>
      <c r="B556" s="1">
        <v>0.47130787037037036</v>
      </c>
      <c r="C556" s="1">
        <v>0.24467592592592591</v>
      </c>
      <c r="D556" s="1">
        <v>0.12392361111111111</v>
      </c>
      <c r="E556" s="1">
        <v>0.10269675925925925</v>
      </c>
      <c r="F556">
        <v>30</v>
      </c>
      <c r="G556">
        <v>473</v>
      </c>
      <c r="H556">
        <v>212</v>
      </c>
      <c r="I556">
        <v>33</v>
      </c>
      <c r="J556">
        <v>0</v>
      </c>
      <c r="K556">
        <v>0</v>
      </c>
      <c r="L556">
        <v>0</v>
      </c>
      <c r="M556">
        <v>86.53</v>
      </c>
      <c r="N556" s="35"/>
      <c r="O556" s="35"/>
      <c r="P556" s="34"/>
      <c r="Q556" s="34"/>
      <c r="R556" s="34"/>
      <c r="S556" s="34"/>
      <c r="T556" s="34"/>
      <c r="U556" s="34"/>
    </row>
    <row r="557" spans="1:21">
      <c r="A557" t="s">
        <v>567</v>
      </c>
      <c r="B557" s="1">
        <v>0.54961805555555554</v>
      </c>
      <c r="C557" s="1">
        <v>0.44254629629629627</v>
      </c>
      <c r="D557" s="1">
        <v>6.8391203703703704E-2</v>
      </c>
      <c r="E557" s="1">
        <v>3.8680555555555558E-2</v>
      </c>
      <c r="F557">
        <v>41</v>
      </c>
      <c r="G557">
        <v>820</v>
      </c>
      <c r="H557">
        <v>356</v>
      </c>
      <c r="I557">
        <v>23</v>
      </c>
      <c r="J557">
        <v>0</v>
      </c>
      <c r="K557">
        <v>0</v>
      </c>
      <c r="L557">
        <v>0</v>
      </c>
      <c r="M557">
        <v>93.93</v>
      </c>
      <c r="N557" s="35"/>
      <c r="O557" s="35"/>
      <c r="P557" s="34"/>
      <c r="Q557" s="34"/>
      <c r="R557" s="34"/>
      <c r="S557" s="34"/>
      <c r="T557" s="34"/>
      <c r="U557" s="34"/>
    </row>
    <row r="558" spans="1:21">
      <c r="A558" t="s">
        <v>568</v>
      </c>
      <c r="B558" s="1">
        <v>3.1712962962962958E-3</v>
      </c>
      <c r="C558" s="1">
        <v>3.1712962962962958E-3</v>
      </c>
      <c r="D558" s="1">
        <v>0</v>
      </c>
      <c r="E558" s="1">
        <v>0</v>
      </c>
      <c r="F558">
        <v>1</v>
      </c>
      <c r="G558">
        <v>14</v>
      </c>
      <c r="H558">
        <v>14</v>
      </c>
      <c r="I558">
        <v>0</v>
      </c>
      <c r="J558">
        <v>0</v>
      </c>
      <c r="K558">
        <v>0</v>
      </c>
      <c r="L558">
        <v>0</v>
      </c>
      <c r="M558">
        <v>100</v>
      </c>
      <c r="N558" s="35"/>
      <c r="O558" s="35"/>
      <c r="P558" s="34"/>
      <c r="Q558" s="34"/>
      <c r="R558" s="34"/>
      <c r="S558" s="34"/>
      <c r="T558" s="34"/>
      <c r="U558" s="34"/>
    </row>
    <row r="559" spans="1:21">
      <c r="A559" t="s">
        <v>569</v>
      </c>
      <c r="B559" s="1">
        <v>0.33200231481481485</v>
      </c>
      <c r="C559" s="1">
        <v>0.25971064814814815</v>
      </c>
      <c r="D559" s="1">
        <v>3.3310185185185186E-2</v>
      </c>
      <c r="E559" s="1">
        <v>3.8958333333333338E-2</v>
      </c>
      <c r="F559">
        <v>30</v>
      </c>
      <c r="G559">
        <v>677</v>
      </c>
      <c r="H559">
        <v>249</v>
      </c>
      <c r="I559">
        <v>5</v>
      </c>
      <c r="J559">
        <v>0</v>
      </c>
      <c r="K559">
        <v>0</v>
      </c>
      <c r="L559">
        <v>0</v>
      </c>
      <c r="M559">
        <v>98.03</v>
      </c>
      <c r="N559" s="35"/>
      <c r="O559" s="35"/>
      <c r="P559" s="34"/>
      <c r="Q559" s="34"/>
      <c r="R559" s="34"/>
      <c r="S559" s="34"/>
      <c r="T559" s="34"/>
      <c r="U559" s="34"/>
    </row>
    <row r="560" spans="1:21">
      <c r="A560" t="s">
        <v>570</v>
      </c>
      <c r="B560" s="1">
        <v>0.44400462962962961</v>
      </c>
      <c r="C560" s="1">
        <v>0.25017361111111108</v>
      </c>
      <c r="D560" s="1">
        <v>6.3969907407407406E-2</v>
      </c>
      <c r="E560" s="1">
        <v>0.12984953703703703</v>
      </c>
      <c r="F560">
        <v>108</v>
      </c>
      <c r="G560">
        <v>1275</v>
      </c>
      <c r="H560">
        <v>444</v>
      </c>
      <c r="I560">
        <v>77</v>
      </c>
      <c r="J560">
        <v>0</v>
      </c>
      <c r="K560">
        <v>0</v>
      </c>
      <c r="L560">
        <v>0</v>
      </c>
      <c r="M560">
        <v>85.22</v>
      </c>
      <c r="N560" s="35"/>
      <c r="O560" s="35"/>
      <c r="P560" s="34"/>
      <c r="Q560" s="34"/>
      <c r="R560" s="34"/>
      <c r="S560" s="34"/>
      <c r="T560" s="34"/>
      <c r="U560" s="34"/>
    </row>
    <row r="561" spans="1:21">
      <c r="A561" t="s">
        <v>571</v>
      </c>
      <c r="B561" s="1">
        <v>0.7220833333333333</v>
      </c>
      <c r="C561" s="1">
        <v>0.33760416666666665</v>
      </c>
      <c r="D561" s="1">
        <v>0.33604166666666663</v>
      </c>
      <c r="E561" s="1">
        <v>4.8414351851851854E-2</v>
      </c>
      <c r="F561">
        <v>27</v>
      </c>
      <c r="G561">
        <v>590</v>
      </c>
      <c r="H561">
        <v>222</v>
      </c>
      <c r="I561">
        <v>10</v>
      </c>
      <c r="J561">
        <v>0</v>
      </c>
      <c r="K561">
        <v>0</v>
      </c>
      <c r="L561">
        <v>0</v>
      </c>
      <c r="M561">
        <v>95.69</v>
      </c>
      <c r="N561" s="35"/>
      <c r="O561" s="35"/>
      <c r="P561" s="34"/>
      <c r="Q561" s="34"/>
      <c r="R561" s="34"/>
      <c r="S561" s="34"/>
      <c r="T561" s="34"/>
      <c r="U561" s="34"/>
    </row>
    <row r="562" spans="1:21">
      <c r="A562" t="s">
        <v>572</v>
      </c>
      <c r="B562" s="1">
        <v>0.17817129629629627</v>
      </c>
      <c r="C562" s="1">
        <v>9.6493055555555554E-2</v>
      </c>
      <c r="D562" s="1">
        <v>5.3148148148148146E-2</v>
      </c>
      <c r="E562" s="1">
        <v>2.8518518518518523E-2</v>
      </c>
      <c r="F562">
        <v>11</v>
      </c>
      <c r="G562">
        <v>312</v>
      </c>
      <c r="H562">
        <v>291</v>
      </c>
      <c r="I562">
        <v>5</v>
      </c>
      <c r="J562">
        <v>0</v>
      </c>
      <c r="K562">
        <v>0</v>
      </c>
      <c r="L562">
        <v>0</v>
      </c>
      <c r="M562">
        <v>98.31</v>
      </c>
      <c r="N562" s="35"/>
      <c r="O562" s="35"/>
      <c r="P562" s="34"/>
      <c r="Q562" s="34"/>
      <c r="R562" s="34"/>
      <c r="S562" s="34"/>
      <c r="T562" s="34"/>
      <c r="U562" s="34"/>
    </row>
    <row r="563" spans="1:21">
      <c r="A563" t="s">
        <v>573</v>
      </c>
      <c r="B563" s="1">
        <v>0.38362268518518516</v>
      </c>
      <c r="C563" s="1">
        <v>0.31140046296296298</v>
      </c>
      <c r="D563" s="1">
        <v>2.2291666666666668E-2</v>
      </c>
      <c r="E563" s="1">
        <v>4.9918981481481474E-2</v>
      </c>
      <c r="F563">
        <v>32</v>
      </c>
      <c r="G563">
        <v>838</v>
      </c>
      <c r="H563">
        <v>231</v>
      </c>
      <c r="I563">
        <v>10</v>
      </c>
      <c r="J563">
        <v>0</v>
      </c>
      <c r="K563">
        <v>0</v>
      </c>
      <c r="L563">
        <v>0</v>
      </c>
      <c r="M563">
        <v>95.85</v>
      </c>
      <c r="N563" s="35"/>
      <c r="O563" s="35"/>
      <c r="P563" s="34"/>
      <c r="Q563" s="34"/>
      <c r="R563" s="34"/>
      <c r="S563" s="34"/>
      <c r="T563" s="34"/>
      <c r="U563" s="34"/>
    </row>
    <row r="564" spans="1:21">
      <c r="A564" t="s">
        <v>574</v>
      </c>
      <c r="B564" s="1">
        <v>0</v>
      </c>
      <c r="C564" s="1">
        <v>0</v>
      </c>
      <c r="D564" s="1">
        <v>0</v>
      </c>
      <c r="E564" s="1">
        <v>0</v>
      </c>
      <c r="F564">
        <v>0</v>
      </c>
      <c r="G564">
        <v>0</v>
      </c>
      <c r="H564">
        <v>149</v>
      </c>
      <c r="I564">
        <v>0</v>
      </c>
      <c r="J564">
        <v>0</v>
      </c>
      <c r="K564">
        <v>2.35</v>
      </c>
      <c r="L564">
        <v>0</v>
      </c>
      <c r="M564">
        <v>100</v>
      </c>
      <c r="N564" s="35"/>
      <c r="O564" s="35"/>
      <c r="P564" s="34"/>
      <c r="Q564" s="34"/>
      <c r="R564" s="34"/>
      <c r="S564" s="34"/>
      <c r="T564" s="34"/>
      <c r="U564" s="34"/>
    </row>
    <row r="565" spans="1:21">
      <c r="A565" t="s">
        <v>575</v>
      </c>
      <c r="B565" s="1">
        <v>0.19355324074074076</v>
      </c>
      <c r="C565" s="1">
        <v>0.12267361111111112</v>
      </c>
      <c r="D565" s="1">
        <v>4.7754629629629626E-2</v>
      </c>
      <c r="E565" s="1">
        <v>2.3113425925925926E-2</v>
      </c>
      <c r="F565">
        <v>41</v>
      </c>
      <c r="G565">
        <v>686</v>
      </c>
      <c r="H565">
        <v>465</v>
      </c>
      <c r="I565">
        <v>44</v>
      </c>
      <c r="J565">
        <v>0</v>
      </c>
      <c r="K565">
        <v>0</v>
      </c>
      <c r="L565">
        <v>0</v>
      </c>
      <c r="M565">
        <v>91.36</v>
      </c>
      <c r="N565" s="35"/>
      <c r="O565" s="35"/>
      <c r="P565" s="34"/>
      <c r="Q565" s="34"/>
      <c r="R565" s="34"/>
      <c r="S565" s="34"/>
      <c r="T565" s="34"/>
      <c r="U565" s="34"/>
    </row>
    <row r="566" spans="1:21">
      <c r="A566" t="s">
        <v>576</v>
      </c>
      <c r="B566" s="1">
        <v>0.60114583333333338</v>
      </c>
      <c r="C566" s="1">
        <v>0.40059027777777773</v>
      </c>
      <c r="D566" s="1">
        <v>0.1575</v>
      </c>
      <c r="E566" s="1">
        <v>4.3032407407407408E-2</v>
      </c>
      <c r="F566">
        <v>32</v>
      </c>
      <c r="G566">
        <v>606</v>
      </c>
      <c r="H566">
        <v>108</v>
      </c>
      <c r="I566">
        <v>19</v>
      </c>
      <c r="J566">
        <v>0</v>
      </c>
      <c r="K566">
        <v>0</v>
      </c>
      <c r="L566">
        <v>0</v>
      </c>
      <c r="M566">
        <v>85.04</v>
      </c>
      <c r="N566" s="35"/>
      <c r="O566" s="35"/>
      <c r="P566" s="34"/>
      <c r="Q566" s="34"/>
      <c r="R566" s="34"/>
      <c r="S566" s="34"/>
      <c r="T566" s="34"/>
      <c r="U566" s="34"/>
    </row>
    <row r="567" spans="1:21">
      <c r="A567" t="s">
        <v>577</v>
      </c>
      <c r="B567" s="1">
        <v>0.86131944444444442</v>
      </c>
      <c r="C567" s="1">
        <v>0.78568287037037043</v>
      </c>
      <c r="D567" s="1">
        <v>3.4432870370370371E-2</v>
      </c>
      <c r="E567" s="1">
        <v>4.1180555555555554E-2</v>
      </c>
      <c r="F567">
        <v>90</v>
      </c>
      <c r="G567">
        <v>1019</v>
      </c>
      <c r="H567">
        <v>737</v>
      </c>
      <c r="I567">
        <v>23</v>
      </c>
      <c r="J567">
        <v>0</v>
      </c>
      <c r="K567">
        <v>0</v>
      </c>
      <c r="L567">
        <v>0</v>
      </c>
      <c r="M567">
        <v>96.97</v>
      </c>
      <c r="N567" s="35"/>
      <c r="O567" s="35"/>
      <c r="P567" s="34"/>
      <c r="Q567" s="34"/>
      <c r="R567" s="34"/>
      <c r="S567" s="34"/>
      <c r="T567" s="34"/>
      <c r="U567" s="34"/>
    </row>
    <row r="568" spans="1:21">
      <c r="A568" t="s">
        <v>578</v>
      </c>
      <c r="B568" s="1">
        <v>0.49350694444444443</v>
      </c>
      <c r="C568" s="1">
        <v>0.3205324074074074</v>
      </c>
      <c r="D568" s="1">
        <v>5.7812499999999996E-2</v>
      </c>
      <c r="E568" s="1">
        <v>0.11513888888888889</v>
      </c>
      <c r="F568">
        <v>54</v>
      </c>
      <c r="G568">
        <v>444</v>
      </c>
      <c r="H568">
        <v>451</v>
      </c>
      <c r="I568">
        <v>44</v>
      </c>
      <c r="J568">
        <v>0</v>
      </c>
      <c r="K568">
        <v>0</v>
      </c>
      <c r="L568">
        <v>0</v>
      </c>
      <c r="M568">
        <v>91.11</v>
      </c>
      <c r="N568" s="35"/>
      <c r="O568" s="35"/>
      <c r="P568" s="34"/>
      <c r="Q568" s="34"/>
      <c r="R568" s="34"/>
      <c r="S568" s="34"/>
      <c r="T568" s="34"/>
      <c r="U568" s="34"/>
    </row>
    <row r="569" spans="1:21">
      <c r="A569" t="s">
        <v>579</v>
      </c>
      <c r="B569" s="1">
        <v>0.22964120370370369</v>
      </c>
      <c r="C569" s="1">
        <v>0.17049768518518518</v>
      </c>
      <c r="D569" s="1">
        <v>1.462962962962963E-2</v>
      </c>
      <c r="E569" s="1">
        <v>4.4502314814814814E-2</v>
      </c>
      <c r="F569">
        <v>20</v>
      </c>
      <c r="G569">
        <v>353</v>
      </c>
      <c r="H569">
        <v>100</v>
      </c>
      <c r="I569">
        <v>12</v>
      </c>
      <c r="J569">
        <v>0</v>
      </c>
      <c r="K569">
        <v>0</v>
      </c>
      <c r="L569">
        <v>0</v>
      </c>
      <c r="M569">
        <v>89.29</v>
      </c>
      <c r="N569" s="35"/>
      <c r="O569" s="35"/>
      <c r="P569" s="34"/>
      <c r="Q569" s="34"/>
      <c r="R569" s="34"/>
      <c r="S569" s="34"/>
      <c r="T569" s="34"/>
      <c r="U569" s="34"/>
    </row>
    <row r="570" spans="1:21">
      <c r="A570" t="s">
        <v>580</v>
      </c>
      <c r="B570" s="1">
        <v>0.63274305555555554</v>
      </c>
      <c r="C570" s="1">
        <v>0.43197916666666664</v>
      </c>
      <c r="D570" s="1">
        <v>9.8680555555555549E-2</v>
      </c>
      <c r="E570" s="1">
        <v>0.10207175925925926</v>
      </c>
      <c r="F570">
        <v>69</v>
      </c>
      <c r="G570">
        <v>1103</v>
      </c>
      <c r="H570">
        <v>645</v>
      </c>
      <c r="I570">
        <v>86</v>
      </c>
      <c r="J570">
        <v>0</v>
      </c>
      <c r="K570">
        <v>0</v>
      </c>
      <c r="L570">
        <v>0</v>
      </c>
      <c r="M570">
        <v>88.24</v>
      </c>
      <c r="N570" s="35"/>
      <c r="O570" s="35"/>
      <c r="P570" s="34"/>
      <c r="Q570" s="34"/>
      <c r="R570" s="34"/>
      <c r="S570" s="34"/>
      <c r="T570" s="34"/>
      <c r="U570" s="34"/>
    </row>
    <row r="571" spans="1:21">
      <c r="A571" t="s">
        <v>581</v>
      </c>
      <c r="B571" s="1">
        <v>0.2253125</v>
      </c>
      <c r="C571" s="1">
        <v>0.19278935185185186</v>
      </c>
      <c r="D571" s="1">
        <v>1.7986111111111109E-2</v>
      </c>
      <c r="E571" s="1">
        <v>1.4525462962962964E-2</v>
      </c>
      <c r="F571">
        <v>92</v>
      </c>
      <c r="G571">
        <v>267</v>
      </c>
      <c r="H571">
        <v>281</v>
      </c>
      <c r="I571">
        <v>6</v>
      </c>
      <c r="J571">
        <v>0</v>
      </c>
      <c r="K571">
        <v>0</v>
      </c>
      <c r="L571">
        <v>0</v>
      </c>
      <c r="M571">
        <v>97.91</v>
      </c>
      <c r="N571" s="35"/>
      <c r="O571" s="35"/>
      <c r="P571" s="34"/>
      <c r="Q571" s="34"/>
      <c r="R571" s="34"/>
      <c r="S571" s="34"/>
      <c r="T571" s="34"/>
      <c r="U571" s="34"/>
    </row>
    <row r="572" spans="1:21">
      <c r="A572" t="s">
        <v>582</v>
      </c>
      <c r="B572" s="1">
        <v>0.60295138888888888</v>
      </c>
      <c r="C572" s="1">
        <v>0.45557870370370374</v>
      </c>
      <c r="D572" s="1">
        <v>3.412037037037037E-2</v>
      </c>
      <c r="E572" s="1">
        <v>0.11324074074074075</v>
      </c>
      <c r="F572">
        <v>72</v>
      </c>
      <c r="G572">
        <v>1081</v>
      </c>
      <c r="H572">
        <v>576</v>
      </c>
      <c r="I572">
        <v>79</v>
      </c>
      <c r="J572">
        <v>0</v>
      </c>
      <c r="K572">
        <v>0</v>
      </c>
      <c r="L572">
        <v>0</v>
      </c>
      <c r="M572">
        <v>87.94</v>
      </c>
      <c r="N572" s="35"/>
      <c r="O572" s="35"/>
      <c r="P572" s="34"/>
      <c r="Q572" s="34"/>
      <c r="R572" s="34"/>
      <c r="S572" s="34"/>
      <c r="T572" s="34"/>
      <c r="U572" s="34"/>
    </row>
    <row r="573" spans="1:21">
      <c r="A573" t="s">
        <v>583</v>
      </c>
      <c r="B573" s="1">
        <v>0.34050925925925929</v>
      </c>
      <c r="C573" s="1">
        <v>0.19560185185185186</v>
      </c>
      <c r="D573" s="1">
        <v>0.13137731481481482</v>
      </c>
      <c r="E573" s="1">
        <v>1.3506944444444445E-2</v>
      </c>
      <c r="F573">
        <v>144</v>
      </c>
      <c r="G573">
        <v>1999</v>
      </c>
      <c r="H573">
        <v>1975</v>
      </c>
      <c r="I573">
        <v>24</v>
      </c>
      <c r="J573">
        <v>0</v>
      </c>
      <c r="K573">
        <v>0</v>
      </c>
      <c r="L573">
        <v>0</v>
      </c>
      <c r="M573">
        <v>98.8</v>
      </c>
      <c r="N573" s="35"/>
      <c r="O573" s="35"/>
      <c r="P573" s="34"/>
      <c r="Q573" s="34"/>
      <c r="R573" s="34"/>
      <c r="S573" s="34"/>
      <c r="T573" s="34"/>
      <c r="U573" s="34"/>
    </row>
    <row r="574" spans="1:21">
      <c r="A574" t="s">
        <v>584</v>
      </c>
      <c r="B574" s="1">
        <v>0.38040509259259259</v>
      </c>
      <c r="C574" s="1">
        <v>0.22124999999999997</v>
      </c>
      <c r="D574" s="1">
        <v>4.6203703703703698E-2</v>
      </c>
      <c r="E574" s="1">
        <v>0.11295138888888889</v>
      </c>
      <c r="F574">
        <v>44</v>
      </c>
      <c r="G574">
        <v>530</v>
      </c>
      <c r="H574">
        <v>310</v>
      </c>
      <c r="I574">
        <v>34</v>
      </c>
      <c r="J574">
        <v>0</v>
      </c>
      <c r="K574">
        <v>0</v>
      </c>
      <c r="L574">
        <v>0</v>
      </c>
      <c r="M574">
        <v>90.12</v>
      </c>
      <c r="N574" s="35"/>
      <c r="O574" s="35"/>
      <c r="P574" s="34"/>
      <c r="Q574" s="34"/>
      <c r="R574" s="34"/>
      <c r="S574" s="34"/>
      <c r="T574" s="34"/>
      <c r="U574" s="34"/>
    </row>
    <row r="575" spans="1:21">
      <c r="A575" t="s">
        <v>585</v>
      </c>
      <c r="B575" s="1">
        <v>0.25987268518518519</v>
      </c>
      <c r="C575" s="1">
        <v>0.20608796296296297</v>
      </c>
      <c r="D575" s="1">
        <v>4.3946759259259255E-2</v>
      </c>
      <c r="E575" s="1">
        <v>9.8263888888888897E-3</v>
      </c>
      <c r="F575">
        <v>72</v>
      </c>
      <c r="G575">
        <v>1119</v>
      </c>
      <c r="H575">
        <v>734</v>
      </c>
      <c r="I575">
        <v>32</v>
      </c>
      <c r="J575">
        <v>0</v>
      </c>
      <c r="K575">
        <v>0</v>
      </c>
      <c r="L575">
        <v>0</v>
      </c>
      <c r="M575">
        <v>95.82</v>
      </c>
      <c r="N575" s="35"/>
      <c r="O575" s="35"/>
      <c r="P575" s="34"/>
      <c r="Q575" s="34"/>
      <c r="R575" s="34"/>
      <c r="S575" s="34"/>
      <c r="T575" s="34"/>
      <c r="U575" s="34"/>
    </row>
    <row r="576" spans="1:21">
      <c r="A576" t="s">
        <v>586</v>
      </c>
      <c r="B576" s="1">
        <v>0.50340277777777775</v>
      </c>
      <c r="C576" s="1">
        <v>0.4070833333333333</v>
      </c>
      <c r="D576" s="1">
        <v>5.0208333333333334E-2</v>
      </c>
      <c r="E576" s="1">
        <v>4.6087962962962963E-2</v>
      </c>
      <c r="F576">
        <v>49</v>
      </c>
      <c r="G576">
        <v>789</v>
      </c>
      <c r="H576">
        <v>50</v>
      </c>
      <c r="I576">
        <v>10</v>
      </c>
      <c r="J576">
        <v>0</v>
      </c>
      <c r="K576">
        <v>0</v>
      </c>
      <c r="L576">
        <v>0</v>
      </c>
      <c r="M576">
        <v>83.33</v>
      </c>
      <c r="N576" s="35"/>
      <c r="O576" s="35"/>
      <c r="P576" s="34"/>
      <c r="Q576" s="34"/>
      <c r="R576" s="34"/>
      <c r="S576" s="34"/>
      <c r="T576" s="34"/>
      <c r="U576" s="34"/>
    </row>
    <row r="577" spans="1:21">
      <c r="A577" t="s">
        <v>587</v>
      </c>
      <c r="B577" s="1">
        <v>0.38839120370370367</v>
      </c>
      <c r="C577" s="1">
        <v>0.30605324074074075</v>
      </c>
      <c r="D577" s="1">
        <v>4.8483796296296296E-2</v>
      </c>
      <c r="E577" s="1">
        <v>3.3842592592592598E-2</v>
      </c>
      <c r="F577">
        <v>43</v>
      </c>
      <c r="G577">
        <v>732</v>
      </c>
      <c r="H577">
        <v>273</v>
      </c>
      <c r="I577">
        <v>29</v>
      </c>
      <c r="J577">
        <v>0</v>
      </c>
      <c r="K577">
        <v>0</v>
      </c>
      <c r="L577">
        <v>0</v>
      </c>
      <c r="M577">
        <v>90.4</v>
      </c>
      <c r="N577" s="35"/>
      <c r="O577" s="35"/>
      <c r="P577" s="34"/>
      <c r="Q577" s="34"/>
      <c r="R577" s="34"/>
      <c r="S577" s="34"/>
      <c r="T577" s="34"/>
      <c r="U577" s="34"/>
    </row>
    <row r="578" spans="1:21">
      <c r="A578" t="s">
        <v>588</v>
      </c>
      <c r="B578" s="1">
        <v>0.40204861111111106</v>
      </c>
      <c r="C578" s="1">
        <v>0.32677083333333334</v>
      </c>
      <c r="D578" s="1">
        <v>2.7893518518518515E-2</v>
      </c>
      <c r="E578" s="1">
        <v>4.7361111111111111E-2</v>
      </c>
      <c r="F578">
        <v>89</v>
      </c>
      <c r="G578">
        <v>313</v>
      </c>
      <c r="H578">
        <v>203</v>
      </c>
      <c r="I578">
        <v>13</v>
      </c>
      <c r="J578">
        <v>0</v>
      </c>
      <c r="K578">
        <v>0</v>
      </c>
      <c r="L578">
        <v>0</v>
      </c>
      <c r="M578">
        <v>93.98</v>
      </c>
      <c r="N578" s="35"/>
      <c r="O578" s="35"/>
      <c r="P578" s="34"/>
      <c r="Q578" s="34"/>
      <c r="R578" s="34"/>
      <c r="S578" s="34"/>
      <c r="T578" s="34"/>
      <c r="U578" s="34"/>
    </row>
    <row r="579" spans="1:21">
      <c r="A579" t="s">
        <v>589</v>
      </c>
      <c r="B579" s="1">
        <v>2.7673611111111111E-2</v>
      </c>
      <c r="C579" s="1">
        <v>2.2372685185185186E-2</v>
      </c>
      <c r="D579" s="1">
        <v>3.2175925925925926E-3</v>
      </c>
      <c r="E579" s="1">
        <v>2.0833333333333333E-3</v>
      </c>
      <c r="F579">
        <v>23</v>
      </c>
      <c r="G579">
        <v>75</v>
      </c>
      <c r="H579">
        <v>657</v>
      </c>
      <c r="I579">
        <v>49</v>
      </c>
      <c r="J579">
        <v>0</v>
      </c>
      <c r="K579">
        <v>0</v>
      </c>
      <c r="L579">
        <v>0</v>
      </c>
      <c r="M579">
        <v>93.06</v>
      </c>
      <c r="N579" s="35"/>
      <c r="O579" s="35"/>
      <c r="P579" s="34"/>
      <c r="Q579" s="34"/>
      <c r="R579" s="34"/>
      <c r="S579" s="34"/>
      <c r="T579" s="34"/>
      <c r="U579" s="34"/>
    </row>
    <row r="580" spans="1:21">
      <c r="A580" t="s">
        <v>590</v>
      </c>
      <c r="B580" s="1">
        <v>0.44019675925925927</v>
      </c>
      <c r="C580" s="1">
        <v>0.13744212962962962</v>
      </c>
      <c r="D580" s="1">
        <v>9.6296296296296303E-3</v>
      </c>
      <c r="E580" s="1">
        <v>0.29312500000000002</v>
      </c>
      <c r="F580">
        <v>12</v>
      </c>
      <c r="G580">
        <v>199</v>
      </c>
      <c r="H580">
        <v>82</v>
      </c>
      <c r="I580">
        <v>14</v>
      </c>
      <c r="J580">
        <v>0</v>
      </c>
      <c r="K580">
        <v>0</v>
      </c>
      <c r="L580">
        <v>0</v>
      </c>
      <c r="M580">
        <v>85.42</v>
      </c>
      <c r="N580" s="35"/>
      <c r="O580" s="35"/>
      <c r="P580" s="34"/>
      <c r="Q580" s="34"/>
      <c r="R580" s="34"/>
      <c r="S580" s="34"/>
      <c r="T580" s="34"/>
      <c r="U580" s="34"/>
    </row>
    <row r="581" spans="1:21">
      <c r="A581" t="s">
        <v>591</v>
      </c>
      <c r="B581" s="1">
        <v>0.76232638888888893</v>
      </c>
      <c r="C581" s="1">
        <v>0.4852083333333333</v>
      </c>
      <c r="D581" s="1">
        <v>0.20605324074074075</v>
      </c>
      <c r="E581" s="1">
        <v>7.1064814814814817E-2</v>
      </c>
      <c r="F581">
        <v>58</v>
      </c>
      <c r="G581">
        <v>800</v>
      </c>
      <c r="H581">
        <v>578</v>
      </c>
      <c r="I581">
        <v>33</v>
      </c>
      <c r="J581">
        <v>0</v>
      </c>
      <c r="K581">
        <v>0</v>
      </c>
      <c r="L581">
        <v>0</v>
      </c>
      <c r="M581">
        <v>94.6</v>
      </c>
      <c r="N581" s="35"/>
      <c r="O581" s="35"/>
      <c r="P581" s="34"/>
      <c r="Q581" s="34"/>
      <c r="R581" s="34"/>
      <c r="S581" s="34"/>
      <c r="T581" s="34"/>
      <c r="U581" s="34"/>
    </row>
    <row r="582" spans="1:21">
      <c r="A582" t="s">
        <v>592</v>
      </c>
      <c r="B582" s="1">
        <v>0.20796296296296299</v>
      </c>
      <c r="C582" s="1">
        <v>0.17703703703703702</v>
      </c>
      <c r="D582" s="1">
        <v>2.2847222222222224E-2</v>
      </c>
      <c r="E582" s="1">
        <v>8.0555555555555554E-3</v>
      </c>
      <c r="F582">
        <v>64</v>
      </c>
      <c r="G582">
        <v>764</v>
      </c>
      <c r="H582">
        <v>550</v>
      </c>
      <c r="I582">
        <v>25</v>
      </c>
      <c r="J582">
        <v>0</v>
      </c>
      <c r="K582">
        <v>0</v>
      </c>
      <c r="L582">
        <v>0</v>
      </c>
      <c r="M582">
        <v>95.65</v>
      </c>
      <c r="N582" s="35"/>
      <c r="O582" s="35"/>
      <c r="P582" s="34"/>
      <c r="Q582" s="34"/>
      <c r="R582" s="34"/>
      <c r="S582" s="34"/>
      <c r="T582" s="34"/>
      <c r="U582" s="34"/>
    </row>
    <row r="583" spans="1:21">
      <c r="A583" t="s">
        <v>593</v>
      </c>
      <c r="B583" s="1">
        <v>0.47087962962962965</v>
      </c>
      <c r="C583" s="1">
        <v>0.32590277777777776</v>
      </c>
      <c r="D583" s="1">
        <v>7.6284722222222226E-2</v>
      </c>
      <c r="E583" s="1">
        <v>6.8680555555555564E-2</v>
      </c>
      <c r="F583">
        <v>35</v>
      </c>
      <c r="G583">
        <v>550</v>
      </c>
      <c r="H583">
        <v>214</v>
      </c>
      <c r="I583">
        <v>20</v>
      </c>
      <c r="J583">
        <v>0</v>
      </c>
      <c r="K583">
        <v>0</v>
      </c>
      <c r="L583">
        <v>0</v>
      </c>
      <c r="M583">
        <v>91.45</v>
      </c>
      <c r="N583" s="35"/>
      <c r="O583" s="35"/>
      <c r="P583" s="34"/>
      <c r="Q583" s="34"/>
      <c r="R583" s="34"/>
      <c r="S583" s="34"/>
      <c r="T583" s="34"/>
      <c r="U583" s="34"/>
    </row>
    <row r="584" spans="1:21">
      <c r="A584" t="s">
        <v>594</v>
      </c>
      <c r="B584" s="1">
        <v>0.31690972222222219</v>
      </c>
      <c r="C584" s="1">
        <v>0.29045138888888888</v>
      </c>
      <c r="D584" s="1">
        <v>8.0324074074074065E-3</v>
      </c>
      <c r="E584" s="1">
        <v>1.8414351851851852E-2</v>
      </c>
      <c r="F584">
        <v>96</v>
      </c>
      <c r="G584">
        <v>1312</v>
      </c>
      <c r="H584">
        <v>1316</v>
      </c>
      <c r="I584">
        <v>23</v>
      </c>
      <c r="J584">
        <v>0</v>
      </c>
      <c r="K584">
        <v>0</v>
      </c>
      <c r="L584">
        <v>0</v>
      </c>
      <c r="M584">
        <v>98.28</v>
      </c>
      <c r="N584" s="35"/>
      <c r="O584" s="35"/>
      <c r="P584" s="34"/>
      <c r="Q584" s="34"/>
      <c r="R584" s="34"/>
      <c r="S584" s="34"/>
      <c r="T584" s="34"/>
      <c r="U584" s="34"/>
    </row>
    <row r="585" spans="1:21">
      <c r="A585" t="s">
        <v>595</v>
      </c>
      <c r="B585" s="1">
        <v>0.76914351851851848</v>
      </c>
      <c r="C585" s="1">
        <v>0.47510416666666666</v>
      </c>
      <c r="D585" s="1">
        <v>0.11388888888888889</v>
      </c>
      <c r="E585" s="1">
        <v>0.18013888888888888</v>
      </c>
      <c r="F585">
        <v>31</v>
      </c>
      <c r="G585">
        <v>613</v>
      </c>
      <c r="H585">
        <v>139</v>
      </c>
      <c r="I585">
        <v>5</v>
      </c>
      <c r="J585">
        <v>0</v>
      </c>
      <c r="K585">
        <v>0</v>
      </c>
      <c r="L585">
        <v>0</v>
      </c>
      <c r="M585">
        <v>96.53</v>
      </c>
      <c r="N585" s="35"/>
      <c r="O585" s="35"/>
      <c r="P585" s="34"/>
      <c r="Q585" s="34"/>
      <c r="R585" s="34"/>
      <c r="S585" s="34"/>
      <c r="T585" s="34"/>
      <c r="U585" s="34"/>
    </row>
    <row r="586" spans="1:21">
      <c r="A586" t="s">
        <v>596</v>
      </c>
      <c r="B586" s="1">
        <v>0.51886574074074077</v>
      </c>
      <c r="C586" s="1">
        <v>0.24273148148148149</v>
      </c>
      <c r="D586" s="1">
        <v>0.18746527777777777</v>
      </c>
      <c r="E586" s="1">
        <v>8.8657407407407407E-2</v>
      </c>
      <c r="F586">
        <v>84</v>
      </c>
      <c r="G586">
        <v>630</v>
      </c>
      <c r="H586">
        <v>1001</v>
      </c>
      <c r="I586">
        <v>97</v>
      </c>
      <c r="J586">
        <v>0</v>
      </c>
      <c r="K586">
        <v>0</v>
      </c>
      <c r="L586">
        <v>0</v>
      </c>
      <c r="M586">
        <v>91.17</v>
      </c>
      <c r="N586" s="35"/>
      <c r="O586" s="35"/>
      <c r="P586" s="34"/>
      <c r="Q586" s="34"/>
      <c r="R586" s="34"/>
      <c r="S586" s="34"/>
      <c r="T586" s="34"/>
      <c r="U586" s="34"/>
    </row>
    <row r="587" spans="1:21">
      <c r="A587" t="s">
        <v>597</v>
      </c>
      <c r="B587" s="10">
        <v>1.2028240740740741</v>
      </c>
      <c r="C587" s="1">
        <v>0.69364583333333341</v>
      </c>
      <c r="D587" s="1">
        <v>0.20254629629629628</v>
      </c>
      <c r="E587" s="1">
        <v>0.30662037037037038</v>
      </c>
      <c r="F587">
        <v>98</v>
      </c>
      <c r="G587">
        <v>863</v>
      </c>
      <c r="H587">
        <v>502</v>
      </c>
      <c r="I587">
        <v>234</v>
      </c>
      <c r="J587">
        <v>0</v>
      </c>
      <c r="K587">
        <v>0</v>
      </c>
      <c r="L587">
        <v>0</v>
      </c>
      <c r="M587">
        <v>68.209999999999994</v>
      </c>
      <c r="N587" s="35"/>
      <c r="O587" s="35"/>
      <c r="P587" s="34"/>
      <c r="Q587" s="34"/>
      <c r="R587" s="34"/>
      <c r="S587" s="34"/>
      <c r="T587" s="34"/>
      <c r="U587" s="34"/>
    </row>
    <row r="588" spans="1:21">
      <c r="A588" t="s">
        <v>598</v>
      </c>
      <c r="B588" s="1">
        <v>7.3402777777777775E-2</v>
      </c>
      <c r="C588" s="1">
        <v>5.9699074074074071E-2</v>
      </c>
      <c r="D588" s="1">
        <v>1.0092592592592592E-2</v>
      </c>
      <c r="E588" s="1">
        <v>3.5995370370370369E-3</v>
      </c>
      <c r="F588">
        <v>6</v>
      </c>
      <c r="G588">
        <v>575</v>
      </c>
      <c r="H588">
        <v>83</v>
      </c>
      <c r="I588">
        <v>0</v>
      </c>
      <c r="J588">
        <v>5.04</v>
      </c>
      <c r="K588">
        <v>0.93</v>
      </c>
      <c r="L588">
        <v>0</v>
      </c>
      <c r="M588">
        <v>100</v>
      </c>
      <c r="N588" s="35"/>
      <c r="O588" s="35"/>
      <c r="P588" s="34"/>
      <c r="Q588" s="34"/>
      <c r="R588" s="34"/>
      <c r="S588" s="34"/>
      <c r="T588" s="34"/>
      <c r="U588" s="34"/>
    </row>
    <row r="589" spans="1:21">
      <c r="A589" t="s">
        <v>599</v>
      </c>
      <c r="B589" s="1">
        <v>0.29899305555555555</v>
      </c>
      <c r="C589" s="1">
        <v>0.25456018518518519</v>
      </c>
      <c r="D589" s="1">
        <v>8.8310185185185176E-3</v>
      </c>
      <c r="E589" s="1">
        <v>3.5590277777777776E-2</v>
      </c>
      <c r="F589">
        <v>165</v>
      </c>
      <c r="G589">
        <v>1362</v>
      </c>
      <c r="H589">
        <v>1893</v>
      </c>
      <c r="I589">
        <v>221</v>
      </c>
      <c r="J589">
        <v>0</v>
      </c>
      <c r="K589">
        <v>0</v>
      </c>
      <c r="L589">
        <v>0</v>
      </c>
      <c r="M589">
        <v>89.55</v>
      </c>
      <c r="N589" s="35"/>
      <c r="O589" s="35"/>
      <c r="P589" s="34"/>
      <c r="Q589" s="34"/>
      <c r="R589" s="34"/>
      <c r="S589" s="34"/>
      <c r="T589" s="34"/>
      <c r="U589" s="34"/>
    </row>
    <row r="590" spans="1:21">
      <c r="A590" t="s">
        <v>600</v>
      </c>
      <c r="B590" s="1">
        <v>0.45670138888888889</v>
      </c>
      <c r="C590" s="1">
        <v>0.27795138888888887</v>
      </c>
      <c r="D590" s="1">
        <v>9.2604166666666668E-2</v>
      </c>
      <c r="E590" s="1">
        <v>8.6134259259259258E-2</v>
      </c>
      <c r="F590">
        <v>22</v>
      </c>
      <c r="G590">
        <v>902</v>
      </c>
      <c r="H590">
        <v>212</v>
      </c>
      <c r="I590">
        <v>26</v>
      </c>
      <c r="J590">
        <v>0</v>
      </c>
      <c r="K590">
        <v>0</v>
      </c>
      <c r="L590">
        <v>0</v>
      </c>
      <c r="M590">
        <v>89.08</v>
      </c>
      <c r="N590" s="35"/>
      <c r="O590" s="35"/>
      <c r="P590" s="34"/>
      <c r="Q590" s="34"/>
      <c r="R590" s="34"/>
      <c r="S590" s="34"/>
      <c r="T590" s="34"/>
      <c r="U590" s="34"/>
    </row>
    <row r="591" spans="1:21">
      <c r="A591" t="s">
        <v>601</v>
      </c>
      <c r="B591" s="1">
        <v>0.38024305555555554</v>
      </c>
      <c r="C591" s="1">
        <v>0.28508101851851853</v>
      </c>
      <c r="D591" s="1">
        <v>9.0821759259259269E-2</v>
      </c>
      <c r="E591" s="1">
        <v>4.3287037037037035E-3</v>
      </c>
      <c r="F591">
        <v>84</v>
      </c>
      <c r="G591">
        <v>997</v>
      </c>
      <c r="H591">
        <v>1129</v>
      </c>
      <c r="I591">
        <v>53</v>
      </c>
      <c r="J591">
        <v>0</v>
      </c>
      <c r="K591">
        <v>0</v>
      </c>
      <c r="L591">
        <v>0</v>
      </c>
      <c r="M591">
        <v>95.52</v>
      </c>
      <c r="N591" s="35"/>
      <c r="O591" s="35"/>
      <c r="P591" s="34"/>
      <c r="Q591" s="34"/>
      <c r="R591" s="34"/>
      <c r="S591" s="34"/>
      <c r="T591" s="34"/>
      <c r="U591" s="34"/>
    </row>
    <row r="592" spans="1:21">
      <c r="A592" t="s">
        <v>602</v>
      </c>
      <c r="B592" s="1">
        <v>0.41078703703703701</v>
      </c>
      <c r="C592" s="1">
        <v>0.24263888888888888</v>
      </c>
      <c r="D592" s="1">
        <v>8.8206018518518517E-2</v>
      </c>
      <c r="E592" s="1">
        <v>7.991898148148148E-2</v>
      </c>
      <c r="F592">
        <v>89</v>
      </c>
      <c r="G592">
        <v>845</v>
      </c>
      <c r="H592">
        <v>1329</v>
      </c>
      <c r="I592">
        <v>125</v>
      </c>
      <c r="J592">
        <v>0</v>
      </c>
      <c r="K592">
        <v>0</v>
      </c>
      <c r="L592">
        <v>0</v>
      </c>
      <c r="M592">
        <v>91.4</v>
      </c>
      <c r="N592" s="35"/>
      <c r="O592" s="35"/>
      <c r="P592" s="34"/>
      <c r="Q592" s="34"/>
      <c r="R592" s="34"/>
      <c r="S592" s="34"/>
      <c r="T592" s="34"/>
      <c r="U592" s="34"/>
    </row>
    <row r="593" spans="1:21">
      <c r="A593" t="s">
        <v>603</v>
      </c>
      <c r="B593" s="1">
        <v>8.7164351851851854E-2</v>
      </c>
      <c r="C593" s="1">
        <v>7.3680555555555555E-2</v>
      </c>
      <c r="D593" s="1">
        <v>1.1759259259259259E-2</v>
      </c>
      <c r="E593" s="1">
        <v>1.712962962962963E-3</v>
      </c>
      <c r="F593">
        <v>3</v>
      </c>
      <c r="G593">
        <v>77</v>
      </c>
      <c r="H593">
        <v>0</v>
      </c>
      <c r="I593">
        <v>0</v>
      </c>
      <c r="J593">
        <v>0</v>
      </c>
      <c r="K593">
        <v>0</v>
      </c>
      <c r="L593">
        <v>0</v>
      </c>
      <c r="N593" s="35"/>
      <c r="O593" s="35"/>
      <c r="P593" s="34"/>
      <c r="Q593" s="34"/>
      <c r="R593" s="34"/>
      <c r="S593" s="34"/>
      <c r="T593" s="34"/>
      <c r="U593" s="34"/>
    </row>
    <row r="594" spans="1:21">
      <c r="A594" t="s">
        <v>604</v>
      </c>
      <c r="B594" s="1">
        <v>0.4886226851851852</v>
      </c>
      <c r="C594" s="1">
        <v>0.37745370370370374</v>
      </c>
      <c r="D594" s="1">
        <v>2.5324074074074079E-2</v>
      </c>
      <c r="E594" s="1">
        <v>8.5821759259259264E-2</v>
      </c>
      <c r="F594">
        <v>25</v>
      </c>
      <c r="G594">
        <v>696</v>
      </c>
      <c r="H594">
        <v>105</v>
      </c>
      <c r="I594">
        <v>3</v>
      </c>
      <c r="J594">
        <v>0</v>
      </c>
      <c r="K594">
        <v>0</v>
      </c>
      <c r="L594">
        <v>0</v>
      </c>
      <c r="M594">
        <v>97.22</v>
      </c>
      <c r="N594" s="35"/>
      <c r="O594" s="35"/>
      <c r="P594" s="34"/>
      <c r="Q594" s="34"/>
      <c r="R594" s="34"/>
      <c r="S594" s="34"/>
      <c r="T594" s="34"/>
      <c r="U594" s="34"/>
    </row>
    <row r="595" spans="1:21">
      <c r="A595" t="s">
        <v>605</v>
      </c>
      <c r="B595" s="1">
        <v>0.6257638888888889</v>
      </c>
      <c r="C595" s="1">
        <v>0.52429398148148143</v>
      </c>
      <c r="D595" s="1">
        <v>6.7708333333333329E-2</v>
      </c>
      <c r="E595" s="1">
        <v>3.3750000000000002E-2</v>
      </c>
      <c r="F595">
        <v>40</v>
      </c>
      <c r="G595">
        <v>814</v>
      </c>
      <c r="H595">
        <v>237</v>
      </c>
      <c r="I595">
        <v>24</v>
      </c>
      <c r="J595">
        <v>0</v>
      </c>
      <c r="K595">
        <v>0</v>
      </c>
      <c r="L595">
        <v>0</v>
      </c>
      <c r="M595">
        <v>90.8</v>
      </c>
      <c r="N595" s="35"/>
      <c r="O595" s="35"/>
      <c r="P595" s="34"/>
      <c r="Q595" s="34"/>
      <c r="R595" s="34"/>
      <c r="S595" s="34"/>
      <c r="T595" s="34"/>
      <c r="U595" s="34"/>
    </row>
    <row r="596" spans="1:21">
      <c r="A596" t="s">
        <v>606</v>
      </c>
      <c r="B596" s="1">
        <v>0.27121527777777776</v>
      </c>
      <c r="C596" s="1">
        <v>0.21811342592592595</v>
      </c>
      <c r="D596" s="1">
        <v>3.4421296296296297E-2</v>
      </c>
      <c r="E596" s="1">
        <v>1.8680555555555554E-2</v>
      </c>
      <c r="F596">
        <v>36</v>
      </c>
      <c r="G596">
        <v>1080</v>
      </c>
      <c r="H596">
        <v>345</v>
      </c>
      <c r="I596">
        <v>4</v>
      </c>
      <c r="J596">
        <v>22.02</v>
      </c>
      <c r="K596">
        <v>12.54</v>
      </c>
      <c r="L596">
        <v>0.01</v>
      </c>
      <c r="M596">
        <v>98.85</v>
      </c>
      <c r="N596" s="35"/>
      <c r="O596" s="35"/>
      <c r="P596" s="34"/>
      <c r="Q596" s="34"/>
      <c r="R596" s="34"/>
      <c r="S596" s="34"/>
      <c r="T596" s="34"/>
      <c r="U596" s="34"/>
    </row>
    <row r="597" spans="1:21">
      <c r="A597" t="s">
        <v>607</v>
      </c>
      <c r="B597" s="1">
        <v>0.25609953703703703</v>
      </c>
      <c r="C597" s="1">
        <v>0.21835648148148148</v>
      </c>
      <c r="D597" s="1">
        <v>3.9236111111111112E-3</v>
      </c>
      <c r="E597" s="1">
        <v>3.380787037037037E-2</v>
      </c>
      <c r="F597">
        <v>14</v>
      </c>
      <c r="G597">
        <v>1030</v>
      </c>
      <c r="H597">
        <v>987</v>
      </c>
      <c r="I597">
        <v>3</v>
      </c>
      <c r="J597">
        <v>10.73</v>
      </c>
      <c r="K597">
        <v>10.199999999999999</v>
      </c>
      <c r="L597">
        <v>0.03</v>
      </c>
      <c r="M597">
        <v>99.7</v>
      </c>
      <c r="N597" s="35"/>
      <c r="O597" s="35"/>
      <c r="P597" s="34"/>
      <c r="Q597" s="34"/>
      <c r="R597" s="34"/>
      <c r="S597" s="34"/>
      <c r="T597" s="34"/>
      <c r="U597" s="34"/>
    </row>
    <row r="598" spans="1:21">
      <c r="A598" t="s">
        <v>608</v>
      </c>
      <c r="B598" s="1">
        <v>8.8055555555555554E-2</v>
      </c>
      <c r="C598" s="1">
        <v>8.6921296296296302E-2</v>
      </c>
      <c r="D598" s="1">
        <v>5.3240740740740744E-4</v>
      </c>
      <c r="E598" s="1">
        <v>6.018518518518519E-4</v>
      </c>
      <c r="F598">
        <v>51</v>
      </c>
      <c r="G598">
        <v>245</v>
      </c>
      <c r="H598">
        <v>420</v>
      </c>
      <c r="I598">
        <v>38</v>
      </c>
      <c r="J598">
        <v>0</v>
      </c>
      <c r="K598">
        <v>0</v>
      </c>
      <c r="L598">
        <v>0</v>
      </c>
      <c r="M598">
        <v>91.7</v>
      </c>
      <c r="N598" s="35"/>
      <c r="O598" s="35"/>
      <c r="P598" s="34"/>
      <c r="Q598" s="34"/>
      <c r="R598" s="34"/>
      <c r="S598" s="34"/>
      <c r="T598" s="34"/>
      <c r="U598" s="34"/>
    </row>
    <row r="599" spans="1:21">
      <c r="A599" t="s">
        <v>609</v>
      </c>
      <c r="B599" s="1">
        <v>0.23170138888888889</v>
      </c>
      <c r="C599" s="1">
        <v>0.18092592592592593</v>
      </c>
      <c r="D599" s="1">
        <v>1.4120370370370368E-2</v>
      </c>
      <c r="E599" s="1">
        <v>3.6655092592592593E-2</v>
      </c>
      <c r="F599">
        <v>36</v>
      </c>
      <c r="G599">
        <v>571</v>
      </c>
      <c r="H599">
        <v>341</v>
      </c>
      <c r="I599">
        <v>20</v>
      </c>
      <c r="J599">
        <v>0</v>
      </c>
      <c r="K599">
        <v>0</v>
      </c>
      <c r="L599">
        <v>0</v>
      </c>
      <c r="M599">
        <v>94.46</v>
      </c>
      <c r="N599" s="35"/>
      <c r="O599" s="35"/>
      <c r="P599" s="34"/>
      <c r="Q599" s="34"/>
      <c r="R599" s="34"/>
      <c r="S599" s="34"/>
      <c r="T599" s="34"/>
      <c r="U599" s="34"/>
    </row>
    <row r="600" spans="1:21">
      <c r="A600" t="s">
        <v>610</v>
      </c>
      <c r="B600" s="1">
        <v>0.59315972222222224</v>
      </c>
      <c r="C600" s="1">
        <v>0.4496296296296296</v>
      </c>
      <c r="D600" s="1">
        <v>2.7152777777777779E-2</v>
      </c>
      <c r="E600" s="1">
        <v>0.11635416666666666</v>
      </c>
      <c r="F600">
        <v>95</v>
      </c>
      <c r="G600">
        <v>838</v>
      </c>
      <c r="H600">
        <v>445</v>
      </c>
      <c r="I600">
        <v>32</v>
      </c>
      <c r="J600">
        <v>0</v>
      </c>
      <c r="K600">
        <v>0</v>
      </c>
      <c r="L600">
        <v>0</v>
      </c>
      <c r="M600">
        <v>93.29</v>
      </c>
      <c r="N600" s="35"/>
      <c r="O600" s="35"/>
      <c r="P600" s="34"/>
      <c r="Q600" s="34"/>
      <c r="R600" s="34"/>
      <c r="S600" s="34"/>
      <c r="T600" s="34"/>
      <c r="U600" s="34"/>
    </row>
    <row r="601" spans="1:21">
      <c r="A601" t="s">
        <v>611</v>
      </c>
      <c r="B601" s="1">
        <v>0.56934027777777774</v>
      </c>
      <c r="C601" s="1">
        <v>0.44491898148148151</v>
      </c>
      <c r="D601" s="1">
        <v>4.476851851851852E-2</v>
      </c>
      <c r="E601" s="1">
        <v>7.9652777777777781E-2</v>
      </c>
      <c r="F601">
        <v>27</v>
      </c>
      <c r="G601">
        <v>545</v>
      </c>
      <c r="H601">
        <v>181</v>
      </c>
      <c r="I601">
        <v>11</v>
      </c>
      <c r="J601">
        <v>0</v>
      </c>
      <c r="K601">
        <v>0</v>
      </c>
      <c r="L601">
        <v>0</v>
      </c>
      <c r="M601">
        <v>94.27</v>
      </c>
      <c r="N601" s="35"/>
      <c r="O601" s="35"/>
      <c r="P601" s="34"/>
      <c r="Q601" s="34"/>
      <c r="R601" s="34"/>
      <c r="S601" s="34"/>
      <c r="T601" s="34"/>
      <c r="U601" s="34"/>
    </row>
    <row r="602" spans="1:21">
      <c r="A602" t="s">
        <v>612</v>
      </c>
      <c r="B602" s="10">
        <v>1.1813194444444444</v>
      </c>
      <c r="C602" s="1">
        <v>0.34287037037037038</v>
      </c>
      <c r="D602" s="1">
        <v>0.50376157407407407</v>
      </c>
      <c r="E602" s="1">
        <v>0.33467592592592593</v>
      </c>
      <c r="F602">
        <v>26</v>
      </c>
      <c r="G602">
        <v>641</v>
      </c>
      <c r="H602">
        <v>0</v>
      </c>
      <c r="I602">
        <v>0</v>
      </c>
      <c r="J602">
        <v>0</v>
      </c>
      <c r="K602">
        <v>0</v>
      </c>
      <c r="L602">
        <v>0</v>
      </c>
      <c r="N602" s="35"/>
      <c r="O602" s="35"/>
      <c r="P602" s="34"/>
      <c r="Q602" s="34"/>
      <c r="R602" s="34"/>
      <c r="S602" s="34"/>
      <c r="T602" s="34"/>
      <c r="U602" s="34"/>
    </row>
    <row r="603" spans="1:21">
      <c r="A603" t="s">
        <v>613</v>
      </c>
      <c r="B603" s="1">
        <v>0.73939814814814808</v>
      </c>
      <c r="C603" s="1">
        <v>0.38314814814814818</v>
      </c>
      <c r="D603" s="1">
        <v>0.11606481481481483</v>
      </c>
      <c r="E603" s="1">
        <v>0.2401736111111111</v>
      </c>
      <c r="F603">
        <v>70</v>
      </c>
      <c r="G603">
        <v>729</v>
      </c>
      <c r="H603">
        <v>494</v>
      </c>
      <c r="I603">
        <v>271</v>
      </c>
      <c r="J603">
        <v>0</v>
      </c>
      <c r="K603">
        <v>0</v>
      </c>
      <c r="L603">
        <v>0</v>
      </c>
      <c r="M603">
        <v>64.58</v>
      </c>
      <c r="N603" s="35"/>
      <c r="O603" s="35"/>
      <c r="P603" s="34"/>
      <c r="Q603" s="34"/>
      <c r="R603" s="34"/>
      <c r="S603" s="34"/>
      <c r="T603" s="34"/>
      <c r="U603" s="34"/>
    </row>
    <row r="604" spans="1:21">
      <c r="A604" t="s">
        <v>614</v>
      </c>
      <c r="B604" s="10">
        <v>1.064849537037037</v>
      </c>
      <c r="C604" s="1">
        <v>0.59074074074074068</v>
      </c>
      <c r="D604" s="1">
        <v>0.23682870370370371</v>
      </c>
      <c r="E604" s="1">
        <v>0.23725694444444445</v>
      </c>
      <c r="F604">
        <v>41</v>
      </c>
      <c r="G604">
        <v>805</v>
      </c>
      <c r="H604">
        <v>149</v>
      </c>
      <c r="I604">
        <v>14</v>
      </c>
      <c r="J604">
        <v>0</v>
      </c>
      <c r="K604">
        <v>0</v>
      </c>
      <c r="L604">
        <v>0</v>
      </c>
      <c r="M604">
        <v>91.41</v>
      </c>
      <c r="N604" s="35"/>
      <c r="O604" s="35"/>
      <c r="P604" s="34"/>
      <c r="Q604" s="34"/>
      <c r="R604" s="34"/>
      <c r="S604" s="34"/>
      <c r="T604" s="34"/>
      <c r="U604" s="34"/>
    </row>
    <row r="605" spans="1:21">
      <c r="A605" t="s">
        <v>615</v>
      </c>
      <c r="B605" s="1">
        <v>0.32819444444444446</v>
      </c>
      <c r="C605" s="1">
        <v>0.27386574074074072</v>
      </c>
      <c r="D605" s="1">
        <v>2.5972222222222219E-2</v>
      </c>
      <c r="E605" s="1">
        <v>2.8333333333333332E-2</v>
      </c>
      <c r="F605">
        <v>122</v>
      </c>
      <c r="G605">
        <v>580</v>
      </c>
      <c r="H605">
        <v>822</v>
      </c>
      <c r="I605">
        <v>144</v>
      </c>
      <c r="J605">
        <v>0</v>
      </c>
      <c r="K605">
        <v>0</v>
      </c>
      <c r="L605">
        <v>0</v>
      </c>
      <c r="M605">
        <v>85.09</v>
      </c>
      <c r="N605" s="35"/>
      <c r="O605" s="35"/>
      <c r="P605" s="34"/>
      <c r="Q605" s="34"/>
      <c r="R605" s="34"/>
      <c r="S605" s="34"/>
      <c r="T605" s="34"/>
      <c r="U605" s="34"/>
    </row>
    <row r="606" spans="1:21">
      <c r="A606" t="s">
        <v>616</v>
      </c>
      <c r="B606" s="1">
        <v>0.51550925925925928</v>
      </c>
      <c r="C606" s="1">
        <v>0.41541666666666671</v>
      </c>
      <c r="D606" s="1">
        <v>2.8287037037037038E-2</v>
      </c>
      <c r="E606" s="1">
        <v>7.1793981481481486E-2</v>
      </c>
      <c r="F606">
        <v>74</v>
      </c>
      <c r="G606">
        <v>967</v>
      </c>
      <c r="H606">
        <v>761</v>
      </c>
      <c r="I606">
        <v>147</v>
      </c>
      <c r="J606">
        <v>0</v>
      </c>
      <c r="K606">
        <v>0</v>
      </c>
      <c r="L606">
        <v>0</v>
      </c>
      <c r="M606">
        <v>83.81</v>
      </c>
      <c r="N606" s="35"/>
      <c r="O606" s="35"/>
      <c r="P606" s="34"/>
      <c r="Q606" s="34"/>
      <c r="R606" s="34"/>
      <c r="S606" s="34"/>
      <c r="T606" s="34"/>
      <c r="U606" s="34"/>
    </row>
    <row r="607" spans="1:21">
      <c r="A607" t="s">
        <v>617</v>
      </c>
      <c r="B607" s="1">
        <v>0.29636574074074074</v>
      </c>
      <c r="C607" s="1">
        <v>0.13826388888888888</v>
      </c>
      <c r="D607" s="1">
        <v>0.11256944444444444</v>
      </c>
      <c r="E607" s="1">
        <v>4.5509259259259256E-2</v>
      </c>
      <c r="F607">
        <v>34</v>
      </c>
      <c r="G607">
        <v>361</v>
      </c>
      <c r="H607">
        <v>219</v>
      </c>
      <c r="I607">
        <v>20</v>
      </c>
      <c r="J607">
        <v>0</v>
      </c>
      <c r="K607">
        <v>0</v>
      </c>
      <c r="L607">
        <v>0</v>
      </c>
      <c r="M607">
        <v>91.63</v>
      </c>
      <c r="N607" s="35"/>
      <c r="O607" s="35"/>
      <c r="P607" s="34"/>
      <c r="Q607" s="34"/>
      <c r="R607" s="34"/>
      <c r="S607" s="34"/>
      <c r="T607" s="34"/>
      <c r="U607" s="34"/>
    </row>
    <row r="608" spans="1:21">
      <c r="A608" t="s">
        <v>618</v>
      </c>
      <c r="B608" s="1">
        <v>8.9236111111111113E-3</v>
      </c>
      <c r="C608" s="1">
        <v>4.5138888888888892E-4</v>
      </c>
      <c r="D608" s="1">
        <v>8.4722222222222213E-3</v>
      </c>
      <c r="E608" s="1">
        <v>0</v>
      </c>
      <c r="F608">
        <v>1</v>
      </c>
      <c r="G608">
        <v>1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50</v>
      </c>
      <c r="N608" s="35"/>
      <c r="O608" s="35"/>
      <c r="P608" s="34"/>
      <c r="Q608" s="34"/>
      <c r="R608" s="34"/>
      <c r="S608" s="34"/>
      <c r="T608" s="34"/>
      <c r="U608" s="34"/>
    </row>
    <row r="609" spans="1:21">
      <c r="A609" t="s">
        <v>619</v>
      </c>
      <c r="B609" s="1">
        <v>0.32207175925925924</v>
      </c>
      <c r="C609" s="1">
        <v>0.12540509259259261</v>
      </c>
      <c r="D609" s="1">
        <v>2.0509259259259258E-2</v>
      </c>
      <c r="E609" s="1">
        <v>0.17613425925925927</v>
      </c>
      <c r="F609">
        <v>122</v>
      </c>
      <c r="G609">
        <v>1748</v>
      </c>
      <c r="H609">
        <v>1749</v>
      </c>
      <c r="I609">
        <v>10</v>
      </c>
      <c r="J609">
        <v>0</v>
      </c>
      <c r="K609">
        <v>0</v>
      </c>
      <c r="L609">
        <v>0</v>
      </c>
      <c r="M609">
        <v>99.43</v>
      </c>
      <c r="N609" s="35"/>
      <c r="O609" s="35"/>
      <c r="P609" s="34"/>
      <c r="Q609" s="34"/>
      <c r="R609" s="34"/>
      <c r="S609" s="34"/>
      <c r="T609" s="34"/>
      <c r="U609" s="34"/>
    </row>
    <row r="610" spans="1:21">
      <c r="A610" t="s">
        <v>620</v>
      </c>
      <c r="B610" s="1">
        <v>0</v>
      </c>
      <c r="C610" s="1">
        <v>0</v>
      </c>
      <c r="D610" s="1">
        <v>0</v>
      </c>
      <c r="E610" s="1">
        <v>0</v>
      </c>
      <c r="F610">
        <v>0</v>
      </c>
      <c r="G610">
        <v>0</v>
      </c>
      <c r="H610">
        <v>688</v>
      </c>
      <c r="I610">
        <v>55</v>
      </c>
      <c r="J610">
        <v>0</v>
      </c>
      <c r="K610">
        <v>0</v>
      </c>
      <c r="L610">
        <v>0</v>
      </c>
      <c r="M610">
        <v>92.6</v>
      </c>
      <c r="N610" s="35"/>
      <c r="O610" s="35"/>
      <c r="P610" s="34"/>
      <c r="Q610" s="34"/>
      <c r="R610" s="34"/>
      <c r="S610" s="34"/>
      <c r="T610" s="34"/>
      <c r="U610" s="34"/>
    </row>
    <row r="611" spans="1:21">
      <c r="A611" t="s">
        <v>621</v>
      </c>
      <c r="B611" s="1">
        <v>0.2447337962962963</v>
      </c>
      <c r="C611" s="1">
        <v>0.22188657407407408</v>
      </c>
      <c r="D611" s="1">
        <v>2.0428240740740743E-2</v>
      </c>
      <c r="E611" s="1">
        <v>2.4074074074074076E-3</v>
      </c>
      <c r="F611">
        <v>21</v>
      </c>
      <c r="G611">
        <v>851</v>
      </c>
      <c r="H611">
        <v>495</v>
      </c>
      <c r="I611">
        <v>0</v>
      </c>
      <c r="J611">
        <v>9.65</v>
      </c>
      <c r="K611">
        <v>5.65</v>
      </c>
      <c r="L611">
        <v>0</v>
      </c>
      <c r="M611">
        <v>100</v>
      </c>
      <c r="N611" s="35"/>
      <c r="O611" s="35"/>
      <c r="P611" s="34"/>
      <c r="Q611" s="34"/>
      <c r="R611" s="34"/>
      <c r="S611" s="34"/>
      <c r="T611" s="34"/>
      <c r="U611" s="34"/>
    </row>
    <row r="612" spans="1:21">
      <c r="A612" t="s">
        <v>622</v>
      </c>
      <c r="B612" s="1">
        <v>0.29733796296296294</v>
      </c>
      <c r="C612" s="1">
        <v>0.17749999999999999</v>
      </c>
      <c r="D612" s="1">
        <v>5.3726851851851852E-2</v>
      </c>
      <c r="E612" s="1">
        <v>6.6087962962962959E-2</v>
      </c>
      <c r="F612">
        <v>18</v>
      </c>
      <c r="G612">
        <v>409</v>
      </c>
      <c r="H612">
        <v>0</v>
      </c>
      <c r="I612">
        <v>0</v>
      </c>
      <c r="J612">
        <v>0</v>
      </c>
      <c r="K612">
        <v>0</v>
      </c>
      <c r="L612">
        <v>0</v>
      </c>
      <c r="N612" s="35"/>
      <c r="O612" s="35"/>
      <c r="P612" s="34"/>
      <c r="Q612" s="34"/>
      <c r="R612" s="34"/>
      <c r="S612" s="34"/>
      <c r="T612" s="34"/>
      <c r="U612" s="34"/>
    </row>
    <row r="613" spans="1:21">
      <c r="A613" t="s">
        <v>623</v>
      </c>
      <c r="B613" s="1">
        <v>0.35172453703703704</v>
      </c>
      <c r="C613" s="1">
        <v>0.20369212962962965</v>
      </c>
      <c r="D613" s="1">
        <v>0.12708333333333333</v>
      </c>
      <c r="E613" s="1">
        <v>2.0937499999999998E-2</v>
      </c>
      <c r="F613">
        <v>39</v>
      </c>
      <c r="G613">
        <v>203</v>
      </c>
      <c r="H613">
        <v>0</v>
      </c>
      <c r="I613">
        <v>0</v>
      </c>
      <c r="J613">
        <v>0</v>
      </c>
      <c r="K613">
        <v>0</v>
      </c>
      <c r="L613">
        <v>0</v>
      </c>
      <c r="N613" s="35"/>
      <c r="O613" s="35"/>
      <c r="P613" s="34"/>
      <c r="Q613" s="34"/>
      <c r="R613" s="34"/>
      <c r="S613" s="34"/>
      <c r="T613" s="34"/>
      <c r="U613" s="34"/>
    </row>
    <row r="614" spans="1:21">
      <c r="A614" t="s">
        <v>624</v>
      </c>
      <c r="B614" s="1">
        <v>0.27672453703703703</v>
      </c>
      <c r="C614" s="1">
        <v>0.23010416666666667</v>
      </c>
      <c r="D614" s="1">
        <v>2.7743055555555559E-2</v>
      </c>
      <c r="E614" s="1">
        <v>1.8865740740740742E-2</v>
      </c>
      <c r="F614">
        <v>21</v>
      </c>
      <c r="G614">
        <v>911</v>
      </c>
      <c r="H614">
        <v>508</v>
      </c>
      <c r="I614">
        <v>15</v>
      </c>
      <c r="J614">
        <v>8.61</v>
      </c>
      <c r="K614">
        <v>4.0199999999999996</v>
      </c>
      <c r="L614">
        <v>0.49</v>
      </c>
      <c r="M614">
        <v>97.13</v>
      </c>
      <c r="N614" s="35"/>
      <c r="O614" s="35"/>
      <c r="P614" s="34"/>
      <c r="Q614" s="34"/>
      <c r="R614" s="34"/>
      <c r="S614" s="34"/>
      <c r="T614" s="34"/>
      <c r="U614" s="34"/>
    </row>
    <row r="615" spans="1:21">
      <c r="A615" t="s">
        <v>625</v>
      </c>
      <c r="B615" s="1">
        <v>0.61197916666666663</v>
      </c>
      <c r="C615" s="1">
        <v>0.29950231481481482</v>
      </c>
      <c r="D615" s="1">
        <v>0.20961805555555557</v>
      </c>
      <c r="E615" s="1">
        <v>0.10284722222222221</v>
      </c>
      <c r="F615">
        <v>62</v>
      </c>
      <c r="G615">
        <v>726</v>
      </c>
      <c r="H615">
        <v>1090</v>
      </c>
      <c r="I615">
        <v>90</v>
      </c>
      <c r="J615">
        <v>0</v>
      </c>
      <c r="K615">
        <v>0</v>
      </c>
      <c r="L615">
        <v>0</v>
      </c>
      <c r="M615">
        <v>92.37</v>
      </c>
      <c r="N615" s="35"/>
      <c r="O615" s="35"/>
      <c r="P615" s="34"/>
      <c r="Q615" s="34"/>
      <c r="R615" s="34"/>
      <c r="S615" s="34"/>
      <c r="T615" s="34"/>
      <c r="U615" s="34"/>
    </row>
    <row r="616" spans="1:21">
      <c r="A616" t="s">
        <v>626</v>
      </c>
      <c r="B616" s="1">
        <v>0.32018518518518518</v>
      </c>
      <c r="C616" s="1">
        <v>0.26318287037037036</v>
      </c>
      <c r="D616" s="1">
        <v>1.8391203703703705E-2</v>
      </c>
      <c r="E616" s="1">
        <v>3.8599537037037036E-2</v>
      </c>
      <c r="F616">
        <v>24</v>
      </c>
      <c r="G616">
        <v>427</v>
      </c>
      <c r="H616">
        <v>123</v>
      </c>
      <c r="I616">
        <v>24</v>
      </c>
      <c r="J616">
        <v>0</v>
      </c>
      <c r="K616">
        <v>0</v>
      </c>
      <c r="L616">
        <v>0</v>
      </c>
      <c r="M616">
        <v>83.67</v>
      </c>
      <c r="N616" s="35"/>
      <c r="O616" s="35"/>
      <c r="P616" s="34"/>
      <c r="Q616" s="34"/>
      <c r="R616" s="34"/>
      <c r="S616" s="34"/>
      <c r="T616" s="34"/>
      <c r="U616" s="34"/>
    </row>
    <row r="617" spans="1:21">
      <c r="A617" t="s">
        <v>627</v>
      </c>
      <c r="B617" s="1">
        <v>0.83373842592592595</v>
      </c>
      <c r="C617" s="1">
        <v>0.29583333333333334</v>
      </c>
      <c r="D617" s="1">
        <v>0.46773148148148147</v>
      </c>
      <c r="E617" s="1">
        <v>7.0173611111111103E-2</v>
      </c>
      <c r="F617">
        <v>61</v>
      </c>
      <c r="G617">
        <v>705</v>
      </c>
      <c r="H617">
        <v>598</v>
      </c>
      <c r="I617">
        <v>62</v>
      </c>
      <c r="J617">
        <v>0</v>
      </c>
      <c r="K617">
        <v>0</v>
      </c>
      <c r="L617">
        <v>0</v>
      </c>
      <c r="M617">
        <v>90.61</v>
      </c>
      <c r="N617" s="35"/>
      <c r="O617" s="35"/>
      <c r="P617" s="34"/>
      <c r="Q617" s="34"/>
      <c r="R617" s="34"/>
      <c r="S617" s="34"/>
      <c r="T617" s="34"/>
      <c r="U617" s="34"/>
    </row>
    <row r="618" spans="1:21">
      <c r="A618" t="s">
        <v>628</v>
      </c>
      <c r="B618" s="1">
        <v>0.60142361111111109</v>
      </c>
      <c r="C618" s="1">
        <v>0.52273148148148152</v>
      </c>
      <c r="D618" s="1">
        <v>1.9247685185185184E-2</v>
      </c>
      <c r="E618" s="1">
        <v>5.9432870370370372E-2</v>
      </c>
      <c r="F618">
        <v>41</v>
      </c>
      <c r="G618">
        <v>730</v>
      </c>
      <c r="H618">
        <v>215</v>
      </c>
      <c r="I618">
        <v>18</v>
      </c>
      <c r="J618">
        <v>0</v>
      </c>
      <c r="K618">
        <v>0</v>
      </c>
      <c r="L618">
        <v>0</v>
      </c>
      <c r="M618">
        <v>92.27</v>
      </c>
      <c r="N618" s="35"/>
      <c r="O618" s="35"/>
      <c r="P618" s="34"/>
      <c r="Q618" s="34"/>
      <c r="R618" s="34"/>
      <c r="S618" s="34"/>
      <c r="T618" s="34"/>
      <c r="U618" s="34"/>
    </row>
    <row r="619" spans="1:21">
      <c r="A619" t="s">
        <v>629</v>
      </c>
      <c r="B619" s="1">
        <v>0.19293981481481481</v>
      </c>
      <c r="C619" s="1">
        <v>0.18447916666666667</v>
      </c>
      <c r="D619" s="1">
        <v>8.4490740740740741E-3</v>
      </c>
      <c r="E619" s="1">
        <v>0</v>
      </c>
      <c r="F619">
        <v>19</v>
      </c>
      <c r="G619">
        <v>861</v>
      </c>
      <c r="H619">
        <v>725</v>
      </c>
      <c r="I619">
        <v>2</v>
      </c>
      <c r="J619">
        <v>10.95</v>
      </c>
      <c r="K619">
        <v>8.31</v>
      </c>
      <c r="L619">
        <v>0.27</v>
      </c>
      <c r="M619">
        <v>99.72</v>
      </c>
      <c r="N619" s="35"/>
      <c r="O619" s="35"/>
      <c r="P619" s="34"/>
      <c r="Q619" s="34"/>
      <c r="R619" s="34"/>
      <c r="S619" s="34"/>
      <c r="T619" s="34"/>
      <c r="U619" s="34"/>
    </row>
    <row r="620" spans="1:21">
      <c r="A620" t="s">
        <v>630</v>
      </c>
      <c r="B620" s="1">
        <v>0</v>
      </c>
      <c r="C620" s="1">
        <v>0</v>
      </c>
      <c r="D620" s="1">
        <v>0</v>
      </c>
      <c r="E620" s="1">
        <v>0</v>
      </c>
      <c r="F620">
        <v>0</v>
      </c>
      <c r="G620">
        <v>0</v>
      </c>
      <c r="H620">
        <v>13</v>
      </c>
      <c r="I620">
        <v>0</v>
      </c>
      <c r="J620">
        <v>0</v>
      </c>
      <c r="K620">
        <v>0</v>
      </c>
      <c r="L620">
        <v>0</v>
      </c>
      <c r="M620">
        <v>100</v>
      </c>
      <c r="N620" s="35"/>
      <c r="O620" s="35"/>
      <c r="P620" s="34"/>
      <c r="Q620" s="34"/>
      <c r="R620" s="34"/>
      <c r="S620" s="34"/>
      <c r="T620" s="34"/>
      <c r="U620" s="34"/>
    </row>
    <row r="621" spans="1:21">
      <c r="A621" t="s">
        <v>631</v>
      </c>
      <c r="B621" s="1">
        <v>0.43069444444444444</v>
      </c>
      <c r="C621" s="1">
        <v>0.18653935185185186</v>
      </c>
      <c r="D621" s="1">
        <v>7.9236111111111118E-2</v>
      </c>
      <c r="E621" s="1">
        <v>0.16490740740740742</v>
      </c>
      <c r="F621">
        <v>144</v>
      </c>
      <c r="G621">
        <v>1727</v>
      </c>
      <c r="H621">
        <v>2992</v>
      </c>
      <c r="I621">
        <v>34</v>
      </c>
      <c r="J621">
        <v>0</v>
      </c>
      <c r="K621">
        <v>0</v>
      </c>
      <c r="L621">
        <v>0</v>
      </c>
      <c r="M621">
        <v>98.88</v>
      </c>
      <c r="N621" s="35"/>
      <c r="O621" s="35"/>
      <c r="P621" s="34"/>
      <c r="Q621" s="34"/>
      <c r="R621" s="34"/>
      <c r="S621" s="34"/>
      <c r="T621" s="34"/>
      <c r="U621" s="34"/>
    </row>
    <row r="622" spans="1:21">
      <c r="A622" t="s">
        <v>632</v>
      </c>
      <c r="B622" s="1">
        <v>0.26938657407407407</v>
      </c>
      <c r="C622" s="1">
        <v>0.18940972222222222</v>
      </c>
      <c r="D622" s="1">
        <v>4.9999999999999996E-2</v>
      </c>
      <c r="E622" s="1">
        <v>2.9953703703703705E-2</v>
      </c>
      <c r="F622">
        <v>83</v>
      </c>
      <c r="G622">
        <v>711</v>
      </c>
      <c r="H622">
        <v>938</v>
      </c>
      <c r="I622">
        <v>61</v>
      </c>
      <c r="J622">
        <v>0</v>
      </c>
      <c r="K622">
        <v>0</v>
      </c>
      <c r="L622">
        <v>0</v>
      </c>
      <c r="M622">
        <v>93.89</v>
      </c>
      <c r="N622" s="35"/>
      <c r="O622" s="35"/>
      <c r="P622" s="34"/>
      <c r="Q622" s="34"/>
      <c r="R622" s="34"/>
      <c r="S622" s="34"/>
      <c r="T622" s="34"/>
      <c r="U622" s="34"/>
    </row>
    <row r="623" spans="1:21">
      <c r="A623" t="s">
        <v>633</v>
      </c>
      <c r="B623" s="1">
        <v>0</v>
      </c>
      <c r="C623" s="1">
        <v>0</v>
      </c>
      <c r="D623" s="1">
        <v>0</v>
      </c>
      <c r="E623" s="1">
        <v>0</v>
      </c>
      <c r="F623">
        <v>0</v>
      </c>
      <c r="G623">
        <v>0</v>
      </c>
      <c r="H623">
        <v>85</v>
      </c>
      <c r="I623">
        <v>10</v>
      </c>
      <c r="J623">
        <v>0</v>
      </c>
      <c r="K623">
        <v>0</v>
      </c>
      <c r="L623">
        <v>0</v>
      </c>
      <c r="M623">
        <v>89.47</v>
      </c>
      <c r="N623" s="35"/>
      <c r="O623" s="35"/>
      <c r="P623" s="34"/>
      <c r="Q623" s="34"/>
      <c r="R623" s="34"/>
      <c r="S623" s="34"/>
      <c r="T623" s="34"/>
      <c r="U623" s="34"/>
    </row>
    <row r="624" spans="1:21">
      <c r="A624" t="s">
        <v>634</v>
      </c>
      <c r="B624" s="1">
        <v>1.6273148148148148E-2</v>
      </c>
      <c r="C624" s="1">
        <v>1.5347222222222222E-2</v>
      </c>
      <c r="D624" s="1">
        <v>1.0416666666666667E-4</v>
      </c>
      <c r="E624" s="1">
        <v>8.2175925925925917E-4</v>
      </c>
      <c r="F624">
        <v>11</v>
      </c>
      <c r="G624">
        <v>35</v>
      </c>
      <c r="H624">
        <v>35</v>
      </c>
      <c r="I624">
        <v>6</v>
      </c>
      <c r="J624">
        <v>0</v>
      </c>
      <c r="K624">
        <v>0</v>
      </c>
      <c r="L624">
        <v>0</v>
      </c>
      <c r="M624">
        <v>85.37</v>
      </c>
      <c r="N624" s="35"/>
      <c r="O624" s="35"/>
      <c r="P624" s="34"/>
      <c r="Q624" s="34"/>
      <c r="R624" s="34"/>
      <c r="S624" s="34"/>
      <c r="T624" s="34"/>
      <c r="U624" s="34"/>
    </row>
    <row r="625" spans="1:21">
      <c r="A625" t="s">
        <v>635</v>
      </c>
      <c r="B625" s="1">
        <v>4.7754629629629626E-2</v>
      </c>
      <c r="C625" s="1">
        <v>3.0011574074074076E-2</v>
      </c>
      <c r="D625" s="1">
        <v>1.6666666666666666E-2</v>
      </c>
      <c r="E625" s="1">
        <v>1.0763888888888889E-3</v>
      </c>
      <c r="F625">
        <v>15</v>
      </c>
      <c r="G625">
        <v>129</v>
      </c>
      <c r="H625">
        <v>405</v>
      </c>
      <c r="I625">
        <v>50</v>
      </c>
      <c r="J625">
        <v>0</v>
      </c>
      <c r="K625">
        <v>0</v>
      </c>
      <c r="L625">
        <v>0</v>
      </c>
      <c r="M625">
        <v>89.01</v>
      </c>
      <c r="N625" s="35"/>
      <c r="O625" s="35"/>
      <c r="P625" s="34"/>
      <c r="Q625" s="34"/>
      <c r="R625" s="34"/>
      <c r="S625" s="34"/>
      <c r="T625" s="34"/>
      <c r="U625" s="34"/>
    </row>
    <row r="626" spans="1:21">
      <c r="A626" t="s">
        <v>636</v>
      </c>
      <c r="B626" s="1">
        <v>0.32415509259259262</v>
      </c>
      <c r="C626" s="1">
        <v>0.23829861111111109</v>
      </c>
      <c r="D626" s="1">
        <v>2.9722222222222219E-2</v>
      </c>
      <c r="E626" s="1">
        <v>5.6111111111111112E-2</v>
      </c>
      <c r="F626">
        <v>29</v>
      </c>
      <c r="G626">
        <v>367</v>
      </c>
      <c r="H626">
        <v>136</v>
      </c>
      <c r="I626">
        <v>14</v>
      </c>
      <c r="J626">
        <v>0</v>
      </c>
      <c r="K626">
        <v>0</v>
      </c>
      <c r="L626">
        <v>0</v>
      </c>
      <c r="M626">
        <v>90.67</v>
      </c>
      <c r="N626" s="35"/>
      <c r="O626" s="35"/>
      <c r="P626" s="34"/>
      <c r="Q626" s="34"/>
      <c r="R626" s="34"/>
      <c r="S626" s="34"/>
      <c r="T626" s="34"/>
      <c r="U626" s="34"/>
    </row>
    <row r="627" spans="1:21">
      <c r="A627" t="s">
        <v>637</v>
      </c>
      <c r="B627" s="1">
        <v>0.43975694444444446</v>
      </c>
      <c r="C627" s="1">
        <v>0.33856481481481482</v>
      </c>
      <c r="D627" s="1">
        <v>7.9074074074074074E-2</v>
      </c>
      <c r="E627" s="1">
        <v>2.2094907407407407E-2</v>
      </c>
      <c r="F627">
        <v>32</v>
      </c>
      <c r="G627">
        <v>536</v>
      </c>
      <c r="H627">
        <v>218</v>
      </c>
      <c r="I627">
        <v>37</v>
      </c>
      <c r="J627">
        <v>0</v>
      </c>
      <c r="K627">
        <v>0</v>
      </c>
      <c r="L627">
        <v>0</v>
      </c>
      <c r="M627">
        <v>85.49</v>
      </c>
      <c r="N627" s="35"/>
      <c r="O627" s="35"/>
      <c r="P627" s="34"/>
      <c r="Q627" s="34"/>
      <c r="R627" s="34"/>
      <c r="S627" s="34"/>
      <c r="T627" s="34"/>
      <c r="U627" s="34"/>
    </row>
    <row r="628" spans="1:21">
      <c r="A628" t="s">
        <v>638</v>
      </c>
      <c r="B628" s="1">
        <v>0.53494212962962961</v>
      </c>
      <c r="C628" s="1">
        <v>0.40055555555555555</v>
      </c>
      <c r="D628" s="1">
        <v>4.9212962962962958E-2</v>
      </c>
      <c r="E628" s="1">
        <v>8.5173611111111103E-2</v>
      </c>
      <c r="F628">
        <v>26</v>
      </c>
      <c r="G628">
        <v>735</v>
      </c>
      <c r="H628">
        <v>0</v>
      </c>
      <c r="I628">
        <v>0</v>
      </c>
      <c r="J628">
        <v>0</v>
      </c>
      <c r="K628">
        <v>0</v>
      </c>
      <c r="L628">
        <v>0</v>
      </c>
      <c r="N628" s="35"/>
      <c r="O628" s="35"/>
      <c r="P628" s="34"/>
      <c r="Q628" s="34"/>
      <c r="R628" s="34"/>
      <c r="S628" s="34"/>
      <c r="T628" s="34"/>
      <c r="U628" s="34"/>
    </row>
    <row r="629" spans="1:21">
      <c r="A629" t="s">
        <v>639</v>
      </c>
      <c r="B629" s="1">
        <v>0.51673611111111117</v>
      </c>
      <c r="C629" s="1">
        <v>0.36379629629629634</v>
      </c>
      <c r="D629" s="1">
        <v>9.5000000000000015E-2</v>
      </c>
      <c r="E629" s="1">
        <v>5.7928240740740738E-2</v>
      </c>
      <c r="F629">
        <v>156</v>
      </c>
      <c r="G629">
        <v>702</v>
      </c>
      <c r="H629">
        <v>775</v>
      </c>
      <c r="I629">
        <v>258</v>
      </c>
      <c r="J629">
        <v>0</v>
      </c>
      <c r="K629">
        <v>0</v>
      </c>
      <c r="L629">
        <v>0</v>
      </c>
      <c r="M629">
        <v>75.02</v>
      </c>
      <c r="N629" s="35"/>
      <c r="O629" s="35"/>
      <c r="P629" s="34"/>
      <c r="Q629" s="34"/>
      <c r="R629" s="34"/>
      <c r="S629" s="34"/>
      <c r="T629" s="34"/>
      <c r="U629" s="34"/>
    </row>
    <row r="630" spans="1:21">
      <c r="A630" t="s">
        <v>640</v>
      </c>
      <c r="B630" s="1">
        <v>0.22810185185185183</v>
      </c>
      <c r="C630" s="1">
        <v>0.20917824074074073</v>
      </c>
      <c r="D630" s="1">
        <v>1.0925925925925924E-2</v>
      </c>
      <c r="E630" s="1">
        <v>7.9861111111111122E-3</v>
      </c>
      <c r="F630">
        <v>177</v>
      </c>
      <c r="G630">
        <v>1362</v>
      </c>
      <c r="H630">
        <v>1232</v>
      </c>
      <c r="I630">
        <v>117</v>
      </c>
      <c r="J630">
        <v>0</v>
      </c>
      <c r="K630">
        <v>0</v>
      </c>
      <c r="L630">
        <v>0</v>
      </c>
      <c r="M630">
        <v>91.33</v>
      </c>
      <c r="N630" s="35"/>
      <c r="O630" s="35"/>
      <c r="P630" s="34"/>
      <c r="Q630" s="34"/>
      <c r="R630" s="34"/>
      <c r="S630" s="34"/>
      <c r="T630" s="34"/>
      <c r="U630" s="34"/>
    </row>
    <row r="631" spans="1:21">
      <c r="A631" t="s">
        <v>641</v>
      </c>
      <c r="B631" s="1">
        <v>0.42131944444444441</v>
      </c>
      <c r="C631" s="1">
        <v>0.37069444444444444</v>
      </c>
      <c r="D631" s="1">
        <v>1.7048611111111112E-2</v>
      </c>
      <c r="E631" s="1">
        <v>3.3576388888888892E-2</v>
      </c>
      <c r="F631">
        <v>45</v>
      </c>
      <c r="G631">
        <v>645</v>
      </c>
      <c r="H631">
        <v>309</v>
      </c>
      <c r="I631">
        <v>20</v>
      </c>
      <c r="J631">
        <v>0</v>
      </c>
      <c r="K631">
        <v>0</v>
      </c>
      <c r="L631">
        <v>0</v>
      </c>
      <c r="M631">
        <v>93.92</v>
      </c>
      <c r="N631" s="35"/>
      <c r="O631" s="35"/>
      <c r="P631" s="34"/>
      <c r="Q631" s="34"/>
      <c r="R631" s="34"/>
      <c r="S631" s="34"/>
      <c r="T631" s="34"/>
      <c r="U631" s="34"/>
    </row>
    <row r="632" spans="1:21">
      <c r="A632" t="s">
        <v>642</v>
      </c>
      <c r="B632" s="1">
        <v>0.76785879629629628</v>
      </c>
      <c r="C632" s="1">
        <v>0.52922453703703709</v>
      </c>
      <c r="D632" s="1">
        <v>7.7754629629629632E-2</v>
      </c>
      <c r="E632" s="1">
        <v>0.16086805555555556</v>
      </c>
      <c r="F632">
        <v>99</v>
      </c>
      <c r="G632">
        <v>1678</v>
      </c>
      <c r="H632">
        <v>489</v>
      </c>
      <c r="I632">
        <v>108</v>
      </c>
      <c r="J632">
        <v>0</v>
      </c>
      <c r="K632">
        <v>0</v>
      </c>
      <c r="L632">
        <v>0</v>
      </c>
      <c r="M632">
        <v>81.91</v>
      </c>
      <c r="N632" s="35"/>
      <c r="O632" s="35"/>
      <c r="P632" s="34"/>
      <c r="Q632" s="34"/>
      <c r="R632" s="34"/>
      <c r="S632" s="34"/>
      <c r="T632" s="34"/>
      <c r="U632" s="34"/>
    </row>
    <row r="633" spans="1:21">
      <c r="A633" t="s">
        <v>643</v>
      </c>
      <c r="B633" s="1">
        <v>5.5810185185185185E-2</v>
      </c>
      <c r="C633" s="1">
        <v>4.5162037037037035E-2</v>
      </c>
      <c r="D633" s="1">
        <v>5.5555555555555558E-3</v>
      </c>
      <c r="E633" s="1">
        <v>5.0925925925925921E-3</v>
      </c>
      <c r="F633">
        <v>15</v>
      </c>
      <c r="G633">
        <v>97</v>
      </c>
      <c r="H633">
        <v>239</v>
      </c>
      <c r="I633">
        <v>23</v>
      </c>
      <c r="J633">
        <v>0</v>
      </c>
      <c r="K633">
        <v>0</v>
      </c>
      <c r="L633">
        <v>0</v>
      </c>
      <c r="M633">
        <v>91.22</v>
      </c>
      <c r="N633" s="35"/>
      <c r="O633" s="35"/>
      <c r="P633" s="34"/>
      <c r="Q633" s="34"/>
      <c r="R633" s="34"/>
      <c r="S633" s="34"/>
      <c r="T633" s="34"/>
      <c r="U633" s="34"/>
    </row>
    <row r="634" spans="1:21">
      <c r="A634" t="s">
        <v>644</v>
      </c>
      <c r="B634" s="1">
        <v>0.28046296296296297</v>
      </c>
      <c r="C634" s="1">
        <v>0.25540509259259259</v>
      </c>
      <c r="D634" s="1">
        <v>1.3425925925925924E-2</v>
      </c>
      <c r="E634" s="1">
        <v>1.1620370370370371E-2</v>
      </c>
      <c r="F634">
        <v>68</v>
      </c>
      <c r="G634">
        <v>1188</v>
      </c>
      <c r="H634">
        <v>625</v>
      </c>
      <c r="I634">
        <v>267</v>
      </c>
      <c r="J634">
        <v>0</v>
      </c>
      <c r="K634">
        <v>0</v>
      </c>
      <c r="L634">
        <v>0</v>
      </c>
      <c r="M634">
        <v>70.069999999999993</v>
      </c>
      <c r="N634" s="35"/>
      <c r="O634" s="35"/>
      <c r="P634" s="34"/>
      <c r="Q634" s="34"/>
      <c r="R634" s="34"/>
      <c r="S634" s="34"/>
      <c r="T634" s="34"/>
      <c r="U634" s="34"/>
    </row>
    <row r="635" spans="1:21">
      <c r="A635" t="s">
        <v>645</v>
      </c>
      <c r="B635" s="1">
        <v>0.20501157407407408</v>
      </c>
      <c r="C635" s="1">
        <v>9.8414351851851836E-2</v>
      </c>
      <c r="D635" s="1">
        <v>8.4236111111111109E-2</v>
      </c>
      <c r="E635" s="1">
        <v>2.2349537037037032E-2</v>
      </c>
      <c r="F635">
        <v>11</v>
      </c>
      <c r="G635">
        <v>227</v>
      </c>
      <c r="H635">
        <v>29</v>
      </c>
      <c r="I635">
        <v>1</v>
      </c>
      <c r="J635">
        <v>0</v>
      </c>
      <c r="K635">
        <v>0</v>
      </c>
      <c r="L635">
        <v>0</v>
      </c>
      <c r="M635">
        <v>96.67</v>
      </c>
      <c r="N635" s="35"/>
      <c r="O635" s="35"/>
      <c r="P635" s="34"/>
      <c r="Q635" s="34"/>
      <c r="R635" s="34"/>
      <c r="S635" s="34"/>
      <c r="T635" s="34"/>
      <c r="U635" s="34"/>
    </row>
    <row r="636" spans="1:21">
      <c r="A636" t="s">
        <v>646</v>
      </c>
      <c r="B636" s="1">
        <v>0.3621759259259259</v>
      </c>
      <c r="C636" s="1">
        <v>0.30123842592592592</v>
      </c>
      <c r="D636" s="1">
        <v>3.0173611111111113E-2</v>
      </c>
      <c r="E636" s="1">
        <v>3.0763888888888886E-2</v>
      </c>
      <c r="F636">
        <v>52</v>
      </c>
      <c r="G636">
        <v>666</v>
      </c>
      <c r="H636">
        <v>633</v>
      </c>
      <c r="I636">
        <v>37</v>
      </c>
      <c r="J636">
        <v>0</v>
      </c>
      <c r="K636">
        <v>0</v>
      </c>
      <c r="L636">
        <v>0</v>
      </c>
      <c r="M636">
        <v>94.48</v>
      </c>
      <c r="N636" s="35"/>
      <c r="O636" s="35"/>
      <c r="P636" s="34"/>
      <c r="Q636" s="34"/>
      <c r="R636" s="34"/>
      <c r="S636" s="34"/>
      <c r="T636" s="34"/>
      <c r="U636" s="34"/>
    </row>
    <row r="637" spans="1:21">
      <c r="A637" t="s">
        <v>647</v>
      </c>
      <c r="B637" s="1">
        <v>0.12079861111111112</v>
      </c>
      <c r="C637" s="1">
        <v>8.7812500000000002E-2</v>
      </c>
      <c r="D637" s="1">
        <v>5.8333333333333336E-3</v>
      </c>
      <c r="E637" s="1">
        <v>2.7141203703703706E-2</v>
      </c>
      <c r="F637">
        <v>250</v>
      </c>
      <c r="G637">
        <v>216</v>
      </c>
      <c r="H637">
        <v>55</v>
      </c>
      <c r="I637">
        <v>0</v>
      </c>
      <c r="J637">
        <v>0</v>
      </c>
      <c r="K637">
        <v>0</v>
      </c>
      <c r="L637">
        <v>0</v>
      </c>
      <c r="M637">
        <v>100</v>
      </c>
      <c r="N637" s="35"/>
      <c r="O637" s="35"/>
      <c r="P637" s="34"/>
      <c r="Q637" s="34"/>
      <c r="R637" s="34"/>
      <c r="S637" s="34"/>
      <c r="T637" s="34"/>
      <c r="U637" s="34"/>
    </row>
    <row r="638" spans="1:21">
      <c r="A638" t="s">
        <v>648</v>
      </c>
      <c r="B638" s="1">
        <v>0.34915509259259259</v>
      </c>
      <c r="C638" s="1">
        <v>0.23621527777777776</v>
      </c>
      <c r="D638" s="1">
        <v>9.3946759259259258E-2</v>
      </c>
      <c r="E638" s="1">
        <v>1.8981481481481481E-2</v>
      </c>
      <c r="F638">
        <v>37</v>
      </c>
      <c r="G638">
        <v>537</v>
      </c>
      <c r="H638">
        <v>391</v>
      </c>
      <c r="I638">
        <v>23</v>
      </c>
      <c r="J638">
        <v>0</v>
      </c>
      <c r="K638">
        <v>0</v>
      </c>
      <c r="L638">
        <v>0</v>
      </c>
      <c r="M638">
        <v>94.44</v>
      </c>
      <c r="N638" s="35"/>
      <c r="O638" s="35"/>
      <c r="P638" s="34"/>
      <c r="Q638" s="34"/>
      <c r="R638" s="34"/>
      <c r="S638" s="34"/>
      <c r="T638" s="34"/>
      <c r="U638" s="34"/>
    </row>
    <row r="639" spans="1:21">
      <c r="A639" t="s">
        <v>649</v>
      </c>
      <c r="B639" s="10">
        <v>1.2401273148148149</v>
      </c>
      <c r="C639" s="1">
        <v>0.67125000000000001</v>
      </c>
      <c r="D639" s="1">
        <v>0.37034722222222222</v>
      </c>
      <c r="E639" s="1">
        <v>0.19851851851851854</v>
      </c>
      <c r="F639">
        <v>34</v>
      </c>
      <c r="G639">
        <v>676</v>
      </c>
      <c r="H639">
        <v>197</v>
      </c>
      <c r="I639">
        <v>28</v>
      </c>
      <c r="J639">
        <v>0</v>
      </c>
      <c r="K639">
        <v>0</v>
      </c>
      <c r="L639">
        <v>0</v>
      </c>
      <c r="M639">
        <v>87.56</v>
      </c>
      <c r="N639" s="35"/>
      <c r="O639" s="35"/>
      <c r="P639" s="34"/>
      <c r="Q639" s="34"/>
      <c r="R639" s="34"/>
      <c r="S639" s="34"/>
      <c r="T639" s="34"/>
      <c r="U639" s="34"/>
    </row>
    <row r="640" spans="1:21">
      <c r="A640" t="s">
        <v>650</v>
      </c>
      <c r="B640" s="1">
        <v>0.45180555555555557</v>
      </c>
      <c r="C640" s="1">
        <v>0.28923611111111108</v>
      </c>
      <c r="D640" s="1">
        <v>0.10835648148148147</v>
      </c>
      <c r="E640" s="1">
        <v>5.4201388888888889E-2</v>
      </c>
      <c r="F640">
        <v>24</v>
      </c>
      <c r="G640">
        <v>487</v>
      </c>
      <c r="H640">
        <v>308</v>
      </c>
      <c r="I640">
        <v>12</v>
      </c>
      <c r="J640">
        <v>0</v>
      </c>
      <c r="K640">
        <v>0</v>
      </c>
      <c r="L640">
        <v>0</v>
      </c>
      <c r="M640">
        <v>96.25</v>
      </c>
      <c r="N640" s="35"/>
      <c r="O640" s="35"/>
      <c r="P640" s="34"/>
      <c r="Q640" s="34"/>
      <c r="R640" s="34"/>
      <c r="S640" s="34"/>
      <c r="T640" s="34"/>
      <c r="U640" s="34"/>
    </row>
    <row r="641" spans="1:21">
      <c r="A641" t="s">
        <v>651</v>
      </c>
      <c r="B641" s="1">
        <v>0.41071759259259261</v>
      </c>
      <c r="C641" s="1">
        <v>0.24490740740740743</v>
      </c>
      <c r="D641" s="1">
        <v>6.2395833333333338E-2</v>
      </c>
      <c r="E641" s="1">
        <v>0.10340277777777777</v>
      </c>
      <c r="F641">
        <v>44</v>
      </c>
      <c r="G641">
        <v>998</v>
      </c>
      <c r="H641">
        <v>541</v>
      </c>
      <c r="I641">
        <v>24</v>
      </c>
      <c r="J641">
        <v>0</v>
      </c>
      <c r="K641">
        <v>0</v>
      </c>
      <c r="L641">
        <v>0</v>
      </c>
      <c r="M641">
        <v>95.75</v>
      </c>
      <c r="N641" s="35"/>
      <c r="O641" s="35"/>
      <c r="P641" s="34"/>
      <c r="Q641" s="34"/>
      <c r="R641" s="34"/>
      <c r="S641" s="34"/>
      <c r="T641" s="34"/>
      <c r="U641" s="34"/>
    </row>
    <row r="642" spans="1:21">
      <c r="A642" t="s">
        <v>652</v>
      </c>
      <c r="B642" s="1">
        <v>0.51079861111111113</v>
      </c>
      <c r="C642" s="1">
        <v>0.2744328703703704</v>
      </c>
      <c r="D642" s="1">
        <v>0.12332175925925926</v>
      </c>
      <c r="E642" s="1">
        <v>0.1130324074074074</v>
      </c>
      <c r="F642">
        <v>135</v>
      </c>
      <c r="G642">
        <v>392</v>
      </c>
      <c r="H642">
        <v>182</v>
      </c>
      <c r="I642">
        <v>15</v>
      </c>
      <c r="J642">
        <v>0</v>
      </c>
      <c r="K642">
        <v>0</v>
      </c>
      <c r="L642">
        <v>0</v>
      </c>
      <c r="M642">
        <v>92.39</v>
      </c>
      <c r="N642" s="35"/>
      <c r="O642" s="35"/>
      <c r="P642" s="34"/>
      <c r="Q642" s="34"/>
      <c r="R642" s="34"/>
      <c r="S642" s="34"/>
      <c r="T642" s="34"/>
      <c r="U642" s="34"/>
    </row>
    <row r="643" spans="1:21">
      <c r="A643" t="s">
        <v>653</v>
      </c>
      <c r="B643" s="1">
        <v>0.49552083333333335</v>
      </c>
      <c r="C643" s="1">
        <v>0.40197916666666672</v>
      </c>
      <c r="D643" s="1">
        <v>6.6238425925925923E-2</v>
      </c>
      <c r="E643" s="1">
        <v>2.7303240740740743E-2</v>
      </c>
      <c r="F643">
        <v>56</v>
      </c>
      <c r="G643">
        <v>1062</v>
      </c>
      <c r="H643">
        <v>643</v>
      </c>
      <c r="I643">
        <v>45</v>
      </c>
      <c r="J643">
        <v>0</v>
      </c>
      <c r="K643">
        <v>0</v>
      </c>
      <c r="L643">
        <v>0</v>
      </c>
      <c r="M643">
        <v>93.46</v>
      </c>
      <c r="N643" s="35"/>
      <c r="O643" s="35"/>
      <c r="P643" s="34"/>
      <c r="Q643" s="34"/>
      <c r="R643" s="34"/>
      <c r="S643" s="34"/>
      <c r="T643" s="34"/>
      <c r="U643" s="34"/>
    </row>
    <row r="644" spans="1:21">
      <c r="A644" t="s">
        <v>654</v>
      </c>
      <c r="B644" s="1">
        <v>0.25997685185185188</v>
      </c>
      <c r="C644" s="1">
        <v>0.22993055555555555</v>
      </c>
      <c r="D644" s="1">
        <v>1.5960648148148151E-2</v>
      </c>
      <c r="E644" s="1">
        <v>1.4074074074074074E-2</v>
      </c>
      <c r="F644">
        <v>75</v>
      </c>
      <c r="G644">
        <v>727</v>
      </c>
      <c r="H644">
        <v>577</v>
      </c>
      <c r="I644">
        <v>21</v>
      </c>
      <c r="J644">
        <v>0</v>
      </c>
      <c r="K644">
        <v>0</v>
      </c>
      <c r="L644">
        <v>0</v>
      </c>
      <c r="M644">
        <v>96.49</v>
      </c>
      <c r="N644" s="35"/>
      <c r="O644" s="35"/>
      <c r="P644" s="34"/>
      <c r="Q644" s="34"/>
      <c r="R644" s="34"/>
      <c r="S644" s="34"/>
      <c r="T644" s="34"/>
      <c r="U644" s="34"/>
    </row>
    <row r="645" spans="1:21">
      <c r="A645" t="s">
        <v>655</v>
      </c>
      <c r="B645" s="1">
        <v>0.15984953703703705</v>
      </c>
      <c r="C645" s="1">
        <v>6.8668981481481484E-2</v>
      </c>
      <c r="D645" s="1">
        <v>6.7129629629629622E-3</v>
      </c>
      <c r="E645" s="1">
        <v>8.4456018518518527E-2</v>
      </c>
      <c r="F645">
        <v>9</v>
      </c>
      <c r="G645">
        <v>206</v>
      </c>
      <c r="H645">
        <v>0</v>
      </c>
      <c r="I645">
        <v>0</v>
      </c>
      <c r="J645">
        <v>0</v>
      </c>
      <c r="K645">
        <v>0</v>
      </c>
      <c r="L645">
        <v>0</v>
      </c>
      <c r="N645" s="35"/>
      <c r="O645" s="35"/>
      <c r="P645" s="34"/>
      <c r="Q645" s="34"/>
      <c r="R645" s="34"/>
      <c r="S645" s="34"/>
      <c r="T645" s="34"/>
      <c r="U645" s="34"/>
    </row>
    <row r="646" spans="1:21">
      <c r="A646" t="s">
        <v>656</v>
      </c>
      <c r="B646" s="1">
        <v>0.25392361111111111</v>
      </c>
      <c r="C646" s="1">
        <v>0.16261574074074073</v>
      </c>
      <c r="D646" s="1">
        <v>2.5706018518518517E-2</v>
      </c>
      <c r="E646" s="1">
        <v>6.5590277777777775E-2</v>
      </c>
      <c r="F646">
        <v>24</v>
      </c>
      <c r="G646">
        <v>814</v>
      </c>
      <c r="H646">
        <v>131</v>
      </c>
      <c r="I646">
        <v>0</v>
      </c>
      <c r="J646">
        <v>11.02</v>
      </c>
      <c r="K646">
        <v>1.1000000000000001</v>
      </c>
      <c r="L646">
        <v>0</v>
      </c>
      <c r="M646">
        <v>100</v>
      </c>
      <c r="N646" s="35"/>
      <c r="O646" s="35"/>
      <c r="P646" s="34"/>
      <c r="Q646" s="34"/>
      <c r="R646" s="34"/>
      <c r="S646" s="34"/>
      <c r="T646" s="34"/>
      <c r="U646" s="34"/>
    </row>
    <row r="647" spans="1:21">
      <c r="A647" t="s">
        <v>657</v>
      </c>
      <c r="B647" s="1">
        <v>0.40229166666666666</v>
      </c>
      <c r="C647" s="1">
        <v>0.25468750000000001</v>
      </c>
      <c r="D647" s="1">
        <v>9.5381944444444436E-2</v>
      </c>
      <c r="E647" s="1">
        <v>5.2199074074074071E-2</v>
      </c>
      <c r="F647">
        <v>30</v>
      </c>
      <c r="G647">
        <v>551</v>
      </c>
      <c r="H647">
        <v>142</v>
      </c>
      <c r="I647">
        <v>4</v>
      </c>
      <c r="J647">
        <v>0</v>
      </c>
      <c r="K647">
        <v>0</v>
      </c>
      <c r="L647">
        <v>0</v>
      </c>
      <c r="M647">
        <v>97.26</v>
      </c>
      <c r="N647" s="35"/>
      <c r="O647" s="35"/>
      <c r="P647" s="34"/>
      <c r="Q647" s="34"/>
      <c r="R647" s="34"/>
      <c r="S647" s="34"/>
      <c r="T647" s="34"/>
      <c r="U647" s="34"/>
    </row>
    <row r="648" spans="1:21">
      <c r="A648" t="s">
        <v>658</v>
      </c>
      <c r="B648" s="1">
        <v>0.38445601851851857</v>
      </c>
      <c r="C648" s="1">
        <v>0.27450231481481485</v>
      </c>
      <c r="D648" s="1">
        <v>8.8310185185185186E-2</v>
      </c>
      <c r="E648" s="1">
        <v>2.1631944444444443E-2</v>
      </c>
      <c r="F648">
        <v>104</v>
      </c>
      <c r="G648">
        <v>576</v>
      </c>
      <c r="H648">
        <v>0</v>
      </c>
      <c r="I648">
        <v>0</v>
      </c>
      <c r="J648">
        <v>0</v>
      </c>
      <c r="K648">
        <v>0</v>
      </c>
      <c r="L648">
        <v>0</v>
      </c>
      <c r="N648" s="35"/>
      <c r="O648" s="35"/>
      <c r="P648" s="34"/>
      <c r="Q648" s="34"/>
      <c r="R648" s="34"/>
      <c r="S648" s="34"/>
      <c r="T648" s="34"/>
      <c r="U648" s="34"/>
    </row>
    <row r="649" spans="1:21">
      <c r="A649" t="s">
        <v>659</v>
      </c>
      <c r="B649" s="1">
        <v>0.32437500000000002</v>
      </c>
      <c r="C649" s="1">
        <v>0.17712962962962964</v>
      </c>
      <c r="D649" s="1">
        <v>8.1504629629629635E-2</v>
      </c>
      <c r="E649" s="1">
        <v>6.5729166666666672E-2</v>
      </c>
      <c r="F649">
        <v>164</v>
      </c>
      <c r="G649">
        <v>556</v>
      </c>
      <c r="H649">
        <v>0</v>
      </c>
      <c r="I649">
        <v>0</v>
      </c>
      <c r="J649">
        <v>0</v>
      </c>
      <c r="K649">
        <v>0</v>
      </c>
      <c r="L649">
        <v>0</v>
      </c>
      <c r="N649" s="35"/>
      <c r="O649" s="35"/>
      <c r="P649" s="34"/>
      <c r="Q649" s="34"/>
      <c r="R649" s="34"/>
      <c r="S649" s="34"/>
      <c r="T649" s="34"/>
      <c r="U649" s="34"/>
    </row>
    <row r="650" spans="1:21">
      <c r="A650" t="s">
        <v>660</v>
      </c>
      <c r="B650" s="1">
        <v>0.3233449074074074</v>
      </c>
      <c r="C650" s="1">
        <v>0.28263888888888888</v>
      </c>
      <c r="D650" s="1">
        <v>1.9560185185185184E-2</v>
      </c>
      <c r="E650" s="1">
        <v>2.1134259259259259E-2</v>
      </c>
      <c r="F650">
        <v>33</v>
      </c>
      <c r="G650">
        <v>538</v>
      </c>
      <c r="H650">
        <v>77</v>
      </c>
      <c r="I650">
        <v>0</v>
      </c>
      <c r="J650">
        <v>21.69</v>
      </c>
      <c r="K650">
        <v>7.25</v>
      </c>
      <c r="L650">
        <v>0</v>
      </c>
      <c r="M650">
        <v>100</v>
      </c>
      <c r="N650" s="35"/>
      <c r="O650" s="35"/>
      <c r="P650" s="34"/>
      <c r="Q650" s="34"/>
      <c r="R650" s="34"/>
      <c r="S650" s="34"/>
      <c r="T650" s="34"/>
      <c r="U650" s="34"/>
    </row>
    <row r="651" spans="1:21">
      <c r="A651" t="s">
        <v>661</v>
      </c>
      <c r="B651" s="1">
        <v>0.72270833333333329</v>
      </c>
      <c r="C651" s="1">
        <v>0.63042824074074078</v>
      </c>
      <c r="D651" s="1">
        <v>0.06</v>
      </c>
      <c r="E651" s="1">
        <v>3.2268518518518523E-2</v>
      </c>
      <c r="F651">
        <v>46</v>
      </c>
      <c r="G651">
        <v>957</v>
      </c>
      <c r="H651">
        <v>312</v>
      </c>
      <c r="I651">
        <v>34</v>
      </c>
      <c r="J651">
        <v>0</v>
      </c>
      <c r="K651">
        <v>0</v>
      </c>
      <c r="L651">
        <v>0</v>
      </c>
      <c r="M651">
        <v>90.17</v>
      </c>
      <c r="N651" s="35"/>
      <c r="O651" s="35"/>
      <c r="P651" s="34"/>
      <c r="Q651" s="34"/>
      <c r="R651" s="34"/>
      <c r="S651" s="34"/>
      <c r="T651" s="34"/>
      <c r="U651" s="34"/>
    </row>
    <row r="652" spans="1:21">
      <c r="A652" t="s">
        <v>662</v>
      </c>
      <c r="B652" s="1">
        <v>0.20408564814814814</v>
      </c>
      <c r="C652" s="1">
        <v>0.17770833333333333</v>
      </c>
      <c r="D652" s="1">
        <v>2.6354166666666668E-2</v>
      </c>
      <c r="E652" s="1">
        <v>1.1574074074074073E-5</v>
      </c>
      <c r="F652">
        <v>25</v>
      </c>
      <c r="G652">
        <v>238</v>
      </c>
      <c r="H652">
        <v>201</v>
      </c>
      <c r="I652">
        <v>15</v>
      </c>
      <c r="J652">
        <v>0</v>
      </c>
      <c r="K652">
        <v>0</v>
      </c>
      <c r="L652">
        <v>0</v>
      </c>
      <c r="M652">
        <v>93.06</v>
      </c>
      <c r="N652" s="35"/>
      <c r="O652" s="35"/>
      <c r="P652" s="34"/>
      <c r="Q652" s="34"/>
      <c r="R652" s="34"/>
      <c r="S652" s="34"/>
      <c r="T652" s="34"/>
      <c r="U652" s="34"/>
    </row>
    <row r="653" spans="1:21">
      <c r="A653" t="s">
        <v>663</v>
      </c>
      <c r="B653" s="1">
        <v>0.6146759259259259</v>
      </c>
      <c r="C653" s="1">
        <v>0.29746527777777776</v>
      </c>
      <c r="D653" s="1">
        <v>0.14885416666666665</v>
      </c>
      <c r="E653" s="1">
        <v>0.1683449074074074</v>
      </c>
      <c r="F653">
        <v>39</v>
      </c>
      <c r="G653">
        <v>639</v>
      </c>
      <c r="H653">
        <v>168</v>
      </c>
      <c r="I653">
        <v>20</v>
      </c>
      <c r="J653">
        <v>0</v>
      </c>
      <c r="K653">
        <v>0</v>
      </c>
      <c r="L653">
        <v>0</v>
      </c>
      <c r="M653">
        <v>89.36</v>
      </c>
      <c r="N653" s="35"/>
      <c r="O653" s="35"/>
      <c r="P653" s="34"/>
      <c r="Q653" s="34"/>
      <c r="R653" s="34"/>
      <c r="S653" s="34"/>
      <c r="T653" s="34"/>
      <c r="U653" s="34"/>
    </row>
    <row r="654" spans="1:21">
      <c r="A654" t="s">
        <v>664</v>
      </c>
      <c r="B654" s="1">
        <v>0.41268518518518515</v>
      </c>
      <c r="C654" s="1">
        <v>0.38929398148148148</v>
      </c>
      <c r="D654" s="1">
        <v>1.3888888888888889E-3</v>
      </c>
      <c r="E654" s="1">
        <v>2.1990740740740741E-2</v>
      </c>
      <c r="F654">
        <v>20</v>
      </c>
      <c r="G654">
        <v>1080</v>
      </c>
      <c r="H654">
        <v>876</v>
      </c>
      <c r="I654">
        <v>0</v>
      </c>
      <c r="J654">
        <v>12.15</v>
      </c>
      <c r="K654">
        <v>8.89</v>
      </c>
      <c r="L654">
        <v>0</v>
      </c>
      <c r="M654">
        <v>100</v>
      </c>
      <c r="N654" s="35"/>
      <c r="O654" s="35"/>
      <c r="P654" s="34"/>
      <c r="Q654" s="34"/>
      <c r="R654" s="34"/>
      <c r="S654" s="34"/>
      <c r="T654" s="34"/>
      <c r="U654" s="34"/>
    </row>
    <row r="655" spans="1:21">
      <c r="A655" t="s">
        <v>665</v>
      </c>
      <c r="B655" s="1">
        <v>0.89498842592592587</v>
      </c>
      <c r="C655" s="1">
        <v>0.49564814814814812</v>
      </c>
      <c r="D655" s="1">
        <v>0.13891203703703703</v>
      </c>
      <c r="E655" s="1">
        <v>0.26041666666666669</v>
      </c>
      <c r="F655">
        <v>51</v>
      </c>
      <c r="G655">
        <v>910</v>
      </c>
      <c r="H655">
        <v>87</v>
      </c>
      <c r="I655">
        <v>4</v>
      </c>
      <c r="J655">
        <v>0</v>
      </c>
      <c r="K655">
        <v>0</v>
      </c>
      <c r="L655">
        <v>0</v>
      </c>
      <c r="M655">
        <v>95.6</v>
      </c>
      <c r="N655" s="35"/>
      <c r="O655" s="35"/>
      <c r="P655" s="34"/>
      <c r="Q655" s="34"/>
      <c r="R655" s="34"/>
      <c r="S655" s="34"/>
      <c r="T655" s="34"/>
      <c r="U655" s="34"/>
    </row>
    <row r="656" spans="1:21">
      <c r="A656" t="s">
        <v>666</v>
      </c>
      <c r="B656" s="1">
        <v>0.2920949074074074</v>
      </c>
      <c r="C656" s="1">
        <v>0.23315972222222223</v>
      </c>
      <c r="D656" s="1">
        <v>2.1423611111111112E-2</v>
      </c>
      <c r="E656" s="1">
        <v>3.7499999999999999E-2</v>
      </c>
      <c r="F656">
        <v>420</v>
      </c>
      <c r="G656">
        <v>285</v>
      </c>
      <c r="H656">
        <v>277</v>
      </c>
      <c r="I656">
        <v>48</v>
      </c>
      <c r="J656">
        <v>0</v>
      </c>
      <c r="K656">
        <v>0</v>
      </c>
      <c r="L656">
        <v>0</v>
      </c>
      <c r="M656">
        <v>85.23</v>
      </c>
      <c r="N656" s="35"/>
      <c r="O656" s="35"/>
      <c r="P656" s="34"/>
      <c r="Q656" s="34"/>
      <c r="R656" s="34"/>
      <c r="S656" s="34"/>
      <c r="T656" s="34"/>
      <c r="U656" s="34"/>
    </row>
    <row r="657" spans="1:21">
      <c r="A657" t="s">
        <v>667</v>
      </c>
      <c r="B657" s="1">
        <v>0.58527777777777779</v>
      </c>
      <c r="C657" s="1">
        <v>0.19106481481481483</v>
      </c>
      <c r="D657" s="1">
        <v>0.33503472222222225</v>
      </c>
      <c r="E657" s="1">
        <v>5.9166666666666666E-2</v>
      </c>
      <c r="F657">
        <v>60</v>
      </c>
      <c r="G657">
        <v>580</v>
      </c>
      <c r="H657">
        <v>559</v>
      </c>
      <c r="I657">
        <v>32</v>
      </c>
      <c r="J657">
        <v>0</v>
      </c>
      <c r="K657">
        <v>0</v>
      </c>
      <c r="L657">
        <v>0</v>
      </c>
      <c r="M657">
        <v>94.59</v>
      </c>
      <c r="N657" s="35"/>
      <c r="O657" s="35"/>
      <c r="P657" s="34"/>
      <c r="Q657" s="34"/>
      <c r="R657" s="34"/>
      <c r="S657" s="34"/>
      <c r="T657" s="34"/>
      <c r="U657" s="34"/>
    </row>
    <row r="658" spans="1:21">
      <c r="A658" t="s">
        <v>668</v>
      </c>
      <c r="B658" s="1">
        <v>0.24315972222222224</v>
      </c>
      <c r="C658" s="1">
        <v>0.19150462962962964</v>
      </c>
      <c r="D658" s="1">
        <v>3.3333333333333333E-2</v>
      </c>
      <c r="E658" s="1">
        <v>1.832175925925926E-2</v>
      </c>
      <c r="F658">
        <v>43</v>
      </c>
      <c r="G658">
        <v>502</v>
      </c>
      <c r="H658">
        <v>488</v>
      </c>
      <c r="I658">
        <v>25</v>
      </c>
      <c r="J658">
        <v>0</v>
      </c>
      <c r="K658">
        <v>0</v>
      </c>
      <c r="L658">
        <v>0</v>
      </c>
      <c r="M658">
        <v>95.13</v>
      </c>
      <c r="N658" s="35"/>
      <c r="O658" s="35"/>
      <c r="P658" s="34"/>
      <c r="Q658" s="34"/>
      <c r="R658" s="34"/>
      <c r="S658" s="34"/>
      <c r="T658" s="34"/>
      <c r="U658" s="34"/>
    </row>
    <row r="659" spans="1:21">
      <c r="A659" t="s">
        <v>669</v>
      </c>
      <c r="B659" s="1">
        <v>0.98457175925925933</v>
      </c>
      <c r="C659" s="1">
        <v>0.73340277777777774</v>
      </c>
      <c r="D659" s="1">
        <v>3.2499999999999994E-2</v>
      </c>
      <c r="E659" s="1">
        <v>0.21865740740740738</v>
      </c>
      <c r="F659">
        <v>115</v>
      </c>
      <c r="G659">
        <v>1940</v>
      </c>
      <c r="H659">
        <v>378</v>
      </c>
      <c r="I659">
        <v>108</v>
      </c>
      <c r="J659">
        <v>0</v>
      </c>
      <c r="K659">
        <v>0</v>
      </c>
      <c r="L659">
        <v>0</v>
      </c>
      <c r="M659">
        <v>77.78</v>
      </c>
      <c r="N659" s="35"/>
      <c r="O659" s="35"/>
      <c r="P659" s="34"/>
      <c r="Q659" s="34"/>
      <c r="R659" s="34"/>
      <c r="S659" s="34"/>
      <c r="T659" s="34"/>
      <c r="U659" s="34"/>
    </row>
    <row r="660" spans="1:21">
      <c r="A660" t="s">
        <v>670</v>
      </c>
      <c r="B660" s="1">
        <v>0.19806712962962961</v>
      </c>
      <c r="C660" s="1">
        <v>0.13125000000000001</v>
      </c>
      <c r="D660" s="1">
        <v>6.2928240740740743E-2</v>
      </c>
      <c r="E660" s="1">
        <v>3.8773148148148143E-3</v>
      </c>
      <c r="F660">
        <v>100</v>
      </c>
      <c r="G660">
        <v>326</v>
      </c>
      <c r="H660">
        <v>0</v>
      </c>
      <c r="I660">
        <v>0</v>
      </c>
      <c r="J660">
        <v>0</v>
      </c>
      <c r="K660">
        <v>0</v>
      </c>
      <c r="L660">
        <v>0</v>
      </c>
      <c r="N660" s="35"/>
      <c r="O660" s="35"/>
      <c r="P660" s="34"/>
      <c r="Q660" s="34"/>
      <c r="R660" s="34"/>
      <c r="S660" s="34"/>
      <c r="T660" s="34"/>
      <c r="U660" s="34"/>
    </row>
    <row r="661" spans="1:21">
      <c r="A661" t="s">
        <v>671</v>
      </c>
      <c r="B661" s="1">
        <v>0.49232638888888891</v>
      </c>
      <c r="C661" s="1">
        <v>0.28375</v>
      </c>
      <c r="D661" s="1">
        <v>2.6296296296296293E-2</v>
      </c>
      <c r="E661" s="1">
        <v>0.18226851851851852</v>
      </c>
      <c r="F661">
        <v>19</v>
      </c>
      <c r="G661">
        <v>520</v>
      </c>
      <c r="H661">
        <v>0</v>
      </c>
      <c r="I661">
        <v>0</v>
      </c>
      <c r="J661">
        <v>0</v>
      </c>
      <c r="K661">
        <v>0</v>
      </c>
      <c r="L661">
        <v>0</v>
      </c>
      <c r="N661" s="35"/>
      <c r="O661" s="35"/>
      <c r="P661" s="34"/>
      <c r="Q661" s="34"/>
      <c r="R661" s="34"/>
      <c r="S661" s="34"/>
      <c r="T661" s="34"/>
      <c r="U661" s="34"/>
    </row>
    <row r="662" spans="1:21">
      <c r="A662" t="s">
        <v>672</v>
      </c>
      <c r="B662" s="1">
        <v>0.46981481481481485</v>
      </c>
      <c r="C662" s="1">
        <v>0.24277777777777776</v>
      </c>
      <c r="D662" s="1">
        <v>1.0555555555555554E-2</v>
      </c>
      <c r="E662" s="1">
        <v>0.21646990740740743</v>
      </c>
      <c r="F662">
        <v>13</v>
      </c>
      <c r="G662">
        <v>502</v>
      </c>
      <c r="H662">
        <v>242</v>
      </c>
      <c r="I662">
        <v>8</v>
      </c>
      <c r="J662">
        <v>9.26</v>
      </c>
      <c r="K662">
        <v>8.69</v>
      </c>
      <c r="L662">
        <v>0.91</v>
      </c>
      <c r="M662">
        <v>96.8</v>
      </c>
      <c r="N662" s="35"/>
      <c r="O662" s="35"/>
      <c r="P662" s="34"/>
      <c r="Q662" s="34"/>
      <c r="R662" s="34"/>
      <c r="S662" s="34"/>
      <c r="T662" s="34"/>
      <c r="U662" s="34"/>
    </row>
    <row r="663" spans="1:21">
      <c r="A663" t="s">
        <v>673</v>
      </c>
      <c r="B663" s="1">
        <v>0.27324074074074073</v>
      </c>
      <c r="C663" s="1">
        <v>0.17202546296296295</v>
      </c>
      <c r="D663" s="1">
        <v>9.4212962962962957E-3</v>
      </c>
      <c r="E663" s="1">
        <v>9.178240740740741E-2</v>
      </c>
      <c r="F663">
        <v>21</v>
      </c>
      <c r="G663">
        <v>315</v>
      </c>
      <c r="H663">
        <v>2</v>
      </c>
      <c r="I663">
        <v>0</v>
      </c>
      <c r="J663">
        <v>0</v>
      </c>
      <c r="K663">
        <v>0</v>
      </c>
      <c r="L663">
        <v>0</v>
      </c>
      <c r="M663">
        <v>100</v>
      </c>
      <c r="N663" s="35"/>
      <c r="O663" s="35"/>
      <c r="P663" s="34"/>
      <c r="Q663" s="34"/>
      <c r="R663" s="34"/>
      <c r="S663" s="34"/>
      <c r="T663" s="34"/>
      <c r="U663" s="34"/>
    </row>
    <row r="664" spans="1:21">
      <c r="A664" t="s">
        <v>674</v>
      </c>
      <c r="B664" s="1">
        <v>0.58913194444444439</v>
      </c>
      <c r="C664" s="1">
        <v>0.34942129629629631</v>
      </c>
      <c r="D664" s="1">
        <v>0.18519675925925927</v>
      </c>
      <c r="E664" s="1">
        <v>5.451388888888889E-2</v>
      </c>
      <c r="F664">
        <v>94</v>
      </c>
      <c r="G664">
        <v>1500</v>
      </c>
      <c r="H664">
        <v>611</v>
      </c>
      <c r="I664">
        <v>88</v>
      </c>
      <c r="J664">
        <v>0</v>
      </c>
      <c r="K664">
        <v>0</v>
      </c>
      <c r="L664">
        <v>0</v>
      </c>
      <c r="M664">
        <v>87.41</v>
      </c>
      <c r="N664" s="35"/>
      <c r="O664" s="35"/>
      <c r="P664" s="34"/>
      <c r="Q664" s="34"/>
      <c r="R664" s="34"/>
      <c r="S664" s="34"/>
      <c r="T664" s="34"/>
      <c r="U664" s="34"/>
    </row>
    <row r="665" spans="1:21">
      <c r="A665" t="s">
        <v>675</v>
      </c>
      <c r="B665" s="1">
        <v>0.14652777777777778</v>
      </c>
      <c r="C665" s="1">
        <v>8.2662037037037034E-2</v>
      </c>
      <c r="D665" s="1">
        <v>3.7928240740740742E-2</v>
      </c>
      <c r="E665" s="1">
        <v>2.5937500000000002E-2</v>
      </c>
      <c r="F665">
        <v>42</v>
      </c>
      <c r="G665">
        <v>405</v>
      </c>
      <c r="H665">
        <v>476</v>
      </c>
      <c r="I665">
        <v>51</v>
      </c>
      <c r="J665">
        <v>0</v>
      </c>
      <c r="K665">
        <v>0</v>
      </c>
      <c r="L665">
        <v>0</v>
      </c>
      <c r="M665">
        <v>90.32</v>
      </c>
      <c r="N665" s="35"/>
      <c r="O665" s="35"/>
      <c r="P665" s="34"/>
      <c r="Q665" s="34"/>
      <c r="R665" s="34"/>
      <c r="S665" s="34"/>
      <c r="T665" s="34"/>
      <c r="U665" s="34"/>
    </row>
    <row r="666" spans="1:21">
      <c r="A666" t="s">
        <v>676</v>
      </c>
      <c r="B666" s="1">
        <v>0.36335648148148153</v>
      </c>
      <c r="C666" s="1">
        <v>0.32508101851851851</v>
      </c>
      <c r="D666" s="1">
        <v>1.269675925925926E-2</v>
      </c>
      <c r="E666" s="1">
        <v>2.5567129629629634E-2</v>
      </c>
      <c r="F666">
        <v>77</v>
      </c>
      <c r="G666">
        <v>626</v>
      </c>
      <c r="H666">
        <v>336</v>
      </c>
      <c r="I666">
        <v>83</v>
      </c>
      <c r="J666">
        <v>0</v>
      </c>
      <c r="K666">
        <v>0</v>
      </c>
      <c r="L666">
        <v>0</v>
      </c>
      <c r="M666">
        <v>80.19</v>
      </c>
      <c r="N666" s="35"/>
      <c r="O666" s="35"/>
      <c r="P666" s="34"/>
      <c r="Q666" s="34"/>
      <c r="R666" s="34"/>
      <c r="S666" s="34"/>
      <c r="T666" s="34"/>
      <c r="U666" s="34"/>
    </row>
    <row r="667" spans="1:21">
      <c r="A667" t="s">
        <v>677</v>
      </c>
      <c r="B667" s="1">
        <v>0.19765046296296296</v>
      </c>
      <c r="C667" s="1">
        <v>0.16927083333333334</v>
      </c>
      <c r="D667" s="1">
        <v>2.5937500000000002E-2</v>
      </c>
      <c r="E667" s="1">
        <v>2.4421296296296296E-3</v>
      </c>
      <c r="F667">
        <v>95</v>
      </c>
      <c r="G667">
        <v>155</v>
      </c>
      <c r="H667">
        <v>0</v>
      </c>
      <c r="I667">
        <v>0</v>
      </c>
      <c r="J667">
        <v>0</v>
      </c>
      <c r="K667">
        <v>0</v>
      </c>
      <c r="L667">
        <v>0</v>
      </c>
      <c r="N667" s="35"/>
      <c r="O667" s="35"/>
      <c r="P667" s="34"/>
      <c r="Q667" s="34"/>
      <c r="R667" s="34"/>
      <c r="S667" s="34"/>
      <c r="T667" s="34"/>
      <c r="U667" s="34"/>
    </row>
    <row r="668" spans="1:21">
      <c r="A668" t="s">
        <v>678</v>
      </c>
      <c r="B668" s="1">
        <v>0</v>
      </c>
      <c r="C668" s="1">
        <v>0</v>
      </c>
      <c r="D668" s="1">
        <v>0</v>
      </c>
      <c r="E668" s="1">
        <v>0</v>
      </c>
      <c r="F668">
        <v>0</v>
      </c>
      <c r="G668">
        <v>0</v>
      </c>
      <c r="H668">
        <v>117</v>
      </c>
      <c r="I668">
        <v>9</v>
      </c>
      <c r="J668">
        <v>0</v>
      </c>
      <c r="K668">
        <v>0</v>
      </c>
      <c r="L668">
        <v>0</v>
      </c>
      <c r="M668">
        <v>92.86</v>
      </c>
      <c r="N668" s="35"/>
      <c r="O668" s="35"/>
      <c r="P668" s="34"/>
      <c r="Q668" s="34"/>
      <c r="R668" s="34"/>
      <c r="S668" s="34"/>
      <c r="T668" s="34"/>
      <c r="U668" s="34"/>
    </row>
    <row r="669" spans="1:21">
      <c r="A669" t="s">
        <v>679</v>
      </c>
      <c r="B669" s="1">
        <v>0.45133101851851848</v>
      </c>
      <c r="C669" s="1">
        <v>0.35074074074074074</v>
      </c>
      <c r="D669" s="1">
        <v>7.6504629629629631E-3</v>
      </c>
      <c r="E669" s="1">
        <v>9.2928240740740742E-2</v>
      </c>
      <c r="F669">
        <v>38</v>
      </c>
      <c r="G669">
        <v>730</v>
      </c>
      <c r="H669">
        <v>242</v>
      </c>
      <c r="I669">
        <v>12</v>
      </c>
      <c r="J669">
        <v>0</v>
      </c>
      <c r="K669">
        <v>0</v>
      </c>
      <c r="L669">
        <v>0</v>
      </c>
      <c r="M669">
        <v>95.28</v>
      </c>
      <c r="N669" s="35"/>
      <c r="O669" s="35"/>
      <c r="P669" s="34"/>
      <c r="Q669" s="34"/>
      <c r="R669" s="34"/>
      <c r="S669" s="34"/>
      <c r="T669" s="34"/>
      <c r="U669" s="34"/>
    </row>
    <row r="670" spans="1:21">
      <c r="A670" t="s">
        <v>680</v>
      </c>
      <c r="B670" s="1">
        <v>0.51027777777777772</v>
      </c>
      <c r="C670" s="1">
        <v>0.30593750000000003</v>
      </c>
      <c r="D670" s="1">
        <v>0.19462962962962962</v>
      </c>
      <c r="E670" s="1">
        <v>9.6990740740740735E-3</v>
      </c>
      <c r="F670">
        <v>19</v>
      </c>
      <c r="G670">
        <v>387</v>
      </c>
      <c r="H670">
        <v>109</v>
      </c>
      <c r="I670">
        <v>7</v>
      </c>
      <c r="J670">
        <v>0</v>
      </c>
      <c r="K670">
        <v>0</v>
      </c>
      <c r="L670">
        <v>0</v>
      </c>
      <c r="M670">
        <v>93.97</v>
      </c>
      <c r="N670" s="35"/>
      <c r="O670" s="35"/>
      <c r="P670" s="34"/>
      <c r="Q670" s="34"/>
      <c r="R670" s="34"/>
      <c r="S670" s="34"/>
      <c r="T670" s="34"/>
      <c r="U670" s="34"/>
    </row>
    <row r="671" spans="1:21">
      <c r="A671" t="s">
        <v>681</v>
      </c>
      <c r="B671" s="1">
        <v>0.35714120370370367</v>
      </c>
      <c r="C671" s="1">
        <v>0.27270833333333333</v>
      </c>
      <c r="D671" s="1">
        <v>5.167824074074074E-2</v>
      </c>
      <c r="E671" s="1">
        <v>3.2743055555555553E-2</v>
      </c>
      <c r="F671">
        <v>59</v>
      </c>
      <c r="G671">
        <v>995</v>
      </c>
      <c r="H671">
        <v>909</v>
      </c>
      <c r="I671">
        <v>67</v>
      </c>
      <c r="J671">
        <v>0</v>
      </c>
      <c r="K671">
        <v>0</v>
      </c>
      <c r="L671">
        <v>0</v>
      </c>
      <c r="M671">
        <v>93.14</v>
      </c>
      <c r="N671" s="35"/>
      <c r="O671" s="35"/>
      <c r="P671" s="34"/>
      <c r="Q671" s="34"/>
      <c r="R671" s="34"/>
      <c r="S671" s="34"/>
      <c r="T671" s="34"/>
      <c r="U671" s="34"/>
    </row>
    <row r="672" spans="1:21">
      <c r="A672" t="s">
        <v>682</v>
      </c>
      <c r="B672" s="1">
        <v>0.64641203703703709</v>
      </c>
      <c r="C672" s="1">
        <v>0.38298611111111108</v>
      </c>
      <c r="D672" s="1">
        <v>0.10509259259259258</v>
      </c>
      <c r="E672" s="1">
        <v>0.15832175925925926</v>
      </c>
      <c r="F672">
        <v>41</v>
      </c>
      <c r="G672">
        <v>876</v>
      </c>
      <c r="H672">
        <v>202</v>
      </c>
      <c r="I672">
        <v>26</v>
      </c>
      <c r="J672">
        <v>0</v>
      </c>
      <c r="K672">
        <v>0</v>
      </c>
      <c r="L672">
        <v>0</v>
      </c>
      <c r="M672">
        <v>88.6</v>
      </c>
      <c r="N672" s="35"/>
      <c r="O672" s="35"/>
      <c r="P672" s="34"/>
      <c r="Q672" s="34"/>
      <c r="R672" s="34"/>
      <c r="S672" s="34"/>
      <c r="T672" s="34"/>
      <c r="U672" s="34"/>
    </row>
    <row r="673" spans="1:21">
      <c r="A673" t="s">
        <v>683</v>
      </c>
      <c r="B673" s="1">
        <v>0.17493055555555556</v>
      </c>
      <c r="C673" s="1">
        <v>0.14638888888888887</v>
      </c>
      <c r="D673" s="1">
        <v>1.042824074074074E-2</v>
      </c>
      <c r="E673" s="1">
        <v>1.8101851851851852E-2</v>
      </c>
      <c r="F673">
        <v>25</v>
      </c>
      <c r="G673">
        <v>274</v>
      </c>
      <c r="H673">
        <v>209</v>
      </c>
      <c r="I673">
        <v>14</v>
      </c>
      <c r="J673">
        <v>18.98</v>
      </c>
      <c r="K673">
        <v>21.7</v>
      </c>
      <c r="L673">
        <v>0.77</v>
      </c>
      <c r="M673">
        <v>93.72</v>
      </c>
      <c r="N673" s="35"/>
      <c r="O673" s="35"/>
      <c r="P673" s="34"/>
      <c r="Q673" s="34"/>
      <c r="R673" s="34"/>
      <c r="S673" s="34"/>
      <c r="T673" s="34"/>
      <c r="U673" s="34"/>
    </row>
    <row r="674" spans="1:21">
      <c r="A674" t="s">
        <v>684</v>
      </c>
      <c r="B674" s="1">
        <v>0.29682870370370368</v>
      </c>
      <c r="C674" s="1">
        <v>0.19660879629629627</v>
      </c>
      <c r="D674" s="1">
        <v>3.9490740740740743E-2</v>
      </c>
      <c r="E674" s="1">
        <v>6.0729166666666667E-2</v>
      </c>
      <c r="F674">
        <v>61</v>
      </c>
      <c r="G674">
        <v>553</v>
      </c>
      <c r="H674">
        <v>787</v>
      </c>
      <c r="I674">
        <v>88</v>
      </c>
      <c r="J674">
        <v>0</v>
      </c>
      <c r="K674">
        <v>0</v>
      </c>
      <c r="L674">
        <v>0</v>
      </c>
      <c r="M674">
        <v>89.94</v>
      </c>
      <c r="N674" s="35"/>
      <c r="O674" s="35"/>
      <c r="P674" s="34"/>
      <c r="Q674" s="34"/>
      <c r="R674" s="34"/>
      <c r="S674" s="34"/>
      <c r="T674" s="34"/>
      <c r="U674" s="34"/>
    </row>
    <row r="675" spans="1:21">
      <c r="A675" t="s">
        <v>685</v>
      </c>
      <c r="B675" s="10">
        <v>1.4610416666666666</v>
      </c>
      <c r="C675" s="1">
        <v>0.65765046296296303</v>
      </c>
      <c r="D675" s="1">
        <v>0.56563657407407408</v>
      </c>
      <c r="E675" s="1">
        <v>0.23775462962962965</v>
      </c>
      <c r="F675">
        <v>79</v>
      </c>
      <c r="G675">
        <v>1398</v>
      </c>
      <c r="H675">
        <v>788</v>
      </c>
      <c r="I675">
        <v>61</v>
      </c>
      <c r="J675">
        <v>0</v>
      </c>
      <c r="K675">
        <v>0</v>
      </c>
      <c r="L675">
        <v>0</v>
      </c>
      <c r="M675">
        <v>92.82</v>
      </c>
      <c r="N675" s="35"/>
      <c r="O675" s="35"/>
      <c r="P675" s="34"/>
      <c r="Q675" s="34"/>
      <c r="R675" s="34"/>
      <c r="S675" s="34"/>
      <c r="T675" s="34"/>
      <c r="U675" s="34"/>
    </row>
    <row r="676" spans="1:21">
      <c r="A676" t="s">
        <v>686</v>
      </c>
      <c r="B676" s="1">
        <v>0.45780092592592592</v>
      </c>
      <c r="C676" s="1">
        <v>0.27206018518518521</v>
      </c>
      <c r="D676" s="1">
        <v>3.7754629629629631E-2</v>
      </c>
      <c r="E676" s="1">
        <v>0.14798611111111112</v>
      </c>
      <c r="F676">
        <v>131</v>
      </c>
      <c r="G676">
        <v>859</v>
      </c>
      <c r="H676">
        <v>762</v>
      </c>
      <c r="I676">
        <v>132</v>
      </c>
      <c r="J676">
        <v>0</v>
      </c>
      <c r="K676">
        <v>0</v>
      </c>
      <c r="L676">
        <v>0</v>
      </c>
      <c r="M676">
        <v>85.23</v>
      </c>
      <c r="N676" s="35"/>
      <c r="O676" s="35"/>
      <c r="P676" s="34"/>
      <c r="Q676" s="34"/>
      <c r="R676" s="34"/>
      <c r="S676" s="34"/>
      <c r="T676" s="34"/>
      <c r="U676" s="34"/>
    </row>
    <row r="677" spans="1:21">
      <c r="A677" t="s">
        <v>687</v>
      </c>
      <c r="B677" s="1">
        <v>1.7499999999999998E-2</v>
      </c>
      <c r="C677" s="1">
        <v>1.2916666666666667E-2</v>
      </c>
      <c r="D677" s="1">
        <v>1.7476851851851852E-3</v>
      </c>
      <c r="E677" s="1">
        <v>2.8240740740740739E-3</v>
      </c>
      <c r="F677">
        <v>13</v>
      </c>
      <c r="G677">
        <v>14</v>
      </c>
      <c r="H677">
        <v>1</v>
      </c>
      <c r="I677">
        <v>317</v>
      </c>
      <c r="J677">
        <v>0</v>
      </c>
      <c r="K677">
        <v>0</v>
      </c>
      <c r="L677">
        <v>0</v>
      </c>
      <c r="M677">
        <v>0.31</v>
      </c>
      <c r="N677" s="35"/>
      <c r="O677" s="35"/>
      <c r="P677" s="34"/>
      <c r="Q677" s="34"/>
      <c r="R677" s="34"/>
      <c r="S677" s="34"/>
      <c r="T677" s="34"/>
      <c r="U677" s="34"/>
    </row>
    <row r="678" spans="1:21">
      <c r="A678" t="s">
        <v>688</v>
      </c>
      <c r="B678" s="1">
        <v>0.40787037037037038</v>
      </c>
      <c r="C678" s="1">
        <v>0.32135416666666666</v>
      </c>
      <c r="D678" s="1">
        <v>3.6539351851851851E-2</v>
      </c>
      <c r="E678" s="1">
        <v>4.9965277777777782E-2</v>
      </c>
      <c r="F678">
        <v>128</v>
      </c>
      <c r="G678">
        <v>1093</v>
      </c>
      <c r="H678">
        <v>1040</v>
      </c>
      <c r="I678">
        <v>95</v>
      </c>
      <c r="J678">
        <v>0</v>
      </c>
      <c r="K678">
        <v>0</v>
      </c>
      <c r="L678">
        <v>0</v>
      </c>
      <c r="M678">
        <v>91.63</v>
      </c>
      <c r="N678" s="35"/>
      <c r="O678" s="35"/>
      <c r="P678" s="34"/>
      <c r="Q678" s="34"/>
      <c r="R678" s="34"/>
      <c r="S678" s="34"/>
      <c r="T678" s="34"/>
      <c r="U678" s="34"/>
    </row>
    <row r="679" spans="1:21">
      <c r="A679" t="s">
        <v>689</v>
      </c>
      <c r="B679" s="1">
        <v>9.2939814814814822E-2</v>
      </c>
      <c r="C679" s="1">
        <v>7.7037037037037029E-2</v>
      </c>
      <c r="D679" s="1">
        <v>1.1956018518518517E-2</v>
      </c>
      <c r="E679" s="1">
        <v>3.9351851851851857E-3</v>
      </c>
      <c r="F679">
        <v>20</v>
      </c>
      <c r="G679">
        <v>246</v>
      </c>
      <c r="H679">
        <v>247</v>
      </c>
      <c r="I679">
        <v>9</v>
      </c>
      <c r="J679">
        <v>0</v>
      </c>
      <c r="K679">
        <v>0</v>
      </c>
      <c r="L679">
        <v>0</v>
      </c>
      <c r="M679">
        <v>96.48</v>
      </c>
      <c r="N679" s="35"/>
      <c r="O679" s="35"/>
      <c r="P679" s="34"/>
      <c r="Q679" s="34"/>
      <c r="R679" s="34"/>
      <c r="S679" s="34"/>
      <c r="T679" s="34"/>
      <c r="U679" s="34"/>
    </row>
    <row r="680" spans="1:21">
      <c r="A680" t="s">
        <v>690</v>
      </c>
      <c r="B680" s="1">
        <v>0.45165509259259262</v>
      </c>
      <c r="C680" s="1">
        <v>0.30070601851851853</v>
      </c>
      <c r="D680" s="1">
        <v>0.11009259259259259</v>
      </c>
      <c r="E680" s="1">
        <v>4.0844907407407406E-2</v>
      </c>
      <c r="F680">
        <v>26</v>
      </c>
      <c r="G680">
        <v>527</v>
      </c>
      <c r="H680">
        <v>102</v>
      </c>
      <c r="I680">
        <v>9</v>
      </c>
      <c r="J680">
        <v>0</v>
      </c>
      <c r="K680">
        <v>0</v>
      </c>
      <c r="L680">
        <v>0</v>
      </c>
      <c r="M680">
        <v>91.89</v>
      </c>
      <c r="N680" s="35"/>
      <c r="O680" s="35"/>
      <c r="P680" s="34"/>
      <c r="Q680" s="34"/>
      <c r="R680" s="34"/>
      <c r="S680" s="34"/>
      <c r="T680" s="34"/>
      <c r="U680" s="34"/>
    </row>
    <row r="681" spans="1:21">
      <c r="A681" t="s">
        <v>691</v>
      </c>
      <c r="B681" s="1">
        <v>0.49653935185185188</v>
      </c>
      <c r="C681" s="1">
        <v>0.32530092592592591</v>
      </c>
      <c r="D681" s="1">
        <v>3.9814814814814817E-2</v>
      </c>
      <c r="E681" s="1">
        <v>0.13142361111111112</v>
      </c>
      <c r="F681">
        <v>55</v>
      </c>
      <c r="G681">
        <v>696</v>
      </c>
      <c r="H681">
        <v>503</v>
      </c>
      <c r="I681">
        <v>84</v>
      </c>
      <c r="J681">
        <v>0</v>
      </c>
      <c r="K681">
        <v>0</v>
      </c>
      <c r="L681">
        <v>0</v>
      </c>
      <c r="M681">
        <v>85.69</v>
      </c>
      <c r="N681" s="35"/>
      <c r="O681" s="35"/>
      <c r="P681" s="34"/>
      <c r="Q681" s="34"/>
      <c r="R681" s="34"/>
      <c r="S681" s="34"/>
      <c r="T681" s="34"/>
      <c r="U681" s="34"/>
    </row>
    <row r="682" spans="1:21">
      <c r="A682" t="s">
        <v>692</v>
      </c>
      <c r="B682" s="1">
        <v>0.65615740740740736</v>
      </c>
      <c r="C682" s="1">
        <v>0.50086805555555558</v>
      </c>
      <c r="D682" s="1">
        <v>3.9976851851851854E-2</v>
      </c>
      <c r="E682" s="1">
        <v>0.11530092592592593</v>
      </c>
      <c r="F682">
        <v>35</v>
      </c>
      <c r="G682">
        <v>897</v>
      </c>
      <c r="H682">
        <v>203</v>
      </c>
      <c r="I682">
        <v>35</v>
      </c>
      <c r="J682">
        <v>0</v>
      </c>
      <c r="K682">
        <v>0</v>
      </c>
      <c r="L682">
        <v>0</v>
      </c>
      <c r="M682">
        <v>85.29</v>
      </c>
      <c r="N682" s="35"/>
      <c r="O682" s="35"/>
      <c r="P682" s="34"/>
      <c r="Q682" s="34"/>
      <c r="R682" s="34"/>
      <c r="S682" s="34"/>
      <c r="T682" s="34"/>
      <c r="U682" s="34"/>
    </row>
    <row r="683" spans="1:21">
      <c r="A683" t="s">
        <v>693</v>
      </c>
      <c r="B683" s="1">
        <v>0.23679398148148148</v>
      </c>
      <c r="C683" s="1">
        <v>0.16550925925925927</v>
      </c>
      <c r="D683" s="1">
        <v>3.7615740740740741E-2</v>
      </c>
      <c r="E683" s="1">
        <v>3.3657407407407407E-2</v>
      </c>
      <c r="F683">
        <v>32</v>
      </c>
      <c r="G683">
        <v>127</v>
      </c>
      <c r="H683">
        <v>0</v>
      </c>
      <c r="I683">
        <v>0</v>
      </c>
      <c r="J683">
        <v>0</v>
      </c>
      <c r="K683">
        <v>0</v>
      </c>
      <c r="L683">
        <v>0</v>
      </c>
      <c r="N683" s="35"/>
      <c r="O683" s="35"/>
      <c r="P683" s="34"/>
      <c r="Q683" s="34"/>
      <c r="R683" s="34"/>
      <c r="S683" s="34"/>
      <c r="T683" s="34"/>
      <c r="U683" s="34"/>
    </row>
    <row r="684" spans="1:21">
      <c r="A684" t="s">
        <v>694</v>
      </c>
      <c r="B684" s="1">
        <v>0.39501157407407406</v>
      </c>
      <c r="C684" s="1">
        <v>0.22918981481481482</v>
      </c>
      <c r="D684" s="1">
        <v>0.13155092592592593</v>
      </c>
      <c r="E684" s="1">
        <v>3.4247685185185187E-2</v>
      </c>
      <c r="F684">
        <v>87</v>
      </c>
      <c r="G684">
        <v>773</v>
      </c>
      <c r="H684">
        <v>932</v>
      </c>
      <c r="I684">
        <v>100</v>
      </c>
      <c r="J684">
        <v>0</v>
      </c>
      <c r="K684">
        <v>0</v>
      </c>
      <c r="L684">
        <v>0</v>
      </c>
      <c r="M684">
        <v>90.31</v>
      </c>
      <c r="N684" s="35"/>
      <c r="O684" s="35"/>
      <c r="P684" s="34"/>
      <c r="Q684" s="34"/>
      <c r="R684" s="34"/>
      <c r="S684" s="34"/>
      <c r="T684" s="34"/>
      <c r="U684" s="34"/>
    </row>
    <row r="685" spans="1:21">
      <c r="A685" t="s">
        <v>695</v>
      </c>
      <c r="B685" s="1">
        <v>0.69673611111111111</v>
      </c>
      <c r="C685" s="1">
        <v>0.36616898148148147</v>
      </c>
      <c r="D685" s="1">
        <v>0.17123842592592595</v>
      </c>
      <c r="E685" s="1">
        <v>0.15932870370370369</v>
      </c>
      <c r="F685">
        <v>71</v>
      </c>
      <c r="G685">
        <v>1642</v>
      </c>
      <c r="H685">
        <v>169</v>
      </c>
      <c r="I685">
        <v>6</v>
      </c>
      <c r="J685">
        <v>48.93</v>
      </c>
      <c r="K685">
        <v>16.420000000000002</v>
      </c>
      <c r="L685">
        <v>0.08</v>
      </c>
      <c r="M685">
        <v>96.57</v>
      </c>
      <c r="N685" s="35"/>
      <c r="O685" s="35"/>
      <c r="P685" s="34"/>
      <c r="Q685" s="34"/>
      <c r="R685" s="34"/>
      <c r="S685" s="34"/>
      <c r="T685" s="34"/>
      <c r="U685" s="34"/>
    </row>
    <row r="686" spans="1:21">
      <c r="A686" t="s">
        <v>696</v>
      </c>
      <c r="B686" s="1">
        <v>0.23271990740740742</v>
      </c>
      <c r="C686" s="1">
        <v>0.13765046296296296</v>
      </c>
      <c r="D686" s="1">
        <v>6.3912037037037031E-2</v>
      </c>
      <c r="E686" s="1">
        <v>3.1145833333333334E-2</v>
      </c>
      <c r="F686">
        <v>57</v>
      </c>
      <c r="G686">
        <v>677</v>
      </c>
      <c r="H686">
        <v>416</v>
      </c>
      <c r="I686">
        <v>28</v>
      </c>
      <c r="J686">
        <v>0</v>
      </c>
      <c r="K686">
        <v>0</v>
      </c>
      <c r="L686">
        <v>0</v>
      </c>
      <c r="M686">
        <v>93.69</v>
      </c>
      <c r="N686" s="35"/>
      <c r="O686" s="35"/>
      <c r="P686" s="34"/>
      <c r="Q686" s="34"/>
      <c r="R686" s="34"/>
      <c r="S686" s="34"/>
      <c r="T686" s="34"/>
      <c r="U686" s="34"/>
    </row>
    <row r="687" spans="1:21">
      <c r="A687" t="s">
        <v>697</v>
      </c>
      <c r="B687" s="1">
        <v>0.24152777777777779</v>
      </c>
      <c r="C687" s="1">
        <v>0.16813657407407409</v>
      </c>
      <c r="D687" s="1">
        <v>2.7939814814814817E-2</v>
      </c>
      <c r="E687" s="1">
        <v>4.5439814814814815E-2</v>
      </c>
      <c r="F687">
        <v>21</v>
      </c>
      <c r="G687">
        <v>176</v>
      </c>
      <c r="H687">
        <v>0</v>
      </c>
      <c r="I687">
        <v>0</v>
      </c>
      <c r="J687">
        <v>0</v>
      </c>
      <c r="K687">
        <v>0</v>
      </c>
      <c r="L687">
        <v>0</v>
      </c>
      <c r="N687" s="35"/>
      <c r="O687" s="35"/>
      <c r="P687" s="34"/>
      <c r="Q687" s="34"/>
      <c r="R687" s="34"/>
      <c r="S687" s="34"/>
      <c r="T687" s="34"/>
      <c r="U687" s="34"/>
    </row>
    <row r="688" spans="1:21">
      <c r="A688" t="s">
        <v>698</v>
      </c>
      <c r="B688" s="1">
        <v>0.60476851851851854</v>
      </c>
      <c r="C688" s="1">
        <v>0.49766203703703704</v>
      </c>
      <c r="D688" s="1">
        <v>2.7164351851851853E-2</v>
      </c>
      <c r="E688" s="1">
        <v>7.993055555555556E-2</v>
      </c>
      <c r="F688">
        <v>44</v>
      </c>
      <c r="G688">
        <v>969</v>
      </c>
      <c r="H688">
        <v>265</v>
      </c>
      <c r="I688">
        <v>9</v>
      </c>
      <c r="J688">
        <v>0</v>
      </c>
      <c r="K688">
        <v>0</v>
      </c>
      <c r="L688">
        <v>0</v>
      </c>
      <c r="M688">
        <v>96.72</v>
      </c>
      <c r="N688" s="35"/>
      <c r="O688" s="35"/>
      <c r="P688" s="34"/>
      <c r="Q688" s="34"/>
      <c r="R688" s="34"/>
      <c r="S688" s="34"/>
      <c r="T688" s="34"/>
      <c r="U688" s="34"/>
    </row>
    <row r="689" spans="1:21">
      <c r="A689" t="s">
        <v>699</v>
      </c>
      <c r="B689" s="1">
        <v>0</v>
      </c>
      <c r="C689" s="1">
        <v>0</v>
      </c>
      <c r="D689" s="1">
        <v>0</v>
      </c>
      <c r="E689" s="1">
        <v>0</v>
      </c>
      <c r="F689">
        <v>0</v>
      </c>
      <c r="G689">
        <v>0</v>
      </c>
      <c r="H689">
        <v>204</v>
      </c>
      <c r="I689">
        <v>0</v>
      </c>
      <c r="J689">
        <v>0</v>
      </c>
      <c r="K689">
        <v>12.02</v>
      </c>
      <c r="L689">
        <v>0</v>
      </c>
      <c r="M689">
        <v>100</v>
      </c>
      <c r="N689" s="35"/>
      <c r="O689" s="35"/>
      <c r="P689" s="34"/>
      <c r="Q689" s="34"/>
      <c r="R689" s="34"/>
      <c r="S689" s="34"/>
      <c r="T689" s="34"/>
      <c r="U689" s="34"/>
    </row>
    <row r="690" spans="1:21">
      <c r="A690" t="s">
        <v>700</v>
      </c>
      <c r="B690" s="1">
        <v>0.37892361111111111</v>
      </c>
      <c r="C690" s="1">
        <v>0.31987268518518519</v>
      </c>
      <c r="D690" s="1">
        <v>2.2534722222222223E-2</v>
      </c>
      <c r="E690" s="1">
        <v>3.6493055555555549E-2</v>
      </c>
      <c r="F690">
        <v>38</v>
      </c>
      <c r="G690">
        <v>584</v>
      </c>
      <c r="H690">
        <v>393</v>
      </c>
      <c r="I690">
        <v>25</v>
      </c>
      <c r="J690">
        <v>0</v>
      </c>
      <c r="K690">
        <v>0</v>
      </c>
      <c r="L690">
        <v>0</v>
      </c>
      <c r="M690">
        <v>94.02</v>
      </c>
      <c r="N690" s="35"/>
      <c r="O690" s="35"/>
      <c r="P690" s="34"/>
      <c r="Q690" s="34"/>
      <c r="R690" s="34"/>
      <c r="S690" s="34"/>
      <c r="T690" s="34"/>
      <c r="U690" s="34"/>
    </row>
    <row r="691" spans="1:21">
      <c r="A691" t="s">
        <v>701</v>
      </c>
      <c r="B691" s="1">
        <v>0.6286342592592592</v>
      </c>
      <c r="C691" s="1">
        <v>0.39628472222222227</v>
      </c>
      <c r="D691" s="1">
        <v>0.12795138888888888</v>
      </c>
      <c r="E691" s="1">
        <v>0.104375</v>
      </c>
      <c r="F691">
        <v>58</v>
      </c>
      <c r="G691">
        <v>1086</v>
      </c>
      <c r="H691">
        <v>631</v>
      </c>
      <c r="I691">
        <v>42</v>
      </c>
      <c r="J691">
        <v>0</v>
      </c>
      <c r="K691">
        <v>0</v>
      </c>
      <c r="L691">
        <v>0</v>
      </c>
      <c r="M691">
        <v>93.76</v>
      </c>
      <c r="N691" s="35"/>
      <c r="O691" s="35"/>
      <c r="P691" s="34"/>
      <c r="Q691" s="34"/>
      <c r="R691" s="34"/>
      <c r="S691" s="34"/>
      <c r="T691" s="34"/>
      <c r="U691" s="34"/>
    </row>
    <row r="692" spans="1:21">
      <c r="A692" t="s">
        <v>702</v>
      </c>
      <c r="B692" s="1">
        <v>0.3479976851851852</v>
      </c>
      <c r="C692" s="1">
        <v>0.21344907407407407</v>
      </c>
      <c r="D692" s="1">
        <v>8.1851851851851856E-2</v>
      </c>
      <c r="E692" s="1">
        <v>5.2685185185185189E-2</v>
      </c>
      <c r="F692">
        <v>76</v>
      </c>
      <c r="G692">
        <v>943</v>
      </c>
      <c r="H692">
        <v>834</v>
      </c>
      <c r="I692">
        <v>30</v>
      </c>
      <c r="J692">
        <v>0</v>
      </c>
      <c r="K692">
        <v>0</v>
      </c>
      <c r="L692">
        <v>0</v>
      </c>
      <c r="M692">
        <v>96.53</v>
      </c>
      <c r="N692" s="35"/>
      <c r="O692" s="35"/>
      <c r="P692" s="34"/>
      <c r="Q692" s="34"/>
      <c r="R692" s="34"/>
      <c r="S692" s="34"/>
      <c r="T692" s="34"/>
      <c r="U692" s="34"/>
    </row>
    <row r="693" spans="1:21">
      <c r="A693" t="s">
        <v>703</v>
      </c>
      <c r="B693" s="1">
        <v>0.45372685185185185</v>
      </c>
      <c r="C693" s="1">
        <v>0.34372685185185187</v>
      </c>
      <c r="D693" s="1">
        <v>3.8495370370370367E-2</v>
      </c>
      <c r="E693" s="1">
        <v>7.149305555555556E-2</v>
      </c>
      <c r="F693">
        <v>29</v>
      </c>
      <c r="G693">
        <v>559</v>
      </c>
      <c r="H693">
        <v>368</v>
      </c>
      <c r="I693">
        <v>11</v>
      </c>
      <c r="J693">
        <v>0</v>
      </c>
      <c r="K693">
        <v>0</v>
      </c>
      <c r="L693">
        <v>0</v>
      </c>
      <c r="M693">
        <v>97.1</v>
      </c>
      <c r="N693" s="35"/>
      <c r="O693" s="35"/>
      <c r="P693" s="34"/>
      <c r="Q693" s="34"/>
      <c r="R693" s="34"/>
      <c r="S693" s="34"/>
      <c r="T693" s="34"/>
      <c r="U693" s="34"/>
    </row>
    <row r="694" spans="1:21">
      <c r="A694" t="s">
        <v>704</v>
      </c>
      <c r="B694" s="1">
        <v>0.27297453703703706</v>
      </c>
      <c r="C694" s="1">
        <v>0.18510416666666665</v>
      </c>
      <c r="D694" s="1">
        <v>4.9571759259259253E-2</v>
      </c>
      <c r="E694" s="1">
        <v>3.8287037037037036E-2</v>
      </c>
      <c r="F694">
        <v>86</v>
      </c>
      <c r="G694">
        <v>277</v>
      </c>
      <c r="H694">
        <v>0</v>
      </c>
      <c r="I694">
        <v>0</v>
      </c>
      <c r="J694">
        <v>0</v>
      </c>
      <c r="K694">
        <v>0</v>
      </c>
      <c r="L694">
        <v>0</v>
      </c>
      <c r="N694" s="35"/>
      <c r="O694" s="35"/>
      <c r="P694" s="34"/>
      <c r="Q694" s="34"/>
      <c r="R694" s="34"/>
      <c r="S694" s="34"/>
      <c r="T694" s="34"/>
      <c r="U694" s="34"/>
    </row>
    <row r="695" spans="1:21">
      <c r="A695" t="s">
        <v>705</v>
      </c>
      <c r="B695" s="1">
        <v>0.29736111111111113</v>
      </c>
      <c r="C695" s="1">
        <v>0.23393518518518519</v>
      </c>
      <c r="D695" s="1">
        <v>3.5532407407407405E-3</v>
      </c>
      <c r="E695" s="1">
        <v>5.9861111111111108E-2</v>
      </c>
      <c r="F695">
        <v>17</v>
      </c>
      <c r="G695">
        <v>902</v>
      </c>
      <c r="H695">
        <v>89</v>
      </c>
      <c r="I695">
        <v>23</v>
      </c>
      <c r="J695">
        <v>10.15</v>
      </c>
      <c r="K695">
        <v>2.09</v>
      </c>
      <c r="L695">
        <v>0.37</v>
      </c>
      <c r="M695">
        <v>79.459999999999994</v>
      </c>
      <c r="N695" s="35"/>
      <c r="O695" s="35"/>
      <c r="P695" s="34"/>
      <c r="Q695" s="34"/>
      <c r="R695" s="34"/>
      <c r="S695" s="34"/>
      <c r="T695" s="34"/>
      <c r="U695" s="34"/>
    </row>
    <row r="696" spans="1:21">
      <c r="A696" t="s">
        <v>706</v>
      </c>
      <c r="B696" s="1">
        <v>0.52260416666666665</v>
      </c>
      <c r="C696" s="1">
        <v>0.45377314814814818</v>
      </c>
      <c r="D696" s="1">
        <v>2.6493055555555558E-2</v>
      </c>
      <c r="E696" s="1">
        <v>4.2326388888888893E-2</v>
      </c>
      <c r="F696">
        <v>27</v>
      </c>
      <c r="G696">
        <v>442</v>
      </c>
      <c r="H696">
        <v>64</v>
      </c>
      <c r="I696">
        <v>8</v>
      </c>
      <c r="J696">
        <v>0</v>
      </c>
      <c r="K696">
        <v>0</v>
      </c>
      <c r="L696">
        <v>0</v>
      </c>
      <c r="M696">
        <v>88.89</v>
      </c>
      <c r="N696" s="35"/>
      <c r="O696" s="35"/>
      <c r="P696" s="34"/>
      <c r="Q696" s="34"/>
      <c r="R696" s="34"/>
      <c r="S696" s="34"/>
      <c r="T696" s="34"/>
      <c r="U696" s="34"/>
    </row>
    <row r="697" spans="1:21">
      <c r="A697" t="s">
        <v>707</v>
      </c>
      <c r="B697" s="1">
        <v>0.64781250000000001</v>
      </c>
      <c r="C697" s="1">
        <v>0.42393518518518519</v>
      </c>
      <c r="D697" s="1">
        <v>0.13208333333333333</v>
      </c>
      <c r="E697" s="1">
        <v>9.178240740740741E-2</v>
      </c>
      <c r="F697">
        <v>83</v>
      </c>
      <c r="G697">
        <v>760</v>
      </c>
      <c r="H697">
        <v>567</v>
      </c>
      <c r="I697">
        <v>54</v>
      </c>
      <c r="J697">
        <v>0</v>
      </c>
      <c r="K697">
        <v>0</v>
      </c>
      <c r="L697">
        <v>0</v>
      </c>
      <c r="M697">
        <v>91.3</v>
      </c>
      <c r="N697" s="35"/>
      <c r="O697" s="35"/>
      <c r="P697" s="34"/>
      <c r="Q697" s="34"/>
      <c r="R697" s="34"/>
      <c r="S697" s="34"/>
      <c r="T697" s="34"/>
      <c r="U697" s="34"/>
    </row>
    <row r="698" spans="1:21">
      <c r="A698" t="s">
        <v>708</v>
      </c>
      <c r="B698" s="1">
        <v>0.48561342592592593</v>
      </c>
      <c r="C698" s="1">
        <v>0.27773148148148147</v>
      </c>
      <c r="D698" s="1">
        <v>9.4780092592592582E-2</v>
      </c>
      <c r="E698" s="1">
        <v>0.11309027777777779</v>
      </c>
      <c r="F698">
        <v>54</v>
      </c>
      <c r="G698">
        <v>498</v>
      </c>
      <c r="H698">
        <v>257</v>
      </c>
      <c r="I698">
        <v>41</v>
      </c>
      <c r="J698">
        <v>0</v>
      </c>
      <c r="K698">
        <v>0</v>
      </c>
      <c r="L698">
        <v>0</v>
      </c>
      <c r="M698">
        <v>86.24</v>
      </c>
      <c r="N698" s="35"/>
      <c r="O698" s="35"/>
      <c r="P698" s="34"/>
      <c r="Q698" s="34"/>
      <c r="R698" s="34"/>
      <c r="S698" s="34"/>
      <c r="T698" s="34"/>
      <c r="U698" s="34"/>
    </row>
    <row r="699" spans="1:21">
      <c r="A699" t="s">
        <v>709</v>
      </c>
      <c r="B699" s="1">
        <v>0.35839120370370375</v>
      </c>
      <c r="C699" s="1">
        <v>0.25090277777777775</v>
      </c>
      <c r="D699" s="1">
        <v>1.0034722222222221E-2</v>
      </c>
      <c r="E699" s="1">
        <v>9.7442129629629629E-2</v>
      </c>
      <c r="F699">
        <v>32</v>
      </c>
      <c r="G699">
        <v>542</v>
      </c>
      <c r="H699">
        <v>361</v>
      </c>
      <c r="I699">
        <v>21</v>
      </c>
      <c r="J699">
        <v>0</v>
      </c>
      <c r="K699">
        <v>0</v>
      </c>
      <c r="L699">
        <v>0</v>
      </c>
      <c r="M699">
        <v>94.5</v>
      </c>
      <c r="N699" s="35"/>
      <c r="O699" s="35"/>
      <c r="P699" s="34"/>
      <c r="Q699" s="34"/>
      <c r="R699" s="34"/>
      <c r="S699" s="34"/>
      <c r="T699" s="34"/>
      <c r="U699" s="34"/>
    </row>
    <row r="700" spans="1:21">
      <c r="A700" t="s">
        <v>710</v>
      </c>
      <c r="B700" s="1">
        <v>0.40758101851851852</v>
      </c>
      <c r="C700" s="1">
        <v>0.3041550925925926</v>
      </c>
      <c r="D700" s="1">
        <v>9.2523148148148146E-2</v>
      </c>
      <c r="E700" s="1">
        <v>1.0891203703703703E-2</v>
      </c>
      <c r="F700">
        <v>124</v>
      </c>
      <c r="G700">
        <v>502</v>
      </c>
      <c r="H700">
        <v>0</v>
      </c>
      <c r="I700">
        <v>2</v>
      </c>
      <c r="J700">
        <v>0</v>
      </c>
      <c r="K700">
        <v>0</v>
      </c>
      <c r="L700">
        <v>0</v>
      </c>
      <c r="M700">
        <v>0</v>
      </c>
      <c r="N700" s="35"/>
      <c r="O700" s="35"/>
      <c r="P700" s="34"/>
      <c r="Q700" s="34"/>
      <c r="R700" s="34"/>
      <c r="S700" s="34"/>
      <c r="T700" s="34"/>
      <c r="U700" s="34"/>
    </row>
    <row r="701" spans="1:21">
      <c r="A701" t="s">
        <v>711</v>
      </c>
      <c r="B701" s="1">
        <v>0.7787384259259259</v>
      </c>
      <c r="C701" s="1">
        <v>0.48321759259259256</v>
      </c>
      <c r="D701" s="1">
        <v>0.29246527777777781</v>
      </c>
      <c r="E701" s="1">
        <v>3.0439814814814821E-3</v>
      </c>
      <c r="F701">
        <v>147</v>
      </c>
      <c r="G701">
        <v>523</v>
      </c>
      <c r="H701">
        <v>156</v>
      </c>
      <c r="I701">
        <v>10</v>
      </c>
      <c r="J701">
        <v>0</v>
      </c>
      <c r="K701">
        <v>0</v>
      </c>
      <c r="L701">
        <v>0</v>
      </c>
      <c r="M701">
        <v>93.98</v>
      </c>
      <c r="N701" s="35"/>
      <c r="O701" s="35"/>
      <c r="P701" s="34"/>
      <c r="Q701" s="34"/>
      <c r="R701" s="34"/>
      <c r="S701" s="34"/>
      <c r="T701" s="34"/>
      <c r="U701" s="34"/>
    </row>
    <row r="702" spans="1:21">
      <c r="A702" t="s">
        <v>712</v>
      </c>
      <c r="B702" s="1">
        <v>0.81732638888888898</v>
      </c>
      <c r="C702" s="1">
        <v>0.30995370370370373</v>
      </c>
      <c r="D702" s="1">
        <v>9.7708333333333328E-2</v>
      </c>
      <c r="E702" s="1">
        <v>0.40965277777777781</v>
      </c>
      <c r="F702">
        <v>42</v>
      </c>
      <c r="G702">
        <v>857</v>
      </c>
      <c r="H702">
        <v>463</v>
      </c>
      <c r="I702">
        <v>36</v>
      </c>
      <c r="J702">
        <v>0</v>
      </c>
      <c r="K702">
        <v>0</v>
      </c>
      <c r="L702">
        <v>0</v>
      </c>
      <c r="M702">
        <v>92.79</v>
      </c>
      <c r="N702" s="35"/>
      <c r="O702" s="35"/>
      <c r="P702" s="34"/>
      <c r="Q702" s="34"/>
      <c r="R702" s="34"/>
      <c r="S702" s="34"/>
      <c r="T702" s="34"/>
      <c r="U702" s="34"/>
    </row>
    <row r="703" spans="1:21">
      <c r="A703" t="s">
        <v>713</v>
      </c>
      <c r="B703" s="1">
        <v>0.36127314814814815</v>
      </c>
      <c r="C703" s="1">
        <v>0.16119212962962962</v>
      </c>
      <c r="D703" s="1">
        <v>0.1741435185185185</v>
      </c>
      <c r="E703" s="1">
        <v>2.5937500000000002E-2</v>
      </c>
      <c r="F703">
        <v>235</v>
      </c>
      <c r="G703">
        <v>118</v>
      </c>
      <c r="H703">
        <v>94</v>
      </c>
      <c r="I703">
        <v>30</v>
      </c>
      <c r="J703">
        <v>0</v>
      </c>
      <c r="K703">
        <v>0</v>
      </c>
      <c r="L703">
        <v>0</v>
      </c>
      <c r="M703">
        <v>75.81</v>
      </c>
      <c r="N703" s="35"/>
      <c r="O703" s="35"/>
      <c r="P703" s="34"/>
      <c r="Q703" s="34"/>
      <c r="R703" s="34"/>
      <c r="S703" s="34"/>
      <c r="T703" s="34"/>
      <c r="U703" s="34"/>
    </row>
    <row r="704" spans="1:21">
      <c r="A704" t="s">
        <v>714</v>
      </c>
      <c r="B704" s="1">
        <v>0.42224537037037035</v>
      </c>
      <c r="C704" s="1">
        <v>0.26856481481481481</v>
      </c>
      <c r="D704" s="1">
        <v>0.14662037037037037</v>
      </c>
      <c r="E704" s="1">
        <v>7.0486111111111105E-3</v>
      </c>
      <c r="F704">
        <v>55</v>
      </c>
      <c r="G704">
        <v>321</v>
      </c>
      <c r="H704">
        <v>0</v>
      </c>
      <c r="I704">
        <v>0</v>
      </c>
      <c r="J704">
        <v>0</v>
      </c>
      <c r="K704">
        <v>0</v>
      </c>
      <c r="L704">
        <v>0</v>
      </c>
      <c r="N704" s="35"/>
      <c r="O704" s="35"/>
      <c r="P704" s="34"/>
      <c r="Q704" s="34"/>
      <c r="R704" s="34"/>
      <c r="S704" s="34"/>
      <c r="T704" s="34"/>
      <c r="U704" s="34"/>
    </row>
    <row r="705" spans="1:21">
      <c r="A705" t="s">
        <v>715</v>
      </c>
      <c r="B705" s="1">
        <v>0.69388888888888889</v>
      </c>
      <c r="C705" s="1">
        <v>0.51686342592592593</v>
      </c>
      <c r="D705" s="1">
        <v>8.7349537037037031E-2</v>
      </c>
      <c r="E705" s="1">
        <v>8.965277777777779E-2</v>
      </c>
      <c r="F705">
        <v>43</v>
      </c>
      <c r="G705">
        <v>1037</v>
      </c>
      <c r="H705">
        <v>199</v>
      </c>
      <c r="I705">
        <v>27</v>
      </c>
      <c r="J705">
        <v>0</v>
      </c>
      <c r="K705">
        <v>0</v>
      </c>
      <c r="L705">
        <v>0</v>
      </c>
      <c r="M705">
        <v>88.05</v>
      </c>
      <c r="N705" s="35"/>
      <c r="O705" s="35"/>
      <c r="P705" s="34"/>
      <c r="Q705" s="34"/>
      <c r="R705" s="34"/>
      <c r="S705" s="34"/>
      <c r="T705" s="34"/>
      <c r="U705" s="34"/>
    </row>
    <row r="706" spans="1:21">
      <c r="A706" t="s">
        <v>716</v>
      </c>
      <c r="B706" s="1">
        <v>0.23086805555555556</v>
      </c>
      <c r="C706" s="1">
        <v>0.15596064814814814</v>
      </c>
      <c r="D706" s="1">
        <v>5.7013888888888892E-2</v>
      </c>
      <c r="E706" s="1">
        <v>1.7881944444444443E-2</v>
      </c>
      <c r="F706">
        <v>79</v>
      </c>
      <c r="G706">
        <v>259</v>
      </c>
      <c r="H706">
        <v>0</v>
      </c>
      <c r="I706">
        <v>0</v>
      </c>
      <c r="J706">
        <v>0</v>
      </c>
      <c r="K706">
        <v>0</v>
      </c>
      <c r="L706">
        <v>0</v>
      </c>
      <c r="N706" s="35"/>
      <c r="O706" s="35"/>
      <c r="P706" s="34"/>
      <c r="Q706" s="34"/>
      <c r="R706" s="34"/>
      <c r="S706" s="34"/>
      <c r="T706" s="34"/>
      <c r="U706" s="34"/>
    </row>
    <row r="707" spans="1:21">
      <c r="A707" t="s">
        <v>717</v>
      </c>
      <c r="B707" s="1">
        <v>0.24378472222222222</v>
      </c>
      <c r="C707" s="1">
        <v>0.20226851851851854</v>
      </c>
      <c r="D707" s="1">
        <v>2.2604166666666665E-2</v>
      </c>
      <c r="E707" s="1">
        <v>1.8912037037037036E-2</v>
      </c>
      <c r="F707">
        <v>414</v>
      </c>
      <c r="G707">
        <v>320</v>
      </c>
      <c r="H707">
        <v>346</v>
      </c>
      <c r="I707">
        <v>9</v>
      </c>
      <c r="J707">
        <v>0</v>
      </c>
      <c r="K707">
        <v>0</v>
      </c>
      <c r="L707">
        <v>0</v>
      </c>
      <c r="M707">
        <v>97.46</v>
      </c>
      <c r="N707" s="35"/>
      <c r="O707" s="35"/>
      <c r="P707" s="34"/>
      <c r="Q707" s="34"/>
      <c r="R707" s="34"/>
      <c r="S707" s="34"/>
      <c r="T707" s="34"/>
      <c r="U707" s="34"/>
    </row>
    <row r="708" spans="1:21">
      <c r="A708" t="s">
        <v>718</v>
      </c>
      <c r="B708" s="1">
        <v>0.13806712962962964</v>
      </c>
      <c r="C708" s="1">
        <v>0.11447916666666667</v>
      </c>
      <c r="D708" s="1">
        <v>1.8414351851851852E-2</v>
      </c>
      <c r="E708" s="1">
        <v>5.162037037037037E-3</v>
      </c>
      <c r="F708">
        <v>20</v>
      </c>
      <c r="G708">
        <v>144</v>
      </c>
      <c r="H708">
        <v>0</v>
      </c>
      <c r="I708">
        <v>0</v>
      </c>
      <c r="J708">
        <v>0</v>
      </c>
      <c r="K708">
        <v>0</v>
      </c>
      <c r="L708">
        <v>0</v>
      </c>
      <c r="N708" s="35"/>
      <c r="O708" s="35"/>
      <c r="P708" s="34"/>
      <c r="Q708" s="34"/>
      <c r="R708" s="34"/>
      <c r="S708" s="34"/>
      <c r="T708" s="34"/>
      <c r="U708" s="34"/>
    </row>
    <row r="709" spans="1:21">
      <c r="A709" t="s">
        <v>719</v>
      </c>
      <c r="B709" s="1">
        <v>0.36745370370370373</v>
      </c>
      <c r="C709" s="1">
        <v>0.30215277777777777</v>
      </c>
      <c r="D709" s="1">
        <v>5.3298611111111116E-2</v>
      </c>
      <c r="E709" s="1">
        <v>1.1990740740740739E-2</v>
      </c>
      <c r="F709">
        <v>25</v>
      </c>
      <c r="G709">
        <v>428</v>
      </c>
      <c r="H709">
        <v>22</v>
      </c>
      <c r="I709">
        <v>1</v>
      </c>
      <c r="J709">
        <v>0</v>
      </c>
      <c r="K709">
        <v>0</v>
      </c>
      <c r="L709">
        <v>0</v>
      </c>
      <c r="M709">
        <v>95.65</v>
      </c>
      <c r="N709" s="35"/>
      <c r="O709" s="35"/>
      <c r="P709" s="34"/>
      <c r="Q709" s="34"/>
      <c r="R709" s="34"/>
      <c r="S709" s="34"/>
      <c r="T709" s="34"/>
      <c r="U709" s="34"/>
    </row>
    <row r="710" spans="1:21">
      <c r="A710" t="s">
        <v>720</v>
      </c>
      <c r="B710" s="1">
        <v>0.59348379629629633</v>
      </c>
      <c r="C710" s="1">
        <v>0.40717592592592594</v>
      </c>
      <c r="D710" s="1">
        <v>0.11744212962962963</v>
      </c>
      <c r="E710" s="1">
        <v>6.8854166666666661E-2</v>
      </c>
      <c r="F710">
        <v>84</v>
      </c>
      <c r="G710">
        <v>922</v>
      </c>
      <c r="H710">
        <v>727</v>
      </c>
      <c r="I710">
        <v>60</v>
      </c>
      <c r="J710">
        <v>0</v>
      </c>
      <c r="K710">
        <v>0</v>
      </c>
      <c r="L710">
        <v>0</v>
      </c>
      <c r="M710">
        <v>92.38</v>
      </c>
      <c r="N710" s="35"/>
      <c r="O710" s="35"/>
      <c r="P710" s="34"/>
      <c r="Q710" s="34"/>
      <c r="R710" s="34"/>
      <c r="S710" s="34"/>
      <c r="T710" s="34"/>
      <c r="U710" s="34"/>
    </row>
    <row r="711" spans="1:21">
      <c r="A711" t="s">
        <v>721</v>
      </c>
      <c r="B711" s="1">
        <v>0.96894675925925933</v>
      </c>
      <c r="C711" s="1">
        <v>0.55606481481481485</v>
      </c>
      <c r="D711" s="1">
        <v>7.1134259259259258E-2</v>
      </c>
      <c r="E711" s="1">
        <v>0.34173611111111107</v>
      </c>
      <c r="F711">
        <v>51</v>
      </c>
      <c r="G711">
        <v>841</v>
      </c>
      <c r="H711">
        <v>241</v>
      </c>
      <c r="I711">
        <v>73</v>
      </c>
      <c r="J711">
        <v>0</v>
      </c>
      <c r="K711">
        <v>0</v>
      </c>
      <c r="L711">
        <v>0</v>
      </c>
      <c r="M711">
        <v>76.75</v>
      </c>
      <c r="N711" s="35"/>
      <c r="O711" s="35"/>
      <c r="P711" s="34"/>
      <c r="Q711" s="34"/>
      <c r="R711" s="34"/>
      <c r="S711" s="34"/>
      <c r="T711" s="34"/>
      <c r="U711" s="34"/>
    </row>
    <row r="712" spans="1:21">
      <c r="A712" t="s">
        <v>722</v>
      </c>
      <c r="B712" s="1">
        <v>3.8194444444444446E-4</v>
      </c>
      <c r="C712" s="1">
        <v>3.8194444444444446E-4</v>
      </c>
      <c r="D712" s="1">
        <v>0</v>
      </c>
      <c r="E712" s="1">
        <v>0</v>
      </c>
      <c r="F712">
        <v>2</v>
      </c>
      <c r="G712">
        <v>2</v>
      </c>
      <c r="H712">
        <v>107</v>
      </c>
      <c r="I712">
        <v>1</v>
      </c>
      <c r="J712">
        <v>0.19</v>
      </c>
      <c r="K712">
        <v>11.75</v>
      </c>
      <c r="L712">
        <v>0</v>
      </c>
      <c r="M712">
        <v>99.07</v>
      </c>
      <c r="N712" s="35"/>
      <c r="O712" s="35"/>
      <c r="P712" s="34"/>
      <c r="Q712" s="34"/>
      <c r="R712" s="34"/>
      <c r="S712" s="34"/>
      <c r="T712" s="34"/>
      <c r="U712" s="34"/>
    </row>
    <row r="713" spans="1:21">
      <c r="A713" t="s">
        <v>723</v>
      </c>
      <c r="B713" s="1">
        <v>0.12686342592592592</v>
      </c>
      <c r="C713" s="1">
        <v>8.8356481481481494E-2</v>
      </c>
      <c r="D713" s="1">
        <v>1.8171296296296297E-3</v>
      </c>
      <c r="E713" s="1">
        <v>3.667824074074074E-2</v>
      </c>
      <c r="F713">
        <v>22</v>
      </c>
      <c r="G713">
        <v>340</v>
      </c>
      <c r="H713">
        <v>165</v>
      </c>
      <c r="I713">
        <v>24</v>
      </c>
      <c r="J713">
        <v>0</v>
      </c>
      <c r="K713">
        <v>0</v>
      </c>
      <c r="L713">
        <v>0</v>
      </c>
      <c r="M713">
        <v>87.3</v>
      </c>
      <c r="N713" s="35"/>
      <c r="O713" s="35"/>
      <c r="P713" s="34"/>
      <c r="Q713" s="34"/>
      <c r="R713" s="34"/>
      <c r="S713" s="34"/>
      <c r="T713" s="34"/>
      <c r="U713" s="34"/>
    </row>
    <row r="714" spans="1:21">
      <c r="A714" t="s">
        <v>724</v>
      </c>
      <c r="B714" s="1">
        <v>0.27877314814814813</v>
      </c>
      <c r="C714" s="1">
        <v>0.14853009259259259</v>
      </c>
      <c r="D714" s="1">
        <v>1.9363425925925926E-2</v>
      </c>
      <c r="E714" s="1">
        <v>0.11086805555555555</v>
      </c>
      <c r="F714">
        <v>28</v>
      </c>
      <c r="G714">
        <v>392</v>
      </c>
      <c r="H714">
        <v>192</v>
      </c>
      <c r="I714">
        <v>35</v>
      </c>
      <c r="J714">
        <v>0</v>
      </c>
      <c r="K714">
        <v>0</v>
      </c>
      <c r="L714">
        <v>0</v>
      </c>
      <c r="M714">
        <v>84.58</v>
      </c>
      <c r="N714" s="35"/>
      <c r="O714" s="35"/>
      <c r="P714" s="34"/>
      <c r="Q714" s="34"/>
      <c r="R714" s="34"/>
      <c r="S714" s="34"/>
      <c r="T714" s="34"/>
      <c r="U714" s="34"/>
    </row>
    <row r="715" spans="1:21">
      <c r="A715" t="s">
        <v>725</v>
      </c>
      <c r="B715" s="1">
        <v>0.55585648148148148</v>
      </c>
      <c r="C715" s="1">
        <v>0.43398148148148147</v>
      </c>
      <c r="D715" s="1">
        <v>3.8263888888888889E-2</v>
      </c>
      <c r="E715" s="1">
        <v>8.3599537037037042E-2</v>
      </c>
      <c r="F715">
        <v>59</v>
      </c>
      <c r="G715">
        <v>1128</v>
      </c>
      <c r="H715">
        <v>600</v>
      </c>
      <c r="I715">
        <v>100</v>
      </c>
      <c r="J715">
        <v>0</v>
      </c>
      <c r="K715">
        <v>0</v>
      </c>
      <c r="L715">
        <v>0</v>
      </c>
      <c r="M715">
        <v>85.71</v>
      </c>
      <c r="N715" s="35"/>
      <c r="O715" s="35"/>
      <c r="P715" s="34"/>
      <c r="Q715" s="34"/>
      <c r="R715" s="34"/>
      <c r="S715" s="34"/>
      <c r="T715" s="34"/>
      <c r="U715" s="34"/>
    </row>
    <row r="716" spans="1:21">
      <c r="A716" t="s">
        <v>726</v>
      </c>
      <c r="B716" s="1">
        <v>0.23223379629629629</v>
      </c>
      <c r="C716" s="1">
        <v>0.16981481481481484</v>
      </c>
      <c r="D716" s="1">
        <v>4.7581018518518516E-2</v>
      </c>
      <c r="E716" s="1">
        <v>1.4826388888888889E-2</v>
      </c>
      <c r="F716">
        <v>20</v>
      </c>
      <c r="G716">
        <v>175</v>
      </c>
      <c r="H716">
        <v>0</v>
      </c>
      <c r="I716">
        <v>0</v>
      </c>
      <c r="J716">
        <v>10.62</v>
      </c>
      <c r="K716">
        <v>0</v>
      </c>
      <c r="L716">
        <v>0</v>
      </c>
      <c r="N716" s="35"/>
      <c r="O716" s="35"/>
      <c r="P716" s="34"/>
      <c r="Q716" s="34"/>
      <c r="R716" s="34"/>
      <c r="S716" s="34"/>
      <c r="T716" s="34"/>
      <c r="U716" s="34"/>
    </row>
    <row r="717" spans="1:21">
      <c r="A717" t="s">
        <v>727</v>
      </c>
      <c r="B717" s="1">
        <v>0.44836805555555559</v>
      </c>
      <c r="C717" s="1">
        <v>0.3052199074074074</v>
      </c>
      <c r="D717" s="1">
        <v>8.1458333333333341E-2</v>
      </c>
      <c r="E717" s="1">
        <v>6.1678240740740742E-2</v>
      </c>
      <c r="F717">
        <v>37</v>
      </c>
      <c r="G717">
        <v>623</v>
      </c>
      <c r="H717">
        <v>242</v>
      </c>
      <c r="I717">
        <v>13</v>
      </c>
      <c r="J717">
        <v>0</v>
      </c>
      <c r="K717">
        <v>0</v>
      </c>
      <c r="L717">
        <v>0</v>
      </c>
      <c r="M717">
        <v>94.9</v>
      </c>
      <c r="N717" s="35"/>
      <c r="O717" s="35"/>
      <c r="P717" s="34"/>
      <c r="Q717" s="34"/>
      <c r="R717" s="34"/>
      <c r="S717" s="34"/>
      <c r="T717" s="34"/>
      <c r="U717" s="34"/>
    </row>
    <row r="718" spans="1:21">
      <c r="A718" t="s">
        <v>728</v>
      </c>
      <c r="B718" s="1">
        <v>0.32545138888888886</v>
      </c>
      <c r="C718" s="1">
        <v>0.22822916666666668</v>
      </c>
      <c r="D718" s="1">
        <v>7.9490740740740737E-2</v>
      </c>
      <c r="E718" s="1">
        <v>1.7719907407407406E-2</v>
      </c>
      <c r="F718">
        <v>168</v>
      </c>
      <c r="G718">
        <v>1374</v>
      </c>
      <c r="H718">
        <v>1843</v>
      </c>
      <c r="I718">
        <v>248</v>
      </c>
      <c r="J718">
        <v>0</v>
      </c>
      <c r="K718">
        <v>0</v>
      </c>
      <c r="L718">
        <v>0</v>
      </c>
      <c r="M718">
        <v>88.14</v>
      </c>
      <c r="N718" s="35"/>
      <c r="O718" s="35"/>
      <c r="P718" s="34"/>
      <c r="Q718" s="34"/>
      <c r="R718" s="34"/>
      <c r="S718" s="34"/>
      <c r="T718" s="34"/>
      <c r="U718" s="34"/>
    </row>
    <row r="719" spans="1:21">
      <c r="A719" t="s">
        <v>729</v>
      </c>
      <c r="B719" s="1">
        <v>0.30777777777777776</v>
      </c>
      <c r="C719" s="1">
        <v>0.25104166666666666</v>
      </c>
      <c r="D719" s="1">
        <v>3.7372685185185189E-2</v>
      </c>
      <c r="E719" s="1">
        <v>1.9351851851851853E-2</v>
      </c>
      <c r="F719">
        <v>142</v>
      </c>
      <c r="G719">
        <v>1357</v>
      </c>
      <c r="H719">
        <v>1533</v>
      </c>
      <c r="I719">
        <v>158</v>
      </c>
      <c r="J719">
        <v>0</v>
      </c>
      <c r="K719">
        <v>0</v>
      </c>
      <c r="L719">
        <v>0</v>
      </c>
      <c r="M719">
        <v>90.66</v>
      </c>
      <c r="N719" s="35"/>
      <c r="O719" s="35"/>
      <c r="P719" s="34"/>
      <c r="Q719" s="34"/>
      <c r="R719" s="34"/>
      <c r="S719" s="34"/>
      <c r="T719" s="34"/>
      <c r="U719" s="34"/>
    </row>
    <row r="720" spans="1:21">
      <c r="A720" t="s">
        <v>730</v>
      </c>
      <c r="B720" s="1">
        <v>0.41747685185185185</v>
      </c>
      <c r="C720" s="1">
        <v>0.21733796296296296</v>
      </c>
      <c r="D720" s="1">
        <v>7.4004629629629629E-2</v>
      </c>
      <c r="E720" s="1">
        <v>0.12612268518518518</v>
      </c>
      <c r="F720">
        <v>24</v>
      </c>
      <c r="G720">
        <v>442</v>
      </c>
      <c r="H720">
        <v>30</v>
      </c>
      <c r="I720">
        <v>1</v>
      </c>
      <c r="J720">
        <v>0</v>
      </c>
      <c r="K720">
        <v>0</v>
      </c>
      <c r="L720">
        <v>0</v>
      </c>
      <c r="M720">
        <v>96.77</v>
      </c>
      <c r="N720" s="35"/>
      <c r="O720" s="35"/>
      <c r="P720" s="34"/>
      <c r="Q720" s="34"/>
      <c r="R720" s="34"/>
      <c r="S720" s="34"/>
      <c r="T720" s="34"/>
      <c r="U720" s="34"/>
    </row>
    <row r="721" spans="1:21">
      <c r="A721" t="s">
        <v>731</v>
      </c>
      <c r="B721" s="1">
        <v>1.4340277777777776E-2</v>
      </c>
      <c r="C721" s="1">
        <v>1.4108796296296295E-2</v>
      </c>
      <c r="D721" s="1">
        <v>6.9444444444444444E-5</v>
      </c>
      <c r="E721" s="1">
        <v>1.5046296296296297E-4</v>
      </c>
      <c r="F721">
        <v>9</v>
      </c>
      <c r="G721">
        <v>46</v>
      </c>
      <c r="H721">
        <v>264</v>
      </c>
      <c r="I721">
        <v>4</v>
      </c>
      <c r="J721">
        <v>0</v>
      </c>
      <c r="K721">
        <v>0</v>
      </c>
      <c r="L721">
        <v>0</v>
      </c>
      <c r="M721">
        <v>98.51</v>
      </c>
      <c r="N721" s="35"/>
      <c r="O721" s="35"/>
      <c r="P721" s="34"/>
      <c r="Q721" s="34"/>
      <c r="R721" s="34"/>
      <c r="S721" s="34"/>
      <c r="T721" s="34"/>
      <c r="U721" s="34"/>
    </row>
    <row r="722" spans="1:21">
      <c r="A722" t="s">
        <v>732</v>
      </c>
      <c r="B722" s="1">
        <v>0.25738425925925928</v>
      </c>
      <c r="C722" s="1">
        <v>0.17231481481481481</v>
      </c>
      <c r="D722" s="1">
        <v>7.4062499999999989E-2</v>
      </c>
      <c r="E722" s="1">
        <v>1.0983796296296297E-2</v>
      </c>
      <c r="F722">
        <v>151</v>
      </c>
      <c r="G722">
        <v>320</v>
      </c>
      <c r="H722">
        <v>0</v>
      </c>
      <c r="I722">
        <v>0</v>
      </c>
      <c r="J722">
        <v>0</v>
      </c>
      <c r="K722">
        <v>0</v>
      </c>
      <c r="L722">
        <v>0</v>
      </c>
      <c r="N722" s="35"/>
      <c r="O722" s="35"/>
      <c r="P722" s="34"/>
      <c r="Q722" s="34"/>
      <c r="R722" s="34"/>
      <c r="S722" s="34"/>
      <c r="T722" s="34"/>
      <c r="U722" s="34"/>
    </row>
    <row r="723" spans="1:21">
      <c r="A723" t="s">
        <v>733</v>
      </c>
      <c r="B723" s="1">
        <v>0.10480324074074075</v>
      </c>
      <c r="C723" s="1">
        <v>8.819444444444445E-2</v>
      </c>
      <c r="D723" s="1">
        <v>3.7268518518518514E-3</v>
      </c>
      <c r="E723" s="1">
        <v>1.2881944444444446E-2</v>
      </c>
      <c r="F723">
        <v>285</v>
      </c>
      <c r="G723">
        <v>227</v>
      </c>
      <c r="H723">
        <v>0</v>
      </c>
      <c r="I723">
        <v>0</v>
      </c>
      <c r="J723">
        <v>0</v>
      </c>
      <c r="K723">
        <v>0</v>
      </c>
      <c r="L723">
        <v>0</v>
      </c>
      <c r="N723" s="35"/>
      <c r="O723" s="35"/>
      <c r="P723" s="34"/>
      <c r="Q723" s="34"/>
      <c r="R723" s="34"/>
      <c r="S723" s="34"/>
      <c r="T723" s="34"/>
      <c r="U723" s="34"/>
    </row>
    <row r="724" spans="1:21">
      <c r="A724" t="s">
        <v>734</v>
      </c>
      <c r="B724" s="1">
        <v>0</v>
      </c>
      <c r="C724" s="1">
        <v>0</v>
      </c>
      <c r="D724" s="1">
        <v>0</v>
      </c>
      <c r="E724" s="1">
        <v>0</v>
      </c>
      <c r="F724">
        <v>0</v>
      </c>
      <c r="G724">
        <v>0</v>
      </c>
      <c r="H724">
        <v>252</v>
      </c>
      <c r="I724">
        <v>11</v>
      </c>
      <c r="J724">
        <v>0</v>
      </c>
      <c r="K724">
        <v>0</v>
      </c>
      <c r="L724">
        <v>0</v>
      </c>
      <c r="M724">
        <v>95.82</v>
      </c>
      <c r="N724" s="35"/>
      <c r="O724" s="35"/>
      <c r="P724" s="34"/>
      <c r="Q724" s="34"/>
      <c r="R724" s="34"/>
      <c r="S724" s="34"/>
      <c r="T724" s="34"/>
      <c r="U724" s="34"/>
    </row>
    <row r="725" spans="1:21">
      <c r="A725" t="s">
        <v>735</v>
      </c>
      <c r="B725" s="1">
        <v>0.35129629629629627</v>
      </c>
      <c r="C725" s="1">
        <v>0.25824074074074072</v>
      </c>
      <c r="D725" s="1">
        <v>8.7592592592592597E-2</v>
      </c>
      <c r="E725" s="1">
        <v>5.4513888888888884E-3</v>
      </c>
      <c r="F725">
        <v>31</v>
      </c>
      <c r="G725">
        <v>451</v>
      </c>
      <c r="H725">
        <v>272</v>
      </c>
      <c r="I725">
        <v>13</v>
      </c>
      <c r="J725">
        <v>0</v>
      </c>
      <c r="K725">
        <v>0</v>
      </c>
      <c r="L725">
        <v>0</v>
      </c>
      <c r="M725">
        <v>95.44</v>
      </c>
      <c r="N725" s="35"/>
      <c r="O725" s="35"/>
      <c r="P725" s="34"/>
      <c r="Q725" s="34"/>
      <c r="R725" s="34"/>
      <c r="S725" s="34"/>
      <c r="T725" s="34"/>
      <c r="U725" s="34"/>
    </row>
    <row r="726" spans="1:21">
      <c r="A726" t="s">
        <v>736</v>
      </c>
      <c r="B726" s="1">
        <v>2.0833333333333335E-4</v>
      </c>
      <c r="C726" s="1">
        <v>2.0833333333333335E-4</v>
      </c>
      <c r="D726" s="1">
        <v>0</v>
      </c>
      <c r="E726" s="1">
        <v>0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100</v>
      </c>
      <c r="N726" s="35"/>
      <c r="O726" s="35"/>
      <c r="P726" s="34"/>
      <c r="Q726" s="34"/>
      <c r="R726" s="34"/>
      <c r="S726" s="34"/>
      <c r="T726" s="34"/>
      <c r="U726" s="34"/>
    </row>
    <row r="727" spans="1:21">
      <c r="A727" t="s">
        <v>737</v>
      </c>
      <c r="B727" s="1">
        <v>6.215277777777777E-3</v>
      </c>
      <c r="C727" s="1">
        <v>5.7870370370370376E-3</v>
      </c>
      <c r="D727" s="1">
        <v>0</v>
      </c>
      <c r="E727" s="1">
        <v>4.2824074074074075E-4</v>
      </c>
      <c r="F727">
        <v>5</v>
      </c>
      <c r="G727">
        <v>8</v>
      </c>
      <c r="H727">
        <v>5</v>
      </c>
      <c r="I727">
        <v>152</v>
      </c>
      <c r="J727">
        <v>0</v>
      </c>
      <c r="K727">
        <v>0</v>
      </c>
      <c r="L727">
        <v>0</v>
      </c>
      <c r="M727">
        <v>3.18</v>
      </c>
      <c r="N727" s="35"/>
      <c r="O727" s="35"/>
      <c r="P727" s="34"/>
      <c r="Q727" s="34"/>
      <c r="R727" s="34"/>
      <c r="S727" s="34"/>
      <c r="T727" s="34"/>
      <c r="U727" s="34"/>
    </row>
    <row r="728" spans="1:21">
      <c r="A728" t="s">
        <v>738</v>
      </c>
      <c r="B728" s="1">
        <v>0.28375</v>
      </c>
      <c r="C728" s="1">
        <v>0.27071759259259259</v>
      </c>
      <c r="D728" s="1">
        <v>1.2037037037037035E-2</v>
      </c>
      <c r="E728" s="1">
        <v>9.8379629629629642E-4</v>
      </c>
      <c r="F728">
        <v>5</v>
      </c>
      <c r="G728">
        <v>125</v>
      </c>
      <c r="H728">
        <v>0</v>
      </c>
      <c r="I728">
        <v>0</v>
      </c>
      <c r="J728">
        <v>0</v>
      </c>
      <c r="K728">
        <v>0</v>
      </c>
      <c r="L728">
        <v>0</v>
      </c>
      <c r="N728" s="35"/>
      <c r="O728" s="35"/>
      <c r="P728" s="34"/>
      <c r="Q728" s="34"/>
      <c r="R728" s="34"/>
      <c r="S728" s="34"/>
      <c r="T728" s="34"/>
      <c r="U728" s="34"/>
    </row>
    <row r="729" spans="1:21">
      <c r="A729" t="s">
        <v>739</v>
      </c>
      <c r="B729" s="1">
        <v>0.53003472222222225</v>
      </c>
      <c r="C729" s="1">
        <v>0.45226851851851851</v>
      </c>
      <c r="D729" s="1">
        <v>7.8356481481481489E-3</v>
      </c>
      <c r="E729" s="1">
        <v>6.9907407407407404E-2</v>
      </c>
      <c r="F729">
        <v>97</v>
      </c>
      <c r="G729">
        <v>1845</v>
      </c>
      <c r="H729">
        <v>424</v>
      </c>
      <c r="I729">
        <v>36</v>
      </c>
      <c r="J729">
        <v>0</v>
      </c>
      <c r="K729">
        <v>0</v>
      </c>
      <c r="L729">
        <v>0</v>
      </c>
      <c r="M729">
        <v>92.17</v>
      </c>
      <c r="N729" s="35"/>
      <c r="O729" s="35"/>
      <c r="P729" s="34"/>
      <c r="Q729" s="34"/>
      <c r="R729" s="34"/>
      <c r="S729" s="34"/>
      <c r="T729" s="34"/>
      <c r="U729" s="34"/>
    </row>
    <row r="730" spans="1:21">
      <c r="A730" t="s">
        <v>740</v>
      </c>
      <c r="B730" s="10">
        <v>1.3709837962962963</v>
      </c>
      <c r="C730" s="1">
        <v>0.760625</v>
      </c>
      <c r="D730" s="1">
        <v>0.46192129629629625</v>
      </c>
      <c r="E730" s="1">
        <v>0.14842592592592593</v>
      </c>
      <c r="F730">
        <v>96</v>
      </c>
      <c r="G730">
        <v>1832</v>
      </c>
      <c r="H730">
        <v>431</v>
      </c>
      <c r="I730">
        <v>37</v>
      </c>
      <c r="J730">
        <v>0</v>
      </c>
      <c r="K730">
        <v>0</v>
      </c>
      <c r="L730">
        <v>0</v>
      </c>
      <c r="M730">
        <v>92.09</v>
      </c>
      <c r="N730" s="35"/>
      <c r="O730" s="35"/>
      <c r="P730" s="34"/>
      <c r="Q730" s="34"/>
      <c r="R730" s="34"/>
      <c r="S730" s="34"/>
      <c r="T730" s="34"/>
      <c r="U730" s="34"/>
    </row>
    <row r="731" spans="1:21">
      <c r="A731" t="s">
        <v>741</v>
      </c>
      <c r="B731" s="1">
        <v>0.42591435185185184</v>
      </c>
      <c r="C731" s="1">
        <v>0.30289351851851853</v>
      </c>
      <c r="D731" s="1">
        <v>7.5717592592592586E-2</v>
      </c>
      <c r="E731" s="1">
        <v>4.7291666666666669E-2</v>
      </c>
      <c r="F731">
        <v>88</v>
      </c>
      <c r="G731">
        <v>307</v>
      </c>
      <c r="H731">
        <v>221</v>
      </c>
      <c r="I731">
        <v>2</v>
      </c>
      <c r="J731">
        <v>0</v>
      </c>
      <c r="K731">
        <v>0</v>
      </c>
      <c r="L731">
        <v>0</v>
      </c>
      <c r="M731">
        <v>99.1</v>
      </c>
      <c r="N731" s="35"/>
      <c r="O731" s="35"/>
      <c r="P731" s="34"/>
      <c r="Q731" s="34"/>
      <c r="R731" s="34"/>
      <c r="S731" s="34"/>
      <c r="T731" s="34"/>
      <c r="U731" s="34"/>
    </row>
    <row r="732" spans="1:21">
      <c r="A732" t="s">
        <v>742</v>
      </c>
      <c r="B732" s="1">
        <v>0.20298611111111109</v>
      </c>
      <c r="C732" s="1">
        <v>0.15024305555555556</v>
      </c>
      <c r="D732" s="1">
        <v>4.1261574074074069E-2</v>
      </c>
      <c r="E732" s="1">
        <v>1.1469907407407408E-2</v>
      </c>
      <c r="F732">
        <v>51</v>
      </c>
      <c r="G732">
        <v>198</v>
      </c>
      <c r="H732">
        <v>0</v>
      </c>
      <c r="I732">
        <v>0</v>
      </c>
      <c r="J732">
        <v>0</v>
      </c>
      <c r="K732">
        <v>0</v>
      </c>
      <c r="L732">
        <v>0</v>
      </c>
      <c r="N732" s="35"/>
      <c r="O732" s="35"/>
      <c r="P732" s="34"/>
      <c r="Q732" s="34"/>
      <c r="R732" s="34"/>
      <c r="S732" s="34"/>
      <c r="T732" s="34"/>
      <c r="U732" s="34"/>
    </row>
    <row r="733" spans="1:21">
      <c r="A733" t="s">
        <v>743</v>
      </c>
      <c r="B733" s="1">
        <v>1.5266203703703705E-2</v>
      </c>
      <c r="C733" s="1">
        <v>1.525462962962963E-2</v>
      </c>
      <c r="D733" s="1">
        <v>0</v>
      </c>
      <c r="E733" s="1">
        <v>0</v>
      </c>
      <c r="F733">
        <v>2</v>
      </c>
      <c r="G733">
        <v>52</v>
      </c>
      <c r="H733">
        <v>131</v>
      </c>
      <c r="I733">
        <v>0</v>
      </c>
      <c r="J733">
        <v>0.38</v>
      </c>
      <c r="K733">
        <v>3.1</v>
      </c>
      <c r="L733">
        <v>0</v>
      </c>
      <c r="M733">
        <v>100</v>
      </c>
      <c r="N733" s="35"/>
      <c r="O733" s="35"/>
      <c r="P733" s="34"/>
      <c r="Q733" s="34"/>
      <c r="R733" s="34"/>
      <c r="S733" s="34"/>
      <c r="T733" s="34"/>
      <c r="U733" s="34"/>
    </row>
    <row r="734" spans="1:21">
      <c r="A734" t="s">
        <v>744</v>
      </c>
      <c r="B734" s="10">
        <v>1.0948263888888889</v>
      </c>
      <c r="C734" s="1">
        <v>0.67744212962962969</v>
      </c>
      <c r="D734" s="1">
        <v>0.24144675925925926</v>
      </c>
      <c r="E734" s="1">
        <v>0.17592592592592593</v>
      </c>
      <c r="F734">
        <v>35</v>
      </c>
      <c r="G734">
        <v>712</v>
      </c>
      <c r="H734">
        <v>208</v>
      </c>
      <c r="I734">
        <v>8</v>
      </c>
      <c r="J734">
        <v>0</v>
      </c>
      <c r="K734">
        <v>0</v>
      </c>
      <c r="L734">
        <v>0</v>
      </c>
      <c r="M734">
        <v>96.3</v>
      </c>
      <c r="N734" s="35"/>
      <c r="O734" s="35"/>
      <c r="P734" s="34"/>
      <c r="Q734" s="34"/>
      <c r="R734" s="34"/>
      <c r="S734" s="34"/>
      <c r="T734" s="34"/>
      <c r="U734" s="34"/>
    </row>
    <row r="735" spans="1:21">
      <c r="A735" t="s">
        <v>745</v>
      </c>
      <c r="B735" s="1">
        <v>0.27774305555555556</v>
      </c>
      <c r="C735" s="1">
        <v>0.20659722222222221</v>
      </c>
      <c r="D735" s="1">
        <v>4.9189814814814818E-2</v>
      </c>
      <c r="E735" s="1">
        <v>2.1944444444444447E-2</v>
      </c>
      <c r="F735">
        <v>81</v>
      </c>
      <c r="G735">
        <v>437</v>
      </c>
      <c r="H735">
        <v>0</v>
      </c>
      <c r="I735">
        <v>0</v>
      </c>
      <c r="J735">
        <v>0</v>
      </c>
      <c r="K735">
        <v>0</v>
      </c>
      <c r="L735">
        <v>0</v>
      </c>
      <c r="N735" s="35"/>
      <c r="O735" s="35"/>
      <c r="P735" s="34"/>
      <c r="Q735" s="34"/>
      <c r="R735" s="34"/>
      <c r="S735" s="34"/>
      <c r="T735" s="34"/>
      <c r="U735" s="34"/>
    </row>
    <row r="736" spans="1:21">
      <c r="A736" t="s">
        <v>746</v>
      </c>
      <c r="B736" s="1">
        <v>0.78498842592592588</v>
      </c>
      <c r="C736" s="1">
        <v>0.60819444444444437</v>
      </c>
      <c r="D736" s="1">
        <v>0.10032407407407407</v>
      </c>
      <c r="E736" s="1">
        <v>7.6458333333333336E-2</v>
      </c>
      <c r="F736">
        <v>30</v>
      </c>
      <c r="G736">
        <v>762</v>
      </c>
      <c r="H736">
        <v>81</v>
      </c>
      <c r="I736">
        <v>6</v>
      </c>
      <c r="J736">
        <v>0</v>
      </c>
      <c r="K736">
        <v>0</v>
      </c>
      <c r="L736">
        <v>0</v>
      </c>
      <c r="M736">
        <v>93.1</v>
      </c>
      <c r="N736" s="35"/>
      <c r="O736" s="35"/>
      <c r="P736" s="34"/>
      <c r="Q736" s="34"/>
      <c r="R736" s="34"/>
      <c r="S736" s="34"/>
      <c r="T736" s="34"/>
      <c r="U736" s="34"/>
    </row>
    <row r="737" spans="1:21">
      <c r="A737" t="s">
        <v>747</v>
      </c>
      <c r="B737" s="1">
        <v>0.36964120370370374</v>
      </c>
      <c r="C737" s="1">
        <v>0.32950231481481479</v>
      </c>
      <c r="D737" s="1">
        <v>2.4305555555555556E-2</v>
      </c>
      <c r="E737" s="1">
        <v>1.5810185185185184E-2</v>
      </c>
      <c r="F737">
        <v>61</v>
      </c>
      <c r="G737">
        <v>746</v>
      </c>
      <c r="H737">
        <v>696</v>
      </c>
      <c r="I737">
        <v>59</v>
      </c>
      <c r="J737">
        <v>0</v>
      </c>
      <c r="K737">
        <v>0</v>
      </c>
      <c r="L737">
        <v>0</v>
      </c>
      <c r="M737">
        <v>92.19</v>
      </c>
      <c r="N737" s="35"/>
      <c r="O737" s="35"/>
      <c r="P737" s="34"/>
      <c r="Q737" s="34"/>
      <c r="R737" s="34"/>
      <c r="S737" s="34"/>
      <c r="T737" s="34"/>
      <c r="U737" s="34"/>
    </row>
    <row r="738" spans="1:21">
      <c r="A738" t="s">
        <v>748</v>
      </c>
      <c r="B738" s="1">
        <v>0.48118055555555556</v>
      </c>
      <c r="C738" s="1">
        <v>0.45730324074074075</v>
      </c>
      <c r="D738" s="1">
        <v>1.5324074074074073E-2</v>
      </c>
      <c r="E738" s="1">
        <v>8.5416666666666679E-3</v>
      </c>
      <c r="F738">
        <v>50</v>
      </c>
      <c r="G738">
        <v>1285</v>
      </c>
      <c r="H738">
        <v>240</v>
      </c>
      <c r="I738">
        <v>0</v>
      </c>
      <c r="J738">
        <v>15.66</v>
      </c>
      <c r="K738">
        <v>3.77</v>
      </c>
      <c r="L738">
        <v>0</v>
      </c>
      <c r="M738">
        <v>100</v>
      </c>
      <c r="N738" s="35"/>
      <c r="O738" s="35"/>
      <c r="P738" s="34"/>
      <c r="Q738" s="34"/>
      <c r="R738" s="34"/>
      <c r="S738" s="34"/>
      <c r="T738" s="34"/>
      <c r="U738" s="34"/>
    </row>
    <row r="739" spans="1:21">
      <c r="A739" t="s">
        <v>749</v>
      </c>
      <c r="B739" s="1">
        <v>0.42857638888888888</v>
      </c>
      <c r="C739" s="1">
        <v>0.3781018518518518</v>
      </c>
      <c r="D739" s="1">
        <v>3.6655092592592593E-2</v>
      </c>
      <c r="E739" s="1">
        <v>1.3807870370370371E-2</v>
      </c>
      <c r="F739">
        <v>35</v>
      </c>
      <c r="G739">
        <v>602</v>
      </c>
      <c r="H739">
        <v>0</v>
      </c>
      <c r="I739">
        <v>0</v>
      </c>
      <c r="J739">
        <v>0</v>
      </c>
      <c r="K739">
        <v>0</v>
      </c>
      <c r="L739">
        <v>0</v>
      </c>
      <c r="N739" s="35"/>
      <c r="O739" s="35"/>
      <c r="P739" s="34"/>
      <c r="Q739" s="34"/>
      <c r="R739" s="34"/>
      <c r="S739" s="34"/>
      <c r="T739" s="34"/>
      <c r="U739" s="34"/>
    </row>
    <row r="740" spans="1:21">
      <c r="A740" t="s">
        <v>750</v>
      </c>
      <c r="B740" s="1">
        <v>0.25392361111111111</v>
      </c>
      <c r="C740" s="1">
        <v>0.23375000000000001</v>
      </c>
      <c r="D740" s="1">
        <v>6.4351851851851861E-3</v>
      </c>
      <c r="E740" s="1">
        <v>1.3726851851851851E-2</v>
      </c>
      <c r="F740">
        <v>29</v>
      </c>
      <c r="G740">
        <v>391</v>
      </c>
      <c r="H740">
        <v>294</v>
      </c>
      <c r="I740">
        <v>39</v>
      </c>
      <c r="J740">
        <v>0</v>
      </c>
      <c r="K740">
        <v>0</v>
      </c>
      <c r="L740">
        <v>0</v>
      </c>
      <c r="M740">
        <v>88.29</v>
      </c>
      <c r="N740" s="35"/>
      <c r="O740" s="35"/>
      <c r="P740" s="34"/>
      <c r="Q740" s="34"/>
      <c r="R740" s="34"/>
      <c r="S740" s="34"/>
      <c r="T740" s="34"/>
      <c r="U740" s="34"/>
    </row>
    <row r="741" spans="1:21">
      <c r="A741" t="s">
        <v>751</v>
      </c>
      <c r="B741" s="1">
        <v>0.46685185185185185</v>
      </c>
      <c r="C741" s="1">
        <v>0.3408680555555556</v>
      </c>
      <c r="D741" s="1">
        <v>8.9444444444444438E-2</v>
      </c>
      <c r="E741" s="1">
        <v>3.6539351851851851E-2</v>
      </c>
      <c r="F741">
        <v>43</v>
      </c>
      <c r="G741">
        <v>698</v>
      </c>
      <c r="H741">
        <v>0</v>
      </c>
      <c r="I741">
        <v>0</v>
      </c>
      <c r="J741">
        <v>0</v>
      </c>
      <c r="K741">
        <v>0</v>
      </c>
      <c r="L741">
        <v>0</v>
      </c>
      <c r="N741" s="35"/>
      <c r="O741" s="35"/>
      <c r="P741" s="34"/>
      <c r="Q741" s="34"/>
      <c r="R741" s="34"/>
      <c r="S741" s="34"/>
      <c r="T741" s="34"/>
      <c r="U741" s="34"/>
    </row>
    <row r="742" spans="1:21">
      <c r="A742" t="s">
        <v>752</v>
      </c>
      <c r="B742" s="1">
        <v>0.30168981481481483</v>
      </c>
      <c r="C742" s="1">
        <v>0.25427083333333333</v>
      </c>
      <c r="D742" s="1">
        <v>3.0949074074074077E-2</v>
      </c>
      <c r="E742" s="1">
        <v>1.6458333333333332E-2</v>
      </c>
      <c r="F742">
        <v>45</v>
      </c>
      <c r="G742">
        <v>739</v>
      </c>
      <c r="H742">
        <v>0</v>
      </c>
      <c r="I742">
        <v>0</v>
      </c>
      <c r="J742">
        <v>0</v>
      </c>
      <c r="K742">
        <v>0</v>
      </c>
      <c r="L742">
        <v>0</v>
      </c>
      <c r="N742" s="35"/>
      <c r="O742" s="35"/>
      <c r="P742" s="34"/>
      <c r="Q742" s="34"/>
      <c r="R742" s="34"/>
      <c r="S742" s="34"/>
      <c r="T742" s="34"/>
      <c r="U742" s="34"/>
    </row>
    <row r="743" spans="1:21">
      <c r="A743" t="s">
        <v>753</v>
      </c>
      <c r="B743" s="1">
        <v>0.54365740740740742</v>
      </c>
      <c r="C743" s="1">
        <v>0.32624999999999998</v>
      </c>
      <c r="D743" s="1">
        <v>7.9814814814814811E-2</v>
      </c>
      <c r="E743" s="1">
        <v>0.13758101851851853</v>
      </c>
      <c r="F743">
        <v>109</v>
      </c>
      <c r="G743">
        <v>792</v>
      </c>
      <c r="H743">
        <v>879</v>
      </c>
      <c r="I743">
        <v>132</v>
      </c>
      <c r="J743">
        <v>0</v>
      </c>
      <c r="K743">
        <v>0</v>
      </c>
      <c r="L743">
        <v>0</v>
      </c>
      <c r="M743">
        <v>86.94</v>
      </c>
      <c r="N743" s="35"/>
      <c r="O743" s="35"/>
      <c r="P743" s="34"/>
      <c r="Q743" s="34"/>
      <c r="R743" s="34"/>
      <c r="S743" s="34"/>
      <c r="T743" s="34"/>
      <c r="U743" s="34"/>
    </row>
    <row r="744" spans="1:21">
      <c r="A744" t="s">
        <v>754</v>
      </c>
      <c r="B744" s="1">
        <v>0.16194444444444445</v>
      </c>
      <c r="C744" s="1">
        <v>0.14359953703703704</v>
      </c>
      <c r="D744" s="1">
        <v>3.1597222222222222E-3</v>
      </c>
      <c r="E744" s="1">
        <v>1.5173611111111112E-2</v>
      </c>
      <c r="F744">
        <v>64</v>
      </c>
      <c r="G744">
        <v>164</v>
      </c>
      <c r="H744">
        <v>205</v>
      </c>
      <c r="I744">
        <v>17</v>
      </c>
      <c r="J744">
        <v>0</v>
      </c>
      <c r="K744">
        <v>0</v>
      </c>
      <c r="L744">
        <v>0</v>
      </c>
      <c r="M744">
        <v>92.34</v>
      </c>
      <c r="N744" s="35"/>
      <c r="O744" s="35"/>
      <c r="P744" s="34"/>
      <c r="Q744" s="34"/>
      <c r="R744" s="34"/>
      <c r="S744" s="34"/>
      <c r="T744" s="34"/>
      <c r="U744" s="34"/>
    </row>
    <row r="745" spans="1:21">
      <c r="A745" t="s">
        <v>755</v>
      </c>
      <c r="B745" s="1">
        <v>0.97407407407407398</v>
      </c>
      <c r="C745" s="1">
        <v>0.58751157407407406</v>
      </c>
      <c r="D745" s="1">
        <v>0.16630787037037037</v>
      </c>
      <c r="E745" s="1">
        <v>0.22024305555555557</v>
      </c>
      <c r="F745">
        <v>172</v>
      </c>
      <c r="G745">
        <v>1603</v>
      </c>
      <c r="H745">
        <v>1244</v>
      </c>
      <c r="I745">
        <v>176</v>
      </c>
      <c r="J745">
        <v>0</v>
      </c>
      <c r="K745">
        <v>0</v>
      </c>
      <c r="L745">
        <v>0</v>
      </c>
      <c r="M745">
        <v>87.61</v>
      </c>
      <c r="N745" s="35"/>
      <c r="O745" s="35"/>
      <c r="P745" s="34"/>
      <c r="Q745" s="34"/>
      <c r="R745" s="34"/>
      <c r="S745" s="34"/>
      <c r="T745" s="34"/>
      <c r="U745" s="34"/>
    </row>
    <row r="746" spans="1:21">
      <c r="A746" t="s">
        <v>756</v>
      </c>
      <c r="B746" s="1">
        <v>0.67062499999999992</v>
      </c>
      <c r="C746" s="1">
        <v>0.38065972222222227</v>
      </c>
      <c r="D746" s="1">
        <v>9.0405092592592592E-2</v>
      </c>
      <c r="E746" s="1">
        <v>0.19954861111111111</v>
      </c>
      <c r="F746">
        <v>41</v>
      </c>
      <c r="G746">
        <v>662</v>
      </c>
      <c r="H746">
        <v>304</v>
      </c>
      <c r="I746">
        <v>13</v>
      </c>
      <c r="J746">
        <v>0</v>
      </c>
      <c r="K746">
        <v>0</v>
      </c>
      <c r="L746">
        <v>0</v>
      </c>
      <c r="M746">
        <v>95.9</v>
      </c>
      <c r="N746" s="35"/>
      <c r="O746" s="35"/>
      <c r="P746" s="34"/>
      <c r="Q746" s="34"/>
      <c r="R746" s="34"/>
      <c r="S746" s="34"/>
      <c r="T746" s="34"/>
      <c r="U746" s="34"/>
    </row>
    <row r="747" spans="1:21">
      <c r="A747" t="s">
        <v>757</v>
      </c>
      <c r="B747" s="1">
        <v>0.16049768518518517</v>
      </c>
      <c r="C747" s="1">
        <v>0.13503472222222221</v>
      </c>
      <c r="D747" s="1">
        <v>9.8495370370370369E-3</v>
      </c>
      <c r="E747" s="1">
        <v>1.5613425925925926E-2</v>
      </c>
      <c r="F747">
        <v>6</v>
      </c>
      <c r="G747">
        <v>147</v>
      </c>
      <c r="H747">
        <v>0</v>
      </c>
      <c r="I747">
        <v>0</v>
      </c>
      <c r="J747">
        <v>0</v>
      </c>
      <c r="K747">
        <v>0</v>
      </c>
      <c r="L747">
        <v>0</v>
      </c>
      <c r="N747" s="35"/>
      <c r="O747" s="35"/>
      <c r="P747" s="34"/>
      <c r="Q747" s="34"/>
      <c r="R747" s="34"/>
      <c r="S747" s="34"/>
      <c r="T747" s="34"/>
      <c r="U747" s="34"/>
    </row>
    <row r="748" spans="1:21">
      <c r="A748" t="s">
        <v>758</v>
      </c>
      <c r="B748" s="1">
        <v>0.18206018518518519</v>
      </c>
      <c r="C748" s="1">
        <v>0.15384259259259259</v>
      </c>
      <c r="D748" s="1">
        <v>8.0555555555555554E-3</v>
      </c>
      <c r="E748" s="1">
        <v>2.0162037037037037E-2</v>
      </c>
      <c r="F748">
        <v>11</v>
      </c>
      <c r="G748">
        <v>282</v>
      </c>
      <c r="H748">
        <v>0</v>
      </c>
      <c r="I748">
        <v>0</v>
      </c>
      <c r="J748">
        <v>0</v>
      </c>
      <c r="K748">
        <v>0</v>
      </c>
      <c r="L748">
        <v>0</v>
      </c>
      <c r="N748" s="35"/>
      <c r="O748" s="35"/>
      <c r="P748" s="34"/>
      <c r="Q748" s="34"/>
      <c r="R748" s="34"/>
      <c r="S748" s="34"/>
      <c r="T748" s="34"/>
      <c r="U748" s="34"/>
    </row>
    <row r="749" spans="1:21">
      <c r="A749" t="s">
        <v>759</v>
      </c>
      <c r="B749" s="1">
        <v>0.5417939814814815</v>
      </c>
      <c r="C749" s="1">
        <v>0.34849537037037037</v>
      </c>
      <c r="D749" s="1">
        <v>0.15126157407407406</v>
      </c>
      <c r="E749" s="1">
        <v>4.2025462962962966E-2</v>
      </c>
      <c r="F749">
        <v>52</v>
      </c>
      <c r="G749">
        <v>1162</v>
      </c>
      <c r="H749">
        <v>725</v>
      </c>
      <c r="I749">
        <v>35</v>
      </c>
      <c r="J749">
        <v>0</v>
      </c>
      <c r="K749">
        <v>0</v>
      </c>
      <c r="L749">
        <v>0</v>
      </c>
      <c r="M749">
        <v>95.39</v>
      </c>
      <c r="N749" s="35"/>
      <c r="O749" s="35"/>
      <c r="P749" s="34"/>
      <c r="Q749" s="34"/>
      <c r="R749" s="34"/>
      <c r="S749" s="34"/>
      <c r="T749" s="34"/>
      <c r="U749" s="34"/>
    </row>
    <row r="750" spans="1:21">
      <c r="A750" t="s">
        <v>760</v>
      </c>
      <c r="B750" s="1">
        <v>0.6199189814814815</v>
      </c>
      <c r="C750" s="1">
        <v>0.21759259259259259</v>
      </c>
      <c r="D750" s="1">
        <v>0.13685185185185186</v>
      </c>
      <c r="E750" s="1">
        <v>0.26546296296296296</v>
      </c>
      <c r="F750">
        <v>99</v>
      </c>
      <c r="G750">
        <v>634</v>
      </c>
      <c r="H750">
        <v>967</v>
      </c>
      <c r="I750">
        <v>129</v>
      </c>
      <c r="J750">
        <v>0</v>
      </c>
      <c r="K750">
        <v>0</v>
      </c>
      <c r="L750">
        <v>0</v>
      </c>
      <c r="M750">
        <v>88.23</v>
      </c>
      <c r="N750" s="35"/>
      <c r="O750" s="35"/>
      <c r="P750" s="34"/>
      <c r="Q750" s="34"/>
      <c r="R750" s="34"/>
      <c r="S750" s="34"/>
      <c r="T750" s="34"/>
      <c r="U750" s="34"/>
    </row>
    <row r="751" spans="1:21">
      <c r="A751" t="s">
        <v>761</v>
      </c>
      <c r="B751" s="1">
        <v>0.33234953703703701</v>
      </c>
      <c r="C751" s="1">
        <v>0.2159837962962963</v>
      </c>
      <c r="D751" s="1">
        <v>9.677083333333332E-2</v>
      </c>
      <c r="E751" s="1">
        <v>1.9583333333333331E-2</v>
      </c>
      <c r="F751">
        <v>19</v>
      </c>
      <c r="G751">
        <v>424</v>
      </c>
      <c r="H751">
        <v>0</v>
      </c>
      <c r="I751">
        <v>0</v>
      </c>
      <c r="J751">
        <v>0</v>
      </c>
      <c r="K751">
        <v>0</v>
      </c>
      <c r="L751">
        <v>0</v>
      </c>
      <c r="N751" s="35"/>
      <c r="O751" s="35"/>
      <c r="P751" s="34"/>
      <c r="Q751" s="34"/>
      <c r="R751" s="34"/>
      <c r="S751" s="34"/>
      <c r="T751" s="34"/>
      <c r="U751" s="34"/>
    </row>
    <row r="752" spans="1:21">
      <c r="A752" t="s">
        <v>762</v>
      </c>
      <c r="B752" s="1">
        <v>0.19045138888888888</v>
      </c>
      <c r="C752" s="1">
        <v>0.11761574074074073</v>
      </c>
      <c r="D752" s="1">
        <v>5.7557870370370377E-2</v>
      </c>
      <c r="E752" s="1">
        <v>1.5277777777777777E-2</v>
      </c>
      <c r="F752">
        <v>122</v>
      </c>
      <c r="G752">
        <v>270</v>
      </c>
      <c r="H752">
        <v>0</v>
      </c>
      <c r="I752">
        <v>0</v>
      </c>
      <c r="J752">
        <v>0</v>
      </c>
      <c r="K752">
        <v>0</v>
      </c>
      <c r="L752">
        <v>0</v>
      </c>
      <c r="N752" s="35"/>
      <c r="O752" s="35"/>
      <c r="P752" s="34"/>
      <c r="Q752" s="34"/>
      <c r="R752" s="34"/>
      <c r="S752" s="34"/>
      <c r="T752" s="34"/>
      <c r="U752" s="34"/>
    </row>
    <row r="753" spans="1:21">
      <c r="A753" t="s">
        <v>763</v>
      </c>
      <c r="B753" s="1">
        <v>0.52793981481481478</v>
      </c>
      <c r="C753" s="1">
        <v>0.26461805555555556</v>
      </c>
      <c r="D753" s="1">
        <v>0.18233796296296298</v>
      </c>
      <c r="E753" s="1">
        <v>8.0972222222222223E-2</v>
      </c>
      <c r="F753">
        <v>33</v>
      </c>
      <c r="G753">
        <v>548</v>
      </c>
      <c r="H753">
        <v>31</v>
      </c>
      <c r="I753">
        <v>19</v>
      </c>
      <c r="J753">
        <v>0</v>
      </c>
      <c r="K753">
        <v>0</v>
      </c>
      <c r="L753">
        <v>0</v>
      </c>
      <c r="M753">
        <v>62</v>
      </c>
      <c r="N753" s="35"/>
      <c r="O753" s="35"/>
      <c r="P753" s="34"/>
      <c r="Q753" s="34"/>
      <c r="R753" s="34"/>
      <c r="S753" s="34"/>
      <c r="T753" s="34"/>
      <c r="U753" s="34"/>
    </row>
    <row r="754" spans="1:21">
      <c r="A754" t="s">
        <v>764</v>
      </c>
      <c r="B754" s="1">
        <v>0.38074074074074077</v>
      </c>
      <c r="C754" s="1">
        <v>0.33159722222222221</v>
      </c>
      <c r="D754" s="1">
        <v>2.2731481481481481E-2</v>
      </c>
      <c r="E754" s="1">
        <v>2.6400462962962962E-2</v>
      </c>
      <c r="F754">
        <v>80</v>
      </c>
      <c r="G754">
        <v>268</v>
      </c>
      <c r="H754">
        <v>185</v>
      </c>
      <c r="I754">
        <v>9</v>
      </c>
      <c r="J754">
        <v>0</v>
      </c>
      <c r="K754">
        <v>0</v>
      </c>
      <c r="L754">
        <v>0</v>
      </c>
      <c r="M754">
        <v>95.36</v>
      </c>
      <c r="N754" s="35"/>
      <c r="O754" s="35"/>
      <c r="P754" s="34"/>
      <c r="Q754" s="34"/>
      <c r="R754" s="34"/>
      <c r="S754" s="34"/>
      <c r="T754" s="34"/>
      <c r="U754" s="34"/>
    </row>
    <row r="755" spans="1:21">
      <c r="A755" t="s">
        <v>765</v>
      </c>
      <c r="B755" s="1">
        <v>0</v>
      </c>
      <c r="C755" s="1">
        <v>0</v>
      </c>
      <c r="D755" s="1">
        <v>0</v>
      </c>
      <c r="E755" s="1">
        <v>0</v>
      </c>
      <c r="F755">
        <v>0</v>
      </c>
      <c r="G755">
        <v>0</v>
      </c>
      <c r="H755">
        <v>150</v>
      </c>
      <c r="I755">
        <v>25</v>
      </c>
      <c r="J755">
        <v>0</v>
      </c>
      <c r="K755">
        <v>0</v>
      </c>
      <c r="L755">
        <v>0</v>
      </c>
      <c r="M755">
        <v>85.71</v>
      </c>
      <c r="N755" s="35"/>
      <c r="O755" s="35"/>
      <c r="P755" s="34"/>
      <c r="Q755" s="34"/>
      <c r="R755" s="34"/>
      <c r="S755" s="34"/>
      <c r="T755" s="34"/>
      <c r="U755" s="34"/>
    </row>
    <row r="756" spans="1:21">
      <c r="A756" t="s">
        <v>766</v>
      </c>
      <c r="B756" s="1">
        <v>0.2903587962962963</v>
      </c>
      <c r="C756" s="1">
        <v>0.25530092592592596</v>
      </c>
      <c r="D756" s="1">
        <v>2.0277777777777777E-2</v>
      </c>
      <c r="E756" s="1">
        <v>1.4768518518518519E-2</v>
      </c>
      <c r="F756">
        <v>77</v>
      </c>
      <c r="G756">
        <v>1091</v>
      </c>
      <c r="H756">
        <v>880</v>
      </c>
      <c r="I756">
        <v>107</v>
      </c>
      <c r="J756">
        <v>0</v>
      </c>
      <c r="K756">
        <v>0</v>
      </c>
      <c r="L756">
        <v>0</v>
      </c>
      <c r="M756">
        <v>89.16</v>
      </c>
      <c r="N756" s="35"/>
      <c r="O756" s="35"/>
      <c r="P756" s="34"/>
      <c r="Q756" s="34"/>
      <c r="R756" s="34"/>
      <c r="S756" s="34"/>
      <c r="T756" s="34"/>
      <c r="U756" s="34"/>
    </row>
    <row r="757" spans="1:21">
      <c r="A757" t="s">
        <v>767</v>
      </c>
      <c r="B757" s="1">
        <v>0.17163194444444443</v>
      </c>
      <c r="C757" s="1">
        <v>0.15692129629629628</v>
      </c>
      <c r="D757" s="1">
        <v>4.6759259259259263E-3</v>
      </c>
      <c r="E757" s="1">
        <v>1.0011574074074074E-2</v>
      </c>
      <c r="F757">
        <v>13</v>
      </c>
      <c r="G757">
        <v>302</v>
      </c>
      <c r="H757">
        <v>0</v>
      </c>
      <c r="I757">
        <v>0</v>
      </c>
      <c r="J757">
        <v>0</v>
      </c>
      <c r="K757">
        <v>0</v>
      </c>
      <c r="L757">
        <v>0</v>
      </c>
      <c r="N757" s="35"/>
      <c r="O757" s="35"/>
      <c r="P757" s="34"/>
      <c r="Q757" s="34"/>
      <c r="R757" s="34"/>
      <c r="S757" s="34"/>
      <c r="T757" s="34"/>
      <c r="U757" s="34"/>
    </row>
    <row r="758" spans="1:21">
      <c r="A758" t="s">
        <v>768</v>
      </c>
      <c r="B758" s="1">
        <v>0.18567129629629631</v>
      </c>
      <c r="C758" s="1">
        <v>0.14834490740740741</v>
      </c>
      <c r="D758" s="1">
        <v>3.3796296296296297E-2</v>
      </c>
      <c r="E758" s="1">
        <v>3.530092592592592E-3</v>
      </c>
      <c r="F758">
        <v>2</v>
      </c>
      <c r="G758">
        <v>32</v>
      </c>
      <c r="H758">
        <v>7</v>
      </c>
      <c r="I758">
        <v>1</v>
      </c>
      <c r="J758">
        <v>0</v>
      </c>
      <c r="K758">
        <v>0</v>
      </c>
      <c r="L758">
        <v>0</v>
      </c>
      <c r="M758">
        <v>87.5</v>
      </c>
      <c r="N758" s="35"/>
      <c r="O758" s="35"/>
      <c r="P758" s="34"/>
      <c r="Q758" s="34"/>
      <c r="R758" s="34"/>
      <c r="S758" s="34"/>
      <c r="T758" s="34"/>
      <c r="U758" s="34"/>
    </row>
    <row r="759" spans="1:21">
      <c r="A759" t="s">
        <v>769</v>
      </c>
      <c r="B759" s="1">
        <v>0.3721990740740741</v>
      </c>
      <c r="C759" s="1">
        <v>0.26120370370370372</v>
      </c>
      <c r="D759" s="1">
        <v>6.9502314814814822E-2</v>
      </c>
      <c r="E759" s="1">
        <v>4.1469907407407407E-2</v>
      </c>
      <c r="F759">
        <v>138</v>
      </c>
      <c r="G759">
        <v>1217</v>
      </c>
      <c r="H759">
        <v>1706</v>
      </c>
      <c r="I759">
        <v>146</v>
      </c>
      <c r="J759">
        <v>0</v>
      </c>
      <c r="K759">
        <v>0</v>
      </c>
      <c r="L759">
        <v>0</v>
      </c>
      <c r="M759">
        <v>92.12</v>
      </c>
      <c r="N759" s="35"/>
      <c r="O759" s="35"/>
      <c r="P759" s="34"/>
      <c r="Q759" s="34"/>
      <c r="R759" s="34"/>
      <c r="S759" s="34"/>
      <c r="T759" s="34"/>
      <c r="U759" s="34"/>
    </row>
    <row r="760" spans="1:21">
      <c r="A760" t="s">
        <v>770</v>
      </c>
      <c r="B760" s="1">
        <v>0.28439814814814818</v>
      </c>
      <c r="C760" s="1">
        <v>0.18354166666666669</v>
      </c>
      <c r="D760" s="1">
        <v>3.5891203703703703E-2</v>
      </c>
      <c r="E760" s="1">
        <v>6.4953703703703694E-2</v>
      </c>
      <c r="F760">
        <v>29</v>
      </c>
      <c r="G760">
        <v>675</v>
      </c>
      <c r="H760">
        <v>126</v>
      </c>
      <c r="I760">
        <v>11</v>
      </c>
      <c r="J760">
        <v>0</v>
      </c>
      <c r="K760">
        <v>0</v>
      </c>
      <c r="L760">
        <v>0</v>
      </c>
      <c r="M760">
        <v>91.97</v>
      </c>
      <c r="N760" s="35"/>
      <c r="O760" s="35"/>
      <c r="P760" s="34"/>
      <c r="Q760" s="34"/>
      <c r="R760" s="34"/>
      <c r="S760" s="34"/>
      <c r="T760" s="34"/>
      <c r="U760" s="34"/>
    </row>
    <row r="761" spans="1:21">
      <c r="A761" t="s">
        <v>771</v>
      </c>
      <c r="B761" s="1">
        <v>0.3028703703703704</v>
      </c>
      <c r="C761" s="1">
        <v>0.27972222222222221</v>
      </c>
      <c r="D761" s="1">
        <v>2.1608796296296296E-2</v>
      </c>
      <c r="E761" s="1">
        <v>1.5277777777777779E-3</v>
      </c>
      <c r="F761">
        <v>76</v>
      </c>
      <c r="G761">
        <v>663</v>
      </c>
      <c r="H761">
        <v>635</v>
      </c>
      <c r="I761">
        <v>13</v>
      </c>
      <c r="J761">
        <v>0</v>
      </c>
      <c r="K761">
        <v>0</v>
      </c>
      <c r="L761">
        <v>0</v>
      </c>
      <c r="M761">
        <v>97.99</v>
      </c>
      <c r="N761" s="35"/>
      <c r="O761" s="35"/>
      <c r="P761" s="34"/>
      <c r="Q761" s="34"/>
      <c r="R761" s="34"/>
      <c r="S761" s="34"/>
      <c r="T761" s="34"/>
      <c r="U761" s="34"/>
    </row>
    <row r="762" spans="1:21">
      <c r="A762" t="s">
        <v>772</v>
      </c>
      <c r="B762" s="1">
        <v>0.35509259259259257</v>
      </c>
      <c r="C762" s="1">
        <v>0.2485185185185185</v>
      </c>
      <c r="D762" s="1">
        <v>6.0995370370370366E-2</v>
      </c>
      <c r="E762" s="1">
        <v>4.5555555555555551E-2</v>
      </c>
      <c r="F762">
        <v>29</v>
      </c>
      <c r="G762">
        <v>508</v>
      </c>
      <c r="H762">
        <v>211</v>
      </c>
      <c r="I762">
        <v>11</v>
      </c>
      <c r="J762">
        <v>0</v>
      </c>
      <c r="K762">
        <v>0</v>
      </c>
      <c r="L762">
        <v>0</v>
      </c>
      <c r="M762">
        <v>95.05</v>
      </c>
      <c r="N762" s="35"/>
      <c r="O762" s="35"/>
      <c r="P762" s="34"/>
      <c r="Q762" s="34"/>
      <c r="R762" s="34"/>
      <c r="S762" s="34"/>
      <c r="T762" s="34"/>
      <c r="U762" s="34"/>
    </row>
    <row r="763" spans="1:21">
      <c r="A763" t="s">
        <v>773</v>
      </c>
      <c r="B763" s="1">
        <v>0.37287037037037035</v>
      </c>
      <c r="C763" s="1">
        <v>0.21604166666666666</v>
      </c>
      <c r="D763" s="1">
        <v>9.2071759259259256E-2</v>
      </c>
      <c r="E763" s="1">
        <v>6.474537037037037E-2</v>
      </c>
      <c r="F763">
        <v>13</v>
      </c>
      <c r="G763">
        <v>449</v>
      </c>
      <c r="H763">
        <v>4</v>
      </c>
      <c r="I763">
        <v>0</v>
      </c>
      <c r="J763">
        <v>0</v>
      </c>
      <c r="K763">
        <v>0</v>
      </c>
      <c r="L763">
        <v>0</v>
      </c>
      <c r="M763">
        <v>100</v>
      </c>
      <c r="N763" s="35"/>
      <c r="O763" s="35"/>
      <c r="P763" s="34"/>
      <c r="Q763" s="34"/>
      <c r="R763" s="34"/>
      <c r="S763" s="34"/>
      <c r="T763" s="34"/>
      <c r="U763" s="34"/>
    </row>
    <row r="764" spans="1:21">
      <c r="A764" t="s">
        <v>774</v>
      </c>
      <c r="B764" s="1">
        <v>0.64017361111111104</v>
      </c>
      <c r="C764" s="1">
        <v>0.40697916666666667</v>
      </c>
      <c r="D764" s="1">
        <v>0.1267824074074074</v>
      </c>
      <c r="E764" s="1">
        <v>0.10640046296296296</v>
      </c>
      <c r="F764">
        <v>36</v>
      </c>
      <c r="G764">
        <v>1191</v>
      </c>
      <c r="H764">
        <v>288</v>
      </c>
      <c r="I764">
        <v>20</v>
      </c>
      <c r="J764">
        <v>0</v>
      </c>
      <c r="K764">
        <v>0</v>
      </c>
      <c r="L764">
        <v>0</v>
      </c>
      <c r="M764">
        <v>93.51</v>
      </c>
      <c r="N764" s="35"/>
      <c r="O764" s="35"/>
      <c r="P764" s="34"/>
      <c r="Q764" s="34"/>
      <c r="R764" s="34"/>
      <c r="S764" s="34"/>
      <c r="T764" s="34"/>
      <c r="U764" s="34"/>
    </row>
    <row r="765" spans="1:21">
      <c r="A765" t="s">
        <v>775</v>
      </c>
      <c r="B765" s="1">
        <v>3.8773148148148143E-3</v>
      </c>
      <c r="C765" s="1">
        <v>3.1828703703703702E-3</v>
      </c>
      <c r="D765" s="1">
        <v>6.9444444444444447E-4</v>
      </c>
      <c r="E765" s="1">
        <v>0</v>
      </c>
      <c r="F765">
        <v>3</v>
      </c>
      <c r="G765">
        <v>3</v>
      </c>
      <c r="H765">
        <v>36</v>
      </c>
      <c r="I765">
        <v>5</v>
      </c>
      <c r="J765">
        <v>0</v>
      </c>
      <c r="K765">
        <v>0</v>
      </c>
      <c r="L765">
        <v>0</v>
      </c>
      <c r="M765">
        <v>87.8</v>
      </c>
      <c r="N765" s="35"/>
      <c r="O765" s="35"/>
      <c r="P765" s="34"/>
      <c r="Q765" s="34"/>
      <c r="R765" s="34"/>
      <c r="S765" s="34"/>
      <c r="T765" s="34"/>
      <c r="U765" s="34"/>
    </row>
    <row r="766" spans="1:21">
      <c r="A766" t="s">
        <v>776</v>
      </c>
      <c r="B766" s="1">
        <v>0.45615740740740746</v>
      </c>
      <c r="C766" s="1">
        <v>0.21122685185185186</v>
      </c>
      <c r="D766" s="1">
        <v>0.17709490740740741</v>
      </c>
      <c r="E766" s="1">
        <v>6.7824074074074078E-2</v>
      </c>
      <c r="F766">
        <v>25</v>
      </c>
      <c r="G766">
        <v>391</v>
      </c>
      <c r="H766">
        <v>6</v>
      </c>
      <c r="I766">
        <v>3</v>
      </c>
      <c r="J766">
        <v>0</v>
      </c>
      <c r="K766">
        <v>0</v>
      </c>
      <c r="L766">
        <v>0</v>
      </c>
      <c r="M766">
        <v>66.67</v>
      </c>
      <c r="N766" s="35"/>
      <c r="O766" s="35"/>
      <c r="P766" s="34"/>
      <c r="Q766" s="34"/>
      <c r="R766" s="34"/>
      <c r="S766" s="34"/>
      <c r="T766" s="34"/>
      <c r="U766" s="34"/>
    </row>
    <row r="767" spans="1:21">
      <c r="A767" t="s">
        <v>777</v>
      </c>
      <c r="B767" s="1">
        <v>0.48858796296296297</v>
      </c>
      <c r="C767" s="1">
        <v>0.3127199074074074</v>
      </c>
      <c r="D767" s="1">
        <v>4.7754629629629626E-2</v>
      </c>
      <c r="E767" s="1">
        <v>0.12809027777777779</v>
      </c>
      <c r="F767">
        <v>19</v>
      </c>
      <c r="G767">
        <v>404</v>
      </c>
      <c r="H767">
        <v>0</v>
      </c>
      <c r="I767">
        <v>0</v>
      </c>
      <c r="J767">
        <v>0</v>
      </c>
      <c r="K767">
        <v>0</v>
      </c>
      <c r="L767">
        <v>0</v>
      </c>
      <c r="N767" s="35"/>
      <c r="O767" s="35"/>
      <c r="P767" s="34"/>
      <c r="Q767" s="34"/>
      <c r="R767" s="34"/>
      <c r="S767" s="34"/>
      <c r="T767" s="34"/>
      <c r="U767" s="34"/>
    </row>
    <row r="768" spans="1:21">
      <c r="A768" t="s">
        <v>778</v>
      </c>
      <c r="B768" s="1">
        <v>0.37162037037037038</v>
      </c>
      <c r="C768" s="1">
        <v>0.17015046296296296</v>
      </c>
      <c r="D768" s="1">
        <v>0.15790509259259258</v>
      </c>
      <c r="E768" s="1">
        <v>4.355324074074074E-2</v>
      </c>
      <c r="F768">
        <v>104</v>
      </c>
      <c r="G768">
        <v>1078</v>
      </c>
      <c r="H768">
        <v>1432</v>
      </c>
      <c r="I768">
        <v>114</v>
      </c>
      <c r="J768">
        <v>0</v>
      </c>
      <c r="K768">
        <v>0</v>
      </c>
      <c r="L768">
        <v>0</v>
      </c>
      <c r="M768">
        <v>92.63</v>
      </c>
      <c r="N768" s="35"/>
      <c r="O768" s="35"/>
      <c r="P768" s="34"/>
      <c r="Q768" s="34"/>
      <c r="R768" s="34"/>
      <c r="S768" s="34"/>
      <c r="T768" s="34"/>
      <c r="U768" s="34"/>
    </row>
    <row r="769" spans="1:21">
      <c r="A769" t="s">
        <v>779</v>
      </c>
      <c r="B769" s="1">
        <v>0.76206018518518526</v>
      </c>
      <c r="C769" s="1">
        <v>0.51694444444444443</v>
      </c>
      <c r="D769" s="1">
        <v>0.10625</v>
      </c>
      <c r="E769" s="1">
        <v>0.1388425925925926</v>
      </c>
      <c r="F769">
        <v>73</v>
      </c>
      <c r="G769">
        <v>1417</v>
      </c>
      <c r="H769">
        <v>493</v>
      </c>
      <c r="I769">
        <v>40</v>
      </c>
      <c r="J769">
        <v>0</v>
      </c>
      <c r="K769">
        <v>0</v>
      </c>
      <c r="L769">
        <v>0</v>
      </c>
      <c r="M769">
        <v>92.5</v>
      </c>
      <c r="N769" s="35"/>
      <c r="O769" s="35"/>
      <c r="P769" s="34"/>
      <c r="Q769" s="34"/>
      <c r="R769" s="34"/>
      <c r="S769" s="34"/>
      <c r="T769" s="34"/>
      <c r="U769" s="34"/>
    </row>
    <row r="770" spans="1:21">
      <c r="A770" t="s">
        <v>780</v>
      </c>
      <c r="B770" s="1">
        <v>0.55061342592592599</v>
      </c>
      <c r="C770" s="1">
        <v>0.38041666666666668</v>
      </c>
      <c r="D770" s="1">
        <v>0.11179398148148149</v>
      </c>
      <c r="E770" s="1">
        <v>5.8379629629629635E-2</v>
      </c>
      <c r="F770">
        <v>45</v>
      </c>
      <c r="G770">
        <v>836</v>
      </c>
      <c r="H770">
        <v>459</v>
      </c>
      <c r="I770">
        <v>56</v>
      </c>
      <c r="J770">
        <v>0</v>
      </c>
      <c r="K770">
        <v>0</v>
      </c>
      <c r="L770">
        <v>0</v>
      </c>
      <c r="M770">
        <v>89.13</v>
      </c>
      <c r="N770" s="35"/>
      <c r="O770" s="35"/>
      <c r="P770" s="34"/>
      <c r="Q770" s="34"/>
      <c r="R770" s="34"/>
      <c r="S770" s="34"/>
      <c r="T770" s="34"/>
      <c r="U770" s="34"/>
    </row>
    <row r="771" spans="1:21">
      <c r="A771" t="s">
        <v>781</v>
      </c>
      <c r="B771" s="1">
        <v>0.17972222222222223</v>
      </c>
      <c r="C771" s="1">
        <v>0.13688657407407409</v>
      </c>
      <c r="D771" s="1">
        <v>2.9560185185185189E-2</v>
      </c>
      <c r="E771" s="1">
        <v>1.3263888888888889E-2</v>
      </c>
      <c r="F771">
        <v>20</v>
      </c>
      <c r="G771">
        <v>230</v>
      </c>
      <c r="H771">
        <v>245</v>
      </c>
      <c r="I771">
        <v>23</v>
      </c>
      <c r="J771">
        <v>0</v>
      </c>
      <c r="K771">
        <v>0</v>
      </c>
      <c r="L771">
        <v>0</v>
      </c>
      <c r="M771">
        <v>91.42</v>
      </c>
      <c r="N771" s="35"/>
      <c r="O771" s="35"/>
      <c r="P771" s="34"/>
      <c r="Q771" s="34"/>
      <c r="R771" s="34"/>
      <c r="S771" s="34"/>
      <c r="T771" s="34"/>
      <c r="U771" s="34"/>
    </row>
    <row r="772" spans="1:21">
      <c r="A772" t="s">
        <v>782</v>
      </c>
      <c r="B772" s="1">
        <v>0.95490740740740743</v>
      </c>
      <c r="C772" s="1">
        <v>0.50092592592592589</v>
      </c>
      <c r="D772" s="1">
        <v>0.25849537037037035</v>
      </c>
      <c r="E772" s="1">
        <v>0.19547453703703702</v>
      </c>
      <c r="F772">
        <v>73</v>
      </c>
      <c r="G772">
        <v>1074</v>
      </c>
      <c r="H772">
        <v>420</v>
      </c>
      <c r="I772">
        <v>145</v>
      </c>
      <c r="J772">
        <v>0</v>
      </c>
      <c r="K772">
        <v>0</v>
      </c>
      <c r="L772">
        <v>0</v>
      </c>
      <c r="M772">
        <v>74.34</v>
      </c>
      <c r="N772" s="35"/>
      <c r="O772" s="35"/>
      <c r="P772" s="34"/>
      <c r="Q772" s="34"/>
      <c r="R772" s="34"/>
      <c r="S772" s="34"/>
      <c r="T772" s="34"/>
      <c r="U772" s="34"/>
    </row>
    <row r="773" spans="1:21">
      <c r="A773" t="s">
        <v>783</v>
      </c>
      <c r="B773" s="10">
        <v>1.1657638888888888</v>
      </c>
      <c r="C773" s="1">
        <v>0.70403935185185185</v>
      </c>
      <c r="D773" s="1">
        <v>0.34325231481481483</v>
      </c>
      <c r="E773" s="1">
        <v>0.11846064814814815</v>
      </c>
      <c r="F773">
        <v>36</v>
      </c>
      <c r="G773">
        <v>605</v>
      </c>
      <c r="H773">
        <v>188</v>
      </c>
      <c r="I773">
        <v>30</v>
      </c>
      <c r="J773">
        <v>0</v>
      </c>
      <c r="K773">
        <v>0</v>
      </c>
      <c r="L773">
        <v>0</v>
      </c>
      <c r="M773">
        <v>86.24</v>
      </c>
      <c r="N773" s="35"/>
      <c r="O773" s="35"/>
      <c r="P773" s="34"/>
      <c r="Q773" s="34"/>
      <c r="R773" s="34"/>
      <c r="S773" s="34"/>
      <c r="T773" s="34"/>
      <c r="U773" s="34"/>
    </row>
    <row r="774" spans="1:21">
      <c r="A774" t="s">
        <v>784</v>
      </c>
      <c r="B774" s="1">
        <v>0</v>
      </c>
      <c r="C774" s="1">
        <v>0</v>
      </c>
      <c r="D774" s="1">
        <v>0</v>
      </c>
      <c r="E774" s="1">
        <v>0</v>
      </c>
      <c r="F774">
        <v>0</v>
      </c>
      <c r="G774">
        <v>0</v>
      </c>
      <c r="H774">
        <v>8</v>
      </c>
      <c r="I774">
        <v>0</v>
      </c>
      <c r="J774">
        <v>0</v>
      </c>
      <c r="K774">
        <v>0</v>
      </c>
      <c r="L774">
        <v>0</v>
      </c>
      <c r="M774">
        <v>100</v>
      </c>
      <c r="N774" s="35"/>
      <c r="O774" s="35"/>
      <c r="P774" s="34"/>
      <c r="Q774" s="34"/>
      <c r="R774" s="34"/>
      <c r="S774" s="34"/>
      <c r="T774" s="34"/>
      <c r="U774" s="34"/>
    </row>
    <row r="775" spans="1:21">
      <c r="A775" t="s">
        <v>785</v>
      </c>
      <c r="B775" s="1">
        <v>6.5671296296296297E-2</v>
      </c>
      <c r="C775" s="1">
        <v>4.8171296296296295E-2</v>
      </c>
      <c r="D775" s="1">
        <v>2.9513888888888888E-3</v>
      </c>
      <c r="E775" s="1">
        <v>1.4548611111111111E-2</v>
      </c>
      <c r="F775">
        <v>13</v>
      </c>
      <c r="G775">
        <v>167</v>
      </c>
      <c r="H775">
        <v>218</v>
      </c>
      <c r="I775">
        <v>19</v>
      </c>
      <c r="J775">
        <v>0</v>
      </c>
      <c r="K775">
        <v>0</v>
      </c>
      <c r="L775">
        <v>0</v>
      </c>
      <c r="M775">
        <v>91.98</v>
      </c>
      <c r="N775" s="35"/>
      <c r="O775" s="35"/>
      <c r="P775" s="34"/>
      <c r="Q775" s="34"/>
      <c r="R775" s="34"/>
      <c r="S775" s="34"/>
      <c r="T775" s="34"/>
      <c r="U775" s="34"/>
    </row>
    <row r="776" spans="1:21">
      <c r="A776" t="s">
        <v>786</v>
      </c>
      <c r="B776" s="1">
        <v>0</v>
      </c>
      <c r="C776" s="1">
        <v>0</v>
      </c>
      <c r="D776" s="1">
        <v>0</v>
      </c>
      <c r="E776" s="1">
        <v>0</v>
      </c>
      <c r="F776">
        <v>0</v>
      </c>
      <c r="G776">
        <v>0</v>
      </c>
      <c r="H776">
        <v>295</v>
      </c>
      <c r="I776">
        <v>18</v>
      </c>
      <c r="J776">
        <v>0</v>
      </c>
      <c r="K776">
        <v>0</v>
      </c>
      <c r="L776">
        <v>0</v>
      </c>
      <c r="M776">
        <v>94.25</v>
      </c>
      <c r="N776" s="35"/>
      <c r="O776" s="35"/>
      <c r="P776" s="34"/>
      <c r="Q776" s="34"/>
      <c r="R776" s="34"/>
      <c r="S776" s="34"/>
      <c r="T776" s="34"/>
      <c r="U776" s="34"/>
    </row>
    <row r="777" spans="1:21">
      <c r="A777" t="s">
        <v>787</v>
      </c>
      <c r="B777" s="1">
        <v>0.17094907407407409</v>
      </c>
      <c r="C777" s="1">
        <v>3.8414351851851852E-2</v>
      </c>
      <c r="D777" s="1">
        <v>0.12106481481481481</v>
      </c>
      <c r="E777" s="1">
        <v>1.1446759259259261E-2</v>
      </c>
      <c r="F777">
        <v>10</v>
      </c>
      <c r="G777">
        <v>99</v>
      </c>
      <c r="H777">
        <v>217</v>
      </c>
      <c r="I777">
        <v>25</v>
      </c>
      <c r="J777">
        <v>0</v>
      </c>
      <c r="K777">
        <v>0</v>
      </c>
      <c r="L777">
        <v>0</v>
      </c>
      <c r="M777">
        <v>89.67</v>
      </c>
      <c r="N777" s="35"/>
      <c r="O777" s="35"/>
      <c r="P777" s="34"/>
      <c r="Q777" s="34"/>
      <c r="R777" s="34"/>
      <c r="S777" s="34"/>
      <c r="T777" s="34"/>
      <c r="U777" s="34"/>
    </row>
    <row r="778" spans="1:21">
      <c r="A778" t="s">
        <v>788</v>
      </c>
      <c r="B778" s="1">
        <v>0.52665509259259258</v>
      </c>
      <c r="C778" s="1">
        <v>0.4642013888888889</v>
      </c>
      <c r="D778" s="1">
        <v>4.3217592592592592E-2</v>
      </c>
      <c r="E778" s="1">
        <v>1.9224537037037037E-2</v>
      </c>
      <c r="F778">
        <v>106</v>
      </c>
      <c r="G778">
        <v>1265</v>
      </c>
      <c r="H778">
        <v>1402</v>
      </c>
      <c r="I778">
        <v>55</v>
      </c>
      <c r="J778">
        <v>0</v>
      </c>
      <c r="K778">
        <v>0</v>
      </c>
      <c r="L778">
        <v>0</v>
      </c>
      <c r="M778">
        <v>96.23</v>
      </c>
      <c r="N778" s="35"/>
      <c r="O778" s="35"/>
      <c r="P778" s="34"/>
      <c r="Q778" s="34"/>
      <c r="R778" s="34"/>
      <c r="S778" s="34"/>
      <c r="T778" s="34"/>
      <c r="U778" s="34"/>
    </row>
    <row r="779" spans="1:21">
      <c r="A779" t="s">
        <v>789</v>
      </c>
      <c r="B779" s="1">
        <v>0.32906249999999998</v>
      </c>
      <c r="C779" s="1">
        <v>0.2547800925925926</v>
      </c>
      <c r="D779" s="1">
        <v>6.2025462962962963E-2</v>
      </c>
      <c r="E779" s="1">
        <v>1.224537037037037E-2</v>
      </c>
      <c r="F779">
        <v>121</v>
      </c>
      <c r="G779">
        <v>353</v>
      </c>
      <c r="H779">
        <v>198</v>
      </c>
      <c r="I779">
        <v>7</v>
      </c>
      <c r="J779">
        <v>0</v>
      </c>
      <c r="K779">
        <v>0</v>
      </c>
      <c r="L779">
        <v>0</v>
      </c>
      <c r="M779">
        <v>96.59</v>
      </c>
      <c r="N779" s="35"/>
      <c r="O779" s="35"/>
      <c r="P779" s="34"/>
      <c r="Q779" s="34"/>
      <c r="R779" s="34"/>
      <c r="S779" s="34"/>
      <c r="T779" s="34"/>
      <c r="U779" s="34"/>
    </row>
    <row r="780" spans="1:21">
      <c r="A780" t="s">
        <v>790</v>
      </c>
      <c r="B780" s="1">
        <v>0.9188425925925926</v>
      </c>
      <c r="C780" s="1">
        <v>0.50368055555555558</v>
      </c>
      <c r="D780" s="1">
        <v>0.29628472222222224</v>
      </c>
      <c r="E780" s="1">
        <v>0.11886574074074074</v>
      </c>
      <c r="F780">
        <v>148</v>
      </c>
      <c r="G780">
        <v>1881</v>
      </c>
      <c r="H780">
        <v>1064</v>
      </c>
      <c r="I780">
        <v>39</v>
      </c>
      <c r="J780">
        <v>0</v>
      </c>
      <c r="K780">
        <v>0</v>
      </c>
      <c r="L780">
        <v>0</v>
      </c>
      <c r="M780">
        <v>96.46</v>
      </c>
      <c r="N780" s="35"/>
      <c r="O780" s="35"/>
      <c r="P780" s="34"/>
      <c r="Q780" s="34"/>
      <c r="R780" s="34"/>
      <c r="S780" s="34"/>
      <c r="T780" s="34"/>
      <c r="U780" s="34"/>
    </row>
    <row r="781" spans="1:21">
      <c r="A781" t="s">
        <v>791</v>
      </c>
      <c r="B781" s="1">
        <v>0.25079861111111112</v>
      </c>
      <c r="C781" s="1">
        <v>0.18180555555555555</v>
      </c>
      <c r="D781" s="1">
        <v>6.2395833333333338E-2</v>
      </c>
      <c r="E781" s="1">
        <v>6.5856481481481469E-3</v>
      </c>
      <c r="F781">
        <v>50</v>
      </c>
      <c r="G781">
        <v>698</v>
      </c>
      <c r="H781">
        <v>435</v>
      </c>
      <c r="I781">
        <v>14</v>
      </c>
      <c r="J781">
        <v>0</v>
      </c>
      <c r="K781">
        <v>0</v>
      </c>
      <c r="L781">
        <v>0</v>
      </c>
      <c r="M781">
        <v>96.88</v>
      </c>
      <c r="N781" s="35"/>
      <c r="O781" s="35"/>
      <c r="P781" s="34"/>
      <c r="Q781" s="34"/>
      <c r="R781" s="34"/>
      <c r="S781" s="34"/>
      <c r="T781" s="34"/>
      <c r="U781" s="34"/>
    </row>
    <row r="782" spans="1:21">
      <c r="A782" t="s">
        <v>792</v>
      </c>
      <c r="B782" s="1">
        <v>4.6296296296296301E-2</v>
      </c>
      <c r="C782" s="1">
        <v>4.4976851851851851E-2</v>
      </c>
      <c r="D782" s="1">
        <v>1.6203703703703703E-4</v>
      </c>
      <c r="E782" s="1">
        <v>1.1458333333333333E-3</v>
      </c>
      <c r="F782">
        <v>34</v>
      </c>
      <c r="G782">
        <v>203</v>
      </c>
      <c r="H782">
        <v>924</v>
      </c>
      <c r="I782">
        <v>130</v>
      </c>
      <c r="J782">
        <v>0</v>
      </c>
      <c r="K782">
        <v>0</v>
      </c>
      <c r="L782">
        <v>0</v>
      </c>
      <c r="M782">
        <v>87.67</v>
      </c>
      <c r="N782" s="35"/>
      <c r="O782" s="35"/>
      <c r="P782" s="34"/>
      <c r="Q782" s="34"/>
      <c r="R782" s="34"/>
      <c r="S782" s="34"/>
      <c r="T782" s="34"/>
      <c r="U782" s="34"/>
    </row>
    <row r="783" spans="1:21">
      <c r="A783" t="s">
        <v>793</v>
      </c>
      <c r="B783" s="10">
        <v>1.2093287037037037</v>
      </c>
      <c r="C783" s="1">
        <v>0.91114583333333332</v>
      </c>
      <c r="D783" s="1">
        <v>0.13806712962962964</v>
      </c>
      <c r="E783" s="1">
        <v>0.16011574074074075</v>
      </c>
      <c r="F783">
        <v>145</v>
      </c>
      <c r="G783">
        <v>2003</v>
      </c>
      <c r="H783">
        <v>438</v>
      </c>
      <c r="I783">
        <v>108</v>
      </c>
      <c r="J783">
        <v>0</v>
      </c>
      <c r="K783">
        <v>0</v>
      </c>
      <c r="L783">
        <v>0</v>
      </c>
      <c r="M783">
        <v>80.22</v>
      </c>
      <c r="N783" s="35"/>
      <c r="O783" s="35"/>
      <c r="P783" s="34"/>
      <c r="Q783" s="34"/>
      <c r="R783" s="34"/>
      <c r="S783" s="34"/>
      <c r="T783" s="34"/>
      <c r="U783" s="34"/>
    </row>
    <row r="784" spans="1:21">
      <c r="A784" t="s">
        <v>794</v>
      </c>
      <c r="B784" s="1">
        <v>0.40998842592592594</v>
      </c>
      <c r="C784" s="1">
        <v>0.26023148148148151</v>
      </c>
      <c r="D784" s="1">
        <v>0.11703703703703704</v>
      </c>
      <c r="E784" s="1">
        <v>3.2719907407407406E-2</v>
      </c>
      <c r="F784">
        <v>16</v>
      </c>
      <c r="G784">
        <v>408</v>
      </c>
      <c r="H784">
        <v>3</v>
      </c>
      <c r="I784">
        <v>0</v>
      </c>
      <c r="J784">
        <v>0</v>
      </c>
      <c r="K784">
        <v>0</v>
      </c>
      <c r="L784">
        <v>0</v>
      </c>
      <c r="M784">
        <v>100</v>
      </c>
      <c r="N784" s="35"/>
      <c r="O784" s="35"/>
      <c r="P784" s="34"/>
      <c r="Q784" s="34"/>
      <c r="R784" s="34"/>
      <c r="S784" s="34"/>
      <c r="T784" s="34"/>
      <c r="U784" s="34"/>
    </row>
    <row r="785" spans="1:21">
      <c r="A785" t="s">
        <v>795</v>
      </c>
      <c r="B785" s="1">
        <v>0.32112268518518516</v>
      </c>
      <c r="C785" s="1">
        <v>0.29201388888888891</v>
      </c>
      <c r="D785" s="1">
        <v>2.9108796296296296E-2</v>
      </c>
      <c r="E785" s="1">
        <v>0</v>
      </c>
      <c r="F785">
        <v>20</v>
      </c>
      <c r="G785">
        <v>761</v>
      </c>
      <c r="H785">
        <v>553</v>
      </c>
      <c r="I785">
        <v>39</v>
      </c>
      <c r="J785">
        <v>10.97</v>
      </c>
      <c r="K785">
        <v>6.96</v>
      </c>
      <c r="L785">
        <v>0.21</v>
      </c>
      <c r="M785">
        <v>93.41</v>
      </c>
      <c r="N785" s="35"/>
      <c r="O785" s="35"/>
      <c r="P785" s="34"/>
      <c r="Q785" s="34"/>
      <c r="R785" s="34"/>
      <c r="S785" s="34"/>
      <c r="T785" s="34"/>
      <c r="U785" s="34"/>
    </row>
    <row r="786" spans="1:21">
      <c r="A786" t="s">
        <v>796</v>
      </c>
      <c r="B786" s="1">
        <v>0.27528935185185183</v>
      </c>
      <c r="C786" s="1">
        <v>0.25136574074074075</v>
      </c>
      <c r="D786" s="1">
        <v>2.1296296296296299E-2</v>
      </c>
      <c r="E786" s="1">
        <v>2.6041666666666665E-3</v>
      </c>
      <c r="F786">
        <v>125</v>
      </c>
      <c r="G786">
        <v>1774</v>
      </c>
      <c r="H786">
        <v>1766</v>
      </c>
      <c r="I786">
        <v>11</v>
      </c>
      <c r="J786">
        <v>0</v>
      </c>
      <c r="K786">
        <v>0</v>
      </c>
      <c r="L786">
        <v>0</v>
      </c>
      <c r="M786">
        <v>99.38</v>
      </c>
      <c r="N786" s="35"/>
      <c r="O786" s="35"/>
      <c r="P786" s="34"/>
      <c r="Q786" s="34"/>
      <c r="R786" s="34"/>
      <c r="S786" s="34"/>
      <c r="T786" s="34"/>
      <c r="U786" s="34"/>
    </row>
    <row r="787" spans="1:21">
      <c r="A787" t="s">
        <v>797</v>
      </c>
      <c r="B787" s="1">
        <v>0.36527777777777781</v>
      </c>
      <c r="C787" s="1">
        <v>0.16976851851851851</v>
      </c>
      <c r="D787" s="1">
        <v>6.0347222222222219E-2</v>
      </c>
      <c r="E787" s="1">
        <v>0.13515046296296296</v>
      </c>
      <c r="F787">
        <v>48</v>
      </c>
      <c r="G787">
        <v>536</v>
      </c>
      <c r="H787">
        <v>589</v>
      </c>
      <c r="I787">
        <v>84</v>
      </c>
      <c r="J787">
        <v>0</v>
      </c>
      <c r="K787">
        <v>0</v>
      </c>
      <c r="L787">
        <v>0</v>
      </c>
      <c r="M787">
        <v>87.52</v>
      </c>
      <c r="N787" s="35"/>
      <c r="O787" s="35"/>
      <c r="P787" s="34"/>
      <c r="Q787" s="34"/>
      <c r="R787" s="34"/>
      <c r="S787" s="34"/>
      <c r="T787" s="34"/>
      <c r="U787" s="34"/>
    </row>
    <row r="788" spans="1:21">
      <c r="A788" t="s">
        <v>798</v>
      </c>
      <c r="B788" s="1">
        <v>0.24289351851851851</v>
      </c>
      <c r="C788" s="1">
        <v>0.20622685185185186</v>
      </c>
      <c r="D788" s="1">
        <v>2.6249999999999999E-2</v>
      </c>
      <c r="E788" s="1">
        <v>1.0405092592592593E-2</v>
      </c>
      <c r="F788">
        <v>31</v>
      </c>
      <c r="G788">
        <v>562</v>
      </c>
      <c r="H788">
        <v>182</v>
      </c>
      <c r="I788">
        <v>10</v>
      </c>
      <c r="J788">
        <v>20.11</v>
      </c>
      <c r="K788">
        <v>10.58</v>
      </c>
      <c r="L788">
        <v>0.09</v>
      </c>
      <c r="M788">
        <v>94.79</v>
      </c>
      <c r="N788" s="35"/>
      <c r="O788" s="35"/>
      <c r="P788" s="34"/>
      <c r="Q788" s="34"/>
      <c r="R788" s="34"/>
      <c r="S788" s="34"/>
      <c r="T788" s="34"/>
      <c r="U788" s="34"/>
    </row>
    <row r="789" spans="1:21">
      <c r="A789" t="s">
        <v>799</v>
      </c>
      <c r="B789" s="1">
        <v>5.8773148148148151E-2</v>
      </c>
      <c r="C789" s="1">
        <v>5.7418981481481481E-2</v>
      </c>
      <c r="D789" s="1">
        <v>1.6203703703703703E-4</v>
      </c>
      <c r="E789" s="1">
        <v>1.1921296296296296E-3</v>
      </c>
      <c r="F789">
        <v>8</v>
      </c>
      <c r="G789">
        <v>103</v>
      </c>
      <c r="H789">
        <v>0</v>
      </c>
      <c r="I789">
        <v>0</v>
      </c>
      <c r="J789">
        <v>0</v>
      </c>
      <c r="K789">
        <v>0</v>
      </c>
      <c r="L789">
        <v>0</v>
      </c>
      <c r="N789" s="35"/>
      <c r="O789" s="35"/>
      <c r="P789" s="34"/>
      <c r="Q789" s="34"/>
      <c r="R789" s="34"/>
      <c r="S789" s="34"/>
      <c r="T789" s="34"/>
      <c r="U789" s="34"/>
    </row>
    <row r="790" spans="1:21">
      <c r="A790" t="s">
        <v>800</v>
      </c>
      <c r="B790" s="1">
        <v>0.33731481481481485</v>
      </c>
      <c r="C790" s="1">
        <v>0.23017361111111112</v>
      </c>
      <c r="D790" s="1">
        <v>7.407407407407407E-2</v>
      </c>
      <c r="E790" s="1">
        <v>3.3055555555555553E-2</v>
      </c>
      <c r="F790">
        <v>104</v>
      </c>
      <c r="G790">
        <v>1263</v>
      </c>
      <c r="H790">
        <v>768</v>
      </c>
      <c r="I790">
        <v>145</v>
      </c>
      <c r="J790">
        <v>0</v>
      </c>
      <c r="K790">
        <v>0</v>
      </c>
      <c r="L790">
        <v>0</v>
      </c>
      <c r="M790">
        <v>84.12</v>
      </c>
      <c r="N790" s="35"/>
      <c r="O790" s="35"/>
      <c r="P790" s="34"/>
      <c r="Q790" s="34"/>
      <c r="R790" s="34"/>
      <c r="S790" s="34"/>
      <c r="T790" s="34"/>
      <c r="U790" s="34"/>
    </row>
    <row r="791" spans="1:21">
      <c r="A791" t="s">
        <v>801</v>
      </c>
      <c r="B791" s="1">
        <v>0.39565972222222223</v>
      </c>
      <c r="C791" s="1">
        <v>0.2918634259259259</v>
      </c>
      <c r="D791" s="1">
        <v>3.1400462962962963E-2</v>
      </c>
      <c r="E791" s="1">
        <v>7.2384259259259259E-2</v>
      </c>
      <c r="F791">
        <v>54</v>
      </c>
      <c r="G791">
        <v>525</v>
      </c>
      <c r="H791">
        <v>259</v>
      </c>
      <c r="I791">
        <v>8</v>
      </c>
      <c r="J791">
        <v>0</v>
      </c>
      <c r="K791">
        <v>0</v>
      </c>
      <c r="L791">
        <v>0</v>
      </c>
      <c r="M791">
        <v>97</v>
      </c>
      <c r="N791" s="35"/>
      <c r="O791" s="35"/>
      <c r="P791" s="34"/>
      <c r="Q791" s="34"/>
      <c r="R791" s="34"/>
      <c r="S791" s="34"/>
      <c r="T791" s="34"/>
      <c r="U791" s="34"/>
    </row>
    <row r="792" spans="1:21">
      <c r="A792" t="s">
        <v>802</v>
      </c>
      <c r="B792" s="1">
        <v>0.95199074074074075</v>
      </c>
      <c r="C792" s="1">
        <v>0.46400462962962963</v>
      </c>
      <c r="D792" s="1">
        <v>0.32429398148148147</v>
      </c>
      <c r="E792" s="1">
        <v>0.16368055555555555</v>
      </c>
      <c r="F792">
        <v>111</v>
      </c>
      <c r="G792">
        <v>1004</v>
      </c>
      <c r="H792">
        <v>990</v>
      </c>
      <c r="I792">
        <v>109</v>
      </c>
      <c r="J792">
        <v>0</v>
      </c>
      <c r="K792">
        <v>0</v>
      </c>
      <c r="L792">
        <v>0</v>
      </c>
      <c r="M792">
        <v>90.08</v>
      </c>
      <c r="N792" s="35"/>
      <c r="O792" s="35"/>
      <c r="P792" s="34"/>
      <c r="Q792" s="34"/>
      <c r="R792" s="34"/>
      <c r="S792" s="34"/>
      <c r="T792" s="34"/>
      <c r="U792" s="34"/>
    </row>
    <row r="793" spans="1:21">
      <c r="A793" t="s">
        <v>803</v>
      </c>
      <c r="B793" s="1">
        <v>0.37859953703703703</v>
      </c>
      <c r="C793" s="1">
        <v>0.29776620370370371</v>
      </c>
      <c r="D793" s="1">
        <v>6.1076388888888888E-2</v>
      </c>
      <c r="E793" s="1">
        <v>1.9745370370370371E-2</v>
      </c>
      <c r="F793">
        <v>149</v>
      </c>
      <c r="G793">
        <v>682</v>
      </c>
      <c r="H793">
        <v>0</v>
      </c>
      <c r="I793">
        <v>0</v>
      </c>
      <c r="J793">
        <v>0</v>
      </c>
      <c r="K793">
        <v>0</v>
      </c>
      <c r="L793">
        <v>0</v>
      </c>
      <c r="N793" s="35"/>
      <c r="O793" s="35"/>
      <c r="P793" s="34"/>
      <c r="Q793" s="34"/>
      <c r="R793" s="34"/>
      <c r="S793" s="34"/>
      <c r="T793" s="34"/>
      <c r="U793" s="34"/>
    </row>
    <row r="794" spans="1:21">
      <c r="A794" t="s">
        <v>804</v>
      </c>
      <c r="B794" s="1">
        <v>0.43687499999999996</v>
      </c>
      <c r="C794" s="1">
        <v>0.18201388888888889</v>
      </c>
      <c r="D794" s="1">
        <v>9.975694444444444E-2</v>
      </c>
      <c r="E794" s="1">
        <v>0.15509259259259259</v>
      </c>
      <c r="F794">
        <v>27</v>
      </c>
      <c r="G794">
        <v>475</v>
      </c>
      <c r="H794">
        <v>94</v>
      </c>
      <c r="I794">
        <v>8</v>
      </c>
      <c r="J794">
        <v>0</v>
      </c>
      <c r="K794">
        <v>0</v>
      </c>
      <c r="L794">
        <v>0</v>
      </c>
      <c r="M794">
        <v>92.16</v>
      </c>
      <c r="N794" s="35"/>
      <c r="O794" s="35"/>
      <c r="P794" s="34"/>
      <c r="Q794" s="34"/>
      <c r="R794" s="34"/>
      <c r="S794" s="34"/>
      <c r="T794" s="34"/>
      <c r="U794" s="34"/>
    </row>
    <row r="795" spans="1:21">
      <c r="A795" t="s">
        <v>805</v>
      </c>
      <c r="B795" s="1">
        <v>0.34623842592592591</v>
      </c>
      <c r="C795" s="1">
        <v>0.25976851851851851</v>
      </c>
      <c r="D795" s="1">
        <v>1.4756944444444446E-2</v>
      </c>
      <c r="E795" s="1">
        <v>7.1689814814814817E-2</v>
      </c>
      <c r="F795">
        <v>26</v>
      </c>
      <c r="G795">
        <v>394</v>
      </c>
      <c r="H795">
        <v>74</v>
      </c>
      <c r="I795">
        <v>25</v>
      </c>
      <c r="J795">
        <v>0</v>
      </c>
      <c r="K795">
        <v>0</v>
      </c>
      <c r="L795">
        <v>0</v>
      </c>
      <c r="M795">
        <v>74.75</v>
      </c>
      <c r="N795" s="35"/>
      <c r="O795" s="35"/>
      <c r="P795" s="34"/>
      <c r="Q795" s="34"/>
      <c r="R795" s="34"/>
      <c r="S795" s="34"/>
      <c r="T795" s="34"/>
      <c r="U795" s="34"/>
    </row>
    <row r="796" spans="1:21">
      <c r="A796" t="s">
        <v>806</v>
      </c>
      <c r="B796" s="1">
        <v>0.60585648148148141</v>
      </c>
      <c r="C796" s="1">
        <v>0.3445833333333333</v>
      </c>
      <c r="D796" s="1">
        <v>0.2084027777777778</v>
      </c>
      <c r="E796" s="1">
        <v>5.28587962962963E-2</v>
      </c>
      <c r="F796">
        <v>44</v>
      </c>
      <c r="G796">
        <v>822</v>
      </c>
      <c r="H796">
        <v>0</v>
      </c>
      <c r="I796">
        <v>0</v>
      </c>
      <c r="J796">
        <v>0</v>
      </c>
      <c r="K796">
        <v>0</v>
      </c>
      <c r="L796">
        <v>0</v>
      </c>
      <c r="N796" s="35"/>
      <c r="O796" s="35"/>
      <c r="P796" s="34"/>
      <c r="Q796" s="34"/>
      <c r="R796" s="34"/>
      <c r="S796" s="34"/>
      <c r="T796" s="34"/>
      <c r="U796" s="34"/>
    </row>
    <row r="797" spans="1:21">
      <c r="A797" t="s">
        <v>807</v>
      </c>
      <c r="B797" s="1">
        <v>0.47834490740740737</v>
      </c>
      <c r="C797" s="1">
        <v>0.26890046296296294</v>
      </c>
      <c r="D797" s="1">
        <v>0.11903935185185184</v>
      </c>
      <c r="E797" s="1">
        <v>9.0393518518518512E-2</v>
      </c>
      <c r="F797">
        <v>59</v>
      </c>
      <c r="G797">
        <v>803</v>
      </c>
      <c r="H797">
        <v>282</v>
      </c>
      <c r="I797">
        <v>44</v>
      </c>
      <c r="J797">
        <v>0</v>
      </c>
      <c r="K797">
        <v>0</v>
      </c>
      <c r="L797">
        <v>0</v>
      </c>
      <c r="M797">
        <v>86.5</v>
      </c>
      <c r="N797" s="35"/>
      <c r="O797" s="35"/>
      <c r="P797" s="34"/>
      <c r="Q797" s="34"/>
      <c r="R797" s="34"/>
      <c r="S797" s="34"/>
      <c r="T797" s="34"/>
      <c r="U797" s="34"/>
    </row>
    <row r="798" spans="1:21">
      <c r="A798" t="s">
        <v>808</v>
      </c>
      <c r="B798" s="1">
        <v>0.3225810185185185</v>
      </c>
      <c r="C798" s="1">
        <v>8.2268518518518519E-2</v>
      </c>
      <c r="D798" s="1">
        <v>5.6712962962962958E-3</v>
      </c>
      <c r="E798" s="1">
        <v>0.2346412037037037</v>
      </c>
      <c r="F798">
        <v>5</v>
      </c>
      <c r="G798">
        <v>116</v>
      </c>
      <c r="H798">
        <v>0</v>
      </c>
      <c r="I798">
        <v>0</v>
      </c>
      <c r="J798">
        <v>0</v>
      </c>
      <c r="K798">
        <v>0</v>
      </c>
      <c r="L798">
        <v>0</v>
      </c>
      <c r="N798" s="35"/>
      <c r="O798" s="35"/>
      <c r="P798" s="34"/>
      <c r="Q798" s="34"/>
      <c r="R798" s="34"/>
      <c r="S798" s="34"/>
      <c r="T798" s="34"/>
      <c r="U798" s="34"/>
    </row>
    <row r="799" spans="1:21">
      <c r="A799" t="s">
        <v>809</v>
      </c>
      <c r="B799" s="1">
        <v>0</v>
      </c>
      <c r="C799" s="1">
        <v>0</v>
      </c>
      <c r="D799" s="1">
        <v>0</v>
      </c>
      <c r="E799" s="1">
        <v>0</v>
      </c>
      <c r="F799">
        <v>0</v>
      </c>
      <c r="G799">
        <v>0</v>
      </c>
      <c r="H799">
        <v>66</v>
      </c>
      <c r="I799">
        <v>0</v>
      </c>
      <c r="J799">
        <v>0</v>
      </c>
      <c r="K799">
        <v>1.01</v>
      </c>
      <c r="L799">
        <v>0</v>
      </c>
      <c r="M799">
        <v>100</v>
      </c>
      <c r="N799" s="35"/>
      <c r="O799" s="35"/>
      <c r="P799" s="34"/>
      <c r="Q799" s="34"/>
      <c r="R799" s="34"/>
      <c r="S799" s="34"/>
      <c r="T799" s="34"/>
      <c r="U799" s="34"/>
    </row>
    <row r="800" spans="1:21">
      <c r="A800" t="s">
        <v>810</v>
      </c>
      <c r="B800" s="1">
        <v>0.41303240740740743</v>
      </c>
      <c r="C800" s="1">
        <v>0.33019675925925923</v>
      </c>
      <c r="D800" s="1">
        <v>5.6099537037037038E-2</v>
      </c>
      <c r="E800" s="1">
        <v>2.6724537037037036E-2</v>
      </c>
      <c r="F800">
        <v>31</v>
      </c>
      <c r="G800">
        <v>689</v>
      </c>
      <c r="H800">
        <v>268</v>
      </c>
      <c r="I800">
        <v>8</v>
      </c>
      <c r="J800">
        <v>0</v>
      </c>
      <c r="K800">
        <v>0</v>
      </c>
      <c r="L800">
        <v>0</v>
      </c>
      <c r="M800">
        <v>97.1</v>
      </c>
      <c r="N800" s="35"/>
      <c r="O800" s="35"/>
      <c r="P800" s="34"/>
      <c r="Q800" s="34"/>
      <c r="R800" s="34"/>
      <c r="S800" s="34"/>
      <c r="T800" s="34"/>
      <c r="U800" s="34"/>
    </row>
    <row r="801" spans="1:21">
      <c r="A801" t="s">
        <v>811</v>
      </c>
      <c r="B801" s="1">
        <v>0.33295138888888892</v>
      </c>
      <c r="C801" s="1">
        <v>0.27657407407407408</v>
      </c>
      <c r="D801" s="1">
        <v>4.7858796296296295E-2</v>
      </c>
      <c r="E801" s="1">
        <v>8.518518518518519E-3</v>
      </c>
      <c r="F801">
        <v>45</v>
      </c>
      <c r="G801">
        <v>543</v>
      </c>
      <c r="H801">
        <v>523</v>
      </c>
      <c r="I801">
        <v>17</v>
      </c>
      <c r="J801">
        <v>0</v>
      </c>
      <c r="K801">
        <v>0</v>
      </c>
      <c r="L801">
        <v>0</v>
      </c>
      <c r="M801">
        <v>96.85</v>
      </c>
      <c r="N801" s="35"/>
      <c r="O801" s="35"/>
      <c r="P801" s="34"/>
      <c r="Q801" s="34"/>
      <c r="R801" s="34"/>
      <c r="S801" s="34"/>
      <c r="T801" s="34"/>
      <c r="U801" s="34"/>
    </row>
    <row r="802" spans="1:21">
      <c r="A802" t="s">
        <v>812</v>
      </c>
      <c r="B802" s="1">
        <v>0</v>
      </c>
      <c r="C802" s="1">
        <v>0</v>
      </c>
      <c r="D802" s="1">
        <v>0</v>
      </c>
      <c r="E802" s="1">
        <v>0</v>
      </c>
      <c r="F802">
        <v>0</v>
      </c>
      <c r="G802">
        <v>0</v>
      </c>
      <c r="H802">
        <v>274</v>
      </c>
      <c r="I802">
        <v>25</v>
      </c>
      <c r="J802">
        <v>0</v>
      </c>
      <c r="K802">
        <v>0</v>
      </c>
      <c r="L802">
        <v>0</v>
      </c>
      <c r="M802">
        <v>91.64</v>
      </c>
      <c r="N802" s="35"/>
      <c r="O802" s="35"/>
      <c r="P802" s="34"/>
      <c r="Q802" s="34"/>
      <c r="R802" s="34"/>
      <c r="S802" s="34"/>
      <c r="T802" s="34"/>
      <c r="U802" s="34"/>
    </row>
    <row r="803" spans="1:21">
      <c r="A803" t="s">
        <v>813</v>
      </c>
      <c r="B803" s="1">
        <v>0.54056712962962961</v>
      </c>
      <c r="C803" s="1">
        <v>0.29393518518518519</v>
      </c>
      <c r="D803" s="1">
        <v>0.14596064814814816</v>
      </c>
      <c r="E803" s="1">
        <v>0.10065972222222223</v>
      </c>
      <c r="F803">
        <v>549</v>
      </c>
      <c r="G803">
        <v>523</v>
      </c>
      <c r="H803">
        <v>115</v>
      </c>
      <c r="I803">
        <v>10</v>
      </c>
      <c r="J803">
        <v>0</v>
      </c>
      <c r="K803">
        <v>0</v>
      </c>
      <c r="L803">
        <v>0</v>
      </c>
      <c r="M803">
        <v>92</v>
      </c>
      <c r="N803" s="35"/>
      <c r="O803" s="35"/>
      <c r="P803" s="34"/>
      <c r="Q803" s="34"/>
      <c r="R803" s="34"/>
      <c r="S803" s="34"/>
      <c r="T803" s="34"/>
      <c r="U803" s="34"/>
    </row>
    <row r="804" spans="1:21">
      <c r="A804" t="s">
        <v>814</v>
      </c>
      <c r="B804" s="1">
        <v>0.24422453703703703</v>
      </c>
      <c r="C804" s="1">
        <v>0.19898148148148151</v>
      </c>
      <c r="D804" s="1">
        <v>2.0578703703703703E-2</v>
      </c>
      <c r="E804" s="1">
        <v>2.4652777777777777E-2</v>
      </c>
      <c r="F804">
        <v>41</v>
      </c>
      <c r="G804">
        <v>560</v>
      </c>
      <c r="H804">
        <v>269</v>
      </c>
      <c r="I804">
        <v>37</v>
      </c>
      <c r="J804">
        <v>0</v>
      </c>
      <c r="K804">
        <v>0</v>
      </c>
      <c r="L804">
        <v>0</v>
      </c>
      <c r="M804">
        <v>87.91</v>
      </c>
      <c r="N804" s="35"/>
      <c r="O804" s="35"/>
      <c r="P804" s="34"/>
      <c r="Q804" s="34"/>
      <c r="R804" s="34"/>
      <c r="S804" s="34"/>
      <c r="T804" s="34"/>
      <c r="U804" s="34"/>
    </row>
    <row r="805" spans="1:21">
      <c r="A805" t="s">
        <v>815</v>
      </c>
      <c r="B805" s="1">
        <v>0.37381944444444443</v>
      </c>
      <c r="C805" s="1">
        <v>0.2661574074074074</v>
      </c>
      <c r="D805" s="1">
        <v>7.481481481481482E-2</v>
      </c>
      <c r="E805" s="1">
        <v>3.2835648148148149E-2</v>
      </c>
      <c r="F805">
        <v>156</v>
      </c>
      <c r="G805">
        <v>1163</v>
      </c>
      <c r="H805">
        <v>1183</v>
      </c>
      <c r="I805">
        <v>199</v>
      </c>
      <c r="J805">
        <v>0</v>
      </c>
      <c r="K805">
        <v>0</v>
      </c>
      <c r="L805">
        <v>0</v>
      </c>
      <c r="M805">
        <v>85.6</v>
      </c>
      <c r="N805" s="35"/>
      <c r="O805" s="35"/>
      <c r="P805" s="34"/>
      <c r="Q805" s="34"/>
      <c r="R805" s="34"/>
      <c r="S805" s="34"/>
      <c r="T805" s="34"/>
      <c r="U805" s="34"/>
    </row>
    <row r="806" spans="1:21">
      <c r="A806" t="s">
        <v>816</v>
      </c>
      <c r="B806" s="1">
        <v>0.97026620370370376</v>
      </c>
      <c r="C806" s="1">
        <v>0.61859953703703707</v>
      </c>
      <c r="D806" s="1">
        <v>0.16994212962962962</v>
      </c>
      <c r="E806" s="1">
        <v>0.18172453703703703</v>
      </c>
      <c r="F806">
        <v>196</v>
      </c>
      <c r="G806">
        <v>692</v>
      </c>
      <c r="H806">
        <v>0</v>
      </c>
      <c r="I806">
        <v>0</v>
      </c>
      <c r="J806">
        <v>0</v>
      </c>
      <c r="K806">
        <v>0</v>
      </c>
      <c r="L806">
        <v>0</v>
      </c>
      <c r="N806" s="35"/>
      <c r="O806" s="35"/>
      <c r="P806" s="34"/>
      <c r="Q806" s="34"/>
      <c r="R806" s="34"/>
      <c r="S806" s="34"/>
      <c r="T806" s="34"/>
      <c r="U806" s="34"/>
    </row>
    <row r="807" spans="1:21">
      <c r="A807" t="s">
        <v>817</v>
      </c>
      <c r="B807" s="1">
        <v>0</v>
      </c>
      <c r="C807" s="1">
        <v>0</v>
      </c>
      <c r="D807" s="1">
        <v>0</v>
      </c>
      <c r="E807" s="1">
        <v>0</v>
      </c>
      <c r="F807">
        <v>0</v>
      </c>
      <c r="G807">
        <v>0</v>
      </c>
      <c r="H807">
        <v>16</v>
      </c>
      <c r="I807">
        <v>1</v>
      </c>
      <c r="J807">
        <v>0</v>
      </c>
      <c r="K807">
        <v>0</v>
      </c>
      <c r="L807">
        <v>0</v>
      </c>
      <c r="M807">
        <v>94.12</v>
      </c>
      <c r="N807" s="35"/>
      <c r="O807" s="35"/>
      <c r="P807" s="34"/>
      <c r="Q807" s="34"/>
      <c r="R807" s="34"/>
      <c r="S807" s="34"/>
      <c r="T807" s="34"/>
      <c r="U807" s="34"/>
    </row>
    <row r="808" spans="1:21">
      <c r="A808" t="s">
        <v>818</v>
      </c>
      <c r="B808" s="10">
        <v>1.2256944444444444</v>
      </c>
      <c r="C808" s="1">
        <v>0.63812499999999994</v>
      </c>
      <c r="D808" s="1">
        <v>0.15618055555555554</v>
      </c>
      <c r="E808" s="1">
        <v>0.43137731481481478</v>
      </c>
      <c r="F808">
        <v>54</v>
      </c>
      <c r="G808">
        <v>1608</v>
      </c>
      <c r="H808">
        <v>390</v>
      </c>
      <c r="I808">
        <v>16</v>
      </c>
      <c r="J808">
        <v>0</v>
      </c>
      <c r="K808">
        <v>0</v>
      </c>
      <c r="L808">
        <v>0</v>
      </c>
      <c r="M808">
        <v>96.06</v>
      </c>
      <c r="N808" s="35"/>
      <c r="O808" s="35"/>
      <c r="P808" s="34"/>
      <c r="Q808" s="34"/>
      <c r="R808" s="34"/>
      <c r="S808" s="34"/>
      <c r="T808" s="34"/>
      <c r="U808" s="34"/>
    </row>
    <row r="809" spans="1:21">
      <c r="A809" t="s">
        <v>819</v>
      </c>
      <c r="B809" s="1">
        <v>0.4103472222222222</v>
      </c>
      <c r="C809" s="1">
        <v>0.21956018518518519</v>
      </c>
      <c r="D809" s="1">
        <v>5.8206018518518511E-2</v>
      </c>
      <c r="E809" s="1">
        <v>0.13258101851851853</v>
      </c>
      <c r="F809">
        <v>22</v>
      </c>
      <c r="G809">
        <v>443</v>
      </c>
      <c r="H809">
        <v>26</v>
      </c>
      <c r="I809">
        <v>0</v>
      </c>
      <c r="J809">
        <v>0</v>
      </c>
      <c r="K809">
        <v>0</v>
      </c>
      <c r="L809">
        <v>0</v>
      </c>
      <c r="M809">
        <v>100</v>
      </c>
      <c r="N809" s="35"/>
      <c r="O809" s="35"/>
      <c r="P809" s="34"/>
      <c r="Q809" s="34"/>
      <c r="R809" s="34"/>
      <c r="S809" s="34"/>
      <c r="T809" s="34"/>
      <c r="U809" s="34"/>
    </row>
    <row r="810" spans="1:21">
      <c r="A810" t="s">
        <v>820</v>
      </c>
      <c r="B810" s="1">
        <v>0.51671296296296299</v>
      </c>
      <c r="C810" s="1">
        <v>0.32503472222222224</v>
      </c>
      <c r="D810" s="1">
        <v>0.14701388888888889</v>
      </c>
      <c r="E810" s="1">
        <v>4.4652777777777784E-2</v>
      </c>
      <c r="F810">
        <v>97</v>
      </c>
      <c r="G810">
        <v>743</v>
      </c>
      <c r="H810">
        <v>637</v>
      </c>
      <c r="I810">
        <v>129</v>
      </c>
      <c r="J810">
        <v>0</v>
      </c>
      <c r="K810">
        <v>0</v>
      </c>
      <c r="L810">
        <v>0</v>
      </c>
      <c r="M810">
        <v>83.16</v>
      </c>
      <c r="N810" s="35"/>
      <c r="O810" s="35"/>
      <c r="P810" s="34"/>
      <c r="Q810" s="34"/>
      <c r="R810" s="34"/>
      <c r="S810" s="34"/>
      <c r="T810" s="34"/>
      <c r="U810" s="34"/>
    </row>
    <row r="811" spans="1:21">
      <c r="A811" t="s">
        <v>821</v>
      </c>
      <c r="B811" s="1">
        <v>3.6874999999999998E-2</v>
      </c>
      <c r="C811" s="1">
        <v>3.6145833333333328E-2</v>
      </c>
      <c r="D811" s="1">
        <v>1.273148148148148E-4</v>
      </c>
      <c r="E811" s="1">
        <v>5.9027777777777778E-4</v>
      </c>
      <c r="F811">
        <v>30</v>
      </c>
      <c r="G811">
        <v>86</v>
      </c>
      <c r="H811">
        <v>770</v>
      </c>
      <c r="I811">
        <v>74</v>
      </c>
      <c r="J811">
        <v>0</v>
      </c>
      <c r="K811">
        <v>0</v>
      </c>
      <c r="L811">
        <v>0</v>
      </c>
      <c r="M811">
        <v>91.23</v>
      </c>
      <c r="N811" s="35"/>
      <c r="O811" s="35"/>
      <c r="P811" s="34"/>
      <c r="Q811" s="34"/>
      <c r="R811" s="34"/>
      <c r="S811" s="34"/>
      <c r="T811" s="34"/>
      <c r="U811" s="34"/>
    </row>
    <row r="812" spans="1:21">
      <c r="A812" t="s">
        <v>822</v>
      </c>
      <c r="B812" s="1">
        <v>0.27469907407407407</v>
      </c>
      <c r="C812" s="1">
        <v>0.14978009259259259</v>
      </c>
      <c r="D812" s="1">
        <v>8.2349537037037041E-2</v>
      </c>
      <c r="E812" s="1">
        <v>4.2557870370370371E-2</v>
      </c>
      <c r="F812">
        <v>14</v>
      </c>
      <c r="G812">
        <v>322</v>
      </c>
      <c r="H812">
        <v>0</v>
      </c>
      <c r="I812">
        <v>0</v>
      </c>
      <c r="J812">
        <v>0</v>
      </c>
      <c r="K812">
        <v>0</v>
      </c>
      <c r="L812">
        <v>0</v>
      </c>
      <c r="N812" s="35"/>
      <c r="O812" s="35"/>
      <c r="P812" s="34"/>
      <c r="Q812" s="34"/>
      <c r="R812" s="34"/>
      <c r="S812" s="34"/>
      <c r="T812" s="34"/>
      <c r="U812" s="34"/>
    </row>
    <row r="813" spans="1:21">
      <c r="A813" t="s">
        <v>823</v>
      </c>
      <c r="B813" s="1">
        <v>0.3211458333333333</v>
      </c>
      <c r="C813" s="1">
        <v>0.24883101851851852</v>
      </c>
      <c r="D813" s="1">
        <v>6.3287037037037031E-2</v>
      </c>
      <c r="E813" s="1">
        <v>9.0162037037037034E-3</v>
      </c>
      <c r="F813">
        <v>47</v>
      </c>
      <c r="G813">
        <v>587</v>
      </c>
      <c r="H813">
        <v>0</v>
      </c>
      <c r="I813">
        <v>0</v>
      </c>
      <c r="J813">
        <v>0</v>
      </c>
      <c r="K813">
        <v>0</v>
      </c>
      <c r="L813">
        <v>0</v>
      </c>
      <c r="N813" s="35"/>
      <c r="O813" s="35"/>
      <c r="P813" s="34"/>
      <c r="Q813" s="34"/>
      <c r="R813" s="34"/>
      <c r="S813" s="34"/>
      <c r="T813" s="34"/>
      <c r="U813" s="34"/>
    </row>
    <row r="814" spans="1:21">
      <c r="A814" t="s">
        <v>824</v>
      </c>
      <c r="B814" s="1">
        <v>0.69396990740740738</v>
      </c>
      <c r="C814" s="1">
        <v>0.36371527777777773</v>
      </c>
      <c r="D814" s="1">
        <v>0.12877314814814814</v>
      </c>
      <c r="E814" s="1">
        <v>0.20146990740740742</v>
      </c>
      <c r="F814">
        <v>40</v>
      </c>
      <c r="G814">
        <v>1075</v>
      </c>
      <c r="H814">
        <v>569</v>
      </c>
      <c r="I814">
        <v>107</v>
      </c>
      <c r="J814">
        <v>0</v>
      </c>
      <c r="K814">
        <v>0</v>
      </c>
      <c r="L814">
        <v>0</v>
      </c>
      <c r="M814">
        <v>84.17</v>
      </c>
      <c r="N814" s="35"/>
      <c r="O814" s="35"/>
      <c r="P814" s="34"/>
      <c r="Q814" s="34"/>
      <c r="R814" s="34"/>
      <c r="S814" s="34"/>
      <c r="T814" s="34"/>
      <c r="U814" s="34"/>
    </row>
    <row r="815" spans="1:21">
      <c r="A815" t="s">
        <v>825</v>
      </c>
      <c r="B815" s="1">
        <v>0.55645833333333339</v>
      </c>
      <c r="C815" s="1">
        <v>0.35754629629629631</v>
      </c>
      <c r="D815" s="1">
        <v>2.8252314814814813E-2</v>
      </c>
      <c r="E815" s="1">
        <v>0.17064814814814813</v>
      </c>
      <c r="F815">
        <v>119</v>
      </c>
      <c r="G815">
        <v>1133</v>
      </c>
      <c r="H815">
        <v>829</v>
      </c>
      <c r="I815">
        <v>172</v>
      </c>
      <c r="J815">
        <v>0</v>
      </c>
      <c r="K815">
        <v>0</v>
      </c>
      <c r="L815">
        <v>0</v>
      </c>
      <c r="M815">
        <v>82.82</v>
      </c>
      <c r="N815" s="35"/>
      <c r="O815" s="35"/>
      <c r="P815" s="34"/>
      <c r="Q815" s="34"/>
      <c r="R815" s="34"/>
      <c r="S815" s="34"/>
      <c r="T815" s="34"/>
      <c r="U815" s="34"/>
    </row>
    <row r="816" spans="1:21">
      <c r="A816" t="s">
        <v>826</v>
      </c>
      <c r="B816" s="1">
        <v>0.28585648148148146</v>
      </c>
      <c r="C816" s="1">
        <v>0.15688657407407405</v>
      </c>
      <c r="D816" s="1">
        <v>2.4016203703703706E-2</v>
      </c>
      <c r="E816" s="1">
        <v>0.10494212962962964</v>
      </c>
      <c r="F816">
        <v>22</v>
      </c>
      <c r="G816">
        <v>624</v>
      </c>
      <c r="H816">
        <v>1573</v>
      </c>
      <c r="I816">
        <v>1</v>
      </c>
      <c r="J816">
        <v>17.579999999999998</v>
      </c>
      <c r="K816">
        <v>41.2</v>
      </c>
      <c r="L816">
        <v>0.18</v>
      </c>
      <c r="M816">
        <v>99.94</v>
      </c>
      <c r="N816" s="35"/>
      <c r="O816" s="35"/>
      <c r="P816" s="34"/>
      <c r="Q816" s="34"/>
      <c r="R816" s="34"/>
      <c r="S816" s="34"/>
      <c r="T816" s="34"/>
      <c r="U816" s="34"/>
    </row>
    <row r="817" spans="1:21">
      <c r="A817" t="s">
        <v>827</v>
      </c>
      <c r="B817" s="1">
        <v>0.16243055555555555</v>
      </c>
      <c r="C817" s="1">
        <v>5.2719907407407403E-2</v>
      </c>
      <c r="D817" s="1">
        <v>4.611111111111111E-2</v>
      </c>
      <c r="E817" s="1">
        <v>6.3599537037037038E-2</v>
      </c>
      <c r="F817">
        <v>8</v>
      </c>
      <c r="G817">
        <v>152</v>
      </c>
      <c r="H817">
        <v>124</v>
      </c>
      <c r="I817">
        <v>5</v>
      </c>
      <c r="J817">
        <v>0</v>
      </c>
      <c r="K817">
        <v>0</v>
      </c>
      <c r="L817">
        <v>0</v>
      </c>
      <c r="M817">
        <v>96.12</v>
      </c>
      <c r="N817" s="35"/>
      <c r="O817" s="35"/>
      <c r="P817" s="34"/>
      <c r="Q817" s="34"/>
      <c r="R817" s="34"/>
      <c r="S817" s="34"/>
      <c r="T817" s="34"/>
      <c r="U817" s="34"/>
    </row>
    <row r="818" spans="1:21">
      <c r="A818" t="s">
        <v>828</v>
      </c>
      <c r="B818" s="10">
        <v>1.0498148148148148</v>
      </c>
      <c r="C818" s="1">
        <v>0.62158564814814821</v>
      </c>
      <c r="D818" s="1">
        <v>0.24076388888888889</v>
      </c>
      <c r="E818" s="1">
        <v>0.18745370370370371</v>
      </c>
      <c r="F818">
        <v>137</v>
      </c>
      <c r="G818">
        <v>1497</v>
      </c>
      <c r="H818">
        <v>1110</v>
      </c>
      <c r="I818">
        <v>157</v>
      </c>
      <c r="J818">
        <v>0</v>
      </c>
      <c r="K818">
        <v>0</v>
      </c>
      <c r="L818">
        <v>0</v>
      </c>
      <c r="M818">
        <v>87.61</v>
      </c>
      <c r="N818" s="35"/>
      <c r="O818" s="35"/>
      <c r="P818" s="34"/>
      <c r="Q818" s="34"/>
      <c r="R818" s="34"/>
      <c r="S818" s="34"/>
      <c r="T818" s="34"/>
      <c r="U818" s="34"/>
    </row>
    <row r="819" spans="1:21">
      <c r="A819" t="s">
        <v>829</v>
      </c>
      <c r="B819" s="1">
        <v>0.46501157407407406</v>
      </c>
      <c r="C819" s="1">
        <v>0.41983796296296294</v>
      </c>
      <c r="D819" s="1">
        <v>2.7152777777777779E-2</v>
      </c>
      <c r="E819" s="1">
        <v>1.800925925925926E-2</v>
      </c>
      <c r="F819">
        <v>57</v>
      </c>
      <c r="G819">
        <v>574</v>
      </c>
      <c r="H819">
        <v>557</v>
      </c>
      <c r="I819">
        <v>26</v>
      </c>
      <c r="J819">
        <v>0</v>
      </c>
      <c r="K819">
        <v>0</v>
      </c>
      <c r="L819">
        <v>0</v>
      </c>
      <c r="M819">
        <v>95.54</v>
      </c>
      <c r="N819" s="35"/>
      <c r="O819" s="35"/>
      <c r="P819" s="34"/>
      <c r="Q819" s="34"/>
      <c r="R819" s="34"/>
      <c r="S819" s="34"/>
      <c r="T819" s="34"/>
      <c r="U819" s="34"/>
    </row>
    <row r="820" spans="1:21">
      <c r="A820" t="s">
        <v>830</v>
      </c>
      <c r="B820" s="1">
        <v>0.55462962962962969</v>
      </c>
      <c r="C820" s="1">
        <v>0.40570601851851856</v>
      </c>
      <c r="D820" s="1">
        <v>5.3877314814814815E-2</v>
      </c>
      <c r="E820" s="1">
        <v>9.5034722222222215E-2</v>
      </c>
      <c r="F820">
        <v>226</v>
      </c>
      <c r="G820">
        <v>3518</v>
      </c>
      <c r="H820">
        <v>1599</v>
      </c>
      <c r="I820">
        <v>7</v>
      </c>
      <c r="J820">
        <v>0</v>
      </c>
      <c r="K820">
        <v>0</v>
      </c>
      <c r="L820">
        <v>0</v>
      </c>
      <c r="M820">
        <v>99.56</v>
      </c>
      <c r="N820" s="35"/>
      <c r="O820" s="35"/>
      <c r="P820" s="34"/>
      <c r="Q820" s="34"/>
      <c r="R820" s="34"/>
      <c r="S820" s="34"/>
      <c r="T820" s="34"/>
      <c r="U820" s="34"/>
    </row>
    <row r="821" spans="1:21">
      <c r="A821" t="s">
        <v>831</v>
      </c>
      <c r="B821" s="1">
        <v>8.8564814814814818E-2</v>
      </c>
      <c r="C821" s="1">
        <v>8.1550925925925929E-2</v>
      </c>
      <c r="D821" s="1">
        <v>6.134259259259259E-4</v>
      </c>
      <c r="E821" s="1">
        <v>6.3773148148148148E-3</v>
      </c>
      <c r="F821">
        <v>25</v>
      </c>
      <c r="G821">
        <v>389</v>
      </c>
      <c r="H821">
        <v>308</v>
      </c>
      <c r="I821">
        <v>10</v>
      </c>
      <c r="J821">
        <v>0</v>
      </c>
      <c r="K821">
        <v>0</v>
      </c>
      <c r="L821">
        <v>0</v>
      </c>
      <c r="M821">
        <v>96.86</v>
      </c>
      <c r="N821" s="35"/>
      <c r="O821" s="35"/>
      <c r="P821" s="34"/>
      <c r="Q821" s="34"/>
      <c r="R821" s="34"/>
      <c r="S821" s="34"/>
      <c r="T821" s="34"/>
      <c r="U821" s="34"/>
    </row>
    <row r="822" spans="1:21">
      <c r="A822" t="s">
        <v>832</v>
      </c>
      <c r="B822" s="1">
        <v>0.47386574074074073</v>
      </c>
      <c r="C822" s="1">
        <v>0.37847222222222227</v>
      </c>
      <c r="D822" s="1">
        <v>3.6550925925925924E-2</v>
      </c>
      <c r="E822" s="1">
        <v>5.8831018518518519E-2</v>
      </c>
      <c r="F822">
        <v>25</v>
      </c>
      <c r="G822">
        <v>654</v>
      </c>
      <c r="H822">
        <v>0</v>
      </c>
      <c r="I822">
        <v>0</v>
      </c>
      <c r="J822">
        <v>0</v>
      </c>
      <c r="K822">
        <v>0</v>
      </c>
      <c r="L822">
        <v>0</v>
      </c>
      <c r="N822" s="35"/>
      <c r="O822" s="35"/>
      <c r="P822" s="34"/>
      <c r="Q822" s="34"/>
      <c r="R822" s="34"/>
      <c r="S822" s="34"/>
      <c r="T822" s="34"/>
      <c r="U822" s="34"/>
    </row>
    <row r="823" spans="1:21">
      <c r="A823" t="s">
        <v>833</v>
      </c>
      <c r="B823" s="1">
        <v>0.2316087962962963</v>
      </c>
      <c r="C823" s="1">
        <v>0.20165509259259259</v>
      </c>
      <c r="D823" s="1">
        <v>8.8310185185185176E-3</v>
      </c>
      <c r="E823" s="1">
        <v>2.1111111111111108E-2</v>
      </c>
      <c r="F823">
        <v>19</v>
      </c>
      <c r="G823">
        <v>391</v>
      </c>
      <c r="H823">
        <v>111</v>
      </c>
      <c r="I823">
        <v>3</v>
      </c>
      <c r="J823">
        <v>0</v>
      </c>
      <c r="K823">
        <v>0</v>
      </c>
      <c r="L823">
        <v>0</v>
      </c>
      <c r="M823">
        <v>97.37</v>
      </c>
      <c r="N823" s="35"/>
      <c r="O823" s="35"/>
      <c r="P823" s="34"/>
      <c r="Q823" s="34"/>
      <c r="R823" s="34"/>
      <c r="S823" s="34"/>
      <c r="T823" s="34"/>
      <c r="U823" s="34"/>
    </row>
    <row r="824" spans="1:21">
      <c r="A824" t="s">
        <v>834</v>
      </c>
      <c r="B824" s="1">
        <v>0.1241087962962963</v>
      </c>
      <c r="C824" s="1">
        <v>0.10972222222222222</v>
      </c>
      <c r="D824" s="1">
        <v>1.068287037037037E-2</v>
      </c>
      <c r="E824" s="1">
        <v>3.6805555555555554E-3</v>
      </c>
      <c r="F824">
        <v>13</v>
      </c>
      <c r="G824">
        <v>307</v>
      </c>
      <c r="H824">
        <v>86</v>
      </c>
      <c r="I824">
        <v>4</v>
      </c>
      <c r="J824">
        <v>0</v>
      </c>
      <c r="K824">
        <v>0</v>
      </c>
      <c r="L824">
        <v>0</v>
      </c>
      <c r="M824">
        <v>95.56</v>
      </c>
      <c r="N824" s="35"/>
      <c r="O824" s="35"/>
      <c r="P824" s="34"/>
      <c r="Q824" s="34"/>
      <c r="R824" s="34"/>
      <c r="S824" s="34"/>
      <c r="T824" s="34"/>
      <c r="U824" s="34"/>
    </row>
    <row r="825" spans="1:21">
      <c r="A825" t="s">
        <v>835</v>
      </c>
      <c r="B825" s="1">
        <v>0.31686342592592592</v>
      </c>
      <c r="C825" s="1">
        <v>0.20905092592592592</v>
      </c>
      <c r="D825" s="1">
        <v>7.5636574074074078E-2</v>
      </c>
      <c r="E825" s="1">
        <v>3.2164351851851854E-2</v>
      </c>
      <c r="F825">
        <v>24</v>
      </c>
      <c r="G825">
        <v>376</v>
      </c>
      <c r="H825">
        <v>3</v>
      </c>
      <c r="I825">
        <v>0</v>
      </c>
      <c r="J825">
        <v>0</v>
      </c>
      <c r="K825">
        <v>0</v>
      </c>
      <c r="L825">
        <v>0</v>
      </c>
      <c r="M825">
        <v>100</v>
      </c>
      <c r="N825" s="35"/>
      <c r="O825" s="35"/>
      <c r="P825" s="34"/>
      <c r="Q825" s="34"/>
      <c r="R825" s="34"/>
      <c r="S825" s="34"/>
      <c r="T825" s="34"/>
      <c r="U825" s="34"/>
    </row>
    <row r="826" spans="1:21">
      <c r="A826" t="s">
        <v>836</v>
      </c>
      <c r="B826" s="1">
        <v>0.18809027777777776</v>
      </c>
      <c r="C826" s="1">
        <v>0.10364583333333333</v>
      </c>
      <c r="D826" s="1">
        <v>7.8703703703703713E-3</v>
      </c>
      <c r="E826" s="1">
        <v>7.6562499999999992E-2</v>
      </c>
      <c r="F826">
        <v>16</v>
      </c>
      <c r="G826">
        <v>276</v>
      </c>
      <c r="H826">
        <v>223</v>
      </c>
      <c r="I826">
        <v>10</v>
      </c>
      <c r="J826">
        <v>0</v>
      </c>
      <c r="K826">
        <v>0</v>
      </c>
      <c r="L826">
        <v>0</v>
      </c>
      <c r="M826">
        <v>95.71</v>
      </c>
      <c r="N826" s="35"/>
      <c r="O826" s="35"/>
      <c r="P826" s="34"/>
      <c r="Q826" s="34"/>
      <c r="R826" s="34"/>
      <c r="S826" s="34"/>
      <c r="T826" s="34"/>
      <c r="U826" s="34"/>
    </row>
    <row r="827" spans="1:21">
      <c r="A827" t="s">
        <v>837</v>
      </c>
      <c r="B827" s="1">
        <v>0.28849537037037037</v>
      </c>
      <c r="C827" s="1">
        <v>0.24094907407407407</v>
      </c>
      <c r="D827" s="1">
        <v>1.4826388888888889E-2</v>
      </c>
      <c r="E827" s="1">
        <v>3.2719907407407406E-2</v>
      </c>
      <c r="F827">
        <v>32</v>
      </c>
      <c r="G827">
        <v>410</v>
      </c>
      <c r="H827">
        <v>274</v>
      </c>
      <c r="I827">
        <v>17</v>
      </c>
      <c r="J827">
        <v>0</v>
      </c>
      <c r="K827">
        <v>0</v>
      </c>
      <c r="L827">
        <v>0</v>
      </c>
      <c r="M827">
        <v>94.16</v>
      </c>
      <c r="N827" s="35"/>
      <c r="O827" s="35"/>
      <c r="P827" s="34"/>
      <c r="Q827" s="34"/>
      <c r="R827" s="34"/>
      <c r="S827" s="34"/>
      <c r="T827" s="34"/>
      <c r="U827" s="34"/>
    </row>
    <row r="828" spans="1:21">
      <c r="A828" t="s">
        <v>838</v>
      </c>
      <c r="B828" s="1">
        <v>0.49709490740740742</v>
      </c>
      <c r="C828" s="1">
        <v>0.41425925925925927</v>
      </c>
      <c r="D828" s="1">
        <v>3.1851851851851853E-2</v>
      </c>
      <c r="E828" s="1">
        <v>5.0972222222222224E-2</v>
      </c>
      <c r="F828">
        <v>24</v>
      </c>
      <c r="G828">
        <v>571</v>
      </c>
      <c r="H828">
        <v>174</v>
      </c>
      <c r="I828">
        <v>8</v>
      </c>
      <c r="J828">
        <v>0</v>
      </c>
      <c r="K828">
        <v>0</v>
      </c>
      <c r="L828">
        <v>0</v>
      </c>
      <c r="M828">
        <v>95.6</v>
      </c>
      <c r="N828" s="35"/>
      <c r="O828" s="35"/>
      <c r="P828" s="34"/>
      <c r="Q828" s="34"/>
      <c r="R828" s="34"/>
      <c r="S828" s="34"/>
      <c r="T828" s="34"/>
      <c r="U828" s="34"/>
    </row>
    <row r="829" spans="1:21">
      <c r="A829" t="s">
        <v>839</v>
      </c>
      <c r="B829" s="1">
        <v>0.4808912037037037</v>
      </c>
      <c r="C829" s="1">
        <v>0.20162037037037037</v>
      </c>
      <c r="D829" s="1">
        <v>1.9224537037037037E-2</v>
      </c>
      <c r="E829" s="1">
        <v>0.26003472222222224</v>
      </c>
      <c r="F829">
        <v>28</v>
      </c>
      <c r="G829">
        <v>485</v>
      </c>
      <c r="H829">
        <v>52</v>
      </c>
      <c r="I829">
        <v>14</v>
      </c>
      <c r="J829">
        <v>0</v>
      </c>
      <c r="K829">
        <v>0</v>
      </c>
      <c r="L829">
        <v>0</v>
      </c>
      <c r="M829">
        <v>78.790000000000006</v>
      </c>
      <c r="N829" s="35"/>
      <c r="O829" s="35"/>
      <c r="P829" s="34"/>
      <c r="Q829" s="34"/>
      <c r="R829" s="34"/>
      <c r="S829" s="34"/>
      <c r="T829" s="34"/>
      <c r="U829" s="34"/>
    </row>
    <row r="830" spans="1:21">
      <c r="A830" t="s">
        <v>840</v>
      </c>
      <c r="B830" s="1">
        <v>0.29346064814814815</v>
      </c>
      <c r="C830" s="1">
        <v>0.21035879629629628</v>
      </c>
      <c r="D830" s="1">
        <v>4.1585648148148149E-2</v>
      </c>
      <c r="E830" s="1">
        <v>4.1504629629629627E-2</v>
      </c>
      <c r="F830">
        <v>52</v>
      </c>
      <c r="G830">
        <v>185</v>
      </c>
      <c r="H830">
        <v>80</v>
      </c>
      <c r="I830">
        <v>5</v>
      </c>
      <c r="J830">
        <v>0</v>
      </c>
      <c r="K830">
        <v>0</v>
      </c>
      <c r="L830">
        <v>0</v>
      </c>
      <c r="M830">
        <v>94.12</v>
      </c>
      <c r="N830" s="35"/>
      <c r="O830" s="35"/>
      <c r="P830" s="34"/>
      <c r="Q830" s="34"/>
      <c r="R830" s="34"/>
      <c r="S830" s="34"/>
      <c r="T830" s="34"/>
      <c r="U830" s="34"/>
    </row>
    <row r="831" spans="1:21">
      <c r="A831" t="s">
        <v>841</v>
      </c>
      <c r="B831" s="1">
        <v>0</v>
      </c>
      <c r="C831" s="1">
        <v>0</v>
      </c>
      <c r="D831" s="1">
        <v>0</v>
      </c>
      <c r="E831" s="1">
        <v>0</v>
      </c>
      <c r="F831">
        <v>0</v>
      </c>
      <c r="G831">
        <v>0</v>
      </c>
      <c r="H831">
        <v>3</v>
      </c>
      <c r="I831">
        <v>0</v>
      </c>
      <c r="J831">
        <v>0</v>
      </c>
      <c r="K831">
        <v>0</v>
      </c>
      <c r="L831">
        <v>0</v>
      </c>
      <c r="M831">
        <v>100</v>
      </c>
      <c r="N831" s="35"/>
      <c r="O831" s="35"/>
      <c r="P831" s="34"/>
      <c r="Q831" s="34"/>
      <c r="R831" s="34"/>
      <c r="S831" s="34"/>
      <c r="T831" s="34"/>
      <c r="U831" s="34"/>
    </row>
    <row r="832" spans="1:21">
      <c r="A832" t="s">
        <v>842</v>
      </c>
      <c r="B832" s="1">
        <v>0.1350462962962963</v>
      </c>
      <c r="C832" s="1">
        <v>9.4953703703703707E-2</v>
      </c>
      <c r="D832" s="1">
        <v>4.7453703703703703E-3</v>
      </c>
      <c r="E832" s="1">
        <v>3.5335648148148151E-2</v>
      </c>
      <c r="F832">
        <v>131</v>
      </c>
      <c r="G832">
        <v>640</v>
      </c>
      <c r="H832">
        <v>316</v>
      </c>
      <c r="I832">
        <v>81</v>
      </c>
      <c r="J832">
        <v>0</v>
      </c>
      <c r="K832">
        <v>0</v>
      </c>
      <c r="L832">
        <v>0</v>
      </c>
      <c r="M832">
        <v>79.599999999999994</v>
      </c>
      <c r="N832" s="35"/>
      <c r="O832" s="35"/>
      <c r="P832" s="34"/>
      <c r="Q832" s="34"/>
      <c r="R832" s="34"/>
      <c r="S832" s="34"/>
      <c r="T832" s="34"/>
      <c r="U832" s="34"/>
    </row>
    <row r="833" spans="1:21">
      <c r="A833" t="s">
        <v>843</v>
      </c>
      <c r="B833" s="1">
        <v>0.32418981481481485</v>
      </c>
      <c r="C833" s="1">
        <v>0.17952546296296298</v>
      </c>
      <c r="D833" s="1">
        <v>9.4050925925925941E-2</v>
      </c>
      <c r="E833" s="1">
        <v>5.0601851851851849E-2</v>
      </c>
      <c r="F833">
        <v>161</v>
      </c>
      <c r="G833">
        <v>329</v>
      </c>
      <c r="H833">
        <v>0</v>
      </c>
      <c r="I833">
        <v>0</v>
      </c>
      <c r="J833">
        <v>0</v>
      </c>
      <c r="K833">
        <v>0</v>
      </c>
      <c r="L833">
        <v>0</v>
      </c>
      <c r="N833" s="35"/>
      <c r="O833" s="35"/>
      <c r="P833" s="34"/>
      <c r="Q833" s="34"/>
      <c r="R833" s="34"/>
      <c r="S833" s="34"/>
      <c r="T833" s="34"/>
      <c r="U833" s="34"/>
    </row>
    <row r="834" spans="1:21">
      <c r="A834" t="s">
        <v>844</v>
      </c>
      <c r="B834" s="1">
        <v>0</v>
      </c>
      <c r="C834" s="1">
        <v>0</v>
      </c>
      <c r="D834" s="1">
        <v>0</v>
      </c>
      <c r="E834" s="1">
        <v>0</v>
      </c>
      <c r="F834">
        <v>0</v>
      </c>
      <c r="G834">
        <v>0</v>
      </c>
      <c r="H834">
        <v>7</v>
      </c>
      <c r="I834">
        <v>0</v>
      </c>
      <c r="J834">
        <v>0</v>
      </c>
      <c r="K834">
        <v>0</v>
      </c>
      <c r="L834">
        <v>0</v>
      </c>
      <c r="M834">
        <v>100</v>
      </c>
      <c r="N834" s="35"/>
      <c r="O834" s="35"/>
      <c r="P834" s="34"/>
      <c r="Q834" s="34"/>
      <c r="R834" s="34"/>
      <c r="S834" s="34"/>
      <c r="T834" s="34"/>
      <c r="U834" s="34"/>
    </row>
    <row r="835" spans="1:21">
      <c r="A835" t="s">
        <v>845</v>
      </c>
      <c r="B835" s="1">
        <v>0.42737268518518517</v>
      </c>
      <c r="C835" s="1">
        <v>0.35229166666666667</v>
      </c>
      <c r="D835" s="1">
        <v>5.4918981481481478E-2</v>
      </c>
      <c r="E835" s="1">
        <v>2.013888888888889E-2</v>
      </c>
      <c r="F835">
        <v>134</v>
      </c>
      <c r="G835">
        <v>1158</v>
      </c>
      <c r="H835">
        <v>1245</v>
      </c>
      <c r="I835">
        <v>151</v>
      </c>
      <c r="J835">
        <v>0</v>
      </c>
      <c r="K835">
        <v>0</v>
      </c>
      <c r="L835">
        <v>0</v>
      </c>
      <c r="M835">
        <v>89.18</v>
      </c>
      <c r="N835" s="35"/>
      <c r="O835" s="35"/>
      <c r="P835" s="34"/>
      <c r="Q835" s="34"/>
      <c r="R835" s="34"/>
      <c r="S835" s="34"/>
      <c r="T835" s="34"/>
      <c r="U835" s="34"/>
    </row>
    <row r="836" spans="1:21">
      <c r="A836" t="s">
        <v>846</v>
      </c>
      <c r="B836" s="1">
        <v>3.7268518518518514E-3</v>
      </c>
      <c r="C836" s="1">
        <v>3.7268518518518514E-3</v>
      </c>
      <c r="D836" s="1">
        <v>0</v>
      </c>
      <c r="E836" s="1">
        <v>0</v>
      </c>
      <c r="F836">
        <v>3</v>
      </c>
      <c r="G836">
        <v>17</v>
      </c>
      <c r="H836">
        <v>9</v>
      </c>
      <c r="I836">
        <v>1</v>
      </c>
      <c r="J836">
        <v>0</v>
      </c>
      <c r="K836">
        <v>0</v>
      </c>
      <c r="L836">
        <v>0</v>
      </c>
      <c r="M836">
        <v>90</v>
      </c>
      <c r="N836" s="35"/>
      <c r="O836" s="35"/>
      <c r="P836" s="34"/>
      <c r="Q836" s="34"/>
      <c r="R836" s="34"/>
      <c r="S836" s="34"/>
      <c r="T836" s="34"/>
      <c r="U836" s="34"/>
    </row>
    <row r="837" spans="1:21">
      <c r="A837" t="s">
        <v>847</v>
      </c>
      <c r="B837" s="10">
        <v>1.2661689814814816</v>
      </c>
      <c r="C837" s="1">
        <v>0.84960648148148143</v>
      </c>
      <c r="D837" s="1">
        <v>0.1234837962962963</v>
      </c>
      <c r="E837" s="1">
        <v>0.2930787037037037</v>
      </c>
      <c r="F837">
        <v>94</v>
      </c>
      <c r="G837">
        <v>1605</v>
      </c>
      <c r="H837">
        <v>735</v>
      </c>
      <c r="I837">
        <v>90</v>
      </c>
      <c r="J837">
        <v>0</v>
      </c>
      <c r="K837">
        <v>0</v>
      </c>
      <c r="L837">
        <v>0</v>
      </c>
      <c r="M837">
        <v>89.09</v>
      </c>
      <c r="N837" s="35"/>
      <c r="O837" s="35"/>
      <c r="P837" s="34"/>
      <c r="Q837" s="34"/>
      <c r="R837" s="34"/>
      <c r="S837" s="34"/>
      <c r="T837" s="34"/>
      <c r="U837" s="34"/>
    </row>
    <row r="838" spans="1:21">
      <c r="A838" t="s">
        <v>848</v>
      </c>
      <c r="B838" s="1">
        <v>0.35986111111111113</v>
      </c>
      <c r="C838" s="1">
        <v>0.29546296296296298</v>
      </c>
      <c r="D838" s="1">
        <v>5.1805555555555556E-2</v>
      </c>
      <c r="E838" s="1">
        <v>1.2581018518518519E-2</v>
      </c>
      <c r="F838">
        <v>42</v>
      </c>
      <c r="G838">
        <v>606</v>
      </c>
      <c r="H838">
        <v>333</v>
      </c>
      <c r="I838">
        <v>43</v>
      </c>
      <c r="J838">
        <v>0</v>
      </c>
      <c r="K838">
        <v>0</v>
      </c>
      <c r="L838">
        <v>0</v>
      </c>
      <c r="M838">
        <v>88.56</v>
      </c>
      <c r="N838" s="35"/>
      <c r="O838" s="35"/>
      <c r="P838" s="34"/>
      <c r="Q838" s="34"/>
      <c r="R838" s="34"/>
      <c r="S838" s="34"/>
      <c r="T838" s="34"/>
      <c r="U838" s="34"/>
    </row>
    <row r="839" spans="1:21">
      <c r="A839" t="s">
        <v>849</v>
      </c>
      <c r="B839" s="1">
        <v>0.59898148148148145</v>
      </c>
      <c r="C839" s="1">
        <v>0.35410879629629632</v>
      </c>
      <c r="D839" s="1">
        <v>8.8113425925925928E-2</v>
      </c>
      <c r="E839" s="1">
        <v>0.15675925925925926</v>
      </c>
      <c r="F839">
        <v>159</v>
      </c>
      <c r="G839">
        <v>1898</v>
      </c>
      <c r="H839">
        <v>1186</v>
      </c>
      <c r="I839">
        <v>86</v>
      </c>
      <c r="J839">
        <v>0</v>
      </c>
      <c r="K839">
        <v>0</v>
      </c>
      <c r="L839">
        <v>0</v>
      </c>
      <c r="M839">
        <v>93.24</v>
      </c>
      <c r="N839" s="35"/>
      <c r="O839" s="35"/>
      <c r="P839" s="34"/>
      <c r="Q839" s="34"/>
      <c r="R839" s="34"/>
      <c r="S839" s="34"/>
      <c r="T839" s="34"/>
      <c r="U839" s="34"/>
    </row>
    <row r="840" spans="1:21">
      <c r="A840" t="s">
        <v>850</v>
      </c>
      <c r="B840" s="1">
        <v>0.36230324074074072</v>
      </c>
      <c r="C840" s="1">
        <v>0.25013888888888886</v>
      </c>
      <c r="D840" s="1">
        <v>9.2638888888888882E-2</v>
      </c>
      <c r="E840" s="1">
        <v>1.951388888888889E-2</v>
      </c>
      <c r="F840">
        <v>48</v>
      </c>
      <c r="G840">
        <v>657</v>
      </c>
      <c r="H840">
        <v>0</v>
      </c>
      <c r="I840">
        <v>0</v>
      </c>
      <c r="J840">
        <v>0</v>
      </c>
      <c r="K840">
        <v>0</v>
      </c>
      <c r="L840">
        <v>0</v>
      </c>
      <c r="N840" s="35"/>
      <c r="O840" s="35"/>
      <c r="P840" s="34"/>
      <c r="Q840" s="34"/>
      <c r="R840" s="34"/>
      <c r="S840" s="34"/>
      <c r="T840" s="34"/>
      <c r="U840" s="34"/>
    </row>
    <row r="841" spans="1:21">
      <c r="A841" t="s">
        <v>851</v>
      </c>
      <c r="B841" s="1">
        <v>0.89156250000000004</v>
      </c>
      <c r="C841" s="1">
        <v>0.38409722222222226</v>
      </c>
      <c r="D841" s="1">
        <v>0.23603009259259258</v>
      </c>
      <c r="E841" s="1">
        <v>0.27142361111111107</v>
      </c>
      <c r="F841">
        <v>31</v>
      </c>
      <c r="G841">
        <v>823</v>
      </c>
      <c r="H841">
        <v>136</v>
      </c>
      <c r="I841">
        <v>20</v>
      </c>
      <c r="J841">
        <v>0</v>
      </c>
      <c r="K841">
        <v>0</v>
      </c>
      <c r="L841">
        <v>0</v>
      </c>
      <c r="M841">
        <v>87.18</v>
      </c>
      <c r="N841" s="35"/>
      <c r="O841" s="35"/>
      <c r="P841" s="34"/>
      <c r="Q841" s="34"/>
      <c r="R841" s="34"/>
      <c r="S841" s="34"/>
      <c r="T841" s="34"/>
      <c r="U841" s="34"/>
    </row>
    <row r="842" spans="1:21">
      <c r="A842" t="s">
        <v>852</v>
      </c>
      <c r="B842" s="1">
        <v>0.25829861111111113</v>
      </c>
      <c r="C842" s="1">
        <v>0.18962962962962962</v>
      </c>
      <c r="D842" s="1">
        <v>1.0787037037037038E-2</v>
      </c>
      <c r="E842" s="1">
        <v>5.7870370370370371E-2</v>
      </c>
      <c r="F842">
        <v>9</v>
      </c>
      <c r="G842">
        <v>262</v>
      </c>
      <c r="H842">
        <v>0</v>
      </c>
      <c r="I842">
        <v>0</v>
      </c>
      <c r="J842">
        <v>0</v>
      </c>
      <c r="K842">
        <v>0</v>
      </c>
      <c r="L842">
        <v>0</v>
      </c>
      <c r="N842" s="35"/>
      <c r="O842" s="35"/>
      <c r="P842" s="34"/>
      <c r="Q842" s="34"/>
      <c r="R842" s="34"/>
      <c r="S842" s="34"/>
      <c r="T842" s="34"/>
      <c r="U842" s="34"/>
    </row>
    <row r="843" spans="1:21">
      <c r="A843" t="s">
        <v>853</v>
      </c>
      <c r="B843" s="1">
        <v>0.71701388888888884</v>
      </c>
      <c r="C843" s="1">
        <v>0.52738425925925925</v>
      </c>
      <c r="D843" s="1">
        <v>5.7881944444444444E-2</v>
      </c>
      <c r="E843" s="1">
        <v>0.13173611111111111</v>
      </c>
      <c r="F843">
        <v>159</v>
      </c>
      <c r="G843">
        <v>1984</v>
      </c>
      <c r="H843">
        <v>584</v>
      </c>
      <c r="I843">
        <v>151</v>
      </c>
      <c r="J843">
        <v>0</v>
      </c>
      <c r="K843">
        <v>0</v>
      </c>
      <c r="L843">
        <v>0</v>
      </c>
      <c r="M843">
        <v>79.459999999999994</v>
      </c>
      <c r="N843" s="35"/>
      <c r="O843" s="35"/>
      <c r="P843" s="34"/>
      <c r="Q843" s="34"/>
      <c r="R843" s="34"/>
      <c r="S843" s="34"/>
      <c r="T843" s="34"/>
      <c r="U843" s="34"/>
    </row>
    <row r="844" spans="1:21">
      <c r="A844" t="s">
        <v>854</v>
      </c>
      <c r="B844" s="1">
        <v>1.8530092592592595E-2</v>
      </c>
      <c r="C844" s="1">
        <v>1.6307870370370372E-2</v>
      </c>
      <c r="D844" s="1">
        <v>1.3310185185185185E-3</v>
      </c>
      <c r="E844" s="1">
        <v>8.7962962962962962E-4</v>
      </c>
      <c r="F844">
        <v>65</v>
      </c>
      <c r="G844">
        <v>67</v>
      </c>
      <c r="H844">
        <v>361</v>
      </c>
      <c r="I844">
        <v>7</v>
      </c>
      <c r="J844">
        <v>32.619999999999997</v>
      </c>
      <c r="K844">
        <v>158.16</v>
      </c>
      <c r="L844">
        <v>1.64</v>
      </c>
      <c r="M844">
        <v>98.1</v>
      </c>
      <c r="N844" s="35"/>
      <c r="O844" s="35"/>
      <c r="P844" s="34"/>
      <c r="Q844" s="34"/>
      <c r="R844" s="34"/>
      <c r="S844" s="34"/>
      <c r="T844" s="34"/>
      <c r="U844" s="34"/>
    </row>
    <row r="845" spans="1:21">
      <c r="A845" t="s">
        <v>855</v>
      </c>
      <c r="B845" s="1">
        <v>0.35267361111111112</v>
      </c>
      <c r="C845" s="1">
        <v>0.26780092592592591</v>
      </c>
      <c r="D845" s="1">
        <v>4.2916666666666665E-2</v>
      </c>
      <c r="E845" s="1">
        <v>4.1944444444444444E-2</v>
      </c>
      <c r="F845">
        <v>84</v>
      </c>
      <c r="G845">
        <v>506</v>
      </c>
      <c r="H845">
        <v>635</v>
      </c>
      <c r="I845">
        <v>115</v>
      </c>
      <c r="J845">
        <v>0</v>
      </c>
      <c r="K845">
        <v>0</v>
      </c>
      <c r="L845">
        <v>0</v>
      </c>
      <c r="M845">
        <v>84.67</v>
      </c>
      <c r="N845" s="35"/>
      <c r="O845" s="35"/>
      <c r="P845" s="34"/>
      <c r="Q845" s="34"/>
      <c r="R845" s="34"/>
      <c r="S845" s="34"/>
      <c r="T845" s="34"/>
      <c r="U845" s="34"/>
    </row>
    <row r="846" spans="1:21">
      <c r="A846" t="s">
        <v>856</v>
      </c>
      <c r="B846" s="1">
        <v>0.6771759259259259</v>
      </c>
      <c r="C846" s="1">
        <v>0.33613425925925927</v>
      </c>
      <c r="D846" s="1">
        <v>0.22197916666666664</v>
      </c>
      <c r="E846" s="1">
        <v>0.11905092592592592</v>
      </c>
      <c r="F846">
        <v>57</v>
      </c>
      <c r="G846">
        <v>1219</v>
      </c>
      <c r="H846">
        <v>603</v>
      </c>
      <c r="I846">
        <v>34</v>
      </c>
      <c r="J846">
        <v>0</v>
      </c>
      <c r="K846">
        <v>0</v>
      </c>
      <c r="L846">
        <v>0</v>
      </c>
      <c r="M846">
        <v>94.66</v>
      </c>
      <c r="N846" s="35"/>
      <c r="O846" s="35"/>
      <c r="P846" s="34"/>
      <c r="Q846" s="34"/>
      <c r="R846" s="34"/>
      <c r="S846" s="34"/>
      <c r="T846" s="34"/>
      <c r="U846" s="34"/>
    </row>
    <row r="847" spans="1:21">
      <c r="A847" t="s">
        <v>857</v>
      </c>
      <c r="B847" s="1">
        <v>0.33803240740740742</v>
      </c>
      <c r="C847" s="1">
        <v>0.2215162037037037</v>
      </c>
      <c r="D847" s="1">
        <v>1.8715277777777779E-2</v>
      </c>
      <c r="E847" s="1">
        <v>9.780092592592593E-2</v>
      </c>
      <c r="F847">
        <v>103</v>
      </c>
      <c r="G847">
        <v>1252</v>
      </c>
      <c r="H847">
        <v>552</v>
      </c>
      <c r="I847">
        <v>88</v>
      </c>
      <c r="J847">
        <v>0</v>
      </c>
      <c r="K847">
        <v>0</v>
      </c>
      <c r="L847">
        <v>0</v>
      </c>
      <c r="M847">
        <v>86.25</v>
      </c>
      <c r="N847" s="35"/>
      <c r="O847" s="35"/>
      <c r="P847" s="34"/>
      <c r="Q847" s="34"/>
      <c r="R847" s="34"/>
      <c r="S847" s="34"/>
      <c r="T847" s="34"/>
      <c r="U847" s="34"/>
    </row>
    <row r="848" spans="1:21">
      <c r="A848" t="s">
        <v>858</v>
      </c>
      <c r="B848" s="1">
        <v>0.48475694444444445</v>
      </c>
      <c r="C848" s="1">
        <v>0.37255787037037041</v>
      </c>
      <c r="D848" s="1">
        <v>8.4814814814814801E-2</v>
      </c>
      <c r="E848" s="1">
        <v>2.736111111111111E-2</v>
      </c>
      <c r="F848">
        <v>20</v>
      </c>
      <c r="G848">
        <v>545</v>
      </c>
      <c r="H848">
        <v>183</v>
      </c>
      <c r="I848">
        <v>11</v>
      </c>
      <c r="J848">
        <v>0</v>
      </c>
      <c r="K848">
        <v>0</v>
      </c>
      <c r="L848">
        <v>0</v>
      </c>
      <c r="M848">
        <v>94.33</v>
      </c>
      <c r="N848" s="35"/>
      <c r="O848" s="35"/>
      <c r="P848" s="34"/>
      <c r="Q848" s="34"/>
      <c r="R848" s="34"/>
      <c r="S848" s="34"/>
      <c r="T848" s="34"/>
      <c r="U848" s="34"/>
    </row>
    <row r="849" spans="1:21">
      <c r="A849" t="s">
        <v>859</v>
      </c>
      <c r="B849" s="1">
        <v>7.8321759259259258E-2</v>
      </c>
      <c r="C849" s="1">
        <v>5.9363425925925924E-2</v>
      </c>
      <c r="D849" s="1">
        <v>1.8935185185185183E-2</v>
      </c>
      <c r="E849" s="1">
        <v>2.3148148148148147E-5</v>
      </c>
      <c r="F849">
        <v>10</v>
      </c>
      <c r="G849">
        <v>332</v>
      </c>
      <c r="H849">
        <v>189</v>
      </c>
      <c r="I849">
        <v>11</v>
      </c>
      <c r="J849">
        <v>7.78</v>
      </c>
      <c r="K849">
        <v>6.06</v>
      </c>
      <c r="L849">
        <v>0.13</v>
      </c>
      <c r="M849">
        <v>94.5</v>
      </c>
      <c r="N849" s="35"/>
      <c r="O849" s="35"/>
      <c r="P849" s="34"/>
      <c r="Q849" s="34"/>
      <c r="R849" s="34"/>
      <c r="S849" s="34"/>
      <c r="T849" s="34"/>
      <c r="U849" s="34"/>
    </row>
    <row r="850" spans="1:21">
      <c r="A850" t="s">
        <v>860</v>
      </c>
      <c r="B850" s="1">
        <v>0.43736111111111109</v>
      </c>
      <c r="C850" s="1">
        <v>0.36949074074074079</v>
      </c>
      <c r="D850" s="1">
        <v>3.8344907407407411E-2</v>
      </c>
      <c r="E850" s="1">
        <v>2.9513888888888892E-2</v>
      </c>
      <c r="F850">
        <v>28</v>
      </c>
      <c r="G850">
        <v>647</v>
      </c>
      <c r="H850">
        <v>179</v>
      </c>
      <c r="I850">
        <v>20</v>
      </c>
      <c r="J850">
        <v>0</v>
      </c>
      <c r="K850">
        <v>0</v>
      </c>
      <c r="L850">
        <v>0</v>
      </c>
      <c r="M850">
        <v>89.95</v>
      </c>
      <c r="N850" s="35"/>
      <c r="O850" s="35"/>
      <c r="P850" s="34"/>
      <c r="Q850" s="34"/>
      <c r="R850" s="34"/>
      <c r="S850" s="34"/>
      <c r="T850" s="34"/>
      <c r="U850" s="34"/>
    </row>
    <row r="851" spans="1:21">
      <c r="A851" t="s">
        <v>861</v>
      </c>
      <c r="B851" s="1">
        <v>0</v>
      </c>
      <c r="C851" s="1">
        <v>0</v>
      </c>
      <c r="D851" s="1">
        <v>0</v>
      </c>
      <c r="E851" s="1">
        <v>0</v>
      </c>
      <c r="F851">
        <v>0</v>
      </c>
      <c r="G851">
        <v>0</v>
      </c>
      <c r="H851">
        <v>341</v>
      </c>
      <c r="I851">
        <v>0</v>
      </c>
      <c r="J851">
        <v>0</v>
      </c>
      <c r="K851">
        <v>30.76</v>
      </c>
      <c r="L851">
        <v>0</v>
      </c>
      <c r="M851">
        <v>100</v>
      </c>
      <c r="N851" s="35"/>
      <c r="O851" s="35"/>
      <c r="P851" s="34"/>
      <c r="Q851" s="34"/>
      <c r="R851" s="34"/>
      <c r="S851" s="34"/>
      <c r="T851" s="34"/>
      <c r="U851" s="34"/>
    </row>
    <row r="852" spans="1:21">
      <c r="A852" t="s">
        <v>862</v>
      </c>
      <c r="B852" s="1">
        <v>0.16928240740740741</v>
      </c>
      <c r="C852" s="1">
        <v>9.5243055555555553E-2</v>
      </c>
      <c r="D852" s="1">
        <v>1.0439814814814813E-2</v>
      </c>
      <c r="E852" s="1">
        <v>6.3587962962962971E-2</v>
      </c>
      <c r="F852">
        <v>7</v>
      </c>
      <c r="G852">
        <v>159</v>
      </c>
      <c r="H852">
        <v>0</v>
      </c>
      <c r="I852">
        <v>0</v>
      </c>
      <c r="J852">
        <v>0</v>
      </c>
      <c r="K852">
        <v>0</v>
      </c>
      <c r="L852">
        <v>0</v>
      </c>
      <c r="N852" s="35"/>
      <c r="O852" s="35"/>
      <c r="P852" s="34"/>
      <c r="Q852" s="34"/>
      <c r="R852" s="34"/>
      <c r="S852" s="34"/>
      <c r="T852" s="34"/>
      <c r="U852" s="34"/>
    </row>
    <row r="853" spans="1:21">
      <c r="A853" t="s">
        <v>863</v>
      </c>
      <c r="B853" s="1">
        <v>9.2592592592592585E-4</v>
      </c>
      <c r="C853" s="1">
        <v>9.2592592592592585E-4</v>
      </c>
      <c r="D853" s="1">
        <v>0</v>
      </c>
      <c r="E853" s="1">
        <v>0</v>
      </c>
      <c r="F853">
        <v>1</v>
      </c>
      <c r="G853">
        <v>2</v>
      </c>
      <c r="H853">
        <v>4</v>
      </c>
      <c r="I853">
        <v>27</v>
      </c>
      <c r="J853">
        <v>0</v>
      </c>
      <c r="K853">
        <v>0</v>
      </c>
      <c r="L853">
        <v>0</v>
      </c>
      <c r="M853">
        <v>12.9</v>
      </c>
      <c r="N853" s="35"/>
      <c r="O853" s="35"/>
      <c r="P853" s="34"/>
      <c r="Q853" s="34"/>
      <c r="R853" s="34"/>
      <c r="S853" s="34"/>
      <c r="T853" s="34"/>
      <c r="U853" s="34"/>
    </row>
    <row r="854" spans="1:21">
      <c r="A854" t="s">
        <v>864</v>
      </c>
      <c r="B854" s="1">
        <v>0.17868055555555554</v>
      </c>
      <c r="C854" s="1">
        <v>0.13377314814814814</v>
      </c>
      <c r="D854" s="1">
        <v>3.788194444444444E-2</v>
      </c>
      <c r="E854" s="1">
        <v>7.013888888888889E-3</v>
      </c>
      <c r="F854">
        <v>16</v>
      </c>
      <c r="G854">
        <v>278</v>
      </c>
      <c r="H854">
        <v>175</v>
      </c>
      <c r="I854">
        <v>3</v>
      </c>
      <c r="J854">
        <v>0</v>
      </c>
      <c r="K854">
        <v>0</v>
      </c>
      <c r="L854">
        <v>0</v>
      </c>
      <c r="M854">
        <v>98.31</v>
      </c>
      <c r="N854" s="35"/>
      <c r="O854" s="35"/>
      <c r="P854" s="34"/>
      <c r="Q854" s="34"/>
      <c r="R854" s="34"/>
      <c r="S854" s="34"/>
      <c r="T854" s="34"/>
      <c r="U854" s="34"/>
    </row>
    <row r="855" spans="1:21">
      <c r="A855" t="s">
        <v>865</v>
      </c>
      <c r="B855" s="1">
        <v>0.31527777777777777</v>
      </c>
      <c r="C855" s="1">
        <v>0.27598379629629627</v>
      </c>
      <c r="D855" s="1">
        <v>2.3333333333333334E-2</v>
      </c>
      <c r="E855" s="1">
        <v>1.5949074074074074E-2</v>
      </c>
      <c r="F855">
        <v>31</v>
      </c>
      <c r="G855">
        <v>427</v>
      </c>
      <c r="H855">
        <v>543</v>
      </c>
      <c r="I855">
        <v>33</v>
      </c>
      <c r="J855">
        <v>0</v>
      </c>
      <c r="K855">
        <v>0</v>
      </c>
      <c r="L855">
        <v>0</v>
      </c>
      <c r="M855">
        <v>94.27</v>
      </c>
      <c r="N855" s="35"/>
      <c r="O855" s="35"/>
      <c r="P855" s="34"/>
      <c r="Q855" s="34"/>
      <c r="R855" s="34"/>
      <c r="S855" s="34"/>
      <c r="T855" s="34"/>
      <c r="U855" s="34"/>
    </row>
    <row r="856" spans="1:21">
      <c r="A856" t="s">
        <v>866</v>
      </c>
      <c r="B856" s="1">
        <v>0.30907407407407406</v>
      </c>
      <c r="C856" s="1">
        <v>0.17953703703703705</v>
      </c>
      <c r="D856" s="1">
        <v>9.7812500000000011E-2</v>
      </c>
      <c r="E856" s="1">
        <v>3.1712962962962964E-2</v>
      </c>
      <c r="F856">
        <v>39</v>
      </c>
      <c r="G856">
        <v>494</v>
      </c>
      <c r="H856">
        <v>600</v>
      </c>
      <c r="I856">
        <v>60</v>
      </c>
      <c r="J856">
        <v>0</v>
      </c>
      <c r="K856">
        <v>0</v>
      </c>
      <c r="L856">
        <v>0</v>
      </c>
      <c r="M856">
        <v>90.91</v>
      </c>
      <c r="N856" s="35"/>
      <c r="O856" s="35"/>
      <c r="P856" s="34"/>
      <c r="Q856" s="34"/>
      <c r="R856" s="34"/>
      <c r="S856" s="34"/>
      <c r="T856" s="34"/>
      <c r="U856" s="34"/>
    </row>
    <row r="857" spans="1:21">
      <c r="A857" t="s">
        <v>867</v>
      </c>
      <c r="B857" s="1">
        <v>0.37958333333333333</v>
      </c>
      <c r="C857" s="1">
        <v>0.26437499999999997</v>
      </c>
      <c r="D857" s="1">
        <v>4.1747685185185186E-2</v>
      </c>
      <c r="E857" s="1">
        <v>7.3449074074074069E-2</v>
      </c>
      <c r="F857">
        <v>54</v>
      </c>
      <c r="G857">
        <v>567</v>
      </c>
      <c r="H857">
        <v>693</v>
      </c>
      <c r="I857">
        <v>31</v>
      </c>
      <c r="J857">
        <v>0</v>
      </c>
      <c r="K857">
        <v>0</v>
      </c>
      <c r="L857">
        <v>0</v>
      </c>
      <c r="M857">
        <v>95.72</v>
      </c>
      <c r="N857" s="35"/>
      <c r="O857" s="35"/>
      <c r="P857" s="34"/>
      <c r="Q857" s="34"/>
      <c r="R857" s="34"/>
      <c r="S857" s="34"/>
      <c r="T857" s="34"/>
      <c r="U857" s="34"/>
    </row>
    <row r="858" spans="1:21">
      <c r="A858" t="s">
        <v>868</v>
      </c>
      <c r="B858" s="1">
        <v>0.29413194444444446</v>
      </c>
      <c r="C858" s="1">
        <v>0.2522800925925926</v>
      </c>
      <c r="D858" s="1">
        <v>1.7280092592592593E-2</v>
      </c>
      <c r="E858" s="1">
        <v>2.4560185185185185E-2</v>
      </c>
      <c r="F858">
        <v>106</v>
      </c>
      <c r="G858">
        <v>1668</v>
      </c>
      <c r="H858">
        <v>1681</v>
      </c>
      <c r="I858">
        <v>6</v>
      </c>
      <c r="J858">
        <v>0</v>
      </c>
      <c r="K858">
        <v>0</v>
      </c>
      <c r="L858">
        <v>0</v>
      </c>
      <c r="M858">
        <v>99.64</v>
      </c>
      <c r="N858" s="35"/>
      <c r="O858" s="35"/>
      <c r="P858" s="34"/>
      <c r="Q858" s="34"/>
      <c r="R858" s="34"/>
      <c r="S858" s="34"/>
      <c r="T858" s="34"/>
      <c r="U858" s="34"/>
    </row>
    <row r="859" spans="1:21">
      <c r="A859" t="s">
        <v>869</v>
      </c>
      <c r="B859" s="1">
        <v>0.12431712962962964</v>
      </c>
      <c r="C859" s="1">
        <v>0.10761574074074075</v>
      </c>
      <c r="D859" s="1">
        <v>2.9976851851851848E-3</v>
      </c>
      <c r="E859" s="1">
        <v>1.3692129629629629E-2</v>
      </c>
      <c r="F859">
        <v>10</v>
      </c>
      <c r="G859">
        <v>292</v>
      </c>
      <c r="H859">
        <v>187</v>
      </c>
      <c r="I859">
        <v>8</v>
      </c>
      <c r="J859">
        <v>0</v>
      </c>
      <c r="K859">
        <v>0</v>
      </c>
      <c r="L859">
        <v>0</v>
      </c>
      <c r="M859">
        <v>95.9</v>
      </c>
      <c r="N859" s="35"/>
      <c r="O859" s="35"/>
      <c r="P859" s="34"/>
      <c r="Q859" s="34"/>
      <c r="R859" s="34"/>
      <c r="S859" s="34"/>
      <c r="T859" s="34"/>
      <c r="U859" s="34"/>
    </row>
    <row r="860" spans="1:21">
      <c r="A860" t="s">
        <v>870</v>
      </c>
      <c r="B860" s="1">
        <v>0.38994212962962965</v>
      </c>
      <c r="C860" s="1">
        <v>0.30572916666666666</v>
      </c>
      <c r="D860" s="1">
        <v>7.0983796296296295E-2</v>
      </c>
      <c r="E860" s="1">
        <v>1.3206018518518518E-2</v>
      </c>
      <c r="F860">
        <v>46</v>
      </c>
      <c r="G860">
        <v>554</v>
      </c>
      <c r="H860">
        <v>439</v>
      </c>
      <c r="I860">
        <v>1</v>
      </c>
      <c r="J860">
        <v>0</v>
      </c>
      <c r="K860">
        <v>0</v>
      </c>
      <c r="L860">
        <v>0</v>
      </c>
      <c r="M860">
        <v>99.77</v>
      </c>
      <c r="N860" s="35"/>
      <c r="O860" s="35"/>
      <c r="P860" s="34"/>
      <c r="Q860" s="34"/>
      <c r="R860" s="34"/>
      <c r="S860" s="34"/>
      <c r="T860" s="34"/>
      <c r="U860" s="34"/>
    </row>
    <row r="861" spans="1:21">
      <c r="A861" t="s">
        <v>871</v>
      </c>
      <c r="B861" s="1">
        <v>0.28559027777777779</v>
      </c>
      <c r="C861" s="1">
        <v>0.14023148148148148</v>
      </c>
      <c r="D861" s="1">
        <v>0.13784722222222223</v>
      </c>
      <c r="E861" s="1">
        <v>7.5000000000000006E-3</v>
      </c>
      <c r="F861">
        <v>18</v>
      </c>
      <c r="G861">
        <v>109</v>
      </c>
      <c r="H861">
        <v>0</v>
      </c>
      <c r="I861">
        <v>0</v>
      </c>
      <c r="J861">
        <v>9.5</v>
      </c>
      <c r="K861">
        <v>0</v>
      </c>
      <c r="L861">
        <v>0</v>
      </c>
      <c r="N861" s="35"/>
      <c r="O861" s="35"/>
      <c r="P861" s="34"/>
      <c r="Q861" s="34"/>
      <c r="R861" s="34"/>
      <c r="S861" s="34"/>
      <c r="T861" s="34"/>
      <c r="U861" s="34"/>
    </row>
    <row r="862" spans="1:21">
      <c r="A862" t="s">
        <v>872</v>
      </c>
      <c r="B862" s="1">
        <v>0.16068287037037035</v>
      </c>
      <c r="C862" s="1">
        <v>0.13679398148148147</v>
      </c>
      <c r="D862" s="1">
        <v>6.4583333333333333E-3</v>
      </c>
      <c r="E862" s="1">
        <v>1.7430555555555557E-2</v>
      </c>
      <c r="F862">
        <v>17</v>
      </c>
      <c r="G862">
        <v>283</v>
      </c>
      <c r="H862">
        <v>238</v>
      </c>
      <c r="I862">
        <v>4</v>
      </c>
      <c r="J862">
        <v>0</v>
      </c>
      <c r="K862">
        <v>0</v>
      </c>
      <c r="L862">
        <v>0</v>
      </c>
      <c r="M862">
        <v>98.35</v>
      </c>
      <c r="N862" s="35"/>
      <c r="O862" s="35"/>
      <c r="P862" s="34"/>
      <c r="Q862" s="34"/>
      <c r="R862" s="34"/>
      <c r="S862" s="34"/>
      <c r="T862" s="34"/>
      <c r="U862" s="34"/>
    </row>
    <row r="863" spans="1:21">
      <c r="A863" t="s">
        <v>873</v>
      </c>
      <c r="B863" s="1">
        <v>0.38238425925925923</v>
      </c>
      <c r="C863" s="1">
        <v>0.24391203703703704</v>
      </c>
      <c r="D863" s="1">
        <v>3.9988425925925927E-2</v>
      </c>
      <c r="E863" s="1">
        <v>9.8472222222222225E-2</v>
      </c>
      <c r="F863">
        <v>74</v>
      </c>
      <c r="G863">
        <v>605</v>
      </c>
      <c r="H863">
        <v>596</v>
      </c>
      <c r="I863">
        <v>70</v>
      </c>
      <c r="J863">
        <v>0</v>
      </c>
      <c r="K863">
        <v>0</v>
      </c>
      <c r="L863">
        <v>0</v>
      </c>
      <c r="M863">
        <v>89.49</v>
      </c>
      <c r="N863" s="35"/>
      <c r="O863" s="35"/>
      <c r="P863" s="34"/>
      <c r="Q863" s="34"/>
      <c r="R863" s="34"/>
      <c r="S863" s="34"/>
      <c r="T863" s="34"/>
      <c r="U863" s="34"/>
    </row>
    <row r="864" spans="1:21">
      <c r="A864" t="s">
        <v>874</v>
      </c>
      <c r="B864" s="1">
        <v>0.17914351851851851</v>
      </c>
      <c r="C864" s="1">
        <v>0.1270138888888889</v>
      </c>
      <c r="D864" s="1">
        <v>4.2743055555555555E-2</v>
      </c>
      <c r="E864" s="1">
        <v>9.3749999999999997E-3</v>
      </c>
      <c r="F864">
        <v>13</v>
      </c>
      <c r="G864">
        <v>149</v>
      </c>
      <c r="H864">
        <v>0</v>
      </c>
      <c r="I864">
        <v>0</v>
      </c>
      <c r="J864">
        <v>0</v>
      </c>
      <c r="K864">
        <v>0</v>
      </c>
      <c r="L864">
        <v>0</v>
      </c>
      <c r="N864" s="35"/>
      <c r="O864" s="35"/>
      <c r="P864" s="34"/>
      <c r="Q864" s="34"/>
      <c r="R864" s="34"/>
      <c r="S864" s="34"/>
      <c r="T864" s="34"/>
      <c r="U864" s="34"/>
    </row>
    <row r="865" spans="1:21">
      <c r="A865" t="s">
        <v>875</v>
      </c>
      <c r="B865" s="1">
        <v>0.14511574074074074</v>
      </c>
      <c r="C865" s="1">
        <v>0.11846064814814815</v>
      </c>
      <c r="D865" s="1">
        <v>2.2800925925925927E-3</v>
      </c>
      <c r="E865" s="1">
        <v>2.4363425925925927E-2</v>
      </c>
      <c r="F865">
        <v>26</v>
      </c>
      <c r="G865">
        <v>345</v>
      </c>
      <c r="H865">
        <v>187</v>
      </c>
      <c r="I865">
        <v>18</v>
      </c>
      <c r="J865">
        <v>0</v>
      </c>
      <c r="K865">
        <v>0</v>
      </c>
      <c r="L865">
        <v>0</v>
      </c>
      <c r="M865">
        <v>91.22</v>
      </c>
      <c r="N865" s="35"/>
      <c r="O865" s="35"/>
      <c r="P865" s="34"/>
      <c r="Q865" s="34"/>
      <c r="R865" s="34"/>
      <c r="S865" s="34"/>
      <c r="T865" s="34"/>
      <c r="U865" s="34"/>
    </row>
    <row r="866" spans="1:21">
      <c r="A866" t="s">
        <v>876</v>
      </c>
      <c r="B866" s="1">
        <v>0.60025462962962961</v>
      </c>
      <c r="C866" s="1">
        <v>0.4371990740740741</v>
      </c>
      <c r="D866" s="1">
        <v>6.8043981481481483E-2</v>
      </c>
      <c r="E866" s="1">
        <v>9.5011574074074068E-2</v>
      </c>
      <c r="F866">
        <v>55</v>
      </c>
      <c r="G866">
        <v>1362</v>
      </c>
      <c r="H866">
        <v>322</v>
      </c>
      <c r="I866">
        <v>16</v>
      </c>
      <c r="J866">
        <v>36.880000000000003</v>
      </c>
      <c r="K866">
        <v>10.47</v>
      </c>
      <c r="L866">
        <v>0.48</v>
      </c>
      <c r="M866">
        <v>95.27</v>
      </c>
      <c r="N866" s="35"/>
      <c r="O866" s="35"/>
      <c r="P866" s="34"/>
      <c r="Q866" s="34"/>
      <c r="R866" s="34"/>
      <c r="S866" s="34"/>
      <c r="T866" s="34"/>
      <c r="U866" s="34"/>
    </row>
    <row r="867" spans="1:21">
      <c r="A867" t="s">
        <v>877</v>
      </c>
      <c r="B867" s="1">
        <v>0.58399305555555558</v>
      </c>
      <c r="C867" s="1">
        <v>0.46232638888888888</v>
      </c>
      <c r="D867" s="1">
        <v>2.7210648148148147E-2</v>
      </c>
      <c r="E867" s="1">
        <v>9.4432870370370361E-2</v>
      </c>
      <c r="F867">
        <v>43</v>
      </c>
      <c r="G867">
        <v>922</v>
      </c>
      <c r="H867">
        <v>278</v>
      </c>
      <c r="I867">
        <v>87</v>
      </c>
      <c r="J867">
        <v>0</v>
      </c>
      <c r="K867">
        <v>0</v>
      </c>
      <c r="L867">
        <v>0</v>
      </c>
      <c r="M867">
        <v>76.16</v>
      </c>
      <c r="N867" s="35"/>
      <c r="O867" s="35"/>
      <c r="P867" s="34"/>
      <c r="Q867" s="34"/>
      <c r="R867" s="34"/>
      <c r="S867" s="34"/>
      <c r="T867" s="34"/>
      <c r="U867" s="34"/>
    </row>
    <row r="868" spans="1:21">
      <c r="A868" t="s">
        <v>878</v>
      </c>
      <c r="B868" s="1">
        <v>0.31942129629629629</v>
      </c>
      <c r="C868" s="1">
        <v>0.17599537037037039</v>
      </c>
      <c r="D868" s="1">
        <v>3.5486111111111114E-2</v>
      </c>
      <c r="E868" s="1">
        <v>0.10792824074074074</v>
      </c>
      <c r="F868">
        <v>37</v>
      </c>
      <c r="G868">
        <v>478</v>
      </c>
      <c r="H868">
        <v>328</v>
      </c>
      <c r="I868">
        <v>27</v>
      </c>
      <c r="J868">
        <v>0</v>
      </c>
      <c r="K868">
        <v>0</v>
      </c>
      <c r="L868">
        <v>0</v>
      </c>
      <c r="M868">
        <v>92.39</v>
      </c>
      <c r="N868" s="35"/>
      <c r="O868" s="35"/>
      <c r="P868" s="34"/>
      <c r="Q868" s="34"/>
      <c r="R868" s="34"/>
      <c r="S868" s="34"/>
      <c r="T868" s="34"/>
      <c r="U868" s="34"/>
    </row>
    <row r="869" spans="1:21">
      <c r="A869" t="s">
        <v>879</v>
      </c>
      <c r="B869" s="1">
        <v>0.65719907407407407</v>
      </c>
      <c r="C869" s="1">
        <v>0.26140046296296299</v>
      </c>
      <c r="D869" s="1">
        <v>0.23144675925925925</v>
      </c>
      <c r="E869" s="1">
        <v>0.16435185185185186</v>
      </c>
      <c r="F869">
        <v>54</v>
      </c>
      <c r="G869">
        <v>519</v>
      </c>
      <c r="H869">
        <v>858</v>
      </c>
      <c r="I869">
        <v>58</v>
      </c>
      <c r="J869">
        <v>0</v>
      </c>
      <c r="K869">
        <v>0</v>
      </c>
      <c r="L869">
        <v>0</v>
      </c>
      <c r="M869">
        <v>93.67</v>
      </c>
      <c r="N869" s="35"/>
      <c r="O869" s="35"/>
      <c r="P869" s="34"/>
      <c r="Q869" s="34"/>
      <c r="R869" s="34"/>
      <c r="S869" s="34"/>
      <c r="T869" s="34"/>
      <c r="U869" s="34"/>
    </row>
    <row r="870" spans="1:21">
      <c r="A870" t="s">
        <v>880</v>
      </c>
      <c r="B870" s="1">
        <v>0.29784722222222221</v>
      </c>
      <c r="C870" s="1">
        <v>0.17839120370370368</v>
      </c>
      <c r="D870" s="1">
        <v>4.9004629629629627E-2</v>
      </c>
      <c r="E870" s="1">
        <v>7.0428240740740736E-2</v>
      </c>
      <c r="F870">
        <v>15</v>
      </c>
      <c r="G870">
        <v>891</v>
      </c>
      <c r="H870">
        <v>817</v>
      </c>
      <c r="I870">
        <v>3</v>
      </c>
      <c r="J870">
        <v>7.03</v>
      </c>
      <c r="K870">
        <v>6.4</v>
      </c>
      <c r="L870">
        <v>0.12</v>
      </c>
      <c r="M870">
        <v>99.63</v>
      </c>
      <c r="N870" s="35"/>
      <c r="O870" s="35"/>
      <c r="P870" s="34"/>
      <c r="Q870" s="34"/>
      <c r="R870" s="34"/>
      <c r="S870" s="34"/>
      <c r="T870" s="34"/>
      <c r="U870" s="34"/>
    </row>
    <row r="871" spans="1:21">
      <c r="A871" t="s">
        <v>881</v>
      </c>
      <c r="B871" s="1">
        <v>0</v>
      </c>
      <c r="C871" s="1">
        <v>0</v>
      </c>
      <c r="D871" s="1">
        <v>0</v>
      </c>
      <c r="E871" s="1">
        <v>0</v>
      </c>
      <c r="F871">
        <v>0</v>
      </c>
      <c r="G871">
        <v>0</v>
      </c>
      <c r="H871">
        <v>3</v>
      </c>
      <c r="I871">
        <v>0</v>
      </c>
      <c r="J871">
        <v>0</v>
      </c>
      <c r="K871">
        <v>0</v>
      </c>
      <c r="L871">
        <v>0</v>
      </c>
      <c r="M871">
        <v>100</v>
      </c>
      <c r="N871" s="35"/>
      <c r="O871" s="35"/>
      <c r="P871" s="34"/>
      <c r="Q871" s="34"/>
      <c r="R871" s="34"/>
      <c r="S871" s="34"/>
      <c r="T871" s="34"/>
      <c r="U871" s="34"/>
    </row>
    <row r="872" spans="1:21">
      <c r="A872" t="s">
        <v>882</v>
      </c>
      <c r="B872" s="1">
        <v>0.33223379629629629</v>
      </c>
      <c r="C872" s="1">
        <v>0.22888888888888889</v>
      </c>
      <c r="D872" s="1">
        <v>4.6712962962962963E-2</v>
      </c>
      <c r="E872" s="1">
        <v>5.6608796296296303E-2</v>
      </c>
      <c r="F872">
        <v>146</v>
      </c>
      <c r="G872">
        <v>1281</v>
      </c>
      <c r="H872">
        <v>1640</v>
      </c>
      <c r="I872">
        <v>221</v>
      </c>
      <c r="J872">
        <v>0</v>
      </c>
      <c r="K872">
        <v>0</v>
      </c>
      <c r="L872">
        <v>0</v>
      </c>
      <c r="M872">
        <v>88.12</v>
      </c>
      <c r="N872" s="35"/>
      <c r="O872" s="35"/>
      <c r="P872" s="34"/>
      <c r="Q872" s="34"/>
      <c r="R872" s="34"/>
      <c r="S872" s="34"/>
      <c r="T872" s="34"/>
      <c r="U872" s="34"/>
    </row>
    <row r="873" spans="1:21">
      <c r="A873" t="s">
        <v>883</v>
      </c>
      <c r="B873" s="1">
        <v>7.951388888888888E-3</v>
      </c>
      <c r="C873" s="1">
        <v>7.905092592592592E-3</v>
      </c>
      <c r="D873" s="1">
        <v>4.6296296296296294E-5</v>
      </c>
      <c r="E873" s="1">
        <v>0</v>
      </c>
      <c r="F873">
        <v>5</v>
      </c>
      <c r="G873">
        <v>20</v>
      </c>
      <c r="H873">
        <v>186</v>
      </c>
      <c r="I873">
        <v>8</v>
      </c>
      <c r="J873">
        <v>2.08</v>
      </c>
      <c r="K873">
        <v>13.78</v>
      </c>
      <c r="L873">
        <v>1.71</v>
      </c>
      <c r="M873">
        <v>95.88</v>
      </c>
      <c r="N873" s="35"/>
      <c r="O873" s="35"/>
      <c r="P873" s="34"/>
      <c r="Q873" s="34"/>
      <c r="R873" s="34"/>
      <c r="S873" s="34"/>
      <c r="T873" s="34"/>
      <c r="U873" s="34"/>
    </row>
    <row r="874" spans="1:21">
      <c r="A874" t="s">
        <v>884</v>
      </c>
      <c r="B874" s="1">
        <v>1.34375E-2</v>
      </c>
      <c r="C874" s="1">
        <v>1.0231481481481482E-2</v>
      </c>
      <c r="D874" s="1">
        <v>1.0648148148148147E-3</v>
      </c>
      <c r="E874" s="1">
        <v>2.1296296296296298E-3</v>
      </c>
      <c r="F874">
        <v>16</v>
      </c>
      <c r="G874">
        <v>39</v>
      </c>
      <c r="H874">
        <v>645</v>
      </c>
      <c r="I874">
        <v>30</v>
      </c>
      <c r="J874">
        <v>0</v>
      </c>
      <c r="K874">
        <v>0</v>
      </c>
      <c r="L874">
        <v>0</v>
      </c>
      <c r="M874">
        <v>95.56</v>
      </c>
      <c r="N874" s="35"/>
      <c r="O874" s="35"/>
      <c r="P874" s="34"/>
      <c r="Q874" s="34"/>
      <c r="R874" s="34"/>
      <c r="S874" s="34"/>
      <c r="T874" s="34"/>
      <c r="U874" s="34"/>
    </row>
    <row r="875" spans="1:21">
      <c r="A875" t="s">
        <v>885</v>
      </c>
      <c r="B875" s="1">
        <v>0.55104166666666665</v>
      </c>
      <c r="C875" s="1">
        <v>0.33637731481481481</v>
      </c>
      <c r="D875" s="1">
        <v>0.12450231481481482</v>
      </c>
      <c r="E875" s="1">
        <v>9.0138888888888893E-2</v>
      </c>
      <c r="F875">
        <v>136</v>
      </c>
      <c r="G875">
        <v>774</v>
      </c>
      <c r="H875">
        <v>937</v>
      </c>
      <c r="I875">
        <v>208</v>
      </c>
      <c r="J875">
        <v>0</v>
      </c>
      <c r="K875">
        <v>0</v>
      </c>
      <c r="L875">
        <v>0</v>
      </c>
      <c r="M875">
        <v>81.83</v>
      </c>
      <c r="N875" s="35"/>
      <c r="O875" s="35"/>
      <c r="P875" s="34"/>
      <c r="Q875" s="34"/>
      <c r="R875" s="34"/>
      <c r="S875" s="34"/>
      <c r="T875" s="34"/>
      <c r="U875" s="34"/>
    </row>
    <row r="876" spans="1:21">
      <c r="A876" t="s">
        <v>886</v>
      </c>
      <c r="B876" s="1">
        <v>0.21326388888888889</v>
      </c>
      <c r="C876" s="1">
        <v>0.20276620370370368</v>
      </c>
      <c r="D876" s="1">
        <v>2.8356481481481479E-3</v>
      </c>
      <c r="E876" s="1">
        <v>7.6504629629629631E-3</v>
      </c>
      <c r="F876">
        <v>56</v>
      </c>
      <c r="G876">
        <v>655</v>
      </c>
      <c r="H876">
        <v>513</v>
      </c>
      <c r="I876">
        <v>31</v>
      </c>
      <c r="J876">
        <v>0</v>
      </c>
      <c r="K876">
        <v>0</v>
      </c>
      <c r="L876">
        <v>0</v>
      </c>
      <c r="M876">
        <v>94.3</v>
      </c>
      <c r="N876" s="35"/>
      <c r="O876" s="35"/>
      <c r="P876" s="34"/>
      <c r="Q876" s="34"/>
      <c r="R876" s="34"/>
      <c r="S876" s="34"/>
      <c r="T876" s="34"/>
      <c r="U876" s="34"/>
    </row>
    <row r="877" spans="1:21">
      <c r="A877" t="s">
        <v>887</v>
      </c>
      <c r="B877" s="1">
        <v>0</v>
      </c>
      <c r="C877" s="1">
        <v>0</v>
      </c>
      <c r="D877" s="1">
        <v>0</v>
      </c>
      <c r="E877" s="1">
        <v>0</v>
      </c>
      <c r="F877">
        <v>0</v>
      </c>
      <c r="G877">
        <v>0</v>
      </c>
      <c r="H877">
        <v>94</v>
      </c>
      <c r="I877">
        <v>14</v>
      </c>
      <c r="J877">
        <v>0</v>
      </c>
      <c r="K877">
        <v>0</v>
      </c>
      <c r="L877">
        <v>0</v>
      </c>
      <c r="M877">
        <v>87.04</v>
      </c>
      <c r="N877" s="35"/>
      <c r="O877" s="35"/>
      <c r="P877" s="34"/>
      <c r="Q877" s="34"/>
      <c r="R877" s="34"/>
      <c r="S877" s="34"/>
      <c r="T877" s="34"/>
      <c r="U877" s="34"/>
    </row>
    <row r="878" spans="1:21">
      <c r="A878" t="s">
        <v>888</v>
      </c>
      <c r="B878" s="1">
        <v>0.18262731481481484</v>
      </c>
      <c r="C878" s="1">
        <v>8.1226851851851856E-2</v>
      </c>
      <c r="D878" s="1">
        <v>8.0740740740740738E-2</v>
      </c>
      <c r="E878" s="1">
        <v>2.0648148148148148E-2</v>
      </c>
      <c r="F878">
        <v>54</v>
      </c>
      <c r="G878">
        <v>102</v>
      </c>
      <c r="H878">
        <v>59</v>
      </c>
      <c r="I878">
        <v>430</v>
      </c>
      <c r="J878">
        <v>0</v>
      </c>
      <c r="K878">
        <v>0</v>
      </c>
      <c r="L878">
        <v>0</v>
      </c>
      <c r="M878">
        <v>12.07</v>
      </c>
      <c r="N878" s="35"/>
      <c r="O878" s="35"/>
      <c r="P878" s="34"/>
      <c r="Q878" s="34"/>
      <c r="R878" s="34"/>
      <c r="S878" s="34"/>
      <c r="T878" s="34"/>
      <c r="U878" s="34"/>
    </row>
    <row r="879" spans="1:21">
      <c r="A879" t="s">
        <v>889</v>
      </c>
      <c r="B879" s="1">
        <v>0.24578703703703705</v>
      </c>
      <c r="C879" s="1">
        <v>0.15506944444444445</v>
      </c>
      <c r="D879" s="1">
        <v>6.1087962962962962E-2</v>
      </c>
      <c r="E879" s="1">
        <v>2.9618055555555554E-2</v>
      </c>
      <c r="F879">
        <v>41</v>
      </c>
      <c r="G879">
        <v>291</v>
      </c>
      <c r="H879">
        <v>0</v>
      </c>
      <c r="I879">
        <v>0</v>
      </c>
      <c r="J879">
        <v>0</v>
      </c>
      <c r="K879">
        <v>0</v>
      </c>
      <c r="L879">
        <v>0</v>
      </c>
      <c r="N879" s="35"/>
      <c r="O879" s="35"/>
      <c r="P879" s="34"/>
      <c r="Q879" s="34"/>
      <c r="R879" s="34"/>
      <c r="S879" s="34"/>
      <c r="T879" s="34"/>
      <c r="U879" s="34"/>
    </row>
    <row r="880" spans="1:21">
      <c r="A880" t="s">
        <v>890</v>
      </c>
      <c r="B880" s="1">
        <v>0.15758101851851852</v>
      </c>
      <c r="C880" s="1">
        <v>0.14314814814814816</v>
      </c>
      <c r="D880" s="1">
        <v>1.1585648148148149E-2</v>
      </c>
      <c r="E880" s="1">
        <v>2.8356481481481479E-3</v>
      </c>
      <c r="F880">
        <v>16</v>
      </c>
      <c r="G880">
        <v>282</v>
      </c>
      <c r="H880">
        <v>301</v>
      </c>
      <c r="I880">
        <v>17</v>
      </c>
      <c r="J880">
        <v>0</v>
      </c>
      <c r="K880">
        <v>0</v>
      </c>
      <c r="L880">
        <v>0</v>
      </c>
      <c r="M880">
        <v>94.65</v>
      </c>
      <c r="N880" s="35"/>
      <c r="O880" s="35"/>
      <c r="P880" s="34"/>
      <c r="Q880" s="34"/>
      <c r="R880" s="34"/>
      <c r="S880" s="34"/>
      <c r="T880" s="34"/>
      <c r="U880" s="34"/>
    </row>
    <row r="881" spans="1:21">
      <c r="A881" t="s">
        <v>891</v>
      </c>
      <c r="B881" s="1">
        <v>0.19123842592592591</v>
      </c>
      <c r="C881" s="1">
        <v>0.14424768518518519</v>
      </c>
      <c r="D881" s="1">
        <v>1.2893518518518519E-2</v>
      </c>
      <c r="E881" s="1">
        <v>3.408564814814815E-2</v>
      </c>
      <c r="F881">
        <v>97</v>
      </c>
      <c r="G881">
        <v>1567</v>
      </c>
      <c r="H881">
        <v>1585</v>
      </c>
      <c r="I881">
        <v>0</v>
      </c>
      <c r="J881">
        <v>0</v>
      </c>
      <c r="K881">
        <v>0</v>
      </c>
      <c r="L881">
        <v>0</v>
      </c>
      <c r="M881">
        <v>100</v>
      </c>
      <c r="N881" s="35"/>
      <c r="O881" s="35"/>
      <c r="P881" s="34"/>
      <c r="Q881" s="34"/>
      <c r="R881" s="34"/>
      <c r="S881" s="34"/>
      <c r="T881" s="34"/>
      <c r="U881" s="34"/>
    </row>
    <row r="882" spans="1:21">
      <c r="A882" t="s">
        <v>892</v>
      </c>
      <c r="B882" s="1">
        <v>0.27879629629629626</v>
      </c>
      <c r="C882" s="1">
        <v>0.22019675925925927</v>
      </c>
      <c r="D882" s="1">
        <v>5.138888888888889E-3</v>
      </c>
      <c r="E882" s="1">
        <v>5.3460648148148153E-2</v>
      </c>
      <c r="F882">
        <v>65</v>
      </c>
      <c r="G882">
        <v>695</v>
      </c>
      <c r="H882">
        <v>659</v>
      </c>
      <c r="I882">
        <v>44</v>
      </c>
      <c r="J882">
        <v>0</v>
      </c>
      <c r="K882">
        <v>0</v>
      </c>
      <c r="L882">
        <v>0</v>
      </c>
      <c r="M882">
        <v>93.74</v>
      </c>
      <c r="N882" s="35"/>
      <c r="O882" s="35"/>
      <c r="P882" s="34"/>
      <c r="Q882" s="34"/>
      <c r="R882" s="34"/>
      <c r="S882" s="34"/>
      <c r="T882" s="34"/>
      <c r="U882" s="34"/>
    </row>
    <row r="883" spans="1:21">
      <c r="A883" t="s">
        <v>893</v>
      </c>
      <c r="B883" s="1">
        <v>0.3363888888888889</v>
      </c>
      <c r="C883" s="1">
        <v>0.28902777777777777</v>
      </c>
      <c r="D883" s="1">
        <v>2.8900462962962961E-2</v>
      </c>
      <c r="E883" s="1">
        <v>1.8460648148148146E-2</v>
      </c>
      <c r="F883">
        <v>125</v>
      </c>
      <c r="G883">
        <v>1880</v>
      </c>
      <c r="H883">
        <v>1881</v>
      </c>
      <c r="I883">
        <v>11</v>
      </c>
      <c r="J883">
        <v>0</v>
      </c>
      <c r="K883">
        <v>0</v>
      </c>
      <c r="L883">
        <v>0</v>
      </c>
      <c r="M883">
        <v>99.42</v>
      </c>
      <c r="N883" s="35"/>
      <c r="O883" s="35"/>
      <c r="P883" s="34"/>
      <c r="Q883" s="34"/>
      <c r="R883" s="34"/>
      <c r="S883" s="34"/>
      <c r="T883" s="34"/>
      <c r="U883" s="34"/>
    </row>
    <row r="884" spans="1:21">
      <c r="A884" t="s">
        <v>894</v>
      </c>
      <c r="B884" s="1">
        <v>8.9548611111111107E-2</v>
      </c>
      <c r="C884" s="1">
        <v>6.700231481481482E-2</v>
      </c>
      <c r="D884" s="1">
        <v>1.9780092592592592E-2</v>
      </c>
      <c r="E884" s="1">
        <v>2.7546296296296294E-3</v>
      </c>
      <c r="F884">
        <v>3</v>
      </c>
      <c r="G884">
        <v>41</v>
      </c>
      <c r="H884">
        <v>0</v>
      </c>
      <c r="I884">
        <v>0</v>
      </c>
      <c r="J884">
        <v>0</v>
      </c>
      <c r="K884">
        <v>0</v>
      </c>
      <c r="L884">
        <v>0</v>
      </c>
      <c r="N884" s="35"/>
      <c r="O884" s="35"/>
      <c r="P884" s="34"/>
      <c r="Q884" s="34"/>
      <c r="R884" s="34"/>
      <c r="S884" s="34"/>
      <c r="T884" s="34"/>
      <c r="U884" s="34"/>
    </row>
    <row r="885" spans="1:21">
      <c r="A885" t="s">
        <v>895</v>
      </c>
      <c r="B885" s="1">
        <v>6.5937499999999996E-2</v>
      </c>
      <c r="C885" s="1">
        <v>3.5543981481481475E-2</v>
      </c>
      <c r="D885" s="1">
        <v>1.712962962962963E-3</v>
      </c>
      <c r="E885" s="1">
        <v>2.8668981481481479E-2</v>
      </c>
      <c r="F885">
        <v>18</v>
      </c>
      <c r="G885">
        <v>117</v>
      </c>
      <c r="H885">
        <v>260</v>
      </c>
      <c r="I885">
        <v>71</v>
      </c>
      <c r="J885">
        <v>0</v>
      </c>
      <c r="K885">
        <v>0</v>
      </c>
      <c r="L885">
        <v>0</v>
      </c>
      <c r="M885">
        <v>78.55</v>
      </c>
      <c r="N885" s="35"/>
      <c r="O885" s="35"/>
      <c r="P885" s="34"/>
      <c r="Q885" s="34"/>
      <c r="R885" s="34"/>
      <c r="S885" s="34"/>
      <c r="T885" s="34"/>
      <c r="U885" s="34"/>
    </row>
    <row r="886" spans="1:21">
      <c r="A886" t="s">
        <v>896</v>
      </c>
      <c r="B886" s="1">
        <v>1.269675925925926E-2</v>
      </c>
      <c r="C886" s="1">
        <v>1.1620370370370371E-2</v>
      </c>
      <c r="D886" s="1">
        <v>2.8935185185185189E-4</v>
      </c>
      <c r="E886" s="1">
        <v>7.7546296296296304E-4</v>
      </c>
      <c r="F886">
        <v>32</v>
      </c>
      <c r="G886">
        <v>75</v>
      </c>
      <c r="H886">
        <v>692</v>
      </c>
      <c r="I886">
        <v>84</v>
      </c>
      <c r="J886">
        <v>0</v>
      </c>
      <c r="K886">
        <v>0</v>
      </c>
      <c r="L886">
        <v>0</v>
      </c>
      <c r="M886">
        <v>89.18</v>
      </c>
      <c r="N886" s="35"/>
      <c r="O886" s="35"/>
      <c r="P886" s="34"/>
      <c r="Q886" s="34"/>
      <c r="R886" s="34"/>
      <c r="S886" s="34"/>
      <c r="T886" s="34"/>
      <c r="U886" s="34"/>
    </row>
    <row r="887" spans="1:21">
      <c r="A887" t="s">
        <v>897</v>
      </c>
      <c r="B887" s="1">
        <v>0.85483796296296299</v>
      </c>
      <c r="C887" s="1">
        <v>0.49383101851851857</v>
      </c>
      <c r="D887" s="1">
        <v>6.3657407407407399E-2</v>
      </c>
      <c r="E887" s="1">
        <v>0.29734953703703704</v>
      </c>
      <c r="F887">
        <v>33</v>
      </c>
      <c r="G887">
        <v>847</v>
      </c>
      <c r="H887">
        <v>137</v>
      </c>
      <c r="I887">
        <v>19</v>
      </c>
      <c r="J887">
        <v>0</v>
      </c>
      <c r="K887">
        <v>0</v>
      </c>
      <c r="L887">
        <v>0</v>
      </c>
      <c r="M887">
        <v>87.82</v>
      </c>
      <c r="N887" s="35"/>
      <c r="O887" s="35"/>
      <c r="P887" s="34"/>
      <c r="Q887" s="34"/>
      <c r="R887" s="34"/>
      <c r="S887" s="34"/>
      <c r="T887" s="34"/>
      <c r="U887" s="34"/>
    </row>
    <row r="888" spans="1:21">
      <c r="A888" t="s">
        <v>898</v>
      </c>
      <c r="B888" s="1">
        <v>0.83065972222222229</v>
      </c>
      <c r="C888" s="1">
        <v>0.53949074074074077</v>
      </c>
      <c r="D888" s="1">
        <v>0.1065162037037037</v>
      </c>
      <c r="E888" s="1">
        <v>0.18462962962962962</v>
      </c>
      <c r="F888">
        <v>58</v>
      </c>
      <c r="G888">
        <v>1017</v>
      </c>
      <c r="H888">
        <v>182</v>
      </c>
      <c r="I888">
        <v>8</v>
      </c>
      <c r="J888">
        <v>0</v>
      </c>
      <c r="K888">
        <v>0</v>
      </c>
      <c r="L888">
        <v>0</v>
      </c>
      <c r="M888">
        <v>95.79</v>
      </c>
      <c r="N888" s="35"/>
      <c r="O888" s="35"/>
      <c r="P888" s="34"/>
      <c r="Q888" s="34"/>
      <c r="R888" s="34"/>
      <c r="S888" s="34"/>
      <c r="T888" s="34"/>
      <c r="U888" s="34"/>
    </row>
    <row r="889" spans="1:21">
      <c r="A889" t="s">
        <v>899</v>
      </c>
      <c r="B889" s="1">
        <v>0.20784722222222221</v>
      </c>
      <c r="C889" s="1">
        <v>0.18969907407407408</v>
      </c>
      <c r="D889" s="1">
        <v>6.0648148148148145E-3</v>
      </c>
      <c r="E889" s="1">
        <v>1.207175925925926E-2</v>
      </c>
      <c r="F889">
        <v>59</v>
      </c>
      <c r="G889">
        <v>721</v>
      </c>
      <c r="H889">
        <v>670</v>
      </c>
      <c r="I889">
        <v>40</v>
      </c>
      <c r="J889">
        <v>0</v>
      </c>
      <c r="K889">
        <v>0</v>
      </c>
      <c r="L889">
        <v>0</v>
      </c>
      <c r="M889">
        <v>94.37</v>
      </c>
      <c r="N889" s="35"/>
      <c r="O889" s="35"/>
      <c r="P889" s="34"/>
      <c r="Q889" s="34"/>
      <c r="R889" s="34"/>
      <c r="S889" s="34"/>
      <c r="T889" s="34"/>
      <c r="U889" s="34"/>
    </row>
    <row r="890" spans="1:21">
      <c r="A890" t="s">
        <v>900</v>
      </c>
      <c r="B890" s="1">
        <v>0.3781018518518518</v>
      </c>
      <c r="C890" s="1">
        <v>0.31594907407407408</v>
      </c>
      <c r="D890" s="1">
        <v>3.9548611111111111E-2</v>
      </c>
      <c r="E890" s="1">
        <v>2.2592592592592591E-2</v>
      </c>
      <c r="F890">
        <v>50</v>
      </c>
      <c r="G890">
        <v>982</v>
      </c>
      <c r="H890">
        <v>690</v>
      </c>
      <c r="I890">
        <v>30</v>
      </c>
      <c r="J890">
        <v>0</v>
      </c>
      <c r="K890">
        <v>0</v>
      </c>
      <c r="L890">
        <v>0</v>
      </c>
      <c r="M890">
        <v>95.83</v>
      </c>
      <c r="N890" s="35"/>
      <c r="O890" s="35"/>
      <c r="P890" s="34"/>
      <c r="Q890" s="34"/>
      <c r="R890" s="34"/>
      <c r="S890" s="34"/>
      <c r="T890" s="34"/>
      <c r="U890" s="34"/>
    </row>
    <row r="891" spans="1:21">
      <c r="A891" t="s">
        <v>901</v>
      </c>
      <c r="B891" s="1">
        <v>0.33256944444444442</v>
      </c>
      <c r="C891" s="1">
        <v>0.14619212962962963</v>
      </c>
      <c r="D891" s="1">
        <v>9.599537037037037E-2</v>
      </c>
      <c r="E891" s="1">
        <v>9.0370370370370379E-2</v>
      </c>
      <c r="F891">
        <v>38</v>
      </c>
      <c r="G891">
        <v>451</v>
      </c>
      <c r="H891">
        <v>0</v>
      </c>
      <c r="I891">
        <v>0</v>
      </c>
      <c r="J891">
        <v>0</v>
      </c>
      <c r="K891">
        <v>0</v>
      </c>
      <c r="L891">
        <v>0</v>
      </c>
      <c r="N891" s="35"/>
      <c r="O891" s="35"/>
      <c r="P891" s="34"/>
      <c r="Q891" s="34"/>
      <c r="R891" s="34"/>
      <c r="S891" s="34"/>
      <c r="T891" s="34"/>
      <c r="U891" s="34"/>
    </row>
    <row r="892" spans="1:21">
      <c r="A892" t="s">
        <v>902</v>
      </c>
      <c r="B892" s="1">
        <v>0.43134259259259261</v>
      </c>
      <c r="C892" s="1">
        <v>0.36001157407407408</v>
      </c>
      <c r="D892" s="1">
        <v>1.8634259259259261E-3</v>
      </c>
      <c r="E892" s="1">
        <v>6.9456018518518514E-2</v>
      </c>
      <c r="F892">
        <v>199</v>
      </c>
      <c r="G892">
        <v>588</v>
      </c>
      <c r="H892">
        <v>203</v>
      </c>
      <c r="I892">
        <v>11</v>
      </c>
      <c r="J892">
        <v>0</v>
      </c>
      <c r="K892">
        <v>0</v>
      </c>
      <c r="L892">
        <v>0</v>
      </c>
      <c r="M892">
        <v>94.86</v>
      </c>
      <c r="N892" s="35"/>
      <c r="O892" s="35"/>
      <c r="P892" s="34"/>
      <c r="Q892" s="34"/>
      <c r="R892" s="34"/>
      <c r="S892" s="34"/>
      <c r="T892" s="34"/>
      <c r="U892" s="34"/>
    </row>
    <row r="893" spans="1:21">
      <c r="A893" t="s">
        <v>903</v>
      </c>
      <c r="B893" s="1">
        <v>0.48074074074074075</v>
      </c>
      <c r="C893" s="1">
        <v>0.35749999999999998</v>
      </c>
      <c r="D893" s="1">
        <v>7.9710648148148142E-2</v>
      </c>
      <c r="E893" s="1">
        <v>4.3518518518518519E-2</v>
      </c>
      <c r="F893">
        <v>24</v>
      </c>
      <c r="G893">
        <v>357</v>
      </c>
      <c r="H893">
        <v>32</v>
      </c>
      <c r="I893">
        <v>17</v>
      </c>
      <c r="J893">
        <v>0</v>
      </c>
      <c r="K893">
        <v>0</v>
      </c>
      <c r="L893">
        <v>0</v>
      </c>
      <c r="M893">
        <v>65.31</v>
      </c>
      <c r="N893" s="35"/>
      <c r="O893" s="35"/>
      <c r="P893" s="34"/>
      <c r="Q893" s="34"/>
      <c r="R893" s="34"/>
      <c r="S893" s="34"/>
      <c r="T893" s="34"/>
      <c r="U893" s="34"/>
    </row>
    <row r="894" spans="1:21">
      <c r="A894" t="s">
        <v>904</v>
      </c>
      <c r="B894" s="1">
        <v>0.53600694444444441</v>
      </c>
      <c r="C894" s="1">
        <v>0.20746527777777779</v>
      </c>
      <c r="D894" s="1">
        <v>0.30256944444444445</v>
      </c>
      <c r="E894" s="1">
        <v>2.5972222222222219E-2</v>
      </c>
      <c r="F894">
        <v>10</v>
      </c>
      <c r="G894">
        <v>291</v>
      </c>
      <c r="H894">
        <v>0</v>
      </c>
      <c r="I894">
        <v>0</v>
      </c>
      <c r="J894">
        <v>0</v>
      </c>
      <c r="K894">
        <v>0</v>
      </c>
      <c r="L894">
        <v>0</v>
      </c>
      <c r="N894" s="35"/>
      <c r="O894" s="35"/>
      <c r="P894" s="34"/>
      <c r="Q894" s="34"/>
      <c r="R894" s="34"/>
      <c r="S894" s="34"/>
      <c r="T894" s="34"/>
      <c r="U894" s="34"/>
    </row>
    <row r="895" spans="1:21">
      <c r="A895" t="s">
        <v>905</v>
      </c>
      <c r="B895" s="1">
        <v>0.24611111111111109</v>
      </c>
      <c r="C895" s="1">
        <v>0.1315625</v>
      </c>
      <c r="D895" s="1">
        <v>3.0601851851851852E-2</v>
      </c>
      <c r="E895" s="1">
        <v>8.3923611111111115E-2</v>
      </c>
      <c r="F895">
        <v>7</v>
      </c>
      <c r="G895">
        <v>147</v>
      </c>
      <c r="H895">
        <v>59</v>
      </c>
      <c r="I895">
        <v>2</v>
      </c>
      <c r="J895">
        <v>0</v>
      </c>
      <c r="K895">
        <v>0</v>
      </c>
      <c r="L895">
        <v>0</v>
      </c>
      <c r="M895">
        <v>96.72</v>
      </c>
      <c r="N895" s="35"/>
      <c r="O895" s="35"/>
      <c r="P895" s="34"/>
      <c r="Q895" s="34"/>
      <c r="R895" s="34"/>
      <c r="S895" s="34"/>
      <c r="T895" s="34"/>
      <c r="U895" s="34"/>
    </row>
    <row r="896" spans="1:21">
      <c r="A896" t="s">
        <v>906</v>
      </c>
      <c r="B896" s="1">
        <v>0.11328703703703703</v>
      </c>
      <c r="C896" s="1">
        <v>6.0520833333333329E-2</v>
      </c>
      <c r="D896" s="1">
        <v>4.6759259259259263E-3</v>
      </c>
      <c r="E896" s="1">
        <v>4.8078703703703707E-2</v>
      </c>
      <c r="F896">
        <v>23</v>
      </c>
      <c r="G896">
        <v>239</v>
      </c>
      <c r="H896">
        <v>230</v>
      </c>
      <c r="I896">
        <v>17</v>
      </c>
      <c r="J896">
        <v>0</v>
      </c>
      <c r="K896">
        <v>0</v>
      </c>
      <c r="L896">
        <v>0</v>
      </c>
      <c r="M896">
        <v>93.12</v>
      </c>
      <c r="N896" s="35"/>
      <c r="O896" s="35"/>
      <c r="P896" s="34"/>
      <c r="Q896" s="34"/>
      <c r="R896" s="34"/>
      <c r="S896" s="34"/>
      <c r="T896" s="34"/>
      <c r="U896" s="34"/>
    </row>
    <row r="897" spans="1:21">
      <c r="A897" t="s">
        <v>907</v>
      </c>
      <c r="B897" s="1">
        <v>0.46711805555555558</v>
      </c>
      <c r="C897" s="1">
        <v>0.38797453703703705</v>
      </c>
      <c r="D897" s="1">
        <v>6.4456018518518524E-2</v>
      </c>
      <c r="E897" s="1">
        <v>1.4675925925925926E-2</v>
      </c>
      <c r="F897">
        <v>12</v>
      </c>
      <c r="G897">
        <v>293</v>
      </c>
      <c r="H897">
        <v>135</v>
      </c>
      <c r="I897">
        <v>2</v>
      </c>
      <c r="J897">
        <v>0</v>
      </c>
      <c r="K897">
        <v>0</v>
      </c>
      <c r="L897">
        <v>0</v>
      </c>
      <c r="M897">
        <v>98.54</v>
      </c>
      <c r="N897" s="35"/>
      <c r="O897" s="35"/>
      <c r="P897" s="34"/>
      <c r="Q897" s="34"/>
      <c r="R897" s="34"/>
      <c r="S897" s="34"/>
      <c r="T897" s="34"/>
      <c r="U897" s="34"/>
    </row>
    <row r="898" spans="1:21">
      <c r="A898" t="s">
        <v>908</v>
      </c>
      <c r="B898" s="1">
        <v>0.1333101851851852</v>
      </c>
      <c r="C898" s="1">
        <v>2.4050925925925924E-2</v>
      </c>
      <c r="D898" s="1">
        <v>0.10765046296296295</v>
      </c>
      <c r="E898" s="1">
        <v>1.5972222222222221E-3</v>
      </c>
      <c r="F898">
        <v>4</v>
      </c>
      <c r="G898">
        <v>73</v>
      </c>
      <c r="H898">
        <v>297</v>
      </c>
      <c r="I898">
        <v>3</v>
      </c>
      <c r="J898">
        <v>3.35</v>
      </c>
      <c r="K898">
        <v>9.43</v>
      </c>
      <c r="L898">
        <v>1.17</v>
      </c>
      <c r="M898">
        <v>99</v>
      </c>
      <c r="N898" s="35"/>
      <c r="O898" s="35"/>
      <c r="P898" s="34"/>
      <c r="Q898" s="34"/>
      <c r="R898" s="34"/>
      <c r="S898" s="34"/>
      <c r="T898" s="34"/>
      <c r="U898" s="34"/>
    </row>
    <row r="899" spans="1:21">
      <c r="A899" t="s">
        <v>909</v>
      </c>
      <c r="B899" s="1">
        <v>0.24539351851851854</v>
      </c>
      <c r="C899" s="1">
        <v>0.19244212962962962</v>
      </c>
      <c r="D899" s="1">
        <v>4.9097222222222216E-2</v>
      </c>
      <c r="E899" s="1">
        <v>3.8425925925925923E-3</v>
      </c>
      <c r="F899">
        <v>8</v>
      </c>
      <c r="G899">
        <v>297</v>
      </c>
      <c r="H899">
        <v>0</v>
      </c>
      <c r="I899">
        <v>0</v>
      </c>
      <c r="J899">
        <v>0</v>
      </c>
      <c r="K899">
        <v>0</v>
      </c>
      <c r="L899">
        <v>0</v>
      </c>
      <c r="N899" s="35"/>
      <c r="O899" s="35"/>
      <c r="P899" s="34"/>
      <c r="Q899" s="34"/>
      <c r="R899" s="34"/>
      <c r="S899" s="34"/>
      <c r="T899" s="34"/>
      <c r="U899" s="34"/>
    </row>
    <row r="900" spans="1:21">
      <c r="A900" t="s">
        <v>910</v>
      </c>
      <c r="B900" s="1">
        <v>0.54497685185185185</v>
      </c>
      <c r="C900" s="1">
        <v>0.30494212962962963</v>
      </c>
      <c r="D900" s="1">
        <v>0.16806712962962964</v>
      </c>
      <c r="E900" s="1">
        <v>7.1956018518518516E-2</v>
      </c>
      <c r="F900">
        <v>126</v>
      </c>
      <c r="G900">
        <v>555</v>
      </c>
      <c r="H900">
        <v>111</v>
      </c>
      <c r="I900">
        <v>632</v>
      </c>
      <c r="J900">
        <v>0</v>
      </c>
      <c r="K900">
        <v>0</v>
      </c>
      <c r="L900">
        <v>0</v>
      </c>
      <c r="M900">
        <v>14.94</v>
      </c>
      <c r="N900" s="35"/>
      <c r="O900" s="35"/>
      <c r="P900" s="34"/>
      <c r="Q900" s="34"/>
      <c r="R900" s="34"/>
      <c r="S900" s="34"/>
      <c r="T900" s="34"/>
      <c r="U900" s="34"/>
    </row>
    <row r="901" spans="1:21">
      <c r="A901" t="s">
        <v>911</v>
      </c>
      <c r="B901" s="1">
        <v>7.7268518518518514E-2</v>
      </c>
      <c r="C901" s="1">
        <v>7.2650462962962958E-2</v>
      </c>
      <c r="D901" s="1">
        <v>1.6203703703703703E-3</v>
      </c>
      <c r="E901" s="1">
        <v>2.9861111111111113E-3</v>
      </c>
      <c r="F901">
        <v>15</v>
      </c>
      <c r="G901">
        <v>288</v>
      </c>
      <c r="H901">
        <v>312</v>
      </c>
      <c r="I901">
        <v>5</v>
      </c>
      <c r="J901">
        <v>0</v>
      </c>
      <c r="K901">
        <v>0</v>
      </c>
      <c r="L901">
        <v>0</v>
      </c>
      <c r="M901">
        <v>98.42</v>
      </c>
      <c r="N901" s="35"/>
      <c r="O901" s="35"/>
      <c r="P901" s="34"/>
      <c r="Q901" s="34"/>
      <c r="R901" s="34"/>
      <c r="S901" s="34"/>
      <c r="T901" s="34"/>
      <c r="U901" s="34"/>
    </row>
    <row r="902" spans="1:21">
      <c r="A902" t="s">
        <v>912</v>
      </c>
      <c r="B902" s="1">
        <v>0.23863425925925927</v>
      </c>
      <c r="C902" s="1">
        <v>0.12083333333333333</v>
      </c>
      <c r="D902" s="1">
        <v>2.4814814814814817E-2</v>
      </c>
      <c r="E902" s="1">
        <v>9.297453703703705E-2</v>
      </c>
      <c r="F902">
        <v>33</v>
      </c>
      <c r="G902">
        <v>639</v>
      </c>
      <c r="H902">
        <v>408</v>
      </c>
      <c r="I902">
        <v>50</v>
      </c>
      <c r="J902">
        <v>0</v>
      </c>
      <c r="K902">
        <v>0</v>
      </c>
      <c r="L902">
        <v>0</v>
      </c>
      <c r="M902">
        <v>89.08</v>
      </c>
      <c r="N902" s="35"/>
      <c r="O902" s="35"/>
      <c r="P902" s="34"/>
      <c r="Q902" s="34"/>
      <c r="R902" s="34"/>
      <c r="S902" s="34"/>
      <c r="T902" s="34"/>
      <c r="U902" s="34"/>
    </row>
    <row r="903" spans="1:21">
      <c r="A903" t="s">
        <v>913</v>
      </c>
      <c r="B903" s="1">
        <v>0.30420138888888887</v>
      </c>
      <c r="C903" s="1">
        <v>0.23135416666666667</v>
      </c>
      <c r="D903" s="1">
        <v>4.6180555555555558E-2</v>
      </c>
      <c r="E903" s="1">
        <v>2.6655092592592591E-2</v>
      </c>
      <c r="F903">
        <v>37</v>
      </c>
      <c r="G903">
        <v>367</v>
      </c>
      <c r="H903">
        <v>352</v>
      </c>
      <c r="I903">
        <v>52</v>
      </c>
      <c r="J903">
        <v>0</v>
      </c>
      <c r="K903">
        <v>0</v>
      </c>
      <c r="L903">
        <v>0</v>
      </c>
      <c r="M903">
        <v>87.13</v>
      </c>
      <c r="N903" s="35"/>
      <c r="O903" s="35"/>
      <c r="P903" s="34"/>
      <c r="Q903" s="34"/>
      <c r="R903" s="34"/>
      <c r="S903" s="34"/>
      <c r="T903" s="34"/>
      <c r="U903" s="34"/>
    </row>
    <row r="904" spans="1:21">
      <c r="A904" t="s">
        <v>914</v>
      </c>
      <c r="B904" s="1">
        <v>0.35921296296296296</v>
      </c>
      <c r="C904" s="1">
        <v>0.28917824074074078</v>
      </c>
      <c r="D904" s="1">
        <v>4.5810185185185183E-2</v>
      </c>
      <c r="E904" s="1">
        <v>2.4212962962962964E-2</v>
      </c>
      <c r="F904">
        <v>26</v>
      </c>
      <c r="G904">
        <v>542</v>
      </c>
      <c r="H904">
        <v>0</v>
      </c>
      <c r="I904">
        <v>0</v>
      </c>
      <c r="J904">
        <v>0</v>
      </c>
      <c r="K904">
        <v>0</v>
      </c>
      <c r="L904">
        <v>0</v>
      </c>
      <c r="N904" s="35"/>
      <c r="O904" s="35"/>
      <c r="P904" s="34"/>
      <c r="Q904" s="34"/>
      <c r="R904" s="34"/>
      <c r="S904" s="34"/>
      <c r="T904" s="34"/>
      <c r="U904" s="34"/>
    </row>
    <row r="905" spans="1:21">
      <c r="A905" t="s">
        <v>915</v>
      </c>
      <c r="B905" s="1">
        <v>0.35275462962962961</v>
      </c>
      <c r="C905" s="1">
        <v>0.28121527777777777</v>
      </c>
      <c r="D905" s="1">
        <v>1.6921296296296299E-2</v>
      </c>
      <c r="E905" s="1">
        <v>5.4618055555555552E-2</v>
      </c>
      <c r="F905">
        <v>127</v>
      </c>
      <c r="G905">
        <v>447</v>
      </c>
      <c r="H905">
        <v>206</v>
      </c>
      <c r="I905">
        <v>7</v>
      </c>
      <c r="J905">
        <v>0</v>
      </c>
      <c r="K905">
        <v>0</v>
      </c>
      <c r="L905">
        <v>0</v>
      </c>
      <c r="M905">
        <v>96.71</v>
      </c>
      <c r="N905" s="35"/>
      <c r="O905" s="35"/>
      <c r="P905" s="34"/>
      <c r="Q905" s="34"/>
      <c r="R905" s="34"/>
      <c r="S905" s="34"/>
      <c r="T905" s="34"/>
      <c r="U905" s="34"/>
    </row>
    <row r="906" spans="1:21">
      <c r="A906" t="s">
        <v>916</v>
      </c>
      <c r="B906" s="1">
        <v>0.11245370370370371</v>
      </c>
      <c r="C906" s="1">
        <v>0.10256944444444445</v>
      </c>
      <c r="D906" s="1">
        <v>7.291666666666667E-4</v>
      </c>
      <c r="E906" s="1">
        <v>9.1319444444444443E-3</v>
      </c>
      <c r="F906">
        <v>5</v>
      </c>
      <c r="G906">
        <v>383</v>
      </c>
      <c r="H906">
        <v>457</v>
      </c>
      <c r="I906">
        <v>0</v>
      </c>
      <c r="J906">
        <v>4.3099999999999996</v>
      </c>
      <c r="K906">
        <v>4.63</v>
      </c>
      <c r="L906">
        <v>0</v>
      </c>
      <c r="M906">
        <v>100</v>
      </c>
      <c r="N906" s="35"/>
      <c r="O906" s="35"/>
      <c r="P906" s="34"/>
      <c r="Q906" s="34"/>
      <c r="R906" s="34"/>
      <c r="S906" s="34"/>
      <c r="T906" s="34"/>
      <c r="U906" s="34"/>
    </row>
    <row r="907" spans="1:21">
      <c r="A907" t="s">
        <v>917</v>
      </c>
      <c r="B907" s="1">
        <v>0.30706018518518519</v>
      </c>
      <c r="C907" s="1">
        <v>0.26912037037037034</v>
      </c>
      <c r="D907" s="1">
        <v>3.4965277777777783E-2</v>
      </c>
      <c r="E907" s="1">
        <v>2.9629629629629628E-3</v>
      </c>
      <c r="F907">
        <v>22</v>
      </c>
      <c r="G907">
        <v>328</v>
      </c>
      <c r="H907">
        <v>987</v>
      </c>
      <c r="I907">
        <v>24</v>
      </c>
      <c r="J907">
        <v>13.34</v>
      </c>
      <c r="K907">
        <v>21.91</v>
      </c>
      <c r="L907">
        <v>1.54</v>
      </c>
      <c r="M907">
        <v>97.63</v>
      </c>
      <c r="N907" s="35"/>
      <c r="O907" s="35"/>
      <c r="P907" s="34"/>
      <c r="Q907" s="34"/>
      <c r="R907" s="34"/>
      <c r="S907" s="34"/>
      <c r="T907" s="34"/>
      <c r="U907" s="34"/>
    </row>
    <row r="908" spans="1:21">
      <c r="A908" t="s">
        <v>918</v>
      </c>
      <c r="B908" s="1">
        <v>0.32386574074074076</v>
      </c>
      <c r="C908" s="1">
        <v>0.20577546296296298</v>
      </c>
      <c r="D908" s="1">
        <v>0.10062500000000001</v>
      </c>
      <c r="E908" s="1">
        <v>1.744212962962963E-2</v>
      </c>
      <c r="F908">
        <v>42</v>
      </c>
      <c r="G908">
        <v>279</v>
      </c>
      <c r="H908">
        <v>0</v>
      </c>
      <c r="I908">
        <v>0</v>
      </c>
      <c r="J908">
        <v>0</v>
      </c>
      <c r="K908">
        <v>0</v>
      </c>
      <c r="L908">
        <v>0</v>
      </c>
      <c r="N908" s="35"/>
      <c r="O908" s="35"/>
      <c r="P908" s="34"/>
      <c r="Q908" s="34"/>
      <c r="R908" s="34"/>
      <c r="S908" s="34"/>
      <c r="T908" s="34"/>
      <c r="U908" s="34"/>
    </row>
    <row r="909" spans="1:21">
      <c r="A909" t="s">
        <v>919</v>
      </c>
      <c r="B909" s="1">
        <v>0.19045138888888888</v>
      </c>
      <c r="C909" s="1">
        <v>0.15164351851851851</v>
      </c>
      <c r="D909" s="1">
        <v>2.883101851851852E-2</v>
      </c>
      <c r="E909" s="1">
        <v>9.9652777777777778E-3</v>
      </c>
      <c r="F909">
        <v>74</v>
      </c>
      <c r="G909">
        <v>519</v>
      </c>
      <c r="H909">
        <v>751</v>
      </c>
      <c r="I909">
        <v>80</v>
      </c>
      <c r="J909">
        <v>0</v>
      </c>
      <c r="K909">
        <v>0</v>
      </c>
      <c r="L909">
        <v>0</v>
      </c>
      <c r="M909">
        <v>90.37</v>
      </c>
      <c r="N909" s="35"/>
      <c r="O909" s="35"/>
      <c r="P909" s="34"/>
      <c r="Q909" s="34"/>
      <c r="R909" s="34"/>
      <c r="S909" s="34"/>
      <c r="T909" s="34"/>
      <c r="U909" s="34"/>
    </row>
    <row r="910" spans="1:21">
      <c r="A910" t="s">
        <v>920</v>
      </c>
      <c r="B910" s="1">
        <v>0.2011226851851852</v>
      </c>
      <c r="C910" s="1">
        <v>7.4733796296296298E-2</v>
      </c>
      <c r="D910" s="1">
        <v>9.3368055555555551E-2</v>
      </c>
      <c r="E910" s="1">
        <v>3.3009259259259259E-2</v>
      </c>
      <c r="F910">
        <v>15</v>
      </c>
      <c r="G910">
        <v>240</v>
      </c>
      <c r="H910">
        <v>249</v>
      </c>
      <c r="I910">
        <v>11</v>
      </c>
      <c r="J910">
        <v>0</v>
      </c>
      <c r="K910">
        <v>0</v>
      </c>
      <c r="L910">
        <v>0</v>
      </c>
      <c r="M910">
        <v>95.77</v>
      </c>
      <c r="N910" s="35"/>
      <c r="O910" s="35"/>
      <c r="P910" s="34"/>
      <c r="Q910" s="34"/>
      <c r="R910" s="34"/>
      <c r="S910" s="34"/>
      <c r="T910" s="34"/>
      <c r="U910" s="34"/>
    </row>
    <row r="911" spans="1:21">
      <c r="A911" t="s">
        <v>921</v>
      </c>
      <c r="B911" s="1">
        <v>0.68887731481481485</v>
      </c>
      <c r="C911" s="1">
        <v>0.42244212962962963</v>
      </c>
      <c r="D911" s="1">
        <v>9.8032407407407415E-2</v>
      </c>
      <c r="E911" s="1">
        <v>0.16839120370370372</v>
      </c>
      <c r="F911">
        <v>39</v>
      </c>
      <c r="G911">
        <v>739</v>
      </c>
      <c r="H911">
        <v>229</v>
      </c>
      <c r="I911">
        <v>7</v>
      </c>
      <c r="J911">
        <v>0</v>
      </c>
      <c r="K911">
        <v>0</v>
      </c>
      <c r="L911">
        <v>0</v>
      </c>
      <c r="M911">
        <v>97.03</v>
      </c>
      <c r="N911" s="35"/>
      <c r="O911" s="35"/>
      <c r="P911" s="34"/>
      <c r="Q911" s="34"/>
      <c r="R911" s="34"/>
      <c r="S911" s="34"/>
      <c r="T911" s="34"/>
      <c r="U911" s="34"/>
    </row>
    <row r="912" spans="1:21">
      <c r="A912" t="s">
        <v>922</v>
      </c>
      <c r="B912" s="1">
        <v>0.57953703703703707</v>
      </c>
      <c r="C912" s="1">
        <v>0.48918981481481483</v>
      </c>
      <c r="D912" s="1">
        <v>2.5590277777777778E-2</v>
      </c>
      <c r="E912" s="1">
        <v>6.4733796296296289E-2</v>
      </c>
      <c r="F912">
        <v>60</v>
      </c>
      <c r="G912">
        <v>1436</v>
      </c>
      <c r="H912">
        <v>0</v>
      </c>
      <c r="I912">
        <v>0</v>
      </c>
      <c r="J912">
        <v>0</v>
      </c>
      <c r="K912">
        <v>0</v>
      </c>
      <c r="L912">
        <v>0</v>
      </c>
      <c r="N912" s="35"/>
      <c r="O912" s="35"/>
      <c r="P912" s="34"/>
      <c r="Q912" s="34"/>
      <c r="R912" s="34"/>
      <c r="S912" s="34"/>
      <c r="T912" s="34"/>
      <c r="U912" s="34"/>
    </row>
    <row r="913" spans="1:21">
      <c r="A913" t="s">
        <v>923</v>
      </c>
      <c r="B913" s="1">
        <v>0.33552083333333332</v>
      </c>
      <c r="C913" s="1">
        <v>0.26248842592592592</v>
      </c>
      <c r="D913" s="1">
        <v>2.1423611111111112E-2</v>
      </c>
      <c r="E913" s="1">
        <v>5.1597222222222218E-2</v>
      </c>
      <c r="F913">
        <v>30</v>
      </c>
      <c r="G913">
        <v>616</v>
      </c>
      <c r="H913">
        <v>150</v>
      </c>
      <c r="I913">
        <v>7</v>
      </c>
      <c r="J913">
        <v>0</v>
      </c>
      <c r="K913">
        <v>0</v>
      </c>
      <c r="L913">
        <v>0</v>
      </c>
      <c r="M913">
        <v>95.54</v>
      </c>
      <c r="N913" s="35"/>
      <c r="O913" s="35"/>
      <c r="P913" s="34"/>
      <c r="Q913" s="34"/>
      <c r="R913" s="34"/>
      <c r="S913" s="34"/>
      <c r="T913" s="34"/>
      <c r="U913" s="34"/>
    </row>
    <row r="914" spans="1:21">
      <c r="A914" t="s">
        <v>924</v>
      </c>
      <c r="B914" s="1">
        <v>0.48496527777777776</v>
      </c>
      <c r="C914" s="1">
        <v>0.20736111111111111</v>
      </c>
      <c r="D914" s="1">
        <v>3.9050925925925926E-2</v>
      </c>
      <c r="E914" s="1">
        <v>0.23854166666666665</v>
      </c>
      <c r="F914">
        <v>17</v>
      </c>
      <c r="G914">
        <v>468</v>
      </c>
      <c r="H914">
        <v>18</v>
      </c>
      <c r="I914">
        <v>2</v>
      </c>
      <c r="J914">
        <v>0</v>
      </c>
      <c r="K914">
        <v>0</v>
      </c>
      <c r="L914">
        <v>0</v>
      </c>
      <c r="M914">
        <v>90</v>
      </c>
      <c r="N914" s="35"/>
      <c r="O914" s="35"/>
      <c r="P914" s="34"/>
      <c r="Q914" s="34"/>
      <c r="R914" s="34"/>
      <c r="S914" s="34"/>
      <c r="T914" s="34"/>
      <c r="U914" s="34"/>
    </row>
    <row r="915" spans="1:21">
      <c r="A915" t="s">
        <v>925</v>
      </c>
      <c r="B915" s="1">
        <v>0.14099537037037038</v>
      </c>
      <c r="C915" s="1">
        <v>8.7858796296296296E-2</v>
      </c>
      <c r="D915" s="1">
        <v>2.9398148148148148E-3</v>
      </c>
      <c r="E915" s="1">
        <v>5.019675925925926E-2</v>
      </c>
      <c r="F915">
        <v>4</v>
      </c>
      <c r="G915">
        <v>126</v>
      </c>
      <c r="H915">
        <v>113</v>
      </c>
      <c r="I915">
        <v>0</v>
      </c>
      <c r="J915">
        <v>2.29</v>
      </c>
      <c r="K915">
        <v>1.81</v>
      </c>
      <c r="L915">
        <v>0</v>
      </c>
      <c r="M915">
        <v>100</v>
      </c>
      <c r="N915" s="35"/>
      <c r="O915" s="35"/>
      <c r="P915" s="34"/>
      <c r="Q915" s="34"/>
      <c r="R915" s="34"/>
      <c r="S915" s="34"/>
      <c r="T915" s="34"/>
      <c r="U915" s="34"/>
    </row>
    <row r="916" spans="1:21">
      <c r="A916" t="s">
        <v>926</v>
      </c>
      <c r="B916" s="1">
        <v>0.58141203703703703</v>
      </c>
      <c r="C916" s="1">
        <v>0.36885416666666665</v>
      </c>
      <c r="D916" s="1">
        <v>4.2916666666666665E-2</v>
      </c>
      <c r="E916" s="1">
        <v>0.1696296296296296</v>
      </c>
      <c r="F916">
        <v>112</v>
      </c>
      <c r="G916">
        <v>1478</v>
      </c>
      <c r="H916">
        <v>398</v>
      </c>
      <c r="I916">
        <v>75</v>
      </c>
      <c r="J916">
        <v>0</v>
      </c>
      <c r="K916">
        <v>0</v>
      </c>
      <c r="L916">
        <v>0</v>
      </c>
      <c r="M916">
        <v>84.14</v>
      </c>
      <c r="N916" s="35"/>
      <c r="O916" s="35"/>
      <c r="P916" s="34"/>
      <c r="Q916" s="34"/>
      <c r="R916" s="34"/>
      <c r="S916" s="34"/>
      <c r="T916" s="34"/>
      <c r="U916" s="34"/>
    </row>
    <row r="917" spans="1:21">
      <c r="A917" t="s">
        <v>927</v>
      </c>
      <c r="B917" s="1">
        <v>0.57221064814814815</v>
      </c>
      <c r="C917" s="1">
        <v>0.35619212962962959</v>
      </c>
      <c r="D917" s="1">
        <v>5.7569444444444444E-2</v>
      </c>
      <c r="E917" s="1">
        <v>0.15843750000000001</v>
      </c>
      <c r="F917">
        <v>56</v>
      </c>
      <c r="G917">
        <v>738</v>
      </c>
      <c r="H917">
        <v>115</v>
      </c>
      <c r="I917">
        <v>37</v>
      </c>
      <c r="J917">
        <v>0</v>
      </c>
      <c r="K917">
        <v>0</v>
      </c>
      <c r="L917">
        <v>0</v>
      </c>
      <c r="M917">
        <v>75.66</v>
      </c>
      <c r="N917" s="35"/>
      <c r="O917" s="35"/>
      <c r="P917" s="34"/>
      <c r="Q917" s="34"/>
      <c r="R917" s="34"/>
      <c r="S917" s="34"/>
      <c r="T917" s="34"/>
      <c r="U917" s="34"/>
    </row>
    <row r="918" spans="1:21">
      <c r="A918" t="s">
        <v>928</v>
      </c>
      <c r="B918" s="1">
        <v>0.26165509259259262</v>
      </c>
      <c r="C918" s="1">
        <v>0.16217592592592592</v>
      </c>
      <c r="D918" s="1">
        <v>2.991898148148148E-2</v>
      </c>
      <c r="E918" s="1">
        <v>6.9548611111111117E-2</v>
      </c>
      <c r="F918">
        <v>19</v>
      </c>
      <c r="G918">
        <v>261</v>
      </c>
      <c r="H918">
        <v>126</v>
      </c>
      <c r="I918">
        <v>11</v>
      </c>
      <c r="J918">
        <v>0</v>
      </c>
      <c r="K918">
        <v>0</v>
      </c>
      <c r="L918">
        <v>0</v>
      </c>
      <c r="M918">
        <v>91.97</v>
      </c>
      <c r="N918" s="35"/>
      <c r="O918" s="35"/>
      <c r="P918" s="34"/>
      <c r="Q918" s="34"/>
      <c r="R918" s="34"/>
      <c r="S918" s="34"/>
      <c r="T918" s="34"/>
      <c r="U918" s="34"/>
    </row>
    <row r="919" spans="1:21">
      <c r="A919" t="s">
        <v>929</v>
      </c>
      <c r="B919" s="1">
        <v>9.1412037037037042E-2</v>
      </c>
      <c r="C919" s="1">
        <v>7.0578703703703713E-2</v>
      </c>
      <c r="D919" s="1">
        <v>5.185185185185185E-3</v>
      </c>
      <c r="E919" s="1">
        <v>1.5636574074074074E-2</v>
      </c>
      <c r="F919">
        <v>13</v>
      </c>
      <c r="G919">
        <v>208</v>
      </c>
      <c r="H919">
        <v>266</v>
      </c>
      <c r="I919">
        <v>7</v>
      </c>
      <c r="J919">
        <v>0</v>
      </c>
      <c r="K919">
        <v>0</v>
      </c>
      <c r="L919">
        <v>0</v>
      </c>
      <c r="M919">
        <v>97.44</v>
      </c>
      <c r="N919" s="35"/>
      <c r="O919" s="35"/>
      <c r="P919" s="34"/>
      <c r="Q919" s="34"/>
      <c r="R919" s="34"/>
      <c r="S919" s="34"/>
      <c r="T919" s="34"/>
      <c r="U919" s="34"/>
    </row>
    <row r="920" spans="1:21">
      <c r="A920" t="s">
        <v>930</v>
      </c>
      <c r="B920" s="1">
        <v>0.28452546296296294</v>
      </c>
      <c r="C920" s="1">
        <v>0.20660879629629628</v>
      </c>
      <c r="D920" s="1">
        <v>7.5960648148148138E-2</v>
      </c>
      <c r="E920" s="1">
        <v>1.9444444444444442E-3</v>
      </c>
      <c r="F920">
        <v>62</v>
      </c>
      <c r="G920">
        <v>227</v>
      </c>
      <c r="H920">
        <v>0</v>
      </c>
      <c r="I920">
        <v>0</v>
      </c>
      <c r="J920">
        <v>0</v>
      </c>
      <c r="K920">
        <v>0</v>
      </c>
      <c r="L920">
        <v>0</v>
      </c>
      <c r="N920" s="35"/>
      <c r="O920" s="35"/>
      <c r="P920" s="34"/>
      <c r="Q920" s="34"/>
      <c r="R920" s="34"/>
      <c r="S920" s="34"/>
      <c r="T920" s="34"/>
      <c r="U920" s="34"/>
    </row>
    <row r="921" spans="1:21">
      <c r="A921" t="s">
        <v>931</v>
      </c>
      <c r="B921" s="1">
        <v>0.44436342592592593</v>
      </c>
      <c r="C921" s="1">
        <v>0.27759259259259261</v>
      </c>
      <c r="D921" s="1">
        <v>0.12899305555555554</v>
      </c>
      <c r="E921" s="1">
        <v>3.7766203703703705E-2</v>
      </c>
      <c r="F921">
        <v>21</v>
      </c>
      <c r="G921">
        <v>429</v>
      </c>
      <c r="H921">
        <v>145</v>
      </c>
      <c r="I921">
        <v>12</v>
      </c>
      <c r="J921">
        <v>0</v>
      </c>
      <c r="K921">
        <v>0</v>
      </c>
      <c r="L921">
        <v>0</v>
      </c>
      <c r="M921">
        <v>92.36</v>
      </c>
      <c r="N921" s="35"/>
      <c r="O921" s="35"/>
      <c r="P921" s="34"/>
      <c r="Q921" s="34"/>
      <c r="R921" s="34"/>
      <c r="S921" s="34"/>
      <c r="T921" s="34"/>
      <c r="U921" s="34"/>
    </row>
    <row r="922" spans="1:21">
      <c r="A922" t="s">
        <v>932</v>
      </c>
      <c r="B922" s="1">
        <v>0.28864583333333332</v>
      </c>
      <c r="C922" s="1">
        <v>0.24645833333333333</v>
      </c>
      <c r="D922" s="1">
        <v>2.8113425925925927E-2</v>
      </c>
      <c r="E922" s="1">
        <v>1.40625E-2</v>
      </c>
      <c r="F922">
        <v>33</v>
      </c>
      <c r="G922">
        <v>462</v>
      </c>
      <c r="H922">
        <v>285</v>
      </c>
      <c r="I922">
        <v>46</v>
      </c>
      <c r="J922">
        <v>0</v>
      </c>
      <c r="K922">
        <v>0</v>
      </c>
      <c r="L922">
        <v>0</v>
      </c>
      <c r="M922">
        <v>86.1</v>
      </c>
      <c r="N922" s="35"/>
      <c r="O922" s="35"/>
      <c r="P922" s="34"/>
      <c r="Q922" s="34"/>
      <c r="R922" s="34"/>
      <c r="S922" s="34"/>
      <c r="T922" s="34"/>
      <c r="U922" s="34"/>
    </row>
    <row r="923" spans="1:21">
      <c r="A923" t="s">
        <v>933</v>
      </c>
      <c r="B923" s="1">
        <v>0.32402777777777775</v>
      </c>
      <c r="C923" s="1">
        <v>0.22653935185185184</v>
      </c>
      <c r="D923" s="1">
        <v>2.1284722222222222E-2</v>
      </c>
      <c r="E923" s="1">
        <v>7.6180555555555557E-2</v>
      </c>
      <c r="F923">
        <v>21</v>
      </c>
      <c r="G923">
        <v>795</v>
      </c>
      <c r="H923">
        <v>0</v>
      </c>
      <c r="I923">
        <v>0</v>
      </c>
      <c r="J923">
        <v>9.6199999999999992</v>
      </c>
      <c r="K923">
        <v>0</v>
      </c>
      <c r="L923">
        <v>0</v>
      </c>
      <c r="N923" s="35"/>
      <c r="O923" s="35"/>
      <c r="P923" s="34"/>
      <c r="Q923" s="34"/>
      <c r="R923" s="34"/>
      <c r="S923" s="34"/>
      <c r="T923" s="34"/>
      <c r="U923" s="34"/>
    </row>
    <row r="924" spans="1:21">
      <c r="A924" t="s">
        <v>934</v>
      </c>
      <c r="B924" s="1">
        <v>0.30311342592592594</v>
      </c>
      <c r="C924" s="1">
        <v>0.21633101851851852</v>
      </c>
      <c r="D924" s="1">
        <v>1.4074074074074074E-2</v>
      </c>
      <c r="E924" s="1">
        <v>7.2696759259259267E-2</v>
      </c>
      <c r="F924">
        <v>72</v>
      </c>
      <c r="G924">
        <v>952</v>
      </c>
      <c r="H924">
        <v>1119</v>
      </c>
      <c r="I924">
        <v>40</v>
      </c>
      <c r="J924">
        <v>0</v>
      </c>
      <c r="K924">
        <v>0</v>
      </c>
      <c r="L924">
        <v>0</v>
      </c>
      <c r="M924">
        <v>96.55</v>
      </c>
      <c r="N924" s="35"/>
      <c r="O924" s="35"/>
      <c r="P924" s="34"/>
      <c r="Q924" s="34"/>
      <c r="R924" s="34"/>
      <c r="S924" s="34"/>
      <c r="T924" s="34"/>
      <c r="U924" s="34"/>
    </row>
    <row r="925" spans="1:21">
      <c r="A925" t="s">
        <v>935</v>
      </c>
      <c r="B925" s="1">
        <v>0.16755787037037037</v>
      </c>
      <c r="C925" s="1">
        <v>0.14090277777777779</v>
      </c>
      <c r="D925" s="1">
        <v>1.8796296296296297E-2</v>
      </c>
      <c r="E925" s="1">
        <v>7.8472222222222224E-3</v>
      </c>
      <c r="F925">
        <v>56</v>
      </c>
      <c r="G925">
        <v>594</v>
      </c>
      <c r="H925">
        <v>874</v>
      </c>
      <c r="I925">
        <v>73</v>
      </c>
      <c r="J925">
        <v>0</v>
      </c>
      <c r="K925">
        <v>0</v>
      </c>
      <c r="L925">
        <v>0</v>
      </c>
      <c r="M925">
        <v>92.29</v>
      </c>
      <c r="N925" s="35"/>
      <c r="O925" s="35"/>
      <c r="P925" s="34"/>
      <c r="Q925" s="34"/>
      <c r="R925" s="34"/>
      <c r="S925" s="34"/>
      <c r="T925" s="34"/>
      <c r="U925" s="34"/>
    </row>
    <row r="926" spans="1:21">
      <c r="A926" t="s">
        <v>936</v>
      </c>
      <c r="B926" s="1">
        <v>0.3691550925925926</v>
      </c>
      <c r="C926" s="1">
        <v>0.28015046296296298</v>
      </c>
      <c r="D926" s="1">
        <v>6.9606481481481478E-2</v>
      </c>
      <c r="E926" s="1">
        <v>1.9398148148148147E-2</v>
      </c>
      <c r="F926">
        <v>20</v>
      </c>
      <c r="G926">
        <v>458</v>
      </c>
      <c r="H926">
        <v>0</v>
      </c>
      <c r="I926">
        <v>0</v>
      </c>
      <c r="J926">
        <v>0</v>
      </c>
      <c r="K926">
        <v>0</v>
      </c>
      <c r="L926">
        <v>0</v>
      </c>
      <c r="N926" s="35"/>
      <c r="O926" s="35"/>
      <c r="P926" s="34"/>
      <c r="Q926" s="34"/>
      <c r="R926" s="34"/>
      <c r="S926" s="34"/>
      <c r="T926" s="34"/>
      <c r="U926" s="34"/>
    </row>
    <row r="927" spans="1:21">
      <c r="A927" t="s">
        <v>937</v>
      </c>
      <c r="B927" s="1">
        <v>0.20451388888888888</v>
      </c>
      <c r="C927" s="1">
        <v>0.15505787037037036</v>
      </c>
      <c r="D927" s="1">
        <v>4.2245370370370371E-2</v>
      </c>
      <c r="E927" s="1">
        <v>7.1990740740740739E-3</v>
      </c>
      <c r="F927">
        <v>21</v>
      </c>
      <c r="G927">
        <v>320</v>
      </c>
      <c r="H927">
        <v>168</v>
      </c>
      <c r="I927">
        <v>16</v>
      </c>
      <c r="J927">
        <v>0</v>
      </c>
      <c r="K927">
        <v>0</v>
      </c>
      <c r="L927">
        <v>0</v>
      </c>
      <c r="M927">
        <v>91.3</v>
      </c>
      <c r="N927" s="35"/>
      <c r="O927" s="35"/>
      <c r="P927" s="34"/>
      <c r="Q927" s="34"/>
      <c r="R927" s="34"/>
      <c r="S927" s="34"/>
      <c r="T927" s="34"/>
      <c r="U927" s="34"/>
    </row>
    <row r="928" spans="1:21">
      <c r="A928" t="s">
        <v>938</v>
      </c>
      <c r="B928" s="1">
        <v>0.25062499999999999</v>
      </c>
      <c r="C928" s="1">
        <v>0.16652777777777777</v>
      </c>
      <c r="D928" s="1">
        <v>5.1446759259259262E-2</v>
      </c>
      <c r="E928" s="1">
        <v>3.2650462962962964E-2</v>
      </c>
      <c r="F928">
        <v>24</v>
      </c>
      <c r="G928">
        <v>461</v>
      </c>
      <c r="H928">
        <v>367</v>
      </c>
      <c r="I928">
        <v>23</v>
      </c>
      <c r="J928">
        <v>17.36</v>
      </c>
      <c r="K928">
        <v>7.95</v>
      </c>
      <c r="L928">
        <v>0.11</v>
      </c>
      <c r="M928">
        <v>94.1</v>
      </c>
      <c r="N928" s="35"/>
      <c r="O928" s="35"/>
      <c r="P928" s="34"/>
      <c r="Q928" s="34"/>
      <c r="R928" s="34"/>
      <c r="S928" s="34"/>
      <c r="T928" s="34"/>
      <c r="U928" s="34"/>
    </row>
    <row r="929" spans="1:21">
      <c r="A929" t="s">
        <v>939</v>
      </c>
      <c r="B929" s="1">
        <v>0.46943287037037035</v>
      </c>
      <c r="C929" s="1">
        <v>0.3009027777777778</v>
      </c>
      <c r="D929" s="1">
        <v>0.13556712962962963</v>
      </c>
      <c r="E929" s="1">
        <v>3.2939814814814811E-2</v>
      </c>
      <c r="F929">
        <v>35</v>
      </c>
      <c r="G929">
        <v>603</v>
      </c>
      <c r="H929">
        <v>378</v>
      </c>
      <c r="I929">
        <v>16</v>
      </c>
      <c r="J929">
        <v>0</v>
      </c>
      <c r="K929">
        <v>0</v>
      </c>
      <c r="L929">
        <v>0</v>
      </c>
      <c r="M929">
        <v>95.94</v>
      </c>
      <c r="N929" s="35"/>
      <c r="O929" s="35"/>
      <c r="P929" s="34"/>
      <c r="Q929" s="34"/>
      <c r="R929" s="34"/>
      <c r="S929" s="34"/>
      <c r="T929" s="34"/>
      <c r="U929" s="34"/>
    </row>
    <row r="930" spans="1:21">
      <c r="A930" t="s">
        <v>940</v>
      </c>
      <c r="B930" s="1">
        <v>0.18224537037037036</v>
      </c>
      <c r="C930" s="1">
        <v>0.13322916666666665</v>
      </c>
      <c r="D930" s="1">
        <v>9.8842592592592576E-3</v>
      </c>
      <c r="E930" s="1">
        <v>3.9120370370370368E-2</v>
      </c>
      <c r="F930">
        <v>25</v>
      </c>
      <c r="G930">
        <v>921</v>
      </c>
      <c r="H930">
        <v>35</v>
      </c>
      <c r="I930">
        <v>22</v>
      </c>
      <c r="J930">
        <v>9.81</v>
      </c>
      <c r="K930">
        <v>2.37</v>
      </c>
      <c r="L930">
        <v>0.11</v>
      </c>
      <c r="M930">
        <v>61.4</v>
      </c>
      <c r="N930" s="35"/>
      <c r="O930" s="35"/>
      <c r="P930" s="34"/>
      <c r="Q930" s="34"/>
      <c r="R930" s="34"/>
      <c r="S930" s="34"/>
      <c r="T930" s="34"/>
      <c r="U930" s="34"/>
    </row>
    <row r="931" spans="1:21">
      <c r="A931" t="s">
        <v>941</v>
      </c>
      <c r="B931" s="1">
        <v>0.5426157407407407</v>
      </c>
      <c r="C931" s="1">
        <v>0.37061342592592594</v>
      </c>
      <c r="D931" s="1">
        <v>2.2199074074074076E-2</v>
      </c>
      <c r="E931" s="1">
        <v>0.14979166666666668</v>
      </c>
      <c r="F931">
        <v>95</v>
      </c>
      <c r="G931">
        <v>1354</v>
      </c>
      <c r="H931">
        <v>546</v>
      </c>
      <c r="I931">
        <v>111</v>
      </c>
      <c r="J931">
        <v>0</v>
      </c>
      <c r="K931">
        <v>0</v>
      </c>
      <c r="L931">
        <v>0</v>
      </c>
      <c r="M931">
        <v>83.11</v>
      </c>
      <c r="N931" s="35"/>
      <c r="O931" s="35"/>
      <c r="P931" s="34"/>
      <c r="Q931" s="34"/>
      <c r="R931" s="34"/>
      <c r="S931" s="34"/>
      <c r="T931" s="34"/>
      <c r="U931" s="34"/>
    </row>
    <row r="932" spans="1:21">
      <c r="A932" t="s">
        <v>942</v>
      </c>
      <c r="B932" s="1">
        <v>0.22194444444444447</v>
      </c>
      <c r="C932" s="1">
        <v>0.20101851851851851</v>
      </c>
      <c r="D932" s="1">
        <v>1.3402777777777777E-2</v>
      </c>
      <c r="E932" s="1">
        <v>7.5000000000000006E-3</v>
      </c>
      <c r="F932">
        <v>50</v>
      </c>
      <c r="G932">
        <v>818</v>
      </c>
      <c r="H932">
        <v>488</v>
      </c>
      <c r="I932">
        <v>131</v>
      </c>
      <c r="J932">
        <v>0</v>
      </c>
      <c r="K932">
        <v>0</v>
      </c>
      <c r="L932">
        <v>0</v>
      </c>
      <c r="M932">
        <v>78.84</v>
      </c>
      <c r="N932" s="35"/>
      <c r="O932" s="35"/>
      <c r="P932" s="34"/>
      <c r="Q932" s="34"/>
      <c r="R932" s="34"/>
      <c r="S932" s="34"/>
      <c r="T932" s="34"/>
      <c r="U932" s="34"/>
    </row>
    <row r="933" spans="1:21">
      <c r="A933" t="s">
        <v>943</v>
      </c>
      <c r="B933" s="1">
        <v>0.32395833333333335</v>
      </c>
      <c r="C933" s="1">
        <v>0.28386574074074072</v>
      </c>
      <c r="D933" s="1">
        <v>1.5381944444444443E-2</v>
      </c>
      <c r="E933" s="1">
        <v>2.4699074074074078E-2</v>
      </c>
      <c r="F933">
        <v>24</v>
      </c>
      <c r="G933">
        <v>545</v>
      </c>
      <c r="H933">
        <v>130</v>
      </c>
      <c r="I933">
        <v>6</v>
      </c>
      <c r="J933">
        <v>0</v>
      </c>
      <c r="K933">
        <v>0</v>
      </c>
      <c r="L933">
        <v>0</v>
      </c>
      <c r="M933">
        <v>95.59</v>
      </c>
      <c r="N933" s="35"/>
      <c r="O933" s="35"/>
      <c r="P933" s="34"/>
      <c r="Q933" s="34"/>
      <c r="R933" s="34"/>
      <c r="S933" s="34"/>
      <c r="T933" s="34"/>
      <c r="U933" s="34"/>
    </row>
    <row r="934" spans="1:21">
      <c r="A934" t="s">
        <v>944</v>
      </c>
      <c r="B934" s="1">
        <v>0.40311342592592592</v>
      </c>
      <c r="C934" s="1">
        <v>0.291875</v>
      </c>
      <c r="D934" s="1">
        <v>7.9097222222222222E-2</v>
      </c>
      <c r="E934" s="1">
        <v>3.2129629629629626E-2</v>
      </c>
      <c r="F934">
        <v>26</v>
      </c>
      <c r="G934">
        <v>537</v>
      </c>
      <c r="H934">
        <v>184</v>
      </c>
      <c r="I934">
        <v>7</v>
      </c>
      <c r="J934">
        <v>0</v>
      </c>
      <c r="K934">
        <v>0</v>
      </c>
      <c r="L934">
        <v>0</v>
      </c>
      <c r="M934">
        <v>96.34</v>
      </c>
      <c r="N934" s="35"/>
      <c r="O934" s="35"/>
      <c r="P934" s="34"/>
      <c r="Q934" s="34"/>
      <c r="R934" s="34"/>
      <c r="S934" s="34"/>
      <c r="T934" s="34"/>
      <c r="U934" s="34"/>
    </row>
    <row r="935" spans="1:21">
      <c r="A935" t="s">
        <v>945</v>
      </c>
      <c r="B935" s="1">
        <v>0.30289351851851853</v>
      </c>
      <c r="C935" s="1">
        <v>0.23564814814814816</v>
      </c>
      <c r="D935" s="1">
        <v>3.4525462962962966E-2</v>
      </c>
      <c r="E935" s="1">
        <v>3.2696759259259259E-2</v>
      </c>
      <c r="F935">
        <v>25</v>
      </c>
      <c r="G935">
        <v>439</v>
      </c>
      <c r="H935">
        <v>373</v>
      </c>
      <c r="I935">
        <v>18</v>
      </c>
      <c r="J935">
        <v>0</v>
      </c>
      <c r="K935">
        <v>0</v>
      </c>
      <c r="L935">
        <v>0</v>
      </c>
      <c r="M935">
        <v>95.4</v>
      </c>
      <c r="N935" s="35"/>
      <c r="O935" s="35"/>
      <c r="P935" s="34"/>
      <c r="Q935" s="34"/>
      <c r="R935" s="34"/>
      <c r="S935" s="34"/>
      <c r="T935" s="34"/>
      <c r="U935" s="34"/>
    </row>
    <row r="936" spans="1:21">
      <c r="A936" t="s">
        <v>946</v>
      </c>
      <c r="B936" s="1">
        <v>0.26996527777777779</v>
      </c>
      <c r="C936" s="1">
        <v>0.14599537037037039</v>
      </c>
      <c r="D936" s="1">
        <v>8.0682870370370363E-2</v>
      </c>
      <c r="E936" s="1">
        <v>4.3275462962962967E-2</v>
      </c>
      <c r="F936">
        <v>74</v>
      </c>
      <c r="G936">
        <v>253</v>
      </c>
      <c r="H936">
        <v>0</v>
      </c>
      <c r="I936">
        <v>0</v>
      </c>
      <c r="J936">
        <v>0</v>
      </c>
      <c r="K936">
        <v>0</v>
      </c>
      <c r="L936">
        <v>0</v>
      </c>
      <c r="N936" s="35"/>
      <c r="O936" s="35"/>
      <c r="P936" s="34"/>
      <c r="Q936" s="34"/>
      <c r="R936" s="34"/>
      <c r="S936" s="34"/>
      <c r="T936" s="34"/>
      <c r="U936" s="34"/>
    </row>
    <row r="937" spans="1:21">
      <c r="A937" t="s">
        <v>947</v>
      </c>
      <c r="B937" s="1">
        <v>0.13802083333333334</v>
      </c>
      <c r="C937" s="1">
        <v>0.12572916666666667</v>
      </c>
      <c r="D937" s="1">
        <v>4.0162037037037033E-3</v>
      </c>
      <c r="E937" s="1">
        <v>8.2754629629629619E-3</v>
      </c>
      <c r="F937">
        <v>17</v>
      </c>
      <c r="G937">
        <v>301</v>
      </c>
      <c r="H937">
        <v>145</v>
      </c>
      <c r="I937">
        <v>11</v>
      </c>
      <c r="J937">
        <v>0</v>
      </c>
      <c r="K937">
        <v>0</v>
      </c>
      <c r="L937">
        <v>0</v>
      </c>
      <c r="M937">
        <v>92.95</v>
      </c>
      <c r="N937" s="35"/>
      <c r="O937" s="35"/>
      <c r="P937" s="34"/>
      <c r="Q937" s="34"/>
      <c r="R937" s="34"/>
      <c r="S937" s="34"/>
      <c r="T937" s="34"/>
      <c r="U937" s="34"/>
    </row>
    <row r="938" spans="1:21">
      <c r="A938" t="s">
        <v>948</v>
      </c>
      <c r="B938" s="1">
        <v>0.44790509259259265</v>
      </c>
      <c r="C938" s="1">
        <v>0.39701388888888883</v>
      </c>
      <c r="D938" s="1">
        <v>3.1585648148148147E-2</v>
      </c>
      <c r="E938" s="1">
        <v>1.9293981481481485E-2</v>
      </c>
      <c r="F938">
        <v>26</v>
      </c>
      <c r="G938">
        <v>585</v>
      </c>
      <c r="H938">
        <v>144</v>
      </c>
      <c r="I938">
        <v>16</v>
      </c>
      <c r="J938">
        <v>0</v>
      </c>
      <c r="K938">
        <v>0</v>
      </c>
      <c r="L938">
        <v>0</v>
      </c>
      <c r="M938">
        <v>90</v>
      </c>
      <c r="N938" s="35"/>
      <c r="O938" s="35"/>
      <c r="P938" s="34"/>
      <c r="Q938" s="34"/>
      <c r="R938" s="34"/>
      <c r="S938" s="34"/>
      <c r="T938" s="34"/>
      <c r="U938" s="34"/>
    </row>
    <row r="939" spans="1:21">
      <c r="A939" t="s">
        <v>949</v>
      </c>
      <c r="B939" s="1">
        <v>0.18010416666666665</v>
      </c>
      <c r="C939" s="1">
        <v>0.13600694444444444</v>
      </c>
      <c r="D939" s="1">
        <v>3.4143518518518517E-2</v>
      </c>
      <c r="E939" s="1">
        <v>9.9421296296296289E-3</v>
      </c>
      <c r="F939">
        <v>12</v>
      </c>
      <c r="G939">
        <v>260</v>
      </c>
      <c r="H939">
        <v>309</v>
      </c>
      <c r="I939">
        <v>2</v>
      </c>
      <c r="J939">
        <v>0</v>
      </c>
      <c r="K939">
        <v>0</v>
      </c>
      <c r="L939">
        <v>0</v>
      </c>
      <c r="M939">
        <v>99.36</v>
      </c>
      <c r="N939" s="35"/>
      <c r="O939" s="35"/>
      <c r="P939" s="34"/>
      <c r="Q939" s="34"/>
      <c r="R939" s="34"/>
      <c r="S939" s="34"/>
      <c r="T939" s="34"/>
      <c r="U939" s="34"/>
    </row>
    <row r="940" spans="1:21">
      <c r="A940" t="s">
        <v>950</v>
      </c>
      <c r="B940" s="1">
        <v>0.33218750000000002</v>
      </c>
      <c r="C940" s="1">
        <v>0.30630787037037038</v>
      </c>
      <c r="D940" s="1">
        <v>7.9282407407407409E-3</v>
      </c>
      <c r="E940" s="1">
        <v>1.7939814814814815E-2</v>
      </c>
      <c r="F940">
        <v>37</v>
      </c>
      <c r="G940">
        <v>992</v>
      </c>
      <c r="H940">
        <v>763</v>
      </c>
      <c r="I940">
        <v>0</v>
      </c>
      <c r="J940">
        <v>29.29</v>
      </c>
      <c r="K940">
        <v>18.100000000000001</v>
      </c>
      <c r="L940">
        <v>0</v>
      </c>
      <c r="M940">
        <v>100</v>
      </c>
      <c r="N940" s="35"/>
      <c r="O940" s="35"/>
      <c r="P940" s="34"/>
      <c r="Q940" s="34"/>
      <c r="R940" s="34"/>
      <c r="S940" s="34"/>
      <c r="T940" s="34"/>
      <c r="U940" s="34"/>
    </row>
    <row r="941" spans="1:21">
      <c r="A941" t="s">
        <v>951</v>
      </c>
      <c r="B941" s="1">
        <v>0.26755787037037038</v>
      </c>
      <c r="C941" s="1">
        <v>0.24037037037037037</v>
      </c>
      <c r="D941" s="1">
        <v>2.2743055555555555E-2</v>
      </c>
      <c r="E941" s="1">
        <v>4.4328703703703709E-3</v>
      </c>
      <c r="F941">
        <v>59</v>
      </c>
      <c r="G941">
        <v>655</v>
      </c>
      <c r="H941">
        <v>415</v>
      </c>
      <c r="I941">
        <v>6</v>
      </c>
      <c r="J941">
        <v>0</v>
      </c>
      <c r="K941">
        <v>0</v>
      </c>
      <c r="L941">
        <v>0</v>
      </c>
      <c r="M941">
        <v>98.57</v>
      </c>
      <c r="N941" s="35"/>
      <c r="O941" s="35"/>
      <c r="P941" s="34"/>
      <c r="Q941" s="34"/>
      <c r="R941" s="34"/>
      <c r="S941" s="34"/>
      <c r="T941" s="34"/>
      <c r="U941" s="34"/>
    </row>
    <row r="942" spans="1:21">
      <c r="A942" t="s">
        <v>952</v>
      </c>
      <c r="B942" s="1">
        <v>0.12442129629629629</v>
      </c>
      <c r="C942" s="1">
        <v>0.10129629629629629</v>
      </c>
      <c r="D942" s="1">
        <v>8.7499999999999991E-3</v>
      </c>
      <c r="E942" s="1">
        <v>1.4363425925925925E-2</v>
      </c>
      <c r="F942">
        <v>22</v>
      </c>
      <c r="G942">
        <v>421</v>
      </c>
      <c r="H942">
        <v>209</v>
      </c>
      <c r="I942">
        <v>7</v>
      </c>
      <c r="J942">
        <v>0</v>
      </c>
      <c r="K942">
        <v>0</v>
      </c>
      <c r="L942">
        <v>0</v>
      </c>
      <c r="M942">
        <v>96.76</v>
      </c>
      <c r="N942" s="35"/>
      <c r="O942" s="35"/>
      <c r="P942" s="34"/>
      <c r="Q942" s="34"/>
      <c r="R942" s="34"/>
      <c r="S942" s="34"/>
      <c r="T942" s="34"/>
      <c r="U942" s="34"/>
    </row>
    <row r="943" spans="1:21">
      <c r="A943" t="s">
        <v>953</v>
      </c>
      <c r="B943" s="1">
        <v>0.38651620370370371</v>
      </c>
      <c r="C943" s="1">
        <v>0.31284722222222222</v>
      </c>
      <c r="D943" s="1">
        <v>7.0821759259259265E-2</v>
      </c>
      <c r="E943" s="1">
        <v>2.8356481481481479E-3</v>
      </c>
      <c r="F943">
        <v>18</v>
      </c>
      <c r="G943">
        <v>188</v>
      </c>
      <c r="H943">
        <v>0</v>
      </c>
      <c r="I943">
        <v>0</v>
      </c>
      <c r="J943">
        <v>0</v>
      </c>
      <c r="K943">
        <v>0</v>
      </c>
      <c r="L943">
        <v>0</v>
      </c>
      <c r="N943" s="35"/>
      <c r="O943" s="35"/>
      <c r="P943" s="34"/>
      <c r="Q943" s="34"/>
      <c r="R943" s="34"/>
      <c r="S943" s="34"/>
      <c r="T943" s="34"/>
      <c r="U943" s="34"/>
    </row>
    <row r="944" spans="1:21">
      <c r="A944" t="s">
        <v>954</v>
      </c>
      <c r="B944" s="1">
        <v>0.17699074074074073</v>
      </c>
      <c r="C944" s="1">
        <v>8.5856481481481492E-2</v>
      </c>
      <c r="D944" s="1">
        <v>1.1782407407407406E-2</v>
      </c>
      <c r="E944" s="1">
        <v>7.9328703703703707E-2</v>
      </c>
      <c r="F944">
        <v>9</v>
      </c>
      <c r="G944">
        <v>99</v>
      </c>
      <c r="H944">
        <v>9</v>
      </c>
      <c r="I944">
        <v>3</v>
      </c>
      <c r="J944">
        <v>0</v>
      </c>
      <c r="K944">
        <v>0</v>
      </c>
      <c r="L944">
        <v>0</v>
      </c>
      <c r="M944">
        <v>75</v>
      </c>
      <c r="N944" s="35"/>
      <c r="O944" s="35"/>
      <c r="P944" s="34"/>
      <c r="Q944" s="34"/>
      <c r="R944" s="34"/>
      <c r="S944" s="34"/>
      <c r="T944" s="34"/>
      <c r="U944" s="34"/>
    </row>
    <row r="945" spans="1:21">
      <c r="A945" t="s">
        <v>955</v>
      </c>
      <c r="B945" s="1">
        <v>0.51927083333333335</v>
      </c>
      <c r="C945" s="1">
        <v>0.42856481481481484</v>
      </c>
      <c r="D945" s="1">
        <v>5.6550925925925921E-2</v>
      </c>
      <c r="E945" s="1">
        <v>3.4143518518518517E-2</v>
      </c>
      <c r="F945">
        <v>48</v>
      </c>
      <c r="G945">
        <v>735</v>
      </c>
      <c r="H945">
        <v>356</v>
      </c>
      <c r="I945">
        <v>41</v>
      </c>
      <c r="J945">
        <v>0</v>
      </c>
      <c r="K945">
        <v>0</v>
      </c>
      <c r="L945">
        <v>0</v>
      </c>
      <c r="M945">
        <v>89.67</v>
      </c>
      <c r="N945" s="35"/>
      <c r="O945" s="35"/>
      <c r="P945" s="34"/>
      <c r="Q945" s="34"/>
      <c r="R945" s="34"/>
      <c r="S945" s="34"/>
      <c r="T945" s="34"/>
      <c r="U945" s="34"/>
    </row>
    <row r="946" spans="1:21">
      <c r="A946" t="s">
        <v>956</v>
      </c>
      <c r="B946" s="1">
        <v>0.52832175925925928</v>
      </c>
      <c r="C946" s="1">
        <v>0.1799537037037037</v>
      </c>
      <c r="D946" s="1">
        <v>0.28160879629629632</v>
      </c>
      <c r="E946" s="1">
        <v>6.6747685185185188E-2</v>
      </c>
      <c r="F946">
        <v>93</v>
      </c>
      <c r="G946">
        <v>582</v>
      </c>
      <c r="H946">
        <v>751</v>
      </c>
      <c r="I946">
        <v>143</v>
      </c>
      <c r="J946">
        <v>0</v>
      </c>
      <c r="K946">
        <v>0</v>
      </c>
      <c r="L946">
        <v>0</v>
      </c>
      <c r="M946">
        <v>84</v>
      </c>
      <c r="N946" s="35"/>
      <c r="O946" s="35"/>
      <c r="P946" s="34"/>
      <c r="Q946" s="34"/>
      <c r="R946" s="34"/>
      <c r="S946" s="34"/>
      <c r="T946" s="34"/>
      <c r="U946" s="34"/>
    </row>
    <row r="947" spans="1:21">
      <c r="A947" t="s">
        <v>957</v>
      </c>
      <c r="B947" s="1">
        <v>0.27538194444444447</v>
      </c>
      <c r="C947" s="1">
        <v>0.18564814814814815</v>
      </c>
      <c r="D947" s="1">
        <v>4.0937500000000002E-2</v>
      </c>
      <c r="E947" s="1">
        <v>4.8784722222222222E-2</v>
      </c>
      <c r="F947">
        <v>37</v>
      </c>
      <c r="G947">
        <v>447</v>
      </c>
      <c r="H947">
        <v>0</v>
      </c>
      <c r="I947">
        <v>0</v>
      </c>
      <c r="J947">
        <v>0</v>
      </c>
      <c r="K947">
        <v>0</v>
      </c>
      <c r="L947">
        <v>0</v>
      </c>
      <c r="N947" s="35"/>
      <c r="O947" s="35"/>
      <c r="P947" s="34"/>
      <c r="Q947" s="34"/>
      <c r="R947" s="34"/>
      <c r="S947" s="34"/>
      <c r="T947" s="34"/>
      <c r="U947" s="34"/>
    </row>
    <row r="948" spans="1:21">
      <c r="A948" t="s">
        <v>958</v>
      </c>
      <c r="B948" s="1">
        <v>0.64317129629629632</v>
      </c>
      <c r="C948" s="1">
        <v>0.44349537037037035</v>
      </c>
      <c r="D948" s="1">
        <v>8.3622685185185189E-2</v>
      </c>
      <c r="E948" s="1">
        <v>0.1160300925925926</v>
      </c>
      <c r="F948">
        <v>105</v>
      </c>
      <c r="G948">
        <v>725</v>
      </c>
      <c r="H948">
        <v>720</v>
      </c>
      <c r="I948">
        <v>92</v>
      </c>
      <c r="J948">
        <v>0</v>
      </c>
      <c r="K948">
        <v>0</v>
      </c>
      <c r="L948">
        <v>0</v>
      </c>
      <c r="M948">
        <v>88.67</v>
      </c>
      <c r="N948" s="35"/>
      <c r="O948" s="35"/>
      <c r="P948" s="34"/>
      <c r="Q948" s="34"/>
      <c r="R948" s="34"/>
      <c r="S948" s="34"/>
      <c r="T948" s="34"/>
      <c r="U948" s="34"/>
    </row>
    <row r="949" spans="1:21">
      <c r="A949" t="s">
        <v>959</v>
      </c>
      <c r="B949" s="1">
        <v>0.43520833333333336</v>
      </c>
      <c r="C949" s="1">
        <v>0.32517361111111115</v>
      </c>
      <c r="D949" s="1">
        <v>8.1504629629629635E-2</v>
      </c>
      <c r="E949" s="1">
        <v>2.8518518518518523E-2</v>
      </c>
      <c r="F949">
        <v>59</v>
      </c>
      <c r="G949">
        <v>985</v>
      </c>
      <c r="H949">
        <v>744</v>
      </c>
      <c r="I949">
        <v>30</v>
      </c>
      <c r="J949">
        <v>0</v>
      </c>
      <c r="K949">
        <v>0</v>
      </c>
      <c r="L949">
        <v>0</v>
      </c>
      <c r="M949">
        <v>96.12</v>
      </c>
      <c r="N949" s="35"/>
      <c r="O949" s="35"/>
      <c r="P949" s="34"/>
      <c r="Q949" s="34"/>
      <c r="R949" s="34"/>
      <c r="S949" s="34"/>
      <c r="T949" s="34"/>
      <c r="U949" s="34"/>
    </row>
    <row r="950" spans="1:21">
      <c r="A950" t="s">
        <v>960</v>
      </c>
      <c r="B950" s="1">
        <v>0.16983796296296297</v>
      </c>
      <c r="C950" s="1">
        <v>0.11098379629629629</v>
      </c>
      <c r="D950" s="1">
        <v>5.2106481481481483E-2</v>
      </c>
      <c r="E950" s="1">
        <v>6.7476851851851856E-3</v>
      </c>
      <c r="F950">
        <v>32</v>
      </c>
      <c r="G950">
        <v>201</v>
      </c>
      <c r="H950">
        <v>338</v>
      </c>
      <c r="I950">
        <v>76</v>
      </c>
      <c r="J950">
        <v>0</v>
      </c>
      <c r="K950">
        <v>0</v>
      </c>
      <c r="L950">
        <v>0</v>
      </c>
      <c r="M950">
        <v>81.64</v>
      </c>
      <c r="N950" s="35"/>
      <c r="O950" s="35"/>
      <c r="P950" s="34"/>
      <c r="Q950" s="34"/>
      <c r="R950" s="34"/>
      <c r="S950" s="34"/>
      <c r="T950" s="34"/>
      <c r="U950" s="34"/>
    </row>
    <row r="951" spans="1:21">
      <c r="A951" t="s">
        <v>961</v>
      </c>
      <c r="B951" s="1">
        <v>0.35822916666666665</v>
      </c>
      <c r="C951" s="1">
        <v>0.21861111111111112</v>
      </c>
      <c r="D951" s="1">
        <v>9.3599537037037037E-2</v>
      </c>
      <c r="E951" s="1">
        <v>4.6006944444444448E-2</v>
      </c>
      <c r="F951">
        <v>13</v>
      </c>
      <c r="G951">
        <v>285</v>
      </c>
      <c r="H951">
        <v>0</v>
      </c>
      <c r="I951">
        <v>0</v>
      </c>
      <c r="J951">
        <v>0</v>
      </c>
      <c r="K951">
        <v>0</v>
      </c>
      <c r="L951">
        <v>0</v>
      </c>
      <c r="N951" s="35"/>
      <c r="O951" s="35"/>
      <c r="P951" s="34"/>
      <c r="Q951" s="34"/>
      <c r="R951" s="34"/>
      <c r="S951" s="34"/>
      <c r="T951" s="34"/>
      <c r="U951" s="34"/>
    </row>
    <row r="952" spans="1:21">
      <c r="A952" t="s">
        <v>962</v>
      </c>
      <c r="B952" s="1">
        <v>0.21056712962962965</v>
      </c>
      <c r="C952" s="1">
        <v>0.1230787037037037</v>
      </c>
      <c r="D952" s="1">
        <v>6.8946759259259263E-2</v>
      </c>
      <c r="E952" s="1">
        <v>1.8518518518518521E-2</v>
      </c>
      <c r="F952">
        <v>62</v>
      </c>
      <c r="G952">
        <v>355</v>
      </c>
      <c r="H952">
        <v>0</v>
      </c>
      <c r="I952">
        <v>0</v>
      </c>
      <c r="J952">
        <v>0</v>
      </c>
      <c r="K952">
        <v>0</v>
      </c>
      <c r="L952">
        <v>0</v>
      </c>
      <c r="N952" s="35"/>
      <c r="O952" s="35"/>
      <c r="P952" s="34"/>
      <c r="Q952" s="34"/>
      <c r="R952" s="34"/>
      <c r="S952" s="34"/>
      <c r="T952" s="34"/>
      <c r="U952" s="34"/>
    </row>
    <row r="953" spans="1:21">
      <c r="A953" t="s">
        <v>963</v>
      </c>
      <c r="B953" s="1">
        <v>2.6701388888888889E-2</v>
      </c>
      <c r="C953" s="1">
        <v>2.5775462962962962E-2</v>
      </c>
      <c r="D953" s="1">
        <v>2.6620370370370372E-4</v>
      </c>
      <c r="E953" s="1">
        <v>6.4814814814814813E-4</v>
      </c>
      <c r="F953">
        <v>18</v>
      </c>
      <c r="G953">
        <v>73</v>
      </c>
      <c r="H953">
        <v>761</v>
      </c>
      <c r="I953">
        <v>122</v>
      </c>
      <c r="J953">
        <v>0</v>
      </c>
      <c r="K953">
        <v>0</v>
      </c>
      <c r="L953">
        <v>0</v>
      </c>
      <c r="M953">
        <v>86.18</v>
      </c>
      <c r="N953" s="35"/>
      <c r="O953" s="35"/>
      <c r="P953" s="34"/>
      <c r="Q953" s="34"/>
      <c r="R953" s="34"/>
      <c r="S953" s="34"/>
      <c r="T953" s="34"/>
      <c r="U953" s="34"/>
    </row>
    <row r="954" spans="1:21">
      <c r="A954" t="s">
        <v>964</v>
      </c>
      <c r="B954" s="1">
        <v>0.71271990740740743</v>
      </c>
      <c r="C954" s="1">
        <v>0.55653935185185188</v>
      </c>
      <c r="D954" s="1">
        <v>0.10583333333333333</v>
      </c>
      <c r="E954" s="1">
        <v>5.033564814814815E-2</v>
      </c>
      <c r="F954">
        <v>97</v>
      </c>
      <c r="G954">
        <v>1306</v>
      </c>
      <c r="H954">
        <v>505</v>
      </c>
      <c r="I954">
        <v>132</v>
      </c>
      <c r="J954">
        <v>0</v>
      </c>
      <c r="K954">
        <v>0</v>
      </c>
      <c r="L954">
        <v>0</v>
      </c>
      <c r="M954">
        <v>79.28</v>
      </c>
      <c r="N954" s="35"/>
      <c r="O954" s="35"/>
      <c r="P954" s="34"/>
      <c r="Q954" s="34"/>
      <c r="R954" s="34"/>
      <c r="S954" s="34"/>
      <c r="T954" s="34"/>
      <c r="U954" s="34"/>
    </row>
    <row r="955" spans="1:21">
      <c r="A955" t="s">
        <v>965</v>
      </c>
      <c r="B955" s="1">
        <v>0.24201388888888889</v>
      </c>
      <c r="C955" s="1">
        <v>0.21116898148148147</v>
      </c>
      <c r="D955" s="1">
        <v>1.6759259259259258E-2</v>
      </c>
      <c r="E955" s="1">
        <v>1.4085648148148151E-2</v>
      </c>
      <c r="F955">
        <v>24</v>
      </c>
      <c r="G955">
        <v>364</v>
      </c>
      <c r="H955">
        <v>0</v>
      </c>
      <c r="I955">
        <v>0</v>
      </c>
      <c r="J955">
        <v>12.12</v>
      </c>
      <c r="K955">
        <v>0</v>
      </c>
      <c r="L955">
        <v>0</v>
      </c>
      <c r="N955" s="35"/>
      <c r="O955" s="35"/>
      <c r="P955" s="34"/>
      <c r="Q955" s="34"/>
      <c r="R955" s="34"/>
      <c r="S955" s="34"/>
      <c r="T955" s="34"/>
      <c r="U955" s="34"/>
    </row>
    <row r="956" spans="1:21">
      <c r="A956" t="s">
        <v>966</v>
      </c>
      <c r="B956" s="1">
        <v>0.30003472222222222</v>
      </c>
      <c r="C956" s="1">
        <v>0.18061342592592591</v>
      </c>
      <c r="D956" s="1">
        <v>2.7094907407407404E-2</v>
      </c>
      <c r="E956" s="1">
        <v>9.2326388888888888E-2</v>
      </c>
      <c r="F956">
        <v>15</v>
      </c>
      <c r="G956">
        <v>345</v>
      </c>
      <c r="H956">
        <v>197</v>
      </c>
      <c r="I956">
        <v>4</v>
      </c>
      <c r="J956">
        <v>0</v>
      </c>
      <c r="K956">
        <v>0</v>
      </c>
      <c r="L956">
        <v>0</v>
      </c>
      <c r="M956">
        <v>98.01</v>
      </c>
      <c r="N956" s="35"/>
      <c r="O956" s="35"/>
      <c r="P956" s="34"/>
      <c r="Q956" s="34"/>
      <c r="R956" s="34"/>
      <c r="S956" s="34"/>
      <c r="T956" s="34"/>
      <c r="U956" s="34"/>
    </row>
    <row r="957" spans="1:21">
      <c r="A957" t="s">
        <v>967</v>
      </c>
      <c r="B957" s="1">
        <v>2.7372685185185184E-2</v>
      </c>
      <c r="C957" s="1">
        <v>1.5995370370370372E-2</v>
      </c>
      <c r="D957" s="1">
        <v>2.8356481481481479E-3</v>
      </c>
      <c r="E957" s="1">
        <v>8.5300925925925926E-3</v>
      </c>
      <c r="F957">
        <v>31</v>
      </c>
      <c r="G957">
        <v>61</v>
      </c>
      <c r="H957">
        <v>179</v>
      </c>
      <c r="I957">
        <v>4</v>
      </c>
      <c r="J957">
        <v>0</v>
      </c>
      <c r="K957">
        <v>0</v>
      </c>
      <c r="L957">
        <v>0</v>
      </c>
      <c r="M957">
        <v>97.81</v>
      </c>
      <c r="N957" s="35"/>
      <c r="O957" s="35"/>
      <c r="P957" s="34"/>
      <c r="Q957" s="34"/>
      <c r="R957" s="34"/>
      <c r="S957" s="34"/>
      <c r="T957" s="34"/>
      <c r="U957" s="34"/>
    </row>
    <row r="958" spans="1:21">
      <c r="A958" t="s">
        <v>968</v>
      </c>
      <c r="B958" s="1">
        <v>0.49822916666666667</v>
      </c>
      <c r="C958" s="1">
        <v>0.30629629629629629</v>
      </c>
      <c r="D958" s="1">
        <v>0.18484953703703702</v>
      </c>
      <c r="E958" s="1">
        <v>7.0717592592592594E-3</v>
      </c>
      <c r="F958">
        <v>16</v>
      </c>
      <c r="G958">
        <v>873</v>
      </c>
      <c r="H958">
        <v>482</v>
      </c>
      <c r="I958">
        <v>11</v>
      </c>
      <c r="J958">
        <v>11.62</v>
      </c>
      <c r="K958">
        <v>8</v>
      </c>
      <c r="L958">
        <v>0.1</v>
      </c>
      <c r="M958">
        <v>97.77</v>
      </c>
      <c r="N958" s="35"/>
      <c r="O958" s="35"/>
      <c r="P958" s="34"/>
      <c r="Q958" s="34"/>
      <c r="R958" s="34"/>
      <c r="S958" s="34"/>
      <c r="T958" s="34"/>
      <c r="U958" s="34"/>
    </row>
    <row r="959" spans="1:21">
      <c r="A959" t="s">
        <v>969</v>
      </c>
      <c r="B959" s="1">
        <v>0.59550925925925924</v>
      </c>
      <c r="C959" s="1">
        <v>0.30494212962962963</v>
      </c>
      <c r="D959" s="1">
        <v>4.0625000000000001E-2</v>
      </c>
      <c r="E959" s="1">
        <v>0.24991898148148148</v>
      </c>
      <c r="F959">
        <v>41</v>
      </c>
      <c r="G959">
        <v>695</v>
      </c>
      <c r="H959">
        <v>364</v>
      </c>
      <c r="I959">
        <v>10</v>
      </c>
      <c r="J959">
        <v>0</v>
      </c>
      <c r="K959">
        <v>0</v>
      </c>
      <c r="L959">
        <v>0</v>
      </c>
      <c r="M959">
        <v>97.33</v>
      </c>
      <c r="N959" s="35"/>
      <c r="O959" s="35"/>
      <c r="P959" s="34"/>
      <c r="Q959" s="34"/>
      <c r="R959" s="34"/>
      <c r="S959" s="34"/>
      <c r="T959" s="34"/>
      <c r="U959" s="34"/>
    </row>
    <row r="960" spans="1:21">
      <c r="A960" t="s">
        <v>970</v>
      </c>
      <c r="B960" s="1">
        <v>0.4724652777777778</v>
      </c>
      <c r="C960" s="1">
        <v>0.26534722222222223</v>
      </c>
      <c r="D960" s="1">
        <v>0.12193287037037037</v>
      </c>
      <c r="E960" s="1">
        <v>8.5185185185185183E-2</v>
      </c>
      <c r="F960">
        <v>25</v>
      </c>
      <c r="G960">
        <v>495</v>
      </c>
      <c r="H960">
        <v>0</v>
      </c>
      <c r="I960">
        <v>0</v>
      </c>
      <c r="J960">
        <v>0</v>
      </c>
      <c r="K960">
        <v>0</v>
      </c>
      <c r="L960">
        <v>0</v>
      </c>
      <c r="N960" s="35"/>
      <c r="O960" s="35"/>
      <c r="P960" s="34"/>
      <c r="Q960" s="34"/>
      <c r="R960" s="34"/>
      <c r="S960" s="34"/>
      <c r="T960" s="34"/>
      <c r="U960" s="34"/>
    </row>
    <row r="961" spans="1:21">
      <c r="A961" t="s">
        <v>971</v>
      </c>
      <c r="B961" s="1">
        <v>0.33344907407407409</v>
      </c>
      <c r="C961" s="1">
        <v>0.16060185185185186</v>
      </c>
      <c r="D961" s="1">
        <v>6.5706018518518525E-2</v>
      </c>
      <c r="E961" s="1">
        <v>0.10712962962962963</v>
      </c>
      <c r="F961">
        <v>48</v>
      </c>
      <c r="G961">
        <v>497</v>
      </c>
      <c r="H961">
        <v>108</v>
      </c>
      <c r="I961">
        <v>0</v>
      </c>
      <c r="J961">
        <v>0</v>
      </c>
      <c r="K961">
        <v>0</v>
      </c>
      <c r="L961">
        <v>0</v>
      </c>
      <c r="M961">
        <v>100</v>
      </c>
      <c r="N961" s="35"/>
      <c r="O961" s="35"/>
      <c r="P961" s="34"/>
      <c r="Q961" s="34"/>
      <c r="R961" s="34"/>
      <c r="S961" s="34"/>
      <c r="T961" s="34"/>
      <c r="U961" s="34"/>
    </row>
    <row r="962" spans="1:21">
      <c r="A962" t="s">
        <v>972</v>
      </c>
      <c r="B962" s="1">
        <v>0.37331018518518522</v>
      </c>
      <c r="C962" s="1">
        <v>0.2949074074074074</v>
      </c>
      <c r="D962" s="1">
        <v>5.3564814814814815E-2</v>
      </c>
      <c r="E962" s="1">
        <v>2.4814814814814817E-2</v>
      </c>
      <c r="F962">
        <v>51</v>
      </c>
      <c r="G962">
        <v>663</v>
      </c>
      <c r="H962">
        <v>540</v>
      </c>
      <c r="I962">
        <v>11</v>
      </c>
      <c r="J962">
        <v>0</v>
      </c>
      <c r="K962">
        <v>0</v>
      </c>
      <c r="L962">
        <v>0</v>
      </c>
      <c r="M962">
        <v>98</v>
      </c>
      <c r="N962" s="35"/>
      <c r="O962" s="35"/>
      <c r="P962" s="34"/>
      <c r="Q962" s="34"/>
      <c r="R962" s="34"/>
      <c r="S962" s="34"/>
      <c r="T962" s="34"/>
      <c r="U962" s="34"/>
    </row>
    <row r="963" spans="1:21">
      <c r="A963" t="s">
        <v>973</v>
      </c>
      <c r="B963" s="1">
        <v>0.12791666666666665</v>
      </c>
      <c r="C963" s="1">
        <v>0.1169675925925926</v>
      </c>
      <c r="D963" s="1">
        <v>4.7685185185185183E-3</v>
      </c>
      <c r="E963" s="1">
        <v>6.168981481481481E-3</v>
      </c>
      <c r="F963">
        <v>25</v>
      </c>
      <c r="G963">
        <v>185</v>
      </c>
      <c r="H963">
        <v>0</v>
      </c>
      <c r="I963">
        <v>0</v>
      </c>
      <c r="J963">
        <v>0</v>
      </c>
      <c r="K963">
        <v>0</v>
      </c>
      <c r="L963">
        <v>0</v>
      </c>
      <c r="N963" s="35"/>
      <c r="O963" s="35"/>
      <c r="P963" s="34"/>
      <c r="Q963" s="34"/>
      <c r="R963" s="34"/>
      <c r="S963" s="34"/>
      <c r="T963" s="34"/>
      <c r="U963" s="34"/>
    </row>
    <row r="964" spans="1:21">
      <c r="A964" t="s">
        <v>974</v>
      </c>
      <c r="B964" s="1">
        <v>0</v>
      </c>
      <c r="C964" s="1">
        <v>0</v>
      </c>
      <c r="D964" s="1">
        <v>0</v>
      </c>
      <c r="E964" s="1">
        <v>0</v>
      </c>
      <c r="F964">
        <v>0</v>
      </c>
      <c r="G964">
        <v>0</v>
      </c>
      <c r="H964">
        <v>215</v>
      </c>
      <c r="I964">
        <v>9</v>
      </c>
      <c r="J964">
        <v>0</v>
      </c>
      <c r="K964">
        <v>0</v>
      </c>
      <c r="L964">
        <v>0</v>
      </c>
      <c r="M964">
        <v>95.98</v>
      </c>
      <c r="N964" s="35"/>
      <c r="O964" s="35"/>
      <c r="P964" s="34"/>
      <c r="Q964" s="34"/>
      <c r="R964" s="34"/>
      <c r="S964" s="34"/>
      <c r="T964" s="34"/>
      <c r="U964" s="34"/>
    </row>
    <row r="965" spans="1:21">
      <c r="A965" t="s">
        <v>975</v>
      </c>
      <c r="B965" s="1">
        <v>1.5821759259259261E-2</v>
      </c>
      <c r="C965" s="1">
        <v>1.4652777777777778E-2</v>
      </c>
      <c r="D965" s="1">
        <v>0</v>
      </c>
      <c r="E965" s="1">
        <v>1.1574074074074073E-3</v>
      </c>
      <c r="F965">
        <v>7</v>
      </c>
      <c r="G965">
        <v>33</v>
      </c>
      <c r="H965">
        <v>201</v>
      </c>
      <c r="I965">
        <v>29</v>
      </c>
      <c r="J965">
        <v>0</v>
      </c>
      <c r="K965">
        <v>0</v>
      </c>
      <c r="L965">
        <v>0</v>
      </c>
      <c r="M965">
        <v>87.39</v>
      </c>
      <c r="N965" s="35"/>
      <c r="O965" s="35"/>
      <c r="P965" s="34"/>
      <c r="Q965" s="34"/>
      <c r="R965" s="34"/>
      <c r="S965" s="34"/>
      <c r="T965" s="34"/>
      <c r="U965" s="34"/>
    </row>
    <row r="966" spans="1:21">
      <c r="A966" t="s">
        <v>976</v>
      </c>
      <c r="B966" s="1">
        <v>0.93335648148148154</v>
      </c>
      <c r="C966" s="1">
        <v>0.60032407407407407</v>
      </c>
      <c r="D966" s="1">
        <v>0.25891203703703702</v>
      </c>
      <c r="E966" s="1">
        <v>7.4108796296296298E-2</v>
      </c>
      <c r="F966">
        <v>87</v>
      </c>
      <c r="G966">
        <v>812</v>
      </c>
      <c r="H966">
        <v>593</v>
      </c>
      <c r="I966">
        <v>63</v>
      </c>
      <c r="J966">
        <v>0</v>
      </c>
      <c r="K966">
        <v>0</v>
      </c>
      <c r="L966">
        <v>0</v>
      </c>
      <c r="M966">
        <v>90.4</v>
      </c>
      <c r="N966" s="35"/>
      <c r="O966" s="35"/>
      <c r="P966" s="34"/>
      <c r="Q966" s="34"/>
      <c r="R966" s="34"/>
      <c r="S966" s="34"/>
      <c r="T966" s="34"/>
      <c r="U966" s="34"/>
    </row>
    <row r="967" spans="1:21">
      <c r="A967" t="s">
        <v>977</v>
      </c>
      <c r="B967" s="1">
        <v>0.36878472222222225</v>
      </c>
      <c r="C967" s="1">
        <v>0.32833333333333331</v>
      </c>
      <c r="D967" s="1">
        <v>3.5949074074074071E-2</v>
      </c>
      <c r="E967" s="1">
        <v>4.4907407407407405E-3</v>
      </c>
      <c r="F967">
        <v>116</v>
      </c>
      <c r="G967">
        <v>315</v>
      </c>
      <c r="H967">
        <v>144</v>
      </c>
      <c r="I967">
        <v>2</v>
      </c>
      <c r="J967">
        <v>0</v>
      </c>
      <c r="K967">
        <v>0</v>
      </c>
      <c r="L967">
        <v>0</v>
      </c>
      <c r="M967">
        <v>98.63</v>
      </c>
      <c r="N967" s="35"/>
      <c r="O967" s="35"/>
      <c r="P967" s="34"/>
      <c r="Q967" s="34"/>
      <c r="R967" s="34"/>
      <c r="S967" s="34"/>
      <c r="T967" s="34"/>
      <c r="U967" s="34"/>
    </row>
    <row r="968" spans="1:21">
      <c r="A968" t="s">
        <v>978</v>
      </c>
      <c r="B968" s="1">
        <v>0.10849537037037038</v>
      </c>
      <c r="C968" s="1">
        <v>0.10366898148148147</v>
      </c>
      <c r="D968" s="1">
        <v>4.8148148148148152E-3</v>
      </c>
      <c r="E968" s="1">
        <v>0</v>
      </c>
      <c r="F968">
        <v>19</v>
      </c>
      <c r="G968">
        <v>585</v>
      </c>
      <c r="H968">
        <v>1004</v>
      </c>
      <c r="I968">
        <v>8</v>
      </c>
      <c r="J968">
        <v>9.5299999999999994</v>
      </c>
      <c r="K968">
        <v>9.1999999999999993</v>
      </c>
      <c r="L968">
        <v>0.05</v>
      </c>
      <c r="M968">
        <v>99.21</v>
      </c>
      <c r="N968" s="35"/>
      <c r="O968" s="35"/>
      <c r="P968" s="34"/>
      <c r="Q968" s="34"/>
      <c r="R968" s="34"/>
      <c r="S968" s="34"/>
      <c r="T968" s="34"/>
      <c r="U968" s="34"/>
    </row>
    <row r="969" spans="1:21">
      <c r="A969" t="s">
        <v>979</v>
      </c>
      <c r="B969" s="1">
        <v>0.34658564814814818</v>
      </c>
      <c r="C969" s="1">
        <v>0.18856481481481482</v>
      </c>
      <c r="D969" s="1">
        <v>6.9699074074074066E-2</v>
      </c>
      <c r="E969" s="1">
        <v>8.8310185185185186E-2</v>
      </c>
      <c r="F969">
        <v>19</v>
      </c>
      <c r="G969">
        <v>415</v>
      </c>
      <c r="H969">
        <v>243</v>
      </c>
      <c r="I969">
        <v>3</v>
      </c>
      <c r="J969">
        <v>0</v>
      </c>
      <c r="K969">
        <v>0</v>
      </c>
      <c r="L969">
        <v>0</v>
      </c>
      <c r="M969">
        <v>98.78</v>
      </c>
      <c r="N969" s="35"/>
      <c r="O969" s="35"/>
      <c r="P969" s="34"/>
      <c r="Q969" s="34"/>
      <c r="R969" s="34"/>
      <c r="S969" s="34"/>
      <c r="T969" s="34"/>
      <c r="U969" s="34"/>
    </row>
    <row r="970" spans="1:21">
      <c r="A970" t="s">
        <v>980</v>
      </c>
      <c r="B970" s="1">
        <v>2.9664351851851855E-2</v>
      </c>
      <c r="C970" s="1">
        <v>2.1898148148148149E-2</v>
      </c>
      <c r="D970" s="1">
        <v>6.4467592592592597E-3</v>
      </c>
      <c r="E970" s="1">
        <v>1.3078703703703705E-3</v>
      </c>
      <c r="F970">
        <v>9</v>
      </c>
      <c r="G970">
        <v>99</v>
      </c>
      <c r="H970">
        <v>257</v>
      </c>
      <c r="I970">
        <v>5</v>
      </c>
      <c r="J970">
        <v>0</v>
      </c>
      <c r="K970">
        <v>0</v>
      </c>
      <c r="L970">
        <v>0</v>
      </c>
      <c r="M970">
        <v>98.09</v>
      </c>
      <c r="N970" s="35"/>
      <c r="O970" s="35"/>
      <c r="P970" s="34"/>
      <c r="Q970" s="34"/>
      <c r="R970" s="34"/>
      <c r="S970" s="34"/>
      <c r="T970" s="34"/>
      <c r="U970" s="34"/>
    </row>
    <row r="971" spans="1:21">
      <c r="A971" t="s">
        <v>981</v>
      </c>
      <c r="B971" s="1">
        <v>0.11300925925925925</v>
      </c>
      <c r="C971" s="1">
        <v>8.6030092592592589E-2</v>
      </c>
      <c r="D971" s="1">
        <v>1.2488425925925925E-2</v>
      </c>
      <c r="E971" s="1">
        <v>1.4479166666666668E-2</v>
      </c>
      <c r="F971">
        <v>10</v>
      </c>
      <c r="G971">
        <v>227</v>
      </c>
      <c r="H971">
        <v>309</v>
      </c>
      <c r="I971">
        <v>4</v>
      </c>
      <c r="J971">
        <v>0</v>
      </c>
      <c r="K971">
        <v>0</v>
      </c>
      <c r="L971">
        <v>0</v>
      </c>
      <c r="M971">
        <v>98.72</v>
      </c>
      <c r="N971" s="35"/>
      <c r="O971" s="35"/>
      <c r="P971" s="34"/>
      <c r="Q971" s="34"/>
      <c r="R971" s="34"/>
      <c r="S971" s="34"/>
      <c r="T971" s="34"/>
      <c r="U971" s="34"/>
    </row>
    <row r="972" spans="1:21">
      <c r="A972" t="s">
        <v>982</v>
      </c>
      <c r="B972" s="1">
        <v>5.5486111111111104E-2</v>
      </c>
      <c r="C972" s="1">
        <v>4.9560185185185186E-2</v>
      </c>
      <c r="D972" s="1">
        <v>1.8750000000000001E-3</v>
      </c>
      <c r="E972" s="1">
        <v>4.0277777777777777E-3</v>
      </c>
      <c r="F972">
        <v>15</v>
      </c>
      <c r="G972">
        <v>223</v>
      </c>
      <c r="H972">
        <v>121</v>
      </c>
      <c r="I972">
        <v>19</v>
      </c>
      <c r="J972">
        <v>0</v>
      </c>
      <c r="K972">
        <v>0</v>
      </c>
      <c r="L972">
        <v>0</v>
      </c>
      <c r="M972">
        <v>86.43</v>
      </c>
      <c r="N972" s="35"/>
      <c r="O972" s="35"/>
      <c r="P972" s="34"/>
      <c r="Q972" s="34"/>
      <c r="R972" s="34"/>
      <c r="S972" s="34"/>
      <c r="T972" s="34"/>
      <c r="U972" s="34"/>
    </row>
    <row r="973" spans="1:21">
      <c r="A973" t="s">
        <v>983</v>
      </c>
      <c r="B973" s="1">
        <v>0.39459490740740738</v>
      </c>
      <c r="C973" s="1">
        <v>0.28763888888888889</v>
      </c>
      <c r="D973" s="1">
        <v>5.0428240740740739E-2</v>
      </c>
      <c r="E973" s="1">
        <v>5.65162037037037E-2</v>
      </c>
      <c r="F973">
        <v>63</v>
      </c>
      <c r="G973">
        <v>713</v>
      </c>
      <c r="H973">
        <v>656</v>
      </c>
      <c r="I973">
        <v>43</v>
      </c>
      <c r="J973">
        <v>0</v>
      </c>
      <c r="K973">
        <v>0</v>
      </c>
      <c r="L973">
        <v>0</v>
      </c>
      <c r="M973">
        <v>93.85</v>
      </c>
      <c r="N973" s="35"/>
      <c r="O973" s="35"/>
      <c r="P973" s="34"/>
      <c r="Q973" s="34"/>
      <c r="R973" s="34"/>
      <c r="S973" s="34"/>
      <c r="T973" s="34"/>
      <c r="U973" s="34"/>
    </row>
    <row r="974" spans="1:21">
      <c r="A974" t="s">
        <v>984</v>
      </c>
      <c r="B974" s="1">
        <v>0.57555555555555549</v>
      </c>
      <c r="C974" s="1">
        <v>0.41731481481481486</v>
      </c>
      <c r="D974" s="1">
        <v>5.2974537037037035E-2</v>
      </c>
      <c r="E974" s="1">
        <v>0.10526620370370371</v>
      </c>
      <c r="F974">
        <v>83</v>
      </c>
      <c r="G974">
        <v>925</v>
      </c>
      <c r="H974">
        <v>777</v>
      </c>
      <c r="I974">
        <v>89</v>
      </c>
      <c r="J974">
        <v>0</v>
      </c>
      <c r="K974">
        <v>0</v>
      </c>
      <c r="L974">
        <v>0</v>
      </c>
      <c r="M974">
        <v>89.72</v>
      </c>
      <c r="N974" s="35"/>
      <c r="O974" s="35"/>
      <c r="P974" s="34"/>
      <c r="Q974" s="34"/>
      <c r="R974" s="34"/>
      <c r="S974" s="34"/>
      <c r="T974" s="34"/>
      <c r="U974" s="34"/>
    </row>
    <row r="975" spans="1:21">
      <c r="A975" t="s">
        <v>985</v>
      </c>
      <c r="B975" s="1">
        <v>0.43056712962962962</v>
      </c>
      <c r="C975" s="1">
        <v>8.6689814814814817E-2</v>
      </c>
      <c r="D975" s="1">
        <v>6.2511574074074081E-2</v>
      </c>
      <c r="E975" s="1">
        <v>0.28136574074074078</v>
      </c>
      <c r="F975">
        <v>23</v>
      </c>
      <c r="G975">
        <v>354</v>
      </c>
      <c r="H975">
        <v>583</v>
      </c>
      <c r="I975">
        <v>44</v>
      </c>
      <c r="J975">
        <v>0</v>
      </c>
      <c r="K975">
        <v>0</v>
      </c>
      <c r="L975">
        <v>0</v>
      </c>
      <c r="M975">
        <v>92.98</v>
      </c>
      <c r="N975" s="35"/>
      <c r="O975" s="35"/>
      <c r="P975" s="34"/>
      <c r="Q975" s="34"/>
      <c r="R975" s="34"/>
      <c r="S975" s="34"/>
      <c r="T975" s="34"/>
      <c r="U975" s="34"/>
    </row>
    <row r="976" spans="1:21">
      <c r="A976" t="s">
        <v>986</v>
      </c>
      <c r="B976" s="1">
        <v>0.48863425925925924</v>
      </c>
      <c r="C976" s="1">
        <v>0.42682870370370374</v>
      </c>
      <c r="D976" s="1">
        <v>1.9085648148148147E-2</v>
      </c>
      <c r="E976" s="1">
        <v>4.2708333333333327E-2</v>
      </c>
      <c r="F976">
        <v>102</v>
      </c>
      <c r="G976">
        <v>1116</v>
      </c>
      <c r="H976">
        <v>453</v>
      </c>
      <c r="I976">
        <v>5</v>
      </c>
      <c r="J976">
        <v>0</v>
      </c>
      <c r="K976">
        <v>0</v>
      </c>
      <c r="L976">
        <v>0</v>
      </c>
      <c r="M976">
        <v>98.91</v>
      </c>
      <c r="N976" s="35"/>
      <c r="O976" s="35"/>
      <c r="P976" s="34"/>
      <c r="Q976" s="34"/>
      <c r="R976" s="34"/>
      <c r="S976" s="34"/>
      <c r="T976" s="34"/>
      <c r="U976" s="34"/>
    </row>
    <row r="977" spans="1:21">
      <c r="A977" t="s">
        <v>987</v>
      </c>
      <c r="B977" s="1">
        <v>0.40971064814814812</v>
      </c>
      <c r="C977" s="1">
        <v>0.2751851851851852</v>
      </c>
      <c r="D977" s="1">
        <v>0.11409722222222222</v>
      </c>
      <c r="E977" s="1">
        <v>2.0405092592592593E-2</v>
      </c>
      <c r="F977">
        <v>52</v>
      </c>
      <c r="G977">
        <v>294</v>
      </c>
      <c r="H977">
        <v>0</v>
      </c>
      <c r="I977">
        <v>0</v>
      </c>
      <c r="J977">
        <v>0</v>
      </c>
      <c r="K977">
        <v>0</v>
      </c>
      <c r="L977">
        <v>0</v>
      </c>
      <c r="N977" s="35"/>
      <c r="O977" s="35"/>
      <c r="P977" s="34"/>
      <c r="Q977" s="34"/>
      <c r="R977" s="34"/>
      <c r="S977" s="34"/>
      <c r="T977" s="34"/>
      <c r="U977" s="34"/>
    </row>
    <row r="978" spans="1:21">
      <c r="A978" t="s">
        <v>988</v>
      </c>
      <c r="B978" s="1">
        <v>0.14201388888888888</v>
      </c>
      <c r="C978" s="1">
        <v>6.7766203703703703E-2</v>
      </c>
      <c r="D978" s="1">
        <v>7.1087962962962964E-2</v>
      </c>
      <c r="E978" s="1">
        <v>3.1481481481481482E-3</v>
      </c>
      <c r="F978">
        <v>12</v>
      </c>
      <c r="G978">
        <v>122</v>
      </c>
      <c r="H978">
        <v>251</v>
      </c>
      <c r="I978">
        <v>9</v>
      </c>
      <c r="J978">
        <v>0</v>
      </c>
      <c r="K978">
        <v>0</v>
      </c>
      <c r="L978">
        <v>0</v>
      </c>
      <c r="M978">
        <v>96.54</v>
      </c>
      <c r="N978" s="35"/>
      <c r="O978" s="35"/>
      <c r="P978" s="34"/>
      <c r="Q978" s="34"/>
      <c r="R978" s="34"/>
      <c r="S978" s="34"/>
      <c r="T978" s="34"/>
      <c r="U978" s="34"/>
    </row>
    <row r="979" spans="1:21">
      <c r="A979" t="s">
        <v>989</v>
      </c>
      <c r="B979" s="1">
        <v>0.42697916666666669</v>
      </c>
      <c r="C979" s="1">
        <v>0.30857638888888889</v>
      </c>
      <c r="D979" s="1">
        <v>4.5636574074074072E-2</v>
      </c>
      <c r="E979" s="1">
        <v>7.2743055555555561E-2</v>
      </c>
      <c r="F979">
        <v>39</v>
      </c>
      <c r="G979">
        <v>607</v>
      </c>
      <c r="H979">
        <v>300</v>
      </c>
      <c r="I979">
        <v>43</v>
      </c>
      <c r="J979">
        <v>0</v>
      </c>
      <c r="K979">
        <v>0</v>
      </c>
      <c r="L979">
        <v>0</v>
      </c>
      <c r="M979">
        <v>87.46</v>
      </c>
      <c r="N979" s="35"/>
      <c r="O979" s="35"/>
      <c r="P979" s="34"/>
      <c r="Q979" s="34"/>
      <c r="R979" s="34"/>
      <c r="S979" s="34"/>
      <c r="T979" s="34"/>
      <c r="U979" s="34"/>
    </row>
    <row r="980" spans="1:21">
      <c r="A980" t="s">
        <v>990</v>
      </c>
      <c r="B980" s="1">
        <v>0.70827546296296295</v>
      </c>
      <c r="C980" s="1">
        <v>0.47135416666666669</v>
      </c>
      <c r="D980" s="1">
        <v>6.8043981481481483E-2</v>
      </c>
      <c r="E980" s="1">
        <v>0.16886574074074076</v>
      </c>
      <c r="F980">
        <v>72</v>
      </c>
      <c r="G980">
        <v>1358</v>
      </c>
      <c r="H980">
        <v>450</v>
      </c>
      <c r="I980">
        <v>31</v>
      </c>
      <c r="J980">
        <v>0</v>
      </c>
      <c r="K980">
        <v>0</v>
      </c>
      <c r="L980">
        <v>0</v>
      </c>
      <c r="M980">
        <v>93.56</v>
      </c>
      <c r="N980" s="35"/>
      <c r="O980" s="35"/>
      <c r="P980" s="34"/>
      <c r="Q980" s="34"/>
      <c r="R980" s="34"/>
      <c r="S980" s="34"/>
      <c r="T980" s="34"/>
      <c r="U980" s="34"/>
    </row>
    <row r="981" spans="1:21">
      <c r="A981" t="s">
        <v>991</v>
      </c>
      <c r="B981" s="10">
        <v>1.7961574074074074</v>
      </c>
      <c r="C981" s="1">
        <v>0.55335648148148142</v>
      </c>
      <c r="D981" s="1">
        <v>0.87517361111111114</v>
      </c>
      <c r="E981" s="1">
        <v>0.36761574074074077</v>
      </c>
      <c r="F981">
        <v>121</v>
      </c>
      <c r="G981">
        <v>2116</v>
      </c>
      <c r="H981">
        <v>835</v>
      </c>
      <c r="I981">
        <v>155</v>
      </c>
      <c r="J981">
        <v>0</v>
      </c>
      <c r="K981">
        <v>0</v>
      </c>
      <c r="L981">
        <v>0</v>
      </c>
      <c r="M981">
        <v>84.34</v>
      </c>
      <c r="N981" s="35"/>
      <c r="O981" s="35"/>
      <c r="P981" s="34"/>
      <c r="Q981" s="34"/>
      <c r="R981" s="34"/>
      <c r="S981" s="34"/>
      <c r="T981" s="34"/>
      <c r="U981" s="34"/>
    </row>
    <row r="982" spans="1:21">
      <c r="A982" t="s">
        <v>992</v>
      </c>
      <c r="B982" s="10">
        <v>1.2571759259259259</v>
      </c>
      <c r="C982" s="1">
        <v>0.63268518518518524</v>
      </c>
      <c r="D982" s="1">
        <v>2.7129629629629632E-2</v>
      </c>
      <c r="E982" s="1">
        <v>0.59734953703703708</v>
      </c>
      <c r="F982">
        <v>95</v>
      </c>
      <c r="G982">
        <v>915</v>
      </c>
      <c r="H982">
        <v>965</v>
      </c>
      <c r="I982">
        <v>86</v>
      </c>
      <c r="J982">
        <v>0</v>
      </c>
      <c r="K982">
        <v>0</v>
      </c>
      <c r="L982">
        <v>0</v>
      </c>
      <c r="M982">
        <v>91.82</v>
      </c>
      <c r="N982" s="35"/>
      <c r="O982" s="35"/>
      <c r="P982" s="34"/>
      <c r="Q982" s="34"/>
      <c r="R982" s="34"/>
      <c r="S982" s="34"/>
      <c r="T982" s="34"/>
      <c r="U982" s="34"/>
    </row>
    <row r="983" spans="1:21">
      <c r="A983" t="s">
        <v>993</v>
      </c>
      <c r="B983" s="1">
        <v>0</v>
      </c>
      <c r="C983" s="1">
        <v>0</v>
      </c>
      <c r="D983" s="1">
        <v>0</v>
      </c>
      <c r="E983" s="1">
        <v>0</v>
      </c>
      <c r="F983">
        <v>0</v>
      </c>
      <c r="G983">
        <v>0</v>
      </c>
      <c r="H983">
        <v>2</v>
      </c>
      <c r="I983">
        <v>0</v>
      </c>
      <c r="J983">
        <v>0</v>
      </c>
      <c r="K983">
        <v>0</v>
      </c>
      <c r="L983">
        <v>0</v>
      </c>
      <c r="M983">
        <v>100</v>
      </c>
      <c r="N983" s="35"/>
      <c r="O983" s="35"/>
      <c r="P983" s="34"/>
      <c r="Q983" s="34"/>
      <c r="R983" s="34"/>
      <c r="S983" s="34"/>
      <c r="T983" s="34"/>
      <c r="U983" s="34"/>
    </row>
    <row r="984" spans="1:21">
      <c r="A984" t="s">
        <v>994</v>
      </c>
      <c r="B984" s="1">
        <v>0.2663773148148148</v>
      </c>
      <c r="C984" s="1">
        <v>0.16150462962962964</v>
      </c>
      <c r="D984" s="1">
        <v>2.8356481481481479E-3</v>
      </c>
      <c r="E984" s="1">
        <v>0.10203703703703704</v>
      </c>
      <c r="F984">
        <v>14</v>
      </c>
      <c r="G984">
        <v>240</v>
      </c>
      <c r="H984">
        <v>0</v>
      </c>
      <c r="I984">
        <v>0</v>
      </c>
      <c r="J984">
        <v>0</v>
      </c>
      <c r="K984">
        <v>0</v>
      </c>
      <c r="L984">
        <v>0</v>
      </c>
      <c r="N984" s="35"/>
      <c r="O984" s="35"/>
      <c r="P984" s="34"/>
      <c r="Q984" s="34"/>
      <c r="R984" s="34"/>
      <c r="S984" s="34"/>
      <c r="T984" s="34"/>
      <c r="U984" s="34"/>
    </row>
    <row r="985" spans="1:21">
      <c r="A985" t="s">
        <v>995</v>
      </c>
      <c r="B985" s="1">
        <v>0.37921296296296297</v>
      </c>
      <c r="C985" s="1">
        <v>0.33391203703703703</v>
      </c>
      <c r="D985" s="1">
        <v>9.4444444444444445E-3</v>
      </c>
      <c r="E985" s="1">
        <v>3.5844907407407409E-2</v>
      </c>
      <c r="F985">
        <v>20</v>
      </c>
      <c r="G985">
        <v>287</v>
      </c>
      <c r="H985">
        <v>0</v>
      </c>
      <c r="I985">
        <v>0</v>
      </c>
      <c r="J985">
        <v>0</v>
      </c>
      <c r="K985">
        <v>0</v>
      </c>
      <c r="L985">
        <v>0</v>
      </c>
      <c r="N985" s="35"/>
      <c r="O985" s="35"/>
      <c r="P985" s="34"/>
      <c r="Q985" s="34"/>
      <c r="R985" s="34"/>
      <c r="S985" s="34"/>
      <c r="T985" s="34"/>
      <c r="U985" s="34"/>
    </row>
    <row r="986" spans="1:21">
      <c r="A986" t="s">
        <v>996</v>
      </c>
      <c r="B986" s="1">
        <v>0.32800925925925922</v>
      </c>
      <c r="C986" s="1">
        <v>9.5833333333333326E-2</v>
      </c>
      <c r="D986" s="1">
        <v>6.122685185185185E-3</v>
      </c>
      <c r="E986" s="1">
        <v>0.22603009259259257</v>
      </c>
      <c r="F986">
        <v>11</v>
      </c>
      <c r="G986">
        <v>210</v>
      </c>
      <c r="H986">
        <v>0</v>
      </c>
      <c r="I986">
        <v>0</v>
      </c>
      <c r="J986">
        <v>0</v>
      </c>
      <c r="K986">
        <v>0</v>
      </c>
      <c r="L986">
        <v>0</v>
      </c>
      <c r="N986" s="35"/>
      <c r="O986" s="35"/>
      <c r="P986" s="34"/>
      <c r="Q986" s="34"/>
      <c r="R986" s="34"/>
      <c r="S986" s="34"/>
      <c r="T986" s="34"/>
      <c r="U986" s="34"/>
    </row>
    <row r="987" spans="1:21">
      <c r="A987" t="s">
        <v>997</v>
      </c>
      <c r="B987" s="1">
        <v>0.12456018518518519</v>
      </c>
      <c r="C987" s="1">
        <v>9.2731481481481484E-2</v>
      </c>
      <c r="D987" s="1">
        <v>1.3263888888888889E-2</v>
      </c>
      <c r="E987" s="1">
        <v>1.8553240740740742E-2</v>
      </c>
      <c r="F987">
        <v>19</v>
      </c>
      <c r="G987">
        <v>239</v>
      </c>
      <c r="H987">
        <v>375</v>
      </c>
      <c r="I987">
        <v>72</v>
      </c>
      <c r="J987">
        <v>0</v>
      </c>
      <c r="K987">
        <v>0</v>
      </c>
      <c r="L987">
        <v>0</v>
      </c>
      <c r="M987">
        <v>83.89</v>
      </c>
      <c r="N987" s="35"/>
      <c r="O987" s="35"/>
      <c r="P987" s="34"/>
      <c r="Q987" s="34"/>
      <c r="R987" s="34"/>
      <c r="S987" s="34"/>
      <c r="T987" s="34"/>
      <c r="U987" s="34"/>
    </row>
    <row r="988" spans="1:21">
      <c r="A988" t="s">
        <v>998</v>
      </c>
      <c r="B988" s="1">
        <v>0.44386574074074076</v>
      </c>
      <c r="C988" s="1">
        <v>0.24645833333333333</v>
      </c>
      <c r="D988" s="1">
        <v>0.10711805555555555</v>
      </c>
      <c r="E988" s="1">
        <v>9.0277777777777776E-2</v>
      </c>
      <c r="F988">
        <v>109</v>
      </c>
      <c r="G988">
        <v>1103</v>
      </c>
      <c r="H988">
        <v>978</v>
      </c>
      <c r="I988">
        <v>52</v>
      </c>
      <c r="J988">
        <v>0</v>
      </c>
      <c r="K988">
        <v>0</v>
      </c>
      <c r="L988">
        <v>0</v>
      </c>
      <c r="M988">
        <v>94.95</v>
      </c>
      <c r="N988" s="35"/>
      <c r="O988" s="35"/>
      <c r="P988" s="34"/>
      <c r="Q988" s="34"/>
      <c r="R988" s="34"/>
      <c r="S988" s="34"/>
      <c r="T988" s="34"/>
      <c r="U988" s="34"/>
    </row>
    <row r="989" spans="1:21">
      <c r="A989" t="s">
        <v>999</v>
      </c>
      <c r="B989" s="1">
        <v>0.78937500000000005</v>
      </c>
      <c r="C989" s="1">
        <v>0.51975694444444442</v>
      </c>
      <c r="D989" s="1">
        <v>2.7592592592592596E-2</v>
      </c>
      <c r="E989" s="1">
        <v>0.24202546296296298</v>
      </c>
      <c r="F989">
        <v>31</v>
      </c>
      <c r="G989">
        <v>772</v>
      </c>
      <c r="H989">
        <v>89</v>
      </c>
      <c r="I989">
        <v>4</v>
      </c>
      <c r="J989">
        <v>0</v>
      </c>
      <c r="K989">
        <v>0</v>
      </c>
      <c r="L989">
        <v>0</v>
      </c>
      <c r="M989">
        <v>95.7</v>
      </c>
      <c r="N989" s="35"/>
      <c r="O989" s="35"/>
      <c r="P989" s="34"/>
      <c r="Q989" s="34"/>
      <c r="R989" s="34"/>
      <c r="S989" s="34"/>
      <c r="T989" s="34"/>
      <c r="U989" s="34"/>
    </row>
    <row r="990" spans="1:21">
      <c r="A990" t="s">
        <v>1000</v>
      </c>
      <c r="B990" s="1">
        <v>0.43306712962962962</v>
      </c>
      <c r="C990" s="1">
        <v>0.20020833333333332</v>
      </c>
      <c r="D990" s="1">
        <v>9.3726851851851853E-2</v>
      </c>
      <c r="E990" s="1">
        <v>0.13912037037037037</v>
      </c>
      <c r="F990">
        <v>38</v>
      </c>
      <c r="G990">
        <v>648</v>
      </c>
      <c r="H990">
        <v>194</v>
      </c>
      <c r="I990">
        <v>25</v>
      </c>
      <c r="J990">
        <v>0</v>
      </c>
      <c r="K990">
        <v>0</v>
      </c>
      <c r="L990">
        <v>0</v>
      </c>
      <c r="M990">
        <v>88.58</v>
      </c>
      <c r="N990" s="35"/>
      <c r="O990" s="35"/>
      <c r="P990" s="34"/>
      <c r="Q990" s="34"/>
      <c r="R990" s="34"/>
      <c r="S990" s="34"/>
      <c r="T990" s="34"/>
      <c r="U990" s="34"/>
    </row>
    <row r="991" spans="1:21">
      <c r="A991" t="s">
        <v>1001</v>
      </c>
      <c r="B991" s="1">
        <v>0.25559027777777776</v>
      </c>
      <c r="C991" s="1">
        <v>0.17028935185185187</v>
      </c>
      <c r="D991" s="1">
        <v>7.5798611111111108E-2</v>
      </c>
      <c r="E991" s="1">
        <v>9.4907407407407406E-3</v>
      </c>
      <c r="F991">
        <v>86</v>
      </c>
      <c r="G991">
        <v>902</v>
      </c>
      <c r="H991">
        <v>747</v>
      </c>
      <c r="I991">
        <v>146</v>
      </c>
      <c r="J991">
        <v>0</v>
      </c>
      <c r="K991">
        <v>0</v>
      </c>
      <c r="L991">
        <v>0</v>
      </c>
      <c r="M991">
        <v>83.65</v>
      </c>
      <c r="N991" s="35"/>
      <c r="O991" s="35"/>
      <c r="P991" s="34"/>
      <c r="Q991" s="34"/>
      <c r="R991" s="34"/>
      <c r="S991" s="34"/>
      <c r="T991" s="34"/>
      <c r="U991" s="34"/>
    </row>
    <row r="992" spans="1:21">
      <c r="A992" t="s">
        <v>1002</v>
      </c>
      <c r="B992" s="1">
        <v>0</v>
      </c>
      <c r="C992" s="1">
        <v>0</v>
      </c>
      <c r="D992" s="1">
        <v>0</v>
      </c>
      <c r="E992" s="1">
        <v>0</v>
      </c>
      <c r="F992">
        <v>0</v>
      </c>
      <c r="G992">
        <v>0</v>
      </c>
      <c r="H992">
        <v>594</v>
      </c>
      <c r="I992">
        <v>69</v>
      </c>
      <c r="J992">
        <v>0</v>
      </c>
      <c r="K992">
        <v>0</v>
      </c>
      <c r="L992">
        <v>0</v>
      </c>
      <c r="M992">
        <v>89.59</v>
      </c>
      <c r="N992" s="35"/>
      <c r="O992" s="35"/>
      <c r="P992" s="34"/>
      <c r="Q992" s="34"/>
      <c r="R992" s="34"/>
      <c r="S992" s="34"/>
      <c r="T992" s="34"/>
      <c r="U992" s="34"/>
    </row>
    <row r="993" spans="1:21">
      <c r="A993" t="s">
        <v>1003</v>
      </c>
      <c r="B993" s="1">
        <v>0.5713773148148148</v>
      </c>
      <c r="C993" s="1">
        <v>0.3679398148148148</v>
      </c>
      <c r="D993" s="1">
        <v>0.11510416666666667</v>
      </c>
      <c r="E993" s="1">
        <v>8.8321759259259267E-2</v>
      </c>
      <c r="F993">
        <v>59</v>
      </c>
      <c r="G993">
        <v>1093</v>
      </c>
      <c r="H993">
        <v>0</v>
      </c>
      <c r="I993">
        <v>0</v>
      </c>
      <c r="J993">
        <v>0</v>
      </c>
      <c r="K993">
        <v>0</v>
      </c>
      <c r="L993">
        <v>0</v>
      </c>
      <c r="N993" s="35"/>
      <c r="O993" s="35"/>
      <c r="P993" s="34"/>
      <c r="Q993" s="34"/>
      <c r="R993" s="34"/>
      <c r="S993" s="34"/>
      <c r="T993" s="34"/>
      <c r="U993" s="34"/>
    </row>
    <row r="994" spans="1:21">
      <c r="A994" t="s">
        <v>1004</v>
      </c>
      <c r="B994" s="1">
        <v>0.24685185185185185</v>
      </c>
      <c r="C994" s="1">
        <v>0.15795138888888891</v>
      </c>
      <c r="D994" s="1">
        <v>6.9097222222222225E-3</v>
      </c>
      <c r="E994" s="1">
        <v>8.1990740740740739E-2</v>
      </c>
      <c r="F994">
        <v>33</v>
      </c>
      <c r="G994">
        <v>529</v>
      </c>
      <c r="H994">
        <v>267</v>
      </c>
      <c r="I994">
        <v>30</v>
      </c>
      <c r="J994">
        <v>0</v>
      </c>
      <c r="K994">
        <v>0</v>
      </c>
      <c r="L994">
        <v>0</v>
      </c>
      <c r="M994">
        <v>89.9</v>
      </c>
      <c r="N994" s="35"/>
      <c r="O994" s="35"/>
      <c r="P994" s="34"/>
      <c r="Q994" s="34"/>
      <c r="R994" s="34"/>
      <c r="S994" s="34"/>
      <c r="T994" s="34"/>
      <c r="U994" s="34"/>
    </row>
    <row r="995" spans="1:21">
      <c r="A995" t="s">
        <v>1005</v>
      </c>
      <c r="B995" s="1">
        <v>0.29898148148148146</v>
      </c>
      <c r="C995" s="1">
        <v>0.23864583333333333</v>
      </c>
      <c r="D995" s="1">
        <v>4.0636574074074075E-2</v>
      </c>
      <c r="E995" s="1">
        <v>1.9675925925925927E-2</v>
      </c>
      <c r="F995">
        <v>34</v>
      </c>
      <c r="G995">
        <v>470</v>
      </c>
      <c r="H995">
        <v>0</v>
      </c>
      <c r="I995">
        <v>0</v>
      </c>
      <c r="J995">
        <v>0</v>
      </c>
      <c r="K995">
        <v>0</v>
      </c>
      <c r="L995">
        <v>0</v>
      </c>
      <c r="N995" s="35"/>
      <c r="O995" s="35"/>
      <c r="P995" s="34"/>
      <c r="Q995" s="34"/>
      <c r="R995" s="34"/>
      <c r="S995" s="34"/>
      <c r="T995" s="34"/>
      <c r="U995" s="34"/>
    </row>
    <row r="996" spans="1:21">
      <c r="A996" t="s">
        <v>1006</v>
      </c>
      <c r="B996" s="1">
        <v>0.41287037037037039</v>
      </c>
      <c r="C996" s="1">
        <v>0.27918981481481481</v>
      </c>
      <c r="D996" s="1">
        <v>0.12461805555555555</v>
      </c>
      <c r="E996" s="1">
        <v>9.0624999999999994E-3</v>
      </c>
      <c r="F996">
        <v>16</v>
      </c>
      <c r="G996">
        <v>1052</v>
      </c>
      <c r="H996">
        <v>628</v>
      </c>
      <c r="I996">
        <v>10</v>
      </c>
      <c r="J996">
        <v>11.46</v>
      </c>
      <c r="K996">
        <v>11.17</v>
      </c>
      <c r="L996">
        <v>0.34</v>
      </c>
      <c r="M996">
        <v>98.43</v>
      </c>
      <c r="N996" s="35"/>
      <c r="O996" s="35"/>
      <c r="P996" s="34"/>
      <c r="Q996" s="34"/>
      <c r="R996" s="34"/>
      <c r="S996" s="34"/>
      <c r="T996" s="34"/>
      <c r="U996" s="34"/>
    </row>
    <row r="997" spans="1:21">
      <c r="A997" t="s">
        <v>1007</v>
      </c>
      <c r="B997" s="1">
        <v>0.52627314814814818</v>
      </c>
      <c r="C997" s="1">
        <v>0.29864583333333333</v>
      </c>
      <c r="D997" s="1">
        <v>4.2037037037037039E-2</v>
      </c>
      <c r="E997" s="1">
        <v>0.18557870370370369</v>
      </c>
      <c r="F997">
        <v>28</v>
      </c>
      <c r="G997">
        <v>728</v>
      </c>
      <c r="H997">
        <v>0</v>
      </c>
      <c r="I997">
        <v>0</v>
      </c>
      <c r="J997">
        <v>0</v>
      </c>
      <c r="K997">
        <v>0</v>
      </c>
      <c r="L997">
        <v>0</v>
      </c>
      <c r="N997" s="35"/>
      <c r="O997" s="35"/>
      <c r="P997" s="34"/>
      <c r="Q997" s="34"/>
      <c r="R997" s="34"/>
      <c r="S997" s="34"/>
      <c r="T997" s="34"/>
      <c r="U997" s="34"/>
    </row>
    <row r="998" spans="1:21">
      <c r="A998" t="s">
        <v>1008</v>
      </c>
      <c r="B998" s="1">
        <v>0</v>
      </c>
      <c r="C998" s="1">
        <v>0</v>
      </c>
      <c r="D998" s="1">
        <v>0</v>
      </c>
      <c r="E998" s="1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0.97</v>
      </c>
      <c r="L998">
        <v>0</v>
      </c>
      <c r="M998">
        <v>100</v>
      </c>
      <c r="N998" s="35"/>
      <c r="O998" s="35"/>
      <c r="P998" s="34"/>
      <c r="Q998" s="34"/>
      <c r="R998" s="34"/>
      <c r="S998" s="34"/>
      <c r="T998" s="34"/>
      <c r="U998" s="34"/>
    </row>
    <row r="999" spans="1:21">
      <c r="A999" t="s">
        <v>1009</v>
      </c>
      <c r="B999" s="1">
        <v>0.1907986111111111</v>
      </c>
      <c r="C999" s="1">
        <v>0.14498842592592592</v>
      </c>
      <c r="D999" s="1">
        <v>3.667824074074074E-2</v>
      </c>
      <c r="E999" s="1">
        <v>9.1087962962962971E-3</v>
      </c>
      <c r="F999">
        <v>23</v>
      </c>
      <c r="G999">
        <v>406</v>
      </c>
      <c r="H999">
        <v>280</v>
      </c>
      <c r="I999">
        <v>12</v>
      </c>
      <c r="J999">
        <v>0</v>
      </c>
      <c r="K999">
        <v>0</v>
      </c>
      <c r="L999">
        <v>0</v>
      </c>
      <c r="M999">
        <v>95.89</v>
      </c>
      <c r="N999" s="35"/>
      <c r="O999" s="35"/>
      <c r="P999" s="34"/>
      <c r="Q999" s="34"/>
      <c r="R999" s="34"/>
      <c r="S999" s="34"/>
      <c r="T999" s="34"/>
      <c r="U999" s="34"/>
    </row>
    <row r="1000" spans="1:21">
      <c r="A1000" t="s">
        <v>1010</v>
      </c>
      <c r="B1000" s="1">
        <v>0.27966435185185184</v>
      </c>
      <c r="C1000" s="1">
        <v>0.10244212962962962</v>
      </c>
      <c r="D1000" s="1">
        <v>6.5474537037037039E-2</v>
      </c>
      <c r="E1000" s="1">
        <v>0.11173611111111111</v>
      </c>
      <c r="F1000">
        <v>16</v>
      </c>
      <c r="G1000">
        <v>120</v>
      </c>
      <c r="H1000">
        <v>63</v>
      </c>
      <c r="I1000">
        <v>36</v>
      </c>
      <c r="J1000">
        <v>0</v>
      </c>
      <c r="K1000">
        <v>0</v>
      </c>
      <c r="L1000">
        <v>0</v>
      </c>
      <c r="M1000">
        <v>63.64</v>
      </c>
      <c r="N1000" s="35"/>
      <c r="O1000" s="35"/>
      <c r="P1000" s="34"/>
      <c r="Q1000" s="34"/>
      <c r="R1000" s="34"/>
      <c r="S1000" s="34"/>
      <c r="T1000" s="34"/>
      <c r="U1000" s="34"/>
    </row>
    <row r="1001" spans="1:21">
      <c r="A1001" t="s">
        <v>1011</v>
      </c>
      <c r="B1001" s="1">
        <v>0.28350694444444446</v>
      </c>
      <c r="C1001" s="1">
        <v>0.20700231481481482</v>
      </c>
      <c r="D1001" s="1">
        <v>5.0219907407407414E-2</v>
      </c>
      <c r="E1001" s="1">
        <v>2.6273148148148153E-2</v>
      </c>
      <c r="F1001">
        <v>27</v>
      </c>
      <c r="G1001">
        <v>1412</v>
      </c>
      <c r="H1001">
        <v>222</v>
      </c>
      <c r="I1001">
        <v>16</v>
      </c>
      <c r="J1001">
        <v>13.11</v>
      </c>
      <c r="K1001">
        <v>6.58</v>
      </c>
      <c r="L1001">
        <v>0.13</v>
      </c>
      <c r="M1001">
        <v>93.28</v>
      </c>
      <c r="N1001" s="35"/>
      <c r="O1001" s="35"/>
      <c r="P1001" s="34"/>
      <c r="Q1001" s="34"/>
      <c r="R1001" s="34"/>
      <c r="S1001" s="34"/>
      <c r="T1001" s="34"/>
      <c r="U1001" s="34"/>
    </row>
    <row r="1002" spans="1:21">
      <c r="A1002" t="s">
        <v>1012</v>
      </c>
      <c r="B1002" s="1">
        <v>4.8587962962962965E-2</v>
      </c>
      <c r="C1002" s="1">
        <v>3.8726851851851853E-2</v>
      </c>
      <c r="D1002" s="1">
        <v>9.1319444444444443E-3</v>
      </c>
      <c r="E1002" s="1">
        <v>7.291666666666667E-4</v>
      </c>
      <c r="F1002">
        <v>27</v>
      </c>
      <c r="G1002">
        <v>124</v>
      </c>
      <c r="H1002">
        <v>148</v>
      </c>
      <c r="I1002">
        <v>12</v>
      </c>
      <c r="J1002">
        <v>0</v>
      </c>
      <c r="K1002">
        <v>0</v>
      </c>
      <c r="L1002">
        <v>0</v>
      </c>
      <c r="M1002">
        <v>92.5</v>
      </c>
      <c r="N1002" s="35"/>
      <c r="O1002" s="35"/>
      <c r="P1002" s="34"/>
      <c r="Q1002" s="34"/>
      <c r="R1002" s="34"/>
      <c r="S1002" s="34"/>
      <c r="T1002" s="34"/>
      <c r="U1002" s="34"/>
    </row>
    <row r="1003" spans="1:21">
      <c r="A1003" t="s">
        <v>1013</v>
      </c>
      <c r="B1003" s="1">
        <v>0.30032407407407408</v>
      </c>
      <c r="C1003" s="1">
        <v>0.25394675925925925</v>
      </c>
      <c r="D1003" s="1">
        <v>3.3217592592592597E-2</v>
      </c>
      <c r="E1003" s="1">
        <v>1.3148148148148147E-2</v>
      </c>
      <c r="F1003">
        <v>77</v>
      </c>
      <c r="G1003">
        <v>787</v>
      </c>
      <c r="H1003">
        <v>654</v>
      </c>
      <c r="I1003">
        <v>10</v>
      </c>
      <c r="J1003">
        <v>0</v>
      </c>
      <c r="K1003">
        <v>0</v>
      </c>
      <c r="L1003">
        <v>0</v>
      </c>
      <c r="M1003">
        <v>98.49</v>
      </c>
      <c r="N1003" s="35"/>
      <c r="O1003" s="35"/>
      <c r="P1003" s="34"/>
      <c r="Q1003" s="34"/>
      <c r="R1003" s="34"/>
      <c r="S1003" s="34"/>
      <c r="T1003" s="34"/>
      <c r="U1003" s="34"/>
    </row>
    <row r="1004" spans="1:21">
      <c r="A1004" t="s">
        <v>1014</v>
      </c>
      <c r="B1004" s="1">
        <v>0.11681712962962963</v>
      </c>
      <c r="C1004" s="1">
        <v>9.5601851851851841E-2</v>
      </c>
      <c r="D1004" s="1">
        <v>2.4305555555555552E-4</v>
      </c>
      <c r="E1004" s="1">
        <v>2.0960648148148148E-2</v>
      </c>
      <c r="F1004">
        <v>9</v>
      </c>
      <c r="G1004">
        <v>154</v>
      </c>
      <c r="H1004">
        <v>250</v>
      </c>
      <c r="I1004">
        <v>2</v>
      </c>
      <c r="J1004">
        <v>0</v>
      </c>
      <c r="K1004">
        <v>0</v>
      </c>
      <c r="L1004">
        <v>0</v>
      </c>
      <c r="M1004">
        <v>99.21</v>
      </c>
      <c r="N1004" s="35"/>
      <c r="O1004" s="35"/>
      <c r="P1004" s="34"/>
      <c r="Q1004" s="34"/>
      <c r="R1004" s="34"/>
      <c r="S1004" s="34"/>
      <c r="T1004" s="34"/>
      <c r="U1004" s="34"/>
    </row>
    <row r="1005" spans="1:21">
      <c r="A1005" t="s">
        <v>1015</v>
      </c>
      <c r="B1005" s="1">
        <v>0.19815972222222222</v>
      </c>
      <c r="C1005" s="1">
        <v>6.7025462962962967E-2</v>
      </c>
      <c r="D1005" s="1">
        <v>1.2210648148148146E-2</v>
      </c>
      <c r="E1005" s="1">
        <v>0.11890046296296297</v>
      </c>
      <c r="F1005">
        <v>10</v>
      </c>
      <c r="G1005">
        <v>163</v>
      </c>
      <c r="H1005">
        <v>309</v>
      </c>
      <c r="I1005">
        <v>6</v>
      </c>
      <c r="J1005">
        <v>0</v>
      </c>
      <c r="K1005">
        <v>0</v>
      </c>
      <c r="L1005">
        <v>0</v>
      </c>
      <c r="M1005">
        <v>98.1</v>
      </c>
      <c r="N1005" s="35"/>
      <c r="O1005" s="35"/>
      <c r="P1005" s="34"/>
      <c r="Q1005" s="34"/>
      <c r="R1005" s="34"/>
      <c r="S1005" s="34"/>
      <c r="T1005" s="34"/>
      <c r="U1005" s="34"/>
    </row>
    <row r="1006" spans="1:21">
      <c r="A1006" t="s">
        <v>1016</v>
      </c>
      <c r="B1006" s="1">
        <v>0.25680555555555556</v>
      </c>
      <c r="C1006" s="1">
        <v>0.19538194444444446</v>
      </c>
      <c r="D1006" s="1">
        <v>2.7592592592592596E-2</v>
      </c>
      <c r="E1006" s="1">
        <v>3.380787037037037E-2</v>
      </c>
      <c r="F1006">
        <v>114</v>
      </c>
      <c r="G1006">
        <v>1662</v>
      </c>
      <c r="H1006">
        <v>1651</v>
      </c>
      <c r="I1006">
        <v>49</v>
      </c>
      <c r="J1006">
        <v>0</v>
      </c>
      <c r="K1006">
        <v>0</v>
      </c>
      <c r="L1006">
        <v>0</v>
      </c>
      <c r="M1006">
        <v>97.12</v>
      </c>
      <c r="N1006" s="35"/>
      <c r="O1006" s="35"/>
      <c r="P1006" s="34"/>
      <c r="Q1006" s="34"/>
      <c r="R1006" s="34"/>
      <c r="S1006" s="34"/>
      <c r="T1006" s="34"/>
      <c r="U1006" s="34"/>
    </row>
    <row r="1007" spans="1:21">
      <c r="A1007" t="s">
        <v>1017</v>
      </c>
      <c r="B1007" s="1">
        <v>0.51021990740740741</v>
      </c>
      <c r="C1007" s="1">
        <v>0.35938657407407404</v>
      </c>
      <c r="D1007" s="1">
        <v>2.6087962962962966E-2</v>
      </c>
      <c r="E1007" s="1">
        <v>0.12472222222222222</v>
      </c>
      <c r="F1007">
        <v>128</v>
      </c>
      <c r="G1007">
        <v>1491</v>
      </c>
      <c r="H1007">
        <v>726</v>
      </c>
      <c r="I1007">
        <v>161</v>
      </c>
      <c r="J1007">
        <v>0</v>
      </c>
      <c r="K1007">
        <v>0</v>
      </c>
      <c r="L1007">
        <v>0</v>
      </c>
      <c r="M1007">
        <v>81.849999999999994</v>
      </c>
      <c r="N1007" s="35"/>
      <c r="O1007" s="35"/>
      <c r="P1007" s="34"/>
      <c r="Q1007" s="34"/>
      <c r="R1007" s="34"/>
      <c r="S1007" s="34"/>
      <c r="T1007" s="34"/>
      <c r="U1007" s="34"/>
    </row>
    <row r="1008" spans="1:21">
      <c r="A1008" t="s">
        <v>1018</v>
      </c>
      <c r="B1008" s="1">
        <v>0.19068287037037038</v>
      </c>
      <c r="C1008" s="1">
        <v>0.16266203703703705</v>
      </c>
      <c r="D1008" s="1">
        <v>2.6226851851851852E-2</v>
      </c>
      <c r="E1008" s="1">
        <v>1.7824074074074072E-3</v>
      </c>
      <c r="F1008">
        <v>7</v>
      </c>
      <c r="G1008">
        <v>468</v>
      </c>
      <c r="H1008">
        <v>637</v>
      </c>
      <c r="I1008">
        <v>9</v>
      </c>
      <c r="J1008">
        <v>3.98</v>
      </c>
      <c r="K1008">
        <v>12.35</v>
      </c>
      <c r="L1008">
        <v>0.52</v>
      </c>
      <c r="M1008">
        <v>98.61</v>
      </c>
      <c r="N1008" s="35"/>
      <c r="O1008" s="35"/>
      <c r="P1008" s="34"/>
      <c r="Q1008" s="34"/>
      <c r="R1008" s="34"/>
      <c r="S1008" s="34"/>
      <c r="T1008" s="34"/>
      <c r="U1008" s="34"/>
    </row>
    <row r="1009" spans="1:21">
      <c r="A1009" t="s">
        <v>1019</v>
      </c>
      <c r="B1009" s="1">
        <v>0.13149305555555554</v>
      </c>
      <c r="C1009" s="1">
        <v>0.12069444444444444</v>
      </c>
      <c r="D1009" s="1">
        <v>7.6041666666666662E-3</v>
      </c>
      <c r="E1009" s="1">
        <v>3.1944444444444442E-3</v>
      </c>
      <c r="F1009">
        <v>13</v>
      </c>
      <c r="G1009">
        <v>770</v>
      </c>
      <c r="H1009">
        <v>832</v>
      </c>
      <c r="I1009">
        <v>11</v>
      </c>
      <c r="J1009">
        <v>8.33</v>
      </c>
      <c r="K1009">
        <v>6.79</v>
      </c>
      <c r="L1009">
        <v>0.12</v>
      </c>
      <c r="M1009">
        <v>98.7</v>
      </c>
      <c r="N1009" s="35"/>
      <c r="O1009" s="35"/>
      <c r="P1009" s="34"/>
      <c r="Q1009" s="34"/>
      <c r="R1009" s="34"/>
      <c r="S1009" s="34"/>
      <c r="T1009" s="34"/>
      <c r="U1009" s="34"/>
    </row>
    <row r="1010" spans="1:21">
      <c r="A1010" t="s">
        <v>1020</v>
      </c>
      <c r="B1010" s="1">
        <v>0.16782407407407407</v>
      </c>
      <c r="C1010" s="1">
        <v>0.14662037037037037</v>
      </c>
      <c r="D1010" s="1">
        <v>1.5694444444444445E-2</v>
      </c>
      <c r="E1010" s="1">
        <v>5.4976851851851853E-3</v>
      </c>
      <c r="F1010">
        <v>11</v>
      </c>
      <c r="G1010">
        <v>667</v>
      </c>
      <c r="H1010">
        <v>790</v>
      </c>
      <c r="I1010">
        <v>0</v>
      </c>
      <c r="J1010">
        <v>7.65</v>
      </c>
      <c r="K1010">
        <v>9.84</v>
      </c>
      <c r="L1010">
        <v>0</v>
      </c>
      <c r="M1010">
        <v>100</v>
      </c>
      <c r="N1010" s="35"/>
      <c r="O1010" s="35"/>
      <c r="P1010" s="34"/>
      <c r="Q1010" s="34"/>
      <c r="R1010" s="34"/>
      <c r="S1010" s="34"/>
      <c r="T1010" s="34"/>
      <c r="U1010" s="34"/>
    </row>
    <row r="1011" spans="1:21">
      <c r="A1011" t="s">
        <v>1021</v>
      </c>
      <c r="B1011" s="1">
        <v>0.56568287037037035</v>
      </c>
      <c r="C1011" s="1">
        <v>0.41800925925925925</v>
      </c>
      <c r="D1011" s="1">
        <v>4.3229166666666673E-2</v>
      </c>
      <c r="E1011" s="1">
        <v>0.1044212962962963</v>
      </c>
      <c r="F1011">
        <v>47</v>
      </c>
      <c r="G1011">
        <v>737</v>
      </c>
      <c r="H1011">
        <v>267</v>
      </c>
      <c r="I1011">
        <v>20</v>
      </c>
      <c r="J1011">
        <v>0</v>
      </c>
      <c r="K1011">
        <v>0</v>
      </c>
      <c r="L1011">
        <v>0</v>
      </c>
      <c r="M1011">
        <v>93.03</v>
      </c>
      <c r="N1011" s="35"/>
      <c r="O1011" s="35"/>
      <c r="P1011" s="34"/>
      <c r="Q1011" s="34"/>
      <c r="R1011" s="34"/>
      <c r="S1011" s="34"/>
      <c r="T1011" s="34"/>
      <c r="U1011" s="34"/>
    </row>
    <row r="1012" spans="1:21">
      <c r="A1012" t="s">
        <v>1022</v>
      </c>
      <c r="B1012" s="1">
        <v>0.32172453703703702</v>
      </c>
      <c r="C1012" s="1">
        <v>7.3715277777777768E-2</v>
      </c>
      <c r="D1012" s="1">
        <v>2.8773148148148145E-2</v>
      </c>
      <c r="E1012" s="1">
        <v>0.21922453703703704</v>
      </c>
      <c r="F1012">
        <v>76</v>
      </c>
      <c r="G1012">
        <v>108</v>
      </c>
      <c r="H1012">
        <v>108</v>
      </c>
      <c r="I1012">
        <v>935</v>
      </c>
      <c r="J1012">
        <v>0</v>
      </c>
      <c r="K1012">
        <v>0</v>
      </c>
      <c r="L1012">
        <v>0</v>
      </c>
      <c r="M1012">
        <v>10.35</v>
      </c>
      <c r="N1012" s="35"/>
      <c r="O1012" s="35"/>
      <c r="P1012" s="34"/>
      <c r="Q1012" s="34"/>
      <c r="R1012" s="34"/>
      <c r="S1012" s="34"/>
      <c r="T1012" s="34"/>
      <c r="U1012" s="34"/>
    </row>
    <row r="1013" spans="1:21">
      <c r="A1013" t="s">
        <v>1023</v>
      </c>
      <c r="B1013" s="1">
        <v>0.10565972222222221</v>
      </c>
      <c r="C1013" s="1">
        <v>8.9143518518518525E-2</v>
      </c>
      <c r="D1013" s="1">
        <v>5.0115740740740737E-3</v>
      </c>
      <c r="E1013" s="1">
        <v>1.1504629629629629E-2</v>
      </c>
      <c r="F1013">
        <v>11</v>
      </c>
      <c r="G1013">
        <v>531</v>
      </c>
      <c r="H1013">
        <v>694</v>
      </c>
      <c r="I1013">
        <v>37</v>
      </c>
      <c r="J1013">
        <v>5.67</v>
      </c>
      <c r="K1013">
        <v>19.86</v>
      </c>
      <c r="L1013">
        <v>2.58</v>
      </c>
      <c r="M1013">
        <v>94.94</v>
      </c>
      <c r="N1013" s="35"/>
      <c r="O1013" s="35"/>
      <c r="P1013" s="34"/>
      <c r="Q1013" s="34"/>
      <c r="R1013" s="34"/>
      <c r="S1013" s="34"/>
      <c r="T1013" s="34"/>
      <c r="U1013" s="34"/>
    </row>
    <row r="1014" spans="1:21">
      <c r="A1014" t="s">
        <v>1024</v>
      </c>
      <c r="B1014" s="1">
        <v>0.37754629629629632</v>
      </c>
      <c r="C1014" s="1">
        <v>0.28375</v>
      </c>
      <c r="D1014" s="1">
        <v>7.1990740740740739E-3</v>
      </c>
      <c r="E1014" s="1">
        <v>8.6585648148148162E-2</v>
      </c>
      <c r="F1014">
        <v>84</v>
      </c>
      <c r="G1014">
        <v>1167</v>
      </c>
      <c r="H1014">
        <v>770</v>
      </c>
      <c r="I1014">
        <v>71</v>
      </c>
      <c r="J1014">
        <v>0</v>
      </c>
      <c r="K1014">
        <v>0</v>
      </c>
      <c r="L1014">
        <v>0</v>
      </c>
      <c r="M1014">
        <v>91.56</v>
      </c>
      <c r="N1014" s="35"/>
      <c r="O1014" s="35"/>
      <c r="P1014" s="34"/>
      <c r="Q1014" s="34"/>
      <c r="R1014" s="34"/>
      <c r="S1014" s="34"/>
      <c r="T1014" s="34"/>
      <c r="U1014" s="34"/>
    </row>
    <row r="1015" spans="1:21">
      <c r="A1015" t="s">
        <v>1025</v>
      </c>
      <c r="B1015" s="1">
        <v>0</v>
      </c>
      <c r="C1015" s="1">
        <v>0</v>
      </c>
      <c r="D1015" s="1">
        <v>0</v>
      </c>
      <c r="E1015" s="1">
        <v>0</v>
      </c>
      <c r="F1015">
        <v>0</v>
      </c>
      <c r="G1015">
        <v>0</v>
      </c>
      <c r="H1015">
        <v>113</v>
      </c>
      <c r="I1015">
        <v>7</v>
      </c>
      <c r="J1015">
        <v>0</v>
      </c>
      <c r="K1015">
        <v>0</v>
      </c>
      <c r="L1015">
        <v>0</v>
      </c>
      <c r="M1015">
        <v>94.17</v>
      </c>
      <c r="N1015" s="35"/>
      <c r="O1015" s="35"/>
      <c r="P1015" s="34"/>
      <c r="Q1015" s="34"/>
      <c r="R1015" s="34"/>
      <c r="S1015" s="34"/>
      <c r="T1015" s="34"/>
      <c r="U1015" s="34"/>
    </row>
    <row r="1016" spans="1:21">
      <c r="A1016" t="s">
        <v>1026</v>
      </c>
      <c r="B1016" s="1">
        <v>0.75649305555555557</v>
      </c>
      <c r="C1016" s="1">
        <v>0.3694560185185185</v>
      </c>
      <c r="D1016" s="1">
        <v>0.22820601851851852</v>
      </c>
      <c r="E1016" s="1">
        <v>0.15881944444444443</v>
      </c>
      <c r="F1016">
        <v>60</v>
      </c>
      <c r="G1016">
        <v>843</v>
      </c>
      <c r="H1016">
        <v>95</v>
      </c>
      <c r="I1016">
        <v>14</v>
      </c>
      <c r="J1016">
        <v>0</v>
      </c>
      <c r="K1016">
        <v>0</v>
      </c>
      <c r="L1016">
        <v>0</v>
      </c>
      <c r="M1016">
        <v>87.16</v>
      </c>
      <c r="N1016" s="35"/>
      <c r="O1016" s="35"/>
      <c r="P1016" s="34"/>
      <c r="Q1016" s="34"/>
      <c r="R1016" s="34"/>
      <c r="S1016" s="34"/>
      <c r="T1016" s="34"/>
      <c r="U1016" s="34"/>
    </row>
    <row r="1017" spans="1:21">
      <c r="A1017" t="s">
        <v>1027</v>
      </c>
      <c r="B1017" s="1">
        <v>0.79246527777777775</v>
      </c>
      <c r="C1017" s="1">
        <v>0.68711805555555561</v>
      </c>
      <c r="D1017" s="1">
        <v>4.5173611111111116E-2</v>
      </c>
      <c r="E1017" s="1">
        <v>6.0162037037037042E-2</v>
      </c>
      <c r="F1017">
        <v>97</v>
      </c>
      <c r="G1017">
        <v>1091</v>
      </c>
      <c r="H1017">
        <v>561</v>
      </c>
      <c r="I1017">
        <v>23</v>
      </c>
      <c r="J1017">
        <v>0</v>
      </c>
      <c r="K1017">
        <v>0</v>
      </c>
      <c r="L1017">
        <v>0</v>
      </c>
      <c r="M1017">
        <v>96.06</v>
      </c>
      <c r="N1017" s="35"/>
      <c r="O1017" s="35"/>
      <c r="P1017" s="34"/>
      <c r="Q1017" s="34"/>
      <c r="R1017" s="34"/>
      <c r="S1017" s="34"/>
      <c r="T1017" s="34"/>
      <c r="U1017" s="34"/>
    </row>
    <row r="1018" spans="1:21">
      <c r="A1018" t="s">
        <v>1028</v>
      </c>
      <c r="B1018" s="1">
        <v>0.37200231481481483</v>
      </c>
      <c r="C1018" s="1">
        <v>0.10835648148148147</v>
      </c>
      <c r="D1018" s="1">
        <v>0.24326388888888886</v>
      </c>
      <c r="E1018" s="1">
        <v>2.0370370370370369E-2</v>
      </c>
      <c r="F1018">
        <v>56</v>
      </c>
      <c r="G1018">
        <v>224</v>
      </c>
      <c r="H1018">
        <v>343</v>
      </c>
      <c r="I1018">
        <v>378</v>
      </c>
      <c r="J1018">
        <v>0</v>
      </c>
      <c r="K1018">
        <v>0</v>
      </c>
      <c r="L1018">
        <v>0</v>
      </c>
      <c r="M1018">
        <v>47.57</v>
      </c>
      <c r="N1018" s="35"/>
      <c r="O1018" s="35"/>
      <c r="P1018" s="34"/>
      <c r="Q1018" s="34"/>
      <c r="R1018" s="34"/>
      <c r="S1018" s="34"/>
      <c r="T1018" s="34"/>
      <c r="U1018" s="34"/>
    </row>
    <row r="1019" spans="1:21">
      <c r="A1019" t="s">
        <v>1029</v>
      </c>
      <c r="B1019" s="1">
        <v>0</v>
      </c>
      <c r="C1019" s="1">
        <v>0</v>
      </c>
      <c r="D1019" s="1">
        <v>0</v>
      </c>
      <c r="E1019" s="1">
        <v>0</v>
      </c>
      <c r="F1019">
        <v>0</v>
      </c>
      <c r="G1019">
        <v>0</v>
      </c>
      <c r="H1019">
        <v>4</v>
      </c>
      <c r="I1019">
        <v>0</v>
      </c>
      <c r="J1019">
        <v>0</v>
      </c>
      <c r="K1019">
        <v>0.02</v>
      </c>
      <c r="L1019">
        <v>0</v>
      </c>
      <c r="M1019">
        <v>100</v>
      </c>
      <c r="N1019" s="35"/>
      <c r="O1019" s="35"/>
      <c r="P1019" s="34"/>
      <c r="Q1019" s="34"/>
      <c r="R1019" s="34"/>
      <c r="S1019" s="34"/>
      <c r="T1019" s="34"/>
      <c r="U1019" s="34"/>
    </row>
    <row r="1020" spans="1:21">
      <c r="A1020" t="s">
        <v>1030</v>
      </c>
      <c r="B1020" s="1">
        <v>0.94388888888888889</v>
      </c>
      <c r="C1020" s="1">
        <v>0.52853009259259254</v>
      </c>
      <c r="D1020" s="1">
        <v>7.7280092592592595E-2</v>
      </c>
      <c r="E1020" s="1">
        <v>0.33806712962962965</v>
      </c>
      <c r="F1020">
        <v>93</v>
      </c>
      <c r="G1020">
        <v>1023</v>
      </c>
      <c r="H1020">
        <v>636</v>
      </c>
      <c r="I1020">
        <v>44</v>
      </c>
      <c r="J1020">
        <v>0</v>
      </c>
      <c r="K1020">
        <v>0</v>
      </c>
      <c r="L1020">
        <v>0</v>
      </c>
      <c r="M1020">
        <v>93.53</v>
      </c>
      <c r="N1020" s="35"/>
      <c r="O1020" s="35"/>
      <c r="P1020" s="34"/>
      <c r="Q1020" s="34"/>
      <c r="R1020" s="34"/>
      <c r="S1020" s="34"/>
      <c r="T1020" s="34"/>
      <c r="U1020" s="34"/>
    </row>
    <row r="1021" spans="1:21">
      <c r="A1021" t="s">
        <v>1031</v>
      </c>
      <c r="B1021" s="1">
        <v>0.33684027777777775</v>
      </c>
      <c r="C1021" s="1">
        <v>0.16248842592592591</v>
      </c>
      <c r="D1021" s="1">
        <v>6.0590277777777778E-2</v>
      </c>
      <c r="E1021" s="1">
        <v>0.11373842592592592</v>
      </c>
      <c r="F1021">
        <v>49</v>
      </c>
      <c r="G1021">
        <v>748</v>
      </c>
      <c r="H1021">
        <v>389</v>
      </c>
      <c r="I1021">
        <v>43</v>
      </c>
      <c r="J1021">
        <v>0</v>
      </c>
      <c r="K1021">
        <v>0</v>
      </c>
      <c r="L1021">
        <v>0</v>
      </c>
      <c r="M1021">
        <v>90.05</v>
      </c>
      <c r="N1021" s="35"/>
      <c r="O1021" s="35"/>
      <c r="P1021" s="34"/>
      <c r="Q1021" s="34"/>
      <c r="R1021" s="34"/>
      <c r="S1021" s="34"/>
      <c r="T1021" s="34"/>
      <c r="U1021" s="34"/>
    </row>
    <row r="1022" spans="1:21">
      <c r="A1022" t="s">
        <v>1032</v>
      </c>
      <c r="B1022" s="1">
        <v>0.30927083333333333</v>
      </c>
      <c r="C1022" s="1">
        <v>0.22771990740740741</v>
      </c>
      <c r="D1022" s="1">
        <v>7.4340277777777783E-2</v>
      </c>
      <c r="E1022" s="1">
        <v>7.1990740740740739E-3</v>
      </c>
      <c r="F1022">
        <v>18</v>
      </c>
      <c r="G1022">
        <v>926</v>
      </c>
      <c r="H1022">
        <v>568</v>
      </c>
      <c r="I1022">
        <v>38</v>
      </c>
      <c r="J1022">
        <v>9.7799999999999994</v>
      </c>
      <c r="K1022">
        <v>5.79</v>
      </c>
      <c r="L1022">
        <v>0.28000000000000003</v>
      </c>
      <c r="M1022">
        <v>93.73</v>
      </c>
      <c r="N1022" s="35"/>
      <c r="O1022" s="35"/>
      <c r="P1022" s="34"/>
      <c r="Q1022" s="34"/>
      <c r="R1022" s="34"/>
      <c r="S1022" s="34"/>
      <c r="T1022" s="34"/>
      <c r="U1022" s="34"/>
    </row>
    <row r="1023" spans="1:21">
      <c r="A1023" t="s">
        <v>1033</v>
      </c>
      <c r="B1023" s="1">
        <v>0.8389699074074074</v>
      </c>
      <c r="C1023" s="1">
        <v>0.62016203703703698</v>
      </c>
      <c r="D1023" s="1">
        <v>0.12827546296296297</v>
      </c>
      <c r="E1023" s="1">
        <v>9.0520833333333328E-2</v>
      </c>
      <c r="F1023">
        <v>145</v>
      </c>
      <c r="G1023">
        <v>1208</v>
      </c>
      <c r="H1023">
        <v>1141</v>
      </c>
      <c r="I1023">
        <v>166</v>
      </c>
      <c r="J1023">
        <v>0</v>
      </c>
      <c r="K1023">
        <v>0</v>
      </c>
      <c r="L1023">
        <v>0</v>
      </c>
      <c r="M1023">
        <v>87.3</v>
      </c>
      <c r="N1023" s="35"/>
      <c r="O1023" s="35"/>
      <c r="P1023" s="34"/>
      <c r="Q1023" s="34"/>
      <c r="R1023" s="34"/>
      <c r="S1023" s="34"/>
      <c r="T1023" s="34"/>
      <c r="U1023" s="34"/>
    </row>
    <row r="1024" spans="1:21">
      <c r="A1024" t="s">
        <v>1034</v>
      </c>
      <c r="B1024" s="1">
        <v>0.51447916666666671</v>
      </c>
      <c r="C1024" s="1">
        <v>0.20008101851851853</v>
      </c>
      <c r="D1024" s="1">
        <v>6.3252314814814817E-2</v>
      </c>
      <c r="E1024" s="1">
        <v>0.25113425925925925</v>
      </c>
      <c r="F1024">
        <v>96</v>
      </c>
      <c r="G1024">
        <v>1228</v>
      </c>
      <c r="H1024">
        <v>259</v>
      </c>
      <c r="I1024">
        <v>52</v>
      </c>
      <c r="J1024">
        <v>0</v>
      </c>
      <c r="K1024">
        <v>0</v>
      </c>
      <c r="L1024">
        <v>0</v>
      </c>
      <c r="M1024">
        <v>83.28</v>
      </c>
      <c r="N1024" s="35"/>
      <c r="O1024" s="35"/>
      <c r="P1024" s="34"/>
      <c r="Q1024" s="34"/>
      <c r="R1024" s="34"/>
      <c r="S1024" s="34"/>
      <c r="T1024" s="34"/>
      <c r="U1024" s="34"/>
    </row>
    <row r="1025" spans="1:21">
      <c r="A1025" t="s">
        <v>1035</v>
      </c>
      <c r="B1025" s="1">
        <v>3.6319444444444439E-2</v>
      </c>
      <c r="C1025" s="1">
        <v>3.2638888888888891E-2</v>
      </c>
      <c r="D1025" s="1">
        <v>1.8287037037037037E-3</v>
      </c>
      <c r="E1025" s="1">
        <v>1.8287037037037037E-3</v>
      </c>
      <c r="F1025">
        <v>17</v>
      </c>
      <c r="G1025">
        <v>133</v>
      </c>
      <c r="H1025">
        <v>295</v>
      </c>
      <c r="I1025">
        <v>17</v>
      </c>
      <c r="J1025">
        <v>0</v>
      </c>
      <c r="K1025">
        <v>0</v>
      </c>
      <c r="L1025">
        <v>0</v>
      </c>
      <c r="M1025">
        <v>94.55</v>
      </c>
      <c r="N1025" s="35"/>
      <c r="O1025" s="35"/>
      <c r="P1025" s="34"/>
      <c r="Q1025" s="34"/>
      <c r="R1025" s="34"/>
      <c r="S1025" s="34"/>
      <c r="T1025" s="34"/>
      <c r="U1025" s="34"/>
    </row>
    <row r="1026" spans="1:21">
      <c r="A1026" t="s">
        <v>1036</v>
      </c>
      <c r="B1026" s="1">
        <v>0.17885416666666668</v>
      </c>
      <c r="C1026" s="1">
        <v>0.12890046296296295</v>
      </c>
      <c r="D1026" s="1">
        <v>2.6909722222222224E-2</v>
      </c>
      <c r="E1026" s="1">
        <v>2.3032407407407404E-2</v>
      </c>
      <c r="F1026">
        <v>27</v>
      </c>
      <c r="G1026">
        <v>343</v>
      </c>
      <c r="H1026">
        <v>343</v>
      </c>
      <c r="I1026">
        <v>20</v>
      </c>
      <c r="J1026">
        <v>0</v>
      </c>
      <c r="K1026">
        <v>0</v>
      </c>
      <c r="L1026">
        <v>0</v>
      </c>
      <c r="M1026">
        <v>94.49</v>
      </c>
      <c r="N1026" s="35"/>
      <c r="O1026" s="35"/>
      <c r="P1026" s="34"/>
      <c r="Q1026" s="34"/>
      <c r="R1026" s="34"/>
      <c r="S1026" s="34"/>
      <c r="T1026" s="34"/>
      <c r="U1026" s="34"/>
    </row>
    <row r="1027" spans="1:21">
      <c r="A1027" t="s">
        <v>1037</v>
      </c>
      <c r="B1027" s="1">
        <v>0.19734953703703703</v>
      </c>
      <c r="C1027" s="1">
        <v>0.13187499999999999</v>
      </c>
      <c r="D1027" s="1">
        <v>4.3750000000000004E-2</v>
      </c>
      <c r="E1027" s="1">
        <v>2.1712962962962962E-2</v>
      </c>
      <c r="F1027">
        <v>19</v>
      </c>
      <c r="G1027">
        <v>306</v>
      </c>
      <c r="H1027">
        <v>298</v>
      </c>
      <c r="I1027">
        <v>19</v>
      </c>
      <c r="J1027">
        <v>0</v>
      </c>
      <c r="K1027">
        <v>0</v>
      </c>
      <c r="L1027">
        <v>0</v>
      </c>
      <c r="M1027">
        <v>94.01</v>
      </c>
      <c r="N1027" s="35"/>
      <c r="O1027" s="35"/>
      <c r="P1027" s="34"/>
      <c r="Q1027" s="34"/>
      <c r="R1027" s="34"/>
      <c r="S1027" s="34"/>
      <c r="T1027" s="34"/>
      <c r="U1027" s="34"/>
    </row>
    <row r="1028" spans="1:21">
      <c r="A1028" t="s">
        <v>1038</v>
      </c>
      <c r="B1028" s="1">
        <v>0.27626157407407409</v>
      </c>
      <c r="C1028" s="1">
        <v>0.22866898148148149</v>
      </c>
      <c r="D1028" s="1">
        <v>1.5104166666666667E-2</v>
      </c>
      <c r="E1028" s="1">
        <v>3.2476851851851847E-2</v>
      </c>
      <c r="F1028">
        <v>121</v>
      </c>
      <c r="G1028">
        <v>1811</v>
      </c>
      <c r="H1028">
        <v>1838</v>
      </c>
      <c r="I1028">
        <v>8</v>
      </c>
      <c r="J1028">
        <v>0</v>
      </c>
      <c r="K1028">
        <v>0</v>
      </c>
      <c r="L1028">
        <v>0</v>
      </c>
      <c r="M1028">
        <v>99.57</v>
      </c>
      <c r="N1028" s="35"/>
      <c r="O1028" s="35"/>
      <c r="P1028" s="34"/>
      <c r="Q1028" s="34"/>
      <c r="R1028" s="34"/>
      <c r="S1028" s="34"/>
      <c r="T1028" s="34"/>
      <c r="U1028" s="34"/>
    </row>
    <row r="1029" spans="1:21">
      <c r="A1029" t="s">
        <v>1039</v>
      </c>
      <c r="B1029" s="1">
        <v>0.53464120370370372</v>
      </c>
      <c r="C1029" s="1">
        <v>0.37031249999999999</v>
      </c>
      <c r="D1029" s="1">
        <v>9.0289351851851843E-2</v>
      </c>
      <c r="E1029" s="1">
        <v>7.4016203703703709E-2</v>
      </c>
      <c r="F1029">
        <v>71</v>
      </c>
      <c r="G1029">
        <v>697</v>
      </c>
      <c r="H1029">
        <v>481</v>
      </c>
      <c r="I1029">
        <v>9</v>
      </c>
      <c r="J1029">
        <v>0</v>
      </c>
      <c r="K1029">
        <v>0</v>
      </c>
      <c r="L1029">
        <v>0</v>
      </c>
      <c r="M1029">
        <v>98.16</v>
      </c>
      <c r="N1029" s="35"/>
      <c r="O1029" s="35"/>
      <c r="P1029" s="34"/>
      <c r="Q1029" s="34"/>
      <c r="R1029" s="34"/>
      <c r="S1029" s="34"/>
      <c r="T1029" s="34"/>
      <c r="U1029" s="34"/>
    </row>
    <row r="1030" spans="1:21">
      <c r="A1030" t="s">
        <v>1040</v>
      </c>
      <c r="B1030" s="1">
        <v>0.80864583333333329</v>
      </c>
      <c r="C1030" s="1">
        <v>0.36401620370370374</v>
      </c>
      <c r="D1030" s="1">
        <v>0.26398148148148148</v>
      </c>
      <c r="E1030" s="1">
        <v>0.18064814814814814</v>
      </c>
      <c r="F1030">
        <v>99</v>
      </c>
      <c r="G1030">
        <v>1662</v>
      </c>
      <c r="H1030">
        <v>548</v>
      </c>
      <c r="I1030">
        <v>69</v>
      </c>
      <c r="J1030">
        <v>0</v>
      </c>
      <c r="K1030">
        <v>0</v>
      </c>
      <c r="L1030">
        <v>0</v>
      </c>
      <c r="M1030">
        <v>88.82</v>
      </c>
      <c r="N1030" s="35"/>
      <c r="O1030" s="35"/>
      <c r="P1030" s="34"/>
      <c r="Q1030" s="34"/>
      <c r="R1030" s="34"/>
      <c r="S1030" s="34"/>
      <c r="T1030" s="34"/>
      <c r="U1030" s="34"/>
    </row>
    <row r="1031" spans="1:21">
      <c r="A1031" t="s">
        <v>1041</v>
      </c>
      <c r="B1031" s="1">
        <v>3.7500000000000003E-3</v>
      </c>
      <c r="C1031" s="1">
        <v>2.2222222222222222E-3</v>
      </c>
      <c r="D1031" s="1">
        <v>1.5046296296296294E-3</v>
      </c>
      <c r="E1031" s="1">
        <v>1.1574074074074073E-5</v>
      </c>
      <c r="F1031">
        <v>1</v>
      </c>
      <c r="G1031">
        <v>3</v>
      </c>
      <c r="H1031">
        <v>28</v>
      </c>
      <c r="I1031">
        <v>3</v>
      </c>
      <c r="J1031">
        <v>0</v>
      </c>
      <c r="K1031">
        <v>0</v>
      </c>
      <c r="L1031">
        <v>0</v>
      </c>
      <c r="M1031">
        <v>90.32</v>
      </c>
      <c r="N1031" s="35"/>
      <c r="O1031" s="35"/>
      <c r="P1031" s="34"/>
      <c r="Q1031" s="34"/>
      <c r="R1031" s="34"/>
      <c r="S1031" s="34"/>
      <c r="T1031" s="34"/>
      <c r="U1031" s="34"/>
    </row>
    <row r="1032" spans="1:21">
      <c r="A1032" t="s">
        <v>1042</v>
      </c>
      <c r="B1032" s="1">
        <v>0.19157407407407409</v>
      </c>
      <c r="C1032" s="1">
        <v>7.7754629629629632E-2</v>
      </c>
      <c r="D1032" s="1">
        <v>3.0856481481481481E-2</v>
      </c>
      <c r="E1032" s="1">
        <v>8.295138888888888E-2</v>
      </c>
      <c r="F1032">
        <v>4</v>
      </c>
      <c r="G1032">
        <v>80</v>
      </c>
      <c r="H1032">
        <v>0</v>
      </c>
      <c r="I1032">
        <v>0</v>
      </c>
      <c r="J1032">
        <v>0</v>
      </c>
      <c r="K1032">
        <v>0</v>
      </c>
      <c r="L1032">
        <v>0</v>
      </c>
      <c r="N1032" s="35"/>
      <c r="O1032" s="35"/>
      <c r="P1032" s="34"/>
      <c r="Q1032" s="34"/>
      <c r="R1032" s="34"/>
      <c r="S1032" s="34"/>
      <c r="T1032" s="34"/>
      <c r="U1032" s="34"/>
    </row>
    <row r="1033" spans="1:21">
      <c r="A1033" t="s">
        <v>1043</v>
      </c>
      <c r="B1033" s="1">
        <v>0.63806712962962964</v>
      </c>
      <c r="C1033" s="1">
        <v>0.23826388888888891</v>
      </c>
      <c r="D1033" s="1">
        <v>0.20653935185185182</v>
      </c>
      <c r="E1033" s="1">
        <v>0.19325231481481484</v>
      </c>
      <c r="F1033">
        <v>67</v>
      </c>
      <c r="G1033">
        <v>381</v>
      </c>
      <c r="H1033">
        <v>120</v>
      </c>
      <c r="I1033">
        <v>462</v>
      </c>
      <c r="J1033">
        <v>0</v>
      </c>
      <c r="K1033">
        <v>0</v>
      </c>
      <c r="L1033">
        <v>0</v>
      </c>
      <c r="M1033">
        <v>20.62</v>
      </c>
      <c r="N1033" s="35"/>
      <c r="O1033" s="35"/>
      <c r="P1033" s="34"/>
      <c r="Q1033" s="34"/>
      <c r="R1033" s="34"/>
      <c r="S1033" s="34"/>
      <c r="T1033" s="34"/>
      <c r="U1033" s="34"/>
    </row>
    <row r="1034" spans="1:21">
      <c r="A1034" t="s">
        <v>1044</v>
      </c>
      <c r="B1034" s="1">
        <v>4.1203703703703706E-3</v>
      </c>
      <c r="C1034" s="1">
        <v>4.0277777777777777E-3</v>
      </c>
      <c r="D1034" s="1">
        <v>0</v>
      </c>
      <c r="E1034" s="1">
        <v>9.2592592592592588E-5</v>
      </c>
      <c r="F1034">
        <v>7</v>
      </c>
      <c r="G1034">
        <v>12</v>
      </c>
      <c r="H1034">
        <v>13</v>
      </c>
      <c r="I1034">
        <v>5</v>
      </c>
      <c r="J1034">
        <v>0</v>
      </c>
      <c r="K1034">
        <v>0</v>
      </c>
      <c r="L1034">
        <v>0</v>
      </c>
      <c r="M1034">
        <v>72.22</v>
      </c>
      <c r="N1034" s="35"/>
      <c r="O1034" s="35"/>
      <c r="P1034" s="34"/>
      <c r="Q1034" s="34"/>
      <c r="R1034" s="34"/>
      <c r="S1034" s="34"/>
      <c r="T1034" s="34"/>
      <c r="U1034" s="34"/>
    </row>
    <row r="1035" spans="1:21">
      <c r="A1035" t="s">
        <v>1045</v>
      </c>
      <c r="B1035" s="1">
        <v>0</v>
      </c>
      <c r="C1035" s="1">
        <v>0</v>
      </c>
      <c r="D1035" s="1">
        <v>0</v>
      </c>
      <c r="E1035" s="1">
        <v>0</v>
      </c>
      <c r="F1035">
        <v>0</v>
      </c>
      <c r="G1035">
        <v>0</v>
      </c>
      <c r="H1035">
        <v>105</v>
      </c>
      <c r="I1035">
        <v>1</v>
      </c>
      <c r="J1035">
        <v>0</v>
      </c>
      <c r="K1035">
        <v>0</v>
      </c>
      <c r="L1035">
        <v>0</v>
      </c>
      <c r="M1035">
        <v>99.06</v>
      </c>
      <c r="N1035" s="35"/>
      <c r="O1035" s="35"/>
      <c r="P1035" s="34"/>
      <c r="Q1035" s="34"/>
      <c r="R1035" s="34"/>
      <c r="S1035" s="34"/>
      <c r="T1035" s="34"/>
      <c r="U1035" s="34"/>
    </row>
    <row r="1036" spans="1:21">
      <c r="A1036" t="s">
        <v>1046</v>
      </c>
      <c r="B1036" s="1">
        <v>0.55106481481481484</v>
      </c>
      <c r="C1036" s="1">
        <v>0.37042824074074071</v>
      </c>
      <c r="D1036" s="1">
        <v>5.5312499999999994E-2</v>
      </c>
      <c r="E1036" s="1">
        <v>0.12532407407407406</v>
      </c>
      <c r="F1036">
        <v>1207</v>
      </c>
      <c r="G1036">
        <v>1134</v>
      </c>
      <c r="H1036">
        <v>116</v>
      </c>
      <c r="I1036">
        <v>30</v>
      </c>
      <c r="J1036">
        <v>0</v>
      </c>
      <c r="K1036">
        <v>0</v>
      </c>
      <c r="L1036">
        <v>0</v>
      </c>
      <c r="M1036">
        <v>79.45</v>
      </c>
      <c r="N1036" s="35"/>
      <c r="O1036" s="35"/>
      <c r="P1036" s="34"/>
      <c r="Q1036" s="34"/>
      <c r="R1036" s="34"/>
      <c r="S1036" s="34"/>
      <c r="T1036" s="34"/>
      <c r="U1036" s="34"/>
    </row>
    <row r="1037" spans="1:21">
      <c r="A1037" t="s">
        <v>1047</v>
      </c>
      <c r="B1037" s="1">
        <v>1.689814814814815E-3</v>
      </c>
      <c r="C1037" s="1">
        <v>1.3888888888888889E-3</v>
      </c>
      <c r="D1037" s="1">
        <v>3.4722222222222222E-5</v>
      </c>
      <c r="E1037" s="1">
        <v>2.5462962962962961E-4</v>
      </c>
      <c r="F1037">
        <v>2</v>
      </c>
      <c r="G1037">
        <v>2</v>
      </c>
      <c r="H1037">
        <v>250</v>
      </c>
      <c r="I1037">
        <v>2</v>
      </c>
      <c r="J1037">
        <v>0</v>
      </c>
      <c r="K1037">
        <v>0</v>
      </c>
      <c r="L1037">
        <v>0</v>
      </c>
      <c r="M1037">
        <v>99.21</v>
      </c>
      <c r="N1037" s="35"/>
      <c r="O1037" s="35"/>
      <c r="P1037" s="34"/>
      <c r="Q1037" s="34"/>
      <c r="R1037" s="34"/>
      <c r="S1037" s="34"/>
      <c r="T1037" s="34"/>
      <c r="U1037" s="34"/>
    </row>
    <row r="1038" spans="1:21">
      <c r="A1038" t="s">
        <v>1048</v>
      </c>
      <c r="B1038" s="1">
        <v>0.28912037037037036</v>
      </c>
      <c r="C1038" s="1">
        <v>0.21122685185185186</v>
      </c>
      <c r="D1038" s="1">
        <v>2.0937499999999998E-2</v>
      </c>
      <c r="E1038" s="1">
        <v>5.6944444444444443E-2</v>
      </c>
      <c r="F1038">
        <v>13</v>
      </c>
      <c r="G1038">
        <v>242</v>
      </c>
      <c r="H1038">
        <v>0</v>
      </c>
      <c r="I1038">
        <v>0</v>
      </c>
      <c r="J1038">
        <v>0</v>
      </c>
      <c r="K1038">
        <v>0</v>
      </c>
      <c r="L1038">
        <v>0</v>
      </c>
      <c r="N1038" s="35"/>
      <c r="O1038" s="35"/>
      <c r="P1038" s="34"/>
      <c r="Q1038" s="34"/>
      <c r="R1038" s="34"/>
      <c r="S1038" s="34"/>
      <c r="T1038" s="34"/>
      <c r="U1038" s="34"/>
    </row>
    <row r="1039" spans="1:21">
      <c r="A1039" t="s">
        <v>1049</v>
      </c>
      <c r="B1039" s="1">
        <v>0.21020833333333333</v>
      </c>
      <c r="C1039" s="1">
        <v>0.18306712962962965</v>
      </c>
      <c r="D1039" s="1">
        <v>5.0925925925925921E-4</v>
      </c>
      <c r="E1039" s="1">
        <v>2.6620370370370374E-2</v>
      </c>
      <c r="F1039">
        <v>27</v>
      </c>
      <c r="G1039">
        <v>546</v>
      </c>
      <c r="H1039">
        <v>265</v>
      </c>
      <c r="I1039">
        <v>16</v>
      </c>
      <c r="J1039">
        <v>0</v>
      </c>
      <c r="K1039">
        <v>0</v>
      </c>
      <c r="L1039">
        <v>0</v>
      </c>
      <c r="M1039">
        <v>94.31</v>
      </c>
      <c r="N1039" s="35"/>
      <c r="O1039" s="35"/>
      <c r="P1039" s="34"/>
      <c r="Q1039" s="34"/>
      <c r="R1039" s="34"/>
      <c r="S1039" s="34"/>
      <c r="T1039" s="34"/>
      <c r="U1039" s="34"/>
    </row>
    <row r="1040" spans="1:21">
      <c r="A1040" t="s">
        <v>1050</v>
      </c>
      <c r="B1040" s="1">
        <v>0.66690972222222211</v>
      </c>
      <c r="C1040" s="1">
        <v>0.35119212962962965</v>
      </c>
      <c r="D1040" s="1">
        <v>0.14177083333333332</v>
      </c>
      <c r="E1040" s="1">
        <v>0.1739236111111111</v>
      </c>
      <c r="F1040">
        <v>129</v>
      </c>
      <c r="G1040">
        <v>1269</v>
      </c>
      <c r="H1040">
        <v>1111</v>
      </c>
      <c r="I1040">
        <v>138</v>
      </c>
      <c r="J1040">
        <v>0</v>
      </c>
      <c r="K1040">
        <v>0</v>
      </c>
      <c r="L1040">
        <v>0</v>
      </c>
      <c r="M1040">
        <v>88.95</v>
      </c>
      <c r="N1040" s="35"/>
      <c r="O1040" s="35"/>
      <c r="P1040" s="34"/>
      <c r="Q1040" s="34"/>
      <c r="R1040" s="34"/>
      <c r="S1040" s="34"/>
      <c r="T1040" s="34"/>
      <c r="U1040" s="34"/>
    </row>
    <row r="1041" spans="1:21">
      <c r="A1041" t="s">
        <v>1051</v>
      </c>
      <c r="B1041" s="1">
        <v>7.1539351851851854E-2</v>
      </c>
      <c r="C1041" s="1">
        <v>6.5902777777777768E-2</v>
      </c>
      <c r="D1041" s="1">
        <v>1.3541666666666667E-3</v>
      </c>
      <c r="E1041" s="1">
        <v>4.2824074074074075E-3</v>
      </c>
      <c r="F1041">
        <v>58</v>
      </c>
      <c r="G1041">
        <v>840</v>
      </c>
      <c r="H1041">
        <v>776</v>
      </c>
      <c r="I1041">
        <v>70</v>
      </c>
      <c r="J1041">
        <v>0</v>
      </c>
      <c r="K1041">
        <v>0</v>
      </c>
      <c r="L1041">
        <v>0</v>
      </c>
      <c r="M1041">
        <v>91.73</v>
      </c>
      <c r="N1041" s="35"/>
      <c r="O1041" s="35"/>
      <c r="P1041" s="34"/>
      <c r="Q1041" s="34"/>
      <c r="R1041" s="34"/>
      <c r="S1041" s="34"/>
      <c r="T1041" s="34"/>
      <c r="U1041" s="34"/>
    </row>
    <row r="1042" spans="1:21">
      <c r="A1042" t="s">
        <v>1052</v>
      </c>
      <c r="B1042" s="1">
        <v>0.35866898148148146</v>
      </c>
      <c r="C1042" s="1">
        <v>0.24561342592592594</v>
      </c>
      <c r="D1042" s="1">
        <v>2.1273148148148149E-2</v>
      </c>
      <c r="E1042" s="1">
        <v>9.1759259259259263E-2</v>
      </c>
      <c r="F1042">
        <v>39</v>
      </c>
      <c r="G1042">
        <v>558</v>
      </c>
      <c r="H1042">
        <v>286</v>
      </c>
      <c r="I1042">
        <v>15</v>
      </c>
      <c r="J1042">
        <v>0</v>
      </c>
      <c r="K1042">
        <v>0</v>
      </c>
      <c r="L1042">
        <v>0</v>
      </c>
      <c r="M1042">
        <v>95.02</v>
      </c>
      <c r="N1042" s="35"/>
      <c r="O1042" s="35"/>
      <c r="P1042" s="34"/>
      <c r="Q1042" s="34"/>
      <c r="R1042" s="34"/>
      <c r="S1042" s="34"/>
      <c r="T1042" s="34"/>
      <c r="U1042" s="34"/>
    </row>
    <row r="1043" spans="1:21">
      <c r="A1043" t="s">
        <v>1053</v>
      </c>
      <c r="B1043" s="1">
        <v>0.2033449074074074</v>
      </c>
      <c r="C1043" s="1">
        <v>9.0057870370370371E-2</v>
      </c>
      <c r="D1043" s="1">
        <v>9.1192129629629637E-2</v>
      </c>
      <c r="E1043" s="1">
        <v>2.2083333333333333E-2</v>
      </c>
      <c r="F1043">
        <v>56</v>
      </c>
      <c r="G1043">
        <v>241</v>
      </c>
      <c r="H1043">
        <v>0</v>
      </c>
      <c r="I1043">
        <v>0</v>
      </c>
      <c r="J1043">
        <v>0</v>
      </c>
      <c r="K1043">
        <v>0</v>
      </c>
      <c r="L1043">
        <v>0</v>
      </c>
      <c r="N1043" s="35"/>
      <c r="O1043" s="35"/>
      <c r="P1043" s="34"/>
      <c r="Q1043" s="34"/>
      <c r="R1043" s="34"/>
      <c r="S1043" s="34"/>
      <c r="T1043" s="34"/>
      <c r="U1043" s="34"/>
    </row>
    <row r="1044" spans="1:21">
      <c r="A1044" t="s">
        <v>1054</v>
      </c>
      <c r="B1044" s="1">
        <v>0.66244212962962956</v>
      </c>
      <c r="C1044" s="1">
        <v>0.48340277777777779</v>
      </c>
      <c r="D1044" s="1">
        <v>0.11495370370370371</v>
      </c>
      <c r="E1044" s="1">
        <v>6.4062500000000008E-2</v>
      </c>
      <c r="F1044">
        <v>90</v>
      </c>
      <c r="G1044">
        <v>897</v>
      </c>
      <c r="H1044">
        <v>856</v>
      </c>
      <c r="I1044">
        <v>177</v>
      </c>
      <c r="J1044">
        <v>0</v>
      </c>
      <c r="K1044">
        <v>0</v>
      </c>
      <c r="L1044">
        <v>0</v>
      </c>
      <c r="M1044">
        <v>82.87</v>
      </c>
      <c r="N1044" s="35"/>
      <c r="O1044" s="35"/>
      <c r="P1044" s="34"/>
      <c r="Q1044" s="34"/>
      <c r="R1044" s="34"/>
      <c r="S1044" s="34"/>
      <c r="T1044" s="34"/>
      <c r="U1044" s="34"/>
    </row>
    <row r="1045" spans="1:21">
      <c r="A1045" t="s">
        <v>1055</v>
      </c>
      <c r="B1045" s="1">
        <v>0.7330092592592593</v>
      </c>
      <c r="C1045" s="1">
        <v>0.28978009259259258</v>
      </c>
      <c r="D1045" s="1">
        <v>8.3437499999999998E-2</v>
      </c>
      <c r="E1045" s="1">
        <v>0.35978009259259264</v>
      </c>
      <c r="F1045">
        <v>31</v>
      </c>
      <c r="G1045">
        <v>793</v>
      </c>
      <c r="H1045">
        <v>29</v>
      </c>
      <c r="I1045">
        <v>0</v>
      </c>
      <c r="J1045">
        <v>0</v>
      </c>
      <c r="K1045">
        <v>0</v>
      </c>
      <c r="L1045">
        <v>0</v>
      </c>
      <c r="M1045">
        <v>100</v>
      </c>
      <c r="N1045" s="35"/>
      <c r="O1045" s="35"/>
      <c r="P1045" s="34"/>
      <c r="Q1045" s="34"/>
      <c r="R1045" s="34"/>
      <c r="S1045" s="34"/>
      <c r="T1045" s="34"/>
      <c r="U1045" s="34"/>
    </row>
    <row r="1046" spans="1:21">
      <c r="A1046" t="s">
        <v>1056</v>
      </c>
      <c r="B1046" s="1">
        <v>0.9603356481481482</v>
      </c>
      <c r="C1046" s="1">
        <v>0.59586805555555555</v>
      </c>
      <c r="D1046" s="1">
        <v>0.10865740740740741</v>
      </c>
      <c r="E1046" s="1">
        <v>0.25579861111111107</v>
      </c>
      <c r="F1046">
        <v>51</v>
      </c>
      <c r="G1046">
        <v>1188</v>
      </c>
      <c r="H1046">
        <v>268</v>
      </c>
      <c r="I1046">
        <v>38</v>
      </c>
      <c r="J1046">
        <v>0</v>
      </c>
      <c r="K1046">
        <v>0</v>
      </c>
      <c r="L1046">
        <v>0</v>
      </c>
      <c r="M1046">
        <v>87.58</v>
      </c>
      <c r="N1046" s="35"/>
      <c r="O1046" s="35"/>
      <c r="P1046" s="34"/>
      <c r="Q1046" s="34"/>
      <c r="R1046" s="34"/>
      <c r="S1046" s="34"/>
      <c r="T1046" s="34"/>
      <c r="U1046" s="34"/>
    </row>
    <row r="1047" spans="1:21">
      <c r="A1047" t="s">
        <v>1057</v>
      </c>
      <c r="B1047" s="1">
        <v>0.35119212962962965</v>
      </c>
      <c r="C1047" s="1">
        <v>0.23754629629629631</v>
      </c>
      <c r="D1047" s="1">
        <v>9.8483796296296292E-2</v>
      </c>
      <c r="E1047" s="1">
        <v>1.5150462962962963E-2</v>
      </c>
      <c r="F1047">
        <v>52</v>
      </c>
      <c r="G1047">
        <v>445</v>
      </c>
      <c r="H1047">
        <v>0</v>
      </c>
      <c r="I1047">
        <v>0</v>
      </c>
      <c r="J1047">
        <v>0</v>
      </c>
      <c r="K1047">
        <v>0</v>
      </c>
      <c r="L1047">
        <v>0</v>
      </c>
      <c r="N1047" s="35"/>
      <c r="O1047" s="35"/>
      <c r="P1047" s="34"/>
      <c r="Q1047" s="34"/>
      <c r="R1047" s="34"/>
      <c r="S1047" s="34"/>
      <c r="T1047" s="34"/>
      <c r="U1047" s="34"/>
    </row>
    <row r="1048" spans="1:21">
      <c r="A1048" t="s">
        <v>1058</v>
      </c>
      <c r="B1048" s="1">
        <v>0.15996527777777778</v>
      </c>
      <c r="C1048" s="1">
        <v>0.11769675925925926</v>
      </c>
      <c r="D1048" s="1">
        <v>2.2928240740740739E-2</v>
      </c>
      <c r="E1048" s="1">
        <v>1.9340277777777779E-2</v>
      </c>
      <c r="F1048">
        <v>5</v>
      </c>
      <c r="G1048">
        <v>345</v>
      </c>
      <c r="H1048">
        <v>107</v>
      </c>
      <c r="I1048">
        <v>20</v>
      </c>
      <c r="J1048">
        <v>4.21</v>
      </c>
      <c r="K1048">
        <v>6.06</v>
      </c>
      <c r="L1048">
        <v>0.71</v>
      </c>
      <c r="M1048">
        <v>84.25</v>
      </c>
      <c r="N1048" s="35"/>
      <c r="O1048" s="35"/>
      <c r="P1048" s="34"/>
      <c r="Q1048" s="34"/>
      <c r="R1048" s="34"/>
      <c r="S1048" s="34"/>
      <c r="T1048" s="34"/>
      <c r="U1048" s="34"/>
    </row>
    <row r="1049" spans="1:21">
      <c r="A1049" t="s">
        <v>1059</v>
      </c>
      <c r="B1049" s="1">
        <v>0.34706018518518517</v>
      </c>
      <c r="C1049" s="1">
        <v>0.25887731481481485</v>
      </c>
      <c r="D1049" s="1">
        <v>3.2222222222222222E-2</v>
      </c>
      <c r="E1049" s="1">
        <v>5.5937500000000001E-2</v>
      </c>
      <c r="F1049">
        <v>27</v>
      </c>
      <c r="G1049">
        <v>475</v>
      </c>
      <c r="H1049">
        <v>366</v>
      </c>
      <c r="I1049">
        <v>12</v>
      </c>
      <c r="J1049">
        <v>0</v>
      </c>
      <c r="K1049">
        <v>0</v>
      </c>
      <c r="L1049">
        <v>0</v>
      </c>
      <c r="M1049">
        <v>96.83</v>
      </c>
      <c r="N1049" s="35"/>
      <c r="O1049" s="35"/>
      <c r="P1049" s="34"/>
      <c r="Q1049" s="34"/>
      <c r="R1049" s="34"/>
      <c r="S1049" s="34"/>
      <c r="T1049" s="34"/>
      <c r="U1049" s="34"/>
    </row>
    <row r="1050" spans="1:21">
      <c r="A1050" t="s">
        <v>1060</v>
      </c>
      <c r="B1050" s="1">
        <v>0.39403935185185185</v>
      </c>
      <c r="C1050" s="1">
        <v>0.23465277777777779</v>
      </c>
      <c r="D1050" s="1">
        <v>1.3587962962962963E-2</v>
      </c>
      <c r="E1050" s="1">
        <v>0.14579861111111111</v>
      </c>
      <c r="F1050">
        <v>25</v>
      </c>
      <c r="G1050">
        <v>564</v>
      </c>
      <c r="H1050">
        <v>220</v>
      </c>
      <c r="I1050">
        <v>8</v>
      </c>
      <c r="J1050">
        <v>0</v>
      </c>
      <c r="K1050">
        <v>0</v>
      </c>
      <c r="L1050">
        <v>0</v>
      </c>
      <c r="M1050">
        <v>96.49</v>
      </c>
      <c r="N1050" s="35"/>
      <c r="O1050" s="35"/>
      <c r="P1050" s="34"/>
      <c r="Q1050" s="34"/>
      <c r="R1050" s="34"/>
      <c r="S1050" s="34"/>
      <c r="T1050" s="34"/>
      <c r="U1050" s="34"/>
    </row>
    <row r="1051" spans="1:21">
      <c r="A1051" t="s">
        <v>1061</v>
      </c>
      <c r="B1051" s="1">
        <v>0.30952546296296296</v>
      </c>
      <c r="C1051" s="1">
        <v>0.29086805555555556</v>
      </c>
      <c r="D1051" s="1">
        <v>6.8981481481481489E-3</v>
      </c>
      <c r="E1051" s="1">
        <v>1.1747685185185186E-2</v>
      </c>
      <c r="F1051">
        <v>29</v>
      </c>
      <c r="G1051">
        <v>505</v>
      </c>
      <c r="H1051">
        <v>429</v>
      </c>
      <c r="I1051">
        <v>17</v>
      </c>
      <c r="J1051">
        <v>0</v>
      </c>
      <c r="K1051">
        <v>0</v>
      </c>
      <c r="L1051">
        <v>0</v>
      </c>
      <c r="M1051">
        <v>96.19</v>
      </c>
      <c r="N1051" s="35"/>
      <c r="O1051" s="35"/>
      <c r="P1051" s="34"/>
      <c r="Q1051" s="34"/>
      <c r="R1051" s="34"/>
      <c r="S1051" s="34"/>
      <c r="T1051" s="34"/>
      <c r="U1051" s="34"/>
    </row>
    <row r="1052" spans="1:21">
      <c r="A1052" t="s">
        <v>1062</v>
      </c>
      <c r="B1052" s="1">
        <v>0.22091435185185185</v>
      </c>
      <c r="C1052" s="1">
        <v>0.18186342592592594</v>
      </c>
      <c r="D1052" s="1">
        <v>3.5127314814814813E-2</v>
      </c>
      <c r="E1052" s="1">
        <v>3.9236111111111112E-3</v>
      </c>
      <c r="F1052">
        <v>19</v>
      </c>
      <c r="G1052">
        <v>782</v>
      </c>
      <c r="H1052">
        <v>735</v>
      </c>
      <c r="I1052">
        <v>0</v>
      </c>
      <c r="J1052">
        <v>10.220000000000001</v>
      </c>
      <c r="K1052">
        <v>8.39</v>
      </c>
      <c r="L1052">
        <v>0</v>
      </c>
      <c r="M1052">
        <v>100</v>
      </c>
      <c r="N1052" s="35"/>
      <c r="O1052" s="35"/>
      <c r="P1052" s="34"/>
      <c r="Q1052" s="34"/>
      <c r="R1052" s="34"/>
      <c r="S1052" s="34"/>
      <c r="T1052" s="34"/>
      <c r="U1052" s="34"/>
    </row>
    <row r="1053" spans="1:21">
      <c r="A1053" t="s">
        <v>1063</v>
      </c>
      <c r="B1053" s="1">
        <v>0.33207175925925925</v>
      </c>
      <c r="C1053" s="1">
        <v>0.20954861111111112</v>
      </c>
      <c r="D1053" s="1">
        <v>3.4236111111111113E-2</v>
      </c>
      <c r="E1053" s="1">
        <v>8.8275462962962958E-2</v>
      </c>
      <c r="F1053">
        <v>23</v>
      </c>
      <c r="G1053">
        <v>513</v>
      </c>
      <c r="H1053">
        <v>0</v>
      </c>
      <c r="I1053">
        <v>0</v>
      </c>
      <c r="J1053">
        <v>0</v>
      </c>
      <c r="K1053">
        <v>0</v>
      </c>
      <c r="L1053">
        <v>0</v>
      </c>
      <c r="N1053" s="35"/>
      <c r="O1053" s="35"/>
      <c r="P1053" s="34"/>
      <c r="Q1053" s="34"/>
      <c r="R1053" s="34"/>
      <c r="S1053" s="34"/>
      <c r="T1053" s="34"/>
      <c r="U1053" s="34"/>
    </row>
    <row r="1054" spans="1:21">
      <c r="A1054" t="s">
        <v>1064</v>
      </c>
      <c r="B1054" s="1">
        <v>0.28093750000000001</v>
      </c>
      <c r="C1054" s="1">
        <v>8.4236111111111109E-2</v>
      </c>
      <c r="D1054" s="1">
        <v>5.1041666666666673E-2</v>
      </c>
      <c r="E1054" s="1">
        <v>0.14564814814814817</v>
      </c>
      <c r="F1054">
        <v>16</v>
      </c>
      <c r="G1054">
        <v>890</v>
      </c>
      <c r="H1054">
        <v>173</v>
      </c>
      <c r="I1054">
        <v>5</v>
      </c>
      <c r="J1054">
        <v>7.55</v>
      </c>
      <c r="K1054">
        <v>7.55</v>
      </c>
      <c r="L1054">
        <v>0.03</v>
      </c>
      <c r="M1054">
        <v>97.19</v>
      </c>
      <c r="N1054" s="35"/>
      <c r="O1054" s="35"/>
      <c r="P1054" s="34"/>
      <c r="Q1054" s="34"/>
      <c r="R1054" s="34"/>
      <c r="S1054" s="34"/>
      <c r="T1054" s="34"/>
      <c r="U1054" s="34"/>
    </row>
    <row r="1055" spans="1:21">
      <c r="A1055" t="s">
        <v>1065</v>
      </c>
      <c r="B1055" s="1">
        <v>0.61487268518518523</v>
      </c>
      <c r="C1055" s="1">
        <v>0.38935185185185189</v>
      </c>
      <c r="D1055" s="1">
        <v>6.789351851851852E-2</v>
      </c>
      <c r="E1055" s="1">
        <v>0.15760416666666668</v>
      </c>
      <c r="F1055">
        <v>27</v>
      </c>
      <c r="G1055">
        <v>513</v>
      </c>
      <c r="H1055">
        <v>0</v>
      </c>
      <c r="I1055">
        <v>0</v>
      </c>
      <c r="J1055">
        <v>0</v>
      </c>
      <c r="K1055">
        <v>0</v>
      </c>
      <c r="L1055">
        <v>0</v>
      </c>
      <c r="N1055" s="35"/>
      <c r="O1055" s="35"/>
      <c r="P1055" s="34"/>
      <c r="Q1055" s="34"/>
      <c r="R1055" s="34"/>
      <c r="S1055" s="34"/>
      <c r="T1055" s="34"/>
      <c r="U1055" s="34"/>
    </row>
    <row r="1056" spans="1:21">
      <c r="A1056" t="s">
        <v>1066</v>
      </c>
      <c r="B1056" s="1">
        <v>0.34361111111111109</v>
      </c>
      <c r="C1056" s="1">
        <v>0.26958333333333334</v>
      </c>
      <c r="D1056" s="1">
        <v>4.9768518518518517E-2</v>
      </c>
      <c r="E1056" s="1">
        <v>2.4247685185185181E-2</v>
      </c>
      <c r="F1056">
        <v>36</v>
      </c>
      <c r="G1056">
        <v>585</v>
      </c>
      <c r="H1056">
        <v>507</v>
      </c>
      <c r="I1056">
        <v>16</v>
      </c>
      <c r="J1056">
        <v>0</v>
      </c>
      <c r="K1056">
        <v>0</v>
      </c>
      <c r="L1056">
        <v>0</v>
      </c>
      <c r="M1056">
        <v>96.94</v>
      </c>
      <c r="N1056" s="35"/>
      <c r="O1056" s="35"/>
      <c r="P1056" s="34"/>
      <c r="Q1056" s="34"/>
      <c r="R1056" s="34"/>
      <c r="S1056" s="34"/>
      <c r="T1056" s="34"/>
      <c r="U1056" s="34"/>
    </row>
    <row r="1057" spans="1:21">
      <c r="A1057" t="s">
        <v>1067</v>
      </c>
      <c r="B1057" s="1">
        <v>0.2096759259259259</v>
      </c>
      <c r="C1057" s="1">
        <v>0.19436342592592593</v>
      </c>
      <c r="D1057" s="1">
        <v>5.7638888888888887E-3</v>
      </c>
      <c r="E1057" s="1">
        <v>9.525462962962963E-3</v>
      </c>
      <c r="F1057">
        <v>108</v>
      </c>
      <c r="G1057">
        <v>308</v>
      </c>
      <c r="H1057">
        <v>196</v>
      </c>
      <c r="I1057">
        <v>4</v>
      </c>
      <c r="J1057">
        <v>0</v>
      </c>
      <c r="K1057">
        <v>0</v>
      </c>
      <c r="L1057">
        <v>0</v>
      </c>
      <c r="M1057">
        <v>98</v>
      </c>
      <c r="N1057" s="35"/>
      <c r="O1057" s="35"/>
      <c r="P1057" s="34"/>
      <c r="Q1057" s="34"/>
      <c r="R1057" s="34"/>
      <c r="S1057" s="34"/>
      <c r="T1057" s="34"/>
      <c r="U1057" s="34"/>
    </row>
    <row r="1058" spans="1:21">
      <c r="A1058" t="s">
        <v>1068</v>
      </c>
      <c r="B1058" s="1">
        <v>8.4976851851851845E-2</v>
      </c>
      <c r="C1058" s="1">
        <v>6.6284722222222217E-2</v>
      </c>
      <c r="D1058" s="1">
        <v>7.2222222222222228E-3</v>
      </c>
      <c r="E1058" s="1">
        <v>1.1458333333333334E-2</v>
      </c>
      <c r="F1058">
        <v>8</v>
      </c>
      <c r="G1058">
        <v>159</v>
      </c>
      <c r="H1058">
        <v>243</v>
      </c>
      <c r="I1058">
        <v>25</v>
      </c>
      <c r="J1058">
        <v>4.87</v>
      </c>
      <c r="K1058">
        <v>11.92</v>
      </c>
      <c r="L1058">
        <v>0.28999999999999998</v>
      </c>
      <c r="M1058">
        <v>90.67</v>
      </c>
      <c r="N1058" s="35"/>
      <c r="O1058" s="35"/>
      <c r="P1058" s="34"/>
      <c r="Q1058" s="34"/>
      <c r="R1058" s="34"/>
      <c r="S1058" s="34"/>
      <c r="T1058" s="34"/>
      <c r="U1058" s="34"/>
    </row>
    <row r="1059" spans="1:21">
      <c r="A1059" t="s">
        <v>1069</v>
      </c>
      <c r="B1059" s="1">
        <v>0.53449074074074077</v>
      </c>
      <c r="C1059" s="1">
        <v>0.23119212962962962</v>
      </c>
      <c r="D1059" s="1">
        <v>0.16822916666666665</v>
      </c>
      <c r="E1059" s="1">
        <v>0.13505787037037037</v>
      </c>
      <c r="F1059">
        <v>103</v>
      </c>
      <c r="G1059">
        <v>550</v>
      </c>
      <c r="H1059">
        <v>61</v>
      </c>
      <c r="I1059">
        <v>571</v>
      </c>
      <c r="J1059">
        <v>0</v>
      </c>
      <c r="K1059">
        <v>0</v>
      </c>
      <c r="L1059">
        <v>0</v>
      </c>
      <c r="M1059">
        <v>9.65</v>
      </c>
      <c r="N1059" s="35"/>
      <c r="O1059" s="35"/>
      <c r="P1059" s="34"/>
      <c r="Q1059" s="34"/>
      <c r="R1059" s="34"/>
      <c r="S1059" s="34"/>
      <c r="T1059" s="34"/>
      <c r="U1059" s="34"/>
    </row>
    <row r="1060" spans="1:21">
      <c r="A1060" t="s">
        <v>1070</v>
      </c>
      <c r="B1060" s="1">
        <v>9.0925925925925924E-2</v>
      </c>
      <c r="C1060" s="1">
        <v>6.5960648148148157E-2</v>
      </c>
      <c r="D1060" s="1">
        <v>6.8634259259259256E-3</v>
      </c>
      <c r="E1060" s="1">
        <v>1.8090277777777778E-2</v>
      </c>
      <c r="F1060">
        <v>18</v>
      </c>
      <c r="G1060">
        <v>153</v>
      </c>
      <c r="H1060">
        <v>310</v>
      </c>
      <c r="I1060">
        <v>10</v>
      </c>
      <c r="J1060">
        <v>0</v>
      </c>
      <c r="K1060">
        <v>0</v>
      </c>
      <c r="L1060">
        <v>0</v>
      </c>
      <c r="M1060">
        <v>96.88</v>
      </c>
      <c r="N1060" s="35"/>
      <c r="O1060" s="35"/>
      <c r="P1060" s="34"/>
      <c r="Q1060" s="34"/>
      <c r="R1060" s="34"/>
      <c r="S1060" s="34"/>
      <c r="T1060" s="34"/>
      <c r="U1060" s="34"/>
    </row>
    <row r="1061" spans="1:21">
      <c r="A1061" t="s">
        <v>1071</v>
      </c>
      <c r="B1061" s="1">
        <v>0.32067129629629632</v>
      </c>
      <c r="C1061" s="1">
        <v>0.30118055555555556</v>
      </c>
      <c r="D1061" s="1">
        <v>1.5972222222222224E-2</v>
      </c>
      <c r="E1061" s="1">
        <v>3.5069444444444445E-3</v>
      </c>
      <c r="F1061">
        <v>82</v>
      </c>
      <c r="G1061">
        <v>250</v>
      </c>
      <c r="H1061">
        <v>158</v>
      </c>
      <c r="I1061">
        <v>5</v>
      </c>
      <c r="J1061">
        <v>0</v>
      </c>
      <c r="K1061">
        <v>0</v>
      </c>
      <c r="L1061">
        <v>0</v>
      </c>
      <c r="M1061">
        <v>96.93</v>
      </c>
      <c r="N1061" s="35"/>
      <c r="O1061" s="35"/>
      <c r="P1061" s="34"/>
      <c r="Q1061" s="34"/>
      <c r="R1061" s="34"/>
      <c r="S1061" s="34"/>
      <c r="T1061" s="34"/>
      <c r="U1061" s="34"/>
    </row>
    <row r="1062" spans="1:21">
      <c r="A1062" t="s">
        <v>1072</v>
      </c>
      <c r="B1062" s="1">
        <v>9.8958333333333329E-2</v>
      </c>
      <c r="C1062" s="1">
        <v>6.2349537037037044E-2</v>
      </c>
      <c r="D1062" s="1">
        <v>1.3287037037037036E-2</v>
      </c>
      <c r="E1062" s="1">
        <v>2.3310185185185187E-2</v>
      </c>
      <c r="F1062">
        <v>14</v>
      </c>
      <c r="G1062">
        <v>313</v>
      </c>
      <c r="H1062">
        <v>25</v>
      </c>
      <c r="I1062">
        <v>2</v>
      </c>
      <c r="J1062">
        <v>0</v>
      </c>
      <c r="K1062">
        <v>0</v>
      </c>
      <c r="L1062">
        <v>0</v>
      </c>
      <c r="M1062">
        <v>92.59</v>
      </c>
      <c r="N1062" s="35"/>
      <c r="O1062" s="35"/>
      <c r="P1062" s="34"/>
      <c r="Q1062" s="34"/>
      <c r="R1062" s="34"/>
      <c r="S1062" s="34"/>
      <c r="T1062" s="34"/>
      <c r="U1062" s="34"/>
    </row>
    <row r="1063" spans="1:21">
      <c r="A1063" t="s">
        <v>1073</v>
      </c>
      <c r="B1063" s="1">
        <v>0.3836458333333333</v>
      </c>
      <c r="C1063" s="1">
        <v>0.3106828703703704</v>
      </c>
      <c r="D1063" s="1">
        <v>3.8310185185185183E-2</v>
      </c>
      <c r="E1063" s="1">
        <v>3.4641203703703702E-2</v>
      </c>
      <c r="F1063">
        <v>68</v>
      </c>
      <c r="G1063">
        <v>549</v>
      </c>
      <c r="H1063">
        <v>825</v>
      </c>
      <c r="I1063">
        <v>92</v>
      </c>
      <c r="J1063">
        <v>0</v>
      </c>
      <c r="K1063">
        <v>0</v>
      </c>
      <c r="L1063">
        <v>0</v>
      </c>
      <c r="M1063">
        <v>89.97</v>
      </c>
      <c r="N1063" s="35"/>
      <c r="O1063" s="35"/>
      <c r="P1063" s="34"/>
      <c r="Q1063" s="34"/>
      <c r="R1063" s="34"/>
      <c r="S1063" s="34"/>
      <c r="T1063" s="34"/>
      <c r="U1063" s="34"/>
    </row>
    <row r="1064" spans="1:21">
      <c r="A1064" t="s">
        <v>1074</v>
      </c>
      <c r="B1064" s="1">
        <v>0.1917824074074074</v>
      </c>
      <c r="C1064" s="1">
        <v>0.17505787037037038</v>
      </c>
      <c r="D1064" s="1">
        <v>1.300925925925926E-2</v>
      </c>
      <c r="E1064" s="1">
        <v>3.7152777777777774E-3</v>
      </c>
      <c r="F1064">
        <v>19</v>
      </c>
      <c r="G1064">
        <v>927</v>
      </c>
      <c r="H1064">
        <v>987</v>
      </c>
      <c r="I1064">
        <v>0</v>
      </c>
      <c r="J1064">
        <v>10.41</v>
      </c>
      <c r="K1064">
        <v>8.17</v>
      </c>
      <c r="L1064">
        <v>0</v>
      </c>
      <c r="M1064">
        <v>100</v>
      </c>
      <c r="N1064" s="35"/>
      <c r="O1064" s="35"/>
      <c r="P1064" s="34"/>
      <c r="Q1064" s="34"/>
      <c r="R1064" s="34"/>
      <c r="S1064" s="34"/>
      <c r="T1064" s="34"/>
      <c r="U1064" s="34"/>
    </row>
    <row r="1065" spans="1:21">
      <c r="A1065" t="s">
        <v>1075</v>
      </c>
      <c r="B1065" s="1">
        <v>0.37613425925925931</v>
      </c>
      <c r="C1065" s="1">
        <v>0.34187499999999998</v>
      </c>
      <c r="D1065" s="1">
        <v>2.9409722222222223E-2</v>
      </c>
      <c r="E1065" s="1">
        <v>4.8379629629629632E-3</v>
      </c>
      <c r="F1065">
        <v>33</v>
      </c>
      <c r="G1065">
        <v>529</v>
      </c>
      <c r="H1065">
        <v>397</v>
      </c>
      <c r="I1065">
        <v>13</v>
      </c>
      <c r="J1065">
        <v>0</v>
      </c>
      <c r="K1065">
        <v>0</v>
      </c>
      <c r="L1065">
        <v>0</v>
      </c>
      <c r="M1065">
        <v>96.83</v>
      </c>
      <c r="N1065" s="35"/>
      <c r="O1065" s="35"/>
      <c r="P1065" s="34"/>
      <c r="Q1065" s="34"/>
      <c r="R1065" s="34"/>
      <c r="S1065" s="34"/>
      <c r="T1065" s="34"/>
      <c r="U1065" s="34"/>
    </row>
    <row r="1066" spans="1:21">
      <c r="A1066" t="s">
        <v>1076</v>
      </c>
      <c r="B1066" s="1">
        <v>0.46906249999999999</v>
      </c>
      <c r="C1066" s="1">
        <v>0.36375000000000002</v>
      </c>
      <c r="D1066" s="1">
        <v>2.6527777777777779E-2</v>
      </c>
      <c r="E1066" s="1">
        <v>7.8773148148148148E-2</v>
      </c>
      <c r="F1066">
        <v>32</v>
      </c>
      <c r="G1066">
        <v>537</v>
      </c>
      <c r="H1066">
        <v>263</v>
      </c>
      <c r="I1066">
        <v>10</v>
      </c>
      <c r="J1066">
        <v>0</v>
      </c>
      <c r="K1066">
        <v>0</v>
      </c>
      <c r="L1066">
        <v>0</v>
      </c>
      <c r="M1066">
        <v>96.34</v>
      </c>
      <c r="N1066" s="35"/>
      <c r="O1066" s="35"/>
      <c r="P1066" s="34"/>
      <c r="Q1066" s="34"/>
      <c r="R1066" s="34"/>
      <c r="S1066" s="34"/>
      <c r="T1066" s="34"/>
      <c r="U1066" s="34"/>
    </row>
    <row r="1067" spans="1:21">
      <c r="A1067" t="s">
        <v>1077</v>
      </c>
      <c r="B1067" s="1">
        <v>0.33049768518518519</v>
      </c>
      <c r="C1067" s="1">
        <v>0.29831018518518521</v>
      </c>
      <c r="D1067" s="1">
        <v>1.6782407407407409E-2</v>
      </c>
      <c r="E1067" s="1">
        <v>1.539351851851852E-2</v>
      </c>
      <c r="F1067">
        <v>55</v>
      </c>
      <c r="G1067">
        <v>1140</v>
      </c>
      <c r="H1067">
        <v>102</v>
      </c>
      <c r="I1067">
        <v>4</v>
      </c>
      <c r="J1067">
        <v>34.15</v>
      </c>
      <c r="K1067">
        <v>6.97</v>
      </c>
      <c r="L1067">
        <v>0.04</v>
      </c>
      <c r="M1067">
        <v>96.23</v>
      </c>
      <c r="N1067" s="35"/>
      <c r="O1067" s="35"/>
      <c r="P1067" s="34"/>
      <c r="Q1067" s="34"/>
      <c r="R1067" s="34"/>
      <c r="S1067" s="34"/>
      <c r="T1067" s="34"/>
      <c r="U1067" s="34"/>
    </row>
    <row r="1068" spans="1:21">
      <c r="A1068" t="s">
        <v>1078</v>
      </c>
      <c r="B1068" s="1">
        <v>0.41835648148148147</v>
      </c>
      <c r="C1068" s="1">
        <v>0.22925925925925927</v>
      </c>
      <c r="D1068" s="1">
        <v>0.14906250000000001</v>
      </c>
      <c r="E1068" s="1">
        <v>4.0034722222222222E-2</v>
      </c>
      <c r="F1068">
        <v>551</v>
      </c>
      <c r="G1068">
        <v>627</v>
      </c>
      <c r="H1068">
        <v>241</v>
      </c>
      <c r="I1068">
        <v>33</v>
      </c>
      <c r="J1068">
        <v>0</v>
      </c>
      <c r="K1068">
        <v>0</v>
      </c>
      <c r="L1068">
        <v>0</v>
      </c>
      <c r="M1068">
        <v>87.96</v>
      </c>
      <c r="N1068" s="35"/>
      <c r="O1068" s="35"/>
      <c r="P1068" s="34"/>
      <c r="Q1068" s="34"/>
      <c r="R1068" s="34"/>
      <c r="S1068" s="34"/>
      <c r="T1068" s="34"/>
      <c r="U1068" s="34"/>
    </row>
    <row r="1069" spans="1:21">
      <c r="A1069" t="s">
        <v>1079</v>
      </c>
      <c r="B1069" s="1">
        <v>0.12146990740740742</v>
      </c>
      <c r="C1069" s="1">
        <v>0.10682870370370372</v>
      </c>
      <c r="D1069" s="1">
        <v>3.645833333333333E-3</v>
      </c>
      <c r="E1069" s="1">
        <v>1.0995370370370371E-2</v>
      </c>
      <c r="F1069">
        <v>49</v>
      </c>
      <c r="G1069">
        <v>130</v>
      </c>
      <c r="H1069">
        <v>187</v>
      </c>
      <c r="I1069">
        <v>1</v>
      </c>
      <c r="J1069">
        <v>0</v>
      </c>
      <c r="K1069">
        <v>0</v>
      </c>
      <c r="L1069">
        <v>0</v>
      </c>
      <c r="M1069">
        <v>99.47</v>
      </c>
      <c r="N1069" s="35"/>
      <c r="O1069" s="35"/>
      <c r="P1069" s="34"/>
      <c r="Q1069" s="34"/>
      <c r="R1069" s="34"/>
      <c r="S1069" s="34"/>
      <c r="T1069" s="34"/>
      <c r="U1069" s="34"/>
    </row>
    <row r="1070" spans="1:21">
      <c r="A1070" t="s">
        <v>1080</v>
      </c>
      <c r="B1070" s="1">
        <v>0</v>
      </c>
      <c r="C1070" s="1">
        <v>0</v>
      </c>
      <c r="D1070" s="1">
        <v>0</v>
      </c>
      <c r="E1070" s="1">
        <v>0</v>
      </c>
      <c r="F1070">
        <v>0</v>
      </c>
      <c r="G1070">
        <v>0</v>
      </c>
      <c r="H1070">
        <v>375</v>
      </c>
      <c r="I1070">
        <v>57</v>
      </c>
      <c r="J1070">
        <v>0</v>
      </c>
      <c r="K1070">
        <v>0</v>
      </c>
      <c r="L1070">
        <v>0</v>
      </c>
      <c r="M1070">
        <v>86.81</v>
      </c>
      <c r="N1070" s="35"/>
      <c r="O1070" s="35"/>
      <c r="P1070" s="34"/>
      <c r="Q1070" s="34"/>
      <c r="R1070" s="34"/>
      <c r="S1070" s="34"/>
      <c r="T1070" s="34"/>
      <c r="U1070" s="34"/>
    </row>
    <row r="1071" spans="1:21">
      <c r="A1071" t="s">
        <v>1081</v>
      </c>
      <c r="B1071" s="1">
        <v>0.62795138888888891</v>
      </c>
      <c r="C1071" s="1">
        <v>0.45394675925925926</v>
      </c>
      <c r="D1071" s="1">
        <v>3.0578703703703702E-2</v>
      </c>
      <c r="E1071" s="1">
        <v>0.14341435185185183</v>
      </c>
      <c r="F1071">
        <v>39</v>
      </c>
      <c r="G1071">
        <v>706</v>
      </c>
      <c r="H1071">
        <v>104</v>
      </c>
      <c r="I1071">
        <v>11</v>
      </c>
      <c r="J1071">
        <v>0</v>
      </c>
      <c r="K1071">
        <v>0</v>
      </c>
      <c r="L1071">
        <v>0</v>
      </c>
      <c r="M1071">
        <v>90.43</v>
      </c>
      <c r="N1071" s="35"/>
      <c r="O1071" s="35"/>
      <c r="P1071" s="34"/>
      <c r="Q1071" s="34"/>
      <c r="R1071" s="34"/>
      <c r="S1071" s="34"/>
      <c r="T1071" s="34"/>
      <c r="U1071" s="34"/>
    </row>
    <row r="1072" spans="1:21">
      <c r="A1072" t="s">
        <v>1082</v>
      </c>
      <c r="B1072" s="1">
        <v>0.2977083333333333</v>
      </c>
      <c r="C1072" s="1">
        <v>0.23226851851851851</v>
      </c>
      <c r="D1072" s="1">
        <v>4.476851851851852E-2</v>
      </c>
      <c r="E1072" s="1">
        <v>2.0659722222222222E-2</v>
      </c>
      <c r="F1072">
        <v>76</v>
      </c>
      <c r="G1072">
        <v>511</v>
      </c>
      <c r="H1072">
        <v>0</v>
      </c>
      <c r="I1072">
        <v>0</v>
      </c>
      <c r="J1072">
        <v>0</v>
      </c>
      <c r="K1072">
        <v>0</v>
      </c>
      <c r="L1072">
        <v>0</v>
      </c>
      <c r="N1072" s="35"/>
      <c r="O1072" s="35"/>
      <c r="P1072" s="34"/>
      <c r="Q1072" s="34"/>
      <c r="R1072" s="34"/>
      <c r="S1072" s="34"/>
      <c r="T1072" s="34"/>
      <c r="U1072" s="34"/>
    </row>
    <row r="1073" spans="1:21">
      <c r="A1073" t="s">
        <v>1083</v>
      </c>
      <c r="B1073" s="1">
        <v>4.7372685185185191E-2</v>
      </c>
      <c r="C1073" s="1">
        <v>4.3206018518518519E-2</v>
      </c>
      <c r="D1073" s="1">
        <v>2.673611111111111E-3</v>
      </c>
      <c r="E1073" s="1">
        <v>1.4814814814814814E-3</v>
      </c>
      <c r="F1073">
        <v>7</v>
      </c>
      <c r="G1073">
        <v>101</v>
      </c>
      <c r="H1073">
        <v>93</v>
      </c>
      <c r="I1073">
        <v>4</v>
      </c>
      <c r="J1073">
        <v>0</v>
      </c>
      <c r="K1073">
        <v>0</v>
      </c>
      <c r="L1073">
        <v>0</v>
      </c>
      <c r="M1073">
        <v>95.88</v>
      </c>
      <c r="N1073" s="35"/>
      <c r="O1073" s="35"/>
      <c r="P1073" s="34"/>
      <c r="Q1073" s="34"/>
      <c r="R1073" s="34"/>
      <c r="S1073" s="34"/>
      <c r="T1073" s="34"/>
      <c r="U1073" s="34"/>
    </row>
    <row r="1074" spans="1:21">
      <c r="A1074" t="s">
        <v>1084</v>
      </c>
      <c r="B1074" s="1">
        <v>0.38020833333333331</v>
      </c>
      <c r="C1074" s="1">
        <v>0.34844907407407405</v>
      </c>
      <c r="D1074" s="1">
        <v>1.7465277777777777E-2</v>
      </c>
      <c r="E1074" s="1">
        <v>1.4282407407407409E-2</v>
      </c>
      <c r="F1074">
        <v>22</v>
      </c>
      <c r="G1074">
        <v>266</v>
      </c>
      <c r="H1074">
        <v>331</v>
      </c>
      <c r="I1074">
        <v>22</v>
      </c>
      <c r="J1074">
        <v>0</v>
      </c>
      <c r="K1074">
        <v>0</v>
      </c>
      <c r="L1074">
        <v>0</v>
      </c>
      <c r="M1074">
        <v>93.77</v>
      </c>
      <c r="N1074" s="35"/>
      <c r="O1074" s="35"/>
      <c r="P1074" s="34"/>
      <c r="Q1074" s="34"/>
      <c r="R1074" s="34"/>
      <c r="S1074" s="34"/>
      <c r="T1074" s="34"/>
      <c r="U1074" s="34"/>
    </row>
    <row r="1075" spans="1:21">
      <c r="A1075" t="s">
        <v>1085</v>
      </c>
      <c r="B1075" s="1">
        <v>0.35113425925925923</v>
      </c>
      <c r="C1075" s="1">
        <v>0.19505787037037037</v>
      </c>
      <c r="D1075" s="1">
        <v>1.1122685185185185E-2</v>
      </c>
      <c r="E1075" s="1">
        <v>0.14494212962962963</v>
      </c>
      <c r="F1075">
        <v>29</v>
      </c>
      <c r="G1075">
        <v>430</v>
      </c>
      <c r="H1075">
        <v>6</v>
      </c>
      <c r="I1075">
        <v>2</v>
      </c>
      <c r="J1075">
        <v>0</v>
      </c>
      <c r="K1075">
        <v>0</v>
      </c>
      <c r="L1075">
        <v>0</v>
      </c>
      <c r="M1075">
        <v>75</v>
      </c>
      <c r="N1075" s="35"/>
      <c r="O1075" s="35"/>
      <c r="P1075" s="34"/>
      <c r="Q1075" s="34"/>
      <c r="R1075" s="34"/>
      <c r="S1075" s="34"/>
      <c r="T1075" s="34"/>
      <c r="U1075" s="34"/>
    </row>
    <row r="1076" spans="1:21">
      <c r="A1076" t="s">
        <v>1086</v>
      </c>
      <c r="B1076" s="1">
        <v>0.69526620370370373</v>
      </c>
      <c r="C1076" s="1">
        <v>0.38041666666666668</v>
      </c>
      <c r="D1076" s="1">
        <v>8.3611111111111122E-2</v>
      </c>
      <c r="E1076" s="1">
        <v>0.23122685185185185</v>
      </c>
      <c r="F1076">
        <v>134</v>
      </c>
      <c r="G1076">
        <v>1491</v>
      </c>
      <c r="H1076">
        <v>748</v>
      </c>
      <c r="I1076">
        <v>60</v>
      </c>
      <c r="J1076">
        <v>0</v>
      </c>
      <c r="K1076">
        <v>0</v>
      </c>
      <c r="L1076">
        <v>0</v>
      </c>
      <c r="M1076">
        <v>92.57</v>
      </c>
      <c r="N1076" s="35"/>
      <c r="O1076" s="35"/>
      <c r="P1076" s="34"/>
      <c r="Q1076" s="34"/>
      <c r="R1076" s="34"/>
      <c r="S1076" s="34"/>
      <c r="T1076" s="34"/>
      <c r="U1076" s="34"/>
    </row>
    <row r="1077" spans="1:21">
      <c r="A1077" t="s">
        <v>1087</v>
      </c>
      <c r="B1077" s="10">
        <v>1.2966550925925926</v>
      </c>
      <c r="C1077" s="1">
        <v>0.3724189814814815</v>
      </c>
      <c r="D1077" s="1">
        <v>0.58278935185185188</v>
      </c>
      <c r="E1077" s="1">
        <v>0.34143518518518517</v>
      </c>
      <c r="F1077">
        <v>127</v>
      </c>
      <c r="G1077">
        <v>930</v>
      </c>
      <c r="H1077">
        <v>963</v>
      </c>
      <c r="I1077">
        <v>191</v>
      </c>
      <c r="J1077">
        <v>0</v>
      </c>
      <c r="K1077">
        <v>0</v>
      </c>
      <c r="L1077">
        <v>0</v>
      </c>
      <c r="M1077">
        <v>83.45</v>
      </c>
      <c r="N1077" s="35"/>
      <c r="O1077" s="35"/>
      <c r="P1077" s="34"/>
      <c r="Q1077" s="34"/>
      <c r="R1077" s="34"/>
      <c r="S1077" s="34"/>
      <c r="T1077" s="34"/>
      <c r="U1077" s="34"/>
    </row>
    <row r="1078" spans="1:21">
      <c r="A1078" t="s">
        <v>1088</v>
      </c>
      <c r="B1078" s="1">
        <v>0</v>
      </c>
      <c r="C1078" s="1">
        <v>0</v>
      </c>
      <c r="D1078" s="1">
        <v>0</v>
      </c>
      <c r="E1078" s="1">
        <v>0</v>
      </c>
      <c r="F1078">
        <v>3</v>
      </c>
      <c r="G1078">
        <v>7</v>
      </c>
      <c r="H1078">
        <v>58</v>
      </c>
      <c r="I1078">
        <v>7</v>
      </c>
      <c r="J1078">
        <v>0</v>
      </c>
      <c r="K1078">
        <v>0</v>
      </c>
      <c r="L1078">
        <v>0</v>
      </c>
      <c r="M1078">
        <v>89.23</v>
      </c>
      <c r="N1078" s="35"/>
      <c r="O1078" s="35"/>
      <c r="P1078" s="34"/>
      <c r="Q1078" s="34"/>
      <c r="R1078" s="34"/>
      <c r="S1078" s="34"/>
      <c r="T1078" s="34"/>
      <c r="U1078" s="34"/>
    </row>
    <row r="1079" spans="1:21">
      <c r="A1079" t="s">
        <v>1089</v>
      </c>
      <c r="B1079" s="1">
        <v>0.20927083333333332</v>
      </c>
      <c r="C1079" s="1">
        <v>0.13642361111111112</v>
      </c>
      <c r="D1079" s="1">
        <v>5.3668981481481477E-2</v>
      </c>
      <c r="E1079" s="1">
        <v>1.9166666666666669E-2</v>
      </c>
      <c r="F1079">
        <v>839</v>
      </c>
      <c r="G1079">
        <v>97</v>
      </c>
      <c r="H1079">
        <v>85</v>
      </c>
      <c r="I1079">
        <v>25</v>
      </c>
      <c r="J1079">
        <v>0</v>
      </c>
      <c r="K1079">
        <v>0</v>
      </c>
      <c r="L1079">
        <v>0</v>
      </c>
      <c r="M1079">
        <v>77.27</v>
      </c>
      <c r="N1079" s="35"/>
      <c r="O1079" s="35"/>
      <c r="P1079" s="34"/>
      <c r="Q1079" s="34"/>
      <c r="R1079" s="34"/>
      <c r="S1079" s="34"/>
      <c r="T1079" s="34"/>
      <c r="U1079" s="34"/>
    </row>
    <row r="1080" spans="1:21">
      <c r="A1080" t="s">
        <v>1090</v>
      </c>
      <c r="B1080" s="1">
        <v>0.25109953703703702</v>
      </c>
      <c r="C1080" s="1">
        <v>0.16650462962962961</v>
      </c>
      <c r="D1080" s="1">
        <v>6.7013888888888887E-3</v>
      </c>
      <c r="E1080" s="1">
        <v>7.7870370370370368E-2</v>
      </c>
      <c r="F1080">
        <v>16</v>
      </c>
      <c r="G1080">
        <v>239</v>
      </c>
      <c r="H1080">
        <v>0</v>
      </c>
      <c r="I1080">
        <v>0</v>
      </c>
      <c r="J1080">
        <v>0</v>
      </c>
      <c r="K1080">
        <v>0</v>
      </c>
      <c r="L1080">
        <v>0</v>
      </c>
      <c r="N1080" s="35"/>
      <c r="O1080" s="35"/>
      <c r="P1080" s="34"/>
      <c r="Q1080" s="34"/>
      <c r="R1080" s="34"/>
      <c r="S1080" s="34"/>
      <c r="T1080" s="34"/>
      <c r="U1080" s="34"/>
    </row>
    <row r="1081" spans="1:21">
      <c r="A1081" t="s">
        <v>1091</v>
      </c>
      <c r="B1081" s="1">
        <v>0.22693287037037035</v>
      </c>
      <c r="C1081" s="1">
        <v>0.15951388888888887</v>
      </c>
      <c r="D1081" s="1">
        <v>5.8703703703703702E-2</v>
      </c>
      <c r="E1081" s="1">
        <v>8.7037037037037031E-3</v>
      </c>
      <c r="F1081">
        <v>14</v>
      </c>
      <c r="G1081">
        <v>117</v>
      </c>
      <c r="H1081">
        <v>0</v>
      </c>
      <c r="I1081">
        <v>0</v>
      </c>
      <c r="J1081">
        <v>0</v>
      </c>
      <c r="K1081">
        <v>0</v>
      </c>
      <c r="L1081">
        <v>0</v>
      </c>
      <c r="N1081" s="35"/>
      <c r="O1081" s="35"/>
      <c r="P1081" s="34"/>
      <c r="Q1081" s="34"/>
      <c r="R1081" s="34"/>
      <c r="S1081" s="34"/>
      <c r="T1081" s="34"/>
      <c r="U1081" s="34"/>
    </row>
    <row r="1082" spans="1:21">
      <c r="A1082" t="s">
        <v>1092</v>
      </c>
      <c r="B1082" s="1">
        <v>0.28268518518518521</v>
      </c>
      <c r="C1082" s="1">
        <v>0.23074074074074072</v>
      </c>
      <c r="D1082" s="1">
        <v>2.6724537037037036E-2</v>
      </c>
      <c r="E1082" s="1">
        <v>2.5208333333333333E-2</v>
      </c>
      <c r="F1082">
        <v>75</v>
      </c>
      <c r="G1082">
        <v>201</v>
      </c>
      <c r="H1082">
        <v>289</v>
      </c>
      <c r="I1082">
        <v>5</v>
      </c>
      <c r="J1082">
        <v>0</v>
      </c>
      <c r="K1082">
        <v>0</v>
      </c>
      <c r="L1082">
        <v>0</v>
      </c>
      <c r="M1082">
        <v>98.3</v>
      </c>
      <c r="N1082" s="35"/>
      <c r="O1082" s="35"/>
      <c r="P1082" s="34"/>
      <c r="Q1082" s="34"/>
      <c r="R1082" s="34"/>
      <c r="S1082" s="34"/>
      <c r="T1082" s="34"/>
      <c r="U1082" s="34"/>
    </row>
    <row r="1083" spans="1:21">
      <c r="A1083" t="s">
        <v>1093</v>
      </c>
      <c r="B1083" s="1">
        <v>0.25090277777777775</v>
      </c>
      <c r="C1083" s="1">
        <v>0.2122685185185185</v>
      </c>
      <c r="D1083" s="1">
        <v>5.8912037037037032E-3</v>
      </c>
      <c r="E1083" s="1">
        <v>3.2719907407407406E-2</v>
      </c>
      <c r="F1083">
        <v>103</v>
      </c>
      <c r="G1083">
        <v>292</v>
      </c>
      <c r="H1083">
        <v>199</v>
      </c>
      <c r="I1083">
        <v>9</v>
      </c>
      <c r="J1083">
        <v>0</v>
      </c>
      <c r="K1083">
        <v>0</v>
      </c>
      <c r="L1083">
        <v>0</v>
      </c>
      <c r="M1083">
        <v>95.67</v>
      </c>
      <c r="N1083" s="35"/>
      <c r="O1083" s="35"/>
      <c r="P1083" s="34"/>
      <c r="Q1083" s="34"/>
      <c r="R1083" s="34"/>
      <c r="S1083" s="34"/>
      <c r="T1083" s="34"/>
      <c r="U1083" s="34"/>
    </row>
    <row r="1084" spans="1:21">
      <c r="A1084" t="s">
        <v>1094</v>
      </c>
      <c r="B1084" s="1">
        <v>0.24964120370370368</v>
      </c>
      <c r="C1084" s="1">
        <v>0.14738425925925927</v>
      </c>
      <c r="D1084" s="1">
        <v>7.4988425925925931E-2</v>
      </c>
      <c r="E1084" s="1">
        <v>2.7256944444444445E-2</v>
      </c>
      <c r="F1084">
        <v>66</v>
      </c>
      <c r="G1084">
        <v>848</v>
      </c>
      <c r="H1084">
        <v>513</v>
      </c>
      <c r="I1084">
        <v>59</v>
      </c>
      <c r="J1084">
        <v>0</v>
      </c>
      <c r="K1084">
        <v>0</v>
      </c>
      <c r="L1084">
        <v>0</v>
      </c>
      <c r="M1084">
        <v>89.69</v>
      </c>
      <c r="N1084" s="35"/>
      <c r="O1084" s="35"/>
      <c r="P1084" s="34"/>
      <c r="Q1084" s="34"/>
      <c r="R1084" s="34"/>
      <c r="S1084" s="34"/>
      <c r="T1084" s="34"/>
      <c r="U1084" s="34"/>
    </row>
    <row r="1085" spans="1:21">
      <c r="A1085" t="s">
        <v>1095</v>
      </c>
      <c r="B1085" s="1">
        <v>0.30452546296296296</v>
      </c>
      <c r="C1085" s="1">
        <v>0.24857638888888889</v>
      </c>
      <c r="D1085" s="1">
        <v>1.1736111111111109E-2</v>
      </c>
      <c r="E1085" s="1">
        <v>4.4212962962962961E-2</v>
      </c>
      <c r="F1085">
        <v>8</v>
      </c>
      <c r="G1085">
        <v>153</v>
      </c>
      <c r="H1085">
        <v>2</v>
      </c>
      <c r="I1085">
        <v>1</v>
      </c>
      <c r="J1085">
        <v>0</v>
      </c>
      <c r="K1085">
        <v>0</v>
      </c>
      <c r="L1085">
        <v>0</v>
      </c>
      <c r="M1085">
        <v>66.67</v>
      </c>
      <c r="N1085" s="35"/>
      <c r="O1085" s="35"/>
      <c r="P1085" s="34"/>
      <c r="Q1085" s="34"/>
      <c r="R1085" s="34"/>
      <c r="S1085" s="34"/>
      <c r="T1085" s="34"/>
      <c r="U1085" s="34"/>
    </row>
    <row r="1086" spans="1:21">
      <c r="A1086" t="s">
        <v>1096</v>
      </c>
      <c r="B1086" s="1">
        <v>0.76140046296296304</v>
      </c>
      <c r="C1086" s="1">
        <v>0.37915509259259261</v>
      </c>
      <c r="D1086" s="1">
        <v>0.30793981481481481</v>
      </c>
      <c r="E1086" s="1">
        <v>7.4293981481481489E-2</v>
      </c>
      <c r="F1086">
        <v>10</v>
      </c>
      <c r="G1086">
        <v>273</v>
      </c>
      <c r="H1086">
        <v>0</v>
      </c>
      <c r="I1086">
        <v>0</v>
      </c>
      <c r="J1086">
        <v>0</v>
      </c>
      <c r="K1086">
        <v>0</v>
      </c>
      <c r="L1086">
        <v>0</v>
      </c>
      <c r="N1086" s="35"/>
      <c r="O1086" s="35"/>
      <c r="P1086" s="34"/>
      <c r="Q1086" s="34"/>
      <c r="R1086" s="34"/>
      <c r="S1086" s="34"/>
      <c r="T1086" s="34"/>
      <c r="U1086" s="34"/>
    </row>
    <row r="1087" spans="1:21">
      <c r="A1087" t="s">
        <v>1097</v>
      </c>
      <c r="B1087" s="1">
        <v>0.32365740740740739</v>
      </c>
      <c r="C1087" s="1">
        <v>0.26424768518518521</v>
      </c>
      <c r="D1087" s="1">
        <v>4.1805555555555561E-2</v>
      </c>
      <c r="E1087" s="1">
        <v>1.7592592592592594E-2</v>
      </c>
      <c r="F1087">
        <v>20</v>
      </c>
      <c r="G1087">
        <v>442</v>
      </c>
      <c r="H1087">
        <v>0</v>
      </c>
      <c r="I1087">
        <v>0</v>
      </c>
      <c r="J1087">
        <v>0</v>
      </c>
      <c r="K1087">
        <v>0</v>
      </c>
      <c r="L1087">
        <v>0</v>
      </c>
      <c r="N1087" s="35"/>
      <c r="O1087" s="35"/>
      <c r="P1087" s="34"/>
      <c r="Q1087" s="34"/>
      <c r="R1087" s="34"/>
      <c r="S1087" s="34"/>
      <c r="T1087" s="34"/>
      <c r="U1087" s="34"/>
    </row>
    <row r="1088" spans="1:21">
      <c r="A1088" t="s">
        <v>1098</v>
      </c>
      <c r="B1088" s="1">
        <v>2.763888888888889E-2</v>
      </c>
      <c r="C1088" s="1">
        <v>9.7222222222222209E-4</v>
      </c>
      <c r="D1088" s="1">
        <v>0</v>
      </c>
      <c r="E1088" s="1">
        <v>2.6666666666666668E-2</v>
      </c>
      <c r="F1088">
        <v>1</v>
      </c>
      <c r="G1088">
        <v>1</v>
      </c>
      <c r="H1088">
        <v>179</v>
      </c>
      <c r="I1088">
        <v>2</v>
      </c>
      <c r="J1088">
        <v>0</v>
      </c>
      <c r="K1088">
        <v>0</v>
      </c>
      <c r="L1088">
        <v>0</v>
      </c>
      <c r="M1088">
        <v>98.9</v>
      </c>
      <c r="N1088" s="35"/>
      <c r="O1088" s="35"/>
      <c r="P1088" s="34"/>
      <c r="Q1088" s="34"/>
      <c r="R1088" s="34"/>
      <c r="S1088" s="34"/>
      <c r="T1088" s="34"/>
      <c r="U1088" s="34"/>
    </row>
    <row r="1089" spans="1:21">
      <c r="A1089" t="s">
        <v>1099</v>
      </c>
      <c r="B1089" s="1">
        <v>0.56925925925925924</v>
      </c>
      <c r="C1089" s="1">
        <v>0.48983796296296295</v>
      </c>
      <c r="D1089" s="1">
        <v>5.1597222222222218E-2</v>
      </c>
      <c r="E1089" s="1">
        <v>2.78125E-2</v>
      </c>
      <c r="F1089">
        <v>117</v>
      </c>
      <c r="G1089">
        <v>1027</v>
      </c>
      <c r="H1089">
        <v>888</v>
      </c>
      <c r="I1089">
        <v>101</v>
      </c>
      <c r="J1089">
        <v>0</v>
      </c>
      <c r="K1089">
        <v>0</v>
      </c>
      <c r="L1089">
        <v>0</v>
      </c>
      <c r="M1089">
        <v>89.79</v>
      </c>
      <c r="N1089" s="35"/>
      <c r="O1089" s="35"/>
      <c r="P1089" s="34"/>
      <c r="Q1089" s="34"/>
      <c r="R1089" s="34"/>
      <c r="S1089" s="34"/>
      <c r="T1089" s="34"/>
      <c r="U1089" s="34"/>
    </row>
    <row r="1090" spans="1:21">
      <c r="A1090" t="s">
        <v>1100</v>
      </c>
      <c r="B1090" s="1">
        <v>0.50853009259259252</v>
      </c>
      <c r="C1090" s="1">
        <v>0.40704861111111112</v>
      </c>
      <c r="D1090" s="1">
        <v>7.5335648148148152E-2</v>
      </c>
      <c r="E1090" s="1">
        <v>2.613425925925926E-2</v>
      </c>
      <c r="F1090">
        <v>25</v>
      </c>
      <c r="G1090">
        <v>627</v>
      </c>
      <c r="H1090">
        <v>287</v>
      </c>
      <c r="I1090">
        <v>6</v>
      </c>
      <c r="J1090">
        <v>0</v>
      </c>
      <c r="K1090">
        <v>0</v>
      </c>
      <c r="L1090">
        <v>0</v>
      </c>
      <c r="M1090">
        <v>97.95</v>
      </c>
      <c r="N1090" s="35"/>
      <c r="O1090" s="35"/>
      <c r="P1090" s="34"/>
      <c r="Q1090" s="34"/>
      <c r="R1090" s="34"/>
      <c r="S1090" s="34"/>
      <c r="T1090" s="34"/>
      <c r="U1090" s="34"/>
    </row>
    <row r="1091" spans="1:21">
      <c r="A1091" t="s">
        <v>1101</v>
      </c>
      <c r="B1091" s="1">
        <v>0.29628472222222224</v>
      </c>
      <c r="C1091" s="1">
        <v>0.23600694444444445</v>
      </c>
      <c r="D1091" s="1">
        <v>3.3703703703703701E-2</v>
      </c>
      <c r="E1091" s="1">
        <v>2.6562499999999999E-2</v>
      </c>
      <c r="F1091">
        <v>32</v>
      </c>
      <c r="G1091">
        <v>557</v>
      </c>
      <c r="H1091">
        <v>38</v>
      </c>
      <c r="I1091">
        <v>16</v>
      </c>
      <c r="J1091">
        <v>0</v>
      </c>
      <c r="K1091">
        <v>0</v>
      </c>
      <c r="L1091">
        <v>0</v>
      </c>
      <c r="M1091">
        <v>70.37</v>
      </c>
      <c r="N1091" s="35"/>
      <c r="O1091" s="35"/>
      <c r="P1091" s="34"/>
      <c r="Q1091" s="34"/>
      <c r="R1091" s="34"/>
      <c r="S1091" s="34"/>
      <c r="T1091" s="34"/>
      <c r="U1091" s="34"/>
    </row>
    <row r="1092" spans="1:21">
      <c r="A1092" t="s">
        <v>1102</v>
      </c>
      <c r="B1092" s="1">
        <v>0</v>
      </c>
      <c r="C1092" s="1">
        <v>0</v>
      </c>
      <c r="D1092" s="1">
        <v>0</v>
      </c>
      <c r="E1092" s="1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100</v>
      </c>
      <c r="N1092" s="35"/>
      <c r="O1092" s="35"/>
      <c r="P1092" s="34"/>
      <c r="Q1092" s="34"/>
      <c r="R1092" s="34"/>
      <c r="S1092" s="34"/>
      <c r="T1092" s="34"/>
      <c r="U1092" s="34"/>
    </row>
    <row r="1093" spans="1:21">
      <c r="A1093" t="s">
        <v>1103</v>
      </c>
      <c r="B1093" s="1">
        <v>0.5230555555555555</v>
      </c>
      <c r="C1093" s="1">
        <v>0.27872685185185186</v>
      </c>
      <c r="D1093" s="1">
        <v>6.4837962962962958E-2</v>
      </c>
      <c r="E1093" s="1">
        <v>0.17947916666666666</v>
      </c>
      <c r="F1093">
        <v>29</v>
      </c>
      <c r="G1093">
        <v>517</v>
      </c>
      <c r="H1093">
        <v>210</v>
      </c>
      <c r="I1093">
        <v>18</v>
      </c>
      <c r="J1093">
        <v>0</v>
      </c>
      <c r="K1093">
        <v>0</v>
      </c>
      <c r="L1093">
        <v>0</v>
      </c>
      <c r="M1093">
        <v>92.11</v>
      </c>
      <c r="N1093" s="35"/>
      <c r="O1093" s="35"/>
      <c r="P1093" s="34"/>
      <c r="Q1093" s="34"/>
      <c r="R1093" s="34"/>
      <c r="S1093" s="34"/>
      <c r="T1093" s="34"/>
      <c r="U1093" s="34"/>
    </row>
    <row r="1094" spans="1:21">
      <c r="A1094" t="s">
        <v>1104</v>
      </c>
      <c r="B1094" s="1">
        <v>0.23635416666666667</v>
      </c>
      <c r="C1094" s="1">
        <v>0.14707175925925928</v>
      </c>
      <c r="D1094" s="1">
        <v>5.5150462962962964E-2</v>
      </c>
      <c r="E1094" s="1">
        <v>3.4108796296296297E-2</v>
      </c>
      <c r="F1094">
        <v>61</v>
      </c>
      <c r="G1094">
        <v>246</v>
      </c>
      <c r="H1094">
        <v>0</v>
      </c>
      <c r="I1094">
        <v>0</v>
      </c>
      <c r="J1094">
        <v>0</v>
      </c>
      <c r="K1094">
        <v>0</v>
      </c>
      <c r="L1094">
        <v>0</v>
      </c>
      <c r="N1094" s="35"/>
      <c r="O1094" s="35"/>
      <c r="P1094" s="34"/>
      <c r="Q1094" s="34"/>
      <c r="R1094" s="34"/>
      <c r="S1094" s="34"/>
      <c r="T1094" s="34"/>
      <c r="U1094" s="34"/>
    </row>
    <row r="1095" spans="1:21">
      <c r="A1095" t="s">
        <v>1105</v>
      </c>
      <c r="B1095" s="1">
        <v>0.66144675925925933</v>
      </c>
      <c r="C1095" s="1">
        <v>0.5323148148148148</v>
      </c>
      <c r="D1095" s="1">
        <v>7.1365740740740743E-2</v>
      </c>
      <c r="E1095" s="1">
        <v>5.7754629629629628E-2</v>
      </c>
      <c r="F1095">
        <v>33</v>
      </c>
      <c r="G1095">
        <v>713</v>
      </c>
      <c r="H1095">
        <v>122</v>
      </c>
      <c r="I1095">
        <v>11</v>
      </c>
      <c r="J1095">
        <v>0</v>
      </c>
      <c r="K1095">
        <v>0</v>
      </c>
      <c r="L1095">
        <v>0</v>
      </c>
      <c r="M1095">
        <v>91.73</v>
      </c>
      <c r="N1095" s="35"/>
      <c r="O1095" s="35"/>
      <c r="P1095" s="34"/>
      <c r="Q1095" s="34"/>
      <c r="R1095" s="34"/>
      <c r="S1095" s="34"/>
      <c r="T1095" s="34"/>
      <c r="U1095" s="34"/>
    </row>
    <row r="1096" spans="1:21">
      <c r="A1096" t="s">
        <v>1106</v>
      </c>
      <c r="B1096" s="1">
        <v>0.46659722222222227</v>
      </c>
      <c r="C1096" s="1">
        <v>0.27784722222222219</v>
      </c>
      <c r="D1096" s="1">
        <v>8.8159722222222223E-2</v>
      </c>
      <c r="E1096" s="1">
        <v>0.1005787037037037</v>
      </c>
      <c r="F1096">
        <v>33</v>
      </c>
      <c r="G1096">
        <v>556</v>
      </c>
      <c r="H1096">
        <v>279</v>
      </c>
      <c r="I1096">
        <v>10</v>
      </c>
      <c r="J1096">
        <v>0</v>
      </c>
      <c r="K1096">
        <v>0</v>
      </c>
      <c r="L1096">
        <v>0</v>
      </c>
      <c r="M1096">
        <v>96.54</v>
      </c>
      <c r="N1096" s="35"/>
      <c r="O1096" s="35"/>
      <c r="P1096" s="34"/>
      <c r="Q1096" s="34"/>
      <c r="R1096" s="34"/>
      <c r="S1096" s="34"/>
      <c r="T1096" s="34"/>
      <c r="U1096" s="34"/>
    </row>
    <row r="1097" spans="1:21">
      <c r="A1097" t="s">
        <v>1107</v>
      </c>
      <c r="B1097" s="1">
        <v>0.35645833333333332</v>
      </c>
      <c r="C1097" s="1">
        <v>0.26721064814814816</v>
      </c>
      <c r="D1097" s="1">
        <v>5.6701388888888891E-2</v>
      </c>
      <c r="E1097" s="1">
        <v>3.2534722222222222E-2</v>
      </c>
      <c r="F1097">
        <v>62</v>
      </c>
      <c r="G1097">
        <v>1199</v>
      </c>
      <c r="H1097">
        <v>895</v>
      </c>
      <c r="I1097">
        <v>55</v>
      </c>
      <c r="J1097">
        <v>0</v>
      </c>
      <c r="K1097">
        <v>0</v>
      </c>
      <c r="L1097">
        <v>0</v>
      </c>
      <c r="M1097">
        <v>94.21</v>
      </c>
      <c r="N1097" s="35"/>
      <c r="O1097" s="35"/>
      <c r="P1097" s="34"/>
      <c r="Q1097" s="34"/>
      <c r="R1097" s="34"/>
      <c r="S1097" s="34"/>
      <c r="T1097" s="34"/>
      <c r="U1097" s="34"/>
    </row>
    <row r="1098" spans="1:21">
      <c r="A1098" t="s">
        <v>1108</v>
      </c>
      <c r="B1098" s="1">
        <v>0.54146990740740741</v>
      </c>
      <c r="C1098" s="1">
        <v>0.32862268518518517</v>
      </c>
      <c r="D1098" s="1">
        <v>8.7060185185185171E-2</v>
      </c>
      <c r="E1098" s="1">
        <v>0.12577546296296296</v>
      </c>
      <c r="F1098">
        <v>34</v>
      </c>
      <c r="G1098">
        <v>582</v>
      </c>
      <c r="H1098">
        <v>321</v>
      </c>
      <c r="I1098">
        <v>10</v>
      </c>
      <c r="J1098">
        <v>0</v>
      </c>
      <c r="K1098">
        <v>0</v>
      </c>
      <c r="L1098">
        <v>0</v>
      </c>
      <c r="M1098">
        <v>96.98</v>
      </c>
      <c r="N1098" s="35"/>
      <c r="O1098" s="35"/>
      <c r="P1098" s="34"/>
      <c r="Q1098" s="34"/>
      <c r="R1098" s="34"/>
      <c r="S1098" s="34"/>
      <c r="T1098" s="34"/>
      <c r="U1098" s="34"/>
    </row>
    <row r="1099" spans="1:21">
      <c r="A1099" t="s">
        <v>1109</v>
      </c>
      <c r="B1099" s="1">
        <v>0.30559027777777775</v>
      </c>
      <c r="C1099" s="1">
        <v>0.23086805555555556</v>
      </c>
      <c r="D1099" s="1">
        <v>3.876157407407408E-2</v>
      </c>
      <c r="E1099" s="1">
        <v>3.5949074074074071E-2</v>
      </c>
      <c r="F1099">
        <v>17</v>
      </c>
      <c r="G1099">
        <v>309</v>
      </c>
      <c r="H1099">
        <v>0</v>
      </c>
      <c r="I1099">
        <v>0</v>
      </c>
      <c r="J1099">
        <v>0</v>
      </c>
      <c r="K1099">
        <v>0</v>
      </c>
      <c r="L1099">
        <v>0</v>
      </c>
      <c r="N1099" s="35"/>
      <c r="O1099" s="35"/>
      <c r="P1099" s="34"/>
      <c r="Q1099" s="34"/>
      <c r="R1099" s="34"/>
      <c r="S1099" s="34"/>
      <c r="T1099" s="34"/>
      <c r="U1099" s="34"/>
    </row>
    <row r="1100" spans="1:21">
      <c r="A1100" t="s">
        <v>1110</v>
      </c>
      <c r="B1100" s="1">
        <v>0.34944444444444445</v>
      </c>
      <c r="C1100" s="1">
        <v>0.19226851851851853</v>
      </c>
      <c r="D1100" s="1">
        <v>0.14361111111111111</v>
      </c>
      <c r="E1100" s="1">
        <v>1.3553240740740741E-2</v>
      </c>
      <c r="F1100">
        <v>118</v>
      </c>
      <c r="G1100">
        <v>624</v>
      </c>
      <c r="H1100">
        <v>472</v>
      </c>
      <c r="I1100">
        <v>269</v>
      </c>
      <c r="J1100">
        <v>0</v>
      </c>
      <c r="K1100">
        <v>0</v>
      </c>
      <c r="L1100">
        <v>0</v>
      </c>
      <c r="M1100">
        <v>63.7</v>
      </c>
      <c r="N1100" s="35"/>
      <c r="O1100" s="35"/>
      <c r="P1100" s="34"/>
      <c r="Q1100" s="34"/>
      <c r="R1100" s="34"/>
      <c r="S1100" s="34"/>
      <c r="T1100" s="34"/>
      <c r="U1100" s="34"/>
    </row>
    <row r="1101" spans="1:21">
      <c r="A1101" t="s">
        <v>1111</v>
      </c>
      <c r="B1101" s="1">
        <v>0.32849537037037035</v>
      </c>
      <c r="C1101" s="1">
        <v>0.22715277777777779</v>
      </c>
      <c r="D1101" s="1">
        <v>4.4664351851851851E-2</v>
      </c>
      <c r="E1101" s="1">
        <v>5.6655092592592597E-2</v>
      </c>
      <c r="F1101">
        <v>139</v>
      </c>
      <c r="G1101">
        <v>966</v>
      </c>
      <c r="H1101">
        <v>1332</v>
      </c>
      <c r="I1101">
        <v>209</v>
      </c>
      <c r="J1101">
        <v>0</v>
      </c>
      <c r="K1101">
        <v>0</v>
      </c>
      <c r="L1101">
        <v>0</v>
      </c>
      <c r="M1101">
        <v>86.44</v>
      </c>
      <c r="N1101" s="35"/>
      <c r="O1101" s="35"/>
      <c r="P1101" s="34"/>
      <c r="Q1101" s="34"/>
      <c r="R1101" s="34"/>
      <c r="S1101" s="34"/>
      <c r="T1101" s="34"/>
      <c r="U1101" s="34"/>
    </row>
    <row r="1102" spans="1:21">
      <c r="A1102" t="s">
        <v>1112</v>
      </c>
      <c r="B1102" s="1">
        <v>0.33124999999999999</v>
      </c>
      <c r="C1102" s="1">
        <v>0.2325925925925926</v>
      </c>
      <c r="D1102" s="1">
        <v>7.481481481481482E-2</v>
      </c>
      <c r="E1102" s="1">
        <v>2.3842592592592596E-2</v>
      </c>
      <c r="F1102">
        <v>104</v>
      </c>
      <c r="G1102">
        <v>1192</v>
      </c>
      <c r="H1102">
        <v>626</v>
      </c>
      <c r="I1102">
        <v>131</v>
      </c>
      <c r="J1102">
        <v>0</v>
      </c>
      <c r="K1102">
        <v>0</v>
      </c>
      <c r="L1102">
        <v>0</v>
      </c>
      <c r="M1102">
        <v>82.69</v>
      </c>
      <c r="N1102" s="35"/>
      <c r="O1102" s="35"/>
      <c r="P1102" s="34"/>
      <c r="Q1102" s="34"/>
      <c r="R1102" s="34"/>
      <c r="S1102" s="34"/>
      <c r="T1102" s="34"/>
      <c r="U1102" s="34"/>
    </row>
    <row r="1103" spans="1:21">
      <c r="A1103" t="s">
        <v>1113</v>
      </c>
      <c r="B1103" s="1">
        <v>0.60225694444444444</v>
      </c>
      <c r="C1103" s="1">
        <v>0.31298611111111113</v>
      </c>
      <c r="D1103" s="1">
        <v>0.14508101851851851</v>
      </c>
      <c r="E1103" s="1">
        <v>0.14417824074074073</v>
      </c>
      <c r="F1103">
        <v>56</v>
      </c>
      <c r="G1103">
        <v>766</v>
      </c>
      <c r="H1103">
        <v>806</v>
      </c>
      <c r="I1103">
        <v>38</v>
      </c>
      <c r="J1103">
        <v>0</v>
      </c>
      <c r="K1103">
        <v>0</v>
      </c>
      <c r="L1103">
        <v>0</v>
      </c>
      <c r="M1103">
        <v>95.5</v>
      </c>
      <c r="N1103" s="35"/>
      <c r="O1103" s="35"/>
      <c r="P1103" s="34"/>
      <c r="Q1103" s="34"/>
      <c r="R1103" s="34"/>
      <c r="S1103" s="34"/>
      <c r="T1103" s="34"/>
      <c r="U1103" s="34"/>
    </row>
    <row r="1104" spans="1:21">
      <c r="A1104" t="s">
        <v>1114</v>
      </c>
      <c r="B1104" s="1">
        <v>0.40388888888888891</v>
      </c>
      <c r="C1104" s="1">
        <v>0.27886574074074072</v>
      </c>
      <c r="D1104" s="1">
        <v>4.5648148148148153E-2</v>
      </c>
      <c r="E1104" s="1">
        <v>7.9363425925925921E-2</v>
      </c>
      <c r="F1104">
        <v>121</v>
      </c>
      <c r="G1104">
        <v>1316</v>
      </c>
      <c r="H1104">
        <v>899</v>
      </c>
      <c r="I1104">
        <v>45</v>
      </c>
      <c r="J1104">
        <v>0</v>
      </c>
      <c r="K1104">
        <v>0</v>
      </c>
      <c r="L1104">
        <v>0</v>
      </c>
      <c r="M1104">
        <v>95.23</v>
      </c>
      <c r="N1104" s="35"/>
      <c r="O1104" s="35"/>
      <c r="P1104" s="34"/>
      <c r="Q1104" s="34"/>
      <c r="R1104" s="34"/>
      <c r="S1104" s="34"/>
      <c r="T1104" s="34"/>
      <c r="U1104" s="34"/>
    </row>
    <row r="1105" spans="1:21">
      <c r="A1105" t="s">
        <v>1115</v>
      </c>
      <c r="B1105" s="1">
        <v>0.35981481481481481</v>
      </c>
      <c r="C1105" s="1">
        <v>0.31690972222222219</v>
      </c>
      <c r="D1105" s="1">
        <v>3.8229166666666668E-2</v>
      </c>
      <c r="E1105" s="1">
        <v>4.6643518518518518E-3</v>
      </c>
      <c r="F1105">
        <v>49</v>
      </c>
      <c r="G1105">
        <v>875</v>
      </c>
      <c r="H1105">
        <v>0</v>
      </c>
      <c r="I1105">
        <v>0</v>
      </c>
      <c r="J1105">
        <v>0</v>
      </c>
      <c r="K1105">
        <v>0</v>
      </c>
      <c r="L1105">
        <v>0</v>
      </c>
      <c r="N1105" s="35"/>
      <c r="O1105" s="35"/>
      <c r="P1105" s="34"/>
      <c r="Q1105" s="34"/>
      <c r="R1105" s="34"/>
      <c r="S1105" s="34"/>
      <c r="T1105" s="34"/>
      <c r="U1105" s="34"/>
    </row>
    <row r="1106" spans="1:21">
      <c r="A1106" t="s">
        <v>1116</v>
      </c>
      <c r="B1106" s="1">
        <v>0.32740740740740742</v>
      </c>
      <c r="C1106" s="1">
        <v>0.2961111111111111</v>
      </c>
      <c r="D1106" s="1">
        <v>1.4791666666666668E-2</v>
      </c>
      <c r="E1106" s="1">
        <v>1.6493055555555556E-2</v>
      </c>
      <c r="F1106">
        <v>27</v>
      </c>
      <c r="G1106">
        <v>559</v>
      </c>
      <c r="H1106">
        <v>407</v>
      </c>
      <c r="I1106">
        <v>16</v>
      </c>
      <c r="J1106">
        <v>0</v>
      </c>
      <c r="K1106">
        <v>0</v>
      </c>
      <c r="L1106">
        <v>0</v>
      </c>
      <c r="M1106">
        <v>96.22</v>
      </c>
      <c r="N1106" s="35"/>
      <c r="O1106" s="35"/>
      <c r="P1106" s="34"/>
      <c r="Q1106" s="34"/>
      <c r="R1106" s="34"/>
      <c r="S1106" s="34"/>
      <c r="T1106" s="34"/>
      <c r="U1106" s="34"/>
    </row>
    <row r="1107" spans="1:21">
      <c r="A1107" t="s">
        <v>1117</v>
      </c>
      <c r="B1107" s="1">
        <v>0.4004050925925926</v>
      </c>
      <c r="C1107" s="1">
        <v>0.30704861111111109</v>
      </c>
      <c r="D1107" s="1">
        <v>2.1284722222222222E-2</v>
      </c>
      <c r="E1107" s="1">
        <v>7.2060185185185185E-2</v>
      </c>
      <c r="F1107">
        <v>33</v>
      </c>
      <c r="G1107">
        <v>575</v>
      </c>
      <c r="H1107">
        <v>267</v>
      </c>
      <c r="I1107">
        <v>16</v>
      </c>
      <c r="J1107">
        <v>0</v>
      </c>
      <c r="K1107">
        <v>0</v>
      </c>
      <c r="L1107">
        <v>0</v>
      </c>
      <c r="M1107">
        <v>94.35</v>
      </c>
      <c r="N1107" s="35"/>
      <c r="O1107" s="35"/>
      <c r="P1107" s="34"/>
      <c r="Q1107" s="34"/>
      <c r="R1107" s="34"/>
      <c r="S1107" s="34"/>
      <c r="T1107" s="34"/>
      <c r="U1107" s="34"/>
    </row>
    <row r="1108" spans="1:21">
      <c r="A1108" t="s">
        <v>1118</v>
      </c>
      <c r="B1108" s="1">
        <v>0.52208333333333334</v>
      </c>
      <c r="C1108" s="1">
        <v>0.22444444444444445</v>
      </c>
      <c r="D1108" s="1">
        <v>0.13236111111111112</v>
      </c>
      <c r="E1108" s="1">
        <v>0.16526620370370371</v>
      </c>
      <c r="F1108">
        <v>8</v>
      </c>
      <c r="G1108">
        <v>94</v>
      </c>
      <c r="H1108">
        <v>12</v>
      </c>
      <c r="I1108">
        <v>2</v>
      </c>
      <c r="J1108">
        <v>0</v>
      </c>
      <c r="K1108">
        <v>0</v>
      </c>
      <c r="L1108">
        <v>0</v>
      </c>
      <c r="M1108">
        <v>85.71</v>
      </c>
      <c r="N1108" s="35"/>
      <c r="O1108" s="35"/>
      <c r="P1108" s="34"/>
      <c r="Q1108" s="34"/>
      <c r="R1108" s="34"/>
      <c r="S1108" s="34"/>
      <c r="T1108" s="34"/>
      <c r="U1108" s="34"/>
    </row>
    <row r="1109" spans="1:21">
      <c r="A1109" t="s">
        <v>1119</v>
      </c>
      <c r="B1109" s="1">
        <v>0.19447916666666668</v>
      </c>
      <c r="C1109" s="1">
        <v>0.15761574074074072</v>
      </c>
      <c r="D1109" s="1">
        <v>5.0462962962962961E-3</v>
      </c>
      <c r="E1109" s="1">
        <v>3.1805555555555552E-2</v>
      </c>
      <c r="F1109">
        <v>33</v>
      </c>
      <c r="G1109">
        <v>471</v>
      </c>
      <c r="H1109">
        <v>160</v>
      </c>
      <c r="I1109">
        <v>40</v>
      </c>
      <c r="J1109">
        <v>0</v>
      </c>
      <c r="K1109">
        <v>0</v>
      </c>
      <c r="L1109">
        <v>0</v>
      </c>
      <c r="M1109">
        <v>80</v>
      </c>
      <c r="N1109" s="35"/>
      <c r="O1109" s="35"/>
      <c r="P1109" s="34"/>
      <c r="Q1109" s="34"/>
      <c r="R1109" s="34"/>
      <c r="S1109" s="34"/>
      <c r="T1109" s="34"/>
      <c r="U1109" s="34"/>
    </row>
    <row r="1110" spans="1:21">
      <c r="A1110" t="s">
        <v>1120</v>
      </c>
      <c r="B1110" s="1">
        <v>0.51745370370370369</v>
      </c>
      <c r="C1110" s="1">
        <v>0.3646875</v>
      </c>
      <c r="D1110" s="1">
        <v>3.0752314814814816E-2</v>
      </c>
      <c r="E1110" s="1">
        <v>0.12201388888888888</v>
      </c>
      <c r="F1110">
        <v>51</v>
      </c>
      <c r="G1110">
        <v>911</v>
      </c>
      <c r="H1110">
        <v>63</v>
      </c>
      <c r="I1110">
        <v>6</v>
      </c>
      <c r="J1110">
        <v>0</v>
      </c>
      <c r="K1110">
        <v>0</v>
      </c>
      <c r="L1110">
        <v>0</v>
      </c>
      <c r="M1110">
        <v>91.3</v>
      </c>
      <c r="N1110" s="35"/>
      <c r="O1110" s="35"/>
      <c r="P1110" s="34"/>
      <c r="Q1110" s="34"/>
      <c r="R1110" s="34"/>
      <c r="S1110" s="34"/>
      <c r="T1110" s="34"/>
      <c r="U1110" s="34"/>
    </row>
    <row r="1111" spans="1:21">
      <c r="A1111" t="s">
        <v>1121</v>
      </c>
      <c r="B1111" s="1">
        <v>0.11900462962962964</v>
      </c>
      <c r="C1111" s="1">
        <v>8.7696759259259252E-2</v>
      </c>
      <c r="D1111" s="1">
        <v>1.1238425925925928E-2</v>
      </c>
      <c r="E1111" s="1">
        <v>2.0057870370370368E-2</v>
      </c>
      <c r="F1111">
        <v>19</v>
      </c>
      <c r="G1111">
        <v>230</v>
      </c>
      <c r="H1111">
        <v>192</v>
      </c>
      <c r="I1111">
        <v>15</v>
      </c>
      <c r="J1111">
        <v>0</v>
      </c>
      <c r="K1111">
        <v>0</v>
      </c>
      <c r="L1111">
        <v>0</v>
      </c>
      <c r="M1111">
        <v>92.75</v>
      </c>
      <c r="N1111" s="35"/>
      <c r="O1111" s="35"/>
      <c r="P1111" s="34"/>
      <c r="Q1111" s="34"/>
      <c r="R1111" s="34"/>
      <c r="S1111" s="34"/>
      <c r="T1111" s="34"/>
      <c r="U1111" s="34"/>
    </row>
    <row r="1112" spans="1:21">
      <c r="A1112" t="s">
        <v>1122</v>
      </c>
      <c r="B1112" s="1">
        <v>0.39909722222222221</v>
      </c>
      <c r="C1112" s="1">
        <v>0.27556712962962965</v>
      </c>
      <c r="D1112" s="1">
        <v>1.2800925925925926E-2</v>
      </c>
      <c r="E1112" s="1">
        <v>0.11071759259259258</v>
      </c>
      <c r="F1112">
        <v>11</v>
      </c>
      <c r="G1112">
        <v>762</v>
      </c>
      <c r="H1112">
        <v>307</v>
      </c>
      <c r="I1112">
        <v>5</v>
      </c>
      <c r="J1112">
        <v>8.07</v>
      </c>
      <c r="K1112">
        <v>2.95</v>
      </c>
      <c r="L1112">
        <v>0.04</v>
      </c>
      <c r="M1112">
        <v>98.4</v>
      </c>
      <c r="N1112" s="35"/>
      <c r="O1112" s="35"/>
      <c r="P1112" s="34"/>
      <c r="Q1112" s="34"/>
      <c r="R1112" s="34"/>
      <c r="S1112" s="34"/>
      <c r="T1112" s="34"/>
      <c r="U1112" s="34"/>
    </row>
    <row r="1113" spans="1:21">
      <c r="A1113" t="s">
        <v>1123</v>
      </c>
      <c r="B1113" s="1">
        <v>0.22935185185185183</v>
      </c>
      <c r="C1113" s="1">
        <v>0.16619212962962962</v>
      </c>
      <c r="D1113" s="1">
        <v>4.207175925925926E-2</v>
      </c>
      <c r="E1113" s="1">
        <v>2.1076388888888891E-2</v>
      </c>
      <c r="F1113">
        <v>30</v>
      </c>
      <c r="G1113">
        <v>185</v>
      </c>
      <c r="H1113">
        <v>126</v>
      </c>
      <c r="I1113">
        <v>77</v>
      </c>
      <c r="J1113">
        <v>0</v>
      </c>
      <c r="K1113">
        <v>0</v>
      </c>
      <c r="L1113">
        <v>0</v>
      </c>
      <c r="M1113">
        <v>62.07</v>
      </c>
      <c r="N1113" s="35"/>
      <c r="O1113" s="35"/>
      <c r="P1113" s="34"/>
      <c r="Q1113" s="34"/>
      <c r="R1113" s="34"/>
      <c r="S1113" s="34"/>
      <c r="T1113" s="34"/>
      <c r="U1113" s="34"/>
    </row>
    <row r="1114" spans="1:21">
      <c r="A1114" t="s">
        <v>1124</v>
      </c>
      <c r="B1114" s="1">
        <v>0.35464120370370367</v>
      </c>
      <c r="C1114" s="1">
        <v>0.30785879629629631</v>
      </c>
      <c r="D1114" s="1">
        <v>1.3854166666666666E-2</v>
      </c>
      <c r="E1114" s="1">
        <v>3.2916666666666664E-2</v>
      </c>
      <c r="F1114">
        <v>77</v>
      </c>
      <c r="G1114">
        <v>1133</v>
      </c>
      <c r="H1114">
        <v>655</v>
      </c>
      <c r="I1114">
        <v>114</v>
      </c>
      <c r="J1114">
        <v>0</v>
      </c>
      <c r="K1114">
        <v>0</v>
      </c>
      <c r="L1114">
        <v>0</v>
      </c>
      <c r="M1114">
        <v>85.18</v>
      </c>
      <c r="N1114" s="35"/>
      <c r="O1114" s="35"/>
      <c r="P1114" s="34"/>
      <c r="Q1114" s="34"/>
      <c r="R1114" s="34"/>
      <c r="S1114" s="34"/>
      <c r="T1114" s="34"/>
      <c r="U1114" s="34"/>
    </row>
    <row r="1115" spans="1:21">
      <c r="A1115" t="s">
        <v>1125</v>
      </c>
      <c r="B1115" s="1">
        <v>0.35370370370370369</v>
      </c>
      <c r="C1115" s="1">
        <v>0.29458333333333336</v>
      </c>
      <c r="D1115" s="1">
        <v>3.7615740740740741E-2</v>
      </c>
      <c r="E1115" s="1">
        <v>2.1493055555555557E-2</v>
      </c>
      <c r="F1115">
        <v>33</v>
      </c>
      <c r="G1115">
        <v>1204</v>
      </c>
      <c r="H1115">
        <v>1782</v>
      </c>
      <c r="I1115">
        <v>0</v>
      </c>
      <c r="J1115">
        <v>25.25</v>
      </c>
      <c r="K1115">
        <v>31.43</v>
      </c>
      <c r="L1115">
        <v>0</v>
      </c>
      <c r="M1115">
        <v>100</v>
      </c>
      <c r="N1115" s="35"/>
      <c r="O1115" s="35"/>
      <c r="P1115" s="34"/>
      <c r="Q1115" s="34"/>
      <c r="R1115" s="34"/>
      <c r="S1115" s="34"/>
      <c r="T1115" s="34"/>
      <c r="U1115" s="34"/>
    </row>
    <row r="1116" spans="1:21">
      <c r="A1116" t="s">
        <v>1126</v>
      </c>
      <c r="B1116" s="1">
        <v>0.62310185185185185</v>
      </c>
      <c r="C1116" s="1">
        <v>0.34172453703703703</v>
      </c>
      <c r="D1116" s="1">
        <v>0.22434027777777776</v>
      </c>
      <c r="E1116" s="1">
        <v>5.7025462962962958E-2</v>
      </c>
      <c r="F1116">
        <v>24</v>
      </c>
      <c r="G1116">
        <v>744</v>
      </c>
      <c r="H1116">
        <v>59</v>
      </c>
      <c r="I1116">
        <v>0</v>
      </c>
      <c r="J1116">
        <v>0</v>
      </c>
      <c r="K1116">
        <v>0</v>
      </c>
      <c r="L1116">
        <v>0</v>
      </c>
      <c r="M1116">
        <v>100</v>
      </c>
      <c r="N1116" s="35"/>
      <c r="O1116" s="35"/>
      <c r="P1116" s="34"/>
      <c r="Q1116" s="34"/>
      <c r="R1116" s="34"/>
      <c r="S1116" s="34"/>
      <c r="T1116" s="34"/>
      <c r="U1116" s="34"/>
    </row>
    <row r="1117" spans="1:21">
      <c r="A1117" t="s">
        <v>1127</v>
      </c>
      <c r="B1117" s="1">
        <v>0.41578703703703707</v>
      </c>
      <c r="C1117" s="1">
        <v>0.25013888888888886</v>
      </c>
      <c r="D1117" s="1">
        <v>0.12614583333333332</v>
      </c>
      <c r="E1117" s="1">
        <v>3.9479166666666669E-2</v>
      </c>
      <c r="F1117">
        <v>40</v>
      </c>
      <c r="G1117">
        <v>209</v>
      </c>
      <c r="H1117">
        <v>0</v>
      </c>
      <c r="I1117">
        <v>0</v>
      </c>
      <c r="J1117">
        <v>0</v>
      </c>
      <c r="K1117">
        <v>0</v>
      </c>
      <c r="L1117">
        <v>0</v>
      </c>
      <c r="N1117" s="35"/>
      <c r="O1117" s="35"/>
      <c r="P1117" s="34"/>
      <c r="Q1117" s="34"/>
      <c r="R1117" s="34"/>
      <c r="S1117" s="34"/>
      <c r="T1117" s="34"/>
      <c r="U1117" s="34"/>
    </row>
    <row r="1118" spans="1:21">
      <c r="A1118" t="s">
        <v>1128</v>
      </c>
      <c r="B1118" s="1">
        <v>0.17071759259259259</v>
      </c>
      <c r="C1118" s="1">
        <v>0.13506944444444444</v>
      </c>
      <c r="D1118" s="1">
        <v>1.7870370370370373E-2</v>
      </c>
      <c r="E1118" s="1">
        <v>1.7766203703703704E-2</v>
      </c>
      <c r="F1118">
        <v>10</v>
      </c>
      <c r="G1118">
        <v>196</v>
      </c>
      <c r="H1118">
        <v>0</v>
      </c>
      <c r="I1118">
        <v>0</v>
      </c>
      <c r="J1118">
        <v>0</v>
      </c>
      <c r="K1118">
        <v>0</v>
      </c>
      <c r="L1118">
        <v>0</v>
      </c>
      <c r="N1118" s="35"/>
      <c r="O1118" s="35"/>
      <c r="P1118" s="34"/>
      <c r="Q1118" s="34"/>
      <c r="R1118" s="34"/>
      <c r="S1118" s="34"/>
      <c r="T1118" s="34"/>
      <c r="U1118" s="34"/>
    </row>
    <row r="1119" spans="1:21">
      <c r="A1119" t="s">
        <v>1129</v>
      </c>
      <c r="B1119" s="1">
        <v>0.33706018518518516</v>
      </c>
      <c r="C1119" s="1">
        <v>0.26703703703703702</v>
      </c>
      <c r="D1119" s="1">
        <v>3.2037037037037037E-2</v>
      </c>
      <c r="E1119" s="1">
        <v>3.7974537037037036E-2</v>
      </c>
      <c r="F1119">
        <v>12</v>
      </c>
      <c r="G1119">
        <v>859</v>
      </c>
      <c r="H1119">
        <v>160</v>
      </c>
      <c r="I1119">
        <v>42</v>
      </c>
      <c r="J1119">
        <v>0</v>
      </c>
      <c r="K1119">
        <v>0</v>
      </c>
      <c r="L1119">
        <v>0</v>
      </c>
      <c r="M1119">
        <v>79.209999999999994</v>
      </c>
      <c r="N1119" s="35"/>
      <c r="O1119" s="35"/>
      <c r="P1119" s="34"/>
      <c r="Q1119" s="34"/>
      <c r="R1119" s="34"/>
      <c r="S1119" s="34"/>
      <c r="T1119" s="34"/>
      <c r="U1119" s="34"/>
    </row>
    <row r="1120" spans="1:21">
      <c r="A1120" t="s">
        <v>1130</v>
      </c>
      <c r="B1120" s="1">
        <v>0.42864583333333334</v>
      </c>
      <c r="C1120" s="1">
        <v>0.35207175925925926</v>
      </c>
      <c r="D1120" s="1">
        <v>6.9675925925925933E-2</v>
      </c>
      <c r="E1120" s="1">
        <v>6.8981481481481489E-3</v>
      </c>
      <c r="F1120">
        <v>7</v>
      </c>
      <c r="G1120">
        <v>167</v>
      </c>
      <c r="H1120">
        <v>311</v>
      </c>
      <c r="I1120">
        <v>1</v>
      </c>
      <c r="J1120">
        <v>0</v>
      </c>
      <c r="K1120">
        <v>0</v>
      </c>
      <c r="L1120">
        <v>0</v>
      </c>
      <c r="M1120">
        <v>99.68</v>
      </c>
      <c r="N1120" s="35"/>
      <c r="O1120" s="35"/>
      <c r="P1120" s="34"/>
      <c r="Q1120" s="34"/>
      <c r="R1120" s="34"/>
      <c r="S1120" s="34"/>
      <c r="T1120" s="34"/>
      <c r="U1120" s="34"/>
    </row>
    <row r="1121" spans="1:21">
      <c r="A1121" t="s">
        <v>1131</v>
      </c>
      <c r="B1121" s="1">
        <v>0.30173611111111109</v>
      </c>
      <c r="C1121" s="1">
        <v>0.25217592592592591</v>
      </c>
      <c r="D1121" s="1">
        <v>2.3854166666666666E-2</v>
      </c>
      <c r="E1121" s="1">
        <v>2.5694444444444447E-2</v>
      </c>
      <c r="F1121">
        <v>75</v>
      </c>
      <c r="G1121">
        <v>543</v>
      </c>
      <c r="H1121">
        <v>502</v>
      </c>
      <c r="I1121">
        <v>53</v>
      </c>
      <c r="J1121">
        <v>0</v>
      </c>
      <c r="K1121">
        <v>0</v>
      </c>
      <c r="L1121">
        <v>0</v>
      </c>
      <c r="M1121">
        <v>90.45</v>
      </c>
      <c r="N1121" s="35"/>
      <c r="O1121" s="35"/>
      <c r="P1121" s="34"/>
      <c r="Q1121" s="34"/>
      <c r="R1121" s="34"/>
      <c r="S1121" s="34"/>
      <c r="T1121" s="34"/>
      <c r="U1121" s="34"/>
    </row>
    <row r="1122" spans="1:21">
      <c r="A1122" t="s">
        <v>1132</v>
      </c>
      <c r="B1122" s="1">
        <v>0.29421296296296295</v>
      </c>
      <c r="C1122" s="1">
        <v>0.15834490740740739</v>
      </c>
      <c r="D1122" s="1">
        <v>5.858796296296296E-2</v>
      </c>
      <c r="E1122" s="1">
        <v>7.7268518518518514E-2</v>
      </c>
      <c r="F1122">
        <v>22</v>
      </c>
      <c r="G1122">
        <v>471</v>
      </c>
      <c r="H1122">
        <v>0</v>
      </c>
      <c r="I1122">
        <v>0</v>
      </c>
      <c r="J1122">
        <v>0</v>
      </c>
      <c r="K1122">
        <v>0</v>
      </c>
      <c r="L1122">
        <v>0</v>
      </c>
      <c r="N1122" s="35"/>
      <c r="O1122" s="35"/>
      <c r="P1122" s="34"/>
      <c r="Q1122" s="34"/>
      <c r="R1122" s="34"/>
      <c r="S1122" s="34"/>
      <c r="T1122" s="34"/>
      <c r="U1122" s="34"/>
    </row>
    <row r="1123" spans="1:21">
      <c r="A1123" t="s">
        <v>1133</v>
      </c>
      <c r="B1123" s="1">
        <v>0.46207175925925931</v>
      </c>
      <c r="C1123" s="1">
        <v>0.16766203703703705</v>
      </c>
      <c r="D1123" s="1">
        <v>0.15039351851851854</v>
      </c>
      <c r="E1123" s="1">
        <v>0.14399305555555555</v>
      </c>
      <c r="F1123">
        <v>132</v>
      </c>
      <c r="G1123">
        <v>970</v>
      </c>
      <c r="H1123">
        <v>1096</v>
      </c>
      <c r="I1123">
        <v>95</v>
      </c>
      <c r="J1123">
        <v>0</v>
      </c>
      <c r="K1123">
        <v>0</v>
      </c>
      <c r="L1123">
        <v>0</v>
      </c>
      <c r="M1123">
        <v>92.02</v>
      </c>
      <c r="N1123" s="35"/>
      <c r="O1123" s="35"/>
      <c r="P1123" s="34"/>
      <c r="Q1123" s="34"/>
      <c r="R1123" s="34"/>
      <c r="S1123" s="34"/>
      <c r="T1123" s="34"/>
      <c r="U1123" s="34"/>
    </row>
    <row r="1124" spans="1:21">
      <c r="A1124" t="s">
        <v>1134</v>
      </c>
      <c r="B1124" s="1">
        <v>0.32163194444444443</v>
      </c>
      <c r="C1124" s="1">
        <v>0.26444444444444443</v>
      </c>
      <c r="D1124" s="1">
        <v>2.8935185185185185E-2</v>
      </c>
      <c r="E1124" s="1">
        <v>2.8240740740740736E-2</v>
      </c>
      <c r="F1124">
        <v>32</v>
      </c>
      <c r="G1124">
        <v>496</v>
      </c>
      <c r="H1124">
        <v>296</v>
      </c>
      <c r="I1124">
        <v>44</v>
      </c>
      <c r="J1124">
        <v>0</v>
      </c>
      <c r="K1124">
        <v>0</v>
      </c>
      <c r="L1124">
        <v>0</v>
      </c>
      <c r="M1124">
        <v>87.06</v>
      </c>
      <c r="N1124" s="35"/>
      <c r="O1124" s="35"/>
      <c r="P1124" s="34"/>
      <c r="Q1124" s="34"/>
      <c r="R1124" s="34"/>
      <c r="S1124" s="34"/>
      <c r="T1124" s="34"/>
      <c r="U1124" s="34"/>
    </row>
    <row r="1125" spans="1:21">
      <c r="A1125" t="s">
        <v>1135</v>
      </c>
      <c r="B1125" s="1">
        <v>0.39606481481481487</v>
      </c>
      <c r="C1125" s="1">
        <v>0.19894675925925928</v>
      </c>
      <c r="D1125" s="1">
        <v>0.13344907407407408</v>
      </c>
      <c r="E1125" s="1">
        <v>6.3657407407407399E-2</v>
      </c>
      <c r="F1125">
        <v>82</v>
      </c>
      <c r="G1125">
        <v>422</v>
      </c>
      <c r="H1125">
        <v>442</v>
      </c>
      <c r="I1125">
        <v>132</v>
      </c>
      <c r="J1125">
        <v>0</v>
      </c>
      <c r="K1125">
        <v>0</v>
      </c>
      <c r="L1125">
        <v>0</v>
      </c>
      <c r="M1125">
        <v>77</v>
      </c>
      <c r="N1125" s="35"/>
      <c r="O1125" s="35"/>
      <c r="P1125" s="34"/>
      <c r="Q1125" s="34"/>
      <c r="R1125" s="34"/>
      <c r="S1125" s="34"/>
      <c r="T1125" s="34"/>
      <c r="U1125" s="34"/>
    </row>
    <row r="1126" spans="1:21">
      <c r="A1126" t="s">
        <v>1136</v>
      </c>
      <c r="B1126" s="1">
        <v>0.40656249999999999</v>
      </c>
      <c r="C1126" s="1">
        <v>0.14792824074074074</v>
      </c>
      <c r="D1126" s="1">
        <v>0.22248842592592591</v>
      </c>
      <c r="E1126" s="1">
        <v>3.6134259259259262E-2</v>
      </c>
      <c r="F1126">
        <v>7</v>
      </c>
      <c r="G1126">
        <v>135</v>
      </c>
      <c r="H1126">
        <v>18</v>
      </c>
      <c r="I1126">
        <v>19</v>
      </c>
      <c r="J1126">
        <v>0</v>
      </c>
      <c r="K1126">
        <v>0</v>
      </c>
      <c r="L1126">
        <v>0</v>
      </c>
      <c r="M1126">
        <v>48.65</v>
      </c>
      <c r="N1126" s="35"/>
      <c r="O1126" s="35"/>
      <c r="P1126" s="34"/>
      <c r="Q1126" s="34"/>
      <c r="R1126" s="34"/>
      <c r="S1126" s="34"/>
      <c r="T1126" s="34"/>
      <c r="U1126" s="34"/>
    </row>
    <row r="1127" spans="1:21">
      <c r="A1127" t="s">
        <v>1137</v>
      </c>
      <c r="B1127" s="1">
        <v>0.31537037037037036</v>
      </c>
      <c r="C1127" s="1">
        <v>0.24835648148148148</v>
      </c>
      <c r="D1127" s="1">
        <v>4.8287037037037038E-2</v>
      </c>
      <c r="E1127" s="1">
        <v>1.8703703703703705E-2</v>
      </c>
      <c r="F1127">
        <v>32</v>
      </c>
      <c r="G1127">
        <v>551</v>
      </c>
      <c r="H1127">
        <v>446</v>
      </c>
      <c r="I1127">
        <v>17</v>
      </c>
      <c r="J1127">
        <v>0</v>
      </c>
      <c r="K1127">
        <v>0</v>
      </c>
      <c r="L1127">
        <v>0</v>
      </c>
      <c r="M1127">
        <v>96.33</v>
      </c>
      <c r="N1127" s="35"/>
      <c r="O1127" s="35"/>
      <c r="P1127" s="34"/>
      <c r="Q1127" s="34"/>
      <c r="R1127" s="34"/>
      <c r="S1127" s="34"/>
      <c r="T1127" s="34"/>
      <c r="U1127" s="34"/>
    </row>
    <row r="1128" spans="1:21">
      <c r="A1128" t="s">
        <v>1138</v>
      </c>
      <c r="B1128" s="1">
        <v>0.13873842592592592</v>
      </c>
      <c r="C1128" s="1">
        <v>9.9236111111111122E-2</v>
      </c>
      <c r="D1128" s="1">
        <v>1.0937500000000001E-2</v>
      </c>
      <c r="E1128" s="1">
        <v>2.855324074074074E-2</v>
      </c>
      <c r="F1128">
        <v>4</v>
      </c>
      <c r="G1128">
        <v>138</v>
      </c>
      <c r="H1128">
        <v>0</v>
      </c>
      <c r="I1128">
        <v>0</v>
      </c>
      <c r="J1128">
        <v>0</v>
      </c>
      <c r="K1128">
        <v>0</v>
      </c>
      <c r="L1128">
        <v>0</v>
      </c>
      <c r="N1128" s="35"/>
      <c r="O1128" s="35"/>
      <c r="P1128" s="34"/>
      <c r="Q1128" s="34"/>
      <c r="R1128" s="34"/>
      <c r="S1128" s="34"/>
      <c r="T1128" s="34"/>
      <c r="U1128" s="34"/>
    </row>
    <row r="1129" spans="1:21">
      <c r="A1129" t="s">
        <v>1139</v>
      </c>
      <c r="B1129" s="1">
        <v>0.40376157407407409</v>
      </c>
      <c r="C1129" s="1">
        <v>0.20385416666666667</v>
      </c>
      <c r="D1129" s="1">
        <v>0.11079861111111111</v>
      </c>
      <c r="E1129" s="1">
        <v>8.9097222222222217E-2</v>
      </c>
      <c r="F1129">
        <v>74</v>
      </c>
      <c r="G1129">
        <v>187</v>
      </c>
      <c r="H1129">
        <v>0</v>
      </c>
      <c r="I1129">
        <v>0</v>
      </c>
      <c r="J1129">
        <v>0</v>
      </c>
      <c r="K1129">
        <v>0</v>
      </c>
      <c r="L1129">
        <v>0</v>
      </c>
      <c r="N1129" s="35"/>
      <c r="O1129" s="35"/>
      <c r="P1129" s="34"/>
      <c r="Q1129" s="34"/>
      <c r="R1129" s="34"/>
      <c r="S1129" s="34"/>
      <c r="T1129" s="34"/>
      <c r="U1129" s="34"/>
    </row>
    <row r="1130" spans="1:21">
      <c r="A1130" t="s">
        <v>1140</v>
      </c>
      <c r="B1130" s="1">
        <v>0.69811342592592596</v>
      </c>
      <c r="C1130" s="1">
        <v>0.2293287037037037</v>
      </c>
      <c r="D1130" s="1">
        <v>4.2500000000000003E-2</v>
      </c>
      <c r="E1130" s="1">
        <v>0.42628472222222219</v>
      </c>
      <c r="F1130">
        <v>12</v>
      </c>
      <c r="G1130">
        <v>311</v>
      </c>
      <c r="H1130">
        <v>0</v>
      </c>
      <c r="I1130">
        <v>0</v>
      </c>
      <c r="J1130">
        <v>0</v>
      </c>
      <c r="K1130">
        <v>0</v>
      </c>
      <c r="L1130">
        <v>0</v>
      </c>
      <c r="N1130" s="35"/>
      <c r="O1130" s="35"/>
      <c r="P1130" s="34"/>
      <c r="Q1130" s="34"/>
      <c r="R1130" s="34"/>
      <c r="S1130" s="34"/>
      <c r="T1130" s="34"/>
      <c r="U1130" s="34"/>
    </row>
    <row r="1131" spans="1:21">
      <c r="A1131" t="s">
        <v>1141</v>
      </c>
      <c r="B1131" s="1">
        <v>0.24614583333333331</v>
      </c>
      <c r="C1131" s="1">
        <v>0.12020833333333332</v>
      </c>
      <c r="D1131" s="1">
        <v>6.8935185185185183E-2</v>
      </c>
      <c r="E1131" s="1">
        <v>5.6990740740740738E-2</v>
      </c>
      <c r="F1131">
        <v>21</v>
      </c>
      <c r="G1131">
        <v>414</v>
      </c>
      <c r="H1131">
        <v>212</v>
      </c>
      <c r="I1131">
        <v>21</v>
      </c>
      <c r="J1131">
        <v>0</v>
      </c>
      <c r="K1131">
        <v>0</v>
      </c>
      <c r="L1131">
        <v>0</v>
      </c>
      <c r="M1131">
        <v>90.99</v>
      </c>
      <c r="N1131" s="35"/>
      <c r="O1131" s="35"/>
      <c r="P1131" s="34"/>
      <c r="Q1131" s="34"/>
      <c r="R1131" s="34"/>
      <c r="S1131" s="34"/>
      <c r="T1131" s="34"/>
      <c r="U1131" s="34"/>
    </row>
    <row r="1132" spans="1:21">
      <c r="A1132" t="s">
        <v>1142</v>
      </c>
      <c r="B1132" s="1">
        <v>0.32731481481481484</v>
      </c>
      <c r="C1132" s="1">
        <v>0.13395833333333332</v>
      </c>
      <c r="D1132" s="1">
        <v>8.3090277777777777E-2</v>
      </c>
      <c r="E1132" s="1">
        <v>0.11025462962962962</v>
      </c>
      <c r="F1132">
        <v>9</v>
      </c>
      <c r="G1132">
        <v>295</v>
      </c>
      <c r="H1132">
        <v>0</v>
      </c>
      <c r="I1132">
        <v>0</v>
      </c>
      <c r="J1132">
        <v>0</v>
      </c>
      <c r="K1132">
        <v>0</v>
      </c>
      <c r="L1132">
        <v>0</v>
      </c>
      <c r="N1132" s="35"/>
      <c r="O1132" s="35"/>
      <c r="P1132" s="34"/>
      <c r="Q1132" s="34"/>
      <c r="R1132" s="34"/>
      <c r="S1132" s="34"/>
      <c r="T1132" s="34"/>
      <c r="U1132" s="34"/>
    </row>
    <row r="1133" spans="1:21">
      <c r="A1133" t="s">
        <v>1143</v>
      </c>
      <c r="B1133" s="1">
        <v>0.34418981481481481</v>
      </c>
      <c r="C1133" s="1">
        <v>0.19378472222222221</v>
      </c>
      <c r="D1133" s="1">
        <v>6.008101851851852E-2</v>
      </c>
      <c r="E1133" s="1">
        <v>9.0312500000000004E-2</v>
      </c>
      <c r="F1133">
        <v>30</v>
      </c>
      <c r="G1133">
        <v>846</v>
      </c>
      <c r="H1133">
        <v>1240</v>
      </c>
      <c r="I1133">
        <v>19</v>
      </c>
      <c r="J1133">
        <v>18.05</v>
      </c>
      <c r="K1133">
        <v>44.24</v>
      </c>
      <c r="L1133">
        <v>1.18</v>
      </c>
      <c r="M1133">
        <v>98.49</v>
      </c>
      <c r="N1133" s="35"/>
      <c r="O1133" s="35"/>
      <c r="P1133" s="34"/>
      <c r="Q1133" s="34"/>
      <c r="R1133" s="34"/>
      <c r="S1133" s="34"/>
      <c r="T1133" s="34"/>
      <c r="U1133" s="34"/>
    </row>
    <row r="1134" spans="1:21">
      <c r="A1134" t="s">
        <v>1144</v>
      </c>
      <c r="B1134" s="1">
        <v>0.2867824074074074</v>
      </c>
      <c r="C1134" s="1">
        <v>0.20210648148148147</v>
      </c>
      <c r="D1134" s="1">
        <v>5.7743055555555554E-2</v>
      </c>
      <c r="E1134" s="1">
        <v>2.6921296296296294E-2</v>
      </c>
      <c r="F1134">
        <v>21</v>
      </c>
      <c r="G1134">
        <v>287</v>
      </c>
      <c r="H1134">
        <v>176</v>
      </c>
      <c r="I1134">
        <v>13</v>
      </c>
      <c r="J1134">
        <v>0</v>
      </c>
      <c r="K1134">
        <v>0</v>
      </c>
      <c r="L1134">
        <v>0</v>
      </c>
      <c r="M1134">
        <v>93.12</v>
      </c>
      <c r="N1134" s="35"/>
      <c r="O1134" s="35"/>
      <c r="P1134" s="34"/>
      <c r="Q1134" s="34"/>
      <c r="R1134" s="34"/>
      <c r="S1134" s="34"/>
      <c r="T1134" s="34"/>
      <c r="U1134" s="34"/>
    </row>
    <row r="1135" spans="1:21">
      <c r="A1135" t="s">
        <v>1145</v>
      </c>
      <c r="B1135" s="1">
        <v>1.0347222222222223E-2</v>
      </c>
      <c r="C1135" s="1">
        <v>8.6921296296296312E-3</v>
      </c>
      <c r="D1135" s="1">
        <v>1.2962962962962963E-3</v>
      </c>
      <c r="E1135" s="1">
        <v>3.5879629629629635E-4</v>
      </c>
      <c r="F1135">
        <v>9</v>
      </c>
      <c r="G1135">
        <v>52</v>
      </c>
      <c r="H1135">
        <v>415</v>
      </c>
      <c r="I1135">
        <v>21</v>
      </c>
      <c r="J1135">
        <v>0</v>
      </c>
      <c r="K1135">
        <v>0</v>
      </c>
      <c r="L1135">
        <v>0</v>
      </c>
      <c r="M1135">
        <v>95.18</v>
      </c>
      <c r="N1135" s="35"/>
      <c r="O1135" s="35"/>
      <c r="P1135" s="34"/>
      <c r="Q1135" s="34"/>
      <c r="R1135" s="34"/>
      <c r="S1135" s="34"/>
      <c r="T1135" s="34"/>
      <c r="U1135" s="34"/>
    </row>
    <row r="1136" spans="1:21">
      <c r="A1136" t="s">
        <v>1146</v>
      </c>
      <c r="B1136" s="1">
        <v>3.4733796296296297E-2</v>
      </c>
      <c r="C1136" s="1">
        <v>2.3321759259259261E-2</v>
      </c>
      <c r="D1136" s="1">
        <v>6.3078703703703708E-3</v>
      </c>
      <c r="E1136" s="1">
        <v>5.0925925925925921E-3</v>
      </c>
      <c r="F1136">
        <v>27</v>
      </c>
      <c r="G1136">
        <v>72</v>
      </c>
      <c r="H1136">
        <v>855</v>
      </c>
      <c r="I1136">
        <v>61</v>
      </c>
      <c r="J1136">
        <v>0</v>
      </c>
      <c r="K1136">
        <v>0</v>
      </c>
      <c r="L1136">
        <v>0</v>
      </c>
      <c r="M1136">
        <v>93.34</v>
      </c>
      <c r="N1136" s="35"/>
      <c r="O1136" s="35"/>
      <c r="P1136" s="34"/>
      <c r="Q1136" s="34"/>
      <c r="R1136" s="34"/>
      <c r="S1136" s="34"/>
      <c r="T1136" s="34"/>
      <c r="U1136" s="34"/>
    </row>
    <row r="1137" spans="1:21">
      <c r="A1137" t="s">
        <v>1147</v>
      </c>
      <c r="B1137" s="1">
        <v>9.2488425925925932E-2</v>
      </c>
      <c r="C1137" s="1">
        <v>8.1342592592592591E-2</v>
      </c>
      <c r="D1137" s="1">
        <v>2.7083333333333334E-3</v>
      </c>
      <c r="E1137" s="1">
        <v>8.4259259259259253E-3</v>
      </c>
      <c r="F1137">
        <v>6</v>
      </c>
      <c r="G1137">
        <v>122</v>
      </c>
      <c r="H1137">
        <v>20</v>
      </c>
      <c r="I1137">
        <v>2</v>
      </c>
      <c r="J1137">
        <v>0</v>
      </c>
      <c r="K1137">
        <v>0</v>
      </c>
      <c r="L1137">
        <v>0</v>
      </c>
      <c r="M1137">
        <v>90.91</v>
      </c>
      <c r="N1137" s="35"/>
      <c r="O1137" s="35"/>
      <c r="P1137" s="34"/>
      <c r="Q1137" s="34"/>
      <c r="R1137" s="34"/>
      <c r="S1137" s="34"/>
      <c r="T1137" s="34"/>
      <c r="U1137" s="34"/>
    </row>
    <row r="1138" spans="1:21">
      <c r="A1138" t="s">
        <v>1148</v>
      </c>
      <c r="B1138" s="1">
        <v>0</v>
      </c>
      <c r="C1138" s="1">
        <v>0</v>
      </c>
      <c r="D1138" s="1">
        <v>0</v>
      </c>
      <c r="E1138" s="1">
        <v>0</v>
      </c>
      <c r="F1138">
        <v>0</v>
      </c>
      <c r="G1138">
        <v>0</v>
      </c>
      <c r="H1138">
        <v>6</v>
      </c>
      <c r="I1138">
        <v>0</v>
      </c>
      <c r="J1138">
        <v>0</v>
      </c>
      <c r="K1138">
        <v>0.02</v>
      </c>
      <c r="L1138">
        <v>0</v>
      </c>
      <c r="M1138">
        <v>100</v>
      </c>
      <c r="N1138" s="35"/>
      <c r="O1138" s="35"/>
      <c r="P1138" s="34"/>
      <c r="Q1138" s="34"/>
      <c r="R1138" s="34"/>
      <c r="S1138" s="34"/>
      <c r="T1138" s="34"/>
      <c r="U1138" s="34"/>
    </row>
    <row r="1139" spans="1:21">
      <c r="A1139" t="s">
        <v>1149</v>
      </c>
      <c r="B1139" s="1">
        <v>0</v>
      </c>
      <c r="C1139" s="1">
        <v>0</v>
      </c>
      <c r="D1139" s="1">
        <v>0</v>
      </c>
      <c r="E1139" s="1">
        <v>0</v>
      </c>
      <c r="F1139">
        <v>0</v>
      </c>
      <c r="G1139">
        <v>0</v>
      </c>
      <c r="H1139">
        <v>108</v>
      </c>
      <c r="I1139">
        <v>0</v>
      </c>
      <c r="J1139">
        <v>0</v>
      </c>
      <c r="K1139">
        <v>0.96</v>
      </c>
      <c r="L1139">
        <v>0</v>
      </c>
      <c r="M1139">
        <v>100</v>
      </c>
      <c r="N1139" s="35"/>
      <c r="O1139" s="35"/>
      <c r="P1139" s="34"/>
      <c r="Q1139" s="34"/>
      <c r="R1139" s="34"/>
      <c r="S1139" s="34"/>
      <c r="T1139" s="34"/>
      <c r="U1139" s="34"/>
    </row>
    <row r="1140" spans="1:21">
      <c r="A1140" t="s">
        <v>1150</v>
      </c>
      <c r="B1140" s="1">
        <v>0.233125</v>
      </c>
      <c r="C1140" s="1">
        <v>0.18972222222222224</v>
      </c>
      <c r="D1140" s="1">
        <v>2.2766203703703702E-2</v>
      </c>
      <c r="E1140" s="1">
        <v>2.0625000000000001E-2</v>
      </c>
      <c r="F1140">
        <v>30</v>
      </c>
      <c r="G1140">
        <v>478</v>
      </c>
      <c r="H1140">
        <v>306</v>
      </c>
      <c r="I1140">
        <v>19</v>
      </c>
      <c r="J1140">
        <v>0</v>
      </c>
      <c r="K1140">
        <v>0</v>
      </c>
      <c r="L1140">
        <v>0</v>
      </c>
      <c r="M1140">
        <v>94.15</v>
      </c>
      <c r="N1140" s="35"/>
      <c r="O1140" s="35"/>
      <c r="P1140" s="34"/>
      <c r="Q1140" s="34"/>
      <c r="R1140" s="34"/>
      <c r="S1140" s="34"/>
      <c r="T1140" s="34"/>
      <c r="U1140" s="34"/>
    </row>
    <row r="1141" spans="1:21">
      <c r="A1141" t="s">
        <v>1151</v>
      </c>
      <c r="B1141" s="1">
        <v>0.3194791666666667</v>
      </c>
      <c r="C1141" s="1">
        <v>0.17732638888888888</v>
      </c>
      <c r="D1141" s="1">
        <v>7.8090277777777786E-2</v>
      </c>
      <c r="E1141" s="1">
        <v>6.4050925925925928E-2</v>
      </c>
      <c r="F1141">
        <v>43</v>
      </c>
      <c r="G1141">
        <v>628</v>
      </c>
      <c r="H1141">
        <v>0</v>
      </c>
      <c r="I1141">
        <v>0</v>
      </c>
      <c r="J1141">
        <v>0</v>
      </c>
      <c r="K1141">
        <v>0</v>
      </c>
      <c r="L1141">
        <v>0</v>
      </c>
      <c r="N1141" s="35"/>
      <c r="O1141" s="35"/>
      <c r="P1141" s="34"/>
      <c r="Q1141" s="34"/>
      <c r="R1141" s="34"/>
      <c r="S1141" s="34"/>
      <c r="T1141" s="34"/>
      <c r="U1141" s="34"/>
    </row>
    <row r="1142" spans="1:21">
      <c r="A1142" t="s">
        <v>1152</v>
      </c>
      <c r="B1142" s="1">
        <v>0.60518518518518516</v>
      </c>
      <c r="C1142" s="1">
        <v>0.42449074074074072</v>
      </c>
      <c r="D1142" s="1">
        <v>0.15033564814814815</v>
      </c>
      <c r="E1142" s="1">
        <v>3.0347222222222223E-2</v>
      </c>
      <c r="F1142">
        <v>82</v>
      </c>
      <c r="G1142">
        <v>718</v>
      </c>
      <c r="H1142">
        <v>854</v>
      </c>
      <c r="I1142">
        <v>77</v>
      </c>
      <c r="J1142">
        <v>0</v>
      </c>
      <c r="K1142">
        <v>0</v>
      </c>
      <c r="L1142">
        <v>0</v>
      </c>
      <c r="M1142">
        <v>91.73</v>
      </c>
      <c r="N1142" s="35"/>
      <c r="O1142" s="35"/>
      <c r="P1142" s="34"/>
      <c r="Q1142" s="34"/>
      <c r="R1142" s="34"/>
      <c r="S1142" s="34"/>
      <c r="T1142" s="34"/>
      <c r="U1142" s="34"/>
    </row>
    <row r="1143" spans="1:21">
      <c r="A1143" t="s">
        <v>1153</v>
      </c>
      <c r="B1143" s="1">
        <v>0.30064814814814816</v>
      </c>
      <c r="C1143" s="1">
        <v>0.2444560185185185</v>
      </c>
      <c r="D1143" s="1">
        <v>2.4756944444444443E-2</v>
      </c>
      <c r="E1143" s="1">
        <v>3.1435185185185184E-2</v>
      </c>
      <c r="F1143">
        <v>40</v>
      </c>
      <c r="G1143">
        <v>583</v>
      </c>
      <c r="H1143">
        <v>311</v>
      </c>
      <c r="I1143">
        <v>57</v>
      </c>
      <c r="J1143">
        <v>0</v>
      </c>
      <c r="K1143">
        <v>0</v>
      </c>
      <c r="L1143">
        <v>0</v>
      </c>
      <c r="M1143">
        <v>84.51</v>
      </c>
      <c r="N1143" s="35"/>
      <c r="O1143" s="35"/>
      <c r="P1143" s="34"/>
      <c r="Q1143" s="34"/>
      <c r="R1143" s="34"/>
      <c r="S1143" s="34"/>
      <c r="T1143" s="34"/>
      <c r="U1143" s="34"/>
    </row>
    <row r="1144" spans="1:21">
      <c r="A1144" t="s">
        <v>1154</v>
      </c>
      <c r="B1144" s="10">
        <v>1.1917361111111111</v>
      </c>
      <c r="C1144" s="1">
        <v>0.53021990740740743</v>
      </c>
      <c r="D1144" s="1">
        <v>0.47987268518518517</v>
      </c>
      <c r="E1144" s="1">
        <v>0.18163194444444444</v>
      </c>
      <c r="F1144">
        <v>54</v>
      </c>
      <c r="G1144">
        <v>834</v>
      </c>
      <c r="H1144">
        <v>294</v>
      </c>
      <c r="I1144">
        <v>32</v>
      </c>
      <c r="J1144">
        <v>0</v>
      </c>
      <c r="K1144">
        <v>0</v>
      </c>
      <c r="L1144">
        <v>0</v>
      </c>
      <c r="M1144">
        <v>90.18</v>
      </c>
      <c r="N1144" s="35"/>
      <c r="O1144" s="35"/>
      <c r="P1144" s="34"/>
      <c r="Q1144" s="34"/>
      <c r="R1144" s="34"/>
      <c r="S1144" s="34"/>
      <c r="T1144" s="34"/>
      <c r="U1144" s="34"/>
    </row>
    <row r="1145" spans="1:21">
      <c r="A1145" t="s">
        <v>1155</v>
      </c>
      <c r="B1145" s="1">
        <v>0.30465277777777777</v>
      </c>
      <c r="C1145" s="1">
        <v>0.27159722222222221</v>
      </c>
      <c r="D1145" s="1">
        <v>2.361111111111111E-2</v>
      </c>
      <c r="E1145" s="1">
        <v>9.432870370370371E-3</v>
      </c>
      <c r="F1145">
        <v>32</v>
      </c>
      <c r="G1145">
        <v>553</v>
      </c>
      <c r="H1145">
        <v>265</v>
      </c>
      <c r="I1145">
        <v>27</v>
      </c>
      <c r="J1145">
        <v>0</v>
      </c>
      <c r="K1145">
        <v>0</v>
      </c>
      <c r="L1145">
        <v>0</v>
      </c>
      <c r="M1145">
        <v>90.75</v>
      </c>
      <c r="N1145" s="35"/>
      <c r="O1145" s="35"/>
      <c r="P1145" s="34"/>
      <c r="Q1145" s="34"/>
      <c r="R1145" s="34"/>
      <c r="S1145" s="34"/>
      <c r="T1145" s="34"/>
      <c r="U1145" s="34"/>
    </row>
    <row r="1146" spans="1:21">
      <c r="A1146" t="s">
        <v>1156</v>
      </c>
      <c r="B1146" s="1">
        <v>0.76731481481481489</v>
      </c>
      <c r="C1146" s="1">
        <v>0.46773148148148147</v>
      </c>
      <c r="D1146" s="1">
        <v>0.16777777777777778</v>
      </c>
      <c r="E1146" s="1">
        <v>0.1317939814814815</v>
      </c>
      <c r="F1146">
        <v>60</v>
      </c>
      <c r="G1146">
        <v>635</v>
      </c>
      <c r="H1146">
        <v>684</v>
      </c>
      <c r="I1146">
        <v>63</v>
      </c>
      <c r="J1146">
        <v>0</v>
      </c>
      <c r="K1146">
        <v>0</v>
      </c>
      <c r="L1146">
        <v>0</v>
      </c>
      <c r="M1146">
        <v>91.57</v>
      </c>
      <c r="N1146" s="35"/>
      <c r="O1146" s="35"/>
      <c r="P1146" s="34"/>
      <c r="Q1146" s="34"/>
      <c r="R1146" s="34"/>
      <c r="S1146" s="34"/>
      <c r="T1146" s="34"/>
      <c r="U1146" s="34"/>
    </row>
    <row r="1147" spans="1:21">
      <c r="A1147" t="s">
        <v>1157</v>
      </c>
      <c r="B1147" s="1">
        <v>0.21273148148148147</v>
      </c>
      <c r="C1147" s="1">
        <v>0.1585300925925926</v>
      </c>
      <c r="D1147" s="1">
        <v>4.5844907407407404E-2</v>
      </c>
      <c r="E1147" s="1">
        <v>8.3564814814814804E-3</v>
      </c>
      <c r="F1147">
        <v>15</v>
      </c>
      <c r="G1147">
        <v>280</v>
      </c>
      <c r="H1147">
        <v>0</v>
      </c>
      <c r="I1147">
        <v>0</v>
      </c>
      <c r="J1147">
        <v>0</v>
      </c>
      <c r="K1147">
        <v>0</v>
      </c>
      <c r="L1147">
        <v>0</v>
      </c>
      <c r="N1147" s="35"/>
      <c r="O1147" s="35"/>
      <c r="P1147" s="34"/>
      <c r="Q1147" s="34"/>
      <c r="R1147" s="34"/>
      <c r="S1147" s="34"/>
      <c r="T1147" s="34"/>
      <c r="U1147" s="34"/>
    </row>
    <row r="1148" spans="1:21">
      <c r="A1148" t="s">
        <v>1158</v>
      </c>
      <c r="B1148" s="1">
        <v>0.58081018518518512</v>
      </c>
      <c r="C1148" s="1">
        <v>0.39771990740740742</v>
      </c>
      <c r="D1148" s="1">
        <v>3.1597222222222221E-2</v>
      </c>
      <c r="E1148" s="1">
        <v>0.15148148148148147</v>
      </c>
      <c r="F1148">
        <v>36</v>
      </c>
      <c r="G1148">
        <v>894</v>
      </c>
      <c r="H1148">
        <v>202</v>
      </c>
      <c r="I1148">
        <v>18</v>
      </c>
      <c r="J1148">
        <v>0</v>
      </c>
      <c r="K1148">
        <v>0</v>
      </c>
      <c r="L1148">
        <v>0</v>
      </c>
      <c r="M1148">
        <v>91.82</v>
      </c>
      <c r="N1148" s="35"/>
      <c r="O1148" s="35"/>
      <c r="P1148" s="34"/>
      <c r="Q1148" s="34"/>
      <c r="R1148" s="34"/>
      <c r="S1148" s="34"/>
      <c r="T1148" s="34"/>
      <c r="U1148" s="34"/>
    </row>
    <row r="1149" spans="1:21">
      <c r="A1149" t="s">
        <v>1159</v>
      </c>
      <c r="B1149" s="1">
        <v>0.38111111111111112</v>
      </c>
      <c r="C1149" s="1">
        <v>0.27871527777777777</v>
      </c>
      <c r="D1149" s="1">
        <v>7.329861111111112E-2</v>
      </c>
      <c r="E1149" s="1">
        <v>2.9074074074074075E-2</v>
      </c>
      <c r="F1149">
        <v>26</v>
      </c>
      <c r="G1149">
        <v>464</v>
      </c>
      <c r="H1149">
        <v>273</v>
      </c>
      <c r="I1149">
        <v>10</v>
      </c>
      <c r="J1149">
        <v>0</v>
      </c>
      <c r="K1149">
        <v>0</v>
      </c>
      <c r="L1149">
        <v>0</v>
      </c>
      <c r="M1149">
        <v>96.47</v>
      </c>
      <c r="N1149" s="35"/>
      <c r="O1149" s="35"/>
      <c r="P1149" s="34"/>
      <c r="Q1149" s="34"/>
      <c r="R1149" s="34"/>
      <c r="S1149" s="34"/>
      <c r="T1149" s="34"/>
      <c r="U1149" s="34"/>
    </row>
    <row r="1150" spans="1:21">
      <c r="A1150" t="s">
        <v>1160</v>
      </c>
      <c r="B1150" s="1">
        <v>0.44572916666666668</v>
      </c>
      <c r="C1150" s="1">
        <v>0.35008101851851853</v>
      </c>
      <c r="D1150" s="1">
        <v>1.1817129629629629E-2</v>
      </c>
      <c r="E1150" s="1">
        <v>8.3819444444444446E-2</v>
      </c>
      <c r="F1150">
        <v>49</v>
      </c>
      <c r="G1150">
        <v>956</v>
      </c>
      <c r="H1150">
        <v>0</v>
      </c>
      <c r="I1150">
        <v>0</v>
      </c>
      <c r="J1150">
        <v>0</v>
      </c>
      <c r="K1150">
        <v>0</v>
      </c>
      <c r="L1150">
        <v>0</v>
      </c>
      <c r="N1150" s="35"/>
      <c r="O1150" s="35"/>
      <c r="P1150" s="34"/>
      <c r="Q1150" s="34"/>
      <c r="R1150" s="34"/>
      <c r="S1150" s="34"/>
      <c r="T1150" s="34"/>
      <c r="U1150" s="34"/>
    </row>
    <row r="1151" spans="1:21">
      <c r="A1151" t="s">
        <v>1161</v>
      </c>
      <c r="B1151" s="10">
        <v>1.0823958333333332</v>
      </c>
      <c r="C1151" s="1">
        <v>0.61358796296296292</v>
      </c>
      <c r="D1151" s="1">
        <v>5.7615740740740738E-2</v>
      </c>
      <c r="E1151" s="1">
        <v>0.41119212962962964</v>
      </c>
      <c r="F1151">
        <v>136</v>
      </c>
      <c r="G1151">
        <v>2486</v>
      </c>
      <c r="H1151">
        <v>364</v>
      </c>
      <c r="I1151">
        <v>67</v>
      </c>
      <c r="J1151">
        <v>0</v>
      </c>
      <c r="K1151">
        <v>0</v>
      </c>
      <c r="L1151">
        <v>0</v>
      </c>
      <c r="M1151">
        <v>84.45</v>
      </c>
      <c r="N1151" s="35"/>
      <c r="O1151" s="35"/>
      <c r="P1151" s="34"/>
      <c r="Q1151" s="34"/>
      <c r="R1151" s="34"/>
      <c r="S1151" s="34"/>
      <c r="T1151" s="34"/>
      <c r="U1151" s="34"/>
    </row>
    <row r="1152" spans="1:21">
      <c r="A1152" t="s">
        <v>1162</v>
      </c>
      <c r="B1152" s="1">
        <v>0.27324074074074073</v>
      </c>
      <c r="C1152" s="1">
        <v>0.20465277777777779</v>
      </c>
      <c r="D1152" s="1">
        <v>6.0185185185185182E-2</v>
      </c>
      <c r="E1152" s="1">
        <v>8.3912037037037045E-3</v>
      </c>
      <c r="F1152">
        <v>49</v>
      </c>
      <c r="G1152">
        <v>400</v>
      </c>
      <c r="H1152">
        <v>0</v>
      </c>
      <c r="I1152">
        <v>0</v>
      </c>
      <c r="J1152">
        <v>0</v>
      </c>
      <c r="K1152">
        <v>0</v>
      </c>
      <c r="L1152">
        <v>0</v>
      </c>
      <c r="N1152" s="35"/>
      <c r="O1152" s="35"/>
      <c r="P1152" s="34"/>
      <c r="Q1152" s="34"/>
      <c r="R1152" s="34"/>
      <c r="S1152" s="34"/>
      <c r="T1152" s="34"/>
      <c r="U1152" s="34"/>
    </row>
    <row r="1153" spans="1:21">
      <c r="A1153" t="s">
        <v>1163</v>
      </c>
      <c r="B1153" s="1">
        <v>0</v>
      </c>
      <c r="C1153" s="1">
        <v>0</v>
      </c>
      <c r="D1153" s="1">
        <v>0</v>
      </c>
      <c r="E1153" s="1">
        <v>0</v>
      </c>
      <c r="F1153">
        <v>0</v>
      </c>
      <c r="G1153">
        <v>0</v>
      </c>
      <c r="H1153">
        <v>87</v>
      </c>
      <c r="I1153">
        <v>2</v>
      </c>
      <c r="J1153">
        <v>0</v>
      </c>
      <c r="K1153">
        <v>0</v>
      </c>
      <c r="L1153">
        <v>0</v>
      </c>
      <c r="M1153">
        <v>97.75</v>
      </c>
      <c r="N1153" s="35"/>
      <c r="O1153" s="35"/>
      <c r="P1153" s="34"/>
      <c r="Q1153" s="34"/>
      <c r="R1153" s="34"/>
      <c r="S1153" s="34"/>
      <c r="T1153" s="34"/>
      <c r="U1153" s="34"/>
    </row>
    <row r="1154" spans="1:21">
      <c r="A1154" t="s">
        <v>1164</v>
      </c>
      <c r="B1154" s="10">
        <v>1.2693749999999999</v>
      </c>
      <c r="C1154" s="1">
        <v>0.92600694444444442</v>
      </c>
      <c r="D1154" s="1">
        <v>5.8402777777777776E-2</v>
      </c>
      <c r="E1154" s="1">
        <v>0.28495370370370371</v>
      </c>
      <c r="F1154">
        <v>133</v>
      </c>
      <c r="G1154">
        <v>2387</v>
      </c>
      <c r="H1154">
        <v>626</v>
      </c>
      <c r="I1154">
        <v>81</v>
      </c>
      <c r="J1154">
        <v>0</v>
      </c>
      <c r="K1154">
        <v>0</v>
      </c>
      <c r="L1154">
        <v>0</v>
      </c>
      <c r="M1154">
        <v>88.54</v>
      </c>
      <c r="N1154" s="35"/>
      <c r="O1154" s="35"/>
      <c r="P1154" s="34"/>
      <c r="Q1154" s="34"/>
      <c r="R1154" s="34"/>
      <c r="S1154" s="34"/>
      <c r="T1154" s="34"/>
      <c r="U1154" s="34"/>
    </row>
    <row r="1155" spans="1:21">
      <c r="A1155" t="s">
        <v>1165</v>
      </c>
      <c r="B1155" s="1">
        <v>0</v>
      </c>
      <c r="C1155" s="1">
        <v>0</v>
      </c>
      <c r="D1155" s="1">
        <v>0</v>
      </c>
      <c r="E1155" s="1">
        <v>0</v>
      </c>
      <c r="F1155">
        <v>0</v>
      </c>
      <c r="G1155">
        <v>0</v>
      </c>
      <c r="H1155">
        <v>109</v>
      </c>
      <c r="I1155">
        <v>4</v>
      </c>
      <c r="J1155">
        <v>0</v>
      </c>
      <c r="K1155">
        <v>0</v>
      </c>
      <c r="L1155">
        <v>0</v>
      </c>
      <c r="M1155">
        <v>96.46</v>
      </c>
      <c r="N1155" s="35"/>
      <c r="O1155" s="35"/>
      <c r="P1155" s="34"/>
      <c r="Q1155" s="34"/>
      <c r="R1155" s="34"/>
      <c r="S1155" s="34"/>
      <c r="T1155" s="34"/>
      <c r="U1155" s="34"/>
    </row>
    <row r="1156" spans="1:21">
      <c r="A1156" t="s">
        <v>1166</v>
      </c>
      <c r="B1156" s="1">
        <v>2.2499999999999996E-2</v>
      </c>
      <c r="C1156" s="1">
        <v>1.8981481481481481E-2</v>
      </c>
      <c r="D1156" s="1">
        <v>3.1597222222222222E-3</v>
      </c>
      <c r="E1156" s="1">
        <v>3.4722222222222224E-4</v>
      </c>
      <c r="F1156">
        <v>4</v>
      </c>
      <c r="G1156">
        <v>48</v>
      </c>
      <c r="H1156">
        <v>36</v>
      </c>
      <c r="I1156">
        <v>14</v>
      </c>
      <c r="J1156">
        <v>0</v>
      </c>
      <c r="K1156">
        <v>0</v>
      </c>
      <c r="L1156">
        <v>0</v>
      </c>
      <c r="M1156">
        <v>72</v>
      </c>
      <c r="N1156" s="35"/>
      <c r="O1156" s="35"/>
      <c r="P1156" s="34"/>
      <c r="Q1156" s="34"/>
      <c r="R1156" s="34"/>
      <c r="S1156" s="34"/>
      <c r="T1156" s="34"/>
      <c r="U1156" s="34"/>
    </row>
    <row r="1157" spans="1:21">
      <c r="A1157" t="s">
        <v>1167</v>
      </c>
      <c r="B1157" s="1">
        <v>0</v>
      </c>
      <c r="C1157" s="1">
        <v>0</v>
      </c>
      <c r="D1157" s="1">
        <v>0</v>
      </c>
      <c r="E1157" s="1">
        <v>0</v>
      </c>
      <c r="F1157">
        <v>0</v>
      </c>
      <c r="G1157">
        <v>0</v>
      </c>
      <c r="H1157">
        <v>286</v>
      </c>
      <c r="I1157">
        <v>6</v>
      </c>
      <c r="J1157">
        <v>0</v>
      </c>
      <c r="K1157">
        <v>0</v>
      </c>
      <c r="L1157">
        <v>0</v>
      </c>
      <c r="M1157">
        <v>97.95</v>
      </c>
      <c r="N1157" s="35"/>
      <c r="O1157" s="35"/>
      <c r="P1157" s="34"/>
      <c r="Q1157" s="34"/>
      <c r="R1157" s="34"/>
      <c r="S1157" s="34"/>
      <c r="T1157" s="34"/>
      <c r="U1157" s="34"/>
    </row>
    <row r="1158" spans="1:21">
      <c r="A1158" t="s">
        <v>1168</v>
      </c>
      <c r="B1158" s="1">
        <v>0.76189814814814805</v>
      </c>
      <c r="C1158" s="1">
        <v>0.53472222222222221</v>
      </c>
      <c r="D1158" s="1">
        <v>0.12313657407407408</v>
      </c>
      <c r="E1158" s="1">
        <v>0.10402777777777777</v>
      </c>
      <c r="F1158">
        <v>61</v>
      </c>
      <c r="G1158">
        <v>1120</v>
      </c>
      <c r="H1158">
        <v>274</v>
      </c>
      <c r="I1158">
        <v>67</v>
      </c>
      <c r="J1158">
        <v>0</v>
      </c>
      <c r="K1158">
        <v>0</v>
      </c>
      <c r="L1158">
        <v>0</v>
      </c>
      <c r="M1158">
        <v>80.349999999999994</v>
      </c>
      <c r="N1158" s="35"/>
      <c r="O1158" s="35"/>
      <c r="P1158" s="34"/>
      <c r="Q1158" s="34"/>
      <c r="R1158" s="34"/>
      <c r="S1158" s="34"/>
      <c r="T1158" s="34"/>
      <c r="U1158" s="34"/>
    </row>
    <row r="1159" spans="1:21">
      <c r="A1159" t="s">
        <v>1169</v>
      </c>
      <c r="B1159" s="1">
        <v>0.29965277777777777</v>
      </c>
      <c r="C1159" s="1">
        <v>0.22863425925925926</v>
      </c>
      <c r="D1159" s="1">
        <v>3.78587962962963E-2</v>
      </c>
      <c r="E1159" s="1">
        <v>3.3148148148148149E-2</v>
      </c>
      <c r="F1159">
        <v>28</v>
      </c>
      <c r="G1159">
        <v>441</v>
      </c>
      <c r="H1159">
        <v>356</v>
      </c>
      <c r="I1159">
        <v>21</v>
      </c>
      <c r="J1159">
        <v>0</v>
      </c>
      <c r="K1159">
        <v>0</v>
      </c>
      <c r="L1159">
        <v>0</v>
      </c>
      <c r="M1159">
        <v>94.43</v>
      </c>
      <c r="N1159" s="35"/>
      <c r="O1159" s="35"/>
      <c r="P1159" s="34"/>
      <c r="Q1159" s="34"/>
      <c r="R1159" s="34"/>
      <c r="S1159" s="34"/>
      <c r="T1159" s="34"/>
      <c r="U1159" s="34"/>
    </row>
    <row r="1160" spans="1:21">
      <c r="A1160" t="s">
        <v>1170</v>
      </c>
      <c r="B1160" s="1">
        <v>0.17844907407407407</v>
      </c>
      <c r="C1160" s="1">
        <v>0.13912037037037037</v>
      </c>
      <c r="D1160" s="1">
        <v>1.3379629629629628E-2</v>
      </c>
      <c r="E1160" s="1">
        <v>2.5937500000000002E-2</v>
      </c>
      <c r="F1160">
        <v>10</v>
      </c>
      <c r="G1160">
        <v>218</v>
      </c>
      <c r="H1160">
        <v>0</v>
      </c>
      <c r="I1160">
        <v>0</v>
      </c>
      <c r="J1160">
        <v>0</v>
      </c>
      <c r="K1160">
        <v>0</v>
      </c>
      <c r="L1160">
        <v>0</v>
      </c>
      <c r="N1160" s="35"/>
      <c r="O1160" s="35"/>
      <c r="P1160" s="34"/>
      <c r="Q1160" s="34"/>
      <c r="R1160" s="34"/>
      <c r="S1160" s="34"/>
      <c r="T1160" s="34"/>
      <c r="U1160" s="34"/>
    </row>
    <row r="1161" spans="1:21">
      <c r="A1161" t="s">
        <v>1171</v>
      </c>
      <c r="B1161" s="1">
        <v>0.29229166666666667</v>
      </c>
      <c r="C1161" s="1">
        <v>0.21476851851851853</v>
      </c>
      <c r="D1161" s="1">
        <v>3.5127314814814813E-2</v>
      </c>
      <c r="E1161" s="1">
        <v>4.2395833333333334E-2</v>
      </c>
      <c r="F1161">
        <v>68</v>
      </c>
      <c r="G1161">
        <v>568</v>
      </c>
      <c r="H1161">
        <v>680</v>
      </c>
      <c r="I1161">
        <v>87</v>
      </c>
      <c r="J1161">
        <v>0</v>
      </c>
      <c r="K1161">
        <v>0</v>
      </c>
      <c r="L1161">
        <v>0</v>
      </c>
      <c r="M1161">
        <v>88.66</v>
      </c>
      <c r="N1161" s="35"/>
      <c r="O1161" s="35"/>
      <c r="P1161" s="34"/>
      <c r="Q1161" s="34"/>
      <c r="R1161" s="34"/>
      <c r="S1161" s="34"/>
      <c r="T1161" s="34"/>
      <c r="U1161" s="34"/>
    </row>
    <row r="1162" spans="1:21">
      <c r="A1162" t="s">
        <v>1172</v>
      </c>
      <c r="B1162" s="1">
        <v>0.42258101851851854</v>
      </c>
      <c r="C1162" s="1">
        <v>0.31121527777777774</v>
      </c>
      <c r="D1162" s="1">
        <v>8.6099537037037044E-2</v>
      </c>
      <c r="E1162" s="1">
        <v>2.525462962962963E-2</v>
      </c>
      <c r="F1162">
        <v>32</v>
      </c>
      <c r="G1162">
        <v>514</v>
      </c>
      <c r="H1162">
        <v>430</v>
      </c>
      <c r="I1162">
        <v>17</v>
      </c>
      <c r="J1162">
        <v>0</v>
      </c>
      <c r="K1162">
        <v>0</v>
      </c>
      <c r="L1162">
        <v>0</v>
      </c>
      <c r="M1162">
        <v>96.2</v>
      </c>
      <c r="N1162" s="35"/>
      <c r="O1162" s="35"/>
      <c r="P1162" s="34"/>
      <c r="Q1162" s="34"/>
      <c r="R1162" s="34"/>
      <c r="S1162" s="34"/>
      <c r="T1162" s="34"/>
      <c r="U1162" s="34"/>
    </row>
    <row r="1163" spans="1:21">
      <c r="A1163" t="s">
        <v>1173</v>
      </c>
      <c r="B1163" s="10">
        <v>1.1040509259259259</v>
      </c>
      <c r="C1163" s="1">
        <v>0.59285879629629623</v>
      </c>
      <c r="D1163" s="1">
        <v>0.21189814814814814</v>
      </c>
      <c r="E1163" s="1">
        <v>0.29928240740740741</v>
      </c>
      <c r="F1163">
        <v>132</v>
      </c>
      <c r="G1163">
        <v>1613</v>
      </c>
      <c r="H1163">
        <v>1443</v>
      </c>
      <c r="I1163">
        <v>160</v>
      </c>
      <c r="J1163">
        <v>0</v>
      </c>
      <c r="K1163">
        <v>0</v>
      </c>
      <c r="L1163">
        <v>0</v>
      </c>
      <c r="M1163">
        <v>90.02</v>
      </c>
      <c r="N1163" s="35"/>
      <c r="O1163" s="35"/>
      <c r="P1163" s="34"/>
      <c r="Q1163" s="34"/>
      <c r="R1163" s="34"/>
      <c r="S1163" s="34"/>
      <c r="T1163" s="34"/>
      <c r="U1163" s="34"/>
    </row>
    <row r="1164" spans="1:21">
      <c r="A1164" t="s">
        <v>1174</v>
      </c>
      <c r="B1164" s="1">
        <v>0.80062500000000003</v>
      </c>
      <c r="C1164" s="1">
        <v>0.59805555555555556</v>
      </c>
      <c r="D1164" s="1">
        <v>4.5150462962962962E-2</v>
      </c>
      <c r="E1164" s="1">
        <v>0.15740740740740741</v>
      </c>
      <c r="F1164">
        <v>141</v>
      </c>
      <c r="G1164">
        <v>1499</v>
      </c>
      <c r="H1164">
        <v>751</v>
      </c>
      <c r="I1164">
        <v>48</v>
      </c>
      <c r="J1164">
        <v>0</v>
      </c>
      <c r="K1164">
        <v>0</v>
      </c>
      <c r="L1164">
        <v>0</v>
      </c>
      <c r="M1164">
        <v>93.99</v>
      </c>
      <c r="N1164" s="35"/>
      <c r="O1164" s="35"/>
      <c r="P1164" s="34"/>
      <c r="Q1164" s="34"/>
      <c r="R1164" s="34"/>
      <c r="S1164" s="34"/>
      <c r="T1164" s="34"/>
      <c r="U1164" s="34"/>
    </row>
    <row r="1165" spans="1:21">
      <c r="A1165" t="s">
        <v>1175</v>
      </c>
      <c r="B1165" s="1">
        <v>0.33778935185185183</v>
      </c>
      <c r="C1165" s="1">
        <v>0.30738425925925927</v>
      </c>
      <c r="D1165" s="1">
        <v>1.0752314814814814E-2</v>
      </c>
      <c r="E1165" s="1">
        <v>1.9641203703703706E-2</v>
      </c>
      <c r="F1165">
        <v>47</v>
      </c>
      <c r="G1165">
        <v>1237</v>
      </c>
      <c r="H1165">
        <v>1002</v>
      </c>
      <c r="I1165">
        <v>0</v>
      </c>
      <c r="J1165">
        <v>34.99</v>
      </c>
      <c r="K1165">
        <v>21.47</v>
      </c>
      <c r="L1165">
        <v>0</v>
      </c>
      <c r="M1165">
        <v>100</v>
      </c>
      <c r="N1165" s="35"/>
      <c r="O1165" s="35"/>
      <c r="P1165" s="34"/>
      <c r="Q1165" s="34"/>
      <c r="R1165" s="34"/>
      <c r="S1165" s="34"/>
      <c r="T1165" s="34"/>
      <c r="U1165" s="34"/>
    </row>
    <row r="1166" spans="1:21">
      <c r="A1166" t="s">
        <v>1176</v>
      </c>
      <c r="B1166" s="1">
        <v>0.41119212962962964</v>
      </c>
      <c r="C1166" s="1">
        <v>0.25831018518518517</v>
      </c>
      <c r="D1166" s="1">
        <v>3.4826388888888886E-2</v>
      </c>
      <c r="E1166" s="1">
        <v>0.11805555555555557</v>
      </c>
      <c r="F1166">
        <v>28</v>
      </c>
      <c r="G1166">
        <v>573</v>
      </c>
      <c r="H1166">
        <v>244</v>
      </c>
      <c r="I1166">
        <v>26</v>
      </c>
      <c r="J1166">
        <v>0</v>
      </c>
      <c r="K1166">
        <v>0</v>
      </c>
      <c r="L1166">
        <v>0</v>
      </c>
      <c r="M1166">
        <v>90.37</v>
      </c>
      <c r="N1166" s="35"/>
      <c r="O1166" s="35"/>
      <c r="P1166" s="34"/>
      <c r="Q1166" s="34"/>
      <c r="R1166" s="34"/>
      <c r="S1166" s="34"/>
      <c r="T1166" s="34"/>
      <c r="U1166" s="34"/>
    </row>
    <row r="1167" spans="1:21">
      <c r="A1167" t="s">
        <v>1177</v>
      </c>
      <c r="B1167" s="1">
        <v>1.1921296296296296E-3</v>
      </c>
      <c r="C1167" s="1">
        <v>1.1921296296296296E-3</v>
      </c>
      <c r="D1167" s="1">
        <v>0</v>
      </c>
      <c r="E1167" s="1">
        <v>0</v>
      </c>
      <c r="F1167">
        <v>5</v>
      </c>
      <c r="G1167">
        <v>16</v>
      </c>
      <c r="H1167">
        <v>329</v>
      </c>
      <c r="I1167">
        <v>12</v>
      </c>
      <c r="J1167">
        <v>2.96</v>
      </c>
      <c r="K1167">
        <v>19.77</v>
      </c>
      <c r="L1167">
        <v>0.11</v>
      </c>
      <c r="M1167">
        <v>96.48</v>
      </c>
      <c r="N1167" s="35"/>
      <c r="O1167" s="35"/>
      <c r="P1167" s="34"/>
      <c r="Q1167" s="34"/>
      <c r="R1167" s="34"/>
      <c r="S1167" s="34"/>
      <c r="T1167" s="34"/>
      <c r="U1167" s="34"/>
    </row>
    <row r="1168" spans="1:21">
      <c r="A1168" t="s">
        <v>1178</v>
      </c>
      <c r="B1168" s="1">
        <v>8.0092592592592594E-3</v>
      </c>
      <c r="C1168" s="1">
        <v>7.1990740740740739E-3</v>
      </c>
      <c r="D1168" s="1">
        <v>8.1018518518518516E-4</v>
      </c>
      <c r="E1168" s="1">
        <v>0</v>
      </c>
      <c r="F1168">
        <v>7</v>
      </c>
      <c r="G1168">
        <v>12</v>
      </c>
      <c r="H1168">
        <v>215</v>
      </c>
      <c r="I1168">
        <v>7</v>
      </c>
      <c r="J1168">
        <v>2.67</v>
      </c>
      <c r="K1168">
        <v>20.56</v>
      </c>
      <c r="L1168">
        <v>0.04</v>
      </c>
      <c r="M1168">
        <v>96.85</v>
      </c>
      <c r="N1168" s="35"/>
      <c r="O1168" s="35"/>
      <c r="P1168" s="34"/>
      <c r="Q1168" s="34"/>
      <c r="R1168" s="34"/>
      <c r="S1168" s="34"/>
      <c r="T1168" s="34"/>
      <c r="U1168" s="34"/>
    </row>
    <row r="1169" spans="1:21">
      <c r="A1169" t="s">
        <v>1179</v>
      </c>
      <c r="B1169" s="1">
        <v>0.325625</v>
      </c>
      <c r="C1169" s="1">
        <v>0.13074074074074074</v>
      </c>
      <c r="D1169" s="1">
        <v>0.14534722222222221</v>
      </c>
      <c r="E1169" s="1">
        <v>4.9525462962962959E-2</v>
      </c>
      <c r="F1169">
        <v>34</v>
      </c>
      <c r="G1169">
        <v>552</v>
      </c>
      <c r="H1169">
        <v>72</v>
      </c>
      <c r="I1169">
        <v>0</v>
      </c>
      <c r="J1169">
        <v>25.91</v>
      </c>
      <c r="K1169">
        <v>3.72</v>
      </c>
      <c r="L1169">
        <v>0</v>
      </c>
      <c r="M1169">
        <v>100</v>
      </c>
      <c r="N1169" s="35"/>
      <c r="O1169" s="35"/>
      <c r="P1169" s="34"/>
      <c r="Q1169" s="34"/>
      <c r="R1169" s="34"/>
      <c r="S1169" s="34"/>
      <c r="T1169" s="34"/>
      <c r="U1169" s="34"/>
    </row>
    <row r="1170" spans="1:21">
      <c r="A1170" t="s">
        <v>1180</v>
      </c>
      <c r="B1170" s="1">
        <v>0.33572916666666663</v>
      </c>
      <c r="C1170" s="1">
        <v>0.20473379629629629</v>
      </c>
      <c r="D1170" s="1">
        <v>6.1053240740740734E-2</v>
      </c>
      <c r="E1170" s="1">
        <v>6.9930555555555551E-2</v>
      </c>
      <c r="F1170">
        <v>20</v>
      </c>
      <c r="G1170">
        <v>347</v>
      </c>
      <c r="H1170">
        <v>194</v>
      </c>
      <c r="I1170">
        <v>2</v>
      </c>
      <c r="J1170">
        <v>0</v>
      </c>
      <c r="K1170">
        <v>0</v>
      </c>
      <c r="L1170">
        <v>0</v>
      </c>
      <c r="M1170">
        <v>98.98</v>
      </c>
      <c r="N1170" s="35"/>
      <c r="O1170" s="35"/>
      <c r="P1170" s="34"/>
      <c r="Q1170" s="34"/>
      <c r="R1170" s="34"/>
      <c r="S1170" s="34"/>
      <c r="T1170" s="34"/>
      <c r="U1170" s="34"/>
    </row>
    <row r="1171" spans="1:21">
      <c r="A1171" t="s">
        <v>1181</v>
      </c>
      <c r="B1171" s="1">
        <v>0.51981481481481484</v>
      </c>
      <c r="C1171" s="1">
        <v>0.47872685185185188</v>
      </c>
      <c r="D1171" s="1">
        <v>2.6516203703703698E-2</v>
      </c>
      <c r="E1171" s="1">
        <v>1.4560185185185183E-2</v>
      </c>
      <c r="F1171">
        <v>43</v>
      </c>
      <c r="G1171">
        <v>1231</v>
      </c>
      <c r="H1171">
        <v>143</v>
      </c>
      <c r="I1171">
        <v>26</v>
      </c>
      <c r="J1171">
        <v>28.4</v>
      </c>
      <c r="K1171">
        <v>8.43</v>
      </c>
      <c r="L1171">
        <v>0.09</v>
      </c>
      <c r="M1171">
        <v>84.62</v>
      </c>
      <c r="N1171" s="35"/>
      <c r="O1171" s="35"/>
      <c r="P1171" s="34"/>
      <c r="Q1171" s="34"/>
      <c r="R1171" s="34"/>
      <c r="S1171" s="34"/>
      <c r="T1171" s="34"/>
      <c r="U1171" s="34"/>
    </row>
    <row r="1172" spans="1:21">
      <c r="A1172" t="s">
        <v>1182</v>
      </c>
      <c r="B1172" s="1">
        <v>0.50968749999999996</v>
      </c>
      <c r="C1172" s="1">
        <v>0.45663194444444444</v>
      </c>
      <c r="D1172" s="1">
        <v>1.5960648148148151E-2</v>
      </c>
      <c r="E1172" s="1">
        <v>3.7083333333333336E-2</v>
      </c>
      <c r="F1172">
        <v>62</v>
      </c>
      <c r="G1172">
        <v>1028</v>
      </c>
      <c r="H1172">
        <v>667</v>
      </c>
      <c r="I1172">
        <v>143</v>
      </c>
      <c r="J1172">
        <v>0</v>
      </c>
      <c r="K1172">
        <v>0</v>
      </c>
      <c r="L1172">
        <v>0</v>
      </c>
      <c r="M1172">
        <v>82.35</v>
      </c>
      <c r="N1172" s="35"/>
      <c r="O1172" s="35"/>
      <c r="P1172" s="34"/>
      <c r="Q1172" s="34"/>
      <c r="R1172" s="34"/>
      <c r="S1172" s="34"/>
      <c r="T1172" s="34"/>
      <c r="U1172" s="34"/>
    </row>
    <row r="1173" spans="1:21">
      <c r="A1173" t="s">
        <v>1183</v>
      </c>
      <c r="B1173" s="1">
        <v>0.47105324074074079</v>
      </c>
      <c r="C1173" s="1">
        <v>0.32491898148148146</v>
      </c>
      <c r="D1173" s="1">
        <v>2.8749999999999998E-2</v>
      </c>
      <c r="E1173" s="1">
        <v>0.11737268518518518</v>
      </c>
      <c r="F1173">
        <v>59</v>
      </c>
      <c r="G1173">
        <v>872</v>
      </c>
      <c r="H1173">
        <v>574</v>
      </c>
      <c r="I1173">
        <v>80</v>
      </c>
      <c r="J1173">
        <v>0</v>
      </c>
      <c r="K1173">
        <v>0</v>
      </c>
      <c r="L1173">
        <v>0</v>
      </c>
      <c r="M1173">
        <v>87.77</v>
      </c>
      <c r="N1173" s="35"/>
      <c r="O1173" s="35"/>
      <c r="P1173" s="34"/>
      <c r="Q1173" s="34"/>
      <c r="R1173" s="34"/>
      <c r="S1173" s="34"/>
      <c r="T1173" s="34"/>
      <c r="U1173" s="34"/>
    </row>
    <row r="1174" spans="1:21">
      <c r="A1174" t="s">
        <v>1184</v>
      </c>
      <c r="B1174" s="1">
        <v>0.30409722222222219</v>
      </c>
      <c r="C1174" s="1">
        <v>0.18986111111111112</v>
      </c>
      <c r="D1174" s="1">
        <v>6.4849537037037039E-2</v>
      </c>
      <c r="E1174" s="1">
        <v>4.9363425925925929E-2</v>
      </c>
      <c r="F1174">
        <v>22</v>
      </c>
      <c r="G1174">
        <v>510</v>
      </c>
      <c r="H1174">
        <v>108</v>
      </c>
      <c r="I1174">
        <v>14</v>
      </c>
      <c r="J1174">
        <v>0</v>
      </c>
      <c r="K1174">
        <v>0</v>
      </c>
      <c r="L1174">
        <v>0</v>
      </c>
      <c r="M1174">
        <v>88.52</v>
      </c>
      <c r="N1174" s="35"/>
      <c r="O1174" s="35"/>
      <c r="P1174" s="34"/>
      <c r="Q1174" s="34"/>
      <c r="R1174" s="34"/>
      <c r="S1174" s="34"/>
      <c r="T1174" s="34"/>
      <c r="U1174" s="34"/>
    </row>
    <row r="1175" spans="1:21">
      <c r="A1175" t="s">
        <v>1185</v>
      </c>
      <c r="B1175" s="1">
        <v>0.47065972222222219</v>
      </c>
      <c r="C1175" s="1">
        <v>0.2210648148148148</v>
      </c>
      <c r="D1175" s="1">
        <v>0.15538194444444445</v>
      </c>
      <c r="E1175" s="1">
        <v>9.418981481481481E-2</v>
      </c>
      <c r="F1175">
        <v>63</v>
      </c>
      <c r="G1175">
        <v>485</v>
      </c>
      <c r="H1175">
        <v>530</v>
      </c>
      <c r="I1175">
        <v>68</v>
      </c>
      <c r="J1175">
        <v>0</v>
      </c>
      <c r="K1175">
        <v>0</v>
      </c>
      <c r="L1175">
        <v>0</v>
      </c>
      <c r="M1175">
        <v>88.63</v>
      </c>
      <c r="N1175" s="35"/>
      <c r="O1175" s="35"/>
      <c r="P1175" s="34"/>
      <c r="Q1175" s="34"/>
      <c r="R1175" s="34"/>
      <c r="S1175" s="34"/>
      <c r="T1175" s="34"/>
      <c r="U1175" s="34"/>
    </row>
    <row r="1176" spans="1:21">
      <c r="A1176" t="s">
        <v>1186</v>
      </c>
      <c r="B1176" s="1">
        <v>0.80478009259259264</v>
      </c>
      <c r="C1176" s="1">
        <v>0.28787037037037039</v>
      </c>
      <c r="D1176" s="1">
        <v>0.19753472222222224</v>
      </c>
      <c r="E1176" s="1">
        <v>0.31936342592592593</v>
      </c>
      <c r="F1176">
        <v>43</v>
      </c>
      <c r="G1176">
        <v>689</v>
      </c>
      <c r="H1176">
        <v>252</v>
      </c>
      <c r="I1176">
        <v>77</v>
      </c>
      <c r="J1176">
        <v>0</v>
      </c>
      <c r="K1176">
        <v>0</v>
      </c>
      <c r="L1176">
        <v>0</v>
      </c>
      <c r="M1176">
        <v>76.599999999999994</v>
      </c>
      <c r="N1176" s="35"/>
      <c r="O1176" s="35"/>
      <c r="P1176" s="34"/>
      <c r="Q1176" s="34"/>
      <c r="R1176" s="34"/>
      <c r="S1176" s="34"/>
      <c r="T1176" s="34"/>
      <c r="U1176" s="34"/>
    </row>
    <row r="1177" spans="1:21">
      <c r="A1177" t="s">
        <v>1187</v>
      </c>
      <c r="B1177" s="1">
        <v>0.85498842592592583</v>
      </c>
      <c r="C1177" s="1">
        <v>0.66006944444444449</v>
      </c>
      <c r="D1177" s="1">
        <v>5.2037037037037041E-2</v>
      </c>
      <c r="E1177" s="1">
        <v>0.14287037037037037</v>
      </c>
      <c r="F1177">
        <v>229</v>
      </c>
      <c r="G1177">
        <v>1681</v>
      </c>
      <c r="H1177">
        <v>1427</v>
      </c>
      <c r="I1177">
        <v>448</v>
      </c>
      <c r="J1177">
        <v>0</v>
      </c>
      <c r="K1177">
        <v>0</v>
      </c>
      <c r="L1177">
        <v>0</v>
      </c>
      <c r="M1177">
        <v>76.11</v>
      </c>
      <c r="N1177" s="35"/>
      <c r="O1177" s="35"/>
      <c r="P1177" s="34"/>
      <c r="Q1177" s="34"/>
      <c r="R1177" s="34"/>
      <c r="S1177" s="34"/>
      <c r="T1177" s="34"/>
      <c r="U1177" s="34"/>
    </row>
    <row r="1178" spans="1:21">
      <c r="A1178" t="s">
        <v>1188</v>
      </c>
      <c r="B1178" s="1">
        <v>0.21209490740740741</v>
      </c>
      <c r="C1178" s="1">
        <v>6.5289351851851848E-2</v>
      </c>
      <c r="D1178" s="1">
        <v>9.931712962962963E-2</v>
      </c>
      <c r="E1178" s="1">
        <v>4.7488425925925927E-2</v>
      </c>
      <c r="F1178">
        <v>14</v>
      </c>
      <c r="G1178">
        <v>139</v>
      </c>
      <c r="H1178">
        <v>0</v>
      </c>
      <c r="I1178">
        <v>0</v>
      </c>
      <c r="J1178">
        <v>0</v>
      </c>
      <c r="K1178">
        <v>0</v>
      </c>
      <c r="L1178">
        <v>0</v>
      </c>
      <c r="N1178" s="35"/>
      <c r="O1178" s="35"/>
      <c r="P1178" s="34"/>
      <c r="Q1178" s="34"/>
      <c r="R1178" s="34"/>
      <c r="S1178" s="34"/>
      <c r="T1178" s="34"/>
      <c r="U1178" s="34"/>
    </row>
    <row r="1179" spans="1:21">
      <c r="A1179" t="s">
        <v>1189</v>
      </c>
      <c r="B1179" s="1">
        <v>0.45909722222222221</v>
      </c>
      <c r="C1179" s="1">
        <v>0.2822337962962963</v>
      </c>
      <c r="D1179" s="1">
        <v>9.673611111111112E-2</v>
      </c>
      <c r="E1179" s="1">
        <v>8.0115740740740737E-2</v>
      </c>
      <c r="F1179">
        <v>23</v>
      </c>
      <c r="G1179">
        <v>218</v>
      </c>
      <c r="H1179">
        <v>197</v>
      </c>
      <c r="I1179">
        <v>23</v>
      </c>
      <c r="J1179">
        <v>0</v>
      </c>
      <c r="K1179">
        <v>0</v>
      </c>
      <c r="L1179">
        <v>0</v>
      </c>
      <c r="M1179">
        <v>89.55</v>
      </c>
      <c r="N1179" s="35"/>
      <c r="O1179" s="35"/>
      <c r="P1179" s="34"/>
      <c r="Q1179" s="34"/>
      <c r="R1179" s="34"/>
      <c r="S1179" s="34"/>
      <c r="T1179" s="34"/>
      <c r="U1179" s="34"/>
    </row>
    <row r="1180" spans="1:21">
      <c r="A1180" t="s">
        <v>1190</v>
      </c>
      <c r="B1180" s="1">
        <v>0.48644675925925923</v>
      </c>
      <c r="C1180" s="1">
        <v>0.26251157407407405</v>
      </c>
      <c r="D1180" s="1">
        <v>9.6319444444444444E-2</v>
      </c>
      <c r="E1180" s="1">
        <v>0.12760416666666666</v>
      </c>
      <c r="F1180">
        <v>33</v>
      </c>
      <c r="G1180">
        <v>524</v>
      </c>
      <c r="H1180">
        <v>191</v>
      </c>
      <c r="I1180">
        <v>28</v>
      </c>
      <c r="J1180">
        <v>0</v>
      </c>
      <c r="K1180">
        <v>0</v>
      </c>
      <c r="L1180">
        <v>0</v>
      </c>
      <c r="M1180">
        <v>87.21</v>
      </c>
      <c r="N1180" s="35"/>
      <c r="O1180" s="35"/>
      <c r="P1180" s="34"/>
      <c r="Q1180" s="34"/>
      <c r="R1180" s="34"/>
      <c r="S1180" s="34"/>
      <c r="T1180" s="34"/>
      <c r="U1180" s="34"/>
    </row>
    <row r="1181" spans="1:21">
      <c r="A1181" t="s">
        <v>1191</v>
      </c>
      <c r="B1181" s="1">
        <v>0.36537037037037035</v>
      </c>
      <c r="C1181" s="1">
        <v>0.22546296296296298</v>
      </c>
      <c r="D1181" s="1">
        <v>7.3831018518518518E-2</v>
      </c>
      <c r="E1181" s="1">
        <v>6.6064814814814812E-2</v>
      </c>
      <c r="F1181">
        <v>22</v>
      </c>
      <c r="G1181">
        <v>632</v>
      </c>
      <c r="H1181">
        <v>340</v>
      </c>
      <c r="I1181">
        <v>23</v>
      </c>
      <c r="J1181">
        <v>12.41</v>
      </c>
      <c r="K1181">
        <v>16.850000000000001</v>
      </c>
      <c r="L1181">
        <v>0.32</v>
      </c>
      <c r="M1181">
        <v>93.66</v>
      </c>
      <c r="N1181" s="35"/>
      <c r="O1181" s="35"/>
      <c r="P1181" s="34"/>
      <c r="Q1181" s="34"/>
      <c r="R1181" s="34"/>
      <c r="S1181" s="34"/>
      <c r="T1181" s="34"/>
      <c r="U1181" s="34"/>
    </row>
    <row r="1182" spans="1:21">
      <c r="A1182" t="s">
        <v>1192</v>
      </c>
      <c r="B1182" s="1">
        <v>0.38474537037037032</v>
      </c>
      <c r="C1182" s="1">
        <v>0.13050925925925924</v>
      </c>
      <c r="D1182" s="1">
        <v>0.1481712962962963</v>
      </c>
      <c r="E1182" s="1">
        <v>0.10605324074074074</v>
      </c>
      <c r="F1182">
        <v>13</v>
      </c>
      <c r="G1182">
        <v>304</v>
      </c>
      <c r="H1182">
        <v>63</v>
      </c>
      <c r="I1182">
        <v>5</v>
      </c>
      <c r="J1182">
        <v>0</v>
      </c>
      <c r="K1182">
        <v>0</v>
      </c>
      <c r="L1182">
        <v>0</v>
      </c>
      <c r="M1182">
        <v>92.65</v>
      </c>
      <c r="N1182" s="35"/>
      <c r="O1182" s="35"/>
      <c r="P1182" s="34"/>
      <c r="Q1182" s="34"/>
      <c r="R1182" s="34"/>
      <c r="S1182" s="34"/>
      <c r="T1182" s="34"/>
      <c r="U1182" s="34"/>
    </row>
    <row r="1183" spans="1:21">
      <c r="A1183" t="s">
        <v>1193</v>
      </c>
      <c r="B1183" s="1">
        <v>4.8148148148148152E-3</v>
      </c>
      <c r="C1183" s="1">
        <v>4.2129629629629626E-3</v>
      </c>
      <c r="D1183" s="1">
        <v>0</v>
      </c>
      <c r="E1183" s="1">
        <v>6.018518518518519E-4</v>
      </c>
      <c r="F1183">
        <v>1</v>
      </c>
      <c r="G1183">
        <v>11</v>
      </c>
      <c r="H1183">
        <v>0</v>
      </c>
      <c r="I1183">
        <v>0</v>
      </c>
      <c r="J1183">
        <v>0</v>
      </c>
      <c r="K1183">
        <v>0</v>
      </c>
      <c r="L1183">
        <v>0</v>
      </c>
      <c r="N1183" s="35"/>
      <c r="O1183" s="35"/>
      <c r="P1183" s="34"/>
      <c r="Q1183" s="34"/>
      <c r="R1183" s="34"/>
      <c r="S1183" s="34"/>
      <c r="T1183" s="34"/>
      <c r="U1183" s="34"/>
    </row>
    <row r="1184" spans="1:21">
      <c r="A1184" t="s">
        <v>1194</v>
      </c>
      <c r="B1184" s="1">
        <v>0.8314583333333333</v>
      </c>
      <c r="C1184" s="1">
        <v>0.4994675925925926</v>
      </c>
      <c r="D1184" s="1">
        <v>0.234375</v>
      </c>
      <c r="E1184" s="1">
        <v>9.7604166666666672E-2</v>
      </c>
      <c r="F1184">
        <v>100</v>
      </c>
      <c r="G1184">
        <v>1179</v>
      </c>
      <c r="H1184">
        <v>487</v>
      </c>
      <c r="I1184">
        <v>41</v>
      </c>
      <c r="J1184">
        <v>0</v>
      </c>
      <c r="K1184">
        <v>0</v>
      </c>
      <c r="L1184">
        <v>0</v>
      </c>
      <c r="M1184">
        <v>92.23</v>
      </c>
      <c r="N1184" s="35"/>
      <c r="O1184" s="35"/>
      <c r="P1184" s="34"/>
      <c r="Q1184" s="34"/>
      <c r="R1184" s="34"/>
      <c r="S1184" s="34"/>
      <c r="T1184" s="34"/>
      <c r="U1184" s="34"/>
    </row>
    <row r="1185" spans="1:21">
      <c r="A1185" t="s">
        <v>1195</v>
      </c>
      <c r="B1185" s="1">
        <v>4.8900462962962965E-2</v>
      </c>
      <c r="C1185" s="1">
        <v>3.0810185185185187E-2</v>
      </c>
      <c r="D1185" s="1">
        <v>1.7685185185185182E-2</v>
      </c>
      <c r="E1185" s="1">
        <v>3.9351851851851852E-4</v>
      </c>
      <c r="F1185">
        <v>7</v>
      </c>
      <c r="G1185">
        <v>30</v>
      </c>
      <c r="H1185">
        <v>125</v>
      </c>
      <c r="I1185">
        <v>11</v>
      </c>
      <c r="J1185">
        <v>0</v>
      </c>
      <c r="K1185">
        <v>0</v>
      </c>
      <c r="L1185">
        <v>0</v>
      </c>
      <c r="M1185">
        <v>91.91</v>
      </c>
      <c r="N1185" s="35"/>
      <c r="O1185" s="35"/>
      <c r="P1185" s="34"/>
      <c r="Q1185" s="34"/>
      <c r="R1185" s="34"/>
      <c r="S1185" s="34"/>
      <c r="T1185" s="34"/>
      <c r="U1185" s="34"/>
    </row>
    <row r="1186" spans="1:21">
      <c r="A1186" t="s">
        <v>1196</v>
      </c>
      <c r="B1186" s="1">
        <v>0.51997685185185183</v>
      </c>
      <c r="C1186" s="1">
        <v>0.41564814814814816</v>
      </c>
      <c r="D1186" s="1">
        <v>2.2222222222222223E-2</v>
      </c>
      <c r="E1186" s="1">
        <v>8.2094907407407408E-2</v>
      </c>
      <c r="F1186">
        <v>19</v>
      </c>
      <c r="G1186">
        <v>473</v>
      </c>
      <c r="H1186">
        <v>0</v>
      </c>
      <c r="I1186">
        <v>0</v>
      </c>
      <c r="J1186">
        <v>0</v>
      </c>
      <c r="K1186">
        <v>0</v>
      </c>
      <c r="L1186">
        <v>0</v>
      </c>
      <c r="N1186" s="35"/>
      <c r="O1186" s="35"/>
      <c r="P1186" s="34"/>
      <c r="Q1186" s="34"/>
      <c r="R1186" s="34"/>
      <c r="S1186" s="34"/>
      <c r="T1186" s="34"/>
      <c r="U1186" s="34"/>
    </row>
    <row r="1187" spans="1:21">
      <c r="A1187" t="s">
        <v>1197</v>
      </c>
      <c r="B1187" s="1">
        <v>0.39741898148148147</v>
      </c>
      <c r="C1187" s="1">
        <v>0.31829861111111107</v>
      </c>
      <c r="D1187" s="1">
        <v>2.5439814814814814E-2</v>
      </c>
      <c r="E1187" s="1">
        <v>5.3668981481481477E-2</v>
      </c>
      <c r="F1187">
        <v>89</v>
      </c>
      <c r="G1187">
        <v>739</v>
      </c>
      <c r="H1187">
        <v>868</v>
      </c>
      <c r="I1187">
        <v>69</v>
      </c>
      <c r="J1187">
        <v>0</v>
      </c>
      <c r="K1187">
        <v>0</v>
      </c>
      <c r="L1187">
        <v>0</v>
      </c>
      <c r="M1187">
        <v>92.64</v>
      </c>
      <c r="N1187" s="35"/>
      <c r="O1187" s="35"/>
      <c r="P1187" s="34"/>
      <c r="Q1187" s="34"/>
      <c r="R1187" s="34"/>
      <c r="S1187" s="34"/>
      <c r="T1187" s="34"/>
      <c r="U1187" s="34"/>
    </row>
    <row r="1188" spans="1:21">
      <c r="A1188" t="s">
        <v>1198</v>
      </c>
      <c r="B1188" s="1">
        <v>0.74731481481481488</v>
      </c>
      <c r="C1188" s="1">
        <v>0.56267361111111114</v>
      </c>
      <c r="D1188" s="1">
        <v>0.11491898148148148</v>
      </c>
      <c r="E1188" s="1">
        <v>6.9710648148148147E-2</v>
      </c>
      <c r="F1188">
        <v>146</v>
      </c>
      <c r="G1188">
        <v>1125</v>
      </c>
      <c r="H1188">
        <v>940</v>
      </c>
      <c r="I1188">
        <v>140</v>
      </c>
      <c r="J1188">
        <v>0</v>
      </c>
      <c r="K1188">
        <v>0</v>
      </c>
      <c r="L1188">
        <v>0</v>
      </c>
      <c r="M1188">
        <v>87.04</v>
      </c>
      <c r="N1188" s="35"/>
      <c r="O1188" s="35"/>
      <c r="P1188" s="34"/>
      <c r="Q1188" s="34"/>
      <c r="R1188" s="34"/>
      <c r="S1188" s="34"/>
      <c r="T1188" s="34"/>
      <c r="U1188" s="34"/>
    </row>
    <row r="1189" spans="1:21">
      <c r="A1189" t="s">
        <v>1199</v>
      </c>
      <c r="B1189" s="1">
        <v>0.56063657407407408</v>
      </c>
      <c r="C1189" s="1">
        <v>0.31893518518518521</v>
      </c>
      <c r="D1189" s="1">
        <v>0.15034722222222222</v>
      </c>
      <c r="E1189" s="1">
        <v>9.1331018518518506E-2</v>
      </c>
      <c r="F1189">
        <v>47</v>
      </c>
      <c r="G1189">
        <v>529</v>
      </c>
      <c r="H1189">
        <v>130</v>
      </c>
      <c r="I1189">
        <v>55</v>
      </c>
      <c r="J1189">
        <v>0</v>
      </c>
      <c r="K1189">
        <v>0</v>
      </c>
      <c r="L1189">
        <v>0</v>
      </c>
      <c r="M1189">
        <v>70.27</v>
      </c>
      <c r="N1189" s="35"/>
      <c r="O1189" s="35"/>
      <c r="P1189" s="34"/>
      <c r="Q1189" s="34"/>
      <c r="R1189" s="34"/>
      <c r="S1189" s="34"/>
      <c r="T1189" s="34"/>
      <c r="U1189" s="34"/>
    </row>
    <row r="1190" spans="1:21">
      <c r="A1190" t="s">
        <v>1200</v>
      </c>
      <c r="B1190" s="1">
        <v>0.68909722222222225</v>
      </c>
      <c r="C1190" s="1">
        <v>0.35197916666666668</v>
      </c>
      <c r="D1190" s="1">
        <v>0.25959490740740737</v>
      </c>
      <c r="E1190" s="1">
        <v>7.7511574074074066E-2</v>
      </c>
      <c r="F1190">
        <v>126</v>
      </c>
      <c r="G1190">
        <v>1305</v>
      </c>
      <c r="H1190">
        <v>1590</v>
      </c>
      <c r="I1190">
        <v>93</v>
      </c>
      <c r="J1190">
        <v>0</v>
      </c>
      <c r="K1190">
        <v>0</v>
      </c>
      <c r="L1190">
        <v>0</v>
      </c>
      <c r="M1190">
        <v>94.47</v>
      </c>
      <c r="N1190" s="35"/>
      <c r="O1190" s="35"/>
      <c r="P1190" s="34"/>
      <c r="Q1190" s="34"/>
      <c r="R1190" s="34"/>
      <c r="S1190" s="34"/>
      <c r="T1190" s="34"/>
      <c r="U1190" s="34"/>
    </row>
    <row r="1191" spans="1:21">
      <c r="A1191" t="s">
        <v>1201</v>
      </c>
      <c r="B1191" s="1">
        <v>0.25849537037037035</v>
      </c>
      <c r="C1191" s="1">
        <v>0.22700231481481481</v>
      </c>
      <c r="D1191" s="1">
        <v>1.556712962962963E-2</v>
      </c>
      <c r="E1191" s="1">
        <v>1.5914351851851853E-2</v>
      </c>
      <c r="F1191">
        <v>16</v>
      </c>
      <c r="G1191">
        <v>302</v>
      </c>
      <c r="H1191">
        <v>76</v>
      </c>
      <c r="I1191">
        <v>8</v>
      </c>
      <c r="J1191">
        <v>0</v>
      </c>
      <c r="K1191">
        <v>0</v>
      </c>
      <c r="L1191">
        <v>0</v>
      </c>
      <c r="M1191">
        <v>90.48</v>
      </c>
      <c r="N1191" s="35"/>
      <c r="O1191" s="35"/>
      <c r="P1191" s="34"/>
      <c r="Q1191" s="34"/>
      <c r="R1191" s="34"/>
      <c r="S1191" s="34"/>
      <c r="T1191" s="34"/>
      <c r="U1191" s="34"/>
    </row>
    <row r="1192" spans="1:21">
      <c r="A1192" t="s">
        <v>1202</v>
      </c>
      <c r="B1192" s="1">
        <v>0.36384259259259261</v>
      </c>
      <c r="C1192" s="1">
        <v>0.24355324074074072</v>
      </c>
      <c r="D1192" s="1">
        <v>7.3530092592592591E-2</v>
      </c>
      <c r="E1192" s="1">
        <v>4.6759259259259257E-2</v>
      </c>
      <c r="F1192">
        <v>36</v>
      </c>
      <c r="G1192">
        <v>903</v>
      </c>
      <c r="H1192">
        <v>413</v>
      </c>
      <c r="I1192">
        <v>32</v>
      </c>
      <c r="J1192">
        <v>24.89</v>
      </c>
      <c r="K1192">
        <v>12.74</v>
      </c>
      <c r="L1192">
        <v>0.48</v>
      </c>
      <c r="M1192">
        <v>92.81</v>
      </c>
      <c r="N1192" s="35"/>
      <c r="O1192" s="35"/>
      <c r="P1192" s="34"/>
      <c r="Q1192" s="34"/>
      <c r="R1192" s="34"/>
      <c r="S1192" s="34"/>
      <c r="T1192" s="34"/>
      <c r="U1192" s="34"/>
    </row>
    <row r="1193" spans="1:21">
      <c r="A1193" t="s">
        <v>1203</v>
      </c>
      <c r="B1193" s="1">
        <v>0.74174768518518519</v>
      </c>
      <c r="C1193" s="1">
        <v>0.37177083333333333</v>
      </c>
      <c r="D1193" s="1">
        <v>5.9722222222222225E-2</v>
      </c>
      <c r="E1193" s="1">
        <v>0.31025462962962963</v>
      </c>
      <c r="F1193">
        <v>36</v>
      </c>
      <c r="G1193">
        <v>835</v>
      </c>
      <c r="H1193">
        <v>159</v>
      </c>
      <c r="I1193">
        <v>15</v>
      </c>
      <c r="J1193">
        <v>0</v>
      </c>
      <c r="K1193">
        <v>0</v>
      </c>
      <c r="L1193">
        <v>0</v>
      </c>
      <c r="M1193">
        <v>91.38</v>
      </c>
      <c r="N1193" s="35"/>
      <c r="O1193" s="35"/>
      <c r="P1193" s="34"/>
      <c r="Q1193" s="34"/>
      <c r="R1193" s="34"/>
      <c r="S1193" s="34"/>
      <c r="T1193" s="34"/>
      <c r="U1193" s="34"/>
    </row>
    <row r="1194" spans="1:21">
      <c r="A1194" t="s">
        <v>1204</v>
      </c>
      <c r="B1194" s="1">
        <v>0.31195601851851851</v>
      </c>
      <c r="C1194" s="1">
        <v>0.29723379629629632</v>
      </c>
      <c r="D1194" s="1">
        <v>1.4155092592592592E-2</v>
      </c>
      <c r="E1194" s="1">
        <v>5.5555555555555556E-4</v>
      </c>
      <c r="F1194">
        <v>98</v>
      </c>
      <c r="G1194">
        <v>1127</v>
      </c>
      <c r="H1194">
        <v>619</v>
      </c>
      <c r="I1194">
        <v>41</v>
      </c>
      <c r="J1194">
        <v>0</v>
      </c>
      <c r="K1194">
        <v>0</v>
      </c>
      <c r="L1194">
        <v>0</v>
      </c>
      <c r="M1194">
        <v>93.79</v>
      </c>
      <c r="N1194" s="35"/>
      <c r="O1194" s="35"/>
      <c r="P1194" s="34"/>
      <c r="Q1194" s="34"/>
      <c r="R1194" s="34"/>
      <c r="S1194" s="34"/>
      <c r="T1194" s="34"/>
      <c r="U1194" s="34"/>
    </row>
    <row r="1195" spans="1:21">
      <c r="A1195" t="s">
        <v>1205</v>
      </c>
      <c r="B1195" s="1">
        <v>0.33105324074074077</v>
      </c>
      <c r="C1195" s="1">
        <v>0.11747685185185186</v>
      </c>
      <c r="D1195" s="1">
        <v>7.291666666666667E-4</v>
      </c>
      <c r="E1195" s="1">
        <v>0.21283564814814815</v>
      </c>
      <c r="F1195">
        <v>15</v>
      </c>
      <c r="G1195">
        <v>224</v>
      </c>
      <c r="H1195">
        <v>1</v>
      </c>
      <c r="I1195">
        <v>4</v>
      </c>
      <c r="J1195">
        <v>0</v>
      </c>
      <c r="K1195">
        <v>0</v>
      </c>
      <c r="L1195">
        <v>0</v>
      </c>
      <c r="M1195">
        <v>20</v>
      </c>
      <c r="N1195" s="35"/>
      <c r="O1195" s="35"/>
      <c r="P1195" s="34"/>
      <c r="Q1195" s="34"/>
      <c r="R1195" s="34"/>
      <c r="S1195" s="34"/>
      <c r="T1195" s="34"/>
      <c r="U1195" s="34"/>
    </row>
    <row r="1196" spans="1:21">
      <c r="A1196" t="s">
        <v>1206</v>
      </c>
      <c r="B1196" s="1">
        <v>0.3197800925925926</v>
      </c>
      <c r="C1196" s="1">
        <v>0.18062500000000001</v>
      </c>
      <c r="D1196" s="1">
        <v>5.3206018518518521E-2</v>
      </c>
      <c r="E1196" s="1">
        <v>8.5949074074074081E-2</v>
      </c>
      <c r="F1196">
        <v>54</v>
      </c>
      <c r="G1196">
        <v>522</v>
      </c>
      <c r="H1196">
        <v>137</v>
      </c>
      <c r="I1196">
        <v>5</v>
      </c>
      <c r="J1196">
        <v>0</v>
      </c>
      <c r="K1196">
        <v>0</v>
      </c>
      <c r="L1196">
        <v>0</v>
      </c>
      <c r="M1196">
        <v>96.48</v>
      </c>
      <c r="N1196" s="35"/>
      <c r="O1196" s="35"/>
      <c r="P1196" s="34"/>
      <c r="Q1196" s="34"/>
      <c r="R1196" s="34"/>
      <c r="S1196" s="34"/>
      <c r="T1196" s="34"/>
      <c r="U1196" s="34"/>
    </row>
    <row r="1197" spans="1:21">
      <c r="A1197" t="s">
        <v>1207</v>
      </c>
      <c r="B1197" s="1">
        <v>0.41798611111111111</v>
      </c>
      <c r="C1197" s="1">
        <v>0.29163194444444446</v>
      </c>
      <c r="D1197" s="1">
        <v>5.7314814814814818E-2</v>
      </c>
      <c r="E1197" s="1">
        <v>6.9016203703703705E-2</v>
      </c>
      <c r="F1197">
        <v>109</v>
      </c>
      <c r="G1197">
        <v>822</v>
      </c>
      <c r="H1197">
        <v>601</v>
      </c>
      <c r="I1197">
        <v>67</v>
      </c>
      <c r="J1197">
        <v>0</v>
      </c>
      <c r="K1197">
        <v>0</v>
      </c>
      <c r="L1197">
        <v>0</v>
      </c>
      <c r="M1197">
        <v>89.97</v>
      </c>
      <c r="N1197" s="35"/>
      <c r="O1197" s="35"/>
      <c r="P1197" s="34"/>
      <c r="Q1197" s="34"/>
      <c r="R1197" s="34"/>
      <c r="S1197" s="34"/>
      <c r="T1197" s="34"/>
      <c r="U1197" s="34"/>
    </row>
    <row r="1198" spans="1:21">
      <c r="A1198" t="s">
        <v>1208</v>
      </c>
      <c r="B1198" s="1">
        <v>0.2958912037037037</v>
      </c>
      <c r="C1198" s="1">
        <v>0.21204861111111109</v>
      </c>
      <c r="D1198" s="1">
        <v>2.8182870370370372E-2</v>
      </c>
      <c r="E1198" s="1">
        <v>5.5648148148148148E-2</v>
      </c>
      <c r="F1198">
        <v>8</v>
      </c>
      <c r="G1198">
        <v>630</v>
      </c>
      <c r="H1198">
        <v>736</v>
      </c>
      <c r="I1198">
        <v>9</v>
      </c>
      <c r="J1198">
        <v>4.2300000000000004</v>
      </c>
      <c r="K1198">
        <v>7.36</v>
      </c>
      <c r="L1198">
        <v>0.06</v>
      </c>
      <c r="M1198">
        <v>98.79</v>
      </c>
      <c r="N1198" s="35"/>
      <c r="O1198" s="35"/>
      <c r="P1198" s="34"/>
      <c r="Q1198" s="34"/>
      <c r="R1198" s="34"/>
      <c r="S1198" s="34"/>
      <c r="T1198" s="34"/>
      <c r="U1198" s="34"/>
    </row>
    <row r="1199" spans="1:21">
      <c r="A1199" t="s">
        <v>1209</v>
      </c>
      <c r="B1199" s="1">
        <v>0.15714120370370369</v>
      </c>
      <c r="C1199" s="1">
        <v>0.13737268518518519</v>
      </c>
      <c r="D1199" s="1">
        <v>1.0115740740740741E-2</v>
      </c>
      <c r="E1199" s="1">
        <v>9.6412037037037039E-3</v>
      </c>
      <c r="F1199">
        <v>17</v>
      </c>
      <c r="G1199">
        <v>328</v>
      </c>
      <c r="H1199">
        <v>0</v>
      </c>
      <c r="I1199">
        <v>0</v>
      </c>
      <c r="J1199">
        <v>0</v>
      </c>
      <c r="K1199">
        <v>0</v>
      </c>
      <c r="L1199">
        <v>0</v>
      </c>
      <c r="N1199" s="35"/>
      <c r="O1199" s="35"/>
      <c r="P1199" s="34"/>
      <c r="Q1199" s="34"/>
      <c r="R1199" s="34"/>
      <c r="S1199" s="34"/>
      <c r="T1199" s="34"/>
      <c r="U1199" s="34"/>
    </row>
    <row r="1200" spans="1:21">
      <c r="A1200" t="s">
        <v>1210</v>
      </c>
      <c r="B1200" s="1">
        <v>0.33164351851851853</v>
      </c>
      <c r="C1200" s="1">
        <v>0.27277777777777779</v>
      </c>
      <c r="D1200" s="1">
        <v>1.6967592592592593E-2</v>
      </c>
      <c r="E1200" s="1">
        <v>4.1886574074074069E-2</v>
      </c>
      <c r="F1200">
        <v>9</v>
      </c>
      <c r="G1200">
        <v>442</v>
      </c>
      <c r="H1200">
        <v>84</v>
      </c>
      <c r="I1200">
        <v>1</v>
      </c>
      <c r="J1200">
        <v>0</v>
      </c>
      <c r="K1200">
        <v>0</v>
      </c>
      <c r="L1200">
        <v>0</v>
      </c>
      <c r="M1200">
        <v>98.82</v>
      </c>
      <c r="N1200" s="35"/>
      <c r="O1200" s="35"/>
      <c r="P1200" s="34"/>
      <c r="Q1200" s="34"/>
      <c r="R1200" s="34"/>
      <c r="S1200" s="34"/>
      <c r="T1200" s="34"/>
      <c r="U1200" s="34"/>
    </row>
    <row r="1201" spans="1:21">
      <c r="A1201" t="s">
        <v>1211</v>
      </c>
      <c r="B1201" s="1">
        <v>0.24535879629629631</v>
      </c>
      <c r="C1201" s="1">
        <v>0.22487268518518519</v>
      </c>
      <c r="D1201" s="1">
        <v>1.1030092592592591E-2</v>
      </c>
      <c r="E1201" s="1">
        <v>9.4444444444444445E-3</v>
      </c>
      <c r="F1201">
        <v>31</v>
      </c>
      <c r="G1201">
        <v>519</v>
      </c>
      <c r="H1201">
        <v>371</v>
      </c>
      <c r="I1201">
        <v>15</v>
      </c>
      <c r="J1201">
        <v>0</v>
      </c>
      <c r="K1201">
        <v>0</v>
      </c>
      <c r="L1201">
        <v>0</v>
      </c>
      <c r="M1201">
        <v>96.11</v>
      </c>
      <c r="N1201" s="35"/>
      <c r="O1201" s="35"/>
      <c r="P1201" s="34"/>
      <c r="Q1201" s="34"/>
      <c r="R1201" s="34"/>
      <c r="S1201" s="34"/>
      <c r="T1201" s="34"/>
      <c r="U1201" s="34"/>
    </row>
    <row r="1202" spans="1:21">
      <c r="A1202" t="s">
        <v>1212</v>
      </c>
      <c r="B1202" s="1">
        <v>0.5080324074074074</v>
      </c>
      <c r="C1202" s="1">
        <v>0.38199074074074074</v>
      </c>
      <c r="D1202" s="1">
        <v>8.0092592592592594E-3</v>
      </c>
      <c r="E1202" s="1">
        <v>0.11802083333333334</v>
      </c>
      <c r="F1202">
        <v>27</v>
      </c>
      <c r="G1202">
        <v>503</v>
      </c>
      <c r="H1202">
        <v>0</v>
      </c>
      <c r="I1202">
        <v>0</v>
      </c>
      <c r="J1202">
        <v>0</v>
      </c>
      <c r="K1202">
        <v>0</v>
      </c>
      <c r="L1202">
        <v>0</v>
      </c>
      <c r="N1202" s="35"/>
      <c r="O1202" s="35"/>
      <c r="P1202" s="34"/>
      <c r="Q1202" s="34"/>
      <c r="R1202" s="34"/>
      <c r="S1202" s="34"/>
      <c r="T1202" s="34"/>
      <c r="U1202" s="34"/>
    </row>
    <row r="1203" spans="1:21">
      <c r="A1203" t="s">
        <v>1213</v>
      </c>
      <c r="B1203" s="1">
        <v>0.20373842592592592</v>
      </c>
      <c r="C1203" s="1">
        <v>5.1550925925925924E-2</v>
      </c>
      <c r="D1203" s="1">
        <v>0.13005787037037037</v>
      </c>
      <c r="E1203" s="1">
        <v>2.2118055555555557E-2</v>
      </c>
      <c r="F1203">
        <v>17</v>
      </c>
      <c r="G1203">
        <v>120</v>
      </c>
      <c r="H1203">
        <v>171</v>
      </c>
      <c r="I1203">
        <v>14</v>
      </c>
      <c r="J1203">
        <v>0</v>
      </c>
      <c r="K1203">
        <v>0</v>
      </c>
      <c r="L1203">
        <v>0</v>
      </c>
      <c r="M1203">
        <v>92.43</v>
      </c>
      <c r="N1203" s="35"/>
      <c r="O1203" s="35"/>
      <c r="P1203" s="34"/>
      <c r="Q1203" s="34"/>
      <c r="R1203" s="34"/>
      <c r="S1203" s="34"/>
      <c r="T1203" s="34"/>
      <c r="U1203" s="34"/>
    </row>
    <row r="1204" spans="1:21">
      <c r="A1204" t="s">
        <v>1214</v>
      </c>
      <c r="B1204" s="1">
        <v>0.41129629629629627</v>
      </c>
      <c r="C1204" s="1">
        <v>0.3011226851851852</v>
      </c>
      <c r="D1204" s="1">
        <v>5.7662037037037039E-2</v>
      </c>
      <c r="E1204" s="1">
        <v>5.2499999999999998E-2</v>
      </c>
      <c r="F1204">
        <v>19</v>
      </c>
      <c r="G1204">
        <v>613</v>
      </c>
      <c r="H1204">
        <v>56</v>
      </c>
      <c r="I1204">
        <v>0</v>
      </c>
      <c r="J1204">
        <v>0</v>
      </c>
      <c r="K1204">
        <v>0</v>
      </c>
      <c r="L1204">
        <v>0</v>
      </c>
      <c r="M1204">
        <v>100</v>
      </c>
      <c r="N1204" s="35"/>
      <c r="O1204" s="35"/>
      <c r="P1204" s="34"/>
      <c r="Q1204" s="34"/>
      <c r="R1204" s="34"/>
      <c r="S1204" s="34"/>
      <c r="T1204" s="34"/>
      <c r="U1204" s="34"/>
    </row>
    <row r="1205" spans="1:21">
      <c r="A1205" t="s">
        <v>1215</v>
      </c>
      <c r="B1205" s="1">
        <v>0.53180555555555553</v>
      </c>
      <c r="C1205" s="1">
        <v>0.35782407407407407</v>
      </c>
      <c r="D1205" s="1">
        <v>9.1828703703703704E-2</v>
      </c>
      <c r="E1205" s="1">
        <v>8.2141203703703702E-2</v>
      </c>
      <c r="F1205">
        <v>162</v>
      </c>
      <c r="G1205">
        <v>1450</v>
      </c>
      <c r="H1205">
        <v>1011</v>
      </c>
      <c r="I1205">
        <v>90</v>
      </c>
      <c r="J1205">
        <v>0</v>
      </c>
      <c r="K1205">
        <v>0</v>
      </c>
      <c r="L1205">
        <v>0</v>
      </c>
      <c r="M1205">
        <v>91.83</v>
      </c>
      <c r="N1205" s="35"/>
      <c r="O1205" s="35"/>
      <c r="P1205" s="34"/>
      <c r="Q1205" s="34"/>
      <c r="R1205" s="34"/>
      <c r="S1205" s="34"/>
      <c r="T1205" s="34"/>
      <c r="U1205" s="34"/>
    </row>
    <row r="1206" spans="1:21">
      <c r="A1206" t="s">
        <v>1216</v>
      </c>
      <c r="B1206" s="1">
        <v>0.11518518518518518</v>
      </c>
      <c r="C1206" s="1">
        <v>3.9479166666666669E-2</v>
      </c>
      <c r="D1206" s="1">
        <v>4.6423611111111117E-2</v>
      </c>
      <c r="E1206" s="1">
        <v>2.9259259259259259E-2</v>
      </c>
      <c r="F1206">
        <v>2</v>
      </c>
      <c r="G1206">
        <v>34</v>
      </c>
      <c r="H1206">
        <v>0</v>
      </c>
      <c r="I1206">
        <v>0</v>
      </c>
      <c r="J1206">
        <v>0</v>
      </c>
      <c r="K1206">
        <v>0</v>
      </c>
      <c r="L1206">
        <v>0</v>
      </c>
      <c r="N1206" s="35"/>
      <c r="O1206" s="35"/>
      <c r="P1206" s="34"/>
      <c r="Q1206" s="34"/>
      <c r="R1206" s="34"/>
      <c r="S1206" s="34"/>
      <c r="T1206" s="34"/>
      <c r="U1206" s="34"/>
    </row>
    <row r="1207" spans="1:21">
      <c r="A1207" t="s">
        <v>1217</v>
      </c>
      <c r="B1207" s="1">
        <v>0.46842592592592597</v>
      </c>
      <c r="C1207" s="1">
        <v>0.37761574074074072</v>
      </c>
      <c r="D1207" s="1">
        <v>3.712962962962963E-2</v>
      </c>
      <c r="E1207" s="1">
        <v>5.3668981481481477E-2</v>
      </c>
      <c r="F1207">
        <v>70</v>
      </c>
      <c r="G1207">
        <v>790</v>
      </c>
      <c r="H1207">
        <v>597</v>
      </c>
      <c r="I1207">
        <v>32</v>
      </c>
      <c r="J1207">
        <v>0</v>
      </c>
      <c r="K1207">
        <v>0</v>
      </c>
      <c r="L1207">
        <v>0</v>
      </c>
      <c r="M1207">
        <v>94.91</v>
      </c>
      <c r="N1207" s="35"/>
      <c r="O1207" s="35"/>
      <c r="P1207" s="34"/>
      <c r="Q1207" s="34"/>
      <c r="R1207" s="34"/>
      <c r="S1207" s="34"/>
      <c r="T1207" s="34"/>
      <c r="U1207" s="34"/>
    </row>
    <row r="1208" spans="1:21">
      <c r="A1208" t="s">
        <v>1218</v>
      </c>
      <c r="B1208" s="1">
        <v>0.4316550925925926</v>
      </c>
      <c r="C1208" s="1">
        <v>0.34356481481481477</v>
      </c>
      <c r="D1208" s="1">
        <v>3.8564814814814816E-2</v>
      </c>
      <c r="E1208" s="1">
        <v>4.9513888888888892E-2</v>
      </c>
      <c r="F1208">
        <v>70</v>
      </c>
      <c r="G1208">
        <v>661</v>
      </c>
      <c r="H1208">
        <v>669</v>
      </c>
      <c r="I1208">
        <v>52</v>
      </c>
      <c r="J1208">
        <v>0</v>
      </c>
      <c r="K1208">
        <v>0</v>
      </c>
      <c r="L1208">
        <v>0</v>
      </c>
      <c r="M1208">
        <v>92.79</v>
      </c>
      <c r="N1208" s="35"/>
      <c r="O1208" s="35"/>
      <c r="P1208" s="34"/>
      <c r="Q1208" s="34"/>
      <c r="R1208" s="34"/>
      <c r="S1208" s="34"/>
      <c r="T1208" s="34"/>
      <c r="U1208" s="34"/>
    </row>
    <row r="1209" spans="1:21">
      <c r="A1209" t="s">
        <v>1219</v>
      </c>
      <c r="B1209" s="1">
        <v>0.12479166666666668</v>
      </c>
      <c r="C1209" s="1">
        <v>8.1030092592592584E-2</v>
      </c>
      <c r="D1209" s="1">
        <v>6.3310185185185197E-3</v>
      </c>
      <c r="E1209" s="1">
        <v>3.7430555555555557E-2</v>
      </c>
      <c r="F1209">
        <v>5</v>
      </c>
      <c r="G1209">
        <v>476</v>
      </c>
      <c r="H1209">
        <v>47</v>
      </c>
      <c r="I1209">
        <v>11</v>
      </c>
      <c r="J1209">
        <v>0</v>
      </c>
      <c r="K1209">
        <v>0</v>
      </c>
      <c r="L1209">
        <v>0</v>
      </c>
      <c r="M1209">
        <v>81.03</v>
      </c>
      <c r="N1209" s="35"/>
      <c r="O1209" s="35"/>
      <c r="P1209" s="34"/>
      <c r="Q1209" s="34"/>
      <c r="R1209" s="34"/>
      <c r="S1209" s="34"/>
      <c r="T1209" s="34"/>
      <c r="U1209" s="34"/>
    </row>
    <row r="1210" spans="1:21">
      <c r="A1210" t="s">
        <v>1220</v>
      </c>
      <c r="B1210" s="1">
        <v>0.18439814814814814</v>
      </c>
      <c r="C1210" s="1">
        <v>0.14908564814814815</v>
      </c>
      <c r="D1210" s="1">
        <v>1.9988425925925927E-2</v>
      </c>
      <c r="E1210" s="1">
        <v>1.53125E-2</v>
      </c>
      <c r="F1210">
        <v>12</v>
      </c>
      <c r="G1210">
        <v>272</v>
      </c>
      <c r="H1210">
        <v>0</v>
      </c>
      <c r="I1210">
        <v>0</v>
      </c>
      <c r="J1210">
        <v>0</v>
      </c>
      <c r="K1210">
        <v>0</v>
      </c>
      <c r="L1210">
        <v>0</v>
      </c>
      <c r="N1210" s="35"/>
      <c r="O1210" s="35"/>
      <c r="P1210" s="34"/>
      <c r="Q1210" s="34"/>
      <c r="R1210" s="34"/>
      <c r="S1210" s="34"/>
      <c r="T1210" s="34"/>
      <c r="U1210" s="34"/>
    </row>
    <row r="1211" spans="1:21">
      <c r="A1211" t="s">
        <v>1221</v>
      </c>
      <c r="B1211" s="1">
        <v>0.21482638888888891</v>
      </c>
      <c r="C1211" s="1">
        <v>0.13252314814814814</v>
      </c>
      <c r="D1211" s="1">
        <v>2.2673611111111113E-2</v>
      </c>
      <c r="E1211" s="1">
        <v>5.9606481481481483E-2</v>
      </c>
      <c r="F1211">
        <v>48</v>
      </c>
      <c r="G1211">
        <v>155</v>
      </c>
      <c r="H1211">
        <v>67</v>
      </c>
      <c r="I1211">
        <v>0</v>
      </c>
      <c r="J1211">
        <v>0</v>
      </c>
      <c r="K1211">
        <v>0</v>
      </c>
      <c r="L1211">
        <v>0</v>
      </c>
      <c r="M1211">
        <v>100</v>
      </c>
      <c r="N1211" s="35"/>
      <c r="O1211" s="35"/>
      <c r="P1211" s="34"/>
      <c r="Q1211" s="34"/>
      <c r="R1211" s="34"/>
      <c r="S1211" s="34"/>
      <c r="T1211" s="34"/>
      <c r="U1211" s="34"/>
    </row>
    <row r="1212" spans="1:21">
      <c r="A1212" t="s">
        <v>1222</v>
      </c>
      <c r="B1212" s="1">
        <v>5.9236111111111107E-2</v>
      </c>
      <c r="C1212" s="1">
        <v>1.3414351851851851E-2</v>
      </c>
      <c r="D1212" s="1">
        <v>4.53587962962963E-2</v>
      </c>
      <c r="E1212" s="1">
        <v>4.5138888888888892E-4</v>
      </c>
      <c r="F1212">
        <v>17</v>
      </c>
      <c r="G1212">
        <v>64</v>
      </c>
      <c r="H1212">
        <v>379</v>
      </c>
      <c r="I1212">
        <v>18</v>
      </c>
      <c r="J1212">
        <v>0</v>
      </c>
      <c r="K1212">
        <v>0</v>
      </c>
      <c r="L1212">
        <v>0</v>
      </c>
      <c r="M1212">
        <v>95.47</v>
      </c>
      <c r="N1212" s="35"/>
      <c r="O1212" s="35"/>
      <c r="P1212" s="34"/>
      <c r="Q1212" s="34"/>
      <c r="R1212" s="34"/>
      <c r="S1212" s="34"/>
      <c r="T1212" s="34"/>
      <c r="U1212" s="34"/>
    </row>
    <row r="1213" spans="1:21">
      <c r="A1213" t="s">
        <v>1223</v>
      </c>
      <c r="B1213" s="1">
        <v>0.25450231481481483</v>
      </c>
      <c r="C1213" s="1">
        <v>0.14251157407407408</v>
      </c>
      <c r="D1213" s="1">
        <v>0.10351851851851852</v>
      </c>
      <c r="E1213" s="1">
        <v>8.4606481481481494E-3</v>
      </c>
      <c r="F1213">
        <v>18</v>
      </c>
      <c r="G1213">
        <v>112</v>
      </c>
      <c r="H1213">
        <v>0</v>
      </c>
      <c r="I1213">
        <v>0</v>
      </c>
      <c r="J1213">
        <v>0</v>
      </c>
      <c r="K1213">
        <v>0</v>
      </c>
      <c r="L1213">
        <v>0</v>
      </c>
      <c r="N1213" s="35"/>
      <c r="O1213" s="35"/>
      <c r="P1213" s="34"/>
      <c r="Q1213" s="34"/>
      <c r="R1213" s="34"/>
      <c r="S1213" s="34"/>
      <c r="T1213" s="34"/>
      <c r="U1213" s="34"/>
    </row>
    <row r="1214" spans="1:21">
      <c r="A1214" t="s">
        <v>1224</v>
      </c>
      <c r="B1214" s="1">
        <v>9.3437500000000007E-2</v>
      </c>
      <c r="C1214" s="1">
        <v>6.6770833333333335E-2</v>
      </c>
      <c r="D1214" s="1">
        <v>1.8148148148148146E-2</v>
      </c>
      <c r="E1214" s="1">
        <v>8.4953703703703701E-3</v>
      </c>
      <c r="F1214">
        <v>5</v>
      </c>
      <c r="G1214">
        <v>111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100</v>
      </c>
      <c r="N1214" s="35"/>
      <c r="O1214" s="35"/>
      <c r="P1214" s="34"/>
      <c r="Q1214" s="34"/>
      <c r="R1214" s="34"/>
      <c r="S1214" s="34"/>
      <c r="T1214" s="34"/>
      <c r="U1214" s="34"/>
    </row>
    <row r="1215" spans="1:21">
      <c r="A1215" t="s">
        <v>1225</v>
      </c>
      <c r="B1215" s="1">
        <v>0.32418981481481485</v>
      </c>
      <c r="C1215" s="1">
        <v>0.22635416666666666</v>
      </c>
      <c r="D1215" s="1">
        <v>8.6469907407407412E-2</v>
      </c>
      <c r="E1215" s="1">
        <v>1.1354166666666667E-2</v>
      </c>
      <c r="F1215">
        <v>171</v>
      </c>
      <c r="G1215">
        <v>447</v>
      </c>
      <c r="H1215">
        <v>0</v>
      </c>
      <c r="I1215">
        <v>0</v>
      </c>
      <c r="J1215">
        <v>0</v>
      </c>
      <c r="K1215">
        <v>0</v>
      </c>
      <c r="L1215">
        <v>0</v>
      </c>
      <c r="N1215" s="35"/>
      <c r="O1215" s="35"/>
      <c r="P1215" s="34"/>
      <c r="Q1215" s="34"/>
      <c r="R1215" s="34"/>
      <c r="S1215" s="34"/>
      <c r="T1215" s="34"/>
      <c r="U1215" s="34"/>
    </row>
    <row r="1216" spans="1:21">
      <c r="A1216" t="s">
        <v>1226</v>
      </c>
      <c r="B1216" s="1">
        <v>0.46447916666666672</v>
      </c>
      <c r="C1216" s="1">
        <v>0.32672453703703702</v>
      </c>
      <c r="D1216" s="1">
        <v>6.0219907407407403E-2</v>
      </c>
      <c r="E1216" s="1">
        <v>7.7511574074074066E-2</v>
      </c>
      <c r="F1216">
        <v>22</v>
      </c>
      <c r="G1216">
        <v>526</v>
      </c>
      <c r="H1216">
        <v>136</v>
      </c>
      <c r="I1216">
        <v>2</v>
      </c>
      <c r="J1216">
        <v>0</v>
      </c>
      <c r="K1216">
        <v>0</v>
      </c>
      <c r="L1216">
        <v>0</v>
      </c>
      <c r="M1216">
        <v>98.55</v>
      </c>
      <c r="N1216" s="35"/>
      <c r="O1216" s="35"/>
      <c r="P1216" s="34"/>
      <c r="Q1216" s="34"/>
      <c r="R1216" s="34"/>
      <c r="S1216" s="34"/>
      <c r="T1216" s="34"/>
      <c r="U1216" s="34"/>
    </row>
    <row r="1217" spans="1:21">
      <c r="A1217" t="s">
        <v>1227</v>
      </c>
      <c r="B1217" s="1">
        <v>0.29583333333333334</v>
      </c>
      <c r="C1217" s="1">
        <v>0.27653935185185186</v>
      </c>
      <c r="D1217" s="1">
        <v>1.5902777777777776E-2</v>
      </c>
      <c r="E1217" s="1">
        <v>3.37962962962963E-3</v>
      </c>
      <c r="F1217">
        <v>134</v>
      </c>
      <c r="G1217">
        <v>1805</v>
      </c>
      <c r="H1217">
        <v>1787</v>
      </c>
      <c r="I1217">
        <v>44</v>
      </c>
      <c r="J1217">
        <v>0</v>
      </c>
      <c r="K1217">
        <v>0</v>
      </c>
      <c r="L1217">
        <v>0</v>
      </c>
      <c r="M1217">
        <v>97.6</v>
      </c>
      <c r="N1217" s="35"/>
      <c r="O1217" s="35"/>
      <c r="P1217" s="34"/>
      <c r="Q1217" s="34"/>
      <c r="R1217" s="34"/>
      <c r="S1217" s="34"/>
      <c r="T1217" s="34"/>
      <c r="U1217" s="34"/>
    </row>
    <row r="1218" spans="1:21">
      <c r="A1218" t="s">
        <v>1228</v>
      </c>
      <c r="B1218" s="10">
        <v>1.0239120370370369</v>
      </c>
      <c r="C1218" s="1">
        <v>0.51208333333333333</v>
      </c>
      <c r="D1218" s="1">
        <v>0.15086805555555557</v>
      </c>
      <c r="E1218" s="1">
        <v>0.36094907407407412</v>
      </c>
      <c r="F1218">
        <v>62</v>
      </c>
      <c r="G1218">
        <v>847</v>
      </c>
      <c r="H1218">
        <v>20</v>
      </c>
      <c r="I1218">
        <v>1</v>
      </c>
      <c r="J1218">
        <v>0</v>
      </c>
      <c r="K1218">
        <v>0</v>
      </c>
      <c r="L1218">
        <v>0</v>
      </c>
      <c r="M1218">
        <v>95.24</v>
      </c>
      <c r="N1218" s="35"/>
      <c r="O1218" s="35"/>
      <c r="P1218" s="34"/>
      <c r="Q1218" s="34"/>
      <c r="R1218" s="34"/>
      <c r="S1218" s="34"/>
      <c r="T1218" s="34"/>
      <c r="U1218" s="34"/>
    </row>
    <row r="1219" spans="1:21">
      <c r="A1219" t="s">
        <v>1229</v>
      </c>
      <c r="B1219" s="1">
        <v>0.25420138888888888</v>
      </c>
      <c r="C1219" s="1">
        <v>0.18206018518518519</v>
      </c>
      <c r="D1219" s="1">
        <v>4.2175925925925922E-2</v>
      </c>
      <c r="E1219" s="1">
        <v>2.9942129629629628E-2</v>
      </c>
      <c r="F1219">
        <v>66</v>
      </c>
      <c r="G1219">
        <v>568</v>
      </c>
      <c r="H1219">
        <v>720</v>
      </c>
      <c r="I1219">
        <v>20</v>
      </c>
      <c r="J1219">
        <v>0</v>
      </c>
      <c r="K1219">
        <v>0</v>
      </c>
      <c r="L1219">
        <v>0</v>
      </c>
      <c r="M1219">
        <v>97.3</v>
      </c>
      <c r="N1219" s="35"/>
      <c r="O1219" s="35"/>
      <c r="P1219" s="34"/>
      <c r="Q1219" s="34"/>
      <c r="R1219" s="34"/>
      <c r="S1219" s="34"/>
      <c r="T1219" s="34"/>
      <c r="U1219" s="34"/>
    </row>
    <row r="1220" spans="1:21">
      <c r="A1220" t="s">
        <v>1230</v>
      </c>
      <c r="B1220" s="1">
        <v>1.9641203703703706E-2</v>
      </c>
      <c r="C1220" s="1">
        <v>1.3425925925925924E-2</v>
      </c>
      <c r="D1220" s="1">
        <v>6.2037037037037043E-3</v>
      </c>
      <c r="E1220" s="1">
        <v>0</v>
      </c>
      <c r="F1220">
        <v>13</v>
      </c>
      <c r="G1220">
        <v>33</v>
      </c>
      <c r="H1220">
        <v>213</v>
      </c>
      <c r="I1220">
        <v>18</v>
      </c>
      <c r="J1220">
        <v>5.19</v>
      </c>
      <c r="K1220">
        <v>29.83</v>
      </c>
      <c r="L1220">
        <v>2.89</v>
      </c>
      <c r="M1220">
        <v>92.21</v>
      </c>
      <c r="N1220" s="35"/>
      <c r="O1220" s="35"/>
      <c r="P1220" s="34"/>
      <c r="Q1220" s="34"/>
      <c r="R1220" s="34"/>
      <c r="S1220" s="34"/>
      <c r="T1220" s="34"/>
      <c r="U1220" s="34"/>
    </row>
    <row r="1221" spans="1:21">
      <c r="A1221" t="s">
        <v>1231</v>
      </c>
      <c r="B1221" s="1">
        <v>0.3309375</v>
      </c>
      <c r="C1221" s="1">
        <v>0.29362268518518519</v>
      </c>
      <c r="D1221" s="1">
        <v>2.4189814814814816E-3</v>
      </c>
      <c r="E1221" s="1">
        <v>3.4884259259259261E-2</v>
      </c>
      <c r="F1221">
        <v>37</v>
      </c>
      <c r="G1221">
        <v>527</v>
      </c>
      <c r="H1221">
        <v>181</v>
      </c>
      <c r="I1221">
        <v>23</v>
      </c>
      <c r="J1221">
        <v>0</v>
      </c>
      <c r="K1221">
        <v>0</v>
      </c>
      <c r="L1221">
        <v>0</v>
      </c>
      <c r="M1221">
        <v>88.73</v>
      </c>
      <c r="N1221" s="35"/>
      <c r="O1221" s="35"/>
      <c r="P1221" s="34"/>
      <c r="Q1221" s="34"/>
      <c r="R1221" s="34"/>
      <c r="S1221" s="34"/>
      <c r="T1221" s="34"/>
      <c r="U1221" s="34"/>
    </row>
    <row r="1222" spans="1:21">
      <c r="A1222" t="s">
        <v>1232</v>
      </c>
      <c r="B1222" s="1">
        <v>0.26937499999999998</v>
      </c>
      <c r="C1222" s="1">
        <v>0.19604166666666667</v>
      </c>
      <c r="D1222" s="1">
        <v>6.177083333333333E-2</v>
      </c>
      <c r="E1222" s="1">
        <v>1.1550925925925925E-2</v>
      </c>
      <c r="F1222">
        <v>22</v>
      </c>
      <c r="G1222">
        <v>544</v>
      </c>
      <c r="H1222">
        <v>0</v>
      </c>
      <c r="I1222">
        <v>0</v>
      </c>
      <c r="J1222">
        <v>0</v>
      </c>
      <c r="K1222">
        <v>0</v>
      </c>
      <c r="L1222">
        <v>0</v>
      </c>
      <c r="N1222" s="35"/>
      <c r="O1222" s="35"/>
      <c r="P1222" s="34"/>
      <c r="Q1222" s="34"/>
      <c r="R1222" s="34"/>
      <c r="S1222" s="34"/>
      <c r="T1222" s="34"/>
      <c r="U1222" s="34"/>
    </row>
    <row r="1223" spans="1:21">
      <c r="A1223" t="s">
        <v>1233</v>
      </c>
      <c r="B1223" s="1">
        <v>0.47520833333333329</v>
      </c>
      <c r="C1223" s="1">
        <v>0.37327546296296293</v>
      </c>
      <c r="D1223" s="1">
        <v>1.8541666666666668E-2</v>
      </c>
      <c r="E1223" s="1">
        <v>8.3391203703703717E-2</v>
      </c>
      <c r="F1223">
        <v>128</v>
      </c>
      <c r="G1223">
        <v>1274</v>
      </c>
      <c r="H1223">
        <v>603</v>
      </c>
      <c r="I1223">
        <v>29</v>
      </c>
      <c r="J1223">
        <v>0</v>
      </c>
      <c r="K1223">
        <v>0</v>
      </c>
      <c r="L1223">
        <v>0</v>
      </c>
      <c r="M1223">
        <v>95.41</v>
      </c>
      <c r="N1223" s="35"/>
      <c r="O1223" s="35"/>
      <c r="P1223" s="34"/>
      <c r="Q1223" s="34"/>
      <c r="R1223" s="34"/>
      <c r="S1223" s="34"/>
      <c r="T1223" s="34"/>
      <c r="U1223" s="34"/>
    </row>
    <row r="1224" spans="1:21">
      <c r="A1224" t="s">
        <v>1234</v>
      </c>
      <c r="B1224" s="1">
        <v>0.31442129629629628</v>
      </c>
      <c r="C1224" s="1">
        <v>0.11185185185185186</v>
      </c>
      <c r="D1224" s="1">
        <v>7.3865740740740746E-2</v>
      </c>
      <c r="E1224" s="1">
        <v>0.12868055555555555</v>
      </c>
      <c r="F1224">
        <v>17</v>
      </c>
      <c r="G1224">
        <v>276</v>
      </c>
      <c r="H1224">
        <v>154</v>
      </c>
      <c r="I1224">
        <v>39</v>
      </c>
      <c r="J1224">
        <v>0</v>
      </c>
      <c r="K1224">
        <v>0</v>
      </c>
      <c r="L1224">
        <v>0</v>
      </c>
      <c r="M1224">
        <v>79.790000000000006</v>
      </c>
      <c r="N1224" s="35"/>
      <c r="O1224" s="35"/>
      <c r="P1224" s="34"/>
      <c r="Q1224" s="34"/>
      <c r="R1224" s="34"/>
      <c r="S1224" s="34"/>
      <c r="T1224" s="34"/>
      <c r="U1224" s="34"/>
    </row>
    <row r="1225" spans="1:21">
      <c r="A1225" t="s">
        <v>1235</v>
      </c>
      <c r="B1225" s="1">
        <v>0.32245370370370369</v>
      </c>
      <c r="C1225" s="1">
        <v>0.22793981481481482</v>
      </c>
      <c r="D1225" s="1">
        <v>1.2905092592592591E-2</v>
      </c>
      <c r="E1225" s="1">
        <v>8.1597222222222224E-2</v>
      </c>
      <c r="F1225">
        <v>32</v>
      </c>
      <c r="G1225">
        <v>551</v>
      </c>
      <c r="H1225">
        <v>259</v>
      </c>
      <c r="I1225">
        <v>30</v>
      </c>
      <c r="J1225">
        <v>0</v>
      </c>
      <c r="K1225">
        <v>0</v>
      </c>
      <c r="L1225">
        <v>0</v>
      </c>
      <c r="M1225">
        <v>89.62</v>
      </c>
      <c r="N1225" s="35"/>
      <c r="O1225" s="35"/>
      <c r="P1225" s="34"/>
      <c r="Q1225" s="34"/>
      <c r="R1225" s="34"/>
      <c r="S1225" s="34"/>
      <c r="T1225" s="34"/>
      <c r="U1225" s="34"/>
    </row>
    <row r="1226" spans="1:21">
      <c r="A1226" t="s">
        <v>1236</v>
      </c>
      <c r="B1226" s="1">
        <v>0.4674537037037037</v>
      </c>
      <c r="C1226" s="1">
        <v>0.39187499999999997</v>
      </c>
      <c r="D1226" s="1">
        <v>3.3645833333333333E-2</v>
      </c>
      <c r="E1226" s="1">
        <v>4.1921296296296297E-2</v>
      </c>
      <c r="F1226">
        <v>35</v>
      </c>
      <c r="G1226">
        <v>558</v>
      </c>
      <c r="H1226">
        <v>251</v>
      </c>
      <c r="I1226">
        <v>25</v>
      </c>
      <c r="J1226">
        <v>0</v>
      </c>
      <c r="K1226">
        <v>0</v>
      </c>
      <c r="L1226">
        <v>0</v>
      </c>
      <c r="M1226">
        <v>90.94</v>
      </c>
      <c r="N1226" s="35"/>
      <c r="O1226" s="35"/>
      <c r="P1226" s="34"/>
      <c r="Q1226" s="34"/>
      <c r="R1226" s="34"/>
      <c r="S1226" s="34"/>
      <c r="T1226" s="34"/>
      <c r="U1226" s="34"/>
    </row>
    <row r="1227" spans="1:21">
      <c r="A1227" t="s">
        <v>1237</v>
      </c>
      <c r="B1227" s="1">
        <v>0.24671296296296297</v>
      </c>
      <c r="C1227" s="1">
        <v>0.19797453703703705</v>
      </c>
      <c r="D1227" s="1">
        <v>3.4409722222222223E-2</v>
      </c>
      <c r="E1227" s="1">
        <v>1.4305555555555557E-2</v>
      </c>
      <c r="F1227">
        <v>46</v>
      </c>
      <c r="G1227">
        <v>570</v>
      </c>
      <c r="H1227">
        <v>317</v>
      </c>
      <c r="I1227">
        <v>3</v>
      </c>
      <c r="J1227">
        <v>0</v>
      </c>
      <c r="K1227">
        <v>0</v>
      </c>
      <c r="L1227">
        <v>0</v>
      </c>
      <c r="M1227">
        <v>99.06</v>
      </c>
      <c r="N1227" s="35"/>
      <c r="O1227" s="35"/>
      <c r="P1227" s="34"/>
      <c r="Q1227" s="34"/>
      <c r="R1227" s="34"/>
      <c r="S1227" s="34"/>
      <c r="T1227" s="34"/>
      <c r="U1227" s="34"/>
    </row>
    <row r="1228" spans="1:21">
      <c r="A1228" t="s">
        <v>1238</v>
      </c>
      <c r="B1228" s="1">
        <v>0.36464120370370368</v>
      </c>
      <c r="C1228" s="1">
        <v>0.32269675925925928</v>
      </c>
      <c r="D1228" s="1">
        <v>2.298611111111111E-2</v>
      </c>
      <c r="E1228" s="1">
        <v>1.894675925925926E-2</v>
      </c>
      <c r="F1228">
        <v>24</v>
      </c>
      <c r="G1228">
        <v>527</v>
      </c>
      <c r="H1228">
        <v>0</v>
      </c>
      <c r="I1228">
        <v>0</v>
      </c>
      <c r="J1228">
        <v>0</v>
      </c>
      <c r="K1228">
        <v>0</v>
      </c>
      <c r="L1228">
        <v>0</v>
      </c>
      <c r="N1228" s="35"/>
      <c r="O1228" s="35"/>
      <c r="P1228" s="34"/>
      <c r="Q1228" s="34"/>
      <c r="R1228" s="34"/>
      <c r="S1228" s="34"/>
      <c r="T1228" s="34"/>
      <c r="U1228" s="34"/>
    </row>
    <row r="1229" spans="1:21">
      <c r="A1229" t="s">
        <v>1239</v>
      </c>
      <c r="B1229" s="1">
        <v>0.36398148148148146</v>
      </c>
      <c r="C1229" s="1">
        <v>0.21796296296296294</v>
      </c>
      <c r="D1229" s="1">
        <v>8.0162037037037046E-2</v>
      </c>
      <c r="E1229" s="1">
        <v>6.5844907407407408E-2</v>
      </c>
      <c r="F1229">
        <v>33</v>
      </c>
      <c r="G1229">
        <v>525</v>
      </c>
      <c r="H1229">
        <v>0</v>
      </c>
      <c r="I1229">
        <v>0</v>
      </c>
      <c r="J1229">
        <v>0</v>
      </c>
      <c r="K1229">
        <v>0</v>
      </c>
      <c r="L1229">
        <v>0</v>
      </c>
      <c r="N1229" s="35"/>
      <c r="O1229" s="35"/>
      <c r="P1229" s="34"/>
      <c r="Q1229" s="34"/>
      <c r="R1229" s="34"/>
      <c r="S1229" s="34"/>
      <c r="T1229" s="34"/>
      <c r="U1229" s="34"/>
    </row>
    <row r="1230" spans="1:21">
      <c r="A1230" t="s">
        <v>1240</v>
      </c>
      <c r="B1230" s="1">
        <v>0.49532407407407408</v>
      </c>
      <c r="C1230" s="1">
        <v>0.38679398148148153</v>
      </c>
      <c r="D1230" s="1">
        <v>8.0034722222222229E-2</v>
      </c>
      <c r="E1230" s="1">
        <v>2.8472222222222222E-2</v>
      </c>
      <c r="F1230">
        <v>42</v>
      </c>
      <c r="G1230">
        <v>588</v>
      </c>
      <c r="H1230">
        <v>245</v>
      </c>
      <c r="I1230">
        <v>15</v>
      </c>
      <c r="J1230">
        <v>0</v>
      </c>
      <c r="K1230">
        <v>0</v>
      </c>
      <c r="L1230">
        <v>0</v>
      </c>
      <c r="M1230">
        <v>94.23</v>
      </c>
      <c r="N1230" s="35"/>
      <c r="O1230" s="35"/>
      <c r="P1230" s="34"/>
      <c r="Q1230" s="34"/>
      <c r="R1230" s="34"/>
      <c r="S1230" s="34"/>
      <c r="T1230" s="34"/>
      <c r="U1230" s="34"/>
    </row>
    <row r="1231" spans="1:21">
      <c r="A1231" t="s">
        <v>1241</v>
      </c>
      <c r="B1231" s="1">
        <v>0.7535532407407407</v>
      </c>
      <c r="C1231" s="1">
        <v>0.45164351851851853</v>
      </c>
      <c r="D1231" s="1">
        <v>0.12400462962962962</v>
      </c>
      <c r="E1231" s="1">
        <v>0.17788194444444447</v>
      </c>
      <c r="F1231">
        <v>125</v>
      </c>
      <c r="G1231">
        <v>969</v>
      </c>
      <c r="H1231">
        <v>800</v>
      </c>
      <c r="I1231">
        <v>181</v>
      </c>
      <c r="J1231">
        <v>0</v>
      </c>
      <c r="K1231">
        <v>0</v>
      </c>
      <c r="L1231">
        <v>0</v>
      </c>
      <c r="M1231">
        <v>81.55</v>
      </c>
      <c r="N1231" s="35"/>
      <c r="O1231" s="35"/>
      <c r="P1231" s="34"/>
      <c r="Q1231" s="34"/>
      <c r="R1231" s="34"/>
      <c r="S1231" s="34"/>
      <c r="T1231" s="34"/>
      <c r="U1231" s="34"/>
    </row>
    <row r="1232" spans="1:21">
      <c r="A1232" t="s">
        <v>1242</v>
      </c>
      <c r="B1232" s="1">
        <v>0.2868634259259259</v>
      </c>
      <c r="C1232" s="1">
        <v>0.2591087962962963</v>
      </c>
      <c r="D1232" s="1">
        <v>1.877314814814815E-2</v>
      </c>
      <c r="E1232" s="1">
        <v>8.9699074074074073E-3</v>
      </c>
      <c r="F1232">
        <v>42</v>
      </c>
      <c r="G1232">
        <v>513</v>
      </c>
      <c r="H1232">
        <v>503</v>
      </c>
      <c r="I1232">
        <v>17</v>
      </c>
      <c r="J1232">
        <v>0</v>
      </c>
      <c r="K1232">
        <v>0</v>
      </c>
      <c r="L1232">
        <v>0</v>
      </c>
      <c r="M1232">
        <v>96.73</v>
      </c>
      <c r="N1232" s="35"/>
      <c r="O1232" s="35"/>
      <c r="P1232" s="34"/>
      <c r="Q1232" s="34"/>
      <c r="R1232" s="34"/>
      <c r="S1232" s="34"/>
      <c r="T1232" s="34"/>
      <c r="U1232" s="34"/>
    </row>
    <row r="1233" spans="1:21">
      <c r="A1233" t="s">
        <v>1243</v>
      </c>
      <c r="B1233" s="1">
        <v>4.4247685185185182E-2</v>
      </c>
      <c r="C1233" s="1">
        <v>3.9884259259259258E-2</v>
      </c>
      <c r="D1233" s="1">
        <v>6.9444444444444447E-4</v>
      </c>
      <c r="E1233" s="1">
        <v>3.6574074074074074E-3</v>
      </c>
      <c r="F1233">
        <v>11</v>
      </c>
      <c r="G1233">
        <v>120</v>
      </c>
      <c r="H1233">
        <v>131</v>
      </c>
      <c r="I1233">
        <v>11</v>
      </c>
      <c r="J1233">
        <v>0</v>
      </c>
      <c r="K1233">
        <v>0</v>
      </c>
      <c r="L1233">
        <v>0</v>
      </c>
      <c r="M1233">
        <v>92.25</v>
      </c>
      <c r="N1233" s="35"/>
      <c r="O1233" s="35"/>
      <c r="P1233" s="34"/>
      <c r="Q1233" s="34"/>
      <c r="R1233" s="34"/>
      <c r="S1233" s="34"/>
      <c r="T1233" s="34"/>
      <c r="U1233" s="34"/>
    </row>
    <row r="1234" spans="1:21">
      <c r="A1234" t="s">
        <v>1244</v>
      </c>
      <c r="B1234" s="1">
        <v>0.52722222222222226</v>
      </c>
      <c r="C1234" s="1">
        <v>0.49385416666666665</v>
      </c>
      <c r="D1234" s="1">
        <v>3.3009259259259259E-2</v>
      </c>
      <c r="E1234" s="1">
        <v>3.5879629629629635E-4</v>
      </c>
      <c r="F1234">
        <v>38</v>
      </c>
      <c r="G1234">
        <v>979</v>
      </c>
      <c r="H1234">
        <v>616</v>
      </c>
      <c r="I1234">
        <v>0</v>
      </c>
      <c r="J1234">
        <v>29.2</v>
      </c>
      <c r="K1234">
        <v>15.75</v>
      </c>
      <c r="L1234">
        <v>0</v>
      </c>
      <c r="M1234">
        <v>100</v>
      </c>
      <c r="N1234" s="35"/>
      <c r="O1234" s="35"/>
      <c r="P1234" s="34"/>
      <c r="Q1234" s="34"/>
      <c r="R1234" s="34"/>
      <c r="S1234" s="34"/>
      <c r="T1234" s="34"/>
      <c r="U1234" s="34"/>
    </row>
    <row r="1235" spans="1:21">
      <c r="A1235" t="s">
        <v>1245</v>
      </c>
      <c r="B1235" s="1">
        <v>0.40372685185185181</v>
      </c>
      <c r="C1235" s="1">
        <v>0.28120370370370368</v>
      </c>
      <c r="D1235" s="1">
        <v>9.4768518518518516E-2</v>
      </c>
      <c r="E1235" s="1">
        <v>2.7731481481481478E-2</v>
      </c>
      <c r="F1235">
        <v>47</v>
      </c>
      <c r="G1235">
        <v>687</v>
      </c>
      <c r="H1235">
        <v>173</v>
      </c>
      <c r="I1235">
        <v>18</v>
      </c>
      <c r="J1235">
        <v>0</v>
      </c>
      <c r="K1235">
        <v>0</v>
      </c>
      <c r="L1235">
        <v>0</v>
      </c>
      <c r="M1235">
        <v>90.58</v>
      </c>
      <c r="N1235" s="35"/>
      <c r="O1235" s="35"/>
      <c r="P1235" s="34"/>
      <c r="Q1235" s="34"/>
      <c r="R1235" s="34"/>
      <c r="S1235" s="34"/>
      <c r="T1235" s="34"/>
      <c r="U1235" s="34"/>
    </row>
    <row r="1236" spans="1:21">
      <c r="A1236" t="s">
        <v>1246</v>
      </c>
      <c r="B1236" s="1">
        <v>0.48670138888888892</v>
      </c>
      <c r="C1236" s="1">
        <v>0.29616898148148146</v>
      </c>
      <c r="D1236" s="1">
        <v>0.11958333333333333</v>
      </c>
      <c r="E1236" s="1">
        <v>7.0937500000000001E-2</v>
      </c>
      <c r="F1236">
        <v>23</v>
      </c>
      <c r="G1236">
        <v>585</v>
      </c>
      <c r="H1236">
        <v>45</v>
      </c>
      <c r="I1236">
        <v>7</v>
      </c>
      <c r="J1236">
        <v>0</v>
      </c>
      <c r="K1236">
        <v>0</v>
      </c>
      <c r="L1236">
        <v>0</v>
      </c>
      <c r="M1236">
        <v>86.54</v>
      </c>
      <c r="N1236" s="35"/>
      <c r="O1236" s="35"/>
      <c r="P1236" s="34"/>
      <c r="Q1236" s="34"/>
      <c r="R1236" s="34"/>
      <c r="S1236" s="34"/>
      <c r="T1236" s="34"/>
      <c r="U1236" s="34"/>
    </row>
    <row r="1237" spans="1:21">
      <c r="A1237" t="s">
        <v>1247</v>
      </c>
      <c r="B1237" s="1">
        <v>0.15822916666666667</v>
      </c>
      <c r="C1237" s="1">
        <v>0.1065625</v>
      </c>
      <c r="D1237" s="1">
        <v>2.0983796296296296E-2</v>
      </c>
      <c r="E1237" s="1">
        <v>3.0671296296296294E-2</v>
      </c>
      <c r="F1237">
        <v>21</v>
      </c>
      <c r="G1237">
        <v>253</v>
      </c>
      <c r="H1237">
        <v>330</v>
      </c>
      <c r="I1237">
        <v>14</v>
      </c>
      <c r="J1237">
        <v>0</v>
      </c>
      <c r="K1237">
        <v>0</v>
      </c>
      <c r="L1237">
        <v>0</v>
      </c>
      <c r="M1237">
        <v>95.93</v>
      </c>
      <c r="N1237" s="35"/>
      <c r="O1237" s="35"/>
      <c r="P1237" s="34"/>
      <c r="Q1237" s="34"/>
      <c r="R1237" s="34"/>
      <c r="S1237" s="34"/>
      <c r="T1237" s="34"/>
      <c r="U1237" s="34"/>
    </row>
    <row r="1238" spans="1:21">
      <c r="A1238" t="s">
        <v>1248</v>
      </c>
      <c r="B1238" s="1">
        <v>0.33157407407407408</v>
      </c>
      <c r="C1238" s="1">
        <v>0.24204861111111109</v>
      </c>
      <c r="D1238" s="1">
        <v>4.0358796296296295E-2</v>
      </c>
      <c r="E1238" s="1">
        <v>4.9166666666666664E-2</v>
      </c>
      <c r="F1238">
        <v>162</v>
      </c>
      <c r="G1238">
        <v>1389</v>
      </c>
      <c r="H1238">
        <v>1374</v>
      </c>
      <c r="I1238">
        <v>123</v>
      </c>
      <c r="J1238">
        <v>0</v>
      </c>
      <c r="K1238">
        <v>0</v>
      </c>
      <c r="L1238">
        <v>0</v>
      </c>
      <c r="M1238">
        <v>91.78</v>
      </c>
      <c r="N1238" s="35"/>
      <c r="O1238" s="35"/>
      <c r="P1238" s="34"/>
      <c r="Q1238" s="34"/>
      <c r="R1238" s="34"/>
      <c r="S1238" s="34"/>
      <c r="T1238" s="34"/>
      <c r="U1238" s="34"/>
    </row>
    <row r="1239" spans="1:21">
      <c r="A1239" t="s">
        <v>1249</v>
      </c>
      <c r="B1239" s="1">
        <v>2.6053240740740738E-2</v>
      </c>
      <c r="C1239" s="1">
        <v>2.3530092592592592E-2</v>
      </c>
      <c r="D1239" s="1">
        <v>1.8634259259259261E-3</v>
      </c>
      <c r="E1239" s="1">
        <v>6.4814814814814813E-4</v>
      </c>
      <c r="F1239">
        <v>8</v>
      </c>
      <c r="G1239">
        <v>89</v>
      </c>
      <c r="H1239">
        <v>319</v>
      </c>
      <c r="I1239">
        <v>4</v>
      </c>
      <c r="J1239">
        <v>0</v>
      </c>
      <c r="K1239">
        <v>0</v>
      </c>
      <c r="L1239">
        <v>0</v>
      </c>
      <c r="M1239">
        <v>98.76</v>
      </c>
      <c r="N1239" s="35"/>
      <c r="O1239" s="35"/>
      <c r="P1239" s="34"/>
      <c r="Q1239" s="34"/>
      <c r="R1239" s="34"/>
      <c r="S1239" s="34"/>
      <c r="T1239" s="34"/>
      <c r="U1239" s="34"/>
    </row>
    <row r="1240" spans="1:21">
      <c r="A1240" t="s">
        <v>1250</v>
      </c>
      <c r="B1240" s="1">
        <v>0.47902777777777777</v>
      </c>
      <c r="C1240" s="1">
        <v>0.23895833333333336</v>
      </c>
      <c r="D1240" s="1">
        <v>0.14934027777777778</v>
      </c>
      <c r="E1240" s="1">
        <v>9.07175925925926E-2</v>
      </c>
      <c r="F1240">
        <v>104</v>
      </c>
      <c r="G1240">
        <v>279</v>
      </c>
      <c r="H1240">
        <v>180</v>
      </c>
      <c r="I1240">
        <v>7</v>
      </c>
      <c r="J1240">
        <v>0</v>
      </c>
      <c r="K1240">
        <v>0</v>
      </c>
      <c r="L1240">
        <v>0</v>
      </c>
      <c r="M1240">
        <v>96.26</v>
      </c>
      <c r="N1240" s="35"/>
      <c r="O1240" s="35"/>
      <c r="P1240" s="34"/>
      <c r="Q1240" s="34"/>
      <c r="R1240" s="34"/>
      <c r="S1240" s="34"/>
      <c r="T1240" s="34"/>
      <c r="U1240" s="34"/>
    </row>
    <row r="1241" spans="1:21">
      <c r="A1241" t="s">
        <v>1251</v>
      </c>
      <c r="B1241" s="1">
        <v>0.33620370370370373</v>
      </c>
      <c r="C1241" s="1">
        <v>0.26741898148148147</v>
      </c>
      <c r="D1241" s="1">
        <v>3.7025462962962961E-2</v>
      </c>
      <c r="E1241" s="1">
        <v>3.1747685185185184E-2</v>
      </c>
      <c r="F1241">
        <v>39</v>
      </c>
      <c r="G1241">
        <v>570</v>
      </c>
      <c r="H1241">
        <v>373</v>
      </c>
      <c r="I1241">
        <v>26</v>
      </c>
      <c r="J1241">
        <v>0</v>
      </c>
      <c r="K1241">
        <v>0</v>
      </c>
      <c r="L1241">
        <v>0</v>
      </c>
      <c r="M1241">
        <v>93.48</v>
      </c>
      <c r="N1241" s="35"/>
      <c r="O1241" s="35"/>
      <c r="P1241" s="34"/>
      <c r="Q1241" s="34"/>
      <c r="R1241" s="34"/>
      <c r="S1241" s="34"/>
      <c r="T1241" s="34"/>
      <c r="U1241" s="34"/>
    </row>
    <row r="1242" spans="1:21">
      <c r="A1242" t="s">
        <v>1252</v>
      </c>
      <c r="B1242" s="1">
        <v>0.173125</v>
      </c>
      <c r="C1242" s="1">
        <v>0.13166666666666668</v>
      </c>
      <c r="D1242" s="1">
        <v>2.0092592592592592E-2</v>
      </c>
      <c r="E1242" s="1">
        <v>2.1342592592592594E-2</v>
      </c>
      <c r="F1242">
        <v>17</v>
      </c>
      <c r="G1242">
        <v>300</v>
      </c>
      <c r="H1242">
        <v>194</v>
      </c>
      <c r="I1242">
        <v>8</v>
      </c>
      <c r="J1242">
        <v>0</v>
      </c>
      <c r="K1242">
        <v>0</v>
      </c>
      <c r="L1242">
        <v>0</v>
      </c>
      <c r="M1242">
        <v>96.04</v>
      </c>
      <c r="N1242" s="35"/>
      <c r="O1242" s="35"/>
      <c r="P1242" s="34"/>
      <c r="Q1242" s="34"/>
      <c r="R1242" s="34"/>
      <c r="S1242" s="34"/>
      <c r="T1242" s="34"/>
      <c r="U1242" s="34"/>
    </row>
    <row r="1243" spans="1:21">
      <c r="A1243" t="s">
        <v>1253</v>
      </c>
      <c r="B1243" s="1">
        <v>0.86026620370370377</v>
      </c>
      <c r="C1243" s="1">
        <v>0.5019675925925926</v>
      </c>
      <c r="D1243" s="1">
        <v>0.19152777777777777</v>
      </c>
      <c r="E1243" s="1">
        <v>0.16677083333333334</v>
      </c>
      <c r="F1243">
        <v>81</v>
      </c>
      <c r="G1243">
        <v>1369</v>
      </c>
      <c r="H1243">
        <v>145</v>
      </c>
      <c r="I1243">
        <v>63</v>
      </c>
      <c r="J1243">
        <v>0</v>
      </c>
      <c r="K1243">
        <v>0</v>
      </c>
      <c r="L1243">
        <v>0</v>
      </c>
      <c r="M1243">
        <v>69.709999999999994</v>
      </c>
      <c r="N1243" s="35"/>
      <c r="O1243" s="35"/>
      <c r="P1243" s="34"/>
      <c r="Q1243" s="34"/>
      <c r="R1243" s="34"/>
      <c r="S1243" s="34"/>
      <c r="T1243" s="34"/>
      <c r="U1243" s="34"/>
    </row>
    <row r="1244" spans="1:21">
      <c r="A1244" t="s">
        <v>1254</v>
      </c>
      <c r="B1244" s="1">
        <v>0.49274305555555559</v>
      </c>
      <c r="C1244" s="1">
        <v>0.28704861111111107</v>
      </c>
      <c r="D1244" s="1">
        <v>0.17436342592592591</v>
      </c>
      <c r="E1244" s="1">
        <v>3.1319444444444448E-2</v>
      </c>
      <c r="F1244">
        <v>55</v>
      </c>
      <c r="G1244">
        <v>787</v>
      </c>
      <c r="H1244">
        <v>487</v>
      </c>
      <c r="I1244">
        <v>51</v>
      </c>
      <c r="J1244">
        <v>0</v>
      </c>
      <c r="K1244">
        <v>0</v>
      </c>
      <c r="L1244">
        <v>0</v>
      </c>
      <c r="M1244">
        <v>90.52</v>
      </c>
      <c r="N1244" s="35"/>
      <c r="O1244" s="35"/>
      <c r="P1244" s="34"/>
      <c r="Q1244" s="34"/>
      <c r="R1244" s="34"/>
      <c r="S1244" s="34"/>
      <c r="T1244" s="34"/>
      <c r="U1244" s="34"/>
    </row>
    <row r="1245" spans="1:21">
      <c r="A1245" t="s">
        <v>1255</v>
      </c>
      <c r="B1245" s="1">
        <v>0.21854166666666666</v>
      </c>
      <c r="C1245" s="1">
        <v>0.13336805555555556</v>
      </c>
      <c r="D1245" s="1">
        <v>2.2627314814814819E-2</v>
      </c>
      <c r="E1245" s="1">
        <v>6.2534722222222228E-2</v>
      </c>
      <c r="F1245">
        <v>26</v>
      </c>
      <c r="G1245">
        <v>383</v>
      </c>
      <c r="H1245">
        <v>319</v>
      </c>
      <c r="I1245">
        <v>28</v>
      </c>
      <c r="J1245">
        <v>0</v>
      </c>
      <c r="K1245">
        <v>0</v>
      </c>
      <c r="L1245">
        <v>0</v>
      </c>
      <c r="M1245">
        <v>91.93</v>
      </c>
      <c r="N1245" s="35"/>
      <c r="O1245" s="35"/>
      <c r="P1245" s="34"/>
      <c r="Q1245" s="34"/>
      <c r="R1245" s="34"/>
      <c r="S1245" s="34"/>
      <c r="T1245" s="34"/>
      <c r="U1245" s="34"/>
    </row>
    <row r="1246" spans="1:21">
      <c r="A1246" t="s">
        <v>1256</v>
      </c>
      <c r="B1246" s="1">
        <v>0.47488425925925926</v>
      </c>
      <c r="C1246" s="1">
        <v>0.35373842592592591</v>
      </c>
      <c r="D1246" s="1">
        <v>5.2847222222222219E-2</v>
      </c>
      <c r="E1246" s="1">
        <v>6.8298611111111115E-2</v>
      </c>
      <c r="F1246">
        <v>84</v>
      </c>
      <c r="G1246">
        <v>777</v>
      </c>
      <c r="H1246">
        <v>732</v>
      </c>
      <c r="I1246">
        <v>90</v>
      </c>
      <c r="J1246">
        <v>0</v>
      </c>
      <c r="K1246">
        <v>0</v>
      </c>
      <c r="L1246">
        <v>0</v>
      </c>
      <c r="M1246">
        <v>89.05</v>
      </c>
      <c r="N1246" s="35"/>
      <c r="O1246" s="35"/>
      <c r="P1246" s="34"/>
      <c r="Q1246" s="34"/>
      <c r="R1246" s="34"/>
      <c r="S1246" s="34"/>
      <c r="T1246" s="34"/>
      <c r="U1246" s="34"/>
    </row>
    <row r="1247" spans="1:21">
      <c r="A1247" t="s">
        <v>1257</v>
      </c>
      <c r="B1247" s="1">
        <v>0.36876157407407412</v>
      </c>
      <c r="C1247" s="1">
        <v>0.22328703703703703</v>
      </c>
      <c r="D1247" s="1">
        <v>0.12858796296296296</v>
      </c>
      <c r="E1247" s="1">
        <v>1.6875000000000001E-2</v>
      </c>
      <c r="F1247">
        <v>5</v>
      </c>
      <c r="G1247">
        <v>97</v>
      </c>
      <c r="H1247">
        <v>0</v>
      </c>
      <c r="I1247">
        <v>0</v>
      </c>
      <c r="J1247">
        <v>0</v>
      </c>
      <c r="K1247">
        <v>0</v>
      </c>
      <c r="L1247">
        <v>0</v>
      </c>
      <c r="N1247" s="35"/>
      <c r="O1247" s="35"/>
      <c r="P1247" s="34"/>
      <c r="Q1247" s="34"/>
      <c r="R1247" s="34"/>
      <c r="S1247" s="34"/>
      <c r="T1247" s="34"/>
      <c r="U1247" s="34"/>
    </row>
    <row r="1248" spans="1:21">
      <c r="A1248" t="s">
        <v>1258</v>
      </c>
      <c r="B1248" s="1">
        <v>0.68775462962962963</v>
      </c>
      <c r="C1248" s="1">
        <v>0.54629629629629628</v>
      </c>
      <c r="D1248" s="1">
        <v>0.1002662037037037</v>
      </c>
      <c r="E1248" s="1">
        <v>4.1180555555555554E-2</v>
      </c>
      <c r="F1248">
        <v>107</v>
      </c>
      <c r="G1248">
        <v>1363</v>
      </c>
      <c r="H1248">
        <v>650</v>
      </c>
      <c r="I1248">
        <v>106</v>
      </c>
      <c r="J1248">
        <v>0</v>
      </c>
      <c r="K1248">
        <v>0</v>
      </c>
      <c r="L1248">
        <v>0</v>
      </c>
      <c r="M1248">
        <v>85.98</v>
      </c>
      <c r="N1248" s="35"/>
      <c r="O1248" s="35"/>
      <c r="P1248" s="34"/>
      <c r="Q1248" s="34"/>
      <c r="R1248" s="34"/>
      <c r="S1248" s="34"/>
      <c r="T1248" s="34"/>
      <c r="U1248" s="34"/>
    </row>
    <row r="1249" spans="1:21">
      <c r="A1249" t="s">
        <v>1259</v>
      </c>
      <c r="B1249" s="1">
        <v>0.4854282407407407</v>
      </c>
      <c r="C1249" s="1">
        <v>0.25921296296296298</v>
      </c>
      <c r="D1249" s="1">
        <v>0.13085648148148149</v>
      </c>
      <c r="E1249" s="1">
        <v>9.5347222222222208E-2</v>
      </c>
      <c r="F1249">
        <v>62</v>
      </c>
      <c r="G1249">
        <v>589</v>
      </c>
      <c r="H1249">
        <v>395</v>
      </c>
      <c r="I1249">
        <v>22</v>
      </c>
      <c r="J1249">
        <v>0</v>
      </c>
      <c r="K1249">
        <v>0</v>
      </c>
      <c r="L1249">
        <v>0</v>
      </c>
      <c r="M1249">
        <v>94.72</v>
      </c>
      <c r="N1249" s="35"/>
      <c r="O1249" s="35"/>
      <c r="P1249" s="34"/>
      <c r="Q1249" s="34"/>
      <c r="R1249" s="34"/>
      <c r="S1249" s="34"/>
      <c r="T1249" s="34"/>
      <c r="U1249" s="34"/>
    </row>
    <row r="1250" spans="1:21">
      <c r="A1250" t="s">
        <v>1260</v>
      </c>
      <c r="B1250" s="1">
        <v>0.45079861111111108</v>
      </c>
      <c r="C1250" s="1">
        <v>0.22635416666666666</v>
      </c>
      <c r="D1250" s="1">
        <v>0.10158564814814815</v>
      </c>
      <c r="E1250" s="1">
        <v>0.12283564814814814</v>
      </c>
      <c r="F1250">
        <v>100</v>
      </c>
      <c r="G1250">
        <v>1071</v>
      </c>
      <c r="H1250">
        <v>575</v>
      </c>
      <c r="I1250">
        <v>93</v>
      </c>
      <c r="J1250">
        <v>0</v>
      </c>
      <c r="K1250">
        <v>0</v>
      </c>
      <c r="L1250">
        <v>0</v>
      </c>
      <c r="M1250">
        <v>86.08</v>
      </c>
      <c r="N1250" s="35"/>
      <c r="O1250" s="35"/>
      <c r="P1250" s="34"/>
      <c r="Q1250" s="34"/>
      <c r="R1250" s="34"/>
      <c r="S1250" s="34"/>
      <c r="T1250" s="34"/>
      <c r="U1250" s="34"/>
    </row>
    <row r="1251" spans="1:21">
      <c r="A1251" t="s">
        <v>1261</v>
      </c>
      <c r="B1251" s="1">
        <v>0.22364583333333332</v>
      </c>
      <c r="C1251" s="1">
        <v>0.12428240740740741</v>
      </c>
      <c r="D1251" s="1">
        <v>3.5752314814814813E-2</v>
      </c>
      <c r="E1251" s="1">
        <v>6.3599537037037038E-2</v>
      </c>
      <c r="F1251">
        <v>18</v>
      </c>
      <c r="G1251">
        <v>406</v>
      </c>
      <c r="H1251">
        <v>126</v>
      </c>
      <c r="I1251">
        <v>0</v>
      </c>
      <c r="J1251">
        <v>9.93</v>
      </c>
      <c r="K1251">
        <v>3.02</v>
      </c>
      <c r="L1251">
        <v>0</v>
      </c>
      <c r="M1251">
        <v>100</v>
      </c>
      <c r="N1251" s="35"/>
      <c r="O1251" s="35"/>
      <c r="P1251" s="34"/>
      <c r="Q1251" s="34"/>
      <c r="R1251" s="34"/>
      <c r="S1251" s="34"/>
      <c r="T1251" s="34"/>
      <c r="U1251" s="34"/>
    </row>
    <row r="1252" spans="1:21">
      <c r="A1252" t="s">
        <v>1262</v>
      </c>
      <c r="B1252" s="1">
        <v>0.72555555555555562</v>
      </c>
      <c r="C1252" s="1">
        <v>0.3253819444444444</v>
      </c>
      <c r="D1252" s="1">
        <v>0.11039351851851853</v>
      </c>
      <c r="E1252" s="1">
        <v>0.28976851851851854</v>
      </c>
      <c r="F1252">
        <v>110</v>
      </c>
      <c r="G1252">
        <v>977</v>
      </c>
      <c r="H1252">
        <v>938</v>
      </c>
      <c r="I1252">
        <v>83</v>
      </c>
      <c r="J1252">
        <v>0</v>
      </c>
      <c r="K1252">
        <v>0</v>
      </c>
      <c r="L1252">
        <v>0</v>
      </c>
      <c r="M1252">
        <v>91.87</v>
      </c>
      <c r="N1252" s="35"/>
      <c r="O1252" s="35"/>
      <c r="P1252" s="34"/>
      <c r="Q1252" s="34"/>
      <c r="R1252" s="34"/>
      <c r="S1252" s="34"/>
      <c r="T1252" s="34"/>
      <c r="U1252" s="34"/>
    </row>
    <row r="1253" spans="1:21">
      <c r="A1253" t="s">
        <v>1263</v>
      </c>
      <c r="B1253" s="1">
        <v>0</v>
      </c>
      <c r="C1253" s="1">
        <v>0</v>
      </c>
      <c r="D1253" s="1">
        <v>0</v>
      </c>
      <c r="E1253" s="1">
        <v>0</v>
      </c>
      <c r="F1253">
        <v>0</v>
      </c>
      <c r="G1253">
        <v>0</v>
      </c>
      <c r="H1253">
        <v>419</v>
      </c>
      <c r="I1253">
        <v>16</v>
      </c>
      <c r="J1253">
        <v>0</v>
      </c>
      <c r="K1253">
        <v>9.24</v>
      </c>
      <c r="L1253">
        <v>0.16</v>
      </c>
      <c r="M1253">
        <v>96.32</v>
      </c>
      <c r="N1253" s="35"/>
      <c r="O1253" s="35"/>
      <c r="P1253" s="34"/>
      <c r="Q1253" s="34"/>
      <c r="R1253" s="34"/>
      <c r="S1253" s="34"/>
      <c r="T1253" s="34"/>
      <c r="U1253" s="34"/>
    </row>
    <row r="1254" spans="1:21">
      <c r="A1254" t="s">
        <v>1264</v>
      </c>
      <c r="B1254" s="1">
        <v>0.44966435185185188</v>
      </c>
      <c r="C1254" s="1">
        <v>0.24663194444444445</v>
      </c>
      <c r="D1254" s="1">
        <v>0.1569675925925926</v>
      </c>
      <c r="E1254" s="1">
        <v>4.6053240740740742E-2</v>
      </c>
      <c r="F1254">
        <v>61</v>
      </c>
      <c r="G1254">
        <v>662</v>
      </c>
      <c r="H1254">
        <v>677</v>
      </c>
      <c r="I1254">
        <v>56</v>
      </c>
      <c r="J1254">
        <v>0</v>
      </c>
      <c r="K1254">
        <v>0</v>
      </c>
      <c r="L1254">
        <v>0</v>
      </c>
      <c r="M1254">
        <v>92.36</v>
      </c>
      <c r="N1254" s="35"/>
      <c r="O1254" s="35"/>
      <c r="P1254" s="34"/>
      <c r="Q1254" s="34"/>
      <c r="R1254" s="34"/>
      <c r="S1254" s="34"/>
      <c r="T1254" s="34"/>
      <c r="U1254" s="34"/>
    </row>
    <row r="1255" spans="1:21">
      <c r="A1255" t="s">
        <v>1265</v>
      </c>
      <c r="B1255" s="1">
        <v>0.24256944444444442</v>
      </c>
      <c r="C1255" s="1">
        <v>0.16111111111111112</v>
      </c>
      <c r="D1255" s="1">
        <v>5.8229166666666665E-2</v>
      </c>
      <c r="E1255" s="1">
        <v>2.3229166666666665E-2</v>
      </c>
      <c r="F1255">
        <v>54</v>
      </c>
      <c r="G1255">
        <v>662</v>
      </c>
      <c r="H1255">
        <v>810</v>
      </c>
      <c r="I1255">
        <v>57</v>
      </c>
      <c r="J1255">
        <v>0</v>
      </c>
      <c r="K1255">
        <v>0</v>
      </c>
      <c r="L1255">
        <v>0</v>
      </c>
      <c r="M1255">
        <v>93.43</v>
      </c>
      <c r="N1255" s="35"/>
      <c r="O1255" s="35"/>
      <c r="P1255" s="34"/>
      <c r="Q1255" s="34"/>
      <c r="R1255" s="34"/>
      <c r="S1255" s="34"/>
      <c r="T1255" s="34"/>
      <c r="U1255" s="34"/>
    </row>
    <row r="1256" spans="1:21">
      <c r="A1256" t="s">
        <v>1266</v>
      </c>
      <c r="B1256" s="1">
        <v>0</v>
      </c>
      <c r="C1256" s="1">
        <v>0</v>
      </c>
      <c r="D1256" s="1">
        <v>0</v>
      </c>
      <c r="E1256" s="1">
        <v>0</v>
      </c>
      <c r="F1256">
        <v>0</v>
      </c>
      <c r="G1256">
        <v>0</v>
      </c>
      <c r="H1256">
        <v>75</v>
      </c>
      <c r="I1256">
        <v>0</v>
      </c>
      <c r="J1256">
        <v>0</v>
      </c>
      <c r="K1256">
        <v>2.1800000000000002</v>
      </c>
      <c r="L1256">
        <v>0</v>
      </c>
      <c r="M1256">
        <v>100</v>
      </c>
      <c r="N1256" s="35"/>
      <c r="O1256" s="35"/>
      <c r="P1256" s="34"/>
      <c r="Q1256" s="34"/>
      <c r="R1256" s="34"/>
      <c r="S1256" s="34"/>
      <c r="T1256" s="34"/>
      <c r="U1256" s="34"/>
    </row>
    <row r="1257" spans="1:21">
      <c r="A1257" t="s">
        <v>1267</v>
      </c>
      <c r="B1257" s="1">
        <v>0.25538194444444445</v>
      </c>
      <c r="C1257" s="1">
        <v>0.1529513888888889</v>
      </c>
      <c r="D1257" s="1">
        <v>3.9780092592592589E-2</v>
      </c>
      <c r="E1257" s="1">
        <v>6.2638888888888897E-2</v>
      </c>
      <c r="F1257">
        <v>23</v>
      </c>
      <c r="G1257">
        <v>442</v>
      </c>
      <c r="H1257">
        <v>0</v>
      </c>
      <c r="I1257">
        <v>0</v>
      </c>
      <c r="J1257">
        <v>0</v>
      </c>
      <c r="K1257">
        <v>0</v>
      </c>
      <c r="L1257">
        <v>0</v>
      </c>
      <c r="N1257" s="35"/>
      <c r="O1257" s="35"/>
      <c r="P1257" s="34"/>
      <c r="Q1257" s="34"/>
      <c r="R1257" s="34"/>
      <c r="S1257" s="34"/>
      <c r="T1257" s="34"/>
      <c r="U1257" s="34"/>
    </row>
    <row r="1258" spans="1:21">
      <c r="A1258" t="s">
        <v>1268</v>
      </c>
      <c r="B1258" s="1">
        <v>0.8908449074074074</v>
      </c>
      <c r="C1258" s="1">
        <v>0.30517361111111113</v>
      </c>
      <c r="D1258" s="1">
        <v>0.20230324074074071</v>
      </c>
      <c r="E1258" s="1">
        <v>0.38335648148148144</v>
      </c>
      <c r="F1258">
        <v>74</v>
      </c>
      <c r="G1258">
        <v>744</v>
      </c>
      <c r="H1258">
        <v>389</v>
      </c>
      <c r="I1258">
        <v>91</v>
      </c>
      <c r="J1258">
        <v>0</v>
      </c>
      <c r="K1258">
        <v>0</v>
      </c>
      <c r="L1258">
        <v>0</v>
      </c>
      <c r="M1258">
        <v>81.040000000000006</v>
      </c>
      <c r="N1258" s="35"/>
      <c r="O1258" s="35"/>
      <c r="P1258" s="34"/>
      <c r="Q1258" s="34"/>
      <c r="R1258" s="34"/>
      <c r="S1258" s="34"/>
      <c r="T1258" s="34"/>
      <c r="U1258" s="34"/>
    </row>
    <row r="1259" spans="1:21">
      <c r="A1259" t="s">
        <v>1269</v>
      </c>
      <c r="B1259" s="1">
        <v>0.53690972222222222</v>
      </c>
      <c r="C1259" s="1">
        <v>0.37634259259259256</v>
      </c>
      <c r="D1259" s="1">
        <v>0.12662037037037036</v>
      </c>
      <c r="E1259" s="1">
        <v>3.3935185185185186E-2</v>
      </c>
      <c r="F1259">
        <v>105</v>
      </c>
      <c r="G1259">
        <v>1045</v>
      </c>
      <c r="H1259">
        <v>1013</v>
      </c>
      <c r="I1259">
        <v>102</v>
      </c>
      <c r="J1259">
        <v>0</v>
      </c>
      <c r="K1259">
        <v>0</v>
      </c>
      <c r="L1259">
        <v>0</v>
      </c>
      <c r="M1259">
        <v>90.85</v>
      </c>
      <c r="N1259" s="35"/>
      <c r="O1259" s="35"/>
      <c r="P1259" s="34"/>
      <c r="Q1259" s="34"/>
      <c r="R1259" s="34"/>
      <c r="S1259" s="34"/>
      <c r="T1259" s="34"/>
      <c r="U1259" s="34"/>
    </row>
    <row r="1260" spans="1:21">
      <c r="A1260" t="s">
        <v>1270</v>
      </c>
      <c r="B1260" s="1">
        <v>0</v>
      </c>
      <c r="C1260" s="1">
        <v>0</v>
      </c>
      <c r="D1260" s="1">
        <v>0</v>
      </c>
      <c r="E1260" s="1">
        <v>0</v>
      </c>
      <c r="F1260">
        <v>0</v>
      </c>
      <c r="G1260">
        <v>0</v>
      </c>
      <c r="H1260">
        <v>94</v>
      </c>
      <c r="I1260">
        <v>20</v>
      </c>
      <c r="J1260">
        <v>0</v>
      </c>
      <c r="K1260">
        <v>0</v>
      </c>
      <c r="L1260">
        <v>0</v>
      </c>
      <c r="M1260">
        <v>82.46</v>
      </c>
      <c r="N1260" s="35"/>
      <c r="O1260" s="35"/>
      <c r="P1260" s="34"/>
      <c r="Q1260" s="34"/>
      <c r="R1260" s="34"/>
      <c r="S1260" s="34"/>
      <c r="T1260" s="34"/>
      <c r="U1260" s="34"/>
    </row>
    <row r="1261" spans="1:21">
      <c r="A1261" t="s">
        <v>1271</v>
      </c>
      <c r="B1261" s="1">
        <v>0.23409722222222221</v>
      </c>
      <c r="C1261" s="1">
        <v>0.15157407407407408</v>
      </c>
      <c r="D1261" s="1">
        <v>6.8819444444444447E-2</v>
      </c>
      <c r="E1261" s="1">
        <v>1.3692129629629629E-2</v>
      </c>
      <c r="F1261">
        <v>43</v>
      </c>
      <c r="G1261">
        <v>556</v>
      </c>
      <c r="H1261">
        <v>334</v>
      </c>
      <c r="I1261">
        <v>18</v>
      </c>
      <c r="J1261">
        <v>0</v>
      </c>
      <c r="K1261">
        <v>0</v>
      </c>
      <c r="L1261">
        <v>0</v>
      </c>
      <c r="M1261">
        <v>94.89</v>
      </c>
      <c r="N1261" s="35"/>
      <c r="O1261" s="35"/>
      <c r="P1261" s="34"/>
      <c r="Q1261" s="34"/>
      <c r="R1261" s="34"/>
      <c r="S1261" s="34"/>
      <c r="T1261" s="34"/>
      <c r="U1261" s="34"/>
    </row>
    <row r="1262" spans="1:21">
      <c r="A1262" t="s">
        <v>1272</v>
      </c>
      <c r="B1262" s="1">
        <v>0.77098379629629632</v>
      </c>
      <c r="C1262" s="1">
        <v>0.62159722222222225</v>
      </c>
      <c r="D1262" s="1">
        <v>6.1608796296296293E-2</v>
      </c>
      <c r="E1262" s="1">
        <v>8.7766203703703707E-2</v>
      </c>
      <c r="F1262">
        <v>39</v>
      </c>
      <c r="G1262">
        <v>666</v>
      </c>
      <c r="H1262">
        <v>89</v>
      </c>
      <c r="I1262">
        <v>5</v>
      </c>
      <c r="J1262">
        <v>0</v>
      </c>
      <c r="K1262">
        <v>0</v>
      </c>
      <c r="L1262">
        <v>0</v>
      </c>
      <c r="M1262">
        <v>94.68</v>
      </c>
      <c r="N1262" s="35"/>
      <c r="O1262" s="35"/>
      <c r="P1262" s="34"/>
      <c r="Q1262" s="34"/>
      <c r="R1262" s="34"/>
      <c r="S1262" s="34"/>
      <c r="T1262" s="34"/>
      <c r="U1262" s="34"/>
    </row>
    <row r="1263" spans="1:21">
      <c r="A1263" t="s">
        <v>1273</v>
      </c>
      <c r="B1263" s="1">
        <v>0.35031250000000003</v>
      </c>
      <c r="C1263" s="1">
        <v>0.15721064814814814</v>
      </c>
      <c r="D1263" s="1">
        <v>0.16177083333333334</v>
      </c>
      <c r="E1263" s="1">
        <v>3.1319444444444448E-2</v>
      </c>
      <c r="F1263">
        <v>29</v>
      </c>
      <c r="G1263">
        <v>495</v>
      </c>
      <c r="H1263">
        <v>215</v>
      </c>
      <c r="I1263">
        <v>20</v>
      </c>
      <c r="J1263">
        <v>0</v>
      </c>
      <c r="K1263">
        <v>0</v>
      </c>
      <c r="L1263">
        <v>0</v>
      </c>
      <c r="M1263">
        <v>91.49</v>
      </c>
      <c r="N1263" s="35"/>
      <c r="O1263" s="35"/>
      <c r="P1263" s="34"/>
      <c r="Q1263" s="34"/>
      <c r="R1263" s="34"/>
      <c r="S1263" s="34"/>
      <c r="T1263" s="34"/>
      <c r="U1263" s="34"/>
    </row>
    <row r="1264" spans="1:21">
      <c r="A1264" t="s">
        <v>1274</v>
      </c>
      <c r="B1264" s="1">
        <v>0.61042824074074076</v>
      </c>
      <c r="C1264" s="1">
        <v>0.38633101851851853</v>
      </c>
      <c r="D1264" s="1">
        <v>4.9178240740740738E-2</v>
      </c>
      <c r="E1264" s="1">
        <v>0.1749074074074074</v>
      </c>
      <c r="F1264">
        <v>91</v>
      </c>
      <c r="G1264">
        <v>286</v>
      </c>
      <c r="H1264">
        <v>115</v>
      </c>
      <c r="I1264">
        <v>4</v>
      </c>
      <c r="J1264">
        <v>0</v>
      </c>
      <c r="K1264">
        <v>0</v>
      </c>
      <c r="L1264">
        <v>0</v>
      </c>
      <c r="M1264">
        <v>96.64</v>
      </c>
      <c r="N1264" s="35"/>
      <c r="O1264" s="35"/>
      <c r="P1264" s="34"/>
      <c r="Q1264" s="34"/>
      <c r="R1264" s="34"/>
      <c r="S1264" s="34"/>
      <c r="T1264" s="34"/>
      <c r="U1264" s="34"/>
    </row>
    <row r="1265" spans="1:21">
      <c r="A1265" t="s">
        <v>1275</v>
      </c>
      <c r="B1265" s="1">
        <v>0.2974074074074074</v>
      </c>
      <c r="C1265" s="1">
        <v>0.20506944444444444</v>
      </c>
      <c r="D1265" s="1">
        <v>2.5451388888888888E-2</v>
      </c>
      <c r="E1265" s="1">
        <v>6.6875000000000004E-2</v>
      </c>
      <c r="F1265">
        <v>13</v>
      </c>
      <c r="G1265">
        <v>293</v>
      </c>
      <c r="H1265">
        <v>0</v>
      </c>
      <c r="I1265">
        <v>0</v>
      </c>
      <c r="J1265">
        <v>0</v>
      </c>
      <c r="K1265">
        <v>0</v>
      </c>
      <c r="L1265">
        <v>0</v>
      </c>
      <c r="N1265" s="35"/>
      <c r="O1265" s="35"/>
      <c r="P1265" s="34"/>
      <c r="Q1265" s="34"/>
      <c r="R1265" s="34"/>
      <c r="S1265" s="34"/>
      <c r="T1265" s="34"/>
      <c r="U1265" s="34"/>
    </row>
    <row r="1266" spans="1:21">
      <c r="A1266" t="s">
        <v>1276</v>
      </c>
      <c r="B1266" s="1">
        <v>0.51773148148148151</v>
      </c>
      <c r="C1266" s="1">
        <v>0.35375000000000001</v>
      </c>
      <c r="D1266" s="1">
        <v>6.7025462962962967E-2</v>
      </c>
      <c r="E1266" s="1">
        <v>9.6944444444444444E-2</v>
      </c>
      <c r="F1266">
        <v>50</v>
      </c>
      <c r="G1266">
        <v>662</v>
      </c>
      <c r="H1266">
        <v>686</v>
      </c>
      <c r="I1266">
        <v>7</v>
      </c>
      <c r="J1266">
        <v>0</v>
      </c>
      <c r="K1266">
        <v>0</v>
      </c>
      <c r="L1266">
        <v>0</v>
      </c>
      <c r="M1266">
        <v>98.99</v>
      </c>
      <c r="N1266" s="35"/>
      <c r="O1266" s="35"/>
      <c r="P1266" s="34"/>
      <c r="Q1266" s="34"/>
      <c r="R1266" s="34"/>
      <c r="S1266" s="34"/>
      <c r="T1266" s="34"/>
      <c r="U1266" s="34"/>
    </row>
    <row r="1267" spans="1:21">
      <c r="A1267" t="s">
        <v>1277</v>
      </c>
      <c r="B1267" s="1">
        <v>0.50572916666666667</v>
      </c>
      <c r="C1267" s="1">
        <v>0.33622685185185186</v>
      </c>
      <c r="D1267" s="1">
        <v>9.4756944444444449E-2</v>
      </c>
      <c r="E1267" s="1">
        <v>7.4733796296296298E-2</v>
      </c>
      <c r="F1267">
        <v>30</v>
      </c>
      <c r="G1267">
        <v>667</v>
      </c>
      <c r="H1267">
        <v>145</v>
      </c>
      <c r="I1267">
        <v>28</v>
      </c>
      <c r="J1267">
        <v>0</v>
      </c>
      <c r="K1267">
        <v>0</v>
      </c>
      <c r="L1267">
        <v>0</v>
      </c>
      <c r="M1267">
        <v>83.82</v>
      </c>
      <c r="N1267" s="35"/>
      <c r="O1267" s="35"/>
      <c r="P1267" s="34"/>
      <c r="Q1267" s="34"/>
      <c r="R1267" s="34"/>
      <c r="S1267" s="34"/>
      <c r="T1267" s="34"/>
      <c r="U1267" s="34"/>
    </row>
    <row r="1268" spans="1:21">
      <c r="A1268" t="s">
        <v>1278</v>
      </c>
      <c r="B1268" s="1">
        <v>0.74138888888888888</v>
      </c>
      <c r="C1268" s="1">
        <v>0.60833333333333328</v>
      </c>
      <c r="D1268" s="1">
        <v>6.025462962962963E-2</v>
      </c>
      <c r="E1268" s="1">
        <v>7.2789351851851855E-2</v>
      </c>
      <c r="F1268">
        <v>77</v>
      </c>
      <c r="G1268">
        <v>1277</v>
      </c>
      <c r="H1268">
        <v>325</v>
      </c>
      <c r="I1268">
        <v>41</v>
      </c>
      <c r="J1268">
        <v>0</v>
      </c>
      <c r="K1268">
        <v>0</v>
      </c>
      <c r="L1268">
        <v>0</v>
      </c>
      <c r="M1268">
        <v>88.8</v>
      </c>
      <c r="N1268" s="35"/>
      <c r="O1268" s="35"/>
      <c r="P1268" s="34"/>
      <c r="Q1268" s="34"/>
      <c r="R1268" s="34"/>
      <c r="S1268" s="34"/>
      <c r="T1268" s="34"/>
      <c r="U1268" s="34"/>
    </row>
    <row r="1269" spans="1:21">
      <c r="A1269" t="s">
        <v>1279</v>
      </c>
      <c r="B1269" s="1">
        <v>0</v>
      </c>
      <c r="C1269" s="1">
        <v>0</v>
      </c>
      <c r="D1269" s="1">
        <v>0</v>
      </c>
      <c r="E1269" s="1">
        <v>0</v>
      </c>
      <c r="F1269">
        <v>0</v>
      </c>
      <c r="G1269">
        <v>0</v>
      </c>
      <c r="H1269">
        <v>314</v>
      </c>
      <c r="I1269">
        <v>10</v>
      </c>
      <c r="J1269">
        <v>0</v>
      </c>
      <c r="K1269">
        <v>19.52</v>
      </c>
      <c r="L1269">
        <v>0.8</v>
      </c>
      <c r="M1269">
        <v>96.91</v>
      </c>
      <c r="N1269" s="35"/>
      <c r="O1269" s="35"/>
      <c r="P1269" s="34"/>
      <c r="Q1269" s="34"/>
      <c r="R1269" s="34"/>
      <c r="S1269" s="34"/>
      <c r="T1269" s="34"/>
      <c r="U1269" s="34"/>
    </row>
    <row r="1270" spans="1:21">
      <c r="A1270" t="s">
        <v>1280</v>
      </c>
      <c r="B1270" s="1">
        <v>0.31449074074074074</v>
      </c>
      <c r="C1270" s="1">
        <v>0.23120370370370369</v>
      </c>
      <c r="D1270" s="1">
        <v>3.7662037037037036E-2</v>
      </c>
      <c r="E1270" s="1">
        <v>4.5613425925925925E-2</v>
      </c>
      <c r="F1270">
        <v>17</v>
      </c>
      <c r="G1270">
        <v>259</v>
      </c>
      <c r="H1270">
        <v>130</v>
      </c>
      <c r="I1270">
        <v>7</v>
      </c>
      <c r="J1270">
        <v>0</v>
      </c>
      <c r="K1270">
        <v>0</v>
      </c>
      <c r="L1270">
        <v>0</v>
      </c>
      <c r="M1270">
        <v>94.89</v>
      </c>
      <c r="N1270" s="35"/>
      <c r="O1270" s="35"/>
      <c r="P1270" s="34"/>
      <c r="Q1270" s="34"/>
      <c r="R1270" s="34"/>
      <c r="S1270" s="34"/>
      <c r="T1270" s="34"/>
      <c r="U1270" s="34"/>
    </row>
    <row r="1271" spans="1:21">
      <c r="A1271" t="s">
        <v>1281</v>
      </c>
      <c r="B1271" s="1">
        <v>0.28324074074074074</v>
      </c>
      <c r="C1271" s="1">
        <v>0.23883101851851851</v>
      </c>
      <c r="D1271" s="1">
        <v>2.9652777777777778E-2</v>
      </c>
      <c r="E1271" s="1">
        <v>1.4745370370370372E-2</v>
      </c>
      <c r="F1271">
        <v>25</v>
      </c>
      <c r="G1271">
        <v>564</v>
      </c>
      <c r="H1271">
        <v>0</v>
      </c>
      <c r="I1271">
        <v>0</v>
      </c>
      <c r="J1271">
        <v>0</v>
      </c>
      <c r="K1271">
        <v>0</v>
      </c>
      <c r="L1271">
        <v>0</v>
      </c>
      <c r="N1271" s="35"/>
      <c r="O1271" s="35"/>
      <c r="P1271" s="34"/>
      <c r="Q1271" s="34"/>
      <c r="R1271" s="34"/>
      <c r="S1271" s="34"/>
      <c r="T1271" s="34"/>
      <c r="U1271" s="34"/>
    </row>
    <row r="1272" spans="1:21">
      <c r="A1272" t="s">
        <v>1282</v>
      </c>
      <c r="B1272" s="1">
        <v>0.98527777777777781</v>
      </c>
      <c r="C1272" s="1">
        <v>0.72395833333333337</v>
      </c>
      <c r="D1272" s="1">
        <v>0.16518518518518518</v>
      </c>
      <c r="E1272" s="1">
        <v>9.6111111111111105E-2</v>
      </c>
      <c r="F1272">
        <v>29</v>
      </c>
      <c r="G1272">
        <v>1006</v>
      </c>
      <c r="H1272">
        <v>211</v>
      </c>
      <c r="I1272">
        <v>3</v>
      </c>
      <c r="J1272">
        <v>0</v>
      </c>
      <c r="K1272">
        <v>0</v>
      </c>
      <c r="L1272">
        <v>0</v>
      </c>
      <c r="M1272">
        <v>98.6</v>
      </c>
      <c r="N1272" s="35"/>
      <c r="O1272" s="35"/>
      <c r="P1272" s="34"/>
      <c r="Q1272" s="34"/>
      <c r="R1272" s="34"/>
      <c r="S1272" s="34"/>
      <c r="T1272" s="34"/>
      <c r="U1272" s="34"/>
    </row>
    <row r="1273" spans="1:21">
      <c r="A1273" t="s">
        <v>1283</v>
      </c>
      <c r="B1273" s="1">
        <v>0.77835648148148151</v>
      </c>
      <c r="C1273" s="1">
        <v>0.42929398148148151</v>
      </c>
      <c r="D1273" s="1">
        <v>0.1141550925925926</v>
      </c>
      <c r="E1273" s="1">
        <v>0.23489583333333333</v>
      </c>
      <c r="F1273">
        <v>63</v>
      </c>
      <c r="G1273">
        <v>945</v>
      </c>
      <c r="H1273">
        <v>629</v>
      </c>
      <c r="I1273">
        <v>69</v>
      </c>
      <c r="J1273">
        <v>0</v>
      </c>
      <c r="K1273">
        <v>0</v>
      </c>
      <c r="L1273">
        <v>0</v>
      </c>
      <c r="M1273">
        <v>90.11</v>
      </c>
      <c r="N1273" s="35"/>
      <c r="O1273" s="35"/>
      <c r="P1273" s="34"/>
      <c r="Q1273" s="34"/>
      <c r="R1273" s="34"/>
      <c r="S1273" s="34"/>
      <c r="T1273" s="34"/>
      <c r="U1273" s="34"/>
    </row>
    <row r="1274" spans="1:21">
      <c r="A1274" t="s">
        <v>1284</v>
      </c>
      <c r="B1274" s="1">
        <v>0.36449074074074073</v>
      </c>
      <c r="C1274" s="1">
        <v>0.28333333333333333</v>
      </c>
      <c r="D1274" s="1">
        <v>7.4189814814814813E-3</v>
      </c>
      <c r="E1274" s="1">
        <v>7.3726851851851849E-2</v>
      </c>
      <c r="F1274">
        <v>63</v>
      </c>
      <c r="G1274">
        <v>797</v>
      </c>
      <c r="H1274">
        <v>1002</v>
      </c>
      <c r="I1274">
        <v>35</v>
      </c>
      <c r="J1274">
        <v>0</v>
      </c>
      <c r="K1274">
        <v>0</v>
      </c>
      <c r="L1274">
        <v>0</v>
      </c>
      <c r="M1274">
        <v>96.62</v>
      </c>
      <c r="N1274" s="35"/>
      <c r="O1274" s="35"/>
      <c r="P1274" s="34"/>
      <c r="Q1274" s="34"/>
      <c r="R1274" s="34"/>
      <c r="S1274" s="34"/>
      <c r="T1274" s="34"/>
      <c r="U1274" s="34"/>
    </row>
    <row r="1275" spans="1:21">
      <c r="A1275" t="s">
        <v>1285</v>
      </c>
      <c r="B1275" s="1">
        <v>0.29216435185185186</v>
      </c>
      <c r="C1275" s="1">
        <v>0.20061342592592593</v>
      </c>
      <c r="D1275" s="1">
        <v>7.149305555555556E-2</v>
      </c>
      <c r="E1275" s="1">
        <v>2.0046296296296295E-2</v>
      </c>
      <c r="F1275">
        <v>28</v>
      </c>
      <c r="G1275">
        <v>803</v>
      </c>
      <c r="H1275">
        <v>942</v>
      </c>
      <c r="I1275">
        <v>0</v>
      </c>
      <c r="J1275">
        <v>15.22</v>
      </c>
      <c r="K1275">
        <v>18.11</v>
      </c>
      <c r="L1275">
        <v>0</v>
      </c>
      <c r="M1275">
        <v>100</v>
      </c>
      <c r="N1275" s="35"/>
      <c r="O1275" s="35"/>
      <c r="P1275" s="34"/>
      <c r="Q1275" s="34"/>
      <c r="R1275" s="34"/>
      <c r="S1275" s="34"/>
      <c r="T1275" s="34"/>
      <c r="U1275" s="34"/>
    </row>
    <row r="1276" spans="1:21">
      <c r="A1276" t="s">
        <v>1286</v>
      </c>
      <c r="B1276" s="10">
        <v>1.0352083333333333</v>
      </c>
      <c r="C1276" s="1">
        <v>0.57780092592592591</v>
      </c>
      <c r="D1276" s="1">
        <v>0.4352314814814815</v>
      </c>
      <c r="E1276" s="1">
        <v>2.2164351851851852E-2</v>
      </c>
      <c r="F1276">
        <v>28</v>
      </c>
      <c r="G1276">
        <v>458</v>
      </c>
      <c r="H1276">
        <v>99</v>
      </c>
      <c r="I1276">
        <v>10</v>
      </c>
      <c r="J1276">
        <v>0</v>
      </c>
      <c r="K1276">
        <v>0</v>
      </c>
      <c r="L1276">
        <v>0</v>
      </c>
      <c r="M1276">
        <v>90.83</v>
      </c>
      <c r="N1276" s="35"/>
      <c r="O1276" s="35"/>
      <c r="P1276" s="34"/>
      <c r="Q1276" s="34"/>
      <c r="R1276" s="34"/>
      <c r="S1276" s="34"/>
      <c r="T1276" s="34"/>
      <c r="U1276" s="34"/>
    </row>
    <row r="1277" spans="1:21">
      <c r="A1277" t="s">
        <v>1287</v>
      </c>
      <c r="B1277" s="1">
        <v>0.10525462962962963</v>
      </c>
      <c r="C1277" s="1">
        <v>8.6400462962962957E-2</v>
      </c>
      <c r="D1277" s="1">
        <v>1.2708333333333334E-2</v>
      </c>
      <c r="E1277" s="1">
        <v>6.1342592592592594E-3</v>
      </c>
      <c r="F1277">
        <v>71</v>
      </c>
      <c r="G1277">
        <v>433</v>
      </c>
      <c r="H1277">
        <v>724</v>
      </c>
      <c r="I1277">
        <v>97</v>
      </c>
      <c r="J1277">
        <v>0</v>
      </c>
      <c r="K1277">
        <v>0</v>
      </c>
      <c r="L1277">
        <v>0</v>
      </c>
      <c r="M1277">
        <v>88.19</v>
      </c>
      <c r="N1277" s="35"/>
      <c r="O1277" s="35"/>
      <c r="P1277" s="34"/>
      <c r="Q1277" s="34"/>
      <c r="R1277" s="34"/>
      <c r="S1277" s="34"/>
      <c r="T1277" s="34"/>
      <c r="U1277" s="34"/>
    </row>
    <row r="1278" spans="1:21">
      <c r="A1278" t="s">
        <v>1288</v>
      </c>
      <c r="B1278" s="1">
        <v>0.36918981481481478</v>
      </c>
      <c r="C1278" s="1">
        <v>0.17577546296296298</v>
      </c>
      <c r="D1278" s="1">
        <v>0.11923611111111111</v>
      </c>
      <c r="E1278" s="1">
        <v>7.4166666666666659E-2</v>
      </c>
      <c r="F1278">
        <v>41</v>
      </c>
      <c r="G1278">
        <v>316</v>
      </c>
      <c r="H1278">
        <v>225</v>
      </c>
      <c r="I1278">
        <v>3</v>
      </c>
      <c r="J1278">
        <v>0</v>
      </c>
      <c r="K1278">
        <v>0</v>
      </c>
      <c r="L1278">
        <v>0</v>
      </c>
      <c r="M1278">
        <v>98.68</v>
      </c>
      <c r="N1278" s="35"/>
      <c r="O1278" s="35"/>
      <c r="P1278" s="34"/>
      <c r="Q1278" s="34"/>
      <c r="R1278" s="34"/>
      <c r="S1278" s="34"/>
      <c r="T1278" s="34"/>
      <c r="U1278" s="34"/>
    </row>
    <row r="1279" spans="1:21">
      <c r="A1279" t="s">
        <v>1289</v>
      </c>
      <c r="B1279" s="1">
        <v>0.28555555555555556</v>
      </c>
      <c r="C1279" s="1">
        <v>0.23765046296296297</v>
      </c>
      <c r="D1279" s="1">
        <v>2.9386574074074075E-2</v>
      </c>
      <c r="E1279" s="1">
        <v>1.8506944444444444E-2</v>
      </c>
      <c r="F1279">
        <v>102</v>
      </c>
      <c r="G1279">
        <v>442</v>
      </c>
      <c r="H1279">
        <v>0</v>
      </c>
      <c r="I1279">
        <v>0</v>
      </c>
      <c r="J1279">
        <v>0</v>
      </c>
      <c r="K1279">
        <v>0</v>
      </c>
      <c r="L1279">
        <v>0</v>
      </c>
      <c r="N1279" s="35"/>
      <c r="O1279" s="35"/>
      <c r="P1279" s="34"/>
      <c r="Q1279" s="34"/>
      <c r="R1279" s="34"/>
      <c r="S1279" s="34"/>
      <c r="T1279" s="34"/>
      <c r="U1279" s="34"/>
    </row>
    <row r="1280" spans="1:21">
      <c r="A1280" t="s">
        <v>1290</v>
      </c>
      <c r="B1280" s="1">
        <v>0.48082175925925924</v>
      </c>
      <c r="C1280" s="1">
        <v>0.2242476851851852</v>
      </c>
      <c r="D1280" s="1">
        <v>0.20070601851851852</v>
      </c>
      <c r="E1280" s="1">
        <v>5.5856481481481479E-2</v>
      </c>
      <c r="F1280">
        <v>36</v>
      </c>
      <c r="G1280">
        <v>521</v>
      </c>
      <c r="H1280">
        <v>311</v>
      </c>
      <c r="I1280">
        <v>28</v>
      </c>
      <c r="J1280">
        <v>0</v>
      </c>
      <c r="K1280">
        <v>0</v>
      </c>
      <c r="L1280">
        <v>0</v>
      </c>
      <c r="M1280">
        <v>91.74</v>
      </c>
      <c r="N1280" s="35"/>
      <c r="O1280" s="35"/>
      <c r="P1280" s="34"/>
      <c r="Q1280" s="34"/>
      <c r="R1280" s="34"/>
      <c r="S1280" s="34"/>
      <c r="T1280" s="34"/>
      <c r="U1280" s="34"/>
    </row>
    <row r="1281" spans="1:21">
      <c r="A1281" t="s">
        <v>1291</v>
      </c>
      <c r="B1281" s="1">
        <v>0</v>
      </c>
      <c r="C1281" s="1">
        <v>0</v>
      </c>
      <c r="D1281" s="1">
        <v>0</v>
      </c>
      <c r="E1281" s="1">
        <v>0</v>
      </c>
      <c r="F1281">
        <v>0</v>
      </c>
      <c r="G1281">
        <v>0</v>
      </c>
      <c r="H1281">
        <v>143</v>
      </c>
      <c r="I1281">
        <v>5</v>
      </c>
      <c r="J1281">
        <v>0</v>
      </c>
      <c r="K1281">
        <v>0</v>
      </c>
      <c r="L1281">
        <v>0</v>
      </c>
      <c r="M1281">
        <v>96.62</v>
      </c>
      <c r="N1281" s="35"/>
      <c r="O1281" s="35"/>
      <c r="P1281" s="34"/>
      <c r="Q1281" s="34"/>
      <c r="R1281" s="34"/>
      <c r="S1281" s="34"/>
      <c r="T1281" s="34"/>
      <c r="U1281" s="34"/>
    </row>
    <row r="1282" spans="1:21">
      <c r="A1282" t="s">
        <v>1292</v>
      </c>
      <c r="B1282" s="1">
        <v>0.47690972222222222</v>
      </c>
      <c r="C1282" s="1">
        <v>0.38858796296296294</v>
      </c>
      <c r="D1282" s="1">
        <v>5.3831018518518514E-2</v>
      </c>
      <c r="E1282" s="1">
        <v>3.4479166666666665E-2</v>
      </c>
      <c r="F1282">
        <v>39</v>
      </c>
      <c r="G1282">
        <v>450</v>
      </c>
      <c r="H1282">
        <v>250</v>
      </c>
      <c r="I1282">
        <v>53</v>
      </c>
      <c r="J1282">
        <v>0</v>
      </c>
      <c r="K1282">
        <v>0</v>
      </c>
      <c r="L1282">
        <v>0</v>
      </c>
      <c r="M1282">
        <v>82.51</v>
      </c>
      <c r="N1282" s="35"/>
      <c r="O1282" s="35"/>
      <c r="P1282" s="34"/>
      <c r="Q1282" s="34"/>
      <c r="R1282" s="34"/>
      <c r="S1282" s="34"/>
      <c r="T1282" s="34"/>
      <c r="U1282" s="34"/>
    </row>
    <row r="1283" spans="1:21">
      <c r="A1283" t="s">
        <v>1293</v>
      </c>
      <c r="B1283" s="1">
        <v>0.42964120370370368</v>
      </c>
      <c r="C1283" s="1">
        <v>0.35313657407407412</v>
      </c>
      <c r="D1283" s="1">
        <v>3.9953703703703707E-2</v>
      </c>
      <c r="E1283" s="1">
        <v>3.6550925925925924E-2</v>
      </c>
      <c r="F1283">
        <v>133</v>
      </c>
      <c r="G1283">
        <v>381</v>
      </c>
      <c r="H1283">
        <v>184</v>
      </c>
      <c r="I1283">
        <v>7</v>
      </c>
      <c r="J1283">
        <v>0</v>
      </c>
      <c r="K1283">
        <v>0</v>
      </c>
      <c r="L1283">
        <v>0</v>
      </c>
      <c r="M1283">
        <v>96.34</v>
      </c>
      <c r="N1283" s="35"/>
      <c r="O1283" s="35"/>
      <c r="P1283" s="34"/>
      <c r="Q1283" s="34"/>
      <c r="R1283" s="34"/>
      <c r="S1283" s="34"/>
      <c r="T1283" s="34"/>
      <c r="U1283" s="34"/>
    </row>
    <row r="1284" spans="1:21">
      <c r="A1284" t="s">
        <v>1294</v>
      </c>
      <c r="B1284" s="1">
        <v>0.84664351851851849</v>
      </c>
      <c r="C1284" s="1">
        <v>0.42180555555555554</v>
      </c>
      <c r="D1284" s="1">
        <v>0.19550925925925924</v>
      </c>
      <c r="E1284" s="1">
        <v>0.22931712962962961</v>
      </c>
      <c r="F1284">
        <v>65</v>
      </c>
      <c r="G1284">
        <v>1198</v>
      </c>
      <c r="H1284">
        <v>309</v>
      </c>
      <c r="I1284">
        <v>37</v>
      </c>
      <c r="J1284">
        <v>0</v>
      </c>
      <c r="K1284">
        <v>0</v>
      </c>
      <c r="L1284">
        <v>0</v>
      </c>
      <c r="M1284">
        <v>89.31</v>
      </c>
      <c r="N1284" s="35"/>
      <c r="O1284" s="35"/>
      <c r="P1284" s="34"/>
      <c r="Q1284" s="34"/>
      <c r="R1284" s="34"/>
      <c r="S1284" s="34"/>
      <c r="T1284" s="34"/>
      <c r="U1284" s="34"/>
    </row>
    <row r="1285" spans="1:21">
      <c r="A1285" t="s">
        <v>1295</v>
      </c>
      <c r="B1285" s="1">
        <v>0.10214120370370371</v>
      </c>
      <c r="C1285" s="1">
        <v>4.0810185185185185E-2</v>
      </c>
      <c r="D1285" s="1">
        <v>5.9444444444444446E-2</v>
      </c>
      <c r="E1285" s="1">
        <v>1.8750000000000001E-3</v>
      </c>
      <c r="F1285">
        <v>24</v>
      </c>
      <c r="G1285">
        <v>174</v>
      </c>
      <c r="H1285">
        <v>364</v>
      </c>
      <c r="I1285">
        <v>18</v>
      </c>
      <c r="J1285">
        <v>0</v>
      </c>
      <c r="K1285">
        <v>0</v>
      </c>
      <c r="L1285">
        <v>0</v>
      </c>
      <c r="M1285">
        <v>95.29</v>
      </c>
      <c r="N1285" s="35"/>
      <c r="O1285" s="35"/>
      <c r="P1285" s="34"/>
      <c r="Q1285" s="34"/>
      <c r="R1285" s="34"/>
      <c r="S1285" s="34"/>
      <c r="T1285" s="34"/>
      <c r="U1285" s="34"/>
    </row>
    <row r="1286" spans="1:21">
      <c r="A1286" t="s">
        <v>1296</v>
      </c>
      <c r="B1286" s="1">
        <v>0.52281250000000001</v>
      </c>
      <c r="C1286" s="1">
        <v>0.34021990740740743</v>
      </c>
      <c r="D1286" s="1">
        <v>0.10311342592592593</v>
      </c>
      <c r="E1286" s="1">
        <v>7.946759259259259E-2</v>
      </c>
      <c r="F1286">
        <v>51</v>
      </c>
      <c r="G1286">
        <v>619</v>
      </c>
      <c r="H1286">
        <v>466</v>
      </c>
      <c r="I1286">
        <v>26</v>
      </c>
      <c r="J1286">
        <v>0</v>
      </c>
      <c r="K1286">
        <v>0</v>
      </c>
      <c r="L1286">
        <v>0</v>
      </c>
      <c r="M1286">
        <v>94.72</v>
      </c>
      <c r="N1286" s="35"/>
      <c r="O1286" s="35"/>
      <c r="P1286" s="34"/>
      <c r="Q1286" s="34"/>
      <c r="R1286" s="34"/>
      <c r="S1286" s="34"/>
      <c r="T1286" s="34"/>
      <c r="U1286" s="34"/>
    </row>
    <row r="1287" spans="1:21">
      <c r="A1287" t="s">
        <v>1297</v>
      </c>
      <c r="B1287" s="1">
        <v>0.34627314814814819</v>
      </c>
      <c r="C1287" s="1">
        <v>0.25707175925925924</v>
      </c>
      <c r="D1287" s="1">
        <v>6.475694444444445E-2</v>
      </c>
      <c r="E1287" s="1">
        <v>2.4432870370370369E-2</v>
      </c>
      <c r="F1287">
        <v>104</v>
      </c>
      <c r="G1287">
        <v>485</v>
      </c>
      <c r="H1287">
        <v>0</v>
      </c>
      <c r="I1287">
        <v>0</v>
      </c>
      <c r="J1287">
        <v>0</v>
      </c>
      <c r="K1287">
        <v>0</v>
      </c>
      <c r="L1287">
        <v>0</v>
      </c>
      <c r="N1287" s="35"/>
      <c r="O1287" s="35"/>
      <c r="P1287" s="34"/>
      <c r="Q1287" s="34"/>
      <c r="R1287" s="34"/>
      <c r="S1287" s="34"/>
      <c r="T1287" s="34"/>
      <c r="U1287" s="34"/>
    </row>
    <row r="1288" spans="1:21">
      <c r="A1288" t="s">
        <v>1298</v>
      </c>
      <c r="B1288" s="1">
        <v>0.26421296296296298</v>
      </c>
      <c r="C1288" s="1">
        <v>0.18063657407407407</v>
      </c>
      <c r="D1288" s="1">
        <v>5.9687500000000004E-2</v>
      </c>
      <c r="E1288" s="1">
        <v>2.3877314814814813E-2</v>
      </c>
      <c r="F1288">
        <v>26</v>
      </c>
      <c r="G1288">
        <v>434</v>
      </c>
      <c r="H1288">
        <v>559</v>
      </c>
      <c r="I1288">
        <v>140</v>
      </c>
      <c r="J1288">
        <v>0</v>
      </c>
      <c r="K1288">
        <v>0</v>
      </c>
      <c r="L1288">
        <v>0</v>
      </c>
      <c r="M1288">
        <v>79.97</v>
      </c>
      <c r="N1288" s="35"/>
      <c r="O1288" s="35"/>
      <c r="P1288" s="34"/>
      <c r="Q1288" s="34"/>
      <c r="R1288" s="34"/>
      <c r="S1288" s="34"/>
      <c r="T1288" s="34"/>
      <c r="U1288" s="34"/>
    </row>
    <row r="1289" spans="1:21">
      <c r="A1289" t="s">
        <v>1299</v>
      </c>
      <c r="B1289" s="1">
        <v>1.0104166666666668E-2</v>
      </c>
      <c r="C1289" s="1">
        <v>8.6921296296296312E-3</v>
      </c>
      <c r="D1289" s="1">
        <v>1.0648148148148147E-3</v>
      </c>
      <c r="E1289" s="1">
        <v>3.3564814814814812E-4</v>
      </c>
      <c r="F1289">
        <v>20</v>
      </c>
      <c r="G1289">
        <v>34</v>
      </c>
      <c r="H1289">
        <v>741</v>
      </c>
      <c r="I1289">
        <v>40</v>
      </c>
      <c r="J1289">
        <v>0</v>
      </c>
      <c r="K1289">
        <v>0</v>
      </c>
      <c r="L1289">
        <v>0</v>
      </c>
      <c r="M1289">
        <v>94.88</v>
      </c>
      <c r="N1289" s="35"/>
      <c r="O1289" s="35"/>
      <c r="P1289" s="34"/>
      <c r="Q1289" s="34"/>
      <c r="R1289" s="34"/>
      <c r="S1289" s="34"/>
      <c r="T1289" s="34"/>
      <c r="U1289" s="34"/>
    </row>
    <row r="1290" spans="1:21">
      <c r="A1290" t="s">
        <v>1300</v>
      </c>
      <c r="B1290" s="1">
        <v>0.45098379629629631</v>
      </c>
      <c r="C1290" s="1">
        <v>0.21180555555555555</v>
      </c>
      <c r="D1290" s="1">
        <v>0.11140046296296297</v>
      </c>
      <c r="E1290" s="1">
        <v>0.1277662037037037</v>
      </c>
      <c r="F1290">
        <v>88</v>
      </c>
      <c r="G1290">
        <v>684</v>
      </c>
      <c r="H1290">
        <v>500</v>
      </c>
      <c r="I1290">
        <v>219</v>
      </c>
      <c r="J1290">
        <v>0</v>
      </c>
      <c r="K1290">
        <v>0</v>
      </c>
      <c r="L1290">
        <v>0</v>
      </c>
      <c r="M1290">
        <v>69.540000000000006</v>
      </c>
      <c r="N1290" s="35"/>
      <c r="O1290" s="35"/>
      <c r="P1290" s="34"/>
      <c r="Q1290" s="34"/>
      <c r="R1290" s="34"/>
      <c r="S1290" s="34"/>
      <c r="T1290" s="34"/>
      <c r="U1290" s="34"/>
    </row>
    <row r="1291" spans="1:21">
      <c r="A1291" t="s">
        <v>1301</v>
      </c>
      <c r="B1291" s="1">
        <v>5.1273148148148146E-3</v>
      </c>
      <c r="C1291" s="1">
        <v>4.9305555555555552E-3</v>
      </c>
      <c r="D1291" s="1">
        <v>0</v>
      </c>
      <c r="E1291" s="1">
        <v>1.8518518518518518E-4</v>
      </c>
      <c r="F1291">
        <v>1</v>
      </c>
      <c r="G1291">
        <v>2</v>
      </c>
      <c r="H1291">
        <v>0</v>
      </c>
      <c r="I1291">
        <v>0</v>
      </c>
      <c r="J1291">
        <v>0.32</v>
      </c>
      <c r="K1291">
        <v>0</v>
      </c>
      <c r="L1291">
        <v>0</v>
      </c>
      <c r="N1291" s="35"/>
      <c r="O1291" s="35"/>
      <c r="P1291" s="34"/>
      <c r="Q1291" s="34"/>
      <c r="R1291" s="34"/>
      <c r="S1291" s="34"/>
      <c r="T1291" s="34"/>
      <c r="U1291" s="34"/>
    </row>
    <row r="1292" spans="1:21">
      <c r="A1292" t="s">
        <v>1302</v>
      </c>
      <c r="B1292" s="1">
        <v>0.3538310185185185</v>
      </c>
      <c r="C1292" s="1">
        <v>0.19678240740740741</v>
      </c>
      <c r="D1292" s="1">
        <v>0.13451388888888891</v>
      </c>
      <c r="E1292" s="1">
        <v>2.2523148148148143E-2</v>
      </c>
      <c r="F1292">
        <v>65</v>
      </c>
      <c r="G1292">
        <v>810</v>
      </c>
      <c r="H1292">
        <v>0</v>
      </c>
      <c r="I1292">
        <v>0</v>
      </c>
      <c r="J1292">
        <v>0</v>
      </c>
      <c r="K1292">
        <v>0</v>
      </c>
      <c r="L1292">
        <v>0</v>
      </c>
      <c r="N1292" s="35"/>
      <c r="O1292" s="35"/>
      <c r="P1292" s="34"/>
      <c r="Q1292" s="34"/>
      <c r="R1292" s="34"/>
      <c r="S1292" s="34"/>
      <c r="T1292" s="34"/>
      <c r="U1292" s="34"/>
    </row>
    <row r="1293" spans="1:21">
      <c r="A1293" t="s">
        <v>1303</v>
      </c>
      <c r="B1293" s="1">
        <v>0.30821759259259257</v>
      </c>
      <c r="C1293" s="1">
        <v>0.13851851851851851</v>
      </c>
      <c r="D1293" s="1">
        <v>0.15241898148148147</v>
      </c>
      <c r="E1293" s="1">
        <v>1.726851851851852E-2</v>
      </c>
      <c r="F1293">
        <v>72</v>
      </c>
      <c r="G1293">
        <v>386</v>
      </c>
      <c r="H1293">
        <v>0</v>
      </c>
      <c r="I1293">
        <v>0</v>
      </c>
      <c r="J1293">
        <v>0</v>
      </c>
      <c r="K1293">
        <v>0</v>
      </c>
      <c r="L1293">
        <v>0</v>
      </c>
      <c r="N1293" s="35"/>
      <c r="O1293" s="35"/>
      <c r="P1293" s="34"/>
      <c r="Q1293" s="34"/>
      <c r="R1293" s="34"/>
      <c r="S1293" s="34"/>
      <c r="T1293" s="34"/>
      <c r="U1293" s="34"/>
    </row>
    <row r="1294" spans="1:21">
      <c r="A1294" t="s">
        <v>1304</v>
      </c>
      <c r="B1294" s="1">
        <v>0.1713888888888889</v>
      </c>
      <c r="C1294" s="1">
        <v>0.13140046296296296</v>
      </c>
      <c r="D1294" s="1">
        <v>2.2789351851851852E-2</v>
      </c>
      <c r="E1294" s="1">
        <v>1.7187499999999998E-2</v>
      </c>
      <c r="F1294">
        <v>19</v>
      </c>
      <c r="G1294">
        <v>242</v>
      </c>
      <c r="H1294">
        <v>476</v>
      </c>
      <c r="I1294">
        <v>15</v>
      </c>
      <c r="J1294">
        <v>0</v>
      </c>
      <c r="K1294">
        <v>0</v>
      </c>
      <c r="L1294">
        <v>0</v>
      </c>
      <c r="M1294">
        <v>96.95</v>
      </c>
      <c r="N1294" s="35"/>
      <c r="O1294" s="35"/>
      <c r="P1294" s="34"/>
      <c r="Q1294" s="34"/>
      <c r="R1294" s="34"/>
      <c r="S1294" s="34"/>
      <c r="T1294" s="34"/>
      <c r="U1294" s="34"/>
    </row>
    <row r="1295" spans="1:21">
      <c r="A1295" t="s">
        <v>1305</v>
      </c>
      <c r="B1295" s="1">
        <v>0.53525462962962966</v>
      </c>
      <c r="C1295" s="1">
        <v>0.31615740740740739</v>
      </c>
      <c r="D1295" s="1">
        <v>8.8842592592592584E-2</v>
      </c>
      <c r="E1295" s="1">
        <v>0.13024305555555557</v>
      </c>
      <c r="F1295">
        <v>26</v>
      </c>
      <c r="G1295">
        <v>534</v>
      </c>
      <c r="H1295">
        <v>146</v>
      </c>
      <c r="I1295">
        <v>3</v>
      </c>
      <c r="J1295">
        <v>0</v>
      </c>
      <c r="K1295">
        <v>0</v>
      </c>
      <c r="L1295">
        <v>0</v>
      </c>
      <c r="M1295">
        <v>97.99</v>
      </c>
      <c r="N1295" s="35"/>
      <c r="O1295" s="35"/>
      <c r="P1295" s="34"/>
      <c r="Q1295" s="34"/>
      <c r="R1295" s="34"/>
      <c r="S1295" s="34"/>
      <c r="T1295" s="34"/>
      <c r="U1295" s="34"/>
    </row>
    <row r="1296" spans="1:21">
      <c r="A1296" t="s">
        <v>1306</v>
      </c>
      <c r="B1296" s="1">
        <v>1.255787037037037E-2</v>
      </c>
      <c r="C1296" s="1">
        <v>7.4421296296296293E-3</v>
      </c>
      <c r="D1296" s="1">
        <v>5.115740740740741E-3</v>
      </c>
      <c r="E1296" s="1">
        <v>0</v>
      </c>
      <c r="F1296">
        <v>7</v>
      </c>
      <c r="G1296">
        <v>20</v>
      </c>
      <c r="H1296">
        <v>329</v>
      </c>
      <c r="I1296">
        <v>24</v>
      </c>
      <c r="J1296">
        <v>0</v>
      </c>
      <c r="K1296">
        <v>0</v>
      </c>
      <c r="L1296">
        <v>0</v>
      </c>
      <c r="M1296">
        <v>93.2</v>
      </c>
      <c r="N1296" s="35"/>
      <c r="O1296" s="35"/>
      <c r="P1296" s="34"/>
      <c r="Q1296" s="34"/>
      <c r="R1296" s="34"/>
      <c r="S1296" s="34"/>
      <c r="T1296" s="34"/>
      <c r="U1296" s="34"/>
    </row>
    <row r="1297" spans="1:21">
      <c r="A1297" t="s">
        <v>1307</v>
      </c>
      <c r="B1297" s="1">
        <v>0.30596064814814816</v>
      </c>
      <c r="C1297" s="1">
        <v>0.28335648148148146</v>
      </c>
      <c r="D1297" s="1">
        <v>1.8912037037037036E-2</v>
      </c>
      <c r="E1297" s="1">
        <v>3.6689814814814814E-3</v>
      </c>
      <c r="F1297">
        <v>131</v>
      </c>
      <c r="G1297">
        <v>1807</v>
      </c>
      <c r="H1297">
        <v>1799</v>
      </c>
      <c r="I1297">
        <v>8</v>
      </c>
      <c r="J1297">
        <v>0</v>
      </c>
      <c r="K1297">
        <v>0</v>
      </c>
      <c r="L1297">
        <v>0</v>
      </c>
      <c r="M1297">
        <v>99.56</v>
      </c>
      <c r="N1297" s="35"/>
      <c r="O1297" s="35"/>
      <c r="P1297" s="34"/>
      <c r="Q1297" s="34"/>
      <c r="R1297" s="34"/>
      <c r="S1297" s="34"/>
      <c r="T1297" s="34"/>
      <c r="U1297" s="34"/>
    </row>
    <row r="1298" spans="1:21">
      <c r="A1298" t="s">
        <v>1308</v>
      </c>
      <c r="B1298" s="1">
        <v>2.1412037037037038E-3</v>
      </c>
      <c r="C1298" s="1">
        <v>8.6805555555555551E-4</v>
      </c>
      <c r="D1298" s="1">
        <v>0</v>
      </c>
      <c r="E1298" s="1">
        <v>1.261574074074074E-3</v>
      </c>
      <c r="F1298">
        <v>1</v>
      </c>
      <c r="G1298">
        <v>1</v>
      </c>
      <c r="H1298">
        <v>8</v>
      </c>
      <c r="I1298">
        <v>0</v>
      </c>
      <c r="J1298">
        <v>0</v>
      </c>
      <c r="K1298">
        <v>0</v>
      </c>
      <c r="L1298">
        <v>0</v>
      </c>
      <c r="M1298">
        <v>100</v>
      </c>
      <c r="N1298" s="35"/>
      <c r="O1298" s="35"/>
      <c r="P1298" s="34"/>
      <c r="Q1298" s="34"/>
      <c r="R1298" s="34"/>
      <c r="S1298" s="34"/>
      <c r="T1298" s="34"/>
      <c r="U1298" s="34"/>
    </row>
    <row r="1299" spans="1:21">
      <c r="A1299" t="s">
        <v>1309</v>
      </c>
      <c r="B1299" s="1">
        <v>0.33209490740740738</v>
      </c>
      <c r="C1299" s="1">
        <v>0.30387731481481478</v>
      </c>
      <c r="D1299" s="1">
        <v>1.5740740740740743E-2</v>
      </c>
      <c r="E1299" s="1">
        <v>1.2465277777777777E-2</v>
      </c>
      <c r="F1299">
        <v>85</v>
      </c>
      <c r="G1299">
        <v>1172</v>
      </c>
      <c r="H1299">
        <v>581</v>
      </c>
      <c r="I1299">
        <v>82</v>
      </c>
      <c r="J1299">
        <v>0</v>
      </c>
      <c r="K1299">
        <v>0</v>
      </c>
      <c r="L1299">
        <v>0</v>
      </c>
      <c r="M1299">
        <v>87.63</v>
      </c>
      <c r="N1299" s="35"/>
      <c r="O1299" s="35"/>
      <c r="P1299" s="34"/>
      <c r="Q1299" s="34"/>
      <c r="R1299" s="34"/>
      <c r="S1299" s="34"/>
      <c r="T1299" s="34"/>
      <c r="U1299" s="34"/>
    </row>
    <row r="1300" spans="1:21">
      <c r="A1300" t="s">
        <v>1310</v>
      </c>
      <c r="B1300" s="1">
        <v>0.36332175925925925</v>
      </c>
      <c r="C1300" s="1">
        <v>0.2429050925925926</v>
      </c>
      <c r="D1300" s="1">
        <v>3.8715277777777779E-2</v>
      </c>
      <c r="E1300" s="1">
        <v>8.1689814814814812E-2</v>
      </c>
      <c r="F1300">
        <v>96</v>
      </c>
      <c r="G1300">
        <v>290</v>
      </c>
      <c r="H1300">
        <v>0</v>
      </c>
      <c r="I1300">
        <v>0</v>
      </c>
      <c r="J1300">
        <v>0</v>
      </c>
      <c r="K1300">
        <v>0</v>
      </c>
      <c r="L1300">
        <v>0</v>
      </c>
      <c r="N1300" s="35"/>
      <c r="O1300" s="35"/>
      <c r="P1300" s="34"/>
      <c r="Q1300" s="34"/>
      <c r="R1300" s="34"/>
      <c r="S1300" s="34"/>
      <c r="T1300" s="34"/>
      <c r="U1300" s="34"/>
    </row>
    <row r="1301" spans="1:21">
      <c r="A1301" t="s">
        <v>1311</v>
      </c>
      <c r="B1301" s="1">
        <v>0.66516203703703702</v>
      </c>
      <c r="C1301" s="1">
        <v>0.4470486111111111</v>
      </c>
      <c r="D1301" s="1">
        <v>0.19800925925925927</v>
      </c>
      <c r="E1301" s="1">
        <v>2.0104166666666666E-2</v>
      </c>
      <c r="F1301">
        <v>87</v>
      </c>
      <c r="G1301">
        <v>966</v>
      </c>
      <c r="H1301">
        <v>854</v>
      </c>
      <c r="I1301">
        <v>127</v>
      </c>
      <c r="J1301">
        <v>0</v>
      </c>
      <c r="K1301">
        <v>0</v>
      </c>
      <c r="L1301">
        <v>0</v>
      </c>
      <c r="M1301">
        <v>87.05</v>
      </c>
      <c r="N1301" s="35"/>
      <c r="O1301" s="35"/>
      <c r="P1301" s="34"/>
      <c r="Q1301" s="34"/>
      <c r="R1301" s="34"/>
      <c r="S1301" s="34"/>
      <c r="T1301" s="34"/>
      <c r="U1301" s="34"/>
    </row>
    <row r="1302" spans="1:21">
      <c r="A1302" t="s">
        <v>1312</v>
      </c>
      <c r="B1302" s="1">
        <v>0.66494212962962962</v>
      </c>
      <c r="C1302" s="1">
        <v>0.45870370370370367</v>
      </c>
      <c r="D1302" s="1">
        <v>0.16284722222222223</v>
      </c>
      <c r="E1302" s="1">
        <v>4.3379629629629629E-2</v>
      </c>
      <c r="F1302">
        <v>43</v>
      </c>
      <c r="G1302">
        <v>838</v>
      </c>
      <c r="H1302">
        <v>255</v>
      </c>
      <c r="I1302">
        <v>13</v>
      </c>
      <c r="J1302">
        <v>0</v>
      </c>
      <c r="K1302">
        <v>0</v>
      </c>
      <c r="L1302">
        <v>0</v>
      </c>
      <c r="M1302">
        <v>95.15</v>
      </c>
      <c r="N1302" s="35"/>
      <c r="O1302" s="35"/>
      <c r="P1302" s="34"/>
      <c r="Q1302" s="34"/>
      <c r="R1302" s="34"/>
      <c r="S1302" s="34"/>
      <c r="T1302" s="34"/>
      <c r="U1302" s="34"/>
    </row>
    <row r="1303" spans="1:21">
      <c r="A1303" t="s">
        <v>1313</v>
      </c>
      <c r="B1303" s="1">
        <v>0.12736111111111112</v>
      </c>
      <c r="C1303" s="1">
        <v>6.1458333333333337E-2</v>
      </c>
      <c r="D1303" s="1">
        <v>2.9166666666666668E-3</v>
      </c>
      <c r="E1303" s="1">
        <v>6.2962962962962957E-2</v>
      </c>
      <c r="F1303">
        <v>19</v>
      </c>
      <c r="G1303">
        <v>41</v>
      </c>
      <c r="H1303">
        <v>0</v>
      </c>
      <c r="I1303">
        <v>0</v>
      </c>
      <c r="J1303">
        <v>0</v>
      </c>
      <c r="K1303">
        <v>0</v>
      </c>
      <c r="L1303">
        <v>0</v>
      </c>
      <c r="N1303" s="35"/>
      <c r="O1303" s="35"/>
      <c r="P1303" s="34"/>
      <c r="Q1303" s="34"/>
      <c r="R1303" s="34"/>
      <c r="S1303" s="34"/>
      <c r="T1303" s="34"/>
      <c r="U1303" s="34"/>
    </row>
    <row r="1304" spans="1:21">
      <c r="A1304" t="s">
        <v>1314</v>
      </c>
      <c r="B1304" s="1">
        <v>0.50432870370370375</v>
      </c>
      <c r="C1304" s="1">
        <v>0.31574074074074071</v>
      </c>
      <c r="D1304" s="1">
        <v>0.13747685185185185</v>
      </c>
      <c r="E1304" s="1">
        <v>5.1111111111111107E-2</v>
      </c>
      <c r="F1304">
        <v>48</v>
      </c>
      <c r="G1304">
        <v>436</v>
      </c>
      <c r="H1304">
        <v>609</v>
      </c>
      <c r="I1304">
        <v>91</v>
      </c>
      <c r="J1304">
        <v>0</v>
      </c>
      <c r="K1304">
        <v>0</v>
      </c>
      <c r="L1304">
        <v>0</v>
      </c>
      <c r="M1304">
        <v>87</v>
      </c>
      <c r="N1304" s="35"/>
      <c r="O1304" s="35"/>
      <c r="P1304" s="34"/>
      <c r="Q1304" s="34"/>
      <c r="R1304" s="34"/>
      <c r="S1304" s="34"/>
      <c r="T1304" s="34"/>
      <c r="U1304" s="34"/>
    </row>
    <row r="1305" spans="1:21">
      <c r="A1305" t="s">
        <v>1315</v>
      </c>
      <c r="B1305" s="1">
        <v>0</v>
      </c>
      <c r="C1305" s="1">
        <v>0</v>
      </c>
      <c r="D1305" s="1">
        <v>0</v>
      </c>
      <c r="E1305" s="1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100</v>
      </c>
      <c r="N1305" s="35"/>
      <c r="O1305" s="35"/>
      <c r="P1305" s="34"/>
      <c r="Q1305" s="34"/>
      <c r="R1305" s="34"/>
      <c r="S1305" s="34"/>
      <c r="T1305" s="34"/>
      <c r="U1305" s="34"/>
    </row>
    <row r="1306" spans="1:21">
      <c r="A1306" t="s">
        <v>1316</v>
      </c>
      <c r="B1306" s="1">
        <v>0</v>
      </c>
      <c r="C1306" s="1">
        <v>0</v>
      </c>
      <c r="D1306" s="1">
        <v>0</v>
      </c>
      <c r="E1306" s="1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100</v>
      </c>
      <c r="N1306" s="35"/>
      <c r="O1306" s="35"/>
      <c r="P1306" s="34"/>
      <c r="Q1306" s="34"/>
      <c r="R1306" s="34"/>
      <c r="S1306" s="34"/>
      <c r="T1306" s="34"/>
      <c r="U1306" s="34"/>
    </row>
    <row r="1307" spans="1:21">
      <c r="A1307" t="s">
        <v>1317</v>
      </c>
      <c r="B1307" s="1">
        <v>0.27591435185185187</v>
      </c>
      <c r="C1307" s="1">
        <v>0.20592592592592593</v>
      </c>
      <c r="D1307" s="1">
        <v>3.2129629629629626E-2</v>
      </c>
      <c r="E1307" s="1">
        <v>3.784722222222222E-2</v>
      </c>
      <c r="F1307">
        <v>11</v>
      </c>
      <c r="G1307">
        <v>260</v>
      </c>
      <c r="H1307">
        <v>0</v>
      </c>
      <c r="I1307">
        <v>0</v>
      </c>
      <c r="J1307">
        <v>0</v>
      </c>
      <c r="K1307">
        <v>0</v>
      </c>
      <c r="L1307">
        <v>0</v>
      </c>
      <c r="N1307" s="35"/>
      <c r="O1307" s="35"/>
      <c r="P1307" s="34"/>
      <c r="Q1307" s="34"/>
      <c r="R1307" s="34"/>
      <c r="S1307" s="34"/>
      <c r="T1307" s="34"/>
      <c r="U1307" s="34"/>
    </row>
    <row r="1308" spans="1:21">
      <c r="A1308" t="s">
        <v>1318</v>
      </c>
      <c r="B1308" s="1">
        <v>0.30431712962962965</v>
      </c>
      <c r="C1308" s="1">
        <v>0.17642361111111113</v>
      </c>
      <c r="D1308" s="1">
        <v>8.3506944444444453E-2</v>
      </c>
      <c r="E1308" s="1">
        <v>4.4363425925925924E-2</v>
      </c>
      <c r="F1308">
        <v>18</v>
      </c>
      <c r="G1308">
        <v>429</v>
      </c>
      <c r="H1308">
        <v>72</v>
      </c>
      <c r="I1308">
        <v>10</v>
      </c>
      <c r="J1308">
        <v>12.7</v>
      </c>
      <c r="K1308">
        <v>5.29</v>
      </c>
      <c r="L1308">
        <v>0.02</v>
      </c>
      <c r="M1308">
        <v>87.8</v>
      </c>
      <c r="N1308" s="35"/>
      <c r="O1308" s="35"/>
      <c r="P1308" s="34"/>
      <c r="Q1308" s="34"/>
      <c r="R1308" s="34"/>
      <c r="S1308" s="34"/>
      <c r="T1308" s="34"/>
      <c r="U1308" s="34"/>
    </row>
    <row r="1309" spans="1:21">
      <c r="A1309" t="s">
        <v>1319</v>
      </c>
      <c r="B1309" s="1">
        <v>0.13719907407407408</v>
      </c>
      <c r="C1309" s="1">
        <v>9.6759259259259253E-2</v>
      </c>
      <c r="D1309" s="1">
        <v>2.2303240740740738E-2</v>
      </c>
      <c r="E1309" s="1">
        <v>1.8136574074074072E-2</v>
      </c>
      <c r="F1309">
        <v>20</v>
      </c>
      <c r="G1309">
        <v>238</v>
      </c>
      <c r="H1309">
        <v>457</v>
      </c>
      <c r="I1309">
        <v>161</v>
      </c>
      <c r="J1309">
        <v>0</v>
      </c>
      <c r="K1309">
        <v>0</v>
      </c>
      <c r="L1309">
        <v>0</v>
      </c>
      <c r="M1309">
        <v>73.95</v>
      </c>
      <c r="N1309" s="35"/>
      <c r="O1309" s="35"/>
      <c r="P1309" s="34"/>
      <c r="Q1309" s="34"/>
      <c r="R1309" s="34"/>
      <c r="S1309" s="34"/>
      <c r="T1309" s="34"/>
      <c r="U1309" s="34"/>
    </row>
    <row r="1310" spans="1:21">
      <c r="A1310" t="s">
        <v>1320</v>
      </c>
      <c r="B1310" s="1">
        <v>6.9444444444444447E-4</v>
      </c>
      <c r="C1310" s="1">
        <v>6.9444444444444447E-4</v>
      </c>
      <c r="D1310" s="1">
        <v>0</v>
      </c>
      <c r="E1310" s="1">
        <v>0</v>
      </c>
      <c r="F1310">
        <v>1</v>
      </c>
      <c r="G1310">
        <v>1</v>
      </c>
      <c r="H1310">
        <v>54</v>
      </c>
      <c r="I1310">
        <v>1</v>
      </c>
      <c r="J1310">
        <v>0.25</v>
      </c>
      <c r="K1310">
        <v>3.64</v>
      </c>
      <c r="L1310">
        <v>0</v>
      </c>
      <c r="M1310">
        <v>98.18</v>
      </c>
      <c r="N1310" s="35"/>
      <c r="O1310" s="35"/>
      <c r="P1310" s="34"/>
      <c r="Q1310" s="34"/>
      <c r="R1310" s="34"/>
      <c r="S1310" s="34"/>
      <c r="T1310" s="34"/>
      <c r="U1310" s="34"/>
    </row>
    <row r="1311" spans="1:21">
      <c r="A1311" t="s">
        <v>1321</v>
      </c>
      <c r="B1311" s="1">
        <v>0</v>
      </c>
      <c r="C1311" s="1">
        <v>0</v>
      </c>
      <c r="D1311" s="1">
        <v>0</v>
      </c>
      <c r="E1311" s="1">
        <v>0</v>
      </c>
      <c r="F1311">
        <v>0</v>
      </c>
      <c r="G1311">
        <v>0</v>
      </c>
      <c r="H1311">
        <v>55</v>
      </c>
      <c r="I1311">
        <v>0</v>
      </c>
      <c r="J1311">
        <v>0</v>
      </c>
      <c r="K1311">
        <v>1.75</v>
      </c>
      <c r="L1311">
        <v>0</v>
      </c>
      <c r="M1311">
        <v>100</v>
      </c>
      <c r="N1311" s="35"/>
      <c r="O1311" s="35"/>
      <c r="P1311" s="34"/>
      <c r="Q1311" s="34"/>
      <c r="R1311" s="34"/>
      <c r="S1311" s="34"/>
      <c r="T1311" s="34"/>
      <c r="U1311" s="34"/>
    </row>
    <row r="1312" spans="1:21">
      <c r="A1312" t="s">
        <v>1322</v>
      </c>
      <c r="B1312" s="1">
        <v>0.26743055555555556</v>
      </c>
      <c r="C1312" s="1">
        <v>0.22391203703703702</v>
      </c>
      <c r="D1312" s="1">
        <v>3.8738425925925926E-2</v>
      </c>
      <c r="E1312" s="1">
        <v>4.7685185185185183E-3</v>
      </c>
      <c r="F1312">
        <v>28</v>
      </c>
      <c r="G1312">
        <v>1350</v>
      </c>
      <c r="H1312">
        <v>831</v>
      </c>
      <c r="I1312">
        <v>0</v>
      </c>
      <c r="J1312">
        <v>20.59</v>
      </c>
      <c r="K1312">
        <v>14.83</v>
      </c>
      <c r="L1312">
        <v>0</v>
      </c>
      <c r="M1312">
        <v>100</v>
      </c>
      <c r="N1312" s="35"/>
      <c r="O1312" s="35"/>
      <c r="P1312" s="34"/>
      <c r="Q1312" s="34"/>
      <c r="R1312" s="34"/>
      <c r="S1312" s="34"/>
      <c r="T1312" s="34"/>
      <c r="U1312" s="34"/>
    </row>
    <row r="1313" spans="1:21">
      <c r="A1313" t="s">
        <v>1323</v>
      </c>
      <c r="B1313" s="1">
        <v>0.64478009259259261</v>
      </c>
      <c r="C1313" s="1">
        <v>0.43435185185185188</v>
      </c>
      <c r="D1313" s="1">
        <v>0.15025462962962963</v>
      </c>
      <c r="E1313" s="1">
        <v>6.0162037037037042E-2</v>
      </c>
      <c r="F1313">
        <v>23</v>
      </c>
      <c r="G1313">
        <v>451</v>
      </c>
      <c r="H1313">
        <v>290</v>
      </c>
      <c r="I1313">
        <v>9</v>
      </c>
      <c r="J1313">
        <v>0</v>
      </c>
      <c r="K1313">
        <v>0</v>
      </c>
      <c r="L1313">
        <v>0</v>
      </c>
      <c r="M1313">
        <v>96.99</v>
      </c>
      <c r="N1313" s="35"/>
      <c r="O1313" s="35"/>
      <c r="P1313" s="34"/>
      <c r="Q1313" s="34"/>
      <c r="R1313" s="34"/>
      <c r="S1313" s="34"/>
      <c r="T1313" s="34"/>
      <c r="U1313" s="34"/>
    </row>
    <row r="1314" spans="1:21">
      <c r="A1314" t="s">
        <v>1324</v>
      </c>
      <c r="B1314" s="1">
        <v>0.25118055555555557</v>
      </c>
      <c r="C1314" s="1">
        <v>0.2323726851851852</v>
      </c>
      <c r="D1314" s="1">
        <v>7.3148148148148148E-3</v>
      </c>
      <c r="E1314" s="1">
        <v>1.1481481481481483E-2</v>
      </c>
      <c r="F1314">
        <v>22</v>
      </c>
      <c r="G1314">
        <v>899</v>
      </c>
      <c r="H1314">
        <v>480</v>
      </c>
      <c r="I1314">
        <v>0</v>
      </c>
      <c r="J1314">
        <v>9.86</v>
      </c>
      <c r="K1314">
        <v>4.4000000000000004</v>
      </c>
      <c r="L1314">
        <v>0</v>
      </c>
      <c r="M1314">
        <v>100</v>
      </c>
      <c r="N1314" s="35"/>
      <c r="O1314" s="35"/>
      <c r="P1314" s="34"/>
      <c r="Q1314" s="34"/>
      <c r="R1314" s="34"/>
      <c r="S1314" s="34"/>
      <c r="T1314" s="34"/>
      <c r="U1314" s="34"/>
    </row>
    <row r="1315" spans="1:21">
      <c r="A1315" t="s">
        <v>1325</v>
      </c>
      <c r="B1315" s="1">
        <v>0.50231481481481477</v>
      </c>
      <c r="C1315" s="1">
        <v>0.33987268518518521</v>
      </c>
      <c r="D1315" s="1">
        <v>2.1331018518518517E-2</v>
      </c>
      <c r="E1315" s="1">
        <v>0.1411111111111111</v>
      </c>
      <c r="F1315">
        <v>37</v>
      </c>
      <c r="G1315">
        <v>449</v>
      </c>
      <c r="H1315">
        <v>145</v>
      </c>
      <c r="I1315">
        <v>20</v>
      </c>
      <c r="J1315">
        <v>0</v>
      </c>
      <c r="K1315">
        <v>0</v>
      </c>
      <c r="L1315">
        <v>0</v>
      </c>
      <c r="M1315">
        <v>87.88</v>
      </c>
      <c r="N1315" s="35"/>
      <c r="O1315" s="35"/>
      <c r="P1315" s="34"/>
      <c r="Q1315" s="34"/>
      <c r="R1315" s="34"/>
      <c r="S1315" s="34"/>
      <c r="T1315" s="34"/>
      <c r="U1315" s="34"/>
    </row>
    <row r="1316" spans="1:21">
      <c r="A1316" t="s">
        <v>1326</v>
      </c>
      <c r="B1316" s="1">
        <v>0.52807870370370369</v>
      </c>
      <c r="C1316" s="1">
        <v>0.11488425925925926</v>
      </c>
      <c r="D1316" s="1">
        <v>0.26834490740740741</v>
      </c>
      <c r="E1316" s="1">
        <v>0.14483796296296295</v>
      </c>
      <c r="F1316">
        <v>14</v>
      </c>
      <c r="G1316">
        <v>344</v>
      </c>
      <c r="H1316">
        <v>0</v>
      </c>
      <c r="I1316">
        <v>0</v>
      </c>
      <c r="J1316">
        <v>0</v>
      </c>
      <c r="K1316">
        <v>0</v>
      </c>
      <c r="L1316">
        <v>0</v>
      </c>
      <c r="N1316" s="35"/>
      <c r="O1316" s="35"/>
      <c r="P1316" s="34"/>
      <c r="Q1316" s="34"/>
      <c r="R1316" s="34"/>
      <c r="S1316" s="34"/>
      <c r="T1316" s="34"/>
      <c r="U1316" s="34"/>
    </row>
    <row r="1317" spans="1:21">
      <c r="A1317" t="s">
        <v>1327</v>
      </c>
      <c r="B1317" s="1">
        <v>0.35585648148148147</v>
      </c>
      <c r="C1317" s="1">
        <v>0.31745370370370368</v>
      </c>
      <c r="D1317" s="1">
        <v>1.0046296296296296E-2</v>
      </c>
      <c r="E1317" s="1">
        <v>2.8344907407407412E-2</v>
      </c>
      <c r="F1317">
        <v>44</v>
      </c>
      <c r="G1317">
        <v>553</v>
      </c>
      <c r="H1317">
        <v>410</v>
      </c>
      <c r="I1317">
        <v>80</v>
      </c>
      <c r="J1317">
        <v>0</v>
      </c>
      <c r="K1317">
        <v>0</v>
      </c>
      <c r="L1317">
        <v>0</v>
      </c>
      <c r="M1317">
        <v>83.67</v>
      </c>
      <c r="N1317" s="35"/>
      <c r="O1317" s="35"/>
      <c r="P1317" s="34"/>
      <c r="Q1317" s="34"/>
      <c r="R1317" s="34"/>
      <c r="S1317" s="34"/>
      <c r="T1317" s="34"/>
      <c r="U1317" s="34"/>
    </row>
    <row r="1318" spans="1:21">
      <c r="A1318" t="s">
        <v>1328</v>
      </c>
      <c r="B1318" s="1">
        <v>0.30599537037037033</v>
      </c>
      <c r="C1318" s="1">
        <v>0.2441898148148148</v>
      </c>
      <c r="D1318" s="1">
        <v>3.1458333333333331E-2</v>
      </c>
      <c r="E1318" s="1">
        <v>3.0335648148148143E-2</v>
      </c>
      <c r="F1318">
        <v>118</v>
      </c>
      <c r="G1318">
        <v>585</v>
      </c>
      <c r="H1318">
        <v>453</v>
      </c>
      <c r="I1318">
        <v>220</v>
      </c>
      <c r="J1318">
        <v>0</v>
      </c>
      <c r="K1318">
        <v>0</v>
      </c>
      <c r="L1318">
        <v>0</v>
      </c>
      <c r="M1318">
        <v>67.31</v>
      </c>
      <c r="N1318" s="35"/>
      <c r="O1318" s="35"/>
      <c r="P1318" s="34"/>
      <c r="Q1318" s="34"/>
      <c r="R1318" s="34"/>
      <c r="S1318" s="34"/>
      <c r="T1318" s="34"/>
      <c r="U1318" s="34"/>
    </row>
    <row r="1319" spans="1:21">
      <c r="A1319" t="s">
        <v>1329</v>
      </c>
      <c r="B1319" s="1">
        <v>0.48075231481481479</v>
      </c>
      <c r="C1319" s="1">
        <v>0.37714120370370369</v>
      </c>
      <c r="D1319" s="1">
        <v>4.8182870370370369E-2</v>
      </c>
      <c r="E1319" s="1">
        <v>5.5428240740740743E-2</v>
      </c>
      <c r="F1319">
        <v>14</v>
      </c>
      <c r="G1319">
        <v>338</v>
      </c>
      <c r="H1319">
        <v>0</v>
      </c>
      <c r="I1319">
        <v>0</v>
      </c>
      <c r="J1319">
        <v>0</v>
      </c>
      <c r="K1319">
        <v>0</v>
      </c>
      <c r="L1319">
        <v>0</v>
      </c>
      <c r="N1319" s="35"/>
      <c r="O1319" s="35"/>
      <c r="P1319" s="34"/>
      <c r="Q1319" s="34"/>
      <c r="R1319" s="34"/>
      <c r="S1319" s="34"/>
      <c r="T1319" s="34"/>
      <c r="U1319" s="34"/>
    </row>
    <row r="1320" spans="1:21">
      <c r="A1320" t="s">
        <v>1330</v>
      </c>
      <c r="B1320" s="1">
        <v>0.65296296296296297</v>
      </c>
      <c r="C1320" s="1">
        <v>0.24755787037037036</v>
      </c>
      <c r="D1320" s="1">
        <v>0.29228009259259258</v>
      </c>
      <c r="E1320" s="1">
        <v>0.11311342592592592</v>
      </c>
      <c r="F1320">
        <v>82</v>
      </c>
      <c r="G1320">
        <v>887</v>
      </c>
      <c r="H1320">
        <v>984</v>
      </c>
      <c r="I1320">
        <v>72</v>
      </c>
      <c r="J1320">
        <v>0</v>
      </c>
      <c r="K1320">
        <v>0</v>
      </c>
      <c r="L1320">
        <v>0</v>
      </c>
      <c r="M1320">
        <v>93.18</v>
      </c>
      <c r="N1320" s="35"/>
      <c r="O1320" s="35"/>
      <c r="P1320" s="34"/>
      <c r="Q1320" s="34"/>
      <c r="R1320" s="34"/>
      <c r="S1320" s="34"/>
      <c r="T1320" s="34"/>
      <c r="U1320" s="34"/>
    </row>
    <row r="1321" spans="1:21">
      <c r="A1321" t="s">
        <v>1331</v>
      </c>
      <c r="B1321" s="1">
        <v>0.4375</v>
      </c>
      <c r="C1321" s="1">
        <v>0.27597222222222223</v>
      </c>
      <c r="D1321" s="1">
        <v>6.7824074074074078E-2</v>
      </c>
      <c r="E1321" s="1">
        <v>9.3692129629629625E-2</v>
      </c>
      <c r="F1321">
        <v>43</v>
      </c>
      <c r="G1321">
        <v>741</v>
      </c>
      <c r="H1321">
        <v>0</v>
      </c>
      <c r="I1321">
        <v>0</v>
      </c>
      <c r="J1321">
        <v>0</v>
      </c>
      <c r="K1321">
        <v>0</v>
      </c>
      <c r="L1321">
        <v>0</v>
      </c>
      <c r="N1321" s="35"/>
      <c r="O1321" s="35"/>
      <c r="P1321" s="34"/>
      <c r="Q1321" s="34"/>
      <c r="R1321" s="34"/>
      <c r="S1321" s="34"/>
      <c r="T1321" s="34"/>
      <c r="U1321" s="34"/>
    </row>
    <row r="1322" spans="1:21">
      <c r="A1322" t="s">
        <v>1332</v>
      </c>
      <c r="B1322" s="1">
        <v>0.34440972222222221</v>
      </c>
      <c r="C1322" s="1">
        <v>0.25550925925925927</v>
      </c>
      <c r="D1322" s="1">
        <v>3.125E-2</v>
      </c>
      <c r="E1322" s="1">
        <v>5.7638888888888885E-2</v>
      </c>
      <c r="F1322">
        <v>16</v>
      </c>
      <c r="G1322">
        <v>428</v>
      </c>
      <c r="H1322">
        <v>0</v>
      </c>
      <c r="I1322">
        <v>0</v>
      </c>
      <c r="J1322">
        <v>0</v>
      </c>
      <c r="K1322">
        <v>0</v>
      </c>
      <c r="L1322">
        <v>0</v>
      </c>
      <c r="N1322" s="35"/>
      <c r="O1322" s="35"/>
      <c r="P1322" s="34"/>
      <c r="Q1322" s="34"/>
      <c r="R1322" s="34"/>
      <c r="S1322" s="34"/>
      <c r="T1322" s="34"/>
      <c r="U1322" s="34"/>
    </row>
    <row r="1323" spans="1:21">
      <c r="A1323" t="s">
        <v>1333</v>
      </c>
      <c r="B1323" s="1">
        <v>0.1925</v>
      </c>
      <c r="C1323" s="1">
        <v>0.18560185185185185</v>
      </c>
      <c r="D1323" s="1">
        <v>5.9375000000000009E-3</v>
      </c>
      <c r="E1323" s="1">
        <v>9.4907407407407408E-4</v>
      </c>
      <c r="F1323">
        <v>19</v>
      </c>
      <c r="G1323">
        <v>1143</v>
      </c>
      <c r="H1323">
        <v>1116</v>
      </c>
      <c r="I1323">
        <v>2</v>
      </c>
      <c r="J1323">
        <v>12.98</v>
      </c>
      <c r="K1323">
        <v>12.24</v>
      </c>
      <c r="L1323">
        <v>0.01</v>
      </c>
      <c r="M1323">
        <v>99.82</v>
      </c>
      <c r="N1323" s="35"/>
      <c r="O1323" s="35"/>
      <c r="P1323" s="34"/>
      <c r="Q1323" s="34"/>
      <c r="R1323" s="34"/>
      <c r="S1323" s="34"/>
      <c r="T1323" s="34"/>
      <c r="U1323" s="34"/>
    </row>
    <row r="1324" spans="1:21">
      <c r="A1324" t="s">
        <v>1334</v>
      </c>
      <c r="B1324" s="1">
        <v>0.12217592592592592</v>
      </c>
      <c r="C1324" s="1">
        <v>0.10346064814814815</v>
      </c>
      <c r="D1324" s="1">
        <v>9.1782407407407403E-3</v>
      </c>
      <c r="E1324" s="1">
        <v>9.525462962962963E-3</v>
      </c>
      <c r="F1324">
        <v>11</v>
      </c>
      <c r="G1324">
        <v>207</v>
      </c>
      <c r="H1324">
        <v>10</v>
      </c>
      <c r="I1324">
        <v>2</v>
      </c>
      <c r="J1324">
        <v>0</v>
      </c>
      <c r="K1324">
        <v>0</v>
      </c>
      <c r="L1324">
        <v>0</v>
      </c>
      <c r="M1324">
        <v>83.33</v>
      </c>
      <c r="N1324" s="35"/>
      <c r="O1324" s="35"/>
      <c r="P1324" s="34"/>
      <c r="Q1324" s="34"/>
      <c r="R1324" s="34"/>
      <c r="S1324" s="34"/>
      <c r="T1324" s="34"/>
      <c r="U1324" s="34"/>
    </row>
    <row r="1325" spans="1:21">
      <c r="A1325" t="s">
        <v>1335</v>
      </c>
      <c r="B1325" s="1">
        <v>0.28278935185185183</v>
      </c>
      <c r="C1325" s="1">
        <v>0.23309027777777777</v>
      </c>
      <c r="D1325" s="1">
        <v>1.1851851851851851E-2</v>
      </c>
      <c r="E1325" s="1">
        <v>3.784722222222222E-2</v>
      </c>
      <c r="F1325">
        <v>74</v>
      </c>
      <c r="G1325">
        <v>250</v>
      </c>
      <c r="H1325">
        <v>126</v>
      </c>
      <c r="I1325">
        <v>0</v>
      </c>
      <c r="J1325">
        <v>0</v>
      </c>
      <c r="K1325">
        <v>0</v>
      </c>
      <c r="L1325">
        <v>0</v>
      </c>
      <c r="M1325">
        <v>100</v>
      </c>
      <c r="N1325" s="35"/>
      <c r="O1325" s="35"/>
      <c r="P1325" s="34"/>
      <c r="Q1325" s="34"/>
      <c r="R1325" s="34"/>
      <c r="S1325" s="34"/>
      <c r="T1325" s="34"/>
      <c r="U1325" s="34"/>
    </row>
    <row r="1326" spans="1:21">
      <c r="A1326" t="s">
        <v>1336</v>
      </c>
      <c r="B1326" s="1">
        <v>9.386574074074075E-3</v>
      </c>
      <c r="C1326" s="1">
        <v>9.3402777777777772E-3</v>
      </c>
      <c r="D1326" s="1">
        <v>4.6296296296296294E-5</v>
      </c>
      <c r="E1326" s="1">
        <v>0</v>
      </c>
      <c r="F1326">
        <v>2</v>
      </c>
      <c r="G1326">
        <v>29</v>
      </c>
      <c r="H1326">
        <v>136</v>
      </c>
      <c r="I1326">
        <v>2</v>
      </c>
      <c r="J1326">
        <v>0.93</v>
      </c>
      <c r="K1326">
        <v>12.59</v>
      </c>
      <c r="L1326">
        <v>0.28000000000000003</v>
      </c>
      <c r="M1326">
        <v>98.55</v>
      </c>
      <c r="N1326" s="35"/>
      <c r="O1326" s="35"/>
      <c r="P1326" s="34"/>
      <c r="Q1326" s="34"/>
      <c r="R1326" s="34"/>
      <c r="S1326" s="34"/>
      <c r="T1326" s="34"/>
      <c r="U1326" s="34"/>
    </row>
    <row r="1327" spans="1:21">
      <c r="A1327" t="s">
        <v>1337</v>
      </c>
      <c r="B1327" s="1">
        <v>0.50217592592592586</v>
      </c>
      <c r="C1327" s="1">
        <v>0.31746527777777778</v>
      </c>
      <c r="D1327" s="1">
        <v>0.15432870370370369</v>
      </c>
      <c r="E1327" s="1">
        <v>3.037037037037037E-2</v>
      </c>
      <c r="F1327">
        <v>97</v>
      </c>
      <c r="G1327">
        <v>652</v>
      </c>
      <c r="H1327">
        <v>33</v>
      </c>
      <c r="I1327">
        <v>412</v>
      </c>
      <c r="J1327">
        <v>0</v>
      </c>
      <c r="K1327">
        <v>0</v>
      </c>
      <c r="L1327">
        <v>0</v>
      </c>
      <c r="M1327">
        <v>7.42</v>
      </c>
      <c r="N1327" s="35"/>
      <c r="O1327" s="35"/>
      <c r="P1327" s="34"/>
      <c r="Q1327" s="34"/>
      <c r="R1327" s="34"/>
      <c r="S1327" s="34"/>
      <c r="T1327" s="34"/>
      <c r="U1327" s="34"/>
    </row>
    <row r="1328" spans="1:21">
      <c r="A1328" t="s">
        <v>1338</v>
      </c>
      <c r="B1328" s="1">
        <v>0.33984953703703707</v>
      </c>
      <c r="C1328" s="1">
        <v>0.20530092592592594</v>
      </c>
      <c r="D1328" s="1">
        <v>0.12434027777777779</v>
      </c>
      <c r="E1328" s="1">
        <v>1.019675925925926E-2</v>
      </c>
      <c r="F1328">
        <v>28</v>
      </c>
      <c r="G1328">
        <v>431</v>
      </c>
      <c r="H1328">
        <v>0</v>
      </c>
      <c r="I1328">
        <v>0</v>
      </c>
      <c r="J1328">
        <v>0</v>
      </c>
      <c r="K1328">
        <v>0</v>
      </c>
      <c r="L1328">
        <v>0</v>
      </c>
      <c r="N1328" s="35"/>
      <c r="O1328" s="35"/>
      <c r="P1328" s="34"/>
      <c r="Q1328" s="34"/>
      <c r="R1328" s="34"/>
      <c r="S1328" s="34"/>
      <c r="T1328" s="34"/>
      <c r="U1328" s="34"/>
    </row>
    <row r="1329" spans="1:21">
      <c r="A1329" t="s">
        <v>1339</v>
      </c>
      <c r="B1329" s="1">
        <v>0.24774305555555554</v>
      </c>
      <c r="C1329" s="1">
        <v>0.11792824074074075</v>
      </c>
      <c r="D1329" s="1">
        <v>0.10151620370370369</v>
      </c>
      <c r="E1329" s="1">
        <v>2.8287037037037038E-2</v>
      </c>
      <c r="F1329">
        <v>15</v>
      </c>
      <c r="G1329">
        <v>162</v>
      </c>
      <c r="H1329">
        <v>0</v>
      </c>
      <c r="I1329">
        <v>0</v>
      </c>
      <c r="J1329">
        <v>0</v>
      </c>
      <c r="K1329">
        <v>0</v>
      </c>
      <c r="L1329">
        <v>0</v>
      </c>
      <c r="N1329" s="35"/>
      <c r="O1329" s="35"/>
      <c r="P1329" s="34"/>
      <c r="Q1329" s="34"/>
      <c r="R1329" s="34"/>
      <c r="S1329" s="34"/>
      <c r="T1329" s="34"/>
      <c r="U1329" s="34"/>
    </row>
    <row r="1330" spans="1:21">
      <c r="A1330" t="s">
        <v>1340</v>
      </c>
      <c r="B1330" s="10">
        <v>1.038900462962963</v>
      </c>
      <c r="C1330" s="1">
        <v>0.47932870370370373</v>
      </c>
      <c r="D1330" s="1">
        <v>0.19965277777777779</v>
      </c>
      <c r="E1330" s="1">
        <v>0.3599074074074074</v>
      </c>
      <c r="F1330">
        <v>62</v>
      </c>
      <c r="G1330">
        <v>907</v>
      </c>
      <c r="H1330">
        <v>138</v>
      </c>
      <c r="I1330">
        <v>30</v>
      </c>
      <c r="J1330">
        <v>0</v>
      </c>
      <c r="K1330">
        <v>0</v>
      </c>
      <c r="L1330">
        <v>0</v>
      </c>
      <c r="M1330">
        <v>82.14</v>
      </c>
      <c r="N1330" s="35"/>
      <c r="O1330" s="35"/>
      <c r="P1330" s="34"/>
      <c r="Q1330" s="34"/>
      <c r="R1330" s="34"/>
      <c r="S1330" s="34"/>
      <c r="T1330" s="34"/>
      <c r="U1330" s="34"/>
    </row>
    <row r="1331" spans="1:21">
      <c r="A1331" t="s">
        <v>1341</v>
      </c>
      <c r="B1331" s="1">
        <v>0.14130787037037038</v>
      </c>
      <c r="C1331" s="1">
        <v>0.11474537037037037</v>
      </c>
      <c r="D1331" s="1">
        <v>2.0787037037037038E-2</v>
      </c>
      <c r="E1331" s="1">
        <v>5.7638888888888887E-3</v>
      </c>
      <c r="F1331">
        <v>23</v>
      </c>
      <c r="G1331">
        <v>270</v>
      </c>
      <c r="H1331">
        <v>198</v>
      </c>
      <c r="I1331">
        <v>8</v>
      </c>
      <c r="J1331">
        <v>0</v>
      </c>
      <c r="K1331">
        <v>0</v>
      </c>
      <c r="L1331">
        <v>0</v>
      </c>
      <c r="M1331">
        <v>96.12</v>
      </c>
      <c r="N1331" s="35"/>
      <c r="O1331" s="35"/>
      <c r="P1331" s="34"/>
      <c r="Q1331" s="34"/>
      <c r="R1331" s="34"/>
      <c r="S1331" s="34"/>
      <c r="T1331" s="34"/>
      <c r="U1331" s="34"/>
    </row>
    <row r="1332" spans="1:21">
      <c r="A1332" t="s">
        <v>1342</v>
      </c>
      <c r="B1332" s="1">
        <v>0.48351851851851851</v>
      </c>
      <c r="C1332" s="1">
        <v>0.34194444444444444</v>
      </c>
      <c r="D1332" s="1">
        <v>0.1037037037037037</v>
      </c>
      <c r="E1332" s="1">
        <v>3.78587962962963E-2</v>
      </c>
      <c r="F1332">
        <v>19</v>
      </c>
      <c r="G1332">
        <v>418</v>
      </c>
      <c r="H1332">
        <v>0</v>
      </c>
      <c r="I1332">
        <v>0</v>
      </c>
      <c r="J1332">
        <v>0</v>
      </c>
      <c r="K1332">
        <v>0</v>
      </c>
      <c r="L1332">
        <v>0</v>
      </c>
      <c r="N1332" s="35"/>
      <c r="O1332" s="35"/>
      <c r="P1332" s="34"/>
      <c r="Q1332" s="34"/>
      <c r="R1332" s="34"/>
      <c r="S1332" s="34"/>
      <c r="T1332" s="34"/>
      <c r="U1332" s="34"/>
    </row>
    <row r="1333" spans="1:21">
      <c r="A1333" t="s">
        <v>1343</v>
      </c>
      <c r="B1333" s="1">
        <v>0.17890046296296294</v>
      </c>
      <c r="C1333" s="1">
        <v>0.13027777777777777</v>
      </c>
      <c r="D1333" s="1">
        <v>4.6250000000000006E-2</v>
      </c>
      <c r="E1333" s="1">
        <v>2.3611111111111111E-3</v>
      </c>
      <c r="F1333">
        <v>46</v>
      </c>
      <c r="G1333">
        <v>554</v>
      </c>
      <c r="H1333">
        <v>397</v>
      </c>
      <c r="I1333">
        <v>27</v>
      </c>
      <c r="J1333">
        <v>0</v>
      </c>
      <c r="K1333">
        <v>0</v>
      </c>
      <c r="L1333">
        <v>0</v>
      </c>
      <c r="M1333">
        <v>93.63</v>
      </c>
      <c r="N1333" s="35"/>
      <c r="O1333" s="35"/>
      <c r="P1333" s="34"/>
      <c r="Q1333" s="34"/>
      <c r="R1333" s="34"/>
      <c r="S1333" s="34"/>
      <c r="T1333" s="34"/>
      <c r="U1333" s="34"/>
    </row>
    <row r="1334" spans="1:21">
      <c r="A1334" t="s">
        <v>1344</v>
      </c>
      <c r="B1334" s="1">
        <v>0.41386574074074073</v>
      </c>
      <c r="C1334" s="1">
        <v>0.27807870370370369</v>
      </c>
      <c r="D1334" s="1">
        <v>0.10684027777777778</v>
      </c>
      <c r="E1334" s="1">
        <v>2.8935185185185185E-2</v>
      </c>
      <c r="F1334">
        <v>21</v>
      </c>
      <c r="G1334">
        <v>561</v>
      </c>
      <c r="H1334">
        <v>19</v>
      </c>
      <c r="I1334">
        <v>0</v>
      </c>
      <c r="J1334">
        <v>0</v>
      </c>
      <c r="K1334">
        <v>0</v>
      </c>
      <c r="L1334">
        <v>0</v>
      </c>
      <c r="M1334">
        <v>100</v>
      </c>
      <c r="N1334" s="35"/>
      <c r="O1334" s="35"/>
      <c r="P1334" s="34"/>
      <c r="Q1334" s="34"/>
      <c r="R1334" s="34"/>
      <c r="S1334" s="34"/>
      <c r="T1334" s="34"/>
      <c r="U1334" s="34"/>
    </row>
    <row r="1335" spans="1:21">
      <c r="A1335" t="s">
        <v>1345</v>
      </c>
      <c r="B1335" s="1">
        <v>0.1950925925925926</v>
      </c>
      <c r="C1335" s="1">
        <v>0.11516203703703703</v>
      </c>
      <c r="D1335" s="1">
        <v>4.8958333333333333E-2</v>
      </c>
      <c r="E1335" s="1">
        <v>3.096064814814815E-2</v>
      </c>
      <c r="F1335">
        <v>11</v>
      </c>
      <c r="G1335">
        <v>107</v>
      </c>
      <c r="H1335">
        <v>0</v>
      </c>
      <c r="I1335">
        <v>0</v>
      </c>
      <c r="J1335">
        <v>5.0999999999999996</v>
      </c>
      <c r="K1335">
        <v>0</v>
      </c>
      <c r="L1335">
        <v>0</v>
      </c>
      <c r="N1335" s="35"/>
      <c r="O1335" s="35"/>
      <c r="P1335" s="34"/>
      <c r="Q1335" s="34"/>
      <c r="R1335" s="34"/>
      <c r="S1335" s="34"/>
      <c r="T1335" s="34"/>
      <c r="U1335" s="34"/>
    </row>
    <row r="1336" spans="1:21">
      <c r="A1336" t="s">
        <v>1346</v>
      </c>
      <c r="B1336" s="1">
        <v>0.7510648148148148</v>
      </c>
      <c r="C1336" s="1">
        <v>0.49159722222222224</v>
      </c>
      <c r="D1336" s="1">
        <v>7.8877314814814817E-2</v>
      </c>
      <c r="E1336" s="1">
        <v>0.18056712962962962</v>
      </c>
      <c r="F1336">
        <v>90</v>
      </c>
      <c r="G1336">
        <v>2021</v>
      </c>
      <c r="H1336">
        <v>0</v>
      </c>
      <c r="I1336">
        <v>0</v>
      </c>
      <c r="J1336">
        <v>0</v>
      </c>
      <c r="K1336">
        <v>0</v>
      </c>
      <c r="L1336">
        <v>0</v>
      </c>
      <c r="N1336" s="35"/>
      <c r="O1336" s="35"/>
      <c r="P1336" s="34"/>
      <c r="Q1336" s="34"/>
      <c r="R1336" s="34"/>
      <c r="S1336" s="34"/>
      <c r="T1336" s="34"/>
      <c r="U1336" s="34"/>
    </row>
    <row r="1337" spans="1:21">
      <c r="A1337" t="s">
        <v>1347</v>
      </c>
      <c r="B1337" s="1">
        <v>0.45877314814814812</v>
      </c>
      <c r="C1337" s="1">
        <v>0.33726851851851852</v>
      </c>
      <c r="D1337" s="1">
        <v>6.1018518518518521E-2</v>
      </c>
      <c r="E1337" s="1">
        <v>6.0474537037037035E-2</v>
      </c>
      <c r="F1337">
        <v>42</v>
      </c>
      <c r="G1337">
        <v>556</v>
      </c>
      <c r="H1337">
        <v>241</v>
      </c>
      <c r="I1337">
        <v>31</v>
      </c>
      <c r="J1337">
        <v>0</v>
      </c>
      <c r="K1337">
        <v>0</v>
      </c>
      <c r="L1337">
        <v>0</v>
      </c>
      <c r="M1337">
        <v>88.6</v>
      </c>
      <c r="N1337" s="35"/>
      <c r="O1337" s="35"/>
      <c r="P1337" s="34"/>
      <c r="Q1337" s="34"/>
      <c r="R1337" s="34"/>
      <c r="S1337" s="34"/>
      <c r="T1337" s="34"/>
      <c r="U1337" s="34"/>
    </row>
    <row r="1338" spans="1:21">
      <c r="A1338" t="s">
        <v>1348</v>
      </c>
      <c r="B1338" s="1">
        <v>5.5555555555555556E-4</v>
      </c>
      <c r="C1338" s="1">
        <v>5.5555555555555556E-4</v>
      </c>
      <c r="D1338" s="1">
        <v>0</v>
      </c>
      <c r="E1338" s="1">
        <v>0</v>
      </c>
      <c r="F1338">
        <v>1</v>
      </c>
      <c r="G1338">
        <v>3</v>
      </c>
      <c r="H1338">
        <v>88</v>
      </c>
      <c r="I1338">
        <v>3</v>
      </c>
      <c r="J1338">
        <v>0</v>
      </c>
      <c r="K1338">
        <v>0</v>
      </c>
      <c r="L1338">
        <v>0</v>
      </c>
      <c r="M1338">
        <v>96.7</v>
      </c>
      <c r="N1338" s="35"/>
      <c r="O1338" s="35"/>
      <c r="P1338" s="34"/>
      <c r="Q1338" s="34"/>
      <c r="R1338" s="34"/>
      <c r="S1338" s="34"/>
      <c r="T1338" s="34"/>
      <c r="U1338" s="34"/>
    </row>
    <row r="1339" spans="1:21">
      <c r="A1339" t="s">
        <v>1349</v>
      </c>
      <c r="B1339" s="1">
        <v>0.16243055555555555</v>
      </c>
      <c r="C1339" s="1">
        <v>0.1303125</v>
      </c>
      <c r="D1339" s="1">
        <v>3.1284722222222221E-2</v>
      </c>
      <c r="E1339" s="1">
        <v>8.1018518518518516E-4</v>
      </c>
      <c r="F1339">
        <v>2</v>
      </c>
      <c r="G1339">
        <v>62</v>
      </c>
      <c r="H1339">
        <v>0</v>
      </c>
      <c r="I1339">
        <v>0</v>
      </c>
      <c r="J1339">
        <v>0</v>
      </c>
      <c r="K1339">
        <v>0</v>
      </c>
      <c r="L1339">
        <v>0</v>
      </c>
      <c r="N1339" s="35"/>
      <c r="O1339" s="35"/>
      <c r="P1339" s="34"/>
      <c r="Q1339" s="34"/>
      <c r="R1339" s="34"/>
      <c r="S1339" s="34"/>
      <c r="T1339" s="34"/>
      <c r="U1339" s="34"/>
    </row>
    <row r="1340" spans="1:21">
      <c r="A1340" t="s">
        <v>1350</v>
      </c>
      <c r="B1340" s="1">
        <v>0.5370138888888889</v>
      </c>
      <c r="C1340" s="1">
        <v>0.33728009259259256</v>
      </c>
      <c r="D1340" s="1">
        <v>0.15004629629629629</v>
      </c>
      <c r="E1340" s="1">
        <v>4.9675925925925929E-2</v>
      </c>
      <c r="F1340">
        <v>60</v>
      </c>
      <c r="G1340">
        <v>894</v>
      </c>
      <c r="H1340">
        <v>997</v>
      </c>
      <c r="I1340">
        <v>54</v>
      </c>
      <c r="J1340">
        <v>0</v>
      </c>
      <c r="K1340">
        <v>0</v>
      </c>
      <c r="L1340">
        <v>0</v>
      </c>
      <c r="M1340">
        <v>94.86</v>
      </c>
      <c r="N1340" s="35"/>
      <c r="O1340" s="35"/>
      <c r="P1340" s="34"/>
      <c r="Q1340" s="34"/>
      <c r="R1340" s="34"/>
      <c r="S1340" s="34"/>
      <c r="T1340" s="34"/>
      <c r="U1340" s="34"/>
    </row>
    <row r="1341" spans="1:21">
      <c r="A1341" t="s">
        <v>1351</v>
      </c>
      <c r="B1341" s="1">
        <v>0.56054398148148155</v>
      </c>
      <c r="C1341" s="1">
        <v>0.3821180555555555</v>
      </c>
      <c r="D1341" s="1">
        <v>7.003472222222222E-2</v>
      </c>
      <c r="E1341" s="1">
        <v>0.10837962962962962</v>
      </c>
      <c r="F1341">
        <v>49</v>
      </c>
      <c r="G1341">
        <v>757</v>
      </c>
      <c r="H1341">
        <v>187</v>
      </c>
      <c r="I1341">
        <v>15</v>
      </c>
      <c r="J1341">
        <v>0</v>
      </c>
      <c r="K1341">
        <v>0</v>
      </c>
      <c r="L1341">
        <v>0</v>
      </c>
      <c r="M1341">
        <v>92.57</v>
      </c>
      <c r="N1341" s="35"/>
      <c r="O1341" s="35"/>
      <c r="P1341" s="34"/>
      <c r="Q1341" s="34"/>
      <c r="R1341" s="34"/>
      <c r="S1341" s="34"/>
      <c r="T1341" s="34"/>
      <c r="U1341" s="34"/>
    </row>
    <row r="1342" spans="1:21">
      <c r="A1342" t="s">
        <v>1352</v>
      </c>
      <c r="B1342" s="1">
        <v>0.63886574074074076</v>
      </c>
      <c r="C1342" s="1">
        <v>0.38357638888888884</v>
      </c>
      <c r="D1342" s="1">
        <v>2.5486111111111112E-2</v>
      </c>
      <c r="E1342" s="1">
        <v>0.22979166666666664</v>
      </c>
      <c r="F1342">
        <v>33</v>
      </c>
      <c r="G1342">
        <v>524</v>
      </c>
      <c r="H1342">
        <v>157</v>
      </c>
      <c r="I1342">
        <v>7</v>
      </c>
      <c r="J1342">
        <v>0</v>
      </c>
      <c r="K1342">
        <v>0</v>
      </c>
      <c r="L1342">
        <v>0</v>
      </c>
      <c r="M1342">
        <v>95.73</v>
      </c>
      <c r="N1342" s="35"/>
      <c r="O1342" s="35"/>
      <c r="P1342" s="34"/>
      <c r="Q1342" s="34"/>
      <c r="R1342" s="34"/>
      <c r="S1342" s="34"/>
      <c r="T1342" s="34"/>
      <c r="U1342" s="34"/>
    </row>
    <row r="1343" spans="1:21">
      <c r="A1343" t="s">
        <v>1353</v>
      </c>
      <c r="B1343" s="1">
        <v>0.47060185185185183</v>
      </c>
      <c r="C1343" s="1">
        <v>0.3479976851851852</v>
      </c>
      <c r="D1343" s="1">
        <v>2.3252314814814812E-2</v>
      </c>
      <c r="E1343" s="1">
        <v>9.9340277777777777E-2</v>
      </c>
      <c r="F1343">
        <v>26</v>
      </c>
      <c r="G1343">
        <v>673</v>
      </c>
      <c r="H1343">
        <v>13</v>
      </c>
      <c r="I1343">
        <v>2</v>
      </c>
      <c r="J1343">
        <v>0</v>
      </c>
      <c r="K1343">
        <v>0</v>
      </c>
      <c r="L1343">
        <v>0</v>
      </c>
      <c r="M1343">
        <v>86.67</v>
      </c>
      <c r="N1343" s="35"/>
      <c r="O1343" s="35"/>
      <c r="P1343" s="34"/>
      <c r="Q1343" s="34"/>
      <c r="R1343" s="34"/>
      <c r="S1343" s="34"/>
      <c r="T1343" s="34"/>
      <c r="U1343" s="34"/>
    </row>
    <row r="1344" spans="1:21">
      <c r="A1344" t="s">
        <v>1354</v>
      </c>
      <c r="B1344" s="1">
        <v>0.44967592592592592</v>
      </c>
      <c r="C1344" s="1">
        <v>0.34027777777777773</v>
      </c>
      <c r="D1344" s="1">
        <v>7.0462962962962963E-2</v>
      </c>
      <c r="E1344" s="1">
        <v>3.892361111111111E-2</v>
      </c>
      <c r="F1344">
        <v>15</v>
      </c>
      <c r="G1344">
        <v>545</v>
      </c>
      <c r="H1344">
        <v>409</v>
      </c>
      <c r="I1344">
        <v>10</v>
      </c>
      <c r="J1344">
        <v>9.36</v>
      </c>
      <c r="K1344">
        <v>4.99</v>
      </c>
      <c r="L1344">
        <v>0.1</v>
      </c>
      <c r="M1344">
        <v>97.61</v>
      </c>
      <c r="N1344" s="35"/>
      <c r="O1344" s="35"/>
      <c r="P1344" s="34"/>
      <c r="Q1344" s="34"/>
      <c r="R1344" s="34"/>
      <c r="S1344" s="34"/>
      <c r="T1344" s="34"/>
      <c r="U1344" s="34"/>
    </row>
    <row r="1345" spans="1:21">
      <c r="A1345" t="s">
        <v>1355</v>
      </c>
      <c r="B1345" s="1">
        <v>0.3137152777777778</v>
      </c>
      <c r="C1345" s="1">
        <v>0.28017361111111111</v>
      </c>
      <c r="D1345" s="1">
        <v>3.3541666666666664E-2</v>
      </c>
      <c r="E1345" s="1">
        <v>0</v>
      </c>
      <c r="F1345">
        <v>18</v>
      </c>
      <c r="G1345">
        <v>813</v>
      </c>
      <c r="H1345">
        <v>695</v>
      </c>
      <c r="I1345">
        <v>1</v>
      </c>
      <c r="J1345">
        <v>9.4</v>
      </c>
      <c r="K1345">
        <v>7.21</v>
      </c>
      <c r="L1345">
        <v>0.01</v>
      </c>
      <c r="M1345">
        <v>99.86</v>
      </c>
      <c r="N1345" s="35"/>
      <c r="O1345" s="35"/>
      <c r="P1345" s="34"/>
      <c r="Q1345" s="34"/>
      <c r="R1345" s="34"/>
      <c r="S1345" s="34"/>
      <c r="T1345" s="34"/>
      <c r="U1345" s="34"/>
    </row>
    <row r="1346" spans="1:21">
      <c r="A1346" t="s">
        <v>1356</v>
      </c>
      <c r="B1346" s="1">
        <v>0.34143518518518517</v>
      </c>
      <c r="C1346" s="1">
        <v>0.25287037037037036</v>
      </c>
      <c r="D1346" s="1">
        <v>5.4375E-2</v>
      </c>
      <c r="E1346" s="1">
        <v>3.4178240740740738E-2</v>
      </c>
      <c r="F1346">
        <v>19</v>
      </c>
      <c r="G1346">
        <v>1146</v>
      </c>
      <c r="H1346">
        <v>101</v>
      </c>
      <c r="I1346">
        <v>3</v>
      </c>
      <c r="J1346">
        <v>0</v>
      </c>
      <c r="K1346">
        <v>0</v>
      </c>
      <c r="L1346">
        <v>0</v>
      </c>
      <c r="M1346">
        <v>97.12</v>
      </c>
      <c r="N1346" s="35"/>
      <c r="O1346" s="35"/>
      <c r="P1346" s="34"/>
      <c r="Q1346" s="34"/>
      <c r="R1346" s="34"/>
      <c r="S1346" s="34"/>
      <c r="T1346" s="34"/>
      <c r="U1346" s="34"/>
    </row>
    <row r="1347" spans="1:21">
      <c r="A1347" t="s">
        <v>1357</v>
      </c>
      <c r="B1347" s="1">
        <v>0.16565972222222222</v>
      </c>
      <c r="C1347" s="1">
        <v>9.85300925925926E-2</v>
      </c>
      <c r="D1347" s="1">
        <v>4.7511574074074074E-2</v>
      </c>
      <c r="E1347" s="1">
        <v>1.9606481481481482E-2</v>
      </c>
      <c r="F1347">
        <v>13</v>
      </c>
      <c r="G1347">
        <v>222</v>
      </c>
      <c r="H1347">
        <v>21</v>
      </c>
      <c r="I1347">
        <v>0</v>
      </c>
      <c r="J1347">
        <v>0</v>
      </c>
      <c r="K1347">
        <v>0</v>
      </c>
      <c r="L1347">
        <v>0</v>
      </c>
      <c r="M1347">
        <v>100</v>
      </c>
      <c r="N1347" s="35"/>
      <c r="O1347" s="35"/>
      <c r="P1347" s="34"/>
      <c r="Q1347" s="34"/>
      <c r="R1347" s="34"/>
      <c r="S1347" s="34"/>
      <c r="T1347" s="34"/>
      <c r="U1347" s="34"/>
    </row>
    <row r="1348" spans="1:21">
      <c r="A1348" t="s">
        <v>1358</v>
      </c>
      <c r="B1348" s="1">
        <v>0.90211805555555558</v>
      </c>
      <c r="C1348" s="1">
        <v>0.48043981481481479</v>
      </c>
      <c r="D1348" s="1">
        <v>0.15178240740740742</v>
      </c>
      <c r="E1348" s="1">
        <v>0.2698726851851852</v>
      </c>
      <c r="F1348">
        <v>74</v>
      </c>
      <c r="G1348">
        <v>1128</v>
      </c>
      <c r="H1348">
        <v>0</v>
      </c>
      <c r="I1348">
        <v>0</v>
      </c>
      <c r="J1348">
        <v>0</v>
      </c>
      <c r="K1348">
        <v>0</v>
      </c>
      <c r="L1348">
        <v>0</v>
      </c>
      <c r="N1348" s="35"/>
      <c r="O1348" s="35"/>
      <c r="P1348" s="34"/>
      <c r="Q1348" s="34"/>
      <c r="R1348" s="34"/>
      <c r="S1348" s="34"/>
      <c r="T1348" s="34"/>
      <c r="U1348" s="34"/>
    </row>
    <row r="1349" spans="1:21">
      <c r="A1349" t="s">
        <v>1359</v>
      </c>
      <c r="B1349" s="1">
        <v>0.23350694444444445</v>
      </c>
      <c r="C1349" s="1">
        <v>0.15416666666666667</v>
      </c>
      <c r="D1349" s="1">
        <v>6.1666666666666668E-2</v>
      </c>
      <c r="E1349" s="1">
        <v>1.7662037037037035E-2</v>
      </c>
      <c r="F1349">
        <v>12</v>
      </c>
      <c r="G1349">
        <v>265</v>
      </c>
      <c r="H1349">
        <v>0</v>
      </c>
      <c r="I1349">
        <v>0</v>
      </c>
      <c r="J1349">
        <v>0</v>
      </c>
      <c r="K1349">
        <v>0</v>
      </c>
      <c r="L1349">
        <v>0</v>
      </c>
      <c r="N1349" s="35"/>
      <c r="O1349" s="35"/>
      <c r="P1349" s="34"/>
      <c r="Q1349" s="34"/>
      <c r="R1349" s="34"/>
      <c r="S1349" s="34"/>
      <c r="T1349" s="34"/>
      <c r="U1349" s="34"/>
    </row>
    <row r="1350" spans="1:21">
      <c r="A1350" t="s">
        <v>1360</v>
      </c>
      <c r="B1350" s="1">
        <v>0.29635416666666664</v>
      </c>
      <c r="C1350" s="1">
        <v>0.1559837962962963</v>
      </c>
      <c r="D1350" s="1">
        <v>7.542824074074074E-2</v>
      </c>
      <c r="E1350" s="1">
        <v>6.4930555555555561E-2</v>
      </c>
      <c r="F1350">
        <v>80</v>
      </c>
      <c r="G1350">
        <v>560</v>
      </c>
      <c r="H1350">
        <v>466</v>
      </c>
      <c r="I1350">
        <v>133</v>
      </c>
      <c r="J1350">
        <v>0</v>
      </c>
      <c r="K1350">
        <v>0</v>
      </c>
      <c r="L1350">
        <v>0</v>
      </c>
      <c r="M1350">
        <v>77.8</v>
      </c>
      <c r="N1350" s="35"/>
      <c r="O1350" s="35"/>
      <c r="P1350" s="34"/>
      <c r="Q1350" s="34"/>
      <c r="R1350" s="34"/>
      <c r="S1350" s="34"/>
      <c r="T1350" s="34"/>
      <c r="U1350" s="34"/>
    </row>
    <row r="1351" spans="1:21">
      <c r="A1351" t="s">
        <v>1361</v>
      </c>
      <c r="B1351" s="1">
        <v>0.56487268518518519</v>
      </c>
      <c r="C1351" s="1">
        <v>0.11275462962962964</v>
      </c>
      <c r="D1351" s="1">
        <v>2.8576388888888887E-2</v>
      </c>
      <c r="E1351" s="1">
        <v>0.42353009259259261</v>
      </c>
      <c r="F1351">
        <v>12</v>
      </c>
      <c r="G1351">
        <v>157</v>
      </c>
      <c r="H1351">
        <v>180</v>
      </c>
      <c r="I1351">
        <v>24</v>
      </c>
      <c r="J1351">
        <v>0</v>
      </c>
      <c r="K1351">
        <v>0</v>
      </c>
      <c r="L1351">
        <v>0</v>
      </c>
      <c r="M1351">
        <v>88.24</v>
      </c>
      <c r="N1351" s="35"/>
      <c r="O1351" s="35"/>
      <c r="P1351" s="34"/>
      <c r="Q1351" s="34"/>
      <c r="R1351" s="34"/>
      <c r="S1351" s="34"/>
      <c r="T1351" s="34"/>
      <c r="U1351" s="34"/>
    </row>
    <row r="1352" spans="1:21">
      <c r="A1352" t="s">
        <v>1362</v>
      </c>
      <c r="B1352" s="1">
        <v>0</v>
      </c>
      <c r="C1352" s="1">
        <v>0</v>
      </c>
      <c r="D1352" s="1">
        <v>0</v>
      </c>
      <c r="E1352" s="1">
        <v>0</v>
      </c>
      <c r="F1352">
        <v>0</v>
      </c>
      <c r="G1352">
        <v>0</v>
      </c>
      <c r="H1352">
        <v>352</v>
      </c>
      <c r="I1352">
        <v>20</v>
      </c>
      <c r="J1352">
        <v>0</v>
      </c>
      <c r="K1352">
        <v>0</v>
      </c>
      <c r="L1352">
        <v>0</v>
      </c>
      <c r="M1352">
        <v>94.62</v>
      </c>
      <c r="N1352" s="35"/>
      <c r="O1352" s="35"/>
      <c r="P1352" s="34"/>
      <c r="Q1352" s="34"/>
      <c r="R1352" s="34"/>
      <c r="S1352" s="34"/>
      <c r="T1352" s="34"/>
      <c r="U1352" s="34"/>
    </row>
    <row r="1353" spans="1:21">
      <c r="A1353" t="s">
        <v>1363</v>
      </c>
      <c r="B1353" s="1">
        <v>0.29917824074074073</v>
      </c>
      <c r="C1353" s="1">
        <v>0.19218749999999998</v>
      </c>
      <c r="D1353" s="1">
        <v>5.8090277777777775E-2</v>
      </c>
      <c r="E1353" s="1">
        <v>4.8888888888888891E-2</v>
      </c>
      <c r="F1353">
        <v>162</v>
      </c>
      <c r="G1353">
        <v>1125</v>
      </c>
      <c r="H1353">
        <v>931</v>
      </c>
      <c r="I1353">
        <v>116</v>
      </c>
      <c r="J1353">
        <v>0</v>
      </c>
      <c r="K1353">
        <v>0</v>
      </c>
      <c r="L1353">
        <v>0</v>
      </c>
      <c r="M1353">
        <v>88.92</v>
      </c>
      <c r="N1353" s="35"/>
      <c r="O1353" s="35"/>
      <c r="P1353" s="34"/>
      <c r="Q1353" s="34"/>
      <c r="R1353" s="34"/>
      <c r="S1353" s="34"/>
      <c r="T1353" s="34"/>
      <c r="U1353" s="34"/>
    </row>
    <row r="1354" spans="1:21">
      <c r="A1354" t="s">
        <v>1364</v>
      </c>
      <c r="B1354" s="1">
        <v>6.1631944444444448E-2</v>
      </c>
      <c r="C1354" s="1">
        <v>4.313657407407407E-2</v>
      </c>
      <c r="D1354" s="1">
        <v>1.8449074074074073E-2</v>
      </c>
      <c r="E1354" s="1">
        <v>3.4722222222222222E-5</v>
      </c>
      <c r="F1354">
        <v>1</v>
      </c>
      <c r="G1354">
        <v>27</v>
      </c>
      <c r="H1354">
        <v>205</v>
      </c>
      <c r="I1354">
        <v>30</v>
      </c>
      <c r="J1354">
        <v>0</v>
      </c>
      <c r="K1354">
        <v>0</v>
      </c>
      <c r="L1354">
        <v>0</v>
      </c>
      <c r="M1354">
        <v>87.23</v>
      </c>
      <c r="N1354" s="35"/>
      <c r="O1354" s="35"/>
      <c r="P1354" s="34"/>
      <c r="Q1354" s="34"/>
      <c r="R1354" s="34"/>
      <c r="S1354" s="34"/>
      <c r="T1354" s="34"/>
      <c r="U1354" s="34"/>
    </row>
    <row r="1355" spans="1:21">
      <c r="A1355" t="s">
        <v>1365</v>
      </c>
      <c r="B1355" s="1">
        <v>0.33640046296296294</v>
      </c>
      <c r="C1355" s="1">
        <v>0.19108796296296296</v>
      </c>
      <c r="D1355" s="1">
        <v>0.1363310185185185</v>
      </c>
      <c r="E1355" s="1">
        <v>8.9699074074074073E-3</v>
      </c>
      <c r="F1355">
        <v>90</v>
      </c>
      <c r="G1355">
        <v>309</v>
      </c>
      <c r="H1355">
        <v>0</v>
      </c>
      <c r="I1355">
        <v>0</v>
      </c>
      <c r="J1355">
        <v>0</v>
      </c>
      <c r="K1355">
        <v>0</v>
      </c>
      <c r="L1355">
        <v>0</v>
      </c>
      <c r="N1355" s="35"/>
      <c r="O1355" s="35"/>
      <c r="P1355" s="34"/>
      <c r="Q1355" s="34"/>
      <c r="R1355" s="34"/>
      <c r="S1355" s="34"/>
      <c r="T1355" s="34"/>
      <c r="U1355" s="34"/>
    </row>
    <row r="1356" spans="1:21">
      <c r="A1356" t="s">
        <v>1366</v>
      </c>
      <c r="B1356" s="1">
        <v>4.0856481481481481E-3</v>
      </c>
      <c r="C1356" s="1">
        <v>4.0509259259259257E-3</v>
      </c>
      <c r="D1356" s="1">
        <v>2.3148148148148147E-5</v>
      </c>
      <c r="E1356" s="1">
        <v>0</v>
      </c>
      <c r="F1356">
        <v>6</v>
      </c>
      <c r="G1356">
        <v>15</v>
      </c>
      <c r="H1356">
        <v>361</v>
      </c>
      <c r="I1356">
        <v>20</v>
      </c>
      <c r="J1356">
        <v>0</v>
      </c>
      <c r="K1356">
        <v>0</v>
      </c>
      <c r="L1356">
        <v>0</v>
      </c>
      <c r="M1356">
        <v>94.75</v>
      </c>
      <c r="N1356" s="35"/>
      <c r="O1356" s="35"/>
      <c r="P1356" s="34"/>
      <c r="Q1356" s="34"/>
      <c r="R1356" s="34"/>
      <c r="S1356" s="34"/>
      <c r="T1356" s="34"/>
      <c r="U1356" s="34"/>
    </row>
    <row r="1357" spans="1:21">
      <c r="A1357" t="s">
        <v>1367</v>
      </c>
      <c r="B1357" s="1">
        <v>0.31972222222222224</v>
      </c>
      <c r="C1357" s="1">
        <v>0.22296296296296295</v>
      </c>
      <c r="D1357" s="1">
        <v>5.4432870370370368E-2</v>
      </c>
      <c r="E1357" s="1">
        <v>4.2314814814814812E-2</v>
      </c>
      <c r="F1357">
        <v>94</v>
      </c>
      <c r="G1357">
        <v>1018</v>
      </c>
      <c r="H1357">
        <v>725</v>
      </c>
      <c r="I1357">
        <v>112</v>
      </c>
      <c r="J1357">
        <v>0</v>
      </c>
      <c r="K1357">
        <v>0</v>
      </c>
      <c r="L1357">
        <v>0</v>
      </c>
      <c r="M1357">
        <v>86.62</v>
      </c>
      <c r="N1357" s="35"/>
      <c r="O1357" s="35"/>
      <c r="P1357" s="34"/>
      <c r="Q1357" s="34"/>
      <c r="R1357" s="34"/>
      <c r="S1357" s="34"/>
      <c r="T1357" s="34"/>
      <c r="U1357" s="34"/>
    </row>
    <row r="1358" spans="1:21">
      <c r="A1358" t="s">
        <v>1368</v>
      </c>
      <c r="B1358" s="1">
        <v>0.23122685185185185</v>
      </c>
      <c r="C1358" s="1">
        <v>0.20787037037037037</v>
      </c>
      <c r="D1358" s="1">
        <v>1.3217592592592593E-2</v>
      </c>
      <c r="E1358" s="1">
        <v>1.0115740740740741E-2</v>
      </c>
      <c r="F1358">
        <v>18</v>
      </c>
      <c r="G1358">
        <v>388</v>
      </c>
      <c r="H1358">
        <v>0</v>
      </c>
      <c r="I1358">
        <v>0</v>
      </c>
      <c r="J1358">
        <v>0</v>
      </c>
      <c r="K1358">
        <v>0</v>
      </c>
      <c r="L1358">
        <v>0</v>
      </c>
      <c r="N1358" s="35"/>
      <c r="O1358" s="35"/>
      <c r="P1358" s="34"/>
      <c r="Q1358" s="34"/>
      <c r="R1358" s="34"/>
      <c r="S1358" s="34"/>
      <c r="T1358" s="34"/>
      <c r="U1358" s="34"/>
    </row>
    <row r="1359" spans="1:21">
      <c r="A1359" t="s">
        <v>1369</v>
      </c>
      <c r="B1359" s="1">
        <v>0.59870370370370374</v>
      </c>
      <c r="C1359" s="1">
        <v>0.39677083333333335</v>
      </c>
      <c r="D1359" s="1">
        <v>2.6817129629629632E-2</v>
      </c>
      <c r="E1359" s="1">
        <v>0.17510416666666664</v>
      </c>
      <c r="F1359">
        <v>208</v>
      </c>
      <c r="G1359">
        <v>495</v>
      </c>
      <c r="H1359">
        <v>224</v>
      </c>
      <c r="I1359">
        <v>21</v>
      </c>
      <c r="J1359">
        <v>0</v>
      </c>
      <c r="K1359">
        <v>0</v>
      </c>
      <c r="L1359">
        <v>0</v>
      </c>
      <c r="M1359">
        <v>91.43</v>
      </c>
      <c r="N1359" s="35"/>
      <c r="O1359" s="35"/>
      <c r="P1359" s="34"/>
      <c r="Q1359" s="34"/>
      <c r="R1359" s="34"/>
      <c r="S1359" s="34"/>
      <c r="T1359" s="34"/>
      <c r="U1359" s="34"/>
    </row>
    <row r="1360" spans="1:21">
      <c r="A1360" t="s">
        <v>1370</v>
      </c>
      <c r="B1360" s="1">
        <v>0.14687500000000001</v>
      </c>
      <c r="C1360" s="1">
        <v>0.1277777777777778</v>
      </c>
      <c r="D1360" s="1">
        <v>7.7777777777777767E-3</v>
      </c>
      <c r="E1360" s="1">
        <v>1.1307870370370371E-2</v>
      </c>
      <c r="F1360">
        <v>11</v>
      </c>
      <c r="G1360">
        <v>248</v>
      </c>
      <c r="H1360">
        <v>0</v>
      </c>
      <c r="I1360">
        <v>0</v>
      </c>
      <c r="J1360">
        <v>0</v>
      </c>
      <c r="K1360">
        <v>0</v>
      </c>
      <c r="L1360">
        <v>0</v>
      </c>
      <c r="N1360" s="35"/>
      <c r="O1360" s="35"/>
      <c r="P1360" s="34"/>
      <c r="Q1360" s="34"/>
      <c r="R1360" s="34"/>
      <c r="S1360" s="34"/>
      <c r="T1360" s="34"/>
      <c r="U1360" s="34"/>
    </row>
    <row r="1361" spans="1:21">
      <c r="A1361" t="s">
        <v>1371</v>
      </c>
      <c r="B1361" s="1">
        <v>0.2928587962962963</v>
      </c>
      <c r="C1361" s="1">
        <v>0.13877314814814815</v>
      </c>
      <c r="D1361" s="1">
        <v>7.1423611111111118E-2</v>
      </c>
      <c r="E1361" s="1">
        <v>8.2638888888888887E-2</v>
      </c>
      <c r="F1361">
        <v>21</v>
      </c>
      <c r="G1361">
        <v>472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100</v>
      </c>
      <c r="N1361" s="35"/>
      <c r="O1361" s="35"/>
      <c r="P1361" s="34"/>
      <c r="Q1361" s="34"/>
      <c r="R1361" s="34"/>
      <c r="S1361" s="34"/>
      <c r="T1361" s="34"/>
      <c r="U1361" s="34"/>
    </row>
    <row r="1362" spans="1:21">
      <c r="A1362" t="s">
        <v>1372</v>
      </c>
      <c r="B1362" s="1">
        <v>0.24353009259259259</v>
      </c>
      <c r="C1362" s="1">
        <v>0.21223379629629632</v>
      </c>
      <c r="D1362" s="1">
        <v>2.8993055555555553E-2</v>
      </c>
      <c r="E1362" s="1">
        <v>2.2916666666666667E-3</v>
      </c>
      <c r="F1362">
        <v>21</v>
      </c>
      <c r="G1362">
        <v>308</v>
      </c>
      <c r="H1362">
        <v>0</v>
      </c>
      <c r="I1362">
        <v>0</v>
      </c>
      <c r="J1362">
        <v>0</v>
      </c>
      <c r="K1362">
        <v>0</v>
      </c>
      <c r="L1362">
        <v>0</v>
      </c>
      <c r="N1362" s="35"/>
      <c r="O1362" s="35"/>
      <c r="P1362" s="34"/>
      <c r="Q1362" s="34"/>
      <c r="R1362" s="34"/>
      <c r="S1362" s="34"/>
      <c r="T1362" s="34"/>
      <c r="U1362" s="34"/>
    </row>
    <row r="1363" spans="1:21">
      <c r="A1363" t="s">
        <v>1373</v>
      </c>
      <c r="B1363" s="1">
        <v>0.82763888888888892</v>
      </c>
      <c r="C1363" s="1">
        <v>0.52907407407407414</v>
      </c>
      <c r="D1363" s="1">
        <v>0.16120370370370371</v>
      </c>
      <c r="E1363" s="1">
        <v>0.13734953703703703</v>
      </c>
      <c r="F1363">
        <v>275</v>
      </c>
      <c r="G1363">
        <v>960</v>
      </c>
      <c r="H1363">
        <v>154</v>
      </c>
      <c r="I1363">
        <v>11</v>
      </c>
      <c r="J1363">
        <v>0</v>
      </c>
      <c r="K1363">
        <v>0</v>
      </c>
      <c r="L1363">
        <v>0</v>
      </c>
      <c r="M1363">
        <v>93.33</v>
      </c>
      <c r="N1363" s="35"/>
      <c r="O1363" s="35"/>
      <c r="P1363" s="34"/>
      <c r="Q1363" s="34"/>
      <c r="R1363" s="34"/>
      <c r="S1363" s="34"/>
      <c r="T1363" s="34"/>
      <c r="U1363" s="34"/>
    </row>
    <row r="1364" spans="1:21">
      <c r="A1364" t="s">
        <v>1374</v>
      </c>
      <c r="B1364" s="1">
        <v>0.17167824074074076</v>
      </c>
      <c r="C1364" s="1">
        <v>8.7696759259259252E-2</v>
      </c>
      <c r="D1364" s="1">
        <v>6.5162037037037037E-3</v>
      </c>
      <c r="E1364" s="1">
        <v>7.7453703703703705E-2</v>
      </c>
      <c r="F1364">
        <v>9</v>
      </c>
      <c r="G1364">
        <v>151</v>
      </c>
      <c r="H1364">
        <v>0</v>
      </c>
      <c r="I1364">
        <v>0</v>
      </c>
      <c r="J1364">
        <v>0</v>
      </c>
      <c r="K1364">
        <v>0</v>
      </c>
      <c r="L1364">
        <v>0</v>
      </c>
      <c r="N1364" s="35"/>
      <c r="O1364" s="35"/>
      <c r="P1364" s="34"/>
      <c r="Q1364" s="34"/>
      <c r="R1364" s="34"/>
      <c r="S1364" s="34"/>
      <c r="T1364" s="34"/>
      <c r="U1364" s="34"/>
    </row>
    <row r="1365" spans="1:21">
      <c r="A1365" t="s">
        <v>1375</v>
      </c>
      <c r="B1365" s="1">
        <v>0</v>
      </c>
      <c r="C1365" s="1">
        <v>0</v>
      </c>
      <c r="D1365" s="1">
        <v>0</v>
      </c>
      <c r="E1365" s="1">
        <v>0</v>
      </c>
      <c r="F1365">
        <v>0</v>
      </c>
      <c r="G1365">
        <v>0</v>
      </c>
      <c r="H1365">
        <v>406</v>
      </c>
      <c r="I1365">
        <v>6</v>
      </c>
      <c r="J1365">
        <v>0</v>
      </c>
      <c r="K1365">
        <v>0</v>
      </c>
      <c r="L1365">
        <v>0</v>
      </c>
      <c r="M1365">
        <v>98.54</v>
      </c>
      <c r="N1365" s="35"/>
      <c r="O1365" s="35"/>
      <c r="P1365" s="34"/>
      <c r="Q1365" s="34"/>
      <c r="R1365" s="34"/>
      <c r="S1365" s="34"/>
      <c r="T1365" s="34"/>
      <c r="U1365" s="34"/>
    </row>
    <row r="1366" spans="1:21">
      <c r="A1366" t="s">
        <v>1376</v>
      </c>
      <c r="B1366" s="1">
        <v>0.17265046296296296</v>
      </c>
      <c r="C1366" s="1">
        <v>0.16172453703703704</v>
      </c>
      <c r="D1366" s="1">
        <v>2.0370370370370373E-3</v>
      </c>
      <c r="E1366" s="1">
        <v>8.8657407407407417E-3</v>
      </c>
      <c r="F1366">
        <v>17</v>
      </c>
      <c r="G1366">
        <v>510</v>
      </c>
      <c r="H1366">
        <v>0</v>
      </c>
      <c r="I1366">
        <v>0</v>
      </c>
      <c r="J1366">
        <v>0</v>
      </c>
      <c r="K1366">
        <v>0</v>
      </c>
      <c r="L1366">
        <v>0</v>
      </c>
      <c r="N1366" s="35"/>
      <c r="O1366" s="35"/>
      <c r="P1366" s="34"/>
      <c r="Q1366" s="34"/>
      <c r="R1366" s="34"/>
      <c r="S1366" s="34"/>
      <c r="T1366" s="34"/>
      <c r="U1366" s="34"/>
    </row>
    <row r="1367" spans="1:21">
      <c r="A1367" t="s">
        <v>1377</v>
      </c>
      <c r="B1367" s="1">
        <v>0.22925925925925927</v>
      </c>
      <c r="C1367" s="1">
        <v>0.15144675925925927</v>
      </c>
      <c r="D1367" s="1">
        <v>2.960648148148148E-2</v>
      </c>
      <c r="E1367" s="1">
        <v>4.8194444444444449E-2</v>
      </c>
      <c r="F1367">
        <v>17</v>
      </c>
      <c r="G1367">
        <v>345</v>
      </c>
      <c r="H1367">
        <v>177</v>
      </c>
      <c r="I1367">
        <v>0</v>
      </c>
      <c r="J1367">
        <v>0</v>
      </c>
      <c r="K1367">
        <v>0</v>
      </c>
      <c r="L1367">
        <v>0</v>
      </c>
      <c r="M1367">
        <v>100</v>
      </c>
      <c r="N1367" s="35"/>
      <c r="O1367" s="35"/>
      <c r="P1367" s="34"/>
      <c r="Q1367" s="34"/>
      <c r="R1367" s="34"/>
      <c r="S1367" s="34"/>
      <c r="T1367" s="34"/>
      <c r="U1367" s="34"/>
    </row>
    <row r="1368" spans="1:21">
      <c r="A1368" t="s">
        <v>1378</v>
      </c>
      <c r="B1368" s="1">
        <v>0.34814814814814815</v>
      </c>
      <c r="C1368" s="1">
        <v>0.19591435185185188</v>
      </c>
      <c r="D1368" s="1">
        <v>0.13195601851851851</v>
      </c>
      <c r="E1368" s="1">
        <v>2.0266203703703703E-2</v>
      </c>
      <c r="F1368">
        <v>16</v>
      </c>
      <c r="G1368">
        <v>361</v>
      </c>
      <c r="H1368">
        <v>0</v>
      </c>
      <c r="I1368">
        <v>0</v>
      </c>
      <c r="J1368">
        <v>2.61</v>
      </c>
      <c r="K1368">
        <v>0</v>
      </c>
      <c r="L1368">
        <v>0</v>
      </c>
      <c r="N1368" s="35"/>
      <c r="O1368" s="35"/>
      <c r="P1368" s="34"/>
      <c r="Q1368" s="34"/>
      <c r="R1368" s="34"/>
      <c r="S1368" s="34"/>
      <c r="T1368" s="34"/>
      <c r="U1368" s="34"/>
    </row>
    <row r="1369" spans="1:21">
      <c r="A1369" t="s">
        <v>1379</v>
      </c>
      <c r="B1369" s="1">
        <v>0.36151620370370369</v>
      </c>
      <c r="C1369" s="1">
        <v>0.27291666666666664</v>
      </c>
      <c r="D1369" s="1">
        <v>3.6701388888888888E-2</v>
      </c>
      <c r="E1369" s="1">
        <v>5.1898148148148145E-2</v>
      </c>
      <c r="F1369">
        <v>39</v>
      </c>
      <c r="G1369">
        <v>573</v>
      </c>
      <c r="H1369">
        <v>587</v>
      </c>
      <c r="I1369">
        <v>42</v>
      </c>
      <c r="J1369">
        <v>0</v>
      </c>
      <c r="K1369">
        <v>0</v>
      </c>
      <c r="L1369">
        <v>0</v>
      </c>
      <c r="M1369">
        <v>93.32</v>
      </c>
      <c r="N1369" s="35"/>
      <c r="O1369" s="35"/>
      <c r="P1369" s="34"/>
      <c r="Q1369" s="34"/>
      <c r="R1369" s="34"/>
      <c r="S1369" s="34"/>
      <c r="T1369" s="34"/>
      <c r="U1369" s="34"/>
    </row>
    <row r="1370" spans="1:21">
      <c r="A1370" t="s">
        <v>1380</v>
      </c>
      <c r="B1370" s="1">
        <v>0.39769675925925929</v>
      </c>
      <c r="C1370" s="1">
        <v>0.25833333333333336</v>
      </c>
      <c r="D1370" s="1">
        <v>0.11625000000000001</v>
      </c>
      <c r="E1370" s="1">
        <v>2.3090277777777779E-2</v>
      </c>
      <c r="F1370">
        <v>34</v>
      </c>
      <c r="G1370">
        <v>667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100</v>
      </c>
      <c r="N1370" s="35"/>
      <c r="O1370" s="35"/>
      <c r="P1370" s="34"/>
      <c r="Q1370" s="34"/>
      <c r="R1370" s="34"/>
      <c r="S1370" s="34"/>
      <c r="T1370" s="34"/>
      <c r="U1370" s="34"/>
    </row>
    <row r="1371" spans="1:21">
      <c r="A1371" t="s">
        <v>1381</v>
      </c>
      <c r="B1371" s="1">
        <v>0.17224537037037035</v>
      </c>
      <c r="C1371" s="1">
        <v>0.12664351851851852</v>
      </c>
      <c r="D1371" s="1">
        <v>3.0439814814814821E-3</v>
      </c>
      <c r="E1371" s="1">
        <v>4.2534722222222217E-2</v>
      </c>
      <c r="F1371">
        <v>22</v>
      </c>
      <c r="G1371">
        <v>351</v>
      </c>
      <c r="H1371">
        <v>215</v>
      </c>
      <c r="I1371">
        <v>17</v>
      </c>
      <c r="J1371">
        <v>0</v>
      </c>
      <c r="K1371">
        <v>0</v>
      </c>
      <c r="L1371">
        <v>0</v>
      </c>
      <c r="M1371">
        <v>92.67</v>
      </c>
      <c r="N1371" s="35"/>
      <c r="O1371" s="35"/>
      <c r="P1371" s="34"/>
      <c r="Q1371" s="34"/>
      <c r="R1371" s="34"/>
      <c r="S1371" s="34"/>
      <c r="T1371" s="34"/>
      <c r="U1371" s="34"/>
    </row>
    <row r="1372" spans="1:21">
      <c r="A1372" t="s">
        <v>1382</v>
      </c>
      <c r="B1372" s="1">
        <v>0.10701388888888889</v>
      </c>
      <c r="C1372" s="1">
        <v>5.3414351851851859E-2</v>
      </c>
      <c r="D1372" s="1">
        <v>1.9710648148148147E-2</v>
      </c>
      <c r="E1372" s="1">
        <v>3.3865740740740738E-2</v>
      </c>
      <c r="F1372">
        <v>21</v>
      </c>
      <c r="G1372">
        <v>53</v>
      </c>
      <c r="H1372">
        <v>129</v>
      </c>
      <c r="I1372">
        <v>4</v>
      </c>
      <c r="J1372">
        <v>0</v>
      </c>
      <c r="K1372">
        <v>0</v>
      </c>
      <c r="L1372">
        <v>0</v>
      </c>
      <c r="M1372">
        <v>96.99</v>
      </c>
      <c r="N1372" s="35"/>
      <c r="O1372" s="35"/>
      <c r="P1372" s="34"/>
      <c r="Q1372" s="34"/>
      <c r="R1372" s="34"/>
      <c r="S1372" s="34"/>
      <c r="T1372" s="34"/>
      <c r="U1372" s="34"/>
    </row>
    <row r="1373" spans="1:21">
      <c r="A1373" t="s">
        <v>1383</v>
      </c>
      <c r="B1373" s="1">
        <v>0.37886574074074075</v>
      </c>
      <c r="C1373" s="1">
        <v>0.19537037037037039</v>
      </c>
      <c r="D1373" s="1">
        <v>0.1252662037037037</v>
      </c>
      <c r="E1373" s="1">
        <v>5.8217592592592592E-2</v>
      </c>
      <c r="F1373">
        <v>117</v>
      </c>
      <c r="G1373">
        <v>562</v>
      </c>
      <c r="H1373">
        <v>0</v>
      </c>
      <c r="I1373">
        <v>0</v>
      </c>
      <c r="J1373">
        <v>0</v>
      </c>
      <c r="K1373">
        <v>0</v>
      </c>
      <c r="L1373">
        <v>0</v>
      </c>
      <c r="N1373" s="35"/>
      <c r="O1373" s="35"/>
      <c r="P1373" s="34"/>
      <c r="Q1373" s="34"/>
      <c r="R1373" s="34"/>
      <c r="S1373" s="34"/>
      <c r="T1373" s="34"/>
      <c r="U1373" s="34"/>
    </row>
    <row r="1374" spans="1:21">
      <c r="A1374" t="s">
        <v>1384</v>
      </c>
      <c r="B1374" s="1">
        <v>0.33385416666666662</v>
      </c>
      <c r="C1374" s="1">
        <v>0.27978009259259257</v>
      </c>
      <c r="D1374" s="1">
        <v>3.2395833333333332E-2</v>
      </c>
      <c r="E1374" s="1">
        <v>2.1666666666666667E-2</v>
      </c>
      <c r="F1374">
        <v>22</v>
      </c>
      <c r="G1374">
        <v>1214</v>
      </c>
      <c r="H1374">
        <v>914</v>
      </c>
      <c r="I1374">
        <v>0</v>
      </c>
      <c r="J1374">
        <v>14.45</v>
      </c>
      <c r="K1374">
        <v>9.6999999999999993</v>
      </c>
      <c r="L1374">
        <v>0</v>
      </c>
      <c r="M1374">
        <v>100</v>
      </c>
      <c r="N1374" s="35"/>
      <c r="O1374" s="35"/>
      <c r="P1374" s="34"/>
      <c r="Q1374" s="34"/>
      <c r="R1374" s="34"/>
      <c r="S1374" s="34"/>
      <c r="T1374" s="34"/>
      <c r="U1374" s="34"/>
    </row>
    <row r="1375" spans="1:21">
      <c r="A1375" t="s">
        <v>1385</v>
      </c>
      <c r="B1375" s="1">
        <v>0.53462962962962968</v>
      </c>
      <c r="C1375" s="1">
        <v>0.1698611111111111</v>
      </c>
      <c r="D1375" s="1">
        <v>0.29177083333333337</v>
      </c>
      <c r="E1375" s="1">
        <v>7.2986111111111113E-2</v>
      </c>
      <c r="F1375">
        <v>101</v>
      </c>
      <c r="G1375">
        <v>900</v>
      </c>
      <c r="H1375">
        <v>834</v>
      </c>
      <c r="I1375">
        <v>43</v>
      </c>
      <c r="J1375">
        <v>0</v>
      </c>
      <c r="K1375">
        <v>0</v>
      </c>
      <c r="L1375">
        <v>0</v>
      </c>
      <c r="M1375">
        <v>95.1</v>
      </c>
      <c r="N1375" s="35"/>
      <c r="O1375" s="35"/>
      <c r="P1375" s="34"/>
      <c r="Q1375" s="34"/>
      <c r="R1375" s="34"/>
      <c r="S1375" s="34"/>
      <c r="T1375" s="34"/>
      <c r="U1375" s="34"/>
    </row>
    <row r="1376" spans="1:21">
      <c r="A1376" t="s">
        <v>1386</v>
      </c>
      <c r="B1376" s="1">
        <v>0.84001157407407412</v>
      </c>
      <c r="C1376" s="1">
        <v>0.66714120370370367</v>
      </c>
      <c r="D1376" s="1">
        <v>0.15349537037037037</v>
      </c>
      <c r="E1376" s="1">
        <v>1.9363425925925926E-2</v>
      </c>
      <c r="F1376">
        <v>98</v>
      </c>
      <c r="G1376">
        <v>1151</v>
      </c>
      <c r="H1376">
        <v>1059</v>
      </c>
      <c r="I1376">
        <v>115</v>
      </c>
      <c r="J1376">
        <v>0</v>
      </c>
      <c r="K1376">
        <v>0</v>
      </c>
      <c r="L1376">
        <v>0</v>
      </c>
      <c r="M1376">
        <v>90.2</v>
      </c>
      <c r="N1376" s="35"/>
      <c r="O1376" s="35"/>
      <c r="P1376" s="34"/>
      <c r="Q1376" s="34"/>
      <c r="R1376" s="34"/>
      <c r="S1376" s="34"/>
      <c r="T1376" s="34"/>
      <c r="U1376" s="34"/>
    </row>
    <row r="1377" spans="1:21">
      <c r="A1377" t="s">
        <v>1387</v>
      </c>
      <c r="B1377" s="1">
        <v>0.19212962962962962</v>
      </c>
      <c r="C1377" s="1">
        <v>0.10859953703703702</v>
      </c>
      <c r="D1377" s="1">
        <v>5.769675925925926E-2</v>
      </c>
      <c r="E1377" s="1">
        <v>2.5810185185185183E-2</v>
      </c>
      <c r="F1377">
        <v>17</v>
      </c>
      <c r="G1377">
        <v>333</v>
      </c>
      <c r="H1377">
        <v>339</v>
      </c>
      <c r="I1377">
        <v>10</v>
      </c>
      <c r="J1377">
        <v>0</v>
      </c>
      <c r="K1377">
        <v>0</v>
      </c>
      <c r="L1377">
        <v>0</v>
      </c>
      <c r="M1377">
        <v>97.13</v>
      </c>
      <c r="N1377" s="35"/>
      <c r="O1377" s="35"/>
      <c r="P1377" s="34"/>
      <c r="Q1377" s="34"/>
      <c r="R1377" s="34"/>
      <c r="S1377" s="34"/>
      <c r="T1377" s="34"/>
      <c r="U1377" s="34"/>
    </row>
    <row r="1378" spans="1:21">
      <c r="A1378" t="s">
        <v>1388</v>
      </c>
      <c r="B1378" s="1">
        <v>0.32560185185185186</v>
      </c>
      <c r="C1378" s="1">
        <v>0.24475694444444443</v>
      </c>
      <c r="D1378" s="1">
        <v>2.3067129629629632E-2</v>
      </c>
      <c r="E1378" s="1">
        <v>5.7754629629629628E-2</v>
      </c>
      <c r="F1378">
        <v>10</v>
      </c>
      <c r="G1378">
        <v>137</v>
      </c>
      <c r="H1378">
        <v>106</v>
      </c>
      <c r="I1378">
        <v>21</v>
      </c>
      <c r="J1378">
        <v>0</v>
      </c>
      <c r="K1378">
        <v>0</v>
      </c>
      <c r="L1378">
        <v>0</v>
      </c>
      <c r="M1378">
        <v>83.46</v>
      </c>
      <c r="N1378" s="35"/>
      <c r="O1378" s="35"/>
      <c r="P1378" s="34"/>
      <c r="Q1378" s="34"/>
      <c r="R1378" s="34"/>
      <c r="S1378" s="34"/>
      <c r="T1378" s="34"/>
      <c r="U1378" s="34"/>
    </row>
    <row r="1379" spans="1:21">
      <c r="A1379" t="s">
        <v>1389</v>
      </c>
      <c r="B1379" s="1">
        <v>0.15535879629629631</v>
      </c>
      <c r="C1379" s="1">
        <v>0.12042824074074072</v>
      </c>
      <c r="D1379" s="1">
        <v>1.4479166666666668E-2</v>
      </c>
      <c r="E1379" s="1">
        <v>2.0439814814814817E-2</v>
      </c>
      <c r="F1379">
        <v>12</v>
      </c>
      <c r="G1379">
        <v>522</v>
      </c>
      <c r="H1379">
        <v>751</v>
      </c>
      <c r="I1379">
        <v>27</v>
      </c>
      <c r="J1379">
        <v>6.35</v>
      </c>
      <c r="K1379">
        <v>11.98</v>
      </c>
      <c r="L1379">
        <v>0.37</v>
      </c>
      <c r="M1379">
        <v>96.53</v>
      </c>
      <c r="N1379" s="35"/>
      <c r="O1379" s="35"/>
      <c r="P1379" s="34"/>
      <c r="Q1379" s="34"/>
      <c r="R1379" s="34"/>
      <c r="S1379" s="34"/>
      <c r="T1379" s="34"/>
      <c r="U1379" s="34"/>
    </row>
    <row r="1380" spans="1:21">
      <c r="A1380" t="s">
        <v>1390</v>
      </c>
      <c r="B1380" s="1">
        <v>0.39439814814814816</v>
      </c>
      <c r="C1380" s="1">
        <v>0.28273148148148147</v>
      </c>
      <c r="D1380" s="1">
        <v>5.8506944444444452E-2</v>
      </c>
      <c r="E1380" s="1">
        <v>5.3148148148148146E-2</v>
      </c>
      <c r="F1380">
        <v>156</v>
      </c>
      <c r="G1380">
        <v>366</v>
      </c>
      <c r="H1380">
        <v>714</v>
      </c>
      <c r="I1380">
        <v>32</v>
      </c>
      <c r="J1380">
        <v>102.35</v>
      </c>
      <c r="K1380">
        <v>66.319999999999993</v>
      </c>
      <c r="L1380">
        <v>6.55</v>
      </c>
      <c r="M1380">
        <v>95.71</v>
      </c>
      <c r="N1380" s="35"/>
      <c r="O1380" s="35"/>
      <c r="P1380" s="34"/>
      <c r="Q1380" s="34"/>
      <c r="R1380" s="34"/>
      <c r="S1380" s="34"/>
      <c r="T1380" s="34"/>
      <c r="U1380" s="34"/>
    </row>
    <row r="1381" spans="1:21">
      <c r="A1381" t="s">
        <v>1391</v>
      </c>
      <c r="B1381" s="1">
        <v>0.84912037037037036</v>
      </c>
      <c r="C1381" s="1">
        <v>0.40744212962962961</v>
      </c>
      <c r="D1381" s="1">
        <v>0.37546296296296294</v>
      </c>
      <c r="E1381" s="1">
        <v>6.6203703703703709E-2</v>
      </c>
      <c r="F1381">
        <v>93</v>
      </c>
      <c r="G1381">
        <v>250</v>
      </c>
      <c r="H1381">
        <v>178</v>
      </c>
      <c r="I1381">
        <v>2</v>
      </c>
      <c r="J1381">
        <v>0</v>
      </c>
      <c r="K1381">
        <v>0</v>
      </c>
      <c r="L1381">
        <v>0</v>
      </c>
      <c r="M1381">
        <v>98.89</v>
      </c>
      <c r="N1381" s="35"/>
      <c r="O1381" s="35"/>
      <c r="P1381" s="34"/>
      <c r="Q1381" s="34"/>
      <c r="R1381" s="34"/>
      <c r="S1381" s="34"/>
      <c r="T1381" s="34"/>
      <c r="U1381" s="34"/>
    </row>
    <row r="1382" spans="1:21">
      <c r="A1382" t="s">
        <v>1392</v>
      </c>
      <c r="B1382" s="1">
        <v>0.96467592592592588</v>
      </c>
      <c r="C1382" s="1">
        <v>0.49583333333333335</v>
      </c>
      <c r="D1382" s="1">
        <v>8.0659722222222216E-2</v>
      </c>
      <c r="E1382" s="1">
        <v>0.38817129629629626</v>
      </c>
      <c r="F1382">
        <v>75</v>
      </c>
      <c r="G1382">
        <v>1235</v>
      </c>
      <c r="H1382">
        <v>520</v>
      </c>
      <c r="I1382">
        <v>33</v>
      </c>
      <c r="J1382">
        <v>0</v>
      </c>
      <c r="K1382">
        <v>0</v>
      </c>
      <c r="L1382">
        <v>0</v>
      </c>
      <c r="M1382">
        <v>94.03</v>
      </c>
      <c r="N1382" s="35"/>
      <c r="O1382" s="35"/>
      <c r="P1382" s="34"/>
      <c r="Q1382" s="34"/>
      <c r="R1382" s="34"/>
      <c r="S1382" s="34"/>
      <c r="T1382" s="34"/>
      <c r="U1382" s="34"/>
    </row>
    <row r="1383" spans="1:21">
      <c r="A1383" t="s">
        <v>1393</v>
      </c>
      <c r="B1383" s="1">
        <v>0.17981481481481479</v>
      </c>
      <c r="C1383" s="1">
        <v>0.17134259259259257</v>
      </c>
      <c r="D1383" s="1">
        <v>8.4606481481481494E-3</v>
      </c>
      <c r="E1383" s="1">
        <v>0</v>
      </c>
      <c r="F1383">
        <v>11</v>
      </c>
      <c r="G1383">
        <v>239</v>
      </c>
      <c r="H1383">
        <v>0</v>
      </c>
      <c r="I1383">
        <v>0</v>
      </c>
      <c r="J1383">
        <v>0</v>
      </c>
      <c r="K1383">
        <v>0</v>
      </c>
      <c r="L1383">
        <v>0</v>
      </c>
      <c r="N1383" s="35"/>
      <c r="O1383" s="35"/>
      <c r="P1383" s="34"/>
      <c r="Q1383" s="34"/>
      <c r="R1383" s="34"/>
      <c r="S1383" s="34"/>
      <c r="T1383" s="34"/>
      <c r="U1383" s="34"/>
    </row>
    <row r="1384" spans="1:21">
      <c r="A1384" t="s">
        <v>1394</v>
      </c>
      <c r="B1384" s="1">
        <v>0.86473379629629632</v>
      </c>
      <c r="C1384" s="1">
        <v>0.64629629629629626</v>
      </c>
      <c r="D1384" s="1">
        <v>3.0983796296296297E-2</v>
      </c>
      <c r="E1384" s="1">
        <v>0.18744212962962961</v>
      </c>
      <c r="F1384">
        <v>109</v>
      </c>
      <c r="G1384">
        <v>1739</v>
      </c>
      <c r="H1384">
        <v>483</v>
      </c>
      <c r="I1384">
        <v>69</v>
      </c>
      <c r="J1384">
        <v>0</v>
      </c>
      <c r="K1384">
        <v>0</v>
      </c>
      <c r="L1384">
        <v>0</v>
      </c>
      <c r="M1384">
        <v>87.5</v>
      </c>
      <c r="N1384" s="35"/>
      <c r="O1384" s="35"/>
      <c r="P1384" s="34"/>
      <c r="Q1384" s="34"/>
      <c r="R1384" s="34"/>
      <c r="S1384" s="34"/>
      <c r="T1384" s="34"/>
      <c r="U1384" s="34"/>
    </row>
    <row r="1385" spans="1:21">
      <c r="A1385" t="s">
        <v>1395</v>
      </c>
      <c r="B1385" s="1">
        <v>0.44057870370370367</v>
      </c>
      <c r="C1385" s="1">
        <v>0.24627314814814816</v>
      </c>
      <c r="D1385" s="1">
        <v>9.9340277777777777E-2</v>
      </c>
      <c r="E1385" s="1">
        <v>9.4953703703703707E-2</v>
      </c>
      <c r="F1385">
        <v>21</v>
      </c>
      <c r="G1385">
        <v>523</v>
      </c>
      <c r="H1385">
        <v>0</v>
      </c>
      <c r="I1385">
        <v>0</v>
      </c>
      <c r="J1385">
        <v>0</v>
      </c>
      <c r="K1385">
        <v>0</v>
      </c>
      <c r="L1385">
        <v>0</v>
      </c>
      <c r="N1385" s="35"/>
      <c r="O1385" s="35"/>
      <c r="P1385" s="34"/>
      <c r="Q1385" s="34"/>
      <c r="R1385" s="34"/>
      <c r="S1385" s="34"/>
      <c r="T1385" s="34"/>
      <c r="U1385" s="34"/>
    </row>
    <row r="1386" spans="1:21">
      <c r="A1386" t="s">
        <v>1396</v>
      </c>
      <c r="B1386" s="1">
        <v>0.30384259259259261</v>
      </c>
      <c r="C1386" s="1">
        <v>0.20606481481481484</v>
      </c>
      <c r="D1386" s="1">
        <v>1.1747685185185186E-2</v>
      </c>
      <c r="E1386" s="1">
        <v>8.6018518518518508E-2</v>
      </c>
      <c r="F1386">
        <v>105</v>
      </c>
      <c r="G1386">
        <v>1026</v>
      </c>
      <c r="H1386">
        <v>317</v>
      </c>
      <c r="I1386">
        <v>83</v>
      </c>
      <c r="J1386">
        <v>0</v>
      </c>
      <c r="K1386">
        <v>0</v>
      </c>
      <c r="L1386">
        <v>0</v>
      </c>
      <c r="M1386">
        <v>79.25</v>
      </c>
      <c r="N1386" s="35"/>
      <c r="O1386" s="35"/>
      <c r="P1386" s="34"/>
      <c r="Q1386" s="34"/>
      <c r="R1386" s="34"/>
      <c r="S1386" s="34"/>
      <c r="T1386" s="34"/>
      <c r="U1386" s="34"/>
    </row>
    <row r="1387" spans="1:21">
      <c r="A1387" t="s">
        <v>1397</v>
      </c>
      <c r="B1387" s="1">
        <v>0.74464120370370368</v>
      </c>
      <c r="C1387" s="1">
        <v>0.62559027777777776</v>
      </c>
      <c r="D1387" s="1">
        <v>5.4305555555555551E-2</v>
      </c>
      <c r="E1387" s="1">
        <v>6.4733796296296289E-2</v>
      </c>
      <c r="F1387">
        <v>63</v>
      </c>
      <c r="G1387">
        <v>1229</v>
      </c>
      <c r="H1387">
        <v>84</v>
      </c>
      <c r="I1387">
        <v>9</v>
      </c>
      <c r="J1387">
        <v>0</v>
      </c>
      <c r="K1387">
        <v>0</v>
      </c>
      <c r="L1387">
        <v>0</v>
      </c>
      <c r="M1387">
        <v>90.32</v>
      </c>
      <c r="N1387" s="35"/>
      <c r="O1387" s="35"/>
      <c r="P1387" s="34"/>
      <c r="Q1387" s="34"/>
      <c r="R1387" s="34"/>
      <c r="S1387" s="34"/>
      <c r="T1387" s="34"/>
      <c r="U1387" s="34"/>
    </row>
    <row r="1388" spans="1:21">
      <c r="A1388" t="s">
        <v>1398</v>
      </c>
      <c r="B1388" s="1">
        <v>0.33071759259259259</v>
      </c>
      <c r="C1388" s="1">
        <v>0.23868055555555556</v>
      </c>
      <c r="D1388" s="1">
        <v>7.3877314814814812E-2</v>
      </c>
      <c r="E1388" s="1">
        <v>1.8148148148148146E-2</v>
      </c>
      <c r="F1388">
        <v>17</v>
      </c>
      <c r="G1388">
        <v>375</v>
      </c>
      <c r="H1388">
        <v>0</v>
      </c>
      <c r="I1388">
        <v>0</v>
      </c>
      <c r="J1388">
        <v>0</v>
      </c>
      <c r="K1388">
        <v>0</v>
      </c>
      <c r="L1388">
        <v>0</v>
      </c>
      <c r="N1388" s="35"/>
      <c r="O1388" s="35"/>
      <c r="P1388" s="34"/>
      <c r="Q1388" s="34"/>
      <c r="R1388" s="34"/>
      <c r="S1388" s="34"/>
      <c r="T1388" s="34"/>
      <c r="U1388" s="34"/>
    </row>
    <row r="1389" spans="1:21">
      <c r="A1389" t="s">
        <v>1399</v>
      </c>
      <c r="B1389" s="1">
        <v>7.3032407407407407E-2</v>
      </c>
      <c r="C1389" s="1">
        <v>4.6331018518518514E-2</v>
      </c>
      <c r="D1389" s="1">
        <v>2.0370370370370373E-3</v>
      </c>
      <c r="E1389" s="1">
        <v>2.4664351851851851E-2</v>
      </c>
      <c r="F1389">
        <v>109</v>
      </c>
      <c r="G1389">
        <v>1687</v>
      </c>
      <c r="H1389">
        <v>199</v>
      </c>
      <c r="I1389">
        <v>77</v>
      </c>
      <c r="J1389">
        <v>0</v>
      </c>
      <c r="K1389">
        <v>0</v>
      </c>
      <c r="L1389">
        <v>0</v>
      </c>
      <c r="M1389">
        <v>72.099999999999994</v>
      </c>
      <c r="N1389" s="35"/>
      <c r="O1389" s="35"/>
      <c r="P1389" s="34"/>
      <c r="Q1389" s="34"/>
      <c r="R1389" s="34"/>
      <c r="S1389" s="34"/>
      <c r="T1389" s="34"/>
      <c r="U1389" s="34"/>
    </row>
    <row r="1390" spans="1:21">
      <c r="A1390" t="s">
        <v>1400</v>
      </c>
      <c r="B1390" s="1">
        <v>0.79972222222222211</v>
      </c>
      <c r="C1390" s="1">
        <v>0.39997685185185183</v>
      </c>
      <c r="D1390" s="1">
        <v>2.7557870370370368E-2</v>
      </c>
      <c r="E1390" s="1">
        <v>0.37217592592592591</v>
      </c>
      <c r="F1390">
        <v>86</v>
      </c>
      <c r="G1390">
        <v>1487</v>
      </c>
      <c r="H1390">
        <v>781</v>
      </c>
      <c r="I1390">
        <v>36</v>
      </c>
      <c r="J1390">
        <v>0</v>
      </c>
      <c r="K1390">
        <v>0</v>
      </c>
      <c r="L1390">
        <v>0</v>
      </c>
      <c r="M1390">
        <v>95.59</v>
      </c>
      <c r="N1390" s="35"/>
      <c r="O1390" s="35"/>
      <c r="P1390" s="34"/>
      <c r="Q1390" s="34"/>
      <c r="R1390" s="34"/>
      <c r="S1390" s="34"/>
      <c r="T1390" s="34"/>
      <c r="U1390" s="34"/>
    </row>
    <row r="1391" spans="1:21">
      <c r="A1391" t="s">
        <v>1401</v>
      </c>
      <c r="B1391" s="1">
        <v>1.9699074074074074E-2</v>
      </c>
      <c r="C1391" s="1">
        <v>1.9606481481481482E-2</v>
      </c>
      <c r="D1391" s="1">
        <v>6.9444444444444444E-5</v>
      </c>
      <c r="E1391" s="1">
        <v>2.3148148148148147E-5</v>
      </c>
      <c r="F1391">
        <v>3</v>
      </c>
      <c r="G1391">
        <v>49</v>
      </c>
      <c r="H1391">
        <v>48</v>
      </c>
      <c r="I1391">
        <v>1</v>
      </c>
      <c r="J1391">
        <v>0</v>
      </c>
      <c r="K1391">
        <v>0</v>
      </c>
      <c r="L1391">
        <v>0</v>
      </c>
      <c r="M1391">
        <v>97.96</v>
      </c>
      <c r="N1391" s="35"/>
      <c r="O1391" s="35"/>
      <c r="P1391" s="34"/>
      <c r="Q1391" s="34"/>
      <c r="R1391" s="34"/>
      <c r="S1391" s="34"/>
      <c r="T1391" s="34"/>
      <c r="U1391" s="34"/>
    </row>
    <row r="1392" spans="1:21">
      <c r="A1392" t="s">
        <v>1402</v>
      </c>
      <c r="B1392" s="1">
        <v>0.2910300925925926</v>
      </c>
      <c r="C1392" s="1">
        <v>0.21708333333333332</v>
      </c>
      <c r="D1392" s="1">
        <v>5.9398148148148144E-2</v>
      </c>
      <c r="E1392" s="1">
        <v>1.4537037037037038E-2</v>
      </c>
      <c r="F1392">
        <v>12</v>
      </c>
      <c r="G1392">
        <v>274</v>
      </c>
      <c r="H1392">
        <v>0</v>
      </c>
      <c r="I1392">
        <v>0</v>
      </c>
      <c r="J1392">
        <v>0</v>
      </c>
      <c r="K1392">
        <v>0</v>
      </c>
      <c r="L1392">
        <v>0</v>
      </c>
      <c r="N1392" s="35"/>
      <c r="O1392" s="35"/>
      <c r="P1392" s="34"/>
      <c r="Q1392" s="34"/>
      <c r="R1392" s="34"/>
      <c r="S1392" s="34"/>
      <c r="T1392" s="34"/>
      <c r="U1392" s="34"/>
    </row>
    <row r="1393" spans="1:21">
      <c r="A1393" t="s">
        <v>1403</v>
      </c>
      <c r="B1393" s="1">
        <v>0.33556712962962965</v>
      </c>
      <c r="C1393" s="1">
        <v>0.24606481481481482</v>
      </c>
      <c r="D1393" s="1">
        <v>7.1076388888888883E-2</v>
      </c>
      <c r="E1393" s="1">
        <v>1.8402777777777778E-2</v>
      </c>
      <c r="F1393">
        <v>89</v>
      </c>
      <c r="G1393">
        <v>283</v>
      </c>
      <c r="H1393">
        <v>164</v>
      </c>
      <c r="I1393">
        <v>2</v>
      </c>
      <c r="J1393">
        <v>0</v>
      </c>
      <c r="K1393">
        <v>0</v>
      </c>
      <c r="L1393">
        <v>0</v>
      </c>
      <c r="M1393">
        <v>98.8</v>
      </c>
      <c r="N1393" s="35"/>
      <c r="O1393" s="35"/>
      <c r="P1393" s="34"/>
      <c r="Q1393" s="34"/>
      <c r="R1393" s="34"/>
      <c r="S1393" s="34"/>
      <c r="T1393" s="34"/>
      <c r="U1393" s="34"/>
    </row>
    <row r="1394" spans="1:21">
      <c r="A1394" t="s">
        <v>1404</v>
      </c>
      <c r="B1394" s="1">
        <v>0.26651620370370371</v>
      </c>
      <c r="C1394" s="1">
        <v>0.26616898148148149</v>
      </c>
      <c r="D1394" s="1">
        <v>3.4722222222222224E-4</v>
      </c>
      <c r="E1394" s="1">
        <v>0</v>
      </c>
      <c r="F1394">
        <v>1</v>
      </c>
      <c r="G1394">
        <v>16</v>
      </c>
      <c r="H1394">
        <v>8</v>
      </c>
      <c r="I1394">
        <v>0</v>
      </c>
      <c r="J1394">
        <v>0</v>
      </c>
      <c r="K1394">
        <v>0</v>
      </c>
      <c r="L1394">
        <v>0</v>
      </c>
      <c r="M1394">
        <v>100</v>
      </c>
      <c r="N1394" s="35"/>
      <c r="O1394" s="35"/>
      <c r="P1394" s="34"/>
      <c r="Q1394" s="34"/>
      <c r="R1394" s="34"/>
      <c r="S1394" s="34"/>
      <c r="T1394" s="34"/>
      <c r="U1394" s="34"/>
    </row>
    <row r="1395" spans="1:21">
      <c r="A1395" t="s">
        <v>1405</v>
      </c>
      <c r="B1395" s="1">
        <v>0.11373842592592592</v>
      </c>
      <c r="C1395" s="1">
        <v>8.3611111111111122E-2</v>
      </c>
      <c r="D1395" s="1">
        <v>8.5069444444444437E-3</v>
      </c>
      <c r="E1395" s="1">
        <v>2.1608796296296296E-2</v>
      </c>
      <c r="F1395">
        <v>4</v>
      </c>
      <c r="G1395">
        <v>80</v>
      </c>
      <c r="H1395">
        <v>0</v>
      </c>
      <c r="I1395">
        <v>0</v>
      </c>
      <c r="J1395">
        <v>0</v>
      </c>
      <c r="K1395">
        <v>0</v>
      </c>
      <c r="L1395">
        <v>0</v>
      </c>
      <c r="N1395" s="35"/>
      <c r="O1395" s="35"/>
      <c r="P1395" s="34"/>
      <c r="Q1395" s="34"/>
      <c r="R1395" s="34"/>
      <c r="S1395" s="34"/>
      <c r="T1395" s="34"/>
      <c r="U1395" s="34"/>
    </row>
    <row r="1396" spans="1:21">
      <c r="A1396" t="s">
        <v>1406</v>
      </c>
      <c r="B1396" s="1">
        <v>0.5448263888888889</v>
      </c>
      <c r="C1396" s="1">
        <v>0.42423611111111109</v>
      </c>
      <c r="D1396" s="1">
        <v>6.0289351851851851E-2</v>
      </c>
      <c r="E1396" s="1">
        <v>6.0289351851851851E-2</v>
      </c>
      <c r="F1396">
        <v>21</v>
      </c>
      <c r="G1396">
        <v>320</v>
      </c>
      <c r="H1396">
        <v>146</v>
      </c>
      <c r="I1396">
        <v>8</v>
      </c>
      <c r="J1396">
        <v>0</v>
      </c>
      <c r="K1396">
        <v>0</v>
      </c>
      <c r="L1396">
        <v>0</v>
      </c>
      <c r="M1396">
        <v>94.81</v>
      </c>
      <c r="N1396" s="35"/>
      <c r="O1396" s="35"/>
      <c r="P1396" s="34"/>
      <c r="Q1396" s="34"/>
      <c r="R1396" s="34"/>
      <c r="S1396" s="34"/>
      <c r="T1396" s="34"/>
      <c r="U1396" s="34"/>
    </row>
    <row r="1397" spans="1:21">
      <c r="A1397" t="s">
        <v>1407</v>
      </c>
      <c r="B1397" s="1">
        <v>0.45521990740740742</v>
      </c>
      <c r="C1397" s="1">
        <v>0.2782175925925926</v>
      </c>
      <c r="D1397" s="1">
        <v>0.13109953703703703</v>
      </c>
      <c r="E1397" s="1">
        <v>4.5891203703703705E-2</v>
      </c>
      <c r="F1397">
        <v>29</v>
      </c>
      <c r="G1397">
        <v>557</v>
      </c>
      <c r="H1397">
        <v>156</v>
      </c>
      <c r="I1397">
        <v>16</v>
      </c>
      <c r="J1397">
        <v>0</v>
      </c>
      <c r="K1397">
        <v>0</v>
      </c>
      <c r="L1397">
        <v>0</v>
      </c>
      <c r="M1397">
        <v>90.7</v>
      </c>
      <c r="N1397" s="35"/>
      <c r="O1397" s="35"/>
      <c r="P1397" s="34"/>
      <c r="Q1397" s="34"/>
      <c r="R1397" s="34"/>
      <c r="S1397" s="34"/>
      <c r="T1397" s="34"/>
      <c r="U1397" s="34"/>
    </row>
    <row r="1398" spans="1:21">
      <c r="A1398" t="s">
        <v>1408</v>
      </c>
      <c r="B1398" s="1">
        <v>0.39229166666666665</v>
      </c>
      <c r="C1398" s="1">
        <v>0.26374999999999998</v>
      </c>
      <c r="D1398" s="1">
        <v>9.6979166666666672E-2</v>
      </c>
      <c r="E1398" s="1">
        <v>3.155092592592592E-2</v>
      </c>
      <c r="F1398">
        <v>25</v>
      </c>
      <c r="G1398">
        <v>440</v>
      </c>
      <c r="H1398">
        <v>280</v>
      </c>
      <c r="I1398">
        <v>28</v>
      </c>
      <c r="J1398">
        <v>0</v>
      </c>
      <c r="K1398">
        <v>0</v>
      </c>
      <c r="L1398">
        <v>0</v>
      </c>
      <c r="M1398">
        <v>90.91</v>
      </c>
      <c r="N1398" s="35"/>
      <c r="O1398" s="35"/>
      <c r="P1398" s="34"/>
      <c r="Q1398" s="34"/>
      <c r="R1398" s="34"/>
      <c r="S1398" s="34"/>
      <c r="T1398" s="34"/>
      <c r="U1398" s="34"/>
    </row>
    <row r="1399" spans="1:21">
      <c r="A1399" t="s">
        <v>1409</v>
      </c>
      <c r="B1399" s="1">
        <v>0.34659722222222222</v>
      </c>
      <c r="C1399" s="1">
        <v>0.22396990740740741</v>
      </c>
      <c r="D1399" s="1">
        <v>4.673611111111111E-2</v>
      </c>
      <c r="E1399" s="1">
        <v>7.587962962962963E-2</v>
      </c>
      <c r="F1399">
        <v>74</v>
      </c>
      <c r="G1399">
        <v>1207</v>
      </c>
      <c r="H1399">
        <v>597</v>
      </c>
      <c r="I1399">
        <v>51</v>
      </c>
      <c r="J1399">
        <v>0</v>
      </c>
      <c r="K1399">
        <v>0</v>
      </c>
      <c r="L1399">
        <v>0</v>
      </c>
      <c r="M1399">
        <v>92.13</v>
      </c>
      <c r="N1399" s="35"/>
      <c r="O1399" s="35"/>
      <c r="P1399" s="34"/>
      <c r="Q1399" s="34"/>
      <c r="R1399" s="34"/>
      <c r="S1399" s="34"/>
      <c r="T1399" s="34"/>
      <c r="U1399" s="34"/>
    </row>
    <row r="1400" spans="1:21">
      <c r="A1400" t="s">
        <v>1410</v>
      </c>
      <c r="B1400" s="1">
        <v>0.37777777777777777</v>
      </c>
      <c r="C1400" s="1">
        <v>0.3523148148148148</v>
      </c>
      <c r="D1400" s="1">
        <v>1.6736111111111111E-2</v>
      </c>
      <c r="E1400" s="1">
        <v>8.7037037037037031E-3</v>
      </c>
      <c r="F1400">
        <v>22</v>
      </c>
      <c r="G1400">
        <v>535</v>
      </c>
      <c r="H1400">
        <v>0</v>
      </c>
      <c r="I1400">
        <v>0</v>
      </c>
      <c r="J1400">
        <v>0</v>
      </c>
      <c r="K1400">
        <v>0</v>
      </c>
      <c r="L1400">
        <v>0</v>
      </c>
      <c r="N1400" s="35"/>
      <c r="O1400" s="35"/>
      <c r="P1400" s="34"/>
      <c r="Q1400" s="34"/>
      <c r="R1400" s="34"/>
      <c r="S1400" s="34"/>
      <c r="T1400" s="34"/>
      <c r="U1400" s="34"/>
    </row>
    <row r="1401" spans="1:21">
      <c r="A1401" t="s">
        <v>1411</v>
      </c>
      <c r="B1401" s="1">
        <v>0.59219907407407402</v>
      </c>
      <c r="C1401" s="1">
        <v>0.38540509259259265</v>
      </c>
      <c r="D1401" s="1">
        <v>0.17130787037037035</v>
      </c>
      <c r="E1401" s="1">
        <v>3.5474537037037041E-2</v>
      </c>
      <c r="F1401">
        <v>23</v>
      </c>
      <c r="G1401">
        <v>660</v>
      </c>
      <c r="H1401">
        <v>281</v>
      </c>
      <c r="I1401">
        <v>2</v>
      </c>
      <c r="J1401">
        <v>17.29</v>
      </c>
      <c r="K1401">
        <v>9.7899999999999991</v>
      </c>
      <c r="L1401">
        <v>0.18</v>
      </c>
      <c r="M1401">
        <v>99.29</v>
      </c>
      <c r="N1401" s="35"/>
      <c r="O1401" s="35"/>
      <c r="P1401" s="34"/>
      <c r="Q1401" s="34"/>
      <c r="R1401" s="34"/>
      <c r="S1401" s="34"/>
      <c r="T1401" s="34"/>
      <c r="U1401" s="34"/>
    </row>
    <row r="1402" spans="1:21">
      <c r="A1402" t="s">
        <v>1412</v>
      </c>
      <c r="B1402" s="1">
        <v>0.40543981481481484</v>
      </c>
      <c r="C1402" s="1">
        <v>0.3677083333333333</v>
      </c>
      <c r="D1402" s="1">
        <v>2.2534722222222223E-2</v>
      </c>
      <c r="E1402" s="1">
        <v>1.5185185185185185E-2</v>
      </c>
      <c r="F1402">
        <v>29</v>
      </c>
      <c r="G1402">
        <v>552</v>
      </c>
      <c r="H1402">
        <v>373</v>
      </c>
      <c r="I1402">
        <v>8</v>
      </c>
      <c r="J1402">
        <v>0</v>
      </c>
      <c r="K1402">
        <v>0</v>
      </c>
      <c r="L1402">
        <v>0</v>
      </c>
      <c r="M1402">
        <v>97.9</v>
      </c>
      <c r="N1402" s="35"/>
      <c r="O1402" s="35"/>
      <c r="P1402" s="34"/>
      <c r="Q1402" s="34"/>
      <c r="R1402" s="34"/>
      <c r="S1402" s="34"/>
      <c r="T1402" s="34"/>
      <c r="U1402" s="34"/>
    </row>
    <row r="1403" spans="1:21">
      <c r="A1403" t="s">
        <v>1413</v>
      </c>
      <c r="B1403" s="1">
        <v>0.69208333333333327</v>
      </c>
      <c r="C1403" s="1">
        <v>0.4835416666666667</v>
      </c>
      <c r="D1403" s="1">
        <v>0.16013888888888889</v>
      </c>
      <c r="E1403" s="1">
        <v>4.83912037037037E-2</v>
      </c>
      <c r="F1403">
        <v>87</v>
      </c>
      <c r="G1403">
        <v>797</v>
      </c>
      <c r="H1403">
        <v>627</v>
      </c>
      <c r="I1403">
        <v>32</v>
      </c>
      <c r="J1403">
        <v>0</v>
      </c>
      <c r="K1403">
        <v>0</v>
      </c>
      <c r="L1403">
        <v>0</v>
      </c>
      <c r="M1403">
        <v>95.14</v>
      </c>
      <c r="N1403" s="35"/>
      <c r="O1403" s="35"/>
      <c r="P1403" s="34"/>
      <c r="Q1403" s="34"/>
      <c r="R1403" s="34"/>
      <c r="S1403" s="34"/>
      <c r="T1403" s="34"/>
      <c r="U1403" s="34"/>
    </row>
    <row r="1404" spans="1:21">
      <c r="A1404" t="s">
        <v>1414</v>
      </c>
      <c r="B1404" s="1">
        <v>0.33773148148148152</v>
      </c>
      <c r="C1404" s="1">
        <v>0.32135416666666666</v>
      </c>
      <c r="D1404" s="1">
        <v>1.4016203703703704E-2</v>
      </c>
      <c r="E1404" s="1">
        <v>2.3611111111111111E-3</v>
      </c>
      <c r="F1404">
        <v>42</v>
      </c>
      <c r="G1404">
        <v>933</v>
      </c>
      <c r="H1404">
        <v>1057</v>
      </c>
      <c r="I1404">
        <v>21</v>
      </c>
      <c r="J1404">
        <v>11.59</v>
      </c>
      <c r="K1404">
        <v>13.11</v>
      </c>
      <c r="L1404">
        <v>0.45</v>
      </c>
      <c r="M1404">
        <v>98.05</v>
      </c>
      <c r="N1404" s="35"/>
      <c r="O1404" s="35"/>
      <c r="P1404" s="34"/>
      <c r="Q1404" s="34"/>
      <c r="R1404" s="34"/>
      <c r="S1404" s="34"/>
      <c r="T1404" s="34"/>
      <c r="U1404" s="34"/>
    </row>
    <row r="1405" spans="1:21">
      <c r="A1405" t="s">
        <v>1415</v>
      </c>
      <c r="B1405" s="1">
        <v>0.15111111111111111</v>
      </c>
      <c r="C1405" s="1">
        <v>0.13873842592592592</v>
      </c>
      <c r="D1405" s="1">
        <v>7.9282407407407409E-3</v>
      </c>
      <c r="E1405" s="1">
        <v>4.4444444444444444E-3</v>
      </c>
      <c r="F1405">
        <v>3</v>
      </c>
      <c r="G1405">
        <v>58</v>
      </c>
      <c r="H1405">
        <v>0</v>
      </c>
      <c r="I1405">
        <v>0</v>
      </c>
      <c r="J1405">
        <v>0</v>
      </c>
      <c r="K1405">
        <v>0</v>
      </c>
      <c r="L1405">
        <v>0</v>
      </c>
      <c r="N1405" s="35"/>
      <c r="O1405" s="35"/>
      <c r="P1405" s="34"/>
      <c r="Q1405" s="34"/>
      <c r="R1405" s="34"/>
      <c r="S1405" s="34"/>
      <c r="T1405" s="34"/>
      <c r="U1405" s="34"/>
    </row>
    <row r="1406" spans="1:21">
      <c r="A1406" t="s">
        <v>1416</v>
      </c>
      <c r="B1406" s="1">
        <v>0.42327546296296298</v>
      </c>
      <c r="C1406" s="1">
        <v>0.14074074074074075</v>
      </c>
      <c r="D1406" s="1">
        <v>0.21197916666666669</v>
      </c>
      <c r="E1406" s="1">
        <v>7.0543981481481485E-2</v>
      </c>
      <c r="F1406">
        <v>15</v>
      </c>
      <c r="G1406">
        <v>260</v>
      </c>
      <c r="H1406">
        <v>340</v>
      </c>
      <c r="I1406">
        <v>11</v>
      </c>
      <c r="J1406">
        <v>11.3</v>
      </c>
      <c r="K1406">
        <v>16.899999999999999</v>
      </c>
      <c r="L1406">
        <v>0.14000000000000001</v>
      </c>
      <c r="M1406">
        <v>96.87</v>
      </c>
      <c r="N1406" s="35"/>
      <c r="O1406" s="35"/>
      <c r="P1406" s="34"/>
      <c r="Q1406" s="34"/>
      <c r="R1406" s="34"/>
      <c r="S1406" s="34"/>
      <c r="T1406" s="34"/>
      <c r="U1406" s="34"/>
    </row>
    <row r="1407" spans="1:21">
      <c r="A1407" t="s">
        <v>1417</v>
      </c>
      <c r="B1407" s="1">
        <v>0</v>
      </c>
      <c r="C1407" s="1">
        <v>0</v>
      </c>
      <c r="D1407" s="1">
        <v>0</v>
      </c>
      <c r="E1407" s="1">
        <v>0</v>
      </c>
      <c r="F1407">
        <v>0</v>
      </c>
      <c r="G1407">
        <v>0</v>
      </c>
      <c r="H1407">
        <v>403</v>
      </c>
      <c r="I1407">
        <v>58</v>
      </c>
      <c r="J1407">
        <v>0</v>
      </c>
      <c r="K1407">
        <v>29.59</v>
      </c>
      <c r="L1407">
        <v>1.3</v>
      </c>
      <c r="M1407">
        <v>87.42</v>
      </c>
      <c r="N1407" s="35"/>
      <c r="O1407" s="35"/>
      <c r="P1407" s="34"/>
      <c r="Q1407" s="34"/>
      <c r="R1407" s="34"/>
      <c r="S1407" s="34"/>
      <c r="T1407" s="34"/>
      <c r="U1407" s="34"/>
    </row>
    <row r="1408" spans="1:21">
      <c r="A1408" t="s">
        <v>1418</v>
      </c>
      <c r="B1408" s="1">
        <v>4.71875E-2</v>
      </c>
      <c r="C1408" s="1">
        <v>4.5092592592592594E-2</v>
      </c>
      <c r="D1408" s="1">
        <v>1.0185185185185186E-3</v>
      </c>
      <c r="E1408" s="1">
        <v>1.0532407407407407E-3</v>
      </c>
      <c r="F1408">
        <v>7</v>
      </c>
      <c r="G1408">
        <v>68</v>
      </c>
      <c r="H1408">
        <v>136</v>
      </c>
      <c r="I1408">
        <v>8</v>
      </c>
      <c r="J1408">
        <v>0</v>
      </c>
      <c r="K1408">
        <v>0</v>
      </c>
      <c r="L1408">
        <v>0</v>
      </c>
      <c r="M1408">
        <v>94.44</v>
      </c>
      <c r="N1408" s="35"/>
      <c r="O1408" s="35"/>
      <c r="P1408" s="34"/>
      <c r="Q1408" s="34"/>
      <c r="R1408" s="34"/>
      <c r="S1408" s="34"/>
      <c r="T1408" s="34"/>
      <c r="U1408" s="34"/>
    </row>
    <row r="1409" spans="1:21">
      <c r="A1409" t="s">
        <v>1419</v>
      </c>
      <c r="B1409" s="1">
        <v>0</v>
      </c>
      <c r="C1409" s="1">
        <v>0</v>
      </c>
      <c r="D1409" s="1">
        <v>0</v>
      </c>
      <c r="E1409" s="1">
        <v>0</v>
      </c>
      <c r="F1409">
        <v>0</v>
      </c>
      <c r="G1409">
        <v>0</v>
      </c>
      <c r="H1409">
        <v>312</v>
      </c>
      <c r="I1409">
        <v>66</v>
      </c>
      <c r="J1409">
        <v>0</v>
      </c>
      <c r="K1409">
        <v>0</v>
      </c>
      <c r="L1409">
        <v>0</v>
      </c>
      <c r="M1409">
        <v>82.54</v>
      </c>
      <c r="N1409" s="35"/>
      <c r="O1409" s="35"/>
      <c r="P1409" s="34"/>
      <c r="Q1409" s="34"/>
      <c r="R1409" s="34"/>
      <c r="S1409" s="34"/>
      <c r="T1409" s="34"/>
      <c r="U1409" s="34"/>
    </row>
    <row r="1410" spans="1:21">
      <c r="A1410" t="s">
        <v>1420</v>
      </c>
      <c r="B1410" s="1">
        <v>0.32332175925925927</v>
      </c>
      <c r="C1410" s="1">
        <v>0.20231481481481484</v>
      </c>
      <c r="D1410" s="1">
        <v>3.8194444444444441E-2</v>
      </c>
      <c r="E1410" s="1">
        <v>8.2800925925925931E-2</v>
      </c>
      <c r="F1410">
        <v>46</v>
      </c>
      <c r="G1410">
        <v>614</v>
      </c>
      <c r="H1410">
        <v>0</v>
      </c>
      <c r="I1410">
        <v>0</v>
      </c>
      <c r="J1410">
        <v>0</v>
      </c>
      <c r="K1410">
        <v>0</v>
      </c>
      <c r="L1410">
        <v>0</v>
      </c>
      <c r="N1410" s="35"/>
      <c r="O1410" s="35"/>
      <c r="P1410" s="34"/>
      <c r="Q1410" s="34"/>
      <c r="R1410" s="34"/>
      <c r="S1410" s="34"/>
      <c r="T1410" s="34"/>
      <c r="U1410" s="34"/>
    </row>
    <row r="1411" spans="1:21">
      <c r="A1411" t="s">
        <v>1421</v>
      </c>
      <c r="B1411" s="1">
        <v>0.66119212962962959</v>
      </c>
      <c r="C1411" s="1">
        <v>0.4107986111111111</v>
      </c>
      <c r="D1411" s="1">
        <v>0.18506944444444443</v>
      </c>
      <c r="E1411" s="1">
        <v>6.5324074074074076E-2</v>
      </c>
      <c r="F1411">
        <v>35</v>
      </c>
      <c r="G1411">
        <v>920</v>
      </c>
      <c r="H1411">
        <v>40</v>
      </c>
      <c r="I1411">
        <v>9</v>
      </c>
      <c r="J1411">
        <v>0</v>
      </c>
      <c r="K1411">
        <v>0</v>
      </c>
      <c r="L1411">
        <v>0</v>
      </c>
      <c r="M1411">
        <v>81.63</v>
      </c>
      <c r="N1411" s="35"/>
      <c r="O1411" s="35"/>
      <c r="P1411" s="34"/>
      <c r="Q1411" s="34"/>
      <c r="R1411" s="34"/>
      <c r="S1411" s="34"/>
      <c r="T1411" s="34"/>
      <c r="U1411" s="34"/>
    </row>
    <row r="1412" spans="1:21">
      <c r="A1412" t="s">
        <v>1422</v>
      </c>
      <c r="B1412" s="1">
        <v>0.20792824074074076</v>
      </c>
      <c r="C1412" s="1">
        <v>0.14371527777777779</v>
      </c>
      <c r="D1412" s="1">
        <v>2.2662037037037036E-2</v>
      </c>
      <c r="E1412" s="1">
        <v>4.1539351851851855E-2</v>
      </c>
      <c r="F1412">
        <v>76</v>
      </c>
      <c r="G1412">
        <v>225</v>
      </c>
      <c r="H1412">
        <v>140</v>
      </c>
      <c r="I1412">
        <v>3</v>
      </c>
      <c r="J1412">
        <v>0</v>
      </c>
      <c r="K1412">
        <v>0</v>
      </c>
      <c r="L1412">
        <v>0</v>
      </c>
      <c r="M1412">
        <v>97.9</v>
      </c>
      <c r="N1412" s="35"/>
      <c r="O1412" s="35"/>
      <c r="P1412" s="34"/>
      <c r="Q1412" s="34"/>
      <c r="R1412" s="34"/>
      <c r="S1412" s="34"/>
      <c r="T1412" s="34"/>
      <c r="U1412" s="34"/>
    </row>
    <row r="1413" spans="1:21">
      <c r="A1413" t="s">
        <v>1423</v>
      </c>
      <c r="B1413" s="1">
        <v>0.56004629629629632</v>
      </c>
      <c r="C1413" s="1">
        <v>0.34046296296296297</v>
      </c>
      <c r="D1413" s="1">
        <v>7.8750000000000001E-2</v>
      </c>
      <c r="E1413" s="1">
        <v>0.14081018518518518</v>
      </c>
      <c r="F1413">
        <v>41</v>
      </c>
      <c r="G1413">
        <v>684</v>
      </c>
      <c r="H1413">
        <v>77</v>
      </c>
      <c r="I1413">
        <v>1</v>
      </c>
      <c r="J1413">
        <v>0</v>
      </c>
      <c r="K1413">
        <v>0</v>
      </c>
      <c r="L1413">
        <v>0</v>
      </c>
      <c r="M1413">
        <v>98.72</v>
      </c>
      <c r="N1413" s="35"/>
      <c r="O1413" s="35"/>
      <c r="P1413" s="34"/>
      <c r="Q1413" s="34"/>
      <c r="R1413" s="34"/>
      <c r="S1413" s="34"/>
      <c r="T1413" s="34"/>
      <c r="U1413" s="34"/>
    </row>
    <row r="1414" spans="1:21">
      <c r="A1414" t="s">
        <v>1424</v>
      </c>
      <c r="B1414" s="1">
        <v>0.53951388888888896</v>
      </c>
      <c r="C1414" s="1">
        <v>0.3581597222222222</v>
      </c>
      <c r="D1414" s="1">
        <v>0.1038425925925926</v>
      </c>
      <c r="E1414" s="1">
        <v>7.7488425925925933E-2</v>
      </c>
      <c r="F1414">
        <v>31</v>
      </c>
      <c r="G1414">
        <v>1458</v>
      </c>
      <c r="H1414">
        <v>928</v>
      </c>
      <c r="I1414">
        <v>2</v>
      </c>
      <c r="J1414">
        <v>19.190000000000001</v>
      </c>
      <c r="K1414">
        <v>10.33</v>
      </c>
      <c r="L1414">
        <v>0.1</v>
      </c>
      <c r="M1414">
        <v>99.78</v>
      </c>
      <c r="N1414" s="35"/>
      <c r="O1414" s="35"/>
      <c r="P1414" s="34"/>
      <c r="Q1414" s="34"/>
      <c r="R1414" s="34"/>
      <c r="S1414" s="34"/>
      <c r="T1414" s="34"/>
      <c r="U1414" s="34"/>
    </row>
    <row r="1415" spans="1:21">
      <c r="A1415" t="s">
        <v>1425</v>
      </c>
      <c r="B1415" s="1">
        <v>8.0902777777777782E-2</v>
      </c>
      <c r="C1415" s="1">
        <v>7.3252314814814812E-2</v>
      </c>
      <c r="D1415" s="1">
        <v>3.8888888888888883E-3</v>
      </c>
      <c r="E1415" s="1">
        <v>3.7384259259259263E-3</v>
      </c>
      <c r="F1415">
        <v>4</v>
      </c>
      <c r="G1415">
        <v>81</v>
      </c>
      <c r="H1415">
        <v>0</v>
      </c>
      <c r="I1415">
        <v>0</v>
      </c>
      <c r="J1415">
        <v>0</v>
      </c>
      <c r="K1415">
        <v>0</v>
      </c>
      <c r="L1415">
        <v>0</v>
      </c>
      <c r="N1415" s="35"/>
      <c r="O1415" s="35"/>
      <c r="P1415" s="34"/>
      <c r="Q1415" s="34"/>
      <c r="R1415" s="34"/>
      <c r="S1415" s="34"/>
      <c r="T1415" s="34"/>
      <c r="U1415" s="34"/>
    </row>
    <row r="1416" spans="1:21">
      <c r="A1416" t="s">
        <v>1426</v>
      </c>
      <c r="B1416" s="1">
        <v>0.3543634259259259</v>
      </c>
      <c r="C1416" s="1">
        <v>0.24628472222222222</v>
      </c>
      <c r="D1416" s="1">
        <v>3.7071759259259256E-2</v>
      </c>
      <c r="E1416" s="1">
        <v>7.0995370370370361E-2</v>
      </c>
      <c r="F1416">
        <v>39</v>
      </c>
      <c r="G1416">
        <v>532</v>
      </c>
      <c r="H1416">
        <v>587</v>
      </c>
      <c r="I1416">
        <v>41</v>
      </c>
      <c r="J1416">
        <v>0</v>
      </c>
      <c r="K1416">
        <v>0</v>
      </c>
      <c r="L1416">
        <v>0</v>
      </c>
      <c r="M1416">
        <v>93.47</v>
      </c>
      <c r="N1416" s="35"/>
      <c r="O1416" s="35"/>
      <c r="P1416" s="34"/>
      <c r="Q1416" s="34"/>
      <c r="R1416" s="34"/>
      <c r="S1416" s="34"/>
      <c r="T1416" s="34"/>
      <c r="U1416" s="34"/>
    </row>
    <row r="1417" spans="1:21">
      <c r="A1417" t="s">
        <v>1427</v>
      </c>
      <c r="B1417" s="1">
        <v>0.86576388888888889</v>
      </c>
      <c r="C1417" s="1">
        <v>0.56848379629629631</v>
      </c>
      <c r="D1417" s="1">
        <v>9.869212962962963E-2</v>
      </c>
      <c r="E1417" s="1">
        <v>0.19857638888888887</v>
      </c>
      <c r="F1417">
        <v>40</v>
      </c>
      <c r="G1417">
        <v>853</v>
      </c>
      <c r="H1417">
        <v>213</v>
      </c>
      <c r="I1417">
        <v>13</v>
      </c>
      <c r="J1417">
        <v>0</v>
      </c>
      <c r="K1417">
        <v>0</v>
      </c>
      <c r="L1417">
        <v>0</v>
      </c>
      <c r="M1417">
        <v>94.25</v>
      </c>
      <c r="N1417" s="35"/>
      <c r="O1417" s="35"/>
      <c r="P1417" s="34"/>
      <c r="Q1417" s="34"/>
      <c r="R1417" s="34"/>
      <c r="S1417" s="34"/>
      <c r="T1417" s="34"/>
      <c r="U1417" s="34"/>
    </row>
    <row r="1418" spans="1:21">
      <c r="A1418" t="s">
        <v>1428</v>
      </c>
      <c r="B1418" s="1">
        <v>0.26200231481481479</v>
      </c>
      <c r="C1418" s="1">
        <v>0.21778935185185186</v>
      </c>
      <c r="D1418" s="1">
        <v>2.8113425925925927E-2</v>
      </c>
      <c r="E1418" s="1">
        <v>1.6099537037037037E-2</v>
      </c>
      <c r="F1418">
        <v>146</v>
      </c>
      <c r="G1418">
        <v>1214</v>
      </c>
      <c r="H1418">
        <v>1647</v>
      </c>
      <c r="I1418">
        <v>161</v>
      </c>
      <c r="J1418">
        <v>0</v>
      </c>
      <c r="K1418">
        <v>0</v>
      </c>
      <c r="L1418">
        <v>0</v>
      </c>
      <c r="M1418">
        <v>91.1</v>
      </c>
      <c r="N1418" s="35"/>
      <c r="O1418" s="35"/>
      <c r="P1418" s="34"/>
      <c r="Q1418" s="34"/>
      <c r="R1418" s="34"/>
      <c r="S1418" s="34"/>
      <c r="T1418" s="34"/>
      <c r="U1418" s="34"/>
    </row>
    <row r="1419" spans="1:21">
      <c r="A1419" t="s">
        <v>1429</v>
      </c>
      <c r="B1419" s="1">
        <v>0.29831018518518521</v>
      </c>
      <c r="C1419" s="1">
        <v>0.17935185185185185</v>
      </c>
      <c r="D1419" s="1">
        <v>0.11196759259259259</v>
      </c>
      <c r="E1419" s="1">
        <v>6.9907407407407409E-3</v>
      </c>
      <c r="F1419">
        <v>53</v>
      </c>
      <c r="G1419">
        <v>288</v>
      </c>
      <c r="H1419">
        <v>0</v>
      </c>
      <c r="I1419">
        <v>0</v>
      </c>
      <c r="J1419">
        <v>0</v>
      </c>
      <c r="K1419">
        <v>0</v>
      </c>
      <c r="L1419">
        <v>0</v>
      </c>
      <c r="N1419" s="35"/>
      <c r="O1419" s="35"/>
      <c r="P1419" s="34"/>
      <c r="Q1419" s="34"/>
      <c r="R1419" s="34"/>
      <c r="S1419" s="34"/>
      <c r="T1419" s="34"/>
      <c r="U1419" s="34"/>
    </row>
    <row r="1420" spans="1:21">
      <c r="A1420" t="s">
        <v>1430</v>
      </c>
      <c r="B1420" s="1">
        <v>0.17125000000000001</v>
      </c>
      <c r="C1420" s="1">
        <v>0.17035879629629627</v>
      </c>
      <c r="D1420" s="1">
        <v>8.9120370370370362E-4</v>
      </c>
      <c r="E1420" s="1">
        <v>0</v>
      </c>
      <c r="F1420">
        <v>24</v>
      </c>
      <c r="G1420">
        <v>514</v>
      </c>
      <c r="H1420">
        <v>515</v>
      </c>
      <c r="I1420">
        <v>2</v>
      </c>
      <c r="J1420">
        <v>7.27</v>
      </c>
      <c r="K1420">
        <v>7.87</v>
      </c>
      <c r="L1420">
        <v>0</v>
      </c>
      <c r="M1420">
        <v>99.61</v>
      </c>
      <c r="N1420" s="35"/>
      <c r="O1420" s="35"/>
      <c r="P1420" s="34"/>
      <c r="Q1420" s="34"/>
      <c r="R1420" s="34"/>
      <c r="S1420" s="34"/>
      <c r="T1420" s="34"/>
      <c r="U1420" s="34"/>
    </row>
    <row r="1421" spans="1:21">
      <c r="A1421" t="s">
        <v>1431</v>
      </c>
      <c r="B1421" s="1">
        <v>0.9903587962962962</v>
      </c>
      <c r="C1421" s="1">
        <v>0.69524305555555566</v>
      </c>
      <c r="D1421" s="1">
        <v>3.3055555555555553E-2</v>
      </c>
      <c r="E1421" s="1">
        <v>0.26204861111111111</v>
      </c>
      <c r="F1421">
        <v>69</v>
      </c>
      <c r="G1421">
        <v>1299</v>
      </c>
      <c r="H1421">
        <v>232</v>
      </c>
      <c r="I1421">
        <v>56</v>
      </c>
      <c r="J1421">
        <v>0</v>
      </c>
      <c r="K1421">
        <v>0</v>
      </c>
      <c r="L1421">
        <v>0</v>
      </c>
      <c r="M1421">
        <v>80.56</v>
      </c>
      <c r="N1421" s="35"/>
      <c r="O1421" s="35"/>
      <c r="P1421" s="34"/>
      <c r="Q1421" s="34"/>
      <c r="R1421" s="34"/>
      <c r="S1421" s="34"/>
      <c r="T1421" s="34"/>
      <c r="U1421" s="34"/>
    </row>
    <row r="1422" spans="1:21">
      <c r="A1422" t="s">
        <v>1432</v>
      </c>
      <c r="B1422" s="1">
        <v>0.41170138888888891</v>
      </c>
      <c r="C1422" s="1">
        <v>0.3411689814814815</v>
      </c>
      <c r="D1422" s="1">
        <v>5.1331018518518519E-2</v>
      </c>
      <c r="E1422" s="1">
        <v>1.9189814814814816E-2</v>
      </c>
      <c r="F1422">
        <v>60</v>
      </c>
      <c r="G1422">
        <v>979</v>
      </c>
      <c r="H1422">
        <v>780</v>
      </c>
      <c r="I1422">
        <v>84</v>
      </c>
      <c r="J1422">
        <v>0</v>
      </c>
      <c r="K1422">
        <v>0</v>
      </c>
      <c r="L1422">
        <v>0</v>
      </c>
      <c r="M1422">
        <v>90.28</v>
      </c>
      <c r="N1422" s="35"/>
      <c r="O1422" s="35"/>
      <c r="P1422" s="34"/>
      <c r="Q1422" s="34"/>
      <c r="R1422" s="34"/>
      <c r="S1422" s="34"/>
      <c r="T1422" s="34"/>
      <c r="U1422" s="34"/>
    </row>
    <row r="1423" spans="1:21">
      <c r="A1423" t="s">
        <v>1433</v>
      </c>
      <c r="B1423" s="1">
        <v>0.91079861111111116</v>
      </c>
      <c r="C1423" s="1">
        <v>0.72591435185185194</v>
      </c>
      <c r="D1423" s="1">
        <v>5.2847222222222219E-2</v>
      </c>
      <c r="E1423" s="1">
        <v>0.13202546296296297</v>
      </c>
      <c r="F1423">
        <v>37</v>
      </c>
      <c r="G1423">
        <v>813</v>
      </c>
      <c r="H1423">
        <v>184</v>
      </c>
      <c r="I1423">
        <v>19</v>
      </c>
      <c r="J1423">
        <v>0</v>
      </c>
      <c r="K1423">
        <v>0</v>
      </c>
      <c r="L1423">
        <v>0</v>
      </c>
      <c r="M1423">
        <v>90.64</v>
      </c>
      <c r="N1423" s="35"/>
      <c r="O1423" s="35"/>
      <c r="P1423" s="34"/>
      <c r="Q1423" s="34"/>
      <c r="R1423" s="34"/>
      <c r="S1423" s="34"/>
      <c r="T1423" s="34"/>
      <c r="U1423" s="34"/>
    </row>
    <row r="1424" spans="1:21">
      <c r="A1424" t="s">
        <v>1434</v>
      </c>
      <c r="B1424" s="1">
        <v>5.122685185185185E-2</v>
      </c>
      <c r="C1424" s="1">
        <v>4.5682870370370367E-2</v>
      </c>
      <c r="D1424" s="1">
        <v>8.3333333333333339E-4</v>
      </c>
      <c r="E1424" s="1">
        <v>4.6990740740740743E-3</v>
      </c>
      <c r="F1424">
        <v>24</v>
      </c>
      <c r="G1424">
        <v>181</v>
      </c>
      <c r="H1424">
        <v>110</v>
      </c>
      <c r="I1424">
        <v>18</v>
      </c>
      <c r="J1424">
        <v>0</v>
      </c>
      <c r="K1424">
        <v>0</v>
      </c>
      <c r="L1424">
        <v>0</v>
      </c>
      <c r="M1424">
        <v>85.94</v>
      </c>
      <c r="N1424" s="35"/>
      <c r="O1424" s="35"/>
      <c r="P1424" s="34"/>
      <c r="Q1424" s="34"/>
      <c r="R1424" s="34"/>
      <c r="S1424" s="34"/>
      <c r="T1424" s="34"/>
      <c r="U1424" s="34"/>
    </row>
    <row r="1425" spans="1:21">
      <c r="A1425" t="s">
        <v>1435</v>
      </c>
      <c r="B1425" s="1">
        <v>0.79532407407407402</v>
      </c>
      <c r="C1425" s="1">
        <v>0.71405092592592589</v>
      </c>
      <c r="D1425" s="1">
        <v>1.3900462962962962E-2</v>
      </c>
      <c r="E1425" s="1">
        <v>6.7361111111111108E-2</v>
      </c>
      <c r="F1425">
        <v>204</v>
      </c>
      <c r="G1425">
        <v>2627</v>
      </c>
      <c r="H1425">
        <v>1857</v>
      </c>
      <c r="I1425">
        <v>31</v>
      </c>
      <c r="J1425">
        <v>0</v>
      </c>
      <c r="K1425">
        <v>0</v>
      </c>
      <c r="L1425">
        <v>0</v>
      </c>
      <c r="M1425">
        <v>98.36</v>
      </c>
      <c r="N1425" s="35"/>
      <c r="O1425" s="35"/>
      <c r="P1425" s="34"/>
      <c r="Q1425" s="34"/>
      <c r="R1425" s="34"/>
      <c r="S1425" s="34"/>
      <c r="T1425" s="34"/>
      <c r="U1425" s="34"/>
    </row>
    <row r="1426" spans="1:21">
      <c r="A1426" t="s">
        <v>1436</v>
      </c>
      <c r="B1426" s="1">
        <v>0.4334837962962963</v>
      </c>
      <c r="C1426" s="1">
        <v>0.25512731481481482</v>
      </c>
      <c r="D1426" s="1">
        <v>3.8622685185185184E-2</v>
      </c>
      <c r="E1426" s="1">
        <v>0.13972222222222222</v>
      </c>
      <c r="F1426">
        <v>51</v>
      </c>
      <c r="G1426">
        <v>185</v>
      </c>
      <c r="H1426">
        <v>113</v>
      </c>
      <c r="I1426">
        <v>2</v>
      </c>
      <c r="J1426">
        <v>0</v>
      </c>
      <c r="K1426">
        <v>0</v>
      </c>
      <c r="L1426">
        <v>0</v>
      </c>
      <c r="M1426">
        <v>98.26</v>
      </c>
      <c r="N1426" s="35"/>
      <c r="O1426" s="35"/>
      <c r="P1426" s="34"/>
      <c r="Q1426" s="34"/>
      <c r="R1426" s="34"/>
      <c r="S1426" s="34"/>
      <c r="T1426" s="34"/>
      <c r="U1426" s="34"/>
    </row>
    <row r="1427" spans="1:21">
      <c r="A1427" t="s">
        <v>1437</v>
      </c>
      <c r="B1427" s="1">
        <v>0.17374999999999999</v>
      </c>
      <c r="C1427" s="1">
        <v>0.13931712962962964</v>
      </c>
      <c r="D1427" s="1">
        <v>1.0949074074074075E-2</v>
      </c>
      <c r="E1427" s="1">
        <v>2.3472222222222217E-2</v>
      </c>
      <c r="F1427">
        <v>402</v>
      </c>
      <c r="G1427">
        <v>379</v>
      </c>
      <c r="H1427">
        <v>160</v>
      </c>
      <c r="I1427">
        <v>3</v>
      </c>
      <c r="J1427">
        <v>0</v>
      </c>
      <c r="K1427">
        <v>0</v>
      </c>
      <c r="L1427">
        <v>0</v>
      </c>
      <c r="M1427">
        <v>98.16</v>
      </c>
      <c r="N1427" s="35"/>
      <c r="O1427" s="35"/>
      <c r="P1427" s="34"/>
      <c r="Q1427" s="34"/>
      <c r="R1427" s="34"/>
      <c r="S1427" s="34"/>
      <c r="T1427" s="34"/>
      <c r="U1427" s="34"/>
    </row>
    <row r="1428" spans="1:21">
      <c r="A1428" t="s">
        <v>1438</v>
      </c>
      <c r="B1428" s="1">
        <v>0.30578703703703702</v>
      </c>
      <c r="C1428" s="1">
        <v>0.28569444444444442</v>
      </c>
      <c r="D1428" s="1">
        <v>1.4548611111111111E-2</v>
      </c>
      <c r="E1428" s="1">
        <v>5.5439814814814822E-3</v>
      </c>
      <c r="F1428">
        <v>43</v>
      </c>
      <c r="G1428">
        <v>640</v>
      </c>
      <c r="H1428">
        <v>702</v>
      </c>
      <c r="I1428">
        <v>29</v>
      </c>
      <c r="J1428">
        <v>0</v>
      </c>
      <c r="K1428">
        <v>0</v>
      </c>
      <c r="L1428">
        <v>0</v>
      </c>
      <c r="M1428">
        <v>96.03</v>
      </c>
      <c r="N1428" s="35"/>
      <c r="O1428" s="35"/>
      <c r="P1428" s="34"/>
      <c r="Q1428" s="34"/>
      <c r="R1428" s="34"/>
      <c r="S1428" s="34"/>
      <c r="T1428" s="34"/>
      <c r="U1428" s="34"/>
    </row>
    <row r="1429" spans="1:21">
      <c r="A1429" t="s">
        <v>1439</v>
      </c>
      <c r="B1429" s="1">
        <v>6.9189814814814815E-2</v>
      </c>
      <c r="C1429" s="1">
        <v>4.0462962962962964E-2</v>
      </c>
      <c r="D1429" s="1">
        <v>1.2384259259259258E-3</v>
      </c>
      <c r="E1429" s="1">
        <v>2.7476851851851853E-2</v>
      </c>
      <c r="F1429">
        <v>5</v>
      </c>
      <c r="G1429">
        <v>93</v>
      </c>
      <c r="H1429">
        <v>256</v>
      </c>
      <c r="I1429">
        <v>8</v>
      </c>
      <c r="J1429">
        <v>0</v>
      </c>
      <c r="K1429">
        <v>0</v>
      </c>
      <c r="L1429">
        <v>0</v>
      </c>
      <c r="M1429">
        <v>96.97</v>
      </c>
      <c r="N1429" s="35"/>
      <c r="O1429" s="35"/>
      <c r="P1429" s="34"/>
      <c r="Q1429" s="34"/>
      <c r="R1429" s="34"/>
      <c r="S1429" s="34"/>
      <c r="T1429" s="34"/>
      <c r="U1429" s="34"/>
    </row>
    <row r="1430" spans="1:21">
      <c r="A1430" t="s">
        <v>1440</v>
      </c>
      <c r="B1430" s="1">
        <v>0.33546296296296302</v>
      </c>
      <c r="C1430" s="1">
        <v>0.30553240740740739</v>
      </c>
      <c r="D1430" s="1">
        <v>2.991898148148148E-2</v>
      </c>
      <c r="E1430" s="1">
        <v>0</v>
      </c>
      <c r="F1430">
        <v>19</v>
      </c>
      <c r="G1430">
        <v>887</v>
      </c>
      <c r="H1430">
        <v>737</v>
      </c>
      <c r="I1430">
        <v>25</v>
      </c>
      <c r="J1430">
        <v>13.06</v>
      </c>
      <c r="K1430">
        <v>8.7799999999999994</v>
      </c>
      <c r="L1430">
        <v>0.23</v>
      </c>
      <c r="M1430">
        <v>96.72</v>
      </c>
      <c r="N1430" s="35"/>
      <c r="O1430" s="35"/>
      <c r="P1430" s="34"/>
      <c r="Q1430" s="34"/>
      <c r="R1430" s="34"/>
      <c r="S1430" s="34"/>
      <c r="T1430" s="34"/>
      <c r="U1430" s="34"/>
    </row>
    <row r="1431" spans="1:21">
      <c r="A1431" t="s">
        <v>1441</v>
      </c>
      <c r="B1431" s="1">
        <v>5.1840277777777777E-2</v>
      </c>
      <c r="C1431" s="1">
        <v>4.7037037037037037E-2</v>
      </c>
      <c r="D1431" s="1">
        <v>1.9328703703703704E-3</v>
      </c>
      <c r="E1431" s="1">
        <v>2.8587962962962963E-3</v>
      </c>
      <c r="F1431">
        <v>17</v>
      </c>
      <c r="G1431">
        <v>169</v>
      </c>
      <c r="H1431">
        <v>151</v>
      </c>
      <c r="I1431">
        <v>22</v>
      </c>
      <c r="J1431">
        <v>0</v>
      </c>
      <c r="K1431">
        <v>0</v>
      </c>
      <c r="L1431">
        <v>0</v>
      </c>
      <c r="M1431">
        <v>87.28</v>
      </c>
      <c r="N1431" s="35"/>
      <c r="O1431" s="35"/>
      <c r="P1431" s="34"/>
      <c r="Q1431" s="34"/>
      <c r="R1431" s="34"/>
      <c r="S1431" s="34"/>
      <c r="T1431" s="34"/>
      <c r="U1431" s="34"/>
    </row>
    <row r="1432" spans="1:21">
      <c r="A1432" t="s">
        <v>1442</v>
      </c>
      <c r="B1432" s="1">
        <v>0.33180555555555552</v>
      </c>
      <c r="C1432" s="1">
        <v>0.32062499999999999</v>
      </c>
      <c r="D1432" s="1">
        <v>7.789351851851852E-3</v>
      </c>
      <c r="E1432" s="1">
        <v>3.37962962962963E-3</v>
      </c>
      <c r="F1432">
        <v>29</v>
      </c>
      <c r="G1432">
        <v>553</v>
      </c>
      <c r="H1432">
        <v>419</v>
      </c>
      <c r="I1432">
        <v>13</v>
      </c>
      <c r="J1432">
        <v>0</v>
      </c>
      <c r="K1432">
        <v>0</v>
      </c>
      <c r="L1432">
        <v>0</v>
      </c>
      <c r="M1432">
        <v>96.99</v>
      </c>
      <c r="N1432" s="35"/>
      <c r="O1432" s="35"/>
      <c r="P1432" s="34"/>
      <c r="Q1432" s="34"/>
      <c r="R1432" s="34"/>
      <c r="S1432" s="34"/>
      <c r="T1432" s="34"/>
      <c r="U1432" s="34"/>
    </row>
    <row r="1433" spans="1:21">
      <c r="A1433" t="s">
        <v>1443</v>
      </c>
      <c r="B1433" s="1">
        <v>0.21373842592592593</v>
      </c>
      <c r="C1433" s="1">
        <v>0.18432870370370369</v>
      </c>
      <c r="D1433" s="1">
        <v>1.9861111111111111E-2</v>
      </c>
      <c r="E1433" s="1">
        <v>9.525462962962963E-3</v>
      </c>
      <c r="F1433">
        <v>7</v>
      </c>
      <c r="G1433">
        <v>125</v>
      </c>
      <c r="H1433">
        <v>0</v>
      </c>
      <c r="I1433">
        <v>0</v>
      </c>
      <c r="J1433">
        <v>0</v>
      </c>
      <c r="K1433">
        <v>0</v>
      </c>
      <c r="L1433">
        <v>0</v>
      </c>
      <c r="N1433" s="35"/>
      <c r="O1433" s="35"/>
      <c r="P1433" s="34"/>
      <c r="Q1433" s="34"/>
      <c r="R1433" s="34"/>
      <c r="S1433" s="34"/>
      <c r="T1433" s="34"/>
      <c r="U1433" s="34"/>
    </row>
    <row r="1434" spans="1:21">
      <c r="A1434" t="s">
        <v>1444</v>
      </c>
      <c r="B1434" s="1">
        <v>0.4647337962962963</v>
      </c>
      <c r="C1434" s="1">
        <v>0.35165509259259259</v>
      </c>
      <c r="D1434" s="1">
        <v>1.8437499999999999E-2</v>
      </c>
      <c r="E1434" s="1">
        <v>9.4629629629629619E-2</v>
      </c>
      <c r="F1434">
        <v>45</v>
      </c>
      <c r="G1434">
        <v>939</v>
      </c>
      <c r="H1434">
        <v>0</v>
      </c>
      <c r="I1434">
        <v>0</v>
      </c>
      <c r="J1434">
        <v>0</v>
      </c>
      <c r="K1434">
        <v>0</v>
      </c>
      <c r="L1434">
        <v>0</v>
      </c>
      <c r="N1434" s="35"/>
      <c r="O1434" s="35"/>
      <c r="P1434" s="34"/>
      <c r="Q1434" s="34"/>
      <c r="R1434" s="34"/>
      <c r="S1434" s="34"/>
      <c r="T1434" s="34"/>
      <c r="U1434" s="34"/>
    </row>
    <row r="1435" spans="1:21">
      <c r="A1435" t="s">
        <v>1445</v>
      </c>
      <c r="B1435" s="1">
        <v>0.30318287037037034</v>
      </c>
      <c r="C1435" s="1">
        <v>0.23710648148148147</v>
      </c>
      <c r="D1435" s="1">
        <v>4.6157407407407404E-2</v>
      </c>
      <c r="E1435" s="1">
        <v>1.9907407407407408E-2</v>
      </c>
      <c r="F1435">
        <v>59</v>
      </c>
      <c r="G1435">
        <v>484</v>
      </c>
      <c r="H1435">
        <v>441</v>
      </c>
      <c r="I1435">
        <v>58</v>
      </c>
      <c r="J1435">
        <v>0</v>
      </c>
      <c r="K1435">
        <v>0</v>
      </c>
      <c r="L1435">
        <v>0</v>
      </c>
      <c r="M1435">
        <v>88.38</v>
      </c>
      <c r="N1435" s="35"/>
      <c r="O1435" s="35"/>
      <c r="P1435" s="34"/>
      <c r="Q1435" s="34"/>
      <c r="R1435" s="34"/>
      <c r="S1435" s="34"/>
      <c r="T1435" s="34"/>
      <c r="U1435" s="34"/>
    </row>
    <row r="1436" spans="1:21">
      <c r="A1436" t="s">
        <v>1446</v>
      </c>
      <c r="B1436" s="1">
        <v>0.69709490740740743</v>
      </c>
      <c r="C1436" s="1">
        <v>0.59666666666666668</v>
      </c>
      <c r="D1436" s="1">
        <v>5.4780092592592589E-2</v>
      </c>
      <c r="E1436" s="1">
        <v>4.5636574074074072E-2</v>
      </c>
      <c r="F1436">
        <v>116</v>
      </c>
      <c r="G1436">
        <v>1025</v>
      </c>
      <c r="H1436">
        <v>786</v>
      </c>
      <c r="I1436">
        <v>140</v>
      </c>
      <c r="J1436">
        <v>0</v>
      </c>
      <c r="K1436">
        <v>0</v>
      </c>
      <c r="L1436">
        <v>0</v>
      </c>
      <c r="M1436">
        <v>84.88</v>
      </c>
      <c r="N1436" s="35"/>
      <c r="O1436" s="35"/>
      <c r="P1436" s="34"/>
      <c r="Q1436" s="34"/>
      <c r="R1436" s="34"/>
      <c r="S1436" s="34"/>
      <c r="T1436" s="34"/>
      <c r="U1436" s="34"/>
    </row>
    <row r="1437" spans="1:21">
      <c r="A1437" t="s">
        <v>1447</v>
      </c>
      <c r="B1437" s="1">
        <v>0.34812500000000002</v>
      </c>
      <c r="C1437" s="1">
        <v>0.24792824074074074</v>
      </c>
      <c r="D1437" s="1">
        <v>6.4687499999999995E-2</v>
      </c>
      <c r="E1437" s="1">
        <v>3.5486111111111114E-2</v>
      </c>
      <c r="F1437">
        <v>75</v>
      </c>
      <c r="G1437">
        <v>873</v>
      </c>
      <c r="H1437">
        <v>378</v>
      </c>
      <c r="I1437">
        <v>138</v>
      </c>
      <c r="J1437">
        <v>0</v>
      </c>
      <c r="K1437">
        <v>0</v>
      </c>
      <c r="L1437">
        <v>0</v>
      </c>
      <c r="M1437">
        <v>73.260000000000005</v>
      </c>
      <c r="N1437" s="35"/>
      <c r="O1437" s="35"/>
      <c r="P1437" s="34"/>
      <c r="Q1437" s="34"/>
      <c r="R1437" s="34"/>
      <c r="S1437" s="34"/>
      <c r="T1437" s="34"/>
      <c r="U1437" s="34"/>
    </row>
    <row r="1438" spans="1:21">
      <c r="A1438" t="s">
        <v>1448</v>
      </c>
      <c r="B1438" s="10">
        <v>1.4348148148148148</v>
      </c>
      <c r="C1438" s="1">
        <v>0.92018518518518511</v>
      </c>
      <c r="D1438" s="1">
        <v>0.15905092592592593</v>
      </c>
      <c r="E1438" s="1">
        <v>0.3555787037037037</v>
      </c>
      <c r="F1438">
        <v>151</v>
      </c>
      <c r="G1438">
        <v>2359</v>
      </c>
      <c r="H1438">
        <v>169</v>
      </c>
      <c r="I1438">
        <v>20</v>
      </c>
      <c r="J1438">
        <v>0</v>
      </c>
      <c r="K1438">
        <v>0</v>
      </c>
      <c r="L1438">
        <v>0</v>
      </c>
      <c r="M1438">
        <v>89.42</v>
      </c>
      <c r="N1438" s="35"/>
      <c r="O1438" s="35"/>
      <c r="P1438" s="34"/>
      <c r="Q1438" s="34"/>
      <c r="R1438" s="34"/>
      <c r="S1438" s="34"/>
      <c r="T1438" s="34"/>
      <c r="U1438" s="34"/>
    </row>
    <row r="1439" spans="1:21">
      <c r="A1439" t="s">
        <v>1449</v>
      </c>
      <c r="B1439" s="1">
        <v>0.60509259259259263</v>
      </c>
      <c r="C1439" s="1">
        <v>0.21449074074074073</v>
      </c>
      <c r="D1439" s="1">
        <v>0.19391203703703705</v>
      </c>
      <c r="E1439" s="1">
        <v>0.19667824074074072</v>
      </c>
      <c r="F1439">
        <v>84</v>
      </c>
      <c r="G1439">
        <v>922</v>
      </c>
      <c r="H1439">
        <v>425</v>
      </c>
      <c r="I1439">
        <v>50</v>
      </c>
      <c r="J1439">
        <v>0</v>
      </c>
      <c r="K1439">
        <v>0</v>
      </c>
      <c r="L1439">
        <v>0</v>
      </c>
      <c r="M1439">
        <v>89.47</v>
      </c>
      <c r="N1439" s="35"/>
      <c r="O1439" s="35"/>
      <c r="P1439" s="34"/>
      <c r="Q1439" s="34"/>
      <c r="R1439" s="34"/>
      <c r="S1439" s="34"/>
      <c r="T1439" s="34"/>
      <c r="U1439" s="34"/>
    </row>
    <row r="1440" spans="1:21">
      <c r="A1440" t="s">
        <v>1450</v>
      </c>
      <c r="B1440" s="1">
        <v>0.18182870370370371</v>
      </c>
      <c r="C1440" s="1">
        <v>9.9641203703703704E-2</v>
      </c>
      <c r="D1440" s="1">
        <v>3.4004629629629628E-2</v>
      </c>
      <c r="E1440" s="1">
        <v>4.8159722222222222E-2</v>
      </c>
      <c r="F1440">
        <v>17</v>
      </c>
      <c r="G1440">
        <v>227</v>
      </c>
      <c r="H1440">
        <v>277</v>
      </c>
      <c r="I1440">
        <v>3</v>
      </c>
      <c r="J1440">
        <v>0</v>
      </c>
      <c r="K1440">
        <v>0</v>
      </c>
      <c r="L1440">
        <v>0</v>
      </c>
      <c r="M1440">
        <v>98.93</v>
      </c>
      <c r="N1440" s="35"/>
      <c r="O1440" s="35"/>
      <c r="P1440" s="34"/>
      <c r="Q1440" s="34"/>
      <c r="R1440" s="34"/>
      <c r="S1440" s="34"/>
      <c r="T1440" s="34"/>
      <c r="U1440" s="34"/>
    </row>
    <row r="1441" spans="1:21">
      <c r="A1441" t="s">
        <v>1451</v>
      </c>
      <c r="B1441" s="1">
        <v>0.32111111111111112</v>
      </c>
      <c r="C1441" s="1">
        <v>0.25761574074074073</v>
      </c>
      <c r="D1441" s="1">
        <v>1.8877314814814816E-2</v>
      </c>
      <c r="E1441" s="1">
        <v>4.4618055555555557E-2</v>
      </c>
      <c r="F1441">
        <v>63</v>
      </c>
      <c r="G1441">
        <v>1189</v>
      </c>
      <c r="H1441">
        <v>857</v>
      </c>
      <c r="I1441">
        <v>16</v>
      </c>
      <c r="J1441">
        <v>0</v>
      </c>
      <c r="K1441">
        <v>0</v>
      </c>
      <c r="L1441">
        <v>0</v>
      </c>
      <c r="M1441">
        <v>98.17</v>
      </c>
      <c r="N1441" s="35"/>
      <c r="O1441" s="35"/>
      <c r="P1441" s="34"/>
      <c r="Q1441" s="34"/>
      <c r="R1441" s="34"/>
      <c r="S1441" s="34"/>
      <c r="T1441" s="34"/>
      <c r="U1441" s="34"/>
    </row>
    <row r="1442" spans="1:21">
      <c r="A1442" t="s">
        <v>1452</v>
      </c>
      <c r="B1442" s="1">
        <v>0.36081018518518521</v>
      </c>
      <c r="C1442" s="1">
        <v>0.15275462962962963</v>
      </c>
      <c r="D1442" s="1">
        <v>8.729166666666667E-2</v>
      </c>
      <c r="E1442" s="1">
        <v>0.12075231481481481</v>
      </c>
      <c r="F1442">
        <v>28</v>
      </c>
      <c r="G1442">
        <v>652</v>
      </c>
      <c r="H1442">
        <v>17</v>
      </c>
      <c r="I1442">
        <v>4</v>
      </c>
      <c r="J1442">
        <v>18.61</v>
      </c>
      <c r="K1442">
        <v>2.44</v>
      </c>
      <c r="L1442">
        <v>0.01</v>
      </c>
      <c r="M1442">
        <v>80.95</v>
      </c>
      <c r="N1442" s="35"/>
      <c r="O1442" s="35"/>
      <c r="P1442" s="34"/>
      <c r="Q1442" s="34"/>
      <c r="R1442" s="34"/>
      <c r="S1442" s="34"/>
      <c r="T1442" s="34"/>
      <c r="U1442" s="34"/>
    </row>
    <row r="1443" spans="1:21">
      <c r="A1443" t="s">
        <v>1453</v>
      </c>
      <c r="B1443" s="1">
        <v>0.50436342592592587</v>
      </c>
      <c r="C1443" s="1">
        <v>0.29121527777777778</v>
      </c>
      <c r="D1443" s="1">
        <v>0.1279976851851852</v>
      </c>
      <c r="E1443" s="1">
        <v>8.5150462962962969E-2</v>
      </c>
      <c r="F1443">
        <v>29</v>
      </c>
      <c r="G1443">
        <v>423</v>
      </c>
      <c r="H1443">
        <v>469</v>
      </c>
      <c r="I1443">
        <v>29</v>
      </c>
      <c r="J1443">
        <v>0</v>
      </c>
      <c r="K1443">
        <v>0</v>
      </c>
      <c r="L1443">
        <v>0</v>
      </c>
      <c r="M1443">
        <v>94.18</v>
      </c>
      <c r="N1443" s="35"/>
      <c r="O1443" s="35"/>
      <c r="P1443" s="34"/>
      <c r="Q1443" s="34"/>
      <c r="R1443" s="34"/>
      <c r="S1443" s="34"/>
      <c r="T1443" s="34"/>
      <c r="U1443" s="34"/>
    </row>
    <row r="1444" spans="1:21">
      <c r="A1444" t="s">
        <v>1454</v>
      </c>
      <c r="B1444" s="1">
        <v>0.47337962962962959</v>
      </c>
      <c r="C1444" s="1">
        <v>0.27373842592592595</v>
      </c>
      <c r="D1444" s="1">
        <v>0.10182870370370371</v>
      </c>
      <c r="E1444" s="1">
        <v>9.780092592592593E-2</v>
      </c>
      <c r="F1444">
        <v>28</v>
      </c>
      <c r="G1444">
        <v>515</v>
      </c>
      <c r="H1444">
        <v>281</v>
      </c>
      <c r="I1444">
        <v>15</v>
      </c>
      <c r="J1444">
        <v>0</v>
      </c>
      <c r="K1444">
        <v>0</v>
      </c>
      <c r="L1444">
        <v>0</v>
      </c>
      <c r="M1444">
        <v>94.93</v>
      </c>
      <c r="N1444" s="35"/>
      <c r="O1444" s="35"/>
      <c r="P1444" s="34"/>
      <c r="Q1444" s="34"/>
      <c r="R1444" s="34"/>
      <c r="S1444" s="34"/>
      <c r="T1444" s="34"/>
      <c r="U1444" s="34"/>
    </row>
    <row r="1445" spans="1:21">
      <c r="A1445" t="s">
        <v>1455</v>
      </c>
      <c r="B1445" s="1">
        <v>0.38584490740740746</v>
      </c>
      <c r="C1445" s="1">
        <v>0.20547453703703702</v>
      </c>
      <c r="D1445" s="1">
        <v>0.15347222222222223</v>
      </c>
      <c r="E1445" s="1">
        <v>2.6898148148148147E-2</v>
      </c>
      <c r="F1445">
        <v>34</v>
      </c>
      <c r="G1445">
        <v>411</v>
      </c>
      <c r="H1445">
        <v>0</v>
      </c>
      <c r="I1445">
        <v>0</v>
      </c>
      <c r="J1445">
        <v>0</v>
      </c>
      <c r="K1445">
        <v>0</v>
      </c>
      <c r="L1445">
        <v>0</v>
      </c>
      <c r="N1445" s="35"/>
      <c r="O1445" s="35"/>
      <c r="P1445" s="34"/>
      <c r="Q1445" s="34"/>
      <c r="R1445" s="34"/>
      <c r="S1445" s="34"/>
      <c r="T1445" s="34"/>
      <c r="U1445" s="34"/>
    </row>
    <row r="1446" spans="1:21">
      <c r="A1446" t="s">
        <v>1456</v>
      </c>
      <c r="B1446" s="1">
        <v>0.69395833333333334</v>
      </c>
      <c r="C1446" s="1">
        <v>0.37517361111111108</v>
      </c>
      <c r="D1446" s="1">
        <v>0.21398148148148147</v>
      </c>
      <c r="E1446" s="1">
        <v>0.10480324074074075</v>
      </c>
      <c r="F1446">
        <v>8</v>
      </c>
      <c r="G1446">
        <v>157</v>
      </c>
      <c r="H1446">
        <v>0</v>
      </c>
      <c r="I1446">
        <v>0</v>
      </c>
      <c r="J1446">
        <v>0</v>
      </c>
      <c r="K1446">
        <v>0</v>
      </c>
      <c r="L1446">
        <v>0</v>
      </c>
      <c r="N1446" s="35"/>
      <c r="O1446" s="35"/>
      <c r="P1446" s="34"/>
      <c r="Q1446" s="34"/>
      <c r="R1446" s="34"/>
      <c r="S1446" s="34"/>
      <c r="T1446" s="34"/>
      <c r="U1446" s="34"/>
    </row>
    <row r="1447" spans="1:21">
      <c r="A1447" t="s">
        <v>1457</v>
      </c>
      <c r="B1447" s="1">
        <v>0.53281250000000002</v>
      </c>
      <c r="C1447" s="1">
        <v>0.2971064814814815</v>
      </c>
      <c r="D1447" s="1">
        <v>8.9733796296296298E-2</v>
      </c>
      <c r="E1447" s="1">
        <v>0.14596064814814816</v>
      </c>
      <c r="F1447">
        <v>101</v>
      </c>
      <c r="G1447">
        <v>1133</v>
      </c>
      <c r="H1447">
        <v>747</v>
      </c>
      <c r="I1447">
        <v>110</v>
      </c>
      <c r="J1447">
        <v>0</v>
      </c>
      <c r="K1447">
        <v>0</v>
      </c>
      <c r="L1447">
        <v>0</v>
      </c>
      <c r="M1447">
        <v>87.16</v>
      </c>
      <c r="N1447" s="35"/>
      <c r="O1447" s="35"/>
      <c r="P1447" s="34"/>
      <c r="Q1447" s="34"/>
      <c r="R1447" s="34"/>
      <c r="S1447" s="34"/>
      <c r="T1447" s="34"/>
      <c r="U1447" s="34"/>
    </row>
    <row r="1448" spans="1:21">
      <c r="A1448" t="s">
        <v>1458</v>
      </c>
      <c r="B1448" s="1">
        <v>0.6230324074074074</v>
      </c>
      <c r="C1448" s="1">
        <v>0.2942939814814815</v>
      </c>
      <c r="D1448" s="1">
        <v>0.10362268518518518</v>
      </c>
      <c r="E1448" s="1">
        <v>0.22510416666666666</v>
      </c>
      <c r="F1448">
        <v>66</v>
      </c>
      <c r="G1448">
        <v>423</v>
      </c>
      <c r="H1448">
        <v>379</v>
      </c>
      <c r="I1448">
        <v>156</v>
      </c>
      <c r="J1448">
        <v>0</v>
      </c>
      <c r="K1448">
        <v>0</v>
      </c>
      <c r="L1448">
        <v>0</v>
      </c>
      <c r="M1448">
        <v>70.84</v>
      </c>
      <c r="N1448" s="35"/>
      <c r="O1448" s="35"/>
      <c r="P1448" s="34"/>
      <c r="Q1448" s="34"/>
      <c r="R1448" s="34"/>
      <c r="S1448" s="34"/>
      <c r="T1448" s="34"/>
      <c r="U1448" s="34"/>
    </row>
    <row r="1449" spans="1:21">
      <c r="A1449" t="s">
        <v>1459</v>
      </c>
      <c r="B1449" s="1">
        <v>0.45719907407407406</v>
      </c>
      <c r="C1449" s="1">
        <v>0.2666087962962963</v>
      </c>
      <c r="D1449" s="1">
        <v>0.11173611111111111</v>
      </c>
      <c r="E1449" s="1">
        <v>7.885416666666667E-2</v>
      </c>
      <c r="F1449">
        <v>31</v>
      </c>
      <c r="G1449">
        <v>550</v>
      </c>
      <c r="H1449">
        <v>280</v>
      </c>
      <c r="I1449">
        <v>16</v>
      </c>
      <c r="J1449">
        <v>0</v>
      </c>
      <c r="K1449">
        <v>0</v>
      </c>
      <c r="L1449">
        <v>0</v>
      </c>
      <c r="M1449">
        <v>94.59</v>
      </c>
      <c r="N1449" s="35"/>
      <c r="O1449" s="35"/>
      <c r="P1449" s="34"/>
      <c r="Q1449" s="34"/>
      <c r="R1449" s="34"/>
      <c r="S1449" s="34"/>
      <c r="T1449" s="34"/>
      <c r="U1449" s="34"/>
    </row>
    <row r="1450" spans="1:21">
      <c r="A1450" t="s">
        <v>1460</v>
      </c>
      <c r="B1450" s="1">
        <v>0.47062500000000002</v>
      </c>
      <c r="C1450" s="1">
        <v>0.36237268518518517</v>
      </c>
      <c r="D1450" s="1">
        <v>8.2500000000000004E-2</v>
      </c>
      <c r="E1450" s="1">
        <v>2.5740740740740745E-2</v>
      </c>
      <c r="F1450">
        <v>79</v>
      </c>
      <c r="G1450">
        <v>660</v>
      </c>
      <c r="H1450">
        <v>606</v>
      </c>
      <c r="I1450">
        <v>72</v>
      </c>
      <c r="J1450">
        <v>0</v>
      </c>
      <c r="K1450">
        <v>0</v>
      </c>
      <c r="L1450">
        <v>0</v>
      </c>
      <c r="M1450">
        <v>89.38</v>
      </c>
      <c r="N1450" s="35"/>
      <c r="O1450" s="35"/>
      <c r="P1450" s="34"/>
      <c r="Q1450" s="34"/>
      <c r="R1450" s="34"/>
      <c r="S1450" s="34"/>
      <c r="T1450" s="34"/>
      <c r="U1450" s="34"/>
    </row>
    <row r="1451" spans="1:21">
      <c r="A1451" t="s">
        <v>1461</v>
      </c>
      <c r="B1451" s="1">
        <v>0.46332175925925928</v>
      </c>
      <c r="C1451" s="1">
        <v>0.39353009259259258</v>
      </c>
      <c r="D1451" s="1">
        <v>2.2395833333333334E-2</v>
      </c>
      <c r="E1451" s="1">
        <v>4.7384259259259258E-2</v>
      </c>
      <c r="F1451">
        <v>41</v>
      </c>
      <c r="G1451">
        <v>593</v>
      </c>
      <c r="H1451">
        <v>352</v>
      </c>
      <c r="I1451">
        <v>13</v>
      </c>
      <c r="J1451">
        <v>0</v>
      </c>
      <c r="K1451">
        <v>0</v>
      </c>
      <c r="L1451">
        <v>0</v>
      </c>
      <c r="M1451">
        <v>96.44</v>
      </c>
      <c r="N1451" s="35"/>
      <c r="O1451" s="35"/>
      <c r="P1451" s="34"/>
      <c r="Q1451" s="34"/>
      <c r="R1451" s="34"/>
      <c r="S1451" s="34"/>
      <c r="T1451" s="34"/>
      <c r="U1451" s="34"/>
    </row>
    <row r="1452" spans="1:21">
      <c r="A1452" t="s">
        <v>1462</v>
      </c>
      <c r="B1452" s="1">
        <v>0.3109837962962963</v>
      </c>
      <c r="C1452" s="1">
        <v>0.25886574074074076</v>
      </c>
      <c r="D1452" s="1">
        <v>5.0844907407407408E-2</v>
      </c>
      <c r="E1452" s="1">
        <v>1.261574074074074E-3</v>
      </c>
      <c r="F1452">
        <v>41</v>
      </c>
      <c r="G1452">
        <v>402</v>
      </c>
      <c r="H1452">
        <v>390</v>
      </c>
      <c r="I1452">
        <v>41</v>
      </c>
      <c r="J1452">
        <v>0</v>
      </c>
      <c r="K1452">
        <v>0</v>
      </c>
      <c r="L1452">
        <v>0</v>
      </c>
      <c r="M1452">
        <v>90.49</v>
      </c>
      <c r="N1452" s="35"/>
      <c r="O1452" s="35"/>
      <c r="P1452" s="34"/>
      <c r="Q1452" s="34"/>
      <c r="R1452" s="34"/>
      <c r="S1452" s="34"/>
      <c r="T1452" s="34"/>
      <c r="U1452" s="34"/>
    </row>
    <row r="1453" spans="1:21">
      <c r="A1453" t="s">
        <v>1463</v>
      </c>
      <c r="B1453" s="1">
        <v>0.28202546296296299</v>
      </c>
      <c r="C1453" s="1">
        <v>0.19803240740740743</v>
      </c>
      <c r="D1453" s="1">
        <v>3.5497685185185188E-2</v>
      </c>
      <c r="E1453" s="1">
        <v>4.8495370370370376E-2</v>
      </c>
      <c r="F1453">
        <v>20</v>
      </c>
      <c r="G1453">
        <v>808</v>
      </c>
      <c r="H1453">
        <v>719</v>
      </c>
      <c r="I1453">
        <v>40</v>
      </c>
      <c r="J1453">
        <v>11.28</v>
      </c>
      <c r="K1453">
        <v>10.02</v>
      </c>
      <c r="L1453">
        <v>1.06</v>
      </c>
      <c r="M1453">
        <v>94.73</v>
      </c>
      <c r="N1453" s="35"/>
      <c r="O1453" s="35"/>
      <c r="P1453" s="34"/>
      <c r="Q1453" s="34"/>
      <c r="R1453" s="34"/>
      <c r="S1453" s="34"/>
      <c r="T1453" s="34"/>
      <c r="U1453" s="34"/>
    </row>
    <row r="1454" spans="1:21">
      <c r="A1454" t="s">
        <v>1464</v>
      </c>
      <c r="B1454" s="1">
        <v>0.24789351851851851</v>
      </c>
      <c r="C1454" s="1">
        <v>0.22443287037037038</v>
      </c>
      <c r="D1454" s="1">
        <v>8.4375000000000006E-3</v>
      </c>
      <c r="E1454" s="1">
        <v>1.5000000000000001E-2</v>
      </c>
      <c r="F1454">
        <v>9</v>
      </c>
      <c r="G1454">
        <v>800</v>
      </c>
      <c r="H1454">
        <v>31</v>
      </c>
      <c r="I1454">
        <v>0</v>
      </c>
      <c r="J1454">
        <v>8.99</v>
      </c>
      <c r="K1454">
        <v>1.64</v>
      </c>
      <c r="L1454">
        <v>0</v>
      </c>
      <c r="M1454">
        <v>100</v>
      </c>
      <c r="N1454" s="35"/>
      <c r="O1454" s="35"/>
      <c r="P1454" s="34"/>
      <c r="Q1454" s="34"/>
      <c r="R1454" s="34"/>
      <c r="S1454" s="34"/>
      <c r="T1454" s="34"/>
      <c r="U1454" s="34"/>
    </row>
    <row r="1455" spans="1:21">
      <c r="A1455" t="s">
        <v>1465</v>
      </c>
      <c r="B1455" s="1">
        <v>0.35524305555555552</v>
      </c>
      <c r="C1455" s="1">
        <v>0.24719907407407407</v>
      </c>
      <c r="D1455" s="1">
        <v>8.9328703703703702E-2</v>
      </c>
      <c r="E1455" s="1">
        <v>1.8703703703703705E-2</v>
      </c>
      <c r="F1455">
        <v>62</v>
      </c>
      <c r="G1455">
        <v>798</v>
      </c>
      <c r="H1455">
        <v>576</v>
      </c>
      <c r="I1455">
        <v>93</v>
      </c>
      <c r="J1455">
        <v>0</v>
      </c>
      <c r="K1455">
        <v>0</v>
      </c>
      <c r="L1455">
        <v>0</v>
      </c>
      <c r="M1455">
        <v>86.1</v>
      </c>
      <c r="N1455" s="35"/>
      <c r="O1455" s="35"/>
      <c r="P1455" s="34"/>
      <c r="Q1455" s="34"/>
      <c r="R1455" s="34"/>
      <c r="S1455" s="34"/>
      <c r="T1455" s="34"/>
      <c r="U1455" s="34"/>
    </row>
    <row r="1456" spans="1:21">
      <c r="A1456" t="s">
        <v>1466</v>
      </c>
      <c r="B1456" s="10">
        <v>1.0549537037037038</v>
      </c>
      <c r="C1456" s="1">
        <v>0.59103009259259254</v>
      </c>
      <c r="D1456" s="1">
        <v>0.35746527777777781</v>
      </c>
      <c r="E1456" s="1">
        <v>0.10644675925925927</v>
      </c>
      <c r="F1456">
        <v>98</v>
      </c>
      <c r="G1456">
        <v>1232</v>
      </c>
      <c r="H1456">
        <v>625</v>
      </c>
      <c r="I1456">
        <v>77</v>
      </c>
      <c r="J1456">
        <v>0</v>
      </c>
      <c r="K1456">
        <v>0</v>
      </c>
      <c r="L1456">
        <v>0</v>
      </c>
      <c r="M1456">
        <v>89.03</v>
      </c>
      <c r="N1456" s="35"/>
      <c r="O1456" s="35"/>
      <c r="P1456" s="34"/>
      <c r="Q1456" s="34"/>
      <c r="R1456" s="34"/>
      <c r="S1456" s="34"/>
      <c r="T1456" s="34"/>
      <c r="U1456" s="34"/>
    </row>
    <row r="1457" spans="1:21">
      <c r="A1457" t="s">
        <v>1467</v>
      </c>
      <c r="B1457" s="1">
        <v>0.17317129629629632</v>
      </c>
      <c r="C1457" s="1">
        <v>0.12876157407407407</v>
      </c>
      <c r="D1457" s="1">
        <v>1.3773148148148147E-2</v>
      </c>
      <c r="E1457" s="1">
        <v>3.0624999999999999E-2</v>
      </c>
      <c r="F1457">
        <v>31</v>
      </c>
      <c r="G1457">
        <v>296</v>
      </c>
      <c r="H1457">
        <v>197</v>
      </c>
      <c r="I1457">
        <v>34</v>
      </c>
      <c r="J1457">
        <v>0</v>
      </c>
      <c r="K1457">
        <v>0</v>
      </c>
      <c r="L1457">
        <v>0</v>
      </c>
      <c r="M1457">
        <v>85.28</v>
      </c>
      <c r="N1457" s="35"/>
      <c r="O1457" s="35"/>
      <c r="P1457" s="34"/>
      <c r="Q1457" s="34"/>
      <c r="R1457" s="34"/>
      <c r="S1457" s="34"/>
      <c r="T1457" s="34"/>
      <c r="U1457" s="34"/>
    </row>
    <row r="1458" spans="1:21">
      <c r="A1458" t="s">
        <v>1468</v>
      </c>
      <c r="B1458" s="1">
        <v>3.0092592592592595E-4</v>
      </c>
      <c r="C1458" s="1">
        <v>2.5462962962962961E-4</v>
      </c>
      <c r="D1458" s="1">
        <v>4.6296296296296294E-5</v>
      </c>
      <c r="E1458" s="1">
        <v>0</v>
      </c>
      <c r="F1458">
        <v>1</v>
      </c>
      <c r="G1458">
        <v>1</v>
      </c>
      <c r="H1458">
        <v>124</v>
      </c>
      <c r="I1458">
        <v>1</v>
      </c>
      <c r="J1458">
        <v>0</v>
      </c>
      <c r="K1458">
        <v>0</v>
      </c>
      <c r="L1458">
        <v>0</v>
      </c>
      <c r="M1458">
        <v>99.2</v>
      </c>
      <c r="N1458" s="35"/>
      <c r="O1458" s="35"/>
      <c r="P1458" s="34"/>
      <c r="Q1458" s="34"/>
      <c r="R1458" s="34"/>
      <c r="S1458" s="34"/>
      <c r="T1458" s="34"/>
      <c r="U1458" s="34"/>
    </row>
    <row r="1459" spans="1:21">
      <c r="A1459" t="s">
        <v>1469</v>
      </c>
      <c r="B1459" s="1">
        <v>0.2225</v>
      </c>
      <c r="C1459" s="1">
        <v>0.12950231481481481</v>
      </c>
      <c r="D1459" s="1">
        <v>4.702546296296297E-2</v>
      </c>
      <c r="E1459" s="1">
        <v>4.5960648148148146E-2</v>
      </c>
      <c r="F1459">
        <v>27</v>
      </c>
      <c r="G1459">
        <v>566</v>
      </c>
      <c r="H1459">
        <v>679</v>
      </c>
      <c r="I1459">
        <v>49</v>
      </c>
      <c r="J1459">
        <v>15.91</v>
      </c>
      <c r="K1459">
        <v>34.97</v>
      </c>
      <c r="L1459">
        <v>1.78</v>
      </c>
      <c r="M1459">
        <v>93.27</v>
      </c>
      <c r="N1459" s="35"/>
      <c r="O1459" s="35"/>
      <c r="P1459" s="34"/>
      <c r="Q1459" s="34"/>
      <c r="R1459" s="34"/>
      <c r="S1459" s="34"/>
      <c r="T1459" s="34"/>
      <c r="U1459" s="34"/>
    </row>
    <row r="1460" spans="1:21">
      <c r="A1460" t="s">
        <v>1470</v>
      </c>
      <c r="B1460" s="1">
        <v>0.36295138888888889</v>
      </c>
      <c r="C1460" s="1">
        <v>0.28946759259259258</v>
      </c>
      <c r="D1460" s="1">
        <v>5.2847222222222219E-2</v>
      </c>
      <c r="E1460" s="1">
        <v>2.0625000000000001E-2</v>
      </c>
      <c r="F1460">
        <v>28</v>
      </c>
      <c r="G1460">
        <v>1428</v>
      </c>
      <c r="H1460">
        <v>1146</v>
      </c>
      <c r="I1460">
        <v>5</v>
      </c>
      <c r="J1460">
        <v>18.23</v>
      </c>
      <c r="K1460">
        <v>15.21</v>
      </c>
      <c r="L1460">
        <v>0.11</v>
      </c>
      <c r="M1460">
        <v>99.57</v>
      </c>
      <c r="N1460" s="35"/>
      <c r="O1460" s="35"/>
      <c r="P1460" s="34"/>
      <c r="Q1460" s="34"/>
      <c r="R1460" s="34"/>
      <c r="S1460" s="34"/>
      <c r="T1460" s="34"/>
      <c r="U1460" s="34"/>
    </row>
    <row r="1461" spans="1:21">
      <c r="A1461" t="s">
        <v>1471</v>
      </c>
      <c r="B1461" s="1">
        <v>0.14839120370370371</v>
      </c>
      <c r="C1461" s="1">
        <v>0.10012731481481481</v>
      </c>
      <c r="D1461" s="1">
        <v>3.6423611111111115E-2</v>
      </c>
      <c r="E1461" s="1">
        <v>1.1828703703703704E-2</v>
      </c>
      <c r="F1461">
        <v>35</v>
      </c>
      <c r="G1461">
        <v>96</v>
      </c>
      <c r="H1461">
        <v>0</v>
      </c>
      <c r="I1461">
        <v>0</v>
      </c>
      <c r="J1461">
        <v>0</v>
      </c>
      <c r="K1461">
        <v>0</v>
      </c>
      <c r="L1461">
        <v>0</v>
      </c>
      <c r="N1461" s="35"/>
      <c r="O1461" s="35"/>
      <c r="P1461" s="34"/>
      <c r="Q1461" s="34"/>
      <c r="R1461" s="34"/>
      <c r="S1461" s="34"/>
      <c r="T1461" s="34"/>
      <c r="U1461" s="34"/>
    </row>
    <row r="1462" spans="1:21">
      <c r="A1462" t="s">
        <v>1472</v>
      </c>
      <c r="B1462" s="1">
        <v>0.37468750000000001</v>
      </c>
      <c r="C1462" s="1">
        <v>0.26526620370370374</v>
      </c>
      <c r="D1462" s="1">
        <v>4.8657407407407406E-2</v>
      </c>
      <c r="E1462" s="1">
        <v>6.0752314814814821E-2</v>
      </c>
      <c r="F1462">
        <v>12</v>
      </c>
      <c r="G1462">
        <v>777</v>
      </c>
      <c r="H1462">
        <v>0</v>
      </c>
      <c r="I1462">
        <v>0</v>
      </c>
      <c r="J1462">
        <v>0</v>
      </c>
      <c r="K1462">
        <v>0</v>
      </c>
      <c r="L1462">
        <v>0</v>
      </c>
      <c r="N1462" s="35"/>
      <c r="O1462" s="35"/>
      <c r="P1462" s="34"/>
      <c r="Q1462" s="34"/>
      <c r="R1462" s="34"/>
      <c r="S1462" s="34"/>
      <c r="T1462" s="34"/>
      <c r="U1462" s="34"/>
    </row>
    <row r="1463" spans="1:21">
      <c r="A1463" t="s">
        <v>1473</v>
      </c>
      <c r="B1463" s="1">
        <v>0.5138773148148148</v>
      </c>
      <c r="C1463" s="1">
        <v>0.44134259259259262</v>
      </c>
      <c r="D1463" s="1">
        <v>2.8344907407407412E-2</v>
      </c>
      <c r="E1463" s="1">
        <v>4.4166666666666667E-2</v>
      </c>
      <c r="F1463">
        <v>130</v>
      </c>
      <c r="G1463">
        <v>2028</v>
      </c>
      <c r="H1463">
        <v>595</v>
      </c>
      <c r="I1463">
        <v>81</v>
      </c>
      <c r="J1463">
        <v>0</v>
      </c>
      <c r="K1463">
        <v>0</v>
      </c>
      <c r="L1463">
        <v>0</v>
      </c>
      <c r="M1463">
        <v>88.02</v>
      </c>
      <c r="N1463" s="35"/>
      <c r="O1463" s="35"/>
      <c r="P1463" s="34"/>
      <c r="Q1463" s="34"/>
      <c r="R1463" s="34"/>
      <c r="S1463" s="34"/>
      <c r="T1463" s="34"/>
      <c r="U1463" s="34"/>
    </row>
    <row r="1464" spans="1:21">
      <c r="A1464" t="s">
        <v>1474</v>
      </c>
      <c r="B1464" s="1">
        <v>0.44369212962962962</v>
      </c>
      <c r="C1464" s="1">
        <v>0.29681712962962964</v>
      </c>
      <c r="D1464" s="1">
        <v>0.11628472222222223</v>
      </c>
      <c r="E1464" s="1">
        <v>3.0578703703703702E-2</v>
      </c>
      <c r="F1464">
        <v>33</v>
      </c>
      <c r="G1464">
        <v>573</v>
      </c>
      <c r="H1464">
        <v>267</v>
      </c>
      <c r="I1464">
        <v>8</v>
      </c>
      <c r="J1464">
        <v>0</v>
      </c>
      <c r="K1464">
        <v>0</v>
      </c>
      <c r="L1464">
        <v>0</v>
      </c>
      <c r="M1464">
        <v>97.09</v>
      </c>
      <c r="N1464" s="35"/>
      <c r="O1464" s="35"/>
      <c r="P1464" s="34"/>
      <c r="Q1464" s="34"/>
      <c r="R1464" s="34"/>
      <c r="S1464" s="34"/>
      <c r="T1464" s="34"/>
      <c r="U1464" s="34"/>
    </row>
    <row r="1465" spans="1:21">
      <c r="A1465" t="s">
        <v>1475</v>
      </c>
      <c r="B1465" s="1">
        <v>0.40189814814814812</v>
      </c>
      <c r="C1465" s="1">
        <v>0.34467592592592594</v>
      </c>
      <c r="D1465" s="1">
        <v>3.2199074074074074E-2</v>
      </c>
      <c r="E1465" s="1">
        <v>2.5011574074074075E-2</v>
      </c>
      <c r="F1465">
        <v>24</v>
      </c>
      <c r="G1465">
        <v>576</v>
      </c>
      <c r="H1465">
        <v>129</v>
      </c>
      <c r="I1465">
        <v>4</v>
      </c>
      <c r="J1465">
        <v>0</v>
      </c>
      <c r="K1465">
        <v>0</v>
      </c>
      <c r="L1465">
        <v>0</v>
      </c>
      <c r="M1465">
        <v>96.99</v>
      </c>
      <c r="N1465" s="35"/>
      <c r="O1465" s="35"/>
      <c r="P1465" s="34"/>
      <c r="Q1465" s="34"/>
      <c r="R1465" s="34"/>
      <c r="S1465" s="34"/>
      <c r="T1465" s="34"/>
      <c r="U1465" s="34"/>
    </row>
    <row r="1466" spans="1:21">
      <c r="A1466" t="s">
        <v>1476</v>
      </c>
      <c r="B1466" s="1">
        <v>0.33373842592592595</v>
      </c>
      <c r="C1466" s="1">
        <v>0.26418981481481479</v>
      </c>
      <c r="D1466" s="1">
        <v>4.08912037037037E-2</v>
      </c>
      <c r="E1466" s="1">
        <v>2.8645833333333332E-2</v>
      </c>
      <c r="F1466">
        <v>37</v>
      </c>
      <c r="G1466">
        <v>761</v>
      </c>
      <c r="H1466">
        <v>771</v>
      </c>
      <c r="I1466">
        <v>1</v>
      </c>
      <c r="J1466">
        <v>8.9600000000000009</v>
      </c>
      <c r="K1466">
        <v>8.94</v>
      </c>
      <c r="L1466">
        <v>0.02</v>
      </c>
      <c r="M1466">
        <v>99.87</v>
      </c>
      <c r="N1466" s="35"/>
      <c r="O1466" s="35"/>
      <c r="P1466" s="34"/>
      <c r="Q1466" s="34"/>
      <c r="R1466" s="34"/>
      <c r="S1466" s="34"/>
      <c r="T1466" s="34"/>
      <c r="U1466" s="34"/>
    </row>
    <row r="1467" spans="1:21">
      <c r="A1467" t="s">
        <v>1477</v>
      </c>
      <c r="B1467" s="1">
        <v>0.26439814814814816</v>
      </c>
      <c r="C1467" s="1">
        <v>0.18515046296296298</v>
      </c>
      <c r="D1467" s="1">
        <v>6.3055555555555545E-2</v>
      </c>
      <c r="E1467" s="1">
        <v>1.6180555555555556E-2</v>
      </c>
      <c r="F1467">
        <v>124</v>
      </c>
      <c r="G1467">
        <v>1197</v>
      </c>
      <c r="H1467">
        <v>971</v>
      </c>
      <c r="I1467">
        <v>108</v>
      </c>
      <c r="J1467">
        <v>0</v>
      </c>
      <c r="K1467">
        <v>0</v>
      </c>
      <c r="L1467">
        <v>0</v>
      </c>
      <c r="M1467">
        <v>89.99</v>
      </c>
      <c r="N1467" s="35"/>
      <c r="O1467" s="35"/>
      <c r="P1467" s="34"/>
      <c r="Q1467" s="34"/>
      <c r="R1467" s="34"/>
      <c r="S1467" s="34"/>
      <c r="T1467" s="34"/>
      <c r="U1467" s="34"/>
    </row>
    <row r="1468" spans="1:21">
      <c r="A1468" t="s">
        <v>1478</v>
      </c>
      <c r="B1468" s="1">
        <v>0.44537037037037036</v>
      </c>
      <c r="C1468" s="1">
        <v>0.33508101851851851</v>
      </c>
      <c r="D1468" s="1">
        <v>7.8472222222222221E-2</v>
      </c>
      <c r="E1468" s="1">
        <v>3.1793981481481479E-2</v>
      </c>
      <c r="F1468">
        <v>36</v>
      </c>
      <c r="G1468">
        <v>572</v>
      </c>
      <c r="H1468">
        <v>184</v>
      </c>
      <c r="I1468">
        <v>69</v>
      </c>
      <c r="J1468">
        <v>0</v>
      </c>
      <c r="K1468">
        <v>0</v>
      </c>
      <c r="L1468">
        <v>0</v>
      </c>
      <c r="M1468">
        <v>72.73</v>
      </c>
      <c r="N1468" s="35"/>
      <c r="O1468" s="35"/>
      <c r="P1468" s="34"/>
      <c r="Q1468" s="34"/>
      <c r="R1468" s="34"/>
      <c r="S1468" s="34"/>
      <c r="T1468" s="34"/>
      <c r="U1468" s="34"/>
    </row>
    <row r="1469" spans="1:21">
      <c r="A1469" t="s">
        <v>1479</v>
      </c>
      <c r="B1469" s="1">
        <v>9.2731481481481484E-2</v>
      </c>
      <c r="C1469" s="1">
        <v>7.4108796296296298E-2</v>
      </c>
      <c r="D1469" s="1">
        <v>3.0324074074074073E-3</v>
      </c>
      <c r="E1469" s="1">
        <v>1.556712962962963E-2</v>
      </c>
      <c r="F1469">
        <v>8</v>
      </c>
      <c r="G1469">
        <v>221</v>
      </c>
      <c r="H1469">
        <v>10</v>
      </c>
      <c r="I1469">
        <v>0</v>
      </c>
      <c r="J1469">
        <v>0</v>
      </c>
      <c r="K1469">
        <v>0</v>
      </c>
      <c r="L1469">
        <v>0</v>
      </c>
      <c r="M1469">
        <v>100</v>
      </c>
      <c r="N1469" s="35"/>
      <c r="O1469" s="35"/>
      <c r="P1469" s="34"/>
      <c r="Q1469" s="34"/>
      <c r="R1469" s="34"/>
      <c r="S1469" s="34"/>
      <c r="T1469" s="34"/>
      <c r="U1469" s="34"/>
    </row>
    <row r="1470" spans="1:21">
      <c r="A1470" t="s">
        <v>1480</v>
      </c>
      <c r="B1470" s="1">
        <v>3.1215277777777783E-2</v>
      </c>
      <c r="C1470" s="1">
        <v>1.9120370370370371E-2</v>
      </c>
      <c r="D1470" s="1">
        <v>1.2037037037037035E-2</v>
      </c>
      <c r="E1470" s="1">
        <v>3.4722222222222222E-5</v>
      </c>
      <c r="F1470">
        <v>1</v>
      </c>
      <c r="G1470">
        <v>21</v>
      </c>
      <c r="H1470">
        <v>0</v>
      </c>
      <c r="I1470">
        <v>0</v>
      </c>
      <c r="J1470">
        <v>0</v>
      </c>
      <c r="K1470">
        <v>0</v>
      </c>
      <c r="L1470">
        <v>0</v>
      </c>
      <c r="N1470" s="35"/>
      <c r="O1470" s="35"/>
      <c r="P1470" s="34"/>
      <c r="Q1470" s="34"/>
      <c r="R1470" s="34"/>
      <c r="S1470" s="34"/>
      <c r="T1470" s="34"/>
      <c r="U1470" s="34"/>
    </row>
    <row r="1471" spans="1:21">
      <c r="A1471" t="s">
        <v>1481</v>
      </c>
      <c r="B1471" s="1">
        <v>0.32248842592592591</v>
      </c>
      <c r="C1471" s="1">
        <v>0.27099537037037036</v>
      </c>
      <c r="D1471" s="1">
        <v>4.040509259259259E-2</v>
      </c>
      <c r="E1471" s="1">
        <v>1.1076388888888887E-2</v>
      </c>
      <c r="F1471">
        <v>28</v>
      </c>
      <c r="G1471">
        <v>702</v>
      </c>
      <c r="H1471">
        <v>952</v>
      </c>
      <c r="I1471">
        <v>9</v>
      </c>
      <c r="J1471">
        <v>13.33</v>
      </c>
      <c r="K1471">
        <v>18.25</v>
      </c>
      <c r="L1471">
        <v>0.53</v>
      </c>
      <c r="M1471">
        <v>99.06</v>
      </c>
      <c r="N1471" s="35"/>
      <c r="O1471" s="35"/>
      <c r="P1471" s="34"/>
      <c r="Q1471" s="34"/>
      <c r="R1471" s="34"/>
      <c r="S1471" s="34"/>
      <c r="T1471" s="34"/>
      <c r="U1471" s="34"/>
    </row>
    <row r="1472" spans="1:21">
      <c r="A1472" t="s">
        <v>1482</v>
      </c>
      <c r="B1472" s="1">
        <v>0.28402777777777777</v>
      </c>
      <c r="C1472" s="1">
        <v>0.1675925925925926</v>
      </c>
      <c r="D1472" s="1">
        <v>5.3611111111111109E-2</v>
      </c>
      <c r="E1472" s="1">
        <v>6.2800925925925927E-2</v>
      </c>
      <c r="F1472">
        <v>24</v>
      </c>
      <c r="G1472">
        <v>386</v>
      </c>
      <c r="H1472">
        <v>122</v>
      </c>
      <c r="I1472">
        <v>4</v>
      </c>
      <c r="J1472">
        <v>0</v>
      </c>
      <c r="K1472">
        <v>0</v>
      </c>
      <c r="L1472">
        <v>0</v>
      </c>
      <c r="M1472">
        <v>96.83</v>
      </c>
      <c r="N1472" s="35"/>
      <c r="O1472" s="35"/>
      <c r="P1472" s="34"/>
      <c r="Q1472" s="34"/>
      <c r="R1472" s="34"/>
      <c r="S1472" s="34"/>
      <c r="T1472" s="34"/>
      <c r="U1472" s="34"/>
    </row>
    <row r="1473" spans="1:21">
      <c r="A1473" t="s">
        <v>1483</v>
      </c>
      <c r="B1473" s="1">
        <v>0.43416666666666665</v>
      </c>
      <c r="C1473" s="1">
        <v>0.35515046296296293</v>
      </c>
      <c r="D1473" s="1">
        <v>5.1122685185185181E-2</v>
      </c>
      <c r="E1473" s="1">
        <v>2.7881944444444445E-2</v>
      </c>
      <c r="F1473">
        <v>34</v>
      </c>
      <c r="G1473">
        <v>535</v>
      </c>
      <c r="H1473">
        <v>260</v>
      </c>
      <c r="I1473">
        <v>9</v>
      </c>
      <c r="J1473">
        <v>0</v>
      </c>
      <c r="K1473">
        <v>0</v>
      </c>
      <c r="L1473">
        <v>0</v>
      </c>
      <c r="M1473">
        <v>96.65</v>
      </c>
      <c r="N1473" s="35"/>
      <c r="O1473" s="35"/>
      <c r="P1473" s="34"/>
      <c r="Q1473" s="34"/>
      <c r="R1473" s="34"/>
      <c r="S1473" s="34"/>
      <c r="T1473" s="34"/>
      <c r="U1473" s="34"/>
    </row>
    <row r="1474" spans="1:21">
      <c r="A1474" t="s">
        <v>1484</v>
      </c>
      <c r="B1474" s="1">
        <v>0.23934027777777778</v>
      </c>
      <c r="C1474" s="1">
        <v>0.16981481481481484</v>
      </c>
      <c r="D1474" s="1">
        <v>2.0023148148148148E-2</v>
      </c>
      <c r="E1474" s="1">
        <v>4.9490740740740745E-2</v>
      </c>
      <c r="F1474">
        <v>104</v>
      </c>
      <c r="G1474">
        <v>1632</v>
      </c>
      <c r="H1474">
        <v>2403</v>
      </c>
      <c r="I1474">
        <v>4</v>
      </c>
      <c r="J1474">
        <v>0</v>
      </c>
      <c r="K1474">
        <v>0</v>
      </c>
      <c r="L1474">
        <v>0</v>
      </c>
      <c r="M1474">
        <v>99.83</v>
      </c>
      <c r="N1474" s="35"/>
      <c r="O1474" s="35"/>
      <c r="P1474" s="34"/>
      <c r="Q1474" s="34"/>
      <c r="R1474" s="34"/>
      <c r="S1474" s="34"/>
      <c r="T1474" s="34"/>
      <c r="U1474" s="34"/>
    </row>
    <row r="1475" spans="1:21">
      <c r="A1475" t="s">
        <v>1485</v>
      </c>
      <c r="B1475" s="1">
        <v>0.30247685185185186</v>
      </c>
      <c r="C1475" s="1">
        <v>0.2638078703703704</v>
      </c>
      <c r="D1475" s="1">
        <v>3.246527777777778E-2</v>
      </c>
      <c r="E1475" s="1">
        <v>6.1921296296296299E-3</v>
      </c>
      <c r="F1475">
        <v>58</v>
      </c>
      <c r="G1475">
        <v>1022</v>
      </c>
      <c r="H1475">
        <v>1133</v>
      </c>
      <c r="I1475">
        <v>64</v>
      </c>
      <c r="J1475">
        <v>0</v>
      </c>
      <c r="K1475">
        <v>0</v>
      </c>
      <c r="L1475">
        <v>0</v>
      </c>
      <c r="M1475">
        <v>94.65</v>
      </c>
      <c r="N1475" s="35"/>
      <c r="O1475" s="35"/>
      <c r="P1475" s="34"/>
      <c r="Q1475" s="34"/>
      <c r="R1475" s="34"/>
      <c r="S1475" s="34"/>
      <c r="T1475" s="34"/>
      <c r="U1475" s="34"/>
    </row>
    <row r="1476" spans="1:21">
      <c r="A1476" t="s">
        <v>1486</v>
      </c>
      <c r="B1476" s="1">
        <v>0.12107638888888889</v>
      </c>
      <c r="C1476" s="1">
        <v>1.8842592592592591E-2</v>
      </c>
      <c r="D1476" s="1">
        <v>8.9143518518518525E-2</v>
      </c>
      <c r="E1476" s="1">
        <v>1.3078703703703703E-2</v>
      </c>
      <c r="F1476">
        <v>2</v>
      </c>
      <c r="G1476">
        <v>27</v>
      </c>
      <c r="H1476">
        <v>135</v>
      </c>
      <c r="I1476">
        <v>30</v>
      </c>
      <c r="J1476">
        <v>0</v>
      </c>
      <c r="K1476">
        <v>0</v>
      </c>
      <c r="L1476">
        <v>0</v>
      </c>
      <c r="M1476">
        <v>81.819999999999993</v>
      </c>
      <c r="N1476" s="35"/>
      <c r="O1476" s="35"/>
      <c r="P1476" s="34"/>
      <c r="Q1476" s="34"/>
      <c r="R1476" s="34"/>
      <c r="S1476" s="34"/>
      <c r="T1476" s="34"/>
      <c r="U1476" s="34"/>
    </row>
    <row r="1477" spans="1:21">
      <c r="A1477" t="s">
        <v>1487</v>
      </c>
      <c r="B1477" s="1">
        <v>0</v>
      </c>
      <c r="C1477" s="1">
        <v>0</v>
      </c>
      <c r="D1477" s="1">
        <v>0</v>
      </c>
      <c r="E1477" s="1">
        <v>0</v>
      </c>
      <c r="F1477">
        <v>0</v>
      </c>
      <c r="G1477">
        <v>0</v>
      </c>
      <c r="H1477">
        <v>563</v>
      </c>
      <c r="I1477">
        <v>0</v>
      </c>
      <c r="J1477">
        <v>0</v>
      </c>
      <c r="K1477">
        <v>10.4</v>
      </c>
      <c r="L1477">
        <v>0</v>
      </c>
      <c r="M1477">
        <v>100</v>
      </c>
      <c r="N1477" s="35"/>
      <c r="O1477" s="35"/>
      <c r="P1477" s="34"/>
      <c r="Q1477" s="34"/>
      <c r="R1477" s="34"/>
      <c r="S1477" s="34"/>
      <c r="T1477" s="34"/>
      <c r="U1477" s="34"/>
    </row>
    <row r="1478" spans="1:21">
      <c r="A1478" t="s">
        <v>1488</v>
      </c>
      <c r="B1478" s="1">
        <v>0.23368055555555556</v>
      </c>
      <c r="C1478" s="1">
        <v>0.11168981481481481</v>
      </c>
      <c r="D1478" s="1">
        <v>7.3148148148148148E-3</v>
      </c>
      <c r="E1478" s="1">
        <v>0.11466435185185185</v>
      </c>
      <c r="F1478">
        <v>37</v>
      </c>
      <c r="G1478">
        <v>192</v>
      </c>
      <c r="H1478">
        <v>155</v>
      </c>
      <c r="I1478">
        <v>114</v>
      </c>
      <c r="J1478">
        <v>0</v>
      </c>
      <c r="K1478">
        <v>0</v>
      </c>
      <c r="L1478">
        <v>0</v>
      </c>
      <c r="M1478">
        <v>57.62</v>
      </c>
      <c r="N1478" s="35"/>
      <c r="O1478" s="35"/>
      <c r="P1478" s="34"/>
      <c r="Q1478" s="34"/>
      <c r="R1478" s="34"/>
      <c r="S1478" s="34"/>
      <c r="T1478" s="34"/>
      <c r="U1478" s="34"/>
    </row>
    <row r="1479" spans="1:21">
      <c r="A1479" t="s">
        <v>1489</v>
      </c>
      <c r="B1479" s="1">
        <v>0.25298611111111108</v>
      </c>
      <c r="C1479" s="1">
        <v>0.20387731481481483</v>
      </c>
      <c r="D1479" s="1">
        <v>2.2812499999999999E-2</v>
      </c>
      <c r="E1479" s="1">
        <v>2.6273148148148153E-2</v>
      </c>
      <c r="F1479">
        <v>14</v>
      </c>
      <c r="G1479">
        <v>682</v>
      </c>
      <c r="H1479">
        <v>188</v>
      </c>
      <c r="I1479">
        <v>1</v>
      </c>
      <c r="J1479">
        <v>9.6199999999999992</v>
      </c>
      <c r="K1479">
        <v>4.57</v>
      </c>
      <c r="L1479">
        <v>0.4</v>
      </c>
      <c r="M1479">
        <v>99.47</v>
      </c>
      <c r="N1479" s="35"/>
      <c r="O1479" s="35"/>
      <c r="P1479" s="34"/>
      <c r="Q1479" s="34"/>
      <c r="R1479" s="34"/>
      <c r="S1479" s="34"/>
      <c r="T1479" s="34"/>
      <c r="U1479" s="34"/>
    </row>
    <row r="1480" spans="1:21">
      <c r="A1480" t="s">
        <v>1490</v>
      </c>
      <c r="B1480" s="1">
        <v>0.32954861111111111</v>
      </c>
      <c r="C1480" s="1">
        <v>0.2323726851851852</v>
      </c>
      <c r="D1480" s="1">
        <v>9.7164351851851849E-2</v>
      </c>
      <c r="E1480" s="1">
        <v>0</v>
      </c>
      <c r="F1480">
        <v>22</v>
      </c>
      <c r="G1480">
        <v>510</v>
      </c>
      <c r="H1480">
        <v>0</v>
      </c>
      <c r="I1480">
        <v>0</v>
      </c>
      <c r="J1480">
        <v>11.82</v>
      </c>
      <c r="K1480">
        <v>0</v>
      </c>
      <c r="L1480">
        <v>0</v>
      </c>
      <c r="N1480" s="35"/>
      <c r="O1480" s="35"/>
      <c r="P1480" s="34"/>
      <c r="Q1480" s="34"/>
      <c r="R1480" s="34"/>
      <c r="S1480" s="34"/>
      <c r="T1480" s="34"/>
      <c r="U1480" s="34"/>
    </row>
    <row r="1481" spans="1:21">
      <c r="A1481" t="s">
        <v>1491</v>
      </c>
      <c r="B1481" s="1">
        <v>0.26327546296296295</v>
      </c>
      <c r="C1481" s="1">
        <v>0.18737268518518521</v>
      </c>
      <c r="D1481" s="1">
        <v>2.3807870370370368E-2</v>
      </c>
      <c r="E1481" s="1">
        <v>5.2071759259259255E-2</v>
      </c>
      <c r="F1481">
        <v>27</v>
      </c>
      <c r="G1481">
        <v>529</v>
      </c>
      <c r="H1481">
        <v>192</v>
      </c>
      <c r="I1481">
        <v>15</v>
      </c>
      <c r="J1481">
        <v>0</v>
      </c>
      <c r="K1481">
        <v>0</v>
      </c>
      <c r="L1481">
        <v>0</v>
      </c>
      <c r="M1481">
        <v>92.75</v>
      </c>
      <c r="N1481" s="35"/>
      <c r="O1481" s="35"/>
      <c r="P1481" s="34"/>
      <c r="Q1481" s="34"/>
      <c r="R1481" s="34"/>
      <c r="S1481" s="34"/>
      <c r="T1481" s="34"/>
      <c r="U1481" s="34"/>
    </row>
    <row r="1482" spans="1:21">
      <c r="A1482" t="s">
        <v>1492</v>
      </c>
      <c r="B1482" s="1">
        <v>0.1464236111111111</v>
      </c>
      <c r="C1482" s="1">
        <v>6.0613425925925925E-2</v>
      </c>
      <c r="D1482" s="1">
        <v>7.7025462962962962E-2</v>
      </c>
      <c r="E1482" s="1">
        <v>8.7615740740740744E-3</v>
      </c>
      <c r="F1482">
        <v>1</v>
      </c>
      <c r="G1482">
        <v>50</v>
      </c>
      <c r="H1482">
        <v>0</v>
      </c>
      <c r="I1482">
        <v>0</v>
      </c>
      <c r="J1482">
        <v>0.83</v>
      </c>
      <c r="K1482">
        <v>0</v>
      </c>
      <c r="L1482">
        <v>0</v>
      </c>
      <c r="N1482" s="35"/>
      <c r="O1482" s="35"/>
      <c r="P1482" s="34"/>
      <c r="Q1482" s="34"/>
      <c r="R1482" s="34"/>
      <c r="S1482" s="34"/>
      <c r="T1482" s="34"/>
      <c r="U1482" s="34"/>
    </row>
    <row r="1483" spans="1:21">
      <c r="A1483" t="s">
        <v>1493</v>
      </c>
      <c r="B1483" s="1">
        <v>0.41424768518518523</v>
      </c>
      <c r="C1483" s="1">
        <v>0.27180555555555558</v>
      </c>
      <c r="D1483" s="1">
        <v>7.3900462962962959E-2</v>
      </c>
      <c r="E1483" s="1">
        <v>6.8530092592592587E-2</v>
      </c>
      <c r="F1483">
        <v>52</v>
      </c>
      <c r="G1483">
        <v>593</v>
      </c>
      <c r="H1483">
        <v>523</v>
      </c>
      <c r="I1483">
        <v>124</v>
      </c>
      <c r="J1483">
        <v>0</v>
      </c>
      <c r="K1483">
        <v>0</v>
      </c>
      <c r="L1483">
        <v>0</v>
      </c>
      <c r="M1483">
        <v>80.83</v>
      </c>
      <c r="N1483" s="35"/>
      <c r="O1483" s="35"/>
      <c r="P1483" s="34"/>
      <c r="Q1483" s="34"/>
      <c r="R1483" s="34"/>
      <c r="S1483" s="34"/>
      <c r="T1483" s="34"/>
      <c r="U1483" s="34"/>
    </row>
    <row r="1484" spans="1:21">
      <c r="A1484" t="s">
        <v>1494</v>
      </c>
      <c r="B1484" s="1">
        <v>7.1550925925925921E-2</v>
      </c>
      <c r="C1484" s="1">
        <v>2.7013888888888889E-2</v>
      </c>
      <c r="D1484" s="1">
        <v>2.6226851851851852E-2</v>
      </c>
      <c r="E1484" s="1">
        <v>1.8298611111111113E-2</v>
      </c>
      <c r="F1484">
        <v>1</v>
      </c>
      <c r="G1484">
        <v>24</v>
      </c>
      <c r="H1484">
        <v>0</v>
      </c>
      <c r="I1484">
        <v>0</v>
      </c>
      <c r="J1484">
        <v>0</v>
      </c>
      <c r="K1484">
        <v>0</v>
      </c>
      <c r="L1484">
        <v>0</v>
      </c>
      <c r="N1484" s="35"/>
      <c r="O1484" s="35"/>
      <c r="P1484" s="34"/>
      <c r="Q1484" s="34"/>
      <c r="R1484" s="34"/>
      <c r="S1484" s="34"/>
      <c r="T1484" s="34"/>
      <c r="U1484" s="34"/>
    </row>
    <row r="1485" spans="1:21">
      <c r="A1485" t="s">
        <v>1495</v>
      </c>
      <c r="B1485" s="1">
        <v>0.69644675925925925</v>
      </c>
      <c r="C1485" s="1">
        <v>0.54950231481481482</v>
      </c>
      <c r="D1485" s="1">
        <v>9.8009259259259254E-2</v>
      </c>
      <c r="E1485" s="1">
        <v>4.8923611111111105E-2</v>
      </c>
      <c r="F1485">
        <v>85</v>
      </c>
      <c r="G1485">
        <v>909</v>
      </c>
      <c r="H1485">
        <v>780</v>
      </c>
      <c r="I1485">
        <v>91</v>
      </c>
      <c r="J1485">
        <v>0</v>
      </c>
      <c r="K1485">
        <v>0</v>
      </c>
      <c r="L1485">
        <v>0</v>
      </c>
      <c r="M1485">
        <v>89.55</v>
      </c>
      <c r="N1485" s="35"/>
      <c r="O1485" s="35"/>
      <c r="P1485" s="34"/>
      <c r="Q1485" s="34"/>
      <c r="R1485" s="34"/>
      <c r="S1485" s="34"/>
      <c r="T1485" s="34"/>
      <c r="U1485" s="34"/>
    </row>
    <row r="1486" spans="1:21">
      <c r="A1486" t="s">
        <v>1496</v>
      </c>
      <c r="B1486" s="1">
        <v>0.23704861111111111</v>
      </c>
      <c r="C1486" s="1">
        <v>0.19105324074074073</v>
      </c>
      <c r="D1486" s="1">
        <v>4.1851851851851855E-2</v>
      </c>
      <c r="E1486" s="1">
        <v>4.1203703703703706E-3</v>
      </c>
      <c r="F1486">
        <v>149</v>
      </c>
      <c r="G1486">
        <v>438</v>
      </c>
      <c r="H1486">
        <v>0</v>
      </c>
      <c r="I1486">
        <v>0</v>
      </c>
      <c r="J1486">
        <v>0</v>
      </c>
      <c r="K1486">
        <v>0</v>
      </c>
      <c r="L1486">
        <v>0</v>
      </c>
      <c r="N1486" s="35"/>
      <c r="O1486" s="35"/>
      <c r="P1486" s="34"/>
      <c r="Q1486" s="34"/>
      <c r="R1486" s="34"/>
      <c r="S1486" s="34"/>
      <c r="T1486" s="34"/>
      <c r="U1486" s="34"/>
    </row>
    <row r="1487" spans="1:21">
      <c r="A1487" t="s">
        <v>1497</v>
      </c>
      <c r="B1487" s="1">
        <v>0.26930555555555552</v>
      </c>
      <c r="C1487" s="1">
        <v>0.25335648148148149</v>
      </c>
      <c r="D1487" s="1">
        <v>6.782407407407408E-3</v>
      </c>
      <c r="E1487" s="1">
        <v>9.1550925925925931E-3</v>
      </c>
      <c r="F1487">
        <v>98</v>
      </c>
      <c r="G1487">
        <v>310</v>
      </c>
      <c r="H1487">
        <v>209</v>
      </c>
      <c r="I1487">
        <v>11</v>
      </c>
      <c r="J1487">
        <v>0</v>
      </c>
      <c r="K1487">
        <v>0</v>
      </c>
      <c r="L1487">
        <v>0</v>
      </c>
      <c r="M1487">
        <v>95</v>
      </c>
      <c r="N1487" s="35"/>
      <c r="O1487" s="35"/>
      <c r="P1487" s="34"/>
      <c r="Q1487" s="34"/>
      <c r="R1487" s="34"/>
      <c r="S1487" s="34"/>
      <c r="T1487" s="34"/>
      <c r="U1487" s="34"/>
    </row>
    <row r="1488" spans="1:21">
      <c r="A1488" t="s">
        <v>1498</v>
      </c>
      <c r="B1488" s="1">
        <v>3.0092592592592595E-4</v>
      </c>
      <c r="C1488" s="1">
        <v>3.0092592592592595E-4</v>
      </c>
      <c r="D1488" s="1">
        <v>0</v>
      </c>
      <c r="E1488" s="1">
        <v>0</v>
      </c>
      <c r="F1488">
        <v>1</v>
      </c>
      <c r="G1488">
        <v>1</v>
      </c>
      <c r="H1488">
        <v>12</v>
      </c>
      <c r="I1488">
        <v>1</v>
      </c>
      <c r="J1488">
        <v>0</v>
      </c>
      <c r="K1488">
        <v>0</v>
      </c>
      <c r="L1488">
        <v>0</v>
      </c>
      <c r="M1488">
        <v>92.31</v>
      </c>
      <c r="N1488" s="35"/>
      <c r="O1488" s="35"/>
      <c r="P1488" s="34"/>
      <c r="Q1488" s="34"/>
      <c r="R1488" s="34"/>
      <c r="S1488" s="34"/>
      <c r="T1488" s="34"/>
      <c r="U1488" s="34"/>
    </row>
    <row r="1489" spans="1:21">
      <c r="A1489" t="s">
        <v>1499</v>
      </c>
      <c r="B1489" s="1">
        <v>0.11037037037037038</v>
      </c>
      <c r="C1489" s="1">
        <v>9.1307870370370373E-2</v>
      </c>
      <c r="D1489" s="1">
        <v>1.3564814814814816E-2</v>
      </c>
      <c r="E1489" s="1">
        <v>5.4861111111111117E-3</v>
      </c>
      <c r="F1489">
        <v>25</v>
      </c>
      <c r="G1489">
        <v>292</v>
      </c>
      <c r="H1489">
        <v>786</v>
      </c>
      <c r="I1489">
        <v>49</v>
      </c>
      <c r="J1489">
        <v>0</v>
      </c>
      <c r="K1489">
        <v>0</v>
      </c>
      <c r="L1489">
        <v>0</v>
      </c>
      <c r="M1489">
        <v>94.13</v>
      </c>
      <c r="N1489" s="35"/>
      <c r="O1489" s="35"/>
      <c r="P1489" s="34"/>
      <c r="Q1489" s="34"/>
      <c r="R1489" s="34"/>
      <c r="S1489" s="34"/>
      <c r="T1489" s="34"/>
      <c r="U1489" s="34"/>
    </row>
    <row r="1490" spans="1:21">
      <c r="A1490" t="s">
        <v>1500</v>
      </c>
      <c r="B1490" s="1">
        <v>0.51296296296296295</v>
      </c>
      <c r="C1490" s="1">
        <v>0.16069444444444445</v>
      </c>
      <c r="D1490" s="1">
        <v>0.23174768518518518</v>
      </c>
      <c r="E1490" s="1">
        <v>0.12050925925925926</v>
      </c>
      <c r="F1490">
        <v>97</v>
      </c>
      <c r="G1490">
        <v>970</v>
      </c>
      <c r="H1490">
        <v>1310</v>
      </c>
      <c r="I1490">
        <v>88</v>
      </c>
      <c r="J1490">
        <v>0</v>
      </c>
      <c r="K1490">
        <v>0</v>
      </c>
      <c r="L1490">
        <v>0</v>
      </c>
      <c r="M1490">
        <v>93.71</v>
      </c>
      <c r="N1490" s="35"/>
      <c r="O1490" s="35"/>
      <c r="P1490" s="34"/>
      <c r="Q1490" s="34"/>
      <c r="R1490" s="34"/>
      <c r="S1490" s="34"/>
      <c r="T1490" s="34"/>
      <c r="U1490" s="34"/>
    </row>
    <row r="1491" spans="1:21">
      <c r="A1491" t="s">
        <v>1501</v>
      </c>
      <c r="B1491" s="1">
        <v>8.2557870370370365E-2</v>
      </c>
      <c r="C1491" s="1">
        <v>5.4849537037037037E-2</v>
      </c>
      <c r="D1491" s="1">
        <v>1.3275462962962963E-2</v>
      </c>
      <c r="E1491" s="1">
        <v>1.4421296296296295E-2</v>
      </c>
      <c r="F1491">
        <v>3</v>
      </c>
      <c r="G1491">
        <v>247</v>
      </c>
      <c r="H1491">
        <v>122</v>
      </c>
      <c r="I1491">
        <v>4</v>
      </c>
      <c r="J1491">
        <v>1.85</v>
      </c>
      <c r="K1491">
        <v>1.1100000000000001</v>
      </c>
      <c r="L1491">
        <v>0.09</v>
      </c>
      <c r="M1491">
        <v>96.83</v>
      </c>
      <c r="N1491" s="35"/>
      <c r="O1491" s="35"/>
      <c r="P1491" s="34"/>
      <c r="Q1491" s="34"/>
      <c r="R1491" s="34"/>
      <c r="S1491" s="34"/>
      <c r="T1491" s="34"/>
      <c r="U1491" s="34"/>
    </row>
    <row r="1492" spans="1:21">
      <c r="A1492" t="s">
        <v>1502</v>
      </c>
      <c r="B1492" s="1">
        <v>0.10681712962962964</v>
      </c>
      <c r="C1492" s="1">
        <v>9.3587962962962956E-2</v>
      </c>
      <c r="D1492" s="1">
        <v>9.6296296296296303E-3</v>
      </c>
      <c r="E1492" s="1">
        <v>3.5879629629629629E-3</v>
      </c>
      <c r="F1492">
        <v>63</v>
      </c>
      <c r="G1492">
        <v>582</v>
      </c>
      <c r="H1492">
        <v>860</v>
      </c>
      <c r="I1492">
        <v>44</v>
      </c>
      <c r="J1492">
        <v>0</v>
      </c>
      <c r="K1492">
        <v>0</v>
      </c>
      <c r="L1492">
        <v>0</v>
      </c>
      <c r="M1492">
        <v>95.13</v>
      </c>
      <c r="N1492" s="35"/>
      <c r="O1492" s="35"/>
      <c r="P1492" s="34"/>
      <c r="Q1492" s="34"/>
      <c r="R1492" s="34"/>
      <c r="S1492" s="34"/>
      <c r="T1492" s="34"/>
      <c r="U1492" s="34"/>
    </row>
    <row r="1493" spans="1:21">
      <c r="A1493" t="s">
        <v>1503</v>
      </c>
      <c r="B1493" s="1">
        <v>0.2323263888888889</v>
      </c>
      <c r="C1493" s="1">
        <v>0.17078703703703704</v>
      </c>
      <c r="D1493" s="1">
        <v>2.8993055555555553E-2</v>
      </c>
      <c r="E1493" s="1">
        <v>3.2534722222222222E-2</v>
      </c>
      <c r="F1493">
        <v>36</v>
      </c>
      <c r="G1493">
        <v>305</v>
      </c>
      <c r="H1493">
        <v>203</v>
      </c>
      <c r="I1493">
        <v>21</v>
      </c>
      <c r="J1493">
        <v>25.41</v>
      </c>
      <c r="K1493">
        <v>13.81</v>
      </c>
      <c r="L1493">
        <v>0.11</v>
      </c>
      <c r="M1493">
        <v>90.62</v>
      </c>
      <c r="N1493" s="35"/>
      <c r="O1493" s="35"/>
      <c r="P1493" s="34"/>
      <c r="Q1493" s="34"/>
      <c r="R1493" s="34"/>
      <c r="S1493" s="34"/>
      <c r="T1493" s="34"/>
      <c r="U1493" s="34"/>
    </row>
    <row r="1494" spans="1:21">
      <c r="A1494" t="s">
        <v>1504</v>
      </c>
      <c r="B1494" s="1">
        <v>0.16575231481481481</v>
      </c>
      <c r="C1494" s="1">
        <v>8.8356481481481494E-2</v>
      </c>
      <c r="D1494" s="1">
        <v>7.72337962962963E-2</v>
      </c>
      <c r="E1494" s="1">
        <v>1.5046296296296297E-4</v>
      </c>
      <c r="F1494">
        <v>8</v>
      </c>
      <c r="G1494">
        <v>787</v>
      </c>
      <c r="H1494">
        <v>1096</v>
      </c>
      <c r="I1494">
        <v>0</v>
      </c>
      <c r="J1494">
        <v>5.25</v>
      </c>
      <c r="K1494">
        <v>10.039999999999999</v>
      </c>
      <c r="L1494">
        <v>0</v>
      </c>
      <c r="M1494">
        <v>100</v>
      </c>
      <c r="N1494" s="35"/>
      <c r="O1494" s="35"/>
      <c r="P1494" s="34"/>
      <c r="Q1494" s="34"/>
      <c r="R1494" s="34"/>
      <c r="S1494" s="34"/>
      <c r="T1494" s="34"/>
      <c r="U1494" s="34"/>
    </row>
    <row r="1495" spans="1:21">
      <c r="A1495" t="s">
        <v>1505</v>
      </c>
      <c r="B1495" s="1">
        <v>0.48833333333333334</v>
      </c>
      <c r="C1495" s="1">
        <v>0.40745370370370365</v>
      </c>
      <c r="D1495" s="1">
        <v>1.9780092592592592E-2</v>
      </c>
      <c r="E1495" s="1">
        <v>6.1087962962962962E-2</v>
      </c>
      <c r="F1495">
        <v>146</v>
      </c>
      <c r="G1495">
        <v>513</v>
      </c>
      <c r="H1495">
        <v>160</v>
      </c>
      <c r="I1495">
        <v>2</v>
      </c>
      <c r="J1495">
        <v>0</v>
      </c>
      <c r="K1495">
        <v>0</v>
      </c>
      <c r="L1495">
        <v>0</v>
      </c>
      <c r="M1495">
        <v>98.77</v>
      </c>
      <c r="N1495" s="35"/>
      <c r="O1495" s="35"/>
      <c r="P1495" s="34"/>
      <c r="Q1495" s="34"/>
      <c r="R1495" s="34"/>
      <c r="S1495" s="34"/>
      <c r="T1495" s="34"/>
      <c r="U1495" s="34"/>
    </row>
    <row r="1496" spans="1:21">
      <c r="A1496" t="s">
        <v>1506</v>
      </c>
      <c r="B1496" s="1">
        <v>0.15292824074074074</v>
      </c>
      <c r="C1496" s="1">
        <v>0.11163194444444445</v>
      </c>
      <c r="D1496" s="1">
        <v>3.3599537037037039E-2</v>
      </c>
      <c r="E1496" s="1">
        <v>7.6851851851851847E-3</v>
      </c>
      <c r="F1496">
        <v>44</v>
      </c>
      <c r="G1496">
        <v>167</v>
      </c>
      <c r="H1496">
        <v>0</v>
      </c>
      <c r="I1496">
        <v>0</v>
      </c>
      <c r="J1496">
        <v>0</v>
      </c>
      <c r="K1496">
        <v>0</v>
      </c>
      <c r="L1496">
        <v>0</v>
      </c>
      <c r="N1496" s="35"/>
      <c r="O1496" s="35"/>
      <c r="P1496" s="34"/>
      <c r="Q1496" s="34"/>
      <c r="R1496" s="34"/>
      <c r="S1496" s="34"/>
      <c r="T1496" s="34"/>
      <c r="U1496" s="34"/>
    </row>
    <row r="1497" spans="1:21">
      <c r="A1497" t="s">
        <v>1507</v>
      </c>
      <c r="B1497" s="1">
        <v>0.23320601851851852</v>
      </c>
      <c r="C1497" s="1">
        <v>0.16612268518518519</v>
      </c>
      <c r="D1497" s="1">
        <v>6.1527777777777772E-2</v>
      </c>
      <c r="E1497" s="1">
        <v>5.5555555555555558E-3</v>
      </c>
      <c r="F1497">
        <v>6</v>
      </c>
      <c r="G1497">
        <v>324</v>
      </c>
      <c r="H1497">
        <v>0</v>
      </c>
      <c r="I1497">
        <v>0</v>
      </c>
      <c r="J1497">
        <v>4.3600000000000003</v>
      </c>
      <c r="K1497">
        <v>0</v>
      </c>
      <c r="L1497">
        <v>0</v>
      </c>
      <c r="N1497" s="35"/>
      <c r="O1497" s="35"/>
      <c r="P1497" s="34"/>
      <c r="Q1497" s="34"/>
      <c r="R1497" s="34"/>
      <c r="S1497" s="34"/>
      <c r="T1497" s="34"/>
      <c r="U1497" s="34"/>
    </row>
    <row r="1498" spans="1:21">
      <c r="A1498" t="s">
        <v>1508</v>
      </c>
      <c r="B1498" s="1">
        <v>0.28856481481481483</v>
      </c>
      <c r="C1498" s="1">
        <v>0.1504050925925926</v>
      </c>
      <c r="D1498" s="1">
        <v>4.5231481481481484E-2</v>
      </c>
      <c r="E1498" s="1">
        <v>9.2928240740740742E-2</v>
      </c>
      <c r="F1498">
        <v>24</v>
      </c>
      <c r="G1498">
        <v>320</v>
      </c>
      <c r="H1498">
        <v>197</v>
      </c>
      <c r="I1498">
        <v>9</v>
      </c>
      <c r="J1498">
        <v>0</v>
      </c>
      <c r="K1498">
        <v>0</v>
      </c>
      <c r="L1498">
        <v>0</v>
      </c>
      <c r="M1498">
        <v>95.63</v>
      </c>
      <c r="N1498" s="35"/>
      <c r="O1498" s="35"/>
      <c r="P1498" s="34"/>
      <c r="Q1498" s="34"/>
      <c r="R1498" s="34"/>
      <c r="S1498" s="34"/>
      <c r="T1498" s="34"/>
      <c r="U1498" s="34"/>
    </row>
    <row r="1499" spans="1:21">
      <c r="A1499" t="s">
        <v>1509</v>
      </c>
      <c r="B1499" s="1">
        <v>0.3507291666666667</v>
      </c>
      <c r="C1499" s="1">
        <v>0.2739699074074074</v>
      </c>
      <c r="D1499" s="1">
        <v>3.9687500000000001E-2</v>
      </c>
      <c r="E1499" s="1">
        <v>3.7060185185185189E-2</v>
      </c>
      <c r="F1499">
        <v>23</v>
      </c>
      <c r="G1499">
        <v>526</v>
      </c>
      <c r="H1499">
        <v>0</v>
      </c>
      <c r="I1499">
        <v>0</v>
      </c>
      <c r="J1499">
        <v>0</v>
      </c>
      <c r="K1499">
        <v>0</v>
      </c>
      <c r="L1499">
        <v>0</v>
      </c>
      <c r="N1499" s="35"/>
      <c r="O1499" s="35"/>
      <c r="P1499" s="34"/>
      <c r="Q1499" s="34"/>
      <c r="R1499" s="34"/>
      <c r="S1499" s="34"/>
      <c r="T1499" s="34"/>
      <c r="U1499" s="34"/>
    </row>
    <row r="1500" spans="1:21">
      <c r="A1500" t="s">
        <v>1510</v>
      </c>
      <c r="B1500" s="1">
        <v>0.6463888888888889</v>
      </c>
      <c r="C1500" s="1">
        <v>0.47074074074074074</v>
      </c>
      <c r="D1500" s="1">
        <v>6.7372685185185188E-2</v>
      </c>
      <c r="E1500" s="1">
        <v>0.10827546296296296</v>
      </c>
      <c r="F1500">
        <v>18</v>
      </c>
      <c r="G1500">
        <v>258</v>
      </c>
      <c r="H1500">
        <v>62</v>
      </c>
      <c r="I1500">
        <v>9</v>
      </c>
      <c r="J1500">
        <v>0</v>
      </c>
      <c r="K1500">
        <v>0</v>
      </c>
      <c r="L1500">
        <v>0</v>
      </c>
      <c r="M1500">
        <v>87.32</v>
      </c>
      <c r="N1500" s="35"/>
      <c r="O1500" s="35"/>
      <c r="P1500" s="34"/>
      <c r="Q1500" s="34"/>
      <c r="R1500" s="34"/>
      <c r="S1500" s="34"/>
      <c r="T1500" s="34"/>
      <c r="U1500" s="34"/>
    </row>
    <row r="1501" spans="1:21">
      <c r="A1501" t="s">
        <v>1511</v>
      </c>
      <c r="B1501" s="1">
        <v>0.27006944444444442</v>
      </c>
      <c r="C1501" s="1">
        <v>0.21104166666666668</v>
      </c>
      <c r="D1501" s="1">
        <v>1.8865740740740742E-2</v>
      </c>
      <c r="E1501" s="1">
        <v>4.0150462962962964E-2</v>
      </c>
      <c r="F1501">
        <v>73</v>
      </c>
      <c r="G1501">
        <v>687</v>
      </c>
      <c r="H1501">
        <v>776</v>
      </c>
      <c r="I1501">
        <v>38</v>
      </c>
      <c r="J1501">
        <v>0</v>
      </c>
      <c r="K1501">
        <v>0</v>
      </c>
      <c r="L1501">
        <v>0</v>
      </c>
      <c r="M1501">
        <v>95.33</v>
      </c>
      <c r="N1501" s="35"/>
      <c r="O1501" s="35"/>
      <c r="P1501" s="34"/>
      <c r="Q1501" s="34"/>
      <c r="R1501" s="34"/>
      <c r="S1501" s="34"/>
      <c r="T1501" s="34"/>
      <c r="U1501" s="34"/>
    </row>
    <row r="1502" spans="1:21">
      <c r="A1502" t="s">
        <v>1512</v>
      </c>
      <c r="B1502" s="1">
        <v>2.8136574074074074E-2</v>
      </c>
      <c r="C1502" s="1">
        <v>1.9872685185185184E-2</v>
      </c>
      <c r="D1502" s="1">
        <v>1.0416666666666667E-4</v>
      </c>
      <c r="E1502" s="1">
        <v>8.1481481481481474E-3</v>
      </c>
      <c r="F1502">
        <v>3</v>
      </c>
      <c r="G1502">
        <v>64</v>
      </c>
      <c r="H1502">
        <v>279</v>
      </c>
      <c r="I1502">
        <v>20</v>
      </c>
      <c r="J1502">
        <v>0</v>
      </c>
      <c r="K1502">
        <v>0</v>
      </c>
      <c r="L1502">
        <v>0</v>
      </c>
      <c r="M1502">
        <v>93.31</v>
      </c>
      <c r="N1502" s="35"/>
      <c r="O1502" s="35"/>
      <c r="P1502" s="34"/>
      <c r="Q1502" s="34"/>
      <c r="R1502" s="34"/>
      <c r="S1502" s="34"/>
      <c r="T1502" s="34"/>
      <c r="U1502" s="34"/>
    </row>
    <row r="1503" spans="1:21">
      <c r="A1503" t="s">
        <v>1513</v>
      </c>
      <c r="B1503" s="1">
        <v>0.45506944444444447</v>
      </c>
      <c r="C1503" s="1">
        <v>0.31707175925925929</v>
      </c>
      <c r="D1503" s="1">
        <v>4.7222222222222221E-2</v>
      </c>
      <c r="E1503" s="1">
        <v>9.0775462962962961E-2</v>
      </c>
      <c r="F1503">
        <v>41</v>
      </c>
      <c r="G1503">
        <v>731</v>
      </c>
      <c r="H1503">
        <v>393</v>
      </c>
      <c r="I1503">
        <v>16</v>
      </c>
      <c r="J1503">
        <v>0</v>
      </c>
      <c r="K1503">
        <v>0</v>
      </c>
      <c r="L1503">
        <v>0</v>
      </c>
      <c r="M1503">
        <v>96.09</v>
      </c>
      <c r="N1503" s="35"/>
      <c r="O1503" s="35"/>
      <c r="P1503" s="34"/>
      <c r="Q1503" s="34"/>
      <c r="R1503" s="34"/>
      <c r="S1503" s="34"/>
      <c r="T1503" s="34"/>
      <c r="U1503" s="34"/>
    </row>
    <row r="1504" spans="1:21">
      <c r="A1504" t="s">
        <v>1514</v>
      </c>
      <c r="B1504" s="1">
        <v>0.40230324074074075</v>
      </c>
      <c r="C1504" s="1">
        <v>0.24152777777777779</v>
      </c>
      <c r="D1504" s="1">
        <v>4.2858796296296298E-2</v>
      </c>
      <c r="E1504" s="1">
        <v>0.11790509259259259</v>
      </c>
      <c r="F1504">
        <v>41</v>
      </c>
      <c r="G1504">
        <v>470</v>
      </c>
      <c r="H1504">
        <v>546</v>
      </c>
      <c r="I1504">
        <v>93</v>
      </c>
      <c r="J1504">
        <v>0</v>
      </c>
      <c r="K1504">
        <v>0</v>
      </c>
      <c r="L1504">
        <v>0</v>
      </c>
      <c r="M1504">
        <v>85.45</v>
      </c>
      <c r="N1504" s="35"/>
      <c r="O1504" s="35"/>
      <c r="P1504" s="34"/>
      <c r="Q1504" s="34"/>
      <c r="R1504" s="34"/>
      <c r="S1504" s="34"/>
      <c r="T1504" s="34"/>
      <c r="U1504" s="34"/>
    </row>
    <row r="1505" spans="1:21">
      <c r="A1505" t="s">
        <v>1515</v>
      </c>
      <c r="B1505" s="1">
        <v>6.9085648148148146E-2</v>
      </c>
      <c r="C1505" s="1">
        <v>5.543981481481481E-2</v>
      </c>
      <c r="D1505" s="1">
        <v>1.275462962962963E-2</v>
      </c>
      <c r="E1505" s="1">
        <v>8.7962962962962962E-4</v>
      </c>
      <c r="F1505">
        <v>9</v>
      </c>
      <c r="G1505">
        <v>131</v>
      </c>
      <c r="H1505">
        <v>121</v>
      </c>
      <c r="I1505">
        <v>10</v>
      </c>
      <c r="J1505">
        <v>0</v>
      </c>
      <c r="K1505">
        <v>0</v>
      </c>
      <c r="L1505">
        <v>0</v>
      </c>
      <c r="M1505">
        <v>92.37</v>
      </c>
      <c r="N1505" s="35"/>
      <c r="O1505" s="35"/>
      <c r="P1505" s="34"/>
      <c r="Q1505" s="34"/>
      <c r="R1505" s="34"/>
      <c r="S1505" s="34"/>
      <c r="T1505" s="34"/>
      <c r="U1505" s="34"/>
    </row>
    <row r="1506" spans="1:21">
      <c r="A1506" t="s">
        <v>1516</v>
      </c>
      <c r="B1506" s="1">
        <v>0.43672453703703701</v>
      </c>
      <c r="C1506" s="1">
        <v>0.34569444444444447</v>
      </c>
      <c r="D1506" s="1">
        <v>4.2511574074074077E-2</v>
      </c>
      <c r="E1506" s="1">
        <v>4.8506944444444443E-2</v>
      </c>
      <c r="F1506">
        <v>106</v>
      </c>
      <c r="G1506">
        <v>715</v>
      </c>
      <c r="H1506">
        <v>644</v>
      </c>
      <c r="I1506">
        <v>65</v>
      </c>
      <c r="J1506">
        <v>0</v>
      </c>
      <c r="K1506">
        <v>0</v>
      </c>
      <c r="L1506">
        <v>0</v>
      </c>
      <c r="M1506">
        <v>90.83</v>
      </c>
      <c r="N1506" s="35"/>
      <c r="O1506" s="35"/>
      <c r="P1506" s="34"/>
      <c r="Q1506" s="34"/>
      <c r="R1506" s="34"/>
      <c r="S1506" s="34"/>
      <c r="T1506" s="34"/>
      <c r="U1506" s="34"/>
    </row>
    <row r="1507" spans="1:21">
      <c r="A1507" t="s">
        <v>1517</v>
      </c>
      <c r="B1507" s="1">
        <v>0.61276620370370372</v>
      </c>
      <c r="C1507" s="1">
        <v>0.42703703703703705</v>
      </c>
      <c r="D1507" s="1">
        <v>0.14092592592592593</v>
      </c>
      <c r="E1507" s="1">
        <v>4.4803240740740741E-2</v>
      </c>
      <c r="F1507">
        <v>36</v>
      </c>
      <c r="G1507">
        <v>1310</v>
      </c>
      <c r="H1507">
        <v>186</v>
      </c>
      <c r="I1507">
        <v>2</v>
      </c>
      <c r="J1507">
        <v>27.91</v>
      </c>
      <c r="K1507">
        <v>15.33</v>
      </c>
      <c r="L1507">
        <v>0.01</v>
      </c>
      <c r="M1507">
        <v>98.94</v>
      </c>
      <c r="N1507" s="35"/>
      <c r="O1507" s="35"/>
      <c r="P1507" s="34"/>
      <c r="Q1507" s="34"/>
      <c r="R1507" s="34"/>
      <c r="S1507" s="34"/>
      <c r="T1507" s="34"/>
      <c r="U1507" s="34"/>
    </row>
    <row r="1508" spans="1:21">
      <c r="A1508" t="s">
        <v>1518</v>
      </c>
      <c r="B1508" s="1">
        <v>0.5506712962962963</v>
      </c>
      <c r="C1508" s="1">
        <v>0.48078703703703707</v>
      </c>
      <c r="D1508" s="1">
        <v>3.8483796296296294E-2</v>
      </c>
      <c r="E1508" s="1">
        <v>3.138888888888889E-2</v>
      </c>
      <c r="F1508">
        <v>40</v>
      </c>
      <c r="G1508">
        <v>724</v>
      </c>
      <c r="H1508">
        <v>215</v>
      </c>
      <c r="I1508">
        <v>11</v>
      </c>
      <c r="J1508">
        <v>0</v>
      </c>
      <c r="K1508">
        <v>0</v>
      </c>
      <c r="L1508">
        <v>0</v>
      </c>
      <c r="M1508">
        <v>95.13</v>
      </c>
      <c r="N1508" s="35"/>
      <c r="O1508" s="35"/>
      <c r="P1508" s="34"/>
      <c r="Q1508" s="34"/>
      <c r="R1508" s="34"/>
      <c r="S1508" s="34"/>
      <c r="T1508" s="34"/>
      <c r="U1508" s="34"/>
    </row>
    <row r="1509" spans="1:21">
      <c r="A1509" t="s">
        <v>1519</v>
      </c>
      <c r="B1509" s="1">
        <v>0.19142361111111109</v>
      </c>
      <c r="C1509" s="1">
        <v>0.13969907407407409</v>
      </c>
      <c r="D1509" s="1">
        <v>3.7106481481481483E-2</v>
      </c>
      <c r="E1509" s="1">
        <v>1.4606481481481482E-2</v>
      </c>
      <c r="F1509">
        <v>10</v>
      </c>
      <c r="G1509">
        <v>438</v>
      </c>
      <c r="H1509">
        <v>460</v>
      </c>
      <c r="I1509">
        <v>9</v>
      </c>
      <c r="J1509">
        <v>6.33</v>
      </c>
      <c r="K1509">
        <v>12.06</v>
      </c>
      <c r="L1509">
        <v>0.52</v>
      </c>
      <c r="M1509">
        <v>98.08</v>
      </c>
      <c r="N1509" s="35"/>
      <c r="O1509" s="35"/>
      <c r="P1509" s="34"/>
      <c r="Q1509" s="34"/>
      <c r="R1509" s="34"/>
      <c r="S1509" s="34"/>
      <c r="T1509" s="34"/>
      <c r="U1509" s="34"/>
    </row>
    <row r="1510" spans="1:21">
      <c r="A1510" t="s">
        <v>1520</v>
      </c>
      <c r="B1510" s="1">
        <v>0.94846064814814823</v>
      </c>
      <c r="C1510" s="1">
        <v>0.73630787037037038</v>
      </c>
      <c r="D1510" s="1">
        <v>9.2442129629629624E-2</v>
      </c>
      <c r="E1510" s="1">
        <v>0.11969907407407408</v>
      </c>
      <c r="F1510">
        <v>130</v>
      </c>
      <c r="G1510">
        <v>1770</v>
      </c>
      <c r="H1510">
        <v>616</v>
      </c>
      <c r="I1510">
        <v>151</v>
      </c>
      <c r="J1510">
        <v>0</v>
      </c>
      <c r="K1510">
        <v>0</v>
      </c>
      <c r="L1510">
        <v>0</v>
      </c>
      <c r="M1510">
        <v>80.31</v>
      </c>
      <c r="N1510" s="35"/>
      <c r="O1510" s="35"/>
      <c r="P1510" s="34"/>
      <c r="Q1510" s="34"/>
      <c r="R1510" s="34"/>
      <c r="S1510" s="34"/>
      <c r="T1510" s="34"/>
      <c r="U1510" s="34"/>
    </row>
    <row r="1511" spans="1:21">
      <c r="A1511" t="s">
        <v>1521</v>
      </c>
      <c r="B1511" s="1">
        <v>0.31236111111111114</v>
      </c>
      <c r="C1511" s="1">
        <v>0.20331018518518518</v>
      </c>
      <c r="D1511" s="1">
        <v>3.7581018518518521E-2</v>
      </c>
      <c r="E1511" s="1">
        <v>7.1458333333333332E-2</v>
      </c>
      <c r="F1511">
        <v>93</v>
      </c>
      <c r="G1511">
        <v>817</v>
      </c>
      <c r="H1511">
        <v>824</v>
      </c>
      <c r="I1511">
        <v>41</v>
      </c>
      <c r="J1511">
        <v>0</v>
      </c>
      <c r="K1511">
        <v>0</v>
      </c>
      <c r="L1511">
        <v>0</v>
      </c>
      <c r="M1511">
        <v>95.26</v>
      </c>
      <c r="N1511" s="35"/>
      <c r="O1511" s="35"/>
      <c r="P1511" s="34"/>
      <c r="Q1511" s="34"/>
      <c r="R1511" s="34"/>
      <c r="S1511" s="34"/>
      <c r="T1511" s="34"/>
      <c r="U1511" s="34"/>
    </row>
    <row r="1512" spans="1:21">
      <c r="A1512" t="s">
        <v>1522</v>
      </c>
      <c r="B1512" s="1">
        <v>0.34105324074074073</v>
      </c>
      <c r="C1512" s="1">
        <v>0.19444444444444445</v>
      </c>
      <c r="D1512" s="1">
        <v>3.8483796296296294E-2</v>
      </c>
      <c r="E1512" s="1">
        <v>0.10811342592592592</v>
      </c>
      <c r="F1512">
        <v>44</v>
      </c>
      <c r="G1512">
        <v>628</v>
      </c>
      <c r="H1512">
        <v>213</v>
      </c>
      <c r="I1512">
        <v>23</v>
      </c>
      <c r="J1512">
        <v>0</v>
      </c>
      <c r="K1512">
        <v>0</v>
      </c>
      <c r="L1512">
        <v>0</v>
      </c>
      <c r="M1512">
        <v>90.25</v>
      </c>
      <c r="N1512" s="35"/>
      <c r="O1512" s="35"/>
      <c r="P1512" s="34"/>
      <c r="Q1512" s="34"/>
      <c r="R1512" s="34"/>
      <c r="S1512" s="34"/>
      <c r="T1512" s="34"/>
      <c r="U1512" s="34"/>
    </row>
    <row r="1513" spans="1:21">
      <c r="A1513" t="s">
        <v>1523</v>
      </c>
      <c r="B1513" s="1">
        <v>0.23122685185185185</v>
      </c>
      <c r="C1513" s="1">
        <v>0.13099537037037037</v>
      </c>
      <c r="D1513" s="1">
        <v>8.1134259259259267E-2</v>
      </c>
      <c r="E1513" s="1">
        <v>1.909722222222222E-2</v>
      </c>
      <c r="F1513">
        <v>13</v>
      </c>
      <c r="G1513">
        <v>439</v>
      </c>
      <c r="H1513">
        <v>354</v>
      </c>
      <c r="I1513">
        <v>12</v>
      </c>
      <c r="J1513">
        <v>6.69</v>
      </c>
      <c r="K1513">
        <v>9.35</v>
      </c>
      <c r="L1513">
        <v>1.19</v>
      </c>
      <c r="M1513">
        <v>96.72</v>
      </c>
      <c r="N1513" s="35"/>
      <c r="O1513" s="35"/>
      <c r="P1513" s="34"/>
      <c r="Q1513" s="34"/>
      <c r="R1513" s="34"/>
      <c r="S1513" s="34"/>
      <c r="T1513" s="34"/>
      <c r="U1513" s="34"/>
    </row>
    <row r="1514" spans="1:21">
      <c r="A1514" t="s">
        <v>1524</v>
      </c>
      <c r="B1514" s="1">
        <v>0.3460185185185185</v>
      </c>
      <c r="C1514" s="1">
        <v>0.28275462962962966</v>
      </c>
      <c r="D1514" s="1">
        <v>1.6516203703703703E-2</v>
      </c>
      <c r="E1514" s="1">
        <v>4.673611111111111E-2</v>
      </c>
      <c r="F1514">
        <v>30</v>
      </c>
      <c r="G1514">
        <v>577</v>
      </c>
      <c r="H1514">
        <v>295</v>
      </c>
      <c r="I1514">
        <v>11</v>
      </c>
      <c r="J1514">
        <v>0</v>
      </c>
      <c r="K1514">
        <v>0</v>
      </c>
      <c r="L1514">
        <v>0</v>
      </c>
      <c r="M1514">
        <v>96.41</v>
      </c>
      <c r="N1514" s="35"/>
      <c r="O1514" s="35"/>
      <c r="P1514" s="34"/>
      <c r="Q1514" s="34"/>
      <c r="R1514" s="34"/>
      <c r="S1514" s="34"/>
      <c r="T1514" s="34"/>
      <c r="U1514" s="34"/>
    </row>
    <row r="1515" spans="1:21">
      <c r="A1515" t="s">
        <v>1525</v>
      </c>
      <c r="B1515" s="1">
        <v>6.039351851851852E-2</v>
      </c>
      <c r="C1515" s="1">
        <v>5.136574074074074E-2</v>
      </c>
      <c r="D1515" s="1">
        <v>8.4490740740740741E-3</v>
      </c>
      <c r="E1515" s="1">
        <v>5.5555555555555556E-4</v>
      </c>
      <c r="F1515">
        <v>7</v>
      </c>
      <c r="G1515">
        <v>154</v>
      </c>
      <c r="H1515">
        <v>161</v>
      </c>
      <c r="I1515">
        <v>3</v>
      </c>
      <c r="J1515">
        <v>0</v>
      </c>
      <c r="K1515">
        <v>0</v>
      </c>
      <c r="L1515">
        <v>0</v>
      </c>
      <c r="M1515">
        <v>98.17</v>
      </c>
      <c r="N1515" s="35"/>
      <c r="O1515" s="35"/>
      <c r="P1515" s="34"/>
      <c r="Q1515" s="34"/>
      <c r="R1515" s="34"/>
      <c r="S1515" s="34"/>
      <c r="T1515" s="34"/>
      <c r="U1515" s="34"/>
    </row>
    <row r="1516" spans="1:21">
      <c r="A1516" t="s">
        <v>1526</v>
      </c>
      <c r="B1516" s="1">
        <v>0.47868055555555555</v>
      </c>
      <c r="C1516" s="1">
        <v>0.31976851851851851</v>
      </c>
      <c r="D1516" s="1">
        <v>0.10023148148148148</v>
      </c>
      <c r="E1516" s="1">
        <v>5.8657407407407408E-2</v>
      </c>
      <c r="F1516">
        <v>27</v>
      </c>
      <c r="G1516">
        <v>505</v>
      </c>
      <c r="H1516">
        <v>236</v>
      </c>
      <c r="I1516">
        <v>13</v>
      </c>
      <c r="J1516">
        <v>0</v>
      </c>
      <c r="K1516">
        <v>0</v>
      </c>
      <c r="L1516">
        <v>0</v>
      </c>
      <c r="M1516">
        <v>94.78</v>
      </c>
      <c r="N1516" s="35"/>
      <c r="O1516" s="35"/>
      <c r="P1516" s="34"/>
      <c r="Q1516" s="34"/>
      <c r="R1516" s="34"/>
      <c r="S1516" s="34"/>
      <c r="T1516" s="34"/>
      <c r="U1516" s="34"/>
    </row>
    <row r="1517" spans="1:21">
      <c r="A1517" t="s">
        <v>1527</v>
      </c>
      <c r="B1517" s="1">
        <v>0.39159722222222221</v>
      </c>
      <c r="C1517" s="1">
        <v>0.21501157407407409</v>
      </c>
      <c r="D1517" s="1">
        <v>0.13663194444444446</v>
      </c>
      <c r="E1517" s="1">
        <v>3.9942129629629626E-2</v>
      </c>
      <c r="F1517">
        <v>89</v>
      </c>
      <c r="G1517">
        <v>609</v>
      </c>
      <c r="H1517">
        <v>549</v>
      </c>
      <c r="I1517">
        <v>79</v>
      </c>
      <c r="J1517">
        <v>0</v>
      </c>
      <c r="K1517">
        <v>0</v>
      </c>
      <c r="L1517">
        <v>0</v>
      </c>
      <c r="M1517">
        <v>87.42</v>
      </c>
      <c r="N1517" s="35"/>
      <c r="O1517" s="35"/>
      <c r="P1517" s="34"/>
      <c r="Q1517" s="34"/>
      <c r="R1517" s="34"/>
      <c r="S1517" s="34"/>
      <c r="T1517" s="34"/>
      <c r="U1517" s="34"/>
    </row>
    <row r="1518" spans="1:21">
      <c r="A1518" t="s">
        <v>1528</v>
      </c>
      <c r="B1518" s="1">
        <v>0</v>
      </c>
      <c r="C1518" s="1">
        <v>0</v>
      </c>
      <c r="D1518" s="1">
        <v>0</v>
      </c>
      <c r="E1518" s="1">
        <v>0</v>
      </c>
      <c r="F1518">
        <v>0</v>
      </c>
      <c r="G1518">
        <v>0</v>
      </c>
      <c r="H1518">
        <v>222</v>
      </c>
      <c r="I1518">
        <v>17</v>
      </c>
      <c r="J1518">
        <v>0</v>
      </c>
      <c r="K1518">
        <v>0</v>
      </c>
      <c r="L1518">
        <v>0</v>
      </c>
      <c r="M1518">
        <v>92.89</v>
      </c>
      <c r="N1518" s="35"/>
      <c r="O1518" s="35"/>
      <c r="P1518" s="34"/>
      <c r="Q1518" s="34"/>
      <c r="R1518" s="34"/>
      <c r="S1518" s="34"/>
      <c r="T1518" s="34"/>
      <c r="U1518" s="34"/>
    </row>
    <row r="1519" spans="1:21">
      <c r="A1519" t="s">
        <v>1529</v>
      </c>
      <c r="B1519" s="1">
        <v>0.32033564814814813</v>
      </c>
      <c r="C1519" s="1">
        <v>7.3611111111111113E-2</v>
      </c>
      <c r="D1519" s="1">
        <v>6.3703703703703707E-2</v>
      </c>
      <c r="E1519" s="1">
        <v>0.18300925925925926</v>
      </c>
      <c r="F1519">
        <v>12</v>
      </c>
      <c r="G1519">
        <v>165</v>
      </c>
      <c r="H1519">
        <v>145</v>
      </c>
      <c r="I1519">
        <v>2</v>
      </c>
      <c r="J1519">
        <v>0</v>
      </c>
      <c r="K1519">
        <v>0</v>
      </c>
      <c r="L1519">
        <v>0</v>
      </c>
      <c r="M1519">
        <v>98.64</v>
      </c>
      <c r="N1519" s="35"/>
      <c r="O1519" s="35"/>
      <c r="P1519" s="34"/>
      <c r="Q1519" s="34"/>
      <c r="R1519" s="34"/>
      <c r="S1519" s="34"/>
      <c r="T1519" s="34"/>
      <c r="U1519" s="34"/>
    </row>
    <row r="1520" spans="1:21">
      <c r="A1520" t="s">
        <v>1530</v>
      </c>
      <c r="B1520" s="1">
        <v>0.52348379629629627</v>
      </c>
      <c r="C1520" s="1">
        <v>0.34310185185185182</v>
      </c>
      <c r="D1520" s="1">
        <v>6.1342592592592594E-2</v>
      </c>
      <c r="E1520" s="1">
        <v>0.11902777777777777</v>
      </c>
      <c r="F1520">
        <v>174</v>
      </c>
      <c r="G1520">
        <v>1738</v>
      </c>
      <c r="H1520">
        <v>978</v>
      </c>
      <c r="I1520">
        <v>76</v>
      </c>
      <c r="J1520">
        <v>0</v>
      </c>
      <c r="K1520">
        <v>0</v>
      </c>
      <c r="L1520">
        <v>0</v>
      </c>
      <c r="M1520">
        <v>92.79</v>
      </c>
      <c r="N1520" s="35"/>
      <c r="O1520" s="35"/>
      <c r="P1520" s="34"/>
      <c r="Q1520" s="34"/>
      <c r="R1520" s="34"/>
      <c r="S1520" s="34"/>
      <c r="T1520" s="34"/>
      <c r="U1520" s="34"/>
    </row>
    <row r="1521" spans="1:21">
      <c r="A1521" t="s">
        <v>1531</v>
      </c>
      <c r="B1521" s="1">
        <v>0.38494212962962965</v>
      </c>
      <c r="C1521" s="1">
        <v>0.30453703703703705</v>
      </c>
      <c r="D1521" s="1">
        <v>3.9837962962962964E-2</v>
      </c>
      <c r="E1521" s="1">
        <v>4.0555555555555553E-2</v>
      </c>
      <c r="F1521">
        <v>47</v>
      </c>
      <c r="G1521">
        <v>955</v>
      </c>
      <c r="H1521">
        <v>369</v>
      </c>
      <c r="I1521">
        <v>17</v>
      </c>
      <c r="J1521">
        <v>0</v>
      </c>
      <c r="K1521">
        <v>0</v>
      </c>
      <c r="L1521">
        <v>0</v>
      </c>
      <c r="M1521">
        <v>95.6</v>
      </c>
      <c r="N1521" s="35"/>
      <c r="O1521" s="35"/>
      <c r="P1521" s="34"/>
      <c r="Q1521" s="34"/>
      <c r="R1521" s="34"/>
      <c r="S1521" s="34"/>
      <c r="T1521" s="34"/>
      <c r="U1521" s="34"/>
    </row>
    <row r="1522" spans="1:21">
      <c r="A1522" t="s">
        <v>1532</v>
      </c>
      <c r="B1522" s="1">
        <v>0.32422453703703707</v>
      </c>
      <c r="C1522" s="1">
        <v>0.28524305555555557</v>
      </c>
      <c r="D1522" s="1">
        <v>3.72337962962963E-2</v>
      </c>
      <c r="E1522" s="1">
        <v>1.736111111111111E-3</v>
      </c>
      <c r="F1522">
        <v>20</v>
      </c>
      <c r="G1522">
        <v>433</v>
      </c>
      <c r="H1522">
        <v>0</v>
      </c>
      <c r="I1522">
        <v>0</v>
      </c>
      <c r="J1522">
        <v>0</v>
      </c>
      <c r="K1522">
        <v>0</v>
      </c>
      <c r="L1522">
        <v>0</v>
      </c>
      <c r="N1522" s="35"/>
      <c r="O1522" s="35"/>
      <c r="P1522" s="34"/>
      <c r="Q1522" s="34"/>
      <c r="R1522" s="34"/>
      <c r="S1522" s="34"/>
      <c r="T1522" s="34"/>
      <c r="U1522" s="34"/>
    </row>
    <row r="1523" spans="1:21">
      <c r="A1523" t="s">
        <v>1533</v>
      </c>
      <c r="B1523" s="1">
        <v>0.47836805555555556</v>
      </c>
      <c r="C1523" s="1">
        <v>0.24714120370370371</v>
      </c>
      <c r="D1523" s="1">
        <v>0.10662037037037037</v>
      </c>
      <c r="E1523" s="1">
        <v>0.1245949074074074</v>
      </c>
      <c r="F1523">
        <v>63</v>
      </c>
      <c r="G1523">
        <v>1062</v>
      </c>
      <c r="H1523">
        <v>0</v>
      </c>
      <c r="I1523">
        <v>0</v>
      </c>
      <c r="J1523">
        <v>0</v>
      </c>
      <c r="K1523">
        <v>0</v>
      </c>
      <c r="L1523">
        <v>0</v>
      </c>
      <c r="N1523" s="35"/>
      <c r="O1523" s="35"/>
      <c r="P1523" s="34"/>
      <c r="Q1523" s="34"/>
      <c r="R1523" s="34"/>
      <c r="S1523" s="34"/>
      <c r="T1523" s="34"/>
      <c r="U1523" s="34"/>
    </row>
    <row r="1524" spans="1:21">
      <c r="A1524" t="s">
        <v>1534</v>
      </c>
      <c r="B1524" s="1">
        <v>0.2119675925925926</v>
      </c>
      <c r="C1524" s="1">
        <v>0.1433912037037037</v>
      </c>
      <c r="D1524" s="1">
        <v>5.7557870370370377E-2</v>
      </c>
      <c r="E1524" s="1">
        <v>1.1006944444444444E-2</v>
      </c>
      <c r="F1524">
        <v>57</v>
      </c>
      <c r="G1524">
        <v>293</v>
      </c>
      <c r="H1524">
        <v>0</v>
      </c>
      <c r="I1524">
        <v>0</v>
      </c>
      <c r="J1524">
        <v>0</v>
      </c>
      <c r="K1524">
        <v>0</v>
      </c>
      <c r="L1524">
        <v>0</v>
      </c>
      <c r="N1524" s="35"/>
      <c r="O1524" s="35"/>
      <c r="P1524" s="34"/>
      <c r="Q1524" s="34"/>
      <c r="R1524" s="34"/>
      <c r="S1524" s="34"/>
      <c r="T1524" s="34"/>
      <c r="U1524" s="34"/>
    </row>
    <row r="1525" spans="1:21">
      <c r="A1525" t="s">
        <v>1535</v>
      </c>
      <c r="B1525" s="1">
        <v>0.34733796296296293</v>
      </c>
      <c r="C1525" s="1">
        <v>0.23383101851851851</v>
      </c>
      <c r="D1525" s="1">
        <v>1.4189814814814815E-2</v>
      </c>
      <c r="E1525" s="1">
        <v>9.930555555555555E-2</v>
      </c>
      <c r="F1525">
        <v>28</v>
      </c>
      <c r="G1525">
        <v>474</v>
      </c>
      <c r="H1525">
        <v>109</v>
      </c>
      <c r="I1525">
        <v>8</v>
      </c>
      <c r="J1525">
        <v>0</v>
      </c>
      <c r="K1525">
        <v>0</v>
      </c>
      <c r="L1525">
        <v>0</v>
      </c>
      <c r="M1525">
        <v>93.16</v>
      </c>
      <c r="N1525" s="35"/>
      <c r="O1525" s="35"/>
      <c r="P1525" s="34"/>
      <c r="Q1525" s="34"/>
      <c r="R1525" s="34"/>
      <c r="S1525" s="34"/>
      <c r="T1525" s="34"/>
      <c r="U1525" s="34"/>
    </row>
    <row r="1526" spans="1:21">
      <c r="A1526" t="s">
        <v>1536</v>
      </c>
      <c r="B1526" s="1">
        <v>0.18675925925925926</v>
      </c>
      <c r="C1526" s="1">
        <v>3.8692129629629632E-2</v>
      </c>
      <c r="D1526" s="1">
        <v>0.10434027777777777</v>
      </c>
      <c r="E1526" s="1">
        <v>4.372685185185185E-2</v>
      </c>
      <c r="F1526">
        <v>1</v>
      </c>
      <c r="G1526">
        <v>32</v>
      </c>
      <c r="H1526">
        <v>0</v>
      </c>
      <c r="I1526">
        <v>0</v>
      </c>
      <c r="J1526">
        <v>0</v>
      </c>
      <c r="K1526">
        <v>0</v>
      </c>
      <c r="L1526">
        <v>0</v>
      </c>
      <c r="N1526" s="35"/>
      <c r="O1526" s="35"/>
      <c r="P1526" s="34"/>
      <c r="Q1526" s="34"/>
      <c r="R1526" s="34"/>
      <c r="S1526" s="34"/>
      <c r="T1526" s="34"/>
      <c r="U1526" s="34"/>
    </row>
    <row r="1527" spans="1:21">
      <c r="A1527" t="s">
        <v>1537</v>
      </c>
      <c r="B1527" s="1">
        <v>0.25652777777777774</v>
      </c>
      <c r="C1527" s="1">
        <v>0.2257986111111111</v>
      </c>
      <c r="D1527" s="1">
        <v>1.818287037037037E-2</v>
      </c>
      <c r="E1527" s="1">
        <v>1.2534722222222223E-2</v>
      </c>
      <c r="F1527">
        <v>163</v>
      </c>
      <c r="G1527">
        <v>1409</v>
      </c>
      <c r="H1527">
        <v>1449</v>
      </c>
      <c r="I1527">
        <v>138</v>
      </c>
      <c r="J1527">
        <v>0</v>
      </c>
      <c r="K1527">
        <v>0</v>
      </c>
      <c r="L1527">
        <v>0</v>
      </c>
      <c r="M1527">
        <v>91.3</v>
      </c>
      <c r="N1527" s="35"/>
      <c r="O1527" s="35"/>
      <c r="P1527" s="34"/>
      <c r="Q1527" s="34"/>
      <c r="R1527" s="34"/>
      <c r="S1527" s="34"/>
      <c r="T1527" s="34"/>
      <c r="U1527" s="34"/>
    </row>
    <row r="1528" spans="1:21">
      <c r="A1528" t="s">
        <v>1538</v>
      </c>
      <c r="B1528" s="1">
        <v>0.1130324074074074</v>
      </c>
      <c r="C1528" s="1">
        <v>0.10652777777777778</v>
      </c>
      <c r="D1528" s="1">
        <v>6.4930555555555549E-3</v>
      </c>
      <c r="E1528" s="1">
        <v>0</v>
      </c>
      <c r="F1528">
        <v>6</v>
      </c>
      <c r="G1528">
        <v>22</v>
      </c>
      <c r="H1528">
        <v>155</v>
      </c>
      <c r="I1528">
        <v>10</v>
      </c>
      <c r="J1528">
        <v>0</v>
      </c>
      <c r="K1528">
        <v>0</v>
      </c>
      <c r="L1528">
        <v>0</v>
      </c>
      <c r="M1528">
        <v>93.94</v>
      </c>
      <c r="N1528" s="35"/>
      <c r="O1528" s="35"/>
      <c r="P1528" s="34"/>
      <c r="Q1528" s="34"/>
      <c r="R1528" s="34"/>
      <c r="S1528" s="34"/>
      <c r="T1528" s="34"/>
      <c r="U1528" s="34"/>
    </row>
    <row r="1529" spans="1:21">
      <c r="A1529" t="s">
        <v>1539</v>
      </c>
      <c r="B1529" s="10">
        <v>1.6786689814814817</v>
      </c>
      <c r="C1529" s="1">
        <v>0.90853009259259254</v>
      </c>
      <c r="D1529" s="1">
        <v>0.27206018518518521</v>
      </c>
      <c r="E1529" s="1">
        <v>0.49806712962962968</v>
      </c>
      <c r="F1529">
        <v>63</v>
      </c>
      <c r="G1529">
        <v>1234</v>
      </c>
      <c r="H1529">
        <v>6</v>
      </c>
      <c r="I1529">
        <v>1</v>
      </c>
      <c r="J1529">
        <v>0</v>
      </c>
      <c r="K1529">
        <v>0</v>
      </c>
      <c r="L1529">
        <v>0</v>
      </c>
      <c r="M1529">
        <v>85.71</v>
      </c>
      <c r="N1529" s="35"/>
      <c r="O1529" s="35"/>
      <c r="P1529" s="34"/>
      <c r="Q1529" s="34"/>
      <c r="R1529" s="34"/>
      <c r="S1529" s="34"/>
      <c r="T1529" s="34"/>
      <c r="U1529" s="34"/>
    </row>
    <row r="1530" spans="1:21">
      <c r="A1530" t="s">
        <v>1540</v>
      </c>
      <c r="B1530" s="1">
        <v>0.13451388888888891</v>
      </c>
      <c r="C1530" s="1">
        <v>5.3483796296296293E-2</v>
      </c>
      <c r="D1530" s="1">
        <v>4.0509259259259258E-4</v>
      </c>
      <c r="E1530" s="1">
        <v>8.0625000000000002E-2</v>
      </c>
      <c r="F1530">
        <v>15</v>
      </c>
      <c r="G1530">
        <v>202</v>
      </c>
      <c r="H1530">
        <v>495</v>
      </c>
      <c r="I1530">
        <v>71</v>
      </c>
      <c r="J1530">
        <v>0</v>
      </c>
      <c r="K1530">
        <v>0</v>
      </c>
      <c r="L1530">
        <v>0</v>
      </c>
      <c r="M1530">
        <v>87.46</v>
      </c>
      <c r="N1530" s="35"/>
      <c r="O1530" s="35"/>
      <c r="P1530" s="34"/>
      <c r="Q1530" s="34"/>
      <c r="R1530" s="34"/>
      <c r="S1530" s="34"/>
      <c r="T1530" s="34"/>
      <c r="U1530" s="34"/>
    </row>
    <row r="1531" spans="1:21">
      <c r="A1531" t="s">
        <v>1541</v>
      </c>
      <c r="B1531" s="1">
        <v>0.97921296296296301</v>
      </c>
      <c r="C1531" s="1">
        <v>0.50778935185185181</v>
      </c>
      <c r="D1531" s="1">
        <v>0.43657407407407406</v>
      </c>
      <c r="E1531" s="1">
        <v>3.4837962962962959E-2</v>
      </c>
      <c r="F1531">
        <v>36</v>
      </c>
      <c r="G1531">
        <v>924</v>
      </c>
      <c r="H1531">
        <v>206</v>
      </c>
      <c r="I1531">
        <v>18</v>
      </c>
      <c r="J1531">
        <v>0</v>
      </c>
      <c r="K1531">
        <v>0</v>
      </c>
      <c r="L1531">
        <v>0</v>
      </c>
      <c r="M1531">
        <v>91.96</v>
      </c>
      <c r="N1531" s="35"/>
      <c r="O1531" s="35"/>
      <c r="P1531" s="34"/>
      <c r="Q1531" s="34"/>
      <c r="R1531" s="34"/>
      <c r="S1531" s="34"/>
      <c r="T1531" s="34"/>
      <c r="U1531" s="34"/>
    </row>
    <row r="1532" spans="1:21">
      <c r="A1532" t="s">
        <v>1542</v>
      </c>
      <c r="B1532" s="1">
        <v>0.17113425925925926</v>
      </c>
      <c r="C1532" s="1">
        <v>0.14752314814814815</v>
      </c>
      <c r="D1532" s="1">
        <v>9.6296296296296303E-3</v>
      </c>
      <c r="E1532" s="1">
        <v>1.3969907407407408E-2</v>
      </c>
      <c r="F1532">
        <v>15</v>
      </c>
      <c r="G1532">
        <v>719</v>
      </c>
      <c r="H1532">
        <v>713</v>
      </c>
      <c r="I1532">
        <v>59</v>
      </c>
      <c r="J1532">
        <v>9.3800000000000008</v>
      </c>
      <c r="K1532">
        <v>8.36</v>
      </c>
      <c r="L1532">
        <v>2.14</v>
      </c>
      <c r="M1532">
        <v>92.36</v>
      </c>
      <c r="N1532" s="35"/>
      <c r="O1532" s="35"/>
      <c r="P1532" s="34"/>
      <c r="Q1532" s="34"/>
      <c r="R1532" s="34"/>
      <c r="S1532" s="34"/>
      <c r="T1532" s="34"/>
      <c r="U1532" s="34"/>
    </row>
    <row r="1533" spans="1:21">
      <c r="A1533" t="s">
        <v>1543</v>
      </c>
      <c r="B1533" s="1">
        <v>0.25924768518518521</v>
      </c>
      <c r="C1533" s="1">
        <v>0.11155092592592593</v>
      </c>
      <c r="D1533" s="1">
        <v>2.75E-2</v>
      </c>
      <c r="E1533" s="1">
        <v>0.12019675925925927</v>
      </c>
      <c r="F1533">
        <v>77</v>
      </c>
      <c r="G1533">
        <v>885</v>
      </c>
      <c r="H1533">
        <v>758</v>
      </c>
      <c r="I1533">
        <v>138</v>
      </c>
      <c r="J1533">
        <v>0</v>
      </c>
      <c r="K1533">
        <v>0</v>
      </c>
      <c r="L1533">
        <v>0</v>
      </c>
      <c r="M1533">
        <v>84.6</v>
      </c>
      <c r="N1533" s="35"/>
      <c r="O1533" s="35"/>
      <c r="P1533" s="34"/>
      <c r="Q1533" s="34"/>
      <c r="R1533" s="34"/>
      <c r="S1533" s="34"/>
      <c r="T1533" s="34"/>
      <c r="U1533" s="34"/>
    </row>
    <row r="1534" spans="1:21">
      <c r="A1534" t="s">
        <v>1544</v>
      </c>
      <c r="B1534" s="1">
        <v>0.32278935185185187</v>
      </c>
      <c r="C1534" s="1">
        <v>0.2485185185185185</v>
      </c>
      <c r="D1534" s="1">
        <v>2.8067129629629626E-2</v>
      </c>
      <c r="E1534" s="1">
        <v>4.6192129629629632E-2</v>
      </c>
      <c r="F1534">
        <v>37</v>
      </c>
      <c r="G1534">
        <v>565</v>
      </c>
      <c r="H1534">
        <v>364</v>
      </c>
      <c r="I1534">
        <v>24</v>
      </c>
      <c r="J1534">
        <v>0</v>
      </c>
      <c r="K1534">
        <v>0</v>
      </c>
      <c r="L1534">
        <v>0</v>
      </c>
      <c r="M1534">
        <v>93.81</v>
      </c>
      <c r="N1534" s="35"/>
      <c r="O1534" s="35"/>
      <c r="P1534" s="34"/>
      <c r="Q1534" s="34"/>
      <c r="R1534" s="34"/>
      <c r="S1534" s="34"/>
      <c r="T1534" s="34"/>
      <c r="U1534" s="34"/>
    </row>
    <row r="1535" spans="1:21">
      <c r="A1535" t="s">
        <v>1545</v>
      </c>
      <c r="B1535" s="1">
        <v>0.21129629629629629</v>
      </c>
      <c r="C1535" s="1">
        <v>0.18439814814814814</v>
      </c>
      <c r="D1535" s="1">
        <v>1.0208333333333333E-2</v>
      </c>
      <c r="E1535" s="1">
        <v>1.667824074074074E-2</v>
      </c>
      <c r="F1535">
        <v>29</v>
      </c>
      <c r="G1535">
        <v>541</v>
      </c>
      <c r="H1535">
        <v>226</v>
      </c>
      <c r="I1535">
        <v>33</v>
      </c>
      <c r="J1535">
        <v>0</v>
      </c>
      <c r="K1535">
        <v>0</v>
      </c>
      <c r="L1535">
        <v>0</v>
      </c>
      <c r="M1535">
        <v>87.26</v>
      </c>
      <c r="N1535" s="35"/>
      <c r="O1535" s="35"/>
      <c r="P1535" s="34"/>
      <c r="Q1535" s="34"/>
      <c r="R1535" s="34"/>
      <c r="S1535" s="34"/>
      <c r="T1535" s="34"/>
      <c r="U1535" s="34"/>
    </row>
    <row r="1536" spans="1:21">
      <c r="A1536" t="s">
        <v>1546</v>
      </c>
      <c r="B1536" s="1">
        <v>0.23776620370370372</v>
      </c>
      <c r="C1536" s="1">
        <v>0.1675925925925926</v>
      </c>
      <c r="D1536" s="1">
        <v>6.385416666666667E-2</v>
      </c>
      <c r="E1536" s="1">
        <v>6.3078703703703708E-3</v>
      </c>
      <c r="F1536">
        <v>57</v>
      </c>
      <c r="G1536">
        <v>614</v>
      </c>
      <c r="H1536">
        <v>915</v>
      </c>
      <c r="I1536">
        <v>144</v>
      </c>
      <c r="J1536">
        <v>0</v>
      </c>
      <c r="K1536">
        <v>0</v>
      </c>
      <c r="L1536">
        <v>0</v>
      </c>
      <c r="M1536">
        <v>86.4</v>
      </c>
      <c r="N1536" s="35"/>
      <c r="O1536" s="35"/>
      <c r="P1536" s="34"/>
      <c r="Q1536" s="34"/>
      <c r="R1536" s="34"/>
      <c r="S1536" s="34"/>
      <c r="T1536" s="34"/>
      <c r="U1536" s="34"/>
    </row>
    <row r="1537" spans="1:21">
      <c r="A1537" t="s">
        <v>1547</v>
      </c>
      <c r="B1537" s="1">
        <v>0.34229166666666666</v>
      </c>
      <c r="C1537" s="1">
        <v>0.29863425925925929</v>
      </c>
      <c r="D1537" s="1">
        <v>1.650462962962963E-2</v>
      </c>
      <c r="E1537" s="1">
        <v>2.7141203703703706E-2</v>
      </c>
      <c r="F1537">
        <v>26</v>
      </c>
      <c r="G1537">
        <v>570</v>
      </c>
      <c r="H1537">
        <v>440</v>
      </c>
      <c r="I1537">
        <v>10</v>
      </c>
      <c r="J1537">
        <v>0</v>
      </c>
      <c r="K1537">
        <v>0</v>
      </c>
      <c r="L1537">
        <v>0</v>
      </c>
      <c r="M1537">
        <v>97.78</v>
      </c>
      <c r="N1537" s="35"/>
      <c r="O1537" s="35"/>
      <c r="P1537" s="34"/>
      <c r="Q1537" s="34"/>
      <c r="R1537" s="34"/>
      <c r="S1537" s="34"/>
      <c r="T1537" s="34"/>
      <c r="U1537" s="34"/>
    </row>
    <row r="1538" spans="1:21">
      <c r="A1538" t="s">
        <v>1548</v>
      </c>
      <c r="B1538" s="1">
        <v>0.42810185185185184</v>
      </c>
      <c r="C1538" s="1">
        <v>0.31916666666666665</v>
      </c>
      <c r="D1538" s="1">
        <v>3.3599537037037039E-2</v>
      </c>
      <c r="E1538" s="1">
        <v>7.5324074074074085E-2</v>
      </c>
      <c r="F1538">
        <v>61</v>
      </c>
      <c r="G1538">
        <v>886</v>
      </c>
      <c r="H1538">
        <v>623</v>
      </c>
      <c r="I1538">
        <v>54</v>
      </c>
      <c r="J1538">
        <v>0</v>
      </c>
      <c r="K1538">
        <v>0</v>
      </c>
      <c r="L1538">
        <v>0</v>
      </c>
      <c r="M1538">
        <v>92.02</v>
      </c>
      <c r="N1538" s="35"/>
      <c r="O1538" s="35"/>
      <c r="P1538" s="34"/>
      <c r="Q1538" s="34"/>
      <c r="R1538" s="34"/>
      <c r="S1538" s="34"/>
      <c r="T1538" s="34"/>
      <c r="U1538" s="34"/>
    </row>
    <row r="1539" spans="1:21">
      <c r="A1539" t="s">
        <v>1549</v>
      </c>
      <c r="B1539" s="1">
        <v>0.78187499999999999</v>
      </c>
      <c r="C1539" s="1">
        <v>0.63127314814814817</v>
      </c>
      <c r="D1539" s="1">
        <v>5.4872685185185184E-2</v>
      </c>
      <c r="E1539" s="1">
        <v>9.571759259259259E-2</v>
      </c>
      <c r="F1539">
        <v>60</v>
      </c>
      <c r="G1539">
        <v>884</v>
      </c>
      <c r="H1539">
        <v>292</v>
      </c>
      <c r="I1539">
        <v>28</v>
      </c>
      <c r="J1539">
        <v>0</v>
      </c>
      <c r="K1539">
        <v>0</v>
      </c>
      <c r="L1539">
        <v>0</v>
      </c>
      <c r="M1539">
        <v>91.25</v>
      </c>
      <c r="N1539" s="35"/>
      <c r="O1539" s="35"/>
      <c r="P1539" s="34"/>
      <c r="Q1539" s="34"/>
      <c r="R1539" s="34"/>
      <c r="S1539" s="34"/>
      <c r="T1539" s="34"/>
      <c r="U1539" s="34"/>
    </row>
    <row r="1540" spans="1:21">
      <c r="A1540" t="s">
        <v>1550</v>
      </c>
      <c r="B1540" s="1">
        <v>0.29273148148148148</v>
      </c>
      <c r="C1540" s="1">
        <v>0.18857638888888886</v>
      </c>
      <c r="D1540" s="1">
        <v>5.7025462962962958E-2</v>
      </c>
      <c r="E1540" s="1">
        <v>4.7106481481481478E-2</v>
      </c>
      <c r="F1540">
        <v>127</v>
      </c>
      <c r="G1540">
        <v>899</v>
      </c>
      <c r="H1540">
        <v>872</v>
      </c>
      <c r="I1540">
        <v>107</v>
      </c>
      <c r="J1540">
        <v>0</v>
      </c>
      <c r="K1540">
        <v>0</v>
      </c>
      <c r="L1540">
        <v>0</v>
      </c>
      <c r="M1540">
        <v>89.07</v>
      </c>
      <c r="N1540" s="35"/>
      <c r="O1540" s="35"/>
      <c r="P1540" s="34"/>
      <c r="Q1540" s="34"/>
      <c r="R1540" s="34"/>
      <c r="S1540" s="34"/>
      <c r="T1540" s="34"/>
      <c r="U1540" s="34"/>
    </row>
    <row r="1541" spans="1:21">
      <c r="A1541" t="s">
        <v>1551</v>
      </c>
      <c r="B1541" s="1">
        <v>0.37694444444444447</v>
      </c>
      <c r="C1541" s="1">
        <v>0.21428240740740742</v>
      </c>
      <c r="D1541" s="1">
        <v>0.13135416666666666</v>
      </c>
      <c r="E1541" s="1">
        <v>3.1296296296296301E-2</v>
      </c>
      <c r="F1541">
        <v>21</v>
      </c>
      <c r="G1541">
        <v>1057</v>
      </c>
      <c r="H1541">
        <v>173</v>
      </c>
      <c r="I1541">
        <v>13</v>
      </c>
      <c r="J1541">
        <v>14.29</v>
      </c>
      <c r="K1541">
        <v>2.82</v>
      </c>
      <c r="L1541">
        <v>0.2</v>
      </c>
      <c r="M1541">
        <v>93.01</v>
      </c>
      <c r="N1541" s="35"/>
      <c r="O1541" s="35"/>
      <c r="P1541" s="34"/>
      <c r="Q1541" s="34"/>
      <c r="R1541" s="34"/>
      <c r="S1541" s="34"/>
      <c r="T1541" s="34"/>
      <c r="U1541" s="34"/>
    </row>
    <row r="1542" spans="1:21">
      <c r="A1542" t="s">
        <v>1552</v>
      </c>
      <c r="B1542" s="1">
        <v>0.26694444444444443</v>
      </c>
      <c r="C1542" s="1">
        <v>0.14028935185185185</v>
      </c>
      <c r="D1542" s="1">
        <v>5.7881944444444444E-2</v>
      </c>
      <c r="E1542" s="1">
        <v>6.8761574074074072E-2</v>
      </c>
      <c r="F1542">
        <v>60</v>
      </c>
      <c r="G1542">
        <v>794</v>
      </c>
      <c r="H1542">
        <v>395</v>
      </c>
      <c r="I1542">
        <v>36</v>
      </c>
      <c r="J1542">
        <v>0</v>
      </c>
      <c r="K1542">
        <v>0</v>
      </c>
      <c r="L1542">
        <v>0</v>
      </c>
      <c r="M1542">
        <v>91.65</v>
      </c>
      <c r="N1542" s="35"/>
      <c r="O1542" s="35"/>
      <c r="P1542" s="34"/>
      <c r="Q1542" s="34"/>
      <c r="R1542" s="34"/>
      <c r="S1542" s="34"/>
      <c r="T1542" s="34"/>
      <c r="U1542" s="34"/>
    </row>
    <row r="1543" spans="1:21">
      <c r="A1543" t="s">
        <v>1553</v>
      </c>
      <c r="B1543" s="1">
        <v>0.74231481481481476</v>
      </c>
      <c r="C1543" s="1">
        <v>0.62472222222222229</v>
      </c>
      <c r="D1543" s="1">
        <v>0.1002662037037037</v>
      </c>
      <c r="E1543" s="1">
        <v>1.7326388888888888E-2</v>
      </c>
      <c r="F1543">
        <v>49</v>
      </c>
      <c r="G1543">
        <v>1004</v>
      </c>
      <c r="H1543">
        <v>83</v>
      </c>
      <c r="I1543">
        <v>10</v>
      </c>
      <c r="J1543">
        <v>35.36</v>
      </c>
      <c r="K1543">
        <v>9.6</v>
      </c>
      <c r="L1543">
        <v>0.03</v>
      </c>
      <c r="M1543">
        <v>89.25</v>
      </c>
      <c r="N1543" s="35"/>
      <c r="O1543" s="35"/>
      <c r="P1543" s="34"/>
      <c r="Q1543" s="34"/>
      <c r="R1543" s="34"/>
      <c r="S1543" s="34"/>
      <c r="T1543" s="34"/>
      <c r="U1543" s="34"/>
    </row>
    <row r="1544" spans="1:21">
      <c r="A1544" t="s">
        <v>1554</v>
      </c>
      <c r="B1544" s="1">
        <v>0.32837962962962963</v>
      </c>
      <c r="C1544" s="1">
        <v>0.29603009259259261</v>
      </c>
      <c r="D1544" s="1">
        <v>3.1458333333333331E-2</v>
      </c>
      <c r="E1544" s="1">
        <v>8.9120370370370362E-4</v>
      </c>
      <c r="F1544">
        <v>32</v>
      </c>
      <c r="G1544">
        <v>477</v>
      </c>
      <c r="H1544">
        <v>325</v>
      </c>
      <c r="I1544">
        <v>9</v>
      </c>
      <c r="J1544">
        <v>0</v>
      </c>
      <c r="K1544">
        <v>0</v>
      </c>
      <c r="L1544">
        <v>0</v>
      </c>
      <c r="M1544">
        <v>97.31</v>
      </c>
      <c r="N1544" s="35"/>
      <c r="O1544" s="35"/>
      <c r="P1544" s="34"/>
      <c r="Q1544" s="34"/>
      <c r="R1544" s="34"/>
      <c r="S1544" s="34"/>
      <c r="T1544" s="34"/>
      <c r="U1544" s="34"/>
    </row>
    <row r="1545" spans="1:21">
      <c r="A1545" t="s">
        <v>1555</v>
      </c>
      <c r="B1545" s="1">
        <v>3.0671296296296297E-3</v>
      </c>
      <c r="C1545" s="1">
        <v>2.9513888888888888E-3</v>
      </c>
      <c r="D1545" s="1">
        <v>0</v>
      </c>
      <c r="E1545" s="1">
        <v>1.0416666666666667E-4</v>
      </c>
      <c r="F1545">
        <v>1</v>
      </c>
      <c r="G1545">
        <v>8</v>
      </c>
      <c r="H1545">
        <v>333</v>
      </c>
      <c r="I1545">
        <v>5</v>
      </c>
      <c r="J1545">
        <v>7.0000000000000007E-2</v>
      </c>
      <c r="K1545">
        <v>3.56</v>
      </c>
      <c r="L1545">
        <v>0.02</v>
      </c>
      <c r="M1545">
        <v>98.52</v>
      </c>
      <c r="N1545" s="35"/>
      <c r="O1545" s="35"/>
      <c r="P1545" s="34"/>
      <c r="Q1545" s="34"/>
      <c r="R1545" s="34"/>
      <c r="S1545" s="34"/>
      <c r="T1545" s="34"/>
      <c r="U1545" s="34"/>
    </row>
    <row r="1546" spans="1:21">
      <c r="A1546" t="s">
        <v>1556</v>
      </c>
      <c r="B1546" s="1">
        <v>0.7300578703703704</v>
      </c>
      <c r="C1546" s="1">
        <v>0.54230324074074077</v>
      </c>
      <c r="D1546" s="1">
        <v>3.3148148148148149E-2</v>
      </c>
      <c r="E1546" s="1">
        <v>0.15458333333333332</v>
      </c>
      <c r="F1546">
        <v>144</v>
      </c>
      <c r="G1546">
        <v>1253</v>
      </c>
      <c r="H1546">
        <v>1119</v>
      </c>
      <c r="I1546">
        <v>139</v>
      </c>
      <c r="J1546">
        <v>0</v>
      </c>
      <c r="K1546">
        <v>0</v>
      </c>
      <c r="L1546">
        <v>0</v>
      </c>
      <c r="M1546">
        <v>88.95</v>
      </c>
      <c r="N1546" s="35"/>
      <c r="O1546" s="35"/>
      <c r="P1546" s="34"/>
      <c r="Q1546" s="34"/>
      <c r="R1546" s="34"/>
      <c r="S1546" s="34"/>
      <c r="T1546" s="34"/>
      <c r="U1546" s="34"/>
    </row>
    <row r="1547" spans="1:21">
      <c r="A1547" t="s">
        <v>1557</v>
      </c>
      <c r="B1547" s="1">
        <v>0.11226851851851853</v>
      </c>
      <c r="C1547" s="1">
        <v>9.778935185185185E-2</v>
      </c>
      <c r="D1547" s="1">
        <v>1.0590277777777777E-2</v>
      </c>
      <c r="E1547" s="1">
        <v>3.8888888888888883E-3</v>
      </c>
      <c r="F1547">
        <v>9</v>
      </c>
      <c r="G1547">
        <v>174</v>
      </c>
      <c r="H1547">
        <v>209</v>
      </c>
      <c r="I1547">
        <v>7</v>
      </c>
      <c r="J1547">
        <v>0</v>
      </c>
      <c r="K1547">
        <v>0</v>
      </c>
      <c r="L1547">
        <v>0</v>
      </c>
      <c r="M1547">
        <v>96.76</v>
      </c>
      <c r="N1547" s="35"/>
      <c r="O1547" s="35"/>
      <c r="P1547" s="34"/>
      <c r="Q1547" s="34"/>
      <c r="R1547" s="34"/>
      <c r="S1547" s="34"/>
      <c r="T1547" s="34"/>
      <c r="U1547" s="34"/>
    </row>
    <row r="1548" spans="1:21">
      <c r="A1548" t="s">
        <v>1558</v>
      </c>
      <c r="B1548" s="1">
        <v>0.31969907407407411</v>
      </c>
      <c r="C1548" s="1">
        <v>0.24038194444444447</v>
      </c>
      <c r="D1548" s="1">
        <v>2.6527777777777779E-2</v>
      </c>
      <c r="E1548" s="1">
        <v>5.2777777777777778E-2</v>
      </c>
      <c r="F1548">
        <v>19</v>
      </c>
      <c r="G1548">
        <v>534</v>
      </c>
      <c r="H1548">
        <v>78</v>
      </c>
      <c r="I1548">
        <v>3</v>
      </c>
      <c r="J1548">
        <v>0</v>
      </c>
      <c r="K1548">
        <v>0</v>
      </c>
      <c r="L1548">
        <v>0</v>
      </c>
      <c r="M1548">
        <v>96.3</v>
      </c>
      <c r="N1548" s="35"/>
      <c r="O1548" s="35"/>
      <c r="P1548" s="34"/>
      <c r="Q1548" s="34"/>
      <c r="R1548" s="34"/>
      <c r="S1548" s="34"/>
      <c r="T1548" s="34"/>
      <c r="U1548" s="34"/>
    </row>
    <row r="1549" spans="1:21">
      <c r="A1549" t="s">
        <v>1559</v>
      </c>
      <c r="B1549" s="1">
        <v>0.38268518518518518</v>
      </c>
      <c r="C1549" s="1">
        <v>0.25718750000000001</v>
      </c>
      <c r="D1549" s="1">
        <v>6.5891203703703702E-2</v>
      </c>
      <c r="E1549" s="1">
        <v>5.9594907407407409E-2</v>
      </c>
      <c r="F1549">
        <v>23</v>
      </c>
      <c r="G1549">
        <v>500</v>
      </c>
      <c r="H1549">
        <v>302</v>
      </c>
      <c r="I1549">
        <v>6</v>
      </c>
      <c r="J1549">
        <v>0</v>
      </c>
      <c r="K1549">
        <v>0</v>
      </c>
      <c r="L1549">
        <v>0</v>
      </c>
      <c r="M1549">
        <v>98.05</v>
      </c>
      <c r="N1549" s="35"/>
      <c r="O1549" s="35"/>
      <c r="P1549" s="34"/>
      <c r="Q1549" s="34"/>
      <c r="R1549" s="34"/>
      <c r="S1549" s="34"/>
      <c r="T1549" s="34"/>
      <c r="U1549" s="34"/>
    </row>
    <row r="1550" spans="1:21">
      <c r="A1550" t="s">
        <v>1560</v>
      </c>
      <c r="B1550" s="1">
        <v>1.5289351851851851E-2</v>
      </c>
      <c r="C1550" s="1">
        <v>6.6782407407407415E-3</v>
      </c>
      <c r="D1550" s="1">
        <v>8.518518518518519E-3</v>
      </c>
      <c r="E1550" s="1">
        <v>8.1018518518518516E-5</v>
      </c>
      <c r="F1550">
        <v>6</v>
      </c>
      <c r="G1550">
        <v>22</v>
      </c>
      <c r="H1550">
        <v>32</v>
      </c>
      <c r="I1550">
        <v>5</v>
      </c>
      <c r="J1550">
        <v>0</v>
      </c>
      <c r="K1550">
        <v>0</v>
      </c>
      <c r="L1550">
        <v>0</v>
      </c>
      <c r="M1550">
        <v>86.49</v>
      </c>
      <c r="N1550" s="35"/>
      <c r="O1550" s="35"/>
      <c r="P1550" s="34"/>
      <c r="Q1550" s="34"/>
      <c r="R1550" s="34"/>
      <c r="S1550" s="34"/>
      <c r="T1550" s="34"/>
      <c r="U1550" s="34"/>
    </row>
    <row r="1551" spans="1:21">
      <c r="A1551" t="s">
        <v>1561</v>
      </c>
      <c r="B1551" s="1">
        <v>0.59937499999999999</v>
      </c>
      <c r="C1551" s="1">
        <v>0.30224537037037036</v>
      </c>
      <c r="D1551" s="1">
        <v>0.26346064814814812</v>
      </c>
      <c r="E1551" s="1">
        <v>3.366898148148148E-2</v>
      </c>
      <c r="F1551">
        <v>46</v>
      </c>
      <c r="G1551">
        <v>437</v>
      </c>
      <c r="H1551">
        <v>360</v>
      </c>
      <c r="I1551">
        <v>97</v>
      </c>
      <c r="J1551">
        <v>0</v>
      </c>
      <c r="K1551">
        <v>0</v>
      </c>
      <c r="L1551">
        <v>0</v>
      </c>
      <c r="M1551">
        <v>78.77</v>
      </c>
      <c r="N1551" s="35"/>
      <c r="O1551" s="35"/>
      <c r="P1551" s="34"/>
      <c r="Q1551" s="34"/>
      <c r="R1551" s="34"/>
      <c r="S1551" s="34"/>
      <c r="T1551" s="34"/>
      <c r="U1551" s="34"/>
    </row>
    <row r="1552" spans="1:21">
      <c r="A1552" t="s">
        <v>1562</v>
      </c>
      <c r="B1552" s="1">
        <v>0.36877314814814816</v>
      </c>
      <c r="C1552" s="1">
        <v>0.23428240740740738</v>
      </c>
      <c r="D1552" s="1">
        <v>0.10024305555555556</v>
      </c>
      <c r="E1552" s="1">
        <v>3.4236111111111113E-2</v>
      </c>
      <c r="F1552">
        <v>21</v>
      </c>
      <c r="G1552">
        <v>776</v>
      </c>
      <c r="H1552">
        <v>27</v>
      </c>
      <c r="I1552">
        <v>1</v>
      </c>
      <c r="J1552">
        <v>10.3</v>
      </c>
      <c r="K1552">
        <v>2.39</v>
      </c>
      <c r="L1552">
        <v>0.9</v>
      </c>
      <c r="M1552">
        <v>96.43</v>
      </c>
      <c r="N1552" s="35"/>
      <c r="O1552" s="35"/>
      <c r="P1552" s="34"/>
      <c r="Q1552" s="34"/>
      <c r="R1552" s="34"/>
      <c r="S1552" s="34"/>
      <c r="T1552" s="34"/>
      <c r="U1552" s="34"/>
    </row>
    <row r="1553" spans="1:21">
      <c r="A1553" t="s">
        <v>1563</v>
      </c>
      <c r="B1553" s="1">
        <v>0.5511921296296296</v>
      </c>
      <c r="C1553" s="1">
        <v>0.41663194444444446</v>
      </c>
      <c r="D1553" s="1">
        <v>0.11225694444444445</v>
      </c>
      <c r="E1553" s="1">
        <v>2.2291666666666668E-2</v>
      </c>
      <c r="F1553">
        <v>28</v>
      </c>
      <c r="G1553">
        <v>490</v>
      </c>
      <c r="H1553">
        <v>282</v>
      </c>
      <c r="I1553">
        <v>15</v>
      </c>
      <c r="J1553">
        <v>0</v>
      </c>
      <c r="K1553">
        <v>0</v>
      </c>
      <c r="L1553">
        <v>0</v>
      </c>
      <c r="M1553">
        <v>94.95</v>
      </c>
      <c r="N1553" s="35"/>
      <c r="O1553" s="35"/>
      <c r="P1553" s="34"/>
      <c r="Q1553" s="34"/>
      <c r="R1553" s="34"/>
      <c r="S1553" s="34"/>
      <c r="T1553" s="34"/>
      <c r="U1553" s="34"/>
    </row>
    <row r="1554" spans="1:21">
      <c r="A1554" t="s">
        <v>1564</v>
      </c>
      <c r="B1554" s="1">
        <v>0.25163194444444442</v>
      </c>
      <c r="C1554" s="1">
        <v>0.19541666666666666</v>
      </c>
      <c r="D1554" s="1">
        <v>2.5011574074074075E-2</v>
      </c>
      <c r="E1554" s="1">
        <v>3.1192129629629629E-2</v>
      </c>
      <c r="F1554">
        <v>71</v>
      </c>
      <c r="G1554">
        <v>261</v>
      </c>
      <c r="H1554">
        <v>222</v>
      </c>
      <c r="I1554">
        <v>4</v>
      </c>
      <c r="J1554">
        <v>0</v>
      </c>
      <c r="K1554">
        <v>0</v>
      </c>
      <c r="L1554">
        <v>0</v>
      </c>
      <c r="M1554">
        <v>98.23</v>
      </c>
      <c r="N1554" s="35"/>
      <c r="O1554" s="35"/>
      <c r="P1554" s="34"/>
      <c r="Q1554" s="34"/>
      <c r="R1554" s="34"/>
      <c r="S1554" s="34"/>
      <c r="T1554" s="34"/>
      <c r="U1554" s="34"/>
    </row>
    <row r="1555" spans="1:21">
      <c r="A1555" t="s">
        <v>1565</v>
      </c>
      <c r="B1555" s="1">
        <v>0.11748842592592591</v>
      </c>
      <c r="C1555" s="1">
        <v>0.10642361111111111</v>
      </c>
      <c r="D1555" s="1">
        <v>1.1064814814814814E-2</v>
      </c>
      <c r="E1555" s="1">
        <v>0</v>
      </c>
      <c r="F1555">
        <v>6</v>
      </c>
      <c r="G1555">
        <v>472</v>
      </c>
      <c r="H1555">
        <v>155</v>
      </c>
      <c r="I1555">
        <v>6</v>
      </c>
      <c r="J1555">
        <v>4.5599999999999996</v>
      </c>
      <c r="K1555">
        <v>2.5499999999999998</v>
      </c>
      <c r="L1555">
        <v>0.28000000000000003</v>
      </c>
      <c r="M1555">
        <v>96.27</v>
      </c>
      <c r="N1555" s="35"/>
      <c r="O1555" s="35"/>
      <c r="P1555" s="34"/>
      <c r="Q1555" s="34"/>
      <c r="R1555" s="34"/>
      <c r="S1555" s="34"/>
      <c r="T1555" s="34"/>
      <c r="U1555" s="34"/>
    </row>
    <row r="1556" spans="1:21">
      <c r="A1556" t="s">
        <v>1566</v>
      </c>
      <c r="B1556" s="1">
        <v>0.32975694444444442</v>
      </c>
      <c r="C1556" s="1">
        <v>0.21140046296296297</v>
      </c>
      <c r="D1556" s="1">
        <v>6.7083333333333328E-2</v>
      </c>
      <c r="E1556" s="1">
        <v>5.1273148148148151E-2</v>
      </c>
      <c r="F1556">
        <v>19</v>
      </c>
      <c r="G1556">
        <v>431</v>
      </c>
      <c r="H1556">
        <v>0</v>
      </c>
      <c r="I1556">
        <v>0</v>
      </c>
      <c r="J1556">
        <v>0</v>
      </c>
      <c r="K1556">
        <v>0</v>
      </c>
      <c r="L1556">
        <v>0</v>
      </c>
      <c r="N1556" s="35"/>
      <c r="O1556" s="35"/>
      <c r="P1556" s="34"/>
      <c r="Q1556" s="34"/>
      <c r="R1556" s="34"/>
      <c r="S1556" s="34"/>
      <c r="T1556" s="34"/>
      <c r="U1556" s="34"/>
    </row>
    <row r="1557" spans="1:21">
      <c r="A1557" t="s">
        <v>1567</v>
      </c>
      <c r="B1557" s="1">
        <v>0.20401620370370369</v>
      </c>
      <c r="C1557" s="1">
        <v>0.18542824074074074</v>
      </c>
      <c r="D1557" s="1">
        <v>1.1759259259259259E-2</v>
      </c>
      <c r="E1557" s="1">
        <v>6.8171296296296287E-3</v>
      </c>
      <c r="F1557">
        <v>137</v>
      </c>
      <c r="G1557">
        <v>1341</v>
      </c>
      <c r="H1557">
        <v>1434</v>
      </c>
      <c r="I1557">
        <v>204</v>
      </c>
      <c r="J1557">
        <v>0</v>
      </c>
      <c r="K1557">
        <v>0</v>
      </c>
      <c r="L1557">
        <v>0</v>
      </c>
      <c r="M1557">
        <v>87.55</v>
      </c>
      <c r="N1557" s="35"/>
      <c r="O1557" s="35"/>
      <c r="P1557" s="34"/>
      <c r="Q1557" s="34"/>
      <c r="R1557" s="34"/>
      <c r="S1557" s="34"/>
      <c r="T1557" s="34"/>
      <c r="U1557" s="34"/>
    </row>
    <row r="1558" spans="1:21">
      <c r="A1558" t="s">
        <v>1568</v>
      </c>
      <c r="B1558" s="1">
        <v>0.4670138888888889</v>
      </c>
      <c r="C1558" s="1">
        <v>0.36405092592592592</v>
      </c>
      <c r="D1558" s="1">
        <v>3.9629629629629633E-2</v>
      </c>
      <c r="E1558" s="1">
        <v>6.3310185185185178E-2</v>
      </c>
      <c r="F1558">
        <v>30</v>
      </c>
      <c r="G1558">
        <v>382</v>
      </c>
      <c r="H1558">
        <v>114</v>
      </c>
      <c r="I1558">
        <v>13</v>
      </c>
      <c r="J1558">
        <v>0</v>
      </c>
      <c r="K1558">
        <v>0</v>
      </c>
      <c r="L1558">
        <v>0</v>
      </c>
      <c r="M1558">
        <v>89.76</v>
      </c>
      <c r="N1558" s="35"/>
      <c r="O1558" s="35"/>
      <c r="P1558" s="34"/>
      <c r="Q1558" s="34"/>
      <c r="R1558" s="34"/>
      <c r="S1558" s="34"/>
      <c r="T1558" s="34"/>
      <c r="U1558" s="34"/>
    </row>
    <row r="1559" spans="1:21">
      <c r="A1559" t="s">
        <v>1569</v>
      </c>
      <c r="B1559" s="1">
        <v>0.44059027777777776</v>
      </c>
      <c r="C1559" s="1">
        <v>0.3319212962962963</v>
      </c>
      <c r="D1559" s="1">
        <v>5.9583333333333328E-2</v>
      </c>
      <c r="E1559" s="1">
        <v>4.9074074074074076E-2</v>
      </c>
      <c r="F1559">
        <v>28</v>
      </c>
      <c r="G1559">
        <v>571</v>
      </c>
      <c r="H1559">
        <v>333</v>
      </c>
      <c r="I1559">
        <v>7</v>
      </c>
      <c r="J1559">
        <v>0</v>
      </c>
      <c r="K1559">
        <v>0</v>
      </c>
      <c r="L1559">
        <v>0</v>
      </c>
      <c r="M1559">
        <v>97.94</v>
      </c>
      <c r="N1559" s="35"/>
      <c r="O1559" s="35"/>
      <c r="P1559" s="34"/>
      <c r="Q1559" s="34"/>
      <c r="R1559" s="34"/>
      <c r="S1559" s="34"/>
      <c r="T1559" s="34"/>
      <c r="U1559" s="34"/>
    </row>
    <row r="1560" spans="1:21">
      <c r="A1560" t="s">
        <v>1570</v>
      </c>
      <c r="B1560" s="10">
        <v>1.9689699074074074</v>
      </c>
      <c r="C1560" s="1">
        <v>0.49638888888888894</v>
      </c>
      <c r="D1560" s="10">
        <v>1.2462847222222222</v>
      </c>
      <c r="E1560" s="1">
        <v>0.22628472222222221</v>
      </c>
      <c r="F1560">
        <v>65</v>
      </c>
      <c r="G1560">
        <v>1394</v>
      </c>
      <c r="H1560">
        <v>353</v>
      </c>
      <c r="I1560">
        <v>42</v>
      </c>
      <c r="J1560">
        <v>0</v>
      </c>
      <c r="K1560">
        <v>0</v>
      </c>
      <c r="L1560">
        <v>0</v>
      </c>
      <c r="M1560">
        <v>89.37</v>
      </c>
      <c r="N1560" s="35"/>
      <c r="O1560" s="35"/>
      <c r="P1560" s="34"/>
      <c r="Q1560" s="34"/>
      <c r="R1560" s="34"/>
      <c r="S1560" s="34"/>
      <c r="T1560" s="34"/>
      <c r="U1560" s="34"/>
    </row>
    <row r="1561" spans="1:21">
      <c r="A1561" t="s">
        <v>1571</v>
      </c>
      <c r="B1561" s="1">
        <v>0.57266203703703711</v>
      </c>
      <c r="C1561" s="1">
        <v>0.32078703703703704</v>
      </c>
      <c r="D1561" s="1">
        <v>0.16123842592592594</v>
      </c>
      <c r="E1561" s="1">
        <v>9.0613425925925917E-2</v>
      </c>
      <c r="F1561">
        <v>80</v>
      </c>
      <c r="G1561">
        <v>1069</v>
      </c>
      <c r="H1561">
        <v>1366</v>
      </c>
      <c r="I1561">
        <v>69</v>
      </c>
      <c r="J1561">
        <v>0</v>
      </c>
      <c r="K1561">
        <v>0</v>
      </c>
      <c r="L1561">
        <v>0</v>
      </c>
      <c r="M1561">
        <v>95.19</v>
      </c>
      <c r="N1561" s="35"/>
      <c r="O1561" s="35"/>
      <c r="P1561" s="34"/>
      <c r="Q1561" s="34"/>
      <c r="R1561" s="34"/>
      <c r="S1561" s="34"/>
      <c r="T1561" s="34"/>
      <c r="U1561" s="34"/>
    </row>
    <row r="1562" spans="1:21">
      <c r="A1562" t="s">
        <v>1572</v>
      </c>
      <c r="B1562" s="1">
        <v>0.13505787037037037</v>
      </c>
      <c r="C1562" s="1">
        <v>9.0949074074074085E-2</v>
      </c>
      <c r="D1562" s="1">
        <v>2.2025462962962958E-2</v>
      </c>
      <c r="E1562" s="1">
        <v>2.207175925925926E-2</v>
      </c>
      <c r="F1562">
        <v>3</v>
      </c>
      <c r="G1562">
        <v>216</v>
      </c>
      <c r="H1562">
        <v>195</v>
      </c>
      <c r="I1562">
        <v>0</v>
      </c>
      <c r="J1562">
        <v>2.76</v>
      </c>
      <c r="K1562">
        <v>5.09</v>
      </c>
      <c r="L1562">
        <v>0</v>
      </c>
      <c r="M1562">
        <v>100</v>
      </c>
      <c r="N1562" s="35"/>
      <c r="O1562" s="35"/>
      <c r="P1562" s="34"/>
      <c r="Q1562" s="34"/>
      <c r="R1562" s="34"/>
      <c r="S1562" s="34"/>
      <c r="T1562" s="34"/>
      <c r="U1562" s="34"/>
    </row>
    <row r="1563" spans="1:21">
      <c r="A1563" t="s">
        <v>1573</v>
      </c>
      <c r="B1563" s="1">
        <v>0.16032407407407409</v>
      </c>
      <c r="C1563" s="1">
        <v>0.1275462962962963</v>
      </c>
      <c r="D1563" s="1">
        <v>7.6157407407407415E-3</v>
      </c>
      <c r="E1563" s="1">
        <v>2.5138888888888891E-2</v>
      </c>
      <c r="F1563">
        <v>15</v>
      </c>
      <c r="G1563">
        <v>228</v>
      </c>
      <c r="H1563">
        <v>150</v>
      </c>
      <c r="I1563">
        <v>15</v>
      </c>
      <c r="J1563">
        <v>0</v>
      </c>
      <c r="K1563">
        <v>0</v>
      </c>
      <c r="L1563">
        <v>0</v>
      </c>
      <c r="M1563">
        <v>90.91</v>
      </c>
      <c r="N1563" s="35"/>
      <c r="O1563" s="35"/>
      <c r="P1563" s="34"/>
      <c r="Q1563" s="34"/>
      <c r="R1563" s="34"/>
      <c r="S1563" s="34"/>
      <c r="T1563" s="34"/>
      <c r="U1563" s="34"/>
    </row>
    <row r="1564" spans="1:21">
      <c r="A1564" t="s">
        <v>1574</v>
      </c>
      <c r="B1564" s="1">
        <v>0.1665972222222222</v>
      </c>
      <c r="C1564" s="1">
        <v>0.14416666666666667</v>
      </c>
      <c r="D1564" s="1">
        <v>9.7916666666666655E-3</v>
      </c>
      <c r="E1564" s="1">
        <v>1.2627314814814815E-2</v>
      </c>
      <c r="F1564">
        <v>110</v>
      </c>
      <c r="G1564">
        <v>309</v>
      </c>
      <c r="H1564">
        <v>259</v>
      </c>
      <c r="I1564">
        <v>6</v>
      </c>
      <c r="J1564">
        <v>0</v>
      </c>
      <c r="K1564">
        <v>0</v>
      </c>
      <c r="L1564">
        <v>0</v>
      </c>
      <c r="M1564">
        <v>97.74</v>
      </c>
      <c r="N1564" s="35"/>
      <c r="O1564" s="35"/>
      <c r="P1564" s="34"/>
      <c r="Q1564" s="34"/>
      <c r="R1564" s="34"/>
      <c r="S1564" s="34"/>
      <c r="T1564" s="34"/>
      <c r="U1564" s="34"/>
    </row>
    <row r="1565" spans="1:21">
      <c r="A1565" t="s">
        <v>1575</v>
      </c>
      <c r="B1565" s="1">
        <v>0.41828703703703707</v>
      </c>
      <c r="C1565" s="1">
        <v>0.35011574074074076</v>
      </c>
      <c r="D1565" s="1">
        <v>3.0127314814814815E-2</v>
      </c>
      <c r="E1565" s="1">
        <v>3.8032407407407411E-2</v>
      </c>
      <c r="F1565">
        <v>28</v>
      </c>
      <c r="G1565">
        <v>835</v>
      </c>
      <c r="H1565">
        <v>431</v>
      </c>
      <c r="I1565">
        <v>2</v>
      </c>
      <c r="J1565">
        <v>7.81</v>
      </c>
      <c r="K1565">
        <v>4.54</v>
      </c>
      <c r="L1565">
        <v>0.02</v>
      </c>
      <c r="M1565">
        <v>99.54</v>
      </c>
      <c r="N1565" s="35"/>
      <c r="O1565" s="35"/>
      <c r="P1565" s="34"/>
      <c r="Q1565" s="34"/>
      <c r="R1565" s="34"/>
      <c r="S1565" s="34"/>
      <c r="T1565" s="34"/>
      <c r="U1565" s="34"/>
    </row>
    <row r="1566" spans="1:21">
      <c r="A1566" t="s">
        <v>1576</v>
      </c>
      <c r="B1566" s="1">
        <v>0.57336805555555559</v>
      </c>
      <c r="C1566" s="1">
        <v>0.44385416666666666</v>
      </c>
      <c r="D1566" s="1">
        <v>3.6585648148148145E-2</v>
      </c>
      <c r="E1566" s="1">
        <v>9.2916666666666661E-2</v>
      </c>
      <c r="F1566">
        <v>87</v>
      </c>
      <c r="G1566">
        <v>1461</v>
      </c>
      <c r="H1566">
        <v>550</v>
      </c>
      <c r="I1566">
        <v>75</v>
      </c>
      <c r="J1566">
        <v>0</v>
      </c>
      <c r="K1566">
        <v>0</v>
      </c>
      <c r="L1566">
        <v>0</v>
      </c>
      <c r="M1566">
        <v>88</v>
      </c>
      <c r="N1566" s="35"/>
      <c r="O1566" s="35"/>
      <c r="P1566" s="34"/>
      <c r="Q1566" s="34"/>
      <c r="R1566" s="34"/>
      <c r="S1566" s="34"/>
      <c r="T1566" s="34"/>
      <c r="U1566" s="34"/>
    </row>
    <row r="1567" spans="1:21">
      <c r="A1567" t="s">
        <v>1577</v>
      </c>
      <c r="B1567" s="1">
        <v>0</v>
      </c>
      <c r="C1567" s="1">
        <v>0</v>
      </c>
      <c r="D1567" s="1">
        <v>0</v>
      </c>
      <c r="E1567" s="1">
        <v>0</v>
      </c>
      <c r="F1567">
        <v>0</v>
      </c>
      <c r="G1567">
        <v>0</v>
      </c>
      <c r="H1567">
        <v>149</v>
      </c>
      <c r="I1567">
        <v>4</v>
      </c>
      <c r="J1567">
        <v>0</v>
      </c>
      <c r="K1567">
        <v>2.71</v>
      </c>
      <c r="L1567">
        <v>0.46</v>
      </c>
      <c r="M1567">
        <v>97.39</v>
      </c>
      <c r="N1567" s="35"/>
      <c r="O1567" s="35"/>
      <c r="P1567" s="34"/>
      <c r="Q1567" s="34"/>
      <c r="R1567" s="34"/>
      <c r="S1567" s="34"/>
      <c r="T1567" s="34"/>
      <c r="U1567" s="34"/>
    </row>
    <row r="1568" spans="1:21">
      <c r="A1568" t="s">
        <v>1578</v>
      </c>
      <c r="B1568" s="1">
        <v>0.69681712962962961</v>
      </c>
      <c r="C1568" s="1">
        <v>0.33596064814814813</v>
      </c>
      <c r="D1568" s="1">
        <v>0.15505787037037036</v>
      </c>
      <c r="E1568" s="1">
        <v>0.20578703703703705</v>
      </c>
      <c r="F1568">
        <v>104</v>
      </c>
      <c r="G1568">
        <v>1017</v>
      </c>
      <c r="H1568">
        <v>982</v>
      </c>
      <c r="I1568">
        <v>76</v>
      </c>
      <c r="J1568">
        <v>0</v>
      </c>
      <c r="K1568">
        <v>0</v>
      </c>
      <c r="L1568">
        <v>0</v>
      </c>
      <c r="M1568">
        <v>92.82</v>
      </c>
      <c r="N1568" s="35"/>
      <c r="O1568" s="35"/>
      <c r="P1568" s="34"/>
      <c r="Q1568" s="34"/>
      <c r="R1568" s="34"/>
      <c r="S1568" s="34"/>
      <c r="T1568" s="34"/>
      <c r="U1568" s="34"/>
    </row>
    <row r="1569" spans="1:21">
      <c r="A1569" t="s">
        <v>1579</v>
      </c>
      <c r="B1569" s="1">
        <v>0.26831018518518518</v>
      </c>
      <c r="C1569" s="1">
        <v>0.21259259259259258</v>
      </c>
      <c r="D1569" s="1">
        <v>3.3321759259259259E-2</v>
      </c>
      <c r="E1569" s="1">
        <v>2.2372685185185186E-2</v>
      </c>
      <c r="F1569">
        <v>20</v>
      </c>
      <c r="G1569">
        <v>355</v>
      </c>
      <c r="H1569">
        <v>318</v>
      </c>
      <c r="I1569">
        <v>10</v>
      </c>
      <c r="J1569">
        <v>0</v>
      </c>
      <c r="K1569">
        <v>0</v>
      </c>
      <c r="L1569">
        <v>0</v>
      </c>
      <c r="M1569">
        <v>96.95</v>
      </c>
      <c r="N1569" s="35"/>
      <c r="O1569" s="35"/>
      <c r="P1569" s="34"/>
      <c r="Q1569" s="34"/>
      <c r="R1569" s="34"/>
      <c r="S1569" s="34"/>
      <c r="T1569" s="34"/>
      <c r="U1569" s="34"/>
    </row>
    <row r="1570" spans="1:21">
      <c r="A1570" t="s">
        <v>1580</v>
      </c>
      <c r="B1570" s="1">
        <v>0.1882175925925926</v>
      </c>
      <c r="C1570" s="1">
        <v>0.10824074074074075</v>
      </c>
      <c r="D1570" s="1">
        <v>2.4131944444444445E-2</v>
      </c>
      <c r="E1570" s="1">
        <v>5.5833333333333325E-2</v>
      </c>
      <c r="F1570">
        <v>46</v>
      </c>
      <c r="G1570">
        <v>461</v>
      </c>
      <c r="H1570">
        <v>271</v>
      </c>
      <c r="I1570">
        <v>187</v>
      </c>
      <c r="J1570">
        <v>0</v>
      </c>
      <c r="K1570">
        <v>0</v>
      </c>
      <c r="L1570">
        <v>0</v>
      </c>
      <c r="M1570">
        <v>59.17</v>
      </c>
      <c r="N1570" s="35"/>
      <c r="O1570" s="35"/>
      <c r="P1570" s="34"/>
      <c r="Q1570" s="34"/>
      <c r="R1570" s="34"/>
      <c r="S1570" s="34"/>
      <c r="T1570" s="34"/>
      <c r="U1570" s="34"/>
    </row>
    <row r="1571" spans="1:21">
      <c r="A1571" t="s">
        <v>1581</v>
      </c>
      <c r="B1571" s="1">
        <v>0.49483796296296295</v>
      </c>
      <c r="C1571" s="1">
        <v>0.3382060185185185</v>
      </c>
      <c r="D1571" s="1">
        <v>0.10221064814814813</v>
      </c>
      <c r="E1571" s="1">
        <v>5.4421296296296294E-2</v>
      </c>
      <c r="F1571">
        <v>33</v>
      </c>
      <c r="G1571">
        <v>1589</v>
      </c>
      <c r="H1571">
        <v>392</v>
      </c>
      <c r="I1571">
        <v>47</v>
      </c>
      <c r="J1571">
        <v>19.62</v>
      </c>
      <c r="K1571">
        <v>9.98</v>
      </c>
      <c r="L1571">
        <v>1.08</v>
      </c>
      <c r="M1571">
        <v>89.29</v>
      </c>
      <c r="N1571" s="35"/>
      <c r="O1571" s="35"/>
      <c r="P1571" s="34"/>
      <c r="Q1571" s="34"/>
      <c r="R1571" s="34"/>
      <c r="S1571" s="34"/>
      <c r="T1571" s="34"/>
      <c r="U1571" s="34"/>
    </row>
    <row r="1572" spans="1:21">
      <c r="A1572" t="s">
        <v>1582</v>
      </c>
      <c r="B1572" s="1">
        <v>3.7500000000000003E-3</v>
      </c>
      <c r="C1572" s="1">
        <v>3.7500000000000003E-3</v>
      </c>
      <c r="D1572" s="1">
        <v>0</v>
      </c>
      <c r="E1572" s="1">
        <v>0</v>
      </c>
      <c r="F1572">
        <v>3</v>
      </c>
      <c r="G1572">
        <v>14</v>
      </c>
      <c r="H1572">
        <v>54</v>
      </c>
      <c r="I1572">
        <v>14</v>
      </c>
      <c r="J1572">
        <v>0</v>
      </c>
      <c r="K1572">
        <v>0</v>
      </c>
      <c r="L1572">
        <v>0</v>
      </c>
      <c r="M1572">
        <v>79.41</v>
      </c>
      <c r="N1572" s="35"/>
      <c r="O1572" s="35"/>
      <c r="P1572" s="34"/>
      <c r="Q1572" s="34"/>
      <c r="R1572" s="34"/>
      <c r="S1572" s="34"/>
      <c r="T1572" s="34"/>
      <c r="U1572" s="34"/>
    </row>
    <row r="1573" spans="1:21">
      <c r="A1573" t="s">
        <v>1583</v>
      </c>
      <c r="B1573" s="1">
        <v>0.2456365740740741</v>
      </c>
      <c r="C1573" s="1">
        <v>0.16196759259259261</v>
      </c>
      <c r="D1573" s="1">
        <v>3.3564814814814818E-2</v>
      </c>
      <c r="E1573" s="1">
        <v>5.0092592592592598E-2</v>
      </c>
      <c r="F1573">
        <v>199</v>
      </c>
      <c r="G1573">
        <v>1369</v>
      </c>
      <c r="H1573">
        <v>1552</v>
      </c>
      <c r="I1573">
        <v>158</v>
      </c>
      <c r="J1573">
        <v>0</v>
      </c>
      <c r="K1573">
        <v>0</v>
      </c>
      <c r="L1573">
        <v>0</v>
      </c>
      <c r="M1573">
        <v>90.76</v>
      </c>
      <c r="N1573" s="35"/>
      <c r="O1573" s="35"/>
      <c r="P1573" s="34"/>
      <c r="Q1573" s="34"/>
      <c r="R1573" s="34"/>
      <c r="S1573" s="34"/>
      <c r="T1573" s="34"/>
      <c r="U1573" s="34"/>
    </row>
    <row r="1574" spans="1:21">
      <c r="A1574" t="s">
        <v>1584</v>
      </c>
      <c r="B1574" s="1">
        <v>0.84043981481481478</v>
      </c>
      <c r="C1574" s="1">
        <v>0.34975694444444444</v>
      </c>
      <c r="D1574" s="1">
        <v>0.42177083333333337</v>
      </c>
      <c r="E1574" s="1">
        <v>6.8912037037037036E-2</v>
      </c>
      <c r="F1574">
        <v>47</v>
      </c>
      <c r="G1574">
        <v>692</v>
      </c>
      <c r="H1574">
        <v>150</v>
      </c>
      <c r="I1574">
        <v>24</v>
      </c>
      <c r="J1574">
        <v>0</v>
      </c>
      <c r="K1574">
        <v>0</v>
      </c>
      <c r="L1574">
        <v>0</v>
      </c>
      <c r="M1574">
        <v>86.21</v>
      </c>
      <c r="N1574" s="35"/>
      <c r="O1574" s="35"/>
      <c r="P1574" s="34"/>
      <c r="Q1574" s="34"/>
      <c r="R1574" s="34"/>
      <c r="S1574" s="34"/>
      <c r="T1574" s="34"/>
      <c r="U1574" s="34"/>
    </row>
    <row r="1575" spans="1:21">
      <c r="A1575" t="s">
        <v>1585</v>
      </c>
      <c r="B1575" s="1">
        <v>0.4230902777777778</v>
      </c>
      <c r="C1575" s="1">
        <v>0.33105324074074077</v>
      </c>
      <c r="D1575" s="1">
        <v>2.6631944444444444E-2</v>
      </c>
      <c r="E1575" s="1">
        <v>6.5405092592592584E-2</v>
      </c>
      <c r="F1575">
        <v>21</v>
      </c>
      <c r="G1575">
        <v>504</v>
      </c>
      <c r="H1575">
        <v>0</v>
      </c>
      <c r="I1575">
        <v>0</v>
      </c>
      <c r="J1575">
        <v>0</v>
      </c>
      <c r="K1575">
        <v>0</v>
      </c>
      <c r="L1575">
        <v>0</v>
      </c>
      <c r="N1575" s="35"/>
      <c r="O1575" s="35"/>
      <c r="P1575" s="34"/>
      <c r="Q1575" s="34"/>
      <c r="R1575" s="34"/>
      <c r="S1575" s="34"/>
      <c r="T1575" s="34"/>
      <c r="U1575" s="34"/>
    </row>
    <row r="1576" spans="1:21">
      <c r="A1576" t="s">
        <v>1586</v>
      </c>
      <c r="B1576" s="1">
        <v>0</v>
      </c>
      <c r="C1576" s="1">
        <v>0</v>
      </c>
      <c r="D1576" s="1">
        <v>0</v>
      </c>
      <c r="E1576" s="1">
        <v>0</v>
      </c>
      <c r="F1576">
        <v>0</v>
      </c>
      <c r="G1576">
        <v>0</v>
      </c>
      <c r="H1576">
        <v>96</v>
      </c>
      <c r="I1576">
        <v>2</v>
      </c>
      <c r="J1576">
        <v>0</v>
      </c>
      <c r="K1576">
        <v>0</v>
      </c>
      <c r="L1576">
        <v>0</v>
      </c>
      <c r="M1576">
        <v>97.96</v>
      </c>
      <c r="N1576" s="35"/>
      <c r="O1576" s="35"/>
      <c r="P1576" s="34"/>
      <c r="Q1576" s="34"/>
      <c r="R1576" s="34"/>
      <c r="S1576" s="34"/>
      <c r="T1576" s="34"/>
      <c r="U1576" s="34"/>
    </row>
    <row r="1577" spans="1:21">
      <c r="A1577" t="s">
        <v>1587</v>
      </c>
      <c r="B1577" s="1">
        <v>0.4465277777777778</v>
      </c>
      <c r="C1577" s="1">
        <v>0.25673611111111111</v>
      </c>
      <c r="D1577" s="1">
        <v>3.8229166666666668E-2</v>
      </c>
      <c r="E1577" s="1">
        <v>0.15156250000000002</v>
      </c>
      <c r="F1577">
        <v>14</v>
      </c>
      <c r="G1577">
        <v>368</v>
      </c>
      <c r="H1577">
        <v>0</v>
      </c>
      <c r="I1577">
        <v>0</v>
      </c>
      <c r="J1577">
        <v>0</v>
      </c>
      <c r="K1577">
        <v>0</v>
      </c>
      <c r="L1577">
        <v>0</v>
      </c>
      <c r="N1577" s="35"/>
      <c r="O1577" s="35"/>
      <c r="P1577" s="34"/>
      <c r="Q1577" s="34"/>
      <c r="R1577" s="34"/>
      <c r="S1577" s="34"/>
      <c r="T1577" s="34"/>
      <c r="U1577" s="34"/>
    </row>
    <row r="1578" spans="1:21">
      <c r="A1578" t="s">
        <v>1588</v>
      </c>
      <c r="B1578" s="1">
        <v>0.38892361111111112</v>
      </c>
      <c r="C1578" s="1">
        <v>0.30083333333333334</v>
      </c>
      <c r="D1578" s="1">
        <v>7.9965277777777774E-2</v>
      </c>
      <c r="E1578" s="1">
        <v>8.1018518518518514E-3</v>
      </c>
      <c r="F1578">
        <v>35</v>
      </c>
      <c r="G1578">
        <v>569</v>
      </c>
      <c r="H1578">
        <v>368</v>
      </c>
      <c r="I1578">
        <v>23</v>
      </c>
      <c r="J1578">
        <v>0</v>
      </c>
      <c r="K1578">
        <v>0</v>
      </c>
      <c r="L1578">
        <v>0</v>
      </c>
      <c r="M1578">
        <v>94.12</v>
      </c>
      <c r="N1578" s="35"/>
      <c r="O1578" s="35"/>
      <c r="P1578" s="34"/>
      <c r="Q1578" s="34"/>
      <c r="R1578" s="34"/>
      <c r="S1578" s="34"/>
      <c r="T1578" s="34"/>
      <c r="U1578" s="34"/>
    </row>
    <row r="1579" spans="1:21">
      <c r="A1579" t="s">
        <v>1589</v>
      </c>
      <c r="B1579" s="1">
        <v>0.40240740740740738</v>
      </c>
      <c r="C1579" s="1">
        <v>0.26773148148148146</v>
      </c>
      <c r="D1579" s="1">
        <v>2.6655092592592591E-2</v>
      </c>
      <c r="E1579" s="1">
        <v>0.10800925925925926</v>
      </c>
      <c r="F1579">
        <v>15</v>
      </c>
      <c r="G1579">
        <v>418</v>
      </c>
      <c r="H1579">
        <v>0</v>
      </c>
      <c r="I1579">
        <v>0</v>
      </c>
      <c r="J1579">
        <v>0</v>
      </c>
      <c r="K1579">
        <v>0</v>
      </c>
      <c r="L1579">
        <v>0</v>
      </c>
      <c r="N1579" s="35"/>
      <c r="O1579" s="35"/>
      <c r="P1579" s="34"/>
      <c r="Q1579" s="34"/>
      <c r="R1579" s="34"/>
      <c r="S1579" s="34"/>
      <c r="T1579" s="34"/>
      <c r="U1579" s="34"/>
    </row>
    <row r="1580" spans="1:21">
      <c r="A1580" t="s">
        <v>1590</v>
      </c>
      <c r="B1580" s="1">
        <v>0.64200231481481485</v>
      </c>
      <c r="C1580" s="1">
        <v>0.41290509259259256</v>
      </c>
      <c r="D1580" s="1">
        <v>8.8437500000000002E-2</v>
      </c>
      <c r="E1580" s="1">
        <v>0.14065972222222223</v>
      </c>
      <c r="F1580">
        <v>117</v>
      </c>
      <c r="G1580">
        <v>1209</v>
      </c>
      <c r="H1580">
        <v>1048</v>
      </c>
      <c r="I1580">
        <v>105</v>
      </c>
      <c r="J1580">
        <v>0</v>
      </c>
      <c r="K1580">
        <v>0</v>
      </c>
      <c r="L1580">
        <v>0</v>
      </c>
      <c r="M1580">
        <v>90.89</v>
      </c>
      <c r="N1580" s="35"/>
      <c r="O1580" s="35"/>
      <c r="P1580" s="34"/>
      <c r="Q1580" s="34"/>
      <c r="R1580" s="34"/>
      <c r="S1580" s="34"/>
      <c r="T1580" s="34"/>
      <c r="U1580" s="34"/>
    </row>
    <row r="1581" spans="1:21">
      <c r="A1581" t="s">
        <v>1591</v>
      </c>
      <c r="B1581" s="1">
        <v>0.32243055555555555</v>
      </c>
      <c r="C1581" s="1">
        <v>0.22466435185185185</v>
      </c>
      <c r="D1581" s="1">
        <v>3.1736111111111111E-2</v>
      </c>
      <c r="E1581" s="1">
        <v>6.6030092592592585E-2</v>
      </c>
      <c r="F1581">
        <v>19</v>
      </c>
      <c r="G1581">
        <v>476</v>
      </c>
      <c r="H1581">
        <v>0</v>
      </c>
      <c r="I1581">
        <v>0</v>
      </c>
      <c r="J1581">
        <v>0</v>
      </c>
      <c r="K1581">
        <v>0</v>
      </c>
      <c r="L1581">
        <v>0</v>
      </c>
      <c r="N1581" s="35"/>
      <c r="O1581" s="35"/>
      <c r="P1581" s="34"/>
      <c r="Q1581" s="34"/>
      <c r="R1581" s="34"/>
      <c r="S1581" s="34"/>
      <c r="T1581" s="34"/>
      <c r="U1581" s="34"/>
    </row>
    <row r="1582" spans="1:21">
      <c r="A1582" t="s">
        <v>1592</v>
      </c>
      <c r="B1582" s="1">
        <v>0</v>
      </c>
      <c r="C1582" s="1">
        <v>0</v>
      </c>
      <c r="D1582" s="1">
        <v>0</v>
      </c>
      <c r="E1582" s="1">
        <v>0</v>
      </c>
      <c r="F1582">
        <v>0</v>
      </c>
      <c r="G1582">
        <v>0</v>
      </c>
      <c r="H1582">
        <v>507</v>
      </c>
      <c r="I1582">
        <v>89</v>
      </c>
      <c r="J1582">
        <v>0</v>
      </c>
      <c r="K1582">
        <v>0</v>
      </c>
      <c r="L1582">
        <v>0</v>
      </c>
      <c r="M1582">
        <v>85.07</v>
      </c>
      <c r="N1582" s="35"/>
      <c r="O1582" s="35"/>
      <c r="P1582" s="34"/>
      <c r="Q1582" s="34"/>
      <c r="R1582" s="34"/>
      <c r="S1582" s="34"/>
      <c r="T1582" s="34"/>
      <c r="U1582" s="34"/>
    </row>
    <row r="1583" spans="1:21">
      <c r="A1583" t="s">
        <v>1593</v>
      </c>
      <c r="B1583" s="1">
        <v>0.47164351851851855</v>
      </c>
      <c r="C1583" s="1">
        <v>0.33072916666666669</v>
      </c>
      <c r="D1583" s="1">
        <v>0.10118055555555555</v>
      </c>
      <c r="E1583" s="1">
        <v>3.9722222222222221E-2</v>
      </c>
      <c r="F1583">
        <v>33</v>
      </c>
      <c r="G1583">
        <v>658</v>
      </c>
      <c r="H1583">
        <v>395</v>
      </c>
      <c r="I1583">
        <v>19</v>
      </c>
      <c r="J1583">
        <v>0</v>
      </c>
      <c r="K1583">
        <v>0</v>
      </c>
      <c r="L1583">
        <v>0</v>
      </c>
      <c r="M1583">
        <v>95.41</v>
      </c>
      <c r="N1583" s="35"/>
      <c r="O1583" s="35"/>
      <c r="P1583" s="34"/>
      <c r="Q1583" s="34"/>
      <c r="R1583" s="34"/>
      <c r="S1583" s="34"/>
      <c r="T1583" s="34"/>
      <c r="U1583" s="34"/>
    </row>
    <row r="1584" spans="1:21">
      <c r="A1584" t="s">
        <v>1594</v>
      </c>
      <c r="B1584" s="1">
        <v>0.35636574074074073</v>
      </c>
      <c r="C1584" s="1">
        <v>0.24350694444444443</v>
      </c>
      <c r="D1584" s="1">
        <v>0.10052083333333334</v>
      </c>
      <c r="E1584" s="1">
        <v>1.2326388888888888E-2</v>
      </c>
      <c r="F1584">
        <v>125</v>
      </c>
      <c r="G1584">
        <v>1164</v>
      </c>
      <c r="H1584">
        <v>1655</v>
      </c>
      <c r="I1584">
        <v>122</v>
      </c>
      <c r="J1584">
        <v>0</v>
      </c>
      <c r="K1584">
        <v>0</v>
      </c>
      <c r="L1584">
        <v>0</v>
      </c>
      <c r="M1584">
        <v>93.13</v>
      </c>
      <c r="N1584" s="35"/>
      <c r="O1584" s="35"/>
      <c r="P1584" s="34"/>
      <c r="Q1584" s="34"/>
      <c r="R1584" s="34"/>
      <c r="S1584" s="34"/>
      <c r="T1584" s="34"/>
      <c r="U1584" s="34"/>
    </row>
    <row r="1585" spans="1:21">
      <c r="A1585" t="s">
        <v>1595</v>
      </c>
      <c r="B1585" s="1">
        <v>0.4939351851851852</v>
      </c>
      <c r="C1585" s="1">
        <v>0.31783564814814813</v>
      </c>
      <c r="D1585" s="1">
        <v>0.13112268518518519</v>
      </c>
      <c r="E1585" s="1">
        <v>4.4965277777777778E-2</v>
      </c>
      <c r="F1585">
        <v>53</v>
      </c>
      <c r="G1585">
        <v>658</v>
      </c>
      <c r="H1585">
        <v>532</v>
      </c>
      <c r="I1585">
        <v>7</v>
      </c>
      <c r="J1585">
        <v>0</v>
      </c>
      <c r="K1585">
        <v>0</v>
      </c>
      <c r="L1585">
        <v>0</v>
      </c>
      <c r="M1585">
        <v>98.7</v>
      </c>
      <c r="N1585" s="35"/>
      <c r="O1585" s="35"/>
      <c r="P1585" s="34"/>
      <c r="Q1585" s="34"/>
      <c r="R1585" s="34"/>
      <c r="S1585" s="34"/>
      <c r="T1585" s="34"/>
      <c r="U1585" s="34"/>
    </row>
    <row r="1586" spans="1:21">
      <c r="A1586" t="s">
        <v>1596</v>
      </c>
      <c r="B1586" s="1">
        <v>0.3283449074074074</v>
      </c>
      <c r="C1586" s="1">
        <v>0.24734953703703702</v>
      </c>
      <c r="D1586" s="1">
        <v>7.3877314814814812E-2</v>
      </c>
      <c r="E1586" s="1">
        <v>7.0949074074074074E-3</v>
      </c>
      <c r="F1586">
        <v>27</v>
      </c>
      <c r="G1586">
        <v>584</v>
      </c>
      <c r="H1586">
        <v>218</v>
      </c>
      <c r="I1586">
        <v>16</v>
      </c>
      <c r="J1586">
        <v>0</v>
      </c>
      <c r="K1586">
        <v>0</v>
      </c>
      <c r="L1586">
        <v>0</v>
      </c>
      <c r="M1586">
        <v>93.16</v>
      </c>
      <c r="N1586" s="35"/>
      <c r="O1586" s="35"/>
      <c r="P1586" s="34"/>
      <c r="Q1586" s="34"/>
      <c r="R1586" s="34"/>
      <c r="S1586" s="34"/>
      <c r="T1586" s="34"/>
      <c r="U1586" s="34"/>
    </row>
    <row r="1587" spans="1:21">
      <c r="A1587" t="s">
        <v>1597</v>
      </c>
      <c r="B1587" s="1">
        <v>0.31432870370370369</v>
      </c>
      <c r="C1587" s="1">
        <v>0.20108796296296297</v>
      </c>
      <c r="D1587" s="1">
        <v>2.5462962962962962E-2</v>
      </c>
      <c r="E1587" s="1">
        <v>8.7766203703703707E-2</v>
      </c>
      <c r="F1587">
        <v>102</v>
      </c>
      <c r="G1587">
        <v>469</v>
      </c>
      <c r="H1587">
        <v>489</v>
      </c>
      <c r="I1587">
        <v>144</v>
      </c>
      <c r="J1587">
        <v>0</v>
      </c>
      <c r="K1587">
        <v>0</v>
      </c>
      <c r="L1587">
        <v>0</v>
      </c>
      <c r="M1587">
        <v>77.25</v>
      </c>
      <c r="N1587" s="35"/>
      <c r="O1587" s="35"/>
      <c r="P1587" s="34"/>
      <c r="Q1587" s="34"/>
      <c r="R1587" s="34"/>
      <c r="S1587" s="34"/>
      <c r="T1587" s="34"/>
      <c r="U1587" s="34"/>
    </row>
    <row r="1588" spans="1:21">
      <c r="A1588" t="s">
        <v>1598</v>
      </c>
      <c r="B1588" s="1">
        <v>0.43369212962962966</v>
      </c>
      <c r="C1588" s="1">
        <v>0.29333333333333333</v>
      </c>
      <c r="D1588" s="1">
        <v>4.8749999999999995E-2</v>
      </c>
      <c r="E1588" s="1">
        <v>9.1597222222222219E-2</v>
      </c>
      <c r="F1588">
        <v>34</v>
      </c>
      <c r="G1588">
        <v>528</v>
      </c>
      <c r="H1588">
        <v>268</v>
      </c>
      <c r="I1588">
        <v>20</v>
      </c>
      <c r="J1588">
        <v>0</v>
      </c>
      <c r="K1588">
        <v>0</v>
      </c>
      <c r="L1588">
        <v>0</v>
      </c>
      <c r="M1588">
        <v>93.06</v>
      </c>
      <c r="N1588" s="35"/>
      <c r="O1588" s="35"/>
      <c r="P1588" s="34"/>
      <c r="Q1588" s="34"/>
      <c r="R1588" s="34"/>
      <c r="S1588" s="34"/>
      <c r="T1588" s="34"/>
      <c r="U1588" s="34"/>
    </row>
    <row r="1589" spans="1:21">
      <c r="A1589" t="s">
        <v>1599</v>
      </c>
      <c r="B1589" s="1">
        <v>0.47645833333333337</v>
      </c>
      <c r="C1589" s="1">
        <v>0.42085648148148147</v>
      </c>
      <c r="D1589" s="1">
        <v>4.9282407407407407E-2</v>
      </c>
      <c r="E1589" s="1">
        <v>6.3078703703703708E-3</v>
      </c>
      <c r="F1589">
        <v>31</v>
      </c>
      <c r="G1589">
        <v>556</v>
      </c>
      <c r="H1589">
        <v>182</v>
      </c>
      <c r="I1589">
        <v>6</v>
      </c>
      <c r="J1589">
        <v>0</v>
      </c>
      <c r="K1589">
        <v>0</v>
      </c>
      <c r="L1589">
        <v>0</v>
      </c>
      <c r="M1589">
        <v>96.81</v>
      </c>
      <c r="N1589" s="35"/>
      <c r="O1589" s="35"/>
      <c r="P1589" s="34"/>
      <c r="Q1589" s="34"/>
      <c r="R1589" s="34"/>
      <c r="S1589" s="34"/>
      <c r="T1589" s="34"/>
      <c r="U1589" s="34"/>
    </row>
    <row r="1590" spans="1:21">
      <c r="A1590" t="s">
        <v>1600</v>
      </c>
      <c r="B1590" s="1">
        <v>8.2986111111111108E-3</v>
      </c>
      <c r="C1590" s="1">
        <v>7.7314814814814815E-3</v>
      </c>
      <c r="D1590" s="1">
        <v>2.199074074074074E-4</v>
      </c>
      <c r="E1590" s="1">
        <v>3.3564814814814812E-4</v>
      </c>
      <c r="F1590">
        <v>20</v>
      </c>
      <c r="G1590">
        <v>42</v>
      </c>
      <c r="H1590">
        <v>659</v>
      </c>
      <c r="I1590">
        <v>99</v>
      </c>
      <c r="J1590">
        <v>0</v>
      </c>
      <c r="K1590">
        <v>0</v>
      </c>
      <c r="L1590">
        <v>0</v>
      </c>
      <c r="M1590">
        <v>86.94</v>
      </c>
      <c r="N1590" s="35"/>
      <c r="O1590" s="35"/>
      <c r="P1590" s="34"/>
      <c r="Q1590" s="34"/>
      <c r="R1590" s="34"/>
      <c r="S1590" s="34"/>
      <c r="T1590" s="34"/>
      <c r="U1590" s="34"/>
    </row>
    <row r="1591" spans="1:21">
      <c r="A1591" t="s">
        <v>1601</v>
      </c>
      <c r="B1591" s="1">
        <v>0.50957175925925924</v>
      </c>
      <c r="C1591" s="1">
        <v>0.37126157407407406</v>
      </c>
      <c r="D1591" s="1">
        <v>2.8796296296296296E-2</v>
      </c>
      <c r="E1591" s="1">
        <v>0.10949074074074074</v>
      </c>
      <c r="F1591">
        <v>44</v>
      </c>
      <c r="G1591">
        <v>836</v>
      </c>
      <c r="H1591">
        <v>337</v>
      </c>
      <c r="I1591">
        <v>17</v>
      </c>
      <c r="J1591">
        <v>0</v>
      </c>
      <c r="K1591">
        <v>0</v>
      </c>
      <c r="L1591">
        <v>0</v>
      </c>
      <c r="M1591">
        <v>95.2</v>
      </c>
      <c r="N1591" s="35"/>
      <c r="O1591" s="35"/>
      <c r="P1591" s="34"/>
      <c r="Q1591" s="34"/>
      <c r="R1591" s="34"/>
      <c r="S1591" s="34"/>
      <c r="T1591" s="34"/>
      <c r="U1591" s="34"/>
    </row>
    <row r="1592" spans="1:21">
      <c r="A1592" t="s">
        <v>1602</v>
      </c>
      <c r="B1592" s="1">
        <v>0.35263888888888889</v>
      </c>
      <c r="C1592" s="1">
        <v>0.26674768518518516</v>
      </c>
      <c r="D1592" s="1">
        <v>3.0914351851851849E-2</v>
      </c>
      <c r="E1592" s="1">
        <v>5.4976851851851853E-2</v>
      </c>
      <c r="F1592">
        <v>15</v>
      </c>
      <c r="G1592">
        <v>350</v>
      </c>
      <c r="H1592">
        <v>0</v>
      </c>
      <c r="I1592">
        <v>0</v>
      </c>
      <c r="J1592">
        <v>0</v>
      </c>
      <c r="K1592">
        <v>0</v>
      </c>
      <c r="L1592">
        <v>0</v>
      </c>
      <c r="N1592" s="35"/>
      <c r="O1592" s="35"/>
      <c r="P1592" s="34"/>
      <c r="Q1592" s="34"/>
      <c r="R1592" s="34"/>
      <c r="S1592" s="34"/>
      <c r="T1592" s="34"/>
      <c r="U1592" s="34"/>
    </row>
    <row r="1593" spans="1:21">
      <c r="A1593" t="s">
        <v>1603</v>
      </c>
      <c r="B1593" s="1">
        <v>0</v>
      </c>
      <c r="C1593" s="1">
        <v>0</v>
      </c>
      <c r="D1593" s="1">
        <v>0</v>
      </c>
      <c r="E1593" s="1">
        <v>0</v>
      </c>
      <c r="F1593">
        <v>0</v>
      </c>
      <c r="G1593">
        <v>0</v>
      </c>
      <c r="H1593">
        <v>11</v>
      </c>
      <c r="I1593">
        <v>3</v>
      </c>
      <c r="J1593">
        <v>0</v>
      </c>
      <c r="K1593">
        <v>0</v>
      </c>
      <c r="L1593">
        <v>0</v>
      </c>
      <c r="M1593">
        <v>78.569999999999993</v>
      </c>
      <c r="N1593" s="35"/>
      <c r="O1593" s="35"/>
      <c r="P1593" s="34"/>
      <c r="Q1593" s="34"/>
      <c r="R1593" s="34"/>
      <c r="S1593" s="34"/>
      <c r="T1593" s="34"/>
      <c r="U1593" s="34"/>
    </row>
    <row r="1594" spans="1:21">
      <c r="A1594" t="s">
        <v>1604</v>
      </c>
      <c r="B1594" s="1">
        <v>0.4930208333333333</v>
      </c>
      <c r="C1594" s="1">
        <v>0.34017361111111111</v>
      </c>
      <c r="D1594" s="1">
        <v>9.0451388888888887E-2</v>
      </c>
      <c r="E1594" s="1">
        <v>6.2395833333333338E-2</v>
      </c>
      <c r="F1594">
        <v>117</v>
      </c>
      <c r="G1594">
        <v>1189</v>
      </c>
      <c r="H1594">
        <v>931</v>
      </c>
      <c r="I1594">
        <v>133</v>
      </c>
      <c r="J1594">
        <v>0</v>
      </c>
      <c r="K1594">
        <v>0</v>
      </c>
      <c r="L1594">
        <v>0</v>
      </c>
      <c r="M1594">
        <v>87.5</v>
      </c>
      <c r="N1594" s="35"/>
      <c r="O1594" s="35"/>
      <c r="P1594" s="34"/>
      <c r="Q1594" s="34"/>
      <c r="R1594" s="34"/>
      <c r="S1594" s="34"/>
      <c r="T1594" s="34"/>
      <c r="U1594" s="34"/>
    </row>
    <row r="1595" spans="1:21">
      <c r="A1595" t="s">
        <v>1605</v>
      </c>
      <c r="B1595" s="1">
        <v>0.40789351851851857</v>
      </c>
      <c r="C1595" s="1">
        <v>0.2776851851851852</v>
      </c>
      <c r="D1595" s="1">
        <v>6.5868055555555555E-2</v>
      </c>
      <c r="E1595" s="1">
        <v>6.4328703703703707E-2</v>
      </c>
      <c r="F1595">
        <v>37</v>
      </c>
      <c r="G1595">
        <v>998</v>
      </c>
      <c r="H1595">
        <v>737</v>
      </c>
      <c r="I1595">
        <v>64</v>
      </c>
      <c r="J1595">
        <v>0</v>
      </c>
      <c r="K1595">
        <v>0</v>
      </c>
      <c r="L1595">
        <v>0</v>
      </c>
      <c r="M1595">
        <v>92.01</v>
      </c>
      <c r="N1595" s="35"/>
      <c r="O1595" s="35"/>
      <c r="P1595" s="34"/>
      <c r="Q1595" s="34"/>
      <c r="R1595" s="34"/>
      <c r="S1595" s="34"/>
      <c r="T1595" s="34"/>
      <c r="U1595" s="34"/>
    </row>
    <row r="1596" spans="1:21">
      <c r="A1596" t="s">
        <v>1606</v>
      </c>
      <c r="B1596" s="1">
        <v>0.42322916666666671</v>
      </c>
      <c r="C1596" s="1">
        <v>0.32285879629629627</v>
      </c>
      <c r="D1596" s="1">
        <v>1.6979166666666667E-2</v>
      </c>
      <c r="E1596" s="1">
        <v>8.3391203703703717E-2</v>
      </c>
      <c r="F1596">
        <v>18</v>
      </c>
      <c r="G1596">
        <v>515</v>
      </c>
      <c r="H1596">
        <v>0</v>
      </c>
      <c r="I1596">
        <v>0</v>
      </c>
      <c r="J1596">
        <v>0</v>
      </c>
      <c r="K1596">
        <v>0</v>
      </c>
      <c r="L1596">
        <v>0</v>
      </c>
      <c r="N1596" s="35"/>
      <c r="O1596" s="35"/>
      <c r="P1596" s="34"/>
      <c r="Q1596" s="34"/>
      <c r="R1596" s="34"/>
      <c r="S1596" s="34"/>
      <c r="T1596" s="34"/>
      <c r="U1596" s="34"/>
    </row>
    <row r="1597" spans="1:21">
      <c r="A1597" t="s">
        <v>1607</v>
      </c>
      <c r="B1597" s="1">
        <v>0.33634259259259264</v>
      </c>
      <c r="C1597" s="1">
        <v>0.23700231481481482</v>
      </c>
      <c r="D1597" s="1">
        <v>3.5879629629629635E-4</v>
      </c>
      <c r="E1597" s="1">
        <v>9.8969907407407409E-2</v>
      </c>
      <c r="F1597">
        <v>63</v>
      </c>
      <c r="G1597">
        <v>442</v>
      </c>
      <c r="H1597">
        <v>513</v>
      </c>
      <c r="I1597">
        <v>110</v>
      </c>
      <c r="J1597">
        <v>46.05</v>
      </c>
      <c r="K1597">
        <v>42.15</v>
      </c>
      <c r="L1597">
        <v>0.56999999999999995</v>
      </c>
      <c r="M1597">
        <v>82.34</v>
      </c>
      <c r="N1597" s="35"/>
      <c r="O1597" s="35"/>
      <c r="P1597" s="34"/>
      <c r="Q1597" s="34"/>
      <c r="R1597" s="34"/>
      <c r="S1597" s="34"/>
      <c r="T1597" s="34"/>
      <c r="U1597" s="34"/>
    </row>
    <row r="1598" spans="1:21">
      <c r="A1598" t="s">
        <v>1608</v>
      </c>
      <c r="B1598" s="1">
        <v>0.35525462962962967</v>
      </c>
      <c r="C1598" s="1">
        <v>0.28498842592592594</v>
      </c>
      <c r="D1598" s="1">
        <v>1.3275462962962963E-2</v>
      </c>
      <c r="E1598" s="1">
        <v>5.6979166666666664E-2</v>
      </c>
      <c r="F1598">
        <v>44</v>
      </c>
      <c r="G1598">
        <v>632</v>
      </c>
      <c r="H1598">
        <v>303</v>
      </c>
      <c r="I1598">
        <v>17</v>
      </c>
      <c r="J1598">
        <v>0</v>
      </c>
      <c r="K1598">
        <v>0</v>
      </c>
      <c r="L1598">
        <v>0</v>
      </c>
      <c r="M1598">
        <v>94.69</v>
      </c>
      <c r="N1598" s="35"/>
      <c r="O1598" s="35"/>
      <c r="P1598" s="34"/>
      <c r="Q1598" s="34"/>
      <c r="R1598" s="34"/>
      <c r="S1598" s="34"/>
      <c r="T1598" s="34"/>
      <c r="U1598" s="34"/>
    </row>
    <row r="1599" spans="1:21">
      <c r="A1599" t="s">
        <v>1609</v>
      </c>
      <c r="B1599" s="1">
        <v>0.27719907407407407</v>
      </c>
      <c r="C1599" s="1">
        <v>0.24881944444444445</v>
      </c>
      <c r="D1599" s="1">
        <v>2.8310185185185185E-2</v>
      </c>
      <c r="E1599" s="1">
        <v>5.7870370370370366E-5</v>
      </c>
      <c r="F1599">
        <v>20</v>
      </c>
      <c r="G1599">
        <v>971</v>
      </c>
      <c r="H1599">
        <v>677</v>
      </c>
      <c r="I1599">
        <v>28</v>
      </c>
      <c r="J1599">
        <v>12.27</v>
      </c>
      <c r="K1599">
        <v>7.93</v>
      </c>
      <c r="L1599">
        <v>0.69</v>
      </c>
      <c r="M1599">
        <v>96.03</v>
      </c>
      <c r="N1599" s="35"/>
      <c r="O1599" s="35"/>
      <c r="P1599" s="34"/>
      <c r="Q1599" s="34"/>
      <c r="R1599" s="34"/>
      <c r="S1599" s="34"/>
      <c r="T1599" s="34"/>
      <c r="U1599" s="34"/>
    </row>
    <row r="1600" spans="1:21">
      <c r="A1600" t="s">
        <v>1610</v>
      </c>
      <c r="B1600" s="1">
        <v>0.14353009259259261</v>
      </c>
      <c r="C1600" s="1">
        <v>0.10858796296296297</v>
      </c>
      <c r="D1600" s="1">
        <v>2.162037037037037E-2</v>
      </c>
      <c r="E1600" s="1">
        <v>1.3310185185185187E-2</v>
      </c>
      <c r="F1600">
        <v>16</v>
      </c>
      <c r="G1600">
        <v>603</v>
      </c>
      <c r="H1600">
        <v>486</v>
      </c>
      <c r="I1600">
        <v>21</v>
      </c>
      <c r="J1600">
        <v>10.25</v>
      </c>
      <c r="K1600">
        <v>11.22</v>
      </c>
      <c r="L1600">
        <v>2.61</v>
      </c>
      <c r="M1600">
        <v>95.86</v>
      </c>
      <c r="N1600" s="35"/>
      <c r="O1600" s="35"/>
      <c r="P1600" s="34"/>
      <c r="Q1600" s="34"/>
      <c r="R1600" s="34"/>
      <c r="S1600" s="34"/>
      <c r="T1600" s="34"/>
      <c r="U1600" s="34"/>
    </row>
    <row r="1601" spans="1:21">
      <c r="A1601" t="s">
        <v>1611</v>
      </c>
      <c r="B1601" s="1">
        <v>5.0312500000000003E-2</v>
      </c>
      <c r="C1601" s="1">
        <v>3.8680555555555558E-2</v>
      </c>
      <c r="D1601" s="1">
        <v>5.4282407407407404E-3</v>
      </c>
      <c r="E1601" s="1">
        <v>6.2037037037037043E-3</v>
      </c>
      <c r="F1601">
        <v>17</v>
      </c>
      <c r="G1601">
        <v>416</v>
      </c>
      <c r="H1601">
        <v>643</v>
      </c>
      <c r="I1601">
        <v>32</v>
      </c>
      <c r="J1601">
        <v>5.88</v>
      </c>
      <c r="K1601">
        <v>6.62</v>
      </c>
      <c r="L1601">
        <v>0.48</v>
      </c>
      <c r="M1601">
        <v>95.26</v>
      </c>
      <c r="N1601" s="35"/>
      <c r="O1601" s="35"/>
      <c r="P1601" s="34"/>
      <c r="Q1601" s="34"/>
      <c r="R1601" s="34"/>
      <c r="S1601" s="34"/>
      <c r="T1601" s="34"/>
      <c r="U1601" s="34"/>
    </row>
    <row r="1602" spans="1:21">
      <c r="A1602" t="s">
        <v>1612</v>
      </c>
      <c r="B1602" s="1">
        <v>0.42730324074074072</v>
      </c>
      <c r="C1602" s="1">
        <v>0.36355324074074075</v>
      </c>
      <c r="D1602" s="1">
        <v>2.2268518518518521E-2</v>
      </c>
      <c r="E1602" s="1">
        <v>4.1469907407407407E-2</v>
      </c>
      <c r="F1602">
        <v>119</v>
      </c>
      <c r="G1602">
        <v>1182</v>
      </c>
      <c r="H1602">
        <v>626</v>
      </c>
      <c r="I1602">
        <v>13</v>
      </c>
      <c r="J1602">
        <v>0</v>
      </c>
      <c r="K1602">
        <v>0</v>
      </c>
      <c r="L1602">
        <v>0</v>
      </c>
      <c r="M1602">
        <v>97.97</v>
      </c>
      <c r="N1602" s="35"/>
      <c r="O1602" s="35"/>
      <c r="P1602" s="34"/>
      <c r="Q1602" s="34"/>
      <c r="R1602" s="34"/>
      <c r="S1602" s="34"/>
      <c r="T1602" s="34"/>
      <c r="U1602" s="34"/>
    </row>
    <row r="1603" spans="1:21">
      <c r="A1603" t="s">
        <v>1613</v>
      </c>
      <c r="B1603" s="1">
        <v>0.17121527777777779</v>
      </c>
      <c r="C1603" s="1">
        <v>0.10006944444444445</v>
      </c>
      <c r="D1603" s="1">
        <v>5.6076388888888884E-2</v>
      </c>
      <c r="E1603" s="1">
        <v>1.5069444444444443E-2</v>
      </c>
      <c r="F1603">
        <v>13</v>
      </c>
      <c r="G1603">
        <v>662</v>
      </c>
      <c r="H1603">
        <v>460</v>
      </c>
      <c r="I1603">
        <v>22</v>
      </c>
      <c r="J1603">
        <v>6.9</v>
      </c>
      <c r="K1603">
        <v>16.29</v>
      </c>
      <c r="L1603">
        <v>1.76</v>
      </c>
      <c r="M1603">
        <v>95.44</v>
      </c>
      <c r="N1603" s="35"/>
      <c r="O1603" s="35"/>
      <c r="P1603" s="34"/>
      <c r="Q1603" s="34"/>
      <c r="R1603" s="34"/>
      <c r="S1603" s="34"/>
      <c r="T1603" s="34"/>
      <c r="U1603" s="34"/>
    </row>
    <row r="1604" spans="1:21">
      <c r="A1604" t="s">
        <v>1614</v>
      </c>
      <c r="B1604" s="1">
        <v>0.3553472222222222</v>
      </c>
      <c r="C1604" s="1">
        <v>0.30199074074074073</v>
      </c>
      <c r="D1604" s="1">
        <v>4.5162037037037035E-2</v>
      </c>
      <c r="E1604" s="1">
        <v>8.1944444444444452E-3</v>
      </c>
      <c r="F1604">
        <v>32</v>
      </c>
      <c r="G1604">
        <v>523</v>
      </c>
      <c r="H1604">
        <v>202</v>
      </c>
      <c r="I1604">
        <v>13</v>
      </c>
      <c r="J1604">
        <v>0</v>
      </c>
      <c r="K1604">
        <v>0</v>
      </c>
      <c r="L1604">
        <v>0</v>
      </c>
      <c r="M1604">
        <v>93.95</v>
      </c>
      <c r="N1604" s="35"/>
      <c r="O1604" s="35"/>
      <c r="P1604" s="34"/>
      <c r="Q1604" s="34"/>
      <c r="R1604" s="34"/>
      <c r="S1604" s="34"/>
      <c r="T1604" s="34"/>
      <c r="U1604" s="34"/>
    </row>
    <row r="1605" spans="1:21">
      <c r="A1605" t="s">
        <v>1615</v>
      </c>
      <c r="B1605" s="1">
        <v>0.42371527777777779</v>
      </c>
      <c r="C1605" s="1">
        <v>0.19436342592592593</v>
      </c>
      <c r="D1605" s="1">
        <v>0.20503472222222222</v>
      </c>
      <c r="E1605" s="1">
        <v>2.431712962962963E-2</v>
      </c>
      <c r="F1605">
        <v>17</v>
      </c>
      <c r="G1605">
        <v>176</v>
      </c>
      <c r="H1605">
        <v>0</v>
      </c>
      <c r="I1605">
        <v>0</v>
      </c>
      <c r="J1605">
        <v>10.34</v>
      </c>
      <c r="K1605">
        <v>0</v>
      </c>
      <c r="L1605">
        <v>0</v>
      </c>
      <c r="N1605" s="35"/>
      <c r="O1605" s="35"/>
      <c r="P1605" s="34"/>
      <c r="Q1605" s="34"/>
      <c r="R1605" s="34"/>
      <c r="S1605" s="34"/>
      <c r="T1605" s="34"/>
      <c r="U1605" s="34"/>
    </row>
    <row r="1606" spans="1:21">
      <c r="A1606" t="s">
        <v>1616</v>
      </c>
      <c r="B1606" s="1">
        <v>0.14863425925925924</v>
      </c>
      <c r="C1606" s="1">
        <v>0.11121527777777777</v>
      </c>
      <c r="D1606" s="1">
        <v>1.1921296296296298E-2</v>
      </c>
      <c r="E1606" s="1">
        <v>2.5486111111111112E-2</v>
      </c>
      <c r="F1606">
        <v>14</v>
      </c>
      <c r="G1606">
        <v>718</v>
      </c>
      <c r="H1606">
        <v>57</v>
      </c>
      <c r="I1606">
        <v>3</v>
      </c>
      <c r="J1606">
        <v>7.37</v>
      </c>
      <c r="K1606">
        <v>1.88</v>
      </c>
      <c r="L1606">
        <v>0.15</v>
      </c>
      <c r="M1606">
        <v>95</v>
      </c>
      <c r="N1606" s="35"/>
      <c r="O1606" s="35"/>
      <c r="P1606" s="34"/>
      <c r="Q1606" s="34"/>
      <c r="R1606" s="34"/>
      <c r="S1606" s="34"/>
      <c r="T1606" s="34"/>
      <c r="U1606" s="34"/>
    </row>
    <row r="1607" spans="1:21">
      <c r="A1607" t="s">
        <v>1617</v>
      </c>
      <c r="B1607" s="1">
        <v>0.45906249999999998</v>
      </c>
      <c r="C1607" s="1">
        <v>0.32953703703703702</v>
      </c>
      <c r="D1607" s="1">
        <v>7.7650462962962963E-2</v>
      </c>
      <c r="E1607" s="1">
        <v>5.1863425925925931E-2</v>
      </c>
      <c r="F1607">
        <v>99</v>
      </c>
      <c r="G1607">
        <v>715</v>
      </c>
      <c r="H1607">
        <v>840</v>
      </c>
      <c r="I1607">
        <v>253</v>
      </c>
      <c r="J1607">
        <v>0</v>
      </c>
      <c r="K1607">
        <v>0</v>
      </c>
      <c r="L1607">
        <v>0</v>
      </c>
      <c r="M1607">
        <v>76.849999999999994</v>
      </c>
      <c r="N1607" s="35"/>
      <c r="O1607" s="35"/>
      <c r="P1607" s="34"/>
      <c r="Q1607" s="34"/>
      <c r="R1607" s="34"/>
      <c r="S1607" s="34"/>
      <c r="T1607" s="34"/>
      <c r="U1607" s="34"/>
    </row>
    <row r="1608" spans="1:21">
      <c r="A1608" t="s">
        <v>1618</v>
      </c>
      <c r="B1608" s="1">
        <v>8.1759259259259254E-2</v>
      </c>
      <c r="C1608" s="1">
        <v>5.6631944444444443E-2</v>
      </c>
      <c r="D1608" s="1">
        <v>2.5057870370370373E-2</v>
      </c>
      <c r="E1608" s="1">
        <v>5.7870370370370366E-5</v>
      </c>
      <c r="F1608">
        <v>28</v>
      </c>
      <c r="G1608">
        <v>211</v>
      </c>
      <c r="H1608">
        <v>829</v>
      </c>
      <c r="I1608">
        <v>155</v>
      </c>
      <c r="J1608">
        <v>0</v>
      </c>
      <c r="K1608">
        <v>0</v>
      </c>
      <c r="L1608">
        <v>0</v>
      </c>
      <c r="M1608">
        <v>84.25</v>
      </c>
      <c r="N1608" s="35"/>
      <c r="O1608" s="35"/>
      <c r="P1608" s="34"/>
      <c r="Q1608" s="34"/>
      <c r="R1608" s="34"/>
      <c r="S1608" s="34"/>
      <c r="T1608" s="34"/>
      <c r="U1608" s="34"/>
    </row>
    <row r="1609" spans="1:21">
      <c r="A1609" t="s">
        <v>1619</v>
      </c>
      <c r="B1609" s="1">
        <v>1.0243055555555556E-2</v>
      </c>
      <c r="C1609" s="1">
        <v>9.3634259259259261E-3</v>
      </c>
      <c r="D1609" s="1">
        <v>0</v>
      </c>
      <c r="E1609" s="1">
        <v>8.7962962962962962E-4</v>
      </c>
      <c r="F1609">
        <v>18</v>
      </c>
      <c r="G1609">
        <v>35</v>
      </c>
      <c r="H1609">
        <v>646</v>
      </c>
      <c r="I1609">
        <v>45</v>
      </c>
      <c r="J1609">
        <v>0</v>
      </c>
      <c r="K1609">
        <v>0</v>
      </c>
      <c r="L1609">
        <v>0</v>
      </c>
      <c r="M1609">
        <v>93.49</v>
      </c>
      <c r="N1609" s="35"/>
      <c r="O1609" s="35"/>
      <c r="P1609" s="34"/>
      <c r="Q1609" s="34"/>
      <c r="R1609" s="34"/>
      <c r="S1609" s="34"/>
      <c r="T1609" s="34"/>
      <c r="U1609" s="34"/>
    </row>
    <row r="1610" spans="1:21">
      <c r="A1610" t="s">
        <v>1620</v>
      </c>
      <c r="B1610" s="1">
        <v>0.2930787037037037</v>
      </c>
      <c r="C1610" s="1">
        <v>0.25259259259259259</v>
      </c>
      <c r="D1610" s="1">
        <v>1.3101851851851852E-2</v>
      </c>
      <c r="E1610" s="1">
        <v>2.7372685185185184E-2</v>
      </c>
      <c r="F1610">
        <v>72</v>
      </c>
      <c r="G1610">
        <v>1187</v>
      </c>
      <c r="H1610">
        <v>659</v>
      </c>
      <c r="I1610">
        <v>77</v>
      </c>
      <c r="J1610">
        <v>0</v>
      </c>
      <c r="K1610">
        <v>0</v>
      </c>
      <c r="L1610">
        <v>0</v>
      </c>
      <c r="M1610">
        <v>89.54</v>
      </c>
      <c r="N1610" s="35"/>
      <c r="O1610" s="35"/>
      <c r="P1610" s="34"/>
      <c r="Q1610" s="34"/>
      <c r="R1610" s="34"/>
      <c r="S1610" s="34"/>
      <c r="T1610" s="34"/>
      <c r="U1610" s="34"/>
    </row>
    <row r="1611" spans="1:21">
      <c r="A1611" t="s">
        <v>1621</v>
      </c>
      <c r="B1611" s="1">
        <v>0.15504629629629629</v>
      </c>
      <c r="C1611" s="1">
        <v>0.11746527777777778</v>
      </c>
      <c r="D1611" s="1">
        <v>1.7476851851851851E-2</v>
      </c>
      <c r="E1611" s="1">
        <v>2.0092592592592592E-2</v>
      </c>
      <c r="F1611">
        <v>19</v>
      </c>
      <c r="G1611">
        <v>225</v>
      </c>
      <c r="H1611">
        <v>663</v>
      </c>
      <c r="I1611">
        <v>31</v>
      </c>
      <c r="J1611">
        <v>0</v>
      </c>
      <c r="K1611">
        <v>0</v>
      </c>
      <c r="L1611">
        <v>0</v>
      </c>
      <c r="M1611">
        <v>95.53</v>
      </c>
      <c r="N1611" s="35"/>
      <c r="O1611" s="35"/>
      <c r="P1611" s="34"/>
      <c r="Q1611" s="34"/>
      <c r="R1611" s="34"/>
      <c r="S1611" s="34"/>
      <c r="T1611" s="34"/>
      <c r="U1611" s="34"/>
    </row>
    <row r="1612" spans="1:21">
      <c r="A1612" t="s">
        <v>1622</v>
      </c>
      <c r="B1612" s="1">
        <v>0.54583333333333328</v>
      </c>
      <c r="C1612" s="1">
        <v>0.30822916666666667</v>
      </c>
      <c r="D1612" s="1">
        <v>0.13005787037037037</v>
      </c>
      <c r="E1612" s="1">
        <v>0.10752314814814816</v>
      </c>
      <c r="F1612">
        <v>23</v>
      </c>
      <c r="G1612">
        <v>976</v>
      </c>
      <c r="H1612">
        <v>444</v>
      </c>
      <c r="I1612">
        <v>14</v>
      </c>
      <c r="J1612">
        <v>13.42</v>
      </c>
      <c r="K1612">
        <v>20.69</v>
      </c>
      <c r="L1612">
        <v>0.03</v>
      </c>
      <c r="M1612">
        <v>96.94</v>
      </c>
      <c r="N1612" s="35"/>
      <c r="O1612" s="35"/>
      <c r="P1612" s="34"/>
      <c r="Q1612" s="34"/>
      <c r="R1612" s="34"/>
      <c r="S1612" s="34"/>
      <c r="T1612" s="34"/>
      <c r="U1612" s="34"/>
    </row>
    <row r="1613" spans="1:21">
      <c r="A1613" t="s">
        <v>1623</v>
      </c>
      <c r="B1613" s="1">
        <v>0.2093865740740741</v>
      </c>
      <c r="C1613" s="1">
        <v>0.14042824074074076</v>
      </c>
      <c r="D1613" s="1">
        <v>1.4884259259259259E-2</v>
      </c>
      <c r="E1613" s="1">
        <v>5.4062500000000006E-2</v>
      </c>
      <c r="F1613">
        <v>25</v>
      </c>
      <c r="G1613">
        <v>381</v>
      </c>
      <c r="H1613">
        <v>289</v>
      </c>
      <c r="I1613">
        <v>17</v>
      </c>
      <c r="J1613">
        <v>0</v>
      </c>
      <c r="K1613">
        <v>0</v>
      </c>
      <c r="L1613">
        <v>0</v>
      </c>
      <c r="M1613">
        <v>94.44</v>
      </c>
      <c r="N1613" s="35"/>
      <c r="O1613" s="35"/>
      <c r="P1613" s="34"/>
      <c r="Q1613" s="34"/>
      <c r="R1613" s="34"/>
      <c r="S1613" s="34"/>
      <c r="T1613" s="34"/>
      <c r="U1613" s="34"/>
    </row>
    <row r="1614" spans="1:21">
      <c r="A1614" t="s">
        <v>1624</v>
      </c>
      <c r="B1614" s="1">
        <v>0.34136574074074072</v>
      </c>
      <c r="C1614" s="1">
        <v>0.26969907407407406</v>
      </c>
      <c r="D1614" s="1">
        <v>1.8067129629629631E-2</v>
      </c>
      <c r="E1614" s="1">
        <v>5.3576388888888889E-2</v>
      </c>
      <c r="F1614">
        <v>108</v>
      </c>
      <c r="G1614">
        <v>301</v>
      </c>
      <c r="H1614">
        <v>193</v>
      </c>
      <c r="I1614">
        <v>5</v>
      </c>
      <c r="J1614">
        <v>0</v>
      </c>
      <c r="K1614">
        <v>0</v>
      </c>
      <c r="L1614">
        <v>0</v>
      </c>
      <c r="M1614">
        <v>97.47</v>
      </c>
      <c r="N1614" s="35"/>
      <c r="O1614" s="35"/>
      <c r="P1614" s="34"/>
      <c r="Q1614" s="34"/>
      <c r="R1614" s="34"/>
      <c r="S1614" s="34"/>
      <c r="T1614" s="34"/>
      <c r="U1614" s="34"/>
    </row>
    <row r="1615" spans="1:21">
      <c r="A1615" t="s">
        <v>1625</v>
      </c>
      <c r="B1615" s="1">
        <v>0.56662037037037039</v>
      </c>
      <c r="C1615" s="1">
        <v>0.31945601851851851</v>
      </c>
      <c r="D1615" s="1">
        <v>9.7777777777777783E-2</v>
      </c>
      <c r="E1615" s="1">
        <v>0.14937500000000001</v>
      </c>
      <c r="F1615">
        <v>23</v>
      </c>
      <c r="G1615">
        <v>535</v>
      </c>
      <c r="H1615">
        <v>235</v>
      </c>
      <c r="I1615">
        <v>15</v>
      </c>
      <c r="J1615">
        <v>0</v>
      </c>
      <c r="K1615">
        <v>0</v>
      </c>
      <c r="L1615">
        <v>0</v>
      </c>
      <c r="M1615">
        <v>94</v>
      </c>
      <c r="N1615" s="35"/>
      <c r="O1615" s="35"/>
      <c r="P1615" s="34"/>
      <c r="Q1615" s="34"/>
      <c r="R1615" s="34"/>
      <c r="S1615" s="34"/>
      <c r="T1615" s="34"/>
      <c r="U1615" s="34"/>
    </row>
    <row r="1616" spans="1:21">
      <c r="A1616" t="s">
        <v>1626</v>
      </c>
      <c r="B1616" s="1">
        <v>2.9166666666666668E-3</v>
      </c>
      <c r="C1616" s="1">
        <v>2.4074074074074076E-3</v>
      </c>
      <c r="D1616" s="1">
        <v>5.0925925925925921E-4</v>
      </c>
      <c r="E1616" s="1">
        <v>0</v>
      </c>
      <c r="F1616">
        <v>3</v>
      </c>
      <c r="G1616">
        <v>3</v>
      </c>
      <c r="H1616">
        <v>295</v>
      </c>
      <c r="I1616">
        <v>18</v>
      </c>
      <c r="J1616">
        <v>0</v>
      </c>
      <c r="K1616">
        <v>0</v>
      </c>
      <c r="L1616">
        <v>0</v>
      </c>
      <c r="M1616">
        <v>94.25</v>
      </c>
      <c r="N1616" s="35"/>
      <c r="O1616" s="35"/>
      <c r="P1616" s="34"/>
      <c r="Q1616" s="34"/>
      <c r="R1616" s="34"/>
      <c r="S1616" s="34"/>
      <c r="T1616" s="34"/>
      <c r="U1616" s="34"/>
    </row>
    <row r="1617" spans="1:21">
      <c r="A1617" t="s">
        <v>1627</v>
      </c>
      <c r="B1617" s="1">
        <v>0.9431018518518518</v>
      </c>
      <c r="C1617" s="1">
        <v>0.55244212962962969</v>
      </c>
      <c r="D1617" s="1">
        <v>0.11591435185185185</v>
      </c>
      <c r="E1617" s="1">
        <v>0.2747337962962963</v>
      </c>
      <c r="F1617">
        <v>150</v>
      </c>
      <c r="G1617">
        <v>1292</v>
      </c>
      <c r="H1617">
        <v>663</v>
      </c>
      <c r="I1617">
        <v>71</v>
      </c>
      <c r="J1617">
        <v>0</v>
      </c>
      <c r="K1617">
        <v>0</v>
      </c>
      <c r="L1617">
        <v>0</v>
      </c>
      <c r="M1617">
        <v>90.33</v>
      </c>
      <c r="N1617" s="35"/>
      <c r="O1617" s="35"/>
      <c r="P1617" s="34"/>
      <c r="Q1617" s="34"/>
      <c r="R1617" s="34"/>
      <c r="S1617" s="34"/>
      <c r="T1617" s="34"/>
      <c r="U1617" s="34"/>
    </row>
    <row r="1618" spans="1:21">
      <c r="A1618" t="s">
        <v>1628</v>
      </c>
      <c r="B1618" s="1">
        <v>5.6377314814814818E-2</v>
      </c>
      <c r="C1618" s="1">
        <v>4.5555555555555551E-2</v>
      </c>
      <c r="D1618" s="1">
        <v>4.1435185185185186E-3</v>
      </c>
      <c r="E1618" s="1">
        <v>6.6782407407407415E-3</v>
      </c>
      <c r="F1618">
        <v>6</v>
      </c>
      <c r="G1618">
        <v>106</v>
      </c>
      <c r="H1618">
        <v>105</v>
      </c>
      <c r="I1618">
        <v>5</v>
      </c>
      <c r="J1618">
        <v>0</v>
      </c>
      <c r="K1618">
        <v>0</v>
      </c>
      <c r="L1618">
        <v>0</v>
      </c>
      <c r="M1618">
        <v>95.45</v>
      </c>
      <c r="N1618" s="35"/>
      <c r="O1618" s="35"/>
      <c r="P1618" s="34"/>
      <c r="Q1618" s="34"/>
      <c r="R1618" s="34"/>
      <c r="S1618" s="34"/>
      <c r="T1618" s="34"/>
      <c r="U1618" s="34"/>
    </row>
    <row r="1619" spans="1:21">
      <c r="A1619" t="s">
        <v>1629</v>
      </c>
      <c r="B1619" s="1">
        <v>0.79388888888888898</v>
      </c>
      <c r="C1619" s="1">
        <v>0.46078703703703705</v>
      </c>
      <c r="D1619" s="1">
        <v>0.13016203703703702</v>
      </c>
      <c r="E1619" s="1">
        <v>0.20292824074074076</v>
      </c>
      <c r="F1619">
        <v>76</v>
      </c>
      <c r="G1619">
        <v>916</v>
      </c>
      <c r="H1619">
        <v>1098</v>
      </c>
      <c r="I1619">
        <v>66</v>
      </c>
      <c r="J1619">
        <v>0</v>
      </c>
      <c r="K1619">
        <v>0</v>
      </c>
      <c r="L1619">
        <v>0</v>
      </c>
      <c r="M1619">
        <v>94.33</v>
      </c>
      <c r="N1619" s="35"/>
      <c r="O1619" s="35"/>
      <c r="P1619" s="34"/>
      <c r="Q1619" s="34"/>
      <c r="R1619" s="34"/>
      <c r="S1619" s="34"/>
      <c r="T1619" s="34"/>
      <c r="U1619" s="34"/>
    </row>
    <row r="1620" spans="1:21">
      <c r="A1620" t="s">
        <v>1630</v>
      </c>
      <c r="B1620" s="1">
        <v>0.26914351851851853</v>
      </c>
      <c r="C1620" s="1">
        <v>0.24645833333333333</v>
      </c>
      <c r="D1620" s="1">
        <v>1.119212962962963E-2</v>
      </c>
      <c r="E1620" s="1">
        <v>1.1481481481481483E-2</v>
      </c>
      <c r="F1620">
        <v>29</v>
      </c>
      <c r="G1620">
        <v>414</v>
      </c>
      <c r="H1620">
        <v>240</v>
      </c>
      <c r="I1620">
        <v>21</v>
      </c>
      <c r="J1620">
        <v>0</v>
      </c>
      <c r="K1620">
        <v>0</v>
      </c>
      <c r="L1620">
        <v>0</v>
      </c>
      <c r="M1620">
        <v>91.95</v>
      </c>
      <c r="N1620" s="35"/>
      <c r="O1620" s="35"/>
      <c r="P1620" s="34"/>
      <c r="Q1620" s="34"/>
      <c r="R1620" s="34"/>
      <c r="S1620" s="34"/>
      <c r="T1620" s="34"/>
      <c r="U1620" s="34"/>
    </row>
    <row r="1621" spans="1:21">
      <c r="A1621" t="s">
        <v>1631</v>
      </c>
      <c r="B1621" s="1">
        <v>0.65150462962962963</v>
      </c>
      <c r="C1621" s="1">
        <v>0.46214120370370365</v>
      </c>
      <c r="D1621" s="1">
        <v>6.1620370370370374E-2</v>
      </c>
      <c r="E1621" s="1">
        <v>0.12773148148148147</v>
      </c>
      <c r="F1621">
        <v>39</v>
      </c>
      <c r="G1621">
        <v>600</v>
      </c>
      <c r="H1621">
        <v>305</v>
      </c>
      <c r="I1621">
        <v>21</v>
      </c>
      <c r="J1621">
        <v>0</v>
      </c>
      <c r="K1621">
        <v>0</v>
      </c>
      <c r="L1621">
        <v>0</v>
      </c>
      <c r="M1621">
        <v>93.56</v>
      </c>
      <c r="N1621" s="35"/>
      <c r="O1621" s="35"/>
      <c r="P1621" s="34"/>
      <c r="Q1621" s="34"/>
      <c r="R1621" s="34"/>
      <c r="S1621" s="34"/>
      <c r="T1621" s="34"/>
      <c r="U1621" s="34"/>
    </row>
    <row r="1622" spans="1:21">
      <c r="A1622" t="s">
        <v>1632</v>
      </c>
      <c r="B1622" s="1">
        <v>0.14030092592592594</v>
      </c>
      <c r="C1622" s="1">
        <v>9.644675925925926E-2</v>
      </c>
      <c r="D1622" s="1">
        <v>2.9236111111111112E-2</v>
      </c>
      <c r="E1622" s="1">
        <v>1.4606481481481482E-2</v>
      </c>
      <c r="F1622">
        <v>5</v>
      </c>
      <c r="G1622">
        <v>175</v>
      </c>
      <c r="H1622">
        <v>0</v>
      </c>
      <c r="I1622">
        <v>0</v>
      </c>
      <c r="J1622">
        <v>3.01</v>
      </c>
      <c r="K1622">
        <v>0</v>
      </c>
      <c r="L1622">
        <v>0</v>
      </c>
      <c r="N1622" s="35"/>
      <c r="O1622" s="35"/>
      <c r="P1622" s="34"/>
      <c r="Q1622" s="34"/>
      <c r="R1622" s="34"/>
      <c r="S1622" s="34"/>
      <c r="T1622" s="34"/>
      <c r="U1622" s="34"/>
    </row>
    <row r="1623" spans="1:21">
      <c r="A1623" t="s">
        <v>1633</v>
      </c>
      <c r="B1623" s="1">
        <v>0.20335648148148147</v>
      </c>
      <c r="C1623" s="1">
        <v>0.17689814814814817</v>
      </c>
      <c r="D1623" s="1">
        <v>1.207175925925926E-2</v>
      </c>
      <c r="E1623" s="1">
        <v>1.4386574074074072E-2</v>
      </c>
      <c r="F1623">
        <v>27</v>
      </c>
      <c r="G1623">
        <v>435</v>
      </c>
      <c r="H1623">
        <v>143</v>
      </c>
      <c r="I1623">
        <v>10</v>
      </c>
      <c r="J1623">
        <v>0</v>
      </c>
      <c r="K1623">
        <v>0</v>
      </c>
      <c r="L1623">
        <v>0</v>
      </c>
      <c r="M1623">
        <v>93.46</v>
      </c>
      <c r="N1623" s="35"/>
      <c r="O1623" s="35"/>
      <c r="P1623" s="34"/>
      <c r="Q1623" s="34"/>
      <c r="R1623" s="34"/>
      <c r="S1623" s="34"/>
      <c r="T1623" s="34"/>
      <c r="U1623" s="34"/>
    </row>
    <row r="1624" spans="1:21">
      <c r="A1624" t="s">
        <v>1634</v>
      </c>
      <c r="B1624" s="1">
        <v>4.9826388888888885E-2</v>
      </c>
      <c r="C1624" s="1">
        <v>3.3472222222222223E-2</v>
      </c>
      <c r="D1624" s="1">
        <v>1.3541666666666667E-2</v>
      </c>
      <c r="E1624" s="1">
        <v>2.8124999999999995E-3</v>
      </c>
      <c r="F1624">
        <v>3</v>
      </c>
      <c r="G1624">
        <v>66</v>
      </c>
      <c r="H1624">
        <v>0</v>
      </c>
      <c r="I1624">
        <v>0</v>
      </c>
      <c r="J1624">
        <v>0</v>
      </c>
      <c r="K1624">
        <v>0</v>
      </c>
      <c r="L1624">
        <v>0</v>
      </c>
      <c r="N1624" s="35"/>
      <c r="O1624" s="35"/>
      <c r="P1624" s="34"/>
      <c r="Q1624" s="34"/>
      <c r="R1624" s="34"/>
      <c r="S1624" s="34"/>
      <c r="T1624" s="34"/>
      <c r="U1624" s="34"/>
    </row>
    <row r="1625" spans="1:21">
      <c r="A1625" t="s">
        <v>1635</v>
      </c>
      <c r="B1625" s="1">
        <v>0.28333333333333333</v>
      </c>
      <c r="C1625" s="1">
        <v>0.20848379629629629</v>
      </c>
      <c r="D1625" s="1">
        <v>6.9745370370370374E-2</v>
      </c>
      <c r="E1625" s="1">
        <v>5.0810185185185186E-3</v>
      </c>
      <c r="F1625">
        <v>28</v>
      </c>
      <c r="G1625">
        <v>554</v>
      </c>
      <c r="H1625">
        <v>0</v>
      </c>
      <c r="I1625">
        <v>0</v>
      </c>
      <c r="J1625">
        <v>0</v>
      </c>
      <c r="K1625">
        <v>0</v>
      </c>
      <c r="L1625">
        <v>0</v>
      </c>
      <c r="N1625" s="35"/>
      <c r="O1625" s="35"/>
      <c r="P1625" s="34"/>
      <c r="Q1625" s="34"/>
      <c r="R1625" s="34"/>
      <c r="S1625" s="34"/>
      <c r="T1625" s="34"/>
      <c r="U1625" s="34"/>
    </row>
    <row r="1626" spans="1:21">
      <c r="A1626" t="s">
        <v>1636</v>
      </c>
      <c r="B1626" s="1">
        <v>0.43723379629629627</v>
      </c>
      <c r="C1626" s="1">
        <v>0.24086805555555557</v>
      </c>
      <c r="D1626" s="1">
        <v>0.17768518518518517</v>
      </c>
      <c r="E1626" s="1">
        <v>1.8680555555555554E-2</v>
      </c>
      <c r="F1626">
        <v>18</v>
      </c>
      <c r="G1626">
        <v>357</v>
      </c>
      <c r="H1626">
        <v>0</v>
      </c>
      <c r="I1626">
        <v>0</v>
      </c>
      <c r="J1626">
        <v>0</v>
      </c>
      <c r="K1626">
        <v>0</v>
      </c>
      <c r="L1626">
        <v>0</v>
      </c>
      <c r="N1626" s="35"/>
      <c r="O1626" s="35"/>
      <c r="P1626" s="34"/>
      <c r="Q1626" s="34"/>
      <c r="R1626" s="34"/>
      <c r="S1626" s="34"/>
      <c r="T1626" s="34"/>
      <c r="U1626" s="34"/>
    </row>
    <row r="1627" spans="1:21">
      <c r="A1627" t="s">
        <v>1637</v>
      </c>
      <c r="B1627" s="1">
        <v>0.24003472222222222</v>
      </c>
      <c r="C1627" s="1">
        <v>0.18832175925925929</v>
      </c>
      <c r="D1627" s="1">
        <v>2.2638888888888889E-2</v>
      </c>
      <c r="E1627" s="1">
        <v>2.9074074074074075E-2</v>
      </c>
      <c r="F1627">
        <v>93</v>
      </c>
      <c r="G1627">
        <v>267</v>
      </c>
      <c r="H1627">
        <v>0</v>
      </c>
      <c r="I1627">
        <v>0</v>
      </c>
      <c r="J1627">
        <v>0</v>
      </c>
      <c r="K1627">
        <v>0</v>
      </c>
      <c r="L1627">
        <v>0</v>
      </c>
      <c r="N1627" s="35"/>
      <c r="O1627" s="35"/>
      <c r="P1627" s="34"/>
      <c r="Q1627" s="34"/>
      <c r="R1627" s="34"/>
      <c r="S1627" s="34"/>
      <c r="T1627" s="34"/>
      <c r="U1627" s="34"/>
    </row>
    <row r="1628" spans="1:21">
      <c r="A1628" t="s">
        <v>1638</v>
      </c>
      <c r="B1628" s="1">
        <v>0.48399305555555555</v>
      </c>
      <c r="C1628" s="1">
        <v>0.4027546296296296</v>
      </c>
      <c r="D1628" s="1">
        <v>4.0532407407407406E-2</v>
      </c>
      <c r="E1628" s="1">
        <v>4.0706018518518523E-2</v>
      </c>
      <c r="F1628">
        <v>35</v>
      </c>
      <c r="G1628">
        <v>757</v>
      </c>
      <c r="H1628">
        <v>336</v>
      </c>
      <c r="I1628">
        <v>10</v>
      </c>
      <c r="J1628">
        <v>0</v>
      </c>
      <c r="K1628">
        <v>0</v>
      </c>
      <c r="L1628">
        <v>0</v>
      </c>
      <c r="M1628">
        <v>97.11</v>
      </c>
      <c r="N1628" s="35"/>
      <c r="O1628" s="35"/>
      <c r="P1628" s="34"/>
      <c r="Q1628" s="34"/>
      <c r="R1628" s="34"/>
      <c r="S1628" s="34"/>
      <c r="T1628" s="34"/>
      <c r="U1628" s="34"/>
    </row>
    <row r="1629" spans="1:21">
      <c r="A1629" t="s">
        <v>1639</v>
      </c>
      <c r="B1629" s="1">
        <v>0.35336805555555556</v>
      </c>
      <c r="C1629" s="1">
        <v>0.22413194444444443</v>
      </c>
      <c r="D1629" s="1">
        <v>7.918981481481481E-2</v>
      </c>
      <c r="E1629" s="1">
        <v>5.004629629629629E-2</v>
      </c>
      <c r="F1629">
        <v>134</v>
      </c>
      <c r="G1629">
        <v>1321</v>
      </c>
      <c r="H1629">
        <v>1199</v>
      </c>
      <c r="I1629">
        <v>420</v>
      </c>
      <c r="J1629">
        <v>0</v>
      </c>
      <c r="K1629">
        <v>0</v>
      </c>
      <c r="L1629">
        <v>0</v>
      </c>
      <c r="M1629">
        <v>74.06</v>
      </c>
      <c r="N1629" s="35"/>
      <c r="O1629" s="35"/>
      <c r="P1629" s="34"/>
      <c r="Q1629" s="34"/>
      <c r="R1629" s="34"/>
      <c r="S1629" s="34"/>
      <c r="T1629" s="34"/>
      <c r="U1629" s="34"/>
    </row>
    <row r="1630" spans="1:21">
      <c r="A1630" t="s">
        <v>1640</v>
      </c>
      <c r="B1630" s="1">
        <v>0.85780092592592594</v>
      </c>
      <c r="C1630" s="1">
        <v>0.53678240740740735</v>
      </c>
      <c r="D1630" s="1">
        <v>0.16057870370370372</v>
      </c>
      <c r="E1630" s="1">
        <v>0.16042824074074075</v>
      </c>
      <c r="F1630">
        <v>86</v>
      </c>
      <c r="G1630">
        <v>681</v>
      </c>
      <c r="H1630">
        <v>642</v>
      </c>
      <c r="I1630">
        <v>60</v>
      </c>
      <c r="J1630">
        <v>0</v>
      </c>
      <c r="K1630">
        <v>0</v>
      </c>
      <c r="L1630">
        <v>0</v>
      </c>
      <c r="M1630">
        <v>91.45</v>
      </c>
      <c r="N1630" s="35"/>
      <c r="O1630" s="35"/>
      <c r="P1630" s="34"/>
      <c r="Q1630" s="34"/>
      <c r="R1630" s="34"/>
      <c r="S1630" s="34"/>
      <c r="T1630" s="34"/>
      <c r="U1630" s="34"/>
    </row>
    <row r="1631" spans="1:21">
      <c r="A1631" t="s">
        <v>1641</v>
      </c>
      <c r="B1631" s="1">
        <v>0.45652777777777781</v>
      </c>
      <c r="C1631" s="1">
        <v>0.3406481481481482</v>
      </c>
      <c r="D1631" s="1">
        <v>5.4016203703703712E-2</v>
      </c>
      <c r="E1631" s="1">
        <v>6.1851851851851852E-2</v>
      </c>
      <c r="F1631">
        <v>36</v>
      </c>
      <c r="G1631">
        <v>495</v>
      </c>
      <c r="H1631">
        <v>392</v>
      </c>
      <c r="I1631">
        <v>23</v>
      </c>
      <c r="J1631">
        <v>0</v>
      </c>
      <c r="K1631">
        <v>0</v>
      </c>
      <c r="L1631">
        <v>0</v>
      </c>
      <c r="M1631">
        <v>94.46</v>
      </c>
      <c r="N1631" s="35"/>
      <c r="O1631" s="35"/>
      <c r="P1631" s="34"/>
      <c r="Q1631" s="34"/>
      <c r="R1631" s="34"/>
      <c r="S1631" s="34"/>
      <c r="T1631" s="34"/>
      <c r="U1631" s="34"/>
    </row>
    <row r="1632" spans="1:21">
      <c r="A1632" t="s">
        <v>1642</v>
      </c>
      <c r="B1632" s="1">
        <v>9.5636574074074068E-2</v>
      </c>
      <c r="C1632" s="1">
        <v>5.8391203703703702E-2</v>
      </c>
      <c r="D1632" s="1">
        <v>3.7245370370370366E-2</v>
      </c>
      <c r="E1632" s="1">
        <v>0</v>
      </c>
      <c r="F1632">
        <v>8</v>
      </c>
      <c r="G1632">
        <v>207</v>
      </c>
      <c r="H1632">
        <v>320</v>
      </c>
      <c r="I1632">
        <v>20</v>
      </c>
      <c r="J1632">
        <v>5.17</v>
      </c>
      <c r="K1632">
        <v>12.21</v>
      </c>
      <c r="L1632">
        <v>0.48</v>
      </c>
      <c r="M1632">
        <v>94.12</v>
      </c>
      <c r="N1632" s="35"/>
      <c r="O1632" s="35"/>
      <c r="P1632" s="34"/>
      <c r="Q1632" s="34"/>
      <c r="R1632" s="34"/>
      <c r="S1632" s="34"/>
      <c r="T1632" s="34"/>
      <c r="U1632" s="34"/>
    </row>
    <row r="1633" spans="1:21">
      <c r="A1633" t="s">
        <v>1643</v>
      </c>
      <c r="B1633" s="1">
        <v>0.83241898148148152</v>
      </c>
      <c r="C1633" s="1">
        <v>0.48306712962962961</v>
      </c>
      <c r="D1633" s="1">
        <v>0.16071759259259258</v>
      </c>
      <c r="E1633" s="1">
        <v>0.18863425925925925</v>
      </c>
      <c r="F1633">
        <v>112</v>
      </c>
      <c r="G1633">
        <v>1134</v>
      </c>
      <c r="H1633">
        <v>838</v>
      </c>
      <c r="I1633">
        <v>154</v>
      </c>
      <c r="J1633">
        <v>0</v>
      </c>
      <c r="K1633">
        <v>0</v>
      </c>
      <c r="L1633">
        <v>0</v>
      </c>
      <c r="M1633">
        <v>84.48</v>
      </c>
      <c r="N1633" s="35"/>
      <c r="O1633" s="35"/>
      <c r="P1633" s="34"/>
      <c r="Q1633" s="34"/>
      <c r="R1633" s="34"/>
      <c r="S1633" s="34"/>
      <c r="T1633" s="34"/>
      <c r="U1633" s="34"/>
    </row>
    <row r="1634" spans="1:21">
      <c r="A1634" t="s">
        <v>1644</v>
      </c>
      <c r="B1634" s="1">
        <v>0.38328703703703698</v>
      </c>
      <c r="C1634" s="1">
        <v>0.34106481481481482</v>
      </c>
      <c r="D1634" s="1">
        <v>3.4293981481481481E-2</v>
      </c>
      <c r="E1634" s="1">
        <v>7.9166666666666673E-3</v>
      </c>
      <c r="F1634">
        <v>14</v>
      </c>
      <c r="G1634">
        <v>830</v>
      </c>
      <c r="H1634">
        <v>412</v>
      </c>
      <c r="I1634">
        <v>3</v>
      </c>
      <c r="J1634">
        <v>10.65</v>
      </c>
      <c r="K1634">
        <v>6.08</v>
      </c>
      <c r="L1634">
        <v>0.1</v>
      </c>
      <c r="M1634">
        <v>99.28</v>
      </c>
      <c r="N1634" s="35"/>
      <c r="O1634" s="35"/>
      <c r="P1634" s="34"/>
      <c r="Q1634" s="34"/>
      <c r="R1634" s="34"/>
      <c r="S1634" s="34"/>
      <c r="T1634" s="34"/>
      <c r="U1634" s="34"/>
    </row>
    <row r="1635" spans="1:21">
      <c r="A1635" t="s">
        <v>1645</v>
      </c>
      <c r="B1635" s="1">
        <v>0.49122685185185189</v>
      </c>
      <c r="C1635" s="1">
        <v>0.30153935185185182</v>
      </c>
      <c r="D1635" s="1">
        <v>5.1840277777777777E-2</v>
      </c>
      <c r="E1635" s="1">
        <v>0.13783564814814817</v>
      </c>
      <c r="F1635">
        <v>23</v>
      </c>
      <c r="G1635">
        <v>383</v>
      </c>
      <c r="H1635">
        <v>298</v>
      </c>
      <c r="I1635">
        <v>53</v>
      </c>
      <c r="J1635">
        <v>0</v>
      </c>
      <c r="K1635">
        <v>0</v>
      </c>
      <c r="L1635">
        <v>0</v>
      </c>
      <c r="M1635">
        <v>84.9</v>
      </c>
      <c r="N1635" s="35"/>
      <c r="O1635" s="35"/>
      <c r="P1635" s="34"/>
      <c r="Q1635" s="34"/>
      <c r="R1635" s="34"/>
      <c r="S1635" s="34"/>
      <c r="T1635" s="34"/>
      <c r="U1635" s="34"/>
    </row>
    <row r="1636" spans="1:21">
      <c r="A1636" t="s">
        <v>1646</v>
      </c>
      <c r="B1636" s="1">
        <v>0.1972800925925926</v>
      </c>
      <c r="C1636" s="1">
        <v>8.1736111111111107E-2</v>
      </c>
      <c r="D1636" s="1">
        <v>6.8703703703703697E-2</v>
      </c>
      <c r="E1636" s="1">
        <v>4.6828703703703706E-2</v>
      </c>
      <c r="F1636">
        <v>9</v>
      </c>
      <c r="G1636">
        <v>165</v>
      </c>
      <c r="H1636">
        <v>0</v>
      </c>
      <c r="I1636">
        <v>0</v>
      </c>
      <c r="J1636">
        <v>0</v>
      </c>
      <c r="K1636">
        <v>0</v>
      </c>
      <c r="L1636">
        <v>0</v>
      </c>
      <c r="N1636" s="35"/>
      <c r="O1636" s="35"/>
      <c r="P1636" s="34"/>
      <c r="Q1636" s="34"/>
      <c r="R1636" s="34"/>
      <c r="S1636" s="34"/>
      <c r="T1636" s="34"/>
      <c r="U1636" s="34"/>
    </row>
    <row r="1637" spans="1:21">
      <c r="A1637" t="s">
        <v>1647</v>
      </c>
      <c r="B1637" s="1">
        <v>0.39707175925925925</v>
      </c>
      <c r="C1637" s="1">
        <v>0.2804166666666667</v>
      </c>
      <c r="D1637" s="1">
        <v>3.5451388888888886E-2</v>
      </c>
      <c r="E1637" s="1">
        <v>8.1192129629629628E-2</v>
      </c>
      <c r="F1637">
        <v>93</v>
      </c>
      <c r="G1637">
        <v>271</v>
      </c>
      <c r="H1637">
        <v>177</v>
      </c>
      <c r="I1637">
        <v>5</v>
      </c>
      <c r="J1637">
        <v>0</v>
      </c>
      <c r="K1637">
        <v>0</v>
      </c>
      <c r="L1637">
        <v>0</v>
      </c>
      <c r="M1637">
        <v>97.25</v>
      </c>
      <c r="N1637" s="35"/>
      <c r="O1637" s="35"/>
      <c r="P1637" s="34"/>
      <c r="Q1637" s="34"/>
      <c r="R1637" s="34"/>
      <c r="S1637" s="34"/>
      <c r="T1637" s="34"/>
      <c r="U1637" s="34"/>
    </row>
    <row r="1638" spans="1:21">
      <c r="A1638" t="s">
        <v>1648</v>
      </c>
      <c r="B1638" s="10">
        <v>1.1472685185185185</v>
      </c>
      <c r="C1638" s="1">
        <v>0.59480324074074076</v>
      </c>
      <c r="D1638" s="1">
        <v>0.25431712962962966</v>
      </c>
      <c r="E1638" s="1">
        <v>0.29813657407407407</v>
      </c>
      <c r="F1638">
        <v>36</v>
      </c>
      <c r="G1638">
        <v>901</v>
      </c>
      <c r="H1638">
        <v>80</v>
      </c>
      <c r="I1638">
        <v>12</v>
      </c>
      <c r="J1638">
        <v>0</v>
      </c>
      <c r="K1638">
        <v>0</v>
      </c>
      <c r="L1638">
        <v>0</v>
      </c>
      <c r="M1638">
        <v>86.96</v>
      </c>
      <c r="N1638" s="35"/>
      <c r="O1638" s="35"/>
      <c r="P1638" s="34"/>
      <c r="Q1638" s="34"/>
      <c r="R1638" s="34"/>
      <c r="S1638" s="34"/>
      <c r="T1638" s="34"/>
      <c r="U1638" s="34"/>
    </row>
    <row r="1639" spans="1:21">
      <c r="A1639" t="s">
        <v>1649</v>
      </c>
      <c r="B1639" s="1">
        <v>0.74368055555555557</v>
      </c>
      <c r="C1639" s="1">
        <v>0.57549768518518518</v>
      </c>
      <c r="D1639" s="1">
        <v>2.5555555555555554E-2</v>
      </c>
      <c r="E1639" s="1">
        <v>0.1426273148148148</v>
      </c>
      <c r="F1639">
        <v>136</v>
      </c>
      <c r="G1639">
        <v>972</v>
      </c>
      <c r="H1639">
        <v>942</v>
      </c>
      <c r="I1639">
        <v>188</v>
      </c>
      <c r="J1639">
        <v>0</v>
      </c>
      <c r="K1639">
        <v>0</v>
      </c>
      <c r="L1639">
        <v>0</v>
      </c>
      <c r="M1639">
        <v>83.36</v>
      </c>
      <c r="N1639" s="35"/>
      <c r="O1639" s="35"/>
      <c r="P1639" s="34"/>
      <c r="Q1639" s="34"/>
      <c r="R1639" s="34"/>
      <c r="S1639" s="34"/>
      <c r="T1639" s="34"/>
      <c r="U1639" s="34"/>
    </row>
    <row r="1640" spans="1:21">
      <c r="A1640" t="s">
        <v>1650</v>
      </c>
      <c r="B1640" s="1">
        <v>0.67053240740740738</v>
      </c>
      <c r="C1640" s="1">
        <v>0.55636574074074074</v>
      </c>
      <c r="D1640" s="1">
        <v>6.0763888888888888E-2</v>
      </c>
      <c r="E1640" s="1">
        <v>5.3391203703703705E-2</v>
      </c>
      <c r="F1640">
        <v>60</v>
      </c>
      <c r="G1640">
        <v>498</v>
      </c>
      <c r="H1640">
        <v>518</v>
      </c>
      <c r="I1640">
        <v>74</v>
      </c>
      <c r="J1640">
        <v>0</v>
      </c>
      <c r="K1640">
        <v>0</v>
      </c>
      <c r="L1640">
        <v>0</v>
      </c>
      <c r="M1640">
        <v>87.5</v>
      </c>
      <c r="N1640" s="35"/>
      <c r="O1640" s="35"/>
      <c r="P1640" s="34"/>
      <c r="Q1640" s="34"/>
      <c r="R1640" s="34"/>
      <c r="S1640" s="34"/>
      <c r="T1640" s="34"/>
      <c r="U1640" s="34"/>
    </row>
    <row r="1641" spans="1:21">
      <c r="A1641" t="s">
        <v>1651</v>
      </c>
      <c r="B1641" s="1">
        <v>0.91396990740740736</v>
      </c>
      <c r="C1641" s="1">
        <v>0.6844675925925926</v>
      </c>
      <c r="D1641" s="1">
        <v>0.12239583333333333</v>
      </c>
      <c r="E1641" s="1">
        <v>0.1070949074074074</v>
      </c>
      <c r="F1641">
        <v>208</v>
      </c>
      <c r="G1641">
        <v>1740</v>
      </c>
      <c r="H1641">
        <v>1041</v>
      </c>
      <c r="I1641">
        <v>169</v>
      </c>
      <c r="J1641">
        <v>0</v>
      </c>
      <c r="K1641">
        <v>0</v>
      </c>
      <c r="L1641">
        <v>0</v>
      </c>
      <c r="M1641">
        <v>86.03</v>
      </c>
      <c r="N1641" s="35"/>
      <c r="O1641" s="35"/>
      <c r="P1641" s="34"/>
      <c r="Q1641" s="34"/>
      <c r="R1641" s="34"/>
      <c r="S1641" s="34"/>
      <c r="T1641" s="34"/>
      <c r="U1641" s="34"/>
    </row>
    <row r="1642" spans="1:21">
      <c r="A1642" t="s">
        <v>1652</v>
      </c>
      <c r="B1642" s="1">
        <v>0.50504629629629627</v>
      </c>
      <c r="C1642" s="1">
        <v>0.36798611111111112</v>
      </c>
      <c r="D1642" s="1">
        <v>1.9872685185185184E-2</v>
      </c>
      <c r="E1642" s="1">
        <v>0.11717592592592592</v>
      </c>
      <c r="F1642">
        <v>68</v>
      </c>
      <c r="G1642">
        <v>1218</v>
      </c>
      <c r="H1642">
        <v>706</v>
      </c>
      <c r="I1642">
        <v>57</v>
      </c>
      <c r="J1642">
        <v>0</v>
      </c>
      <c r="K1642">
        <v>0</v>
      </c>
      <c r="L1642">
        <v>0</v>
      </c>
      <c r="M1642">
        <v>92.53</v>
      </c>
      <c r="N1642" s="35"/>
      <c r="O1642" s="35"/>
      <c r="P1642" s="34"/>
      <c r="Q1642" s="34"/>
      <c r="R1642" s="34"/>
      <c r="S1642" s="34"/>
      <c r="T1642" s="34"/>
      <c r="U1642" s="34"/>
    </row>
    <row r="1643" spans="1:21">
      <c r="A1643" t="s">
        <v>1653</v>
      </c>
      <c r="B1643" s="10">
        <v>1.8449768518518519</v>
      </c>
      <c r="C1643" s="10">
        <v>1.1981828703703703</v>
      </c>
      <c r="D1643" s="1">
        <v>0.12606481481481482</v>
      </c>
      <c r="E1643" s="1">
        <v>0.52071759259259254</v>
      </c>
      <c r="F1643">
        <v>109</v>
      </c>
      <c r="G1643">
        <v>2114</v>
      </c>
      <c r="H1643">
        <v>223</v>
      </c>
      <c r="I1643">
        <v>69</v>
      </c>
      <c r="J1643">
        <v>0</v>
      </c>
      <c r="K1643">
        <v>0</v>
      </c>
      <c r="L1643">
        <v>0</v>
      </c>
      <c r="M1643">
        <v>76.37</v>
      </c>
      <c r="N1643" s="35"/>
      <c r="O1643" s="35"/>
      <c r="P1643" s="34"/>
      <c r="Q1643" s="34"/>
      <c r="R1643" s="34"/>
      <c r="S1643" s="34"/>
      <c r="T1643" s="34"/>
      <c r="U1643" s="34"/>
    </row>
    <row r="1644" spans="1:21">
      <c r="A1644" t="s">
        <v>1654</v>
      </c>
      <c r="B1644" s="1">
        <v>0.42650462962962959</v>
      </c>
      <c r="C1644" s="1">
        <v>0.35244212962962962</v>
      </c>
      <c r="D1644" s="1">
        <v>3.0879629629629632E-2</v>
      </c>
      <c r="E1644" s="1">
        <v>4.3182870370370365E-2</v>
      </c>
      <c r="F1644">
        <v>19</v>
      </c>
      <c r="G1644">
        <v>435</v>
      </c>
      <c r="H1644">
        <v>185</v>
      </c>
      <c r="I1644">
        <v>1</v>
      </c>
      <c r="J1644">
        <v>0</v>
      </c>
      <c r="K1644">
        <v>0</v>
      </c>
      <c r="L1644">
        <v>0</v>
      </c>
      <c r="M1644">
        <v>99.46</v>
      </c>
      <c r="N1644" s="35"/>
      <c r="O1644" s="35"/>
      <c r="P1644" s="34"/>
      <c r="Q1644" s="34"/>
      <c r="R1644" s="34"/>
      <c r="S1644" s="34"/>
      <c r="T1644" s="34"/>
      <c r="U1644" s="34"/>
    </row>
    <row r="1645" spans="1:21">
      <c r="A1645" t="s">
        <v>1655</v>
      </c>
      <c r="B1645" s="1">
        <v>0.97061342592592592</v>
      </c>
      <c r="C1645" s="1">
        <v>0.65333333333333332</v>
      </c>
      <c r="D1645" s="1">
        <v>2.7824074074074074E-2</v>
      </c>
      <c r="E1645" s="1">
        <v>0.28944444444444445</v>
      </c>
      <c r="F1645">
        <v>44</v>
      </c>
      <c r="G1645">
        <v>1095</v>
      </c>
      <c r="H1645">
        <v>154</v>
      </c>
      <c r="I1645">
        <v>26</v>
      </c>
      <c r="J1645">
        <v>0</v>
      </c>
      <c r="K1645">
        <v>0</v>
      </c>
      <c r="L1645">
        <v>0</v>
      </c>
      <c r="M1645">
        <v>85.56</v>
      </c>
      <c r="N1645" s="35"/>
      <c r="O1645" s="35"/>
      <c r="P1645" s="34"/>
      <c r="Q1645" s="34"/>
      <c r="R1645" s="34"/>
      <c r="S1645" s="34"/>
      <c r="T1645" s="34"/>
      <c r="U1645" s="34"/>
    </row>
    <row r="1646" spans="1:21">
      <c r="A1646" t="s">
        <v>1656</v>
      </c>
      <c r="B1646" s="1">
        <v>0.48563657407407407</v>
      </c>
      <c r="C1646" s="1">
        <v>0.28868055555555555</v>
      </c>
      <c r="D1646" s="1">
        <v>6.5312499999999996E-2</v>
      </c>
      <c r="E1646" s="1">
        <v>0.13163194444444445</v>
      </c>
      <c r="F1646">
        <v>40</v>
      </c>
      <c r="G1646">
        <v>681</v>
      </c>
      <c r="H1646">
        <v>261</v>
      </c>
      <c r="I1646">
        <v>10</v>
      </c>
      <c r="J1646">
        <v>0</v>
      </c>
      <c r="K1646">
        <v>0</v>
      </c>
      <c r="L1646">
        <v>0</v>
      </c>
      <c r="M1646">
        <v>96.31</v>
      </c>
      <c r="N1646" s="35"/>
      <c r="O1646" s="35"/>
      <c r="P1646" s="34"/>
      <c r="Q1646" s="34"/>
      <c r="R1646" s="34"/>
      <c r="S1646" s="34"/>
      <c r="T1646" s="34"/>
      <c r="U1646" s="34"/>
    </row>
    <row r="1647" spans="1:21">
      <c r="A1647" t="s">
        <v>1657</v>
      </c>
      <c r="B1647" s="1">
        <v>0.35018518518518515</v>
      </c>
      <c r="C1647" s="1">
        <v>0.29322916666666665</v>
      </c>
      <c r="D1647" s="1">
        <v>3.7939814814814815E-2</v>
      </c>
      <c r="E1647" s="1">
        <v>1.8993055555555558E-2</v>
      </c>
      <c r="F1647">
        <v>45</v>
      </c>
      <c r="G1647">
        <v>743</v>
      </c>
      <c r="H1647">
        <v>567</v>
      </c>
      <c r="I1647">
        <v>48</v>
      </c>
      <c r="J1647">
        <v>0</v>
      </c>
      <c r="K1647">
        <v>0</v>
      </c>
      <c r="L1647">
        <v>0</v>
      </c>
      <c r="M1647">
        <v>92.2</v>
      </c>
      <c r="N1647" s="35"/>
      <c r="O1647" s="35"/>
      <c r="P1647" s="34"/>
      <c r="Q1647" s="34"/>
      <c r="R1647" s="34"/>
      <c r="S1647" s="34"/>
      <c r="T1647" s="34"/>
      <c r="U1647" s="34"/>
    </row>
    <row r="1648" spans="1:21">
      <c r="A1648" t="s">
        <v>1658</v>
      </c>
      <c r="B1648" s="1">
        <v>0.36671296296296302</v>
      </c>
      <c r="C1648" s="1">
        <v>0.29805555555555557</v>
      </c>
      <c r="D1648" s="1">
        <v>3.6423611111111115E-2</v>
      </c>
      <c r="E1648" s="1">
        <v>3.2233796296296295E-2</v>
      </c>
      <c r="F1648">
        <v>49</v>
      </c>
      <c r="G1648">
        <v>1328</v>
      </c>
      <c r="H1648">
        <v>1387</v>
      </c>
      <c r="I1648">
        <v>0</v>
      </c>
      <c r="J1648">
        <v>35.82</v>
      </c>
      <c r="K1648">
        <v>29.98</v>
      </c>
      <c r="L1648">
        <v>0</v>
      </c>
      <c r="M1648">
        <v>100</v>
      </c>
      <c r="N1648" s="35"/>
      <c r="O1648" s="35"/>
      <c r="P1648" s="34"/>
      <c r="Q1648" s="34"/>
      <c r="R1648" s="34"/>
      <c r="S1648" s="34"/>
      <c r="T1648" s="34"/>
      <c r="U1648" s="34"/>
    </row>
    <row r="1649" spans="1:21">
      <c r="A1649" t="s">
        <v>1659</v>
      </c>
      <c r="B1649" s="1">
        <v>0.17768518518518517</v>
      </c>
      <c r="C1649" s="1">
        <v>0.16564814814814813</v>
      </c>
      <c r="D1649" s="1">
        <v>5.1041666666666666E-3</v>
      </c>
      <c r="E1649" s="1">
        <v>6.9212962962962969E-3</v>
      </c>
      <c r="F1649">
        <v>24</v>
      </c>
      <c r="G1649">
        <v>833</v>
      </c>
      <c r="H1649">
        <v>294</v>
      </c>
      <c r="I1649">
        <v>0</v>
      </c>
      <c r="J1649">
        <v>10.16</v>
      </c>
      <c r="K1649">
        <v>3.58</v>
      </c>
      <c r="L1649">
        <v>0</v>
      </c>
      <c r="M1649">
        <v>100</v>
      </c>
      <c r="N1649" s="35"/>
      <c r="O1649" s="35"/>
      <c r="P1649" s="34"/>
      <c r="Q1649" s="34"/>
      <c r="R1649" s="34"/>
      <c r="S1649" s="34"/>
      <c r="T1649" s="34"/>
      <c r="U1649" s="34"/>
    </row>
    <row r="1650" spans="1:21">
      <c r="A1650" t="s">
        <v>1660</v>
      </c>
      <c r="B1650" s="1">
        <v>0.49122685185185189</v>
      </c>
      <c r="C1650" s="1">
        <v>0.24004629629629629</v>
      </c>
      <c r="D1650" s="1">
        <v>0.12773148148148147</v>
      </c>
      <c r="E1650" s="1">
        <v>0.12343749999999999</v>
      </c>
      <c r="F1650">
        <v>17</v>
      </c>
      <c r="G1650">
        <v>291</v>
      </c>
      <c r="H1650">
        <v>142</v>
      </c>
      <c r="I1650">
        <v>4</v>
      </c>
      <c r="J1650">
        <v>0</v>
      </c>
      <c r="K1650">
        <v>0</v>
      </c>
      <c r="L1650">
        <v>0</v>
      </c>
      <c r="M1650">
        <v>97.26</v>
      </c>
      <c r="N1650" s="35"/>
      <c r="O1650" s="35"/>
      <c r="P1650" s="34"/>
      <c r="Q1650" s="34"/>
      <c r="R1650" s="34"/>
      <c r="S1650" s="34"/>
      <c r="T1650" s="34"/>
      <c r="U1650" s="34"/>
    </row>
    <row r="1651" spans="1:21">
      <c r="A1651" t="s">
        <v>1661</v>
      </c>
      <c r="B1651" s="1">
        <v>0.43251157407407409</v>
      </c>
      <c r="C1651" s="1">
        <v>0.12100694444444444</v>
      </c>
      <c r="D1651" s="1">
        <v>0.26567129629629632</v>
      </c>
      <c r="E1651" s="1">
        <v>4.5821759259259263E-2</v>
      </c>
      <c r="F1651">
        <v>13</v>
      </c>
      <c r="G1651">
        <v>1401</v>
      </c>
      <c r="H1651">
        <v>45</v>
      </c>
      <c r="I1651">
        <v>0</v>
      </c>
      <c r="J1651">
        <v>7.03</v>
      </c>
      <c r="K1651">
        <v>6.29</v>
      </c>
      <c r="L1651">
        <v>0</v>
      </c>
      <c r="M1651">
        <v>100</v>
      </c>
      <c r="N1651" s="35"/>
      <c r="O1651" s="35"/>
      <c r="P1651" s="34"/>
      <c r="Q1651" s="34"/>
      <c r="R1651" s="34"/>
      <c r="S1651" s="34"/>
      <c r="T1651" s="34"/>
      <c r="U1651" s="34"/>
    </row>
    <row r="1652" spans="1:21">
      <c r="A1652" t="s">
        <v>1662</v>
      </c>
      <c r="B1652" s="1">
        <v>0.39837962962962964</v>
      </c>
      <c r="C1652" s="1">
        <v>0.32376157407407408</v>
      </c>
      <c r="D1652" s="1">
        <v>3.3159722222222222E-2</v>
      </c>
      <c r="E1652" s="1">
        <v>4.144675925925926E-2</v>
      </c>
      <c r="F1652">
        <v>129</v>
      </c>
      <c r="G1652">
        <v>959</v>
      </c>
      <c r="H1652">
        <v>1736</v>
      </c>
      <c r="I1652">
        <v>241</v>
      </c>
      <c r="J1652">
        <v>0</v>
      </c>
      <c r="K1652">
        <v>0</v>
      </c>
      <c r="L1652">
        <v>0</v>
      </c>
      <c r="M1652">
        <v>87.81</v>
      </c>
      <c r="N1652" s="35"/>
      <c r="O1652" s="35"/>
      <c r="P1652" s="34"/>
      <c r="Q1652" s="34"/>
      <c r="R1652" s="34"/>
      <c r="S1652" s="34"/>
      <c r="T1652" s="34"/>
      <c r="U1652" s="34"/>
    </row>
    <row r="1653" spans="1:21">
      <c r="A1653" t="s">
        <v>1663</v>
      </c>
      <c r="B1653" s="1">
        <v>0.54068287037037044</v>
      </c>
      <c r="C1653" s="1">
        <v>0.32905092592592594</v>
      </c>
      <c r="D1653" s="1">
        <v>0.16339120370370372</v>
      </c>
      <c r="E1653" s="1">
        <v>4.8229166666666663E-2</v>
      </c>
      <c r="F1653">
        <v>92</v>
      </c>
      <c r="G1653">
        <v>927</v>
      </c>
      <c r="H1653">
        <v>394</v>
      </c>
      <c r="I1653">
        <v>9</v>
      </c>
      <c r="J1653">
        <v>0</v>
      </c>
      <c r="K1653">
        <v>0</v>
      </c>
      <c r="L1653">
        <v>0</v>
      </c>
      <c r="M1653">
        <v>97.77</v>
      </c>
      <c r="N1653" s="35"/>
      <c r="O1653" s="35"/>
      <c r="P1653" s="34"/>
      <c r="Q1653" s="34"/>
      <c r="R1653" s="34"/>
      <c r="S1653" s="34"/>
      <c r="T1653" s="34"/>
      <c r="U1653" s="34"/>
    </row>
    <row r="1654" spans="1:21">
      <c r="A1654" t="s">
        <v>1664</v>
      </c>
      <c r="B1654" s="1">
        <v>0.38168981481481484</v>
      </c>
      <c r="C1654" s="1">
        <v>0.33846064814814819</v>
      </c>
      <c r="D1654" s="1">
        <v>3.4780092592592592E-2</v>
      </c>
      <c r="E1654" s="1">
        <v>8.4375000000000006E-3</v>
      </c>
      <c r="F1654">
        <v>16</v>
      </c>
      <c r="G1654">
        <v>603</v>
      </c>
      <c r="H1654">
        <v>642</v>
      </c>
      <c r="I1654">
        <v>8</v>
      </c>
      <c r="J1654">
        <v>10.56</v>
      </c>
      <c r="K1654">
        <v>15.64</v>
      </c>
      <c r="L1654">
        <v>0.19</v>
      </c>
      <c r="M1654">
        <v>98.77</v>
      </c>
      <c r="N1654" s="35"/>
      <c r="O1654" s="35"/>
      <c r="P1654" s="34"/>
      <c r="Q1654" s="34"/>
      <c r="R1654" s="34"/>
      <c r="S1654" s="34"/>
      <c r="T1654" s="34"/>
      <c r="U1654" s="34"/>
    </row>
    <row r="1655" spans="1:21">
      <c r="A1655" t="s">
        <v>1665</v>
      </c>
      <c r="B1655" s="1">
        <v>0.45650462962962962</v>
      </c>
      <c r="C1655" s="1">
        <v>0.33971064814814816</v>
      </c>
      <c r="D1655" s="1">
        <v>7.3935185185185187E-2</v>
      </c>
      <c r="E1655" s="1">
        <v>4.2847222222222224E-2</v>
      </c>
      <c r="F1655">
        <v>152</v>
      </c>
      <c r="G1655">
        <v>1382</v>
      </c>
      <c r="H1655">
        <v>1320</v>
      </c>
      <c r="I1655">
        <v>189</v>
      </c>
      <c r="J1655">
        <v>0</v>
      </c>
      <c r="K1655">
        <v>0</v>
      </c>
      <c r="L1655">
        <v>0</v>
      </c>
      <c r="M1655">
        <v>87.48</v>
      </c>
      <c r="N1655" s="35"/>
      <c r="O1655" s="35"/>
      <c r="P1655" s="34"/>
      <c r="Q1655" s="34"/>
      <c r="R1655" s="34"/>
      <c r="S1655" s="34"/>
      <c r="T1655" s="34"/>
      <c r="U1655" s="34"/>
    </row>
    <row r="1656" spans="1:21">
      <c r="A1656" t="s">
        <v>1666</v>
      </c>
      <c r="B1656" s="1">
        <v>0.24680555555555558</v>
      </c>
      <c r="C1656" s="1">
        <v>0.2172685185185185</v>
      </c>
      <c r="D1656" s="1">
        <v>2.1678240740740738E-2</v>
      </c>
      <c r="E1656" s="1">
        <v>7.8472222222222224E-3</v>
      </c>
      <c r="F1656">
        <v>107</v>
      </c>
      <c r="G1656">
        <v>1515</v>
      </c>
      <c r="H1656">
        <v>1509</v>
      </c>
      <c r="I1656">
        <v>6</v>
      </c>
      <c r="J1656">
        <v>0</v>
      </c>
      <c r="K1656">
        <v>0</v>
      </c>
      <c r="L1656">
        <v>0</v>
      </c>
      <c r="M1656">
        <v>99.6</v>
      </c>
      <c r="N1656" s="35"/>
      <c r="O1656" s="35"/>
      <c r="P1656" s="34"/>
      <c r="Q1656" s="34"/>
      <c r="R1656" s="34"/>
      <c r="S1656" s="34"/>
      <c r="T1656" s="34"/>
      <c r="U1656" s="34"/>
    </row>
    <row r="1657" spans="1:21">
      <c r="A1657" t="s">
        <v>1667</v>
      </c>
      <c r="B1657" s="1">
        <v>7.211805555555556E-2</v>
      </c>
      <c r="C1657" s="1">
        <v>5.3043981481481484E-2</v>
      </c>
      <c r="D1657" s="1">
        <v>1.3414351851851851E-2</v>
      </c>
      <c r="E1657" s="1">
        <v>5.6481481481481478E-3</v>
      </c>
      <c r="F1657">
        <v>2</v>
      </c>
      <c r="G1657">
        <v>78</v>
      </c>
      <c r="H1657">
        <v>0</v>
      </c>
      <c r="I1657">
        <v>0</v>
      </c>
      <c r="J1657">
        <v>0</v>
      </c>
      <c r="K1657">
        <v>0</v>
      </c>
      <c r="L1657">
        <v>0</v>
      </c>
      <c r="N1657" s="35"/>
      <c r="O1657" s="35"/>
      <c r="P1657" s="34"/>
      <c r="Q1657" s="34"/>
      <c r="R1657" s="34"/>
      <c r="S1657" s="34"/>
      <c r="T1657" s="34"/>
      <c r="U1657" s="34"/>
    </row>
    <row r="1658" spans="1:21">
      <c r="A1658" t="s">
        <v>1668</v>
      </c>
      <c r="B1658" s="1">
        <v>0.3762962962962963</v>
      </c>
      <c r="C1658" s="1">
        <v>0.28181712962962963</v>
      </c>
      <c r="D1658" s="1">
        <v>2.8877314814814817E-2</v>
      </c>
      <c r="E1658" s="1">
        <v>6.5578703703703708E-2</v>
      </c>
      <c r="F1658">
        <v>38</v>
      </c>
      <c r="G1658">
        <v>558</v>
      </c>
      <c r="H1658">
        <v>433</v>
      </c>
      <c r="I1658">
        <v>31</v>
      </c>
      <c r="J1658">
        <v>0</v>
      </c>
      <c r="K1658">
        <v>0</v>
      </c>
      <c r="L1658">
        <v>0</v>
      </c>
      <c r="M1658">
        <v>93.32</v>
      </c>
      <c r="N1658" s="35"/>
      <c r="O1658" s="35"/>
      <c r="P1658" s="34"/>
      <c r="Q1658" s="34"/>
      <c r="R1658" s="34"/>
      <c r="S1658" s="34"/>
      <c r="T1658" s="34"/>
      <c r="U1658" s="34"/>
    </row>
    <row r="1659" spans="1:21">
      <c r="A1659" t="s">
        <v>1669</v>
      </c>
      <c r="B1659" s="1">
        <v>1.3171296296296294E-2</v>
      </c>
      <c r="C1659" s="1">
        <v>4.3749999999999995E-3</v>
      </c>
      <c r="D1659" s="1">
        <v>8.2638888888888883E-3</v>
      </c>
      <c r="E1659" s="1">
        <v>5.0925925925925921E-4</v>
      </c>
      <c r="F1659">
        <v>5</v>
      </c>
      <c r="G1659">
        <v>3</v>
      </c>
      <c r="H1659">
        <v>5</v>
      </c>
      <c r="I1659">
        <v>230</v>
      </c>
      <c r="J1659">
        <v>0</v>
      </c>
      <c r="K1659">
        <v>0</v>
      </c>
      <c r="L1659">
        <v>0</v>
      </c>
      <c r="M1659">
        <v>2.13</v>
      </c>
      <c r="N1659" s="35"/>
      <c r="O1659" s="35"/>
      <c r="P1659" s="34"/>
      <c r="Q1659" s="34"/>
      <c r="R1659" s="34"/>
      <c r="S1659" s="34"/>
      <c r="T1659" s="34"/>
      <c r="U1659" s="34"/>
    </row>
    <row r="1660" spans="1:21">
      <c r="A1660" t="s">
        <v>1670</v>
      </c>
      <c r="B1660" s="1">
        <v>0.16115740740740742</v>
      </c>
      <c r="C1660" s="1">
        <v>0.12283564814814814</v>
      </c>
      <c r="D1660" s="1">
        <v>2.5439814814814814E-2</v>
      </c>
      <c r="E1660" s="1">
        <v>1.2870370370370372E-2</v>
      </c>
      <c r="F1660">
        <v>9</v>
      </c>
      <c r="G1660">
        <v>173</v>
      </c>
      <c r="H1660">
        <v>0</v>
      </c>
      <c r="I1660">
        <v>0</v>
      </c>
      <c r="J1660">
        <v>0</v>
      </c>
      <c r="K1660">
        <v>0</v>
      </c>
      <c r="L1660">
        <v>0</v>
      </c>
      <c r="N1660" s="35"/>
      <c r="O1660" s="35"/>
      <c r="P1660" s="34"/>
      <c r="Q1660" s="34"/>
      <c r="R1660" s="34"/>
      <c r="S1660" s="34"/>
      <c r="T1660" s="34"/>
      <c r="U1660" s="34"/>
    </row>
    <row r="1661" spans="1:21">
      <c r="A1661" t="s">
        <v>1671</v>
      </c>
      <c r="B1661" s="1">
        <v>0.19425925925925927</v>
      </c>
      <c r="C1661" s="1">
        <v>0.12443287037037037</v>
      </c>
      <c r="D1661" s="1">
        <v>3.9224537037037037E-2</v>
      </c>
      <c r="E1661" s="1">
        <v>3.0590277777777775E-2</v>
      </c>
      <c r="F1661">
        <v>63</v>
      </c>
      <c r="G1661">
        <v>870</v>
      </c>
      <c r="H1661">
        <v>620</v>
      </c>
      <c r="I1661">
        <v>43</v>
      </c>
      <c r="J1661">
        <v>0</v>
      </c>
      <c r="K1661">
        <v>0</v>
      </c>
      <c r="L1661">
        <v>0</v>
      </c>
      <c r="M1661">
        <v>93.51</v>
      </c>
      <c r="N1661" s="35"/>
      <c r="O1661" s="35"/>
      <c r="P1661" s="34"/>
      <c r="Q1661" s="34"/>
      <c r="R1661" s="34"/>
      <c r="S1661" s="34"/>
      <c r="T1661" s="34"/>
      <c r="U1661" s="34"/>
    </row>
    <row r="1662" spans="1:21">
      <c r="A1662" t="s">
        <v>1672</v>
      </c>
      <c r="B1662" s="1">
        <v>0.55480324074074072</v>
      </c>
      <c r="C1662" s="1">
        <v>0.3435300925925926</v>
      </c>
      <c r="D1662" s="1">
        <v>0.18288194444444447</v>
      </c>
      <c r="E1662" s="1">
        <v>2.837962962962963E-2</v>
      </c>
      <c r="F1662">
        <v>87</v>
      </c>
      <c r="G1662">
        <v>719</v>
      </c>
      <c r="H1662">
        <v>709</v>
      </c>
      <c r="I1662">
        <v>31</v>
      </c>
      <c r="J1662">
        <v>0</v>
      </c>
      <c r="K1662">
        <v>0</v>
      </c>
      <c r="L1662">
        <v>0</v>
      </c>
      <c r="M1662">
        <v>95.81</v>
      </c>
      <c r="N1662" s="35"/>
      <c r="O1662" s="35"/>
      <c r="P1662" s="34"/>
      <c r="Q1662" s="34"/>
      <c r="R1662" s="34"/>
      <c r="S1662" s="34"/>
      <c r="T1662" s="34"/>
      <c r="U1662" s="34"/>
    </row>
    <row r="1663" spans="1:21">
      <c r="A1663" t="s">
        <v>1673</v>
      </c>
      <c r="B1663" s="1">
        <v>0.55115740740740737</v>
      </c>
      <c r="C1663" s="1">
        <v>0.29949074074074072</v>
      </c>
      <c r="D1663" s="1">
        <v>0.19771990740740741</v>
      </c>
      <c r="E1663" s="1">
        <v>5.393518518518519E-2</v>
      </c>
      <c r="F1663">
        <v>110</v>
      </c>
      <c r="G1663">
        <v>570</v>
      </c>
      <c r="H1663">
        <v>103</v>
      </c>
      <c r="I1663">
        <v>476</v>
      </c>
      <c r="J1663">
        <v>0</v>
      </c>
      <c r="K1663">
        <v>0</v>
      </c>
      <c r="L1663">
        <v>0</v>
      </c>
      <c r="M1663">
        <v>17.79</v>
      </c>
      <c r="N1663" s="35"/>
      <c r="O1663" s="35"/>
      <c r="P1663" s="34"/>
      <c r="Q1663" s="34"/>
      <c r="R1663" s="34"/>
      <c r="S1663" s="34"/>
      <c r="T1663" s="34"/>
      <c r="U1663" s="34"/>
    </row>
    <row r="1664" spans="1:21">
      <c r="A1664" t="s">
        <v>1674</v>
      </c>
      <c r="B1664" s="1">
        <v>0.3949537037037037</v>
      </c>
      <c r="C1664" s="1">
        <v>0.33023148148148146</v>
      </c>
      <c r="D1664" s="1">
        <v>6.3553240740740743E-2</v>
      </c>
      <c r="E1664" s="1">
        <v>1.1574074074074073E-3</v>
      </c>
      <c r="F1664">
        <v>19</v>
      </c>
      <c r="G1664">
        <v>1191</v>
      </c>
      <c r="H1664">
        <v>836</v>
      </c>
      <c r="I1664">
        <v>4</v>
      </c>
      <c r="J1664">
        <v>14.72</v>
      </c>
      <c r="K1664">
        <v>8.7899999999999991</v>
      </c>
      <c r="L1664">
        <v>0.11</v>
      </c>
      <c r="M1664">
        <v>99.52</v>
      </c>
      <c r="N1664" s="35"/>
      <c r="O1664" s="35"/>
      <c r="P1664" s="34"/>
      <c r="Q1664" s="34"/>
      <c r="R1664" s="34"/>
      <c r="S1664" s="34"/>
      <c r="T1664" s="34"/>
      <c r="U1664" s="34"/>
    </row>
    <row r="1665" spans="1:21">
      <c r="A1665" t="s">
        <v>1675</v>
      </c>
      <c r="B1665" s="1">
        <v>0.81040509259259252</v>
      </c>
      <c r="C1665" s="1">
        <v>0.58243055555555556</v>
      </c>
      <c r="D1665" s="1">
        <v>0.14341435185185183</v>
      </c>
      <c r="E1665" s="1">
        <v>8.4548611111111116E-2</v>
      </c>
      <c r="F1665">
        <v>82</v>
      </c>
      <c r="G1665">
        <v>1473</v>
      </c>
      <c r="H1665">
        <v>399</v>
      </c>
      <c r="I1665">
        <v>135</v>
      </c>
      <c r="J1665">
        <v>0</v>
      </c>
      <c r="K1665">
        <v>0</v>
      </c>
      <c r="L1665">
        <v>0</v>
      </c>
      <c r="M1665">
        <v>74.72</v>
      </c>
      <c r="N1665" s="35"/>
      <c r="O1665" s="35"/>
      <c r="P1665" s="34"/>
      <c r="Q1665" s="34"/>
      <c r="R1665" s="34"/>
      <c r="S1665" s="34"/>
      <c r="T1665" s="34"/>
      <c r="U1665" s="34"/>
    </row>
    <row r="1666" spans="1:21">
      <c r="A1666" t="s">
        <v>1676</v>
      </c>
      <c r="B1666" s="1">
        <v>0.36730324074074078</v>
      </c>
      <c r="C1666" s="1">
        <v>0.33557870370370368</v>
      </c>
      <c r="D1666" s="1">
        <v>4.8842592592592592E-3</v>
      </c>
      <c r="E1666" s="1">
        <v>2.6828703703703702E-2</v>
      </c>
      <c r="F1666">
        <v>102</v>
      </c>
      <c r="G1666">
        <v>1186</v>
      </c>
      <c r="H1666">
        <v>834</v>
      </c>
      <c r="I1666">
        <v>118</v>
      </c>
      <c r="J1666">
        <v>0</v>
      </c>
      <c r="K1666">
        <v>0</v>
      </c>
      <c r="L1666">
        <v>0</v>
      </c>
      <c r="M1666">
        <v>87.61</v>
      </c>
      <c r="N1666" s="35"/>
      <c r="O1666" s="35"/>
      <c r="P1666" s="34"/>
      <c r="Q1666" s="34"/>
      <c r="R1666" s="34"/>
      <c r="S1666" s="34"/>
      <c r="T1666" s="34"/>
      <c r="U1666" s="34"/>
    </row>
    <row r="1667" spans="1:21">
      <c r="A1667" t="s">
        <v>1677</v>
      </c>
      <c r="B1667" s="1">
        <v>0.5030324074074074</v>
      </c>
      <c r="C1667" s="1">
        <v>0.29570601851851852</v>
      </c>
      <c r="D1667" s="1">
        <v>8.6041666666666669E-2</v>
      </c>
      <c r="E1667" s="1">
        <v>0.12127314814814816</v>
      </c>
      <c r="F1667">
        <v>30</v>
      </c>
      <c r="G1667">
        <v>576</v>
      </c>
      <c r="H1667">
        <v>282</v>
      </c>
      <c r="I1667">
        <v>16</v>
      </c>
      <c r="J1667">
        <v>0</v>
      </c>
      <c r="K1667">
        <v>0</v>
      </c>
      <c r="L1667">
        <v>0</v>
      </c>
      <c r="M1667">
        <v>94.63</v>
      </c>
      <c r="N1667" s="35"/>
      <c r="O1667" s="35"/>
      <c r="P1667" s="34"/>
      <c r="Q1667" s="34"/>
      <c r="R1667" s="34"/>
      <c r="S1667" s="34"/>
      <c r="T1667" s="34"/>
      <c r="U1667" s="34"/>
    </row>
    <row r="1668" spans="1:21">
      <c r="A1668" t="s">
        <v>1678</v>
      </c>
      <c r="B1668" s="1">
        <v>0.71042824074074085</v>
      </c>
      <c r="C1668" s="1">
        <v>0.49597222222222226</v>
      </c>
      <c r="D1668" s="1">
        <v>0.1124074074074074</v>
      </c>
      <c r="E1668" s="1">
        <v>0.10202546296296296</v>
      </c>
      <c r="F1668">
        <v>96</v>
      </c>
      <c r="G1668">
        <v>1739</v>
      </c>
      <c r="H1668">
        <v>382</v>
      </c>
      <c r="I1668">
        <v>46</v>
      </c>
      <c r="J1668">
        <v>0</v>
      </c>
      <c r="K1668">
        <v>0</v>
      </c>
      <c r="L1668">
        <v>0</v>
      </c>
      <c r="M1668">
        <v>89.25</v>
      </c>
      <c r="N1668" s="35"/>
      <c r="O1668" s="35"/>
      <c r="P1668" s="34"/>
      <c r="Q1668" s="34"/>
      <c r="R1668" s="34"/>
      <c r="S1668" s="34"/>
      <c r="T1668" s="34"/>
      <c r="U1668" s="34"/>
    </row>
    <row r="1669" spans="1:21">
      <c r="A1669" t="s">
        <v>1679</v>
      </c>
      <c r="B1669" s="1">
        <v>0.90197916666666667</v>
      </c>
      <c r="C1669" s="1">
        <v>0.53600694444444441</v>
      </c>
      <c r="D1669" s="1">
        <v>0.22214120370370372</v>
      </c>
      <c r="E1669" s="1">
        <v>0.14380787037037038</v>
      </c>
      <c r="F1669">
        <v>64</v>
      </c>
      <c r="G1669">
        <v>931</v>
      </c>
      <c r="H1669">
        <v>230</v>
      </c>
      <c r="I1669">
        <v>22</v>
      </c>
      <c r="J1669">
        <v>0</v>
      </c>
      <c r="K1669">
        <v>0</v>
      </c>
      <c r="L1669">
        <v>0</v>
      </c>
      <c r="M1669">
        <v>91.27</v>
      </c>
      <c r="N1669" s="35"/>
      <c r="O1669" s="35"/>
      <c r="P1669" s="34"/>
      <c r="Q1669" s="34"/>
      <c r="R1669" s="34"/>
      <c r="S1669" s="34"/>
      <c r="T1669" s="34"/>
      <c r="U1669" s="34"/>
    </row>
    <row r="1670" spans="1:21">
      <c r="A1670" t="s">
        <v>1680</v>
      </c>
      <c r="B1670" s="1">
        <v>0.4525925925925926</v>
      </c>
      <c r="C1670" s="1">
        <v>0.31605324074074076</v>
      </c>
      <c r="D1670" s="1">
        <v>0.11188657407407408</v>
      </c>
      <c r="E1670" s="1">
        <v>2.4652777777777777E-2</v>
      </c>
      <c r="F1670">
        <v>54</v>
      </c>
      <c r="G1670">
        <v>885</v>
      </c>
      <c r="H1670">
        <v>845</v>
      </c>
      <c r="I1670">
        <v>77</v>
      </c>
      <c r="J1670">
        <v>0</v>
      </c>
      <c r="K1670">
        <v>0</v>
      </c>
      <c r="L1670">
        <v>0</v>
      </c>
      <c r="M1670">
        <v>91.65</v>
      </c>
      <c r="N1670" s="35"/>
      <c r="O1670" s="35"/>
      <c r="P1670" s="34"/>
      <c r="Q1670" s="34"/>
      <c r="R1670" s="34"/>
      <c r="S1670" s="34"/>
      <c r="T1670" s="34"/>
      <c r="U1670" s="34"/>
    </row>
    <row r="1671" spans="1:21">
      <c r="A1671" t="s">
        <v>1681</v>
      </c>
      <c r="B1671" s="1">
        <v>0.43203703703703705</v>
      </c>
      <c r="C1671" s="1">
        <v>0.34749999999999998</v>
      </c>
      <c r="D1671" s="1">
        <v>3.9212962962962963E-2</v>
      </c>
      <c r="E1671" s="1">
        <v>4.5300925925925932E-2</v>
      </c>
      <c r="F1671">
        <v>72</v>
      </c>
      <c r="G1671">
        <v>1549</v>
      </c>
      <c r="H1671">
        <v>905</v>
      </c>
      <c r="I1671">
        <v>23</v>
      </c>
      <c r="J1671">
        <v>0</v>
      </c>
      <c r="K1671">
        <v>0</v>
      </c>
      <c r="L1671">
        <v>0</v>
      </c>
      <c r="M1671">
        <v>97.52</v>
      </c>
      <c r="N1671" s="35"/>
      <c r="O1671" s="35"/>
      <c r="P1671" s="34"/>
      <c r="Q1671" s="34"/>
      <c r="R1671" s="34"/>
      <c r="S1671" s="34"/>
      <c r="T1671" s="34"/>
      <c r="U1671" s="34"/>
    </row>
    <row r="1672" spans="1:21">
      <c r="A1672" t="s">
        <v>1682</v>
      </c>
      <c r="B1672" s="1">
        <v>0.1469560185185185</v>
      </c>
      <c r="C1672" s="1">
        <v>0.12563657407407408</v>
      </c>
      <c r="D1672" s="1">
        <v>2.3148148148148147E-5</v>
      </c>
      <c r="E1672" s="1">
        <v>2.1284722222222222E-2</v>
      </c>
      <c r="F1672">
        <v>11</v>
      </c>
      <c r="G1672">
        <v>189</v>
      </c>
      <c r="H1672">
        <v>0</v>
      </c>
      <c r="I1672">
        <v>0</v>
      </c>
      <c r="J1672">
        <v>0</v>
      </c>
      <c r="K1672">
        <v>0</v>
      </c>
      <c r="L1672">
        <v>0</v>
      </c>
      <c r="N1672" s="35"/>
      <c r="O1672" s="35"/>
      <c r="P1672" s="34"/>
      <c r="Q1672" s="34"/>
      <c r="R1672" s="34"/>
      <c r="S1672" s="34"/>
      <c r="T1672" s="34"/>
      <c r="U1672" s="34"/>
    </row>
    <row r="1673" spans="1:21">
      <c r="A1673" t="s">
        <v>1683</v>
      </c>
      <c r="B1673" s="1">
        <v>0.53891203703703705</v>
      </c>
      <c r="C1673" s="1">
        <v>0.33491898148148147</v>
      </c>
      <c r="D1673" s="1">
        <v>0.11527777777777777</v>
      </c>
      <c r="E1673" s="1">
        <v>8.8703703703703715E-2</v>
      </c>
      <c r="F1673">
        <v>114</v>
      </c>
      <c r="G1673">
        <v>348</v>
      </c>
      <c r="H1673">
        <v>145</v>
      </c>
      <c r="I1673">
        <v>4</v>
      </c>
      <c r="J1673">
        <v>0</v>
      </c>
      <c r="K1673">
        <v>0</v>
      </c>
      <c r="L1673">
        <v>0</v>
      </c>
      <c r="M1673">
        <v>97.32</v>
      </c>
      <c r="N1673" s="35"/>
      <c r="O1673" s="35"/>
      <c r="P1673" s="34"/>
      <c r="Q1673" s="34"/>
      <c r="R1673" s="34"/>
      <c r="S1673" s="34"/>
      <c r="T1673" s="34"/>
      <c r="U1673" s="34"/>
    </row>
    <row r="1674" spans="1:21">
      <c r="A1674" t="s">
        <v>1684</v>
      </c>
      <c r="B1674" s="1">
        <v>0.37968750000000001</v>
      </c>
      <c r="C1674" s="1">
        <v>0.28091435185185182</v>
      </c>
      <c r="D1674" s="1">
        <v>2.9282407407407406E-2</v>
      </c>
      <c r="E1674" s="1">
        <v>6.9479166666666661E-2</v>
      </c>
      <c r="F1674">
        <v>21</v>
      </c>
      <c r="G1674">
        <v>1103</v>
      </c>
      <c r="H1674">
        <v>72</v>
      </c>
      <c r="I1674">
        <v>24</v>
      </c>
      <c r="J1674">
        <v>0</v>
      </c>
      <c r="K1674">
        <v>0</v>
      </c>
      <c r="L1674">
        <v>0</v>
      </c>
      <c r="M1674">
        <v>75</v>
      </c>
      <c r="N1674" s="35"/>
      <c r="O1674" s="35"/>
      <c r="P1674" s="34"/>
      <c r="Q1674" s="34"/>
      <c r="R1674" s="34"/>
      <c r="S1674" s="34"/>
      <c r="T1674" s="34"/>
      <c r="U1674" s="34"/>
    </row>
    <row r="1675" spans="1:21">
      <c r="A1675" t="s">
        <v>1685</v>
      </c>
      <c r="B1675" s="1">
        <v>9.4907407407407408E-4</v>
      </c>
      <c r="C1675" s="1">
        <v>9.1435185185185185E-4</v>
      </c>
      <c r="D1675" s="1">
        <v>2.3148148148148147E-5</v>
      </c>
      <c r="E1675" s="1">
        <v>0</v>
      </c>
      <c r="F1675">
        <v>2</v>
      </c>
      <c r="G1675">
        <v>2</v>
      </c>
      <c r="H1675">
        <v>32</v>
      </c>
      <c r="I1675">
        <v>2</v>
      </c>
      <c r="J1675">
        <v>0</v>
      </c>
      <c r="K1675">
        <v>0</v>
      </c>
      <c r="L1675">
        <v>0</v>
      </c>
      <c r="M1675">
        <v>94.12</v>
      </c>
      <c r="N1675" s="35"/>
      <c r="O1675" s="35"/>
      <c r="P1675" s="34"/>
      <c r="Q1675" s="34"/>
      <c r="R1675" s="34"/>
      <c r="S1675" s="34"/>
      <c r="T1675" s="34"/>
      <c r="U1675" s="34"/>
    </row>
    <row r="1676" spans="1:21">
      <c r="A1676" t="s">
        <v>1686</v>
      </c>
      <c r="B1676" s="1">
        <v>0.40329861111111115</v>
      </c>
      <c r="C1676" s="1">
        <v>0.30464120370370368</v>
      </c>
      <c r="D1676" s="1">
        <v>6.1249999999999999E-2</v>
      </c>
      <c r="E1676" s="1">
        <v>3.7384259259259263E-2</v>
      </c>
      <c r="F1676">
        <v>455</v>
      </c>
      <c r="G1676">
        <v>515</v>
      </c>
      <c r="H1676">
        <v>186</v>
      </c>
      <c r="I1676">
        <v>2</v>
      </c>
      <c r="J1676">
        <v>0</v>
      </c>
      <c r="K1676">
        <v>0</v>
      </c>
      <c r="L1676">
        <v>0</v>
      </c>
      <c r="M1676">
        <v>98.94</v>
      </c>
      <c r="N1676" s="35"/>
      <c r="O1676" s="35"/>
      <c r="P1676" s="34"/>
      <c r="Q1676" s="34"/>
      <c r="R1676" s="34"/>
      <c r="S1676" s="34"/>
      <c r="T1676" s="34"/>
      <c r="U1676" s="34"/>
    </row>
    <row r="1677" spans="1:21">
      <c r="A1677" t="s">
        <v>1687</v>
      </c>
      <c r="B1677" s="1">
        <v>0.24589120370370368</v>
      </c>
      <c r="C1677" s="1">
        <v>0.22091435185185185</v>
      </c>
      <c r="D1677" s="1">
        <v>2.0983796296296296E-2</v>
      </c>
      <c r="E1677" s="1">
        <v>3.9814814814814817E-3</v>
      </c>
      <c r="F1677">
        <v>12</v>
      </c>
      <c r="G1677">
        <v>742</v>
      </c>
      <c r="H1677">
        <v>85</v>
      </c>
      <c r="I1677">
        <v>3</v>
      </c>
      <c r="J1677">
        <v>7.46</v>
      </c>
      <c r="K1677">
        <v>2.77</v>
      </c>
      <c r="L1677">
        <v>0.01</v>
      </c>
      <c r="M1677">
        <v>96.59</v>
      </c>
      <c r="N1677" s="35"/>
      <c r="O1677" s="35"/>
      <c r="P1677" s="34"/>
      <c r="Q1677" s="34"/>
      <c r="R1677" s="34"/>
      <c r="S1677" s="34"/>
      <c r="T1677" s="34"/>
      <c r="U1677" s="34"/>
    </row>
    <row r="1678" spans="1:21">
      <c r="A1678" t="s">
        <v>1688</v>
      </c>
      <c r="B1678" s="1">
        <v>0.35182870370370373</v>
      </c>
      <c r="C1678" s="1">
        <v>0.24400462962962963</v>
      </c>
      <c r="D1678" s="1">
        <v>8.2187500000000011E-2</v>
      </c>
      <c r="E1678" s="1">
        <v>2.5636574074074072E-2</v>
      </c>
      <c r="F1678">
        <v>18</v>
      </c>
      <c r="G1678">
        <v>332</v>
      </c>
      <c r="H1678">
        <v>136</v>
      </c>
      <c r="I1678">
        <v>13</v>
      </c>
      <c r="J1678">
        <v>0</v>
      </c>
      <c r="K1678">
        <v>0</v>
      </c>
      <c r="L1678">
        <v>0</v>
      </c>
      <c r="M1678">
        <v>91.28</v>
      </c>
      <c r="N1678" s="35"/>
      <c r="O1678" s="35"/>
      <c r="P1678" s="34"/>
      <c r="Q1678" s="34"/>
      <c r="R1678" s="34"/>
      <c r="S1678" s="34"/>
      <c r="T1678" s="34"/>
      <c r="U1678" s="34"/>
    </row>
    <row r="1679" spans="1:21">
      <c r="A1679" t="s">
        <v>1689</v>
      </c>
      <c r="B1679" s="1">
        <v>0.47302083333333328</v>
      </c>
      <c r="C1679" s="1">
        <v>0.32266203703703705</v>
      </c>
      <c r="D1679" s="1">
        <v>9.644675925925926E-2</v>
      </c>
      <c r="E1679" s="1">
        <v>5.3900462962962963E-2</v>
      </c>
      <c r="F1679">
        <v>37</v>
      </c>
      <c r="G1679">
        <v>1577</v>
      </c>
      <c r="H1679">
        <v>185</v>
      </c>
      <c r="I1679">
        <v>3</v>
      </c>
      <c r="J1679">
        <v>24.59</v>
      </c>
      <c r="K1679">
        <v>12.63</v>
      </c>
      <c r="L1679">
        <v>0.04</v>
      </c>
      <c r="M1679">
        <v>98.4</v>
      </c>
      <c r="N1679" s="35"/>
      <c r="O1679" s="35"/>
      <c r="P1679" s="34"/>
      <c r="Q1679" s="34"/>
      <c r="R1679" s="34"/>
      <c r="S1679" s="34"/>
      <c r="T1679" s="34"/>
      <c r="U1679" s="34"/>
    </row>
    <row r="1680" spans="1:21">
      <c r="A1680" t="s">
        <v>1690</v>
      </c>
      <c r="B1680" s="1">
        <v>0.66748842592592583</v>
      </c>
      <c r="C1680" s="1">
        <v>0.50892361111111117</v>
      </c>
      <c r="D1680" s="1">
        <v>0.10334490740740741</v>
      </c>
      <c r="E1680" s="1">
        <v>5.5208333333333331E-2</v>
      </c>
      <c r="F1680">
        <v>37</v>
      </c>
      <c r="G1680">
        <v>891</v>
      </c>
      <c r="H1680">
        <v>157</v>
      </c>
      <c r="I1680">
        <v>23</v>
      </c>
      <c r="J1680">
        <v>0</v>
      </c>
      <c r="K1680">
        <v>0</v>
      </c>
      <c r="L1680">
        <v>0</v>
      </c>
      <c r="M1680">
        <v>87.22</v>
      </c>
      <c r="N1680" s="35"/>
      <c r="O1680" s="35"/>
      <c r="P1680" s="34"/>
      <c r="Q1680" s="34"/>
      <c r="R1680" s="34"/>
      <c r="S1680" s="34"/>
      <c r="T1680" s="34"/>
      <c r="U1680" s="34"/>
    </row>
    <row r="1681" spans="1:21">
      <c r="A1681" t="s">
        <v>1691</v>
      </c>
      <c r="B1681" s="1">
        <v>0.16666666666666666</v>
      </c>
      <c r="C1681" s="1">
        <v>8.9849537037037033E-2</v>
      </c>
      <c r="D1681" s="1">
        <v>3.3877314814814811E-2</v>
      </c>
      <c r="E1681" s="1">
        <v>4.2928240740740746E-2</v>
      </c>
      <c r="F1681">
        <v>46</v>
      </c>
      <c r="G1681">
        <v>330</v>
      </c>
      <c r="H1681">
        <v>198</v>
      </c>
      <c r="I1681">
        <v>85</v>
      </c>
      <c r="J1681">
        <v>0</v>
      </c>
      <c r="K1681">
        <v>0</v>
      </c>
      <c r="L1681">
        <v>0</v>
      </c>
      <c r="M1681">
        <v>69.959999999999994</v>
      </c>
      <c r="N1681" s="35"/>
      <c r="O1681" s="35"/>
      <c r="P1681" s="34"/>
      <c r="Q1681" s="34"/>
      <c r="R1681" s="34"/>
      <c r="S1681" s="34"/>
      <c r="T1681" s="34"/>
      <c r="U1681" s="34"/>
    </row>
    <row r="1682" spans="1:21">
      <c r="A1682" t="s">
        <v>1692</v>
      </c>
      <c r="B1682" s="1">
        <v>5.208333333333333E-3</v>
      </c>
      <c r="C1682" s="1">
        <v>5.208333333333333E-3</v>
      </c>
      <c r="D1682" s="1">
        <v>0</v>
      </c>
      <c r="E1682" s="1">
        <v>0</v>
      </c>
      <c r="F1682">
        <v>2</v>
      </c>
      <c r="G1682">
        <v>9</v>
      </c>
      <c r="H1682">
        <v>119</v>
      </c>
      <c r="I1682">
        <v>18</v>
      </c>
      <c r="J1682">
        <v>1.05</v>
      </c>
      <c r="K1682">
        <v>5.09</v>
      </c>
      <c r="L1682">
        <v>1.53</v>
      </c>
      <c r="M1682">
        <v>86.86</v>
      </c>
      <c r="N1682" s="35"/>
      <c r="O1682" s="35"/>
      <c r="P1682" s="34"/>
      <c r="Q1682" s="34"/>
      <c r="R1682" s="34"/>
      <c r="S1682" s="34"/>
      <c r="T1682" s="34"/>
      <c r="U1682" s="34"/>
    </row>
    <row r="1683" spans="1:21">
      <c r="A1683" t="s">
        <v>1693</v>
      </c>
      <c r="B1683" s="1">
        <v>0.42957175925925922</v>
      </c>
      <c r="C1683" s="1">
        <v>0.33665509259259258</v>
      </c>
      <c r="D1683" s="1">
        <v>1.741898148148148E-2</v>
      </c>
      <c r="E1683" s="1">
        <v>7.5486111111111115E-2</v>
      </c>
      <c r="F1683">
        <v>54</v>
      </c>
      <c r="G1683">
        <v>876</v>
      </c>
      <c r="H1683">
        <v>157</v>
      </c>
      <c r="I1683">
        <v>15</v>
      </c>
      <c r="J1683">
        <v>0</v>
      </c>
      <c r="K1683">
        <v>0</v>
      </c>
      <c r="L1683">
        <v>0</v>
      </c>
      <c r="M1683">
        <v>91.28</v>
      </c>
      <c r="N1683" s="35"/>
      <c r="O1683" s="35"/>
      <c r="P1683" s="34"/>
      <c r="Q1683" s="34"/>
      <c r="R1683" s="34"/>
      <c r="S1683" s="34"/>
      <c r="T1683" s="34"/>
      <c r="U1683" s="34"/>
    </row>
    <row r="1684" spans="1:21">
      <c r="A1684" t="s">
        <v>1694</v>
      </c>
      <c r="B1684" s="1">
        <v>0.24574074074074073</v>
      </c>
      <c r="C1684" s="1">
        <v>0.15399305555555556</v>
      </c>
      <c r="D1684" s="1">
        <v>4.2453703703703709E-2</v>
      </c>
      <c r="E1684" s="1">
        <v>4.927083333333334E-2</v>
      </c>
      <c r="F1684">
        <v>38</v>
      </c>
      <c r="G1684">
        <v>492</v>
      </c>
      <c r="H1684">
        <v>240</v>
      </c>
      <c r="I1684">
        <v>88</v>
      </c>
      <c r="J1684">
        <v>0</v>
      </c>
      <c r="K1684">
        <v>0</v>
      </c>
      <c r="L1684">
        <v>0</v>
      </c>
      <c r="M1684">
        <v>73.17</v>
      </c>
      <c r="N1684" s="35"/>
      <c r="O1684" s="35"/>
      <c r="P1684" s="34"/>
      <c r="Q1684" s="34"/>
      <c r="R1684" s="34"/>
      <c r="S1684" s="34"/>
      <c r="T1684" s="34"/>
      <c r="U1684" s="34"/>
    </row>
    <row r="1685" spans="1:21">
      <c r="A1685" t="s">
        <v>1695</v>
      </c>
      <c r="B1685" s="1">
        <v>0.27871527777777777</v>
      </c>
      <c r="C1685" s="1">
        <v>0.19858796296296297</v>
      </c>
      <c r="D1685" s="1">
        <v>6.6087962962962959E-2</v>
      </c>
      <c r="E1685" s="1">
        <v>1.4027777777777778E-2</v>
      </c>
      <c r="F1685">
        <v>41</v>
      </c>
      <c r="G1685">
        <v>167</v>
      </c>
      <c r="H1685">
        <v>0</v>
      </c>
      <c r="I1685">
        <v>0</v>
      </c>
      <c r="J1685">
        <v>0</v>
      </c>
      <c r="K1685">
        <v>0</v>
      </c>
      <c r="L1685">
        <v>0</v>
      </c>
      <c r="N1685" s="35"/>
      <c r="O1685" s="35"/>
      <c r="P1685" s="34"/>
      <c r="Q1685" s="34"/>
      <c r="R1685" s="34"/>
      <c r="S1685" s="34"/>
      <c r="T1685" s="34"/>
      <c r="U1685" s="34"/>
    </row>
    <row r="1686" spans="1:21">
      <c r="A1686" t="s">
        <v>1696</v>
      </c>
      <c r="B1686" s="1">
        <v>0.49372685185185183</v>
      </c>
      <c r="C1686" s="1">
        <v>0.4621527777777778</v>
      </c>
      <c r="D1686" s="1">
        <v>2.2141203703703705E-2</v>
      </c>
      <c r="E1686" s="1">
        <v>9.432870370370371E-3</v>
      </c>
      <c r="F1686">
        <v>18</v>
      </c>
      <c r="G1686">
        <v>1167</v>
      </c>
      <c r="H1686">
        <v>1144</v>
      </c>
      <c r="I1686">
        <v>6</v>
      </c>
      <c r="J1686">
        <v>12.08</v>
      </c>
      <c r="K1686">
        <v>6.7</v>
      </c>
      <c r="L1686">
        <v>0.16</v>
      </c>
      <c r="M1686">
        <v>99.48</v>
      </c>
      <c r="N1686" s="35"/>
      <c r="O1686" s="35"/>
      <c r="P1686" s="34"/>
      <c r="Q1686" s="34"/>
      <c r="R1686" s="34"/>
      <c r="S1686" s="34"/>
      <c r="T1686" s="34"/>
      <c r="U1686" s="34"/>
    </row>
    <row r="1687" spans="1:21">
      <c r="A1687" t="s">
        <v>1697</v>
      </c>
      <c r="B1687" s="1">
        <v>0.2774652777777778</v>
      </c>
      <c r="C1687" s="1">
        <v>0.20944444444444443</v>
      </c>
      <c r="D1687" s="1">
        <v>3.2037037037037037E-2</v>
      </c>
      <c r="E1687" s="1">
        <v>3.5972222222222218E-2</v>
      </c>
      <c r="F1687">
        <v>12</v>
      </c>
      <c r="G1687">
        <v>752</v>
      </c>
      <c r="H1687">
        <v>880</v>
      </c>
      <c r="I1687">
        <v>1</v>
      </c>
      <c r="J1687">
        <v>6.71</v>
      </c>
      <c r="K1687">
        <v>7.48</v>
      </c>
      <c r="L1687">
        <v>0.01</v>
      </c>
      <c r="M1687">
        <v>99.89</v>
      </c>
      <c r="N1687" s="35"/>
      <c r="O1687" s="35"/>
      <c r="P1687" s="34"/>
      <c r="Q1687" s="34"/>
      <c r="R1687" s="34"/>
      <c r="S1687" s="34"/>
      <c r="T1687" s="34"/>
      <c r="U1687" s="34"/>
    </row>
    <row r="1688" spans="1:21">
      <c r="A1688" t="s">
        <v>1698</v>
      </c>
      <c r="B1688" s="1">
        <v>0.48740740740740746</v>
      </c>
      <c r="C1688" s="1">
        <v>0.41431712962962958</v>
      </c>
      <c r="D1688" s="1">
        <v>4.313657407407407E-2</v>
      </c>
      <c r="E1688" s="1">
        <v>2.9930555555555557E-2</v>
      </c>
      <c r="F1688">
        <v>45</v>
      </c>
      <c r="G1688">
        <v>730</v>
      </c>
      <c r="H1688">
        <v>398</v>
      </c>
      <c r="I1688">
        <v>41</v>
      </c>
      <c r="J1688">
        <v>0</v>
      </c>
      <c r="K1688">
        <v>0</v>
      </c>
      <c r="L1688">
        <v>0</v>
      </c>
      <c r="M1688">
        <v>90.66</v>
      </c>
      <c r="N1688" s="35"/>
      <c r="O1688" s="35"/>
      <c r="P1688" s="34"/>
      <c r="Q1688" s="34"/>
      <c r="R1688" s="34"/>
      <c r="S1688" s="34"/>
      <c r="T1688" s="34"/>
      <c r="U1688" s="34"/>
    </row>
    <row r="1689" spans="1:21">
      <c r="A1689" t="s">
        <v>1699</v>
      </c>
      <c r="B1689" s="1">
        <v>0.22465277777777778</v>
      </c>
      <c r="C1689" s="1">
        <v>0.20047453703703702</v>
      </c>
      <c r="D1689" s="1">
        <v>2.0277777777777777E-2</v>
      </c>
      <c r="E1689" s="1">
        <v>3.8888888888888883E-3</v>
      </c>
      <c r="F1689">
        <v>11</v>
      </c>
      <c r="G1689">
        <v>312</v>
      </c>
      <c r="H1689">
        <v>109</v>
      </c>
      <c r="I1689">
        <v>1</v>
      </c>
      <c r="J1689">
        <v>4.01</v>
      </c>
      <c r="K1689">
        <v>1.27</v>
      </c>
      <c r="L1689">
        <v>0.04</v>
      </c>
      <c r="M1689">
        <v>99.09</v>
      </c>
      <c r="N1689" s="35"/>
      <c r="O1689" s="35"/>
      <c r="P1689" s="34"/>
      <c r="Q1689" s="34"/>
      <c r="R1689" s="34"/>
      <c r="S1689" s="34"/>
      <c r="T1689" s="34"/>
      <c r="U1689" s="34"/>
    </row>
    <row r="1690" spans="1:21">
      <c r="A1690" t="s">
        <v>1700</v>
      </c>
      <c r="B1690" s="1">
        <v>0.61518518518518517</v>
      </c>
      <c r="C1690" s="1">
        <v>0.46120370370370373</v>
      </c>
      <c r="D1690" s="1">
        <v>9.6076388888888878E-2</v>
      </c>
      <c r="E1690" s="1">
        <v>5.7893518518518518E-2</v>
      </c>
      <c r="F1690">
        <v>47</v>
      </c>
      <c r="G1690">
        <v>805</v>
      </c>
      <c r="H1690">
        <v>272</v>
      </c>
      <c r="I1690">
        <v>10</v>
      </c>
      <c r="J1690">
        <v>0</v>
      </c>
      <c r="K1690">
        <v>0</v>
      </c>
      <c r="L1690">
        <v>0</v>
      </c>
      <c r="M1690">
        <v>96.45</v>
      </c>
      <c r="N1690" s="35"/>
      <c r="O1690" s="35"/>
      <c r="P1690" s="34"/>
      <c r="Q1690" s="34"/>
      <c r="R1690" s="34"/>
      <c r="S1690" s="34"/>
      <c r="T1690" s="34"/>
      <c r="U1690" s="34"/>
    </row>
    <row r="1691" spans="1:21">
      <c r="A1691" t="s">
        <v>1701</v>
      </c>
      <c r="B1691" s="1">
        <v>0.7481944444444445</v>
      </c>
      <c r="C1691" s="1">
        <v>0.36487268518518517</v>
      </c>
      <c r="D1691" s="1">
        <v>0.28459490740740739</v>
      </c>
      <c r="E1691" s="1">
        <v>9.8703703703703696E-2</v>
      </c>
      <c r="F1691">
        <v>29</v>
      </c>
      <c r="G1691">
        <v>842</v>
      </c>
      <c r="H1691">
        <v>114</v>
      </c>
      <c r="I1691">
        <v>3</v>
      </c>
      <c r="J1691">
        <v>0</v>
      </c>
      <c r="K1691">
        <v>0</v>
      </c>
      <c r="L1691">
        <v>0</v>
      </c>
      <c r="M1691">
        <v>97.44</v>
      </c>
      <c r="N1691" s="35"/>
      <c r="O1691" s="35"/>
      <c r="P1691" s="34"/>
      <c r="Q1691" s="34"/>
      <c r="R1691" s="34"/>
      <c r="S1691" s="34"/>
      <c r="T1691" s="34"/>
      <c r="U1691" s="34"/>
    </row>
    <row r="1692" spans="1:21">
      <c r="A1692" t="s">
        <v>1702</v>
      </c>
      <c r="B1692" s="1">
        <v>0.12076388888888889</v>
      </c>
      <c r="C1692" s="1">
        <v>0.10900462962962963</v>
      </c>
      <c r="D1692" s="1">
        <v>1.1759259259259259E-2</v>
      </c>
      <c r="E1692" s="1">
        <v>0</v>
      </c>
      <c r="F1692">
        <v>36</v>
      </c>
      <c r="G1692">
        <v>663</v>
      </c>
      <c r="H1692">
        <v>84</v>
      </c>
      <c r="I1692">
        <v>10</v>
      </c>
      <c r="J1692">
        <v>32.14</v>
      </c>
      <c r="K1692">
        <v>10.73</v>
      </c>
      <c r="L1692">
        <v>0.32</v>
      </c>
      <c r="M1692">
        <v>89.36</v>
      </c>
      <c r="N1692" s="35"/>
      <c r="O1692" s="35"/>
      <c r="P1692" s="34"/>
      <c r="Q1692" s="34"/>
      <c r="R1692" s="34"/>
      <c r="S1692" s="34"/>
      <c r="T1692" s="34"/>
      <c r="U1692" s="34"/>
    </row>
    <row r="1693" spans="1:21">
      <c r="A1693" t="s">
        <v>1703</v>
      </c>
      <c r="B1693" s="1">
        <v>0.44336805555555553</v>
      </c>
      <c r="C1693" s="1">
        <v>0.17761574074074074</v>
      </c>
      <c r="D1693" s="1">
        <v>0.15685185185185185</v>
      </c>
      <c r="E1693" s="1">
        <v>0.10888888888888888</v>
      </c>
      <c r="F1693">
        <v>135</v>
      </c>
      <c r="G1693">
        <v>958</v>
      </c>
      <c r="H1693">
        <v>1458</v>
      </c>
      <c r="I1693">
        <v>219</v>
      </c>
      <c r="J1693">
        <v>0</v>
      </c>
      <c r="K1693">
        <v>0</v>
      </c>
      <c r="L1693">
        <v>0</v>
      </c>
      <c r="M1693">
        <v>86.94</v>
      </c>
      <c r="N1693" s="35"/>
      <c r="O1693" s="35"/>
      <c r="P1693" s="34"/>
      <c r="Q1693" s="34"/>
      <c r="R1693" s="34"/>
      <c r="S1693" s="34"/>
      <c r="T1693" s="34"/>
      <c r="U1693" s="34"/>
    </row>
    <row r="1694" spans="1:21">
      <c r="A1694" t="s">
        <v>1704</v>
      </c>
      <c r="B1694" s="1">
        <v>0.32692129629629629</v>
      </c>
      <c r="C1694" s="1">
        <v>0.20899305555555556</v>
      </c>
      <c r="D1694" s="1">
        <v>2.2858796296296294E-2</v>
      </c>
      <c r="E1694" s="1">
        <v>9.5057870370370376E-2</v>
      </c>
      <c r="F1694">
        <v>104</v>
      </c>
      <c r="G1694">
        <v>481</v>
      </c>
      <c r="H1694">
        <v>209</v>
      </c>
      <c r="I1694">
        <v>54</v>
      </c>
      <c r="J1694">
        <v>0</v>
      </c>
      <c r="K1694">
        <v>0</v>
      </c>
      <c r="L1694">
        <v>0</v>
      </c>
      <c r="M1694">
        <v>79.47</v>
      </c>
      <c r="N1694" s="35"/>
      <c r="O1694" s="35"/>
      <c r="P1694" s="34"/>
      <c r="Q1694" s="34"/>
      <c r="R1694" s="34"/>
      <c r="S1694" s="34"/>
      <c r="T1694" s="34"/>
      <c r="U1694" s="34"/>
    </row>
    <row r="1695" spans="1:21">
      <c r="A1695" t="s">
        <v>1705</v>
      </c>
      <c r="B1695" s="1">
        <v>0.71439814814814817</v>
      </c>
      <c r="C1695" s="1">
        <v>0.43247685185185186</v>
      </c>
      <c r="D1695" s="1">
        <v>8.3680555555555557E-3</v>
      </c>
      <c r="E1695" s="1">
        <v>0.27354166666666663</v>
      </c>
      <c r="F1695">
        <v>61</v>
      </c>
      <c r="G1695">
        <v>831</v>
      </c>
      <c r="H1695">
        <v>115</v>
      </c>
      <c r="I1695">
        <v>28</v>
      </c>
      <c r="J1695">
        <v>0</v>
      </c>
      <c r="K1695">
        <v>0</v>
      </c>
      <c r="L1695">
        <v>0</v>
      </c>
      <c r="M1695">
        <v>80.42</v>
      </c>
      <c r="N1695" s="35"/>
      <c r="O1695" s="35"/>
      <c r="P1695" s="34"/>
      <c r="Q1695" s="34"/>
      <c r="R1695" s="34"/>
      <c r="S1695" s="34"/>
      <c r="T1695" s="34"/>
      <c r="U1695" s="34"/>
    </row>
    <row r="1696" spans="1:21">
      <c r="A1696" t="s">
        <v>1706</v>
      </c>
      <c r="B1696" s="1">
        <v>0.76435185185185184</v>
      </c>
      <c r="C1696" s="1">
        <v>0.45890046296296294</v>
      </c>
      <c r="D1696" s="1">
        <v>4.5497685185185183E-2</v>
      </c>
      <c r="E1696" s="1">
        <v>0.25994212962962965</v>
      </c>
      <c r="F1696">
        <v>25</v>
      </c>
      <c r="G1696">
        <v>558</v>
      </c>
      <c r="H1696">
        <v>94</v>
      </c>
      <c r="I1696">
        <v>7</v>
      </c>
      <c r="J1696">
        <v>0</v>
      </c>
      <c r="K1696">
        <v>0</v>
      </c>
      <c r="L1696">
        <v>0</v>
      </c>
      <c r="M1696">
        <v>93.07</v>
      </c>
      <c r="N1696" s="35"/>
      <c r="O1696" s="35"/>
      <c r="P1696" s="34"/>
      <c r="Q1696" s="34"/>
      <c r="R1696" s="34"/>
      <c r="S1696" s="34"/>
      <c r="T1696" s="34"/>
      <c r="U1696" s="34"/>
    </row>
    <row r="1697" spans="1:21">
      <c r="A1697" t="s">
        <v>1707</v>
      </c>
      <c r="B1697" s="1">
        <v>0.27143518518518522</v>
      </c>
      <c r="C1697" s="1">
        <v>0.25115740740740738</v>
      </c>
      <c r="D1697" s="1">
        <v>1.2604166666666666E-2</v>
      </c>
      <c r="E1697" s="1">
        <v>7.6504629629629631E-3</v>
      </c>
      <c r="F1697">
        <v>65</v>
      </c>
      <c r="G1697">
        <v>574</v>
      </c>
      <c r="H1697">
        <v>602</v>
      </c>
      <c r="I1697">
        <v>91</v>
      </c>
      <c r="J1697">
        <v>0</v>
      </c>
      <c r="K1697">
        <v>0</v>
      </c>
      <c r="L1697">
        <v>0</v>
      </c>
      <c r="M1697">
        <v>86.87</v>
      </c>
      <c r="N1697" s="35"/>
      <c r="O1697" s="35"/>
      <c r="P1697" s="34"/>
      <c r="Q1697" s="34"/>
      <c r="R1697" s="34"/>
      <c r="S1697" s="34"/>
      <c r="T1697" s="34"/>
      <c r="U1697" s="34"/>
    </row>
    <row r="1698" spans="1:21">
      <c r="A1698" t="s">
        <v>1708</v>
      </c>
      <c r="B1698" s="1">
        <v>0.47400462962962964</v>
      </c>
      <c r="C1698" s="1">
        <v>0.32788194444444446</v>
      </c>
      <c r="D1698" s="1">
        <v>1.6898148148148148E-2</v>
      </c>
      <c r="E1698" s="1">
        <v>0.12921296296296295</v>
      </c>
      <c r="F1698">
        <v>68</v>
      </c>
      <c r="G1698">
        <v>2989</v>
      </c>
      <c r="H1698">
        <v>917</v>
      </c>
      <c r="I1698">
        <v>147</v>
      </c>
      <c r="J1698">
        <v>50.63</v>
      </c>
      <c r="K1698">
        <v>21.81</v>
      </c>
      <c r="L1698">
        <v>0.95</v>
      </c>
      <c r="M1698">
        <v>86.18</v>
      </c>
      <c r="N1698" s="35"/>
      <c r="O1698" s="35"/>
      <c r="P1698" s="34"/>
      <c r="Q1698" s="34"/>
      <c r="R1698" s="34"/>
      <c r="S1698" s="34"/>
      <c r="T1698" s="34"/>
      <c r="U1698" s="34"/>
    </row>
    <row r="1699" spans="1:21">
      <c r="A1699" t="s">
        <v>1709</v>
      </c>
      <c r="B1699" s="1">
        <v>0</v>
      </c>
      <c r="C1699" s="1">
        <v>0</v>
      </c>
      <c r="D1699" s="1">
        <v>0</v>
      </c>
      <c r="E1699" s="1">
        <v>0</v>
      </c>
      <c r="F1699">
        <v>0</v>
      </c>
      <c r="G1699">
        <v>0</v>
      </c>
      <c r="H1699">
        <v>63</v>
      </c>
      <c r="I1699">
        <v>2</v>
      </c>
      <c r="J1699">
        <v>0</v>
      </c>
      <c r="K1699">
        <v>0</v>
      </c>
      <c r="L1699">
        <v>0</v>
      </c>
      <c r="M1699">
        <v>96.92</v>
      </c>
      <c r="N1699" s="35"/>
      <c r="O1699" s="35"/>
      <c r="P1699" s="34"/>
      <c r="Q1699" s="34"/>
      <c r="R1699" s="34"/>
      <c r="S1699" s="34"/>
      <c r="T1699" s="34"/>
      <c r="U1699" s="34"/>
    </row>
    <row r="1700" spans="1:21">
      <c r="A1700" t="s">
        <v>1710</v>
      </c>
      <c r="B1700" s="1">
        <v>0.40254629629629629</v>
      </c>
      <c r="C1700" s="1">
        <v>0.35592592592592592</v>
      </c>
      <c r="D1700" s="1">
        <v>2.3750000000000004E-2</v>
      </c>
      <c r="E1700" s="1">
        <v>2.2858796296296294E-2</v>
      </c>
      <c r="F1700">
        <v>98</v>
      </c>
      <c r="G1700">
        <v>302</v>
      </c>
      <c r="H1700">
        <v>217</v>
      </c>
      <c r="I1700">
        <v>2</v>
      </c>
      <c r="J1700">
        <v>0</v>
      </c>
      <c r="K1700">
        <v>0</v>
      </c>
      <c r="L1700">
        <v>0</v>
      </c>
      <c r="M1700">
        <v>99.09</v>
      </c>
      <c r="N1700" s="35"/>
      <c r="O1700" s="35"/>
      <c r="P1700" s="34"/>
      <c r="Q1700" s="34"/>
      <c r="R1700" s="34"/>
      <c r="S1700" s="34"/>
      <c r="T1700" s="34"/>
      <c r="U1700" s="34"/>
    </row>
    <row r="1701" spans="1:21">
      <c r="A1701" t="s">
        <v>1711</v>
      </c>
      <c r="B1701" s="1">
        <v>0.28704861111111107</v>
      </c>
      <c r="C1701" s="1">
        <v>0.18211805555555557</v>
      </c>
      <c r="D1701" s="1">
        <v>5.5462962962962964E-2</v>
      </c>
      <c r="E1701" s="1">
        <v>4.9456018518518517E-2</v>
      </c>
      <c r="F1701">
        <v>213</v>
      </c>
      <c r="G1701">
        <v>1567</v>
      </c>
      <c r="H1701">
        <v>1513</v>
      </c>
      <c r="I1701">
        <v>181</v>
      </c>
      <c r="J1701">
        <v>0</v>
      </c>
      <c r="K1701">
        <v>0</v>
      </c>
      <c r="L1701">
        <v>0</v>
      </c>
      <c r="M1701">
        <v>89.32</v>
      </c>
      <c r="N1701" s="35"/>
      <c r="O1701" s="35"/>
      <c r="P1701" s="34"/>
      <c r="Q1701" s="34"/>
      <c r="R1701" s="34"/>
      <c r="S1701" s="34"/>
      <c r="T1701" s="34"/>
      <c r="U1701" s="34"/>
    </row>
    <row r="1702" spans="1:21">
      <c r="A1702" t="s">
        <v>1712</v>
      </c>
      <c r="B1702" s="1">
        <v>3.3506944444444443E-2</v>
      </c>
      <c r="C1702" s="1">
        <v>1.7847222222222223E-2</v>
      </c>
      <c r="D1702" s="1">
        <v>1.5150462962962963E-2</v>
      </c>
      <c r="E1702" s="1">
        <v>4.9768518518518521E-4</v>
      </c>
      <c r="F1702">
        <v>2</v>
      </c>
      <c r="G1702">
        <v>20</v>
      </c>
      <c r="H1702">
        <v>71</v>
      </c>
      <c r="I1702">
        <v>2</v>
      </c>
      <c r="J1702">
        <v>0</v>
      </c>
      <c r="K1702">
        <v>0</v>
      </c>
      <c r="L1702">
        <v>0</v>
      </c>
      <c r="M1702">
        <v>97.26</v>
      </c>
      <c r="N1702" s="35"/>
      <c r="O1702" s="35"/>
      <c r="P1702" s="34"/>
      <c r="Q1702" s="34"/>
      <c r="R1702" s="34"/>
      <c r="S1702" s="34"/>
      <c r="T1702" s="34"/>
      <c r="U1702" s="34"/>
    </row>
    <row r="1703" spans="1:21">
      <c r="A1703" t="s">
        <v>1713</v>
      </c>
      <c r="B1703" s="1">
        <v>4.010416666666667E-2</v>
      </c>
      <c r="C1703" s="1">
        <v>2.5891203703703704E-2</v>
      </c>
      <c r="D1703" s="1">
        <v>1.3506944444444445E-2</v>
      </c>
      <c r="E1703" s="1">
        <v>6.8287037037037025E-4</v>
      </c>
      <c r="F1703">
        <v>7</v>
      </c>
      <c r="G1703">
        <v>219</v>
      </c>
      <c r="H1703">
        <v>109</v>
      </c>
      <c r="I1703">
        <v>10</v>
      </c>
      <c r="J1703">
        <v>4.05</v>
      </c>
      <c r="K1703">
        <v>17.98</v>
      </c>
      <c r="L1703">
        <v>0.42</v>
      </c>
      <c r="M1703">
        <v>91.6</v>
      </c>
      <c r="N1703" s="35"/>
      <c r="O1703" s="35"/>
      <c r="P1703" s="34"/>
      <c r="Q1703" s="34"/>
      <c r="R1703" s="34"/>
      <c r="S1703" s="34"/>
      <c r="T1703" s="34"/>
      <c r="U1703" s="34"/>
    </row>
    <row r="1704" spans="1:21">
      <c r="A1704" t="s">
        <v>1714</v>
      </c>
      <c r="B1704" s="1">
        <v>0.30944444444444447</v>
      </c>
      <c r="C1704" s="1">
        <v>0.27474537037037039</v>
      </c>
      <c r="D1704" s="1">
        <v>3.2893518518518523E-2</v>
      </c>
      <c r="E1704" s="1">
        <v>1.8055555555555557E-3</v>
      </c>
      <c r="F1704">
        <v>52</v>
      </c>
      <c r="G1704">
        <v>243</v>
      </c>
      <c r="H1704">
        <v>0</v>
      </c>
      <c r="I1704">
        <v>0</v>
      </c>
      <c r="J1704">
        <v>0</v>
      </c>
      <c r="K1704">
        <v>0</v>
      </c>
      <c r="L1704">
        <v>0</v>
      </c>
      <c r="N1704" s="35"/>
      <c r="O1704" s="35"/>
      <c r="P1704" s="34"/>
      <c r="Q1704" s="34"/>
      <c r="R1704" s="34"/>
      <c r="S1704" s="34"/>
      <c r="T1704" s="34"/>
      <c r="U1704" s="34"/>
    </row>
    <row r="1705" spans="1:21">
      <c r="A1705" t="s">
        <v>1715</v>
      </c>
      <c r="B1705" s="1">
        <v>0.27282407407407411</v>
      </c>
      <c r="C1705" s="1">
        <v>0.20821759259259257</v>
      </c>
      <c r="D1705" s="1">
        <v>4.1469907407407407E-2</v>
      </c>
      <c r="E1705" s="1">
        <v>2.3124999999999996E-2</v>
      </c>
      <c r="F1705">
        <v>48</v>
      </c>
      <c r="G1705">
        <v>451</v>
      </c>
      <c r="H1705">
        <v>418</v>
      </c>
      <c r="I1705">
        <v>47</v>
      </c>
      <c r="J1705">
        <v>0</v>
      </c>
      <c r="K1705">
        <v>0</v>
      </c>
      <c r="L1705">
        <v>0</v>
      </c>
      <c r="M1705">
        <v>89.89</v>
      </c>
      <c r="N1705" s="35"/>
      <c r="O1705" s="35"/>
      <c r="P1705" s="34"/>
      <c r="Q1705" s="34"/>
      <c r="R1705" s="34"/>
      <c r="S1705" s="34"/>
      <c r="T1705" s="34"/>
      <c r="U1705" s="34"/>
    </row>
    <row r="1706" spans="1:21">
      <c r="A1706" t="s">
        <v>1716</v>
      </c>
      <c r="B1706" s="1">
        <v>0.64400462962962968</v>
      </c>
      <c r="C1706" s="1">
        <v>0.40728009259259257</v>
      </c>
      <c r="D1706" s="1">
        <v>1.4849537037037036E-2</v>
      </c>
      <c r="E1706" s="1">
        <v>0.22186342592592592</v>
      </c>
      <c r="F1706">
        <v>139</v>
      </c>
      <c r="G1706">
        <v>455</v>
      </c>
      <c r="H1706">
        <v>238</v>
      </c>
      <c r="I1706">
        <v>17</v>
      </c>
      <c r="J1706">
        <v>0</v>
      </c>
      <c r="K1706">
        <v>0</v>
      </c>
      <c r="L1706">
        <v>0</v>
      </c>
      <c r="M1706">
        <v>93.33</v>
      </c>
      <c r="N1706" s="35"/>
      <c r="O1706" s="35"/>
      <c r="P1706" s="34"/>
      <c r="Q1706" s="34"/>
      <c r="R1706" s="34"/>
      <c r="S1706" s="34"/>
      <c r="T1706" s="34"/>
      <c r="U1706" s="34"/>
    </row>
    <row r="1707" spans="1:21">
      <c r="A1707" t="s">
        <v>1717</v>
      </c>
      <c r="B1707" s="1">
        <v>0.26554398148148145</v>
      </c>
      <c r="C1707" s="1">
        <v>0.21049768518518519</v>
      </c>
      <c r="D1707" s="1">
        <v>8.7499999999999991E-3</v>
      </c>
      <c r="E1707" s="1">
        <v>4.628472222222222E-2</v>
      </c>
      <c r="F1707">
        <v>27</v>
      </c>
      <c r="G1707">
        <v>471</v>
      </c>
      <c r="H1707">
        <v>460</v>
      </c>
      <c r="I1707">
        <v>18</v>
      </c>
      <c r="J1707">
        <v>0</v>
      </c>
      <c r="K1707">
        <v>0</v>
      </c>
      <c r="L1707">
        <v>0</v>
      </c>
      <c r="M1707">
        <v>96.23</v>
      </c>
      <c r="N1707" s="35"/>
      <c r="O1707" s="35"/>
      <c r="P1707" s="34"/>
      <c r="Q1707" s="34"/>
      <c r="R1707" s="34"/>
      <c r="S1707" s="34"/>
      <c r="T1707" s="34"/>
      <c r="U1707" s="34"/>
    </row>
    <row r="1708" spans="1:21">
      <c r="A1708" t="s">
        <v>1718</v>
      </c>
      <c r="B1708" s="1">
        <v>0.65296296296296297</v>
      </c>
      <c r="C1708" s="1">
        <v>0.48910879629629633</v>
      </c>
      <c r="D1708" s="1">
        <v>8.516203703703705E-2</v>
      </c>
      <c r="E1708" s="1">
        <v>7.8680555555555545E-2</v>
      </c>
      <c r="F1708">
        <v>57</v>
      </c>
      <c r="G1708">
        <v>1058</v>
      </c>
      <c r="H1708">
        <v>203</v>
      </c>
      <c r="I1708">
        <v>0</v>
      </c>
      <c r="J1708">
        <v>38.299999999999997</v>
      </c>
      <c r="K1708">
        <v>4.5599999999999996</v>
      </c>
      <c r="L1708">
        <v>0</v>
      </c>
      <c r="M1708">
        <v>100</v>
      </c>
      <c r="N1708" s="35"/>
      <c r="O1708" s="35"/>
      <c r="P1708" s="34"/>
      <c r="Q1708" s="34"/>
      <c r="R1708" s="34"/>
      <c r="S1708" s="34"/>
      <c r="T1708" s="34"/>
      <c r="U1708" s="34"/>
    </row>
    <row r="1709" spans="1:21">
      <c r="A1709" t="s">
        <v>1719</v>
      </c>
      <c r="B1709" s="1">
        <v>0.24407407407407408</v>
      </c>
      <c r="C1709" s="1">
        <v>0.18354166666666669</v>
      </c>
      <c r="D1709" s="1">
        <v>7.789351851851852E-3</v>
      </c>
      <c r="E1709" s="1">
        <v>5.2731481481481483E-2</v>
      </c>
      <c r="F1709">
        <v>78</v>
      </c>
      <c r="G1709">
        <v>257</v>
      </c>
      <c r="H1709">
        <v>0</v>
      </c>
      <c r="I1709">
        <v>0</v>
      </c>
      <c r="J1709">
        <v>0</v>
      </c>
      <c r="K1709">
        <v>0</v>
      </c>
      <c r="L1709">
        <v>0</v>
      </c>
      <c r="N1709" s="35"/>
      <c r="O1709" s="35"/>
      <c r="P1709" s="34"/>
      <c r="Q1709" s="34"/>
      <c r="R1709" s="34"/>
      <c r="S1709" s="34"/>
      <c r="T1709" s="34"/>
      <c r="U1709" s="34"/>
    </row>
    <row r="1710" spans="1:21">
      <c r="A1710" t="s">
        <v>1720</v>
      </c>
      <c r="B1710" s="1">
        <v>0.36218750000000005</v>
      </c>
      <c r="C1710" s="1">
        <v>0.21253472222222222</v>
      </c>
      <c r="D1710" s="1">
        <v>0.10618055555555556</v>
      </c>
      <c r="E1710" s="1">
        <v>4.3472222222222225E-2</v>
      </c>
      <c r="F1710">
        <v>19</v>
      </c>
      <c r="G1710">
        <v>324</v>
      </c>
      <c r="H1710">
        <v>96</v>
      </c>
      <c r="I1710">
        <v>6</v>
      </c>
      <c r="J1710">
        <v>0</v>
      </c>
      <c r="K1710">
        <v>0</v>
      </c>
      <c r="L1710">
        <v>0</v>
      </c>
      <c r="M1710">
        <v>94.12</v>
      </c>
      <c r="N1710" s="35"/>
      <c r="O1710" s="35"/>
      <c r="P1710" s="34"/>
      <c r="Q1710" s="34"/>
      <c r="R1710" s="34"/>
      <c r="S1710" s="34"/>
      <c r="T1710" s="34"/>
      <c r="U1710" s="34"/>
    </row>
    <row r="1711" spans="1:21">
      <c r="A1711" t="s">
        <v>1721</v>
      </c>
      <c r="B1711" s="1">
        <v>0.25409722222222225</v>
      </c>
      <c r="C1711" s="1">
        <v>0.13475694444444444</v>
      </c>
      <c r="D1711" s="1">
        <v>3.6307870370370372E-2</v>
      </c>
      <c r="E1711" s="1">
        <v>8.3020833333333335E-2</v>
      </c>
      <c r="F1711">
        <v>13</v>
      </c>
      <c r="G1711">
        <v>596</v>
      </c>
      <c r="H1711">
        <v>317</v>
      </c>
      <c r="I1711">
        <v>6</v>
      </c>
      <c r="J1711">
        <v>7.08</v>
      </c>
      <c r="K1711">
        <v>10.8</v>
      </c>
      <c r="L1711">
        <v>0.43</v>
      </c>
      <c r="M1711">
        <v>98.14</v>
      </c>
      <c r="N1711" s="35"/>
      <c r="O1711" s="35"/>
      <c r="P1711" s="34"/>
      <c r="Q1711" s="34"/>
      <c r="R1711" s="34"/>
      <c r="S1711" s="34"/>
      <c r="T1711" s="34"/>
      <c r="U1711" s="34"/>
    </row>
    <row r="1712" spans="1:21">
      <c r="A1712" t="s">
        <v>1722</v>
      </c>
      <c r="B1712" s="1">
        <v>0.4011805555555556</v>
      </c>
      <c r="C1712" s="1">
        <v>0.37571759259259258</v>
      </c>
      <c r="D1712" s="1">
        <v>1.5682870370370371E-2</v>
      </c>
      <c r="E1712" s="1">
        <v>9.7685185185185184E-3</v>
      </c>
      <c r="F1712">
        <v>29</v>
      </c>
      <c r="G1712">
        <v>889</v>
      </c>
      <c r="H1712">
        <v>721</v>
      </c>
      <c r="I1712">
        <v>1</v>
      </c>
      <c r="J1712">
        <v>9.7200000000000006</v>
      </c>
      <c r="K1712">
        <v>7.95</v>
      </c>
      <c r="L1712">
        <v>0</v>
      </c>
      <c r="M1712">
        <v>99.86</v>
      </c>
      <c r="N1712" s="35"/>
      <c r="O1712" s="35"/>
      <c r="P1712" s="34"/>
      <c r="Q1712" s="34"/>
      <c r="R1712" s="34"/>
      <c r="S1712" s="34"/>
      <c r="T1712" s="34"/>
      <c r="U1712" s="34"/>
    </row>
    <row r="1713" spans="1:21">
      <c r="A1713" t="s">
        <v>1723</v>
      </c>
      <c r="B1713" s="1">
        <v>0.49120370370370375</v>
      </c>
      <c r="C1713" s="1">
        <v>0.39141203703703703</v>
      </c>
      <c r="D1713" s="1">
        <v>6.9606481481481478E-2</v>
      </c>
      <c r="E1713" s="1">
        <v>3.0173611111111113E-2</v>
      </c>
      <c r="F1713">
        <v>35</v>
      </c>
      <c r="G1713">
        <v>721</v>
      </c>
      <c r="H1713">
        <v>196</v>
      </c>
      <c r="I1713">
        <v>14</v>
      </c>
      <c r="J1713">
        <v>0</v>
      </c>
      <c r="K1713">
        <v>0</v>
      </c>
      <c r="L1713">
        <v>0</v>
      </c>
      <c r="M1713">
        <v>93.33</v>
      </c>
      <c r="N1713" s="35"/>
      <c r="O1713" s="35"/>
      <c r="P1713" s="34"/>
      <c r="Q1713" s="34"/>
      <c r="R1713" s="34"/>
      <c r="S1713" s="34"/>
      <c r="T1713" s="34"/>
      <c r="U1713" s="34"/>
    </row>
    <row r="1714" spans="1:21">
      <c r="A1714" t="s">
        <v>1724</v>
      </c>
      <c r="B1714" s="1">
        <v>0.18362268518518518</v>
      </c>
      <c r="C1714" s="1">
        <v>0.10686342592592592</v>
      </c>
      <c r="D1714" s="1">
        <v>3.3819444444444451E-2</v>
      </c>
      <c r="E1714" s="1">
        <v>4.2928240740740746E-2</v>
      </c>
      <c r="F1714">
        <v>17</v>
      </c>
      <c r="G1714">
        <v>70</v>
      </c>
      <c r="H1714">
        <v>0</v>
      </c>
      <c r="I1714">
        <v>0</v>
      </c>
      <c r="J1714">
        <v>0</v>
      </c>
      <c r="K1714">
        <v>0</v>
      </c>
      <c r="L1714">
        <v>0</v>
      </c>
      <c r="N1714" s="35"/>
      <c r="O1714" s="35"/>
      <c r="P1714" s="34"/>
      <c r="Q1714" s="34"/>
      <c r="R1714" s="34"/>
      <c r="S1714" s="34"/>
      <c r="T1714" s="34"/>
      <c r="U1714" s="34"/>
    </row>
    <row r="1715" spans="1:21">
      <c r="A1715" t="s">
        <v>1725</v>
      </c>
      <c r="B1715" s="1">
        <v>0.390625</v>
      </c>
      <c r="C1715" s="1">
        <v>0.2348611111111111</v>
      </c>
      <c r="D1715" s="1">
        <v>2.2881944444444444E-2</v>
      </c>
      <c r="E1715" s="1">
        <v>0.13285879629629629</v>
      </c>
      <c r="F1715">
        <v>21</v>
      </c>
      <c r="G1715">
        <v>1465</v>
      </c>
      <c r="H1715">
        <v>867</v>
      </c>
      <c r="I1715">
        <v>1</v>
      </c>
      <c r="J1715">
        <v>15.43</v>
      </c>
      <c r="K1715">
        <v>8.59</v>
      </c>
      <c r="L1715">
        <v>0.01</v>
      </c>
      <c r="M1715">
        <v>99.88</v>
      </c>
      <c r="N1715" s="35"/>
      <c r="O1715" s="35"/>
      <c r="P1715" s="34"/>
      <c r="Q1715" s="34"/>
      <c r="R1715" s="34"/>
      <c r="S1715" s="34"/>
      <c r="T1715" s="34"/>
      <c r="U1715" s="34"/>
    </row>
    <row r="1716" spans="1:21">
      <c r="A1716" t="s">
        <v>1726</v>
      </c>
      <c r="B1716" s="1">
        <v>0.3770486111111111</v>
      </c>
      <c r="C1716" s="1">
        <v>0.23530092592592591</v>
      </c>
      <c r="D1716" s="1">
        <v>6.8923611111111116E-2</v>
      </c>
      <c r="E1716" s="1">
        <v>7.2824074074074083E-2</v>
      </c>
      <c r="F1716">
        <v>33</v>
      </c>
      <c r="G1716">
        <v>545</v>
      </c>
      <c r="H1716">
        <v>475</v>
      </c>
      <c r="I1716">
        <v>21</v>
      </c>
      <c r="J1716">
        <v>0</v>
      </c>
      <c r="K1716">
        <v>0</v>
      </c>
      <c r="L1716">
        <v>0</v>
      </c>
      <c r="M1716">
        <v>95.77</v>
      </c>
      <c r="N1716" s="35"/>
      <c r="O1716" s="35"/>
      <c r="P1716" s="34"/>
      <c r="Q1716" s="34"/>
      <c r="R1716" s="34"/>
      <c r="S1716" s="34"/>
      <c r="T1716" s="34"/>
      <c r="U1716" s="34"/>
    </row>
    <row r="1717" spans="1:21">
      <c r="A1717" t="s">
        <v>1727</v>
      </c>
      <c r="B1717" s="1">
        <v>0.44843749999999999</v>
      </c>
      <c r="C1717" s="1">
        <v>0.23111111111111113</v>
      </c>
      <c r="D1717" s="1">
        <v>0.1260300925925926</v>
      </c>
      <c r="E1717" s="1">
        <v>9.1284722222222225E-2</v>
      </c>
      <c r="F1717">
        <v>20</v>
      </c>
      <c r="G1717">
        <v>541</v>
      </c>
      <c r="H1717">
        <v>0</v>
      </c>
      <c r="I1717">
        <v>0</v>
      </c>
      <c r="J1717">
        <v>0</v>
      </c>
      <c r="K1717">
        <v>0</v>
      </c>
      <c r="L1717">
        <v>0</v>
      </c>
      <c r="N1717" s="35"/>
      <c r="O1717" s="35"/>
      <c r="P1717" s="34"/>
      <c r="Q1717" s="34"/>
      <c r="R1717" s="34"/>
      <c r="S1717" s="34"/>
      <c r="T1717" s="34"/>
      <c r="U1717" s="34"/>
    </row>
    <row r="1718" spans="1:21">
      <c r="A1718" t="s">
        <v>1728</v>
      </c>
      <c r="B1718" s="1">
        <v>0.31306712962962963</v>
      </c>
      <c r="C1718" s="1">
        <v>0.27980324074074076</v>
      </c>
      <c r="D1718" s="1">
        <v>2.9189814814814811E-2</v>
      </c>
      <c r="E1718" s="1">
        <v>4.0509259259259257E-3</v>
      </c>
      <c r="F1718">
        <v>22</v>
      </c>
      <c r="G1718">
        <v>878</v>
      </c>
      <c r="H1718">
        <v>947</v>
      </c>
      <c r="I1718">
        <v>0</v>
      </c>
      <c r="J1718">
        <v>17.61</v>
      </c>
      <c r="K1718">
        <v>17.899999999999999</v>
      </c>
      <c r="L1718">
        <v>0</v>
      </c>
      <c r="M1718">
        <v>100</v>
      </c>
      <c r="N1718" s="35"/>
      <c r="O1718" s="35"/>
      <c r="P1718" s="34"/>
      <c r="Q1718" s="34"/>
      <c r="R1718" s="34"/>
      <c r="S1718" s="34"/>
      <c r="T1718" s="34"/>
      <c r="U1718" s="34"/>
    </row>
    <row r="1719" spans="1:21">
      <c r="A1719" t="s">
        <v>1729</v>
      </c>
      <c r="B1719" s="1">
        <v>0.29668981481481482</v>
      </c>
      <c r="C1719" s="1">
        <v>0.19930555555555554</v>
      </c>
      <c r="D1719" s="1">
        <v>3.8414351851851852E-2</v>
      </c>
      <c r="E1719" s="1">
        <v>5.8958333333333335E-2</v>
      </c>
      <c r="F1719">
        <v>18</v>
      </c>
      <c r="G1719">
        <v>423</v>
      </c>
      <c r="H1719">
        <v>0</v>
      </c>
      <c r="I1719">
        <v>0</v>
      </c>
      <c r="J1719">
        <v>0</v>
      </c>
      <c r="K1719">
        <v>0</v>
      </c>
      <c r="L1719">
        <v>0</v>
      </c>
      <c r="N1719" s="35"/>
      <c r="O1719" s="35"/>
      <c r="P1719" s="34"/>
      <c r="Q1719" s="34"/>
      <c r="R1719" s="34"/>
      <c r="S1719" s="34"/>
      <c r="T1719" s="34"/>
      <c r="U1719" s="34"/>
    </row>
    <row r="1720" spans="1:21">
      <c r="A1720" t="s">
        <v>1730</v>
      </c>
      <c r="B1720" s="1">
        <v>0.21784722222222222</v>
      </c>
      <c r="C1720" s="1">
        <v>0.1955324074074074</v>
      </c>
      <c r="D1720" s="1">
        <v>2.8240740740740739E-3</v>
      </c>
      <c r="E1720" s="1">
        <v>1.9479166666666669E-2</v>
      </c>
      <c r="F1720">
        <v>60</v>
      </c>
      <c r="G1720">
        <v>604</v>
      </c>
      <c r="H1720">
        <v>675</v>
      </c>
      <c r="I1720">
        <v>33</v>
      </c>
      <c r="J1720">
        <v>0</v>
      </c>
      <c r="K1720">
        <v>0</v>
      </c>
      <c r="L1720">
        <v>0</v>
      </c>
      <c r="M1720">
        <v>95.34</v>
      </c>
      <c r="N1720" s="35"/>
      <c r="O1720" s="35"/>
      <c r="P1720" s="34"/>
      <c r="Q1720" s="34"/>
      <c r="R1720" s="34"/>
      <c r="S1720" s="34"/>
      <c r="T1720" s="34"/>
      <c r="U1720" s="34"/>
    </row>
    <row r="1721" spans="1:21">
      <c r="A1721" t="s">
        <v>1731</v>
      </c>
      <c r="B1721" s="1">
        <v>0.47824074074074074</v>
      </c>
      <c r="C1721" s="1">
        <v>0.31997685185185182</v>
      </c>
      <c r="D1721" s="1">
        <v>4.9039351851851855E-2</v>
      </c>
      <c r="E1721" s="1">
        <v>0.10921296296296296</v>
      </c>
      <c r="F1721">
        <v>41</v>
      </c>
      <c r="G1721">
        <v>584</v>
      </c>
      <c r="H1721">
        <v>329</v>
      </c>
      <c r="I1721">
        <v>66</v>
      </c>
      <c r="J1721">
        <v>0</v>
      </c>
      <c r="K1721">
        <v>0</v>
      </c>
      <c r="L1721">
        <v>0</v>
      </c>
      <c r="M1721">
        <v>83.29</v>
      </c>
      <c r="N1721" s="35"/>
      <c r="O1721" s="35"/>
      <c r="P1721" s="34"/>
      <c r="Q1721" s="34"/>
      <c r="R1721" s="34"/>
      <c r="S1721" s="34"/>
      <c r="T1721" s="34"/>
      <c r="U1721" s="34"/>
    </row>
    <row r="1722" spans="1:21">
      <c r="A1722" t="s">
        <v>1732</v>
      </c>
      <c r="B1722" s="1">
        <v>0.41533564814814811</v>
      </c>
      <c r="C1722" s="1">
        <v>0.32207175925925924</v>
      </c>
      <c r="D1722" s="1">
        <v>8.1782407407407401E-2</v>
      </c>
      <c r="E1722" s="1">
        <v>1.1481481481481483E-2</v>
      </c>
      <c r="F1722">
        <v>37</v>
      </c>
      <c r="G1722">
        <v>644</v>
      </c>
      <c r="H1722">
        <v>0</v>
      </c>
      <c r="I1722">
        <v>0</v>
      </c>
      <c r="J1722">
        <v>0</v>
      </c>
      <c r="K1722">
        <v>0</v>
      </c>
      <c r="L1722">
        <v>0</v>
      </c>
      <c r="N1722" s="35"/>
      <c r="O1722" s="35"/>
      <c r="P1722" s="34"/>
      <c r="Q1722" s="34"/>
      <c r="R1722" s="34"/>
      <c r="S1722" s="34"/>
      <c r="T1722" s="34"/>
      <c r="U1722" s="34"/>
    </row>
    <row r="1723" spans="1:21">
      <c r="A1723" t="s">
        <v>1733</v>
      </c>
      <c r="B1723" s="1">
        <v>0.53226851851851853</v>
      </c>
      <c r="C1723" s="1">
        <v>0.32268518518518519</v>
      </c>
      <c r="D1723" s="1">
        <v>0.20355324074074074</v>
      </c>
      <c r="E1723" s="1">
        <v>6.0185185185185177E-3</v>
      </c>
      <c r="F1723">
        <v>31</v>
      </c>
      <c r="G1723">
        <v>871</v>
      </c>
      <c r="H1723">
        <v>283</v>
      </c>
      <c r="I1723">
        <v>0</v>
      </c>
      <c r="J1723">
        <v>21.51</v>
      </c>
      <c r="K1723">
        <v>6.2</v>
      </c>
      <c r="L1723">
        <v>0</v>
      </c>
      <c r="M1723">
        <v>100</v>
      </c>
      <c r="N1723" s="35"/>
      <c r="O1723" s="35"/>
      <c r="P1723" s="34"/>
      <c r="Q1723" s="34"/>
      <c r="R1723" s="34"/>
      <c r="S1723" s="34"/>
      <c r="T1723" s="34"/>
      <c r="U1723" s="34"/>
    </row>
    <row r="1724" spans="1:21">
      <c r="A1724" t="s">
        <v>1734</v>
      </c>
      <c r="B1724" s="1">
        <v>0.21715277777777778</v>
      </c>
      <c r="C1724" s="1">
        <v>0.16825231481481481</v>
      </c>
      <c r="D1724" s="1">
        <v>5.6365740740740742E-3</v>
      </c>
      <c r="E1724" s="1">
        <v>4.3252314814814813E-2</v>
      </c>
      <c r="F1724">
        <v>38</v>
      </c>
      <c r="G1724">
        <v>524</v>
      </c>
      <c r="H1724">
        <v>514</v>
      </c>
      <c r="I1724">
        <v>13</v>
      </c>
      <c r="J1724">
        <v>0</v>
      </c>
      <c r="K1724">
        <v>0</v>
      </c>
      <c r="L1724">
        <v>0</v>
      </c>
      <c r="M1724">
        <v>97.53</v>
      </c>
      <c r="N1724" s="35"/>
      <c r="O1724" s="35"/>
      <c r="P1724" s="34"/>
      <c r="Q1724" s="34"/>
      <c r="R1724" s="34"/>
      <c r="S1724" s="34"/>
      <c r="T1724" s="34"/>
      <c r="U1724" s="34"/>
    </row>
    <row r="1725" spans="1:21">
      <c r="A1725" t="s">
        <v>1735</v>
      </c>
      <c r="B1725" s="1">
        <v>2.5613425925925925E-2</v>
      </c>
      <c r="C1725" s="1">
        <v>1.6122685185185184E-2</v>
      </c>
      <c r="D1725" s="1">
        <v>3.6226851851851854E-3</v>
      </c>
      <c r="E1725" s="1">
        <v>5.8680555555555543E-3</v>
      </c>
      <c r="F1725">
        <v>6</v>
      </c>
      <c r="G1725">
        <v>42</v>
      </c>
      <c r="H1725">
        <v>204</v>
      </c>
      <c r="I1725">
        <v>5</v>
      </c>
      <c r="J1725">
        <v>0</v>
      </c>
      <c r="K1725">
        <v>0</v>
      </c>
      <c r="L1725">
        <v>0</v>
      </c>
      <c r="M1725">
        <v>97.61</v>
      </c>
      <c r="N1725" s="35"/>
      <c r="O1725" s="35"/>
      <c r="P1725" s="34"/>
      <c r="Q1725" s="34"/>
      <c r="R1725" s="34"/>
      <c r="S1725" s="34"/>
      <c r="T1725" s="34"/>
      <c r="U1725" s="34"/>
    </row>
    <row r="1726" spans="1:21">
      <c r="A1726" t="s">
        <v>1736</v>
      </c>
      <c r="B1726" s="1">
        <v>0.43375000000000002</v>
      </c>
      <c r="C1726" s="1">
        <v>0.23255787037037037</v>
      </c>
      <c r="D1726" s="1">
        <v>0.16967592592592592</v>
      </c>
      <c r="E1726" s="1">
        <v>3.1504629629629625E-2</v>
      </c>
      <c r="F1726">
        <v>36</v>
      </c>
      <c r="G1726">
        <v>565</v>
      </c>
      <c r="H1726">
        <v>148</v>
      </c>
      <c r="I1726">
        <v>22</v>
      </c>
      <c r="J1726">
        <v>0</v>
      </c>
      <c r="K1726">
        <v>0</v>
      </c>
      <c r="L1726">
        <v>0</v>
      </c>
      <c r="M1726">
        <v>87.06</v>
      </c>
      <c r="N1726" s="35"/>
      <c r="O1726" s="35"/>
      <c r="P1726" s="34"/>
      <c r="Q1726" s="34"/>
      <c r="R1726" s="34"/>
      <c r="S1726" s="34"/>
      <c r="T1726" s="34"/>
      <c r="U1726" s="34"/>
    </row>
    <row r="1727" spans="1:21">
      <c r="A1727" t="s">
        <v>1737</v>
      </c>
      <c r="B1727" s="1">
        <v>0.5715972222222222</v>
      </c>
      <c r="C1727" s="1">
        <v>0.36353009259259261</v>
      </c>
      <c r="D1727" s="1">
        <v>6.474537037037037E-2</v>
      </c>
      <c r="E1727" s="1">
        <v>0.14331018518518518</v>
      </c>
      <c r="F1727">
        <v>28</v>
      </c>
      <c r="G1727">
        <v>1054</v>
      </c>
      <c r="H1727">
        <v>426</v>
      </c>
      <c r="I1727">
        <v>0</v>
      </c>
      <c r="J1727">
        <v>9.48</v>
      </c>
      <c r="K1727">
        <v>4.6900000000000004</v>
      </c>
      <c r="L1727">
        <v>0</v>
      </c>
      <c r="M1727">
        <v>100</v>
      </c>
      <c r="N1727" s="35"/>
      <c r="O1727" s="35"/>
      <c r="P1727" s="34"/>
      <c r="Q1727" s="34"/>
      <c r="R1727" s="34"/>
      <c r="S1727" s="34"/>
      <c r="T1727" s="34"/>
      <c r="U1727" s="34"/>
    </row>
    <row r="1728" spans="1:21">
      <c r="A1728" t="s">
        <v>1738</v>
      </c>
      <c r="B1728" s="1">
        <v>0.26274305555555555</v>
      </c>
      <c r="C1728" s="1">
        <v>0.23504629629629628</v>
      </c>
      <c r="D1728" s="1">
        <v>2.4826388888888887E-2</v>
      </c>
      <c r="E1728" s="1">
        <v>2.8472222222222219E-3</v>
      </c>
      <c r="F1728">
        <v>60</v>
      </c>
      <c r="G1728">
        <v>706</v>
      </c>
      <c r="H1728">
        <v>679</v>
      </c>
      <c r="I1728">
        <v>32</v>
      </c>
      <c r="J1728">
        <v>0</v>
      </c>
      <c r="K1728">
        <v>0</v>
      </c>
      <c r="L1728">
        <v>0</v>
      </c>
      <c r="M1728">
        <v>95.5</v>
      </c>
      <c r="N1728" s="35"/>
      <c r="O1728" s="35"/>
      <c r="P1728" s="34"/>
      <c r="Q1728" s="34"/>
      <c r="R1728" s="34"/>
      <c r="S1728" s="34"/>
      <c r="T1728" s="34"/>
      <c r="U1728" s="34"/>
    </row>
    <row r="1729" spans="1:21">
      <c r="A1729" t="s">
        <v>1739</v>
      </c>
      <c r="B1729" s="1">
        <v>0.64105324074074077</v>
      </c>
      <c r="C1729" s="1">
        <v>0.44839120370370367</v>
      </c>
      <c r="D1729" s="1">
        <v>6.3310185185185178E-2</v>
      </c>
      <c r="E1729" s="1">
        <v>0.12934027777777776</v>
      </c>
      <c r="F1729">
        <v>23</v>
      </c>
      <c r="G1729">
        <v>757</v>
      </c>
      <c r="H1729">
        <v>99</v>
      </c>
      <c r="I1729">
        <v>16</v>
      </c>
      <c r="J1729">
        <v>0</v>
      </c>
      <c r="K1729">
        <v>0</v>
      </c>
      <c r="L1729">
        <v>0</v>
      </c>
      <c r="M1729">
        <v>86.09</v>
      </c>
      <c r="N1729" s="35"/>
      <c r="O1729" s="35"/>
      <c r="P1729" s="34"/>
      <c r="Q1729" s="34"/>
      <c r="R1729" s="34"/>
      <c r="S1729" s="34"/>
      <c r="T1729" s="34"/>
      <c r="U1729" s="34"/>
    </row>
    <row r="1730" spans="1:21">
      <c r="A1730" t="s">
        <v>1740</v>
      </c>
      <c r="B1730" s="1">
        <v>0.51929398148148154</v>
      </c>
      <c r="C1730" s="1">
        <v>0.46736111111111112</v>
      </c>
      <c r="D1730" s="1">
        <v>2.8680555555555553E-2</v>
      </c>
      <c r="E1730" s="1">
        <v>2.3229166666666665E-2</v>
      </c>
      <c r="F1730">
        <v>77</v>
      </c>
      <c r="G1730">
        <v>715</v>
      </c>
      <c r="H1730">
        <v>428</v>
      </c>
      <c r="I1730">
        <v>80</v>
      </c>
      <c r="J1730">
        <v>0</v>
      </c>
      <c r="K1730">
        <v>0</v>
      </c>
      <c r="L1730">
        <v>0</v>
      </c>
      <c r="M1730">
        <v>84.25</v>
      </c>
      <c r="N1730" s="35"/>
      <c r="O1730" s="35"/>
      <c r="P1730" s="34"/>
      <c r="Q1730" s="34"/>
      <c r="R1730" s="34"/>
      <c r="S1730" s="34"/>
      <c r="T1730" s="34"/>
      <c r="U1730" s="34"/>
    </row>
    <row r="1731" spans="1:21">
      <c r="A1731" t="s">
        <v>1741</v>
      </c>
      <c r="B1731" s="1">
        <v>0.20722222222222222</v>
      </c>
      <c r="C1731" s="1">
        <v>0.18459490740740739</v>
      </c>
      <c r="D1731" s="1">
        <v>1.2407407407407409E-2</v>
      </c>
      <c r="E1731" s="1">
        <v>1.0219907407407408E-2</v>
      </c>
      <c r="F1731">
        <v>59</v>
      </c>
      <c r="G1731">
        <v>634</v>
      </c>
      <c r="H1731">
        <v>371</v>
      </c>
      <c r="I1731">
        <v>2</v>
      </c>
      <c r="J1731">
        <v>36.24</v>
      </c>
      <c r="K1731">
        <v>28.71</v>
      </c>
      <c r="L1731">
        <v>0</v>
      </c>
      <c r="M1731">
        <v>99.46</v>
      </c>
      <c r="N1731" s="35"/>
      <c r="O1731" s="35"/>
      <c r="P1731" s="34"/>
      <c r="Q1731" s="34"/>
      <c r="R1731" s="34"/>
      <c r="S1731" s="34"/>
      <c r="T1731" s="34"/>
      <c r="U1731" s="34"/>
    </row>
    <row r="1732" spans="1:21">
      <c r="A1732" t="s">
        <v>1742</v>
      </c>
      <c r="B1732" s="1">
        <v>9.9918981481481484E-2</v>
      </c>
      <c r="C1732" s="1">
        <v>7.6990740740740735E-2</v>
      </c>
      <c r="D1732" s="1">
        <v>4.8148148148148152E-3</v>
      </c>
      <c r="E1732" s="1">
        <v>1.8101851851851852E-2</v>
      </c>
      <c r="F1732">
        <v>12</v>
      </c>
      <c r="G1732">
        <v>327</v>
      </c>
      <c r="H1732">
        <v>178</v>
      </c>
      <c r="I1732">
        <v>2</v>
      </c>
      <c r="J1732">
        <v>0</v>
      </c>
      <c r="K1732">
        <v>0</v>
      </c>
      <c r="L1732">
        <v>0</v>
      </c>
      <c r="M1732">
        <v>98.89</v>
      </c>
      <c r="N1732" s="35"/>
      <c r="O1732" s="35"/>
      <c r="P1732" s="34"/>
      <c r="Q1732" s="34"/>
      <c r="R1732" s="34"/>
      <c r="S1732" s="34"/>
      <c r="T1732" s="34"/>
      <c r="U1732" s="34"/>
    </row>
    <row r="1733" spans="1:21">
      <c r="A1733" t="s">
        <v>1743</v>
      </c>
      <c r="B1733" s="1">
        <v>0.29900462962962965</v>
      </c>
      <c r="C1733" s="1">
        <v>0.21156249999999999</v>
      </c>
      <c r="D1733" s="1">
        <v>5.2789351851851851E-2</v>
      </c>
      <c r="E1733" s="1">
        <v>3.4641203703703702E-2</v>
      </c>
      <c r="F1733">
        <v>151</v>
      </c>
      <c r="G1733">
        <v>1772</v>
      </c>
      <c r="H1733">
        <v>1751</v>
      </c>
      <c r="I1733">
        <v>36</v>
      </c>
      <c r="J1733">
        <v>0</v>
      </c>
      <c r="K1733">
        <v>0</v>
      </c>
      <c r="L1733">
        <v>0</v>
      </c>
      <c r="M1733">
        <v>97.99</v>
      </c>
      <c r="N1733" s="35"/>
      <c r="O1733" s="35"/>
      <c r="P1733" s="34"/>
      <c r="Q1733" s="34"/>
      <c r="R1733" s="34"/>
      <c r="S1733" s="34"/>
      <c r="T1733" s="34"/>
      <c r="U1733" s="34"/>
    </row>
    <row r="1734" spans="1:21">
      <c r="A1734" t="s">
        <v>1744</v>
      </c>
      <c r="B1734" s="1">
        <v>0.5172106481481481</v>
      </c>
      <c r="C1734" s="1">
        <v>0.23870370370370372</v>
      </c>
      <c r="D1734" s="1">
        <v>0.12391203703703703</v>
      </c>
      <c r="E1734" s="1">
        <v>0.15458333333333332</v>
      </c>
      <c r="F1734">
        <v>19</v>
      </c>
      <c r="G1734">
        <v>468</v>
      </c>
      <c r="H1734">
        <v>0</v>
      </c>
      <c r="I1734">
        <v>0</v>
      </c>
      <c r="J1734">
        <v>0</v>
      </c>
      <c r="K1734">
        <v>0</v>
      </c>
      <c r="L1734">
        <v>0</v>
      </c>
      <c r="N1734" s="35"/>
      <c r="O1734" s="35"/>
      <c r="P1734" s="34"/>
      <c r="Q1734" s="34"/>
      <c r="R1734" s="34"/>
      <c r="S1734" s="34"/>
      <c r="T1734" s="34"/>
      <c r="U1734" s="34"/>
    </row>
    <row r="1735" spans="1:21">
      <c r="A1735" t="s">
        <v>1745</v>
      </c>
      <c r="B1735" s="1">
        <v>0.35335648148148152</v>
      </c>
      <c r="C1735" s="1">
        <v>0.28958333333333336</v>
      </c>
      <c r="D1735" s="1">
        <v>6.2812499999999993E-2</v>
      </c>
      <c r="E1735" s="1">
        <v>9.4907407407407408E-4</v>
      </c>
      <c r="F1735">
        <v>19</v>
      </c>
      <c r="G1735">
        <v>374</v>
      </c>
      <c r="H1735">
        <v>0</v>
      </c>
      <c r="I1735">
        <v>0</v>
      </c>
      <c r="J1735">
        <v>0</v>
      </c>
      <c r="K1735">
        <v>0</v>
      </c>
      <c r="L1735">
        <v>0</v>
      </c>
      <c r="N1735" s="35"/>
      <c r="O1735" s="35"/>
      <c r="P1735" s="34"/>
      <c r="Q1735" s="34"/>
      <c r="R1735" s="34"/>
      <c r="S1735" s="34"/>
      <c r="T1735" s="34"/>
      <c r="U1735" s="34"/>
    </row>
    <row r="1736" spans="1:21">
      <c r="A1736" t="s">
        <v>1746</v>
      </c>
      <c r="B1736" s="1">
        <v>0.73802083333333324</v>
      </c>
      <c r="C1736" s="1">
        <v>0.58890046296296295</v>
      </c>
      <c r="D1736" s="1">
        <v>6.9490740740740742E-2</v>
      </c>
      <c r="E1736" s="1">
        <v>7.9618055555555553E-2</v>
      </c>
      <c r="F1736">
        <v>142</v>
      </c>
      <c r="G1736">
        <v>2243</v>
      </c>
      <c r="H1736">
        <v>652</v>
      </c>
      <c r="I1736">
        <v>77</v>
      </c>
      <c r="J1736">
        <v>0</v>
      </c>
      <c r="K1736">
        <v>0</v>
      </c>
      <c r="L1736">
        <v>0</v>
      </c>
      <c r="M1736">
        <v>89.44</v>
      </c>
      <c r="N1736" s="35"/>
      <c r="O1736" s="35"/>
      <c r="P1736" s="34"/>
      <c r="Q1736" s="34"/>
      <c r="R1736" s="34"/>
      <c r="S1736" s="34"/>
      <c r="T1736" s="34"/>
      <c r="U1736" s="34"/>
    </row>
    <row r="1737" spans="1:21">
      <c r="A1737" t="s">
        <v>1747</v>
      </c>
      <c r="B1737" s="1">
        <v>0.61903935185185188</v>
      </c>
      <c r="C1737" s="1">
        <v>0.20282407407407407</v>
      </c>
      <c r="D1737" s="1">
        <v>1.9456018518518518E-2</v>
      </c>
      <c r="E1737" s="1">
        <v>0.39673611111111112</v>
      </c>
      <c r="F1737">
        <v>47</v>
      </c>
      <c r="G1737">
        <v>731</v>
      </c>
      <c r="H1737">
        <v>470</v>
      </c>
      <c r="I1737">
        <v>57</v>
      </c>
      <c r="J1737">
        <v>0</v>
      </c>
      <c r="K1737">
        <v>0</v>
      </c>
      <c r="L1737">
        <v>0</v>
      </c>
      <c r="M1737">
        <v>89.18</v>
      </c>
      <c r="N1737" s="35"/>
      <c r="O1737" s="35"/>
      <c r="P1737" s="34"/>
      <c r="Q1737" s="34"/>
      <c r="R1737" s="34"/>
      <c r="S1737" s="34"/>
      <c r="T1737" s="34"/>
      <c r="U1737" s="34"/>
    </row>
    <row r="1738" spans="1:21">
      <c r="A1738" t="s">
        <v>1748</v>
      </c>
      <c r="B1738" s="1">
        <v>0.26572916666666668</v>
      </c>
      <c r="C1738" s="1">
        <v>0.19170138888888888</v>
      </c>
      <c r="D1738" s="1">
        <v>2.0798611111111111E-2</v>
      </c>
      <c r="E1738" s="1">
        <v>5.3206018518518521E-2</v>
      </c>
      <c r="F1738">
        <v>86</v>
      </c>
      <c r="G1738">
        <v>1005</v>
      </c>
      <c r="H1738">
        <v>881</v>
      </c>
      <c r="I1738">
        <v>38</v>
      </c>
      <c r="J1738">
        <v>0</v>
      </c>
      <c r="K1738">
        <v>0</v>
      </c>
      <c r="L1738">
        <v>0</v>
      </c>
      <c r="M1738">
        <v>95.87</v>
      </c>
      <c r="N1738" s="35"/>
      <c r="O1738" s="35"/>
      <c r="P1738" s="34"/>
      <c r="Q1738" s="34"/>
      <c r="R1738" s="34"/>
      <c r="S1738" s="34"/>
      <c r="T1738" s="34"/>
      <c r="U1738" s="34"/>
    </row>
    <row r="1739" spans="1:21">
      <c r="A1739" t="s">
        <v>1749</v>
      </c>
      <c r="B1739" s="1">
        <v>7.2071759259259252E-2</v>
      </c>
      <c r="C1739" s="1">
        <v>6.9791666666666669E-2</v>
      </c>
      <c r="D1739" s="1">
        <v>1.1342592592592591E-3</v>
      </c>
      <c r="E1739" s="1">
        <v>1.1458333333333333E-3</v>
      </c>
      <c r="F1739">
        <v>9</v>
      </c>
      <c r="G1739">
        <v>248</v>
      </c>
      <c r="H1739">
        <v>316</v>
      </c>
      <c r="I1739">
        <v>4</v>
      </c>
      <c r="J1739">
        <v>0</v>
      </c>
      <c r="K1739">
        <v>0</v>
      </c>
      <c r="L1739">
        <v>0</v>
      </c>
      <c r="M1739">
        <v>98.75</v>
      </c>
      <c r="N1739" s="35"/>
      <c r="O1739" s="35"/>
      <c r="P1739" s="34"/>
      <c r="Q1739" s="34"/>
      <c r="R1739" s="34"/>
      <c r="S1739" s="34"/>
      <c r="T1739" s="34"/>
      <c r="U1739" s="34"/>
    </row>
    <row r="1740" spans="1:21">
      <c r="A1740" t="s">
        <v>1750</v>
      </c>
      <c r="B1740" s="1">
        <v>0.39826388888888892</v>
      </c>
      <c r="C1740" s="1">
        <v>0.19203703703703703</v>
      </c>
      <c r="D1740" s="1">
        <v>0.14114583333333333</v>
      </c>
      <c r="E1740" s="1">
        <v>6.5069444444444444E-2</v>
      </c>
      <c r="F1740">
        <v>101</v>
      </c>
      <c r="G1740">
        <v>239</v>
      </c>
      <c r="H1740">
        <v>0</v>
      </c>
      <c r="I1740">
        <v>0</v>
      </c>
      <c r="J1740">
        <v>0</v>
      </c>
      <c r="K1740">
        <v>0</v>
      </c>
      <c r="L1740">
        <v>0</v>
      </c>
      <c r="N1740" s="35"/>
      <c r="O1740" s="35"/>
      <c r="P1740" s="34"/>
      <c r="Q1740" s="34"/>
      <c r="R1740" s="34"/>
      <c r="S1740" s="34"/>
      <c r="T1740" s="34"/>
      <c r="U1740" s="34"/>
    </row>
    <row r="1741" spans="1:21">
      <c r="A1741" t="s">
        <v>1751</v>
      </c>
      <c r="B1741" s="1">
        <v>0.31635416666666666</v>
      </c>
      <c r="C1741" s="1">
        <v>0.21534722222222222</v>
      </c>
      <c r="D1741" s="1">
        <v>6.4502314814814818E-2</v>
      </c>
      <c r="E1741" s="1">
        <v>3.6493055555555549E-2</v>
      </c>
      <c r="F1741">
        <v>9</v>
      </c>
      <c r="G1741">
        <v>340</v>
      </c>
      <c r="H1741">
        <v>116</v>
      </c>
      <c r="I1741">
        <v>40</v>
      </c>
      <c r="J1741">
        <v>5.76</v>
      </c>
      <c r="K1741">
        <v>1.75</v>
      </c>
      <c r="L1741">
        <v>1.1000000000000001</v>
      </c>
      <c r="M1741">
        <v>74.36</v>
      </c>
      <c r="N1741" s="35"/>
      <c r="O1741" s="35"/>
      <c r="P1741" s="34"/>
      <c r="Q1741" s="34"/>
      <c r="R1741" s="34"/>
      <c r="S1741" s="34"/>
      <c r="T1741" s="34"/>
      <c r="U1741" s="34"/>
    </row>
    <row r="1742" spans="1:21">
      <c r="A1742" t="s">
        <v>1752</v>
      </c>
      <c r="B1742" s="1">
        <v>0.47625000000000001</v>
      </c>
      <c r="C1742" s="1">
        <v>0.27091435185185186</v>
      </c>
      <c r="D1742" s="1">
        <v>3.8136574074074073E-2</v>
      </c>
      <c r="E1742" s="1">
        <v>0.16718750000000002</v>
      </c>
      <c r="F1742">
        <v>88</v>
      </c>
      <c r="G1742">
        <v>266</v>
      </c>
      <c r="H1742">
        <v>245</v>
      </c>
      <c r="I1742">
        <v>4</v>
      </c>
      <c r="J1742">
        <v>0</v>
      </c>
      <c r="K1742">
        <v>0</v>
      </c>
      <c r="L1742">
        <v>0</v>
      </c>
      <c r="M1742">
        <v>98.39</v>
      </c>
      <c r="N1742" s="35"/>
      <c r="O1742" s="35"/>
      <c r="P1742" s="34"/>
      <c r="Q1742" s="34"/>
      <c r="R1742" s="34"/>
      <c r="S1742" s="34"/>
      <c r="T1742" s="34"/>
      <c r="U1742" s="34"/>
    </row>
    <row r="1743" spans="1:21">
      <c r="A1743" t="s">
        <v>1753</v>
      </c>
      <c r="B1743" s="1">
        <v>0.11011574074074075</v>
      </c>
      <c r="C1743" s="1">
        <v>7.5729166666666667E-2</v>
      </c>
      <c r="D1743" s="1">
        <v>2.3263888888888887E-3</v>
      </c>
      <c r="E1743" s="1">
        <v>3.2048611111111111E-2</v>
      </c>
      <c r="F1743">
        <v>36</v>
      </c>
      <c r="G1743">
        <v>396</v>
      </c>
      <c r="H1743">
        <v>450</v>
      </c>
      <c r="I1743">
        <v>74</v>
      </c>
      <c r="J1743">
        <v>0</v>
      </c>
      <c r="K1743">
        <v>0</v>
      </c>
      <c r="L1743">
        <v>0</v>
      </c>
      <c r="M1743">
        <v>85.88</v>
      </c>
      <c r="N1743" s="35"/>
      <c r="O1743" s="35"/>
      <c r="P1743" s="34"/>
      <c r="Q1743" s="34"/>
      <c r="R1743" s="34"/>
      <c r="S1743" s="34"/>
      <c r="T1743" s="34"/>
      <c r="U1743" s="34"/>
    </row>
    <row r="1744" spans="1:21">
      <c r="A1744" t="s">
        <v>1754</v>
      </c>
      <c r="B1744" s="1">
        <v>0.22850694444444444</v>
      </c>
      <c r="C1744" s="1">
        <v>0.15238425925925925</v>
      </c>
      <c r="D1744" s="1">
        <v>3.7268518518518513E-2</v>
      </c>
      <c r="E1744" s="1">
        <v>3.8842592592592588E-2</v>
      </c>
      <c r="F1744">
        <v>130</v>
      </c>
      <c r="G1744">
        <v>1133</v>
      </c>
      <c r="H1744">
        <v>1542</v>
      </c>
      <c r="I1744">
        <v>131</v>
      </c>
      <c r="J1744">
        <v>0</v>
      </c>
      <c r="K1744">
        <v>0</v>
      </c>
      <c r="L1744">
        <v>0</v>
      </c>
      <c r="M1744">
        <v>92.17</v>
      </c>
      <c r="N1744" s="35"/>
      <c r="O1744" s="35"/>
      <c r="P1744" s="34"/>
      <c r="Q1744" s="34"/>
      <c r="R1744" s="34"/>
      <c r="S1744" s="34"/>
      <c r="T1744" s="34"/>
      <c r="U1744" s="34"/>
    </row>
    <row r="1745" spans="1:21">
      <c r="A1745" t="s">
        <v>1755</v>
      </c>
      <c r="B1745" s="1">
        <v>0.39997685185185183</v>
      </c>
      <c r="C1745" s="1">
        <v>0.26226851851851851</v>
      </c>
      <c r="D1745" s="1">
        <v>4.3287037037037041E-2</v>
      </c>
      <c r="E1745" s="1">
        <v>9.4398148148148134E-2</v>
      </c>
      <c r="F1745">
        <v>13</v>
      </c>
      <c r="G1745">
        <v>442</v>
      </c>
      <c r="H1745">
        <v>0</v>
      </c>
      <c r="I1745">
        <v>0</v>
      </c>
      <c r="J1745">
        <v>0</v>
      </c>
      <c r="K1745">
        <v>0</v>
      </c>
      <c r="L1745">
        <v>0</v>
      </c>
      <c r="N1745" s="35"/>
      <c r="O1745" s="35"/>
      <c r="P1745" s="34"/>
      <c r="Q1745" s="34"/>
      <c r="R1745" s="34"/>
      <c r="S1745" s="34"/>
      <c r="T1745" s="34"/>
      <c r="U1745" s="34"/>
    </row>
    <row r="1746" spans="1:21">
      <c r="A1746" t="s">
        <v>1756</v>
      </c>
      <c r="B1746" s="1">
        <v>0.22054398148148147</v>
      </c>
      <c r="C1746" s="1">
        <v>0.14924768518518519</v>
      </c>
      <c r="D1746" s="1">
        <v>7.4652777777777781E-3</v>
      </c>
      <c r="E1746" s="1">
        <v>6.3831018518518523E-2</v>
      </c>
      <c r="F1746">
        <v>9</v>
      </c>
      <c r="G1746">
        <v>851</v>
      </c>
      <c r="H1746">
        <v>491</v>
      </c>
      <c r="I1746">
        <v>6</v>
      </c>
      <c r="J1746">
        <v>6.13</v>
      </c>
      <c r="K1746">
        <v>5.83</v>
      </c>
      <c r="L1746">
        <v>0.06</v>
      </c>
      <c r="M1746">
        <v>98.79</v>
      </c>
      <c r="N1746" s="35"/>
      <c r="O1746" s="35"/>
      <c r="P1746" s="34"/>
      <c r="Q1746" s="34"/>
      <c r="R1746" s="34"/>
      <c r="S1746" s="34"/>
      <c r="T1746" s="34"/>
      <c r="U1746" s="34"/>
    </row>
    <row r="1747" spans="1:21">
      <c r="A1747" t="s">
        <v>1757</v>
      </c>
      <c r="B1747" s="1">
        <v>0.28721064814814817</v>
      </c>
      <c r="C1747" s="1">
        <v>0.25622685185185184</v>
      </c>
      <c r="D1747" s="1">
        <v>2.8113425925925927E-2</v>
      </c>
      <c r="E1747" s="1">
        <v>2.8587962962962963E-3</v>
      </c>
      <c r="F1747">
        <v>112</v>
      </c>
      <c r="G1747">
        <v>717</v>
      </c>
      <c r="H1747">
        <v>468</v>
      </c>
      <c r="I1747">
        <v>288</v>
      </c>
      <c r="J1747">
        <v>0</v>
      </c>
      <c r="K1747">
        <v>0</v>
      </c>
      <c r="L1747">
        <v>0</v>
      </c>
      <c r="M1747">
        <v>61.9</v>
      </c>
      <c r="N1747" s="35"/>
      <c r="O1747" s="35"/>
      <c r="P1747" s="34"/>
      <c r="Q1747" s="34"/>
      <c r="R1747" s="34"/>
      <c r="S1747" s="34"/>
      <c r="T1747" s="34"/>
      <c r="U1747" s="34"/>
    </row>
    <row r="1748" spans="1:21">
      <c r="A1748" t="s">
        <v>1758</v>
      </c>
      <c r="B1748" s="1">
        <v>0.49925925925925929</v>
      </c>
      <c r="C1748" s="1">
        <v>0.2895138888888889</v>
      </c>
      <c r="D1748" s="1">
        <v>0.1819212962962963</v>
      </c>
      <c r="E1748" s="1">
        <v>2.78125E-2</v>
      </c>
      <c r="F1748">
        <v>43</v>
      </c>
      <c r="G1748">
        <v>451</v>
      </c>
      <c r="H1748">
        <v>409</v>
      </c>
      <c r="I1748">
        <v>49</v>
      </c>
      <c r="J1748">
        <v>0</v>
      </c>
      <c r="K1748">
        <v>0</v>
      </c>
      <c r="L1748">
        <v>0</v>
      </c>
      <c r="M1748">
        <v>89.3</v>
      </c>
      <c r="N1748" s="35"/>
      <c r="O1748" s="35"/>
      <c r="P1748" s="34"/>
      <c r="Q1748" s="34"/>
      <c r="R1748" s="34"/>
      <c r="S1748" s="34"/>
      <c r="T1748" s="34"/>
      <c r="U1748" s="34"/>
    </row>
    <row r="1749" spans="1:21">
      <c r="A1749" t="s">
        <v>1759</v>
      </c>
      <c r="B1749" s="1">
        <v>0.61130787037037038</v>
      </c>
      <c r="C1749" s="1">
        <v>0.47521990740740744</v>
      </c>
      <c r="D1749" s="1">
        <v>6.0011574074074071E-2</v>
      </c>
      <c r="E1749" s="1">
        <v>7.6064814814814807E-2</v>
      </c>
      <c r="F1749">
        <v>138</v>
      </c>
      <c r="G1749">
        <v>1471</v>
      </c>
      <c r="H1749">
        <v>933</v>
      </c>
      <c r="I1749">
        <v>102</v>
      </c>
      <c r="J1749">
        <v>0</v>
      </c>
      <c r="K1749">
        <v>0</v>
      </c>
      <c r="L1749">
        <v>0</v>
      </c>
      <c r="M1749">
        <v>90.14</v>
      </c>
      <c r="N1749" s="35"/>
      <c r="O1749" s="35"/>
      <c r="P1749" s="34"/>
      <c r="Q1749" s="34"/>
      <c r="R1749" s="34"/>
      <c r="S1749" s="34"/>
      <c r="T1749" s="34"/>
      <c r="U1749" s="34"/>
    </row>
    <row r="1750" spans="1:21">
      <c r="A1750" t="s">
        <v>1760</v>
      </c>
      <c r="B1750" s="1">
        <v>3.4884259259259261E-2</v>
      </c>
      <c r="C1750" s="1">
        <v>2.1770833333333336E-2</v>
      </c>
      <c r="D1750" s="1">
        <v>1.1076388888888887E-2</v>
      </c>
      <c r="E1750" s="1">
        <v>2.0138888888888888E-3</v>
      </c>
      <c r="F1750">
        <v>18</v>
      </c>
      <c r="G1750">
        <v>46</v>
      </c>
      <c r="H1750">
        <v>506</v>
      </c>
      <c r="I1750">
        <v>33</v>
      </c>
      <c r="J1750">
        <v>0</v>
      </c>
      <c r="K1750">
        <v>0</v>
      </c>
      <c r="L1750">
        <v>0</v>
      </c>
      <c r="M1750">
        <v>93.88</v>
      </c>
      <c r="N1750" s="35"/>
      <c r="O1750" s="35"/>
      <c r="P1750" s="34"/>
      <c r="Q1750" s="34"/>
      <c r="R1750" s="34"/>
      <c r="S1750" s="34"/>
      <c r="T1750" s="34"/>
      <c r="U1750" s="34"/>
    </row>
    <row r="1751" spans="1:21">
      <c r="A1751" t="s">
        <v>1761</v>
      </c>
      <c r="B1751" s="1">
        <v>0.22665509259259262</v>
      </c>
      <c r="C1751" s="1">
        <v>0.11508101851851853</v>
      </c>
      <c r="D1751" s="1">
        <v>1.9942129629629629E-2</v>
      </c>
      <c r="E1751" s="1">
        <v>9.1620370370370366E-2</v>
      </c>
      <c r="F1751">
        <v>8</v>
      </c>
      <c r="G1751">
        <v>171</v>
      </c>
      <c r="H1751">
        <v>0</v>
      </c>
      <c r="I1751">
        <v>0</v>
      </c>
      <c r="J1751">
        <v>0</v>
      </c>
      <c r="K1751">
        <v>0</v>
      </c>
      <c r="L1751">
        <v>0</v>
      </c>
      <c r="N1751" s="35"/>
      <c r="O1751" s="35"/>
      <c r="P1751" s="34"/>
      <c r="Q1751" s="34"/>
      <c r="R1751" s="34"/>
      <c r="S1751" s="34"/>
      <c r="T1751" s="34"/>
      <c r="U1751" s="34"/>
    </row>
    <row r="1752" spans="1:21">
      <c r="A1752" t="s">
        <v>1762</v>
      </c>
      <c r="B1752" s="1">
        <v>0.37653935185185183</v>
      </c>
      <c r="C1752" s="1">
        <v>0.30104166666666665</v>
      </c>
      <c r="D1752" s="1">
        <v>4.9004629629629627E-2</v>
      </c>
      <c r="E1752" s="1">
        <v>2.6481481481481481E-2</v>
      </c>
      <c r="F1752">
        <v>26</v>
      </c>
      <c r="G1752">
        <v>1080</v>
      </c>
      <c r="H1752">
        <v>548</v>
      </c>
      <c r="I1752">
        <v>21</v>
      </c>
      <c r="J1752">
        <v>14.73</v>
      </c>
      <c r="K1752">
        <v>28.44</v>
      </c>
      <c r="L1752">
        <v>0.21</v>
      </c>
      <c r="M1752">
        <v>96.31</v>
      </c>
      <c r="N1752" s="35"/>
      <c r="O1752" s="35"/>
      <c r="P1752" s="34"/>
      <c r="Q1752" s="34"/>
      <c r="R1752" s="34"/>
      <c r="S1752" s="34"/>
      <c r="T1752" s="34"/>
      <c r="U1752" s="34"/>
    </row>
    <row r="1753" spans="1:21">
      <c r="A1753" t="s">
        <v>1763</v>
      </c>
      <c r="B1753" s="1">
        <v>0.2462037037037037</v>
      </c>
      <c r="C1753" s="1">
        <v>0.16216435185185185</v>
      </c>
      <c r="D1753" s="1">
        <v>6.2094907407407411E-2</v>
      </c>
      <c r="E1753" s="1">
        <v>2.193287037037037E-2</v>
      </c>
      <c r="F1753">
        <v>12</v>
      </c>
      <c r="G1753">
        <v>232</v>
      </c>
      <c r="H1753">
        <v>575</v>
      </c>
      <c r="I1753">
        <v>4</v>
      </c>
      <c r="J1753">
        <v>8.6300000000000008</v>
      </c>
      <c r="K1753">
        <v>16.489999999999998</v>
      </c>
      <c r="L1753">
        <v>0.01</v>
      </c>
      <c r="M1753">
        <v>99.31</v>
      </c>
      <c r="N1753" s="35"/>
      <c r="O1753" s="35"/>
      <c r="P1753" s="34"/>
      <c r="Q1753" s="34"/>
      <c r="R1753" s="34"/>
      <c r="S1753" s="34"/>
      <c r="T1753" s="34"/>
      <c r="U1753" s="34"/>
    </row>
    <row r="1754" spans="1:21">
      <c r="A1754" t="s">
        <v>1764</v>
      </c>
      <c r="B1754" s="1">
        <v>0.54629629629629628</v>
      </c>
      <c r="C1754" s="1">
        <v>0.34785879629629629</v>
      </c>
      <c r="D1754" s="1">
        <v>0.16020833333333334</v>
      </c>
      <c r="E1754" s="1">
        <v>3.8217592592592588E-2</v>
      </c>
      <c r="F1754">
        <v>261</v>
      </c>
      <c r="G1754">
        <v>410</v>
      </c>
      <c r="H1754">
        <v>3</v>
      </c>
      <c r="I1754">
        <v>1</v>
      </c>
      <c r="J1754">
        <v>178.46</v>
      </c>
      <c r="K1754">
        <v>0.53</v>
      </c>
      <c r="L1754">
        <v>0.02</v>
      </c>
      <c r="M1754">
        <v>75</v>
      </c>
      <c r="N1754" s="35"/>
      <c r="O1754" s="35"/>
      <c r="P1754" s="34"/>
      <c r="Q1754" s="34"/>
      <c r="R1754" s="34"/>
      <c r="S1754" s="34"/>
      <c r="T1754" s="34"/>
      <c r="U1754" s="34"/>
    </row>
    <row r="1755" spans="1:21">
      <c r="A1755" t="s">
        <v>1765</v>
      </c>
      <c r="B1755" s="1">
        <v>0.32436342592592593</v>
      </c>
      <c r="C1755" s="1">
        <v>0.28815972222222225</v>
      </c>
      <c r="D1755" s="1">
        <v>6.8171296296296287E-3</v>
      </c>
      <c r="E1755" s="1">
        <v>2.9374999999999998E-2</v>
      </c>
      <c r="F1755">
        <v>32</v>
      </c>
      <c r="G1755">
        <v>1237</v>
      </c>
      <c r="H1755">
        <v>596</v>
      </c>
      <c r="I1755">
        <v>3</v>
      </c>
      <c r="J1755">
        <v>18.02</v>
      </c>
      <c r="K1755">
        <v>9.0399999999999991</v>
      </c>
      <c r="L1755">
        <v>0.1</v>
      </c>
      <c r="M1755">
        <v>99.5</v>
      </c>
      <c r="N1755" s="35"/>
      <c r="O1755" s="35"/>
      <c r="P1755" s="34"/>
      <c r="Q1755" s="34"/>
      <c r="R1755" s="34"/>
      <c r="S1755" s="34"/>
      <c r="T1755" s="34"/>
      <c r="U1755" s="34"/>
    </row>
    <row r="1756" spans="1:21">
      <c r="A1756" t="s">
        <v>1766</v>
      </c>
      <c r="B1756" s="1">
        <v>0.40723379629629625</v>
      </c>
      <c r="C1756" s="1">
        <v>0.1918634259259259</v>
      </c>
      <c r="D1756" s="1">
        <v>3.5127314814814813E-2</v>
      </c>
      <c r="E1756" s="1">
        <v>0.18021990740740743</v>
      </c>
      <c r="F1756">
        <v>84</v>
      </c>
      <c r="G1756">
        <v>890</v>
      </c>
      <c r="H1756">
        <v>7</v>
      </c>
      <c r="I1756">
        <v>3</v>
      </c>
      <c r="J1756">
        <v>0</v>
      </c>
      <c r="K1756">
        <v>0</v>
      </c>
      <c r="L1756">
        <v>0</v>
      </c>
      <c r="M1756">
        <v>70</v>
      </c>
      <c r="N1756" s="35"/>
      <c r="O1756" s="35"/>
      <c r="P1756" s="34"/>
      <c r="Q1756" s="34"/>
      <c r="R1756" s="34"/>
      <c r="S1756" s="34"/>
      <c r="T1756" s="34"/>
      <c r="U1756" s="34"/>
    </row>
    <row r="1757" spans="1:21">
      <c r="A1757" t="s">
        <v>1767</v>
      </c>
      <c r="B1757" s="1">
        <v>0.35601851851851851</v>
      </c>
      <c r="C1757" s="1">
        <v>0.29506944444444444</v>
      </c>
      <c r="D1757" s="1">
        <v>6.0810185185185182E-2</v>
      </c>
      <c r="E1757" s="1">
        <v>1.1574074074074073E-4</v>
      </c>
      <c r="F1757">
        <v>20</v>
      </c>
      <c r="G1757">
        <v>346</v>
      </c>
      <c r="H1757">
        <v>0</v>
      </c>
      <c r="I1757">
        <v>0</v>
      </c>
      <c r="J1757">
        <v>10.86</v>
      </c>
      <c r="K1757">
        <v>0</v>
      </c>
      <c r="L1757">
        <v>0</v>
      </c>
      <c r="N1757" s="35"/>
      <c r="O1757" s="35"/>
      <c r="P1757" s="34"/>
      <c r="Q1757" s="34"/>
      <c r="R1757" s="34"/>
      <c r="S1757" s="34"/>
      <c r="T1757" s="34"/>
      <c r="U1757" s="34"/>
    </row>
    <row r="1758" spans="1:21">
      <c r="A1758" t="s">
        <v>1768</v>
      </c>
      <c r="B1758" s="1">
        <v>0.20478009259259258</v>
      </c>
      <c r="C1758" s="1">
        <v>0.11949074074074074</v>
      </c>
      <c r="D1758" s="1">
        <v>4.5011574074074072E-2</v>
      </c>
      <c r="E1758" s="1">
        <v>4.027777777777778E-2</v>
      </c>
      <c r="F1758">
        <v>16</v>
      </c>
      <c r="G1758">
        <v>327</v>
      </c>
      <c r="H1758">
        <v>0</v>
      </c>
      <c r="I1758">
        <v>0</v>
      </c>
      <c r="J1758">
        <v>0</v>
      </c>
      <c r="K1758">
        <v>0</v>
      </c>
      <c r="L1758">
        <v>0</v>
      </c>
      <c r="N1758" s="35"/>
      <c r="O1758" s="35"/>
      <c r="P1758" s="34"/>
      <c r="Q1758" s="34"/>
      <c r="R1758" s="34"/>
      <c r="S1758" s="34"/>
      <c r="T1758" s="34"/>
      <c r="U1758" s="34"/>
    </row>
    <row r="1759" spans="1:21">
      <c r="A1759" t="s">
        <v>1769</v>
      </c>
      <c r="B1759" s="1">
        <v>0.13944444444444445</v>
      </c>
      <c r="C1759" s="1">
        <v>7.3738425925925929E-2</v>
      </c>
      <c r="D1759" s="1">
        <v>5.2083333333333333E-4</v>
      </c>
      <c r="E1759" s="1">
        <v>6.5162037037037032E-2</v>
      </c>
      <c r="F1759">
        <v>7</v>
      </c>
      <c r="G1759">
        <v>122</v>
      </c>
      <c r="H1759">
        <v>116</v>
      </c>
      <c r="I1759">
        <v>3</v>
      </c>
      <c r="J1759">
        <v>0</v>
      </c>
      <c r="K1759">
        <v>0</v>
      </c>
      <c r="L1759">
        <v>0</v>
      </c>
      <c r="M1759">
        <v>97.48</v>
      </c>
      <c r="N1759" s="35"/>
      <c r="O1759" s="35"/>
      <c r="P1759" s="34"/>
      <c r="Q1759" s="34"/>
      <c r="R1759" s="34"/>
      <c r="S1759" s="34"/>
      <c r="T1759" s="34"/>
      <c r="U1759" s="34"/>
    </row>
    <row r="1760" spans="1:21">
      <c r="A1760" t="s">
        <v>1770</v>
      </c>
      <c r="B1760" s="10">
        <v>1.2199074074074074</v>
      </c>
      <c r="C1760" s="1">
        <v>0.56841435185185185</v>
      </c>
      <c r="D1760" s="1">
        <v>0.23344907407407409</v>
      </c>
      <c r="E1760" s="1">
        <v>0.41803240740740738</v>
      </c>
      <c r="F1760">
        <v>45</v>
      </c>
      <c r="G1760">
        <v>1010</v>
      </c>
      <c r="H1760">
        <v>85</v>
      </c>
      <c r="I1760">
        <v>2</v>
      </c>
      <c r="J1760">
        <v>0</v>
      </c>
      <c r="K1760">
        <v>0</v>
      </c>
      <c r="L1760">
        <v>0</v>
      </c>
      <c r="M1760">
        <v>97.7</v>
      </c>
      <c r="N1760" s="35"/>
      <c r="O1760" s="35"/>
      <c r="P1760" s="34"/>
      <c r="Q1760" s="34"/>
      <c r="R1760" s="34"/>
      <c r="S1760" s="34"/>
      <c r="T1760" s="34"/>
      <c r="U1760" s="34"/>
    </row>
    <row r="1761" spans="1:21">
      <c r="A1761" t="s">
        <v>1771</v>
      </c>
      <c r="B1761" s="1">
        <v>0.64105324074074077</v>
      </c>
      <c r="C1761" s="1">
        <v>0.16885416666666667</v>
      </c>
      <c r="D1761" s="1">
        <v>0.41508101851851853</v>
      </c>
      <c r="E1761" s="1">
        <v>5.7118055555555554E-2</v>
      </c>
      <c r="F1761">
        <v>47</v>
      </c>
      <c r="G1761">
        <v>309</v>
      </c>
      <c r="H1761">
        <v>270</v>
      </c>
      <c r="I1761">
        <v>87</v>
      </c>
      <c r="J1761">
        <v>0</v>
      </c>
      <c r="K1761">
        <v>0</v>
      </c>
      <c r="L1761">
        <v>0</v>
      </c>
      <c r="M1761">
        <v>75.63</v>
      </c>
      <c r="N1761" s="35"/>
      <c r="O1761" s="35"/>
      <c r="P1761" s="34"/>
      <c r="Q1761" s="34"/>
      <c r="R1761" s="34"/>
      <c r="S1761" s="34"/>
      <c r="T1761" s="34"/>
      <c r="U1761" s="34"/>
    </row>
    <row r="1762" spans="1:21">
      <c r="A1762" t="s">
        <v>1772</v>
      </c>
      <c r="B1762" s="1">
        <v>0.43157407407407405</v>
      </c>
      <c r="C1762" s="1">
        <v>0.34140046296296295</v>
      </c>
      <c r="D1762" s="1">
        <v>5.2569444444444446E-2</v>
      </c>
      <c r="E1762" s="1">
        <v>3.7581018518518521E-2</v>
      </c>
      <c r="F1762">
        <v>85</v>
      </c>
      <c r="G1762">
        <v>813</v>
      </c>
      <c r="H1762">
        <v>662</v>
      </c>
      <c r="I1762">
        <v>77</v>
      </c>
      <c r="J1762">
        <v>0</v>
      </c>
      <c r="K1762">
        <v>0</v>
      </c>
      <c r="L1762">
        <v>0</v>
      </c>
      <c r="M1762">
        <v>89.58</v>
      </c>
      <c r="N1762" s="35"/>
      <c r="O1762" s="35"/>
      <c r="P1762" s="34"/>
      <c r="Q1762" s="34"/>
      <c r="R1762" s="34"/>
      <c r="S1762" s="34"/>
      <c r="T1762" s="34"/>
      <c r="U1762" s="34"/>
    </row>
    <row r="1763" spans="1:21">
      <c r="A1763" t="s">
        <v>1773</v>
      </c>
      <c r="B1763" s="1">
        <v>0.283287037037037</v>
      </c>
      <c r="C1763" s="1">
        <v>0.24331018518518518</v>
      </c>
      <c r="D1763" s="1">
        <v>2.5694444444444447E-2</v>
      </c>
      <c r="E1763" s="1">
        <v>1.4270833333333335E-2</v>
      </c>
      <c r="F1763">
        <v>24</v>
      </c>
      <c r="G1763">
        <v>250</v>
      </c>
      <c r="H1763">
        <v>127</v>
      </c>
      <c r="I1763">
        <v>19</v>
      </c>
      <c r="J1763">
        <v>0</v>
      </c>
      <c r="K1763">
        <v>0</v>
      </c>
      <c r="L1763">
        <v>0</v>
      </c>
      <c r="M1763">
        <v>86.99</v>
      </c>
      <c r="N1763" s="35"/>
      <c r="O1763" s="35"/>
      <c r="P1763" s="34"/>
      <c r="Q1763" s="34"/>
      <c r="R1763" s="34"/>
      <c r="S1763" s="34"/>
      <c r="T1763" s="34"/>
      <c r="U1763" s="34"/>
    </row>
    <row r="1764" spans="1:21">
      <c r="A1764" t="s">
        <v>1774</v>
      </c>
      <c r="B1764" s="1">
        <v>0.13060185185185186</v>
      </c>
      <c r="C1764" s="1">
        <v>0.10563657407407408</v>
      </c>
      <c r="D1764" s="1">
        <v>2.0335648148148148E-2</v>
      </c>
      <c r="E1764" s="1">
        <v>4.6296296296296302E-3</v>
      </c>
      <c r="F1764">
        <v>31</v>
      </c>
      <c r="G1764">
        <v>98</v>
      </c>
      <c r="H1764">
        <v>174</v>
      </c>
      <c r="I1764">
        <v>8</v>
      </c>
      <c r="J1764">
        <v>0</v>
      </c>
      <c r="K1764">
        <v>0</v>
      </c>
      <c r="L1764">
        <v>0</v>
      </c>
      <c r="M1764">
        <v>95.6</v>
      </c>
      <c r="N1764" s="35"/>
      <c r="O1764" s="35"/>
      <c r="P1764" s="34"/>
      <c r="Q1764" s="34"/>
      <c r="R1764" s="34"/>
      <c r="S1764" s="34"/>
      <c r="T1764" s="34"/>
      <c r="U1764" s="34"/>
    </row>
    <row r="1765" spans="1:21">
      <c r="A1765" t="s">
        <v>1775</v>
      </c>
      <c r="B1765" s="1">
        <v>0.33233796296296297</v>
      </c>
      <c r="C1765" s="1">
        <v>0.29399305555555555</v>
      </c>
      <c r="D1765" s="1">
        <v>2.900462962962963E-2</v>
      </c>
      <c r="E1765" s="1">
        <v>9.3402777777777772E-3</v>
      </c>
      <c r="F1765">
        <v>35</v>
      </c>
      <c r="G1765">
        <v>549</v>
      </c>
      <c r="H1765">
        <v>306</v>
      </c>
      <c r="I1765">
        <v>17</v>
      </c>
      <c r="J1765">
        <v>0</v>
      </c>
      <c r="K1765">
        <v>0</v>
      </c>
      <c r="L1765">
        <v>0</v>
      </c>
      <c r="M1765">
        <v>94.74</v>
      </c>
      <c r="N1765" s="35"/>
      <c r="O1765" s="35"/>
      <c r="P1765" s="34"/>
      <c r="Q1765" s="34"/>
      <c r="R1765" s="34"/>
      <c r="S1765" s="34"/>
      <c r="T1765" s="34"/>
      <c r="U1765" s="34"/>
    </row>
    <row r="1766" spans="1:21">
      <c r="A1766" t="s">
        <v>1776</v>
      </c>
      <c r="B1766" s="1">
        <v>0.70863425925925927</v>
      </c>
      <c r="C1766" s="1">
        <v>0.51827546296296301</v>
      </c>
      <c r="D1766" s="1">
        <v>9.6064814814814815E-3</v>
      </c>
      <c r="E1766" s="1">
        <v>0.18074074074074076</v>
      </c>
      <c r="F1766">
        <v>56</v>
      </c>
      <c r="G1766">
        <v>1520</v>
      </c>
      <c r="H1766">
        <v>0</v>
      </c>
      <c r="I1766">
        <v>0</v>
      </c>
      <c r="J1766">
        <v>0</v>
      </c>
      <c r="K1766">
        <v>0</v>
      </c>
      <c r="L1766">
        <v>0</v>
      </c>
      <c r="N1766" s="35"/>
      <c r="O1766" s="35"/>
      <c r="P1766" s="34"/>
      <c r="Q1766" s="34"/>
      <c r="R1766" s="34"/>
      <c r="S1766" s="34"/>
      <c r="T1766" s="34"/>
      <c r="U1766" s="34"/>
    </row>
    <row r="1767" spans="1:21">
      <c r="A1767" t="s">
        <v>1777</v>
      </c>
      <c r="B1767" s="1">
        <v>0.35607638888888887</v>
      </c>
      <c r="C1767" s="1">
        <v>0.23417824074074076</v>
      </c>
      <c r="D1767" s="1">
        <v>0.11071759259259258</v>
      </c>
      <c r="E1767" s="1">
        <v>1.1168981481481481E-2</v>
      </c>
      <c r="F1767">
        <v>77</v>
      </c>
      <c r="G1767">
        <v>322</v>
      </c>
      <c r="H1767">
        <v>0</v>
      </c>
      <c r="I1767">
        <v>0</v>
      </c>
      <c r="J1767">
        <v>0</v>
      </c>
      <c r="K1767">
        <v>0</v>
      </c>
      <c r="L1767">
        <v>0</v>
      </c>
      <c r="N1767" s="35"/>
      <c r="O1767" s="35"/>
      <c r="P1767" s="34"/>
      <c r="Q1767" s="34"/>
      <c r="R1767" s="34"/>
      <c r="S1767" s="34"/>
      <c r="T1767" s="34"/>
      <c r="U1767" s="34"/>
    </row>
    <row r="1768" spans="1:21">
      <c r="A1768" t="s">
        <v>1778</v>
      </c>
      <c r="B1768" s="1">
        <v>0.6569328703703704</v>
      </c>
      <c r="C1768" s="1">
        <v>0.31939814814814815</v>
      </c>
      <c r="D1768" s="1">
        <v>0.20884259259259261</v>
      </c>
      <c r="E1768" s="1">
        <v>0.12866898148148148</v>
      </c>
      <c r="F1768">
        <v>62</v>
      </c>
      <c r="G1768">
        <v>1830</v>
      </c>
      <c r="H1768">
        <v>220</v>
      </c>
      <c r="I1768">
        <v>4</v>
      </c>
      <c r="J1768">
        <v>41.7</v>
      </c>
      <c r="K1768">
        <v>11.05</v>
      </c>
      <c r="L1768">
        <v>0.01</v>
      </c>
      <c r="M1768">
        <v>98.21</v>
      </c>
      <c r="N1768" s="35"/>
      <c r="O1768" s="35"/>
      <c r="P1768" s="34"/>
      <c r="Q1768" s="34"/>
      <c r="R1768" s="34"/>
      <c r="S1768" s="34"/>
      <c r="T1768" s="34"/>
      <c r="U1768" s="34"/>
    </row>
    <row r="1769" spans="1:21">
      <c r="A1769" t="s">
        <v>1779</v>
      </c>
      <c r="B1769" s="1">
        <v>0.5486226851851852</v>
      </c>
      <c r="C1769" s="1">
        <v>0.43701388888888887</v>
      </c>
      <c r="D1769" s="1">
        <v>4.8564814814814818E-2</v>
      </c>
      <c r="E1769" s="1">
        <v>6.3043981481481479E-2</v>
      </c>
      <c r="F1769">
        <v>36</v>
      </c>
      <c r="G1769">
        <v>908</v>
      </c>
      <c r="H1769">
        <v>253</v>
      </c>
      <c r="I1769">
        <v>9</v>
      </c>
      <c r="J1769">
        <v>0</v>
      </c>
      <c r="K1769">
        <v>0</v>
      </c>
      <c r="L1769">
        <v>0</v>
      </c>
      <c r="M1769">
        <v>96.56</v>
      </c>
      <c r="N1769" s="35"/>
      <c r="O1769" s="35"/>
      <c r="P1769" s="34"/>
      <c r="Q1769" s="34"/>
      <c r="R1769" s="34"/>
      <c r="S1769" s="34"/>
      <c r="T1769" s="34"/>
      <c r="U1769" s="34"/>
    </row>
    <row r="1770" spans="1:21">
      <c r="A1770" t="s">
        <v>1780</v>
      </c>
      <c r="B1770" s="1">
        <v>0.8480671296296296</v>
      </c>
      <c r="C1770" s="1">
        <v>0.33229166666666665</v>
      </c>
      <c r="D1770" s="1">
        <v>0.33967592592592594</v>
      </c>
      <c r="E1770" s="1">
        <v>0.17609953703703704</v>
      </c>
      <c r="F1770">
        <v>85</v>
      </c>
      <c r="G1770">
        <v>1255</v>
      </c>
      <c r="H1770">
        <v>685</v>
      </c>
      <c r="I1770">
        <v>130</v>
      </c>
      <c r="J1770">
        <v>0</v>
      </c>
      <c r="K1770">
        <v>0</v>
      </c>
      <c r="L1770">
        <v>0</v>
      </c>
      <c r="M1770">
        <v>84.05</v>
      </c>
      <c r="N1770" s="35"/>
      <c r="O1770" s="35"/>
      <c r="P1770" s="34"/>
      <c r="Q1770" s="34"/>
      <c r="R1770" s="34"/>
      <c r="S1770" s="34"/>
      <c r="T1770" s="34"/>
      <c r="U1770" s="34"/>
    </row>
    <row r="1771" spans="1:21">
      <c r="A1771" t="s">
        <v>1781</v>
      </c>
      <c r="B1771" s="1">
        <v>0.30204861111111109</v>
      </c>
      <c r="C1771" s="1">
        <v>0.10450231481481481</v>
      </c>
      <c r="D1771" s="1">
        <v>0.17604166666666665</v>
      </c>
      <c r="E1771" s="1">
        <v>2.1493055555555557E-2</v>
      </c>
      <c r="F1771">
        <v>4</v>
      </c>
      <c r="G1771">
        <v>136</v>
      </c>
      <c r="H1771">
        <v>197</v>
      </c>
      <c r="I1771">
        <v>8</v>
      </c>
      <c r="J1771">
        <v>2.5299999999999998</v>
      </c>
      <c r="K1771">
        <v>8.5399999999999991</v>
      </c>
      <c r="L1771">
        <v>1.02</v>
      </c>
      <c r="M1771">
        <v>96.1</v>
      </c>
      <c r="N1771" s="35"/>
      <c r="O1771" s="35"/>
      <c r="P1771" s="34"/>
      <c r="Q1771" s="34"/>
      <c r="R1771" s="34"/>
      <c r="S1771" s="34"/>
      <c r="T1771" s="34"/>
      <c r="U1771" s="34"/>
    </row>
    <row r="1772" spans="1:21">
      <c r="A1772" t="s">
        <v>1782</v>
      </c>
      <c r="B1772" s="1">
        <v>0.20434027777777777</v>
      </c>
      <c r="C1772" s="1">
        <v>0.18324074074074073</v>
      </c>
      <c r="D1772" s="1">
        <v>1.9143518518518518E-2</v>
      </c>
      <c r="E1772" s="1">
        <v>1.9444444444444442E-3</v>
      </c>
      <c r="F1772">
        <v>65</v>
      </c>
      <c r="G1772">
        <v>671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100</v>
      </c>
      <c r="N1772" s="35"/>
      <c r="O1772" s="35"/>
      <c r="P1772" s="34"/>
      <c r="Q1772" s="34"/>
      <c r="R1772" s="34"/>
      <c r="S1772" s="34"/>
      <c r="T1772" s="34"/>
      <c r="U1772" s="34"/>
    </row>
    <row r="1773" spans="1:21">
      <c r="A1773" t="s">
        <v>1783</v>
      </c>
      <c r="B1773" s="1">
        <v>0.52489583333333334</v>
      </c>
      <c r="C1773" s="1">
        <v>0.35765046296296293</v>
      </c>
      <c r="D1773" s="1">
        <v>5.4756944444444448E-2</v>
      </c>
      <c r="E1773" s="1">
        <v>0.11248842592592594</v>
      </c>
      <c r="F1773">
        <v>23</v>
      </c>
      <c r="G1773">
        <v>758</v>
      </c>
      <c r="H1773">
        <v>45</v>
      </c>
      <c r="I1773">
        <v>9</v>
      </c>
      <c r="J1773">
        <v>0</v>
      </c>
      <c r="K1773">
        <v>0</v>
      </c>
      <c r="L1773">
        <v>0</v>
      </c>
      <c r="M1773">
        <v>83.33</v>
      </c>
      <c r="N1773" s="35"/>
      <c r="O1773" s="35"/>
      <c r="P1773" s="34"/>
      <c r="Q1773" s="34"/>
      <c r="R1773" s="34"/>
      <c r="S1773" s="34"/>
      <c r="T1773" s="34"/>
      <c r="U1773" s="34"/>
    </row>
    <row r="1774" spans="1:21">
      <c r="A1774" t="s">
        <v>1784</v>
      </c>
      <c r="B1774" s="1">
        <v>0.32769675925925928</v>
      </c>
      <c r="C1774" s="1">
        <v>0.23596064814814813</v>
      </c>
      <c r="D1774" s="1">
        <v>8.6296296296296301E-2</v>
      </c>
      <c r="E1774" s="1">
        <v>5.4398148148148149E-3</v>
      </c>
      <c r="F1774">
        <v>7</v>
      </c>
      <c r="G1774">
        <v>234</v>
      </c>
      <c r="H1774">
        <v>247</v>
      </c>
      <c r="I1774">
        <v>7</v>
      </c>
      <c r="J1774">
        <v>3.24</v>
      </c>
      <c r="K1774">
        <v>2.79</v>
      </c>
      <c r="L1774">
        <v>0.19</v>
      </c>
      <c r="M1774">
        <v>97.24</v>
      </c>
      <c r="N1774" s="35"/>
      <c r="O1774" s="35"/>
      <c r="P1774" s="34"/>
      <c r="Q1774" s="34"/>
      <c r="R1774" s="34"/>
      <c r="S1774" s="34"/>
      <c r="T1774" s="34"/>
      <c r="U1774" s="34"/>
    </row>
    <row r="1775" spans="1:21">
      <c r="A1775" t="s">
        <v>1785</v>
      </c>
      <c r="B1775" s="1">
        <v>0.14571759259259259</v>
      </c>
      <c r="C1775" s="1">
        <v>0.10739583333333334</v>
      </c>
      <c r="D1775" s="1">
        <v>3.8310185185185183E-2</v>
      </c>
      <c r="E1775" s="1">
        <v>0</v>
      </c>
      <c r="F1775">
        <v>4</v>
      </c>
      <c r="G1775">
        <v>87</v>
      </c>
      <c r="H1775">
        <v>242</v>
      </c>
      <c r="I1775">
        <v>2</v>
      </c>
      <c r="J1775">
        <v>1.98</v>
      </c>
      <c r="K1775">
        <v>9.39</v>
      </c>
      <c r="L1775">
        <v>0.05</v>
      </c>
      <c r="M1775">
        <v>99.18</v>
      </c>
      <c r="N1775" s="35"/>
      <c r="O1775" s="35"/>
      <c r="P1775" s="34"/>
      <c r="Q1775" s="34"/>
      <c r="R1775" s="34"/>
      <c r="S1775" s="34"/>
      <c r="T1775" s="34"/>
      <c r="U1775" s="34"/>
    </row>
    <row r="1776" spans="1:21">
      <c r="A1776" t="s">
        <v>1786</v>
      </c>
      <c r="B1776" s="1">
        <v>0.53107638888888886</v>
      </c>
      <c r="C1776" s="1">
        <v>0.38130787037037034</v>
      </c>
      <c r="D1776" s="1">
        <v>8.6238425925925913E-2</v>
      </c>
      <c r="E1776" s="1">
        <v>6.3530092592592582E-2</v>
      </c>
      <c r="F1776">
        <v>88</v>
      </c>
      <c r="G1776">
        <v>1016</v>
      </c>
      <c r="H1776">
        <v>619</v>
      </c>
      <c r="I1776">
        <v>235</v>
      </c>
      <c r="J1776">
        <v>0</v>
      </c>
      <c r="K1776">
        <v>0</v>
      </c>
      <c r="L1776">
        <v>0</v>
      </c>
      <c r="M1776">
        <v>72.48</v>
      </c>
      <c r="N1776" s="35"/>
      <c r="O1776" s="35"/>
      <c r="P1776" s="34"/>
      <c r="Q1776" s="34"/>
      <c r="R1776" s="34"/>
      <c r="S1776" s="34"/>
      <c r="T1776" s="34"/>
      <c r="U1776" s="34"/>
    </row>
    <row r="1777" spans="1:21">
      <c r="A1777" t="s">
        <v>1787</v>
      </c>
      <c r="B1777" s="1">
        <v>0.28848379629629628</v>
      </c>
      <c r="C1777" s="1">
        <v>0.21050925925925926</v>
      </c>
      <c r="D1777" s="1">
        <v>5.3611111111111109E-2</v>
      </c>
      <c r="E1777" s="1">
        <v>2.4351851851851857E-2</v>
      </c>
      <c r="F1777">
        <v>40</v>
      </c>
      <c r="G1777">
        <v>636</v>
      </c>
      <c r="H1777">
        <v>44</v>
      </c>
      <c r="I1777">
        <v>0</v>
      </c>
      <c r="J1777">
        <v>0</v>
      </c>
      <c r="K1777">
        <v>0</v>
      </c>
      <c r="L1777">
        <v>0</v>
      </c>
      <c r="M1777">
        <v>100</v>
      </c>
      <c r="N1777" s="35"/>
      <c r="O1777" s="35"/>
      <c r="P1777" s="34"/>
      <c r="Q1777" s="34"/>
      <c r="R1777" s="34"/>
      <c r="S1777" s="34"/>
      <c r="T1777" s="34"/>
      <c r="U1777" s="34"/>
    </row>
    <row r="1778" spans="1:21">
      <c r="A1778" t="s">
        <v>1788</v>
      </c>
      <c r="B1778" s="1">
        <v>0.75826388888888896</v>
      </c>
      <c r="C1778" s="1">
        <v>0.28943287037037035</v>
      </c>
      <c r="D1778" s="1">
        <v>0.41517361111111112</v>
      </c>
      <c r="E1778" s="1">
        <v>5.3645833333333337E-2</v>
      </c>
      <c r="F1778">
        <v>27</v>
      </c>
      <c r="G1778">
        <v>591</v>
      </c>
      <c r="H1778">
        <v>51</v>
      </c>
      <c r="I1778">
        <v>0</v>
      </c>
      <c r="J1778">
        <v>0</v>
      </c>
      <c r="K1778">
        <v>0</v>
      </c>
      <c r="L1778">
        <v>0</v>
      </c>
      <c r="M1778">
        <v>100</v>
      </c>
      <c r="N1778" s="35"/>
      <c r="O1778" s="35"/>
      <c r="P1778" s="34"/>
      <c r="Q1778" s="34"/>
      <c r="R1778" s="34"/>
      <c r="S1778" s="34"/>
      <c r="T1778" s="34"/>
      <c r="U1778" s="34"/>
    </row>
    <row r="1779" spans="1:21">
      <c r="A1779" t="s">
        <v>1789</v>
      </c>
      <c r="B1779" s="1">
        <v>0.46031249999999996</v>
      </c>
      <c r="C1779" s="1">
        <v>0.41797453703703707</v>
      </c>
      <c r="D1779" s="1">
        <v>5.1041666666666666E-3</v>
      </c>
      <c r="E1779" s="1">
        <v>3.7222222222222219E-2</v>
      </c>
      <c r="F1779">
        <v>72</v>
      </c>
      <c r="G1779">
        <v>2564</v>
      </c>
      <c r="H1779">
        <v>110</v>
      </c>
      <c r="I1779">
        <v>0</v>
      </c>
      <c r="J1779">
        <v>42.86</v>
      </c>
      <c r="K1779">
        <v>2.1</v>
      </c>
      <c r="L1779">
        <v>0</v>
      </c>
      <c r="M1779">
        <v>100</v>
      </c>
      <c r="N1779" s="35"/>
      <c r="O1779" s="35"/>
      <c r="P1779" s="34"/>
      <c r="Q1779" s="34"/>
      <c r="R1779" s="34"/>
      <c r="S1779" s="34"/>
      <c r="T1779" s="34"/>
      <c r="U1779" s="34"/>
    </row>
    <row r="1780" spans="1:21">
      <c r="A1780" t="s">
        <v>1790</v>
      </c>
      <c r="B1780" s="1">
        <v>0</v>
      </c>
      <c r="C1780" s="1">
        <v>0</v>
      </c>
      <c r="D1780" s="1">
        <v>0</v>
      </c>
      <c r="E1780" s="1">
        <v>0</v>
      </c>
      <c r="F1780">
        <v>0</v>
      </c>
      <c r="G1780">
        <v>0</v>
      </c>
      <c r="H1780">
        <v>80</v>
      </c>
      <c r="I1780">
        <v>16</v>
      </c>
      <c r="J1780">
        <v>0</v>
      </c>
      <c r="K1780">
        <v>11.09</v>
      </c>
      <c r="L1780">
        <v>2.0299999999999998</v>
      </c>
      <c r="M1780">
        <v>83.33</v>
      </c>
      <c r="N1780" s="35"/>
      <c r="O1780" s="35"/>
      <c r="P1780" s="34"/>
      <c r="Q1780" s="34"/>
      <c r="R1780" s="34"/>
      <c r="S1780" s="34"/>
      <c r="T1780" s="34"/>
      <c r="U1780" s="34"/>
    </row>
    <row r="1781" spans="1:21">
      <c r="A1781" t="s">
        <v>1791</v>
      </c>
      <c r="B1781" s="1">
        <v>0.35981481481481481</v>
      </c>
      <c r="C1781" s="1">
        <v>0.19582175925925926</v>
      </c>
      <c r="D1781" s="1">
        <v>4.5347222222222226E-2</v>
      </c>
      <c r="E1781" s="1">
        <v>0.11863425925925926</v>
      </c>
      <c r="F1781">
        <v>105</v>
      </c>
      <c r="G1781">
        <v>300</v>
      </c>
      <c r="H1781">
        <v>204</v>
      </c>
      <c r="I1781">
        <v>3</v>
      </c>
      <c r="J1781">
        <v>0</v>
      </c>
      <c r="K1781">
        <v>0</v>
      </c>
      <c r="L1781">
        <v>0</v>
      </c>
      <c r="M1781">
        <v>98.55</v>
      </c>
      <c r="N1781" s="35"/>
      <c r="O1781" s="35"/>
      <c r="P1781" s="34"/>
      <c r="Q1781" s="34"/>
      <c r="R1781" s="34"/>
      <c r="S1781" s="34"/>
      <c r="T1781" s="34"/>
      <c r="U1781" s="34"/>
    </row>
    <row r="1782" spans="1:21">
      <c r="A1782" t="s">
        <v>1792</v>
      </c>
      <c r="B1782" s="1">
        <v>0.21633101851851852</v>
      </c>
      <c r="C1782" s="1">
        <v>0.16306712962962963</v>
      </c>
      <c r="D1782" s="1">
        <v>1.4039351851851851E-2</v>
      </c>
      <c r="E1782" s="1">
        <v>3.9212962962962963E-2</v>
      </c>
      <c r="F1782">
        <v>12</v>
      </c>
      <c r="G1782">
        <v>334</v>
      </c>
      <c r="H1782">
        <v>0</v>
      </c>
      <c r="I1782">
        <v>0</v>
      </c>
      <c r="J1782">
        <v>0</v>
      </c>
      <c r="K1782">
        <v>0</v>
      </c>
      <c r="L1782">
        <v>0</v>
      </c>
      <c r="N1782" s="35"/>
      <c r="O1782" s="35"/>
      <c r="P1782" s="34"/>
      <c r="Q1782" s="34"/>
      <c r="R1782" s="34"/>
      <c r="S1782" s="34"/>
      <c r="T1782" s="34"/>
      <c r="U1782" s="34"/>
    </row>
    <row r="1783" spans="1:21">
      <c r="A1783" t="s">
        <v>1793</v>
      </c>
      <c r="B1783" s="1">
        <v>0</v>
      </c>
      <c r="C1783" s="1">
        <v>0</v>
      </c>
      <c r="D1783" s="1">
        <v>0</v>
      </c>
      <c r="E1783" s="1">
        <v>0</v>
      </c>
      <c r="F1783">
        <v>0</v>
      </c>
      <c r="G1783">
        <v>0</v>
      </c>
      <c r="H1783">
        <v>2</v>
      </c>
      <c r="I1783">
        <v>0</v>
      </c>
      <c r="J1783">
        <v>0</v>
      </c>
      <c r="K1783">
        <v>0</v>
      </c>
      <c r="L1783">
        <v>0</v>
      </c>
      <c r="M1783">
        <v>100</v>
      </c>
      <c r="N1783" s="35"/>
      <c r="O1783" s="35"/>
      <c r="P1783" s="34"/>
      <c r="Q1783" s="34"/>
      <c r="R1783" s="34"/>
      <c r="S1783" s="34"/>
      <c r="T1783" s="34"/>
      <c r="U1783" s="34"/>
    </row>
    <row r="1784" spans="1:21">
      <c r="A1784" t="s">
        <v>1794</v>
      </c>
      <c r="B1784" s="1">
        <v>0.4057291666666667</v>
      </c>
      <c r="C1784" s="1">
        <v>0.40502314814814816</v>
      </c>
      <c r="D1784" s="1">
        <v>6.9444444444444447E-4</v>
      </c>
      <c r="E1784" s="1">
        <v>0</v>
      </c>
      <c r="F1784">
        <v>132</v>
      </c>
      <c r="G1784">
        <v>1792</v>
      </c>
      <c r="H1784">
        <v>3074</v>
      </c>
      <c r="I1784">
        <v>9</v>
      </c>
      <c r="J1784">
        <v>0</v>
      </c>
      <c r="K1784">
        <v>0</v>
      </c>
      <c r="L1784">
        <v>0</v>
      </c>
      <c r="M1784">
        <v>99.71</v>
      </c>
      <c r="N1784" s="35"/>
      <c r="O1784" s="35"/>
      <c r="P1784" s="34"/>
      <c r="Q1784" s="34"/>
      <c r="R1784" s="34"/>
      <c r="S1784" s="34"/>
      <c r="T1784" s="34"/>
      <c r="U1784" s="34"/>
    </row>
    <row r="1785" spans="1:21">
      <c r="A1785" t="s">
        <v>1795</v>
      </c>
      <c r="B1785" s="1">
        <v>0.39490740740740743</v>
      </c>
      <c r="C1785" s="1">
        <v>0.3694675925925926</v>
      </c>
      <c r="D1785" s="1">
        <v>3.8194444444444443E-3</v>
      </c>
      <c r="E1785" s="1">
        <v>2.1608796296296296E-2</v>
      </c>
      <c r="F1785">
        <v>130</v>
      </c>
      <c r="G1785">
        <v>392</v>
      </c>
      <c r="H1785">
        <v>65</v>
      </c>
      <c r="I1785">
        <v>11</v>
      </c>
      <c r="J1785">
        <v>0</v>
      </c>
      <c r="K1785">
        <v>0</v>
      </c>
      <c r="L1785">
        <v>0</v>
      </c>
      <c r="M1785">
        <v>85.53</v>
      </c>
      <c r="N1785" s="35"/>
      <c r="O1785" s="35"/>
      <c r="P1785" s="34"/>
      <c r="Q1785" s="34"/>
      <c r="R1785" s="34"/>
      <c r="S1785" s="34"/>
      <c r="T1785" s="34"/>
      <c r="U1785" s="34"/>
    </row>
    <row r="1786" spans="1:21">
      <c r="A1786" t="s">
        <v>1796</v>
      </c>
      <c r="B1786" s="1">
        <v>0.43590277777777775</v>
      </c>
      <c r="C1786" s="1">
        <v>0.27523148148148152</v>
      </c>
      <c r="D1786" s="1">
        <v>0.14121527777777779</v>
      </c>
      <c r="E1786" s="1">
        <v>1.9444444444444445E-2</v>
      </c>
      <c r="F1786">
        <v>43</v>
      </c>
      <c r="G1786">
        <v>732</v>
      </c>
      <c r="H1786">
        <v>0</v>
      </c>
      <c r="I1786">
        <v>0</v>
      </c>
      <c r="J1786">
        <v>0</v>
      </c>
      <c r="K1786">
        <v>0</v>
      </c>
      <c r="L1786">
        <v>0</v>
      </c>
      <c r="N1786" s="35"/>
      <c r="O1786" s="35"/>
      <c r="P1786" s="34"/>
      <c r="Q1786" s="34"/>
      <c r="R1786" s="34"/>
      <c r="S1786" s="34"/>
      <c r="T1786" s="34"/>
      <c r="U1786" s="34"/>
    </row>
    <row r="1787" spans="1:21">
      <c r="A1787" t="s">
        <v>1797</v>
      </c>
      <c r="B1787" s="1">
        <v>0.43310185185185185</v>
      </c>
      <c r="C1787" s="1">
        <v>0.2447337962962963</v>
      </c>
      <c r="D1787" s="1">
        <v>8.8668981481481488E-2</v>
      </c>
      <c r="E1787" s="1">
        <v>9.9687499999999998E-2</v>
      </c>
      <c r="F1787">
        <v>28</v>
      </c>
      <c r="G1787">
        <v>1071</v>
      </c>
      <c r="H1787">
        <v>744</v>
      </c>
      <c r="I1787">
        <v>19</v>
      </c>
      <c r="J1787">
        <v>16.11</v>
      </c>
      <c r="K1787">
        <v>9.91</v>
      </c>
      <c r="L1787">
        <v>0.12</v>
      </c>
      <c r="M1787">
        <v>97.51</v>
      </c>
      <c r="N1787" s="35"/>
      <c r="O1787" s="35"/>
      <c r="P1787" s="34"/>
      <c r="Q1787" s="34"/>
      <c r="R1787" s="34"/>
      <c r="S1787" s="34"/>
      <c r="T1787" s="34"/>
      <c r="U1787" s="34"/>
    </row>
    <row r="1788" spans="1:21">
      <c r="A1788" t="s">
        <v>1798</v>
      </c>
      <c r="B1788" s="1">
        <v>0.23811342592592591</v>
      </c>
      <c r="C1788" s="1">
        <v>0.21703703703703703</v>
      </c>
      <c r="D1788" s="1">
        <v>3.3333333333333335E-3</v>
      </c>
      <c r="E1788" s="1">
        <v>1.7743055555555557E-2</v>
      </c>
      <c r="F1788">
        <v>91</v>
      </c>
      <c r="G1788">
        <v>266</v>
      </c>
      <c r="H1788">
        <v>223</v>
      </c>
      <c r="I1788">
        <v>5</v>
      </c>
      <c r="J1788">
        <v>0</v>
      </c>
      <c r="K1788">
        <v>0</v>
      </c>
      <c r="L1788">
        <v>0</v>
      </c>
      <c r="M1788">
        <v>97.81</v>
      </c>
      <c r="N1788" s="35"/>
      <c r="O1788" s="35"/>
      <c r="P1788" s="34"/>
      <c r="Q1788" s="34"/>
      <c r="R1788" s="34"/>
      <c r="S1788" s="34"/>
      <c r="T1788" s="34"/>
      <c r="U1788" s="34"/>
    </row>
    <row r="1789" spans="1:21">
      <c r="A1789" t="s">
        <v>1799</v>
      </c>
      <c r="B1789" s="1">
        <v>0.78945601851851854</v>
      </c>
      <c r="C1789" s="1">
        <v>0.61365740740740737</v>
      </c>
      <c r="D1789" s="1">
        <v>3.5636574074074077E-2</v>
      </c>
      <c r="E1789" s="1">
        <v>0.14015046296296296</v>
      </c>
      <c r="F1789">
        <v>155</v>
      </c>
      <c r="G1789">
        <v>1852</v>
      </c>
      <c r="H1789">
        <v>568</v>
      </c>
      <c r="I1789">
        <v>158</v>
      </c>
      <c r="J1789">
        <v>0</v>
      </c>
      <c r="K1789">
        <v>0</v>
      </c>
      <c r="L1789">
        <v>0</v>
      </c>
      <c r="M1789">
        <v>78.239999999999995</v>
      </c>
      <c r="N1789" s="35"/>
      <c r="O1789" s="35"/>
      <c r="P1789" s="34"/>
      <c r="Q1789" s="34"/>
      <c r="R1789" s="34"/>
      <c r="S1789" s="34"/>
      <c r="T1789" s="34"/>
      <c r="U1789" s="34"/>
    </row>
    <row r="1790" spans="1:21">
      <c r="A1790" t="s">
        <v>1800</v>
      </c>
      <c r="B1790" s="1">
        <v>0.30207175925925928</v>
      </c>
      <c r="C1790" s="1">
        <v>0.12019675925925927</v>
      </c>
      <c r="D1790" s="1">
        <v>0.13173611111111111</v>
      </c>
      <c r="E1790" s="1">
        <v>5.0138888888888893E-2</v>
      </c>
      <c r="F1790">
        <v>20</v>
      </c>
      <c r="G1790">
        <v>554</v>
      </c>
      <c r="H1790">
        <v>728</v>
      </c>
      <c r="I1790">
        <v>25</v>
      </c>
      <c r="J1790">
        <v>13.7</v>
      </c>
      <c r="K1790">
        <v>9.4</v>
      </c>
      <c r="L1790">
        <v>0.85</v>
      </c>
      <c r="M1790">
        <v>96.68</v>
      </c>
      <c r="N1790" s="35"/>
      <c r="O1790" s="35"/>
      <c r="P1790" s="34"/>
      <c r="Q1790" s="34"/>
      <c r="R1790" s="34"/>
      <c r="S1790" s="34"/>
      <c r="T1790" s="34"/>
      <c r="U1790" s="34"/>
    </row>
    <row r="1791" spans="1:21">
      <c r="A1791" t="s">
        <v>1801</v>
      </c>
      <c r="B1791" s="1">
        <v>0.77870370370370379</v>
      </c>
      <c r="C1791" s="1">
        <v>0.57800925925925928</v>
      </c>
      <c r="D1791" s="1">
        <v>0.17814814814814817</v>
      </c>
      <c r="E1791" s="1">
        <v>2.2523148148148143E-2</v>
      </c>
      <c r="F1791">
        <v>75</v>
      </c>
      <c r="G1791">
        <v>2477</v>
      </c>
      <c r="H1791">
        <v>227</v>
      </c>
      <c r="I1791">
        <v>12</v>
      </c>
      <c r="J1791">
        <v>46.67</v>
      </c>
      <c r="K1791">
        <v>12.98</v>
      </c>
      <c r="L1791">
        <v>0.21</v>
      </c>
      <c r="M1791">
        <v>94.98</v>
      </c>
      <c r="N1791" s="35"/>
      <c r="O1791" s="35"/>
      <c r="P1791" s="34"/>
      <c r="Q1791" s="34"/>
      <c r="R1791" s="34"/>
      <c r="S1791" s="34"/>
      <c r="T1791" s="34"/>
      <c r="U1791" s="34"/>
    </row>
    <row r="1792" spans="1:21">
      <c r="A1792" t="s">
        <v>1802</v>
      </c>
      <c r="B1792" s="1">
        <v>0.29148148148148151</v>
      </c>
      <c r="C1792" s="1">
        <v>0.12111111111111111</v>
      </c>
      <c r="D1792" s="1">
        <v>0.12807870370370369</v>
      </c>
      <c r="E1792" s="1">
        <v>4.2280092592592598E-2</v>
      </c>
      <c r="F1792">
        <v>42</v>
      </c>
      <c r="G1792">
        <v>393</v>
      </c>
      <c r="H1792">
        <v>330</v>
      </c>
      <c r="I1792">
        <v>33</v>
      </c>
      <c r="J1792">
        <v>0</v>
      </c>
      <c r="K1792">
        <v>0</v>
      </c>
      <c r="L1792">
        <v>0</v>
      </c>
      <c r="M1792">
        <v>90.91</v>
      </c>
      <c r="N1792" s="35"/>
      <c r="O1792" s="35"/>
      <c r="P1792" s="34"/>
      <c r="Q1792" s="34"/>
      <c r="R1792" s="34"/>
      <c r="S1792" s="34"/>
      <c r="T1792" s="34"/>
      <c r="U1792" s="34"/>
    </row>
    <row r="1793" spans="1:21">
      <c r="A1793" t="s">
        <v>1803</v>
      </c>
      <c r="B1793" s="1">
        <v>0.33856481481481482</v>
      </c>
      <c r="C1793" s="1">
        <v>0.28474537037037034</v>
      </c>
      <c r="D1793" s="1">
        <v>6.6319444444444446E-3</v>
      </c>
      <c r="E1793" s="1">
        <v>4.7175925925925927E-2</v>
      </c>
      <c r="F1793">
        <v>58</v>
      </c>
      <c r="G1793">
        <v>609</v>
      </c>
      <c r="H1793">
        <v>398</v>
      </c>
      <c r="I1793">
        <v>80</v>
      </c>
      <c r="J1793">
        <v>0</v>
      </c>
      <c r="K1793">
        <v>0</v>
      </c>
      <c r="L1793">
        <v>0</v>
      </c>
      <c r="M1793">
        <v>83.26</v>
      </c>
      <c r="N1793" s="35"/>
      <c r="O1793" s="35"/>
      <c r="P1793" s="34"/>
      <c r="Q1793" s="34"/>
      <c r="R1793" s="34"/>
      <c r="S1793" s="34"/>
      <c r="T1793" s="34"/>
      <c r="U1793" s="34"/>
    </row>
    <row r="1794" spans="1:21">
      <c r="A1794" t="s">
        <v>1804</v>
      </c>
      <c r="B1794" s="1">
        <v>0.38310185185185186</v>
      </c>
      <c r="C1794" s="1">
        <v>0.30962962962962964</v>
      </c>
      <c r="D1794" s="1">
        <v>6.5740740740740733E-3</v>
      </c>
      <c r="E1794" s="1">
        <v>6.6875000000000004E-2</v>
      </c>
      <c r="F1794">
        <v>25</v>
      </c>
      <c r="G1794">
        <v>502</v>
      </c>
      <c r="H1794">
        <v>223</v>
      </c>
      <c r="I1794">
        <v>11</v>
      </c>
      <c r="J1794">
        <v>0</v>
      </c>
      <c r="K1794">
        <v>0</v>
      </c>
      <c r="L1794">
        <v>0</v>
      </c>
      <c r="M1794">
        <v>95.3</v>
      </c>
      <c r="N1794" s="35"/>
      <c r="O1794" s="35"/>
      <c r="P1794" s="34"/>
      <c r="Q1794" s="34"/>
      <c r="R1794" s="34"/>
      <c r="S1794" s="34"/>
      <c r="T1794" s="34"/>
      <c r="U1794" s="34"/>
    </row>
    <row r="1795" spans="1:21">
      <c r="A1795" t="s">
        <v>1805</v>
      </c>
      <c r="B1795" s="1">
        <v>0.30560185185185185</v>
      </c>
      <c r="C1795" s="1">
        <v>0.24625</v>
      </c>
      <c r="D1795" s="1">
        <v>3.5370370370370365E-2</v>
      </c>
      <c r="E1795" s="1">
        <v>2.3969907407407409E-2</v>
      </c>
      <c r="F1795">
        <v>26</v>
      </c>
      <c r="G1795">
        <v>505</v>
      </c>
      <c r="H1795">
        <v>42</v>
      </c>
      <c r="I1795">
        <v>0</v>
      </c>
      <c r="J1795">
        <v>0</v>
      </c>
      <c r="K1795">
        <v>0</v>
      </c>
      <c r="L1795">
        <v>0</v>
      </c>
      <c r="M1795">
        <v>100</v>
      </c>
      <c r="N1795" s="35"/>
      <c r="O1795" s="35"/>
      <c r="P1795" s="34"/>
      <c r="Q1795" s="34"/>
      <c r="R1795" s="34"/>
      <c r="S1795" s="34"/>
      <c r="T1795" s="34"/>
      <c r="U1795" s="34"/>
    </row>
    <row r="1796" spans="1:21">
      <c r="A1796" t="s">
        <v>1806</v>
      </c>
      <c r="B1796" s="1">
        <v>0.55587962962962967</v>
      </c>
      <c r="C1796" s="1">
        <v>0.35416666666666669</v>
      </c>
      <c r="D1796" s="1">
        <v>6.7372685185185188E-2</v>
      </c>
      <c r="E1796" s="1">
        <v>0.13434027777777777</v>
      </c>
      <c r="F1796">
        <v>84</v>
      </c>
      <c r="G1796">
        <v>1117</v>
      </c>
      <c r="H1796">
        <v>629</v>
      </c>
      <c r="I1796">
        <v>43</v>
      </c>
      <c r="J1796">
        <v>0</v>
      </c>
      <c r="K1796">
        <v>0</v>
      </c>
      <c r="L1796">
        <v>0</v>
      </c>
      <c r="M1796">
        <v>93.6</v>
      </c>
      <c r="N1796" s="35"/>
      <c r="O1796" s="35"/>
      <c r="P1796" s="34"/>
      <c r="Q1796" s="34"/>
      <c r="R1796" s="34"/>
      <c r="S1796" s="34"/>
      <c r="T1796" s="34"/>
      <c r="U1796" s="34"/>
    </row>
    <row r="1797" spans="1:21">
      <c r="A1797" t="s">
        <v>1807</v>
      </c>
      <c r="B1797" s="1">
        <v>0.32710648148148147</v>
      </c>
      <c r="C1797" s="1">
        <v>0.23145833333333332</v>
      </c>
      <c r="D1797" s="1">
        <v>4.8912037037037039E-2</v>
      </c>
      <c r="E1797" s="1">
        <v>4.6724537037037044E-2</v>
      </c>
      <c r="F1797">
        <v>71</v>
      </c>
      <c r="G1797">
        <v>490</v>
      </c>
      <c r="H1797">
        <v>0</v>
      </c>
      <c r="I1797">
        <v>0</v>
      </c>
      <c r="J1797">
        <v>0</v>
      </c>
      <c r="K1797">
        <v>0</v>
      </c>
      <c r="L1797">
        <v>0</v>
      </c>
      <c r="N1797" s="35"/>
      <c r="O1797" s="35"/>
      <c r="P1797" s="34"/>
      <c r="Q1797" s="34"/>
      <c r="R1797" s="34"/>
      <c r="S1797" s="34"/>
      <c r="T1797" s="34"/>
      <c r="U1797" s="34"/>
    </row>
    <row r="1798" spans="1:21">
      <c r="A1798" t="s">
        <v>1808</v>
      </c>
      <c r="B1798" s="1">
        <v>7.6701388888888888E-2</v>
      </c>
      <c r="C1798" s="1">
        <v>5.0486111111111114E-2</v>
      </c>
      <c r="D1798" s="1">
        <v>7.9745370370370369E-3</v>
      </c>
      <c r="E1798" s="1">
        <v>1.8229166666666668E-2</v>
      </c>
      <c r="F1798">
        <v>28</v>
      </c>
      <c r="G1798">
        <v>142</v>
      </c>
      <c r="H1798">
        <v>735</v>
      </c>
      <c r="I1798">
        <v>59</v>
      </c>
      <c r="J1798">
        <v>0</v>
      </c>
      <c r="K1798">
        <v>0</v>
      </c>
      <c r="L1798">
        <v>0</v>
      </c>
      <c r="M1798">
        <v>92.57</v>
      </c>
      <c r="N1798" s="35"/>
      <c r="O1798" s="35"/>
      <c r="P1798" s="34"/>
      <c r="Q1798" s="34"/>
      <c r="R1798" s="34"/>
      <c r="S1798" s="34"/>
      <c r="T1798" s="34"/>
      <c r="U1798" s="34"/>
    </row>
    <row r="1799" spans="1:21">
      <c r="A1799" t="s">
        <v>1809</v>
      </c>
      <c r="B1799" s="1">
        <v>0.25270833333333337</v>
      </c>
      <c r="C1799" s="1">
        <v>0.15145833333333333</v>
      </c>
      <c r="D1799" s="1">
        <v>8.3391203703703717E-2</v>
      </c>
      <c r="E1799" s="1">
        <v>1.7847222222222223E-2</v>
      </c>
      <c r="F1799">
        <v>15</v>
      </c>
      <c r="G1799">
        <v>169</v>
      </c>
      <c r="H1799">
        <v>0</v>
      </c>
      <c r="I1799">
        <v>0</v>
      </c>
      <c r="J1799">
        <v>0</v>
      </c>
      <c r="K1799">
        <v>0</v>
      </c>
      <c r="L1799">
        <v>0</v>
      </c>
      <c r="N1799" s="35"/>
      <c r="O1799" s="35"/>
      <c r="P1799" s="34"/>
      <c r="Q1799" s="34"/>
      <c r="R1799" s="34"/>
      <c r="S1799" s="34"/>
      <c r="T1799" s="34"/>
      <c r="U1799" s="34"/>
    </row>
    <row r="1800" spans="1:21">
      <c r="A1800" t="s">
        <v>1810</v>
      </c>
      <c r="B1800" s="1">
        <v>0.23973379629629629</v>
      </c>
      <c r="C1800" s="1">
        <v>0.20309027777777777</v>
      </c>
      <c r="D1800" s="1">
        <v>2.298611111111111E-2</v>
      </c>
      <c r="E1800" s="1">
        <v>1.3645833333333331E-2</v>
      </c>
      <c r="F1800">
        <v>53</v>
      </c>
      <c r="G1800">
        <v>812</v>
      </c>
      <c r="H1800">
        <v>5</v>
      </c>
      <c r="I1800">
        <v>0</v>
      </c>
      <c r="J1800">
        <v>0</v>
      </c>
      <c r="K1800">
        <v>0</v>
      </c>
      <c r="L1800">
        <v>0</v>
      </c>
      <c r="M1800">
        <v>100</v>
      </c>
      <c r="N1800" s="35"/>
      <c r="O1800" s="35"/>
      <c r="P1800" s="34"/>
      <c r="Q1800" s="34"/>
      <c r="R1800" s="34"/>
      <c r="S1800" s="34"/>
      <c r="T1800" s="34"/>
      <c r="U1800" s="34"/>
    </row>
    <row r="1801" spans="1:21">
      <c r="A1801" t="s">
        <v>1811</v>
      </c>
      <c r="B1801" s="1">
        <v>0.49840277777777775</v>
      </c>
      <c r="C1801" s="1">
        <v>0.37335648148148143</v>
      </c>
      <c r="D1801" s="1">
        <v>8.3773148148148138E-2</v>
      </c>
      <c r="E1801" s="1">
        <v>4.1261574074074069E-2</v>
      </c>
      <c r="F1801">
        <v>102</v>
      </c>
      <c r="G1801">
        <v>1364</v>
      </c>
      <c r="H1801">
        <v>462</v>
      </c>
      <c r="I1801">
        <v>138</v>
      </c>
      <c r="J1801">
        <v>0</v>
      </c>
      <c r="K1801">
        <v>0</v>
      </c>
      <c r="L1801">
        <v>0</v>
      </c>
      <c r="M1801">
        <v>77</v>
      </c>
      <c r="N1801" s="35"/>
      <c r="O1801" s="35"/>
      <c r="P1801" s="34"/>
      <c r="Q1801" s="34"/>
      <c r="R1801" s="34"/>
      <c r="S1801" s="34"/>
      <c r="T1801" s="34"/>
      <c r="U1801" s="34"/>
    </row>
    <row r="1802" spans="1:21">
      <c r="A1802" t="s">
        <v>1812</v>
      </c>
      <c r="B1802" s="1">
        <v>0.21693287037037037</v>
      </c>
      <c r="C1802" s="1">
        <v>0.20087962962962966</v>
      </c>
      <c r="D1802" s="1">
        <v>9.3171296296296283E-3</v>
      </c>
      <c r="E1802" s="1">
        <v>6.7245370370370367E-3</v>
      </c>
      <c r="F1802">
        <v>16</v>
      </c>
      <c r="G1802">
        <v>941</v>
      </c>
      <c r="H1802">
        <v>45</v>
      </c>
      <c r="I1802">
        <v>0</v>
      </c>
      <c r="J1802">
        <v>10.63</v>
      </c>
      <c r="K1802">
        <v>0.35</v>
      </c>
      <c r="L1802">
        <v>0</v>
      </c>
      <c r="M1802">
        <v>100</v>
      </c>
      <c r="N1802" s="35"/>
      <c r="O1802" s="35"/>
      <c r="P1802" s="34"/>
      <c r="Q1802" s="34"/>
      <c r="R1802" s="34"/>
      <c r="S1802" s="34"/>
      <c r="T1802" s="34"/>
      <c r="U1802" s="34"/>
    </row>
    <row r="1803" spans="1:21">
      <c r="A1803" t="s">
        <v>1813</v>
      </c>
      <c r="B1803" s="1">
        <v>0.21856481481481482</v>
      </c>
      <c r="C1803" s="1">
        <v>0.15474537037037037</v>
      </c>
      <c r="D1803" s="1">
        <v>3.6423611111111115E-2</v>
      </c>
      <c r="E1803" s="1">
        <v>2.7384259259259257E-2</v>
      </c>
      <c r="F1803">
        <v>28</v>
      </c>
      <c r="G1803">
        <v>257</v>
      </c>
      <c r="H1803">
        <v>254</v>
      </c>
      <c r="I1803">
        <v>22</v>
      </c>
      <c r="J1803">
        <v>0</v>
      </c>
      <c r="K1803">
        <v>0</v>
      </c>
      <c r="L1803">
        <v>0</v>
      </c>
      <c r="M1803">
        <v>92.03</v>
      </c>
      <c r="N1803" s="35"/>
      <c r="O1803" s="35"/>
      <c r="P1803" s="34"/>
      <c r="Q1803" s="34"/>
      <c r="R1803" s="34"/>
      <c r="S1803" s="34"/>
      <c r="T1803" s="34"/>
      <c r="U1803" s="34"/>
    </row>
    <row r="1804" spans="1:21">
      <c r="A1804" t="s">
        <v>1814</v>
      </c>
      <c r="B1804" s="1">
        <v>0.15605324074074076</v>
      </c>
      <c r="C1804" s="1">
        <v>0.12831018518518519</v>
      </c>
      <c r="D1804" s="1">
        <v>3.530092592592592E-3</v>
      </c>
      <c r="E1804" s="1">
        <v>2.4189814814814817E-2</v>
      </c>
      <c r="F1804">
        <v>12</v>
      </c>
      <c r="G1804">
        <v>269</v>
      </c>
      <c r="H1804">
        <v>0</v>
      </c>
      <c r="I1804">
        <v>0</v>
      </c>
      <c r="J1804">
        <v>0</v>
      </c>
      <c r="K1804">
        <v>0</v>
      </c>
      <c r="L1804">
        <v>0</v>
      </c>
      <c r="N1804" s="35"/>
      <c r="O1804" s="35"/>
      <c r="P1804" s="34"/>
      <c r="Q1804" s="34"/>
      <c r="R1804" s="34"/>
      <c r="S1804" s="34"/>
      <c r="T1804" s="34"/>
      <c r="U1804" s="34"/>
    </row>
    <row r="1805" spans="1:21">
      <c r="A1805" t="s">
        <v>1815</v>
      </c>
      <c r="B1805" s="1">
        <v>0.39075231481481482</v>
      </c>
      <c r="C1805" s="1">
        <v>0.32225694444444447</v>
      </c>
      <c r="D1805" s="1">
        <v>1.5601851851851851E-2</v>
      </c>
      <c r="E1805" s="1">
        <v>5.288194444444444E-2</v>
      </c>
      <c r="F1805">
        <v>47</v>
      </c>
      <c r="G1805">
        <v>668</v>
      </c>
      <c r="H1805">
        <v>568</v>
      </c>
      <c r="I1805">
        <v>54</v>
      </c>
      <c r="J1805">
        <v>0</v>
      </c>
      <c r="K1805">
        <v>0</v>
      </c>
      <c r="L1805">
        <v>0</v>
      </c>
      <c r="M1805">
        <v>91.32</v>
      </c>
      <c r="N1805" s="35"/>
      <c r="O1805" s="35"/>
      <c r="P1805" s="34"/>
      <c r="Q1805" s="34"/>
      <c r="R1805" s="34"/>
      <c r="S1805" s="34"/>
      <c r="T1805" s="34"/>
      <c r="U1805" s="34"/>
    </row>
    <row r="1806" spans="1:21">
      <c r="A1806" t="s">
        <v>1816</v>
      </c>
      <c r="B1806" s="1">
        <v>5.7870370370370376E-3</v>
      </c>
      <c r="C1806" s="1">
        <v>5.2199074074074066E-3</v>
      </c>
      <c r="D1806" s="1">
        <v>3.7037037037037035E-4</v>
      </c>
      <c r="E1806" s="1">
        <v>1.8518518518518518E-4</v>
      </c>
      <c r="F1806">
        <v>12</v>
      </c>
      <c r="G1806">
        <v>21</v>
      </c>
      <c r="H1806">
        <v>411</v>
      </c>
      <c r="I1806">
        <v>19</v>
      </c>
      <c r="J1806">
        <v>0</v>
      </c>
      <c r="K1806">
        <v>0</v>
      </c>
      <c r="L1806">
        <v>0</v>
      </c>
      <c r="M1806">
        <v>95.58</v>
      </c>
      <c r="N1806" s="35"/>
      <c r="O1806" s="35"/>
      <c r="P1806" s="34"/>
      <c r="Q1806" s="34"/>
      <c r="R1806" s="34"/>
      <c r="S1806" s="34"/>
      <c r="T1806" s="34"/>
      <c r="U1806" s="34"/>
    </row>
    <row r="1807" spans="1:21">
      <c r="A1807" t="s">
        <v>1817</v>
      </c>
      <c r="B1807" s="1">
        <v>0.34870370370370374</v>
      </c>
      <c r="C1807" s="1">
        <v>0.24446759259259257</v>
      </c>
      <c r="D1807" s="1">
        <v>0.1013425925925926</v>
      </c>
      <c r="E1807" s="1">
        <v>2.8819444444444444E-3</v>
      </c>
      <c r="F1807">
        <v>110</v>
      </c>
      <c r="G1807">
        <v>1830</v>
      </c>
      <c r="H1807">
        <v>1820</v>
      </c>
      <c r="I1807">
        <v>10</v>
      </c>
      <c r="J1807">
        <v>0</v>
      </c>
      <c r="K1807">
        <v>0</v>
      </c>
      <c r="L1807">
        <v>0</v>
      </c>
      <c r="M1807">
        <v>99.45</v>
      </c>
      <c r="N1807" s="35"/>
      <c r="O1807" s="35"/>
      <c r="P1807" s="34"/>
      <c r="Q1807" s="34"/>
      <c r="R1807" s="34"/>
      <c r="S1807" s="34"/>
      <c r="T1807" s="34"/>
      <c r="U1807" s="34"/>
    </row>
    <row r="1808" spans="1:21">
      <c r="A1808" t="s">
        <v>1818</v>
      </c>
      <c r="B1808" s="1">
        <v>4.7199074074074067E-2</v>
      </c>
      <c r="C1808" s="1">
        <v>1.6782407407407409E-2</v>
      </c>
      <c r="D1808" s="1">
        <v>2.5787037037037039E-2</v>
      </c>
      <c r="E1808" s="1">
        <v>4.6180555555555558E-3</v>
      </c>
      <c r="F1808">
        <v>48</v>
      </c>
      <c r="G1808">
        <v>138</v>
      </c>
      <c r="H1808">
        <v>707</v>
      </c>
      <c r="I1808">
        <v>175</v>
      </c>
      <c r="J1808">
        <v>0</v>
      </c>
      <c r="K1808">
        <v>0</v>
      </c>
      <c r="L1808">
        <v>0</v>
      </c>
      <c r="M1808">
        <v>80.16</v>
      </c>
      <c r="N1808" s="35"/>
      <c r="O1808" s="35"/>
      <c r="P1808" s="34"/>
      <c r="Q1808" s="34"/>
      <c r="R1808" s="34"/>
      <c r="S1808" s="34"/>
      <c r="T1808" s="34"/>
      <c r="U1808" s="34"/>
    </row>
    <row r="1809" spans="1:21">
      <c r="A1809" t="s">
        <v>1819</v>
      </c>
      <c r="B1809" s="1">
        <v>0.83431712962962967</v>
      </c>
      <c r="C1809" s="1">
        <v>0.55932870370370369</v>
      </c>
      <c r="D1809" s="1">
        <v>0.11370370370370371</v>
      </c>
      <c r="E1809" s="1">
        <v>0.16127314814814817</v>
      </c>
      <c r="F1809">
        <v>26</v>
      </c>
      <c r="G1809">
        <v>849</v>
      </c>
      <c r="H1809">
        <v>136</v>
      </c>
      <c r="I1809">
        <v>9</v>
      </c>
      <c r="J1809">
        <v>0</v>
      </c>
      <c r="K1809">
        <v>0</v>
      </c>
      <c r="L1809">
        <v>0</v>
      </c>
      <c r="M1809">
        <v>93.79</v>
      </c>
      <c r="N1809" s="35"/>
      <c r="O1809" s="35"/>
      <c r="P1809" s="34"/>
      <c r="Q1809" s="34"/>
      <c r="R1809" s="34"/>
      <c r="S1809" s="34"/>
      <c r="T1809" s="34"/>
      <c r="U1809" s="34"/>
    </row>
    <row r="1810" spans="1:21">
      <c r="A1810" t="s">
        <v>1820</v>
      </c>
      <c r="B1810" s="1">
        <v>0.46157407407407408</v>
      </c>
      <c r="C1810" s="1">
        <v>0.24649305555555556</v>
      </c>
      <c r="D1810" s="1">
        <v>0.16003472222222223</v>
      </c>
      <c r="E1810" s="1">
        <v>5.5034722222222221E-2</v>
      </c>
      <c r="F1810">
        <v>145</v>
      </c>
      <c r="G1810">
        <v>1365</v>
      </c>
      <c r="H1810">
        <v>1296</v>
      </c>
      <c r="I1810">
        <v>161</v>
      </c>
      <c r="J1810">
        <v>0</v>
      </c>
      <c r="K1810">
        <v>0</v>
      </c>
      <c r="L1810">
        <v>0</v>
      </c>
      <c r="M1810">
        <v>88.95</v>
      </c>
      <c r="N1810" s="35"/>
      <c r="O1810" s="35"/>
      <c r="P1810" s="34"/>
      <c r="Q1810" s="34"/>
      <c r="R1810" s="34"/>
      <c r="S1810" s="34"/>
      <c r="T1810" s="34"/>
      <c r="U1810" s="34"/>
    </row>
    <row r="1811" spans="1:21">
      <c r="A1811" t="s">
        <v>1821</v>
      </c>
      <c r="B1811" s="10">
        <v>1.2819675925925926</v>
      </c>
      <c r="C1811" s="1">
        <v>0.65568287037037043</v>
      </c>
      <c r="D1811" s="1">
        <v>0.46240740740740738</v>
      </c>
      <c r="E1811" s="1">
        <v>0.16385416666666666</v>
      </c>
      <c r="F1811">
        <v>127</v>
      </c>
      <c r="G1811">
        <v>1962</v>
      </c>
      <c r="H1811">
        <v>567</v>
      </c>
      <c r="I1811">
        <v>71</v>
      </c>
      <c r="J1811">
        <v>0</v>
      </c>
      <c r="K1811">
        <v>0</v>
      </c>
      <c r="L1811">
        <v>0</v>
      </c>
      <c r="M1811">
        <v>88.87</v>
      </c>
      <c r="N1811" s="35"/>
      <c r="O1811" s="35"/>
      <c r="P1811" s="34"/>
      <c r="Q1811" s="34"/>
      <c r="R1811" s="34"/>
      <c r="S1811" s="34"/>
      <c r="T1811" s="34"/>
      <c r="U1811" s="34"/>
    </row>
    <row r="1812" spans="1:21">
      <c r="A1812" t="s">
        <v>1822</v>
      </c>
      <c r="B1812" s="1">
        <v>0.48543981481481485</v>
      </c>
      <c r="C1812" s="1">
        <v>0.2852662037037037</v>
      </c>
      <c r="D1812" s="1">
        <v>0.12755787037037036</v>
      </c>
      <c r="E1812" s="1">
        <v>7.2592592592592597E-2</v>
      </c>
      <c r="F1812">
        <v>74</v>
      </c>
      <c r="G1812">
        <v>603</v>
      </c>
      <c r="H1812">
        <v>625</v>
      </c>
      <c r="I1812">
        <v>41</v>
      </c>
      <c r="J1812">
        <v>0</v>
      </c>
      <c r="K1812">
        <v>0</v>
      </c>
      <c r="L1812">
        <v>0</v>
      </c>
      <c r="M1812">
        <v>93.84</v>
      </c>
      <c r="N1812" s="35"/>
      <c r="O1812" s="35"/>
      <c r="P1812" s="34"/>
      <c r="Q1812" s="34"/>
      <c r="R1812" s="34"/>
      <c r="S1812" s="34"/>
      <c r="T1812" s="34"/>
      <c r="U1812" s="34"/>
    </row>
    <row r="1813" spans="1:21">
      <c r="A1813" t="s">
        <v>1823</v>
      </c>
      <c r="B1813" s="1">
        <v>0.37133101851851852</v>
      </c>
      <c r="C1813" s="1">
        <v>0.25357638888888889</v>
      </c>
      <c r="D1813" s="1">
        <v>2.5798611111111109E-2</v>
      </c>
      <c r="E1813" s="1">
        <v>9.194444444444444E-2</v>
      </c>
      <c r="F1813">
        <v>60</v>
      </c>
      <c r="G1813">
        <v>530</v>
      </c>
      <c r="H1813">
        <v>483</v>
      </c>
      <c r="I1813">
        <v>56</v>
      </c>
      <c r="J1813">
        <v>0</v>
      </c>
      <c r="K1813">
        <v>0</v>
      </c>
      <c r="L1813">
        <v>0</v>
      </c>
      <c r="M1813">
        <v>89.61</v>
      </c>
      <c r="N1813" s="35"/>
      <c r="O1813" s="35"/>
      <c r="P1813" s="34"/>
      <c r="Q1813" s="34"/>
      <c r="R1813" s="34"/>
      <c r="S1813" s="34"/>
      <c r="T1813" s="34"/>
      <c r="U1813" s="34"/>
    </row>
    <row r="1814" spans="1:21">
      <c r="A1814" t="s">
        <v>1824</v>
      </c>
      <c r="B1814" s="10">
        <v>1.0947222222222222</v>
      </c>
      <c r="C1814" s="1">
        <v>0.60495370370370372</v>
      </c>
      <c r="D1814" s="1">
        <v>2.4409722222222222E-2</v>
      </c>
      <c r="E1814" s="1">
        <v>0.46535879629629634</v>
      </c>
      <c r="F1814">
        <v>133</v>
      </c>
      <c r="G1814">
        <v>2531</v>
      </c>
      <c r="H1814">
        <v>107</v>
      </c>
      <c r="I1814">
        <v>6</v>
      </c>
      <c r="J1814">
        <v>0</v>
      </c>
      <c r="K1814">
        <v>0</v>
      </c>
      <c r="L1814">
        <v>0</v>
      </c>
      <c r="M1814">
        <v>94.69</v>
      </c>
      <c r="N1814" s="35"/>
      <c r="O1814" s="35"/>
      <c r="P1814" s="34"/>
      <c r="Q1814" s="34"/>
      <c r="R1814" s="34"/>
      <c r="S1814" s="34"/>
      <c r="T1814" s="34"/>
      <c r="U1814" s="34"/>
    </row>
    <row r="1815" spans="1:21">
      <c r="A1815" t="s">
        <v>1825</v>
      </c>
      <c r="B1815" s="1">
        <v>0.30291666666666667</v>
      </c>
      <c r="C1815" s="1">
        <v>0.15460648148148148</v>
      </c>
      <c r="D1815" s="1">
        <v>1.8113425925925925E-2</v>
      </c>
      <c r="E1815" s="1">
        <v>0.13018518518518518</v>
      </c>
      <c r="F1815">
        <v>28</v>
      </c>
      <c r="G1815">
        <v>377</v>
      </c>
      <c r="H1815">
        <v>505</v>
      </c>
      <c r="I1815">
        <v>64</v>
      </c>
      <c r="J1815">
        <v>0</v>
      </c>
      <c r="K1815">
        <v>0</v>
      </c>
      <c r="L1815">
        <v>0</v>
      </c>
      <c r="M1815">
        <v>88.75</v>
      </c>
      <c r="N1815" s="35"/>
      <c r="O1815" s="35"/>
      <c r="P1815" s="34"/>
      <c r="Q1815" s="34"/>
      <c r="R1815" s="34"/>
      <c r="S1815" s="34"/>
      <c r="T1815" s="34"/>
      <c r="U1815" s="34"/>
    </row>
    <row r="1816" spans="1:21">
      <c r="A1816" t="s">
        <v>1826</v>
      </c>
      <c r="B1816" s="1">
        <v>0.59737268518518516</v>
      </c>
      <c r="C1816" s="1">
        <v>0.12489583333333333</v>
      </c>
      <c r="D1816" s="1">
        <v>0.2295949074074074</v>
      </c>
      <c r="E1816" s="1">
        <v>0.24285879629629628</v>
      </c>
      <c r="F1816">
        <v>24</v>
      </c>
      <c r="G1816">
        <v>316</v>
      </c>
      <c r="H1816">
        <v>112</v>
      </c>
      <c r="I1816">
        <v>19</v>
      </c>
      <c r="J1816">
        <v>0</v>
      </c>
      <c r="K1816">
        <v>0</v>
      </c>
      <c r="L1816">
        <v>0</v>
      </c>
      <c r="M1816">
        <v>85.5</v>
      </c>
      <c r="N1816" s="35"/>
      <c r="O1816" s="35"/>
      <c r="P1816" s="34"/>
      <c r="Q1816" s="34"/>
      <c r="R1816" s="34"/>
      <c r="S1816" s="34"/>
      <c r="T1816" s="34"/>
      <c r="U1816" s="34"/>
    </row>
    <row r="1817" spans="1:21">
      <c r="A1817" t="s">
        <v>1827</v>
      </c>
      <c r="B1817" s="1">
        <v>0.4173263888888889</v>
      </c>
      <c r="C1817" s="1">
        <v>0.25046296296296294</v>
      </c>
      <c r="D1817" s="1">
        <v>0.12925925925925927</v>
      </c>
      <c r="E1817" s="1">
        <v>3.7581018518518521E-2</v>
      </c>
      <c r="F1817">
        <v>127</v>
      </c>
      <c r="G1817">
        <v>572</v>
      </c>
      <c r="H1817">
        <v>0</v>
      </c>
      <c r="I1817">
        <v>0</v>
      </c>
      <c r="J1817">
        <v>0</v>
      </c>
      <c r="K1817">
        <v>0</v>
      </c>
      <c r="L1817">
        <v>0</v>
      </c>
      <c r="N1817" s="35"/>
      <c r="O1817" s="35"/>
      <c r="P1817" s="34"/>
      <c r="Q1817" s="34"/>
      <c r="R1817" s="34"/>
      <c r="S1817" s="34"/>
      <c r="T1817" s="34"/>
      <c r="U1817" s="34"/>
    </row>
    <row r="1818" spans="1:21">
      <c r="A1818" t="s">
        <v>1828</v>
      </c>
      <c r="B1818" s="1">
        <v>1.7025462962962961E-2</v>
      </c>
      <c r="C1818" s="1">
        <v>1.1967592592592592E-2</v>
      </c>
      <c r="D1818" s="1">
        <v>5.0000000000000001E-3</v>
      </c>
      <c r="E1818" s="1">
        <v>3.4722222222222222E-5</v>
      </c>
      <c r="F1818">
        <v>1</v>
      </c>
      <c r="G1818">
        <v>28</v>
      </c>
      <c r="H1818">
        <v>0</v>
      </c>
      <c r="I1818">
        <v>0</v>
      </c>
      <c r="J1818">
        <v>0</v>
      </c>
      <c r="K1818">
        <v>0</v>
      </c>
      <c r="L1818">
        <v>0</v>
      </c>
      <c r="N1818" s="35"/>
      <c r="O1818" s="35"/>
      <c r="P1818" s="34"/>
      <c r="Q1818" s="34"/>
      <c r="R1818" s="34"/>
      <c r="S1818" s="34"/>
      <c r="T1818" s="34"/>
      <c r="U1818" s="34"/>
    </row>
    <row r="1819" spans="1:21">
      <c r="A1819" t="s">
        <v>1829</v>
      </c>
      <c r="B1819" s="1">
        <v>0.32671296296296298</v>
      </c>
      <c r="C1819" s="1">
        <v>0.16761574074074073</v>
      </c>
      <c r="D1819" s="1">
        <v>0.10395833333333333</v>
      </c>
      <c r="E1819" s="1">
        <v>5.512731481481481E-2</v>
      </c>
      <c r="F1819">
        <v>20</v>
      </c>
      <c r="G1819">
        <v>275</v>
      </c>
      <c r="H1819">
        <v>194</v>
      </c>
      <c r="I1819">
        <v>13</v>
      </c>
      <c r="J1819">
        <v>0</v>
      </c>
      <c r="K1819">
        <v>0</v>
      </c>
      <c r="L1819">
        <v>0</v>
      </c>
      <c r="M1819">
        <v>93.72</v>
      </c>
      <c r="N1819" s="35"/>
      <c r="O1819" s="35"/>
      <c r="P1819" s="34"/>
      <c r="Q1819" s="34"/>
      <c r="R1819" s="34"/>
      <c r="S1819" s="34"/>
      <c r="T1819" s="34"/>
      <c r="U1819" s="34"/>
    </row>
    <row r="1820" spans="1:21">
      <c r="A1820" t="s">
        <v>1830</v>
      </c>
      <c r="B1820" s="1">
        <v>0.49934027777777779</v>
      </c>
      <c r="C1820" s="1">
        <v>0.22277777777777777</v>
      </c>
      <c r="D1820" s="1">
        <v>2.1273148148148149E-2</v>
      </c>
      <c r="E1820" s="1">
        <v>0.25527777777777777</v>
      </c>
      <c r="F1820">
        <v>27</v>
      </c>
      <c r="G1820">
        <v>271</v>
      </c>
      <c r="H1820">
        <v>0</v>
      </c>
      <c r="I1820">
        <v>0</v>
      </c>
      <c r="J1820">
        <v>0</v>
      </c>
      <c r="K1820">
        <v>0</v>
      </c>
      <c r="L1820">
        <v>0</v>
      </c>
      <c r="N1820" s="35"/>
      <c r="O1820" s="35"/>
      <c r="P1820" s="34"/>
      <c r="Q1820" s="34"/>
      <c r="R1820" s="34"/>
      <c r="S1820" s="34"/>
      <c r="T1820" s="34"/>
      <c r="U1820" s="34"/>
    </row>
    <row r="1821" spans="1:21">
      <c r="A1821" t="s">
        <v>1831</v>
      </c>
      <c r="B1821" s="1">
        <v>0.62103009259259256</v>
      </c>
      <c r="C1821" s="1">
        <v>0.42043981481481479</v>
      </c>
      <c r="D1821" s="1">
        <v>4.5567129629629631E-2</v>
      </c>
      <c r="E1821" s="1">
        <v>0.15501157407407407</v>
      </c>
      <c r="F1821">
        <v>131</v>
      </c>
      <c r="G1821">
        <v>1609</v>
      </c>
      <c r="H1821">
        <v>729</v>
      </c>
      <c r="I1821">
        <v>153</v>
      </c>
      <c r="J1821">
        <v>0</v>
      </c>
      <c r="K1821">
        <v>0</v>
      </c>
      <c r="L1821">
        <v>0</v>
      </c>
      <c r="M1821">
        <v>82.65</v>
      </c>
      <c r="N1821" s="35"/>
      <c r="O1821" s="35"/>
      <c r="P1821" s="34"/>
      <c r="Q1821" s="34"/>
      <c r="R1821" s="34"/>
      <c r="S1821" s="34"/>
      <c r="T1821" s="34"/>
      <c r="U1821" s="34"/>
    </row>
    <row r="1822" spans="1:21">
      <c r="A1822" t="s">
        <v>1832</v>
      </c>
      <c r="B1822" s="1">
        <v>0.26854166666666668</v>
      </c>
      <c r="C1822" s="1">
        <v>0.22791666666666666</v>
      </c>
      <c r="D1822" s="1">
        <v>3.6400462962962961E-2</v>
      </c>
      <c r="E1822" s="1">
        <v>4.2245370370370371E-3</v>
      </c>
      <c r="F1822">
        <v>28</v>
      </c>
      <c r="G1822">
        <v>527</v>
      </c>
      <c r="H1822">
        <v>364</v>
      </c>
      <c r="I1822">
        <v>13</v>
      </c>
      <c r="J1822">
        <v>0</v>
      </c>
      <c r="K1822">
        <v>0</v>
      </c>
      <c r="L1822">
        <v>0</v>
      </c>
      <c r="M1822">
        <v>96.55</v>
      </c>
      <c r="N1822" s="35"/>
      <c r="O1822" s="35"/>
      <c r="P1822" s="34"/>
      <c r="Q1822" s="34"/>
      <c r="R1822" s="34"/>
      <c r="S1822" s="34"/>
      <c r="T1822" s="34"/>
      <c r="U1822" s="34"/>
    </row>
    <row r="1823" spans="1:21">
      <c r="A1823" t="s">
        <v>1833</v>
      </c>
      <c r="B1823" s="1">
        <v>0.81224537037037037</v>
      </c>
      <c r="C1823" s="1">
        <v>0.4656481481481482</v>
      </c>
      <c r="D1823" s="1">
        <v>0.27096064814814813</v>
      </c>
      <c r="E1823" s="1">
        <v>7.5613425925925917E-2</v>
      </c>
      <c r="F1823">
        <v>101</v>
      </c>
      <c r="G1823">
        <v>901</v>
      </c>
      <c r="H1823">
        <v>675</v>
      </c>
      <c r="I1823">
        <v>23</v>
      </c>
      <c r="J1823">
        <v>0</v>
      </c>
      <c r="K1823">
        <v>0</v>
      </c>
      <c r="L1823">
        <v>0</v>
      </c>
      <c r="M1823">
        <v>96.7</v>
      </c>
      <c r="N1823" s="35"/>
      <c r="O1823" s="35"/>
      <c r="P1823" s="34"/>
      <c r="Q1823" s="34"/>
      <c r="R1823" s="34"/>
      <c r="S1823" s="34"/>
      <c r="T1823" s="34"/>
      <c r="U1823" s="34"/>
    </row>
    <row r="1824" spans="1:21">
      <c r="A1824" t="s">
        <v>1834</v>
      </c>
      <c r="B1824" s="1">
        <v>0.67609953703703696</v>
      </c>
      <c r="C1824" s="1">
        <v>0.34818287037037038</v>
      </c>
      <c r="D1824" s="1">
        <v>0.26283564814814814</v>
      </c>
      <c r="E1824" s="1">
        <v>6.5069444444444444E-2</v>
      </c>
      <c r="F1824">
        <v>21</v>
      </c>
      <c r="G1824">
        <v>597</v>
      </c>
      <c r="H1824">
        <v>58</v>
      </c>
      <c r="I1824">
        <v>1</v>
      </c>
      <c r="J1824">
        <v>0</v>
      </c>
      <c r="K1824">
        <v>0</v>
      </c>
      <c r="L1824">
        <v>0</v>
      </c>
      <c r="M1824">
        <v>98.31</v>
      </c>
      <c r="N1824" s="35"/>
      <c r="O1824" s="35"/>
      <c r="P1824" s="34"/>
      <c r="Q1824" s="34"/>
      <c r="R1824" s="34"/>
      <c r="S1824" s="34"/>
      <c r="T1824" s="34"/>
      <c r="U1824" s="34"/>
    </row>
    <row r="1825" spans="1:21">
      <c r="A1825" t="s">
        <v>1835</v>
      </c>
      <c r="B1825" s="1">
        <v>0.14388888888888887</v>
      </c>
      <c r="C1825" s="1">
        <v>0.10760416666666667</v>
      </c>
      <c r="D1825" s="1">
        <v>2.1400462962962965E-2</v>
      </c>
      <c r="E1825" s="1">
        <v>1.4872685185185185E-2</v>
      </c>
      <c r="F1825">
        <v>4</v>
      </c>
      <c r="G1825">
        <v>122</v>
      </c>
      <c r="H1825">
        <v>7</v>
      </c>
      <c r="I1825">
        <v>0</v>
      </c>
      <c r="J1825">
        <v>0</v>
      </c>
      <c r="K1825">
        <v>0</v>
      </c>
      <c r="L1825">
        <v>0</v>
      </c>
      <c r="M1825">
        <v>100</v>
      </c>
      <c r="N1825" s="35"/>
      <c r="O1825" s="35"/>
      <c r="P1825" s="34"/>
      <c r="Q1825" s="34"/>
      <c r="R1825" s="34"/>
      <c r="S1825" s="34"/>
      <c r="T1825" s="34"/>
      <c r="U1825" s="34"/>
    </row>
    <row r="1826" spans="1:21">
      <c r="A1826" t="s">
        <v>1836</v>
      </c>
      <c r="B1826" s="1">
        <v>0</v>
      </c>
      <c r="C1826" s="1">
        <v>0</v>
      </c>
      <c r="D1826" s="1">
        <v>0</v>
      </c>
      <c r="E1826" s="1">
        <v>0</v>
      </c>
      <c r="F1826">
        <v>0</v>
      </c>
      <c r="G1826">
        <v>0</v>
      </c>
      <c r="H1826">
        <v>226</v>
      </c>
      <c r="I1826">
        <v>41</v>
      </c>
      <c r="J1826">
        <v>0</v>
      </c>
      <c r="K1826">
        <v>0</v>
      </c>
      <c r="L1826">
        <v>0</v>
      </c>
      <c r="M1826">
        <v>84.64</v>
      </c>
      <c r="N1826" s="35"/>
      <c r="O1826" s="35"/>
      <c r="P1826" s="34"/>
      <c r="Q1826" s="34"/>
      <c r="R1826" s="34"/>
      <c r="S1826" s="34"/>
      <c r="T1826" s="34"/>
      <c r="U1826" s="34"/>
    </row>
    <row r="1827" spans="1:21">
      <c r="A1827" t="s">
        <v>1837</v>
      </c>
      <c r="B1827" s="1">
        <v>0.4626736111111111</v>
      </c>
      <c r="C1827" s="1">
        <v>0.37787037037037036</v>
      </c>
      <c r="D1827" s="1">
        <v>2.5659722222222223E-2</v>
      </c>
      <c r="E1827" s="1">
        <v>5.9131944444444445E-2</v>
      </c>
      <c r="F1827">
        <v>24</v>
      </c>
      <c r="G1827">
        <v>574</v>
      </c>
      <c r="H1827">
        <v>9</v>
      </c>
      <c r="I1827">
        <v>3</v>
      </c>
      <c r="J1827">
        <v>0</v>
      </c>
      <c r="K1827">
        <v>0</v>
      </c>
      <c r="L1827">
        <v>0</v>
      </c>
      <c r="M1827">
        <v>75</v>
      </c>
      <c r="N1827" s="35"/>
      <c r="O1827" s="35"/>
      <c r="P1827" s="34"/>
      <c r="Q1827" s="34"/>
      <c r="R1827" s="34"/>
      <c r="S1827" s="34"/>
      <c r="T1827" s="34"/>
      <c r="U1827" s="34"/>
    </row>
    <row r="1828" spans="1:21">
      <c r="A1828" t="s">
        <v>1838</v>
      </c>
      <c r="B1828" s="1">
        <v>9.341435185185186E-2</v>
      </c>
      <c r="C1828" s="1">
        <v>5.5671296296296302E-2</v>
      </c>
      <c r="D1828" s="1">
        <v>2.2083333333333333E-2</v>
      </c>
      <c r="E1828" s="1">
        <v>1.5659722222222224E-2</v>
      </c>
      <c r="F1828">
        <v>6</v>
      </c>
      <c r="G1828">
        <v>187</v>
      </c>
      <c r="H1828">
        <v>289</v>
      </c>
      <c r="I1828">
        <v>12</v>
      </c>
      <c r="J1828">
        <v>2.64</v>
      </c>
      <c r="K1828">
        <v>13.1</v>
      </c>
      <c r="L1828">
        <v>0.37</v>
      </c>
      <c r="M1828">
        <v>96.01</v>
      </c>
      <c r="N1828" s="35"/>
      <c r="O1828" s="35"/>
      <c r="P1828" s="34"/>
      <c r="Q1828" s="34"/>
      <c r="R1828" s="34"/>
      <c r="S1828" s="34"/>
      <c r="T1828" s="34"/>
      <c r="U1828" s="34"/>
    </row>
    <row r="1829" spans="1:21">
      <c r="A1829" t="s">
        <v>1839</v>
      </c>
      <c r="B1829" s="1">
        <v>0.22305555555555556</v>
      </c>
      <c r="C1829" s="1">
        <v>0.19049768518518517</v>
      </c>
      <c r="D1829" s="1">
        <v>9.3287037037037036E-3</v>
      </c>
      <c r="E1829" s="1">
        <v>2.3217592592592592E-2</v>
      </c>
      <c r="F1829">
        <v>38</v>
      </c>
      <c r="G1829">
        <v>500</v>
      </c>
      <c r="H1829">
        <v>477</v>
      </c>
      <c r="I1829">
        <v>27</v>
      </c>
      <c r="J1829">
        <v>0</v>
      </c>
      <c r="K1829">
        <v>0</v>
      </c>
      <c r="L1829">
        <v>0</v>
      </c>
      <c r="M1829">
        <v>94.64</v>
      </c>
      <c r="N1829" s="35"/>
      <c r="O1829" s="35"/>
      <c r="P1829" s="34"/>
      <c r="Q1829" s="34"/>
      <c r="R1829" s="34"/>
      <c r="S1829" s="34"/>
      <c r="T1829" s="34"/>
      <c r="U1829" s="34"/>
    </row>
    <row r="1830" spans="1:21">
      <c r="A1830" t="s">
        <v>1840</v>
      </c>
      <c r="B1830" s="1">
        <v>0.47385416666666669</v>
      </c>
      <c r="C1830" s="1">
        <v>0.44232638888888887</v>
      </c>
      <c r="D1830" s="1">
        <v>2.1874999999999998E-3</v>
      </c>
      <c r="E1830" s="1">
        <v>2.9317129629629634E-2</v>
      </c>
      <c r="F1830">
        <v>77</v>
      </c>
      <c r="G1830">
        <v>1262</v>
      </c>
      <c r="H1830">
        <v>505</v>
      </c>
      <c r="I1830">
        <v>123</v>
      </c>
      <c r="J1830">
        <v>0</v>
      </c>
      <c r="K1830">
        <v>0</v>
      </c>
      <c r="L1830">
        <v>0</v>
      </c>
      <c r="M1830">
        <v>80.41</v>
      </c>
      <c r="N1830" s="35"/>
      <c r="O1830" s="35"/>
      <c r="P1830" s="34"/>
      <c r="Q1830" s="34"/>
      <c r="R1830" s="34"/>
      <c r="S1830" s="34"/>
      <c r="T1830" s="34"/>
      <c r="U1830" s="34"/>
    </row>
    <row r="1831" spans="1:21">
      <c r="A1831" t="s">
        <v>1841</v>
      </c>
      <c r="B1831" s="1">
        <v>0.4354513888888889</v>
      </c>
      <c r="C1831" s="1">
        <v>0.36277777777777781</v>
      </c>
      <c r="D1831" s="1">
        <v>4.987268518518518E-2</v>
      </c>
      <c r="E1831" s="1">
        <v>2.2800925925925929E-2</v>
      </c>
      <c r="F1831">
        <v>92</v>
      </c>
      <c r="G1831">
        <v>1075</v>
      </c>
      <c r="H1831">
        <v>652</v>
      </c>
      <c r="I1831">
        <v>211</v>
      </c>
      <c r="J1831">
        <v>0</v>
      </c>
      <c r="K1831">
        <v>0</v>
      </c>
      <c r="L1831">
        <v>0</v>
      </c>
      <c r="M1831">
        <v>75.55</v>
      </c>
      <c r="N1831" s="35"/>
      <c r="O1831" s="35"/>
      <c r="P1831" s="34"/>
      <c r="Q1831" s="34"/>
      <c r="R1831" s="34"/>
      <c r="S1831" s="34"/>
      <c r="T1831" s="34"/>
      <c r="U1831" s="34"/>
    </row>
    <row r="1832" spans="1:21">
      <c r="A1832" t="s">
        <v>1842</v>
      </c>
      <c r="B1832" s="1">
        <v>0.19106481481481483</v>
      </c>
      <c r="C1832" s="1">
        <v>0.13715277777777776</v>
      </c>
      <c r="D1832" s="1">
        <v>9.0162037037037034E-3</v>
      </c>
      <c r="E1832" s="1">
        <v>4.4884259259259263E-2</v>
      </c>
      <c r="F1832">
        <v>9</v>
      </c>
      <c r="G1832">
        <v>756</v>
      </c>
      <c r="H1832">
        <v>0</v>
      </c>
      <c r="I1832">
        <v>0</v>
      </c>
      <c r="J1832">
        <v>0</v>
      </c>
      <c r="K1832">
        <v>0</v>
      </c>
      <c r="L1832">
        <v>0</v>
      </c>
      <c r="N1832" s="35"/>
      <c r="O1832" s="35"/>
      <c r="P1832" s="34"/>
      <c r="Q1832" s="34"/>
      <c r="R1832" s="34"/>
      <c r="S1832" s="34"/>
      <c r="T1832" s="34"/>
      <c r="U1832" s="34"/>
    </row>
    <row r="1833" spans="1:21">
      <c r="A1833" t="s">
        <v>1843</v>
      </c>
      <c r="B1833" s="1">
        <v>0</v>
      </c>
      <c r="C1833" s="1">
        <v>0</v>
      </c>
      <c r="D1833" s="1">
        <v>0</v>
      </c>
      <c r="E1833" s="1">
        <v>0</v>
      </c>
      <c r="F1833">
        <v>0</v>
      </c>
      <c r="G1833">
        <v>0</v>
      </c>
      <c r="H1833">
        <v>239</v>
      </c>
      <c r="I1833">
        <v>21</v>
      </c>
      <c r="J1833">
        <v>0</v>
      </c>
      <c r="K1833">
        <v>0</v>
      </c>
      <c r="L1833">
        <v>0</v>
      </c>
      <c r="M1833">
        <v>91.92</v>
      </c>
      <c r="N1833" s="35"/>
      <c r="O1833" s="35"/>
      <c r="P1833" s="34"/>
      <c r="Q1833" s="34"/>
      <c r="R1833" s="34"/>
      <c r="S1833" s="34"/>
      <c r="T1833" s="34"/>
      <c r="U1833" s="34"/>
    </row>
    <row r="1834" spans="1:21">
      <c r="A1834" t="s">
        <v>1844</v>
      </c>
      <c r="B1834" s="1">
        <v>0.2441898148148148</v>
      </c>
      <c r="C1834" s="1">
        <v>0.21336805555555557</v>
      </c>
      <c r="D1834" s="1">
        <v>1.1909722222222223E-2</v>
      </c>
      <c r="E1834" s="1">
        <v>1.8900462962962963E-2</v>
      </c>
      <c r="F1834">
        <v>12</v>
      </c>
      <c r="G1834">
        <v>921</v>
      </c>
      <c r="H1834">
        <v>1054</v>
      </c>
      <c r="I1834">
        <v>0</v>
      </c>
      <c r="J1834">
        <v>9.74</v>
      </c>
      <c r="K1834">
        <v>6.68</v>
      </c>
      <c r="L1834">
        <v>0</v>
      </c>
      <c r="M1834">
        <v>100</v>
      </c>
      <c r="N1834" s="35"/>
      <c r="O1834" s="35"/>
      <c r="P1834" s="34"/>
      <c r="Q1834" s="34"/>
      <c r="R1834" s="34"/>
      <c r="S1834" s="34"/>
      <c r="T1834" s="34"/>
      <c r="U1834" s="34"/>
    </row>
    <row r="1835" spans="1:21">
      <c r="A1835" t="s">
        <v>1845</v>
      </c>
      <c r="B1835" s="1">
        <v>0.37010416666666668</v>
      </c>
      <c r="C1835" s="1">
        <v>0.20097222222222222</v>
      </c>
      <c r="D1835" s="1">
        <v>6.5763888888888886E-2</v>
      </c>
      <c r="E1835" s="1">
        <v>0.10335648148148148</v>
      </c>
      <c r="F1835">
        <v>15</v>
      </c>
      <c r="G1835">
        <v>933</v>
      </c>
      <c r="H1835">
        <v>0</v>
      </c>
      <c r="I1835">
        <v>0</v>
      </c>
      <c r="J1835">
        <v>0</v>
      </c>
      <c r="K1835">
        <v>0</v>
      </c>
      <c r="L1835">
        <v>0</v>
      </c>
      <c r="N1835" s="35"/>
      <c r="O1835" s="35"/>
      <c r="P1835" s="34"/>
      <c r="Q1835" s="34"/>
      <c r="R1835" s="34"/>
      <c r="S1835" s="34"/>
      <c r="T1835" s="34"/>
      <c r="U1835" s="34"/>
    </row>
    <row r="1836" spans="1:21">
      <c r="A1836" t="s">
        <v>1846</v>
      </c>
      <c r="B1836" s="1">
        <v>0.3830439814814815</v>
      </c>
      <c r="C1836" s="1">
        <v>0.37449074074074074</v>
      </c>
      <c r="D1836" s="1">
        <v>7.0486111111111105E-3</v>
      </c>
      <c r="E1836" s="1">
        <v>1.5046296296296294E-3</v>
      </c>
      <c r="F1836">
        <v>104</v>
      </c>
      <c r="G1836">
        <v>1140</v>
      </c>
      <c r="H1836">
        <v>760</v>
      </c>
      <c r="I1836">
        <v>95</v>
      </c>
      <c r="J1836">
        <v>0</v>
      </c>
      <c r="K1836">
        <v>0</v>
      </c>
      <c r="L1836">
        <v>0</v>
      </c>
      <c r="M1836">
        <v>88.89</v>
      </c>
      <c r="N1836" s="35"/>
      <c r="O1836" s="35"/>
      <c r="P1836" s="34"/>
      <c r="Q1836" s="34"/>
      <c r="R1836" s="34"/>
      <c r="S1836" s="34"/>
      <c r="T1836" s="34"/>
      <c r="U1836" s="34"/>
    </row>
    <row r="1837" spans="1:21">
      <c r="A1837" t="s">
        <v>1847</v>
      </c>
      <c r="B1837" s="1">
        <v>0.35612268518518514</v>
      </c>
      <c r="C1837" s="1">
        <v>0.17443287037037036</v>
      </c>
      <c r="D1837" s="1">
        <v>9.2210648148148153E-2</v>
      </c>
      <c r="E1837" s="1">
        <v>8.9467592592592585E-2</v>
      </c>
      <c r="F1837">
        <v>52</v>
      </c>
      <c r="G1837">
        <v>767</v>
      </c>
      <c r="H1837">
        <v>0</v>
      </c>
      <c r="I1837">
        <v>0</v>
      </c>
      <c r="J1837">
        <v>0</v>
      </c>
      <c r="K1837">
        <v>0</v>
      </c>
      <c r="L1837">
        <v>0</v>
      </c>
      <c r="N1837" s="35"/>
      <c r="O1837" s="35"/>
      <c r="P1837" s="34"/>
      <c r="Q1837" s="34"/>
      <c r="R1837" s="34"/>
      <c r="S1837" s="34"/>
      <c r="T1837" s="34"/>
      <c r="U1837" s="34"/>
    </row>
    <row r="1838" spans="1:21">
      <c r="A1838" t="s">
        <v>1848</v>
      </c>
      <c r="B1838" s="1">
        <v>0.29864583333333333</v>
      </c>
      <c r="C1838" s="1">
        <v>0.17979166666666668</v>
      </c>
      <c r="D1838" s="1">
        <v>4.2916666666666665E-2</v>
      </c>
      <c r="E1838" s="1">
        <v>7.5925925925925938E-2</v>
      </c>
      <c r="F1838">
        <v>79</v>
      </c>
      <c r="G1838">
        <v>492</v>
      </c>
      <c r="H1838">
        <v>382</v>
      </c>
      <c r="I1838">
        <v>129</v>
      </c>
      <c r="J1838">
        <v>0</v>
      </c>
      <c r="K1838">
        <v>0</v>
      </c>
      <c r="L1838">
        <v>0</v>
      </c>
      <c r="M1838">
        <v>74.760000000000005</v>
      </c>
      <c r="N1838" s="35"/>
      <c r="O1838" s="35"/>
      <c r="P1838" s="34"/>
      <c r="Q1838" s="34"/>
      <c r="R1838" s="34"/>
      <c r="S1838" s="34"/>
      <c r="T1838" s="34"/>
      <c r="U1838" s="34"/>
    </row>
    <row r="1839" spans="1:21">
      <c r="A1839" t="s">
        <v>1849</v>
      </c>
      <c r="B1839" s="1">
        <v>0.75848379629629636</v>
      </c>
      <c r="C1839" s="1">
        <v>0.52820601851851856</v>
      </c>
      <c r="D1839" s="1">
        <v>9.85300925925926E-2</v>
      </c>
      <c r="E1839" s="1">
        <v>0.13174768518518518</v>
      </c>
      <c r="F1839">
        <v>59</v>
      </c>
      <c r="G1839">
        <v>1448</v>
      </c>
      <c r="H1839">
        <v>187</v>
      </c>
      <c r="I1839">
        <v>30</v>
      </c>
      <c r="J1839">
        <v>0</v>
      </c>
      <c r="K1839">
        <v>0</v>
      </c>
      <c r="L1839">
        <v>0</v>
      </c>
      <c r="M1839">
        <v>86.18</v>
      </c>
      <c r="N1839" s="35"/>
      <c r="O1839" s="35"/>
      <c r="P1839" s="34"/>
      <c r="Q1839" s="34"/>
      <c r="R1839" s="34"/>
      <c r="S1839" s="34"/>
      <c r="T1839" s="34"/>
      <c r="U1839" s="34"/>
    </row>
    <row r="1840" spans="1:21">
      <c r="A1840" t="s">
        <v>1850</v>
      </c>
      <c r="B1840" s="1">
        <v>0.14854166666666666</v>
      </c>
      <c r="C1840" s="1">
        <v>0.13431712962962963</v>
      </c>
      <c r="D1840" s="1">
        <v>1.1284722222222222E-2</v>
      </c>
      <c r="E1840" s="1">
        <v>2.9282407407407412E-3</v>
      </c>
      <c r="F1840">
        <v>19</v>
      </c>
      <c r="G1840">
        <v>1293</v>
      </c>
      <c r="H1840">
        <v>1283</v>
      </c>
      <c r="I1840">
        <v>0</v>
      </c>
      <c r="J1840">
        <v>13.95</v>
      </c>
      <c r="K1840">
        <v>13.45</v>
      </c>
      <c r="L1840">
        <v>0</v>
      </c>
      <c r="M1840">
        <v>100</v>
      </c>
      <c r="N1840" s="35"/>
      <c r="O1840" s="35"/>
      <c r="P1840" s="34"/>
      <c r="Q1840" s="34"/>
      <c r="R1840" s="34"/>
      <c r="S1840" s="34"/>
      <c r="T1840" s="34"/>
      <c r="U1840" s="34"/>
    </row>
    <row r="1841" spans="1:21">
      <c r="A1841" t="s">
        <v>1851</v>
      </c>
      <c r="B1841" s="1">
        <v>0.20288194444444443</v>
      </c>
      <c r="C1841" s="1">
        <v>0.11547453703703703</v>
      </c>
      <c r="D1841" s="1">
        <v>6.6307870370370378E-2</v>
      </c>
      <c r="E1841" s="1">
        <v>2.1099537037037038E-2</v>
      </c>
      <c r="F1841">
        <v>14</v>
      </c>
      <c r="G1841">
        <v>738</v>
      </c>
      <c r="H1841">
        <v>261</v>
      </c>
      <c r="I1841">
        <v>23</v>
      </c>
      <c r="J1841">
        <v>7.66</v>
      </c>
      <c r="K1841">
        <v>8.83</v>
      </c>
      <c r="L1841">
        <v>0.9</v>
      </c>
      <c r="M1841">
        <v>91.9</v>
      </c>
      <c r="N1841" s="35"/>
      <c r="O1841" s="35"/>
      <c r="P1841" s="34"/>
      <c r="Q1841" s="34"/>
      <c r="R1841" s="34"/>
      <c r="S1841" s="34"/>
      <c r="T1841" s="34"/>
      <c r="U1841" s="34"/>
    </row>
    <row r="1842" spans="1:21">
      <c r="A1842" t="s">
        <v>1852</v>
      </c>
      <c r="B1842" s="1">
        <v>0.30453703703703705</v>
      </c>
      <c r="C1842" s="1">
        <v>0.27233796296296298</v>
      </c>
      <c r="D1842" s="1">
        <v>1.9502314814814816E-2</v>
      </c>
      <c r="E1842" s="1">
        <v>1.2685185185185183E-2</v>
      </c>
      <c r="F1842">
        <v>24</v>
      </c>
      <c r="G1842">
        <v>391</v>
      </c>
      <c r="H1842">
        <v>199</v>
      </c>
      <c r="I1842">
        <v>8</v>
      </c>
      <c r="J1842">
        <v>0</v>
      </c>
      <c r="K1842">
        <v>0</v>
      </c>
      <c r="L1842">
        <v>0</v>
      </c>
      <c r="M1842">
        <v>96.14</v>
      </c>
      <c r="N1842" s="35"/>
      <c r="O1842" s="35"/>
      <c r="P1842" s="34"/>
      <c r="Q1842" s="34"/>
      <c r="R1842" s="34"/>
      <c r="S1842" s="34"/>
      <c r="T1842" s="34"/>
      <c r="U1842" s="34"/>
    </row>
    <row r="1843" spans="1:21">
      <c r="A1843" t="s">
        <v>1853</v>
      </c>
      <c r="B1843" s="1">
        <v>0.54300925925925925</v>
      </c>
      <c r="C1843" s="1">
        <v>0.33811342592592591</v>
      </c>
      <c r="D1843" s="1">
        <v>8.0983796296296304E-2</v>
      </c>
      <c r="E1843" s="1">
        <v>0.12388888888888888</v>
      </c>
      <c r="F1843">
        <v>30</v>
      </c>
      <c r="G1843">
        <v>770</v>
      </c>
      <c r="H1843">
        <v>250</v>
      </c>
      <c r="I1843">
        <v>23</v>
      </c>
      <c r="J1843">
        <v>0</v>
      </c>
      <c r="K1843">
        <v>0</v>
      </c>
      <c r="L1843">
        <v>0</v>
      </c>
      <c r="M1843">
        <v>91.58</v>
      </c>
      <c r="N1843" s="35"/>
      <c r="O1843" s="35"/>
      <c r="P1843" s="34"/>
      <c r="Q1843" s="34"/>
      <c r="R1843" s="34"/>
      <c r="S1843" s="34"/>
      <c r="T1843" s="34"/>
      <c r="U1843" s="34"/>
    </row>
    <row r="1844" spans="1:21">
      <c r="A1844" t="s">
        <v>1854</v>
      </c>
      <c r="B1844" s="1">
        <v>0.49064814814814817</v>
      </c>
      <c r="C1844" s="1">
        <v>0.3044560185185185</v>
      </c>
      <c r="D1844" s="1">
        <v>0.16424768518518518</v>
      </c>
      <c r="E1844" s="1">
        <v>2.193287037037037E-2</v>
      </c>
      <c r="F1844">
        <v>11</v>
      </c>
      <c r="G1844">
        <v>200</v>
      </c>
      <c r="H1844">
        <v>141</v>
      </c>
      <c r="I1844">
        <v>7</v>
      </c>
      <c r="J1844">
        <v>0</v>
      </c>
      <c r="K1844">
        <v>0</v>
      </c>
      <c r="L1844">
        <v>0</v>
      </c>
      <c r="M1844">
        <v>95.27</v>
      </c>
      <c r="N1844" s="35"/>
      <c r="O1844" s="35"/>
      <c r="P1844" s="34"/>
      <c r="Q1844" s="34"/>
      <c r="R1844" s="34"/>
      <c r="S1844" s="34"/>
      <c r="T1844" s="34"/>
      <c r="U1844" s="34"/>
    </row>
    <row r="1845" spans="1:21">
      <c r="A1845" t="s">
        <v>1855</v>
      </c>
      <c r="B1845" s="1">
        <v>0.28319444444444447</v>
      </c>
      <c r="C1845" s="1">
        <v>0.17083333333333331</v>
      </c>
      <c r="D1845" s="1">
        <v>8.4212962962962976E-2</v>
      </c>
      <c r="E1845" s="1">
        <v>2.8148148148148148E-2</v>
      </c>
      <c r="F1845">
        <v>127</v>
      </c>
      <c r="G1845">
        <v>1116</v>
      </c>
      <c r="H1845">
        <v>1231</v>
      </c>
      <c r="I1845">
        <v>62</v>
      </c>
      <c r="J1845">
        <v>0</v>
      </c>
      <c r="K1845">
        <v>0</v>
      </c>
      <c r="L1845">
        <v>0</v>
      </c>
      <c r="M1845">
        <v>95.2</v>
      </c>
      <c r="N1845" s="35"/>
      <c r="O1845" s="35"/>
      <c r="P1845" s="34"/>
      <c r="Q1845" s="34"/>
      <c r="R1845" s="34"/>
      <c r="S1845" s="34"/>
      <c r="T1845" s="34"/>
      <c r="U1845" s="34"/>
    </row>
    <row r="1846" spans="1:21">
      <c r="A1846" t="s">
        <v>1856</v>
      </c>
      <c r="B1846" s="1">
        <v>7.8935185185185178E-2</v>
      </c>
      <c r="C1846" s="1">
        <v>4.7175925925925927E-2</v>
      </c>
      <c r="D1846" s="1">
        <v>1.6087962962962964E-2</v>
      </c>
      <c r="E1846" s="1">
        <v>1.5648148148148151E-2</v>
      </c>
      <c r="F1846">
        <v>18</v>
      </c>
      <c r="G1846">
        <v>241</v>
      </c>
      <c r="H1846">
        <v>229</v>
      </c>
      <c r="I1846">
        <v>7</v>
      </c>
      <c r="J1846">
        <v>0</v>
      </c>
      <c r="K1846">
        <v>0</v>
      </c>
      <c r="L1846">
        <v>0</v>
      </c>
      <c r="M1846">
        <v>97.03</v>
      </c>
      <c r="N1846" s="35"/>
      <c r="O1846" s="35"/>
      <c r="P1846" s="34"/>
      <c r="Q1846" s="34"/>
      <c r="R1846" s="34"/>
      <c r="S1846" s="34"/>
      <c r="T1846" s="34"/>
      <c r="U1846" s="34"/>
    </row>
    <row r="1847" spans="1:21">
      <c r="A1847" t="s">
        <v>1857</v>
      </c>
      <c r="B1847" s="1">
        <v>0.34295138888888888</v>
      </c>
      <c r="C1847" s="1">
        <v>0.29875000000000002</v>
      </c>
      <c r="D1847" s="1">
        <v>1.5277777777777777E-2</v>
      </c>
      <c r="E1847" s="1">
        <v>2.8912037037037038E-2</v>
      </c>
      <c r="F1847">
        <v>27</v>
      </c>
      <c r="G1847">
        <v>1070</v>
      </c>
      <c r="H1847">
        <v>96</v>
      </c>
      <c r="I1847">
        <v>1</v>
      </c>
      <c r="J1847">
        <v>17.75</v>
      </c>
      <c r="K1847">
        <v>8.8699999999999992</v>
      </c>
      <c r="L1847">
        <v>0</v>
      </c>
      <c r="M1847">
        <v>98.97</v>
      </c>
      <c r="N1847" s="35"/>
      <c r="O1847" s="35"/>
      <c r="P1847" s="34"/>
      <c r="Q1847" s="34"/>
      <c r="R1847" s="34"/>
      <c r="S1847" s="34"/>
      <c r="T1847" s="34"/>
      <c r="U1847" s="34"/>
    </row>
    <row r="1848" spans="1:21">
      <c r="A1848" t="s">
        <v>1858</v>
      </c>
      <c r="B1848" s="1">
        <v>0.29700231481481482</v>
      </c>
      <c r="C1848" s="1">
        <v>0.14936342592592591</v>
      </c>
      <c r="D1848" s="1">
        <v>8.7164351851851854E-2</v>
      </c>
      <c r="E1848" s="1">
        <v>6.0451388888888895E-2</v>
      </c>
      <c r="F1848">
        <v>31</v>
      </c>
      <c r="G1848">
        <v>296</v>
      </c>
      <c r="H1848">
        <v>0</v>
      </c>
      <c r="I1848">
        <v>0</v>
      </c>
      <c r="J1848">
        <v>0</v>
      </c>
      <c r="K1848">
        <v>0</v>
      </c>
      <c r="L1848">
        <v>0</v>
      </c>
      <c r="N1848" s="35"/>
      <c r="O1848" s="35"/>
      <c r="P1848" s="34"/>
      <c r="Q1848" s="34"/>
      <c r="R1848" s="34"/>
      <c r="S1848" s="34"/>
      <c r="T1848" s="34"/>
      <c r="U1848" s="34"/>
    </row>
    <row r="1849" spans="1:21">
      <c r="A1849" t="s">
        <v>1859</v>
      </c>
      <c r="B1849" s="1">
        <v>0.330162037037037</v>
      </c>
      <c r="C1849" s="1">
        <v>0.20211805555555554</v>
      </c>
      <c r="D1849" s="1">
        <v>3.5104166666666665E-2</v>
      </c>
      <c r="E1849" s="1">
        <v>9.2939814814814822E-2</v>
      </c>
      <c r="F1849">
        <v>25</v>
      </c>
      <c r="G1849">
        <v>298</v>
      </c>
      <c r="H1849">
        <v>331</v>
      </c>
      <c r="I1849">
        <v>61</v>
      </c>
      <c r="J1849">
        <v>0</v>
      </c>
      <c r="K1849">
        <v>0</v>
      </c>
      <c r="L1849">
        <v>0</v>
      </c>
      <c r="M1849">
        <v>84.44</v>
      </c>
      <c r="N1849" s="35"/>
      <c r="O1849" s="35"/>
      <c r="P1849" s="34"/>
      <c r="Q1849" s="34"/>
      <c r="R1849" s="34"/>
      <c r="S1849" s="34"/>
      <c r="T1849" s="34"/>
      <c r="U1849" s="34"/>
    </row>
    <row r="1850" spans="1:21">
      <c r="A1850" t="s">
        <v>1860</v>
      </c>
      <c r="B1850" s="1">
        <v>0.27287037037037037</v>
      </c>
      <c r="C1850" s="1">
        <v>0.24129629629629631</v>
      </c>
      <c r="D1850" s="1">
        <v>2.2650462962962966E-2</v>
      </c>
      <c r="E1850" s="1">
        <v>8.9120370370370378E-3</v>
      </c>
      <c r="F1850">
        <v>185</v>
      </c>
      <c r="G1850">
        <v>1649</v>
      </c>
      <c r="H1850">
        <v>1355</v>
      </c>
      <c r="I1850">
        <v>97</v>
      </c>
      <c r="J1850">
        <v>0</v>
      </c>
      <c r="K1850">
        <v>0</v>
      </c>
      <c r="L1850">
        <v>0</v>
      </c>
      <c r="M1850">
        <v>93.32</v>
      </c>
      <c r="N1850" s="35"/>
      <c r="O1850" s="35"/>
      <c r="P1850" s="34"/>
      <c r="Q1850" s="34"/>
      <c r="R1850" s="34"/>
      <c r="S1850" s="34"/>
      <c r="T1850" s="34"/>
      <c r="U1850" s="34"/>
    </row>
    <row r="1851" spans="1:21">
      <c r="A1851" t="s">
        <v>1861</v>
      </c>
      <c r="B1851" s="1">
        <v>0.32582175925925927</v>
      </c>
      <c r="C1851" s="1">
        <v>0.16045138888888888</v>
      </c>
      <c r="D1851" s="1">
        <v>7.2777777777777775E-2</v>
      </c>
      <c r="E1851" s="1">
        <v>9.2581018518518521E-2</v>
      </c>
      <c r="F1851">
        <v>32</v>
      </c>
      <c r="G1851">
        <v>466</v>
      </c>
      <c r="H1851">
        <v>55</v>
      </c>
      <c r="I1851">
        <v>6</v>
      </c>
      <c r="J1851">
        <v>0</v>
      </c>
      <c r="K1851">
        <v>0</v>
      </c>
      <c r="L1851">
        <v>0</v>
      </c>
      <c r="M1851">
        <v>90.16</v>
      </c>
      <c r="N1851" s="35"/>
      <c r="O1851" s="35"/>
      <c r="P1851" s="34"/>
      <c r="Q1851" s="34"/>
      <c r="R1851" s="34"/>
      <c r="S1851" s="34"/>
      <c r="T1851" s="34"/>
      <c r="U1851" s="34"/>
    </row>
    <row r="1852" spans="1:21">
      <c r="A1852" t="s">
        <v>1862</v>
      </c>
      <c r="B1852" s="1">
        <v>0.54252314814814817</v>
      </c>
      <c r="C1852" s="1">
        <v>0.3640856481481482</v>
      </c>
      <c r="D1852" s="1">
        <v>0.11767361111111112</v>
      </c>
      <c r="E1852" s="1">
        <v>6.0740740740740741E-2</v>
      </c>
      <c r="F1852">
        <v>116</v>
      </c>
      <c r="G1852">
        <v>1303</v>
      </c>
      <c r="H1852">
        <v>811</v>
      </c>
      <c r="I1852">
        <v>122</v>
      </c>
      <c r="J1852">
        <v>0</v>
      </c>
      <c r="K1852">
        <v>0</v>
      </c>
      <c r="L1852">
        <v>0</v>
      </c>
      <c r="M1852">
        <v>86.92</v>
      </c>
      <c r="N1852" s="35"/>
      <c r="O1852" s="35"/>
      <c r="P1852" s="34"/>
      <c r="Q1852" s="34"/>
      <c r="R1852" s="34"/>
      <c r="S1852" s="34"/>
      <c r="T1852" s="34"/>
      <c r="U1852" s="34"/>
    </row>
    <row r="1853" spans="1:21">
      <c r="A1853" t="s">
        <v>1863</v>
      </c>
      <c r="B1853" s="1">
        <v>0.16717592592592592</v>
      </c>
      <c r="C1853" s="1">
        <v>0.13773148148148148</v>
      </c>
      <c r="D1853" s="1">
        <v>1.6932870370370369E-2</v>
      </c>
      <c r="E1853" s="1">
        <v>1.2488425925925925E-2</v>
      </c>
      <c r="F1853">
        <v>86</v>
      </c>
      <c r="G1853">
        <v>213</v>
      </c>
      <c r="H1853">
        <v>117</v>
      </c>
      <c r="I1853">
        <v>9</v>
      </c>
      <c r="J1853">
        <v>0</v>
      </c>
      <c r="K1853">
        <v>0</v>
      </c>
      <c r="L1853">
        <v>0</v>
      </c>
      <c r="M1853">
        <v>92.86</v>
      </c>
      <c r="N1853" s="35"/>
      <c r="O1853" s="35"/>
      <c r="P1853" s="34"/>
      <c r="Q1853" s="34"/>
      <c r="R1853" s="34"/>
      <c r="S1853" s="34"/>
      <c r="T1853" s="34"/>
      <c r="U1853" s="34"/>
    </row>
    <row r="1854" spans="1:21">
      <c r="A1854" t="s">
        <v>1864</v>
      </c>
      <c r="B1854" s="1">
        <v>0.18906249999999999</v>
      </c>
      <c r="C1854" s="1">
        <v>0.1325462962962963</v>
      </c>
      <c r="D1854" s="1">
        <v>4.3541666666666666E-2</v>
      </c>
      <c r="E1854" s="1">
        <v>1.2962962962962963E-2</v>
      </c>
      <c r="F1854">
        <v>71</v>
      </c>
      <c r="G1854">
        <v>1069</v>
      </c>
      <c r="H1854">
        <v>682</v>
      </c>
      <c r="I1854">
        <v>35</v>
      </c>
      <c r="J1854">
        <v>0</v>
      </c>
      <c r="K1854">
        <v>0</v>
      </c>
      <c r="L1854">
        <v>0</v>
      </c>
      <c r="M1854">
        <v>95.12</v>
      </c>
      <c r="N1854" s="35"/>
      <c r="O1854" s="35"/>
      <c r="P1854" s="34"/>
      <c r="Q1854" s="34"/>
      <c r="R1854" s="34"/>
      <c r="S1854" s="34"/>
      <c r="T1854" s="34"/>
      <c r="U1854" s="34"/>
    </row>
    <row r="1855" spans="1:21">
      <c r="A1855" t="s">
        <v>1865</v>
      </c>
      <c r="B1855" s="1">
        <v>0.48056712962962966</v>
      </c>
      <c r="C1855" s="1">
        <v>0.3933680555555556</v>
      </c>
      <c r="D1855" s="1">
        <v>8.0972222222222223E-2</v>
      </c>
      <c r="E1855" s="1">
        <v>6.2268518518518515E-3</v>
      </c>
      <c r="F1855">
        <v>30</v>
      </c>
      <c r="G1855">
        <v>545</v>
      </c>
      <c r="H1855">
        <v>143</v>
      </c>
      <c r="I1855">
        <v>15</v>
      </c>
      <c r="J1855">
        <v>0</v>
      </c>
      <c r="K1855">
        <v>0</v>
      </c>
      <c r="L1855">
        <v>0</v>
      </c>
      <c r="M1855">
        <v>90.51</v>
      </c>
      <c r="N1855" s="35"/>
      <c r="O1855" s="35"/>
      <c r="P1855" s="34"/>
      <c r="Q1855" s="34"/>
      <c r="R1855" s="34"/>
      <c r="S1855" s="34"/>
      <c r="T1855" s="34"/>
      <c r="U1855" s="34"/>
    </row>
    <row r="1856" spans="1:21">
      <c r="A1856" t="s">
        <v>1866</v>
      </c>
      <c r="B1856" s="1">
        <v>0.51135416666666667</v>
      </c>
      <c r="C1856" s="1">
        <v>0.36381944444444447</v>
      </c>
      <c r="D1856" s="1">
        <v>8.9560185185185173E-2</v>
      </c>
      <c r="E1856" s="1">
        <v>5.7962962962962959E-2</v>
      </c>
      <c r="F1856">
        <v>43</v>
      </c>
      <c r="G1856">
        <v>554</v>
      </c>
      <c r="H1856">
        <v>208</v>
      </c>
      <c r="I1856">
        <v>35</v>
      </c>
      <c r="J1856">
        <v>0</v>
      </c>
      <c r="K1856">
        <v>0</v>
      </c>
      <c r="L1856">
        <v>0</v>
      </c>
      <c r="M1856">
        <v>85.6</v>
      </c>
      <c r="N1856" s="35"/>
      <c r="O1856" s="35"/>
      <c r="P1856" s="34"/>
      <c r="Q1856" s="34"/>
      <c r="R1856" s="34"/>
      <c r="S1856" s="34"/>
      <c r="T1856" s="34"/>
      <c r="U1856" s="34"/>
    </row>
    <row r="1857" spans="1:21">
      <c r="A1857" t="s">
        <v>1867</v>
      </c>
      <c r="B1857" s="1">
        <v>0.17689814814814817</v>
      </c>
      <c r="C1857" s="1">
        <v>0.12232638888888887</v>
      </c>
      <c r="D1857" s="1">
        <v>2.3807870370370368E-2</v>
      </c>
      <c r="E1857" s="1">
        <v>3.0752314814814816E-2</v>
      </c>
      <c r="F1857">
        <v>18</v>
      </c>
      <c r="G1857">
        <v>281</v>
      </c>
      <c r="H1857">
        <v>0</v>
      </c>
      <c r="I1857">
        <v>0</v>
      </c>
      <c r="J1857">
        <v>0</v>
      </c>
      <c r="K1857">
        <v>0</v>
      </c>
      <c r="L1857">
        <v>0</v>
      </c>
      <c r="N1857" s="35"/>
      <c r="O1857" s="35"/>
      <c r="P1857" s="34"/>
      <c r="Q1857" s="34"/>
      <c r="R1857" s="34"/>
      <c r="S1857" s="34"/>
      <c r="T1857" s="34"/>
      <c r="U1857" s="34"/>
    </row>
    <row r="1858" spans="1:21">
      <c r="A1858" t="s">
        <v>1868</v>
      </c>
      <c r="B1858" s="1">
        <v>3.9814814814814817E-3</v>
      </c>
      <c r="C1858" s="1">
        <v>2.0138888888888888E-3</v>
      </c>
      <c r="D1858" s="1">
        <v>3.0092592592592595E-4</v>
      </c>
      <c r="E1858" s="1">
        <v>1.6550925925925926E-3</v>
      </c>
      <c r="F1858">
        <v>12</v>
      </c>
      <c r="G1858">
        <v>14</v>
      </c>
      <c r="H1858">
        <v>208</v>
      </c>
      <c r="I1858">
        <v>15</v>
      </c>
      <c r="J1858">
        <v>0</v>
      </c>
      <c r="K1858">
        <v>0</v>
      </c>
      <c r="L1858">
        <v>0</v>
      </c>
      <c r="M1858">
        <v>93.27</v>
      </c>
      <c r="N1858" s="35"/>
      <c r="O1858" s="35"/>
      <c r="P1858" s="34"/>
      <c r="Q1858" s="34"/>
      <c r="R1858" s="34"/>
      <c r="S1858" s="34"/>
      <c r="T1858" s="34"/>
      <c r="U1858" s="34"/>
    </row>
    <row r="1859" spans="1:21">
      <c r="A1859" t="s">
        <v>1869</v>
      </c>
      <c r="B1859" s="1">
        <v>0.45541666666666664</v>
      </c>
      <c r="C1859" s="1">
        <v>0.27165509259259263</v>
      </c>
      <c r="D1859" s="1">
        <v>3.3263888888888891E-2</v>
      </c>
      <c r="E1859" s="1">
        <v>0.15047453703703703</v>
      </c>
      <c r="F1859">
        <v>22</v>
      </c>
      <c r="G1859">
        <v>462</v>
      </c>
      <c r="H1859">
        <v>346</v>
      </c>
      <c r="I1859">
        <v>14</v>
      </c>
      <c r="J1859">
        <v>0</v>
      </c>
      <c r="K1859">
        <v>0</v>
      </c>
      <c r="L1859">
        <v>0</v>
      </c>
      <c r="M1859">
        <v>96.11</v>
      </c>
      <c r="N1859" s="35"/>
      <c r="O1859" s="35"/>
      <c r="P1859" s="34"/>
      <c r="Q1859" s="34"/>
      <c r="R1859" s="34"/>
      <c r="S1859" s="34"/>
      <c r="T1859" s="34"/>
      <c r="U1859" s="34"/>
    </row>
    <row r="1860" spans="1:21">
      <c r="A1860" t="s">
        <v>1870</v>
      </c>
      <c r="B1860" s="1">
        <v>0</v>
      </c>
      <c r="C1860" s="1">
        <v>0</v>
      </c>
      <c r="D1860" s="1">
        <v>0</v>
      </c>
      <c r="E1860" s="1">
        <v>0</v>
      </c>
      <c r="F1860">
        <v>0</v>
      </c>
      <c r="G1860">
        <v>0</v>
      </c>
      <c r="H1860">
        <v>5</v>
      </c>
      <c r="I1860">
        <v>0</v>
      </c>
      <c r="J1860">
        <v>0</v>
      </c>
      <c r="K1860">
        <v>0</v>
      </c>
      <c r="L1860">
        <v>0</v>
      </c>
      <c r="M1860">
        <v>100</v>
      </c>
      <c r="N1860" s="35"/>
      <c r="O1860" s="35"/>
      <c r="P1860" s="34"/>
      <c r="Q1860" s="34"/>
      <c r="R1860" s="34"/>
      <c r="S1860" s="34"/>
      <c r="T1860" s="34"/>
      <c r="U1860" s="34"/>
    </row>
    <row r="1861" spans="1:21">
      <c r="A1861" t="s">
        <v>1871</v>
      </c>
      <c r="B1861" s="1">
        <v>0.36865740740740738</v>
      </c>
      <c r="C1861" s="1">
        <v>0.26228009259259261</v>
      </c>
      <c r="D1861" s="1">
        <v>6.0787037037037035E-2</v>
      </c>
      <c r="E1861" s="1">
        <v>4.5578703703703705E-2</v>
      </c>
      <c r="F1861">
        <v>63</v>
      </c>
      <c r="G1861">
        <v>675</v>
      </c>
      <c r="H1861">
        <v>620</v>
      </c>
      <c r="I1861">
        <v>13</v>
      </c>
      <c r="J1861">
        <v>0</v>
      </c>
      <c r="K1861">
        <v>0</v>
      </c>
      <c r="L1861">
        <v>0</v>
      </c>
      <c r="M1861">
        <v>97.95</v>
      </c>
      <c r="N1861" s="35"/>
      <c r="O1861" s="35"/>
      <c r="P1861" s="34"/>
      <c r="Q1861" s="34"/>
      <c r="R1861" s="34"/>
      <c r="S1861" s="34"/>
      <c r="T1861" s="34"/>
      <c r="U1861" s="34"/>
    </row>
    <row r="1862" spans="1:21">
      <c r="A1862" t="s">
        <v>1872</v>
      </c>
      <c r="B1862" s="1">
        <v>0.44717592592592598</v>
      </c>
      <c r="C1862" s="1">
        <v>0.38663194444444443</v>
      </c>
      <c r="D1862" s="1">
        <v>2.146990740740741E-2</v>
      </c>
      <c r="E1862" s="1">
        <v>3.9050925925925926E-2</v>
      </c>
      <c r="F1862">
        <v>37</v>
      </c>
      <c r="G1862">
        <v>759</v>
      </c>
      <c r="H1862">
        <v>208</v>
      </c>
      <c r="I1862">
        <v>27</v>
      </c>
      <c r="J1862">
        <v>0</v>
      </c>
      <c r="K1862">
        <v>0</v>
      </c>
      <c r="L1862">
        <v>0</v>
      </c>
      <c r="M1862">
        <v>88.51</v>
      </c>
      <c r="N1862" s="35"/>
      <c r="O1862" s="35"/>
      <c r="P1862" s="34"/>
      <c r="Q1862" s="34"/>
      <c r="R1862" s="34"/>
      <c r="S1862" s="34"/>
      <c r="T1862" s="34"/>
      <c r="U1862" s="34"/>
    </row>
    <row r="1863" spans="1:21">
      <c r="A1863" t="s">
        <v>1873</v>
      </c>
      <c r="B1863" s="1">
        <v>8.5532407407407415E-3</v>
      </c>
      <c r="C1863" s="1">
        <v>7.789351851851852E-3</v>
      </c>
      <c r="D1863" s="1">
        <v>7.175925925925927E-4</v>
      </c>
      <c r="E1863" s="1">
        <v>3.4722222222222222E-5</v>
      </c>
      <c r="F1863">
        <v>2</v>
      </c>
      <c r="G1863">
        <v>17</v>
      </c>
      <c r="H1863">
        <v>17</v>
      </c>
      <c r="I1863">
        <v>1</v>
      </c>
      <c r="J1863">
        <v>0</v>
      </c>
      <c r="K1863">
        <v>0</v>
      </c>
      <c r="L1863">
        <v>0</v>
      </c>
      <c r="M1863">
        <v>94.44</v>
      </c>
      <c r="N1863" s="35"/>
      <c r="O1863" s="35"/>
      <c r="P1863" s="34"/>
      <c r="Q1863" s="34"/>
      <c r="R1863" s="34"/>
      <c r="S1863" s="34"/>
      <c r="T1863" s="34"/>
      <c r="U1863" s="34"/>
    </row>
    <row r="1864" spans="1:21">
      <c r="A1864" t="s">
        <v>1874</v>
      </c>
      <c r="B1864" s="1">
        <v>0.41991898148148149</v>
      </c>
      <c r="C1864" s="1">
        <v>0.26437499999999997</v>
      </c>
      <c r="D1864" s="1">
        <v>0.14025462962962962</v>
      </c>
      <c r="E1864" s="1">
        <v>1.5277777777777777E-2</v>
      </c>
      <c r="F1864">
        <v>71</v>
      </c>
      <c r="G1864">
        <v>284</v>
      </c>
      <c r="H1864">
        <v>0</v>
      </c>
      <c r="I1864">
        <v>0</v>
      </c>
      <c r="J1864">
        <v>0</v>
      </c>
      <c r="K1864">
        <v>0</v>
      </c>
      <c r="L1864">
        <v>0</v>
      </c>
      <c r="N1864" s="35"/>
      <c r="O1864" s="35"/>
      <c r="P1864" s="34"/>
      <c r="Q1864" s="34"/>
      <c r="R1864" s="34"/>
      <c r="S1864" s="34"/>
      <c r="T1864" s="34"/>
      <c r="U1864" s="34"/>
    </row>
    <row r="1865" spans="1:21">
      <c r="A1865" t="s">
        <v>1875</v>
      </c>
      <c r="B1865" s="1">
        <v>0.31665509259259261</v>
      </c>
      <c r="C1865" s="1">
        <v>0.24900462962962963</v>
      </c>
      <c r="D1865" s="1">
        <v>3.4479166666666665E-2</v>
      </c>
      <c r="E1865" s="1">
        <v>3.3159722222222222E-2</v>
      </c>
      <c r="F1865">
        <v>74</v>
      </c>
      <c r="G1865">
        <v>845</v>
      </c>
      <c r="H1865">
        <v>321</v>
      </c>
      <c r="I1865">
        <v>27</v>
      </c>
      <c r="J1865">
        <v>0</v>
      </c>
      <c r="K1865">
        <v>0</v>
      </c>
      <c r="L1865">
        <v>0</v>
      </c>
      <c r="M1865">
        <v>92.24</v>
      </c>
      <c r="N1865" s="35"/>
      <c r="O1865" s="35"/>
      <c r="P1865" s="34"/>
      <c r="Q1865" s="34"/>
      <c r="R1865" s="34"/>
      <c r="S1865" s="34"/>
      <c r="T1865" s="34"/>
      <c r="U1865" s="34"/>
    </row>
    <row r="1866" spans="1:21">
      <c r="A1866" t="s">
        <v>1876</v>
      </c>
      <c r="B1866" s="1">
        <v>0.61581018518518515</v>
      </c>
      <c r="C1866" s="1">
        <v>0.32355324074074071</v>
      </c>
      <c r="D1866" s="1">
        <v>0.26924768518518521</v>
      </c>
      <c r="E1866" s="1">
        <v>2.3009259259259257E-2</v>
      </c>
      <c r="F1866">
        <v>68</v>
      </c>
      <c r="G1866">
        <v>691</v>
      </c>
      <c r="H1866">
        <v>567</v>
      </c>
      <c r="I1866">
        <v>22</v>
      </c>
      <c r="J1866">
        <v>0</v>
      </c>
      <c r="K1866">
        <v>0</v>
      </c>
      <c r="L1866">
        <v>0</v>
      </c>
      <c r="M1866">
        <v>96.26</v>
      </c>
      <c r="N1866" s="35"/>
      <c r="O1866" s="35"/>
      <c r="P1866" s="34"/>
      <c r="Q1866" s="34"/>
      <c r="R1866" s="34"/>
      <c r="S1866" s="34"/>
      <c r="T1866" s="34"/>
      <c r="U1866" s="34"/>
    </row>
    <row r="1867" spans="1:21">
      <c r="A1867" t="s">
        <v>1877</v>
      </c>
      <c r="B1867" s="1">
        <v>0.42518518518518517</v>
      </c>
      <c r="C1867" s="1">
        <v>0.33306712962962964</v>
      </c>
      <c r="D1867" s="1">
        <v>3.8946759259259257E-2</v>
      </c>
      <c r="E1867" s="1">
        <v>5.3148148148148146E-2</v>
      </c>
      <c r="F1867">
        <v>118</v>
      </c>
      <c r="G1867">
        <v>1236</v>
      </c>
      <c r="H1867">
        <v>834</v>
      </c>
      <c r="I1867">
        <v>317</v>
      </c>
      <c r="J1867">
        <v>0</v>
      </c>
      <c r="K1867">
        <v>0</v>
      </c>
      <c r="L1867">
        <v>0</v>
      </c>
      <c r="M1867">
        <v>72.459999999999994</v>
      </c>
      <c r="N1867" s="35"/>
      <c r="O1867" s="35"/>
      <c r="P1867" s="34"/>
      <c r="Q1867" s="34"/>
      <c r="R1867" s="34"/>
      <c r="S1867" s="34"/>
      <c r="T1867" s="34"/>
      <c r="U1867" s="34"/>
    </row>
    <row r="1868" spans="1:21">
      <c r="A1868" t="s">
        <v>1878</v>
      </c>
      <c r="B1868" s="1">
        <v>0.32621527777777776</v>
      </c>
      <c r="C1868" s="1">
        <v>0.24157407407407408</v>
      </c>
      <c r="D1868" s="1">
        <v>6.6655092592592599E-2</v>
      </c>
      <c r="E1868" s="1">
        <v>1.7986111111111109E-2</v>
      </c>
      <c r="F1868">
        <v>238</v>
      </c>
      <c r="G1868">
        <v>529</v>
      </c>
      <c r="H1868">
        <v>0</v>
      </c>
      <c r="I1868">
        <v>0</v>
      </c>
      <c r="J1868">
        <v>0</v>
      </c>
      <c r="K1868">
        <v>0</v>
      </c>
      <c r="L1868">
        <v>0</v>
      </c>
      <c r="N1868" s="35"/>
      <c r="O1868" s="35"/>
      <c r="P1868" s="34"/>
      <c r="Q1868" s="34"/>
      <c r="R1868" s="34"/>
      <c r="S1868" s="34"/>
      <c r="T1868" s="34"/>
      <c r="U1868" s="34"/>
    </row>
    <row r="1869" spans="1:21">
      <c r="A1869" t="s">
        <v>1879</v>
      </c>
      <c r="B1869" s="1">
        <v>0.46407407407407408</v>
      </c>
      <c r="C1869" s="1">
        <v>0.26322916666666668</v>
      </c>
      <c r="D1869" s="1">
        <v>0.10019675925925926</v>
      </c>
      <c r="E1869" s="1">
        <v>0.10063657407407407</v>
      </c>
      <c r="F1869">
        <v>124</v>
      </c>
      <c r="G1869">
        <v>1824</v>
      </c>
      <c r="H1869">
        <v>2179</v>
      </c>
      <c r="I1869">
        <v>22</v>
      </c>
      <c r="J1869">
        <v>0</v>
      </c>
      <c r="K1869">
        <v>0</v>
      </c>
      <c r="L1869">
        <v>0</v>
      </c>
      <c r="M1869">
        <v>99</v>
      </c>
      <c r="N1869" s="35"/>
      <c r="O1869" s="35"/>
      <c r="P1869" s="34"/>
      <c r="Q1869" s="34"/>
      <c r="R1869" s="34"/>
      <c r="S1869" s="34"/>
      <c r="T1869" s="34"/>
      <c r="U1869" s="34"/>
    </row>
    <row r="1870" spans="1:21">
      <c r="A1870" t="s">
        <v>1880</v>
      </c>
      <c r="B1870" s="1">
        <v>0.39886574074074077</v>
      </c>
      <c r="C1870" s="1">
        <v>0.28413194444444445</v>
      </c>
      <c r="D1870" s="1">
        <v>4.3067129629629629E-2</v>
      </c>
      <c r="E1870" s="1">
        <v>7.165509259259259E-2</v>
      </c>
      <c r="F1870">
        <v>92</v>
      </c>
      <c r="G1870">
        <v>831</v>
      </c>
      <c r="H1870">
        <v>1010</v>
      </c>
      <c r="I1870">
        <v>138</v>
      </c>
      <c r="J1870">
        <v>0</v>
      </c>
      <c r="K1870">
        <v>0</v>
      </c>
      <c r="L1870">
        <v>0</v>
      </c>
      <c r="M1870">
        <v>87.98</v>
      </c>
      <c r="N1870" s="35"/>
      <c r="O1870" s="35"/>
      <c r="P1870" s="34"/>
      <c r="Q1870" s="34"/>
      <c r="R1870" s="34"/>
      <c r="S1870" s="34"/>
      <c r="T1870" s="34"/>
      <c r="U1870" s="34"/>
    </row>
    <row r="1871" spans="1:21">
      <c r="A1871" t="s">
        <v>1881</v>
      </c>
      <c r="B1871" s="1">
        <v>0.29019675925925925</v>
      </c>
      <c r="C1871" s="1">
        <v>0.26313657407407409</v>
      </c>
      <c r="D1871" s="1">
        <v>1.4027777777777778E-2</v>
      </c>
      <c r="E1871" s="1">
        <v>1.3020833333333334E-2</v>
      </c>
      <c r="F1871">
        <v>19</v>
      </c>
      <c r="G1871">
        <v>935</v>
      </c>
      <c r="H1871">
        <v>1049</v>
      </c>
      <c r="I1871">
        <v>7</v>
      </c>
      <c r="J1871">
        <v>11.99</v>
      </c>
      <c r="K1871">
        <v>13.89</v>
      </c>
      <c r="L1871">
        <v>0.14000000000000001</v>
      </c>
      <c r="M1871">
        <v>99.34</v>
      </c>
      <c r="N1871" s="35"/>
      <c r="O1871" s="35"/>
      <c r="P1871" s="34"/>
      <c r="Q1871" s="34"/>
      <c r="R1871" s="34"/>
      <c r="S1871" s="34"/>
      <c r="T1871" s="34"/>
      <c r="U1871" s="34"/>
    </row>
    <row r="1872" spans="1:21">
      <c r="A1872" t="s">
        <v>1882</v>
      </c>
      <c r="B1872" s="1">
        <v>0.39361111111111113</v>
      </c>
      <c r="C1872" s="1">
        <v>0.32218750000000002</v>
      </c>
      <c r="D1872" s="1">
        <v>7.1076388888888883E-2</v>
      </c>
      <c r="E1872" s="1">
        <v>3.3564814814814812E-4</v>
      </c>
      <c r="F1872">
        <v>29</v>
      </c>
      <c r="G1872">
        <v>1163</v>
      </c>
      <c r="H1872">
        <v>720</v>
      </c>
      <c r="I1872">
        <v>5</v>
      </c>
      <c r="J1872">
        <v>15.26</v>
      </c>
      <c r="K1872">
        <v>9.7200000000000006</v>
      </c>
      <c r="L1872">
        <v>0.26</v>
      </c>
      <c r="M1872">
        <v>99.31</v>
      </c>
      <c r="N1872" s="35"/>
      <c r="O1872" s="35"/>
      <c r="P1872" s="34"/>
      <c r="Q1872" s="34"/>
      <c r="R1872" s="34"/>
      <c r="S1872" s="34"/>
      <c r="T1872" s="34"/>
      <c r="U1872" s="34"/>
    </row>
    <row r="1873" spans="1:21">
      <c r="A1873" t="s">
        <v>1883</v>
      </c>
      <c r="B1873" s="1">
        <v>0.35287037037037039</v>
      </c>
      <c r="C1873" s="1">
        <v>0.31385416666666666</v>
      </c>
      <c r="D1873" s="1">
        <v>2.8587962962962964E-2</v>
      </c>
      <c r="E1873" s="1">
        <v>1.0416666666666666E-2</v>
      </c>
      <c r="F1873">
        <v>15</v>
      </c>
      <c r="G1873">
        <v>978</v>
      </c>
      <c r="H1873">
        <v>290</v>
      </c>
      <c r="I1873">
        <v>1</v>
      </c>
      <c r="J1873">
        <v>10.75</v>
      </c>
      <c r="K1873">
        <v>12.36</v>
      </c>
      <c r="L1873">
        <v>0</v>
      </c>
      <c r="M1873">
        <v>99.66</v>
      </c>
      <c r="N1873" s="35"/>
      <c r="O1873" s="35"/>
      <c r="P1873" s="34"/>
      <c r="Q1873" s="34"/>
      <c r="R1873" s="34"/>
      <c r="S1873" s="34"/>
      <c r="T1873" s="34"/>
      <c r="U1873" s="34"/>
    </row>
    <row r="1874" spans="1:21">
      <c r="A1874" t="s">
        <v>1884</v>
      </c>
      <c r="B1874" s="1">
        <v>0.4616319444444445</v>
      </c>
      <c r="C1874" s="1">
        <v>0.31026620370370367</v>
      </c>
      <c r="D1874" s="1">
        <v>0.11277777777777777</v>
      </c>
      <c r="E1874" s="1">
        <v>3.8576388888888889E-2</v>
      </c>
      <c r="F1874">
        <v>34</v>
      </c>
      <c r="G1874">
        <v>589</v>
      </c>
      <c r="H1874">
        <v>308</v>
      </c>
      <c r="I1874">
        <v>22</v>
      </c>
      <c r="J1874">
        <v>0</v>
      </c>
      <c r="K1874">
        <v>0</v>
      </c>
      <c r="L1874">
        <v>0</v>
      </c>
      <c r="M1874">
        <v>93.33</v>
      </c>
      <c r="N1874" s="35"/>
      <c r="O1874" s="35"/>
      <c r="P1874" s="34"/>
      <c r="Q1874" s="34"/>
      <c r="R1874" s="34"/>
      <c r="S1874" s="34"/>
      <c r="T1874" s="34"/>
      <c r="U1874" s="34"/>
    </row>
    <row r="1875" spans="1:21">
      <c r="A1875" t="s">
        <v>1885</v>
      </c>
      <c r="B1875" s="1">
        <v>0.38494212962962965</v>
      </c>
      <c r="C1875" s="1">
        <v>0.2704050925925926</v>
      </c>
      <c r="D1875" s="1">
        <v>9.6423611111111127E-2</v>
      </c>
      <c r="E1875" s="1">
        <v>1.8101851851851852E-2</v>
      </c>
      <c r="F1875">
        <v>28</v>
      </c>
      <c r="G1875">
        <v>515</v>
      </c>
      <c r="H1875">
        <v>329</v>
      </c>
      <c r="I1875">
        <v>13</v>
      </c>
      <c r="J1875">
        <v>0</v>
      </c>
      <c r="K1875">
        <v>0</v>
      </c>
      <c r="L1875">
        <v>0</v>
      </c>
      <c r="M1875">
        <v>96.2</v>
      </c>
      <c r="N1875" s="35"/>
      <c r="O1875" s="35"/>
      <c r="P1875" s="34"/>
      <c r="Q1875" s="34"/>
      <c r="R1875" s="34"/>
      <c r="S1875" s="34"/>
      <c r="T1875" s="34"/>
      <c r="U1875" s="34"/>
    </row>
    <row r="1876" spans="1:21">
      <c r="A1876" t="s">
        <v>1886</v>
      </c>
      <c r="B1876" s="1">
        <v>0.26673611111111112</v>
      </c>
      <c r="C1876" s="1">
        <v>0.11046296296296297</v>
      </c>
      <c r="D1876" s="1">
        <v>8.4328703703703711E-2</v>
      </c>
      <c r="E1876" s="1">
        <v>7.1932870370370369E-2</v>
      </c>
      <c r="F1876">
        <v>13</v>
      </c>
      <c r="G1876">
        <v>391</v>
      </c>
      <c r="H1876">
        <v>43</v>
      </c>
      <c r="I1876">
        <v>0</v>
      </c>
      <c r="J1876">
        <v>8.82</v>
      </c>
      <c r="K1876">
        <v>1.43</v>
      </c>
      <c r="L1876">
        <v>0</v>
      </c>
      <c r="M1876">
        <v>100</v>
      </c>
      <c r="N1876" s="35"/>
      <c r="O1876" s="35"/>
      <c r="P1876" s="34"/>
      <c r="Q1876" s="34"/>
      <c r="R1876" s="34"/>
      <c r="S1876" s="34"/>
      <c r="T1876" s="34"/>
      <c r="U1876" s="34"/>
    </row>
    <row r="1877" spans="1:21">
      <c r="A1877" t="s">
        <v>1887</v>
      </c>
      <c r="B1877" s="1">
        <v>0.16408564814814816</v>
      </c>
      <c r="C1877" s="1">
        <v>0.15385416666666665</v>
      </c>
      <c r="D1877" s="1">
        <v>3.7384259259259263E-3</v>
      </c>
      <c r="E1877" s="1">
        <v>6.4699074074074069E-3</v>
      </c>
      <c r="F1877">
        <v>15</v>
      </c>
      <c r="G1877">
        <v>505</v>
      </c>
      <c r="H1877">
        <v>297</v>
      </c>
      <c r="I1877">
        <v>26</v>
      </c>
      <c r="J1877">
        <v>8.06</v>
      </c>
      <c r="K1877">
        <v>7.8</v>
      </c>
      <c r="L1877">
        <v>0.54</v>
      </c>
      <c r="M1877">
        <v>91.95</v>
      </c>
      <c r="N1877" s="35"/>
      <c r="O1877" s="35"/>
      <c r="P1877" s="34"/>
      <c r="Q1877" s="34"/>
      <c r="R1877" s="34"/>
      <c r="S1877" s="34"/>
      <c r="T1877" s="34"/>
      <c r="U1877" s="34"/>
    </row>
    <row r="1878" spans="1:21">
      <c r="A1878" t="s">
        <v>1888</v>
      </c>
      <c r="B1878" s="1">
        <v>0.18422453703703703</v>
      </c>
      <c r="C1878" s="1">
        <v>0.17325231481481482</v>
      </c>
      <c r="D1878" s="1">
        <v>5.5902777777777782E-3</v>
      </c>
      <c r="E1878" s="1">
        <v>5.37037037037037E-3</v>
      </c>
      <c r="F1878">
        <v>10</v>
      </c>
      <c r="G1878">
        <v>531</v>
      </c>
      <c r="H1878">
        <v>696</v>
      </c>
      <c r="I1878">
        <v>27</v>
      </c>
      <c r="J1878">
        <v>5.08</v>
      </c>
      <c r="K1878">
        <v>14.49</v>
      </c>
      <c r="L1878">
        <v>0.61</v>
      </c>
      <c r="M1878">
        <v>96.27</v>
      </c>
      <c r="N1878" s="35"/>
      <c r="O1878" s="35"/>
      <c r="P1878" s="34"/>
      <c r="Q1878" s="34"/>
      <c r="R1878" s="34"/>
      <c r="S1878" s="34"/>
      <c r="T1878" s="34"/>
      <c r="U1878" s="34"/>
    </row>
    <row r="1879" spans="1:21">
      <c r="A1879" t="s">
        <v>1889</v>
      </c>
      <c r="B1879" s="1">
        <v>0.39306712962962959</v>
      </c>
      <c r="C1879" s="1">
        <v>0.299837962962963</v>
      </c>
      <c r="D1879" s="1">
        <v>2.3414351851851853E-2</v>
      </c>
      <c r="E1879" s="1">
        <v>6.9803240740740735E-2</v>
      </c>
      <c r="F1879">
        <v>45</v>
      </c>
      <c r="G1879">
        <v>972</v>
      </c>
      <c r="H1879">
        <v>0</v>
      </c>
      <c r="I1879">
        <v>0</v>
      </c>
      <c r="J1879">
        <v>0</v>
      </c>
      <c r="K1879">
        <v>0</v>
      </c>
      <c r="L1879">
        <v>0</v>
      </c>
      <c r="N1879" s="35"/>
      <c r="O1879" s="35"/>
      <c r="P1879" s="34"/>
      <c r="Q1879" s="34"/>
      <c r="R1879" s="34"/>
      <c r="S1879" s="34"/>
      <c r="T1879" s="34"/>
      <c r="U1879" s="34"/>
    </row>
    <row r="1880" spans="1:21">
      <c r="A1880" t="s">
        <v>1890</v>
      </c>
      <c r="B1880" s="1">
        <v>0.34365740740740741</v>
      </c>
      <c r="C1880" s="1">
        <v>0.21905092592592593</v>
      </c>
      <c r="D1880" s="1">
        <v>6.7476851851851857E-2</v>
      </c>
      <c r="E1880" s="1">
        <v>5.7118055555555554E-2</v>
      </c>
      <c r="F1880">
        <v>101</v>
      </c>
      <c r="G1880">
        <v>1075</v>
      </c>
      <c r="H1880">
        <v>710</v>
      </c>
      <c r="I1880">
        <v>100</v>
      </c>
      <c r="J1880">
        <v>0</v>
      </c>
      <c r="K1880">
        <v>0</v>
      </c>
      <c r="L1880">
        <v>0</v>
      </c>
      <c r="M1880">
        <v>87.65</v>
      </c>
      <c r="N1880" s="35"/>
      <c r="O1880" s="35"/>
      <c r="P1880" s="34"/>
      <c r="Q1880" s="34"/>
      <c r="R1880" s="34"/>
      <c r="S1880" s="34"/>
      <c r="T1880" s="34"/>
      <c r="U1880" s="34"/>
    </row>
    <row r="1881" spans="1:21">
      <c r="A1881" t="s">
        <v>1891</v>
      </c>
      <c r="B1881" s="1">
        <v>1.9675925925925926E-4</v>
      </c>
      <c r="C1881" s="1">
        <v>1.9675925925925926E-4</v>
      </c>
      <c r="D1881" s="1">
        <v>0</v>
      </c>
      <c r="E1881" s="1">
        <v>0</v>
      </c>
      <c r="F1881">
        <v>1</v>
      </c>
      <c r="G1881">
        <v>2</v>
      </c>
      <c r="H1881">
        <v>234</v>
      </c>
      <c r="I1881">
        <v>0</v>
      </c>
      <c r="J1881">
        <v>0.04</v>
      </c>
      <c r="K1881">
        <v>2.73</v>
      </c>
      <c r="L1881">
        <v>0</v>
      </c>
      <c r="M1881">
        <v>100</v>
      </c>
      <c r="N1881" s="35"/>
      <c r="O1881" s="35"/>
      <c r="P1881" s="34"/>
      <c r="Q1881" s="34"/>
      <c r="R1881" s="34"/>
      <c r="S1881" s="34"/>
      <c r="T1881" s="34"/>
      <c r="U1881" s="34"/>
    </row>
    <row r="1882" spans="1:21">
      <c r="A1882" t="s">
        <v>1892</v>
      </c>
      <c r="B1882" s="1">
        <v>0.7567476851851852</v>
      </c>
      <c r="C1882" s="1">
        <v>0.43876157407407407</v>
      </c>
      <c r="D1882" s="1">
        <v>0.26210648148148147</v>
      </c>
      <c r="E1882" s="1">
        <v>5.5879629629629633E-2</v>
      </c>
      <c r="F1882">
        <v>15</v>
      </c>
      <c r="G1882">
        <v>561</v>
      </c>
      <c r="H1882">
        <v>0</v>
      </c>
      <c r="I1882">
        <v>0</v>
      </c>
      <c r="J1882">
        <v>0</v>
      </c>
      <c r="K1882">
        <v>0</v>
      </c>
      <c r="L1882">
        <v>0</v>
      </c>
      <c r="N1882" s="35"/>
      <c r="O1882" s="35"/>
      <c r="P1882" s="34"/>
      <c r="Q1882" s="34"/>
      <c r="R1882" s="34"/>
      <c r="S1882" s="34"/>
      <c r="T1882" s="34"/>
      <c r="U1882" s="34"/>
    </row>
    <row r="1883" spans="1:21">
      <c r="A1883" t="s">
        <v>1893</v>
      </c>
      <c r="B1883" s="1">
        <v>0.39680555555555558</v>
      </c>
      <c r="C1883" s="1">
        <v>0.29348379629629628</v>
      </c>
      <c r="D1883" s="1">
        <v>9.52662037037037E-2</v>
      </c>
      <c r="E1883" s="1">
        <v>8.0439814814814818E-3</v>
      </c>
      <c r="F1883">
        <v>51</v>
      </c>
      <c r="G1883">
        <v>560</v>
      </c>
      <c r="H1883">
        <v>617</v>
      </c>
      <c r="I1883">
        <v>70</v>
      </c>
      <c r="J1883">
        <v>0</v>
      </c>
      <c r="K1883">
        <v>0</v>
      </c>
      <c r="L1883">
        <v>0</v>
      </c>
      <c r="M1883">
        <v>89.81</v>
      </c>
      <c r="N1883" s="35"/>
      <c r="O1883" s="35"/>
      <c r="P1883" s="34"/>
      <c r="Q1883" s="34"/>
      <c r="R1883" s="34"/>
      <c r="S1883" s="34"/>
      <c r="T1883" s="34"/>
      <c r="U1883" s="34"/>
    </row>
    <row r="1884" spans="1:21">
      <c r="A1884" t="s">
        <v>1894</v>
      </c>
      <c r="B1884" s="1">
        <v>0.41853009259259261</v>
      </c>
      <c r="C1884" s="1">
        <v>0.36108796296296292</v>
      </c>
      <c r="D1884" s="1">
        <v>4.2361111111111106E-3</v>
      </c>
      <c r="E1884" s="1">
        <v>5.319444444444444E-2</v>
      </c>
      <c r="F1884">
        <v>26</v>
      </c>
      <c r="G1884">
        <v>495</v>
      </c>
      <c r="H1884">
        <v>397</v>
      </c>
      <c r="I1884">
        <v>12</v>
      </c>
      <c r="J1884">
        <v>0</v>
      </c>
      <c r="K1884">
        <v>0</v>
      </c>
      <c r="L1884">
        <v>0</v>
      </c>
      <c r="M1884">
        <v>97.07</v>
      </c>
      <c r="N1884" s="35"/>
      <c r="O1884" s="35"/>
      <c r="P1884" s="34"/>
      <c r="Q1884" s="34"/>
      <c r="R1884" s="34"/>
      <c r="S1884" s="34"/>
      <c r="T1884" s="34"/>
      <c r="U1884" s="34"/>
    </row>
    <row r="1885" spans="1:21">
      <c r="A1885" t="s">
        <v>1895</v>
      </c>
      <c r="B1885" s="1">
        <v>0.24960648148148148</v>
      </c>
      <c r="C1885" s="1">
        <v>0.14657407407407408</v>
      </c>
      <c r="D1885" s="1">
        <v>9.3530092592592595E-2</v>
      </c>
      <c r="E1885" s="1">
        <v>9.479166666666667E-3</v>
      </c>
      <c r="F1885">
        <v>25</v>
      </c>
      <c r="G1885">
        <v>292</v>
      </c>
      <c r="H1885">
        <v>414</v>
      </c>
      <c r="I1885">
        <v>69</v>
      </c>
      <c r="J1885">
        <v>15.39</v>
      </c>
      <c r="K1885">
        <v>19.57</v>
      </c>
      <c r="L1885">
        <v>3.7</v>
      </c>
      <c r="M1885">
        <v>85.71</v>
      </c>
      <c r="N1885" s="35"/>
      <c r="O1885" s="35"/>
      <c r="P1885" s="34"/>
      <c r="Q1885" s="34"/>
      <c r="R1885" s="34"/>
      <c r="S1885" s="34"/>
      <c r="T1885" s="34"/>
      <c r="U1885" s="34"/>
    </row>
    <row r="1886" spans="1:21">
      <c r="A1886" t="s">
        <v>1896</v>
      </c>
      <c r="B1886" s="1">
        <v>0.24024305555555556</v>
      </c>
      <c r="C1886" s="1">
        <v>0.18945601851851854</v>
      </c>
      <c r="D1886" s="1">
        <v>5.347222222222222E-3</v>
      </c>
      <c r="E1886" s="1">
        <v>4.5439814814814815E-2</v>
      </c>
      <c r="F1886">
        <v>59</v>
      </c>
      <c r="G1886">
        <v>759</v>
      </c>
      <c r="H1886">
        <v>0</v>
      </c>
      <c r="I1886">
        <v>0</v>
      </c>
      <c r="J1886">
        <v>0</v>
      </c>
      <c r="K1886">
        <v>0</v>
      </c>
      <c r="L1886">
        <v>0</v>
      </c>
      <c r="N1886" s="35"/>
      <c r="O1886" s="35"/>
      <c r="P1886" s="34"/>
      <c r="Q1886" s="34"/>
      <c r="R1886" s="34"/>
      <c r="S1886" s="34"/>
      <c r="T1886" s="34"/>
      <c r="U1886" s="34"/>
    </row>
    <row r="1887" spans="1:21">
      <c r="A1887" t="s">
        <v>1897</v>
      </c>
      <c r="B1887" s="1">
        <v>0.52259259259259261</v>
      </c>
      <c r="C1887" s="1">
        <v>0.36979166666666669</v>
      </c>
      <c r="D1887" s="1">
        <v>7.4224537037037033E-2</v>
      </c>
      <c r="E1887" s="1">
        <v>7.856481481481481E-2</v>
      </c>
      <c r="F1887">
        <v>45</v>
      </c>
      <c r="G1887">
        <v>572</v>
      </c>
      <c r="H1887">
        <v>382</v>
      </c>
      <c r="I1887">
        <v>31</v>
      </c>
      <c r="J1887">
        <v>0</v>
      </c>
      <c r="K1887">
        <v>0</v>
      </c>
      <c r="L1887">
        <v>0</v>
      </c>
      <c r="M1887">
        <v>92.49</v>
      </c>
      <c r="N1887" s="35"/>
      <c r="O1887" s="35"/>
      <c r="P1887" s="34"/>
      <c r="Q1887" s="34"/>
      <c r="R1887" s="34"/>
      <c r="S1887" s="34"/>
      <c r="T1887" s="34"/>
      <c r="U1887" s="34"/>
    </row>
    <row r="1888" spans="1:21">
      <c r="A1888" t="s">
        <v>1898</v>
      </c>
      <c r="B1888" s="1">
        <v>0.12449074074074074</v>
      </c>
      <c r="C1888" s="1">
        <v>4.1250000000000002E-2</v>
      </c>
      <c r="D1888" s="1">
        <v>3.8425925925925926E-2</v>
      </c>
      <c r="E1888" s="1">
        <v>4.4803240740740741E-2</v>
      </c>
      <c r="F1888">
        <v>37</v>
      </c>
      <c r="G1888">
        <v>369</v>
      </c>
      <c r="H1888">
        <v>551</v>
      </c>
      <c r="I1888">
        <v>59</v>
      </c>
      <c r="J1888">
        <v>0</v>
      </c>
      <c r="K1888">
        <v>0</v>
      </c>
      <c r="L1888">
        <v>0</v>
      </c>
      <c r="M1888">
        <v>90.33</v>
      </c>
      <c r="N1888" s="35"/>
      <c r="O1888" s="35"/>
      <c r="P1888" s="34"/>
      <c r="Q1888" s="34"/>
      <c r="R1888" s="34"/>
      <c r="S1888" s="34"/>
      <c r="T1888" s="34"/>
      <c r="U1888" s="34"/>
    </row>
    <row r="1889" spans="1:21">
      <c r="A1889" t="s">
        <v>1899</v>
      </c>
      <c r="B1889" s="1">
        <v>0.56396990740740738</v>
      </c>
      <c r="C1889" s="1">
        <v>0.36620370370370375</v>
      </c>
      <c r="D1889" s="1">
        <v>9.481481481481481E-2</v>
      </c>
      <c r="E1889" s="1">
        <v>0.1029398148148148</v>
      </c>
      <c r="F1889">
        <v>80</v>
      </c>
      <c r="G1889">
        <v>892</v>
      </c>
      <c r="H1889">
        <v>547</v>
      </c>
      <c r="I1889">
        <v>10</v>
      </c>
      <c r="J1889">
        <v>0</v>
      </c>
      <c r="K1889">
        <v>0</v>
      </c>
      <c r="L1889">
        <v>0</v>
      </c>
      <c r="M1889">
        <v>98.2</v>
      </c>
      <c r="N1889" s="35"/>
      <c r="O1889" s="35"/>
      <c r="P1889" s="34"/>
      <c r="Q1889" s="34"/>
      <c r="R1889" s="34"/>
      <c r="S1889" s="34"/>
      <c r="T1889" s="34"/>
      <c r="U1889" s="34"/>
    </row>
    <row r="1890" spans="1:21">
      <c r="A1890" t="s">
        <v>1900</v>
      </c>
      <c r="B1890" s="1">
        <v>7.846064814814814E-2</v>
      </c>
      <c r="C1890" s="1">
        <v>6.4629629629629634E-2</v>
      </c>
      <c r="D1890" s="1">
        <v>1.736111111111111E-3</v>
      </c>
      <c r="E1890" s="1">
        <v>1.2094907407407408E-2</v>
      </c>
      <c r="F1890">
        <v>10</v>
      </c>
      <c r="G1890">
        <v>269</v>
      </c>
      <c r="H1890">
        <v>371</v>
      </c>
      <c r="I1890">
        <v>7</v>
      </c>
      <c r="J1890">
        <v>0</v>
      </c>
      <c r="K1890">
        <v>0</v>
      </c>
      <c r="L1890">
        <v>0</v>
      </c>
      <c r="M1890">
        <v>98.15</v>
      </c>
      <c r="N1890" s="35"/>
      <c r="O1890" s="35"/>
      <c r="P1890" s="34"/>
      <c r="Q1890" s="34"/>
      <c r="R1890" s="34"/>
      <c r="S1890" s="34"/>
      <c r="T1890" s="34"/>
      <c r="U1890" s="34"/>
    </row>
    <row r="1891" spans="1:21">
      <c r="A1891" t="s">
        <v>1901</v>
      </c>
      <c r="B1891" s="1">
        <v>0.4541782407407407</v>
      </c>
      <c r="C1891" s="1">
        <v>0.2694097222222222</v>
      </c>
      <c r="D1891" s="1">
        <v>0.16246527777777778</v>
      </c>
      <c r="E1891" s="1">
        <v>2.2291666666666668E-2</v>
      </c>
      <c r="F1891">
        <v>78</v>
      </c>
      <c r="G1891">
        <v>663</v>
      </c>
      <c r="H1891">
        <v>593</v>
      </c>
      <c r="I1891">
        <v>72</v>
      </c>
      <c r="J1891">
        <v>0</v>
      </c>
      <c r="K1891">
        <v>0</v>
      </c>
      <c r="L1891">
        <v>0</v>
      </c>
      <c r="M1891">
        <v>89.17</v>
      </c>
      <c r="N1891" s="35"/>
      <c r="O1891" s="35"/>
      <c r="P1891" s="34"/>
      <c r="Q1891" s="34"/>
      <c r="R1891" s="34"/>
      <c r="S1891" s="34"/>
      <c r="T1891" s="34"/>
      <c r="U1891" s="34"/>
    </row>
    <row r="1892" spans="1:21">
      <c r="A1892" t="s">
        <v>1902</v>
      </c>
      <c r="B1892" s="1">
        <v>6.122685185185185E-3</v>
      </c>
      <c r="C1892" s="1">
        <v>5.3935185185185188E-3</v>
      </c>
      <c r="D1892" s="1">
        <v>1.1574074074074073E-5</v>
      </c>
      <c r="E1892" s="1">
        <v>7.0601851851851847E-4</v>
      </c>
      <c r="F1892">
        <v>7</v>
      </c>
      <c r="G1892">
        <v>11</v>
      </c>
      <c r="H1892">
        <v>3</v>
      </c>
      <c r="I1892">
        <v>0</v>
      </c>
      <c r="J1892">
        <v>0</v>
      </c>
      <c r="K1892">
        <v>0</v>
      </c>
      <c r="L1892">
        <v>0</v>
      </c>
      <c r="M1892">
        <v>100</v>
      </c>
      <c r="N1892" s="35"/>
      <c r="O1892" s="35"/>
      <c r="P1892" s="34"/>
      <c r="Q1892" s="34"/>
      <c r="R1892" s="34"/>
      <c r="S1892" s="34"/>
      <c r="T1892" s="34"/>
      <c r="U1892" s="34"/>
    </row>
    <row r="1893" spans="1:21">
      <c r="A1893" t="s">
        <v>1903</v>
      </c>
      <c r="B1893" s="1">
        <v>0.43917824074074074</v>
      </c>
      <c r="C1893" s="1">
        <v>0.1038425925925926</v>
      </c>
      <c r="D1893" s="1">
        <v>0.16082175925925926</v>
      </c>
      <c r="E1893" s="1">
        <v>0.17450231481481482</v>
      </c>
      <c r="F1893">
        <v>14</v>
      </c>
      <c r="G1893">
        <v>215</v>
      </c>
      <c r="H1893">
        <v>53</v>
      </c>
      <c r="I1893">
        <v>5</v>
      </c>
      <c r="J1893">
        <v>0</v>
      </c>
      <c r="K1893">
        <v>0</v>
      </c>
      <c r="L1893">
        <v>0</v>
      </c>
      <c r="M1893">
        <v>91.38</v>
      </c>
      <c r="N1893" s="35"/>
      <c r="O1893" s="35"/>
      <c r="P1893" s="34"/>
      <c r="Q1893" s="34"/>
      <c r="R1893" s="34"/>
      <c r="S1893" s="34"/>
      <c r="T1893" s="34"/>
      <c r="U1893" s="34"/>
    </row>
    <row r="1894" spans="1:21">
      <c r="A1894" t="s">
        <v>1904</v>
      </c>
      <c r="B1894" s="1">
        <v>0.4699652777777778</v>
      </c>
      <c r="C1894" s="1">
        <v>0.3460185185185185</v>
      </c>
      <c r="D1894" s="1">
        <v>7.6284722222222226E-2</v>
      </c>
      <c r="E1894" s="1">
        <v>4.7650462962962964E-2</v>
      </c>
      <c r="F1894">
        <v>36</v>
      </c>
      <c r="G1894">
        <v>571</v>
      </c>
      <c r="H1894">
        <v>333</v>
      </c>
      <c r="I1894">
        <v>18</v>
      </c>
      <c r="J1894">
        <v>0</v>
      </c>
      <c r="K1894">
        <v>0</v>
      </c>
      <c r="L1894">
        <v>0</v>
      </c>
      <c r="M1894">
        <v>94.87</v>
      </c>
      <c r="N1894" s="35"/>
      <c r="O1894" s="35"/>
      <c r="P1894" s="34"/>
      <c r="Q1894" s="34"/>
      <c r="R1894" s="34"/>
      <c r="S1894" s="34"/>
      <c r="T1894" s="34"/>
      <c r="U1894" s="34"/>
    </row>
    <row r="1895" spans="1:21">
      <c r="A1895" t="s">
        <v>1905</v>
      </c>
      <c r="B1895" s="1">
        <v>0.39887731481481481</v>
      </c>
      <c r="C1895" s="1">
        <v>0.29781249999999998</v>
      </c>
      <c r="D1895" s="1">
        <v>8.2581018518518512E-2</v>
      </c>
      <c r="E1895" s="1">
        <v>1.8483796296296297E-2</v>
      </c>
      <c r="F1895">
        <v>42</v>
      </c>
      <c r="G1895">
        <v>639</v>
      </c>
      <c r="H1895">
        <v>0</v>
      </c>
      <c r="I1895">
        <v>0</v>
      </c>
      <c r="J1895">
        <v>0</v>
      </c>
      <c r="K1895">
        <v>0</v>
      </c>
      <c r="L1895">
        <v>0</v>
      </c>
      <c r="N1895" s="35"/>
      <c r="O1895" s="35"/>
      <c r="P1895" s="34"/>
      <c r="Q1895" s="34"/>
      <c r="R1895" s="34"/>
      <c r="S1895" s="34"/>
      <c r="T1895" s="34"/>
      <c r="U1895" s="34"/>
    </row>
    <row r="1896" spans="1:21">
      <c r="A1896" t="s">
        <v>1906</v>
      </c>
      <c r="B1896" s="1">
        <v>0.60311342592592598</v>
      </c>
      <c r="C1896" s="1">
        <v>0.47423611111111108</v>
      </c>
      <c r="D1896" s="1">
        <v>4.3460648148148151E-2</v>
      </c>
      <c r="E1896" s="1">
        <v>8.5405092592592588E-2</v>
      </c>
      <c r="F1896">
        <v>87</v>
      </c>
      <c r="G1896">
        <v>1337</v>
      </c>
      <c r="H1896">
        <v>361</v>
      </c>
      <c r="I1896">
        <v>149</v>
      </c>
      <c r="J1896">
        <v>0</v>
      </c>
      <c r="K1896">
        <v>0</v>
      </c>
      <c r="L1896">
        <v>0</v>
      </c>
      <c r="M1896">
        <v>70.78</v>
      </c>
      <c r="N1896" s="35"/>
      <c r="O1896" s="35"/>
      <c r="P1896" s="34"/>
      <c r="Q1896" s="34"/>
      <c r="R1896" s="34"/>
      <c r="S1896" s="34"/>
      <c r="T1896" s="34"/>
      <c r="U1896" s="34"/>
    </row>
    <row r="1897" spans="1:21">
      <c r="A1897" t="s">
        <v>1907</v>
      </c>
      <c r="B1897" s="1">
        <v>0.61222222222222222</v>
      </c>
      <c r="C1897" s="1">
        <v>0.24134259259259258</v>
      </c>
      <c r="D1897" s="1">
        <v>0.33105324074074077</v>
      </c>
      <c r="E1897" s="1">
        <v>3.9814814814814817E-2</v>
      </c>
      <c r="F1897">
        <v>122</v>
      </c>
      <c r="G1897">
        <v>509</v>
      </c>
      <c r="H1897">
        <v>0</v>
      </c>
      <c r="I1897">
        <v>5</v>
      </c>
      <c r="J1897">
        <v>0</v>
      </c>
      <c r="K1897">
        <v>0</v>
      </c>
      <c r="L1897">
        <v>0</v>
      </c>
      <c r="M1897">
        <v>0</v>
      </c>
      <c r="N1897" s="35"/>
      <c r="O1897" s="35"/>
      <c r="P1897" s="34"/>
      <c r="Q1897" s="34"/>
      <c r="R1897" s="34"/>
      <c r="S1897" s="34"/>
      <c r="T1897" s="34"/>
      <c r="U1897" s="34"/>
    </row>
    <row r="1898" spans="1:21">
      <c r="A1898" t="s">
        <v>1908</v>
      </c>
      <c r="B1898" s="1">
        <v>0.13034722222222223</v>
      </c>
      <c r="C1898" s="1">
        <v>5.3101851851851851E-2</v>
      </c>
      <c r="D1898" s="1">
        <v>6.7384259259259269E-2</v>
      </c>
      <c r="E1898" s="1">
        <v>9.8611111111111104E-3</v>
      </c>
      <c r="F1898">
        <v>2</v>
      </c>
      <c r="G1898">
        <v>48</v>
      </c>
      <c r="H1898">
        <v>0</v>
      </c>
      <c r="I1898">
        <v>0</v>
      </c>
      <c r="J1898">
        <v>0</v>
      </c>
      <c r="K1898">
        <v>0</v>
      </c>
      <c r="L1898">
        <v>0</v>
      </c>
      <c r="N1898" s="35"/>
      <c r="O1898" s="35"/>
      <c r="P1898" s="34"/>
      <c r="Q1898" s="34"/>
      <c r="R1898" s="34"/>
      <c r="S1898" s="34"/>
      <c r="T1898" s="34"/>
      <c r="U1898" s="34"/>
    </row>
    <row r="1899" spans="1:21">
      <c r="A1899" t="s">
        <v>1909</v>
      </c>
      <c r="B1899" s="1">
        <v>0.42288194444444444</v>
      </c>
      <c r="C1899" s="1">
        <v>0.29260416666666667</v>
      </c>
      <c r="D1899" s="1">
        <v>3.8032407407407411E-2</v>
      </c>
      <c r="E1899" s="1">
        <v>9.224537037037038E-2</v>
      </c>
      <c r="F1899">
        <v>23</v>
      </c>
      <c r="G1899">
        <v>565</v>
      </c>
      <c r="H1899">
        <v>221</v>
      </c>
      <c r="I1899">
        <v>6</v>
      </c>
      <c r="J1899">
        <v>0</v>
      </c>
      <c r="K1899">
        <v>0</v>
      </c>
      <c r="L1899">
        <v>0</v>
      </c>
      <c r="M1899">
        <v>97.36</v>
      </c>
      <c r="N1899" s="35"/>
      <c r="O1899" s="35"/>
      <c r="P1899" s="34"/>
      <c r="Q1899" s="34"/>
      <c r="R1899" s="34"/>
      <c r="S1899" s="34"/>
      <c r="T1899" s="34"/>
      <c r="U1899" s="34"/>
    </row>
    <row r="1900" spans="1:21">
      <c r="A1900" t="s">
        <v>1910</v>
      </c>
      <c r="B1900" s="1">
        <v>0.49011574074074077</v>
      </c>
      <c r="C1900" s="1">
        <v>0.40745370370370365</v>
      </c>
      <c r="D1900" s="1">
        <v>9.780092592592592E-3</v>
      </c>
      <c r="E1900" s="1">
        <v>7.2870370370370363E-2</v>
      </c>
      <c r="F1900">
        <v>40</v>
      </c>
      <c r="G1900">
        <v>570</v>
      </c>
      <c r="H1900">
        <v>317</v>
      </c>
      <c r="I1900">
        <v>38</v>
      </c>
      <c r="J1900">
        <v>0</v>
      </c>
      <c r="K1900">
        <v>0</v>
      </c>
      <c r="L1900">
        <v>0</v>
      </c>
      <c r="M1900">
        <v>89.3</v>
      </c>
      <c r="N1900" s="35"/>
      <c r="O1900" s="35"/>
      <c r="P1900" s="34"/>
      <c r="Q1900" s="34"/>
      <c r="R1900" s="34"/>
      <c r="S1900" s="34"/>
      <c r="T1900" s="34"/>
      <c r="U1900" s="34"/>
    </row>
    <row r="1901" spans="1:21">
      <c r="A1901" t="s">
        <v>1911</v>
      </c>
      <c r="B1901" s="1">
        <v>0.23366898148148149</v>
      </c>
      <c r="C1901" s="1">
        <v>0.19008101851851852</v>
      </c>
      <c r="D1901" s="1">
        <v>2.7939814814814817E-2</v>
      </c>
      <c r="E1901" s="1">
        <v>1.5648148148148151E-2</v>
      </c>
      <c r="F1901">
        <v>28</v>
      </c>
      <c r="G1901">
        <v>340</v>
      </c>
      <c r="H1901">
        <v>298</v>
      </c>
      <c r="I1901">
        <v>20</v>
      </c>
      <c r="J1901">
        <v>0</v>
      </c>
      <c r="K1901">
        <v>0</v>
      </c>
      <c r="L1901">
        <v>0</v>
      </c>
      <c r="M1901">
        <v>93.71</v>
      </c>
      <c r="N1901" s="35"/>
      <c r="O1901" s="35"/>
      <c r="P1901" s="34"/>
      <c r="Q1901" s="34"/>
      <c r="R1901" s="34"/>
      <c r="S1901" s="34"/>
      <c r="T1901" s="34"/>
      <c r="U1901" s="34"/>
    </row>
    <row r="1902" spans="1:21">
      <c r="A1902" t="s">
        <v>1912</v>
      </c>
      <c r="B1902" s="1">
        <v>0.33758101851851857</v>
      </c>
      <c r="C1902" s="1">
        <v>0.20671296296296296</v>
      </c>
      <c r="D1902" s="1">
        <v>3.5671296296296298E-2</v>
      </c>
      <c r="E1902" s="1">
        <v>9.5185185185185192E-2</v>
      </c>
      <c r="F1902">
        <v>53</v>
      </c>
      <c r="G1902">
        <v>544</v>
      </c>
      <c r="H1902">
        <v>498</v>
      </c>
      <c r="I1902">
        <v>53</v>
      </c>
      <c r="J1902">
        <v>0</v>
      </c>
      <c r="K1902">
        <v>0</v>
      </c>
      <c r="L1902">
        <v>0</v>
      </c>
      <c r="M1902">
        <v>90.38</v>
      </c>
      <c r="N1902" s="35"/>
      <c r="O1902" s="35"/>
      <c r="P1902" s="34"/>
      <c r="Q1902" s="34"/>
      <c r="R1902" s="34"/>
      <c r="S1902" s="34"/>
      <c r="T1902" s="34"/>
      <c r="U1902" s="34"/>
    </row>
    <row r="1903" spans="1:21">
      <c r="A1903" t="s">
        <v>1913</v>
      </c>
      <c r="B1903" s="1">
        <v>0.12055555555555557</v>
      </c>
      <c r="C1903" s="1">
        <v>0.10109953703703704</v>
      </c>
      <c r="D1903" s="1">
        <v>1.0393518518518519E-2</v>
      </c>
      <c r="E1903" s="1">
        <v>9.0509259259259258E-3</v>
      </c>
      <c r="F1903">
        <v>6</v>
      </c>
      <c r="G1903">
        <v>181</v>
      </c>
      <c r="H1903">
        <v>0</v>
      </c>
      <c r="I1903">
        <v>0</v>
      </c>
      <c r="J1903">
        <v>0</v>
      </c>
      <c r="K1903">
        <v>0</v>
      </c>
      <c r="L1903">
        <v>0</v>
      </c>
      <c r="N1903" s="35"/>
      <c r="O1903" s="35"/>
      <c r="P1903" s="34"/>
      <c r="Q1903" s="34"/>
      <c r="R1903" s="34"/>
      <c r="S1903" s="34"/>
      <c r="T1903" s="34"/>
      <c r="U1903" s="34"/>
    </row>
    <row r="1904" spans="1:21">
      <c r="A1904" t="s">
        <v>1914</v>
      </c>
      <c r="B1904" s="1">
        <v>0.41890046296296296</v>
      </c>
      <c r="C1904" s="1">
        <v>0.25555555555555559</v>
      </c>
      <c r="D1904" s="1">
        <v>9.6053240740740731E-2</v>
      </c>
      <c r="E1904" s="1">
        <v>6.7280092592592586E-2</v>
      </c>
      <c r="F1904">
        <v>46</v>
      </c>
      <c r="G1904">
        <v>478</v>
      </c>
      <c r="H1904">
        <v>701</v>
      </c>
      <c r="I1904">
        <v>73</v>
      </c>
      <c r="J1904">
        <v>0</v>
      </c>
      <c r="K1904">
        <v>0</v>
      </c>
      <c r="L1904">
        <v>0</v>
      </c>
      <c r="M1904">
        <v>90.57</v>
      </c>
      <c r="N1904" s="35"/>
      <c r="O1904" s="35"/>
      <c r="P1904" s="34"/>
      <c r="Q1904" s="34"/>
      <c r="R1904" s="34"/>
      <c r="S1904" s="34"/>
      <c r="T1904" s="34"/>
      <c r="U1904" s="34"/>
    </row>
    <row r="1905" spans="1:21">
      <c r="A1905" t="s">
        <v>1915</v>
      </c>
      <c r="B1905" s="1">
        <v>0.40680555555555559</v>
      </c>
      <c r="C1905" s="1">
        <v>0.3643865740740741</v>
      </c>
      <c r="D1905" s="1">
        <v>1.5740740740740743E-2</v>
      </c>
      <c r="E1905" s="1">
        <v>2.6655092592592591E-2</v>
      </c>
      <c r="F1905">
        <v>37</v>
      </c>
      <c r="G1905">
        <v>578</v>
      </c>
      <c r="H1905">
        <v>277</v>
      </c>
      <c r="I1905">
        <v>35</v>
      </c>
      <c r="J1905">
        <v>0</v>
      </c>
      <c r="K1905">
        <v>0</v>
      </c>
      <c r="L1905">
        <v>0</v>
      </c>
      <c r="M1905">
        <v>88.78</v>
      </c>
      <c r="N1905" s="35"/>
      <c r="O1905" s="35"/>
      <c r="P1905" s="34"/>
      <c r="Q1905" s="34"/>
      <c r="R1905" s="34"/>
      <c r="S1905" s="34"/>
      <c r="T1905" s="34"/>
      <c r="U1905" s="34"/>
    </row>
    <row r="1906" spans="1:21">
      <c r="A1906" t="s">
        <v>1916</v>
      </c>
      <c r="B1906" s="1">
        <v>0.34060185185185188</v>
      </c>
      <c r="C1906" s="1">
        <v>0.15081018518518519</v>
      </c>
      <c r="D1906" s="1">
        <v>6.115740740740741E-2</v>
      </c>
      <c r="E1906" s="1">
        <v>0.12862268518518519</v>
      </c>
      <c r="F1906">
        <v>42</v>
      </c>
      <c r="G1906">
        <v>556</v>
      </c>
      <c r="H1906">
        <v>0</v>
      </c>
      <c r="I1906">
        <v>0</v>
      </c>
      <c r="J1906">
        <v>0</v>
      </c>
      <c r="K1906">
        <v>0</v>
      </c>
      <c r="L1906">
        <v>0</v>
      </c>
      <c r="N1906" s="35"/>
      <c r="O1906" s="35"/>
      <c r="P1906" s="34"/>
      <c r="Q1906" s="34"/>
      <c r="R1906" s="34"/>
      <c r="S1906" s="34"/>
      <c r="T1906" s="34"/>
      <c r="U1906" s="34"/>
    </row>
    <row r="1907" spans="1:21">
      <c r="A1907" t="s">
        <v>1917</v>
      </c>
      <c r="B1907" s="1">
        <v>0.22582175925925926</v>
      </c>
      <c r="C1907" s="1">
        <v>9.707175925925926E-2</v>
      </c>
      <c r="D1907" s="1">
        <v>0.11473379629629631</v>
      </c>
      <c r="E1907" s="1">
        <v>1.4004629629629631E-2</v>
      </c>
      <c r="F1907">
        <v>20</v>
      </c>
      <c r="G1907">
        <v>210</v>
      </c>
      <c r="H1907">
        <v>658</v>
      </c>
      <c r="I1907">
        <v>7</v>
      </c>
      <c r="J1907">
        <v>13.23</v>
      </c>
      <c r="K1907">
        <v>29.07</v>
      </c>
      <c r="L1907">
        <v>0.2</v>
      </c>
      <c r="M1907">
        <v>98.95</v>
      </c>
      <c r="N1907" s="35"/>
      <c r="O1907" s="35"/>
      <c r="P1907" s="34"/>
      <c r="Q1907" s="34"/>
      <c r="R1907" s="34"/>
      <c r="S1907" s="34"/>
      <c r="T1907" s="34"/>
      <c r="U1907" s="34"/>
    </row>
    <row r="1908" spans="1:21">
      <c r="A1908" t="s">
        <v>1918</v>
      </c>
      <c r="B1908" s="1">
        <v>0.28390046296296295</v>
      </c>
      <c r="C1908" s="1">
        <v>0.20568287037037036</v>
      </c>
      <c r="D1908" s="1">
        <v>6.6087962962962959E-2</v>
      </c>
      <c r="E1908" s="1">
        <v>1.2118055555555556E-2</v>
      </c>
      <c r="F1908">
        <v>61</v>
      </c>
      <c r="G1908">
        <v>422</v>
      </c>
      <c r="H1908">
        <v>0</v>
      </c>
      <c r="I1908">
        <v>0</v>
      </c>
      <c r="J1908">
        <v>0</v>
      </c>
      <c r="K1908">
        <v>0</v>
      </c>
      <c r="L1908">
        <v>0</v>
      </c>
      <c r="N1908" s="35"/>
      <c r="O1908" s="35"/>
      <c r="P1908" s="34"/>
      <c r="Q1908" s="34"/>
      <c r="R1908" s="34"/>
      <c r="S1908" s="34"/>
      <c r="T1908" s="34"/>
      <c r="U1908" s="34"/>
    </row>
    <row r="1909" spans="1:21">
      <c r="A1909" t="s">
        <v>1919</v>
      </c>
      <c r="B1909" s="1">
        <v>0.64471064814814816</v>
      </c>
      <c r="C1909" s="1">
        <v>0.52609953703703705</v>
      </c>
      <c r="D1909" s="1">
        <v>2.9722222222222219E-2</v>
      </c>
      <c r="E1909" s="1">
        <v>8.8865740740740731E-2</v>
      </c>
      <c r="F1909">
        <v>30</v>
      </c>
      <c r="G1909">
        <v>620</v>
      </c>
      <c r="H1909">
        <v>117</v>
      </c>
      <c r="I1909">
        <v>15</v>
      </c>
      <c r="J1909">
        <v>0</v>
      </c>
      <c r="K1909">
        <v>0</v>
      </c>
      <c r="L1909">
        <v>0</v>
      </c>
      <c r="M1909">
        <v>88.64</v>
      </c>
      <c r="N1909" s="35"/>
      <c r="O1909" s="35"/>
      <c r="P1909" s="34"/>
      <c r="Q1909" s="34"/>
      <c r="R1909" s="34"/>
      <c r="S1909" s="34"/>
      <c r="T1909" s="34"/>
      <c r="U1909" s="34"/>
    </row>
    <row r="1910" spans="1:21">
      <c r="A1910" t="s">
        <v>1920</v>
      </c>
      <c r="B1910" s="1">
        <v>0.6326504629629629</v>
      </c>
      <c r="C1910" s="1">
        <v>0.40159722222222222</v>
      </c>
      <c r="D1910" s="1">
        <v>0.14421296296296296</v>
      </c>
      <c r="E1910" s="1">
        <v>8.68287037037037E-2</v>
      </c>
      <c r="F1910">
        <v>22</v>
      </c>
      <c r="G1910">
        <v>553</v>
      </c>
      <c r="H1910">
        <v>5</v>
      </c>
      <c r="I1910">
        <v>0</v>
      </c>
      <c r="J1910">
        <v>0</v>
      </c>
      <c r="K1910">
        <v>0</v>
      </c>
      <c r="L1910">
        <v>0</v>
      </c>
      <c r="M1910">
        <v>100</v>
      </c>
      <c r="N1910" s="35"/>
      <c r="O1910" s="35"/>
      <c r="P1910" s="34"/>
      <c r="Q1910" s="34"/>
      <c r="R1910" s="34"/>
      <c r="S1910" s="34"/>
      <c r="T1910" s="34"/>
      <c r="U1910" s="34"/>
    </row>
    <row r="1911" spans="1:21">
      <c r="A1911" t="s">
        <v>1921</v>
      </c>
      <c r="B1911" s="1">
        <v>0.39539351851851851</v>
      </c>
      <c r="C1911" s="1">
        <v>0.3376736111111111</v>
      </c>
      <c r="D1911" s="1">
        <v>3.8055555555555558E-2</v>
      </c>
      <c r="E1911" s="1">
        <v>1.9652777777777779E-2</v>
      </c>
      <c r="F1911">
        <v>128</v>
      </c>
      <c r="G1911">
        <v>1202</v>
      </c>
      <c r="H1911">
        <v>942</v>
      </c>
      <c r="I1911">
        <v>61</v>
      </c>
      <c r="J1911">
        <v>0</v>
      </c>
      <c r="K1911">
        <v>0</v>
      </c>
      <c r="L1911">
        <v>0</v>
      </c>
      <c r="M1911">
        <v>93.92</v>
      </c>
      <c r="N1911" s="35"/>
      <c r="O1911" s="35"/>
      <c r="P1911" s="34"/>
      <c r="Q1911" s="34"/>
      <c r="R1911" s="34"/>
      <c r="S1911" s="34"/>
      <c r="T1911" s="34"/>
      <c r="U1911" s="34"/>
    </row>
    <row r="1912" spans="1:21">
      <c r="A1912" t="s">
        <v>1922</v>
      </c>
      <c r="B1912" s="1">
        <v>0.76938657407407407</v>
      </c>
      <c r="C1912" s="1">
        <v>0.49124999999999996</v>
      </c>
      <c r="D1912" s="1">
        <v>0.22186342592592592</v>
      </c>
      <c r="E1912" s="1">
        <v>5.6273148148148149E-2</v>
      </c>
      <c r="F1912">
        <v>32</v>
      </c>
      <c r="G1912">
        <v>660</v>
      </c>
      <c r="H1912">
        <v>202</v>
      </c>
      <c r="I1912">
        <v>3</v>
      </c>
      <c r="J1912">
        <v>0</v>
      </c>
      <c r="K1912">
        <v>0</v>
      </c>
      <c r="L1912">
        <v>0</v>
      </c>
      <c r="M1912">
        <v>98.54</v>
      </c>
      <c r="N1912" s="35"/>
      <c r="O1912" s="35"/>
      <c r="P1912" s="34"/>
      <c r="Q1912" s="34"/>
      <c r="R1912" s="34"/>
      <c r="S1912" s="34"/>
      <c r="T1912" s="34"/>
      <c r="U1912" s="34"/>
    </row>
    <row r="1913" spans="1:21">
      <c r="A1913" t="s">
        <v>1923</v>
      </c>
      <c r="B1913" s="1">
        <v>0.16405092592592593</v>
      </c>
      <c r="C1913" s="1">
        <v>0.13665509259259259</v>
      </c>
      <c r="D1913" s="1">
        <v>5.162037037037037E-3</v>
      </c>
      <c r="E1913" s="1">
        <v>2.2233796296296297E-2</v>
      </c>
      <c r="F1913">
        <v>46</v>
      </c>
      <c r="G1913">
        <v>140</v>
      </c>
      <c r="H1913">
        <v>54</v>
      </c>
      <c r="I1913">
        <v>0</v>
      </c>
      <c r="J1913">
        <v>0</v>
      </c>
      <c r="K1913">
        <v>0</v>
      </c>
      <c r="L1913">
        <v>0</v>
      </c>
      <c r="M1913">
        <v>100</v>
      </c>
      <c r="N1913" s="35"/>
      <c r="O1913" s="35"/>
      <c r="P1913" s="34"/>
      <c r="Q1913" s="34"/>
      <c r="R1913" s="34"/>
      <c r="S1913" s="34"/>
      <c r="T1913" s="34"/>
      <c r="U1913" s="34"/>
    </row>
    <row r="1914" spans="1:21">
      <c r="A1914" t="s">
        <v>1924</v>
      </c>
      <c r="B1914" s="1">
        <v>0.66700231481481476</v>
      </c>
      <c r="C1914" s="1">
        <v>0.45393518518518516</v>
      </c>
      <c r="D1914" s="1">
        <v>0.1988310185185185</v>
      </c>
      <c r="E1914" s="1">
        <v>1.4224537037037037E-2</v>
      </c>
      <c r="F1914">
        <v>63</v>
      </c>
      <c r="G1914">
        <v>1164</v>
      </c>
      <c r="H1914">
        <v>460</v>
      </c>
      <c r="I1914">
        <v>31</v>
      </c>
      <c r="J1914">
        <v>0</v>
      </c>
      <c r="K1914">
        <v>0</v>
      </c>
      <c r="L1914">
        <v>0</v>
      </c>
      <c r="M1914">
        <v>93.69</v>
      </c>
      <c r="N1914" s="35"/>
      <c r="O1914" s="35"/>
      <c r="P1914" s="34"/>
      <c r="Q1914" s="34"/>
      <c r="R1914" s="34"/>
      <c r="S1914" s="34"/>
      <c r="T1914" s="34"/>
      <c r="U1914" s="34"/>
    </row>
    <row r="1915" spans="1:21">
      <c r="A1915" t="s">
        <v>1925</v>
      </c>
      <c r="B1915" s="1">
        <v>0</v>
      </c>
      <c r="C1915" s="1">
        <v>0</v>
      </c>
      <c r="D1915" s="1">
        <v>0</v>
      </c>
      <c r="E1915" s="1">
        <v>0</v>
      </c>
      <c r="F1915">
        <v>0</v>
      </c>
      <c r="G1915">
        <v>0</v>
      </c>
      <c r="H1915">
        <v>63</v>
      </c>
      <c r="I1915">
        <v>6</v>
      </c>
      <c r="J1915">
        <v>0</v>
      </c>
      <c r="K1915">
        <v>0</v>
      </c>
      <c r="L1915">
        <v>0</v>
      </c>
      <c r="M1915">
        <v>91.3</v>
      </c>
      <c r="N1915" s="35"/>
      <c r="O1915" s="35"/>
      <c r="P1915" s="34"/>
      <c r="Q1915" s="34"/>
      <c r="R1915" s="34"/>
      <c r="S1915" s="34"/>
      <c r="T1915" s="34"/>
      <c r="U1915" s="34"/>
    </row>
    <row r="1916" spans="1:21">
      <c r="A1916" t="s">
        <v>1926</v>
      </c>
      <c r="B1916" s="1">
        <v>0.44603009259259258</v>
      </c>
      <c r="C1916" s="1">
        <v>0.3666666666666667</v>
      </c>
      <c r="D1916" s="1">
        <v>2.763888888888889E-2</v>
      </c>
      <c r="E1916" s="1">
        <v>5.1712962962962961E-2</v>
      </c>
      <c r="F1916">
        <v>65</v>
      </c>
      <c r="G1916">
        <v>2011</v>
      </c>
      <c r="H1916">
        <v>203</v>
      </c>
      <c r="I1916">
        <v>4</v>
      </c>
      <c r="J1916">
        <v>46.24</v>
      </c>
      <c r="K1916">
        <v>5.9</v>
      </c>
      <c r="L1916">
        <v>0.01</v>
      </c>
      <c r="M1916">
        <v>98.07</v>
      </c>
      <c r="N1916" s="35"/>
      <c r="O1916" s="35"/>
      <c r="P1916" s="34"/>
      <c r="Q1916" s="34"/>
      <c r="R1916" s="34"/>
      <c r="S1916" s="34"/>
      <c r="T1916" s="34"/>
      <c r="U1916" s="34"/>
    </row>
    <row r="1917" spans="1:21">
      <c r="A1917" t="s">
        <v>1927</v>
      </c>
      <c r="B1917" s="10">
        <v>1.5211226851851851</v>
      </c>
      <c r="C1917" s="1">
        <v>0.78625</v>
      </c>
      <c r="D1917" s="1">
        <v>3.6620370370370373E-2</v>
      </c>
      <c r="E1917" s="1">
        <v>0.69822916666666668</v>
      </c>
      <c r="F1917">
        <v>73</v>
      </c>
      <c r="G1917">
        <v>1585</v>
      </c>
      <c r="H1917">
        <v>111</v>
      </c>
      <c r="I1917">
        <v>18</v>
      </c>
      <c r="J1917">
        <v>0</v>
      </c>
      <c r="K1917">
        <v>0</v>
      </c>
      <c r="L1917">
        <v>0</v>
      </c>
      <c r="M1917">
        <v>86.05</v>
      </c>
      <c r="N1917" s="35"/>
      <c r="O1917" s="35"/>
      <c r="P1917" s="34"/>
      <c r="Q1917" s="34"/>
      <c r="R1917" s="34"/>
      <c r="S1917" s="34"/>
      <c r="T1917" s="34"/>
      <c r="U1917" s="34"/>
    </row>
    <row r="1918" spans="1:21">
      <c r="A1918" t="s">
        <v>1928</v>
      </c>
      <c r="B1918" s="1">
        <v>0.34379629629629632</v>
      </c>
      <c r="C1918" s="1">
        <v>0.20793981481481483</v>
      </c>
      <c r="D1918" s="1">
        <v>5.4224537037037036E-2</v>
      </c>
      <c r="E1918" s="1">
        <v>8.1631944444444438E-2</v>
      </c>
      <c r="F1918">
        <v>38</v>
      </c>
      <c r="G1918">
        <v>248</v>
      </c>
      <c r="H1918">
        <v>474</v>
      </c>
      <c r="I1918">
        <v>95</v>
      </c>
      <c r="J1918">
        <v>0</v>
      </c>
      <c r="K1918">
        <v>0</v>
      </c>
      <c r="L1918">
        <v>0</v>
      </c>
      <c r="M1918">
        <v>83.3</v>
      </c>
      <c r="N1918" s="35"/>
      <c r="O1918" s="35"/>
      <c r="P1918" s="34"/>
      <c r="Q1918" s="34"/>
      <c r="R1918" s="34"/>
      <c r="S1918" s="34"/>
      <c r="T1918" s="34"/>
      <c r="U1918" s="34"/>
    </row>
    <row r="1919" spans="1:21">
      <c r="A1919" t="s">
        <v>1929</v>
      </c>
      <c r="B1919" s="1">
        <v>2.3854166666666666E-2</v>
      </c>
      <c r="C1919" s="1">
        <v>2.2465277777777778E-2</v>
      </c>
      <c r="D1919" s="1">
        <v>1.3888888888888889E-3</v>
      </c>
      <c r="E1919" s="1">
        <v>0</v>
      </c>
      <c r="F1919">
        <v>11</v>
      </c>
      <c r="G1919">
        <v>39</v>
      </c>
      <c r="H1919">
        <v>251</v>
      </c>
      <c r="I1919">
        <v>12</v>
      </c>
      <c r="J1919">
        <v>0</v>
      </c>
      <c r="K1919">
        <v>0</v>
      </c>
      <c r="L1919">
        <v>0</v>
      </c>
      <c r="M1919">
        <v>95.44</v>
      </c>
      <c r="N1919" s="35"/>
      <c r="O1919" s="35"/>
      <c r="P1919" s="34"/>
      <c r="Q1919" s="34"/>
      <c r="R1919" s="34"/>
      <c r="S1919" s="34"/>
      <c r="T1919" s="34"/>
      <c r="U1919" s="34"/>
    </row>
    <row r="1920" spans="1:21">
      <c r="A1920" t="s">
        <v>1930</v>
      </c>
      <c r="B1920" s="1">
        <v>0.36561342592592588</v>
      </c>
      <c r="C1920" s="1">
        <v>0.26140046296296299</v>
      </c>
      <c r="D1920" s="1">
        <v>1.6134259259259261E-2</v>
      </c>
      <c r="E1920" s="1">
        <v>8.8067129629629634E-2</v>
      </c>
      <c r="F1920">
        <v>120</v>
      </c>
      <c r="G1920">
        <v>338</v>
      </c>
      <c r="H1920">
        <v>168</v>
      </c>
      <c r="I1920">
        <v>59</v>
      </c>
      <c r="J1920">
        <v>0</v>
      </c>
      <c r="K1920">
        <v>0</v>
      </c>
      <c r="L1920">
        <v>0</v>
      </c>
      <c r="M1920">
        <v>74.010000000000005</v>
      </c>
      <c r="N1920" s="35"/>
      <c r="O1920" s="35"/>
      <c r="P1920" s="34"/>
      <c r="Q1920" s="34"/>
      <c r="R1920" s="34"/>
      <c r="S1920" s="34"/>
      <c r="T1920" s="34"/>
      <c r="U1920" s="34"/>
    </row>
    <row r="1921" spans="1:21">
      <c r="A1921" t="s">
        <v>1931</v>
      </c>
      <c r="B1921" s="1">
        <v>0.36483796296296295</v>
      </c>
      <c r="C1921" s="1">
        <v>0.31450231481481478</v>
      </c>
      <c r="D1921" s="1">
        <v>2.0416666666666666E-2</v>
      </c>
      <c r="E1921" s="1">
        <v>2.991898148148148E-2</v>
      </c>
      <c r="F1921">
        <v>56</v>
      </c>
      <c r="G1921">
        <v>1017</v>
      </c>
      <c r="H1921">
        <v>863</v>
      </c>
      <c r="I1921">
        <v>78</v>
      </c>
      <c r="J1921">
        <v>0</v>
      </c>
      <c r="K1921">
        <v>0</v>
      </c>
      <c r="L1921">
        <v>0</v>
      </c>
      <c r="M1921">
        <v>91.71</v>
      </c>
      <c r="N1921" s="35"/>
      <c r="O1921" s="35"/>
      <c r="P1921" s="34"/>
      <c r="Q1921" s="34"/>
      <c r="R1921" s="34"/>
      <c r="S1921" s="34"/>
      <c r="T1921" s="34"/>
      <c r="U1921" s="34"/>
    </row>
    <row r="1922" spans="1:21">
      <c r="A1922" t="s">
        <v>1932</v>
      </c>
      <c r="B1922" s="1">
        <v>0.30881944444444448</v>
      </c>
      <c r="C1922" s="1">
        <v>0.2179861111111111</v>
      </c>
      <c r="D1922" s="1">
        <v>5.28587962962963E-2</v>
      </c>
      <c r="E1922" s="1">
        <v>3.7974537037037036E-2</v>
      </c>
      <c r="F1922">
        <v>19</v>
      </c>
      <c r="G1922">
        <v>363</v>
      </c>
      <c r="H1922">
        <v>161</v>
      </c>
      <c r="I1922">
        <v>9</v>
      </c>
      <c r="J1922">
        <v>0</v>
      </c>
      <c r="K1922">
        <v>0</v>
      </c>
      <c r="L1922">
        <v>0</v>
      </c>
      <c r="M1922">
        <v>94.71</v>
      </c>
      <c r="N1922" s="35"/>
      <c r="O1922" s="35"/>
      <c r="P1922" s="34"/>
      <c r="Q1922" s="34"/>
      <c r="R1922" s="34"/>
      <c r="S1922" s="34"/>
      <c r="T1922" s="34"/>
      <c r="U1922" s="34"/>
    </row>
    <row r="1923" spans="1:21">
      <c r="A1923" t="s">
        <v>1933</v>
      </c>
      <c r="B1923" s="1">
        <v>0.69916666666666671</v>
      </c>
      <c r="C1923" s="1">
        <v>0.48918981481481483</v>
      </c>
      <c r="D1923" s="1">
        <v>5.6145833333333339E-2</v>
      </c>
      <c r="E1923" s="1">
        <v>0.15381944444444443</v>
      </c>
      <c r="F1923">
        <v>87</v>
      </c>
      <c r="G1923">
        <v>1214</v>
      </c>
      <c r="H1923">
        <v>699</v>
      </c>
      <c r="I1923">
        <v>89</v>
      </c>
      <c r="J1923">
        <v>0</v>
      </c>
      <c r="K1923">
        <v>0</v>
      </c>
      <c r="L1923">
        <v>0</v>
      </c>
      <c r="M1923">
        <v>88.71</v>
      </c>
      <c r="N1923" s="35"/>
      <c r="O1923" s="35"/>
      <c r="P1923" s="34"/>
      <c r="Q1923" s="34"/>
      <c r="R1923" s="34"/>
      <c r="S1923" s="34"/>
      <c r="T1923" s="34"/>
      <c r="U1923" s="34"/>
    </row>
    <row r="1924" spans="1:21">
      <c r="A1924" t="s">
        <v>1934</v>
      </c>
      <c r="B1924" s="1">
        <v>0.3120486111111111</v>
      </c>
      <c r="C1924" s="1">
        <v>0.23631944444444444</v>
      </c>
      <c r="D1924" s="1">
        <v>3.8993055555555552E-2</v>
      </c>
      <c r="E1924" s="1">
        <v>3.6724537037037035E-2</v>
      </c>
      <c r="F1924">
        <v>38</v>
      </c>
      <c r="G1924">
        <v>584</v>
      </c>
      <c r="H1924">
        <v>330</v>
      </c>
      <c r="I1924">
        <v>23</v>
      </c>
      <c r="J1924">
        <v>0</v>
      </c>
      <c r="K1924">
        <v>0</v>
      </c>
      <c r="L1924">
        <v>0</v>
      </c>
      <c r="M1924">
        <v>93.48</v>
      </c>
      <c r="N1924" s="35"/>
      <c r="O1924" s="35"/>
      <c r="P1924" s="34"/>
      <c r="Q1924" s="34"/>
      <c r="R1924" s="34"/>
      <c r="S1924" s="34"/>
      <c r="T1924" s="34"/>
      <c r="U1924" s="34"/>
    </row>
    <row r="1925" spans="1:21">
      <c r="A1925" t="s">
        <v>1935</v>
      </c>
      <c r="B1925" s="1">
        <v>0.29718749999999999</v>
      </c>
      <c r="C1925" s="1">
        <v>0.17394675925925926</v>
      </c>
      <c r="D1925" s="1">
        <v>6.6412037037037033E-2</v>
      </c>
      <c r="E1925" s="1">
        <v>5.6817129629629627E-2</v>
      </c>
      <c r="F1925">
        <v>26</v>
      </c>
      <c r="G1925">
        <v>382</v>
      </c>
      <c r="H1925">
        <v>146</v>
      </c>
      <c r="I1925">
        <v>19</v>
      </c>
      <c r="J1925">
        <v>0</v>
      </c>
      <c r="K1925">
        <v>0</v>
      </c>
      <c r="L1925">
        <v>0</v>
      </c>
      <c r="M1925">
        <v>88.48</v>
      </c>
      <c r="N1925" s="35"/>
      <c r="O1925" s="35"/>
      <c r="P1925" s="34"/>
      <c r="Q1925" s="34"/>
      <c r="R1925" s="34"/>
      <c r="S1925" s="34"/>
      <c r="T1925" s="34"/>
      <c r="U1925" s="34"/>
    </row>
    <row r="1926" spans="1:21">
      <c r="A1926" t="s">
        <v>1936</v>
      </c>
      <c r="B1926" s="1">
        <v>2.1111111111111108E-2</v>
      </c>
      <c r="C1926" s="1">
        <v>9.9189814814814817E-3</v>
      </c>
      <c r="D1926" s="1">
        <v>1.1018518518518518E-2</v>
      </c>
      <c r="E1926" s="1">
        <v>1.5046296296296297E-4</v>
      </c>
      <c r="F1926">
        <v>3</v>
      </c>
      <c r="G1926">
        <v>13</v>
      </c>
      <c r="H1926">
        <v>13</v>
      </c>
      <c r="I1926">
        <v>58</v>
      </c>
      <c r="J1926">
        <v>0</v>
      </c>
      <c r="K1926">
        <v>0</v>
      </c>
      <c r="L1926">
        <v>0</v>
      </c>
      <c r="M1926">
        <v>18.309999999999999</v>
      </c>
      <c r="N1926" s="35"/>
      <c r="O1926" s="35"/>
      <c r="P1926" s="34"/>
      <c r="Q1926" s="34"/>
      <c r="R1926" s="34"/>
      <c r="S1926" s="34"/>
      <c r="T1926" s="34"/>
      <c r="U1926" s="34"/>
    </row>
    <row r="1927" spans="1:21">
      <c r="A1927" t="s">
        <v>1937</v>
      </c>
      <c r="B1927" s="1">
        <v>0.44874999999999998</v>
      </c>
      <c r="C1927" s="1">
        <v>0.29789351851851853</v>
      </c>
      <c r="D1927" s="1">
        <v>7.2453703703703708E-3</v>
      </c>
      <c r="E1927" s="1">
        <v>0.14359953703703704</v>
      </c>
      <c r="F1927">
        <v>127</v>
      </c>
      <c r="G1927">
        <v>384</v>
      </c>
      <c r="H1927">
        <v>165</v>
      </c>
      <c r="I1927">
        <v>4</v>
      </c>
      <c r="J1927">
        <v>0</v>
      </c>
      <c r="K1927">
        <v>0</v>
      </c>
      <c r="L1927">
        <v>0</v>
      </c>
      <c r="M1927">
        <v>97.63</v>
      </c>
      <c r="N1927" s="35"/>
      <c r="O1927" s="35"/>
      <c r="P1927" s="34"/>
      <c r="Q1927" s="34"/>
      <c r="R1927" s="34"/>
      <c r="S1927" s="34"/>
      <c r="T1927" s="34"/>
      <c r="U1927" s="34"/>
    </row>
    <row r="1928" spans="1:21">
      <c r="A1928" t="s">
        <v>1938</v>
      </c>
      <c r="B1928" s="1">
        <v>0.63365740740740739</v>
      </c>
      <c r="C1928" s="1">
        <v>0.56785879629629632</v>
      </c>
      <c r="D1928" s="1">
        <v>4.3518518518518515E-3</v>
      </c>
      <c r="E1928" s="1">
        <v>6.1435185185185183E-2</v>
      </c>
      <c r="F1928">
        <v>79</v>
      </c>
      <c r="G1928">
        <v>947</v>
      </c>
      <c r="H1928">
        <v>114</v>
      </c>
      <c r="I1928">
        <v>10</v>
      </c>
      <c r="J1928">
        <v>0</v>
      </c>
      <c r="K1928">
        <v>0</v>
      </c>
      <c r="L1928">
        <v>0</v>
      </c>
      <c r="M1928">
        <v>91.94</v>
      </c>
      <c r="N1928" s="35"/>
      <c r="O1928" s="35"/>
      <c r="P1928" s="34"/>
      <c r="Q1928" s="34"/>
      <c r="R1928" s="34"/>
      <c r="S1928" s="34"/>
      <c r="T1928" s="34"/>
      <c r="U1928" s="34"/>
    </row>
    <row r="1929" spans="1:21">
      <c r="A1929" t="s">
        <v>1939</v>
      </c>
      <c r="B1929" s="1">
        <v>0.17971064814814816</v>
      </c>
      <c r="C1929" s="1">
        <v>0.1179513888888889</v>
      </c>
      <c r="D1929" s="1">
        <v>1.5243055555555557E-2</v>
      </c>
      <c r="E1929" s="1">
        <v>4.6504629629629625E-2</v>
      </c>
      <c r="F1929">
        <v>17</v>
      </c>
      <c r="G1929">
        <v>327</v>
      </c>
      <c r="H1929">
        <v>307</v>
      </c>
      <c r="I1929">
        <v>15</v>
      </c>
      <c r="J1929">
        <v>0</v>
      </c>
      <c r="K1929">
        <v>0</v>
      </c>
      <c r="L1929">
        <v>0</v>
      </c>
      <c r="M1929">
        <v>95.34</v>
      </c>
      <c r="N1929" s="35"/>
      <c r="O1929" s="35"/>
      <c r="P1929" s="34"/>
      <c r="Q1929" s="34"/>
      <c r="R1929" s="34"/>
      <c r="S1929" s="34"/>
      <c r="T1929" s="34"/>
      <c r="U1929" s="34"/>
    </row>
    <row r="1930" spans="1:21">
      <c r="A1930" t="s">
        <v>1940</v>
      </c>
      <c r="B1930" s="1">
        <v>0.50322916666666673</v>
      </c>
      <c r="C1930" s="1">
        <v>0.42271990740740745</v>
      </c>
      <c r="D1930" s="1">
        <v>6.0474537037037035E-2</v>
      </c>
      <c r="E1930" s="1">
        <v>2.0023148148148148E-2</v>
      </c>
      <c r="F1930">
        <v>39</v>
      </c>
      <c r="G1930">
        <v>704</v>
      </c>
      <c r="H1930">
        <v>8</v>
      </c>
      <c r="I1930">
        <v>0</v>
      </c>
      <c r="J1930">
        <v>0</v>
      </c>
      <c r="K1930">
        <v>0</v>
      </c>
      <c r="L1930">
        <v>0</v>
      </c>
      <c r="M1930">
        <v>100</v>
      </c>
      <c r="N1930" s="35"/>
      <c r="O1930" s="35"/>
      <c r="P1930" s="34"/>
      <c r="Q1930" s="34"/>
      <c r="R1930" s="34"/>
      <c r="S1930" s="34"/>
      <c r="T1930" s="34"/>
      <c r="U1930" s="34"/>
    </row>
    <row r="1931" spans="1:21">
      <c r="A1931" t="s">
        <v>1941</v>
      </c>
      <c r="B1931" s="1">
        <v>0.29376157407407405</v>
      </c>
      <c r="C1931" s="1">
        <v>0.21780092592592593</v>
      </c>
      <c r="D1931" s="1">
        <v>5.3576388888888889E-2</v>
      </c>
      <c r="E1931" s="1">
        <v>2.2361111111111113E-2</v>
      </c>
      <c r="F1931">
        <v>88</v>
      </c>
      <c r="G1931">
        <v>701</v>
      </c>
      <c r="H1931">
        <v>626</v>
      </c>
      <c r="I1931">
        <v>96</v>
      </c>
      <c r="J1931">
        <v>0</v>
      </c>
      <c r="K1931">
        <v>0</v>
      </c>
      <c r="L1931">
        <v>0</v>
      </c>
      <c r="M1931">
        <v>86.7</v>
      </c>
      <c r="N1931" s="35"/>
      <c r="O1931" s="35"/>
      <c r="P1931" s="34"/>
      <c r="Q1931" s="34"/>
      <c r="R1931" s="34"/>
      <c r="S1931" s="34"/>
      <c r="T1931" s="34"/>
      <c r="U1931" s="34"/>
    </row>
    <row r="1932" spans="1:21">
      <c r="A1932" t="s">
        <v>1942</v>
      </c>
      <c r="B1932" s="1">
        <v>0.64281250000000001</v>
      </c>
      <c r="C1932" s="1">
        <v>0.43028935185185185</v>
      </c>
      <c r="D1932" s="1">
        <v>0.10149305555555554</v>
      </c>
      <c r="E1932" s="1">
        <v>0.11100694444444444</v>
      </c>
      <c r="F1932">
        <v>36</v>
      </c>
      <c r="G1932">
        <v>686</v>
      </c>
      <c r="H1932">
        <v>139</v>
      </c>
      <c r="I1932">
        <v>17</v>
      </c>
      <c r="J1932">
        <v>0</v>
      </c>
      <c r="K1932">
        <v>0</v>
      </c>
      <c r="L1932">
        <v>0</v>
      </c>
      <c r="M1932">
        <v>89.1</v>
      </c>
      <c r="N1932" s="35"/>
      <c r="O1932" s="35"/>
      <c r="P1932" s="34"/>
      <c r="Q1932" s="34"/>
      <c r="R1932" s="34"/>
      <c r="S1932" s="34"/>
      <c r="T1932" s="34"/>
      <c r="U1932" s="34"/>
    </row>
    <row r="1933" spans="1:21">
      <c r="A1933" t="s">
        <v>1943</v>
      </c>
      <c r="B1933" s="1">
        <v>9.2824074074074076E-3</v>
      </c>
      <c r="C1933" s="1">
        <v>1.6666666666666668E-3</v>
      </c>
      <c r="D1933" s="1">
        <v>6.9791666666666674E-3</v>
      </c>
      <c r="E1933" s="1">
        <v>6.2500000000000001E-4</v>
      </c>
      <c r="F1933">
        <v>1</v>
      </c>
      <c r="G1933">
        <v>8</v>
      </c>
      <c r="H1933">
        <v>0</v>
      </c>
      <c r="I1933">
        <v>0</v>
      </c>
      <c r="J1933">
        <v>0</v>
      </c>
      <c r="K1933">
        <v>0</v>
      </c>
      <c r="L1933">
        <v>0</v>
      </c>
      <c r="N1933" s="35"/>
      <c r="O1933" s="35"/>
      <c r="P1933" s="34"/>
      <c r="Q1933" s="34"/>
      <c r="R1933" s="34"/>
      <c r="S1933" s="34"/>
      <c r="T1933" s="34"/>
      <c r="U1933" s="34"/>
    </row>
    <row r="1934" spans="1:21">
      <c r="A1934" t="s">
        <v>1944</v>
      </c>
      <c r="B1934" s="1">
        <v>0.33238425925925924</v>
      </c>
      <c r="C1934" s="1">
        <v>0.11376157407407407</v>
      </c>
      <c r="D1934" s="1">
        <v>0.21493055555555554</v>
      </c>
      <c r="E1934" s="1">
        <v>3.6805555555555554E-3</v>
      </c>
      <c r="F1934">
        <v>16</v>
      </c>
      <c r="G1934">
        <v>282</v>
      </c>
      <c r="H1934">
        <v>390</v>
      </c>
      <c r="I1934">
        <v>4</v>
      </c>
      <c r="J1934">
        <v>8.33</v>
      </c>
      <c r="K1934">
        <v>10.85</v>
      </c>
      <c r="L1934">
        <v>0.14000000000000001</v>
      </c>
      <c r="M1934">
        <v>98.98</v>
      </c>
      <c r="N1934" s="35"/>
      <c r="O1934" s="35"/>
      <c r="P1934" s="34"/>
      <c r="Q1934" s="34"/>
      <c r="R1934" s="34"/>
      <c r="S1934" s="34"/>
      <c r="T1934" s="34"/>
      <c r="U1934" s="34"/>
    </row>
    <row r="1935" spans="1:21">
      <c r="A1935" t="s">
        <v>1945</v>
      </c>
      <c r="B1935" s="1">
        <v>0.47187499999999999</v>
      </c>
      <c r="C1935" s="1">
        <v>0.38700231481481479</v>
      </c>
      <c r="D1935" s="1">
        <v>1.0023148148148147E-2</v>
      </c>
      <c r="E1935" s="1">
        <v>7.4826388888888887E-2</v>
      </c>
      <c r="F1935">
        <v>100</v>
      </c>
      <c r="G1935">
        <v>288</v>
      </c>
      <c r="H1935">
        <v>162</v>
      </c>
      <c r="I1935">
        <v>8</v>
      </c>
      <c r="J1935">
        <v>0</v>
      </c>
      <c r="K1935">
        <v>0</v>
      </c>
      <c r="L1935">
        <v>0</v>
      </c>
      <c r="M1935">
        <v>95.29</v>
      </c>
      <c r="N1935" s="35"/>
      <c r="O1935" s="35"/>
      <c r="P1935" s="34"/>
      <c r="Q1935" s="34"/>
      <c r="R1935" s="34"/>
      <c r="S1935" s="34"/>
      <c r="T1935" s="34"/>
      <c r="U1935" s="34"/>
    </row>
    <row r="1936" spans="1:21">
      <c r="A1936" t="s">
        <v>1946</v>
      </c>
      <c r="B1936" s="1">
        <v>0.23880787037037035</v>
      </c>
      <c r="C1936" s="1">
        <v>0.18368055555555554</v>
      </c>
      <c r="D1936" s="1">
        <v>4.4502314814814814E-2</v>
      </c>
      <c r="E1936" s="1">
        <v>1.0613425925925927E-2</v>
      </c>
      <c r="F1936">
        <v>19</v>
      </c>
      <c r="G1936">
        <v>199</v>
      </c>
      <c r="H1936">
        <v>0</v>
      </c>
      <c r="I1936">
        <v>0</v>
      </c>
      <c r="J1936">
        <v>0</v>
      </c>
      <c r="K1936">
        <v>0</v>
      </c>
      <c r="L1936">
        <v>0</v>
      </c>
      <c r="N1936" s="35"/>
      <c r="O1936" s="35"/>
      <c r="P1936" s="34"/>
      <c r="Q1936" s="34"/>
      <c r="R1936" s="34"/>
      <c r="S1936" s="34"/>
      <c r="T1936" s="34"/>
      <c r="U1936" s="34"/>
    </row>
    <row r="1937" spans="1:21">
      <c r="A1937" t="s">
        <v>1947</v>
      </c>
      <c r="B1937" s="1">
        <v>0.6329745370370371</v>
      </c>
      <c r="C1937" s="1">
        <v>0.48488425925925926</v>
      </c>
      <c r="D1937" s="1">
        <v>0.11045138888888889</v>
      </c>
      <c r="E1937" s="1">
        <v>3.7615740740740741E-2</v>
      </c>
      <c r="F1937">
        <v>129</v>
      </c>
      <c r="G1937">
        <v>1001</v>
      </c>
      <c r="H1937">
        <v>1039</v>
      </c>
      <c r="I1937">
        <v>103</v>
      </c>
      <c r="J1937">
        <v>0</v>
      </c>
      <c r="K1937">
        <v>0</v>
      </c>
      <c r="L1937">
        <v>0</v>
      </c>
      <c r="M1937">
        <v>90.98</v>
      </c>
      <c r="N1937" s="35"/>
      <c r="O1937" s="35"/>
      <c r="P1937" s="34"/>
      <c r="Q1937" s="34"/>
      <c r="R1937" s="34"/>
      <c r="S1937" s="34"/>
      <c r="T1937" s="34"/>
      <c r="U1937" s="34"/>
    </row>
    <row r="1938" spans="1:21">
      <c r="A1938" t="s">
        <v>1948</v>
      </c>
      <c r="B1938" s="1">
        <v>0.27386574074074072</v>
      </c>
      <c r="C1938" s="1">
        <v>9.1400462962962961E-2</v>
      </c>
      <c r="D1938" s="1">
        <v>0.10100694444444445</v>
      </c>
      <c r="E1938" s="1">
        <v>8.1458333333333341E-2</v>
      </c>
      <c r="F1938">
        <v>41</v>
      </c>
      <c r="G1938">
        <v>287</v>
      </c>
      <c r="H1938">
        <v>0</v>
      </c>
      <c r="I1938">
        <v>0</v>
      </c>
      <c r="J1938">
        <v>0</v>
      </c>
      <c r="K1938">
        <v>0</v>
      </c>
      <c r="L1938">
        <v>0</v>
      </c>
      <c r="N1938" s="35"/>
      <c r="O1938" s="35"/>
      <c r="P1938" s="34"/>
      <c r="Q1938" s="34"/>
      <c r="R1938" s="34"/>
      <c r="S1938" s="34"/>
      <c r="T1938" s="34"/>
      <c r="U1938" s="34"/>
    </row>
    <row r="1939" spans="1:21">
      <c r="A1939" t="s">
        <v>1949</v>
      </c>
      <c r="B1939" s="1">
        <v>0.35920138888888892</v>
      </c>
      <c r="C1939" s="1">
        <v>0.26957175925925925</v>
      </c>
      <c r="D1939" s="1">
        <v>6.3437499999999994E-2</v>
      </c>
      <c r="E1939" s="1">
        <v>2.6168981481481477E-2</v>
      </c>
      <c r="F1939">
        <v>33</v>
      </c>
      <c r="G1939">
        <v>431</v>
      </c>
      <c r="H1939">
        <v>308</v>
      </c>
      <c r="I1939">
        <v>19</v>
      </c>
      <c r="J1939">
        <v>0</v>
      </c>
      <c r="K1939">
        <v>0</v>
      </c>
      <c r="L1939">
        <v>0</v>
      </c>
      <c r="M1939">
        <v>94.19</v>
      </c>
      <c r="N1939" s="35"/>
      <c r="O1939" s="35"/>
      <c r="P1939" s="34"/>
      <c r="Q1939" s="34"/>
      <c r="R1939" s="34"/>
      <c r="S1939" s="34"/>
      <c r="T1939" s="34"/>
      <c r="U1939" s="34"/>
    </row>
    <row r="1940" spans="1:21">
      <c r="A1940" t="s">
        <v>1950</v>
      </c>
      <c r="B1940" s="1">
        <v>0.47090277777777773</v>
      </c>
      <c r="C1940" s="1">
        <v>0.42503472222222222</v>
      </c>
      <c r="D1940" s="1">
        <v>3.0590277777777775E-2</v>
      </c>
      <c r="E1940" s="1">
        <v>1.5266203703703705E-2</v>
      </c>
      <c r="F1940">
        <v>98</v>
      </c>
      <c r="G1940">
        <v>1216</v>
      </c>
      <c r="H1940">
        <v>1169</v>
      </c>
      <c r="I1940">
        <v>67</v>
      </c>
      <c r="J1940">
        <v>0</v>
      </c>
      <c r="K1940">
        <v>0</v>
      </c>
      <c r="L1940">
        <v>0</v>
      </c>
      <c r="M1940">
        <v>94.58</v>
      </c>
      <c r="N1940" s="35"/>
      <c r="O1940" s="35"/>
      <c r="P1940" s="34"/>
      <c r="Q1940" s="34"/>
      <c r="R1940" s="34"/>
      <c r="S1940" s="34"/>
      <c r="T1940" s="34"/>
      <c r="U1940" s="34"/>
    </row>
    <row r="1941" spans="1:21">
      <c r="A1941" t="s">
        <v>1951</v>
      </c>
      <c r="B1941" s="1">
        <v>0</v>
      </c>
      <c r="C1941" s="1">
        <v>0</v>
      </c>
      <c r="D1941" s="1">
        <v>0</v>
      </c>
      <c r="E1941" s="1">
        <v>0</v>
      </c>
      <c r="F1941">
        <v>0</v>
      </c>
      <c r="G1941">
        <v>0</v>
      </c>
      <c r="H1941">
        <v>527</v>
      </c>
      <c r="I1941">
        <v>77</v>
      </c>
      <c r="J1941">
        <v>0</v>
      </c>
      <c r="K1941">
        <v>0</v>
      </c>
      <c r="L1941">
        <v>0</v>
      </c>
      <c r="M1941">
        <v>87.25</v>
      </c>
      <c r="N1941" s="35"/>
      <c r="O1941" s="35"/>
      <c r="P1941" s="34"/>
      <c r="Q1941" s="34"/>
      <c r="R1941" s="34"/>
      <c r="S1941" s="34"/>
      <c r="T1941" s="34"/>
      <c r="U1941" s="34"/>
    </row>
    <row r="1942" spans="1:21">
      <c r="A1942" t="s">
        <v>1952</v>
      </c>
      <c r="B1942" s="1">
        <v>0.69440972222222219</v>
      </c>
      <c r="C1942" s="1">
        <v>0.47202546296296299</v>
      </c>
      <c r="D1942" s="1">
        <v>5.4363425925925933E-2</v>
      </c>
      <c r="E1942" s="1">
        <v>0.16800925925925925</v>
      </c>
      <c r="F1942">
        <v>40</v>
      </c>
      <c r="G1942">
        <v>814</v>
      </c>
      <c r="H1942">
        <v>205</v>
      </c>
      <c r="I1942">
        <v>13</v>
      </c>
      <c r="J1942">
        <v>0</v>
      </c>
      <c r="K1942">
        <v>0</v>
      </c>
      <c r="L1942">
        <v>0</v>
      </c>
      <c r="M1942">
        <v>94.04</v>
      </c>
      <c r="N1942" s="35"/>
      <c r="O1942" s="35"/>
      <c r="P1942" s="34"/>
      <c r="Q1942" s="34"/>
      <c r="R1942" s="34"/>
      <c r="S1942" s="34"/>
      <c r="T1942" s="34"/>
      <c r="U1942" s="34"/>
    </row>
    <row r="1943" spans="1:21">
      <c r="A1943" t="s">
        <v>1953</v>
      </c>
      <c r="B1943" s="1">
        <v>0.45462962962962966</v>
      </c>
      <c r="C1943" s="1">
        <v>0.37281249999999999</v>
      </c>
      <c r="D1943" s="1">
        <v>6.9039351851851852E-2</v>
      </c>
      <c r="E1943" s="1">
        <v>1.2766203703703703E-2</v>
      </c>
      <c r="F1943">
        <v>70</v>
      </c>
      <c r="G1943">
        <v>1322</v>
      </c>
      <c r="H1943">
        <v>957</v>
      </c>
      <c r="I1943">
        <v>48</v>
      </c>
      <c r="J1943">
        <v>0</v>
      </c>
      <c r="K1943">
        <v>0</v>
      </c>
      <c r="L1943">
        <v>0</v>
      </c>
      <c r="M1943">
        <v>95.22</v>
      </c>
      <c r="N1943" s="35"/>
      <c r="O1943" s="35"/>
      <c r="P1943" s="34"/>
      <c r="Q1943" s="34"/>
      <c r="R1943" s="34"/>
      <c r="S1943" s="34"/>
      <c r="T1943" s="34"/>
      <c r="U1943" s="34"/>
    </row>
    <row r="1944" spans="1:21">
      <c r="A1944" t="s">
        <v>1954</v>
      </c>
      <c r="B1944" s="1">
        <v>0.50092592592592589</v>
      </c>
      <c r="C1944" s="1">
        <v>0.30548611111111112</v>
      </c>
      <c r="D1944" s="1">
        <v>2.2881944444444444E-2</v>
      </c>
      <c r="E1944" s="1">
        <v>0.17253472222222221</v>
      </c>
      <c r="F1944">
        <v>127</v>
      </c>
      <c r="G1944">
        <v>347</v>
      </c>
      <c r="H1944">
        <v>213</v>
      </c>
      <c r="I1944">
        <v>26</v>
      </c>
      <c r="J1944">
        <v>0</v>
      </c>
      <c r="K1944">
        <v>0</v>
      </c>
      <c r="L1944">
        <v>0</v>
      </c>
      <c r="M1944">
        <v>89.12</v>
      </c>
      <c r="N1944" s="35"/>
      <c r="O1944" s="35"/>
      <c r="P1944" s="34"/>
      <c r="Q1944" s="34"/>
      <c r="R1944" s="34"/>
      <c r="S1944" s="34"/>
      <c r="T1944" s="34"/>
      <c r="U1944" s="34"/>
    </row>
    <row r="1945" spans="1:21">
      <c r="A1945" t="s">
        <v>1955</v>
      </c>
      <c r="B1945" s="1">
        <v>5.6481481481481487E-2</v>
      </c>
      <c r="C1945" s="1">
        <v>3.3321759259259259E-2</v>
      </c>
      <c r="D1945" s="1">
        <v>7.3611111111111108E-3</v>
      </c>
      <c r="E1945" s="1">
        <v>1.5787037037037037E-2</v>
      </c>
      <c r="F1945">
        <v>9</v>
      </c>
      <c r="G1945">
        <v>147</v>
      </c>
      <c r="H1945">
        <v>141</v>
      </c>
      <c r="I1945">
        <v>3</v>
      </c>
      <c r="J1945">
        <v>0</v>
      </c>
      <c r="K1945">
        <v>0</v>
      </c>
      <c r="L1945">
        <v>0</v>
      </c>
      <c r="M1945">
        <v>97.92</v>
      </c>
      <c r="N1945" s="35"/>
      <c r="O1945" s="35"/>
      <c r="P1945" s="34"/>
      <c r="Q1945" s="34"/>
      <c r="R1945" s="34"/>
      <c r="S1945" s="34"/>
      <c r="T1945" s="34"/>
      <c r="U1945" s="34"/>
    </row>
    <row r="1946" spans="1:21">
      <c r="A1946" t="s">
        <v>1956</v>
      </c>
      <c r="B1946" s="1">
        <v>0.36043981481481485</v>
      </c>
      <c r="C1946" s="1">
        <v>0.31906249999999997</v>
      </c>
      <c r="D1946" s="1">
        <v>1.9317129629629629E-2</v>
      </c>
      <c r="E1946" s="1">
        <v>2.2060185185185183E-2</v>
      </c>
      <c r="F1946">
        <v>29</v>
      </c>
      <c r="G1946">
        <v>498</v>
      </c>
      <c r="H1946">
        <v>290</v>
      </c>
      <c r="I1946">
        <v>26</v>
      </c>
      <c r="J1946">
        <v>0</v>
      </c>
      <c r="K1946">
        <v>0</v>
      </c>
      <c r="L1946">
        <v>0</v>
      </c>
      <c r="M1946">
        <v>91.77</v>
      </c>
      <c r="N1946" s="35"/>
      <c r="O1946" s="35"/>
      <c r="P1946" s="34"/>
      <c r="Q1946" s="34"/>
      <c r="R1946" s="34"/>
      <c r="S1946" s="34"/>
      <c r="T1946" s="34"/>
      <c r="U1946" s="34"/>
    </row>
    <row r="1947" spans="1:21">
      <c r="A1947" t="s">
        <v>1957</v>
      </c>
      <c r="B1947" s="1">
        <v>0.82702546296296298</v>
      </c>
      <c r="C1947" s="1">
        <v>0.53497685185185184</v>
      </c>
      <c r="D1947" s="1">
        <v>0.1769212962962963</v>
      </c>
      <c r="E1947" s="1">
        <v>0.11511574074074075</v>
      </c>
      <c r="F1947">
        <v>46</v>
      </c>
      <c r="G1947">
        <v>722</v>
      </c>
      <c r="H1947">
        <v>257</v>
      </c>
      <c r="I1947">
        <v>17</v>
      </c>
      <c r="J1947">
        <v>0</v>
      </c>
      <c r="K1947">
        <v>0</v>
      </c>
      <c r="L1947">
        <v>0</v>
      </c>
      <c r="M1947">
        <v>93.8</v>
      </c>
      <c r="N1947" s="35"/>
      <c r="O1947" s="35"/>
      <c r="P1947" s="34"/>
      <c r="Q1947" s="34"/>
      <c r="R1947" s="34"/>
      <c r="S1947" s="34"/>
      <c r="T1947" s="34"/>
      <c r="U1947" s="34"/>
    </row>
    <row r="1948" spans="1:21">
      <c r="A1948" t="s">
        <v>1958</v>
      </c>
      <c r="B1948" s="1">
        <v>0.2870833333333333</v>
      </c>
      <c r="C1948" s="1">
        <v>0.28199074074074076</v>
      </c>
      <c r="D1948" s="1">
        <v>5.0462962962962961E-3</v>
      </c>
      <c r="E1948" s="1">
        <v>2.3148148148148147E-5</v>
      </c>
      <c r="F1948">
        <v>46</v>
      </c>
      <c r="G1948">
        <v>936</v>
      </c>
      <c r="H1948">
        <v>844</v>
      </c>
      <c r="I1948">
        <v>8</v>
      </c>
      <c r="J1948">
        <v>12.67</v>
      </c>
      <c r="K1948">
        <v>12.17</v>
      </c>
      <c r="L1948">
        <v>0.37</v>
      </c>
      <c r="M1948">
        <v>99.06</v>
      </c>
      <c r="N1948" s="35"/>
      <c r="O1948" s="35"/>
      <c r="P1948" s="34"/>
      <c r="Q1948" s="34"/>
      <c r="R1948" s="34"/>
      <c r="S1948" s="34"/>
      <c r="T1948" s="34"/>
      <c r="U1948" s="34"/>
    </row>
    <row r="1949" spans="1:21">
      <c r="A1949" t="s">
        <v>1959</v>
      </c>
      <c r="B1949" s="1">
        <v>0.62814814814814812</v>
      </c>
      <c r="C1949" s="1">
        <v>0.47991898148148149</v>
      </c>
      <c r="D1949" s="1">
        <v>0.10798611111111112</v>
      </c>
      <c r="E1949" s="1">
        <v>4.0231481481481479E-2</v>
      </c>
      <c r="F1949">
        <v>96</v>
      </c>
      <c r="G1949">
        <v>593</v>
      </c>
      <c r="H1949">
        <v>489</v>
      </c>
      <c r="I1949">
        <v>203</v>
      </c>
      <c r="J1949">
        <v>0</v>
      </c>
      <c r="K1949">
        <v>0</v>
      </c>
      <c r="L1949">
        <v>0</v>
      </c>
      <c r="M1949">
        <v>70.66</v>
      </c>
      <c r="N1949" s="35"/>
      <c r="O1949" s="35"/>
      <c r="P1949" s="34"/>
      <c r="Q1949" s="34"/>
      <c r="R1949" s="34"/>
      <c r="S1949" s="34"/>
      <c r="T1949" s="34"/>
      <c r="U1949" s="34"/>
    </row>
    <row r="1950" spans="1:21">
      <c r="A1950" t="s">
        <v>1960</v>
      </c>
      <c r="B1950" s="1">
        <v>0.36312499999999998</v>
      </c>
      <c r="C1950" s="1">
        <v>0.32223379629629628</v>
      </c>
      <c r="D1950" s="1">
        <v>3.2569444444444443E-2</v>
      </c>
      <c r="E1950" s="1">
        <v>8.3217592592592596E-3</v>
      </c>
      <c r="F1950">
        <v>260</v>
      </c>
      <c r="G1950">
        <v>354</v>
      </c>
      <c r="H1950">
        <v>274</v>
      </c>
      <c r="I1950">
        <v>3</v>
      </c>
      <c r="J1950">
        <v>200.36</v>
      </c>
      <c r="K1950">
        <v>19.579999999999998</v>
      </c>
      <c r="L1950">
        <v>0.77</v>
      </c>
      <c r="M1950">
        <v>98.92</v>
      </c>
      <c r="N1950" s="35"/>
      <c r="O1950" s="35"/>
      <c r="P1950" s="34"/>
      <c r="Q1950" s="34"/>
      <c r="R1950" s="34"/>
      <c r="S1950" s="34"/>
      <c r="T1950" s="34"/>
      <c r="U1950" s="34"/>
    </row>
    <row r="1951" spans="1:21">
      <c r="A1951" t="s">
        <v>1961</v>
      </c>
      <c r="B1951" s="1">
        <v>0.30282407407407408</v>
      </c>
      <c r="C1951" s="1">
        <v>0.26398148148148148</v>
      </c>
      <c r="D1951" s="1">
        <v>7.3148148148148148E-3</v>
      </c>
      <c r="E1951" s="1">
        <v>3.1516203703703706E-2</v>
      </c>
      <c r="F1951">
        <v>32</v>
      </c>
      <c r="G1951">
        <v>480</v>
      </c>
      <c r="H1951">
        <v>0</v>
      </c>
      <c r="I1951">
        <v>0</v>
      </c>
      <c r="J1951">
        <v>0</v>
      </c>
      <c r="K1951">
        <v>0</v>
      </c>
      <c r="L1951">
        <v>0</v>
      </c>
      <c r="N1951" s="35"/>
      <c r="O1951" s="35"/>
      <c r="P1951" s="34"/>
      <c r="Q1951" s="34"/>
      <c r="R1951" s="34"/>
      <c r="S1951" s="34"/>
      <c r="T1951" s="34"/>
      <c r="U1951" s="34"/>
    </row>
    <row r="1952" spans="1:21">
      <c r="A1952" t="s">
        <v>1962</v>
      </c>
      <c r="B1952" s="1">
        <v>0.55586805555555552</v>
      </c>
      <c r="C1952" s="1">
        <v>0.38248842592592597</v>
      </c>
      <c r="D1952" s="1">
        <v>8.2696759259259262E-2</v>
      </c>
      <c r="E1952" s="1">
        <v>9.0671296296296292E-2</v>
      </c>
      <c r="F1952">
        <v>82</v>
      </c>
      <c r="G1952">
        <v>673</v>
      </c>
      <c r="H1952">
        <v>605</v>
      </c>
      <c r="I1952">
        <v>119</v>
      </c>
      <c r="J1952">
        <v>0</v>
      </c>
      <c r="K1952">
        <v>0</v>
      </c>
      <c r="L1952">
        <v>0</v>
      </c>
      <c r="M1952">
        <v>83.56</v>
      </c>
      <c r="N1952" s="35"/>
      <c r="O1952" s="35"/>
      <c r="P1952" s="34"/>
      <c r="Q1952" s="34"/>
      <c r="R1952" s="34"/>
      <c r="S1952" s="34"/>
      <c r="T1952" s="34"/>
      <c r="U1952" s="34"/>
    </row>
    <row r="1953" spans="1:21">
      <c r="A1953" t="s">
        <v>1963</v>
      </c>
      <c r="B1953" s="1">
        <v>0</v>
      </c>
      <c r="C1953" s="1">
        <v>0</v>
      </c>
      <c r="D1953" s="1">
        <v>0</v>
      </c>
      <c r="E1953" s="1">
        <v>0</v>
      </c>
      <c r="F1953">
        <v>0</v>
      </c>
      <c r="G1953">
        <v>0</v>
      </c>
      <c r="H1953">
        <v>338</v>
      </c>
      <c r="I1953">
        <v>14</v>
      </c>
      <c r="J1953">
        <v>0</v>
      </c>
      <c r="K1953">
        <v>17.09</v>
      </c>
      <c r="L1953">
        <v>0.12</v>
      </c>
      <c r="M1953">
        <v>96.02</v>
      </c>
      <c r="N1953" s="35"/>
      <c r="O1953" s="35"/>
      <c r="P1953" s="34"/>
      <c r="Q1953" s="34"/>
      <c r="R1953" s="34"/>
      <c r="S1953" s="34"/>
      <c r="T1953" s="34"/>
      <c r="U1953" s="34"/>
    </row>
    <row r="1954" spans="1:21">
      <c r="A1954" t="s">
        <v>1964</v>
      </c>
      <c r="B1954" s="1">
        <v>2.627314814814815E-3</v>
      </c>
      <c r="C1954" s="1">
        <v>2.4421296296296296E-3</v>
      </c>
      <c r="D1954" s="1">
        <v>1.7361111111111112E-4</v>
      </c>
      <c r="E1954" s="1">
        <v>0</v>
      </c>
      <c r="F1954">
        <v>4</v>
      </c>
      <c r="G1954">
        <v>7</v>
      </c>
      <c r="H1954">
        <v>68</v>
      </c>
      <c r="I1954">
        <v>1</v>
      </c>
      <c r="J1954">
        <v>0</v>
      </c>
      <c r="K1954">
        <v>0</v>
      </c>
      <c r="L1954">
        <v>0</v>
      </c>
      <c r="M1954">
        <v>98.55</v>
      </c>
      <c r="N1954" s="35"/>
      <c r="O1954" s="35"/>
      <c r="P1954" s="34"/>
      <c r="Q1954" s="34"/>
      <c r="R1954" s="34"/>
      <c r="S1954" s="34"/>
      <c r="T1954" s="34"/>
      <c r="U1954" s="34"/>
    </row>
    <row r="1955" spans="1:21">
      <c r="A1955" t="s">
        <v>1965</v>
      </c>
      <c r="B1955" s="1">
        <v>0.32467592592592592</v>
      </c>
      <c r="C1955" s="1">
        <v>0.29165509259259259</v>
      </c>
      <c r="D1955" s="1">
        <v>2.6087962962962966E-2</v>
      </c>
      <c r="E1955" s="1">
        <v>6.9212962962962969E-3</v>
      </c>
      <c r="F1955">
        <v>29</v>
      </c>
      <c r="G1955">
        <v>551</v>
      </c>
      <c r="H1955">
        <v>445</v>
      </c>
      <c r="I1955">
        <v>17</v>
      </c>
      <c r="J1955">
        <v>0</v>
      </c>
      <c r="K1955">
        <v>0</v>
      </c>
      <c r="L1955">
        <v>0</v>
      </c>
      <c r="M1955">
        <v>96.32</v>
      </c>
      <c r="N1955" s="35"/>
      <c r="O1955" s="35"/>
      <c r="P1955" s="34"/>
      <c r="Q1955" s="34"/>
      <c r="R1955" s="34"/>
      <c r="S1955" s="34"/>
      <c r="T1955" s="34"/>
      <c r="U1955" s="34"/>
    </row>
    <row r="1956" spans="1:21">
      <c r="A1956" t="s">
        <v>1966</v>
      </c>
      <c r="B1956" s="1">
        <v>0.42427083333333332</v>
      </c>
      <c r="C1956" s="1">
        <v>0.37981481481481483</v>
      </c>
      <c r="D1956" s="1">
        <v>4.403935185185185E-2</v>
      </c>
      <c r="E1956" s="1">
        <v>4.1666666666666669E-4</v>
      </c>
      <c r="F1956">
        <v>30</v>
      </c>
      <c r="G1956">
        <v>1266</v>
      </c>
      <c r="H1956">
        <v>881</v>
      </c>
      <c r="I1956">
        <v>9</v>
      </c>
      <c r="J1956">
        <v>19.04</v>
      </c>
      <c r="K1956">
        <v>9.73</v>
      </c>
      <c r="L1956">
        <v>0.19</v>
      </c>
      <c r="M1956">
        <v>98.99</v>
      </c>
      <c r="N1956" s="35"/>
      <c r="O1956" s="35"/>
      <c r="P1956" s="34"/>
      <c r="Q1956" s="34"/>
      <c r="R1956" s="34"/>
      <c r="S1956" s="34"/>
      <c r="T1956" s="34"/>
      <c r="U1956" s="34"/>
    </row>
    <row r="1957" spans="1:21">
      <c r="A1957" t="s">
        <v>1967</v>
      </c>
      <c r="B1957" s="1">
        <v>0.76418981481481485</v>
      </c>
      <c r="C1957" s="1">
        <v>0.4878587962962963</v>
      </c>
      <c r="D1957" s="1">
        <v>0.16311342592592593</v>
      </c>
      <c r="E1957" s="1">
        <v>0.11320601851851853</v>
      </c>
      <c r="F1957">
        <v>37</v>
      </c>
      <c r="G1957">
        <v>630</v>
      </c>
      <c r="H1957">
        <v>117</v>
      </c>
      <c r="I1957">
        <v>8</v>
      </c>
      <c r="J1957">
        <v>0</v>
      </c>
      <c r="K1957">
        <v>0</v>
      </c>
      <c r="L1957">
        <v>0</v>
      </c>
      <c r="M1957">
        <v>93.6</v>
      </c>
      <c r="N1957" s="35"/>
      <c r="O1957" s="35"/>
      <c r="P1957" s="34"/>
      <c r="Q1957" s="34"/>
      <c r="R1957" s="34"/>
      <c r="S1957" s="34"/>
      <c r="T1957" s="34"/>
      <c r="U1957" s="34"/>
    </row>
    <row r="1958" spans="1:21">
      <c r="A1958" t="s">
        <v>1968</v>
      </c>
      <c r="B1958" s="1">
        <v>0.50231481481481477</v>
      </c>
      <c r="C1958" s="1">
        <v>0.29898148148148146</v>
      </c>
      <c r="D1958" s="1">
        <v>7.0868055555555545E-2</v>
      </c>
      <c r="E1958" s="1">
        <v>0.13246527777777778</v>
      </c>
      <c r="F1958">
        <v>40</v>
      </c>
      <c r="G1958">
        <v>668</v>
      </c>
      <c r="H1958">
        <v>348</v>
      </c>
      <c r="I1958">
        <v>11</v>
      </c>
      <c r="J1958">
        <v>0</v>
      </c>
      <c r="K1958">
        <v>0</v>
      </c>
      <c r="L1958">
        <v>0</v>
      </c>
      <c r="M1958">
        <v>96.94</v>
      </c>
      <c r="N1958" s="35"/>
      <c r="O1958" s="35"/>
      <c r="P1958" s="34"/>
      <c r="Q1958" s="34"/>
      <c r="R1958" s="34"/>
      <c r="S1958" s="34"/>
      <c r="T1958" s="34"/>
      <c r="U1958" s="34"/>
    </row>
    <row r="1959" spans="1:21">
      <c r="A1959" t="s">
        <v>1969</v>
      </c>
      <c r="B1959" s="1">
        <v>0.42203703703703704</v>
      </c>
      <c r="C1959" s="1">
        <v>0.30309027777777781</v>
      </c>
      <c r="D1959" s="1">
        <v>8.924768518518518E-2</v>
      </c>
      <c r="E1959" s="1">
        <v>2.9687500000000002E-2</v>
      </c>
      <c r="F1959">
        <v>55</v>
      </c>
      <c r="G1959">
        <v>742</v>
      </c>
      <c r="H1959">
        <v>4</v>
      </c>
      <c r="I1959">
        <v>2</v>
      </c>
      <c r="J1959">
        <v>0</v>
      </c>
      <c r="K1959">
        <v>0</v>
      </c>
      <c r="L1959">
        <v>0</v>
      </c>
      <c r="M1959">
        <v>66.67</v>
      </c>
      <c r="N1959" s="35"/>
      <c r="O1959" s="35"/>
      <c r="P1959" s="34"/>
      <c r="Q1959" s="34"/>
      <c r="R1959" s="34"/>
      <c r="S1959" s="34"/>
      <c r="T1959" s="34"/>
      <c r="U1959" s="34"/>
    </row>
    <row r="1960" spans="1:21">
      <c r="A1960" t="s">
        <v>1970</v>
      </c>
      <c r="B1960" s="10">
        <v>1.153148148148148</v>
      </c>
      <c r="C1960" s="1">
        <v>0.74616898148148147</v>
      </c>
      <c r="D1960" s="1">
        <v>0.36813657407407407</v>
      </c>
      <c r="E1960" s="1">
        <v>3.8831018518518515E-2</v>
      </c>
      <c r="F1960">
        <v>147</v>
      </c>
      <c r="G1960">
        <v>1012</v>
      </c>
      <c r="H1960">
        <v>864</v>
      </c>
      <c r="I1960">
        <v>267</v>
      </c>
      <c r="J1960">
        <v>0</v>
      </c>
      <c r="K1960">
        <v>0</v>
      </c>
      <c r="L1960">
        <v>0</v>
      </c>
      <c r="M1960">
        <v>76.39</v>
      </c>
      <c r="N1960" s="35"/>
      <c r="O1960" s="35"/>
      <c r="P1960" s="34"/>
      <c r="Q1960" s="34"/>
      <c r="R1960" s="34"/>
      <c r="S1960" s="34"/>
      <c r="T1960" s="34"/>
      <c r="U1960" s="34"/>
    </row>
    <row r="1961" spans="1:21">
      <c r="A1961" t="s">
        <v>1971</v>
      </c>
      <c r="B1961" s="1">
        <v>0.19995370370370369</v>
      </c>
      <c r="C1961" s="1">
        <v>0.15350694444444443</v>
      </c>
      <c r="D1961" s="1">
        <v>4.0150462962962964E-2</v>
      </c>
      <c r="E1961" s="1">
        <v>6.2847222222222228E-3</v>
      </c>
      <c r="F1961">
        <v>45</v>
      </c>
      <c r="G1961">
        <v>220</v>
      </c>
      <c r="H1961">
        <v>0</v>
      </c>
      <c r="I1961">
        <v>0</v>
      </c>
      <c r="J1961">
        <v>0</v>
      </c>
      <c r="K1961">
        <v>0</v>
      </c>
      <c r="L1961">
        <v>0</v>
      </c>
      <c r="N1961" s="35"/>
      <c r="O1961" s="35"/>
      <c r="P1961" s="34"/>
      <c r="Q1961" s="34"/>
      <c r="R1961" s="34"/>
      <c r="S1961" s="34"/>
      <c r="T1961" s="34"/>
      <c r="U1961" s="34"/>
    </row>
    <row r="1962" spans="1:21">
      <c r="A1962" t="s">
        <v>1972</v>
      </c>
      <c r="B1962" s="1">
        <v>0.34108796296296301</v>
      </c>
      <c r="C1962" s="1">
        <v>0.27439814814814817</v>
      </c>
      <c r="D1962" s="1">
        <v>1.1562499999999998E-2</v>
      </c>
      <c r="E1962" s="1">
        <v>5.5115740740740743E-2</v>
      </c>
      <c r="F1962">
        <v>104</v>
      </c>
      <c r="G1962">
        <v>279</v>
      </c>
      <c r="H1962">
        <v>196</v>
      </c>
      <c r="I1962">
        <v>4</v>
      </c>
      <c r="J1962">
        <v>0</v>
      </c>
      <c r="K1962">
        <v>0</v>
      </c>
      <c r="L1962">
        <v>0</v>
      </c>
      <c r="M1962">
        <v>98</v>
      </c>
      <c r="N1962" s="35"/>
      <c r="O1962" s="35"/>
      <c r="P1962" s="34"/>
      <c r="Q1962" s="34"/>
      <c r="R1962" s="34"/>
      <c r="S1962" s="34"/>
      <c r="T1962" s="34"/>
      <c r="U1962" s="34"/>
    </row>
    <row r="1963" spans="1:21">
      <c r="A1963" t="s">
        <v>1973</v>
      </c>
      <c r="B1963" s="1">
        <v>0.3614236111111111</v>
      </c>
      <c r="C1963" s="1">
        <v>0.21606481481481479</v>
      </c>
      <c r="D1963" s="1">
        <v>6.7696759259259262E-2</v>
      </c>
      <c r="E1963" s="1">
        <v>7.7662037037037043E-2</v>
      </c>
      <c r="F1963">
        <v>19</v>
      </c>
      <c r="G1963">
        <v>462</v>
      </c>
      <c r="H1963">
        <v>0</v>
      </c>
      <c r="I1963">
        <v>0</v>
      </c>
      <c r="J1963">
        <v>0</v>
      </c>
      <c r="K1963">
        <v>0</v>
      </c>
      <c r="L1963">
        <v>0</v>
      </c>
      <c r="N1963" s="35"/>
      <c r="O1963" s="35"/>
      <c r="P1963" s="34"/>
      <c r="Q1963" s="34"/>
      <c r="R1963" s="34"/>
      <c r="S1963" s="34"/>
      <c r="T1963" s="34"/>
      <c r="U1963" s="34"/>
    </row>
    <row r="1964" spans="1:21">
      <c r="A1964" t="s">
        <v>1974</v>
      </c>
      <c r="B1964" s="1">
        <v>0.33074074074074072</v>
      </c>
      <c r="C1964" s="1">
        <v>0.2197337962962963</v>
      </c>
      <c r="D1964" s="1">
        <v>8.2326388888888893E-2</v>
      </c>
      <c r="E1964" s="1">
        <v>2.8657407407407406E-2</v>
      </c>
      <c r="F1964">
        <v>74</v>
      </c>
      <c r="G1964">
        <v>1014</v>
      </c>
      <c r="H1964">
        <v>451</v>
      </c>
      <c r="I1964">
        <v>129</v>
      </c>
      <c r="J1964">
        <v>0</v>
      </c>
      <c r="K1964">
        <v>0</v>
      </c>
      <c r="L1964">
        <v>0</v>
      </c>
      <c r="M1964">
        <v>77.760000000000005</v>
      </c>
      <c r="N1964" s="35"/>
      <c r="O1964" s="35"/>
      <c r="P1964" s="34"/>
      <c r="Q1964" s="34"/>
      <c r="R1964" s="34"/>
      <c r="S1964" s="34"/>
      <c r="T1964" s="34"/>
      <c r="U1964" s="34"/>
    </row>
    <row r="1965" spans="1:21">
      <c r="A1965" t="s">
        <v>1975</v>
      </c>
      <c r="B1965" s="1">
        <v>0.39193287037037039</v>
      </c>
      <c r="C1965" s="1">
        <v>0.28894675925925922</v>
      </c>
      <c r="D1965" s="1">
        <v>9.1712962962962954E-2</v>
      </c>
      <c r="E1965" s="1">
        <v>1.1261574074074071E-2</v>
      </c>
      <c r="F1965">
        <v>48</v>
      </c>
      <c r="G1965">
        <v>377</v>
      </c>
      <c r="H1965">
        <v>339</v>
      </c>
      <c r="I1965">
        <v>35</v>
      </c>
      <c r="J1965">
        <v>0</v>
      </c>
      <c r="K1965">
        <v>0</v>
      </c>
      <c r="L1965">
        <v>0</v>
      </c>
      <c r="M1965">
        <v>90.64</v>
      </c>
      <c r="N1965" s="35"/>
      <c r="O1965" s="35"/>
      <c r="P1965" s="34"/>
      <c r="Q1965" s="34"/>
      <c r="R1965" s="34"/>
      <c r="S1965" s="34"/>
      <c r="T1965" s="34"/>
      <c r="U1965" s="34"/>
    </row>
    <row r="1966" spans="1:21">
      <c r="A1966" t="s">
        <v>1976</v>
      </c>
      <c r="B1966" s="1">
        <v>0.30113425925925924</v>
      </c>
      <c r="C1966" s="1">
        <v>0.18407407407407406</v>
      </c>
      <c r="D1966" s="1">
        <v>9.4699074074074074E-2</v>
      </c>
      <c r="E1966" s="1">
        <v>2.2349537037037032E-2</v>
      </c>
      <c r="F1966">
        <v>28</v>
      </c>
      <c r="G1966">
        <v>405</v>
      </c>
      <c r="H1966">
        <v>194</v>
      </c>
      <c r="I1966">
        <v>15</v>
      </c>
      <c r="J1966">
        <v>0</v>
      </c>
      <c r="K1966">
        <v>0</v>
      </c>
      <c r="L1966">
        <v>0</v>
      </c>
      <c r="M1966">
        <v>92.82</v>
      </c>
      <c r="N1966" s="35"/>
      <c r="O1966" s="35"/>
      <c r="P1966" s="34"/>
      <c r="Q1966" s="34"/>
      <c r="R1966" s="34"/>
      <c r="S1966" s="34"/>
      <c r="T1966" s="34"/>
      <c r="U1966" s="34"/>
    </row>
    <row r="1967" spans="1:21">
      <c r="A1967" t="s">
        <v>1977</v>
      </c>
      <c r="B1967" s="1">
        <v>0.32563657407407409</v>
      </c>
      <c r="C1967" s="1">
        <v>0.26127314814814812</v>
      </c>
      <c r="D1967" s="1">
        <v>6.2881944444444449E-2</v>
      </c>
      <c r="E1967" s="1">
        <v>1.4699074074074074E-3</v>
      </c>
      <c r="F1967">
        <v>18</v>
      </c>
      <c r="G1967">
        <v>932</v>
      </c>
      <c r="H1967">
        <v>518</v>
      </c>
      <c r="I1967">
        <v>16</v>
      </c>
      <c r="J1967">
        <v>10.16</v>
      </c>
      <c r="K1967">
        <v>9.42</v>
      </c>
      <c r="L1967">
        <v>0.03</v>
      </c>
      <c r="M1967">
        <v>97</v>
      </c>
      <c r="N1967" s="35"/>
      <c r="O1967" s="35"/>
      <c r="P1967" s="34"/>
      <c r="Q1967" s="34"/>
      <c r="R1967" s="34"/>
      <c r="S1967" s="34"/>
      <c r="T1967" s="34"/>
      <c r="U1967" s="34"/>
    </row>
    <row r="1968" spans="1:21">
      <c r="A1968" t="s">
        <v>1978</v>
      </c>
      <c r="B1968" s="1">
        <v>0.30041666666666667</v>
      </c>
      <c r="C1968" s="1">
        <v>0.19695601851851852</v>
      </c>
      <c r="D1968" s="1">
        <v>6.2685185185185191E-2</v>
      </c>
      <c r="E1968" s="1">
        <v>4.0763888888888891E-2</v>
      </c>
      <c r="F1968">
        <v>20</v>
      </c>
      <c r="G1968">
        <v>431</v>
      </c>
      <c r="H1968">
        <v>211</v>
      </c>
      <c r="I1968">
        <v>18</v>
      </c>
      <c r="J1968">
        <v>0</v>
      </c>
      <c r="K1968">
        <v>0</v>
      </c>
      <c r="L1968">
        <v>0</v>
      </c>
      <c r="M1968">
        <v>92.14</v>
      </c>
      <c r="N1968" s="35"/>
      <c r="O1968" s="35"/>
      <c r="P1968" s="34"/>
      <c r="Q1968" s="34"/>
      <c r="R1968" s="34"/>
      <c r="S1968" s="34"/>
      <c r="T1968" s="34"/>
      <c r="U1968" s="34"/>
    </row>
    <row r="1969" spans="1:21">
      <c r="A1969" t="s">
        <v>1979</v>
      </c>
      <c r="B1969" s="1">
        <v>0.84774305555555562</v>
      </c>
      <c r="C1969" s="1">
        <v>0.61032407407407407</v>
      </c>
      <c r="D1969" s="1">
        <v>1.7349537037037038E-2</v>
      </c>
      <c r="E1969" s="1">
        <v>0.22005787037037036</v>
      </c>
      <c r="F1969">
        <v>51</v>
      </c>
      <c r="G1969">
        <v>1097</v>
      </c>
      <c r="H1969">
        <v>197</v>
      </c>
      <c r="I1969">
        <v>85</v>
      </c>
      <c r="J1969">
        <v>0</v>
      </c>
      <c r="K1969">
        <v>0</v>
      </c>
      <c r="L1969">
        <v>0</v>
      </c>
      <c r="M1969">
        <v>69.86</v>
      </c>
      <c r="N1969" s="35"/>
      <c r="O1969" s="35"/>
      <c r="P1969" s="34"/>
      <c r="Q1969" s="34"/>
      <c r="R1969" s="34"/>
      <c r="S1969" s="34"/>
      <c r="T1969" s="34"/>
      <c r="U1969" s="34"/>
    </row>
    <row r="1970" spans="1:21">
      <c r="A1970" t="s">
        <v>1980</v>
      </c>
      <c r="B1970" s="1">
        <v>0.5774421296296296</v>
      </c>
      <c r="C1970" s="1">
        <v>0.36920138888888893</v>
      </c>
      <c r="D1970" s="1">
        <v>0.1419212962962963</v>
      </c>
      <c r="E1970" s="1">
        <v>6.6296296296296298E-2</v>
      </c>
      <c r="F1970">
        <v>51</v>
      </c>
      <c r="G1970">
        <v>1857</v>
      </c>
      <c r="H1970">
        <v>384</v>
      </c>
      <c r="I1970">
        <v>9</v>
      </c>
      <c r="J1970">
        <v>32.32</v>
      </c>
      <c r="K1970">
        <v>13.16</v>
      </c>
      <c r="L1970">
        <v>0.25</v>
      </c>
      <c r="M1970">
        <v>97.71</v>
      </c>
      <c r="N1970" s="35"/>
      <c r="O1970" s="35"/>
      <c r="P1970" s="34"/>
      <c r="Q1970" s="34"/>
      <c r="R1970" s="34"/>
      <c r="S1970" s="34"/>
      <c r="T1970" s="34"/>
      <c r="U1970" s="34"/>
    </row>
    <row r="1971" spans="1:21">
      <c r="A1971" t="s">
        <v>1981</v>
      </c>
      <c r="B1971" s="1">
        <v>0.4131481481481481</v>
      </c>
      <c r="C1971" s="1">
        <v>0.3084722222222222</v>
      </c>
      <c r="D1971" s="1">
        <v>2.3506944444444445E-2</v>
      </c>
      <c r="E1971" s="1">
        <v>8.1157407407407414E-2</v>
      </c>
      <c r="F1971">
        <v>21</v>
      </c>
      <c r="G1971">
        <v>584</v>
      </c>
      <c r="H1971">
        <v>65</v>
      </c>
      <c r="I1971">
        <v>7</v>
      </c>
      <c r="J1971">
        <v>0</v>
      </c>
      <c r="K1971">
        <v>0</v>
      </c>
      <c r="L1971">
        <v>0</v>
      </c>
      <c r="M1971">
        <v>90.28</v>
      </c>
      <c r="N1971" s="35"/>
      <c r="O1971" s="35"/>
      <c r="P1971" s="34"/>
      <c r="Q1971" s="34"/>
      <c r="R1971" s="34"/>
      <c r="S1971" s="34"/>
      <c r="T1971" s="34"/>
      <c r="U1971" s="34"/>
    </row>
    <row r="1972" spans="1:21">
      <c r="A1972" t="s">
        <v>1982</v>
      </c>
      <c r="B1972" s="1">
        <v>0.36181712962962959</v>
      </c>
      <c r="C1972" s="1">
        <v>0.28225694444444444</v>
      </c>
      <c r="D1972" s="1">
        <v>4.0138888888888884E-2</v>
      </c>
      <c r="E1972" s="1">
        <v>3.9409722222222221E-2</v>
      </c>
      <c r="F1972">
        <v>32</v>
      </c>
      <c r="G1972">
        <v>505</v>
      </c>
      <c r="H1972">
        <v>279</v>
      </c>
      <c r="I1972">
        <v>28</v>
      </c>
      <c r="J1972">
        <v>0</v>
      </c>
      <c r="K1972">
        <v>0</v>
      </c>
      <c r="L1972">
        <v>0</v>
      </c>
      <c r="M1972">
        <v>90.88</v>
      </c>
      <c r="N1972" s="35"/>
      <c r="O1972" s="35"/>
      <c r="P1972" s="34"/>
      <c r="Q1972" s="34"/>
      <c r="R1972" s="34"/>
      <c r="S1972" s="34"/>
      <c r="T1972" s="34"/>
      <c r="U1972" s="34"/>
    </row>
    <row r="1973" spans="1:21">
      <c r="A1973" t="s">
        <v>1983</v>
      </c>
      <c r="B1973" s="1">
        <v>0.3016550925925926</v>
      </c>
      <c r="C1973" s="1">
        <v>0.26620370370370372</v>
      </c>
      <c r="D1973" s="1">
        <v>4.8842592592592592E-3</v>
      </c>
      <c r="E1973" s="1">
        <v>3.0555555555555555E-2</v>
      </c>
      <c r="F1973">
        <v>31</v>
      </c>
      <c r="G1973">
        <v>411</v>
      </c>
      <c r="H1973">
        <v>0</v>
      </c>
      <c r="I1973">
        <v>0</v>
      </c>
      <c r="J1973">
        <v>0</v>
      </c>
      <c r="K1973">
        <v>0</v>
      </c>
      <c r="L1973">
        <v>0</v>
      </c>
      <c r="N1973" s="35"/>
      <c r="O1973" s="35"/>
      <c r="P1973" s="34"/>
      <c r="Q1973" s="34"/>
      <c r="R1973" s="34"/>
      <c r="S1973" s="34"/>
      <c r="T1973" s="34"/>
      <c r="U1973" s="34"/>
    </row>
    <row r="1974" spans="1:21">
      <c r="A1974" t="s">
        <v>1984</v>
      </c>
      <c r="B1974" s="1">
        <v>0.33618055555555554</v>
      </c>
      <c r="C1974" s="1">
        <v>0.24253472222222219</v>
      </c>
      <c r="D1974" s="1">
        <v>4.7280092592592589E-2</v>
      </c>
      <c r="E1974" s="1">
        <v>4.6342592592592595E-2</v>
      </c>
      <c r="F1974">
        <v>126</v>
      </c>
      <c r="G1974">
        <v>1015</v>
      </c>
      <c r="H1974">
        <v>1312</v>
      </c>
      <c r="I1974">
        <v>166</v>
      </c>
      <c r="J1974">
        <v>0</v>
      </c>
      <c r="K1974">
        <v>0</v>
      </c>
      <c r="L1974">
        <v>0</v>
      </c>
      <c r="M1974">
        <v>88.77</v>
      </c>
      <c r="N1974" s="35"/>
      <c r="O1974" s="35"/>
      <c r="P1974" s="34"/>
      <c r="Q1974" s="34"/>
      <c r="R1974" s="34"/>
      <c r="S1974" s="34"/>
      <c r="T1974" s="34"/>
      <c r="U1974" s="34"/>
    </row>
    <row r="1975" spans="1:21">
      <c r="A1975" t="s">
        <v>1985</v>
      </c>
      <c r="B1975" s="1">
        <v>0.48059027777777774</v>
      </c>
      <c r="C1975" s="1">
        <v>0.39461805555555557</v>
      </c>
      <c r="D1975" s="1">
        <v>8.4293981481481484E-2</v>
      </c>
      <c r="E1975" s="1">
        <v>1.6550925925925926E-3</v>
      </c>
      <c r="F1975">
        <v>27</v>
      </c>
      <c r="G1975">
        <v>1356</v>
      </c>
      <c r="H1975">
        <v>839</v>
      </c>
      <c r="I1975">
        <v>7</v>
      </c>
      <c r="J1975">
        <v>17.440000000000001</v>
      </c>
      <c r="K1975">
        <v>11.25</v>
      </c>
      <c r="L1975">
        <v>0.14000000000000001</v>
      </c>
      <c r="M1975">
        <v>99.17</v>
      </c>
      <c r="N1975" s="35"/>
      <c r="O1975" s="35"/>
      <c r="P1975" s="34"/>
      <c r="Q1975" s="34"/>
      <c r="R1975" s="34"/>
      <c r="S1975" s="34"/>
      <c r="T1975" s="34"/>
      <c r="U1975" s="34"/>
    </row>
    <row r="1976" spans="1:21">
      <c r="A1976" t="s">
        <v>1986</v>
      </c>
      <c r="B1976" s="1">
        <v>0.23038194444444446</v>
      </c>
      <c r="C1976" s="1">
        <v>0.19818287037037038</v>
      </c>
      <c r="D1976" s="1">
        <v>2.6631944444444444E-2</v>
      </c>
      <c r="E1976" s="1">
        <v>5.5555555555555558E-3</v>
      </c>
      <c r="F1976">
        <v>56</v>
      </c>
      <c r="G1976">
        <v>739</v>
      </c>
      <c r="H1976">
        <v>918</v>
      </c>
      <c r="I1976">
        <v>98</v>
      </c>
      <c r="J1976">
        <v>0</v>
      </c>
      <c r="K1976">
        <v>0</v>
      </c>
      <c r="L1976">
        <v>0</v>
      </c>
      <c r="M1976">
        <v>90.35</v>
      </c>
      <c r="N1976" s="35"/>
      <c r="O1976" s="35"/>
      <c r="P1976" s="34"/>
      <c r="Q1976" s="34"/>
      <c r="R1976" s="34"/>
      <c r="S1976" s="34"/>
      <c r="T1976" s="34"/>
      <c r="U1976" s="34"/>
    </row>
    <row r="1977" spans="1:21">
      <c r="A1977" t="s">
        <v>1987</v>
      </c>
      <c r="B1977" s="1">
        <v>0</v>
      </c>
      <c r="C1977" s="1">
        <v>0</v>
      </c>
      <c r="D1977" s="1">
        <v>0</v>
      </c>
      <c r="E1977" s="1">
        <v>0</v>
      </c>
      <c r="F1977">
        <v>0</v>
      </c>
      <c r="G1977">
        <v>0</v>
      </c>
      <c r="H1977">
        <v>45</v>
      </c>
      <c r="I1977">
        <v>0</v>
      </c>
      <c r="J1977">
        <v>0</v>
      </c>
      <c r="K1977">
        <v>0.64</v>
      </c>
      <c r="L1977">
        <v>0</v>
      </c>
      <c r="M1977">
        <v>100</v>
      </c>
      <c r="N1977" s="35"/>
      <c r="O1977" s="35"/>
      <c r="P1977" s="34"/>
      <c r="Q1977" s="34"/>
      <c r="R1977" s="34"/>
      <c r="S1977" s="34"/>
      <c r="T1977" s="34"/>
      <c r="U1977" s="34"/>
    </row>
    <row r="1978" spans="1:21">
      <c r="A1978" t="s">
        <v>1988</v>
      </c>
      <c r="B1978" s="1">
        <v>0.81040509259259252</v>
      </c>
      <c r="C1978" s="1">
        <v>0.4889236111111111</v>
      </c>
      <c r="D1978" s="1">
        <v>4.0092592592592589E-2</v>
      </c>
      <c r="E1978" s="1">
        <v>0.28137731481481482</v>
      </c>
      <c r="F1978">
        <v>37</v>
      </c>
      <c r="G1978">
        <v>798</v>
      </c>
      <c r="H1978">
        <v>247</v>
      </c>
      <c r="I1978">
        <v>5</v>
      </c>
      <c r="J1978">
        <v>0</v>
      </c>
      <c r="K1978">
        <v>0</v>
      </c>
      <c r="L1978">
        <v>0</v>
      </c>
      <c r="M1978">
        <v>98.02</v>
      </c>
      <c r="N1978" s="35"/>
      <c r="O1978" s="35"/>
      <c r="P1978" s="34"/>
      <c r="Q1978" s="34"/>
      <c r="R1978" s="34"/>
      <c r="S1978" s="34"/>
      <c r="T1978" s="34"/>
      <c r="U1978" s="34"/>
    </row>
    <row r="1979" spans="1:21">
      <c r="A1979" t="s">
        <v>1989</v>
      </c>
      <c r="B1979" s="1">
        <v>0.45930555555555558</v>
      </c>
      <c r="C1979" s="1">
        <v>0.31079861111111112</v>
      </c>
      <c r="D1979" s="1">
        <v>9.8310185185185195E-2</v>
      </c>
      <c r="E1979" s="1">
        <v>5.0185185185185187E-2</v>
      </c>
      <c r="F1979">
        <v>130</v>
      </c>
      <c r="G1979">
        <v>1209</v>
      </c>
      <c r="H1979">
        <v>734</v>
      </c>
      <c r="I1979">
        <v>116</v>
      </c>
      <c r="J1979">
        <v>0</v>
      </c>
      <c r="K1979">
        <v>0</v>
      </c>
      <c r="L1979">
        <v>0</v>
      </c>
      <c r="M1979">
        <v>86.35</v>
      </c>
      <c r="N1979" s="35"/>
      <c r="O1979" s="35"/>
      <c r="P1979" s="34"/>
      <c r="Q1979" s="34"/>
      <c r="R1979" s="34"/>
      <c r="S1979" s="34"/>
      <c r="T1979" s="34"/>
      <c r="U1979" s="34"/>
    </row>
    <row r="1980" spans="1:21">
      <c r="A1980" t="s">
        <v>1990</v>
      </c>
      <c r="B1980" s="1">
        <v>0.45326388888888891</v>
      </c>
      <c r="C1980" s="1">
        <v>0.29039351851851852</v>
      </c>
      <c r="D1980" s="1">
        <v>6.4444444444444443E-2</v>
      </c>
      <c r="E1980" s="1">
        <v>9.8414351851851836E-2</v>
      </c>
      <c r="F1980">
        <v>60</v>
      </c>
      <c r="G1980">
        <v>532</v>
      </c>
      <c r="H1980">
        <v>567</v>
      </c>
      <c r="I1980">
        <v>14</v>
      </c>
      <c r="J1980">
        <v>0</v>
      </c>
      <c r="K1980">
        <v>0</v>
      </c>
      <c r="L1980">
        <v>0</v>
      </c>
      <c r="M1980">
        <v>97.59</v>
      </c>
      <c r="N1980" s="35"/>
      <c r="O1980" s="35"/>
      <c r="P1980" s="34"/>
      <c r="Q1980" s="34"/>
      <c r="R1980" s="34"/>
      <c r="S1980" s="34"/>
      <c r="T1980" s="34"/>
      <c r="U1980" s="34"/>
    </row>
    <row r="1981" spans="1:21">
      <c r="A1981" t="s">
        <v>1991</v>
      </c>
      <c r="B1981" s="1">
        <v>0.30836805555555552</v>
      </c>
      <c r="C1981" s="1">
        <v>0.1479513888888889</v>
      </c>
      <c r="D1981" s="1">
        <v>4.2465277777777775E-2</v>
      </c>
      <c r="E1981" s="1">
        <v>0.11793981481481482</v>
      </c>
      <c r="F1981">
        <v>14</v>
      </c>
      <c r="G1981">
        <v>115</v>
      </c>
      <c r="H1981">
        <v>12</v>
      </c>
      <c r="I1981">
        <v>5</v>
      </c>
      <c r="J1981">
        <v>0</v>
      </c>
      <c r="K1981">
        <v>0</v>
      </c>
      <c r="L1981">
        <v>0</v>
      </c>
      <c r="M1981">
        <v>70.59</v>
      </c>
      <c r="N1981" s="35"/>
      <c r="O1981" s="35"/>
      <c r="P1981" s="34"/>
      <c r="Q1981" s="34"/>
      <c r="R1981" s="34"/>
      <c r="S1981" s="34"/>
      <c r="T1981" s="34"/>
      <c r="U1981" s="34"/>
    </row>
    <row r="1982" spans="1:21">
      <c r="A1982" t="s">
        <v>1992</v>
      </c>
      <c r="B1982" s="1">
        <v>0.48092592592592592</v>
      </c>
      <c r="C1982" s="1">
        <v>0.32435185185185184</v>
      </c>
      <c r="D1982" s="1">
        <v>0.1345486111111111</v>
      </c>
      <c r="E1982" s="1">
        <v>2.2025462962962958E-2</v>
      </c>
      <c r="F1982">
        <v>67</v>
      </c>
      <c r="G1982">
        <v>676</v>
      </c>
      <c r="H1982">
        <v>467</v>
      </c>
      <c r="I1982">
        <v>7</v>
      </c>
      <c r="J1982">
        <v>0</v>
      </c>
      <c r="K1982">
        <v>0</v>
      </c>
      <c r="L1982">
        <v>0</v>
      </c>
      <c r="M1982">
        <v>98.52</v>
      </c>
      <c r="N1982" s="35"/>
      <c r="O1982" s="35"/>
      <c r="P1982" s="34"/>
      <c r="Q1982" s="34"/>
      <c r="R1982" s="34"/>
      <c r="S1982" s="34"/>
      <c r="T1982" s="34"/>
      <c r="U1982" s="34"/>
    </row>
    <row r="1983" spans="1:21">
      <c r="A1983" t="s">
        <v>1993</v>
      </c>
      <c r="B1983" s="1">
        <v>0.58246527777777779</v>
      </c>
      <c r="C1983" s="1">
        <v>0.40950231481481486</v>
      </c>
      <c r="D1983" s="1">
        <v>8.68287037037037E-2</v>
      </c>
      <c r="E1983" s="1">
        <v>8.6111111111111124E-2</v>
      </c>
      <c r="F1983">
        <v>71</v>
      </c>
      <c r="G1983">
        <v>935</v>
      </c>
      <c r="H1983">
        <v>1156</v>
      </c>
      <c r="I1983">
        <v>106</v>
      </c>
      <c r="J1983">
        <v>0</v>
      </c>
      <c r="K1983">
        <v>0</v>
      </c>
      <c r="L1983">
        <v>0</v>
      </c>
      <c r="M1983">
        <v>91.6</v>
      </c>
      <c r="N1983" s="35"/>
      <c r="O1983" s="35"/>
      <c r="P1983" s="34"/>
      <c r="Q1983" s="34"/>
      <c r="R1983" s="34"/>
      <c r="S1983" s="34"/>
      <c r="T1983" s="34"/>
      <c r="U1983" s="34"/>
    </row>
    <row r="1984" spans="1:21">
      <c r="A1984" t="s">
        <v>1994</v>
      </c>
      <c r="B1984" s="1">
        <v>5.5879629629629633E-2</v>
      </c>
      <c r="C1984" s="1">
        <v>4.7766203703703707E-2</v>
      </c>
      <c r="D1984" s="1">
        <v>8.0208333333333329E-3</v>
      </c>
      <c r="E1984" s="1">
        <v>9.2592592592592588E-5</v>
      </c>
      <c r="F1984">
        <v>4</v>
      </c>
      <c r="G1984">
        <v>54</v>
      </c>
      <c r="H1984">
        <v>35</v>
      </c>
      <c r="I1984">
        <v>12</v>
      </c>
      <c r="J1984">
        <v>0</v>
      </c>
      <c r="K1984">
        <v>0</v>
      </c>
      <c r="L1984">
        <v>0</v>
      </c>
      <c r="M1984">
        <v>74.47</v>
      </c>
      <c r="N1984" s="35"/>
      <c r="O1984" s="35"/>
      <c r="P1984" s="34"/>
      <c r="Q1984" s="34"/>
      <c r="R1984" s="34"/>
      <c r="S1984" s="34"/>
      <c r="T1984" s="34"/>
      <c r="U1984" s="34"/>
    </row>
    <row r="1985" spans="1:21">
      <c r="A1985" t="s">
        <v>1995</v>
      </c>
      <c r="B1985" s="1">
        <v>0.51787037037037031</v>
      </c>
      <c r="C1985" s="1">
        <v>0.39662037037037035</v>
      </c>
      <c r="D1985" s="1">
        <v>6.8078703703703711E-2</v>
      </c>
      <c r="E1985" s="1">
        <v>5.3159722222222226E-2</v>
      </c>
      <c r="F1985">
        <v>25</v>
      </c>
      <c r="G1985">
        <v>662</v>
      </c>
      <c r="H1985">
        <v>63</v>
      </c>
      <c r="I1985">
        <v>10</v>
      </c>
      <c r="J1985">
        <v>0</v>
      </c>
      <c r="K1985">
        <v>0</v>
      </c>
      <c r="L1985">
        <v>0</v>
      </c>
      <c r="M1985">
        <v>86.3</v>
      </c>
      <c r="N1985" s="35"/>
      <c r="O1985" s="35"/>
      <c r="P1985" s="34"/>
      <c r="Q1985" s="34"/>
      <c r="R1985" s="34"/>
      <c r="S1985" s="34"/>
      <c r="T1985" s="34"/>
      <c r="U1985" s="34"/>
    </row>
    <row r="1986" spans="1:21">
      <c r="A1986" t="s">
        <v>1996</v>
      </c>
      <c r="B1986" s="1">
        <v>0.54225694444444439</v>
      </c>
      <c r="C1986" s="1">
        <v>0.3721990740740741</v>
      </c>
      <c r="D1986" s="1">
        <v>0.13714120370370372</v>
      </c>
      <c r="E1986" s="1">
        <v>3.290509259259259E-2</v>
      </c>
      <c r="F1986">
        <v>39</v>
      </c>
      <c r="G1986">
        <v>583</v>
      </c>
      <c r="H1986">
        <v>136</v>
      </c>
      <c r="I1986">
        <v>15</v>
      </c>
      <c r="J1986">
        <v>0</v>
      </c>
      <c r="K1986">
        <v>0</v>
      </c>
      <c r="L1986">
        <v>0</v>
      </c>
      <c r="M1986">
        <v>90.07</v>
      </c>
      <c r="N1986" s="35"/>
      <c r="O1986" s="35"/>
      <c r="P1986" s="34"/>
      <c r="Q1986" s="34"/>
      <c r="R1986" s="34"/>
      <c r="S1986" s="34"/>
      <c r="T1986" s="34"/>
      <c r="U1986" s="34"/>
    </row>
    <row r="1987" spans="1:21">
      <c r="A1987" t="s">
        <v>1997</v>
      </c>
      <c r="B1987" s="1">
        <v>0.67103009259259261</v>
      </c>
      <c r="C1987" s="1">
        <v>0.26247685185185182</v>
      </c>
      <c r="D1987" s="1">
        <v>0.24987268518518521</v>
      </c>
      <c r="E1987" s="1">
        <v>0.15865740740740741</v>
      </c>
      <c r="F1987">
        <v>119</v>
      </c>
      <c r="G1987">
        <v>1001</v>
      </c>
      <c r="H1987">
        <v>522</v>
      </c>
      <c r="I1987">
        <v>102</v>
      </c>
      <c r="J1987">
        <v>0</v>
      </c>
      <c r="K1987">
        <v>0</v>
      </c>
      <c r="L1987">
        <v>0</v>
      </c>
      <c r="M1987">
        <v>83.65</v>
      </c>
      <c r="N1987" s="35"/>
      <c r="O1987" s="35"/>
      <c r="P1987" s="34"/>
      <c r="Q1987" s="34"/>
      <c r="R1987" s="34"/>
      <c r="S1987" s="34"/>
      <c r="T1987" s="34"/>
      <c r="U1987" s="34"/>
    </row>
    <row r="1988" spans="1:21">
      <c r="A1988" t="s">
        <v>1998</v>
      </c>
      <c r="B1988" s="1">
        <v>0</v>
      </c>
      <c r="C1988" s="1">
        <v>0</v>
      </c>
      <c r="D1988" s="1">
        <v>0</v>
      </c>
      <c r="E1988" s="1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0.02</v>
      </c>
      <c r="L1988">
        <v>0</v>
      </c>
      <c r="M1988">
        <v>100</v>
      </c>
      <c r="N1988" s="35"/>
      <c r="O1988" s="35"/>
      <c r="P1988" s="34"/>
      <c r="Q1988" s="34"/>
      <c r="R1988" s="34"/>
      <c r="S1988" s="34"/>
      <c r="T1988" s="34"/>
      <c r="U1988" s="34"/>
    </row>
    <row r="1989" spans="1:21">
      <c r="A1989" t="s">
        <v>1999</v>
      </c>
      <c r="B1989" s="1">
        <v>0.2197800925925926</v>
      </c>
      <c r="C1989" s="1">
        <v>0.1940625</v>
      </c>
      <c r="D1989" s="1">
        <v>2.0856481481481479E-2</v>
      </c>
      <c r="E1989" s="1">
        <v>4.8495370370370368E-3</v>
      </c>
      <c r="F1989">
        <v>20</v>
      </c>
      <c r="G1989">
        <v>426</v>
      </c>
      <c r="H1989">
        <v>0</v>
      </c>
      <c r="I1989">
        <v>0</v>
      </c>
      <c r="J1989">
        <v>0</v>
      </c>
      <c r="K1989">
        <v>0</v>
      </c>
      <c r="L1989">
        <v>0</v>
      </c>
      <c r="N1989" s="35"/>
      <c r="O1989" s="35"/>
      <c r="P1989" s="34"/>
      <c r="Q1989" s="34"/>
      <c r="R1989" s="34"/>
      <c r="S1989" s="34"/>
      <c r="T1989" s="34"/>
      <c r="U1989" s="34"/>
    </row>
    <row r="1990" spans="1:21">
      <c r="A1990" t="s">
        <v>2000</v>
      </c>
      <c r="B1990" s="1">
        <v>0.37744212962962959</v>
      </c>
      <c r="C1990" s="1">
        <v>0.28978009259259258</v>
      </c>
      <c r="D1990" s="1">
        <v>3.8182870370370374E-2</v>
      </c>
      <c r="E1990" s="1">
        <v>4.9467592592592591E-2</v>
      </c>
      <c r="F1990">
        <v>54</v>
      </c>
      <c r="G1990">
        <v>913</v>
      </c>
      <c r="H1990">
        <v>620</v>
      </c>
      <c r="I1990">
        <v>102</v>
      </c>
      <c r="J1990">
        <v>0</v>
      </c>
      <c r="K1990">
        <v>0</v>
      </c>
      <c r="L1990">
        <v>0</v>
      </c>
      <c r="M1990">
        <v>85.87</v>
      </c>
      <c r="N1990" s="35"/>
      <c r="O1990" s="35"/>
      <c r="P1990" s="34"/>
      <c r="Q1990" s="34"/>
      <c r="R1990" s="34"/>
      <c r="S1990" s="34"/>
      <c r="T1990" s="34"/>
      <c r="U1990" s="34"/>
    </row>
    <row r="1991" spans="1:21">
      <c r="A1991" t="s">
        <v>2001</v>
      </c>
      <c r="B1991" s="1">
        <v>0.50173611111111105</v>
      </c>
      <c r="C1991" s="1">
        <v>0.29383101851851851</v>
      </c>
      <c r="D1991" s="1">
        <v>2.2210648148148149E-2</v>
      </c>
      <c r="E1991" s="1">
        <v>0.18568287037037037</v>
      </c>
      <c r="F1991">
        <v>81</v>
      </c>
      <c r="G1991">
        <v>696</v>
      </c>
      <c r="H1991">
        <v>528</v>
      </c>
      <c r="I1991">
        <v>28</v>
      </c>
      <c r="J1991">
        <v>0</v>
      </c>
      <c r="K1991">
        <v>0</v>
      </c>
      <c r="L1991">
        <v>0</v>
      </c>
      <c r="M1991">
        <v>94.96</v>
      </c>
      <c r="N1991" s="35"/>
      <c r="O1991" s="35"/>
      <c r="P1991" s="34"/>
      <c r="Q1991" s="34"/>
      <c r="R1991" s="34"/>
      <c r="S1991" s="34"/>
      <c r="T1991" s="34"/>
      <c r="U1991" s="34"/>
    </row>
    <row r="1992" spans="1:21">
      <c r="A1992" t="s">
        <v>2002</v>
      </c>
      <c r="B1992" s="1">
        <v>0</v>
      </c>
      <c r="C1992" s="1">
        <v>0</v>
      </c>
      <c r="D1992" s="1">
        <v>0</v>
      </c>
      <c r="E1992" s="1">
        <v>0</v>
      </c>
      <c r="F1992">
        <v>0</v>
      </c>
      <c r="G1992">
        <v>0</v>
      </c>
      <c r="H1992">
        <v>368</v>
      </c>
      <c r="I1992">
        <v>0</v>
      </c>
      <c r="J1992">
        <v>0</v>
      </c>
      <c r="K1992">
        <v>5.82</v>
      </c>
      <c r="L1992">
        <v>0</v>
      </c>
      <c r="M1992">
        <v>100</v>
      </c>
      <c r="N1992" s="35"/>
      <c r="O1992" s="35"/>
      <c r="P1992" s="34"/>
      <c r="Q1992" s="34"/>
      <c r="R1992" s="34"/>
      <c r="S1992" s="34"/>
      <c r="T1992" s="34"/>
      <c r="U1992" s="34"/>
    </row>
    <row r="1993" spans="1:21">
      <c r="A1993" t="s">
        <v>2003</v>
      </c>
      <c r="B1993" s="1">
        <v>0.28613425925925923</v>
      </c>
      <c r="C1993" s="1">
        <v>0.14398148148148149</v>
      </c>
      <c r="D1993" s="1">
        <v>0.12277777777777778</v>
      </c>
      <c r="E1993" s="1">
        <v>1.9363425925925926E-2</v>
      </c>
      <c r="F1993">
        <v>26</v>
      </c>
      <c r="G1993">
        <v>292</v>
      </c>
      <c r="H1993">
        <v>322</v>
      </c>
      <c r="I1993">
        <v>94</v>
      </c>
      <c r="J1993">
        <v>0</v>
      </c>
      <c r="K1993">
        <v>0</v>
      </c>
      <c r="L1993">
        <v>0</v>
      </c>
      <c r="M1993">
        <v>77.400000000000006</v>
      </c>
      <c r="N1993" s="35"/>
      <c r="O1993" s="35"/>
      <c r="P1993" s="34"/>
      <c r="Q1993" s="34"/>
      <c r="R1993" s="34"/>
      <c r="S1993" s="34"/>
      <c r="T1993" s="34"/>
      <c r="U1993" s="34"/>
    </row>
    <row r="1994" spans="1:21">
      <c r="A1994" t="s">
        <v>2004</v>
      </c>
      <c r="B1994" s="1">
        <v>0.89598379629629632</v>
      </c>
      <c r="C1994" s="1">
        <v>0.49925925925925929</v>
      </c>
      <c r="D1994" s="1">
        <v>0.19952546296296295</v>
      </c>
      <c r="E1994" s="1">
        <v>0.19718749999999999</v>
      </c>
      <c r="F1994">
        <v>35</v>
      </c>
      <c r="G1994">
        <v>1022</v>
      </c>
      <c r="H1994">
        <v>69</v>
      </c>
      <c r="I1994">
        <v>3</v>
      </c>
      <c r="J1994">
        <v>0</v>
      </c>
      <c r="K1994">
        <v>0</v>
      </c>
      <c r="L1994">
        <v>0</v>
      </c>
      <c r="M1994">
        <v>95.83</v>
      </c>
      <c r="N1994" s="35"/>
      <c r="O1994" s="35"/>
      <c r="P1994" s="34"/>
      <c r="Q1994" s="34"/>
      <c r="R1994" s="34"/>
      <c r="S1994" s="34"/>
      <c r="T1994" s="34"/>
      <c r="U1994" s="34"/>
    </row>
    <row r="1995" spans="1:21">
      <c r="A1995" t="s">
        <v>2005</v>
      </c>
      <c r="B1995" s="1">
        <v>0.32843749999999999</v>
      </c>
      <c r="C1995" s="1">
        <v>0.26763888888888887</v>
      </c>
      <c r="D1995" s="1">
        <v>6.0798611111111116E-2</v>
      </c>
      <c r="E1995" s="1">
        <v>0</v>
      </c>
      <c r="F1995">
        <v>13</v>
      </c>
      <c r="G1995">
        <v>721</v>
      </c>
      <c r="H1995">
        <v>147</v>
      </c>
      <c r="I1995">
        <v>2</v>
      </c>
      <c r="J1995">
        <v>6.52</v>
      </c>
      <c r="K1995">
        <v>2.58</v>
      </c>
      <c r="L1995">
        <v>0.02</v>
      </c>
      <c r="M1995">
        <v>98.66</v>
      </c>
      <c r="N1995" s="35"/>
      <c r="O1995" s="35"/>
      <c r="P1995" s="34"/>
      <c r="Q1995" s="34"/>
      <c r="R1995" s="34"/>
      <c r="S1995" s="34"/>
      <c r="T1995" s="34"/>
      <c r="U1995" s="34"/>
    </row>
    <row r="1996" spans="1:21">
      <c r="A1996" t="s">
        <v>2006</v>
      </c>
      <c r="B1996" s="1">
        <v>0.1903125</v>
      </c>
      <c r="C1996" s="1">
        <v>0.18224537037037036</v>
      </c>
      <c r="D1996" s="1">
        <v>5.9490740740740745E-3</v>
      </c>
      <c r="E1996" s="1">
        <v>2.1064814814814813E-3</v>
      </c>
      <c r="F1996">
        <v>34</v>
      </c>
      <c r="G1996">
        <v>254</v>
      </c>
      <c r="H1996">
        <v>0</v>
      </c>
      <c r="I1996">
        <v>0</v>
      </c>
      <c r="J1996">
        <v>0</v>
      </c>
      <c r="K1996">
        <v>0</v>
      </c>
      <c r="L1996">
        <v>0</v>
      </c>
      <c r="N1996" s="35"/>
      <c r="O1996" s="35"/>
      <c r="P1996" s="34"/>
      <c r="Q1996" s="34"/>
      <c r="R1996" s="34"/>
      <c r="S1996" s="34"/>
      <c r="T1996" s="34"/>
      <c r="U1996" s="34"/>
    </row>
    <row r="1997" spans="1:21">
      <c r="A1997" t="s">
        <v>2007</v>
      </c>
      <c r="B1997" s="1">
        <v>0.14328703703703705</v>
      </c>
      <c r="C1997" s="1">
        <v>0.10474537037037036</v>
      </c>
      <c r="D1997" s="1">
        <v>2.3773148148148151E-2</v>
      </c>
      <c r="E1997" s="1">
        <v>1.4756944444444446E-2</v>
      </c>
      <c r="F1997">
        <v>15</v>
      </c>
      <c r="G1997">
        <v>252</v>
      </c>
      <c r="H1997">
        <v>178</v>
      </c>
      <c r="I1997">
        <v>9</v>
      </c>
      <c r="J1997">
        <v>0</v>
      </c>
      <c r="K1997">
        <v>0</v>
      </c>
      <c r="L1997">
        <v>0</v>
      </c>
      <c r="M1997">
        <v>95.19</v>
      </c>
      <c r="N1997" s="35"/>
      <c r="O1997" s="35"/>
      <c r="P1997" s="34"/>
      <c r="Q1997" s="34"/>
      <c r="R1997" s="34"/>
      <c r="S1997" s="34"/>
      <c r="T1997" s="34"/>
      <c r="U1997" s="34"/>
    </row>
    <row r="1998" spans="1:21">
      <c r="A1998" t="s">
        <v>2008</v>
      </c>
      <c r="B1998" s="1">
        <v>0</v>
      </c>
      <c r="C1998" s="1">
        <v>0</v>
      </c>
      <c r="D1998" s="1">
        <v>0</v>
      </c>
      <c r="E1998" s="1">
        <v>0</v>
      </c>
      <c r="F1998">
        <v>0</v>
      </c>
      <c r="G1998">
        <v>0</v>
      </c>
      <c r="H1998">
        <v>638</v>
      </c>
      <c r="I1998">
        <v>34</v>
      </c>
      <c r="J1998">
        <v>0</v>
      </c>
      <c r="K1998">
        <v>0</v>
      </c>
      <c r="L1998">
        <v>0</v>
      </c>
      <c r="M1998">
        <v>94.94</v>
      </c>
      <c r="N1998" s="35"/>
      <c r="O1998" s="35"/>
      <c r="P1998" s="34"/>
      <c r="Q1998" s="34"/>
      <c r="R1998" s="34"/>
      <c r="S1998" s="34"/>
      <c r="T1998" s="34"/>
      <c r="U1998" s="34"/>
    </row>
    <row r="1999" spans="1:21">
      <c r="A1999" t="s">
        <v>2009</v>
      </c>
      <c r="B1999" s="1">
        <v>0</v>
      </c>
      <c r="C1999" s="1">
        <v>0</v>
      </c>
      <c r="D1999" s="1">
        <v>0</v>
      </c>
      <c r="E1999" s="1">
        <v>0</v>
      </c>
      <c r="F1999">
        <v>0</v>
      </c>
      <c r="G1999">
        <v>0</v>
      </c>
      <c r="H1999">
        <v>381</v>
      </c>
      <c r="I1999">
        <v>1</v>
      </c>
      <c r="J1999">
        <v>0</v>
      </c>
      <c r="K1999">
        <v>13.45</v>
      </c>
      <c r="L1999">
        <v>0</v>
      </c>
      <c r="M1999">
        <v>99.74</v>
      </c>
      <c r="N1999" s="35"/>
      <c r="O1999" s="35"/>
      <c r="P1999" s="34"/>
      <c r="Q1999" s="34"/>
      <c r="R1999" s="34"/>
      <c r="S1999" s="34"/>
      <c r="T1999" s="34"/>
      <c r="U1999" s="34"/>
    </row>
    <row r="2000" spans="1:21">
      <c r="A2000" t="s">
        <v>2010</v>
      </c>
      <c r="B2000" s="1">
        <v>0.32775462962962965</v>
      </c>
      <c r="C2000" s="1">
        <v>0.26636574074074076</v>
      </c>
      <c r="D2000" s="1">
        <v>6.1388888888888889E-2</v>
      </c>
      <c r="E2000" s="1">
        <v>0</v>
      </c>
      <c r="F2000">
        <v>19</v>
      </c>
      <c r="G2000">
        <v>252</v>
      </c>
      <c r="H2000">
        <v>668</v>
      </c>
      <c r="I2000">
        <v>36</v>
      </c>
      <c r="J2000">
        <v>9.8000000000000007</v>
      </c>
      <c r="K2000">
        <v>9.68</v>
      </c>
      <c r="L2000">
        <v>0.36</v>
      </c>
      <c r="M2000">
        <v>94.89</v>
      </c>
      <c r="N2000" s="35"/>
      <c r="O2000" s="35"/>
      <c r="P2000" s="34"/>
      <c r="Q2000" s="34"/>
      <c r="R2000" s="34"/>
      <c r="S2000" s="34"/>
      <c r="T2000" s="34"/>
      <c r="U2000" s="34"/>
    </row>
    <row r="2001" spans="1:21">
      <c r="A2001" t="s">
        <v>2011</v>
      </c>
      <c r="B2001" s="1">
        <v>0.19224537037037037</v>
      </c>
      <c r="C2001" s="1">
        <v>0.11959490740740741</v>
      </c>
      <c r="D2001" s="1">
        <v>4.2835648148148144E-2</v>
      </c>
      <c r="E2001" s="1">
        <v>2.9803240740740741E-2</v>
      </c>
      <c r="F2001">
        <v>9</v>
      </c>
      <c r="G2001">
        <v>525</v>
      </c>
      <c r="H2001">
        <v>515</v>
      </c>
      <c r="I2001">
        <v>9</v>
      </c>
      <c r="J2001">
        <v>5.39</v>
      </c>
      <c r="K2001">
        <v>11.97</v>
      </c>
      <c r="L2001">
        <v>0.2</v>
      </c>
      <c r="M2001">
        <v>98.28</v>
      </c>
      <c r="N2001" s="35"/>
      <c r="O2001" s="35"/>
      <c r="P2001" s="34"/>
      <c r="Q2001" s="34"/>
      <c r="R2001" s="34"/>
      <c r="S2001" s="34"/>
      <c r="T2001" s="34"/>
      <c r="U2001" s="34"/>
    </row>
    <row r="2002" spans="1:21">
      <c r="A2002" t="s">
        <v>2012</v>
      </c>
      <c r="B2002" s="1">
        <v>2.3645833333333335E-2</v>
      </c>
      <c r="C2002" s="1">
        <v>2.2361111111111113E-2</v>
      </c>
      <c r="D2002" s="1">
        <v>1.2731481481481483E-3</v>
      </c>
      <c r="E2002" s="1">
        <v>0</v>
      </c>
      <c r="F2002">
        <v>2</v>
      </c>
      <c r="G2002">
        <v>60</v>
      </c>
      <c r="H2002">
        <v>29</v>
      </c>
      <c r="I2002">
        <v>0</v>
      </c>
      <c r="J2002">
        <v>1.32</v>
      </c>
      <c r="K2002">
        <v>0.66</v>
      </c>
      <c r="L2002">
        <v>0</v>
      </c>
      <c r="M2002">
        <v>100</v>
      </c>
      <c r="N2002" s="35"/>
      <c r="O2002" s="35"/>
      <c r="P2002" s="34"/>
      <c r="Q2002" s="34"/>
      <c r="R2002" s="34"/>
      <c r="S2002" s="34"/>
      <c r="T2002" s="34"/>
      <c r="U2002" s="34"/>
    </row>
    <row r="2003" spans="1:21">
      <c r="A2003" t="s">
        <v>2013</v>
      </c>
      <c r="B2003" s="1">
        <v>0.43468749999999995</v>
      </c>
      <c r="C2003" s="1">
        <v>0.35405092592592591</v>
      </c>
      <c r="D2003" s="1">
        <v>7.2708333333333333E-2</v>
      </c>
      <c r="E2003" s="1">
        <v>7.905092592592592E-3</v>
      </c>
      <c r="F2003">
        <v>22</v>
      </c>
      <c r="G2003">
        <v>704</v>
      </c>
      <c r="H2003">
        <v>62</v>
      </c>
      <c r="I2003">
        <v>0</v>
      </c>
      <c r="J2003">
        <v>13.35</v>
      </c>
      <c r="K2003">
        <v>1.06</v>
      </c>
      <c r="L2003">
        <v>0</v>
      </c>
      <c r="M2003">
        <v>100</v>
      </c>
      <c r="N2003" s="35"/>
      <c r="O2003" s="35"/>
      <c r="P2003" s="34"/>
      <c r="Q2003" s="34"/>
      <c r="R2003" s="34"/>
      <c r="S2003" s="34"/>
      <c r="T2003" s="34"/>
      <c r="U2003" s="34"/>
    </row>
    <row r="2004" spans="1:21">
      <c r="A2004" t="s">
        <v>2014</v>
      </c>
      <c r="B2004" s="1">
        <v>0.42369212962962965</v>
      </c>
      <c r="C2004" s="1">
        <v>0.27118055555555554</v>
      </c>
      <c r="D2004" s="1">
        <v>0.13252314814814814</v>
      </c>
      <c r="E2004" s="1">
        <v>1.996527777777778E-2</v>
      </c>
      <c r="F2004">
        <v>31</v>
      </c>
      <c r="G2004">
        <v>515</v>
      </c>
      <c r="H2004">
        <v>297</v>
      </c>
      <c r="I2004">
        <v>29</v>
      </c>
      <c r="J2004">
        <v>0</v>
      </c>
      <c r="K2004">
        <v>0</v>
      </c>
      <c r="L2004">
        <v>0</v>
      </c>
      <c r="M2004">
        <v>91.1</v>
      </c>
      <c r="N2004" s="35"/>
      <c r="O2004" s="35"/>
      <c r="P2004" s="34"/>
      <c r="Q2004" s="34"/>
      <c r="R2004" s="34"/>
      <c r="S2004" s="34"/>
      <c r="T2004" s="34"/>
      <c r="U2004" s="34"/>
    </row>
    <row r="2005" spans="1:21">
      <c r="A2005" t="s">
        <v>2015</v>
      </c>
      <c r="B2005" s="1">
        <v>5.7291666666666671E-3</v>
      </c>
      <c r="C2005" s="1">
        <v>5.3819444444444453E-3</v>
      </c>
      <c r="D2005" s="1">
        <v>3.4722222222222224E-4</v>
      </c>
      <c r="E2005" s="1">
        <v>0</v>
      </c>
      <c r="F2005">
        <v>3</v>
      </c>
      <c r="G2005">
        <v>42</v>
      </c>
      <c r="H2005">
        <v>261</v>
      </c>
      <c r="I2005">
        <v>7</v>
      </c>
      <c r="J2005">
        <v>1.26</v>
      </c>
      <c r="K2005">
        <v>5.67</v>
      </c>
      <c r="L2005">
        <v>0.09</v>
      </c>
      <c r="M2005">
        <v>97.39</v>
      </c>
      <c r="N2005" s="35"/>
      <c r="O2005" s="35"/>
      <c r="P2005" s="34"/>
      <c r="Q2005" s="34"/>
      <c r="R2005" s="34"/>
      <c r="S2005" s="34"/>
      <c r="T2005" s="34"/>
      <c r="U2005" s="34"/>
    </row>
    <row r="2006" spans="1:21">
      <c r="A2006" t="s">
        <v>2016</v>
      </c>
      <c r="B2006" s="1">
        <v>7.6365740740740748E-2</v>
      </c>
      <c r="C2006" s="1">
        <v>6.2546296296296294E-2</v>
      </c>
      <c r="D2006" s="1">
        <v>3.7615740740740739E-3</v>
      </c>
      <c r="E2006" s="1">
        <v>1.0046296296296296E-2</v>
      </c>
      <c r="F2006">
        <v>10</v>
      </c>
      <c r="G2006">
        <v>102</v>
      </c>
      <c r="H2006">
        <v>176</v>
      </c>
      <c r="I2006">
        <v>12</v>
      </c>
      <c r="J2006">
        <v>0</v>
      </c>
      <c r="K2006">
        <v>0</v>
      </c>
      <c r="L2006">
        <v>0</v>
      </c>
      <c r="M2006">
        <v>93.62</v>
      </c>
      <c r="N2006" s="35"/>
      <c r="O2006" s="35"/>
      <c r="P2006" s="34"/>
      <c r="Q2006" s="34"/>
      <c r="R2006" s="34"/>
      <c r="S2006" s="34"/>
      <c r="T2006" s="34"/>
      <c r="U2006" s="34"/>
    </row>
    <row r="2007" spans="1:21">
      <c r="A2007" t="s">
        <v>2017</v>
      </c>
      <c r="B2007" s="1">
        <v>4.8495370370370368E-3</v>
      </c>
      <c r="C2007" s="1">
        <v>3.1018518518518522E-3</v>
      </c>
      <c r="D2007" s="1">
        <v>0</v>
      </c>
      <c r="E2007" s="1">
        <v>1.7476851851851852E-3</v>
      </c>
      <c r="F2007">
        <v>1</v>
      </c>
      <c r="G2007">
        <v>2</v>
      </c>
      <c r="H2007">
        <v>54</v>
      </c>
      <c r="I2007">
        <v>0</v>
      </c>
      <c r="J2007">
        <v>0.36</v>
      </c>
      <c r="K2007">
        <v>2.42</v>
      </c>
      <c r="L2007">
        <v>0</v>
      </c>
      <c r="M2007">
        <v>100</v>
      </c>
      <c r="N2007" s="35"/>
      <c r="O2007" s="35"/>
      <c r="P2007" s="34"/>
      <c r="Q2007" s="34"/>
      <c r="R2007" s="34"/>
      <c r="S2007" s="34"/>
      <c r="T2007" s="34"/>
      <c r="U2007" s="34"/>
    </row>
    <row r="2008" spans="1:21">
      <c r="A2008" t="s">
        <v>2018</v>
      </c>
      <c r="B2008" s="1">
        <v>0.77777777777777779</v>
      </c>
      <c r="C2008" s="1">
        <v>0.53091435185185187</v>
      </c>
      <c r="D2008" s="1">
        <v>7.5555555555555556E-2</v>
      </c>
      <c r="E2008" s="1">
        <v>0.17129629629629628</v>
      </c>
      <c r="F2008">
        <v>29</v>
      </c>
      <c r="G2008">
        <v>595</v>
      </c>
      <c r="H2008">
        <v>168</v>
      </c>
      <c r="I2008">
        <v>45</v>
      </c>
      <c r="J2008">
        <v>0</v>
      </c>
      <c r="K2008">
        <v>0</v>
      </c>
      <c r="L2008">
        <v>0</v>
      </c>
      <c r="M2008">
        <v>78.87</v>
      </c>
      <c r="N2008" s="35"/>
      <c r="O2008" s="35"/>
      <c r="P2008" s="34"/>
      <c r="Q2008" s="34"/>
      <c r="R2008" s="34"/>
      <c r="S2008" s="34"/>
      <c r="T2008" s="34"/>
      <c r="U2008" s="34"/>
    </row>
    <row r="2009" spans="1:21">
      <c r="A2009" t="s">
        <v>2019</v>
      </c>
      <c r="B2009" s="1">
        <v>0.31769675925925928</v>
      </c>
      <c r="C2009" s="1">
        <v>0.15069444444444444</v>
      </c>
      <c r="D2009" s="1">
        <v>0.14971064814814813</v>
      </c>
      <c r="E2009" s="1">
        <v>1.7280092592592593E-2</v>
      </c>
      <c r="F2009">
        <v>54</v>
      </c>
      <c r="G2009">
        <v>191</v>
      </c>
      <c r="H2009">
        <v>0</v>
      </c>
      <c r="I2009">
        <v>0</v>
      </c>
      <c r="J2009">
        <v>0</v>
      </c>
      <c r="K2009">
        <v>0</v>
      </c>
      <c r="L2009">
        <v>0</v>
      </c>
      <c r="N2009" s="35"/>
      <c r="O2009" s="35"/>
      <c r="P2009" s="34"/>
      <c r="Q2009" s="34"/>
      <c r="R2009" s="34"/>
      <c r="S2009" s="34"/>
      <c r="T2009" s="34"/>
      <c r="U2009" s="34"/>
    </row>
    <row r="2010" spans="1:21">
      <c r="A2010" t="s">
        <v>2020</v>
      </c>
      <c r="B2010" s="1">
        <v>0.52643518518518517</v>
      </c>
      <c r="C2010" s="1">
        <v>0.39460648148148153</v>
      </c>
      <c r="D2010" s="1">
        <v>7.3865740740740746E-2</v>
      </c>
      <c r="E2010" s="1">
        <v>5.7951388888888893E-2</v>
      </c>
      <c r="F2010">
        <v>89</v>
      </c>
      <c r="G2010">
        <v>894</v>
      </c>
      <c r="H2010">
        <v>1300</v>
      </c>
      <c r="I2010">
        <v>69</v>
      </c>
      <c r="J2010">
        <v>0</v>
      </c>
      <c r="K2010">
        <v>0</v>
      </c>
      <c r="L2010">
        <v>0</v>
      </c>
      <c r="M2010">
        <v>94.96</v>
      </c>
      <c r="N2010" s="35"/>
      <c r="O2010" s="35"/>
      <c r="P2010" s="34"/>
      <c r="Q2010" s="34"/>
      <c r="R2010" s="34"/>
      <c r="S2010" s="34"/>
      <c r="T2010" s="34"/>
      <c r="U2010" s="34"/>
    </row>
    <row r="2011" spans="1:21">
      <c r="A2011" t="s">
        <v>2021</v>
      </c>
      <c r="B2011" s="1">
        <v>0.46435185185185185</v>
      </c>
      <c r="C2011" s="1">
        <v>0.36001157407407408</v>
      </c>
      <c r="D2011" s="1">
        <v>2.8865740740740744E-2</v>
      </c>
      <c r="E2011" s="1">
        <v>7.5462962962962968E-2</v>
      </c>
      <c r="F2011">
        <v>33</v>
      </c>
      <c r="G2011">
        <v>509</v>
      </c>
      <c r="H2011">
        <v>158</v>
      </c>
      <c r="I2011">
        <v>26</v>
      </c>
      <c r="J2011">
        <v>0</v>
      </c>
      <c r="K2011">
        <v>0</v>
      </c>
      <c r="L2011">
        <v>0</v>
      </c>
      <c r="M2011">
        <v>85.87</v>
      </c>
      <c r="N2011" s="35"/>
      <c r="O2011" s="35"/>
      <c r="P2011" s="34"/>
      <c r="Q2011" s="34"/>
      <c r="R2011" s="34"/>
      <c r="S2011" s="34"/>
      <c r="T2011" s="34"/>
      <c r="U2011" s="34"/>
    </row>
    <row r="2012" spans="1:21">
      <c r="A2012" t="s">
        <v>2022</v>
      </c>
      <c r="B2012" s="1">
        <v>0.38856481481481481</v>
      </c>
      <c r="C2012" s="1">
        <v>0.37934027777777773</v>
      </c>
      <c r="D2012" s="1">
        <v>3.8773148148148143E-3</v>
      </c>
      <c r="E2012" s="1">
        <v>5.3240740740740748E-3</v>
      </c>
      <c r="F2012">
        <v>14</v>
      </c>
      <c r="G2012">
        <v>348</v>
      </c>
      <c r="H2012">
        <v>28</v>
      </c>
      <c r="I2012">
        <v>6</v>
      </c>
      <c r="J2012">
        <v>12.17</v>
      </c>
      <c r="K2012">
        <v>3.97</v>
      </c>
      <c r="L2012">
        <v>0.03</v>
      </c>
      <c r="M2012">
        <v>82.35</v>
      </c>
      <c r="N2012" s="35"/>
      <c r="O2012" s="35"/>
      <c r="P2012" s="34"/>
      <c r="Q2012" s="34"/>
      <c r="R2012" s="34"/>
      <c r="S2012" s="34"/>
      <c r="T2012" s="34"/>
      <c r="U2012" s="34"/>
    </row>
    <row r="2013" spans="1:21">
      <c r="A2013" t="s">
        <v>2023</v>
      </c>
      <c r="B2013" s="1">
        <v>0.39400462962962962</v>
      </c>
      <c r="C2013" s="1">
        <v>0.36458333333333331</v>
      </c>
      <c r="D2013" s="1">
        <v>2.3090277777777779E-2</v>
      </c>
      <c r="E2013" s="1">
        <v>6.3194444444444444E-3</v>
      </c>
      <c r="F2013">
        <v>17</v>
      </c>
      <c r="G2013">
        <v>346</v>
      </c>
      <c r="H2013">
        <v>8</v>
      </c>
      <c r="I2013">
        <v>0</v>
      </c>
      <c r="J2013">
        <v>0</v>
      </c>
      <c r="K2013">
        <v>0</v>
      </c>
      <c r="L2013">
        <v>0</v>
      </c>
      <c r="M2013">
        <v>100</v>
      </c>
      <c r="N2013" s="35"/>
      <c r="O2013" s="35"/>
      <c r="P2013" s="34"/>
      <c r="Q2013" s="34"/>
      <c r="R2013" s="34"/>
      <c r="S2013" s="34"/>
      <c r="T2013" s="34"/>
      <c r="U2013" s="34"/>
    </row>
    <row r="2014" spans="1:21">
      <c r="A2014" t="s">
        <v>2024</v>
      </c>
      <c r="B2014" s="1">
        <v>0.33173611111111112</v>
      </c>
      <c r="C2014" s="1">
        <v>0.1958101851851852</v>
      </c>
      <c r="D2014" s="1">
        <v>0.11192129629629628</v>
      </c>
      <c r="E2014" s="1">
        <v>2.4004629629629629E-2</v>
      </c>
      <c r="F2014">
        <v>17</v>
      </c>
      <c r="G2014">
        <v>208</v>
      </c>
      <c r="H2014">
        <v>538</v>
      </c>
      <c r="I2014">
        <v>0</v>
      </c>
      <c r="J2014">
        <v>13.71</v>
      </c>
      <c r="K2014">
        <v>20.13</v>
      </c>
      <c r="L2014">
        <v>0</v>
      </c>
      <c r="M2014">
        <v>100</v>
      </c>
      <c r="N2014" s="35"/>
      <c r="O2014" s="35"/>
      <c r="P2014" s="34"/>
      <c r="Q2014" s="34"/>
      <c r="R2014" s="34"/>
      <c r="S2014" s="34"/>
      <c r="T2014" s="34"/>
      <c r="U2014" s="34"/>
    </row>
    <row r="2015" spans="1:21">
      <c r="A2015" t="s">
        <v>2025</v>
      </c>
      <c r="B2015" s="1">
        <v>0.26053240740740741</v>
      </c>
      <c r="C2015" s="1">
        <v>0.20952546296296296</v>
      </c>
      <c r="D2015" s="1">
        <v>2.2708333333333334E-2</v>
      </c>
      <c r="E2015" s="1">
        <v>2.8298611111111111E-2</v>
      </c>
      <c r="F2015">
        <v>45</v>
      </c>
      <c r="G2015">
        <v>1900</v>
      </c>
      <c r="H2015">
        <v>788</v>
      </c>
      <c r="I2015">
        <v>8</v>
      </c>
      <c r="J2015">
        <v>24.73</v>
      </c>
      <c r="K2015">
        <v>8.6999999999999993</v>
      </c>
      <c r="L2015">
        <v>0.04</v>
      </c>
      <c r="M2015">
        <v>98.99</v>
      </c>
      <c r="N2015" s="35"/>
      <c r="O2015" s="35"/>
      <c r="P2015" s="34"/>
      <c r="Q2015" s="34"/>
      <c r="R2015" s="34"/>
      <c r="S2015" s="34"/>
      <c r="T2015" s="34"/>
      <c r="U2015" s="34"/>
    </row>
    <row r="2016" spans="1:21">
      <c r="A2016" t="s">
        <v>2026</v>
      </c>
      <c r="B2016" s="1">
        <v>0.54655092592592591</v>
      </c>
      <c r="C2016" s="1">
        <v>0.42100694444444442</v>
      </c>
      <c r="D2016" s="1">
        <v>0.12071759259259258</v>
      </c>
      <c r="E2016" s="1">
        <v>4.8148148148148152E-3</v>
      </c>
      <c r="F2016">
        <v>53</v>
      </c>
      <c r="G2016">
        <v>1536</v>
      </c>
      <c r="H2016">
        <v>273</v>
      </c>
      <c r="I2016">
        <v>3</v>
      </c>
      <c r="J2016">
        <v>30.67</v>
      </c>
      <c r="K2016">
        <v>4.42</v>
      </c>
      <c r="L2016">
        <v>0.18</v>
      </c>
      <c r="M2016">
        <v>98.91</v>
      </c>
      <c r="N2016" s="35"/>
      <c r="O2016" s="35"/>
      <c r="P2016" s="34"/>
      <c r="Q2016" s="34"/>
      <c r="R2016" s="34"/>
      <c r="S2016" s="34"/>
      <c r="T2016" s="34"/>
      <c r="U2016" s="34"/>
    </row>
    <row r="2017" spans="1:21">
      <c r="A2017" t="s">
        <v>2027</v>
      </c>
      <c r="B2017" s="1">
        <v>0.31050925925925926</v>
      </c>
      <c r="C2017" s="1">
        <v>0.23947916666666669</v>
      </c>
      <c r="D2017" s="1">
        <v>1.8692129629629631E-2</v>
      </c>
      <c r="E2017" s="1">
        <v>5.2326388888888888E-2</v>
      </c>
      <c r="F2017">
        <v>27</v>
      </c>
      <c r="G2017">
        <v>603</v>
      </c>
      <c r="H2017">
        <v>80</v>
      </c>
      <c r="I2017">
        <v>8</v>
      </c>
      <c r="J2017">
        <v>0</v>
      </c>
      <c r="K2017">
        <v>0</v>
      </c>
      <c r="L2017">
        <v>0</v>
      </c>
      <c r="M2017">
        <v>90.91</v>
      </c>
      <c r="N2017" s="35"/>
      <c r="O2017" s="35"/>
      <c r="P2017" s="34"/>
      <c r="Q2017" s="34"/>
      <c r="R2017" s="34"/>
      <c r="S2017" s="34"/>
      <c r="T2017" s="34"/>
      <c r="U2017" s="34"/>
    </row>
    <row r="2018" spans="1:21">
      <c r="A2018" t="s">
        <v>2028</v>
      </c>
      <c r="B2018" s="1">
        <v>0.4680555555555555</v>
      </c>
      <c r="C2018" s="1">
        <v>0.21083333333333332</v>
      </c>
      <c r="D2018" s="1">
        <v>0.21559027777777776</v>
      </c>
      <c r="E2018" s="1">
        <v>4.162037037037037E-2</v>
      </c>
      <c r="F2018">
        <v>79</v>
      </c>
      <c r="G2018">
        <v>433</v>
      </c>
      <c r="H2018">
        <v>54</v>
      </c>
      <c r="I2018">
        <v>649</v>
      </c>
      <c r="J2018">
        <v>0</v>
      </c>
      <c r="K2018">
        <v>0</v>
      </c>
      <c r="L2018">
        <v>0</v>
      </c>
      <c r="M2018">
        <v>7.68</v>
      </c>
      <c r="N2018" s="35"/>
      <c r="O2018" s="35"/>
      <c r="P2018" s="34"/>
      <c r="Q2018" s="34"/>
      <c r="R2018" s="34"/>
      <c r="S2018" s="34"/>
      <c r="T2018" s="34"/>
      <c r="U2018" s="34"/>
    </row>
    <row r="2019" spans="1:21">
      <c r="A2019" t="s">
        <v>2029</v>
      </c>
      <c r="B2019" s="1">
        <v>0.25787037037037036</v>
      </c>
      <c r="C2019" s="1">
        <v>0.22697916666666665</v>
      </c>
      <c r="D2019" s="1">
        <v>7.0601851851851841E-3</v>
      </c>
      <c r="E2019" s="1">
        <v>2.3819444444444445E-2</v>
      </c>
      <c r="F2019">
        <v>9</v>
      </c>
      <c r="G2019">
        <v>948</v>
      </c>
      <c r="H2019">
        <v>367</v>
      </c>
      <c r="I2019">
        <v>0</v>
      </c>
      <c r="J2019">
        <v>7.62</v>
      </c>
      <c r="K2019">
        <v>3.26</v>
      </c>
      <c r="L2019">
        <v>0</v>
      </c>
      <c r="M2019">
        <v>100</v>
      </c>
      <c r="N2019" s="35"/>
      <c r="O2019" s="35"/>
      <c r="P2019" s="34"/>
      <c r="Q2019" s="34"/>
      <c r="R2019" s="34"/>
      <c r="S2019" s="34"/>
      <c r="T2019" s="34"/>
      <c r="U2019" s="34"/>
    </row>
    <row r="2020" spans="1:21">
      <c r="A2020" t="s">
        <v>2030</v>
      </c>
      <c r="B2020" s="1">
        <v>0.3744675925925926</v>
      </c>
      <c r="C2020" s="1">
        <v>0.29917824074074073</v>
      </c>
      <c r="D2020" s="1">
        <v>3.2847222222222222E-2</v>
      </c>
      <c r="E2020" s="1">
        <v>4.2442129629629628E-2</v>
      </c>
      <c r="F2020">
        <v>27</v>
      </c>
      <c r="G2020">
        <v>530</v>
      </c>
      <c r="H2020">
        <v>259</v>
      </c>
      <c r="I2020">
        <v>7</v>
      </c>
      <c r="J2020">
        <v>0</v>
      </c>
      <c r="K2020">
        <v>0</v>
      </c>
      <c r="L2020">
        <v>0</v>
      </c>
      <c r="M2020">
        <v>97.37</v>
      </c>
      <c r="N2020" s="35"/>
      <c r="O2020" s="35"/>
      <c r="P2020" s="34"/>
      <c r="Q2020" s="34"/>
      <c r="R2020" s="34"/>
      <c r="S2020" s="34"/>
      <c r="T2020" s="34"/>
      <c r="U2020" s="34"/>
    </row>
    <row r="2021" spans="1:21">
      <c r="A2021" t="s">
        <v>2031</v>
      </c>
      <c r="B2021" s="1">
        <v>0</v>
      </c>
      <c r="C2021" s="1">
        <v>0</v>
      </c>
      <c r="D2021" s="1">
        <v>0</v>
      </c>
      <c r="E2021" s="1">
        <v>0</v>
      </c>
      <c r="F2021">
        <v>0</v>
      </c>
      <c r="G2021">
        <v>0</v>
      </c>
      <c r="H2021">
        <v>662</v>
      </c>
      <c r="I2021">
        <v>60</v>
      </c>
      <c r="J2021">
        <v>0</v>
      </c>
      <c r="K2021">
        <v>0</v>
      </c>
      <c r="L2021">
        <v>0</v>
      </c>
      <c r="M2021">
        <v>91.69</v>
      </c>
      <c r="N2021" s="35"/>
      <c r="O2021" s="35"/>
      <c r="P2021" s="34"/>
      <c r="Q2021" s="34"/>
      <c r="R2021" s="34"/>
      <c r="S2021" s="34"/>
      <c r="T2021" s="34"/>
      <c r="U2021" s="34"/>
    </row>
    <row r="2022" spans="1:21">
      <c r="A2022" t="s">
        <v>2032</v>
      </c>
      <c r="B2022" s="1">
        <v>0.19013888888888889</v>
      </c>
      <c r="C2022" s="1">
        <v>0.15958333333333333</v>
      </c>
      <c r="D2022" s="1">
        <v>2.9560185185185189E-2</v>
      </c>
      <c r="E2022" s="1">
        <v>9.7222222222222209E-4</v>
      </c>
      <c r="F2022">
        <v>17</v>
      </c>
      <c r="G2022">
        <v>419</v>
      </c>
      <c r="H2022">
        <v>446</v>
      </c>
      <c r="I2022">
        <v>0</v>
      </c>
      <c r="J2022">
        <v>12.67</v>
      </c>
      <c r="K2022">
        <v>6.22</v>
      </c>
      <c r="L2022">
        <v>0</v>
      </c>
      <c r="M2022">
        <v>100</v>
      </c>
      <c r="N2022" s="35"/>
      <c r="O2022" s="35"/>
      <c r="P2022" s="34"/>
      <c r="Q2022" s="34"/>
      <c r="R2022" s="34"/>
      <c r="S2022" s="34"/>
      <c r="T2022" s="34"/>
      <c r="U2022" s="34"/>
    </row>
    <row r="2023" spans="1:21">
      <c r="A2023" t="s">
        <v>2033</v>
      </c>
      <c r="B2023" s="1">
        <v>0.27953703703703703</v>
      </c>
      <c r="C2023" s="1">
        <v>0.19877314814814814</v>
      </c>
      <c r="D2023" s="1">
        <v>6.5462962962962959E-2</v>
      </c>
      <c r="E2023" s="1">
        <v>1.5277777777777777E-2</v>
      </c>
      <c r="F2023">
        <v>57</v>
      </c>
      <c r="G2023">
        <v>486</v>
      </c>
      <c r="H2023">
        <v>0</v>
      </c>
      <c r="I2023">
        <v>0</v>
      </c>
      <c r="J2023">
        <v>0</v>
      </c>
      <c r="K2023">
        <v>0</v>
      </c>
      <c r="L2023">
        <v>0</v>
      </c>
      <c r="N2023" s="35"/>
      <c r="O2023" s="35"/>
      <c r="P2023" s="34"/>
      <c r="Q2023" s="34"/>
      <c r="R2023" s="34"/>
      <c r="S2023" s="34"/>
      <c r="T2023" s="34"/>
      <c r="U2023" s="34"/>
    </row>
    <row r="2024" spans="1:21">
      <c r="A2024" t="s">
        <v>2034</v>
      </c>
      <c r="B2024" s="10">
        <v>1.2109375</v>
      </c>
      <c r="C2024" s="1">
        <v>0.65201388888888889</v>
      </c>
      <c r="D2024" s="1">
        <v>4.155092592592593E-3</v>
      </c>
      <c r="E2024" s="1">
        <v>0.55476851851851849</v>
      </c>
      <c r="F2024">
        <v>25</v>
      </c>
      <c r="G2024">
        <v>1308</v>
      </c>
      <c r="H2024">
        <v>0</v>
      </c>
      <c r="I2024">
        <v>0</v>
      </c>
      <c r="J2024">
        <v>0</v>
      </c>
      <c r="K2024">
        <v>0</v>
      </c>
      <c r="L2024">
        <v>0</v>
      </c>
      <c r="N2024" s="35"/>
      <c r="O2024" s="35"/>
      <c r="P2024" s="34"/>
      <c r="Q2024" s="34"/>
      <c r="R2024" s="34"/>
      <c r="S2024" s="34"/>
      <c r="T2024" s="34"/>
      <c r="U2024" s="34"/>
    </row>
    <row r="2025" spans="1:21">
      <c r="A2025" t="s">
        <v>2035</v>
      </c>
      <c r="B2025" s="1">
        <v>0.48910879629629633</v>
      </c>
      <c r="C2025" s="1">
        <v>0.32265046296296296</v>
      </c>
      <c r="D2025" s="1">
        <v>0.15179398148148149</v>
      </c>
      <c r="E2025" s="1">
        <v>1.4652777777777778E-2</v>
      </c>
      <c r="F2025">
        <v>28</v>
      </c>
      <c r="G2025">
        <v>459</v>
      </c>
      <c r="H2025">
        <v>234</v>
      </c>
      <c r="I2025">
        <v>20</v>
      </c>
      <c r="J2025">
        <v>0</v>
      </c>
      <c r="K2025">
        <v>0</v>
      </c>
      <c r="L2025">
        <v>0</v>
      </c>
      <c r="M2025">
        <v>92.13</v>
      </c>
      <c r="N2025" s="35"/>
      <c r="O2025" s="35"/>
      <c r="P2025" s="34"/>
      <c r="Q2025" s="34"/>
      <c r="R2025" s="34"/>
      <c r="S2025" s="34"/>
      <c r="T2025" s="34"/>
      <c r="U2025" s="34"/>
    </row>
    <row r="2026" spans="1:21">
      <c r="A2026" t="s">
        <v>2036</v>
      </c>
      <c r="B2026" s="1">
        <v>3.0914351851851849E-2</v>
      </c>
      <c r="C2026" s="1">
        <v>1.9699074074074074E-2</v>
      </c>
      <c r="D2026" s="1">
        <v>6.2037037037037043E-3</v>
      </c>
      <c r="E2026" s="1">
        <v>4.9884259259259265E-3</v>
      </c>
      <c r="F2026">
        <v>43</v>
      </c>
      <c r="G2026">
        <v>82</v>
      </c>
      <c r="H2026">
        <v>1062</v>
      </c>
      <c r="I2026">
        <v>80</v>
      </c>
      <c r="J2026">
        <v>0</v>
      </c>
      <c r="K2026">
        <v>0</v>
      </c>
      <c r="L2026">
        <v>0</v>
      </c>
      <c r="M2026">
        <v>92.99</v>
      </c>
      <c r="N2026" s="35"/>
      <c r="O2026" s="35"/>
      <c r="P2026" s="34"/>
      <c r="Q2026" s="34"/>
      <c r="R2026" s="34"/>
      <c r="S2026" s="34"/>
      <c r="T2026" s="34"/>
      <c r="U2026" s="34"/>
    </row>
    <row r="2027" spans="1:21">
      <c r="A2027" t="s">
        <v>2037</v>
      </c>
      <c r="B2027" s="1">
        <v>0.3424537037037037</v>
      </c>
      <c r="C2027" s="1">
        <v>0.19630787037037037</v>
      </c>
      <c r="D2027" s="1">
        <v>0.1198263888888889</v>
      </c>
      <c r="E2027" s="1">
        <v>2.631944444444444E-2</v>
      </c>
      <c r="F2027">
        <v>39</v>
      </c>
      <c r="G2027">
        <v>163</v>
      </c>
      <c r="H2027">
        <v>0</v>
      </c>
      <c r="I2027">
        <v>0</v>
      </c>
      <c r="J2027">
        <v>0</v>
      </c>
      <c r="K2027">
        <v>0</v>
      </c>
      <c r="L2027">
        <v>0</v>
      </c>
      <c r="N2027" s="35"/>
      <c r="O2027" s="35"/>
      <c r="P2027" s="34"/>
      <c r="Q2027" s="34"/>
      <c r="R2027" s="34"/>
      <c r="S2027" s="34"/>
      <c r="T2027" s="34"/>
      <c r="U2027" s="34"/>
    </row>
    <row r="2028" spans="1:21">
      <c r="A2028" t="s">
        <v>2038</v>
      </c>
      <c r="B2028" s="1">
        <v>0.39486111111111111</v>
      </c>
      <c r="C2028" s="1">
        <v>0.29021990740740738</v>
      </c>
      <c r="D2028" s="1">
        <v>0.10320601851851852</v>
      </c>
      <c r="E2028" s="1">
        <v>1.423611111111111E-3</v>
      </c>
      <c r="F2028">
        <v>32</v>
      </c>
      <c r="G2028">
        <v>453</v>
      </c>
      <c r="H2028">
        <v>576</v>
      </c>
      <c r="I2028">
        <v>23</v>
      </c>
      <c r="J2028">
        <v>15.35</v>
      </c>
      <c r="K2028">
        <v>24.37</v>
      </c>
      <c r="L2028">
        <v>7.0000000000000007E-2</v>
      </c>
      <c r="M2028">
        <v>96.16</v>
      </c>
      <c r="N2028" s="35"/>
      <c r="O2028" s="35"/>
      <c r="P2028" s="34"/>
      <c r="Q2028" s="34"/>
      <c r="R2028" s="34"/>
      <c r="S2028" s="34"/>
      <c r="T2028" s="34"/>
      <c r="U2028" s="34"/>
    </row>
    <row r="2029" spans="1:21">
      <c r="A2029" t="s">
        <v>2039</v>
      </c>
      <c r="B2029" s="1">
        <v>0.35100694444444441</v>
      </c>
      <c r="C2029" s="1">
        <v>0.20412037037037037</v>
      </c>
      <c r="D2029" s="1">
        <v>5.0856481481481482E-2</v>
      </c>
      <c r="E2029" s="1">
        <v>9.6018518518518517E-2</v>
      </c>
      <c r="F2029">
        <v>14</v>
      </c>
      <c r="G2029">
        <v>275</v>
      </c>
      <c r="H2029">
        <v>206</v>
      </c>
      <c r="I2029">
        <v>13</v>
      </c>
      <c r="J2029">
        <v>0</v>
      </c>
      <c r="K2029">
        <v>0</v>
      </c>
      <c r="L2029">
        <v>0</v>
      </c>
      <c r="M2029">
        <v>94.06</v>
      </c>
      <c r="N2029" s="35"/>
      <c r="O2029" s="35"/>
      <c r="P2029" s="34"/>
      <c r="Q2029" s="34"/>
      <c r="R2029" s="34"/>
      <c r="S2029" s="34"/>
      <c r="T2029" s="34"/>
      <c r="U2029" s="34"/>
    </row>
    <row r="2030" spans="1:21">
      <c r="A2030" t="s">
        <v>2040</v>
      </c>
      <c r="B2030" s="1">
        <v>0.4861226851851852</v>
      </c>
      <c r="C2030" s="1">
        <v>0.36685185185185182</v>
      </c>
      <c r="D2030" s="1">
        <v>3.5462962962962967E-2</v>
      </c>
      <c r="E2030" s="1">
        <v>8.3784722222222219E-2</v>
      </c>
      <c r="F2030">
        <v>38</v>
      </c>
      <c r="G2030">
        <v>624</v>
      </c>
      <c r="H2030">
        <v>322</v>
      </c>
      <c r="I2030">
        <v>13</v>
      </c>
      <c r="J2030">
        <v>0</v>
      </c>
      <c r="K2030">
        <v>0</v>
      </c>
      <c r="L2030">
        <v>0</v>
      </c>
      <c r="M2030">
        <v>96.12</v>
      </c>
      <c r="N2030" s="35"/>
      <c r="O2030" s="35"/>
      <c r="P2030" s="34"/>
      <c r="Q2030" s="34"/>
      <c r="R2030" s="34"/>
      <c r="S2030" s="34"/>
      <c r="T2030" s="34"/>
      <c r="U2030" s="34"/>
    </row>
    <row r="2031" spans="1:21">
      <c r="A2031" t="s">
        <v>2041</v>
      </c>
      <c r="B2031" s="1">
        <v>0.27744212962962961</v>
      </c>
      <c r="C2031" s="1">
        <v>0.20731481481481481</v>
      </c>
      <c r="D2031" s="1">
        <v>7.0127314814814809E-2</v>
      </c>
      <c r="E2031" s="1">
        <v>0</v>
      </c>
      <c r="F2031">
        <v>9</v>
      </c>
      <c r="G2031">
        <v>623</v>
      </c>
      <c r="H2031">
        <v>623</v>
      </c>
      <c r="I2031">
        <v>0</v>
      </c>
      <c r="J2031">
        <v>5.87</v>
      </c>
      <c r="K2031">
        <v>5.9</v>
      </c>
      <c r="L2031">
        <v>0</v>
      </c>
      <c r="M2031">
        <v>100</v>
      </c>
      <c r="N2031" s="35"/>
      <c r="O2031" s="35"/>
      <c r="P2031" s="34"/>
      <c r="Q2031" s="34"/>
      <c r="R2031" s="34"/>
      <c r="S2031" s="34"/>
      <c r="T2031" s="34"/>
      <c r="U2031" s="34"/>
    </row>
    <row r="2032" spans="1:21">
      <c r="A2032" t="s">
        <v>2042</v>
      </c>
      <c r="B2032" s="1">
        <v>0.41424768518518523</v>
      </c>
      <c r="C2032" s="1">
        <v>0.25871527777777775</v>
      </c>
      <c r="D2032" s="1">
        <v>0.10115740740740742</v>
      </c>
      <c r="E2032" s="1">
        <v>5.4375E-2</v>
      </c>
      <c r="F2032">
        <v>51</v>
      </c>
      <c r="G2032">
        <v>575</v>
      </c>
      <c r="H2032">
        <v>449</v>
      </c>
      <c r="I2032">
        <v>50</v>
      </c>
      <c r="J2032">
        <v>0</v>
      </c>
      <c r="K2032">
        <v>0</v>
      </c>
      <c r="L2032">
        <v>0</v>
      </c>
      <c r="M2032">
        <v>89.98</v>
      </c>
      <c r="N2032" s="35"/>
      <c r="O2032" s="35"/>
      <c r="P2032" s="34"/>
      <c r="Q2032" s="34"/>
      <c r="R2032" s="34"/>
      <c r="S2032" s="34"/>
      <c r="T2032" s="34"/>
      <c r="U2032" s="34"/>
    </row>
    <row r="2033" spans="1:21">
      <c r="A2033" t="s">
        <v>2043</v>
      </c>
      <c r="B2033" s="1">
        <v>0.40148148148148149</v>
      </c>
      <c r="C2033" s="1">
        <v>0.19238425925925925</v>
      </c>
      <c r="D2033" s="1">
        <v>0.11457175925925926</v>
      </c>
      <c r="E2033" s="1">
        <v>9.4502314814814817E-2</v>
      </c>
      <c r="F2033">
        <v>45</v>
      </c>
      <c r="G2033">
        <v>702</v>
      </c>
      <c r="H2033">
        <v>0</v>
      </c>
      <c r="I2033">
        <v>0</v>
      </c>
      <c r="J2033">
        <v>0</v>
      </c>
      <c r="K2033">
        <v>0</v>
      </c>
      <c r="L2033">
        <v>0</v>
      </c>
      <c r="N2033" s="35"/>
      <c r="O2033" s="35"/>
      <c r="P2033" s="34"/>
      <c r="Q2033" s="34"/>
      <c r="R2033" s="34"/>
      <c r="S2033" s="34"/>
      <c r="T2033" s="34"/>
      <c r="U2033" s="34"/>
    </row>
    <row r="2034" spans="1:21">
      <c r="A2034" t="s">
        <v>2044</v>
      </c>
      <c r="B2034" s="1">
        <v>0.21251157407407406</v>
      </c>
      <c r="C2034" s="1">
        <v>0.15087962962962961</v>
      </c>
      <c r="D2034" s="1">
        <v>1.7777777777777778E-2</v>
      </c>
      <c r="E2034" s="1">
        <v>4.3831018518518512E-2</v>
      </c>
      <c r="F2034">
        <v>14</v>
      </c>
      <c r="G2034">
        <v>270</v>
      </c>
      <c r="H2034">
        <v>0</v>
      </c>
      <c r="I2034">
        <v>0</v>
      </c>
      <c r="J2034">
        <v>0</v>
      </c>
      <c r="K2034">
        <v>0</v>
      </c>
      <c r="L2034">
        <v>0</v>
      </c>
      <c r="N2034" s="35"/>
      <c r="O2034" s="35"/>
      <c r="P2034" s="34"/>
      <c r="Q2034" s="34"/>
      <c r="R2034" s="34"/>
      <c r="S2034" s="34"/>
      <c r="T2034" s="34"/>
      <c r="U2034" s="34"/>
    </row>
    <row r="2035" spans="1:21">
      <c r="A2035" t="s">
        <v>2045</v>
      </c>
      <c r="B2035" s="1">
        <v>0.79578703703703713</v>
      </c>
      <c r="C2035" s="1">
        <v>0.56033564814814818</v>
      </c>
      <c r="D2035" s="1">
        <v>0.16398148148148148</v>
      </c>
      <c r="E2035" s="1">
        <v>7.1446759259259265E-2</v>
      </c>
      <c r="F2035">
        <v>137</v>
      </c>
      <c r="G2035">
        <v>886</v>
      </c>
      <c r="H2035">
        <v>776</v>
      </c>
      <c r="I2035">
        <v>169</v>
      </c>
      <c r="J2035">
        <v>0</v>
      </c>
      <c r="K2035">
        <v>0</v>
      </c>
      <c r="L2035">
        <v>0</v>
      </c>
      <c r="M2035">
        <v>82.12</v>
      </c>
      <c r="N2035" s="35"/>
      <c r="O2035" s="35"/>
      <c r="P2035" s="34"/>
      <c r="Q2035" s="34"/>
      <c r="R2035" s="34"/>
      <c r="S2035" s="34"/>
      <c r="T2035" s="34"/>
      <c r="U2035" s="34"/>
    </row>
    <row r="2036" spans="1:21">
      <c r="A2036" t="s">
        <v>2046</v>
      </c>
      <c r="B2036" s="1">
        <v>0.39655092592592595</v>
      </c>
      <c r="C2036" s="1">
        <v>0.30310185185185184</v>
      </c>
      <c r="D2036" s="1">
        <v>8.2662037037037034E-2</v>
      </c>
      <c r="E2036" s="1">
        <v>1.0775462962962964E-2</v>
      </c>
      <c r="F2036">
        <v>34</v>
      </c>
      <c r="G2036">
        <v>663</v>
      </c>
      <c r="H2036">
        <v>19</v>
      </c>
      <c r="I2036">
        <v>4</v>
      </c>
      <c r="J2036">
        <v>0</v>
      </c>
      <c r="K2036">
        <v>0</v>
      </c>
      <c r="L2036">
        <v>0</v>
      </c>
      <c r="M2036">
        <v>82.61</v>
      </c>
      <c r="N2036" s="35"/>
      <c r="O2036" s="35"/>
      <c r="P2036" s="34"/>
      <c r="Q2036" s="34"/>
      <c r="R2036" s="34"/>
      <c r="S2036" s="34"/>
      <c r="T2036" s="34"/>
      <c r="U2036" s="34"/>
    </row>
    <row r="2037" spans="1:21">
      <c r="A2037" t="s">
        <v>2047</v>
      </c>
      <c r="B2037" s="1">
        <v>0.38751157407407405</v>
      </c>
      <c r="C2037" s="1">
        <v>0.2509953703703704</v>
      </c>
      <c r="D2037" s="1">
        <v>9.297453703703705E-2</v>
      </c>
      <c r="E2037" s="1">
        <v>4.3530092592592599E-2</v>
      </c>
      <c r="F2037">
        <v>18</v>
      </c>
      <c r="G2037">
        <v>462</v>
      </c>
      <c r="H2037">
        <v>0</v>
      </c>
      <c r="I2037">
        <v>0</v>
      </c>
      <c r="J2037">
        <v>0</v>
      </c>
      <c r="K2037">
        <v>0</v>
      </c>
      <c r="L2037">
        <v>0</v>
      </c>
      <c r="N2037" s="35"/>
      <c r="O2037" s="35"/>
      <c r="P2037" s="34"/>
      <c r="Q2037" s="34"/>
      <c r="R2037" s="34"/>
      <c r="S2037" s="34"/>
      <c r="T2037" s="34"/>
      <c r="U2037" s="34"/>
    </row>
    <row r="2038" spans="1:21">
      <c r="A2038" t="s">
        <v>2048</v>
      </c>
      <c r="B2038" s="1">
        <v>0.39091435185185186</v>
      </c>
      <c r="C2038" s="1">
        <v>0.28608796296296296</v>
      </c>
      <c r="D2038" s="1">
        <v>6.3923611111111112E-2</v>
      </c>
      <c r="E2038" s="1">
        <v>4.08912037037037E-2</v>
      </c>
      <c r="F2038">
        <v>72</v>
      </c>
      <c r="G2038">
        <v>679</v>
      </c>
      <c r="H2038">
        <v>651</v>
      </c>
      <c r="I2038">
        <v>13</v>
      </c>
      <c r="J2038">
        <v>0</v>
      </c>
      <c r="K2038">
        <v>0</v>
      </c>
      <c r="L2038">
        <v>0</v>
      </c>
      <c r="M2038">
        <v>98.04</v>
      </c>
      <c r="N2038" s="35"/>
      <c r="O2038" s="35"/>
      <c r="P2038" s="34"/>
      <c r="Q2038" s="34"/>
      <c r="R2038" s="34"/>
      <c r="S2038" s="34"/>
      <c r="T2038" s="34"/>
      <c r="U2038" s="34"/>
    </row>
    <row r="2039" spans="1:21">
      <c r="A2039" t="s">
        <v>2049</v>
      </c>
      <c r="B2039" s="1">
        <v>0.34054398148148146</v>
      </c>
      <c r="C2039" s="1">
        <v>0.14549768518518519</v>
      </c>
      <c r="D2039" s="1">
        <v>0.18089120370370371</v>
      </c>
      <c r="E2039" s="1">
        <v>1.4143518518518519E-2</v>
      </c>
      <c r="F2039">
        <v>62</v>
      </c>
      <c r="G2039">
        <v>323</v>
      </c>
      <c r="H2039">
        <v>0</v>
      </c>
      <c r="I2039">
        <v>0</v>
      </c>
      <c r="J2039">
        <v>0</v>
      </c>
      <c r="K2039">
        <v>0</v>
      </c>
      <c r="L2039">
        <v>0</v>
      </c>
      <c r="N2039" s="35"/>
      <c r="O2039" s="35"/>
      <c r="P2039" s="34"/>
      <c r="Q2039" s="34"/>
      <c r="R2039" s="34"/>
      <c r="S2039" s="34"/>
      <c r="T2039" s="34"/>
      <c r="U2039" s="34"/>
    </row>
    <row r="2040" spans="1:21">
      <c r="A2040" t="s">
        <v>2050</v>
      </c>
      <c r="B2040" s="1">
        <v>0.86062500000000008</v>
      </c>
      <c r="C2040" s="1">
        <v>0.46513888888888894</v>
      </c>
      <c r="D2040" s="1">
        <v>0.26190972222222225</v>
      </c>
      <c r="E2040" s="1">
        <v>0.13355324074074074</v>
      </c>
      <c r="F2040">
        <v>197</v>
      </c>
      <c r="G2040">
        <v>1903</v>
      </c>
      <c r="H2040">
        <v>1282</v>
      </c>
      <c r="I2040">
        <v>231</v>
      </c>
      <c r="J2040">
        <v>0</v>
      </c>
      <c r="K2040">
        <v>0</v>
      </c>
      <c r="L2040">
        <v>0</v>
      </c>
      <c r="M2040">
        <v>84.73</v>
      </c>
      <c r="N2040" s="35"/>
      <c r="O2040" s="35"/>
      <c r="P2040" s="34"/>
      <c r="Q2040" s="34"/>
      <c r="R2040" s="34"/>
      <c r="S2040" s="34"/>
      <c r="T2040" s="34"/>
      <c r="U2040" s="34"/>
    </row>
    <row r="2041" spans="1:21">
      <c r="A2041" t="s">
        <v>2051</v>
      </c>
      <c r="B2041" s="1">
        <v>0.51096064814814812</v>
      </c>
      <c r="C2041" s="1">
        <v>0.31168981481481478</v>
      </c>
      <c r="D2041" s="1">
        <v>3.7766203703703705E-2</v>
      </c>
      <c r="E2041" s="1">
        <v>0.16149305555555557</v>
      </c>
      <c r="F2041">
        <v>43</v>
      </c>
      <c r="G2041">
        <v>577</v>
      </c>
      <c r="H2041">
        <v>254</v>
      </c>
      <c r="I2041">
        <v>18</v>
      </c>
      <c r="J2041">
        <v>0</v>
      </c>
      <c r="K2041">
        <v>0</v>
      </c>
      <c r="L2041">
        <v>0</v>
      </c>
      <c r="M2041">
        <v>93.38</v>
      </c>
      <c r="N2041" s="35"/>
      <c r="O2041" s="35"/>
      <c r="P2041" s="34"/>
      <c r="Q2041" s="34"/>
      <c r="R2041" s="34"/>
      <c r="S2041" s="34"/>
      <c r="T2041" s="34"/>
      <c r="U2041" s="34"/>
    </row>
    <row r="2042" spans="1:21">
      <c r="A2042" t="s">
        <v>2052</v>
      </c>
      <c r="B2042" s="1">
        <v>0.3602893518518519</v>
      </c>
      <c r="C2042" s="1">
        <v>0.28597222222222224</v>
      </c>
      <c r="D2042" s="1">
        <v>2.5312500000000002E-2</v>
      </c>
      <c r="E2042" s="1">
        <v>4.8993055555555554E-2</v>
      </c>
      <c r="F2042">
        <v>23</v>
      </c>
      <c r="G2042">
        <v>537</v>
      </c>
      <c r="H2042">
        <v>62</v>
      </c>
      <c r="I2042">
        <v>3</v>
      </c>
      <c r="J2042">
        <v>0</v>
      </c>
      <c r="K2042">
        <v>0</v>
      </c>
      <c r="L2042">
        <v>0</v>
      </c>
      <c r="M2042">
        <v>95.38</v>
      </c>
      <c r="N2042" s="35"/>
      <c r="O2042" s="35"/>
      <c r="P2042" s="34"/>
      <c r="Q2042" s="34"/>
      <c r="R2042" s="34"/>
      <c r="S2042" s="34"/>
      <c r="T2042" s="34"/>
      <c r="U2042" s="34"/>
    </row>
    <row r="2043" spans="1:21">
      <c r="A2043" t="s">
        <v>2053</v>
      </c>
      <c r="B2043" s="1">
        <v>0.26633101851851854</v>
      </c>
      <c r="C2043" s="1">
        <v>0.23319444444444445</v>
      </c>
      <c r="D2043" s="1">
        <v>1.6238425925925924E-2</v>
      </c>
      <c r="E2043" s="1">
        <v>1.6875000000000001E-2</v>
      </c>
      <c r="F2043">
        <v>20</v>
      </c>
      <c r="G2043">
        <v>1369</v>
      </c>
      <c r="H2043">
        <v>0</v>
      </c>
      <c r="I2043">
        <v>0</v>
      </c>
      <c r="J2043">
        <v>0</v>
      </c>
      <c r="K2043">
        <v>0</v>
      </c>
      <c r="L2043">
        <v>0</v>
      </c>
      <c r="N2043" s="35"/>
      <c r="O2043" s="35"/>
      <c r="P2043" s="34"/>
      <c r="Q2043" s="34"/>
      <c r="R2043" s="34"/>
      <c r="S2043" s="34"/>
      <c r="T2043" s="34"/>
      <c r="U2043" s="34"/>
    </row>
    <row r="2044" spans="1:21">
      <c r="A2044" t="s">
        <v>2054</v>
      </c>
      <c r="B2044" s="1">
        <v>0.69057870370370367</v>
      </c>
      <c r="C2044" s="1">
        <v>0.57171296296296303</v>
      </c>
      <c r="D2044" s="1">
        <v>3.3113425925925928E-2</v>
      </c>
      <c r="E2044" s="1">
        <v>8.5740740740740742E-2</v>
      </c>
      <c r="F2044">
        <v>102</v>
      </c>
      <c r="G2044">
        <v>1185</v>
      </c>
      <c r="H2044">
        <v>351</v>
      </c>
      <c r="I2044">
        <v>132</v>
      </c>
      <c r="J2044">
        <v>0</v>
      </c>
      <c r="K2044">
        <v>0</v>
      </c>
      <c r="L2044">
        <v>0</v>
      </c>
      <c r="M2044">
        <v>72.67</v>
      </c>
      <c r="N2044" s="35"/>
      <c r="O2044" s="35"/>
      <c r="P2044" s="34"/>
      <c r="Q2044" s="34"/>
      <c r="R2044" s="34"/>
      <c r="S2044" s="34"/>
      <c r="T2044" s="34"/>
      <c r="U2044" s="34"/>
    </row>
    <row r="2045" spans="1:21">
      <c r="A2045" t="s">
        <v>2055</v>
      </c>
      <c r="B2045" s="1">
        <v>0.7674305555555555</v>
      </c>
      <c r="C2045" s="1">
        <v>0.35216435185185185</v>
      </c>
      <c r="D2045" s="1">
        <v>0.38004629629629627</v>
      </c>
      <c r="E2045" s="1">
        <v>3.5208333333333335E-2</v>
      </c>
      <c r="F2045">
        <v>46</v>
      </c>
      <c r="G2045">
        <v>1047</v>
      </c>
      <c r="H2045">
        <v>711</v>
      </c>
      <c r="I2045">
        <v>46</v>
      </c>
      <c r="J2045">
        <v>0</v>
      </c>
      <c r="K2045">
        <v>0</v>
      </c>
      <c r="L2045">
        <v>0</v>
      </c>
      <c r="M2045">
        <v>93.92</v>
      </c>
      <c r="N2045" s="35"/>
      <c r="O2045" s="35"/>
      <c r="P2045" s="34"/>
      <c r="Q2045" s="34"/>
      <c r="R2045" s="34"/>
      <c r="S2045" s="34"/>
      <c r="T2045" s="34"/>
      <c r="U2045" s="34"/>
    </row>
    <row r="2046" spans="1:21">
      <c r="A2046" t="s">
        <v>2056</v>
      </c>
      <c r="B2046" s="1">
        <v>0.68616898148148142</v>
      </c>
      <c r="C2046" s="1">
        <v>0.49126157407407406</v>
      </c>
      <c r="D2046" s="1">
        <v>0.1028587962962963</v>
      </c>
      <c r="E2046" s="1">
        <v>9.2037037037037028E-2</v>
      </c>
      <c r="F2046">
        <v>37</v>
      </c>
      <c r="G2046">
        <v>882</v>
      </c>
      <c r="H2046">
        <v>96</v>
      </c>
      <c r="I2046">
        <v>31</v>
      </c>
      <c r="J2046">
        <v>0</v>
      </c>
      <c r="K2046">
        <v>0</v>
      </c>
      <c r="L2046">
        <v>0</v>
      </c>
      <c r="M2046">
        <v>75.59</v>
      </c>
      <c r="N2046" s="35"/>
      <c r="O2046" s="35"/>
      <c r="P2046" s="34"/>
      <c r="Q2046" s="34"/>
      <c r="R2046" s="34"/>
      <c r="S2046" s="34"/>
      <c r="T2046" s="34"/>
      <c r="U2046" s="34"/>
    </row>
    <row r="2047" spans="1:21">
      <c r="A2047" t="s">
        <v>2057</v>
      </c>
      <c r="B2047" s="1">
        <v>0</v>
      </c>
      <c r="C2047" s="1">
        <v>0</v>
      </c>
      <c r="D2047" s="1">
        <v>0</v>
      </c>
      <c r="E2047" s="1">
        <v>0</v>
      </c>
      <c r="F2047">
        <v>0</v>
      </c>
      <c r="G2047">
        <v>0</v>
      </c>
      <c r="H2047">
        <v>24</v>
      </c>
      <c r="I2047">
        <v>0</v>
      </c>
      <c r="J2047">
        <v>0</v>
      </c>
      <c r="K2047">
        <v>0</v>
      </c>
      <c r="L2047">
        <v>0</v>
      </c>
      <c r="M2047">
        <v>100</v>
      </c>
      <c r="N2047" s="35"/>
      <c r="O2047" s="35"/>
      <c r="P2047" s="34"/>
      <c r="Q2047" s="34"/>
      <c r="R2047" s="34"/>
      <c r="S2047" s="34"/>
      <c r="T2047" s="34"/>
      <c r="U2047" s="34"/>
    </row>
    <row r="2048" spans="1:21">
      <c r="A2048" t="s">
        <v>2058</v>
      </c>
      <c r="B2048" s="1">
        <v>0.14839120370370371</v>
      </c>
      <c r="C2048" s="1">
        <v>6.3657407407407399E-2</v>
      </c>
      <c r="D2048" s="1">
        <v>2.6249999999999999E-2</v>
      </c>
      <c r="E2048" s="1">
        <v>5.8472222222222224E-2</v>
      </c>
      <c r="F2048">
        <v>17</v>
      </c>
      <c r="G2048">
        <v>156</v>
      </c>
      <c r="H2048">
        <v>384</v>
      </c>
      <c r="I2048">
        <v>11</v>
      </c>
      <c r="J2048">
        <v>0</v>
      </c>
      <c r="K2048">
        <v>0</v>
      </c>
      <c r="L2048">
        <v>0</v>
      </c>
      <c r="M2048">
        <v>97.22</v>
      </c>
      <c r="N2048" s="35"/>
      <c r="O2048" s="35"/>
      <c r="P2048" s="34"/>
      <c r="Q2048" s="34"/>
      <c r="R2048" s="34"/>
      <c r="S2048" s="34"/>
      <c r="T2048" s="34"/>
      <c r="U2048" s="34"/>
    </row>
    <row r="2049" spans="1:21">
      <c r="A2049" t="s">
        <v>2059</v>
      </c>
      <c r="B2049" s="1">
        <v>0.59145833333333331</v>
      </c>
      <c r="C2049" s="1">
        <v>0.33568287037037042</v>
      </c>
      <c r="D2049" s="1">
        <v>0.13422453703703704</v>
      </c>
      <c r="E2049" s="1">
        <v>0.12153935185185184</v>
      </c>
      <c r="F2049">
        <v>115</v>
      </c>
      <c r="G2049">
        <v>840</v>
      </c>
      <c r="H2049">
        <v>152</v>
      </c>
      <c r="I2049">
        <v>267</v>
      </c>
      <c r="J2049">
        <v>0</v>
      </c>
      <c r="K2049">
        <v>0</v>
      </c>
      <c r="L2049">
        <v>0</v>
      </c>
      <c r="M2049">
        <v>36.28</v>
      </c>
      <c r="N2049" s="35"/>
      <c r="O2049" s="35"/>
      <c r="P2049" s="34"/>
      <c r="Q2049" s="34"/>
      <c r="R2049" s="34"/>
      <c r="S2049" s="34"/>
      <c r="T2049" s="34"/>
      <c r="U2049" s="34"/>
    </row>
    <row r="2050" spans="1:21">
      <c r="A2050" t="s">
        <v>2060</v>
      </c>
      <c r="B2050" s="1">
        <v>0.27424768518518516</v>
      </c>
      <c r="C2050" s="1">
        <v>0.21230324074074072</v>
      </c>
      <c r="D2050" s="1">
        <v>5.4560185185185184E-2</v>
      </c>
      <c r="E2050" s="1">
        <v>7.3726851851851861E-3</v>
      </c>
      <c r="F2050">
        <v>20</v>
      </c>
      <c r="G2050">
        <v>497</v>
      </c>
      <c r="H2050">
        <v>0</v>
      </c>
      <c r="I2050">
        <v>0</v>
      </c>
      <c r="J2050">
        <v>0</v>
      </c>
      <c r="K2050">
        <v>0</v>
      </c>
      <c r="L2050">
        <v>0</v>
      </c>
      <c r="N2050" s="35"/>
      <c r="O2050" s="35"/>
      <c r="P2050" s="34"/>
      <c r="Q2050" s="34"/>
      <c r="R2050" s="34"/>
      <c r="S2050" s="34"/>
      <c r="T2050" s="34"/>
      <c r="U2050" s="34"/>
    </row>
    <row r="2051" spans="1:21">
      <c r="A2051" t="s">
        <v>2061</v>
      </c>
      <c r="B2051" s="1">
        <v>0.87127314814814805</v>
      </c>
      <c r="C2051" s="1">
        <v>0.57467592592592587</v>
      </c>
      <c r="D2051" s="1">
        <v>0.22924768518518521</v>
      </c>
      <c r="E2051" s="1">
        <v>6.7349537037037041E-2</v>
      </c>
      <c r="F2051">
        <v>97</v>
      </c>
      <c r="G2051">
        <v>997</v>
      </c>
      <c r="H2051">
        <v>535</v>
      </c>
      <c r="I2051">
        <v>23</v>
      </c>
      <c r="J2051">
        <v>0</v>
      </c>
      <c r="K2051">
        <v>0</v>
      </c>
      <c r="L2051">
        <v>0</v>
      </c>
      <c r="M2051">
        <v>95.88</v>
      </c>
      <c r="N2051" s="35"/>
      <c r="O2051" s="35"/>
      <c r="P2051" s="34"/>
      <c r="Q2051" s="34"/>
      <c r="R2051" s="34"/>
      <c r="S2051" s="34"/>
      <c r="T2051" s="34"/>
      <c r="U2051" s="34"/>
    </row>
    <row r="2052" spans="1:21">
      <c r="A2052" t="s">
        <v>2062</v>
      </c>
      <c r="B2052" s="1">
        <v>0.88452546296296297</v>
      </c>
      <c r="C2052" s="1">
        <v>0.4304398148148148</v>
      </c>
      <c r="D2052" s="1">
        <v>0.29297453703703702</v>
      </c>
      <c r="E2052" s="1">
        <v>0.16109953703703703</v>
      </c>
      <c r="F2052">
        <v>34</v>
      </c>
      <c r="G2052">
        <v>700</v>
      </c>
      <c r="H2052">
        <v>243</v>
      </c>
      <c r="I2052">
        <v>19</v>
      </c>
      <c r="J2052">
        <v>0</v>
      </c>
      <c r="K2052">
        <v>0</v>
      </c>
      <c r="L2052">
        <v>0</v>
      </c>
      <c r="M2052">
        <v>92.75</v>
      </c>
      <c r="N2052" s="35"/>
      <c r="O2052" s="35"/>
      <c r="P2052" s="34"/>
      <c r="Q2052" s="34"/>
      <c r="R2052" s="34"/>
      <c r="S2052" s="34"/>
      <c r="T2052" s="34"/>
      <c r="U2052" s="34"/>
    </row>
    <row r="2053" spans="1:21">
      <c r="A2053" t="s">
        <v>2063</v>
      </c>
      <c r="B2053" s="1">
        <v>8.8379629629629627E-2</v>
      </c>
      <c r="C2053" s="1">
        <v>8.1273148148148136E-2</v>
      </c>
      <c r="D2053" s="1">
        <v>1.8402777777777777E-3</v>
      </c>
      <c r="E2053" s="1">
        <v>5.2546296296296299E-3</v>
      </c>
      <c r="F2053">
        <v>13</v>
      </c>
      <c r="G2053">
        <v>220</v>
      </c>
      <c r="H2053">
        <v>9</v>
      </c>
      <c r="I2053">
        <v>0</v>
      </c>
      <c r="J2053">
        <v>0</v>
      </c>
      <c r="K2053">
        <v>0</v>
      </c>
      <c r="L2053">
        <v>0</v>
      </c>
      <c r="M2053">
        <v>100</v>
      </c>
      <c r="N2053" s="35"/>
      <c r="O2053" s="35"/>
      <c r="P2053" s="34"/>
      <c r="Q2053" s="34"/>
      <c r="R2053" s="34"/>
      <c r="S2053" s="34"/>
      <c r="T2053" s="34"/>
      <c r="U2053" s="34"/>
    </row>
    <row r="2054" spans="1:21">
      <c r="A2054" t="s">
        <v>2064</v>
      </c>
      <c r="B2054" s="1">
        <v>0.2654050925925926</v>
      </c>
      <c r="C2054" s="1">
        <v>0.20228009259259258</v>
      </c>
      <c r="D2054" s="1">
        <v>1.9224537037037037E-2</v>
      </c>
      <c r="E2054" s="1">
        <v>4.3900462962962961E-2</v>
      </c>
      <c r="F2054">
        <v>21</v>
      </c>
      <c r="G2054">
        <v>531</v>
      </c>
      <c r="H2054">
        <v>0</v>
      </c>
      <c r="I2054">
        <v>0</v>
      </c>
      <c r="J2054">
        <v>0</v>
      </c>
      <c r="K2054">
        <v>0</v>
      </c>
      <c r="L2054">
        <v>0</v>
      </c>
      <c r="N2054" s="35"/>
      <c r="O2054" s="35"/>
      <c r="P2054" s="34"/>
      <c r="Q2054" s="34"/>
      <c r="R2054" s="34"/>
      <c r="S2054" s="34"/>
      <c r="T2054" s="34"/>
      <c r="U2054" s="34"/>
    </row>
    <row r="2055" spans="1:21">
      <c r="A2055" t="s">
        <v>2065</v>
      </c>
      <c r="B2055" s="1">
        <v>0.23533564814814814</v>
      </c>
      <c r="C2055" s="1">
        <v>0.20931712962962964</v>
      </c>
      <c r="D2055" s="1">
        <v>7.9976851851851858E-3</v>
      </c>
      <c r="E2055" s="1">
        <v>1.7997685185185186E-2</v>
      </c>
      <c r="F2055">
        <v>17</v>
      </c>
      <c r="G2055">
        <v>564</v>
      </c>
      <c r="H2055">
        <v>460</v>
      </c>
      <c r="I2055">
        <v>0</v>
      </c>
      <c r="J2055">
        <v>14.28</v>
      </c>
      <c r="K2055">
        <v>8.0299999999999994</v>
      </c>
      <c r="L2055">
        <v>0</v>
      </c>
      <c r="M2055">
        <v>100</v>
      </c>
      <c r="N2055" s="35"/>
      <c r="O2055" s="35"/>
      <c r="P2055" s="34"/>
      <c r="Q2055" s="34"/>
      <c r="R2055" s="34"/>
      <c r="S2055" s="34"/>
      <c r="T2055" s="34"/>
      <c r="U2055" s="34"/>
    </row>
    <row r="2056" spans="1:21">
      <c r="A2056" t="s">
        <v>2066</v>
      </c>
      <c r="B2056" s="1">
        <v>0.23971064814814813</v>
      </c>
      <c r="C2056" s="1">
        <v>0.20550925925925925</v>
      </c>
      <c r="D2056" s="1">
        <v>6.8402777777777776E-3</v>
      </c>
      <c r="E2056" s="1">
        <v>2.7349537037037037E-2</v>
      </c>
      <c r="F2056">
        <v>22</v>
      </c>
      <c r="G2056">
        <v>454</v>
      </c>
      <c r="H2056">
        <v>0</v>
      </c>
      <c r="I2056">
        <v>0</v>
      </c>
      <c r="J2056">
        <v>0</v>
      </c>
      <c r="K2056">
        <v>0</v>
      </c>
      <c r="L2056">
        <v>0</v>
      </c>
      <c r="N2056" s="35"/>
      <c r="O2056" s="35"/>
      <c r="P2056" s="34"/>
      <c r="Q2056" s="34"/>
      <c r="R2056" s="34"/>
      <c r="S2056" s="34"/>
      <c r="T2056" s="34"/>
      <c r="U2056" s="34"/>
    </row>
    <row r="2057" spans="1:21">
      <c r="A2057" t="s">
        <v>2067</v>
      </c>
      <c r="B2057" s="1">
        <v>0.20857638888888888</v>
      </c>
      <c r="C2057" s="1">
        <v>0.14373842592592592</v>
      </c>
      <c r="D2057" s="1">
        <v>9.9884259259259266E-3</v>
      </c>
      <c r="E2057" s="1">
        <v>5.4837962962962956E-2</v>
      </c>
      <c r="F2057">
        <v>126</v>
      </c>
      <c r="G2057">
        <v>1757</v>
      </c>
      <c r="H2057">
        <v>1834</v>
      </c>
      <c r="I2057">
        <v>28</v>
      </c>
      <c r="J2057">
        <v>0</v>
      </c>
      <c r="K2057">
        <v>0</v>
      </c>
      <c r="L2057">
        <v>0</v>
      </c>
      <c r="M2057">
        <v>98.5</v>
      </c>
      <c r="N2057" s="35"/>
      <c r="O2057" s="35"/>
      <c r="P2057" s="34"/>
      <c r="Q2057" s="34"/>
      <c r="R2057" s="34"/>
      <c r="S2057" s="34"/>
      <c r="T2057" s="34"/>
      <c r="U2057" s="34"/>
    </row>
    <row r="2058" spans="1:21">
      <c r="A2058" t="s">
        <v>2068</v>
      </c>
      <c r="B2058" s="1">
        <v>2.3148148148148146E-4</v>
      </c>
      <c r="C2058" s="1">
        <v>2.3148148148148146E-4</v>
      </c>
      <c r="D2058" s="1">
        <v>0</v>
      </c>
      <c r="E2058" s="1">
        <v>0</v>
      </c>
      <c r="F2058">
        <v>1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N2058" s="35"/>
      <c r="O2058" s="35"/>
      <c r="P2058" s="34"/>
      <c r="Q2058" s="34"/>
      <c r="R2058" s="34"/>
      <c r="S2058" s="34"/>
      <c r="T2058" s="34"/>
      <c r="U2058" s="34"/>
    </row>
    <row r="2059" spans="1:21">
      <c r="A2059" t="s">
        <v>2069</v>
      </c>
      <c r="B2059" s="1">
        <v>0.72895833333333337</v>
      </c>
      <c r="C2059" s="1">
        <v>0.50672453703703701</v>
      </c>
      <c r="D2059" s="1">
        <v>0.15896990740740741</v>
      </c>
      <c r="E2059" s="1">
        <v>6.3252314814814817E-2</v>
      </c>
      <c r="F2059">
        <v>23</v>
      </c>
      <c r="G2059">
        <v>584</v>
      </c>
      <c r="H2059">
        <v>96</v>
      </c>
      <c r="I2059">
        <v>0</v>
      </c>
      <c r="J2059">
        <v>0</v>
      </c>
      <c r="K2059">
        <v>0</v>
      </c>
      <c r="L2059">
        <v>0</v>
      </c>
      <c r="M2059">
        <v>100</v>
      </c>
      <c r="N2059" s="35"/>
      <c r="O2059" s="35"/>
      <c r="P2059" s="34"/>
      <c r="Q2059" s="34"/>
      <c r="R2059" s="34"/>
      <c r="S2059" s="34"/>
      <c r="T2059" s="34"/>
      <c r="U2059" s="34"/>
    </row>
    <row r="2060" spans="1:21">
      <c r="A2060" t="s">
        <v>2070</v>
      </c>
      <c r="B2060" s="1">
        <v>0.76859953703703709</v>
      </c>
      <c r="C2060" s="1">
        <v>0.47888888888888892</v>
      </c>
      <c r="D2060" s="1">
        <v>5.4282407407407411E-2</v>
      </c>
      <c r="E2060" s="1">
        <v>0.23541666666666669</v>
      </c>
      <c r="F2060">
        <v>26</v>
      </c>
      <c r="G2060">
        <v>869</v>
      </c>
      <c r="H2060">
        <v>36</v>
      </c>
      <c r="I2060">
        <v>2</v>
      </c>
      <c r="J2060">
        <v>0</v>
      </c>
      <c r="K2060">
        <v>0</v>
      </c>
      <c r="L2060">
        <v>0</v>
      </c>
      <c r="M2060">
        <v>94.74</v>
      </c>
      <c r="N2060" s="35"/>
      <c r="O2060" s="35"/>
      <c r="P2060" s="34"/>
      <c r="Q2060" s="34"/>
      <c r="R2060" s="34"/>
      <c r="S2060" s="34"/>
      <c r="T2060" s="34"/>
      <c r="U2060" s="34"/>
    </row>
    <row r="2061" spans="1:21">
      <c r="A2061" t="s">
        <v>2071</v>
      </c>
      <c r="B2061" s="1">
        <v>0.38057870370370367</v>
      </c>
      <c r="C2061" s="1">
        <v>0.33298611111111115</v>
      </c>
      <c r="D2061" s="1">
        <v>2.8506944444444442E-2</v>
      </c>
      <c r="E2061" s="1">
        <v>1.90625E-2</v>
      </c>
      <c r="F2061">
        <v>91</v>
      </c>
      <c r="G2061">
        <v>971</v>
      </c>
      <c r="H2061">
        <v>1413</v>
      </c>
      <c r="I2061">
        <v>86</v>
      </c>
      <c r="J2061">
        <v>0</v>
      </c>
      <c r="K2061">
        <v>0</v>
      </c>
      <c r="L2061">
        <v>0</v>
      </c>
      <c r="M2061">
        <v>94.26</v>
      </c>
      <c r="N2061" s="35"/>
      <c r="O2061" s="35"/>
      <c r="P2061" s="34"/>
      <c r="Q2061" s="34"/>
      <c r="R2061" s="34"/>
      <c r="S2061" s="34"/>
      <c r="T2061" s="34"/>
      <c r="U2061" s="34"/>
    </row>
    <row r="2062" spans="1:21">
      <c r="A2062" t="s">
        <v>2072</v>
      </c>
      <c r="B2062" s="1">
        <v>0.46234953703703702</v>
      </c>
      <c r="C2062" s="1">
        <v>0.36021990740740745</v>
      </c>
      <c r="D2062" s="1">
        <v>5.1203703703703703E-2</v>
      </c>
      <c r="E2062" s="1">
        <v>5.092592592592593E-2</v>
      </c>
      <c r="F2062">
        <v>58</v>
      </c>
      <c r="G2062">
        <v>670</v>
      </c>
      <c r="H2062">
        <v>0</v>
      </c>
      <c r="I2062">
        <v>0</v>
      </c>
      <c r="J2062">
        <v>0</v>
      </c>
      <c r="K2062">
        <v>0</v>
      </c>
      <c r="L2062">
        <v>0</v>
      </c>
      <c r="N2062" s="35"/>
      <c r="O2062" s="35"/>
      <c r="P2062" s="34"/>
      <c r="Q2062" s="34"/>
      <c r="R2062" s="34"/>
      <c r="S2062" s="34"/>
      <c r="T2062" s="34"/>
      <c r="U2062" s="34"/>
    </row>
    <row r="2063" spans="1:21">
      <c r="A2063" t="s">
        <v>2073</v>
      </c>
      <c r="B2063" s="1">
        <v>0.16953703703703704</v>
      </c>
      <c r="C2063" s="1">
        <v>0.15652777777777779</v>
      </c>
      <c r="D2063" s="1">
        <v>7.0717592592592594E-3</v>
      </c>
      <c r="E2063" s="1">
        <v>5.9259259259259256E-3</v>
      </c>
      <c r="F2063">
        <v>61</v>
      </c>
      <c r="G2063">
        <v>180</v>
      </c>
      <c r="H2063">
        <v>140</v>
      </c>
      <c r="I2063">
        <v>3</v>
      </c>
      <c r="J2063">
        <v>0</v>
      </c>
      <c r="K2063">
        <v>0</v>
      </c>
      <c r="L2063">
        <v>0</v>
      </c>
      <c r="M2063">
        <v>97.9</v>
      </c>
      <c r="N2063" s="35"/>
      <c r="O2063" s="35"/>
      <c r="P2063" s="34"/>
      <c r="Q2063" s="34"/>
      <c r="R2063" s="34"/>
      <c r="S2063" s="34"/>
      <c r="T2063" s="34"/>
      <c r="U2063" s="34"/>
    </row>
    <row r="2064" spans="1:21">
      <c r="A2064" t="s">
        <v>2074</v>
      </c>
      <c r="B2064" s="1">
        <v>0.39427083333333335</v>
      </c>
      <c r="C2064" s="1">
        <v>0.30611111111111111</v>
      </c>
      <c r="D2064" s="1">
        <v>5.7037037037037032E-2</v>
      </c>
      <c r="E2064" s="1">
        <v>3.1111111111111107E-2</v>
      </c>
      <c r="F2064">
        <v>48</v>
      </c>
      <c r="G2064">
        <v>617</v>
      </c>
      <c r="H2064">
        <v>665</v>
      </c>
      <c r="I2064">
        <v>27</v>
      </c>
      <c r="J2064">
        <v>0</v>
      </c>
      <c r="K2064">
        <v>0</v>
      </c>
      <c r="L2064">
        <v>0</v>
      </c>
      <c r="M2064">
        <v>96.1</v>
      </c>
      <c r="N2064" s="35"/>
      <c r="O2064" s="35"/>
      <c r="P2064" s="34"/>
      <c r="Q2064" s="34"/>
      <c r="R2064" s="34"/>
      <c r="S2064" s="34"/>
      <c r="T2064" s="34"/>
      <c r="U2064" s="34"/>
    </row>
    <row r="2065" spans="1:21">
      <c r="A2065" t="s">
        <v>2075</v>
      </c>
      <c r="B2065" s="1">
        <v>0.29790509259259262</v>
      </c>
      <c r="C2065" s="1">
        <v>0.26032407407407404</v>
      </c>
      <c r="D2065" s="1">
        <v>1.9629629629629629E-2</v>
      </c>
      <c r="E2065" s="1">
        <v>1.7939814814814815E-2</v>
      </c>
      <c r="F2065">
        <v>22</v>
      </c>
      <c r="G2065">
        <v>424</v>
      </c>
      <c r="H2065">
        <v>326</v>
      </c>
      <c r="I2065">
        <v>4</v>
      </c>
      <c r="J2065">
        <v>0</v>
      </c>
      <c r="K2065">
        <v>0</v>
      </c>
      <c r="L2065">
        <v>0</v>
      </c>
      <c r="M2065">
        <v>98.79</v>
      </c>
      <c r="N2065" s="35"/>
      <c r="O2065" s="35"/>
      <c r="P2065" s="34"/>
      <c r="Q2065" s="34"/>
      <c r="R2065" s="34"/>
      <c r="S2065" s="34"/>
      <c r="T2065" s="34"/>
      <c r="U2065" s="34"/>
    </row>
    <row r="2066" spans="1:21">
      <c r="A2066" t="s">
        <v>2076</v>
      </c>
      <c r="B2066" s="1">
        <v>0.45575231481481482</v>
      </c>
      <c r="C2066" s="1">
        <v>0.34725694444444444</v>
      </c>
      <c r="D2066" s="1">
        <v>3.1655092592592596E-2</v>
      </c>
      <c r="E2066" s="1">
        <v>7.6840277777777785E-2</v>
      </c>
      <c r="F2066">
        <v>95</v>
      </c>
      <c r="G2066">
        <v>317</v>
      </c>
      <c r="H2066">
        <v>144</v>
      </c>
      <c r="I2066">
        <v>20</v>
      </c>
      <c r="J2066">
        <v>0</v>
      </c>
      <c r="K2066">
        <v>0</v>
      </c>
      <c r="L2066">
        <v>0</v>
      </c>
      <c r="M2066">
        <v>87.8</v>
      </c>
      <c r="N2066" s="35"/>
      <c r="O2066" s="35"/>
      <c r="P2066" s="34"/>
      <c r="Q2066" s="34"/>
      <c r="R2066" s="34"/>
      <c r="S2066" s="34"/>
      <c r="T2066" s="34"/>
      <c r="U2066" s="34"/>
    </row>
    <row r="2067" spans="1:21">
      <c r="A2067" t="s">
        <v>2077</v>
      </c>
      <c r="B2067" s="1">
        <v>0.62785879629629626</v>
      </c>
      <c r="C2067" s="1">
        <v>0.54659722222222229</v>
      </c>
      <c r="D2067" s="1">
        <v>3.8807870370370375E-2</v>
      </c>
      <c r="E2067" s="1">
        <v>4.2442129629629628E-2</v>
      </c>
      <c r="F2067">
        <v>34</v>
      </c>
      <c r="G2067">
        <v>920</v>
      </c>
      <c r="H2067">
        <v>62</v>
      </c>
      <c r="I2067">
        <v>12</v>
      </c>
      <c r="J2067">
        <v>0</v>
      </c>
      <c r="K2067">
        <v>0</v>
      </c>
      <c r="L2067">
        <v>0</v>
      </c>
      <c r="M2067">
        <v>83.78</v>
      </c>
      <c r="N2067" s="35"/>
      <c r="O2067" s="35"/>
      <c r="P2067" s="34"/>
      <c r="Q2067" s="34"/>
      <c r="R2067" s="34"/>
      <c r="S2067" s="34"/>
      <c r="T2067" s="34"/>
      <c r="U2067" s="34"/>
    </row>
    <row r="2068" spans="1:21">
      <c r="A2068" t="s">
        <v>2078</v>
      </c>
      <c r="B2068" s="1">
        <v>0.74111111111111105</v>
      </c>
      <c r="C2068" s="1">
        <v>0.42569444444444443</v>
      </c>
      <c r="D2068" s="1">
        <v>0.13030092592592593</v>
      </c>
      <c r="E2068" s="1">
        <v>0.18509259259259259</v>
      </c>
      <c r="F2068">
        <v>100</v>
      </c>
      <c r="G2068">
        <v>1409</v>
      </c>
      <c r="H2068">
        <v>543</v>
      </c>
      <c r="I2068">
        <v>48</v>
      </c>
      <c r="J2068">
        <v>0</v>
      </c>
      <c r="K2068">
        <v>0</v>
      </c>
      <c r="L2068">
        <v>0</v>
      </c>
      <c r="M2068">
        <v>91.88</v>
      </c>
      <c r="N2068" s="35"/>
      <c r="O2068" s="35"/>
      <c r="P2068" s="34"/>
      <c r="Q2068" s="34"/>
      <c r="R2068" s="34"/>
      <c r="S2068" s="34"/>
      <c r="T2068" s="34"/>
      <c r="U2068" s="34"/>
    </row>
    <row r="2069" spans="1:21">
      <c r="A2069" t="s">
        <v>2079</v>
      </c>
      <c r="B2069" s="1">
        <v>0.45494212962962965</v>
      </c>
      <c r="C2069" s="1">
        <v>0.3230555555555556</v>
      </c>
      <c r="D2069" s="1">
        <v>7.662037037037038E-2</v>
      </c>
      <c r="E2069" s="1">
        <v>5.5254629629629626E-2</v>
      </c>
      <c r="F2069">
        <v>29</v>
      </c>
      <c r="G2069">
        <v>1104</v>
      </c>
      <c r="H2069">
        <v>454</v>
      </c>
      <c r="I2069">
        <v>11</v>
      </c>
      <c r="J2069">
        <v>18.12</v>
      </c>
      <c r="K2069">
        <v>7.28</v>
      </c>
      <c r="L2069">
        <v>0.1</v>
      </c>
      <c r="M2069">
        <v>97.63</v>
      </c>
      <c r="N2069" s="35"/>
      <c r="O2069" s="35"/>
      <c r="P2069" s="34"/>
      <c r="Q2069" s="34"/>
      <c r="R2069" s="34"/>
      <c r="S2069" s="34"/>
      <c r="T2069" s="34"/>
      <c r="U2069" s="34"/>
    </row>
    <row r="2070" spans="1:21">
      <c r="A2070" t="s">
        <v>2080</v>
      </c>
      <c r="B2070" s="1">
        <v>0.51648148148148143</v>
      </c>
      <c r="C2070" s="1">
        <v>0.28320601851851851</v>
      </c>
      <c r="D2070" s="1">
        <v>9.7442129629629629E-2</v>
      </c>
      <c r="E2070" s="1">
        <v>0.13582175925925927</v>
      </c>
      <c r="F2070">
        <v>60</v>
      </c>
      <c r="G2070">
        <v>661</v>
      </c>
      <c r="H2070">
        <v>629</v>
      </c>
      <c r="I2070">
        <v>23</v>
      </c>
      <c r="J2070">
        <v>0</v>
      </c>
      <c r="K2070">
        <v>0</v>
      </c>
      <c r="L2070">
        <v>0</v>
      </c>
      <c r="M2070">
        <v>96.47</v>
      </c>
      <c r="N2070" s="35"/>
      <c r="O2070" s="35"/>
      <c r="P2070" s="34"/>
      <c r="Q2070" s="34"/>
      <c r="R2070" s="34"/>
      <c r="S2070" s="34"/>
      <c r="T2070" s="34"/>
      <c r="U2070" s="34"/>
    </row>
    <row r="2071" spans="1:21">
      <c r="A2071" t="s">
        <v>2081</v>
      </c>
      <c r="B2071" s="1">
        <v>0.16490740740740742</v>
      </c>
      <c r="C2071" s="1">
        <v>0.13726851851851851</v>
      </c>
      <c r="D2071" s="1">
        <v>1.3229166666666667E-2</v>
      </c>
      <c r="E2071" s="1">
        <v>1.4398148148148148E-2</v>
      </c>
      <c r="F2071">
        <v>12</v>
      </c>
      <c r="G2071">
        <v>233</v>
      </c>
      <c r="H2071">
        <v>0</v>
      </c>
      <c r="I2071">
        <v>0</v>
      </c>
      <c r="J2071">
        <v>0</v>
      </c>
      <c r="K2071">
        <v>0</v>
      </c>
      <c r="L2071">
        <v>0</v>
      </c>
      <c r="N2071" s="35"/>
      <c r="O2071" s="35"/>
      <c r="P2071" s="34"/>
      <c r="Q2071" s="34"/>
      <c r="R2071" s="34"/>
      <c r="S2071" s="34"/>
      <c r="T2071" s="34"/>
      <c r="U2071" s="34"/>
    </row>
    <row r="2072" spans="1:21">
      <c r="A2072" t="s">
        <v>2082</v>
      </c>
      <c r="B2072" s="1">
        <v>0.32526620370370368</v>
      </c>
      <c r="C2072" s="1">
        <v>0.2283449074074074</v>
      </c>
      <c r="D2072" s="1">
        <v>7.8368055555555552E-2</v>
      </c>
      <c r="E2072" s="1">
        <v>1.8541666666666668E-2</v>
      </c>
      <c r="F2072">
        <v>37</v>
      </c>
      <c r="G2072">
        <v>457</v>
      </c>
      <c r="H2072">
        <v>390</v>
      </c>
      <c r="I2072">
        <v>34</v>
      </c>
      <c r="J2072">
        <v>0</v>
      </c>
      <c r="K2072">
        <v>0</v>
      </c>
      <c r="L2072">
        <v>0</v>
      </c>
      <c r="M2072">
        <v>91.98</v>
      </c>
      <c r="N2072" s="35"/>
      <c r="O2072" s="35"/>
      <c r="P2072" s="34"/>
      <c r="Q2072" s="34"/>
      <c r="R2072" s="34"/>
      <c r="S2072" s="34"/>
      <c r="T2072" s="34"/>
      <c r="U2072" s="34"/>
    </row>
    <row r="2073" spans="1:21">
      <c r="A2073" t="s">
        <v>2083</v>
      </c>
      <c r="B2073" s="1">
        <v>0.21414351851851851</v>
      </c>
      <c r="C2073" s="1">
        <v>0.20136574074074076</v>
      </c>
      <c r="D2073" s="1">
        <v>5.0000000000000001E-3</v>
      </c>
      <c r="E2073" s="1">
        <v>7.7546296296296287E-3</v>
      </c>
      <c r="F2073">
        <v>23</v>
      </c>
      <c r="G2073">
        <v>426</v>
      </c>
      <c r="H2073">
        <v>192</v>
      </c>
      <c r="I2073">
        <v>10</v>
      </c>
      <c r="J2073">
        <v>0</v>
      </c>
      <c r="K2073">
        <v>0</v>
      </c>
      <c r="L2073">
        <v>0</v>
      </c>
      <c r="M2073">
        <v>95.05</v>
      </c>
      <c r="N2073" s="35"/>
      <c r="O2073" s="35"/>
      <c r="P2073" s="34"/>
      <c r="Q2073" s="34"/>
      <c r="R2073" s="34"/>
      <c r="S2073" s="34"/>
      <c r="T2073" s="34"/>
      <c r="U2073" s="34"/>
    </row>
    <row r="2074" spans="1:21">
      <c r="A2074" t="s">
        <v>2084</v>
      </c>
      <c r="B2074" s="1">
        <v>0.50826388888888896</v>
      </c>
      <c r="C2074" s="1">
        <v>0.34814814814814815</v>
      </c>
      <c r="D2074" s="1">
        <v>0.14649305555555556</v>
      </c>
      <c r="E2074" s="1">
        <v>1.3611111111111114E-2</v>
      </c>
      <c r="F2074">
        <v>23</v>
      </c>
      <c r="G2074">
        <v>517</v>
      </c>
      <c r="H2074">
        <v>105</v>
      </c>
      <c r="I2074">
        <v>7</v>
      </c>
      <c r="J2074">
        <v>0</v>
      </c>
      <c r="K2074">
        <v>0</v>
      </c>
      <c r="L2074">
        <v>0</v>
      </c>
      <c r="M2074">
        <v>93.75</v>
      </c>
      <c r="N2074" s="35"/>
      <c r="O2074" s="35"/>
      <c r="P2074" s="34"/>
      <c r="Q2074" s="34"/>
      <c r="R2074" s="34"/>
      <c r="S2074" s="34"/>
      <c r="T2074" s="34"/>
      <c r="U2074" s="34"/>
    </row>
    <row r="2075" spans="1:21">
      <c r="A2075" t="s">
        <v>2085</v>
      </c>
      <c r="B2075" s="1">
        <v>0.35440972222222222</v>
      </c>
      <c r="C2075" s="1">
        <v>0.30319444444444443</v>
      </c>
      <c r="D2075" s="1">
        <v>3.3518518518518517E-2</v>
      </c>
      <c r="E2075" s="1">
        <v>1.7685185185185182E-2</v>
      </c>
      <c r="F2075">
        <v>71</v>
      </c>
      <c r="G2075">
        <v>681</v>
      </c>
      <c r="H2075">
        <v>604</v>
      </c>
      <c r="I2075">
        <v>102</v>
      </c>
      <c r="J2075">
        <v>0</v>
      </c>
      <c r="K2075">
        <v>0</v>
      </c>
      <c r="L2075">
        <v>0</v>
      </c>
      <c r="M2075">
        <v>85.55</v>
      </c>
      <c r="N2075" s="35"/>
      <c r="O2075" s="35"/>
      <c r="P2075" s="34"/>
      <c r="Q2075" s="34"/>
      <c r="R2075" s="34"/>
      <c r="S2075" s="34"/>
      <c r="T2075" s="34"/>
      <c r="U2075" s="34"/>
    </row>
    <row r="2076" spans="1:21">
      <c r="A2076" t="s">
        <v>2086</v>
      </c>
      <c r="B2076" s="1">
        <v>0.33997685185185184</v>
      </c>
      <c r="C2076" s="1">
        <v>0.28577546296296297</v>
      </c>
      <c r="D2076" s="1">
        <v>1.0034722222222221E-2</v>
      </c>
      <c r="E2076" s="1">
        <v>4.4155092592592593E-2</v>
      </c>
      <c r="F2076">
        <v>54</v>
      </c>
      <c r="G2076">
        <v>579</v>
      </c>
      <c r="H2076">
        <v>513</v>
      </c>
      <c r="I2076">
        <v>45</v>
      </c>
      <c r="J2076">
        <v>0</v>
      </c>
      <c r="K2076">
        <v>0</v>
      </c>
      <c r="L2076">
        <v>0</v>
      </c>
      <c r="M2076">
        <v>91.94</v>
      </c>
      <c r="N2076" s="35"/>
      <c r="O2076" s="35"/>
      <c r="P2076" s="34"/>
      <c r="Q2076" s="34"/>
      <c r="R2076" s="34"/>
      <c r="S2076" s="34"/>
      <c r="T2076" s="34"/>
      <c r="U2076" s="34"/>
    </row>
    <row r="2077" spans="1:21">
      <c r="A2077" t="s">
        <v>2087</v>
      </c>
      <c r="B2077" s="1">
        <v>0.4841435185185185</v>
      </c>
      <c r="C2077" s="1">
        <v>0.33270833333333333</v>
      </c>
      <c r="D2077" s="1">
        <v>9.9386574074074072E-2</v>
      </c>
      <c r="E2077" s="1">
        <v>5.2037037037037041E-2</v>
      </c>
      <c r="F2077">
        <v>37</v>
      </c>
      <c r="G2077">
        <v>602</v>
      </c>
      <c r="H2077">
        <v>449</v>
      </c>
      <c r="I2077">
        <v>24</v>
      </c>
      <c r="J2077">
        <v>0</v>
      </c>
      <c r="K2077">
        <v>0</v>
      </c>
      <c r="L2077">
        <v>0</v>
      </c>
      <c r="M2077">
        <v>94.93</v>
      </c>
      <c r="N2077" s="35"/>
      <c r="O2077" s="35"/>
      <c r="P2077" s="34"/>
      <c r="Q2077" s="34"/>
      <c r="R2077" s="34"/>
      <c r="S2077" s="34"/>
      <c r="T2077" s="34"/>
      <c r="U2077" s="34"/>
    </row>
    <row r="2078" spans="1:21">
      <c r="A2078" t="s">
        <v>2088</v>
      </c>
      <c r="B2078" s="1">
        <v>0.25662037037037039</v>
      </c>
      <c r="C2078" s="1">
        <v>0.21737268518518518</v>
      </c>
      <c r="D2078" s="1">
        <v>1.0381944444444444E-2</v>
      </c>
      <c r="E2078" s="1">
        <v>2.8854166666666667E-2</v>
      </c>
      <c r="F2078">
        <v>65</v>
      </c>
      <c r="G2078">
        <v>764</v>
      </c>
      <c r="H2078">
        <v>0</v>
      </c>
      <c r="I2078">
        <v>0</v>
      </c>
      <c r="J2078">
        <v>0</v>
      </c>
      <c r="K2078">
        <v>0</v>
      </c>
      <c r="L2078">
        <v>0</v>
      </c>
      <c r="N2078" s="35"/>
      <c r="O2078" s="35"/>
      <c r="P2078" s="34"/>
      <c r="Q2078" s="34"/>
      <c r="R2078" s="34"/>
      <c r="S2078" s="34"/>
      <c r="T2078" s="34"/>
      <c r="U2078" s="34"/>
    </row>
    <row r="2079" spans="1:21">
      <c r="A2079" t="s">
        <v>2089</v>
      </c>
      <c r="B2079" s="10">
        <v>1.1171412037037036</v>
      </c>
      <c r="C2079" s="1">
        <v>0.87168981481481478</v>
      </c>
      <c r="D2079" s="1">
        <v>0.10707175925925926</v>
      </c>
      <c r="E2079" s="1">
        <v>0.13836805555555556</v>
      </c>
      <c r="F2079">
        <v>143</v>
      </c>
      <c r="G2079">
        <v>1088</v>
      </c>
      <c r="H2079">
        <v>1149</v>
      </c>
      <c r="I2079">
        <v>190</v>
      </c>
      <c r="J2079">
        <v>0</v>
      </c>
      <c r="K2079">
        <v>0</v>
      </c>
      <c r="L2079">
        <v>0</v>
      </c>
      <c r="M2079">
        <v>85.81</v>
      </c>
      <c r="N2079" s="35"/>
      <c r="O2079" s="35"/>
      <c r="P2079" s="34"/>
      <c r="Q2079" s="34"/>
      <c r="R2079" s="34"/>
      <c r="S2079" s="34"/>
      <c r="T2079" s="34"/>
      <c r="U2079" s="34"/>
    </row>
    <row r="2080" spans="1:21">
      <c r="A2080" t="s">
        <v>2090</v>
      </c>
      <c r="B2080" s="1">
        <v>1.2453703703703703E-2</v>
      </c>
      <c r="C2080" s="1">
        <v>1.2314814814814815E-2</v>
      </c>
      <c r="D2080" s="1">
        <v>0</v>
      </c>
      <c r="E2080" s="1">
        <v>1.3888888888888889E-4</v>
      </c>
      <c r="F2080">
        <v>8</v>
      </c>
      <c r="G2080">
        <v>13</v>
      </c>
      <c r="H2080">
        <v>280</v>
      </c>
      <c r="I2080">
        <v>11</v>
      </c>
      <c r="J2080">
        <v>4.2300000000000004</v>
      </c>
      <c r="K2080">
        <v>120.19</v>
      </c>
      <c r="L2080">
        <v>2.4</v>
      </c>
      <c r="M2080">
        <v>96.22</v>
      </c>
      <c r="N2080" s="35"/>
      <c r="O2080" s="35"/>
      <c r="P2080" s="34"/>
      <c r="Q2080" s="34"/>
      <c r="R2080" s="34"/>
      <c r="S2080" s="34"/>
      <c r="T2080" s="34"/>
      <c r="U2080" s="34"/>
    </row>
    <row r="2081" spans="1:21">
      <c r="A2081" t="s">
        <v>2091</v>
      </c>
      <c r="B2081" s="1">
        <v>0.31726851851851851</v>
      </c>
      <c r="C2081" s="1">
        <v>0.18153935185185185</v>
      </c>
      <c r="D2081" s="1">
        <v>9.9479166666666674E-2</v>
      </c>
      <c r="E2081" s="1">
        <v>3.6238425925925924E-2</v>
      </c>
      <c r="F2081">
        <v>42</v>
      </c>
      <c r="G2081">
        <v>673</v>
      </c>
      <c r="H2081">
        <v>349</v>
      </c>
      <c r="I2081">
        <v>9</v>
      </c>
      <c r="J2081">
        <v>29.34</v>
      </c>
      <c r="K2081">
        <v>29.4</v>
      </c>
      <c r="L2081">
        <v>0.1</v>
      </c>
      <c r="M2081">
        <v>97.49</v>
      </c>
      <c r="N2081" s="35"/>
      <c r="O2081" s="35"/>
      <c r="P2081" s="34"/>
      <c r="Q2081" s="34"/>
      <c r="R2081" s="34"/>
      <c r="S2081" s="34"/>
      <c r="T2081" s="34"/>
      <c r="U2081" s="34"/>
    </row>
    <row r="2082" spans="1:21">
      <c r="A2082" t="s">
        <v>2092</v>
      </c>
      <c r="B2082" s="1">
        <v>0.37024305555555559</v>
      </c>
      <c r="C2082" s="1">
        <v>0.19649305555555555</v>
      </c>
      <c r="D2082" s="1">
        <v>0.11802083333333334</v>
      </c>
      <c r="E2082" s="1">
        <v>5.5729166666666663E-2</v>
      </c>
      <c r="F2082">
        <v>27</v>
      </c>
      <c r="G2082">
        <v>334</v>
      </c>
      <c r="H2082">
        <v>0</v>
      </c>
      <c r="I2082">
        <v>0</v>
      </c>
      <c r="J2082">
        <v>0</v>
      </c>
      <c r="K2082">
        <v>0</v>
      </c>
      <c r="L2082">
        <v>0</v>
      </c>
      <c r="N2082" s="35"/>
      <c r="O2082" s="35"/>
      <c r="P2082" s="34"/>
      <c r="Q2082" s="34"/>
      <c r="R2082" s="34"/>
      <c r="S2082" s="34"/>
      <c r="T2082" s="34"/>
      <c r="U2082" s="34"/>
    </row>
    <row r="2083" spans="1:21">
      <c r="A2083" t="s">
        <v>2093</v>
      </c>
      <c r="B2083" s="1">
        <v>0.4385532407407407</v>
      </c>
      <c r="C2083" s="1">
        <v>0.25472222222222224</v>
      </c>
      <c r="D2083" s="1">
        <v>0.12743055555555555</v>
      </c>
      <c r="E2083" s="1">
        <v>5.6388888888888884E-2</v>
      </c>
      <c r="F2083">
        <v>70</v>
      </c>
      <c r="G2083">
        <v>604</v>
      </c>
      <c r="H2083">
        <v>405</v>
      </c>
      <c r="I2083">
        <v>37</v>
      </c>
      <c r="J2083">
        <v>0</v>
      </c>
      <c r="K2083">
        <v>0</v>
      </c>
      <c r="L2083">
        <v>0</v>
      </c>
      <c r="M2083">
        <v>91.63</v>
      </c>
      <c r="N2083" s="35"/>
      <c r="O2083" s="35"/>
      <c r="P2083" s="34"/>
      <c r="Q2083" s="34"/>
      <c r="R2083" s="34"/>
      <c r="S2083" s="34"/>
      <c r="T2083" s="34"/>
      <c r="U2083" s="34"/>
    </row>
    <row r="2084" spans="1:21">
      <c r="A2084" t="s">
        <v>2094</v>
      </c>
      <c r="B2084" s="1">
        <v>0.33547453703703706</v>
      </c>
      <c r="C2084" s="1">
        <v>0.1549537037037037</v>
      </c>
      <c r="D2084" s="1">
        <v>0.17466435185185183</v>
      </c>
      <c r="E2084" s="1">
        <v>5.8449074074074072E-3</v>
      </c>
      <c r="F2084">
        <v>35</v>
      </c>
      <c r="G2084">
        <v>453</v>
      </c>
      <c r="H2084">
        <v>0</v>
      </c>
      <c r="I2084">
        <v>0</v>
      </c>
      <c r="J2084">
        <v>0</v>
      </c>
      <c r="K2084">
        <v>0</v>
      </c>
      <c r="L2084">
        <v>0</v>
      </c>
      <c r="N2084" s="35"/>
      <c r="O2084" s="35"/>
      <c r="P2084" s="34"/>
      <c r="Q2084" s="34"/>
      <c r="R2084" s="34"/>
      <c r="S2084" s="34"/>
      <c r="T2084" s="34"/>
      <c r="U2084" s="34"/>
    </row>
    <row r="2085" spans="1:21">
      <c r="A2085" t="s">
        <v>2095</v>
      </c>
      <c r="B2085" s="1">
        <v>0.23461805555555557</v>
      </c>
      <c r="C2085" s="1">
        <v>0.13916666666666666</v>
      </c>
      <c r="D2085" s="1">
        <v>5.6585648148148149E-2</v>
      </c>
      <c r="E2085" s="1">
        <v>3.8854166666666669E-2</v>
      </c>
      <c r="F2085">
        <v>38</v>
      </c>
      <c r="G2085">
        <v>342</v>
      </c>
      <c r="H2085">
        <v>379</v>
      </c>
      <c r="I2085">
        <v>118</v>
      </c>
      <c r="J2085">
        <v>0</v>
      </c>
      <c r="K2085">
        <v>0</v>
      </c>
      <c r="L2085">
        <v>0</v>
      </c>
      <c r="M2085">
        <v>76.260000000000005</v>
      </c>
      <c r="N2085" s="35"/>
      <c r="O2085" s="35"/>
      <c r="P2085" s="34"/>
      <c r="Q2085" s="34"/>
      <c r="R2085" s="34"/>
      <c r="S2085" s="34"/>
      <c r="T2085" s="34"/>
      <c r="U2085" s="34"/>
    </row>
    <row r="2086" spans="1:21">
      <c r="A2086" t="s">
        <v>2096</v>
      </c>
      <c r="B2086" s="1">
        <v>0.35342592592592598</v>
      </c>
      <c r="C2086" s="1">
        <v>0.3024189814814815</v>
      </c>
      <c r="D2086" s="1">
        <v>4.4178240740740747E-2</v>
      </c>
      <c r="E2086" s="1">
        <v>6.8171296296296287E-3</v>
      </c>
      <c r="F2086">
        <v>20</v>
      </c>
      <c r="G2086">
        <v>518</v>
      </c>
      <c r="H2086">
        <v>232</v>
      </c>
      <c r="I2086">
        <v>8</v>
      </c>
      <c r="J2086">
        <v>0</v>
      </c>
      <c r="K2086">
        <v>0</v>
      </c>
      <c r="L2086">
        <v>0</v>
      </c>
      <c r="M2086">
        <v>96.67</v>
      </c>
      <c r="N2086" s="35"/>
      <c r="O2086" s="35"/>
      <c r="P2086" s="34"/>
      <c r="Q2086" s="34"/>
      <c r="R2086" s="34"/>
      <c r="S2086" s="34"/>
      <c r="T2086" s="34"/>
      <c r="U2086" s="34"/>
    </row>
    <row r="2087" spans="1:21">
      <c r="A2087" t="s">
        <v>2097</v>
      </c>
      <c r="B2087" s="1">
        <v>0.34280092592592593</v>
      </c>
      <c r="C2087" s="1">
        <v>0.23847222222222222</v>
      </c>
      <c r="D2087" s="1">
        <v>5.5995370370370369E-2</v>
      </c>
      <c r="E2087" s="1">
        <v>4.8333333333333332E-2</v>
      </c>
      <c r="F2087">
        <v>72</v>
      </c>
      <c r="G2087">
        <v>686</v>
      </c>
      <c r="H2087">
        <v>596</v>
      </c>
      <c r="I2087">
        <v>18</v>
      </c>
      <c r="J2087">
        <v>0</v>
      </c>
      <c r="K2087">
        <v>0</v>
      </c>
      <c r="L2087">
        <v>0</v>
      </c>
      <c r="M2087">
        <v>97.07</v>
      </c>
      <c r="N2087" s="35"/>
      <c r="O2087" s="35"/>
      <c r="P2087" s="34"/>
      <c r="Q2087" s="34"/>
      <c r="R2087" s="34"/>
      <c r="S2087" s="34"/>
      <c r="T2087" s="34"/>
      <c r="U2087" s="34"/>
    </row>
    <row r="2088" spans="1:21">
      <c r="A2088" t="s">
        <v>2098</v>
      </c>
      <c r="B2088" s="1">
        <v>0.42351851851851857</v>
      </c>
      <c r="C2088" s="1">
        <v>0.24858796296296296</v>
      </c>
      <c r="D2088" s="1">
        <v>0.10516203703703704</v>
      </c>
      <c r="E2088" s="1">
        <v>6.9756944444444455E-2</v>
      </c>
      <c r="F2088">
        <v>21</v>
      </c>
      <c r="G2088">
        <v>548</v>
      </c>
      <c r="H2088">
        <v>0</v>
      </c>
      <c r="I2088">
        <v>0</v>
      </c>
      <c r="J2088">
        <v>0</v>
      </c>
      <c r="K2088">
        <v>0</v>
      </c>
      <c r="L2088">
        <v>0</v>
      </c>
      <c r="N2088" s="35"/>
      <c r="O2088" s="35"/>
      <c r="P2088" s="34"/>
      <c r="Q2088" s="34"/>
      <c r="R2088" s="34"/>
      <c r="S2088" s="34"/>
      <c r="T2088" s="34"/>
      <c r="U2088" s="34"/>
    </row>
    <row r="2089" spans="1:21">
      <c r="A2089" t="s">
        <v>2099</v>
      </c>
      <c r="B2089" s="1">
        <v>0.92291666666666661</v>
      </c>
      <c r="C2089" s="1">
        <v>0.52574074074074073</v>
      </c>
      <c r="D2089" s="1">
        <v>5.0486111111111114E-2</v>
      </c>
      <c r="E2089" s="1">
        <v>0.34667824074074072</v>
      </c>
      <c r="F2089">
        <v>36</v>
      </c>
      <c r="G2089">
        <v>716</v>
      </c>
      <c r="H2089">
        <v>157</v>
      </c>
      <c r="I2089">
        <v>11</v>
      </c>
      <c r="J2089">
        <v>0</v>
      </c>
      <c r="K2089">
        <v>0</v>
      </c>
      <c r="L2089">
        <v>0</v>
      </c>
      <c r="M2089">
        <v>93.45</v>
      </c>
      <c r="N2089" s="35"/>
      <c r="O2089" s="35"/>
      <c r="P2089" s="34"/>
      <c r="Q2089" s="34"/>
      <c r="R2089" s="34"/>
      <c r="S2089" s="34"/>
      <c r="T2089" s="34"/>
      <c r="U2089" s="34"/>
    </row>
    <row r="2090" spans="1:21">
      <c r="A2090" t="s">
        <v>2100</v>
      </c>
      <c r="B2090" s="1">
        <v>0.19056712962962963</v>
      </c>
      <c r="C2090" s="1">
        <v>0.13258101851851853</v>
      </c>
      <c r="D2090" s="1">
        <v>2.3067129629629632E-2</v>
      </c>
      <c r="E2090" s="1">
        <v>3.4895833333333334E-2</v>
      </c>
      <c r="F2090">
        <v>19</v>
      </c>
      <c r="G2090">
        <v>308</v>
      </c>
      <c r="H2090">
        <v>197</v>
      </c>
      <c r="I2090">
        <v>9</v>
      </c>
      <c r="J2090">
        <v>0</v>
      </c>
      <c r="K2090">
        <v>0</v>
      </c>
      <c r="L2090">
        <v>0</v>
      </c>
      <c r="M2090">
        <v>95.63</v>
      </c>
      <c r="N2090" s="35"/>
      <c r="O2090" s="35"/>
      <c r="P2090" s="34"/>
      <c r="Q2090" s="34"/>
      <c r="R2090" s="34"/>
      <c r="S2090" s="34"/>
      <c r="T2090" s="34"/>
      <c r="U2090" s="34"/>
    </row>
    <row r="2091" spans="1:21">
      <c r="A2091" t="s">
        <v>2101</v>
      </c>
      <c r="B2091" s="1">
        <v>0.35929398148148151</v>
      </c>
      <c r="C2091" s="1">
        <v>0.30023148148148149</v>
      </c>
      <c r="D2091" s="1">
        <v>4.1365740740740745E-2</v>
      </c>
      <c r="E2091" s="1">
        <v>1.7685185185185182E-2</v>
      </c>
      <c r="F2091">
        <v>39</v>
      </c>
      <c r="G2091">
        <v>988</v>
      </c>
      <c r="H2091">
        <v>1061</v>
      </c>
      <c r="I2091">
        <v>2</v>
      </c>
      <c r="J2091">
        <v>12.21</v>
      </c>
      <c r="K2091">
        <v>13.57</v>
      </c>
      <c r="L2091">
        <v>0.05</v>
      </c>
      <c r="M2091">
        <v>99.81</v>
      </c>
      <c r="N2091" s="35"/>
      <c r="O2091" s="35"/>
      <c r="P2091" s="34"/>
      <c r="Q2091" s="34"/>
      <c r="R2091" s="34"/>
      <c r="S2091" s="34"/>
      <c r="T2091" s="34"/>
      <c r="U2091" s="34"/>
    </row>
    <row r="2092" spans="1:21">
      <c r="A2092" t="s">
        <v>2102</v>
      </c>
      <c r="B2092" s="1">
        <v>0.26400462962962962</v>
      </c>
      <c r="C2092" s="1">
        <v>0.20409722222222224</v>
      </c>
      <c r="D2092" s="1">
        <v>3.802083333333333E-2</v>
      </c>
      <c r="E2092" s="1">
        <v>2.1875000000000002E-2</v>
      </c>
      <c r="F2092">
        <v>6</v>
      </c>
      <c r="G2092">
        <v>149</v>
      </c>
      <c r="H2092">
        <v>279</v>
      </c>
      <c r="I2092">
        <v>1</v>
      </c>
      <c r="J2092">
        <v>0</v>
      </c>
      <c r="K2092">
        <v>0</v>
      </c>
      <c r="L2092">
        <v>0</v>
      </c>
      <c r="M2092">
        <v>99.64</v>
      </c>
      <c r="N2092" s="35"/>
      <c r="O2092" s="35"/>
      <c r="P2092" s="34"/>
      <c r="Q2092" s="34"/>
      <c r="R2092" s="34"/>
      <c r="S2092" s="34"/>
      <c r="T2092" s="34"/>
      <c r="U2092" s="34"/>
    </row>
    <row r="2093" spans="1:21">
      <c r="A2093" t="s">
        <v>2103</v>
      </c>
      <c r="B2093" s="1">
        <v>0.40719907407407407</v>
      </c>
      <c r="C2093" s="1">
        <v>0.29628472222222224</v>
      </c>
      <c r="D2093" s="1">
        <v>9.5439814814814825E-2</v>
      </c>
      <c r="E2093" s="1">
        <v>1.5462962962962963E-2</v>
      </c>
      <c r="F2093">
        <v>32</v>
      </c>
      <c r="G2093">
        <v>557</v>
      </c>
      <c r="H2093">
        <v>346</v>
      </c>
      <c r="I2093">
        <v>22</v>
      </c>
      <c r="J2093">
        <v>0</v>
      </c>
      <c r="K2093">
        <v>0</v>
      </c>
      <c r="L2093">
        <v>0</v>
      </c>
      <c r="M2093">
        <v>94.02</v>
      </c>
      <c r="N2093" s="35"/>
      <c r="O2093" s="35"/>
      <c r="P2093" s="34"/>
      <c r="Q2093" s="34"/>
      <c r="R2093" s="34"/>
      <c r="S2093" s="34"/>
      <c r="T2093" s="34"/>
      <c r="U2093" s="34"/>
    </row>
    <row r="2094" spans="1:21">
      <c r="A2094" t="s">
        <v>2104</v>
      </c>
      <c r="B2094" s="1">
        <v>0.24024305555555556</v>
      </c>
      <c r="C2094" s="1">
        <v>0.20028935185185184</v>
      </c>
      <c r="D2094" s="1">
        <v>3.3229166666666664E-2</v>
      </c>
      <c r="E2094" s="1">
        <v>6.7129629629629622E-3</v>
      </c>
      <c r="F2094">
        <v>37</v>
      </c>
      <c r="G2094">
        <v>425</v>
      </c>
      <c r="H2094">
        <v>38</v>
      </c>
      <c r="I2094">
        <v>5</v>
      </c>
      <c r="J2094">
        <v>0</v>
      </c>
      <c r="K2094">
        <v>0</v>
      </c>
      <c r="L2094">
        <v>0</v>
      </c>
      <c r="M2094">
        <v>88.37</v>
      </c>
      <c r="N2094" s="35"/>
      <c r="O2094" s="35"/>
      <c r="P2094" s="34"/>
      <c r="Q2094" s="34"/>
      <c r="R2094" s="34"/>
      <c r="S2094" s="34"/>
      <c r="T2094" s="34"/>
      <c r="U2094" s="34"/>
    </row>
    <row r="2095" spans="1:21">
      <c r="A2095" t="s">
        <v>2105</v>
      </c>
      <c r="B2095" s="1">
        <v>0.4227893518518519</v>
      </c>
      <c r="C2095" s="1">
        <v>0.26377314814814817</v>
      </c>
      <c r="D2095" s="1">
        <v>9.4340277777777773E-2</v>
      </c>
      <c r="E2095" s="1">
        <v>6.4652777777777781E-2</v>
      </c>
      <c r="F2095">
        <v>17</v>
      </c>
      <c r="G2095">
        <v>386</v>
      </c>
      <c r="H2095">
        <v>0</v>
      </c>
      <c r="I2095">
        <v>0</v>
      </c>
      <c r="J2095">
        <v>0</v>
      </c>
      <c r="K2095">
        <v>0</v>
      </c>
      <c r="L2095">
        <v>0</v>
      </c>
      <c r="N2095" s="35"/>
      <c r="O2095" s="35"/>
      <c r="P2095" s="34"/>
      <c r="Q2095" s="34"/>
      <c r="R2095" s="34"/>
      <c r="S2095" s="34"/>
      <c r="T2095" s="34"/>
      <c r="U2095" s="34"/>
    </row>
    <row r="2096" spans="1:21">
      <c r="A2096" t="s">
        <v>2106</v>
      </c>
      <c r="B2096" s="1">
        <v>0.40244212962962966</v>
      </c>
      <c r="C2096" s="1">
        <v>0.31815972222222222</v>
      </c>
      <c r="D2096" s="1">
        <v>4.2951388888888886E-2</v>
      </c>
      <c r="E2096" s="1">
        <v>4.1319444444444443E-2</v>
      </c>
      <c r="F2096">
        <v>63</v>
      </c>
      <c r="G2096">
        <v>1031</v>
      </c>
      <c r="H2096">
        <v>531</v>
      </c>
      <c r="I2096">
        <v>146</v>
      </c>
      <c r="J2096">
        <v>0</v>
      </c>
      <c r="K2096">
        <v>0</v>
      </c>
      <c r="L2096">
        <v>0</v>
      </c>
      <c r="M2096">
        <v>78.430000000000007</v>
      </c>
      <c r="N2096" s="35"/>
      <c r="O2096" s="35"/>
      <c r="P2096" s="34"/>
      <c r="Q2096" s="34"/>
      <c r="R2096" s="34"/>
      <c r="S2096" s="34"/>
      <c r="T2096" s="34"/>
      <c r="U2096" s="34"/>
    </row>
    <row r="2097" spans="1:21">
      <c r="A2097" t="s">
        <v>2107</v>
      </c>
      <c r="B2097" s="1">
        <v>5.5555555555555556E-4</v>
      </c>
      <c r="C2097" s="1">
        <v>5.5555555555555556E-4</v>
      </c>
      <c r="D2097" s="1">
        <v>0</v>
      </c>
      <c r="E2097" s="1">
        <v>0</v>
      </c>
      <c r="F2097">
        <v>2</v>
      </c>
      <c r="G2097">
        <v>7</v>
      </c>
      <c r="H2097">
        <v>45</v>
      </c>
      <c r="I2097">
        <v>7</v>
      </c>
      <c r="J2097">
        <v>0</v>
      </c>
      <c r="K2097">
        <v>0</v>
      </c>
      <c r="L2097">
        <v>0</v>
      </c>
      <c r="M2097">
        <v>86.54</v>
      </c>
      <c r="N2097" s="35"/>
      <c r="O2097" s="35"/>
      <c r="P2097" s="34"/>
      <c r="Q2097" s="34"/>
      <c r="R2097" s="34"/>
      <c r="S2097" s="34"/>
      <c r="T2097" s="34"/>
      <c r="U2097" s="34"/>
    </row>
    <row r="2098" spans="1:21">
      <c r="A2098" t="s">
        <v>2108</v>
      </c>
      <c r="B2098" s="1">
        <v>0.4934027777777778</v>
      </c>
      <c r="C2098" s="1">
        <v>0.31282407407407409</v>
      </c>
      <c r="D2098" s="1">
        <v>0.13172453703703704</v>
      </c>
      <c r="E2098" s="1">
        <v>4.8831018518518517E-2</v>
      </c>
      <c r="F2098">
        <v>46</v>
      </c>
      <c r="G2098">
        <v>629</v>
      </c>
      <c r="H2098">
        <v>292</v>
      </c>
      <c r="I2098">
        <v>55</v>
      </c>
      <c r="J2098">
        <v>0</v>
      </c>
      <c r="K2098">
        <v>0</v>
      </c>
      <c r="L2098">
        <v>0</v>
      </c>
      <c r="M2098">
        <v>84.15</v>
      </c>
      <c r="N2098" s="35"/>
      <c r="O2098" s="35"/>
      <c r="P2098" s="34"/>
      <c r="Q2098" s="34"/>
      <c r="R2098" s="34"/>
      <c r="S2098" s="34"/>
      <c r="T2098" s="34"/>
      <c r="U2098" s="34"/>
    </row>
    <row r="2099" spans="1:21">
      <c r="A2099" t="s">
        <v>2109</v>
      </c>
      <c r="B2099" s="1">
        <v>0.34575231481481478</v>
      </c>
      <c r="C2099" s="1">
        <v>0.20653935185185182</v>
      </c>
      <c r="D2099" s="1">
        <v>7.5717592592592586E-2</v>
      </c>
      <c r="E2099" s="1">
        <v>6.3483796296296302E-2</v>
      </c>
      <c r="F2099">
        <v>51</v>
      </c>
      <c r="G2099">
        <v>640</v>
      </c>
      <c r="H2099">
        <v>0</v>
      </c>
      <c r="I2099">
        <v>0</v>
      </c>
      <c r="J2099">
        <v>0</v>
      </c>
      <c r="K2099">
        <v>0</v>
      </c>
      <c r="L2099">
        <v>0</v>
      </c>
      <c r="N2099" s="35"/>
      <c r="O2099" s="35"/>
      <c r="P2099" s="34"/>
      <c r="Q2099" s="34"/>
      <c r="R2099" s="34"/>
      <c r="S2099" s="34"/>
      <c r="T2099" s="34"/>
      <c r="U2099" s="34"/>
    </row>
    <row r="2100" spans="1:21">
      <c r="A2100" t="s">
        <v>2110</v>
      </c>
      <c r="B2100" s="1">
        <v>0.30196759259259259</v>
      </c>
      <c r="C2100" s="1">
        <v>0.24875</v>
      </c>
      <c r="D2100" s="1">
        <v>2.238425925925926E-2</v>
      </c>
      <c r="E2100" s="1">
        <v>3.0821759259259257E-2</v>
      </c>
      <c r="F2100">
        <v>39</v>
      </c>
      <c r="G2100">
        <v>596</v>
      </c>
      <c r="H2100">
        <v>0</v>
      </c>
      <c r="I2100">
        <v>0</v>
      </c>
      <c r="J2100">
        <v>0</v>
      </c>
      <c r="K2100">
        <v>0</v>
      </c>
      <c r="L2100">
        <v>0</v>
      </c>
      <c r="N2100" s="35"/>
      <c r="O2100" s="35"/>
      <c r="P2100" s="34"/>
      <c r="Q2100" s="34"/>
      <c r="R2100" s="34"/>
      <c r="S2100" s="34"/>
      <c r="T2100" s="34"/>
      <c r="U2100" s="34"/>
    </row>
    <row r="2101" spans="1:21">
      <c r="A2101" t="s">
        <v>2111</v>
      </c>
      <c r="B2101" s="1">
        <v>0.48937499999999995</v>
      </c>
      <c r="C2101" s="1">
        <v>0.39618055555555554</v>
      </c>
      <c r="D2101" s="1">
        <v>6.0451388888888895E-2</v>
      </c>
      <c r="E2101" s="1">
        <v>3.2731481481481479E-2</v>
      </c>
      <c r="F2101">
        <v>49</v>
      </c>
      <c r="G2101">
        <v>910</v>
      </c>
      <c r="H2101">
        <v>184</v>
      </c>
      <c r="I2101">
        <v>38</v>
      </c>
      <c r="J2101">
        <v>0</v>
      </c>
      <c r="K2101">
        <v>0</v>
      </c>
      <c r="L2101">
        <v>0</v>
      </c>
      <c r="M2101">
        <v>82.88</v>
      </c>
      <c r="N2101" s="35"/>
      <c r="O2101" s="35"/>
      <c r="P2101" s="34"/>
      <c r="Q2101" s="34"/>
      <c r="R2101" s="34"/>
      <c r="S2101" s="34"/>
      <c r="T2101" s="34"/>
      <c r="U2101" s="34"/>
    </row>
    <row r="2102" spans="1:21">
      <c r="A2102" t="s">
        <v>2112</v>
      </c>
      <c r="B2102" s="1">
        <v>0.63085648148148155</v>
      </c>
      <c r="C2102" s="1">
        <v>0.32497685185185182</v>
      </c>
      <c r="D2102" s="1">
        <v>0.29521990740740739</v>
      </c>
      <c r="E2102" s="1">
        <v>1.0636574074074074E-2</v>
      </c>
      <c r="F2102">
        <v>47</v>
      </c>
      <c r="G2102">
        <v>700</v>
      </c>
      <c r="H2102">
        <v>665</v>
      </c>
      <c r="I2102">
        <v>42</v>
      </c>
      <c r="J2102">
        <v>0</v>
      </c>
      <c r="K2102">
        <v>0</v>
      </c>
      <c r="L2102">
        <v>0</v>
      </c>
      <c r="M2102">
        <v>94.06</v>
      </c>
      <c r="N2102" s="35"/>
      <c r="O2102" s="35"/>
      <c r="P2102" s="34"/>
      <c r="Q2102" s="34"/>
      <c r="R2102" s="34"/>
      <c r="S2102" s="34"/>
      <c r="T2102" s="34"/>
      <c r="U2102" s="34"/>
    </row>
    <row r="2103" spans="1:21">
      <c r="A2103" t="s">
        <v>2113</v>
      </c>
      <c r="B2103" s="1">
        <v>0.16372685185185185</v>
      </c>
      <c r="C2103" s="1">
        <v>0.13425925925925927</v>
      </c>
      <c r="D2103" s="1">
        <v>1.8263888888888889E-2</v>
      </c>
      <c r="E2103" s="1">
        <v>1.1180555555555556E-2</v>
      </c>
      <c r="F2103">
        <v>15</v>
      </c>
      <c r="G2103">
        <v>294</v>
      </c>
      <c r="H2103">
        <v>0</v>
      </c>
      <c r="I2103">
        <v>0</v>
      </c>
      <c r="J2103">
        <v>0</v>
      </c>
      <c r="K2103">
        <v>0</v>
      </c>
      <c r="L2103">
        <v>0</v>
      </c>
      <c r="N2103" s="35"/>
      <c r="O2103" s="35"/>
      <c r="P2103" s="34"/>
      <c r="Q2103" s="34"/>
      <c r="R2103" s="34"/>
      <c r="S2103" s="34"/>
      <c r="T2103" s="34"/>
      <c r="U2103" s="34"/>
    </row>
    <row r="2104" spans="1:21">
      <c r="A2104" t="s">
        <v>2114</v>
      </c>
      <c r="B2104" s="1">
        <v>0.28927083333333331</v>
      </c>
      <c r="C2104" s="1">
        <v>0.23784722222222221</v>
      </c>
      <c r="D2104" s="1">
        <v>3.3449074074074069E-2</v>
      </c>
      <c r="E2104" s="1">
        <v>1.7962962962962962E-2</v>
      </c>
      <c r="F2104">
        <v>56</v>
      </c>
      <c r="G2104">
        <v>915</v>
      </c>
      <c r="H2104">
        <v>0</v>
      </c>
      <c r="I2104">
        <v>0</v>
      </c>
      <c r="J2104">
        <v>0</v>
      </c>
      <c r="K2104">
        <v>0</v>
      </c>
      <c r="L2104">
        <v>0</v>
      </c>
      <c r="N2104" s="35"/>
      <c r="O2104" s="35"/>
      <c r="P2104" s="34"/>
      <c r="Q2104" s="34"/>
      <c r="R2104" s="34"/>
      <c r="S2104" s="34"/>
      <c r="T2104" s="34"/>
      <c r="U2104" s="34"/>
    </row>
    <row r="2105" spans="1:21">
      <c r="A2105" t="s">
        <v>2115</v>
      </c>
      <c r="B2105" s="1">
        <v>0.39623842592592595</v>
      </c>
      <c r="C2105" s="1">
        <v>0.31760416666666669</v>
      </c>
      <c r="D2105" s="1">
        <v>3.6712962962962961E-2</v>
      </c>
      <c r="E2105" s="1">
        <v>4.1909722222222223E-2</v>
      </c>
      <c r="F2105">
        <v>33</v>
      </c>
      <c r="G2105">
        <v>641</v>
      </c>
      <c r="H2105">
        <v>0</v>
      </c>
      <c r="I2105">
        <v>0</v>
      </c>
      <c r="J2105">
        <v>0</v>
      </c>
      <c r="K2105">
        <v>0</v>
      </c>
      <c r="L2105">
        <v>0</v>
      </c>
      <c r="N2105" s="35"/>
      <c r="O2105" s="35"/>
      <c r="P2105" s="34"/>
      <c r="Q2105" s="34"/>
      <c r="R2105" s="34"/>
      <c r="S2105" s="34"/>
      <c r="T2105" s="34"/>
      <c r="U2105" s="34"/>
    </row>
    <row r="2106" spans="1:21">
      <c r="A2106" t="s">
        <v>2116</v>
      </c>
      <c r="B2106" s="10">
        <v>1.0271296296296295</v>
      </c>
      <c r="C2106" s="1">
        <v>0.38594907407407408</v>
      </c>
      <c r="D2106" s="1">
        <v>0.2830671296296296</v>
      </c>
      <c r="E2106" s="1">
        <v>0.35810185185185189</v>
      </c>
      <c r="F2106">
        <v>60</v>
      </c>
      <c r="G2106">
        <v>1182</v>
      </c>
      <c r="H2106">
        <v>243</v>
      </c>
      <c r="I2106">
        <v>17</v>
      </c>
      <c r="J2106">
        <v>0</v>
      </c>
      <c r="K2106">
        <v>0</v>
      </c>
      <c r="L2106">
        <v>0</v>
      </c>
      <c r="M2106">
        <v>93.46</v>
      </c>
      <c r="N2106" s="35"/>
      <c r="O2106" s="35"/>
      <c r="P2106" s="34"/>
      <c r="Q2106" s="34"/>
      <c r="R2106" s="34"/>
      <c r="S2106" s="34"/>
      <c r="T2106" s="34"/>
      <c r="U2106" s="34"/>
    </row>
    <row r="2107" spans="1:21">
      <c r="A2107" t="s">
        <v>2117</v>
      </c>
      <c r="B2107" s="1">
        <v>0.32064814814814818</v>
      </c>
      <c r="C2107" s="1">
        <v>0.20128472222222224</v>
      </c>
      <c r="D2107" s="1">
        <v>8.8715277777777782E-2</v>
      </c>
      <c r="E2107" s="1">
        <v>3.0624999999999999E-2</v>
      </c>
      <c r="F2107">
        <v>34</v>
      </c>
      <c r="G2107">
        <v>355</v>
      </c>
      <c r="H2107">
        <v>0</v>
      </c>
      <c r="I2107">
        <v>0</v>
      </c>
      <c r="J2107">
        <v>0</v>
      </c>
      <c r="K2107">
        <v>0</v>
      </c>
      <c r="L2107">
        <v>0</v>
      </c>
      <c r="N2107" s="35"/>
      <c r="O2107" s="35"/>
      <c r="P2107" s="34"/>
      <c r="Q2107" s="34"/>
      <c r="R2107" s="34"/>
      <c r="S2107" s="34"/>
      <c r="T2107" s="34"/>
      <c r="U2107" s="34"/>
    </row>
    <row r="2108" spans="1:21">
      <c r="A2108" t="s">
        <v>2118</v>
      </c>
      <c r="B2108" s="1">
        <v>0.42043981481481479</v>
      </c>
      <c r="C2108" s="1">
        <v>0.30104166666666665</v>
      </c>
      <c r="D2108" s="1">
        <v>9.2951388888888889E-2</v>
      </c>
      <c r="E2108" s="1">
        <v>2.6435185185185187E-2</v>
      </c>
      <c r="F2108">
        <v>41</v>
      </c>
      <c r="G2108">
        <v>1501</v>
      </c>
      <c r="H2108">
        <v>317</v>
      </c>
      <c r="I2108">
        <v>1</v>
      </c>
      <c r="J2108">
        <v>19.7</v>
      </c>
      <c r="K2108">
        <v>2.58</v>
      </c>
      <c r="L2108">
        <v>0.01</v>
      </c>
      <c r="M2108">
        <v>99.69</v>
      </c>
      <c r="N2108" s="35"/>
      <c r="O2108" s="35"/>
      <c r="P2108" s="34"/>
      <c r="Q2108" s="34"/>
      <c r="R2108" s="34"/>
      <c r="S2108" s="34"/>
      <c r="T2108" s="34"/>
      <c r="U2108" s="34"/>
    </row>
    <row r="2109" spans="1:21">
      <c r="A2109" t="s">
        <v>2119</v>
      </c>
      <c r="B2109" s="1">
        <v>0.35248842592592594</v>
      </c>
      <c r="C2109" s="1">
        <v>0.15170138888888887</v>
      </c>
      <c r="D2109" s="1">
        <v>8.6145833333333324E-2</v>
      </c>
      <c r="E2109" s="1">
        <v>0.11462962962962964</v>
      </c>
      <c r="F2109">
        <v>43</v>
      </c>
      <c r="G2109">
        <v>617</v>
      </c>
      <c r="H2109">
        <v>0</v>
      </c>
      <c r="I2109">
        <v>0</v>
      </c>
      <c r="J2109">
        <v>0</v>
      </c>
      <c r="K2109">
        <v>0</v>
      </c>
      <c r="L2109">
        <v>0</v>
      </c>
      <c r="N2109" s="35"/>
      <c r="O2109" s="35"/>
      <c r="P2109" s="34"/>
      <c r="Q2109" s="34"/>
      <c r="R2109" s="34"/>
      <c r="S2109" s="34"/>
      <c r="T2109" s="34"/>
      <c r="U2109" s="34"/>
    </row>
    <row r="2110" spans="1:21">
      <c r="A2110" t="s">
        <v>2120</v>
      </c>
      <c r="B2110" s="1">
        <v>0.32784722222222223</v>
      </c>
      <c r="C2110" s="1">
        <v>0.2940625</v>
      </c>
      <c r="D2110" s="1">
        <v>9.2361111111111116E-3</v>
      </c>
      <c r="E2110" s="1">
        <v>2.4537037037037038E-2</v>
      </c>
      <c r="F2110">
        <v>94</v>
      </c>
      <c r="G2110">
        <v>268</v>
      </c>
      <c r="H2110">
        <v>209</v>
      </c>
      <c r="I2110">
        <v>6</v>
      </c>
      <c r="J2110">
        <v>0</v>
      </c>
      <c r="K2110">
        <v>0</v>
      </c>
      <c r="L2110">
        <v>0</v>
      </c>
      <c r="M2110">
        <v>97.21</v>
      </c>
      <c r="N2110" s="35"/>
      <c r="O2110" s="35"/>
      <c r="P2110" s="34"/>
      <c r="Q2110" s="34"/>
      <c r="R2110" s="34"/>
      <c r="S2110" s="34"/>
      <c r="T2110" s="34"/>
      <c r="U2110" s="34"/>
    </row>
    <row r="2111" spans="1:21">
      <c r="A2111" t="s">
        <v>2121</v>
      </c>
      <c r="B2111" s="10">
        <v>1.0073958333333333</v>
      </c>
      <c r="C2111" s="1">
        <v>0.72255787037037045</v>
      </c>
      <c r="D2111" s="1">
        <v>0.1075</v>
      </c>
      <c r="E2111" s="1">
        <v>0.17732638888888888</v>
      </c>
      <c r="F2111">
        <v>125</v>
      </c>
      <c r="G2111">
        <v>2094</v>
      </c>
      <c r="H2111">
        <v>311</v>
      </c>
      <c r="I2111">
        <v>56</v>
      </c>
      <c r="J2111">
        <v>0</v>
      </c>
      <c r="K2111">
        <v>0</v>
      </c>
      <c r="L2111">
        <v>0</v>
      </c>
      <c r="M2111">
        <v>84.74</v>
      </c>
      <c r="N2111" s="35"/>
      <c r="O2111" s="35"/>
      <c r="P2111" s="34"/>
      <c r="Q2111" s="34"/>
      <c r="R2111" s="34"/>
      <c r="S2111" s="34"/>
      <c r="T2111" s="34"/>
      <c r="U2111" s="34"/>
    </row>
    <row r="2112" spans="1:21">
      <c r="A2112" t="s">
        <v>2122</v>
      </c>
      <c r="B2112" s="1">
        <v>0.40395833333333336</v>
      </c>
      <c r="C2112" s="1">
        <v>0.23343749999999999</v>
      </c>
      <c r="D2112" s="1">
        <v>9.9247685185185189E-2</v>
      </c>
      <c r="E2112" s="1">
        <v>7.1249999999999994E-2</v>
      </c>
      <c r="F2112">
        <v>153</v>
      </c>
      <c r="G2112">
        <v>736</v>
      </c>
      <c r="H2112">
        <v>70</v>
      </c>
      <c r="I2112">
        <v>681</v>
      </c>
      <c r="J2112">
        <v>0</v>
      </c>
      <c r="K2112">
        <v>0</v>
      </c>
      <c r="L2112">
        <v>0</v>
      </c>
      <c r="M2112">
        <v>9.32</v>
      </c>
      <c r="N2112" s="35"/>
      <c r="O2112" s="35"/>
      <c r="P2112" s="34"/>
      <c r="Q2112" s="34"/>
      <c r="R2112" s="34"/>
      <c r="S2112" s="34"/>
      <c r="T2112" s="34"/>
      <c r="U2112" s="34"/>
    </row>
    <row r="2113" spans="1:21">
      <c r="A2113" t="s">
        <v>2123</v>
      </c>
      <c r="B2113" s="1">
        <v>0.29541666666666666</v>
      </c>
      <c r="C2113" s="1">
        <v>0.13600694444444444</v>
      </c>
      <c r="D2113" s="1">
        <v>4.4305555555555549E-2</v>
      </c>
      <c r="E2113" s="1">
        <v>0.11509259259259259</v>
      </c>
      <c r="F2113">
        <v>16</v>
      </c>
      <c r="G2113">
        <v>195</v>
      </c>
      <c r="H2113">
        <v>91</v>
      </c>
      <c r="I2113">
        <v>6</v>
      </c>
      <c r="J2113">
        <v>0</v>
      </c>
      <c r="K2113">
        <v>0</v>
      </c>
      <c r="L2113">
        <v>0</v>
      </c>
      <c r="M2113">
        <v>93.81</v>
      </c>
      <c r="N2113" s="35"/>
      <c r="O2113" s="35"/>
      <c r="P2113" s="34"/>
      <c r="Q2113" s="34"/>
      <c r="R2113" s="34"/>
      <c r="S2113" s="34"/>
      <c r="T2113" s="34"/>
      <c r="U2113" s="34"/>
    </row>
    <row r="2114" spans="1:21">
      <c r="A2114" t="s">
        <v>2124</v>
      </c>
      <c r="B2114" s="1">
        <v>0.30354166666666665</v>
      </c>
      <c r="C2114" s="1">
        <v>0.25231481481481483</v>
      </c>
      <c r="D2114" s="1">
        <v>7.2337962962962963E-3</v>
      </c>
      <c r="E2114" s="1">
        <v>4.3981481481481483E-2</v>
      </c>
      <c r="F2114">
        <v>73</v>
      </c>
      <c r="G2114">
        <v>208</v>
      </c>
      <c r="H2114">
        <v>230</v>
      </c>
      <c r="I2114">
        <v>7</v>
      </c>
      <c r="J2114">
        <v>0</v>
      </c>
      <c r="K2114">
        <v>0</v>
      </c>
      <c r="L2114">
        <v>0</v>
      </c>
      <c r="M2114">
        <v>97.05</v>
      </c>
      <c r="N2114" s="35"/>
      <c r="O2114" s="35"/>
      <c r="P2114" s="34"/>
      <c r="Q2114" s="34"/>
      <c r="R2114" s="34"/>
      <c r="S2114" s="34"/>
      <c r="T2114" s="34"/>
      <c r="U2114" s="34"/>
    </row>
    <row r="2115" spans="1:21">
      <c r="A2115" t="s">
        <v>2125</v>
      </c>
      <c r="B2115" s="1">
        <v>0.48217592592592595</v>
      </c>
      <c r="C2115" s="1">
        <v>0.30879629629629629</v>
      </c>
      <c r="D2115" s="1">
        <v>0.10422453703703705</v>
      </c>
      <c r="E2115" s="1">
        <v>6.9143518518518521E-2</v>
      </c>
      <c r="F2115">
        <v>33</v>
      </c>
      <c r="G2115">
        <v>741</v>
      </c>
      <c r="H2115">
        <v>45</v>
      </c>
      <c r="I2115">
        <v>6</v>
      </c>
      <c r="J2115">
        <v>0</v>
      </c>
      <c r="K2115">
        <v>0</v>
      </c>
      <c r="L2115">
        <v>0</v>
      </c>
      <c r="M2115">
        <v>88.24</v>
      </c>
      <c r="N2115" s="35"/>
      <c r="O2115" s="35"/>
      <c r="P2115" s="34"/>
      <c r="Q2115" s="34"/>
      <c r="R2115" s="34"/>
      <c r="S2115" s="34"/>
      <c r="T2115" s="34"/>
      <c r="U2115" s="34"/>
    </row>
    <row r="2116" spans="1:21">
      <c r="A2116" t="s">
        <v>2126</v>
      </c>
      <c r="B2116" s="1">
        <v>0.49884259259259256</v>
      </c>
      <c r="C2116" s="1">
        <v>0.30081018518518515</v>
      </c>
      <c r="D2116" s="1">
        <v>0.17550925925925928</v>
      </c>
      <c r="E2116" s="1">
        <v>2.2511574074074073E-2</v>
      </c>
      <c r="F2116">
        <v>36</v>
      </c>
      <c r="G2116">
        <v>784</v>
      </c>
      <c r="H2116">
        <v>58</v>
      </c>
      <c r="I2116">
        <v>20</v>
      </c>
      <c r="J2116">
        <v>0</v>
      </c>
      <c r="K2116">
        <v>0</v>
      </c>
      <c r="L2116">
        <v>0</v>
      </c>
      <c r="M2116">
        <v>74.36</v>
      </c>
      <c r="N2116" s="35"/>
      <c r="O2116" s="35"/>
      <c r="P2116" s="34"/>
      <c r="Q2116" s="34"/>
      <c r="R2116" s="34"/>
      <c r="S2116" s="34"/>
      <c r="T2116" s="34"/>
      <c r="U2116" s="34"/>
    </row>
    <row r="2117" spans="1:21">
      <c r="A2117" t="s">
        <v>2127</v>
      </c>
      <c r="B2117" s="1">
        <v>0.43072916666666666</v>
      </c>
      <c r="C2117" s="1">
        <v>0.30821759259259257</v>
      </c>
      <c r="D2117" s="1">
        <v>4.5023148148148149E-3</v>
      </c>
      <c r="E2117" s="1">
        <v>0.11798611111111111</v>
      </c>
      <c r="F2117">
        <v>47</v>
      </c>
      <c r="G2117">
        <v>940</v>
      </c>
      <c r="H2117">
        <v>447</v>
      </c>
      <c r="I2117">
        <v>67</v>
      </c>
      <c r="J2117">
        <v>0</v>
      </c>
      <c r="K2117">
        <v>0</v>
      </c>
      <c r="L2117">
        <v>0</v>
      </c>
      <c r="M2117">
        <v>86.96</v>
      </c>
      <c r="N2117" s="35"/>
      <c r="O2117" s="35"/>
      <c r="P2117" s="34"/>
      <c r="Q2117" s="34"/>
      <c r="R2117" s="34"/>
      <c r="S2117" s="34"/>
      <c r="T2117" s="34"/>
      <c r="U2117" s="34"/>
    </row>
    <row r="2118" spans="1:21">
      <c r="A2118" t="s">
        <v>2128</v>
      </c>
      <c r="B2118" s="1">
        <v>6.3703703703703707E-2</v>
      </c>
      <c r="C2118" s="1">
        <v>3.8865740740740742E-2</v>
      </c>
      <c r="D2118" s="1">
        <v>1.1562499999999998E-2</v>
      </c>
      <c r="E2118" s="1">
        <v>1.3263888888888889E-2</v>
      </c>
      <c r="F2118">
        <v>7</v>
      </c>
      <c r="G2118">
        <v>127</v>
      </c>
      <c r="H2118">
        <v>47</v>
      </c>
      <c r="I2118">
        <v>1</v>
      </c>
      <c r="J2118">
        <v>0</v>
      </c>
      <c r="K2118">
        <v>0</v>
      </c>
      <c r="L2118">
        <v>0</v>
      </c>
      <c r="M2118">
        <v>97.92</v>
      </c>
      <c r="N2118" s="35"/>
      <c r="O2118" s="35"/>
      <c r="P2118" s="34"/>
      <c r="Q2118" s="34"/>
      <c r="R2118" s="34"/>
      <c r="S2118" s="34"/>
      <c r="T2118" s="34"/>
      <c r="U2118" s="34"/>
    </row>
    <row r="2119" spans="1:21">
      <c r="A2119" t="s">
        <v>2129</v>
      </c>
      <c r="B2119" s="1">
        <v>0.20646990740740742</v>
      </c>
      <c r="C2119" s="1">
        <v>0.17216435185185186</v>
      </c>
      <c r="D2119" s="1">
        <v>1.7627314814814814E-2</v>
      </c>
      <c r="E2119" s="1">
        <v>1.667824074074074E-2</v>
      </c>
      <c r="F2119">
        <v>15</v>
      </c>
      <c r="G2119">
        <v>306</v>
      </c>
      <c r="H2119">
        <v>282</v>
      </c>
      <c r="I2119">
        <v>2</v>
      </c>
      <c r="J2119">
        <v>0</v>
      </c>
      <c r="K2119">
        <v>0</v>
      </c>
      <c r="L2119">
        <v>0</v>
      </c>
      <c r="M2119">
        <v>99.3</v>
      </c>
      <c r="N2119" s="35"/>
      <c r="O2119" s="35"/>
      <c r="P2119" s="34"/>
      <c r="Q2119" s="34"/>
      <c r="R2119" s="34"/>
      <c r="S2119" s="34"/>
      <c r="T2119" s="34"/>
      <c r="U2119" s="34"/>
    </row>
    <row r="2120" spans="1:21">
      <c r="A2120" t="s">
        <v>2130</v>
      </c>
      <c r="B2120" s="1">
        <v>0.51475694444444442</v>
      </c>
      <c r="C2120" s="1">
        <v>0.41320601851851851</v>
      </c>
      <c r="D2120" s="1">
        <v>4.2870370370370371E-2</v>
      </c>
      <c r="E2120" s="1">
        <v>5.8657407407407408E-2</v>
      </c>
      <c r="F2120">
        <v>40</v>
      </c>
      <c r="G2120">
        <v>647</v>
      </c>
      <c r="H2120">
        <v>295</v>
      </c>
      <c r="I2120">
        <v>25</v>
      </c>
      <c r="J2120">
        <v>0</v>
      </c>
      <c r="K2120">
        <v>0</v>
      </c>
      <c r="L2120">
        <v>0</v>
      </c>
      <c r="M2120">
        <v>92.19</v>
      </c>
      <c r="N2120" s="35"/>
      <c r="O2120" s="35"/>
      <c r="P2120" s="34"/>
      <c r="Q2120" s="34"/>
      <c r="R2120" s="34"/>
      <c r="S2120" s="34"/>
      <c r="T2120" s="34"/>
      <c r="U2120" s="34"/>
    </row>
    <row r="2121" spans="1:21">
      <c r="A2121" t="s">
        <v>2131</v>
      </c>
      <c r="B2121" s="1">
        <v>3.9733796296296302E-2</v>
      </c>
      <c r="C2121" s="1">
        <v>3.6307870370370372E-2</v>
      </c>
      <c r="D2121" s="1">
        <v>1.0069444444444444E-3</v>
      </c>
      <c r="E2121" s="1">
        <v>2.4074074074074076E-3</v>
      </c>
      <c r="F2121">
        <v>16</v>
      </c>
      <c r="G2121">
        <v>200</v>
      </c>
      <c r="H2121">
        <v>277</v>
      </c>
      <c r="I2121">
        <v>14</v>
      </c>
      <c r="J2121">
        <v>0</v>
      </c>
      <c r="K2121">
        <v>0</v>
      </c>
      <c r="L2121">
        <v>0</v>
      </c>
      <c r="M2121">
        <v>95.19</v>
      </c>
      <c r="N2121" s="35"/>
      <c r="O2121" s="35"/>
      <c r="P2121" s="34"/>
      <c r="Q2121" s="34"/>
      <c r="R2121" s="34"/>
      <c r="S2121" s="34"/>
      <c r="T2121" s="34"/>
      <c r="U2121" s="34"/>
    </row>
    <row r="2122" spans="1:21">
      <c r="A2122" t="s">
        <v>2132</v>
      </c>
      <c r="B2122" s="1">
        <v>0.4874768518518518</v>
      </c>
      <c r="C2122" s="1">
        <v>0.21783564814814815</v>
      </c>
      <c r="D2122" s="1">
        <v>0.11833333333333333</v>
      </c>
      <c r="E2122" s="1">
        <v>0.15129629629629629</v>
      </c>
      <c r="F2122">
        <v>29</v>
      </c>
      <c r="G2122">
        <v>342</v>
      </c>
      <c r="H2122">
        <v>133</v>
      </c>
      <c r="I2122">
        <v>24</v>
      </c>
      <c r="J2122">
        <v>0</v>
      </c>
      <c r="K2122">
        <v>0</v>
      </c>
      <c r="L2122">
        <v>0</v>
      </c>
      <c r="M2122">
        <v>84.71</v>
      </c>
      <c r="N2122" s="35"/>
      <c r="O2122" s="35"/>
      <c r="P2122" s="34"/>
      <c r="Q2122" s="34"/>
      <c r="R2122" s="34"/>
      <c r="S2122" s="34"/>
      <c r="T2122" s="34"/>
      <c r="U2122" s="34"/>
    </row>
    <row r="2123" spans="1:21">
      <c r="A2123" t="s">
        <v>2133</v>
      </c>
      <c r="B2123" s="1">
        <v>0.59061342592592592</v>
      </c>
      <c r="C2123" s="1">
        <v>0.28780092592592593</v>
      </c>
      <c r="D2123" s="1">
        <v>0.22475694444444447</v>
      </c>
      <c r="E2123" s="1">
        <v>7.8032407407407411E-2</v>
      </c>
      <c r="F2123">
        <v>61</v>
      </c>
      <c r="G2123">
        <v>499</v>
      </c>
      <c r="H2123">
        <v>420</v>
      </c>
      <c r="I2123">
        <v>99</v>
      </c>
      <c r="J2123">
        <v>0</v>
      </c>
      <c r="K2123">
        <v>0</v>
      </c>
      <c r="L2123">
        <v>0</v>
      </c>
      <c r="M2123">
        <v>80.92</v>
      </c>
      <c r="N2123" s="35"/>
      <c r="O2123" s="35"/>
      <c r="P2123" s="34"/>
      <c r="Q2123" s="34"/>
      <c r="R2123" s="34"/>
      <c r="S2123" s="34"/>
      <c r="T2123" s="34"/>
      <c r="U2123" s="34"/>
    </row>
    <row r="2124" spans="1:21">
      <c r="A2124" t="s">
        <v>2134</v>
      </c>
      <c r="B2124" s="1">
        <v>0.49300925925925926</v>
      </c>
      <c r="C2124" s="1">
        <v>0.35063657407407406</v>
      </c>
      <c r="D2124" s="1">
        <v>9.7893518518518519E-2</v>
      </c>
      <c r="E2124" s="1">
        <v>4.4467592592592593E-2</v>
      </c>
      <c r="F2124">
        <v>29</v>
      </c>
      <c r="G2124">
        <v>556</v>
      </c>
      <c r="H2124">
        <v>269</v>
      </c>
      <c r="I2124">
        <v>4</v>
      </c>
      <c r="J2124">
        <v>0</v>
      </c>
      <c r="K2124">
        <v>0</v>
      </c>
      <c r="L2124">
        <v>0</v>
      </c>
      <c r="M2124">
        <v>98.53</v>
      </c>
      <c r="N2124" s="35"/>
      <c r="O2124" s="35"/>
      <c r="P2124" s="34"/>
      <c r="Q2124" s="34"/>
      <c r="R2124" s="34"/>
      <c r="S2124" s="34"/>
      <c r="T2124" s="34"/>
      <c r="U2124" s="34"/>
    </row>
    <row r="2125" spans="1:21">
      <c r="A2125" t="s">
        <v>2135</v>
      </c>
      <c r="B2125" s="1">
        <v>0</v>
      </c>
      <c r="C2125" s="1">
        <v>0</v>
      </c>
      <c r="D2125" s="1">
        <v>0</v>
      </c>
      <c r="E2125" s="1">
        <v>0</v>
      </c>
      <c r="F2125">
        <v>0</v>
      </c>
      <c r="G2125">
        <v>0</v>
      </c>
      <c r="H2125">
        <v>863</v>
      </c>
      <c r="I2125">
        <v>2</v>
      </c>
      <c r="J2125">
        <v>0</v>
      </c>
      <c r="K2125">
        <v>7.85</v>
      </c>
      <c r="L2125">
        <v>0.05</v>
      </c>
      <c r="M2125">
        <v>99.77</v>
      </c>
      <c r="N2125" s="35"/>
      <c r="O2125" s="35"/>
      <c r="P2125" s="34"/>
      <c r="Q2125" s="34"/>
      <c r="R2125" s="34"/>
      <c r="S2125" s="34"/>
      <c r="T2125" s="34"/>
      <c r="U2125" s="34"/>
    </row>
    <row r="2126" spans="1:21">
      <c r="A2126" t="s">
        <v>2136</v>
      </c>
      <c r="B2126" s="1">
        <v>0.12489583333333333</v>
      </c>
      <c r="C2126" s="1">
        <v>6.5347222222222223E-2</v>
      </c>
      <c r="D2126" s="1">
        <v>4.7569444444444442E-2</v>
      </c>
      <c r="E2126" s="1">
        <v>1.1967592592592592E-2</v>
      </c>
      <c r="F2126">
        <v>19</v>
      </c>
      <c r="G2126">
        <v>157</v>
      </c>
      <c r="H2126">
        <v>472</v>
      </c>
      <c r="I2126">
        <v>74</v>
      </c>
      <c r="J2126">
        <v>0</v>
      </c>
      <c r="K2126">
        <v>0</v>
      </c>
      <c r="L2126">
        <v>0</v>
      </c>
      <c r="M2126">
        <v>86.45</v>
      </c>
      <c r="N2126" s="35"/>
      <c r="O2126" s="35"/>
      <c r="P2126" s="34"/>
      <c r="Q2126" s="34"/>
      <c r="R2126" s="34"/>
      <c r="S2126" s="34"/>
      <c r="T2126" s="34"/>
      <c r="U2126" s="34"/>
    </row>
    <row r="2127" spans="1:21">
      <c r="A2127" t="s">
        <v>2137</v>
      </c>
      <c r="B2127" s="1">
        <v>1.7013888888888892E-3</v>
      </c>
      <c r="C2127" s="1">
        <v>1.689814814814815E-3</v>
      </c>
      <c r="D2127" s="1">
        <v>0</v>
      </c>
      <c r="E2127" s="1">
        <v>0</v>
      </c>
      <c r="F2127">
        <v>1</v>
      </c>
      <c r="G2127">
        <v>4</v>
      </c>
      <c r="H2127">
        <v>6</v>
      </c>
      <c r="I2127">
        <v>0</v>
      </c>
      <c r="J2127">
        <v>0</v>
      </c>
      <c r="K2127">
        <v>0</v>
      </c>
      <c r="L2127">
        <v>0</v>
      </c>
      <c r="M2127">
        <v>100</v>
      </c>
      <c r="N2127" s="35"/>
      <c r="O2127" s="35"/>
      <c r="P2127" s="34"/>
      <c r="Q2127" s="34"/>
      <c r="R2127" s="34"/>
      <c r="S2127" s="34"/>
      <c r="T2127" s="34"/>
      <c r="U2127" s="34"/>
    </row>
    <row r="2128" spans="1:21">
      <c r="A2128" t="s">
        <v>2138</v>
      </c>
      <c r="B2128" s="1">
        <v>0.37185185185185188</v>
      </c>
      <c r="C2128" s="1">
        <v>0.26056712962962963</v>
      </c>
      <c r="D2128" s="1">
        <v>2.2430555555555554E-2</v>
      </c>
      <c r="E2128" s="1">
        <v>8.8842592592592584E-2</v>
      </c>
      <c r="F2128">
        <v>36</v>
      </c>
      <c r="G2128">
        <v>538</v>
      </c>
      <c r="H2128">
        <v>234</v>
      </c>
      <c r="I2128">
        <v>15</v>
      </c>
      <c r="J2128">
        <v>0</v>
      </c>
      <c r="K2128">
        <v>0</v>
      </c>
      <c r="L2128">
        <v>0</v>
      </c>
      <c r="M2128">
        <v>93.98</v>
      </c>
      <c r="N2128" s="35"/>
      <c r="O2128" s="35"/>
      <c r="P2128" s="34"/>
      <c r="Q2128" s="34"/>
      <c r="R2128" s="34"/>
      <c r="S2128" s="34"/>
      <c r="T2128" s="34"/>
      <c r="U2128" s="34"/>
    </row>
    <row r="2129" spans="1:21">
      <c r="A2129" t="s">
        <v>2139</v>
      </c>
      <c r="B2129" s="1">
        <v>0.3134837962962963</v>
      </c>
      <c r="C2129" s="1">
        <v>0.17871527777777776</v>
      </c>
      <c r="D2129" s="1">
        <v>2.1585648148148145E-2</v>
      </c>
      <c r="E2129" s="1">
        <v>0.1131712962962963</v>
      </c>
      <c r="F2129">
        <v>43</v>
      </c>
      <c r="G2129">
        <v>641</v>
      </c>
      <c r="H2129">
        <v>0</v>
      </c>
      <c r="I2129">
        <v>0</v>
      </c>
      <c r="J2129">
        <v>0</v>
      </c>
      <c r="K2129">
        <v>0</v>
      </c>
      <c r="L2129">
        <v>0</v>
      </c>
      <c r="N2129" s="35"/>
      <c r="O2129" s="35"/>
      <c r="P2129" s="34"/>
      <c r="Q2129" s="34"/>
      <c r="R2129" s="34"/>
      <c r="S2129" s="34"/>
      <c r="T2129" s="34"/>
      <c r="U2129" s="34"/>
    </row>
    <row r="2130" spans="1:21">
      <c r="A2130" t="s">
        <v>2140</v>
      </c>
      <c r="B2130" s="1">
        <v>0.56096064814814817</v>
      </c>
      <c r="C2130" s="1">
        <v>0.4392361111111111</v>
      </c>
      <c r="D2130" s="1">
        <v>6.7754629629629637E-2</v>
      </c>
      <c r="E2130" s="1">
        <v>5.395833333333333E-2</v>
      </c>
      <c r="F2130">
        <v>109</v>
      </c>
      <c r="G2130">
        <v>1115</v>
      </c>
      <c r="H2130">
        <v>1342</v>
      </c>
      <c r="I2130">
        <v>94</v>
      </c>
      <c r="J2130">
        <v>0</v>
      </c>
      <c r="K2130">
        <v>0</v>
      </c>
      <c r="L2130">
        <v>0</v>
      </c>
      <c r="M2130">
        <v>93.45</v>
      </c>
      <c r="N2130" s="35"/>
      <c r="O2130" s="35"/>
      <c r="P2130" s="34"/>
      <c r="Q2130" s="34"/>
      <c r="R2130" s="34"/>
      <c r="S2130" s="34"/>
      <c r="T2130" s="34"/>
      <c r="U2130" s="34"/>
    </row>
    <row r="2131" spans="1:21">
      <c r="A2131" t="s">
        <v>2141</v>
      </c>
      <c r="B2131" s="1">
        <v>0.34944444444444445</v>
      </c>
      <c r="C2131" s="1">
        <v>0.33063657407407404</v>
      </c>
      <c r="D2131" s="1">
        <v>1.3564814814814816E-2</v>
      </c>
      <c r="E2131" s="1">
        <v>5.2314814814814819E-3</v>
      </c>
      <c r="F2131">
        <v>12</v>
      </c>
      <c r="G2131">
        <v>944</v>
      </c>
      <c r="H2131">
        <v>512</v>
      </c>
      <c r="I2131">
        <v>0</v>
      </c>
      <c r="J2131">
        <v>9.77</v>
      </c>
      <c r="K2131">
        <v>9.6</v>
      </c>
      <c r="L2131">
        <v>0</v>
      </c>
      <c r="M2131">
        <v>100</v>
      </c>
      <c r="N2131" s="35"/>
      <c r="O2131" s="35"/>
      <c r="P2131" s="34"/>
      <c r="Q2131" s="34"/>
      <c r="R2131" s="34"/>
      <c r="S2131" s="34"/>
      <c r="T2131" s="34"/>
      <c r="U2131" s="34"/>
    </row>
    <row r="2132" spans="1:21">
      <c r="A2132" t="s">
        <v>2142</v>
      </c>
      <c r="B2132" s="1">
        <v>0.43459490740740742</v>
      </c>
      <c r="C2132" s="1">
        <v>0.23717592592592593</v>
      </c>
      <c r="D2132" s="1">
        <v>6.7337962962962961E-2</v>
      </c>
      <c r="E2132" s="1">
        <v>0.13006944444444443</v>
      </c>
      <c r="F2132">
        <v>161</v>
      </c>
      <c r="G2132">
        <v>2309</v>
      </c>
      <c r="H2132">
        <v>2826</v>
      </c>
      <c r="I2132">
        <v>33</v>
      </c>
      <c r="J2132">
        <v>0</v>
      </c>
      <c r="K2132">
        <v>0</v>
      </c>
      <c r="L2132">
        <v>0</v>
      </c>
      <c r="M2132">
        <v>98.85</v>
      </c>
      <c r="N2132" s="35"/>
      <c r="O2132" s="35"/>
      <c r="P2132" s="34"/>
      <c r="Q2132" s="34"/>
      <c r="R2132" s="34"/>
      <c r="S2132" s="34"/>
      <c r="T2132" s="34"/>
      <c r="U2132" s="34"/>
    </row>
    <row r="2133" spans="1:21">
      <c r="A2133" t="s">
        <v>2143</v>
      </c>
      <c r="B2133" s="1">
        <v>0.36200231481481482</v>
      </c>
      <c r="C2133" s="1">
        <v>0.23402777777777781</v>
      </c>
      <c r="D2133" s="1">
        <v>9.3657407407407411E-2</v>
      </c>
      <c r="E2133" s="1">
        <v>3.4317129629629628E-2</v>
      </c>
      <c r="F2133">
        <v>96</v>
      </c>
      <c r="G2133">
        <v>1196</v>
      </c>
      <c r="H2133">
        <v>792</v>
      </c>
      <c r="I2133">
        <v>94</v>
      </c>
      <c r="J2133">
        <v>0</v>
      </c>
      <c r="K2133">
        <v>0</v>
      </c>
      <c r="L2133">
        <v>0</v>
      </c>
      <c r="M2133">
        <v>89.39</v>
      </c>
      <c r="N2133" s="35"/>
      <c r="O2133" s="35"/>
      <c r="P2133" s="34"/>
      <c r="Q2133" s="34"/>
      <c r="R2133" s="34"/>
      <c r="S2133" s="34"/>
      <c r="T2133" s="34"/>
      <c r="U2133" s="34"/>
    </row>
    <row r="2134" spans="1:21">
      <c r="A2134" t="s">
        <v>2144</v>
      </c>
      <c r="B2134" s="1">
        <v>0.82729166666666665</v>
      </c>
      <c r="C2134" s="1">
        <v>0.5288194444444444</v>
      </c>
      <c r="D2134" s="1">
        <v>0.19427083333333331</v>
      </c>
      <c r="E2134" s="1">
        <v>0.10418981481481482</v>
      </c>
      <c r="F2134">
        <v>138</v>
      </c>
      <c r="G2134">
        <v>931</v>
      </c>
      <c r="H2134">
        <v>990</v>
      </c>
      <c r="I2134">
        <v>292</v>
      </c>
      <c r="J2134">
        <v>0</v>
      </c>
      <c r="K2134">
        <v>0</v>
      </c>
      <c r="L2134">
        <v>0</v>
      </c>
      <c r="M2134">
        <v>77.22</v>
      </c>
      <c r="N2134" s="35"/>
      <c r="O2134" s="35"/>
      <c r="P2134" s="34"/>
      <c r="Q2134" s="34"/>
      <c r="R2134" s="34"/>
      <c r="S2134" s="34"/>
      <c r="T2134" s="34"/>
      <c r="U2134" s="34"/>
    </row>
    <row r="2135" spans="1:21">
      <c r="A2135" t="s">
        <v>2145</v>
      </c>
      <c r="B2135" s="1">
        <v>0.54271990740740739</v>
      </c>
      <c r="C2135" s="1">
        <v>0.39839120370370368</v>
      </c>
      <c r="D2135" s="1">
        <v>1.8298611111111113E-2</v>
      </c>
      <c r="E2135" s="1">
        <v>0.1260185185185185</v>
      </c>
      <c r="F2135">
        <v>58</v>
      </c>
      <c r="G2135">
        <v>1220</v>
      </c>
      <c r="H2135">
        <v>449</v>
      </c>
      <c r="I2135">
        <v>24</v>
      </c>
      <c r="J2135">
        <v>0</v>
      </c>
      <c r="K2135">
        <v>0</v>
      </c>
      <c r="L2135">
        <v>0</v>
      </c>
      <c r="M2135">
        <v>94.93</v>
      </c>
      <c r="N2135" s="35"/>
      <c r="O2135" s="35"/>
      <c r="P2135" s="34"/>
      <c r="Q2135" s="34"/>
      <c r="R2135" s="34"/>
      <c r="S2135" s="34"/>
      <c r="T2135" s="34"/>
      <c r="U2135" s="34"/>
    </row>
    <row r="2136" spans="1:21">
      <c r="A2136" t="s">
        <v>2146</v>
      </c>
      <c r="B2136" s="1">
        <v>0.2963425925925926</v>
      </c>
      <c r="C2136" s="1">
        <v>0.21980324074074076</v>
      </c>
      <c r="D2136" s="1">
        <v>3.6539351851851851E-2</v>
      </c>
      <c r="E2136" s="1">
        <v>3.9976851851851854E-2</v>
      </c>
      <c r="F2136">
        <v>39</v>
      </c>
      <c r="G2136">
        <v>590</v>
      </c>
      <c r="H2136">
        <v>495</v>
      </c>
      <c r="I2136">
        <v>47</v>
      </c>
      <c r="J2136">
        <v>0</v>
      </c>
      <c r="K2136">
        <v>0</v>
      </c>
      <c r="L2136">
        <v>0</v>
      </c>
      <c r="M2136">
        <v>91.33</v>
      </c>
      <c r="N2136" s="35"/>
      <c r="O2136" s="35"/>
      <c r="P2136" s="34"/>
      <c r="Q2136" s="34"/>
      <c r="R2136" s="34"/>
      <c r="S2136" s="34"/>
      <c r="T2136" s="34"/>
      <c r="U2136" s="34"/>
    </row>
    <row r="2137" spans="1:21">
      <c r="A2137" t="s">
        <v>2147</v>
      </c>
      <c r="B2137" s="1">
        <v>0.26800925925925928</v>
      </c>
      <c r="C2137" s="1">
        <v>0.14812499999999998</v>
      </c>
      <c r="D2137" s="1">
        <v>9.1747685185185182E-2</v>
      </c>
      <c r="E2137" s="1">
        <v>2.8125000000000001E-2</v>
      </c>
      <c r="F2137">
        <v>22</v>
      </c>
      <c r="G2137">
        <v>326</v>
      </c>
      <c r="H2137">
        <v>193</v>
      </c>
      <c r="I2137">
        <v>6</v>
      </c>
      <c r="J2137">
        <v>0</v>
      </c>
      <c r="K2137">
        <v>0</v>
      </c>
      <c r="L2137">
        <v>0</v>
      </c>
      <c r="M2137">
        <v>96.98</v>
      </c>
      <c r="N2137" s="35"/>
      <c r="O2137" s="35"/>
      <c r="P2137" s="34"/>
      <c r="Q2137" s="34"/>
      <c r="R2137" s="34"/>
      <c r="S2137" s="34"/>
      <c r="T2137" s="34"/>
      <c r="U2137" s="34"/>
    </row>
    <row r="2138" spans="1:21">
      <c r="A2138" t="s">
        <v>2148</v>
      </c>
      <c r="B2138" s="1">
        <v>0.37423611111111116</v>
      </c>
      <c r="C2138" s="1">
        <v>0.25199074074074074</v>
      </c>
      <c r="D2138" s="1">
        <v>7.1134259259259258E-2</v>
      </c>
      <c r="E2138" s="1">
        <v>5.1099537037037041E-2</v>
      </c>
      <c r="F2138">
        <v>33</v>
      </c>
      <c r="G2138">
        <v>494</v>
      </c>
      <c r="H2138">
        <v>368</v>
      </c>
      <c r="I2138">
        <v>52</v>
      </c>
      <c r="J2138">
        <v>0</v>
      </c>
      <c r="K2138">
        <v>0</v>
      </c>
      <c r="L2138">
        <v>0</v>
      </c>
      <c r="M2138">
        <v>87.62</v>
      </c>
      <c r="N2138" s="35"/>
      <c r="O2138" s="35"/>
      <c r="P2138" s="34"/>
      <c r="Q2138" s="34"/>
      <c r="R2138" s="34"/>
      <c r="S2138" s="34"/>
      <c r="T2138" s="34"/>
      <c r="U2138" s="34"/>
    </row>
    <row r="2139" spans="1:21">
      <c r="A2139" t="s">
        <v>2149</v>
      </c>
      <c r="B2139" s="1">
        <v>0.37451388888888887</v>
      </c>
      <c r="C2139" s="1">
        <v>0.35237268518518516</v>
      </c>
      <c r="D2139" s="1">
        <v>1.7777777777777778E-2</v>
      </c>
      <c r="E2139" s="1">
        <v>4.340277777777778E-3</v>
      </c>
      <c r="F2139">
        <v>22</v>
      </c>
      <c r="G2139">
        <v>591</v>
      </c>
      <c r="H2139">
        <v>223</v>
      </c>
      <c r="I2139">
        <v>2</v>
      </c>
      <c r="J2139">
        <v>0</v>
      </c>
      <c r="K2139">
        <v>0</v>
      </c>
      <c r="L2139">
        <v>0</v>
      </c>
      <c r="M2139">
        <v>99.11</v>
      </c>
      <c r="N2139" s="35"/>
      <c r="O2139" s="35"/>
      <c r="P2139" s="34"/>
      <c r="Q2139" s="34"/>
      <c r="R2139" s="34"/>
      <c r="S2139" s="34"/>
      <c r="T2139" s="34"/>
      <c r="U2139" s="34"/>
    </row>
    <row r="2140" spans="1:21">
      <c r="A2140" t="s">
        <v>2150</v>
      </c>
      <c r="B2140" s="1">
        <v>0.16723379629629631</v>
      </c>
      <c r="C2140" s="1">
        <v>0.1429050925925926</v>
      </c>
      <c r="D2140" s="1">
        <v>8.3449074074074085E-3</v>
      </c>
      <c r="E2140" s="1">
        <v>1.5972222222222224E-2</v>
      </c>
      <c r="F2140">
        <v>132</v>
      </c>
      <c r="G2140">
        <v>1886</v>
      </c>
      <c r="H2140">
        <v>2067</v>
      </c>
      <c r="I2140">
        <v>7</v>
      </c>
      <c r="J2140">
        <v>0</v>
      </c>
      <c r="K2140">
        <v>0</v>
      </c>
      <c r="L2140">
        <v>0</v>
      </c>
      <c r="M2140">
        <v>99.66</v>
      </c>
      <c r="N2140" s="35"/>
      <c r="O2140" s="35"/>
      <c r="P2140" s="34"/>
      <c r="Q2140" s="34"/>
      <c r="R2140" s="34"/>
      <c r="S2140" s="34"/>
      <c r="T2140" s="34"/>
      <c r="U2140" s="34"/>
    </row>
    <row r="2141" spans="1:21">
      <c r="A2141" t="s">
        <v>2151</v>
      </c>
      <c r="B2141" s="1">
        <v>0.37995370370370374</v>
      </c>
      <c r="C2141" s="1">
        <v>0.27684027777777781</v>
      </c>
      <c r="D2141" s="1">
        <v>6.8171296296296287E-3</v>
      </c>
      <c r="E2141" s="1">
        <v>9.6296296296296283E-2</v>
      </c>
      <c r="F2141">
        <v>24</v>
      </c>
      <c r="G2141">
        <v>1572</v>
      </c>
      <c r="H2141">
        <v>1151</v>
      </c>
      <c r="I2141">
        <v>3</v>
      </c>
      <c r="J2141">
        <v>16.54</v>
      </c>
      <c r="K2141">
        <v>11.2</v>
      </c>
      <c r="L2141">
        <v>0.02</v>
      </c>
      <c r="M2141">
        <v>99.74</v>
      </c>
      <c r="N2141" s="35"/>
      <c r="O2141" s="35"/>
      <c r="P2141" s="34"/>
      <c r="Q2141" s="34"/>
      <c r="R2141" s="34"/>
      <c r="S2141" s="34"/>
      <c r="T2141" s="34"/>
      <c r="U2141" s="34"/>
    </row>
    <row r="2142" spans="1:21">
      <c r="A2142" t="s">
        <v>2152</v>
      </c>
      <c r="B2142" s="1">
        <v>0.49619212962962966</v>
      </c>
      <c r="C2142" s="1">
        <v>0.31701388888888887</v>
      </c>
      <c r="D2142" s="1">
        <v>9.9537037037037035E-2</v>
      </c>
      <c r="E2142" s="1">
        <v>7.962962962962962E-2</v>
      </c>
      <c r="F2142">
        <v>69</v>
      </c>
      <c r="G2142">
        <v>1439</v>
      </c>
      <c r="H2142">
        <v>269</v>
      </c>
      <c r="I2142">
        <v>2</v>
      </c>
      <c r="J2142">
        <v>47.5</v>
      </c>
      <c r="K2142">
        <v>10.43</v>
      </c>
      <c r="L2142">
        <v>0.33</v>
      </c>
      <c r="M2142">
        <v>99.26</v>
      </c>
      <c r="N2142" s="35"/>
      <c r="O2142" s="35"/>
      <c r="P2142" s="34"/>
      <c r="Q2142" s="34"/>
      <c r="R2142" s="34"/>
      <c r="S2142" s="34"/>
      <c r="T2142" s="34"/>
      <c r="U2142" s="34"/>
    </row>
    <row r="2143" spans="1:21">
      <c r="A2143" t="s">
        <v>2153</v>
      </c>
      <c r="B2143" s="1">
        <v>0.64141203703703698</v>
      </c>
      <c r="C2143" s="1">
        <v>0.36843749999999997</v>
      </c>
      <c r="D2143" s="1">
        <v>0.10834490740740742</v>
      </c>
      <c r="E2143" s="1">
        <v>0.16462962962962963</v>
      </c>
      <c r="F2143">
        <v>114</v>
      </c>
      <c r="G2143">
        <v>740</v>
      </c>
      <c r="H2143">
        <v>554</v>
      </c>
      <c r="I2143">
        <v>298</v>
      </c>
      <c r="J2143">
        <v>0</v>
      </c>
      <c r="K2143">
        <v>0</v>
      </c>
      <c r="L2143">
        <v>0</v>
      </c>
      <c r="M2143">
        <v>65.02</v>
      </c>
      <c r="N2143" s="35"/>
      <c r="O2143" s="35"/>
      <c r="P2143" s="34"/>
      <c r="Q2143" s="34"/>
      <c r="R2143" s="34"/>
      <c r="S2143" s="34"/>
      <c r="T2143" s="34"/>
      <c r="U2143" s="34"/>
    </row>
    <row r="2144" spans="1:21">
      <c r="A2144" t="s">
        <v>2154</v>
      </c>
      <c r="B2144" s="1">
        <v>0.51274305555555555</v>
      </c>
      <c r="C2144" s="1">
        <v>0.34067129629629633</v>
      </c>
      <c r="D2144" s="1">
        <v>4.9050925925925921E-2</v>
      </c>
      <c r="E2144" s="1">
        <v>0.12300925925925926</v>
      </c>
      <c r="F2144">
        <v>69</v>
      </c>
      <c r="G2144">
        <v>892</v>
      </c>
      <c r="H2144">
        <v>726</v>
      </c>
      <c r="I2144">
        <v>45</v>
      </c>
      <c r="J2144">
        <v>0</v>
      </c>
      <c r="K2144">
        <v>0</v>
      </c>
      <c r="L2144">
        <v>0</v>
      </c>
      <c r="M2144">
        <v>94.16</v>
      </c>
      <c r="N2144" s="35"/>
      <c r="O2144" s="35"/>
      <c r="P2144" s="34"/>
      <c r="Q2144" s="34"/>
      <c r="R2144" s="34"/>
      <c r="S2144" s="34"/>
      <c r="T2144" s="34"/>
      <c r="U2144" s="34"/>
    </row>
    <row r="2145" spans="1:21">
      <c r="A2145" t="s">
        <v>2155</v>
      </c>
      <c r="B2145" s="1">
        <v>0.34530092592592593</v>
      </c>
      <c r="C2145" s="1">
        <v>0.25418981481481479</v>
      </c>
      <c r="D2145" s="1">
        <v>3.335648148148148E-2</v>
      </c>
      <c r="E2145" s="1">
        <v>5.7743055555555554E-2</v>
      </c>
      <c r="F2145">
        <v>28</v>
      </c>
      <c r="G2145">
        <v>559</v>
      </c>
      <c r="H2145">
        <v>256</v>
      </c>
      <c r="I2145">
        <v>26</v>
      </c>
      <c r="J2145">
        <v>0</v>
      </c>
      <c r="K2145">
        <v>0</v>
      </c>
      <c r="L2145">
        <v>0</v>
      </c>
      <c r="M2145">
        <v>90.78</v>
      </c>
      <c r="N2145" s="35"/>
      <c r="O2145" s="35"/>
      <c r="P2145" s="34"/>
      <c r="Q2145" s="34"/>
      <c r="R2145" s="34"/>
      <c r="S2145" s="34"/>
      <c r="T2145" s="34"/>
      <c r="U2145" s="34"/>
    </row>
    <row r="2146" spans="1:21">
      <c r="A2146" t="s">
        <v>2156</v>
      </c>
      <c r="B2146" s="1">
        <v>0.43781249999999999</v>
      </c>
      <c r="C2146" s="1">
        <v>0.30221064814814813</v>
      </c>
      <c r="D2146" s="1">
        <v>6.8043981481481483E-2</v>
      </c>
      <c r="E2146" s="1">
        <v>6.7534722222222218E-2</v>
      </c>
      <c r="F2146">
        <v>101</v>
      </c>
      <c r="G2146">
        <v>993</v>
      </c>
      <c r="H2146">
        <v>1309</v>
      </c>
      <c r="I2146">
        <v>69</v>
      </c>
      <c r="J2146">
        <v>0</v>
      </c>
      <c r="K2146">
        <v>0</v>
      </c>
      <c r="L2146">
        <v>0</v>
      </c>
      <c r="M2146">
        <v>94.99</v>
      </c>
      <c r="N2146" s="35"/>
      <c r="O2146" s="35"/>
      <c r="P2146" s="34"/>
      <c r="Q2146" s="34"/>
      <c r="R2146" s="34"/>
      <c r="S2146" s="34"/>
      <c r="T2146" s="34"/>
      <c r="U2146" s="34"/>
    </row>
    <row r="2147" spans="1:21">
      <c r="A2147" t="s">
        <v>2157</v>
      </c>
      <c r="B2147" s="1">
        <v>0.53921296296296295</v>
      </c>
      <c r="C2147" s="1">
        <v>0.27157407407407408</v>
      </c>
      <c r="D2147" s="1">
        <v>3.9699074074074074E-2</v>
      </c>
      <c r="E2147" s="1">
        <v>0.22792824074074072</v>
      </c>
      <c r="F2147">
        <v>20</v>
      </c>
      <c r="G2147">
        <v>615</v>
      </c>
      <c r="H2147">
        <v>0</v>
      </c>
      <c r="I2147">
        <v>0</v>
      </c>
      <c r="J2147">
        <v>0</v>
      </c>
      <c r="K2147">
        <v>0</v>
      </c>
      <c r="L2147">
        <v>0</v>
      </c>
      <c r="N2147" s="35"/>
      <c r="O2147" s="35"/>
      <c r="P2147" s="34"/>
      <c r="Q2147" s="34"/>
      <c r="R2147" s="34"/>
      <c r="S2147" s="34"/>
      <c r="T2147" s="34"/>
      <c r="U2147" s="34"/>
    </row>
    <row r="2148" spans="1:21">
      <c r="A2148" t="s">
        <v>2158</v>
      </c>
      <c r="B2148" s="1">
        <v>0.20641203703703703</v>
      </c>
      <c r="C2148" s="1">
        <v>0.14827546296296296</v>
      </c>
      <c r="D2148" s="1">
        <v>4.6631944444444441E-2</v>
      </c>
      <c r="E2148" s="1">
        <v>1.1493055555555555E-2</v>
      </c>
      <c r="F2148">
        <v>13</v>
      </c>
      <c r="G2148">
        <v>250</v>
      </c>
      <c r="H2148">
        <v>0</v>
      </c>
      <c r="I2148">
        <v>0</v>
      </c>
      <c r="J2148">
        <v>0</v>
      </c>
      <c r="K2148">
        <v>0</v>
      </c>
      <c r="L2148">
        <v>0</v>
      </c>
      <c r="N2148" s="35"/>
      <c r="O2148" s="35"/>
      <c r="P2148" s="34"/>
      <c r="Q2148" s="34"/>
      <c r="R2148" s="34"/>
      <c r="S2148" s="34"/>
      <c r="T2148" s="34"/>
      <c r="U2148" s="34"/>
    </row>
    <row r="2149" spans="1:21">
      <c r="A2149" t="s">
        <v>2159</v>
      </c>
      <c r="B2149" s="1">
        <v>6.3888888888888884E-3</v>
      </c>
      <c r="C2149" s="1">
        <v>5.162037037037037E-3</v>
      </c>
      <c r="D2149" s="1">
        <v>8.1018518518518516E-5</v>
      </c>
      <c r="E2149" s="1">
        <v>1.1342592592592591E-3</v>
      </c>
      <c r="F2149">
        <v>6</v>
      </c>
      <c r="G2149">
        <v>14</v>
      </c>
      <c r="H2149">
        <v>18</v>
      </c>
      <c r="I2149">
        <v>0</v>
      </c>
      <c r="J2149">
        <v>0</v>
      </c>
      <c r="K2149">
        <v>0</v>
      </c>
      <c r="L2149">
        <v>0</v>
      </c>
      <c r="M2149">
        <v>100</v>
      </c>
      <c r="N2149" s="35"/>
      <c r="O2149" s="35"/>
      <c r="P2149" s="34"/>
      <c r="Q2149" s="34"/>
      <c r="R2149" s="34"/>
      <c r="S2149" s="34"/>
      <c r="T2149" s="34"/>
      <c r="U2149" s="34"/>
    </row>
    <row r="2150" spans="1:21">
      <c r="A2150" t="s">
        <v>2160</v>
      </c>
      <c r="B2150" s="1">
        <v>0.74053240740740733</v>
      </c>
      <c r="C2150" s="1">
        <v>0.43113425925925924</v>
      </c>
      <c r="D2150" s="1">
        <v>7.9675925925925928E-2</v>
      </c>
      <c r="E2150" s="1">
        <v>0.22971064814814815</v>
      </c>
      <c r="F2150">
        <v>30</v>
      </c>
      <c r="G2150">
        <v>1118</v>
      </c>
      <c r="H2150">
        <v>1070</v>
      </c>
      <c r="I2150">
        <v>0</v>
      </c>
      <c r="J2150">
        <v>21.92</v>
      </c>
      <c r="K2150">
        <v>16.440000000000001</v>
      </c>
      <c r="L2150">
        <v>0</v>
      </c>
      <c r="M2150">
        <v>100</v>
      </c>
      <c r="N2150" s="35"/>
      <c r="O2150" s="35"/>
      <c r="P2150" s="34"/>
      <c r="Q2150" s="34"/>
      <c r="R2150" s="34"/>
      <c r="S2150" s="34"/>
      <c r="T2150" s="34"/>
      <c r="U2150" s="34"/>
    </row>
    <row r="2151" spans="1:21">
      <c r="A2151" t="s">
        <v>2161</v>
      </c>
      <c r="B2151" s="1">
        <v>0.56666666666666665</v>
      </c>
      <c r="C2151" s="1">
        <v>0.30589120370370371</v>
      </c>
      <c r="D2151" s="1">
        <v>0.20883101851851851</v>
      </c>
      <c r="E2151" s="1">
        <v>5.1921296296296299E-2</v>
      </c>
      <c r="F2151">
        <v>47</v>
      </c>
      <c r="G2151">
        <v>721</v>
      </c>
      <c r="H2151">
        <v>945</v>
      </c>
      <c r="I2151">
        <v>44</v>
      </c>
      <c r="J2151">
        <v>0</v>
      </c>
      <c r="K2151">
        <v>0</v>
      </c>
      <c r="L2151">
        <v>0</v>
      </c>
      <c r="M2151">
        <v>95.55</v>
      </c>
      <c r="N2151" s="35"/>
      <c r="O2151" s="35"/>
      <c r="P2151" s="34"/>
      <c r="Q2151" s="34"/>
      <c r="R2151" s="34"/>
      <c r="S2151" s="34"/>
      <c r="T2151" s="34"/>
      <c r="U2151" s="34"/>
    </row>
    <row r="2152" spans="1:21">
      <c r="A2152" t="s">
        <v>2162</v>
      </c>
      <c r="B2152" s="1">
        <v>0.46252314814814816</v>
      </c>
      <c r="C2152" s="1">
        <v>0.36966435185185187</v>
      </c>
      <c r="D2152" s="1">
        <v>7.6805555555555557E-2</v>
      </c>
      <c r="E2152" s="1">
        <v>1.6041666666666666E-2</v>
      </c>
      <c r="F2152">
        <v>56</v>
      </c>
      <c r="G2152">
        <v>424</v>
      </c>
      <c r="H2152">
        <v>353</v>
      </c>
      <c r="I2152">
        <v>83</v>
      </c>
      <c r="J2152">
        <v>0</v>
      </c>
      <c r="K2152">
        <v>0</v>
      </c>
      <c r="L2152">
        <v>0</v>
      </c>
      <c r="M2152">
        <v>80.959999999999994</v>
      </c>
      <c r="N2152" s="35"/>
      <c r="O2152" s="35"/>
      <c r="P2152" s="34"/>
      <c r="Q2152" s="34"/>
      <c r="R2152" s="34"/>
      <c r="S2152" s="34"/>
      <c r="T2152" s="34"/>
      <c r="U2152" s="34"/>
    </row>
    <row r="2153" spans="1:21">
      <c r="A2153" t="s">
        <v>2163</v>
      </c>
      <c r="B2153" s="1">
        <v>0.47234953703703703</v>
      </c>
      <c r="C2153" s="1">
        <v>0.22174768518518517</v>
      </c>
      <c r="D2153" s="1">
        <v>4.9803240740740738E-2</v>
      </c>
      <c r="E2153" s="1">
        <v>0.20078703703703704</v>
      </c>
      <c r="F2153">
        <v>20</v>
      </c>
      <c r="G2153">
        <v>358</v>
      </c>
      <c r="H2153">
        <v>0</v>
      </c>
      <c r="I2153">
        <v>0</v>
      </c>
      <c r="J2153">
        <v>0</v>
      </c>
      <c r="K2153">
        <v>0</v>
      </c>
      <c r="L2153">
        <v>0</v>
      </c>
      <c r="N2153" s="35"/>
      <c r="O2153" s="35"/>
      <c r="P2153" s="34"/>
      <c r="Q2153" s="34"/>
      <c r="R2153" s="34"/>
      <c r="S2153" s="34"/>
      <c r="T2153" s="34"/>
      <c r="U2153" s="34"/>
    </row>
    <row r="2154" spans="1:21">
      <c r="A2154" t="s">
        <v>2164</v>
      </c>
      <c r="B2154" s="1">
        <v>0.46885416666666663</v>
      </c>
      <c r="C2154" s="1">
        <v>0.37541666666666668</v>
      </c>
      <c r="D2154" s="1">
        <v>1.4097222222222221E-2</v>
      </c>
      <c r="E2154" s="1">
        <v>7.9340277777777787E-2</v>
      </c>
      <c r="F2154">
        <v>64</v>
      </c>
      <c r="G2154">
        <v>741</v>
      </c>
      <c r="H2154">
        <v>710</v>
      </c>
      <c r="I2154">
        <v>38</v>
      </c>
      <c r="J2154">
        <v>0</v>
      </c>
      <c r="K2154">
        <v>0</v>
      </c>
      <c r="L2154">
        <v>0</v>
      </c>
      <c r="M2154">
        <v>94.92</v>
      </c>
      <c r="N2154" s="35"/>
      <c r="O2154" s="35"/>
      <c r="P2154" s="34"/>
      <c r="Q2154" s="34"/>
      <c r="R2154" s="34"/>
      <c r="S2154" s="34"/>
      <c r="T2154" s="34"/>
      <c r="U2154" s="34"/>
    </row>
    <row r="2155" spans="1:21">
      <c r="A2155" t="s">
        <v>2165</v>
      </c>
      <c r="B2155" s="1">
        <v>0.66478009259259252</v>
      </c>
      <c r="C2155" s="1">
        <v>0.5258680555555556</v>
      </c>
      <c r="D2155" s="1">
        <v>0.12116898148148147</v>
      </c>
      <c r="E2155" s="1">
        <v>1.7731481481481483E-2</v>
      </c>
      <c r="F2155">
        <v>86</v>
      </c>
      <c r="G2155">
        <v>846</v>
      </c>
      <c r="H2155">
        <v>757</v>
      </c>
      <c r="I2155">
        <v>121</v>
      </c>
      <c r="J2155">
        <v>0</v>
      </c>
      <c r="K2155">
        <v>0</v>
      </c>
      <c r="L2155">
        <v>0</v>
      </c>
      <c r="M2155">
        <v>86.22</v>
      </c>
      <c r="N2155" s="35"/>
      <c r="O2155" s="35"/>
      <c r="P2155" s="34"/>
      <c r="Q2155" s="34"/>
      <c r="R2155" s="34"/>
      <c r="S2155" s="34"/>
      <c r="T2155" s="34"/>
      <c r="U2155" s="34"/>
    </row>
    <row r="2156" spans="1:21">
      <c r="A2156" t="s">
        <v>2166</v>
      </c>
      <c r="B2156" s="1">
        <v>0.37710648148148151</v>
      </c>
      <c r="C2156" s="1">
        <v>0.14844907407407407</v>
      </c>
      <c r="D2156" s="1">
        <v>0.18748842592592593</v>
      </c>
      <c r="E2156" s="1">
        <v>4.1157407407407406E-2</v>
      </c>
      <c r="F2156">
        <v>76</v>
      </c>
      <c r="G2156">
        <v>292</v>
      </c>
      <c r="H2156">
        <v>57</v>
      </c>
      <c r="I2156">
        <v>430</v>
      </c>
      <c r="J2156">
        <v>0</v>
      </c>
      <c r="K2156">
        <v>0</v>
      </c>
      <c r="L2156">
        <v>0</v>
      </c>
      <c r="M2156">
        <v>11.7</v>
      </c>
      <c r="N2156" s="35"/>
      <c r="O2156" s="35"/>
      <c r="P2156" s="34"/>
      <c r="Q2156" s="34"/>
      <c r="R2156" s="34"/>
      <c r="S2156" s="34"/>
      <c r="T2156" s="34"/>
      <c r="U2156" s="34"/>
    </row>
    <row r="2157" spans="1:21">
      <c r="A2157" t="s">
        <v>2167</v>
      </c>
      <c r="B2157" s="1">
        <v>0.4852083333333333</v>
      </c>
      <c r="C2157" s="1">
        <v>0.41688657407407409</v>
      </c>
      <c r="D2157" s="1">
        <v>2.5902777777777775E-2</v>
      </c>
      <c r="E2157" s="1">
        <v>4.2418981481481481E-2</v>
      </c>
      <c r="F2157">
        <v>58</v>
      </c>
      <c r="G2157">
        <v>838</v>
      </c>
      <c r="H2157">
        <v>162</v>
      </c>
      <c r="I2157">
        <v>28</v>
      </c>
      <c r="J2157">
        <v>0</v>
      </c>
      <c r="K2157">
        <v>0</v>
      </c>
      <c r="L2157">
        <v>0</v>
      </c>
      <c r="M2157">
        <v>85.26</v>
      </c>
      <c r="N2157" s="35"/>
      <c r="O2157" s="35"/>
      <c r="P2157" s="34"/>
      <c r="Q2157" s="34"/>
      <c r="R2157" s="34"/>
      <c r="S2157" s="34"/>
      <c r="T2157" s="34"/>
      <c r="U2157" s="34"/>
    </row>
    <row r="2158" spans="1:21">
      <c r="A2158" t="s">
        <v>2168</v>
      </c>
      <c r="B2158" s="1">
        <v>0</v>
      </c>
      <c r="C2158" s="1">
        <v>0</v>
      </c>
      <c r="D2158" s="1">
        <v>0</v>
      </c>
      <c r="E2158" s="1">
        <v>0</v>
      </c>
      <c r="F2158">
        <v>0</v>
      </c>
      <c r="G2158">
        <v>0</v>
      </c>
      <c r="H2158">
        <v>32</v>
      </c>
      <c r="I2158">
        <v>9</v>
      </c>
      <c r="J2158">
        <v>0</v>
      </c>
      <c r="K2158">
        <v>0</v>
      </c>
      <c r="L2158">
        <v>0</v>
      </c>
      <c r="M2158">
        <v>78.05</v>
      </c>
      <c r="N2158" s="35"/>
      <c r="O2158" s="35"/>
      <c r="P2158" s="34"/>
      <c r="Q2158" s="34"/>
      <c r="R2158" s="34"/>
      <c r="S2158" s="34"/>
      <c r="T2158" s="34"/>
      <c r="U2158" s="34"/>
    </row>
    <row r="2159" spans="1:21">
      <c r="A2159" t="s">
        <v>2169</v>
      </c>
      <c r="B2159" s="1">
        <v>0.38650462962962967</v>
      </c>
      <c r="C2159" s="1">
        <v>0.32261574074074073</v>
      </c>
      <c r="D2159" s="1">
        <v>4.2418981481481481E-2</v>
      </c>
      <c r="E2159" s="1">
        <v>2.1446759259259259E-2</v>
      </c>
      <c r="F2159">
        <v>32</v>
      </c>
      <c r="G2159">
        <v>557</v>
      </c>
      <c r="H2159">
        <v>492</v>
      </c>
      <c r="I2159">
        <v>18</v>
      </c>
      <c r="J2159">
        <v>0</v>
      </c>
      <c r="K2159">
        <v>0</v>
      </c>
      <c r="L2159">
        <v>0</v>
      </c>
      <c r="M2159">
        <v>96.47</v>
      </c>
    </row>
    <row r="2160" spans="1:21">
      <c r="A2160" t="s">
        <v>2170</v>
      </c>
      <c r="B2160" s="1">
        <v>0.40600694444444446</v>
      </c>
      <c r="C2160" s="1">
        <v>0.2281134259259259</v>
      </c>
      <c r="D2160" s="1">
        <v>8.5949074074074081E-2</v>
      </c>
      <c r="E2160" s="1">
        <v>9.1932870370370359E-2</v>
      </c>
      <c r="F2160">
        <v>457</v>
      </c>
      <c r="G2160">
        <v>570</v>
      </c>
      <c r="H2160">
        <v>135</v>
      </c>
      <c r="I2160">
        <v>9</v>
      </c>
      <c r="J2160">
        <v>0</v>
      </c>
      <c r="K2160">
        <v>0</v>
      </c>
      <c r="L2160">
        <v>0</v>
      </c>
      <c r="M2160">
        <v>93.75</v>
      </c>
    </row>
    <row r="2161" spans="1:13">
      <c r="A2161" t="s">
        <v>2171</v>
      </c>
      <c r="B2161" s="1">
        <v>0.24394675925925924</v>
      </c>
      <c r="C2161" s="1">
        <v>0.19752314814814817</v>
      </c>
      <c r="D2161" s="1">
        <v>3.0648148148148147E-2</v>
      </c>
      <c r="E2161" s="1">
        <v>1.5752314814814813E-2</v>
      </c>
      <c r="F2161">
        <v>63</v>
      </c>
      <c r="G2161">
        <v>624</v>
      </c>
      <c r="H2161">
        <v>600</v>
      </c>
      <c r="I2161">
        <v>31</v>
      </c>
      <c r="J2161">
        <v>0</v>
      </c>
      <c r="K2161">
        <v>0</v>
      </c>
      <c r="L2161">
        <v>0</v>
      </c>
      <c r="M2161">
        <v>95.09</v>
      </c>
    </row>
    <row r="2162" spans="1:13">
      <c r="A2162" t="s">
        <v>2172</v>
      </c>
      <c r="B2162" s="1">
        <v>0.92384259259259249</v>
      </c>
      <c r="C2162" s="1">
        <v>0.65324074074074068</v>
      </c>
      <c r="D2162" s="1">
        <v>3.7731481481481484E-2</v>
      </c>
      <c r="E2162" s="1">
        <v>0.23284722222222221</v>
      </c>
      <c r="F2162">
        <v>239</v>
      </c>
      <c r="G2162">
        <v>833</v>
      </c>
      <c r="H2162">
        <v>300</v>
      </c>
      <c r="I2162">
        <v>11</v>
      </c>
      <c r="J2162">
        <v>0</v>
      </c>
      <c r="K2162">
        <v>0</v>
      </c>
      <c r="L2162">
        <v>0</v>
      </c>
      <c r="M2162">
        <v>96.46</v>
      </c>
    </row>
    <row r="2163" spans="1:13">
      <c r="A2163" t="s">
        <v>2173</v>
      </c>
      <c r="B2163" s="1">
        <v>0.30862268518518515</v>
      </c>
      <c r="C2163" s="1">
        <v>0.24651620370370372</v>
      </c>
      <c r="D2163" s="1">
        <v>2.3356481481481482E-2</v>
      </c>
      <c r="E2163" s="1">
        <v>3.8738425925925926E-2</v>
      </c>
      <c r="F2163">
        <v>527</v>
      </c>
      <c r="G2163">
        <v>557</v>
      </c>
      <c r="H2163">
        <v>274</v>
      </c>
      <c r="I2163">
        <v>36</v>
      </c>
      <c r="J2163">
        <v>0</v>
      </c>
      <c r="K2163">
        <v>0</v>
      </c>
      <c r="L2163">
        <v>0</v>
      </c>
      <c r="M2163">
        <v>88.39</v>
      </c>
    </row>
    <row r="2164" spans="1:13">
      <c r="A2164" t="s">
        <v>2174</v>
      </c>
      <c r="B2164" s="1">
        <v>0</v>
      </c>
      <c r="C2164" s="1">
        <v>0</v>
      </c>
      <c r="D2164" s="1">
        <v>0</v>
      </c>
      <c r="E2164" s="1">
        <v>0</v>
      </c>
      <c r="F2164">
        <v>0</v>
      </c>
      <c r="G2164">
        <v>0</v>
      </c>
      <c r="H2164">
        <v>28</v>
      </c>
      <c r="I2164">
        <v>1</v>
      </c>
      <c r="J2164">
        <v>0</v>
      </c>
      <c r="K2164">
        <v>0</v>
      </c>
      <c r="L2164">
        <v>0</v>
      </c>
      <c r="M2164">
        <v>96.55</v>
      </c>
    </row>
    <row r="2165" spans="1:13">
      <c r="A2165" t="s">
        <v>2175</v>
      </c>
      <c r="B2165" s="1">
        <v>0.23027777777777778</v>
      </c>
      <c r="C2165" s="1">
        <v>0.16380787037037037</v>
      </c>
      <c r="D2165" s="1">
        <v>5.1215277777777783E-2</v>
      </c>
      <c r="E2165" s="1">
        <v>1.5231481481481483E-2</v>
      </c>
      <c r="F2165">
        <v>5</v>
      </c>
      <c r="G2165">
        <v>315</v>
      </c>
      <c r="H2165">
        <v>0</v>
      </c>
      <c r="I2165">
        <v>0</v>
      </c>
      <c r="J2165">
        <v>1.61</v>
      </c>
      <c r="K2165">
        <v>0</v>
      </c>
      <c r="L2165">
        <v>0</v>
      </c>
    </row>
    <row r="2166" spans="1:13">
      <c r="A2166" t="s">
        <v>2176</v>
      </c>
      <c r="B2166" s="1">
        <v>0.40182870370370366</v>
      </c>
      <c r="C2166" s="1">
        <v>0.26276620370370368</v>
      </c>
      <c r="D2166" s="1">
        <v>0.11631944444444443</v>
      </c>
      <c r="E2166" s="1">
        <v>2.2731481481481481E-2</v>
      </c>
      <c r="F2166">
        <v>25</v>
      </c>
      <c r="G2166">
        <v>533</v>
      </c>
      <c r="H2166">
        <v>291</v>
      </c>
      <c r="I2166">
        <v>8</v>
      </c>
      <c r="J2166">
        <v>0</v>
      </c>
      <c r="K2166">
        <v>0</v>
      </c>
      <c r="L2166">
        <v>0</v>
      </c>
      <c r="M2166">
        <v>97.32</v>
      </c>
    </row>
    <row r="2167" spans="1:13">
      <c r="A2167" t="s">
        <v>2177</v>
      </c>
      <c r="B2167" s="1">
        <v>0.15964120370370369</v>
      </c>
      <c r="C2167" s="1">
        <v>0.13508101851851853</v>
      </c>
      <c r="D2167" s="1">
        <v>2.4548611111111115E-2</v>
      </c>
      <c r="E2167" s="1">
        <v>0</v>
      </c>
      <c r="F2167">
        <v>2</v>
      </c>
      <c r="G2167">
        <v>179</v>
      </c>
      <c r="H2167">
        <v>0</v>
      </c>
      <c r="I2167">
        <v>0</v>
      </c>
      <c r="J2167">
        <v>2.3199999999999998</v>
      </c>
      <c r="K2167">
        <v>0</v>
      </c>
      <c r="L2167">
        <v>0</v>
      </c>
    </row>
    <row r="2168" spans="1:13">
      <c r="A2168" t="s">
        <v>2178</v>
      </c>
      <c r="B2168" s="1">
        <v>0.48900462962962959</v>
      </c>
      <c r="C2168" s="1">
        <v>0.40244212962962966</v>
      </c>
      <c r="D2168" s="1">
        <v>4.3680555555555556E-2</v>
      </c>
      <c r="E2168" s="1">
        <v>4.2870370370370371E-2</v>
      </c>
      <c r="F2168">
        <v>87</v>
      </c>
      <c r="G2168">
        <v>951</v>
      </c>
      <c r="H2168">
        <v>1204</v>
      </c>
      <c r="I2168">
        <v>68</v>
      </c>
      <c r="J2168">
        <v>0</v>
      </c>
      <c r="K2168">
        <v>0</v>
      </c>
      <c r="L2168">
        <v>0</v>
      </c>
      <c r="M2168">
        <v>94.65</v>
      </c>
    </row>
    <row r="2169" spans="1:13">
      <c r="A2169" t="s">
        <v>2179</v>
      </c>
      <c r="B2169" s="1">
        <v>0.25287037037037036</v>
      </c>
      <c r="C2169" s="1">
        <v>0.14407407407407408</v>
      </c>
      <c r="D2169" s="1">
        <v>3.3819444444444451E-2</v>
      </c>
      <c r="E2169" s="1">
        <v>7.4965277777777783E-2</v>
      </c>
      <c r="F2169">
        <v>23</v>
      </c>
      <c r="G2169">
        <v>324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3">
      <c r="A2170" t="s">
        <v>2180</v>
      </c>
      <c r="B2170" s="1">
        <v>0.26549768518518518</v>
      </c>
      <c r="C2170" s="1">
        <v>0.23163194444444443</v>
      </c>
      <c r="D2170" s="1">
        <v>1.6574074074074074E-2</v>
      </c>
      <c r="E2170" s="1">
        <v>1.726851851851852E-2</v>
      </c>
      <c r="F2170">
        <v>121</v>
      </c>
      <c r="G2170">
        <v>327</v>
      </c>
      <c r="H2170">
        <v>150</v>
      </c>
      <c r="I2170">
        <v>6</v>
      </c>
      <c r="J2170">
        <v>0</v>
      </c>
      <c r="K2170">
        <v>0</v>
      </c>
      <c r="L2170">
        <v>0</v>
      </c>
      <c r="M2170">
        <v>96.15</v>
      </c>
    </row>
    <row r="2171" spans="1:13">
      <c r="A2171" t="s">
        <v>2181</v>
      </c>
      <c r="B2171" s="1">
        <v>0.55541666666666667</v>
      </c>
      <c r="C2171" s="1">
        <v>0.42538194444444444</v>
      </c>
      <c r="D2171" s="1">
        <v>5.1284722222222225E-2</v>
      </c>
      <c r="E2171" s="1">
        <v>7.8726851851851853E-2</v>
      </c>
      <c r="F2171">
        <v>76</v>
      </c>
      <c r="G2171">
        <v>2142</v>
      </c>
      <c r="H2171">
        <v>635</v>
      </c>
      <c r="I2171">
        <v>0</v>
      </c>
      <c r="J2171">
        <v>55.9</v>
      </c>
      <c r="K2171">
        <v>17.600000000000001</v>
      </c>
      <c r="L2171">
        <v>0</v>
      </c>
      <c r="M2171">
        <v>100</v>
      </c>
    </row>
    <row r="2172" spans="1:13">
      <c r="A2172" t="s">
        <v>2182</v>
      </c>
      <c r="B2172" s="1">
        <v>0.31375000000000003</v>
      </c>
      <c r="C2172" s="1">
        <v>0.14555555555555555</v>
      </c>
      <c r="D2172" s="1">
        <v>6.789351851851852E-2</v>
      </c>
      <c r="E2172" s="1">
        <v>0.10028935185185185</v>
      </c>
      <c r="F2172">
        <v>24</v>
      </c>
      <c r="G2172">
        <v>315</v>
      </c>
      <c r="H2172">
        <v>283</v>
      </c>
      <c r="I2172">
        <v>68</v>
      </c>
      <c r="J2172">
        <v>0</v>
      </c>
      <c r="K2172">
        <v>0</v>
      </c>
      <c r="L2172">
        <v>0</v>
      </c>
      <c r="M2172">
        <v>80.63</v>
      </c>
    </row>
    <row r="2173" spans="1:13">
      <c r="A2173" t="s">
        <v>2183</v>
      </c>
      <c r="B2173" s="1">
        <v>0.97260416666666671</v>
      </c>
      <c r="C2173" s="1">
        <v>0.63605324074074077</v>
      </c>
      <c r="D2173" s="1">
        <v>6.1226851851851859E-2</v>
      </c>
      <c r="E2173" s="1">
        <v>0.27531250000000002</v>
      </c>
      <c r="F2173">
        <v>71</v>
      </c>
      <c r="G2173">
        <v>1077</v>
      </c>
      <c r="H2173">
        <v>124</v>
      </c>
      <c r="I2173">
        <v>41</v>
      </c>
      <c r="J2173">
        <v>0</v>
      </c>
      <c r="K2173">
        <v>0</v>
      </c>
      <c r="L2173">
        <v>0</v>
      </c>
      <c r="M2173">
        <v>75.150000000000006</v>
      </c>
    </row>
    <row r="2174" spans="1:13">
      <c r="A2174" t="s">
        <v>2184</v>
      </c>
      <c r="B2174" s="1">
        <v>0.5509722222222222</v>
      </c>
      <c r="C2174" s="1">
        <v>0.22591435185185185</v>
      </c>
      <c r="D2174" s="1">
        <v>0.19071759259259258</v>
      </c>
      <c r="E2174" s="1">
        <v>0.1343287037037037</v>
      </c>
      <c r="F2174">
        <v>66</v>
      </c>
      <c r="G2174">
        <v>612</v>
      </c>
      <c r="H2174">
        <v>482</v>
      </c>
      <c r="I2174">
        <v>106</v>
      </c>
      <c r="J2174">
        <v>0</v>
      </c>
      <c r="K2174">
        <v>0</v>
      </c>
      <c r="L2174">
        <v>0</v>
      </c>
      <c r="M2174">
        <v>81.97</v>
      </c>
    </row>
    <row r="2175" spans="1:13">
      <c r="A2175" t="s">
        <v>2185</v>
      </c>
      <c r="B2175" s="1">
        <v>0.31516203703703705</v>
      </c>
      <c r="C2175" s="1">
        <v>0.20706018518518518</v>
      </c>
      <c r="D2175" s="1">
        <v>4.386574074074074E-2</v>
      </c>
      <c r="E2175" s="1">
        <v>6.4236111111111105E-2</v>
      </c>
      <c r="F2175">
        <v>101</v>
      </c>
      <c r="G2175">
        <v>419</v>
      </c>
      <c r="H2175">
        <v>82</v>
      </c>
      <c r="I2175">
        <v>725</v>
      </c>
      <c r="J2175">
        <v>0</v>
      </c>
      <c r="K2175">
        <v>0</v>
      </c>
      <c r="L2175">
        <v>0</v>
      </c>
      <c r="M2175">
        <v>10.16</v>
      </c>
    </row>
    <row r="2176" spans="1:13">
      <c r="A2176" t="s">
        <v>2186</v>
      </c>
      <c r="B2176" s="1">
        <v>0.42127314814814815</v>
      </c>
      <c r="C2176" s="1">
        <v>0.31278935185185186</v>
      </c>
      <c r="D2176" s="1">
        <v>7.1226851851851861E-2</v>
      </c>
      <c r="E2176" s="1">
        <v>3.7245370370370366E-2</v>
      </c>
      <c r="F2176">
        <v>30</v>
      </c>
      <c r="G2176">
        <v>535</v>
      </c>
      <c r="H2176">
        <v>258</v>
      </c>
      <c r="I2176">
        <v>10</v>
      </c>
      <c r="J2176">
        <v>0</v>
      </c>
      <c r="K2176">
        <v>0</v>
      </c>
      <c r="L2176">
        <v>0</v>
      </c>
      <c r="M2176">
        <v>96.27</v>
      </c>
    </row>
    <row r="2177" spans="1:13">
      <c r="A2177" t="s">
        <v>2187</v>
      </c>
      <c r="B2177" s="1">
        <v>0.77741898148148147</v>
      </c>
      <c r="C2177" s="1">
        <v>0.38019675925925928</v>
      </c>
      <c r="D2177" s="1">
        <v>0.32575231481481481</v>
      </c>
      <c r="E2177" s="1">
        <v>7.1458333333333332E-2</v>
      </c>
      <c r="F2177">
        <v>86</v>
      </c>
      <c r="G2177">
        <v>1340</v>
      </c>
      <c r="H2177">
        <v>548</v>
      </c>
      <c r="I2177">
        <v>114</v>
      </c>
      <c r="J2177">
        <v>0</v>
      </c>
      <c r="K2177">
        <v>0</v>
      </c>
      <c r="L2177">
        <v>0</v>
      </c>
      <c r="M2177">
        <v>82.78</v>
      </c>
    </row>
    <row r="2178" spans="1:13">
      <c r="A2178" t="s">
        <v>2188</v>
      </c>
      <c r="B2178" s="1">
        <v>0.47765046296296299</v>
      </c>
      <c r="C2178" s="1">
        <v>0.23967592592592593</v>
      </c>
      <c r="D2178" s="1">
        <v>0.22990740740740742</v>
      </c>
      <c r="E2178" s="1">
        <v>8.0555555555555554E-3</v>
      </c>
      <c r="F2178">
        <v>104</v>
      </c>
      <c r="G2178">
        <v>548</v>
      </c>
      <c r="H2178">
        <v>93</v>
      </c>
      <c r="I2178">
        <v>532</v>
      </c>
      <c r="J2178">
        <v>0</v>
      </c>
      <c r="K2178">
        <v>0</v>
      </c>
      <c r="L2178">
        <v>0</v>
      </c>
      <c r="M2178">
        <v>14.88</v>
      </c>
    </row>
    <row r="2179" spans="1:13">
      <c r="A2179" t="s">
        <v>2189</v>
      </c>
      <c r="B2179" s="1">
        <v>0.84466435185185185</v>
      </c>
      <c r="C2179" s="1">
        <v>0.43078703703703702</v>
      </c>
      <c r="D2179" s="1">
        <v>9.7777777777777783E-2</v>
      </c>
      <c r="E2179" s="1">
        <v>0.31608796296296299</v>
      </c>
      <c r="F2179">
        <v>137</v>
      </c>
      <c r="G2179">
        <v>1452</v>
      </c>
      <c r="H2179">
        <v>783</v>
      </c>
      <c r="I2179">
        <v>83</v>
      </c>
      <c r="J2179">
        <v>0</v>
      </c>
      <c r="K2179">
        <v>0</v>
      </c>
      <c r="L2179">
        <v>0</v>
      </c>
      <c r="M2179">
        <v>90.42</v>
      </c>
    </row>
    <row r="2180" spans="1:13">
      <c r="A2180" t="s">
        <v>2190</v>
      </c>
      <c r="B2180" s="1">
        <v>0.283287037037037</v>
      </c>
      <c r="C2180" s="1">
        <v>0.1806712962962963</v>
      </c>
      <c r="D2180" s="1">
        <v>3.1331018518518515E-2</v>
      </c>
      <c r="E2180" s="1">
        <v>7.1273148148148155E-2</v>
      </c>
      <c r="F2180">
        <v>57</v>
      </c>
      <c r="G2180">
        <v>465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3">
      <c r="A2181" t="s">
        <v>2191</v>
      </c>
      <c r="B2181" s="1">
        <v>0.24325231481481482</v>
      </c>
      <c r="C2181" s="1">
        <v>0.19322916666666667</v>
      </c>
      <c r="D2181" s="1">
        <v>4.5763888888888889E-2</v>
      </c>
      <c r="E2181" s="1">
        <v>4.2476851851851851E-3</v>
      </c>
      <c r="F2181">
        <v>10</v>
      </c>
      <c r="G2181">
        <v>286</v>
      </c>
      <c r="H2181">
        <v>400</v>
      </c>
      <c r="I2181">
        <v>16</v>
      </c>
      <c r="J2181">
        <v>4.49</v>
      </c>
      <c r="K2181">
        <v>19.739999999999998</v>
      </c>
      <c r="L2181">
        <v>0.22</v>
      </c>
      <c r="M2181">
        <v>96.15</v>
      </c>
    </row>
    <row r="2182" spans="1:13">
      <c r="A2182" t="s">
        <v>2192</v>
      </c>
      <c r="B2182" s="1">
        <v>0</v>
      </c>
      <c r="C2182" s="1">
        <v>0</v>
      </c>
      <c r="D2182" s="1">
        <v>0</v>
      </c>
      <c r="E2182" s="1">
        <v>0</v>
      </c>
      <c r="F2182">
        <v>0</v>
      </c>
      <c r="G2182">
        <v>0</v>
      </c>
      <c r="H2182">
        <v>355</v>
      </c>
      <c r="I2182">
        <v>18</v>
      </c>
      <c r="J2182">
        <v>0</v>
      </c>
      <c r="K2182">
        <v>0</v>
      </c>
      <c r="L2182">
        <v>0</v>
      </c>
      <c r="M2182">
        <v>95.17</v>
      </c>
    </row>
    <row r="2183" spans="1:13">
      <c r="A2183" t="s">
        <v>2193</v>
      </c>
      <c r="B2183" s="1">
        <v>0.11105324074074074</v>
      </c>
      <c r="C2183" s="1">
        <v>6.8171296296296299E-2</v>
      </c>
      <c r="D2183" s="1">
        <v>4.1643518518518517E-2</v>
      </c>
      <c r="E2183" s="1">
        <v>1.2268518518518518E-3</v>
      </c>
      <c r="F2183">
        <v>12</v>
      </c>
      <c r="G2183">
        <v>114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3">
      <c r="A2184" t="s">
        <v>2194</v>
      </c>
      <c r="B2184" s="1">
        <v>0</v>
      </c>
      <c r="C2184" s="1">
        <v>0</v>
      </c>
      <c r="D2184" s="1">
        <v>0</v>
      </c>
      <c r="E2184" s="1">
        <v>0</v>
      </c>
      <c r="F2184">
        <v>0</v>
      </c>
      <c r="G2184">
        <v>0</v>
      </c>
      <c r="H2184">
        <v>217</v>
      </c>
      <c r="I2184">
        <v>29</v>
      </c>
      <c r="J2184">
        <v>0</v>
      </c>
      <c r="K2184">
        <v>0</v>
      </c>
      <c r="L2184">
        <v>0</v>
      </c>
      <c r="M2184">
        <v>88.21</v>
      </c>
    </row>
    <row r="2185" spans="1:13">
      <c r="A2185" t="s">
        <v>2195</v>
      </c>
      <c r="B2185" s="1">
        <v>0.40340277777777778</v>
      </c>
      <c r="C2185" s="1">
        <v>0.31093750000000003</v>
      </c>
      <c r="D2185" s="1">
        <v>5.4131944444444441E-2</v>
      </c>
      <c r="E2185" s="1">
        <v>3.8321759259259257E-2</v>
      </c>
      <c r="F2185">
        <v>52</v>
      </c>
      <c r="G2185">
        <v>626</v>
      </c>
      <c r="H2185">
        <v>341</v>
      </c>
      <c r="I2185">
        <v>51</v>
      </c>
      <c r="J2185">
        <v>0</v>
      </c>
      <c r="K2185">
        <v>0</v>
      </c>
      <c r="L2185">
        <v>0</v>
      </c>
      <c r="M2185">
        <v>86.99</v>
      </c>
    </row>
    <row r="2186" spans="1:13">
      <c r="A2186" t="s">
        <v>2196</v>
      </c>
      <c r="B2186" s="1">
        <v>0.64893518518518511</v>
      </c>
      <c r="C2186" s="1">
        <v>0.52421296296296294</v>
      </c>
      <c r="D2186" s="1">
        <v>6.8900462962962969E-2</v>
      </c>
      <c r="E2186" s="1">
        <v>5.5810185185185185E-2</v>
      </c>
      <c r="F2186">
        <v>84</v>
      </c>
      <c r="G2186">
        <v>826</v>
      </c>
      <c r="H2186">
        <v>578</v>
      </c>
      <c r="I2186">
        <v>23</v>
      </c>
      <c r="J2186">
        <v>0</v>
      </c>
      <c r="K2186">
        <v>0</v>
      </c>
      <c r="L2186">
        <v>0</v>
      </c>
      <c r="M2186">
        <v>96.17</v>
      </c>
    </row>
    <row r="2187" spans="1:13">
      <c r="A2187" t="s">
        <v>2197</v>
      </c>
      <c r="B2187" s="1">
        <v>4.9768518518518517E-2</v>
      </c>
      <c r="C2187" s="1">
        <v>4.041666666666667E-2</v>
      </c>
      <c r="D2187" s="1">
        <v>5.4745370370370373E-3</v>
      </c>
      <c r="E2187" s="1">
        <v>3.8657407407407408E-3</v>
      </c>
      <c r="F2187">
        <v>25</v>
      </c>
      <c r="G2187">
        <v>103</v>
      </c>
      <c r="H2187">
        <v>681</v>
      </c>
      <c r="I2187">
        <v>73</v>
      </c>
      <c r="J2187">
        <v>0</v>
      </c>
      <c r="K2187">
        <v>0</v>
      </c>
      <c r="L2187">
        <v>0</v>
      </c>
      <c r="M2187">
        <v>90.32</v>
      </c>
    </row>
    <row r="2188" spans="1:13">
      <c r="A2188" t="s">
        <v>2198</v>
      </c>
      <c r="B2188" s="1">
        <v>0.47934027777777777</v>
      </c>
      <c r="C2188" s="1">
        <v>0.36387731481481483</v>
      </c>
      <c r="D2188" s="1">
        <v>2.359953703703704E-2</v>
      </c>
      <c r="E2188" s="1">
        <v>9.1851851851851851E-2</v>
      </c>
      <c r="F2188">
        <v>26</v>
      </c>
      <c r="G2188">
        <v>642</v>
      </c>
      <c r="H2188">
        <v>286</v>
      </c>
      <c r="I2188">
        <v>9</v>
      </c>
      <c r="J2188">
        <v>0</v>
      </c>
      <c r="K2188">
        <v>0</v>
      </c>
      <c r="L2188">
        <v>0</v>
      </c>
      <c r="M2188">
        <v>96.95</v>
      </c>
    </row>
    <row r="2189" spans="1:13">
      <c r="A2189" t="s">
        <v>2199</v>
      </c>
      <c r="B2189" s="1">
        <v>0.77834490740740747</v>
      </c>
      <c r="C2189" s="1">
        <v>0.5548495370370371</v>
      </c>
      <c r="D2189" s="1">
        <v>5.0960648148148151E-2</v>
      </c>
      <c r="E2189" s="1">
        <v>0.17252314814814815</v>
      </c>
      <c r="F2189">
        <v>33</v>
      </c>
      <c r="G2189">
        <v>573</v>
      </c>
      <c r="H2189">
        <v>107</v>
      </c>
      <c r="I2189">
        <v>3</v>
      </c>
      <c r="J2189">
        <v>0</v>
      </c>
      <c r="K2189">
        <v>0</v>
      </c>
      <c r="L2189">
        <v>0</v>
      </c>
      <c r="M2189">
        <v>97.27</v>
      </c>
    </row>
    <row r="2190" spans="1:13">
      <c r="A2190" t="s">
        <v>2200</v>
      </c>
      <c r="B2190" s="1">
        <v>0.32721064814814815</v>
      </c>
      <c r="C2190" s="1">
        <v>0.18248842592592593</v>
      </c>
      <c r="D2190" s="1">
        <v>5.6273148148148149E-2</v>
      </c>
      <c r="E2190" s="1">
        <v>8.8437500000000002E-2</v>
      </c>
      <c r="F2190">
        <v>16</v>
      </c>
      <c r="G2190">
        <v>1028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3">
      <c r="A2191" t="s">
        <v>2201</v>
      </c>
      <c r="B2191" s="1">
        <v>0.49662037037037038</v>
      </c>
      <c r="C2191" s="1">
        <v>0.35584490740740743</v>
      </c>
      <c r="D2191" s="1">
        <v>0.1292824074074074</v>
      </c>
      <c r="E2191" s="1">
        <v>1.1469907407407408E-2</v>
      </c>
      <c r="F2191">
        <v>47</v>
      </c>
      <c r="G2191">
        <v>643</v>
      </c>
      <c r="H2191">
        <v>302</v>
      </c>
      <c r="I2191">
        <v>29</v>
      </c>
      <c r="J2191">
        <v>0</v>
      </c>
      <c r="K2191">
        <v>0</v>
      </c>
      <c r="L2191">
        <v>0</v>
      </c>
      <c r="M2191">
        <v>91.24</v>
      </c>
    </row>
    <row r="2192" spans="1:13">
      <c r="A2192" t="s">
        <v>2202</v>
      </c>
      <c r="B2192" s="1">
        <v>0.34957175925925926</v>
      </c>
      <c r="C2192" s="1">
        <v>0.25283564814814813</v>
      </c>
      <c r="D2192" s="1">
        <v>5.7118055555555554E-2</v>
      </c>
      <c r="E2192" s="1">
        <v>3.9606481481481479E-2</v>
      </c>
      <c r="F2192">
        <v>113</v>
      </c>
      <c r="G2192">
        <v>827</v>
      </c>
      <c r="H2192">
        <v>1100</v>
      </c>
      <c r="I2192">
        <v>166</v>
      </c>
      <c r="J2192">
        <v>0</v>
      </c>
      <c r="K2192">
        <v>0</v>
      </c>
      <c r="L2192">
        <v>0</v>
      </c>
      <c r="M2192">
        <v>86.89</v>
      </c>
    </row>
    <row r="2193" spans="1:13">
      <c r="A2193" t="s">
        <v>2203</v>
      </c>
      <c r="B2193" s="1">
        <v>0.4269444444444444</v>
      </c>
      <c r="C2193" s="1">
        <v>0.31258101851851855</v>
      </c>
      <c r="D2193" s="1">
        <v>7.2025462962962958E-2</v>
      </c>
      <c r="E2193" s="1">
        <v>4.2337962962962966E-2</v>
      </c>
      <c r="F2193">
        <v>27</v>
      </c>
      <c r="G2193">
        <v>507</v>
      </c>
      <c r="H2193">
        <v>175</v>
      </c>
      <c r="I2193">
        <v>19</v>
      </c>
      <c r="J2193">
        <v>0</v>
      </c>
      <c r="K2193">
        <v>0</v>
      </c>
      <c r="L2193">
        <v>0</v>
      </c>
      <c r="M2193">
        <v>90.21</v>
      </c>
    </row>
    <row r="2194" spans="1:13">
      <c r="A2194" t="s">
        <v>2204</v>
      </c>
      <c r="B2194" s="1">
        <v>3.4328703703703702E-2</v>
      </c>
      <c r="C2194" s="1">
        <v>3.1400462962962963E-2</v>
      </c>
      <c r="D2194" s="1">
        <v>2.0486111111111113E-3</v>
      </c>
      <c r="E2194" s="1">
        <v>8.6805555555555551E-4</v>
      </c>
      <c r="F2194">
        <v>11</v>
      </c>
      <c r="G2194">
        <v>63</v>
      </c>
      <c r="H2194">
        <v>360</v>
      </c>
      <c r="I2194">
        <v>2</v>
      </c>
      <c r="J2194">
        <v>0</v>
      </c>
      <c r="K2194">
        <v>0</v>
      </c>
      <c r="L2194">
        <v>0</v>
      </c>
      <c r="M2194">
        <v>99.45</v>
      </c>
    </row>
    <row r="2195" spans="1:13">
      <c r="A2195" t="s">
        <v>2205</v>
      </c>
      <c r="B2195" s="1">
        <v>0.49523148148148149</v>
      </c>
      <c r="C2195" s="1">
        <v>0.37606481481481485</v>
      </c>
      <c r="D2195" s="1">
        <v>8.0729166666666671E-2</v>
      </c>
      <c r="E2195" s="1">
        <v>3.8414351851851852E-2</v>
      </c>
      <c r="F2195">
        <v>66</v>
      </c>
      <c r="G2195">
        <v>1020</v>
      </c>
      <c r="H2195">
        <v>804</v>
      </c>
      <c r="I2195">
        <v>88</v>
      </c>
      <c r="J2195">
        <v>0</v>
      </c>
      <c r="K2195">
        <v>0</v>
      </c>
      <c r="L2195">
        <v>0</v>
      </c>
      <c r="M2195">
        <v>90.13</v>
      </c>
    </row>
    <row r="2196" spans="1:13">
      <c r="A2196" t="s">
        <v>2206</v>
      </c>
      <c r="B2196" s="1">
        <v>0.28153935185185186</v>
      </c>
      <c r="C2196" s="1">
        <v>0.14807870370370371</v>
      </c>
      <c r="D2196" s="1">
        <v>0.11307870370370371</v>
      </c>
      <c r="E2196" s="1">
        <v>2.0370370370370369E-2</v>
      </c>
      <c r="F2196">
        <v>45</v>
      </c>
      <c r="G2196">
        <v>602</v>
      </c>
      <c r="H2196">
        <v>500</v>
      </c>
      <c r="I2196">
        <v>92</v>
      </c>
      <c r="J2196">
        <v>0</v>
      </c>
      <c r="K2196">
        <v>0</v>
      </c>
      <c r="L2196">
        <v>0</v>
      </c>
      <c r="M2196">
        <v>84.46</v>
      </c>
    </row>
    <row r="2197" spans="1:13">
      <c r="A2197" t="s">
        <v>2207</v>
      </c>
      <c r="B2197" s="1">
        <v>0.31609953703703703</v>
      </c>
      <c r="C2197" s="1">
        <v>0.22313657407407406</v>
      </c>
      <c r="D2197" s="1">
        <v>3.0775462962962966E-2</v>
      </c>
      <c r="E2197" s="1">
        <v>6.2175925925925933E-2</v>
      </c>
      <c r="F2197">
        <v>122</v>
      </c>
      <c r="G2197">
        <v>490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3">
      <c r="A2198" t="s">
        <v>2208</v>
      </c>
      <c r="B2198" s="1">
        <v>0.30008101851851848</v>
      </c>
      <c r="C2198" s="1">
        <v>0.21466435185185184</v>
      </c>
      <c r="D2198" s="1">
        <v>2.0138888888888888E-3</v>
      </c>
      <c r="E2198" s="1">
        <v>8.3391203703703717E-2</v>
      </c>
      <c r="F2198">
        <v>30</v>
      </c>
      <c r="G2198">
        <v>435</v>
      </c>
      <c r="H2198">
        <v>304</v>
      </c>
      <c r="I2198">
        <v>27</v>
      </c>
      <c r="J2198">
        <v>0</v>
      </c>
      <c r="K2198">
        <v>0</v>
      </c>
      <c r="L2198">
        <v>0</v>
      </c>
      <c r="M2198">
        <v>91.84</v>
      </c>
    </row>
    <row r="2199" spans="1:13">
      <c r="A2199" t="s">
        <v>2209</v>
      </c>
      <c r="B2199" s="1">
        <v>0</v>
      </c>
      <c r="C2199" s="1">
        <v>0</v>
      </c>
      <c r="D2199" s="1">
        <v>0</v>
      </c>
      <c r="E2199" s="1">
        <v>0</v>
      </c>
      <c r="F2199">
        <v>0</v>
      </c>
      <c r="G2199">
        <v>0</v>
      </c>
      <c r="H2199">
        <v>3</v>
      </c>
      <c r="I2199">
        <v>0</v>
      </c>
      <c r="J2199">
        <v>0</v>
      </c>
      <c r="K2199">
        <v>0</v>
      </c>
      <c r="L2199">
        <v>0</v>
      </c>
      <c r="M2199">
        <v>100</v>
      </c>
    </row>
    <row r="2200" spans="1:13">
      <c r="A2200" t="s">
        <v>2210</v>
      </c>
      <c r="B2200" s="1">
        <v>0.13679398148148147</v>
      </c>
      <c r="C2200" s="1">
        <v>0.11844907407407408</v>
      </c>
      <c r="D2200" s="1">
        <v>1.2662037037037039E-2</v>
      </c>
      <c r="E2200" s="1">
        <v>5.6712962962962958E-3</v>
      </c>
      <c r="F2200">
        <v>7</v>
      </c>
      <c r="G2200">
        <v>837</v>
      </c>
      <c r="H2200">
        <v>617</v>
      </c>
      <c r="I2200">
        <v>5</v>
      </c>
      <c r="J2200">
        <v>5.08</v>
      </c>
      <c r="K2200">
        <v>4.45</v>
      </c>
      <c r="L2200">
        <v>0.05</v>
      </c>
      <c r="M2200">
        <v>99.2</v>
      </c>
    </row>
    <row r="2201" spans="1:13">
      <c r="A2201" t="s">
        <v>2211</v>
      </c>
      <c r="B2201" s="1">
        <v>0.6580555555555555</v>
      </c>
      <c r="C2201" s="1">
        <v>0.35545138888888889</v>
      </c>
      <c r="D2201" s="1">
        <v>0.21476851851851853</v>
      </c>
      <c r="E2201" s="1">
        <v>8.7824074074074068E-2</v>
      </c>
      <c r="F2201">
        <v>48</v>
      </c>
      <c r="G2201">
        <v>663</v>
      </c>
      <c r="H2201">
        <v>990</v>
      </c>
      <c r="I2201">
        <v>36</v>
      </c>
      <c r="J2201">
        <v>0</v>
      </c>
      <c r="K2201">
        <v>0</v>
      </c>
      <c r="L2201">
        <v>0</v>
      </c>
      <c r="M2201">
        <v>96.49</v>
      </c>
    </row>
    <row r="2202" spans="1:13">
      <c r="A2202" t="s">
        <v>2212</v>
      </c>
      <c r="B2202" s="1">
        <v>0.22144675925925927</v>
      </c>
      <c r="C2202" s="1">
        <v>0.16123842592592594</v>
      </c>
      <c r="D2202" s="1">
        <v>5.5370370370370368E-2</v>
      </c>
      <c r="E2202" s="1">
        <v>4.8263888888888887E-3</v>
      </c>
      <c r="F2202">
        <v>17</v>
      </c>
      <c r="G2202">
        <v>153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3">
      <c r="A2203" t="s">
        <v>2213</v>
      </c>
      <c r="B2203" s="1">
        <v>0.44832175925925927</v>
      </c>
      <c r="C2203" s="1">
        <v>0.33896990740740746</v>
      </c>
      <c r="D2203" s="1">
        <v>8.2152777777777783E-2</v>
      </c>
      <c r="E2203" s="1">
        <v>2.71875E-2</v>
      </c>
      <c r="F2203">
        <v>61</v>
      </c>
      <c r="G2203">
        <v>652</v>
      </c>
      <c r="H2203">
        <v>417</v>
      </c>
      <c r="I2203">
        <v>9</v>
      </c>
      <c r="J2203">
        <v>0</v>
      </c>
      <c r="K2203">
        <v>0</v>
      </c>
      <c r="L2203">
        <v>0</v>
      </c>
      <c r="M2203">
        <v>97.89</v>
      </c>
    </row>
    <row r="2204" spans="1:13">
      <c r="A2204" t="s">
        <v>2214</v>
      </c>
      <c r="B2204" s="1">
        <v>0.31471064814814814</v>
      </c>
      <c r="C2204" s="1">
        <v>0.11715277777777777</v>
      </c>
      <c r="D2204" s="1">
        <v>8.3715277777777777E-2</v>
      </c>
      <c r="E2204" s="1">
        <v>0.11383101851851851</v>
      </c>
      <c r="F2204">
        <v>8</v>
      </c>
      <c r="G2204">
        <v>116</v>
      </c>
      <c r="H2204">
        <v>249</v>
      </c>
      <c r="I2204">
        <v>8</v>
      </c>
      <c r="J2204">
        <v>5.0999999999999996</v>
      </c>
      <c r="K2204">
        <v>9.56</v>
      </c>
      <c r="L2204">
        <v>1.05</v>
      </c>
      <c r="M2204">
        <v>96.89</v>
      </c>
    </row>
    <row r="2205" spans="1:13">
      <c r="A2205" t="s">
        <v>2215</v>
      </c>
      <c r="B2205" s="1">
        <v>0.53273148148148153</v>
      </c>
      <c r="C2205" s="1">
        <v>0.31225694444444446</v>
      </c>
      <c r="D2205" s="1">
        <v>4.9143518518518524E-2</v>
      </c>
      <c r="E2205" s="1">
        <v>0.17131944444444444</v>
      </c>
      <c r="F2205">
        <v>27</v>
      </c>
      <c r="G2205">
        <v>442</v>
      </c>
      <c r="H2205">
        <v>145</v>
      </c>
      <c r="I2205">
        <v>14</v>
      </c>
      <c r="J2205">
        <v>0</v>
      </c>
      <c r="K2205">
        <v>0</v>
      </c>
      <c r="L2205">
        <v>0</v>
      </c>
      <c r="M2205">
        <v>91.19</v>
      </c>
    </row>
    <row r="2206" spans="1:13">
      <c r="A2206" t="s">
        <v>2216</v>
      </c>
      <c r="B2206" s="1">
        <v>0.32870370370370372</v>
      </c>
      <c r="C2206" s="1">
        <v>0.2321412037037037</v>
      </c>
      <c r="D2206" s="1">
        <v>3.2268518518518523E-2</v>
      </c>
      <c r="E2206" s="1">
        <v>6.429398148148148E-2</v>
      </c>
      <c r="F2206">
        <v>77</v>
      </c>
      <c r="G2206">
        <v>1053</v>
      </c>
      <c r="H2206">
        <v>594</v>
      </c>
      <c r="I2206">
        <v>126</v>
      </c>
      <c r="J2206">
        <v>0</v>
      </c>
      <c r="K2206">
        <v>0</v>
      </c>
      <c r="L2206">
        <v>0</v>
      </c>
      <c r="M2206">
        <v>82.5</v>
      </c>
    </row>
    <row r="2207" spans="1:13">
      <c r="A2207" t="s">
        <v>2217</v>
      </c>
      <c r="B2207" s="1">
        <v>0.27248842592592593</v>
      </c>
      <c r="C2207" s="1">
        <v>0.20728009259259261</v>
      </c>
      <c r="D2207" s="1">
        <v>3.7916666666666668E-2</v>
      </c>
      <c r="E2207" s="1">
        <v>2.7280092592592592E-2</v>
      </c>
      <c r="F2207">
        <v>41</v>
      </c>
      <c r="G2207">
        <v>430</v>
      </c>
      <c r="H2207">
        <v>532</v>
      </c>
      <c r="I2207">
        <v>26</v>
      </c>
      <c r="J2207">
        <v>0</v>
      </c>
      <c r="K2207">
        <v>0</v>
      </c>
      <c r="L2207">
        <v>0</v>
      </c>
      <c r="M2207">
        <v>95.34</v>
      </c>
    </row>
    <row r="2208" spans="1:13">
      <c r="A2208" t="s">
        <v>2218</v>
      </c>
      <c r="B2208" s="1">
        <v>0.15581018518518519</v>
      </c>
      <c r="C2208" s="1">
        <v>0.13537037037037036</v>
      </c>
      <c r="D2208" s="1">
        <v>3.1597222222222222E-3</v>
      </c>
      <c r="E2208" s="1">
        <v>1.7280092592592593E-2</v>
      </c>
      <c r="F2208">
        <v>18</v>
      </c>
      <c r="G2208">
        <v>280</v>
      </c>
      <c r="H2208">
        <v>254</v>
      </c>
      <c r="I2208">
        <v>15</v>
      </c>
      <c r="J2208">
        <v>0</v>
      </c>
      <c r="K2208">
        <v>0</v>
      </c>
      <c r="L2208">
        <v>0</v>
      </c>
      <c r="M2208">
        <v>94.42</v>
      </c>
    </row>
    <row r="2209" spans="1:13">
      <c r="A2209" t="s">
        <v>2219</v>
      </c>
      <c r="B2209" s="1">
        <v>0.30297453703703703</v>
      </c>
      <c r="C2209" s="1">
        <v>0.26668981481481485</v>
      </c>
      <c r="D2209" s="1">
        <v>3.0648148148148147E-2</v>
      </c>
      <c r="E2209" s="1">
        <v>5.6134259259259271E-3</v>
      </c>
      <c r="F2209">
        <v>112</v>
      </c>
      <c r="G2209">
        <v>1000</v>
      </c>
      <c r="H2209">
        <v>1279</v>
      </c>
      <c r="I2209">
        <v>55</v>
      </c>
      <c r="J2209">
        <v>0</v>
      </c>
      <c r="K2209">
        <v>0</v>
      </c>
      <c r="L2209">
        <v>0</v>
      </c>
      <c r="M2209">
        <v>95.88</v>
      </c>
    </row>
    <row r="2210" spans="1:13">
      <c r="A2210" t="s">
        <v>2220</v>
      </c>
      <c r="B2210" s="1">
        <v>0.5455902777777778</v>
      </c>
      <c r="C2210" s="1">
        <v>0.40497685185185189</v>
      </c>
      <c r="D2210" s="1">
        <v>1.1377314814814814E-2</v>
      </c>
      <c r="E2210" s="1">
        <v>0.12923611111111111</v>
      </c>
      <c r="F2210">
        <v>44</v>
      </c>
      <c r="G2210">
        <v>624</v>
      </c>
      <c r="H2210">
        <v>360</v>
      </c>
      <c r="I2210">
        <v>35</v>
      </c>
      <c r="J2210">
        <v>0</v>
      </c>
      <c r="K2210">
        <v>0</v>
      </c>
      <c r="L2210">
        <v>0</v>
      </c>
      <c r="M2210">
        <v>91.14</v>
      </c>
    </row>
    <row r="2211" spans="1:13">
      <c r="A2211" t="s">
        <v>2221</v>
      </c>
      <c r="B2211" s="1">
        <v>0.3599074074074074</v>
      </c>
      <c r="C2211" s="1">
        <v>0.31712962962962959</v>
      </c>
      <c r="D2211" s="1">
        <v>5.9375000000000009E-3</v>
      </c>
      <c r="E2211" s="1">
        <v>3.6828703703703704E-2</v>
      </c>
      <c r="F2211">
        <v>33</v>
      </c>
      <c r="G2211">
        <v>577</v>
      </c>
      <c r="H2211">
        <v>430</v>
      </c>
      <c r="I2211">
        <v>26</v>
      </c>
      <c r="J2211">
        <v>0</v>
      </c>
      <c r="K2211">
        <v>0</v>
      </c>
      <c r="L2211">
        <v>0</v>
      </c>
      <c r="M2211">
        <v>94.3</v>
      </c>
    </row>
    <row r="2212" spans="1:13">
      <c r="A2212" t="s">
        <v>2222</v>
      </c>
      <c r="B2212" s="1">
        <v>0.31596064814814812</v>
      </c>
      <c r="C2212" s="1">
        <v>0.26836805555555554</v>
      </c>
      <c r="D2212" s="1">
        <v>1.9594907407407405E-2</v>
      </c>
      <c r="E2212" s="1">
        <v>2.7997685185185184E-2</v>
      </c>
      <c r="F2212">
        <v>39</v>
      </c>
      <c r="G2212">
        <v>623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3">
      <c r="A2213" t="s">
        <v>2223</v>
      </c>
      <c r="B2213" s="1">
        <v>0.318275462962963</v>
      </c>
      <c r="C2213" s="1">
        <v>0.20715277777777777</v>
      </c>
      <c r="D2213" s="1">
        <v>3.4999999999999996E-2</v>
      </c>
      <c r="E2213" s="1">
        <v>7.6111111111111115E-2</v>
      </c>
      <c r="F2213">
        <v>39</v>
      </c>
      <c r="G2213">
        <v>633</v>
      </c>
      <c r="H2213">
        <v>362</v>
      </c>
      <c r="I2213">
        <v>154</v>
      </c>
      <c r="J2213">
        <v>0</v>
      </c>
      <c r="K2213">
        <v>0</v>
      </c>
      <c r="L2213">
        <v>0</v>
      </c>
      <c r="M2213">
        <v>70.16</v>
      </c>
    </row>
    <row r="2214" spans="1:13">
      <c r="A2214" t="s">
        <v>2224</v>
      </c>
      <c r="B2214" s="1">
        <v>0.21532407407407406</v>
      </c>
      <c r="C2214" s="1">
        <v>0.16445601851851852</v>
      </c>
      <c r="D2214" s="1">
        <v>2.4699074074074078E-2</v>
      </c>
      <c r="E2214" s="1">
        <v>2.6168981481481477E-2</v>
      </c>
      <c r="F2214">
        <v>19</v>
      </c>
      <c r="G2214">
        <v>304</v>
      </c>
      <c r="H2214">
        <v>127</v>
      </c>
      <c r="I2214">
        <v>10</v>
      </c>
      <c r="J2214">
        <v>0</v>
      </c>
      <c r="K2214">
        <v>0</v>
      </c>
      <c r="L2214">
        <v>0</v>
      </c>
      <c r="M2214">
        <v>92.7</v>
      </c>
    </row>
    <row r="2215" spans="1:13">
      <c r="A2215" t="s">
        <v>2225</v>
      </c>
      <c r="B2215" s="1">
        <v>0.18342592592592591</v>
      </c>
      <c r="C2215" s="1">
        <v>9.8043981481481482E-2</v>
      </c>
      <c r="D2215" s="1">
        <v>6.2106481481481485E-2</v>
      </c>
      <c r="E2215" s="1">
        <v>2.3252314814814812E-2</v>
      </c>
      <c r="F2215">
        <v>39</v>
      </c>
      <c r="G2215">
        <v>414</v>
      </c>
      <c r="H2215">
        <v>299</v>
      </c>
      <c r="I2215">
        <v>31</v>
      </c>
      <c r="J2215">
        <v>0</v>
      </c>
      <c r="K2215">
        <v>0</v>
      </c>
      <c r="L2215">
        <v>0</v>
      </c>
      <c r="M2215">
        <v>90.61</v>
      </c>
    </row>
    <row r="2216" spans="1:13">
      <c r="A2216" t="s">
        <v>2226</v>
      </c>
      <c r="B2216" s="1">
        <v>0.83890046296296295</v>
      </c>
      <c r="C2216" s="1">
        <v>0.50148148148148153</v>
      </c>
      <c r="D2216" s="1">
        <v>0.15959490740740742</v>
      </c>
      <c r="E2216" s="1">
        <v>0.17781250000000001</v>
      </c>
      <c r="F2216">
        <v>139</v>
      </c>
      <c r="G2216">
        <v>1785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3">
      <c r="A2217" t="s">
        <v>2227</v>
      </c>
      <c r="B2217" s="1">
        <v>0.12289351851851853</v>
      </c>
      <c r="C2217" s="1">
        <v>9.5486111111111105E-2</v>
      </c>
      <c r="D2217" s="1">
        <v>1.8101851851851852E-2</v>
      </c>
      <c r="E2217" s="1">
        <v>9.2939814814814812E-3</v>
      </c>
      <c r="F2217">
        <v>54</v>
      </c>
      <c r="G2217">
        <v>423</v>
      </c>
      <c r="H2217">
        <v>402</v>
      </c>
      <c r="I2217">
        <v>33</v>
      </c>
      <c r="J2217">
        <v>0</v>
      </c>
      <c r="K2217">
        <v>0</v>
      </c>
      <c r="L2217">
        <v>0</v>
      </c>
      <c r="M2217">
        <v>92.41</v>
      </c>
    </row>
    <row r="2218" spans="1:13">
      <c r="A2218" t="s">
        <v>2228</v>
      </c>
      <c r="B2218" s="1">
        <v>0.2905787037037037</v>
      </c>
      <c r="C2218" s="1">
        <v>0.20603009259259261</v>
      </c>
      <c r="D2218" s="1">
        <v>2.3229166666666665E-2</v>
      </c>
      <c r="E2218" s="1">
        <v>6.1296296296296293E-2</v>
      </c>
      <c r="F2218">
        <v>55</v>
      </c>
      <c r="G2218">
        <v>645</v>
      </c>
      <c r="H2218">
        <v>627</v>
      </c>
      <c r="I2218">
        <v>27</v>
      </c>
      <c r="J2218">
        <v>0</v>
      </c>
      <c r="K2218">
        <v>0</v>
      </c>
      <c r="L2218">
        <v>0</v>
      </c>
      <c r="M2218">
        <v>95.87</v>
      </c>
    </row>
    <row r="2219" spans="1:13">
      <c r="A2219" t="s">
        <v>2229</v>
      </c>
      <c r="B2219" s="1">
        <v>6.3194444444444444E-3</v>
      </c>
      <c r="C2219" s="1">
        <v>1.8402777777777777E-3</v>
      </c>
      <c r="D2219" s="1">
        <v>3.4722222222222222E-5</v>
      </c>
      <c r="E2219" s="1">
        <v>4.4328703703703709E-3</v>
      </c>
      <c r="F2219">
        <v>8</v>
      </c>
      <c r="G2219">
        <v>12</v>
      </c>
      <c r="H2219">
        <v>330</v>
      </c>
      <c r="I2219">
        <v>4</v>
      </c>
      <c r="J2219">
        <v>0</v>
      </c>
      <c r="K2219">
        <v>0</v>
      </c>
      <c r="L2219">
        <v>0</v>
      </c>
      <c r="M2219">
        <v>98.8</v>
      </c>
    </row>
    <row r="2220" spans="1:13">
      <c r="A2220" t="s">
        <v>2230</v>
      </c>
      <c r="B2220" s="1">
        <v>0.31219907407407405</v>
      </c>
      <c r="C2220" s="1">
        <v>0.24964120370370368</v>
      </c>
      <c r="D2220" s="1">
        <v>2.9479166666666667E-2</v>
      </c>
      <c r="E2220" s="1">
        <v>3.30787037037037E-2</v>
      </c>
      <c r="F2220">
        <v>68</v>
      </c>
      <c r="G2220">
        <v>685</v>
      </c>
      <c r="H2220">
        <v>561</v>
      </c>
      <c r="I2220">
        <v>15</v>
      </c>
      <c r="J2220">
        <v>0</v>
      </c>
      <c r="K2220">
        <v>0</v>
      </c>
      <c r="L2220">
        <v>0</v>
      </c>
      <c r="M2220">
        <v>97.4</v>
      </c>
    </row>
    <row r="2221" spans="1:13">
      <c r="A2221" t="s">
        <v>2231</v>
      </c>
      <c r="B2221" s="1">
        <v>0</v>
      </c>
      <c r="C2221" s="1">
        <v>0</v>
      </c>
      <c r="D2221" s="1">
        <v>0</v>
      </c>
      <c r="E2221" s="1">
        <v>0</v>
      </c>
      <c r="F2221">
        <v>0</v>
      </c>
      <c r="G2221">
        <v>0</v>
      </c>
      <c r="H2221">
        <v>90</v>
      </c>
      <c r="I2221">
        <v>8</v>
      </c>
      <c r="J2221">
        <v>0</v>
      </c>
      <c r="K2221">
        <v>0</v>
      </c>
      <c r="L2221">
        <v>0</v>
      </c>
      <c r="M2221">
        <v>91.84</v>
      </c>
    </row>
    <row r="2222" spans="1:13">
      <c r="A2222" t="s">
        <v>2232</v>
      </c>
      <c r="B2222" s="1">
        <v>0.51555555555555554</v>
      </c>
      <c r="C2222" s="1">
        <v>0.15695601851851851</v>
      </c>
      <c r="D2222" s="1">
        <v>0.31430555555555556</v>
      </c>
      <c r="E2222" s="1">
        <v>4.4282407407407409E-2</v>
      </c>
      <c r="F2222">
        <v>19</v>
      </c>
      <c r="G2222">
        <v>99</v>
      </c>
      <c r="H2222">
        <v>146</v>
      </c>
      <c r="I2222">
        <v>31</v>
      </c>
      <c r="J2222">
        <v>0</v>
      </c>
      <c r="K2222">
        <v>0</v>
      </c>
      <c r="L2222">
        <v>0</v>
      </c>
      <c r="M2222">
        <v>82.49</v>
      </c>
    </row>
    <row r="2223" spans="1:13">
      <c r="A2223" t="s">
        <v>2233</v>
      </c>
      <c r="B2223" s="1">
        <v>0.33886574074074072</v>
      </c>
      <c r="C2223" s="1">
        <v>0.20328703703703702</v>
      </c>
      <c r="D2223" s="1">
        <v>0.10643518518518519</v>
      </c>
      <c r="E2223" s="1">
        <v>2.9131944444444446E-2</v>
      </c>
      <c r="F2223">
        <v>20</v>
      </c>
      <c r="G2223">
        <v>395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3">
      <c r="A2224" t="s">
        <v>2234</v>
      </c>
      <c r="B2224" s="1">
        <v>0</v>
      </c>
      <c r="C2224" s="1">
        <v>0</v>
      </c>
      <c r="D2224" s="1">
        <v>0</v>
      </c>
      <c r="E2224" s="1">
        <v>0</v>
      </c>
      <c r="F2224">
        <v>0</v>
      </c>
      <c r="G2224">
        <v>0</v>
      </c>
      <c r="H2224">
        <v>12</v>
      </c>
      <c r="I2224">
        <v>3</v>
      </c>
      <c r="J2224">
        <v>0</v>
      </c>
      <c r="K2224">
        <v>0</v>
      </c>
      <c r="L2224">
        <v>0</v>
      </c>
      <c r="M2224">
        <v>80</v>
      </c>
    </row>
    <row r="2225" spans="1:13">
      <c r="A2225" t="s">
        <v>2235</v>
      </c>
      <c r="B2225" s="1">
        <v>0.11284722222222222</v>
      </c>
      <c r="C2225" s="1">
        <v>7.3773148148148157E-2</v>
      </c>
      <c r="D2225" s="1">
        <v>3.7465277777777778E-2</v>
      </c>
      <c r="E2225" s="1">
        <v>1.5856481481481479E-3</v>
      </c>
      <c r="F2225">
        <v>15</v>
      </c>
      <c r="G2225">
        <v>88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3">
      <c r="A2226" t="s">
        <v>2236</v>
      </c>
      <c r="B2226" s="1">
        <v>0.44458333333333333</v>
      </c>
      <c r="C2226" s="1">
        <v>0.2989236111111111</v>
      </c>
      <c r="D2226" s="1">
        <v>0.11217592592592592</v>
      </c>
      <c r="E2226" s="1">
        <v>3.3472222222222223E-2</v>
      </c>
      <c r="F2226">
        <v>36</v>
      </c>
      <c r="G2226">
        <v>562</v>
      </c>
      <c r="H2226">
        <v>278</v>
      </c>
      <c r="I2226">
        <v>14</v>
      </c>
      <c r="J2226">
        <v>0</v>
      </c>
      <c r="K2226">
        <v>0</v>
      </c>
      <c r="L2226">
        <v>0</v>
      </c>
      <c r="M2226">
        <v>95.21</v>
      </c>
    </row>
    <row r="2227" spans="1:13">
      <c r="A2227" t="s">
        <v>2237</v>
      </c>
      <c r="B2227" s="1">
        <v>0.30232638888888891</v>
      </c>
      <c r="C2227" s="1">
        <v>0.18640046296296298</v>
      </c>
      <c r="D2227" s="1">
        <v>2.7881944444444445E-2</v>
      </c>
      <c r="E2227" s="1">
        <v>8.8032407407407406E-2</v>
      </c>
      <c r="F2227">
        <v>37</v>
      </c>
      <c r="G2227">
        <v>656</v>
      </c>
      <c r="H2227">
        <v>437</v>
      </c>
      <c r="I2227">
        <v>38</v>
      </c>
      <c r="J2227">
        <v>0</v>
      </c>
      <c r="K2227">
        <v>0</v>
      </c>
      <c r="L2227">
        <v>0</v>
      </c>
      <c r="M2227">
        <v>92</v>
      </c>
    </row>
    <row r="2228" spans="1:13">
      <c r="A2228" t="s">
        <v>2238</v>
      </c>
      <c r="B2228" s="1">
        <v>0</v>
      </c>
      <c r="C2228" s="1">
        <v>0</v>
      </c>
      <c r="D2228" s="1">
        <v>0</v>
      </c>
      <c r="E2228" s="1">
        <v>0</v>
      </c>
      <c r="F2228">
        <v>0</v>
      </c>
      <c r="G2228">
        <v>0</v>
      </c>
      <c r="H2228">
        <v>0</v>
      </c>
      <c r="I2228">
        <v>2</v>
      </c>
      <c r="J2228">
        <v>0</v>
      </c>
      <c r="K2228">
        <v>0</v>
      </c>
      <c r="L2228">
        <v>0</v>
      </c>
      <c r="M2228">
        <v>0</v>
      </c>
    </row>
    <row r="2229" spans="1:13">
      <c r="A2229" t="s">
        <v>2239</v>
      </c>
      <c r="B2229" s="1">
        <v>0.12435185185185187</v>
      </c>
      <c r="C2229" s="1">
        <v>9.6064814814814811E-2</v>
      </c>
      <c r="D2229" s="1">
        <v>7.1874999999999994E-3</v>
      </c>
      <c r="E2229" s="1">
        <v>2.1087962962962961E-2</v>
      </c>
      <c r="F2229">
        <v>57</v>
      </c>
      <c r="G2229">
        <v>651</v>
      </c>
      <c r="H2229">
        <v>494</v>
      </c>
      <c r="I2229">
        <v>33</v>
      </c>
      <c r="J2229">
        <v>0</v>
      </c>
      <c r="K2229">
        <v>0</v>
      </c>
      <c r="L2229">
        <v>0</v>
      </c>
      <c r="M2229">
        <v>93.74</v>
      </c>
    </row>
    <row r="2230" spans="1:13">
      <c r="A2230" t="s">
        <v>2240</v>
      </c>
      <c r="B2230" s="1">
        <v>0.26020833333333332</v>
      </c>
      <c r="C2230" s="1">
        <v>0.19512731481481482</v>
      </c>
      <c r="D2230" s="1">
        <v>3.0983796296296297E-2</v>
      </c>
      <c r="E2230" s="1">
        <v>3.408564814814815E-2</v>
      </c>
      <c r="F2230">
        <v>72</v>
      </c>
      <c r="G2230">
        <v>712</v>
      </c>
      <c r="H2230">
        <v>1319</v>
      </c>
      <c r="I2230">
        <v>81</v>
      </c>
      <c r="J2230">
        <v>0</v>
      </c>
      <c r="K2230">
        <v>0</v>
      </c>
      <c r="L2230">
        <v>0</v>
      </c>
      <c r="M2230">
        <v>94.21</v>
      </c>
    </row>
    <row r="2231" spans="1:13">
      <c r="A2231" t="s">
        <v>2241</v>
      </c>
      <c r="B2231" s="1">
        <v>0.74729166666666658</v>
      </c>
      <c r="C2231" s="1">
        <v>0.44491898148148151</v>
      </c>
      <c r="D2231" s="1">
        <v>0.13365740740740742</v>
      </c>
      <c r="E2231" s="1">
        <v>0.16870370370370369</v>
      </c>
      <c r="F2231">
        <v>36</v>
      </c>
      <c r="G2231">
        <v>900</v>
      </c>
      <c r="H2231">
        <v>251</v>
      </c>
      <c r="I2231">
        <v>14</v>
      </c>
      <c r="J2231">
        <v>0</v>
      </c>
      <c r="K2231">
        <v>0</v>
      </c>
      <c r="L2231">
        <v>0</v>
      </c>
      <c r="M2231">
        <v>94.72</v>
      </c>
    </row>
    <row r="2232" spans="1:13">
      <c r="A2232" t="s">
        <v>2242</v>
      </c>
      <c r="B2232" s="1">
        <v>0.95436342592592593</v>
      </c>
      <c r="C2232" s="1">
        <v>0.60440972222222222</v>
      </c>
      <c r="D2232" s="1">
        <v>0.26400462962962962</v>
      </c>
      <c r="E2232" s="1">
        <v>8.59375E-2</v>
      </c>
      <c r="F2232">
        <v>151</v>
      </c>
      <c r="G2232">
        <v>2350</v>
      </c>
      <c r="H2232">
        <v>292</v>
      </c>
      <c r="I2232">
        <v>64</v>
      </c>
      <c r="J2232">
        <v>0</v>
      </c>
      <c r="K2232">
        <v>0</v>
      </c>
      <c r="L2232">
        <v>0</v>
      </c>
      <c r="M2232">
        <v>82.02</v>
      </c>
    </row>
    <row r="2233" spans="1:13">
      <c r="A2233" t="s">
        <v>2243</v>
      </c>
      <c r="B2233" s="10">
        <v>1.0893634259259259</v>
      </c>
      <c r="C2233" s="1">
        <v>0.6242361111111111</v>
      </c>
      <c r="D2233" s="1">
        <v>0.42409722222222218</v>
      </c>
      <c r="E2233" s="1">
        <v>4.1018518518518517E-2</v>
      </c>
      <c r="F2233">
        <v>121</v>
      </c>
      <c r="G2233">
        <v>1482</v>
      </c>
      <c r="H2233">
        <v>1046</v>
      </c>
      <c r="I2233">
        <v>52</v>
      </c>
      <c r="J2233">
        <v>0</v>
      </c>
      <c r="K2233">
        <v>0</v>
      </c>
      <c r="L2233">
        <v>0</v>
      </c>
      <c r="M2233">
        <v>95.26</v>
      </c>
    </row>
    <row r="2234" spans="1:13">
      <c r="A2234" t="s">
        <v>2244</v>
      </c>
      <c r="B2234" s="1">
        <v>0.24261574074074074</v>
      </c>
      <c r="C2234" s="1">
        <v>0.23105324074074074</v>
      </c>
      <c r="D2234" s="1">
        <v>8.9351851851851866E-3</v>
      </c>
      <c r="E2234" s="1">
        <v>2.627314814814815E-3</v>
      </c>
      <c r="F2234">
        <v>59</v>
      </c>
      <c r="G2234">
        <v>752</v>
      </c>
      <c r="H2234">
        <v>4</v>
      </c>
      <c r="I2234">
        <v>0</v>
      </c>
      <c r="J2234">
        <v>0</v>
      </c>
      <c r="K2234">
        <v>0</v>
      </c>
      <c r="L2234">
        <v>0</v>
      </c>
      <c r="M2234">
        <v>100</v>
      </c>
    </row>
    <row r="2235" spans="1:13">
      <c r="A2235" t="s">
        <v>2245</v>
      </c>
      <c r="B2235" s="1">
        <v>0.49395833333333333</v>
      </c>
      <c r="C2235" s="1">
        <v>0.29951388888888891</v>
      </c>
      <c r="D2235" s="1">
        <v>0.12501157407407407</v>
      </c>
      <c r="E2235" s="1">
        <v>6.94212962962963E-2</v>
      </c>
      <c r="F2235">
        <v>40</v>
      </c>
      <c r="G2235">
        <v>604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3">
      <c r="A2236" t="s">
        <v>2246</v>
      </c>
      <c r="B2236" s="1">
        <v>0.42197916666666663</v>
      </c>
      <c r="C2236" s="1">
        <v>0.30186342592592591</v>
      </c>
      <c r="D2236" s="1">
        <v>6.5451388888888892E-2</v>
      </c>
      <c r="E2236" s="1">
        <v>5.4652777777777772E-2</v>
      </c>
      <c r="F2236">
        <v>69</v>
      </c>
      <c r="G2236">
        <v>983</v>
      </c>
      <c r="H2236">
        <v>833</v>
      </c>
      <c r="I2236">
        <v>98</v>
      </c>
      <c r="J2236">
        <v>0</v>
      </c>
      <c r="K2236">
        <v>0</v>
      </c>
      <c r="L2236">
        <v>0</v>
      </c>
      <c r="M2236">
        <v>89.47</v>
      </c>
    </row>
    <row r="2237" spans="1:13">
      <c r="A2237" t="s">
        <v>2247</v>
      </c>
      <c r="B2237" s="1">
        <v>0.84361111111111109</v>
      </c>
      <c r="C2237" s="1">
        <v>0.4380324074074074</v>
      </c>
      <c r="D2237" s="1">
        <v>5.3668981481481477E-2</v>
      </c>
      <c r="E2237" s="1">
        <v>0.35188657407407403</v>
      </c>
      <c r="F2237">
        <v>60</v>
      </c>
      <c r="G2237">
        <v>1128</v>
      </c>
      <c r="H2237">
        <v>540</v>
      </c>
      <c r="I2237">
        <v>103</v>
      </c>
      <c r="J2237">
        <v>0</v>
      </c>
      <c r="K2237">
        <v>0</v>
      </c>
      <c r="L2237">
        <v>0</v>
      </c>
      <c r="M2237">
        <v>83.98</v>
      </c>
    </row>
    <row r="2238" spans="1:13">
      <c r="A2238" t="s">
        <v>2248</v>
      </c>
      <c r="B2238" s="1">
        <v>0.32223379629629628</v>
      </c>
      <c r="C2238" s="1">
        <v>0.24247685185185186</v>
      </c>
      <c r="D2238" s="1">
        <v>2.0949074074074075E-2</v>
      </c>
      <c r="E2238" s="1">
        <v>5.8807870370370365E-2</v>
      </c>
      <c r="F2238">
        <v>40</v>
      </c>
      <c r="G2238">
        <v>645</v>
      </c>
      <c r="H2238">
        <v>416</v>
      </c>
      <c r="I2238">
        <v>15</v>
      </c>
      <c r="J2238">
        <v>0</v>
      </c>
      <c r="K2238">
        <v>0</v>
      </c>
      <c r="L2238">
        <v>0</v>
      </c>
      <c r="M2238">
        <v>96.52</v>
      </c>
    </row>
    <row r="2239" spans="1:13">
      <c r="A2239" t="s">
        <v>2249</v>
      </c>
      <c r="B2239" s="1">
        <v>0.2509837962962963</v>
      </c>
      <c r="C2239" s="1">
        <v>0.15182870370370369</v>
      </c>
      <c r="D2239" s="1">
        <v>3.0613425925925929E-2</v>
      </c>
      <c r="E2239" s="1">
        <v>6.8530092592592587E-2</v>
      </c>
      <c r="F2239">
        <v>69</v>
      </c>
      <c r="G2239">
        <v>191</v>
      </c>
      <c r="H2239">
        <v>260</v>
      </c>
      <c r="I2239">
        <v>8</v>
      </c>
      <c r="J2239">
        <v>0</v>
      </c>
      <c r="K2239">
        <v>0</v>
      </c>
      <c r="L2239">
        <v>0</v>
      </c>
      <c r="M2239">
        <v>97.01</v>
      </c>
    </row>
    <row r="2240" spans="1:13">
      <c r="A2240" t="s">
        <v>2250</v>
      </c>
      <c r="B2240" s="1">
        <v>0.16408564814814816</v>
      </c>
      <c r="C2240" s="1">
        <v>0.15090277777777777</v>
      </c>
      <c r="D2240" s="1">
        <v>9.2592592592592585E-4</v>
      </c>
      <c r="E2240" s="1">
        <v>1.224537037037037E-2</v>
      </c>
      <c r="F2240">
        <v>45</v>
      </c>
      <c r="G2240">
        <v>355</v>
      </c>
      <c r="H2240">
        <v>458</v>
      </c>
      <c r="I2240">
        <v>49</v>
      </c>
      <c r="J2240">
        <v>0</v>
      </c>
      <c r="K2240">
        <v>0</v>
      </c>
      <c r="L2240">
        <v>0</v>
      </c>
      <c r="M2240">
        <v>90.34</v>
      </c>
    </row>
    <row r="2241" spans="1:13">
      <c r="A2241" t="s">
        <v>2251</v>
      </c>
      <c r="B2241" s="1">
        <v>0.3525578703703704</v>
      </c>
      <c r="C2241" s="1">
        <v>0.1895138888888889</v>
      </c>
      <c r="D2241" s="1">
        <v>9.0162037037037027E-2</v>
      </c>
      <c r="E2241" s="1">
        <v>7.2858796296296297E-2</v>
      </c>
      <c r="F2241">
        <v>24</v>
      </c>
      <c r="G2241">
        <v>276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3">
      <c r="A2242" t="s">
        <v>2252</v>
      </c>
      <c r="B2242" s="1">
        <v>0.31288194444444445</v>
      </c>
      <c r="C2242" s="1">
        <v>0.17775462962962962</v>
      </c>
      <c r="D2242" s="1">
        <v>3.2638888888888891E-2</v>
      </c>
      <c r="E2242" s="1">
        <v>0.10247685185185185</v>
      </c>
      <c r="F2242">
        <v>48</v>
      </c>
      <c r="G2242">
        <v>470</v>
      </c>
      <c r="H2242">
        <v>457</v>
      </c>
      <c r="I2242">
        <v>144</v>
      </c>
      <c r="J2242">
        <v>0</v>
      </c>
      <c r="K2242">
        <v>0</v>
      </c>
      <c r="L2242">
        <v>0</v>
      </c>
      <c r="M2242">
        <v>76.040000000000006</v>
      </c>
    </row>
    <row r="2243" spans="1:13">
      <c r="A2243" t="s">
        <v>2253</v>
      </c>
      <c r="B2243" s="1">
        <v>0.32980324074074074</v>
      </c>
      <c r="C2243" s="1">
        <v>0.25901620370370371</v>
      </c>
      <c r="D2243" s="1">
        <v>3.5057870370370371E-2</v>
      </c>
      <c r="E2243" s="1">
        <v>3.5717592592592592E-2</v>
      </c>
      <c r="F2243">
        <v>6</v>
      </c>
      <c r="G2243">
        <v>209</v>
      </c>
      <c r="H2243">
        <v>169</v>
      </c>
      <c r="I2243">
        <v>2</v>
      </c>
      <c r="J2243">
        <v>3.25</v>
      </c>
      <c r="K2243">
        <v>4.91</v>
      </c>
      <c r="L2243">
        <v>0.02</v>
      </c>
      <c r="M2243">
        <v>98.83</v>
      </c>
    </row>
    <row r="2244" spans="1:13">
      <c r="A2244" t="s">
        <v>2254</v>
      </c>
      <c r="B2244" s="1">
        <v>0.37046296296296299</v>
      </c>
      <c r="C2244" s="1">
        <v>0.30195601851851855</v>
      </c>
      <c r="D2244" s="1">
        <v>4.2615740740740739E-2</v>
      </c>
      <c r="E2244" s="1">
        <v>2.5879629629629627E-2</v>
      </c>
      <c r="F2244">
        <v>24</v>
      </c>
      <c r="G2244">
        <v>409</v>
      </c>
      <c r="H2244">
        <v>228</v>
      </c>
      <c r="I2244">
        <v>7</v>
      </c>
      <c r="J2244">
        <v>0</v>
      </c>
      <c r="K2244">
        <v>0</v>
      </c>
      <c r="L2244">
        <v>0</v>
      </c>
      <c r="M2244">
        <v>97.02</v>
      </c>
    </row>
    <row r="2245" spans="1:13">
      <c r="A2245" t="s">
        <v>2255</v>
      </c>
      <c r="B2245" s="1">
        <v>0.28710648148148149</v>
      </c>
      <c r="C2245" s="1">
        <v>0.14945601851851853</v>
      </c>
      <c r="D2245" s="1">
        <v>7.6076388888888888E-2</v>
      </c>
      <c r="E2245" s="1">
        <v>6.1562499999999999E-2</v>
      </c>
      <c r="F2245">
        <v>50</v>
      </c>
      <c r="G2245">
        <v>262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3">
      <c r="A2246" t="s">
        <v>2256</v>
      </c>
      <c r="B2246" s="1">
        <v>0.20162037037037037</v>
      </c>
      <c r="C2246" s="1">
        <v>0.145625</v>
      </c>
      <c r="D2246" s="1">
        <v>4.4398148148148152E-2</v>
      </c>
      <c r="E2246" s="1">
        <v>1.1585648148148149E-2</v>
      </c>
      <c r="F2246">
        <v>31</v>
      </c>
      <c r="G2246">
        <v>363</v>
      </c>
      <c r="H2246">
        <v>10</v>
      </c>
      <c r="I2246">
        <v>3</v>
      </c>
      <c r="J2246">
        <v>0</v>
      </c>
      <c r="K2246">
        <v>0</v>
      </c>
      <c r="L2246">
        <v>0</v>
      </c>
      <c r="M2246">
        <v>76.92</v>
      </c>
    </row>
    <row r="2247" spans="1:13">
      <c r="A2247" t="s">
        <v>2257</v>
      </c>
      <c r="B2247" s="1">
        <v>0.33601851851851849</v>
      </c>
      <c r="C2247" s="1">
        <v>0.29091435185185183</v>
      </c>
      <c r="D2247" s="1">
        <v>3.5208333333333335E-2</v>
      </c>
      <c r="E2247" s="1">
        <v>9.8726851851851857E-3</v>
      </c>
      <c r="F2247">
        <v>20</v>
      </c>
      <c r="G2247">
        <v>422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3">
      <c r="A2248" t="s">
        <v>2258</v>
      </c>
      <c r="B2248" s="1">
        <v>0.40577546296296302</v>
      </c>
      <c r="C2248" s="1">
        <v>0.25256944444444446</v>
      </c>
      <c r="D2248" s="1">
        <v>6.8657407407407403E-2</v>
      </c>
      <c r="E2248" s="1">
        <v>8.4537037037037036E-2</v>
      </c>
      <c r="F2248">
        <v>26</v>
      </c>
      <c r="G2248">
        <v>343</v>
      </c>
      <c r="H2248">
        <v>283</v>
      </c>
      <c r="I2248">
        <v>20</v>
      </c>
      <c r="J2248">
        <v>0</v>
      </c>
      <c r="K2248">
        <v>0</v>
      </c>
      <c r="L2248">
        <v>0</v>
      </c>
      <c r="M2248">
        <v>93.4</v>
      </c>
    </row>
    <row r="2249" spans="1:13">
      <c r="A2249" t="s">
        <v>2259</v>
      </c>
      <c r="B2249" s="1">
        <v>0.28179398148148149</v>
      </c>
      <c r="C2249" s="1">
        <v>0.18282407407407408</v>
      </c>
      <c r="D2249" s="1">
        <v>3.15625E-2</v>
      </c>
      <c r="E2249" s="1">
        <v>6.7395833333333335E-2</v>
      </c>
      <c r="F2249">
        <v>30</v>
      </c>
      <c r="G2249">
        <v>543</v>
      </c>
      <c r="H2249">
        <v>195</v>
      </c>
      <c r="I2249">
        <v>8</v>
      </c>
      <c r="J2249">
        <v>0</v>
      </c>
      <c r="K2249">
        <v>0</v>
      </c>
      <c r="L2249">
        <v>0</v>
      </c>
      <c r="M2249">
        <v>96.06</v>
      </c>
    </row>
    <row r="2250" spans="1:13">
      <c r="A2250" t="s">
        <v>2260</v>
      </c>
      <c r="B2250" s="1">
        <v>0.53912037037037031</v>
      </c>
      <c r="C2250" s="1">
        <v>0.38687500000000002</v>
      </c>
      <c r="D2250" s="1">
        <v>6.4965277777777775E-2</v>
      </c>
      <c r="E2250" s="1">
        <v>8.7268518518518523E-2</v>
      </c>
      <c r="F2250">
        <v>29</v>
      </c>
      <c r="G2250">
        <v>579</v>
      </c>
      <c r="H2250">
        <v>237</v>
      </c>
      <c r="I2250">
        <v>4</v>
      </c>
      <c r="J2250">
        <v>0</v>
      </c>
      <c r="K2250">
        <v>0</v>
      </c>
      <c r="L2250">
        <v>0</v>
      </c>
      <c r="M2250">
        <v>98.34</v>
      </c>
    </row>
    <row r="2251" spans="1:13">
      <c r="A2251" t="s">
        <v>2261</v>
      </c>
      <c r="B2251" s="1">
        <v>0.12414351851851851</v>
      </c>
      <c r="C2251" s="1">
        <v>3.8437499999999999E-2</v>
      </c>
      <c r="D2251" s="1">
        <v>3.5879629629629635E-4</v>
      </c>
      <c r="E2251" s="1">
        <v>8.5347222222222227E-2</v>
      </c>
      <c r="F2251">
        <v>4</v>
      </c>
      <c r="G2251">
        <v>87</v>
      </c>
      <c r="H2251">
        <v>116</v>
      </c>
      <c r="I2251">
        <v>3</v>
      </c>
      <c r="J2251">
        <v>0</v>
      </c>
      <c r="K2251">
        <v>0</v>
      </c>
      <c r="L2251">
        <v>0</v>
      </c>
      <c r="M2251">
        <v>97.48</v>
      </c>
    </row>
    <row r="2252" spans="1:13">
      <c r="A2252" t="s">
        <v>2262</v>
      </c>
      <c r="B2252" s="1">
        <v>0.56539351851851849</v>
      </c>
      <c r="C2252" s="1">
        <v>0.26503472222222219</v>
      </c>
      <c r="D2252" s="1">
        <v>0.21927083333333333</v>
      </c>
      <c r="E2252" s="1">
        <v>8.1087962962962959E-2</v>
      </c>
      <c r="F2252">
        <v>50</v>
      </c>
      <c r="G2252">
        <v>674</v>
      </c>
      <c r="H2252">
        <v>115</v>
      </c>
      <c r="I2252">
        <v>13</v>
      </c>
      <c r="J2252">
        <v>0</v>
      </c>
      <c r="K2252">
        <v>0</v>
      </c>
      <c r="L2252">
        <v>0</v>
      </c>
      <c r="M2252">
        <v>89.84</v>
      </c>
    </row>
    <row r="2253" spans="1:13">
      <c r="A2253" t="s">
        <v>2263</v>
      </c>
      <c r="B2253" s="1">
        <v>0.49091435185185189</v>
      </c>
      <c r="C2253" s="1">
        <v>0.18238425925925927</v>
      </c>
      <c r="D2253" s="1">
        <v>0.18777777777777779</v>
      </c>
      <c r="E2253" s="1">
        <v>0.12075231481481481</v>
      </c>
      <c r="F2253">
        <v>32</v>
      </c>
      <c r="G2253">
        <v>567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3">
      <c r="A2254" t="s">
        <v>2264</v>
      </c>
      <c r="B2254" s="1">
        <v>1.0671296296296297E-2</v>
      </c>
      <c r="C2254" s="1">
        <v>8.9930555555555545E-3</v>
      </c>
      <c r="D2254" s="1">
        <v>1.6666666666666668E-3</v>
      </c>
      <c r="E2254" s="1">
        <v>0</v>
      </c>
      <c r="F2254">
        <v>7</v>
      </c>
      <c r="G2254">
        <v>16</v>
      </c>
      <c r="H2254">
        <v>555</v>
      </c>
      <c r="I2254">
        <v>41</v>
      </c>
      <c r="J2254">
        <v>1.38</v>
      </c>
      <c r="K2254">
        <v>12.67</v>
      </c>
      <c r="L2254">
        <v>0.77</v>
      </c>
      <c r="M2254">
        <v>93.12</v>
      </c>
    </row>
    <row r="2255" spans="1:13">
      <c r="A2255" t="s">
        <v>2265</v>
      </c>
      <c r="B2255" s="1">
        <v>0.35578703703703707</v>
      </c>
      <c r="C2255" s="1">
        <v>0.18194444444444444</v>
      </c>
      <c r="D2255" s="1">
        <v>0.15625</v>
      </c>
      <c r="E2255" s="1">
        <v>1.758101851851852E-2</v>
      </c>
      <c r="F2255">
        <v>45</v>
      </c>
      <c r="G2255">
        <v>762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3">
      <c r="A2256" t="s">
        <v>2266</v>
      </c>
      <c r="B2256" s="1">
        <v>7.4629629629629629E-2</v>
      </c>
      <c r="C2256" s="1">
        <v>5.7256944444444437E-2</v>
      </c>
      <c r="D2256" s="1">
        <v>3.9699074074074072E-3</v>
      </c>
      <c r="E2256" s="1">
        <v>1.3402777777777777E-2</v>
      </c>
      <c r="F2256">
        <v>34</v>
      </c>
      <c r="G2256">
        <v>338</v>
      </c>
      <c r="H2256">
        <v>312</v>
      </c>
      <c r="I2256">
        <v>18</v>
      </c>
      <c r="J2256">
        <v>0</v>
      </c>
      <c r="K2256">
        <v>0</v>
      </c>
      <c r="L2256">
        <v>0</v>
      </c>
      <c r="M2256">
        <v>94.55</v>
      </c>
    </row>
    <row r="2257" spans="1:13">
      <c r="A2257" t="s">
        <v>2267</v>
      </c>
      <c r="B2257" s="1">
        <v>0.37194444444444441</v>
      </c>
      <c r="C2257" s="1">
        <v>0.22997685185185188</v>
      </c>
      <c r="D2257" s="1">
        <v>7.3275462962962959E-2</v>
      </c>
      <c r="E2257" s="1">
        <v>6.8680555555555564E-2</v>
      </c>
      <c r="F2257">
        <v>53</v>
      </c>
      <c r="G2257">
        <v>593</v>
      </c>
      <c r="H2257">
        <v>533</v>
      </c>
      <c r="I2257">
        <v>78</v>
      </c>
      <c r="J2257">
        <v>0</v>
      </c>
      <c r="K2257">
        <v>0</v>
      </c>
      <c r="L2257">
        <v>0</v>
      </c>
      <c r="M2257">
        <v>87.23</v>
      </c>
    </row>
    <row r="2258" spans="1:13">
      <c r="A2258" t="s">
        <v>2268</v>
      </c>
      <c r="B2258" s="1">
        <v>0.39444444444444443</v>
      </c>
      <c r="C2258" s="1">
        <v>0.26604166666666668</v>
      </c>
      <c r="D2258" s="1">
        <v>8.7777777777777774E-2</v>
      </c>
      <c r="E2258" s="1">
        <v>4.0625000000000001E-2</v>
      </c>
      <c r="F2258">
        <v>54</v>
      </c>
      <c r="G2258">
        <v>640</v>
      </c>
      <c r="H2258">
        <v>522</v>
      </c>
      <c r="I2258">
        <v>19</v>
      </c>
      <c r="J2258">
        <v>0</v>
      </c>
      <c r="K2258">
        <v>0</v>
      </c>
      <c r="L2258">
        <v>0</v>
      </c>
      <c r="M2258">
        <v>96.49</v>
      </c>
    </row>
    <row r="2259" spans="1:13">
      <c r="A2259" t="s">
        <v>2269</v>
      </c>
      <c r="B2259" s="1">
        <v>0.41208333333333336</v>
      </c>
      <c r="C2259" s="1">
        <v>0.25761574074074073</v>
      </c>
      <c r="D2259" s="1">
        <v>3.3472222222222223E-2</v>
      </c>
      <c r="E2259" s="1">
        <v>0.1209837962962963</v>
      </c>
      <c r="F2259">
        <v>571</v>
      </c>
      <c r="G2259">
        <v>767</v>
      </c>
      <c r="H2259">
        <v>280</v>
      </c>
      <c r="I2259">
        <v>6</v>
      </c>
      <c r="J2259">
        <v>0</v>
      </c>
      <c r="K2259">
        <v>0</v>
      </c>
      <c r="L2259">
        <v>0</v>
      </c>
      <c r="M2259">
        <v>97.9</v>
      </c>
    </row>
    <row r="2260" spans="1:13">
      <c r="A2260" t="s">
        <v>2270</v>
      </c>
      <c r="B2260" s="1">
        <v>0.26633101851851854</v>
      </c>
      <c r="C2260" s="1">
        <v>0.2305787037037037</v>
      </c>
      <c r="D2260" s="1">
        <v>1.9421296296296294E-2</v>
      </c>
      <c r="E2260" s="1">
        <v>1.6319444444444445E-2</v>
      </c>
      <c r="F2260">
        <v>47</v>
      </c>
      <c r="G2260">
        <v>595</v>
      </c>
      <c r="H2260">
        <v>469</v>
      </c>
      <c r="I2260">
        <v>43</v>
      </c>
      <c r="J2260">
        <v>0</v>
      </c>
      <c r="K2260">
        <v>0</v>
      </c>
      <c r="L2260">
        <v>0</v>
      </c>
      <c r="M2260">
        <v>91.6</v>
      </c>
    </row>
    <row r="2261" spans="1:13">
      <c r="A2261" t="s">
        <v>2271</v>
      </c>
      <c r="B2261" s="1">
        <v>0.2923263888888889</v>
      </c>
      <c r="C2261" s="1">
        <v>0.20782407407407408</v>
      </c>
      <c r="D2261" s="1">
        <v>7.6643518518518514E-2</v>
      </c>
      <c r="E2261" s="1">
        <v>7.8472222222222224E-3</v>
      </c>
      <c r="F2261">
        <v>94</v>
      </c>
      <c r="G2261">
        <v>695</v>
      </c>
      <c r="H2261">
        <v>672</v>
      </c>
      <c r="I2261">
        <v>123</v>
      </c>
      <c r="J2261">
        <v>0</v>
      </c>
      <c r="K2261">
        <v>0</v>
      </c>
      <c r="L2261">
        <v>0</v>
      </c>
      <c r="M2261">
        <v>84.53</v>
      </c>
    </row>
    <row r="2262" spans="1:13">
      <c r="A2262" t="s">
        <v>2272</v>
      </c>
      <c r="B2262" s="1">
        <v>0.41965277777777782</v>
      </c>
      <c r="C2262" s="1">
        <v>0.3643865740740741</v>
      </c>
      <c r="D2262" s="1">
        <v>3.4247685185185187E-2</v>
      </c>
      <c r="E2262" s="1">
        <v>2.101851851851852E-2</v>
      </c>
      <c r="F2262">
        <v>31</v>
      </c>
      <c r="G2262">
        <v>517</v>
      </c>
      <c r="H2262">
        <v>333</v>
      </c>
      <c r="I2262">
        <v>17</v>
      </c>
      <c r="J2262">
        <v>0</v>
      </c>
      <c r="K2262">
        <v>0</v>
      </c>
      <c r="L2262">
        <v>0</v>
      </c>
      <c r="M2262">
        <v>95.14</v>
      </c>
    </row>
    <row r="2263" spans="1:13">
      <c r="A2263" t="s">
        <v>2273</v>
      </c>
      <c r="B2263" s="1">
        <v>0.7828587962962964</v>
      </c>
      <c r="C2263" s="1">
        <v>0.55101851851851846</v>
      </c>
      <c r="D2263" s="1">
        <v>5.0092592592592598E-2</v>
      </c>
      <c r="E2263" s="1">
        <v>0.1817361111111111</v>
      </c>
      <c r="F2263">
        <v>43</v>
      </c>
      <c r="G2263">
        <v>1157</v>
      </c>
      <c r="H2263">
        <v>114</v>
      </c>
      <c r="I2263">
        <v>16</v>
      </c>
      <c r="J2263">
        <v>0</v>
      </c>
      <c r="K2263">
        <v>0</v>
      </c>
      <c r="L2263">
        <v>0</v>
      </c>
      <c r="M2263">
        <v>87.69</v>
      </c>
    </row>
    <row r="2264" spans="1:13">
      <c r="A2264" t="s">
        <v>2274</v>
      </c>
      <c r="B2264" s="1">
        <v>0.13545138888888889</v>
      </c>
      <c r="C2264" s="1">
        <v>0.11091435185185185</v>
      </c>
      <c r="D2264" s="1">
        <v>0.01</v>
      </c>
      <c r="E2264" s="1">
        <v>1.4525462962962964E-2</v>
      </c>
      <c r="F2264">
        <v>13</v>
      </c>
      <c r="G2264">
        <v>45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3">
      <c r="A2265" t="s">
        <v>2275</v>
      </c>
      <c r="B2265" s="1">
        <v>0.46348379629629632</v>
      </c>
      <c r="C2265" s="1">
        <v>0.33660879629629631</v>
      </c>
      <c r="D2265" s="1">
        <v>0.11767361111111112</v>
      </c>
      <c r="E2265" s="1">
        <v>9.1898148148148139E-3</v>
      </c>
      <c r="F2265">
        <v>57</v>
      </c>
      <c r="G2265">
        <v>769</v>
      </c>
      <c r="H2265">
        <v>552</v>
      </c>
      <c r="I2265">
        <v>17</v>
      </c>
      <c r="J2265">
        <v>0</v>
      </c>
      <c r="K2265">
        <v>0</v>
      </c>
      <c r="L2265">
        <v>0</v>
      </c>
      <c r="M2265">
        <v>97.01</v>
      </c>
    </row>
    <row r="2266" spans="1:13">
      <c r="A2266" t="s">
        <v>2276</v>
      </c>
      <c r="B2266" s="1">
        <v>0.36461805555555554</v>
      </c>
      <c r="C2266" s="1">
        <v>0.26337962962962963</v>
      </c>
      <c r="D2266" s="1">
        <v>8.1712962962962959E-2</v>
      </c>
      <c r="E2266" s="1">
        <v>1.951388888888889E-2</v>
      </c>
      <c r="F2266">
        <v>77</v>
      </c>
      <c r="G2266">
        <v>755</v>
      </c>
      <c r="H2266">
        <v>582</v>
      </c>
      <c r="I2266">
        <v>54</v>
      </c>
      <c r="J2266">
        <v>0</v>
      </c>
      <c r="K2266">
        <v>0</v>
      </c>
      <c r="L2266">
        <v>0</v>
      </c>
      <c r="M2266">
        <v>91.51</v>
      </c>
    </row>
    <row r="2267" spans="1:13">
      <c r="A2267" t="s">
        <v>2277</v>
      </c>
      <c r="B2267" s="1">
        <v>0.1287962962962963</v>
      </c>
      <c r="C2267" s="1">
        <v>8.7164351851851854E-2</v>
      </c>
      <c r="D2267" s="1">
        <v>1.0069444444444444E-3</v>
      </c>
      <c r="E2267" s="1">
        <v>4.0613425925925928E-2</v>
      </c>
      <c r="F2267">
        <v>107</v>
      </c>
      <c r="G2267">
        <v>483</v>
      </c>
      <c r="H2267">
        <v>537</v>
      </c>
      <c r="I2267">
        <v>22</v>
      </c>
      <c r="J2267">
        <v>0</v>
      </c>
      <c r="K2267">
        <v>0</v>
      </c>
      <c r="L2267">
        <v>0</v>
      </c>
      <c r="M2267">
        <v>96.06</v>
      </c>
    </row>
    <row r="2268" spans="1:13">
      <c r="A2268" t="s">
        <v>2278</v>
      </c>
      <c r="B2268" s="1">
        <v>0.39064814814814813</v>
      </c>
      <c r="C2268" s="1">
        <v>0.20293981481481482</v>
      </c>
      <c r="D2268" s="1">
        <v>9.9282407407407403E-2</v>
      </c>
      <c r="E2268" s="1">
        <v>8.8414351851851855E-2</v>
      </c>
      <c r="F2268">
        <v>33</v>
      </c>
      <c r="G2268">
        <v>523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3">
      <c r="A2269" t="s">
        <v>2279</v>
      </c>
      <c r="B2269" s="1">
        <v>0.3604282407407407</v>
      </c>
      <c r="C2269" s="1">
        <v>0.15957175925925926</v>
      </c>
      <c r="D2269" s="1">
        <v>1.5057870370370369E-2</v>
      </c>
      <c r="E2269" s="1">
        <v>0.18579861111111109</v>
      </c>
      <c r="F2269">
        <v>23</v>
      </c>
      <c r="G2269">
        <v>255</v>
      </c>
      <c r="H2269">
        <v>103</v>
      </c>
      <c r="I2269">
        <v>12</v>
      </c>
      <c r="J2269">
        <v>0</v>
      </c>
      <c r="K2269">
        <v>0</v>
      </c>
      <c r="L2269">
        <v>0</v>
      </c>
      <c r="M2269">
        <v>89.57</v>
      </c>
    </row>
    <row r="2270" spans="1:13">
      <c r="A2270" t="s">
        <v>2280</v>
      </c>
      <c r="B2270" s="1">
        <v>0.90621527777777777</v>
      </c>
      <c r="C2270" s="1">
        <v>0.53593750000000007</v>
      </c>
      <c r="D2270" s="1">
        <v>0.31918981481481484</v>
      </c>
      <c r="E2270" s="1">
        <v>5.1076388888888886E-2</v>
      </c>
      <c r="F2270">
        <v>71</v>
      </c>
      <c r="G2270">
        <v>1484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3">
      <c r="A2271" t="s">
        <v>2281</v>
      </c>
      <c r="B2271" s="1">
        <v>0.21976851851851853</v>
      </c>
      <c r="C2271" s="1">
        <v>0.16633101851851853</v>
      </c>
      <c r="D2271" s="1">
        <v>3.5995370370370372E-2</v>
      </c>
      <c r="E2271" s="1">
        <v>1.7430555555555557E-2</v>
      </c>
      <c r="F2271">
        <v>22</v>
      </c>
      <c r="G2271">
        <v>355</v>
      </c>
      <c r="H2271">
        <v>259</v>
      </c>
      <c r="I2271">
        <v>68</v>
      </c>
      <c r="J2271">
        <v>0</v>
      </c>
      <c r="K2271">
        <v>0</v>
      </c>
      <c r="L2271">
        <v>0</v>
      </c>
      <c r="M2271">
        <v>79.2</v>
      </c>
    </row>
    <row r="2272" spans="1:13">
      <c r="A2272" t="s">
        <v>2282</v>
      </c>
      <c r="B2272" s="1">
        <v>0.84324074074074085</v>
      </c>
      <c r="C2272" s="1">
        <v>0.70245370370370364</v>
      </c>
      <c r="D2272" s="1">
        <v>7.4456018518518519E-2</v>
      </c>
      <c r="E2272" s="1">
        <v>6.6307870370370378E-2</v>
      </c>
      <c r="F2272">
        <v>49</v>
      </c>
      <c r="G2272">
        <v>707</v>
      </c>
      <c r="H2272">
        <v>137</v>
      </c>
      <c r="I2272">
        <v>7</v>
      </c>
      <c r="J2272">
        <v>0</v>
      </c>
      <c r="K2272">
        <v>0</v>
      </c>
      <c r="L2272">
        <v>0</v>
      </c>
      <c r="M2272">
        <v>95.14</v>
      </c>
    </row>
    <row r="2273" spans="1:13">
      <c r="A2273" t="s">
        <v>2283</v>
      </c>
      <c r="B2273" s="1">
        <v>0.32952546296296298</v>
      </c>
      <c r="C2273" s="1">
        <v>0.11621527777777778</v>
      </c>
      <c r="D2273" s="1">
        <v>3.6180555555555556E-2</v>
      </c>
      <c r="E2273" s="1">
        <v>0.17711805555555557</v>
      </c>
      <c r="F2273">
        <v>62</v>
      </c>
      <c r="G2273">
        <v>338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3">
      <c r="A2274" t="s">
        <v>2284</v>
      </c>
      <c r="B2274" s="1">
        <v>0.38850694444444445</v>
      </c>
      <c r="C2274" s="1">
        <v>0.2870833333333333</v>
      </c>
      <c r="D2274" s="1">
        <v>5.2395833333333336E-2</v>
      </c>
      <c r="E2274" s="1">
        <v>4.9004629629629627E-2</v>
      </c>
      <c r="F2274">
        <v>87</v>
      </c>
      <c r="G2274">
        <v>736</v>
      </c>
      <c r="H2274">
        <v>565</v>
      </c>
      <c r="I2274">
        <v>32</v>
      </c>
      <c r="J2274">
        <v>0</v>
      </c>
      <c r="K2274">
        <v>0</v>
      </c>
      <c r="L2274">
        <v>0</v>
      </c>
      <c r="M2274">
        <v>94.64</v>
      </c>
    </row>
    <row r="2275" spans="1:13">
      <c r="A2275" t="s">
        <v>2285</v>
      </c>
      <c r="B2275" s="1">
        <v>0.32113425925925926</v>
      </c>
      <c r="C2275" s="1">
        <v>0.23726851851851852</v>
      </c>
      <c r="D2275" s="1">
        <v>4.5127314814814821E-2</v>
      </c>
      <c r="E2275" s="1">
        <v>3.8726851851851853E-2</v>
      </c>
      <c r="F2275">
        <v>114</v>
      </c>
      <c r="G2275">
        <v>335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3">
      <c r="A2276" t="s">
        <v>2286</v>
      </c>
      <c r="B2276" s="1">
        <v>0.35258101851851853</v>
      </c>
      <c r="C2276" s="1">
        <v>0.27060185185185187</v>
      </c>
      <c r="D2276" s="1">
        <v>2.3877314814814813E-2</v>
      </c>
      <c r="E2276" s="1">
        <v>5.8078703703703709E-2</v>
      </c>
      <c r="F2276">
        <v>100</v>
      </c>
      <c r="G2276">
        <v>757</v>
      </c>
      <c r="H2276">
        <v>655</v>
      </c>
      <c r="I2276">
        <v>136</v>
      </c>
      <c r="J2276">
        <v>0</v>
      </c>
      <c r="K2276">
        <v>0</v>
      </c>
      <c r="L2276">
        <v>0</v>
      </c>
      <c r="M2276">
        <v>82.81</v>
      </c>
    </row>
    <row r="2277" spans="1:13">
      <c r="A2277" t="s">
        <v>2287</v>
      </c>
      <c r="B2277" s="1">
        <v>0.45355324074074077</v>
      </c>
      <c r="C2277" s="1">
        <v>0.3439814814814815</v>
      </c>
      <c r="D2277" s="1">
        <v>2.3171296296296297E-2</v>
      </c>
      <c r="E2277" s="1">
        <v>8.638888888888889E-2</v>
      </c>
      <c r="F2277">
        <v>69</v>
      </c>
      <c r="G2277">
        <v>1218</v>
      </c>
      <c r="H2277">
        <v>582</v>
      </c>
      <c r="I2277">
        <v>154</v>
      </c>
      <c r="J2277">
        <v>0</v>
      </c>
      <c r="K2277">
        <v>0</v>
      </c>
      <c r="L2277">
        <v>0</v>
      </c>
      <c r="M2277">
        <v>79.08</v>
      </c>
    </row>
    <row r="2278" spans="1:13">
      <c r="A2278" t="s">
        <v>2288</v>
      </c>
      <c r="B2278" s="10">
        <v>1.1957754629629631</v>
      </c>
      <c r="C2278" s="1">
        <v>0.78271990740740749</v>
      </c>
      <c r="D2278" s="1">
        <v>3.8622685185185184E-2</v>
      </c>
      <c r="E2278" s="1">
        <v>0.37442129629629628</v>
      </c>
      <c r="F2278">
        <v>163</v>
      </c>
      <c r="G2278">
        <v>2779</v>
      </c>
      <c r="H2278">
        <v>118</v>
      </c>
      <c r="I2278">
        <v>15</v>
      </c>
      <c r="J2278">
        <v>0</v>
      </c>
      <c r="K2278">
        <v>0</v>
      </c>
      <c r="L2278">
        <v>0</v>
      </c>
      <c r="M2278">
        <v>88.72</v>
      </c>
    </row>
    <row r="2279" spans="1:13">
      <c r="A2279" t="s">
        <v>2289</v>
      </c>
      <c r="B2279" s="1">
        <v>0.35843749999999996</v>
      </c>
      <c r="C2279" s="1">
        <v>0.25097222222222221</v>
      </c>
      <c r="D2279" s="1">
        <v>6.3738425925925921E-2</v>
      </c>
      <c r="E2279" s="1">
        <v>4.370370370370371E-2</v>
      </c>
      <c r="F2279">
        <v>51</v>
      </c>
      <c r="G2279">
        <v>807</v>
      </c>
      <c r="H2279">
        <v>503</v>
      </c>
      <c r="I2279">
        <v>63</v>
      </c>
      <c r="J2279">
        <v>0</v>
      </c>
      <c r="K2279">
        <v>0</v>
      </c>
      <c r="L2279">
        <v>0</v>
      </c>
      <c r="M2279">
        <v>88.87</v>
      </c>
    </row>
    <row r="2280" spans="1:13">
      <c r="A2280" t="s">
        <v>2290</v>
      </c>
      <c r="B2280" s="1">
        <v>0.44342592592592589</v>
      </c>
      <c r="C2280" s="1">
        <v>0.27285879629629628</v>
      </c>
      <c r="D2280" s="1">
        <v>4.6458333333333331E-2</v>
      </c>
      <c r="E2280" s="1">
        <v>0.12409722222222223</v>
      </c>
      <c r="F2280">
        <v>55</v>
      </c>
      <c r="G2280">
        <v>858</v>
      </c>
      <c r="H2280">
        <v>484</v>
      </c>
      <c r="I2280">
        <v>86</v>
      </c>
      <c r="J2280">
        <v>0</v>
      </c>
      <c r="K2280">
        <v>0</v>
      </c>
      <c r="L2280">
        <v>0</v>
      </c>
      <c r="M2280">
        <v>84.91</v>
      </c>
    </row>
    <row r="2281" spans="1:13">
      <c r="A2281" t="s">
        <v>2291</v>
      </c>
      <c r="B2281" s="1">
        <v>0.28472222222222221</v>
      </c>
      <c r="C2281" s="1">
        <v>0.23907407407407408</v>
      </c>
      <c r="D2281" s="1">
        <v>4.4409722222222225E-2</v>
      </c>
      <c r="E2281" s="1">
        <v>1.2152777777777778E-3</v>
      </c>
      <c r="F2281">
        <v>19</v>
      </c>
      <c r="G2281">
        <v>545</v>
      </c>
      <c r="H2281">
        <v>638</v>
      </c>
      <c r="I2281">
        <v>20</v>
      </c>
      <c r="J2281">
        <v>11.18</v>
      </c>
      <c r="K2281">
        <v>18.61</v>
      </c>
      <c r="L2281">
        <v>0.28000000000000003</v>
      </c>
      <c r="M2281">
        <v>96.96</v>
      </c>
    </row>
    <row r="2282" spans="1:13">
      <c r="A2282" t="s">
        <v>2292</v>
      </c>
      <c r="B2282" s="1">
        <v>0.14209490740740741</v>
      </c>
      <c r="C2282" s="1">
        <v>9.8715277777777777E-2</v>
      </c>
      <c r="D2282" s="1">
        <v>1.1851851851851851E-2</v>
      </c>
      <c r="E2282" s="1">
        <v>3.1504629629629625E-2</v>
      </c>
      <c r="F2282">
        <v>19</v>
      </c>
      <c r="G2282">
        <v>236</v>
      </c>
      <c r="H2282">
        <v>322</v>
      </c>
      <c r="I2282">
        <v>12</v>
      </c>
      <c r="J2282">
        <v>0</v>
      </c>
      <c r="K2282">
        <v>0</v>
      </c>
      <c r="L2282">
        <v>0</v>
      </c>
      <c r="M2282">
        <v>96.41</v>
      </c>
    </row>
    <row r="2283" spans="1:13">
      <c r="A2283" t="s">
        <v>2293</v>
      </c>
      <c r="B2283" s="1">
        <v>0.63847222222222222</v>
      </c>
      <c r="C2283" s="1">
        <v>0.30776620370370372</v>
      </c>
      <c r="D2283" s="1">
        <v>0.15491898148148148</v>
      </c>
      <c r="E2283" s="1">
        <v>0.17577546296296298</v>
      </c>
      <c r="F2283">
        <v>34</v>
      </c>
      <c r="G2283">
        <v>592</v>
      </c>
      <c r="H2283">
        <v>196</v>
      </c>
      <c r="I2283">
        <v>26</v>
      </c>
      <c r="J2283">
        <v>0</v>
      </c>
      <c r="K2283">
        <v>0</v>
      </c>
      <c r="L2283">
        <v>0</v>
      </c>
      <c r="M2283">
        <v>88.29</v>
      </c>
    </row>
    <row r="2284" spans="1:13">
      <c r="A2284" t="s">
        <v>2294</v>
      </c>
      <c r="B2284" s="1">
        <v>0.3299421296296296</v>
      </c>
      <c r="C2284" s="1">
        <v>0.17880787037037038</v>
      </c>
      <c r="D2284" s="1">
        <v>0.11942129629629629</v>
      </c>
      <c r="E2284" s="1">
        <v>3.1689814814814816E-2</v>
      </c>
      <c r="F2284">
        <v>113</v>
      </c>
      <c r="G2284">
        <v>562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3">
      <c r="A2285" t="s">
        <v>2295</v>
      </c>
      <c r="B2285" s="1">
        <v>0.3964699074074074</v>
      </c>
      <c r="C2285" s="1">
        <v>0.27210648148148148</v>
      </c>
      <c r="D2285" s="1">
        <v>0.10291666666666666</v>
      </c>
      <c r="E2285" s="1">
        <v>2.1435185185185186E-2</v>
      </c>
      <c r="F2285">
        <v>48</v>
      </c>
      <c r="G2285">
        <v>767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3">
      <c r="A2286" t="s">
        <v>2296</v>
      </c>
      <c r="B2286" s="1">
        <v>0.45180555555555557</v>
      </c>
      <c r="C2286" s="1">
        <v>0.30381944444444448</v>
      </c>
      <c r="D2286" s="1">
        <v>0.11762731481481481</v>
      </c>
      <c r="E2286" s="1">
        <v>3.0358796296296297E-2</v>
      </c>
      <c r="F2286">
        <v>61</v>
      </c>
      <c r="G2286">
        <v>383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3">
      <c r="A2287" t="s">
        <v>2297</v>
      </c>
      <c r="B2287" s="1">
        <v>0.26887731481481481</v>
      </c>
      <c r="C2287" s="1">
        <v>0.19023148148148147</v>
      </c>
      <c r="D2287" s="1">
        <v>4.731481481481481E-2</v>
      </c>
      <c r="E2287" s="1">
        <v>3.1319444444444448E-2</v>
      </c>
      <c r="F2287">
        <v>13</v>
      </c>
      <c r="G2287">
        <v>283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3">
      <c r="A2288" t="s">
        <v>2298</v>
      </c>
      <c r="B2288" s="1">
        <v>0.27783564814814815</v>
      </c>
      <c r="C2288" s="1">
        <v>0.21785879629629631</v>
      </c>
      <c r="D2288" s="1">
        <v>5.2430555555555557E-2</v>
      </c>
      <c r="E2288" s="1">
        <v>7.5347222222222213E-3</v>
      </c>
      <c r="F2288">
        <v>20</v>
      </c>
      <c r="G2288">
        <v>459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3">
      <c r="A2289" t="s">
        <v>2299</v>
      </c>
      <c r="B2289" s="1">
        <v>0</v>
      </c>
      <c r="C2289" s="1">
        <v>0</v>
      </c>
      <c r="D2289" s="1">
        <v>0</v>
      </c>
      <c r="E2289" s="1">
        <v>0</v>
      </c>
      <c r="F2289">
        <v>0</v>
      </c>
      <c r="G2289">
        <v>0</v>
      </c>
      <c r="H2289">
        <v>45</v>
      </c>
      <c r="I2289">
        <v>0</v>
      </c>
      <c r="J2289">
        <v>0</v>
      </c>
      <c r="K2289">
        <v>0</v>
      </c>
      <c r="L2289">
        <v>0</v>
      </c>
      <c r="M2289">
        <v>100</v>
      </c>
    </row>
    <row r="2290" spans="1:13">
      <c r="A2290" t="s">
        <v>2300</v>
      </c>
      <c r="B2290" s="1">
        <v>0.3263078703703704</v>
      </c>
      <c r="C2290" s="1">
        <v>0.23111111111111113</v>
      </c>
      <c r="D2290" s="1">
        <v>5.3356481481481477E-2</v>
      </c>
      <c r="E2290" s="1">
        <v>4.1840277777777775E-2</v>
      </c>
      <c r="F2290">
        <v>17</v>
      </c>
      <c r="G2290">
        <v>988</v>
      </c>
      <c r="H2290">
        <v>7</v>
      </c>
      <c r="I2290">
        <v>1</v>
      </c>
      <c r="J2290">
        <v>0</v>
      </c>
      <c r="K2290">
        <v>0</v>
      </c>
      <c r="L2290">
        <v>0</v>
      </c>
      <c r="M2290">
        <v>87.5</v>
      </c>
    </row>
    <row r="2291" spans="1:13">
      <c r="A2291" t="s">
        <v>2301</v>
      </c>
      <c r="B2291" s="1">
        <v>0.30827546296296299</v>
      </c>
      <c r="C2291" s="1">
        <v>0.21309027777777778</v>
      </c>
      <c r="D2291" s="1">
        <v>1.1319444444444444E-2</v>
      </c>
      <c r="E2291" s="1">
        <v>8.3854166666666674E-2</v>
      </c>
      <c r="F2291">
        <v>15</v>
      </c>
      <c r="G2291">
        <v>1042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3">
      <c r="A2292" t="s">
        <v>2302</v>
      </c>
      <c r="B2292" s="1">
        <v>0.44069444444444444</v>
      </c>
      <c r="C2292" s="1">
        <v>0.23350694444444445</v>
      </c>
      <c r="D2292" s="1">
        <v>0.10100694444444445</v>
      </c>
      <c r="E2292" s="1">
        <v>0.10616898148148148</v>
      </c>
      <c r="F2292">
        <v>71</v>
      </c>
      <c r="G2292">
        <v>217</v>
      </c>
      <c r="H2292">
        <v>179</v>
      </c>
      <c r="I2292">
        <v>0</v>
      </c>
      <c r="J2292">
        <v>0</v>
      </c>
      <c r="K2292">
        <v>0</v>
      </c>
      <c r="L2292">
        <v>0</v>
      </c>
      <c r="M2292">
        <v>100</v>
      </c>
    </row>
    <row r="2293" spans="1:13">
      <c r="A2293" t="s">
        <v>2303</v>
      </c>
      <c r="B2293" s="1">
        <v>0.30818287037037034</v>
      </c>
      <c r="C2293" s="1">
        <v>0.18859953703703702</v>
      </c>
      <c r="D2293" s="1">
        <v>8.6458333333333335E-3</v>
      </c>
      <c r="E2293" s="1">
        <v>0.11092592592592593</v>
      </c>
      <c r="F2293">
        <v>16</v>
      </c>
      <c r="G2293">
        <v>394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3">
      <c r="A2294" t="s">
        <v>2304</v>
      </c>
      <c r="B2294" s="1">
        <v>0.46457175925925925</v>
      </c>
      <c r="C2294" s="1">
        <v>0.31903935185185184</v>
      </c>
      <c r="D2294" s="1">
        <v>9.752314814814815E-2</v>
      </c>
      <c r="E2294" s="1">
        <v>4.7997685185185185E-2</v>
      </c>
      <c r="F2294">
        <v>67</v>
      </c>
      <c r="G2294">
        <v>1162</v>
      </c>
      <c r="H2294">
        <v>788</v>
      </c>
      <c r="I2294">
        <v>34</v>
      </c>
      <c r="J2294">
        <v>0</v>
      </c>
      <c r="K2294">
        <v>0</v>
      </c>
      <c r="L2294">
        <v>0</v>
      </c>
      <c r="M2294">
        <v>95.86</v>
      </c>
    </row>
    <row r="2295" spans="1:13">
      <c r="A2295" t="s">
        <v>2305</v>
      </c>
      <c r="B2295" s="1">
        <v>0.60438657407407403</v>
      </c>
      <c r="C2295" s="1">
        <v>0.37644675925925924</v>
      </c>
      <c r="D2295" s="1">
        <v>6.7997685185185189E-2</v>
      </c>
      <c r="E2295" s="1">
        <v>0.15993055555555555</v>
      </c>
      <c r="F2295">
        <v>34</v>
      </c>
      <c r="G2295">
        <v>633</v>
      </c>
      <c r="H2295">
        <v>82</v>
      </c>
      <c r="I2295">
        <v>17</v>
      </c>
      <c r="J2295">
        <v>0</v>
      </c>
      <c r="K2295">
        <v>0</v>
      </c>
      <c r="L2295">
        <v>0</v>
      </c>
      <c r="M2295">
        <v>82.83</v>
      </c>
    </row>
    <row r="2296" spans="1:13">
      <c r="A2296" t="s">
        <v>2306</v>
      </c>
      <c r="B2296" s="1">
        <v>0.40371527777777777</v>
      </c>
      <c r="C2296" s="1">
        <v>0.26116898148148149</v>
      </c>
      <c r="D2296" s="1">
        <v>9.9791666666666667E-2</v>
      </c>
      <c r="E2296" s="1">
        <v>4.2731481481481481E-2</v>
      </c>
      <c r="F2296">
        <v>137</v>
      </c>
      <c r="G2296">
        <v>1250</v>
      </c>
      <c r="H2296">
        <v>1015</v>
      </c>
      <c r="I2296">
        <v>87</v>
      </c>
      <c r="J2296">
        <v>0</v>
      </c>
      <c r="K2296">
        <v>0</v>
      </c>
      <c r="L2296">
        <v>0</v>
      </c>
      <c r="M2296">
        <v>92.11</v>
      </c>
    </row>
    <row r="2297" spans="1:13">
      <c r="A2297" t="s">
        <v>2307</v>
      </c>
      <c r="B2297" s="1">
        <v>0.42245370370370372</v>
      </c>
      <c r="C2297" s="1">
        <v>0.40204861111111106</v>
      </c>
      <c r="D2297" s="1">
        <v>8.518518518518519E-3</v>
      </c>
      <c r="E2297" s="1">
        <v>1.1886574074074075E-2</v>
      </c>
      <c r="F2297">
        <v>82</v>
      </c>
      <c r="G2297">
        <v>748</v>
      </c>
      <c r="H2297">
        <v>787</v>
      </c>
      <c r="I2297">
        <v>60</v>
      </c>
      <c r="J2297">
        <v>0</v>
      </c>
      <c r="K2297">
        <v>0</v>
      </c>
      <c r="L2297">
        <v>0</v>
      </c>
      <c r="M2297">
        <v>92.92</v>
      </c>
    </row>
    <row r="2298" spans="1:13">
      <c r="A2298" t="s">
        <v>2308</v>
      </c>
      <c r="B2298" s="1">
        <v>0.47754629629629625</v>
      </c>
      <c r="C2298" s="1">
        <v>0.39218749999999997</v>
      </c>
      <c r="D2298" s="1">
        <v>6.2048611111111117E-2</v>
      </c>
      <c r="E2298" s="1">
        <v>2.3298611111111107E-2</v>
      </c>
      <c r="F2298">
        <v>61</v>
      </c>
      <c r="G2298">
        <v>1404</v>
      </c>
      <c r="H2298">
        <v>490</v>
      </c>
      <c r="I2298">
        <v>29</v>
      </c>
      <c r="J2298">
        <v>36.49</v>
      </c>
      <c r="K2298">
        <v>13.08</v>
      </c>
      <c r="L2298">
        <v>0.7</v>
      </c>
      <c r="M2298">
        <v>94.41</v>
      </c>
    </row>
    <row r="2299" spans="1:13">
      <c r="A2299" t="s">
        <v>2309</v>
      </c>
      <c r="B2299" s="1">
        <v>4.4837962962962961E-2</v>
      </c>
      <c r="C2299" s="1">
        <v>3.9421296296296295E-2</v>
      </c>
      <c r="D2299" s="1">
        <v>2.4421296296296296E-3</v>
      </c>
      <c r="E2299" s="1">
        <v>2.9513888888888888E-3</v>
      </c>
      <c r="F2299">
        <v>3</v>
      </c>
      <c r="G2299">
        <v>60</v>
      </c>
      <c r="H2299">
        <v>227</v>
      </c>
      <c r="I2299">
        <v>6</v>
      </c>
      <c r="J2299">
        <v>0</v>
      </c>
      <c r="K2299">
        <v>0</v>
      </c>
      <c r="L2299">
        <v>0</v>
      </c>
      <c r="M2299">
        <v>97.42</v>
      </c>
    </row>
    <row r="2300" spans="1:13">
      <c r="A2300" t="s">
        <v>2310</v>
      </c>
      <c r="B2300" s="1">
        <v>0.3480787037037037</v>
      </c>
      <c r="C2300" s="1">
        <v>0.26278935185185187</v>
      </c>
      <c r="D2300" s="1">
        <v>3.0671296296296294E-2</v>
      </c>
      <c r="E2300" s="1">
        <v>5.4606481481481478E-2</v>
      </c>
      <c r="F2300">
        <v>43</v>
      </c>
      <c r="G2300">
        <v>573</v>
      </c>
      <c r="H2300">
        <v>257</v>
      </c>
      <c r="I2300">
        <v>28</v>
      </c>
      <c r="J2300">
        <v>0</v>
      </c>
      <c r="K2300">
        <v>0</v>
      </c>
      <c r="L2300">
        <v>0</v>
      </c>
      <c r="M2300">
        <v>90.18</v>
      </c>
    </row>
    <row r="2301" spans="1:13">
      <c r="A2301" t="s">
        <v>2311</v>
      </c>
      <c r="B2301" s="1">
        <v>0.86863425925925919</v>
      </c>
      <c r="C2301" s="1">
        <v>0.60307870370370364</v>
      </c>
      <c r="D2301" s="1">
        <v>0.10612268518518519</v>
      </c>
      <c r="E2301" s="1">
        <v>0.15942129629629628</v>
      </c>
      <c r="F2301">
        <v>33</v>
      </c>
      <c r="G2301">
        <v>1024</v>
      </c>
      <c r="H2301">
        <v>54</v>
      </c>
      <c r="I2301">
        <v>7</v>
      </c>
      <c r="J2301">
        <v>0</v>
      </c>
      <c r="K2301">
        <v>0</v>
      </c>
      <c r="L2301">
        <v>0</v>
      </c>
      <c r="M2301">
        <v>88.52</v>
      </c>
    </row>
    <row r="2302" spans="1:13">
      <c r="A2302" t="s">
        <v>2312</v>
      </c>
      <c r="B2302" s="1">
        <v>0.24377314814814813</v>
      </c>
      <c r="C2302" s="1">
        <v>0.12458333333333334</v>
      </c>
      <c r="D2302" s="1">
        <v>6.8379629629629637E-2</v>
      </c>
      <c r="E2302" s="1">
        <v>5.0798611111111114E-2</v>
      </c>
      <c r="F2302">
        <v>17</v>
      </c>
      <c r="G2302">
        <v>245</v>
      </c>
      <c r="H2302">
        <v>176</v>
      </c>
      <c r="I2302">
        <v>76</v>
      </c>
      <c r="J2302">
        <v>0</v>
      </c>
      <c r="K2302">
        <v>0</v>
      </c>
      <c r="L2302">
        <v>0</v>
      </c>
      <c r="M2302">
        <v>69.84</v>
      </c>
    </row>
    <row r="2303" spans="1:13">
      <c r="A2303" t="s">
        <v>2313</v>
      </c>
      <c r="B2303" s="1">
        <v>0.28153935185185186</v>
      </c>
      <c r="C2303" s="1">
        <v>0.21501157407407409</v>
      </c>
      <c r="D2303" s="1">
        <v>5.2326388888888888E-2</v>
      </c>
      <c r="E2303" s="1">
        <v>1.4178240740740741E-2</v>
      </c>
      <c r="F2303">
        <v>7</v>
      </c>
      <c r="G2303">
        <v>174</v>
      </c>
      <c r="H2303">
        <v>343</v>
      </c>
      <c r="I2303">
        <v>24</v>
      </c>
      <c r="J2303">
        <v>4.45</v>
      </c>
      <c r="K2303">
        <v>10.45</v>
      </c>
      <c r="L2303">
        <v>1.28</v>
      </c>
      <c r="M2303">
        <v>93.46</v>
      </c>
    </row>
    <row r="2304" spans="1:13">
      <c r="A2304" t="s">
        <v>2314</v>
      </c>
      <c r="B2304" s="1">
        <v>0.78127314814814808</v>
      </c>
      <c r="C2304" s="1">
        <v>0.52067129629629627</v>
      </c>
      <c r="D2304" s="1">
        <v>0.19451388888888888</v>
      </c>
      <c r="E2304" s="1">
        <v>6.6076388888888893E-2</v>
      </c>
      <c r="F2304">
        <v>51</v>
      </c>
      <c r="G2304">
        <v>917</v>
      </c>
      <c r="H2304">
        <v>55</v>
      </c>
      <c r="I2304">
        <v>3</v>
      </c>
      <c r="J2304">
        <v>0</v>
      </c>
      <c r="K2304">
        <v>0</v>
      </c>
      <c r="L2304">
        <v>0</v>
      </c>
      <c r="M2304">
        <v>94.83</v>
      </c>
    </row>
    <row r="2305" spans="1:13">
      <c r="A2305" t="s">
        <v>2315</v>
      </c>
      <c r="B2305" s="1">
        <v>0.52225694444444437</v>
      </c>
      <c r="C2305" s="1">
        <v>0.40506944444444443</v>
      </c>
      <c r="D2305" s="1">
        <v>3.9687500000000001E-2</v>
      </c>
      <c r="E2305" s="1">
        <v>7.7476851851851852E-2</v>
      </c>
      <c r="F2305">
        <v>57</v>
      </c>
      <c r="G2305">
        <v>768</v>
      </c>
      <c r="H2305">
        <v>469</v>
      </c>
      <c r="I2305">
        <v>73</v>
      </c>
      <c r="J2305">
        <v>0</v>
      </c>
      <c r="K2305">
        <v>0</v>
      </c>
      <c r="L2305">
        <v>0</v>
      </c>
      <c r="M2305">
        <v>86.53</v>
      </c>
    </row>
    <row r="2306" spans="1:13">
      <c r="A2306" t="s">
        <v>2316</v>
      </c>
      <c r="B2306" s="1">
        <v>0.68946759259259249</v>
      </c>
      <c r="C2306" s="1">
        <v>0.51438657407407407</v>
      </c>
      <c r="D2306" s="1">
        <v>6.5034722222222216E-2</v>
      </c>
      <c r="E2306" s="1">
        <v>0.11004629629629629</v>
      </c>
      <c r="F2306">
        <v>79</v>
      </c>
      <c r="G2306">
        <v>1102</v>
      </c>
      <c r="H2306">
        <v>609</v>
      </c>
      <c r="I2306">
        <v>103</v>
      </c>
      <c r="J2306">
        <v>0</v>
      </c>
      <c r="K2306">
        <v>0</v>
      </c>
      <c r="L2306">
        <v>0</v>
      </c>
      <c r="M2306">
        <v>85.53</v>
      </c>
    </row>
    <row r="2307" spans="1:13">
      <c r="A2307" t="s">
        <v>2317</v>
      </c>
      <c r="B2307" s="1">
        <v>0.50768518518518524</v>
      </c>
      <c r="C2307" s="1">
        <v>0.43881944444444443</v>
      </c>
      <c r="D2307" s="1">
        <v>1.8541666666666668E-2</v>
      </c>
      <c r="E2307" s="1">
        <v>5.0324074074074077E-2</v>
      </c>
      <c r="F2307">
        <v>74</v>
      </c>
      <c r="G2307">
        <v>1197</v>
      </c>
      <c r="H2307">
        <v>147</v>
      </c>
      <c r="I2307">
        <v>34</v>
      </c>
      <c r="J2307">
        <v>0</v>
      </c>
      <c r="K2307">
        <v>0</v>
      </c>
      <c r="L2307">
        <v>0</v>
      </c>
      <c r="M2307">
        <v>81.22</v>
      </c>
    </row>
    <row r="2308" spans="1:13">
      <c r="A2308" t="s">
        <v>2318</v>
      </c>
      <c r="B2308" s="10">
        <v>2.1178124999999999</v>
      </c>
      <c r="C2308" s="1">
        <v>0.94930555555555562</v>
      </c>
      <c r="D2308" s="1">
        <v>0.51157407407407407</v>
      </c>
      <c r="E2308" s="1">
        <v>0.65690972222222221</v>
      </c>
      <c r="F2308">
        <v>35</v>
      </c>
      <c r="G2308">
        <v>741</v>
      </c>
      <c r="H2308">
        <v>28</v>
      </c>
      <c r="I2308">
        <v>1</v>
      </c>
      <c r="J2308">
        <v>0</v>
      </c>
      <c r="K2308">
        <v>0</v>
      </c>
      <c r="L2308">
        <v>0</v>
      </c>
      <c r="M2308">
        <v>96.55</v>
      </c>
    </row>
    <row r="2309" spans="1:13">
      <c r="A2309" t="s">
        <v>2319</v>
      </c>
      <c r="B2309" s="1">
        <v>0.34008101851851852</v>
      </c>
      <c r="C2309" s="1">
        <v>0.28006944444444443</v>
      </c>
      <c r="D2309" s="1">
        <v>3.3819444444444451E-2</v>
      </c>
      <c r="E2309" s="1">
        <v>2.6168981481481477E-2</v>
      </c>
      <c r="F2309">
        <v>28</v>
      </c>
      <c r="G2309">
        <v>546</v>
      </c>
      <c r="H2309">
        <v>106</v>
      </c>
      <c r="I2309">
        <v>9</v>
      </c>
      <c r="J2309">
        <v>0</v>
      </c>
      <c r="K2309">
        <v>0</v>
      </c>
      <c r="L2309">
        <v>0</v>
      </c>
      <c r="M2309">
        <v>92.17</v>
      </c>
    </row>
    <row r="2310" spans="1:13">
      <c r="A2310" t="s">
        <v>2320</v>
      </c>
      <c r="B2310" s="1">
        <v>0.34424768518518517</v>
      </c>
      <c r="C2310" s="1">
        <v>0.1867824074074074</v>
      </c>
      <c r="D2310" s="1">
        <v>0.11479166666666667</v>
      </c>
      <c r="E2310" s="1">
        <v>4.2662037037037033E-2</v>
      </c>
      <c r="F2310">
        <v>64</v>
      </c>
      <c r="G2310">
        <v>240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3">
      <c r="A2311" t="s">
        <v>2321</v>
      </c>
      <c r="B2311" s="1">
        <v>0.32619212962962962</v>
      </c>
      <c r="C2311" s="1">
        <v>0.17366898148148147</v>
      </c>
      <c r="D2311" s="1">
        <v>0.11070601851851852</v>
      </c>
      <c r="E2311" s="1">
        <v>4.1805555555555561E-2</v>
      </c>
      <c r="F2311">
        <v>30</v>
      </c>
      <c r="G2311">
        <v>306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3">
      <c r="A2312" t="s">
        <v>2322</v>
      </c>
      <c r="B2312" s="1">
        <v>0.37474537037037042</v>
      </c>
      <c r="C2312" s="1">
        <v>0.27855324074074073</v>
      </c>
      <c r="D2312" s="1">
        <v>6.1388888888888889E-2</v>
      </c>
      <c r="E2312" s="1">
        <v>3.4803240740740739E-2</v>
      </c>
      <c r="F2312">
        <v>14</v>
      </c>
      <c r="G2312">
        <v>259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3">
      <c r="A2313" t="s">
        <v>2323</v>
      </c>
      <c r="B2313" s="1">
        <v>0.67193287037037042</v>
      </c>
      <c r="C2313" s="1">
        <v>0.58822916666666669</v>
      </c>
      <c r="D2313" s="1">
        <v>5.5335648148148148E-2</v>
      </c>
      <c r="E2313" s="1">
        <v>2.8344907407407412E-2</v>
      </c>
      <c r="F2313">
        <v>69</v>
      </c>
      <c r="G2313">
        <v>1096</v>
      </c>
      <c r="H2313">
        <v>1072</v>
      </c>
      <c r="I2313">
        <v>34</v>
      </c>
      <c r="J2313">
        <v>0</v>
      </c>
      <c r="K2313">
        <v>0</v>
      </c>
      <c r="L2313">
        <v>0</v>
      </c>
      <c r="M2313">
        <v>96.93</v>
      </c>
    </row>
    <row r="2314" spans="1:13">
      <c r="A2314" t="s">
        <v>2324</v>
      </c>
      <c r="B2314" s="1">
        <v>0.91892361111111109</v>
      </c>
      <c r="C2314" s="1">
        <v>0.46863425925925922</v>
      </c>
      <c r="D2314" s="1">
        <v>0.14380787037037038</v>
      </c>
      <c r="E2314" s="1">
        <v>0.30646990740740737</v>
      </c>
      <c r="F2314">
        <v>37</v>
      </c>
      <c r="G2314">
        <v>909</v>
      </c>
      <c r="H2314">
        <v>137</v>
      </c>
      <c r="I2314">
        <v>17</v>
      </c>
      <c r="J2314">
        <v>0</v>
      </c>
      <c r="K2314">
        <v>0</v>
      </c>
      <c r="L2314">
        <v>0</v>
      </c>
      <c r="M2314">
        <v>88.96</v>
      </c>
    </row>
    <row r="2315" spans="1:13">
      <c r="A2315" t="s">
        <v>2325</v>
      </c>
      <c r="B2315" s="1">
        <v>0.34209490740740739</v>
      </c>
      <c r="C2315" s="1">
        <v>0.21777777777777776</v>
      </c>
      <c r="D2315" s="1">
        <v>7.2546296296296289E-2</v>
      </c>
      <c r="E2315" s="1">
        <v>5.1759259259259262E-2</v>
      </c>
      <c r="F2315">
        <v>154</v>
      </c>
      <c r="G2315">
        <v>1140</v>
      </c>
      <c r="H2315">
        <v>1425</v>
      </c>
      <c r="I2315">
        <v>158</v>
      </c>
      <c r="J2315">
        <v>0</v>
      </c>
      <c r="K2315">
        <v>0</v>
      </c>
      <c r="L2315">
        <v>0</v>
      </c>
      <c r="M2315">
        <v>90.02</v>
      </c>
    </row>
    <row r="2316" spans="1:13">
      <c r="A2316" t="s">
        <v>2326</v>
      </c>
      <c r="B2316" s="1">
        <v>0.82668981481481474</v>
      </c>
      <c r="C2316" s="1">
        <v>0.55249999999999999</v>
      </c>
      <c r="D2316" s="1">
        <v>0.11512731481481481</v>
      </c>
      <c r="E2316" s="1">
        <v>0.15905092592592593</v>
      </c>
      <c r="F2316">
        <v>53</v>
      </c>
      <c r="G2316">
        <v>1830</v>
      </c>
      <c r="H2316">
        <v>101</v>
      </c>
      <c r="I2316">
        <v>8</v>
      </c>
      <c r="J2316">
        <v>35.18</v>
      </c>
      <c r="K2316">
        <v>3.97</v>
      </c>
      <c r="L2316">
        <v>0</v>
      </c>
      <c r="M2316">
        <v>92.66</v>
      </c>
    </row>
    <row r="2317" spans="1:13">
      <c r="A2317" t="s">
        <v>2327</v>
      </c>
      <c r="B2317" s="1">
        <v>0.71432870370370372</v>
      </c>
      <c r="C2317" s="1">
        <v>0.50407407407407401</v>
      </c>
      <c r="D2317" s="1">
        <v>0.15594907407407407</v>
      </c>
      <c r="E2317" s="1">
        <v>5.4282407407407411E-2</v>
      </c>
      <c r="F2317">
        <v>71</v>
      </c>
      <c r="G2317">
        <v>837</v>
      </c>
      <c r="H2317">
        <v>850</v>
      </c>
      <c r="I2317">
        <v>60</v>
      </c>
      <c r="J2317">
        <v>0</v>
      </c>
      <c r="K2317">
        <v>0</v>
      </c>
      <c r="L2317">
        <v>0</v>
      </c>
      <c r="M2317">
        <v>93.41</v>
      </c>
    </row>
    <row r="2318" spans="1:13">
      <c r="A2318" t="s">
        <v>2328</v>
      </c>
      <c r="B2318" s="1">
        <v>0.91060185185185183</v>
      </c>
      <c r="C2318" s="1">
        <v>0.47309027777777773</v>
      </c>
      <c r="D2318" s="1">
        <v>0.19708333333333336</v>
      </c>
      <c r="E2318" s="1">
        <v>0.24041666666666664</v>
      </c>
      <c r="F2318">
        <v>112</v>
      </c>
      <c r="G2318">
        <v>1141</v>
      </c>
      <c r="H2318">
        <v>528</v>
      </c>
      <c r="I2318">
        <v>50</v>
      </c>
      <c r="J2318">
        <v>0</v>
      </c>
      <c r="K2318">
        <v>0</v>
      </c>
      <c r="L2318">
        <v>0</v>
      </c>
      <c r="M2318">
        <v>91.35</v>
      </c>
    </row>
    <row r="2319" spans="1:13">
      <c r="A2319" t="s">
        <v>2329</v>
      </c>
      <c r="B2319" s="1">
        <v>0.69296296296296289</v>
      </c>
      <c r="C2319" s="1">
        <v>0.57785879629629633</v>
      </c>
      <c r="D2319" s="1">
        <v>7.1458333333333332E-2</v>
      </c>
      <c r="E2319" s="1">
        <v>4.3645833333333335E-2</v>
      </c>
      <c r="F2319">
        <v>30</v>
      </c>
      <c r="G2319">
        <v>810</v>
      </c>
      <c r="H2319">
        <v>145</v>
      </c>
      <c r="I2319">
        <v>3</v>
      </c>
      <c r="J2319">
        <v>0</v>
      </c>
      <c r="K2319">
        <v>0</v>
      </c>
      <c r="L2319">
        <v>0</v>
      </c>
      <c r="M2319">
        <v>97.97</v>
      </c>
    </row>
    <row r="2320" spans="1:13">
      <c r="A2320" t="s">
        <v>2330</v>
      </c>
      <c r="B2320" s="1">
        <v>0.27835648148148145</v>
      </c>
      <c r="C2320" s="1">
        <v>0.22583333333333333</v>
      </c>
      <c r="D2320" s="1">
        <v>3.1516203703703706E-2</v>
      </c>
      <c r="E2320" s="1">
        <v>2.0983796296296296E-2</v>
      </c>
      <c r="F2320">
        <v>93</v>
      </c>
      <c r="G2320">
        <v>1248</v>
      </c>
      <c r="H2320">
        <v>950</v>
      </c>
      <c r="I2320">
        <v>130</v>
      </c>
      <c r="J2320">
        <v>0</v>
      </c>
      <c r="K2320">
        <v>0</v>
      </c>
      <c r="L2320">
        <v>0</v>
      </c>
      <c r="M2320">
        <v>87.96</v>
      </c>
    </row>
    <row r="2321" spans="1:13">
      <c r="A2321" t="s">
        <v>2331</v>
      </c>
      <c r="B2321" s="1">
        <v>0.6446412037037037</v>
      </c>
      <c r="C2321" s="1">
        <v>0.59684027777777782</v>
      </c>
      <c r="D2321" s="1">
        <v>4.5821759259259263E-2</v>
      </c>
      <c r="E2321" s="1">
        <v>1.9560185185185184E-3</v>
      </c>
      <c r="F2321">
        <v>37</v>
      </c>
      <c r="G2321">
        <v>730</v>
      </c>
      <c r="H2321">
        <v>100</v>
      </c>
      <c r="I2321">
        <v>10</v>
      </c>
      <c r="J2321">
        <v>0</v>
      </c>
      <c r="K2321">
        <v>0</v>
      </c>
      <c r="L2321">
        <v>0</v>
      </c>
      <c r="M2321">
        <v>90.91</v>
      </c>
    </row>
    <row r="2322" spans="1:13">
      <c r="A2322" t="s">
        <v>2332</v>
      </c>
      <c r="B2322" s="1">
        <v>0.27064814814814814</v>
      </c>
      <c r="C2322" s="1">
        <v>0.17356481481481481</v>
      </c>
      <c r="D2322" s="1">
        <v>7.829861111111111E-2</v>
      </c>
      <c r="E2322" s="1">
        <v>1.877314814814815E-2</v>
      </c>
      <c r="F2322">
        <v>28</v>
      </c>
      <c r="G2322">
        <v>176</v>
      </c>
      <c r="H2322">
        <v>295</v>
      </c>
      <c r="I2322">
        <v>70</v>
      </c>
      <c r="J2322">
        <v>0</v>
      </c>
      <c r="K2322">
        <v>0</v>
      </c>
      <c r="L2322">
        <v>0</v>
      </c>
      <c r="M2322">
        <v>80.819999999999993</v>
      </c>
    </row>
    <row r="2323" spans="1:13">
      <c r="A2323" t="s">
        <v>2333</v>
      </c>
      <c r="B2323" s="1">
        <v>0.91730324074074077</v>
      </c>
      <c r="C2323" s="1">
        <v>0.52145833333333336</v>
      </c>
      <c r="D2323" s="1">
        <v>7.1898148148148142E-2</v>
      </c>
      <c r="E2323" s="1">
        <v>0.32392361111111112</v>
      </c>
      <c r="F2323">
        <v>113</v>
      </c>
      <c r="G2323">
        <v>983</v>
      </c>
      <c r="H2323">
        <v>220</v>
      </c>
      <c r="I2323">
        <v>18</v>
      </c>
      <c r="J2323">
        <v>0</v>
      </c>
      <c r="K2323">
        <v>0</v>
      </c>
      <c r="L2323">
        <v>0</v>
      </c>
      <c r="M2323">
        <v>92.44</v>
      </c>
    </row>
    <row r="2324" spans="1:13">
      <c r="A2324" t="s">
        <v>2334</v>
      </c>
      <c r="B2324" s="1">
        <v>0.51732638888888893</v>
      </c>
      <c r="C2324" s="1">
        <v>0.38929398148148148</v>
      </c>
      <c r="D2324" s="1">
        <v>1.5011574074074075E-2</v>
      </c>
      <c r="E2324" s="1">
        <v>0.11302083333333333</v>
      </c>
      <c r="F2324">
        <v>88</v>
      </c>
      <c r="G2324">
        <v>935</v>
      </c>
      <c r="H2324">
        <v>164</v>
      </c>
      <c r="I2324">
        <v>40</v>
      </c>
      <c r="J2324">
        <v>0</v>
      </c>
      <c r="K2324">
        <v>0</v>
      </c>
      <c r="L2324">
        <v>0</v>
      </c>
      <c r="M2324">
        <v>80.39</v>
      </c>
    </row>
    <row r="2325" spans="1:13">
      <c r="A2325" t="s">
        <v>2335</v>
      </c>
      <c r="B2325" s="1">
        <v>0.21870370370370371</v>
      </c>
      <c r="C2325" s="1">
        <v>0.14584490740740741</v>
      </c>
      <c r="D2325" s="1">
        <v>6.0613425925925925E-2</v>
      </c>
      <c r="E2325" s="1">
        <v>1.2222222222222223E-2</v>
      </c>
      <c r="F2325">
        <v>9</v>
      </c>
      <c r="G2325">
        <v>535</v>
      </c>
      <c r="H2325">
        <v>427</v>
      </c>
      <c r="I2325">
        <v>46</v>
      </c>
      <c r="J2325">
        <v>5.7</v>
      </c>
      <c r="K2325">
        <v>9.6300000000000008</v>
      </c>
      <c r="L2325">
        <v>0.46</v>
      </c>
      <c r="M2325">
        <v>90.27</v>
      </c>
    </row>
    <row r="2326" spans="1:13">
      <c r="A2326" t="s">
        <v>2336</v>
      </c>
      <c r="B2326" s="1">
        <v>0.47420138888888891</v>
      </c>
      <c r="C2326" s="1">
        <v>0.30356481481481484</v>
      </c>
      <c r="D2326" s="1">
        <v>7.8483796296296301E-2</v>
      </c>
      <c r="E2326" s="1">
        <v>9.2129629629629631E-2</v>
      </c>
      <c r="F2326">
        <v>19</v>
      </c>
      <c r="G2326">
        <v>310</v>
      </c>
      <c r="H2326">
        <v>253</v>
      </c>
      <c r="I2326">
        <v>12</v>
      </c>
      <c r="J2326">
        <v>0</v>
      </c>
      <c r="K2326">
        <v>0</v>
      </c>
      <c r="L2326">
        <v>0</v>
      </c>
      <c r="M2326">
        <v>95.47</v>
      </c>
    </row>
    <row r="2327" spans="1:13">
      <c r="A2327" t="s">
        <v>2337</v>
      </c>
      <c r="B2327" s="1">
        <v>0.33578703703703705</v>
      </c>
      <c r="C2327" s="1">
        <v>0.29127314814814814</v>
      </c>
      <c r="D2327" s="1">
        <v>3.0335648148148143E-2</v>
      </c>
      <c r="E2327" s="1">
        <v>1.4166666666666666E-2</v>
      </c>
      <c r="F2327">
        <v>78</v>
      </c>
      <c r="G2327">
        <v>753</v>
      </c>
      <c r="H2327">
        <v>703</v>
      </c>
      <c r="I2327">
        <v>70</v>
      </c>
      <c r="J2327">
        <v>0</v>
      </c>
      <c r="K2327">
        <v>0</v>
      </c>
      <c r="L2327">
        <v>0</v>
      </c>
      <c r="M2327">
        <v>90.94</v>
      </c>
    </row>
    <row r="2328" spans="1:13">
      <c r="A2328" t="s">
        <v>2338</v>
      </c>
      <c r="B2328" s="1">
        <v>0.19968750000000002</v>
      </c>
      <c r="C2328" s="1">
        <v>0.14894675925925926</v>
      </c>
      <c r="D2328" s="1">
        <v>2.8460648148148148E-2</v>
      </c>
      <c r="E2328" s="1">
        <v>2.2268518518518521E-2</v>
      </c>
      <c r="F2328">
        <v>23</v>
      </c>
      <c r="G2328">
        <v>434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3">
      <c r="A2329" t="s">
        <v>2339</v>
      </c>
      <c r="B2329" s="1">
        <v>0.24782407407407406</v>
      </c>
      <c r="C2329" s="1">
        <v>0.1481712962962963</v>
      </c>
      <c r="D2329" s="1">
        <v>7.7858796296296287E-2</v>
      </c>
      <c r="E2329" s="1">
        <v>2.1782407407407407E-2</v>
      </c>
      <c r="F2329">
        <v>58</v>
      </c>
      <c r="G2329">
        <v>243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3">
      <c r="A2330" t="s">
        <v>2340</v>
      </c>
      <c r="B2330" s="1">
        <v>0.29469907407407409</v>
      </c>
      <c r="C2330" s="1">
        <v>0.23083333333333333</v>
      </c>
      <c r="D2330" s="1">
        <v>5.6944444444444443E-2</v>
      </c>
      <c r="E2330" s="1">
        <v>6.8981481481481489E-3</v>
      </c>
      <c r="F2330">
        <v>24</v>
      </c>
      <c r="G2330">
        <v>492</v>
      </c>
      <c r="H2330">
        <v>128</v>
      </c>
      <c r="I2330">
        <v>4</v>
      </c>
      <c r="J2330">
        <v>0</v>
      </c>
      <c r="K2330">
        <v>0</v>
      </c>
      <c r="L2330">
        <v>0</v>
      </c>
      <c r="M2330">
        <v>96.97</v>
      </c>
    </row>
    <row r="2331" spans="1:13">
      <c r="A2331" t="s">
        <v>2341</v>
      </c>
      <c r="B2331" s="1">
        <v>0.39493055555555556</v>
      </c>
      <c r="C2331" s="1">
        <v>0.32105324074074076</v>
      </c>
      <c r="D2331" s="1">
        <v>2.8854166666666667E-2</v>
      </c>
      <c r="E2331" s="1">
        <v>4.5011574074074072E-2</v>
      </c>
      <c r="F2331">
        <v>31</v>
      </c>
      <c r="G2331">
        <v>529</v>
      </c>
      <c r="H2331">
        <v>110</v>
      </c>
      <c r="I2331">
        <v>3</v>
      </c>
      <c r="J2331">
        <v>0</v>
      </c>
      <c r="K2331">
        <v>0</v>
      </c>
      <c r="L2331">
        <v>0</v>
      </c>
      <c r="M2331">
        <v>97.35</v>
      </c>
    </row>
    <row r="2332" spans="1:13">
      <c r="A2332" t="s">
        <v>2342</v>
      </c>
      <c r="B2332" s="1">
        <v>0</v>
      </c>
      <c r="C2332" s="1">
        <v>0</v>
      </c>
      <c r="D2332" s="1">
        <v>0</v>
      </c>
      <c r="E2332" s="1">
        <v>0</v>
      </c>
      <c r="F2332">
        <v>0</v>
      </c>
      <c r="G2332">
        <v>0</v>
      </c>
      <c r="H2332">
        <v>3</v>
      </c>
      <c r="I2332">
        <v>1</v>
      </c>
      <c r="J2332">
        <v>0</v>
      </c>
      <c r="K2332">
        <v>0</v>
      </c>
      <c r="L2332">
        <v>0</v>
      </c>
      <c r="M2332">
        <v>75</v>
      </c>
    </row>
    <row r="2333" spans="1:13">
      <c r="A2333" t="s">
        <v>2343</v>
      </c>
      <c r="B2333" s="1">
        <v>0.3784837962962963</v>
      </c>
      <c r="C2333" s="1">
        <v>0.23819444444444446</v>
      </c>
      <c r="D2333" s="1">
        <v>7.4861111111111114E-2</v>
      </c>
      <c r="E2333" s="1">
        <v>6.5416666666666665E-2</v>
      </c>
      <c r="F2333">
        <v>17</v>
      </c>
      <c r="G2333">
        <v>336</v>
      </c>
      <c r="H2333">
        <v>166</v>
      </c>
      <c r="I2333">
        <v>8</v>
      </c>
      <c r="J2333">
        <v>0</v>
      </c>
      <c r="K2333">
        <v>0</v>
      </c>
      <c r="L2333">
        <v>0</v>
      </c>
      <c r="M2333">
        <v>95.4</v>
      </c>
    </row>
    <row r="2334" spans="1:13">
      <c r="A2334" t="s">
        <v>2344</v>
      </c>
      <c r="B2334" s="1">
        <v>0.27185185185185184</v>
      </c>
      <c r="C2334" s="1">
        <v>0.23659722222222224</v>
      </c>
      <c r="D2334" s="1">
        <v>3.3819444444444451E-2</v>
      </c>
      <c r="E2334" s="1">
        <v>1.423611111111111E-3</v>
      </c>
      <c r="F2334">
        <v>30</v>
      </c>
      <c r="G2334">
        <v>1135</v>
      </c>
      <c r="H2334">
        <v>872</v>
      </c>
      <c r="I2334">
        <v>0</v>
      </c>
      <c r="J2334">
        <v>15.2</v>
      </c>
      <c r="K2334">
        <v>15.18</v>
      </c>
      <c r="L2334">
        <v>0</v>
      </c>
      <c r="M2334">
        <v>100</v>
      </c>
    </row>
    <row r="2335" spans="1:13">
      <c r="A2335" t="s">
        <v>2345</v>
      </c>
      <c r="B2335" s="1">
        <v>0.26034722222222223</v>
      </c>
      <c r="C2335" s="1">
        <v>0.18148148148148147</v>
      </c>
      <c r="D2335" s="1">
        <v>7.2546296296296289E-2</v>
      </c>
      <c r="E2335" s="1">
        <v>6.3078703703703708E-3</v>
      </c>
      <c r="F2335">
        <v>27</v>
      </c>
      <c r="G2335">
        <v>1142</v>
      </c>
      <c r="H2335">
        <v>595</v>
      </c>
      <c r="I2335">
        <v>8</v>
      </c>
      <c r="J2335">
        <v>13.61</v>
      </c>
      <c r="K2335">
        <v>6.18</v>
      </c>
      <c r="L2335">
        <v>0.13</v>
      </c>
      <c r="M2335">
        <v>98.67</v>
      </c>
    </row>
    <row r="2336" spans="1:13">
      <c r="A2336" t="s">
        <v>2346</v>
      </c>
      <c r="B2336" s="1">
        <v>0.35035879629629635</v>
      </c>
      <c r="C2336" s="1">
        <v>0.15534722222222222</v>
      </c>
      <c r="D2336" s="1">
        <v>2.4756944444444443E-2</v>
      </c>
      <c r="E2336" s="1">
        <v>0.17025462962962964</v>
      </c>
      <c r="F2336">
        <v>61</v>
      </c>
      <c r="G2336">
        <v>565</v>
      </c>
      <c r="H2336">
        <v>1022</v>
      </c>
      <c r="I2336">
        <v>52</v>
      </c>
      <c r="J2336">
        <v>0</v>
      </c>
      <c r="K2336">
        <v>0</v>
      </c>
      <c r="L2336">
        <v>0</v>
      </c>
      <c r="M2336">
        <v>95.16</v>
      </c>
    </row>
    <row r="2337" spans="1:13">
      <c r="A2337" t="s">
        <v>2347</v>
      </c>
      <c r="B2337" s="1">
        <v>0.45702546296296293</v>
      </c>
      <c r="C2337" s="1">
        <v>0.34214120370370371</v>
      </c>
      <c r="D2337" s="1">
        <v>2.631944444444444E-2</v>
      </c>
      <c r="E2337" s="1">
        <v>8.8553240740740738E-2</v>
      </c>
      <c r="F2337">
        <v>109</v>
      </c>
      <c r="G2337">
        <v>312</v>
      </c>
      <c r="H2337">
        <v>200</v>
      </c>
      <c r="I2337">
        <v>4</v>
      </c>
      <c r="J2337">
        <v>0</v>
      </c>
      <c r="K2337">
        <v>0</v>
      </c>
      <c r="L2337">
        <v>0</v>
      </c>
      <c r="M2337">
        <v>98.04</v>
      </c>
    </row>
    <row r="2338" spans="1:13">
      <c r="A2338" t="s">
        <v>2348</v>
      </c>
      <c r="B2338" s="1">
        <v>0.23854166666666665</v>
      </c>
      <c r="C2338" s="1">
        <v>0.15493055555555554</v>
      </c>
      <c r="D2338" s="1">
        <v>2.8356481481481483E-2</v>
      </c>
      <c r="E2338" s="1">
        <v>5.5243055555555559E-2</v>
      </c>
      <c r="F2338">
        <v>130</v>
      </c>
      <c r="G2338">
        <v>1187</v>
      </c>
      <c r="H2338">
        <v>959</v>
      </c>
      <c r="I2338">
        <v>38</v>
      </c>
      <c r="J2338">
        <v>0</v>
      </c>
      <c r="K2338">
        <v>0</v>
      </c>
      <c r="L2338">
        <v>0</v>
      </c>
      <c r="M2338">
        <v>96.19</v>
      </c>
    </row>
    <row r="2339" spans="1:13">
      <c r="A2339" t="s">
        <v>2349</v>
      </c>
      <c r="B2339" s="1">
        <v>0.53396990740740746</v>
      </c>
      <c r="C2339" s="1">
        <v>0.33581018518518518</v>
      </c>
      <c r="D2339" s="1">
        <v>0.15192129629629628</v>
      </c>
      <c r="E2339" s="1">
        <v>4.6226851851851852E-2</v>
      </c>
      <c r="F2339">
        <v>35</v>
      </c>
      <c r="G2339">
        <v>523</v>
      </c>
      <c r="H2339">
        <v>131</v>
      </c>
      <c r="I2339">
        <v>18</v>
      </c>
      <c r="J2339">
        <v>0</v>
      </c>
      <c r="K2339">
        <v>0</v>
      </c>
      <c r="L2339">
        <v>0</v>
      </c>
      <c r="M2339">
        <v>87.92</v>
      </c>
    </row>
    <row r="2340" spans="1:13">
      <c r="A2340" t="s">
        <v>2350</v>
      </c>
      <c r="B2340" s="1">
        <v>0.58219907407407401</v>
      </c>
      <c r="C2340" s="1">
        <v>0.3115046296296296</v>
      </c>
      <c r="D2340" s="1">
        <v>0.15462962962962964</v>
      </c>
      <c r="E2340" s="1">
        <v>0.11605324074074075</v>
      </c>
      <c r="F2340">
        <v>30</v>
      </c>
      <c r="G2340">
        <v>550</v>
      </c>
      <c r="H2340">
        <v>127</v>
      </c>
      <c r="I2340">
        <v>5</v>
      </c>
      <c r="J2340">
        <v>0</v>
      </c>
      <c r="K2340">
        <v>0</v>
      </c>
      <c r="L2340">
        <v>0</v>
      </c>
      <c r="M2340">
        <v>96.21</v>
      </c>
    </row>
    <row r="2341" spans="1:13">
      <c r="A2341" t="s">
        <v>2351</v>
      </c>
      <c r="B2341" s="1">
        <v>0.28993055555555552</v>
      </c>
      <c r="C2341" s="1">
        <v>0.11692129629629629</v>
      </c>
      <c r="D2341" s="1">
        <v>0.16012731481481482</v>
      </c>
      <c r="E2341" s="1">
        <v>1.2881944444444446E-2</v>
      </c>
      <c r="F2341">
        <v>48</v>
      </c>
      <c r="G2341">
        <v>149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3">
      <c r="A2342" t="s">
        <v>2352</v>
      </c>
      <c r="B2342" s="1">
        <v>0.45755787037037038</v>
      </c>
      <c r="C2342" s="1">
        <v>0.37018518518518517</v>
      </c>
      <c r="D2342" s="1">
        <v>5.5208333333333331E-2</v>
      </c>
      <c r="E2342" s="1">
        <v>3.2164351851851854E-2</v>
      </c>
      <c r="F2342">
        <v>78</v>
      </c>
      <c r="G2342">
        <v>734</v>
      </c>
      <c r="H2342">
        <v>743</v>
      </c>
      <c r="I2342">
        <v>132</v>
      </c>
      <c r="J2342">
        <v>0</v>
      </c>
      <c r="K2342">
        <v>0</v>
      </c>
      <c r="L2342">
        <v>0</v>
      </c>
      <c r="M2342">
        <v>84.91</v>
      </c>
    </row>
    <row r="2343" spans="1:13">
      <c r="A2343" t="s">
        <v>2353</v>
      </c>
      <c r="B2343" s="1">
        <v>0.19336805555555556</v>
      </c>
      <c r="C2343" s="1">
        <v>9.521990740740742E-2</v>
      </c>
      <c r="D2343" s="1">
        <v>7.2800925925925915E-3</v>
      </c>
      <c r="E2343" s="1">
        <v>9.0868055555555549E-2</v>
      </c>
      <c r="F2343">
        <v>54</v>
      </c>
      <c r="G2343">
        <v>423</v>
      </c>
      <c r="H2343">
        <v>398</v>
      </c>
      <c r="I2343">
        <v>45</v>
      </c>
      <c r="J2343">
        <v>0</v>
      </c>
      <c r="K2343">
        <v>0</v>
      </c>
      <c r="L2343">
        <v>0</v>
      </c>
      <c r="M2343">
        <v>89.84</v>
      </c>
    </row>
    <row r="2344" spans="1:13">
      <c r="A2344" t="s">
        <v>2354</v>
      </c>
      <c r="B2344" s="1">
        <v>6.2962962962962964E-3</v>
      </c>
      <c r="C2344" s="1">
        <v>6.2962962962962964E-3</v>
      </c>
      <c r="D2344" s="1">
        <v>0</v>
      </c>
      <c r="E2344" s="1">
        <v>0</v>
      </c>
      <c r="F2344">
        <v>1</v>
      </c>
      <c r="G2344">
        <v>7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3">
      <c r="A2345" t="s">
        <v>2355</v>
      </c>
      <c r="B2345" s="1">
        <v>0.38754629629629633</v>
      </c>
      <c r="C2345" s="1">
        <v>0.26091435185185186</v>
      </c>
      <c r="D2345" s="1">
        <v>9.2673611111111109E-2</v>
      </c>
      <c r="E2345" s="1">
        <v>3.394675925925926E-2</v>
      </c>
      <c r="F2345">
        <v>113</v>
      </c>
      <c r="G2345">
        <v>682</v>
      </c>
      <c r="H2345">
        <v>504</v>
      </c>
      <c r="I2345">
        <v>256</v>
      </c>
      <c r="J2345">
        <v>0</v>
      </c>
      <c r="K2345">
        <v>0</v>
      </c>
      <c r="L2345">
        <v>0</v>
      </c>
      <c r="M2345">
        <v>66.319999999999993</v>
      </c>
    </row>
    <row r="2346" spans="1:13">
      <c r="A2346" t="s">
        <v>2356</v>
      </c>
      <c r="B2346" s="1">
        <v>0.30428240740740742</v>
      </c>
      <c r="C2346" s="1">
        <v>0.16166666666666665</v>
      </c>
      <c r="D2346" s="1">
        <v>9.1469907407407403E-2</v>
      </c>
      <c r="E2346" s="1">
        <v>5.1134259259259261E-2</v>
      </c>
      <c r="F2346">
        <v>49</v>
      </c>
      <c r="G2346">
        <v>217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3">
      <c r="A2347" t="s">
        <v>2357</v>
      </c>
      <c r="B2347" s="1">
        <v>0.25899305555555557</v>
      </c>
      <c r="C2347" s="1">
        <v>0.23631944444444444</v>
      </c>
      <c r="D2347" s="1">
        <v>1.832175925925926E-2</v>
      </c>
      <c r="E2347" s="1">
        <v>4.340277777777778E-3</v>
      </c>
      <c r="F2347">
        <v>81</v>
      </c>
      <c r="G2347">
        <v>267</v>
      </c>
      <c r="H2347">
        <v>104</v>
      </c>
      <c r="I2347">
        <v>2</v>
      </c>
      <c r="J2347">
        <v>0</v>
      </c>
      <c r="K2347">
        <v>0</v>
      </c>
      <c r="L2347">
        <v>0</v>
      </c>
      <c r="M2347">
        <v>98.11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895B0-1EAE-4EE4-AF53-62767FEB7262}">
  <sheetPr>
    <tabColor rgb="FFC65911"/>
  </sheetPr>
  <dimension ref="A1:Y159"/>
  <sheetViews>
    <sheetView workbookViewId="0">
      <selection activeCell="B2" sqref="B2:M30"/>
    </sheetView>
  </sheetViews>
  <sheetFormatPr defaultRowHeight="14.4"/>
  <cols>
    <col min="1" max="1" width="14" customWidth="1"/>
    <col min="2" max="2" width="11.44140625" bestFit="1" customWidth="1"/>
    <col min="3" max="3" width="12" bestFit="1" customWidth="1"/>
    <col min="4" max="5" width="12.5546875" bestFit="1" customWidth="1"/>
    <col min="7" max="7" width="10.88671875" bestFit="1" customWidth="1"/>
    <col min="15" max="15" width="17.6640625" customWidth="1"/>
    <col min="16" max="16" width="15.109375" customWidth="1"/>
    <col min="18" max="18" width="12" customWidth="1"/>
    <col min="19" max="19" width="13.33203125" customWidth="1"/>
    <col min="20" max="20" width="17.44140625" customWidth="1"/>
    <col min="21" max="21" width="13" customWidth="1"/>
    <col min="22" max="22" width="24.44140625" customWidth="1"/>
  </cols>
  <sheetData>
    <row r="1" spans="1:22">
      <c r="A1" s="42" t="s">
        <v>1</v>
      </c>
      <c r="B1" s="42" t="s">
        <v>2358</v>
      </c>
      <c r="C1" s="42" t="s">
        <v>3</v>
      </c>
      <c r="D1" s="42" t="s">
        <v>4</v>
      </c>
      <c r="E1" s="42" t="s">
        <v>2359</v>
      </c>
      <c r="F1" s="42" t="s">
        <v>6</v>
      </c>
      <c r="G1" s="42" t="s">
        <v>7</v>
      </c>
      <c r="H1" s="42" t="s">
        <v>8</v>
      </c>
      <c r="I1" s="42" t="s">
        <v>9</v>
      </c>
      <c r="J1" s="42" t="s">
        <v>10</v>
      </c>
      <c r="K1" s="42" t="s">
        <v>11</v>
      </c>
      <c r="L1" s="42" t="s">
        <v>12</v>
      </c>
      <c r="M1" s="42" t="s">
        <v>13</v>
      </c>
      <c r="O1" t="s">
        <v>2360</v>
      </c>
      <c r="P1" t="s">
        <v>2361</v>
      </c>
      <c r="Q1" s="10"/>
      <c r="R1" s="10"/>
      <c r="S1" s="10"/>
      <c r="T1" s="10"/>
    </row>
    <row r="2" spans="1:22">
      <c r="A2" t="s">
        <v>2362</v>
      </c>
      <c r="B2" s="10" t="e">
        <f>VLOOKUP(A2,'La Stats'!$A:$K,2,0)</f>
        <v>#N/A</v>
      </c>
      <c r="C2" s="10" t="e">
        <f>VLOOKUP(A2,'La Stats'!$A:$K,3,0)</f>
        <v>#N/A</v>
      </c>
      <c r="D2" s="46" t="e">
        <f>VLOOKUP(A2,'La Stats'!$A:$K,4,0)</f>
        <v>#N/A</v>
      </c>
      <c r="E2" s="46" t="e">
        <f>VLOOKUP(A2,'La Stats'!$A:$K,5,0)</f>
        <v>#N/A</v>
      </c>
      <c r="F2" s="9" t="e">
        <f>VLOOKUP(A2,'La Stats'!$A:$K,6,0)</f>
        <v>#N/A</v>
      </c>
      <c r="G2" s="9" t="e">
        <f>VLOOKUP(A2,'La Stats'!$A:$K,7,0)</f>
        <v>#N/A</v>
      </c>
      <c r="H2" s="9" t="e">
        <f>VLOOKUP(A2,'La Stats'!$A:$K,8,0)</f>
        <v>#N/A</v>
      </c>
      <c r="I2" s="44" t="e">
        <f>VLOOKUP(A2,'La Stats'!$A:$K,9,0)</f>
        <v>#N/A</v>
      </c>
      <c r="J2" s="44" t="e">
        <f>VLOOKUP(A2,'La Stats'!$A:$K,10,0)</f>
        <v>#N/A</v>
      </c>
      <c r="K2" s="44" t="e">
        <f>VLOOKUP(A2,'La Stats'!$A:$K,11,0)</f>
        <v>#N/A</v>
      </c>
      <c r="L2" t="e">
        <f>VLOOKUP(A2,'La Stats'!A:M,12,0)</f>
        <v>#N/A</v>
      </c>
      <c r="M2" t="e">
        <f>VLOOKUP(A2,'La Stats'!A:M,13,0)</f>
        <v>#N/A</v>
      </c>
      <c r="O2" t="e">
        <f>G2-I2</f>
        <v>#N/A</v>
      </c>
      <c r="P2" s="10"/>
      <c r="Q2" s="10"/>
      <c r="R2">
        <v>91</v>
      </c>
      <c r="S2" s="10"/>
      <c r="T2" s="10"/>
    </row>
    <row r="3" spans="1:22">
      <c r="A3" t="s">
        <v>2363</v>
      </c>
      <c r="B3" s="10" t="e">
        <f>VLOOKUP(A3,'La Stats'!$A:$K,2,0)</f>
        <v>#N/A</v>
      </c>
      <c r="C3" s="10" t="e">
        <f>VLOOKUP(A3,'La Stats'!$A:$K,3,0)</f>
        <v>#N/A</v>
      </c>
      <c r="D3" s="47" t="e">
        <f>VLOOKUP(A3,'La Stats'!$A:$K,4,0)</f>
        <v>#N/A</v>
      </c>
      <c r="E3" s="47" t="e">
        <f>VLOOKUP(A3,'La Stats'!$A:$K,5,0)</f>
        <v>#N/A</v>
      </c>
      <c r="F3" s="44" t="e">
        <f>VLOOKUP(A3,'La Stats'!$A:$K,6,0)</f>
        <v>#N/A</v>
      </c>
      <c r="G3" s="44" t="e">
        <f>VLOOKUP(A3,'La Stats'!$A:$K,7,0)</f>
        <v>#N/A</v>
      </c>
      <c r="H3" s="44" t="e">
        <f>VLOOKUP(A3,'La Stats'!$A:$K,8,0)</f>
        <v>#N/A</v>
      </c>
      <c r="I3" s="44" t="e">
        <f>VLOOKUP(A3,'La Stats'!$A:$K,9,0)</f>
        <v>#N/A</v>
      </c>
      <c r="J3" s="44" t="e">
        <f>VLOOKUP(A3,'La Stats'!$A:$K,10,0)</f>
        <v>#N/A</v>
      </c>
      <c r="K3" s="44" t="e">
        <f>VLOOKUP(A3,'La Stats'!$A:$K,11,0)</f>
        <v>#N/A</v>
      </c>
      <c r="L3" t="e">
        <f>VLOOKUP(A3,'La Stats'!A:M,12,0)</f>
        <v>#N/A</v>
      </c>
      <c r="M3" t="e">
        <f>VLOOKUP(A3,'La Stats'!A:M,13,0)</f>
        <v>#N/A</v>
      </c>
      <c r="O3" t="e">
        <f t="shared" ref="O3:O30" si="0">G3-I3</f>
        <v>#N/A</v>
      </c>
      <c r="P3" s="10"/>
      <c r="Q3" s="10"/>
      <c r="R3">
        <v>125</v>
      </c>
      <c r="S3" s="10"/>
      <c r="T3" s="10"/>
    </row>
    <row r="4" spans="1:22">
      <c r="A4" t="s">
        <v>473</v>
      </c>
      <c r="B4" s="10">
        <f>VLOOKUP(A4,'La Stats'!$A:$K,2,0)</f>
        <v>0.44157407407407406</v>
      </c>
      <c r="C4" s="10">
        <f>VLOOKUP(A4,'La Stats'!$A:$K,3,0)</f>
        <v>0.25440972222222219</v>
      </c>
      <c r="D4" s="47">
        <f>VLOOKUP(A4,'La Stats'!$A:$K,4,0)</f>
        <v>0.10872685185185187</v>
      </c>
      <c r="E4" s="47">
        <f>VLOOKUP(A4,'La Stats'!$A:$K,5,0)</f>
        <v>7.8437500000000007E-2</v>
      </c>
      <c r="F4" s="44">
        <f>VLOOKUP(A4,'La Stats'!$A:$K,6,0)</f>
        <v>64</v>
      </c>
      <c r="G4" s="44">
        <f>VLOOKUP(A4,'La Stats'!$A:$K,7,0)</f>
        <v>778</v>
      </c>
      <c r="H4" s="44">
        <f>VLOOKUP(A4,'La Stats'!$A:$K,8,0)</f>
        <v>772</v>
      </c>
      <c r="I4" s="44">
        <f>VLOOKUP(A4,'La Stats'!$A:$K,9,0)</f>
        <v>37</v>
      </c>
      <c r="J4" s="44">
        <f>VLOOKUP(A4,'La Stats'!$A:$K,10,0)</f>
        <v>0</v>
      </c>
      <c r="K4" s="44">
        <f>VLOOKUP(A4,'La Stats'!$A:$K,11,0)</f>
        <v>0</v>
      </c>
      <c r="L4">
        <f>VLOOKUP(A4,'La Stats'!A:M,12,0)</f>
        <v>0</v>
      </c>
      <c r="M4">
        <f>VLOOKUP(A4,'La Stats'!A:M,13,0)</f>
        <v>95.43</v>
      </c>
      <c r="O4">
        <f t="shared" si="0"/>
        <v>741</v>
      </c>
      <c r="P4" s="10"/>
      <c r="Q4" s="10"/>
      <c r="R4">
        <v>569</v>
      </c>
      <c r="S4" s="10"/>
      <c r="T4" s="10"/>
    </row>
    <row r="5" spans="1:22">
      <c r="A5" t="s">
        <v>2364</v>
      </c>
      <c r="B5" s="10" t="e">
        <f>VLOOKUP(A5,'La Stats'!$A:$K,2,0)</f>
        <v>#N/A</v>
      </c>
      <c r="C5" s="10" t="e">
        <f>VLOOKUP(A5,'La Stats'!$A:$K,3,0)</f>
        <v>#N/A</v>
      </c>
      <c r="D5" s="47" t="e">
        <f>VLOOKUP(A5,'La Stats'!$A:$K,4,0)</f>
        <v>#N/A</v>
      </c>
      <c r="E5" s="47" t="e">
        <f>VLOOKUP(A5,'La Stats'!$A:$K,5,0)</f>
        <v>#N/A</v>
      </c>
      <c r="F5" s="44" t="e">
        <f>VLOOKUP(A5,'La Stats'!$A:$K,6,0)</f>
        <v>#N/A</v>
      </c>
      <c r="G5" s="44" t="e">
        <f>VLOOKUP(A5,'La Stats'!$A:$K,7,0)</f>
        <v>#N/A</v>
      </c>
      <c r="H5" s="44" t="e">
        <f>VLOOKUP(A5,'La Stats'!$A:$K,8,0)</f>
        <v>#N/A</v>
      </c>
      <c r="I5" s="44" t="e">
        <f>VLOOKUP(A5,'La Stats'!$A:$K,9,0)</f>
        <v>#N/A</v>
      </c>
      <c r="J5" s="44" t="e">
        <f>VLOOKUP(A5,'La Stats'!$A:$K,10,0)</f>
        <v>#N/A</v>
      </c>
      <c r="K5" s="44" t="e">
        <f>VLOOKUP(A5,'La Stats'!$A:$K,11,0)</f>
        <v>#N/A</v>
      </c>
      <c r="L5" t="e">
        <f>VLOOKUP(A5,'La Stats'!A:M,12,0)</f>
        <v>#N/A</v>
      </c>
      <c r="M5" t="e">
        <f>VLOOKUP(A5,'La Stats'!A:M,13,0)</f>
        <v>#N/A</v>
      </c>
      <c r="O5" t="e">
        <f t="shared" si="0"/>
        <v>#N/A</v>
      </c>
      <c r="P5" s="10"/>
      <c r="Q5" s="10"/>
      <c r="R5">
        <v>129</v>
      </c>
      <c r="S5" s="10"/>
      <c r="T5" s="10"/>
      <c r="U5" s="6" t="s">
        <v>2365</v>
      </c>
      <c r="V5" s="6" t="s">
        <v>2366</v>
      </c>
    </row>
    <row r="6" spans="1:22">
      <c r="A6" t="s">
        <v>111</v>
      </c>
      <c r="B6" s="10">
        <f>VLOOKUP(A6,'La Stats'!$A:$K,2,0)</f>
        <v>0.28087962962962965</v>
      </c>
      <c r="C6" s="10">
        <f>VLOOKUP(A6,'La Stats'!$A:$K,3,0)</f>
        <v>0.23710648148148147</v>
      </c>
      <c r="D6" s="47">
        <f>VLOOKUP(A6,'La Stats'!$A:$K,4,0)</f>
        <v>1.6157407407407409E-2</v>
      </c>
      <c r="E6" s="47">
        <f>VLOOKUP(A6,'La Stats'!$A:$K,5,0)</f>
        <v>2.7604166666666666E-2</v>
      </c>
      <c r="F6" s="44">
        <f>VLOOKUP(A6,'La Stats'!$A:$K,6,0)</f>
        <v>94</v>
      </c>
      <c r="G6" s="44">
        <f>VLOOKUP(A6,'La Stats'!$A:$K,7,0)</f>
        <v>947</v>
      </c>
      <c r="H6" s="44">
        <f>VLOOKUP(A6,'La Stats'!$A:$K,8,0)</f>
        <v>888</v>
      </c>
      <c r="I6" s="44">
        <f>VLOOKUP(A6,'La Stats'!$A:$K,9,0)</f>
        <v>78</v>
      </c>
      <c r="J6" s="44">
        <f>VLOOKUP(A6,'La Stats'!$A:$K,10,0)</f>
        <v>0</v>
      </c>
      <c r="K6" s="44">
        <f>VLOOKUP(A6,'La Stats'!$A:$K,11,0)</f>
        <v>0</v>
      </c>
      <c r="L6">
        <f>VLOOKUP(A6,'La Stats'!A:M,12,0)</f>
        <v>0</v>
      </c>
      <c r="M6">
        <f>VLOOKUP(A6,'La Stats'!A:M,13,0)</f>
        <v>91.93</v>
      </c>
      <c r="O6">
        <f>G6-I6</f>
        <v>869</v>
      </c>
      <c r="P6" s="10"/>
      <c r="Q6" s="10"/>
      <c r="R6">
        <v>774</v>
      </c>
      <c r="S6" s="10"/>
      <c r="T6" s="10"/>
      <c r="U6" s="6" t="s">
        <v>130</v>
      </c>
      <c r="V6" s="121">
        <v>0.21236111111111111</v>
      </c>
    </row>
    <row r="7" spans="1:22">
      <c r="A7" t="s">
        <v>130</v>
      </c>
      <c r="B7" s="10">
        <f>VLOOKUP(A7,'La Stats'!$A:$K,2,0)</f>
        <v>1.6087962962962963E-3</v>
      </c>
      <c r="C7" s="10">
        <f>VLOOKUP(A7,'La Stats'!$A:$K,3,0)</f>
        <v>1.6087962962962963E-3</v>
      </c>
      <c r="D7" s="47">
        <f>VLOOKUP(A7,'La Stats'!$A:$K,4,0)</f>
        <v>0</v>
      </c>
      <c r="E7" s="47">
        <f>VLOOKUP(A7,'La Stats'!$A:$K,5,0)</f>
        <v>0</v>
      </c>
      <c r="F7" s="44">
        <f>VLOOKUP(A7,'La Stats'!$A:$K,6,0)</f>
        <v>4</v>
      </c>
      <c r="G7" s="44">
        <f>VLOOKUP(A7,'La Stats'!$A:$K,7,0)</f>
        <v>6</v>
      </c>
      <c r="H7" s="44">
        <f>VLOOKUP(A7,'La Stats'!$A:$K,8,0)</f>
        <v>2</v>
      </c>
      <c r="I7" s="44">
        <f>VLOOKUP(A7,'La Stats'!$A:$K,9,0)</f>
        <v>0</v>
      </c>
      <c r="J7" s="44">
        <f>VLOOKUP(A7,'La Stats'!$A:$K,10,0)</f>
        <v>0</v>
      </c>
      <c r="K7" s="44">
        <f>VLOOKUP(A7,'La Stats'!$A:$K,11,0)</f>
        <v>0</v>
      </c>
      <c r="L7">
        <f>VLOOKUP(A7,'La Stats'!A:M,12,0)</f>
        <v>0</v>
      </c>
      <c r="M7">
        <f>VLOOKUP(A7,'La Stats'!A:M,13,0)</f>
        <v>100</v>
      </c>
      <c r="O7">
        <f t="shared" si="0"/>
        <v>6</v>
      </c>
      <c r="P7" s="10"/>
      <c r="Q7" s="10"/>
      <c r="R7">
        <v>659</v>
      </c>
      <c r="S7" s="10"/>
      <c r="T7" s="10"/>
      <c r="U7" s="6" t="s">
        <v>2364</v>
      </c>
      <c r="V7" s="121">
        <v>0.42113425925925929</v>
      </c>
    </row>
    <row r="8" spans="1:22">
      <c r="A8" t="s">
        <v>2367</v>
      </c>
      <c r="B8" s="10" t="e">
        <f>VLOOKUP(A8,'La Stats'!$A:$K,2,0)</f>
        <v>#N/A</v>
      </c>
      <c r="C8" s="10" t="e">
        <f>VLOOKUP(A8,'La Stats'!$A:$K,3,0)</f>
        <v>#N/A</v>
      </c>
      <c r="D8" s="47" t="e">
        <f>VLOOKUP(A8,'La Stats'!$A:$K,4,0)</f>
        <v>#N/A</v>
      </c>
      <c r="E8" s="47" t="e">
        <f>VLOOKUP(A8,'La Stats'!$A:$K,5,0)</f>
        <v>#N/A</v>
      </c>
      <c r="F8" s="44" t="e">
        <f>VLOOKUP(A8,'La Stats'!$A:$K,6,0)</f>
        <v>#N/A</v>
      </c>
      <c r="G8" s="44" t="e">
        <f>VLOOKUP(A8,'La Stats'!$A:$K,7,0)</f>
        <v>#N/A</v>
      </c>
      <c r="H8" s="44" t="e">
        <f>VLOOKUP(A8,'La Stats'!$A:$K,8,0)</f>
        <v>#N/A</v>
      </c>
      <c r="I8" s="44" t="e">
        <f>VLOOKUP(A8,'La Stats'!$A:$K,9,0)</f>
        <v>#N/A</v>
      </c>
      <c r="J8" s="44" t="e">
        <f>VLOOKUP(A8,'La Stats'!$A:$K,10,0)</f>
        <v>#N/A</v>
      </c>
      <c r="K8" s="44" t="e">
        <f>VLOOKUP(A8,'La Stats'!$A:$K,11,0)</f>
        <v>#N/A</v>
      </c>
      <c r="L8" t="e">
        <f>VLOOKUP(A8,'La Stats'!A:M,12,0)</f>
        <v>#N/A</v>
      </c>
      <c r="M8" t="e">
        <f>VLOOKUP(A8,'La Stats'!A:M,13,0)</f>
        <v>#N/A</v>
      </c>
      <c r="O8" t="e">
        <f t="shared" si="0"/>
        <v>#N/A</v>
      </c>
      <c r="P8" s="10"/>
      <c r="Q8" s="10"/>
      <c r="R8">
        <v>176</v>
      </c>
      <c r="T8" s="10"/>
      <c r="U8" s="6" t="s">
        <v>473</v>
      </c>
      <c r="V8" s="121">
        <v>0.27815972222222224</v>
      </c>
    </row>
    <row r="9" spans="1:22">
      <c r="A9" t="s">
        <v>2368</v>
      </c>
      <c r="B9" s="10" t="e">
        <f>VLOOKUP(A9,'La Stats'!$A:$K,2,0)</f>
        <v>#N/A</v>
      </c>
      <c r="C9" s="10" t="e">
        <f>VLOOKUP(A9,'La Stats'!$A:$K,3,0)</f>
        <v>#N/A</v>
      </c>
      <c r="D9" s="47" t="e">
        <f>VLOOKUP(A9,'La Stats'!$A:$K,4,0)</f>
        <v>#N/A</v>
      </c>
      <c r="E9" s="47" t="e">
        <f>VLOOKUP(A9,'La Stats'!$A:$K,5,0)</f>
        <v>#N/A</v>
      </c>
      <c r="F9" s="44" t="e">
        <f>VLOOKUP(A9,'La Stats'!$A:$K,6,0)</f>
        <v>#N/A</v>
      </c>
      <c r="G9" s="44" t="e">
        <f>VLOOKUP(A9,'La Stats'!$A:$K,7,0)</f>
        <v>#N/A</v>
      </c>
      <c r="H9" s="44" t="e">
        <f>VLOOKUP(A9,'La Stats'!$A:$K,8,0)</f>
        <v>#N/A</v>
      </c>
      <c r="I9" s="44" t="e">
        <f>VLOOKUP(A9,'La Stats'!$A:$K,9,0)</f>
        <v>#N/A</v>
      </c>
      <c r="J9" s="44" t="e">
        <f>VLOOKUP(A9,'La Stats'!$A:$K,10,0)</f>
        <v>#N/A</v>
      </c>
      <c r="K9" s="44" t="e">
        <f>VLOOKUP(A9,'La Stats'!$A:$K,11,0)</f>
        <v>#N/A</v>
      </c>
      <c r="L9" t="e">
        <f>VLOOKUP(A9,'La Stats'!A:M,12,0)</f>
        <v>#N/A</v>
      </c>
      <c r="M9" t="e">
        <f>VLOOKUP(A9,'La Stats'!A:M,13,0)</f>
        <v>#N/A</v>
      </c>
      <c r="O9" t="e">
        <f t="shared" si="0"/>
        <v>#N/A</v>
      </c>
      <c r="P9" s="10"/>
      <c r="Q9" s="10"/>
      <c r="R9" t="e">
        <v>#N/A</v>
      </c>
      <c r="T9" s="10"/>
      <c r="U9" s="6" t="s">
        <v>2363</v>
      </c>
      <c r="V9" s="121">
        <v>0.14363425925925924</v>
      </c>
    </row>
    <row r="10" spans="1:22">
      <c r="A10" t="s">
        <v>2171</v>
      </c>
      <c r="B10" s="10">
        <f>VLOOKUP(A10,'La Stats'!$A:$K,2,0)</f>
        <v>0.24394675925925924</v>
      </c>
      <c r="C10" s="10">
        <f>VLOOKUP(A10,'La Stats'!$A:$K,3,0)</f>
        <v>0.19752314814814817</v>
      </c>
      <c r="D10" s="47">
        <f>VLOOKUP(A10,'La Stats'!$A:$K,4,0)</f>
        <v>3.0648148148148147E-2</v>
      </c>
      <c r="E10" s="47">
        <f>VLOOKUP(A10,'La Stats'!$A:$K,5,0)</f>
        <v>1.5752314814814813E-2</v>
      </c>
      <c r="F10" s="44">
        <f>VLOOKUP(A10,'La Stats'!$A:$K,6,0)</f>
        <v>63</v>
      </c>
      <c r="G10" s="44">
        <f>VLOOKUP(A10,'La Stats'!$A:$K,7,0)</f>
        <v>624</v>
      </c>
      <c r="H10" s="44">
        <f>VLOOKUP(A10,'La Stats'!$A:$K,8,0)</f>
        <v>600</v>
      </c>
      <c r="I10" s="44">
        <f>VLOOKUP(A10,'La Stats'!$A:$K,9,0)</f>
        <v>31</v>
      </c>
      <c r="J10" s="44">
        <f>VLOOKUP(A10,'La Stats'!$A:$K,10,0)</f>
        <v>0</v>
      </c>
      <c r="K10" s="44">
        <f>VLOOKUP(A10,'La Stats'!$A:$K,11,0)</f>
        <v>0</v>
      </c>
      <c r="L10">
        <f>VLOOKUP(A10,'La Stats'!A:M,12,0)</f>
        <v>0</v>
      </c>
      <c r="M10">
        <f>VLOOKUP(A10,'La Stats'!A:M,13,0)</f>
        <v>95.09</v>
      </c>
      <c r="O10">
        <f t="shared" si="0"/>
        <v>593</v>
      </c>
      <c r="P10" s="10"/>
      <c r="Q10" s="10"/>
      <c r="R10">
        <v>655</v>
      </c>
      <c r="T10" s="10"/>
      <c r="U10" s="6" t="s">
        <v>495</v>
      </c>
      <c r="V10" s="121">
        <v>0.29733796296296294</v>
      </c>
    </row>
    <row r="11" spans="1:22">
      <c r="A11" t="s">
        <v>2369</v>
      </c>
      <c r="B11" s="10" t="e">
        <f>VLOOKUP(A11,'La Stats'!$A:$K,2,0)</f>
        <v>#N/A</v>
      </c>
      <c r="C11" s="10" t="e">
        <f>VLOOKUP(A11,'La Stats'!$A:$K,3,0)</f>
        <v>#N/A</v>
      </c>
      <c r="D11" s="47" t="e">
        <f>VLOOKUP(A11,'La Stats'!$A:$K,4,0)</f>
        <v>#N/A</v>
      </c>
      <c r="E11" s="47" t="e">
        <f>VLOOKUP(A11,'La Stats'!$A:$K,5,0)</f>
        <v>#N/A</v>
      </c>
      <c r="F11" s="44" t="e">
        <f>VLOOKUP(A11,'La Stats'!$A:$K,6,0)</f>
        <v>#N/A</v>
      </c>
      <c r="G11" s="44" t="e">
        <f>VLOOKUP(A11,'La Stats'!$A:$K,7,0)</f>
        <v>#N/A</v>
      </c>
      <c r="H11" s="44" t="e">
        <f>VLOOKUP(A11,'La Stats'!$A:$K,8,0)</f>
        <v>#N/A</v>
      </c>
      <c r="I11" s="44" t="e">
        <f>VLOOKUP(A11,'La Stats'!$A:$K,9,0)</f>
        <v>#N/A</v>
      </c>
      <c r="J11" s="44" t="e">
        <f>VLOOKUP(A11,'La Stats'!$A:$K,10,0)</f>
        <v>#N/A</v>
      </c>
      <c r="K11" s="44" t="e">
        <f>VLOOKUP(A11,'La Stats'!$A:$K,11,0)</f>
        <v>#N/A</v>
      </c>
      <c r="L11" t="e">
        <f>VLOOKUP(A11,'La Stats'!A:M,12,0)</f>
        <v>#N/A</v>
      </c>
      <c r="M11" t="e">
        <f>VLOOKUP(A11,'La Stats'!A:M,13,0)</f>
        <v>#N/A</v>
      </c>
      <c r="O11" t="e">
        <f t="shared" si="0"/>
        <v>#N/A</v>
      </c>
      <c r="P11" s="10"/>
      <c r="Q11" s="10"/>
      <c r="R11">
        <v>130</v>
      </c>
      <c r="T11" s="10"/>
      <c r="U11" s="6" t="s">
        <v>2370</v>
      </c>
      <c r="V11" s="121">
        <v>0.24931712962962962</v>
      </c>
    </row>
    <row r="12" spans="1:22">
      <c r="A12" t="s">
        <v>2371</v>
      </c>
      <c r="B12" s="10" t="e">
        <f>VLOOKUP(A12,'La Stats'!$A:$K,2,0)</f>
        <v>#N/A</v>
      </c>
      <c r="C12" s="10" t="e">
        <f>VLOOKUP(A12,'La Stats'!$A:$K,3,0)</f>
        <v>#N/A</v>
      </c>
      <c r="D12" s="47" t="e">
        <f>VLOOKUP(A12,'La Stats'!$A:$K,4,0)</f>
        <v>#N/A</v>
      </c>
      <c r="E12" s="47" t="e">
        <f>VLOOKUP(A12,'La Stats'!$A:$K,5,0)</f>
        <v>#N/A</v>
      </c>
      <c r="F12" s="44" t="e">
        <f>VLOOKUP(A12,'La Stats'!$A:$K,6,0)</f>
        <v>#N/A</v>
      </c>
      <c r="G12" s="44" t="e">
        <f>VLOOKUP(A12,'La Stats'!$A:$K,7,0)</f>
        <v>#N/A</v>
      </c>
      <c r="H12" s="44" t="e">
        <f>VLOOKUP(A12,'La Stats'!$A:$K,8,0)</f>
        <v>#N/A</v>
      </c>
      <c r="I12" s="44" t="e">
        <f>VLOOKUP(A12,'La Stats'!$A:$K,9,0)</f>
        <v>#N/A</v>
      </c>
      <c r="J12" s="44" t="e">
        <f>VLOOKUP(A12,'La Stats'!$A:$K,10,0)</f>
        <v>#N/A</v>
      </c>
      <c r="K12" s="44" t="e">
        <f>VLOOKUP(A12,'La Stats'!$A:$K,11,0)</f>
        <v>#N/A</v>
      </c>
      <c r="L12" t="e">
        <f>VLOOKUP(A12,'La Stats'!A:M,12,0)</f>
        <v>#N/A</v>
      </c>
      <c r="M12" t="e">
        <f>VLOOKUP(A12,'La Stats'!A:M,13,0)</f>
        <v>#N/A</v>
      </c>
      <c r="O12" t="e">
        <f t="shared" si="0"/>
        <v>#N/A</v>
      </c>
      <c r="P12" s="10"/>
      <c r="Q12" s="10"/>
      <c r="R12">
        <v>12</v>
      </c>
      <c r="T12" s="10"/>
      <c r="U12" s="6" t="s">
        <v>2372</v>
      </c>
      <c r="V12" s="121">
        <v>0.20378472222222221</v>
      </c>
    </row>
    <row r="13" spans="1:22">
      <c r="A13" t="s">
        <v>2373</v>
      </c>
      <c r="B13" s="10" t="e">
        <f>VLOOKUP(A13,'La Stats'!$A:$K,2,0)</f>
        <v>#N/A</v>
      </c>
      <c r="C13" s="10" t="e">
        <f>VLOOKUP(A13,'La Stats'!$A:$K,3,0)</f>
        <v>#N/A</v>
      </c>
      <c r="D13" s="47" t="e">
        <f>VLOOKUP(A13,'La Stats'!$A:$K,4,0)</f>
        <v>#N/A</v>
      </c>
      <c r="E13" s="47" t="e">
        <f>VLOOKUP(A13,'La Stats'!$A:$K,5,0)</f>
        <v>#N/A</v>
      </c>
      <c r="F13" s="44" t="e">
        <f>VLOOKUP(A13,'La Stats'!$A:$K,6,0)</f>
        <v>#N/A</v>
      </c>
      <c r="G13" s="44" t="e">
        <f>VLOOKUP(A13,'La Stats'!$A:$K,7,0)</f>
        <v>#N/A</v>
      </c>
      <c r="H13" s="44" t="e">
        <f>VLOOKUP(A13,'La Stats'!$A:$K,8,0)</f>
        <v>#N/A</v>
      </c>
      <c r="I13" s="44" t="e">
        <f>VLOOKUP(A13,'La Stats'!$A:$K,9,0)</f>
        <v>#N/A</v>
      </c>
      <c r="J13" s="44" t="e">
        <f>VLOOKUP(A13,'La Stats'!$A:$K,10,0)</f>
        <v>#N/A</v>
      </c>
      <c r="K13" s="44" t="e">
        <f>VLOOKUP(A13,'La Stats'!$A:$K,11,0)</f>
        <v>#N/A</v>
      </c>
      <c r="L13" t="e">
        <f>VLOOKUP(A13,'La Stats'!A:M,12,0)</f>
        <v>#N/A</v>
      </c>
      <c r="M13" t="e">
        <f>VLOOKUP(A13,'La Stats'!A:M,13,0)</f>
        <v>#N/A</v>
      </c>
      <c r="O13" t="e">
        <f t="shared" si="0"/>
        <v>#N/A</v>
      </c>
      <c r="P13" s="10"/>
      <c r="Q13" s="10"/>
      <c r="R13">
        <v>9</v>
      </c>
      <c r="T13" s="10"/>
      <c r="U13" s="6" t="s">
        <v>2371</v>
      </c>
      <c r="V13" s="121">
        <v>0.17733796296296298</v>
      </c>
    </row>
    <row r="14" spans="1:22">
      <c r="A14" t="s">
        <v>2372</v>
      </c>
      <c r="B14" s="10" t="e">
        <f>VLOOKUP(A14,'La Stats'!$A:$K,2,0)</f>
        <v>#N/A</v>
      </c>
      <c r="C14" s="10" t="e">
        <f>VLOOKUP(A14,'La Stats'!$A:$K,3,0)</f>
        <v>#N/A</v>
      </c>
      <c r="D14" s="47" t="e">
        <f>VLOOKUP(A14,'La Stats'!$A:$K,4,0)</f>
        <v>#N/A</v>
      </c>
      <c r="E14" s="47" t="e">
        <f>VLOOKUP(A14,'La Stats'!$A:$K,5,0)</f>
        <v>#N/A</v>
      </c>
      <c r="F14" s="44" t="e">
        <f>VLOOKUP(A14,'La Stats'!$A:$K,6,0)</f>
        <v>#N/A</v>
      </c>
      <c r="G14" s="44" t="e">
        <f>VLOOKUP(A14,'La Stats'!$A:$K,7,0)</f>
        <v>#N/A</v>
      </c>
      <c r="H14" s="44" t="e">
        <f>VLOOKUP(A14,'La Stats'!$A:$K,8,0)</f>
        <v>#N/A</v>
      </c>
      <c r="I14" s="44" t="e">
        <f>VLOOKUP(A14,'La Stats'!$A:$K,9,0)</f>
        <v>#N/A</v>
      </c>
      <c r="J14" s="44" t="e">
        <f>VLOOKUP(A14,'La Stats'!$A:$K,10,0)</f>
        <v>#N/A</v>
      </c>
      <c r="K14" s="44" t="e">
        <f>VLOOKUP(A14,'La Stats'!$A:$K,11,0)</f>
        <v>#N/A</v>
      </c>
      <c r="L14" t="e">
        <f>VLOOKUP(A14,'La Stats'!A:M,12,0)</f>
        <v>#N/A</v>
      </c>
      <c r="M14" t="e">
        <f>VLOOKUP(A14,'La Stats'!A:M,13,0)</f>
        <v>#N/A</v>
      </c>
      <c r="O14" t="e">
        <f t="shared" si="0"/>
        <v>#N/A</v>
      </c>
      <c r="P14" s="10"/>
      <c r="Q14" s="10"/>
      <c r="R14">
        <v>25</v>
      </c>
      <c r="T14" s="10"/>
      <c r="U14" s="6" t="s">
        <v>2367</v>
      </c>
      <c r="V14" s="121">
        <v>0.1612962962962963</v>
      </c>
    </row>
    <row r="15" spans="1:22">
      <c r="A15" t="s">
        <v>2374</v>
      </c>
      <c r="B15" s="10" t="e">
        <f>VLOOKUP(A15,'La Stats'!$A:$K,2,0)</f>
        <v>#N/A</v>
      </c>
      <c r="C15" s="10" t="e">
        <f>VLOOKUP(A15,'La Stats'!$A:$K,3,0)</f>
        <v>#N/A</v>
      </c>
      <c r="D15" s="47" t="e">
        <f>VLOOKUP(A15,'La Stats'!$A:$K,4,0)</f>
        <v>#N/A</v>
      </c>
      <c r="E15" s="47" t="e">
        <f>VLOOKUP(A15,'La Stats'!$A:$K,5,0)</f>
        <v>#N/A</v>
      </c>
      <c r="F15" s="44" t="e">
        <f>VLOOKUP(A15,'La Stats'!$A:$K,6,0)</f>
        <v>#N/A</v>
      </c>
      <c r="G15" s="44" t="e">
        <f>VLOOKUP(A15,'La Stats'!$A:$K,7,0)</f>
        <v>#N/A</v>
      </c>
      <c r="H15" s="44" t="e">
        <f>VLOOKUP(A15,'La Stats'!$A:$K,8,0)</f>
        <v>#N/A</v>
      </c>
      <c r="I15" s="44" t="e">
        <f>VLOOKUP(A15,'La Stats'!$A:$K,9,0)</f>
        <v>#N/A</v>
      </c>
      <c r="J15" s="44" t="e">
        <f>VLOOKUP(A15,'La Stats'!$A:$K,10,0)</f>
        <v>#N/A</v>
      </c>
      <c r="K15" s="44" t="e">
        <f>VLOOKUP(A15,'La Stats'!$A:$K,11,0)</f>
        <v>#N/A</v>
      </c>
      <c r="L15" t="e">
        <f>VLOOKUP(A15,'La Stats'!A:M,12,0)</f>
        <v>#N/A</v>
      </c>
      <c r="M15" t="e">
        <f>VLOOKUP(A15,'La Stats'!A:M,13,0)</f>
        <v>#N/A</v>
      </c>
      <c r="O15" t="e">
        <f t="shared" si="0"/>
        <v>#N/A</v>
      </c>
      <c r="P15" s="10"/>
      <c r="Q15" s="10"/>
      <c r="R15">
        <v>60</v>
      </c>
      <c r="T15" s="10"/>
      <c r="U15" s="6" t="s">
        <v>2375</v>
      </c>
      <c r="V15" s="121">
        <v>0.28045138888888888</v>
      </c>
    </row>
    <row r="16" spans="1:22">
      <c r="A16" t="s">
        <v>1269</v>
      </c>
      <c r="B16" s="28">
        <f>VLOOKUP(A16,'La Stats'!$A:$K,2,0)</f>
        <v>0.53690972222222222</v>
      </c>
      <c r="C16" s="28">
        <f>VLOOKUP(A16,'La Stats'!$A:$K,3,0)</f>
        <v>0.37634259259259256</v>
      </c>
      <c r="D16" s="155">
        <f>VLOOKUP(A16,'La Stats'!$A:$K,4,0)</f>
        <v>0.12662037037037036</v>
      </c>
      <c r="E16" s="155">
        <f>VLOOKUP(A16,'La Stats'!$A:$K,5,0)</f>
        <v>3.3935185185185186E-2</v>
      </c>
      <c r="F16" s="44">
        <f>VLOOKUP(A16,'La Stats'!$A:$K,6,0)</f>
        <v>105</v>
      </c>
      <c r="G16" s="44">
        <f>VLOOKUP(A16,'La Stats'!$A:$K,7,0)</f>
        <v>1045</v>
      </c>
      <c r="H16" s="44">
        <f>VLOOKUP(A16,'La Stats'!$A:$K,8,0)</f>
        <v>1013</v>
      </c>
      <c r="I16" s="44">
        <f>VLOOKUP(A16,'La Stats'!$A:$K,9,0)</f>
        <v>102</v>
      </c>
      <c r="J16" s="44">
        <f>VLOOKUP(A16,'La Stats'!$A:$K,10,0)</f>
        <v>0</v>
      </c>
      <c r="K16" s="44">
        <f>VLOOKUP(A16,'La Stats'!$A:$K,11,0)</f>
        <v>0</v>
      </c>
      <c r="L16">
        <f>VLOOKUP(A16,'La Stats'!A:M,12,0)</f>
        <v>0</v>
      </c>
      <c r="M16">
        <f>VLOOKUP(A16,'La Stats'!A:M,13,0)</f>
        <v>90.85</v>
      </c>
      <c r="O16">
        <f t="shared" si="0"/>
        <v>943</v>
      </c>
      <c r="P16" s="10"/>
      <c r="Q16" s="10"/>
      <c r="R16">
        <v>447</v>
      </c>
      <c r="T16" s="10"/>
      <c r="U16" s="6" t="s">
        <v>2362</v>
      </c>
      <c r="V16" s="121">
        <v>0.24631944444444445</v>
      </c>
    </row>
    <row r="17" spans="1:22">
      <c r="A17" t="s">
        <v>1950</v>
      </c>
      <c r="B17" s="28">
        <f>VLOOKUP(A17,'La Stats'!$A:$K,2,0)</f>
        <v>0.47090277777777773</v>
      </c>
      <c r="C17" s="28">
        <f>VLOOKUP(A17,'La Stats'!$A:$K,3,0)</f>
        <v>0.42503472222222222</v>
      </c>
      <c r="D17" s="155">
        <f>VLOOKUP(A17,'La Stats'!$A:$K,4,0)</f>
        <v>3.0590277777777775E-2</v>
      </c>
      <c r="E17" s="155">
        <f>VLOOKUP(A17,'La Stats'!$A:$K,5,0)</f>
        <v>1.5266203703703705E-2</v>
      </c>
      <c r="F17" s="44">
        <f>VLOOKUP(A17,'La Stats'!$A:$K,6,0)</f>
        <v>98</v>
      </c>
      <c r="G17" s="44">
        <f>VLOOKUP(A17,'La Stats'!$A:$K,7,0)</f>
        <v>1216</v>
      </c>
      <c r="H17" s="44">
        <f>VLOOKUP(A17,'La Stats'!$A:$K,8,0)</f>
        <v>1169</v>
      </c>
      <c r="I17" s="44">
        <f>VLOOKUP(A17,'La Stats'!$A:$K,9,0)</f>
        <v>67</v>
      </c>
      <c r="J17" s="44">
        <f>VLOOKUP(A17,'La Stats'!$A:$K,10,0)</f>
        <v>0</v>
      </c>
      <c r="K17" s="44">
        <f>VLOOKUP(A17,'La Stats'!$A:$K,11,0)</f>
        <v>0</v>
      </c>
      <c r="L17">
        <f>VLOOKUP(A17,'La Stats'!A:M,12,0)</f>
        <v>0</v>
      </c>
      <c r="M17">
        <f>VLOOKUP(A17,'La Stats'!A:M,13,0)</f>
        <v>94.58</v>
      </c>
      <c r="O17">
        <f t="shared" si="0"/>
        <v>1149</v>
      </c>
      <c r="P17" s="10"/>
      <c r="Q17" s="10"/>
      <c r="R17">
        <v>992</v>
      </c>
      <c r="T17" s="10"/>
      <c r="U17" s="6" t="s">
        <v>2376</v>
      </c>
      <c r="V17" s="121">
        <v>0.14675925925925926</v>
      </c>
    </row>
    <row r="18" spans="1:22">
      <c r="A18" t="s">
        <v>1527</v>
      </c>
      <c r="B18" s="28">
        <f>VLOOKUP(A18,'La Stats'!$A:$K,2,0)</f>
        <v>0.39159722222222221</v>
      </c>
      <c r="C18" s="28">
        <f>VLOOKUP(A18,'La Stats'!$A:$K,3,0)</f>
        <v>0.21501157407407409</v>
      </c>
      <c r="D18" s="155">
        <f>VLOOKUP(A18,'La Stats'!$A:$K,4,0)</f>
        <v>0.13663194444444446</v>
      </c>
      <c r="E18" s="155">
        <f>VLOOKUP(A18,'La Stats'!$A:$K,5,0)</f>
        <v>3.9942129629629626E-2</v>
      </c>
      <c r="F18" s="44">
        <f>VLOOKUP(A18,'La Stats'!$A:$K,6,0)</f>
        <v>89</v>
      </c>
      <c r="G18" s="44">
        <f>VLOOKUP(A18,'La Stats'!$A:$K,7,0)</f>
        <v>609</v>
      </c>
      <c r="H18" s="44">
        <f>VLOOKUP(A18,'La Stats'!$A:$K,8,0)</f>
        <v>549</v>
      </c>
      <c r="I18" s="44">
        <f>VLOOKUP(A18,'La Stats'!$A:$K,9,0)</f>
        <v>79</v>
      </c>
      <c r="J18" s="44">
        <f>VLOOKUP(A18,'La Stats'!$A:$K,10,0)</f>
        <v>0</v>
      </c>
      <c r="K18" s="44">
        <f>VLOOKUP(A18,'La Stats'!$A:$K,11,0)</f>
        <v>0</v>
      </c>
      <c r="L18">
        <f>VLOOKUP(A18,'La Stats'!A:M,12,0)</f>
        <v>0</v>
      </c>
      <c r="M18">
        <f>VLOOKUP(A18,'La Stats'!A:M,13,0)</f>
        <v>87.42</v>
      </c>
      <c r="O18">
        <f t="shared" si="0"/>
        <v>530</v>
      </c>
      <c r="P18" s="10"/>
      <c r="Q18" s="10"/>
      <c r="R18">
        <v>461</v>
      </c>
      <c r="S18" s="10"/>
      <c r="T18" s="10"/>
      <c r="U18" s="6" t="s">
        <v>2373</v>
      </c>
      <c r="V18" s="121">
        <v>0.1570138888888889</v>
      </c>
    </row>
    <row r="19" spans="1:22">
      <c r="A19" t="s">
        <v>495</v>
      </c>
      <c r="B19" s="28">
        <f>VLOOKUP(A19,'La Stats'!$A:$K,2,0)</f>
        <v>7.3032407407407412E-3</v>
      </c>
      <c r="C19" s="28">
        <f>VLOOKUP(A19,'La Stats'!$A:$K,3,0)</f>
        <v>7.1180555555555554E-3</v>
      </c>
      <c r="D19" s="155">
        <f>VLOOKUP(A19,'La Stats'!$A:$K,4,0)</f>
        <v>1.8518518518518518E-4</v>
      </c>
      <c r="E19" s="155">
        <f>VLOOKUP(A19,'La Stats'!$A:$K,5,0)</f>
        <v>0</v>
      </c>
      <c r="F19" s="44">
        <f>VLOOKUP(A19,'La Stats'!$A:$K,6,0)</f>
        <v>2</v>
      </c>
      <c r="G19" s="44">
        <f>VLOOKUP(A19,'La Stats'!$A:$K,7,0)</f>
        <v>39</v>
      </c>
      <c r="H19" s="44">
        <f>VLOOKUP(A19,'La Stats'!$A:$K,8,0)</f>
        <v>37</v>
      </c>
      <c r="I19" s="44">
        <f>VLOOKUP(A19,'La Stats'!$A:$K,9,0)</f>
        <v>3</v>
      </c>
      <c r="J19" s="44">
        <f>VLOOKUP(A19,'La Stats'!$A:$K,10,0)</f>
        <v>0</v>
      </c>
      <c r="K19" s="44">
        <f>VLOOKUP(A19,'La Stats'!$A:$K,11,0)</f>
        <v>0</v>
      </c>
      <c r="L19">
        <f>VLOOKUP(A19,'La Stats'!A:M,12,0)</f>
        <v>0</v>
      </c>
      <c r="M19">
        <f>VLOOKUP(A19,'La Stats'!A:M,13,0)</f>
        <v>92.5</v>
      </c>
      <c r="O19">
        <f t="shared" si="0"/>
        <v>36</v>
      </c>
      <c r="P19" s="10"/>
      <c r="Q19" s="10"/>
      <c r="R19">
        <v>131</v>
      </c>
      <c r="S19" s="10"/>
      <c r="T19" s="10"/>
      <c r="U19" s="6" t="s">
        <v>2377</v>
      </c>
      <c r="V19" s="121">
        <v>0.1002662037037037</v>
      </c>
    </row>
    <row r="20" spans="1:22">
      <c r="A20" t="s">
        <v>2378</v>
      </c>
      <c r="B20" s="28" t="e">
        <f>VLOOKUP(A20,'La Stats'!$A:$K,2,0)</f>
        <v>#N/A</v>
      </c>
      <c r="C20" s="28" t="e">
        <f>VLOOKUP(A20,'La Stats'!$A:$K,3,0)</f>
        <v>#N/A</v>
      </c>
      <c r="D20" s="155" t="e">
        <f>VLOOKUP(A20,'La Stats'!$A:$K,4,0)</f>
        <v>#N/A</v>
      </c>
      <c r="E20" s="155" t="e">
        <f>VLOOKUP(A20,'La Stats'!$A:$K,5,0)</f>
        <v>#N/A</v>
      </c>
      <c r="F20" s="44" t="e">
        <f>VLOOKUP(A20,'La Stats'!$A:$K,6,0)</f>
        <v>#N/A</v>
      </c>
      <c r="G20" s="44" t="e">
        <f>VLOOKUP(A20,'La Stats'!$A:$K,7,0)</f>
        <v>#N/A</v>
      </c>
      <c r="H20" s="44" t="e">
        <f>VLOOKUP(A20,'La Stats'!$A:$K,8,0)</f>
        <v>#N/A</v>
      </c>
      <c r="I20" s="44" t="e">
        <f>VLOOKUP(A20,'La Stats'!$A:$K,9,0)</f>
        <v>#N/A</v>
      </c>
      <c r="J20" s="44" t="e">
        <f>VLOOKUP(A20,'La Stats'!$A:$K,10,0)</f>
        <v>#N/A</v>
      </c>
      <c r="K20" s="44" t="e">
        <f>VLOOKUP(A20,'La Stats'!$A:$K,11,0)</f>
        <v>#N/A</v>
      </c>
      <c r="L20" t="e">
        <f>VLOOKUP(A20,'La Stats'!A:M,12,0)</f>
        <v>#N/A</v>
      </c>
      <c r="M20" t="e">
        <f>VLOOKUP(A20,'La Stats'!A:M,13,0)</f>
        <v>#N/A</v>
      </c>
      <c r="O20" t="e">
        <f t="shared" si="0"/>
        <v>#N/A</v>
      </c>
      <c r="P20" s="10"/>
      <c r="Q20" s="10"/>
      <c r="R20" t="e">
        <v>#N/A</v>
      </c>
      <c r="S20" s="10"/>
      <c r="T20" s="10"/>
      <c r="U20" s="6" t="s">
        <v>2369</v>
      </c>
      <c r="V20" s="121">
        <v>0.29446759259259259</v>
      </c>
    </row>
    <row r="21" spans="1:22">
      <c r="A21" t="s">
        <v>2379</v>
      </c>
      <c r="B21" s="28" t="e">
        <f>VLOOKUP(A21,'La Stats'!$A:$K,2,0)</f>
        <v>#N/A</v>
      </c>
      <c r="C21" s="28" t="e">
        <f>VLOOKUP(A21,'La Stats'!$A:$K,3,0)</f>
        <v>#N/A</v>
      </c>
      <c r="D21" s="155" t="e">
        <f>VLOOKUP(A21,'La Stats'!$A:$K,4,0)</f>
        <v>#N/A</v>
      </c>
      <c r="E21" s="155" t="e">
        <f>VLOOKUP(A21,'La Stats'!$A:$K,5,0)</f>
        <v>#N/A</v>
      </c>
      <c r="F21" s="44" t="e">
        <f>VLOOKUP(A21,'La Stats'!$A:$K,6,0)</f>
        <v>#N/A</v>
      </c>
      <c r="G21" s="44" t="e">
        <f>VLOOKUP(A21,'La Stats'!$A:$K,7,0)</f>
        <v>#N/A</v>
      </c>
      <c r="H21" s="44" t="e">
        <f>VLOOKUP(A21,'La Stats'!$A:$K,8,0)</f>
        <v>#N/A</v>
      </c>
      <c r="I21" s="44" t="e">
        <f>VLOOKUP(A21,'La Stats'!$A:$K,9,0)</f>
        <v>#N/A</v>
      </c>
      <c r="J21" s="44" t="e">
        <f>VLOOKUP(A21,'La Stats'!$A:$K,10,0)</f>
        <v>#N/A</v>
      </c>
      <c r="K21" s="44" t="e">
        <f>VLOOKUP(A21,'La Stats'!$A:$K,11,0)</f>
        <v>#N/A</v>
      </c>
      <c r="L21" t="e">
        <f>VLOOKUP(A21,'La Stats'!A:M,12,0)</f>
        <v>#N/A</v>
      </c>
      <c r="M21" t="e">
        <f>VLOOKUP(A21,'La Stats'!A:M,13,0)</f>
        <v>#N/A</v>
      </c>
      <c r="O21" t="e">
        <f t="shared" si="0"/>
        <v>#N/A</v>
      </c>
      <c r="P21" s="10"/>
      <c r="Q21" s="10"/>
      <c r="R21">
        <v>0</v>
      </c>
      <c r="S21" s="10"/>
      <c r="T21" s="10"/>
      <c r="U21" s="6" t="s">
        <v>2374</v>
      </c>
      <c r="V21" s="121">
        <v>0.26552083333333332</v>
      </c>
    </row>
    <row r="22" spans="1:22">
      <c r="A22" t="s">
        <v>2380</v>
      </c>
      <c r="B22" s="28" t="e">
        <f>VLOOKUP(A22,'La Stats'!$A:$K,2,0)</f>
        <v>#N/A</v>
      </c>
      <c r="C22" s="28" t="e">
        <f>VLOOKUP(A22,'La Stats'!$A:$K,3,0)</f>
        <v>#N/A</v>
      </c>
      <c r="D22" s="155" t="e">
        <f>VLOOKUP(A22,'La Stats'!$A:$K,4,0)</f>
        <v>#N/A</v>
      </c>
      <c r="E22" s="155" t="e">
        <f>VLOOKUP(A22,'La Stats'!$A:$K,5,0)</f>
        <v>#N/A</v>
      </c>
      <c r="F22" s="44" t="e">
        <f>VLOOKUP(A22,'La Stats'!$A:$K,6,0)</f>
        <v>#N/A</v>
      </c>
      <c r="G22" s="44" t="e">
        <f>VLOOKUP(A22,'La Stats'!$A:$K,7,0)</f>
        <v>#N/A</v>
      </c>
      <c r="H22" s="44" t="e">
        <f>VLOOKUP(A22,'La Stats'!$A:$K,8,0)</f>
        <v>#N/A</v>
      </c>
      <c r="I22" s="44" t="e">
        <f>VLOOKUP(A22,'La Stats'!$A:$K,9,0)</f>
        <v>#N/A</v>
      </c>
      <c r="J22" s="44" t="e">
        <f>VLOOKUP(A22,'La Stats'!$A:$K,10,0)</f>
        <v>#N/A</v>
      </c>
      <c r="K22" s="44" t="e">
        <f>VLOOKUP(A22,'La Stats'!$A:$K,11,0)</f>
        <v>#N/A</v>
      </c>
      <c r="L22" t="e">
        <f>VLOOKUP(A22,'La Stats'!A:M,12,0)</f>
        <v>#N/A</v>
      </c>
      <c r="M22" t="e">
        <f>VLOOKUP(A22,'La Stats'!A:M,13,0)</f>
        <v>#N/A</v>
      </c>
      <c r="O22" t="e">
        <f t="shared" si="0"/>
        <v>#N/A</v>
      </c>
      <c r="P22" s="10"/>
      <c r="Q22" s="10"/>
      <c r="R22" t="e">
        <v>#N/A</v>
      </c>
      <c r="S22" s="10"/>
      <c r="T22" s="10"/>
      <c r="U22" s="6" t="s">
        <v>2238</v>
      </c>
      <c r="V22" s="121">
        <v>0.12023148148148148</v>
      </c>
    </row>
    <row r="23" spans="1:22">
      <c r="A23" t="s">
        <v>2375</v>
      </c>
      <c r="B23" s="28" t="e">
        <f>VLOOKUP(A23,'La Stats'!$A:$K,2,0)</f>
        <v>#N/A</v>
      </c>
      <c r="C23" s="28" t="e">
        <f>VLOOKUP(A23,'La Stats'!$A:$K,3,0)</f>
        <v>#N/A</v>
      </c>
      <c r="D23" s="155" t="e">
        <f>VLOOKUP(A23,'La Stats'!$A:$K,4,0)</f>
        <v>#N/A</v>
      </c>
      <c r="E23" s="155" t="e">
        <f>VLOOKUP(A23,'La Stats'!$A:$K,5,0)</f>
        <v>#N/A</v>
      </c>
      <c r="F23" s="44" t="e">
        <f>VLOOKUP(A23,'La Stats'!$A:$K,6,0)</f>
        <v>#N/A</v>
      </c>
      <c r="G23" s="44" t="e">
        <f>VLOOKUP(A23,'La Stats'!$A:$K,7,0)</f>
        <v>#N/A</v>
      </c>
      <c r="H23" s="44" t="e">
        <f>VLOOKUP(A23,'La Stats'!$A:$K,8,0)</f>
        <v>#N/A</v>
      </c>
      <c r="I23" s="44" t="e">
        <f>VLOOKUP(A23,'La Stats'!$A:$K,9,0)</f>
        <v>#N/A</v>
      </c>
      <c r="J23" s="44" t="e">
        <f>VLOOKUP(A23,'La Stats'!$A:$K,10,0)</f>
        <v>#N/A</v>
      </c>
      <c r="K23" s="44" t="e">
        <f>VLOOKUP(A23,'La Stats'!$A:$K,11,0)</f>
        <v>#N/A</v>
      </c>
      <c r="L23" t="e">
        <f>VLOOKUP(A23,'La Stats'!A:M,12,0)</f>
        <v>#N/A</v>
      </c>
      <c r="M23" t="e">
        <f>VLOOKUP(A23,'La Stats'!A:M,13,0)</f>
        <v>#N/A</v>
      </c>
      <c r="O23" t="e">
        <f t="shared" si="0"/>
        <v>#N/A</v>
      </c>
      <c r="P23" s="10"/>
      <c r="Q23" s="10"/>
      <c r="R23">
        <v>0</v>
      </c>
      <c r="S23" s="10"/>
      <c r="T23" s="10"/>
    </row>
    <row r="24" spans="1:22">
      <c r="A24" t="s">
        <v>2370</v>
      </c>
      <c r="B24" s="28" t="e">
        <f>VLOOKUP(A24,'La Stats'!$A:$K,2,0)</f>
        <v>#N/A</v>
      </c>
      <c r="C24" s="28" t="e">
        <f>VLOOKUP(A24,'La Stats'!$A:$K,3,0)</f>
        <v>#N/A</v>
      </c>
      <c r="D24" s="155" t="e">
        <f>VLOOKUP(A24,'La Stats'!$A:$K,4,0)</f>
        <v>#N/A</v>
      </c>
      <c r="E24" s="155" t="e">
        <f>VLOOKUP(A24,'La Stats'!$A:$K,5,0)</f>
        <v>#N/A</v>
      </c>
      <c r="F24" s="44" t="e">
        <f>VLOOKUP(A24,'La Stats'!$A:$K,6,0)</f>
        <v>#N/A</v>
      </c>
      <c r="G24" s="44" t="e">
        <f>VLOOKUP(A24,'La Stats'!$A:$K,7,0)</f>
        <v>#N/A</v>
      </c>
      <c r="H24" s="44" t="e">
        <f>VLOOKUP(A24,'La Stats'!$A:$K,8,0)</f>
        <v>#N/A</v>
      </c>
      <c r="I24" s="44" t="e">
        <f>VLOOKUP(A24,'La Stats'!$A:$K,9,0)</f>
        <v>#N/A</v>
      </c>
      <c r="J24" s="44" t="e">
        <f>VLOOKUP(A24,'La Stats'!$A:$K,10,0)</f>
        <v>#N/A</v>
      </c>
      <c r="K24" s="44" t="e">
        <f>VLOOKUP(A24,'La Stats'!$A:$K,11,0)</f>
        <v>#N/A</v>
      </c>
      <c r="L24" t="e">
        <f>VLOOKUP(A24,'La Stats'!A:M,12,0)</f>
        <v>#N/A</v>
      </c>
      <c r="M24" t="e">
        <f>VLOOKUP(A24,'La Stats'!A:M,13,0)</f>
        <v>#N/A</v>
      </c>
      <c r="O24" t="e">
        <f t="shared" si="0"/>
        <v>#N/A</v>
      </c>
      <c r="Q24" s="10"/>
      <c r="R24">
        <v>30</v>
      </c>
      <c r="S24" s="10"/>
      <c r="T24" s="10"/>
      <c r="V24" s="1"/>
    </row>
    <row r="25" spans="1:22">
      <c r="A25" t="s">
        <v>2376</v>
      </c>
      <c r="B25" s="28" t="e">
        <f>VLOOKUP(A25,'La Stats'!$A:$K,2,0)</f>
        <v>#N/A</v>
      </c>
      <c r="C25" s="28" t="e">
        <f>VLOOKUP(A25,'La Stats'!$A:$K,3,0)</f>
        <v>#N/A</v>
      </c>
      <c r="D25" s="155" t="e">
        <f>VLOOKUP(A25,'La Stats'!$A:$K,4,0)</f>
        <v>#N/A</v>
      </c>
      <c r="E25" s="155" t="e">
        <f>VLOOKUP(A25,'La Stats'!$A:$K,5,0)</f>
        <v>#N/A</v>
      </c>
      <c r="F25" s="44" t="e">
        <f>VLOOKUP(A25,'La Stats'!$A:$K,6,0)</f>
        <v>#N/A</v>
      </c>
      <c r="G25" s="44" t="e">
        <f>VLOOKUP(A25,'La Stats'!$A:$K,7,0)</f>
        <v>#N/A</v>
      </c>
      <c r="H25" s="44" t="e">
        <f>VLOOKUP(A25,'La Stats'!$A:$K,8,0)</f>
        <v>#N/A</v>
      </c>
      <c r="I25" s="44" t="e">
        <f>VLOOKUP(A25,'La Stats'!$A:$K,9,0)</f>
        <v>#N/A</v>
      </c>
      <c r="J25" s="44" t="e">
        <f>VLOOKUP(A25,'La Stats'!$A:$K,10,0)</f>
        <v>#N/A</v>
      </c>
      <c r="K25" s="44" t="e">
        <f>VLOOKUP(A25,'La Stats'!$A:$K,11,0)</f>
        <v>#N/A</v>
      </c>
      <c r="L25" t="e">
        <f>VLOOKUP(A25,'La Stats'!A:M,12,0)</f>
        <v>#N/A</v>
      </c>
      <c r="M25" t="e">
        <f>VLOOKUP(A25,'La Stats'!A:M,13,0)</f>
        <v>#N/A</v>
      </c>
      <c r="O25" t="e">
        <f t="shared" si="0"/>
        <v>#N/A</v>
      </c>
      <c r="Q25" s="10"/>
      <c r="R25">
        <v>-3</v>
      </c>
      <c r="S25" s="10"/>
      <c r="T25" s="10"/>
    </row>
    <row r="26" spans="1:22">
      <c r="A26" t="s">
        <v>2377</v>
      </c>
      <c r="B26" s="28" t="e">
        <f>VLOOKUP(A26,'La Stats'!$A:$K,2,0)</f>
        <v>#N/A</v>
      </c>
      <c r="C26" s="28" t="e">
        <f>VLOOKUP(A26,'La Stats'!$A:$K,3,0)</f>
        <v>#N/A</v>
      </c>
      <c r="D26" s="155" t="e">
        <f>VLOOKUP(A26,'La Stats'!$A:$K,4,0)</f>
        <v>#N/A</v>
      </c>
      <c r="E26" s="155" t="e">
        <f>VLOOKUP(A26,'La Stats'!$A:$K,5,0)</f>
        <v>#N/A</v>
      </c>
      <c r="F26" s="44" t="e">
        <f>VLOOKUP(A26,'La Stats'!$A:$K,6,0)</f>
        <v>#N/A</v>
      </c>
      <c r="G26" s="44" t="e">
        <f>VLOOKUP(A26,'La Stats'!$A:$K,7,0)</f>
        <v>#N/A</v>
      </c>
      <c r="H26" s="44" t="e">
        <f>VLOOKUP(A26,'La Stats'!$A:$K,8,0)</f>
        <v>#N/A</v>
      </c>
      <c r="I26" s="44" t="e">
        <f>VLOOKUP(A26,'La Stats'!$A:$K,9,0)</f>
        <v>#N/A</v>
      </c>
      <c r="J26" s="44" t="e">
        <f>VLOOKUP(A26,'La Stats'!$A:$K,10,0)</f>
        <v>#N/A</v>
      </c>
      <c r="K26" s="44" t="e">
        <f>VLOOKUP(A26,'La Stats'!$A:$K,11,0)</f>
        <v>#N/A</v>
      </c>
      <c r="L26" t="e">
        <f>VLOOKUP(A26,'La Stats'!A:M,12,0)</f>
        <v>#N/A</v>
      </c>
      <c r="M26" t="e">
        <f>VLOOKUP(A26,'La Stats'!A:M,13,0)</f>
        <v>#N/A</v>
      </c>
      <c r="O26" t="e">
        <f t="shared" si="0"/>
        <v>#N/A</v>
      </c>
      <c r="Q26" s="10"/>
      <c r="R26">
        <v>13</v>
      </c>
      <c r="S26" s="10"/>
      <c r="T26" s="10"/>
    </row>
    <row r="27" spans="1:22">
      <c r="A27" t="s">
        <v>2238</v>
      </c>
      <c r="B27" s="28">
        <f>VLOOKUP(A27,'La Stats'!$A:$K,2,0)</f>
        <v>0</v>
      </c>
      <c r="C27" s="28">
        <f>VLOOKUP(A27,'La Stats'!$A:$K,3,0)</f>
        <v>0</v>
      </c>
      <c r="D27" s="155">
        <f>VLOOKUP(A27,'La Stats'!$A:$K,4,0)</f>
        <v>0</v>
      </c>
      <c r="E27" s="155">
        <f>VLOOKUP(A27,'La Stats'!$A:$K,5,0)</f>
        <v>0</v>
      </c>
      <c r="F27" s="44">
        <f>VLOOKUP(A27,'La Stats'!$A:$K,6,0)</f>
        <v>0</v>
      </c>
      <c r="G27" s="44">
        <f>VLOOKUP(A27,'La Stats'!$A:$K,7,0)</f>
        <v>0</v>
      </c>
      <c r="H27" s="44">
        <f>VLOOKUP(A27,'La Stats'!$A:$K,8,0)</f>
        <v>0</v>
      </c>
      <c r="I27" s="44">
        <f>VLOOKUP(A27,'La Stats'!$A:$K,9,0)</f>
        <v>2</v>
      </c>
      <c r="J27" s="44">
        <f>VLOOKUP(A27,'La Stats'!$A:$K,10,0)</f>
        <v>0</v>
      </c>
      <c r="K27" s="44">
        <f>VLOOKUP(A27,'La Stats'!$A:$K,11,0)</f>
        <v>0</v>
      </c>
      <c r="L27">
        <f>VLOOKUP(A27,'La Stats'!A:M,12,0)</f>
        <v>0</v>
      </c>
      <c r="M27">
        <f>VLOOKUP(A27,'La Stats'!A:M,13,0)</f>
        <v>0</v>
      </c>
      <c r="O27">
        <f t="shared" si="0"/>
        <v>-2</v>
      </c>
      <c r="Q27" s="10"/>
      <c r="R27">
        <v>138</v>
      </c>
      <c r="S27" s="10"/>
      <c r="T27" s="10"/>
    </row>
    <row r="28" spans="1:22">
      <c r="A28" t="s">
        <v>2085</v>
      </c>
      <c r="B28" s="28">
        <f>VLOOKUP(A28,'La Stats'!$A:$K,2,0)</f>
        <v>0.35440972222222222</v>
      </c>
      <c r="C28" s="28">
        <f>VLOOKUP(A28,'La Stats'!$A:$K,3,0)</f>
        <v>0.30319444444444443</v>
      </c>
      <c r="D28" s="155">
        <f>VLOOKUP(A28,'La Stats'!$A:$K,4,0)</f>
        <v>3.3518518518518517E-2</v>
      </c>
      <c r="E28" s="155">
        <f>VLOOKUP(A28,'La Stats'!$A:$K,5,0)</f>
        <v>1.7685185185185182E-2</v>
      </c>
      <c r="F28" s="44">
        <f>VLOOKUP(A28,'La Stats'!$A:$K,6,0)</f>
        <v>71</v>
      </c>
      <c r="G28" s="44">
        <f>VLOOKUP(A28,'La Stats'!$A:$K,7,0)</f>
        <v>681</v>
      </c>
      <c r="H28" s="44">
        <f>VLOOKUP(A28,'La Stats'!$A:$K,8,0)</f>
        <v>604</v>
      </c>
      <c r="I28" s="44">
        <f>VLOOKUP(A28,'La Stats'!$A:$K,9,0)</f>
        <v>102</v>
      </c>
      <c r="J28" s="44">
        <f>VLOOKUP(A28,'La Stats'!$A:$K,10,0)</f>
        <v>0</v>
      </c>
      <c r="K28" s="44">
        <f>VLOOKUP(A28,'La Stats'!$A:$K,11,0)</f>
        <v>0</v>
      </c>
      <c r="L28">
        <f>VLOOKUP(A28,'La Stats'!A:M,12,0)</f>
        <v>0</v>
      </c>
      <c r="M28">
        <f>VLOOKUP(A28,'La Stats'!A:M,13,0)</f>
        <v>85.55</v>
      </c>
      <c r="N28" t="s">
        <v>2381</v>
      </c>
      <c r="O28">
        <f t="shared" si="0"/>
        <v>579</v>
      </c>
      <c r="P28">
        <v>1152</v>
      </c>
      <c r="Q28">
        <f>O28/P28*100</f>
        <v>50.260416666666664</v>
      </c>
      <c r="S28" s="10"/>
      <c r="T28" s="10"/>
    </row>
    <row r="29" spans="1:22">
      <c r="A29" s="67" t="s">
        <v>2382</v>
      </c>
      <c r="B29" s="28" t="e">
        <f>VLOOKUP(A29,'La Stats'!$A:$K,2,0)</f>
        <v>#N/A</v>
      </c>
      <c r="C29" s="28" t="e">
        <f>VLOOKUP(A29,'La Stats'!$A:$K,3,0)</f>
        <v>#N/A</v>
      </c>
      <c r="D29" s="155" t="e">
        <f>VLOOKUP(A29,'La Stats'!$A:$K,4,0)</f>
        <v>#N/A</v>
      </c>
      <c r="E29" s="155" t="e">
        <f>VLOOKUP(A29,'La Stats'!$A:$K,5,0)</f>
        <v>#N/A</v>
      </c>
      <c r="F29" s="44" t="e">
        <f>VLOOKUP(A29,'La Stats'!$A:$K,6,0)</f>
        <v>#N/A</v>
      </c>
      <c r="G29" s="44" t="e">
        <f>VLOOKUP(A29,'La Stats'!$A:$K,7,0)</f>
        <v>#N/A</v>
      </c>
      <c r="H29" s="44" t="e">
        <f>VLOOKUP(A29,'La Stats'!$A:$K,8,0)</f>
        <v>#N/A</v>
      </c>
      <c r="I29" s="44" t="e">
        <f>VLOOKUP(A29,'La Stats'!$A:$K,9,0)</f>
        <v>#N/A</v>
      </c>
      <c r="J29" s="44" t="e">
        <f>VLOOKUP(A29,'La Stats'!$A:$K,10,0)</f>
        <v>#N/A</v>
      </c>
      <c r="K29" s="44" t="e">
        <f>VLOOKUP(A29,'La Stats'!$A:$K,11,0)</f>
        <v>#N/A</v>
      </c>
      <c r="L29" t="e">
        <f>VLOOKUP(A29,'La Stats'!A:M,12,0)</f>
        <v>#N/A</v>
      </c>
      <c r="M29" t="e">
        <f>VLOOKUP(A29,'La Stats'!A:M,13,0)</f>
        <v>#N/A</v>
      </c>
      <c r="N29" t="s">
        <v>2381</v>
      </c>
      <c r="O29" t="e">
        <f t="shared" si="0"/>
        <v>#N/A</v>
      </c>
      <c r="P29">
        <v>1152</v>
      </c>
      <c r="Q29" t="e">
        <f t="shared" ref="Q29" si="1">O29/P29*100</f>
        <v>#N/A</v>
      </c>
      <c r="S29" s="10"/>
      <c r="T29" s="10"/>
    </row>
    <row r="30" spans="1:22">
      <c r="A30" s="67" t="s">
        <v>1054</v>
      </c>
      <c r="B30" s="28">
        <f>VLOOKUP(A30,'La Stats'!$A:$K,2,0)</f>
        <v>0.66244212962962956</v>
      </c>
      <c r="C30" s="28">
        <f>VLOOKUP(A30,'La Stats'!$A:$K,3,0)</f>
        <v>0.48340277777777779</v>
      </c>
      <c r="D30" s="155">
        <f>VLOOKUP(A30,'La Stats'!$A:$K,4,0)</f>
        <v>0.11495370370370371</v>
      </c>
      <c r="E30" s="155">
        <f>VLOOKUP(A30,'La Stats'!$A:$K,5,0)</f>
        <v>6.4062500000000008E-2</v>
      </c>
      <c r="F30" s="44">
        <f>VLOOKUP(A30,'La Stats'!$A:$K,6,0)</f>
        <v>90</v>
      </c>
      <c r="G30" s="44">
        <f>VLOOKUP(A30,'La Stats'!$A:$K,7,0)</f>
        <v>897</v>
      </c>
      <c r="H30" s="44">
        <f>VLOOKUP(A30,'La Stats'!$A:$K,8,0)</f>
        <v>856</v>
      </c>
      <c r="I30" s="44">
        <f>VLOOKUP(A30,'La Stats'!$A:$K,9,0)</f>
        <v>177</v>
      </c>
      <c r="J30" s="44">
        <f>VLOOKUP(A30,'La Stats'!$A:$K,10,0)</f>
        <v>0</v>
      </c>
      <c r="K30" s="44">
        <f>VLOOKUP(A30,'La Stats'!$A:$K,11,0)</f>
        <v>0</v>
      </c>
      <c r="L30">
        <f>VLOOKUP(A30,'La Stats'!A:M,12,0)</f>
        <v>0</v>
      </c>
      <c r="M30">
        <f>VLOOKUP(A30,'La Stats'!A:M,13,0)</f>
        <v>82.87</v>
      </c>
      <c r="N30" t="s">
        <v>2381</v>
      </c>
      <c r="O30">
        <f t="shared" si="0"/>
        <v>720</v>
      </c>
      <c r="P30">
        <v>1153</v>
      </c>
      <c r="Q30">
        <f t="shared" ref="Q30" si="2">O30/P30*100</f>
        <v>62.44579358196011</v>
      </c>
    </row>
    <row r="31" spans="1:22">
      <c r="A31" s="67"/>
      <c r="B31" s="28"/>
      <c r="C31" s="28"/>
      <c r="D31" s="155"/>
      <c r="E31" s="155"/>
      <c r="F31" s="44"/>
      <c r="G31" s="44"/>
      <c r="H31" s="44"/>
      <c r="I31" s="44"/>
      <c r="J31" s="44"/>
      <c r="K31" s="44"/>
    </row>
    <row r="32" spans="1:22">
      <c r="A32" s="67"/>
      <c r="B32" s="28"/>
      <c r="C32" s="28"/>
      <c r="D32" s="155"/>
      <c r="E32" s="155"/>
      <c r="F32" s="44"/>
      <c r="G32" s="44"/>
      <c r="H32" s="44"/>
      <c r="I32" s="44"/>
      <c r="J32" s="44"/>
      <c r="K32" s="44"/>
    </row>
    <row r="33" spans="1:25">
      <c r="A33" s="42" t="s">
        <v>1</v>
      </c>
      <c r="B33" s="42" t="s">
        <v>2358</v>
      </c>
      <c r="C33" s="42" t="s">
        <v>3</v>
      </c>
      <c r="D33" s="42" t="s">
        <v>4</v>
      </c>
      <c r="E33" s="42" t="s">
        <v>2359</v>
      </c>
      <c r="F33" s="42" t="s">
        <v>6</v>
      </c>
      <c r="G33" s="42" t="s">
        <v>7</v>
      </c>
      <c r="H33" s="42" t="s">
        <v>8</v>
      </c>
      <c r="I33" s="42" t="s">
        <v>9</v>
      </c>
      <c r="J33" s="42" t="s">
        <v>10</v>
      </c>
      <c r="K33" s="42" t="s">
        <v>11</v>
      </c>
      <c r="L33" s="42" t="s">
        <v>12</v>
      </c>
      <c r="M33" s="42" t="s">
        <v>13</v>
      </c>
      <c r="O33" t="s">
        <v>2383</v>
      </c>
      <c r="U33" s="272" t="s">
        <v>2384</v>
      </c>
      <c r="V33" s="272" t="s">
        <v>2366</v>
      </c>
      <c r="W33" s="272" t="s">
        <v>2385</v>
      </c>
      <c r="X33" s="272" t="s">
        <v>2386</v>
      </c>
      <c r="Y33" s="272" t="s">
        <v>2387</v>
      </c>
    </row>
    <row r="34" spans="1:25">
      <c r="A34" s="67" t="s">
        <v>739</v>
      </c>
      <c r="B34" s="28">
        <f>VLOOKUP(A34,'La Stats'!$A:$K,2,0)</f>
        <v>0.53003472222222225</v>
      </c>
      <c r="C34" s="28">
        <f>VLOOKUP(A34,'La Stats'!$A:$K,3,0)</f>
        <v>0.45226851851851851</v>
      </c>
      <c r="D34" s="155">
        <f>VLOOKUP(A34,'La Stats'!$A:$K,4,0)</f>
        <v>7.8356481481481489E-3</v>
      </c>
      <c r="E34" s="155">
        <f>VLOOKUP(A34,'La Stats'!$A:$K,5,0)</f>
        <v>6.9907407407407404E-2</v>
      </c>
      <c r="F34" s="44">
        <f>VLOOKUP(A34,'La Stats'!$A:$K,6,0)</f>
        <v>97</v>
      </c>
      <c r="G34" s="44">
        <f>VLOOKUP(A34,'La Stats'!$A:$K,7,0)</f>
        <v>1845</v>
      </c>
      <c r="H34" s="44">
        <f>VLOOKUP(A34,'La Stats'!$A:$K,8,0)</f>
        <v>424</v>
      </c>
      <c r="I34" s="44">
        <f>VLOOKUP(A34,'La Stats'!$A:$K,9,0)</f>
        <v>36</v>
      </c>
      <c r="J34" s="44">
        <f>VLOOKUP(A34,'La Stats'!$A:$K,10,0)</f>
        <v>0</v>
      </c>
      <c r="K34" s="44">
        <f>VLOOKUP(A34,'La Stats'!$A:$K,11,0)</f>
        <v>0</v>
      </c>
      <c r="L34">
        <f>VLOOKUP(A34,'La Stats'!A:M,12,0)</f>
        <v>0</v>
      </c>
      <c r="M34">
        <f>VLOOKUP(A34,'La Stats'!A:M,13,0)</f>
        <v>92.17</v>
      </c>
      <c r="O34">
        <f>G34-I34</f>
        <v>1809</v>
      </c>
      <c r="U34" s="271" t="s">
        <v>2388</v>
      </c>
      <c r="V34" s="275">
        <v>8.3263888888888887E-2</v>
      </c>
      <c r="W34" s="6">
        <v>176</v>
      </c>
      <c r="X34" s="6">
        <v>1067</v>
      </c>
      <c r="Y34" s="274">
        <f t="shared" ref="Y34:Y42" si="3">W34/X34*100</f>
        <v>16.494845360824741</v>
      </c>
    </row>
    <row r="35" spans="1:25">
      <c r="A35" t="s">
        <v>922</v>
      </c>
      <c r="B35" s="28">
        <f>VLOOKUP(A35,'La Stats'!$A:$K,2,0)</f>
        <v>0.57953703703703707</v>
      </c>
      <c r="C35" s="28">
        <f>VLOOKUP(A35,'La Stats'!$A:$K,3,0)</f>
        <v>0.48918981481481483</v>
      </c>
      <c r="D35" s="155">
        <f>VLOOKUP(A35,'La Stats'!$A:$K,4,0)</f>
        <v>2.5590277777777778E-2</v>
      </c>
      <c r="E35" s="155">
        <f>VLOOKUP(A35,'La Stats'!$A:$K,5,0)</f>
        <v>6.4733796296296289E-2</v>
      </c>
      <c r="F35" s="44">
        <f>VLOOKUP(A35,'La Stats'!$A:$K,6,0)</f>
        <v>60</v>
      </c>
      <c r="G35" s="44">
        <f>VLOOKUP(A35,'La Stats'!$A:$K,7,0)</f>
        <v>1436</v>
      </c>
      <c r="H35" s="44">
        <f>VLOOKUP(A35,'La Stats'!$A:$K,8,0)</f>
        <v>0</v>
      </c>
      <c r="I35" s="44">
        <f>VLOOKUP(A35,'La Stats'!$A:$K,9,0)</f>
        <v>0</v>
      </c>
      <c r="J35" s="44">
        <f>VLOOKUP(A35,'La Stats'!$A:$K,10,0)</f>
        <v>0</v>
      </c>
      <c r="K35" s="44">
        <f>VLOOKUP(A35,'La Stats'!$A:$K,11,0)</f>
        <v>0</v>
      </c>
      <c r="L35">
        <f>VLOOKUP(A35,'La Stats'!A:M,12,0)</f>
        <v>0</v>
      </c>
      <c r="M35">
        <f>VLOOKUP(A35,'La Stats'!A:M,13,0)</f>
        <v>0</v>
      </c>
      <c r="O35">
        <f t="shared" ref="O35:O55" si="4">G35-I35</f>
        <v>1436</v>
      </c>
      <c r="U35" s="271" t="s">
        <v>1024</v>
      </c>
      <c r="V35" s="275">
        <v>0.14011574074074074</v>
      </c>
      <c r="W35" s="6">
        <v>306</v>
      </c>
      <c r="X35" s="6">
        <v>1067</v>
      </c>
      <c r="Y35" s="274">
        <f t="shared" si="3"/>
        <v>28.678537956888473</v>
      </c>
    </row>
    <row r="36" spans="1:25">
      <c r="A36" s="67" t="s">
        <v>2388</v>
      </c>
      <c r="B36" s="28" t="e">
        <f>VLOOKUP(A36,'La Stats'!$A:$K,2,0)</f>
        <v>#N/A</v>
      </c>
      <c r="C36" s="28" t="e">
        <f>VLOOKUP(A36,'La Stats'!$A:$K,3,0)</f>
        <v>#N/A</v>
      </c>
      <c r="D36" s="155" t="e">
        <f>VLOOKUP(A36,'La Stats'!$A:$K,4,0)</f>
        <v>#N/A</v>
      </c>
      <c r="E36" s="155" t="e">
        <f>VLOOKUP(A36,'La Stats'!$A:$K,5,0)</f>
        <v>#N/A</v>
      </c>
      <c r="F36" s="44" t="e">
        <f>VLOOKUP(A36,'La Stats'!$A:$K,6,0)</f>
        <v>#N/A</v>
      </c>
      <c r="G36" s="44" t="e">
        <f>VLOOKUP(A36,'La Stats'!$A:$K,7,0)</f>
        <v>#N/A</v>
      </c>
      <c r="H36" s="44" t="e">
        <f>VLOOKUP(A36,'La Stats'!$A:$K,8,0)</f>
        <v>#N/A</v>
      </c>
      <c r="I36" s="44" t="e">
        <f>VLOOKUP(A36,'La Stats'!$A:$K,9,0)</f>
        <v>#N/A</v>
      </c>
      <c r="J36" s="44" t="e">
        <f>VLOOKUP(A36,'La Stats'!$A:$K,10,0)</f>
        <v>#N/A</v>
      </c>
      <c r="K36" s="44" t="e">
        <f>VLOOKUP(A36,'La Stats'!$A:$K,11,0)</f>
        <v>#N/A</v>
      </c>
      <c r="L36" t="e">
        <f>VLOOKUP(A36,'La Stats'!A:M,12,0)</f>
        <v>#N/A</v>
      </c>
      <c r="M36" t="e">
        <f>VLOOKUP(A36,'La Stats'!A:M,13,0)</f>
        <v>#N/A</v>
      </c>
      <c r="O36" t="e">
        <f t="shared" si="4"/>
        <v>#N/A</v>
      </c>
      <c r="U36" s="271" t="s">
        <v>739</v>
      </c>
      <c r="V36" s="275">
        <v>0.14405092592592592</v>
      </c>
      <c r="W36" s="6">
        <v>278</v>
      </c>
      <c r="X36" s="6">
        <v>1067</v>
      </c>
      <c r="Y36" s="274">
        <f t="shared" si="3"/>
        <v>26.054358013120897</v>
      </c>
    </row>
    <row r="37" spans="1:25">
      <c r="A37" s="67" t="s">
        <v>2389</v>
      </c>
      <c r="B37" s="28" t="e">
        <f>VLOOKUP(A37,'La Stats'!$A:$K,2,0)</f>
        <v>#N/A</v>
      </c>
      <c r="C37" s="28" t="e">
        <f>VLOOKUP(A37,'La Stats'!$A:$K,3,0)</f>
        <v>#N/A</v>
      </c>
      <c r="D37" s="155" t="e">
        <f>VLOOKUP(A37,'La Stats'!$A:$K,4,0)</f>
        <v>#N/A</v>
      </c>
      <c r="E37" s="155" t="e">
        <f>VLOOKUP(A37,'La Stats'!$A:$K,5,0)</f>
        <v>#N/A</v>
      </c>
      <c r="F37" s="44" t="e">
        <f>VLOOKUP(A37,'La Stats'!$A:$K,6,0)</f>
        <v>#N/A</v>
      </c>
      <c r="G37" s="44" t="e">
        <f>VLOOKUP(A37,'La Stats'!$A:$K,7,0)</f>
        <v>#N/A</v>
      </c>
      <c r="H37" s="44" t="e">
        <f>VLOOKUP(A37,'La Stats'!$A:$K,8,0)</f>
        <v>#N/A</v>
      </c>
      <c r="I37" s="44" t="e">
        <f>VLOOKUP(A37,'La Stats'!$A:$K,9,0)</f>
        <v>#N/A</v>
      </c>
      <c r="J37" s="44" t="e">
        <f>VLOOKUP(A37,'La Stats'!$A:$K,10,0)</f>
        <v>#N/A</v>
      </c>
      <c r="K37" s="44" t="e">
        <f>VLOOKUP(A37,'La Stats'!$A:$K,11,0)</f>
        <v>#N/A</v>
      </c>
      <c r="L37" t="e">
        <f>VLOOKUP(A37,'La Stats'!A:M,12,0)</f>
        <v>#N/A</v>
      </c>
      <c r="M37" t="e">
        <f>VLOOKUP(A37,'La Stats'!A:M,13,0)</f>
        <v>#N/A</v>
      </c>
      <c r="U37" s="6" t="s">
        <v>2304</v>
      </c>
      <c r="V37" s="275">
        <v>0.20274305555555558</v>
      </c>
      <c r="W37" s="6">
        <v>516</v>
      </c>
      <c r="X37" s="6">
        <v>1067</v>
      </c>
      <c r="Y37" s="274">
        <f t="shared" si="3"/>
        <v>48.359887535145269</v>
      </c>
    </row>
    <row r="38" spans="1:25">
      <c r="A38" s="67" t="s">
        <v>1024</v>
      </c>
      <c r="B38" s="28">
        <f>VLOOKUP(A38,'La Stats'!$A:$K,2,0)</f>
        <v>0.37754629629629632</v>
      </c>
      <c r="C38" s="28">
        <f>VLOOKUP(A38,'La Stats'!$A:$K,3,0)</f>
        <v>0.28375</v>
      </c>
      <c r="D38" s="155">
        <f>VLOOKUP(A38,'La Stats'!$A:$K,4,0)</f>
        <v>7.1990740740740739E-3</v>
      </c>
      <c r="E38" s="155">
        <f>VLOOKUP(A38,'La Stats'!$A:$K,5,0)</f>
        <v>8.6585648148148162E-2</v>
      </c>
      <c r="F38" s="44">
        <f>VLOOKUP(A38,'La Stats'!$A:$K,6,0)</f>
        <v>84</v>
      </c>
      <c r="G38" s="44">
        <f>VLOOKUP(A38,'La Stats'!$A:$K,7,0)</f>
        <v>1167</v>
      </c>
      <c r="H38" s="44">
        <f>VLOOKUP(A38,'La Stats'!$A:$K,8,0)</f>
        <v>770</v>
      </c>
      <c r="I38" s="44">
        <f>VLOOKUP(A38,'La Stats'!$A:$K,9,0)</f>
        <v>71</v>
      </c>
      <c r="J38" s="44">
        <f>VLOOKUP(A38,'La Stats'!$A:$K,10,0)</f>
        <v>0</v>
      </c>
      <c r="K38" s="44">
        <f>VLOOKUP(A38,'La Stats'!$A:$K,11,0)</f>
        <v>0</v>
      </c>
      <c r="L38">
        <f>VLOOKUP(A38,'La Stats'!A:M,12,0)</f>
        <v>0</v>
      </c>
      <c r="M38">
        <f>VLOOKUP(A38,'La Stats'!A:M,13,0)</f>
        <v>91.56</v>
      </c>
      <c r="O38">
        <f t="shared" si="4"/>
        <v>1096</v>
      </c>
      <c r="U38" s="6" t="s">
        <v>1040</v>
      </c>
      <c r="V38" s="275">
        <v>0.21311342592592594</v>
      </c>
      <c r="W38" s="6">
        <v>526</v>
      </c>
      <c r="X38" s="6">
        <v>1067</v>
      </c>
      <c r="Y38" s="274">
        <f t="shared" si="3"/>
        <v>49.297094657919402</v>
      </c>
    </row>
    <row r="39" spans="1:25">
      <c r="A39" s="37" t="s">
        <v>1040</v>
      </c>
      <c r="B39" s="28">
        <f>VLOOKUP(A39,'La Stats'!$A:$K,2,0)</f>
        <v>0.80864583333333329</v>
      </c>
      <c r="C39" s="28">
        <f>VLOOKUP(A39,'La Stats'!$A:$K,3,0)</f>
        <v>0.36401620370370374</v>
      </c>
      <c r="D39" s="155">
        <f>VLOOKUP(A39,'La Stats'!$A:$K,4,0)</f>
        <v>0.26398148148148148</v>
      </c>
      <c r="E39" s="155">
        <f>VLOOKUP(A39,'La Stats'!$A:$K,5,0)</f>
        <v>0.18064814814814814</v>
      </c>
      <c r="F39" s="44">
        <f>VLOOKUP(A39,'La Stats'!$A:$K,6,0)</f>
        <v>99</v>
      </c>
      <c r="G39" s="44">
        <f>VLOOKUP(A39,'La Stats'!$A:$K,7,0)</f>
        <v>1662</v>
      </c>
      <c r="H39" s="44">
        <f>VLOOKUP(A39,'La Stats'!$A:$K,8,0)</f>
        <v>548</v>
      </c>
      <c r="I39" s="44">
        <f>VLOOKUP(A39,'La Stats'!$A:$K,9,0)</f>
        <v>69</v>
      </c>
      <c r="J39" s="44">
        <f>VLOOKUP(A39,'La Stats'!$A:$K,10,0)</f>
        <v>0</v>
      </c>
      <c r="K39" s="44">
        <f>VLOOKUP(A39,'La Stats'!$A:$K,11,0)</f>
        <v>0</v>
      </c>
      <c r="L39">
        <f>VLOOKUP(A39,'La Stats'!A:M,12,0)</f>
        <v>0</v>
      </c>
      <c r="M39">
        <f>VLOOKUP(A39,'La Stats'!A:M,13,0)</f>
        <v>88.82</v>
      </c>
      <c r="O39">
        <f t="shared" ref="O39" si="5">G39-I39</f>
        <v>1593</v>
      </c>
      <c r="U39" s="271" t="s">
        <v>1346</v>
      </c>
      <c r="V39" s="275">
        <v>0.21421296296296297</v>
      </c>
      <c r="W39" s="6">
        <v>197</v>
      </c>
      <c r="X39" s="6">
        <v>1067</v>
      </c>
      <c r="Y39" s="274">
        <f t="shared" si="3"/>
        <v>18.46298031865042</v>
      </c>
    </row>
    <row r="40" spans="1:25">
      <c r="A40" s="67"/>
      <c r="B40" s="28"/>
      <c r="C40" s="28"/>
      <c r="D40" s="155"/>
      <c r="E40" s="155"/>
      <c r="F40" s="44"/>
      <c r="G40" s="44"/>
      <c r="H40" s="44"/>
      <c r="I40" s="44"/>
      <c r="J40" s="44"/>
      <c r="K40" s="44"/>
      <c r="U40" s="6" t="s">
        <v>922</v>
      </c>
      <c r="V40" s="273">
        <v>0.25483796296296296</v>
      </c>
      <c r="W40" s="6">
        <v>417</v>
      </c>
      <c r="X40" s="6">
        <v>1067</v>
      </c>
      <c r="Y40" s="274">
        <f t="shared" si="3"/>
        <v>39.081537019681349</v>
      </c>
    </row>
    <row r="41" spans="1:25">
      <c r="A41" s="67"/>
      <c r="B41" s="28"/>
      <c r="C41" s="28"/>
      <c r="D41" s="155"/>
      <c r="E41" s="155"/>
      <c r="F41" s="44"/>
      <c r="G41" s="44"/>
      <c r="H41" s="44"/>
      <c r="I41" s="44"/>
      <c r="J41" s="44"/>
      <c r="K41" s="44"/>
      <c r="U41" s="271" t="s">
        <v>1576</v>
      </c>
      <c r="V41" s="273">
        <v>0.25774305555555554</v>
      </c>
      <c r="W41" s="6">
        <v>545</v>
      </c>
      <c r="X41" s="6">
        <v>1067</v>
      </c>
      <c r="Y41" s="274">
        <f t="shared" si="3"/>
        <v>51.077788191190251</v>
      </c>
    </row>
    <row r="42" spans="1:25">
      <c r="A42" s="67" t="s">
        <v>1265</v>
      </c>
      <c r="B42" s="28">
        <f>VLOOKUP(A42,'La Stats'!$A:$K,2,0)</f>
        <v>0.24256944444444442</v>
      </c>
      <c r="C42" s="28">
        <f>VLOOKUP(A42,'La Stats'!$A:$K,3,0)</f>
        <v>0.16111111111111112</v>
      </c>
      <c r="D42" s="155">
        <f>VLOOKUP(A42,'La Stats'!$A:$K,4,0)</f>
        <v>5.8229166666666665E-2</v>
      </c>
      <c r="E42" s="155">
        <f>VLOOKUP(A42,'La Stats'!$A:$K,5,0)</f>
        <v>2.3229166666666665E-2</v>
      </c>
      <c r="F42" s="44">
        <f>VLOOKUP(A42,'La Stats'!$A:$K,6,0)</f>
        <v>54</v>
      </c>
      <c r="G42" s="44">
        <f>VLOOKUP(A42,'La Stats'!$A:$K,7,0)</f>
        <v>662</v>
      </c>
      <c r="H42" s="44">
        <f>VLOOKUP(A42,'La Stats'!$A:$K,8,0)</f>
        <v>810</v>
      </c>
      <c r="I42" s="44">
        <f>VLOOKUP(A42,'La Stats'!$A:$K,9,0)</f>
        <v>57</v>
      </c>
      <c r="J42" s="44">
        <f>VLOOKUP(A42,'La Stats'!$A:$K,10,0)</f>
        <v>0</v>
      </c>
      <c r="K42" s="44">
        <f>VLOOKUP(A42,'La Stats'!$A:$K,11,0)</f>
        <v>0</v>
      </c>
      <c r="L42">
        <f>VLOOKUP(A42,'La Stats'!A:M,12,0)</f>
        <v>0</v>
      </c>
      <c r="M42">
        <f>VLOOKUP(A42,'La Stats'!A:M,13,0)</f>
        <v>93.43</v>
      </c>
      <c r="O42">
        <f t="shared" si="4"/>
        <v>605</v>
      </c>
      <c r="U42" s="271" t="s">
        <v>1681</v>
      </c>
      <c r="V42" s="273">
        <v>0.26442129629629629</v>
      </c>
      <c r="W42" s="6">
        <v>689</v>
      </c>
      <c r="X42" s="6">
        <v>1067</v>
      </c>
      <c r="Y42" s="274">
        <f t="shared" si="3"/>
        <v>64.573570759137766</v>
      </c>
    </row>
    <row r="43" spans="1:25">
      <c r="A43" s="67"/>
      <c r="B43" s="28"/>
      <c r="C43" s="28"/>
      <c r="D43" s="155"/>
      <c r="E43" s="155"/>
      <c r="F43" s="44"/>
      <c r="G43" s="44"/>
      <c r="H43" s="44"/>
      <c r="I43" s="44"/>
      <c r="J43" s="44"/>
      <c r="K43" s="44"/>
      <c r="U43" s="67"/>
    </row>
    <row r="44" spans="1:25">
      <c r="A44" s="67" t="s">
        <v>1346</v>
      </c>
      <c r="B44" s="28">
        <f>VLOOKUP(A44,'La Stats'!$A:$K,2,0)</f>
        <v>0.7510648148148148</v>
      </c>
      <c r="C44" s="28">
        <f>VLOOKUP(A44,'La Stats'!$A:$K,3,0)</f>
        <v>0.49159722222222224</v>
      </c>
      <c r="D44" s="155">
        <f>VLOOKUP(A44,'La Stats'!$A:$K,4,0)</f>
        <v>7.8877314814814817E-2</v>
      </c>
      <c r="E44" s="155">
        <f>VLOOKUP(A44,'La Stats'!$A:$K,5,0)</f>
        <v>0.18056712962962962</v>
      </c>
      <c r="F44" s="44">
        <f>VLOOKUP(A44,'La Stats'!$A:$K,6,0)</f>
        <v>90</v>
      </c>
      <c r="G44" s="44">
        <f>VLOOKUP(A44,'La Stats'!$A:$K,7,0)</f>
        <v>2021</v>
      </c>
      <c r="H44" s="44">
        <f>VLOOKUP(A44,'La Stats'!$A:$K,8,0)</f>
        <v>0</v>
      </c>
      <c r="I44" s="44">
        <f>VLOOKUP(A44,'La Stats'!$A:$K,9,0)</f>
        <v>0</v>
      </c>
      <c r="J44" s="44">
        <f>VLOOKUP(A44,'La Stats'!$A:$K,10,0)</f>
        <v>0</v>
      </c>
      <c r="K44" s="44">
        <f>VLOOKUP(A44,'La Stats'!$A:$K,11,0)</f>
        <v>0</v>
      </c>
      <c r="L44">
        <f>VLOOKUP(A44,'La Stats'!A:M,12,0)</f>
        <v>0</v>
      </c>
      <c r="M44">
        <f>VLOOKUP(A44,'La Stats'!A:M,13,0)</f>
        <v>0</v>
      </c>
      <c r="O44">
        <f t="shared" si="4"/>
        <v>2021</v>
      </c>
    </row>
    <row r="45" spans="1:25">
      <c r="A45" s="67"/>
      <c r="B45" s="28"/>
      <c r="C45" s="28"/>
      <c r="D45" s="155"/>
      <c r="E45" s="155"/>
      <c r="F45" s="44"/>
      <c r="G45" s="44"/>
      <c r="H45" s="44"/>
      <c r="I45" s="44"/>
      <c r="J45" s="44"/>
      <c r="K45" s="44"/>
      <c r="U45" s="67"/>
    </row>
    <row r="46" spans="1:25">
      <c r="A46" s="67"/>
      <c r="B46" s="28"/>
      <c r="C46" s="28"/>
      <c r="D46" s="155"/>
      <c r="E46" s="155"/>
      <c r="F46" s="44"/>
      <c r="G46" s="44"/>
      <c r="H46" s="44"/>
      <c r="I46" s="44"/>
      <c r="J46" s="44"/>
      <c r="K46" s="44"/>
      <c r="U46" s="67"/>
    </row>
    <row r="47" spans="1:25">
      <c r="A47" s="67" t="s">
        <v>1576</v>
      </c>
      <c r="B47" s="28">
        <f>VLOOKUP(A47,'La Stats'!$A:$K,2,0)</f>
        <v>0.57336805555555559</v>
      </c>
      <c r="C47" s="28">
        <f>VLOOKUP(A47,'La Stats'!$A:$K,3,0)</f>
        <v>0.44385416666666666</v>
      </c>
      <c r="D47" s="155">
        <f>VLOOKUP(A47,'La Stats'!$A:$K,4,0)</f>
        <v>3.6585648148148145E-2</v>
      </c>
      <c r="E47" s="155">
        <f>VLOOKUP(A47,'La Stats'!$A:$K,5,0)</f>
        <v>9.2916666666666661E-2</v>
      </c>
      <c r="F47" s="44">
        <f>VLOOKUP(A47,'La Stats'!$A:$K,6,0)</f>
        <v>87</v>
      </c>
      <c r="G47" s="44">
        <f>VLOOKUP(A47,'La Stats'!$A:$K,7,0)</f>
        <v>1461</v>
      </c>
      <c r="H47" s="44">
        <f>VLOOKUP(A47,'La Stats'!$A:$K,8,0)</f>
        <v>550</v>
      </c>
      <c r="I47" s="44">
        <f>VLOOKUP(A47,'La Stats'!$A:$K,9,0)</f>
        <v>75</v>
      </c>
      <c r="J47" s="44">
        <f>VLOOKUP(A47,'La Stats'!$A:$K,10,0)</f>
        <v>0</v>
      </c>
      <c r="K47" s="44">
        <f>VLOOKUP(A47,'La Stats'!$A:$K,11,0)</f>
        <v>0</v>
      </c>
      <c r="L47">
        <f>VLOOKUP(A47,'La Stats'!A:M,12,0)</f>
        <v>0</v>
      </c>
      <c r="M47">
        <f>VLOOKUP(A47,'La Stats'!A:M,13,0)</f>
        <v>88</v>
      </c>
      <c r="O47">
        <f t="shared" si="4"/>
        <v>1386</v>
      </c>
    </row>
    <row r="48" spans="1:25">
      <c r="A48" s="67" t="s">
        <v>1681</v>
      </c>
      <c r="B48" s="28">
        <f>VLOOKUP(A48,'La Stats'!$A:$K,2,0)</f>
        <v>0.43203703703703705</v>
      </c>
      <c r="C48" s="28">
        <f>VLOOKUP(A48,'La Stats'!$A:$K,3,0)</f>
        <v>0.34749999999999998</v>
      </c>
      <c r="D48" s="155">
        <f>VLOOKUP(A48,'La Stats'!$A:$K,4,0)</f>
        <v>3.9212962962962963E-2</v>
      </c>
      <c r="E48" s="155">
        <f>VLOOKUP(A48,'La Stats'!$A:$K,5,0)</f>
        <v>4.5300925925925932E-2</v>
      </c>
      <c r="F48" s="44">
        <f>VLOOKUP(A48,'La Stats'!$A:$K,6,0)</f>
        <v>72</v>
      </c>
      <c r="G48" s="44">
        <f>VLOOKUP(A48,'La Stats'!$A:$K,7,0)</f>
        <v>1549</v>
      </c>
      <c r="H48" s="44">
        <f>VLOOKUP(A48,'La Stats'!$A:$K,8,0)</f>
        <v>905</v>
      </c>
      <c r="I48" s="44">
        <f>VLOOKUP(A48,'La Stats'!$A:$K,9,0)</f>
        <v>23</v>
      </c>
      <c r="J48" s="44">
        <f>VLOOKUP(A48,'La Stats'!$A:$K,10,0)</f>
        <v>0</v>
      </c>
      <c r="K48" s="44">
        <f>VLOOKUP(A48,'La Stats'!$A:$K,11,0)</f>
        <v>0</v>
      </c>
      <c r="L48">
        <f>VLOOKUP(A48,'La Stats'!A:M,12,0)</f>
        <v>0</v>
      </c>
      <c r="M48">
        <f>VLOOKUP(A48,'La Stats'!A:M,13,0)</f>
        <v>97.52</v>
      </c>
      <c r="O48">
        <f t="shared" si="4"/>
        <v>1526</v>
      </c>
    </row>
    <row r="49" spans="1:23">
      <c r="A49" s="67"/>
      <c r="B49" s="28"/>
      <c r="C49" s="28"/>
      <c r="D49" s="155"/>
      <c r="E49" s="155"/>
      <c r="F49" s="44"/>
      <c r="G49" s="44"/>
      <c r="H49" s="44"/>
      <c r="I49" s="44"/>
      <c r="J49" s="44"/>
      <c r="K49" s="44"/>
      <c r="U49" s="67"/>
    </row>
    <row r="50" spans="1:23">
      <c r="A50" s="67"/>
      <c r="B50" s="28"/>
      <c r="C50" s="28"/>
      <c r="D50" s="155"/>
      <c r="E50" s="155"/>
      <c r="F50" s="44"/>
      <c r="G50" s="44"/>
      <c r="H50" s="44"/>
      <c r="I50" s="44"/>
      <c r="J50" s="44"/>
      <c r="K50" s="44"/>
      <c r="U50" s="67"/>
    </row>
    <row r="51" spans="1:23">
      <c r="A51" s="67"/>
      <c r="B51" s="28"/>
      <c r="C51" s="28"/>
      <c r="D51" s="155"/>
      <c r="E51" s="155"/>
      <c r="F51" s="44"/>
      <c r="G51" s="44"/>
      <c r="H51" s="44"/>
      <c r="I51" s="44"/>
      <c r="J51" s="44"/>
      <c r="K51" s="44"/>
      <c r="U51" s="67"/>
    </row>
    <row r="52" spans="1:23">
      <c r="B52" s="28"/>
      <c r="C52" s="28"/>
      <c r="D52" s="155"/>
      <c r="E52" s="155"/>
      <c r="F52" s="44"/>
      <c r="G52" s="44"/>
      <c r="H52" s="44"/>
      <c r="I52" s="44"/>
      <c r="J52" s="44"/>
      <c r="K52" s="44"/>
    </row>
    <row r="53" spans="1:23">
      <c r="B53" s="28"/>
      <c r="C53" s="28"/>
      <c r="D53" s="155"/>
      <c r="E53" s="155"/>
      <c r="F53" s="44"/>
      <c r="G53" s="44"/>
      <c r="H53" s="44"/>
      <c r="I53" s="44"/>
      <c r="J53" s="44"/>
      <c r="K53" s="44"/>
    </row>
    <row r="54" spans="1:23">
      <c r="B54" s="28"/>
      <c r="C54" s="28"/>
      <c r="D54" s="155"/>
      <c r="E54" s="155"/>
      <c r="F54" s="44"/>
      <c r="G54" s="44"/>
      <c r="H54" s="44"/>
      <c r="I54" s="278"/>
      <c r="J54" s="44"/>
      <c r="K54" s="44"/>
      <c r="V54" s="6" t="s">
        <v>2390</v>
      </c>
      <c r="W54" s="6" t="s">
        <v>2391</v>
      </c>
    </row>
    <row r="55" spans="1:23">
      <c r="A55" t="s">
        <v>2304</v>
      </c>
      <c r="B55" s="28">
        <f>VLOOKUP(A55,'La Stats'!$A:$K,2,0)</f>
        <v>0.46457175925925925</v>
      </c>
      <c r="C55" s="28">
        <f>VLOOKUP(A55,'La Stats'!$A:$K,3,0)</f>
        <v>0.31903935185185184</v>
      </c>
      <c r="D55" s="155">
        <f>VLOOKUP(A55,'La Stats'!$A:$K,4,0)</f>
        <v>9.752314814814815E-2</v>
      </c>
      <c r="E55" s="155">
        <f>VLOOKUP(A55,'La Stats'!$A:$K,5,0)</f>
        <v>4.7997685185185185E-2</v>
      </c>
      <c r="F55" s="44">
        <f>VLOOKUP(A55,'La Stats'!$A:$K,6,0)</f>
        <v>67</v>
      </c>
      <c r="G55" s="44">
        <f>VLOOKUP(A55,'La Stats'!$A:$K,7,0)</f>
        <v>1162</v>
      </c>
      <c r="H55" s="44">
        <f>VLOOKUP(A55,'La Stats'!$A:$K,8,0)</f>
        <v>788</v>
      </c>
      <c r="I55" s="44">
        <f>VLOOKUP(A55,'La Stats'!$A:$K,9,0)</f>
        <v>34</v>
      </c>
      <c r="J55" s="44">
        <f>VLOOKUP(A55,'La Stats'!$A:$K,10,0)</f>
        <v>0</v>
      </c>
      <c r="K55" s="44">
        <f>VLOOKUP(A55,'La Stats'!$A:$K,11,0)</f>
        <v>0</v>
      </c>
      <c r="L55">
        <f>VLOOKUP(A55,'La Stats'!A:M,12,0)</f>
        <v>0</v>
      </c>
      <c r="M55">
        <f>VLOOKUP(A55,'La Stats'!A:M,13,0)</f>
        <v>95.86</v>
      </c>
      <c r="O55">
        <f t="shared" si="4"/>
        <v>1128</v>
      </c>
      <c r="V55" s="156" t="s">
        <v>111</v>
      </c>
      <c r="W55" s="156">
        <v>91.95</v>
      </c>
    </row>
    <row r="56" spans="1:23">
      <c r="B56" s="28"/>
      <c r="C56" s="28"/>
      <c r="D56" s="155"/>
      <c r="E56" s="155"/>
      <c r="F56" s="44"/>
      <c r="G56" s="44"/>
      <c r="H56" s="44"/>
      <c r="I56" s="44"/>
      <c r="J56" s="44"/>
      <c r="K56" s="44"/>
      <c r="O56" t="s">
        <v>2392</v>
      </c>
      <c r="V56" s="6" t="s">
        <v>130</v>
      </c>
      <c r="W56" s="6">
        <v>90</v>
      </c>
    </row>
    <row r="57" spans="1:23">
      <c r="A57" t="s">
        <v>111</v>
      </c>
      <c r="B57" s="28">
        <f>VLOOKUP(A57,'La Stats'!$A:$K,2,0)</f>
        <v>0.28087962962962965</v>
      </c>
      <c r="C57" s="28">
        <f>VLOOKUP(A57,'La Stats'!$A:$K,3,0)</f>
        <v>0.23710648148148147</v>
      </c>
      <c r="D57" s="155">
        <f>VLOOKUP(A57,'La Stats'!$A:$K,4,0)</f>
        <v>1.6157407407407409E-2</v>
      </c>
      <c r="E57" s="155">
        <f>VLOOKUP(A57,'La Stats'!$A:$K,5,0)</f>
        <v>2.7604166666666666E-2</v>
      </c>
      <c r="F57" s="44">
        <f>VLOOKUP(A57,'La Stats'!$A:$K,6,0)</f>
        <v>94</v>
      </c>
      <c r="G57" s="44">
        <f>VLOOKUP(A57,'La Stats'!$A:$K,7,0)</f>
        <v>947</v>
      </c>
      <c r="H57" s="44">
        <f>VLOOKUP(A57,'La Stats'!$A:$K,8,0)</f>
        <v>888</v>
      </c>
      <c r="I57" s="279">
        <f>VLOOKUP(A57,'La Stats'!$A:$K,9,0)</f>
        <v>78</v>
      </c>
      <c r="J57" s="44">
        <f>VLOOKUP(A57,'La Stats'!$A:$K,10,0)</f>
        <v>0</v>
      </c>
      <c r="K57" s="44">
        <f>VLOOKUP(A57,'La Stats'!$A:$K,11,0)</f>
        <v>0</v>
      </c>
      <c r="L57">
        <f>VLOOKUP(A57,'La Stats'!A:M,12,0)</f>
        <v>0</v>
      </c>
      <c r="M57">
        <f>VLOOKUP(A57,'La Stats'!A:M,13,0)</f>
        <v>91.93</v>
      </c>
      <c r="O57">
        <f>G57-I57</f>
        <v>869</v>
      </c>
      <c r="Q57">
        <f>SUM(O57:P57)</f>
        <v>869</v>
      </c>
      <c r="R57">
        <v>1067</v>
      </c>
      <c r="S57" s="12">
        <f>Q57/R57*100</f>
        <v>81.44329896907216</v>
      </c>
      <c r="V57" s="6" t="s">
        <v>2368</v>
      </c>
      <c r="W57" s="6"/>
    </row>
    <row r="58" spans="1:23">
      <c r="A58" t="s">
        <v>130</v>
      </c>
      <c r="B58" s="28">
        <f>VLOOKUP(A58,'La Stats'!$A:$K,2,0)</f>
        <v>1.6087962962962963E-3</v>
      </c>
      <c r="C58" s="28">
        <f>VLOOKUP(A58,'La Stats'!$A:$K,3,0)</f>
        <v>1.6087962962962963E-3</v>
      </c>
      <c r="D58" s="155">
        <f>VLOOKUP(A58,'La Stats'!$A:$K,4,0)</f>
        <v>0</v>
      </c>
      <c r="E58" s="155">
        <f>VLOOKUP(A58,'La Stats'!$A:$K,5,0)</f>
        <v>0</v>
      </c>
      <c r="F58" s="44">
        <f>VLOOKUP(A58,'La Stats'!$A:$K,6,0)</f>
        <v>4</v>
      </c>
      <c r="G58" s="44">
        <f>VLOOKUP(A58,'La Stats'!$A:$K,7,0)</f>
        <v>6</v>
      </c>
      <c r="H58" s="44">
        <f>VLOOKUP(A58,'La Stats'!$A:$K,8,0)</f>
        <v>2</v>
      </c>
      <c r="I58" s="279">
        <f>VLOOKUP(A58,'La Stats'!$A:$K,9,0)</f>
        <v>0</v>
      </c>
      <c r="J58" s="44">
        <f>VLOOKUP(A58,'La Stats'!$A:$K,10,0)</f>
        <v>0</v>
      </c>
      <c r="K58" s="44">
        <f>VLOOKUP(A58,'La Stats'!$A:$K,11,0)</f>
        <v>0</v>
      </c>
      <c r="L58">
        <f>VLOOKUP(A58,'La Stats'!A:M,12,0)</f>
        <v>0</v>
      </c>
      <c r="M58">
        <f>VLOOKUP(A58,'La Stats'!A:M,13,0)</f>
        <v>100</v>
      </c>
      <c r="O58">
        <f t="shared" ref="O58:O80" si="6">G58-I58</f>
        <v>6</v>
      </c>
      <c r="Q58">
        <f>SUM(O58:P58)</f>
        <v>6</v>
      </c>
      <c r="R58">
        <v>1067</v>
      </c>
      <c r="S58" s="12">
        <f t="shared" ref="S58:S80" si="7">Q58/R58*100</f>
        <v>0.5623242736644799</v>
      </c>
      <c r="V58" s="6" t="s">
        <v>2364</v>
      </c>
      <c r="W58" s="6">
        <v>83.33</v>
      </c>
    </row>
    <row r="59" spans="1:23">
      <c r="A59" t="s">
        <v>2368</v>
      </c>
      <c r="B59" s="28" t="e">
        <f>VLOOKUP(A59,'La Stats'!$A:$K,2,0)</f>
        <v>#N/A</v>
      </c>
      <c r="C59" s="28" t="e">
        <f>VLOOKUP(A59,'La Stats'!$A:$K,3,0)</f>
        <v>#N/A</v>
      </c>
      <c r="D59" s="155" t="e">
        <f>VLOOKUP(A59,'La Stats'!$A:$K,4,0)</f>
        <v>#N/A</v>
      </c>
      <c r="E59" s="155" t="e">
        <f>VLOOKUP(A59,'La Stats'!$A:$K,5,0)</f>
        <v>#N/A</v>
      </c>
      <c r="F59" s="44" t="e">
        <f>VLOOKUP(A59,'La Stats'!$A:$K,6,0)</f>
        <v>#N/A</v>
      </c>
      <c r="G59" s="44" t="e">
        <f>VLOOKUP(A59,'La Stats'!$A:$K,7,0)</f>
        <v>#N/A</v>
      </c>
      <c r="H59" s="44" t="e">
        <f>VLOOKUP(A59,'La Stats'!$A:$K,8,0)</f>
        <v>#N/A</v>
      </c>
      <c r="I59" s="279" t="e">
        <f>VLOOKUP(A59,'La Stats'!$A:$K,9,0)</f>
        <v>#N/A</v>
      </c>
      <c r="J59" s="44" t="e">
        <f>VLOOKUP(A59,'La Stats'!$A:$K,10,0)</f>
        <v>#N/A</v>
      </c>
      <c r="K59" s="44" t="e">
        <f>VLOOKUP(A59,'La Stats'!$A:$K,11,0)</f>
        <v>#N/A</v>
      </c>
      <c r="L59" t="e">
        <f>VLOOKUP(A59,'La Stats'!A:M,12,0)</f>
        <v>#N/A</v>
      </c>
      <c r="M59" t="e">
        <f>VLOOKUP(A59,'La Stats'!A:M,13,0)</f>
        <v>#N/A</v>
      </c>
      <c r="R59">
        <v>1067</v>
      </c>
      <c r="S59" s="12">
        <f t="shared" si="7"/>
        <v>0</v>
      </c>
      <c r="V59" s="6" t="s">
        <v>473</v>
      </c>
      <c r="W59" s="6">
        <v>88.87</v>
      </c>
    </row>
    <row r="60" spans="1:23">
      <c r="A60" t="s">
        <v>2364</v>
      </c>
      <c r="B60" s="28" t="e">
        <f>VLOOKUP(A60,'La Stats'!$A:$K,2,0)</f>
        <v>#N/A</v>
      </c>
      <c r="C60" s="28" t="e">
        <f>VLOOKUP(A60,'La Stats'!$A:$K,3,0)</f>
        <v>#N/A</v>
      </c>
      <c r="D60" s="155" t="e">
        <f>VLOOKUP(A60,'La Stats'!$A:$K,4,0)</f>
        <v>#N/A</v>
      </c>
      <c r="E60" s="155" t="e">
        <f>VLOOKUP(A60,'La Stats'!$A:$K,5,0)</f>
        <v>#N/A</v>
      </c>
      <c r="F60" s="44" t="e">
        <f>VLOOKUP(A60,'La Stats'!$A:$K,6,0)</f>
        <v>#N/A</v>
      </c>
      <c r="G60" s="44" t="e">
        <f>VLOOKUP(A60,'La Stats'!$A:$K,7,0)</f>
        <v>#N/A</v>
      </c>
      <c r="H60" s="44" t="e">
        <f>VLOOKUP(A60,'La Stats'!$A:$K,8,0)</f>
        <v>#N/A</v>
      </c>
      <c r="I60" s="279" t="e">
        <f>VLOOKUP(A60,'La Stats'!$A:$K,9,0)</f>
        <v>#N/A</v>
      </c>
      <c r="J60" s="44" t="e">
        <f>VLOOKUP(A60,'La Stats'!$A:$K,10,0)</f>
        <v>#N/A</v>
      </c>
      <c r="K60" s="44" t="e">
        <f>VLOOKUP(A60,'La Stats'!$A:$K,11,0)</f>
        <v>#N/A</v>
      </c>
      <c r="L60" t="e">
        <f>VLOOKUP(A60,'La Stats'!A:M,12,0)</f>
        <v>#N/A</v>
      </c>
      <c r="M60" t="e">
        <f>VLOOKUP(A60,'La Stats'!A:M,13,0)</f>
        <v>#N/A</v>
      </c>
      <c r="O60" t="e">
        <f t="shared" si="6"/>
        <v>#N/A</v>
      </c>
      <c r="P60">
        <f>_xlfn.XLOOKUP(A60,'QA data'!A:A,'QA data'!L:L)</f>
        <v>2834</v>
      </c>
      <c r="Q60" t="e">
        <f t="shared" ref="Q60:Q80" si="8">SUM(O60:P60)</f>
        <v>#N/A</v>
      </c>
      <c r="R60">
        <v>1067</v>
      </c>
      <c r="S60" s="12" t="e">
        <f t="shared" si="7"/>
        <v>#N/A</v>
      </c>
      <c r="T60" t="s">
        <v>2381</v>
      </c>
      <c r="V60" s="6" t="s">
        <v>2363</v>
      </c>
      <c r="W60" s="6">
        <v>100</v>
      </c>
    </row>
    <row r="61" spans="1:23">
      <c r="A61" t="s">
        <v>473</v>
      </c>
      <c r="B61" s="28">
        <f>VLOOKUP(A61,'La Stats'!$A:$K,2,0)</f>
        <v>0.44157407407407406</v>
      </c>
      <c r="C61" s="28">
        <f>VLOOKUP(A61,'La Stats'!$A:$K,3,0)</f>
        <v>0.25440972222222219</v>
      </c>
      <c r="D61" s="155">
        <f>VLOOKUP(A61,'La Stats'!$A:$K,4,0)</f>
        <v>0.10872685185185187</v>
      </c>
      <c r="E61" s="155">
        <f>VLOOKUP(A61,'La Stats'!$A:$K,5,0)</f>
        <v>7.8437500000000007E-2</v>
      </c>
      <c r="F61" s="44">
        <f>VLOOKUP(A61,'La Stats'!$A:$K,6,0)</f>
        <v>64</v>
      </c>
      <c r="G61" s="44">
        <f>VLOOKUP(A61,'La Stats'!$A:$K,7,0)</f>
        <v>778</v>
      </c>
      <c r="H61" s="44">
        <f>VLOOKUP(A61,'La Stats'!$A:$K,8,0)</f>
        <v>772</v>
      </c>
      <c r="I61" s="279">
        <f>VLOOKUP(A61,'La Stats'!$A:$K,9,0)</f>
        <v>37</v>
      </c>
      <c r="J61" s="44">
        <f>VLOOKUP(A61,'La Stats'!$A:$K,10,0)</f>
        <v>0</v>
      </c>
      <c r="K61" s="44">
        <f>VLOOKUP(A61,'La Stats'!$A:$K,11,0)</f>
        <v>0</v>
      </c>
      <c r="L61">
        <f>VLOOKUP(A61,'La Stats'!A:M,12,0)</f>
        <v>0</v>
      </c>
      <c r="M61">
        <f>VLOOKUP(A61,'La Stats'!A:M,13,0)</f>
        <v>95.43</v>
      </c>
      <c r="O61">
        <f t="shared" si="6"/>
        <v>741</v>
      </c>
      <c r="Q61">
        <f t="shared" si="8"/>
        <v>741</v>
      </c>
      <c r="R61">
        <v>1067</v>
      </c>
      <c r="S61" s="12">
        <f t="shared" si="7"/>
        <v>69.447047797563272</v>
      </c>
      <c r="T61" t="s">
        <v>2381</v>
      </c>
      <c r="V61" s="6" t="s">
        <v>495</v>
      </c>
      <c r="W61" s="6">
        <v>93.39</v>
      </c>
    </row>
    <row r="62" spans="1:23">
      <c r="A62" t="s">
        <v>2363</v>
      </c>
      <c r="B62" s="28" t="e">
        <f>VLOOKUP(A62,'La Stats'!$A:$K,2,0)</f>
        <v>#N/A</v>
      </c>
      <c r="C62" s="28" t="e">
        <f>VLOOKUP(A62,'La Stats'!$A:$K,3,0)</f>
        <v>#N/A</v>
      </c>
      <c r="D62" s="155" t="e">
        <f>VLOOKUP(A62,'La Stats'!$A:$K,4,0)</f>
        <v>#N/A</v>
      </c>
      <c r="E62" s="155" t="e">
        <f>VLOOKUP(A62,'La Stats'!$A:$K,5,0)</f>
        <v>#N/A</v>
      </c>
      <c r="F62" s="44" t="e">
        <f>VLOOKUP(A62,'La Stats'!$A:$K,6,0)</f>
        <v>#N/A</v>
      </c>
      <c r="G62" s="44" t="e">
        <f>VLOOKUP(A62,'La Stats'!$A:$K,7,0)</f>
        <v>#N/A</v>
      </c>
      <c r="H62" s="44" t="e">
        <f>VLOOKUP(A62,'La Stats'!$A:$K,8,0)</f>
        <v>#N/A</v>
      </c>
      <c r="I62" s="279" t="e">
        <f>VLOOKUP(A62,'La Stats'!$A:$K,9,0)</f>
        <v>#N/A</v>
      </c>
      <c r="J62" s="44" t="e">
        <f>VLOOKUP(A62,'La Stats'!$A:$K,10,0)</f>
        <v>#N/A</v>
      </c>
      <c r="K62" s="44" t="e">
        <f>VLOOKUP(A62,'La Stats'!$A:$K,11,0)</f>
        <v>#N/A</v>
      </c>
      <c r="L62" t="e">
        <f>VLOOKUP(A62,'La Stats'!A:M,12,0)</f>
        <v>#N/A</v>
      </c>
      <c r="M62" t="e">
        <f>VLOOKUP(A62,'La Stats'!A:M,13,0)</f>
        <v>#N/A</v>
      </c>
      <c r="O62" t="e">
        <f t="shared" si="6"/>
        <v>#N/A</v>
      </c>
      <c r="Q62" t="e">
        <f t="shared" si="8"/>
        <v>#N/A</v>
      </c>
      <c r="R62">
        <v>1067</v>
      </c>
      <c r="S62" s="12" t="e">
        <f t="shared" si="7"/>
        <v>#N/A</v>
      </c>
      <c r="T62" t="s">
        <v>2381</v>
      </c>
      <c r="V62" s="6" t="s">
        <v>2370</v>
      </c>
      <c r="W62" s="6">
        <v>85.71</v>
      </c>
    </row>
    <row r="63" spans="1:23">
      <c r="A63" t="s">
        <v>495</v>
      </c>
      <c r="B63" s="28">
        <f>VLOOKUP(A63,'La Stats'!$A:$K,2,0)</f>
        <v>7.3032407407407412E-3</v>
      </c>
      <c r="C63" s="28">
        <f>VLOOKUP(A63,'La Stats'!$A:$K,3,0)</f>
        <v>7.1180555555555554E-3</v>
      </c>
      <c r="D63" s="155">
        <f>VLOOKUP(A63,'La Stats'!$A:$K,4,0)</f>
        <v>1.8518518518518518E-4</v>
      </c>
      <c r="E63" s="155">
        <f>VLOOKUP(A63,'La Stats'!$A:$K,5,0)</f>
        <v>0</v>
      </c>
      <c r="F63" s="44">
        <f>VLOOKUP(A63,'La Stats'!$A:$K,6,0)</f>
        <v>2</v>
      </c>
      <c r="G63" s="44">
        <f>VLOOKUP(A63,'La Stats'!$A:$K,7,0)</f>
        <v>39</v>
      </c>
      <c r="H63" s="44">
        <f>VLOOKUP(A63,'La Stats'!$A:$K,8,0)</f>
        <v>37</v>
      </c>
      <c r="I63" s="279">
        <f>VLOOKUP(A63,'La Stats'!$A:$K,9,0)</f>
        <v>3</v>
      </c>
      <c r="J63" s="44">
        <f>VLOOKUP(A63,'La Stats'!$A:$K,10,0)</f>
        <v>0</v>
      </c>
      <c r="K63" s="44">
        <f>VLOOKUP(A63,'La Stats'!$A:$K,11,0)</f>
        <v>0</v>
      </c>
      <c r="L63">
        <f>VLOOKUP(A63,'La Stats'!A:M,12,0)</f>
        <v>0</v>
      </c>
      <c r="M63">
        <f>VLOOKUP(A63,'La Stats'!A:M,13,0)</f>
        <v>92.5</v>
      </c>
      <c r="O63">
        <f t="shared" si="6"/>
        <v>36</v>
      </c>
      <c r="Q63">
        <f t="shared" si="8"/>
        <v>36</v>
      </c>
      <c r="R63">
        <v>1067</v>
      </c>
      <c r="S63" s="12">
        <f t="shared" si="7"/>
        <v>3.3739456419868792</v>
      </c>
      <c r="T63" t="s">
        <v>2381</v>
      </c>
      <c r="V63" s="6" t="s">
        <v>2372</v>
      </c>
      <c r="W63" s="6">
        <v>93.75</v>
      </c>
    </row>
    <row r="64" spans="1:23">
      <c r="A64" t="s">
        <v>2370</v>
      </c>
      <c r="B64" s="28" t="e">
        <f>VLOOKUP(A64,'La Stats'!$A:$K,2,0)</f>
        <v>#N/A</v>
      </c>
      <c r="C64" s="28" t="e">
        <f>VLOOKUP(A64,'La Stats'!$A:$K,3,0)</f>
        <v>#N/A</v>
      </c>
      <c r="D64" s="155" t="e">
        <f>VLOOKUP(A64,'La Stats'!$A:$K,4,0)</f>
        <v>#N/A</v>
      </c>
      <c r="E64" s="155" t="e">
        <f>VLOOKUP(A64,'La Stats'!$A:$K,5,0)</f>
        <v>#N/A</v>
      </c>
      <c r="F64" s="44" t="e">
        <f>VLOOKUP(A64,'La Stats'!$A:$K,6,0)</f>
        <v>#N/A</v>
      </c>
      <c r="G64" s="44" t="e">
        <f>VLOOKUP(A64,'La Stats'!$A:$K,7,0)</f>
        <v>#N/A</v>
      </c>
      <c r="H64" s="44" t="e">
        <f>VLOOKUP(A64,'La Stats'!$A:$K,8,0)</f>
        <v>#N/A</v>
      </c>
      <c r="I64" s="279" t="e">
        <f>VLOOKUP(A64,'La Stats'!$A:$K,9,0)</f>
        <v>#N/A</v>
      </c>
      <c r="J64" s="44" t="e">
        <f>VLOOKUP(A64,'La Stats'!$A:$K,10,0)</f>
        <v>#N/A</v>
      </c>
      <c r="K64" s="44" t="e">
        <f>VLOOKUP(A64,'La Stats'!$A:$K,11,0)</f>
        <v>#N/A</v>
      </c>
      <c r="L64" t="e">
        <f>VLOOKUP(A64,'La Stats'!A:M,12,0)</f>
        <v>#N/A</v>
      </c>
      <c r="M64" t="e">
        <f>VLOOKUP(A64,'La Stats'!A:M,13,0)</f>
        <v>#N/A</v>
      </c>
      <c r="O64" t="e">
        <f t="shared" si="6"/>
        <v>#N/A</v>
      </c>
      <c r="P64">
        <f>_xlfn.XLOOKUP(A64,'QA data'!A:A,'QA data'!L:L)</f>
        <v>3710</v>
      </c>
      <c r="Q64" t="e">
        <f t="shared" si="8"/>
        <v>#N/A</v>
      </c>
      <c r="R64">
        <v>3200</v>
      </c>
      <c r="S64" s="12" t="e">
        <f t="shared" si="7"/>
        <v>#N/A</v>
      </c>
      <c r="V64" s="6" t="s">
        <v>2371</v>
      </c>
      <c r="W64" s="6">
        <v>100</v>
      </c>
    </row>
    <row r="65" spans="1:23">
      <c r="A65" t="s">
        <v>2372</v>
      </c>
      <c r="B65" s="28" t="e">
        <f>VLOOKUP(A65,'La Stats'!$A:$K,2,0)</f>
        <v>#N/A</v>
      </c>
      <c r="C65" s="28" t="e">
        <f>VLOOKUP(A65,'La Stats'!$A:$K,3,0)</f>
        <v>#N/A</v>
      </c>
      <c r="D65" s="155" t="e">
        <f>VLOOKUP(A65,'La Stats'!$A:$K,4,0)</f>
        <v>#N/A</v>
      </c>
      <c r="E65" s="155" t="e">
        <f>VLOOKUP(A65,'La Stats'!$A:$K,5,0)</f>
        <v>#N/A</v>
      </c>
      <c r="F65" s="44" t="e">
        <f>VLOOKUP(A65,'La Stats'!$A:$K,6,0)</f>
        <v>#N/A</v>
      </c>
      <c r="G65" s="44" t="e">
        <f>VLOOKUP(A65,'La Stats'!$A:$K,7,0)</f>
        <v>#N/A</v>
      </c>
      <c r="H65" s="44" t="e">
        <f>VLOOKUP(A65,'La Stats'!$A:$K,8,0)</f>
        <v>#N/A</v>
      </c>
      <c r="I65" s="279" t="e">
        <f>VLOOKUP(A65,'La Stats'!$A:$K,9,0)</f>
        <v>#N/A</v>
      </c>
      <c r="J65" s="44" t="e">
        <f>VLOOKUP(A65,'La Stats'!$A:$K,10,0)</f>
        <v>#N/A</v>
      </c>
      <c r="K65" s="44" t="e">
        <f>VLOOKUP(A65,'La Stats'!$A:$K,11,0)</f>
        <v>#N/A</v>
      </c>
      <c r="L65" t="e">
        <f>VLOOKUP(A65,'La Stats'!A:M,12,0)</f>
        <v>#N/A</v>
      </c>
      <c r="M65" t="e">
        <f>VLOOKUP(A65,'La Stats'!A:M,13,0)</f>
        <v>#N/A</v>
      </c>
      <c r="O65" t="e">
        <f t="shared" si="6"/>
        <v>#N/A</v>
      </c>
      <c r="P65">
        <f>_xlfn.XLOOKUP(A65,'QA data'!A:A,'QA data'!L:L)</f>
        <v>2955</v>
      </c>
      <c r="Q65" t="e">
        <f t="shared" si="8"/>
        <v>#N/A</v>
      </c>
      <c r="R65">
        <v>1067</v>
      </c>
      <c r="S65" s="12" t="e">
        <f t="shared" si="7"/>
        <v>#N/A</v>
      </c>
      <c r="T65" t="s">
        <v>2381</v>
      </c>
      <c r="V65" s="6" t="s">
        <v>2367</v>
      </c>
      <c r="W65" s="6"/>
    </row>
    <row r="66" spans="1:23">
      <c r="A66" t="s">
        <v>2371</v>
      </c>
      <c r="B66" s="28" t="e">
        <f>VLOOKUP(A66,'La Stats'!$A:$K,2,0)</f>
        <v>#N/A</v>
      </c>
      <c r="C66" s="28" t="e">
        <f>VLOOKUP(A66,'La Stats'!$A:$K,3,0)</f>
        <v>#N/A</v>
      </c>
      <c r="D66" s="155" t="e">
        <f>VLOOKUP(A66,'La Stats'!$A:$K,4,0)</f>
        <v>#N/A</v>
      </c>
      <c r="E66" s="155" t="e">
        <f>VLOOKUP(A66,'La Stats'!$A:$K,5,0)</f>
        <v>#N/A</v>
      </c>
      <c r="F66" s="44" t="e">
        <f>VLOOKUP(A66,'La Stats'!$A:$K,6,0)</f>
        <v>#N/A</v>
      </c>
      <c r="G66" s="44" t="e">
        <f>VLOOKUP(A66,'La Stats'!$A:$K,7,0)</f>
        <v>#N/A</v>
      </c>
      <c r="H66" s="44" t="e">
        <f>VLOOKUP(A66,'La Stats'!$A:$K,8,0)</f>
        <v>#N/A</v>
      </c>
      <c r="I66" s="279" t="e">
        <f>VLOOKUP(A66,'La Stats'!$A:$K,9,0)</f>
        <v>#N/A</v>
      </c>
      <c r="J66" s="44" t="e">
        <f>VLOOKUP(A66,'La Stats'!$A:$K,10,0)</f>
        <v>#N/A</v>
      </c>
      <c r="K66" s="44" t="e">
        <f>VLOOKUP(A66,'La Stats'!$A:$K,11,0)</f>
        <v>#N/A</v>
      </c>
      <c r="L66" t="e">
        <f>VLOOKUP(A66,'La Stats'!A:M,12,0)</f>
        <v>#N/A</v>
      </c>
      <c r="M66" t="e">
        <f>VLOOKUP(A66,'La Stats'!A:M,13,0)</f>
        <v>#N/A</v>
      </c>
      <c r="O66" t="e">
        <f t="shared" si="6"/>
        <v>#N/A</v>
      </c>
      <c r="P66">
        <f>_xlfn.XLOOKUP(A66,'QA data'!A:A,'QA data'!L:L)</f>
        <v>2484</v>
      </c>
      <c r="Q66" t="e">
        <f t="shared" si="8"/>
        <v>#N/A</v>
      </c>
      <c r="R66">
        <v>1067</v>
      </c>
      <c r="S66" s="12" t="e">
        <f t="shared" si="7"/>
        <v>#N/A</v>
      </c>
      <c r="T66" t="s">
        <v>2381</v>
      </c>
      <c r="V66" s="6" t="s">
        <v>2375</v>
      </c>
      <c r="W66" s="6"/>
    </row>
    <row r="67" spans="1:23">
      <c r="A67" t="s">
        <v>2367</v>
      </c>
      <c r="B67" s="28" t="e">
        <f>VLOOKUP(A67,'La Stats'!$A:$K,2,0)</f>
        <v>#N/A</v>
      </c>
      <c r="C67" s="28" t="e">
        <f>VLOOKUP(A67,'La Stats'!$A:$K,3,0)</f>
        <v>#N/A</v>
      </c>
      <c r="D67" s="155" t="e">
        <f>VLOOKUP(A67,'La Stats'!$A:$K,4,0)</f>
        <v>#N/A</v>
      </c>
      <c r="E67" s="155" t="e">
        <f>VLOOKUP(A67,'La Stats'!$A:$K,5,0)</f>
        <v>#N/A</v>
      </c>
      <c r="F67" s="44" t="e">
        <f>VLOOKUP(A67,'La Stats'!$A:$K,6,0)</f>
        <v>#N/A</v>
      </c>
      <c r="G67" s="44" t="e">
        <f>VLOOKUP(A67,'La Stats'!$A:$K,7,0)</f>
        <v>#N/A</v>
      </c>
      <c r="H67" s="44" t="e">
        <f>VLOOKUP(A67,'La Stats'!$A:$K,8,0)</f>
        <v>#N/A</v>
      </c>
      <c r="I67" s="279" t="e">
        <f>VLOOKUP(A67,'La Stats'!$A:$K,9,0)</f>
        <v>#N/A</v>
      </c>
      <c r="J67" s="44" t="e">
        <f>VLOOKUP(A67,'La Stats'!$A:$K,10,0)</f>
        <v>#N/A</v>
      </c>
      <c r="K67" s="44" t="e">
        <f>VLOOKUP(A67,'La Stats'!$A:$K,11,0)</f>
        <v>#N/A</v>
      </c>
      <c r="L67" t="e">
        <f>VLOOKUP(A67,'La Stats'!A:M,12,0)</f>
        <v>#N/A</v>
      </c>
      <c r="M67" t="e">
        <f>VLOOKUP(A67,'La Stats'!A:M,13,0)</f>
        <v>#N/A</v>
      </c>
      <c r="P67">
        <f>_xlfn.XLOOKUP(A67,'QA data'!A:A,'QA data'!L:L)</f>
        <v>2475</v>
      </c>
      <c r="Q67">
        <f t="shared" si="8"/>
        <v>2475</v>
      </c>
      <c r="R67">
        <v>3200</v>
      </c>
      <c r="S67" s="12">
        <f t="shared" si="7"/>
        <v>77.34375</v>
      </c>
      <c r="V67" s="6" t="s">
        <v>2362</v>
      </c>
      <c r="W67" s="6">
        <v>81.819999999999993</v>
      </c>
    </row>
    <row r="68" spans="1:23">
      <c r="A68" t="s">
        <v>2375</v>
      </c>
      <c r="B68" s="28" t="e">
        <f>VLOOKUP(A68,'La Stats'!$A:$K,2,0)</f>
        <v>#N/A</v>
      </c>
      <c r="C68" s="28" t="e">
        <f>VLOOKUP(A68,'La Stats'!$A:$K,3,0)</f>
        <v>#N/A</v>
      </c>
      <c r="D68" s="155" t="e">
        <f>VLOOKUP(A68,'La Stats'!$A:$K,4,0)</f>
        <v>#N/A</v>
      </c>
      <c r="E68" s="155" t="e">
        <f>VLOOKUP(A68,'La Stats'!$A:$K,5,0)</f>
        <v>#N/A</v>
      </c>
      <c r="F68" s="44" t="e">
        <f>VLOOKUP(A68,'La Stats'!$A:$K,6,0)</f>
        <v>#N/A</v>
      </c>
      <c r="G68" s="44" t="e">
        <f>VLOOKUP(A68,'La Stats'!$A:$K,7,0)</f>
        <v>#N/A</v>
      </c>
      <c r="H68" s="44" t="e">
        <f>VLOOKUP(A68,'La Stats'!$A:$K,8,0)</f>
        <v>#N/A</v>
      </c>
      <c r="I68" s="279" t="e">
        <f>VLOOKUP(A68,'La Stats'!$A:$K,9,0)</f>
        <v>#N/A</v>
      </c>
      <c r="J68" s="44" t="e">
        <f>VLOOKUP(A68,'La Stats'!$A:$K,10,0)</f>
        <v>#N/A</v>
      </c>
      <c r="K68" s="44" t="e">
        <f>VLOOKUP(A68,'La Stats'!$A:$K,11,0)</f>
        <v>#N/A</v>
      </c>
      <c r="L68" t="e">
        <f>VLOOKUP(A68,'La Stats'!A:M,12,0)</f>
        <v>#N/A</v>
      </c>
      <c r="M68" t="e">
        <f>VLOOKUP(A68,'La Stats'!A:M,13,0)</f>
        <v>#N/A</v>
      </c>
      <c r="P68">
        <f>_xlfn.XLOOKUP(A68,'QA data'!A:A,'QA data'!L:L)</f>
        <v>3763</v>
      </c>
      <c r="Q68">
        <f t="shared" si="8"/>
        <v>3763</v>
      </c>
      <c r="R68">
        <v>3200</v>
      </c>
      <c r="S68" s="12">
        <f t="shared" si="7"/>
        <v>117.59375000000001</v>
      </c>
      <c r="V68" s="6" t="s">
        <v>2376</v>
      </c>
      <c r="W68" s="6">
        <v>91.3</v>
      </c>
    </row>
    <row r="69" spans="1:23">
      <c r="A69" t="s">
        <v>2362</v>
      </c>
      <c r="B69" s="28" t="e">
        <f>VLOOKUP(A69,'La Stats'!$A:$K,2,0)</f>
        <v>#N/A</v>
      </c>
      <c r="C69" s="28" t="e">
        <f>VLOOKUP(A69,'La Stats'!$A:$K,3,0)</f>
        <v>#N/A</v>
      </c>
      <c r="D69" s="155" t="e">
        <f>VLOOKUP(A69,'La Stats'!$A:$K,4,0)</f>
        <v>#N/A</v>
      </c>
      <c r="E69" s="155" t="e">
        <f>VLOOKUP(A69,'La Stats'!$A:$K,5,0)</f>
        <v>#N/A</v>
      </c>
      <c r="F69" s="44" t="e">
        <f>VLOOKUP(A69,'La Stats'!$A:$K,6,0)</f>
        <v>#N/A</v>
      </c>
      <c r="G69" s="44" t="e">
        <f>VLOOKUP(A69,'La Stats'!$A:$K,7,0)</f>
        <v>#N/A</v>
      </c>
      <c r="H69" s="44" t="e">
        <f>VLOOKUP(A69,'La Stats'!$A:$K,8,0)</f>
        <v>#N/A</v>
      </c>
      <c r="I69" s="279" t="e">
        <f>VLOOKUP(A69,'La Stats'!$A:$K,9,0)</f>
        <v>#N/A</v>
      </c>
      <c r="J69" s="44" t="e">
        <f>VLOOKUP(A69,'La Stats'!$A:$K,10,0)</f>
        <v>#N/A</v>
      </c>
      <c r="K69" s="44" t="e">
        <f>VLOOKUP(A69,'La Stats'!$A:$K,11,0)</f>
        <v>#N/A</v>
      </c>
      <c r="L69" t="e">
        <f>VLOOKUP(A69,'La Stats'!A:M,12,0)</f>
        <v>#N/A</v>
      </c>
      <c r="M69" t="e">
        <f>VLOOKUP(A69,'La Stats'!A:M,13,0)</f>
        <v>#N/A</v>
      </c>
      <c r="O69" t="e">
        <f t="shared" si="6"/>
        <v>#N/A</v>
      </c>
      <c r="P69" t="e">
        <f>_xlfn.XLOOKUP(A69,'QA data'!A:A,'QA data'!L:L)</f>
        <v>#N/A</v>
      </c>
      <c r="Q69" t="e">
        <f t="shared" si="8"/>
        <v>#N/A</v>
      </c>
      <c r="R69">
        <v>1067</v>
      </c>
      <c r="S69" s="12" t="e">
        <f t="shared" si="7"/>
        <v>#N/A</v>
      </c>
      <c r="T69" t="s">
        <v>2381</v>
      </c>
      <c r="V69" s="6" t="s">
        <v>1269</v>
      </c>
      <c r="W69" s="6">
        <v>82.56</v>
      </c>
    </row>
    <row r="70" spans="1:23">
      <c r="A70" t="s">
        <v>2376</v>
      </c>
      <c r="B70" s="28" t="e">
        <f>VLOOKUP(A70,'La Stats'!$A:$K,2,0)</f>
        <v>#N/A</v>
      </c>
      <c r="C70" s="28" t="e">
        <f>VLOOKUP(A70,'La Stats'!$A:$K,3,0)</f>
        <v>#N/A</v>
      </c>
      <c r="D70" s="155" t="e">
        <f>VLOOKUP(A70,'La Stats'!$A:$K,4,0)</f>
        <v>#N/A</v>
      </c>
      <c r="E70" s="155" t="e">
        <f>VLOOKUP(A70,'La Stats'!$A:$K,5,0)</f>
        <v>#N/A</v>
      </c>
      <c r="F70" s="44" t="e">
        <f>VLOOKUP(A70,'La Stats'!$A:$K,6,0)</f>
        <v>#N/A</v>
      </c>
      <c r="G70" s="44" t="e">
        <f>VLOOKUP(A70,'La Stats'!$A:$K,7,0)</f>
        <v>#N/A</v>
      </c>
      <c r="H70" s="44" t="e">
        <f>VLOOKUP(A70,'La Stats'!$A:$K,8,0)</f>
        <v>#N/A</v>
      </c>
      <c r="I70" s="279" t="e">
        <f>VLOOKUP(A70,'La Stats'!$A:$K,9,0)</f>
        <v>#N/A</v>
      </c>
      <c r="J70" s="44" t="e">
        <f>VLOOKUP(A70,'La Stats'!$A:$K,10,0)</f>
        <v>#N/A</v>
      </c>
      <c r="K70" s="44" t="e">
        <f>VLOOKUP(A70,'La Stats'!$A:$K,11,0)</f>
        <v>#N/A</v>
      </c>
      <c r="L70" t="e">
        <f>VLOOKUP(A70,'La Stats'!A:M,12,0)</f>
        <v>#N/A</v>
      </c>
      <c r="M70" t="e">
        <f>VLOOKUP(A70,'La Stats'!A:M,13,0)</f>
        <v>#N/A</v>
      </c>
      <c r="O70" t="e">
        <f t="shared" si="6"/>
        <v>#N/A</v>
      </c>
      <c r="P70" t="e">
        <f>_xlfn.XLOOKUP(A70,'QA data'!A:A,'QA data'!L:L)</f>
        <v>#N/A</v>
      </c>
      <c r="Q70" t="e">
        <f t="shared" si="8"/>
        <v>#N/A</v>
      </c>
      <c r="R70">
        <v>3200</v>
      </c>
      <c r="S70" s="12" t="e">
        <f t="shared" si="7"/>
        <v>#N/A</v>
      </c>
      <c r="V70" s="6" t="s">
        <v>2373</v>
      </c>
      <c r="W70" s="6">
        <v>100</v>
      </c>
    </row>
    <row r="71" spans="1:23">
      <c r="A71" t="s">
        <v>1269</v>
      </c>
      <c r="B71" s="28">
        <f>VLOOKUP(A71,'La Stats'!$A:$K,2,0)</f>
        <v>0.53690972222222222</v>
      </c>
      <c r="C71" s="28">
        <f>VLOOKUP(A71,'La Stats'!$A:$K,3,0)</f>
        <v>0.37634259259259256</v>
      </c>
      <c r="D71" s="155">
        <f>VLOOKUP(A71,'La Stats'!$A:$K,4,0)</f>
        <v>0.12662037037037036</v>
      </c>
      <c r="E71" s="155">
        <f>VLOOKUP(A71,'La Stats'!$A:$K,5,0)</f>
        <v>3.3935185185185186E-2</v>
      </c>
      <c r="F71" s="44">
        <f>VLOOKUP(A71,'La Stats'!$A:$K,6,0)</f>
        <v>105</v>
      </c>
      <c r="G71" s="44">
        <f>VLOOKUP(A71,'La Stats'!$A:$K,7,0)</f>
        <v>1045</v>
      </c>
      <c r="H71" s="44">
        <f>VLOOKUP(A71,'La Stats'!$A:$K,8,0)</f>
        <v>1013</v>
      </c>
      <c r="I71" s="279">
        <f>VLOOKUP(A71,'La Stats'!$A:$K,9,0)</f>
        <v>102</v>
      </c>
      <c r="J71" s="44">
        <f>VLOOKUP(A71,'La Stats'!$A:$K,10,0)</f>
        <v>0</v>
      </c>
      <c r="K71" s="44">
        <f>VLOOKUP(A71,'La Stats'!$A:$K,11,0)</f>
        <v>0</v>
      </c>
      <c r="L71">
        <f>VLOOKUP(A71,'La Stats'!A:M,12,0)</f>
        <v>0</v>
      </c>
      <c r="M71">
        <f>VLOOKUP(A71,'La Stats'!A:M,13,0)</f>
        <v>90.85</v>
      </c>
      <c r="O71">
        <f t="shared" si="6"/>
        <v>943</v>
      </c>
      <c r="Q71">
        <f t="shared" si="8"/>
        <v>943</v>
      </c>
      <c r="R71">
        <v>1067</v>
      </c>
      <c r="S71" s="12">
        <f t="shared" si="7"/>
        <v>88.378631677600751</v>
      </c>
      <c r="T71" t="s">
        <v>2381</v>
      </c>
      <c r="V71" s="6" t="s">
        <v>1527</v>
      </c>
      <c r="W71" s="6">
        <v>85.68</v>
      </c>
    </row>
    <row r="72" spans="1:23">
      <c r="A72" t="s">
        <v>2373</v>
      </c>
      <c r="B72" s="28" t="e">
        <f>VLOOKUP(A72,'La Stats'!$A:$K,2,0)</f>
        <v>#N/A</v>
      </c>
      <c r="C72" s="28" t="e">
        <f>VLOOKUP(A72,'La Stats'!$A:$K,3,0)</f>
        <v>#N/A</v>
      </c>
      <c r="D72" s="155" t="e">
        <f>VLOOKUP(A72,'La Stats'!$A:$K,4,0)</f>
        <v>#N/A</v>
      </c>
      <c r="E72" s="155" t="e">
        <f>VLOOKUP(A72,'La Stats'!$A:$K,5,0)</f>
        <v>#N/A</v>
      </c>
      <c r="F72" s="44" t="e">
        <f>VLOOKUP(A72,'La Stats'!$A:$K,6,0)</f>
        <v>#N/A</v>
      </c>
      <c r="G72" s="44" t="e">
        <f>VLOOKUP(A72,'La Stats'!$A:$K,7,0)</f>
        <v>#N/A</v>
      </c>
      <c r="H72" s="44" t="e">
        <f>VLOOKUP(A72,'La Stats'!$A:$K,8,0)</f>
        <v>#N/A</v>
      </c>
      <c r="I72" s="279" t="e">
        <f>VLOOKUP(A72,'La Stats'!$A:$K,9,0)</f>
        <v>#N/A</v>
      </c>
      <c r="J72" s="44" t="e">
        <f>VLOOKUP(A72,'La Stats'!$A:$K,10,0)</f>
        <v>#N/A</v>
      </c>
      <c r="K72" s="44" t="e">
        <f>VLOOKUP(A72,'La Stats'!$A:$K,11,0)</f>
        <v>#N/A</v>
      </c>
      <c r="L72" t="e">
        <f>VLOOKUP(A72,'La Stats'!A:M,12,0)</f>
        <v>#N/A</v>
      </c>
      <c r="M72" t="e">
        <f>VLOOKUP(A72,'La Stats'!A:M,13,0)</f>
        <v>#N/A</v>
      </c>
      <c r="O72" t="e">
        <f t="shared" si="6"/>
        <v>#N/A</v>
      </c>
      <c r="P72" t="e">
        <f>_xlfn.XLOOKUP(A72,'QA data'!A:A,'QA data'!L:L)</f>
        <v>#N/A</v>
      </c>
      <c r="Q72" t="e">
        <f t="shared" si="8"/>
        <v>#N/A</v>
      </c>
      <c r="R72">
        <v>3200</v>
      </c>
      <c r="S72" s="12" t="e">
        <f t="shared" si="7"/>
        <v>#N/A</v>
      </c>
      <c r="V72" s="6" t="s">
        <v>2377</v>
      </c>
      <c r="W72" s="6">
        <v>84.62</v>
      </c>
    </row>
    <row r="73" spans="1:23">
      <c r="A73" t="s">
        <v>1527</v>
      </c>
      <c r="B73" s="28">
        <f>VLOOKUP(A73,'La Stats'!$A:$K,2,0)</f>
        <v>0.39159722222222221</v>
      </c>
      <c r="C73" s="28">
        <f>VLOOKUP(A73,'La Stats'!$A:$K,3,0)</f>
        <v>0.21501157407407409</v>
      </c>
      <c r="D73" s="155">
        <f>VLOOKUP(A73,'La Stats'!$A:$K,4,0)</f>
        <v>0.13663194444444446</v>
      </c>
      <c r="E73" s="155">
        <f>VLOOKUP(A73,'La Stats'!$A:$K,5,0)</f>
        <v>3.9942129629629626E-2</v>
      </c>
      <c r="F73" s="44">
        <f>VLOOKUP(A73,'La Stats'!$A:$K,6,0)</f>
        <v>89</v>
      </c>
      <c r="G73" s="44">
        <f>VLOOKUP(A73,'La Stats'!$A:$K,7,0)</f>
        <v>609</v>
      </c>
      <c r="H73" s="44">
        <f>VLOOKUP(A73,'La Stats'!$A:$K,8,0)</f>
        <v>549</v>
      </c>
      <c r="I73" s="279">
        <f>VLOOKUP(A73,'La Stats'!$A:$K,9,0)</f>
        <v>79</v>
      </c>
      <c r="J73" s="44">
        <f>VLOOKUP(A73,'La Stats'!$A:$K,10,0)</f>
        <v>0</v>
      </c>
      <c r="K73" s="44">
        <f>VLOOKUP(A73,'La Stats'!$A:$K,11,0)</f>
        <v>0</v>
      </c>
      <c r="L73">
        <f>VLOOKUP(A73,'La Stats'!A:M,12,0)</f>
        <v>0</v>
      </c>
      <c r="M73">
        <f>VLOOKUP(A73,'La Stats'!A:M,13,0)</f>
        <v>87.42</v>
      </c>
      <c r="O73">
        <f t="shared" si="6"/>
        <v>530</v>
      </c>
      <c r="Q73">
        <f t="shared" si="8"/>
        <v>530</v>
      </c>
      <c r="R73">
        <v>1067</v>
      </c>
      <c r="S73" s="12">
        <f t="shared" si="7"/>
        <v>49.671977507029055</v>
      </c>
      <c r="V73" s="6" t="s">
        <v>2369</v>
      </c>
      <c r="W73" s="6">
        <v>100</v>
      </c>
    </row>
    <row r="74" spans="1:23">
      <c r="A74" t="s">
        <v>2377</v>
      </c>
      <c r="B74" s="28" t="e">
        <f>VLOOKUP(A74,'La Stats'!$A:$K,2,0)</f>
        <v>#N/A</v>
      </c>
      <c r="C74" s="28" t="e">
        <f>VLOOKUP(A74,'La Stats'!$A:$K,3,0)</f>
        <v>#N/A</v>
      </c>
      <c r="D74" s="155" t="e">
        <f>VLOOKUP(A74,'La Stats'!$A:$K,4,0)</f>
        <v>#N/A</v>
      </c>
      <c r="E74" s="155" t="e">
        <f>VLOOKUP(A74,'La Stats'!$A:$K,5,0)</f>
        <v>#N/A</v>
      </c>
      <c r="F74" s="44" t="e">
        <f>VLOOKUP(A74,'La Stats'!$A:$K,6,0)</f>
        <v>#N/A</v>
      </c>
      <c r="G74" s="44" t="e">
        <f>VLOOKUP(A74,'La Stats'!$A:$K,7,0)</f>
        <v>#N/A</v>
      </c>
      <c r="H74" s="44" t="e">
        <f>VLOOKUP(A74,'La Stats'!$A:$K,8,0)</f>
        <v>#N/A</v>
      </c>
      <c r="I74" s="279" t="e">
        <f>VLOOKUP(A74,'La Stats'!$A:$K,9,0)</f>
        <v>#N/A</v>
      </c>
      <c r="J74" s="44" t="e">
        <f>VLOOKUP(A74,'La Stats'!$A:$K,10,0)</f>
        <v>#N/A</v>
      </c>
      <c r="K74" s="44" t="e">
        <f>VLOOKUP(A74,'La Stats'!$A:$K,11,0)</f>
        <v>#N/A</v>
      </c>
      <c r="L74" t="e">
        <f>VLOOKUP(A74,'La Stats'!A:M,12,0)</f>
        <v>#N/A</v>
      </c>
      <c r="M74" t="e">
        <f>VLOOKUP(A74,'La Stats'!A:M,13,0)</f>
        <v>#N/A</v>
      </c>
      <c r="O74" t="e">
        <f t="shared" si="6"/>
        <v>#N/A</v>
      </c>
      <c r="P74" t="e">
        <f>_xlfn.XLOOKUP(A74,'QA data'!A:A,'QA data'!L:L)</f>
        <v>#N/A</v>
      </c>
      <c r="Q74" t="e">
        <f>SUM(O74:P74)</f>
        <v>#N/A</v>
      </c>
      <c r="R74">
        <v>3200</v>
      </c>
      <c r="S74" s="12" t="e">
        <f t="shared" si="7"/>
        <v>#N/A</v>
      </c>
      <c r="V74" s="6" t="s">
        <v>1950</v>
      </c>
      <c r="W74" s="6">
        <v>92.21</v>
      </c>
    </row>
    <row r="75" spans="1:23">
      <c r="A75" t="s">
        <v>2369</v>
      </c>
      <c r="B75" s="28" t="e">
        <f>VLOOKUP(A75,'La Stats'!$A:$K,2,0)</f>
        <v>#N/A</v>
      </c>
      <c r="C75" s="28" t="e">
        <f>VLOOKUP(A75,'La Stats'!$A:$K,3,0)</f>
        <v>#N/A</v>
      </c>
      <c r="D75" s="155" t="e">
        <f>VLOOKUP(A75,'La Stats'!$A:$K,4,0)</f>
        <v>#N/A</v>
      </c>
      <c r="E75" s="155" t="e">
        <f>VLOOKUP(A75,'La Stats'!$A:$K,5,0)</f>
        <v>#N/A</v>
      </c>
      <c r="F75" s="44" t="e">
        <f>VLOOKUP(A75,'La Stats'!$A:$K,6,0)</f>
        <v>#N/A</v>
      </c>
      <c r="G75" s="44" t="e">
        <f>VLOOKUP(A75,'La Stats'!$A:$K,7,0)</f>
        <v>#N/A</v>
      </c>
      <c r="H75" s="44" t="e">
        <f>VLOOKUP(A75,'La Stats'!$A:$K,8,0)</f>
        <v>#N/A</v>
      </c>
      <c r="I75" s="279" t="e">
        <f>VLOOKUP(A75,'La Stats'!$A:$K,9,0)</f>
        <v>#N/A</v>
      </c>
      <c r="J75" s="44" t="e">
        <f>VLOOKUP(A75,'La Stats'!$A:$K,10,0)</f>
        <v>#N/A</v>
      </c>
      <c r="K75" s="44" t="e">
        <f>VLOOKUP(A75,'La Stats'!$A:$K,11,0)</f>
        <v>#N/A</v>
      </c>
      <c r="L75" t="e">
        <f>VLOOKUP(A75,'La Stats'!A:M,12,0)</f>
        <v>#N/A</v>
      </c>
      <c r="M75" t="e">
        <f>VLOOKUP(A75,'La Stats'!A:M,13,0)</f>
        <v>#N/A</v>
      </c>
      <c r="O75" t="e">
        <f t="shared" si="6"/>
        <v>#N/A</v>
      </c>
      <c r="P75">
        <f>_xlfn.XLOOKUP(A75,'QA data'!A:A,'QA data'!L:L)</f>
        <v>2976</v>
      </c>
      <c r="Q75" t="e">
        <f t="shared" si="8"/>
        <v>#N/A</v>
      </c>
      <c r="R75">
        <v>1067</v>
      </c>
      <c r="S75" s="12" t="e">
        <f t="shared" si="7"/>
        <v>#N/A</v>
      </c>
      <c r="T75" t="s">
        <v>2381</v>
      </c>
      <c r="V75" s="6" t="s">
        <v>2171</v>
      </c>
      <c r="W75" s="6">
        <v>87.73</v>
      </c>
    </row>
    <row r="76" spans="1:23">
      <c r="A76" t="s">
        <v>1950</v>
      </c>
      <c r="B76" s="28">
        <f>VLOOKUP(A76,'La Stats'!$A:$K,2,0)</f>
        <v>0.47090277777777773</v>
      </c>
      <c r="C76" s="28">
        <f>VLOOKUP(A76,'La Stats'!$A:$K,3,0)</f>
        <v>0.42503472222222222</v>
      </c>
      <c r="D76" s="155">
        <f>VLOOKUP(A76,'La Stats'!$A:$K,4,0)</f>
        <v>3.0590277777777775E-2</v>
      </c>
      <c r="E76" s="155">
        <f>VLOOKUP(A76,'La Stats'!$A:$K,5,0)</f>
        <v>1.5266203703703705E-2</v>
      </c>
      <c r="F76" s="44">
        <f>VLOOKUP(A76,'La Stats'!$A:$K,6,0)</f>
        <v>98</v>
      </c>
      <c r="G76" s="44">
        <f>VLOOKUP(A76,'La Stats'!$A:$K,7,0)</f>
        <v>1216</v>
      </c>
      <c r="H76" s="44">
        <f>VLOOKUP(A76,'La Stats'!$A:$K,8,0)</f>
        <v>1169</v>
      </c>
      <c r="I76" s="279">
        <f>VLOOKUP(A76,'La Stats'!$A:$K,9,0)</f>
        <v>67</v>
      </c>
      <c r="J76" s="44">
        <f>VLOOKUP(A76,'La Stats'!$A:$K,10,0)</f>
        <v>0</v>
      </c>
      <c r="K76" s="44">
        <f>VLOOKUP(A76,'La Stats'!$A:$K,11,0)</f>
        <v>0</v>
      </c>
      <c r="L76">
        <f>VLOOKUP(A76,'La Stats'!A:M,12,0)</f>
        <v>0</v>
      </c>
      <c r="M76">
        <f>VLOOKUP(A76,'La Stats'!A:M,13,0)</f>
        <v>94.58</v>
      </c>
      <c r="O76">
        <f t="shared" si="6"/>
        <v>1149</v>
      </c>
      <c r="Q76">
        <f t="shared" si="8"/>
        <v>1149</v>
      </c>
      <c r="R76">
        <v>1067</v>
      </c>
      <c r="S76" s="12">
        <f t="shared" si="7"/>
        <v>107.6850984067479</v>
      </c>
      <c r="T76" t="s">
        <v>2381</v>
      </c>
      <c r="V76" s="6" t="s">
        <v>2374</v>
      </c>
      <c r="W76" s="6"/>
    </row>
    <row r="77" spans="1:23">
      <c r="A77" t="s">
        <v>2171</v>
      </c>
      <c r="B77" s="28">
        <f>VLOOKUP(A77,'La Stats'!$A:$K,2,0)</f>
        <v>0.24394675925925924</v>
      </c>
      <c r="C77" s="28">
        <f>VLOOKUP(A77,'La Stats'!$A:$K,3,0)</f>
        <v>0.19752314814814817</v>
      </c>
      <c r="D77" s="155">
        <f>VLOOKUP(A77,'La Stats'!$A:$K,4,0)</f>
        <v>3.0648148148148147E-2</v>
      </c>
      <c r="E77" s="155">
        <f>VLOOKUP(A77,'La Stats'!$A:$K,5,0)</f>
        <v>1.5752314814814813E-2</v>
      </c>
      <c r="F77" s="44">
        <f>VLOOKUP(A77,'La Stats'!$A:$K,6,0)</f>
        <v>63</v>
      </c>
      <c r="G77" s="44">
        <f>VLOOKUP(A77,'La Stats'!$A:$K,7,0)</f>
        <v>624</v>
      </c>
      <c r="H77" s="44">
        <f>VLOOKUP(A77,'La Stats'!$A:$K,8,0)</f>
        <v>600</v>
      </c>
      <c r="I77" s="279">
        <f>VLOOKUP(A77,'La Stats'!$A:$K,9,0)</f>
        <v>31</v>
      </c>
      <c r="J77" s="44">
        <f>VLOOKUP(A77,'La Stats'!$A:$K,10,0)</f>
        <v>0</v>
      </c>
      <c r="K77" s="44">
        <f>VLOOKUP(A77,'La Stats'!$A:$K,11,0)</f>
        <v>0</v>
      </c>
      <c r="L77">
        <f>VLOOKUP(A77,'La Stats'!A:M,12,0)</f>
        <v>0</v>
      </c>
      <c r="M77">
        <f>VLOOKUP(A77,'La Stats'!A:M,13,0)</f>
        <v>95.09</v>
      </c>
      <c r="O77">
        <f t="shared" si="6"/>
        <v>593</v>
      </c>
      <c r="Q77">
        <f t="shared" si="8"/>
        <v>593</v>
      </c>
      <c r="R77">
        <v>1067</v>
      </c>
      <c r="S77" s="12">
        <f t="shared" si="7"/>
        <v>55.576382380506097</v>
      </c>
      <c r="T77" t="s">
        <v>2381</v>
      </c>
      <c r="V77" s="6" t="s">
        <v>2238</v>
      </c>
      <c r="W77" s="6">
        <v>100</v>
      </c>
    </row>
    <row r="78" spans="1:23">
      <c r="A78" t="s">
        <v>2374</v>
      </c>
      <c r="B78" s="28" t="e">
        <f>VLOOKUP(A78,'La Stats'!$A:$K,2,0)</f>
        <v>#N/A</v>
      </c>
      <c r="C78" s="28" t="e">
        <f>VLOOKUP(A78,'La Stats'!$A:$K,3,0)</f>
        <v>#N/A</v>
      </c>
      <c r="D78" s="155" t="e">
        <f>VLOOKUP(A78,'La Stats'!$A:$K,4,0)</f>
        <v>#N/A</v>
      </c>
      <c r="E78" s="155" t="e">
        <f>VLOOKUP(A78,'La Stats'!$A:$K,5,0)</f>
        <v>#N/A</v>
      </c>
      <c r="F78" s="44" t="e">
        <f>VLOOKUP(A78,'La Stats'!$A:$K,6,0)</f>
        <v>#N/A</v>
      </c>
      <c r="G78" s="44" t="e">
        <f>VLOOKUP(A78,'La Stats'!$A:$K,7,0)</f>
        <v>#N/A</v>
      </c>
      <c r="H78" s="44" t="e">
        <f>VLOOKUP(A78,'La Stats'!$A:$K,8,0)</f>
        <v>#N/A</v>
      </c>
      <c r="I78" s="279" t="e">
        <f>VLOOKUP(A78,'La Stats'!$A:$K,9,0)</f>
        <v>#N/A</v>
      </c>
      <c r="J78" s="44" t="e">
        <f>VLOOKUP(A78,'La Stats'!$A:$K,10,0)</f>
        <v>#N/A</v>
      </c>
      <c r="K78" s="44" t="e">
        <f>VLOOKUP(A78,'La Stats'!$A:$K,11,0)</f>
        <v>#N/A</v>
      </c>
      <c r="L78" t="e">
        <f>VLOOKUP(A78,'La Stats'!A:M,12,0)</f>
        <v>#N/A</v>
      </c>
      <c r="M78" t="e">
        <f>VLOOKUP(A78,'La Stats'!A:M,13,0)</f>
        <v>#N/A</v>
      </c>
      <c r="R78">
        <v>1067</v>
      </c>
      <c r="S78" s="12">
        <f t="shared" si="7"/>
        <v>0</v>
      </c>
      <c r="V78" s="6" t="s">
        <v>2379</v>
      </c>
      <c r="W78" s="6">
        <v>100</v>
      </c>
    </row>
    <row r="79" spans="1:23">
      <c r="A79" t="s">
        <v>2238</v>
      </c>
      <c r="B79" s="28">
        <f>VLOOKUP(A79,'La Stats'!$A:$K,2,0)</f>
        <v>0</v>
      </c>
      <c r="C79" s="28">
        <f>VLOOKUP(A79,'La Stats'!$A:$K,3,0)</f>
        <v>0</v>
      </c>
      <c r="D79" s="155">
        <f>VLOOKUP(A79,'La Stats'!$A:$K,4,0)</f>
        <v>0</v>
      </c>
      <c r="E79" s="155">
        <f>VLOOKUP(A79,'La Stats'!$A:$K,5,0)</f>
        <v>0</v>
      </c>
      <c r="F79" s="44">
        <f>VLOOKUP(A79,'La Stats'!$A:$K,6,0)</f>
        <v>0</v>
      </c>
      <c r="G79" s="44">
        <f>VLOOKUP(A79,'La Stats'!$A:$K,7,0)</f>
        <v>0</v>
      </c>
      <c r="H79" s="44">
        <f>VLOOKUP(A79,'La Stats'!$A:$K,8,0)</f>
        <v>0</v>
      </c>
      <c r="I79" s="279">
        <f>VLOOKUP(A79,'La Stats'!$A:$K,9,0)</f>
        <v>2</v>
      </c>
      <c r="J79" s="44">
        <f>VLOOKUP(A79,'La Stats'!$A:$K,10,0)</f>
        <v>0</v>
      </c>
      <c r="K79" s="44">
        <f>VLOOKUP(A79,'La Stats'!$A:$K,11,0)</f>
        <v>0</v>
      </c>
      <c r="L79">
        <f>VLOOKUP(A79,'La Stats'!A:M,12,0)</f>
        <v>0</v>
      </c>
      <c r="M79">
        <f>VLOOKUP(A79,'La Stats'!A:M,13,0)</f>
        <v>0</v>
      </c>
      <c r="O79">
        <f t="shared" si="6"/>
        <v>-2</v>
      </c>
      <c r="P79">
        <f>_xlfn.XLOOKUP(A79,'QA data'!A:A,'QA data'!L:L)</f>
        <v>2272</v>
      </c>
      <c r="Q79">
        <f t="shared" si="8"/>
        <v>2270</v>
      </c>
      <c r="R79">
        <v>3200</v>
      </c>
      <c r="S79" s="12">
        <f t="shared" si="7"/>
        <v>70.9375</v>
      </c>
    </row>
    <row r="80" spans="1:23">
      <c r="A80" t="s">
        <v>2379</v>
      </c>
      <c r="B80" s="28" t="e">
        <f>VLOOKUP(A80,'La Stats'!$A:$K,2,0)</f>
        <v>#N/A</v>
      </c>
      <c r="C80" s="28" t="e">
        <f>VLOOKUP(A80,'La Stats'!$A:$K,3,0)</f>
        <v>#N/A</v>
      </c>
      <c r="D80" s="155" t="e">
        <f>VLOOKUP(A80,'La Stats'!$A:$K,4,0)</f>
        <v>#N/A</v>
      </c>
      <c r="E80" s="155" t="e">
        <f>VLOOKUP(A80,'La Stats'!$A:$K,5,0)</f>
        <v>#N/A</v>
      </c>
      <c r="F80" s="44" t="e">
        <f>VLOOKUP(A80,'La Stats'!$A:$K,6,0)</f>
        <v>#N/A</v>
      </c>
      <c r="G80" s="44" t="e">
        <f>VLOOKUP(A80,'La Stats'!$A:$K,7,0)</f>
        <v>#N/A</v>
      </c>
      <c r="H80" s="44" t="e">
        <f>VLOOKUP(A80,'La Stats'!$A:$K,8,0)</f>
        <v>#N/A</v>
      </c>
      <c r="I80" s="279" t="e">
        <f>VLOOKUP(A80,'La Stats'!$A:$K,9,0)</f>
        <v>#N/A</v>
      </c>
      <c r="J80" s="44" t="e">
        <f>VLOOKUP(A80,'La Stats'!$A:$K,10,0)</f>
        <v>#N/A</v>
      </c>
      <c r="K80" s="44" t="e">
        <f>VLOOKUP(A80,'La Stats'!$A:$K,11,0)</f>
        <v>#N/A</v>
      </c>
      <c r="L80" t="e">
        <f>VLOOKUP(A80,'La Stats'!A:M,12,0)</f>
        <v>#N/A</v>
      </c>
      <c r="M80" t="e">
        <f>VLOOKUP(A80,'La Stats'!A:M,13,0)</f>
        <v>#N/A</v>
      </c>
      <c r="O80" t="e">
        <f t="shared" si="6"/>
        <v>#N/A</v>
      </c>
      <c r="P80" t="e">
        <f>_xlfn.XLOOKUP(A80,'QA data'!A:A,'QA data'!L:L)</f>
        <v>#N/A</v>
      </c>
      <c r="Q80" t="e">
        <f t="shared" si="8"/>
        <v>#N/A</v>
      </c>
      <c r="R80">
        <v>3200</v>
      </c>
      <c r="S80" s="12" t="e">
        <f t="shared" si="7"/>
        <v>#N/A</v>
      </c>
    </row>
    <row r="81" spans="1:20">
      <c r="A81" t="s">
        <v>2380</v>
      </c>
      <c r="B81" s="28" t="e">
        <f>VLOOKUP(A81,'La Stats'!$A:$K,2,0)</f>
        <v>#N/A</v>
      </c>
      <c r="C81" s="28" t="e">
        <f>VLOOKUP(A81,'La Stats'!$A:$K,3,0)</f>
        <v>#N/A</v>
      </c>
      <c r="D81" s="155" t="e">
        <f>VLOOKUP(A81,'La Stats'!$A:$K,4,0)</f>
        <v>#N/A</v>
      </c>
      <c r="E81" s="155" t="e">
        <f>VLOOKUP(A81,'La Stats'!$A:$K,5,0)</f>
        <v>#N/A</v>
      </c>
      <c r="F81" s="44" t="e">
        <f>VLOOKUP(A81,'La Stats'!$A:$K,6,0)</f>
        <v>#N/A</v>
      </c>
      <c r="G81" s="44" t="e">
        <f>VLOOKUP(A81,'La Stats'!$A:$K,7,0)</f>
        <v>#N/A</v>
      </c>
      <c r="H81" s="44" t="e">
        <f>VLOOKUP(A81,'La Stats'!$A:$K,8,0)</f>
        <v>#N/A</v>
      </c>
      <c r="I81" s="279" t="e">
        <f>VLOOKUP(A81,'La Stats'!$A:$K,9,0)</f>
        <v>#N/A</v>
      </c>
      <c r="J81" s="44" t="e">
        <f>VLOOKUP(A81,'La Stats'!$A:$K,10,0)</f>
        <v>#N/A</v>
      </c>
      <c r="K81" s="44" t="e">
        <f>VLOOKUP(A81,'La Stats'!$A:$K,11,0)</f>
        <v>#N/A</v>
      </c>
      <c r="L81" t="e">
        <f>VLOOKUP(A81,'La Stats'!A:M,12,0)</f>
        <v>#N/A</v>
      </c>
      <c r="M81" t="e">
        <f>VLOOKUP(A81,'La Stats'!A:M,13,0)</f>
        <v>#N/A</v>
      </c>
    </row>
    <row r="82" spans="1:20">
      <c r="B82" s="28"/>
      <c r="C82" s="28"/>
      <c r="D82" s="155"/>
      <c r="E82" s="155"/>
      <c r="F82" s="44"/>
      <c r="G82" s="44"/>
      <c r="H82" s="44"/>
      <c r="I82" s="279"/>
      <c r="J82" s="44"/>
      <c r="K82" s="44"/>
    </row>
    <row r="83" spans="1:20">
      <c r="A83" s="42" t="s">
        <v>1</v>
      </c>
      <c r="B83" s="42" t="s">
        <v>2358</v>
      </c>
      <c r="C83" s="42" t="s">
        <v>3</v>
      </c>
      <c r="D83" s="42" t="s">
        <v>4</v>
      </c>
      <c r="E83" s="42" t="s">
        <v>2359</v>
      </c>
      <c r="F83" s="42" t="s">
        <v>6</v>
      </c>
      <c r="G83" s="42" t="s">
        <v>7</v>
      </c>
      <c r="H83" s="42" t="s">
        <v>8</v>
      </c>
      <c r="I83" s="42" t="s">
        <v>9</v>
      </c>
      <c r="J83" s="42" t="s">
        <v>10</v>
      </c>
      <c r="K83" s="42" t="s">
        <v>11</v>
      </c>
      <c r="L83" s="42" t="s">
        <v>12</v>
      </c>
      <c r="M83" s="42" t="s">
        <v>13</v>
      </c>
    </row>
    <row r="84" spans="1:20">
      <c r="A84" t="s">
        <v>2363</v>
      </c>
      <c r="B84" s="28" t="e">
        <f>VLOOKUP(A84,'La Stats'!$A:$K,2,0)</f>
        <v>#N/A</v>
      </c>
      <c r="C84" s="28" t="e">
        <f>VLOOKUP(A84,'La Stats'!$A:$K,3,0)</f>
        <v>#N/A</v>
      </c>
      <c r="D84" s="155" t="e">
        <f>VLOOKUP(A84,'La Stats'!$A:$K,4,0)</f>
        <v>#N/A</v>
      </c>
      <c r="E84" s="155" t="e">
        <f>VLOOKUP(A84,'La Stats'!$A:$K,5,0)</f>
        <v>#N/A</v>
      </c>
      <c r="F84" s="44" t="e">
        <f>VLOOKUP(A84,'La Stats'!$A:$K,6,0)</f>
        <v>#N/A</v>
      </c>
      <c r="G84" s="44" t="e">
        <f>VLOOKUP(A84,'La Stats'!$A:$K,7,0)</f>
        <v>#N/A</v>
      </c>
      <c r="H84" s="44" t="e">
        <f>VLOOKUP(A84,'La Stats'!$A:$K,8,0)</f>
        <v>#N/A</v>
      </c>
      <c r="I84" s="279"/>
      <c r="J84" s="44" t="e">
        <f>VLOOKUP(A84,'La Stats'!$A:$K,10,0)</f>
        <v>#N/A</v>
      </c>
      <c r="K84" s="44" t="e">
        <f>VLOOKUP(A84,'La Stats'!$A:$K,11,0)</f>
        <v>#N/A</v>
      </c>
      <c r="L84" t="e">
        <f>VLOOKUP(A84,'La Stats'!A:M,12,0)</f>
        <v>#N/A</v>
      </c>
      <c r="M84" s="38" t="e">
        <f>VLOOKUP(A84,'La Stats'!A:M,13,0)</f>
        <v>#N/A</v>
      </c>
      <c r="R84" s="6" t="s">
        <v>2363</v>
      </c>
      <c r="S84" s="6">
        <v>94.03</v>
      </c>
      <c r="T84" s="6" t="s">
        <v>2393</v>
      </c>
    </row>
    <row r="85" spans="1:20">
      <c r="A85" t="s">
        <v>2372</v>
      </c>
      <c r="B85" s="28" t="e">
        <f>VLOOKUP(A85,'La Stats'!$A:$K,2,0)</f>
        <v>#N/A</v>
      </c>
      <c r="C85" s="28" t="e">
        <f>VLOOKUP(A85,'La Stats'!$A:$K,3,0)</f>
        <v>#N/A</v>
      </c>
      <c r="D85" s="155" t="e">
        <f>VLOOKUP(A85,'La Stats'!$A:$K,4,0)</f>
        <v>#N/A</v>
      </c>
      <c r="E85" s="155" t="e">
        <f>VLOOKUP(A85,'La Stats'!$A:$K,5,0)</f>
        <v>#N/A</v>
      </c>
      <c r="F85" s="44" t="e">
        <f>VLOOKUP(A85,'La Stats'!$A:$K,6,0)</f>
        <v>#N/A</v>
      </c>
      <c r="G85" s="44" t="e">
        <f>VLOOKUP(A85,'La Stats'!$A:$K,7,0)</f>
        <v>#N/A</v>
      </c>
      <c r="H85" s="44" t="e">
        <f>VLOOKUP(A85,'La Stats'!$A:$K,8,0)</f>
        <v>#N/A</v>
      </c>
      <c r="I85" s="279"/>
      <c r="J85" s="44" t="e">
        <f>VLOOKUP(A85,'La Stats'!$A:$K,10,0)</f>
        <v>#N/A</v>
      </c>
      <c r="K85" s="44" t="e">
        <f>VLOOKUP(A85,'La Stats'!$A:$K,11,0)</f>
        <v>#N/A</v>
      </c>
      <c r="L85" t="e">
        <f>VLOOKUP(A85,'La Stats'!A:M,12,0)</f>
        <v>#N/A</v>
      </c>
      <c r="M85" s="38" t="e">
        <f>VLOOKUP(A85,'La Stats'!A:M,13,0)</f>
        <v>#N/A</v>
      </c>
      <c r="R85" s="6" t="s">
        <v>2372</v>
      </c>
      <c r="S85" s="6">
        <v>83.64</v>
      </c>
      <c r="T85" s="6" t="s">
        <v>2393</v>
      </c>
    </row>
    <row r="86" spans="1:20">
      <c r="A86" t="s">
        <v>2374</v>
      </c>
      <c r="B86" s="28" t="e">
        <f>VLOOKUP(A86,'La Stats'!$A:$K,2,0)</f>
        <v>#N/A</v>
      </c>
      <c r="C86" s="28" t="e">
        <f>VLOOKUP(A86,'La Stats'!$A:$K,3,0)</f>
        <v>#N/A</v>
      </c>
      <c r="D86" s="155" t="e">
        <f>VLOOKUP(A86,'La Stats'!$A:$K,4,0)</f>
        <v>#N/A</v>
      </c>
      <c r="E86" s="155" t="e">
        <f>VLOOKUP(A86,'La Stats'!$A:$K,5,0)</f>
        <v>#N/A</v>
      </c>
      <c r="F86" s="44" t="e">
        <f>VLOOKUP(A86,'La Stats'!$A:$K,6,0)</f>
        <v>#N/A</v>
      </c>
      <c r="G86" s="44" t="e">
        <f>VLOOKUP(A86,'La Stats'!$A:$K,7,0)</f>
        <v>#N/A</v>
      </c>
      <c r="H86" s="44" t="e">
        <f>VLOOKUP(A86,'La Stats'!$A:$K,8,0)</f>
        <v>#N/A</v>
      </c>
      <c r="I86" s="279" t="e">
        <f>VLOOKUP(A86,'La Stats'!$A:$K,9,0)</f>
        <v>#N/A</v>
      </c>
      <c r="J86" s="44" t="e">
        <f>VLOOKUP(A86,'La Stats'!$A:$K,10,0)</f>
        <v>#N/A</v>
      </c>
      <c r="K86" s="44" t="e">
        <f>VLOOKUP(A86,'La Stats'!$A:$K,11,0)</f>
        <v>#N/A</v>
      </c>
      <c r="L86" t="e">
        <f>VLOOKUP(A86,'La Stats'!A:M,12,0)</f>
        <v>#N/A</v>
      </c>
      <c r="M86" s="38" t="e">
        <f>VLOOKUP(A86,'La Stats'!A:M,13,0)</f>
        <v>#N/A</v>
      </c>
      <c r="R86" s="6" t="s">
        <v>2369</v>
      </c>
      <c r="S86" s="6">
        <v>93.44</v>
      </c>
      <c r="T86" s="6" t="s">
        <v>2393</v>
      </c>
    </row>
    <row r="87" spans="1:20">
      <c r="A87" t="s">
        <v>2369</v>
      </c>
      <c r="B87" s="28" t="e">
        <f>VLOOKUP(A87,'La Stats'!$A:$K,2,0)</f>
        <v>#N/A</v>
      </c>
      <c r="C87" s="28" t="e">
        <f>VLOOKUP(A87,'La Stats'!$A:$K,3,0)</f>
        <v>#N/A</v>
      </c>
      <c r="D87" s="155" t="e">
        <f>VLOOKUP(A87,'La Stats'!$A:$K,4,0)</f>
        <v>#N/A</v>
      </c>
      <c r="E87" s="155" t="e">
        <f>VLOOKUP(A87,'La Stats'!$A:$K,5,0)</f>
        <v>#N/A</v>
      </c>
      <c r="F87" s="44" t="e">
        <f>VLOOKUP(A87,'La Stats'!$A:$K,6,0)</f>
        <v>#N/A</v>
      </c>
      <c r="G87" s="44" t="e">
        <f>VLOOKUP(A87,'La Stats'!$A:$K,7,0)</f>
        <v>#N/A</v>
      </c>
      <c r="H87" s="44" t="e">
        <f>VLOOKUP(A87,'La Stats'!$A:$K,8,0)</f>
        <v>#N/A</v>
      </c>
      <c r="I87" s="279"/>
      <c r="J87" s="44" t="e">
        <f>VLOOKUP(A87,'La Stats'!$A:$K,10,0)</f>
        <v>#N/A</v>
      </c>
      <c r="K87" s="44" t="e">
        <f>VLOOKUP(A87,'La Stats'!$A:$K,11,0)</f>
        <v>#N/A</v>
      </c>
      <c r="L87" t="e">
        <f>VLOOKUP(A87,'La Stats'!A:M,12,0)</f>
        <v>#N/A</v>
      </c>
      <c r="M87" s="38" t="e">
        <f>VLOOKUP(A87,'La Stats'!A:M,13,0)</f>
        <v>#N/A</v>
      </c>
      <c r="R87" s="6" t="s">
        <v>2362</v>
      </c>
      <c r="S87" s="6">
        <v>100</v>
      </c>
      <c r="T87" s="6" t="s">
        <v>2393</v>
      </c>
    </row>
    <row r="88" spans="1:20">
      <c r="A88" t="s">
        <v>2362</v>
      </c>
      <c r="B88" s="28" t="e">
        <f>VLOOKUP(A88,'La Stats'!$A:$K,2,0)</f>
        <v>#N/A</v>
      </c>
      <c r="C88" s="28" t="e">
        <f>VLOOKUP(A88,'La Stats'!$A:$K,3,0)</f>
        <v>#N/A</v>
      </c>
      <c r="D88" s="155" t="e">
        <f>VLOOKUP(A88,'La Stats'!$A:$K,4,0)</f>
        <v>#N/A</v>
      </c>
      <c r="E88" s="155" t="e">
        <f>VLOOKUP(A88,'La Stats'!$A:$K,5,0)</f>
        <v>#N/A</v>
      </c>
      <c r="F88" s="44" t="e">
        <f>VLOOKUP(A88,'La Stats'!$A:$K,6,0)</f>
        <v>#N/A</v>
      </c>
      <c r="G88" s="44" t="e">
        <f>VLOOKUP(A88,'La Stats'!$A:$K,7,0)</f>
        <v>#N/A</v>
      </c>
      <c r="H88" s="44" t="e">
        <f>VLOOKUP(A88,'La Stats'!$A:$K,8,0)</f>
        <v>#N/A</v>
      </c>
      <c r="I88" s="279" t="e">
        <f>VLOOKUP(A88,'La Stats'!$A:$K,9,0)</f>
        <v>#N/A</v>
      </c>
      <c r="J88" s="44" t="e">
        <f>VLOOKUP(A88,'La Stats'!$A:$K,10,0)</f>
        <v>#N/A</v>
      </c>
      <c r="K88" s="44" t="e">
        <f>VLOOKUP(A88,'La Stats'!$A:$K,11,0)</f>
        <v>#N/A</v>
      </c>
      <c r="L88" t="e">
        <f>VLOOKUP(A88,'La Stats'!A:M,12,0)</f>
        <v>#N/A</v>
      </c>
      <c r="M88" s="38" t="e">
        <f>VLOOKUP(A88,'La Stats'!A:M,13,0)</f>
        <v>#N/A</v>
      </c>
      <c r="R88" s="6" t="s">
        <v>2364</v>
      </c>
      <c r="S88" s="6">
        <v>66.67</v>
      </c>
      <c r="T88" s="6" t="s">
        <v>2393</v>
      </c>
    </row>
    <row r="89" spans="1:20">
      <c r="A89" t="s">
        <v>2364</v>
      </c>
      <c r="B89" s="28" t="e">
        <f>VLOOKUP(A89,'La Stats'!$A:$K,2,0)</f>
        <v>#N/A</v>
      </c>
      <c r="C89" s="28" t="e">
        <f>VLOOKUP(A89,'La Stats'!$A:$K,3,0)</f>
        <v>#N/A</v>
      </c>
      <c r="D89" s="155" t="e">
        <f>VLOOKUP(A89,'La Stats'!$A:$K,4,0)</f>
        <v>#N/A</v>
      </c>
      <c r="E89" s="155" t="e">
        <f>VLOOKUP(A89,'La Stats'!$A:$K,5,0)</f>
        <v>#N/A</v>
      </c>
      <c r="F89" s="44" t="e">
        <f>VLOOKUP(A89,'La Stats'!$A:$K,6,0)</f>
        <v>#N/A</v>
      </c>
      <c r="G89" s="44" t="e">
        <f>VLOOKUP(A89,'La Stats'!$A:$K,7,0)</f>
        <v>#N/A</v>
      </c>
      <c r="H89" s="44" t="e">
        <f>VLOOKUP(A89,'La Stats'!$A:$K,8,0)</f>
        <v>#N/A</v>
      </c>
      <c r="I89" s="279" t="e">
        <f>VLOOKUP(A89,'La Stats'!$A:$K,9,0)</f>
        <v>#N/A</v>
      </c>
      <c r="J89" s="44" t="e">
        <f>VLOOKUP(A89,'La Stats'!$A:$K,10,0)</f>
        <v>#N/A</v>
      </c>
      <c r="K89" s="44" t="e">
        <f>VLOOKUP(A89,'La Stats'!$A:$K,11,0)</f>
        <v>#N/A</v>
      </c>
      <c r="L89" t="e">
        <f>VLOOKUP(A89,'La Stats'!A:M,12,0)</f>
        <v>#N/A</v>
      </c>
      <c r="M89" s="38" t="e">
        <f>VLOOKUP(A89,'La Stats'!A:M,13,0)</f>
        <v>#N/A</v>
      </c>
      <c r="R89" s="6" t="s">
        <v>2371</v>
      </c>
      <c r="S89" s="6">
        <v>87.43</v>
      </c>
      <c r="T89" s="6" t="s">
        <v>2393</v>
      </c>
    </row>
    <row r="90" spans="1:20">
      <c r="A90" t="s">
        <v>2371</v>
      </c>
      <c r="B90" s="28" t="e">
        <f>VLOOKUP(A90,'La Stats'!$A:$K,2,0)</f>
        <v>#N/A</v>
      </c>
      <c r="C90" s="28" t="e">
        <f>VLOOKUP(A90,'La Stats'!$A:$K,3,0)</f>
        <v>#N/A</v>
      </c>
      <c r="D90" s="155" t="e">
        <f>VLOOKUP(A90,'La Stats'!$A:$K,4,0)</f>
        <v>#N/A</v>
      </c>
      <c r="E90" s="155" t="e">
        <f>VLOOKUP(A90,'La Stats'!$A:$K,5,0)</f>
        <v>#N/A</v>
      </c>
      <c r="F90" s="44" t="e">
        <f>VLOOKUP(A90,'La Stats'!$A:$K,6,0)</f>
        <v>#N/A</v>
      </c>
      <c r="G90" s="44" t="e">
        <f>VLOOKUP(A90,'La Stats'!$A:$K,7,0)</f>
        <v>#N/A</v>
      </c>
      <c r="H90" s="44" t="e">
        <f>VLOOKUP(A90,'La Stats'!$A:$K,8,0)</f>
        <v>#N/A</v>
      </c>
      <c r="I90" s="279" t="e">
        <f>VLOOKUP(A90,'La Stats'!$A:$K,9,0)</f>
        <v>#N/A</v>
      </c>
      <c r="J90" s="44" t="e">
        <f>VLOOKUP(A90,'La Stats'!$A:$K,10,0)</f>
        <v>#N/A</v>
      </c>
      <c r="K90" s="44" t="e">
        <f>VLOOKUP(A90,'La Stats'!$A:$K,11,0)</f>
        <v>#N/A</v>
      </c>
      <c r="L90" t="e">
        <f>VLOOKUP(A90,'La Stats'!A:M,12,0)</f>
        <v>#N/A</v>
      </c>
      <c r="M90" s="38" t="e">
        <f>VLOOKUP(A90,'La Stats'!A:M,13,0)</f>
        <v>#N/A</v>
      </c>
      <c r="R90" s="6" t="s">
        <v>473</v>
      </c>
      <c r="S90" s="6">
        <v>90.59</v>
      </c>
      <c r="T90" s="6" t="s">
        <v>2393</v>
      </c>
    </row>
    <row r="91" spans="1:20">
      <c r="A91" t="s">
        <v>473</v>
      </c>
      <c r="B91" s="28">
        <f>VLOOKUP(A91,'La Stats'!$A:$K,2,0)</f>
        <v>0.44157407407407406</v>
      </c>
      <c r="C91" s="28">
        <f>VLOOKUP(A91,'La Stats'!$A:$K,3,0)</f>
        <v>0.25440972222222219</v>
      </c>
      <c r="D91" s="155">
        <f>VLOOKUP(A91,'La Stats'!$A:$K,4,0)</f>
        <v>0.10872685185185187</v>
      </c>
      <c r="E91" s="155">
        <f>VLOOKUP(A91,'La Stats'!$A:$K,5,0)</f>
        <v>7.8437500000000007E-2</v>
      </c>
      <c r="F91" s="44">
        <f>VLOOKUP(A91,'La Stats'!$A:$K,6,0)</f>
        <v>64</v>
      </c>
      <c r="G91" s="44">
        <f>VLOOKUP(A91,'La Stats'!$A:$K,7,0)</f>
        <v>778</v>
      </c>
      <c r="H91" s="44">
        <f>VLOOKUP(A91,'La Stats'!$A:$K,8,0)</f>
        <v>772</v>
      </c>
      <c r="I91" s="279">
        <f>VLOOKUP(A91,'La Stats'!$A:$K,9,0)</f>
        <v>37</v>
      </c>
      <c r="J91" s="44">
        <f>VLOOKUP(A91,'La Stats'!$A:$K,10,0)</f>
        <v>0</v>
      </c>
      <c r="K91" s="44">
        <f>VLOOKUP(A91,'La Stats'!$A:$K,11,0)</f>
        <v>0</v>
      </c>
      <c r="L91">
        <f>VLOOKUP(A91,'La Stats'!A:M,12,0)</f>
        <v>0</v>
      </c>
      <c r="M91" s="38">
        <f>VLOOKUP(A91,'La Stats'!A:M,13,0)</f>
        <v>95.43</v>
      </c>
      <c r="R91" s="6" t="s">
        <v>2171</v>
      </c>
      <c r="S91" s="6">
        <v>80.650000000000006</v>
      </c>
      <c r="T91" s="6" t="s">
        <v>2393</v>
      </c>
    </row>
    <row r="92" spans="1:20">
      <c r="A92" t="s">
        <v>2171</v>
      </c>
      <c r="B92" s="28">
        <f>VLOOKUP(A92,'La Stats'!$A:$K,2,0)</f>
        <v>0.24394675925925924</v>
      </c>
      <c r="C92" s="28">
        <f>VLOOKUP(A92,'La Stats'!$A:$K,3,0)</f>
        <v>0.19752314814814817</v>
      </c>
      <c r="D92" s="155">
        <f>VLOOKUP(A92,'La Stats'!$A:$K,4,0)</f>
        <v>3.0648148148148147E-2</v>
      </c>
      <c r="E92" s="155">
        <f>VLOOKUP(A92,'La Stats'!$A:$K,5,0)</f>
        <v>1.5752314814814813E-2</v>
      </c>
      <c r="F92" s="44">
        <f>VLOOKUP(A92,'La Stats'!$A:$K,6,0)</f>
        <v>63</v>
      </c>
      <c r="G92" s="44">
        <f>VLOOKUP(A92,'La Stats'!$A:$K,7,0)</f>
        <v>624</v>
      </c>
      <c r="H92" s="44">
        <f>VLOOKUP(A92,'La Stats'!$A:$K,8,0)</f>
        <v>600</v>
      </c>
      <c r="I92" s="279">
        <f>VLOOKUP(A92,'La Stats'!$A:$K,9,0)</f>
        <v>31</v>
      </c>
      <c r="J92" s="44">
        <f>VLOOKUP(A92,'La Stats'!$A:$K,10,0)</f>
        <v>0</v>
      </c>
      <c r="K92" s="44">
        <f>VLOOKUP(A92,'La Stats'!$A:$K,11,0)</f>
        <v>0</v>
      </c>
      <c r="L92">
        <f>VLOOKUP(A92,'La Stats'!A:M,12,0)</f>
        <v>0</v>
      </c>
      <c r="M92" s="38">
        <f>VLOOKUP(A92,'La Stats'!A:M,13,0)</f>
        <v>95.09</v>
      </c>
      <c r="R92" s="6" t="s">
        <v>111</v>
      </c>
      <c r="S92" s="6">
        <v>83.87</v>
      </c>
      <c r="T92" s="6" t="s">
        <v>2393</v>
      </c>
    </row>
    <row r="93" spans="1:20">
      <c r="A93" t="s">
        <v>111</v>
      </c>
      <c r="B93" s="28">
        <f>VLOOKUP(A93,'La Stats'!$A:$K,2,0)</f>
        <v>0.28087962962962965</v>
      </c>
      <c r="C93" s="28">
        <f>VLOOKUP(A93,'La Stats'!$A:$K,3,0)</f>
        <v>0.23710648148148147</v>
      </c>
      <c r="D93" s="155">
        <f>VLOOKUP(A93,'La Stats'!$A:$K,4,0)</f>
        <v>1.6157407407407409E-2</v>
      </c>
      <c r="E93" s="155">
        <f>VLOOKUP(A93,'La Stats'!$A:$K,5,0)</f>
        <v>2.7604166666666666E-2</v>
      </c>
      <c r="F93" s="44">
        <f>VLOOKUP(A93,'La Stats'!$A:$K,6,0)</f>
        <v>94</v>
      </c>
      <c r="G93" s="44">
        <f>VLOOKUP(A93,'La Stats'!$A:$K,7,0)</f>
        <v>947</v>
      </c>
      <c r="H93" s="44">
        <f>VLOOKUP(A93,'La Stats'!$A:$K,8,0)</f>
        <v>888</v>
      </c>
      <c r="I93" s="279">
        <f>VLOOKUP(A93,'La Stats'!$A:$K,9,0)</f>
        <v>78</v>
      </c>
      <c r="J93" s="44">
        <f>VLOOKUP(A93,'La Stats'!$A:$K,10,0)</f>
        <v>0</v>
      </c>
      <c r="K93" s="44">
        <f>VLOOKUP(A93,'La Stats'!$A:$K,11,0)</f>
        <v>0</v>
      </c>
      <c r="L93">
        <f>VLOOKUP(A93,'La Stats'!A:M,12,0)</f>
        <v>0</v>
      </c>
      <c r="M93" s="38">
        <f>VLOOKUP(A93,'La Stats'!A:M,13,0)</f>
        <v>91.93</v>
      </c>
      <c r="R93" s="6" t="s">
        <v>130</v>
      </c>
      <c r="S93" s="6">
        <v>94.04</v>
      </c>
      <c r="T93" s="6" t="s">
        <v>2393</v>
      </c>
    </row>
    <row r="94" spans="1:20">
      <c r="A94" t="s">
        <v>130</v>
      </c>
      <c r="B94" s="28">
        <f>VLOOKUP(A94,'La Stats'!$A:$K,2,0)</f>
        <v>1.6087962962962963E-3</v>
      </c>
      <c r="C94" s="28">
        <f>VLOOKUP(A94,'La Stats'!$A:$K,3,0)</f>
        <v>1.6087962962962963E-3</v>
      </c>
      <c r="D94" s="155">
        <f>VLOOKUP(A94,'La Stats'!$A:$K,4,0)</f>
        <v>0</v>
      </c>
      <c r="E94" s="155">
        <f>VLOOKUP(A94,'La Stats'!$A:$K,5,0)</f>
        <v>0</v>
      </c>
      <c r="F94" s="44">
        <f>VLOOKUP(A94,'La Stats'!$A:$K,6,0)</f>
        <v>4</v>
      </c>
      <c r="G94" s="44">
        <f>VLOOKUP(A94,'La Stats'!$A:$K,7,0)</f>
        <v>6</v>
      </c>
      <c r="H94" s="44">
        <f>VLOOKUP(A94,'La Stats'!$A:$K,8,0)</f>
        <v>2</v>
      </c>
      <c r="I94" s="279">
        <f>VLOOKUP(A94,'La Stats'!$A:$K,9,0)</f>
        <v>0</v>
      </c>
      <c r="J94" s="44">
        <f>VLOOKUP(A94,'La Stats'!$A:$K,10,0)</f>
        <v>0</v>
      </c>
      <c r="K94" s="44">
        <f>VLOOKUP(A94,'La Stats'!$A:$K,11,0)</f>
        <v>0</v>
      </c>
      <c r="L94">
        <f>VLOOKUP(A94,'La Stats'!A:M,12,0)</f>
        <v>0</v>
      </c>
      <c r="M94" s="38">
        <f>VLOOKUP(A94,'La Stats'!A:M,13,0)</f>
        <v>100</v>
      </c>
      <c r="R94" s="6" t="s">
        <v>1269</v>
      </c>
      <c r="S94" s="6">
        <v>87.03</v>
      </c>
      <c r="T94" s="6" t="s">
        <v>2393</v>
      </c>
    </row>
    <row r="95" spans="1:20">
      <c r="A95" t="s">
        <v>1269</v>
      </c>
      <c r="B95" s="28">
        <f>VLOOKUP(A95,'La Stats'!$A:$K,2,0)</f>
        <v>0.53690972222222222</v>
      </c>
      <c r="C95" s="28">
        <f>VLOOKUP(A95,'La Stats'!$A:$K,3,0)</f>
        <v>0.37634259259259256</v>
      </c>
      <c r="D95" s="155">
        <f>VLOOKUP(A95,'La Stats'!$A:$K,4,0)</f>
        <v>0.12662037037037036</v>
      </c>
      <c r="E95" s="155">
        <f>VLOOKUP(A95,'La Stats'!$A:$K,5,0)</f>
        <v>3.3935185185185186E-2</v>
      </c>
      <c r="F95" s="44">
        <f>VLOOKUP(A95,'La Stats'!$A:$K,6,0)</f>
        <v>105</v>
      </c>
      <c r="G95" s="44">
        <f>VLOOKUP(A95,'La Stats'!$A:$K,7,0)</f>
        <v>1045</v>
      </c>
      <c r="H95" s="44">
        <f>VLOOKUP(A95,'La Stats'!$A:$K,8,0)</f>
        <v>1013</v>
      </c>
      <c r="I95" s="279">
        <f>VLOOKUP(A95,'La Stats'!$A:$K,9,0)</f>
        <v>102</v>
      </c>
      <c r="J95" s="44">
        <f>VLOOKUP(A95,'La Stats'!$A:$K,10,0)</f>
        <v>0</v>
      </c>
      <c r="K95" s="44">
        <f>VLOOKUP(A95,'La Stats'!$A:$K,11,0)</f>
        <v>0</v>
      </c>
      <c r="L95">
        <f>VLOOKUP(A95,'La Stats'!A:M,12,0)</f>
        <v>0</v>
      </c>
      <c r="M95" s="38">
        <f>VLOOKUP(A95,'La Stats'!A:M,13,0)</f>
        <v>90.85</v>
      </c>
      <c r="R95" s="6" t="s">
        <v>1950</v>
      </c>
      <c r="S95" s="6">
        <v>86.71</v>
      </c>
      <c r="T95" s="6" t="s">
        <v>2393</v>
      </c>
    </row>
    <row r="96" spans="1:20">
      <c r="A96" t="s">
        <v>1950</v>
      </c>
      <c r="B96" s="28">
        <f>VLOOKUP(A96,'La Stats'!$A:$K,2,0)</f>
        <v>0.47090277777777773</v>
      </c>
      <c r="C96" s="28">
        <f>VLOOKUP(A96,'La Stats'!$A:$K,3,0)</f>
        <v>0.42503472222222222</v>
      </c>
      <c r="D96" s="155">
        <f>VLOOKUP(A96,'La Stats'!$A:$K,4,0)</f>
        <v>3.0590277777777775E-2</v>
      </c>
      <c r="E96" s="155">
        <f>VLOOKUP(A96,'La Stats'!$A:$K,5,0)</f>
        <v>1.5266203703703705E-2</v>
      </c>
      <c r="F96" s="44">
        <f>VLOOKUP(A96,'La Stats'!$A:$K,6,0)</f>
        <v>98</v>
      </c>
      <c r="G96" s="44">
        <f>VLOOKUP(A96,'La Stats'!$A:$K,7,0)</f>
        <v>1216</v>
      </c>
      <c r="H96" s="44">
        <f>VLOOKUP(A96,'La Stats'!$A:$K,8,0)</f>
        <v>1169</v>
      </c>
      <c r="I96" s="279">
        <f>VLOOKUP(A96,'La Stats'!$A:$K,9,0)</f>
        <v>67</v>
      </c>
      <c r="J96" s="44">
        <f>VLOOKUP(A96,'La Stats'!$A:$K,10,0)</f>
        <v>0</v>
      </c>
      <c r="K96" s="44">
        <f>VLOOKUP(A96,'La Stats'!$A:$K,11,0)</f>
        <v>0</v>
      </c>
      <c r="L96">
        <f>VLOOKUP(A96,'La Stats'!A:M,12,0)</f>
        <v>0</v>
      </c>
      <c r="M96" s="38">
        <f>VLOOKUP(A96,'La Stats'!A:M,13,0)</f>
        <v>94.58</v>
      </c>
      <c r="R96" s="6" t="s">
        <v>1527</v>
      </c>
      <c r="S96" s="6">
        <v>84.6</v>
      </c>
      <c r="T96" s="6" t="s">
        <v>2393</v>
      </c>
    </row>
    <row r="97" spans="1:24">
      <c r="A97" t="s">
        <v>1527</v>
      </c>
      <c r="B97" s="28">
        <f>VLOOKUP(A97,'La Stats'!$A:$K,2,0)</f>
        <v>0.39159722222222221</v>
      </c>
      <c r="C97" s="28">
        <f>VLOOKUP(A97,'La Stats'!$A:$K,3,0)</f>
        <v>0.21501157407407409</v>
      </c>
      <c r="D97" s="155">
        <f>VLOOKUP(A97,'La Stats'!$A:$K,4,0)</f>
        <v>0.13663194444444446</v>
      </c>
      <c r="E97" s="155">
        <f>VLOOKUP(A97,'La Stats'!$A:$K,5,0)</f>
        <v>3.9942129629629626E-2</v>
      </c>
      <c r="F97" s="44">
        <f>VLOOKUP(A97,'La Stats'!$A:$K,6,0)</f>
        <v>89</v>
      </c>
      <c r="G97" s="44">
        <f>VLOOKUP(A97,'La Stats'!$A:$K,7,0)</f>
        <v>609</v>
      </c>
      <c r="H97" s="44">
        <f>VLOOKUP(A97,'La Stats'!$A:$K,8,0)</f>
        <v>549</v>
      </c>
      <c r="I97" s="279">
        <f>VLOOKUP(A97,'La Stats'!$A:$K,9,0)</f>
        <v>79</v>
      </c>
      <c r="J97" s="44">
        <f>VLOOKUP(A97,'La Stats'!$A:$K,10,0)</f>
        <v>0</v>
      </c>
      <c r="K97" s="44">
        <f>VLOOKUP(A97,'La Stats'!$A:$K,11,0)</f>
        <v>0</v>
      </c>
      <c r="L97">
        <f>VLOOKUP(A97,'La Stats'!A:M,12,0)</f>
        <v>0</v>
      </c>
      <c r="M97" s="38">
        <f>VLOOKUP(A97,'La Stats'!A:M,13,0)</f>
        <v>87.42</v>
      </c>
      <c r="R97" s="6" t="s">
        <v>495</v>
      </c>
      <c r="S97" s="6">
        <v>83.14</v>
      </c>
      <c r="T97" s="6" t="s">
        <v>2393</v>
      </c>
    </row>
    <row r="98" spans="1:24">
      <c r="A98" t="s">
        <v>495</v>
      </c>
      <c r="B98" s="28">
        <f>VLOOKUP(A98,'La Stats'!$A:$K,2,0)</f>
        <v>7.3032407407407412E-3</v>
      </c>
      <c r="C98" s="28">
        <f>VLOOKUP(A98,'La Stats'!$A:$K,3,0)</f>
        <v>7.1180555555555554E-3</v>
      </c>
      <c r="D98" s="155">
        <f>VLOOKUP(A98,'La Stats'!$A:$K,4,0)</f>
        <v>1.8518518518518518E-4</v>
      </c>
      <c r="E98" s="155">
        <f>VLOOKUP(A98,'La Stats'!$A:$K,5,0)</f>
        <v>0</v>
      </c>
      <c r="F98" s="44">
        <f>VLOOKUP(A98,'La Stats'!$A:$K,6,0)</f>
        <v>2</v>
      </c>
      <c r="G98" s="44">
        <f>VLOOKUP(A98,'La Stats'!$A:$K,7,0)</f>
        <v>39</v>
      </c>
      <c r="H98" s="44">
        <f>VLOOKUP(A98,'La Stats'!$A:$K,8,0)</f>
        <v>37</v>
      </c>
      <c r="I98" s="279">
        <f>VLOOKUP(A98,'La Stats'!$A:$K,9,0)</f>
        <v>3</v>
      </c>
      <c r="J98" s="44">
        <f>VLOOKUP(A98,'La Stats'!$A:$K,10,0)</f>
        <v>0</v>
      </c>
      <c r="K98" s="44">
        <f>VLOOKUP(A98,'La Stats'!$A:$K,11,0)</f>
        <v>0</v>
      </c>
      <c r="L98">
        <f>VLOOKUP(A98,'La Stats'!A:M,12,0)</f>
        <v>0</v>
      </c>
      <c r="M98" s="38">
        <f>VLOOKUP(A98,'La Stats'!A:M,13,0)</f>
        <v>92.5</v>
      </c>
      <c r="R98" s="6" t="s">
        <v>2374</v>
      </c>
      <c r="S98" s="6"/>
      <c r="T98" s="6" t="s">
        <v>2393</v>
      </c>
    </row>
    <row r="100" spans="1:24">
      <c r="H100" t="e">
        <f>SUM(H84:H98)</f>
        <v>#N/A</v>
      </c>
      <c r="I100" t="e">
        <f>SUM(I84:I98)</f>
        <v>#N/A</v>
      </c>
    </row>
    <row r="101" spans="1:24">
      <c r="M101" t="e">
        <f>AVERAGE(M84:M98)</f>
        <v>#N/A</v>
      </c>
    </row>
    <row r="103" spans="1:24">
      <c r="I103" t="e">
        <f>I100/H100*100</f>
        <v>#N/A</v>
      </c>
      <c r="P103" s="6" t="s">
        <v>2384</v>
      </c>
      <c r="Q103" s="6" t="s">
        <v>2394</v>
      </c>
      <c r="R103" s="6" t="s">
        <v>2395</v>
      </c>
      <c r="S103" s="6" t="s">
        <v>2396</v>
      </c>
      <c r="U103" s="346" t="s">
        <v>2384</v>
      </c>
      <c r="V103" s="346" t="s">
        <v>2397</v>
      </c>
    </row>
    <row r="104" spans="1:24">
      <c r="A104" t="s">
        <v>111</v>
      </c>
      <c r="B104" s="28">
        <f>VLOOKUP(A104,'La Stats'!$A:$K,2,0)</f>
        <v>0.28087962962962965</v>
      </c>
      <c r="C104" s="28">
        <f>VLOOKUP(A104,'La Stats'!$A:$K,3,0)</f>
        <v>0.23710648148148147</v>
      </c>
      <c r="D104" s="155">
        <f>VLOOKUP(A104,'La Stats'!$A:$K,4,0)</f>
        <v>1.6157407407407409E-2</v>
      </c>
      <c r="E104" s="155">
        <f>VLOOKUP(A104,'La Stats'!$A:$K,5,0)</f>
        <v>2.7604166666666666E-2</v>
      </c>
      <c r="F104" s="44">
        <f>VLOOKUP(A104,'La Stats'!$A:$K,6,0)</f>
        <v>94</v>
      </c>
      <c r="G104" s="44">
        <f>VLOOKUP(A104,'La Stats'!$A:$K,7,0)</f>
        <v>947</v>
      </c>
      <c r="H104" s="44">
        <f>VLOOKUP(A104,'La Stats'!$A:$K,8,0)</f>
        <v>888</v>
      </c>
      <c r="I104" s="279">
        <f>VLOOKUP(A104,'La Stats'!$A:$K,9,0)</f>
        <v>78</v>
      </c>
      <c r="J104" s="44">
        <f>VLOOKUP(A104,'La Stats'!$A:$K,10,0)</f>
        <v>0</v>
      </c>
      <c r="K104" s="44">
        <f>VLOOKUP(A104,'La Stats'!$A:$K,11,0)</f>
        <v>0</v>
      </c>
      <c r="L104">
        <f>VLOOKUP(A104,'La Stats'!A:M,12,0)</f>
        <v>0</v>
      </c>
      <c r="M104" s="38">
        <f>VLOOKUP(A104,'La Stats'!A:M,13,0)</f>
        <v>91.93</v>
      </c>
      <c r="N104">
        <f>G104-I104</f>
        <v>869</v>
      </c>
      <c r="P104" s="6" t="s">
        <v>111</v>
      </c>
      <c r="Q104" s="6">
        <v>4268</v>
      </c>
      <c r="R104" s="6">
        <v>3736</v>
      </c>
      <c r="S104" s="6">
        <f>Q104-R104</f>
        <v>532</v>
      </c>
      <c r="U104" s="6" t="s">
        <v>111</v>
      </c>
      <c r="V104" s="6">
        <v>532</v>
      </c>
      <c r="X104">
        <v>73.23</v>
      </c>
    </row>
    <row r="105" spans="1:24">
      <c r="A105" t="s">
        <v>130</v>
      </c>
      <c r="B105" s="28">
        <f>VLOOKUP(A105,'La Stats'!$A:$K,2,0)</f>
        <v>1.6087962962962963E-3</v>
      </c>
      <c r="C105" s="28">
        <f>VLOOKUP(A105,'La Stats'!$A:$K,3,0)</f>
        <v>1.6087962962962963E-3</v>
      </c>
      <c r="D105" s="155">
        <f>VLOOKUP(A105,'La Stats'!$A:$K,4,0)</f>
        <v>0</v>
      </c>
      <c r="E105" s="155">
        <f>VLOOKUP(A105,'La Stats'!$A:$K,5,0)</f>
        <v>0</v>
      </c>
      <c r="F105" s="44">
        <f>VLOOKUP(A105,'La Stats'!$A:$K,6,0)</f>
        <v>4</v>
      </c>
      <c r="G105" s="44">
        <f>VLOOKUP(A105,'La Stats'!$A:$K,7,0)</f>
        <v>6</v>
      </c>
      <c r="H105" s="44">
        <f>VLOOKUP(A105,'La Stats'!$A:$K,8,0)</f>
        <v>2</v>
      </c>
      <c r="I105" s="279">
        <f>VLOOKUP(A105,'La Stats'!$A:$K,9,0)</f>
        <v>0</v>
      </c>
      <c r="J105" s="44">
        <f>VLOOKUP(A105,'La Stats'!$A:$K,10,0)</f>
        <v>0</v>
      </c>
      <c r="K105" s="44">
        <f>VLOOKUP(A105,'La Stats'!$A:$K,11,0)</f>
        <v>0</v>
      </c>
      <c r="L105">
        <f>VLOOKUP(A105,'La Stats'!A:M,12,0)</f>
        <v>0</v>
      </c>
      <c r="M105" s="38">
        <f>VLOOKUP(A105,'La Stats'!A:M,13,0)</f>
        <v>100</v>
      </c>
      <c r="N105">
        <f t="shared" ref="N105:N129" si="9">G105-I105</f>
        <v>6</v>
      </c>
      <c r="P105" s="6" t="s">
        <v>130</v>
      </c>
      <c r="Q105" s="6">
        <v>4268</v>
      </c>
      <c r="R105" s="6">
        <v>4338</v>
      </c>
      <c r="S105" s="6">
        <f t="shared" ref="S105:S129" si="10">Q105-R105</f>
        <v>-70</v>
      </c>
      <c r="U105" s="6" t="s">
        <v>130</v>
      </c>
      <c r="V105" s="6">
        <v>0</v>
      </c>
      <c r="X105">
        <v>82.21</v>
      </c>
    </row>
    <row r="106" spans="1:24">
      <c r="A106" t="s">
        <v>2364</v>
      </c>
      <c r="B106" s="28" t="e">
        <f>VLOOKUP(A106,'La Stats'!$A:$K,2,0)</f>
        <v>#N/A</v>
      </c>
      <c r="C106" s="28" t="e">
        <f>VLOOKUP(A106,'La Stats'!$A:$K,3,0)</f>
        <v>#N/A</v>
      </c>
      <c r="D106" s="155" t="e">
        <f>VLOOKUP(A106,'La Stats'!$A:$K,4,0)</f>
        <v>#N/A</v>
      </c>
      <c r="E106" s="155" t="e">
        <f>VLOOKUP(A106,'La Stats'!$A:$K,5,0)</f>
        <v>#N/A</v>
      </c>
      <c r="F106" s="44" t="e">
        <f>VLOOKUP(A106,'La Stats'!$A:$K,6,0)</f>
        <v>#N/A</v>
      </c>
      <c r="G106" s="44" t="e">
        <f>VLOOKUP(A106,'La Stats'!$A:$K,7,0)</f>
        <v>#N/A</v>
      </c>
      <c r="H106" s="44" t="e">
        <f>VLOOKUP(A106,'La Stats'!$A:$K,8,0)</f>
        <v>#N/A</v>
      </c>
      <c r="I106" s="279" t="e">
        <f>VLOOKUP(A106,'La Stats'!$A:$K,9,0)</f>
        <v>#N/A</v>
      </c>
      <c r="J106" s="44" t="e">
        <f>VLOOKUP(A106,'La Stats'!$A:$K,10,0)</f>
        <v>#N/A</v>
      </c>
      <c r="K106" s="44" t="e">
        <f>VLOOKUP(A106,'La Stats'!$A:$K,11,0)</f>
        <v>#N/A</v>
      </c>
      <c r="L106" t="e">
        <f>VLOOKUP(A106,'La Stats'!A:M,12,0)</f>
        <v>#N/A</v>
      </c>
      <c r="M106" s="38" t="e">
        <f>VLOOKUP(A106,'La Stats'!A:M,13,0)</f>
        <v>#N/A</v>
      </c>
      <c r="N106" t="e">
        <f t="shared" si="9"/>
        <v>#N/A</v>
      </c>
      <c r="P106" s="6" t="s">
        <v>2364</v>
      </c>
      <c r="Q106" s="6">
        <v>4268</v>
      </c>
      <c r="R106" s="6">
        <v>3608</v>
      </c>
      <c r="S106" s="6">
        <f t="shared" si="10"/>
        <v>660</v>
      </c>
      <c r="U106" s="6" t="s">
        <v>2364</v>
      </c>
      <c r="V106" s="6">
        <v>660</v>
      </c>
      <c r="X106">
        <v>93.34</v>
      </c>
    </row>
    <row r="107" spans="1:24">
      <c r="A107" t="s">
        <v>473</v>
      </c>
      <c r="B107" s="28">
        <f>VLOOKUP(A107,'La Stats'!$A:$K,2,0)</f>
        <v>0.44157407407407406</v>
      </c>
      <c r="C107" s="28">
        <f>VLOOKUP(A107,'La Stats'!$A:$K,3,0)</f>
        <v>0.25440972222222219</v>
      </c>
      <c r="D107" s="155">
        <f>VLOOKUP(A107,'La Stats'!$A:$K,4,0)</f>
        <v>0.10872685185185187</v>
      </c>
      <c r="E107" s="155">
        <f>VLOOKUP(A107,'La Stats'!$A:$K,5,0)</f>
        <v>7.8437500000000007E-2</v>
      </c>
      <c r="F107" s="44">
        <f>VLOOKUP(A107,'La Stats'!$A:$K,6,0)</f>
        <v>64</v>
      </c>
      <c r="G107" s="44">
        <f>VLOOKUP(A107,'La Stats'!$A:$K,7,0)</f>
        <v>778</v>
      </c>
      <c r="H107" s="44">
        <f>VLOOKUP(A107,'La Stats'!$A:$K,8,0)</f>
        <v>772</v>
      </c>
      <c r="I107" s="279">
        <f>VLOOKUP(A107,'La Stats'!$A:$K,9,0)</f>
        <v>37</v>
      </c>
      <c r="J107" s="44">
        <f>VLOOKUP(A107,'La Stats'!$A:$K,10,0)</f>
        <v>0</v>
      </c>
      <c r="K107" s="44">
        <f>VLOOKUP(A107,'La Stats'!$A:$K,11,0)</f>
        <v>0</v>
      </c>
      <c r="L107">
        <f>VLOOKUP(A107,'La Stats'!A:M,12,0)</f>
        <v>0</v>
      </c>
      <c r="M107" s="38">
        <f>VLOOKUP(A107,'La Stats'!A:M,13,0)</f>
        <v>95.43</v>
      </c>
      <c r="N107">
        <f t="shared" si="9"/>
        <v>741</v>
      </c>
      <c r="O107" s="106"/>
      <c r="P107" s="6" t="s">
        <v>473</v>
      </c>
      <c r="Q107" s="6">
        <v>3201</v>
      </c>
      <c r="R107" s="6">
        <v>3228</v>
      </c>
      <c r="S107" s="6">
        <f t="shared" si="10"/>
        <v>-27</v>
      </c>
      <c r="U107" s="6" t="s">
        <v>473</v>
      </c>
      <c r="V107" s="6">
        <v>0</v>
      </c>
      <c r="X107">
        <v>99.67</v>
      </c>
    </row>
    <row r="108" spans="1:24">
      <c r="A108" t="s">
        <v>2363</v>
      </c>
      <c r="B108" s="28" t="e">
        <f>VLOOKUP(A108,'La Stats'!$A:$K,2,0)</f>
        <v>#N/A</v>
      </c>
      <c r="C108" s="28" t="e">
        <f>VLOOKUP(A108,'La Stats'!$A:$K,3,0)</f>
        <v>#N/A</v>
      </c>
      <c r="D108" s="155" t="e">
        <f>VLOOKUP(A108,'La Stats'!$A:$K,4,0)</f>
        <v>#N/A</v>
      </c>
      <c r="E108" s="155" t="e">
        <f>VLOOKUP(A108,'La Stats'!$A:$K,5,0)</f>
        <v>#N/A</v>
      </c>
      <c r="F108" s="44" t="e">
        <f>VLOOKUP(A108,'La Stats'!$A:$K,6,0)</f>
        <v>#N/A</v>
      </c>
      <c r="G108" s="44" t="e">
        <f>VLOOKUP(A108,'La Stats'!$A:$K,7,0)</f>
        <v>#N/A</v>
      </c>
      <c r="H108" s="44" t="e">
        <f>VLOOKUP(A108,'La Stats'!$A:$K,8,0)</f>
        <v>#N/A</v>
      </c>
      <c r="I108" s="279" t="e">
        <f>VLOOKUP(A108,'La Stats'!$A:$K,9,0)</f>
        <v>#N/A</v>
      </c>
      <c r="J108" s="44" t="e">
        <f>VLOOKUP(A108,'La Stats'!$A:$K,10,0)</f>
        <v>#N/A</v>
      </c>
      <c r="K108" s="44" t="e">
        <f>VLOOKUP(A108,'La Stats'!$A:$K,11,0)</f>
        <v>#N/A</v>
      </c>
      <c r="L108" t="e">
        <f>VLOOKUP(A108,'La Stats'!A:M,12,0)</f>
        <v>#N/A</v>
      </c>
      <c r="M108" s="38" t="e">
        <f>VLOOKUP(A108,'La Stats'!A:M,13,0)</f>
        <v>#N/A</v>
      </c>
      <c r="N108" t="e">
        <f t="shared" si="9"/>
        <v>#N/A</v>
      </c>
      <c r="O108" s="106"/>
      <c r="P108" s="6" t="s">
        <v>2363</v>
      </c>
      <c r="Q108" s="6">
        <v>4534</v>
      </c>
      <c r="R108" s="6">
        <v>4586</v>
      </c>
      <c r="S108" s="6">
        <f t="shared" si="10"/>
        <v>-52</v>
      </c>
      <c r="U108" s="6" t="s">
        <v>2363</v>
      </c>
      <c r="V108" s="6">
        <v>0</v>
      </c>
      <c r="X108">
        <v>104.47</v>
      </c>
    </row>
    <row r="109" spans="1:24">
      <c r="A109" t="s">
        <v>495</v>
      </c>
      <c r="B109" s="28">
        <f>VLOOKUP(A109,'La Stats'!$A:$K,2,0)</f>
        <v>7.3032407407407412E-3</v>
      </c>
      <c r="C109" s="28">
        <f>VLOOKUP(A109,'La Stats'!$A:$K,3,0)</f>
        <v>7.1180555555555554E-3</v>
      </c>
      <c r="D109" s="155">
        <f>VLOOKUP(A109,'La Stats'!$A:$K,4,0)</f>
        <v>1.8518518518518518E-4</v>
      </c>
      <c r="E109" s="155">
        <f>VLOOKUP(A109,'La Stats'!$A:$K,5,0)</f>
        <v>0</v>
      </c>
      <c r="F109" s="44">
        <f>VLOOKUP(A109,'La Stats'!$A:$K,6,0)</f>
        <v>2</v>
      </c>
      <c r="G109" s="44">
        <f>VLOOKUP(A109,'La Stats'!$A:$K,7,0)</f>
        <v>39</v>
      </c>
      <c r="H109" s="44">
        <f>VLOOKUP(A109,'La Stats'!$A:$K,8,0)</f>
        <v>37</v>
      </c>
      <c r="I109" s="279">
        <f>VLOOKUP(A109,'La Stats'!$A:$K,9,0)</f>
        <v>3</v>
      </c>
      <c r="J109" s="44">
        <f>VLOOKUP(A109,'La Stats'!$A:$K,10,0)</f>
        <v>0</v>
      </c>
      <c r="K109" s="44">
        <f>VLOOKUP(A109,'La Stats'!$A:$K,11,0)</f>
        <v>0</v>
      </c>
      <c r="L109">
        <f>VLOOKUP(A109,'La Stats'!A:M,12,0)</f>
        <v>0</v>
      </c>
      <c r="M109" s="38">
        <f>VLOOKUP(A109,'La Stats'!A:M,13,0)</f>
        <v>92.5</v>
      </c>
      <c r="N109">
        <f t="shared" si="9"/>
        <v>36</v>
      </c>
      <c r="O109" s="106"/>
      <c r="P109" s="6" t="s">
        <v>495</v>
      </c>
      <c r="Q109" s="6">
        <v>4268</v>
      </c>
      <c r="R109" s="6">
        <v>4355</v>
      </c>
      <c r="S109" s="6">
        <f t="shared" si="10"/>
        <v>-87</v>
      </c>
      <c r="U109" s="6" t="s">
        <v>495</v>
      </c>
      <c r="V109" s="6">
        <v>0</v>
      </c>
      <c r="X109">
        <v>100.12</v>
      </c>
    </row>
    <row r="110" spans="1:24">
      <c r="A110" t="s">
        <v>2370</v>
      </c>
      <c r="B110" s="28" t="e">
        <f>VLOOKUP(A110,'La Stats'!$A:$K,2,0)</f>
        <v>#N/A</v>
      </c>
      <c r="C110" s="28" t="e">
        <f>VLOOKUP(A110,'La Stats'!$A:$K,3,0)</f>
        <v>#N/A</v>
      </c>
      <c r="D110" s="155" t="e">
        <f>VLOOKUP(A110,'La Stats'!$A:$K,4,0)</f>
        <v>#N/A</v>
      </c>
      <c r="E110" s="155" t="e">
        <f>VLOOKUP(A110,'La Stats'!$A:$K,5,0)</f>
        <v>#N/A</v>
      </c>
      <c r="F110" s="44" t="e">
        <f>VLOOKUP(A110,'La Stats'!$A:$K,6,0)</f>
        <v>#N/A</v>
      </c>
      <c r="G110" s="44" t="e">
        <f>VLOOKUP(A110,'La Stats'!$A:$K,7,0)</f>
        <v>#N/A</v>
      </c>
      <c r="H110" s="44" t="e">
        <f>VLOOKUP(A110,'La Stats'!$A:$K,8,0)</f>
        <v>#N/A</v>
      </c>
      <c r="I110" s="279" t="e">
        <f>VLOOKUP(A110,'La Stats'!$A:$K,9,0)</f>
        <v>#N/A</v>
      </c>
      <c r="J110" s="44" t="e">
        <f>VLOOKUP(A110,'La Stats'!$A:$K,10,0)</f>
        <v>#N/A</v>
      </c>
      <c r="K110" s="44" t="e">
        <f>VLOOKUP(A110,'La Stats'!$A:$K,11,0)</f>
        <v>#N/A</v>
      </c>
      <c r="L110" t="e">
        <f>VLOOKUP(A110,'La Stats'!A:M,12,0)</f>
        <v>#N/A</v>
      </c>
      <c r="M110" s="38" t="e">
        <f>VLOOKUP(A110,'La Stats'!A:M,13,0)</f>
        <v>#N/A</v>
      </c>
      <c r="N110" t="e">
        <f t="shared" si="9"/>
        <v>#N/A</v>
      </c>
      <c r="O110" s="106"/>
      <c r="P110" s="6" t="s">
        <v>2370</v>
      </c>
      <c r="Q110" s="6">
        <v>9600</v>
      </c>
      <c r="R110" s="6">
        <v>9276</v>
      </c>
      <c r="S110" s="6">
        <f t="shared" si="10"/>
        <v>324</v>
      </c>
      <c r="U110" s="6" t="s">
        <v>2370</v>
      </c>
      <c r="V110" s="6">
        <v>324</v>
      </c>
      <c r="X110">
        <v>119.67</v>
      </c>
    </row>
    <row r="111" spans="1:24">
      <c r="A111" t="s">
        <v>2372</v>
      </c>
      <c r="B111" s="28" t="e">
        <f>VLOOKUP(A111,'La Stats'!$A:$K,2,0)</f>
        <v>#N/A</v>
      </c>
      <c r="C111" s="28" t="e">
        <f>VLOOKUP(A111,'La Stats'!$A:$K,3,0)</f>
        <v>#N/A</v>
      </c>
      <c r="D111" s="155" t="e">
        <f>VLOOKUP(A111,'La Stats'!$A:$K,4,0)</f>
        <v>#N/A</v>
      </c>
      <c r="E111" s="155" t="e">
        <f>VLOOKUP(A111,'La Stats'!$A:$K,5,0)</f>
        <v>#N/A</v>
      </c>
      <c r="F111" s="44" t="e">
        <f>VLOOKUP(A111,'La Stats'!$A:$K,6,0)</f>
        <v>#N/A</v>
      </c>
      <c r="G111" s="44" t="e">
        <f>VLOOKUP(A111,'La Stats'!$A:$K,7,0)</f>
        <v>#N/A</v>
      </c>
      <c r="H111" s="44" t="e">
        <f>VLOOKUP(A111,'La Stats'!$A:$K,8,0)</f>
        <v>#N/A</v>
      </c>
      <c r="I111" s="279" t="e">
        <f>VLOOKUP(A111,'La Stats'!$A:$K,9,0)</f>
        <v>#N/A</v>
      </c>
      <c r="J111" s="44" t="e">
        <f>VLOOKUP(A111,'La Stats'!$A:$K,10,0)</f>
        <v>#N/A</v>
      </c>
      <c r="K111" s="44" t="e">
        <f>VLOOKUP(A111,'La Stats'!$A:$K,11,0)</f>
        <v>#N/A</v>
      </c>
      <c r="L111" t="e">
        <f>VLOOKUP(A111,'La Stats'!A:M,12,0)</f>
        <v>#N/A</v>
      </c>
      <c r="M111" s="38" t="e">
        <f>VLOOKUP(A111,'La Stats'!A:M,13,0)</f>
        <v>#N/A</v>
      </c>
      <c r="N111" t="e">
        <f t="shared" si="9"/>
        <v>#N/A</v>
      </c>
      <c r="O111" s="106"/>
      <c r="P111" s="6" t="s">
        <v>2372</v>
      </c>
      <c r="Q111" s="6">
        <v>4534</v>
      </c>
      <c r="R111" s="6">
        <v>3995</v>
      </c>
      <c r="S111" s="6">
        <f t="shared" si="10"/>
        <v>539</v>
      </c>
      <c r="U111" s="6" t="s">
        <v>2372</v>
      </c>
      <c r="V111" s="6">
        <v>539</v>
      </c>
      <c r="X111">
        <v>106.44</v>
      </c>
    </row>
    <row r="112" spans="1:24">
      <c r="A112" t="s">
        <v>2371</v>
      </c>
      <c r="B112" s="28" t="e">
        <f>VLOOKUP(A112,'La Stats'!$A:$K,2,0)</f>
        <v>#N/A</v>
      </c>
      <c r="C112" s="28" t="e">
        <f>VLOOKUP(A112,'La Stats'!$A:$K,3,0)</f>
        <v>#N/A</v>
      </c>
      <c r="D112" s="155" t="e">
        <f>VLOOKUP(A112,'La Stats'!$A:$K,4,0)</f>
        <v>#N/A</v>
      </c>
      <c r="E112" s="155" t="e">
        <f>VLOOKUP(A112,'La Stats'!$A:$K,5,0)</f>
        <v>#N/A</v>
      </c>
      <c r="F112" s="44" t="e">
        <f>VLOOKUP(A112,'La Stats'!$A:$K,6,0)</f>
        <v>#N/A</v>
      </c>
      <c r="G112" s="44" t="e">
        <f>VLOOKUP(A112,'La Stats'!$A:$K,7,0)</f>
        <v>#N/A</v>
      </c>
      <c r="H112" s="44" t="e">
        <f>VLOOKUP(A112,'La Stats'!$A:$K,8,0)</f>
        <v>#N/A</v>
      </c>
      <c r="I112" s="279" t="e">
        <f>VLOOKUP(A112,'La Stats'!$A:$K,9,0)</f>
        <v>#N/A</v>
      </c>
      <c r="J112" s="44" t="e">
        <f>VLOOKUP(A112,'La Stats'!$A:$K,10,0)</f>
        <v>#N/A</v>
      </c>
      <c r="K112" s="44" t="e">
        <f>VLOOKUP(A112,'La Stats'!$A:$K,11,0)</f>
        <v>#N/A</v>
      </c>
      <c r="L112" t="e">
        <f>VLOOKUP(A112,'La Stats'!A:M,12,0)</f>
        <v>#N/A</v>
      </c>
      <c r="M112" s="38" t="e">
        <f>VLOOKUP(A112,'La Stats'!A:M,13,0)</f>
        <v>#N/A</v>
      </c>
      <c r="N112" t="e">
        <f t="shared" si="9"/>
        <v>#N/A</v>
      </c>
      <c r="O112" s="106"/>
      <c r="P112" s="6" t="s">
        <v>2371</v>
      </c>
      <c r="Q112" s="6">
        <v>4268</v>
      </c>
      <c r="R112" s="6">
        <v>2984</v>
      </c>
      <c r="S112" s="6">
        <f t="shared" si="10"/>
        <v>1284</v>
      </c>
      <c r="U112" s="6" t="s">
        <v>2371</v>
      </c>
      <c r="V112" s="6">
        <v>1284</v>
      </c>
      <c r="X112">
        <v>100.73</v>
      </c>
    </row>
    <row r="113" spans="1:24">
      <c r="A113" t="s">
        <v>1054</v>
      </c>
      <c r="B113" s="28">
        <f>VLOOKUP(A113,'La Stats'!$A:$K,2,0)</f>
        <v>0.66244212962962956</v>
      </c>
      <c r="C113" s="28">
        <f>VLOOKUP(A113,'La Stats'!$A:$K,3,0)</f>
        <v>0.48340277777777779</v>
      </c>
      <c r="D113" s="155">
        <f>VLOOKUP(A113,'La Stats'!$A:$K,4,0)</f>
        <v>0.11495370370370371</v>
      </c>
      <c r="E113" s="155">
        <f>VLOOKUP(A113,'La Stats'!$A:$K,5,0)</f>
        <v>6.4062500000000008E-2</v>
      </c>
      <c r="F113" s="44">
        <f>VLOOKUP(A113,'La Stats'!$A:$K,6,0)</f>
        <v>90</v>
      </c>
      <c r="G113" s="44">
        <f>VLOOKUP(A113,'La Stats'!$A:$K,7,0)</f>
        <v>897</v>
      </c>
      <c r="H113" s="44">
        <f>VLOOKUP(A113,'La Stats'!$A:$K,8,0)</f>
        <v>856</v>
      </c>
      <c r="I113" s="279">
        <f>VLOOKUP(A113,'La Stats'!$A:$K,9,0)</f>
        <v>177</v>
      </c>
      <c r="J113" s="44">
        <f>VLOOKUP(A113,'La Stats'!$A:$K,10,0)</f>
        <v>0</v>
      </c>
      <c r="K113" s="44">
        <f>VLOOKUP(A113,'La Stats'!$A:$K,11,0)</f>
        <v>0</v>
      </c>
      <c r="L113">
        <f>VLOOKUP(A113,'La Stats'!A:M,12,0)</f>
        <v>0</v>
      </c>
      <c r="M113" s="38">
        <f>VLOOKUP(A113,'La Stats'!A:M,13,0)</f>
        <v>82.87</v>
      </c>
      <c r="N113">
        <f t="shared" si="9"/>
        <v>720</v>
      </c>
      <c r="P113" s="6"/>
      <c r="Q113" s="6"/>
      <c r="R113" s="6"/>
      <c r="S113" s="6"/>
      <c r="U113" s="6" t="s">
        <v>2367</v>
      </c>
      <c r="V113" s="6">
        <v>26</v>
      </c>
    </row>
    <row r="114" spans="1:24">
      <c r="A114" t="s">
        <v>2367</v>
      </c>
      <c r="B114" s="28" t="e">
        <f>VLOOKUP(A114,'La Stats'!$A:$K,2,0)</f>
        <v>#N/A</v>
      </c>
      <c r="C114" s="28" t="e">
        <f>VLOOKUP(A114,'La Stats'!$A:$K,3,0)</f>
        <v>#N/A</v>
      </c>
      <c r="D114" s="155" t="e">
        <f>VLOOKUP(A114,'La Stats'!$A:$K,4,0)</f>
        <v>#N/A</v>
      </c>
      <c r="E114" s="155" t="e">
        <f>VLOOKUP(A114,'La Stats'!$A:$K,5,0)</f>
        <v>#N/A</v>
      </c>
      <c r="F114" s="44" t="e">
        <f>VLOOKUP(A114,'La Stats'!$A:$K,6,0)</f>
        <v>#N/A</v>
      </c>
      <c r="G114" s="44" t="e">
        <f>VLOOKUP(A114,'La Stats'!$A:$K,7,0)</f>
        <v>#N/A</v>
      </c>
      <c r="H114" s="44" t="e">
        <f>VLOOKUP(A114,'La Stats'!$A:$K,8,0)</f>
        <v>#N/A</v>
      </c>
      <c r="I114" s="279" t="e">
        <f>VLOOKUP(A114,'La Stats'!$A:$K,9,0)</f>
        <v>#N/A</v>
      </c>
      <c r="J114" s="44" t="e">
        <f>VLOOKUP(A114,'La Stats'!$A:$K,10,0)</f>
        <v>#N/A</v>
      </c>
      <c r="K114" s="44" t="e">
        <f>VLOOKUP(A114,'La Stats'!$A:$K,11,0)</f>
        <v>#N/A</v>
      </c>
      <c r="L114" t="e">
        <f>VLOOKUP(A114,'La Stats'!A:M,12,0)</f>
        <v>#N/A</v>
      </c>
      <c r="M114" s="38" t="e">
        <f>VLOOKUP(A114,'La Stats'!A:M,13,0)</f>
        <v>#N/A</v>
      </c>
      <c r="N114" t="e">
        <f t="shared" si="9"/>
        <v>#N/A</v>
      </c>
      <c r="P114" s="6" t="s">
        <v>2367</v>
      </c>
      <c r="Q114" s="6">
        <v>4534</v>
      </c>
      <c r="R114" s="6">
        <v>4508</v>
      </c>
      <c r="S114" s="6">
        <f t="shared" si="10"/>
        <v>26</v>
      </c>
      <c r="U114" s="6" t="s">
        <v>2375</v>
      </c>
      <c r="V114" s="6">
        <v>0</v>
      </c>
      <c r="X114">
        <v>104.65</v>
      </c>
    </row>
    <row r="115" spans="1:24">
      <c r="A115" t="s">
        <v>2375</v>
      </c>
      <c r="B115" s="28" t="e">
        <f>VLOOKUP(A115,'La Stats'!$A:$K,2,0)</f>
        <v>#N/A</v>
      </c>
      <c r="C115" s="28" t="e">
        <f>VLOOKUP(A115,'La Stats'!$A:$K,3,0)</f>
        <v>#N/A</v>
      </c>
      <c r="D115" s="155" t="e">
        <f>VLOOKUP(A115,'La Stats'!$A:$K,4,0)</f>
        <v>#N/A</v>
      </c>
      <c r="E115" s="155" t="e">
        <f>VLOOKUP(A115,'La Stats'!$A:$K,5,0)</f>
        <v>#N/A</v>
      </c>
      <c r="F115" s="44" t="e">
        <f>VLOOKUP(A115,'La Stats'!$A:$K,6,0)</f>
        <v>#N/A</v>
      </c>
      <c r="G115" s="44" t="e">
        <f>VLOOKUP(A115,'La Stats'!$A:$K,7,0)</f>
        <v>#N/A</v>
      </c>
      <c r="H115" s="44" t="e">
        <f>VLOOKUP(A115,'La Stats'!$A:$K,8,0)</f>
        <v>#N/A</v>
      </c>
      <c r="I115" s="279" t="e">
        <f>VLOOKUP(A115,'La Stats'!$A:$K,9,0)</f>
        <v>#N/A</v>
      </c>
      <c r="J115" s="44" t="e">
        <f>VLOOKUP(A115,'La Stats'!$A:$K,10,0)</f>
        <v>#N/A</v>
      </c>
      <c r="K115" s="44" t="e">
        <f>VLOOKUP(A115,'La Stats'!$A:$K,11,0)</f>
        <v>#N/A</v>
      </c>
      <c r="L115" t="e">
        <f>VLOOKUP(A115,'La Stats'!A:M,12,0)</f>
        <v>#N/A</v>
      </c>
      <c r="M115" s="38" t="e">
        <f>VLOOKUP(A115,'La Stats'!A:M,13,0)</f>
        <v>#N/A</v>
      </c>
      <c r="N115" t="e">
        <f t="shared" si="9"/>
        <v>#N/A</v>
      </c>
      <c r="P115" s="6" t="s">
        <v>2375</v>
      </c>
      <c r="Q115" s="6">
        <v>8533</v>
      </c>
      <c r="R115" s="6">
        <v>8595</v>
      </c>
      <c r="S115" s="6">
        <f t="shared" si="10"/>
        <v>-62</v>
      </c>
      <c r="U115" s="6" t="s">
        <v>2362</v>
      </c>
      <c r="V115" s="6">
        <v>355</v>
      </c>
      <c r="X115">
        <v>96.99</v>
      </c>
    </row>
    <row r="116" spans="1:24">
      <c r="A116" t="s">
        <v>2362</v>
      </c>
      <c r="B116" s="28" t="e">
        <f>VLOOKUP(A116,'La Stats'!$A:$K,2,0)</f>
        <v>#N/A</v>
      </c>
      <c r="C116" s="28" t="e">
        <f>VLOOKUP(A116,'La Stats'!$A:$K,3,0)</f>
        <v>#N/A</v>
      </c>
      <c r="D116" s="155" t="e">
        <f>VLOOKUP(A116,'La Stats'!$A:$K,4,0)</f>
        <v>#N/A</v>
      </c>
      <c r="E116" s="155" t="e">
        <f>VLOOKUP(A116,'La Stats'!$A:$K,5,0)</f>
        <v>#N/A</v>
      </c>
      <c r="F116" s="44" t="e">
        <f>VLOOKUP(A116,'La Stats'!$A:$K,6,0)</f>
        <v>#N/A</v>
      </c>
      <c r="G116" s="44" t="e">
        <f>VLOOKUP(A116,'La Stats'!$A:$K,7,0)</f>
        <v>#N/A</v>
      </c>
      <c r="H116" s="44" t="e">
        <f>VLOOKUP(A116,'La Stats'!$A:$K,8,0)</f>
        <v>#N/A</v>
      </c>
      <c r="I116" s="279" t="e">
        <f>VLOOKUP(A116,'La Stats'!$A:$K,9,0)</f>
        <v>#N/A</v>
      </c>
      <c r="J116" s="44" t="e">
        <f>VLOOKUP(A116,'La Stats'!$A:$K,10,0)</f>
        <v>#N/A</v>
      </c>
      <c r="K116" s="44" t="e">
        <f>VLOOKUP(A116,'La Stats'!$A:$K,11,0)</f>
        <v>#N/A</v>
      </c>
      <c r="L116" t="e">
        <f>VLOOKUP(A116,'La Stats'!A:M,12,0)</f>
        <v>#N/A</v>
      </c>
      <c r="M116" s="38" t="e">
        <f>VLOOKUP(A116,'La Stats'!A:M,13,0)</f>
        <v>#N/A</v>
      </c>
      <c r="N116" t="e">
        <f t="shared" si="9"/>
        <v>#N/A</v>
      </c>
      <c r="P116" s="6" t="s">
        <v>2362</v>
      </c>
      <c r="Q116" s="6">
        <v>4268</v>
      </c>
      <c r="R116" s="6">
        <v>3913</v>
      </c>
      <c r="S116" s="6">
        <f t="shared" si="10"/>
        <v>355</v>
      </c>
      <c r="U116" s="6" t="s">
        <v>2376</v>
      </c>
      <c r="V116" s="6">
        <v>1314</v>
      </c>
      <c r="X116">
        <v>95.7</v>
      </c>
    </row>
    <row r="117" spans="1:24">
      <c r="A117" t="s">
        <v>2376</v>
      </c>
      <c r="B117" s="28" t="e">
        <f>VLOOKUP(A117,'La Stats'!$A:$K,2,0)</f>
        <v>#N/A</v>
      </c>
      <c r="C117" s="28" t="e">
        <f>VLOOKUP(A117,'La Stats'!$A:$K,3,0)</f>
        <v>#N/A</v>
      </c>
      <c r="D117" s="155" t="e">
        <f>VLOOKUP(A117,'La Stats'!$A:$K,4,0)</f>
        <v>#N/A</v>
      </c>
      <c r="E117" s="155" t="e">
        <f>VLOOKUP(A117,'La Stats'!$A:$K,5,0)</f>
        <v>#N/A</v>
      </c>
      <c r="F117" s="44" t="e">
        <f>VLOOKUP(A117,'La Stats'!$A:$K,6,0)</f>
        <v>#N/A</v>
      </c>
      <c r="G117" s="44" t="e">
        <f>VLOOKUP(A117,'La Stats'!$A:$K,7,0)</f>
        <v>#N/A</v>
      </c>
      <c r="H117" s="44" t="e">
        <f>VLOOKUP(A117,'La Stats'!$A:$K,8,0)</f>
        <v>#N/A</v>
      </c>
      <c r="I117" s="279" t="e">
        <f>VLOOKUP(A117,'La Stats'!$A:$K,9,0)</f>
        <v>#N/A</v>
      </c>
      <c r="J117" s="44" t="e">
        <f>VLOOKUP(A117,'La Stats'!$A:$K,10,0)</f>
        <v>#N/A</v>
      </c>
      <c r="K117" s="44" t="e">
        <f>VLOOKUP(A117,'La Stats'!$A:$K,11,0)</f>
        <v>#N/A</v>
      </c>
      <c r="L117" t="e">
        <f>VLOOKUP(A117,'La Stats'!A:M,12,0)</f>
        <v>#N/A</v>
      </c>
      <c r="M117" s="38" t="e">
        <f>VLOOKUP(A117,'La Stats'!A:M,13,0)</f>
        <v>#N/A</v>
      </c>
      <c r="N117" t="e">
        <f t="shared" si="9"/>
        <v>#N/A</v>
      </c>
      <c r="P117" s="6" t="s">
        <v>2376</v>
      </c>
      <c r="Q117" s="6">
        <v>7467</v>
      </c>
      <c r="R117" s="6">
        <v>6153</v>
      </c>
      <c r="S117" s="6">
        <f t="shared" si="10"/>
        <v>1314</v>
      </c>
      <c r="U117" s="6" t="s">
        <v>1269</v>
      </c>
      <c r="V117" s="6">
        <v>788</v>
      </c>
      <c r="X117">
        <v>92.2</v>
      </c>
    </row>
    <row r="118" spans="1:24">
      <c r="A118" t="s">
        <v>1269</v>
      </c>
      <c r="B118" s="28">
        <f>VLOOKUP(A118,'La Stats'!$A:$K,2,0)</f>
        <v>0.53690972222222222</v>
      </c>
      <c r="C118" s="28">
        <f>VLOOKUP(A118,'La Stats'!$A:$K,3,0)</f>
        <v>0.37634259259259256</v>
      </c>
      <c r="D118" s="155">
        <f>VLOOKUP(A118,'La Stats'!$A:$K,4,0)</f>
        <v>0.12662037037037036</v>
      </c>
      <c r="E118" s="155">
        <f>VLOOKUP(A118,'La Stats'!$A:$K,5,0)</f>
        <v>3.3935185185185186E-2</v>
      </c>
      <c r="F118" s="44">
        <f>VLOOKUP(A118,'La Stats'!$A:$K,6,0)</f>
        <v>105</v>
      </c>
      <c r="G118" s="44">
        <f>VLOOKUP(A118,'La Stats'!$A:$K,7,0)</f>
        <v>1045</v>
      </c>
      <c r="H118" s="44">
        <f>VLOOKUP(A118,'La Stats'!$A:$K,8,0)</f>
        <v>1013</v>
      </c>
      <c r="I118" s="279">
        <f>VLOOKUP(A118,'La Stats'!$A:$K,9,0)</f>
        <v>102</v>
      </c>
      <c r="J118" s="44">
        <f>VLOOKUP(A118,'La Stats'!$A:$K,10,0)</f>
        <v>0</v>
      </c>
      <c r="K118" s="44">
        <f>VLOOKUP(A118,'La Stats'!$A:$K,11,0)</f>
        <v>0</v>
      </c>
      <c r="L118">
        <f>VLOOKUP(A118,'La Stats'!A:M,12,0)</f>
        <v>0</v>
      </c>
      <c r="M118" s="38">
        <f>VLOOKUP(A118,'La Stats'!A:M,13,0)</f>
        <v>90.85</v>
      </c>
      <c r="N118">
        <f t="shared" si="9"/>
        <v>943</v>
      </c>
      <c r="P118" s="6" t="s">
        <v>1269</v>
      </c>
      <c r="Q118" s="6">
        <v>4268</v>
      </c>
      <c r="R118" s="6">
        <v>3480</v>
      </c>
      <c r="S118" s="6">
        <f t="shared" si="10"/>
        <v>788</v>
      </c>
      <c r="U118" s="6" t="s">
        <v>2373</v>
      </c>
      <c r="V118" s="6">
        <v>1555</v>
      </c>
      <c r="X118">
        <v>73.239999999999995</v>
      </c>
    </row>
    <row r="119" spans="1:24">
      <c r="A119" t="s">
        <v>2373</v>
      </c>
      <c r="B119" s="28" t="e">
        <f>VLOOKUP(A119,'La Stats'!$A:$K,2,0)</f>
        <v>#N/A</v>
      </c>
      <c r="C119" s="28" t="e">
        <f>VLOOKUP(A119,'La Stats'!$A:$K,3,0)</f>
        <v>#N/A</v>
      </c>
      <c r="D119" s="155" t="e">
        <f>VLOOKUP(A119,'La Stats'!$A:$K,4,0)</f>
        <v>#N/A</v>
      </c>
      <c r="E119" s="155" t="e">
        <f>VLOOKUP(A119,'La Stats'!$A:$K,5,0)</f>
        <v>#N/A</v>
      </c>
      <c r="F119" s="44" t="e">
        <f>VLOOKUP(A119,'La Stats'!$A:$K,6,0)</f>
        <v>#N/A</v>
      </c>
      <c r="G119" s="44" t="e">
        <f>VLOOKUP(A119,'La Stats'!$A:$K,7,0)</f>
        <v>#N/A</v>
      </c>
      <c r="H119" s="44" t="e">
        <f>VLOOKUP(A119,'La Stats'!$A:$K,8,0)</f>
        <v>#N/A</v>
      </c>
      <c r="I119" s="279" t="e">
        <f>VLOOKUP(A119,'La Stats'!$A:$K,9,0)</f>
        <v>#N/A</v>
      </c>
      <c r="J119" s="44" t="e">
        <f>VLOOKUP(A119,'La Stats'!$A:$K,10,0)</f>
        <v>#N/A</v>
      </c>
      <c r="K119" s="44" t="e">
        <f>VLOOKUP(A119,'La Stats'!$A:$K,11,0)</f>
        <v>#N/A</v>
      </c>
      <c r="L119" t="e">
        <f>VLOOKUP(A119,'La Stats'!A:M,12,0)</f>
        <v>#N/A</v>
      </c>
      <c r="M119" s="38" t="e">
        <f>VLOOKUP(A119,'La Stats'!A:M,13,0)</f>
        <v>#N/A</v>
      </c>
      <c r="N119" t="e">
        <f t="shared" si="9"/>
        <v>#N/A</v>
      </c>
      <c r="P119" s="6" t="s">
        <v>2373</v>
      </c>
      <c r="Q119" s="6">
        <v>4534</v>
      </c>
      <c r="R119" s="6">
        <v>2979</v>
      </c>
      <c r="S119" s="6">
        <f t="shared" si="10"/>
        <v>1555</v>
      </c>
      <c r="U119" s="6" t="s">
        <v>1527</v>
      </c>
      <c r="V119" s="6">
        <v>1275</v>
      </c>
      <c r="X119">
        <v>85.78</v>
      </c>
    </row>
    <row r="120" spans="1:24">
      <c r="A120" t="s">
        <v>1527</v>
      </c>
      <c r="B120" s="28">
        <f>VLOOKUP(A120,'La Stats'!$A:$K,2,0)</f>
        <v>0.39159722222222221</v>
      </c>
      <c r="C120" s="28">
        <f>VLOOKUP(A120,'La Stats'!$A:$K,3,0)</f>
        <v>0.21501157407407409</v>
      </c>
      <c r="D120" s="155">
        <f>VLOOKUP(A120,'La Stats'!$A:$K,4,0)</f>
        <v>0.13663194444444446</v>
      </c>
      <c r="E120" s="155">
        <f>VLOOKUP(A120,'La Stats'!$A:$K,5,0)</f>
        <v>3.9942129629629626E-2</v>
      </c>
      <c r="F120" s="44">
        <f>VLOOKUP(A120,'La Stats'!$A:$K,6,0)</f>
        <v>89</v>
      </c>
      <c r="G120" s="44">
        <f>VLOOKUP(A120,'La Stats'!$A:$K,7,0)</f>
        <v>609</v>
      </c>
      <c r="H120" s="44">
        <f>VLOOKUP(A120,'La Stats'!$A:$K,8,0)</f>
        <v>549</v>
      </c>
      <c r="I120" s="279">
        <f>VLOOKUP(A120,'La Stats'!$A:$K,9,0)</f>
        <v>79</v>
      </c>
      <c r="J120" s="44">
        <f>VLOOKUP(A120,'La Stats'!$A:$K,10,0)</f>
        <v>0</v>
      </c>
      <c r="K120" s="44">
        <f>VLOOKUP(A120,'La Stats'!$A:$K,11,0)</f>
        <v>0</v>
      </c>
      <c r="L120">
        <f>VLOOKUP(A120,'La Stats'!A:M,12,0)</f>
        <v>0</v>
      </c>
      <c r="M120" s="38">
        <f>VLOOKUP(A120,'La Stats'!A:M,13,0)</f>
        <v>87.42</v>
      </c>
      <c r="N120">
        <f t="shared" si="9"/>
        <v>530</v>
      </c>
      <c r="P120" s="6" t="s">
        <v>1527</v>
      </c>
      <c r="Q120" s="6">
        <v>4268</v>
      </c>
      <c r="R120" s="6">
        <v>2993</v>
      </c>
      <c r="S120" s="6">
        <f t="shared" si="10"/>
        <v>1275</v>
      </c>
      <c r="U120" s="6" t="s">
        <v>2377</v>
      </c>
      <c r="V120" s="6">
        <v>0</v>
      </c>
      <c r="X120">
        <v>60.07</v>
      </c>
    </row>
    <row r="121" spans="1:24">
      <c r="A121" t="s">
        <v>2382</v>
      </c>
      <c r="B121" s="28" t="e">
        <f>VLOOKUP(A121,'La Stats'!$A:$K,2,0)</f>
        <v>#N/A</v>
      </c>
      <c r="C121" s="28" t="e">
        <f>VLOOKUP(A121,'La Stats'!$A:$K,3,0)</f>
        <v>#N/A</v>
      </c>
      <c r="D121" s="155" t="e">
        <f>VLOOKUP(A121,'La Stats'!$A:$K,4,0)</f>
        <v>#N/A</v>
      </c>
      <c r="E121" s="155" t="e">
        <f>VLOOKUP(A121,'La Stats'!$A:$K,5,0)</f>
        <v>#N/A</v>
      </c>
      <c r="F121" s="44" t="e">
        <f>VLOOKUP(A121,'La Stats'!$A:$K,6,0)</f>
        <v>#N/A</v>
      </c>
      <c r="G121" s="44" t="e">
        <f>VLOOKUP(A121,'La Stats'!$A:$K,7,0)</f>
        <v>#N/A</v>
      </c>
      <c r="H121" s="44" t="e">
        <f>VLOOKUP(A121,'La Stats'!$A:$K,8,0)</f>
        <v>#N/A</v>
      </c>
      <c r="I121" s="279" t="e">
        <f>VLOOKUP(A121,'La Stats'!$A:$K,9,0)</f>
        <v>#N/A</v>
      </c>
      <c r="J121" s="44" t="e">
        <f>VLOOKUP(A121,'La Stats'!$A:$K,10,0)</f>
        <v>#N/A</v>
      </c>
      <c r="K121" s="44" t="e">
        <f>VLOOKUP(A121,'La Stats'!$A:$K,11,0)</f>
        <v>#N/A</v>
      </c>
      <c r="L121" t="e">
        <f>VLOOKUP(A121,'La Stats'!A:M,12,0)</f>
        <v>#N/A</v>
      </c>
      <c r="M121" s="38" t="e">
        <f>VLOOKUP(A121,'La Stats'!A:M,13,0)</f>
        <v>#N/A</v>
      </c>
      <c r="N121" t="e">
        <f t="shared" si="9"/>
        <v>#N/A</v>
      </c>
      <c r="P121" s="6"/>
      <c r="Q121" s="6"/>
      <c r="R121" s="6"/>
      <c r="S121" s="6"/>
      <c r="U121" s="6" t="s">
        <v>2369</v>
      </c>
      <c r="V121" s="6">
        <v>669</v>
      </c>
    </row>
    <row r="122" spans="1:24">
      <c r="A122" t="s">
        <v>2377</v>
      </c>
      <c r="B122" s="28" t="e">
        <f>VLOOKUP(A122,'La Stats'!$A:$K,2,0)</f>
        <v>#N/A</v>
      </c>
      <c r="C122" s="28" t="e">
        <f>VLOOKUP(A122,'La Stats'!$A:$K,3,0)</f>
        <v>#N/A</v>
      </c>
      <c r="D122" s="155" t="e">
        <f>VLOOKUP(A122,'La Stats'!$A:$K,4,0)</f>
        <v>#N/A</v>
      </c>
      <c r="E122" s="155" t="e">
        <f>VLOOKUP(A122,'La Stats'!$A:$K,5,0)</f>
        <v>#N/A</v>
      </c>
      <c r="F122" s="44" t="e">
        <f>VLOOKUP(A122,'La Stats'!$A:$K,6,0)</f>
        <v>#N/A</v>
      </c>
      <c r="G122" s="44" t="e">
        <f>VLOOKUP(A122,'La Stats'!$A:$K,7,0)</f>
        <v>#N/A</v>
      </c>
      <c r="H122" s="44" t="e">
        <f>VLOOKUP(A122,'La Stats'!$A:$K,8,0)</f>
        <v>#N/A</v>
      </c>
      <c r="I122" s="279" t="e">
        <f>VLOOKUP(A122,'La Stats'!$A:$K,9,0)</f>
        <v>#N/A</v>
      </c>
      <c r="J122" s="44" t="e">
        <f>VLOOKUP(A122,'La Stats'!$A:$K,10,0)</f>
        <v>#N/A</v>
      </c>
      <c r="K122" s="44" t="e">
        <f>VLOOKUP(A122,'La Stats'!$A:$K,11,0)</f>
        <v>#N/A</v>
      </c>
      <c r="L122" t="e">
        <f>VLOOKUP(A122,'La Stats'!A:M,12,0)</f>
        <v>#N/A</v>
      </c>
      <c r="M122" s="38" t="e">
        <f>VLOOKUP(A122,'La Stats'!A:M,13,0)</f>
        <v>#N/A</v>
      </c>
      <c r="N122" t="e">
        <f t="shared" si="9"/>
        <v>#N/A</v>
      </c>
      <c r="P122" s="6" t="s">
        <v>2377</v>
      </c>
      <c r="Q122" s="6">
        <v>8266</v>
      </c>
      <c r="R122" s="6">
        <v>9400</v>
      </c>
      <c r="S122" s="6">
        <f t="shared" si="10"/>
        <v>-1134</v>
      </c>
      <c r="U122" s="6" t="s">
        <v>1950</v>
      </c>
      <c r="V122" s="6">
        <v>0</v>
      </c>
      <c r="X122">
        <v>99.75</v>
      </c>
    </row>
    <row r="123" spans="1:24">
      <c r="A123" t="s">
        <v>2369</v>
      </c>
      <c r="B123" s="28" t="e">
        <f>VLOOKUP(A123,'La Stats'!$A:$K,2,0)</f>
        <v>#N/A</v>
      </c>
      <c r="C123" s="28" t="e">
        <f>VLOOKUP(A123,'La Stats'!$A:$K,3,0)</f>
        <v>#N/A</v>
      </c>
      <c r="D123" s="155" t="e">
        <f>VLOOKUP(A123,'La Stats'!$A:$K,4,0)</f>
        <v>#N/A</v>
      </c>
      <c r="E123" s="155" t="e">
        <f>VLOOKUP(A123,'La Stats'!$A:$K,5,0)</f>
        <v>#N/A</v>
      </c>
      <c r="F123" s="44" t="e">
        <f>VLOOKUP(A123,'La Stats'!$A:$K,6,0)</f>
        <v>#N/A</v>
      </c>
      <c r="G123" s="44" t="e">
        <f>VLOOKUP(A123,'La Stats'!$A:$K,7,0)</f>
        <v>#N/A</v>
      </c>
      <c r="H123" s="44" t="e">
        <f>VLOOKUP(A123,'La Stats'!$A:$K,8,0)</f>
        <v>#N/A</v>
      </c>
      <c r="I123" s="279" t="e">
        <f>VLOOKUP(A123,'La Stats'!$A:$K,9,0)</f>
        <v>#N/A</v>
      </c>
      <c r="J123" s="44" t="e">
        <f>VLOOKUP(A123,'La Stats'!$A:$K,10,0)</f>
        <v>#N/A</v>
      </c>
      <c r="K123" s="44" t="e">
        <f>VLOOKUP(A123,'La Stats'!$A:$K,11,0)</f>
        <v>#N/A</v>
      </c>
      <c r="L123" t="e">
        <f>VLOOKUP(A123,'La Stats'!A:M,12,0)</f>
        <v>#N/A</v>
      </c>
      <c r="M123" s="38" t="e">
        <f>VLOOKUP(A123,'La Stats'!A:M,13,0)</f>
        <v>#N/A</v>
      </c>
      <c r="N123" t="e">
        <f t="shared" si="9"/>
        <v>#N/A</v>
      </c>
      <c r="P123" s="6" t="s">
        <v>2369</v>
      </c>
      <c r="Q123" s="6">
        <v>4534</v>
      </c>
      <c r="R123" s="6">
        <v>3865</v>
      </c>
      <c r="S123" s="6">
        <f t="shared" si="10"/>
        <v>669</v>
      </c>
      <c r="U123" s="6" t="s">
        <v>2171</v>
      </c>
      <c r="V123" s="6">
        <v>434</v>
      </c>
      <c r="X123">
        <v>98.94</v>
      </c>
    </row>
    <row r="124" spans="1:24">
      <c r="A124" t="s">
        <v>1950</v>
      </c>
      <c r="B124" s="28">
        <f>VLOOKUP(A124,'La Stats'!$A:$K,2,0)</f>
        <v>0.47090277777777773</v>
      </c>
      <c r="C124" s="28">
        <f>VLOOKUP(A124,'La Stats'!$A:$K,3,0)</f>
        <v>0.42503472222222222</v>
      </c>
      <c r="D124" s="155">
        <f>VLOOKUP(A124,'La Stats'!$A:$K,4,0)</f>
        <v>3.0590277777777775E-2</v>
      </c>
      <c r="E124" s="155">
        <f>VLOOKUP(A124,'La Stats'!$A:$K,5,0)</f>
        <v>1.5266203703703705E-2</v>
      </c>
      <c r="F124" s="44">
        <f>VLOOKUP(A124,'La Stats'!$A:$K,6,0)</f>
        <v>98</v>
      </c>
      <c r="G124" s="44">
        <f>VLOOKUP(A124,'La Stats'!$A:$K,7,0)</f>
        <v>1216</v>
      </c>
      <c r="H124" s="44">
        <f>VLOOKUP(A124,'La Stats'!$A:$K,8,0)</f>
        <v>1169</v>
      </c>
      <c r="I124" s="279">
        <f>VLOOKUP(A124,'La Stats'!$A:$K,9,0)</f>
        <v>67</v>
      </c>
      <c r="J124" s="44">
        <f>VLOOKUP(A124,'La Stats'!$A:$K,10,0)</f>
        <v>0</v>
      </c>
      <c r="K124" s="44">
        <f>VLOOKUP(A124,'La Stats'!$A:$K,11,0)</f>
        <v>0</v>
      </c>
      <c r="L124">
        <f>VLOOKUP(A124,'La Stats'!A:M,12,0)</f>
        <v>0</v>
      </c>
      <c r="M124" s="38">
        <f>VLOOKUP(A124,'La Stats'!A:M,13,0)</f>
        <v>94.58</v>
      </c>
      <c r="N124">
        <f t="shared" si="9"/>
        <v>1149</v>
      </c>
      <c r="P124" s="6" t="s">
        <v>1950</v>
      </c>
      <c r="Q124" s="6">
        <v>4268</v>
      </c>
      <c r="R124" s="6">
        <v>4364</v>
      </c>
      <c r="S124" s="6">
        <f t="shared" si="10"/>
        <v>-96</v>
      </c>
      <c r="U124" s="6" t="s">
        <v>2374</v>
      </c>
      <c r="V124" s="6">
        <v>568</v>
      </c>
      <c r="X124">
        <v>101.68</v>
      </c>
    </row>
    <row r="125" spans="1:24">
      <c r="A125" t="s">
        <v>2085</v>
      </c>
      <c r="B125" s="28">
        <f>VLOOKUP(A125,'La Stats'!$A:$K,2,0)</f>
        <v>0.35440972222222222</v>
      </c>
      <c r="C125" s="28">
        <f>VLOOKUP(A125,'La Stats'!$A:$K,3,0)</f>
        <v>0.30319444444444443</v>
      </c>
      <c r="D125" s="155">
        <f>VLOOKUP(A125,'La Stats'!$A:$K,4,0)</f>
        <v>3.3518518518518517E-2</v>
      </c>
      <c r="E125" s="155">
        <f>VLOOKUP(A125,'La Stats'!$A:$K,5,0)</f>
        <v>1.7685185185185182E-2</v>
      </c>
      <c r="F125" s="44">
        <f>VLOOKUP(A125,'La Stats'!$A:$K,6,0)</f>
        <v>71</v>
      </c>
      <c r="G125" s="44">
        <f>VLOOKUP(A125,'La Stats'!$A:$K,7,0)</f>
        <v>681</v>
      </c>
      <c r="H125" s="44">
        <f>VLOOKUP(A125,'La Stats'!$A:$K,8,0)</f>
        <v>604</v>
      </c>
      <c r="I125" s="279">
        <f>VLOOKUP(A125,'La Stats'!$A:$K,9,0)</f>
        <v>102</v>
      </c>
      <c r="J125" s="44">
        <f>VLOOKUP(A125,'La Stats'!$A:$K,10,0)</f>
        <v>0</v>
      </c>
      <c r="K125" s="44">
        <f>VLOOKUP(A125,'La Stats'!$A:$K,11,0)</f>
        <v>0</v>
      </c>
      <c r="L125">
        <f>VLOOKUP(A125,'La Stats'!A:M,12,0)</f>
        <v>0</v>
      </c>
      <c r="M125" s="38">
        <f>VLOOKUP(A125,'La Stats'!A:M,13,0)</f>
        <v>85.55</v>
      </c>
      <c r="N125">
        <f t="shared" si="9"/>
        <v>579</v>
      </c>
      <c r="P125" s="6"/>
      <c r="Q125" s="6"/>
      <c r="R125" s="6"/>
      <c r="S125" s="6"/>
      <c r="U125" s="6" t="s">
        <v>2238</v>
      </c>
      <c r="V125" s="6">
        <v>292</v>
      </c>
    </row>
    <row r="126" spans="1:24">
      <c r="A126" t="s">
        <v>2171</v>
      </c>
      <c r="B126" s="28">
        <f>VLOOKUP(A126,'La Stats'!$A:$K,2,0)</f>
        <v>0.24394675925925924</v>
      </c>
      <c r="C126" s="28">
        <f>VLOOKUP(A126,'La Stats'!$A:$K,3,0)</f>
        <v>0.19752314814814817</v>
      </c>
      <c r="D126" s="155">
        <f>VLOOKUP(A126,'La Stats'!$A:$K,4,0)</f>
        <v>3.0648148148148147E-2</v>
      </c>
      <c r="E126" s="155">
        <f>VLOOKUP(A126,'La Stats'!$A:$K,5,0)</f>
        <v>1.5752314814814813E-2</v>
      </c>
      <c r="F126" s="44">
        <f>VLOOKUP(A126,'La Stats'!$A:$K,6,0)</f>
        <v>63</v>
      </c>
      <c r="G126" s="44">
        <f>VLOOKUP(A126,'La Stats'!$A:$K,7,0)</f>
        <v>624</v>
      </c>
      <c r="H126" s="44">
        <f>VLOOKUP(A126,'La Stats'!$A:$K,8,0)</f>
        <v>600</v>
      </c>
      <c r="I126" s="279">
        <f>VLOOKUP(A126,'La Stats'!$A:$K,9,0)</f>
        <v>31</v>
      </c>
      <c r="J126" s="44">
        <f>VLOOKUP(A126,'La Stats'!$A:$K,10,0)</f>
        <v>0</v>
      </c>
      <c r="K126" s="44">
        <f>VLOOKUP(A126,'La Stats'!$A:$K,11,0)</f>
        <v>0</v>
      </c>
      <c r="L126">
        <f>VLOOKUP(A126,'La Stats'!A:M,12,0)</f>
        <v>0</v>
      </c>
      <c r="M126" s="38">
        <f>VLOOKUP(A126,'La Stats'!A:M,13,0)</f>
        <v>95.09</v>
      </c>
      <c r="N126">
        <f t="shared" si="9"/>
        <v>593</v>
      </c>
      <c r="P126" s="6" t="s">
        <v>2171</v>
      </c>
      <c r="Q126" s="6">
        <v>4268</v>
      </c>
      <c r="R126" s="6">
        <v>3834</v>
      </c>
      <c r="S126" s="6">
        <f t="shared" si="10"/>
        <v>434</v>
      </c>
      <c r="U126" s="6" t="s">
        <v>2379</v>
      </c>
      <c r="V126" s="6">
        <v>1977</v>
      </c>
      <c r="X126">
        <v>85.12</v>
      </c>
    </row>
    <row r="127" spans="1:24">
      <c r="A127" t="s">
        <v>2374</v>
      </c>
      <c r="B127" s="28" t="e">
        <f>VLOOKUP(A127,'La Stats'!$A:$K,2,0)</f>
        <v>#N/A</v>
      </c>
      <c r="C127" s="28" t="e">
        <f>VLOOKUP(A127,'La Stats'!$A:$K,3,0)</f>
        <v>#N/A</v>
      </c>
      <c r="D127" s="155" t="e">
        <f>VLOOKUP(A127,'La Stats'!$A:$K,4,0)</f>
        <v>#N/A</v>
      </c>
      <c r="E127" s="155" t="e">
        <f>VLOOKUP(A127,'La Stats'!$A:$K,5,0)</f>
        <v>#N/A</v>
      </c>
      <c r="F127" s="44" t="e">
        <f>VLOOKUP(A127,'La Stats'!$A:$K,6,0)</f>
        <v>#N/A</v>
      </c>
      <c r="G127" s="44" t="e">
        <f>VLOOKUP(A127,'La Stats'!$A:$K,7,0)</f>
        <v>#N/A</v>
      </c>
      <c r="H127" s="44" t="e">
        <f>VLOOKUP(A127,'La Stats'!$A:$K,8,0)</f>
        <v>#N/A</v>
      </c>
      <c r="I127" s="279" t="e">
        <f>VLOOKUP(A127,'La Stats'!$A:$K,9,0)</f>
        <v>#N/A</v>
      </c>
      <c r="J127" s="44" t="e">
        <f>VLOOKUP(A127,'La Stats'!$A:$K,10,0)</f>
        <v>#N/A</v>
      </c>
      <c r="K127" s="44" t="e">
        <f>VLOOKUP(A127,'La Stats'!$A:$K,11,0)</f>
        <v>#N/A</v>
      </c>
      <c r="L127" t="e">
        <f>VLOOKUP(A127,'La Stats'!A:M,12,0)</f>
        <v>#N/A</v>
      </c>
      <c r="M127" s="38" t="e">
        <f>VLOOKUP(A127,'La Stats'!A:M,13,0)</f>
        <v>#N/A</v>
      </c>
      <c r="N127" t="e">
        <f t="shared" si="9"/>
        <v>#N/A</v>
      </c>
      <c r="P127" s="6" t="s">
        <v>2374</v>
      </c>
      <c r="Q127" s="6">
        <v>3201</v>
      </c>
      <c r="R127" s="6">
        <v>2633</v>
      </c>
      <c r="S127" s="6">
        <f t="shared" si="10"/>
        <v>568</v>
      </c>
      <c r="X127">
        <v>95.18</v>
      </c>
    </row>
    <row r="128" spans="1:24">
      <c r="A128" t="s">
        <v>2238</v>
      </c>
      <c r="B128" s="28">
        <f>VLOOKUP(A128,'La Stats'!$A:$K,2,0)</f>
        <v>0</v>
      </c>
      <c r="C128" s="28">
        <f>VLOOKUP(A128,'La Stats'!$A:$K,3,0)</f>
        <v>0</v>
      </c>
      <c r="D128" s="155">
        <f>VLOOKUP(A128,'La Stats'!$A:$K,4,0)</f>
        <v>0</v>
      </c>
      <c r="E128" s="155">
        <f>VLOOKUP(A128,'La Stats'!$A:$K,5,0)</f>
        <v>0</v>
      </c>
      <c r="F128" s="44">
        <f>VLOOKUP(A128,'La Stats'!$A:$K,6,0)</f>
        <v>0</v>
      </c>
      <c r="G128" s="44">
        <f>VLOOKUP(A128,'La Stats'!$A:$K,7,0)</f>
        <v>0</v>
      </c>
      <c r="H128" s="44">
        <f>VLOOKUP(A128,'La Stats'!$A:$K,8,0)</f>
        <v>0</v>
      </c>
      <c r="I128" s="279">
        <f>VLOOKUP(A128,'La Stats'!$A:$K,9,0)</f>
        <v>2</v>
      </c>
      <c r="J128" s="44">
        <f>VLOOKUP(A128,'La Stats'!$A:$K,10,0)</f>
        <v>0</v>
      </c>
      <c r="K128" s="44">
        <f>VLOOKUP(A128,'La Stats'!$A:$K,11,0)</f>
        <v>0</v>
      </c>
      <c r="L128">
        <f>VLOOKUP(A128,'La Stats'!A:M,12,0)</f>
        <v>0</v>
      </c>
      <c r="M128" s="38">
        <f>VLOOKUP(A128,'La Stats'!A:M,13,0)</f>
        <v>0</v>
      </c>
      <c r="N128">
        <f t="shared" si="9"/>
        <v>-2</v>
      </c>
      <c r="P128" s="6" t="s">
        <v>2238</v>
      </c>
      <c r="Q128" s="6">
        <v>9065</v>
      </c>
      <c r="R128" s="6">
        <v>8773</v>
      </c>
      <c r="S128" s="6">
        <f t="shared" si="10"/>
        <v>292</v>
      </c>
      <c r="X128">
        <v>97.35</v>
      </c>
    </row>
    <row r="129" spans="1:24">
      <c r="A129" t="s">
        <v>2379</v>
      </c>
      <c r="B129" s="28" t="e">
        <f>VLOOKUP(A129,'La Stats'!$A:$K,2,0)</f>
        <v>#N/A</v>
      </c>
      <c r="C129" s="28" t="e">
        <f>VLOOKUP(A129,'La Stats'!$A:$K,3,0)</f>
        <v>#N/A</v>
      </c>
      <c r="D129" s="155" t="e">
        <f>VLOOKUP(A129,'La Stats'!$A:$K,4,0)</f>
        <v>#N/A</v>
      </c>
      <c r="E129" s="155" t="e">
        <f>VLOOKUP(A129,'La Stats'!$A:$K,5,0)</f>
        <v>#N/A</v>
      </c>
      <c r="F129" s="44" t="e">
        <f>VLOOKUP(A129,'La Stats'!$A:$K,6,0)</f>
        <v>#N/A</v>
      </c>
      <c r="G129" s="44" t="e">
        <f>VLOOKUP(A129,'La Stats'!$A:$K,7,0)</f>
        <v>#N/A</v>
      </c>
      <c r="H129" s="44" t="e">
        <f>VLOOKUP(A129,'La Stats'!$A:$K,8,0)</f>
        <v>#N/A</v>
      </c>
      <c r="I129" s="279" t="e">
        <f>VLOOKUP(A129,'La Stats'!$A:$K,9,0)</f>
        <v>#N/A</v>
      </c>
      <c r="J129" s="44" t="e">
        <f>VLOOKUP(A129,'La Stats'!$A:$K,10,0)</f>
        <v>#N/A</v>
      </c>
      <c r="K129" s="44" t="e">
        <f>VLOOKUP(A129,'La Stats'!$A:$K,11,0)</f>
        <v>#N/A</v>
      </c>
      <c r="L129" t="e">
        <f>VLOOKUP(A129,'La Stats'!A:M,12,0)</f>
        <v>#N/A</v>
      </c>
      <c r="M129" s="38" t="e">
        <f>VLOOKUP(A129,'La Stats'!A:M,13,0)</f>
        <v>#N/A</v>
      </c>
      <c r="N129" t="e">
        <f t="shared" si="9"/>
        <v>#N/A</v>
      </c>
      <c r="P129" s="6" t="s">
        <v>2379</v>
      </c>
      <c r="Q129" s="6">
        <v>4268</v>
      </c>
      <c r="R129" s="6">
        <v>2291</v>
      </c>
      <c r="S129" s="6">
        <f t="shared" si="10"/>
        <v>1977</v>
      </c>
      <c r="X129">
        <v>89.92</v>
      </c>
    </row>
    <row r="130" spans="1:24">
      <c r="B130" s="28" t="e">
        <f>VLOOKUP(A130,'La Stats'!$A:$K,2,0)</f>
        <v>#N/A</v>
      </c>
      <c r="C130" s="28" t="e">
        <f>VLOOKUP(A130,'La Stats'!$A:$K,3,0)</f>
        <v>#N/A</v>
      </c>
      <c r="D130" s="155" t="e">
        <f>VLOOKUP(A130,'La Stats'!$A:$K,4,0)</f>
        <v>#N/A</v>
      </c>
      <c r="E130" s="155" t="e">
        <f>VLOOKUP(A130,'La Stats'!$A:$K,5,0)</f>
        <v>#N/A</v>
      </c>
    </row>
    <row r="131" spans="1:24">
      <c r="B131" s="28" t="e">
        <f>VLOOKUP(A131,'La Stats'!$A:$K,2,0)</f>
        <v>#N/A</v>
      </c>
      <c r="C131" s="28" t="e">
        <f>VLOOKUP(A131,'La Stats'!$A:$K,3,0)</f>
        <v>#N/A</v>
      </c>
      <c r="D131" s="155" t="e">
        <f>VLOOKUP(A131,'La Stats'!$A:$K,4,0)</f>
        <v>#N/A</v>
      </c>
      <c r="E131" s="155" t="e">
        <f>VLOOKUP(A131,'La Stats'!$A:$K,5,0)</f>
        <v>#N/A</v>
      </c>
      <c r="X131">
        <f>AVERAGE(X104:X129)</f>
        <v>93.758695652173927</v>
      </c>
    </row>
    <row r="132" spans="1:24">
      <c r="A132" t="s">
        <v>285</v>
      </c>
      <c r="B132" s="28">
        <f>VLOOKUP(A132,'La Stats'!$A:$K,2,0)</f>
        <v>0.62337962962962956</v>
      </c>
      <c r="C132" s="28">
        <f>VLOOKUP(A132,'La Stats'!$A:$K,3,0)</f>
        <v>0.31386574074074075</v>
      </c>
      <c r="D132" s="155">
        <f>VLOOKUP(A132,'La Stats'!$A:$K,4,0)</f>
        <v>0.25716435185185188</v>
      </c>
      <c r="E132" s="155">
        <f>VLOOKUP(A132,'La Stats'!$A:$K,5,0)</f>
        <v>5.2337962962962968E-2</v>
      </c>
    </row>
    <row r="133" spans="1:24">
      <c r="A133" t="s">
        <v>2398</v>
      </c>
      <c r="B133" s="28" t="e">
        <f>VLOOKUP(A133,'La Stats'!$A:$K,2,0)</f>
        <v>#N/A</v>
      </c>
      <c r="C133" s="28" t="e">
        <f>VLOOKUP(A133,'La Stats'!$A:$K,3,0)</f>
        <v>#N/A</v>
      </c>
      <c r="D133" s="155" t="e">
        <f>VLOOKUP(A133,'La Stats'!$A:$K,4,0)</f>
        <v>#N/A</v>
      </c>
      <c r="E133" s="155" t="e">
        <f>VLOOKUP(A133,'La Stats'!$A:$K,5,0)</f>
        <v>#N/A</v>
      </c>
    </row>
    <row r="134" spans="1:24">
      <c r="A134" t="s">
        <v>427</v>
      </c>
      <c r="B134" s="28">
        <f>VLOOKUP(A134,'La Stats'!$A:$K,2,0)</f>
        <v>0.24306712962962962</v>
      </c>
      <c r="C134" s="28">
        <f>VLOOKUP(A134,'La Stats'!$A:$K,3,0)</f>
        <v>0.12967592592592592</v>
      </c>
      <c r="D134" s="155">
        <f>VLOOKUP(A134,'La Stats'!$A:$K,4,0)</f>
        <v>9.2175925925925925E-2</v>
      </c>
      <c r="E134" s="155">
        <f>VLOOKUP(A134,'La Stats'!$A:$K,5,0)</f>
        <v>2.1203703703703707E-2</v>
      </c>
    </row>
    <row r="135" spans="1:24">
      <c r="A135" t="s">
        <v>2399</v>
      </c>
      <c r="B135" s="28" t="e">
        <f>VLOOKUP(A135,'La Stats'!$A:$K,2,0)</f>
        <v>#N/A</v>
      </c>
      <c r="C135" s="28" t="e">
        <f>VLOOKUP(A135,'La Stats'!$A:$K,3,0)</f>
        <v>#N/A</v>
      </c>
      <c r="D135" s="155" t="e">
        <f>VLOOKUP(A135,'La Stats'!$A:$K,4,0)</f>
        <v>#N/A</v>
      </c>
      <c r="E135" s="155" t="e">
        <f>VLOOKUP(A135,'La Stats'!$A:$K,5,0)</f>
        <v>#N/A</v>
      </c>
    </row>
    <row r="136" spans="1:24">
      <c r="A136" t="s">
        <v>536</v>
      </c>
      <c r="B136" s="28">
        <f>VLOOKUP(A136,'La Stats'!$A:$K,2,0)</f>
        <v>8.1018518518518516E-5</v>
      </c>
      <c r="C136" s="28">
        <f>VLOOKUP(A136,'La Stats'!$A:$K,3,0)</f>
        <v>8.1018518518518516E-5</v>
      </c>
      <c r="D136" s="155">
        <f>VLOOKUP(A136,'La Stats'!$A:$K,4,0)</f>
        <v>0</v>
      </c>
      <c r="E136" s="155">
        <f>VLOOKUP(A136,'La Stats'!$A:$K,5,0)</f>
        <v>0</v>
      </c>
    </row>
    <row r="137" spans="1:24">
      <c r="A137" t="s">
        <v>2400</v>
      </c>
      <c r="B137" s="28" t="e">
        <f>VLOOKUP(A137,'La Stats'!$A:$K,2,0)</f>
        <v>#N/A</v>
      </c>
      <c r="C137" s="28" t="e">
        <f>VLOOKUP(A137,'La Stats'!$A:$K,3,0)</f>
        <v>#N/A</v>
      </c>
      <c r="D137" s="155" t="e">
        <f>VLOOKUP(A137,'La Stats'!$A:$K,4,0)</f>
        <v>#N/A</v>
      </c>
      <c r="E137" s="155" t="e">
        <f>VLOOKUP(A137,'La Stats'!$A:$K,5,0)</f>
        <v>#N/A</v>
      </c>
    </row>
    <row r="138" spans="1:24">
      <c r="A138" t="s">
        <v>2401</v>
      </c>
      <c r="B138" s="28" t="e">
        <f>VLOOKUP(A138,'La Stats'!$A:$K,2,0)</f>
        <v>#N/A</v>
      </c>
      <c r="C138" s="28" t="e">
        <f>VLOOKUP(A138,'La Stats'!$A:$K,3,0)</f>
        <v>#N/A</v>
      </c>
      <c r="D138" s="155" t="e">
        <f>VLOOKUP(A138,'La Stats'!$A:$K,4,0)</f>
        <v>#N/A</v>
      </c>
      <c r="E138" s="155" t="e">
        <f>VLOOKUP(A138,'La Stats'!$A:$K,5,0)</f>
        <v>#N/A</v>
      </c>
    </row>
    <row r="139" spans="1:24">
      <c r="A139" t="s">
        <v>634</v>
      </c>
      <c r="B139" s="28">
        <f>VLOOKUP(A139,'La Stats'!$A:$K,2,0)</f>
        <v>1.6273148148148148E-2</v>
      </c>
      <c r="C139" s="28">
        <f>VLOOKUP(A139,'La Stats'!$A:$K,3,0)</f>
        <v>1.5347222222222222E-2</v>
      </c>
      <c r="D139" s="155">
        <f>VLOOKUP(A139,'La Stats'!$A:$K,4,0)</f>
        <v>1.0416666666666667E-4</v>
      </c>
      <c r="E139" s="155">
        <f>VLOOKUP(A139,'La Stats'!$A:$K,5,0)</f>
        <v>8.2175925925925917E-4</v>
      </c>
    </row>
    <row r="140" spans="1:24">
      <c r="A140" t="s">
        <v>666</v>
      </c>
      <c r="B140" s="28">
        <f>VLOOKUP(A140,'La Stats'!$A:$K,2,0)</f>
        <v>0.2920949074074074</v>
      </c>
      <c r="C140" s="28">
        <f>VLOOKUP(A140,'La Stats'!$A:$K,3,0)</f>
        <v>0.23315972222222223</v>
      </c>
      <c r="D140" s="155">
        <f>VLOOKUP(A140,'La Stats'!$A:$K,4,0)</f>
        <v>2.1423611111111112E-2</v>
      </c>
      <c r="E140" s="155">
        <f>VLOOKUP(A140,'La Stats'!$A:$K,5,0)</f>
        <v>3.7499999999999999E-2</v>
      </c>
    </row>
    <row r="141" spans="1:24">
      <c r="A141" t="s">
        <v>2402</v>
      </c>
      <c r="B141" s="28" t="e">
        <f>VLOOKUP(A141,'La Stats'!$A:$K,2,0)</f>
        <v>#N/A</v>
      </c>
      <c r="C141" s="28" t="e">
        <f>VLOOKUP(A141,'La Stats'!$A:$K,3,0)</f>
        <v>#N/A</v>
      </c>
      <c r="D141" s="155" t="e">
        <f>VLOOKUP(A141,'La Stats'!$A:$K,4,0)</f>
        <v>#N/A</v>
      </c>
      <c r="E141" s="155" t="e">
        <f>VLOOKUP(A141,'La Stats'!$A:$K,5,0)</f>
        <v>#N/A</v>
      </c>
    </row>
    <row r="142" spans="1:24">
      <c r="A142" t="s">
        <v>713</v>
      </c>
      <c r="B142" s="28">
        <f>VLOOKUP(A142,'La Stats'!$A:$K,2,0)</f>
        <v>0.36127314814814815</v>
      </c>
      <c r="C142" s="28">
        <f>VLOOKUP(A142,'La Stats'!$A:$K,3,0)</f>
        <v>0.16119212962962962</v>
      </c>
      <c r="D142" s="155">
        <f>VLOOKUP(A142,'La Stats'!$A:$K,4,0)</f>
        <v>0.1741435185185185</v>
      </c>
      <c r="E142" s="155">
        <f>VLOOKUP(A142,'La Stats'!$A:$K,5,0)</f>
        <v>2.5937500000000002E-2</v>
      </c>
    </row>
    <row r="143" spans="1:24">
      <c r="A143" t="s">
        <v>717</v>
      </c>
      <c r="B143" s="28">
        <f>VLOOKUP(A143,'La Stats'!$A:$K,2,0)</f>
        <v>0.24378472222222222</v>
      </c>
      <c r="C143" s="28">
        <f>VLOOKUP(A143,'La Stats'!$A:$K,3,0)</f>
        <v>0.20226851851851854</v>
      </c>
      <c r="D143" s="155">
        <f>VLOOKUP(A143,'La Stats'!$A:$K,4,0)</f>
        <v>2.2604166666666665E-2</v>
      </c>
      <c r="E143" s="155">
        <f>VLOOKUP(A143,'La Stats'!$A:$K,5,0)</f>
        <v>1.8912037037037036E-2</v>
      </c>
    </row>
    <row r="144" spans="1:24">
      <c r="A144" t="s">
        <v>2403</v>
      </c>
      <c r="B144" s="28" t="e">
        <f>VLOOKUP(A144,'La Stats'!$A:$K,2,0)</f>
        <v>#N/A</v>
      </c>
      <c r="C144" s="28" t="e">
        <f>VLOOKUP(A144,'La Stats'!$A:$K,3,0)</f>
        <v>#N/A</v>
      </c>
      <c r="D144" s="155" t="e">
        <f>VLOOKUP(A144,'La Stats'!$A:$K,4,0)</f>
        <v>#N/A</v>
      </c>
      <c r="E144" s="155" t="e">
        <f>VLOOKUP(A144,'La Stats'!$A:$K,5,0)</f>
        <v>#N/A</v>
      </c>
    </row>
    <row r="145" spans="1:5">
      <c r="A145" t="s">
        <v>881</v>
      </c>
      <c r="B145" s="28">
        <f>VLOOKUP(A145,'La Stats'!$A:$K,2,0)</f>
        <v>0</v>
      </c>
      <c r="C145" s="28">
        <f>VLOOKUP(A145,'La Stats'!$A:$K,3,0)</f>
        <v>0</v>
      </c>
      <c r="D145" s="155">
        <f>VLOOKUP(A145,'La Stats'!$A:$K,4,0)</f>
        <v>0</v>
      </c>
      <c r="E145" s="155">
        <f>VLOOKUP(A145,'La Stats'!$A:$K,5,0)</f>
        <v>0</v>
      </c>
    </row>
    <row r="146" spans="1:5">
      <c r="A146" t="s">
        <v>993</v>
      </c>
      <c r="B146" s="28">
        <f>VLOOKUP(A146,'La Stats'!$A:$K,2,0)</f>
        <v>0</v>
      </c>
      <c r="C146" s="28">
        <f>VLOOKUP(A146,'La Stats'!$A:$K,3,0)</f>
        <v>0</v>
      </c>
      <c r="D146" s="155">
        <f>VLOOKUP(A146,'La Stats'!$A:$K,4,0)</f>
        <v>0</v>
      </c>
      <c r="E146" s="155">
        <f>VLOOKUP(A146,'La Stats'!$A:$K,5,0)</f>
        <v>0</v>
      </c>
    </row>
    <row r="147" spans="1:5">
      <c r="A147" t="s">
        <v>2404</v>
      </c>
      <c r="B147" s="28" t="e">
        <f>VLOOKUP(A147,'La Stats'!$A:$K,2,0)</f>
        <v>#N/A</v>
      </c>
      <c r="C147" s="28" t="e">
        <f>VLOOKUP(A147,'La Stats'!$A:$K,3,0)</f>
        <v>#N/A</v>
      </c>
      <c r="D147" s="155" t="e">
        <f>VLOOKUP(A147,'La Stats'!$A:$K,4,0)</f>
        <v>#N/A</v>
      </c>
      <c r="E147" s="155" t="e">
        <f>VLOOKUP(A147,'La Stats'!$A:$K,5,0)</f>
        <v>#N/A</v>
      </c>
    </row>
    <row r="148" spans="1:5">
      <c r="A148" t="s">
        <v>1089</v>
      </c>
      <c r="B148" s="28">
        <f>VLOOKUP(A148,'La Stats'!$A:$K,2,0)</f>
        <v>0.20927083333333332</v>
      </c>
      <c r="C148" s="28">
        <f>VLOOKUP(A148,'La Stats'!$A:$K,3,0)</f>
        <v>0.13642361111111112</v>
      </c>
      <c r="D148" s="155">
        <f>VLOOKUP(A148,'La Stats'!$A:$K,4,0)</f>
        <v>5.3668981481481477E-2</v>
      </c>
      <c r="E148" s="155">
        <f>VLOOKUP(A148,'La Stats'!$A:$K,5,0)</f>
        <v>1.9166666666666669E-2</v>
      </c>
    </row>
    <row r="149" spans="1:5">
      <c r="A149" t="s">
        <v>1198</v>
      </c>
      <c r="B149" s="28">
        <f>VLOOKUP(A149,'La Stats'!$A:$K,2,0)</f>
        <v>0.74731481481481488</v>
      </c>
      <c r="C149" s="28">
        <f>VLOOKUP(A149,'La Stats'!$A:$K,3,0)</f>
        <v>0.56267361111111114</v>
      </c>
      <c r="D149" s="155">
        <f>VLOOKUP(A149,'La Stats'!$A:$K,4,0)</f>
        <v>0.11491898148148148</v>
      </c>
      <c r="E149" s="155">
        <f>VLOOKUP(A149,'La Stats'!$A:$K,5,0)</f>
        <v>6.9710648148148147E-2</v>
      </c>
    </row>
    <row r="150" spans="1:5">
      <c r="A150" t="s">
        <v>1386</v>
      </c>
      <c r="B150" s="28">
        <f>VLOOKUP(A150,'La Stats'!$A:$K,2,0)</f>
        <v>0.84001157407407412</v>
      </c>
      <c r="C150" s="28">
        <f>VLOOKUP(A150,'La Stats'!$A:$K,3,0)</f>
        <v>0.66714120370370367</v>
      </c>
      <c r="D150" s="155">
        <f>VLOOKUP(A150,'La Stats'!$A:$K,4,0)</f>
        <v>0.15349537037037037</v>
      </c>
      <c r="E150" s="155">
        <f>VLOOKUP(A150,'La Stats'!$A:$K,5,0)</f>
        <v>1.9363425925925926E-2</v>
      </c>
    </row>
    <row r="151" spans="1:5">
      <c r="A151" t="s">
        <v>2405</v>
      </c>
      <c r="B151" s="28" t="e">
        <f>VLOOKUP(A151,'La Stats'!$A:$K,2,0)</f>
        <v>#N/A</v>
      </c>
      <c r="C151" s="28" t="e">
        <f>VLOOKUP(A151,'La Stats'!$A:$K,3,0)</f>
        <v>#N/A</v>
      </c>
      <c r="D151" s="155" t="e">
        <f>VLOOKUP(A151,'La Stats'!$A:$K,4,0)</f>
        <v>#N/A</v>
      </c>
      <c r="E151" s="155" t="e">
        <f>VLOOKUP(A151,'La Stats'!$A:$K,5,0)</f>
        <v>#N/A</v>
      </c>
    </row>
    <row r="152" spans="1:5">
      <c r="A152" t="s">
        <v>2406</v>
      </c>
      <c r="B152" s="28" t="e">
        <f>VLOOKUP(A152,'La Stats'!$A:$K,2,0)</f>
        <v>#N/A</v>
      </c>
      <c r="C152" s="28" t="e">
        <f>VLOOKUP(A152,'La Stats'!$A:$K,3,0)</f>
        <v>#N/A</v>
      </c>
      <c r="D152" s="155" t="e">
        <f>VLOOKUP(A152,'La Stats'!$A:$K,4,0)</f>
        <v>#N/A</v>
      </c>
      <c r="E152" s="155" t="e">
        <f>VLOOKUP(A152,'La Stats'!$A:$K,5,0)</f>
        <v>#N/A</v>
      </c>
    </row>
    <row r="153" spans="1:5">
      <c r="A153" t="s">
        <v>2407</v>
      </c>
      <c r="B153" s="28" t="e">
        <f>VLOOKUP(A153,'La Stats'!$A:$K,2,0)</f>
        <v>#N/A</v>
      </c>
      <c r="C153" s="28" t="e">
        <f>VLOOKUP(A153,'La Stats'!$A:$K,3,0)</f>
        <v>#N/A</v>
      </c>
      <c r="D153" s="155" t="e">
        <f>VLOOKUP(A153,'La Stats'!$A:$K,4,0)</f>
        <v>#N/A</v>
      </c>
      <c r="E153" s="155" t="e">
        <f>VLOOKUP(A153,'La Stats'!$A:$K,5,0)</f>
        <v>#N/A</v>
      </c>
    </row>
    <row r="154" spans="1:5">
      <c r="A154" t="s">
        <v>1873</v>
      </c>
      <c r="B154" s="28">
        <f>VLOOKUP(A154,'La Stats'!$A:$K,2,0)</f>
        <v>8.5532407407407415E-3</v>
      </c>
      <c r="C154" s="28">
        <f>VLOOKUP(A154,'La Stats'!$A:$K,3,0)</f>
        <v>7.789351851851852E-3</v>
      </c>
      <c r="D154" s="155">
        <f>VLOOKUP(A154,'La Stats'!$A:$K,4,0)</f>
        <v>7.175925925925927E-4</v>
      </c>
      <c r="E154" s="155">
        <f>VLOOKUP(A154,'La Stats'!$A:$K,5,0)</f>
        <v>3.4722222222222222E-5</v>
      </c>
    </row>
    <row r="155" spans="1:5">
      <c r="A155" t="s">
        <v>2095</v>
      </c>
      <c r="B155" s="28">
        <f>VLOOKUP(A155,'La Stats'!$A:$K,2,0)</f>
        <v>0.23461805555555557</v>
      </c>
      <c r="C155" s="28">
        <f>VLOOKUP(A155,'La Stats'!$A:$K,3,0)</f>
        <v>0.13916666666666666</v>
      </c>
      <c r="D155" s="155">
        <f>VLOOKUP(A155,'La Stats'!$A:$K,4,0)</f>
        <v>5.6585648148148149E-2</v>
      </c>
      <c r="E155" s="155">
        <f>VLOOKUP(A155,'La Stats'!$A:$K,5,0)</f>
        <v>3.8854166666666669E-2</v>
      </c>
    </row>
    <row r="156" spans="1:5">
      <c r="A156" t="s">
        <v>2137</v>
      </c>
      <c r="B156" s="28">
        <f>VLOOKUP(A156,'La Stats'!$A:$K,2,0)</f>
        <v>1.7013888888888892E-3</v>
      </c>
      <c r="C156" s="28">
        <f>VLOOKUP(A156,'La Stats'!$A:$K,3,0)</f>
        <v>1.689814814814815E-3</v>
      </c>
      <c r="D156" s="155">
        <f>VLOOKUP(A156,'La Stats'!$A:$K,4,0)</f>
        <v>0</v>
      </c>
      <c r="E156" s="155">
        <f>VLOOKUP(A156,'La Stats'!$A:$K,5,0)</f>
        <v>0</v>
      </c>
    </row>
    <row r="157" spans="1:5">
      <c r="A157" t="s">
        <v>2408</v>
      </c>
      <c r="B157" s="28" t="e">
        <f>VLOOKUP(A157,'La Stats'!$A:$K,2,0)</f>
        <v>#N/A</v>
      </c>
      <c r="C157" s="28" t="e">
        <f>VLOOKUP(A157,'La Stats'!$A:$K,3,0)</f>
        <v>#N/A</v>
      </c>
      <c r="D157" s="155" t="e">
        <f>VLOOKUP(A157,'La Stats'!$A:$K,4,0)</f>
        <v>#N/A</v>
      </c>
      <c r="E157" s="155" t="e">
        <f>VLOOKUP(A157,'La Stats'!$A:$K,5,0)</f>
        <v>#N/A</v>
      </c>
    </row>
    <row r="158" spans="1:5">
      <c r="A158" t="s">
        <v>2409</v>
      </c>
      <c r="B158" s="28" t="e">
        <f>VLOOKUP(A158,'La Stats'!$A:$K,2,0)</f>
        <v>#N/A</v>
      </c>
      <c r="C158" s="28" t="e">
        <f>VLOOKUP(A158,'La Stats'!$A:$K,3,0)</f>
        <v>#N/A</v>
      </c>
      <c r="D158" s="155" t="e">
        <f>VLOOKUP(A158,'La Stats'!$A:$K,4,0)</f>
        <v>#N/A</v>
      </c>
      <c r="E158" s="155" t="e">
        <f>VLOOKUP(A158,'La Stats'!$A:$K,5,0)</f>
        <v>#N/A</v>
      </c>
    </row>
    <row r="159" spans="1:5">
      <c r="A159" t="s">
        <v>2250</v>
      </c>
      <c r="B159" s="28">
        <f>VLOOKUP(A159,'La Stats'!$A:$K,2,0)</f>
        <v>0.16408564814814816</v>
      </c>
      <c r="C159" s="28">
        <f>VLOOKUP(A159,'La Stats'!$A:$K,3,0)</f>
        <v>0.15090277777777777</v>
      </c>
      <c r="D159" s="155">
        <f>VLOOKUP(A159,'La Stats'!$A:$K,4,0)</f>
        <v>9.2592592592592585E-4</v>
      </c>
      <c r="E159" s="155">
        <f>VLOOKUP(A159,'La Stats'!$A:$K,5,0)</f>
        <v>1.224537037037037E-2</v>
      </c>
    </row>
  </sheetData>
  <autoFilter ref="A1:Y30" xr:uid="{EBF895B0-1EAE-4EE4-AF53-62767FEB7262}"/>
  <sortState xmlns:xlrd2="http://schemas.microsoft.com/office/spreadsheetml/2017/richdata2" ref="U34:Y42">
    <sortCondition ref="V34:V42"/>
    <sortCondition ref="Y34:Y42"/>
  </sortState>
  <conditionalFormatting sqref="W55:W78">
    <cfRule type="cellIs" dxfId="183" priority="1" operator="lessThan">
      <formula>90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D940-4C84-4F55-BF70-E01E7B8C7E19}">
  <sheetPr>
    <tabColor rgb="FF2F75B5"/>
  </sheetPr>
  <dimension ref="A1:DQ902"/>
  <sheetViews>
    <sheetView workbookViewId="0">
      <selection activeCell="B1" sqref="B1:W1048576"/>
    </sheetView>
  </sheetViews>
  <sheetFormatPr defaultRowHeight="14.4"/>
  <cols>
    <col min="62" max="62" width="11.88671875" customWidth="1"/>
    <col min="82" max="82" width="10.44140625" bestFit="1" customWidth="1"/>
  </cols>
  <sheetData>
    <row r="1" spans="1:121"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</row>
    <row r="2" spans="1:121">
      <c r="B2" t="s">
        <v>0</v>
      </c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</row>
    <row r="3" spans="1:121">
      <c r="A3" t="s">
        <v>1</v>
      </c>
      <c r="B3" t="s">
        <v>2358</v>
      </c>
      <c r="C3" t="s">
        <v>2410</v>
      </c>
      <c r="D3" t="s">
        <v>2411</v>
      </c>
      <c r="E3" t="s">
        <v>2412</v>
      </c>
      <c r="F3" t="s">
        <v>2413</v>
      </c>
      <c r="G3" t="s">
        <v>2414</v>
      </c>
      <c r="H3" t="s">
        <v>2415</v>
      </c>
      <c r="I3" t="s">
        <v>2416</v>
      </c>
      <c r="J3" t="s">
        <v>2417</v>
      </c>
      <c r="K3" t="s">
        <v>2418</v>
      </c>
      <c r="L3" t="s">
        <v>2419</v>
      </c>
      <c r="M3" t="s">
        <v>2420</v>
      </c>
      <c r="N3" t="s">
        <v>2421</v>
      </c>
      <c r="O3" t="s">
        <v>2422</v>
      </c>
      <c r="P3" t="s">
        <v>2423</v>
      </c>
      <c r="Q3" t="s">
        <v>2424</v>
      </c>
      <c r="R3" t="s">
        <v>2425</v>
      </c>
      <c r="S3" t="s">
        <v>2426</v>
      </c>
      <c r="T3" t="s">
        <v>2427</v>
      </c>
      <c r="U3" t="s">
        <v>2428</v>
      </c>
      <c r="V3" t="s">
        <v>2429</v>
      </c>
      <c r="W3" t="s">
        <v>2430</v>
      </c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</row>
    <row r="4" spans="1:121">
      <c r="A4" t="s">
        <v>15</v>
      </c>
      <c r="B4" s="1">
        <v>0.30480324074074078</v>
      </c>
      <c r="C4" s="1">
        <v>0.1909490740740741</v>
      </c>
      <c r="D4" s="1">
        <v>8.1851851851851856E-2</v>
      </c>
      <c r="E4" s="1">
        <v>0.11384259259259259</v>
      </c>
      <c r="F4">
        <v>57</v>
      </c>
      <c r="G4">
        <v>57</v>
      </c>
      <c r="H4">
        <v>114</v>
      </c>
      <c r="I4">
        <v>613</v>
      </c>
      <c r="J4">
        <v>85</v>
      </c>
      <c r="K4">
        <v>33</v>
      </c>
      <c r="L4">
        <v>731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X4" s="35"/>
      <c r="Y4" s="35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5"/>
      <c r="AQ4" s="35"/>
      <c r="AR4" s="35"/>
      <c r="AS4" s="35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5"/>
      <c r="BK4" s="35"/>
      <c r="BL4" s="35"/>
      <c r="BM4" s="35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5"/>
      <c r="CE4" s="35"/>
      <c r="CF4" s="35"/>
      <c r="CG4" s="35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5"/>
      <c r="CY4" s="35"/>
      <c r="CZ4" s="35"/>
      <c r="DA4" s="35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</row>
    <row r="5" spans="1:121">
      <c r="A5" t="s">
        <v>2431</v>
      </c>
      <c r="B5" s="1">
        <v>0.38225694444444441</v>
      </c>
      <c r="C5" s="1">
        <v>0.36281249999999998</v>
      </c>
      <c r="D5" s="1">
        <v>0.13991898148148149</v>
      </c>
      <c r="E5" s="1">
        <v>1.9432870370370371E-2</v>
      </c>
      <c r="F5">
        <v>75</v>
      </c>
      <c r="G5">
        <v>39</v>
      </c>
      <c r="H5">
        <v>114</v>
      </c>
      <c r="I5">
        <v>1404</v>
      </c>
      <c r="J5">
        <v>102</v>
      </c>
      <c r="K5">
        <v>16</v>
      </c>
      <c r="L5">
        <v>1522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X5" s="35"/>
      <c r="Y5" s="35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5"/>
      <c r="AQ5" s="35"/>
      <c r="AR5" s="35"/>
      <c r="AS5" s="35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5"/>
      <c r="BK5" s="35"/>
      <c r="BL5" s="35"/>
      <c r="BM5" s="35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5"/>
      <c r="CE5" s="35"/>
      <c r="CF5" s="35"/>
      <c r="CG5" s="35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5"/>
      <c r="CY5" s="35"/>
      <c r="CZ5" s="35"/>
      <c r="DA5" s="35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</row>
    <row r="6" spans="1:121">
      <c r="A6" t="s">
        <v>23</v>
      </c>
      <c r="B6" s="1">
        <v>0.16064814814814815</v>
      </c>
      <c r="C6" s="1">
        <v>0.13211805555555556</v>
      </c>
      <c r="D6" s="1">
        <v>0.1648611111111111</v>
      </c>
      <c r="E6" s="1">
        <v>2.8518518518518523E-2</v>
      </c>
      <c r="F6">
        <v>4</v>
      </c>
      <c r="G6">
        <v>37</v>
      </c>
      <c r="H6">
        <v>41</v>
      </c>
      <c r="I6">
        <v>115</v>
      </c>
      <c r="J6">
        <v>548</v>
      </c>
      <c r="K6">
        <v>9</v>
      </c>
      <c r="L6">
        <v>672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 s="35"/>
      <c r="Y6" s="35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5"/>
      <c r="AQ6" s="35"/>
      <c r="AR6" s="35"/>
      <c r="AS6" s="35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5"/>
      <c r="BK6" s="35"/>
      <c r="BL6" s="35"/>
      <c r="BM6" s="35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5"/>
      <c r="CE6" s="35"/>
      <c r="CF6" s="35"/>
      <c r="CG6" s="35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5"/>
      <c r="CY6" s="35"/>
      <c r="CZ6" s="35"/>
      <c r="DA6" s="35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</row>
    <row r="7" spans="1:121">
      <c r="A7" t="s">
        <v>24</v>
      </c>
      <c r="B7" s="1">
        <v>5.4583333333333338E-2</v>
      </c>
      <c r="C7" s="1">
        <v>3.4606481481481481E-2</v>
      </c>
      <c r="D7" s="1">
        <v>1.1967592592592592E-2</v>
      </c>
      <c r="E7" s="1">
        <v>1.9976851851851853E-2</v>
      </c>
      <c r="F7">
        <v>345</v>
      </c>
      <c r="G7">
        <v>21</v>
      </c>
      <c r="H7">
        <v>366</v>
      </c>
      <c r="I7">
        <v>381</v>
      </c>
      <c r="J7">
        <v>20</v>
      </c>
      <c r="K7">
        <v>8</v>
      </c>
      <c r="L7">
        <v>409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 s="35"/>
      <c r="Y7" s="35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5"/>
      <c r="AQ7" s="35"/>
      <c r="AR7" s="35"/>
      <c r="AS7" s="35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5"/>
      <c r="BK7" s="35"/>
      <c r="BL7" s="35"/>
      <c r="BM7" s="35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5"/>
      <c r="CE7" s="35"/>
      <c r="CF7" s="35"/>
      <c r="CG7" s="35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5"/>
      <c r="CY7" s="35"/>
      <c r="CZ7" s="35"/>
      <c r="DA7" s="35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</row>
    <row r="8" spans="1:121">
      <c r="A8" t="s">
        <v>28</v>
      </c>
      <c r="B8" s="1">
        <v>3.6574074074074074E-3</v>
      </c>
      <c r="C8" s="1">
        <v>3.6574074074074074E-3</v>
      </c>
      <c r="D8" s="1">
        <v>6.9444444444444444E-5</v>
      </c>
      <c r="E8" s="1">
        <v>0</v>
      </c>
      <c r="F8">
        <v>1</v>
      </c>
      <c r="G8">
        <v>1</v>
      </c>
      <c r="H8">
        <v>2</v>
      </c>
      <c r="I8">
        <v>132</v>
      </c>
      <c r="J8">
        <v>2</v>
      </c>
      <c r="K8">
        <v>1</v>
      </c>
      <c r="L8">
        <v>135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X8" s="35"/>
      <c r="Y8" s="35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5"/>
      <c r="AQ8" s="35"/>
      <c r="AR8" s="35"/>
      <c r="AS8" s="35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5"/>
      <c r="BK8" s="35"/>
      <c r="BL8" s="35"/>
      <c r="BM8" s="35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5"/>
      <c r="CE8" s="35"/>
      <c r="CF8" s="35"/>
      <c r="CG8" s="35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5"/>
      <c r="CY8" s="35"/>
      <c r="CZ8" s="35"/>
      <c r="DA8" s="35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</row>
    <row r="9" spans="1:121">
      <c r="A9" t="s">
        <v>2432</v>
      </c>
      <c r="B9" s="1">
        <v>0.24770833333333334</v>
      </c>
      <c r="C9" s="1">
        <v>0.19671296296296295</v>
      </c>
      <c r="D9" s="1">
        <v>7.3842592592592585E-2</v>
      </c>
      <c r="E9" s="1">
        <v>5.0983796296296291E-2</v>
      </c>
      <c r="F9">
        <v>113</v>
      </c>
      <c r="G9">
        <v>156</v>
      </c>
      <c r="H9">
        <v>269</v>
      </c>
      <c r="I9">
        <v>3330</v>
      </c>
      <c r="J9">
        <v>272</v>
      </c>
      <c r="K9">
        <v>88</v>
      </c>
      <c r="L9">
        <v>3690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X9" s="35"/>
      <c r="Y9" s="35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5"/>
      <c r="AQ9" s="35"/>
      <c r="AR9" s="35"/>
      <c r="AS9" s="35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5"/>
      <c r="BK9" s="35"/>
      <c r="BL9" s="35"/>
      <c r="BM9" s="35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5"/>
      <c r="CE9" s="35"/>
      <c r="CF9" s="35"/>
      <c r="CG9" s="35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5"/>
      <c r="CY9" s="35"/>
      <c r="CZ9" s="35"/>
      <c r="DA9" s="35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</row>
    <row r="10" spans="1:121">
      <c r="A10" t="s">
        <v>33</v>
      </c>
      <c r="B10" s="1">
        <v>0.22236111111111112</v>
      </c>
      <c r="C10" s="1">
        <v>0.14879629629629629</v>
      </c>
      <c r="D10" s="1">
        <v>0.14074074074074075</v>
      </c>
      <c r="E10" s="1">
        <v>7.3553240740740738E-2</v>
      </c>
      <c r="F10">
        <v>3</v>
      </c>
      <c r="G10">
        <v>38</v>
      </c>
      <c r="H10">
        <v>41</v>
      </c>
      <c r="I10">
        <v>58</v>
      </c>
      <c r="J10">
        <v>715</v>
      </c>
      <c r="K10">
        <v>9</v>
      </c>
      <c r="L10">
        <v>782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X10" s="35"/>
      <c r="Y10" s="35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5"/>
      <c r="AQ10" s="35"/>
      <c r="AR10" s="35"/>
      <c r="AS10" s="35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5"/>
      <c r="BK10" s="35"/>
      <c r="BL10" s="35"/>
      <c r="BM10" s="35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5"/>
      <c r="CE10" s="35"/>
      <c r="CF10" s="35"/>
      <c r="CG10" s="35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5"/>
      <c r="CY10" s="35"/>
      <c r="CZ10" s="35"/>
      <c r="DA10" s="35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</row>
    <row r="11" spans="1:121">
      <c r="A11" t="s">
        <v>39</v>
      </c>
      <c r="B11" s="1">
        <v>0.11283564814814816</v>
      </c>
      <c r="C11" s="1">
        <v>8.9861111111111114E-2</v>
      </c>
      <c r="D11" s="1">
        <v>1.7870370370370373E-2</v>
      </c>
      <c r="E11" s="1">
        <v>2.297453703703704E-2</v>
      </c>
      <c r="F11">
        <v>19</v>
      </c>
      <c r="G11">
        <v>46</v>
      </c>
      <c r="H11">
        <v>65</v>
      </c>
      <c r="I11">
        <v>1490</v>
      </c>
      <c r="J11">
        <v>172</v>
      </c>
      <c r="K11">
        <v>18</v>
      </c>
      <c r="L11">
        <v>1680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 s="35"/>
      <c r="Y11" s="35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5"/>
      <c r="AQ11" s="35"/>
      <c r="AR11" s="35"/>
      <c r="AS11" s="35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5"/>
      <c r="BK11" s="35"/>
      <c r="BL11" s="35"/>
      <c r="BM11" s="35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5"/>
      <c r="CE11" s="35"/>
      <c r="CF11" s="35"/>
      <c r="CG11" s="35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5"/>
      <c r="CY11" s="35"/>
      <c r="CZ11" s="35"/>
      <c r="DA11" s="35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</row>
    <row r="12" spans="1:121">
      <c r="A12" t="s">
        <v>2433</v>
      </c>
      <c r="B12" s="1">
        <v>0.18579861111111109</v>
      </c>
      <c r="C12" s="1">
        <v>0.1459375</v>
      </c>
      <c r="D12" s="1">
        <v>7.8738425925925934E-2</v>
      </c>
      <c r="E12" s="1">
        <v>3.9849537037037037E-2</v>
      </c>
      <c r="F12">
        <v>256</v>
      </c>
      <c r="G12">
        <v>0</v>
      </c>
      <c r="H12">
        <v>256</v>
      </c>
      <c r="I12">
        <v>3582</v>
      </c>
      <c r="J12">
        <v>0</v>
      </c>
      <c r="K12">
        <v>0</v>
      </c>
      <c r="L12">
        <v>3582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X12" s="35"/>
      <c r="Y12" s="35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5"/>
      <c r="AQ12" s="35"/>
      <c r="AR12" s="35"/>
      <c r="AS12" s="35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5"/>
      <c r="BK12" s="35"/>
      <c r="BL12" s="35"/>
      <c r="BM12" s="35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5"/>
      <c r="CE12" s="35"/>
      <c r="CF12" s="35"/>
      <c r="CG12" s="35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5"/>
      <c r="CY12" s="35"/>
      <c r="CZ12" s="35"/>
      <c r="DA12" s="35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</row>
    <row r="13" spans="1:121">
      <c r="A13" t="s">
        <v>46</v>
      </c>
      <c r="B13" s="1">
        <v>0.17127314814814817</v>
      </c>
      <c r="C13" s="1">
        <v>0.1537152777777778</v>
      </c>
      <c r="D13" s="1">
        <v>8.6631944444444442E-2</v>
      </c>
      <c r="E13" s="1">
        <v>1.7546296296296296E-2</v>
      </c>
      <c r="F13">
        <v>14</v>
      </c>
      <c r="G13">
        <v>37</v>
      </c>
      <c r="H13">
        <v>51</v>
      </c>
      <c r="I13">
        <v>1414</v>
      </c>
      <c r="J13">
        <v>140</v>
      </c>
      <c r="K13">
        <v>32</v>
      </c>
      <c r="L13">
        <v>1586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 s="35"/>
      <c r="Y13" s="35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5"/>
      <c r="AQ13" s="35"/>
      <c r="AR13" s="35"/>
      <c r="AS13" s="35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5"/>
      <c r="BK13" s="35"/>
      <c r="BL13" s="35"/>
      <c r="BM13" s="35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5"/>
      <c r="CE13" s="35"/>
      <c r="CF13" s="35"/>
      <c r="CG13" s="35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5"/>
      <c r="CY13" s="35"/>
      <c r="CZ13" s="35"/>
      <c r="DA13" s="35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</row>
    <row r="14" spans="1:121">
      <c r="A14" t="s">
        <v>47</v>
      </c>
      <c r="B14" s="1">
        <v>0.29408564814814814</v>
      </c>
      <c r="C14" s="1">
        <v>0.2638773148148148</v>
      </c>
      <c r="D14" s="1">
        <v>8.4236111111111109E-2</v>
      </c>
      <c r="E14" s="1">
        <v>3.0208333333333334E-2</v>
      </c>
      <c r="F14">
        <v>125</v>
      </c>
      <c r="G14">
        <v>98</v>
      </c>
      <c r="H14">
        <v>223</v>
      </c>
      <c r="I14">
        <v>1546</v>
      </c>
      <c r="J14">
        <v>167</v>
      </c>
      <c r="K14">
        <v>22</v>
      </c>
      <c r="L14">
        <v>1735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X14" s="35"/>
      <c r="Y14" s="35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5"/>
      <c r="AQ14" s="35"/>
      <c r="AR14" s="35"/>
      <c r="AS14" s="35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5"/>
      <c r="BK14" s="35"/>
      <c r="BL14" s="35"/>
      <c r="BM14" s="35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5"/>
      <c r="CE14" s="35"/>
      <c r="CF14" s="35"/>
      <c r="CG14" s="35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5"/>
      <c r="CY14" s="35"/>
      <c r="CZ14" s="35"/>
      <c r="DA14" s="35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</row>
    <row r="15" spans="1:121">
      <c r="A15" t="s">
        <v>2434</v>
      </c>
      <c r="B15" s="1">
        <v>0.24532407407407408</v>
      </c>
      <c r="C15" s="1">
        <v>0.2102199074074074</v>
      </c>
      <c r="D15" s="1">
        <v>8.8113425925925928E-2</v>
      </c>
      <c r="E15" s="1">
        <v>3.5104166666666665E-2</v>
      </c>
      <c r="F15">
        <v>104</v>
      </c>
      <c r="G15">
        <v>177</v>
      </c>
      <c r="H15">
        <v>281</v>
      </c>
      <c r="I15">
        <v>2970</v>
      </c>
      <c r="J15">
        <v>263</v>
      </c>
      <c r="K15">
        <v>105</v>
      </c>
      <c r="L15">
        <v>3338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X15" s="35"/>
      <c r="Y15" s="35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5"/>
      <c r="AQ15" s="35"/>
      <c r="AR15" s="35"/>
      <c r="AS15" s="35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5"/>
      <c r="BK15" s="35"/>
      <c r="BL15" s="35"/>
      <c r="BM15" s="35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5"/>
      <c r="CE15" s="35"/>
      <c r="CF15" s="35"/>
      <c r="CG15" s="35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5"/>
      <c r="CY15" s="35"/>
      <c r="CZ15" s="35"/>
      <c r="DA15" s="35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</row>
    <row r="16" spans="1:121">
      <c r="A16" t="s">
        <v>50</v>
      </c>
      <c r="B16" s="1">
        <v>0.10400462962962963</v>
      </c>
      <c r="C16" s="1">
        <v>9.7187499999999996E-2</v>
      </c>
      <c r="D16" s="1">
        <v>6.6782407407407415E-3</v>
      </c>
      <c r="E16" s="1">
        <v>6.8171296296296287E-3</v>
      </c>
      <c r="F16">
        <v>83</v>
      </c>
      <c r="G16">
        <v>31</v>
      </c>
      <c r="H16">
        <v>114</v>
      </c>
      <c r="I16">
        <v>1611</v>
      </c>
      <c r="J16">
        <v>36</v>
      </c>
      <c r="K16">
        <v>19</v>
      </c>
      <c r="L16">
        <v>1666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X16" s="35"/>
      <c r="Y16" s="35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5"/>
      <c r="AQ16" s="35"/>
      <c r="AR16" s="35"/>
      <c r="AS16" s="35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5"/>
      <c r="BK16" s="35"/>
      <c r="BL16" s="35"/>
      <c r="BM16" s="35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5"/>
      <c r="CE16" s="35"/>
      <c r="CF16" s="35"/>
      <c r="CG16" s="35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5"/>
      <c r="CY16" s="35"/>
      <c r="CZ16" s="35"/>
      <c r="DA16" s="35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</row>
    <row r="17" spans="1:121">
      <c r="A17" t="s">
        <v>2435</v>
      </c>
      <c r="B17" s="1">
        <v>0.19012731481481482</v>
      </c>
      <c r="C17" s="1">
        <v>0.13162037037037036</v>
      </c>
      <c r="D17" s="1">
        <v>1.5104166666666667E-2</v>
      </c>
      <c r="E17" s="1">
        <v>5.8506944444444452E-2</v>
      </c>
      <c r="F17">
        <v>19</v>
      </c>
      <c r="G17">
        <v>17</v>
      </c>
      <c r="H17">
        <v>36</v>
      </c>
      <c r="I17">
        <v>656</v>
      </c>
      <c r="J17">
        <v>22</v>
      </c>
      <c r="K17">
        <v>8</v>
      </c>
      <c r="L17">
        <v>686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X17" s="35"/>
      <c r="Y17" s="35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5"/>
      <c r="AQ17" s="35"/>
      <c r="AR17" s="35"/>
      <c r="AS17" s="35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5"/>
      <c r="BK17" s="35"/>
      <c r="BL17" s="35"/>
      <c r="BM17" s="35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5"/>
      <c r="CE17" s="35"/>
      <c r="CF17" s="35"/>
      <c r="CG17" s="35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5"/>
      <c r="CY17" s="35"/>
      <c r="CZ17" s="35"/>
      <c r="DA17" s="35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</row>
    <row r="18" spans="1:121">
      <c r="A18" t="s">
        <v>2436</v>
      </c>
      <c r="B18" s="1">
        <v>0.22700231481481481</v>
      </c>
      <c r="C18" s="1">
        <v>0.20542824074074073</v>
      </c>
      <c r="D18" s="1">
        <v>7.7523148148148147E-2</v>
      </c>
      <c r="E18" s="1">
        <v>2.1574074074074075E-2</v>
      </c>
      <c r="F18">
        <v>114</v>
      </c>
      <c r="G18">
        <v>25</v>
      </c>
      <c r="H18">
        <v>139</v>
      </c>
      <c r="I18">
        <v>1754</v>
      </c>
      <c r="J18">
        <v>62</v>
      </c>
      <c r="K18">
        <v>11</v>
      </c>
      <c r="L18">
        <v>1827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X18" s="35"/>
      <c r="Y18" s="35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5"/>
      <c r="AQ18" s="35"/>
      <c r="AR18" s="35"/>
      <c r="AS18" s="35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5"/>
      <c r="BK18" s="35"/>
      <c r="BL18" s="35"/>
      <c r="BM18" s="35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5"/>
      <c r="CE18" s="35"/>
      <c r="CF18" s="35"/>
      <c r="CG18" s="35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5"/>
      <c r="CY18" s="35"/>
      <c r="CZ18" s="35"/>
      <c r="DA18" s="35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</row>
    <row r="19" spans="1:121">
      <c r="A19" t="s">
        <v>2437</v>
      </c>
      <c r="B19" s="1">
        <v>0.27944444444444444</v>
      </c>
      <c r="C19" s="1">
        <v>0.27944444444444444</v>
      </c>
      <c r="D19" s="1">
        <v>2.0358796296296295E-2</v>
      </c>
      <c r="E19" s="1">
        <v>0</v>
      </c>
      <c r="F19">
        <v>112</v>
      </c>
      <c r="G19">
        <v>10</v>
      </c>
      <c r="H19">
        <v>122</v>
      </c>
      <c r="I19">
        <v>1129</v>
      </c>
      <c r="J19">
        <v>81</v>
      </c>
      <c r="K19">
        <v>0</v>
      </c>
      <c r="L19">
        <v>1210</v>
      </c>
      <c r="M19">
        <v>78.2</v>
      </c>
      <c r="N19">
        <v>78.010000000000005</v>
      </c>
      <c r="O19">
        <v>0.19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X19" s="35"/>
      <c r="Y19" s="35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5"/>
      <c r="AQ19" s="35"/>
      <c r="AR19" s="35"/>
      <c r="AS19" s="35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5"/>
      <c r="BK19" s="35"/>
      <c r="BL19" s="35"/>
      <c r="BM19" s="35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5"/>
      <c r="CE19" s="35"/>
      <c r="CF19" s="35"/>
      <c r="CG19" s="35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5"/>
      <c r="CY19" s="35"/>
      <c r="CZ19" s="35"/>
      <c r="DA19" s="35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</row>
    <row r="20" spans="1:121">
      <c r="A20" t="s">
        <v>62</v>
      </c>
      <c r="B20" s="1">
        <v>0.27531250000000002</v>
      </c>
      <c r="C20" s="1">
        <v>0.19287037037037036</v>
      </c>
      <c r="D20" s="1">
        <v>0.15814814814814815</v>
      </c>
      <c r="E20" s="1">
        <v>8.2430555555555562E-2</v>
      </c>
      <c r="F20">
        <v>96</v>
      </c>
      <c r="G20">
        <v>61</v>
      </c>
      <c r="H20">
        <v>157</v>
      </c>
      <c r="I20">
        <v>1292</v>
      </c>
      <c r="J20">
        <v>167</v>
      </c>
      <c r="K20">
        <v>0</v>
      </c>
      <c r="L20">
        <v>1459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X20" s="35"/>
      <c r="Y20" s="35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5"/>
      <c r="AQ20" s="35"/>
      <c r="AR20" s="35"/>
      <c r="AS20" s="35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5"/>
      <c r="BK20" s="35"/>
      <c r="BL20" s="35"/>
      <c r="BM20" s="35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5"/>
      <c r="CE20" s="35"/>
      <c r="CF20" s="35"/>
      <c r="CG20" s="35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5"/>
      <c r="CY20" s="35"/>
      <c r="CZ20" s="35"/>
      <c r="DA20" s="35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</row>
    <row r="21" spans="1:121">
      <c r="A21" t="s">
        <v>2438</v>
      </c>
      <c r="B21" s="1">
        <v>0.13565972222222222</v>
      </c>
      <c r="C21" s="1">
        <v>0.12375000000000001</v>
      </c>
      <c r="D21" s="1">
        <v>3.9699074074074074E-2</v>
      </c>
      <c r="E21" s="1">
        <v>1.1909722222222223E-2</v>
      </c>
      <c r="F21">
        <v>96</v>
      </c>
      <c r="G21">
        <v>60</v>
      </c>
      <c r="H21">
        <v>156</v>
      </c>
      <c r="I21">
        <v>1776</v>
      </c>
      <c r="J21">
        <v>147</v>
      </c>
      <c r="K21">
        <v>19</v>
      </c>
      <c r="L21">
        <v>1942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X21" s="35"/>
      <c r="Y21" s="35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5"/>
      <c r="AQ21" s="35"/>
      <c r="AR21" s="35"/>
      <c r="AS21" s="35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5"/>
      <c r="BK21" s="35"/>
      <c r="BL21" s="35"/>
      <c r="BM21" s="35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5"/>
      <c r="CE21" s="35"/>
      <c r="CF21" s="35"/>
      <c r="CG21" s="35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5"/>
      <c r="CY21" s="35"/>
      <c r="CZ21" s="35"/>
      <c r="DA21" s="35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</row>
    <row r="22" spans="1:121">
      <c r="A22" t="s">
        <v>2439</v>
      </c>
      <c r="B22" s="1">
        <v>0.23840277777777777</v>
      </c>
      <c r="C22" s="1">
        <v>0.15422453703703703</v>
      </c>
      <c r="D22" s="1">
        <v>7.1354166666666663E-2</v>
      </c>
      <c r="E22" s="1">
        <v>8.4166666666666667E-2</v>
      </c>
      <c r="F22">
        <v>102</v>
      </c>
      <c r="G22">
        <v>80</v>
      </c>
      <c r="H22">
        <v>182</v>
      </c>
      <c r="I22">
        <v>1698</v>
      </c>
      <c r="J22">
        <v>56</v>
      </c>
      <c r="K22">
        <v>49</v>
      </c>
      <c r="L22">
        <v>1803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X22" s="35"/>
      <c r="Y22" s="35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5"/>
      <c r="AQ22" s="35"/>
      <c r="AR22" s="35"/>
      <c r="AS22" s="35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5"/>
      <c r="BK22" s="35"/>
      <c r="BL22" s="35"/>
      <c r="BM22" s="35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5"/>
      <c r="CE22" s="35"/>
      <c r="CF22" s="35"/>
      <c r="CG22" s="35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5"/>
      <c r="CY22" s="35"/>
      <c r="CZ22" s="35"/>
      <c r="DA22" s="35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</row>
    <row r="23" spans="1:121">
      <c r="A23" t="s">
        <v>68</v>
      </c>
      <c r="B23" s="1">
        <v>0.20143518518518519</v>
      </c>
      <c r="C23" s="1">
        <v>0.19494212962962965</v>
      </c>
      <c r="D23" s="1">
        <v>0.10564814814814816</v>
      </c>
      <c r="E23" s="1">
        <v>6.4930555555555549E-3</v>
      </c>
      <c r="F23">
        <v>17</v>
      </c>
      <c r="G23">
        <v>46</v>
      </c>
      <c r="H23">
        <v>63</v>
      </c>
      <c r="I23">
        <v>726</v>
      </c>
      <c r="J23">
        <v>82</v>
      </c>
      <c r="K23">
        <v>55</v>
      </c>
      <c r="L23">
        <v>863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 s="35"/>
      <c r="Y23" s="35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5"/>
      <c r="AQ23" s="35"/>
      <c r="AR23" s="35"/>
      <c r="AS23" s="35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5"/>
      <c r="BK23" s="35"/>
      <c r="BL23" s="35"/>
      <c r="BM23" s="35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5"/>
      <c r="CE23" s="35"/>
      <c r="CF23" s="35"/>
      <c r="CG23" s="35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5"/>
      <c r="CY23" s="35"/>
      <c r="CZ23" s="35"/>
      <c r="DA23" s="35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</row>
    <row r="24" spans="1:121">
      <c r="A24" t="s">
        <v>85</v>
      </c>
      <c r="B24" s="1">
        <v>0.12126157407407408</v>
      </c>
      <c r="C24" s="1">
        <v>0.11057870370370371</v>
      </c>
      <c r="D24" s="1">
        <v>6.8553240740740748E-2</v>
      </c>
      <c r="E24" s="1">
        <v>1.0671296296296297E-2</v>
      </c>
      <c r="F24">
        <v>38</v>
      </c>
      <c r="G24">
        <v>15</v>
      </c>
      <c r="H24">
        <v>53</v>
      </c>
      <c r="I24">
        <v>800</v>
      </c>
      <c r="J24">
        <v>11</v>
      </c>
      <c r="K24">
        <v>20</v>
      </c>
      <c r="L24">
        <v>831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X24" s="35"/>
      <c r="Y24" s="35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5"/>
      <c r="AQ24" s="35"/>
      <c r="AR24" s="35"/>
      <c r="AS24" s="35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5"/>
      <c r="BK24" s="35"/>
      <c r="BL24" s="35"/>
      <c r="BM24" s="35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5"/>
      <c r="CE24" s="35"/>
      <c r="CF24" s="35"/>
      <c r="CG24" s="35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6"/>
      <c r="CY24" s="36"/>
      <c r="CZ24" s="35"/>
      <c r="DA24" s="35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</row>
    <row r="25" spans="1:121">
      <c r="A25" t="s">
        <v>2440</v>
      </c>
      <c r="B25" s="1">
        <v>0.12706018518518519</v>
      </c>
      <c r="C25" s="1">
        <v>8.4178240740740748E-2</v>
      </c>
      <c r="D25" s="1">
        <v>0.13134259259259259</v>
      </c>
      <c r="E25" s="1">
        <v>4.2870370370370371E-2</v>
      </c>
      <c r="F25">
        <v>266</v>
      </c>
      <c r="G25">
        <v>60</v>
      </c>
      <c r="H25">
        <v>326</v>
      </c>
      <c r="I25">
        <v>1118</v>
      </c>
      <c r="J25">
        <v>60</v>
      </c>
      <c r="K25">
        <v>8</v>
      </c>
      <c r="L25">
        <v>1186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X25" s="35"/>
      <c r="Y25" s="35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5"/>
      <c r="AQ25" s="35"/>
      <c r="AR25" s="35"/>
      <c r="AS25" s="35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5"/>
      <c r="BK25" s="35"/>
      <c r="BL25" s="35"/>
      <c r="BM25" s="35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5"/>
      <c r="CE25" s="35"/>
      <c r="CF25" s="35"/>
      <c r="CG25" s="35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6"/>
      <c r="CY25" s="36"/>
      <c r="CZ25" s="35"/>
      <c r="DA25" s="35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</row>
    <row r="26" spans="1:121">
      <c r="A26" t="s">
        <v>87</v>
      </c>
      <c r="B26" s="1">
        <v>0.25973379629629628</v>
      </c>
      <c r="C26" s="1">
        <v>0.2144675925925926</v>
      </c>
      <c r="D26" s="1">
        <v>4.853009259259259E-2</v>
      </c>
      <c r="E26" s="1">
        <v>4.5266203703703704E-2</v>
      </c>
      <c r="F26">
        <v>101</v>
      </c>
      <c r="G26">
        <v>76</v>
      </c>
      <c r="H26">
        <v>177</v>
      </c>
      <c r="I26">
        <v>1436</v>
      </c>
      <c r="J26">
        <v>222</v>
      </c>
      <c r="K26">
        <v>0</v>
      </c>
      <c r="L26">
        <v>1658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 s="35"/>
      <c r="Y26" s="35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5"/>
      <c r="AQ26" s="35"/>
      <c r="AR26" s="35"/>
      <c r="AS26" s="35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5"/>
      <c r="BK26" s="35"/>
      <c r="BL26" s="35"/>
      <c r="BM26" s="35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5"/>
      <c r="CE26" s="35"/>
      <c r="CF26" s="35"/>
      <c r="CG26" s="35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5"/>
      <c r="CY26" s="35"/>
      <c r="CZ26" s="35"/>
      <c r="DA26" s="35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</row>
    <row r="27" spans="1:121">
      <c r="A27" t="s">
        <v>92</v>
      </c>
      <c r="B27" s="1">
        <v>0.16120370370370371</v>
      </c>
      <c r="C27" s="1">
        <v>9.6759259259259253E-2</v>
      </c>
      <c r="D27" s="1">
        <v>0.10805555555555556</v>
      </c>
      <c r="E27" s="1">
        <v>6.4444444444444443E-2</v>
      </c>
      <c r="F27">
        <v>32</v>
      </c>
      <c r="G27">
        <v>53</v>
      </c>
      <c r="H27">
        <v>85</v>
      </c>
      <c r="I27">
        <v>1318</v>
      </c>
      <c r="J27">
        <v>246</v>
      </c>
      <c r="K27">
        <v>40</v>
      </c>
      <c r="L27">
        <v>1604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 s="35"/>
      <c r="Y27" s="35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5"/>
      <c r="AQ27" s="35"/>
      <c r="AR27" s="35"/>
      <c r="AS27" s="35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5"/>
      <c r="BK27" s="35"/>
      <c r="BL27" s="35"/>
      <c r="BM27" s="35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5"/>
      <c r="CE27" s="35"/>
      <c r="CF27" s="35"/>
      <c r="CG27" s="35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5"/>
      <c r="CY27" s="35"/>
      <c r="CZ27" s="35"/>
      <c r="DA27" s="35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</row>
    <row r="28" spans="1:121">
      <c r="A28" t="s">
        <v>2441</v>
      </c>
      <c r="B28" s="1">
        <v>0.17651620370370369</v>
      </c>
      <c r="C28" s="1">
        <v>0.17651620370370369</v>
      </c>
      <c r="D28" s="1">
        <v>2.4120370370370372E-2</v>
      </c>
      <c r="E28" s="1">
        <v>0</v>
      </c>
      <c r="F28">
        <v>27</v>
      </c>
      <c r="G28">
        <v>12</v>
      </c>
      <c r="H28">
        <v>39</v>
      </c>
      <c r="I28">
        <v>1914</v>
      </c>
      <c r="J28">
        <v>36</v>
      </c>
      <c r="K28">
        <v>0</v>
      </c>
      <c r="L28">
        <v>1950</v>
      </c>
      <c r="M28">
        <v>23.5</v>
      </c>
      <c r="N28">
        <v>23.05</v>
      </c>
      <c r="O28">
        <v>0.45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 s="35"/>
      <c r="Y28" s="35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5"/>
      <c r="AQ28" s="35"/>
      <c r="AR28" s="35"/>
      <c r="AS28" s="35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5"/>
      <c r="BK28" s="35"/>
      <c r="BL28" s="35"/>
      <c r="BM28" s="35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5"/>
      <c r="CE28" s="35"/>
      <c r="CF28" s="35"/>
      <c r="CG28" s="35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5"/>
      <c r="CY28" s="35"/>
      <c r="CZ28" s="35"/>
      <c r="DA28" s="35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</row>
    <row r="29" spans="1:121">
      <c r="A29" t="s">
        <v>102</v>
      </c>
      <c r="B29" s="1">
        <v>8.449074074074075E-4</v>
      </c>
      <c r="C29" s="1">
        <v>8.449074074074075E-4</v>
      </c>
      <c r="D29" s="1">
        <v>8.4027777777777781E-3</v>
      </c>
      <c r="E29" s="1">
        <v>0</v>
      </c>
      <c r="F29">
        <v>0</v>
      </c>
      <c r="G29">
        <v>1</v>
      </c>
      <c r="H29">
        <v>1</v>
      </c>
      <c r="I29">
        <v>0</v>
      </c>
      <c r="J29">
        <v>1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 s="35"/>
      <c r="Y29" s="35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5"/>
      <c r="AQ29" s="35"/>
      <c r="AR29" s="35"/>
      <c r="AS29" s="35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5"/>
      <c r="BK29" s="35"/>
      <c r="BL29" s="35"/>
      <c r="BM29" s="35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5"/>
      <c r="CE29" s="35"/>
      <c r="CF29" s="35"/>
      <c r="CG29" s="35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5"/>
      <c r="CY29" s="35"/>
      <c r="CZ29" s="35"/>
      <c r="DA29" s="35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</row>
    <row r="30" spans="1:121">
      <c r="A30" t="s">
        <v>107</v>
      </c>
      <c r="B30" s="1">
        <v>0.34555555555555556</v>
      </c>
      <c r="C30" s="1">
        <v>0.27251157407407406</v>
      </c>
      <c r="D30" s="1">
        <v>0.15531249999999999</v>
      </c>
      <c r="E30" s="1">
        <v>7.3043981481481488E-2</v>
      </c>
      <c r="F30">
        <v>65</v>
      </c>
      <c r="G30">
        <v>69</v>
      </c>
      <c r="H30">
        <v>134</v>
      </c>
      <c r="I30">
        <v>1412</v>
      </c>
      <c r="J30">
        <v>83</v>
      </c>
      <c r="K30">
        <v>78</v>
      </c>
      <c r="L30">
        <v>1573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 s="35"/>
      <c r="Y30" s="35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5"/>
      <c r="AQ30" s="35"/>
      <c r="AR30" s="35"/>
      <c r="AS30" s="35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5"/>
      <c r="BK30" s="35"/>
      <c r="BL30" s="35"/>
      <c r="BM30" s="35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5"/>
      <c r="CE30" s="35"/>
      <c r="CF30" s="35"/>
      <c r="CG30" s="35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5"/>
      <c r="CY30" s="35"/>
      <c r="CZ30" s="35"/>
      <c r="DA30" s="35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</row>
    <row r="31" spans="1:121">
      <c r="A31" t="s">
        <v>108</v>
      </c>
      <c r="B31" s="1">
        <v>0.26468750000000002</v>
      </c>
      <c r="C31" s="1">
        <v>0.19697916666666668</v>
      </c>
      <c r="D31" s="1">
        <v>1.7141203703703704E-2</v>
      </c>
      <c r="E31" s="1">
        <v>6.7696759259259262E-2</v>
      </c>
      <c r="F31">
        <v>438</v>
      </c>
      <c r="G31">
        <v>15</v>
      </c>
      <c r="H31">
        <v>453</v>
      </c>
      <c r="I31">
        <v>1448</v>
      </c>
      <c r="J31">
        <v>6</v>
      </c>
      <c r="K31">
        <v>10</v>
      </c>
      <c r="L31">
        <v>1464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 s="35"/>
      <c r="Y31" s="35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5"/>
      <c r="AQ31" s="35"/>
      <c r="AR31" s="35"/>
      <c r="AS31" s="35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5"/>
      <c r="BK31" s="35"/>
      <c r="BL31" s="35"/>
      <c r="BM31" s="35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5"/>
      <c r="CE31" s="35"/>
      <c r="CF31" s="35"/>
      <c r="CG31" s="35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5"/>
      <c r="CY31" s="35"/>
      <c r="CZ31" s="35"/>
      <c r="DA31" s="35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</row>
    <row r="32" spans="1:121">
      <c r="A32" t="s">
        <v>109</v>
      </c>
      <c r="B32" s="1">
        <v>0.18859953703703702</v>
      </c>
      <c r="C32" s="1">
        <v>0.18856481481481482</v>
      </c>
      <c r="D32" s="1">
        <v>6.7592592592592591E-3</v>
      </c>
      <c r="E32" s="1">
        <v>2.3148148148148147E-5</v>
      </c>
      <c r="F32">
        <v>213</v>
      </c>
      <c r="G32">
        <v>7</v>
      </c>
      <c r="H32">
        <v>220</v>
      </c>
      <c r="I32">
        <v>421</v>
      </c>
      <c r="J32">
        <v>10</v>
      </c>
      <c r="K32">
        <v>0</v>
      </c>
      <c r="L32">
        <v>431</v>
      </c>
      <c r="M32">
        <v>148.58000000000001</v>
      </c>
      <c r="N32">
        <v>146.55000000000001</v>
      </c>
      <c r="O32">
        <v>2.0299999999999998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 s="35"/>
      <c r="Y32" s="35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5"/>
      <c r="AQ32" s="35"/>
      <c r="AR32" s="35"/>
      <c r="AS32" s="35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5"/>
      <c r="BK32" s="35"/>
      <c r="BL32" s="35"/>
      <c r="BM32" s="35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5"/>
      <c r="CE32" s="35"/>
      <c r="CF32" s="35"/>
      <c r="CG32" s="35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5"/>
      <c r="CY32" s="35"/>
      <c r="CZ32" s="35"/>
      <c r="DA32" s="35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</row>
    <row r="33" spans="1:121">
      <c r="A33" t="s">
        <v>2442</v>
      </c>
      <c r="B33" s="1">
        <v>0.23978009259259259</v>
      </c>
      <c r="C33" s="1">
        <v>0.20457175925925927</v>
      </c>
      <c r="D33" s="1">
        <v>2.7592592592592596E-2</v>
      </c>
      <c r="E33" s="1">
        <v>3.5196759259259254E-2</v>
      </c>
      <c r="F33">
        <v>60</v>
      </c>
      <c r="G33">
        <v>0</v>
      </c>
      <c r="H33">
        <v>60</v>
      </c>
      <c r="I33">
        <v>2267</v>
      </c>
      <c r="J33">
        <v>0</v>
      </c>
      <c r="K33">
        <v>0</v>
      </c>
      <c r="L33">
        <v>2267</v>
      </c>
      <c r="M33">
        <v>53.57</v>
      </c>
      <c r="N33">
        <v>53.57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 s="35"/>
      <c r="Y33" s="35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5"/>
      <c r="AQ33" s="35"/>
      <c r="AR33" s="35"/>
      <c r="AS33" s="35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5"/>
      <c r="BK33" s="35"/>
      <c r="BL33" s="35"/>
      <c r="BM33" s="35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5"/>
      <c r="CE33" s="35"/>
      <c r="CF33" s="35"/>
      <c r="CG33" s="35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5"/>
      <c r="CY33" s="35"/>
      <c r="CZ33" s="35"/>
      <c r="DA33" s="35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</row>
    <row r="34" spans="1:121">
      <c r="A34" t="s">
        <v>2443</v>
      </c>
      <c r="B34" s="1">
        <v>0.28781249999999997</v>
      </c>
      <c r="C34" s="1">
        <v>0.24339120370370371</v>
      </c>
      <c r="D34" s="1">
        <v>0.10244212962962962</v>
      </c>
      <c r="E34" s="1">
        <v>4.4409722222222225E-2</v>
      </c>
      <c r="F34">
        <v>67</v>
      </c>
      <c r="G34">
        <v>161</v>
      </c>
      <c r="H34">
        <v>228</v>
      </c>
      <c r="I34">
        <v>2530</v>
      </c>
      <c r="J34">
        <v>374</v>
      </c>
      <c r="K34">
        <v>106</v>
      </c>
      <c r="L34">
        <v>3010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X34" s="35"/>
      <c r="Y34" s="35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5"/>
      <c r="AQ34" s="35"/>
      <c r="AR34" s="35"/>
      <c r="AS34" s="35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5"/>
      <c r="BK34" s="35"/>
      <c r="BL34" s="35"/>
      <c r="BM34" s="35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5"/>
      <c r="CE34" s="35"/>
      <c r="CF34" s="35"/>
      <c r="CG34" s="35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6"/>
      <c r="CY34" s="35"/>
      <c r="CZ34" s="35"/>
      <c r="DA34" s="35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</row>
    <row r="35" spans="1:121">
      <c r="A35" t="s">
        <v>2444</v>
      </c>
      <c r="B35" s="1">
        <v>0.20025462962962962</v>
      </c>
      <c r="C35" s="1">
        <v>0.14611111111111111</v>
      </c>
      <c r="D35" s="1">
        <v>0.11333333333333334</v>
      </c>
      <c r="E35" s="1">
        <v>5.4131944444444441E-2</v>
      </c>
      <c r="F35">
        <v>221</v>
      </c>
      <c r="G35">
        <v>47</v>
      </c>
      <c r="H35">
        <v>268</v>
      </c>
      <c r="I35">
        <v>740</v>
      </c>
      <c r="J35">
        <v>59</v>
      </c>
      <c r="K35">
        <v>7</v>
      </c>
      <c r="L35">
        <v>806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X35" s="35"/>
      <c r="Y35" s="35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5"/>
      <c r="AQ35" s="35"/>
      <c r="AR35" s="35"/>
      <c r="AS35" s="35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5"/>
      <c r="BK35" s="35"/>
      <c r="BL35" s="35"/>
      <c r="BM35" s="35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5"/>
      <c r="CE35" s="35"/>
      <c r="CF35" s="35"/>
      <c r="CG35" s="35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5"/>
      <c r="CY35" s="35"/>
      <c r="CZ35" s="35"/>
      <c r="DA35" s="35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</row>
    <row r="36" spans="1:121">
      <c r="A36" t="s">
        <v>117</v>
      </c>
      <c r="B36" s="1">
        <v>0.10747685185185185</v>
      </c>
      <c r="C36" s="1">
        <v>9.1145833333333329E-2</v>
      </c>
      <c r="D36" s="1">
        <v>2.2708333333333334E-2</v>
      </c>
      <c r="E36" s="1">
        <v>1.6331018518518519E-2</v>
      </c>
      <c r="F36">
        <v>11</v>
      </c>
      <c r="G36">
        <v>45</v>
      </c>
      <c r="H36">
        <v>56</v>
      </c>
      <c r="I36">
        <v>810</v>
      </c>
      <c r="J36">
        <v>43</v>
      </c>
      <c r="K36">
        <v>40</v>
      </c>
      <c r="L36">
        <v>893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 s="35"/>
      <c r="Y36" s="35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5"/>
      <c r="AQ36" s="35"/>
      <c r="AR36" s="35"/>
      <c r="AS36" s="35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5"/>
      <c r="BK36" s="35"/>
      <c r="BL36" s="35"/>
      <c r="BM36" s="35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5"/>
      <c r="CE36" s="35"/>
      <c r="CF36" s="35"/>
      <c r="CG36" s="35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5"/>
      <c r="CY36" s="35"/>
      <c r="CZ36" s="35"/>
      <c r="DA36" s="35"/>
      <c r="DB36" s="34"/>
      <c r="DC36" s="34"/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</row>
    <row r="37" spans="1:121">
      <c r="A37" t="s">
        <v>119</v>
      </c>
      <c r="B37" s="1">
        <v>0.25555555555555559</v>
      </c>
      <c r="C37" s="1">
        <v>0.23130787037037037</v>
      </c>
      <c r="D37" s="1">
        <v>0.18699074074074074</v>
      </c>
      <c r="E37" s="1">
        <v>2.4247685185185181E-2</v>
      </c>
      <c r="F37">
        <v>27</v>
      </c>
      <c r="G37">
        <v>72</v>
      </c>
      <c r="H37">
        <v>99</v>
      </c>
      <c r="I37">
        <v>1983</v>
      </c>
      <c r="J37">
        <v>340</v>
      </c>
      <c r="K37">
        <v>40</v>
      </c>
      <c r="L37">
        <v>2363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 s="35"/>
      <c r="Y37" s="35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5"/>
      <c r="AQ37" s="35"/>
      <c r="AR37" s="35"/>
      <c r="AS37" s="35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5"/>
      <c r="BK37" s="35"/>
      <c r="BL37" s="35"/>
      <c r="BM37" s="35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5"/>
      <c r="CE37" s="35"/>
      <c r="CF37" s="35"/>
      <c r="CG37" s="35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5"/>
      <c r="CY37" s="35"/>
      <c r="CZ37" s="35"/>
      <c r="DA37" s="35"/>
      <c r="DB37" s="34"/>
      <c r="DC37" s="34"/>
      <c r="DD37" s="34"/>
      <c r="DE37" s="34"/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34"/>
      <c r="DQ37" s="34"/>
    </row>
    <row r="38" spans="1:121">
      <c r="A38" t="s">
        <v>2445</v>
      </c>
      <c r="B38" s="1">
        <v>0.28265046296296298</v>
      </c>
      <c r="C38" s="1">
        <v>0.27960648148148148</v>
      </c>
      <c r="D38" s="1">
        <v>2.4606481481481479E-2</v>
      </c>
      <c r="E38" s="1">
        <v>3.0324074074074073E-3</v>
      </c>
      <c r="F38">
        <v>143</v>
      </c>
      <c r="G38">
        <v>57</v>
      </c>
      <c r="H38">
        <v>200</v>
      </c>
      <c r="I38">
        <v>2245</v>
      </c>
      <c r="J38">
        <v>211</v>
      </c>
      <c r="K38">
        <v>67</v>
      </c>
      <c r="L38">
        <v>2523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 s="35"/>
      <c r="Y38" s="35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5"/>
      <c r="AQ38" s="35"/>
      <c r="AR38" s="35"/>
      <c r="AS38" s="35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5"/>
      <c r="BK38" s="35"/>
      <c r="BL38" s="35"/>
      <c r="BM38" s="35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5"/>
      <c r="CE38" s="35"/>
      <c r="CF38" s="35"/>
      <c r="CG38" s="35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5"/>
      <c r="CY38" s="35"/>
      <c r="CZ38" s="35"/>
      <c r="DA38" s="35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</row>
    <row r="39" spans="1:121">
      <c r="A39" t="s">
        <v>121</v>
      </c>
      <c r="B39" s="1">
        <v>1.2847222222222223E-3</v>
      </c>
      <c r="C39" s="1">
        <v>1.2847222222222223E-3</v>
      </c>
      <c r="D39" s="1">
        <v>1.1574074074074073E-5</v>
      </c>
      <c r="E39" s="1">
        <v>0</v>
      </c>
      <c r="F39">
        <v>1</v>
      </c>
      <c r="G39">
        <v>0</v>
      </c>
      <c r="H39">
        <v>1</v>
      </c>
      <c r="I39">
        <v>2</v>
      </c>
      <c r="J39">
        <v>0</v>
      </c>
      <c r="K39">
        <v>0</v>
      </c>
      <c r="L39">
        <v>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 s="35"/>
      <c r="Y39" s="35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5"/>
      <c r="AQ39" s="35"/>
      <c r="AR39" s="35"/>
      <c r="AS39" s="35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5"/>
      <c r="BK39" s="35"/>
      <c r="BL39" s="35"/>
      <c r="BM39" s="35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5"/>
      <c r="CE39" s="35"/>
      <c r="CF39" s="35"/>
      <c r="CG39" s="35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5"/>
      <c r="CY39" s="35"/>
      <c r="CZ39" s="35"/>
      <c r="DA39" s="35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</row>
    <row r="40" spans="1:121">
      <c r="A40" t="s">
        <v>2446</v>
      </c>
      <c r="B40" s="1">
        <v>0.27005787037037038</v>
      </c>
      <c r="C40" s="1">
        <v>0.25822916666666668</v>
      </c>
      <c r="D40" s="1">
        <v>4.3692129629629629E-2</v>
      </c>
      <c r="E40" s="1">
        <v>1.1828703703703704E-2</v>
      </c>
      <c r="F40">
        <v>28</v>
      </c>
      <c r="G40">
        <v>0</v>
      </c>
      <c r="H40">
        <v>28</v>
      </c>
      <c r="I40">
        <v>1189</v>
      </c>
      <c r="J40">
        <v>0</v>
      </c>
      <c r="K40">
        <v>0</v>
      </c>
      <c r="L40">
        <v>1189</v>
      </c>
      <c r="M40">
        <v>20.61</v>
      </c>
      <c r="N40">
        <v>20.61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 s="35"/>
      <c r="Y40" s="35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5"/>
      <c r="AQ40" s="35"/>
      <c r="AR40" s="35"/>
      <c r="AS40" s="35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5"/>
      <c r="BK40" s="35"/>
      <c r="BL40" s="35"/>
      <c r="BM40" s="35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5"/>
      <c r="CE40" s="35"/>
      <c r="CF40" s="35"/>
      <c r="CG40" s="35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5"/>
      <c r="CY40" s="35"/>
      <c r="CZ40" s="35"/>
      <c r="DA40" s="35"/>
      <c r="DB40" s="34"/>
      <c r="DC40" s="3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</row>
    <row r="41" spans="1:121">
      <c r="A41" t="s">
        <v>127</v>
      </c>
      <c r="B41" s="1">
        <v>0.25975694444444447</v>
      </c>
      <c r="C41" s="1">
        <v>0.22974537037037038</v>
      </c>
      <c r="D41" s="1">
        <v>3.2870370370370376E-2</v>
      </c>
      <c r="E41" s="1">
        <v>3.0000000000000002E-2</v>
      </c>
      <c r="F41">
        <v>21</v>
      </c>
      <c r="G41">
        <v>54</v>
      </c>
      <c r="H41">
        <v>75</v>
      </c>
      <c r="I41">
        <v>362</v>
      </c>
      <c r="J41">
        <v>76</v>
      </c>
      <c r="K41">
        <v>97</v>
      </c>
      <c r="L41">
        <v>535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 s="35"/>
      <c r="Y41" s="35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5"/>
      <c r="AQ41" s="35"/>
      <c r="AR41" s="35"/>
      <c r="AS41" s="35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5"/>
      <c r="BK41" s="35"/>
      <c r="BL41" s="35"/>
      <c r="BM41" s="35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5"/>
      <c r="CE41" s="35"/>
      <c r="CF41" s="35"/>
      <c r="CG41" s="35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6"/>
      <c r="CY41" s="36"/>
      <c r="CZ41" s="35"/>
      <c r="DA41" s="35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</row>
    <row r="42" spans="1:121">
      <c r="A42" t="s">
        <v>130</v>
      </c>
      <c r="B42" s="1">
        <v>0.23258101851851851</v>
      </c>
      <c r="C42" s="1">
        <v>0.15547453703703704</v>
      </c>
      <c r="D42" s="1">
        <v>0.1293287037037037</v>
      </c>
      <c r="E42" s="1">
        <v>7.7106481481481484E-2</v>
      </c>
      <c r="F42">
        <v>304</v>
      </c>
      <c r="G42">
        <v>82</v>
      </c>
      <c r="H42">
        <v>386</v>
      </c>
      <c r="I42">
        <v>2731</v>
      </c>
      <c r="J42">
        <v>156</v>
      </c>
      <c r="K42">
        <v>32</v>
      </c>
      <c r="L42">
        <v>2919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 s="35"/>
      <c r="Y42" s="35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5"/>
      <c r="AQ42" s="35"/>
      <c r="AR42" s="35"/>
      <c r="AS42" s="35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5"/>
      <c r="BK42" s="35"/>
      <c r="BL42" s="35"/>
      <c r="BM42" s="35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5"/>
      <c r="CE42" s="35"/>
      <c r="CF42" s="35"/>
      <c r="CG42" s="35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5"/>
      <c r="CY42" s="35"/>
      <c r="CZ42" s="35"/>
      <c r="DA42" s="35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</row>
    <row r="43" spans="1:121">
      <c r="A43" t="s">
        <v>2447</v>
      </c>
      <c r="B43" s="1">
        <v>0.36930555555555555</v>
      </c>
      <c r="C43" s="1">
        <v>0.28375</v>
      </c>
      <c r="D43" s="1">
        <v>2.9780092592592594E-2</v>
      </c>
      <c r="E43" s="1">
        <v>8.5555555555555551E-2</v>
      </c>
      <c r="F43">
        <v>218</v>
      </c>
      <c r="G43">
        <v>13</v>
      </c>
      <c r="H43">
        <v>231</v>
      </c>
      <c r="I43">
        <v>3290</v>
      </c>
      <c r="J43">
        <v>13</v>
      </c>
      <c r="K43">
        <v>0</v>
      </c>
      <c r="L43">
        <v>3303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 s="35"/>
      <c r="Y43" s="35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5"/>
      <c r="AQ43" s="35"/>
      <c r="AR43" s="35"/>
      <c r="AS43" s="35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5"/>
      <c r="BK43" s="35"/>
      <c r="BL43" s="35"/>
      <c r="BM43" s="35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5"/>
      <c r="CE43" s="35"/>
      <c r="CF43" s="35"/>
      <c r="CG43" s="35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6"/>
      <c r="CY43" s="35"/>
      <c r="CZ43" s="35"/>
      <c r="DA43" s="35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</row>
    <row r="44" spans="1:121">
      <c r="A44" t="s">
        <v>2448</v>
      </c>
      <c r="B44" s="1">
        <v>0.36996527777777777</v>
      </c>
      <c r="C44" s="1">
        <v>0.29062499999999997</v>
      </c>
      <c r="D44" s="1">
        <v>0.12940972222222222</v>
      </c>
      <c r="E44" s="1">
        <v>7.9328703703703707E-2</v>
      </c>
      <c r="F44">
        <v>175</v>
      </c>
      <c r="G44">
        <v>98</v>
      </c>
      <c r="H44">
        <v>273</v>
      </c>
      <c r="I44">
        <v>2281</v>
      </c>
      <c r="J44">
        <v>245</v>
      </c>
      <c r="K44">
        <v>47</v>
      </c>
      <c r="L44">
        <v>2573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X44" s="35"/>
      <c r="Y44" s="35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5"/>
      <c r="AQ44" s="35"/>
      <c r="AR44" s="35"/>
      <c r="AS44" s="35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5"/>
      <c r="BK44" s="35"/>
      <c r="BL44" s="35"/>
      <c r="BM44" s="35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5"/>
      <c r="CE44" s="35"/>
      <c r="CF44" s="35"/>
      <c r="CG44" s="35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5"/>
      <c r="CY44" s="35"/>
      <c r="CZ44" s="35"/>
      <c r="DA44" s="35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</row>
    <row r="45" spans="1:121">
      <c r="A45" t="s">
        <v>2449</v>
      </c>
      <c r="B45" s="1">
        <v>0.1539351851851852</v>
      </c>
      <c r="C45" s="1">
        <v>0.15327546296296296</v>
      </c>
      <c r="D45" s="1">
        <v>1.818287037037037E-2</v>
      </c>
      <c r="E45" s="1">
        <v>6.5972222222222213E-4</v>
      </c>
      <c r="F45">
        <v>26</v>
      </c>
      <c r="G45">
        <v>2</v>
      </c>
      <c r="H45">
        <v>28</v>
      </c>
      <c r="I45">
        <v>1686</v>
      </c>
      <c r="J45">
        <v>2</v>
      </c>
      <c r="K45">
        <v>0</v>
      </c>
      <c r="L45">
        <v>1688</v>
      </c>
      <c r="M45">
        <v>18.649999999999999</v>
      </c>
      <c r="N45">
        <v>18.64</v>
      </c>
      <c r="O45">
        <v>0.01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X45" s="35"/>
      <c r="Y45" s="35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5"/>
      <c r="AQ45" s="35"/>
      <c r="AR45" s="35"/>
      <c r="AS45" s="35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5"/>
      <c r="BK45" s="35"/>
      <c r="BL45" s="35"/>
      <c r="BM45" s="35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  <c r="CD45" s="35"/>
      <c r="CE45" s="35"/>
      <c r="CF45" s="35"/>
      <c r="CG45" s="35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6"/>
      <c r="CY45" s="35"/>
      <c r="CZ45" s="35"/>
      <c r="DA45" s="35"/>
      <c r="DB45" s="34"/>
      <c r="DC45" s="3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</row>
    <row r="46" spans="1:121">
      <c r="A46" t="s">
        <v>155</v>
      </c>
      <c r="B46" s="1">
        <v>1.2962962962962963E-3</v>
      </c>
      <c r="C46" s="1">
        <v>1.2962962962962963E-3</v>
      </c>
      <c r="D46" s="1">
        <v>5.7870370370370366E-5</v>
      </c>
      <c r="E46" s="1">
        <v>0</v>
      </c>
      <c r="F46">
        <v>0</v>
      </c>
      <c r="G46">
        <v>1</v>
      </c>
      <c r="H46">
        <v>1</v>
      </c>
      <c r="I46">
        <v>1</v>
      </c>
      <c r="J46">
        <v>1</v>
      </c>
      <c r="K46">
        <v>1</v>
      </c>
      <c r="L46">
        <v>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 s="35"/>
      <c r="Y46" s="35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5"/>
      <c r="AQ46" s="35"/>
      <c r="AR46" s="35"/>
      <c r="AS46" s="35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5"/>
      <c r="BK46" s="35"/>
      <c r="BL46" s="35"/>
      <c r="BM46" s="35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5"/>
      <c r="CE46" s="35"/>
      <c r="CF46" s="35"/>
      <c r="CG46" s="35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5"/>
      <c r="CY46" s="35"/>
      <c r="CZ46" s="35"/>
      <c r="DA46" s="35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</row>
    <row r="47" spans="1:121">
      <c r="A47" t="s">
        <v>2450</v>
      </c>
      <c r="B47" s="1">
        <v>0.21716435185185187</v>
      </c>
      <c r="C47" s="1">
        <v>0.19804398148148147</v>
      </c>
      <c r="D47" s="1">
        <v>9.8460648148148144E-2</v>
      </c>
      <c r="E47" s="1">
        <v>1.9108796296296294E-2</v>
      </c>
      <c r="F47">
        <v>246</v>
      </c>
      <c r="G47">
        <v>38</v>
      </c>
      <c r="H47">
        <v>284</v>
      </c>
      <c r="I47">
        <v>2420</v>
      </c>
      <c r="J47">
        <v>55</v>
      </c>
      <c r="K47">
        <v>24</v>
      </c>
      <c r="L47">
        <v>2499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 s="35"/>
      <c r="Y47" s="35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5"/>
      <c r="AQ47" s="35"/>
      <c r="AR47" s="35"/>
      <c r="AS47" s="35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5"/>
      <c r="BK47" s="35"/>
      <c r="BL47" s="35"/>
      <c r="BM47" s="35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  <c r="CD47" s="35"/>
      <c r="CE47" s="35"/>
      <c r="CF47" s="35"/>
      <c r="CG47" s="35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5"/>
      <c r="CY47" s="35"/>
      <c r="CZ47" s="35"/>
      <c r="DA47" s="35"/>
      <c r="DB47" s="34"/>
      <c r="DC47" s="3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34"/>
      <c r="DQ47" s="34"/>
    </row>
    <row r="48" spans="1:121">
      <c r="A48" t="s">
        <v>161</v>
      </c>
      <c r="B48" s="1">
        <v>0.57040509259259264</v>
      </c>
      <c r="C48" s="1">
        <v>0.40886574074074072</v>
      </c>
      <c r="D48" s="1">
        <v>7.1296296296296307E-3</v>
      </c>
      <c r="E48" s="1">
        <v>0.1615277777777778</v>
      </c>
      <c r="F48">
        <v>122</v>
      </c>
      <c r="G48">
        <v>22</v>
      </c>
      <c r="H48">
        <v>144</v>
      </c>
      <c r="I48">
        <v>2052</v>
      </c>
      <c r="J48">
        <v>20</v>
      </c>
      <c r="K48">
        <v>11</v>
      </c>
      <c r="L48">
        <v>2083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 s="35"/>
      <c r="Y48" s="35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5"/>
      <c r="AQ48" s="35"/>
      <c r="AR48" s="35"/>
      <c r="AS48" s="35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5"/>
      <c r="BK48" s="35"/>
      <c r="BL48" s="35"/>
      <c r="BM48" s="35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5"/>
      <c r="CE48" s="35"/>
      <c r="CF48" s="35"/>
      <c r="CG48" s="35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5"/>
      <c r="CY48" s="35"/>
      <c r="CZ48" s="35"/>
      <c r="DA48" s="35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</row>
    <row r="49" spans="1:121">
      <c r="A49" t="s">
        <v>162</v>
      </c>
      <c r="B49" s="1">
        <v>0.11524305555555554</v>
      </c>
      <c r="C49" s="1">
        <v>0.10968750000000001</v>
      </c>
      <c r="D49" s="1">
        <v>6.5729166666666672E-2</v>
      </c>
      <c r="E49" s="1">
        <v>5.5555555555555558E-3</v>
      </c>
      <c r="F49">
        <v>3</v>
      </c>
      <c r="G49">
        <v>38</v>
      </c>
      <c r="H49">
        <v>41</v>
      </c>
      <c r="I49">
        <v>410</v>
      </c>
      <c r="J49">
        <v>77</v>
      </c>
      <c r="K49">
        <v>17</v>
      </c>
      <c r="L49">
        <v>504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 s="35"/>
      <c r="Y49" s="35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5"/>
      <c r="AQ49" s="35"/>
      <c r="AR49" s="35"/>
      <c r="AS49" s="35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5"/>
      <c r="BK49" s="35"/>
      <c r="BL49" s="35"/>
      <c r="BM49" s="35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5"/>
      <c r="CE49" s="35"/>
      <c r="CF49" s="35"/>
      <c r="CG49" s="35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5"/>
      <c r="CY49" s="35"/>
      <c r="CZ49" s="35"/>
      <c r="DA49" s="35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</row>
    <row r="50" spans="1:121">
      <c r="A50" t="s">
        <v>2451</v>
      </c>
      <c r="B50" s="1">
        <v>0.29674768518518518</v>
      </c>
      <c r="C50" s="1">
        <v>0.26371527777777776</v>
      </c>
      <c r="D50" s="1">
        <v>3.5624999999999997E-2</v>
      </c>
      <c r="E50" s="1">
        <v>3.3020833333333333E-2</v>
      </c>
      <c r="F50">
        <v>136</v>
      </c>
      <c r="G50">
        <v>222</v>
      </c>
      <c r="H50">
        <v>358</v>
      </c>
      <c r="I50">
        <v>3869</v>
      </c>
      <c r="J50">
        <v>497</v>
      </c>
      <c r="K50">
        <v>107</v>
      </c>
      <c r="L50">
        <v>4473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 s="35"/>
      <c r="Y50" s="35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5"/>
      <c r="AQ50" s="35"/>
      <c r="AR50" s="35"/>
      <c r="AS50" s="35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5"/>
      <c r="BK50" s="35"/>
      <c r="BL50" s="35"/>
      <c r="BM50" s="35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5"/>
      <c r="CE50" s="35"/>
      <c r="CF50" s="35"/>
      <c r="CG50" s="35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5"/>
      <c r="CY50" s="35"/>
      <c r="CZ50" s="35"/>
      <c r="DA50" s="35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</row>
    <row r="51" spans="1:121">
      <c r="A51" t="s">
        <v>175</v>
      </c>
      <c r="B51" s="1">
        <v>7.6481481481481484E-2</v>
      </c>
      <c r="C51" s="1">
        <v>5.6296296296296296E-2</v>
      </c>
      <c r="D51" s="1">
        <v>1.9444444444444445E-2</v>
      </c>
      <c r="E51" s="1">
        <v>2.0185185185185184E-2</v>
      </c>
      <c r="F51">
        <v>40</v>
      </c>
      <c r="G51">
        <v>14</v>
      </c>
      <c r="H51">
        <v>54</v>
      </c>
      <c r="I51">
        <v>244</v>
      </c>
      <c r="J51">
        <v>19</v>
      </c>
      <c r="K51">
        <v>5</v>
      </c>
      <c r="L51">
        <v>268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 s="35"/>
      <c r="Y51" s="35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5"/>
      <c r="AQ51" s="35"/>
      <c r="AR51" s="35"/>
      <c r="AS51" s="35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5"/>
      <c r="BK51" s="35"/>
      <c r="BL51" s="35"/>
      <c r="BM51" s="35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5"/>
      <c r="CE51" s="35"/>
      <c r="CF51" s="35"/>
      <c r="CG51" s="35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5"/>
      <c r="CY51" s="35"/>
      <c r="CZ51" s="35"/>
      <c r="DA51" s="35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</row>
    <row r="52" spans="1:121">
      <c r="A52" t="s">
        <v>2452</v>
      </c>
      <c r="B52" s="1">
        <v>6.834490740740741E-2</v>
      </c>
      <c r="C52" s="1">
        <v>6.7881944444444439E-2</v>
      </c>
      <c r="D52" s="1">
        <v>4.9884259259259265E-3</v>
      </c>
      <c r="E52" s="1">
        <v>4.6296296296296293E-4</v>
      </c>
      <c r="F52">
        <v>7</v>
      </c>
      <c r="G52">
        <v>20</v>
      </c>
      <c r="H52">
        <v>27</v>
      </c>
      <c r="I52">
        <v>282</v>
      </c>
      <c r="J52">
        <v>63</v>
      </c>
      <c r="K52">
        <v>18</v>
      </c>
      <c r="L52">
        <v>363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 s="35"/>
      <c r="Y52" s="35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5"/>
      <c r="AQ52" s="35"/>
      <c r="AR52" s="35"/>
      <c r="AS52" s="35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5"/>
      <c r="BK52" s="35"/>
      <c r="BL52" s="35"/>
      <c r="BM52" s="35"/>
      <c r="BN52" s="34"/>
      <c r="BO52" s="34"/>
      <c r="BP52" s="34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  <c r="CD52" s="35"/>
      <c r="CE52" s="35"/>
      <c r="CF52" s="35"/>
      <c r="CG52" s="35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6"/>
      <c r="CY52" s="35"/>
      <c r="CZ52" s="35"/>
      <c r="DA52" s="35"/>
      <c r="DB52" s="34"/>
      <c r="DC52" s="34"/>
      <c r="DD52" s="34"/>
      <c r="DE52" s="34"/>
      <c r="DF52" s="34"/>
      <c r="DG52" s="34"/>
      <c r="DH52" s="34"/>
      <c r="DI52" s="34"/>
      <c r="DJ52" s="34"/>
      <c r="DK52" s="34"/>
      <c r="DL52" s="34"/>
      <c r="DM52" s="34"/>
      <c r="DN52" s="34"/>
      <c r="DO52" s="34"/>
      <c r="DP52" s="34"/>
      <c r="DQ52" s="34"/>
    </row>
    <row r="53" spans="1:121">
      <c r="A53" t="s">
        <v>191</v>
      </c>
      <c r="B53" s="1">
        <v>0.13873842592592592</v>
      </c>
      <c r="C53" s="1">
        <v>0.1175462962962963</v>
      </c>
      <c r="D53" s="1">
        <v>3.4409722222222223E-2</v>
      </c>
      <c r="E53" s="1">
        <v>2.1180555555555553E-2</v>
      </c>
      <c r="F53">
        <v>100</v>
      </c>
      <c r="G53">
        <v>46</v>
      </c>
      <c r="H53">
        <v>146</v>
      </c>
      <c r="I53">
        <v>1070</v>
      </c>
      <c r="J53">
        <v>99</v>
      </c>
      <c r="K53">
        <v>0</v>
      </c>
      <c r="L53">
        <v>1169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 s="35"/>
      <c r="Y53" s="35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5"/>
      <c r="AQ53" s="35"/>
      <c r="AR53" s="35"/>
      <c r="AS53" s="35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5"/>
      <c r="BK53" s="35"/>
      <c r="BL53" s="35"/>
      <c r="BM53" s="35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5"/>
      <c r="CE53" s="35"/>
      <c r="CF53" s="35"/>
      <c r="CG53" s="35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5"/>
      <c r="CY53" s="35"/>
      <c r="CZ53" s="35"/>
      <c r="DA53" s="35"/>
      <c r="DB53" s="34"/>
      <c r="DC53" s="3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</row>
    <row r="54" spans="1:121">
      <c r="A54" t="s">
        <v>194</v>
      </c>
      <c r="B54" s="1">
        <v>0.19104166666666667</v>
      </c>
      <c r="C54" s="1">
        <v>0.13730324074074074</v>
      </c>
      <c r="D54" s="1">
        <v>0.13655092592592591</v>
      </c>
      <c r="E54" s="1">
        <v>5.3738425925925926E-2</v>
      </c>
      <c r="F54">
        <v>21</v>
      </c>
      <c r="G54">
        <v>66</v>
      </c>
      <c r="H54">
        <v>87</v>
      </c>
      <c r="I54">
        <v>2046</v>
      </c>
      <c r="J54">
        <v>197</v>
      </c>
      <c r="K54">
        <v>49</v>
      </c>
      <c r="L54">
        <v>2292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X54" s="35"/>
      <c r="Y54" s="35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5"/>
      <c r="AQ54" s="35"/>
      <c r="AR54" s="35"/>
      <c r="AS54" s="35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5"/>
      <c r="BK54" s="35"/>
      <c r="BL54" s="35"/>
      <c r="BM54" s="35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5"/>
      <c r="CE54" s="35"/>
      <c r="CF54" s="35"/>
      <c r="CG54" s="35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5"/>
      <c r="CY54" s="35"/>
      <c r="CZ54" s="35"/>
      <c r="DA54" s="35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</row>
    <row r="55" spans="1:121">
      <c r="A55" t="s">
        <v>198</v>
      </c>
      <c r="B55" s="1">
        <v>0.43184027777777773</v>
      </c>
      <c r="C55" s="1">
        <v>0.37863425925925925</v>
      </c>
      <c r="D55" s="1">
        <v>6.2974537037037037E-2</v>
      </c>
      <c r="E55" s="1">
        <v>5.319444444444444E-2</v>
      </c>
      <c r="F55">
        <v>98</v>
      </c>
      <c r="G55">
        <v>217</v>
      </c>
      <c r="H55">
        <v>315</v>
      </c>
      <c r="I55">
        <v>1708</v>
      </c>
      <c r="J55">
        <v>623</v>
      </c>
      <c r="K55">
        <v>153</v>
      </c>
      <c r="L55">
        <v>2484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X55" s="35"/>
      <c r="Y55" s="35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5"/>
      <c r="AQ55" s="35"/>
      <c r="AR55" s="35"/>
      <c r="AS55" s="35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5"/>
      <c r="BK55" s="35"/>
      <c r="BL55" s="35"/>
      <c r="BM55" s="35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5"/>
      <c r="CE55" s="35"/>
      <c r="CF55" s="35"/>
      <c r="CG55" s="35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5"/>
      <c r="CY55" s="35"/>
      <c r="CZ55" s="35"/>
      <c r="DA55" s="35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</row>
    <row r="56" spans="1:121">
      <c r="A56" t="s">
        <v>199</v>
      </c>
      <c r="B56" s="1">
        <v>3.2708333333333332E-2</v>
      </c>
      <c r="C56" s="1">
        <v>3.0613425925925929E-2</v>
      </c>
      <c r="D56" s="1">
        <v>5.3125000000000004E-3</v>
      </c>
      <c r="E56" s="1">
        <v>2.0833333333333333E-3</v>
      </c>
      <c r="F56">
        <v>27</v>
      </c>
      <c r="G56">
        <v>10</v>
      </c>
      <c r="H56">
        <v>37</v>
      </c>
      <c r="I56">
        <v>359</v>
      </c>
      <c r="J56">
        <v>22</v>
      </c>
      <c r="K56">
        <v>5</v>
      </c>
      <c r="L56">
        <v>386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 s="35"/>
      <c r="Y56" s="35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5"/>
      <c r="AQ56" s="35"/>
      <c r="AR56" s="35"/>
      <c r="AS56" s="35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5"/>
      <c r="BK56" s="35"/>
      <c r="BL56" s="35"/>
      <c r="BM56" s="35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5"/>
      <c r="CE56" s="35"/>
      <c r="CF56" s="35"/>
      <c r="CG56" s="35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5"/>
      <c r="CY56" s="35"/>
      <c r="CZ56" s="35"/>
      <c r="DA56" s="35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</row>
    <row r="57" spans="1:121">
      <c r="A57" t="s">
        <v>200</v>
      </c>
      <c r="B57" s="1">
        <v>5.8715277777777776E-2</v>
      </c>
      <c r="C57" s="1">
        <v>5.0219907407407414E-2</v>
      </c>
      <c r="D57" s="1">
        <v>4.2893518518518518E-2</v>
      </c>
      <c r="E57" s="1">
        <v>8.4953703703703701E-3</v>
      </c>
      <c r="F57">
        <v>14</v>
      </c>
      <c r="G57">
        <v>14</v>
      </c>
      <c r="H57">
        <v>28</v>
      </c>
      <c r="I57">
        <v>135</v>
      </c>
      <c r="J57">
        <v>22</v>
      </c>
      <c r="K57">
        <v>9</v>
      </c>
      <c r="L57">
        <v>166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 s="35"/>
      <c r="Y57" s="35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5"/>
      <c r="AQ57" s="35"/>
      <c r="AR57" s="35"/>
      <c r="AS57" s="35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5"/>
      <c r="BK57" s="35"/>
      <c r="BL57" s="35"/>
      <c r="BM57" s="35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5"/>
      <c r="CE57" s="35"/>
      <c r="CF57" s="35"/>
      <c r="CG57" s="35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5"/>
      <c r="CY57" s="35"/>
      <c r="CZ57" s="35"/>
      <c r="DA57" s="35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</row>
    <row r="58" spans="1:121">
      <c r="A58" t="s">
        <v>201</v>
      </c>
      <c r="B58" s="1">
        <v>0.14319444444444443</v>
      </c>
      <c r="C58" s="1">
        <v>0.12645833333333334</v>
      </c>
      <c r="D58" s="1">
        <v>0.14748842592592593</v>
      </c>
      <c r="E58" s="1">
        <v>1.6736111111111111E-2</v>
      </c>
      <c r="F58">
        <v>0</v>
      </c>
      <c r="G58">
        <v>23</v>
      </c>
      <c r="H58">
        <v>23</v>
      </c>
      <c r="I58">
        <v>41</v>
      </c>
      <c r="J58">
        <v>437</v>
      </c>
      <c r="K58">
        <v>7</v>
      </c>
      <c r="L58">
        <v>485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 s="35"/>
      <c r="Y58" s="35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5"/>
      <c r="AQ58" s="35"/>
      <c r="AR58" s="35"/>
      <c r="AS58" s="35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5"/>
      <c r="BK58" s="35"/>
      <c r="BL58" s="35"/>
      <c r="BM58" s="35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5"/>
      <c r="CE58" s="35"/>
      <c r="CF58" s="35"/>
      <c r="CG58" s="35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6"/>
      <c r="CY58" s="35"/>
      <c r="CZ58" s="35"/>
      <c r="DA58" s="35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</row>
    <row r="59" spans="1:121">
      <c r="A59" t="s">
        <v>204</v>
      </c>
      <c r="B59" s="1">
        <v>0.26885416666666667</v>
      </c>
      <c r="C59" s="1">
        <v>0.11479166666666667</v>
      </c>
      <c r="D59" s="1">
        <v>3.0844907407407404E-2</v>
      </c>
      <c r="E59" s="1">
        <v>0.15405092592592592</v>
      </c>
      <c r="F59">
        <v>174</v>
      </c>
      <c r="G59">
        <v>72</v>
      </c>
      <c r="H59">
        <v>246</v>
      </c>
      <c r="I59">
        <v>2196</v>
      </c>
      <c r="J59">
        <v>137</v>
      </c>
      <c r="K59">
        <v>0</v>
      </c>
      <c r="L59">
        <v>2333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 s="35"/>
      <c r="Y59" s="35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5"/>
      <c r="AQ59" s="35"/>
      <c r="AR59" s="35"/>
      <c r="AS59" s="35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5"/>
      <c r="BK59" s="35"/>
      <c r="BL59" s="35"/>
      <c r="BM59" s="35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5"/>
      <c r="CE59" s="35"/>
      <c r="CF59" s="35"/>
      <c r="CG59" s="35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5"/>
      <c r="CY59" s="35"/>
      <c r="CZ59" s="35"/>
      <c r="DA59" s="35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</row>
    <row r="60" spans="1:121">
      <c r="A60" t="s">
        <v>205</v>
      </c>
      <c r="B60" s="1">
        <v>9.0520833333333328E-2</v>
      </c>
      <c r="C60" s="1">
        <v>8.184027777777779E-2</v>
      </c>
      <c r="D60" s="1">
        <v>4.2916666666666665E-2</v>
      </c>
      <c r="E60" s="1">
        <v>8.6805555555555559E-3</v>
      </c>
      <c r="F60">
        <v>34</v>
      </c>
      <c r="G60">
        <v>23</v>
      </c>
      <c r="H60">
        <v>57</v>
      </c>
      <c r="I60">
        <v>751</v>
      </c>
      <c r="J60">
        <v>20</v>
      </c>
      <c r="K60">
        <v>14</v>
      </c>
      <c r="L60">
        <v>785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 s="35"/>
      <c r="Y60" s="35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5"/>
      <c r="AQ60" s="35"/>
      <c r="AR60" s="35"/>
      <c r="AS60" s="35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5"/>
      <c r="BK60" s="35"/>
      <c r="BL60" s="35"/>
      <c r="BM60" s="35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5"/>
      <c r="CE60" s="35"/>
      <c r="CF60" s="35"/>
      <c r="CG60" s="35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5"/>
      <c r="CY60" s="35"/>
      <c r="CZ60" s="35"/>
      <c r="DA60" s="35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</row>
    <row r="61" spans="1:121">
      <c r="A61" t="s">
        <v>211</v>
      </c>
      <c r="B61" s="1">
        <v>0.11839120370370371</v>
      </c>
      <c r="C61" s="1">
        <v>0.10238425925925926</v>
      </c>
      <c r="D61" s="1">
        <v>2.584490740740741E-2</v>
      </c>
      <c r="E61" s="1">
        <v>1.5995370370370372E-2</v>
      </c>
      <c r="F61">
        <v>21</v>
      </c>
      <c r="G61">
        <v>35</v>
      </c>
      <c r="H61">
        <v>56</v>
      </c>
      <c r="I61">
        <v>757</v>
      </c>
      <c r="J61">
        <v>55</v>
      </c>
      <c r="K61">
        <v>21</v>
      </c>
      <c r="L61">
        <v>833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 s="35"/>
      <c r="Y61" s="35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5"/>
      <c r="AQ61" s="35"/>
      <c r="AR61" s="35"/>
      <c r="AS61" s="35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5"/>
      <c r="BK61" s="35"/>
      <c r="BL61" s="35"/>
      <c r="BM61" s="35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5"/>
      <c r="CE61" s="35"/>
      <c r="CF61" s="35"/>
      <c r="CG61" s="35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5"/>
      <c r="CY61" s="35"/>
      <c r="CZ61" s="35"/>
      <c r="DA61" s="35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</row>
    <row r="62" spans="1:121">
      <c r="A62" t="s">
        <v>219</v>
      </c>
      <c r="B62" s="1">
        <v>7.6145833333333343E-2</v>
      </c>
      <c r="C62" s="1">
        <v>7.1875000000000008E-2</v>
      </c>
      <c r="D62" s="1">
        <v>0.10208333333333335</v>
      </c>
      <c r="E62" s="1">
        <v>4.2592592592592595E-3</v>
      </c>
      <c r="F62">
        <v>6</v>
      </c>
      <c r="G62">
        <v>21</v>
      </c>
      <c r="H62">
        <v>27</v>
      </c>
      <c r="I62">
        <v>329</v>
      </c>
      <c r="J62">
        <v>19</v>
      </c>
      <c r="K62">
        <v>33</v>
      </c>
      <c r="L62">
        <v>381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 s="35"/>
      <c r="Y62" s="35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5"/>
      <c r="AQ62" s="35"/>
      <c r="AR62" s="35"/>
      <c r="AS62" s="35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5"/>
      <c r="BK62" s="35"/>
      <c r="BL62" s="35"/>
      <c r="BM62" s="35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5"/>
      <c r="CE62" s="35"/>
      <c r="CF62" s="35"/>
      <c r="CG62" s="35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6"/>
      <c r="CY62" s="35"/>
      <c r="CZ62" s="35"/>
      <c r="DA62" s="35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</row>
    <row r="63" spans="1:121">
      <c r="A63" t="s">
        <v>223</v>
      </c>
      <c r="B63" s="1">
        <v>0.34109953703703705</v>
      </c>
      <c r="C63" s="1">
        <v>0.33416666666666667</v>
      </c>
      <c r="D63" s="1">
        <v>8.4699074074074066E-2</v>
      </c>
      <c r="E63" s="1">
        <v>6.9212962962962969E-3</v>
      </c>
      <c r="F63">
        <v>115</v>
      </c>
      <c r="G63">
        <v>106</v>
      </c>
      <c r="H63">
        <v>221</v>
      </c>
      <c r="I63">
        <v>1695</v>
      </c>
      <c r="J63">
        <v>297</v>
      </c>
      <c r="K63">
        <v>39</v>
      </c>
      <c r="L63">
        <v>2031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 s="35"/>
      <c r="Y63" s="35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5"/>
      <c r="AQ63" s="35"/>
      <c r="AR63" s="35"/>
      <c r="AS63" s="35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5"/>
      <c r="BK63" s="35"/>
      <c r="BL63" s="35"/>
      <c r="BM63" s="35"/>
      <c r="BN63" s="34"/>
      <c r="BO63" s="34"/>
      <c r="BP63" s="34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5"/>
      <c r="CE63" s="35"/>
      <c r="CF63" s="35"/>
      <c r="CG63" s="35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5"/>
      <c r="CY63" s="35"/>
      <c r="CZ63" s="35"/>
      <c r="DA63" s="35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</row>
    <row r="64" spans="1:121">
      <c r="A64" t="s">
        <v>2453</v>
      </c>
      <c r="B64" s="1">
        <v>0.2842824074074074</v>
      </c>
      <c r="C64" s="1">
        <v>0.24427083333333333</v>
      </c>
      <c r="D64" s="1">
        <v>0.16695601851851852</v>
      </c>
      <c r="E64" s="1">
        <v>4.0011574074074074E-2</v>
      </c>
      <c r="F64">
        <v>165</v>
      </c>
      <c r="G64">
        <v>92</v>
      </c>
      <c r="H64">
        <v>257</v>
      </c>
      <c r="I64">
        <v>2215</v>
      </c>
      <c r="J64">
        <v>192</v>
      </c>
      <c r="K64">
        <v>100</v>
      </c>
      <c r="L64">
        <v>2507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X64" s="35"/>
      <c r="Y64" s="35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5"/>
      <c r="AQ64" s="35"/>
      <c r="AR64" s="35"/>
      <c r="AS64" s="35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5"/>
      <c r="BK64" s="35"/>
      <c r="BL64" s="35"/>
      <c r="BM64" s="35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5"/>
      <c r="CE64" s="35"/>
      <c r="CF64" s="35"/>
      <c r="CG64" s="35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5"/>
      <c r="CY64" s="35"/>
      <c r="CZ64" s="35"/>
      <c r="DA64" s="35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</row>
    <row r="65" spans="1:121">
      <c r="A65" t="s">
        <v>229</v>
      </c>
      <c r="B65" s="1">
        <v>1.9594907407407405E-2</v>
      </c>
      <c r="C65" s="1">
        <v>1.7662037037037035E-2</v>
      </c>
      <c r="D65" s="1">
        <v>1.4120370370370369E-3</v>
      </c>
      <c r="E65" s="1">
        <v>1.9328703703703704E-3</v>
      </c>
      <c r="F65">
        <v>43</v>
      </c>
      <c r="G65">
        <v>1</v>
      </c>
      <c r="H65">
        <v>44</v>
      </c>
      <c r="I65">
        <v>298</v>
      </c>
      <c r="J65">
        <v>0</v>
      </c>
      <c r="K65">
        <v>1</v>
      </c>
      <c r="L65">
        <v>299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X65" s="35"/>
      <c r="Y65" s="35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5"/>
      <c r="AQ65" s="35"/>
      <c r="AR65" s="35"/>
      <c r="AS65" s="35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5"/>
      <c r="BK65" s="35"/>
      <c r="BL65" s="35"/>
      <c r="BM65" s="35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5"/>
      <c r="CE65" s="35"/>
      <c r="CF65" s="35"/>
      <c r="CG65" s="35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5"/>
      <c r="CY65" s="35"/>
      <c r="CZ65" s="35"/>
      <c r="DA65" s="35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</row>
    <row r="66" spans="1:121">
      <c r="A66" t="s">
        <v>2454</v>
      </c>
      <c r="B66" s="1">
        <v>6.9444444444444447E-4</v>
      </c>
      <c r="C66" s="1">
        <v>6.9444444444444447E-4</v>
      </c>
      <c r="D66" s="1">
        <v>2.199074074074074E-4</v>
      </c>
      <c r="E66" s="1">
        <v>0</v>
      </c>
      <c r="F66">
        <v>2</v>
      </c>
      <c r="G66">
        <v>0</v>
      </c>
      <c r="H66">
        <v>2</v>
      </c>
      <c r="I66">
        <v>13</v>
      </c>
      <c r="J66">
        <v>0</v>
      </c>
      <c r="K66">
        <v>0</v>
      </c>
      <c r="L66">
        <v>13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 s="35"/>
      <c r="Y66" s="35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5"/>
      <c r="AQ66" s="35"/>
      <c r="AR66" s="35"/>
      <c r="AS66" s="35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5"/>
      <c r="BK66" s="35"/>
      <c r="BL66" s="35"/>
      <c r="BM66" s="35"/>
      <c r="BN66" s="34"/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  <c r="CD66" s="35"/>
      <c r="CE66" s="35"/>
      <c r="CF66" s="35"/>
      <c r="CG66" s="35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6"/>
      <c r="CY66" s="36"/>
      <c r="CZ66" s="35"/>
      <c r="DA66" s="35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</row>
    <row r="67" spans="1:121">
      <c r="A67" t="s">
        <v>233</v>
      </c>
      <c r="B67" s="1">
        <v>0.16953703703703704</v>
      </c>
      <c r="C67" s="1">
        <v>6.9305555555555551E-2</v>
      </c>
      <c r="D67" s="1">
        <v>2.0833333333333333E-3</v>
      </c>
      <c r="E67" s="1">
        <v>0.10023148148148148</v>
      </c>
      <c r="F67">
        <v>86</v>
      </c>
      <c r="G67">
        <v>29</v>
      </c>
      <c r="H67">
        <v>115</v>
      </c>
      <c r="I67">
        <v>804</v>
      </c>
      <c r="J67">
        <v>46</v>
      </c>
      <c r="K67">
        <v>4</v>
      </c>
      <c r="L67">
        <v>854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 s="35"/>
      <c r="Y67" s="35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5"/>
      <c r="AQ67" s="35"/>
      <c r="AR67" s="35"/>
      <c r="AS67" s="35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5"/>
      <c r="BK67" s="35"/>
      <c r="BL67" s="35"/>
      <c r="BM67" s="35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5"/>
      <c r="CE67" s="35"/>
      <c r="CF67" s="35"/>
      <c r="CG67" s="35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5"/>
      <c r="CY67" s="35"/>
      <c r="CZ67" s="35"/>
      <c r="DA67" s="35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</row>
    <row r="68" spans="1:121">
      <c r="A68" t="s">
        <v>235</v>
      </c>
      <c r="B68" s="1">
        <v>0.1358449074074074</v>
      </c>
      <c r="C68" s="1">
        <v>8.5462962962962963E-2</v>
      </c>
      <c r="D68" s="1">
        <v>3.3506944444444443E-2</v>
      </c>
      <c r="E68" s="1">
        <v>5.0370370370370371E-2</v>
      </c>
      <c r="F68">
        <v>44</v>
      </c>
      <c r="G68">
        <v>28</v>
      </c>
      <c r="H68">
        <v>72</v>
      </c>
      <c r="I68">
        <v>776</v>
      </c>
      <c r="J68">
        <v>37</v>
      </c>
      <c r="K68">
        <v>40</v>
      </c>
      <c r="L68">
        <v>853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 s="35"/>
      <c r="Y68" s="35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5"/>
      <c r="AQ68" s="35"/>
      <c r="AR68" s="35"/>
      <c r="AS68" s="35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5"/>
      <c r="BK68" s="35"/>
      <c r="BL68" s="35"/>
      <c r="BM68" s="35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5"/>
      <c r="CE68" s="35"/>
      <c r="CF68" s="35"/>
      <c r="CG68" s="35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5"/>
      <c r="CY68" s="35"/>
      <c r="CZ68" s="35"/>
      <c r="DA68" s="35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</row>
    <row r="69" spans="1:121">
      <c r="A69" t="s">
        <v>2455</v>
      </c>
      <c r="B69" s="1">
        <v>0.17608796296296295</v>
      </c>
      <c r="C69" s="1">
        <v>0.14011574074074074</v>
      </c>
      <c r="D69" s="1">
        <v>0.18061342592592591</v>
      </c>
      <c r="E69" s="1">
        <v>3.5960648148148151E-2</v>
      </c>
      <c r="F69">
        <v>149</v>
      </c>
      <c r="G69">
        <v>63</v>
      </c>
      <c r="H69">
        <v>212</v>
      </c>
      <c r="I69">
        <v>1964</v>
      </c>
      <c r="J69">
        <v>99</v>
      </c>
      <c r="K69">
        <v>30</v>
      </c>
      <c r="L69">
        <v>2093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 s="35"/>
      <c r="Y69" s="35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5"/>
      <c r="AQ69" s="35"/>
      <c r="AR69" s="35"/>
      <c r="AS69" s="35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5"/>
      <c r="BK69" s="35"/>
      <c r="BL69" s="35"/>
      <c r="BM69" s="35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5"/>
      <c r="CE69" s="35"/>
      <c r="CF69" s="35"/>
      <c r="CG69" s="35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5"/>
      <c r="CY69" s="35"/>
      <c r="CZ69" s="35"/>
      <c r="DA69" s="35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</row>
    <row r="70" spans="1:121">
      <c r="A70" t="s">
        <v>236</v>
      </c>
      <c r="B70" s="1">
        <v>0.25390046296296298</v>
      </c>
      <c r="C70" s="1">
        <v>0.18119212962962963</v>
      </c>
      <c r="D70" s="1">
        <v>9.1886574074074079E-2</v>
      </c>
      <c r="E70" s="1">
        <v>7.2696759259259267E-2</v>
      </c>
      <c r="F70">
        <v>0</v>
      </c>
      <c r="G70">
        <v>63</v>
      </c>
      <c r="H70">
        <v>63</v>
      </c>
      <c r="I70">
        <v>41</v>
      </c>
      <c r="J70">
        <v>1390</v>
      </c>
      <c r="K70">
        <v>0</v>
      </c>
      <c r="L70">
        <v>1431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 s="35"/>
      <c r="Y70" s="35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5"/>
      <c r="AQ70" s="35"/>
      <c r="AR70" s="35"/>
      <c r="AS70" s="35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5"/>
      <c r="BK70" s="35"/>
      <c r="BL70" s="35"/>
      <c r="BM70" s="35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5"/>
      <c r="CE70" s="35"/>
      <c r="CF70" s="35"/>
      <c r="CG70" s="35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6"/>
      <c r="CY70" s="35"/>
      <c r="CZ70" s="35"/>
      <c r="DA70" s="35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</row>
    <row r="71" spans="1:121">
      <c r="A71" t="s">
        <v>2456</v>
      </c>
      <c r="B71" s="1">
        <v>0.31535879629629632</v>
      </c>
      <c r="C71" s="1">
        <v>0.29831018518518521</v>
      </c>
      <c r="D71" s="1">
        <v>2.7581018518518519E-2</v>
      </c>
      <c r="E71" s="1">
        <v>1.7048611111111112E-2</v>
      </c>
      <c r="F71">
        <v>184</v>
      </c>
      <c r="G71">
        <v>66</v>
      </c>
      <c r="H71">
        <v>250</v>
      </c>
      <c r="I71">
        <v>2306</v>
      </c>
      <c r="J71">
        <v>85</v>
      </c>
      <c r="K71">
        <v>57</v>
      </c>
      <c r="L71">
        <v>2448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 s="35"/>
      <c r="Y71" s="35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5"/>
      <c r="AQ71" s="35"/>
      <c r="AR71" s="35"/>
      <c r="AS71" s="35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5"/>
      <c r="BK71" s="35"/>
      <c r="BL71" s="35"/>
      <c r="BM71" s="35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5"/>
      <c r="CE71" s="35"/>
      <c r="CF71" s="35"/>
      <c r="CG71" s="35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5"/>
      <c r="CY71" s="35"/>
      <c r="CZ71" s="35"/>
      <c r="DA71" s="35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</row>
    <row r="72" spans="1:121">
      <c r="A72" t="s">
        <v>241</v>
      </c>
      <c r="B72" s="1">
        <v>0.20577546296296298</v>
      </c>
      <c r="C72" s="1">
        <v>0.2033912037037037</v>
      </c>
      <c r="D72" s="1">
        <v>8.7129629629629626E-2</v>
      </c>
      <c r="E72" s="1">
        <v>2.3842592592592591E-3</v>
      </c>
      <c r="F72">
        <v>22</v>
      </c>
      <c r="G72">
        <v>7</v>
      </c>
      <c r="H72">
        <v>29</v>
      </c>
      <c r="I72">
        <v>1513</v>
      </c>
      <c r="J72">
        <v>12</v>
      </c>
      <c r="K72">
        <v>0</v>
      </c>
      <c r="L72">
        <v>1525</v>
      </c>
      <c r="M72">
        <v>19.95</v>
      </c>
      <c r="N72">
        <v>19.739999999999998</v>
      </c>
      <c r="O72">
        <v>0.21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 s="35"/>
      <c r="Y72" s="35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5"/>
      <c r="AQ72" s="35"/>
      <c r="AR72" s="35"/>
      <c r="AS72" s="35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5"/>
      <c r="BK72" s="35"/>
      <c r="BL72" s="35"/>
      <c r="BM72" s="35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5"/>
      <c r="CE72" s="35"/>
      <c r="CF72" s="35"/>
      <c r="CG72" s="35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5"/>
      <c r="CY72" s="35"/>
      <c r="CZ72" s="35"/>
      <c r="DA72" s="35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</row>
    <row r="73" spans="1:121">
      <c r="A73" t="s">
        <v>248</v>
      </c>
      <c r="B73" s="1">
        <v>0.1938310185185185</v>
      </c>
      <c r="C73" s="1">
        <v>0.11825231481481481</v>
      </c>
      <c r="D73" s="1">
        <v>4.6469907407407411E-2</v>
      </c>
      <c r="E73" s="1">
        <v>7.5578703703703703E-2</v>
      </c>
      <c r="F73">
        <v>23</v>
      </c>
      <c r="G73">
        <v>0</v>
      </c>
      <c r="H73">
        <v>23</v>
      </c>
      <c r="I73">
        <v>1468</v>
      </c>
      <c r="J73">
        <v>0</v>
      </c>
      <c r="K73">
        <v>0</v>
      </c>
      <c r="L73">
        <v>1468</v>
      </c>
      <c r="M73">
        <v>13.1</v>
      </c>
      <c r="N73">
        <v>13.1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 s="35"/>
      <c r="Y73" s="35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5"/>
      <c r="AQ73" s="35"/>
      <c r="AR73" s="35"/>
      <c r="AS73" s="35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5"/>
      <c r="BK73" s="35"/>
      <c r="BL73" s="35"/>
      <c r="BM73" s="35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5"/>
      <c r="CE73" s="35"/>
      <c r="CF73" s="35"/>
      <c r="CG73" s="35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5"/>
      <c r="CY73" s="35"/>
      <c r="CZ73" s="35"/>
      <c r="DA73" s="35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</row>
    <row r="74" spans="1:121">
      <c r="A74" t="s">
        <v>2457</v>
      </c>
      <c r="B74" s="1">
        <v>0.16765046296296296</v>
      </c>
      <c r="C74" s="1">
        <v>0.15668981481481481</v>
      </c>
      <c r="D74" s="1">
        <v>7.0162037037037037E-2</v>
      </c>
      <c r="E74" s="1">
        <v>1.0949074074074075E-2</v>
      </c>
      <c r="F74">
        <v>110</v>
      </c>
      <c r="G74">
        <v>72</v>
      </c>
      <c r="H74">
        <v>182</v>
      </c>
      <c r="I74">
        <v>1562</v>
      </c>
      <c r="J74">
        <v>205</v>
      </c>
      <c r="K74">
        <v>0</v>
      </c>
      <c r="L74">
        <v>1767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X74" s="35"/>
      <c r="Y74" s="35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5"/>
      <c r="AQ74" s="35"/>
      <c r="AR74" s="35"/>
      <c r="AS74" s="35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5"/>
      <c r="BK74" s="35"/>
      <c r="BL74" s="35"/>
      <c r="BM74" s="35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5"/>
      <c r="CE74" s="35"/>
      <c r="CF74" s="35"/>
      <c r="CG74" s="35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5"/>
      <c r="CY74" s="35"/>
      <c r="CZ74" s="35"/>
      <c r="DA74" s="35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</row>
    <row r="75" spans="1:121">
      <c r="A75" t="s">
        <v>258</v>
      </c>
      <c r="B75" s="1">
        <v>4.1064814814814811E-2</v>
      </c>
      <c r="C75" s="1">
        <v>1.8692129629629631E-2</v>
      </c>
      <c r="D75" s="1">
        <v>8.1481481481481474E-3</v>
      </c>
      <c r="E75" s="1">
        <v>2.2372685185185186E-2</v>
      </c>
      <c r="F75">
        <v>9</v>
      </c>
      <c r="G75">
        <v>5</v>
      </c>
      <c r="H75">
        <v>14</v>
      </c>
      <c r="I75">
        <v>75</v>
      </c>
      <c r="J75">
        <v>10</v>
      </c>
      <c r="K75">
        <v>2</v>
      </c>
      <c r="L75">
        <v>87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X75" s="35"/>
      <c r="Y75" s="35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5"/>
      <c r="AQ75" s="35"/>
      <c r="AR75" s="35"/>
      <c r="AS75" s="35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5"/>
      <c r="BK75" s="35"/>
      <c r="BL75" s="35"/>
      <c r="BM75" s="35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5"/>
      <c r="CE75" s="35"/>
      <c r="CF75" s="35"/>
      <c r="CG75" s="35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5"/>
      <c r="CY75" s="35"/>
      <c r="CZ75" s="35"/>
      <c r="DA75" s="35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</row>
    <row r="76" spans="1:121">
      <c r="A76" t="s">
        <v>262</v>
      </c>
      <c r="B76" s="1">
        <v>0.2210185185185185</v>
      </c>
      <c r="C76" s="1">
        <v>0.21201388888888886</v>
      </c>
      <c r="D76" s="1">
        <v>4.207175925925926E-2</v>
      </c>
      <c r="E76" s="1">
        <v>9.0046296296296298E-3</v>
      </c>
      <c r="F76">
        <v>16</v>
      </c>
      <c r="G76">
        <v>2</v>
      </c>
      <c r="H76">
        <v>18</v>
      </c>
      <c r="I76">
        <v>2257</v>
      </c>
      <c r="J76">
        <v>6</v>
      </c>
      <c r="K76">
        <v>0</v>
      </c>
      <c r="L76">
        <v>2263</v>
      </c>
      <c r="M76">
        <v>12.22</v>
      </c>
      <c r="N76">
        <v>12.2</v>
      </c>
      <c r="O76">
        <v>0.02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 s="35"/>
      <c r="Y76" s="35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5"/>
      <c r="AQ76" s="35"/>
      <c r="AR76" s="35"/>
      <c r="AS76" s="35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5"/>
      <c r="BK76" s="35"/>
      <c r="BL76" s="35"/>
      <c r="BM76" s="35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  <c r="CD76" s="35"/>
      <c r="CE76" s="35"/>
      <c r="CF76" s="35"/>
      <c r="CG76" s="35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5"/>
      <c r="CY76" s="35"/>
      <c r="CZ76" s="35"/>
      <c r="DA76" s="35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</row>
    <row r="77" spans="1:121">
      <c r="A77" t="s">
        <v>263</v>
      </c>
      <c r="B77" s="1">
        <v>4.5810185185185183E-2</v>
      </c>
      <c r="C77" s="1">
        <v>4.4178240740740747E-2</v>
      </c>
      <c r="D77" s="1">
        <v>3.3831018518518517E-2</v>
      </c>
      <c r="E77" s="1">
        <v>1.6319444444444445E-3</v>
      </c>
      <c r="F77">
        <v>9</v>
      </c>
      <c r="G77">
        <v>0</v>
      </c>
      <c r="H77">
        <v>9</v>
      </c>
      <c r="I77">
        <v>176</v>
      </c>
      <c r="J77">
        <v>0</v>
      </c>
      <c r="K77">
        <v>0</v>
      </c>
      <c r="L77">
        <v>176</v>
      </c>
      <c r="M77">
        <v>5.91</v>
      </c>
      <c r="N77">
        <v>5.91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 s="35"/>
      <c r="Y77" s="35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5"/>
      <c r="AQ77" s="35"/>
      <c r="AR77" s="35"/>
      <c r="AS77" s="35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5"/>
      <c r="BK77" s="35"/>
      <c r="BL77" s="35"/>
      <c r="BM77" s="35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5"/>
      <c r="CE77" s="35"/>
      <c r="CF77" s="35"/>
      <c r="CG77" s="35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5"/>
      <c r="CY77" s="35"/>
      <c r="CZ77" s="35"/>
      <c r="DA77" s="35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</row>
    <row r="78" spans="1:121">
      <c r="A78" t="s">
        <v>2458</v>
      </c>
      <c r="B78" s="1">
        <v>0.27280092592592592</v>
      </c>
      <c r="C78" s="1">
        <v>0.23425925925925925</v>
      </c>
      <c r="D78" s="1">
        <v>5.6678240740740737E-2</v>
      </c>
      <c r="E78" s="1">
        <v>3.8530092592592595E-2</v>
      </c>
      <c r="F78">
        <v>82</v>
      </c>
      <c r="G78">
        <v>40</v>
      </c>
      <c r="H78">
        <v>122</v>
      </c>
      <c r="I78">
        <v>1408</v>
      </c>
      <c r="J78">
        <v>71</v>
      </c>
      <c r="K78">
        <v>16</v>
      </c>
      <c r="L78">
        <v>1495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 s="35"/>
      <c r="Y78" s="35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5"/>
      <c r="AQ78" s="35"/>
      <c r="AR78" s="35"/>
      <c r="AS78" s="35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5"/>
      <c r="BK78" s="35"/>
      <c r="BL78" s="35"/>
      <c r="BM78" s="35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5"/>
      <c r="CE78" s="35"/>
      <c r="CF78" s="35"/>
      <c r="CG78" s="35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5"/>
      <c r="CY78" s="35"/>
      <c r="CZ78" s="35"/>
      <c r="DA78" s="35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</row>
    <row r="79" spans="1:121">
      <c r="A79" t="s">
        <v>268</v>
      </c>
      <c r="B79" s="1">
        <v>0.12202546296296296</v>
      </c>
      <c r="C79" s="1">
        <v>6.9733796296296294E-2</v>
      </c>
      <c r="D79" s="1">
        <v>1.8437499999999999E-2</v>
      </c>
      <c r="E79" s="1">
        <v>5.229166666666666E-2</v>
      </c>
      <c r="F79">
        <v>0</v>
      </c>
      <c r="G79">
        <v>26</v>
      </c>
      <c r="H79">
        <v>26</v>
      </c>
      <c r="I79">
        <v>295</v>
      </c>
      <c r="J79">
        <v>60</v>
      </c>
      <c r="K79">
        <v>47</v>
      </c>
      <c r="L79">
        <v>402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 s="35"/>
      <c r="Y79" s="35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5"/>
      <c r="AQ79" s="35"/>
      <c r="AR79" s="35"/>
      <c r="AS79" s="35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5"/>
      <c r="BK79" s="35"/>
      <c r="BL79" s="35"/>
      <c r="BM79" s="35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5"/>
      <c r="CE79" s="35"/>
      <c r="CF79" s="35"/>
      <c r="CG79" s="35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6"/>
      <c r="CY79" s="35"/>
      <c r="CZ79" s="35"/>
      <c r="DA79" s="35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</row>
    <row r="80" spans="1:121">
      <c r="A80" t="s">
        <v>2459</v>
      </c>
      <c r="B80" s="1">
        <v>0.10900462962962963</v>
      </c>
      <c r="C80" s="1">
        <v>7.9039351851851861E-2</v>
      </c>
      <c r="D80" s="1">
        <v>4.809027777777778E-2</v>
      </c>
      <c r="E80" s="1">
        <v>2.9965277777777775E-2</v>
      </c>
      <c r="F80">
        <v>211</v>
      </c>
      <c r="G80">
        <v>96</v>
      </c>
      <c r="H80">
        <v>307</v>
      </c>
      <c r="I80">
        <v>1028</v>
      </c>
      <c r="J80">
        <v>102</v>
      </c>
      <c r="K80">
        <v>13</v>
      </c>
      <c r="L80">
        <v>1143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 s="35"/>
      <c r="Y80" s="35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5"/>
      <c r="AQ80" s="35"/>
      <c r="AR80" s="35"/>
      <c r="AS80" s="35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5"/>
      <c r="BK80" s="35"/>
      <c r="BL80" s="35"/>
      <c r="BM80" s="35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5"/>
      <c r="CE80" s="35"/>
      <c r="CF80" s="35"/>
      <c r="CG80" s="35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6"/>
      <c r="CY80" s="36"/>
      <c r="CZ80" s="35"/>
      <c r="DA80" s="35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</row>
    <row r="81" spans="1:121">
      <c r="A81" t="s">
        <v>277</v>
      </c>
      <c r="B81" s="1">
        <v>9.7835648148148158E-2</v>
      </c>
      <c r="C81" s="1">
        <v>8.020833333333334E-2</v>
      </c>
      <c r="D81" s="1">
        <v>3.6342592592592593E-2</v>
      </c>
      <c r="E81" s="1">
        <v>1.7627314814814814E-2</v>
      </c>
      <c r="F81">
        <v>39</v>
      </c>
      <c r="G81">
        <v>24</v>
      </c>
      <c r="H81">
        <v>63</v>
      </c>
      <c r="I81">
        <v>1033</v>
      </c>
      <c r="J81">
        <v>26</v>
      </c>
      <c r="K81">
        <v>17</v>
      </c>
      <c r="L81">
        <v>1076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 s="35"/>
      <c r="Y81" s="35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5"/>
      <c r="AQ81" s="35"/>
      <c r="AR81" s="35"/>
      <c r="AS81" s="35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5"/>
      <c r="BK81" s="35"/>
      <c r="BL81" s="35"/>
      <c r="BM81" s="35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5"/>
      <c r="CE81" s="35"/>
      <c r="CF81" s="35"/>
      <c r="CG81" s="35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6"/>
      <c r="CY81" s="35"/>
      <c r="CZ81" s="35"/>
      <c r="DA81" s="35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</row>
    <row r="82" spans="1:121">
      <c r="A82" t="s">
        <v>278</v>
      </c>
      <c r="B82" s="1">
        <v>0.30025462962962962</v>
      </c>
      <c r="C82" s="1">
        <v>0.24023148148148146</v>
      </c>
      <c r="D82" s="1">
        <v>0.30780092592592595</v>
      </c>
      <c r="E82" s="1">
        <v>6.0011574074074071E-2</v>
      </c>
      <c r="F82">
        <v>0</v>
      </c>
      <c r="G82">
        <v>67</v>
      </c>
      <c r="H82">
        <v>67</v>
      </c>
      <c r="I82">
        <v>120</v>
      </c>
      <c r="J82">
        <v>867</v>
      </c>
      <c r="K82">
        <v>14</v>
      </c>
      <c r="L82">
        <v>1001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 s="35"/>
      <c r="Y82" s="35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5"/>
      <c r="AQ82" s="35"/>
      <c r="AR82" s="35"/>
      <c r="AS82" s="35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5"/>
      <c r="BK82" s="35"/>
      <c r="BL82" s="35"/>
      <c r="BM82" s="35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5"/>
      <c r="CE82" s="35"/>
      <c r="CF82" s="35"/>
      <c r="CG82" s="35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5"/>
      <c r="CY82" s="35"/>
      <c r="CZ82" s="35"/>
      <c r="DA82" s="35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</row>
    <row r="83" spans="1:121">
      <c r="A83" t="s">
        <v>2460</v>
      </c>
      <c r="B83" s="1">
        <v>0.25578703703703703</v>
      </c>
      <c r="C83" s="1">
        <v>0.22548611111111114</v>
      </c>
      <c r="D83" s="1">
        <v>8.2905092592592586E-2</v>
      </c>
      <c r="E83" s="1">
        <v>3.0289351851851855E-2</v>
      </c>
      <c r="F83">
        <v>183</v>
      </c>
      <c r="G83">
        <v>31</v>
      </c>
      <c r="H83">
        <v>214</v>
      </c>
      <c r="I83">
        <v>1524</v>
      </c>
      <c r="J83">
        <v>72</v>
      </c>
      <c r="K83">
        <v>23</v>
      </c>
      <c r="L83">
        <v>1619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 s="35"/>
      <c r="Y83" s="35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5"/>
      <c r="AQ83" s="35"/>
      <c r="AR83" s="35"/>
      <c r="AS83" s="35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5"/>
      <c r="BK83" s="35"/>
      <c r="BL83" s="35"/>
      <c r="BM83" s="35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5"/>
      <c r="CE83" s="35"/>
      <c r="CF83" s="35"/>
      <c r="CG83" s="35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5"/>
      <c r="CY83" s="35"/>
      <c r="CZ83" s="35"/>
      <c r="DA83" s="35"/>
      <c r="DB83" s="34"/>
      <c r="DC83" s="3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34"/>
      <c r="DQ83" s="34"/>
    </row>
    <row r="84" spans="1:121">
      <c r="A84" t="s">
        <v>280</v>
      </c>
      <c r="B84" s="1">
        <v>0.31688657407407406</v>
      </c>
      <c r="C84" s="1">
        <v>8.3113425925925924E-2</v>
      </c>
      <c r="D84" s="1">
        <v>1.4664351851851852E-2</v>
      </c>
      <c r="E84" s="1">
        <v>0.23377314814814812</v>
      </c>
      <c r="F84">
        <v>126</v>
      </c>
      <c r="G84">
        <v>28</v>
      </c>
      <c r="H84">
        <v>154</v>
      </c>
      <c r="I84">
        <v>1567</v>
      </c>
      <c r="J84">
        <v>43</v>
      </c>
      <c r="K84">
        <v>9</v>
      </c>
      <c r="L84">
        <v>1619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X84" s="35"/>
      <c r="Y84" s="35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5"/>
      <c r="AQ84" s="35"/>
      <c r="AR84" s="35"/>
      <c r="AS84" s="35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5"/>
      <c r="BK84" s="35"/>
      <c r="BL84" s="35"/>
      <c r="BM84" s="35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  <c r="CD84" s="35"/>
      <c r="CE84" s="35"/>
      <c r="CF84" s="35"/>
      <c r="CG84" s="35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5"/>
      <c r="CY84" s="35"/>
      <c r="CZ84" s="35"/>
      <c r="DA84" s="35"/>
      <c r="DB84" s="34"/>
      <c r="DC84" s="34"/>
      <c r="DD84" s="34"/>
      <c r="DE84" s="34"/>
      <c r="DF84" s="34"/>
      <c r="DG84" s="34"/>
      <c r="DH84" s="34"/>
      <c r="DI84" s="34"/>
      <c r="DJ84" s="34"/>
      <c r="DK84" s="34"/>
      <c r="DL84" s="34"/>
      <c r="DM84" s="34"/>
      <c r="DN84" s="34"/>
      <c r="DO84" s="34"/>
      <c r="DP84" s="34"/>
      <c r="DQ84" s="34"/>
    </row>
    <row r="85" spans="1:121">
      <c r="A85" t="s">
        <v>2461</v>
      </c>
      <c r="B85" s="1">
        <v>0.38862268518518522</v>
      </c>
      <c r="C85" s="1">
        <v>0.2401388888888889</v>
      </c>
      <c r="D85" s="1">
        <v>1.6435185185185188E-2</v>
      </c>
      <c r="E85" s="1">
        <v>0.14848379629629629</v>
      </c>
      <c r="F85">
        <v>156</v>
      </c>
      <c r="G85">
        <v>181</v>
      </c>
      <c r="H85">
        <v>337</v>
      </c>
      <c r="I85">
        <v>4127</v>
      </c>
      <c r="J85">
        <v>479</v>
      </c>
      <c r="K85">
        <v>56</v>
      </c>
      <c r="L85">
        <v>4662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X85" s="35"/>
      <c r="Y85" s="35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5"/>
      <c r="AQ85" s="35"/>
      <c r="AR85" s="35"/>
      <c r="AS85" s="35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5"/>
      <c r="BK85" s="35"/>
      <c r="BL85" s="35"/>
      <c r="BM85" s="35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/>
      <c r="BY85" s="34"/>
      <c r="BZ85" s="34"/>
      <c r="CA85" s="34"/>
      <c r="CB85" s="34"/>
      <c r="CC85" s="34"/>
      <c r="CD85" s="35"/>
      <c r="CE85" s="35"/>
      <c r="CF85" s="35"/>
      <c r="CG85" s="35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5"/>
      <c r="CY85" s="35"/>
      <c r="CZ85" s="35"/>
      <c r="DA85" s="35"/>
      <c r="DB85" s="34"/>
      <c r="DC85" s="34"/>
      <c r="DD85" s="34"/>
      <c r="DE85" s="34"/>
      <c r="DF85" s="34"/>
      <c r="DG85" s="34"/>
      <c r="DH85" s="34"/>
      <c r="DI85" s="34"/>
      <c r="DJ85" s="34"/>
      <c r="DK85" s="34"/>
      <c r="DL85" s="34"/>
      <c r="DM85" s="34"/>
      <c r="DN85" s="34"/>
      <c r="DO85" s="34"/>
      <c r="DP85" s="34"/>
      <c r="DQ85" s="34"/>
    </row>
    <row r="86" spans="1:121">
      <c r="A86" t="s">
        <v>282</v>
      </c>
      <c r="B86" s="1">
        <v>0.25087962962962962</v>
      </c>
      <c r="C86" s="1">
        <v>0.24918981481481484</v>
      </c>
      <c r="D86" s="1">
        <v>3.7013888888888888E-2</v>
      </c>
      <c r="E86" s="1">
        <v>1.689814814814815E-3</v>
      </c>
      <c r="F86">
        <v>20</v>
      </c>
      <c r="G86">
        <v>29</v>
      </c>
      <c r="H86">
        <v>49</v>
      </c>
      <c r="I86">
        <v>894</v>
      </c>
      <c r="J86">
        <v>95</v>
      </c>
      <c r="K86">
        <v>0</v>
      </c>
      <c r="L86">
        <v>989</v>
      </c>
      <c r="M86">
        <v>31.96</v>
      </c>
      <c r="N86">
        <v>27.07</v>
      </c>
      <c r="O86">
        <v>4.8899999999999997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 s="35"/>
      <c r="Y86" s="35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5"/>
      <c r="AQ86" s="35"/>
      <c r="AR86" s="35"/>
      <c r="AS86" s="35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5"/>
      <c r="BK86" s="35"/>
      <c r="BL86" s="35"/>
      <c r="BM86" s="35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5"/>
      <c r="CE86" s="35"/>
      <c r="CF86" s="35"/>
      <c r="CG86" s="35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5"/>
      <c r="CY86" s="35"/>
      <c r="CZ86" s="35"/>
      <c r="DA86" s="35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34"/>
      <c r="DN86" s="34"/>
      <c r="DO86" s="34"/>
      <c r="DP86" s="34"/>
      <c r="DQ86" s="34"/>
    </row>
    <row r="87" spans="1:121">
      <c r="A87" t="s">
        <v>283</v>
      </c>
      <c r="B87" s="1">
        <v>0.14364583333333333</v>
      </c>
      <c r="C87" s="1">
        <v>0.11628472222222223</v>
      </c>
      <c r="D87" s="1">
        <v>2.642361111111111E-2</v>
      </c>
      <c r="E87" s="1">
        <v>2.7349537037037037E-2</v>
      </c>
      <c r="F87">
        <v>6</v>
      </c>
      <c r="G87">
        <v>35</v>
      </c>
      <c r="H87">
        <v>41</v>
      </c>
      <c r="I87">
        <v>532</v>
      </c>
      <c r="J87">
        <v>60</v>
      </c>
      <c r="K87">
        <v>65</v>
      </c>
      <c r="L87">
        <v>657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 s="35"/>
      <c r="Y87" s="35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5"/>
      <c r="AQ87" s="35"/>
      <c r="AR87" s="35"/>
      <c r="AS87" s="35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5"/>
      <c r="BK87" s="35"/>
      <c r="BL87" s="35"/>
      <c r="BM87" s="35"/>
      <c r="BN87" s="34"/>
      <c r="BO87" s="34"/>
      <c r="BP87" s="34"/>
      <c r="BQ87" s="34"/>
      <c r="BR87" s="34"/>
      <c r="BS87" s="34"/>
      <c r="BT87" s="34"/>
      <c r="BU87" s="34"/>
      <c r="BV87" s="34"/>
      <c r="BW87" s="34"/>
      <c r="BX87" s="34"/>
      <c r="BY87" s="34"/>
      <c r="BZ87" s="34"/>
      <c r="CA87" s="34"/>
      <c r="CB87" s="34"/>
      <c r="CC87" s="34"/>
      <c r="CD87" s="35"/>
      <c r="CE87" s="35"/>
      <c r="CF87" s="35"/>
      <c r="CG87" s="35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34"/>
      <c r="CX87" s="35"/>
      <c r="CY87" s="35"/>
      <c r="CZ87" s="35"/>
      <c r="DA87" s="35"/>
      <c r="DB87" s="34"/>
      <c r="DC87" s="34"/>
      <c r="DD87" s="34"/>
      <c r="DE87" s="34"/>
      <c r="DF87" s="34"/>
      <c r="DG87" s="34"/>
      <c r="DH87" s="34"/>
      <c r="DI87" s="34"/>
      <c r="DJ87" s="34"/>
      <c r="DK87" s="34"/>
      <c r="DL87" s="34"/>
      <c r="DM87" s="34"/>
      <c r="DN87" s="34"/>
      <c r="DO87" s="34"/>
      <c r="DP87" s="34"/>
      <c r="DQ87" s="34"/>
    </row>
    <row r="88" spans="1:121">
      <c r="A88" t="s">
        <v>286</v>
      </c>
      <c r="B88" s="1">
        <v>5.7164351851851848E-2</v>
      </c>
      <c r="C88" s="1">
        <v>5.6527777777777781E-2</v>
      </c>
      <c r="D88" s="1">
        <v>4.0763888888888891E-2</v>
      </c>
      <c r="E88" s="1">
        <v>6.3657407407407402E-4</v>
      </c>
      <c r="F88">
        <v>25</v>
      </c>
      <c r="G88">
        <v>18</v>
      </c>
      <c r="H88">
        <v>43</v>
      </c>
      <c r="I88">
        <v>540</v>
      </c>
      <c r="J88">
        <v>33</v>
      </c>
      <c r="K88">
        <v>7</v>
      </c>
      <c r="L88">
        <v>580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 s="35"/>
      <c r="Y88" s="35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5"/>
      <c r="AQ88" s="35"/>
      <c r="AR88" s="35"/>
      <c r="AS88" s="35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5"/>
      <c r="BK88" s="35"/>
      <c r="BL88" s="35"/>
      <c r="BM88" s="35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4"/>
      <c r="BY88" s="34"/>
      <c r="BZ88" s="34"/>
      <c r="CA88" s="34"/>
      <c r="CB88" s="34"/>
      <c r="CC88" s="34"/>
      <c r="CD88" s="35"/>
      <c r="CE88" s="35"/>
      <c r="CF88" s="35"/>
      <c r="CG88" s="35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34"/>
      <c r="CX88" s="35"/>
      <c r="CY88" s="35"/>
      <c r="CZ88" s="35"/>
      <c r="DA88" s="35"/>
      <c r="DB88" s="34"/>
      <c r="DC88" s="34"/>
      <c r="DD88" s="34"/>
      <c r="DE88" s="34"/>
      <c r="DF88" s="34"/>
      <c r="DG88" s="34"/>
      <c r="DH88" s="34"/>
      <c r="DI88" s="34"/>
      <c r="DJ88" s="34"/>
      <c r="DK88" s="34"/>
      <c r="DL88" s="34"/>
      <c r="DM88" s="34"/>
      <c r="DN88" s="34"/>
      <c r="DO88" s="34"/>
      <c r="DP88" s="34"/>
      <c r="DQ88" s="34"/>
    </row>
    <row r="89" spans="1:121">
      <c r="A89" t="s">
        <v>2462</v>
      </c>
      <c r="B89" s="1">
        <v>0.29474537037037035</v>
      </c>
      <c r="C89" s="1">
        <v>0.16908564814814817</v>
      </c>
      <c r="D89" s="1">
        <v>3.1145833333333334E-2</v>
      </c>
      <c r="E89" s="1">
        <v>0.12564814814814815</v>
      </c>
      <c r="F89">
        <v>149</v>
      </c>
      <c r="G89">
        <v>67</v>
      </c>
      <c r="H89">
        <v>216</v>
      </c>
      <c r="I89">
        <v>1882</v>
      </c>
      <c r="J89">
        <v>162</v>
      </c>
      <c r="K89">
        <v>11</v>
      </c>
      <c r="L89">
        <v>2055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 s="35"/>
      <c r="Y89" s="35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5"/>
      <c r="AQ89" s="35"/>
      <c r="AR89" s="35"/>
      <c r="AS89" s="35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5"/>
      <c r="BK89" s="35"/>
      <c r="BL89" s="35"/>
      <c r="BM89" s="35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5"/>
      <c r="CE89" s="35"/>
      <c r="CF89" s="35"/>
      <c r="CG89" s="35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34"/>
      <c r="CX89" s="36"/>
      <c r="CY89" s="36"/>
      <c r="CZ89" s="35"/>
      <c r="DA89" s="35"/>
      <c r="DB89" s="34"/>
      <c r="DC89" s="34"/>
      <c r="DD89" s="34"/>
      <c r="DE89" s="34"/>
      <c r="DF89" s="34"/>
      <c r="DG89" s="34"/>
      <c r="DH89" s="34"/>
      <c r="DI89" s="34"/>
      <c r="DJ89" s="34"/>
      <c r="DK89" s="34"/>
      <c r="DL89" s="34"/>
      <c r="DM89" s="34"/>
      <c r="DN89" s="34"/>
      <c r="DO89" s="34"/>
      <c r="DP89" s="34"/>
      <c r="DQ89" s="34"/>
    </row>
    <row r="90" spans="1:121">
      <c r="A90" t="s">
        <v>288</v>
      </c>
      <c r="B90" s="1">
        <v>0.12817129629629628</v>
      </c>
      <c r="C90" s="1">
        <v>6.2384259259259257E-2</v>
      </c>
      <c r="D90" s="1">
        <v>2.3206018518518515E-2</v>
      </c>
      <c r="E90" s="1">
        <v>6.5787037037037033E-2</v>
      </c>
      <c r="F90">
        <v>29</v>
      </c>
      <c r="G90">
        <v>8</v>
      </c>
      <c r="H90">
        <v>37</v>
      </c>
      <c r="I90">
        <v>369</v>
      </c>
      <c r="J90">
        <v>8</v>
      </c>
      <c r="K90">
        <v>6</v>
      </c>
      <c r="L90">
        <v>383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 s="35"/>
      <c r="Y90" s="35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5"/>
      <c r="AQ90" s="35"/>
      <c r="AR90" s="35"/>
      <c r="AS90" s="35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5"/>
      <c r="BK90" s="35"/>
      <c r="BL90" s="35"/>
      <c r="BM90" s="35"/>
      <c r="BN90" s="34"/>
      <c r="BO90" s="34"/>
      <c r="BP90" s="34"/>
      <c r="BQ90" s="34"/>
      <c r="BR90" s="34"/>
      <c r="BS90" s="34"/>
      <c r="BT90" s="34"/>
      <c r="BU90" s="34"/>
      <c r="BV90" s="34"/>
      <c r="BW90" s="34"/>
      <c r="BX90" s="34"/>
      <c r="BY90" s="34"/>
      <c r="BZ90" s="34"/>
      <c r="CA90" s="34"/>
      <c r="CB90" s="34"/>
      <c r="CC90" s="34"/>
      <c r="CD90" s="35"/>
      <c r="CE90" s="35"/>
      <c r="CF90" s="35"/>
      <c r="CG90" s="35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34"/>
      <c r="CX90" s="35"/>
      <c r="CY90" s="35"/>
      <c r="CZ90" s="35"/>
      <c r="DA90" s="35"/>
      <c r="DB90" s="34"/>
      <c r="DC90" s="34"/>
      <c r="DD90" s="34"/>
      <c r="DE90" s="34"/>
      <c r="DF90" s="34"/>
      <c r="DG90" s="34"/>
      <c r="DH90" s="34"/>
      <c r="DI90" s="34"/>
      <c r="DJ90" s="34"/>
      <c r="DK90" s="34"/>
      <c r="DL90" s="34"/>
      <c r="DM90" s="34"/>
      <c r="DN90" s="34"/>
      <c r="DO90" s="34"/>
      <c r="DP90" s="34"/>
      <c r="DQ90" s="34"/>
    </row>
    <row r="91" spans="1:121">
      <c r="A91" t="s">
        <v>2463</v>
      </c>
      <c r="B91" s="1">
        <v>2.0208333333333335E-2</v>
      </c>
      <c r="C91" s="1">
        <v>1.2662037037037039E-2</v>
      </c>
      <c r="D91" s="1">
        <v>4.4328703703703709E-3</v>
      </c>
      <c r="E91" s="1">
        <v>7.5347222222222213E-3</v>
      </c>
      <c r="F91">
        <v>20</v>
      </c>
      <c r="G91">
        <v>2</v>
      </c>
      <c r="H91">
        <v>22</v>
      </c>
      <c r="I91">
        <v>114</v>
      </c>
      <c r="J91">
        <v>2</v>
      </c>
      <c r="K91">
        <v>1</v>
      </c>
      <c r="L91">
        <v>117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 s="35"/>
      <c r="Y91" s="35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5"/>
      <c r="AQ91" s="35"/>
      <c r="AR91" s="35"/>
      <c r="AS91" s="35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5"/>
      <c r="BK91" s="35"/>
      <c r="BL91" s="35"/>
      <c r="BM91" s="35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5"/>
      <c r="CE91" s="35"/>
      <c r="CF91" s="35"/>
      <c r="CG91" s="35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6"/>
      <c r="CY91" s="36"/>
      <c r="CZ91" s="35"/>
      <c r="DA91" s="35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</row>
    <row r="92" spans="1:121">
      <c r="A92" t="s">
        <v>290</v>
      </c>
      <c r="B92" s="1">
        <v>0.3520949074074074</v>
      </c>
      <c r="C92" s="1">
        <v>0.26435185185185184</v>
      </c>
      <c r="D92" s="1">
        <v>3.8726851851851853E-2</v>
      </c>
      <c r="E92" s="1">
        <v>8.773148148148148E-2</v>
      </c>
      <c r="F92">
        <v>149</v>
      </c>
      <c r="G92">
        <v>163</v>
      </c>
      <c r="H92">
        <v>312</v>
      </c>
      <c r="I92">
        <v>2149</v>
      </c>
      <c r="J92">
        <v>389</v>
      </c>
      <c r="K92">
        <v>95</v>
      </c>
      <c r="L92">
        <v>2633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 s="35"/>
      <c r="Y92" s="35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5"/>
      <c r="AQ92" s="35"/>
      <c r="AR92" s="35"/>
      <c r="AS92" s="35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5"/>
      <c r="BK92" s="35"/>
      <c r="BL92" s="35"/>
      <c r="BM92" s="35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5"/>
      <c r="CE92" s="35"/>
      <c r="CF92" s="35"/>
      <c r="CG92" s="35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5"/>
      <c r="CY92" s="35"/>
      <c r="CZ92" s="35"/>
      <c r="DA92" s="35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N92" s="34"/>
      <c r="DO92" s="34"/>
      <c r="DP92" s="34"/>
      <c r="DQ92" s="34"/>
    </row>
    <row r="93" spans="1:121">
      <c r="A93" t="s">
        <v>2464</v>
      </c>
      <c r="B93" s="1">
        <v>0.22241898148148151</v>
      </c>
      <c r="C93" s="1">
        <v>0.21569444444444444</v>
      </c>
      <c r="D93" s="1">
        <v>2.2083333333333333E-2</v>
      </c>
      <c r="E93" s="1">
        <v>6.7245370370370367E-3</v>
      </c>
      <c r="F93">
        <v>214</v>
      </c>
      <c r="G93">
        <v>163</v>
      </c>
      <c r="H93">
        <v>377</v>
      </c>
      <c r="I93">
        <v>3058</v>
      </c>
      <c r="J93">
        <v>311</v>
      </c>
      <c r="K93">
        <v>121</v>
      </c>
      <c r="L93">
        <v>3490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 s="35"/>
      <c r="Y93" s="35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5"/>
      <c r="AQ93" s="35"/>
      <c r="AR93" s="35"/>
      <c r="AS93" s="35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5"/>
      <c r="BK93" s="35"/>
      <c r="BL93" s="35"/>
      <c r="BM93" s="35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  <c r="CD93" s="35"/>
      <c r="CE93" s="35"/>
      <c r="CF93" s="35"/>
      <c r="CG93" s="35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34"/>
      <c r="CX93" s="36"/>
      <c r="CY93" s="36"/>
      <c r="CZ93" s="35"/>
      <c r="DA93" s="35"/>
      <c r="DB93" s="34"/>
      <c r="DC93" s="34"/>
      <c r="DD93" s="34"/>
      <c r="DE93" s="34"/>
      <c r="DF93" s="34"/>
      <c r="DG93" s="34"/>
      <c r="DH93" s="34"/>
      <c r="DI93" s="34"/>
      <c r="DJ93" s="34"/>
      <c r="DK93" s="34"/>
      <c r="DL93" s="34"/>
      <c r="DM93" s="34"/>
      <c r="DN93" s="34"/>
      <c r="DO93" s="34"/>
      <c r="DP93" s="34"/>
      <c r="DQ93" s="34"/>
    </row>
    <row r="94" spans="1:121">
      <c r="A94" t="s">
        <v>2465</v>
      </c>
      <c r="B94" s="1">
        <v>0.34153935185185186</v>
      </c>
      <c r="C94" s="1">
        <v>0.19596064814814815</v>
      </c>
      <c r="D94" s="1">
        <v>5.1087962962962967E-2</v>
      </c>
      <c r="E94" s="1">
        <v>0.14557870370370371</v>
      </c>
      <c r="F94">
        <v>273</v>
      </c>
      <c r="G94">
        <v>12</v>
      </c>
      <c r="H94">
        <v>285</v>
      </c>
      <c r="I94">
        <v>3420</v>
      </c>
      <c r="J94">
        <v>9</v>
      </c>
      <c r="K94">
        <v>6</v>
      </c>
      <c r="L94">
        <v>3435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X94" s="35"/>
      <c r="Y94" s="35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5"/>
      <c r="AQ94" s="35"/>
      <c r="AR94" s="35"/>
      <c r="AS94" s="35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5"/>
      <c r="BK94" s="35"/>
      <c r="BL94" s="35"/>
      <c r="BM94" s="35"/>
      <c r="BN94" s="34"/>
      <c r="BO94" s="34"/>
      <c r="BP94" s="34"/>
      <c r="BQ94" s="34"/>
      <c r="BR94" s="34"/>
      <c r="BS94" s="34"/>
      <c r="BT94" s="34"/>
      <c r="BU94" s="34"/>
      <c r="BV94" s="34"/>
      <c r="BW94" s="34"/>
      <c r="BX94" s="34"/>
      <c r="BY94" s="34"/>
      <c r="BZ94" s="34"/>
      <c r="CA94" s="34"/>
      <c r="CB94" s="34"/>
      <c r="CC94" s="34"/>
      <c r="CD94" s="35"/>
      <c r="CE94" s="35"/>
      <c r="CF94" s="35"/>
      <c r="CG94" s="35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34"/>
      <c r="CX94" s="35"/>
      <c r="CY94" s="35"/>
      <c r="CZ94" s="35"/>
      <c r="DA94" s="35"/>
      <c r="DB94" s="34"/>
      <c r="DC94" s="34"/>
      <c r="DD94" s="34"/>
      <c r="DE94" s="34"/>
      <c r="DF94" s="34"/>
      <c r="DG94" s="34"/>
      <c r="DH94" s="34"/>
      <c r="DI94" s="34"/>
      <c r="DJ94" s="34"/>
      <c r="DK94" s="34"/>
      <c r="DL94" s="34"/>
      <c r="DM94" s="34"/>
      <c r="DN94" s="34"/>
      <c r="DO94" s="34"/>
      <c r="DP94" s="34"/>
      <c r="DQ94" s="34"/>
    </row>
    <row r="95" spans="1:121">
      <c r="A95" t="s">
        <v>299</v>
      </c>
      <c r="B95" s="1">
        <v>0.46254629629629629</v>
      </c>
      <c r="C95" s="1">
        <v>0.45653935185185185</v>
      </c>
      <c r="D95" s="1">
        <v>7.662037037037038E-2</v>
      </c>
      <c r="E95" s="1">
        <v>5.9953703703703697E-3</v>
      </c>
      <c r="F95">
        <v>54</v>
      </c>
      <c r="G95">
        <v>2</v>
      </c>
      <c r="H95">
        <v>56</v>
      </c>
      <c r="I95">
        <v>1092</v>
      </c>
      <c r="J95">
        <v>3</v>
      </c>
      <c r="K95">
        <v>0</v>
      </c>
      <c r="L95">
        <v>1095</v>
      </c>
      <c r="M95">
        <v>33.96</v>
      </c>
      <c r="N95">
        <v>33.49</v>
      </c>
      <c r="O95">
        <v>0.47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X95" s="35"/>
      <c r="Y95" s="35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5"/>
      <c r="AQ95" s="35"/>
      <c r="AR95" s="35"/>
      <c r="AS95" s="35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5"/>
      <c r="BK95" s="35"/>
      <c r="BL95" s="35"/>
      <c r="BM95" s="35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5"/>
      <c r="CE95" s="35"/>
      <c r="CF95" s="35"/>
      <c r="CG95" s="35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34"/>
      <c r="CX95" s="35"/>
      <c r="CY95" s="35"/>
      <c r="CZ95" s="35"/>
      <c r="DA95" s="35"/>
      <c r="DB95" s="34"/>
      <c r="DC95" s="34"/>
      <c r="DD95" s="34"/>
      <c r="DE95" s="34"/>
      <c r="DF95" s="34"/>
      <c r="DG95" s="34"/>
      <c r="DH95" s="34"/>
      <c r="DI95" s="34"/>
      <c r="DJ95" s="34"/>
      <c r="DK95" s="34"/>
      <c r="DL95" s="34"/>
      <c r="DM95" s="34"/>
      <c r="DN95" s="34"/>
      <c r="DO95" s="34"/>
      <c r="DP95" s="34"/>
      <c r="DQ95" s="34"/>
    </row>
    <row r="96" spans="1:121">
      <c r="A96" t="s">
        <v>300</v>
      </c>
      <c r="B96" s="1">
        <v>6.4814814814814813E-4</v>
      </c>
      <c r="C96" s="1">
        <v>6.4814814814814813E-4</v>
      </c>
      <c r="D96" s="1">
        <v>0</v>
      </c>
      <c r="E96" s="1">
        <v>0</v>
      </c>
      <c r="F96">
        <v>1</v>
      </c>
      <c r="G96">
        <v>0</v>
      </c>
      <c r="H96">
        <v>1</v>
      </c>
      <c r="I96">
        <v>6</v>
      </c>
      <c r="J96">
        <v>0</v>
      </c>
      <c r="K96">
        <v>0</v>
      </c>
      <c r="L96">
        <v>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 s="35"/>
      <c r="Y96" s="35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5"/>
      <c r="AQ96" s="35"/>
      <c r="AR96" s="35"/>
      <c r="AS96" s="35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5"/>
      <c r="BK96" s="35"/>
      <c r="BL96" s="35"/>
      <c r="BM96" s="35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  <c r="CD96" s="35"/>
      <c r="CE96" s="35"/>
      <c r="CF96" s="35"/>
      <c r="CG96" s="35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34"/>
      <c r="CX96" s="35"/>
      <c r="CY96" s="35"/>
      <c r="CZ96" s="35"/>
      <c r="DA96" s="35"/>
      <c r="DB96" s="34"/>
      <c r="DC96" s="34"/>
      <c r="DD96" s="34"/>
      <c r="DE96" s="34"/>
      <c r="DF96" s="34"/>
      <c r="DG96" s="34"/>
      <c r="DH96" s="34"/>
      <c r="DI96" s="34"/>
      <c r="DJ96" s="34"/>
      <c r="DK96" s="34"/>
      <c r="DL96" s="34"/>
      <c r="DM96" s="34"/>
      <c r="DN96" s="34"/>
      <c r="DO96" s="34"/>
      <c r="DP96" s="34"/>
      <c r="DQ96" s="34"/>
    </row>
    <row r="97" spans="1:121">
      <c r="A97" t="s">
        <v>305</v>
      </c>
      <c r="B97" s="1">
        <v>0.44672453703703702</v>
      </c>
      <c r="C97" s="1">
        <v>0.34129629629629626</v>
      </c>
      <c r="D97" s="1">
        <v>5.0833333333333335E-2</v>
      </c>
      <c r="E97" s="1">
        <v>0.10541666666666667</v>
      </c>
      <c r="F97">
        <v>94</v>
      </c>
      <c r="G97">
        <v>25</v>
      </c>
      <c r="H97">
        <v>119</v>
      </c>
      <c r="I97">
        <v>1583</v>
      </c>
      <c r="J97">
        <v>22</v>
      </c>
      <c r="K97">
        <v>15</v>
      </c>
      <c r="L97">
        <v>1620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 s="35"/>
      <c r="Y97" s="35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5"/>
      <c r="AQ97" s="35"/>
      <c r="AR97" s="35"/>
      <c r="AS97" s="35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5"/>
      <c r="BK97" s="35"/>
      <c r="BL97" s="35"/>
      <c r="BM97" s="35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5"/>
      <c r="CE97" s="35"/>
      <c r="CF97" s="35"/>
      <c r="CG97" s="35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34"/>
      <c r="CX97" s="35"/>
      <c r="CY97" s="35"/>
      <c r="CZ97" s="35"/>
      <c r="DA97" s="35"/>
      <c r="DB97" s="34"/>
      <c r="DC97" s="3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34"/>
      <c r="DQ97" s="34"/>
    </row>
    <row r="98" spans="1:121">
      <c r="A98" t="s">
        <v>306</v>
      </c>
      <c r="B98" s="1">
        <v>0.19881944444444444</v>
      </c>
      <c r="C98" s="1">
        <v>0.16756944444444444</v>
      </c>
      <c r="D98" s="1">
        <v>3.8530092592592595E-2</v>
      </c>
      <c r="E98" s="1">
        <v>3.123842592592593E-2</v>
      </c>
      <c r="F98">
        <v>27</v>
      </c>
      <c r="G98">
        <v>52</v>
      </c>
      <c r="H98">
        <v>79</v>
      </c>
      <c r="I98">
        <v>708</v>
      </c>
      <c r="J98">
        <v>129</v>
      </c>
      <c r="K98">
        <v>92</v>
      </c>
      <c r="L98">
        <v>929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 s="35"/>
      <c r="Y98" s="35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5"/>
      <c r="AQ98" s="35"/>
      <c r="AR98" s="35"/>
      <c r="AS98" s="35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5"/>
      <c r="BK98" s="35"/>
      <c r="BL98" s="35"/>
      <c r="BM98" s="35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5"/>
      <c r="CE98" s="35"/>
      <c r="CF98" s="35"/>
      <c r="CG98" s="35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34"/>
      <c r="CX98" s="35"/>
      <c r="CY98" s="35"/>
      <c r="CZ98" s="35"/>
      <c r="DA98" s="35"/>
      <c r="DB98" s="34"/>
      <c r="DC98" s="34"/>
      <c r="DD98" s="34"/>
      <c r="DE98" s="34"/>
      <c r="DF98" s="34"/>
      <c r="DG98" s="34"/>
      <c r="DH98" s="34"/>
      <c r="DI98" s="34"/>
      <c r="DJ98" s="34"/>
      <c r="DK98" s="34"/>
      <c r="DL98" s="34"/>
      <c r="DM98" s="34"/>
      <c r="DN98" s="34"/>
      <c r="DO98" s="34"/>
      <c r="DP98" s="34"/>
      <c r="DQ98" s="34"/>
    </row>
    <row r="99" spans="1:121">
      <c r="A99" t="s">
        <v>311</v>
      </c>
      <c r="B99" s="1">
        <v>1.1504629629629629E-2</v>
      </c>
      <c r="C99" s="1">
        <v>1.1111111111111112E-2</v>
      </c>
      <c r="D99" s="1">
        <v>7.3611111111111108E-3</v>
      </c>
      <c r="E99" s="1">
        <v>3.8194444444444446E-4</v>
      </c>
      <c r="F99">
        <v>18</v>
      </c>
      <c r="G99">
        <v>3</v>
      </c>
      <c r="H99">
        <v>21</v>
      </c>
      <c r="I99">
        <v>138</v>
      </c>
      <c r="J99">
        <v>6</v>
      </c>
      <c r="K99">
        <v>0</v>
      </c>
      <c r="L99">
        <v>144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 s="35"/>
      <c r="Y99" s="35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5"/>
      <c r="AQ99" s="35"/>
      <c r="AR99" s="35"/>
      <c r="AS99" s="35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5"/>
      <c r="BK99" s="35"/>
      <c r="BL99" s="35"/>
      <c r="BM99" s="35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5"/>
      <c r="CE99" s="35"/>
      <c r="CF99" s="35"/>
      <c r="CG99" s="35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34"/>
      <c r="CX99" s="35"/>
      <c r="CY99" s="35"/>
      <c r="CZ99" s="35"/>
      <c r="DA99" s="35"/>
      <c r="DB99" s="34"/>
      <c r="DC99" s="3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34"/>
      <c r="DQ99" s="34"/>
    </row>
    <row r="100" spans="1:121">
      <c r="A100" t="s">
        <v>312</v>
      </c>
      <c r="B100" s="1">
        <v>0.42400462962962965</v>
      </c>
      <c r="C100" s="1">
        <v>0.24663194444444445</v>
      </c>
      <c r="D100" s="1">
        <v>6.9062500000000013E-2</v>
      </c>
      <c r="E100" s="1">
        <v>0.1773726851851852</v>
      </c>
      <c r="F100">
        <v>81</v>
      </c>
      <c r="G100">
        <v>95</v>
      </c>
      <c r="H100">
        <v>176</v>
      </c>
      <c r="I100">
        <v>1441</v>
      </c>
      <c r="J100">
        <v>241</v>
      </c>
      <c r="K100">
        <v>101</v>
      </c>
      <c r="L100">
        <v>1783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 s="35"/>
      <c r="Y100" s="35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5"/>
      <c r="AQ100" s="35"/>
      <c r="AR100" s="35"/>
      <c r="AS100" s="35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5"/>
      <c r="BK100" s="35"/>
      <c r="BL100" s="35"/>
      <c r="BM100" s="35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  <c r="CD100" s="35"/>
      <c r="CE100" s="35"/>
      <c r="CF100" s="35"/>
      <c r="CG100" s="35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34"/>
      <c r="CX100" s="35"/>
      <c r="CY100" s="35"/>
      <c r="CZ100" s="35"/>
      <c r="DA100" s="35"/>
      <c r="DB100" s="34"/>
      <c r="DC100" s="3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34"/>
      <c r="DQ100" s="34"/>
    </row>
    <row r="101" spans="1:121">
      <c r="A101" t="s">
        <v>314</v>
      </c>
      <c r="B101" s="1">
        <v>3.6898148148148145E-2</v>
      </c>
      <c r="C101" s="1">
        <v>2.49537037037037E-2</v>
      </c>
      <c r="D101" s="1">
        <v>4.0509259259259257E-3</v>
      </c>
      <c r="E101" s="1">
        <v>1.1944444444444445E-2</v>
      </c>
      <c r="F101">
        <v>9</v>
      </c>
      <c r="G101">
        <v>10</v>
      </c>
      <c r="H101">
        <v>19</v>
      </c>
      <c r="I101">
        <v>222</v>
      </c>
      <c r="J101">
        <v>9</v>
      </c>
      <c r="K101">
        <v>29</v>
      </c>
      <c r="L101">
        <v>260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 s="35"/>
      <c r="Y101" s="35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5"/>
      <c r="AQ101" s="35"/>
      <c r="AR101" s="35"/>
      <c r="AS101" s="35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5"/>
      <c r="BK101" s="35"/>
      <c r="BL101" s="35"/>
      <c r="BM101" s="35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5"/>
      <c r="CE101" s="35"/>
      <c r="CF101" s="35"/>
      <c r="CG101" s="35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34"/>
      <c r="CX101" s="35"/>
      <c r="CY101" s="35"/>
      <c r="CZ101" s="35"/>
      <c r="DA101" s="35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</row>
    <row r="102" spans="1:121">
      <c r="A102" t="s">
        <v>2466</v>
      </c>
      <c r="B102" s="1">
        <v>0.25780092592592591</v>
      </c>
      <c r="C102" s="1">
        <v>0.23024305555555555</v>
      </c>
      <c r="D102" s="1">
        <v>4.8726851851851855E-2</v>
      </c>
      <c r="E102" s="1">
        <v>2.7557870370370368E-2</v>
      </c>
      <c r="F102">
        <v>56</v>
      </c>
      <c r="G102">
        <v>68</v>
      </c>
      <c r="H102">
        <v>124</v>
      </c>
      <c r="I102">
        <v>1281</v>
      </c>
      <c r="J102">
        <v>143</v>
      </c>
      <c r="K102">
        <v>63</v>
      </c>
      <c r="L102">
        <v>1487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 s="35"/>
      <c r="Y102" s="35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5"/>
      <c r="AQ102" s="35"/>
      <c r="AR102" s="35"/>
      <c r="AS102" s="35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5"/>
      <c r="BK102" s="35"/>
      <c r="BL102" s="35"/>
      <c r="BM102" s="35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5"/>
      <c r="CE102" s="35"/>
      <c r="CF102" s="35"/>
      <c r="CG102" s="35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34"/>
      <c r="CX102" s="35"/>
      <c r="CY102" s="35"/>
      <c r="CZ102" s="35"/>
      <c r="DA102" s="35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34"/>
      <c r="DN102" s="34"/>
      <c r="DO102" s="34"/>
      <c r="DP102" s="34"/>
      <c r="DQ102" s="34"/>
    </row>
    <row r="103" spans="1:121">
      <c r="A103" t="s">
        <v>342</v>
      </c>
      <c r="B103" s="1">
        <v>0.18907407407407406</v>
      </c>
      <c r="C103" s="1">
        <v>0.18068287037037037</v>
      </c>
      <c r="D103" s="1">
        <v>8.2430555555555562E-2</v>
      </c>
      <c r="E103" s="1">
        <v>8.3912037037037045E-3</v>
      </c>
      <c r="F103">
        <v>229</v>
      </c>
      <c r="G103">
        <v>74</v>
      </c>
      <c r="H103">
        <v>303</v>
      </c>
      <c r="I103">
        <v>2328</v>
      </c>
      <c r="J103">
        <v>155</v>
      </c>
      <c r="K103">
        <v>16</v>
      </c>
      <c r="L103">
        <v>2499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 s="35"/>
      <c r="Y103" s="35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5"/>
      <c r="AQ103" s="35"/>
      <c r="AR103" s="35"/>
      <c r="AS103" s="35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5"/>
      <c r="BK103" s="35"/>
      <c r="BL103" s="35"/>
      <c r="BM103" s="35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5"/>
      <c r="CE103" s="35"/>
      <c r="CF103" s="35"/>
      <c r="CG103" s="35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5"/>
      <c r="CY103" s="35"/>
      <c r="CZ103" s="35"/>
      <c r="DA103" s="35"/>
      <c r="DB103" s="34"/>
      <c r="DC103" s="34"/>
      <c r="DD103" s="34"/>
      <c r="DE103" s="34"/>
      <c r="DF103" s="34"/>
      <c r="DG103" s="34"/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</row>
    <row r="104" spans="1:121">
      <c r="A104" t="s">
        <v>2467</v>
      </c>
      <c r="B104" s="1">
        <v>0.13996527777777779</v>
      </c>
      <c r="C104" s="1">
        <v>0.12835648148148149</v>
      </c>
      <c r="D104" s="1">
        <v>1.8750000000000001E-3</v>
      </c>
      <c r="E104" s="1">
        <v>1.1597222222222222E-2</v>
      </c>
      <c r="F104">
        <v>15</v>
      </c>
      <c r="G104">
        <v>6</v>
      </c>
      <c r="H104">
        <v>21</v>
      </c>
      <c r="I104">
        <v>913</v>
      </c>
      <c r="J104">
        <v>8</v>
      </c>
      <c r="K104">
        <v>0</v>
      </c>
      <c r="L104">
        <v>921</v>
      </c>
      <c r="M104">
        <v>10.98</v>
      </c>
      <c r="N104">
        <v>10.73</v>
      </c>
      <c r="O104">
        <v>0.25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X104" s="35"/>
      <c r="Y104" s="35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5"/>
      <c r="AQ104" s="35"/>
      <c r="AR104" s="35"/>
      <c r="AS104" s="35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5"/>
      <c r="BK104" s="35"/>
      <c r="BL104" s="35"/>
      <c r="BM104" s="35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5"/>
      <c r="CE104" s="35"/>
      <c r="CF104" s="35"/>
      <c r="CG104" s="35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6"/>
      <c r="CY104" s="36"/>
      <c r="CZ104" s="35"/>
      <c r="DA104" s="35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</row>
    <row r="105" spans="1:121">
      <c r="A105" t="s">
        <v>2468</v>
      </c>
      <c r="B105" s="1">
        <v>0.19699074074074074</v>
      </c>
      <c r="C105" s="1">
        <v>0.16041666666666668</v>
      </c>
      <c r="D105" s="1">
        <v>9.1388888888888895E-2</v>
      </c>
      <c r="E105" s="1">
        <v>3.6562499999999998E-2</v>
      </c>
      <c r="F105">
        <v>158</v>
      </c>
      <c r="G105">
        <v>63</v>
      </c>
      <c r="H105">
        <v>221</v>
      </c>
      <c r="I105">
        <v>2047</v>
      </c>
      <c r="J105">
        <v>169</v>
      </c>
      <c r="K105">
        <v>19</v>
      </c>
      <c r="L105">
        <v>2235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X105" s="35"/>
      <c r="Y105" s="35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5"/>
      <c r="AQ105" s="35"/>
      <c r="AR105" s="35"/>
      <c r="AS105" s="35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5"/>
      <c r="BK105" s="35"/>
      <c r="BL105" s="35"/>
      <c r="BM105" s="35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4"/>
      <c r="CC105" s="34"/>
      <c r="CD105" s="35"/>
      <c r="CE105" s="35"/>
      <c r="CF105" s="35"/>
      <c r="CG105" s="35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5"/>
      <c r="CY105" s="35"/>
      <c r="CZ105" s="35"/>
      <c r="DA105" s="35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  <c r="DP105" s="34"/>
      <c r="DQ105" s="34"/>
    </row>
    <row r="106" spans="1:121">
      <c r="A106" t="s">
        <v>352</v>
      </c>
      <c r="B106" s="1">
        <v>0.33532407407407411</v>
      </c>
      <c r="C106" s="1">
        <v>0.22659722222222223</v>
      </c>
      <c r="D106" s="1">
        <v>3.3240740740740744E-2</v>
      </c>
      <c r="E106" s="1">
        <v>0.10871527777777779</v>
      </c>
      <c r="F106">
        <v>79</v>
      </c>
      <c r="G106">
        <v>37</v>
      </c>
      <c r="H106">
        <v>116</v>
      </c>
      <c r="I106">
        <v>773</v>
      </c>
      <c r="J106">
        <v>31</v>
      </c>
      <c r="K106">
        <v>31</v>
      </c>
      <c r="L106">
        <v>835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 s="35"/>
      <c r="Y106" s="35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5"/>
      <c r="AQ106" s="35"/>
      <c r="AR106" s="35"/>
      <c r="AS106" s="35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5"/>
      <c r="BK106" s="35"/>
      <c r="BL106" s="35"/>
      <c r="BM106" s="35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34"/>
      <c r="CA106" s="34"/>
      <c r="CB106" s="34"/>
      <c r="CC106" s="34"/>
      <c r="CD106" s="35"/>
      <c r="CE106" s="35"/>
      <c r="CF106" s="35"/>
      <c r="CG106" s="35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5"/>
      <c r="CY106" s="35"/>
      <c r="CZ106" s="35"/>
      <c r="DA106" s="35"/>
      <c r="DB106" s="34"/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34"/>
      <c r="DN106" s="34"/>
      <c r="DO106" s="34"/>
      <c r="DP106" s="34"/>
      <c r="DQ106" s="34"/>
    </row>
    <row r="107" spans="1:121">
      <c r="A107" t="s">
        <v>2469</v>
      </c>
      <c r="B107" s="1">
        <v>0.25093749999999998</v>
      </c>
      <c r="C107" s="1">
        <v>0.17052083333333334</v>
      </c>
      <c r="D107" s="1">
        <v>4.5393518518518521E-2</v>
      </c>
      <c r="E107" s="1">
        <v>8.0416666666666664E-2</v>
      </c>
      <c r="F107">
        <v>96</v>
      </c>
      <c r="G107">
        <v>72</v>
      </c>
      <c r="H107">
        <v>168</v>
      </c>
      <c r="I107">
        <v>1294</v>
      </c>
      <c r="J107">
        <v>233</v>
      </c>
      <c r="K107">
        <v>0</v>
      </c>
      <c r="L107">
        <v>1527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 s="35"/>
      <c r="Y107" s="35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5"/>
      <c r="AQ107" s="35"/>
      <c r="AR107" s="35"/>
      <c r="AS107" s="35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4"/>
      <c r="BI107" s="34"/>
      <c r="BJ107" s="35"/>
      <c r="BK107" s="35"/>
      <c r="BL107" s="35"/>
      <c r="BM107" s="35"/>
      <c r="BN107" s="34"/>
      <c r="BO107" s="34"/>
      <c r="BP107" s="34"/>
      <c r="BQ107" s="34"/>
      <c r="BR107" s="34"/>
      <c r="BS107" s="34"/>
      <c r="BT107" s="34"/>
      <c r="BU107" s="34"/>
      <c r="BV107" s="34"/>
      <c r="BW107" s="34"/>
      <c r="BX107" s="34"/>
      <c r="BY107" s="34"/>
      <c r="BZ107" s="34"/>
      <c r="CA107" s="34"/>
      <c r="CB107" s="34"/>
      <c r="CC107" s="34"/>
      <c r="CD107" s="35"/>
      <c r="CE107" s="35"/>
      <c r="CF107" s="35"/>
      <c r="CG107" s="35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5"/>
      <c r="CY107" s="35"/>
      <c r="CZ107" s="35"/>
      <c r="DA107" s="35"/>
      <c r="DB107" s="34"/>
      <c r="DC107" s="34"/>
      <c r="DD107" s="34"/>
      <c r="DE107" s="34"/>
      <c r="DF107" s="34"/>
      <c r="DG107" s="34"/>
      <c r="DH107" s="34"/>
      <c r="DI107" s="34"/>
      <c r="DJ107" s="34"/>
      <c r="DK107" s="34"/>
      <c r="DL107" s="34"/>
      <c r="DM107" s="34"/>
      <c r="DN107" s="34"/>
      <c r="DO107" s="34"/>
      <c r="DP107" s="34"/>
      <c r="DQ107" s="34"/>
    </row>
    <row r="108" spans="1:121">
      <c r="A108" t="s">
        <v>2470</v>
      </c>
      <c r="B108" s="1">
        <v>0.3414814814814815</v>
      </c>
      <c r="C108" s="1">
        <v>0.3056712962962963</v>
      </c>
      <c r="D108" s="1">
        <v>0.11667824074074074</v>
      </c>
      <c r="E108" s="1">
        <v>3.5798611111111107E-2</v>
      </c>
      <c r="F108">
        <v>88</v>
      </c>
      <c r="G108">
        <v>172</v>
      </c>
      <c r="H108">
        <v>260</v>
      </c>
      <c r="I108">
        <v>2463</v>
      </c>
      <c r="J108">
        <v>391</v>
      </c>
      <c r="K108">
        <v>193</v>
      </c>
      <c r="L108">
        <v>3047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 s="35"/>
      <c r="Y108" s="35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5"/>
      <c r="AQ108" s="35"/>
      <c r="AR108" s="35"/>
      <c r="AS108" s="35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5"/>
      <c r="BK108" s="35"/>
      <c r="BL108" s="35"/>
      <c r="BM108" s="35"/>
      <c r="BN108" s="34"/>
      <c r="BO108" s="34"/>
      <c r="BP108" s="34"/>
      <c r="BQ108" s="34"/>
      <c r="BR108" s="34"/>
      <c r="BS108" s="34"/>
      <c r="BT108" s="34"/>
      <c r="BU108" s="34"/>
      <c r="BV108" s="34"/>
      <c r="BW108" s="34"/>
      <c r="BX108" s="34"/>
      <c r="BY108" s="34"/>
      <c r="BZ108" s="34"/>
      <c r="CA108" s="34"/>
      <c r="CB108" s="34"/>
      <c r="CC108" s="34"/>
      <c r="CD108" s="35"/>
      <c r="CE108" s="35"/>
      <c r="CF108" s="35"/>
      <c r="CG108" s="35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5"/>
      <c r="CY108" s="35"/>
      <c r="CZ108" s="35"/>
      <c r="DA108" s="35"/>
      <c r="DB108" s="34"/>
      <c r="DC108" s="34"/>
      <c r="DD108" s="34"/>
      <c r="DE108" s="34"/>
      <c r="DF108" s="34"/>
      <c r="DG108" s="34"/>
      <c r="DH108" s="34"/>
      <c r="DI108" s="34"/>
      <c r="DJ108" s="34"/>
      <c r="DK108" s="34"/>
      <c r="DL108" s="34"/>
      <c r="DM108" s="34"/>
      <c r="DN108" s="34"/>
      <c r="DO108" s="34"/>
      <c r="DP108" s="34"/>
      <c r="DQ108" s="34"/>
    </row>
    <row r="109" spans="1:121">
      <c r="A109" t="s">
        <v>372</v>
      </c>
      <c r="B109" s="1">
        <v>0.13491898148148149</v>
      </c>
      <c r="C109" s="1">
        <v>0.10754629629629631</v>
      </c>
      <c r="D109" s="1">
        <v>0.11835648148148148</v>
      </c>
      <c r="E109" s="1">
        <v>2.7372685185185184E-2</v>
      </c>
      <c r="F109">
        <v>27</v>
      </c>
      <c r="G109">
        <v>34</v>
      </c>
      <c r="H109">
        <v>61</v>
      </c>
      <c r="I109">
        <v>1181</v>
      </c>
      <c r="J109">
        <v>56</v>
      </c>
      <c r="K109">
        <v>24</v>
      </c>
      <c r="L109">
        <v>1261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 s="35"/>
      <c r="Y109" s="35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5"/>
      <c r="AQ109" s="35"/>
      <c r="AR109" s="35"/>
      <c r="AS109" s="35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5"/>
      <c r="BK109" s="35"/>
      <c r="BL109" s="35"/>
      <c r="BM109" s="35"/>
      <c r="BN109" s="34"/>
      <c r="BO109" s="34"/>
      <c r="BP109" s="34"/>
      <c r="BQ109" s="34"/>
      <c r="BR109" s="34"/>
      <c r="BS109" s="34"/>
      <c r="BT109" s="34"/>
      <c r="BU109" s="34"/>
      <c r="BV109" s="34"/>
      <c r="BW109" s="34"/>
      <c r="BX109" s="34"/>
      <c r="BY109" s="34"/>
      <c r="BZ109" s="34"/>
      <c r="CA109" s="34"/>
      <c r="CB109" s="34"/>
      <c r="CC109" s="34"/>
      <c r="CD109" s="35"/>
      <c r="CE109" s="35"/>
      <c r="CF109" s="35"/>
      <c r="CG109" s="35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34"/>
      <c r="CX109" s="35"/>
      <c r="CY109" s="35"/>
      <c r="CZ109" s="35"/>
      <c r="DA109" s="35"/>
      <c r="DB109" s="34"/>
      <c r="DC109" s="34"/>
      <c r="DD109" s="34"/>
      <c r="DE109" s="34"/>
      <c r="DF109" s="34"/>
      <c r="DG109" s="34"/>
      <c r="DH109" s="34"/>
      <c r="DI109" s="34"/>
      <c r="DJ109" s="34"/>
      <c r="DK109" s="34"/>
      <c r="DL109" s="34"/>
      <c r="DM109" s="34"/>
      <c r="DN109" s="34"/>
      <c r="DO109" s="34"/>
      <c r="DP109" s="34"/>
      <c r="DQ109" s="34"/>
    </row>
    <row r="110" spans="1:121">
      <c r="A110" t="s">
        <v>2471</v>
      </c>
      <c r="B110" s="1">
        <v>0.21189814814814814</v>
      </c>
      <c r="C110" s="1">
        <v>0.16762731481481483</v>
      </c>
      <c r="D110" s="1">
        <v>4.7210648148148147E-2</v>
      </c>
      <c r="E110" s="1">
        <v>4.4270833333333336E-2</v>
      </c>
      <c r="F110">
        <v>109</v>
      </c>
      <c r="G110">
        <v>127</v>
      </c>
      <c r="H110">
        <v>236</v>
      </c>
      <c r="I110">
        <v>2601</v>
      </c>
      <c r="J110">
        <v>378</v>
      </c>
      <c r="K110">
        <v>82</v>
      </c>
      <c r="L110">
        <v>3061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 s="35"/>
      <c r="Y110" s="35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5"/>
      <c r="AQ110" s="35"/>
      <c r="AR110" s="35"/>
      <c r="AS110" s="35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34"/>
      <c r="BJ110" s="35"/>
      <c r="BK110" s="35"/>
      <c r="BL110" s="35"/>
      <c r="BM110" s="35"/>
      <c r="BN110" s="34"/>
      <c r="BO110" s="34"/>
      <c r="BP110" s="34"/>
      <c r="BQ110" s="34"/>
      <c r="BR110" s="34"/>
      <c r="BS110" s="34"/>
      <c r="BT110" s="34"/>
      <c r="BU110" s="34"/>
      <c r="BV110" s="34"/>
      <c r="BW110" s="34"/>
      <c r="BX110" s="34"/>
      <c r="BY110" s="34"/>
      <c r="BZ110" s="34"/>
      <c r="CA110" s="34"/>
      <c r="CB110" s="34"/>
      <c r="CC110" s="34"/>
      <c r="CD110" s="35"/>
      <c r="CE110" s="35"/>
      <c r="CF110" s="35"/>
      <c r="CG110" s="35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34"/>
      <c r="CX110" s="35"/>
      <c r="CY110" s="35"/>
      <c r="CZ110" s="35"/>
      <c r="DA110" s="35"/>
      <c r="DB110" s="34"/>
      <c r="DC110" s="34"/>
      <c r="DD110" s="34"/>
      <c r="DE110" s="34"/>
      <c r="DF110" s="34"/>
      <c r="DG110" s="34"/>
      <c r="DH110" s="34"/>
      <c r="DI110" s="34"/>
      <c r="DJ110" s="34"/>
      <c r="DK110" s="34"/>
      <c r="DL110" s="34"/>
      <c r="DM110" s="34"/>
      <c r="DN110" s="34"/>
      <c r="DO110" s="34"/>
      <c r="DP110" s="34"/>
      <c r="DQ110" s="34"/>
    </row>
    <row r="111" spans="1:121">
      <c r="A111" t="s">
        <v>375</v>
      </c>
      <c r="B111" s="1">
        <v>0.15358796296296295</v>
      </c>
      <c r="C111" s="1">
        <v>9.7025462962962952E-2</v>
      </c>
      <c r="D111" s="1">
        <v>1.7222222222222222E-2</v>
      </c>
      <c r="E111" s="1">
        <v>5.6562499999999995E-2</v>
      </c>
      <c r="F111">
        <v>136</v>
      </c>
      <c r="G111">
        <v>57</v>
      </c>
      <c r="H111">
        <v>193</v>
      </c>
      <c r="I111">
        <v>1346</v>
      </c>
      <c r="J111">
        <v>125</v>
      </c>
      <c r="K111">
        <v>0</v>
      </c>
      <c r="L111">
        <v>1471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 s="35"/>
      <c r="Y111" s="35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5"/>
      <c r="AQ111" s="35"/>
      <c r="AR111" s="35"/>
      <c r="AS111" s="35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34"/>
      <c r="BJ111" s="35"/>
      <c r="BK111" s="35"/>
      <c r="BL111" s="35"/>
      <c r="BM111" s="35"/>
      <c r="BN111" s="34"/>
      <c r="BO111" s="34"/>
      <c r="BP111" s="34"/>
      <c r="BQ111" s="34"/>
      <c r="BR111" s="34"/>
      <c r="BS111" s="34"/>
      <c r="BT111" s="34"/>
      <c r="BU111" s="34"/>
      <c r="BV111" s="34"/>
      <c r="BW111" s="34"/>
      <c r="BX111" s="34"/>
      <c r="BY111" s="34"/>
      <c r="BZ111" s="34"/>
      <c r="CA111" s="34"/>
      <c r="CB111" s="34"/>
      <c r="CC111" s="34"/>
      <c r="CD111" s="35"/>
      <c r="CE111" s="35"/>
      <c r="CF111" s="35"/>
      <c r="CG111" s="35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34"/>
      <c r="CX111" s="35"/>
      <c r="CY111" s="35"/>
      <c r="CZ111" s="35"/>
      <c r="DA111" s="35"/>
      <c r="DB111" s="34"/>
      <c r="DC111" s="34"/>
      <c r="DD111" s="34"/>
      <c r="DE111" s="34"/>
      <c r="DF111" s="34"/>
      <c r="DG111" s="34"/>
      <c r="DH111" s="34"/>
      <c r="DI111" s="34"/>
      <c r="DJ111" s="34"/>
      <c r="DK111" s="34"/>
      <c r="DL111" s="34"/>
      <c r="DM111" s="34"/>
      <c r="DN111" s="34"/>
      <c r="DO111" s="34"/>
      <c r="DP111" s="34"/>
      <c r="DQ111" s="34"/>
    </row>
    <row r="112" spans="1:121">
      <c r="A112" t="s">
        <v>2472</v>
      </c>
      <c r="B112" s="1">
        <v>0.31462962962962965</v>
      </c>
      <c r="C112" s="1">
        <v>0.26099537037037041</v>
      </c>
      <c r="D112" s="1">
        <v>8.1273148148148136E-2</v>
      </c>
      <c r="E112" s="1">
        <v>5.3634259259259263E-2</v>
      </c>
      <c r="F112">
        <v>221</v>
      </c>
      <c r="G112">
        <v>54</v>
      </c>
      <c r="H112">
        <v>275</v>
      </c>
      <c r="I112">
        <v>2319</v>
      </c>
      <c r="J112">
        <v>87</v>
      </c>
      <c r="K112">
        <v>27</v>
      </c>
      <c r="L112">
        <v>2433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 s="35"/>
      <c r="Y112" s="35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5"/>
      <c r="AQ112" s="35"/>
      <c r="AR112" s="35"/>
      <c r="AS112" s="35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4"/>
      <c r="BF112" s="34"/>
      <c r="BG112" s="34"/>
      <c r="BH112" s="34"/>
      <c r="BI112" s="34"/>
      <c r="BJ112" s="35"/>
      <c r="BK112" s="35"/>
      <c r="BL112" s="35"/>
      <c r="BM112" s="35"/>
      <c r="BN112" s="34"/>
      <c r="BO112" s="34"/>
      <c r="BP112" s="34"/>
      <c r="BQ112" s="34"/>
      <c r="BR112" s="34"/>
      <c r="BS112" s="34"/>
      <c r="BT112" s="34"/>
      <c r="BU112" s="34"/>
      <c r="BV112" s="34"/>
      <c r="BW112" s="34"/>
      <c r="BX112" s="34"/>
      <c r="BY112" s="34"/>
      <c r="BZ112" s="34"/>
      <c r="CA112" s="34"/>
      <c r="CB112" s="34"/>
      <c r="CC112" s="34"/>
      <c r="CD112" s="35"/>
      <c r="CE112" s="35"/>
      <c r="CF112" s="35"/>
      <c r="CG112" s="35"/>
      <c r="CH112" s="34"/>
      <c r="CI112" s="34"/>
      <c r="CJ112" s="34"/>
      <c r="CK112" s="34"/>
      <c r="CL112" s="34"/>
      <c r="CM112" s="34"/>
      <c r="CN112" s="34"/>
      <c r="CO112" s="34"/>
      <c r="CP112" s="34"/>
      <c r="CQ112" s="34"/>
      <c r="CR112" s="34"/>
      <c r="CS112" s="34"/>
      <c r="CT112" s="34"/>
      <c r="CU112" s="34"/>
      <c r="CV112" s="34"/>
      <c r="CW112" s="34"/>
      <c r="CX112" s="35"/>
      <c r="CY112" s="35"/>
      <c r="CZ112" s="35"/>
      <c r="DA112" s="35"/>
      <c r="DB112" s="34"/>
      <c r="DC112" s="34"/>
      <c r="DD112" s="34"/>
      <c r="DE112" s="34"/>
      <c r="DF112" s="34"/>
      <c r="DG112" s="34"/>
      <c r="DH112" s="34"/>
      <c r="DI112" s="34"/>
      <c r="DJ112" s="34"/>
      <c r="DK112" s="34"/>
      <c r="DL112" s="34"/>
      <c r="DM112" s="34"/>
      <c r="DN112" s="34"/>
      <c r="DO112" s="34"/>
      <c r="DP112" s="34"/>
      <c r="DQ112" s="34"/>
    </row>
    <row r="113" spans="1:121">
      <c r="A113" t="s">
        <v>384</v>
      </c>
      <c r="B113" s="1">
        <v>1.923611111111111E-2</v>
      </c>
      <c r="C113" s="1">
        <v>1.7592592592592594E-2</v>
      </c>
      <c r="D113" s="1">
        <v>1.064814814814815E-2</v>
      </c>
      <c r="E113" s="1">
        <v>1.6435185185185183E-3</v>
      </c>
      <c r="F113">
        <v>28</v>
      </c>
      <c r="G113">
        <v>8</v>
      </c>
      <c r="H113">
        <v>36</v>
      </c>
      <c r="I113">
        <v>103</v>
      </c>
      <c r="J113">
        <v>17</v>
      </c>
      <c r="K113">
        <v>0</v>
      </c>
      <c r="L113">
        <v>120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 s="35"/>
      <c r="Y113" s="35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5"/>
      <c r="AQ113" s="35"/>
      <c r="AR113" s="35"/>
      <c r="AS113" s="35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5"/>
      <c r="BK113" s="35"/>
      <c r="BL113" s="35"/>
      <c r="BM113" s="35"/>
      <c r="BN113" s="34"/>
      <c r="BO113" s="34"/>
      <c r="BP113" s="34"/>
      <c r="BQ113" s="34"/>
      <c r="BR113" s="34"/>
      <c r="BS113" s="34"/>
      <c r="BT113" s="34"/>
      <c r="BU113" s="34"/>
      <c r="BV113" s="34"/>
      <c r="BW113" s="34"/>
      <c r="BX113" s="34"/>
      <c r="BY113" s="34"/>
      <c r="BZ113" s="34"/>
      <c r="CA113" s="34"/>
      <c r="CB113" s="34"/>
      <c r="CC113" s="34"/>
      <c r="CD113" s="35"/>
      <c r="CE113" s="35"/>
      <c r="CF113" s="35"/>
      <c r="CG113" s="35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34"/>
      <c r="CX113" s="35"/>
      <c r="CY113" s="35"/>
      <c r="CZ113" s="35"/>
      <c r="DA113" s="35"/>
      <c r="DB113" s="34"/>
      <c r="DC113" s="34"/>
      <c r="DD113" s="34"/>
      <c r="DE113" s="34"/>
      <c r="DF113" s="34"/>
      <c r="DG113" s="34"/>
      <c r="DH113" s="34"/>
      <c r="DI113" s="34"/>
      <c r="DJ113" s="34"/>
      <c r="DK113" s="34"/>
      <c r="DL113" s="34"/>
      <c r="DM113" s="34"/>
      <c r="DN113" s="34"/>
      <c r="DO113" s="34"/>
      <c r="DP113" s="34"/>
      <c r="DQ113" s="34"/>
    </row>
    <row r="114" spans="1:121">
      <c r="A114" t="s">
        <v>2473</v>
      </c>
      <c r="B114" s="1">
        <v>0.34555555555555556</v>
      </c>
      <c r="C114" s="1">
        <v>0.33574074074074073</v>
      </c>
      <c r="D114" s="1">
        <v>3.3425925925925921E-2</v>
      </c>
      <c r="E114" s="1">
        <v>9.8032407407407408E-3</v>
      </c>
      <c r="F114">
        <v>206</v>
      </c>
      <c r="G114">
        <v>87</v>
      </c>
      <c r="H114">
        <v>293</v>
      </c>
      <c r="I114">
        <v>3498</v>
      </c>
      <c r="J114">
        <v>274</v>
      </c>
      <c r="K114">
        <v>48</v>
      </c>
      <c r="L114">
        <v>3820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X114" s="35"/>
      <c r="Y114" s="35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5"/>
      <c r="AQ114" s="35"/>
      <c r="AR114" s="35"/>
      <c r="AS114" s="35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5"/>
      <c r="BK114" s="35"/>
      <c r="BL114" s="35"/>
      <c r="BM114" s="35"/>
      <c r="BN114" s="34"/>
      <c r="BO114" s="34"/>
      <c r="BP114" s="34"/>
      <c r="BQ114" s="34"/>
      <c r="BR114" s="34"/>
      <c r="BS114" s="34"/>
      <c r="BT114" s="34"/>
      <c r="BU114" s="34"/>
      <c r="BV114" s="34"/>
      <c r="BW114" s="34"/>
      <c r="BX114" s="34"/>
      <c r="BY114" s="34"/>
      <c r="BZ114" s="34"/>
      <c r="CA114" s="34"/>
      <c r="CB114" s="34"/>
      <c r="CC114" s="34"/>
      <c r="CD114" s="35"/>
      <c r="CE114" s="35"/>
      <c r="CF114" s="35"/>
      <c r="CG114" s="35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34"/>
      <c r="CX114" s="35"/>
      <c r="CY114" s="35"/>
      <c r="CZ114" s="35"/>
      <c r="DA114" s="35"/>
      <c r="DB114" s="34"/>
      <c r="DC114" s="34"/>
      <c r="DD114" s="34"/>
      <c r="DE114" s="34"/>
      <c r="DF114" s="34"/>
      <c r="DG114" s="34"/>
      <c r="DH114" s="34"/>
      <c r="DI114" s="34"/>
      <c r="DJ114" s="34"/>
      <c r="DK114" s="34"/>
      <c r="DL114" s="34"/>
      <c r="DM114" s="34"/>
      <c r="DN114" s="34"/>
      <c r="DO114" s="34"/>
      <c r="DP114" s="34"/>
      <c r="DQ114" s="34"/>
    </row>
    <row r="115" spans="1:121">
      <c r="A115" t="s">
        <v>2474</v>
      </c>
      <c r="B115" s="1">
        <v>0.21387731481481484</v>
      </c>
      <c r="C115" s="1">
        <v>0.18666666666666668</v>
      </c>
      <c r="D115" s="1">
        <v>4.1504629629629627E-2</v>
      </c>
      <c r="E115" s="1">
        <v>2.7210648148148147E-2</v>
      </c>
      <c r="F115">
        <v>31</v>
      </c>
      <c r="G115">
        <v>9</v>
      </c>
      <c r="H115">
        <v>40</v>
      </c>
      <c r="I115">
        <v>281</v>
      </c>
      <c r="J115">
        <v>36</v>
      </c>
      <c r="K115">
        <v>0</v>
      </c>
      <c r="L115">
        <v>317</v>
      </c>
      <c r="M115">
        <v>26.35</v>
      </c>
      <c r="N115">
        <v>24.72</v>
      </c>
      <c r="O115">
        <v>1.63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X115" s="35"/>
      <c r="Y115" s="35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5"/>
      <c r="AQ115" s="35"/>
      <c r="AR115" s="35"/>
      <c r="AS115" s="35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BG115" s="34"/>
      <c r="BH115" s="34"/>
      <c r="BI115" s="34"/>
      <c r="BJ115" s="35"/>
      <c r="BK115" s="35"/>
      <c r="BL115" s="35"/>
      <c r="BM115" s="35"/>
      <c r="BN115" s="34"/>
      <c r="BO115" s="34"/>
      <c r="BP115" s="34"/>
      <c r="BQ115" s="34"/>
      <c r="BR115" s="34"/>
      <c r="BS115" s="34"/>
      <c r="BT115" s="34"/>
      <c r="BU115" s="34"/>
      <c r="BV115" s="34"/>
      <c r="BW115" s="34"/>
      <c r="BX115" s="34"/>
      <c r="BY115" s="34"/>
      <c r="BZ115" s="34"/>
      <c r="CA115" s="34"/>
      <c r="CB115" s="34"/>
      <c r="CC115" s="34"/>
      <c r="CD115" s="35"/>
      <c r="CE115" s="35"/>
      <c r="CF115" s="35"/>
      <c r="CG115" s="35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34"/>
      <c r="CX115" s="35"/>
      <c r="CY115" s="35"/>
      <c r="CZ115" s="35"/>
      <c r="DA115" s="35"/>
      <c r="DB115" s="34"/>
      <c r="DC115" s="34"/>
      <c r="DD115" s="34"/>
      <c r="DE115" s="34"/>
      <c r="DF115" s="34"/>
      <c r="DG115" s="34"/>
      <c r="DH115" s="34"/>
      <c r="DI115" s="34"/>
      <c r="DJ115" s="34"/>
      <c r="DK115" s="34"/>
      <c r="DL115" s="34"/>
      <c r="DM115" s="34"/>
      <c r="DN115" s="34"/>
      <c r="DO115" s="34"/>
      <c r="DP115" s="34"/>
      <c r="DQ115" s="34"/>
    </row>
    <row r="116" spans="1:121">
      <c r="A116" t="s">
        <v>2475</v>
      </c>
      <c r="B116" s="1">
        <v>0.56478009259259265</v>
      </c>
      <c r="C116" s="1">
        <v>0.33530092592592592</v>
      </c>
      <c r="D116" s="1">
        <v>0.17917824074074074</v>
      </c>
      <c r="E116" s="1">
        <v>0.22947916666666668</v>
      </c>
      <c r="F116">
        <v>289</v>
      </c>
      <c r="G116">
        <v>180</v>
      </c>
      <c r="H116">
        <v>469</v>
      </c>
      <c r="I116">
        <v>5853</v>
      </c>
      <c r="J116">
        <v>223</v>
      </c>
      <c r="K116">
        <v>111</v>
      </c>
      <c r="L116">
        <v>6187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 s="35"/>
      <c r="Y116" s="35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5"/>
      <c r="AQ116" s="35"/>
      <c r="AR116" s="35"/>
      <c r="AS116" s="35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5"/>
      <c r="BK116" s="35"/>
      <c r="BL116" s="35"/>
      <c r="BM116" s="35"/>
      <c r="BN116" s="34"/>
      <c r="BO116" s="34"/>
      <c r="BP116" s="34"/>
      <c r="BQ116" s="34"/>
      <c r="BR116" s="34"/>
      <c r="BS116" s="34"/>
      <c r="BT116" s="34"/>
      <c r="BU116" s="34"/>
      <c r="BV116" s="34"/>
      <c r="BW116" s="34"/>
      <c r="BX116" s="34"/>
      <c r="BY116" s="34"/>
      <c r="BZ116" s="34"/>
      <c r="CA116" s="34"/>
      <c r="CB116" s="34"/>
      <c r="CC116" s="34"/>
      <c r="CD116" s="35"/>
      <c r="CE116" s="35"/>
      <c r="CF116" s="35"/>
      <c r="CG116" s="35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34"/>
      <c r="CX116" s="35"/>
      <c r="CY116" s="35"/>
      <c r="CZ116" s="35"/>
      <c r="DA116" s="35"/>
      <c r="DB116" s="34"/>
      <c r="DC116" s="34"/>
      <c r="DD116" s="34"/>
      <c r="DE116" s="34"/>
      <c r="DF116" s="34"/>
      <c r="DG116" s="34"/>
      <c r="DH116" s="34"/>
      <c r="DI116" s="34"/>
      <c r="DJ116" s="34"/>
      <c r="DK116" s="34"/>
      <c r="DL116" s="34"/>
      <c r="DM116" s="34"/>
      <c r="DN116" s="34"/>
      <c r="DO116" s="34"/>
      <c r="DP116" s="34"/>
      <c r="DQ116" s="34"/>
    </row>
    <row r="117" spans="1:121">
      <c r="A117" t="s">
        <v>388</v>
      </c>
      <c r="B117" s="1">
        <v>0.20621527777777779</v>
      </c>
      <c r="C117" s="1">
        <v>0.17467592592592593</v>
      </c>
      <c r="D117" s="1">
        <v>7.7280092592592595E-2</v>
      </c>
      <c r="E117" s="1">
        <v>3.1539351851851853E-2</v>
      </c>
      <c r="F117">
        <v>117</v>
      </c>
      <c r="G117">
        <v>38</v>
      </c>
      <c r="H117">
        <v>155</v>
      </c>
      <c r="I117">
        <v>1426</v>
      </c>
      <c r="J117">
        <v>87</v>
      </c>
      <c r="K117">
        <v>0</v>
      </c>
      <c r="L117">
        <v>1513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 s="35"/>
      <c r="Y117" s="35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5"/>
      <c r="AQ117" s="35"/>
      <c r="AR117" s="35"/>
      <c r="AS117" s="35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4"/>
      <c r="BF117" s="34"/>
      <c r="BG117" s="34"/>
      <c r="BH117" s="34"/>
      <c r="BI117" s="34"/>
      <c r="BJ117" s="35"/>
      <c r="BK117" s="35"/>
      <c r="BL117" s="35"/>
      <c r="BM117" s="35"/>
      <c r="BN117" s="34"/>
      <c r="BO117" s="34"/>
      <c r="BP117" s="34"/>
      <c r="BQ117" s="34"/>
      <c r="BR117" s="34"/>
      <c r="BS117" s="34"/>
      <c r="BT117" s="34"/>
      <c r="BU117" s="34"/>
      <c r="BV117" s="34"/>
      <c r="BW117" s="34"/>
      <c r="BX117" s="34"/>
      <c r="BY117" s="34"/>
      <c r="BZ117" s="34"/>
      <c r="CA117" s="34"/>
      <c r="CB117" s="34"/>
      <c r="CC117" s="34"/>
      <c r="CD117" s="35"/>
      <c r="CE117" s="35"/>
      <c r="CF117" s="35"/>
      <c r="CG117" s="35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5"/>
      <c r="CY117" s="35"/>
      <c r="CZ117" s="35"/>
      <c r="DA117" s="35"/>
      <c r="DB117" s="34"/>
      <c r="DC117" s="34"/>
      <c r="DD117" s="34"/>
      <c r="DE117" s="34"/>
      <c r="DF117" s="34"/>
      <c r="DG117" s="34"/>
      <c r="DH117" s="34"/>
      <c r="DI117" s="34"/>
      <c r="DJ117" s="34"/>
      <c r="DK117" s="34"/>
      <c r="DL117" s="34"/>
      <c r="DM117" s="34"/>
      <c r="DN117" s="34"/>
      <c r="DO117" s="34"/>
      <c r="DP117" s="34"/>
      <c r="DQ117" s="34"/>
    </row>
    <row r="118" spans="1:121">
      <c r="A118" t="s">
        <v>393</v>
      </c>
      <c r="B118" s="1">
        <v>0.18532407407407406</v>
      </c>
      <c r="C118" s="1">
        <v>0.1653125</v>
      </c>
      <c r="D118" s="1">
        <v>1.8622685185185183E-2</v>
      </c>
      <c r="E118" s="1">
        <v>0.02</v>
      </c>
      <c r="F118">
        <v>78</v>
      </c>
      <c r="G118">
        <v>47</v>
      </c>
      <c r="H118">
        <v>125</v>
      </c>
      <c r="I118">
        <v>1606</v>
      </c>
      <c r="J118">
        <v>50</v>
      </c>
      <c r="K118">
        <v>25</v>
      </c>
      <c r="L118">
        <v>1681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 s="35"/>
      <c r="Y118" s="35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5"/>
      <c r="AQ118" s="35"/>
      <c r="AR118" s="35"/>
      <c r="AS118" s="35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4"/>
      <c r="BF118" s="34"/>
      <c r="BG118" s="34"/>
      <c r="BH118" s="34"/>
      <c r="BI118" s="34"/>
      <c r="BJ118" s="35"/>
      <c r="BK118" s="35"/>
      <c r="BL118" s="35"/>
      <c r="BM118" s="35"/>
      <c r="BN118" s="34"/>
      <c r="BO118" s="34"/>
      <c r="BP118" s="34"/>
      <c r="BQ118" s="34"/>
      <c r="BR118" s="34"/>
      <c r="BS118" s="34"/>
      <c r="BT118" s="34"/>
      <c r="BU118" s="34"/>
      <c r="BV118" s="34"/>
      <c r="BW118" s="34"/>
      <c r="BX118" s="34"/>
      <c r="BY118" s="34"/>
      <c r="BZ118" s="34"/>
      <c r="CA118" s="34"/>
      <c r="CB118" s="34"/>
      <c r="CC118" s="34"/>
      <c r="CD118" s="35"/>
      <c r="CE118" s="35"/>
      <c r="CF118" s="35"/>
      <c r="CG118" s="35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6"/>
      <c r="CY118" s="35"/>
      <c r="CZ118" s="35"/>
      <c r="DA118" s="35"/>
      <c r="DB118" s="34"/>
      <c r="DC118" s="34"/>
      <c r="DD118" s="34"/>
      <c r="DE118" s="34"/>
      <c r="DF118" s="34"/>
      <c r="DG118" s="34"/>
      <c r="DH118" s="34"/>
      <c r="DI118" s="34"/>
      <c r="DJ118" s="34"/>
      <c r="DK118" s="34"/>
      <c r="DL118" s="34"/>
      <c r="DM118" s="34"/>
      <c r="DN118" s="34"/>
      <c r="DO118" s="34"/>
      <c r="DP118" s="34"/>
      <c r="DQ118" s="34"/>
    </row>
    <row r="119" spans="1:121">
      <c r="A119" t="s">
        <v>2476</v>
      </c>
      <c r="B119" s="1">
        <v>0.39739583333333334</v>
      </c>
      <c r="C119" s="1">
        <v>0.35616898148148146</v>
      </c>
      <c r="D119" s="1">
        <v>6.834490740740741E-2</v>
      </c>
      <c r="E119" s="1">
        <v>4.1215277777777774E-2</v>
      </c>
      <c r="F119">
        <v>67</v>
      </c>
      <c r="G119">
        <v>216</v>
      </c>
      <c r="H119">
        <v>283</v>
      </c>
      <c r="I119">
        <v>2837</v>
      </c>
      <c r="J119">
        <v>641</v>
      </c>
      <c r="K119">
        <v>153</v>
      </c>
      <c r="L119">
        <v>3631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 s="35"/>
      <c r="Y119" s="35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5"/>
      <c r="AQ119" s="35"/>
      <c r="AR119" s="35"/>
      <c r="AS119" s="35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5"/>
      <c r="BK119" s="35"/>
      <c r="BL119" s="35"/>
      <c r="BM119" s="35"/>
      <c r="BN119" s="34"/>
      <c r="BO119" s="34"/>
      <c r="BP119" s="34"/>
      <c r="BQ119" s="34"/>
      <c r="BR119" s="34"/>
      <c r="BS119" s="34"/>
      <c r="BT119" s="34"/>
      <c r="BU119" s="34"/>
      <c r="BV119" s="34"/>
      <c r="BW119" s="34"/>
      <c r="BX119" s="34"/>
      <c r="BY119" s="34"/>
      <c r="BZ119" s="34"/>
      <c r="CA119" s="34"/>
      <c r="CB119" s="34"/>
      <c r="CC119" s="34"/>
      <c r="CD119" s="35"/>
      <c r="CE119" s="35"/>
      <c r="CF119" s="35"/>
      <c r="CG119" s="35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34"/>
      <c r="CX119" s="35"/>
      <c r="CY119" s="35"/>
      <c r="CZ119" s="35"/>
      <c r="DA119" s="35"/>
      <c r="DB119" s="34"/>
      <c r="DC119" s="34"/>
      <c r="DD119" s="34"/>
      <c r="DE119" s="34"/>
      <c r="DF119" s="34"/>
      <c r="DG119" s="34"/>
      <c r="DH119" s="34"/>
      <c r="DI119" s="34"/>
      <c r="DJ119" s="34"/>
      <c r="DK119" s="34"/>
      <c r="DL119" s="34"/>
      <c r="DM119" s="34"/>
      <c r="DN119" s="34"/>
      <c r="DO119" s="34"/>
      <c r="DP119" s="34"/>
      <c r="DQ119" s="34"/>
    </row>
    <row r="120" spans="1:121">
      <c r="A120" t="s">
        <v>398</v>
      </c>
      <c r="B120" s="1">
        <v>0.15811342592592592</v>
      </c>
      <c r="C120" s="1">
        <v>0.13408564814814813</v>
      </c>
      <c r="D120" s="1">
        <v>8.2291666666666659E-3</v>
      </c>
      <c r="E120" s="1">
        <v>2.4027777777777776E-2</v>
      </c>
      <c r="F120">
        <v>5</v>
      </c>
      <c r="G120">
        <v>52</v>
      </c>
      <c r="H120">
        <v>57</v>
      </c>
      <c r="I120">
        <v>658</v>
      </c>
      <c r="J120">
        <v>151</v>
      </c>
      <c r="K120">
        <v>90</v>
      </c>
      <c r="L120">
        <v>899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 s="35"/>
      <c r="Y120" s="35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5"/>
      <c r="AQ120" s="35"/>
      <c r="AR120" s="35"/>
      <c r="AS120" s="35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4"/>
      <c r="BF120" s="34"/>
      <c r="BG120" s="34"/>
      <c r="BH120" s="34"/>
      <c r="BI120" s="34"/>
      <c r="BJ120" s="35"/>
      <c r="BK120" s="35"/>
      <c r="BL120" s="35"/>
      <c r="BM120" s="35"/>
      <c r="BN120" s="34"/>
      <c r="BO120" s="34"/>
      <c r="BP120" s="34"/>
      <c r="BQ120" s="34"/>
      <c r="BR120" s="34"/>
      <c r="BS120" s="34"/>
      <c r="BT120" s="34"/>
      <c r="BU120" s="34"/>
      <c r="BV120" s="34"/>
      <c r="BW120" s="34"/>
      <c r="BX120" s="34"/>
      <c r="BY120" s="34"/>
      <c r="BZ120" s="34"/>
      <c r="CA120" s="34"/>
      <c r="CB120" s="34"/>
      <c r="CC120" s="34"/>
      <c r="CD120" s="35"/>
      <c r="CE120" s="35"/>
      <c r="CF120" s="35"/>
      <c r="CG120" s="35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34"/>
      <c r="CX120" s="35"/>
      <c r="CY120" s="35"/>
      <c r="CZ120" s="35"/>
      <c r="DA120" s="35"/>
      <c r="DB120" s="34"/>
      <c r="DC120" s="34"/>
      <c r="DD120" s="34"/>
      <c r="DE120" s="34"/>
      <c r="DF120" s="34"/>
      <c r="DG120" s="34"/>
      <c r="DH120" s="34"/>
      <c r="DI120" s="34"/>
      <c r="DJ120" s="34"/>
      <c r="DK120" s="34"/>
      <c r="DL120" s="34"/>
      <c r="DM120" s="34"/>
      <c r="DN120" s="34"/>
      <c r="DO120" s="34"/>
      <c r="DP120" s="34"/>
      <c r="DQ120" s="34"/>
    </row>
    <row r="121" spans="1:121">
      <c r="A121" t="s">
        <v>399</v>
      </c>
      <c r="B121" s="1">
        <v>0.1542361111111111</v>
      </c>
      <c r="C121" s="1">
        <v>0.10037037037037037</v>
      </c>
      <c r="D121" s="1">
        <v>0.26972222222222225</v>
      </c>
      <c r="E121" s="1">
        <v>5.3865740740740742E-2</v>
      </c>
      <c r="F121">
        <v>73</v>
      </c>
      <c r="G121">
        <v>27</v>
      </c>
      <c r="H121">
        <v>100</v>
      </c>
      <c r="I121">
        <v>820</v>
      </c>
      <c r="J121">
        <v>50</v>
      </c>
      <c r="K121">
        <v>0</v>
      </c>
      <c r="L121">
        <v>870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 s="35"/>
      <c r="Y121" s="35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5"/>
      <c r="AQ121" s="35"/>
      <c r="AR121" s="35"/>
      <c r="AS121" s="35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  <c r="BE121" s="34"/>
      <c r="BF121" s="34"/>
      <c r="BG121" s="34"/>
      <c r="BH121" s="34"/>
      <c r="BI121" s="34"/>
      <c r="BJ121" s="35"/>
      <c r="BK121" s="35"/>
      <c r="BL121" s="35"/>
      <c r="BM121" s="35"/>
      <c r="BN121" s="34"/>
      <c r="BO121" s="34"/>
      <c r="BP121" s="34"/>
      <c r="BQ121" s="34"/>
      <c r="BR121" s="34"/>
      <c r="BS121" s="34"/>
      <c r="BT121" s="34"/>
      <c r="BU121" s="34"/>
      <c r="BV121" s="34"/>
      <c r="BW121" s="34"/>
      <c r="BX121" s="34"/>
      <c r="BY121" s="34"/>
      <c r="BZ121" s="34"/>
      <c r="CA121" s="34"/>
      <c r="CB121" s="34"/>
      <c r="CC121" s="34"/>
      <c r="CD121" s="35"/>
      <c r="CE121" s="35"/>
      <c r="CF121" s="35"/>
      <c r="CG121" s="35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34"/>
      <c r="CX121" s="35"/>
      <c r="CY121" s="35"/>
      <c r="CZ121" s="35"/>
      <c r="DA121" s="35"/>
      <c r="DB121" s="34"/>
      <c r="DC121" s="34"/>
      <c r="DD121" s="34"/>
      <c r="DE121" s="34"/>
      <c r="DF121" s="34"/>
      <c r="DG121" s="34"/>
      <c r="DH121" s="34"/>
      <c r="DI121" s="34"/>
      <c r="DJ121" s="34"/>
      <c r="DK121" s="34"/>
      <c r="DL121" s="34"/>
      <c r="DM121" s="34"/>
      <c r="DN121" s="34"/>
      <c r="DO121" s="34"/>
      <c r="DP121" s="34"/>
      <c r="DQ121" s="34"/>
    </row>
    <row r="122" spans="1:121">
      <c r="A122" t="s">
        <v>410</v>
      </c>
      <c r="B122" s="1">
        <v>6.8611111111111109E-2</v>
      </c>
      <c r="C122" s="1">
        <v>4.9236111111111112E-2</v>
      </c>
      <c r="D122" s="1">
        <v>2.6203703703703705E-2</v>
      </c>
      <c r="E122" s="1">
        <v>1.9375E-2</v>
      </c>
      <c r="F122">
        <v>58</v>
      </c>
      <c r="G122">
        <v>6</v>
      </c>
      <c r="H122">
        <v>64</v>
      </c>
      <c r="I122">
        <v>449</v>
      </c>
      <c r="J122">
        <v>7</v>
      </c>
      <c r="K122">
        <v>4</v>
      </c>
      <c r="L122">
        <v>460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 s="35"/>
      <c r="Y122" s="35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5"/>
      <c r="AQ122" s="35"/>
      <c r="AR122" s="35"/>
      <c r="AS122" s="35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5"/>
      <c r="BK122" s="35"/>
      <c r="BL122" s="35"/>
      <c r="BM122" s="35"/>
      <c r="BN122" s="34"/>
      <c r="BO122" s="34"/>
      <c r="BP122" s="34"/>
      <c r="BQ122" s="34"/>
      <c r="BR122" s="34"/>
      <c r="BS122" s="34"/>
      <c r="BT122" s="34"/>
      <c r="BU122" s="34"/>
      <c r="BV122" s="34"/>
      <c r="BW122" s="34"/>
      <c r="BX122" s="34"/>
      <c r="BY122" s="34"/>
      <c r="BZ122" s="34"/>
      <c r="CA122" s="34"/>
      <c r="CB122" s="34"/>
      <c r="CC122" s="34"/>
      <c r="CD122" s="35"/>
      <c r="CE122" s="35"/>
      <c r="CF122" s="35"/>
      <c r="CG122" s="35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34"/>
      <c r="CX122" s="35"/>
      <c r="CY122" s="35"/>
      <c r="CZ122" s="35"/>
      <c r="DA122" s="35"/>
      <c r="DB122" s="34"/>
      <c r="DC122" s="34"/>
      <c r="DD122" s="34"/>
      <c r="DE122" s="34"/>
      <c r="DF122" s="34"/>
      <c r="DG122" s="34"/>
      <c r="DH122" s="34"/>
      <c r="DI122" s="34"/>
      <c r="DJ122" s="34"/>
      <c r="DK122" s="34"/>
      <c r="DL122" s="34"/>
      <c r="DM122" s="34"/>
      <c r="DN122" s="34"/>
      <c r="DO122" s="34"/>
      <c r="DP122" s="34"/>
      <c r="DQ122" s="34"/>
    </row>
    <row r="123" spans="1:121">
      <c r="A123" t="s">
        <v>415</v>
      </c>
      <c r="B123" s="1">
        <v>0.35116898148148151</v>
      </c>
      <c r="C123" s="1">
        <v>0.1660300925925926</v>
      </c>
      <c r="D123" s="1">
        <v>5.334490740740741E-2</v>
      </c>
      <c r="E123" s="1">
        <v>0.18513888888888888</v>
      </c>
      <c r="F123">
        <v>68</v>
      </c>
      <c r="G123">
        <v>64</v>
      </c>
      <c r="H123">
        <v>132</v>
      </c>
      <c r="I123">
        <v>1387</v>
      </c>
      <c r="J123">
        <v>84</v>
      </c>
      <c r="K123">
        <v>60</v>
      </c>
      <c r="L123">
        <v>1531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 s="35"/>
      <c r="Y123" s="35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5"/>
      <c r="AQ123" s="35"/>
      <c r="AR123" s="35"/>
      <c r="AS123" s="35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  <c r="BE123" s="34"/>
      <c r="BF123" s="34"/>
      <c r="BG123" s="34"/>
      <c r="BH123" s="34"/>
      <c r="BI123" s="34"/>
      <c r="BJ123" s="35"/>
      <c r="BK123" s="35"/>
      <c r="BL123" s="35"/>
      <c r="BM123" s="35"/>
      <c r="BN123" s="34"/>
      <c r="BO123" s="34"/>
      <c r="BP123" s="34"/>
      <c r="BQ123" s="34"/>
      <c r="BR123" s="34"/>
      <c r="BS123" s="34"/>
      <c r="BT123" s="34"/>
      <c r="BU123" s="34"/>
      <c r="BV123" s="34"/>
      <c r="BW123" s="34"/>
      <c r="BX123" s="34"/>
      <c r="BY123" s="34"/>
      <c r="BZ123" s="34"/>
      <c r="CA123" s="34"/>
      <c r="CB123" s="34"/>
      <c r="CC123" s="34"/>
      <c r="CD123" s="35"/>
      <c r="CE123" s="35"/>
      <c r="CF123" s="35"/>
      <c r="CG123" s="35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34"/>
      <c r="CX123" s="35"/>
      <c r="CY123" s="35"/>
      <c r="CZ123" s="35"/>
      <c r="DA123" s="35"/>
      <c r="DB123" s="34"/>
      <c r="DC123" s="34"/>
      <c r="DD123" s="34"/>
      <c r="DE123" s="34"/>
      <c r="DF123" s="34"/>
      <c r="DG123" s="34"/>
      <c r="DH123" s="34"/>
      <c r="DI123" s="34"/>
      <c r="DJ123" s="34"/>
      <c r="DK123" s="34"/>
      <c r="DL123" s="34"/>
      <c r="DM123" s="34"/>
      <c r="DN123" s="34"/>
      <c r="DO123" s="34"/>
      <c r="DP123" s="34"/>
      <c r="DQ123" s="34"/>
    </row>
    <row r="124" spans="1:121">
      <c r="A124" t="s">
        <v>2477</v>
      </c>
      <c r="B124" s="1">
        <v>0.2326273148148148</v>
      </c>
      <c r="C124" s="1">
        <v>8.7847222222222229E-2</v>
      </c>
      <c r="D124" s="1">
        <v>4.0902777777777781E-2</v>
      </c>
      <c r="E124" s="1">
        <v>0.14476851851851852</v>
      </c>
      <c r="F124">
        <v>387</v>
      </c>
      <c r="G124">
        <v>32</v>
      </c>
      <c r="H124">
        <v>419</v>
      </c>
      <c r="I124">
        <v>1349</v>
      </c>
      <c r="J124">
        <v>47</v>
      </c>
      <c r="K124">
        <v>10</v>
      </c>
      <c r="L124">
        <v>1406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X124" s="35"/>
      <c r="Y124" s="35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5"/>
      <c r="AQ124" s="35"/>
      <c r="AR124" s="35"/>
      <c r="AS124" s="35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  <c r="BE124" s="34"/>
      <c r="BF124" s="34"/>
      <c r="BG124" s="34"/>
      <c r="BH124" s="34"/>
      <c r="BI124" s="34"/>
      <c r="BJ124" s="35"/>
      <c r="BK124" s="35"/>
      <c r="BL124" s="35"/>
      <c r="BM124" s="35"/>
      <c r="BN124" s="34"/>
      <c r="BO124" s="34"/>
      <c r="BP124" s="34"/>
      <c r="BQ124" s="34"/>
      <c r="BR124" s="34"/>
      <c r="BS124" s="34"/>
      <c r="BT124" s="34"/>
      <c r="BU124" s="34"/>
      <c r="BV124" s="34"/>
      <c r="BW124" s="34"/>
      <c r="BX124" s="34"/>
      <c r="BY124" s="34"/>
      <c r="BZ124" s="34"/>
      <c r="CA124" s="34"/>
      <c r="CB124" s="34"/>
      <c r="CC124" s="34"/>
      <c r="CD124" s="35"/>
      <c r="CE124" s="35"/>
      <c r="CF124" s="35"/>
      <c r="CG124" s="35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34"/>
      <c r="CX124" s="36"/>
      <c r="CY124" s="36"/>
      <c r="CZ124" s="35"/>
      <c r="DA124" s="35"/>
      <c r="DB124" s="34"/>
      <c r="DC124" s="34"/>
      <c r="DD124" s="34"/>
      <c r="DE124" s="34"/>
      <c r="DF124" s="34"/>
      <c r="DG124" s="34"/>
      <c r="DH124" s="34"/>
      <c r="DI124" s="34"/>
      <c r="DJ124" s="34"/>
      <c r="DK124" s="34"/>
      <c r="DL124" s="34"/>
      <c r="DM124" s="34"/>
      <c r="DN124" s="34"/>
      <c r="DO124" s="34"/>
      <c r="DP124" s="34"/>
      <c r="DQ124" s="34"/>
    </row>
    <row r="125" spans="1:121">
      <c r="A125" t="s">
        <v>419</v>
      </c>
      <c r="B125" s="1">
        <v>6.2280092592592595E-2</v>
      </c>
      <c r="C125" s="1">
        <v>4.9074074074074076E-2</v>
      </c>
      <c r="D125" s="1">
        <v>1.4837962962962963E-2</v>
      </c>
      <c r="E125" s="1">
        <v>1.3206018518518518E-2</v>
      </c>
      <c r="F125">
        <v>76</v>
      </c>
      <c r="G125">
        <v>25</v>
      </c>
      <c r="H125">
        <v>101</v>
      </c>
      <c r="I125">
        <v>640</v>
      </c>
      <c r="J125">
        <v>59</v>
      </c>
      <c r="K125">
        <v>0</v>
      </c>
      <c r="L125">
        <v>699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X125" s="35"/>
      <c r="Y125" s="35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5"/>
      <c r="AQ125" s="35"/>
      <c r="AR125" s="35"/>
      <c r="AS125" s="35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  <c r="BE125" s="34"/>
      <c r="BF125" s="34"/>
      <c r="BG125" s="34"/>
      <c r="BH125" s="34"/>
      <c r="BI125" s="34"/>
      <c r="BJ125" s="35"/>
      <c r="BK125" s="35"/>
      <c r="BL125" s="35"/>
      <c r="BM125" s="35"/>
      <c r="BN125" s="34"/>
      <c r="BO125" s="34"/>
      <c r="BP125" s="34"/>
      <c r="BQ125" s="34"/>
      <c r="BR125" s="34"/>
      <c r="BS125" s="34"/>
      <c r="BT125" s="34"/>
      <c r="BU125" s="34"/>
      <c r="BV125" s="34"/>
      <c r="BW125" s="34"/>
      <c r="BX125" s="34"/>
      <c r="BY125" s="34"/>
      <c r="BZ125" s="34"/>
      <c r="CA125" s="34"/>
      <c r="CB125" s="34"/>
      <c r="CC125" s="34"/>
      <c r="CD125" s="35"/>
      <c r="CE125" s="35"/>
      <c r="CF125" s="35"/>
      <c r="CG125" s="35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34"/>
      <c r="CX125" s="35"/>
      <c r="CY125" s="35"/>
      <c r="CZ125" s="35"/>
      <c r="DA125" s="35"/>
      <c r="DB125" s="34"/>
      <c r="DC125" s="34"/>
      <c r="DD125" s="34"/>
      <c r="DE125" s="34"/>
      <c r="DF125" s="34"/>
      <c r="DG125" s="34"/>
      <c r="DH125" s="34"/>
      <c r="DI125" s="34"/>
      <c r="DJ125" s="34"/>
      <c r="DK125" s="34"/>
      <c r="DL125" s="34"/>
      <c r="DM125" s="34"/>
      <c r="DN125" s="34"/>
      <c r="DO125" s="34"/>
      <c r="DP125" s="34"/>
      <c r="DQ125" s="34"/>
    </row>
    <row r="126" spans="1:121">
      <c r="A126" t="s">
        <v>421</v>
      </c>
      <c r="B126" s="1">
        <v>0.18806712962962965</v>
      </c>
      <c r="C126" s="1">
        <v>0.15719907407407407</v>
      </c>
      <c r="D126" s="1">
        <v>0.1257175925925926</v>
      </c>
      <c r="E126" s="1">
        <v>3.0856481481481481E-2</v>
      </c>
      <c r="F126">
        <v>34</v>
      </c>
      <c r="G126">
        <v>60</v>
      </c>
      <c r="H126">
        <v>94</v>
      </c>
      <c r="I126">
        <v>1114</v>
      </c>
      <c r="J126">
        <v>117</v>
      </c>
      <c r="K126">
        <v>65</v>
      </c>
      <c r="L126">
        <v>1296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 s="35"/>
      <c r="Y126" s="35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5"/>
      <c r="AQ126" s="35"/>
      <c r="AR126" s="35"/>
      <c r="AS126" s="35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5"/>
      <c r="BK126" s="35"/>
      <c r="BL126" s="35"/>
      <c r="BM126" s="35"/>
      <c r="BN126" s="34"/>
      <c r="BO126" s="34"/>
      <c r="BP126" s="34"/>
      <c r="BQ126" s="34"/>
      <c r="BR126" s="34"/>
      <c r="BS126" s="34"/>
      <c r="BT126" s="34"/>
      <c r="BU126" s="34"/>
      <c r="BV126" s="34"/>
      <c r="BW126" s="34"/>
      <c r="BX126" s="34"/>
      <c r="BY126" s="34"/>
      <c r="BZ126" s="34"/>
      <c r="CA126" s="34"/>
      <c r="CB126" s="34"/>
      <c r="CC126" s="34"/>
      <c r="CD126" s="35"/>
      <c r="CE126" s="35"/>
      <c r="CF126" s="35"/>
      <c r="CG126" s="35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34"/>
      <c r="CX126" s="35"/>
      <c r="CY126" s="35"/>
      <c r="CZ126" s="35"/>
      <c r="DA126" s="35"/>
      <c r="DB126" s="34"/>
      <c r="DC126" s="34"/>
      <c r="DD126" s="34"/>
      <c r="DE126" s="34"/>
      <c r="DF126" s="34"/>
      <c r="DG126" s="34"/>
      <c r="DH126" s="34"/>
      <c r="DI126" s="34"/>
      <c r="DJ126" s="34"/>
      <c r="DK126" s="34"/>
      <c r="DL126" s="34"/>
      <c r="DM126" s="34"/>
      <c r="DN126" s="34"/>
      <c r="DO126" s="34"/>
      <c r="DP126" s="34"/>
      <c r="DQ126" s="34"/>
    </row>
    <row r="127" spans="1:121">
      <c r="A127" t="s">
        <v>424</v>
      </c>
      <c r="B127" s="1">
        <v>0.19219907407407408</v>
      </c>
      <c r="C127" s="1">
        <v>8.1666666666666665E-2</v>
      </c>
      <c r="D127" s="1">
        <v>7.8333333333333324E-2</v>
      </c>
      <c r="E127" s="1">
        <v>0.11052083333333333</v>
      </c>
      <c r="F127">
        <v>21</v>
      </c>
      <c r="G127">
        <v>46</v>
      </c>
      <c r="H127">
        <v>67</v>
      </c>
      <c r="I127">
        <v>1672</v>
      </c>
      <c r="J127">
        <v>156</v>
      </c>
      <c r="K127">
        <v>23</v>
      </c>
      <c r="L127">
        <v>1851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 s="35"/>
      <c r="Y127" s="35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5"/>
      <c r="AQ127" s="35"/>
      <c r="AR127" s="35"/>
      <c r="AS127" s="35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  <c r="BE127" s="34"/>
      <c r="BF127" s="34"/>
      <c r="BG127" s="34"/>
      <c r="BH127" s="34"/>
      <c r="BI127" s="34"/>
      <c r="BJ127" s="35"/>
      <c r="BK127" s="35"/>
      <c r="BL127" s="35"/>
      <c r="BM127" s="35"/>
      <c r="BN127" s="34"/>
      <c r="BO127" s="34"/>
      <c r="BP127" s="34"/>
      <c r="BQ127" s="34"/>
      <c r="BR127" s="34"/>
      <c r="BS127" s="34"/>
      <c r="BT127" s="34"/>
      <c r="BU127" s="34"/>
      <c r="BV127" s="34"/>
      <c r="BW127" s="34"/>
      <c r="BX127" s="34"/>
      <c r="BY127" s="34"/>
      <c r="BZ127" s="34"/>
      <c r="CA127" s="34"/>
      <c r="CB127" s="34"/>
      <c r="CC127" s="34"/>
      <c r="CD127" s="35"/>
      <c r="CE127" s="35"/>
      <c r="CF127" s="35"/>
      <c r="CG127" s="35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34"/>
      <c r="CX127" s="36"/>
      <c r="CY127" s="35"/>
      <c r="CZ127" s="35"/>
      <c r="DA127" s="35"/>
      <c r="DB127" s="34"/>
      <c r="DC127" s="34"/>
      <c r="DD127" s="34"/>
      <c r="DE127" s="34"/>
      <c r="DF127" s="34"/>
      <c r="DG127" s="34"/>
      <c r="DH127" s="34"/>
      <c r="DI127" s="34"/>
      <c r="DJ127" s="34"/>
      <c r="DK127" s="34"/>
      <c r="DL127" s="34"/>
      <c r="DM127" s="34"/>
      <c r="DN127" s="34"/>
      <c r="DO127" s="34"/>
      <c r="DP127" s="34"/>
      <c r="DQ127" s="34"/>
    </row>
    <row r="128" spans="1:121">
      <c r="A128" t="s">
        <v>430</v>
      </c>
      <c r="B128" s="1">
        <v>0.30408564814814815</v>
      </c>
      <c r="C128" s="1">
        <v>0.20979166666666668</v>
      </c>
      <c r="D128" s="1">
        <v>5.5092592592592589E-3</v>
      </c>
      <c r="E128" s="1">
        <v>9.4293981481481479E-2</v>
      </c>
      <c r="F128">
        <v>14</v>
      </c>
      <c r="G128">
        <v>12</v>
      </c>
      <c r="H128">
        <v>26</v>
      </c>
      <c r="I128">
        <v>199</v>
      </c>
      <c r="J128">
        <v>24</v>
      </c>
      <c r="K128">
        <v>0</v>
      </c>
      <c r="L128">
        <v>223</v>
      </c>
      <c r="M128">
        <v>21.18</v>
      </c>
      <c r="N128">
        <v>18.440000000000001</v>
      </c>
      <c r="O128">
        <v>2.74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 s="35"/>
      <c r="Y128" s="35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5"/>
      <c r="AQ128" s="35"/>
      <c r="AR128" s="35"/>
      <c r="AS128" s="35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5"/>
      <c r="BK128" s="35"/>
      <c r="BL128" s="35"/>
      <c r="BM128" s="35"/>
      <c r="BN128" s="34"/>
      <c r="BO128" s="34"/>
      <c r="BP128" s="34"/>
      <c r="BQ128" s="34"/>
      <c r="BR128" s="34"/>
      <c r="BS128" s="34"/>
      <c r="BT128" s="34"/>
      <c r="BU128" s="34"/>
      <c r="BV128" s="34"/>
      <c r="BW128" s="34"/>
      <c r="BX128" s="34"/>
      <c r="BY128" s="34"/>
      <c r="BZ128" s="34"/>
      <c r="CA128" s="34"/>
      <c r="CB128" s="34"/>
      <c r="CC128" s="34"/>
      <c r="CD128" s="35"/>
      <c r="CE128" s="35"/>
      <c r="CF128" s="35"/>
      <c r="CG128" s="35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34"/>
      <c r="CX128" s="35"/>
      <c r="CY128" s="35"/>
      <c r="CZ128" s="35"/>
      <c r="DA128" s="35"/>
      <c r="DB128" s="34"/>
      <c r="DC128" s="34"/>
      <c r="DD128" s="34"/>
      <c r="DE128" s="34"/>
      <c r="DF128" s="34"/>
      <c r="DG128" s="34"/>
      <c r="DH128" s="34"/>
      <c r="DI128" s="34"/>
      <c r="DJ128" s="34"/>
      <c r="DK128" s="34"/>
      <c r="DL128" s="34"/>
      <c r="DM128" s="34"/>
      <c r="DN128" s="34"/>
      <c r="DO128" s="34"/>
      <c r="DP128" s="34"/>
      <c r="DQ128" s="34"/>
    </row>
    <row r="129" spans="1:121">
      <c r="A129" t="s">
        <v>433</v>
      </c>
      <c r="B129" s="1">
        <v>0.13946759259259259</v>
      </c>
      <c r="C129" s="1">
        <v>0.1280324074074074</v>
      </c>
      <c r="D129" s="1">
        <v>0.13740740740740739</v>
      </c>
      <c r="E129" s="1">
        <v>1.1435185185185185E-2</v>
      </c>
      <c r="F129">
        <v>1</v>
      </c>
      <c r="G129">
        <v>61</v>
      </c>
      <c r="H129">
        <v>62</v>
      </c>
      <c r="I129">
        <v>140</v>
      </c>
      <c r="J129">
        <v>742</v>
      </c>
      <c r="K129">
        <v>30</v>
      </c>
      <c r="L129">
        <v>912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 s="35"/>
      <c r="Y129" s="35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5"/>
      <c r="AQ129" s="35"/>
      <c r="AR129" s="35"/>
      <c r="AS129" s="35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  <c r="BE129" s="34"/>
      <c r="BF129" s="34"/>
      <c r="BG129" s="34"/>
      <c r="BH129" s="34"/>
      <c r="BI129" s="34"/>
      <c r="BJ129" s="35"/>
      <c r="BK129" s="35"/>
      <c r="BL129" s="35"/>
      <c r="BM129" s="35"/>
      <c r="BN129" s="34"/>
      <c r="BO129" s="34"/>
      <c r="BP129" s="34"/>
      <c r="BQ129" s="34"/>
      <c r="BR129" s="34"/>
      <c r="BS129" s="34"/>
      <c r="BT129" s="34"/>
      <c r="BU129" s="34"/>
      <c r="BV129" s="34"/>
      <c r="BW129" s="34"/>
      <c r="BX129" s="34"/>
      <c r="BY129" s="34"/>
      <c r="BZ129" s="34"/>
      <c r="CA129" s="34"/>
      <c r="CB129" s="34"/>
      <c r="CC129" s="34"/>
      <c r="CD129" s="35"/>
      <c r="CE129" s="35"/>
      <c r="CF129" s="35"/>
      <c r="CG129" s="35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34"/>
      <c r="CX129" s="35"/>
      <c r="CY129" s="35"/>
      <c r="CZ129" s="35"/>
      <c r="DA129" s="35"/>
      <c r="DB129" s="34"/>
      <c r="DC129" s="34"/>
      <c r="DD129" s="34"/>
      <c r="DE129" s="34"/>
      <c r="DF129" s="34"/>
      <c r="DG129" s="34"/>
      <c r="DH129" s="34"/>
      <c r="DI129" s="34"/>
      <c r="DJ129" s="34"/>
      <c r="DK129" s="34"/>
      <c r="DL129" s="34"/>
      <c r="DM129" s="34"/>
      <c r="DN129" s="34"/>
      <c r="DO129" s="34"/>
      <c r="DP129" s="34"/>
      <c r="DQ129" s="34"/>
    </row>
    <row r="130" spans="1:121">
      <c r="A130" t="s">
        <v>2478</v>
      </c>
      <c r="B130" s="1">
        <v>0.25368055555555552</v>
      </c>
      <c r="C130" s="1">
        <v>0.24207175925925925</v>
      </c>
      <c r="D130" s="1">
        <v>4.4212962962962961E-2</v>
      </c>
      <c r="E130" s="1">
        <v>1.1608796296296296E-2</v>
      </c>
      <c r="F130">
        <v>195</v>
      </c>
      <c r="G130">
        <v>81</v>
      </c>
      <c r="H130">
        <v>276</v>
      </c>
      <c r="I130">
        <v>3110</v>
      </c>
      <c r="J130">
        <v>164</v>
      </c>
      <c r="K130">
        <v>38</v>
      </c>
      <c r="L130">
        <v>3312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 s="35"/>
      <c r="Y130" s="35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5"/>
      <c r="AQ130" s="35"/>
      <c r="AR130" s="35"/>
      <c r="AS130" s="35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4"/>
      <c r="BF130" s="34"/>
      <c r="BG130" s="34"/>
      <c r="BH130" s="34"/>
      <c r="BI130" s="34"/>
      <c r="BJ130" s="35"/>
      <c r="BK130" s="35"/>
      <c r="BL130" s="35"/>
      <c r="BM130" s="35"/>
      <c r="BN130" s="34"/>
      <c r="BO130" s="34"/>
      <c r="BP130" s="34"/>
      <c r="BQ130" s="34"/>
      <c r="BR130" s="34"/>
      <c r="BS130" s="34"/>
      <c r="BT130" s="34"/>
      <c r="BU130" s="34"/>
      <c r="BV130" s="34"/>
      <c r="BW130" s="34"/>
      <c r="BX130" s="34"/>
      <c r="BY130" s="34"/>
      <c r="BZ130" s="34"/>
      <c r="CA130" s="34"/>
      <c r="CB130" s="34"/>
      <c r="CC130" s="34"/>
      <c r="CD130" s="35"/>
      <c r="CE130" s="35"/>
      <c r="CF130" s="35"/>
      <c r="CG130" s="35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34"/>
      <c r="CX130" s="35"/>
      <c r="CY130" s="35"/>
      <c r="CZ130" s="35"/>
      <c r="DA130" s="35"/>
      <c r="DB130" s="34"/>
      <c r="DC130" s="34"/>
      <c r="DD130" s="34"/>
      <c r="DE130" s="34"/>
      <c r="DF130" s="34"/>
      <c r="DG130" s="34"/>
      <c r="DH130" s="34"/>
      <c r="DI130" s="34"/>
      <c r="DJ130" s="34"/>
      <c r="DK130" s="34"/>
      <c r="DL130" s="34"/>
      <c r="DM130" s="34"/>
      <c r="DN130" s="34"/>
      <c r="DO130" s="34"/>
      <c r="DP130" s="34"/>
      <c r="DQ130" s="34"/>
    </row>
    <row r="131" spans="1:121">
      <c r="A131" t="s">
        <v>2479</v>
      </c>
      <c r="B131" s="1">
        <v>3.8819444444444441E-2</v>
      </c>
      <c r="C131" s="1">
        <v>3.0104166666666668E-2</v>
      </c>
      <c r="D131" s="1">
        <v>3.2754629629629631E-3</v>
      </c>
      <c r="E131" s="1">
        <v>8.7037037037037031E-3</v>
      </c>
      <c r="F131">
        <v>151</v>
      </c>
      <c r="G131">
        <v>0</v>
      </c>
      <c r="H131">
        <v>151</v>
      </c>
      <c r="I131">
        <v>1503</v>
      </c>
      <c r="J131">
        <v>0</v>
      </c>
      <c r="K131">
        <v>0</v>
      </c>
      <c r="L131">
        <v>1503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 s="35"/>
      <c r="Y131" s="35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5"/>
      <c r="AQ131" s="35"/>
      <c r="AR131" s="35"/>
      <c r="AS131" s="35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4"/>
      <c r="BJ131" s="35"/>
      <c r="BK131" s="35"/>
      <c r="BL131" s="35"/>
      <c r="BM131" s="35"/>
      <c r="BN131" s="34"/>
      <c r="BO131" s="34"/>
      <c r="BP131" s="34"/>
      <c r="BQ131" s="34"/>
      <c r="BR131" s="34"/>
      <c r="BS131" s="34"/>
      <c r="BT131" s="34"/>
      <c r="BU131" s="34"/>
      <c r="BV131" s="34"/>
      <c r="BW131" s="34"/>
      <c r="BX131" s="34"/>
      <c r="BY131" s="34"/>
      <c r="BZ131" s="34"/>
      <c r="CA131" s="34"/>
      <c r="CB131" s="34"/>
      <c r="CC131" s="34"/>
      <c r="CD131" s="35"/>
      <c r="CE131" s="35"/>
      <c r="CF131" s="35"/>
      <c r="CG131" s="35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34"/>
      <c r="CX131" s="35"/>
      <c r="CY131" s="35"/>
      <c r="CZ131" s="35"/>
      <c r="DA131" s="35"/>
      <c r="DB131" s="34"/>
      <c r="DC131" s="34"/>
      <c r="DD131" s="34"/>
      <c r="DE131" s="34"/>
      <c r="DF131" s="34"/>
      <c r="DG131" s="34"/>
      <c r="DH131" s="34"/>
      <c r="DI131" s="34"/>
      <c r="DJ131" s="34"/>
      <c r="DK131" s="34"/>
      <c r="DL131" s="34"/>
      <c r="DM131" s="34"/>
      <c r="DN131" s="34"/>
      <c r="DO131" s="34"/>
      <c r="DP131" s="34"/>
      <c r="DQ131" s="34"/>
    </row>
    <row r="132" spans="1:121">
      <c r="A132" t="s">
        <v>434</v>
      </c>
      <c r="B132" s="1">
        <v>1.681712962962963E-2</v>
      </c>
      <c r="C132" s="1">
        <v>1.4733796296296295E-2</v>
      </c>
      <c r="D132" s="1">
        <v>3.5879629629629635E-4</v>
      </c>
      <c r="E132" s="1">
        <v>2.0833333333333333E-3</v>
      </c>
      <c r="F132">
        <v>5</v>
      </c>
      <c r="G132">
        <v>5</v>
      </c>
      <c r="H132">
        <v>10</v>
      </c>
      <c r="I132">
        <v>59</v>
      </c>
      <c r="J132">
        <v>6</v>
      </c>
      <c r="K132">
        <v>0</v>
      </c>
      <c r="L132">
        <v>65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 s="35"/>
      <c r="Y132" s="35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5"/>
      <c r="AQ132" s="35"/>
      <c r="AR132" s="35"/>
      <c r="AS132" s="35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5"/>
      <c r="BK132" s="35"/>
      <c r="BL132" s="35"/>
      <c r="BM132" s="35"/>
      <c r="BN132" s="34"/>
      <c r="BO132" s="34"/>
      <c r="BP132" s="34"/>
      <c r="BQ132" s="34"/>
      <c r="BR132" s="34"/>
      <c r="BS132" s="34"/>
      <c r="BT132" s="34"/>
      <c r="BU132" s="34"/>
      <c r="BV132" s="34"/>
      <c r="BW132" s="34"/>
      <c r="BX132" s="34"/>
      <c r="BY132" s="34"/>
      <c r="BZ132" s="34"/>
      <c r="CA132" s="34"/>
      <c r="CB132" s="34"/>
      <c r="CC132" s="34"/>
      <c r="CD132" s="35"/>
      <c r="CE132" s="35"/>
      <c r="CF132" s="35"/>
      <c r="CG132" s="35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34"/>
      <c r="CX132" s="35"/>
      <c r="CY132" s="35"/>
      <c r="CZ132" s="35"/>
      <c r="DA132" s="35"/>
      <c r="DB132" s="34"/>
      <c r="DC132" s="34"/>
      <c r="DD132" s="34"/>
      <c r="DE132" s="34"/>
      <c r="DF132" s="34"/>
      <c r="DG132" s="34"/>
      <c r="DH132" s="34"/>
      <c r="DI132" s="34"/>
      <c r="DJ132" s="34"/>
      <c r="DK132" s="34"/>
      <c r="DL132" s="34"/>
      <c r="DM132" s="34"/>
      <c r="DN132" s="34"/>
      <c r="DO132" s="34"/>
      <c r="DP132" s="34"/>
      <c r="DQ132" s="34"/>
    </row>
    <row r="133" spans="1:121">
      <c r="A133" t="s">
        <v>435</v>
      </c>
      <c r="B133" s="1">
        <v>0.27512731481481484</v>
      </c>
      <c r="C133" s="1">
        <v>0.25723379629629628</v>
      </c>
      <c r="D133" s="1">
        <v>0.21188657407407407</v>
      </c>
      <c r="E133" s="1">
        <v>1.7893518518518517E-2</v>
      </c>
      <c r="F133">
        <v>32</v>
      </c>
      <c r="G133">
        <v>45</v>
      </c>
      <c r="H133">
        <v>77</v>
      </c>
      <c r="I133">
        <v>1207</v>
      </c>
      <c r="J133">
        <v>98</v>
      </c>
      <c r="K133">
        <v>20</v>
      </c>
      <c r="L133">
        <v>1325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 s="35"/>
      <c r="Y133" s="35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5"/>
      <c r="AQ133" s="35"/>
      <c r="AR133" s="35"/>
      <c r="AS133" s="35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  <c r="BE133" s="34"/>
      <c r="BF133" s="34"/>
      <c r="BG133" s="34"/>
      <c r="BH133" s="34"/>
      <c r="BI133" s="34"/>
      <c r="BJ133" s="35"/>
      <c r="BK133" s="35"/>
      <c r="BL133" s="35"/>
      <c r="BM133" s="35"/>
      <c r="BN133" s="34"/>
      <c r="BO133" s="34"/>
      <c r="BP133" s="34"/>
      <c r="BQ133" s="34"/>
      <c r="BR133" s="34"/>
      <c r="BS133" s="34"/>
      <c r="BT133" s="34"/>
      <c r="BU133" s="34"/>
      <c r="BV133" s="34"/>
      <c r="BW133" s="34"/>
      <c r="BX133" s="34"/>
      <c r="BY133" s="34"/>
      <c r="BZ133" s="34"/>
      <c r="CA133" s="34"/>
      <c r="CB133" s="34"/>
      <c r="CC133" s="34"/>
      <c r="CD133" s="35"/>
      <c r="CE133" s="35"/>
      <c r="CF133" s="35"/>
      <c r="CG133" s="35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34"/>
      <c r="CX133" s="35"/>
      <c r="CY133" s="35"/>
      <c r="CZ133" s="35"/>
      <c r="DA133" s="35"/>
      <c r="DB133" s="34"/>
      <c r="DC133" s="34"/>
      <c r="DD133" s="34"/>
      <c r="DE133" s="34"/>
      <c r="DF133" s="34"/>
      <c r="DG133" s="34"/>
      <c r="DH133" s="34"/>
      <c r="DI133" s="34"/>
      <c r="DJ133" s="34"/>
      <c r="DK133" s="34"/>
      <c r="DL133" s="34"/>
      <c r="DM133" s="34"/>
      <c r="DN133" s="34"/>
      <c r="DO133" s="34"/>
      <c r="DP133" s="34"/>
      <c r="DQ133" s="34"/>
    </row>
    <row r="134" spans="1:121">
      <c r="A134" t="s">
        <v>436</v>
      </c>
      <c r="B134" s="1">
        <v>6.4027777777777781E-2</v>
      </c>
      <c r="C134" s="1">
        <v>5.8391203703703702E-2</v>
      </c>
      <c r="D134" s="1">
        <v>2.7083333333333334E-3</v>
      </c>
      <c r="E134" s="1">
        <v>5.6365740740740742E-3</v>
      </c>
      <c r="F134">
        <v>180</v>
      </c>
      <c r="G134">
        <v>35</v>
      </c>
      <c r="H134">
        <v>215</v>
      </c>
      <c r="I134">
        <v>578</v>
      </c>
      <c r="J134">
        <v>20</v>
      </c>
      <c r="K134">
        <v>26</v>
      </c>
      <c r="L134">
        <v>624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X134" s="35"/>
      <c r="Y134" s="35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5"/>
      <c r="AQ134" s="35"/>
      <c r="AR134" s="35"/>
      <c r="AS134" s="35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5"/>
      <c r="BK134" s="35"/>
      <c r="BL134" s="35"/>
      <c r="BM134" s="35"/>
      <c r="BN134" s="34"/>
      <c r="BO134" s="34"/>
      <c r="BP134" s="34"/>
      <c r="BQ134" s="34"/>
      <c r="BR134" s="34"/>
      <c r="BS134" s="34"/>
      <c r="BT134" s="34"/>
      <c r="BU134" s="34"/>
      <c r="BV134" s="34"/>
      <c r="BW134" s="34"/>
      <c r="BX134" s="34"/>
      <c r="BY134" s="34"/>
      <c r="BZ134" s="34"/>
      <c r="CA134" s="34"/>
      <c r="CB134" s="34"/>
      <c r="CC134" s="34"/>
      <c r="CD134" s="35"/>
      <c r="CE134" s="35"/>
      <c r="CF134" s="35"/>
      <c r="CG134" s="35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34"/>
      <c r="CX134" s="35"/>
      <c r="CY134" s="35"/>
      <c r="CZ134" s="35"/>
      <c r="DA134" s="35"/>
      <c r="DB134" s="34"/>
      <c r="DC134" s="34"/>
      <c r="DD134" s="34"/>
      <c r="DE134" s="34"/>
      <c r="DF134" s="34"/>
      <c r="DG134" s="34"/>
      <c r="DH134" s="34"/>
      <c r="DI134" s="34"/>
      <c r="DJ134" s="34"/>
      <c r="DK134" s="34"/>
      <c r="DL134" s="34"/>
      <c r="DM134" s="34"/>
      <c r="DN134" s="34"/>
      <c r="DO134" s="34"/>
      <c r="DP134" s="34"/>
      <c r="DQ134" s="34"/>
    </row>
    <row r="135" spans="1:121">
      <c r="A135" t="s">
        <v>2364</v>
      </c>
      <c r="B135" s="1">
        <v>0.36857638888888888</v>
      </c>
      <c r="C135" s="1">
        <v>0.35244212962962962</v>
      </c>
      <c r="D135" s="1">
        <v>6.5925925925925929E-2</v>
      </c>
      <c r="E135" s="1">
        <v>1.6134259259259261E-2</v>
      </c>
      <c r="F135">
        <v>67</v>
      </c>
      <c r="G135">
        <v>249</v>
      </c>
      <c r="H135">
        <v>316</v>
      </c>
      <c r="I135">
        <v>2181</v>
      </c>
      <c r="J135">
        <v>534</v>
      </c>
      <c r="K135">
        <v>119</v>
      </c>
      <c r="L135">
        <v>2834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X135" s="35"/>
      <c r="Y135" s="35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5"/>
      <c r="AQ135" s="35"/>
      <c r="AR135" s="35"/>
      <c r="AS135" s="35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5"/>
      <c r="BK135" s="35"/>
      <c r="BL135" s="35"/>
      <c r="BM135" s="35"/>
      <c r="BN135" s="34"/>
      <c r="BO135" s="34"/>
      <c r="BP135" s="34"/>
      <c r="BQ135" s="34"/>
      <c r="BR135" s="34"/>
      <c r="BS135" s="34"/>
      <c r="BT135" s="34"/>
      <c r="BU135" s="34"/>
      <c r="BV135" s="34"/>
      <c r="BW135" s="34"/>
      <c r="BX135" s="34"/>
      <c r="BY135" s="34"/>
      <c r="BZ135" s="34"/>
      <c r="CA135" s="34"/>
      <c r="CB135" s="34"/>
      <c r="CC135" s="34"/>
      <c r="CD135" s="35"/>
      <c r="CE135" s="35"/>
      <c r="CF135" s="35"/>
      <c r="CG135" s="35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34"/>
      <c r="CX135" s="35"/>
      <c r="CY135" s="35"/>
      <c r="CZ135" s="35"/>
      <c r="DA135" s="35"/>
      <c r="DB135" s="34"/>
      <c r="DC135" s="34"/>
      <c r="DD135" s="34"/>
      <c r="DE135" s="34"/>
      <c r="DF135" s="34"/>
      <c r="DG135" s="34"/>
      <c r="DH135" s="34"/>
      <c r="DI135" s="34"/>
      <c r="DJ135" s="34"/>
      <c r="DK135" s="34"/>
      <c r="DL135" s="34"/>
      <c r="DM135" s="34"/>
      <c r="DN135" s="34"/>
      <c r="DO135" s="34"/>
      <c r="DP135" s="34"/>
      <c r="DQ135" s="34"/>
    </row>
    <row r="136" spans="1:121">
      <c r="A136" t="s">
        <v>441</v>
      </c>
      <c r="B136" s="1">
        <v>7.048611111111111E-2</v>
      </c>
      <c r="C136" s="1">
        <v>4.6840277777777779E-2</v>
      </c>
      <c r="D136" s="1">
        <v>5.5902777777777782E-3</v>
      </c>
      <c r="E136" s="1">
        <v>2.3634259259259258E-2</v>
      </c>
      <c r="F136">
        <v>39</v>
      </c>
      <c r="G136">
        <v>11</v>
      </c>
      <c r="H136">
        <v>50</v>
      </c>
      <c r="I136">
        <v>454</v>
      </c>
      <c r="J136">
        <v>16</v>
      </c>
      <c r="K136">
        <v>13</v>
      </c>
      <c r="L136">
        <v>483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 s="35"/>
      <c r="Y136" s="35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5"/>
      <c r="AQ136" s="35"/>
      <c r="AR136" s="35"/>
      <c r="AS136" s="35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5"/>
      <c r="BK136" s="35"/>
      <c r="BL136" s="35"/>
      <c r="BM136" s="35"/>
      <c r="BN136" s="34"/>
      <c r="BO136" s="34"/>
      <c r="BP136" s="34"/>
      <c r="BQ136" s="34"/>
      <c r="BR136" s="34"/>
      <c r="BS136" s="34"/>
      <c r="BT136" s="34"/>
      <c r="BU136" s="34"/>
      <c r="BV136" s="34"/>
      <c r="BW136" s="34"/>
      <c r="BX136" s="34"/>
      <c r="BY136" s="34"/>
      <c r="BZ136" s="34"/>
      <c r="CA136" s="34"/>
      <c r="CB136" s="34"/>
      <c r="CC136" s="34"/>
      <c r="CD136" s="35"/>
      <c r="CE136" s="35"/>
      <c r="CF136" s="35"/>
      <c r="CG136" s="35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34"/>
      <c r="CX136" s="35"/>
      <c r="CY136" s="35"/>
      <c r="CZ136" s="35"/>
      <c r="DA136" s="35"/>
      <c r="DB136" s="34"/>
      <c r="DC136" s="34"/>
      <c r="DD136" s="34"/>
      <c r="DE136" s="34"/>
      <c r="DF136" s="34"/>
      <c r="DG136" s="34"/>
      <c r="DH136" s="34"/>
      <c r="DI136" s="34"/>
      <c r="DJ136" s="34"/>
      <c r="DK136" s="34"/>
      <c r="DL136" s="34"/>
      <c r="DM136" s="34"/>
      <c r="DN136" s="34"/>
      <c r="DO136" s="34"/>
      <c r="DP136" s="34"/>
      <c r="DQ136" s="34"/>
    </row>
    <row r="137" spans="1:121">
      <c r="A137" t="s">
        <v>446</v>
      </c>
      <c r="B137" s="1">
        <v>0.12525462962962963</v>
      </c>
      <c r="C137" s="1">
        <v>9.85300925925926E-2</v>
      </c>
      <c r="D137" s="1">
        <v>0.14070601851851852</v>
      </c>
      <c r="E137" s="1">
        <v>2.6712962962962966E-2</v>
      </c>
      <c r="F137">
        <v>177</v>
      </c>
      <c r="G137">
        <v>49</v>
      </c>
      <c r="H137">
        <v>226</v>
      </c>
      <c r="I137">
        <v>2090</v>
      </c>
      <c r="J137">
        <v>117</v>
      </c>
      <c r="K137">
        <v>10</v>
      </c>
      <c r="L137">
        <v>2217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 s="35"/>
      <c r="Y137" s="35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5"/>
      <c r="AQ137" s="35"/>
      <c r="AR137" s="35"/>
      <c r="AS137" s="35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5"/>
      <c r="BK137" s="35"/>
      <c r="BL137" s="35"/>
      <c r="BM137" s="35"/>
      <c r="BN137" s="34"/>
      <c r="BO137" s="34"/>
      <c r="BP137" s="34"/>
      <c r="BQ137" s="34"/>
      <c r="BR137" s="34"/>
      <c r="BS137" s="34"/>
      <c r="BT137" s="34"/>
      <c r="BU137" s="34"/>
      <c r="BV137" s="34"/>
      <c r="BW137" s="34"/>
      <c r="BX137" s="34"/>
      <c r="BY137" s="34"/>
      <c r="BZ137" s="34"/>
      <c r="CA137" s="34"/>
      <c r="CB137" s="34"/>
      <c r="CC137" s="34"/>
      <c r="CD137" s="35"/>
      <c r="CE137" s="35"/>
      <c r="CF137" s="35"/>
      <c r="CG137" s="35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34"/>
      <c r="CX137" s="36"/>
      <c r="CY137" s="35"/>
      <c r="CZ137" s="35"/>
      <c r="DA137" s="35"/>
      <c r="DB137" s="34"/>
      <c r="DC137" s="34"/>
      <c r="DD137" s="34"/>
      <c r="DE137" s="34"/>
      <c r="DF137" s="34"/>
      <c r="DG137" s="34"/>
      <c r="DH137" s="34"/>
      <c r="DI137" s="34"/>
      <c r="DJ137" s="34"/>
      <c r="DK137" s="34"/>
      <c r="DL137" s="34"/>
      <c r="DM137" s="34"/>
      <c r="DN137" s="34"/>
      <c r="DO137" s="34"/>
      <c r="DP137" s="34"/>
      <c r="DQ137" s="34"/>
    </row>
    <row r="138" spans="1:121">
      <c r="A138" t="s">
        <v>2480</v>
      </c>
      <c r="B138" s="1">
        <v>0.39406249999999998</v>
      </c>
      <c r="C138" s="1">
        <v>0.34626157407407404</v>
      </c>
      <c r="D138" s="1">
        <v>9.3101851851851838E-2</v>
      </c>
      <c r="E138" s="1">
        <v>4.7789351851851847E-2</v>
      </c>
      <c r="F138">
        <v>299</v>
      </c>
      <c r="G138">
        <v>2</v>
      </c>
      <c r="H138">
        <v>301</v>
      </c>
      <c r="I138">
        <v>4432</v>
      </c>
      <c r="J138">
        <v>2</v>
      </c>
      <c r="K138">
        <v>0</v>
      </c>
      <c r="L138">
        <v>4434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 s="35"/>
      <c r="Y138" s="35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5"/>
      <c r="AQ138" s="35"/>
      <c r="AR138" s="35"/>
      <c r="AS138" s="35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5"/>
      <c r="BK138" s="35"/>
      <c r="BL138" s="35"/>
      <c r="BM138" s="35"/>
      <c r="BN138" s="34"/>
      <c r="BO138" s="34"/>
      <c r="BP138" s="34"/>
      <c r="BQ138" s="34"/>
      <c r="BR138" s="34"/>
      <c r="BS138" s="34"/>
      <c r="BT138" s="34"/>
      <c r="BU138" s="34"/>
      <c r="BV138" s="34"/>
      <c r="BW138" s="34"/>
      <c r="BX138" s="34"/>
      <c r="BY138" s="34"/>
      <c r="BZ138" s="34"/>
      <c r="CA138" s="34"/>
      <c r="CB138" s="34"/>
      <c r="CC138" s="34"/>
      <c r="CD138" s="35"/>
      <c r="CE138" s="35"/>
      <c r="CF138" s="35"/>
      <c r="CG138" s="35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34"/>
      <c r="CX138" s="35"/>
      <c r="CY138" s="35"/>
      <c r="CZ138" s="35"/>
      <c r="DA138" s="35"/>
      <c r="DB138" s="34"/>
      <c r="DC138" s="34"/>
      <c r="DD138" s="34"/>
      <c r="DE138" s="34"/>
      <c r="DF138" s="34"/>
      <c r="DG138" s="34"/>
      <c r="DH138" s="34"/>
      <c r="DI138" s="34"/>
      <c r="DJ138" s="34"/>
      <c r="DK138" s="34"/>
      <c r="DL138" s="34"/>
      <c r="DM138" s="34"/>
      <c r="DN138" s="34"/>
      <c r="DO138" s="34"/>
      <c r="DP138" s="34"/>
      <c r="DQ138" s="34"/>
    </row>
    <row r="139" spans="1:121">
      <c r="A139" t="s">
        <v>2481</v>
      </c>
      <c r="B139" s="1">
        <v>0.22987268518518519</v>
      </c>
      <c r="C139" s="1">
        <v>0.22878472222222224</v>
      </c>
      <c r="D139" s="1">
        <v>6.5775462962962966E-2</v>
      </c>
      <c r="E139" s="1">
        <v>1.0763888888888889E-3</v>
      </c>
      <c r="F139">
        <v>28</v>
      </c>
      <c r="G139">
        <v>1</v>
      </c>
      <c r="H139">
        <v>29</v>
      </c>
      <c r="I139">
        <v>1885</v>
      </c>
      <c r="J139">
        <v>1</v>
      </c>
      <c r="K139">
        <v>0</v>
      </c>
      <c r="L139">
        <v>1886</v>
      </c>
      <c r="M139">
        <v>17.54</v>
      </c>
      <c r="N139">
        <v>17.54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 s="35"/>
      <c r="Y139" s="35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5"/>
      <c r="AQ139" s="35"/>
      <c r="AR139" s="35"/>
      <c r="AS139" s="35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5"/>
      <c r="BK139" s="35"/>
      <c r="BL139" s="35"/>
      <c r="BM139" s="35"/>
      <c r="BN139" s="34"/>
      <c r="BO139" s="34"/>
      <c r="BP139" s="34"/>
      <c r="BQ139" s="34"/>
      <c r="BR139" s="34"/>
      <c r="BS139" s="34"/>
      <c r="BT139" s="34"/>
      <c r="BU139" s="34"/>
      <c r="BV139" s="34"/>
      <c r="BW139" s="34"/>
      <c r="BX139" s="34"/>
      <c r="BY139" s="34"/>
      <c r="BZ139" s="34"/>
      <c r="CA139" s="34"/>
      <c r="CB139" s="34"/>
      <c r="CC139" s="34"/>
      <c r="CD139" s="35"/>
      <c r="CE139" s="35"/>
      <c r="CF139" s="35"/>
      <c r="CG139" s="35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34"/>
      <c r="CX139" s="35"/>
      <c r="CY139" s="35"/>
      <c r="CZ139" s="35"/>
      <c r="DA139" s="35"/>
      <c r="DB139" s="34"/>
      <c r="DC139" s="34"/>
      <c r="DD139" s="34"/>
      <c r="DE139" s="34"/>
      <c r="DF139" s="34"/>
      <c r="DG139" s="34"/>
      <c r="DH139" s="34"/>
      <c r="DI139" s="34"/>
      <c r="DJ139" s="34"/>
      <c r="DK139" s="34"/>
      <c r="DL139" s="34"/>
      <c r="DM139" s="34"/>
      <c r="DN139" s="34"/>
      <c r="DO139" s="34"/>
      <c r="DP139" s="34"/>
      <c r="DQ139" s="34"/>
    </row>
    <row r="140" spans="1:121">
      <c r="A140" t="s">
        <v>2482</v>
      </c>
      <c r="B140" s="1">
        <v>0.20206018518518518</v>
      </c>
      <c r="C140" s="1">
        <v>0.18281250000000002</v>
      </c>
      <c r="D140" s="1">
        <v>8.6180555555555552E-2</v>
      </c>
      <c r="E140" s="1">
        <v>1.923611111111111E-2</v>
      </c>
      <c r="F140">
        <v>98</v>
      </c>
      <c r="G140">
        <v>72</v>
      </c>
      <c r="H140">
        <v>170</v>
      </c>
      <c r="I140">
        <v>1038</v>
      </c>
      <c r="J140">
        <v>157</v>
      </c>
      <c r="K140">
        <v>0</v>
      </c>
      <c r="L140">
        <v>1195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 s="35"/>
      <c r="Y140" s="35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5"/>
      <c r="AQ140" s="35"/>
      <c r="AR140" s="35"/>
      <c r="AS140" s="35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  <c r="BE140" s="34"/>
      <c r="BF140" s="34"/>
      <c r="BG140" s="34"/>
      <c r="BH140" s="34"/>
      <c r="BI140" s="34"/>
      <c r="BJ140" s="35"/>
      <c r="BK140" s="35"/>
      <c r="BL140" s="35"/>
      <c r="BM140" s="35"/>
      <c r="BN140" s="34"/>
      <c r="BO140" s="34"/>
      <c r="BP140" s="34"/>
      <c r="BQ140" s="34"/>
      <c r="BR140" s="34"/>
      <c r="BS140" s="34"/>
      <c r="BT140" s="34"/>
      <c r="BU140" s="34"/>
      <c r="BV140" s="34"/>
      <c r="BW140" s="34"/>
      <c r="BX140" s="34"/>
      <c r="BY140" s="34"/>
      <c r="BZ140" s="34"/>
      <c r="CA140" s="34"/>
      <c r="CB140" s="34"/>
      <c r="CC140" s="34"/>
      <c r="CD140" s="35"/>
      <c r="CE140" s="35"/>
      <c r="CF140" s="35"/>
      <c r="CG140" s="35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34"/>
      <c r="CX140" s="35"/>
      <c r="CY140" s="35"/>
      <c r="CZ140" s="35"/>
      <c r="DA140" s="35"/>
      <c r="DB140" s="34"/>
      <c r="DC140" s="34"/>
      <c r="DD140" s="34"/>
      <c r="DE140" s="34"/>
      <c r="DF140" s="34"/>
      <c r="DG140" s="34"/>
      <c r="DH140" s="34"/>
      <c r="DI140" s="34"/>
      <c r="DJ140" s="34"/>
      <c r="DK140" s="34"/>
      <c r="DL140" s="34"/>
      <c r="DM140" s="34"/>
      <c r="DN140" s="34"/>
      <c r="DO140" s="34"/>
      <c r="DP140" s="34"/>
      <c r="DQ140" s="34"/>
    </row>
    <row r="141" spans="1:121">
      <c r="A141" t="s">
        <v>460</v>
      </c>
      <c r="B141" s="1">
        <v>0.23190972222222225</v>
      </c>
      <c r="C141" s="1">
        <v>0.14939814814814814</v>
      </c>
      <c r="D141" s="1">
        <v>0.12849537037037037</v>
      </c>
      <c r="E141" s="1">
        <v>8.2511574074074071E-2</v>
      </c>
      <c r="F141">
        <v>131</v>
      </c>
      <c r="G141">
        <v>39</v>
      </c>
      <c r="H141">
        <v>170</v>
      </c>
      <c r="I141">
        <v>1827</v>
      </c>
      <c r="J141">
        <v>104</v>
      </c>
      <c r="K141">
        <v>6</v>
      </c>
      <c r="L141">
        <v>1937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 s="35"/>
      <c r="Y141" s="35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5"/>
      <c r="AQ141" s="35"/>
      <c r="AR141" s="35"/>
      <c r="AS141" s="35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  <c r="BE141" s="34"/>
      <c r="BF141" s="34"/>
      <c r="BG141" s="34"/>
      <c r="BH141" s="34"/>
      <c r="BI141" s="34"/>
      <c r="BJ141" s="35"/>
      <c r="BK141" s="35"/>
      <c r="BL141" s="35"/>
      <c r="BM141" s="35"/>
      <c r="BN141" s="34"/>
      <c r="BO141" s="34"/>
      <c r="BP141" s="34"/>
      <c r="BQ141" s="34"/>
      <c r="BR141" s="34"/>
      <c r="BS141" s="34"/>
      <c r="BT141" s="34"/>
      <c r="BU141" s="34"/>
      <c r="BV141" s="34"/>
      <c r="BW141" s="34"/>
      <c r="BX141" s="34"/>
      <c r="BY141" s="34"/>
      <c r="BZ141" s="34"/>
      <c r="CA141" s="34"/>
      <c r="CB141" s="34"/>
      <c r="CC141" s="34"/>
      <c r="CD141" s="35"/>
      <c r="CE141" s="35"/>
      <c r="CF141" s="35"/>
      <c r="CG141" s="35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5"/>
      <c r="CY141" s="35"/>
      <c r="CZ141" s="35"/>
      <c r="DA141" s="35"/>
      <c r="DB141" s="34"/>
      <c r="DC141" s="34"/>
      <c r="DD141" s="34"/>
      <c r="DE141" s="34"/>
      <c r="DF141" s="34"/>
      <c r="DG141" s="34"/>
      <c r="DH141" s="34"/>
      <c r="DI141" s="34"/>
      <c r="DJ141" s="34"/>
      <c r="DK141" s="34"/>
      <c r="DL141" s="34"/>
      <c r="DM141" s="34"/>
      <c r="DN141" s="34"/>
      <c r="DO141" s="34"/>
      <c r="DP141" s="34"/>
      <c r="DQ141" s="34"/>
    </row>
    <row r="142" spans="1:121">
      <c r="A142" t="s">
        <v>461</v>
      </c>
      <c r="B142" s="1">
        <v>0.20130787037037037</v>
      </c>
      <c r="C142" s="1">
        <v>0.18626157407407407</v>
      </c>
      <c r="D142" s="1">
        <v>6.700231481481482E-2</v>
      </c>
      <c r="E142" s="1">
        <v>1.5046296296296295E-2</v>
      </c>
      <c r="F142">
        <v>151</v>
      </c>
      <c r="G142">
        <v>141</v>
      </c>
      <c r="H142">
        <v>292</v>
      </c>
      <c r="I142">
        <v>2471</v>
      </c>
      <c r="J142">
        <v>330</v>
      </c>
      <c r="K142">
        <v>68</v>
      </c>
      <c r="L142">
        <v>2869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 s="35"/>
      <c r="Y142" s="35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5"/>
      <c r="AQ142" s="35"/>
      <c r="AR142" s="35"/>
      <c r="AS142" s="35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  <c r="BE142" s="34"/>
      <c r="BF142" s="34"/>
      <c r="BG142" s="34"/>
      <c r="BH142" s="34"/>
      <c r="BI142" s="34"/>
      <c r="BJ142" s="35"/>
      <c r="BK142" s="35"/>
      <c r="BL142" s="35"/>
      <c r="BM142" s="35"/>
      <c r="BN142" s="34"/>
      <c r="BO142" s="34"/>
      <c r="BP142" s="34"/>
      <c r="BQ142" s="34"/>
      <c r="BR142" s="34"/>
      <c r="BS142" s="34"/>
      <c r="BT142" s="34"/>
      <c r="BU142" s="34"/>
      <c r="BV142" s="34"/>
      <c r="BW142" s="34"/>
      <c r="BX142" s="34"/>
      <c r="BY142" s="34"/>
      <c r="BZ142" s="34"/>
      <c r="CA142" s="34"/>
      <c r="CB142" s="34"/>
      <c r="CC142" s="34"/>
      <c r="CD142" s="35"/>
      <c r="CE142" s="35"/>
      <c r="CF142" s="35"/>
      <c r="CG142" s="35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34"/>
      <c r="CT142" s="34"/>
      <c r="CU142" s="34"/>
      <c r="CV142" s="34"/>
      <c r="CW142" s="34"/>
      <c r="CX142" s="35"/>
      <c r="CY142" s="35"/>
      <c r="CZ142" s="35"/>
      <c r="DA142" s="35"/>
      <c r="DB142" s="34"/>
      <c r="DC142" s="34"/>
      <c r="DD142" s="34"/>
      <c r="DE142" s="34"/>
      <c r="DF142" s="34"/>
      <c r="DG142" s="34"/>
      <c r="DH142" s="34"/>
      <c r="DI142" s="34"/>
      <c r="DJ142" s="34"/>
      <c r="DK142" s="34"/>
      <c r="DL142" s="34"/>
      <c r="DM142" s="34"/>
      <c r="DN142" s="34"/>
      <c r="DO142" s="34"/>
      <c r="DP142" s="34"/>
      <c r="DQ142" s="34"/>
    </row>
    <row r="143" spans="1:121">
      <c r="A143" t="s">
        <v>2483</v>
      </c>
      <c r="B143" s="1">
        <v>0.30003472222222222</v>
      </c>
      <c r="C143" s="1">
        <v>0.14224537037037036</v>
      </c>
      <c r="D143" s="1">
        <v>0.15319444444444444</v>
      </c>
      <c r="E143" s="1">
        <v>0.15778935185185186</v>
      </c>
      <c r="F143">
        <v>226</v>
      </c>
      <c r="G143">
        <v>139</v>
      </c>
      <c r="H143">
        <v>365</v>
      </c>
      <c r="I143">
        <v>4235</v>
      </c>
      <c r="J143">
        <v>259</v>
      </c>
      <c r="K143">
        <v>92</v>
      </c>
      <c r="L143">
        <v>4586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 s="35"/>
      <c r="Y143" s="35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5"/>
      <c r="AQ143" s="35"/>
      <c r="AR143" s="35"/>
      <c r="AS143" s="35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  <c r="BE143" s="34"/>
      <c r="BF143" s="34"/>
      <c r="BG143" s="34"/>
      <c r="BH143" s="34"/>
      <c r="BI143" s="34"/>
      <c r="BJ143" s="35"/>
      <c r="BK143" s="35"/>
      <c r="BL143" s="35"/>
      <c r="BM143" s="35"/>
      <c r="BN143" s="34"/>
      <c r="BO143" s="34"/>
      <c r="BP143" s="34"/>
      <c r="BQ143" s="34"/>
      <c r="BR143" s="34"/>
      <c r="BS143" s="34"/>
      <c r="BT143" s="34"/>
      <c r="BU143" s="34"/>
      <c r="BV143" s="34"/>
      <c r="BW143" s="34"/>
      <c r="BX143" s="34"/>
      <c r="BY143" s="34"/>
      <c r="BZ143" s="34"/>
      <c r="CA143" s="34"/>
      <c r="CB143" s="34"/>
      <c r="CC143" s="34"/>
      <c r="CD143" s="35"/>
      <c r="CE143" s="35"/>
      <c r="CF143" s="35"/>
      <c r="CG143" s="35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34"/>
      <c r="CT143" s="34"/>
      <c r="CU143" s="34"/>
      <c r="CV143" s="34"/>
      <c r="CW143" s="34"/>
      <c r="CX143" s="35"/>
      <c r="CY143" s="35"/>
      <c r="CZ143" s="35"/>
      <c r="DA143" s="35"/>
      <c r="DB143" s="34"/>
      <c r="DC143" s="34"/>
      <c r="DD143" s="34"/>
      <c r="DE143" s="34"/>
      <c r="DF143" s="34"/>
      <c r="DG143" s="34"/>
      <c r="DH143" s="34"/>
      <c r="DI143" s="34"/>
      <c r="DJ143" s="34"/>
      <c r="DK143" s="34"/>
      <c r="DL143" s="34"/>
      <c r="DM143" s="34"/>
      <c r="DN143" s="34"/>
      <c r="DO143" s="34"/>
      <c r="DP143" s="34"/>
      <c r="DQ143" s="34"/>
    </row>
    <row r="144" spans="1:121">
      <c r="A144" t="s">
        <v>470</v>
      </c>
      <c r="B144" s="1">
        <v>0.16805555555555554</v>
      </c>
      <c r="C144" s="1">
        <v>0.1358101851851852</v>
      </c>
      <c r="D144" s="1">
        <v>0.1079976851851852</v>
      </c>
      <c r="E144" s="1">
        <v>3.2233796296296295E-2</v>
      </c>
      <c r="F144">
        <v>179</v>
      </c>
      <c r="G144">
        <v>50</v>
      </c>
      <c r="H144">
        <v>229</v>
      </c>
      <c r="I144">
        <v>1892</v>
      </c>
      <c r="J144">
        <v>97</v>
      </c>
      <c r="K144">
        <v>13</v>
      </c>
      <c r="L144">
        <v>2002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X144" s="35"/>
      <c r="Y144" s="35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5"/>
      <c r="AQ144" s="35"/>
      <c r="AR144" s="35"/>
      <c r="AS144" s="35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  <c r="BE144" s="34"/>
      <c r="BF144" s="34"/>
      <c r="BG144" s="34"/>
      <c r="BH144" s="34"/>
      <c r="BI144" s="34"/>
      <c r="BJ144" s="35"/>
      <c r="BK144" s="35"/>
      <c r="BL144" s="35"/>
      <c r="BM144" s="35"/>
      <c r="BN144" s="34"/>
      <c r="BO144" s="34"/>
      <c r="BP144" s="34"/>
      <c r="BQ144" s="34"/>
      <c r="BR144" s="34"/>
      <c r="BS144" s="34"/>
      <c r="BT144" s="34"/>
      <c r="BU144" s="34"/>
      <c r="BV144" s="34"/>
      <c r="BW144" s="34"/>
      <c r="BX144" s="34"/>
      <c r="BY144" s="34"/>
      <c r="BZ144" s="34"/>
      <c r="CA144" s="34"/>
      <c r="CB144" s="34"/>
      <c r="CC144" s="34"/>
      <c r="CD144" s="35"/>
      <c r="CE144" s="35"/>
      <c r="CF144" s="35"/>
      <c r="CG144" s="35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34"/>
      <c r="CT144" s="34"/>
      <c r="CU144" s="34"/>
      <c r="CV144" s="34"/>
      <c r="CW144" s="34"/>
      <c r="CX144" s="35"/>
      <c r="CY144" s="35"/>
      <c r="CZ144" s="35"/>
      <c r="DA144" s="35"/>
      <c r="DB144" s="34"/>
      <c r="DC144" s="34"/>
      <c r="DD144" s="34"/>
      <c r="DE144" s="34"/>
      <c r="DF144" s="34"/>
      <c r="DG144" s="34"/>
      <c r="DH144" s="34"/>
      <c r="DI144" s="34"/>
      <c r="DJ144" s="34"/>
      <c r="DK144" s="34"/>
      <c r="DL144" s="34"/>
      <c r="DM144" s="34"/>
      <c r="DN144" s="34"/>
      <c r="DO144" s="34"/>
      <c r="DP144" s="34"/>
      <c r="DQ144" s="34"/>
    </row>
    <row r="145" spans="1:121">
      <c r="A145" t="s">
        <v>2484</v>
      </c>
      <c r="B145" s="1">
        <v>0.34318287037037037</v>
      </c>
      <c r="C145" s="1">
        <v>0.25239583333333332</v>
      </c>
      <c r="D145" s="1">
        <v>8.3321759259259262E-2</v>
      </c>
      <c r="E145" s="1">
        <v>9.0775462962962961E-2</v>
      </c>
      <c r="F145">
        <v>91</v>
      </c>
      <c r="G145">
        <v>5</v>
      </c>
      <c r="H145">
        <v>96</v>
      </c>
      <c r="I145">
        <v>520</v>
      </c>
      <c r="J145">
        <v>5</v>
      </c>
      <c r="K145">
        <v>0</v>
      </c>
      <c r="L145">
        <v>525</v>
      </c>
      <c r="M145">
        <v>54.76</v>
      </c>
      <c r="N145">
        <v>53.99</v>
      </c>
      <c r="O145">
        <v>0.77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X145" s="35"/>
      <c r="Y145" s="35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5"/>
      <c r="AQ145" s="35"/>
      <c r="AR145" s="35"/>
      <c r="AS145" s="35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  <c r="BE145" s="34"/>
      <c r="BF145" s="34"/>
      <c r="BG145" s="34"/>
      <c r="BH145" s="34"/>
      <c r="BI145" s="34"/>
      <c r="BJ145" s="35"/>
      <c r="BK145" s="35"/>
      <c r="BL145" s="35"/>
      <c r="BM145" s="35"/>
      <c r="BN145" s="34"/>
      <c r="BO145" s="34"/>
      <c r="BP145" s="34"/>
      <c r="BQ145" s="34"/>
      <c r="BR145" s="34"/>
      <c r="BS145" s="34"/>
      <c r="BT145" s="34"/>
      <c r="BU145" s="34"/>
      <c r="BV145" s="34"/>
      <c r="BW145" s="34"/>
      <c r="BX145" s="34"/>
      <c r="BY145" s="34"/>
      <c r="BZ145" s="34"/>
      <c r="CA145" s="34"/>
      <c r="CB145" s="34"/>
      <c r="CC145" s="34"/>
      <c r="CD145" s="35"/>
      <c r="CE145" s="35"/>
      <c r="CF145" s="35"/>
      <c r="CG145" s="35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34"/>
      <c r="CT145" s="34"/>
      <c r="CU145" s="34"/>
      <c r="CV145" s="34"/>
      <c r="CW145" s="34"/>
      <c r="CX145" s="35"/>
      <c r="CY145" s="35"/>
      <c r="CZ145" s="35"/>
      <c r="DA145" s="35"/>
      <c r="DB145" s="34"/>
      <c r="DC145" s="34"/>
      <c r="DD145" s="34"/>
      <c r="DE145" s="34"/>
      <c r="DF145" s="34"/>
      <c r="DG145" s="34"/>
      <c r="DH145" s="34"/>
      <c r="DI145" s="34"/>
      <c r="DJ145" s="34"/>
      <c r="DK145" s="34"/>
      <c r="DL145" s="34"/>
      <c r="DM145" s="34"/>
      <c r="DN145" s="34"/>
      <c r="DO145" s="34"/>
      <c r="DP145" s="34"/>
      <c r="DQ145" s="34"/>
    </row>
    <row r="146" spans="1:121">
      <c r="A146" t="s">
        <v>479</v>
      </c>
      <c r="B146" s="1">
        <v>0.20973379629629629</v>
      </c>
      <c r="C146" s="1">
        <v>0.19981481481481481</v>
      </c>
      <c r="D146" s="1">
        <v>8.2592592592592592E-2</v>
      </c>
      <c r="E146" s="1">
        <v>9.9189814814814817E-3</v>
      </c>
      <c r="F146">
        <v>37</v>
      </c>
      <c r="G146">
        <v>0</v>
      </c>
      <c r="H146">
        <v>37</v>
      </c>
      <c r="I146">
        <v>403</v>
      </c>
      <c r="J146">
        <v>0</v>
      </c>
      <c r="K146">
        <v>0</v>
      </c>
      <c r="L146">
        <v>403</v>
      </c>
      <c r="M146">
        <v>25.29</v>
      </c>
      <c r="N146">
        <v>25.29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 s="35"/>
      <c r="Y146" s="35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5"/>
      <c r="AQ146" s="35"/>
      <c r="AR146" s="35"/>
      <c r="AS146" s="35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  <c r="BE146" s="34"/>
      <c r="BF146" s="34"/>
      <c r="BG146" s="34"/>
      <c r="BH146" s="34"/>
      <c r="BI146" s="34"/>
      <c r="BJ146" s="35"/>
      <c r="BK146" s="35"/>
      <c r="BL146" s="35"/>
      <c r="BM146" s="35"/>
      <c r="BN146" s="34"/>
      <c r="BO146" s="34"/>
      <c r="BP146" s="34"/>
      <c r="BQ146" s="34"/>
      <c r="BR146" s="34"/>
      <c r="BS146" s="34"/>
      <c r="BT146" s="34"/>
      <c r="BU146" s="34"/>
      <c r="BV146" s="34"/>
      <c r="BW146" s="34"/>
      <c r="BX146" s="34"/>
      <c r="BY146" s="34"/>
      <c r="BZ146" s="34"/>
      <c r="CA146" s="34"/>
      <c r="CB146" s="34"/>
      <c r="CC146" s="34"/>
      <c r="CD146" s="35"/>
      <c r="CE146" s="35"/>
      <c r="CF146" s="35"/>
      <c r="CG146" s="35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34"/>
      <c r="CT146" s="34"/>
      <c r="CU146" s="34"/>
      <c r="CV146" s="34"/>
      <c r="CW146" s="34"/>
      <c r="CX146" s="36"/>
      <c r="CY146" s="36"/>
      <c r="CZ146" s="35"/>
      <c r="DA146" s="35"/>
      <c r="DB146" s="34"/>
      <c r="DC146" s="34"/>
      <c r="DD146" s="34"/>
      <c r="DE146" s="34"/>
      <c r="DF146" s="34"/>
      <c r="DG146" s="34"/>
      <c r="DH146" s="34"/>
      <c r="DI146" s="34"/>
      <c r="DJ146" s="34"/>
      <c r="DK146" s="34"/>
      <c r="DL146" s="34"/>
      <c r="DM146" s="34"/>
      <c r="DN146" s="34"/>
      <c r="DO146" s="34"/>
      <c r="DP146" s="34"/>
      <c r="DQ146" s="34"/>
    </row>
    <row r="147" spans="1:121">
      <c r="A147" t="s">
        <v>2485</v>
      </c>
      <c r="B147" s="1">
        <v>9.9178240740740733E-2</v>
      </c>
      <c r="C147" s="1">
        <v>5.4537037037037044E-2</v>
      </c>
      <c r="D147" s="1">
        <v>1.5081018518518516E-2</v>
      </c>
      <c r="E147" s="1">
        <v>4.462962962962963E-2</v>
      </c>
      <c r="F147">
        <v>178</v>
      </c>
      <c r="G147">
        <v>21</v>
      </c>
      <c r="H147">
        <v>199</v>
      </c>
      <c r="I147">
        <v>1432</v>
      </c>
      <c r="J147">
        <v>8</v>
      </c>
      <c r="K147">
        <v>23</v>
      </c>
      <c r="L147">
        <v>1463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 s="35"/>
      <c r="Y147" s="35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5"/>
      <c r="AQ147" s="35"/>
      <c r="AR147" s="35"/>
      <c r="AS147" s="35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  <c r="BE147" s="34"/>
      <c r="BF147" s="34"/>
      <c r="BG147" s="34"/>
      <c r="BH147" s="34"/>
      <c r="BI147" s="34"/>
      <c r="BJ147" s="35"/>
      <c r="BK147" s="35"/>
      <c r="BL147" s="35"/>
      <c r="BM147" s="35"/>
      <c r="BN147" s="34"/>
      <c r="BO147" s="34"/>
      <c r="BP147" s="34"/>
      <c r="BQ147" s="34"/>
      <c r="BR147" s="34"/>
      <c r="BS147" s="34"/>
      <c r="BT147" s="34"/>
      <c r="BU147" s="34"/>
      <c r="BV147" s="34"/>
      <c r="BW147" s="34"/>
      <c r="BX147" s="34"/>
      <c r="BY147" s="34"/>
      <c r="BZ147" s="34"/>
      <c r="CA147" s="34"/>
      <c r="CB147" s="34"/>
      <c r="CC147" s="34"/>
      <c r="CD147" s="35"/>
      <c r="CE147" s="35"/>
      <c r="CF147" s="35"/>
      <c r="CG147" s="35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34"/>
      <c r="CT147" s="34"/>
      <c r="CU147" s="34"/>
      <c r="CV147" s="34"/>
      <c r="CW147" s="34"/>
      <c r="CX147" s="35"/>
      <c r="CY147" s="35"/>
      <c r="CZ147" s="35"/>
      <c r="DA147" s="35"/>
      <c r="DB147" s="34"/>
      <c r="DC147" s="34"/>
      <c r="DD147" s="34"/>
      <c r="DE147" s="34"/>
      <c r="DF147" s="34"/>
      <c r="DG147" s="34"/>
      <c r="DH147" s="34"/>
      <c r="DI147" s="34"/>
      <c r="DJ147" s="34"/>
      <c r="DK147" s="34"/>
      <c r="DL147" s="34"/>
      <c r="DM147" s="34"/>
      <c r="DN147" s="34"/>
      <c r="DO147" s="34"/>
      <c r="DP147" s="34"/>
      <c r="DQ147" s="34"/>
    </row>
    <row r="148" spans="1:121">
      <c r="A148" t="s">
        <v>2486</v>
      </c>
      <c r="B148" s="1">
        <v>0.17583333333333331</v>
      </c>
      <c r="C148" s="1">
        <v>0.15981481481481483</v>
      </c>
      <c r="D148" s="1">
        <v>5.5775462962962964E-2</v>
      </c>
      <c r="E148" s="1">
        <v>1.6018518518518519E-2</v>
      </c>
      <c r="F148">
        <v>170</v>
      </c>
      <c r="G148">
        <v>95</v>
      </c>
      <c r="H148">
        <v>265</v>
      </c>
      <c r="I148">
        <v>3011</v>
      </c>
      <c r="J148">
        <v>243</v>
      </c>
      <c r="K148">
        <v>21</v>
      </c>
      <c r="L148">
        <v>3275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 s="35"/>
      <c r="Y148" s="35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5"/>
      <c r="AQ148" s="35"/>
      <c r="AR148" s="35"/>
      <c r="AS148" s="35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  <c r="BE148" s="34"/>
      <c r="BF148" s="34"/>
      <c r="BG148" s="34"/>
      <c r="BH148" s="34"/>
      <c r="BI148" s="34"/>
      <c r="BJ148" s="35"/>
      <c r="BK148" s="35"/>
      <c r="BL148" s="35"/>
      <c r="BM148" s="35"/>
      <c r="BN148" s="34"/>
      <c r="BO148" s="34"/>
      <c r="BP148" s="34"/>
      <c r="BQ148" s="34"/>
      <c r="BR148" s="34"/>
      <c r="BS148" s="34"/>
      <c r="BT148" s="34"/>
      <c r="BU148" s="34"/>
      <c r="BV148" s="34"/>
      <c r="BW148" s="34"/>
      <c r="BX148" s="34"/>
      <c r="BY148" s="34"/>
      <c r="BZ148" s="34"/>
      <c r="CA148" s="34"/>
      <c r="CB148" s="34"/>
      <c r="CC148" s="34"/>
      <c r="CD148" s="35"/>
      <c r="CE148" s="35"/>
      <c r="CF148" s="35"/>
      <c r="CG148" s="35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34"/>
      <c r="CT148" s="34"/>
      <c r="CU148" s="34"/>
      <c r="CV148" s="34"/>
      <c r="CW148" s="34"/>
      <c r="CX148" s="35"/>
      <c r="CY148" s="35"/>
      <c r="CZ148" s="35"/>
      <c r="DA148" s="35"/>
      <c r="DB148" s="34"/>
      <c r="DC148" s="34"/>
      <c r="DD148" s="34"/>
      <c r="DE148" s="34"/>
      <c r="DF148" s="34"/>
      <c r="DG148" s="34"/>
      <c r="DH148" s="34"/>
      <c r="DI148" s="34"/>
      <c r="DJ148" s="34"/>
      <c r="DK148" s="34"/>
      <c r="DL148" s="34"/>
      <c r="DM148" s="34"/>
      <c r="DN148" s="34"/>
      <c r="DO148" s="34"/>
      <c r="DP148" s="34"/>
      <c r="DQ148" s="34"/>
    </row>
    <row r="149" spans="1:121">
      <c r="A149" t="s">
        <v>2363</v>
      </c>
      <c r="B149" s="1">
        <v>0.2096875</v>
      </c>
      <c r="C149" s="1">
        <v>0.16900462962962962</v>
      </c>
      <c r="D149" s="1">
        <v>4.9513888888888892E-2</v>
      </c>
      <c r="E149" s="1">
        <v>4.0671296296296296E-2</v>
      </c>
      <c r="F149">
        <v>179</v>
      </c>
      <c r="G149">
        <v>203</v>
      </c>
      <c r="H149">
        <v>382</v>
      </c>
      <c r="I149">
        <v>2444</v>
      </c>
      <c r="J149">
        <v>483</v>
      </c>
      <c r="K149">
        <v>121</v>
      </c>
      <c r="L149">
        <v>3048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 s="35"/>
      <c r="Y149" s="35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5"/>
      <c r="AQ149" s="35"/>
      <c r="AR149" s="35"/>
      <c r="AS149" s="35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  <c r="BE149" s="34"/>
      <c r="BF149" s="34"/>
      <c r="BG149" s="34"/>
      <c r="BH149" s="34"/>
      <c r="BI149" s="34"/>
      <c r="BJ149" s="35"/>
      <c r="BK149" s="35"/>
      <c r="BL149" s="35"/>
      <c r="BM149" s="35"/>
      <c r="BN149" s="34"/>
      <c r="BO149" s="34"/>
      <c r="BP149" s="34"/>
      <c r="BQ149" s="34"/>
      <c r="BR149" s="34"/>
      <c r="BS149" s="34"/>
      <c r="BT149" s="34"/>
      <c r="BU149" s="34"/>
      <c r="BV149" s="34"/>
      <c r="BW149" s="34"/>
      <c r="BX149" s="34"/>
      <c r="BY149" s="34"/>
      <c r="BZ149" s="34"/>
      <c r="CA149" s="34"/>
      <c r="CB149" s="34"/>
      <c r="CC149" s="34"/>
      <c r="CD149" s="35"/>
      <c r="CE149" s="35"/>
      <c r="CF149" s="35"/>
      <c r="CG149" s="35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34"/>
      <c r="CT149" s="34"/>
      <c r="CU149" s="34"/>
      <c r="CV149" s="34"/>
      <c r="CW149" s="34"/>
      <c r="CX149" s="35"/>
      <c r="CY149" s="35"/>
      <c r="CZ149" s="35"/>
      <c r="DA149" s="35"/>
      <c r="DB149" s="34"/>
      <c r="DC149" s="34"/>
      <c r="DD149" s="34"/>
      <c r="DE149" s="34"/>
      <c r="DF149" s="34"/>
      <c r="DG149" s="34"/>
      <c r="DH149" s="34"/>
      <c r="DI149" s="34"/>
      <c r="DJ149" s="34"/>
      <c r="DK149" s="34"/>
      <c r="DL149" s="34"/>
      <c r="DM149" s="34"/>
      <c r="DN149" s="34"/>
      <c r="DO149" s="34"/>
      <c r="DP149" s="34"/>
      <c r="DQ149" s="34"/>
    </row>
    <row r="150" spans="1:121">
      <c r="A150" t="s">
        <v>495</v>
      </c>
      <c r="B150" s="1">
        <v>0.26185185185185184</v>
      </c>
      <c r="C150" s="1">
        <v>0.24467592592592591</v>
      </c>
      <c r="D150" s="1">
        <v>5.226851851851852E-2</v>
      </c>
      <c r="E150" s="1">
        <v>1.7175925925925924E-2</v>
      </c>
      <c r="F150">
        <v>100</v>
      </c>
      <c r="G150">
        <v>227</v>
      </c>
      <c r="H150">
        <v>327</v>
      </c>
      <c r="I150">
        <v>1768</v>
      </c>
      <c r="J150">
        <v>585</v>
      </c>
      <c r="K150">
        <v>127</v>
      </c>
      <c r="L150">
        <v>2480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 s="35"/>
      <c r="Y150" s="35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5"/>
      <c r="AQ150" s="35"/>
      <c r="AR150" s="35"/>
      <c r="AS150" s="35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  <c r="BE150" s="34"/>
      <c r="BF150" s="34"/>
      <c r="BG150" s="34"/>
      <c r="BH150" s="34"/>
      <c r="BI150" s="34"/>
      <c r="BJ150" s="35"/>
      <c r="BK150" s="35"/>
      <c r="BL150" s="35"/>
      <c r="BM150" s="35"/>
      <c r="BN150" s="34"/>
      <c r="BO150" s="34"/>
      <c r="BP150" s="34"/>
      <c r="BQ150" s="34"/>
      <c r="BR150" s="34"/>
      <c r="BS150" s="34"/>
      <c r="BT150" s="34"/>
      <c r="BU150" s="34"/>
      <c r="BV150" s="34"/>
      <c r="BW150" s="34"/>
      <c r="BX150" s="34"/>
      <c r="BY150" s="34"/>
      <c r="BZ150" s="34"/>
      <c r="CA150" s="34"/>
      <c r="CB150" s="34"/>
      <c r="CC150" s="34"/>
      <c r="CD150" s="35"/>
      <c r="CE150" s="35"/>
      <c r="CF150" s="35"/>
      <c r="CG150" s="35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4"/>
      <c r="CU150" s="34"/>
      <c r="CV150" s="34"/>
      <c r="CW150" s="34"/>
      <c r="CX150" s="36"/>
      <c r="CY150" s="35"/>
      <c r="CZ150" s="35"/>
      <c r="DA150" s="35"/>
      <c r="DB150" s="34"/>
      <c r="DC150" s="34"/>
      <c r="DD150" s="34"/>
      <c r="DE150" s="34"/>
      <c r="DF150" s="34"/>
      <c r="DG150" s="34"/>
      <c r="DH150" s="34"/>
      <c r="DI150" s="34"/>
      <c r="DJ150" s="34"/>
      <c r="DK150" s="34"/>
      <c r="DL150" s="34"/>
      <c r="DM150" s="34"/>
      <c r="DN150" s="34"/>
      <c r="DO150" s="34"/>
      <c r="DP150" s="34"/>
      <c r="DQ150" s="34"/>
    </row>
    <row r="151" spans="1:121">
      <c r="A151" t="s">
        <v>498</v>
      </c>
      <c r="B151" s="1">
        <v>1.4004629629629631E-2</v>
      </c>
      <c r="C151" s="1">
        <v>1.1284722222222222E-2</v>
      </c>
      <c r="D151" s="1">
        <v>6.3078703703703708E-3</v>
      </c>
      <c r="E151" s="1">
        <v>2.7083333333333334E-3</v>
      </c>
      <c r="F151">
        <v>16</v>
      </c>
      <c r="G151">
        <v>7</v>
      </c>
      <c r="H151">
        <v>23</v>
      </c>
      <c r="I151">
        <v>127</v>
      </c>
      <c r="J151">
        <v>24</v>
      </c>
      <c r="K151">
        <v>0</v>
      </c>
      <c r="L151">
        <v>151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 s="35"/>
      <c r="Y151" s="35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5"/>
      <c r="AQ151" s="35"/>
      <c r="AR151" s="35"/>
      <c r="AS151" s="35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  <c r="BE151" s="34"/>
      <c r="BF151" s="34"/>
      <c r="BG151" s="34"/>
      <c r="BH151" s="34"/>
      <c r="BI151" s="34"/>
      <c r="BJ151" s="35"/>
      <c r="BK151" s="35"/>
      <c r="BL151" s="35"/>
      <c r="BM151" s="35"/>
      <c r="BN151" s="34"/>
      <c r="BO151" s="34"/>
      <c r="BP151" s="34"/>
      <c r="BQ151" s="34"/>
      <c r="BR151" s="34"/>
      <c r="BS151" s="34"/>
      <c r="BT151" s="34"/>
      <c r="BU151" s="34"/>
      <c r="BV151" s="34"/>
      <c r="BW151" s="34"/>
      <c r="BX151" s="34"/>
      <c r="BY151" s="34"/>
      <c r="BZ151" s="34"/>
      <c r="CA151" s="34"/>
      <c r="CB151" s="34"/>
      <c r="CC151" s="34"/>
      <c r="CD151" s="35"/>
      <c r="CE151" s="35"/>
      <c r="CF151" s="35"/>
      <c r="CG151" s="35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4"/>
      <c r="CU151" s="34"/>
      <c r="CV151" s="34"/>
      <c r="CW151" s="34"/>
      <c r="CX151" s="35"/>
      <c r="CY151" s="35"/>
      <c r="CZ151" s="35"/>
      <c r="DA151" s="35"/>
      <c r="DB151" s="34"/>
      <c r="DC151" s="34"/>
      <c r="DD151" s="34"/>
      <c r="DE151" s="34"/>
      <c r="DF151" s="34"/>
      <c r="DG151" s="34"/>
      <c r="DH151" s="34"/>
      <c r="DI151" s="34"/>
      <c r="DJ151" s="34"/>
      <c r="DK151" s="34"/>
      <c r="DL151" s="34"/>
      <c r="DM151" s="34"/>
      <c r="DN151" s="34"/>
      <c r="DO151" s="34"/>
      <c r="DP151" s="34"/>
      <c r="DQ151" s="34"/>
    </row>
    <row r="152" spans="1:121">
      <c r="A152" t="s">
        <v>502</v>
      </c>
      <c r="B152" s="1">
        <v>2.1423611111111112E-2</v>
      </c>
      <c r="C152" s="1">
        <v>2.0810185185185185E-2</v>
      </c>
      <c r="D152" s="1">
        <v>1.8240740740740741E-2</v>
      </c>
      <c r="E152" s="1">
        <v>6.018518518518519E-4</v>
      </c>
      <c r="F152">
        <v>14</v>
      </c>
      <c r="G152">
        <v>7</v>
      </c>
      <c r="H152">
        <v>21</v>
      </c>
      <c r="I152">
        <v>138</v>
      </c>
      <c r="J152">
        <v>14</v>
      </c>
      <c r="K152">
        <v>0</v>
      </c>
      <c r="L152">
        <v>152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 s="35"/>
      <c r="Y152" s="35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5"/>
      <c r="AQ152" s="35"/>
      <c r="AR152" s="35"/>
      <c r="AS152" s="35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  <c r="BE152" s="34"/>
      <c r="BF152" s="34"/>
      <c r="BG152" s="34"/>
      <c r="BH152" s="34"/>
      <c r="BI152" s="34"/>
      <c r="BJ152" s="35"/>
      <c r="BK152" s="35"/>
      <c r="BL152" s="35"/>
      <c r="BM152" s="35"/>
      <c r="BN152" s="34"/>
      <c r="BO152" s="34"/>
      <c r="BP152" s="34"/>
      <c r="BQ152" s="34"/>
      <c r="BR152" s="34"/>
      <c r="BS152" s="34"/>
      <c r="BT152" s="34"/>
      <c r="BU152" s="34"/>
      <c r="BV152" s="34"/>
      <c r="BW152" s="34"/>
      <c r="BX152" s="34"/>
      <c r="BY152" s="34"/>
      <c r="BZ152" s="34"/>
      <c r="CA152" s="34"/>
      <c r="CB152" s="34"/>
      <c r="CC152" s="34"/>
      <c r="CD152" s="35"/>
      <c r="CE152" s="35"/>
      <c r="CF152" s="35"/>
      <c r="CG152" s="35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34"/>
      <c r="CU152" s="34"/>
      <c r="CV152" s="34"/>
      <c r="CW152" s="34"/>
      <c r="CX152" s="35"/>
      <c r="CY152" s="35"/>
      <c r="CZ152" s="35"/>
      <c r="DA152" s="35"/>
      <c r="DB152" s="34"/>
      <c r="DC152" s="34"/>
      <c r="DD152" s="34"/>
      <c r="DE152" s="34"/>
      <c r="DF152" s="34"/>
      <c r="DG152" s="34"/>
      <c r="DH152" s="34"/>
      <c r="DI152" s="34"/>
      <c r="DJ152" s="34"/>
      <c r="DK152" s="34"/>
      <c r="DL152" s="34"/>
      <c r="DM152" s="34"/>
      <c r="DN152" s="34"/>
      <c r="DO152" s="34"/>
      <c r="DP152" s="34"/>
      <c r="DQ152" s="34"/>
    </row>
    <row r="153" spans="1:121">
      <c r="A153" t="s">
        <v>2487</v>
      </c>
      <c r="B153" s="1">
        <v>0.23428240740740738</v>
      </c>
      <c r="C153" s="1">
        <v>0.22611111111111112</v>
      </c>
      <c r="D153" s="1">
        <v>4.1111111111111112E-2</v>
      </c>
      <c r="E153" s="1">
        <v>8.1597222222222227E-3</v>
      </c>
      <c r="F153">
        <v>216</v>
      </c>
      <c r="G153">
        <v>50</v>
      </c>
      <c r="H153">
        <v>266</v>
      </c>
      <c r="I153">
        <v>2367</v>
      </c>
      <c r="J153">
        <v>120</v>
      </c>
      <c r="K153">
        <v>24</v>
      </c>
      <c r="L153">
        <v>2511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 s="35"/>
      <c r="Y153" s="35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5"/>
      <c r="AQ153" s="35"/>
      <c r="AR153" s="35"/>
      <c r="AS153" s="35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  <c r="BE153" s="34"/>
      <c r="BF153" s="34"/>
      <c r="BG153" s="34"/>
      <c r="BH153" s="34"/>
      <c r="BI153" s="34"/>
      <c r="BJ153" s="35"/>
      <c r="BK153" s="35"/>
      <c r="BL153" s="35"/>
      <c r="BM153" s="35"/>
      <c r="BN153" s="34"/>
      <c r="BO153" s="34"/>
      <c r="BP153" s="34"/>
      <c r="BQ153" s="34"/>
      <c r="BR153" s="34"/>
      <c r="BS153" s="34"/>
      <c r="BT153" s="34"/>
      <c r="BU153" s="34"/>
      <c r="BV153" s="34"/>
      <c r="BW153" s="34"/>
      <c r="BX153" s="34"/>
      <c r="BY153" s="34"/>
      <c r="BZ153" s="34"/>
      <c r="CA153" s="34"/>
      <c r="CB153" s="34"/>
      <c r="CC153" s="34"/>
      <c r="CD153" s="35"/>
      <c r="CE153" s="35"/>
      <c r="CF153" s="35"/>
      <c r="CG153" s="35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4"/>
      <c r="CV153" s="34"/>
      <c r="CW153" s="34"/>
      <c r="CX153" s="35"/>
      <c r="CY153" s="35"/>
      <c r="CZ153" s="35"/>
      <c r="DA153" s="35"/>
      <c r="DB153" s="34"/>
      <c r="DC153" s="34"/>
      <c r="DD153" s="34"/>
      <c r="DE153" s="34"/>
      <c r="DF153" s="34"/>
      <c r="DG153" s="34"/>
      <c r="DH153" s="34"/>
      <c r="DI153" s="34"/>
      <c r="DJ153" s="34"/>
      <c r="DK153" s="34"/>
      <c r="DL153" s="34"/>
      <c r="DM153" s="34"/>
      <c r="DN153" s="34"/>
      <c r="DO153" s="34"/>
      <c r="DP153" s="34"/>
      <c r="DQ153" s="34"/>
    </row>
    <row r="154" spans="1:121">
      <c r="A154" t="s">
        <v>2488</v>
      </c>
      <c r="B154" s="1">
        <v>0.21841435185185185</v>
      </c>
      <c r="C154" s="1">
        <v>0.12589120370370369</v>
      </c>
      <c r="D154" s="1">
        <v>2.342592592592593E-2</v>
      </c>
      <c r="E154" s="1">
        <v>9.2511574074074066E-2</v>
      </c>
      <c r="F154">
        <v>199</v>
      </c>
      <c r="G154">
        <v>56</v>
      </c>
      <c r="H154">
        <v>255</v>
      </c>
      <c r="I154">
        <v>3343</v>
      </c>
      <c r="J154">
        <v>83</v>
      </c>
      <c r="K154">
        <v>0</v>
      </c>
      <c r="L154">
        <v>3426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X154" s="35"/>
      <c r="Y154" s="35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5"/>
      <c r="AQ154" s="35"/>
      <c r="AR154" s="35"/>
      <c r="AS154" s="35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5"/>
      <c r="BK154" s="35"/>
      <c r="BL154" s="35"/>
      <c r="BM154" s="35"/>
      <c r="BN154" s="34"/>
      <c r="BO154" s="34"/>
      <c r="BP154" s="34"/>
      <c r="BQ154" s="34"/>
      <c r="BR154" s="34"/>
      <c r="BS154" s="34"/>
      <c r="BT154" s="34"/>
      <c r="BU154" s="34"/>
      <c r="BV154" s="34"/>
      <c r="BW154" s="34"/>
      <c r="BX154" s="34"/>
      <c r="BY154" s="34"/>
      <c r="BZ154" s="34"/>
      <c r="CA154" s="34"/>
      <c r="CB154" s="34"/>
      <c r="CC154" s="34"/>
      <c r="CD154" s="35"/>
      <c r="CE154" s="35"/>
      <c r="CF154" s="35"/>
      <c r="CG154" s="35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4"/>
      <c r="CV154" s="34"/>
      <c r="CW154" s="34"/>
      <c r="CX154" s="36"/>
      <c r="CY154" s="35"/>
      <c r="CZ154" s="35"/>
      <c r="DA154" s="35"/>
      <c r="DB154" s="34"/>
      <c r="DC154" s="34"/>
      <c r="DD154" s="34"/>
      <c r="DE154" s="34"/>
      <c r="DF154" s="34"/>
      <c r="DG154" s="34"/>
      <c r="DH154" s="34"/>
      <c r="DI154" s="34"/>
      <c r="DJ154" s="34"/>
      <c r="DK154" s="34"/>
      <c r="DL154" s="34"/>
      <c r="DM154" s="34"/>
      <c r="DN154" s="34"/>
      <c r="DO154" s="34"/>
      <c r="DP154" s="34"/>
      <c r="DQ154" s="34"/>
    </row>
    <row r="155" spans="1:121">
      <c r="A155" t="s">
        <v>2489</v>
      </c>
      <c r="B155" s="1">
        <v>0.30204861111111109</v>
      </c>
      <c r="C155" s="1">
        <v>0.30127314814814815</v>
      </c>
      <c r="D155" s="1">
        <v>9.4444444444444445E-3</v>
      </c>
      <c r="E155" s="1">
        <v>7.6388888888888893E-4</v>
      </c>
      <c r="F155">
        <v>42</v>
      </c>
      <c r="G155">
        <v>0</v>
      </c>
      <c r="H155">
        <v>42</v>
      </c>
      <c r="I155">
        <v>1522</v>
      </c>
      <c r="J155">
        <v>0</v>
      </c>
      <c r="K155">
        <v>0</v>
      </c>
      <c r="L155">
        <v>1522</v>
      </c>
      <c r="M155">
        <v>13.1</v>
      </c>
      <c r="N155">
        <v>13.1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X155" s="35"/>
      <c r="Y155" s="35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5"/>
      <c r="AQ155" s="35"/>
      <c r="AR155" s="35"/>
      <c r="AS155" s="35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  <c r="BE155" s="34"/>
      <c r="BF155" s="34"/>
      <c r="BG155" s="34"/>
      <c r="BH155" s="34"/>
      <c r="BI155" s="34"/>
      <c r="BJ155" s="35"/>
      <c r="BK155" s="35"/>
      <c r="BL155" s="35"/>
      <c r="BM155" s="35"/>
      <c r="BN155" s="34"/>
      <c r="BO155" s="34"/>
      <c r="BP155" s="34"/>
      <c r="BQ155" s="34"/>
      <c r="BR155" s="34"/>
      <c r="BS155" s="34"/>
      <c r="BT155" s="34"/>
      <c r="BU155" s="34"/>
      <c r="BV155" s="34"/>
      <c r="BW155" s="34"/>
      <c r="BX155" s="34"/>
      <c r="BY155" s="34"/>
      <c r="BZ155" s="34"/>
      <c r="CA155" s="34"/>
      <c r="CB155" s="34"/>
      <c r="CC155" s="34"/>
      <c r="CD155" s="35"/>
      <c r="CE155" s="35"/>
      <c r="CF155" s="35"/>
      <c r="CG155" s="35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36"/>
      <c r="CY155" s="35"/>
      <c r="CZ155" s="35"/>
      <c r="DA155" s="35"/>
      <c r="DB155" s="34"/>
      <c r="DC155" s="34"/>
      <c r="DD155" s="34"/>
      <c r="DE155" s="34"/>
      <c r="DF155" s="34"/>
      <c r="DG155" s="34"/>
      <c r="DH155" s="34"/>
      <c r="DI155" s="34"/>
      <c r="DJ155" s="34"/>
      <c r="DK155" s="34"/>
      <c r="DL155" s="34"/>
      <c r="DM155" s="34"/>
      <c r="DN155" s="34"/>
      <c r="DO155" s="34"/>
      <c r="DP155" s="34"/>
      <c r="DQ155" s="34"/>
    </row>
    <row r="156" spans="1:121">
      <c r="A156" t="s">
        <v>531</v>
      </c>
      <c r="B156" s="1">
        <v>1.5578703703703704E-2</v>
      </c>
      <c r="C156" s="1">
        <v>1.4733796296296295E-2</v>
      </c>
      <c r="D156" s="1">
        <v>5.2893518518518515E-3</v>
      </c>
      <c r="E156" s="1">
        <v>8.449074074074075E-4</v>
      </c>
      <c r="F156">
        <v>7</v>
      </c>
      <c r="G156">
        <v>7</v>
      </c>
      <c r="H156">
        <v>14</v>
      </c>
      <c r="I156">
        <v>116</v>
      </c>
      <c r="J156">
        <v>14</v>
      </c>
      <c r="K156">
        <v>0</v>
      </c>
      <c r="L156">
        <v>130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X156" s="35"/>
      <c r="Y156" s="35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5"/>
      <c r="AQ156" s="35"/>
      <c r="AR156" s="35"/>
      <c r="AS156" s="35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  <c r="BE156" s="34"/>
      <c r="BF156" s="34"/>
      <c r="BG156" s="34"/>
      <c r="BH156" s="34"/>
      <c r="BI156" s="34"/>
      <c r="BJ156" s="35"/>
      <c r="BK156" s="35"/>
      <c r="BL156" s="35"/>
      <c r="BM156" s="35"/>
      <c r="BN156" s="34"/>
      <c r="BO156" s="34"/>
      <c r="BP156" s="34"/>
      <c r="BQ156" s="34"/>
      <c r="BR156" s="34"/>
      <c r="BS156" s="34"/>
      <c r="BT156" s="34"/>
      <c r="BU156" s="34"/>
      <c r="BV156" s="34"/>
      <c r="BW156" s="34"/>
      <c r="BX156" s="34"/>
      <c r="BY156" s="34"/>
      <c r="BZ156" s="34"/>
      <c r="CA156" s="34"/>
      <c r="CB156" s="34"/>
      <c r="CC156" s="34"/>
      <c r="CD156" s="35"/>
      <c r="CE156" s="35"/>
      <c r="CF156" s="35"/>
      <c r="CG156" s="35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34"/>
      <c r="CU156" s="34"/>
      <c r="CV156" s="34"/>
      <c r="CW156" s="34"/>
      <c r="CX156" s="35"/>
      <c r="CY156" s="35"/>
      <c r="CZ156" s="35"/>
      <c r="DA156" s="35"/>
      <c r="DB156" s="34"/>
      <c r="DC156" s="34"/>
      <c r="DD156" s="34"/>
      <c r="DE156" s="34"/>
      <c r="DF156" s="34"/>
      <c r="DG156" s="34"/>
      <c r="DH156" s="34"/>
      <c r="DI156" s="34"/>
      <c r="DJ156" s="34"/>
      <c r="DK156" s="34"/>
      <c r="DL156" s="34"/>
      <c r="DM156" s="34"/>
      <c r="DN156" s="34"/>
      <c r="DO156" s="34"/>
      <c r="DP156" s="34"/>
      <c r="DQ156" s="34"/>
    </row>
    <row r="157" spans="1:121">
      <c r="A157" t="s">
        <v>536</v>
      </c>
      <c r="B157" s="1">
        <v>0.24981481481481482</v>
      </c>
      <c r="C157" s="1">
        <v>0.21086805555555554</v>
      </c>
      <c r="D157" s="1">
        <v>0.31210648148148151</v>
      </c>
      <c r="E157" s="1">
        <v>3.8935185185185191E-2</v>
      </c>
      <c r="F157">
        <v>1245</v>
      </c>
      <c r="G157">
        <v>41</v>
      </c>
      <c r="H157">
        <v>1286</v>
      </c>
      <c r="I157">
        <v>2617</v>
      </c>
      <c r="J157">
        <v>63</v>
      </c>
      <c r="K157">
        <v>18</v>
      </c>
      <c r="L157">
        <v>2698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X157" s="35"/>
      <c r="Y157" s="35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5"/>
      <c r="AQ157" s="35"/>
      <c r="AR157" s="35"/>
      <c r="AS157" s="35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  <c r="BE157" s="34"/>
      <c r="BF157" s="34"/>
      <c r="BG157" s="34"/>
      <c r="BH157" s="34"/>
      <c r="BI157" s="34"/>
      <c r="BJ157" s="35"/>
      <c r="BK157" s="35"/>
      <c r="BL157" s="35"/>
      <c r="BM157" s="35"/>
      <c r="BN157" s="34"/>
      <c r="BO157" s="34"/>
      <c r="BP157" s="34"/>
      <c r="BQ157" s="34"/>
      <c r="BR157" s="34"/>
      <c r="BS157" s="34"/>
      <c r="BT157" s="34"/>
      <c r="BU157" s="34"/>
      <c r="BV157" s="34"/>
      <c r="BW157" s="34"/>
      <c r="BX157" s="34"/>
      <c r="BY157" s="34"/>
      <c r="BZ157" s="34"/>
      <c r="CA157" s="34"/>
      <c r="CB157" s="34"/>
      <c r="CC157" s="34"/>
      <c r="CD157" s="35"/>
      <c r="CE157" s="35"/>
      <c r="CF157" s="35"/>
      <c r="CG157" s="35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4"/>
      <c r="CV157" s="34"/>
      <c r="CW157" s="34"/>
      <c r="CX157" s="35"/>
      <c r="CY157" s="35"/>
      <c r="CZ157" s="35"/>
      <c r="DA157" s="35"/>
      <c r="DB157" s="34"/>
      <c r="DC157" s="34"/>
      <c r="DD157" s="34"/>
      <c r="DE157" s="34"/>
      <c r="DF157" s="34"/>
      <c r="DG157" s="34"/>
      <c r="DH157" s="34"/>
      <c r="DI157" s="34"/>
      <c r="DJ157" s="34"/>
      <c r="DK157" s="34"/>
      <c r="DL157" s="34"/>
      <c r="DM157" s="34"/>
      <c r="DN157" s="34"/>
      <c r="DO157" s="34"/>
      <c r="DP157" s="34"/>
      <c r="DQ157" s="34"/>
    </row>
    <row r="158" spans="1:121">
      <c r="A158" t="s">
        <v>538</v>
      </c>
      <c r="B158" s="1">
        <v>2.0057870370370368E-2</v>
      </c>
      <c r="C158" s="1">
        <v>1.8645833333333334E-2</v>
      </c>
      <c r="D158" s="1">
        <v>1.3888888888888889E-4</v>
      </c>
      <c r="E158" s="1">
        <v>1.4120370370370369E-3</v>
      </c>
      <c r="F158">
        <v>0</v>
      </c>
      <c r="G158">
        <v>1</v>
      </c>
      <c r="H158">
        <v>1</v>
      </c>
      <c r="I158">
        <v>142</v>
      </c>
      <c r="J158">
        <v>5</v>
      </c>
      <c r="K158">
        <v>2</v>
      </c>
      <c r="L158">
        <v>149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X158" s="35"/>
      <c r="Y158" s="35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5"/>
      <c r="AQ158" s="35"/>
      <c r="AR158" s="35"/>
      <c r="AS158" s="35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  <c r="BE158" s="34"/>
      <c r="BF158" s="34"/>
      <c r="BG158" s="34"/>
      <c r="BH158" s="34"/>
      <c r="BI158" s="34"/>
      <c r="BJ158" s="35"/>
      <c r="BK158" s="35"/>
      <c r="BL158" s="35"/>
      <c r="BM158" s="35"/>
      <c r="BN158" s="34"/>
      <c r="BO158" s="34"/>
      <c r="BP158" s="34"/>
      <c r="BQ158" s="34"/>
      <c r="BR158" s="34"/>
      <c r="BS158" s="34"/>
      <c r="BT158" s="34"/>
      <c r="BU158" s="34"/>
      <c r="BV158" s="34"/>
      <c r="BW158" s="34"/>
      <c r="BX158" s="34"/>
      <c r="BY158" s="34"/>
      <c r="BZ158" s="34"/>
      <c r="CA158" s="34"/>
      <c r="CB158" s="34"/>
      <c r="CC158" s="34"/>
      <c r="CD158" s="35"/>
      <c r="CE158" s="35"/>
      <c r="CF158" s="35"/>
      <c r="CG158" s="35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34"/>
      <c r="CU158" s="34"/>
      <c r="CV158" s="34"/>
      <c r="CW158" s="34"/>
      <c r="CX158" s="35"/>
      <c r="CY158" s="35"/>
      <c r="CZ158" s="35"/>
      <c r="DA158" s="35"/>
      <c r="DB158" s="34"/>
      <c r="DC158" s="34"/>
      <c r="DD158" s="34"/>
      <c r="DE158" s="34"/>
      <c r="DF158" s="34"/>
      <c r="DG158" s="34"/>
      <c r="DH158" s="34"/>
      <c r="DI158" s="34"/>
      <c r="DJ158" s="34"/>
      <c r="DK158" s="34"/>
      <c r="DL158" s="34"/>
      <c r="DM158" s="34"/>
      <c r="DN158" s="34"/>
      <c r="DO158" s="34"/>
      <c r="DP158" s="34"/>
      <c r="DQ158" s="34"/>
    </row>
    <row r="159" spans="1:121">
      <c r="A159" t="s">
        <v>544</v>
      </c>
      <c r="B159" s="1">
        <v>0.3422337962962963</v>
      </c>
      <c r="C159" s="1">
        <v>0.30822916666666667</v>
      </c>
      <c r="D159" s="1">
        <v>8.4907407407407418E-2</v>
      </c>
      <c r="E159" s="1">
        <v>3.3993055555555561E-2</v>
      </c>
      <c r="F159">
        <v>91</v>
      </c>
      <c r="G159">
        <v>0</v>
      </c>
      <c r="H159">
        <v>91</v>
      </c>
      <c r="I159">
        <v>1807</v>
      </c>
      <c r="J159">
        <v>0</v>
      </c>
      <c r="K159">
        <v>0</v>
      </c>
      <c r="L159">
        <v>1807</v>
      </c>
      <c r="M159">
        <v>50.78</v>
      </c>
      <c r="N159">
        <v>50.78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X159" s="35"/>
      <c r="Y159" s="35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5"/>
      <c r="AQ159" s="35"/>
      <c r="AR159" s="35"/>
      <c r="AS159" s="35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  <c r="BE159" s="34"/>
      <c r="BF159" s="34"/>
      <c r="BG159" s="34"/>
      <c r="BH159" s="34"/>
      <c r="BI159" s="34"/>
      <c r="BJ159" s="35"/>
      <c r="BK159" s="35"/>
      <c r="BL159" s="35"/>
      <c r="BM159" s="35"/>
      <c r="BN159" s="34"/>
      <c r="BO159" s="34"/>
      <c r="BP159" s="34"/>
      <c r="BQ159" s="34"/>
      <c r="BR159" s="34"/>
      <c r="BS159" s="34"/>
      <c r="BT159" s="34"/>
      <c r="BU159" s="34"/>
      <c r="BV159" s="34"/>
      <c r="BW159" s="34"/>
      <c r="BX159" s="34"/>
      <c r="BY159" s="34"/>
      <c r="BZ159" s="34"/>
      <c r="CA159" s="34"/>
      <c r="CB159" s="34"/>
      <c r="CC159" s="34"/>
      <c r="CD159" s="35"/>
      <c r="CE159" s="35"/>
      <c r="CF159" s="35"/>
      <c r="CG159" s="35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35"/>
      <c r="CY159" s="35"/>
      <c r="CZ159" s="35"/>
      <c r="DA159" s="35"/>
      <c r="DB159" s="34"/>
      <c r="DC159" s="34"/>
      <c r="DD159" s="34"/>
      <c r="DE159" s="34"/>
      <c r="DF159" s="34"/>
      <c r="DG159" s="34"/>
      <c r="DH159" s="34"/>
      <c r="DI159" s="34"/>
      <c r="DJ159" s="34"/>
      <c r="DK159" s="34"/>
      <c r="DL159" s="34"/>
      <c r="DM159" s="34"/>
      <c r="DN159" s="34"/>
      <c r="DO159" s="34"/>
      <c r="DP159" s="34"/>
      <c r="DQ159" s="34"/>
    </row>
    <row r="160" spans="1:121">
      <c r="A160" t="s">
        <v>2490</v>
      </c>
      <c r="B160" s="1">
        <v>0.28443287037037041</v>
      </c>
      <c r="C160" s="1">
        <v>0.26650462962962962</v>
      </c>
      <c r="D160" s="1">
        <v>7.9988425925925921E-2</v>
      </c>
      <c r="E160" s="1">
        <v>1.7928240740740741E-2</v>
      </c>
      <c r="F160">
        <v>115</v>
      </c>
      <c r="G160">
        <v>176</v>
      </c>
      <c r="H160">
        <v>291</v>
      </c>
      <c r="I160">
        <v>2685</v>
      </c>
      <c r="J160">
        <v>570</v>
      </c>
      <c r="K160">
        <v>154</v>
      </c>
      <c r="L160">
        <v>3409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X160" s="35"/>
      <c r="Y160" s="35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5"/>
      <c r="AQ160" s="35"/>
      <c r="AR160" s="35"/>
      <c r="AS160" s="35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  <c r="BE160" s="34"/>
      <c r="BF160" s="34"/>
      <c r="BG160" s="34"/>
      <c r="BH160" s="34"/>
      <c r="BI160" s="34"/>
      <c r="BJ160" s="35"/>
      <c r="BK160" s="35"/>
      <c r="BL160" s="35"/>
      <c r="BM160" s="35"/>
      <c r="BN160" s="34"/>
      <c r="BO160" s="34"/>
      <c r="BP160" s="34"/>
      <c r="BQ160" s="34"/>
      <c r="BR160" s="34"/>
      <c r="BS160" s="34"/>
      <c r="BT160" s="34"/>
      <c r="BU160" s="34"/>
      <c r="BV160" s="34"/>
      <c r="BW160" s="34"/>
      <c r="BX160" s="34"/>
      <c r="BY160" s="34"/>
      <c r="BZ160" s="34"/>
      <c r="CA160" s="34"/>
      <c r="CB160" s="34"/>
      <c r="CC160" s="34"/>
      <c r="CD160" s="35"/>
      <c r="CE160" s="35"/>
      <c r="CF160" s="35"/>
      <c r="CG160" s="35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5"/>
      <c r="CY160" s="35"/>
      <c r="CZ160" s="35"/>
      <c r="DA160" s="35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  <c r="DP160" s="34"/>
      <c r="DQ160" s="34"/>
    </row>
    <row r="161" spans="1:121">
      <c r="A161" t="s">
        <v>2491</v>
      </c>
      <c r="B161" s="1">
        <v>0.36565972222222221</v>
      </c>
      <c r="C161" s="1">
        <v>0.30332175925925925</v>
      </c>
      <c r="D161" s="1">
        <v>8.1689814814814812E-2</v>
      </c>
      <c r="E161" s="1">
        <v>6.2337962962962963E-2</v>
      </c>
      <c r="F161">
        <v>145</v>
      </c>
      <c r="G161">
        <v>147</v>
      </c>
      <c r="H161">
        <v>292</v>
      </c>
      <c r="I161">
        <v>2709</v>
      </c>
      <c r="J161">
        <v>401</v>
      </c>
      <c r="K161">
        <v>0</v>
      </c>
      <c r="L161">
        <v>3110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X161" s="35"/>
      <c r="Y161" s="35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5"/>
      <c r="AQ161" s="35"/>
      <c r="AR161" s="35"/>
      <c r="AS161" s="35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  <c r="BE161" s="34"/>
      <c r="BF161" s="34"/>
      <c r="BG161" s="34"/>
      <c r="BH161" s="34"/>
      <c r="BI161" s="34"/>
      <c r="BJ161" s="35"/>
      <c r="BK161" s="35"/>
      <c r="BL161" s="35"/>
      <c r="BM161" s="35"/>
      <c r="BN161" s="34"/>
      <c r="BO161" s="34"/>
      <c r="BP161" s="34"/>
      <c r="BQ161" s="34"/>
      <c r="BR161" s="34"/>
      <c r="BS161" s="34"/>
      <c r="BT161" s="34"/>
      <c r="BU161" s="34"/>
      <c r="BV161" s="34"/>
      <c r="BW161" s="34"/>
      <c r="BX161" s="34"/>
      <c r="BY161" s="34"/>
      <c r="BZ161" s="34"/>
      <c r="CA161" s="34"/>
      <c r="CB161" s="34"/>
      <c r="CC161" s="34"/>
      <c r="CD161" s="35"/>
      <c r="CE161" s="35"/>
      <c r="CF161" s="35"/>
      <c r="CG161" s="35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34"/>
      <c r="CU161" s="34"/>
      <c r="CV161" s="34"/>
      <c r="CW161" s="34"/>
      <c r="CX161" s="35"/>
      <c r="CY161" s="35"/>
      <c r="CZ161" s="35"/>
      <c r="DA161" s="35"/>
      <c r="DB161" s="34"/>
      <c r="DC161" s="34"/>
      <c r="DD161" s="34"/>
      <c r="DE161" s="34"/>
      <c r="DF161" s="34"/>
      <c r="DG161" s="34"/>
      <c r="DH161" s="34"/>
      <c r="DI161" s="34"/>
      <c r="DJ161" s="34"/>
      <c r="DK161" s="34"/>
      <c r="DL161" s="34"/>
      <c r="DM161" s="34"/>
      <c r="DN161" s="34"/>
      <c r="DO161" s="34"/>
      <c r="DP161" s="34"/>
      <c r="DQ161" s="34"/>
    </row>
    <row r="162" spans="1:121">
      <c r="A162" t="s">
        <v>546</v>
      </c>
      <c r="B162" s="1">
        <v>0.13976851851851851</v>
      </c>
      <c r="C162" s="1">
        <v>0.11487268518518519</v>
      </c>
      <c r="D162" s="1">
        <v>3.8576388888888889E-2</v>
      </c>
      <c r="E162" s="1">
        <v>2.4895833333333336E-2</v>
      </c>
      <c r="F162">
        <v>10</v>
      </c>
      <c r="G162">
        <v>53</v>
      </c>
      <c r="H162">
        <v>63</v>
      </c>
      <c r="I162">
        <v>882</v>
      </c>
      <c r="J162">
        <v>82</v>
      </c>
      <c r="K162">
        <v>48</v>
      </c>
      <c r="L162">
        <v>1012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X162" s="35"/>
      <c r="Y162" s="35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5"/>
      <c r="AQ162" s="35"/>
      <c r="AR162" s="35"/>
      <c r="AS162" s="35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  <c r="BE162" s="34"/>
      <c r="BF162" s="34"/>
      <c r="BG162" s="34"/>
      <c r="BH162" s="34"/>
      <c r="BI162" s="34"/>
      <c r="BJ162" s="35"/>
      <c r="BK162" s="35"/>
      <c r="BL162" s="35"/>
      <c r="BM162" s="35"/>
      <c r="BN162" s="34"/>
      <c r="BO162" s="34"/>
      <c r="BP162" s="34"/>
      <c r="BQ162" s="34"/>
      <c r="BR162" s="34"/>
      <c r="BS162" s="34"/>
      <c r="BT162" s="34"/>
      <c r="BU162" s="34"/>
      <c r="BV162" s="34"/>
      <c r="BW162" s="34"/>
      <c r="BX162" s="34"/>
      <c r="BY162" s="34"/>
      <c r="BZ162" s="34"/>
      <c r="CA162" s="34"/>
      <c r="CB162" s="34"/>
      <c r="CC162" s="34"/>
      <c r="CD162" s="35"/>
      <c r="CE162" s="35"/>
      <c r="CF162" s="35"/>
      <c r="CG162" s="35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4"/>
      <c r="CV162" s="34"/>
      <c r="CW162" s="34"/>
      <c r="CX162" s="35"/>
      <c r="CY162" s="35"/>
      <c r="CZ162" s="35"/>
      <c r="DA162" s="35"/>
      <c r="DB162" s="34"/>
      <c r="DC162" s="34"/>
      <c r="DD162" s="34"/>
      <c r="DE162" s="34"/>
      <c r="DF162" s="34"/>
      <c r="DG162" s="34"/>
      <c r="DH162" s="34"/>
      <c r="DI162" s="34"/>
      <c r="DJ162" s="34"/>
      <c r="DK162" s="34"/>
      <c r="DL162" s="34"/>
      <c r="DM162" s="34"/>
      <c r="DN162" s="34"/>
      <c r="DO162" s="34"/>
      <c r="DP162" s="34"/>
      <c r="DQ162" s="34"/>
    </row>
    <row r="163" spans="1:121">
      <c r="A163" t="s">
        <v>549</v>
      </c>
      <c r="B163" s="1">
        <v>0.15502314814814813</v>
      </c>
      <c r="C163" s="1">
        <v>6.8391203703703704E-2</v>
      </c>
      <c r="D163" s="1">
        <v>7.6724537037037036E-2</v>
      </c>
      <c r="E163" s="1">
        <v>8.6631944444444442E-2</v>
      </c>
      <c r="F163">
        <v>185</v>
      </c>
      <c r="G163">
        <v>44</v>
      </c>
      <c r="H163">
        <v>229</v>
      </c>
      <c r="I163">
        <v>2238</v>
      </c>
      <c r="J163">
        <v>79</v>
      </c>
      <c r="K163">
        <v>9</v>
      </c>
      <c r="L163">
        <v>2326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X163" s="35"/>
      <c r="Y163" s="35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5"/>
      <c r="AQ163" s="35"/>
      <c r="AR163" s="35"/>
      <c r="AS163" s="35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  <c r="BE163" s="34"/>
      <c r="BF163" s="34"/>
      <c r="BG163" s="34"/>
      <c r="BH163" s="34"/>
      <c r="BI163" s="34"/>
      <c r="BJ163" s="35"/>
      <c r="BK163" s="35"/>
      <c r="BL163" s="35"/>
      <c r="BM163" s="35"/>
      <c r="BN163" s="34"/>
      <c r="BO163" s="34"/>
      <c r="BP163" s="34"/>
      <c r="BQ163" s="34"/>
      <c r="BR163" s="34"/>
      <c r="BS163" s="34"/>
      <c r="BT163" s="34"/>
      <c r="BU163" s="34"/>
      <c r="BV163" s="34"/>
      <c r="BW163" s="34"/>
      <c r="BX163" s="34"/>
      <c r="BY163" s="34"/>
      <c r="BZ163" s="34"/>
      <c r="CA163" s="34"/>
      <c r="CB163" s="34"/>
      <c r="CC163" s="34"/>
      <c r="CD163" s="35"/>
      <c r="CE163" s="35"/>
      <c r="CF163" s="35"/>
      <c r="CG163" s="35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35"/>
      <c r="CY163" s="35"/>
      <c r="CZ163" s="35"/>
      <c r="DA163" s="35"/>
      <c r="DB163" s="34"/>
      <c r="DC163" s="34"/>
      <c r="DD163" s="34"/>
      <c r="DE163" s="34"/>
      <c r="DF163" s="34"/>
      <c r="DG163" s="34"/>
      <c r="DH163" s="34"/>
      <c r="DI163" s="34"/>
      <c r="DJ163" s="34"/>
      <c r="DK163" s="34"/>
      <c r="DL163" s="34"/>
      <c r="DM163" s="34"/>
      <c r="DN163" s="34"/>
      <c r="DO163" s="34"/>
      <c r="DP163" s="34"/>
      <c r="DQ163" s="34"/>
    </row>
    <row r="164" spans="1:121">
      <c r="A164" t="s">
        <v>2400</v>
      </c>
      <c r="B164" s="1">
        <v>0.38155092592592593</v>
      </c>
      <c r="C164" s="1">
        <v>0.25918981481481479</v>
      </c>
      <c r="D164" s="1">
        <v>9.2511574074074066E-2</v>
      </c>
      <c r="E164" s="1">
        <v>0.1223611111111111</v>
      </c>
      <c r="F164">
        <v>635</v>
      </c>
      <c r="G164">
        <v>39</v>
      </c>
      <c r="H164">
        <v>674</v>
      </c>
      <c r="I164">
        <v>135</v>
      </c>
      <c r="J164">
        <v>55</v>
      </c>
      <c r="K164">
        <v>20</v>
      </c>
      <c r="L164">
        <v>210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X164" s="35"/>
      <c r="Y164" s="35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5"/>
      <c r="AQ164" s="35"/>
      <c r="AR164" s="35"/>
      <c r="AS164" s="35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  <c r="BE164" s="34"/>
      <c r="BF164" s="34"/>
      <c r="BG164" s="34"/>
      <c r="BH164" s="34"/>
      <c r="BI164" s="34"/>
      <c r="BJ164" s="35"/>
      <c r="BK164" s="35"/>
      <c r="BL164" s="35"/>
      <c r="BM164" s="35"/>
      <c r="BN164" s="34"/>
      <c r="BO164" s="34"/>
      <c r="BP164" s="34"/>
      <c r="BQ164" s="34"/>
      <c r="BR164" s="34"/>
      <c r="BS164" s="34"/>
      <c r="BT164" s="34"/>
      <c r="BU164" s="34"/>
      <c r="BV164" s="34"/>
      <c r="BW164" s="34"/>
      <c r="BX164" s="34"/>
      <c r="BY164" s="34"/>
      <c r="BZ164" s="34"/>
      <c r="CA164" s="34"/>
      <c r="CB164" s="34"/>
      <c r="CC164" s="34"/>
      <c r="CD164" s="35"/>
      <c r="CE164" s="35"/>
      <c r="CF164" s="35"/>
      <c r="CG164" s="35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36"/>
      <c r="CY164" s="35"/>
      <c r="CZ164" s="35"/>
      <c r="DA164" s="35"/>
      <c r="DB164" s="34"/>
      <c r="DC164" s="34"/>
      <c r="DD164" s="34"/>
      <c r="DE164" s="34"/>
      <c r="DF164" s="34"/>
      <c r="DG164" s="34"/>
      <c r="DH164" s="34"/>
      <c r="DI164" s="34"/>
      <c r="DJ164" s="34"/>
      <c r="DK164" s="34"/>
      <c r="DL164" s="34"/>
      <c r="DM164" s="34"/>
      <c r="DN164" s="34"/>
      <c r="DO164" s="34"/>
      <c r="DP164" s="34"/>
      <c r="DQ164" s="34"/>
    </row>
    <row r="165" spans="1:121">
      <c r="A165" t="s">
        <v>553</v>
      </c>
      <c r="B165" s="1">
        <v>0.36575231481481479</v>
      </c>
      <c r="C165" s="1">
        <v>0.23287037037037037</v>
      </c>
      <c r="D165" s="1">
        <v>1.1331018518518518E-2</v>
      </c>
      <c r="E165" s="1">
        <v>0.13288194444444443</v>
      </c>
      <c r="F165">
        <v>29</v>
      </c>
      <c r="G165">
        <v>8</v>
      </c>
      <c r="H165">
        <v>37</v>
      </c>
      <c r="I165">
        <v>1177</v>
      </c>
      <c r="J165">
        <v>53</v>
      </c>
      <c r="K165">
        <v>0</v>
      </c>
      <c r="L165">
        <v>1230</v>
      </c>
      <c r="M165">
        <v>26.6</v>
      </c>
      <c r="N165">
        <v>25.04</v>
      </c>
      <c r="O165">
        <v>1.56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X165" s="35"/>
      <c r="Y165" s="35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5"/>
      <c r="AQ165" s="35"/>
      <c r="AR165" s="35"/>
      <c r="AS165" s="35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  <c r="BE165" s="34"/>
      <c r="BF165" s="34"/>
      <c r="BG165" s="34"/>
      <c r="BH165" s="34"/>
      <c r="BI165" s="34"/>
      <c r="BJ165" s="35"/>
      <c r="BK165" s="35"/>
      <c r="BL165" s="35"/>
      <c r="BM165" s="35"/>
      <c r="BN165" s="34"/>
      <c r="BO165" s="34"/>
      <c r="BP165" s="34"/>
      <c r="BQ165" s="34"/>
      <c r="BR165" s="34"/>
      <c r="BS165" s="34"/>
      <c r="BT165" s="34"/>
      <c r="BU165" s="34"/>
      <c r="BV165" s="34"/>
      <c r="BW165" s="34"/>
      <c r="BX165" s="34"/>
      <c r="BY165" s="34"/>
      <c r="BZ165" s="34"/>
      <c r="CA165" s="34"/>
      <c r="CB165" s="34"/>
      <c r="CC165" s="34"/>
      <c r="CD165" s="35"/>
      <c r="CE165" s="35"/>
      <c r="CF165" s="35"/>
      <c r="CG165" s="35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4"/>
      <c r="CV165" s="34"/>
      <c r="CW165" s="34"/>
      <c r="CX165" s="35"/>
      <c r="CY165" s="35"/>
      <c r="CZ165" s="35"/>
      <c r="DA165" s="35"/>
      <c r="DB165" s="34"/>
      <c r="DC165" s="34"/>
      <c r="DD165" s="34"/>
      <c r="DE165" s="34"/>
      <c r="DF165" s="34"/>
      <c r="DG165" s="34"/>
      <c r="DH165" s="34"/>
      <c r="DI165" s="34"/>
      <c r="DJ165" s="34"/>
      <c r="DK165" s="34"/>
      <c r="DL165" s="34"/>
      <c r="DM165" s="34"/>
      <c r="DN165" s="34"/>
      <c r="DO165" s="34"/>
      <c r="DP165" s="34"/>
      <c r="DQ165" s="34"/>
    </row>
    <row r="166" spans="1:121">
      <c r="A166" t="s">
        <v>2492</v>
      </c>
      <c r="B166" s="1">
        <v>0.30449074074074073</v>
      </c>
      <c r="C166" s="1">
        <v>0.29300925925925925</v>
      </c>
      <c r="D166" s="1">
        <v>3.0219907407407407E-2</v>
      </c>
      <c r="E166" s="1">
        <v>1.1469907407407408E-2</v>
      </c>
      <c r="F166">
        <v>20</v>
      </c>
      <c r="G166">
        <v>0</v>
      </c>
      <c r="H166">
        <v>20</v>
      </c>
      <c r="I166">
        <v>933</v>
      </c>
      <c r="J166">
        <v>0</v>
      </c>
      <c r="K166">
        <v>0</v>
      </c>
      <c r="L166">
        <v>933</v>
      </c>
      <c r="M166">
        <v>10.49</v>
      </c>
      <c r="N166">
        <v>10.49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X166" s="35"/>
      <c r="Y166" s="35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5"/>
      <c r="AQ166" s="35"/>
      <c r="AR166" s="35"/>
      <c r="AS166" s="35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  <c r="BE166" s="34"/>
      <c r="BF166" s="34"/>
      <c r="BG166" s="34"/>
      <c r="BH166" s="34"/>
      <c r="BI166" s="34"/>
      <c r="BJ166" s="35"/>
      <c r="BK166" s="35"/>
      <c r="BL166" s="35"/>
      <c r="BM166" s="35"/>
      <c r="BN166" s="34"/>
      <c r="BO166" s="34"/>
      <c r="BP166" s="34"/>
      <c r="BQ166" s="34"/>
      <c r="BR166" s="34"/>
      <c r="BS166" s="34"/>
      <c r="BT166" s="34"/>
      <c r="BU166" s="34"/>
      <c r="BV166" s="34"/>
      <c r="BW166" s="34"/>
      <c r="BX166" s="34"/>
      <c r="BY166" s="34"/>
      <c r="BZ166" s="34"/>
      <c r="CA166" s="34"/>
      <c r="CB166" s="34"/>
      <c r="CC166" s="34"/>
      <c r="CD166" s="35"/>
      <c r="CE166" s="35"/>
      <c r="CF166" s="35"/>
      <c r="CG166" s="35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4"/>
      <c r="CV166" s="34"/>
      <c r="CW166" s="34"/>
      <c r="CX166" s="35"/>
      <c r="CY166" s="35"/>
      <c r="CZ166" s="35"/>
      <c r="DA166" s="35"/>
      <c r="DB166" s="34"/>
      <c r="DC166" s="34"/>
      <c r="DD166" s="34"/>
      <c r="DE166" s="34"/>
      <c r="DF166" s="34"/>
      <c r="DG166" s="34"/>
      <c r="DH166" s="34"/>
      <c r="DI166" s="34"/>
      <c r="DJ166" s="34"/>
      <c r="DK166" s="34"/>
      <c r="DL166" s="34"/>
      <c r="DM166" s="34"/>
      <c r="DN166" s="34"/>
      <c r="DO166" s="34"/>
      <c r="DP166" s="34"/>
      <c r="DQ166" s="34"/>
    </row>
    <row r="167" spans="1:121">
      <c r="A167" t="s">
        <v>563</v>
      </c>
      <c r="B167" s="1">
        <v>3.2372685185185185E-2</v>
      </c>
      <c r="C167" s="1">
        <v>2.8877314814814817E-2</v>
      </c>
      <c r="D167" s="1">
        <v>1.1354166666666667E-2</v>
      </c>
      <c r="E167" s="1">
        <v>3.483796296296296E-3</v>
      </c>
      <c r="F167">
        <v>42</v>
      </c>
      <c r="G167">
        <v>10</v>
      </c>
      <c r="H167">
        <v>52</v>
      </c>
      <c r="I167">
        <v>335</v>
      </c>
      <c r="J167">
        <v>21</v>
      </c>
      <c r="K167">
        <v>0</v>
      </c>
      <c r="L167">
        <v>356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X167" s="35"/>
      <c r="Y167" s="35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5"/>
      <c r="AQ167" s="35"/>
      <c r="AR167" s="35"/>
      <c r="AS167" s="35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  <c r="BE167" s="34"/>
      <c r="BF167" s="34"/>
      <c r="BG167" s="34"/>
      <c r="BH167" s="34"/>
      <c r="BI167" s="34"/>
      <c r="BJ167" s="35"/>
      <c r="BK167" s="35"/>
      <c r="BL167" s="35"/>
      <c r="BM167" s="35"/>
      <c r="BN167" s="34"/>
      <c r="BO167" s="34"/>
      <c r="BP167" s="34"/>
      <c r="BQ167" s="34"/>
      <c r="BR167" s="34"/>
      <c r="BS167" s="34"/>
      <c r="BT167" s="34"/>
      <c r="BU167" s="34"/>
      <c r="BV167" s="34"/>
      <c r="BW167" s="34"/>
      <c r="BX167" s="34"/>
      <c r="BY167" s="34"/>
      <c r="BZ167" s="34"/>
      <c r="CA167" s="34"/>
      <c r="CB167" s="34"/>
      <c r="CC167" s="34"/>
      <c r="CD167" s="35"/>
      <c r="CE167" s="35"/>
      <c r="CF167" s="35"/>
      <c r="CG167" s="35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4"/>
      <c r="CV167" s="34"/>
      <c r="CW167" s="34"/>
      <c r="CX167" s="35"/>
      <c r="CY167" s="35"/>
      <c r="CZ167" s="35"/>
      <c r="DA167" s="35"/>
      <c r="DB167" s="34"/>
      <c r="DC167" s="34"/>
      <c r="DD167" s="34"/>
      <c r="DE167" s="34"/>
      <c r="DF167" s="34"/>
      <c r="DG167" s="34"/>
      <c r="DH167" s="34"/>
      <c r="DI167" s="34"/>
      <c r="DJ167" s="34"/>
      <c r="DK167" s="34"/>
      <c r="DL167" s="34"/>
      <c r="DM167" s="34"/>
      <c r="DN167" s="34"/>
      <c r="DO167" s="34"/>
      <c r="DP167" s="34"/>
      <c r="DQ167" s="34"/>
    </row>
    <row r="168" spans="1:121">
      <c r="A168" t="s">
        <v>568</v>
      </c>
      <c r="B168" s="1">
        <v>0.17836805555555557</v>
      </c>
      <c r="C168" s="1">
        <v>0.11114583333333333</v>
      </c>
      <c r="D168" s="1">
        <v>4.2905092592592592E-2</v>
      </c>
      <c r="E168" s="1">
        <v>6.7222222222222225E-2</v>
      </c>
      <c r="F168">
        <v>213</v>
      </c>
      <c r="G168">
        <v>48</v>
      </c>
      <c r="H168">
        <v>261</v>
      </c>
      <c r="I168">
        <v>2350</v>
      </c>
      <c r="J168">
        <v>87</v>
      </c>
      <c r="K168">
        <v>35</v>
      </c>
      <c r="L168">
        <v>2472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X168" s="35"/>
      <c r="Y168" s="35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5"/>
      <c r="AQ168" s="35"/>
      <c r="AR168" s="35"/>
      <c r="AS168" s="35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  <c r="BE168" s="34"/>
      <c r="BF168" s="34"/>
      <c r="BG168" s="34"/>
      <c r="BH168" s="34"/>
      <c r="BI168" s="34"/>
      <c r="BJ168" s="35"/>
      <c r="BK168" s="35"/>
      <c r="BL168" s="35"/>
      <c r="BM168" s="35"/>
      <c r="BN168" s="34"/>
      <c r="BO168" s="34"/>
      <c r="BP168" s="34"/>
      <c r="BQ168" s="34"/>
      <c r="BR168" s="34"/>
      <c r="BS168" s="34"/>
      <c r="BT168" s="34"/>
      <c r="BU168" s="34"/>
      <c r="BV168" s="34"/>
      <c r="BW168" s="34"/>
      <c r="BX168" s="34"/>
      <c r="BY168" s="34"/>
      <c r="BZ168" s="34"/>
      <c r="CA168" s="34"/>
      <c r="CB168" s="34"/>
      <c r="CC168" s="34"/>
      <c r="CD168" s="35"/>
      <c r="CE168" s="35"/>
      <c r="CF168" s="35"/>
      <c r="CG168" s="35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4"/>
      <c r="CV168" s="34"/>
      <c r="CW168" s="34"/>
      <c r="CX168" s="36"/>
      <c r="CY168" s="35"/>
      <c r="CZ168" s="35"/>
      <c r="DA168" s="35"/>
      <c r="DB168" s="34"/>
      <c r="DC168" s="34"/>
      <c r="DD168" s="34"/>
      <c r="DE168" s="34"/>
      <c r="DF168" s="34"/>
      <c r="DG168" s="34"/>
      <c r="DH168" s="34"/>
      <c r="DI168" s="34"/>
      <c r="DJ168" s="34"/>
      <c r="DK168" s="34"/>
      <c r="DL168" s="34"/>
      <c r="DM168" s="34"/>
      <c r="DN168" s="34"/>
      <c r="DO168" s="34"/>
      <c r="DP168" s="34"/>
      <c r="DQ168" s="34"/>
    </row>
    <row r="169" spans="1:121">
      <c r="A169" t="s">
        <v>570</v>
      </c>
      <c r="B169" s="1">
        <v>1.273148148148148E-4</v>
      </c>
      <c r="C169" s="1">
        <v>1.273148148148148E-4</v>
      </c>
      <c r="D169" s="1">
        <v>0</v>
      </c>
      <c r="E169" s="1">
        <v>0</v>
      </c>
      <c r="F169">
        <v>1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s="35"/>
      <c r="Y169" s="35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5"/>
      <c r="AQ169" s="35"/>
      <c r="AR169" s="35"/>
      <c r="AS169" s="35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5"/>
      <c r="BK169" s="35"/>
      <c r="BL169" s="35"/>
      <c r="BM169" s="35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5"/>
      <c r="CE169" s="35"/>
      <c r="CF169" s="35"/>
      <c r="CG169" s="35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5"/>
      <c r="CY169" s="35"/>
      <c r="CZ169" s="35"/>
      <c r="DA169" s="35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</row>
    <row r="170" spans="1:121">
      <c r="A170" t="s">
        <v>2493</v>
      </c>
      <c r="B170" s="1">
        <v>0.19340277777777778</v>
      </c>
      <c r="C170" s="1">
        <v>0.18894675925925927</v>
      </c>
      <c r="D170" s="1">
        <v>8.1944444444444452E-3</v>
      </c>
      <c r="E170" s="1">
        <v>4.4444444444444444E-3</v>
      </c>
      <c r="F170">
        <v>29</v>
      </c>
      <c r="G170">
        <v>0</v>
      </c>
      <c r="H170">
        <v>29</v>
      </c>
      <c r="I170">
        <v>826</v>
      </c>
      <c r="J170">
        <v>0</v>
      </c>
      <c r="K170">
        <v>0</v>
      </c>
      <c r="L170">
        <v>826</v>
      </c>
      <c r="M170">
        <v>12.31</v>
      </c>
      <c r="N170">
        <v>12.31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X170" s="35"/>
      <c r="Y170" s="35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5"/>
      <c r="AQ170" s="35"/>
      <c r="AR170" s="35"/>
      <c r="AS170" s="35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5"/>
      <c r="BK170" s="35"/>
      <c r="BL170" s="35"/>
      <c r="BM170" s="35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5"/>
      <c r="CE170" s="35"/>
      <c r="CF170" s="35"/>
      <c r="CG170" s="35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5"/>
      <c r="CY170" s="35"/>
      <c r="CZ170" s="35"/>
      <c r="DA170" s="35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</row>
    <row r="171" spans="1:121">
      <c r="A171" t="s">
        <v>2494</v>
      </c>
      <c r="B171" s="1">
        <v>0.16079861111111113</v>
      </c>
      <c r="C171" s="1">
        <v>0.12782407407407406</v>
      </c>
      <c r="D171" s="1">
        <v>0.10452546296296296</v>
      </c>
      <c r="E171" s="1">
        <v>3.2962962962962965E-2</v>
      </c>
      <c r="F171">
        <v>139</v>
      </c>
      <c r="G171">
        <v>57</v>
      </c>
      <c r="H171">
        <v>196</v>
      </c>
      <c r="I171">
        <v>632</v>
      </c>
      <c r="J171">
        <v>48</v>
      </c>
      <c r="K171">
        <v>18</v>
      </c>
      <c r="L171">
        <v>698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s="35"/>
      <c r="Y171" s="35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5"/>
      <c r="AQ171" s="35"/>
      <c r="AR171" s="35"/>
      <c r="AS171" s="35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5"/>
      <c r="BK171" s="35"/>
      <c r="BL171" s="35"/>
      <c r="BM171" s="35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5"/>
      <c r="CE171" s="35"/>
      <c r="CF171" s="35"/>
      <c r="CG171" s="35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5"/>
      <c r="CY171" s="35"/>
      <c r="CZ171" s="35"/>
      <c r="DA171" s="35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</row>
    <row r="172" spans="1:121">
      <c r="A172" t="s">
        <v>579</v>
      </c>
      <c r="B172" s="1">
        <v>6.4699074074074069E-3</v>
      </c>
      <c r="C172" s="1">
        <v>4.0856481481481481E-3</v>
      </c>
      <c r="D172" s="1">
        <v>8.1018518518518516E-4</v>
      </c>
      <c r="E172" s="1">
        <v>2.3842592592592591E-3</v>
      </c>
      <c r="F172">
        <v>8</v>
      </c>
      <c r="G172">
        <v>1</v>
      </c>
      <c r="H172">
        <v>9</v>
      </c>
      <c r="I172">
        <v>30</v>
      </c>
      <c r="J172">
        <v>2</v>
      </c>
      <c r="K172">
        <v>0</v>
      </c>
      <c r="L172">
        <v>32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X172" s="35"/>
      <c r="Y172" s="35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5"/>
      <c r="AQ172" s="35"/>
      <c r="AR172" s="35"/>
      <c r="AS172" s="35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5"/>
      <c r="BK172" s="35"/>
      <c r="BL172" s="35"/>
      <c r="BM172" s="35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5"/>
      <c r="CE172" s="35"/>
      <c r="CF172" s="35"/>
      <c r="CG172" s="35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5"/>
      <c r="CY172" s="35"/>
      <c r="CZ172" s="35"/>
      <c r="DA172" s="35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</row>
    <row r="173" spans="1:121">
      <c r="A173" t="s">
        <v>2495</v>
      </c>
      <c r="B173" s="1">
        <v>0.22582175925925926</v>
      </c>
      <c r="C173" s="1">
        <v>0.15438657407407408</v>
      </c>
      <c r="D173" s="1">
        <v>6.010416666666666E-2</v>
      </c>
      <c r="E173" s="1">
        <v>7.1435185185185185E-2</v>
      </c>
      <c r="F173">
        <v>68</v>
      </c>
      <c r="G173">
        <v>77</v>
      </c>
      <c r="H173">
        <v>145</v>
      </c>
      <c r="I173">
        <v>1232</v>
      </c>
      <c r="J173">
        <v>259</v>
      </c>
      <c r="K173">
        <v>0</v>
      </c>
      <c r="L173">
        <v>1491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X173" s="35"/>
      <c r="Y173" s="35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5"/>
      <c r="AQ173" s="35"/>
      <c r="AR173" s="35"/>
      <c r="AS173" s="35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  <c r="BE173" s="34"/>
      <c r="BF173" s="34"/>
      <c r="BG173" s="34"/>
      <c r="BH173" s="34"/>
      <c r="BI173" s="34"/>
      <c r="BJ173" s="35"/>
      <c r="BK173" s="35"/>
      <c r="BL173" s="35"/>
      <c r="BM173" s="35"/>
      <c r="BN173" s="34"/>
      <c r="BO173" s="34"/>
      <c r="BP173" s="34"/>
      <c r="BQ173" s="34"/>
      <c r="BR173" s="34"/>
      <c r="BS173" s="34"/>
      <c r="BT173" s="34"/>
      <c r="BU173" s="34"/>
      <c r="BV173" s="34"/>
      <c r="BW173" s="34"/>
      <c r="BX173" s="34"/>
      <c r="BY173" s="34"/>
      <c r="BZ173" s="34"/>
      <c r="CA173" s="34"/>
      <c r="CB173" s="34"/>
      <c r="CC173" s="34"/>
      <c r="CD173" s="35"/>
      <c r="CE173" s="35"/>
      <c r="CF173" s="35"/>
      <c r="CG173" s="35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35"/>
      <c r="CY173" s="35"/>
      <c r="CZ173" s="35"/>
      <c r="DA173" s="35"/>
      <c r="DB173" s="34"/>
      <c r="DC173" s="34"/>
      <c r="DD173" s="34"/>
      <c r="DE173" s="34"/>
      <c r="DF173" s="34"/>
      <c r="DG173" s="34"/>
      <c r="DH173" s="34"/>
      <c r="DI173" s="34"/>
      <c r="DJ173" s="34"/>
      <c r="DK173" s="34"/>
      <c r="DL173" s="34"/>
      <c r="DM173" s="34"/>
      <c r="DN173" s="34"/>
      <c r="DO173" s="34"/>
      <c r="DP173" s="34"/>
      <c r="DQ173" s="34"/>
    </row>
    <row r="174" spans="1:121">
      <c r="A174" t="s">
        <v>589</v>
      </c>
      <c r="B174" s="1">
        <v>0.16754629629629628</v>
      </c>
      <c r="C174" s="1">
        <v>0.15771990740740741</v>
      </c>
      <c r="D174" s="1">
        <v>7.2939814814814818E-2</v>
      </c>
      <c r="E174" s="1">
        <v>9.8263888888888897E-3</v>
      </c>
      <c r="F174">
        <v>11</v>
      </c>
      <c r="G174">
        <v>91</v>
      </c>
      <c r="H174">
        <v>102</v>
      </c>
      <c r="I174">
        <v>2001</v>
      </c>
      <c r="J174">
        <v>428</v>
      </c>
      <c r="K174">
        <v>46</v>
      </c>
      <c r="L174">
        <v>2475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s="35"/>
      <c r="Y174" s="35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5"/>
      <c r="AQ174" s="35"/>
      <c r="AR174" s="35"/>
      <c r="AS174" s="35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  <c r="BE174" s="34"/>
      <c r="BF174" s="34"/>
      <c r="BG174" s="34"/>
      <c r="BH174" s="34"/>
      <c r="BI174" s="34"/>
      <c r="BJ174" s="35"/>
      <c r="BK174" s="35"/>
      <c r="BL174" s="35"/>
      <c r="BM174" s="35"/>
      <c r="BN174" s="34"/>
      <c r="BO174" s="34"/>
      <c r="BP174" s="34"/>
      <c r="BQ174" s="34"/>
      <c r="BR174" s="34"/>
      <c r="BS174" s="34"/>
      <c r="BT174" s="34"/>
      <c r="BU174" s="34"/>
      <c r="BV174" s="34"/>
      <c r="BW174" s="34"/>
      <c r="BX174" s="34"/>
      <c r="BY174" s="34"/>
      <c r="BZ174" s="34"/>
      <c r="CA174" s="34"/>
      <c r="CB174" s="34"/>
      <c r="CC174" s="34"/>
      <c r="CD174" s="35"/>
      <c r="CE174" s="35"/>
      <c r="CF174" s="35"/>
      <c r="CG174" s="35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4"/>
      <c r="CV174" s="34"/>
      <c r="CW174" s="34"/>
      <c r="CX174" s="36"/>
      <c r="CY174" s="36"/>
      <c r="CZ174" s="35"/>
      <c r="DA174" s="35"/>
      <c r="DB174" s="34"/>
      <c r="DC174" s="34"/>
      <c r="DD174" s="34"/>
      <c r="DE174" s="34"/>
      <c r="DF174" s="34"/>
      <c r="DG174" s="34"/>
      <c r="DH174" s="34"/>
      <c r="DI174" s="34"/>
      <c r="DJ174" s="34"/>
      <c r="DK174" s="34"/>
      <c r="DL174" s="34"/>
      <c r="DM174" s="34"/>
      <c r="DN174" s="34"/>
      <c r="DO174" s="34"/>
      <c r="DP174" s="34"/>
      <c r="DQ174" s="34"/>
    </row>
    <row r="175" spans="1:121">
      <c r="A175" t="s">
        <v>590</v>
      </c>
      <c r="B175" s="1">
        <v>5.9895833333333336E-2</v>
      </c>
      <c r="C175" s="1">
        <v>4.7534722222222221E-2</v>
      </c>
      <c r="D175" s="1">
        <v>8.564814814814815E-3</v>
      </c>
      <c r="E175" s="1">
        <v>1.2361111111111113E-2</v>
      </c>
      <c r="F175">
        <v>18</v>
      </c>
      <c r="G175">
        <v>17</v>
      </c>
      <c r="H175">
        <v>35</v>
      </c>
      <c r="I175">
        <v>657</v>
      </c>
      <c r="J175">
        <v>29</v>
      </c>
      <c r="K175">
        <v>6</v>
      </c>
      <c r="L175">
        <v>692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s="35"/>
      <c r="Y175" s="35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5"/>
      <c r="AQ175" s="35"/>
      <c r="AR175" s="35"/>
      <c r="AS175" s="35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  <c r="BE175" s="34"/>
      <c r="BF175" s="34"/>
      <c r="BG175" s="34"/>
      <c r="BH175" s="34"/>
      <c r="BI175" s="34"/>
      <c r="BJ175" s="35"/>
      <c r="BK175" s="35"/>
      <c r="BL175" s="35"/>
      <c r="BM175" s="35"/>
      <c r="BN175" s="34"/>
      <c r="BO175" s="34"/>
      <c r="BP175" s="34"/>
      <c r="BQ175" s="34"/>
      <c r="BR175" s="34"/>
      <c r="BS175" s="34"/>
      <c r="BT175" s="34"/>
      <c r="BU175" s="34"/>
      <c r="BV175" s="34"/>
      <c r="BW175" s="34"/>
      <c r="BX175" s="34"/>
      <c r="BY175" s="34"/>
      <c r="BZ175" s="34"/>
      <c r="CA175" s="34"/>
      <c r="CB175" s="34"/>
      <c r="CC175" s="34"/>
      <c r="CD175" s="35"/>
      <c r="CE175" s="35"/>
      <c r="CF175" s="35"/>
      <c r="CG175" s="35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4"/>
      <c r="CV175" s="34"/>
      <c r="CW175" s="34"/>
      <c r="CX175" s="35"/>
      <c r="CY175" s="35"/>
      <c r="CZ175" s="35"/>
      <c r="DA175" s="35"/>
      <c r="DB175" s="34"/>
      <c r="DC175" s="34"/>
      <c r="DD175" s="34"/>
      <c r="DE175" s="34"/>
      <c r="DF175" s="34"/>
      <c r="DG175" s="34"/>
      <c r="DH175" s="34"/>
      <c r="DI175" s="34"/>
      <c r="DJ175" s="34"/>
      <c r="DK175" s="34"/>
      <c r="DL175" s="34"/>
      <c r="DM175" s="34"/>
      <c r="DN175" s="34"/>
      <c r="DO175" s="34"/>
      <c r="DP175" s="34"/>
      <c r="DQ175" s="34"/>
    </row>
    <row r="176" spans="1:121">
      <c r="A176" t="s">
        <v>592</v>
      </c>
      <c r="B176" s="1">
        <v>7.7824074074074087E-2</v>
      </c>
      <c r="C176" s="1">
        <v>6.9560185185185183E-2</v>
      </c>
      <c r="D176" s="1">
        <v>3.1064814814814812E-2</v>
      </c>
      <c r="E176" s="1">
        <v>8.2523148148148148E-3</v>
      </c>
      <c r="F176">
        <v>91</v>
      </c>
      <c r="G176">
        <v>36</v>
      </c>
      <c r="H176">
        <v>127</v>
      </c>
      <c r="I176">
        <v>770</v>
      </c>
      <c r="J176">
        <v>69</v>
      </c>
      <c r="K176">
        <v>0</v>
      </c>
      <c r="L176">
        <v>839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s="35"/>
      <c r="Y176" s="35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5"/>
      <c r="AQ176" s="35"/>
      <c r="AR176" s="35"/>
      <c r="AS176" s="35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  <c r="BE176" s="34"/>
      <c r="BF176" s="34"/>
      <c r="BG176" s="34"/>
      <c r="BH176" s="34"/>
      <c r="BI176" s="34"/>
      <c r="BJ176" s="35"/>
      <c r="BK176" s="35"/>
      <c r="BL176" s="35"/>
      <c r="BM176" s="35"/>
      <c r="BN176" s="34"/>
      <c r="BO176" s="34"/>
      <c r="BP176" s="34"/>
      <c r="BQ176" s="34"/>
      <c r="BR176" s="34"/>
      <c r="BS176" s="34"/>
      <c r="BT176" s="34"/>
      <c r="BU176" s="34"/>
      <c r="BV176" s="34"/>
      <c r="BW176" s="34"/>
      <c r="BX176" s="34"/>
      <c r="BY176" s="34"/>
      <c r="BZ176" s="34"/>
      <c r="CA176" s="34"/>
      <c r="CB176" s="34"/>
      <c r="CC176" s="34"/>
      <c r="CD176" s="35"/>
      <c r="CE176" s="35"/>
      <c r="CF176" s="35"/>
      <c r="CG176" s="35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35"/>
      <c r="CY176" s="35"/>
      <c r="CZ176" s="35"/>
      <c r="DA176" s="35"/>
      <c r="DB176" s="34"/>
      <c r="DC176" s="34"/>
      <c r="DD176" s="34"/>
      <c r="DE176" s="34"/>
      <c r="DF176" s="34"/>
      <c r="DG176" s="34"/>
      <c r="DH176" s="34"/>
      <c r="DI176" s="34"/>
      <c r="DJ176" s="34"/>
      <c r="DK176" s="34"/>
      <c r="DL176" s="34"/>
      <c r="DM176" s="34"/>
      <c r="DN176" s="34"/>
      <c r="DO176" s="34"/>
      <c r="DP176" s="34"/>
      <c r="DQ176" s="34"/>
    </row>
    <row r="177" spans="1:121">
      <c r="A177" t="s">
        <v>595</v>
      </c>
      <c r="B177" s="1">
        <v>1.0300925925925926E-3</v>
      </c>
      <c r="C177" s="1">
        <v>7.291666666666667E-4</v>
      </c>
      <c r="D177" s="1">
        <v>1.1574074074074073E-4</v>
      </c>
      <c r="E177" s="1">
        <v>2.8935185185185189E-4</v>
      </c>
      <c r="F177">
        <v>1</v>
      </c>
      <c r="G177">
        <v>0</v>
      </c>
      <c r="H177">
        <v>1</v>
      </c>
      <c r="I177">
        <v>114</v>
      </c>
      <c r="J177">
        <v>0</v>
      </c>
      <c r="K177">
        <v>0</v>
      </c>
      <c r="L177">
        <v>114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s="35"/>
      <c r="Y177" s="35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5"/>
      <c r="AQ177" s="35"/>
      <c r="AR177" s="35"/>
      <c r="AS177" s="35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  <c r="BE177" s="34"/>
      <c r="BF177" s="34"/>
      <c r="BG177" s="34"/>
      <c r="BH177" s="34"/>
      <c r="BI177" s="34"/>
      <c r="BJ177" s="35"/>
      <c r="BK177" s="35"/>
      <c r="BL177" s="35"/>
      <c r="BM177" s="35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5"/>
      <c r="CE177" s="35"/>
      <c r="CF177" s="35"/>
      <c r="CG177" s="35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6"/>
      <c r="CY177" s="36"/>
      <c r="CZ177" s="35"/>
      <c r="DA177" s="35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  <c r="DP177" s="34"/>
      <c r="DQ177" s="34"/>
    </row>
    <row r="178" spans="1:121">
      <c r="A178" t="s">
        <v>603</v>
      </c>
      <c r="B178" s="1">
        <v>0.15048611111111113</v>
      </c>
      <c r="C178" s="1">
        <v>0.13548611111111111</v>
      </c>
      <c r="D178" s="1">
        <v>2.2465277777777778E-2</v>
      </c>
      <c r="E178" s="1">
        <v>1.5000000000000001E-2</v>
      </c>
      <c r="F178">
        <v>54</v>
      </c>
      <c r="G178">
        <v>45</v>
      </c>
      <c r="H178">
        <v>99</v>
      </c>
      <c r="I178">
        <v>1094</v>
      </c>
      <c r="J178">
        <v>84</v>
      </c>
      <c r="K178">
        <v>26</v>
      </c>
      <c r="L178">
        <v>1204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s="35"/>
      <c r="Y178" s="35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5"/>
      <c r="AQ178" s="35"/>
      <c r="AR178" s="35"/>
      <c r="AS178" s="35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  <c r="BE178" s="34"/>
      <c r="BF178" s="34"/>
      <c r="BG178" s="34"/>
      <c r="BH178" s="34"/>
      <c r="BI178" s="34"/>
      <c r="BJ178" s="35"/>
      <c r="BK178" s="35"/>
      <c r="BL178" s="35"/>
      <c r="BM178" s="35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5"/>
      <c r="CE178" s="35"/>
      <c r="CF178" s="35"/>
      <c r="CG178" s="35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5"/>
      <c r="CY178" s="35"/>
      <c r="CZ178" s="35"/>
      <c r="DA178" s="35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  <c r="DP178" s="34"/>
      <c r="DQ178" s="34"/>
    </row>
    <row r="179" spans="1:121">
      <c r="A179" t="s">
        <v>2496</v>
      </c>
      <c r="B179" s="1">
        <v>0.40813657407407411</v>
      </c>
      <c r="C179" s="1">
        <v>7.6006944444444446E-2</v>
      </c>
      <c r="D179" s="1">
        <v>9.780092592592592E-3</v>
      </c>
      <c r="E179" s="1">
        <v>0.33211805555555557</v>
      </c>
      <c r="F179">
        <v>269</v>
      </c>
      <c r="G179">
        <v>11</v>
      </c>
      <c r="H179">
        <v>280</v>
      </c>
      <c r="I179">
        <v>978</v>
      </c>
      <c r="J179">
        <v>2</v>
      </c>
      <c r="K179">
        <v>10</v>
      </c>
      <c r="L179">
        <v>990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s="35"/>
      <c r="Y179" s="35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5"/>
      <c r="AQ179" s="35"/>
      <c r="AR179" s="35"/>
      <c r="AS179" s="35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  <c r="BE179" s="34"/>
      <c r="BF179" s="34"/>
      <c r="BG179" s="34"/>
      <c r="BH179" s="34"/>
      <c r="BI179" s="34"/>
      <c r="BJ179" s="35"/>
      <c r="BK179" s="35"/>
      <c r="BL179" s="35"/>
      <c r="BM179" s="35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5"/>
      <c r="CE179" s="35"/>
      <c r="CF179" s="35"/>
      <c r="CG179" s="35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6"/>
      <c r="CY179" s="36"/>
      <c r="CZ179" s="35"/>
      <c r="DA179" s="35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  <c r="DP179" s="34"/>
      <c r="DQ179" s="34"/>
    </row>
    <row r="180" spans="1:121">
      <c r="A180" t="s">
        <v>2497</v>
      </c>
      <c r="B180" s="1">
        <v>0.29375000000000001</v>
      </c>
      <c r="C180" s="1">
        <v>0.15778935185185186</v>
      </c>
      <c r="D180" s="1">
        <v>3.771990740740741E-2</v>
      </c>
      <c r="E180" s="1">
        <v>0.13596064814814815</v>
      </c>
      <c r="F180">
        <v>143</v>
      </c>
      <c r="G180">
        <v>91</v>
      </c>
      <c r="H180">
        <v>234</v>
      </c>
      <c r="I180">
        <v>2117</v>
      </c>
      <c r="J180">
        <v>140</v>
      </c>
      <c r="K180">
        <v>28</v>
      </c>
      <c r="L180">
        <v>2285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s="35"/>
      <c r="Y180" s="35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5"/>
      <c r="AQ180" s="35"/>
      <c r="AR180" s="35"/>
      <c r="AS180" s="35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  <c r="BE180" s="34"/>
      <c r="BF180" s="34"/>
      <c r="BG180" s="34"/>
      <c r="BH180" s="34"/>
      <c r="BI180" s="34"/>
      <c r="BJ180" s="35"/>
      <c r="BK180" s="35"/>
      <c r="BL180" s="35"/>
      <c r="BM180" s="35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34"/>
      <c r="CB180" s="34"/>
      <c r="CC180" s="34"/>
      <c r="CD180" s="35"/>
      <c r="CE180" s="35"/>
      <c r="CF180" s="35"/>
      <c r="CG180" s="35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35"/>
      <c r="CY180" s="35"/>
      <c r="CZ180" s="35"/>
      <c r="DA180" s="35"/>
      <c r="DB180" s="34"/>
      <c r="DC180" s="34"/>
      <c r="DD180" s="34"/>
      <c r="DE180" s="34"/>
      <c r="DF180" s="34"/>
      <c r="DG180" s="34"/>
      <c r="DH180" s="34"/>
      <c r="DI180" s="34"/>
      <c r="DJ180" s="34"/>
      <c r="DK180" s="34"/>
      <c r="DL180" s="34"/>
      <c r="DM180" s="34"/>
      <c r="DN180" s="34"/>
      <c r="DO180" s="34"/>
      <c r="DP180" s="34"/>
      <c r="DQ180" s="34"/>
    </row>
    <row r="181" spans="1:121">
      <c r="A181" t="s">
        <v>618</v>
      </c>
      <c r="B181" s="1">
        <v>0.22212962962962965</v>
      </c>
      <c r="C181" s="1">
        <v>0.11168981481481481</v>
      </c>
      <c r="D181" s="1">
        <v>0.10739583333333334</v>
      </c>
      <c r="E181" s="1">
        <v>0.11043981481481481</v>
      </c>
      <c r="F181">
        <v>335</v>
      </c>
      <c r="G181">
        <v>69</v>
      </c>
      <c r="H181">
        <v>404</v>
      </c>
      <c r="I181">
        <v>1098</v>
      </c>
      <c r="J181">
        <v>96</v>
      </c>
      <c r="K181">
        <v>13</v>
      </c>
      <c r="L181">
        <v>1207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s="35"/>
      <c r="Y181" s="35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5"/>
      <c r="AQ181" s="35"/>
      <c r="AR181" s="35"/>
      <c r="AS181" s="35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  <c r="BE181" s="34"/>
      <c r="BF181" s="34"/>
      <c r="BG181" s="34"/>
      <c r="BH181" s="34"/>
      <c r="BI181" s="34"/>
      <c r="BJ181" s="35"/>
      <c r="BK181" s="35"/>
      <c r="BL181" s="35"/>
      <c r="BM181" s="35"/>
      <c r="BN181" s="34"/>
      <c r="BO181" s="34"/>
      <c r="BP181" s="34"/>
      <c r="BQ181" s="34"/>
      <c r="BR181" s="34"/>
      <c r="BS181" s="34"/>
      <c r="BT181" s="34"/>
      <c r="BU181" s="34"/>
      <c r="BV181" s="34"/>
      <c r="BW181" s="34"/>
      <c r="BX181" s="34"/>
      <c r="BY181" s="34"/>
      <c r="BZ181" s="34"/>
      <c r="CA181" s="34"/>
      <c r="CB181" s="34"/>
      <c r="CC181" s="34"/>
      <c r="CD181" s="35"/>
      <c r="CE181" s="35"/>
      <c r="CF181" s="35"/>
      <c r="CG181" s="35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4"/>
      <c r="CV181" s="34"/>
      <c r="CW181" s="34"/>
      <c r="CX181" s="35"/>
      <c r="CY181" s="35"/>
      <c r="CZ181" s="35"/>
      <c r="DA181" s="35"/>
      <c r="DB181" s="34"/>
      <c r="DC181" s="34"/>
      <c r="DD181" s="34"/>
      <c r="DE181" s="34"/>
      <c r="DF181" s="34"/>
      <c r="DG181" s="34"/>
      <c r="DH181" s="34"/>
      <c r="DI181" s="34"/>
      <c r="DJ181" s="34"/>
      <c r="DK181" s="34"/>
      <c r="DL181" s="34"/>
      <c r="DM181" s="34"/>
      <c r="DN181" s="34"/>
      <c r="DO181" s="34"/>
      <c r="DP181" s="34"/>
      <c r="DQ181" s="34"/>
    </row>
    <row r="182" spans="1:121">
      <c r="A182" t="s">
        <v>2498</v>
      </c>
      <c r="B182" s="1">
        <v>0.24346064814814816</v>
      </c>
      <c r="C182" s="1">
        <v>0.18839120370370369</v>
      </c>
      <c r="D182" s="1">
        <v>6.2719907407407405E-2</v>
      </c>
      <c r="E182" s="1">
        <v>5.5069444444444449E-2</v>
      </c>
      <c r="F182">
        <v>229</v>
      </c>
      <c r="G182">
        <v>48</v>
      </c>
      <c r="H182">
        <v>277</v>
      </c>
      <c r="I182">
        <v>3738</v>
      </c>
      <c r="J182">
        <v>81</v>
      </c>
      <c r="K182">
        <v>22</v>
      </c>
      <c r="L182">
        <v>3841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s="35"/>
      <c r="Y182" s="35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5"/>
      <c r="AQ182" s="35"/>
      <c r="AR182" s="35"/>
      <c r="AS182" s="35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4"/>
      <c r="BF182" s="34"/>
      <c r="BG182" s="34"/>
      <c r="BH182" s="34"/>
      <c r="BI182" s="34"/>
      <c r="BJ182" s="35"/>
      <c r="BK182" s="35"/>
      <c r="BL182" s="35"/>
      <c r="BM182" s="35"/>
      <c r="BN182" s="34"/>
      <c r="BO182" s="34"/>
      <c r="BP182" s="34"/>
      <c r="BQ182" s="34"/>
      <c r="BR182" s="34"/>
      <c r="BS182" s="34"/>
      <c r="BT182" s="34"/>
      <c r="BU182" s="34"/>
      <c r="BV182" s="34"/>
      <c r="BW182" s="34"/>
      <c r="BX182" s="34"/>
      <c r="BY182" s="34"/>
      <c r="BZ182" s="34"/>
      <c r="CA182" s="34"/>
      <c r="CB182" s="34"/>
      <c r="CC182" s="34"/>
      <c r="CD182" s="35"/>
      <c r="CE182" s="35"/>
      <c r="CF182" s="35"/>
      <c r="CG182" s="35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35"/>
      <c r="CY182" s="35"/>
      <c r="CZ182" s="35"/>
      <c r="DA182" s="35"/>
      <c r="DB182" s="34"/>
      <c r="DC182" s="34"/>
      <c r="DD182" s="34"/>
      <c r="DE182" s="34"/>
      <c r="DF182" s="34"/>
      <c r="DG182" s="34"/>
      <c r="DH182" s="34"/>
      <c r="DI182" s="34"/>
      <c r="DJ182" s="34"/>
      <c r="DK182" s="34"/>
      <c r="DL182" s="34"/>
      <c r="DM182" s="34"/>
      <c r="DN182" s="34"/>
      <c r="DO182" s="34"/>
      <c r="DP182" s="34"/>
      <c r="DQ182" s="34"/>
    </row>
    <row r="183" spans="1:121">
      <c r="A183" t="s">
        <v>630</v>
      </c>
      <c r="B183" s="1">
        <v>8.4594907407407396E-2</v>
      </c>
      <c r="C183" s="1">
        <v>7.3506944444444444E-2</v>
      </c>
      <c r="D183" s="1">
        <v>2.9282407407407406E-2</v>
      </c>
      <c r="E183" s="1">
        <v>1.1087962962962964E-2</v>
      </c>
      <c r="F183">
        <v>5</v>
      </c>
      <c r="G183">
        <v>23</v>
      </c>
      <c r="H183">
        <v>28</v>
      </c>
      <c r="I183">
        <v>389</v>
      </c>
      <c r="J183">
        <v>32</v>
      </c>
      <c r="K183">
        <v>21</v>
      </c>
      <c r="L183">
        <v>442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X183" s="35"/>
      <c r="Y183" s="35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5"/>
      <c r="AQ183" s="35"/>
      <c r="AR183" s="35"/>
      <c r="AS183" s="35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  <c r="BE183" s="34"/>
      <c r="BF183" s="34"/>
      <c r="BG183" s="34"/>
      <c r="BH183" s="34"/>
      <c r="BI183" s="34"/>
      <c r="BJ183" s="35"/>
      <c r="BK183" s="35"/>
      <c r="BL183" s="35"/>
      <c r="BM183" s="35"/>
      <c r="BN183" s="34"/>
      <c r="BO183" s="34"/>
      <c r="BP183" s="34"/>
      <c r="BQ183" s="34"/>
      <c r="BR183" s="34"/>
      <c r="BS183" s="34"/>
      <c r="BT183" s="34"/>
      <c r="BU183" s="34"/>
      <c r="BV183" s="34"/>
      <c r="BW183" s="34"/>
      <c r="BX183" s="34"/>
      <c r="BY183" s="34"/>
      <c r="BZ183" s="34"/>
      <c r="CA183" s="34"/>
      <c r="CB183" s="34"/>
      <c r="CC183" s="34"/>
      <c r="CD183" s="35"/>
      <c r="CE183" s="35"/>
      <c r="CF183" s="35"/>
      <c r="CG183" s="35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  <c r="CU183" s="34"/>
      <c r="CV183" s="34"/>
      <c r="CW183" s="34"/>
      <c r="CX183" s="35"/>
      <c r="CY183" s="35"/>
      <c r="CZ183" s="35"/>
      <c r="DA183" s="35"/>
      <c r="DB183" s="34"/>
      <c r="DC183" s="34"/>
      <c r="DD183" s="34"/>
      <c r="DE183" s="34"/>
      <c r="DF183" s="34"/>
      <c r="DG183" s="34"/>
      <c r="DH183" s="34"/>
      <c r="DI183" s="34"/>
      <c r="DJ183" s="34"/>
      <c r="DK183" s="34"/>
      <c r="DL183" s="34"/>
      <c r="DM183" s="34"/>
      <c r="DN183" s="34"/>
      <c r="DO183" s="34"/>
      <c r="DP183" s="34"/>
      <c r="DQ183" s="34"/>
    </row>
    <row r="184" spans="1:121">
      <c r="A184" t="s">
        <v>633</v>
      </c>
      <c r="B184" s="1">
        <v>0.19045138888888888</v>
      </c>
      <c r="C184" s="1">
        <v>0.1242361111111111</v>
      </c>
      <c r="D184" s="1">
        <v>7.4537037037037041E-2</v>
      </c>
      <c r="E184" s="1">
        <v>6.621527777777779E-2</v>
      </c>
      <c r="F184">
        <v>88</v>
      </c>
      <c r="G184">
        <v>86</v>
      </c>
      <c r="H184">
        <v>174</v>
      </c>
      <c r="I184">
        <v>1746</v>
      </c>
      <c r="J184">
        <v>150</v>
      </c>
      <c r="K184">
        <v>39</v>
      </c>
      <c r="L184">
        <v>1935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s="35"/>
      <c r="Y184" s="35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5"/>
      <c r="AQ184" s="35"/>
      <c r="AR184" s="35"/>
      <c r="AS184" s="35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4"/>
      <c r="BF184" s="34"/>
      <c r="BG184" s="34"/>
      <c r="BH184" s="34"/>
      <c r="BI184" s="34"/>
      <c r="BJ184" s="35"/>
      <c r="BK184" s="35"/>
      <c r="BL184" s="35"/>
      <c r="BM184" s="35"/>
      <c r="BN184" s="34"/>
      <c r="BO184" s="34"/>
      <c r="BP184" s="34"/>
      <c r="BQ184" s="34"/>
      <c r="BR184" s="34"/>
      <c r="BS184" s="34"/>
      <c r="BT184" s="34"/>
      <c r="BU184" s="34"/>
      <c r="BV184" s="34"/>
      <c r="BW184" s="34"/>
      <c r="BX184" s="34"/>
      <c r="BY184" s="34"/>
      <c r="BZ184" s="34"/>
      <c r="CA184" s="34"/>
      <c r="CB184" s="34"/>
      <c r="CC184" s="34"/>
      <c r="CD184" s="35"/>
      <c r="CE184" s="35"/>
      <c r="CF184" s="35"/>
      <c r="CG184" s="35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5"/>
      <c r="CY184" s="35"/>
      <c r="CZ184" s="35"/>
      <c r="DA184" s="35"/>
      <c r="DB184" s="34"/>
      <c r="DC184" s="34"/>
      <c r="DD184" s="34"/>
      <c r="DE184" s="34"/>
      <c r="DF184" s="34"/>
      <c r="DG184" s="34"/>
      <c r="DH184" s="34"/>
      <c r="DI184" s="34"/>
      <c r="DJ184" s="34"/>
      <c r="DK184" s="34"/>
      <c r="DL184" s="34"/>
      <c r="DM184" s="34"/>
      <c r="DN184" s="34"/>
      <c r="DO184" s="34"/>
      <c r="DP184" s="34"/>
      <c r="DQ184" s="34"/>
    </row>
    <row r="185" spans="1:121">
      <c r="A185" t="s">
        <v>2499</v>
      </c>
      <c r="B185" s="1">
        <v>0.18962962962962962</v>
      </c>
      <c r="C185" s="1">
        <v>0.11024305555555557</v>
      </c>
      <c r="D185" s="1">
        <v>4.4120370370370372E-2</v>
      </c>
      <c r="E185" s="1">
        <v>7.9374999999999987E-2</v>
      </c>
      <c r="F185">
        <v>78</v>
      </c>
      <c r="G185">
        <v>68</v>
      </c>
      <c r="H185">
        <v>146</v>
      </c>
      <c r="I185">
        <v>1491</v>
      </c>
      <c r="J185">
        <v>178</v>
      </c>
      <c r="K185">
        <v>0</v>
      </c>
      <c r="L185">
        <v>1669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s="35"/>
      <c r="Y185" s="35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5"/>
      <c r="AQ185" s="35"/>
      <c r="AR185" s="35"/>
      <c r="AS185" s="35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5"/>
      <c r="BK185" s="35"/>
      <c r="BL185" s="35"/>
      <c r="BM185" s="35"/>
      <c r="BN185" s="34"/>
      <c r="BO185" s="34"/>
      <c r="BP185" s="34"/>
      <c r="BQ185" s="34"/>
      <c r="BR185" s="34"/>
      <c r="BS185" s="34"/>
      <c r="BT185" s="34"/>
      <c r="BU185" s="34"/>
      <c r="BV185" s="34"/>
      <c r="BW185" s="34"/>
      <c r="BX185" s="34"/>
      <c r="BY185" s="34"/>
      <c r="BZ185" s="34"/>
      <c r="CA185" s="34"/>
      <c r="CB185" s="34"/>
      <c r="CC185" s="34"/>
      <c r="CD185" s="35"/>
      <c r="CE185" s="35"/>
      <c r="CF185" s="35"/>
      <c r="CG185" s="35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4"/>
      <c r="CV185" s="34"/>
      <c r="CW185" s="34"/>
      <c r="CX185" s="35"/>
      <c r="CY185" s="35"/>
      <c r="CZ185" s="35"/>
      <c r="DA185" s="35"/>
      <c r="DB185" s="34"/>
      <c r="DC185" s="34"/>
      <c r="DD185" s="34"/>
      <c r="DE185" s="34"/>
      <c r="DF185" s="34"/>
      <c r="DG185" s="34"/>
      <c r="DH185" s="34"/>
      <c r="DI185" s="34"/>
      <c r="DJ185" s="34"/>
      <c r="DK185" s="34"/>
      <c r="DL185" s="34"/>
      <c r="DM185" s="34"/>
      <c r="DN185" s="34"/>
      <c r="DO185" s="34"/>
      <c r="DP185" s="34"/>
      <c r="DQ185" s="34"/>
    </row>
    <row r="186" spans="1:121">
      <c r="A186" t="s">
        <v>634</v>
      </c>
      <c r="B186" s="1">
        <v>0.22407407407407409</v>
      </c>
      <c r="C186" s="1">
        <v>0.17280092592592591</v>
      </c>
      <c r="D186" s="1">
        <v>4.8692129629629627E-2</v>
      </c>
      <c r="E186" s="1">
        <v>5.1273148148148151E-2</v>
      </c>
      <c r="F186">
        <v>207</v>
      </c>
      <c r="G186">
        <v>106</v>
      </c>
      <c r="H186">
        <v>313</v>
      </c>
      <c r="I186">
        <v>2385</v>
      </c>
      <c r="J186">
        <v>126</v>
      </c>
      <c r="K186">
        <v>97</v>
      </c>
      <c r="L186">
        <v>2608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X186" s="35"/>
      <c r="Y186" s="35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5"/>
      <c r="AQ186" s="35"/>
      <c r="AR186" s="35"/>
      <c r="AS186" s="35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  <c r="BE186" s="34"/>
      <c r="BF186" s="34"/>
      <c r="BG186" s="34"/>
      <c r="BH186" s="34"/>
      <c r="BI186" s="34"/>
      <c r="BJ186" s="35"/>
      <c r="BK186" s="35"/>
      <c r="BL186" s="35"/>
      <c r="BM186" s="35"/>
      <c r="BN186" s="34"/>
      <c r="BO186" s="34"/>
      <c r="BP186" s="34"/>
      <c r="BQ186" s="34"/>
      <c r="BR186" s="34"/>
      <c r="BS186" s="34"/>
      <c r="BT186" s="34"/>
      <c r="BU186" s="34"/>
      <c r="BV186" s="34"/>
      <c r="BW186" s="34"/>
      <c r="BX186" s="34"/>
      <c r="BY186" s="34"/>
      <c r="BZ186" s="34"/>
      <c r="CA186" s="34"/>
      <c r="CB186" s="34"/>
      <c r="CC186" s="34"/>
      <c r="CD186" s="35"/>
      <c r="CE186" s="35"/>
      <c r="CF186" s="35"/>
      <c r="CG186" s="35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4"/>
      <c r="CU186" s="34"/>
      <c r="CV186" s="34"/>
      <c r="CW186" s="34"/>
      <c r="CX186" s="36"/>
      <c r="CY186" s="35"/>
      <c r="CZ186" s="35"/>
      <c r="DA186" s="35"/>
      <c r="DB186" s="34"/>
      <c r="DC186" s="34"/>
      <c r="DD186" s="34"/>
      <c r="DE186" s="34"/>
      <c r="DF186" s="34"/>
      <c r="DG186" s="34"/>
      <c r="DH186" s="34"/>
      <c r="DI186" s="34"/>
      <c r="DJ186" s="34"/>
      <c r="DK186" s="34"/>
      <c r="DL186" s="34"/>
      <c r="DM186" s="34"/>
      <c r="DN186" s="34"/>
      <c r="DO186" s="34"/>
      <c r="DP186" s="34"/>
      <c r="DQ186" s="34"/>
    </row>
    <row r="187" spans="1:121">
      <c r="A187" t="s">
        <v>635</v>
      </c>
      <c r="B187" s="1">
        <v>0.22412037037037036</v>
      </c>
      <c r="C187" s="1">
        <v>0.15328703703703703</v>
      </c>
      <c r="D187" s="1">
        <v>0.15965277777777778</v>
      </c>
      <c r="E187" s="1">
        <v>7.0833333333333331E-2</v>
      </c>
      <c r="F187">
        <v>173</v>
      </c>
      <c r="G187">
        <v>68</v>
      </c>
      <c r="H187">
        <v>241</v>
      </c>
      <c r="I187">
        <v>2069</v>
      </c>
      <c r="J187">
        <v>116</v>
      </c>
      <c r="K187">
        <v>15</v>
      </c>
      <c r="L187">
        <v>2200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X187" s="35"/>
      <c r="Y187" s="35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5"/>
      <c r="AQ187" s="35"/>
      <c r="AR187" s="35"/>
      <c r="AS187" s="35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  <c r="BE187" s="34"/>
      <c r="BF187" s="34"/>
      <c r="BG187" s="34"/>
      <c r="BH187" s="34"/>
      <c r="BI187" s="34"/>
      <c r="BJ187" s="35"/>
      <c r="BK187" s="35"/>
      <c r="BL187" s="35"/>
      <c r="BM187" s="35"/>
      <c r="BN187" s="34"/>
      <c r="BO187" s="34"/>
      <c r="BP187" s="34"/>
      <c r="BQ187" s="34"/>
      <c r="BR187" s="34"/>
      <c r="BS187" s="34"/>
      <c r="BT187" s="34"/>
      <c r="BU187" s="34"/>
      <c r="BV187" s="34"/>
      <c r="BW187" s="34"/>
      <c r="BX187" s="34"/>
      <c r="BY187" s="34"/>
      <c r="BZ187" s="34"/>
      <c r="CA187" s="34"/>
      <c r="CB187" s="34"/>
      <c r="CC187" s="34"/>
      <c r="CD187" s="35"/>
      <c r="CE187" s="35"/>
      <c r="CF187" s="35"/>
      <c r="CG187" s="35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4"/>
      <c r="CU187" s="34"/>
      <c r="CV187" s="34"/>
      <c r="CW187" s="34"/>
      <c r="CX187" s="35"/>
      <c r="CY187" s="35"/>
      <c r="CZ187" s="35"/>
      <c r="DA187" s="35"/>
      <c r="DB187" s="34"/>
      <c r="DC187" s="34"/>
      <c r="DD187" s="34"/>
      <c r="DE187" s="34"/>
      <c r="DF187" s="34"/>
      <c r="DG187" s="34"/>
      <c r="DH187" s="34"/>
      <c r="DI187" s="34"/>
      <c r="DJ187" s="34"/>
      <c r="DK187" s="34"/>
      <c r="DL187" s="34"/>
      <c r="DM187" s="34"/>
      <c r="DN187" s="34"/>
      <c r="DO187" s="34"/>
      <c r="DP187" s="34"/>
      <c r="DQ187" s="34"/>
    </row>
    <row r="188" spans="1:121">
      <c r="A188" t="s">
        <v>638</v>
      </c>
      <c r="B188" s="1">
        <v>4.809027777777778E-2</v>
      </c>
      <c r="C188" s="1">
        <v>3.8634259259259257E-2</v>
      </c>
      <c r="D188" s="1">
        <v>7.0127314814814809E-2</v>
      </c>
      <c r="E188" s="1">
        <v>9.4560185185185181E-3</v>
      </c>
      <c r="F188">
        <v>9</v>
      </c>
      <c r="G188">
        <v>13</v>
      </c>
      <c r="H188">
        <v>22</v>
      </c>
      <c r="I188">
        <v>247</v>
      </c>
      <c r="J188">
        <v>9</v>
      </c>
      <c r="K188">
        <v>16</v>
      </c>
      <c r="L188">
        <v>272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X188" s="35"/>
      <c r="Y188" s="35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5"/>
      <c r="AQ188" s="35"/>
      <c r="AR188" s="35"/>
      <c r="AS188" s="35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4"/>
      <c r="BF188" s="34"/>
      <c r="BG188" s="34"/>
      <c r="BH188" s="34"/>
      <c r="BI188" s="34"/>
      <c r="BJ188" s="35"/>
      <c r="BK188" s="35"/>
      <c r="BL188" s="35"/>
      <c r="BM188" s="35"/>
      <c r="BN188" s="34"/>
      <c r="BO188" s="34"/>
      <c r="BP188" s="34"/>
      <c r="BQ188" s="34"/>
      <c r="BR188" s="34"/>
      <c r="BS188" s="34"/>
      <c r="BT188" s="34"/>
      <c r="BU188" s="34"/>
      <c r="BV188" s="34"/>
      <c r="BW188" s="34"/>
      <c r="BX188" s="34"/>
      <c r="BY188" s="34"/>
      <c r="BZ188" s="34"/>
      <c r="CA188" s="34"/>
      <c r="CB188" s="34"/>
      <c r="CC188" s="34"/>
      <c r="CD188" s="35"/>
      <c r="CE188" s="35"/>
      <c r="CF188" s="35"/>
      <c r="CG188" s="35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4"/>
      <c r="CU188" s="34"/>
      <c r="CV188" s="34"/>
      <c r="CW188" s="34"/>
      <c r="CX188" s="36"/>
      <c r="CY188" s="35"/>
      <c r="CZ188" s="35"/>
      <c r="DA188" s="35"/>
      <c r="DB188" s="34"/>
      <c r="DC188" s="34"/>
      <c r="DD188" s="34"/>
      <c r="DE188" s="34"/>
      <c r="DF188" s="34"/>
      <c r="DG188" s="34"/>
      <c r="DH188" s="34"/>
      <c r="DI188" s="34"/>
      <c r="DJ188" s="34"/>
      <c r="DK188" s="34"/>
      <c r="DL188" s="34"/>
      <c r="DM188" s="34"/>
      <c r="DN188" s="34"/>
      <c r="DO188" s="34"/>
      <c r="DP188" s="34"/>
      <c r="DQ188" s="34"/>
    </row>
    <row r="189" spans="1:121">
      <c r="A189" t="s">
        <v>2500</v>
      </c>
      <c r="B189" s="1">
        <v>0.21106481481481479</v>
      </c>
      <c r="C189" s="1">
        <v>0.1973611111111111</v>
      </c>
      <c r="D189" s="1">
        <v>3.1469907407407412E-2</v>
      </c>
      <c r="E189" s="1">
        <v>1.3692129629629629E-2</v>
      </c>
      <c r="F189">
        <v>24</v>
      </c>
      <c r="G189">
        <v>1</v>
      </c>
      <c r="H189">
        <v>25</v>
      </c>
      <c r="I189">
        <v>1770</v>
      </c>
      <c r="J189">
        <v>1</v>
      </c>
      <c r="K189">
        <v>0</v>
      </c>
      <c r="L189">
        <v>1771</v>
      </c>
      <c r="M189">
        <v>20.72</v>
      </c>
      <c r="N189">
        <v>20.67</v>
      </c>
      <c r="O189">
        <v>0.05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X189" s="35"/>
      <c r="Y189" s="35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5"/>
      <c r="AQ189" s="35"/>
      <c r="AR189" s="35"/>
      <c r="AS189" s="35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  <c r="BE189" s="34"/>
      <c r="BF189" s="34"/>
      <c r="BG189" s="34"/>
      <c r="BH189" s="34"/>
      <c r="BI189" s="34"/>
      <c r="BJ189" s="35"/>
      <c r="BK189" s="35"/>
      <c r="BL189" s="35"/>
      <c r="BM189" s="35"/>
      <c r="BN189" s="34"/>
      <c r="BO189" s="34"/>
      <c r="BP189" s="34"/>
      <c r="BQ189" s="34"/>
      <c r="BR189" s="34"/>
      <c r="BS189" s="34"/>
      <c r="BT189" s="34"/>
      <c r="BU189" s="34"/>
      <c r="BV189" s="34"/>
      <c r="BW189" s="34"/>
      <c r="BX189" s="34"/>
      <c r="BY189" s="34"/>
      <c r="BZ189" s="34"/>
      <c r="CA189" s="34"/>
      <c r="CB189" s="34"/>
      <c r="CC189" s="34"/>
      <c r="CD189" s="35"/>
      <c r="CE189" s="35"/>
      <c r="CF189" s="35"/>
      <c r="CG189" s="35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4"/>
      <c r="CU189" s="34"/>
      <c r="CV189" s="34"/>
      <c r="CW189" s="34"/>
      <c r="CX189" s="35"/>
      <c r="CY189" s="35"/>
      <c r="CZ189" s="35"/>
      <c r="DA189" s="35"/>
      <c r="DB189" s="34"/>
      <c r="DC189" s="34"/>
      <c r="DD189" s="34"/>
      <c r="DE189" s="34"/>
      <c r="DF189" s="34"/>
      <c r="DG189" s="34"/>
      <c r="DH189" s="34"/>
      <c r="DI189" s="34"/>
      <c r="DJ189" s="34"/>
      <c r="DK189" s="34"/>
      <c r="DL189" s="34"/>
      <c r="DM189" s="34"/>
      <c r="DN189" s="34"/>
      <c r="DO189" s="34"/>
      <c r="DP189" s="34"/>
      <c r="DQ189" s="34"/>
    </row>
    <row r="190" spans="1:121">
      <c r="A190" t="s">
        <v>643</v>
      </c>
      <c r="B190" s="1">
        <v>0.16638888888888889</v>
      </c>
      <c r="C190" s="1">
        <v>0.10782407407407407</v>
      </c>
      <c r="D190" s="1">
        <v>4.355324074074074E-2</v>
      </c>
      <c r="E190" s="1">
        <v>5.8564814814814813E-2</v>
      </c>
      <c r="F190">
        <v>73</v>
      </c>
      <c r="G190">
        <v>50</v>
      </c>
      <c r="H190">
        <v>123</v>
      </c>
      <c r="I190">
        <v>1248</v>
      </c>
      <c r="J190">
        <v>41</v>
      </c>
      <c r="K190">
        <v>52</v>
      </c>
      <c r="L190">
        <v>1341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X190" s="35"/>
      <c r="Y190" s="35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5"/>
      <c r="AQ190" s="35"/>
      <c r="AR190" s="35"/>
      <c r="AS190" s="35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  <c r="BE190" s="34"/>
      <c r="BF190" s="34"/>
      <c r="BG190" s="34"/>
      <c r="BH190" s="34"/>
      <c r="BI190" s="34"/>
      <c r="BJ190" s="35"/>
      <c r="BK190" s="35"/>
      <c r="BL190" s="35"/>
      <c r="BM190" s="35"/>
      <c r="BN190" s="34"/>
      <c r="BO190" s="34"/>
      <c r="BP190" s="34"/>
      <c r="BQ190" s="34"/>
      <c r="BR190" s="34"/>
      <c r="BS190" s="34"/>
      <c r="BT190" s="34"/>
      <c r="BU190" s="34"/>
      <c r="BV190" s="34"/>
      <c r="BW190" s="34"/>
      <c r="BX190" s="34"/>
      <c r="BY190" s="34"/>
      <c r="BZ190" s="34"/>
      <c r="CA190" s="34"/>
      <c r="CB190" s="34"/>
      <c r="CC190" s="34"/>
      <c r="CD190" s="35"/>
      <c r="CE190" s="35"/>
      <c r="CF190" s="35"/>
      <c r="CG190" s="35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4"/>
      <c r="CU190" s="34"/>
      <c r="CV190" s="34"/>
      <c r="CW190" s="34"/>
      <c r="CX190" s="35"/>
      <c r="CY190" s="35"/>
      <c r="CZ190" s="35"/>
      <c r="DA190" s="35"/>
      <c r="DB190" s="34"/>
      <c r="DC190" s="34"/>
      <c r="DD190" s="34"/>
      <c r="DE190" s="34"/>
      <c r="DF190" s="34"/>
      <c r="DG190" s="34"/>
      <c r="DH190" s="34"/>
      <c r="DI190" s="34"/>
      <c r="DJ190" s="34"/>
      <c r="DK190" s="34"/>
      <c r="DL190" s="34"/>
      <c r="DM190" s="34"/>
      <c r="DN190" s="34"/>
      <c r="DO190" s="34"/>
      <c r="DP190" s="34"/>
      <c r="DQ190" s="34"/>
    </row>
    <row r="191" spans="1:121">
      <c r="A191" t="s">
        <v>647</v>
      </c>
      <c r="B191" s="1">
        <v>9.9710648148148159E-2</v>
      </c>
      <c r="C191" s="1">
        <v>5.4004629629629632E-2</v>
      </c>
      <c r="D191" s="1">
        <v>6.8402777777777776E-3</v>
      </c>
      <c r="E191" s="1">
        <v>4.5706018518518521E-2</v>
      </c>
      <c r="F191">
        <v>447</v>
      </c>
      <c r="G191">
        <v>59</v>
      </c>
      <c r="H191">
        <v>506</v>
      </c>
      <c r="I191">
        <v>641</v>
      </c>
      <c r="J191">
        <v>54</v>
      </c>
      <c r="K191">
        <v>19</v>
      </c>
      <c r="L191">
        <v>714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X191" s="35"/>
      <c r="Y191" s="35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5"/>
      <c r="AQ191" s="35"/>
      <c r="AR191" s="35"/>
      <c r="AS191" s="35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  <c r="BE191" s="34"/>
      <c r="BF191" s="34"/>
      <c r="BG191" s="34"/>
      <c r="BH191" s="34"/>
      <c r="BI191" s="34"/>
      <c r="BJ191" s="35"/>
      <c r="BK191" s="35"/>
      <c r="BL191" s="35"/>
      <c r="BM191" s="35"/>
      <c r="BN191" s="34"/>
      <c r="BO191" s="34"/>
      <c r="BP191" s="34"/>
      <c r="BQ191" s="34"/>
      <c r="BR191" s="34"/>
      <c r="BS191" s="34"/>
      <c r="BT191" s="34"/>
      <c r="BU191" s="34"/>
      <c r="BV191" s="34"/>
      <c r="BW191" s="34"/>
      <c r="BX191" s="34"/>
      <c r="BY191" s="34"/>
      <c r="BZ191" s="34"/>
      <c r="CA191" s="34"/>
      <c r="CB191" s="34"/>
      <c r="CC191" s="34"/>
      <c r="CD191" s="35"/>
      <c r="CE191" s="35"/>
      <c r="CF191" s="35"/>
      <c r="CG191" s="35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4"/>
      <c r="CU191" s="34"/>
      <c r="CV191" s="34"/>
      <c r="CW191" s="34"/>
      <c r="CX191" s="36"/>
      <c r="CY191" s="35"/>
      <c r="CZ191" s="35"/>
      <c r="DA191" s="35"/>
      <c r="DB191" s="34"/>
      <c r="DC191" s="34"/>
      <c r="DD191" s="34"/>
      <c r="DE191" s="34"/>
      <c r="DF191" s="34"/>
      <c r="DG191" s="34"/>
      <c r="DH191" s="34"/>
      <c r="DI191" s="34"/>
      <c r="DJ191" s="34"/>
      <c r="DK191" s="34"/>
      <c r="DL191" s="34"/>
      <c r="DM191" s="34"/>
      <c r="DN191" s="34"/>
      <c r="DO191" s="34"/>
      <c r="DP191" s="34"/>
      <c r="DQ191" s="34"/>
    </row>
    <row r="192" spans="1:121">
      <c r="A192" t="s">
        <v>2501</v>
      </c>
      <c r="B192" s="1">
        <v>0.35940972222222217</v>
      </c>
      <c r="C192" s="1">
        <v>0.32922453703703702</v>
      </c>
      <c r="D192" s="1">
        <v>3.0208333333333334E-2</v>
      </c>
      <c r="E192" s="1">
        <v>3.0185185185185186E-2</v>
      </c>
      <c r="F192">
        <v>187</v>
      </c>
      <c r="G192">
        <v>45</v>
      </c>
      <c r="H192">
        <v>232</v>
      </c>
      <c r="I192">
        <v>3392</v>
      </c>
      <c r="J192">
        <v>68</v>
      </c>
      <c r="K192">
        <v>0</v>
      </c>
      <c r="L192">
        <v>3460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s="35"/>
      <c r="Y192" s="35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5"/>
      <c r="AQ192" s="35"/>
      <c r="AR192" s="35"/>
      <c r="AS192" s="35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  <c r="BE192" s="34"/>
      <c r="BF192" s="34"/>
      <c r="BG192" s="34"/>
      <c r="BH192" s="34"/>
      <c r="BI192" s="34"/>
      <c r="BJ192" s="35"/>
      <c r="BK192" s="35"/>
      <c r="BL192" s="35"/>
      <c r="BM192" s="35"/>
      <c r="BN192" s="34"/>
      <c r="BO192" s="34"/>
      <c r="BP192" s="34"/>
      <c r="BQ192" s="34"/>
      <c r="BR192" s="34"/>
      <c r="BS192" s="34"/>
      <c r="BT192" s="34"/>
      <c r="BU192" s="34"/>
      <c r="BV192" s="34"/>
      <c r="BW192" s="34"/>
      <c r="BX192" s="34"/>
      <c r="BY192" s="34"/>
      <c r="BZ192" s="34"/>
      <c r="CA192" s="34"/>
      <c r="CB192" s="34"/>
      <c r="CC192" s="34"/>
      <c r="CD192" s="35"/>
      <c r="CE192" s="35"/>
      <c r="CF192" s="35"/>
      <c r="CG192" s="35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4"/>
      <c r="CU192" s="34"/>
      <c r="CV192" s="34"/>
      <c r="CW192" s="34"/>
      <c r="CX192" s="36"/>
      <c r="CY192" s="35"/>
      <c r="CZ192" s="35"/>
      <c r="DA192" s="35"/>
      <c r="DB192" s="34"/>
      <c r="DC192" s="34"/>
      <c r="DD192" s="34"/>
      <c r="DE192" s="34"/>
      <c r="DF192" s="34"/>
      <c r="DG192" s="34"/>
      <c r="DH192" s="34"/>
      <c r="DI192" s="34"/>
      <c r="DJ192" s="34"/>
      <c r="DK192" s="34"/>
      <c r="DL192" s="34"/>
      <c r="DM192" s="34"/>
      <c r="DN192" s="34"/>
      <c r="DO192" s="34"/>
      <c r="DP192" s="34"/>
      <c r="DQ192" s="34"/>
    </row>
    <row r="193" spans="1:121">
      <c r="A193" t="s">
        <v>655</v>
      </c>
      <c r="B193" s="1">
        <v>0.13365740740740742</v>
      </c>
      <c r="C193" s="1">
        <v>8.9664351851851856E-2</v>
      </c>
      <c r="D193" s="1">
        <v>1.9328703703703702E-2</v>
      </c>
      <c r="E193" s="1">
        <v>4.3993055555555556E-2</v>
      </c>
      <c r="F193">
        <v>57</v>
      </c>
      <c r="G193">
        <v>22</v>
      </c>
      <c r="H193">
        <v>79</v>
      </c>
      <c r="I193">
        <v>914</v>
      </c>
      <c r="J193">
        <v>32</v>
      </c>
      <c r="K193">
        <v>14</v>
      </c>
      <c r="L193">
        <v>960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X193" s="35"/>
      <c r="Y193" s="35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5"/>
      <c r="AQ193" s="35"/>
      <c r="AR193" s="35"/>
      <c r="AS193" s="35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  <c r="BE193" s="34"/>
      <c r="BF193" s="34"/>
      <c r="BG193" s="34"/>
      <c r="BH193" s="34"/>
      <c r="BI193" s="34"/>
      <c r="BJ193" s="35"/>
      <c r="BK193" s="35"/>
      <c r="BL193" s="35"/>
      <c r="BM193" s="35"/>
      <c r="BN193" s="34"/>
      <c r="BO193" s="34"/>
      <c r="BP193" s="34"/>
      <c r="BQ193" s="34"/>
      <c r="BR193" s="34"/>
      <c r="BS193" s="34"/>
      <c r="BT193" s="34"/>
      <c r="BU193" s="34"/>
      <c r="BV193" s="34"/>
      <c r="BW193" s="34"/>
      <c r="BX193" s="34"/>
      <c r="BY193" s="34"/>
      <c r="BZ193" s="34"/>
      <c r="CA193" s="34"/>
      <c r="CB193" s="34"/>
      <c r="CC193" s="34"/>
      <c r="CD193" s="35"/>
      <c r="CE193" s="35"/>
      <c r="CF193" s="35"/>
      <c r="CG193" s="35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4"/>
      <c r="CU193" s="34"/>
      <c r="CV193" s="34"/>
      <c r="CW193" s="34"/>
      <c r="CX193" s="35"/>
      <c r="CY193" s="35"/>
      <c r="CZ193" s="35"/>
      <c r="DA193" s="35"/>
      <c r="DB193" s="34"/>
      <c r="DC193" s="34"/>
      <c r="DD193" s="34"/>
      <c r="DE193" s="34"/>
      <c r="DF193" s="34"/>
      <c r="DG193" s="34"/>
      <c r="DH193" s="34"/>
      <c r="DI193" s="34"/>
      <c r="DJ193" s="34"/>
      <c r="DK193" s="34"/>
      <c r="DL193" s="34"/>
      <c r="DM193" s="34"/>
      <c r="DN193" s="34"/>
      <c r="DO193" s="34"/>
      <c r="DP193" s="34"/>
      <c r="DQ193" s="34"/>
    </row>
    <row r="194" spans="1:121">
      <c r="A194" t="s">
        <v>2502</v>
      </c>
      <c r="B194" s="1">
        <v>0.22449074074074074</v>
      </c>
      <c r="C194" s="1">
        <v>0.12246527777777778</v>
      </c>
      <c r="D194" s="1">
        <v>7.480324074074074E-2</v>
      </c>
      <c r="E194" s="1">
        <v>0.10201388888888889</v>
      </c>
      <c r="F194">
        <v>106</v>
      </c>
      <c r="G194">
        <v>57</v>
      </c>
      <c r="H194">
        <v>163</v>
      </c>
      <c r="I194">
        <v>1549</v>
      </c>
      <c r="J194">
        <v>108</v>
      </c>
      <c r="K194">
        <v>0</v>
      </c>
      <c r="L194">
        <v>1657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s="35"/>
      <c r="Y194" s="35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5"/>
      <c r="AQ194" s="35"/>
      <c r="AR194" s="35"/>
      <c r="AS194" s="35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  <c r="BE194" s="34"/>
      <c r="BF194" s="34"/>
      <c r="BG194" s="34"/>
      <c r="BH194" s="34"/>
      <c r="BI194" s="34"/>
      <c r="BJ194" s="35"/>
      <c r="BK194" s="35"/>
      <c r="BL194" s="35"/>
      <c r="BM194" s="35"/>
      <c r="BN194" s="34"/>
      <c r="BO194" s="34"/>
      <c r="BP194" s="34"/>
      <c r="BQ194" s="34"/>
      <c r="BR194" s="34"/>
      <c r="BS194" s="34"/>
      <c r="BT194" s="34"/>
      <c r="BU194" s="34"/>
      <c r="BV194" s="34"/>
      <c r="BW194" s="34"/>
      <c r="BX194" s="34"/>
      <c r="BY194" s="34"/>
      <c r="BZ194" s="34"/>
      <c r="CA194" s="34"/>
      <c r="CB194" s="34"/>
      <c r="CC194" s="34"/>
      <c r="CD194" s="35"/>
      <c r="CE194" s="35"/>
      <c r="CF194" s="35"/>
      <c r="CG194" s="35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4"/>
      <c r="CU194" s="34"/>
      <c r="CV194" s="34"/>
      <c r="CW194" s="34"/>
      <c r="CX194" s="35"/>
      <c r="CY194" s="35"/>
      <c r="CZ194" s="35"/>
      <c r="DA194" s="35"/>
      <c r="DB194" s="34"/>
      <c r="DC194" s="34"/>
      <c r="DD194" s="34"/>
      <c r="DE194" s="34"/>
      <c r="DF194" s="34"/>
      <c r="DG194" s="34"/>
      <c r="DH194" s="34"/>
      <c r="DI194" s="34"/>
      <c r="DJ194" s="34"/>
      <c r="DK194" s="34"/>
      <c r="DL194" s="34"/>
      <c r="DM194" s="34"/>
      <c r="DN194" s="34"/>
      <c r="DO194" s="34"/>
      <c r="DP194" s="34"/>
      <c r="DQ194" s="34"/>
    </row>
    <row r="195" spans="1:121">
      <c r="A195" t="s">
        <v>2503</v>
      </c>
      <c r="B195" s="1">
        <v>0.31305555555555559</v>
      </c>
      <c r="C195" s="1">
        <v>0.29716435185185186</v>
      </c>
      <c r="D195" s="1">
        <v>9.9189814814814817E-3</v>
      </c>
      <c r="E195" s="1">
        <v>1.5879629629629629E-2</v>
      </c>
      <c r="F195">
        <v>34</v>
      </c>
      <c r="G195">
        <v>1</v>
      </c>
      <c r="H195">
        <v>35</v>
      </c>
      <c r="I195">
        <v>1261</v>
      </c>
      <c r="J195">
        <v>9</v>
      </c>
      <c r="K195">
        <v>0</v>
      </c>
      <c r="L195">
        <v>1270</v>
      </c>
      <c r="M195">
        <v>15.91</v>
      </c>
      <c r="N195">
        <v>15.68</v>
      </c>
      <c r="O195">
        <v>0.23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X195" s="35"/>
      <c r="Y195" s="35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5"/>
      <c r="AQ195" s="35"/>
      <c r="AR195" s="35"/>
      <c r="AS195" s="35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  <c r="BE195" s="34"/>
      <c r="BF195" s="34"/>
      <c r="BG195" s="34"/>
      <c r="BH195" s="34"/>
      <c r="BI195" s="34"/>
      <c r="BJ195" s="35"/>
      <c r="BK195" s="35"/>
      <c r="BL195" s="35"/>
      <c r="BM195" s="35"/>
      <c r="BN195" s="34"/>
      <c r="BO195" s="34"/>
      <c r="BP195" s="34"/>
      <c r="BQ195" s="34"/>
      <c r="BR195" s="34"/>
      <c r="BS195" s="34"/>
      <c r="BT195" s="34"/>
      <c r="BU195" s="34"/>
      <c r="BV195" s="34"/>
      <c r="BW195" s="34"/>
      <c r="BX195" s="34"/>
      <c r="BY195" s="34"/>
      <c r="BZ195" s="34"/>
      <c r="CA195" s="34"/>
      <c r="CB195" s="34"/>
      <c r="CC195" s="34"/>
      <c r="CD195" s="35"/>
      <c r="CE195" s="35"/>
      <c r="CF195" s="35"/>
      <c r="CG195" s="35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4"/>
      <c r="CU195" s="34"/>
      <c r="CV195" s="34"/>
      <c r="CW195" s="34"/>
      <c r="CX195" s="36"/>
      <c r="CY195" s="36"/>
      <c r="CZ195" s="35"/>
      <c r="DA195" s="35"/>
      <c r="DB195" s="34"/>
      <c r="DC195" s="34"/>
      <c r="DD195" s="34"/>
      <c r="DE195" s="34"/>
      <c r="DF195" s="34"/>
      <c r="DG195" s="34"/>
      <c r="DH195" s="34"/>
      <c r="DI195" s="34"/>
      <c r="DJ195" s="34"/>
      <c r="DK195" s="34"/>
      <c r="DL195" s="34"/>
      <c r="DM195" s="34"/>
      <c r="DN195" s="34"/>
      <c r="DO195" s="34"/>
      <c r="DP195" s="34"/>
      <c r="DQ195" s="34"/>
    </row>
    <row r="196" spans="1:121">
      <c r="A196" t="s">
        <v>2504</v>
      </c>
      <c r="B196" s="1">
        <v>0.23778935185185182</v>
      </c>
      <c r="C196" s="1">
        <v>0.14445601851851853</v>
      </c>
      <c r="D196" s="1">
        <v>3.2476851851851847E-2</v>
      </c>
      <c r="E196" s="1">
        <v>9.3333333333333338E-2</v>
      </c>
      <c r="F196">
        <v>88</v>
      </c>
      <c r="G196">
        <v>42</v>
      </c>
      <c r="H196">
        <v>130</v>
      </c>
      <c r="I196">
        <v>1367</v>
      </c>
      <c r="J196">
        <v>91</v>
      </c>
      <c r="K196">
        <v>17</v>
      </c>
      <c r="L196">
        <v>1475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X196" s="35"/>
      <c r="Y196" s="35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5"/>
      <c r="AQ196" s="35"/>
      <c r="AR196" s="35"/>
      <c r="AS196" s="35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  <c r="BE196" s="34"/>
      <c r="BF196" s="34"/>
      <c r="BG196" s="34"/>
      <c r="BH196" s="34"/>
      <c r="BI196" s="34"/>
      <c r="BJ196" s="35"/>
      <c r="BK196" s="35"/>
      <c r="BL196" s="35"/>
      <c r="BM196" s="35"/>
      <c r="BN196" s="34"/>
      <c r="BO196" s="34"/>
      <c r="BP196" s="34"/>
      <c r="BQ196" s="34"/>
      <c r="BR196" s="34"/>
      <c r="BS196" s="34"/>
      <c r="BT196" s="34"/>
      <c r="BU196" s="34"/>
      <c r="BV196" s="34"/>
      <c r="BW196" s="34"/>
      <c r="BX196" s="34"/>
      <c r="BY196" s="34"/>
      <c r="BZ196" s="34"/>
      <c r="CA196" s="34"/>
      <c r="CB196" s="34"/>
      <c r="CC196" s="34"/>
      <c r="CD196" s="35"/>
      <c r="CE196" s="35"/>
      <c r="CF196" s="35"/>
      <c r="CG196" s="35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4"/>
      <c r="CU196" s="34"/>
      <c r="CV196" s="34"/>
      <c r="CW196" s="34"/>
      <c r="CX196" s="35"/>
      <c r="CY196" s="35"/>
      <c r="CZ196" s="35"/>
      <c r="DA196" s="35"/>
      <c r="DB196" s="34"/>
      <c r="DC196" s="34"/>
      <c r="DD196" s="34"/>
      <c r="DE196" s="34"/>
      <c r="DF196" s="34"/>
      <c r="DG196" s="34"/>
      <c r="DH196" s="34"/>
      <c r="DI196" s="34"/>
      <c r="DJ196" s="34"/>
      <c r="DK196" s="34"/>
      <c r="DL196" s="34"/>
      <c r="DM196" s="34"/>
      <c r="DN196" s="34"/>
      <c r="DO196" s="34"/>
      <c r="DP196" s="34"/>
      <c r="DQ196" s="34"/>
    </row>
    <row r="197" spans="1:121">
      <c r="A197" t="s">
        <v>675</v>
      </c>
      <c r="B197" s="1">
        <v>0.20592592592592593</v>
      </c>
      <c r="C197" s="1">
        <v>5.0312500000000003E-2</v>
      </c>
      <c r="D197" s="1">
        <v>1.7002314814814814E-2</v>
      </c>
      <c r="E197" s="1">
        <v>0.15561342592592595</v>
      </c>
      <c r="F197">
        <v>80</v>
      </c>
      <c r="G197">
        <v>26</v>
      </c>
      <c r="H197">
        <v>106</v>
      </c>
      <c r="I197">
        <v>920</v>
      </c>
      <c r="J197">
        <v>90</v>
      </c>
      <c r="K197">
        <v>6</v>
      </c>
      <c r="L197">
        <v>1016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s="35"/>
      <c r="Y197" s="35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5"/>
      <c r="AQ197" s="35"/>
      <c r="AR197" s="35"/>
      <c r="AS197" s="35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  <c r="BE197" s="34"/>
      <c r="BF197" s="34"/>
      <c r="BG197" s="34"/>
      <c r="BH197" s="34"/>
      <c r="BI197" s="34"/>
      <c r="BJ197" s="35"/>
      <c r="BK197" s="35"/>
      <c r="BL197" s="35"/>
      <c r="BM197" s="35"/>
      <c r="BN197" s="34"/>
      <c r="BO197" s="34"/>
      <c r="BP197" s="34"/>
      <c r="BQ197" s="34"/>
      <c r="BR197" s="34"/>
      <c r="BS197" s="34"/>
      <c r="BT197" s="34"/>
      <c r="BU197" s="34"/>
      <c r="BV197" s="34"/>
      <c r="BW197" s="34"/>
      <c r="BX197" s="34"/>
      <c r="BY197" s="34"/>
      <c r="BZ197" s="34"/>
      <c r="CA197" s="34"/>
      <c r="CB197" s="34"/>
      <c r="CC197" s="34"/>
      <c r="CD197" s="35"/>
      <c r="CE197" s="35"/>
      <c r="CF197" s="35"/>
      <c r="CG197" s="35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4"/>
      <c r="CU197" s="34"/>
      <c r="CV197" s="34"/>
      <c r="CW197" s="34"/>
      <c r="CX197" s="35"/>
      <c r="CY197" s="35"/>
      <c r="CZ197" s="35"/>
      <c r="DA197" s="35"/>
      <c r="DB197" s="34"/>
      <c r="DC197" s="34"/>
      <c r="DD197" s="34"/>
      <c r="DE197" s="34"/>
      <c r="DF197" s="34"/>
      <c r="DG197" s="34"/>
      <c r="DH197" s="34"/>
      <c r="DI197" s="34"/>
      <c r="DJ197" s="34"/>
      <c r="DK197" s="34"/>
      <c r="DL197" s="34"/>
      <c r="DM197" s="34"/>
      <c r="DN197" s="34"/>
      <c r="DO197" s="34"/>
      <c r="DP197" s="34"/>
      <c r="DQ197" s="34"/>
    </row>
    <row r="198" spans="1:121">
      <c r="A198" t="s">
        <v>2505</v>
      </c>
      <c r="B198" s="1">
        <v>0.12331018518518518</v>
      </c>
      <c r="C198" s="1">
        <v>9.3391203703703699E-2</v>
      </c>
      <c r="D198" s="1">
        <v>0.23924768518518516</v>
      </c>
      <c r="E198" s="1">
        <v>2.990740740740741E-2</v>
      </c>
      <c r="F198">
        <v>206</v>
      </c>
      <c r="G198">
        <v>26</v>
      </c>
      <c r="H198">
        <v>232</v>
      </c>
      <c r="I198">
        <v>2377</v>
      </c>
      <c r="J198">
        <v>62</v>
      </c>
      <c r="K198">
        <v>14</v>
      </c>
      <c r="L198">
        <v>2453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s="35"/>
      <c r="Y198" s="35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5"/>
      <c r="AQ198" s="35"/>
      <c r="AR198" s="35"/>
      <c r="AS198" s="35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  <c r="BE198" s="34"/>
      <c r="BF198" s="34"/>
      <c r="BG198" s="34"/>
      <c r="BH198" s="34"/>
      <c r="BI198" s="34"/>
      <c r="BJ198" s="35"/>
      <c r="BK198" s="35"/>
      <c r="BL198" s="35"/>
      <c r="BM198" s="35"/>
      <c r="BN198" s="34"/>
      <c r="BO198" s="34"/>
      <c r="BP198" s="34"/>
      <c r="BQ198" s="34"/>
      <c r="BR198" s="34"/>
      <c r="BS198" s="34"/>
      <c r="BT198" s="34"/>
      <c r="BU198" s="34"/>
      <c r="BV198" s="34"/>
      <c r="BW198" s="34"/>
      <c r="BX198" s="34"/>
      <c r="BY198" s="34"/>
      <c r="BZ198" s="34"/>
      <c r="CA198" s="34"/>
      <c r="CB198" s="34"/>
      <c r="CC198" s="34"/>
      <c r="CD198" s="35"/>
      <c r="CE198" s="35"/>
      <c r="CF198" s="35"/>
      <c r="CG198" s="35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4"/>
      <c r="CU198" s="34"/>
      <c r="CV198" s="34"/>
      <c r="CW198" s="34"/>
      <c r="CX198" s="35"/>
      <c r="CY198" s="35"/>
      <c r="CZ198" s="35"/>
      <c r="DA198" s="35"/>
      <c r="DB198" s="34"/>
      <c r="DC198" s="34"/>
      <c r="DD198" s="34"/>
      <c r="DE198" s="34"/>
      <c r="DF198" s="34"/>
      <c r="DG198" s="34"/>
      <c r="DH198" s="34"/>
      <c r="DI198" s="34"/>
      <c r="DJ198" s="34"/>
      <c r="DK198" s="34"/>
      <c r="DL198" s="34"/>
      <c r="DM198" s="34"/>
      <c r="DN198" s="34"/>
      <c r="DO198" s="34"/>
      <c r="DP198" s="34"/>
      <c r="DQ198" s="34"/>
    </row>
    <row r="199" spans="1:121">
      <c r="A199" t="s">
        <v>2506</v>
      </c>
      <c r="B199" s="1">
        <v>0.338900462962963</v>
      </c>
      <c r="C199" s="1">
        <v>0.32091435185185185</v>
      </c>
      <c r="D199" s="1">
        <v>4.1296296296296296E-2</v>
      </c>
      <c r="E199" s="1">
        <v>1.7986111111111109E-2</v>
      </c>
      <c r="F199">
        <v>145</v>
      </c>
      <c r="G199">
        <v>93</v>
      </c>
      <c r="H199">
        <v>238</v>
      </c>
      <c r="I199">
        <v>2226</v>
      </c>
      <c r="J199">
        <v>184</v>
      </c>
      <c r="K199">
        <v>59</v>
      </c>
      <c r="L199">
        <v>2469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s="35"/>
      <c r="Y199" s="35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5"/>
      <c r="AQ199" s="35"/>
      <c r="AR199" s="35"/>
      <c r="AS199" s="35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  <c r="BE199" s="34"/>
      <c r="BF199" s="34"/>
      <c r="BG199" s="34"/>
      <c r="BH199" s="34"/>
      <c r="BI199" s="34"/>
      <c r="BJ199" s="35"/>
      <c r="BK199" s="35"/>
      <c r="BL199" s="35"/>
      <c r="BM199" s="35"/>
      <c r="BN199" s="34"/>
      <c r="BO199" s="34"/>
      <c r="BP199" s="34"/>
      <c r="BQ199" s="34"/>
      <c r="BR199" s="34"/>
      <c r="BS199" s="34"/>
      <c r="BT199" s="34"/>
      <c r="BU199" s="34"/>
      <c r="BV199" s="34"/>
      <c r="BW199" s="34"/>
      <c r="BX199" s="34"/>
      <c r="BY199" s="34"/>
      <c r="BZ199" s="34"/>
      <c r="CA199" s="34"/>
      <c r="CB199" s="34"/>
      <c r="CC199" s="34"/>
      <c r="CD199" s="35"/>
      <c r="CE199" s="35"/>
      <c r="CF199" s="35"/>
      <c r="CG199" s="35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4"/>
      <c r="CU199" s="34"/>
      <c r="CV199" s="34"/>
      <c r="CW199" s="34"/>
      <c r="CX199" s="35"/>
      <c r="CY199" s="35"/>
      <c r="CZ199" s="35"/>
      <c r="DA199" s="35"/>
      <c r="DB199" s="34"/>
      <c r="DC199" s="34"/>
      <c r="DD199" s="34"/>
      <c r="DE199" s="34"/>
      <c r="DF199" s="34"/>
      <c r="DG199" s="34"/>
      <c r="DH199" s="34"/>
      <c r="DI199" s="34"/>
      <c r="DJ199" s="34"/>
      <c r="DK199" s="34"/>
      <c r="DL199" s="34"/>
      <c r="DM199" s="34"/>
      <c r="DN199" s="34"/>
      <c r="DO199" s="34"/>
      <c r="DP199" s="34"/>
      <c r="DQ199" s="34"/>
    </row>
    <row r="200" spans="1:121">
      <c r="A200" t="s">
        <v>687</v>
      </c>
      <c r="B200" s="1">
        <v>0.17599537037037039</v>
      </c>
      <c r="C200" s="1">
        <v>0.14081018518518518</v>
      </c>
      <c r="D200" s="1">
        <v>0.18359953703703702</v>
      </c>
      <c r="E200" s="1">
        <v>3.5173611111111107E-2</v>
      </c>
      <c r="F200">
        <v>0</v>
      </c>
      <c r="G200">
        <v>54</v>
      </c>
      <c r="H200">
        <v>54</v>
      </c>
      <c r="I200">
        <v>79</v>
      </c>
      <c r="J200">
        <v>697</v>
      </c>
      <c r="K200">
        <v>2</v>
      </c>
      <c r="L200">
        <v>778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s="35"/>
      <c r="Y200" s="35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5"/>
      <c r="AQ200" s="35"/>
      <c r="AR200" s="35"/>
      <c r="AS200" s="35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  <c r="BE200" s="34"/>
      <c r="BF200" s="34"/>
      <c r="BG200" s="34"/>
      <c r="BH200" s="34"/>
      <c r="BI200" s="34"/>
      <c r="BJ200" s="35"/>
      <c r="BK200" s="35"/>
      <c r="BL200" s="35"/>
      <c r="BM200" s="35"/>
      <c r="BN200" s="34"/>
      <c r="BO200" s="34"/>
      <c r="BP200" s="34"/>
      <c r="BQ200" s="34"/>
      <c r="BR200" s="34"/>
      <c r="BS200" s="34"/>
      <c r="BT200" s="34"/>
      <c r="BU200" s="34"/>
      <c r="BV200" s="34"/>
      <c r="BW200" s="34"/>
      <c r="BX200" s="34"/>
      <c r="BY200" s="34"/>
      <c r="BZ200" s="34"/>
      <c r="CA200" s="34"/>
      <c r="CB200" s="34"/>
      <c r="CC200" s="34"/>
      <c r="CD200" s="35"/>
      <c r="CE200" s="35"/>
      <c r="CF200" s="35"/>
      <c r="CG200" s="35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4"/>
      <c r="CU200" s="34"/>
      <c r="CV200" s="34"/>
      <c r="CW200" s="34"/>
      <c r="CX200" s="35"/>
      <c r="CY200" s="35"/>
      <c r="CZ200" s="35"/>
      <c r="DA200" s="35"/>
      <c r="DB200" s="34"/>
      <c r="DC200" s="34"/>
      <c r="DD200" s="34"/>
      <c r="DE200" s="34"/>
      <c r="DF200" s="34"/>
      <c r="DG200" s="34"/>
      <c r="DH200" s="34"/>
      <c r="DI200" s="34"/>
      <c r="DJ200" s="34"/>
      <c r="DK200" s="34"/>
      <c r="DL200" s="34"/>
      <c r="DM200" s="34"/>
      <c r="DN200" s="34"/>
      <c r="DO200" s="34"/>
      <c r="DP200" s="34"/>
      <c r="DQ200" s="34"/>
    </row>
    <row r="201" spans="1:121">
      <c r="A201" t="s">
        <v>2507</v>
      </c>
      <c r="B201" s="1">
        <v>0.24087962962962961</v>
      </c>
      <c r="C201" s="1">
        <v>0.18993055555555557</v>
      </c>
      <c r="D201" s="1">
        <v>1.8796296296296297E-2</v>
      </c>
      <c r="E201" s="1">
        <v>5.0937499999999997E-2</v>
      </c>
      <c r="F201">
        <v>231</v>
      </c>
      <c r="G201">
        <v>7</v>
      </c>
      <c r="H201">
        <v>238</v>
      </c>
      <c r="I201">
        <v>3437</v>
      </c>
      <c r="J201">
        <v>13</v>
      </c>
      <c r="K201">
        <v>0</v>
      </c>
      <c r="L201">
        <v>3450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s="35"/>
      <c r="Y201" s="35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5"/>
      <c r="AQ201" s="35"/>
      <c r="AR201" s="35"/>
      <c r="AS201" s="35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  <c r="BE201" s="34"/>
      <c r="BF201" s="34"/>
      <c r="BG201" s="34"/>
      <c r="BH201" s="34"/>
      <c r="BI201" s="34"/>
      <c r="BJ201" s="35"/>
      <c r="BK201" s="35"/>
      <c r="BL201" s="35"/>
      <c r="BM201" s="35"/>
      <c r="BN201" s="34"/>
      <c r="BO201" s="34"/>
      <c r="BP201" s="34"/>
      <c r="BQ201" s="34"/>
      <c r="BR201" s="34"/>
      <c r="BS201" s="34"/>
      <c r="BT201" s="34"/>
      <c r="BU201" s="34"/>
      <c r="BV201" s="34"/>
      <c r="BW201" s="34"/>
      <c r="BX201" s="34"/>
      <c r="BY201" s="34"/>
      <c r="BZ201" s="34"/>
      <c r="CA201" s="34"/>
      <c r="CB201" s="34"/>
      <c r="CC201" s="34"/>
      <c r="CD201" s="35"/>
      <c r="CE201" s="35"/>
      <c r="CF201" s="35"/>
      <c r="CG201" s="35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4"/>
      <c r="CU201" s="34"/>
      <c r="CV201" s="34"/>
      <c r="CW201" s="34"/>
      <c r="CX201" s="35"/>
      <c r="CY201" s="35"/>
      <c r="CZ201" s="35"/>
      <c r="DA201" s="35"/>
      <c r="DB201" s="34"/>
      <c r="DC201" s="34"/>
      <c r="DD201" s="34"/>
      <c r="DE201" s="34"/>
      <c r="DF201" s="34"/>
      <c r="DG201" s="34"/>
      <c r="DH201" s="34"/>
      <c r="DI201" s="34"/>
      <c r="DJ201" s="34"/>
      <c r="DK201" s="34"/>
      <c r="DL201" s="34"/>
      <c r="DM201" s="34"/>
      <c r="DN201" s="34"/>
      <c r="DO201" s="34"/>
      <c r="DP201" s="34"/>
      <c r="DQ201" s="34"/>
    </row>
    <row r="202" spans="1:121">
      <c r="A202" t="s">
        <v>2508</v>
      </c>
      <c r="B202" s="1">
        <v>0.19200231481481481</v>
      </c>
      <c r="C202" s="1">
        <v>0.15041666666666667</v>
      </c>
      <c r="D202" s="1">
        <v>0.19597222222222221</v>
      </c>
      <c r="E202" s="1">
        <v>4.1585648148148149E-2</v>
      </c>
      <c r="F202">
        <v>148</v>
      </c>
      <c r="G202">
        <v>99</v>
      </c>
      <c r="H202">
        <v>247</v>
      </c>
      <c r="I202">
        <v>1854</v>
      </c>
      <c r="J202">
        <v>202</v>
      </c>
      <c r="K202">
        <v>38</v>
      </c>
      <c r="L202">
        <v>2094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s="35"/>
      <c r="Y202" s="35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5"/>
      <c r="AQ202" s="35"/>
      <c r="AR202" s="35"/>
      <c r="AS202" s="35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  <c r="BE202" s="34"/>
      <c r="BF202" s="34"/>
      <c r="BG202" s="34"/>
      <c r="BH202" s="34"/>
      <c r="BI202" s="34"/>
      <c r="BJ202" s="35"/>
      <c r="BK202" s="35"/>
      <c r="BL202" s="35"/>
      <c r="BM202" s="35"/>
      <c r="BN202" s="34"/>
      <c r="BO202" s="34"/>
      <c r="BP202" s="34"/>
      <c r="BQ202" s="34"/>
      <c r="BR202" s="34"/>
      <c r="BS202" s="34"/>
      <c r="BT202" s="34"/>
      <c r="BU202" s="34"/>
      <c r="BV202" s="34"/>
      <c r="BW202" s="34"/>
      <c r="BX202" s="34"/>
      <c r="BY202" s="34"/>
      <c r="BZ202" s="34"/>
      <c r="CA202" s="34"/>
      <c r="CB202" s="34"/>
      <c r="CC202" s="34"/>
      <c r="CD202" s="35"/>
      <c r="CE202" s="35"/>
      <c r="CF202" s="35"/>
      <c r="CG202" s="35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4"/>
      <c r="CU202" s="34"/>
      <c r="CV202" s="34"/>
      <c r="CW202" s="34"/>
      <c r="CX202" s="35"/>
      <c r="CY202" s="35"/>
      <c r="CZ202" s="35"/>
      <c r="DA202" s="35"/>
      <c r="DB202" s="34"/>
      <c r="DC202" s="34"/>
      <c r="DD202" s="34"/>
      <c r="DE202" s="34"/>
      <c r="DF202" s="34"/>
      <c r="DG202" s="34"/>
      <c r="DH202" s="34"/>
      <c r="DI202" s="34"/>
      <c r="DJ202" s="34"/>
      <c r="DK202" s="34"/>
      <c r="DL202" s="34"/>
      <c r="DM202" s="34"/>
      <c r="DN202" s="34"/>
      <c r="DO202" s="34"/>
      <c r="DP202" s="34"/>
      <c r="DQ202" s="34"/>
    </row>
    <row r="203" spans="1:121">
      <c r="A203" t="s">
        <v>2509</v>
      </c>
      <c r="B203" s="1">
        <v>0.23959490740740741</v>
      </c>
      <c r="C203" s="1">
        <v>0.22730324074074074</v>
      </c>
      <c r="D203" s="1">
        <v>3.6805555555555557E-2</v>
      </c>
      <c r="E203" s="1">
        <v>1.2280092592592592E-2</v>
      </c>
      <c r="F203">
        <v>138</v>
      </c>
      <c r="G203">
        <v>18</v>
      </c>
      <c r="H203">
        <v>156</v>
      </c>
      <c r="I203">
        <v>1446</v>
      </c>
      <c r="J203">
        <v>9</v>
      </c>
      <c r="K203">
        <v>14</v>
      </c>
      <c r="L203">
        <v>1469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s="35"/>
      <c r="Y203" s="35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5"/>
      <c r="AQ203" s="35"/>
      <c r="AR203" s="35"/>
      <c r="AS203" s="35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5"/>
      <c r="BK203" s="35"/>
      <c r="BL203" s="35"/>
      <c r="BM203" s="35"/>
      <c r="BN203" s="34"/>
      <c r="BO203" s="34"/>
      <c r="BP203" s="34"/>
      <c r="BQ203" s="34"/>
      <c r="BR203" s="34"/>
      <c r="BS203" s="34"/>
      <c r="BT203" s="34"/>
      <c r="BU203" s="34"/>
      <c r="BV203" s="34"/>
      <c r="BW203" s="34"/>
      <c r="BX203" s="34"/>
      <c r="BY203" s="34"/>
      <c r="BZ203" s="34"/>
      <c r="CA203" s="34"/>
      <c r="CB203" s="34"/>
      <c r="CC203" s="34"/>
      <c r="CD203" s="35"/>
      <c r="CE203" s="35"/>
      <c r="CF203" s="35"/>
      <c r="CG203" s="35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4"/>
      <c r="CV203" s="34"/>
      <c r="CW203" s="34"/>
      <c r="CX203" s="35"/>
      <c r="CY203" s="35"/>
      <c r="CZ203" s="35"/>
      <c r="DA203" s="35"/>
      <c r="DB203" s="34"/>
      <c r="DC203" s="34"/>
      <c r="DD203" s="34"/>
      <c r="DE203" s="34"/>
      <c r="DF203" s="34"/>
      <c r="DG203" s="34"/>
      <c r="DH203" s="34"/>
      <c r="DI203" s="34"/>
      <c r="DJ203" s="34"/>
      <c r="DK203" s="34"/>
      <c r="DL203" s="34"/>
      <c r="DM203" s="34"/>
      <c r="DN203" s="34"/>
      <c r="DO203" s="34"/>
      <c r="DP203" s="34"/>
      <c r="DQ203" s="34"/>
    </row>
    <row r="204" spans="1:121">
      <c r="A204" t="s">
        <v>2510</v>
      </c>
      <c r="B204" s="1">
        <v>0.24534722222222224</v>
      </c>
      <c r="C204" s="1">
        <v>0.21652777777777776</v>
      </c>
      <c r="D204" s="1">
        <v>6.0601851851851851E-2</v>
      </c>
      <c r="E204" s="1">
        <v>2.8819444444444443E-2</v>
      </c>
      <c r="F204">
        <v>85</v>
      </c>
      <c r="G204">
        <v>66</v>
      </c>
      <c r="H204">
        <v>151</v>
      </c>
      <c r="I204">
        <v>1401</v>
      </c>
      <c r="J204">
        <v>65</v>
      </c>
      <c r="K204">
        <v>25</v>
      </c>
      <c r="L204">
        <v>1491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s="35"/>
      <c r="Y204" s="35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5"/>
      <c r="AQ204" s="35"/>
      <c r="AR204" s="35"/>
      <c r="AS204" s="35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5"/>
      <c r="BK204" s="35"/>
      <c r="BL204" s="35"/>
      <c r="BM204" s="35"/>
      <c r="BN204" s="34"/>
      <c r="BO204" s="34"/>
      <c r="BP204" s="34"/>
      <c r="BQ204" s="34"/>
      <c r="BR204" s="34"/>
      <c r="BS204" s="34"/>
      <c r="BT204" s="34"/>
      <c r="BU204" s="34"/>
      <c r="BV204" s="34"/>
      <c r="BW204" s="34"/>
      <c r="BX204" s="34"/>
      <c r="BY204" s="34"/>
      <c r="BZ204" s="34"/>
      <c r="CA204" s="34"/>
      <c r="CB204" s="34"/>
      <c r="CC204" s="34"/>
      <c r="CD204" s="35"/>
      <c r="CE204" s="35"/>
      <c r="CF204" s="35"/>
      <c r="CG204" s="35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4"/>
      <c r="CV204" s="34"/>
      <c r="CW204" s="34"/>
      <c r="CX204" s="35"/>
      <c r="CY204" s="35"/>
      <c r="CZ204" s="35"/>
      <c r="DA204" s="35"/>
      <c r="DB204" s="34"/>
      <c r="DC204" s="34"/>
      <c r="DD204" s="34"/>
      <c r="DE204" s="34"/>
      <c r="DF204" s="34"/>
      <c r="DG204" s="34"/>
      <c r="DH204" s="34"/>
      <c r="DI204" s="34"/>
      <c r="DJ204" s="34"/>
      <c r="DK204" s="34"/>
      <c r="DL204" s="34"/>
      <c r="DM204" s="34"/>
      <c r="DN204" s="34"/>
      <c r="DO204" s="34"/>
      <c r="DP204" s="34"/>
      <c r="DQ204" s="34"/>
    </row>
    <row r="205" spans="1:121">
      <c r="A205" t="s">
        <v>696</v>
      </c>
      <c r="B205" s="1">
        <v>8.9606481481481481E-2</v>
      </c>
      <c r="C205" s="1">
        <v>7.1319444444444449E-2</v>
      </c>
      <c r="D205" s="1">
        <v>2.8530092592592593E-2</v>
      </c>
      <c r="E205" s="1">
        <v>1.8287037037037036E-2</v>
      </c>
      <c r="F205">
        <v>53</v>
      </c>
      <c r="G205">
        <v>26</v>
      </c>
      <c r="H205">
        <v>79</v>
      </c>
      <c r="I205">
        <v>542</v>
      </c>
      <c r="J205">
        <v>73</v>
      </c>
      <c r="K205">
        <v>0</v>
      </c>
      <c r="L205">
        <v>615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s="35"/>
      <c r="Y205" s="35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5"/>
      <c r="AQ205" s="35"/>
      <c r="AR205" s="35"/>
      <c r="AS205" s="35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5"/>
      <c r="BK205" s="35"/>
      <c r="BL205" s="35"/>
      <c r="BM205" s="35"/>
      <c r="BN205" s="34"/>
      <c r="BO205" s="34"/>
      <c r="BP205" s="34"/>
      <c r="BQ205" s="34"/>
      <c r="BR205" s="34"/>
      <c r="BS205" s="34"/>
      <c r="BT205" s="34"/>
      <c r="BU205" s="34"/>
      <c r="BV205" s="34"/>
      <c r="BW205" s="34"/>
      <c r="BX205" s="34"/>
      <c r="BY205" s="34"/>
      <c r="BZ205" s="34"/>
      <c r="CA205" s="34"/>
      <c r="CB205" s="34"/>
      <c r="CC205" s="34"/>
      <c r="CD205" s="35"/>
      <c r="CE205" s="35"/>
      <c r="CF205" s="35"/>
      <c r="CG205" s="35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5"/>
      <c r="CY205" s="35"/>
      <c r="CZ205" s="35"/>
      <c r="DA205" s="35"/>
      <c r="DB205" s="34"/>
      <c r="DC205" s="34"/>
      <c r="DD205" s="34"/>
      <c r="DE205" s="34"/>
      <c r="DF205" s="34"/>
      <c r="DG205" s="34"/>
      <c r="DH205" s="34"/>
      <c r="DI205" s="34"/>
      <c r="DJ205" s="34"/>
      <c r="DK205" s="34"/>
      <c r="DL205" s="34"/>
      <c r="DM205" s="34"/>
      <c r="DN205" s="34"/>
      <c r="DO205" s="34"/>
      <c r="DP205" s="34"/>
      <c r="DQ205" s="34"/>
    </row>
    <row r="206" spans="1:121">
      <c r="A206" t="s">
        <v>699</v>
      </c>
      <c r="B206" s="1">
        <v>0.19335648148148146</v>
      </c>
      <c r="C206" s="1">
        <v>0.18746527777777777</v>
      </c>
      <c r="D206" s="1">
        <v>7.3275462962962959E-2</v>
      </c>
      <c r="E206" s="1">
        <v>5.8912037037037032E-3</v>
      </c>
      <c r="F206">
        <v>23</v>
      </c>
      <c r="G206">
        <v>19</v>
      </c>
      <c r="H206">
        <v>42</v>
      </c>
      <c r="I206">
        <v>330</v>
      </c>
      <c r="J206">
        <v>70</v>
      </c>
      <c r="K206">
        <v>0</v>
      </c>
      <c r="L206">
        <v>400</v>
      </c>
      <c r="M206">
        <v>36.79</v>
      </c>
      <c r="N206">
        <v>32.21</v>
      </c>
      <c r="O206">
        <v>4.58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X206" s="35"/>
      <c r="Y206" s="35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5"/>
      <c r="AQ206" s="35"/>
      <c r="AR206" s="35"/>
      <c r="AS206" s="35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5"/>
      <c r="BK206" s="35"/>
      <c r="BL206" s="35"/>
      <c r="BM206" s="35"/>
      <c r="BN206" s="34"/>
      <c r="BO206" s="34"/>
      <c r="BP206" s="34"/>
      <c r="BQ206" s="34"/>
      <c r="BR206" s="34"/>
      <c r="BS206" s="34"/>
      <c r="BT206" s="34"/>
      <c r="BU206" s="34"/>
      <c r="BV206" s="34"/>
      <c r="BW206" s="34"/>
      <c r="BX206" s="34"/>
      <c r="BY206" s="34"/>
      <c r="BZ206" s="34"/>
      <c r="CA206" s="34"/>
      <c r="CB206" s="34"/>
      <c r="CC206" s="34"/>
      <c r="CD206" s="35"/>
      <c r="CE206" s="35"/>
      <c r="CF206" s="35"/>
      <c r="CG206" s="35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5"/>
      <c r="CY206" s="35"/>
      <c r="CZ206" s="35"/>
      <c r="DA206" s="35"/>
      <c r="DB206" s="34"/>
      <c r="DC206" s="34"/>
      <c r="DD206" s="34"/>
      <c r="DE206" s="34"/>
      <c r="DF206" s="34"/>
      <c r="DG206" s="34"/>
      <c r="DH206" s="34"/>
      <c r="DI206" s="34"/>
      <c r="DJ206" s="34"/>
      <c r="DK206" s="34"/>
      <c r="DL206" s="34"/>
      <c r="DM206" s="34"/>
      <c r="DN206" s="34"/>
      <c r="DO206" s="34"/>
      <c r="DP206" s="34"/>
      <c r="DQ206" s="34"/>
    </row>
    <row r="207" spans="1:121">
      <c r="A207" t="s">
        <v>2511</v>
      </c>
      <c r="B207" s="1">
        <v>0.32185185185185183</v>
      </c>
      <c r="C207" s="1">
        <v>0.31771990740740741</v>
      </c>
      <c r="D207" s="1">
        <v>0.1194675925925926</v>
      </c>
      <c r="E207" s="1">
        <v>4.1319444444444442E-3</v>
      </c>
      <c r="F207">
        <v>232</v>
      </c>
      <c r="G207">
        <v>28</v>
      </c>
      <c r="H207">
        <v>260</v>
      </c>
      <c r="I207">
        <v>2366</v>
      </c>
      <c r="J207">
        <v>54</v>
      </c>
      <c r="K207">
        <v>6</v>
      </c>
      <c r="L207">
        <v>2426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s="35"/>
      <c r="Y207" s="35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5"/>
      <c r="AQ207" s="35"/>
      <c r="AR207" s="35"/>
      <c r="AS207" s="35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5"/>
      <c r="BK207" s="35"/>
      <c r="BL207" s="35"/>
      <c r="BM207" s="35"/>
      <c r="BN207" s="34"/>
      <c r="BO207" s="34"/>
      <c r="BP207" s="34"/>
      <c r="BQ207" s="34"/>
      <c r="BR207" s="34"/>
      <c r="BS207" s="34"/>
      <c r="BT207" s="34"/>
      <c r="BU207" s="34"/>
      <c r="BV207" s="34"/>
      <c r="BW207" s="34"/>
      <c r="BX207" s="34"/>
      <c r="BY207" s="34"/>
      <c r="BZ207" s="34"/>
      <c r="CA207" s="34"/>
      <c r="CB207" s="34"/>
      <c r="CC207" s="34"/>
      <c r="CD207" s="35"/>
      <c r="CE207" s="35"/>
      <c r="CF207" s="35"/>
      <c r="CG207" s="35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5"/>
      <c r="CY207" s="35"/>
      <c r="CZ207" s="35"/>
      <c r="DA207" s="35"/>
      <c r="DB207" s="34"/>
      <c r="DC207" s="34"/>
      <c r="DD207" s="34"/>
      <c r="DE207" s="34"/>
      <c r="DF207" s="34"/>
      <c r="DG207" s="34"/>
      <c r="DH207" s="34"/>
      <c r="DI207" s="34"/>
      <c r="DJ207" s="34"/>
      <c r="DK207" s="34"/>
      <c r="DL207" s="34"/>
      <c r="DM207" s="34"/>
      <c r="DN207" s="34"/>
      <c r="DO207" s="34"/>
      <c r="DP207" s="34"/>
      <c r="DQ207" s="34"/>
    </row>
    <row r="208" spans="1:121">
      <c r="A208" t="s">
        <v>2512</v>
      </c>
      <c r="B208" s="1">
        <v>0.24684027777777776</v>
      </c>
      <c r="C208" s="1">
        <v>0.20516203703703703</v>
      </c>
      <c r="D208" s="1">
        <v>2.0821759259259259E-2</v>
      </c>
      <c r="E208" s="1">
        <v>4.1678240740740745E-2</v>
      </c>
      <c r="F208">
        <v>128</v>
      </c>
      <c r="G208">
        <v>210</v>
      </c>
      <c r="H208">
        <v>338</v>
      </c>
      <c r="I208">
        <v>3742</v>
      </c>
      <c r="J208">
        <v>434</v>
      </c>
      <c r="K208">
        <v>109</v>
      </c>
      <c r="L208">
        <v>4285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s="35"/>
      <c r="Y208" s="35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5"/>
      <c r="AQ208" s="35"/>
      <c r="AR208" s="35"/>
      <c r="AS208" s="35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5"/>
      <c r="BK208" s="35"/>
      <c r="BL208" s="35"/>
      <c r="BM208" s="35"/>
      <c r="BN208" s="34"/>
      <c r="BO208" s="34"/>
      <c r="BP208" s="34"/>
      <c r="BQ208" s="34"/>
      <c r="BR208" s="34"/>
      <c r="BS208" s="34"/>
      <c r="BT208" s="34"/>
      <c r="BU208" s="34"/>
      <c r="BV208" s="34"/>
      <c r="BW208" s="34"/>
      <c r="BX208" s="34"/>
      <c r="BY208" s="34"/>
      <c r="BZ208" s="34"/>
      <c r="CA208" s="34"/>
      <c r="CB208" s="34"/>
      <c r="CC208" s="34"/>
      <c r="CD208" s="35"/>
      <c r="CE208" s="35"/>
      <c r="CF208" s="35"/>
      <c r="CG208" s="35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6"/>
      <c r="CY208" s="35"/>
      <c r="CZ208" s="35"/>
      <c r="DA208" s="35"/>
      <c r="DB208" s="34"/>
      <c r="DC208" s="34"/>
      <c r="DD208" s="34"/>
      <c r="DE208" s="34"/>
      <c r="DF208" s="34"/>
      <c r="DG208" s="34"/>
      <c r="DH208" s="34"/>
      <c r="DI208" s="34"/>
      <c r="DJ208" s="34"/>
      <c r="DK208" s="34"/>
      <c r="DL208" s="34"/>
      <c r="DM208" s="34"/>
      <c r="DN208" s="34"/>
      <c r="DO208" s="34"/>
      <c r="DP208" s="34"/>
      <c r="DQ208" s="34"/>
    </row>
    <row r="209" spans="1:121">
      <c r="A209" t="s">
        <v>2513</v>
      </c>
      <c r="B209" s="1">
        <v>0.34489583333333335</v>
      </c>
      <c r="C209" s="1">
        <v>0.33005787037037038</v>
      </c>
      <c r="D209" s="1">
        <v>1.9108796296296294E-2</v>
      </c>
      <c r="E209" s="1">
        <v>1.4837962962962963E-2</v>
      </c>
      <c r="F209">
        <v>169</v>
      </c>
      <c r="G209">
        <v>2</v>
      </c>
      <c r="H209">
        <v>171</v>
      </c>
      <c r="I209">
        <v>1565</v>
      </c>
      <c r="J209">
        <v>2</v>
      </c>
      <c r="K209">
        <v>0</v>
      </c>
      <c r="L209">
        <v>1567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X209" s="35"/>
      <c r="Y209" s="35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5"/>
      <c r="AQ209" s="35"/>
      <c r="AR209" s="35"/>
      <c r="AS209" s="35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5"/>
      <c r="BK209" s="35"/>
      <c r="BL209" s="35"/>
      <c r="BM209" s="35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5"/>
      <c r="CE209" s="35"/>
      <c r="CF209" s="35"/>
      <c r="CG209" s="35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5"/>
      <c r="CY209" s="35"/>
      <c r="CZ209" s="35"/>
      <c r="DA209" s="35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</row>
    <row r="210" spans="1:121">
      <c r="A210" t="s">
        <v>2514</v>
      </c>
      <c r="B210" s="1">
        <v>0.15508101851851852</v>
      </c>
      <c r="C210" s="1">
        <v>0.13980324074074074</v>
      </c>
      <c r="D210" s="1">
        <v>1.6886574074074075E-2</v>
      </c>
      <c r="E210" s="1">
        <v>1.5277777777777777E-2</v>
      </c>
      <c r="F210">
        <v>109</v>
      </c>
      <c r="G210">
        <v>41</v>
      </c>
      <c r="H210">
        <v>150</v>
      </c>
      <c r="I210">
        <v>1724</v>
      </c>
      <c r="J210">
        <v>49</v>
      </c>
      <c r="K210">
        <v>16</v>
      </c>
      <c r="L210">
        <v>1789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X210" s="35"/>
      <c r="Y210" s="35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5"/>
      <c r="AQ210" s="35"/>
      <c r="AR210" s="35"/>
      <c r="AS210" s="35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5"/>
      <c r="BK210" s="35"/>
      <c r="BL210" s="35"/>
      <c r="BM210" s="35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5"/>
      <c r="CE210" s="35"/>
      <c r="CF210" s="35"/>
      <c r="CG210" s="35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5"/>
      <c r="CY210" s="35"/>
      <c r="CZ210" s="35"/>
      <c r="DA210" s="35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</row>
    <row r="211" spans="1:121">
      <c r="A211" t="s">
        <v>2515</v>
      </c>
      <c r="B211" s="1">
        <v>0.1034837962962963</v>
      </c>
      <c r="C211" s="1">
        <v>9.07175925925926E-2</v>
      </c>
      <c r="D211" s="1">
        <v>9.7916666666666655E-3</v>
      </c>
      <c r="E211" s="1">
        <v>1.2766203703703703E-2</v>
      </c>
      <c r="F211">
        <v>212</v>
      </c>
      <c r="G211">
        <v>6</v>
      </c>
      <c r="H211">
        <v>218</v>
      </c>
      <c r="I211">
        <v>1931</v>
      </c>
      <c r="J211">
        <v>2</v>
      </c>
      <c r="K211">
        <v>7</v>
      </c>
      <c r="L211">
        <v>1940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X211" s="35"/>
      <c r="Y211" s="35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5"/>
      <c r="AQ211" s="35"/>
      <c r="AR211" s="35"/>
      <c r="AS211" s="35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5"/>
      <c r="BK211" s="35"/>
      <c r="BL211" s="35"/>
      <c r="BM211" s="35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5"/>
      <c r="CE211" s="35"/>
      <c r="CF211" s="35"/>
      <c r="CG211" s="35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6"/>
      <c r="CY211" s="35"/>
      <c r="CZ211" s="35"/>
      <c r="DA211" s="35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</row>
    <row r="212" spans="1:121">
      <c r="A212" t="s">
        <v>722</v>
      </c>
      <c r="B212" s="1">
        <v>0.31662037037037033</v>
      </c>
      <c r="C212" s="1">
        <v>0.29783564814814817</v>
      </c>
      <c r="D212" s="1">
        <v>2.0381944444444446E-2</v>
      </c>
      <c r="E212" s="1">
        <v>1.8784722222222223E-2</v>
      </c>
      <c r="F212">
        <v>33</v>
      </c>
      <c r="G212">
        <v>18</v>
      </c>
      <c r="H212">
        <v>51</v>
      </c>
      <c r="I212">
        <v>327</v>
      </c>
      <c r="J212">
        <v>48</v>
      </c>
      <c r="K212">
        <v>0</v>
      </c>
      <c r="L212">
        <v>375</v>
      </c>
      <c r="M212">
        <v>38.58</v>
      </c>
      <c r="N212">
        <v>35.61</v>
      </c>
      <c r="O212">
        <v>2.97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X212" s="35"/>
      <c r="Y212" s="35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5"/>
      <c r="AQ212" s="35"/>
      <c r="AR212" s="35"/>
      <c r="AS212" s="35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5"/>
      <c r="BK212" s="35"/>
      <c r="BL212" s="35"/>
      <c r="BM212" s="35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5"/>
      <c r="CE212" s="35"/>
      <c r="CF212" s="35"/>
      <c r="CG212" s="35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5"/>
      <c r="CY212" s="35"/>
      <c r="CZ212" s="35"/>
      <c r="DA212" s="35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</row>
    <row r="213" spans="1:121">
      <c r="A213" t="s">
        <v>734</v>
      </c>
      <c r="B213" s="1">
        <v>0.14109953703703704</v>
      </c>
      <c r="C213" s="1">
        <v>0.11072916666666667</v>
      </c>
      <c r="D213" s="1">
        <v>5.8680555555555548E-2</v>
      </c>
      <c r="E213" s="1">
        <v>3.037037037037037E-2</v>
      </c>
      <c r="F213">
        <v>157</v>
      </c>
      <c r="G213">
        <v>55</v>
      </c>
      <c r="H213">
        <v>212</v>
      </c>
      <c r="I213">
        <v>1551</v>
      </c>
      <c r="J213">
        <v>109</v>
      </c>
      <c r="K213">
        <v>0</v>
      </c>
      <c r="L213">
        <v>1660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X213" s="35"/>
      <c r="Y213" s="35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5"/>
      <c r="AQ213" s="35"/>
      <c r="AR213" s="35"/>
      <c r="AS213" s="35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5"/>
      <c r="BK213" s="35"/>
      <c r="BL213" s="35"/>
      <c r="BM213" s="35"/>
      <c r="BN213" s="34"/>
      <c r="BO213" s="34"/>
      <c r="BP213" s="34"/>
      <c r="BQ213" s="34"/>
      <c r="BR213" s="34"/>
      <c r="BS213" s="34"/>
      <c r="BT213" s="34"/>
      <c r="BU213" s="34"/>
      <c r="BV213" s="34"/>
      <c r="BW213" s="34"/>
      <c r="BX213" s="34"/>
      <c r="BY213" s="34"/>
      <c r="BZ213" s="34"/>
      <c r="CA213" s="34"/>
      <c r="CB213" s="34"/>
      <c r="CC213" s="34"/>
      <c r="CD213" s="35"/>
      <c r="CE213" s="35"/>
      <c r="CF213" s="35"/>
      <c r="CG213" s="35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5"/>
      <c r="CY213" s="35"/>
      <c r="CZ213" s="35"/>
      <c r="DA213" s="35"/>
      <c r="DB213" s="34"/>
      <c r="DC213" s="34"/>
      <c r="DD213" s="34"/>
      <c r="DE213" s="34"/>
      <c r="DF213" s="34"/>
      <c r="DG213" s="34"/>
      <c r="DH213" s="34"/>
      <c r="DI213" s="34"/>
      <c r="DJ213" s="34"/>
      <c r="DK213" s="34"/>
      <c r="DL213" s="34"/>
      <c r="DM213" s="34"/>
      <c r="DN213" s="34"/>
      <c r="DO213" s="34"/>
      <c r="DP213" s="34"/>
      <c r="DQ213" s="34"/>
    </row>
    <row r="214" spans="1:121">
      <c r="A214" t="s">
        <v>736</v>
      </c>
      <c r="B214" s="1">
        <v>0.2111574074074074</v>
      </c>
      <c r="C214" s="1">
        <v>0.20572916666666666</v>
      </c>
      <c r="D214" s="1">
        <v>5.1550925925925924E-2</v>
      </c>
      <c r="E214" s="1">
        <v>5.4166666666666669E-3</v>
      </c>
      <c r="F214">
        <v>132</v>
      </c>
      <c r="G214">
        <v>144</v>
      </c>
      <c r="H214">
        <v>276</v>
      </c>
      <c r="I214">
        <v>2052</v>
      </c>
      <c r="J214">
        <v>389</v>
      </c>
      <c r="K214">
        <v>83</v>
      </c>
      <c r="L214">
        <v>2524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X214" s="35"/>
      <c r="Y214" s="35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5"/>
      <c r="AQ214" s="35"/>
      <c r="AR214" s="35"/>
      <c r="AS214" s="35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5"/>
      <c r="BK214" s="35"/>
      <c r="BL214" s="35"/>
      <c r="BM214" s="35"/>
      <c r="BN214" s="34"/>
      <c r="BO214" s="34"/>
      <c r="BP214" s="34"/>
      <c r="BQ214" s="34"/>
      <c r="BR214" s="34"/>
      <c r="BS214" s="34"/>
      <c r="BT214" s="34"/>
      <c r="BU214" s="34"/>
      <c r="BV214" s="34"/>
      <c r="BW214" s="34"/>
      <c r="BX214" s="34"/>
      <c r="BY214" s="34"/>
      <c r="BZ214" s="34"/>
      <c r="CA214" s="34"/>
      <c r="CB214" s="34"/>
      <c r="CC214" s="34"/>
      <c r="CD214" s="35"/>
      <c r="CE214" s="35"/>
      <c r="CF214" s="35"/>
      <c r="CG214" s="35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5"/>
      <c r="CY214" s="35"/>
      <c r="CZ214" s="35"/>
      <c r="DA214" s="35"/>
      <c r="DB214" s="34"/>
      <c r="DC214" s="34"/>
      <c r="DD214" s="34"/>
      <c r="DE214" s="34"/>
      <c r="DF214" s="34"/>
      <c r="DG214" s="34"/>
      <c r="DH214" s="34"/>
      <c r="DI214" s="34"/>
      <c r="DJ214" s="34"/>
      <c r="DK214" s="34"/>
      <c r="DL214" s="34"/>
      <c r="DM214" s="34"/>
      <c r="DN214" s="34"/>
      <c r="DO214" s="34"/>
      <c r="DP214" s="34"/>
      <c r="DQ214" s="34"/>
    </row>
    <row r="215" spans="1:121">
      <c r="A215" t="s">
        <v>737</v>
      </c>
      <c r="B215" s="1">
        <v>0.21585648148148148</v>
      </c>
      <c r="C215" s="1">
        <v>0.17726851851851852</v>
      </c>
      <c r="D215" s="1">
        <v>0.21990740740740741</v>
      </c>
      <c r="E215" s="1">
        <v>3.858796296296297E-2</v>
      </c>
      <c r="F215">
        <v>10</v>
      </c>
      <c r="G215">
        <v>58</v>
      </c>
      <c r="H215">
        <v>68</v>
      </c>
      <c r="I215">
        <v>197</v>
      </c>
      <c r="J215">
        <v>627</v>
      </c>
      <c r="K215">
        <v>5</v>
      </c>
      <c r="L215">
        <v>829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s="35"/>
      <c r="Y215" s="35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5"/>
      <c r="AQ215" s="35"/>
      <c r="AR215" s="35"/>
      <c r="AS215" s="35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5"/>
      <c r="BK215" s="35"/>
      <c r="BL215" s="35"/>
      <c r="BM215" s="35"/>
      <c r="BN215" s="34"/>
      <c r="BO215" s="34"/>
      <c r="BP215" s="34"/>
      <c r="BQ215" s="34"/>
      <c r="BR215" s="34"/>
      <c r="BS215" s="34"/>
      <c r="BT215" s="34"/>
      <c r="BU215" s="34"/>
      <c r="BV215" s="34"/>
      <c r="BW215" s="34"/>
      <c r="BX215" s="34"/>
      <c r="BY215" s="34"/>
      <c r="BZ215" s="34"/>
      <c r="CA215" s="34"/>
      <c r="CB215" s="34"/>
      <c r="CC215" s="34"/>
      <c r="CD215" s="35"/>
      <c r="CE215" s="35"/>
      <c r="CF215" s="35"/>
      <c r="CG215" s="35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5"/>
      <c r="CY215" s="35"/>
      <c r="CZ215" s="35"/>
      <c r="DA215" s="35"/>
      <c r="DB215" s="34"/>
      <c r="DC215" s="34"/>
      <c r="DD215" s="34"/>
      <c r="DE215" s="34"/>
      <c r="DF215" s="34"/>
      <c r="DG215" s="34"/>
      <c r="DH215" s="34"/>
      <c r="DI215" s="34"/>
      <c r="DJ215" s="34"/>
      <c r="DK215" s="34"/>
      <c r="DL215" s="34"/>
      <c r="DM215" s="34"/>
      <c r="DN215" s="34"/>
      <c r="DO215" s="34"/>
      <c r="DP215" s="34"/>
      <c r="DQ215" s="34"/>
    </row>
    <row r="216" spans="1:121">
      <c r="A216" t="s">
        <v>2370</v>
      </c>
      <c r="B216" s="1">
        <v>0.67782407407407408</v>
      </c>
      <c r="C216" s="1">
        <v>0.56100694444444443</v>
      </c>
      <c r="D216" s="1">
        <v>6.8703703703703697E-2</v>
      </c>
      <c r="E216" s="1">
        <v>0.11680555555555555</v>
      </c>
      <c r="F216">
        <v>313</v>
      </c>
      <c r="G216">
        <v>175</v>
      </c>
      <c r="H216">
        <v>488</v>
      </c>
      <c r="I216">
        <v>3303</v>
      </c>
      <c r="J216">
        <v>285</v>
      </c>
      <c r="K216">
        <v>122</v>
      </c>
      <c r="L216">
        <v>3710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X216" s="35"/>
      <c r="Y216" s="35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5"/>
      <c r="AQ216" s="35"/>
      <c r="AR216" s="35"/>
      <c r="AS216" s="35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5"/>
      <c r="BK216" s="35"/>
      <c r="BL216" s="35"/>
      <c r="BM216" s="35"/>
      <c r="BN216" s="34"/>
      <c r="BO216" s="34"/>
      <c r="BP216" s="34"/>
      <c r="BQ216" s="34"/>
      <c r="BR216" s="34"/>
      <c r="BS216" s="34"/>
      <c r="BT216" s="34"/>
      <c r="BU216" s="34"/>
      <c r="BV216" s="34"/>
      <c r="BW216" s="34"/>
      <c r="BX216" s="34"/>
      <c r="BY216" s="34"/>
      <c r="BZ216" s="34"/>
      <c r="CA216" s="34"/>
      <c r="CB216" s="34"/>
      <c r="CC216" s="34"/>
      <c r="CD216" s="35"/>
      <c r="CE216" s="35"/>
      <c r="CF216" s="35"/>
      <c r="CG216" s="35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5"/>
      <c r="CY216" s="35"/>
      <c r="CZ216" s="35"/>
      <c r="DA216" s="35"/>
      <c r="DB216" s="34"/>
      <c r="DC216" s="34"/>
      <c r="DD216" s="34"/>
      <c r="DE216" s="34"/>
      <c r="DF216" s="34"/>
      <c r="DG216" s="34"/>
      <c r="DH216" s="34"/>
      <c r="DI216" s="34"/>
      <c r="DJ216" s="34"/>
      <c r="DK216" s="34"/>
      <c r="DL216" s="34"/>
      <c r="DM216" s="34"/>
      <c r="DN216" s="34"/>
      <c r="DO216" s="34"/>
      <c r="DP216" s="34"/>
      <c r="DQ216" s="34"/>
    </row>
    <row r="217" spans="1:121">
      <c r="A217" t="s">
        <v>2516</v>
      </c>
      <c r="B217" s="1">
        <v>0.27011574074074074</v>
      </c>
      <c r="C217" s="1">
        <v>0.25106481481481485</v>
      </c>
      <c r="D217" s="1">
        <v>2.5196759259259256E-2</v>
      </c>
      <c r="E217" s="1">
        <v>1.9039351851851852E-2</v>
      </c>
      <c r="F217">
        <v>39</v>
      </c>
      <c r="G217">
        <v>2</v>
      </c>
      <c r="H217">
        <v>41</v>
      </c>
      <c r="I217">
        <v>1023</v>
      </c>
      <c r="J217">
        <v>2</v>
      </c>
      <c r="K217">
        <v>0</v>
      </c>
      <c r="L217">
        <v>1025</v>
      </c>
      <c r="M217">
        <v>13.9</v>
      </c>
      <c r="N217">
        <v>13.85</v>
      </c>
      <c r="O217">
        <v>0.05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s="35"/>
      <c r="Y217" s="35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5"/>
      <c r="AQ217" s="35"/>
      <c r="AR217" s="35"/>
      <c r="AS217" s="35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5"/>
      <c r="BK217" s="35"/>
      <c r="BL217" s="35"/>
      <c r="BM217" s="35"/>
      <c r="BN217" s="34"/>
      <c r="BO217" s="34"/>
      <c r="BP217" s="34"/>
      <c r="BQ217" s="34"/>
      <c r="BR217" s="34"/>
      <c r="BS217" s="34"/>
      <c r="BT217" s="34"/>
      <c r="BU217" s="34"/>
      <c r="BV217" s="34"/>
      <c r="BW217" s="34"/>
      <c r="BX217" s="34"/>
      <c r="BY217" s="34"/>
      <c r="BZ217" s="34"/>
      <c r="CA217" s="34"/>
      <c r="CB217" s="34"/>
      <c r="CC217" s="34"/>
      <c r="CD217" s="35"/>
      <c r="CE217" s="35"/>
      <c r="CF217" s="35"/>
      <c r="CG217" s="35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5"/>
      <c r="CY217" s="35"/>
      <c r="CZ217" s="35"/>
      <c r="DA217" s="35"/>
      <c r="DB217" s="34"/>
      <c r="DC217" s="34"/>
      <c r="DD217" s="34"/>
      <c r="DE217" s="34"/>
      <c r="DF217" s="34"/>
      <c r="DG217" s="34"/>
      <c r="DH217" s="34"/>
      <c r="DI217" s="34"/>
      <c r="DJ217" s="34"/>
      <c r="DK217" s="34"/>
      <c r="DL217" s="34"/>
      <c r="DM217" s="34"/>
      <c r="DN217" s="34"/>
      <c r="DO217" s="34"/>
      <c r="DP217" s="34"/>
      <c r="DQ217" s="34"/>
    </row>
    <row r="218" spans="1:121">
      <c r="A218" t="s">
        <v>2517</v>
      </c>
      <c r="B218" s="1">
        <v>0.30814814814814812</v>
      </c>
      <c r="C218" s="1">
        <v>0.30233796296296295</v>
      </c>
      <c r="D218" s="1">
        <v>1.1574074074074075E-2</v>
      </c>
      <c r="E218" s="1">
        <v>5.7986111111111112E-3</v>
      </c>
      <c r="F218">
        <v>101</v>
      </c>
      <c r="G218">
        <v>8</v>
      </c>
      <c r="H218">
        <v>109</v>
      </c>
      <c r="I218">
        <v>1666</v>
      </c>
      <c r="J218">
        <v>43</v>
      </c>
      <c r="K218">
        <v>0</v>
      </c>
      <c r="L218">
        <v>1709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X218" s="35"/>
      <c r="Y218" s="35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5"/>
      <c r="AQ218" s="35"/>
      <c r="AR218" s="35"/>
      <c r="AS218" s="35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5"/>
      <c r="BK218" s="35"/>
      <c r="BL218" s="35"/>
      <c r="BM218" s="35"/>
      <c r="BN218" s="34"/>
      <c r="BO218" s="34"/>
      <c r="BP218" s="34"/>
      <c r="BQ218" s="34"/>
      <c r="BR218" s="34"/>
      <c r="BS218" s="34"/>
      <c r="BT218" s="34"/>
      <c r="BU218" s="34"/>
      <c r="BV218" s="34"/>
      <c r="BW218" s="34"/>
      <c r="BX218" s="34"/>
      <c r="BY218" s="34"/>
      <c r="BZ218" s="34"/>
      <c r="CA218" s="34"/>
      <c r="CB218" s="34"/>
      <c r="CC218" s="34"/>
      <c r="CD218" s="35"/>
      <c r="CE218" s="35"/>
      <c r="CF218" s="35"/>
      <c r="CG218" s="35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5"/>
      <c r="CY218" s="35"/>
      <c r="CZ218" s="35"/>
      <c r="DA218" s="35"/>
      <c r="DB218" s="34"/>
      <c r="DC218" s="34"/>
      <c r="DD218" s="34"/>
      <c r="DE218" s="34"/>
      <c r="DF218" s="34"/>
      <c r="DG218" s="34"/>
      <c r="DH218" s="34"/>
      <c r="DI218" s="34"/>
      <c r="DJ218" s="34"/>
      <c r="DK218" s="34"/>
      <c r="DL218" s="34"/>
      <c r="DM218" s="34"/>
      <c r="DN218" s="34"/>
      <c r="DO218" s="34"/>
      <c r="DP218" s="34"/>
      <c r="DQ218" s="34"/>
    </row>
    <row r="219" spans="1:121">
      <c r="A219" t="s">
        <v>2518</v>
      </c>
      <c r="B219" s="1">
        <v>0.20493055555555553</v>
      </c>
      <c r="C219" s="1">
        <v>0.17840277777777777</v>
      </c>
      <c r="D219" s="1">
        <v>5.2141203703703703E-2</v>
      </c>
      <c r="E219" s="1">
        <v>2.6516203703703698E-2</v>
      </c>
      <c r="F219">
        <v>80</v>
      </c>
      <c r="G219">
        <v>31</v>
      </c>
      <c r="H219">
        <v>111</v>
      </c>
      <c r="I219">
        <v>929</v>
      </c>
      <c r="J219">
        <v>88</v>
      </c>
      <c r="K219">
        <v>22</v>
      </c>
      <c r="L219">
        <v>1039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X219" s="35"/>
      <c r="Y219" s="35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5"/>
      <c r="AQ219" s="35"/>
      <c r="AR219" s="35"/>
      <c r="AS219" s="35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5"/>
      <c r="BK219" s="35"/>
      <c r="BL219" s="35"/>
      <c r="BM219" s="35"/>
      <c r="BN219" s="34"/>
      <c r="BO219" s="34"/>
      <c r="BP219" s="34"/>
      <c r="BQ219" s="34"/>
      <c r="BR219" s="34"/>
      <c r="BS219" s="34"/>
      <c r="BT219" s="34"/>
      <c r="BU219" s="34"/>
      <c r="BV219" s="34"/>
      <c r="BW219" s="34"/>
      <c r="BX219" s="34"/>
      <c r="BY219" s="34"/>
      <c r="BZ219" s="34"/>
      <c r="CA219" s="34"/>
      <c r="CB219" s="34"/>
      <c r="CC219" s="34"/>
      <c r="CD219" s="35"/>
      <c r="CE219" s="35"/>
      <c r="CF219" s="35"/>
      <c r="CG219" s="35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6"/>
      <c r="CY219" s="35"/>
      <c r="CZ219" s="35"/>
      <c r="DA219" s="35"/>
      <c r="DB219" s="34"/>
      <c r="DC219" s="34"/>
      <c r="DD219" s="34"/>
      <c r="DE219" s="34"/>
      <c r="DF219" s="34"/>
      <c r="DG219" s="34"/>
      <c r="DH219" s="34"/>
      <c r="DI219" s="34"/>
      <c r="DJ219" s="34"/>
      <c r="DK219" s="34"/>
      <c r="DL219" s="34"/>
      <c r="DM219" s="34"/>
      <c r="DN219" s="34"/>
      <c r="DO219" s="34"/>
      <c r="DP219" s="34"/>
      <c r="DQ219" s="34"/>
    </row>
    <row r="220" spans="1:121">
      <c r="A220" t="s">
        <v>758</v>
      </c>
      <c r="B220" s="1">
        <v>0.13187499999999999</v>
      </c>
      <c r="C220" s="1">
        <v>0.11657407407407407</v>
      </c>
      <c r="D220" s="1">
        <v>5.0439814814814819E-2</v>
      </c>
      <c r="E220" s="1">
        <v>1.5300925925925926E-2</v>
      </c>
      <c r="F220">
        <v>54</v>
      </c>
      <c r="G220">
        <v>24</v>
      </c>
      <c r="H220">
        <v>78</v>
      </c>
      <c r="I220">
        <v>1059</v>
      </c>
      <c r="J220">
        <v>24</v>
      </c>
      <c r="K220">
        <v>24</v>
      </c>
      <c r="L220">
        <v>1107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s="35"/>
      <c r="Y220" s="35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5"/>
      <c r="AQ220" s="35"/>
      <c r="AR220" s="35"/>
      <c r="AS220" s="35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5"/>
      <c r="BK220" s="35"/>
      <c r="BL220" s="35"/>
      <c r="BM220" s="35"/>
      <c r="BN220" s="34"/>
      <c r="BO220" s="34"/>
      <c r="BP220" s="34"/>
      <c r="BQ220" s="34"/>
      <c r="BR220" s="34"/>
      <c r="BS220" s="34"/>
      <c r="BT220" s="34"/>
      <c r="BU220" s="34"/>
      <c r="BV220" s="34"/>
      <c r="BW220" s="34"/>
      <c r="BX220" s="34"/>
      <c r="BY220" s="34"/>
      <c r="BZ220" s="34"/>
      <c r="CA220" s="34"/>
      <c r="CB220" s="34"/>
      <c r="CC220" s="34"/>
      <c r="CD220" s="35"/>
      <c r="CE220" s="35"/>
      <c r="CF220" s="35"/>
      <c r="CG220" s="35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5"/>
      <c r="CY220" s="35"/>
      <c r="CZ220" s="35"/>
      <c r="DA220" s="35"/>
      <c r="DB220" s="34"/>
      <c r="DC220" s="34"/>
      <c r="DD220" s="34"/>
      <c r="DE220" s="34"/>
      <c r="DF220" s="34"/>
      <c r="DG220" s="34"/>
      <c r="DH220" s="34"/>
      <c r="DI220" s="34"/>
      <c r="DJ220" s="34"/>
      <c r="DK220" s="34"/>
      <c r="DL220" s="34"/>
      <c r="DM220" s="34"/>
      <c r="DN220" s="34"/>
      <c r="DO220" s="34"/>
      <c r="DP220" s="34"/>
      <c r="DQ220" s="34"/>
    </row>
    <row r="221" spans="1:121">
      <c r="A221" t="s">
        <v>2519</v>
      </c>
      <c r="B221" s="1">
        <v>0.4057291666666667</v>
      </c>
      <c r="C221" s="1">
        <v>0.40019675925925924</v>
      </c>
      <c r="D221" s="1">
        <v>2.6168981481481477E-2</v>
      </c>
      <c r="E221" s="1">
        <v>5.5208333333333333E-3</v>
      </c>
      <c r="F221">
        <v>218</v>
      </c>
      <c r="G221">
        <v>0</v>
      </c>
      <c r="H221">
        <v>218</v>
      </c>
      <c r="I221">
        <v>3046</v>
      </c>
      <c r="J221">
        <v>0</v>
      </c>
      <c r="K221">
        <v>0</v>
      </c>
      <c r="L221">
        <v>3046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s="35"/>
      <c r="Y221" s="35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5"/>
      <c r="AQ221" s="35"/>
      <c r="AR221" s="35"/>
      <c r="AS221" s="35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5"/>
      <c r="BK221" s="35"/>
      <c r="BL221" s="35"/>
      <c r="BM221" s="35"/>
      <c r="BN221" s="34"/>
      <c r="BO221" s="34"/>
      <c r="BP221" s="34"/>
      <c r="BQ221" s="34"/>
      <c r="BR221" s="34"/>
      <c r="BS221" s="34"/>
      <c r="BT221" s="34"/>
      <c r="BU221" s="34"/>
      <c r="BV221" s="34"/>
      <c r="BW221" s="34"/>
      <c r="BX221" s="34"/>
      <c r="BY221" s="34"/>
      <c r="BZ221" s="34"/>
      <c r="CA221" s="34"/>
      <c r="CB221" s="34"/>
      <c r="CC221" s="34"/>
      <c r="CD221" s="35"/>
      <c r="CE221" s="35"/>
      <c r="CF221" s="35"/>
      <c r="CG221" s="35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5"/>
      <c r="CY221" s="35"/>
      <c r="CZ221" s="35"/>
      <c r="DA221" s="35"/>
      <c r="DB221" s="34"/>
      <c r="DC221" s="34"/>
      <c r="DD221" s="34"/>
      <c r="DE221" s="34"/>
      <c r="DF221" s="34"/>
      <c r="DG221" s="34"/>
      <c r="DH221" s="34"/>
      <c r="DI221" s="34"/>
      <c r="DJ221" s="34"/>
      <c r="DK221" s="34"/>
      <c r="DL221" s="34"/>
      <c r="DM221" s="34"/>
      <c r="DN221" s="34"/>
      <c r="DO221" s="34"/>
      <c r="DP221" s="34"/>
      <c r="DQ221" s="34"/>
    </row>
    <row r="222" spans="1:121">
      <c r="A222" t="s">
        <v>767</v>
      </c>
      <c r="B222" s="1">
        <v>0.15184027777777778</v>
      </c>
      <c r="C222" s="1">
        <v>0.12296296296296295</v>
      </c>
      <c r="D222" s="1">
        <v>1.8761574074074073E-2</v>
      </c>
      <c r="E222" s="1">
        <v>2.8865740740740744E-2</v>
      </c>
      <c r="F222">
        <v>11</v>
      </c>
      <c r="G222">
        <v>50</v>
      </c>
      <c r="H222">
        <v>61</v>
      </c>
      <c r="I222">
        <v>541</v>
      </c>
      <c r="J222">
        <v>117</v>
      </c>
      <c r="K222">
        <v>62</v>
      </c>
      <c r="L222">
        <v>720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s="35"/>
      <c r="Y222" s="35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5"/>
      <c r="AQ222" s="35"/>
      <c r="AR222" s="35"/>
      <c r="AS222" s="35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5"/>
      <c r="BK222" s="35"/>
      <c r="BL222" s="35"/>
      <c r="BM222" s="35"/>
      <c r="BN222" s="34"/>
      <c r="BO222" s="34"/>
      <c r="BP222" s="34"/>
      <c r="BQ222" s="34"/>
      <c r="BR222" s="34"/>
      <c r="BS222" s="34"/>
      <c r="BT222" s="34"/>
      <c r="BU222" s="34"/>
      <c r="BV222" s="34"/>
      <c r="BW222" s="34"/>
      <c r="BX222" s="34"/>
      <c r="BY222" s="34"/>
      <c r="BZ222" s="34"/>
      <c r="CA222" s="34"/>
      <c r="CB222" s="34"/>
      <c r="CC222" s="34"/>
      <c r="CD222" s="35"/>
      <c r="CE222" s="35"/>
      <c r="CF222" s="35"/>
      <c r="CG222" s="35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5"/>
      <c r="CY222" s="35"/>
      <c r="CZ222" s="35"/>
      <c r="DA222" s="35"/>
      <c r="DB222" s="34"/>
      <c r="DC222" s="34"/>
      <c r="DD222" s="34"/>
      <c r="DE222" s="34"/>
      <c r="DF222" s="34"/>
      <c r="DG222" s="34"/>
      <c r="DH222" s="34"/>
      <c r="DI222" s="34"/>
      <c r="DJ222" s="34"/>
      <c r="DK222" s="34"/>
      <c r="DL222" s="34"/>
      <c r="DM222" s="34"/>
      <c r="DN222" s="34"/>
      <c r="DO222" s="34"/>
      <c r="DP222" s="34"/>
      <c r="DQ222" s="34"/>
    </row>
    <row r="223" spans="1:121">
      <c r="A223" t="s">
        <v>768</v>
      </c>
      <c r="B223" s="1">
        <v>0.14186342592592593</v>
      </c>
      <c r="C223" s="1">
        <v>9.7152777777777768E-2</v>
      </c>
      <c r="D223" s="1">
        <v>0.12945601851851851</v>
      </c>
      <c r="E223" s="1">
        <v>4.4699074074074079E-2</v>
      </c>
      <c r="F223">
        <v>125</v>
      </c>
      <c r="G223">
        <v>17</v>
      </c>
      <c r="H223">
        <v>142</v>
      </c>
      <c r="I223">
        <v>1477</v>
      </c>
      <c r="J223">
        <v>13</v>
      </c>
      <c r="K223">
        <v>11</v>
      </c>
      <c r="L223">
        <v>1501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s="35"/>
      <c r="Y223" s="35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5"/>
      <c r="AQ223" s="35"/>
      <c r="AR223" s="35"/>
      <c r="AS223" s="35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5"/>
      <c r="BK223" s="35"/>
      <c r="BL223" s="35"/>
      <c r="BM223" s="35"/>
      <c r="BN223" s="34"/>
      <c r="BO223" s="34"/>
      <c r="BP223" s="34"/>
      <c r="BQ223" s="34"/>
      <c r="BR223" s="34"/>
      <c r="BS223" s="34"/>
      <c r="BT223" s="34"/>
      <c r="BU223" s="34"/>
      <c r="BV223" s="34"/>
      <c r="BW223" s="34"/>
      <c r="BX223" s="34"/>
      <c r="BY223" s="34"/>
      <c r="BZ223" s="34"/>
      <c r="CA223" s="34"/>
      <c r="CB223" s="34"/>
      <c r="CC223" s="34"/>
      <c r="CD223" s="35"/>
      <c r="CE223" s="35"/>
      <c r="CF223" s="35"/>
      <c r="CG223" s="35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5"/>
      <c r="CY223" s="35"/>
      <c r="CZ223" s="35"/>
      <c r="DA223" s="35"/>
      <c r="DB223" s="34"/>
      <c r="DC223" s="34"/>
      <c r="DD223" s="34"/>
      <c r="DE223" s="34"/>
      <c r="DF223" s="34"/>
      <c r="DG223" s="34"/>
      <c r="DH223" s="34"/>
      <c r="DI223" s="34"/>
      <c r="DJ223" s="34"/>
      <c r="DK223" s="34"/>
      <c r="DL223" s="34"/>
      <c r="DM223" s="34"/>
      <c r="DN223" s="34"/>
      <c r="DO223" s="34"/>
      <c r="DP223" s="34"/>
      <c r="DQ223" s="34"/>
    </row>
    <row r="224" spans="1:121">
      <c r="A224" t="s">
        <v>775</v>
      </c>
      <c r="B224" s="1">
        <v>0.20744212962962963</v>
      </c>
      <c r="C224" s="1">
        <v>0.20281249999999998</v>
      </c>
      <c r="D224" s="1">
        <v>2.5046296296296299E-2</v>
      </c>
      <c r="E224" s="1">
        <v>4.6296296296296302E-3</v>
      </c>
      <c r="F224">
        <v>118</v>
      </c>
      <c r="G224">
        <v>22</v>
      </c>
      <c r="H224">
        <v>140</v>
      </c>
      <c r="I224">
        <v>1508</v>
      </c>
      <c r="J224">
        <v>33</v>
      </c>
      <c r="K224">
        <v>17</v>
      </c>
      <c r="L224">
        <v>1558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s="35"/>
      <c r="Y224" s="35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5"/>
      <c r="AQ224" s="35"/>
      <c r="AR224" s="35"/>
      <c r="AS224" s="35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5"/>
      <c r="BK224" s="35"/>
      <c r="BL224" s="35"/>
      <c r="BM224" s="35"/>
      <c r="BN224" s="34"/>
      <c r="BO224" s="34"/>
      <c r="BP224" s="34"/>
      <c r="BQ224" s="34"/>
      <c r="BR224" s="34"/>
      <c r="BS224" s="34"/>
      <c r="BT224" s="34"/>
      <c r="BU224" s="34"/>
      <c r="BV224" s="34"/>
      <c r="BW224" s="34"/>
      <c r="BX224" s="34"/>
      <c r="BY224" s="34"/>
      <c r="BZ224" s="34"/>
      <c r="CA224" s="34"/>
      <c r="CB224" s="34"/>
      <c r="CC224" s="34"/>
      <c r="CD224" s="35"/>
      <c r="CE224" s="35"/>
      <c r="CF224" s="35"/>
      <c r="CG224" s="35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6"/>
      <c r="CY224" s="36"/>
      <c r="CZ224" s="35"/>
      <c r="DA224" s="35"/>
      <c r="DB224" s="34"/>
      <c r="DC224" s="34"/>
      <c r="DD224" s="34"/>
      <c r="DE224" s="34"/>
      <c r="DF224" s="34"/>
      <c r="DG224" s="34"/>
      <c r="DH224" s="34"/>
      <c r="DI224" s="34"/>
      <c r="DJ224" s="34"/>
      <c r="DK224" s="34"/>
      <c r="DL224" s="34"/>
      <c r="DM224" s="34"/>
      <c r="DN224" s="34"/>
      <c r="DO224" s="34"/>
      <c r="DP224" s="34"/>
      <c r="DQ224" s="34"/>
    </row>
    <row r="225" spans="1:121">
      <c r="A225" t="s">
        <v>784</v>
      </c>
      <c r="B225" s="1">
        <v>0.28459490740740739</v>
      </c>
      <c r="C225" s="1">
        <v>0.13350694444444444</v>
      </c>
      <c r="D225" s="1">
        <v>0.10674768518518518</v>
      </c>
      <c r="E225" s="1">
        <v>0.15107638888888889</v>
      </c>
      <c r="F225">
        <v>110</v>
      </c>
      <c r="G225">
        <v>133</v>
      </c>
      <c r="H225">
        <v>243</v>
      </c>
      <c r="I225">
        <v>1701</v>
      </c>
      <c r="J225">
        <v>255</v>
      </c>
      <c r="K225">
        <v>47</v>
      </c>
      <c r="L225">
        <v>2003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s="35"/>
      <c r="Y225" s="35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5"/>
      <c r="AQ225" s="35"/>
      <c r="AR225" s="35"/>
      <c r="AS225" s="35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5"/>
      <c r="BK225" s="35"/>
      <c r="BL225" s="35"/>
      <c r="BM225" s="35"/>
      <c r="BN225" s="34"/>
      <c r="BO225" s="34"/>
      <c r="BP225" s="34"/>
      <c r="BQ225" s="34"/>
      <c r="BR225" s="34"/>
      <c r="BS225" s="34"/>
      <c r="BT225" s="34"/>
      <c r="BU225" s="34"/>
      <c r="BV225" s="34"/>
      <c r="BW225" s="34"/>
      <c r="BX225" s="34"/>
      <c r="BY225" s="34"/>
      <c r="BZ225" s="34"/>
      <c r="CA225" s="34"/>
      <c r="CB225" s="34"/>
      <c r="CC225" s="34"/>
      <c r="CD225" s="35"/>
      <c r="CE225" s="35"/>
      <c r="CF225" s="35"/>
      <c r="CG225" s="35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5"/>
      <c r="CY225" s="35"/>
      <c r="CZ225" s="35"/>
      <c r="DA225" s="35"/>
      <c r="DB225" s="34"/>
      <c r="DC225" s="34"/>
      <c r="DD225" s="34"/>
      <c r="DE225" s="34"/>
      <c r="DF225" s="34"/>
      <c r="DG225" s="34"/>
      <c r="DH225" s="34"/>
      <c r="DI225" s="34"/>
      <c r="DJ225" s="34"/>
      <c r="DK225" s="34"/>
      <c r="DL225" s="34"/>
      <c r="DM225" s="34"/>
      <c r="DN225" s="34"/>
      <c r="DO225" s="34"/>
      <c r="DP225" s="34"/>
      <c r="DQ225" s="34"/>
    </row>
    <row r="226" spans="1:121">
      <c r="A226" t="s">
        <v>787</v>
      </c>
      <c r="B226" s="1">
        <v>0.2250810185185185</v>
      </c>
      <c r="C226" s="1">
        <v>0.10631944444444445</v>
      </c>
      <c r="D226" s="1">
        <v>0.15486111111111112</v>
      </c>
      <c r="E226" s="1">
        <v>0.11875000000000001</v>
      </c>
      <c r="F226">
        <v>106</v>
      </c>
      <c r="G226">
        <v>25</v>
      </c>
      <c r="H226">
        <v>131</v>
      </c>
      <c r="I226">
        <v>1262</v>
      </c>
      <c r="J226">
        <v>35</v>
      </c>
      <c r="K226">
        <v>6</v>
      </c>
      <c r="L226">
        <v>1303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s="35"/>
      <c r="Y226" s="35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5"/>
      <c r="AQ226" s="35"/>
      <c r="AR226" s="35"/>
      <c r="AS226" s="35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5"/>
      <c r="BK226" s="35"/>
      <c r="BL226" s="35"/>
      <c r="BM226" s="35"/>
      <c r="BN226" s="34"/>
      <c r="BO226" s="34"/>
      <c r="BP226" s="34"/>
      <c r="BQ226" s="34"/>
      <c r="BR226" s="34"/>
      <c r="BS226" s="34"/>
      <c r="BT226" s="34"/>
      <c r="BU226" s="34"/>
      <c r="BV226" s="34"/>
      <c r="BW226" s="34"/>
      <c r="BX226" s="34"/>
      <c r="BY226" s="34"/>
      <c r="BZ226" s="34"/>
      <c r="CA226" s="34"/>
      <c r="CB226" s="34"/>
      <c r="CC226" s="34"/>
      <c r="CD226" s="35"/>
      <c r="CE226" s="35"/>
      <c r="CF226" s="35"/>
      <c r="CG226" s="35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6"/>
      <c r="CY226" s="36"/>
      <c r="CZ226" s="35"/>
      <c r="DA226" s="35"/>
      <c r="DB226" s="34"/>
      <c r="DC226" s="34"/>
      <c r="DD226" s="34"/>
      <c r="DE226" s="34"/>
      <c r="DF226" s="34"/>
      <c r="DG226" s="34"/>
      <c r="DH226" s="34"/>
      <c r="DI226" s="34"/>
      <c r="DJ226" s="34"/>
      <c r="DK226" s="34"/>
      <c r="DL226" s="34"/>
      <c r="DM226" s="34"/>
      <c r="DN226" s="34"/>
      <c r="DO226" s="34"/>
      <c r="DP226" s="34"/>
      <c r="DQ226" s="34"/>
    </row>
    <row r="227" spans="1:121">
      <c r="A227" t="s">
        <v>2520</v>
      </c>
      <c r="B227" s="1">
        <v>0.18817129629629628</v>
      </c>
      <c r="C227" s="1">
        <v>0.16401620370370371</v>
      </c>
      <c r="D227" s="1">
        <v>9.4976851851851854E-2</v>
      </c>
      <c r="E227" s="1">
        <v>2.4155092592592589E-2</v>
      </c>
      <c r="F227">
        <v>94</v>
      </c>
      <c r="G227">
        <v>91</v>
      </c>
      <c r="H227">
        <v>185</v>
      </c>
      <c r="I227">
        <v>1511</v>
      </c>
      <c r="J227">
        <v>285</v>
      </c>
      <c r="K227">
        <v>0</v>
      </c>
      <c r="L227">
        <v>1796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s="35"/>
      <c r="Y227" s="35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5"/>
      <c r="AQ227" s="35"/>
      <c r="AR227" s="35"/>
      <c r="AS227" s="35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5"/>
      <c r="BK227" s="35"/>
      <c r="BL227" s="35"/>
      <c r="BM227" s="35"/>
      <c r="BN227" s="34"/>
      <c r="BO227" s="34"/>
      <c r="BP227" s="34"/>
      <c r="BQ227" s="34"/>
      <c r="BR227" s="34"/>
      <c r="BS227" s="34"/>
      <c r="BT227" s="34"/>
      <c r="BU227" s="34"/>
      <c r="BV227" s="34"/>
      <c r="BW227" s="34"/>
      <c r="BX227" s="34"/>
      <c r="BY227" s="34"/>
      <c r="BZ227" s="34"/>
      <c r="CA227" s="34"/>
      <c r="CB227" s="34"/>
      <c r="CC227" s="34"/>
      <c r="CD227" s="35"/>
      <c r="CE227" s="35"/>
      <c r="CF227" s="35"/>
      <c r="CG227" s="35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5"/>
      <c r="CY227" s="35"/>
      <c r="CZ227" s="35"/>
      <c r="DA227" s="35"/>
      <c r="DB227" s="34"/>
      <c r="DC227" s="34"/>
      <c r="DD227" s="34"/>
      <c r="DE227" s="34"/>
      <c r="DF227" s="34"/>
      <c r="DG227" s="34"/>
      <c r="DH227" s="34"/>
      <c r="DI227" s="34"/>
      <c r="DJ227" s="34"/>
      <c r="DK227" s="34"/>
      <c r="DL227" s="34"/>
      <c r="DM227" s="34"/>
      <c r="DN227" s="34"/>
      <c r="DO227" s="34"/>
      <c r="DP227" s="34"/>
      <c r="DQ227" s="34"/>
    </row>
    <row r="228" spans="1:121">
      <c r="A228" t="s">
        <v>2521</v>
      </c>
      <c r="B228" s="1">
        <v>0.31527777777777777</v>
      </c>
      <c r="C228" s="1">
        <v>0.3129513888888889</v>
      </c>
      <c r="D228" s="1">
        <v>6.7592592592592591E-3</v>
      </c>
      <c r="E228" s="1">
        <v>2.3263888888888887E-3</v>
      </c>
      <c r="F228">
        <v>194</v>
      </c>
      <c r="G228">
        <v>11</v>
      </c>
      <c r="H228">
        <v>205</v>
      </c>
      <c r="I228">
        <v>2850</v>
      </c>
      <c r="J228">
        <v>21</v>
      </c>
      <c r="K228">
        <v>0</v>
      </c>
      <c r="L228">
        <v>2871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s="35"/>
      <c r="Y228" s="35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5"/>
      <c r="AQ228" s="35"/>
      <c r="AR228" s="35"/>
      <c r="AS228" s="35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5"/>
      <c r="BK228" s="35"/>
      <c r="BL228" s="35"/>
      <c r="BM228" s="35"/>
      <c r="BN228" s="34"/>
      <c r="BO228" s="34"/>
      <c r="BP228" s="34"/>
      <c r="BQ228" s="34"/>
      <c r="BR228" s="34"/>
      <c r="BS228" s="34"/>
      <c r="BT228" s="34"/>
      <c r="BU228" s="34"/>
      <c r="BV228" s="34"/>
      <c r="BW228" s="34"/>
      <c r="BX228" s="34"/>
      <c r="BY228" s="34"/>
      <c r="BZ228" s="34"/>
      <c r="CA228" s="34"/>
      <c r="CB228" s="34"/>
      <c r="CC228" s="34"/>
      <c r="CD228" s="35"/>
      <c r="CE228" s="35"/>
      <c r="CF228" s="35"/>
      <c r="CG228" s="35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5"/>
      <c r="CY228" s="35"/>
      <c r="CZ228" s="35"/>
      <c r="DA228" s="35"/>
      <c r="DB228" s="34"/>
      <c r="DC228" s="34"/>
      <c r="DD228" s="34"/>
      <c r="DE228" s="34"/>
      <c r="DF228" s="34"/>
      <c r="DG228" s="34"/>
      <c r="DH228" s="34"/>
      <c r="DI228" s="34"/>
      <c r="DJ228" s="34"/>
      <c r="DK228" s="34"/>
      <c r="DL228" s="34"/>
      <c r="DM228" s="34"/>
      <c r="DN228" s="34"/>
      <c r="DO228" s="34"/>
      <c r="DP228" s="34"/>
      <c r="DQ228" s="34"/>
    </row>
    <row r="229" spans="1:121">
      <c r="A229" t="s">
        <v>2522</v>
      </c>
      <c r="B229" s="1">
        <v>0.17077546296296298</v>
      </c>
      <c r="C229" s="1">
        <v>0.13415509259259259</v>
      </c>
      <c r="D229" s="1">
        <v>6.3310185185185178E-2</v>
      </c>
      <c r="E229" s="1">
        <v>3.6620370370370373E-2</v>
      </c>
      <c r="F229">
        <v>245</v>
      </c>
      <c r="G229">
        <v>28</v>
      </c>
      <c r="H229">
        <v>273</v>
      </c>
      <c r="I229">
        <v>2536</v>
      </c>
      <c r="J229">
        <v>93</v>
      </c>
      <c r="K229">
        <v>5</v>
      </c>
      <c r="L229">
        <v>2634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X229" s="35"/>
      <c r="Y229" s="35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5"/>
      <c r="AQ229" s="35"/>
      <c r="AR229" s="35"/>
      <c r="AS229" s="35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5"/>
      <c r="BK229" s="35"/>
      <c r="BL229" s="35"/>
      <c r="BM229" s="35"/>
      <c r="BN229" s="34"/>
      <c r="BO229" s="34"/>
      <c r="BP229" s="34"/>
      <c r="BQ229" s="34"/>
      <c r="BR229" s="34"/>
      <c r="BS229" s="34"/>
      <c r="BT229" s="34"/>
      <c r="BU229" s="34"/>
      <c r="BV229" s="34"/>
      <c r="BW229" s="34"/>
      <c r="BX229" s="34"/>
      <c r="BY229" s="34"/>
      <c r="BZ229" s="34"/>
      <c r="CA229" s="34"/>
      <c r="CB229" s="34"/>
      <c r="CC229" s="34"/>
      <c r="CD229" s="35"/>
      <c r="CE229" s="35"/>
      <c r="CF229" s="35"/>
      <c r="CG229" s="35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5"/>
      <c r="CY229" s="35"/>
      <c r="CZ229" s="35"/>
      <c r="DA229" s="35"/>
      <c r="DB229" s="34"/>
      <c r="DC229" s="34"/>
      <c r="DD229" s="34"/>
      <c r="DE229" s="34"/>
      <c r="DF229" s="34"/>
      <c r="DG229" s="34"/>
      <c r="DH229" s="34"/>
      <c r="DI229" s="34"/>
      <c r="DJ229" s="34"/>
      <c r="DK229" s="34"/>
      <c r="DL229" s="34"/>
      <c r="DM229" s="34"/>
      <c r="DN229" s="34"/>
      <c r="DO229" s="34"/>
      <c r="DP229" s="34"/>
      <c r="DQ229" s="34"/>
    </row>
    <row r="230" spans="1:121">
      <c r="A230" t="s">
        <v>791</v>
      </c>
      <c r="B230" s="1">
        <v>0.16105324074074073</v>
      </c>
      <c r="C230" s="1">
        <v>0.15327546296296296</v>
      </c>
      <c r="D230" s="1">
        <v>1.4097222222222221E-2</v>
      </c>
      <c r="E230" s="1">
        <v>7.7662037037037031E-3</v>
      </c>
      <c r="F230">
        <v>62</v>
      </c>
      <c r="G230">
        <v>91</v>
      </c>
      <c r="H230">
        <v>153</v>
      </c>
      <c r="I230">
        <v>1556</v>
      </c>
      <c r="J230">
        <v>168</v>
      </c>
      <c r="K230">
        <v>0</v>
      </c>
      <c r="L230">
        <v>1724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s="35"/>
      <c r="Y230" s="35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5"/>
      <c r="AQ230" s="35"/>
      <c r="AR230" s="35"/>
      <c r="AS230" s="35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5"/>
      <c r="BK230" s="35"/>
      <c r="BL230" s="35"/>
      <c r="BM230" s="35"/>
      <c r="BN230" s="34"/>
      <c r="BO230" s="34"/>
      <c r="BP230" s="34"/>
      <c r="BQ230" s="34"/>
      <c r="BR230" s="34"/>
      <c r="BS230" s="34"/>
      <c r="BT230" s="34"/>
      <c r="BU230" s="34"/>
      <c r="BV230" s="34"/>
      <c r="BW230" s="34"/>
      <c r="BX230" s="34"/>
      <c r="BY230" s="34"/>
      <c r="BZ230" s="34"/>
      <c r="CA230" s="34"/>
      <c r="CB230" s="34"/>
      <c r="CC230" s="34"/>
      <c r="CD230" s="35"/>
      <c r="CE230" s="35"/>
      <c r="CF230" s="35"/>
      <c r="CG230" s="35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6"/>
      <c r="CY230" s="36"/>
      <c r="CZ230" s="35"/>
      <c r="DA230" s="35"/>
      <c r="DB230" s="34"/>
      <c r="DC230" s="34"/>
      <c r="DD230" s="34"/>
      <c r="DE230" s="34"/>
      <c r="DF230" s="34"/>
      <c r="DG230" s="34"/>
      <c r="DH230" s="34"/>
      <c r="DI230" s="34"/>
      <c r="DJ230" s="34"/>
      <c r="DK230" s="34"/>
      <c r="DL230" s="34"/>
      <c r="DM230" s="34"/>
      <c r="DN230" s="34"/>
      <c r="DO230" s="34"/>
      <c r="DP230" s="34"/>
      <c r="DQ230" s="34"/>
    </row>
    <row r="231" spans="1:121">
      <c r="A231" t="s">
        <v>2523</v>
      </c>
      <c r="B231" s="1">
        <v>0.25763888888888892</v>
      </c>
      <c r="C231" s="1">
        <v>0.23303240740740741</v>
      </c>
      <c r="D231" s="1">
        <v>0.10909722222222222</v>
      </c>
      <c r="E231" s="1">
        <v>2.4594907407407409E-2</v>
      </c>
      <c r="F231">
        <v>108</v>
      </c>
      <c r="G231">
        <v>93</v>
      </c>
      <c r="H231">
        <v>201</v>
      </c>
      <c r="I231">
        <v>1886</v>
      </c>
      <c r="J231">
        <v>259</v>
      </c>
      <c r="K231">
        <v>26</v>
      </c>
      <c r="L231">
        <v>2171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s="35"/>
      <c r="Y231" s="35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5"/>
      <c r="AQ231" s="35"/>
      <c r="AR231" s="35"/>
      <c r="AS231" s="35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5"/>
      <c r="BK231" s="35"/>
      <c r="BL231" s="35"/>
      <c r="BM231" s="35"/>
      <c r="BN231" s="34"/>
      <c r="BO231" s="34"/>
      <c r="BP231" s="34"/>
      <c r="BQ231" s="34"/>
      <c r="BR231" s="34"/>
      <c r="BS231" s="34"/>
      <c r="BT231" s="34"/>
      <c r="BU231" s="34"/>
      <c r="BV231" s="34"/>
      <c r="BW231" s="34"/>
      <c r="BX231" s="34"/>
      <c r="BY231" s="34"/>
      <c r="BZ231" s="34"/>
      <c r="CA231" s="34"/>
      <c r="CB231" s="34"/>
      <c r="CC231" s="34"/>
      <c r="CD231" s="35"/>
      <c r="CE231" s="35"/>
      <c r="CF231" s="35"/>
      <c r="CG231" s="35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5"/>
      <c r="CY231" s="35"/>
      <c r="CZ231" s="35"/>
      <c r="DA231" s="35"/>
      <c r="DB231" s="34"/>
      <c r="DC231" s="34"/>
      <c r="DD231" s="34"/>
      <c r="DE231" s="34"/>
      <c r="DF231" s="34"/>
      <c r="DG231" s="34"/>
      <c r="DH231" s="34"/>
      <c r="DI231" s="34"/>
      <c r="DJ231" s="34"/>
      <c r="DK231" s="34"/>
      <c r="DL231" s="34"/>
      <c r="DM231" s="34"/>
      <c r="DN231" s="34"/>
      <c r="DO231" s="34"/>
      <c r="DP231" s="34"/>
      <c r="DQ231" s="34"/>
    </row>
    <row r="232" spans="1:121">
      <c r="A232" t="s">
        <v>800</v>
      </c>
      <c r="B232" s="1">
        <v>2.0520833333333332E-2</v>
      </c>
      <c r="C232" s="1">
        <v>1.4479166666666668E-2</v>
      </c>
      <c r="D232" s="1">
        <v>6.0185185185185177E-3</v>
      </c>
      <c r="E232" s="1">
        <v>6.030092592592593E-3</v>
      </c>
      <c r="F232">
        <v>19</v>
      </c>
      <c r="G232">
        <v>4</v>
      </c>
      <c r="H232">
        <v>23</v>
      </c>
      <c r="I232">
        <v>84</v>
      </c>
      <c r="J232">
        <v>6</v>
      </c>
      <c r="K232">
        <v>0</v>
      </c>
      <c r="L232">
        <v>90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X232" s="35"/>
      <c r="Y232" s="35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5"/>
      <c r="AQ232" s="35"/>
      <c r="AR232" s="35"/>
      <c r="AS232" s="35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5"/>
      <c r="BK232" s="35"/>
      <c r="BL232" s="35"/>
      <c r="BM232" s="35"/>
      <c r="BN232" s="34"/>
      <c r="BO232" s="34"/>
      <c r="BP232" s="34"/>
      <c r="BQ232" s="34"/>
      <c r="BR232" s="34"/>
      <c r="BS232" s="34"/>
      <c r="BT232" s="34"/>
      <c r="BU232" s="34"/>
      <c r="BV232" s="34"/>
      <c r="BW232" s="34"/>
      <c r="BX232" s="34"/>
      <c r="BY232" s="34"/>
      <c r="BZ232" s="34"/>
      <c r="CA232" s="34"/>
      <c r="CB232" s="34"/>
      <c r="CC232" s="34"/>
      <c r="CD232" s="35"/>
      <c r="CE232" s="35"/>
      <c r="CF232" s="35"/>
      <c r="CG232" s="35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5"/>
      <c r="CY232" s="35"/>
      <c r="CZ232" s="35"/>
      <c r="DA232" s="35"/>
      <c r="DB232" s="34"/>
      <c r="DC232" s="34"/>
      <c r="DD232" s="34"/>
      <c r="DE232" s="34"/>
      <c r="DF232" s="34"/>
      <c r="DG232" s="34"/>
      <c r="DH232" s="34"/>
      <c r="DI232" s="34"/>
      <c r="DJ232" s="34"/>
      <c r="DK232" s="34"/>
      <c r="DL232" s="34"/>
      <c r="DM232" s="34"/>
      <c r="DN232" s="34"/>
      <c r="DO232" s="34"/>
      <c r="DP232" s="34"/>
      <c r="DQ232" s="34"/>
    </row>
    <row r="233" spans="1:121">
      <c r="A233" t="s">
        <v>2524</v>
      </c>
      <c r="B233" s="1">
        <v>0.10090277777777779</v>
      </c>
      <c r="C233" s="1">
        <v>9.2418981481481477E-2</v>
      </c>
      <c r="D233" s="1">
        <v>6.3958333333333339E-2</v>
      </c>
      <c r="E233" s="1">
        <v>8.4837962962962966E-3</v>
      </c>
      <c r="F233">
        <v>123</v>
      </c>
      <c r="G233">
        <v>106</v>
      </c>
      <c r="H233">
        <v>229</v>
      </c>
      <c r="I233">
        <v>1651</v>
      </c>
      <c r="J233">
        <v>87</v>
      </c>
      <c r="K233">
        <v>64</v>
      </c>
      <c r="L233">
        <v>1802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X233" s="35"/>
      <c r="Y233" s="35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5"/>
      <c r="AQ233" s="35"/>
      <c r="AR233" s="35"/>
      <c r="AS233" s="35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5"/>
      <c r="BK233" s="35"/>
      <c r="BL233" s="35"/>
      <c r="BM233" s="35"/>
      <c r="BN233" s="34"/>
      <c r="BO233" s="34"/>
      <c r="BP233" s="34"/>
      <c r="BQ233" s="34"/>
      <c r="BR233" s="34"/>
      <c r="BS233" s="34"/>
      <c r="BT233" s="34"/>
      <c r="BU233" s="34"/>
      <c r="BV233" s="34"/>
      <c r="BW233" s="34"/>
      <c r="BX233" s="34"/>
      <c r="BY233" s="34"/>
      <c r="BZ233" s="34"/>
      <c r="CA233" s="34"/>
      <c r="CB233" s="34"/>
      <c r="CC233" s="34"/>
      <c r="CD233" s="35"/>
      <c r="CE233" s="35"/>
      <c r="CF233" s="35"/>
      <c r="CG233" s="35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5"/>
      <c r="CY233" s="35"/>
      <c r="CZ233" s="35"/>
      <c r="DA233" s="35"/>
      <c r="DB233" s="34"/>
      <c r="DC233" s="34"/>
      <c r="DD233" s="34"/>
      <c r="DE233" s="34"/>
      <c r="DF233" s="34"/>
      <c r="DG233" s="34"/>
      <c r="DH233" s="34"/>
      <c r="DI233" s="34"/>
      <c r="DJ233" s="34"/>
      <c r="DK233" s="34"/>
      <c r="DL233" s="34"/>
      <c r="DM233" s="34"/>
      <c r="DN233" s="34"/>
      <c r="DO233" s="34"/>
      <c r="DP233" s="34"/>
      <c r="DQ233" s="34"/>
    </row>
    <row r="234" spans="1:121">
      <c r="A234" t="s">
        <v>2525</v>
      </c>
      <c r="B234" s="1">
        <v>0.30821759259259257</v>
      </c>
      <c r="C234" s="1">
        <v>0.29518518518518516</v>
      </c>
      <c r="D234" s="1">
        <v>1.6435185185185183E-3</v>
      </c>
      <c r="E234" s="1">
        <v>1.3032407407407407E-2</v>
      </c>
      <c r="F234">
        <v>75</v>
      </c>
      <c r="G234">
        <v>1</v>
      </c>
      <c r="H234">
        <v>76</v>
      </c>
      <c r="I234">
        <v>2881</v>
      </c>
      <c r="J234">
        <v>1</v>
      </c>
      <c r="K234">
        <v>0</v>
      </c>
      <c r="L234">
        <v>2882</v>
      </c>
      <c r="M234">
        <v>48.22</v>
      </c>
      <c r="N234">
        <v>48.04</v>
      </c>
      <c r="O234">
        <v>0.18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X234" s="35"/>
      <c r="Y234" s="35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5"/>
      <c r="AQ234" s="35"/>
      <c r="AR234" s="35"/>
      <c r="AS234" s="35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5"/>
      <c r="BK234" s="35"/>
      <c r="BL234" s="35"/>
      <c r="BM234" s="35"/>
      <c r="BN234" s="34"/>
      <c r="BO234" s="34"/>
      <c r="BP234" s="34"/>
      <c r="BQ234" s="34"/>
      <c r="BR234" s="34"/>
      <c r="BS234" s="34"/>
      <c r="BT234" s="34"/>
      <c r="BU234" s="34"/>
      <c r="BV234" s="34"/>
      <c r="BW234" s="34"/>
      <c r="BX234" s="34"/>
      <c r="BY234" s="34"/>
      <c r="BZ234" s="34"/>
      <c r="CA234" s="34"/>
      <c r="CB234" s="34"/>
      <c r="CC234" s="34"/>
      <c r="CD234" s="35"/>
      <c r="CE234" s="35"/>
      <c r="CF234" s="35"/>
      <c r="CG234" s="35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5"/>
      <c r="CY234" s="35"/>
      <c r="CZ234" s="35"/>
      <c r="DA234" s="35"/>
      <c r="DB234" s="34"/>
      <c r="DC234" s="34"/>
      <c r="DD234" s="34"/>
      <c r="DE234" s="34"/>
      <c r="DF234" s="34"/>
      <c r="DG234" s="34"/>
      <c r="DH234" s="34"/>
      <c r="DI234" s="34"/>
      <c r="DJ234" s="34"/>
      <c r="DK234" s="34"/>
      <c r="DL234" s="34"/>
      <c r="DM234" s="34"/>
      <c r="DN234" s="34"/>
      <c r="DO234" s="34"/>
      <c r="DP234" s="34"/>
      <c r="DQ234" s="34"/>
    </row>
    <row r="235" spans="1:121">
      <c r="A235" t="s">
        <v>805</v>
      </c>
      <c r="B235" s="1">
        <v>8.2048611111111114E-2</v>
      </c>
      <c r="C235" s="1">
        <v>2.6331018518518517E-2</v>
      </c>
      <c r="D235" s="1">
        <v>1.1585648148148149E-2</v>
      </c>
      <c r="E235" s="1">
        <v>5.5717592592592596E-2</v>
      </c>
      <c r="F235">
        <v>12</v>
      </c>
      <c r="G235">
        <v>6</v>
      </c>
      <c r="H235">
        <v>18</v>
      </c>
      <c r="I235">
        <v>327</v>
      </c>
      <c r="J235">
        <v>16</v>
      </c>
      <c r="K235">
        <v>1</v>
      </c>
      <c r="L235">
        <v>344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X235" s="35"/>
      <c r="Y235" s="35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5"/>
      <c r="AQ235" s="35"/>
      <c r="AR235" s="35"/>
      <c r="AS235" s="35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5"/>
      <c r="BK235" s="35"/>
      <c r="BL235" s="35"/>
      <c r="BM235" s="35"/>
      <c r="BN235" s="34"/>
      <c r="BO235" s="34"/>
      <c r="BP235" s="34"/>
      <c r="BQ235" s="34"/>
      <c r="BR235" s="34"/>
      <c r="BS235" s="34"/>
      <c r="BT235" s="34"/>
      <c r="BU235" s="34"/>
      <c r="BV235" s="34"/>
      <c r="BW235" s="34"/>
      <c r="BX235" s="34"/>
      <c r="BY235" s="34"/>
      <c r="BZ235" s="34"/>
      <c r="CA235" s="34"/>
      <c r="CB235" s="34"/>
      <c r="CC235" s="34"/>
      <c r="CD235" s="35"/>
      <c r="CE235" s="35"/>
      <c r="CF235" s="35"/>
      <c r="CG235" s="35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6"/>
      <c r="CY235" s="36"/>
      <c r="CZ235" s="35"/>
      <c r="DA235" s="35"/>
      <c r="DB235" s="34"/>
      <c r="DC235" s="34"/>
      <c r="DD235" s="34"/>
      <c r="DE235" s="34"/>
      <c r="DF235" s="34"/>
      <c r="DG235" s="34"/>
      <c r="DH235" s="34"/>
      <c r="DI235" s="34"/>
      <c r="DJ235" s="34"/>
      <c r="DK235" s="34"/>
      <c r="DL235" s="34"/>
      <c r="DM235" s="34"/>
      <c r="DN235" s="34"/>
      <c r="DO235" s="34"/>
      <c r="DP235" s="34"/>
      <c r="DQ235" s="34"/>
    </row>
    <row r="236" spans="1:121">
      <c r="A236" t="s">
        <v>808</v>
      </c>
      <c r="B236" s="1">
        <v>0.14276620370370371</v>
      </c>
      <c r="C236" s="1">
        <v>2.9699074074074072E-2</v>
      </c>
      <c r="D236" s="1">
        <v>6.8402777777777771E-2</v>
      </c>
      <c r="E236" s="1">
        <v>0.11305555555555556</v>
      </c>
      <c r="F236">
        <v>25</v>
      </c>
      <c r="G236">
        <v>4</v>
      </c>
      <c r="H236">
        <v>29</v>
      </c>
      <c r="I236">
        <v>351</v>
      </c>
      <c r="J236">
        <v>7</v>
      </c>
      <c r="K236">
        <v>4</v>
      </c>
      <c r="L236">
        <v>362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X236" s="35"/>
      <c r="Y236" s="35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5"/>
      <c r="AQ236" s="35"/>
      <c r="AR236" s="35"/>
      <c r="AS236" s="35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5"/>
      <c r="BK236" s="35"/>
      <c r="BL236" s="35"/>
      <c r="BM236" s="35"/>
      <c r="BN236" s="34"/>
      <c r="BO236" s="34"/>
      <c r="BP236" s="34"/>
      <c r="BQ236" s="34"/>
      <c r="BR236" s="34"/>
      <c r="BS236" s="34"/>
      <c r="BT236" s="34"/>
      <c r="BU236" s="34"/>
      <c r="BV236" s="34"/>
      <c r="BW236" s="34"/>
      <c r="BX236" s="34"/>
      <c r="BY236" s="34"/>
      <c r="BZ236" s="34"/>
      <c r="CA236" s="34"/>
      <c r="CB236" s="34"/>
      <c r="CC236" s="34"/>
      <c r="CD236" s="35"/>
      <c r="CE236" s="35"/>
      <c r="CF236" s="35"/>
      <c r="CG236" s="35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6"/>
      <c r="CY236" s="35"/>
      <c r="CZ236" s="35"/>
      <c r="DA236" s="35"/>
      <c r="DB236" s="34"/>
      <c r="DC236" s="34"/>
      <c r="DD236" s="34"/>
      <c r="DE236" s="34"/>
      <c r="DF236" s="34"/>
      <c r="DG236" s="34"/>
      <c r="DH236" s="34"/>
      <c r="DI236" s="34"/>
      <c r="DJ236" s="34"/>
      <c r="DK236" s="34"/>
      <c r="DL236" s="34"/>
      <c r="DM236" s="34"/>
      <c r="DN236" s="34"/>
      <c r="DO236" s="34"/>
      <c r="DP236" s="34"/>
      <c r="DQ236" s="34"/>
    </row>
    <row r="237" spans="1:121">
      <c r="A237" t="s">
        <v>809</v>
      </c>
      <c r="B237" s="1">
        <v>0.28699074074074077</v>
      </c>
      <c r="C237" s="1">
        <v>0.28497685185185184</v>
      </c>
      <c r="D237" s="1">
        <v>1.8425925925925925E-2</v>
      </c>
      <c r="E237" s="1">
        <v>2.0138888888888888E-3</v>
      </c>
      <c r="F237">
        <v>73</v>
      </c>
      <c r="G237">
        <v>0</v>
      </c>
      <c r="H237">
        <v>73</v>
      </c>
      <c r="I237">
        <v>2483</v>
      </c>
      <c r="J237">
        <v>0</v>
      </c>
      <c r="K237">
        <v>0</v>
      </c>
      <c r="L237">
        <v>2483</v>
      </c>
      <c r="M237">
        <v>47.45</v>
      </c>
      <c r="N237">
        <v>47.45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X237" s="35"/>
      <c r="Y237" s="35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5"/>
      <c r="AQ237" s="35"/>
      <c r="AR237" s="35"/>
      <c r="AS237" s="35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5"/>
      <c r="BK237" s="35"/>
      <c r="BL237" s="35"/>
      <c r="BM237" s="35"/>
      <c r="BN237" s="34"/>
      <c r="BO237" s="34"/>
      <c r="BP237" s="34"/>
      <c r="BQ237" s="34"/>
      <c r="BR237" s="34"/>
      <c r="BS237" s="34"/>
      <c r="BT237" s="34"/>
      <c r="BU237" s="34"/>
      <c r="BV237" s="34"/>
      <c r="BW237" s="34"/>
      <c r="BX237" s="34"/>
      <c r="BY237" s="34"/>
      <c r="BZ237" s="34"/>
      <c r="CA237" s="34"/>
      <c r="CB237" s="34"/>
      <c r="CC237" s="34"/>
      <c r="CD237" s="35"/>
      <c r="CE237" s="35"/>
      <c r="CF237" s="35"/>
      <c r="CG237" s="35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5"/>
      <c r="CY237" s="35"/>
      <c r="CZ237" s="35"/>
      <c r="DA237" s="35"/>
      <c r="DB237" s="34"/>
      <c r="DC237" s="34"/>
      <c r="DD237" s="34"/>
      <c r="DE237" s="34"/>
      <c r="DF237" s="34"/>
      <c r="DG237" s="34"/>
      <c r="DH237" s="34"/>
      <c r="DI237" s="34"/>
      <c r="DJ237" s="34"/>
      <c r="DK237" s="34"/>
      <c r="DL237" s="34"/>
      <c r="DM237" s="34"/>
      <c r="DN237" s="34"/>
      <c r="DO237" s="34"/>
      <c r="DP237" s="34"/>
      <c r="DQ237" s="34"/>
    </row>
    <row r="238" spans="1:121">
      <c r="A238" t="s">
        <v>813</v>
      </c>
      <c r="B238" s="1">
        <v>8.1018518518518516E-5</v>
      </c>
      <c r="C238" s="1">
        <v>8.1018518518518516E-5</v>
      </c>
      <c r="D238" s="1">
        <v>4.1666666666666669E-4</v>
      </c>
      <c r="E238" s="1">
        <v>0</v>
      </c>
      <c r="F238">
        <v>1</v>
      </c>
      <c r="G238">
        <v>0</v>
      </c>
      <c r="H238">
        <v>1</v>
      </c>
      <c r="I238">
        <v>1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s="35"/>
      <c r="Y238" s="35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5"/>
      <c r="AQ238" s="35"/>
      <c r="AR238" s="35"/>
      <c r="AS238" s="35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5"/>
      <c r="BK238" s="35"/>
      <c r="BL238" s="35"/>
      <c r="BM238" s="35"/>
      <c r="BN238" s="34"/>
      <c r="BO238" s="34"/>
      <c r="BP238" s="34"/>
      <c r="BQ238" s="34"/>
      <c r="BR238" s="34"/>
      <c r="BS238" s="34"/>
      <c r="BT238" s="34"/>
      <c r="BU238" s="34"/>
      <c r="BV238" s="34"/>
      <c r="BW238" s="34"/>
      <c r="BX238" s="34"/>
      <c r="BY238" s="34"/>
      <c r="BZ238" s="34"/>
      <c r="CA238" s="34"/>
      <c r="CB238" s="34"/>
      <c r="CC238" s="34"/>
      <c r="CD238" s="35"/>
      <c r="CE238" s="35"/>
      <c r="CF238" s="35"/>
      <c r="CG238" s="35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5"/>
      <c r="CY238" s="35"/>
      <c r="CZ238" s="35"/>
      <c r="DA238" s="35"/>
      <c r="DB238" s="34"/>
      <c r="DC238" s="34"/>
      <c r="DD238" s="34"/>
      <c r="DE238" s="34"/>
      <c r="DF238" s="34"/>
      <c r="DG238" s="34"/>
      <c r="DH238" s="34"/>
      <c r="DI238" s="34"/>
      <c r="DJ238" s="34"/>
      <c r="DK238" s="34"/>
      <c r="DL238" s="34"/>
      <c r="DM238" s="34"/>
      <c r="DN238" s="34"/>
      <c r="DO238" s="34"/>
      <c r="DP238" s="34"/>
      <c r="DQ238" s="34"/>
    </row>
    <row r="239" spans="1:121">
      <c r="A239" t="s">
        <v>2526</v>
      </c>
      <c r="B239" s="1">
        <v>5.844907407407407E-2</v>
      </c>
      <c r="C239" s="1">
        <v>5.6446759259259259E-2</v>
      </c>
      <c r="D239" s="1">
        <v>3.1377314814814809E-2</v>
      </c>
      <c r="E239" s="1">
        <v>2.0023148148148148E-3</v>
      </c>
      <c r="F239">
        <v>8</v>
      </c>
      <c r="G239">
        <v>2</v>
      </c>
      <c r="H239">
        <v>10</v>
      </c>
      <c r="I239">
        <v>700</v>
      </c>
      <c r="J239">
        <v>21</v>
      </c>
      <c r="K239">
        <v>0</v>
      </c>
      <c r="L239">
        <v>721</v>
      </c>
      <c r="M239">
        <v>7.11</v>
      </c>
      <c r="N239">
        <v>6.91</v>
      </c>
      <c r="O239">
        <v>0.2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X239" s="35"/>
      <c r="Y239" s="35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5"/>
      <c r="AQ239" s="35"/>
      <c r="AR239" s="35"/>
      <c r="AS239" s="35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5"/>
      <c r="BK239" s="35"/>
      <c r="BL239" s="35"/>
      <c r="BM239" s="35"/>
      <c r="BN239" s="34"/>
      <c r="BO239" s="34"/>
      <c r="BP239" s="34"/>
      <c r="BQ239" s="34"/>
      <c r="BR239" s="34"/>
      <c r="BS239" s="34"/>
      <c r="BT239" s="34"/>
      <c r="BU239" s="34"/>
      <c r="BV239" s="34"/>
      <c r="BW239" s="34"/>
      <c r="BX239" s="34"/>
      <c r="BY239" s="34"/>
      <c r="BZ239" s="34"/>
      <c r="CA239" s="34"/>
      <c r="CB239" s="34"/>
      <c r="CC239" s="34"/>
      <c r="CD239" s="35"/>
      <c r="CE239" s="35"/>
      <c r="CF239" s="35"/>
      <c r="CG239" s="35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5"/>
      <c r="CY239" s="35"/>
      <c r="CZ239" s="35"/>
      <c r="DA239" s="35"/>
      <c r="DB239" s="34"/>
      <c r="DC239" s="34"/>
      <c r="DD239" s="34"/>
      <c r="DE239" s="34"/>
      <c r="DF239" s="34"/>
      <c r="DG239" s="34"/>
      <c r="DH239" s="34"/>
      <c r="DI239" s="34"/>
      <c r="DJ239" s="34"/>
      <c r="DK239" s="34"/>
      <c r="DL239" s="34"/>
      <c r="DM239" s="34"/>
      <c r="DN239" s="34"/>
      <c r="DO239" s="34"/>
      <c r="DP239" s="34"/>
      <c r="DQ239" s="34"/>
    </row>
    <row r="240" spans="1:121">
      <c r="A240" t="s">
        <v>817</v>
      </c>
      <c r="B240" s="1">
        <v>0.25789351851851855</v>
      </c>
      <c r="C240" s="1">
        <v>0.24179398148148148</v>
      </c>
      <c r="D240" s="1">
        <v>1.6273148148148148E-2</v>
      </c>
      <c r="E240" s="1">
        <v>1.6087962962962964E-2</v>
      </c>
      <c r="F240">
        <v>107</v>
      </c>
      <c r="G240">
        <v>54</v>
      </c>
      <c r="H240">
        <v>161</v>
      </c>
      <c r="I240">
        <v>1474</v>
      </c>
      <c r="J240">
        <v>46</v>
      </c>
      <c r="K240">
        <v>37</v>
      </c>
      <c r="L240">
        <v>1557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s="35"/>
      <c r="Y240" s="35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5"/>
      <c r="AQ240" s="35"/>
      <c r="AR240" s="35"/>
      <c r="AS240" s="35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5"/>
      <c r="BK240" s="35"/>
      <c r="BL240" s="35"/>
      <c r="BM240" s="35"/>
      <c r="BN240" s="34"/>
      <c r="BO240" s="34"/>
      <c r="BP240" s="34"/>
      <c r="BQ240" s="34"/>
      <c r="BR240" s="34"/>
      <c r="BS240" s="34"/>
      <c r="BT240" s="34"/>
      <c r="BU240" s="34"/>
      <c r="BV240" s="34"/>
      <c r="BW240" s="34"/>
      <c r="BX240" s="34"/>
      <c r="BY240" s="34"/>
      <c r="BZ240" s="34"/>
      <c r="CA240" s="34"/>
      <c r="CB240" s="34"/>
      <c r="CC240" s="34"/>
      <c r="CD240" s="35"/>
      <c r="CE240" s="35"/>
      <c r="CF240" s="35"/>
      <c r="CG240" s="35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5"/>
      <c r="CY240" s="35"/>
      <c r="CZ240" s="35"/>
      <c r="DA240" s="35"/>
      <c r="DB240" s="34"/>
      <c r="DC240" s="34"/>
      <c r="DD240" s="34"/>
      <c r="DE240" s="34"/>
      <c r="DF240" s="34"/>
      <c r="DG240" s="34"/>
      <c r="DH240" s="34"/>
      <c r="DI240" s="34"/>
      <c r="DJ240" s="34"/>
      <c r="DK240" s="34"/>
      <c r="DL240" s="34"/>
      <c r="DM240" s="34"/>
      <c r="DN240" s="34"/>
      <c r="DO240" s="34"/>
      <c r="DP240" s="34"/>
      <c r="DQ240" s="34"/>
    </row>
    <row r="241" spans="1:121">
      <c r="A241" t="s">
        <v>2527</v>
      </c>
      <c r="B241" s="1">
        <v>0.10797453703703704</v>
      </c>
      <c r="C241" s="1">
        <v>9.1192129629629637E-2</v>
      </c>
      <c r="D241" s="1">
        <v>1.0648148148148147E-3</v>
      </c>
      <c r="E241" s="1">
        <v>1.6782407407407409E-2</v>
      </c>
      <c r="F241">
        <v>19</v>
      </c>
      <c r="G241">
        <v>1</v>
      </c>
      <c r="H241">
        <v>20</v>
      </c>
      <c r="I241">
        <v>1073</v>
      </c>
      <c r="J241">
        <v>1</v>
      </c>
      <c r="K241">
        <v>0</v>
      </c>
      <c r="L241">
        <v>1074</v>
      </c>
      <c r="M241">
        <v>11</v>
      </c>
      <c r="N241">
        <v>11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X241" s="35"/>
      <c r="Y241" s="35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5"/>
      <c r="AQ241" s="35"/>
      <c r="AR241" s="35"/>
      <c r="AS241" s="35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5"/>
      <c r="BK241" s="35"/>
      <c r="BL241" s="35"/>
      <c r="BM241" s="35"/>
      <c r="BN241" s="34"/>
      <c r="BO241" s="34"/>
      <c r="BP241" s="34"/>
      <c r="BQ241" s="34"/>
      <c r="BR241" s="34"/>
      <c r="BS241" s="34"/>
      <c r="BT241" s="34"/>
      <c r="BU241" s="34"/>
      <c r="BV241" s="34"/>
      <c r="BW241" s="34"/>
      <c r="BX241" s="34"/>
      <c r="BY241" s="34"/>
      <c r="BZ241" s="34"/>
      <c r="CA241" s="34"/>
      <c r="CB241" s="34"/>
      <c r="CC241" s="34"/>
      <c r="CD241" s="35"/>
      <c r="CE241" s="35"/>
      <c r="CF241" s="35"/>
      <c r="CG241" s="35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5"/>
      <c r="CY241" s="35"/>
      <c r="CZ241" s="35"/>
      <c r="DA241" s="35"/>
      <c r="DB241" s="34"/>
      <c r="DC241" s="34"/>
      <c r="DD241" s="34"/>
      <c r="DE241" s="34"/>
      <c r="DF241" s="34"/>
      <c r="DG241" s="34"/>
      <c r="DH241" s="34"/>
      <c r="DI241" s="34"/>
      <c r="DJ241" s="34"/>
      <c r="DK241" s="34"/>
      <c r="DL241" s="34"/>
      <c r="DM241" s="34"/>
      <c r="DN241" s="34"/>
      <c r="DO241" s="34"/>
      <c r="DP241" s="34"/>
      <c r="DQ241" s="34"/>
    </row>
    <row r="242" spans="1:121">
      <c r="A242" t="s">
        <v>2528</v>
      </c>
      <c r="B242" s="1">
        <v>0.19414351851851852</v>
      </c>
      <c r="C242" s="1">
        <v>6.9293981481481484E-2</v>
      </c>
      <c r="D242" s="1">
        <v>4.3333333333333335E-2</v>
      </c>
      <c r="E242" s="1">
        <v>0.12483796296296296</v>
      </c>
      <c r="F242">
        <v>284</v>
      </c>
      <c r="G242">
        <v>21</v>
      </c>
      <c r="H242">
        <v>305</v>
      </c>
      <c r="I242">
        <v>878</v>
      </c>
      <c r="J242">
        <v>28</v>
      </c>
      <c r="K242">
        <v>4</v>
      </c>
      <c r="L242">
        <v>910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X242" s="35"/>
      <c r="Y242" s="35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5"/>
      <c r="AQ242" s="35"/>
      <c r="AR242" s="35"/>
      <c r="AS242" s="35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5"/>
      <c r="BK242" s="35"/>
      <c r="BL242" s="35"/>
      <c r="BM242" s="35"/>
      <c r="BN242" s="34"/>
      <c r="BO242" s="34"/>
      <c r="BP242" s="34"/>
      <c r="BQ242" s="34"/>
      <c r="BR242" s="34"/>
      <c r="BS242" s="34"/>
      <c r="BT242" s="34"/>
      <c r="BU242" s="34"/>
      <c r="BV242" s="34"/>
      <c r="BW242" s="34"/>
      <c r="BX242" s="34"/>
      <c r="BY242" s="34"/>
      <c r="BZ242" s="34"/>
      <c r="CA242" s="34"/>
      <c r="CB242" s="34"/>
      <c r="CC242" s="34"/>
      <c r="CD242" s="35"/>
      <c r="CE242" s="35"/>
      <c r="CF242" s="35"/>
      <c r="CG242" s="35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5"/>
      <c r="CY242" s="35"/>
      <c r="CZ242" s="35"/>
      <c r="DA242" s="35"/>
      <c r="DB242" s="34"/>
      <c r="DC242" s="34"/>
      <c r="DD242" s="34"/>
      <c r="DE242" s="34"/>
      <c r="DF242" s="34"/>
      <c r="DG242" s="34"/>
      <c r="DH242" s="34"/>
      <c r="DI242" s="34"/>
      <c r="DJ242" s="34"/>
      <c r="DK242" s="34"/>
      <c r="DL242" s="34"/>
      <c r="DM242" s="34"/>
      <c r="DN242" s="34"/>
      <c r="DO242" s="34"/>
      <c r="DP242" s="34"/>
      <c r="DQ242" s="34"/>
    </row>
    <row r="243" spans="1:121">
      <c r="A243" t="s">
        <v>2529</v>
      </c>
      <c r="B243" s="1">
        <v>0.29769675925925926</v>
      </c>
      <c r="C243" s="1">
        <v>0.28217592592592594</v>
      </c>
      <c r="D243" s="1">
        <v>2.9351851851851851E-2</v>
      </c>
      <c r="E243" s="1">
        <v>1.5520833333333333E-2</v>
      </c>
      <c r="F243">
        <v>143</v>
      </c>
      <c r="G243">
        <v>33</v>
      </c>
      <c r="H243">
        <v>176</v>
      </c>
      <c r="I243">
        <v>1423</v>
      </c>
      <c r="J243">
        <v>77</v>
      </c>
      <c r="K243">
        <v>0</v>
      </c>
      <c r="L243">
        <v>1500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X243" s="35"/>
      <c r="Y243" s="35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5"/>
      <c r="AQ243" s="35"/>
      <c r="AR243" s="35"/>
      <c r="AS243" s="35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5"/>
      <c r="BK243" s="35"/>
      <c r="BL243" s="35"/>
      <c r="BM243" s="35"/>
      <c r="BN243" s="34"/>
      <c r="BO243" s="34"/>
      <c r="BP243" s="34"/>
      <c r="BQ243" s="34"/>
      <c r="BR243" s="34"/>
      <c r="BS243" s="34"/>
      <c r="BT243" s="34"/>
      <c r="BU243" s="34"/>
      <c r="BV243" s="34"/>
      <c r="BW243" s="34"/>
      <c r="BX243" s="34"/>
      <c r="BY243" s="34"/>
      <c r="BZ243" s="34"/>
      <c r="CA243" s="34"/>
      <c r="CB243" s="34"/>
      <c r="CC243" s="34"/>
      <c r="CD243" s="35"/>
      <c r="CE243" s="35"/>
      <c r="CF243" s="35"/>
      <c r="CG243" s="35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5"/>
      <c r="CY243" s="35"/>
      <c r="CZ243" s="35"/>
      <c r="DA243" s="35"/>
      <c r="DB243" s="34"/>
      <c r="DC243" s="34"/>
      <c r="DD243" s="34"/>
      <c r="DE243" s="34"/>
      <c r="DF243" s="34"/>
      <c r="DG243" s="34"/>
      <c r="DH243" s="34"/>
      <c r="DI243" s="34"/>
      <c r="DJ243" s="34"/>
      <c r="DK243" s="34"/>
      <c r="DL243" s="34"/>
      <c r="DM243" s="34"/>
      <c r="DN243" s="34"/>
      <c r="DO243" s="34"/>
      <c r="DP243" s="34"/>
      <c r="DQ243" s="34"/>
    </row>
    <row r="244" spans="1:121">
      <c r="A244" t="s">
        <v>2530</v>
      </c>
      <c r="B244" s="1">
        <v>0.11142361111111111</v>
      </c>
      <c r="C244" s="1">
        <v>0.10949074074074074</v>
      </c>
      <c r="D244" s="1">
        <v>1.0729166666666666E-2</v>
      </c>
      <c r="E244" s="1">
        <v>1.9212962962962962E-3</v>
      </c>
      <c r="F244">
        <v>9</v>
      </c>
      <c r="G244">
        <v>18</v>
      </c>
      <c r="H244">
        <v>27</v>
      </c>
      <c r="I244">
        <v>1529</v>
      </c>
      <c r="J244">
        <v>57</v>
      </c>
      <c r="K244">
        <v>0</v>
      </c>
      <c r="L244">
        <v>1586</v>
      </c>
      <c r="M244">
        <v>19.12</v>
      </c>
      <c r="N244">
        <v>18.2</v>
      </c>
      <c r="O244">
        <v>0.92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s="35"/>
      <c r="Y244" s="35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5"/>
      <c r="AQ244" s="35"/>
      <c r="AR244" s="35"/>
      <c r="AS244" s="35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5"/>
      <c r="BK244" s="35"/>
      <c r="BL244" s="35"/>
      <c r="BM244" s="35"/>
      <c r="BN244" s="34"/>
      <c r="BO244" s="34"/>
      <c r="BP244" s="34"/>
      <c r="BQ244" s="34"/>
      <c r="BR244" s="34"/>
      <c r="BS244" s="34"/>
      <c r="BT244" s="34"/>
      <c r="BU244" s="34"/>
      <c r="BV244" s="34"/>
      <c r="BW244" s="34"/>
      <c r="BX244" s="34"/>
      <c r="BY244" s="34"/>
      <c r="BZ244" s="34"/>
      <c r="CA244" s="34"/>
      <c r="CB244" s="34"/>
      <c r="CC244" s="34"/>
      <c r="CD244" s="35"/>
      <c r="CE244" s="35"/>
      <c r="CF244" s="35"/>
      <c r="CG244" s="35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5"/>
      <c r="CY244" s="35"/>
      <c r="CZ244" s="35"/>
      <c r="DA244" s="35"/>
      <c r="DB244" s="34"/>
      <c r="DC244" s="34"/>
      <c r="DD244" s="34"/>
      <c r="DE244" s="34"/>
      <c r="DF244" s="34"/>
      <c r="DG244" s="34"/>
      <c r="DH244" s="34"/>
      <c r="DI244" s="34"/>
      <c r="DJ244" s="34"/>
      <c r="DK244" s="34"/>
      <c r="DL244" s="34"/>
      <c r="DM244" s="34"/>
      <c r="DN244" s="34"/>
      <c r="DO244" s="34"/>
      <c r="DP244" s="34"/>
      <c r="DQ244" s="34"/>
    </row>
    <row r="245" spans="1:121">
      <c r="A245" t="s">
        <v>827</v>
      </c>
      <c r="B245" s="1">
        <v>0.12968749999999998</v>
      </c>
      <c r="C245" s="1">
        <v>8.851851851851851E-2</v>
      </c>
      <c r="D245" s="1">
        <v>2.704861111111111E-2</v>
      </c>
      <c r="E245" s="1">
        <v>4.116898148148148E-2</v>
      </c>
      <c r="F245">
        <v>38</v>
      </c>
      <c r="G245">
        <v>29</v>
      </c>
      <c r="H245">
        <v>67</v>
      </c>
      <c r="I245">
        <v>842</v>
      </c>
      <c r="J245">
        <v>48</v>
      </c>
      <c r="K245">
        <v>23</v>
      </c>
      <c r="L245">
        <v>913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s="35"/>
      <c r="Y245" s="35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5"/>
      <c r="AQ245" s="35"/>
      <c r="AR245" s="35"/>
      <c r="AS245" s="35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5"/>
      <c r="BK245" s="35"/>
      <c r="BL245" s="35"/>
      <c r="BM245" s="35"/>
      <c r="BN245" s="34"/>
      <c r="BO245" s="34"/>
      <c r="BP245" s="34"/>
      <c r="BQ245" s="34"/>
      <c r="BR245" s="34"/>
      <c r="BS245" s="34"/>
      <c r="BT245" s="34"/>
      <c r="BU245" s="34"/>
      <c r="BV245" s="34"/>
      <c r="BW245" s="34"/>
      <c r="BX245" s="34"/>
      <c r="BY245" s="34"/>
      <c r="BZ245" s="34"/>
      <c r="CA245" s="34"/>
      <c r="CB245" s="34"/>
      <c r="CC245" s="34"/>
      <c r="CD245" s="35"/>
      <c r="CE245" s="35"/>
      <c r="CF245" s="35"/>
      <c r="CG245" s="35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5"/>
      <c r="CY245" s="35"/>
      <c r="CZ245" s="35"/>
      <c r="DA245" s="35"/>
      <c r="DB245" s="34"/>
      <c r="DC245" s="34"/>
      <c r="DD245" s="34"/>
      <c r="DE245" s="34"/>
      <c r="DF245" s="34"/>
      <c r="DG245" s="34"/>
      <c r="DH245" s="34"/>
      <c r="DI245" s="34"/>
      <c r="DJ245" s="34"/>
      <c r="DK245" s="34"/>
      <c r="DL245" s="34"/>
      <c r="DM245" s="34"/>
      <c r="DN245" s="34"/>
      <c r="DO245" s="34"/>
      <c r="DP245" s="34"/>
      <c r="DQ245" s="34"/>
    </row>
    <row r="246" spans="1:121">
      <c r="A246" t="s">
        <v>832</v>
      </c>
      <c r="B246" s="1">
        <v>1.261574074074074E-3</v>
      </c>
      <c r="C246" s="1">
        <v>1.261574074074074E-3</v>
      </c>
      <c r="D246" s="1">
        <v>0</v>
      </c>
      <c r="E246" s="1">
        <v>0</v>
      </c>
      <c r="F246">
        <v>1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s="35"/>
      <c r="Y246" s="35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5"/>
      <c r="AQ246" s="35"/>
      <c r="AR246" s="35"/>
      <c r="AS246" s="35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5"/>
      <c r="BK246" s="35"/>
      <c r="BL246" s="35"/>
      <c r="BM246" s="35"/>
      <c r="BN246" s="34"/>
      <c r="BO246" s="34"/>
      <c r="BP246" s="34"/>
      <c r="BQ246" s="34"/>
      <c r="BR246" s="34"/>
      <c r="BS246" s="34"/>
      <c r="BT246" s="34"/>
      <c r="BU246" s="34"/>
      <c r="BV246" s="34"/>
      <c r="BW246" s="34"/>
      <c r="BX246" s="34"/>
      <c r="BY246" s="34"/>
      <c r="BZ246" s="34"/>
      <c r="CA246" s="34"/>
      <c r="CB246" s="34"/>
      <c r="CC246" s="34"/>
      <c r="CD246" s="35"/>
      <c r="CE246" s="35"/>
      <c r="CF246" s="35"/>
      <c r="CG246" s="35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5"/>
      <c r="CY246" s="35"/>
      <c r="CZ246" s="35"/>
      <c r="DA246" s="35"/>
      <c r="DB246" s="34"/>
      <c r="DC246" s="34"/>
      <c r="DD246" s="34"/>
      <c r="DE246" s="34"/>
      <c r="DF246" s="34"/>
      <c r="DG246" s="34"/>
      <c r="DH246" s="34"/>
      <c r="DI246" s="34"/>
      <c r="DJ246" s="34"/>
      <c r="DK246" s="34"/>
      <c r="DL246" s="34"/>
      <c r="DM246" s="34"/>
      <c r="DN246" s="34"/>
      <c r="DO246" s="34"/>
      <c r="DP246" s="34"/>
      <c r="DQ246" s="34"/>
    </row>
    <row r="247" spans="1:121">
      <c r="A247" t="s">
        <v>2531</v>
      </c>
      <c r="B247" s="1">
        <v>0.1870138888888889</v>
      </c>
      <c r="C247" s="1">
        <v>0.16853009259259258</v>
      </c>
      <c r="D247" s="1">
        <v>5.5810185185185185E-2</v>
      </c>
      <c r="E247" s="1">
        <v>1.8483796296296297E-2</v>
      </c>
      <c r="F247">
        <v>117</v>
      </c>
      <c r="G247">
        <v>34</v>
      </c>
      <c r="H247">
        <v>151</v>
      </c>
      <c r="I247">
        <v>1408</v>
      </c>
      <c r="J247">
        <v>71</v>
      </c>
      <c r="K247">
        <v>0</v>
      </c>
      <c r="L247">
        <v>1479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s="35"/>
      <c r="Y247" s="35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5"/>
      <c r="AQ247" s="35"/>
      <c r="AR247" s="35"/>
      <c r="AS247" s="35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5"/>
      <c r="BK247" s="35"/>
      <c r="BL247" s="35"/>
      <c r="BM247" s="35"/>
      <c r="BN247" s="34"/>
      <c r="BO247" s="34"/>
      <c r="BP247" s="34"/>
      <c r="BQ247" s="34"/>
      <c r="BR247" s="34"/>
      <c r="BS247" s="34"/>
      <c r="BT247" s="34"/>
      <c r="BU247" s="34"/>
      <c r="BV247" s="34"/>
      <c r="BW247" s="34"/>
      <c r="BX247" s="34"/>
      <c r="BY247" s="34"/>
      <c r="BZ247" s="34"/>
      <c r="CA247" s="34"/>
      <c r="CB247" s="34"/>
      <c r="CC247" s="34"/>
      <c r="CD247" s="35"/>
      <c r="CE247" s="35"/>
      <c r="CF247" s="35"/>
      <c r="CG247" s="35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6"/>
      <c r="CY247" s="35"/>
      <c r="CZ247" s="35"/>
      <c r="DA247" s="35"/>
      <c r="DB247" s="34"/>
      <c r="DC247" s="34"/>
      <c r="DD247" s="34"/>
      <c r="DE247" s="34"/>
      <c r="DF247" s="34"/>
      <c r="DG247" s="34"/>
      <c r="DH247" s="34"/>
      <c r="DI247" s="34"/>
      <c r="DJ247" s="34"/>
      <c r="DK247" s="34"/>
      <c r="DL247" s="34"/>
      <c r="DM247" s="34"/>
      <c r="DN247" s="34"/>
      <c r="DO247" s="34"/>
      <c r="DP247" s="34"/>
      <c r="DQ247" s="34"/>
    </row>
    <row r="248" spans="1:121">
      <c r="A248" t="s">
        <v>834</v>
      </c>
      <c r="B248" s="1">
        <v>9.0833333333333335E-2</v>
      </c>
      <c r="C248" s="1">
        <v>7.6354166666666667E-2</v>
      </c>
      <c r="D248" s="1">
        <v>2.4861111111111108E-2</v>
      </c>
      <c r="E248" s="1">
        <v>1.4479166666666668E-2</v>
      </c>
      <c r="F248">
        <v>21</v>
      </c>
      <c r="G248">
        <v>22</v>
      </c>
      <c r="H248">
        <v>43</v>
      </c>
      <c r="I248">
        <v>627</v>
      </c>
      <c r="J248">
        <v>38</v>
      </c>
      <c r="K248">
        <v>12</v>
      </c>
      <c r="L248">
        <v>677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s="35"/>
      <c r="Y248" s="35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5"/>
      <c r="AQ248" s="35"/>
      <c r="AR248" s="35"/>
      <c r="AS248" s="35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5"/>
      <c r="BK248" s="35"/>
      <c r="BL248" s="35"/>
      <c r="BM248" s="35"/>
      <c r="BN248" s="34"/>
      <c r="BO248" s="34"/>
      <c r="BP248" s="34"/>
      <c r="BQ248" s="34"/>
      <c r="BR248" s="34"/>
      <c r="BS248" s="34"/>
      <c r="BT248" s="34"/>
      <c r="BU248" s="34"/>
      <c r="BV248" s="34"/>
      <c r="BW248" s="34"/>
      <c r="BX248" s="34"/>
      <c r="BY248" s="34"/>
      <c r="BZ248" s="34"/>
      <c r="CA248" s="34"/>
      <c r="CB248" s="34"/>
      <c r="CC248" s="34"/>
      <c r="CD248" s="35"/>
      <c r="CE248" s="35"/>
      <c r="CF248" s="35"/>
      <c r="CG248" s="35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5"/>
      <c r="CY248" s="35"/>
      <c r="CZ248" s="35"/>
      <c r="DA248" s="35"/>
      <c r="DB248" s="34"/>
      <c r="DC248" s="34"/>
      <c r="DD248" s="34"/>
      <c r="DE248" s="34"/>
      <c r="DF248" s="34"/>
      <c r="DG248" s="34"/>
      <c r="DH248" s="34"/>
      <c r="DI248" s="34"/>
      <c r="DJ248" s="34"/>
      <c r="DK248" s="34"/>
      <c r="DL248" s="34"/>
      <c r="DM248" s="34"/>
      <c r="DN248" s="34"/>
      <c r="DO248" s="34"/>
      <c r="DP248" s="34"/>
      <c r="DQ248" s="34"/>
    </row>
    <row r="249" spans="1:121">
      <c r="A249" t="s">
        <v>836</v>
      </c>
      <c r="B249" s="1">
        <v>0.104375</v>
      </c>
      <c r="C249" s="1">
        <v>8.7581018518518516E-2</v>
      </c>
      <c r="D249" s="1">
        <v>6.9965277777777779E-2</v>
      </c>
      <c r="E249" s="1">
        <v>1.6782407407407409E-2</v>
      </c>
      <c r="F249">
        <v>69</v>
      </c>
      <c r="G249">
        <v>23</v>
      </c>
      <c r="H249">
        <v>92</v>
      </c>
      <c r="I249">
        <v>906</v>
      </c>
      <c r="J249">
        <v>27</v>
      </c>
      <c r="K249">
        <v>16</v>
      </c>
      <c r="L249">
        <v>949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s="35"/>
      <c r="Y249" s="35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5"/>
      <c r="AQ249" s="35"/>
      <c r="AR249" s="35"/>
      <c r="AS249" s="35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5"/>
      <c r="BK249" s="35"/>
      <c r="BL249" s="35"/>
      <c r="BM249" s="35"/>
      <c r="BN249" s="34"/>
      <c r="BO249" s="34"/>
      <c r="BP249" s="34"/>
      <c r="BQ249" s="34"/>
      <c r="BR249" s="34"/>
      <c r="BS249" s="34"/>
      <c r="BT249" s="34"/>
      <c r="BU249" s="34"/>
      <c r="BV249" s="34"/>
      <c r="BW249" s="34"/>
      <c r="BX249" s="34"/>
      <c r="BY249" s="34"/>
      <c r="BZ249" s="34"/>
      <c r="CA249" s="34"/>
      <c r="CB249" s="34"/>
      <c r="CC249" s="34"/>
      <c r="CD249" s="35"/>
      <c r="CE249" s="35"/>
      <c r="CF249" s="35"/>
      <c r="CG249" s="35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5"/>
      <c r="CY249" s="35"/>
      <c r="CZ249" s="35"/>
      <c r="DA249" s="35"/>
      <c r="DB249" s="34"/>
      <c r="DC249" s="34"/>
      <c r="DD249" s="34"/>
      <c r="DE249" s="34"/>
      <c r="DF249" s="34"/>
      <c r="DG249" s="34"/>
      <c r="DH249" s="34"/>
      <c r="DI249" s="34"/>
      <c r="DJ249" s="34"/>
      <c r="DK249" s="34"/>
      <c r="DL249" s="34"/>
      <c r="DM249" s="34"/>
      <c r="DN249" s="34"/>
      <c r="DO249" s="34"/>
      <c r="DP249" s="34"/>
      <c r="DQ249" s="34"/>
    </row>
    <row r="250" spans="1:121">
      <c r="A250" t="s">
        <v>2532</v>
      </c>
      <c r="B250" s="1">
        <v>0.31983796296296296</v>
      </c>
      <c r="C250" s="1">
        <v>0.30984953703703705</v>
      </c>
      <c r="D250" s="1">
        <v>3.2870370370370376E-2</v>
      </c>
      <c r="E250" s="1">
        <v>9.9884259259259266E-3</v>
      </c>
      <c r="F250">
        <v>166</v>
      </c>
      <c r="G250">
        <v>65</v>
      </c>
      <c r="H250">
        <v>231</v>
      </c>
      <c r="I250">
        <v>3342</v>
      </c>
      <c r="J250">
        <v>144</v>
      </c>
      <c r="K250">
        <v>0</v>
      </c>
      <c r="L250">
        <v>3486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s="35"/>
      <c r="Y250" s="35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5"/>
      <c r="AQ250" s="35"/>
      <c r="AR250" s="35"/>
      <c r="AS250" s="35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5"/>
      <c r="BK250" s="35"/>
      <c r="BL250" s="35"/>
      <c r="BM250" s="35"/>
      <c r="BN250" s="34"/>
      <c r="BO250" s="34"/>
      <c r="BP250" s="34"/>
      <c r="BQ250" s="34"/>
      <c r="BR250" s="34"/>
      <c r="BS250" s="34"/>
      <c r="BT250" s="34"/>
      <c r="BU250" s="34"/>
      <c r="BV250" s="34"/>
      <c r="BW250" s="34"/>
      <c r="BX250" s="34"/>
      <c r="BY250" s="34"/>
      <c r="BZ250" s="34"/>
      <c r="CA250" s="34"/>
      <c r="CB250" s="34"/>
      <c r="CC250" s="34"/>
      <c r="CD250" s="35"/>
      <c r="CE250" s="35"/>
      <c r="CF250" s="35"/>
      <c r="CG250" s="35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6"/>
      <c r="CY250" s="35"/>
      <c r="CZ250" s="35"/>
      <c r="DA250" s="35"/>
      <c r="DB250" s="34"/>
      <c r="DC250" s="34"/>
      <c r="DD250" s="34"/>
      <c r="DE250" s="34"/>
      <c r="DF250" s="34"/>
      <c r="DG250" s="34"/>
      <c r="DH250" s="34"/>
      <c r="DI250" s="34"/>
      <c r="DJ250" s="34"/>
      <c r="DK250" s="34"/>
      <c r="DL250" s="34"/>
      <c r="DM250" s="34"/>
      <c r="DN250" s="34"/>
      <c r="DO250" s="34"/>
      <c r="DP250" s="34"/>
      <c r="DQ250" s="34"/>
    </row>
    <row r="251" spans="1:121">
      <c r="A251" t="s">
        <v>841</v>
      </c>
      <c r="B251" s="1">
        <v>0.20871527777777776</v>
      </c>
      <c r="C251" s="1">
        <v>0.11879629629629629</v>
      </c>
      <c r="D251" s="1">
        <v>0.11030092592592593</v>
      </c>
      <c r="E251" s="1">
        <v>8.9918981481481475E-2</v>
      </c>
      <c r="F251">
        <v>96</v>
      </c>
      <c r="G251">
        <v>66</v>
      </c>
      <c r="H251">
        <v>162</v>
      </c>
      <c r="I251">
        <v>1564</v>
      </c>
      <c r="J251">
        <v>167</v>
      </c>
      <c r="K251">
        <v>15</v>
      </c>
      <c r="L251">
        <v>1746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s="35"/>
      <c r="Y251" s="35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5"/>
      <c r="AQ251" s="35"/>
      <c r="AR251" s="35"/>
      <c r="AS251" s="35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5"/>
      <c r="BK251" s="35"/>
      <c r="BL251" s="35"/>
      <c r="BM251" s="35"/>
      <c r="BN251" s="34"/>
      <c r="BO251" s="34"/>
      <c r="BP251" s="34"/>
      <c r="BQ251" s="34"/>
      <c r="BR251" s="34"/>
      <c r="BS251" s="34"/>
      <c r="BT251" s="34"/>
      <c r="BU251" s="34"/>
      <c r="BV251" s="34"/>
      <c r="BW251" s="34"/>
      <c r="BX251" s="34"/>
      <c r="BY251" s="34"/>
      <c r="BZ251" s="34"/>
      <c r="CA251" s="34"/>
      <c r="CB251" s="34"/>
      <c r="CC251" s="34"/>
      <c r="CD251" s="35"/>
      <c r="CE251" s="35"/>
      <c r="CF251" s="35"/>
      <c r="CG251" s="35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5"/>
      <c r="CY251" s="35"/>
      <c r="CZ251" s="35"/>
      <c r="DA251" s="35"/>
      <c r="DB251" s="34"/>
      <c r="DC251" s="34"/>
      <c r="DD251" s="34"/>
      <c r="DE251" s="34"/>
      <c r="DF251" s="34"/>
      <c r="DG251" s="34"/>
      <c r="DH251" s="34"/>
      <c r="DI251" s="34"/>
      <c r="DJ251" s="34"/>
      <c r="DK251" s="34"/>
      <c r="DL251" s="34"/>
      <c r="DM251" s="34"/>
      <c r="DN251" s="34"/>
      <c r="DO251" s="34"/>
      <c r="DP251" s="34"/>
      <c r="DQ251" s="34"/>
    </row>
    <row r="252" spans="1:121">
      <c r="A252" t="s">
        <v>844</v>
      </c>
      <c r="B252" s="1">
        <v>0.13418981481481482</v>
      </c>
      <c r="C252" s="1">
        <v>0.12356481481481481</v>
      </c>
      <c r="D252" s="1">
        <v>1.8449074074074073E-2</v>
      </c>
      <c r="E252" s="1">
        <v>1.0625000000000001E-2</v>
      </c>
      <c r="F252">
        <v>163</v>
      </c>
      <c r="G252">
        <v>57</v>
      </c>
      <c r="H252">
        <v>220</v>
      </c>
      <c r="I252">
        <v>2028</v>
      </c>
      <c r="J252">
        <v>101</v>
      </c>
      <c r="K252">
        <v>12</v>
      </c>
      <c r="L252">
        <v>2141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 s="35"/>
      <c r="Y252" s="35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5"/>
      <c r="AQ252" s="35"/>
      <c r="AR252" s="35"/>
      <c r="AS252" s="35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5"/>
      <c r="BK252" s="35"/>
      <c r="BL252" s="35"/>
      <c r="BM252" s="35"/>
      <c r="BN252" s="34"/>
      <c r="BO252" s="34"/>
      <c r="BP252" s="34"/>
      <c r="BQ252" s="34"/>
      <c r="BR252" s="34"/>
      <c r="BS252" s="34"/>
      <c r="BT252" s="34"/>
      <c r="BU252" s="34"/>
      <c r="BV252" s="34"/>
      <c r="BW252" s="34"/>
      <c r="BX252" s="34"/>
      <c r="BY252" s="34"/>
      <c r="BZ252" s="34"/>
      <c r="CA252" s="34"/>
      <c r="CB252" s="34"/>
      <c r="CC252" s="34"/>
      <c r="CD252" s="35"/>
      <c r="CE252" s="35"/>
      <c r="CF252" s="35"/>
      <c r="CG252" s="35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5"/>
      <c r="CY252" s="35"/>
      <c r="CZ252" s="35"/>
      <c r="DA252" s="35"/>
      <c r="DB252" s="34"/>
      <c r="DC252" s="34"/>
      <c r="DD252" s="34"/>
      <c r="DE252" s="34"/>
      <c r="DF252" s="34"/>
      <c r="DG252" s="34"/>
      <c r="DH252" s="34"/>
      <c r="DI252" s="34"/>
      <c r="DJ252" s="34"/>
      <c r="DK252" s="34"/>
      <c r="DL252" s="34"/>
      <c r="DM252" s="34"/>
      <c r="DN252" s="34"/>
      <c r="DO252" s="34"/>
      <c r="DP252" s="34"/>
      <c r="DQ252" s="34"/>
    </row>
    <row r="253" spans="1:121">
      <c r="A253" t="s">
        <v>846</v>
      </c>
      <c r="B253" s="1">
        <v>0.10390046296296296</v>
      </c>
      <c r="C253" s="1">
        <v>8.7986111111111112E-2</v>
      </c>
      <c r="D253" s="1">
        <v>3.2939814814814811E-2</v>
      </c>
      <c r="E253" s="1">
        <v>1.5902777777777776E-2</v>
      </c>
      <c r="F253">
        <v>182</v>
      </c>
      <c r="G253">
        <v>47</v>
      </c>
      <c r="H253">
        <v>229</v>
      </c>
      <c r="I253">
        <v>1897</v>
      </c>
      <c r="J253">
        <v>91</v>
      </c>
      <c r="K253">
        <v>12</v>
      </c>
      <c r="L253">
        <v>2000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s="35"/>
      <c r="Y253" s="35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5"/>
      <c r="AQ253" s="35"/>
      <c r="AR253" s="35"/>
      <c r="AS253" s="35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5"/>
      <c r="BK253" s="35"/>
      <c r="BL253" s="35"/>
      <c r="BM253" s="35"/>
      <c r="BN253" s="34"/>
      <c r="BO253" s="34"/>
      <c r="BP253" s="34"/>
      <c r="BQ253" s="34"/>
      <c r="BR253" s="34"/>
      <c r="BS253" s="34"/>
      <c r="BT253" s="34"/>
      <c r="BU253" s="34"/>
      <c r="BV253" s="34"/>
      <c r="BW253" s="34"/>
      <c r="BX253" s="34"/>
      <c r="BY253" s="34"/>
      <c r="BZ253" s="34"/>
      <c r="CA253" s="34"/>
      <c r="CB253" s="34"/>
      <c r="CC253" s="34"/>
      <c r="CD253" s="35"/>
      <c r="CE253" s="35"/>
      <c r="CF253" s="35"/>
      <c r="CG253" s="35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5"/>
      <c r="CY253" s="35"/>
      <c r="CZ253" s="35"/>
      <c r="DA253" s="35"/>
      <c r="DB253" s="34"/>
      <c r="DC253" s="34"/>
      <c r="DD253" s="34"/>
      <c r="DE253" s="34"/>
      <c r="DF253" s="34"/>
      <c r="DG253" s="34"/>
      <c r="DH253" s="34"/>
      <c r="DI253" s="34"/>
      <c r="DJ253" s="34"/>
      <c r="DK253" s="34"/>
      <c r="DL253" s="34"/>
      <c r="DM253" s="34"/>
      <c r="DN253" s="34"/>
      <c r="DO253" s="34"/>
      <c r="DP253" s="34"/>
      <c r="DQ253" s="34"/>
    </row>
    <row r="254" spans="1:121">
      <c r="A254" t="s">
        <v>854</v>
      </c>
      <c r="B254" s="1">
        <v>0.10853009259259259</v>
      </c>
      <c r="C254" s="1">
        <v>0.10793981481481481</v>
      </c>
      <c r="D254" s="1">
        <v>5.3206018518518521E-2</v>
      </c>
      <c r="E254" s="1">
        <v>5.9027777777777778E-4</v>
      </c>
      <c r="F254">
        <v>182</v>
      </c>
      <c r="G254">
        <v>5</v>
      </c>
      <c r="H254">
        <v>187</v>
      </c>
      <c r="I254">
        <v>253</v>
      </c>
      <c r="J254">
        <v>6</v>
      </c>
      <c r="K254">
        <v>0</v>
      </c>
      <c r="L254">
        <v>259</v>
      </c>
      <c r="M254">
        <v>119.93</v>
      </c>
      <c r="N254">
        <v>118.44</v>
      </c>
      <c r="O254">
        <v>1.49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s="35"/>
      <c r="Y254" s="35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5"/>
      <c r="AQ254" s="35"/>
      <c r="AR254" s="35"/>
      <c r="AS254" s="35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5"/>
      <c r="BK254" s="35"/>
      <c r="BL254" s="35"/>
      <c r="BM254" s="35"/>
      <c r="BN254" s="34"/>
      <c r="BO254" s="34"/>
      <c r="BP254" s="34"/>
      <c r="BQ254" s="34"/>
      <c r="BR254" s="34"/>
      <c r="BS254" s="34"/>
      <c r="BT254" s="34"/>
      <c r="BU254" s="34"/>
      <c r="BV254" s="34"/>
      <c r="BW254" s="34"/>
      <c r="BX254" s="34"/>
      <c r="BY254" s="34"/>
      <c r="BZ254" s="34"/>
      <c r="CA254" s="34"/>
      <c r="CB254" s="34"/>
      <c r="CC254" s="34"/>
      <c r="CD254" s="35"/>
      <c r="CE254" s="35"/>
      <c r="CF254" s="35"/>
      <c r="CG254" s="35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5"/>
      <c r="CY254" s="35"/>
      <c r="CZ254" s="35"/>
      <c r="DA254" s="35"/>
      <c r="DB254" s="34"/>
      <c r="DC254" s="34"/>
      <c r="DD254" s="34"/>
      <c r="DE254" s="34"/>
      <c r="DF254" s="34"/>
      <c r="DG254" s="34"/>
      <c r="DH254" s="34"/>
      <c r="DI254" s="34"/>
      <c r="DJ254" s="34"/>
      <c r="DK254" s="34"/>
      <c r="DL254" s="34"/>
      <c r="DM254" s="34"/>
      <c r="DN254" s="34"/>
      <c r="DO254" s="34"/>
      <c r="DP254" s="34"/>
      <c r="DQ254" s="34"/>
    </row>
    <row r="255" spans="1:121">
      <c r="A255" t="s">
        <v>861</v>
      </c>
      <c r="B255" s="1">
        <v>0.53672453703703704</v>
      </c>
      <c r="C255" s="1">
        <v>0.42349537037037038</v>
      </c>
      <c r="D255" s="1">
        <v>5.1944444444444439E-2</v>
      </c>
      <c r="E255" s="1">
        <v>0.11321759259259261</v>
      </c>
      <c r="F255">
        <v>46</v>
      </c>
      <c r="G255">
        <v>38</v>
      </c>
      <c r="H255">
        <v>84</v>
      </c>
      <c r="I255">
        <v>997</v>
      </c>
      <c r="J255">
        <v>86</v>
      </c>
      <c r="K255">
        <v>0</v>
      </c>
      <c r="L255">
        <v>1083</v>
      </c>
      <c r="M255">
        <v>59.11</v>
      </c>
      <c r="N255">
        <v>57.04</v>
      </c>
      <c r="O255">
        <v>2.0699999999999998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 s="35"/>
      <c r="Y255" s="35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5"/>
      <c r="AQ255" s="35"/>
      <c r="AR255" s="35"/>
      <c r="AS255" s="35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5"/>
      <c r="BK255" s="35"/>
      <c r="BL255" s="35"/>
      <c r="BM255" s="35"/>
      <c r="BN255" s="34"/>
      <c r="BO255" s="34"/>
      <c r="BP255" s="34"/>
      <c r="BQ255" s="34"/>
      <c r="BR255" s="34"/>
      <c r="BS255" s="34"/>
      <c r="BT255" s="34"/>
      <c r="BU255" s="34"/>
      <c r="BV255" s="34"/>
      <c r="BW255" s="34"/>
      <c r="BX255" s="34"/>
      <c r="BY255" s="34"/>
      <c r="BZ255" s="34"/>
      <c r="CA255" s="34"/>
      <c r="CB255" s="34"/>
      <c r="CC255" s="34"/>
      <c r="CD255" s="35"/>
      <c r="CE255" s="35"/>
      <c r="CF255" s="35"/>
      <c r="CG255" s="35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6"/>
      <c r="CY255" s="35"/>
      <c r="CZ255" s="35"/>
      <c r="DA255" s="35"/>
      <c r="DB255" s="34"/>
      <c r="DC255" s="34"/>
      <c r="DD255" s="34"/>
      <c r="DE255" s="34"/>
      <c r="DF255" s="34"/>
      <c r="DG255" s="34"/>
      <c r="DH255" s="34"/>
      <c r="DI255" s="34"/>
      <c r="DJ255" s="34"/>
      <c r="DK255" s="34"/>
      <c r="DL255" s="34"/>
      <c r="DM255" s="34"/>
      <c r="DN255" s="34"/>
      <c r="DO255" s="34"/>
      <c r="DP255" s="34"/>
      <c r="DQ255" s="34"/>
    </row>
    <row r="256" spans="1:121">
      <c r="A256" t="s">
        <v>862</v>
      </c>
      <c r="B256" s="1">
        <v>9.9247685185185189E-2</v>
      </c>
      <c r="C256" s="1">
        <v>5.9074074074074077E-2</v>
      </c>
      <c r="D256" s="1">
        <v>2.0127314814814817E-2</v>
      </c>
      <c r="E256" s="1">
        <v>4.0162037037037038E-2</v>
      </c>
      <c r="F256">
        <v>20</v>
      </c>
      <c r="G256">
        <v>11</v>
      </c>
      <c r="H256">
        <v>31</v>
      </c>
      <c r="I256">
        <v>514</v>
      </c>
      <c r="J256">
        <v>25</v>
      </c>
      <c r="K256">
        <v>1</v>
      </c>
      <c r="L256">
        <v>540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 s="35"/>
      <c r="Y256" s="35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5"/>
      <c r="AQ256" s="35"/>
      <c r="AR256" s="35"/>
      <c r="AS256" s="35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5"/>
      <c r="BK256" s="35"/>
      <c r="BL256" s="35"/>
      <c r="BM256" s="35"/>
      <c r="BN256" s="34"/>
      <c r="BO256" s="34"/>
      <c r="BP256" s="34"/>
      <c r="BQ256" s="34"/>
      <c r="BR256" s="34"/>
      <c r="BS256" s="34"/>
      <c r="BT256" s="34"/>
      <c r="BU256" s="34"/>
      <c r="BV256" s="34"/>
      <c r="BW256" s="34"/>
      <c r="BX256" s="34"/>
      <c r="BY256" s="34"/>
      <c r="BZ256" s="34"/>
      <c r="CA256" s="34"/>
      <c r="CB256" s="34"/>
      <c r="CC256" s="34"/>
      <c r="CD256" s="35"/>
      <c r="CE256" s="35"/>
      <c r="CF256" s="35"/>
      <c r="CG256" s="35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5"/>
      <c r="CY256" s="35"/>
      <c r="CZ256" s="35"/>
      <c r="DA256" s="35"/>
      <c r="DB256" s="34"/>
      <c r="DC256" s="34"/>
      <c r="DD256" s="34"/>
      <c r="DE256" s="34"/>
      <c r="DF256" s="34"/>
      <c r="DG256" s="34"/>
      <c r="DH256" s="34"/>
      <c r="DI256" s="34"/>
      <c r="DJ256" s="34"/>
      <c r="DK256" s="34"/>
      <c r="DL256" s="34"/>
      <c r="DM256" s="34"/>
      <c r="DN256" s="34"/>
      <c r="DO256" s="34"/>
      <c r="DP256" s="34"/>
      <c r="DQ256" s="34"/>
    </row>
    <row r="257" spans="1:121">
      <c r="A257" t="s">
        <v>863</v>
      </c>
      <c r="B257" s="1">
        <v>0.27636574074074077</v>
      </c>
      <c r="C257" s="1">
        <v>0.18373842592592593</v>
      </c>
      <c r="D257" s="1">
        <v>1.577546296296296E-2</v>
      </c>
      <c r="E257" s="1">
        <v>9.2615740740740748E-2</v>
      </c>
      <c r="F257">
        <v>2</v>
      </c>
      <c r="G257">
        <v>65</v>
      </c>
      <c r="H257">
        <v>67</v>
      </c>
      <c r="I257">
        <v>131</v>
      </c>
      <c r="J257">
        <v>1208</v>
      </c>
      <c r="K257">
        <v>9</v>
      </c>
      <c r="L257">
        <v>1348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X257" s="35"/>
      <c r="Y257" s="35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5"/>
      <c r="AQ257" s="35"/>
      <c r="AR257" s="35"/>
      <c r="AS257" s="35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5"/>
      <c r="BK257" s="35"/>
      <c r="BL257" s="35"/>
      <c r="BM257" s="35"/>
      <c r="BN257" s="34"/>
      <c r="BO257" s="34"/>
      <c r="BP257" s="34"/>
      <c r="BQ257" s="34"/>
      <c r="BR257" s="34"/>
      <c r="BS257" s="34"/>
      <c r="BT257" s="34"/>
      <c r="BU257" s="34"/>
      <c r="BV257" s="34"/>
      <c r="BW257" s="34"/>
      <c r="BX257" s="34"/>
      <c r="BY257" s="34"/>
      <c r="BZ257" s="34"/>
      <c r="CA257" s="34"/>
      <c r="CB257" s="34"/>
      <c r="CC257" s="34"/>
      <c r="CD257" s="35"/>
      <c r="CE257" s="35"/>
      <c r="CF257" s="35"/>
      <c r="CG257" s="35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5"/>
      <c r="CY257" s="35"/>
      <c r="CZ257" s="35"/>
      <c r="DA257" s="35"/>
      <c r="DB257" s="34"/>
      <c r="DC257" s="34"/>
      <c r="DD257" s="34"/>
      <c r="DE257" s="34"/>
      <c r="DF257" s="34"/>
      <c r="DG257" s="34"/>
      <c r="DH257" s="34"/>
      <c r="DI257" s="34"/>
      <c r="DJ257" s="34"/>
      <c r="DK257" s="34"/>
      <c r="DL257" s="34"/>
      <c r="DM257" s="34"/>
      <c r="DN257" s="34"/>
      <c r="DO257" s="34"/>
      <c r="DP257" s="34"/>
      <c r="DQ257" s="34"/>
    </row>
    <row r="258" spans="1:121">
      <c r="A258" t="s">
        <v>864</v>
      </c>
      <c r="B258" s="1">
        <v>0.15062500000000001</v>
      </c>
      <c r="C258" s="1">
        <v>0.13668981481481482</v>
      </c>
      <c r="D258" s="1">
        <v>4.1469907407407407E-2</v>
      </c>
      <c r="E258" s="1">
        <v>1.3935185185185184E-2</v>
      </c>
      <c r="F258">
        <v>26</v>
      </c>
      <c r="G258">
        <v>41</v>
      </c>
      <c r="H258">
        <v>67</v>
      </c>
      <c r="I258">
        <v>903</v>
      </c>
      <c r="J258">
        <v>91</v>
      </c>
      <c r="K258">
        <v>51</v>
      </c>
      <c r="L258">
        <v>1045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X258" s="35"/>
      <c r="Y258" s="35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5"/>
      <c r="AQ258" s="35"/>
      <c r="AR258" s="35"/>
      <c r="AS258" s="35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5"/>
      <c r="BK258" s="35"/>
      <c r="BL258" s="35"/>
      <c r="BM258" s="35"/>
      <c r="BN258" s="34"/>
      <c r="BO258" s="34"/>
      <c r="BP258" s="34"/>
      <c r="BQ258" s="34"/>
      <c r="BR258" s="34"/>
      <c r="BS258" s="34"/>
      <c r="BT258" s="34"/>
      <c r="BU258" s="34"/>
      <c r="BV258" s="34"/>
      <c r="BW258" s="34"/>
      <c r="BX258" s="34"/>
      <c r="BY258" s="34"/>
      <c r="BZ258" s="34"/>
      <c r="CA258" s="34"/>
      <c r="CB258" s="34"/>
      <c r="CC258" s="34"/>
      <c r="CD258" s="35"/>
      <c r="CE258" s="35"/>
      <c r="CF258" s="35"/>
      <c r="CG258" s="35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5"/>
      <c r="CY258" s="35"/>
      <c r="CZ258" s="35"/>
      <c r="DA258" s="35"/>
      <c r="DB258" s="34"/>
      <c r="DC258" s="34"/>
      <c r="DD258" s="34"/>
      <c r="DE258" s="34"/>
      <c r="DF258" s="34"/>
      <c r="DG258" s="34"/>
      <c r="DH258" s="34"/>
      <c r="DI258" s="34"/>
      <c r="DJ258" s="34"/>
      <c r="DK258" s="34"/>
      <c r="DL258" s="34"/>
      <c r="DM258" s="34"/>
      <c r="DN258" s="34"/>
      <c r="DO258" s="34"/>
      <c r="DP258" s="34"/>
      <c r="DQ258" s="34"/>
    </row>
    <row r="259" spans="1:121">
      <c r="A259" t="s">
        <v>2533</v>
      </c>
      <c r="B259" s="1">
        <v>0.78356481481481488</v>
      </c>
      <c r="C259" s="1">
        <v>0.59079861111111109</v>
      </c>
      <c r="D259" s="1">
        <v>0.14775462962962962</v>
      </c>
      <c r="E259" s="1">
        <v>0.19275462962962964</v>
      </c>
      <c r="F259">
        <v>86</v>
      </c>
      <c r="G259">
        <v>280</v>
      </c>
      <c r="H259">
        <v>366</v>
      </c>
      <c r="I259">
        <v>4194</v>
      </c>
      <c r="J259">
        <v>935</v>
      </c>
      <c r="K259">
        <v>219</v>
      </c>
      <c r="L259">
        <v>5348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X259" s="35"/>
      <c r="Y259" s="35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5"/>
      <c r="AQ259" s="35"/>
      <c r="AR259" s="35"/>
      <c r="AS259" s="35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5"/>
      <c r="BK259" s="35"/>
      <c r="BL259" s="35"/>
      <c r="BM259" s="35"/>
      <c r="BN259" s="34"/>
      <c r="BO259" s="34"/>
      <c r="BP259" s="34"/>
      <c r="BQ259" s="34"/>
      <c r="BR259" s="34"/>
      <c r="BS259" s="34"/>
      <c r="BT259" s="34"/>
      <c r="BU259" s="34"/>
      <c r="BV259" s="34"/>
      <c r="BW259" s="34"/>
      <c r="BX259" s="34"/>
      <c r="BY259" s="34"/>
      <c r="BZ259" s="34"/>
      <c r="CA259" s="34"/>
      <c r="CB259" s="34"/>
      <c r="CC259" s="34"/>
      <c r="CD259" s="35"/>
      <c r="CE259" s="35"/>
      <c r="CF259" s="35"/>
      <c r="CG259" s="35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5"/>
      <c r="CY259" s="35"/>
      <c r="CZ259" s="35"/>
      <c r="DA259" s="35"/>
      <c r="DB259" s="34"/>
      <c r="DC259" s="34"/>
      <c r="DD259" s="34"/>
      <c r="DE259" s="34"/>
      <c r="DF259" s="34"/>
      <c r="DG259" s="34"/>
      <c r="DH259" s="34"/>
      <c r="DI259" s="34"/>
      <c r="DJ259" s="34"/>
      <c r="DK259" s="34"/>
      <c r="DL259" s="34"/>
      <c r="DM259" s="34"/>
      <c r="DN259" s="34"/>
      <c r="DO259" s="34"/>
      <c r="DP259" s="34"/>
      <c r="DQ259" s="34"/>
    </row>
    <row r="260" spans="1:121">
      <c r="A260" t="s">
        <v>2534</v>
      </c>
      <c r="B260" s="1">
        <v>0.11662037037037037</v>
      </c>
      <c r="C260" s="1">
        <v>0.10842592592592593</v>
      </c>
      <c r="D260" s="1">
        <v>4.9282407407407407E-2</v>
      </c>
      <c r="E260" s="1">
        <v>8.1828703703703699E-3</v>
      </c>
      <c r="F260">
        <v>395</v>
      </c>
      <c r="G260">
        <v>53</v>
      </c>
      <c r="H260">
        <v>448</v>
      </c>
      <c r="I260">
        <v>1364</v>
      </c>
      <c r="J260">
        <v>56</v>
      </c>
      <c r="K260">
        <v>20</v>
      </c>
      <c r="L260">
        <v>1440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 s="35"/>
      <c r="Y260" s="35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5"/>
      <c r="AQ260" s="35"/>
      <c r="AR260" s="35"/>
      <c r="AS260" s="35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5"/>
      <c r="BK260" s="35"/>
      <c r="BL260" s="35"/>
      <c r="BM260" s="35"/>
      <c r="BN260" s="34"/>
      <c r="BO260" s="34"/>
      <c r="BP260" s="34"/>
      <c r="BQ260" s="34"/>
      <c r="BR260" s="34"/>
      <c r="BS260" s="34"/>
      <c r="BT260" s="34"/>
      <c r="BU260" s="34"/>
      <c r="BV260" s="34"/>
      <c r="BW260" s="34"/>
      <c r="BX260" s="34"/>
      <c r="BY260" s="34"/>
      <c r="BZ260" s="34"/>
      <c r="CA260" s="34"/>
      <c r="CB260" s="34"/>
      <c r="CC260" s="34"/>
      <c r="CD260" s="35"/>
      <c r="CE260" s="35"/>
      <c r="CF260" s="35"/>
      <c r="CG260" s="35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5"/>
      <c r="CY260" s="35"/>
      <c r="CZ260" s="35"/>
      <c r="DA260" s="35"/>
      <c r="DB260" s="34"/>
      <c r="DC260" s="34"/>
      <c r="DD260" s="34"/>
      <c r="DE260" s="34"/>
      <c r="DF260" s="34"/>
      <c r="DG260" s="34"/>
      <c r="DH260" s="34"/>
      <c r="DI260" s="34"/>
      <c r="DJ260" s="34"/>
      <c r="DK260" s="34"/>
      <c r="DL260" s="34"/>
      <c r="DM260" s="34"/>
      <c r="DN260" s="34"/>
      <c r="DO260" s="34"/>
      <c r="DP260" s="34"/>
      <c r="DQ260" s="34"/>
    </row>
    <row r="261" spans="1:121">
      <c r="A261" t="s">
        <v>2372</v>
      </c>
      <c r="B261" s="1">
        <v>0.31462962962962965</v>
      </c>
      <c r="C261" s="1">
        <v>0.2827662037037037</v>
      </c>
      <c r="D261" s="1">
        <v>9.1574074074074072E-2</v>
      </c>
      <c r="E261" s="1">
        <v>3.1863425925925927E-2</v>
      </c>
      <c r="F261">
        <v>158</v>
      </c>
      <c r="G261">
        <v>187</v>
      </c>
      <c r="H261">
        <v>345</v>
      </c>
      <c r="I261">
        <v>2465</v>
      </c>
      <c r="J261">
        <v>405</v>
      </c>
      <c r="K261">
        <v>85</v>
      </c>
      <c r="L261">
        <v>2955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X261" s="35"/>
      <c r="Y261" s="35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5"/>
      <c r="AQ261" s="35"/>
      <c r="AR261" s="35"/>
      <c r="AS261" s="35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5"/>
      <c r="BK261" s="35"/>
      <c r="BL261" s="35"/>
      <c r="BM261" s="35"/>
      <c r="BN261" s="34"/>
      <c r="BO261" s="34"/>
      <c r="BP261" s="34"/>
      <c r="BQ261" s="34"/>
      <c r="BR261" s="34"/>
      <c r="BS261" s="34"/>
      <c r="BT261" s="34"/>
      <c r="BU261" s="34"/>
      <c r="BV261" s="34"/>
      <c r="BW261" s="34"/>
      <c r="BX261" s="34"/>
      <c r="BY261" s="34"/>
      <c r="BZ261" s="34"/>
      <c r="CA261" s="34"/>
      <c r="CB261" s="34"/>
      <c r="CC261" s="34"/>
      <c r="CD261" s="35"/>
      <c r="CE261" s="35"/>
      <c r="CF261" s="35"/>
      <c r="CG261" s="35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5"/>
      <c r="CY261" s="35"/>
      <c r="CZ261" s="35"/>
      <c r="DA261" s="35"/>
      <c r="DB261" s="34"/>
      <c r="DC261" s="34"/>
      <c r="DD261" s="34"/>
      <c r="DE261" s="34"/>
      <c r="DF261" s="34"/>
      <c r="DG261" s="34"/>
      <c r="DH261" s="34"/>
      <c r="DI261" s="34"/>
      <c r="DJ261" s="34"/>
      <c r="DK261" s="34"/>
      <c r="DL261" s="34"/>
      <c r="DM261" s="34"/>
      <c r="DN261" s="34"/>
      <c r="DO261" s="34"/>
      <c r="DP261" s="34"/>
      <c r="DQ261" s="34"/>
    </row>
    <row r="262" spans="1:121">
      <c r="A262" t="s">
        <v>881</v>
      </c>
      <c r="B262" s="1">
        <v>0.15297453703703703</v>
      </c>
      <c r="C262" s="1">
        <v>0.12825231481481483</v>
      </c>
      <c r="D262" s="1">
        <v>9.7141203703703702E-2</v>
      </c>
      <c r="E262" s="1">
        <v>2.4722222222222225E-2</v>
      </c>
      <c r="F262">
        <v>1038</v>
      </c>
      <c r="G262">
        <v>41</v>
      </c>
      <c r="H262">
        <v>1079</v>
      </c>
      <c r="I262">
        <v>137</v>
      </c>
      <c r="J262">
        <v>67</v>
      </c>
      <c r="K262">
        <v>15</v>
      </c>
      <c r="L262">
        <v>219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X262" s="35"/>
      <c r="Y262" s="35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5"/>
      <c r="AQ262" s="35"/>
      <c r="AR262" s="35"/>
      <c r="AS262" s="35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5"/>
      <c r="BK262" s="35"/>
      <c r="BL262" s="35"/>
      <c r="BM262" s="35"/>
      <c r="BN262" s="34"/>
      <c r="BO262" s="34"/>
      <c r="BP262" s="34"/>
      <c r="BQ262" s="34"/>
      <c r="BR262" s="34"/>
      <c r="BS262" s="34"/>
      <c r="BT262" s="34"/>
      <c r="BU262" s="34"/>
      <c r="BV262" s="34"/>
      <c r="BW262" s="34"/>
      <c r="BX262" s="34"/>
      <c r="BY262" s="34"/>
      <c r="BZ262" s="34"/>
      <c r="CA262" s="34"/>
      <c r="CB262" s="34"/>
      <c r="CC262" s="34"/>
      <c r="CD262" s="35"/>
      <c r="CE262" s="35"/>
      <c r="CF262" s="35"/>
      <c r="CG262" s="35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6"/>
      <c r="CY262" s="36"/>
      <c r="CZ262" s="35"/>
      <c r="DA262" s="35"/>
      <c r="DB262" s="34"/>
      <c r="DC262" s="34"/>
      <c r="DD262" s="34"/>
      <c r="DE262" s="34"/>
      <c r="DF262" s="34"/>
      <c r="DG262" s="34"/>
      <c r="DH262" s="34"/>
      <c r="DI262" s="34"/>
      <c r="DJ262" s="34"/>
      <c r="DK262" s="34"/>
      <c r="DL262" s="34"/>
      <c r="DM262" s="34"/>
      <c r="DN262" s="34"/>
      <c r="DO262" s="34"/>
      <c r="DP262" s="34"/>
      <c r="DQ262" s="34"/>
    </row>
    <row r="263" spans="1:121">
      <c r="A263" t="s">
        <v>883</v>
      </c>
      <c r="B263" s="1">
        <v>0.26929398148148148</v>
      </c>
      <c r="C263" s="1">
        <v>0.17907407407407408</v>
      </c>
      <c r="D263" s="1">
        <v>3.7395833333333336E-2</v>
      </c>
      <c r="E263" s="1">
        <v>9.0208333333333335E-2</v>
      </c>
      <c r="F263">
        <v>51</v>
      </c>
      <c r="G263">
        <v>19</v>
      </c>
      <c r="H263">
        <v>70</v>
      </c>
      <c r="I263">
        <v>357</v>
      </c>
      <c r="J263">
        <v>44</v>
      </c>
      <c r="K263">
        <v>0</v>
      </c>
      <c r="L263">
        <v>401</v>
      </c>
      <c r="M263">
        <v>52.06</v>
      </c>
      <c r="N263">
        <v>49.69</v>
      </c>
      <c r="O263">
        <v>2.37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X263" s="35"/>
      <c r="Y263" s="35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5"/>
      <c r="AQ263" s="35"/>
      <c r="AR263" s="35"/>
      <c r="AS263" s="35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5"/>
      <c r="BK263" s="35"/>
      <c r="BL263" s="35"/>
      <c r="BM263" s="35"/>
      <c r="BN263" s="34"/>
      <c r="BO263" s="34"/>
      <c r="BP263" s="34"/>
      <c r="BQ263" s="34"/>
      <c r="BR263" s="34"/>
      <c r="BS263" s="34"/>
      <c r="BT263" s="34"/>
      <c r="BU263" s="34"/>
      <c r="BV263" s="34"/>
      <c r="BW263" s="34"/>
      <c r="BX263" s="34"/>
      <c r="BY263" s="34"/>
      <c r="BZ263" s="34"/>
      <c r="CA263" s="34"/>
      <c r="CB263" s="34"/>
      <c r="CC263" s="34"/>
      <c r="CD263" s="35"/>
      <c r="CE263" s="35"/>
      <c r="CF263" s="35"/>
      <c r="CG263" s="35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6"/>
      <c r="CY263" s="36"/>
      <c r="CZ263" s="35"/>
      <c r="DA263" s="35"/>
      <c r="DB263" s="34"/>
      <c r="DC263" s="34"/>
      <c r="DD263" s="34"/>
      <c r="DE263" s="34"/>
      <c r="DF263" s="34"/>
      <c r="DG263" s="34"/>
      <c r="DH263" s="34"/>
      <c r="DI263" s="34"/>
      <c r="DJ263" s="34"/>
      <c r="DK263" s="34"/>
      <c r="DL263" s="34"/>
      <c r="DM263" s="34"/>
      <c r="DN263" s="34"/>
      <c r="DO263" s="34"/>
      <c r="DP263" s="34"/>
      <c r="DQ263" s="34"/>
    </row>
    <row r="264" spans="1:121">
      <c r="A264" t="s">
        <v>884</v>
      </c>
      <c r="B264" s="1">
        <v>0.18633101851851852</v>
      </c>
      <c r="C264" s="1">
        <v>0.16083333333333333</v>
      </c>
      <c r="D264" s="1">
        <v>8.0659722222222216E-2</v>
      </c>
      <c r="E264" s="1">
        <v>2.5497685185185189E-2</v>
      </c>
      <c r="F264">
        <v>18</v>
      </c>
      <c r="G264">
        <v>66</v>
      </c>
      <c r="H264">
        <v>84</v>
      </c>
      <c r="I264">
        <v>1764</v>
      </c>
      <c r="J264">
        <v>230</v>
      </c>
      <c r="K264">
        <v>51</v>
      </c>
      <c r="L264">
        <v>2045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X264" s="35"/>
      <c r="Y264" s="35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5"/>
      <c r="AQ264" s="35"/>
      <c r="AR264" s="35"/>
      <c r="AS264" s="35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5"/>
      <c r="BK264" s="35"/>
      <c r="BL264" s="35"/>
      <c r="BM264" s="35"/>
      <c r="BN264" s="34"/>
      <c r="BO264" s="34"/>
      <c r="BP264" s="34"/>
      <c r="BQ264" s="34"/>
      <c r="BR264" s="34"/>
      <c r="BS264" s="34"/>
      <c r="BT264" s="34"/>
      <c r="BU264" s="34"/>
      <c r="BV264" s="34"/>
      <c r="BW264" s="34"/>
      <c r="BX264" s="34"/>
      <c r="BY264" s="34"/>
      <c r="BZ264" s="34"/>
      <c r="CA264" s="34"/>
      <c r="CB264" s="34"/>
      <c r="CC264" s="34"/>
      <c r="CD264" s="35"/>
      <c r="CE264" s="35"/>
      <c r="CF264" s="35"/>
      <c r="CG264" s="35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6"/>
      <c r="CY264" s="36"/>
      <c r="CZ264" s="35"/>
      <c r="DA264" s="35"/>
      <c r="DB264" s="34"/>
      <c r="DC264" s="34"/>
      <c r="DD264" s="34"/>
      <c r="DE264" s="34"/>
      <c r="DF264" s="34"/>
      <c r="DG264" s="34"/>
      <c r="DH264" s="34"/>
      <c r="DI264" s="34"/>
      <c r="DJ264" s="34"/>
      <c r="DK264" s="34"/>
      <c r="DL264" s="34"/>
      <c r="DM264" s="34"/>
      <c r="DN264" s="34"/>
      <c r="DO264" s="34"/>
      <c r="DP264" s="34"/>
      <c r="DQ264" s="34"/>
    </row>
    <row r="265" spans="1:121">
      <c r="A265" t="s">
        <v>2535</v>
      </c>
      <c r="B265" s="1">
        <v>0.34942129629629631</v>
      </c>
      <c r="C265" s="1">
        <v>0.33971064814814816</v>
      </c>
      <c r="D265" s="1">
        <v>1.136574074074074E-2</v>
      </c>
      <c r="E265" s="1">
        <v>9.7106481481481471E-3</v>
      </c>
      <c r="F265">
        <v>29</v>
      </c>
      <c r="G265">
        <v>5</v>
      </c>
      <c r="H265">
        <v>34</v>
      </c>
      <c r="I265">
        <v>535</v>
      </c>
      <c r="J265">
        <v>11</v>
      </c>
      <c r="K265">
        <v>0</v>
      </c>
      <c r="L265">
        <v>546</v>
      </c>
      <c r="M265">
        <v>9.09</v>
      </c>
      <c r="N265">
        <v>9.08</v>
      </c>
      <c r="O265">
        <v>0.01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 s="35"/>
      <c r="Y265" s="35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5"/>
      <c r="AQ265" s="35"/>
      <c r="AR265" s="35"/>
      <c r="AS265" s="35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5"/>
      <c r="BK265" s="35"/>
      <c r="BL265" s="35"/>
      <c r="BM265" s="35"/>
      <c r="BN265" s="34"/>
      <c r="BO265" s="34"/>
      <c r="BP265" s="34"/>
      <c r="BQ265" s="34"/>
      <c r="BR265" s="34"/>
      <c r="BS265" s="34"/>
      <c r="BT265" s="34"/>
      <c r="BU265" s="34"/>
      <c r="BV265" s="34"/>
      <c r="BW265" s="34"/>
      <c r="BX265" s="34"/>
      <c r="BY265" s="34"/>
      <c r="BZ265" s="34"/>
      <c r="CA265" s="34"/>
      <c r="CB265" s="34"/>
      <c r="CC265" s="34"/>
      <c r="CD265" s="35"/>
      <c r="CE265" s="35"/>
      <c r="CF265" s="35"/>
      <c r="CG265" s="35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5"/>
      <c r="CY265" s="35"/>
      <c r="CZ265" s="35"/>
      <c r="DA265" s="35"/>
      <c r="DB265" s="34"/>
      <c r="DC265" s="34"/>
      <c r="DD265" s="34"/>
      <c r="DE265" s="34"/>
      <c r="DF265" s="34"/>
      <c r="DG265" s="34"/>
      <c r="DH265" s="34"/>
      <c r="DI265" s="34"/>
      <c r="DJ265" s="34"/>
      <c r="DK265" s="34"/>
      <c r="DL265" s="34"/>
      <c r="DM265" s="34"/>
      <c r="DN265" s="34"/>
      <c r="DO265" s="34"/>
      <c r="DP265" s="34"/>
      <c r="DQ265" s="34"/>
    </row>
    <row r="266" spans="1:121">
      <c r="A266" t="s">
        <v>894</v>
      </c>
      <c r="B266" s="1">
        <v>5.2314814814814814E-2</v>
      </c>
      <c r="C266" s="1">
        <v>4.0474537037037038E-2</v>
      </c>
      <c r="D266" s="1">
        <v>7.4652777777777781E-3</v>
      </c>
      <c r="E266" s="1">
        <v>1.1828703703703704E-2</v>
      </c>
      <c r="F266">
        <v>12</v>
      </c>
      <c r="G266">
        <v>11</v>
      </c>
      <c r="H266">
        <v>23</v>
      </c>
      <c r="I266">
        <v>377</v>
      </c>
      <c r="J266">
        <v>24</v>
      </c>
      <c r="K266">
        <v>6</v>
      </c>
      <c r="L266">
        <v>407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X266" s="35"/>
      <c r="Y266" s="35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5"/>
      <c r="AQ266" s="35"/>
      <c r="AR266" s="35"/>
      <c r="AS266" s="35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5"/>
      <c r="BK266" s="35"/>
      <c r="BL266" s="35"/>
      <c r="BM266" s="35"/>
      <c r="BN266" s="34"/>
      <c r="BO266" s="34"/>
      <c r="BP266" s="34"/>
      <c r="BQ266" s="34"/>
      <c r="BR266" s="34"/>
      <c r="BS266" s="34"/>
      <c r="BT266" s="34"/>
      <c r="BU266" s="34"/>
      <c r="BV266" s="34"/>
      <c r="BW266" s="34"/>
      <c r="BX266" s="34"/>
      <c r="BY266" s="34"/>
      <c r="BZ266" s="34"/>
      <c r="CA266" s="34"/>
      <c r="CB266" s="34"/>
      <c r="CC266" s="34"/>
      <c r="CD266" s="35"/>
      <c r="CE266" s="35"/>
      <c r="CF266" s="35"/>
      <c r="CG266" s="35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6"/>
      <c r="CY266" s="36"/>
      <c r="CZ266" s="35"/>
      <c r="DA266" s="35"/>
      <c r="DB266" s="34"/>
      <c r="DC266" s="34"/>
      <c r="DD266" s="34"/>
      <c r="DE266" s="34"/>
      <c r="DF266" s="34"/>
      <c r="DG266" s="34"/>
      <c r="DH266" s="34"/>
      <c r="DI266" s="34"/>
      <c r="DJ266" s="34"/>
      <c r="DK266" s="34"/>
      <c r="DL266" s="34"/>
      <c r="DM266" s="34"/>
      <c r="DN266" s="34"/>
      <c r="DO266" s="34"/>
      <c r="DP266" s="34"/>
      <c r="DQ266" s="34"/>
    </row>
    <row r="267" spans="1:121">
      <c r="A267" t="s">
        <v>895</v>
      </c>
      <c r="B267" s="1">
        <v>0.11739583333333332</v>
      </c>
      <c r="C267" s="1">
        <v>9.7662037037037033E-2</v>
      </c>
      <c r="D267" s="1">
        <v>1.0208333333333333E-2</v>
      </c>
      <c r="E267" s="1">
        <v>1.9733796296296298E-2</v>
      </c>
      <c r="F267">
        <v>83</v>
      </c>
      <c r="G267">
        <v>2</v>
      </c>
      <c r="H267">
        <v>85</v>
      </c>
      <c r="I267">
        <v>910</v>
      </c>
      <c r="J267">
        <v>1</v>
      </c>
      <c r="K267">
        <v>1</v>
      </c>
      <c r="L267">
        <v>912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X267" s="35"/>
      <c r="Y267" s="35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5"/>
      <c r="AQ267" s="35"/>
      <c r="AR267" s="35"/>
      <c r="AS267" s="35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5"/>
      <c r="BK267" s="35"/>
      <c r="BL267" s="35"/>
      <c r="BM267" s="35"/>
      <c r="BN267" s="34"/>
      <c r="BO267" s="34"/>
      <c r="BP267" s="34"/>
      <c r="BQ267" s="34"/>
      <c r="BR267" s="34"/>
      <c r="BS267" s="34"/>
      <c r="BT267" s="34"/>
      <c r="BU267" s="34"/>
      <c r="BV267" s="34"/>
      <c r="BW267" s="34"/>
      <c r="BX267" s="34"/>
      <c r="BY267" s="34"/>
      <c r="BZ267" s="34"/>
      <c r="CA267" s="34"/>
      <c r="CB267" s="34"/>
      <c r="CC267" s="34"/>
      <c r="CD267" s="35"/>
      <c r="CE267" s="35"/>
      <c r="CF267" s="35"/>
      <c r="CG267" s="35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6"/>
      <c r="CY267" s="36"/>
      <c r="CZ267" s="35"/>
      <c r="DA267" s="35"/>
      <c r="DB267" s="34"/>
      <c r="DC267" s="34"/>
      <c r="DD267" s="34"/>
      <c r="DE267" s="34"/>
      <c r="DF267" s="34"/>
      <c r="DG267" s="34"/>
      <c r="DH267" s="34"/>
      <c r="DI267" s="34"/>
      <c r="DJ267" s="34"/>
      <c r="DK267" s="34"/>
      <c r="DL267" s="34"/>
      <c r="DM267" s="34"/>
      <c r="DN267" s="34"/>
      <c r="DO267" s="34"/>
      <c r="DP267" s="34"/>
      <c r="DQ267" s="34"/>
    </row>
    <row r="268" spans="1:121">
      <c r="A268" t="s">
        <v>896</v>
      </c>
      <c r="B268" s="1">
        <v>0.31980324074074074</v>
      </c>
      <c r="C268" s="1">
        <v>0.25777777777777777</v>
      </c>
      <c r="D268" s="1">
        <v>8.5347222222222227E-2</v>
      </c>
      <c r="E268" s="1">
        <v>6.2025462962962963E-2</v>
      </c>
      <c r="F268">
        <v>64</v>
      </c>
      <c r="G268">
        <v>90</v>
      </c>
      <c r="H268">
        <v>154</v>
      </c>
      <c r="I268">
        <v>1296</v>
      </c>
      <c r="J268">
        <v>260</v>
      </c>
      <c r="K268">
        <v>0</v>
      </c>
      <c r="L268">
        <v>1556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 s="35"/>
      <c r="Y268" s="35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5"/>
      <c r="AQ268" s="35"/>
      <c r="AR268" s="35"/>
      <c r="AS268" s="35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5"/>
      <c r="BK268" s="35"/>
      <c r="BL268" s="35"/>
      <c r="BM268" s="35"/>
      <c r="BN268" s="34"/>
      <c r="BO268" s="34"/>
      <c r="BP268" s="34"/>
      <c r="BQ268" s="34"/>
      <c r="BR268" s="34"/>
      <c r="BS268" s="34"/>
      <c r="BT268" s="34"/>
      <c r="BU268" s="34"/>
      <c r="BV268" s="34"/>
      <c r="BW268" s="34"/>
      <c r="BX268" s="34"/>
      <c r="BY268" s="34"/>
      <c r="BZ268" s="34"/>
      <c r="CA268" s="34"/>
      <c r="CB268" s="34"/>
      <c r="CC268" s="34"/>
      <c r="CD268" s="35"/>
      <c r="CE268" s="35"/>
      <c r="CF268" s="35"/>
      <c r="CG268" s="35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6"/>
      <c r="CY268" s="35"/>
      <c r="CZ268" s="35"/>
      <c r="DA268" s="35"/>
      <c r="DB268" s="34"/>
      <c r="DC268" s="34"/>
      <c r="DD268" s="34"/>
      <c r="DE268" s="34"/>
      <c r="DF268" s="34"/>
      <c r="DG268" s="34"/>
      <c r="DH268" s="34"/>
      <c r="DI268" s="34"/>
      <c r="DJ268" s="34"/>
      <c r="DK268" s="34"/>
      <c r="DL268" s="34"/>
      <c r="DM268" s="34"/>
      <c r="DN268" s="34"/>
      <c r="DO268" s="34"/>
      <c r="DP268" s="34"/>
      <c r="DQ268" s="34"/>
    </row>
    <row r="269" spans="1:121">
      <c r="A269" t="s">
        <v>899</v>
      </c>
      <c r="B269" s="1">
        <v>4.9861111111111113E-2</v>
      </c>
      <c r="C269" s="1">
        <v>4.6932870370370368E-2</v>
      </c>
      <c r="D269" s="1">
        <v>1.3194444444444443E-3</v>
      </c>
      <c r="E269" s="1">
        <v>2.9282407407407412E-3</v>
      </c>
      <c r="F269">
        <v>55</v>
      </c>
      <c r="G269">
        <v>26</v>
      </c>
      <c r="H269">
        <v>81</v>
      </c>
      <c r="I269">
        <v>461</v>
      </c>
      <c r="J269">
        <v>64</v>
      </c>
      <c r="K269">
        <v>0</v>
      </c>
      <c r="L269">
        <v>525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 s="35"/>
      <c r="Y269" s="35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5"/>
      <c r="AQ269" s="35"/>
      <c r="AR269" s="35"/>
      <c r="AS269" s="35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5"/>
      <c r="BK269" s="35"/>
      <c r="BL269" s="35"/>
      <c r="BM269" s="35"/>
      <c r="BN269" s="34"/>
      <c r="BO269" s="34"/>
      <c r="BP269" s="34"/>
      <c r="BQ269" s="34"/>
      <c r="BR269" s="34"/>
      <c r="BS269" s="34"/>
      <c r="BT269" s="34"/>
      <c r="BU269" s="34"/>
      <c r="BV269" s="34"/>
      <c r="BW269" s="34"/>
      <c r="BX269" s="34"/>
      <c r="BY269" s="34"/>
      <c r="BZ269" s="34"/>
      <c r="CA269" s="34"/>
      <c r="CB269" s="34"/>
      <c r="CC269" s="34"/>
      <c r="CD269" s="35"/>
      <c r="CE269" s="35"/>
      <c r="CF269" s="35"/>
      <c r="CG269" s="35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6"/>
      <c r="CY269" s="35"/>
      <c r="CZ269" s="35"/>
      <c r="DA269" s="35"/>
      <c r="DB269" s="34"/>
      <c r="DC269" s="34"/>
      <c r="DD269" s="34"/>
      <c r="DE269" s="34"/>
      <c r="DF269" s="34"/>
      <c r="DG269" s="34"/>
      <c r="DH269" s="34"/>
      <c r="DI269" s="34"/>
      <c r="DJ269" s="34"/>
      <c r="DK269" s="34"/>
      <c r="DL269" s="34"/>
      <c r="DM269" s="34"/>
      <c r="DN269" s="34"/>
      <c r="DO269" s="34"/>
      <c r="DP269" s="34"/>
      <c r="DQ269" s="34"/>
    </row>
    <row r="270" spans="1:121">
      <c r="A270" t="s">
        <v>2536</v>
      </c>
      <c r="B270" s="1">
        <v>0.13711805555555556</v>
      </c>
      <c r="C270" s="1">
        <v>0.10569444444444444</v>
      </c>
      <c r="D270" s="1">
        <v>5.004629629629629E-2</v>
      </c>
      <c r="E270" s="1">
        <v>3.1412037037037037E-2</v>
      </c>
      <c r="F270">
        <v>83</v>
      </c>
      <c r="G270">
        <v>19</v>
      </c>
      <c r="H270">
        <v>102</v>
      </c>
      <c r="I270">
        <v>887</v>
      </c>
      <c r="J270">
        <v>53</v>
      </c>
      <c r="K270">
        <v>0</v>
      </c>
      <c r="L270">
        <v>940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X270" s="35"/>
      <c r="Y270" s="35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5"/>
      <c r="AQ270" s="35"/>
      <c r="AR270" s="35"/>
      <c r="AS270" s="35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5"/>
      <c r="BK270" s="35"/>
      <c r="BL270" s="35"/>
      <c r="BM270" s="35"/>
      <c r="BN270" s="34"/>
      <c r="BO270" s="34"/>
      <c r="BP270" s="34"/>
      <c r="BQ270" s="34"/>
      <c r="BR270" s="34"/>
      <c r="BS270" s="34"/>
      <c r="BT270" s="34"/>
      <c r="BU270" s="34"/>
      <c r="BV270" s="34"/>
      <c r="BW270" s="34"/>
      <c r="BX270" s="34"/>
      <c r="BY270" s="34"/>
      <c r="BZ270" s="34"/>
      <c r="CA270" s="34"/>
      <c r="CB270" s="34"/>
      <c r="CC270" s="34"/>
      <c r="CD270" s="35"/>
      <c r="CE270" s="35"/>
      <c r="CF270" s="35"/>
      <c r="CG270" s="35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5"/>
      <c r="CY270" s="35"/>
      <c r="CZ270" s="35"/>
      <c r="DA270" s="35"/>
      <c r="DB270" s="34"/>
      <c r="DC270" s="34"/>
      <c r="DD270" s="34"/>
      <c r="DE270" s="34"/>
      <c r="DF270" s="34"/>
      <c r="DG270" s="34"/>
      <c r="DH270" s="34"/>
      <c r="DI270" s="34"/>
      <c r="DJ270" s="34"/>
      <c r="DK270" s="34"/>
      <c r="DL270" s="34"/>
      <c r="DM270" s="34"/>
      <c r="DN270" s="34"/>
      <c r="DO270" s="34"/>
      <c r="DP270" s="34"/>
      <c r="DQ270" s="34"/>
    </row>
    <row r="271" spans="1:121">
      <c r="A271" t="s">
        <v>904</v>
      </c>
      <c r="B271" s="1">
        <v>0.13517361111111112</v>
      </c>
      <c r="C271" s="1">
        <v>5.9814814814814814E-2</v>
      </c>
      <c r="D271" s="1">
        <v>0.14209490740740741</v>
      </c>
      <c r="E271" s="1">
        <v>7.5347222222222218E-2</v>
      </c>
      <c r="F271">
        <v>25</v>
      </c>
      <c r="G271">
        <v>11</v>
      </c>
      <c r="H271">
        <v>36</v>
      </c>
      <c r="I271">
        <v>384</v>
      </c>
      <c r="J271">
        <v>38</v>
      </c>
      <c r="K271">
        <v>0</v>
      </c>
      <c r="L271">
        <v>422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X271" s="35"/>
      <c r="Y271" s="35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5"/>
      <c r="AQ271" s="35"/>
      <c r="AR271" s="35"/>
      <c r="AS271" s="35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5"/>
      <c r="BK271" s="35"/>
      <c r="BL271" s="35"/>
      <c r="BM271" s="35"/>
      <c r="BN271" s="34"/>
      <c r="BO271" s="34"/>
      <c r="BP271" s="34"/>
      <c r="BQ271" s="34"/>
      <c r="BR271" s="34"/>
      <c r="BS271" s="34"/>
      <c r="BT271" s="34"/>
      <c r="BU271" s="34"/>
      <c r="BV271" s="34"/>
      <c r="BW271" s="34"/>
      <c r="BX271" s="34"/>
      <c r="BY271" s="34"/>
      <c r="BZ271" s="34"/>
      <c r="CA271" s="34"/>
      <c r="CB271" s="34"/>
      <c r="CC271" s="34"/>
      <c r="CD271" s="35"/>
      <c r="CE271" s="35"/>
      <c r="CF271" s="35"/>
      <c r="CG271" s="35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5"/>
      <c r="CY271" s="35"/>
      <c r="CZ271" s="35"/>
      <c r="DA271" s="35"/>
      <c r="DB271" s="34"/>
      <c r="DC271" s="34"/>
      <c r="DD271" s="34"/>
      <c r="DE271" s="34"/>
      <c r="DF271" s="34"/>
      <c r="DG271" s="34"/>
      <c r="DH271" s="34"/>
      <c r="DI271" s="34"/>
      <c r="DJ271" s="34"/>
      <c r="DK271" s="34"/>
      <c r="DL271" s="34"/>
      <c r="DM271" s="34"/>
      <c r="DN271" s="34"/>
      <c r="DO271" s="34"/>
      <c r="DP271" s="34"/>
      <c r="DQ271" s="34"/>
    </row>
    <row r="272" spans="1:121">
      <c r="A272" t="s">
        <v>905</v>
      </c>
      <c r="B272" s="1">
        <v>0.19430555555555554</v>
      </c>
      <c r="C272" s="1">
        <v>0.17120370370370372</v>
      </c>
      <c r="D272" s="1">
        <v>7.0925925925925934E-2</v>
      </c>
      <c r="E272" s="1">
        <v>2.3090277777777779E-2</v>
      </c>
      <c r="F272">
        <v>38</v>
      </c>
      <c r="G272">
        <v>32</v>
      </c>
      <c r="H272">
        <v>70</v>
      </c>
      <c r="I272">
        <v>731</v>
      </c>
      <c r="J272">
        <v>54</v>
      </c>
      <c r="K272">
        <v>37</v>
      </c>
      <c r="L272">
        <v>822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X272" s="35"/>
      <c r="Y272" s="35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5"/>
      <c r="AQ272" s="35"/>
      <c r="AR272" s="35"/>
      <c r="AS272" s="35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5"/>
      <c r="BK272" s="35"/>
      <c r="BL272" s="35"/>
      <c r="BM272" s="35"/>
      <c r="BN272" s="34"/>
      <c r="BO272" s="34"/>
      <c r="BP272" s="34"/>
      <c r="BQ272" s="34"/>
      <c r="BR272" s="34"/>
      <c r="BS272" s="34"/>
      <c r="BT272" s="34"/>
      <c r="BU272" s="34"/>
      <c r="BV272" s="34"/>
      <c r="BW272" s="34"/>
      <c r="BX272" s="34"/>
      <c r="BY272" s="34"/>
      <c r="BZ272" s="34"/>
      <c r="CA272" s="34"/>
      <c r="CB272" s="34"/>
      <c r="CC272" s="34"/>
      <c r="CD272" s="35"/>
      <c r="CE272" s="35"/>
      <c r="CF272" s="35"/>
      <c r="CG272" s="35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6"/>
      <c r="CY272" s="35"/>
      <c r="CZ272" s="35"/>
      <c r="DA272" s="35"/>
      <c r="DB272" s="34"/>
      <c r="DC272" s="34"/>
      <c r="DD272" s="34"/>
      <c r="DE272" s="34"/>
      <c r="DF272" s="34"/>
      <c r="DG272" s="34"/>
      <c r="DH272" s="34"/>
      <c r="DI272" s="34"/>
      <c r="DJ272" s="34"/>
      <c r="DK272" s="34"/>
      <c r="DL272" s="34"/>
      <c r="DM272" s="34"/>
      <c r="DN272" s="34"/>
      <c r="DO272" s="34"/>
      <c r="DP272" s="34"/>
      <c r="DQ272" s="34"/>
    </row>
    <row r="273" spans="1:121">
      <c r="A273" t="s">
        <v>925</v>
      </c>
      <c r="B273" s="1">
        <v>3.3101851851851851E-3</v>
      </c>
      <c r="C273" s="1">
        <v>3.3101851851851851E-3</v>
      </c>
      <c r="D273" s="1">
        <v>2.2800925925925927E-3</v>
      </c>
      <c r="E273" s="1">
        <v>0</v>
      </c>
      <c r="F273">
        <v>0</v>
      </c>
      <c r="G273">
        <v>0</v>
      </c>
      <c r="H273">
        <v>0</v>
      </c>
      <c r="I273">
        <v>112</v>
      </c>
      <c r="J273">
        <v>0</v>
      </c>
      <c r="K273">
        <v>0</v>
      </c>
      <c r="L273">
        <v>112</v>
      </c>
      <c r="M273">
        <v>0.68</v>
      </c>
      <c r="N273">
        <v>0.68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X273" s="35"/>
      <c r="Y273" s="35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5"/>
      <c r="AQ273" s="35"/>
      <c r="AR273" s="35"/>
      <c r="AS273" s="35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5"/>
      <c r="BK273" s="35"/>
      <c r="BL273" s="35"/>
      <c r="BM273" s="35"/>
      <c r="BN273" s="34"/>
      <c r="BO273" s="34"/>
      <c r="BP273" s="34"/>
      <c r="BQ273" s="34"/>
      <c r="BR273" s="34"/>
      <c r="BS273" s="34"/>
      <c r="BT273" s="34"/>
      <c r="BU273" s="34"/>
      <c r="BV273" s="34"/>
      <c r="BW273" s="34"/>
      <c r="BX273" s="34"/>
      <c r="BY273" s="34"/>
      <c r="BZ273" s="34"/>
      <c r="CA273" s="34"/>
      <c r="CB273" s="34"/>
      <c r="CC273" s="34"/>
      <c r="CD273" s="35"/>
      <c r="CE273" s="35"/>
      <c r="CF273" s="35"/>
      <c r="CG273" s="35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5"/>
      <c r="CY273" s="35"/>
      <c r="CZ273" s="35"/>
      <c r="DA273" s="35"/>
      <c r="DB273" s="34"/>
      <c r="DC273" s="34"/>
      <c r="DD273" s="34"/>
      <c r="DE273" s="34"/>
      <c r="DF273" s="34"/>
      <c r="DG273" s="34"/>
      <c r="DH273" s="34"/>
      <c r="DI273" s="34"/>
      <c r="DJ273" s="34"/>
      <c r="DK273" s="34"/>
      <c r="DL273" s="34"/>
      <c r="DM273" s="34"/>
      <c r="DN273" s="34"/>
      <c r="DO273" s="34"/>
      <c r="DP273" s="34"/>
      <c r="DQ273" s="34"/>
    </row>
    <row r="274" spans="1:121">
      <c r="A274" t="s">
        <v>2537</v>
      </c>
      <c r="B274" s="1">
        <v>0.23542824074074073</v>
      </c>
      <c r="C274" s="1">
        <v>0.20684027777777778</v>
      </c>
      <c r="D274" s="1">
        <v>4.6064814814814815E-2</v>
      </c>
      <c r="E274" s="1">
        <v>2.8587962962962964E-2</v>
      </c>
      <c r="F274">
        <v>79</v>
      </c>
      <c r="G274">
        <v>72</v>
      </c>
      <c r="H274">
        <v>151</v>
      </c>
      <c r="I274">
        <v>1403</v>
      </c>
      <c r="J274">
        <v>216</v>
      </c>
      <c r="K274">
        <v>0</v>
      </c>
      <c r="L274">
        <v>1619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X274" s="35"/>
      <c r="Y274" s="35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5"/>
      <c r="AQ274" s="35"/>
      <c r="AR274" s="35"/>
      <c r="AS274" s="35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5"/>
      <c r="BK274" s="35"/>
      <c r="BL274" s="35"/>
      <c r="BM274" s="35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4"/>
      <c r="BY274" s="34"/>
      <c r="BZ274" s="34"/>
      <c r="CA274" s="34"/>
      <c r="CB274" s="34"/>
      <c r="CC274" s="34"/>
      <c r="CD274" s="35"/>
      <c r="CE274" s="35"/>
      <c r="CF274" s="35"/>
      <c r="CG274" s="35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5"/>
      <c r="CY274" s="35"/>
      <c r="CZ274" s="35"/>
      <c r="DA274" s="35"/>
      <c r="DB274" s="34"/>
      <c r="DC274" s="34"/>
      <c r="DD274" s="34"/>
      <c r="DE274" s="34"/>
      <c r="DF274" s="34"/>
      <c r="DG274" s="34"/>
      <c r="DH274" s="34"/>
      <c r="DI274" s="34"/>
      <c r="DJ274" s="34"/>
      <c r="DK274" s="34"/>
      <c r="DL274" s="34"/>
      <c r="DM274" s="34"/>
      <c r="DN274" s="34"/>
      <c r="DO274" s="34"/>
      <c r="DP274" s="34"/>
      <c r="DQ274" s="34"/>
    </row>
    <row r="275" spans="1:121">
      <c r="A275" t="s">
        <v>2538</v>
      </c>
      <c r="B275" s="1">
        <v>0.3588425925925926</v>
      </c>
      <c r="C275" s="1">
        <v>0.3367708333333333</v>
      </c>
      <c r="D275" s="1">
        <v>1.9224537037037037E-2</v>
      </c>
      <c r="E275" s="1">
        <v>2.207175925925926E-2</v>
      </c>
      <c r="F275">
        <v>269</v>
      </c>
      <c r="G275">
        <v>0</v>
      </c>
      <c r="H275">
        <v>269</v>
      </c>
      <c r="I275">
        <v>3577</v>
      </c>
      <c r="J275">
        <v>0</v>
      </c>
      <c r="K275">
        <v>0</v>
      </c>
      <c r="L275">
        <v>3577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X275" s="35"/>
      <c r="Y275" s="35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5"/>
      <c r="AQ275" s="35"/>
      <c r="AR275" s="35"/>
      <c r="AS275" s="35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5"/>
      <c r="BK275" s="35"/>
      <c r="BL275" s="35"/>
      <c r="BM275" s="35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4"/>
      <c r="BY275" s="34"/>
      <c r="BZ275" s="34"/>
      <c r="CA275" s="34"/>
      <c r="CB275" s="34"/>
      <c r="CC275" s="34"/>
      <c r="CD275" s="35"/>
      <c r="CE275" s="35"/>
      <c r="CF275" s="35"/>
      <c r="CG275" s="35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6"/>
      <c r="CY275" s="35"/>
      <c r="CZ275" s="35"/>
      <c r="DA275" s="35"/>
      <c r="DB275" s="34"/>
      <c r="DC275" s="34"/>
      <c r="DD275" s="34"/>
      <c r="DE275" s="34"/>
      <c r="DF275" s="34"/>
      <c r="DG275" s="34"/>
      <c r="DH275" s="34"/>
      <c r="DI275" s="34"/>
      <c r="DJ275" s="34"/>
      <c r="DK275" s="34"/>
      <c r="DL275" s="34"/>
      <c r="DM275" s="34"/>
      <c r="DN275" s="34"/>
      <c r="DO275" s="34"/>
      <c r="DP275" s="34"/>
      <c r="DQ275" s="34"/>
    </row>
    <row r="276" spans="1:121">
      <c r="A276" t="s">
        <v>2539</v>
      </c>
      <c r="B276" s="1">
        <v>0.36329861111111111</v>
      </c>
      <c r="C276" s="1">
        <v>0.24498842592592593</v>
      </c>
      <c r="D276" s="1">
        <v>1.275462962962963E-2</v>
      </c>
      <c r="E276" s="1">
        <v>0.11831018518518517</v>
      </c>
      <c r="F276">
        <v>151</v>
      </c>
      <c r="G276">
        <v>1</v>
      </c>
      <c r="H276">
        <v>152</v>
      </c>
      <c r="I276">
        <v>1378</v>
      </c>
      <c r="J276">
        <v>8</v>
      </c>
      <c r="K276">
        <v>0</v>
      </c>
      <c r="L276">
        <v>1386</v>
      </c>
      <c r="M276">
        <v>108.55</v>
      </c>
      <c r="N276">
        <v>107.76</v>
      </c>
      <c r="O276">
        <v>0.79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X276" s="35"/>
      <c r="Y276" s="35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5"/>
      <c r="AQ276" s="35"/>
      <c r="AR276" s="35"/>
      <c r="AS276" s="35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5"/>
      <c r="BK276" s="35"/>
      <c r="BL276" s="35"/>
      <c r="BM276" s="35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5"/>
      <c r="CE276" s="35"/>
      <c r="CF276" s="35"/>
      <c r="CG276" s="35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6"/>
      <c r="CY276" s="35"/>
      <c r="CZ276" s="35"/>
      <c r="DA276" s="35"/>
      <c r="DB276" s="34"/>
      <c r="DC276" s="34"/>
      <c r="DD276" s="34"/>
      <c r="DE276" s="34"/>
      <c r="DF276" s="34"/>
      <c r="DG276" s="34"/>
      <c r="DH276" s="34"/>
      <c r="DI276" s="34"/>
      <c r="DJ276" s="34"/>
      <c r="DK276" s="34"/>
      <c r="DL276" s="34"/>
      <c r="DM276" s="34"/>
      <c r="DN276" s="34"/>
      <c r="DO276" s="34"/>
      <c r="DP276" s="34"/>
      <c r="DQ276" s="34"/>
    </row>
    <row r="277" spans="1:121">
      <c r="A277" t="s">
        <v>2540</v>
      </c>
      <c r="B277" s="1">
        <v>0.4846759259259259</v>
      </c>
      <c r="C277" s="1">
        <v>0.37835648148148149</v>
      </c>
      <c r="D277" s="1">
        <v>0.16547453703703704</v>
      </c>
      <c r="E277" s="1">
        <v>0.10631944444444445</v>
      </c>
      <c r="F277">
        <v>184</v>
      </c>
      <c r="G277">
        <v>202</v>
      </c>
      <c r="H277">
        <v>386</v>
      </c>
      <c r="I277">
        <v>4456</v>
      </c>
      <c r="J277">
        <v>444</v>
      </c>
      <c r="K277">
        <v>93</v>
      </c>
      <c r="L277">
        <v>4993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X277" s="35"/>
      <c r="Y277" s="35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5"/>
      <c r="AQ277" s="35"/>
      <c r="AR277" s="35"/>
      <c r="AS277" s="35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5"/>
      <c r="BK277" s="35"/>
      <c r="BL277" s="35"/>
      <c r="BM277" s="35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4"/>
      <c r="BY277" s="34"/>
      <c r="BZ277" s="34"/>
      <c r="CA277" s="34"/>
      <c r="CB277" s="34"/>
      <c r="CC277" s="34"/>
      <c r="CD277" s="35"/>
      <c r="CE277" s="35"/>
      <c r="CF277" s="35"/>
      <c r="CG277" s="35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5"/>
      <c r="CY277" s="35"/>
      <c r="CZ277" s="35"/>
      <c r="DA277" s="35"/>
      <c r="DB277" s="34"/>
      <c r="DC277" s="34"/>
      <c r="DD277" s="34"/>
      <c r="DE277" s="34"/>
      <c r="DF277" s="34"/>
      <c r="DG277" s="34"/>
      <c r="DH277" s="34"/>
      <c r="DI277" s="34"/>
      <c r="DJ277" s="34"/>
      <c r="DK277" s="34"/>
      <c r="DL277" s="34"/>
      <c r="DM277" s="34"/>
      <c r="DN277" s="34"/>
      <c r="DO277" s="34"/>
      <c r="DP277" s="34"/>
      <c r="DQ277" s="34"/>
    </row>
    <row r="278" spans="1:121">
      <c r="A278" t="s">
        <v>947</v>
      </c>
      <c r="B278" s="1">
        <v>0.14835648148148148</v>
      </c>
      <c r="C278" s="1">
        <v>0.1287962962962963</v>
      </c>
      <c r="D278" s="1">
        <v>2.3090277777777779E-2</v>
      </c>
      <c r="E278" s="1">
        <v>1.954861111111111E-2</v>
      </c>
      <c r="F278">
        <v>16</v>
      </c>
      <c r="G278">
        <v>50</v>
      </c>
      <c r="H278">
        <v>66</v>
      </c>
      <c r="I278">
        <v>722</v>
      </c>
      <c r="J278">
        <v>104</v>
      </c>
      <c r="K278">
        <v>47</v>
      </c>
      <c r="L278">
        <v>873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X278" s="35"/>
      <c r="Y278" s="35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5"/>
      <c r="AQ278" s="35"/>
      <c r="AR278" s="35"/>
      <c r="AS278" s="35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5"/>
      <c r="BK278" s="35"/>
      <c r="BL278" s="35"/>
      <c r="BM278" s="35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5"/>
      <c r="CE278" s="35"/>
      <c r="CF278" s="35"/>
      <c r="CG278" s="35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5"/>
      <c r="CY278" s="35"/>
      <c r="CZ278" s="35"/>
      <c r="DA278" s="35"/>
      <c r="DB278" s="34"/>
      <c r="DC278" s="34"/>
      <c r="DD278" s="34"/>
      <c r="DE278" s="34"/>
      <c r="DF278" s="34"/>
      <c r="DG278" s="34"/>
      <c r="DH278" s="34"/>
      <c r="DI278" s="34"/>
      <c r="DJ278" s="34"/>
      <c r="DK278" s="34"/>
      <c r="DL278" s="34"/>
      <c r="DM278" s="34"/>
      <c r="DN278" s="34"/>
      <c r="DO278" s="34"/>
      <c r="DP278" s="34"/>
      <c r="DQ278" s="34"/>
    </row>
    <row r="279" spans="1:121">
      <c r="A279" t="s">
        <v>2541</v>
      </c>
      <c r="B279" s="1">
        <v>7.1747685185185192E-2</v>
      </c>
      <c r="C279" s="1">
        <v>3.318287037037037E-2</v>
      </c>
      <c r="D279" s="1">
        <v>9.7222222222222224E-3</v>
      </c>
      <c r="E279" s="1">
        <v>3.8553240740740742E-2</v>
      </c>
      <c r="F279">
        <v>25</v>
      </c>
      <c r="G279">
        <v>4</v>
      </c>
      <c r="H279">
        <v>29</v>
      </c>
      <c r="I279">
        <v>529</v>
      </c>
      <c r="J279">
        <v>33</v>
      </c>
      <c r="K279">
        <v>2</v>
      </c>
      <c r="L279">
        <v>564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X279" s="35"/>
      <c r="Y279" s="35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5"/>
      <c r="AQ279" s="35"/>
      <c r="AR279" s="35"/>
      <c r="AS279" s="35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5"/>
      <c r="BK279" s="35"/>
      <c r="BL279" s="35"/>
      <c r="BM279" s="35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4"/>
      <c r="BY279" s="34"/>
      <c r="BZ279" s="34"/>
      <c r="CA279" s="34"/>
      <c r="CB279" s="34"/>
      <c r="CC279" s="34"/>
      <c r="CD279" s="35"/>
      <c r="CE279" s="35"/>
      <c r="CF279" s="35"/>
      <c r="CG279" s="35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5"/>
      <c r="CY279" s="35"/>
      <c r="CZ279" s="35"/>
      <c r="DA279" s="35"/>
      <c r="DB279" s="34"/>
      <c r="DC279" s="34"/>
      <c r="DD279" s="34"/>
      <c r="DE279" s="34"/>
      <c r="DF279" s="34"/>
      <c r="DG279" s="34"/>
      <c r="DH279" s="34"/>
      <c r="DI279" s="34"/>
      <c r="DJ279" s="34"/>
      <c r="DK279" s="34"/>
      <c r="DL279" s="34"/>
      <c r="DM279" s="34"/>
      <c r="DN279" s="34"/>
      <c r="DO279" s="34"/>
      <c r="DP279" s="34"/>
      <c r="DQ279" s="34"/>
    </row>
    <row r="280" spans="1:121">
      <c r="A280" t="s">
        <v>2542</v>
      </c>
      <c r="B280" s="1">
        <v>0.43754629629629632</v>
      </c>
      <c r="C280" s="1">
        <v>0.33923611111111113</v>
      </c>
      <c r="D280" s="1">
        <v>0.13244212962962962</v>
      </c>
      <c r="E280" s="1">
        <v>9.8298611111111114E-2</v>
      </c>
      <c r="F280">
        <v>44</v>
      </c>
      <c r="G280">
        <v>2</v>
      </c>
      <c r="H280">
        <v>46</v>
      </c>
      <c r="I280">
        <v>2133</v>
      </c>
      <c r="J280">
        <v>2</v>
      </c>
      <c r="K280">
        <v>0</v>
      </c>
      <c r="L280">
        <v>2135</v>
      </c>
      <c r="M280">
        <v>27</v>
      </c>
      <c r="N280">
        <v>26.9</v>
      </c>
      <c r="O280">
        <v>0.1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X280" s="35"/>
      <c r="Y280" s="35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5"/>
      <c r="AQ280" s="35"/>
      <c r="AR280" s="35"/>
      <c r="AS280" s="35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5"/>
      <c r="BK280" s="35"/>
      <c r="BL280" s="35"/>
      <c r="BM280" s="35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4"/>
      <c r="BY280" s="34"/>
      <c r="BZ280" s="34"/>
      <c r="CA280" s="34"/>
      <c r="CB280" s="34"/>
      <c r="CC280" s="34"/>
      <c r="CD280" s="35"/>
      <c r="CE280" s="35"/>
      <c r="CF280" s="35"/>
      <c r="CG280" s="35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5"/>
      <c r="CY280" s="35"/>
      <c r="CZ280" s="35"/>
      <c r="DA280" s="35"/>
      <c r="DB280" s="34"/>
      <c r="DC280" s="34"/>
      <c r="DD280" s="34"/>
      <c r="DE280" s="34"/>
      <c r="DF280" s="34"/>
      <c r="DG280" s="34"/>
      <c r="DH280" s="34"/>
      <c r="DI280" s="34"/>
      <c r="DJ280" s="34"/>
      <c r="DK280" s="34"/>
      <c r="DL280" s="34"/>
      <c r="DM280" s="34"/>
      <c r="DN280" s="34"/>
      <c r="DO280" s="34"/>
      <c r="DP280" s="34"/>
      <c r="DQ280" s="34"/>
    </row>
    <row r="281" spans="1:121">
      <c r="A281" t="s">
        <v>2543</v>
      </c>
      <c r="B281" s="1">
        <v>0.22947916666666668</v>
      </c>
      <c r="C281" s="1">
        <v>0.22774305555555555</v>
      </c>
      <c r="D281" s="1">
        <v>6.4699074074074069E-3</v>
      </c>
      <c r="E281" s="1">
        <v>1.736111111111111E-3</v>
      </c>
      <c r="F281">
        <v>57</v>
      </c>
      <c r="G281">
        <v>15</v>
      </c>
      <c r="H281">
        <v>72</v>
      </c>
      <c r="I281">
        <v>376</v>
      </c>
      <c r="J281">
        <v>37</v>
      </c>
      <c r="K281">
        <v>0</v>
      </c>
      <c r="L281">
        <v>413</v>
      </c>
      <c r="M281">
        <v>51.23</v>
      </c>
      <c r="N281">
        <v>50.55</v>
      </c>
      <c r="O281">
        <v>0.68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X281" s="35"/>
      <c r="Y281" s="35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5"/>
      <c r="AQ281" s="35"/>
      <c r="AR281" s="35"/>
      <c r="AS281" s="35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5"/>
      <c r="BK281" s="35"/>
      <c r="BL281" s="35"/>
      <c r="BM281" s="35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4"/>
      <c r="BY281" s="34"/>
      <c r="BZ281" s="34"/>
      <c r="CA281" s="34"/>
      <c r="CB281" s="34"/>
      <c r="CC281" s="34"/>
      <c r="CD281" s="35"/>
      <c r="CE281" s="35"/>
      <c r="CF281" s="35"/>
      <c r="CG281" s="35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5"/>
      <c r="CY281" s="35"/>
      <c r="CZ281" s="35"/>
      <c r="DA281" s="35"/>
      <c r="DB281" s="34"/>
      <c r="DC281" s="34"/>
      <c r="DD281" s="34"/>
      <c r="DE281" s="34"/>
      <c r="DF281" s="34"/>
      <c r="DG281" s="34"/>
      <c r="DH281" s="34"/>
      <c r="DI281" s="34"/>
      <c r="DJ281" s="34"/>
      <c r="DK281" s="34"/>
      <c r="DL281" s="34"/>
      <c r="DM281" s="34"/>
      <c r="DN281" s="34"/>
      <c r="DO281" s="34"/>
      <c r="DP281" s="34"/>
      <c r="DQ281" s="34"/>
    </row>
    <row r="282" spans="1:121">
      <c r="A282" t="s">
        <v>2544</v>
      </c>
      <c r="B282" s="1">
        <v>0.44590277777777776</v>
      </c>
      <c r="C282" s="1">
        <v>0.3712847222222222</v>
      </c>
      <c r="D282" s="1">
        <v>5.2372685185185182E-2</v>
      </c>
      <c r="E282" s="1">
        <v>7.4618055555555562E-2</v>
      </c>
      <c r="F282">
        <v>273</v>
      </c>
      <c r="G282">
        <v>35</v>
      </c>
      <c r="H282">
        <v>308</v>
      </c>
      <c r="I282">
        <v>3610</v>
      </c>
      <c r="J282">
        <v>66</v>
      </c>
      <c r="K282">
        <v>0</v>
      </c>
      <c r="L282">
        <v>3676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X282" s="35"/>
      <c r="Y282" s="35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5"/>
      <c r="AQ282" s="35"/>
      <c r="AR282" s="35"/>
      <c r="AS282" s="35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5"/>
      <c r="BK282" s="35"/>
      <c r="BL282" s="35"/>
      <c r="BM282" s="35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4"/>
      <c r="BY282" s="34"/>
      <c r="BZ282" s="34"/>
      <c r="CA282" s="34"/>
      <c r="CB282" s="34"/>
      <c r="CC282" s="34"/>
      <c r="CD282" s="35"/>
      <c r="CE282" s="35"/>
      <c r="CF282" s="35"/>
      <c r="CG282" s="35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5"/>
      <c r="CY282" s="35"/>
      <c r="CZ282" s="35"/>
      <c r="DA282" s="35"/>
      <c r="DB282" s="34"/>
      <c r="DC282" s="34"/>
      <c r="DD282" s="34"/>
      <c r="DE282" s="34"/>
      <c r="DF282" s="34"/>
      <c r="DG282" s="34"/>
      <c r="DH282" s="34"/>
      <c r="DI282" s="34"/>
      <c r="DJ282" s="34"/>
      <c r="DK282" s="34"/>
      <c r="DL282" s="34"/>
      <c r="DM282" s="34"/>
      <c r="DN282" s="34"/>
      <c r="DO282" s="34"/>
      <c r="DP282" s="34"/>
      <c r="DQ282" s="34"/>
    </row>
    <row r="283" spans="1:121">
      <c r="A283" t="s">
        <v>967</v>
      </c>
      <c r="B283" s="1">
        <v>0.19935185185185186</v>
      </c>
      <c r="C283" s="1">
        <v>8.1284722222222217E-2</v>
      </c>
      <c r="D283" s="1">
        <v>7.3055555555555554E-2</v>
      </c>
      <c r="E283" s="1">
        <v>0.11806712962962962</v>
      </c>
      <c r="F283">
        <v>59</v>
      </c>
      <c r="G283">
        <v>35</v>
      </c>
      <c r="H283">
        <v>94</v>
      </c>
      <c r="I283">
        <v>1821</v>
      </c>
      <c r="J283">
        <v>73</v>
      </c>
      <c r="K283">
        <v>46</v>
      </c>
      <c r="L283">
        <v>1940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X283" s="35"/>
      <c r="Y283" s="35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5"/>
      <c r="AQ283" s="35"/>
      <c r="AR283" s="35"/>
      <c r="AS283" s="35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5"/>
      <c r="BK283" s="35"/>
      <c r="BL283" s="35"/>
      <c r="BM283" s="35"/>
      <c r="BN283" s="34"/>
      <c r="BO283" s="34"/>
      <c r="BP283" s="34"/>
      <c r="BQ283" s="34"/>
      <c r="BR283" s="34"/>
      <c r="BS283" s="34"/>
      <c r="BT283" s="34"/>
      <c r="BU283" s="34"/>
      <c r="BV283" s="34"/>
      <c r="BW283" s="34"/>
      <c r="BX283" s="34"/>
      <c r="BY283" s="34"/>
      <c r="BZ283" s="34"/>
      <c r="CA283" s="34"/>
      <c r="CB283" s="34"/>
      <c r="CC283" s="34"/>
      <c r="CD283" s="35"/>
      <c r="CE283" s="35"/>
      <c r="CF283" s="35"/>
      <c r="CG283" s="35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5"/>
      <c r="CY283" s="35"/>
      <c r="CZ283" s="35"/>
      <c r="DA283" s="35"/>
      <c r="DB283" s="34"/>
      <c r="DC283" s="34"/>
      <c r="DD283" s="34"/>
      <c r="DE283" s="34"/>
      <c r="DF283" s="34"/>
      <c r="DG283" s="34"/>
      <c r="DH283" s="34"/>
      <c r="DI283" s="34"/>
      <c r="DJ283" s="34"/>
      <c r="DK283" s="34"/>
      <c r="DL283" s="34"/>
      <c r="DM283" s="34"/>
      <c r="DN283" s="34"/>
      <c r="DO283" s="34"/>
      <c r="DP283" s="34"/>
      <c r="DQ283" s="34"/>
    </row>
    <row r="284" spans="1:121">
      <c r="A284" t="s">
        <v>970</v>
      </c>
      <c r="B284" s="1">
        <v>5.3483796296296293E-2</v>
      </c>
      <c r="C284" s="1">
        <v>4.2222222222222223E-2</v>
      </c>
      <c r="D284" s="1">
        <v>0.13539351851851852</v>
      </c>
      <c r="E284" s="1">
        <v>1.1249999999999998E-2</v>
      </c>
      <c r="F284">
        <v>2</v>
      </c>
      <c r="G284">
        <v>16</v>
      </c>
      <c r="H284">
        <v>18</v>
      </c>
      <c r="I284">
        <v>228</v>
      </c>
      <c r="J284">
        <v>37</v>
      </c>
      <c r="K284">
        <v>26</v>
      </c>
      <c r="L284">
        <v>291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X284" s="35"/>
      <c r="Y284" s="35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5"/>
      <c r="AQ284" s="35"/>
      <c r="AR284" s="35"/>
      <c r="AS284" s="35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5"/>
      <c r="BK284" s="35"/>
      <c r="BL284" s="35"/>
      <c r="BM284" s="35"/>
      <c r="BN284" s="34"/>
      <c r="BO284" s="34"/>
      <c r="BP284" s="34"/>
      <c r="BQ284" s="34"/>
      <c r="BR284" s="34"/>
      <c r="BS284" s="34"/>
      <c r="BT284" s="34"/>
      <c r="BU284" s="34"/>
      <c r="BV284" s="34"/>
      <c r="BW284" s="34"/>
      <c r="BX284" s="34"/>
      <c r="BY284" s="34"/>
      <c r="BZ284" s="34"/>
      <c r="CA284" s="34"/>
      <c r="CB284" s="34"/>
      <c r="CC284" s="34"/>
      <c r="CD284" s="35"/>
      <c r="CE284" s="35"/>
      <c r="CF284" s="35"/>
      <c r="CG284" s="35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6"/>
      <c r="CY284" s="35"/>
      <c r="CZ284" s="35"/>
      <c r="DA284" s="35"/>
      <c r="DB284" s="34"/>
      <c r="DC284" s="34"/>
      <c r="DD284" s="34"/>
      <c r="DE284" s="34"/>
      <c r="DF284" s="34"/>
      <c r="DG284" s="34"/>
      <c r="DH284" s="34"/>
      <c r="DI284" s="34"/>
      <c r="DJ284" s="34"/>
      <c r="DK284" s="34"/>
      <c r="DL284" s="34"/>
      <c r="DM284" s="34"/>
      <c r="DN284" s="34"/>
      <c r="DO284" s="34"/>
      <c r="DP284" s="34"/>
      <c r="DQ284" s="34"/>
    </row>
    <row r="285" spans="1:121">
      <c r="A285" t="s">
        <v>2545</v>
      </c>
      <c r="B285" s="1">
        <v>0.24487268518518521</v>
      </c>
      <c r="C285" s="1">
        <v>0.21060185185185185</v>
      </c>
      <c r="D285" s="1">
        <v>2.8692129629629633E-2</v>
      </c>
      <c r="E285" s="1">
        <v>3.425925925925926E-2</v>
      </c>
      <c r="F285">
        <v>57</v>
      </c>
      <c r="G285">
        <v>6</v>
      </c>
      <c r="H285">
        <v>63</v>
      </c>
      <c r="I285">
        <v>609</v>
      </c>
      <c r="J285">
        <v>6</v>
      </c>
      <c r="K285">
        <v>0</v>
      </c>
      <c r="L285">
        <v>615</v>
      </c>
      <c r="M285">
        <v>41.49</v>
      </c>
      <c r="N285">
        <v>37.270000000000003</v>
      </c>
      <c r="O285">
        <v>4.22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X285" s="35"/>
      <c r="Y285" s="35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5"/>
      <c r="AQ285" s="35"/>
      <c r="AR285" s="35"/>
      <c r="AS285" s="35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5"/>
      <c r="BK285" s="35"/>
      <c r="BL285" s="35"/>
      <c r="BM285" s="35"/>
      <c r="BN285" s="34"/>
      <c r="BO285" s="34"/>
      <c r="BP285" s="34"/>
      <c r="BQ285" s="34"/>
      <c r="BR285" s="34"/>
      <c r="BS285" s="34"/>
      <c r="BT285" s="34"/>
      <c r="BU285" s="34"/>
      <c r="BV285" s="34"/>
      <c r="BW285" s="34"/>
      <c r="BX285" s="34"/>
      <c r="BY285" s="34"/>
      <c r="BZ285" s="34"/>
      <c r="CA285" s="34"/>
      <c r="CB285" s="34"/>
      <c r="CC285" s="34"/>
      <c r="CD285" s="35"/>
      <c r="CE285" s="35"/>
      <c r="CF285" s="35"/>
      <c r="CG285" s="35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5"/>
      <c r="CY285" s="35"/>
      <c r="CZ285" s="35"/>
      <c r="DA285" s="35"/>
      <c r="DB285" s="34"/>
      <c r="DC285" s="34"/>
      <c r="DD285" s="34"/>
      <c r="DE285" s="34"/>
      <c r="DF285" s="34"/>
      <c r="DG285" s="34"/>
      <c r="DH285" s="34"/>
      <c r="DI285" s="34"/>
      <c r="DJ285" s="34"/>
      <c r="DK285" s="34"/>
      <c r="DL285" s="34"/>
      <c r="DM285" s="34"/>
      <c r="DN285" s="34"/>
      <c r="DO285" s="34"/>
      <c r="DP285" s="34"/>
      <c r="DQ285" s="34"/>
    </row>
    <row r="286" spans="1:121">
      <c r="A286" t="s">
        <v>2546</v>
      </c>
      <c r="B286" s="1">
        <v>0.13174768518518518</v>
      </c>
      <c r="C286" s="1">
        <v>8.4710648148148146E-2</v>
      </c>
      <c r="D286" s="1">
        <v>9.1296296296296306E-2</v>
      </c>
      <c r="E286" s="1">
        <v>4.702546296296297E-2</v>
      </c>
      <c r="F286">
        <v>218</v>
      </c>
      <c r="G286">
        <v>23</v>
      </c>
      <c r="H286">
        <v>241</v>
      </c>
      <c r="I286">
        <v>2377</v>
      </c>
      <c r="J286">
        <v>40</v>
      </c>
      <c r="K286">
        <v>21</v>
      </c>
      <c r="L286">
        <v>2438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X286" s="35"/>
      <c r="Y286" s="35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5"/>
      <c r="AQ286" s="35"/>
      <c r="AR286" s="35"/>
      <c r="AS286" s="35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5"/>
      <c r="BK286" s="35"/>
      <c r="BL286" s="35"/>
      <c r="BM286" s="35"/>
      <c r="BN286" s="34"/>
      <c r="BO286" s="34"/>
      <c r="BP286" s="34"/>
      <c r="BQ286" s="34"/>
      <c r="BR286" s="34"/>
      <c r="BS286" s="34"/>
      <c r="BT286" s="34"/>
      <c r="BU286" s="34"/>
      <c r="BV286" s="34"/>
      <c r="BW286" s="34"/>
      <c r="BX286" s="34"/>
      <c r="BY286" s="34"/>
      <c r="BZ286" s="34"/>
      <c r="CA286" s="34"/>
      <c r="CB286" s="34"/>
      <c r="CC286" s="34"/>
      <c r="CD286" s="35"/>
      <c r="CE286" s="35"/>
      <c r="CF286" s="35"/>
      <c r="CG286" s="35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5"/>
      <c r="CY286" s="35"/>
      <c r="CZ286" s="35"/>
      <c r="DA286" s="35"/>
      <c r="DB286" s="34"/>
      <c r="DC286" s="34"/>
      <c r="DD286" s="34"/>
      <c r="DE286" s="34"/>
      <c r="DF286" s="34"/>
      <c r="DG286" s="34"/>
      <c r="DH286" s="34"/>
      <c r="DI286" s="34"/>
      <c r="DJ286" s="34"/>
      <c r="DK286" s="34"/>
      <c r="DL286" s="34"/>
      <c r="DM286" s="34"/>
      <c r="DN286" s="34"/>
      <c r="DO286" s="34"/>
      <c r="DP286" s="34"/>
      <c r="DQ286" s="34"/>
    </row>
    <row r="287" spans="1:121">
      <c r="A287" t="s">
        <v>993</v>
      </c>
      <c r="B287" s="1">
        <v>0.14222222222222222</v>
      </c>
      <c r="C287" s="1">
        <v>6.87962962962963E-2</v>
      </c>
      <c r="D287" s="1">
        <v>8.8773148148148143E-2</v>
      </c>
      <c r="E287" s="1">
        <v>7.3414351851851856E-2</v>
      </c>
      <c r="F287">
        <v>862</v>
      </c>
      <c r="G287">
        <v>19</v>
      </c>
      <c r="H287">
        <v>881</v>
      </c>
      <c r="I287">
        <v>704</v>
      </c>
      <c r="J287">
        <v>32</v>
      </c>
      <c r="K287">
        <v>7</v>
      </c>
      <c r="L287">
        <v>743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X287" s="35"/>
      <c r="Y287" s="35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5"/>
      <c r="AQ287" s="35"/>
      <c r="AR287" s="35"/>
      <c r="AS287" s="35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5"/>
      <c r="BK287" s="35"/>
      <c r="BL287" s="35"/>
      <c r="BM287" s="35"/>
      <c r="BN287" s="34"/>
      <c r="BO287" s="34"/>
      <c r="BP287" s="34"/>
      <c r="BQ287" s="34"/>
      <c r="BR287" s="34"/>
      <c r="BS287" s="34"/>
      <c r="BT287" s="34"/>
      <c r="BU287" s="34"/>
      <c r="BV287" s="34"/>
      <c r="BW287" s="34"/>
      <c r="BX287" s="34"/>
      <c r="BY287" s="34"/>
      <c r="BZ287" s="34"/>
      <c r="CA287" s="34"/>
      <c r="CB287" s="34"/>
      <c r="CC287" s="34"/>
      <c r="CD287" s="35"/>
      <c r="CE287" s="35"/>
      <c r="CF287" s="35"/>
      <c r="CG287" s="35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5"/>
      <c r="CY287" s="35"/>
      <c r="CZ287" s="35"/>
      <c r="DA287" s="35"/>
      <c r="DB287" s="34"/>
      <c r="DC287" s="34"/>
      <c r="DD287" s="34"/>
      <c r="DE287" s="34"/>
      <c r="DF287" s="34"/>
      <c r="DG287" s="34"/>
      <c r="DH287" s="34"/>
      <c r="DI287" s="34"/>
      <c r="DJ287" s="34"/>
      <c r="DK287" s="34"/>
      <c r="DL287" s="34"/>
      <c r="DM287" s="34"/>
      <c r="DN287" s="34"/>
      <c r="DO287" s="34"/>
      <c r="DP287" s="34"/>
      <c r="DQ287" s="34"/>
    </row>
    <row r="288" spans="1:121">
      <c r="A288" t="s">
        <v>998</v>
      </c>
      <c r="B288" s="1">
        <v>1.681712962962963E-2</v>
      </c>
      <c r="C288" s="1">
        <v>1.375E-2</v>
      </c>
      <c r="D288" s="1">
        <v>2.3032407407407407E-3</v>
      </c>
      <c r="E288" s="1">
        <v>3.0671296296296297E-3</v>
      </c>
      <c r="F288">
        <v>14</v>
      </c>
      <c r="G288">
        <v>7</v>
      </c>
      <c r="H288">
        <v>21</v>
      </c>
      <c r="I288">
        <v>183</v>
      </c>
      <c r="J288">
        <v>12</v>
      </c>
      <c r="K288">
        <v>0</v>
      </c>
      <c r="L288">
        <v>195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X288" s="35"/>
      <c r="Y288" s="35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5"/>
      <c r="AQ288" s="35"/>
      <c r="AR288" s="35"/>
      <c r="AS288" s="35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5"/>
      <c r="BK288" s="35"/>
      <c r="BL288" s="35"/>
      <c r="BM288" s="35"/>
      <c r="BN288" s="34"/>
      <c r="BO288" s="34"/>
      <c r="BP288" s="34"/>
      <c r="BQ288" s="34"/>
      <c r="BR288" s="34"/>
      <c r="BS288" s="34"/>
      <c r="BT288" s="34"/>
      <c r="BU288" s="34"/>
      <c r="BV288" s="34"/>
      <c r="BW288" s="34"/>
      <c r="BX288" s="34"/>
      <c r="BY288" s="34"/>
      <c r="BZ288" s="34"/>
      <c r="CA288" s="34"/>
      <c r="CB288" s="34"/>
      <c r="CC288" s="34"/>
      <c r="CD288" s="35"/>
      <c r="CE288" s="35"/>
      <c r="CF288" s="35"/>
      <c r="CG288" s="35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5"/>
      <c r="CY288" s="35"/>
      <c r="CZ288" s="35"/>
      <c r="DA288" s="35"/>
      <c r="DB288" s="34"/>
      <c r="DC288" s="34"/>
      <c r="DD288" s="34"/>
      <c r="DE288" s="34"/>
      <c r="DF288" s="34"/>
      <c r="DG288" s="34"/>
      <c r="DH288" s="34"/>
      <c r="DI288" s="34"/>
      <c r="DJ288" s="34"/>
      <c r="DK288" s="34"/>
      <c r="DL288" s="34"/>
      <c r="DM288" s="34"/>
      <c r="DN288" s="34"/>
      <c r="DO288" s="34"/>
      <c r="DP288" s="34"/>
      <c r="DQ288" s="34"/>
    </row>
    <row r="289" spans="1:121">
      <c r="A289" t="s">
        <v>1001</v>
      </c>
      <c r="B289" s="1">
        <v>3.4456018518518518E-2</v>
      </c>
      <c r="C289" s="1">
        <v>3.0162037037037032E-2</v>
      </c>
      <c r="D289" s="1">
        <v>6.1921296296296299E-3</v>
      </c>
      <c r="E289" s="1">
        <v>4.2939814814814811E-3</v>
      </c>
      <c r="F289">
        <v>49</v>
      </c>
      <c r="G289">
        <v>16</v>
      </c>
      <c r="H289">
        <v>65</v>
      </c>
      <c r="I289">
        <v>349</v>
      </c>
      <c r="J289">
        <v>38</v>
      </c>
      <c r="K289">
        <v>0</v>
      </c>
      <c r="L289">
        <v>387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X289" s="35"/>
      <c r="Y289" s="35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5"/>
      <c r="AQ289" s="35"/>
      <c r="AR289" s="35"/>
      <c r="AS289" s="35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5"/>
      <c r="BK289" s="35"/>
      <c r="BL289" s="35"/>
      <c r="BM289" s="35"/>
      <c r="BN289" s="34"/>
      <c r="BO289" s="34"/>
      <c r="BP289" s="34"/>
      <c r="BQ289" s="34"/>
      <c r="BR289" s="34"/>
      <c r="BS289" s="34"/>
      <c r="BT289" s="34"/>
      <c r="BU289" s="34"/>
      <c r="BV289" s="34"/>
      <c r="BW289" s="34"/>
      <c r="BX289" s="34"/>
      <c r="BY289" s="34"/>
      <c r="BZ289" s="34"/>
      <c r="CA289" s="34"/>
      <c r="CB289" s="34"/>
      <c r="CC289" s="34"/>
      <c r="CD289" s="35"/>
      <c r="CE289" s="35"/>
      <c r="CF289" s="35"/>
      <c r="CG289" s="35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5"/>
      <c r="CY289" s="35"/>
      <c r="CZ289" s="35"/>
      <c r="DA289" s="35"/>
      <c r="DB289" s="34"/>
      <c r="DC289" s="34"/>
      <c r="DD289" s="34"/>
      <c r="DE289" s="34"/>
      <c r="DF289" s="34"/>
      <c r="DG289" s="34"/>
      <c r="DH289" s="34"/>
      <c r="DI289" s="34"/>
      <c r="DJ289" s="34"/>
      <c r="DK289" s="34"/>
      <c r="DL289" s="34"/>
      <c r="DM289" s="34"/>
      <c r="DN289" s="34"/>
      <c r="DO289" s="34"/>
      <c r="DP289" s="34"/>
      <c r="DQ289" s="34"/>
    </row>
    <row r="290" spans="1:121">
      <c r="A290" t="s">
        <v>1007</v>
      </c>
      <c r="B290" s="1">
        <v>1.9675925925925926E-4</v>
      </c>
      <c r="C290" s="1">
        <v>1.9675925925925926E-4</v>
      </c>
      <c r="D290" s="1">
        <v>0</v>
      </c>
      <c r="E290" s="1">
        <v>0</v>
      </c>
      <c r="F290">
        <v>1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X290" s="35"/>
      <c r="Y290" s="35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5"/>
      <c r="AQ290" s="35"/>
      <c r="AR290" s="35"/>
      <c r="AS290" s="35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5"/>
      <c r="BK290" s="35"/>
      <c r="BL290" s="35"/>
      <c r="BM290" s="35"/>
      <c r="BN290" s="34"/>
      <c r="BO290" s="34"/>
      <c r="BP290" s="34"/>
      <c r="BQ290" s="34"/>
      <c r="BR290" s="34"/>
      <c r="BS290" s="34"/>
      <c r="BT290" s="34"/>
      <c r="BU290" s="34"/>
      <c r="BV290" s="34"/>
      <c r="BW290" s="34"/>
      <c r="BX290" s="34"/>
      <c r="BY290" s="34"/>
      <c r="BZ290" s="34"/>
      <c r="CA290" s="34"/>
      <c r="CB290" s="34"/>
      <c r="CC290" s="34"/>
      <c r="CD290" s="35"/>
      <c r="CE290" s="35"/>
      <c r="CF290" s="35"/>
      <c r="CG290" s="35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5"/>
      <c r="CY290" s="35"/>
      <c r="CZ290" s="35"/>
      <c r="DA290" s="35"/>
      <c r="DB290" s="34"/>
      <c r="DC290" s="34"/>
      <c r="DD290" s="34"/>
      <c r="DE290" s="34"/>
      <c r="DF290" s="34"/>
      <c r="DG290" s="34"/>
      <c r="DH290" s="34"/>
      <c r="DI290" s="34"/>
      <c r="DJ290" s="34"/>
      <c r="DK290" s="34"/>
      <c r="DL290" s="34"/>
      <c r="DM290" s="34"/>
      <c r="DN290" s="34"/>
      <c r="DO290" s="34"/>
      <c r="DP290" s="34"/>
      <c r="DQ290" s="34"/>
    </row>
    <row r="291" spans="1:121">
      <c r="A291" t="s">
        <v>1008</v>
      </c>
      <c r="B291" s="1">
        <v>0.24770833333333334</v>
      </c>
      <c r="C291" s="1">
        <v>0.19795138888888889</v>
      </c>
      <c r="D291" s="1">
        <v>5.4895833333333331E-2</v>
      </c>
      <c r="E291" s="1">
        <v>4.9756944444444444E-2</v>
      </c>
      <c r="F291">
        <v>22</v>
      </c>
      <c r="G291">
        <v>11</v>
      </c>
      <c r="H291">
        <v>33</v>
      </c>
      <c r="I291">
        <v>532</v>
      </c>
      <c r="J291">
        <v>37</v>
      </c>
      <c r="K291">
        <v>0</v>
      </c>
      <c r="L291">
        <v>569</v>
      </c>
      <c r="M291">
        <v>21.48</v>
      </c>
      <c r="N291">
        <v>21.2</v>
      </c>
      <c r="O291">
        <v>0.28000000000000003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X291" s="35"/>
      <c r="Y291" s="35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5"/>
      <c r="AQ291" s="35"/>
      <c r="AR291" s="35"/>
      <c r="AS291" s="35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5"/>
      <c r="BK291" s="35"/>
      <c r="BL291" s="35"/>
      <c r="BM291" s="35"/>
      <c r="BN291" s="34"/>
      <c r="BO291" s="34"/>
      <c r="BP291" s="34"/>
      <c r="BQ291" s="34"/>
      <c r="BR291" s="34"/>
      <c r="BS291" s="34"/>
      <c r="BT291" s="34"/>
      <c r="BU291" s="34"/>
      <c r="BV291" s="34"/>
      <c r="BW291" s="34"/>
      <c r="BX291" s="34"/>
      <c r="BY291" s="34"/>
      <c r="BZ291" s="34"/>
      <c r="CA291" s="34"/>
      <c r="CB291" s="34"/>
      <c r="CC291" s="34"/>
      <c r="CD291" s="35"/>
      <c r="CE291" s="35"/>
      <c r="CF291" s="35"/>
      <c r="CG291" s="35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5"/>
      <c r="CY291" s="35"/>
      <c r="CZ291" s="35"/>
      <c r="DA291" s="35"/>
      <c r="DB291" s="34"/>
      <c r="DC291" s="34"/>
      <c r="DD291" s="34"/>
      <c r="DE291" s="34"/>
      <c r="DF291" s="34"/>
      <c r="DG291" s="34"/>
      <c r="DH291" s="34"/>
      <c r="DI291" s="34"/>
      <c r="DJ291" s="34"/>
      <c r="DK291" s="34"/>
      <c r="DL291" s="34"/>
      <c r="DM291" s="34"/>
      <c r="DN291" s="34"/>
      <c r="DO291" s="34"/>
      <c r="DP291" s="34"/>
      <c r="DQ291" s="34"/>
    </row>
    <row r="292" spans="1:121">
      <c r="A292" t="s">
        <v>1010</v>
      </c>
      <c r="B292" s="1">
        <v>7.7013888888888882E-2</v>
      </c>
      <c r="C292" s="1">
        <v>4.8958333333333333E-2</v>
      </c>
      <c r="D292" s="1">
        <v>1.9594907407407405E-2</v>
      </c>
      <c r="E292" s="1">
        <v>2.8043981481481479E-2</v>
      </c>
      <c r="F292">
        <v>10</v>
      </c>
      <c r="G292">
        <v>4</v>
      </c>
      <c r="H292">
        <v>14</v>
      </c>
      <c r="I292">
        <v>215</v>
      </c>
      <c r="J292">
        <v>0</v>
      </c>
      <c r="K292">
        <v>7</v>
      </c>
      <c r="L292">
        <v>222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X292" s="35"/>
      <c r="Y292" s="35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5"/>
      <c r="AQ292" s="35"/>
      <c r="AR292" s="35"/>
      <c r="AS292" s="35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5"/>
      <c r="BK292" s="35"/>
      <c r="BL292" s="35"/>
      <c r="BM292" s="35"/>
      <c r="BN292" s="34"/>
      <c r="BO292" s="34"/>
      <c r="BP292" s="34"/>
      <c r="BQ292" s="34"/>
      <c r="BR292" s="34"/>
      <c r="BS292" s="34"/>
      <c r="BT292" s="34"/>
      <c r="BU292" s="34"/>
      <c r="BV292" s="34"/>
      <c r="BW292" s="34"/>
      <c r="BX292" s="34"/>
      <c r="BY292" s="34"/>
      <c r="BZ292" s="34"/>
      <c r="CA292" s="34"/>
      <c r="CB292" s="34"/>
      <c r="CC292" s="34"/>
      <c r="CD292" s="35"/>
      <c r="CE292" s="35"/>
      <c r="CF292" s="35"/>
      <c r="CG292" s="35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6"/>
      <c r="CY292" s="35"/>
      <c r="CZ292" s="35"/>
      <c r="DA292" s="35"/>
      <c r="DB292" s="34"/>
      <c r="DC292" s="34"/>
      <c r="DD292" s="34"/>
      <c r="DE292" s="34"/>
      <c r="DF292" s="34"/>
      <c r="DG292" s="34"/>
      <c r="DH292" s="34"/>
      <c r="DI292" s="34"/>
      <c r="DJ292" s="34"/>
      <c r="DK292" s="34"/>
      <c r="DL292" s="34"/>
      <c r="DM292" s="34"/>
      <c r="DN292" s="34"/>
      <c r="DO292" s="34"/>
      <c r="DP292" s="34"/>
      <c r="DQ292" s="34"/>
    </row>
    <row r="293" spans="1:121">
      <c r="A293" t="s">
        <v>2547</v>
      </c>
      <c r="B293" s="1">
        <v>0.26871527777777776</v>
      </c>
      <c r="C293" s="1">
        <v>0.23731481481481484</v>
      </c>
      <c r="D293" s="1">
        <v>2.4201388888888887E-2</v>
      </c>
      <c r="E293" s="1">
        <v>3.138888888888889E-2</v>
      </c>
      <c r="F293">
        <v>271</v>
      </c>
      <c r="G293">
        <v>37</v>
      </c>
      <c r="H293">
        <v>308</v>
      </c>
      <c r="I293">
        <v>2155</v>
      </c>
      <c r="J293">
        <v>76</v>
      </c>
      <c r="K293">
        <v>24</v>
      </c>
      <c r="L293">
        <v>2255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X293" s="35"/>
      <c r="Y293" s="35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5"/>
      <c r="AQ293" s="35"/>
      <c r="AR293" s="35"/>
      <c r="AS293" s="35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5"/>
      <c r="BK293" s="35"/>
      <c r="BL293" s="35"/>
      <c r="BM293" s="35"/>
      <c r="BN293" s="34"/>
      <c r="BO293" s="34"/>
      <c r="BP293" s="34"/>
      <c r="BQ293" s="34"/>
      <c r="BR293" s="34"/>
      <c r="BS293" s="34"/>
      <c r="BT293" s="34"/>
      <c r="BU293" s="34"/>
      <c r="BV293" s="34"/>
      <c r="BW293" s="34"/>
      <c r="BX293" s="34"/>
      <c r="BY293" s="34"/>
      <c r="BZ293" s="34"/>
      <c r="CA293" s="34"/>
      <c r="CB293" s="34"/>
      <c r="CC293" s="34"/>
      <c r="CD293" s="35"/>
      <c r="CE293" s="35"/>
      <c r="CF293" s="35"/>
      <c r="CG293" s="35"/>
      <c r="CH293" s="34"/>
      <c r="CI293" s="34"/>
      <c r="CJ293" s="34"/>
      <c r="CK293" s="34"/>
      <c r="CL293" s="34"/>
      <c r="CM293" s="34"/>
      <c r="CN293" s="34"/>
      <c r="CO293" s="34"/>
      <c r="CP293" s="34"/>
      <c r="CQ293" s="34"/>
      <c r="CR293" s="34"/>
      <c r="CS293" s="34"/>
      <c r="CT293" s="34"/>
      <c r="CU293" s="34"/>
      <c r="CV293" s="34"/>
      <c r="CW293" s="34"/>
      <c r="CX293" s="35"/>
      <c r="CY293" s="35"/>
      <c r="CZ293" s="35"/>
      <c r="DA293" s="35"/>
      <c r="DB293" s="34"/>
      <c r="DC293" s="34"/>
      <c r="DD293" s="34"/>
      <c r="DE293" s="34"/>
      <c r="DF293" s="34"/>
      <c r="DG293" s="34"/>
      <c r="DH293" s="34"/>
      <c r="DI293" s="34"/>
      <c r="DJ293" s="34"/>
      <c r="DK293" s="34"/>
      <c r="DL293" s="34"/>
      <c r="DM293" s="34"/>
      <c r="DN293" s="34"/>
      <c r="DO293" s="34"/>
      <c r="DP293" s="34"/>
      <c r="DQ293" s="34"/>
    </row>
    <row r="294" spans="1:121">
      <c r="A294" t="s">
        <v>2548</v>
      </c>
      <c r="B294" s="1">
        <v>0.20030092592592594</v>
      </c>
      <c r="C294" s="1">
        <v>0.18535879629629629</v>
      </c>
      <c r="D294" s="1">
        <v>0.12239583333333333</v>
      </c>
      <c r="E294" s="1">
        <v>1.494212962962963E-2</v>
      </c>
      <c r="F294">
        <v>89</v>
      </c>
      <c r="G294">
        <v>47</v>
      </c>
      <c r="H294">
        <v>136</v>
      </c>
      <c r="I294">
        <v>1581</v>
      </c>
      <c r="J294">
        <v>59</v>
      </c>
      <c r="K294">
        <v>14</v>
      </c>
      <c r="L294">
        <v>1654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X294" s="35"/>
      <c r="Y294" s="35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5"/>
      <c r="AQ294" s="35"/>
      <c r="AR294" s="35"/>
      <c r="AS294" s="35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  <c r="BE294" s="34"/>
      <c r="BF294" s="34"/>
      <c r="BG294" s="34"/>
      <c r="BH294" s="34"/>
      <c r="BI294" s="34"/>
      <c r="BJ294" s="35"/>
      <c r="BK294" s="35"/>
      <c r="BL294" s="35"/>
      <c r="BM294" s="35"/>
      <c r="BN294" s="34"/>
      <c r="BO294" s="34"/>
      <c r="BP294" s="34"/>
      <c r="BQ294" s="34"/>
      <c r="BR294" s="34"/>
      <c r="BS294" s="34"/>
      <c r="BT294" s="34"/>
      <c r="BU294" s="34"/>
      <c r="BV294" s="34"/>
      <c r="BW294" s="34"/>
      <c r="BX294" s="34"/>
      <c r="BY294" s="34"/>
      <c r="BZ294" s="34"/>
      <c r="CA294" s="34"/>
      <c r="CB294" s="34"/>
      <c r="CC294" s="34"/>
      <c r="CD294" s="35"/>
      <c r="CE294" s="35"/>
      <c r="CF294" s="35"/>
      <c r="CG294" s="35"/>
      <c r="CH294" s="34"/>
      <c r="CI294" s="34"/>
      <c r="CJ294" s="34"/>
      <c r="CK294" s="34"/>
      <c r="CL294" s="34"/>
      <c r="CM294" s="34"/>
      <c r="CN294" s="34"/>
      <c r="CO294" s="34"/>
      <c r="CP294" s="34"/>
      <c r="CQ294" s="34"/>
      <c r="CR294" s="34"/>
      <c r="CS294" s="34"/>
      <c r="CT294" s="34"/>
      <c r="CU294" s="34"/>
      <c r="CV294" s="34"/>
      <c r="CW294" s="34"/>
      <c r="CX294" s="35"/>
      <c r="CY294" s="35"/>
      <c r="CZ294" s="35"/>
      <c r="DA294" s="35"/>
      <c r="DB294" s="34"/>
      <c r="DC294" s="34"/>
      <c r="DD294" s="34"/>
      <c r="DE294" s="34"/>
      <c r="DF294" s="34"/>
      <c r="DG294" s="34"/>
      <c r="DH294" s="34"/>
      <c r="DI294" s="34"/>
      <c r="DJ294" s="34"/>
      <c r="DK294" s="34"/>
      <c r="DL294" s="34"/>
      <c r="DM294" s="34"/>
      <c r="DN294" s="34"/>
      <c r="DO294" s="34"/>
      <c r="DP294" s="34"/>
      <c r="DQ294" s="34"/>
    </row>
    <row r="295" spans="1:121">
      <c r="A295" t="s">
        <v>1029</v>
      </c>
      <c r="B295" s="1">
        <v>0.25747685185185182</v>
      </c>
      <c r="C295" s="1">
        <v>0.21177083333333332</v>
      </c>
      <c r="D295" s="1">
        <v>6.2303240740740735E-2</v>
      </c>
      <c r="E295" s="1">
        <v>4.5706018518518521E-2</v>
      </c>
      <c r="F295">
        <v>32</v>
      </c>
      <c r="G295">
        <v>12</v>
      </c>
      <c r="H295">
        <v>44</v>
      </c>
      <c r="I295">
        <v>1560</v>
      </c>
      <c r="J295">
        <v>47</v>
      </c>
      <c r="K295">
        <v>0</v>
      </c>
      <c r="L295">
        <v>1607</v>
      </c>
      <c r="M295">
        <v>18.79</v>
      </c>
      <c r="N295">
        <v>18.420000000000002</v>
      </c>
      <c r="O295">
        <v>0.37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X295" s="35"/>
      <c r="Y295" s="35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5"/>
      <c r="AQ295" s="35"/>
      <c r="AR295" s="35"/>
      <c r="AS295" s="35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  <c r="BE295" s="34"/>
      <c r="BF295" s="34"/>
      <c r="BG295" s="34"/>
      <c r="BH295" s="34"/>
      <c r="BI295" s="34"/>
      <c r="BJ295" s="35"/>
      <c r="BK295" s="35"/>
      <c r="BL295" s="35"/>
      <c r="BM295" s="35"/>
      <c r="BN295" s="34"/>
      <c r="BO295" s="34"/>
      <c r="BP295" s="34"/>
      <c r="BQ295" s="34"/>
      <c r="BR295" s="34"/>
      <c r="BS295" s="34"/>
      <c r="BT295" s="34"/>
      <c r="BU295" s="34"/>
      <c r="BV295" s="34"/>
      <c r="BW295" s="34"/>
      <c r="BX295" s="34"/>
      <c r="BY295" s="34"/>
      <c r="BZ295" s="34"/>
      <c r="CA295" s="34"/>
      <c r="CB295" s="34"/>
      <c r="CC295" s="34"/>
      <c r="CD295" s="35"/>
      <c r="CE295" s="35"/>
      <c r="CF295" s="35"/>
      <c r="CG295" s="35"/>
      <c r="CH295" s="34"/>
      <c r="CI295" s="34"/>
      <c r="CJ295" s="34"/>
      <c r="CK295" s="34"/>
      <c r="CL295" s="34"/>
      <c r="CM295" s="34"/>
      <c r="CN295" s="34"/>
      <c r="CO295" s="34"/>
      <c r="CP295" s="34"/>
      <c r="CQ295" s="34"/>
      <c r="CR295" s="34"/>
      <c r="CS295" s="34"/>
      <c r="CT295" s="34"/>
      <c r="CU295" s="34"/>
      <c r="CV295" s="34"/>
      <c r="CW295" s="34"/>
      <c r="CX295" s="35"/>
      <c r="CY295" s="35"/>
      <c r="CZ295" s="35"/>
      <c r="DA295" s="35"/>
      <c r="DB295" s="34"/>
      <c r="DC295" s="34"/>
      <c r="DD295" s="34"/>
      <c r="DE295" s="34"/>
      <c r="DF295" s="34"/>
      <c r="DG295" s="34"/>
      <c r="DH295" s="34"/>
      <c r="DI295" s="34"/>
      <c r="DJ295" s="34"/>
      <c r="DK295" s="34"/>
      <c r="DL295" s="34"/>
      <c r="DM295" s="34"/>
      <c r="DN295" s="34"/>
      <c r="DO295" s="34"/>
      <c r="DP295" s="34"/>
      <c r="DQ295" s="34"/>
    </row>
    <row r="296" spans="1:121">
      <c r="A296" t="s">
        <v>2371</v>
      </c>
      <c r="B296" s="1">
        <v>0.22722222222222221</v>
      </c>
      <c r="C296" s="1">
        <v>0.12238425925925926</v>
      </c>
      <c r="D296" s="1">
        <v>6.1238425925925925E-2</v>
      </c>
      <c r="E296" s="1">
        <v>0.10483796296296295</v>
      </c>
      <c r="F296">
        <v>174</v>
      </c>
      <c r="G296">
        <v>90</v>
      </c>
      <c r="H296">
        <v>264</v>
      </c>
      <c r="I296">
        <v>2285</v>
      </c>
      <c r="J296">
        <v>152</v>
      </c>
      <c r="K296">
        <v>47</v>
      </c>
      <c r="L296">
        <v>2484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X296" s="35"/>
      <c r="Y296" s="35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5"/>
      <c r="AQ296" s="35"/>
      <c r="AR296" s="35"/>
      <c r="AS296" s="35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4"/>
      <c r="BF296" s="34"/>
      <c r="BG296" s="34"/>
      <c r="BH296" s="34"/>
      <c r="BI296" s="34"/>
      <c r="BJ296" s="35"/>
      <c r="BK296" s="35"/>
      <c r="BL296" s="35"/>
      <c r="BM296" s="35"/>
      <c r="BN296" s="34"/>
      <c r="BO296" s="34"/>
      <c r="BP296" s="34"/>
      <c r="BQ296" s="34"/>
      <c r="BR296" s="34"/>
      <c r="BS296" s="34"/>
      <c r="BT296" s="34"/>
      <c r="BU296" s="34"/>
      <c r="BV296" s="34"/>
      <c r="BW296" s="34"/>
      <c r="BX296" s="34"/>
      <c r="BY296" s="34"/>
      <c r="BZ296" s="34"/>
      <c r="CA296" s="34"/>
      <c r="CB296" s="34"/>
      <c r="CC296" s="34"/>
      <c r="CD296" s="35"/>
      <c r="CE296" s="35"/>
      <c r="CF296" s="35"/>
      <c r="CG296" s="35"/>
      <c r="CH296" s="34"/>
      <c r="CI296" s="34"/>
      <c r="CJ296" s="34"/>
      <c r="CK296" s="34"/>
      <c r="CL296" s="34"/>
      <c r="CM296" s="34"/>
      <c r="CN296" s="34"/>
      <c r="CO296" s="34"/>
      <c r="CP296" s="34"/>
      <c r="CQ296" s="34"/>
      <c r="CR296" s="34"/>
      <c r="CS296" s="34"/>
      <c r="CT296" s="34"/>
      <c r="CU296" s="34"/>
      <c r="CV296" s="34"/>
      <c r="CW296" s="34"/>
      <c r="CX296" s="35"/>
      <c r="CY296" s="35"/>
      <c r="CZ296" s="35"/>
      <c r="DA296" s="35"/>
      <c r="DB296" s="34"/>
      <c r="DC296" s="34"/>
      <c r="DD296" s="34"/>
      <c r="DE296" s="34"/>
      <c r="DF296" s="34"/>
      <c r="DG296" s="34"/>
      <c r="DH296" s="34"/>
      <c r="DI296" s="34"/>
      <c r="DJ296" s="34"/>
      <c r="DK296" s="34"/>
      <c r="DL296" s="34"/>
      <c r="DM296" s="34"/>
      <c r="DN296" s="34"/>
      <c r="DO296" s="34"/>
      <c r="DP296" s="34"/>
      <c r="DQ296" s="34"/>
    </row>
    <row r="297" spans="1:121">
      <c r="A297" t="s">
        <v>2549</v>
      </c>
      <c r="B297" s="1">
        <v>0.47172453703703704</v>
      </c>
      <c r="C297" s="1">
        <v>0.46729166666666666</v>
      </c>
      <c r="D297" s="1">
        <v>4.2789351851851849E-2</v>
      </c>
      <c r="E297" s="1">
        <v>4.4328703703703709E-3</v>
      </c>
      <c r="F297">
        <v>215</v>
      </c>
      <c r="G297">
        <v>45</v>
      </c>
      <c r="H297">
        <v>260</v>
      </c>
      <c r="I297">
        <v>1952</v>
      </c>
      <c r="J297">
        <v>45</v>
      </c>
      <c r="K297">
        <v>13</v>
      </c>
      <c r="L297">
        <v>2010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X297" s="35"/>
      <c r="Y297" s="35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5"/>
      <c r="AQ297" s="35"/>
      <c r="AR297" s="35"/>
      <c r="AS297" s="35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4"/>
      <c r="BF297" s="34"/>
      <c r="BG297" s="34"/>
      <c r="BH297" s="34"/>
      <c r="BI297" s="34"/>
      <c r="BJ297" s="35"/>
      <c r="BK297" s="35"/>
      <c r="BL297" s="35"/>
      <c r="BM297" s="35"/>
      <c r="BN297" s="34"/>
      <c r="BO297" s="34"/>
      <c r="BP297" s="34"/>
      <c r="BQ297" s="34"/>
      <c r="BR297" s="34"/>
      <c r="BS297" s="34"/>
      <c r="BT297" s="34"/>
      <c r="BU297" s="34"/>
      <c r="BV297" s="34"/>
      <c r="BW297" s="34"/>
      <c r="BX297" s="34"/>
      <c r="BY297" s="34"/>
      <c r="BZ297" s="34"/>
      <c r="CA297" s="34"/>
      <c r="CB297" s="34"/>
      <c r="CC297" s="34"/>
      <c r="CD297" s="35"/>
      <c r="CE297" s="35"/>
      <c r="CF297" s="35"/>
      <c r="CG297" s="35"/>
      <c r="CH297" s="34"/>
      <c r="CI297" s="34"/>
      <c r="CJ297" s="34"/>
      <c r="CK297" s="34"/>
      <c r="CL297" s="34"/>
      <c r="CM297" s="34"/>
      <c r="CN297" s="34"/>
      <c r="CO297" s="34"/>
      <c r="CP297" s="34"/>
      <c r="CQ297" s="34"/>
      <c r="CR297" s="34"/>
      <c r="CS297" s="34"/>
      <c r="CT297" s="34"/>
      <c r="CU297" s="34"/>
      <c r="CV297" s="34"/>
      <c r="CW297" s="34"/>
      <c r="CX297" s="35"/>
      <c r="CY297" s="35"/>
      <c r="CZ297" s="35"/>
      <c r="DA297" s="35"/>
      <c r="DB297" s="34"/>
      <c r="DC297" s="34"/>
      <c r="DD297" s="34"/>
      <c r="DE297" s="34"/>
      <c r="DF297" s="34"/>
      <c r="DG297" s="34"/>
      <c r="DH297" s="34"/>
      <c r="DI297" s="34"/>
      <c r="DJ297" s="34"/>
      <c r="DK297" s="34"/>
      <c r="DL297" s="34"/>
      <c r="DM297" s="34"/>
      <c r="DN297" s="34"/>
      <c r="DO297" s="34"/>
      <c r="DP297" s="34"/>
      <c r="DQ297" s="34"/>
    </row>
    <row r="298" spans="1:121">
      <c r="A298" t="s">
        <v>2550</v>
      </c>
      <c r="B298" s="1">
        <v>0.22011574074074072</v>
      </c>
      <c r="C298" s="1">
        <v>0.20679398148148151</v>
      </c>
      <c r="D298" s="1">
        <v>6.3865740740740737E-2</v>
      </c>
      <c r="E298" s="1">
        <v>1.3310185185185187E-2</v>
      </c>
      <c r="F298">
        <v>70</v>
      </c>
      <c r="G298">
        <v>186</v>
      </c>
      <c r="H298">
        <v>256</v>
      </c>
      <c r="I298">
        <v>3112</v>
      </c>
      <c r="J298">
        <v>465</v>
      </c>
      <c r="K298">
        <v>112</v>
      </c>
      <c r="L298">
        <v>3689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X298" s="35"/>
      <c r="Y298" s="35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5"/>
      <c r="AQ298" s="35"/>
      <c r="AR298" s="35"/>
      <c r="AS298" s="35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  <c r="BE298" s="34"/>
      <c r="BF298" s="34"/>
      <c r="BG298" s="34"/>
      <c r="BH298" s="34"/>
      <c r="BI298" s="34"/>
      <c r="BJ298" s="35"/>
      <c r="BK298" s="35"/>
      <c r="BL298" s="35"/>
      <c r="BM298" s="35"/>
      <c r="BN298" s="34"/>
      <c r="BO298" s="34"/>
      <c r="BP298" s="34"/>
      <c r="BQ298" s="34"/>
      <c r="BR298" s="34"/>
      <c r="BS298" s="34"/>
      <c r="BT298" s="34"/>
      <c r="BU298" s="34"/>
      <c r="BV298" s="34"/>
      <c r="BW298" s="34"/>
      <c r="BX298" s="34"/>
      <c r="BY298" s="34"/>
      <c r="BZ298" s="34"/>
      <c r="CA298" s="34"/>
      <c r="CB298" s="34"/>
      <c r="CC298" s="34"/>
      <c r="CD298" s="35"/>
      <c r="CE298" s="35"/>
      <c r="CF298" s="35"/>
      <c r="CG298" s="35"/>
      <c r="CH298" s="34"/>
      <c r="CI298" s="34"/>
      <c r="CJ298" s="34"/>
      <c r="CK298" s="34"/>
      <c r="CL298" s="34"/>
      <c r="CM298" s="34"/>
      <c r="CN298" s="34"/>
      <c r="CO298" s="34"/>
      <c r="CP298" s="34"/>
      <c r="CQ298" s="34"/>
      <c r="CR298" s="34"/>
      <c r="CS298" s="34"/>
      <c r="CT298" s="34"/>
      <c r="CU298" s="34"/>
      <c r="CV298" s="34"/>
      <c r="CW298" s="34"/>
      <c r="CX298" s="35"/>
      <c r="CY298" s="35"/>
      <c r="CZ298" s="35"/>
      <c r="DA298" s="35"/>
      <c r="DB298" s="34"/>
      <c r="DC298" s="34"/>
      <c r="DD298" s="34"/>
      <c r="DE298" s="34"/>
      <c r="DF298" s="34"/>
      <c r="DG298" s="34"/>
      <c r="DH298" s="34"/>
      <c r="DI298" s="34"/>
      <c r="DJ298" s="34"/>
      <c r="DK298" s="34"/>
      <c r="DL298" s="34"/>
      <c r="DM298" s="34"/>
      <c r="DN298" s="34"/>
      <c r="DO298" s="34"/>
      <c r="DP298" s="34"/>
      <c r="DQ298" s="34"/>
    </row>
    <row r="299" spans="1:121">
      <c r="A299" t="s">
        <v>1041</v>
      </c>
      <c r="B299" s="1">
        <v>0.29234953703703703</v>
      </c>
      <c r="C299" s="1">
        <v>0.16706018518518517</v>
      </c>
      <c r="D299" s="1">
        <v>0.22387731481481479</v>
      </c>
      <c r="E299" s="1">
        <v>0.12528935185185186</v>
      </c>
      <c r="F299">
        <v>128</v>
      </c>
      <c r="G299">
        <v>40</v>
      </c>
      <c r="H299">
        <v>168</v>
      </c>
      <c r="I299">
        <v>1704</v>
      </c>
      <c r="J299">
        <v>46</v>
      </c>
      <c r="K299">
        <v>14</v>
      </c>
      <c r="L299">
        <v>1764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X299" s="35"/>
      <c r="Y299" s="35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5"/>
      <c r="AQ299" s="35"/>
      <c r="AR299" s="35"/>
      <c r="AS299" s="35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  <c r="BE299" s="34"/>
      <c r="BF299" s="34"/>
      <c r="BG299" s="34"/>
      <c r="BH299" s="34"/>
      <c r="BI299" s="34"/>
      <c r="BJ299" s="35"/>
      <c r="BK299" s="35"/>
      <c r="BL299" s="35"/>
      <c r="BM299" s="35"/>
      <c r="BN299" s="34"/>
      <c r="BO299" s="34"/>
      <c r="BP299" s="34"/>
      <c r="BQ299" s="34"/>
      <c r="BR299" s="34"/>
      <c r="BS299" s="34"/>
      <c r="BT299" s="34"/>
      <c r="BU299" s="34"/>
      <c r="BV299" s="34"/>
      <c r="BW299" s="34"/>
      <c r="BX299" s="34"/>
      <c r="BY299" s="34"/>
      <c r="BZ299" s="34"/>
      <c r="CA299" s="34"/>
      <c r="CB299" s="34"/>
      <c r="CC299" s="34"/>
      <c r="CD299" s="35"/>
      <c r="CE299" s="35"/>
      <c r="CF299" s="35"/>
      <c r="CG299" s="35"/>
      <c r="CH299" s="34"/>
      <c r="CI299" s="34"/>
      <c r="CJ299" s="34"/>
      <c r="CK299" s="34"/>
      <c r="CL299" s="34"/>
      <c r="CM299" s="34"/>
      <c r="CN299" s="34"/>
      <c r="CO299" s="34"/>
      <c r="CP299" s="34"/>
      <c r="CQ299" s="34"/>
      <c r="CR299" s="34"/>
      <c r="CS299" s="34"/>
      <c r="CT299" s="34"/>
      <c r="CU299" s="34"/>
      <c r="CV299" s="34"/>
      <c r="CW299" s="34"/>
      <c r="CX299" s="35"/>
      <c r="CY299" s="35"/>
      <c r="CZ299" s="35"/>
      <c r="DA299" s="35"/>
      <c r="DB299" s="34"/>
      <c r="DC299" s="34"/>
      <c r="DD299" s="34"/>
      <c r="DE299" s="34"/>
      <c r="DF299" s="34"/>
      <c r="DG299" s="34"/>
      <c r="DH299" s="34"/>
      <c r="DI299" s="34"/>
      <c r="DJ299" s="34"/>
      <c r="DK299" s="34"/>
      <c r="DL299" s="34"/>
      <c r="DM299" s="34"/>
      <c r="DN299" s="34"/>
      <c r="DO299" s="34"/>
      <c r="DP299" s="34"/>
      <c r="DQ299" s="34"/>
    </row>
    <row r="300" spans="1:121">
      <c r="A300" t="s">
        <v>1042</v>
      </c>
      <c r="B300" s="1">
        <v>1.695601851851852E-2</v>
      </c>
      <c r="C300" s="1">
        <v>1.5347222222222222E-2</v>
      </c>
      <c r="D300" s="1">
        <v>3.0671296296296297E-3</v>
      </c>
      <c r="E300" s="1">
        <v>1.6087962962962963E-3</v>
      </c>
      <c r="F300">
        <v>14</v>
      </c>
      <c r="G300">
        <v>3</v>
      </c>
      <c r="H300">
        <v>17</v>
      </c>
      <c r="I300">
        <v>226</v>
      </c>
      <c r="J300">
        <v>4</v>
      </c>
      <c r="K300">
        <v>2</v>
      </c>
      <c r="L300">
        <v>232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X300" s="35"/>
      <c r="Y300" s="35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5"/>
      <c r="AQ300" s="35"/>
      <c r="AR300" s="35"/>
      <c r="AS300" s="35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4"/>
      <c r="BF300" s="34"/>
      <c r="BG300" s="34"/>
      <c r="BH300" s="34"/>
      <c r="BI300" s="34"/>
      <c r="BJ300" s="35"/>
      <c r="BK300" s="35"/>
      <c r="BL300" s="35"/>
      <c r="BM300" s="35"/>
      <c r="BN300" s="34"/>
      <c r="BO300" s="34"/>
      <c r="BP300" s="34"/>
      <c r="BQ300" s="34"/>
      <c r="BR300" s="34"/>
      <c r="BS300" s="34"/>
      <c r="BT300" s="34"/>
      <c r="BU300" s="34"/>
      <c r="BV300" s="34"/>
      <c r="BW300" s="34"/>
      <c r="BX300" s="34"/>
      <c r="BY300" s="34"/>
      <c r="BZ300" s="34"/>
      <c r="CA300" s="34"/>
      <c r="CB300" s="34"/>
      <c r="CC300" s="34"/>
      <c r="CD300" s="35"/>
      <c r="CE300" s="35"/>
      <c r="CF300" s="35"/>
      <c r="CG300" s="35"/>
      <c r="CH300" s="34"/>
      <c r="CI300" s="34"/>
      <c r="CJ300" s="34"/>
      <c r="CK300" s="34"/>
      <c r="CL300" s="34"/>
      <c r="CM300" s="34"/>
      <c r="CN300" s="34"/>
      <c r="CO300" s="34"/>
      <c r="CP300" s="34"/>
      <c r="CQ300" s="34"/>
      <c r="CR300" s="34"/>
      <c r="CS300" s="34"/>
      <c r="CT300" s="34"/>
      <c r="CU300" s="34"/>
      <c r="CV300" s="34"/>
      <c r="CW300" s="34"/>
      <c r="CX300" s="36"/>
      <c r="CY300" s="36"/>
      <c r="CZ300" s="35"/>
      <c r="DA300" s="35"/>
      <c r="DB300" s="34"/>
      <c r="DC300" s="34"/>
      <c r="DD300" s="34"/>
      <c r="DE300" s="34"/>
      <c r="DF300" s="34"/>
      <c r="DG300" s="34"/>
      <c r="DH300" s="34"/>
      <c r="DI300" s="34"/>
      <c r="DJ300" s="34"/>
      <c r="DK300" s="34"/>
      <c r="DL300" s="34"/>
      <c r="DM300" s="34"/>
      <c r="DN300" s="34"/>
      <c r="DO300" s="34"/>
      <c r="DP300" s="34"/>
      <c r="DQ300" s="34"/>
    </row>
    <row r="301" spans="1:121">
      <c r="A301" t="s">
        <v>1044</v>
      </c>
      <c r="B301" s="1">
        <v>0.21166666666666667</v>
      </c>
      <c r="C301" s="1">
        <v>0.18534722222222222</v>
      </c>
      <c r="D301" s="1">
        <v>4.8321759259259266E-2</v>
      </c>
      <c r="E301" s="1">
        <v>2.630787037037037E-2</v>
      </c>
      <c r="F301">
        <v>216</v>
      </c>
      <c r="G301">
        <v>80</v>
      </c>
      <c r="H301">
        <v>296</v>
      </c>
      <c r="I301">
        <v>2274</v>
      </c>
      <c r="J301">
        <v>192</v>
      </c>
      <c r="K301">
        <v>41</v>
      </c>
      <c r="L301">
        <v>2507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X301" s="35"/>
      <c r="Y301" s="35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5"/>
      <c r="AQ301" s="35"/>
      <c r="AR301" s="35"/>
      <c r="AS301" s="35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4"/>
      <c r="BF301" s="34"/>
      <c r="BG301" s="34"/>
      <c r="BH301" s="34"/>
      <c r="BI301" s="34"/>
      <c r="BJ301" s="35"/>
      <c r="BK301" s="35"/>
      <c r="BL301" s="35"/>
      <c r="BM301" s="35"/>
      <c r="BN301" s="34"/>
      <c r="BO301" s="34"/>
      <c r="BP301" s="34"/>
      <c r="BQ301" s="34"/>
      <c r="BR301" s="34"/>
      <c r="BS301" s="34"/>
      <c r="BT301" s="34"/>
      <c r="BU301" s="34"/>
      <c r="BV301" s="34"/>
      <c r="BW301" s="34"/>
      <c r="BX301" s="34"/>
      <c r="BY301" s="34"/>
      <c r="BZ301" s="34"/>
      <c r="CA301" s="34"/>
      <c r="CB301" s="34"/>
      <c r="CC301" s="34"/>
      <c r="CD301" s="35"/>
      <c r="CE301" s="35"/>
      <c r="CF301" s="35"/>
      <c r="CG301" s="35"/>
      <c r="CH301" s="34"/>
      <c r="CI301" s="34"/>
      <c r="CJ301" s="34"/>
      <c r="CK301" s="34"/>
      <c r="CL301" s="34"/>
      <c r="CM301" s="34"/>
      <c r="CN301" s="34"/>
      <c r="CO301" s="34"/>
      <c r="CP301" s="34"/>
      <c r="CQ301" s="34"/>
      <c r="CR301" s="34"/>
      <c r="CS301" s="34"/>
      <c r="CT301" s="34"/>
      <c r="CU301" s="34"/>
      <c r="CV301" s="34"/>
      <c r="CW301" s="34"/>
      <c r="CX301" s="36"/>
      <c r="CY301" s="36"/>
      <c r="CZ301" s="35"/>
      <c r="DA301" s="35"/>
      <c r="DB301" s="34"/>
      <c r="DC301" s="34"/>
      <c r="DD301" s="34"/>
      <c r="DE301" s="34"/>
      <c r="DF301" s="34"/>
      <c r="DG301" s="34"/>
      <c r="DH301" s="34"/>
      <c r="DI301" s="34"/>
      <c r="DJ301" s="34"/>
      <c r="DK301" s="34"/>
      <c r="DL301" s="34"/>
      <c r="DM301" s="34"/>
      <c r="DN301" s="34"/>
      <c r="DO301" s="34"/>
      <c r="DP301" s="34"/>
      <c r="DQ301" s="34"/>
    </row>
    <row r="302" spans="1:121">
      <c r="A302" t="s">
        <v>1048</v>
      </c>
      <c r="B302" s="1">
        <v>0.15013888888888891</v>
      </c>
      <c r="C302" s="1">
        <v>0.11190972222222222</v>
      </c>
      <c r="D302" s="1">
        <v>3.3703703703703701E-2</v>
      </c>
      <c r="E302" s="1">
        <v>3.8229166666666668E-2</v>
      </c>
      <c r="F302">
        <v>27</v>
      </c>
      <c r="G302">
        <v>16</v>
      </c>
      <c r="H302">
        <v>43</v>
      </c>
      <c r="I302">
        <v>524</v>
      </c>
      <c r="J302">
        <v>20</v>
      </c>
      <c r="K302">
        <v>17</v>
      </c>
      <c r="L302">
        <v>561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X302" s="35"/>
      <c r="Y302" s="35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5"/>
      <c r="AQ302" s="35"/>
      <c r="AR302" s="35"/>
      <c r="AS302" s="35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4"/>
      <c r="BF302" s="34"/>
      <c r="BG302" s="34"/>
      <c r="BH302" s="34"/>
      <c r="BI302" s="34"/>
      <c r="BJ302" s="35"/>
      <c r="BK302" s="35"/>
      <c r="BL302" s="35"/>
      <c r="BM302" s="35"/>
      <c r="BN302" s="34"/>
      <c r="BO302" s="34"/>
      <c r="BP302" s="34"/>
      <c r="BQ302" s="34"/>
      <c r="BR302" s="34"/>
      <c r="BS302" s="34"/>
      <c r="BT302" s="34"/>
      <c r="BU302" s="34"/>
      <c r="BV302" s="34"/>
      <c r="BW302" s="34"/>
      <c r="BX302" s="34"/>
      <c r="BY302" s="34"/>
      <c r="BZ302" s="34"/>
      <c r="CA302" s="34"/>
      <c r="CB302" s="34"/>
      <c r="CC302" s="34"/>
      <c r="CD302" s="35"/>
      <c r="CE302" s="35"/>
      <c r="CF302" s="35"/>
      <c r="CG302" s="35"/>
      <c r="CH302" s="34"/>
      <c r="CI302" s="34"/>
      <c r="CJ302" s="34"/>
      <c r="CK302" s="34"/>
      <c r="CL302" s="34"/>
      <c r="CM302" s="34"/>
      <c r="CN302" s="34"/>
      <c r="CO302" s="34"/>
      <c r="CP302" s="34"/>
      <c r="CQ302" s="34"/>
      <c r="CR302" s="34"/>
      <c r="CS302" s="34"/>
      <c r="CT302" s="34"/>
      <c r="CU302" s="34"/>
      <c r="CV302" s="34"/>
      <c r="CW302" s="34"/>
      <c r="CX302" s="35"/>
      <c r="CY302" s="35"/>
      <c r="CZ302" s="35"/>
      <c r="DA302" s="35"/>
      <c r="DB302" s="34"/>
      <c r="DC302" s="34"/>
      <c r="DD302" s="34"/>
      <c r="DE302" s="34"/>
      <c r="DF302" s="34"/>
      <c r="DG302" s="34"/>
      <c r="DH302" s="34"/>
      <c r="DI302" s="34"/>
      <c r="DJ302" s="34"/>
      <c r="DK302" s="34"/>
      <c r="DL302" s="34"/>
      <c r="DM302" s="34"/>
      <c r="DN302" s="34"/>
      <c r="DO302" s="34"/>
      <c r="DP302" s="34"/>
      <c r="DQ302" s="34"/>
    </row>
    <row r="303" spans="1:121">
      <c r="A303" t="s">
        <v>2551</v>
      </c>
      <c r="B303" s="1">
        <v>0.22771990740740741</v>
      </c>
      <c r="C303" s="1">
        <v>0.20075231481481481</v>
      </c>
      <c r="D303" s="1">
        <v>6.1562499999999999E-2</v>
      </c>
      <c r="E303" s="1">
        <v>2.6967592592592595E-2</v>
      </c>
      <c r="F303">
        <v>137</v>
      </c>
      <c r="G303">
        <v>29</v>
      </c>
      <c r="H303">
        <v>166</v>
      </c>
      <c r="I303">
        <v>1717</v>
      </c>
      <c r="J303">
        <v>36</v>
      </c>
      <c r="K303">
        <v>18</v>
      </c>
      <c r="L303">
        <v>1771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X303" s="35"/>
      <c r="Y303" s="35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5"/>
      <c r="AQ303" s="35"/>
      <c r="AR303" s="35"/>
      <c r="AS303" s="35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4"/>
      <c r="BF303" s="34"/>
      <c r="BG303" s="34"/>
      <c r="BH303" s="34"/>
      <c r="BI303" s="34"/>
      <c r="BJ303" s="35"/>
      <c r="BK303" s="35"/>
      <c r="BL303" s="35"/>
      <c r="BM303" s="35"/>
      <c r="BN303" s="34"/>
      <c r="BO303" s="34"/>
      <c r="BP303" s="34"/>
      <c r="BQ303" s="34"/>
      <c r="BR303" s="34"/>
      <c r="BS303" s="34"/>
      <c r="BT303" s="34"/>
      <c r="BU303" s="34"/>
      <c r="BV303" s="34"/>
      <c r="BW303" s="34"/>
      <c r="BX303" s="34"/>
      <c r="BY303" s="34"/>
      <c r="BZ303" s="34"/>
      <c r="CA303" s="34"/>
      <c r="CB303" s="34"/>
      <c r="CC303" s="34"/>
      <c r="CD303" s="35"/>
      <c r="CE303" s="35"/>
      <c r="CF303" s="35"/>
      <c r="CG303" s="35"/>
      <c r="CH303" s="34"/>
      <c r="CI303" s="34"/>
      <c r="CJ303" s="34"/>
      <c r="CK303" s="34"/>
      <c r="CL303" s="34"/>
      <c r="CM303" s="34"/>
      <c r="CN303" s="34"/>
      <c r="CO303" s="34"/>
      <c r="CP303" s="34"/>
      <c r="CQ303" s="34"/>
      <c r="CR303" s="34"/>
      <c r="CS303" s="34"/>
      <c r="CT303" s="34"/>
      <c r="CU303" s="34"/>
      <c r="CV303" s="34"/>
      <c r="CW303" s="34"/>
      <c r="CX303" s="36"/>
      <c r="CY303" s="36"/>
      <c r="CZ303" s="35"/>
      <c r="DA303" s="35"/>
      <c r="DB303" s="34"/>
      <c r="DC303" s="34"/>
      <c r="DD303" s="34"/>
      <c r="DE303" s="34"/>
      <c r="DF303" s="34"/>
      <c r="DG303" s="34"/>
      <c r="DH303" s="34"/>
      <c r="DI303" s="34"/>
      <c r="DJ303" s="34"/>
      <c r="DK303" s="34"/>
      <c r="DL303" s="34"/>
      <c r="DM303" s="34"/>
      <c r="DN303" s="34"/>
      <c r="DO303" s="34"/>
      <c r="DP303" s="34"/>
      <c r="DQ303" s="34"/>
    </row>
    <row r="304" spans="1:121">
      <c r="A304" t="s">
        <v>1063</v>
      </c>
      <c r="B304" s="1">
        <v>2.6712962962962966E-2</v>
      </c>
      <c r="C304" s="1">
        <v>1.6111111111111111E-2</v>
      </c>
      <c r="D304" s="1">
        <v>3.4722222222222224E-4</v>
      </c>
      <c r="E304" s="1">
        <v>1.0601851851851854E-2</v>
      </c>
      <c r="F304">
        <v>13</v>
      </c>
      <c r="G304">
        <v>5</v>
      </c>
      <c r="H304">
        <v>18</v>
      </c>
      <c r="I304">
        <v>171</v>
      </c>
      <c r="J304">
        <v>10</v>
      </c>
      <c r="K304">
        <v>0</v>
      </c>
      <c r="L304">
        <v>181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X304" s="35"/>
      <c r="Y304" s="35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5"/>
      <c r="AQ304" s="35"/>
      <c r="AR304" s="35"/>
      <c r="AS304" s="35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4"/>
      <c r="BF304" s="34"/>
      <c r="BG304" s="34"/>
      <c r="BH304" s="34"/>
      <c r="BI304" s="34"/>
      <c r="BJ304" s="35"/>
      <c r="BK304" s="35"/>
      <c r="BL304" s="35"/>
      <c r="BM304" s="35"/>
      <c r="BN304" s="34"/>
      <c r="BO304" s="34"/>
      <c r="BP304" s="34"/>
      <c r="BQ304" s="34"/>
      <c r="BR304" s="34"/>
      <c r="BS304" s="34"/>
      <c r="BT304" s="34"/>
      <c r="BU304" s="34"/>
      <c r="BV304" s="34"/>
      <c r="BW304" s="34"/>
      <c r="BX304" s="34"/>
      <c r="BY304" s="34"/>
      <c r="BZ304" s="34"/>
      <c r="CA304" s="34"/>
      <c r="CB304" s="34"/>
      <c r="CC304" s="34"/>
      <c r="CD304" s="35"/>
      <c r="CE304" s="35"/>
      <c r="CF304" s="35"/>
      <c r="CG304" s="35"/>
      <c r="CH304" s="34"/>
      <c r="CI304" s="34"/>
      <c r="CJ304" s="34"/>
      <c r="CK304" s="34"/>
      <c r="CL304" s="34"/>
      <c r="CM304" s="34"/>
      <c r="CN304" s="34"/>
      <c r="CO304" s="34"/>
      <c r="CP304" s="34"/>
      <c r="CQ304" s="34"/>
      <c r="CR304" s="34"/>
      <c r="CS304" s="34"/>
      <c r="CT304" s="34"/>
      <c r="CU304" s="34"/>
      <c r="CV304" s="34"/>
      <c r="CW304" s="34"/>
      <c r="CX304" s="35"/>
      <c r="CY304" s="35"/>
      <c r="CZ304" s="35"/>
      <c r="DA304" s="35"/>
      <c r="DB304" s="34"/>
      <c r="DC304" s="34"/>
      <c r="DD304" s="34"/>
      <c r="DE304" s="34"/>
      <c r="DF304" s="34"/>
      <c r="DG304" s="34"/>
      <c r="DH304" s="34"/>
      <c r="DI304" s="34"/>
      <c r="DJ304" s="34"/>
      <c r="DK304" s="34"/>
      <c r="DL304" s="34"/>
      <c r="DM304" s="34"/>
      <c r="DN304" s="34"/>
      <c r="DO304" s="34"/>
      <c r="DP304" s="34"/>
      <c r="DQ304" s="34"/>
    </row>
    <row r="305" spans="1:121">
      <c r="A305" t="s">
        <v>1065</v>
      </c>
      <c r="B305" s="1">
        <v>0.14475694444444445</v>
      </c>
      <c r="C305" s="1">
        <v>9.7858796296296291E-2</v>
      </c>
      <c r="D305" s="1">
        <v>3.3541666666666664E-2</v>
      </c>
      <c r="E305" s="1">
        <v>4.6898148148148154E-2</v>
      </c>
      <c r="F305">
        <v>18</v>
      </c>
      <c r="G305">
        <v>19</v>
      </c>
      <c r="H305">
        <v>37</v>
      </c>
      <c r="I305">
        <v>426</v>
      </c>
      <c r="J305">
        <v>49</v>
      </c>
      <c r="K305">
        <v>31</v>
      </c>
      <c r="L305">
        <v>506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X305" s="35"/>
      <c r="Y305" s="35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5"/>
      <c r="AQ305" s="35"/>
      <c r="AR305" s="35"/>
      <c r="AS305" s="35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4"/>
      <c r="BF305" s="34"/>
      <c r="BG305" s="34"/>
      <c r="BH305" s="34"/>
      <c r="BI305" s="34"/>
      <c r="BJ305" s="35"/>
      <c r="BK305" s="35"/>
      <c r="BL305" s="35"/>
      <c r="BM305" s="35"/>
      <c r="BN305" s="34"/>
      <c r="BO305" s="34"/>
      <c r="BP305" s="34"/>
      <c r="BQ305" s="34"/>
      <c r="BR305" s="34"/>
      <c r="BS305" s="34"/>
      <c r="BT305" s="34"/>
      <c r="BU305" s="34"/>
      <c r="BV305" s="34"/>
      <c r="BW305" s="34"/>
      <c r="BX305" s="34"/>
      <c r="BY305" s="34"/>
      <c r="BZ305" s="34"/>
      <c r="CA305" s="34"/>
      <c r="CB305" s="34"/>
      <c r="CC305" s="34"/>
      <c r="CD305" s="35"/>
      <c r="CE305" s="35"/>
      <c r="CF305" s="35"/>
      <c r="CG305" s="35"/>
      <c r="CH305" s="34"/>
      <c r="CI305" s="34"/>
      <c r="CJ305" s="34"/>
      <c r="CK305" s="34"/>
      <c r="CL305" s="34"/>
      <c r="CM305" s="34"/>
      <c r="CN305" s="34"/>
      <c r="CO305" s="34"/>
      <c r="CP305" s="34"/>
      <c r="CQ305" s="34"/>
      <c r="CR305" s="34"/>
      <c r="CS305" s="34"/>
      <c r="CT305" s="34"/>
      <c r="CU305" s="34"/>
      <c r="CV305" s="34"/>
      <c r="CW305" s="34"/>
      <c r="CX305" s="35"/>
      <c r="CY305" s="35"/>
      <c r="CZ305" s="35"/>
      <c r="DA305" s="35"/>
      <c r="DB305" s="34"/>
      <c r="DC305" s="34"/>
      <c r="DD305" s="34"/>
      <c r="DE305" s="34"/>
      <c r="DF305" s="34"/>
      <c r="DG305" s="34"/>
      <c r="DH305" s="34"/>
      <c r="DI305" s="34"/>
      <c r="DJ305" s="34"/>
      <c r="DK305" s="34"/>
      <c r="DL305" s="34"/>
      <c r="DM305" s="34"/>
      <c r="DN305" s="34"/>
      <c r="DO305" s="34"/>
      <c r="DP305" s="34"/>
      <c r="DQ305" s="34"/>
    </row>
    <row r="306" spans="1:121">
      <c r="A306" t="s">
        <v>2552</v>
      </c>
      <c r="B306" s="1">
        <v>0.17141203703703703</v>
      </c>
      <c r="C306" s="1">
        <v>0.17114583333333333</v>
      </c>
      <c r="D306" s="1">
        <v>2.7627314814814813E-2</v>
      </c>
      <c r="E306" s="1">
        <v>2.6620370370370372E-4</v>
      </c>
      <c r="F306">
        <v>87</v>
      </c>
      <c r="G306">
        <v>3</v>
      </c>
      <c r="H306">
        <v>90</v>
      </c>
      <c r="I306">
        <v>1036</v>
      </c>
      <c r="J306">
        <v>6</v>
      </c>
      <c r="K306">
        <v>0</v>
      </c>
      <c r="L306">
        <v>1042</v>
      </c>
      <c r="M306">
        <v>61.07</v>
      </c>
      <c r="N306">
        <v>59.5</v>
      </c>
      <c r="O306">
        <v>1.57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X306" s="35"/>
      <c r="Y306" s="35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5"/>
      <c r="AQ306" s="35"/>
      <c r="AR306" s="35"/>
      <c r="AS306" s="35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4"/>
      <c r="BF306" s="34"/>
      <c r="BG306" s="34"/>
      <c r="BH306" s="34"/>
      <c r="BI306" s="34"/>
      <c r="BJ306" s="35"/>
      <c r="BK306" s="35"/>
      <c r="BL306" s="35"/>
      <c r="BM306" s="35"/>
      <c r="BN306" s="34"/>
      <c r="BO306" s="34"/>
      <c r="BP306" s="34"/>
      <c r="BQ306" s="34"/>
      <c r="BR306" s="34"/>
      <c r="BS306" s="34"/>
      <c r="BT306" s="34"/>
      <c r="BU306" s="34"/>
      <c r="BV306" s="34"/>
      <c r="BW306" s="34"/>
      <c r="BX306" s="34"/>
      <c r="BY306" s="34"/>
      <c r="BZ306" s="34"/>
      <c r="CA306" s="34"/>
      <c r="CB306" s="34"/>
      <c r="CC306" s="34"/>
      <c r="CD306" s="35"/>
      <c r="CE306" s="35"/>
      <c r="CF306" s="35"/>
      <c r="CG306" s="35"/>
      <c r="CH306" s="34"/>
      <c r="CI306" s="34"/>
      <c r="CJ306" s="34"/>
      <c r="CK306" s="34"/>
      <c r="CL306" s="34"/>
      <c r="CM306" s="34"/>
      <c r="CN306" s="34"/>
      <c r="CO306" s="34"/>
      <c r="CP306" s="34"/>
      <c r="CQ306" s="34"/>
      <c r="CR306" s="34"/>
      <c r="CS306" s="34"/>
      <c r="CT306" s="34"/>
      <c r="CU306" s="34"/>
      <c r="CV306" s="34"/>
      <c r="CW306" s="34"/>
      <c r="CX306" s="35"/>
      <c r="CY306" s="35"/>
      <c r="CZ306" s="35"/>
      <c r="DA306" s="35"/>
      <c r="DB306" s="34"/>
      <c r="DC306" s="34"/>
      <c r="DD306" s="34"/>
      <c r="DE306" s="34"/>
      <c r="DF306" s="34"/>
      <c r="DG306" s="34"/>
      <c r="DH306" s="34"/>
      <c r="DI306" s="34"/>
      <c r="DJ306" s="34"/>
      <c r="DK306" s="34"/>
      <c r="DL306" s="34"/>
      <c r="DM306" s="34"/>
      <c r="DN306" s="34"/>
      <c r="DO306" s="34"/>
      <c r="DP306" s="34"/>
      <c r="DQ306" s="34"/>
    </row>
    <row r="307" spans="1:121">
      <c r="A307" t="s">
        <v>2367</v>
      </c>
      <c r="B307" s="1">
        <v>0.32500000000000001</v>
      </c>
      <c r="C307" s="1">
        <v>0.28409722222222222</v>
      </c>
      <c r="D307" s="1">
        <v>7.3715277777777768E-2</v>
      </c>
      <c r="E307" s="1">
        <v>4.08912037037037E-2</v>
      </c>
      <c r="F307">
        <v>104</v>
      </c>
      <c r="G307">
        <v>187</v>
      </c>
      <c r="H307">
        <v>291</v>
      </c>
      <c r="I307">
        <v>1834</v>
      </c>
      <c r="J307">
        <v>544</v>
      </c>
      <c r="K307">
        <v>97</v>
      </c>
      <c r="L307">
        <v>2475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X307" s="35"/>
      <c r="Y307" s="35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5"/>
      <c r="AQ307" s="35"/>
      <c r="AR307" s="35"/>
      <c r="AS307" s="35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4"/>
      <c r="BF307" s="34"/>
      <c r="BG307" s="34"/>
      <c r="BH307" s="34"/>
      <c r="BI307" s="34"/>
      <c r="BJ307" s="35"/>
      <c r="BK307" s="35"/>
      <c r="BL307" s="35"/>
      <c r="BM307" s="35"/>
      <c r="BN307" s="34"/>
      <c r="BO307" s="34"/>
      <c r="BP307" s="34"/>
      <c r="BQ307" s="34"/>
      <c r="BR307" s="34"/>
      <c r="BS307" s="34"/>
      <c r="BT307" s="34"/>
      <c r="BU307" s="34"/>
      <c r="BV307" s="34"/>
      <c r="BW307" s="34"/>
      <c r="BX307" s="34"/>
      <c r="BY307" s="34"/>
      <c r="BZ307" s="34"/>
      <c r="CA307" s="34"/>
      <c r="CB307" s="34"/>
      <c r="CC307" s="34"/>
      <c r="CD307" s="35"/>
      <c r="CE307" s="35"/>
      <c r="CF307" s="35"/>
      <c r="CG307" s="35"/>
      <c r="CH307" s="34"/>
      <c r="CI307" s="34"/>
      <c r="CJ307" s="34"/>
      <c r="CK307" s="34"/>
      <c r="CL307" s="34"/>
      <c r="CM307" s="34"/>
      <c r="CN307" s="34"/>
      <c r="CO307" s="34"/>
      <c r="CP307" s="34"/>
      <c r="CQ307" s="34"/>
      <c r="CR307" s="34"/>
      <c r="CS307" s="34"/>
      <c r="CT307" s="34"/>
      <c r="CU307" s="34"/>
      <c r="CV307" s="34"/>
      <c r="CW307" s="34"/>
      <c r="CX307" s="35"/>
      <c r="CY307" s="35"/>
      <c r="CZ307" s="35"/>
      <c r="DA307" s="35"/>
      <c r="DB307" s="34"/>
      <c r="DC307" s="34"/>
      <c r="DD307" s="34"/>
      <c r="DE307" s="34"/>
      <c r="DF307" s="34"/>
      <c r="DG307" s="34"/>
      <c r="DH307" s="34"/>
      <c r="DI307" s="34"/>
      <c r="DJ307" s="34"/>
      <c r="DK307" s="34"/>
      <c r="DL307" s="34"/>
      <c r="DM307" s="34"/>
      <c r="DN307" s="34"/>
      <c r="DO307" s="34"/>
      <c r="DP307" s="34"/>
      <c r="DQ307" s="34"/>
    </row>
    <row r="308" spans="1:121">
      <c r="A308" t="s">
        <v>2553</v>
      </c>
      <c r="B308" s="1">
        <v>0.50101851851851853</v>
      </c>
      <c r="C308" s="1">
        <v>0.31042824074074077</v>
      </c>
      <c r="D308" s="1">
        <v>7.5312500000000004E-2</v>
      </c>
      <c r="E308" s="1">
        <v>0.19059027777777779</v>
      </c>
      <c r="F308">
        <v>111</v>
      </c>
      <c r="G308">
        <v>218</v>
      </c>
      <c r="H308">
        <v>329</v>
      </c>
      <c r="I308">
        <v>4193</v>
      </c>
      <c r="J308">
        <v>772</v>
      </c>
      <c r="K308">
        <v>117</v>
      </c>
      <c r="L308">
        <v>5082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X308" s="35"/>
      <c r="Y308" s="35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5"/>
      <c r="AQ308" s="35"/>
      <c r="AR308" s="35"/>
      <c r="AS308" s="35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  <c r="BF308" s="34"/>
      <c r="BG308" s="34"/>
      <c r="BH308" s="34"/>
      <c r="BI308" s="34"/>
      <c r="BJ308" s="35"/>
      <c r="BK308" s="35"/>
      <c r="BL308" s="35"/>
      <c r="BM308" s="35"/>
      <c r="BN308" s="34"/>
      <c r="BO308" s="34"/>
      <c r="BP308" s="34"/>
      <c r="BQ308" s="34"/>
      <c r="BR308" s="34"/>
      <c r="BS308" s="34"/>
      <c r="BT308" s="34"/>
      <c r="BU308" s="34"/>
      <c r="BV308" s="34"/>
      <c r="BW308" s="34"/>
      <c r="BX308" s="34"/>
      <c r="BY308" s="34"/>
      <c r="BZ308" s="34"/>
      <c r="CA308" s="34"/>
      <c r="CB308" s="34"/>
      <c r="CC308" s="34"/>
      <c r="CD308" s="35"/>
      <c r="CE308" s="35"/>
      <c r="CF308" s="35"/>
      <c r="CG308" s="35"/>
      <c r="CH308" s="34"/>
      <c r="CI308" s="34"/>
      <c r="CJ308" s="34"/>
      <c r="CK308" s="34"/>
      <c r="CL308" s="34"/>
      <c r="CM308" s="34"/>
      <c r="CN308" s="34"/>
      <c r="CO308" s="34"/>
      <c r="CP308" s="34"/>
      <c r="CQ308" s="34"/>
      <c r="CR308" s="34"/>
      <c r="CS308" s="34"/>
      <c r="CT308" s="34"/>
      <c r="CU308" s="34"/>
      <c r="CV308" s="34"/>
      <c r="CW308" s="34"/>
      <c r="CX308" s="35"/>
      <c r="CY308" s="35"/>
      <c r="CZ308" s="35"/>
      <c r="DA308" s="35"/>
      <c r="DB308" s="34"/>
      <c r="DC308" s="34"/>
      <c r="DD308" s="34"/>
      <c r="DE308" s="34"/>
      <c r="DF308" s="34"/>
      <c r="DG308" s="34"/>
      <c r="DH308" s="34"/>
      <c r="DI308" s="34"/>
      <c r="DJ308" s="34"/>
      <c r="DK308" s="34"/>
      <c r="DL308" s="34"/>
      <c r="DM308" s="34"/>
      <c r="DN308" s="34"/>
      <c r="DO308" s="34"/>
      <c r="DP308" s="34"/>
      <c r="DQ308" s="34"/>
    </row>
    <row r="309" spans="1:121">
      <c r="A309" t="s">
        <v>2554</v>
      </c>
      <c r="B309" s="1">
        <v>0.18476851851851853</v>
      </c>
      <c r="C309" s="1">
        <v>0.1693402777777778</v>
      </c>
      <c r="D309" s="1">
        <v>0.12446759259259259</v>
      </c>
      <c r="E309" s="1">
        <v>1.5416666666666667E-2</v>
      </c>
      <c r="F309">
        <v>24</v>
      </c>
      <c r="G309">
        <v>0</v>
      </c>
      <c r="H309">
        <v>24</v>
      </c>
      <c r="I309">
        <v>1250</v>
      </c>
      <c r="J309">
        <v>0</v>
      </c>
      <c r="K309">
        <v>0</v>
      </c>
      <c r="L309">
        <v>1250</v>
      </c>
      <c r="M309">
        <v>17.48</v>
      </c>
      <c r="N309">
        <v>17.48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X309" s="35"/>
      <c r="Y309" s="35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5"/>
      <c r="AQ309" s="35"/>
      <c r="AR309" s="35"/>
      <c r="AS309" s="35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  <c r="BF309" s="34"/>
      <c r="BG309" s="34"/>
      <c r="BH309" s="34"/>
      <c r="BI309" s="34"/>
      <c r="BJ309" s="35"/>
      <c r="BK309" s="35"/>
      <c r="BL309" s="35"/>
      <c r="BM309" s="35"/>
      <c r="BN309" s="34"/>
      <c r="BO309" s="34"/>
      <c r="BP309" s="34"/>
      <c r="BQ309" s="34"/>
      <c r="BR309" s="34"/>
      <c r="BS309" s="34"/>
      <c r="BT309" s="34"/>
      <c r="BU309" s="34"/>
      <c r="BV309" s="34"/>
      <c r="BW309" s="34"/>
      <c r="BX309" s="34"/>
      <c r="BY309" s="34"/>
      <c r="BZ309" s="34"/>
      <c r="CA309" s="34"/>
      <c r="CB309" s="34"/>
      <c r="CC309" s="34"/>
      <c r="CD309" s="35"/>
      <c r="CE309" s="35"/>
      <c r="CF309" s="35"/>
      <c r="CG309" s="35"/>
      <c r="CH309" s="34"/>
      <c r="CI309" s="34"/>
      <c r="CJ309" s="34"/>
      <c r="CK309" s="34"/>
      <c r="CL309" s="34"/>
      <c r="CM309" s="34"/>
      <c r="CN309" s="34"/>
      <c r="CO309" s="34"/>
      <c r="CP309" s="34"/>
      <c r="CQ309" s="34"/>
      <c r="CR309" s="34"/>
      <c r="CS309" s="34"/>
      <c r="CT309" s="34"/>
      <c r="CU309" s="34"/>
      <c r="CV309" s="34"/>
      <c r="CW309" s="34"/>
      <c r="CX309" s="36"/>
      <c r="CY309" s="35"/>
      <c r="CZ309" s="35"/>
      <c r="DA309" s="35"/>
      <c r="DB309" s="34"/>
      <c r="DC309" s="34"/>
      <c r="DD309" s="34"/>
      <c r="DE309" s="34"/>
      <c r="DF309" s="34"/>
      <c r="DG309" s="34"/>
      <c r="DH309" s="34"/>
      <c r="DI309" s="34"/>
      <c r="DJ309" s="34"/>
      <c r="DK309" s="34"/>
      <c r="DL309" s="34"/>
      <c r="DM309" s="34"/>
      <c r="DN309" s="34"/>
      <c r="DO309" s="34"/>
      <c r="DP309" s="34"/>
      <c r="DQ309" s="34"/>
    </row>
    <row r="310" spans="1:121">
      <c r="A310" t="s">
        <v>2555</v>
      </c>
      <c r="B310" s="1">
        <v>0.32435185185185184</v>
      </c>
      <c r="C310" s="1">
        <v>0.2093865740740741</v>
      </c>
      <c r="D310" s="1">
        <v>3.201388888888889E-2</v>
      </c>
      <c r="E310" s="1">
        <v>0.11495370370370371</v>
      </c>
      <c r="F310">
        <v>158</v>
      </c>
      <c r="G310">
        <v>35</v>
      </c>
      <c r="H310">
        <v>193</v>
      </c>
      <c r="I310">
        <v>1646</v>
      </c>
      <c r="J310">
        <v>35</v>
      </c>
      <c r="K310">
        <v>5</v>
      </c>
      <c r="L310">
        <v>1686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X310" s="35"/>
      <c r="Y310" s="35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5"/>
      <c r="AQ310" s="35"/>
      <c r="AR310" s="35"/>
      <c r="AS310" s="35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4"/>
      <c r="BF310" s="34"/>
      <c r="BG310" s="34"/>
      <c r="BH310" s="34"/>
      <c r="BI310" s="34"/>
      <c r="BJ310" s="35"/>
      <c r="BK310" s="35"/>
      <c r="BL310" s="35"/>
      <c r="BM310" s="35"/>
      <c r="BN310" s="34"/>
      <c r="BO310" s="34"/>
      <c r="BP310" s="34"/>
      <c r="BQ310" s="34"/>
      <c r="BR310" s="34"/>
      <c r="BS310" s="34"/>
      <c r="BT310" s="34"/>
      <c r="BU310" s="34"/>
      <c r="BV310" s="34"/>
      <c r="BW310" s="34"/>
      <c r="BX310" s="34"/>
      <c r="BY310" s="34"/>
      <c r="BZ310" s="34"/>
      <c r="CA310" s="34"/>
      <c r="CB310" s="34"/>
      <c r="CC310" s="34"/>
      <c r="CD310" s="35"/>
      <c r="CE310" s="35"/>
      <c r="CF310" s="35"/>
      <c r="CG310" s="35"/>
      <c r="CH310" s="34"/>
      <c r="CI310" s="34"/>
      <c r="CJ310" s="34"/>
      <c r="CK310" s="34"/>
      <c r="CL310" s="34"/>
      <c r="CM310" s="34"/>
      <c r="CN310" s="34"/>
      <c r="CO310" s="34"/>
      <c r="CP310" s="34"/>
      <c r="CQ310" s="34"/>
      <c r="CR310" s="34"/>
      <c r="CS310" s="34"/>
      <c r="CT310" s="34"/>
      <c r="CU310" s="34"/>
      <c r="CV310" s="34"/>
      <c r="CW310" s="34"/>
      <c r="CX310" s="35"/>
      <c r="CY310" s="35"/>
      <c r="CZ310" s="35"/>
      <c r="DA310" s="35"/>
      <c r="DB310" s="34"/>
      <c r="DC310" s="34"/>
      <c r="DD310" s="34"/>
      <c r="DE310" s="34"/>
      <c r="DF310" s="34"/>
      <c r="DG310" s="34"/>
      <c r="DH310" s="34"/>
      <c r="DI310" s="34"/>
      <c r="DJ310" s="34"/>
      <c r="DK310" s="34"/>
      <c r="DL310" s="34"/>
      <c r="DM310" s="34"/>
      <c r="DN310" s="34"/>
      <c r="DO310" s="34"/>
      <c r="DP310" s="34"/>
      <c r="DQ310" s="34"/>
    </row>
    <row r="311" spans="1:121">
      <c r="A311" t="s">
        <v>1079</v>
      </c>
      <c r="B311" s="1">
        <v>8.0451388888888892E-2</v>
      </c>
      <c r="C311" s="1">
        <v>6.6284722222222217E-2</v>
      </c>
      <c r="D311" s="1">
        <v>5.8680555555555543E-3</v>
      </c>
      <c r="E311" s="1">
        <v>1.4155092592592592E-2</v>
      </c>
      <c r="F311">
        <v>166</v>
      </c>
      <c r="G311">
        <v>29</v>
      </c>
      <c r="H311">
        <v>195</v>
      </c>
      <c r="I311">
        <v>565</v>
      </c>
      <c r="J311">
        <v>12</v>
      </c>
      <c r="K311">
        <v>22</v>
      </c>
      <c r="L311">
        <v>599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X311" s="35"/>
      <c r="Y311" s="35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5"/>
      <c r="AQ311" s="35"/>
      <c r="AR311" s="35"/>
      <c r="AS311" s="35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  <c r="BF311" s="34"/>
      <c r="BG311" s="34"/>
      <c r="BH311" s="34"/>
      <c r="BI311" s="34"/>
      <c r="BJ311" s="35"/>
      <c r="BK311" s="35"/>
      <c r="BL311" s="35"/>
      <c r="BM311" s="35"/>
      <c r="BN311" s="34"/>
      <c r="BO311" s="34"/>
      <c r="BP311" s="34"/>
      <c r="BQ311" s="34"/>
      <c r="BR311" s="34"/>
      <c r="BS311" s="34"/>
      <c r="BT311" s="34"/>
      <c r="BU311" s="34"/>
      <c r="BV311" s="34"/>
      <c r="BW311" s="34"/>
      <c r="BX311" s="34"/>
      <c r="BY311" s="34"/>
      <c r="BZ311" s="34"/>
      <c r="CA311" s="34"/>
      <c r="CB311" s="34"/>
      <c r="CC311" s="34"/>
      <c r="CD311" s="35"/>
      <c r="CE311" s="35"/>
      <c r="CF311" s="35"/>
      <c r="CG311" s="35"/>
      <c r="CH311" s="34"/>
      <c r="CI311" s="34"/>
      <c r="CJ311" s="34"/>
      <c r="CK311" s="34"/>
      <c r="CL311" s="34"/>
      <c r="CM311" s="34"/>
      <c r="CN311" s="34"/>
      <c r="CO311" s="34"/>
      <c r="CP311" s="34"/>
      <c r="CQ311" s="34"/>
      <c r="CR311" s="34"/>
      <c r="CS311" s="34"/>
      <c r="CT311" s="34"/>
      <c r="CU311" s="34"/>
      <c r="CV311" s="34"/>
      <c r="CW311" s="34"/>
      <c r="CX311" s="35"/>
      <c r="CY311" s="35"/>
      <c r="CZ311" s="35"/>
      <c r="DA311" s="35"/>
      <c r="DB311" s="34"/>
      <c r="DC311" s="34"/>
      <c r="DD311" s="34"/>
      <c r="DE311" s="34"/>
      <c r="DF311" s="34"/>
      <c r="DG311" s="34"/>
      <c r="DH311" s="34"/>
      <c r="DI311" s="34"/>
      <c r="DJ311" s="34"/>
      <c r="DK311" s="34"/>
      <c r="DL311" s="34"/>
      <c r="DM311" s="34"/>
      <c r="DN311" s="34"/>
      <c r="DO311" s="34"/>
      <c r="DP311" s="34"/>
      <c r="DQ311" s="34"/>
    </row>
    <row r="312" spans="1:121">
      <c r="A312" t="s">
        <v>1080</v>
      </c>
      <c r="B312" s="1">
        <v>0.3052199074074074</v>
      </c>
      <c r="C312" s="1">
        <v>0.23143518518518516</v>
      </c>
      <c r="D312" s="1">
        <v>4.5034722222222219E-2</v>
      </c>
      <c r="E312" s="1">
        <v>7.3773148148148157E-2</v>
      </c>
      <c r="F312">
        <v>169</v>
      </c>
      <c r="G312">
        <v>66</v>
      </c>
      <c r="H312">
        <v>235</v>
      </c>
      <c r="I312">
        <v>2123</v>
      </c>
      <c r="J312">
        <v>138</v>
      </c>
      <c r="K312">
        <v>11</v>
      </c>
      <c r="L312">
        <v>2272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X312" s="35"/>
      <c r="Y312" s="35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5"/>
      <c r="AQ312" s="35"/>
      <c r="AR312" s="35"/>
      <c r="AS312" s="35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  <c r="BE312" s="34"/>
      <c r="BF312" s="34"/>
      <c r="BG312" s="34"/>
      <c r="BH312" s="34"/>
      <c r="BI312" s="34"/>
      <c r="BJ312" s="35"/>
      <c r="BK312" s="35"/>
      <c r="BL312" s="35"/>
      <c r="BM312" s="35"/>
      <c r="BN312" s="34"/>
      <c r="BO312" s="34"/>
      <c r="BP312" s="34"/>
      <c r="BQ312" s="34"/>
      <c r="BR312" s="34"/>
      <c r="BS312" s="34"/>
      <c r="BT312" s="34"/>
      <c r="BU312" s="34"/>
      <c r="BV312" s="34"/>
      <c r="BW312" s="34"/>
      <c r="BX312" s="34"/>
      <c r="BY312" s="34"/>
      <c r="BZ312" s="34"/>
      <c r="CA312" s="34"/>
      <c r="CB312" s="34"/>
      <c r="CC312" s="34"/>
      <c r="CD312" s="35"/>
      <c r="CE312" s="35"/>
      <c r="CF312" s="35"/>
      <c r="CG312" s="35"/>
      <c r="CH312" s="34"/>
      <c r="CI312" s="34"/>
      <c r="CJ312" s="34"/>
      <c r="CK312" s="34"/>
      <c r="CL312" s="34"/>
      <c r="CM312" s="34"/>
      <c r="CN312" s="34"/>
      <c r="CO312" s="34"/>
      <c r="CP312" s="34"/>
      <c r="CQ312" s="34"/>
      <c r="CR312" s="34"/>
      <c r="CS312" s="34"/>
      <c r="CT312" s="34"/>
      <c r="CU312" s="34"/>
      <c r="CV312" s="34"/>
      <c r="CW312" s="34"/>
      <c r="CX312" s="35"/>
      <c r="CY312" s="35"/>
      <c r="CZ312" s="35"/>
      <c r="DA312" s="35"/>
      <c r="DB312" s="34"/>
      <c r="DC312" s="34"/>
      <c r="DD312" s="34"/>
      <c r="DE312" s="34"/>
      <c r="DF312" s="34"/>
      <c r="DG312" s="34"/>
      <c r="DH312" s="34"/>
      <c r="DI312" s="34"/>
      <c r="DJ312" s="34"/>
      <c r="DK312" s="34"/>
      <c r="DL312" s="34"/>
      <c r="DM312" s="34"/>
      <c r="DN312" s="34"/>
      <c r="DO312" s="34"/>
      <c r="DP312" s="34"/>
      <c r="DQ312" s="34"/>
    </row>
    <row r="313" spans="1:121">
      <c r="A313" t="s">
        <v>2375</v>
      </c>
      <c r="B313" s="1">
        <v>0.31336805555555552</v>
      </c>
      <c r="C313" s="1">
        <v>0.29210648148148149</v>
      </c>
      <c r="D313" s="1">
        <v>4.8275462962962958E-2</v>
      </c>
      <c r="E313" s="1">
        <v>2.1250000000000002E-2</v>
      </c>
      <c r="F313">
        <v>351</v>
      </c>
      <c r="G313">
        <v>49</v>
      </c>
      <c r="H313">
        <v>400</v>
      </c>
      <c r="I313">
        <v>3649</v>
      </c>
      <c r="J313">
        <v>104</v>
      </c>
      <c r="K313">
        <v>10</v>
      </c>
      <c r="L313">
        <v>3763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X313" s="35"/>
      <c r="Y313" s="35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5"/>
      <c r="AQ313" s="35"/>
      <c r="AR313" s="35"/>
      <c r="AS313" s="35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  <c r="BE313" s="34"/>
      <c r="BF313" s="34"/>
      <c r="BG313" s="34"/>
      <c r="BH313" s="34"/>
      <c r="BI313" s="34"/>
      <c r="BJ313" s="35"/>
      <c r="BK313" s="35"/>
      <c r="BL313" s="35"/>
      <c r="BM313" s="35"/>
      <c r="BN313" s="34"/>
      <c r="BO313" s="34"/>
      <c r="BP313" s="34"/>
      <c r="BQ313" s="34"/>
      <c r="BR313" s="34"/>
      <c r="BS313" s="34"/>
      <c r="BT313" s="34"/>
      <c r="BU313" s="34"/>
      <c r="BV313" s="34"/>
      <c r="BW313" s="34"/>
      <c r="BX313" s="34"/>
      <c r="BY313" s="34"/>
      <c r="BZ313" s="34"/>
      <c r="CA313" s="34"/>
      <c r="CB313" s="34"/>
      <c r="CC313" s="34"/>
      <c r="CD313" s="35"/>
      <c r="CE313" s="35"/>
      <c r="CF313" s="35"/>
      <c r="CG313" s="35"/>
      <c r="CH313" s="34"/>
      <c r="CI313" s="34"/>
      <c r="CJ313" s="34"/>
      <c r="CK313" s="34"/>
      <c r="CL313" s="34"/>
      <c r="CM313" s="34"/>
      <c r="CN313" s="34"/>
      <c r="CO313" s="34"/>
      <c r="CP313" s="34"/>
      <c r="CQ313" s="34"/>
      <c r="CR313" s="34"/>
      <c r="CS313" s="34"/>
      <c r="CT313" s="34"/>
      <c r="CU313" s="34"/>
      <c r="CV313" s="34"/>
      <c r="CW313" s="34"/>
      <c r="CX313" s="35"/>
      <c r="CY313" s="35"/>
      <c r="CZ313" s="35"/>
      <c r="DA313" s="35"/>
      <c r="DB313" s="34"/>
      <c r="DC313" s="34"/>
      <c r="DD313" s="34"/>
      <c r="DE313" s="34"/>
      <c r="DF313" s="34"/>
      <c r="DG313" s="34"/>
      <c r="DH313" s="34"/>
      <c r="DI313" s="34"/>
      <c r="DJ313" s="34"/>
      <c r="DK313" s="34"/>
      <c r="DL313" s="34"/>
      <c r="DM313" s="34"/>
      <c r="DN313" s="34"/>
      <c r="DO313" s="34"/>
      <c r="DP313" s="34"/>
      <c r="DQ313" s="34"/>
    </row>
    <row r="314" spans="1:121">
      <c r="A314" t="s">
        <v>2556</v>
      </c>
      <c r="B314" s="1">
        <v>2.9317129629629634E-2</v>
      </c>
      <c r="C314" s="1">
        <v>2.6747685185185183E-2</v>
      </c>
      <c r="D314" s="1">
        <v>1.5624999999999999E-3</v>
      </c>
      <c r="E314" s="1">
        <v>2.5694444444444445E-3</v>
      </c>
      <c r="F314">
        <v>88</v>
      </c>
      <c r="G314">
        <v>8</v>
      </c>
      <c r="H314">
        <v>96</v>
      </c>
      <c r="I314">
        <v>512</v>
      </c>
      <c r="J314">
        <v>3</v>
      </c>
      <c r="K314">
        <v>7</v>
      </c>
      <c r="L314">
        <v>522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X314" s="35"/>
      <c r="Y314" s="35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5"/>
      <c r="AQ314" s="35"/>
      <c r="AR314" s="35"/>
      <c r="AS314" s="35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4"/>
      <c r="BF314" s="34"/>
      <c r="BG314" s="34"/>
      <c r="BH314" s="34"/>
      <c r="BI314" s="34"/>
      <c r="BJ314" s="35"/>
      <c r="BK314" s="35"/>
      <c r="BL314" s="35"/>
      <c r="BM314" s="35"/>
      <c r="BN314" s="34"/>
      <c r="BO314" s="34"/>
      <c r="BP314" s="34"/>
      <c r="BQ314" s="34"/>
      <c r="BR314" s="34"/>
      <c r="BS314" s="34"/>
      <c r="BT314" s="34"/>
      <c r="BU314" s="34"/>
      <c r="BV314" s="34"/>
      <c r="BW314" s="34"/>
      <c r="BX314" s="34"/>
      <c r="BY314" s="34"/>
      <c r="BZ314" s="34"/>
      <c r="CA314" s="34"/>
      <c r="CB314" s="34"/>
      <c r="CC314" s="34"/>
      <c r="CD314" s="35"/>
      <c r="CE314" s="35"/>
      <c r="CF314" s="35"/>
      <c r="CG314" s="35"/>
      <c r="CH314" s="34"/>
      <c r="CI314" s="34"/>
      <c r="CJ314" s="34"/>
      <c r="CK314" s="34"/>
      <c r="CL314" s="34"/>
      <c r="CM314" s="34"/>
      <c r="CN314" s="34"/>
      <c r="CO314" s="34"/>
      <c r="CP314" s="34"/>
      <c r="CQ314" s="34"/>
      <c r="CR314" s="34"/>
      <c r="CS314" s="34"/>
      <c r="CT314" s="34"/>
      <c r="CU314" s="34"/>
      <c r="CV314" s="34"/>
      <c r="CW314" s="34"/>
      <c r="CX314" s="35"/>
      <c r="CY314" s="35"/>
      <c r="CZ314" s="35"/>
      <c r="DA314" s="35"/>
      <c r="DB314" s="34"/>
      <c r="DC314" s="34"/>
      <c r="DD314" s="34"/>
      <c r="DE314" s="34"/>
      <c r="DF314" s="34"/>
      <c r="DG314" s="34"/>
      <c r="DH314" s="34"/>
      <c r="DI314" s="34"/>
      <c r="DJ314" s="34"/>
      <c r="DK314" s="34"/>
      <c r="DL314" s="34"/>
      <c r="DM314" s="34"/>
      <c r="DN314" s="34"/>
      <c r="DO314" s="34"/>
      <c r="DP314" s="34"/>
      <c r="DQ314" s="34"/>
    </row>
    <row r="315" spans="1:121">
      <c r="A315" t="s">
        <v>1086</v>
      </c>
      <c r="B315" s="1">
        <v>2.8726851851851851E-2</v>
      </c>
      <c r="C315" s="1">
        <v>2.0254629629629629E-2</v>
      </c>
      <c r="D315" s="1">
        <v>4.4560185185185189E-3</v>
      </c>
      <c r="E315" s="1">
        <v>8.4606481481481494E-3</v>
      </c>
      <c r="F315">
        <v>13</v>
      </c>
      <c r="G315">
        <v>10</v>
      </c>
      <c r="H315">
        <v>23</v>
      </c>
      <c r="I315">
        <v>220</v>
      </c>
      <c r="J315">
        <v>16</v>
      </c>
      <c r="K315">
        <v>0</v>
      </c>
      <c r="L315">
        <v>236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X315" s="35"/>
      <c r="Y315" s="35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5"/>
      <c r="AQ315" s="35"/>
      <c r="AR315" s="35"/>
      <c r="AS315" s="35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  <c r="BE315" s="34"/>
      <c r="BF315" s="34"/>
      <c r="BG315" s="34"/>
      <c r="BH315" s="34"/>
      <c r="BI315" s="34"/>
      <c r="BJ315" s="35"/>
      <c r="BK315" s="35"/>
      <c r="BL315" s="35"/>
      <c r="BM315" s="35"/>
      <c r="BN315" s="34"/>
      <c r="BO315" s="34"/>
      <c r="BP315" s="34"/>
      <c r="BQ315" s="34"/>
      <c r="BR315" s="34"/>
      <c r="BS315" s="34"/>
      <c r="BT315" s="34"/>
      <c r="BU315" s="34"/>
      <c r="BV315" s="34"/>
      <c r="BW315" s="34"/>
      <c r="BX315" s="34"/>
      <c r="BY315" s="34"/>
      <c r="BZ315" s="34"/>
      <c r="CA315" s="34"/>
      <c r="CB315" s="34"/>
      <c r="CC315" s="34"/>
      <c r="CD315" s="35"/>
      <c r="CE315" s="35"/>
      <c r="CF315" s="35"/>
      <c r="CG315" s="35"/>
      <c r="CH315" s="34"/>
      <c r="CI315" s="34"/>
      <c r="CJ315" s="34"/>
      <c r="CK315" s="34"/>
      <c r="CL315" s="34"/>
      <c r="CM315" s="34"/>
      <c r="CN315" s="34"/>
      <c r="CO315" s="34"/>
      <c r="CP315" s="34"/>
      <c r="CQ315" s="34"/>
      <c r="CR315" s="34"/>
      <c r="CS315" s="34"/>
      <c r="CT315" s="34"/>
      <c r="CU315" s="34"/>
      <c r="CV315" s="34"/>
      <c r="CW315" s="34"/>
      <c r="CX315" s="36"/>
      <c r="CY315" s="36"/>
      <c r="CZ315" s="35"/>
      <c r="DA315" s="35"/>
      <c r="DB315" s="34"/>
      <c r="DC315" s="34"/>
      <c r="DD315" s="34"/>
      <c r="DE315" s="34"/>
      <c r="DF315" s="34"/>
      <c r="DG315" s="34"/>
      <c r="DH315" s="34"/>
      <c r="DI315" s="34"/>
      <c r="DJ315" s="34"/>
      <c r="DK315" s="34"/>
      <c r="DL315" s="34"/>
      <c r="DM315" s="34"/>
      <c r="DN315" s="34"/>
      <c r="DO315" s="34"/>
      <c r="DP315" s="34"/>
      <c r="DQ315" s="34"/>
    </row>
    <row r="316" spans="1:121">
      <c r="A316" t="s">
        <v>1088</v>
      </c>
      <c r="B316" s="1">
        <v>9.2418981481481477E-2</v>
      </c>
      <c r="C316" s="1">
        <v>3.0405092592592591E-2</v>
      </c>
      <c r="D316" s="1">
        <v>7.6041666666666662E-3</v>
      </c>
      <c r="E316" s="1">
        <v>6.2002314814814809E-2</v>
      </c>
      <c r="F316">
        <v>38</v>
      </c>
      <c r="G316">
        <v>22</v>
      </c>
      <c r="H316">
        <v>60</v>
      </c>
      <c r="I316">
        <v>733</v>
      </c>
      <c r="J316">
        <v>18</v>
      </c>
      <c r="K316">
        <v>27</v>
      </c>
      <c r="L316">
        <v>778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X316" s="35"/>
      <c r="Y316" s="35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5"/>
      <c r="AQ316" s="35"/>
      <c r="AR316" s="35"/>
      <c r="AS316" s="35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  <c r="BE316" s="34"/>
      <c r="BF316" s="34"/>
      <c r="BG316" s="34"/>
      <c r="BH316" s="34"/>
      <c r="BI316" s="34"/>
      <c r="BJ316" s="35"/>
      <c r="BK316" s="35"/>
      <c r="BL316" s="35"/>
      <c r="BM316" s="35"/>
      <c r="BN316" s="34"/>
      <c r="BO316" s="34"/>
      <c r="BP316" s="34"/>
      <c r="BQ316" s="34"/>
      <c r="BR316" s="34"/>
      <c r="BS316" s="34"/>
      <c r="BT316" s="34"/>
      <c r="BU316" s="34"/>
      <c r="BV316" s="34"/>
      <c r="BW316" s="34"/>
      <c r="BX316" s="34"/>
      <c r="BY316" s="34"/>
      <c r="BZ316" s="34"/>
      <c r="CA316" s="34"/>
      <c r="CB316" s="34"/>
      <c r="CC316" s="34"/>
      <c r="CD316" s="35"/>
      <c r="CE316" s="35"/>
      <c r="CF316" s="35"/>
      <c r="CG316" s="35"/>
      <c r="CH316" s="34"/>
      <c r="CI316" s="34"/>
      <c r="CJ316" s="34"/>
      <c r="CK316" s="34"/>
      <c r="CL316" s="34"/>
      <c r="CM316" s="34"/>
      <c r="CN316" s="34"/>
      <c r="CO316" s="34"/>
      <c r="CP316" s="34"/>
      <c r="CQ316" s="34"/>
      <c r="CR316" s="34"/>
      <c r="CS316" s="34"/>
      <c r="CT316" s="34"/>
      <c r="CU316" s="34"/>
      <c r="CV316" s="34"/>
      <c r="CW316" s="34"/>
      <c r="CX316" s="35"/>
      <c r="CY316" s="35"/>
      <c r="CZ316" s="35"/>
      <c r="DA316" s="35"/>
      <c r="DB316" s="34"/>
      <c r="DC316" s="34"/>
      <c r="DD316" s="34"/>
      <c r="DE316" s="34"/>
      <c r="DF316" s="34"/>
      <c r="DG316" s="34"/>
      <c r="DH316" s="34"/>
      <c r="DI316" s="34"/>
      <c r="DJ316" s="34"/>
      <c r="DK316" s="34"/>
      <c r="DL316" s="34"/>
      <c r="DM316" s="34"/>
      <c r="DN316" s="34"/>
      <c r="DO316" s="34"/>
      <c r="DP316" s="34"/>
      <c r="DQ316" s="34"/>
    </row>
    <row r="317" spans="1:121">
      <c r="A317" t="s">
        <v>1090</v>
      </c>
      <c r="B317" s="1">
        <v>0.14403935185185185</v>
      </c>
      <c r="C317" s="1">
        <v>8.7986111111111112E-2</v>
      </c>
      <c r="D317" s="1">
        <v>1.59375E-2</v>
      </c>
      <c r="E317" s="1">
        <v>5.6041666666666663E-2</v>
      </c>
      <c r="F317">
        <v>21</v>
      </c>
      <c r="G317">
        <v>24</v>
      </c>
      <c r="H317">
        <v>45</v>
      </c>
      <c r="I317">
        <v>612</v>
      </c>
      <c r="J317">
        <v>23</v>
      </c>
      <c r="K317">
        <v>40</v>
      </c>
      <c r="L317">
        <v>675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X317" s="35"/>
      <c r="Y317" s="35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5"/>
      <c r="AQ317" s="35"/>
      <c r="AR317" s="35"/>
      <c r="AS317" s="35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  <c r="BE317" s="34"/>
      <c r="BF317" s="34"/>
      <c r="BG317" s="34"/>
      <c r="BH317" s="34"/>
      <c r="BI317" s="34"/>
      <c r="BJ317" s="35"/>
      <c r="BK317" s="35"/>
      <c r="BL317" s="35"/>
      <c r="BM317" s="35"/>
      <c r="BN317" s="34"/>
      <c r="BO317" s="34"/>
      <c r="BP317" s="34"/>
      <c r="BQ317" s="34"/>
      <c r="BR317" s="34"/>
      <c r="BS317" s="34"/>
      <c r="BT317" s="34"/>
      <c r="BU317" s="34"/>
      <c r="BV317" s="34"/>
      <c r="BW317" s="34"/>
      <c r="BX317" s="34"/>
      <c r="BY317" s="34"/>
      <c r="BZ317" s="34"/>
      <c r="CA317" s="34"/>
      <c r="CB317" s="34"/>
      <c r="CC317" s="34"/>
      <c r="CD317" s="35"/>
      <c r="CE317" s="35"/>
      <c r="CF317" s="35"/>
      <c r="CG317" s="35"/>
      <c r="CH317" s="34"/>
      <c r="CI317" s="34"/>
      <c r="CJ317" s="34"/>
      <c r="CK317" s="34"/>
      <c r="CL317" s="34"/>
      <c r="CM317" s="34"/>
      <c r="CN317" s="34"/>
      <c r="CO317" s="34"/>
      <c r="CP317" s="34"/>
      <c r="CQ317" s="34"/>
      <c r="CR317" s="34"/>
      <c r="CS317" s="34"/>
      <c r="CT317" s="34"/>
      <c r="CU317" s="34"/>
      <c r="CV317" s="34"/>
      <c r="CW317" s="34"/>
      <c r="CX317" s="35"/>
      <c r="CY317" s="35"/>
      <c r="CZ317" s="35"/>
      <c r="DA317" s="35"/>
      <c r="DB317" s="34"/>
      <c r="DC317" s="34"/>
      <c r="DD317" s="34"/>
      <c r="DE317" s="34"/>
      <c r="DF317" s="34"/>
      <c r="DG317" s="34"/>
      <c r="DH317" s="34"/>
      <c r="DI317" s="34"/>
      <c r="DJ317" s="34"/>
      <c r="DK317" s="34"/>
      <c r="DL317" s="34"/>
      <c r="DM317" s="34"/>
      <c r="DN317" s="34"/>
      <c r="DO317" s="34"/>
      <c r="DP317" s="34"/>
      <c r="DQ317" s="34"/>
    </row>
    <row r="318" spans="1:121">
      <c r="A318" t="s">
        <v>2557</v>
      </c>
      <c r="B318" s="1">
        <v>0.12607638888888889</v>
      </c>
      <c r="C318" s="1">
        <v>0.11914351851851852</v>
      </c>
      <c r="D318" s="1">
        <v>4.2106481481481488E-2</v>
      </c>
      <c r="E318" s="1">
        <v>6.9328703703703696E-3</v>
      </c>
      <c r="F318">
        <v>367</v>
      </c>
      <c r="G318">
        <v>75</v>
      </c>
      <c r="H318">
        <v>442</v>
      </c>
      <c r="I318">
        <v>1256</v>
      </c>
      <c r="J318">
        <v>61</v>
      </c>
      <c r="K318">
        <v>41</v>
      </c>
      <c r="L318">
        <v>1358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X318" s="35"/>
      <c r="Y318" s="35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5"/>
      <c r="AQ318" s="35"/>
      <c r="AR318" s="35"/>
      <c r="AS318" s="35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5"/>
      <c r="BK318" s="35"/>
      <c r="BL318" s="35"/>
      <c r="BM318" s="35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5"/>
      <c r="CE318" s="35"/>
      <c r="CF318" s="35"/>
      <c r="CG318" s="35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5"/>
      <c r="CY318" s="35"/>
      <c r="CZ318" s="35"/>
      <c r="DA318" s="35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</row>
    <row r="319" spans="1:121">
      <c r="A319" t="s">
        <v>1094</v>
      </c>
      <c r="B319" s="1">
        <v>1.9409722222222221E-2</v>
      </c>
      <c r="C319" s="1">
        <v>1.7349537037037038E-2</v>
      </c>
      <c r="D319" s="1">
        <v>1.3958333333333335E-2</v>
      </c>
      <c r="E319" s="1">
        <v>2.0486111111111113E-3</v>
      </c>
      <c r="F319">
        <v>30</v>
      </c>
      <c r="G319">
        <v>11</v>
      </c>
      <c r="H319">
        <v>41</v>
      </c>
      <c r="I319">
        <v>278</v>
      </c>
      <c r="J319">
        <v>27</v>
      </c>
      <c r="K319">
        <v>0</v>
      </c>
      <c r="L319">
        <v>305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X319" s="35"/>
      <c r="Y319" s="35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5"/>
      <c r="AQ319" s="35"/>
      <c r="AR319" s="35"/>
      <c r="AS319" s="35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5"/>
      <c r="BK319" s="35"/>
      <c r="BL319" s="35"/>
      <c r="BM319" s="35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5"/>
      <c r="CE319" s="35"/>
      <c r="CF319" s="35"/>
      <c r="CG319" s="35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6"/>
      <c r="CY319" s="36"/>
      <c r="CZ319" s="35"/>
      <c r="DA319" s="35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</row>
    <row r="320" spans="1:121">
      <c r="A320" t="s">
        <v>1095</v>
      </c>
      <c r="B320" s="1">
        <v>0.17974537037037039</v>
      </c>
      <c r="C320" s="1">
        <v>0.171875</v>
      </c>
      <c r="D320" s="1">
        <v>9.1203703703703707E-3</v>
      </c>
      <c r="E320" s="1">
        <v>7.858796296296296E-3</v>
      </c>
      <c r="F320">
        <v>34</v>
      </c>
      <c r="G320">
        <v>30</v>
      </c>
      <c r="H320">
        <v>64</v>
      </c>
      <c r="I320">
        <v>795</v>
      </c>
      <c r="J320">
        <v>39</v>
      </c>
      <c r="K320">
        <v>24</v>
      </c>
      <c r="L320">
        <v>858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X320" s="35"/>
      <c r="Y320" s="35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5"/>
      <c r="AQ320" s="35"/>
      <c r="AR320" s="35"/>
      <c r="AS320" s="35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5"/>
      <c r="BK320" s="35"/>
      <c r="BL320" s="35"/>
      <c r="BM320" s="35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5"/>
      <c r="CE320" s="35"/>
      <c r="CF320" s="35"/>
      <c r="CG320" s="35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5"/>
      <c r="CY320" s="35"/>
      <c r="CZ320" s="35"/>
      <c r="DA320" s="35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</row>
    <row r="321" spans="1:121">
      <c r="A321" t="s">
        <v>1096</v>
      </c>
      <c r="B321" s="1">
        <v>1.383101851851852E-2</v>
      </c>
      <c r="C321" s="1">
        <v>1.0706018518518517E-2</v>
      </c>
      <c r="D321" s="1">
        <v>2.5208333333333333E-2</v>
      </c>
      <c r="E321" s="1">
        <v>3.1134259259259257E-3</v>
      </c>
      <c r="F321">
        <v>9</v>
      </c>
      <c r="G321">
        <v>2</v>
      </c>
      <c r="H321">
        <v>11</v>
      </c>
      <c r="I321">
        <v>80</v>
      </c>
      <c r="J321">
        <v>1</v>
      </c>
      <c r="K321">
        <v>2</v>
      </c>
      <c r="L321">
        <v>83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X321" s="35"/>
      <c r="Y321" s="35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5"/>
      <c r="AQ321" s="35"/>
      <c r="AR321" s="35"/>
      <c r="AS321" s="35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5"/>
      <c r="BK321" s="35"/>
      <c r="BL321" s="35"/>
      <c r="BM321" s="35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5"/>
      <c r="CE321" s="35"/>
      <c r="CF321" s="35"/>
      <c r="CG321" s="35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6"/>
      <c r="CY321" s="35"/>
      <c r="CZ321" s="35"/>
      <c r="DA321" s="35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</row>
    <row r="322" spans="1:121">
      <c r="A322" t="s">
        <v>1097</v>
      </c>
      <c r="B322" s="1">
        <v>0.1044212962962963</v>
      </c>
      <c r="C322" s="1">
        <v>0.10107638888888888</v>
      </c>
      <c r="D322" s="1">
        <v>7.6655092592592594E-2</v>
      </c>
      <c r="E322" s="1">
        <v>3.3449074074074071E-3</v>
      </c>
      <c r="F322">
        <v>20</v>
      </c>
      <c r="G322">
        <v>9</v>
      </c>
      <c r="H322">
        <v>29</v>
      </c>
      <c r="I322">
        <v>546</v>
      </c>
      <c r="J322">
        <v>4</v>
      </c>
      <c r="K322">
        <v>8</v>
      </c>
      <c r="L322">
        <v>558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X322" s="35"/>
      <c r="Y322" s="35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5"/>
      <c r="AQ322" s="35"/>
      <c r="AR322" s="35"/>
      <c r="AS322" s="35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  <c r="BE322" s="34"/>
      <c r="BF322" s="34"/>
      <c r="BG322" s="34"/>
      <c r="BH322" s="34"/>
      <c r="BI322" s="34"/>
      <c r="BJ322" s="35"/>
      <c r="BK322" s="35"/>
      <c r="BL322" s="35"/>
      <c r="BM322" s="35"/>
      <c r="BN322" s="34"/>
      <c r="BO322" s="34"/>
      <c r="BP322" s="34"/>
      <c r="BQ322" s="34"/>
      <c r="BR322" s="34"/>
      <c r="BS322" s="34"/>
      <c r="BT322" s="34"/>
      <c r="BU322" s="34"/>
      <c r="BV322" s="34"/>
      <c r="BW322" s="34"/>
      <c r="BX322" s="34"/>
      <c r="BY322" s="34"/>
      <c r="BZ322" s="34"/>
      <c r="CA322" s="34"/>
      <c r="CB322" s="34"/>
      <c r="CC322" s="34"/>
      <c r="CD322" s="35"/>
      <c r="CE322" s="35"/>
      <c r="CF322" s="35"/>
      <c r="CG322" s="35"/>
      <c r="CH322" s="34"/>
      <c r="CI322" s="34"/>
      <c r="CJ322" s="34"/>
      <c r="CK322" s="34"/>
      <c r="CL322" s="34"/>
      <c r="CM322" s="34"/>
      <c r="CN322" s="34"/>
      <c r="CO322" s="34"/>
      <c r="CP322" s="34"/>
      <c r="CQ322" s="34"/>
      <c r="CR322" s="34"/>
      <c r="CS322" s="34"/>
      <c r="CT322" s="34"/>
      <c r="CU322" s="34"/>
      <c r="CV322" s="34"/>
      <c r="CW322" s="34"/>
      <c r="CX322" s="35"/>
      <c r="CY322" s="35"/>
      <c r="CZ322" s="35"/>
      <c r="DA322" s="35"/>
      <c r="DB322" s="34"/>
      <c r="DC322" s="34"/>
      <c r="DD322" s="34"/>
      <c r="DE322" s="34"/>
      <c r="DF322" s="34"/>
      <c r="DG322" s="34"/>
      <c r="DH322" s="34"/>
      <c r="DI322" s="34"/>
      <c r="DJ322" s="34"/>
      <c r="DK322" s="34"/>
      <c r="DL322" s="34"/>
      <c r="DM322" s="34"/>
      <c r="DN322" s="34"/>
      <c r="DO322" s="34"/>
      <c r="DP322" s="34"/>
      <c r="DQ322" s="34"/>
    </row>
    <row r="323" spans="1:121">
      <c r="A323" t="s">
        <v>1098</v>
      </c>
      <c r="B323" s="1">
        <v>0.16681712962962961</v>
      </c>
      <c r="C323" s="1">
        <v>0.15293981481481481</v>
      </c>
      <c r="D323" s="1">
        <v>2.0891203703703703E-2</v>
      </c>
      <c r="E323" s="1">
        <v>1.3877314814814815E-2</v>
      </c>
      <c r="F323">
        <v>44</v>
      </c>
      <c r="G323">
        <v>41</v>
      </c>
      <c r="H323">
        <v>85</v>
      </c>
      <c r="I323">
        <v>1020</v>
      </c>
      <c r="J323">
        <v>72</v>
      </c>
      <c r="K323">
        <v>29</v>
      </c>
      <c r="L323">
        <v>1121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X323" s="35"/>
      <c r="Y323" s="35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5"/>
      <c r="AQ323" s="35"/>
      <c r="AR323" s="35"/>
      <c r="AS323" s="35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  <c r="BE323" s="34"/>
      <c r="BF323" s="34"/>
      <c r="BG323" s="34"/>
      <c r="BH323" s="34"/>
      <c r="BI323" s="34"/>
      <c r="BJ323" s="35"/>
      <c r="BK323" s="35"/>
      <c r="BL323" s="35"/>
      <c r="BM323" s="35"/>
      <c r="BN323" s="34"/>
      <c r="BO323" s="34"/>
      <c r="BP323" s="34"/>
      <c r="BQ323" s="34"/>
      <c r="BR323" s="34"/>
      <c r="BS323" s="34"/>
      <c r="BT323" s="34"/>
      <c r="BU323" s="34"/>
      <c r="BV323" s="34"/>
      <c r="BW323" s="34"/>
      <c r="BX323" s="34"/>
      <c r="BY323" s="34"/>
      <c r="BZ323" s="34"/>
      <c r="CA323" s="34"/>
      <c r="CB323" s="34"/>
      <c r="CC323" s="34"/>
      <c r="CD323" s="35"/>
      <c r="CE323" s="35"/>
      <c r="CF323" s="35"/>
      <c r="CG323" s="35"/>
      <c r="CH323" s="34"/>
      <c r="CI323" s="34"/>
      <c r="CJ323" s="34"/>
      <c r="CK323" s="34"/>
      <c r="CL323" s="34"/>
      <c r="CM323" s="34"/>
      <c r="CN323" s="34"/>
      <c r="CO323" s="34"/>
      <c r="CP323" s="34"/>
      <c r="CQ323" s="34"/>
      <c r="CR323" s="34"/>
      <c r="CS323" s="34"/>
      <c r="CT323" s="34"/>
      <c r="CU323" s="34"/>
      <c r="CV323" s="34"/>
      <c r="CW323" s="34"/>
      <c r="CX323" s="35"/>
      <c r="CY323" s="35"/>
      <c r="CZ323" s="35"/>
      <c r="DA323" s="35"/>
      <c r="DB323" s="34"/>
      <c r="DC323" s="34"/>
      <c r="DD323" s="34"/>
      <c r="DE323" s="34"/>
      <c r="DF323" s="34"/>
      <c r="DG323" s="34"/>
      <c r="DH323" s="34"/>
      <c r="DI323" s="34"/>
      <c r="DJ323" s="34"/>
      <c r="DK323" s="34"/>
      <c r="DL323" s="34"/>
      <c r="DM323" s="34"/>
      <c r="DN323" s="34"/>
      <c r="DO323" s="34"/>
      <c r="DP323" s="34"/>
      <c r="DQ323" s="34"/>
    </row>
    <row r="324" spans="1:121">
      <c r="A324" t="s">
        <v>2558</v>
      </c>
      <c r="B324" s="1">
        <v>0.20745370370370372</v>
      </c>
      <c r="C324" s="1">
        <v>0.17690972222222223</v>
      </c>
      <c r="D324" s="1">
        <v>0.17833333333333334</v>
      </c>
      <c r="E324" s="1">
        <v>3.0532407407407411E-2</v>
      </c>
      <c r="F324">
        <v>128</v>
      </c>
      <c r="G324">
        <v>64</v>
      </c>
      <c r="H324">
        <v>192</v>
      </c>
      <c r="I324">
        <v>2017</v>
      </c>
      <c r="J324">
        <v>140</v>
      </c>
      <c r="K324">
        <v>23</v>
      </c>
      <c r="L324">
        <v>2180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X324" s="35"/>
      <c r="Y324" s="35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5"/>
      <c r="AQ324" s="35"/>
      <c r="AR324" s="35"/>
      <c r="AS324" s="35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  <c r="BE324" s="34"/>
      <c r="BF324" s="34"/>
      <c r="BG324" s="34"/>
      <c r="BH324" s="34"/>
      <c r="BI324" s="34"/>
      <c r="BJ324" s="35"/>
      <c r="BK324" s="35"/>
      <c r="BL324" s="35"/>
      <c r="BM324" s="35"/>
      <c r="BN324" s="34"/>
      <c r="BO324" s="34"/>
      <c r="BP324" s="34"/>
      <c r="BQ324" s="34"/>
      <c r="BR324" s="34"/>
      <c r="BS324" s="34"/>
      <c r="BT324" s="34"/>
      <c r="BU324" s="34"/>
      <c r="BV324" s="34"/>
      <c r="BW324" s="34"/>
      <c r="BX324" s="34"/>
      <c r="BY324" s="34"/>
      <c r="BZ324" s="34"/>
      <c r="CA324" s="34"/>
      <c r="CB324" s="34"/>
      <c r="CC324" s="34"/>
      <c r="CD324" s="35"/>
      <c r="CE324" s="35"/>
      <c r="CF324" s="35"/>
      <c r="CG324" s="35"/>
      <c r="CH324" s="34"/>
      <c r="CI324" s="34"/>
      <c r="CJ324" s="34"/>
      <c r="CK324" s="34"/>
      <c r="CL324" s="34"/>
      <c r="CM324" s="34"/>
      <c r="CN324" s="34"/>
      <c r="CO324" s="34"/>
      <c r="CP324" s="34"/>
      <c r="CQ324" s="34"/>
      <c r="CR324" s="34"/>
      <c r="CS324" s="34"/>
      <c r="CT324" s="34"/>
      <c r="CU324" s="34"/>
      <c r="CV324" s="34"/>
      <c r="CW324" s="34"/>
      <c r="CX324" s="35"/>
      <c r="CY324" s="35"/>
      <c r="CZ324" s="35"/>
      <c r="DA324" s="35"/>
      <c r="DB324" s="34"/>
      <c r="DC324" s="34"/>
      <c r="DD324" s="34"/>
      <c r="DE324" s="34"/>
      <c r="DF324" s="34"/>
      <c r="DG324" s="34"/>
      <c r="DH324" s="34"/>
      <c r="DI324" s="34"/>
      <c r="DJ324" s="34"/>
      <c r="DK324" s="34"/>
      <c r="DL324" s="34"/>
      <c r="DM324" s="34"/>
      <c r="DN324" s="34"/>
      <c r="DO324" s="34"/>
      <c r="DP324" s="34"/>
      <c r="DQ324" s="34"/>
    </row>
    <row r="325" spans="1:121">
      <c r="A325" t="s">
        <v>1102</v>
      </c>
      <c r="B325" s="1">
        <v>0.23165509259259257</v>
      </c>
      <c r="C325" s="1">
        <v>8.0185185185185193E-2</v>
      </c>
      <c r="D325" s="1">
        <v>4.3599537037037034E-2</v>
      </c>
      <c r="E325" s="1">
        <v>0.1514699074074074</v>
      </c>
      <c r="F325">
        <v>39</v>
      </c>
      <c r="G325">
        <v>36</v>
      </c>
      <c r="H325">
        <v>75</v>
      </c>
      <c r="I325">
        <v>1090</v>
      </c>
      <c r="J325">
        <v>114</v>
      </c>
      <c r="K325">
        <v>0</v>
      </c>
      <c r="L325">
        <v>1204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X325" s="35"/>
      <c r="Y325" s="35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5"/>
      <c r="AQ325" s="35"/>
      <c r="AR325" s="35"/>
      <c r="AS325" s="35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  <c r="BE325" s="34"/>
      <c r="BF325" s="34"/>
      <c r="BG325" s="34"/>
      <c r="BH325" s="34"/>
      <c r="BI325" s="34"/>
      <c r="BJ325" s="35"/>
      <c r="BK325" s="35"/>
      <c r="BL325" s="35"/>
      <c r="BM325" s="35"/>
      <c r="BN325" s="34"/>
      <c r="BO325" s="34"/>
      <c r="BP325" s="34"/>
      <c r="BQ325" s="34"/>
      <c r="BR325" s="34"/>
      <c r="BS325" s="34"/>
      <c r="BT325" s="34"/>
      <c r="BU325" s="34"/>
      <c r="BV325" s="34"/>
      <c r="BW325" s="34"/>
      <c r="BX325" s="34"/>
      <c r="BY325" s="34"/>
      <c r="BZ325" s="34"/>
      <c r="CA325" s="34"/>
      <c r="CB325" s="34"/>
      <c r="CC325" s="34"/>
      <c r="CD325" s="35"/>
      <c r="CE325" s="35"/>
      <c r="CF325" s="35"/>
      <c r="CG325" s="35"/>
      <c r="CH325" s="34"/>
      <c r="CI325" s="34"/>
      <c r="CJ325" s="34"/>
      <c r="CK325" s="34"/>
      <c r="CL325" s="34"/>
      <c r="CM325" s="34"/>
      <c r="CN325" s="34"/>
      <c r="CO325" s="34"/>
      <c r="CP325" s="34"/>
      <c r="CQ325" s="34"/>
      <c r="CR325" s="34"/>
      <c r="CS325" s="34"/>
      <c r="CT325" s="34"/>
      <c r="CU325" s="34"/>
      <c r="CV325" s="34"/>
      <c r="CW325" s="34"/>
      <c r="CX325" s="36"/>
      <c r="CY325" s="35"/>
      <c r="CZ325" s="35"/>
      <c r="DA325" s="35"/>
      <c r="DB325" s="34"/>
      <c r="DC325" s="34"/>
      <c r="DD325" s="34"/>
      <c r="DE325" s="34"/>
      <c r="DF325" s="34"/>
      <c r="DG325" s="34"/>
      <c r="DH325" s="34"/>
      <c r="DI325" s="34"/>
      <c r="DJ325" s="34"/>
      <c r="DK325" s="34"/>
      <c r="DL325" s="34"/>
      <c r="DM325" s="34"/>
      <c r="DN325" s="34"/>
      <c r="DO325" s="34"/>
      <c r="DP325" s="34"/>
      <c r="DQ325" s="34"/>
    </row>
    <row r="326" spans="1:121">
      <c r="A326" t="s">
        <v>2559</v>
      </c>
      <c r="B326" s="1">
        <v>0.25724537037037037</v>
      </c>
      <c r="C326" s="1">
        <v>0.22966435185185186</v>
      </c>
      <c r="D326" s="1">
        <v>7.2106481481481475E-3</v>
      </c>
      <c r="E326" s="1">
        <v>2.7581018518518519E-2</v>
      </c>
      <c r="F326">
        <v>25</v>
      </c>
      <c r="G326">
        <v>27</v>
      </c>
      <c r="H326">
        <v>52</v>
      </c>
      <c r="I326">
        <v>1616</v>
      </c>
      <c r="J326">
        <v>112</v>
      </c>
      <c r="K326">
        <v>0</v>
      </c>
      <c r="L326">
        <v>1728</v>
      </c>
      <c r="M326">
        <v>25.88</v>
      </c>
      <c r="N326">
        <v>22.71</v>
      </c>
      <c r="O326">
        <v>3.17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X326" s="35"/>
      <c r="Y326" s="35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5"/>
      <c r="AQ326" s="35"/>
      <c r="AR326" s="35"/>
      <c r="AS326" s="35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5"/>
      <c r="BK326" s="35"/>
      <c r="BL326" s="35"/>
      <c r="BM326" s="35"/>
      <c r="BN326" s="34"/>
      <c r="BO326" s="34"/>
      <c r="BP326" s="34"/>
      <c r="BQ326" s="34"/>
      <c r="BR326" s="34"/>
      <c r="BS326" s="34"/>
      <c r="BT326" s="34"/>
      <c r="BU326" s="34"/>
      <c r="BV326" s="34"/>
      <c r="BW326" s="34"/>
      <c r="BX326" s="34"/>
      <c r="BY326" s="34"/>
      <c r="BZ326" s="34"/>
      <c r="CA326" s="34"/>
      <c r="CB326" s="34"/>
      <c r="CC326" s="34"/>
      <c r="CD326" s="35"/>
      <c r="CE326" s="35"/>
      <c r="CF326" s="35"/>
      <c r="CG326" s="35"/>
      <c r="CH326" s="34"/>
      <c r="CI326" s="34"/>
      <c r="CJ326" s="34"/>
      <c r="CK326" s="34"/>
      <c r="CL326" s="34"/>
      <c r="CM326" s="34"/>
      <c r="CN326" s="34"/>
      <c r="CO326" s="34"/>
      <c r="CP326" s="34"/>
      <c r="CQ326" s="34"/>
      <c r="CR326" s="34"/>
      <c r="CS326" s="34"/>
      <c r="CT326" s="34"/>
      <c r="CU326" s="34"/>
      <c r="CV326" s="34"/>
      <c r="CW326" s="34"/>
      <c r="CX326" s="35"/>
      <c r="CY326" s="35"/>
      <c r="CZ326" s="35"/>
      <c r="DA326" s="35"/>
      <c r="DB326" s="34"/>
      <c r="DC326" s="34"/>
      <c r="DD326" s="34"/>
      <c r="DE326" s="34"/>
      <c r="DF326" s="34"/>
      <c r="DG326" s="34"/>
      <c r="DH326" s="34"/>
      <c r="DI326" s="34"/>
      <c r="DJ326" s="34"/>
      <c r="DK326" s="34"/>
      <c r="DL326" s="34"/>
      <c r="DM326" s="34"/>
      <c r="DN326" s="34"/>
      <c r="DO326" s="34"/>
      <c r="DP326" s="34"/>
      <c r="DQ326" s="34"/>
    </row>
    <row r="327" spans="1:121">
      <c r="A327" t="s">
        <v>1109</v>
      </c>
      <c r="B327" s="1">
        <v>0.14493055555555556</v>
      </c>
      <c r="C327" s="1">
        <v>0.11210648148148149</v>
      </c>
      <c r="D327" s="1">
        <v>3.2650462962962964E-2</v>
      </c>
      <c r="E327" s="1">
        <v>3.2824074074074075E-2</v>
      </c>
      <c r="F327">
        <v>4</v>
      </c>
      <c r="G327">
        <v>29</v>
      </c>
      <c r="H327">
        <v>33</v>
      </c>
      <c r="I327">
        <v>455</v>
      </c>
      <c r="J327">
        <v>25</v>
      </c>
      <c r="K327">
        <v>20</v>
      </c>
      <c r="L327">
        <v>500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X327" s="35"/>
      <c r="Y327" s="35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5"/>
      <c r="AQ327" s="35"/>
      <c r="AR327" s="35"/>
      <c r="AS327" s="35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5"/>
      <c r="BK327" s="35"/>
      <c r="BL327" s="35"/>
      <c r="BM327" s="35"/>
      <c r="BN327" s="34"/>
      <c r="BO327" s="34"/>
      <c r="BP327" s="34"/>
      <c r="BQ327" s="34"/>
      <c r="BR327" s="34"/>
      <c r="BS327" s="34"/>
      <c r="BT327" s="34"/>
      <c r="BU327" s="34"/>
      <c r="BV327" s="34"/>
      <c r="BW327" s="34"/>
      <c r="BX327" s="34"/>
      <c r="BY327" s="34"/>
      <c r="BZ327" s="34"/>
      <c r="CA327" s="34"/>
      <c r="CB327" s="34"/>
      <c r="CC327" s="34"/>
      <c r="CD327" s="35"/>
      <c r="CE327" s="35"/>
      <c r="CF327" s="35"/>
      <c r="CG327" s="35"/>
      <c r="CH327" s="34"/>
      <c r="CI327" s="34"/>
      <c r="CJ327" s="34"/>
      <c r="CK327" s="34"/>
      <c r="CL327" s="34"/>
      <c r="CM327" s="34"/>
      <c r="CN327" s="34"/>
      <c r="CO327" s="34"/>
      <c r="CP327" s="34"/>
      <c r="CQ327" s="34"/>
      <c r="CR327" s="34"/>
      <c r="CS327" s="34"/>
      <c r="CT327" s="34"/>
      <c r="CU327" s="34"/>
      <c r="CV327" s="34"/>
      <c r="CW327" s="34"/>
      <c r="CX327" s="35"/>
      <c r="CY327" s="35"/>
      <c r="CZ327" s="35"/>
      <c r="DA327" s="35"/>
      <c r="DB327" s="34"/>
      <c r="DC327" s="34"/>
      <c r="DD327" s="34"/>
      <c r="DE327" s="34"/>
      <c r="DF327" s="34"/>
      <c r="DG327" s="34"/>
      <c r="DH327" s="34"/>
      <c r="DI327" s="34"/>
      <c r="DJ327" s="34"/>
      <c r="DK327" s="34"/>
      <c r="DL327" s="34"/>
      <c r="DM327" s="34"/>
      <c r="DN327" s="34"/>
      <c r="DO327" s="34"/>
      <c r="DP327" s="34"/>
      <c r="DQ327" s="34"/>
    </row>
    <row r="328" spans="1:121">
      <c r="A328" t="s">
        <v>1112</v>
      </c>
      <c r="B328" s="1">
        <v>3.5092592592592592E-2</v>
      </c>
      <c r="C328" s="1">
        <v>2.568287037037037E-2</v>
      </c>
      <c r="D328" s="1">
        <v>7.8935185185185185E-3</v>
      </c>
      <c r="E328" s="1">
        <v>9.3981481481481485E-3</v>
      </c>
      <c r="F328">
        <v>26</v>
      </c>
      <c r="G328">
        <v>13</v>
      </c>
      <c r="H328">
        <v>39</v>
      </c>
      <c r="I328">
        <v>245</v>
      </c>
      <c r="J328">
        <v>25</v>
      </c>
      <c r="K328">
        <v>0</v>
      </c>
      <c r="L328">
        <v>270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X328" s="35"/>
      <c r="Y328" s="35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5"/>
      <c r="AQ328" s="35"/>
      <c r="AR328" s="35"/>
      <c r="AS328" s="35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5"/>
      <c r="BK328" s="35"/>
      <c r="BL328" s="35"/>
      <c r="BM328" s="35"/>
      <c r="BN328" s="34"/>
      <c r="BO328" s="34"/>
      <c r="BP328" s="34"/>
      <c r="BQ328" s="34"/>
      <c r="BR328" s="34"/>
      <c r="BS328" s="34"/>
      <c r="BT328" s="34"/>
      <c r="BU328" s="34"/>
      <c r="BV328" s="34"/>
      <c r="BW328" s="34"/>
      <c r="BX328" s="34"/>
      <c r="BY328" s="34"/>
      <c r="BZ328" s="34"/>
      <c r="CA328" s="34"/>
      <c r="CB328" s="34"/>
      <c r="CC328" s="34"/>
      <c r="CD328" s="35"/>
      <c r="CE328" s="35"/>
      <c r="CF328" s="35"/>
      <c r="CG328" s="35"/>
      <c r="CH328" s="34"/>
      <c r="CI328" s="34"/>
      <c r="CJ328" s="34"/>
      <c r="CK328" s="34"/>
      <c r="CL328" s="34"/>
      <c r="CM328" s="34"/>
      <c r="CN328" s="34"/>
      <c r="CO328" s="34"/>
      <c r="CP328" s="34"/>
      <c r="CQ328" s="34"/>
      <c r="CR328" s="34"/>
      <c r="CS328" s="34"/>
      <c r="CT328" s="34"/>
      <c r="CU328" s="34"/>
      <c r="CV328" s="34"/>
      <c r="CW328" s="34"/>
      <c r="CX328" s="35"/>
      <c r="CY328" s="35"/>
      <c r="CZ328" s="35"/>
      <c r="DA328" s="35"/>
      <c r="DB328" s="34"/>
      <c r="DC328" s="34"/>
      <c r="DD328" s="34"/>
      <c r="DE328" s="34"/>
      <c r="DF328" s="34"/>
      <c r="DG328" s="34"/>
      <c r="DH328" s="34"/>
      <c r="DI328" s="34"/>
      <c r="DJ328" s="34"/>
      <c r="DK328" s="34"/>
      <c r="DL328" s="34"/>
      <c r="DM328" s="34"/>
      <c r="DN328" s="34"/>
      <c r="DO328" s="34"/>
      <c r="DP328" s="34"/>
      <c r="DQ328" s="34"/>
    </row>
    <row r="329" spans="1:121">
      <c r="A329" t="s">
        <v>2560</v>
      </c>
      <c r="B329" s="1">
        <v>0.21185185185185185</v>
      </c>
      <c r="C329" s="1">
        <v>0.11082175925925926</v>
      </c>
      <c r="D329" s="1">
        <v>2.6203703703703705E-2</v>
      </c>
      <c r="E329" s="1">
        <v>0.10103009259259259</v>
      </c>
      <c r="F329">
        <v>189</v>
      </c>
      <c r="G329">
        <v>86</v>
      </c>
      <c r="H329">
        <v>275</v>
      </c>
      <c r="I329">
        <v>1868</v>
      </c>
      <c r="J329">
        <v>150</v>
      </c>
      <c r="K329">
        <v>42</v>
      </c>
      <c r="L329">
        <v>2060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X329" s="35"/>
      <c r="Y329" s="35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5"/>
      <c r="AQ329" s="35"/>
      <c r="AR329" s="35"/>
      <c r="AS329" s="35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5"/>
      <c r="BK329" s="35"/>
      <c r="BL329" s="35"/>
      <c r="BM329" s="35"/>
      <c r="BN329" s="34"/>
      <c r="BO329" s="34"/>
      <c r="BP329" s="34"/>
      <c r="BQ329" s="34"/>
      <c r="BR329" s="34"/>
      <c r="BS329" s="34"/>
      <c r="BT329" s="34"/>
      <c r="BU329" s="34"/>
      <c r="BV329" s="34"/>
      <c r="BW329" s="34"/>
      <c r="BX329" s="34"/>
      <c r="BY329" s="34"/>
      <c r="BZ329" s="34"/>
      <c r="CA329" s="34"/>
      <c r="CB329" s="34"/>
      <c r="CC329" s="34"/>
      <c r="CD329" s="35"/>
      <c r="CE329" s="35"/>
      <c r="CF329" s="35"/>
      <c r="CG329" s="35"/>
      <c r="CH329" s="34"/>
      <c r="CI329" s="34"/>
      <c r="CJ329" s="34"/>
      <c r="CK329" s="34"/>
      <c r="CL329" s="34"/>
      <c r="CM329" s="34"/>
      <c r="CN329" s="34"/>
      <c r="CO329" s="34"/>
      <c r="CP329" s="34"/>
      <c r="CQ329" s="34"/>
      <c r="CR329" s="34"/>
      <c r="CS329" s="34"/>
      <c r="CT329" s="34"/>
      <c r="CU329" s="34"/>
      <c r="CV329" s="34"/>
      <c r="CW329" s="34"/>
      <c r="CX329" s="35"/>
      <c r="CY329" s="35"/>
      <c r="CZ329" s="35"/>
      <c r="DA329" s="35"/>
      <c r="DB329" s="34"/>
      <c r="DC329" s="34"/>
      <c r="DD329" s="34"/>
      <c r="DE329" s="34"/>
      <c r="DF329" s="34"/>
      <c r="DG329" s="34"/>
      <c r="DH329" s="34"/>
      <c r="DI329" s="34"/>
      <c r="DJ329" s="34"/>
      <c r="DK329" s="34"/>
      <c r="DL329" s="34"/>
      <c r="DM329" s="34"/>
      <c r="DN329" s="34"/>
      <c r="DO329" s="34"/>
      <c r="DP329" s="34"/>
      <c r="DQ329" s="34"/>
    </row>
    <row r="330" spans="1:121">
      <c r="A330" t="s">
        <v>1128</v>
      </c>
      <c r="B330" s="1">
        <v>8.7916666666666657E-2</v>
      </c>
      <c r="C330" s="1">
        <v>5.9155092592592586E-2</v>
      </c>
      <c r="D330" s="1">
        <v>1.681712962962963E-2</v>
      </c>
      <c r="E330" s="1">
        <v>2.8749999999999998E-2</v>
      </c>
      <c r="F330">
        <v>29</v>
      </c>
      <c r="G330">
        <v>14</v>
      </c>
      <c r="H330">
        <v>43</v>
      </c>
      <c r="I330">
        <v>515</v>
      </c>
      <c r="J330">
        <v>16</v>
      </c>
      <c r="K330">
        <v>8</v>
      </c>
      <c r="L330">
        <v>539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s="35"/>
      <c r="Y330" s="35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5"/>
      <c r="AQ330" s="35"/>
      <c r="AR330" s="35"/>
      <c r="AS330" s="35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5"/>
      <c r="BK330" s="35"/>
      <c r="BL330" s="35"/>
      <c r="BM330" s="35"/>
      <c r="BN330" s="34"/>
      <c r="BO330" s="34"/>
      <c r="BP330" s="34"/>
      <c r="BQ330" s="34"/>
      <c r="BR330" s="34"/>
      <c r="BS330" s="34"/>
      <c r="BT330" s="34"/>
      <c r="BU330" s="34"/>
      <c r="BV330" s="34"/>
      <c r="BW330" s="34"/>
      <c r="BX330" s="34"/>
      <c r="BY330" s="34"/>
      <c r="BZ330" s="34"/>
      <c r="CA330" s="34"/>
      <c r="CB330" s="34"/>
      <c r="CC330" s="34"/>
      <c r="CD330" s="35"/>
      <c r="CE330" s="35"/>
      <c r="CF330" s="35"/>
      <c r="CG330" s="35"/>
      <c r="CH330" s="34"/>
      <c r="CI330" s="34"/>
      <c r="CJ330" s="34"/>
      <c r="CK330" s="34"/>
      <c r="CL330" s="34"/>
      <c r="CM330" s="34"/>
      <c r="CN330" s="34"/>
      <c r="CO330" s="34"/>
      <c r="CP330" s="34"/>
      <c r="CQ330" s="34"/>
      <c r="CR330" s="34"/>
      <c r="CS330" s="34"/>
      <c r="CT330" s="34"/>
      <c r="CU330" s="34"/>
      <c r="CV330" s="34"/>
      <c r="CW330" s="34"/>
      <c r="CX330" s="36"/>
      <c r="CY330" s="35"/>
      <c r="CZ330" s="35"/>
      <c r="DA330" s="35"/>
      <c r="DB330" s="34"/>
      <c r="DC330" s="34"/>
      <c r="DD330" s="34"/>
      <c r="DE330" s="34"/>
      <c r="DF330" s="34"/>
      <c r="DG330" s="34"/>
      <c r="DH330" s="34"/>
      <c r="DI330" s="34"/>
      <c r="DJ330" s="34"/>
      <c r="DK330" s="34"/>
      <c r="DL330" s="34"/>
      <c r="DM330" s="34"/>
      <c r="DN330" s="34"/>
      <c r="DO330" s="34"/>
      <c r="DP330" s="34"/>
      <c r="DQ330" s="34"/>
    </row>
    <row r="331" spans="1:121">
      <c r="A331" t="s">
        <v>2561</v>
      </c>
      <c r="B331" s="1">
        <v>0.24172453703703703</v>
      </c>
      <c r="C331" s="1">
        <v>0.23497685185185188</v>
      </c>
      <c r="D331" s="1">
        <v>2.9374999999999998E-2</v>
      </c>
      <c r="E331" s="1">
        <v>6.7361111111111103E-3</v>
      </c>
      <c r="F331">
        <v>104</v>
      </c>
      <c r="G331">
        <v>58</v>
      </c>
      <c r="H331">
        <v>162</v>
      </c>
      <c r="I331">
        <v>1598</v>
      </c>
      <c r="J331">
        <v>131</v>
      </c>
      <c r="K331">
        <v>0</v>
      </c>
      <c r="L331">
        <v>1729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X331" s="35"/>
      <c r="Y331" s="35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5"/>
      <c r="AQ331" s="35"/>
      <c r="AR331" s="35"/>
      <c r="AS331" s="35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5"/>
      <c r="BK331" s="35"/>
      <c r="BL331" s="35"/>
      <c r="BM331" s="35"/>
      <c r="BN331" s="34"/>
      <c r="BO331" s="34"/>
      <c r="BP331" s="34"/>
      <c r="BQ331" s="34"/>
      <c r="BR331" s="34"/>
      <c r="BS331" s="34"/>
      <c r="BT331" s="34"/>
      <c r="BU331" s="34"/>
      <c r="BV331" s="34"/>
      <c r="BW331" s="34"/>
      <c r="BX331" s="34"/>
      <c r="BY331" s="34"/>
      <c r="BZ331" s="34"/>
      <c r="CA331" s="34"/>
      <c r="CB331" s="34"/>
      <c r="CC331" s="34"/>
      <c r="CD331" s="35"/>
      <c r="CE331" s="35"/>
      <c r="CF331" s="35"/>
      <c r="CG331" s="35"/>
      <c r="CH331" s="34"/>
      <c r="CI331" s="34"/>
      <c r="CJ331" s="34"/>
      <c r="CK331" s="34"/>
      <c r="CL331" s="34"/>
      <c r="CM331" s="34"/>
      <c r="CN331" s="34"/>
      <c r="CO331" s="34"/>
      <c r="CP331" s="34"/>
      <c r="CQ331" s="34"/>
      <c r="CR331" s="34"/>
      <c r="CS331" s="34"/>
      <c r="CT331" s="34"/>
      <c r="CU331" s="34"/>
      <c r="CV331" s="34"/>
      <c r="CW331" s="34"/>
      <c r="CX331" s="35"/>
      <c r="CY331" s="35"/>
      <c r="CZ331" s="35"/>
      <c r="DA331" s="35"/>
      <c r="DB331" s="34"/>
      <c r="DC331" s="34"/>
      <c r="DD331" s="34"/>
      <c r="DE331" s="34"/>
      <c r="DF331" s="34"/>
      <c r="DG331" s="34"/>
      <c r="DH331" s="34"/>
      <c r="DI331" s="34"/>
      <c r="DJ331" s="34"/>
      <c r="DK331" s="34"/>
      <c r="DL331" s="34"/>
      <c r="DM331" s="34"/>
      <c r="DN331" s="34"/>
      <c r="DO331" s="34"/>
      <c r="DP331" s="34"/>
      <c r="DQ331" s="34"/>
    </row>
    <row r="332" spans="1:121">
      <c r="A332" t="s">
        <v>1138</v>
      </c>
      <c r="B332" s="1">
        <v>0.16618055555555555</v>
      </c>
      <c r="C332" s="1">
        <v>0.15496527777777777</v>
      </c>
      <c r="D332" s="1">
        <v>3.2754629629629627E-2</v>
      </c>
      <c r="E332" s="1">
        <v>1.1215277777777777E-2</v>
      </c>
      <c r="F332">
        <v>4</v>
      </c>
      <c r="G332">
        <v>43</v>
      </c>
      <c r="H332">
        <v>47</v>
      </c>
      <c r="I332">
        <v>583</v>
      </c>
      <c r="J332">
        <v>92</v>
      </c>
      <c r="K332">
        <v>76</v>
      </c>
      <c r="L332">
        <v>751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s="35"/>
      <c r="Y332" s="35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5"/>
      <c r="AQ332" s="35"/>
      <c r="AR332" s="35"/>
      <c r="AS332" s="35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5"/>
      <c r="BK332" s="35"/>
      <c r="BL332" s="35"/>
      <c r="BM332" s="35"/>
      <c r="BN332" s="34"/>
      <c r="BO332" s="34"/>
      <c r="BP332" s="34"/>
      <c r="BQ332" s="34"/>
      <c r="BR332" s="34"/>
      <c r="BS332" s="34"/>
      <c r="BT332" s="34"/>
      <c r="BU332" s="34"/>
      <c r="BV332" s="34"/>
      <c r="BW332" s="34"/>
      <c r="BX332" s="34"/>
      <c r="BY332" s="34"/>
      <c r="BZ332" s="34"/>
      <c r="CA332" s="34"/>
      <c r="CB332" s="34"/>
      <c r="CC332" s="34"/>
      <c r="CD332" s="35"/>
      <c r="CE332" s="35"/>
      <c r="CF332" s="35"/>
      <c r="CG332" s="35"/>
      <c r="CH332" s="34"/>
      <c r="CI332" s="34"/>
      <c r="CJ332" s="34"/>
      <c r="CK332" s="34"/>
      <c r="CL332" s="34"/>
      <c r="CM332" s="34"/>
      <c r="CN332" s="34"/>
      <c r="CO332" s="34"/>
      <c r="CP332" s="34"/>
      <c r="CQ332" s="34"/>
      <c r="CR332" s="34"/>
      <c r="CS332" s="34"/>
      <c r="CT332" s="34"/>
      <c r="CU332" s="34"/>
      <c r="CV332" s="34"/>
      <c r="CW332" s="34"/>
      <c r="CX332" s="35"/>
      <c r="CY332" s="35"/>
      <c r="CZ332" s="35"/>
      <c r="DA332" s="35"/>
      <c r="DB332" s="34"/>
      <c r="DC332" s="34"/>
      <c r="DD332" s="34"/>
      <c r="DE332" s="34"/>
      <c r="DF332" s="34"/>
      <c r="DG332" s="34"/>
      <c r="DH332" s="34"/>
      <c r="DI332" s="34"/>
      <c r="DJ332" s="34"/>
      <c r="DK332" s="34"/>
      <c r="DL332" s="34"/>
      <c r="DM332" s="34"/>
      <c r="DN332" s="34"/>
      <c r="DO332" s="34"/>
      <c r="DP332" s="34"/>
      <c r="DQ332" s="34"/>
    </row>
    <row r="333" spans="1:121">
      <c r="A333" t="s">
        <v>2562</v>
      </c>
      <c r="B333" s="1">
        <v>0.18979166666666666</v>
      </c>
      <c r="C333" s="1">
        <v>0.12554398148148146</v>
      </c>
      <c r="D333" s="1">
        <v>7.3194444444444437E-2</v>
      </c>
      <c r="E333" s="1">
        <v>6.4236111111111105E-2</v>
      </c>
      <c r="F333">
        <v>106</v>
      </c>
      <c r="G333">
        <v>48</v>
      </c>
      <c r="H333">
        <v>154</v>
      </c>
      <c r="I333">
        <v>1433</v>
      </c>
      <c r="J333">
        <v>123</v>
      </c>
      <c r="K333">
        <v>0</v>
      </c>
      <c r="L333">
        <v>1556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X333" s="35"/>
      <c r="Y333" s="35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5"/>
      <c r="AQ333" s="35"/>
      <c r="AR333" s="35"/>
      <c r="AS333" s="35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5"/>
      <c r="BK333" s="35"/>
      <c r="BL333" s="35"/>
      <c r="BM333" s="35"/>
      <c r="BN333" s="34"/>
      <c r="BO333" s="34"/>
      <c r="BP333" s="34"/>
      <c r="BQ333" s="34"/>
      <c r="BR333" s="34"/>
      <c r="BS333" s="34"/>
      <c r="BT333" s="34"/>
      <c r="BU333" s="34"/>
      <c r="BV333" s="34"/>
      <c r="BW333" s="34"/>
      <c r="BX333" s="34"/>
      <c r="BY333" s="34"/>
      <c r="BZ333" s="34"/>
      <c r="CA333" s="34"/>
      <c r="CB333" s="34"/>
      <c r="CC333" s="34"/>
      <c r="CD333" s="35"/>
      <c r="CE333" s="35"/>
      <c r="CF333" s="35"/>
      <c r="CG333" s="35"/>
      <c r="CH333" s="34"/>
      <c r="CI333" s="34"/>
      <c r="CJ333" s="34"/>
      <c r="CK333" s="34"/>
      <c r="CL333" s="34"/>
      <c r="CM333" s="34"/>
      <c r="CN333" s="34"/>
      <c r="CO333" s="34"/>
      <c r="CP333" s="34"/>
      <c r="CQ333" s="34"/>
      <c r="CR333" s="34"/>
      <c r="CS333" s="34"/>
      <c r="CT333" s="34"/>
      <c r="CU333" s="34"/>
      <c r="CV333" s="34"/>
      <c r="CW333" s="34"/>
      <c r="CX333" s="36"/>
      <c r="CY333" s="35"/>
      <c r="CZ333" s="35"/>
      <c r="DA333" s="35"/>
      <c r="DB333" s="34"/>
      <c r="DC333" s="34"/>
      <c r="DD333" s="34"/>
      <c r="DE333" s="34"/>
      <c r="DF333" s="34"/>
      <c r="DG333" s="34"/>
      <c r="DH333" s="34"/>
      <c r="DI333" s="34"/>
      <c r="DJ333" s="34"/>
      <c r="DK333" s="34"/>
      <c r="DL333" s="34"/>
      <c r="DM333" s="34"/>
      <c r="DN333" s="34"/>
      <c r="DO333" s="34"/>
      <c r="DP333" s="34"/>
      <c r="DQ333" s="34"/>
    </row>
    <row r="334" spans="1:121">
      <c r="A334" t="s">
        <v>1145</v>
      </c>
      <c r="B334" s="1">
        <v>0.20226851851851854</v>
      </c>
      <c r="C334" s="1">
        <v>9.5659722222222229E-2</v>
      </c>
      <c r="D334" s="1">
        <v>8.3113425925925924E-2</v>
      </c>
      <c r="E334" s="1">
        <v>0.10660879629629628</v>
      </c>
      <c r="F334">
        <v>115</v>
      </c>
      <c r="G334">
        <v>45</v>
      </c>
      <c r="H334">
        <v>160</v>
      </c>
      <c r="I334">
        <v>1436</v>
      </c>
      <c r="J334">
        <v>120</v>
      </c>
      <c r="K334">
        <v>0</v>
      </c>
      <c r="L334">
        <v>1556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X334" s="35"/>
      <c r="Y334" s="35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5"/>
      <c r="AQ334" s="35"/>
      <c r="AR334" s="35"/>
      <c r="AS334" s="35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5"/>
      <c r="BK334" s="35"/>
      <c r="BL334" s="35"/>
      <c r="BM334" s="35"/>
      <c r="BN334" s="34"/>
      <c r="BO334" s="34"/>
      <c r="BP334" s="34"/>
      <c r="BQ334" s="34"/>
      <c r="BR334" s="34"/>
      <c r="BS334" s="34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5"/>
      <c r="CE334" s="35"/>
      <c r="CF334" s="35"/>
      <c r="CG334" s="35"/>
      <c r="CH334" s="34"/>
      <c r="CI334" s="34"/>
      <c r="CJ334" s="34"/>
      <c r="CK334" s="34"/>
      <c r="CL334" s="34"/>
      <c r="CM334" s="34"/>
      <c r="CN334" s="34"/>
      <c r="CO334" s="34"/>
      <c r="CP334" s="34"/>
      <c r="CQ334" s="34"/>
      <c r="CR334" s="34"/>
      <c r="CS334" s="34"/>
      <c r="CT334" s="34"/>
      <c r="CU334" s="34"/>
      <c r="CV334" s="34"/>
      <c r="CW334" s="34"/>
      <c r="CX334" s="35"/>
      <c r="CY334" s="35"/>
      <c r="CZ334" s="35"/>
      <c r="DA334" s="35"/>
      <c r="DB334" s="34"/>
      <c r="DC334" s="34"/>
      <c r="DD334" s="34"/>
      <c r="DE334" s="34"/>
      <c r="DF334" s="34"/>
      <c r="DG334" s="34"/>
      <c r="DH334" s="34"/>
      <c r="DI334" s="34"/>
      <c r="DJ334" s="34"/>
      <c r="DK334" s="34"/>
      <c r="DL334" s="34"/>
      <c r="DM334" s="34"/>
      <c r="DN334" s="34"/>
      <c r="DO334" s="34"/>
      <c r="DP334" s="34"/>
      <c r="DQ334" s="34"/>
    </row>
    <row r="335" spans="1:121">
      <c r="A335" t="s">
        <v>1146</v>
      </c>
      <c r="B335" s="1">
        <v>0.42840277777777774</v>
      </c>
      <c r="C335" s="1">
        <v>0.29641203703703706</v>
      </c>
      <c r="D335" s="1">
        <v>6.3090277777777773E-2</v>
      </c>
      <c r="E335" s="1">
        <v>0.13199074074074074</v>
      </c>
      <c r="F335">
        <v>80</v>
      </c>
      <c r="G335">
        <v>96</v>
      </c>
      <c r="H335">
        <v>176</v>
      </c>
      <c r="I335">
        <v>1512</v>
      </c>
      <c r="J335">
        <v>263</v>
      </c>
      <c r="K335">
        <v>0</v>
      </c>
      <c r="L335">
        <v>1775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X335" s="35"/>
      <c r="Y335" s="35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5"/>
      <c r="AQ335" s="35"/>
      <c r="AR335" s="35"/>
      <c r="AS335" s="35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5"/>
      <c r="BK335" s="35"/>
      <c r="BL335" s="35"/>
      <c r="BM335" s="35"/>
      <c r="BN335" s="34"/>
      <c r="BO335" s="34"/>
      <c r="BP335" s="34"/>
      <c r="BQ335" s="34"/>
      <c r="BR335" s="34"/>
      <c r="BS335" s="34"/>
      <c r="BT335" s="34"/>
      <c r="BU335" s="34"/>
      <c r="BV335" s="34"/>
      <c r="BW335" s="34"/>
      <c r="BX335" s="34"/>
      <c r="BY335" s="34"/>
      <c r="BZ335" s="34"/>
      <c r="CA335" s="34"/>
      <c r="CB335" s="34"/>
      <c r="CC335" s="34"/>
      <c r="CD335" s="35"/>
      <c r="CE335" s="35"/>
      <c r="CF335" s="35"/>
      <c r="CG335" s="35"/>
      <c r="CH335" s="34"/>
      <c r="CI335" s="34"/>
      <c r="CJ335" s="34"/>
      <c r="CK335" s="34"/>
      <c r="CL335" s="34"/>
      <c r="CM335" s="34"/>
      <c r="CN335" s="34"/>
      <c r="CO335" s="34"/>
      <c r="CP335" s="34"/>
      <c r="CQ335" s="34"/>
      <c r="CR335" s="34"/>
      <c r="CS335" s="34"/>
      <c r="CT335" s="34"/>
      <c r="CU335" s="34"/>
      <c r="CV335" s="34"/>
      <c r="CW335" s="34"/>
      <c r="CX335" s="35"/>
      <c r="CY335" s="35"/>
      <c r="CZ335" s="35"/>
      <c r="DA335" s="35"/>
      <c r="DB335" s="34"/>
      <c r="DC335" s="34"/>
      <c r="DD335" s="34"/>
      <c r="DE335" s="34"/>
      <c r="DF335" s="34"/>
      <c r="DG335" s="34"/>
      <c r="DH335" s="34"/>
      <c r="DI335" s="34"/>
      <c r="DJ335" s="34"/>
      <c r="DK335" s="34"/>
      <c r="DL335" s="34"/>
      <c r="DM335" s="34"/>
      <c r="DN335" s="34"/>
      <c r="DO335" s="34"/>
      <c r="DP335" s="34"/>
      <c r="DQ335" s="34"/>
    </row>
    <row r="336" spans="1:121">
      <c r="A336" t="s">
        <v>2563</v>
      </c>
      <c r="B336" s="1">
        <v>0.35047453703703701</v>
      </c>
      <c r="C336" s="1">
        <v>0.33483796296296298</v>
      </c>
      <c r="D336" s="1">
        <v>3.9074074074074074E-2</v>
      </c>
      <c r="E336" s="1">
        <v>1.5636574074074074E-2</v>
      </c>
      <c r="F336">
        <v>109</v>
      </c>
      <c r="G336">
        <v>20</v>
      </c>
      <c r="H336">
        <v>129</v>
      </c>
      <c r="I336">
        <v>1594</v>
      </c>
      <c r="J336">
        <v>33</v>
      </c>
      <c r="K336">
        <v>22</v>
      </c>
      <c r="L336">
        <v>1649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s="35"/>
      <c r="Y336" s="35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5"/>
      <c r="AQ336" s="35"/>
      <c r="AR336" s="35"/>
      <c r="AS336" s="35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5"/>
      <c r="BK336" s="35"/>
      <c r="BL336" s="35"/>
      <c r="BM336" s="35"/>
      <c r="BN336" s="34"/>
      <c r="BO336" s="34"/>
      <c r="BP336" s="34"/>
      <c r="BQ336" s="34"/>
      <c r="BR336" s="34"/>
      <c r="BS336" s="34"/>
      <c r="BT336" s="34"/>
      <c r="BU336" s="34"/>
      <c r="BV336" s="34"/>
      <c r="BW336" s="34"/>
      <c r="BX336" s="34"/>
      <c r="BY336" s="34"/>
      <c r="BZ336" s="34"/>
      <c r="CA336" s="34"/>
      <c r="CB336" s="34"/>
      <c r="CC336" s="34"/>
      <c r="CD336" s="35"/>
      <c r="CE336" s="35"/>
      <c r="CF336" s="35"/>
      <c r="CG336" s="35"/>
      <c r="CH336" s="34"/>
      <c r="CI336" s="34"/>
      <c r="CJ336" s="34"/>
      <c r="CK336" s="34"/>
      <c r="CL336" s="34"/>
      <c r="CM336" s="34"/>
      <c r="CN336" s="34"/>
      <c r="CO336" s="34"/>
      <c r="CP336" s="34"/>
      <c r="CQ336" s="34"/>
      <c r="CR336" s="34"/>
      <c r="CS336" s="34"/>
      <c r="CT336" s="34"/>
      <c r="CU336" s="34"/>
      <c r="CV336" s="34"/>
      <c r="CW336" s="34"/>
      <c r="CX336" s="35"/>
      <c r="CY336" s="35"/>
      <c r="CZ336" s="35"/>
      <c r="DA336" s="35"/>
      <c r="DB336" s="34"/>
      <c r="DC336" s="34"/>
      <c r="DD336" s="34"/>
      <c r="DE336" s="34"/>
      <c r="DF336" s="34"/>
      <c r="DG336" s="34"/>
      <c r="DH336" s="34"/>
      <c r="DI336" s="34"/>
      <c r="DJ336" s="34"/>
      <c r="DK336" s="34"/>
      <c r="DL336" s="34"/>
      <c r="DM336" s="34"/>
      <c r="DN336" s="34"/>
      <c r="DO336" s="34"/>
      <c r="DP336" s="34"/>
      <c r="DQ336" s="34"/>
    </row>
    <row r="337" spans="1:121">
      <c r="A337" t="s">
        <v>1148</v>
      </c>
      <c r="B337" s="1">
        <v>0.27773148148148147</v>
      </c>
      <c r="C337" s="1">
        <v>0.22290509259259259</v>
      </c>
      <c r="D337" s="1">
        <v>2.5000000000000001E-3</v>
      </c>
      <c r="E337" s="1">
        <v>5.482638888888889E-2</v>
      </c>
      <c r="F337">
        <v>29</v>
      </c>
      <c r="G337">
        <v>2</v>
      </c>
      <c r="H337">
        <v>31</v>
      </c>
      <c r="I337">
        <v>1541</v>
      </c>
      <c r="J337">
        <v>2</v>
      </c>
      <c r="K337">
        <v>0</v>
      </c>
      <c r="L337">
        <v>1543</v>
      </c>
      <c r="M337">
        <v>20.89</v>
      </c>
      <c r="N337">
        <v>20.78</v>
      </c>
      <c r="O337">
        <v>0.11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s="35"/>
      <c r="Y337" s="35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5"/>
      <c r="AQ337" s="35"/>
      <c r="AR337" s="35"/>
      <c r="AS337" s="35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5"/>
      <c r="BK337" s="35"/>
      <c r="BL337" s="35"/>
      <c r="BM337" s="35"/>
      <c r="BN337" s="34"/>
      <c r="BO337" s="34"/>
      <c r="BP337" s="34"/>
      <c r="BQ337" s="34"/>
      <c r="BR337" s="34"/>
      <c r="BS337" s="34"/>
      <c r="BT337" s="34"/>
      <c r="BU337" s="34"/>
      <c r="BV337" s="34"/>
      <c r="BW337" s="34"/>
      <c r="BX337" s="34"/>
      <c r="BY337" s="34"/>
      <c r="BZ337" s="34"/>
      <c r="CA337" s="34"/>
      <c r="CB337" s="34"/>
      <c r="CC337" s="34"/>
      <c r="CD337" s="35"/>
      <c r="CE337" s="35"/>
      <c r="CF337" s="35"/>
      <c r="CG337" s="35"/>
      <c r="CH337" s="34"/>
      <c r="CI337" s="34"/>
      <c r="CJ337" s="34"/>
      <c r="CK337" s="34"/>
      <c r="CL337" s="34"/>
      <c r="CM337" s="34"/>
      <c r="CN337" s="34"/>
      <c r="CO337" s="34"/>
      <c r="CP337" s="34"/>
      <c r="CQ337" s="34"/>
      <c r="CR337" s="34"/>
      <c r="CS337" s="34"/>
      <c r="CT337" s="34"/>
      <c r="CU337" s="34"/>
      <c r="CV337" s="34"/>
      <c r="CW337" s="34"/>
      <c r="CX337" s="35"/>
      <c r="CY337" s="35"/>
      <c r="CZ337" s="35"/>
      <c r="DA337" s="35"/>
      <c r="DB337" s="34"/>
      <c r="DC337" s="34"/>
      <c r="DD337" s="34"/>
      <c r="DE337" s="34"/>
      <c r="DF337" s="34"/>
      <c r="DG337" s="34"/>
      <c r="DH337" s="34"/>
      <c r="DI337" s="34"/>
      <c r="DJ337" s="34"/>
      <c r="DK337" s="34"/>
      <c r="DL337" s="34"/>
      <c r="DM337" s="34"/>
      <c r="DN337" s="34"/>
      <c r="DO337" s="34"/>
      <c r="DP337" s="34"/>
      <c r="DQ337" s="34"/>
    </row>
    <row r="338" spans="1:121">
      <c r="A338" t="s">
        <v>2564</v>
      </c>
      <c r="B338" s="1">
        <v>0.35707175925925921</v>
      </c>
      <c r="C338" s="1">
        <v>0.35583333333333328</v>
      </c>
      <c r="D338" s="1">
        <v>1.5243055555555557E-2</v>
      </c>
      <c r="E338" s="1">
        <v>1.2268518518518518E-3</v>
      </c>
      <c r="F338">
        <v>223</v>
      </c>
      <c r="G338">
        <v>35</v>
      </c>
      <c r="H338">
        <v>258</v>
      </c>
      <c r="I338">
        <v>3502</v>
      </c>
      <c r="J338">
        <v>77</v>
      </c>
      <c r="K338">
        <v>0</v>
      </c>
      <c r="L338">
        <v>3579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s="35"/>
      <c r="Y338" s="35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5"/>
      <c r="AQ338" s="35"/>
      <c r="AR338" s="35"/>
      <c r="AS338" s="35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5"/>
      <c r="BK338" s="35"/>
      <c r="BL338" s="35"/>
      <c r="BM338" s="35"/>
      <c r="BN338" s="34"/>
      <c r="BO338" s="34"/>
      <c r="BP338" s="34"/>
      <c r="BQ338" s="34"/>
      <c r="BR338" s="34"/>
      <c r="BS338" s="34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5"/>
      <c r="CE338" s="35"/>
      <c r="CF338" s="35"/>
      <c r="CG338" s="35"/>
      <c r="CH338" s="34"/>
      <c r="CI338" s="34"/>
      <c r="CJ338" s="34"/>
      <c r="CK338" s="34"/>
      <c r="CL338" s="34"/>
      <c r="CM338" s="34"/>
      <c r="CN338" s="34"/>
      <c r="CO338" s="34"/>
      <c r="CP338" s="34"/>
      <c r="CQ338" s="34"/>
      <c r="CR338" s="34"/>
      <c r="CS338" s="34"/>
      <c r="CT338" s="34"/>
      <c r="CU338" s="34"/>
      <c r="CV338" s="34"/>
      <c r="CW338" s="34"/>
      <c r="CX338" s="35"/>
      <c r="CY338" s="35"/>
      <c r="CZ338" s="35"/>
      <c r="DA338" s="35"/>
      <c r="DB338" s="34"/>
      <c r="DC338" s="34"/>
      <c r="DD338" s="34"/>
      <c r="DE338" s="34"/>
      <c r="DF338" s="34"/>
      <c r="DG338" s="34"/>
      <c r="DH338" s="34"/>
      <c r="DI338" s="34"/>
      <c r="DJ338" s="34"/>
      <c r="DK338" s="34"/>
      <c r="DL338" s="34"/>
      <c r="DM338" s="34"/>
      <c r="DN338" s="34"/>
      <c r="DO338" s="34"/>
      <c r="DP338" s="34"/>
      <c r="DQ338" s="34"/>
    </row>
    <row r="339" spans="1:121">
      <c r="A339" t="s">
        <v>1149</v>
      </c>
      <c r="B339" s="1">
        <v>0.33664351851851854</v>
      </c>
      <c r="C339" s="1">
        <v>0.32733796296296297</v>
      </c>
      <c r="D339" s="1">
        <v>1.5138888888888889E-2</v>
      </c>
      <c r="E339" s="1">
        <v>9.2939814814814812E-3</v>
      </c>
      <c r="F339">
        <v>35</v>
      </c>
      <c r="G339">
        <v>11</v>
      </c>
      <c r="H339">
        <v>46</v>
      </c>
      <c r="I339">
        <v>2726</v>
      </c>
      <c r="J339">
        <v>49</v>
      </c>
      <c r="K339">
        <v>0</v>
      </c>
      <c r="L339">
        <v>2775</v>
      </c>
      <c r="M339">
        <v>24.33</v>
      </c>
      <c r="N339">
        <v>23.35</v>
      </c>
      <c r="O339">
        <v>0.98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s="35"/>
      <c r="Y339" s="35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5"/>
      <c r="AQ339" s="35"/>
      <c r="AR339" s="35"/>
      <c r="AS339" s="35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5"/>
      <c r="BK339" s="35"/>
      <c r="BL339" s="35"/>
      <c r="BM339" s="35"/>
      <c r="BN339" s="34"/>
      <c r="BO339" s="34"/>
      <c r="BP339" s="34"/>
      <c r="BQ339" s="34"/>
      <c r="BR339" s="34"/>
      <c r="BS339" s="34"/>
      <c r="BT339" s="34"/>
      <c r="BU339" s="34"/>
      <c r="BV339" s="34"/>
      <c r="BW339" s="34"/>
      <c r="BX339" s="34"/>
      <c r="BY339" s="34"/>
      <c r="BZ339" s="34"/>
      <c r="CA339" s="34"/>
      <c r="CB339" s="34"/>
      <c r="CC339" s="34"/>
      <c r="CD339" s="35"/>
      <c r="CE339" s="35"/>
      <c r="CF339" s="35"/>
      <c r="CG339" s="35"/>
      <c r="CH339" s="34"/>
      <c r="CI339" s="34"/>
      <c r="CJ339" s="34"/>
      <c r="CK339" s="34"/>
      <c r="CL339" s="34"/>
      <c r="CM339" s="34"/>
      <c r="CN339" s="34"/>
      <c r="CO339" s="34"/>
      <c r="CP339" s="34"/>
      <c r="CQ339" s="34"/>
      <c r="CR339" s="34"/>
      <c r="CS339" s="34"/>
      <c r="CT339" s="34"/>
      <c r="CU339" s="34"/>
      <c r="CV339" s="34"/>
      <c r="CW339" s="34"/>
      <c r="CX339" s="35"/>
      <c r="CY339" s="35"/>
      <c r="CZ339" s="35"/>
      <c r="DA339" s="35"/>
      <c r="DB339" s="34"/>
      <c r="DC339" s="34"/>
      <c r="DD339" s="34"/>
      <c r="DE339" s="34"/>
      <c r="DF339" s="34"/>
      <c r="DG339" s="34"/>
      <c r="DH339" s="34"/>
      <c r="DI339" s="34"/>
      <c r="DJ339" s="34"/>
      <c r="DK339" s="34"/>
      <c r="DL339" s="34"/>
      <c r="DM339" s="34"/>
      <c r="DN339" s="34"/>
      <c r="DO339" s="34"/>
      <c r="DP339" s="34"/>
      <c r="DQ339" s="34"/>
    </row>
    <row r="340" spans="1:121">
      <c r="A340" t="s">
        <v>1157</v>
      </c>
      <c r="B340" s="1">
        <v>0.12364583333333333</v>
      </c>
      <c r="C340" s="1">
        <v>0.10373842592592593</v>
      </c>
      <c r="D340" s="1">
        <v>8.9340277777777768E-2</v>
      </c>
      <c r="E340" s="1">
        <v>1.9907407407407408E-2</v>
      </c>
      <c r="F340">
        <v>20</v>
      </c>
      <c r="G340">
        <v>24</v>
      </c>
      <c r="H340">
        <v>44</v>
      </c>
      <c r="I340">
        <v>444</v>
      </c>
      <c r="J340">
        <v>56</v>
      </c>
      <c r="K340">
        <v>16</v>
      </c>
      <c r="L340">
        <v>516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s="35"/>
      <c r="Y340" s="35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5"/>
      <c r="AQ340" s="35"/>
      <c r="AR340" s="35"/>
      <c r="AS340" s="35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  <c r="BE340" s="34"/>
      <c r="BF340" s="34"/>
      <c r="BG340" s="34"/>
      <c r="BH340" s="34"/>
      <c r="BI340" s="34"/>
      <c r="BJ340" s="35"/>
      <c r="BK340" s="35"/>
      <c r="BL340" s="35"/>
      <c r="BM340" s="35"/>
      <c r="BN340" s="34"/>
      <c r="BO340" s="34"/>
      <c r="BP340" s="34"/>
      <c r="BQ340" s="34"/>
      <c r="BR340" s="34"/>
      <c r="BS340" s="34"/>
      <c r="BT340" s="34"/>
      <c r="BU340" s="34"/>
      <c r="BV340" s="34"/>
      <c r="BW340" s="34"/>
      <c r="BX340" s="34"/>
      <c r="BY340" s="34"/>
      <c r="BZ340" s="34"/>
      <c r="CA340" s="34"/>
      <c r="CB340" s="34"/>
      <c r="CC340" s="34"/>
      <c r="CD340" s="35"/>
      <c r="CE340" s="35"/>
      <c r="CF340" s="35"/>
      <c r="CG340" s="35"/>
      <c r="CH340" s="34"/>
      <c r="CI340" s="34"/>
      <c r="CJ340" s="34"/>
      <c r="CK340" s="34"/>
      <c r="CL340" s="34"/>
      <c r="CM340" s="34"/>
      <c r="CN340" s="34"/>
      <c r="CO340" s="34"/>
      <c r="CP340" s="34"/>
      <c r="CQ340" s="34"/>
      <c r="CR340" s="34"/>
      <c r="CS340" s="34"/>
      <c r="CT340" s="34"/>
      <c r="CU340" s="34"/>
      <c r="CV340" s="34"/>
      <c r="CW340" s="34"/>
      <c r="CX340" s="35"/>
      <c r="CY340" s="35"/>
      <c r="CZ340" s="35"/>
      <c r="DA340" s="35"/>
      <c r="DB340" s="34"/>
      <c r="DC340" s="34"/>
      <c r="DD340" s="34"/>
      <c r="DE340" s="34"/>
      <c r="DF340" s="34"/>
      <c r="DG340" s="34"/>
      <c r="DH340" s="34"/>
      <c r="DI340" s="34"/>
      <c r="DJ340" s="34"/>
      <c r="DK340" s="34"/>
      <c r="DL340" s="34"/>
      <c r="DM340" s="34"/>
      <c r="DN340" s="34"/>
      <c r="DO340" s="34"/>
      <c r="DP340" s="34"/>
      <c r="DQ340" s="34"/>
    </row>
    <row r="341" spans="1:121">
      <c r="A341" t="s">
        <v>2565</v>
      </c>
      <c r="B341" s="1">
        <v>0.26451388888888888</v>
      </c>
      <c r="C341" s="1">
        <v>0.2084027777777778</v>
      </c>
      <c r="D341" s="1">
        <v>9.8923611111111101E-2</v>
      </c>
      <c r="E341" s="1">
        <v>5.6111111111111112E-2</v>
      </c>
      <c r="F341">
        <v>71</v>
      </c>
      <c r="G341">
        <v>82</v>
      </c>
      <c r="H341">
        <v>153</v>
      </c>
      <c r="I341">
        <v>1278</v>
      </c>
      <c r="J341">
        <v>244</v>
      </c>
      <c r="K341">
        <v>0</v>
      </c>
      <c r="L341">
        <v>1522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s="35"/>
      <c r="Y341" s="35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5"/>
      <c r="AQ341" s="35"/>
      <c r="AR341" s="35"/>
      <c r="AS341" s="35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  <c r="BE341" s="34"/>
      <c r="BF341" s="34"/>
      <c r="BG341" s="34"/>
      <c r="BH341" s="34"/>
      <c r="BI341" s="34"/>
      <c r="BJ341" s="35"/>
      <c r="BK341" s="35"/>
      <c r="BL341" s="35"/>
      <c r="BM341" s="35"/>
      <c r="BN341" s="34"/>
      <c r="BO341" s="34"/>
      <c r="BP341" s="34"/>
      <c r="BQ341" s="34"/>
      <c r="BR341" s="34"/>
      <c r="BS341" s="34"/>
      <c r="BT341" s="34"/>
      <c r="BU341" s="34"/>
      <c r="BV341" s="34"/>
      <c r="BW341" s="34"/>
      <c r="BX341" s="34"/>
      <c r="BY341" s="34"/>
      <c r="BZ341" s="34"/>
      <c r="CA341" s="34"/>
      <c r="CB341" s="34"/>
      <c r="CC341" s="34"/>
      <c r="CD341" s="35"/>
      <c r="CE341" s="35"/>
      <c r="CF341" s="35"/>
      <c r="CG341" s="35"/>
      <c r="CH341" s="34"/>
      <c r="CI341" s="34"/>
      <c r="CJ341" s="34"/>
      <c r="CK341" s="34"/>
      <c r="CL341" s="34"/>
      <c r="CM341" s="34"/>
      <c r="CN341" s="34"/>
      <c r="CO341" s="34"/>
      <c r="CP341" s="34"/>
      <c r="CQ341" s="34"/>
      <c r="CR341" s="34"/>
      <c r="CS341" s="34"/>
      <c r="CT341" s="34"/>
      <c r="CU341" s="34"/>
      <c r="CV341" s="34"/>
      <c r="CW341" s="34"/>
      <c r="CX341" s="36"/>
      <c r="CY341" s="35"/>
      <c r="CZ341" s="35"/>
      <c r="DA341" s="35"/>
      <c r="DB341" s="34"/>
      <c r="DC341" s="34"/>
      <c r="DD341" s="34"/>
      <c r="DE341" s="34"/>
      <c r="DF341" s="34"/>
      <c r="DG341" s="34"/>
      <c r="DH341" s="34"/>
      <c r="DI341" s="34"/>
      <c r="DJ341" s="34"/>
      <c r="DK341" s="34"/>
      <c r="DL341" s="34"/>
      <c r="DM341" s="34"/>
      <c r="DN341" s="34"/>
      <c r="DO341" s="34"/>
      <c r="DP341" s="34"/>
      <c r="DQ341" s="34"/>
    </row>
    <row r="342" spans="1:121">
      <c r="A342" t="s">
        <v>1166</v>
      </c>
      <c r="B342" s="1">
        <v>0.29202546296296295</v>
      </c>
      <c r="C342" s="1">
        <v>0.24224537037037039</v>
      </c>
      <c r="D342" s="1">
        <v>6.0162037037037042E-2</v>
      </c>
      <c r="E342" s="1">
        <v>4.9768518518518517E-2</v>
      </c>
      <c r="F342">
        <v>121</v>
      </c>
      <c r="G342">
        <v>57</v>
      </c>
      <c r="H342">
        <v>178</v>
      </c>
      <c r="I342">
        <v>1703</v>
      </c>
      <c r="J342">
        <v>92</v>
      </c>
      <c r="K342">
        <v>28</v>
      </c>
      <c r="L342">
        <v>1823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s="35"/>
      <c r="Y342" s="35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5"/>
      <c r="AQ342" s="35"/>
      <c r="AR342" s="35"/>
      <c r="AS342" s="35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5"/>
      <c r="BK342" s="35"/>
      <c r="BL342" s="35"/>
      <c r="BM342" s="35"/>
      <c r="BN342" s="34"/>
      <c r="BO342" s="34"/>
      <c r="BP342" s="34"/>
      <c r="BQ342" s="34"/>
      <c r="BR342" s="34"/>
      <c r="BS342" s="34"/>
      <c r="BT342" s="34"/>
      <c r="BU342" s="34"/>
      <c r="BV342" s="34"/>
      <c r="BW342" s="34"/>
      <c r="BX342" s="34"/>
      <c r="BY342" s="34"/>
      <c r="BZ342" s="34"/>
      <c r="CA342" s="34"/>
      <c r="CB342" s="34"/>
      <c r="CC342" s="34"/>
      <c r="CD342" s="35"/>
      <c r="CE342" s="35"/>
      <c r="CF342" s="35"/>
      <c r="CG342" s="35"/>
      <c r="CH342" s="34"/>
      <c r="CI342" s="34"/>
      <c r="CJ342" s="34"/>
      <c r="CK342" s="34"/>
      <c r="CL342" s="34"/>
      <c r="CM342" s="34"/>
      <c r="CN342" s="34"/>
      <c r="CO342" s="34"/>
      <c r="CP342" s="34"/>
      <c r="CQ342" s="34"/>
      <c r="CR342" s="34"/>
      <c r="CS342" s="34"/>
      <c r="CT342" s="34"/>
      <c r="CU342" s="34"/>
      <c r="CV342" s="34"/>
      <c r="CW342" s="34"/>
      <c r="CX342" s="35"/>
      <c r="CY342" s="35"/>
      <c r="CZ342" s="35"/>
      <c r="DA342" s="35"/>
      <c r="DB342" s="34"/>
      <c r="DC342" s="34"/>
      <c r="DD342" s="34"/>
      <c r="DE342" s="34"/>
      <c r="DF342" s="34"/>
      <c r="DG342" s="34"/>
      <c r="DH342" s="34"/>
      <c r="DI342" s="34"/>
      <c r="DJ342" s="34"/>
      <c r="DK342" s="34"/>
      <c r="DL342" s="34"/>
      <c r="DM342" s="34"/>
      <c r="DN342" s="34"/>
      <c r="DO342" s="34"/>
      <c r="DP342" s="34"/>
      <c r="DQ342" s="34"/>
    </row>
    <row r="343" spans="1:121">
      <c r="A343" t="s">
        <v>2566</v>
      </c>
      <c r="B343" s="1">
        <v>0.26104166666666667</v>
      </c>
      <c r="C343" s="1">
        <v>0.21172453703703706</v>
      </c>
      <c r="D343" s="1">
        <v>2.1064814814814814E-2</v>
      </c>
      <c r="E343" s="1">
        <v>4.9305555555555554E-2</v>
      </c>
      <c r="F343">
        <v>30</v>
      </c>
      <c r="G343">
        <v>0</v>
      </c>
      <c r="H343">
        <v>30</v>
      </c>
      <c r="I343">
        <v>1726</v>
      </c>
      <c r="J343">
        <v>0</v>
      </c>
      <c r="K343">
        <v>0</v>
      </c>
      <c r="L343">
        <v>1726</v>
      </c>
      <c r="M343">
        <v>19</v>
      </c>
      <c r="N343">
        <v>19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s="35"/>
      <c r="Y343" s="35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5"/>
      <c r="AQ343" s="35"/>
      <c r="AR343" s="35"/>
      <c r="AS343" s="35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5"/>
      <c r="BK343" s="35"/>
      <c r="BL343" s="35"/>
      <c r="BM343" s="35"/>
      <c r="BN343" s="34"/>
      <c r="BO343" s="34"/>
      <c r="BP343" s="34"/>
      <c r="BQ343" s="34"/>
      <c r="BR343" s="34"/>
      <c r="BS343" s="34"/>
      <c r="BT343" s="34"/>
      <c r="BU343" s="34"/>
      <c r="BV343" s="34"/>
      <c r="BW343" s="34"/>
      <c r="BX343" s="34"/>
      <c r="BY343" s="34"/>
      <c r="BZ343" s="34"/>
      <c r="CA343" s="34"/>
      <c r="CB343" s="34"/>
      <c r="CC343" s="34"/>
      <c r="CD343" s="35"/>
      <c r="CE343" s="35"/>
      <c r="CF343" s="35"/>
      <c r="CG343" s="35"/>
      <c r="CH343" s="34"/>
      <c r="CI343" s="34"/>
      <c r="CJ343" s="34"/>
      <c r="CK343" s="34"/>
      <c r="CL343" s="34"/>
      <c r="CM343" s="34"/>
      <c r="CN343" s="34"/>
      <c r="CO343" s="34"/>
      <c r="CP343" s="34"/>
      <c r="CQ343" s="34"/>
      <c r="CR343" s="34"/>
      <c r="CS343" s="34"/>
      <c r="CT343" s="34"/>
      <c r="CU343" s="34"/>
      <c r="CV343" s="34"/>
      <c r="CW343" s="34"/>
      <c r="CX343" s="35"/>
      <c r="CY343" s="35"/>
      <c r="CZ343" s="35"/>
      <c r="DA343" s="35"/>
      <c r="DB343" s="34"/>
      <c r="DC343" s="34"/>
      <c r="DD343" s="34"/>
      <c r="DE343" s="34"/>
      <c r="DF343" s="34"/>
      <c r="DG343" s="34"/>
      <c r="DH343" s="34"/>
      <c r="DI343" s="34"/>
      <c r="DJ343" s="34"/>
      <c r="DK343" s="34"/>
      <c r="DL343" s="34"/>
      <c r="DM343" s="34"/>
      <c r="DN343" s="34"/>
      <c r="DO343" s="34"/>
      <c r="DP343" s="34"/>
      <c r="DQ343" s="34"/>
    </row>
    <row r="344" spans="1:121">
      <c r="A344" t="s">
        <v>2567</v>
      </c>
      <c r="B344" s="1">
        <v>0.55789351851851854</v>
      </c>
      <c r="C344" s="1">
        <v>0.39057870370370368</v>
      </c>
      <c r="D344" s="1">
        <v>8.1018518518518514E-3</v>
      </c>
      <c r="E344" s="1">
        <v>0.16730324074074074</v>
      </c>
      <c r="F344">
        <v>58</v>
      </c>
      <c r="G344">
        <v>3</v>
      </c>
      <c r="H344">
        <v>61</v>
      </c>
      <c r="I344">
        <v>2923</v>
      </c>
      <c r="J344">
        <v>6</v>
      </c>
      <c r="K344">
        <v>0</v>
      </c>
      <c r="L344">
        <v>2929</v>
      </c>
      <c r="M344">
        <v>42.89</v>
      </c>
      <c r="N344">
        <v>42.81</v>
      </c>
      <c r="O344">
        <v>0.08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X344" s="35"/>
      <c r="Y344" s="35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5"/>
      <c r="AQ344" s="35"/>
      <c r="AR344" s="35"/>
      <c r="AS344" s="35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5"/>
      <c r="BK344" s="35"/>
      <c r="BL344" s="35"/>
      <c r="BM344" s="35"/>
      <c r="BN344" s="34"/>
      <c r="BO344" s="34"/>
      <c r="BP344" s="34"/>
      <c r="BQ344" s="34"/>
      <c r="BR344" s="34"/>
      <c r="BS344" s="34"/>
      <c r="BT344" s="34"/>
      <c r="BU344" s="34"/>
      <c r="BV344" s="34"/>
      <c r="BW344" s="34"/>
      <c r="BX344" s="34"/>
      <c r="BY344" s="34"/>
      <c r="BZ344" s="34"/>
      <c r="CA344" s="34"/>
      <c r="CB344" s="34"/>
      <c r="CC344" s="34"/>
      <c r="CD344" s="35"/>
      <c r="CE344" s="35"/>
      <c r="CF344" s="35"/>
      <c r="CG344" s="35"/>
      <c r="CH344" s="34"/>
      <c r="CI344" s="34"/>
      <c r="CJ344" s="34"/>
      <c r="CK344" s="34"/>
      <c r="CL344" s="34"/>
      <c r="CM344" s="34"/>
      <c r="CN344" s="34"/>
      <c r="CO344" s="34"/>
      <c r="CP344" s="34"/>
      <c r="CQ344" s="34"/>
      <c r="CR344" s="34"/>
      <c r="CS344" s="34"/>
      <c r="CT344" s="34"/>
      <c r="CU344" s="34"/>
      <c r="CV344" s="34"/>
      <c r="CW344" s="34"/>
      <c r="CX344" s="35"/>
      <c r="CY344" s="35"/>
      <c r="CZ344" s="35"/>
      <c r="DA344" s="35"/>
      <c r="DB344" s="34"/>
      <c r="DC344" s="34"/>
      <c r="DD344" s="34"/>
      <c r="DE344" s="34"/>
      <c r="DF344" s="34"/>
      <c r="DG344" s="34"/>
      <c r="DH344" s="34"/>
      <c r="DI344" s="34"/>
      <c r="DJ344" s="34"/>
      <c r="DK344" s="34"/>
      <c r="DL344" s="34"/>
      <c r="DM344" s="34"/>
      <c r="DN344" s="34"/>
      <c r="DO344" s="34"/>
      <c r="DP344" s="34"/>
      <c r="DQ344" s="34"/>
    </row>
    <row r="345" spans="1:121">
      <c r="A345" t="s">
        <v>1170</v>
      </c>
      <c r="B345" s="1">
        <v>0.11396990740740741</v>
      </c>
      <c r="C345" s="1">
        <v>9.2037037037037028E-2</v>
      </c>
      <c r="D345" s="1">
        <v>2.6851851851851849E-2</v>
      </c>
      <c r="E345" s="1">
        <v>2.193287037037037E-2</v>
      </c>
      <c r="F345">
        <v>13</v>
      </c>
      <c r="G345">
        <v>18</v>
      </c>
      <c r="H345">
        <v>31</v>
      </c>
      <c r="I345">
        <v>380</v>
      </c>
      <c r="J345">
        <v>24</v>
      </c>
      <c r="K345">
        <v>13</v>
      </c>
      <c r="L345">
        <v>417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s="35"/>
      <c r="Y345" s="35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5"/>
      <c r="AQ345" s="35"/>
      <c r="AR345" s="35"/>
      <c r="AS345" s="35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5"/>
      <c r="BK345" s="35"/>
      <c r="BL345" s="35"/>
      <c r="BM345" s="35"/>
      <c r="BN345" s="34"/>
      <c r="BO345" s="34"/>
      <c r="BP345" s="34"/>
      <c r="BQ345" s="34"/>
      <c r="BR345" s="34"/>
      <c r="BS345" s="34"/>
      <c r="BT345" s="34"/>
      <c r="BU345" s="34"/>
      <c r="BV345" s="34"/>
      <c r="BW345" s="34"/>
      <c r="BX345" s="34"/>
      <c r="BY345" s="34"/>
      <c r="BZ345" s="34"/>
      <c r="CA345" s="34"/>
      <c r="CB345" s="34"/>
      <c r="CC345" s="34"/>
      <c r="CD345" s="35"/>
      <c r="CE345" s="35"/>
      <c r="CF345" s="35"/>
      <c r="CG345" s="35"/>
      <c r="CH345" s="34"/>
      <c r="CI345" s="34"/>
      <c r="CJ345" s="34"/>
      <c r="CK345" s="34"/>
      <c r="CL345" s="34"/>
      <c r="CM345" s="34"/>
      <c r="CN345" s="34"/>
      <c r="CO345" s="34"/>
      <c r="CP345" s="34"/>
      <c r="CQ345" s="34"/>
      <c r="CR345" s="34"/>
      <c r="CS345" s="34"/>
      <c r="CT345" s="34"/>
      <c r="CU345" s="34"/>
      <c r="CV345" s="34"/>
      <c r="CW345" s="34"/>
      <c r="CX345" s="35"/>
      <c r="CY345" s="35"/>
      <c r="CZ345" s="35"/>
      <c r="DA345" s="35"/>
      <c r="DB345" s="34"/>
      <c r="DC345" s="34"/>
      <c r="DD345" s="34"/>
      <c r="DE345" s="34"/>
      <c r="DF345" s="34"/>
      <c r="DG345" s="34"/>
      <c r="DH345" s="34"/>
      <c r="DI345" s="34"/>
      <c r="DJ345" s="34"/>
      <c r="DK345" s="34"/>
      <c r="DL345" s="34"/>
      <c r="DM345" s="34"/>
      <c r="DN345" s="34"/>
      <c r="DO345" s="34"/>
      <c r="DP345" s="34"/>
      <c r="DQ345" s="34"/>
    </row>
    <row r="346" spans="1:121">
      <c r="A346" t="s">
        <v>2568</v>
      </c>
      <c r="B346" s="1">
        <v>0.15893518518518518</v>
      </c>
      <c r="C346" s="1">
        <v>7.2673611111111105E-2</v>
      </c>
      <c r="D346" s="1">
        <v>0.11400462962962964</v>
      </c>
      <c r="E346" s="1">
        <v>8.6249999999999993E-2</v>
      </c>
      <c r="F346">
        <v>52</v>
      </c>
      <c r="G346">
        <v>2</v>
      </c>
      <c r="H346">
        <v>54</v>
      </c>
      <c r="I346">
        <v>1928</v>
      </c>
      <c r="J346">
        <v>152</v>
      </c>
      <c r="K346">
        <v>0</v>
      </c>
      <c r="L346">
        <v>2080</v>
      </c>
      <c r="M346">
        <v>38.14</v>
      </c>
      <c r="N346">
        <v>37.18</v>
      </c>
      <c r="O346">
        <v>0.96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s="35"/>
      <c r="Y346" s="35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5"/>
      <c r="AQ346" s="35"/>
      <c r="AR346" s="35"/>
      <c r="AS346" s="35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5"/>
      <c r="BK346" s="35"/>
      <c r="BL346" s="35"/>
      <c r="BM346" s="35"/>
      <c r="BN346" s="34"/>
      <c r="BO346" s="34"/>
      <c r="BP346" s="34"/>
      <c r="BQ346" s="34"/>
      <c r="BR346" s="34"/>
      <c r="BS346" s="34"/>
      <c r="BT346" s="34"/>
      <c r="BU346" s="34"/>
      <c r="BV346" s="34"/>
      <c r="BW346" s="34"/>
      <c r="BX346" s="34"/>
      <c r="BY346" s="34"/>
      <c r="BZ346" s="34"/>
      <c r="CA346" s="34"/>
      <c r="CB346" s="34"/>
      <c r="CC346" s="34"/>
      <c r="CD346" s="35"/>
      <c r="CE346" s="35"/>
      <c r="CF346" s="35"/>
      <c r="CG346" s="35"/>
      <c r="CH346" s="34"/>
      <c r="CI346" s="34"/>
      <c r="CJ346" s="34"/>
      <c r="CK346" s="34"/>
      <c r="CL346" s="34"/>
      <c r="CM346" s="34"/>
      <c r="CN346" s="34"/>
      <c r="CO346" s="34"/>
      <c r="CP346" s="34"/>
      <c r="CQ346" s="34"/>
      <c r="CR346" s="34"/>
      <c r="CS346" s="34"/>
      <c r="CT346" s="34"/>
      <c r="CU346" s="34"/>
      <c r="CV346" s="34"/>
      <c r="CW346" s="34"/>
      <c r="CX346" s="35"/>
      <c r="CY346" s="35"/>
      <c r="CZ346" s="35"/>
      <c r="DA346" s="35"/>
      <c r="DB346" s="34"/>
      <c r="DC346" s="34"/>
      <c r="DD346" s="34"/>
      <c r="DE346" s="34"/>
      <c r="DF346" s="34"/>
      <c r="DG346" s="34"/>
      <c r="DH346" s="34"/>
      <c r="DI346" s="34"/>
      <c r="DJ346" s="34"/>
      <c r="DK346" s="34"/>
      <c r="DL346" s="34"/>
      <c r="DM346" s="34"/>
      <c r="DN346" s="34"/>
      <c r="DO346" s="34"/>
      <c r="DP346" s="34"/>
      <c r="DQ346" s="34"/>
    </row>
    <row r="347" spans="1:121">
      <c r="A347" t="s">
        <v>1177</v>
      </c>
      <c r="B347" s="1">
        <v>0.2961226851851852</v>
      </c>
      <c r="C347" s="1">
        <v>0.23385416666666667</v>
      </c>
      <c r="D347" s="1">
        <v>2.7928240740740743E-2</v>
      </c>
      <c r="E347" s="1">
        <v>6.2256944444444441E-2</v>
      </c>
      <c r="F347">
        <v>58</v>
      </c>
      <c r="G347">
        <v>4</v>
      </c>
      <c r="H347">
        <v>62</v>
      </c>
      <c r="I347">
        <v>496</v>
      </c>
      <c r="J347">
        <v>7</v>
      </c>
      <c r="K347">
        <v>0</v>
      </c>
      <c r="L347">
        <v>503</v>
      </c>
      <c r="M347">
        <v>44.48</v>
      </c>
      <c r="N347">
        <v>43.75</v>
      </c>
      <c r="O347">
        <v>0.73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X347" s="35"/>
      <c r="Y347" s="35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5"/>
      <c r="AQ347" s="35"/>
      <c r="AR347" s="35"/>
      <c r="AS347" s="35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5"/>
      <c r="BK347" s="35"/>
      <c r="BL347" s="35"/>
      <c r="BM347" s="35"/>
      <c r="BN347" s="34"/>
      <c r="BO347" s="34"/>
      <c r="BP347" s="34"/>
      <c r="BQ347" s="34"/>
      <c r="BR347" s="34"/>
      <c r="BS347" s="34"/>
      <c r="BT347" s="34"/>
      <c r="BU347" s="34"/>
      <c r="BV347" s="34"/>
      <c r="BW347" s="34"/>
      <c r="BX347" s="34"/>
      <c r="BY347" s="34"/>
      <c r="BZ347" s="34"/>
      <c r="CA347" s="34"/>
      <c r="CB347" s="34"/>
      <c r="CC347" s="34"/>
      <c r="CD347" s="35"/>
      <c r="CE347" s="35"/>
      <c r="CF347" s="35"/>
      <c r="CG347" s="35"/>
      <c r="CH347" s="34"/>
      <c r="CI347" s="34"/>
      <c r="CJ347" s="34"/>
      <c r="CK347" s="34"/>
      <c r="CL347" s="34"/>
      <c r="CM347" s="34"/>
      <c r="CN347" s="34"/>
      <c r="CO347" s="34"/>
      <c r="CP347" s="34"/>
      <c r="CQ347" s="34"/>
      <c r="CR347" s="34"/>
      <c r="CS347" s="34"/>
      <c r="CT347" s="34"/>
      <c r="CU347" s="34"/>
      <c r="CV347" s="34"/>
      <c r="CW347" s="34"/>
      <c r="CX347" s="35"/>
      <c r="CY347" s="35"/>
      <c r="CZ347" s="35"/>
      <c r="DA347" s="35"/>
      <c r="DB347" s="34"/>
      <c r="DC347" s="34"/>
      <c r="DD347" s="34"/>
      <c r="DE347" s="34"/>
      <c r="DF347" s="34"/>
      <c r="DG347" s="34"/>
      <c r="DH347" s="34"/>
      <c r="DI347" s="34"/>
      <c r="DJ347" s="34"/>
      <c r="DK347" s="34"/>
      <c r="DL347" s="34"/>
      <c r="DM347" s="34"/>
      <c r="DN347" s="34"/>
      <c r="DO347" s="34"/>
      <c r="DP347" s="34"/>
      <c r="DQ347" s="34"/>
    </row>
    <row r="348" spans="1:121">
      <c r="A348" t="s">
        <v>2569</v>
      </c>
      <c r="B348" s="1">
        <v>0.24261574074074074</v>
      </c>
      <c r="C348" s="1">
        <v>0.18331018518518519</v>
      </c>
      <c r="D348" s="1">
        <v>0.12942129629629631</v>
      </c>
      <c r="E348" s="1">
        <v>5.9305555555555556E-2</v>
      </c>
      <c r="F348">
        <v>62</v>
      </c>
      <c r="G348">
        <v>29</v>
      </c>
      <c r="H348">
        <v>91</v>
      </c>
      <c r="I348">
        <v>1379</v>
      </c>
      <c r="J348">
        <v>59</v>
      </c>
      <c r="K348">
        <v>9</v>
      </c>
      <c r="L348">
        <v>1447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X348" s="35"/>
      <c r="Y348" s="35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5"/>
      <c r="AQ348" s="35"/>
      <c r="AR348" s="35"/>
      <c r="AS348" s="35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5"/>
      <c r="BK348" s="35"/>
      <c r="BL348" s="35"/>
      <c r="BM348" s="35"/>
      <c r="BN348" s="34"/>
      <c r="BO348" s="34"/>
      <c r="BP348" s="34"/>
      <c r="BQ348" s="34"/>
      <c r="BR348" s="34"/>
      <c r="BS348" s="34"/>
      <c r="BT348" s="34"/>
      <c r="BU348" s="34"/>
      <c r="BV348" s="34"/>
      <c r="BW348" s="34"/>
      <c r="BX348" s="34"/>
      <c r="BY348" s="34"/>
      <c r="BZ348" s="34"/>
      <c r="CA348" s="34"/>
      <c r="CB348" s="34"/>
      <c r="CC348" s="34"/>
      <c r="CD348" s="35"/>
      <c r="CE348" s="35"/>
      <c r="CF348" s="35"/>
      <c r="CG348" s="35"/>
      <c r="CH348" s="34"/>
      <c r="CI348" s="34"/>
      <c r="CJ348" s="34"/>
      <c r="CK348" s="34"/>
      <c r="CL348" s="34"/>
      <c r="CM348" s="34"/>
      <c r="CN348" s="34"/>
      <c r="CO348" s="34"/>
      <c r="CP348" s="34"/>
      <c r="CQ348" s="34"/>
      <c r="CR348" s="34"/>
      <c r="CS348" s="34"/>
      <c r="CT348" s="34"/>
      <c r="CU348" s="34"/>
      <c r="CV348" s="34"/>
      <c r="CW348" s="34"/>
      <c r="CX348" s="35"/>
      <c r="CY348" s="35"/>
      <c r="CZ348" s="35"/>
      <c r="DA348" s="35"/>
      <c r="DB348" s="34"/>
      <c r="DC348" s="34"/>
      <c r="DD348" s="34"/>
      <c r="DE348" s="34"/>
      <c r="DF348" s="34"/>
      <c r="DG348" s="34"/>
      <c r="DH348" s="34"/>
      <c r="DI348" s="34"/>
      <c r="DJ348" s="34"/>
      <c r="DK348" s="34"/>
      <c r="DL348" s="34"/>
      <c r="DM348" s="34"/>
      <c r="DN348" s="34"/>
      <c r="DO348" s="34"/>
      <c r="DP348" s="34"/>
      <c r="DQ348" s="34"/>
    </row>
    <row r="349" spans="1:121">
      <c r="A349" t="s">
        <v>1178</v>
      </c>
      <c r="B349" s="1">
        <v>0.30982638888888886</v>
      </c>
      <c r="C349" s="1">
        <v>0.26996527777777779</v>
      </c>
      <c r="D349" s="1">
        <v>3.5034722222222224E-2</v>
      </c>
      <c r="E349" s="1">
        <v>3.9849537037037037E-2</v>
      </c>
      <c r="F349">
        <v>56</v>
      </c>
      <c r="G349">
        <v>5</v>
      </c>
      <c r="H349">
        <v>61</v>
      </c>
      <c r="I349">
        <v>432</v>
      </c>
      <c r="J349">
        <v>17</v>
      </c>
      <c r="K349">
        <v>0</v>
      </c>
      <c r="L349">
        <v>449</v>
      </c>
      <c r="M349">
        <v>46.59</v>
      </c>
      <c r="N349">
        <v>45.63</v>
      </c>
      <c r="O349">
        <v>0.96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X349" s="35"/>
      <c r="Y349" s="35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5"/>
      <c r="AQ349" s="35"/>
      <c r="AR349" s="35"/>
      <c r="AS349" s="35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5"/>
      <c r="BK349" s="35"/>
      <c r="BL349" s="35"/>
      <c r="BM349" s="35"/>
      <c r="BN349" s="34"/>
      <c r="BO349" s="34"/>
      <c r="BP349" s="34"/>
      <c r="BQ349" s="34"/>
      <c r="BR349" s="34"/>
      <c r="BS349" s="34"/>
      <c r="BT349" s="34"/>
      <c r="BU349" s="34"/>
      <c r="BV349" s="34"/>
      <c r="BW349" s="34"/>
      <c r="BX349" s="34"/>
      <c r="BY349" s="34"/>
      <c r="BZ349" s="34"/>
      <c r="CA349" s="34"/>
      <c r="CB349" s="34"/>
      <c r="CC349" s="34"/>
      <c r="CD349" s="35"/>
      <c r="CE349" s="35"/>
      <c r="CF349" s="35"/>
      <c r="CG349" s="35"/>
      <c r="CH349" s="34"/>
      <c r="CI349" s="34"/>
      <c r="CJ349" s="34"/>
      <c r="CK349" s="34"/>
      <c r="CL349" s="34"/>
      <c r="CM349" s="34"/>
      <c r="CN349" s="34"/>
      <c r="CO349" s="34"/>
      <c r="CP349" s="34"/>
      <c r="CQ349" s="34"/>
      <c r="CR349" s="34"/>
      <c r="CS349" s="34"/>
      <c r="CT349" s="34"/>
      <c r="CU349" s="34"/>
      <c r="CV349" s="34"/>
      <c r="CW349" s="34"/>
      <c r="CX349" s="35"/>
      <c r="CY349" s="35"/>
      <c r="CZ349" s="35"/>
      <c r="DA349" s="35"/>
      <c r="DB349" s="34"/>
      <c r="DC349" s="34"/>
      <c r="DD349" s="34"/>
      <c r="DE349" s="34"/>
      <c r="DF349" s="34"/>
      <c r="DG349" s="34"/>
      <c r="DH349" s="34"/>
      <c r="DI349" s="34"/>
      <c r="DJ349" s="34"/>
      <c r="DK349" s="34"/>
      <c r="DL349" s="34"/>
      <c r="DM349" s="34"/>
      <c r="DN349" s="34"/>
      <c r="DO349" s="34"/>
      <c r="DP349" s="34"/>
      <c r="DQ349" s="34"/>
    </row>
    <row r="350" spans="1:121">
      <c r="A350" t="s">
        <v>2570</v>
      </c>
      <c r="B350" s="1">
        <v>0.12537037037037038</v>
      </c>
      <c r="C350" s="1">
        <v>8.5520833333333338E-2</v>
      </c>
      <c r="D350" s="1">
        <v>4.5578703703703705E-2</v>
      </c>
      <c r="E350" s="1">
        <v>3.9837962962962964E-2</v>
      </c>
      <c r="F350">
        <v>135</v>
      </c>
      <c r="G350">
        <v>28</v>
      </c>
      <c r="H350">
        <v>163</v>
      </c>
      <c r="I350">
        <v>1422</v>
      </c>
      <c r="J350">
        <v>17</v>
      </c>
      <c r="K350">
        <v>15</v>
      </c>
      <c r="L350">
        <v>1454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X350" s="35"/>
      <c r="Y350" s="35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5"/>
      <c r="AQ350" s="35"/>
      <c r="AR350" s="35"/>
      <c r="AS350" s="35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5"/>
      <c r="BK350" s="35"/>
      <c r="BL350" s="35"/>
      <c r="BM350" s="35"/>
      <c r="BN350" s="34"/>
      <c r="BO350" s="34"/>
      <c r="BP350" s="34"/>
      <c r="BQ350" s="34"/>
      <c r="BR350" s="34"/>
      <c r="BS350" s="34"/>
      <c r="BT350" s="34"/>
      <c r="BU350" s="34"/>
      <c r="BV350" s="34"/>
      <c r="BW350" s="34"/>
      <c r="BX350" s="34"/>
      <c r="BY350" s="34"/>
      <c r="BZ350" s="34"/>
      <c r="CA350" s="34"/>
      <c r="CB350" s="34"/>
      <c r="CC350" s="34"/>
      <c r="CD350" s="35"/>
      <c r="CE350" s="35"/>
      <c r="CF350" s="35"/>
      <c r="CG350" s="35"/>
      <c r="CH350" s="34"/>
      <c r="CI350" s="34"/>
      <c r="CJ350" s="34"/>
      <c r="CK350" s="34"/>
      <c r="CL350" s="34"/>
      <c r="CM350" s="34"/>
      <c r="CN350" s="34"/>
      <c r="CO350" s="34"/>
      <c r="CP350" s="34"/>
      <c r="CQ350" s="34"/>
      <c r="CR350" s="34"/>
      <c r="CS350" s="34"/>
      <c r="CT350" s="34"/>
      <c r="CU350" s="34"/>
      <c r="CV350" s="34"/>
      <c r="CW350" s="34"/>
      <c r="CX350" s="35"/>
      <c r="CY350" s="35"/>
      <c r="CZ350" s="35"/>
      <c r="DA350" s="35"/>
      <c r="DB350" s="34"/>
      <c r="DC350" s="34"/>
      <c r="DD350" s="34"/>
      <c r="DE350" s="34"/>
      <c r="DF350" s="34"/>
      <c r="DG350" s="34"/>
      <c r="DH350" s="34"/>
      <c r="DI350" s="34"/>
      <c r="DJ350" s="34"/>
      <c r="DK350" s="34"/>
      <c r="DL350" s="34"/>
      <c r="DM350" s="34"/>
      <c r="DN350" s="34"/>
      <c r="DO350" s="34"/>
      <c r="DP350" s="34"/>
      <c r="DQ350" s="34"/>
    </row>
    <row r="351" spans="1:121">
      <c r="A351" t="s">
        <v>2571</v>
      </c>
      <c r="B351" s="1">
        <v>0.14128472222222221</v>
      </c>
      <c r="C351" s="1">
        <v>9.976851851851852E-2</v>
      </c>
      <c r="D351" s="1">
        <v>2.5462962962962961E-3</v>
      </c>
      <c r="E351" s="1">
        <v>4.1516203703703701E-2</v>
      </c>
      <c r="F351">
        <v>26</v>
      </c>
      <c r="G351">
        <v>3</v>
      </c>
      <c r="H351">
        <v>29</v>
      </c>
      <c r="I351">
        <v>1546</v>
      </c>
      <c r="J351">
        <v>5</v>
      </c>
      <c r="K351">
        <v>0</v>
      </c>
      <c r="L351">
        <v>1551</v>
      </c>
      <c r="M351">
        <v>16.670000000000002</v>
      </c>
      <c r="N351">
        <v>16.3</v>
      </c>
      <c r="O351">
        <v>0.37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X351" s="35"/>
      <c r="Y351" s="35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5"/>
      <c r="AQ351" s="35"/>
      <c r="AR351" s="35"/>
      <c r="AS351" s="35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5"/>
      <c r="BK351" s="35"/>
      <c r="BL351" s="35"/>
      <c r="BM351" s="35"/>
      <c r="BN351" s="34"/>
      <c r="BO351" s="34"/>
      <c r="BP351" s="34"/>
      <c r="BQ351" s="34"/>
      <c r="BR351" s="34"/>
      <c r="BS351" s="34"/>
      <c r="BT351" s="34"/>
      <c r="BU351" s="34"/>
      <c r="BV351" s="34"/>
      <c r="BW351" s="34"/>
      <c r="BX351" s="34"/>
      <c r="BY351" s="34"/>
      <c r="BZ351" s="34"/>
      <c r="CA351" s="34"/>
      <c r="CB351" s="34"/>
      <c r="CC351" s="34"/>
      <c r="CD351" s="35"/>
      <c r="CE351" s="35"/>
      <c r="CF351" s="35"/>
      <c r="CG351" s="35"/>
      <c r="CH351" s="34"/>
      <c r="CI351" s="34"/>
      <c r="CJ351" s="34"/>
      <c r="CK351" s="34"/>
      <c r="CL351" s="34"/>
      <c r="CM351" s="34"/>
      <c r="CN351" s="34"/>
      <c r="CO351" s="34"/>
      <c r="CP351" s="34"/>
      <c r="CQ351" s="34"/>
      <c r="CR351" s="34"/>
      <c r="CS351" s="34"/>
      <c r="CT351" s="34"/>
      <c r="CU351" s="34"/>
      <c r="CV351" s="34"/>
      <c r="CW351" s="34"/>
      <c r="CX351" s="35"/>
      <c r="CY351" s="35"/>
      <c r="CZ351" s="35"/>
      <c r="DA351" s="35"/>
      <c r="DB351" s="34"/>
      <c r="DC351" s="34"/>
      <c r="DD351" s="34"/>
      <c r="DE351" s="34"/>
      <c r="DF351" s="34"/>
      <c r="DG351" s="34"/>
      <c r="DH351" s="34"/>
      <c r="DI351" s="34"/>
      <c r="DJ351" s="34"/>
      <c r="DK351" s="34"/>
      <c r="DL351" s="34"/>
      <c r="DM351" s="34"/>
      <c r="DN351" s="34"/>
      <c r="DO351" s="34"/>
      <c r="DP351" s="34"/>
      <c r="DQ351" s="34"/>
    </row>
    <row r="352" spans="1:121">
      <c r="A352" t="s">
        <v>1195</v>
      </c>
      <c r="B352" s="1">
        <v>0.62498842592592596</v>
      </c>
      <c r="C352" s="1">
        <v>0.58950231481481474</v>
      </c>
      <c r="D352" s="1">
        <v>0.17596064814814816</v>
      </c>
      <c r="E352" s="1">
        <v>3.5486111111111114E-2</v>
      </c>
      <c r="F352">
        <v>91</v>
      </c>
      <c r="G352">
        <v>248</v>
      </c>
      <c r="H352">
        <v>339</v>
      </c>
      <c r="I352">
        <v>1749</v>
      </c>
      <c r="J352">
        <v>799</v>
      </c>
      <c r="K352">
        <v>144</v>
      </c>
      <c r="L352">
        <v>2692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X352" s="35"/>
      <c r="Y352" s="35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5"/>
      <c r="AQ352" s="35"/>
      <c r="AR352" s="35"/>
      <c r="AS352" s="35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5"/>
      <c r="BK352" s="35"/>
      <c r="BL352" s="35"/>
      <c r="BM352" s="35"/>
      <c r="BN352" s="34"/>
      <c r="BO352" s="34"/>
      <c r="BP352" s="34"/>
      <c r="BQ352" s="34"/>
      <c r="BR352" s="34"/>
      <c r="BS352" s="34"/>
      <c r="BT352" s="34"/>
      <c r="BU352" s="34"/>
      <c r="BV352" s="34"/>
      <c r="BW352" s="34"/>
      <c r="BX352" s="34"/>
      <c r="BY352" s="34"/>
      <c r="BZ352" s="34"/>
      <c r="CA352" s="34"/>
      <c r="CB352" s="34"/>
      <c r="CC352" s="34"/>
      <c r="CD352" s="35"/>
      <c r="CE352" s="35"/>
      <c r="CF352" s="35"/>
      <c r="CG352" s="35"/>
      <c r="CH352" s="34"/>
      <c r="CI352" s="34"/>
      <c r="CJ352" s="34"/>
      <c r="CK352" s="34"/>
      <c r="CL352" s="34"/>
      <c r="CM352" s="34"/>
      <c r="CN352" s="34"/>
      <c r="CO352" s="34"/>
      <c r="CP352" s="34"/>
      <c r="CQ352" s="34"/>
      <c r="CR352" s="34"/>
      <c r="CS352" s="34"/>
      <c r="CT352" s="34"/>
      <c r="CU352" s="34"/>
      <c r="CV352" s="34"/>
      <c r="CW352" s="34"/>
      <c r="CX352" s="36"/>
      <c r="CY352" s="35"/>
      <c r="CZ352" s="35"/>
      <c r="DA352" s="35"/>
      <c r="DB352" s="34"/>
      <c r="DC352" s="34"/>
      <c r="DD352" s="34"/>
      <c r="DE352" s="34"/>
      <c r="DF352" s="34"/>
      <c r="DG352" s="34"/>
      <c r="DH352" s="34"/>
      <c r="DI352" s="34"/>
      <c r="DJ352" s="34"/>
      <c r="DK352" s="34"/>
      <c r="DL352" s="34"/>
      <c r="DM352" s="34"/>
      <c r="DN352" s="34"/>
      <c r="DO352" s="34"/>
      <c r="DP352" s="34"/>
      <c r="DQ352" s="34"/>
    </row>
    <row r="353" spans="1:121">
      <c r="A353" t="s">
        <v>1196</v>
      </c>
      <c r="B353" s="1">
        <v>5.903935185185185E-2</v>
      </c>
      <c r="C353" s="1">
        <v>5.4837962962962956E-2</v>
      </c>
      <c r="D353" s="1">
        <v>5.9027777777777778E-4</v>
      </c>
      <c r="E353" s="1">
        <v>4.2013888888888891E-3</v>
      </c>
      <c r="F353">
        <v>9</v>
      </c>
      <c r="G353">
        <v>15</v>
      </c>
      <c r="H353">
        <v>24</v>
      </c>
      <c r="I353">
        <v>225</v>
      </c>
      <c r="J353">
        <v>15</v>
      </c>
      <c r="K353">
        <v>15</v>
      </c>
      <c r="L353">
        <v>255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s="35"/>
      <c r="Y353" s="35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5"/>
      <c r="AQ353" s="35"/>
      <c r="AR353" s="35"/>
      <c r="AS353" s="35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5"/>
      <c r="BK353" s="35"/>
      <c r="BL353" s="35"/>
      <c r="BM353" s="35"/>
      <c r="BN353" s="34"/>
      <c r="BO353" s="34"/>
      <c r="BP353" s="34"/>
      <c r="BQ353" s="34"/>
      <c r="BR353" s="34"/>
      <c r="BS353" s="34"/>
      <c r="BT353" s="34"/>
      <c r="BU353" s="34"/>
      <c r="BV353" s="34"/>
      <c r="BW353" s="34"/>
      <c r="BX353" s="34"/>
      <c r="BY353" s="34"/>
      <c r="BZ353" s="34"/>
      <c r="CA353" s="34"/>
      <c r="CB353" s="34"/>
      <c r="CC353" s="34"/>
      <c r="CD353" s="35"/>
      <c r="CE353" s="35"/>
      <c r="CF353" s="35"/>
      <c r="CG353" s="35"/>
      <c r="CH353" s="34"/>
      <c r="CI353" s="34"/>
      <c r="CJ353" s="34"/>
      <c r="CK353" s="34"/>
      <c r="CL353" s="34"/>
      <c r="CM353" s="34"/>
      <c r="CN353" s="34"/>
      <c r="CO353" s="34"/>
      <c r="CP353" s="34"/>
      <c r="CQ353" s="34"/>
      <c r="CR353" s="34"/>
      <c r="CS353" s="34"/>
      <c r="CT353" s="34"/>
      <c r="CU353" s="34"/>
      <c r="CV353" s="34"/>
      <c r="CW353" s="34"/>
      <c r="CX353" s="36"/>
      <c r="CY353" s="36"/>
      <c r="CZ353" s="35"/>
      <c r="DA353" s="35"/>
      <c r="DB353" s="34"/>
      <c r="DC353" s="34"/>
      <c r="DD353" s="34"/>
      <c r="DE353" s="34"/>
      <c r="DF353" s="34"/>
      <c r="DG353" s="34"/>
      <c r="DH353" s="34"/>
      <c r="DI353" s="34"/>
      <c r="DJ353" s="34"/>
      <c r="DK353" s="34"/>
      <c r="DL353" s="34"/>
      <c r="DM353" s="34"/>
      <c r="DN353" s="34"/>
      <c r="DO353" s="34"/>
      <c r="DP353" s="34"/>
      <c r="DQ353" s="34"/>
    </row>
    <row r="354" spans="1:121">
      <c r="A354" t="s">
        <v>2572</v>
      </c>
      <c r="B354" s="1">
        <v>0.32500000000000001</v>
      </c>
      <c r="C354" s="1">
        <v>0.30459490740740741</v>
      </c>
      <c r="D354" s="1">
        <v>4.6967592592592589E-2</v>
      </c>
      <c r="E354" s="1">
        <v>2.0405092592592593E-2</v>
      </c>
      <c r="F354">
        <v>89</v>
      </c>
      <c r="G354">
        <v>6</v>
      </c>
      <c r="H354">
        <v>95</v>
      </c>
      <c r="I354">
        <v>1001</v>
      </c>
      <c r="J354">
        <v>17</v>
      </c>
      <c r="K354">
        <v>0</v>
      </c>
      <c r="L354">
        <v>1018</v>
      </c>
      <c r="M354">
        <v>65.16</v>
      </c>
      <c r="N354">
        <v>63</v>
      </c>
      <c r="O354">
        <v>2.16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X354" s="35"/>
      <c r="Y354" s="35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5"/>
      <c r="AQ354" s="35"/>
      <c r="AR354" s="35"/>
      <c r="AS354" s="35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5"/>
      <c r="BK354" s="35"/>
      <c r="BL354" s="35"/>
      <c r="BM354" s="35"/>
      <c r="BN354" s="34"/>
      <c r="BO354" s="34"/>
      <c r="BP354" s="34"/>
      <c r="BQ354" s="34"/>
      <c r="BR354" s="34"/>
      <c r="BS354" s="34"/>
      <c r="BT354" s="34"/>
      <c r="BU354" s="34"/>
      <c r="BV354" s="34"/>
      <c r="BW354" s="34"/>
      <c r="BX354" s="34"/>
      <c r="BY354" s="34"/>
      <c r="BZ354" s="34"/>
      <c r="CA354" s="34"/>
      <c r="CB354" s="34"/>
      <c r="CC354" s="34"/>
      <c r="CD354" s="35"/>
      <c r="CE354" s="35"/>
      <c r="CF354" s="35"/>
      <c r="CG354" s="35"/>
      <c r="CH354" s="34"/>
      <c r="CI354" s="34"/>
      <c r="CJ354" s="34"/>
      <c r="CK354" s="34"/>
      <c r="CL354" s="34"/>
      <c r="CM354" s="34"/>
      <c r="CN354" s="34"/>
      <c r="CO354" s="34"/>
      <c r="CP354" s="34"/>
      <c r="CQ354" s="34"/>
      <c r="CR354" s="34"/>
      <c r="CS354" s="34"/>
      <c r="CT354" s="34"/>
      <c r="CU354" s="34"/>
      <c r="CV354" s="34"/>
      <c r="CW354" s="34"/>
      <c r="CX354" s="35"/>
      <c r="CY354" s="35"/>
      <c r="CZ354" s="35"/>
      <c r="DA354" s="35"/>
      <c r="DB354" s="34"/>
      <c r="DC354" s="34"/>
      <c r="DD354" s="34"/>
      <c r="DE354" s="34"/>
      <c r="DF354" s="34"/>
      <c r="DG354" s="34"/>
      <c r="DH354" s="34"/>
      <c r="DI354" s="34"/>
      <c r="DJ354" s="34"/>
      <c r="DK354" s="34"/>
      <c r="DL354" s="34"/>
      <c r="DM354" s="34"/>
      <c r="DN354" s="34"/>
      <c r="DO354" s="34"/>
      <c r="DP354" s="34"/>
      <c r="DQ354" s="34"/>
    </row>
    <row r="355" spans="1:121">
      <c r="A355" t="s">
        <v>2573</v>
      </c>
      <c r="B355" s="1">
        <v>0.25372685185185184</v>
      </c>
      <c r="C355" s="1">
        <v>0.25359953703703703</v>
      </c>
      <c r="D355" s="1">
        <v>1.1851851851851851E-2</v>
      </c>
      <c r="E355" s="1">
        <v>1.1574074074074073E-4</v>
      </c>
      <c r="F355">
        <v>9</v>
      </c>
      <c r="G355">
        <v>6</v>
      </c>
      <c r="H355">
        <v>15</v>
      </c>
      <c r="I355">
        <v>1520</v>
      </c>
      <c r="J355">
        <v>32</v>
      </c>
      <c r="K355">
        <v>0</v>
      </c>
      <c r="L355">
        <v>1552</v>
      </c>
      <c r="M355">
        <v>13.54</v>
      </c>
      <c r="N355">
        <v>13.21</v>
      </c>
      <c r="O355">
        <v>0.33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s="35"/>
      <c r="Y355" s="35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5"/>
      <c r="AQ355" s="35"/>
      <c r="AR355" s="35"/>
      <c r="AS355" s="35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5"/>
      <c r="BK355" s="35"/>
      <c r="BL355" s="35"/>
      <c r="BM355" s="35"/>
      <c r="BN355" s="34"/>
      <c r="BO355" s="34"/>
      <c r="BP355" s="34"/>
      <c r="BQ355" s="34"/>
      <c r="BR355" s="34"/>
      <c r="BS355" s="34"/>
      <c r="BT355" s="34"/>
      <c r="BU355" s="34"/>
      <c r="BV355" s="34"/>
      <c r="BW355" s="34"/>
      <c r="BX355" s="34"/>
      <c r="BY355" s="34"/>
      <c r="BZ355" s="34"/>
      <c r="CA355" s="34"/>
      <c r="CB355" s="34"/>
      <c r="CC355" s="34"/>
      <c r="CD355" s="35"/>
      <c r="CE355" s="35"/>
      <c r="CF355" s="35"/>
      <c r="CG355" s="35"/>
      <c r="CH355" s="34"/>
      <c r="CI355" s="34"/>
      <c r="CJ355" s="34"/>
      <c r="CK355" s="34"/>
      <c r="CL355" s="34"/>
      <c r="CM355" s="34"/>
      <c r="CN355" s="34"/>
      <c r="CO355" s="34"/>
      <c r="CP355" s="34"/>
      <c r="CQ355" s="34"/>
      <c r="CR355" s="34"/>
      <c r="CS355" s="34"/>
      <c r="CT355" s="34"/>
      <c r="CU355" s="34"/>
      <c r="CV355" s="34"/>
      <c r="CW355" s="34"/>
      <c r="CX355" s="35"/>
      <c r="CY355" s="35"/>
      <c r="CZ355" s="35"/>
      <c r="DA355" s="35"/>
      <c r="DB355" s="34"/>
      <c r="DC355" s="34"/>
      <c r="DD355" s="34"/>
      <c r="DE355" s="34"/>
      <c r="DF355" s="34"/>
      <c r="DG355" s="34"/>
      <c r="DH355" s="34"/>
      <c r="DI355" s="34"/>
      <c r="DJ355" s="34"/>
      <c r="DK355" s="34"/>
      <c r="DL355" s="34"/>
      <c r="DM355" s="34"/>
      <c r="DN355" s="34"/>
      <c r="DO355" s="34"/>
      <c r="DP355" s="34"/>
      <c r="DQ355" s="34"/>
    </row>
    <row r="356" spans="1:121">
      <c r="A356" t="s">
        <v>1209</v>
      </c>
      <c r="B356" s="1">
        <v>1.005787037037037E-2</v>
      </c>
      <c r="C356" s="1">
        <v>9.4212962962962957E-3</v>
      </c>
      <c r="D356" s="1">
        <v>1.0879629629629629E-3</v>
      </c>
      <c r="E356" s="1">
        <v>6.3657407407407402E-4</v>
      </c>
      <c r="F356">
        <v>38</v>
      </c>
      <c r="G356">
        <v>0</v>
      </c>
      <c r="H356">
        <v>38</v>
      </c>
      <c r="I356">
        <v>291</v>
      </c>
      <c r="J356">
        <v>0</v>
      </c>
      <c r="K356">
        <v>0</v>
      </c>
      <c r="L356">
        <v>291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X356" s="35"/>
      <c r="Y356" s="35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5"/>
      <c r="AQ356" s="35"/>
      <c r="AR356" s="35"/>
      <c r="AS356" s="35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5"/>
      <c r="BK356" s="35"/>
      <c r="BL356" s="35"/>
      <c r="BM356" s="35"/>
      <c r="BN356" s="34"/>
      <c r="BO356" s="34"/>
      <c r="BP356" s="34"/>
      <c r="BQ356" s="34"/>
      <c r="BR356" s="34"/>
      <c r="BS356" s="34"/>
      <c r="BT356" s="34"/>
      <c r="BU356" s="34"/>
      <c r="BV356" s="34"/>
      <c r="BW356" s="34"/>
      <c r="BX356" s="34"/>
      <c r="BY356" s="34"/>
      <c r="BZ356" s="34"/>
      <c r="CA356" s="34"/>
      <c r="CB356" s="34"/>
      <c r="CC356" s="34"/>
      <c r="CD356" s="35"/>
      <c r="CE356" s="35"/>
      <c r="CF356" s="35"/>
      <c r="CG356" s="35"/>
      <c r="CH356" s="34"/>
      <c r="CI356" s="34"/>
      <c r="CJ356" s="34"/>
      <c r="CK356" s="34"/>
      <c r="CL356" s="34"/>
      <c r="CM356" s="34"/>
      <c r="CN356" s="34"/>
      <c r="CO356" s="34"/>
      <c r="CP356" s="34"/>
      <c r="CQ356" s="34"/>
      <c r="CR356" s="34"/>
      <c r="CS356" s="34"/>
      <c r="CT356" s="34"/>
      <c r="CU356" s="34"/>
      <c r="CV356" s="34"/>
      <c r="CW356" s="34"/>
      <c r="CX356" s="36"/>
      <c r="CY356" s="36"/>
      <c r="CZ356" s="35"/>
      <c r="DA356" s="35"/>
      <c r="DB356" s="34"/>
      <c r="DC356" s="34"/>
      <c r="DD356" s="34"/>
      <c r="DE356" s="34"/>
      <c r="DF356" s="34"/>
      <c r="DG356" s="34"/>
      <c r="DH356" s="34"/>
      <c r="DI356" s="34"/>
      <c r="DJ356" s="34"/>
      <c r="DK356" s="34"/>
      <c r="DL356" s="34"/>
      <c r="DM356" s="34"/>
      <c r="DN356" s="34"/>
      <c r="DO356" s="34"/>
      <c r="DP356" s="34"/>
      <c r="DQ356" s="34"/>
    </row>
    <row r="357" spans="1:121">
      <c r="A357" t="s">
        <v>2574</v>
      </c>
      <c r="B357" s="1">
        <v>0.26052083333333337</v>
      </c>
      <c r="C357" s="1">
        <v>0.23934027777777778</v>
      </c>
      <c r="D357" s="1">
        <v>5.6111111111111112E-2</v>
      </c>
      <c r="E357" s="1">
        <v>2.1180555555555553E-2</v>
      </c>
      <c r="F357">
        <v>34</v>
      </c>
      <c r="G357">
        <v>5</v>
      </c>
      <c r="H357">
        <v>39</v>
      </c>
      <c r="I357">
        <v>611</v>
      </c>
      <c r="J357">
        <v>20</v>
      </c>
      <c r="K357">
        <v>0</v>
      </c>
      <c r="L357">
        <v>631</v>
      </c>
      <c r="M357">
        <v>26.3</v>
      </c>
      <c r="N357">
        <v>26.16</v>
      </c>
      <c r="O357">
        <v>0.14000000000000001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X357" s="35"/>
      <c r="Y357" s="35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5"/>
      <c r="AQ357" s="35"/>
      <c r="AR357" s="35"/>
      <c r="AS357" s="35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5"/>
      <c r="BK357" s="35"/>
      <c r="BL357" s="35"/>
      <c r="BM357" s="35"/>
      <c r="BN357" s="34"/>
      <c r="BO357" s="34"/>
      <c r="BP357" s="34"/>
      <c r="BQ357" s="34"/>
      <c r="BR357" s="34"/>
      <c r="BS357" s="34"/>
      <c r="BT357" s="34"/>
      <c r="BU357" s="34"/>
      <c r="BV357" s="34"/>
      <c r="BW357" s="34"/>
      <c r="BX357" s="34"/>
      <c r="BY357" s="34"/>
      <c r="BZ357" s="34"/>
      <c r="CA357" s="34"/>
      <c r="CB357" s="34"/>
      <c r="CC357" s="34"/>
      <c r="CD357" s="35"/>
      <c r="CE357" s="35"/>
      <c r="CF357" s="35"/>
      <c r="CG357" s="35"/>
      <c r="CH357" s="34"/>
      <c r="CI357" s="34"/>
      <c r="CJ357" s="34"/>
      <c r="CK357" s="34"/>
      <c r="CL357" s="34"/>
      <c r="CM357" s="34"/>
      <c r="CN357" s="34"/>
      <c r="CO357" s="34"/>
      <c r="CP357" s="34"/>
      <c r="CQ357" s="34"/>
      <c r="CR357" s="34"/>
      <c r="CS357" s="34"/>
      <c r="CT357" s="34"/>
      <c r="CU357" s="34"/>
      <c r="CV357" s="34"/>
      <c r="CW357" s="34"/>
      <c r="CX357" s="35"/>
      <c r="CY357" s="35"/>
      <c r="CZ357" s="35"/>
      <c r="DA357" s="35"/>
      <c r="DB357" s="34"/>
      <c r="DC357" s="34"/>
      <c r="DD357" s="34"/>
      <c r="DE357" s="34"/>
      <c r="DF357" s="34"/>
      <c r="DG357" s="34"/>
      <c r="DH357" s="34"/>
      <c r="DI357" s="34"/>
      <c r="DJ357" s="34"/>
      <c r="DK357" s="34"/>
      <c r="DL357" s="34"/>
      <c r="DM357" s="34"/>
      <c r="DN357" s="34"/>
      <c r="DO357" s="34"/>
      <c r="DP357" s="34"/>
      <c r="DQ357" s="34"/>
    </row>
    <row r="358" spans="1:121">
      <c r="A358" t="s">
        <v>2575</v>
      </c>
      <c r="B358" s="1">
        <v>0.26398148148148148</v>
      </c>
      <c r="C358" s="1">
        <v>0.24171296296296296</v>
      </c>
      <c r="D358" s="1">
        <v>2.0752314814814814E-2</v>
      </c>
      <c r="E358" s="1">
        <v>2.2268518518518521E-2</v>
      </c>
      <c r="F358">
        <v>39</v>
      </c>
      <c r="G358">
        <v>58</v>
      </c>
      <c r="H358">
        <v>97</v>
      </c>
      <c r="I358">
        <v>1211</v>
      </c>
      <c r="J358">
        <v>26</v>
      </c>
      <c r="K358">
        <v>91</v>
      </c>
      <c r="L358">
        <v>1328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X358" s="35"/>
      <c r="Y358" s="35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5"/>
      <c r="AQ358" s="35"/>
      <c r="AR358" s="35"/>
      <c r="AS358" s="35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5"/>
      <c r="BK358" s="35"/>
      <c r="BL358" s="35"/>
      <c r="BM358" s="35"/>
      <c r="BN358" s="34"/>
      <c r="BO358" s="34"/>
      <c r="BP358" s="34"/>
      <c r="BQ358" s="34"/>
      <c r="BR358" s="34"/>
      <c r="BS358" s="34"/>
      <c r="BT358" s="34"/>
      <c r="BU358" s="34"/>
      <c r="BV358" s="34"/>
      <c r="BW358" s="34"/>
      <c r="BX358" s="34"/>
      <c r="BY358" s="34"/>
      <c r="BZ358" s="34"/>
      <c r="CA358" s="34"/>
      <c r="CB358" s="34"/>
      <c r="CC358" s="34"/>
      <c r="CD358" s="35"/>
      <c r="CE358" s="35"/>
      <c r="CF358" s="35"/>
      <c r="CG358" s="35"/>
      <c r="CH358" s="34"/>
      <c r="CI358" s="34"/>
      <c r="CJ358" s="34"/>
      <c r="CK358" s="34"/>
      <c r="CL358" s="34"/>
      <c r="CM358" s="34"/>
      <c r="CN358" s="34"/>
      <c r="CO358" s="34"/>
      <c r="CP358" s="34"/>
      <c r="CQ358" s="34"/>
      <c r="CR358" s="34"/>
      <c r="CS358" s="34"/>
      <c r="CT358" s="34"/>
      <c r="CU358" s="34"/>
      <c r="CV358" s="34"/>
      <c r="CW358" s="34"/>
      <c r="CX358" s="35"/>
      <c r="CY358" s="35"/>
      <c r="CZ358" s="35"/>
      <c r="DA358" s="35"/>
      <c r="DB358" s="34"/>
      <c r="DC358" s="34"/>
      <c r="DD358" s="34"/>
      <c r="DE358" s="34"/>
      <c r="DF358" s="34"/>
      <c r="DG358" s="34"/>
      <c r="DH358" s="34"/>
      <c r="DI358" s="34"/>
      <c r="DJ358" s="34"/>
      <c r="DK358" s="34"/>
      <c r="DL358" s="34"/>
      <c r="DM358" s="34"/>
      <c r="DN358" s="34"/>
      <c r="DO358" s="34"/>
      <c r="DP358" s="34"/>
      <c r="DQ358" s="34"/>
    </row>
    <row r="359" spans="1:121">
      <c r="A359" t="s">
        <v>1216</v>
      </c>
      <c r="B359" s="1">
        <v>0.12881944444444446</v>
      </c>
      <c r="C359" s="1">
        <v>7.105324074074075E-2</v>
      </c>
      <c r="D359" s="1">
        <v>1.6469907407407405E-2</v>
      </c>
      <c r="E359" s="1">
        <v>5.7754629629629628E-2</v>
      </c>
      <c r="F359">
        <v>60</v>
      </c>
      <c r="G359">
        <v>12</v>
      </c>
      <c r="H359">
        <v>72</v>
      </c>
      <c r="I359">
        <v>1134</v>
      </c>
      <c r="J359">
        <v>8</v>
      </c>
      <c r="K359">
        <v>7</v>
      </c>
      <c r="L359">
        <v>1149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s="35"/>
      <c r="Y359" s="35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5"/>
      <c r="AQ359" s="35"/>
      <c r="AR359" s="35"/>
      <c r="AS359" s="35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5"/>
      <c r="BK359" s="35"/>
      <c r="BL359" s="35"/>
      <c r="BM359" s="35"/>
      <c r="BN359" s="34"/>
      <c r="BO359" s="34"/>
      <c r="BP359" s="34"/>
      <c r="BQ359" s="34"/>
      <c r="BR359" s="34"/>
      <c r="BS359" s="34"/>
      <c r="BT359" s="34"/>
      <c r="BU359" s="34"/>
      <c r="BV359" s="34"/>
      <c r="BW359" s="34"/>
      <c r="BX359" s="34"/>
      <c r="BY359" s="34"/>
      <c r="BZ359" s="34"/>
      <c r="CA359" s="34"/>
      <c r="CB359" s="34"/>
      <c r="CC359" s="34"/>
      <c r="CD359" s="35"/>
      <c r="CE359" s="35"/>
      <c r="CF359" s="35"/>
      <c r="CG359" s="35"/>
      <c r="CH359" s="34"/>
      <c r="CI359" s="34"/>
      <c r="CJ359" s="34"/>
      <c r="CK359" s="34"/>
      <c r="CL359" s="34"/>
      <c r="CM359" s="34"/>
      <c r="CN359" s="34"/>
      <c r="CO359" s="34"/>
      <c r="CP359" s="34"/>
      <c r="CQ359" s="34"/>
      <c r="CR359" s="34"/>
      <c r="CS359" s="34"/>
      <c r="CT359" s="34"/>
      <c r="CU359" s="34"/>
      <c r="CV359" s="34"/>
      <c r="CW359" s="34"/>
      <c r="CX359" s="35"/>
      <c r="CY359" s="35"/>
      <c r="CZ359" s="35"/>
      <c r="DA359" s="35"/>
      <c r="DB359" s="34"/>
      <c r="DC359" s="34"/>
      <c r="DD359" s="34"/>
      <c r="DE359" s="34"/>
      <c r="DF359" s="34"/>
      <c r="DG359" s="34"/>
      <c r="DH359" s="34"/>
      <c r="DI359" s="34"/>
      <c r="DJ359" s="34"/>
      <c r="DK359" s="34"/>
      <c r="DL359" s="34"/>
      <c r="DM359" s="34"/>
      <c r="DN359" s="34"/>
      <c r="DO359" s="34"/>
      <c r="DP359" s="34"/>
      <c r="DQ359" s="34"/>
    </row>
    <row r="360" spans="1:121">
      <c r="A360" t="s">
        <v>1220</v>
      </c>
      <c r="B360" s="1">
        <v>0.13854166666666667</v>
      </c>
      <c r="C360" s="1">
        <v>9.7835648148148158E-2</v>
      </c>
      <c r="D360" s="1">
        <v>3.75462962962963E-2</v>
      </c>
      <c r="E360" s="1">
        <v>4.0694444444444443E-2</v>
      </c>
      <c r="F360">
        <v>44</v>
      </c>
      <c r="G360">
        <v>31</v>
      </c>
      <c r="H360">
        <v>75</v>
      </c>
      <c r="I360">
        <v>914</v>
      </c>
      <c r="J360">
        <v>35</v>
      </c>
      <c r="K360">
        <v>14</v>
      </c>
      <c r="L360">
        <v>963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s="35"/>
      <c r="Y360" s="35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5"/>
      <c r="AQ360" s="35"/>
      <c r="AR360" s="35"/>
      <c r="AS360" s="35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5"/>
      <c r="BK360" s="35"/>
      <c r="BL360" s="35"/>
      <c r="BM360" s="35"/>
      <c r="BN360" s="34"/>
      <c r="BO360" s="34"/>
      <c r="BP360" s="34"/>
      <c r="BQ360" s="34"/>
      <c r="BR360" s="34"/>
      <c r="BS360" s="34"/>
      <c r="BT360" s="34"/>
      <c r="BU360" s="34"/>
      <c r="BV360" s="34"/>
      <c r="BW360" s="34"/>
      <c r="BX360" s="34"/>
      <c r="BY360" s="34"/>
      <c r="BZ360" s="34"/>
      <c r="CA360" s="34"/>
      <c r="CB360" s="34"/>
      <c r="CC360" s="34"/>
      <c r="CD360" s="35"/>
      <c r="CE360" s="35"/>
      <c r="CF360" s="35"/>
      <c r="CG360" s="35"/>
      <c r="CH360" s="34"/>
      <c r="CI360" s="34"/>
      <c r="CJ360" s="34"/>
      <c r="CK360" s="34"/>
      <c r="CL360" s="34"/>
      <c r="CM360" s="34"/>
      <c r="CN360" s="34"/>
      <c r="CO360" s="34"/>
      <c r="CP360" s="34"/>
      <c r="CQ360" s="34"/>
      <c r="CR360" s="34"/>
      <c r="CS360" s="34"/>
      <c r="CT360" s="34"/>
      <c r="CU360" s="34"/>
      <c r="CV360" s="34"/>
      <c r="CW360" s="34"/>
      <c r="CX360" s="36"/>
      <c r="CY360" s="36"/>
      <c r="CZ360" s="35"/>
      <c r="DA360" s="35"/>
      <c r="DB360" s="34"/>
      <c r="DC360" s="34"/>
      <c r="DD360" s="34"/>
      <c r="DE360" s="34"/>
      <c r="DF360" s="34"/>
      <c r="DG360" s="34"/>
      <c r="DH360" s="34"/>
      <c r="DI360" s="34"/>
      <c r="DJ360" s="34"/>
      <c r="DK360" s="34"/>
      <c r="DL360" s="34"/>
      <c r="DM360" s="34"/>
      <c r="DN360" s="34"/>
      <c r="DO360" s="34"/>
      <c r="DP360" s="34"/>
      <c r="DQ360" s="34"/>
    </row>
    <row r="361" spans="1:121">
      <c r="A361" t="s">
        <v>1222</v>
      </c>
      <c r="B361" s="1">
        <v>0.26708333333333334</v>
      </c>
      <c r="C361" s="1">
        <v>0.16194444444444445</v>
      </c>
      <c r="D361" s="1">
        <v>2.7141203703703706E-2</v>
      </c>
      <c r="E361" s="1">
        <v>0.10513888888888889</v>
      </c>
      <c r="F361">
        <v>117</v>
      </c>
      <c r="G361">
        <v>47</v>
      </c>
      <c r="H361">
        <v>164</v>
      </c>
      <c r="I361">
        <v>1385</v>
      </c>
      <c r="J361">
        <v>136</v>
      </c>
      <c r="K361">
        <v>0</v>
      </c>
      <c r="L361">
        <v>1521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s="35"/>
      <c r="Y361" s="35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5"/>
      <c r="AQ361" s="35"/>
      <c r="AR361" s="35"/>
      <c r="AS361" s="35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5"/>
      <c r="BK361" s="35"/>
      <c r="BL361" s="35"/>
      <c r="BM361" s="35"/>
      <c r="BN361" s="34"/>
      <c r="BO361" s="34"/>
      <c r="BP361" s="34"/>
      <c r="BQ361" s="34"/>
      <c r="BR361" s="34"/>
      <c r="BS361" s="34"/>
      <c r="BT361" s="34"/>
      <c r="BU361" s="34"/>
      <c r="BV361" s="34"/>
      <c r="BW361" s="34"/>
      <c r="BX361" s="34"/>
      <c r="BY361" s="34"/>
      <c r="BZ361" s="34"/>
      <c r="CA361" s="34"/>
      <c r="CB361" s="34"/>
      <c r="CC361" s="34"/>
      <c r="CD361" s="35"/>
      <c r="CE361" s="35"/>
      <c r="CF361" s="35"/>
      <c r="CG361" s="35"/>
      <c r="CH361" s="34"/>
      <c r="CI361" s="34"/>
      <c r="CJ361" s="34"/>
      <c r="CK361" s="34"/>
      <c r="CL361" s="34"/>
      <c r="CM361" s="34"/>
      <c r="CN361" s="34"/>
      <c r="CO361" s="34"/>
      <c r="CP361" s="34"/>
      <c r="CQ361" s="34"/>
      <c r="CR361" s="34"/>
      <c r="CS361" s="34"/>
      <c r="CT361" s="34"/>
      <c r="CU361" s="34"/>
      <c r="CV361" s="34"/>
      <c r="CW361" s="34"/>
      <c r="CX361" s="35"/>
      <c r="CY361" s="35"/>
      <c r="CZ361" s="35"/>
      <c r="DA361" s="35"/>
      <c r="DB361" s="34"/>
      <c r="DC361" s="34"/>
      <c r="DD361" s="34"/>
      <c r="DE361" s="34"/>
      <c r="DF361" s="34"/>
      <c r="DG361" s="34"/>
      <c r="DH361" s="34"/>
      <c r="DI361" s="34"/>
      <c r="DJ361" s="34"/>
      <c r="DK361" s="34"/>
      <c r="DL361" s="34"/>
      <c r="DM361" s="34"/>
      <c r="DN361" s="34"/>
      <c r="DO361" s="34"/>
      <c r="DP361" s="34"/>
      <c r="DQ361" s="34"/>
    </row>
    <row r="362" spans="1:121">
      <c r="A362" t="s">
        <v>1230</v>
      </c>
      <c r="B362" s="1">
        <v>0.43179398148148151</v>
      </c>
      <c r="C362" s="1">
        <v>0.40465277777777775</v>
      </c>
      <c r="D362" s="1">
        <v>0.17047453703703705</v>
      </c>
      <c r="E362" s="1">
        <v>2.7141203703703706E-2</v>
      </c>
      <c r="F362">
        <v>11</v>
      </c>
      <c r="G362">
        <v>55</v>
      </c>
      <c r="H362">
        <v>66</v>
      </c>
      <c r="I362">
        <v>814</v>
      </c>
      <c r="J362">
        <v>149</v>
      </c>
      <c r="K362">
        <v>0</v>
      </c>
      <c r="L362">
        <v>963</v>
      </c>
      <c r="M362">
        <v>55.96</v>
      </c>
      <c r="N362">
        <v>48.68</v>
      </c>
      <c r="O362">
        <v>7.28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s="35"/>
      <c r="Y362" s="35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5"/>
      <c r="AQ362" s="35"/>
      <c r="AR362" s="35"/>
      <c r="AS362" s="35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5"/>
      <c r="BK362" s="35"/>
      <c r="BL362" s="35"/>
      <c r="BM362" s="35"/>
      <c r="BN362" s="34"/>
      <c r="BO362" s="34"/>
      <c r="BP362" s="34"/>
      <c r="BQ362" s="34"/>
      <c r="BR362" s="34"/>
      <c r="BS362" s="34"/>
      <c r="BT362" s="34"/>
      <c r="BU362" s="34"/>
      <c r="BV362" s="34"/>
      <c r="BW362" s="34"/>
      <c r="BX362" s="34"/>
      <c r="BY362" s="34"/>
      <c r="BZ362" s="34"/>
      <c r="CA362" s="34"/>
      <c r="CB362" s="34"/>
      <c r="CC362" s="34"/>
      <c r="CD362" s="35"/>
      <c r="CE362" s="35"/>
      <c r="CF362" s="35"/>
      <c r="CG362" s="35"/>
      <c r="CH362" s="34"/>
      <c r="CI362" s="34"/>
      <c r="CJ362" s="34"/>
      <c r="CK362" s="34"/>
      <c r="CL362" s="34"/>
      <c r="CM362" s="34"/>
      <c r="CN362" s="34"/>
      <c r="CO362" s="34"/>
      <c r="CP362" s="34"/>
      <c r="CQ362" s="34"/>
      <c r="CR362" s="34"/>
      <c r="CS362" s="34"/>
      <c r="CT362" s="34"/>
      <c r="CU362" s="34"/>
      <c r="CV362" s="34"/>
      <c r="CW362" s="34"/>
      <c r="CX362" s="35"/>
      <c r="CY362" s="35"/>
      <c r="CZ362" s="35"/>
      <c r="DA362" s="35"/>
      <c r="DB362" s="34"/>
      <c r="DC362" s="34"/>
      <c r="DD362" s="34"/>
      <c r="DE362" s="34"/>
      <c r="DF362" s="34"/>
      <c r="DG362" s="34"/>
      <c r="DH362" s="34"/>
      <c r="DI362" s="34"/>
      <c r="DJ362" s="34"/>
      <c r="DK362" s="34"/>
      <c r="DL362" s="34"/>
      <c r="DM362" s="34"/>
      <c r="DN362" s="34"/>
      <c r="DO362" s="34"/>
      <c r="DP362" s="34"/>
      <c r="DQ362" s="34"/>
    </row>
    <row r="363" spans="1:121">
      <c r="A363" t="s">
        <v>1232</v>
      </c>
      <c r="B363" s="1">
        <v>1.7824074074074076E-2</v>
      </c>
      <c r="C363" s="1">
        <v>1.3263888888888889E-2</v>
      </c>
      <c r="D363" s="1">
        <v>3.0671296296296297E-3</v>
      </c>
      <c r="E363" s="1">
        <v>4.5486111111111109E-3</v>
      </c>
      <c r="F363">
        <v>17</v>
      </c>
      <c r="G363">
        <v>2</v>
      </c>
      <c r="H363">
        <v>19</v>
      </c>
      <c r="I363">
        <v>286</v>
      </c>
      <c r="J363">
        <v>4</v>
      </c>
      <c r="K363">
        <v>2</v>
      </c>
      <c r="L363">
        <v>292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s="35"/>
      <c r="Y363" s="35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5"/>
      <c r="AQ363" s="35"/>
      <c r="AR363" s="35"/>
      <c r="AS363" s="35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5"/>
      <c r="BK363" s="35"/>
      <c r="BL363" s="35"/>
      <c r="BM363" s="35"/>
      <c r="BN363" s="34"/>
      <c r="BO363" s="34"/>
      <c r="BP363" s="34"/>
      <c r="BQ363" s="34"/>
      <c r="BR363" s="34"/>
      <c r="BS363" s="34"/>
      <c r="BT363" s="34"/>
      <c r="BU363" s="34"/>
      <c r="BV363" s="34"/>
      <c r="BW363" s="34"/>
      <c r="BX363" s="34"/>
      <c r="BY363" s="34"/>
      <c r="BZ363" s="34"/>
      <c r="CA363" s="34"/>
      <c r="CB363" s="34"/>
      <c r="CC363" s="34"/>
      <c r="CD363" s="35"/>
      <c r="CE363" s="35"/>
      <c r="CF363" s="35"/>
      <c r="CG363" s="35"/>
      <c r="CH363" s="34"/>
      <c r="CI363" s="34"/>
      <c r="CJ363" s="34"/>
      <c r="CK363" s="34"/>
      <c r="CL363" s="34"/>
      <c r="CM363" s="34"/>
      <c r="CN363" s="34"/>
      <c r="CO363" s="34"/>
      <c r="CP363" s="34"/>
      <c r="CQ363" s="34"/>
      <c r="CR363" s="34"/>
      <c r="CS363" s="34"/>
      <c r="CT363" s="34"/>
      <c r="CU363" s="34"/>
      <c r="CV363" s="34"/>
      <c r="CW363" s="34"/>
      <c r="CX363" s="35"/>
      <c r="CY363" s="35"/>
      <c r="CZ363" s="35"/>
      <c r="DA363" s="35"/>
      <c r="DB363" s="34"/>
      <c r="DC363" s="34"/>
      <c r="DD363" s="34"/>
      <c r="DE363" s="34"/>
      <c r="DF363" s="34"/>
      <c r="DG363" s="34"/>
      <c r="DH363" s="34"/>
      <c r="DI363" s="34"/>
      <c r="DJ363" s="34"/>
      <c r="DK363" s="34"/>
      <c r="DL363" s="34"/>
      <c r="DM363" s="34"/>
      <c r="DN363" s="34"/>
      <c r="DO363" s="34"/>
      <c r="DP363" s="34"/>
      <c r="DQ363" s="34"/>
    </row>
    <row r="364" spans="1:121">
      <c r="A364" t="s">
        <v>2576</v>
      </c>
      <c r="B364" s="1">
        <v>0.37146990740740743</v>
      </c>
      <c r="C364" s="1">
        <v>0.36680555555555555</v>
      </c>
      <c r="D364" s="1">
        <v>2.7662037037037034E-3</v>
      </c>
      <c r="E364" s="1">
        <v>4.6643518518518518E-3</v>
      </c>
      <c r="F364">
        <v>28</v>
      </c>
      <c r="G364">
        <v>0</v>
      </c>
      <c r="H364">
        <v>28</v>
      </c>
      <c r="I364">
        <v>1673</v>
      </c>
      <c r="J364">
        <v>0</v>
      </c>
      <c r="K364">
        <v>0</v>
      </c>
      <c r="L364">
        <v>1673</v>
      </c>
      <c r="M364">
        <v>15.96</v>
      </c>
      <c r="N364">
        <v>15.96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s="35"/>
      <c r="Y364" s="35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5"/>
      <c r="AQ364" s="35"/>
      <c r="AR364" s="35"/>
      <c r="AS364" s="35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5"/>
      <c r="BK364" s="35"/>
      <c r="BL364" s="35"/>
      <c r="BM364" s="35"/>
      <c r="BN364" s="34"/>
      <c r="BO364" s="34"/>
      <c r="BP364" s="34"/>
      <c r="BQ364" s="34"/>
      <c r="BR364" s="34"/>
      <c r="BS364" s="34"/>
      <c r="BT364" s="34"/>
      <c r="BU364" s="34"/>
      <c r="BV364" s="34"/>
      <c r="BW364" s="34"/>
      <c r="BX364" s="34"/>
      <c r="BY364" s="34"/>
      <c r="BZ364" s="34"/>
      <c r="CA364" s="34"/>
      <c r="CB364" s="34"/>
      <c r="CC364" s="34"/>
      <c r="CD364" s="35"/>
      <c r="CE364" s="35"/>
      <c r="CF364" s="35"/>
      <c r="CG364" s="35"/>
      <c r="CH364" s="34"/>
      <c r="CI364" s="34"/>
      <c r="CJ364" s="34"/>
      <c r="CK364" s="34"/>
      <c r="CL364" s="34"/>
      <c r="CM364" s="34"/>
      <c r="CN364" s="34"/>
      <c r="CO364" s="34"/>
      <c r="CP364" s="34"/>
      <c r="CQ364" s="34"/>
      <c r="CR364" s="34"/>
      <c r="CS364" s="34"/>
      <c r="CT364" s="34"/>
      <c r="CU364" s="34"/>
      <c r="CV364" s="34"/>
      <c r="CW364" s="34"/>
      <c r="CX364" s="35"/>
      <c r="CY364" s="35"/>
      <c r="CZ364" s="35"/>
      <c r="DA364" s="35"/>
      <c r="DB364" s="34"/>
      <c r="DC364" s="34"/>
      <c r="DD364" s="34"/>
      <c r="DE364" s="34"/>
      <c r="DF364" s="34"/>
      <c r="DG364" s="34"/>
      <c r="DH364" s="34"/>
      <c r="DI364" s="34"/>
      <c r="DJ364" s="34"/>
      <c r="DK364" s="34"/>
      <c r="DL364" s="34"/>
      <c r="DM364" s="34"/>
      <c r="DN364" s="34"/>
      <c r="DO364" s="34"/>
      <c r="DP364" s="34"/>
      <c r="DQ364" s="34"/>
    </row>
    <row r="365" spans="1:121">
      <c r="A365" t="s">
        <v>2577</v>
      </c>
      <c r="B365" s="1">
        <v>0.25972222222222224</v>
      </c>
      <c r="C365" s="1">
        <v>0.24578703703703705</v>
      </c>
      <c r="D365" s="1">
        <v>1.861111111111111E-2</v>
      </c>
      <c r="E365" s="1">
        <v>1.3935185185185184E-2</v>
      </c>
      <c r="F365">
        <v>46</v>
      </c>
      <c r="G365">
        <v>0</v>
      </c>
      <c r="H365">
        <v>46</v>
      </c>
      <c r="I365">
        <v>1094</v>
      </c>
      <c r="J365">
        <v>0</v>
      </c>
      <c r="K365">
        <v>0</v>
      </c>
      <c r="L365">
        <v>1094</v>
      </c>
      <c r="M365">
        <v>14.1</v>
      </c>
      <c r="N365">
        <v>14.1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s="35"/>
      <c r="Y365" s="35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5"/>
      <c r="AQ365" s="35"/>
      <c r="AR365" s="35"/>
      <c r="AS365" s="35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5"/>
      <c r="BK365" s="35"/>
      <c r="BL365" s="35"/>
      <c r="BM365" s="35"/>
      <c r="BN365" s="34"/>
      <c r="BO365" s="34"/>
      <c r="BP365" s="34"/>
      <c r="BQ365" s="34"/>
      <c r="BR365" s="34"/>
      <c r="BS365" s="34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5"/>
      <c r="CE365" s="35"/>
      <c r="CF365" s="35"/>
      <c r="CG365" s="35"/>
      <c r="CH365" s="34"/>
      <c r="CI365" s="34"/>
      <c r="CJ365" s="34"/>
      <c r="CK365" s="34"/>
      <c r="CL365" s="34"/>
      <c r="CM365" s="34"/>
      <c r="CN365" s="34"/>
      <c r="CO365" s="34"/>
      <c r="CP365" s="34"/>
      <c r="CQ365" s="34"/>
      <c r="CR365" s="34"/>
      <c r="CS365" s="34"/>
      <c r="CT365" s="34"/>
      <c r="CU365" s="34"/>
      <c r="CV365" s="34"/>
      <c r="CW365" s="34"/>
      <c r="CX365" s="35"/>
      <c r="CY365" s="35"/>
      <c r="CZ365" s="35"/>
      <c r="DA365" s="35"/>
      <c r="DB365" s="34"/>
      <c r="DC365" s="34"/>
      <c r="DD365" s="34"/>
      <c r="DE365" s="34"/>
      <c r="DF365" s="34"/>
      <c r="DG365" s="34"/>
      <c r="DH365" s="34"/>
      <c r="DI365" s="34"/>
      <c r="DJ365" s="34"/>
      <c r="DK365" s="34"/>
      <c r="DL365" s="34"/>
      <c r="DM365" s="34"/>
      <c r="DN365" s="34"/>
      <c r="DO365" s="34"/>
      <c r="DP365" s="34"/>
      <c r="DQ365" s="34"/>
    </row>
    <row r="366" spans="1:121">
      <c r="A366" t="s">
        <v>2578</v>
      </c>
      <c r="B366" s="1">
        <v>0.14026620370370371</v>
      </c>
      <c r="C366" s="1">
        <v>0.1165625</v>
      </c>
      <c r="D366" s="1">
        <v>4.4270833333333336E-2</v>
      </c>
      <c r="E366" s="1">
        <v>2.3692129629629629E-2</v>
      </c>
      <c r="F366">
        <v>64</v>
      </c>
      <c r="G366">
        <v>13</v>
      </c>
      <c r="H366">
        <v>77</v>
      </c>
      <c r="I366">
        <v>1025</v>
      </c>
      <c r="J366">
        <v>7</v>
      </c>
      <c r="K366">
        <v>7</v>
      </c>
      <c r="L366">
        <v>1039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s="35"/>
      <c r="Y366" s="35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5"/>
      <c r="AQ366" s="35"/>
      <c r="AR366" s="35"/>
      <c r="AS366" s="35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5"/>
      <c r="BK366" s="35"/>
      <c r="BL366" s="35"/>
      <c r="BM366" s="35"/>
      <c r="BN366" s="34"/>
      <c r="BO366" s="34"/>
      <c r="BP366" s="34"/>
      <c r="BQ366" s="34"/>
      <c r="BR366" s="34"/>
      <c r="BS366" s="34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5"/>
      <c r="CE366" s="35"/>
      <c r="CF366" s="35"/>
      <c r="CG366" s="35"/>
      <c r="CH366" s="34"/>
      <c r="CI366" s="34"/>
      <c r="CJ366" s="34"/>
      <c r="CK366" s="34"/>
      <c r="CL366" s="34"/>
      <c r="CM366" s="34"/>
      <c r="CN366" s="34"/>
      <c r="CO366" s="34"/>
      <c r="CP366" s="34"/>
      <c r="CQ366" s="34"/>
      <c r="CR366" s="34"/>
      <c r="CS366" s="34"/>
      <c r="CT366" s="34"/>
      <c r="CU366" s="34"/>
      <c r="CV366" s="34"/>
      <c r="CW366" s="34"/>
      <c r="CX366" s="35"/>
      <c r="CY366" s="35"/>
      <c r="CZ366" s="35"/>
      <c r="DA366" s="35"/>
      <c r="DB366" s="34"/>
      <c r="DC366" s="34"/>
      <c r="DD366" s="34"/>
      <c r="DE366" s="34"/>
      <c r="DF366" s="34"/>
      <c r="DG366" s="34"/>
      <c r="DH366" s="34"/>
      <c r="DI366" s="34"/>
      <c r="DJ366" s="34"/>
      <c r="DK366" s="34"/>
      <c r="DL366" s="34"/>
      <c r="DM366" s="34"/>
      <c r="DN366" s="34"/>
      <c r="DO366" s="34"/>
      <c r="DP366" s="34"/>
      <c r="DQ366" s="34"/>
    </row>
    <row r="367" spans="1:121">
      <c r="A367" t="s">
        <v>2579</v>
      </c>
      <c r="B367" s="1">
        <v>0.27528935185185183</v>
      </c>
      <c r="C367" s="1">
        <v>0.26946759259259262</v>
      </c>
      <c r="D367" s="1">
        <v>5.6481481481481478E-3</v>
      </c>
      <c r="E367" s="1">
        <v>5.8101851851851856E-3</v>
      </c>
      <c r="F367">
        <v>20</v>
      </c>
      <c r="G367">
        <v>3</v>
      </c>
      <c r="H367">
        <v>23</v>
      </c>
      <c r="I367">
        <v>1500</v>
      </c>
      <c r="J367">
        <v>29</v>
      </c>
      <c r="K367">
        <v>0</v>
      </c>
      <c r="L367">
        <v>1529</v>
      </c>
      <c r="M367">
        <v>17.510000000000002</v>
      </c>
      <c r="N367">
        <v>17.010000000000002</v>
      </c>
      <c r="O367">
        <v>0.5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X367" s="35"/>
      <c r="Y367" s="35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5"/>
      <c r="AQ367" s="35"/>
      <c r="AR367" s="35"/>
      <c r="AS367" s="35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5"/>
      <c r="BK367" s="35"/>
      <c r="BL367" s="35"/>
      <c r="BM367" s="35"/>
      <c r="BN367" s="34"/>
      <c r="BO367" s="34"/>
      <c r="BP367" s="34"/>
      <c r="BQ367" s="34"/>
      <c r="BR367" s="34"/>
      <c r="BS367" s="34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5"/>
      <c r="CE367" s="35"/>
      <c r="CF367" s="35"/>
      <c r="CG367" s="35"/>
      <c r="CH367" s="34"/>
      <c r="CI367" s="34"/>
      <c r="CJ367" s="34"/>
      <c r="CK367" s="34"/>
      <c r="CL367" s="34"/>
      <c r="CM367" s="34"/>
      <c r="CN367" s="34"/>
      <c r="CO367" s="34"/>
      <c r="CP367" s="34"/>
      <c r="CQ367" s="34"/>
      <c r="CR367" s="34"/>
      <c r="CS367" s="34"/>
      <c r="CT367" s="34"/>
      <c r="CU367" s="34"/>
      <c r="CV367" s="34"/>
      <c r="CW367" s="34"/>
      <c r="CX367" s="35"/>
      <c r="CY367" s="35"/>
      <c r="CZ367" s="35"/>
      <c r="DA367" s="35"/>
      <c r="DB367" s="34"/>
      <c r="DC367" s="34"/>
      <c r="DD367" s="34"/>
      <c r="DE367" s="34"/>
      <c r="DF367" s="34"/>
      <c r="DG367" s="34"/>
      <c r="DH367" s="34"/>
      <c r="DI367" s="34"/>
      <c r="DJ367" s="34"/>
      <c r="DK367" s="34"/>
      <c r="DL367" s="34"/>
      <c r="DM367" s="34"/>
      <c r="DN367" s="34"/>
      <c r="DO367" s="34"/>
      <c r="DP367" s="34"/>
      <c r="DQ367" s="34"/>
    </row>
    <row r="368" spans="1:121">
      <c r="A368" t="s">
        <v>2580</v>
      </c>
      <c r="B368" s="1">
        <v>0.18315972222222221</v>
      </c>
      <c r="C368" s="1">
        <v>0.16506944444444446</v>
      </c>
      <c r="D368" s="1">
        <v>5.1157407407407408E-2</v>
      </c>
      <c r="E368" s="1">
        <v>1.8090277777777778E-2</v>
      </c>
      <c r="F368">
        <v>296</v>
      </c>
      <c r="G368">
        <v>57</v>
      </c>
      <c r="H368">
        <v>353</v>
      </c>
      <c r="I368">
        <v>1109</v>
      </c>
      <c r="J368">
        <v>79</v>
      </c>
      <c r="K368">
        <v>13</v>
      </c>
      <c r="L368">
        <v>1201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s="35"/>
      <c r="Y368" s="35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5"/>
      <c r="AQ368" s="35"/>
      <c r="AR368" s="35"/>
      <c r="AS368" s="35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5"/>
      <c r="BK368" s="35"/>
      <c r="BL368" s="35"/>
      <c r="BM368" s="35"/>
      <c r="BN368" s="34"/>
      <c r="BO368" s="34"/>
      <c r="BP368" s="34"/>
      <c r="BQ368" s="34"/>
      <c r="BR368" s="34"/>
      <c r="BS368" s="34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5"/>
      <c r="CE368" s="35"/>
      <c r="CF368" s="35"/>
      <c r="CG368" s="35"/>
      <c r="CH368" s="34"/>
      <c r="CI368" s="34"/>
      <c r="CJ368" s="34"/>
      <c r="CK368" s="34"/>
      <c r="CL368" s="34"/>
      <c r="CM368" s="34"/>
      <c r="CN368" s="34"/>
      <c r="CO368" s="34"/>
      <c r="CP368" s="34"/>
      <c r="CQ368" s="34"/>
      <c r="CR368" s="34"/>
      <c r="CS368" s="34"/>
      <c r="CT368" s="34"/>
      <c r="CU368" s="34"/>
      <c r="CV368" s="34"/>
      <c r="CW368" s="34"/>
      <c r="CX368" s="36"/>
      <c r="CY368" s="35"/>
      <c r="CZ368" s="35"/>
      <c r="DA368" s="35"/>
      <c r="DB368" s="34"/>
      <c r="DC368" s="34"/>
      <c r="DD368" s="34"/>
      <c r="DE368" s="34"/>
      <c r="DF368" s="34"/>
      <c r="DG368" s="34"/>
      <c r="DH368" s="34"/>
      <c r="DI368" s="34"/>
      <c r="DJ368" s="34"/>
      <c r="DK368" s="34"/>
      <c r="DL368" s="34"/>
      <c r="DM368" s="34"/>
      <c r="DN368" s="34"/>
      <c r="DO368" s="34"/>
      <c r="DP368" s="34"/>
      <c r="DQ368" s="34"/>
    </row>
    <row r="369" spans="1:121">
      <c r="A369" t="s">
        <v>2581</v>
      </c>
      <c r="B369" s="1">
        <v>0.14379629629629628</v>
      </c>
      <c r="C369" s="1">
        <v>6.9999999999999993E-2</v>
      </c>
      <c r="D369" s="1">
        <v>0.12488425925925926</v>
      </c>
      <c r="E369" s="1">
        <v>7.3784722222222224E-2</v>
      </c>
      <c r="F369">
        <v>448</v>
      </c>
      <c r="G369">
        <v>25</v>
      </c>
      <c r="H369">
        <v>473</v>
      </c>
      <c r="I369">
        <v>1416</v>
      </c>
      <c r="J369">
        <v>28</v>
      </c>
      <c r="K369">
        <v>15</v>
      </c>
      <c r="L369">
        <v>1459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s="35"/>
      <c r="Y369" s="35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5"/>
      <c r="AQ369" s="35"/>
      <c r="AR369" s="35"/>
      <c r="AS369" s="35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5"/>
      <c r="BK369" s="35"/>
      <c r="BL369" s="35"/>
      <c r="BM369" s="35"/>
      <c r="BN369" s="34"/>
      <c r="BO369" s="34"/>
      <c r="BP369" s="34"/>
      <c r="BQ369" s="34"/>
      <c r="BR369" s="34"/>
      <c r="BS369" s="34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5"/>
      <c r="CE369" s="35"/>
      <c r="CF369" s="35"/>
      <c r="CG369" s="35"/>
      <c r="CH369" s="34"/>
      <c r="CI369" s="34"/>
      <c r="CJ369" s="34"/>
      <c r="CK369" s="34"/>
      <c r="CL369" s="34"/>
      <c r="CM369" s="34"/>
      <c r="CN369" s="34"/>
      <c r="CO369" s="34"/>
      <c r="CP369" s="34"/>
      <c r="CQ369" s="34"/>
      <c r="CR369" s="34"/>
      <c r="CS369" s="34"/>
      <c r="CT369" s="34"/>
      <c r="CU369" s="34"/>
      <c r="CV369" s="34"/>
      <c r="CW369" s="34"/>
      <c r="CX369" s="35"/>
      <c r="CY369" s="35"/>
      <c r="CZ369" s="35"/>
      <c r="DA369" s="35"/>
      <c r="DB369" s="34"/>
      <c r="DC369" s="34"/>
      <c r="DD369" s="34"/>
      <c r="DE369" s="34"/>
      <c r="DF369" s="34"/>
      <c r="DG369" s="34"/>
      <c r="DH369" s="34"/>
      <c r="DI369" s="34"/>
      <c r="DJ369" s="34"/>
      <c r="DK369" s="34"/>
      <c r="DL369" s="34"/>
      <c r="DM369" s="34"/>
      <c r="DN369" s="34"/>
      <c r="DO369" s="34"/>
      <c r="DP369" s="34"/>
      <c r="DQ369" s="34"/>
    </row>
    <row r="370" spans="1:121">
      <c r="A370" t="s">
        <v>2582</v>
      </c>
      <c r="B370" s="1">
        <v>0.1323148148148148</v>
      </c>
      <c r="C370" s="1">
        <v>0.12667824074074074</v>
      </c>
      <c r="D370" s="1">
        <v>6.0914351851851851E-2</v>
      </c>
      <c r="E370" s="1">
        <v>5.6365740740740742E-3</v>
      </c>
      <c r="F370">
        <v>259</v>
      </c>
      <c r="G370">
        <v>0</v>
      </c>
      <c r="H370">
        <v>259</v>
      </c>
      <c r="I370">
        <v>3806</v>
      </c>
      <c r="J370">
        <v>0</v>
      </c>
      <c r="K370">
        <v>0</v>
      </c>
      <c r="L370">
        <v>3806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X370" s="35"/>
      <c r="Y370" s="35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5"/>
      <c r="AQ370" s="35"/>
      <c r="AR370" s="35"/>
      <c r="AS370" s="35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5"/>
      <c r="BK370" s="35"/>
      <c r="BL370" s="35"/>
      <c r="BM370" s="35"/>
      <c r="BN370" s="34"/>
      <c r="BO370" s="34"/>
      <c r="BP370" s="34"/>
      <c r="BQ370" s="34"/>
      <c r="BR370" s="34"/>
      <c r="BS370" s="34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5"/>
      <c r="CE370" s="35"/>
      <c r="CF370" s="35"/>
      <c r="CG370" s="35"/>
      <c r="CH370" s="34"/>
      <c r="CI370" s="34"/>
      <c r="CJ370" s="34"/>
      <c r="CK370" s="34"/>
      <c r="CL370" s="34"/>
      <c r="CM370" s="34"/>
      <c r="CN370" s="34"/>
      <c r="CO370" s="34"/>
      <c r="CP370" s="34"/>
      <c r="CQ370" s="34"/>
      <c r="CR370" s="34"/>
      <c r="CS370" s="34"/>
      <c r="CT370" s="34"/>
      <c r="CU370" s="34"/>
      <c r="CV370" s="34"/>
      <c r="CW370" s="34"/>
      <c r="CX370" s="35"/>
      <c r="CY370" s="35"/>
      <c r="CZ370" s="35"/>
      <c r="DA370" s="35"/>
      <c r="DB370" s="34"/>
      <c r="DC370" s="34"/>
      <c r="DD370" s="34"/>
      <c r="DE370" s="34"/>
      <c r="DF370" s="34"/>
      <c r="DG370" s="34"/>
      <c r="DH370" s="34"/>
      <c r="DI370" s="34"/>
      <c r="DJ370" s="34"/>
      <c r="DK370" s="34"/>
      <c r="DL370" s="34"/>
      <c r="DM370" s="34"/>
      <c r="DN370" s="34"/>
      <c r="DO370" s="34"/>
      <c r="DP370" s="34"/>
      <c r="DQ370" s="34"/>
    </row>
    <row r="371" spans="1:121">
      <c r="A371" t="s">
        <v>2583</v>
      </c>
      <c r="B371" s="1">
        <v>0.33938657407407408</v>
      </c>
      <c r="C371" s="1">
        <v>0.29042824074074075</v>
      </c>
      <c r="D371" s="1">
        <v>0.11826388888888889</v>
      </c>
      <c r="E371" s="1">
        <v>4.8958333333333333E-2</v>
      </c>
      <c r="F371">
        <v>65</v>
      </c>
      <c r="G371">
        <v>143</v>
      </c>
      <c r="H371">
        <v>208</v>
      </c>
      <c r="I371">
        <v>1763</v>
      </c>
      <c r="J371">
        <v>450</v>
      </c>
      <c r="K371">
        <v>82</v>
      </c>
      <c r="L371">
        <v>2295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X371" s="35"/>
      <c r="Y371" s="35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5"/>
      <c r="AQ371" s="35"/>
      <c r="AR371" s="35"/>
      <c r="AS371" s="35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5"/>
      <c r="BK371" s="35"/>
      <c r="BL371" s="35"/>
      <c r="BM371" s="35"/>
      <c r="BN371" s="34"/>
      <c r="BO371" s="34"/>
      <c r="BP371" s="34"/>
      <c r="BQ371" s="34"/>
      <c r="BR371" s="34"/>
      <c r="BS371" s="34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5"/>
      <c r="CE371" s="35"/>
      <c r="CF371" s="35"/>
      <c r="CG371" s="35"/>
      <c r="CH371" s="34"/>
      <c r="CI371" s="34"/>
      <c r="CJ371" s="34"/>
      <c r="CK371" s="34"/>
      <c r="CL371" s="34"/>
      <c r="CM371" s="34"/>
      <c r="CN371" s="34"/>
      <c r="CO371" s="34"/>
      <c r="CP371" s="34"/>
      <c r="CQ371" s="34"/>
      <c r="CR371" s="34"/>
      <c r="CS371" s="34"/>
      <c r="CT371" s="34"/>
      <c r="CU371" s="34"/>
      <c r="CV371" s="34"/>
      <c r="CW371" s="34"/>
      <c r="CX371" s="35"/>
      <c r="CY371" s="35"/>
      <c r="CZ371" s="35"/>
      <c r="DA371" s="35"/>
      <c r="DB371" s="34"/>
      <c r="DC371" s="34"/>
      <c r="DD371" s="34"/>
      <c r="DE371" s="34"/>
      <c r="DF371" s="34"/>
      <c r="DG371" s="34"/>
      <c r="DH371" s="34"/>
      <c r="DI371" s="34"/>
      <c r="DJ371" s="34"/>
      <c r="DK371" s="34"/>
      <c r="DL371" s="34"/>
      <c r="DM371" s="34"/>
      <c r="DN371" s="34"/>
      <c r="DO371" s="34"/>
      <c r="DP371" s="34"/>
      <c r="DQ371" s="34"/>
    </row>
    <row r="372" spans="1:121">
      <c r="A372" t="s">
        <v>1257</v>
      </c>
      <c r="B372" s="1">
        <v>0.15524305555555554</v>
      </c>
      <c r="C372" s="1">
        <v>0.13287037037037039</v>
      </c>
      <c r="D372" s="1">
        <v>1.2337962962962962E-2</v>
      </c>
      <c r="E372" s="1">
        <v>2.2372685185185186E-2</v>
      </c>
      <c r="F372">
        <v>43</v>
      </c>
      <c r="G372">
        <v>57</v>
      </c>
      <c r="H372">
        <v>100</v>
      </c>
      <c r="I372">
        <v>1284</v>
      </c>
      <c r="J372">
        <v>86</v>
      </c>
      <c r="K372">
        <v>44</v>
      </c>
      <c r="L372">
        <v>1414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X372" s="35"/>
      <c r="Y372" s="35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5"/>
      <c r="AQ372" s="35"/>
      <c r="AR372" s="35"/>
      <c r="AS372" s="35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5"/>
      <c r="BK372" s="35"/>
      <c r="BL372" s="35"/>
      <c r="BM372" s="35"/>
      <c r="BN372" s="34"/>
      <c r="BO372" s="34"/>
      <c r="BP372" s="34"/>
      <c r="BQ372" s="34"/>
      <c r="BR372" s="34"/>
      <c r="BS372" s="34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5"/>
      <c r="CE372" s="35"/>
      <c r="CF372" s="35"/>
      <c r="CG372" s="35"/>
      <c r="CH372" s="34"/>
      <c r="CI372" s="34"/>
      <c r="CJ372" s="34"/>
      <c r="CK372" s="34"/>
      <c r="CL372" s="34"/>
      <c r="CM372" s="34"/>
      <c r="CN372" s="34"/>
      <c r="CO372" s="34"/>
      <c r="CP372" s="34"/>
      <c r="CQ372" s="34"/>
      <c r="CR372" s="34"/>
      <c r="CS372" s="34"/>
      <c r="CT372" s="34"/>
      <c r="CU372" s="34"/>
      <c r="CV372" s="34"/>
      <c r="CW372" s="34"/>
      <c r="CX372" s="35"/>
      <c r="CY372" s="35"/>
      <c r="CZ372" s="35"/>
      <c r="DA372" s="35"/>
      <c r="DB372" s="34"/>
      <c r="DC372" s="34"/>
      <c r="DD372" s="34"/>
      <c r="DE372" s="34"/>
      <c r="DF372" s="34"/>
      <c r="DG372" s="34"/>
      <c r="DH372" s="34"/>
      <c r="DI372" s="34"/>
      <c r="DJ372" s="34"/>
      <c r="DK372" s="34"/>
      <c r="DL372" s="34"/>
      <c r="DM372" s="34"/>
      <c r="DN372" s="34"/>
      <c r="DO372" s="34"/>
      <c r="DP372" s="34"/>
      <c r="DQ372" s="34"/>
    </row>
    <row r="373" spans="1:121">
      <c r="A373" t="s">
        <v>1260</v>
      </c>
      <c r="B373" s="1">
        <v>3.3217592592592597E-2</v>
      </c>
      <c r="C373" s="1">
        <v>2.2175925925925929E-2</v>
      </c>
      <c r="D373" s="1">
        <v>4.363425925925926E-3</v>
      </c>
      <c r="E373" s="1">
        <v>1.1030092592592591E-2</v>
      </c>
      <c r="F373">
        <v>56</v>
      </c>
      <c r="G373">
        <v>9</v>
      </c>
      <c r="H373">
        <v>65</v>
      </c>
      <c r="I373">
        <v>190</v>
      </c>
      <c r="J373">
        <v>19</v>
      </c>
      <c r="K373">
        <v>0</v>
      </c>
      <c r="L373">
        <v>209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X373" s="35"/>
      <c r="Y373" s="35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5"/>
      <c r="AQ373" s="35"/>
      <c r="AR373" s="35"/>
      <c r="AS373" s="35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5"/>
      <c r="BK373" s="35"/>
      <c r="BL373" s="35"/>
      <c r="BM373" s="35"/>
      <c r="BN373" s="34"/>
      <c r="BO373" s="34"/>
      <c r="BP373" s="34"/>
      <c r="BQ373" s="34"/>
      <c r="BR373" s="34"/>
      <c r="BS373" s="34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5"/>
      <c r="CE373" s="35"/>
      <c r="CF373" s="35"/>
      <c r="CG373" s="35"/>
      <c r="CH373" s="34"/>
      <c r="CI373" s="34"/>
      <c r="CJ373" s="34"/>
      <c r="CK373" s="34"/>
      <c r="CL373" s="34"/>
      <c r="CM373" s="34"/>
      <c r="CN373" s="34"/>
      <c r="CO373" s="34"/>
      <c r="CP373" s="34"/>
      <c r="CQ373" s="34"/>
      <c r="CR373" s="34"/>
      <c r="CS373" s="34"/>
      <c r="CT373" s="34"/>
      <c r="CU373" s="34"/>
      <c r="CV373" s="34"/>
      <c r="CW373" s="34"/>
      <c r="CX373" s="36"/>
      <c r="CY373" s="36"/>
      <c r="CZ373" s="35"/>
      <c r="DA373" s="35"/>
      <c r="DB373" s="34"/>
      <c r="DC373" s="34"/>
      <c r="DD373" s="34"/>
      <c r="DE373" s="34"/>
      <c r="DF373" s="34"/>
      <c r="DG373" s="34"/>
      <c r="DH373" s="34"/>
      <c r="DI373" s="34"/>
      <c r="DJ373" s="34"/>
      <c r="DK373" s="34"/>
      <c r="DL373" s="34"/>
      <c r="DM373" s="34"/>
      <c r="DN373" s="34"/>
      <c r="DO373" s="34"/>
      <c r="DP373" s="34"/>
      <c r="DQ373" s="34"/>
    </row>
    <row r="374" spans="1:121">
      <c r="A374" t="s">
        <v>2584</v>
      </c>
      <c r="B374" s="1">
        <v>0.21050925925925926</v>
      </c>
      <c r="C374" s="1">
        <v>0.17996527777777779</v>
      </c>
      <c r="D374" s="1">
        <v>0.1178125</v>
      </c>
      <c r="E374" s="1">
        <v>3.0543981481481481E-2</v>
      </c>
      <c r="F374">
        <v>145</v>
      </c>
      <c r="G374">
        <v>87</v>
      </c>
      <c r="H374">
        <v>232</v>
      </c>
      <c r="I374">
        <v>3143</v>
      </c>
      <c r="J374">
        <v>192</v>
      </c>
      <c r="K374">
        <v>99</v>
      </c>
      <c r="L374">
        <v>3434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X374" s="35"/>
      <c r="Y374" s="35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5"/>
      <c r="AQ374" s="35"/>
      <c r="AR374" s="35"/>
      <c r="AS374" s="35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5"/>
      <c r="BK374" s="35"/>
      <c r="BL374" s="35"/>
      <c r="BM374" s="35"/>
      <c r="BN374" s="34"/>
      <c r="BO374" s="34"/>
      <c r="BP374" s="34"/>
      <c r="BQ374" s="34"/>
      <c r="BR374" s="34"/>
      <c r="BS374" s="34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5"/>
      <c r="CE374" s="35"/>
      <c r="CF374" s="35"/>
      <c r="CG374" s="35"/>
      <c r="CH374" s="34"/>
      <c r="CI374" s="34"/>
      <c r="CJ374" s="34"/>
      <c r="CK374" s="34"/>
      <c r="CL374" s="34"/>
      <c r="CM374" s="34"/>
      <c r="CN374" s="34"/>
      <c r="CO374" s="34"/>
      <c r="CP374" s="34"/>
      <c r="CQ374" s="34"/>
      <c r="CR374" s="34"/>
      <c r="CS374" s="34"/>
      <c r="CT374" s="34"/>
      <c r="CU374" s="34"/>
      <c r="CV374" s="34"/>
      <c r="CW374" s="34"/>
      <c r="CX374" s="35"/>
      <c r="CY374" s="35"/>
      <c r="CZ374" s="35"/>
      <c r="DA374" s="35"/>
      <c r="DB374" s="34"/>
      <c r="DC374" s="34"/>
      <c r="DD374" s="34"/>
      <c r="DE374" s="34"/>
      <c r="DF374" s="34"/>
      <c r="DG374" s="34"/>
      <c r="DH374" s="34"/>
      <c r="DI374" s="34"/>
      <c r="DJ374" s="34"/>
      <c r="DK374" s="34"/>
      <c r="DL374" s="34"/>
      <c r="DM374" s="34"/>
      <c r="DN374" s="34"/>
      <c r="DO374" s="34"/>
      <c r="DP374" s="34"/>
      <c r="DQ374" s="34"/>
    </row>
    <row r="375" spans="1:121">
      <c r="A375" t="s">
        <v>1266</v>
      </c>
      <c r="B375" s="1">
        <v>0.17738425925925927</v>
      </c>
      <c r="C375" s="1">
        <v>0.17591435185185186</v>
      </c>
      <c r="D375" s="1">
        <v>5.9814814814814814E-2</v>
      </c>
      <c r="E375" s="1">
        <v>1.4583333333333334E-3</v>
      </c>
      <c r="F375">
        <v>23</v>
      </c>
      <c r="G375">
        <v>12</v>
      </c>
      <c r="H375">
        <v>35</v>
      </c>
      <c r="I375">
        <v>1139</v>
      </c>
      <c r="J375">
        <v>23</v>
      </c>
      <c r="K375">
        <v>0</v>
      </c>
      <c r="L375">
        <v>1162</v>
      </c>
      <c r="M375">
        <v>25.13</v>
      </c>
      <c r="N375">
        <v>22.58</v>
      </c>
      <c r="O375">
        <v>2.5499999999999998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X375" s="35"/>
      <c r="Y375" s="35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5"/>
      <c r="AQ375" s="35"/>
      <c r="AR375" s="35"/>
      <c r="AS375" s="35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5"/>
      <c r="BK375" s="35"/>
      <c r="BL375" s="35"/>
      <c r="BM375" s="35"/>
      <c r="BN375" s="34"/>
      <c r="BO375" s="34"/>
      <c r="BP375" s="34"/>
      <c r="BQ375" s="34"/>
      <c r="BR375" s="34"/>
      <c r="BS375" s="34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5"/>
      <c r="CE375" s="35"/>
      <c r="CF375" s="35"/>
      <c r="CG375" s="35"/>
      <c r="CH375" s="34"/>
      <c r="CI375" s="34"/>
      <c r="CJ375" s="34"/>
      <c r="CK375" s="34"/>
      <c r="CL375" s="34"/>
      <c r="CM375" s="34"/>
      <c r="CN375" s="34"/>
      <c r="CO375" s="34"/>
      <c r="CP375" s="34"/>
      <c r="CQ375" s="34"/>
      <c r="CR375" s="34"/>
      <c r="CS375" s="34"/>
      <c r="CT375" s="34"/>
      <c r="CU375" s="34"/>
      <c r="CV375" s="34"/>
      <c r="CW375" s="34"/>
      <c r="CX375" s="36"/>
      <c r="CY375" s="36"/>
      <c r="CZ375" s="35"/>
      <c r="DA375" s="35"/>
      <c r="DB375" s="34"/>
      <c r="DC375" s="34"/>
      <c r="DD375" s="34"/>
      <c r="DE375" s="34"/>
      <c r="DF375" s="34"/>
      <c r="DG375" s="34"/>
      <c r="DH375" s="34"/>
      <c r="DI375" s="34"/>
      <c r="DJ375" s="34"/>
      <c r="DK375" s="34"/>
      <c r="DL375" s="34"/>
      <c r="DM375" s="34"/>
      <c r="DN375" s="34"/>
      <c r="DO375" s="34"/>
      <c r="DP375" s="34"/>
      <c r="DQ375" s="34"/>
    </row>
    <row r="376" spans="1:121">
      <c r="A376" t="s">
        <v>1271</v>
      </c>
      <c r="B376" s="1">
        <v>0.14076388888888888</v>
      </c>
      <c r="C376" s="1">
        <v>0.1292824074074074</v>
      </c>
      <c r="D376" s="1">
        <v>4.6597222222222227E-2</v>
      </c>
      <c r="E376" s="1">
        <v>1.1469907407407408E-2</v>
      </c>
      <c r="F376">
        <v>73</v>
      </c>
      <c r="G376">
        <v>71</v>
      </c>
      <c r="H376">
        <v>144</v>
      </c>
      <c r="I376">
        <v>1320</v>
      </c>
      <c r="J376">
        <v>174</v>
      </c>
      <c r="K376">
        <v>0</v>
      </c>
      <c r="L376">
        <v>1494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X376" s="35"/>
      <c r="Y376" s="35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5"/>
      <c r="AQ376" s="35"/>
      <c r="AR376" s="35"/>
      <c r="AS376" s="35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5"/>
      <c r="BK376" s="35"/>
      <c r="BL376" s="35"/>
      <c r="BM376" s="35"/>
      <c r="BN376" s="34"/>
      <c r="BO376" s="34"/>
      <c r="BP376" s="34"/>
      <c r="BQ376" s="34"/>
      <c r="BR376" s="34"/>
      <c r="BS376" s="34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5"/>
      <c r="CE376" s="35"/>
      <c r="CF376" s="35"/>
      <c r="CG376" s="35"/>
      <c r="CH376" s="34"/>
      <c r="CI376" s="34"/>
      <c r="CJ376" s="34"/>
      <c r="CK376" s="34"/>
      <c r="CL376" s="34"/>
      <c r="CM376" s="34"/>
      <c r="CN376" s="34"/>
      <c r="CO376" s="34"/>
      <c r="CP376" s="34"/>
      <c r="CQ376" s="34"/>
      <c r="CR376" s="34"/>
      <c r="CS376" s="34"/>
      <c r="CT376" s="34"/>
      <c r="CU376" s="34"/>
      <c r="CV376" s="34"/>
      <c r="CW376" s="34"/>
      <c r="CX376" s="35"/>
      <c r="CY376" s="35"/>
      <c r="CZ376" s="35"/>
      <c r="DA376" s="35"/>
      <c r="DB376" s="34"/>
      <c r="DC376" s="34"/>
      <c r="DD376" s="34"/>
      <c r="DE376" s="34"/>
      <c r="DF376" s="34"/>
      <c r="DG376" s="34"/>
      <c r="DH376" s="34"/>
      <c r="DI376" s="34"/>
      <c r="DJ376" s="34"/>
      <c r="DK376" s="34"/>
      <c r="DL376" s="34"/>
      <c r="DM376" s="34"/>
      <c r="DN376" s="34"/>
      <c r="DO376" s="34"/>
      <c r="DP376" s="34"/>
      <c r="DQ376" s="34"/>
    </row>
    <row r="377" spans="1:121">
      <c r="A377" t="s">
        <v>2585</v>
      </c>
      <c r="B377" s="1">
        <v>0.15886574074074075</v>
      </c>
      <c r="C377" s="1">
        <v>0.13210648148148149</v>
      </c>
      <c r="D377" s="1">
        <v>4.8483796296296296E-2</v>
      </c>
      <c r="E377" s="1">
        <v>2.6747685185185183E-2</v>
      </c>
      <c r="F377">
        <v>21</v>
      </c>
      <c r="G377">
        <v>16</v>
      </c>
      <c r="H377">
        <v>37</v>
      </c>
      <c r="I377">
        <v>1727</v>
      </c>
      <c r="J377">
        <v>44</v>
      </c>
      <c r="K377">
        <v>0</v>
      </c>
      <c r="L377">
        <v>1771</v>
      </c>
      <c r="M377">
        <v>22.21</v>
      </c>
      <c r="N377">
        <v>19.989999999999998</v>
      </c>
      <c r="O377">
        <v>2.2200000000000002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X377" s="35"/>
      <c r="Y377" s="35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5"/>
      <c r="AQ377" s="35"/>
      <c r="AR377" s="35"/>
      <c r="AS377" s="35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5"/>
      <c r="BK377" s="35"/>
      <c r="BL377" s="35"/>
      <c r="BM377" s="35"/>
      <c r="BN377" s="34"/>
      <c r="BO377" s="34"/>
      <c r="BP377" s="34"/>
      <c r="BQ377" s="34"/>
      <c r="BR377" s="34"/>
      <c r="BS377" s="34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5"/>
      <c r="CE377" s="35"/>
      <c r="CF377" s="35"/>
      <c r="CG377" s="35"/>
      <c r="CH377" s="34"/>
      <c r="CI377" s="34"/>
      <c r="CJ377" s="34"/>
      <c r="CK377" s="34"/>
      <c r="CL377" s="34"/>
      <c r="CM377" s="34"/>
      <c r="CN377" s="34"/>
      <c r="CO377" s="34"/>
      <c r="CP377" s="34"/>
      <c r="CQ377" s="34"/>
      <c r="CR377" s="34"/>
      <c r="CS377" s="34"/>
      <c r="CT377" s="34"/>
      <c r="CU377" s="34"/>
      <c r="CV377" s="34"/>
      <c r="CW377" s="34"/>
      <c r="CX377" s="35"/>
      <c r="CY377" s="35"/>
      <c r="CZ377" s="35"/>
      <c r="DA377" s="35"/>
      <c r="DB377" s="34"/>
      <c r="DC377" s="34"/>
      <c r="DD377" s="34"/>
      <c r="DE377" s="34"/>
      <c r="DF377" s="34"/>
      <c r="DG377" s="34"/>
      <c r="DH377" s="34"/>
      <c r="DI377" s="34"/>
      <c r="DJ377" s="34"/>
      <c r="DK377" s="34"/>
      <c r="DL377" s="34"/>
      <c r="DM377" s="34"/>
      <c r="DN377" s="34"/>
      <c r="DO377" s="34"/>
      <c r="DP377" s="34"/>
      <c r="DQ377" s="34"/>
    </row>
    <row r="378" spans="1:121">
      <c r="A378" t="s">
        <v>1279</v>
      </c>
      <c r="B378" s="1">
        <v>0.2928472222222222</v>
      </c>
      <c r="C378" s="1">
        <v>0.28412037037037036</v>
      </c>
      <c r="D378" s="1">
        <v>0.10868055555555556</v>
      </c>
      <c r="E378" s="1">
        <v>8.726851851851852E-3</v>
      </c>
      <c r="F378">
        <v>28</v>
      </c>
      <c r="G378">
        <v>19</v>
      </c>
      <c r="H378">
        <v>47</v>
      </c>
      <c r="I378">
        <v>878</v>
      </c>
      <c r="J378">
        <v>35</v>
      </c>
      <c r="K378">
        <v>0</v>
      </c>
      <c r="L378">
        <v>913</v>
      </c>
      <c r="M378">
        <v>25.44</v>
      </c>
      <c r="N378">
        <v>24.9</v>
      </c>
      <c r="O378">
        <v>0.54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X378" s="35"/>
      <c r="Y378" s="35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5"/>
      <c r="AQ378" s="35"/>
      <c r="AR378" s="35"/>
      <c r="AS378" s="35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5"/>
      <c r="BK378" s="35"/>
      <c r="BL378" s="35"/>
      <c r="BM378" s="35"/>
      <c r="BN378" s="34"/>
      <c r="BO378" s="34"/>
      <c r="BP378" s="34"/>
      <c r="BQ378" s="34"/>
      <c r="BR378" s="34"/>
      <c r="BS378" s="34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5"/>
      <c r="CE378" s="35"/>
      <c r="CF378" s="35"/>
      <c r="CG378" s="35"/>
      <c r="CH378" s="34"/>
      <c r="CI378" s="34"/>
      <c r="CJ378" s="34"/>
      <c r="CK378" s="34"/>
      <c r="CL378" s="34"/>
      <c r="CM378" s="34"/>
      <c r="CN378" s="34"/>
      <c r="CO378" s="34"/>
      <c r="CP378" s="34"/>
      <c r="CQ378" s="34"/>
      <c r="CR378" s="34"/>
      <c r="CS378" s="34"/>
      <c r="CT378" s="34"/>
      <c r="CU378" s="34"/>
      <c r="CV378" s="34"/>
      <c r="CW378" s="34"/>
      <c r="CX378" s="35"/>
      <c r="CY378" s="35"/>
      <c r="CZ378" s="35"/>
      <c r="DA378" s="35"/>
      <c r="DB378" s="34"/>
      <c r="DC378" s="34"/>
      <c r="DD378" s="34"/>
      <c r="DE378" s="34"/>
      <c r="DF378" s="34"/>
      <c r="DG378" s="34"/>
      <c r="DH378" s="34"/>
      <c r="DI378" s="34"/>
      <c r="DJ378" s="34"/>
      <c r="DK378" s="34"/>
      <c r="DL378" s="34"/>
      <c r="DM378" s="34"/>
      <c r="DN378" s="34"/>
      <c r="DO378" s="34"/>
      <c r="DP378" s="34"/>
      <c r="DQ378" s="34"/>
    </row>
    <row r="379" spans="1:121">
      <c r="A379" t="s">
        <v>1287</v>
      </c>
      <c r="B379" s="1">
        <v>0.15163194444444444</v>
      </c>
      <c r="C379" s="1">
        <v>0.10619212962962964</v>
      </c>
      <c r="D379" s="1">
        <v>2.9594907407407407E-2</v>
      </c>
      <c r="E379" s="1">
        <v>4.5439814814814815E-2</v>
      </c>
      <c r="F379">
        <v>82</v>
      </c>
      <c r="G379">
        <v>48</v>
      </c>
      <c r="H379">
        <v>130</v>
      </c>
      <c r="I379">
        <v>1028</v>
      </c>
      <c r="J379">
        <v>93</v>
      </c>
      <c r="K379">
        <v>0</v>
      </c>
      <c r="L379">
        <v>1121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X379" s="35"/>
      <c r="Y379" s="35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5"/>
      <c r="AQ379" s="35"/>
      <c r="AR379" s="35"/>
      <c r="AS379" s="35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5"/>
      <c r="BK379" s="35"/>
      <c r="BL379" s="35"/>
      <c r="BM379" s="35"/>
      <c r="BN379" s="34"/>
      <c r="BO379" s="34"/>
      <c r="BP379" s="34"/>
      <c r="BQ379" s="34"/>
      <c r="BR379" s="34"/>
      <c r="BS379" s="34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5"/>
      <c r="CE379" s="35"/>
      <c r="CF379" s="35"/>
      <c r="CG379" s="35"/>
      <c r="CH379" s="34"/>
      <c r="CI379" s="34"/>
      <c r="CJ379" s="34"/>
      <c r="CK379" s="34"/>
      <c r="CL379" s="34"/>
      <c r="CM379" s="34"/>
      <c r="CN379" s="34"/>
      <c r="CO379" s="34"/>
      <c r="CP379" s="34"/>
      <c r="CQ379" s="34"/>
      <c r="CR379" s="34"/>
      <c r="CS379" s="34"/>
      <c r="CT379" s="34"/>
      <c r="CU379" s="34"/>
      <c r="CV379" s="34"/>
      <c r="CW379" s="34"/>
      <c r="CX379" s="35"/>
      <c r="CY379" s="35"/>
      <c r="CZ379" s="35"/>
      <c r="DA379" s="35"/>
      <c r="DB379" s="34"/>
      <c r="DC379" s="34"/>
      <c r="DD379" s="34"/>
      <c r="DE379" s="34"/>
      <c r="DF379" s="34"/>
      <c r="DG379" s="34"/>
      <c r="DH379" s="34"/>
      <c r="DI379" s="34"/>
      <c r="DJ379" s="34"/>
      <c r="DK379" s="34"/>
      <c r="DL379" s="34"/>
      <c r="DM379" s="34"/>
      <c r="DN379" s="34"/>
      <c r="DO379" s="34"/>
      <c r="DP379" s="34"/>
      <c r="DQ379" s="34"/>
    </row>
    <row r="380" spans="1:121">
      <c r="A380" t="s">
        <v>2586</v>
      </c>
      <c r="B380" s="1">
        <v>0.14375000000000002</v>
      </c>
      <c r="C380" s="1">
        <v>0.14375000000000002</v>
      </c>
      <c r="D380" s="1">
        <v>2.7141203703703706E-2</v>
      </c>
      <c r="E380" s="1">
        <v>0</v>
      </c>
      <c r="F380">
        <v>13</v>
      </c>
      <c r="G380">
        <v>3</v>
      </c>
      <c r="H380">
        <v>16</v>
      </c>
      <c r="I380">
        <v>1316</v>
      </c>
      <c r="J380">
        <v>116</v>
      </c>
      <c r="K380">
        <v>0</v>
      </c>
      <c r="L380">
        <v>1432</v>
      </c>
      <c r="M380">
        <v>12.26</v>
      </c>
      <c r="N380">
        <v>10.97</v>
      </c>
      <c r="O380">
        <v>1.29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X380" s="35"/>
      <c r="Y380" s="35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5"/>
      <c r="AQ380" s="35"/>
      <c r="AR380" s="35"/>
      <c r="AS380" s="35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5"/>
      <c r="BK380" s="35"/>
      <c r="BL380" s="35"/>
      <c r="BM380" s="35"/>
      <c r="BN380" s="34"/>
      <c r="BO380" s="34"/>
      <c r="BP380" s="34"/>
      <c r="BQ380" s="34"/>
      <c r="BR380" s="34"/>
      <c r="BS380" s="34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5"/>
      <c r="CE380" s="35"/>
      <c r="CF380" s="35"/>
      <c r="CG380" s="35"/>
      <c r="CH380" s="34"/>
      <c r="CI380" s="34"/>
      <c r="CJ380" s="34"/>
      <c r="CK380" s="34"/>
      <c r="CL380" s="34"/>
      <c r="CM380" s="34"/>
      <c r="CN380" s="34"/>
      <c r="CO380" s="34"/>
      <c r="CP380" s="34"/>
      <c r="CQ380" s="34"/>
      <c r="CR380" s="34"/>
      <c r="CS380" s="34"/>
      <c r="CT380" s="34"/>
      <c r="CU380" s="34"/>
      <c r="CV380" s="34"/>
      <c r="CW380" s="34"/>
      <c r="CX380" s="35"/>
      <c r="CY380" s="35"/>
      <c r="CZ380" s="35"/>
      <c r="DA380" s="35"/>
      <c r="DB380" s="34"/>
      <c r="DC380" s="34"/>
      <c r="DD380" s="34"/>
      <c r="DE380" s="34"/>
      <c r="DF380" s="34"/>
      <c r="DG380" s="34"/>
      <c r="DH380" s="34"/>
      <c r="DI380" s="34"/>
      <c r="DJ380" s="34"/>
      <c r="DK380" s="34"/>
      <c r="DL380" s="34"/>
      <c r="DM380" s="34"/>
      <c r="DN380" s="34"/>
      <c r="DO380" s="34"/>
      <c r="DP380" s="34"/>
      <c r="DQ380" s="34"/>
    </row>
    <row r="381" spans="1:121">
      <c r="A381" t="s">
        <v>2587</v>
      </c>
      <c r="B381" s="1">
        <v>0.18576388888888887</v>
      </c>
      <c r="C381" s="1">
        <v>0.13526620370370371</v>
      </c>
      <c r="D381" s="1">
        <v>5.4386574074074073E-2</v>
      </c>
      <c r="E381" s="1">
        <v>5.0497685185185187E-2</v>
      </c>
      <c r="F381">
        <v>116</v>
      </c>
      <c r="G381">
        <v>87</v>
      </c>
      <c r="H381">
        <v>203</v>
      </c>
      <c r="I381">
        <v>1832</v>
      </c>
      <c r="J381">
        <v>123</v>
      </c>
      <c r="K381">
        <v>49</v>
      </c>
      <c r="L381">
        <v>2004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X381" s="35"/>
      <c r="Y381" s="35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5"/>
      <c r="AQ381" s="35"/>
      <c r="AR381" s="35"/>
      <c r="AS381" s="35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5"/>
      <c r="BK381" s="35"/>
      <c r="BL381" s="35"/>
      <c r="BM381" s="35"/>
      <c r="BN381" s="34"/>
      <c r="BO381" s="34"/>
      <c r="BP381" s="34"/>
      <c r="BQ381" s="34"/>
      <c r="BR381" s="34"/>
      <c r="BS381" s="34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5"/>
      <c r="CE381" s="35"/>
      <c r="CF381" s="35"/>
      <c r="CG381" s="35"/>
      <c r="CH381" s="34"/>
      <c r="CI381" s="34"/>
      <c r="CJ381" s="34"/>
      <c r="CK381" s="34"/>
      <c r="CL381" s="34"/>
      <c r="CM381" s="34"/>
      <c r="CN381" s="34"/>
      <c r="CO381" s="34"/>
      <c r="CP381" s="34"/>
      <c r="CQ381" s="34"/>
      <c r="CR381" s="34"/>
      <c r="CS381" s="34"/>
      <c r="CT381" s="34"/>
      <c r="CU381" s="34"/>
      <c r="CV381" s="34"/>
      <c r="CW381" s="34"/>
      <c r="CX381" s="36"/>
      <c r="CY381" s="35"/>
      <c r="CZ381" s="35"/>
      <c r="DA381" s="35"/>
      <c r="DB381" s="34"/>
      <c r="DC381" s="34"/>
      <c r="DD381" s="34"/>
      <c r="DE381" s="34"/>
      <c r="DF381" s="34"/>
      <c r="DG381" s="34"/>
      <c r="DH381" s="34"/>
      <c r="DI381" s="34"/>
      <c r="DJ381" s="34"/>
      <c r="DK381" s="34"/>
      <c r="DL381" s="34"/>
      <c r="DM381" s="34"/>
      <c r="DN381" s="34"/>
      <c r="DO381" s="34"/>
      <c r="DP381" s="34"/>
      <c r="DQ381" s="34"/>
    </row>
    <row r="382" spans="1:121">
      <c r="A382" t="s">
        <v>1295</v>
      </c>
      <c r="B382" s="1">
        <v>0.19149305555555554</v>
      </c>
      <c r="C382" s="1">
        <v>0.17179398148148148</v>
      </c>
      <c r="D382" s="1">
        <v>0.15953703703703703</v>
      </c>
      <c r="E382" s="1">
        <v>1.9699074074074074E-2</v>
      </c>
      <c r="F382">
        <v>32</v>
      </c>
      <c r="G382">
        <v>61</v>
      </c>
      <c r="H382">
        <v>93</v>
      </c>
      <c r="I382">
        <v>1699</v>
      </c>
      <c r="J382">
        <v>187</v>
      </c>
      <c r="K382">
        <v>45</v>
      </c>
      <c r="L382">
        <v>1931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X382" s="35"/>
      <c r="Y382" s="35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5"/>
      <c r="AQ382" s="35"/>
      <c r="AR382" s="35"/>
      <c r="AS382" s="35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5"/>
      <c r="BK382" s="35"/>
      <c r="BL382" s="35"/>
      <c r="BM382" s="35"/>
      <c r="BN382" s="34"/>
      <c r="BO382" s="34"/>
      <c r="BP382" s="34"/>
      <c r="BQ382" s="34"/>
      <c r="BR382" s="34"/>
      <c r="BS382" s="34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5"/>
      <c r="CE382" s="35"/>
      <c r="CF382" s="35"/>
      <c r="CG382" s="35"/>
      <c r="CH382" s="34"/>
      <c r="CI382" s="34"/>
      <c r="CJ382" s="34"/>
      <c r="CK382" s="34"/>
      <c r="CL382" s="34"/>
      <c r="CM382" s="34"/>
      <c r="CN382" s="34"/>
      <c r="CO382" s="34"/>
      <c r="CP382" s="34"/>
      <c r="CQ382" s="34"/>
      <c r="CR382" s="34"/>
      <c r="CS382" s="34"/>
      <c r="CT382" s="34"/>
      <c r="CU382" s="34"/>
      <c r="CV382" s="34"/>
      <c r="CW382" s="34"/>
      <c r="CX382" s="35"/>
      <c r="CY382" s="35"/>
      <c r="CZ382" s="35"/>
      <c r="DA382" s="35"/>
      <c r="DB382" s="34"/>
      <c r="DC382" s="34"/>
      <c r="DD382" s="34"/>
      <c r="DE382" s="34"/>
      <c r="DF382" s="34"/>
      <c r="DG382" s="34"/>
      <c r="DH382" s="34"/>
      <c r="DI382" s="34"/>
      <c r="DJ382" s="34"/>
      <c r="DK382" s="34"/>
      <c r="DL382" s="34"/>
      <c r="DM382" s="34"/>
      <c r="DN382" s="34"/>
      <c r="DO382" s="34"/>
      <c r="DP382" s="34"/>
      <c r="DQ382" s="34"/>
    </row>
    <row r="383" spans="1:121">
      <c r="A383" t="s">
        <v>2588</v>
      </c>
      <c r="B383" s="1">
        <v>0.28524305555555557</v>
      </c>
      <c r="C383" s="1">
        <v>0.28524305555555557</v>
      </c>
      <c r="D383" s="1">
        <v>6.5439814814814812E-2</v>
      </c>
      <c r="E383" s="1">
        <v>0</v>
      </c>
      <c r="F383">
        <v>43</v>
      </c>
      <c r="G383">
        <v>4</v>
      </c>
      <c r="H383">
        <v>47</v>
      </c>
      <c r="I383">
        <v>1206</v>
      </c>
      <c r="J383">
        <v>50</v>
      </c>
      <c r="K383">
        <v>0</v>
      </c>
      <c r="L383">
        <v>1256</v>
      </c>
      <c r="M383">
        <v>31.38</v>
      </c>
      <c r="N383">
        <v>29.35</v>
      </c>
      <c r="O383">
        <v>2.0299999999999998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X383" s="35"/>
      <c r="Y383" s="35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5"/>
      <c r="AQ383" s="35"/>
      <c r="AR383" s="35"/>
      <c r="AS383" s="35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5"/>
      <c r="BK383" s="35"/>
      <c r="BL383" s="35"/>
      <c r="BM383" s="35"/>
      <c r="BN383" s="34"/>
      <c r="BO383" s="34"/>
      <c r="BP383" s="34"/>
      <c r="BQ383" s="34"/>
      <c r="BR383" s="34"/>
      <c r="BS383" s="34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5"/>
      <c r="CE383" s="35"/>
      <c r="CF383" s="35"/>
      <c r="CG383" s="35"/>
      <c r="CH383" s="34"/>
      <c r="CI383" s="34"/>
      <c r="CJ383" s="34"/>
      <c r="CK383" s="34"/>
      <c r="CL383" s="34"/>
      <c r="CM383" s="34"/>
      <c r="CN383" s="34"/>
      <c r="CO383" s="34"/>
      <c r="CP383" s="34"/>
      <c r="CQ383" s="34"/>
      <c r="CR383" s="34"/>
      <c r="CS383" s="34"/>
      <c r="CT383" s="34"/>
      <c r="CU383" s="34"/>
      <c r="CV383" s="34"/>
      <c r="CW383" s="34"/>
      <c r="CX383" s="35"/>
      <c r="CY383" s="35"/>
      <c r="CZ383" s="35"/>
      <c r="DA383" s="35"/>
      <c r="DB383" s="34"/>
      <c r="DC383" s="34"/>
      <c r="DD383" s="34"/>
      <c r="DE383" s="34"/>
      <c r="DF383" s="34"/>
      <c r="DG383" s="34"/>
      <c r="DH383" s="34"/>
      <c r="DI383" s="34"/>
      <c r="DJ383" s="34"/>
      <c r="DK383" s="34"/>
      <c r="DL383" s="34"/>
      <c r="DM383" s="34"/>
      <c r="DN383" s="34"/>
      <c r="DO383" s="34"/>
      <c r="DP383" s="34"/>
      <c r="DQ383" s="34"/>
    </row>
    <row r="384" spans="1:121">
      <c r="A384" t="s">
        <v>2589</v>
      </c>
      <c r="B384" s="1">
        <v>0.28687499999999999</v>
      </c>
      <c r="C384" s="1">
        <v>0.2547800925925926</v>
      </c>
      <c r="D384" s="1">
        <v>1.7638888888888888E-2</v>
      </c>
      <c r="E384" s="1">
        <v>3.2094907407407412E-2</v>
      </c>
      <c r="F384">
        <v>38</v>
      </c>
      <c r="G384">
        <v>1</v>
      </c>
      <c r="H384">
        <v>39</v>
      </c>
      <c r="I384">
        <v>1742</v>
      </c>
      <c r="J384">
        <v>1</v>
      </c>
      <c r="K384">
        <v>0</v>
      </c>
      <c r="L384">
        <v>1743</v>
      </c>
      <c r="M384">
        <v>24.45</v>
      </c>
      <c r="N384">
        <v>24.45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X384" s="35"/>
      <c r="Y384" s="35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5"/>
      <c r="AQ384" s="35"/>
      <c r="AR384" s="35"/>
      <c r="AS384" s="35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5"/>
      <c r="BK384" s="35"/>
      <c r="BL384" s="35"/>
      <c r="BM384" s="35"/>
      <c r="BN384" s="34"/>
      <c r="BO384" s="34"/>
      <c r="BP384" s="34"/>
      <c r="BQ384" s="34"/>
      <c r="BR384" s="34"/>
      <c r="BS384" s="34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5"/>
      <c r="CE384" s="35"/>
      <c r="CF384" s="35"/>
      <c r="CG384" s="35"/>
      <c r="CH384" s="34"/>
      <c r="CI384" s="34"/>
      <c r="CJ384" s="34"/>
      <c r="CK384" s="34"/>
      <c r="CL384" s="34"/>
      <c r="CM384" s="34"/>
      <c r="CN384" s="34"/>
      <c r="CO384" s="34"/>
      <c r="CP384" s="34"/>
      <c r="CQ384" s="34"/>
      <c r="CR384" s="34"/>
      <c r="CS384" s="34"/>
      <c r="CT384" s="34"/>
      <c r="CU384" s="34"/>
      <c r="CV384" s="34"/>
      <c r="CW384" s="34"/>
      <c r="CX384" s="35"/>
      <c r="CY384" s="35"/>
      <c r="CZ384" s="35"/>
      <c r="DA384" s="35"/>
      <c r="DB384" s="34"/>
      <c r="DC384" s="34"/>
      <c r="DD384" s="34"/>
      <c r="DE384" s="34"/>
      <c r="DF384" s="34"/>
      <c r="DG384" s="34"/>
      <c r="DH384" s="34"/>
      <c r="DI384" s="34"/>
      <c r="DJ384" s="34"/>
      <c r="DK384" s="34"/>
      <c r="DL384" s="34"/>
      <c r="DM384" s="34"/>
      <c r="DN384" s="34"/>
      <c r="DO384" s="34"/>
      <c r="DP384" s="34"/>
      <c r="DQ384" s="34"/>
    </row>
    <row r="385" spans="1:121">
      <c r="A385" t="s">
        <v>1299</v>
      </c>
      <c r="B385" s="1">
        <v>0.25241898148148151</v>
      </c>
      <c r="C385" s="1">
        <v>0.19349537037037037</v>
      </c>
      <c r="D385" s="1">
        <v>7.8715277777777773E-2</v>
      </c>
      <c r="E385" s="1">
        <v>5.8912037037037034E-2</v>
      </c>
      <c r="F385">
        <v>80</v>
      </c>
      <c r="G385">
        <v>85</v>
      </c>
      <c r="H385">
        <v>165</v>
      </c>
      <c r="I385">
        <v>1410</v>
      </c>
      <c r="J385">
        <v>268</v>
      </c>
      <c r="K385">
        <v>0</v>
      </c>
      <c r="L385">
        <v>1678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X385" s="35"/>
      <c r="Y385" s="35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5"/>
      <c r="AQ385" s="35"/>
      <c r="AR385" s="35"/>
      <c r="AS385" s="35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  <c r="BE385" s="34"/>
      <c r="BF385" s="34"/>
      <c r="BG385" s="34"/>
      <c r="BH385" s="34"/>
      <c r="BI385" s="34"/>
      <c r="BJ385" s="35"/>
      <c r="BK385" s="35"/>
      <c r="BL385" s="35"/>
      <c r="BM385" s="35"/>
      <c r="BN385" s="34"/>
      <c r="BO385" s="34"/>
      <c r="BP385" s="34"/>
      <c r="BQ385" s="34"/>
      <c r="BR385" s="34"/>
      <c r="BS385" s="34"/>
      <c r="BT385" s="34"/>
      <c r="BU385" s="34"/>
      <c r="BV385" s="34"/>
      <c r="BW385" s="34"/>
      <c r="BX385" s="34"/>
      <c r="BY385" s="34"/>
      <c r="BZ385" s="34"/>
      <c r="CA385" s="34"/>
      <c r="CB385" s="34"/>
      <c r="CC385" s="34"/>
      <c r="CD385" s="35"/>
      <c r="CE385" s="35"/>
      <c r="CF385" s="35"/>
      <c r="CG385" s="35"/>
      <c r="CH385" s="34"/>
      <c r="CI385" s="34"/>
      <c r="CJ385" s="34"/>
      <c r="CK385" s="34"/>
      <c r="CL385" s="34"/>
      <c r="CM385" s="34"/>
      <c r="CN385" s="34"/>
      <c r="CO385" s="34"/>
      <c r="CP385" s="34"/>
      <c r="CQ385" s="34"/>
      <c r="CR385" s="34"/>
      <c r="CS385" s="34"/>
      <c r="CT385" s="34"/>
      <c r="CU385" s="34"/>
      <c r="CV385" s="34"/>
      <c r="CW385" s="34"/>
      <c r="CX385" s="36"/>
      <c r="CY385" s="36"/>
      <c r="CZ385" s="35"/>
      <c r="DA385" s="35"/>
      <c r="DB385" s="34"/>
      <c r="DC385" s="34"/>
      <c r="DD385" s="34"/>
      <c r="DE385" s="34"/>
      <c r="DF385" s="34"/>
      <c r="DG385" s="34"/>
      <c r="DH385" s="34"/>
      <c r="DI385" s="34"/>
      <c r="DJ385" s="34"/>
      <c r="DK385" s="34"/>
      <c r="DL385" s="34"/>
      <c r="DM385" s="34"/>
      <c r="DN385" s="34"/>
      <c r="DO385" s="34"/>
      <c r="DP385" s="34"/>
      <c r="DQ385" s="34"/>
    </row>
    <row r="386" spans="1:121">
      <c r="A386" t="s">
        <v>1301</v>
      </c>
      <c r="B386" s="1">
        <v>0.22070601851851854</v>
      </c>
      <c r="C386" s="1">
        <v>0.20416666666666669</v>
      </c>
      <c r="D386" s="1">
        <v>9.6064814814814808E-4</v>
      </c>
      <c r="E386" s="1">
        <v>1.6527777777777777E-2</v>
      </c>
      <c r="F386">
        <v>17</v>
      </c>
      <c r="G386">
        <v>8</v>
      </c>
      <c r="H386">
        <v>25</v>
      </c>
      <c r="I386">
        <v>392</v>
      </c>
      <c r="J386">
        <v>18</v>
      </c>
      <c r="K386">
        <v>0</v>
      </c>
      <c r="L386">
        <v>410</v>
      </c>
      <c r="M386">
        <v>15.98</v>
      </c>
      <c r="N386">
        <v>14.09</v>
      </c>
      <c r="O386">
        <v>1.89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X386" s="35"/>
      <c r="Y386" s="35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5"/>
      <c r="AQ386" s="35"/>
      <c r="AR386" s="35"/>
      <c r="AS386" s="35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  <c r="BE386" s="34"/>
      <c r="BF386" s="34"/>
      <c r="BG386" s="34"/>
      <c r="BH386" s="34"/>
      <c r="BI386" s="34"/>
      <c r="BJ386" s="35"/>
      <c r="BK386" s="35"/>
      <c r="BL386" s="35"/>
      <c r="BM386" s="35"/>
      <c r="BN386" s="34"/>
      <c r="BO386" s="34"/>
      <c r="BP386" s="34"/>
      <c r="BQ386" s="34"/>
      <c r="BR386" s="34"/>
      <c r="BS386" s="34"/>
      <c r="BT386" s="34"/>
      <c r="BU386" s="34"/>
      <c r="BV386" s="34"/>
      <c r="BW386" s="34"/>
      <c r="BX386" s="34"/>
      <c r="BY386" s="34"/>
      <c r="BZ386" s="34"/>
      <c r="CA386" s="34"/>
      <c r="CB386" s="34"/>
      <c r="CC386" s="34"/>
      <c r="CD386" s="35"/>
      <c r="CE386" s="35"/>
      <c r="CF386" s="35"/>
      <c r="CG386" s="35"/>
      <c r="CH386" s="34"/>
      <c r="CI386" s="34"/>
      <c r="CJ386" s="34"/>
      <c r="CK386" s="34"/>
      <c r="CL386" s="34"/>
      <c r="CM386" s="34"/>
      <c r="CN386" s="34"/>
      <c r="CO386" s="34"/>
      <c r="CP386" s="34"/>
      <c r="CQ386" s="34"/>
      <c r="CR386" s="34"/>
      <c r="CS386" s="34"/>
      <c r="CT386" s="34"/>
      <c r="CU386" s="34"/>
      <c r="CV386" s="34"/>
      <c r="CW386" s="34"/>
      <c r="CX386" s="36"/>
      <c r="CY386" s="36"/>
      <c r="CZ386" s="35"/>
      <c r="DA386" s="35"/>
      <c r="DB386" s="34"/>
      <c r="DC386" s="34"/>
      <c r="DD386" s="34"/>
      <c r="DE386" s="34"/>
      <c r="DF386" s="34"/>
      <c r="DG386" s="34"/>
      <c r="DH386" s="34"/>
      <c r="DI386" s="34"/>
      <c r="DJ386" s="34"/>
      <c r="DK386" s="34"/>
      <c r="DL386" s="34"/>
      <c r="DM386" s="34"/>
      <c r="DN386" s="34"/>
      <c r="DO386" s="34"/>
      <c r="DP386" s="34"/>
      <c r="DQ386" s="34"/>
    </row>
    <row r="387" spans="1:121">
      <c r="A387" t="s">
        <v>1306</v>
      </c>
      <c r="B387" s="1">
        <v>0.27550925925925923</v>
      </c>
      <c r="C387" s="1">
        <v>0.23048611111111109</v>
      </c>
      <c r="D387" s="1">
        <v>0.11003472222222221</v>
      </c>
      <c r="E387" s="1">
        <v>4.5023148148148145E-2</v>
      </c>
      <c r="F387">
        <v>126</v>
      </c>
      <c r="G387">
        <v>59</v>
      </c>
      <c r="H387">
        <v>185</v>
      </c>
      <c r="I387">
        <v>2004</v>
      </c>
      <c r="J387">
        <v>119</v>
      </c>
      <c r="K387">
        <v>15</v>
      </c>
      <c r="L387">
        <v>2138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X387" s="35"/>
      <c r="Y387" s="35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5"/>
      <c r="AQ387" s="35"/>
      <c r="AR387" s="35"/>
      <c r="AS387" s="35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  <c r="BE387" s="34"/>
      <c r="BF387" s="34"/>
      <c r="BG387" s="34"/>
      <c r="BH387" s="34"/>
      <c r="BI387" s="34"/>
      <c r="BJ387" s="35"/>
      <c r="BK387" s="35"/>
      <c r="BL387" s="35"/>
      <c r="BM387" s="35"/>
      <c r="BN387" s="34"/>
      <c r="BO387" s="34"/>
      <c r="BP387" s="34"/>
      <c r="BQ387" s="34"/>
      <c r="BR387" s="34"/>
      <c r="BS387" s="34"/>
      <c r="BT387" s="34"/>
      <c r="BU387" s="34"/>
      <c r="BV387" s="34"/>
      <c r="BW387" s="34"/>
      <c r="BX387" s="34"/>
      <c r="BY387" s="34"/>
      <c r="BZ387" s="34"/>
      <c r="CA387" s="34"/>
      <c r="CB387" s="34"/>
      <c r="CC387" s="34"/>
      <c r="CD387" s="35"/>
      <c r="CE387" s="35"/>
      <c r="CF387" s="35"/>
      <c r="CG387" s="35"/>
      <c r="CH387" s="34"/>
      <c r="CI387" s="34"/>
      <c r="CJ387" s="34"/>
      <c r="CK387" s="34"/>
      <c r="CL387" s="34"/>
      <c r="CM387" s="34"/>
      <c r="CN387" s="34"/>
      <c r="CO387" s="34"/>
      <c r="CP387" s="34"/>
      <c r="CQ387" s="34"/>
      <c r="CR387" s="34"/>
      <c r="CS387" s="34"/>
      <c r="CT387" s="34"/>
      <c r="CU387" s="34"/>
      <c r="CV387" s="34"/>
      <c r="CW387" s="34"/>
      <c r="CX387" s="35"/>
      <c r="CY387" s="35"/>
      <c r="CZ387" s="35"/>
      <c r="DA387" s="35"/>
      <c r="DB387" s="34"/>
      <c r="DC387" s="34"/>
      <c r="DD387" s="34"/>
      <c r="DE387" s="34"/>
      <c r="DF387" s="34"/>
      <c r="DG387" s="34"/>
      <c r="DH387" s="34"/>
      <c r="DI387" s="34"/>
      <c r="DJ387" s="34"/>
      <c r="DK387" s="34"/>
      <c r="DL387" s="34"/>
      <c r="DM387" s="34"/>
      <c r="DN387" s="34"/>
      <c r="DO387" s="34"/>
      <c r="DP387" s="34"/>
      <c r="DQ387" s="34"/>
    </row>
    <row r="388" spans="1:121">
      <c r="A388" t="s">
        <v>1308</v>
      </c>
      <c r="B388" s="1">
        <v>6.9710648148148147E-2</v>
      </c>
      <c r="C388" s="1">
        <v>5.4305555555555551E-2</v>
      </c>
      <c r="D388" s="1">
        <v>2.5624999999999998E-2</v>
      </c>
      <c r="E388" s="1">
        <v>1.5405092592592593E-2</v>
      </c>
      <c r="F388">
        <v>100</v>
      </c>
      <c r="G388">
        <v>24</v>
      </c>
      <c r="H388">
        <v>124</v>
      </c>
      <c r="I388">
        <v>1424</v>
      </c>
      <c r="J388">
        <v>43</v>
      </c>
      <c r="K388">
        <v>5</v>
      </c>
      <c r="L388">
        <v>1472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X388" s="35"/>
      <c r="Y388" s="35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5"/>
      <c r="AQ388" s="35"/>
      <c r="AR388" s="35"/>
      <c r="AS388" s="35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  <c r="BE388" s="34"/>
      <c r="BF388" s="34"/>
      <c r="BG388" s="34"/>
      <c r="BH388" s="34"/>
      <c r="BI388" s="34"/>
      <c r="BJ388" s="35"/>
      <c r="BK388" s="35"/>
      <c r="BL388" s="35"/>
      <c r="BM388" s="35"/>
      <c r="BN388" s="34"/>
      <c r="BO388" s="34"/>
      <c r="BP388" s="34"/>
      <c r="BQ388" s="34"/>
      <c r="BR388" s="34"/>
      <c r="BS388" s="34"/>
      <c r="BT388" s="34"/>
      <c r="BU388" s="34"/>
      <c r="BV388" s="34"/>
      <c r="BW388" s="34"/>
      <c r="BX388" s="34"/>
      <c r="BY388" s="34"/>
      <c r="BZ388" s="34"/>
      <c r="CA388" s="34"/>
      <c r="CB388" s="34"/>
      <c r="CC388" s="34"/>
      <c r="CD388" s="35"/>
      <c r="CE388" s="35"/>
      <c r="CF388" s="35"/>
      <c r="CG388" s="35"/>
      <c r="CH388" s="34"/>
      <c r="CI388" s="34"/>
      <c r="CJ388" s="34"/>
      <c r="CK388" s="34"/>
      <c r="CL388" s="34"/>
      <c r="CM388" s="34"/>
      <c r="CN388" s="34"/>
      <c r="CO388" s="34"/>
      <c r="CP388" s="34"/>
      <c r="CQ388" s="34"/>
      <c r="CR388" s="34"/>
      <c r="CS388" s="34"/>
      <c r="CT388" s="34"/>
      <c r="CU388" s="34"/>
      <c r="CV388" s="34"/>
      <c r="CW388" s="34"/>
      <c r="CX388" s="36"/>
      <c r="CY388" s="36"/>
      <c r="CZ388" s="35"/>
      <c r="DA388" s="35"/>
      <c r="DB388" s="34"/>
      <c r="DC388" s="34"/>
      <c r="DD388" s="34"/>
      <c r="DE388" s="34"/>
      <c r="DF388" s="34"/>
      <c r="DG388" s="34"/>
      <c r="DH388" s="34"/>
      <c r="DI388" s="34"/>
      <c r="DJ388" s="34"/>
      <c r="DK388" s="34"/>
      <c r="DL388" s="34"/>
      <c r="DM388" s="34"/>
      <c r="DN388" s="34"/>
      <c r="DO388" s="34"/>
      <c r="DP388" s="34"/>
      <c r="DQ388" s="34"/>
    </row>
    <row r="389" spans="1:121">
      <c r="A389" t="s">
        <v>1315</v>
      </c>
      <c r="B389" s="1">
        <v>0.30452546296296296</v>
      </c>
      <c r="C389" s="1">
        <v>0.29312500000000002</v>
      </c>
      <c r="D389" s="1">
        <v>3.892361111111111E-2</v>
      </c>
      <c r="E389" s="1">
        <v>1.1400462962962965E-2</v>
      </c>
      <c r="F389">
        <v>125</v>
      </c>
      <c r="G389">
        <v>24</v>
      </c>
      <c r="H389">
        <v>149</v>
      </c>
      <c r="I389">
        <v>1210</v>
      </c>
      <c r="J389">
        <v>20</v>
      </c>
      <c r="K389">
        <v>6</v>
      </c>
      <c r="L389">
        <v>1236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X389" s="35"/>
      <c r="Y389" s="35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5"/>
      <c r="AQ389" s="35"/>
      <c r="AR389" s="35"/>
      <c r="AS389" s="35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5"/>
      <c r="BK389" s="35"/>
      <c r="BL389" s="35"/>
      <c r="BM389" s="35"/>
      <c r="BN389" s="34"/>
      <c r="BO389" s="34"/>
      <c r="BP389" s="34"/>
      <c r="BQ389" s="34"/>
      <c r="BR389" s="34"/>
      <c r="BS389" s="34"/>
      <c r="BT389" s="34"/>
      <c r="BU389" s="34"/>
      <c r="BV389" s="34"/>
      <c r="BW389" s="34"/>
      <c r="BX389" s="34"/>
      <c r="BY389" s="34"/>
      <c r="BZ389" s="34"/>
      <c r="CA389" s="34"/>
      <c r="CB389" s="34"/>
      <c r="CC389" s="34"/>
      <c r="CD389" s="35"/>
      <c r="CE389" s="35"/>
      <c r="CF389" s="35"/>
      <c r="CG389" s="35"/>
      <c r="CH389" s="34"/>
      <c r="CI389" s="34"/>
      <c r="CJ389" s="34"/>
      <c r="CK389" s="34"/>
      <c r="CL389" s="34"/>
      <c r="CM389" s="34"/>
      <c r="CN389" s="34"/>
      <c r="CO389" s="34"/>
      <c r="CP389" s="34"/>
      <c r="CQ389" s="34"/>
      <c r="CR389" s="34"/>
      <c r="CS389" s="34"/>
      <c r="CT389" s="34"/>
      <c r="CU389" s="34"/>
      <c r="CV389" s="34"/>
      <c r="CW389" s="34"/>
      <c r="CX389" s="35"/>
      <c r="CY389" s="35"/>
      <c r="CZ389" s="35"/>
      <c r="DA389" s="35"/>
      <c r="DB389" s="34"/>
      <c r="DC389" s="34"/>
      <c r="DD389" s="34"/>
      <c r="DE389" s="34"/>
      <c r="DF389" s="34"/>
      <c r="DG389" s="34"/>
      <c r="DH389" s="34"/>
      <c r="DI389" s="34"/>
      <c r="DJ389" s="34"/>
      <c r="DK389" s="34"/>
      <c r="DL389" s="34"/>
      <c r="DM389" s="34"/>
      <c r="DN389" s="34"/>
      <c r="DO389" s="34"/>
      <c r="DP389" s="34"/>
      <c r="DQ389" s="34"/>
    </row>
    <row r="390" spans="1:121">
      <c r="A390" t="s">
        <v>1317</v>
      </c>
      <c r="B390" s="1">
        <v>0.10471064814814816</v>
      </c>
      <c r="C390" s="1">
        <v>7.1030092592592589E-2</v>
      </c>
      <c r="D390" s="1">
        <v>8.3229166666666674E-2</v>
      </c>
      <c r="E390" s="1">
        <v>3.3680555555555554E-2</v>
      </c>
      <c r="F390">
        <v>21</v>
      </c>
      <c r="G390">
        <v>26</v>
      </c>
      <c r="H390">
        <v>47</v>
      </c>
      <c r="I390">
        <v>651</v>
      </c>
      <c r="J390">
        <v>55</v>
      </c>
      <c r="K390">
        <v>18</v>
      </c>
      <c r="L390">
        <v>724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X390" s="35"/>
      <c r="Y390" s="35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5"/>
      <c r="AQ390" s="35"/>
      <c r="AR390" s="35"/>
      <c r="AS390" s="35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  <c r="BE390" s="34"/>
      <c r="BF390" s="34"/>
      <c r="BG390" s="34"/>
      <c r="BH390" s="34"/>
      <c r="BI390" s="34"/>
      <c r="BJ390" s="35"/>
      <c r="BK390" s="35"/>
      <c r="BL390" s="35"/>
      <c r="BM390" s="35"/>
      <c r="BN390" s="34"/>
      <c r="BO390" s="34"/>
      <c r="BP390" s="34"/>
      <c r="BQ390" s="34"/>
      <c r="BR390" s="34"/>
      <c r="BS390" s="34"/>
      <c r="BT390" s="34"/>
      <c r="BU390" s="34"/>
      <c r="BV390" s="34"/>
      <c r="BW390" s="34"/>
      <c r="BX390" s="34"/>
      <c r="BY390" s="34"/>
      <c r="BZ390" s="34"/>
      <c r="CA390" s="34"/>
      <c r="CB390" s="34"/>
      <c r="CC390" s="34"/>
      <c r="CD390" s="35"/>
      <c r="CE390" s="35"/>
      <c r="CF390" s="35"/>
      <c r="CG390" s="35"/>
      <c r="CH390" s="34"/>
      <c r="CI390" s="34"/>
      <c r="CJ390" s="34"/>
      <c r="CK390" s="34"/>
      <c r="CL390" s="34"/>
      <c r="CM390" s="34"/>
      <c r="CN390" s="34"/>
      <c r="CO390" s="34"/>
      <c r="CP390" s="34"/>
      <c r="CQ390" s="34"/>
      <c r="CR390" s="34"/>
      <c r="CS390" s="34"/>
      <c r="CT390" s="34"/>
      <c r="CU390" s="34"/>
      <c r="CV390" s="34"/>
      <c r="CW390" s="34"/>
      <c r="CX390" s="36"/>
      <c r="CY390" s="35"/>
      <c r="CZ390" s="35"/>
      <c r="DA390" s="35"/>
      <c r="DB390" s="34"/>
      <c r="DC390" s="34"/>
      <c r="DD390" s="34"/>
      <c r="DE390" s="34"/>
      <c r="DF390" s="34"/>
      <c r="DG390" s="34"/>
      <c r="DH390" s="34"/>
      <c r="DI390" s="34"/>
      <c r="DJ390" s="34"/>
      <c r="DK390" s="34"/>
      <c r="DL390" s="34"/>
      <c r="DM390" s="34"/>
      <c r="DN390" s="34"/>
      <c r="DO390" s="34"/>
      <c r="DP390" s="34"/>
      <c r="DQ390" s="34"/>
    </row>
    <row r="391" spans="1:121">
      <c r="A391" t="s">
        <v>2590</v>
      </c>
      <c r="B391" s="1">
        <v>0.51327546296296289</v>
      </c>
      <c r="C391" s="1">
        <v>0.40773148148148147</v>
      </c>
      <c r="D391" s="1">
        <v>0.18331018518518519</v>
      </c>
      <c r="E391" s="1">
        <v>0.10553240740740739</v>
      </c>
      <c r="F391">
        <v>67</v>
      </c>
      <c r="G391">
        <v>68</v>
      </c>
      <c r="H391">
        <v>135</v>
      </c>
      <c r="I391">
        <v>1690</v>
      </c>
      <c r="J391">
        <v>96</v>
      </c>
      <c r="K391">
        <v>41</v>
      </c>
      <c r="L391">
        <v>1827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X391" s="35"/>
      <c r="Y391" s="35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5"/>
      <c r="AQ391" s="35"/>
      <c r="AR391" s="35"/>
      <c r="AS391" s="35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5"/>
      <c r="BK391" s="35"/>
      <c r="BL391" s="35"/>
      <c r="BM391" s="35"/>
      <c r="BN391" s="34"/>
      <c r="BO391" s="34"/>
      <c r="BP391" s="34"/>
      <c r="BQ391" s="34"/>
      <c r="BR391" s="34"/>
      <c r="BS391" s="34"/>
      <c r="BT391" s="34"/>
      <c r="BU391" s="34"/>
      <c r="BV391" s="34"/>
      <c r="BW391" s="34"/>
      <c r="BX391" s="34"/>
      <c r="BY391" s="34"/>
      <c r="BZ391" s="34"/>
      <c r="CA391" s="34"/>
      <c r="CB391" s="34"/>
      <c r="CC391" s="34"/>
      <c r="CD391" s="35"/>
      <c r="CE391" s="35"/>
      <c r="CF391" s="35"/>
      <c r="CG391" s="35"/>
      <c r="CH391" s="34"/>
      <c r="CI391" s="34"/>
      <c r="CJ391" s="34"/>
      <c r="CK391" s="34"/>
      <c r="CL391" s="34"/>
      <c r="CM391" s="34"/>
      <c r="CN391" s="34"/>
      <c r="CO391" s="34"/>
      <c r="CP391" s="34"/>
      <c r="CQ391" s="34"/>
      <c r="CR391" s="34"/>
      <c r="CS391" s="34"/>
      <c r="CT391" s="34"/>
      <c r="CU391" s="34"/>
      <c r="CV391" s="34"/>
      <c r="CW391" s="34"/>
      <c r="CX391" s="36"/>
      <c r="CY391" s="36"/>
      <c r="CZ391" s="35"/>
      <c r="DA391" s="35"/>
      <c r="DB391" s="34"/>
      <c r="DC391" s="34"/>
      <c r="DD391" s="34"/>
      <c r="DE391" s="34"/>
      <c r="DF391" s="34"/>
      <c r="DG391" s="34"/>
      <c r="DH391" s="34"/>
      <c r="DI391" s="34"/>
      <c r="DJ391" s="34"/>
      <c r="DK391" s="34"/>
      <c r="DL391" s="34"/>
      <c r="DM391" s="34"/>
      <c r="DN391" s="34"/>
      <c r="DO391" s="34"/>
      <c r="DP391" s="34"/>
      <c r="DQ391" s="34"/>
    </row>
    <row r="392" spans="1:121">
      <c r="A392" t="s">
        <v>1320</v>
      </c>
      <c r="B392" s="1">
        <v>0.18476851851851853</v>
      </c>
      <c r="C392" s="1">
        <v>0.14747685185185186</v>
      </c>
      <c r="D392" s="1">
        <v>4.4675925925925933E-3</v>
      </c>
      <c r="E392" s="1">
        <v>3.7280092592592594E-2</v>
      </c>
      <c r="F392">
        <v>34</v>
      </c>
      <c r="G392">
        <v>1</v>
      </c>
      <c r="H392">
        <v>35</v>
      </c>
      <c r="I392">
        <v>1184</v>
      </c>
      <c r="J392">
        <v>2</v>
      </c>
      <c r="K392">
        <v>0</v>
      </c>
      <c r="L392">
        <v>1186</v>
      </c>
      <c r="M392">
        <v>22.22</v>
      </c>
      <c r="N392">
        <v>22.16</v>
      </c>
      <c r="O392">
        <v>0.06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X392" s="35"/>
      <c r="Y392" s="35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5"/>
      <c r="AQ392" s="35"/>
      <c r="AR392" s="35"/>
      <c r="AS392" s="35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5"/>
      <c r="BK392" s="35"/>
      <c r="BL392" s="35"/>
      <c r="BM392" s="35"/>
      <c r="BN392" s="34"/>
      <c r="BO392" s="34"/>
      <c r="BP392" s="34"/>
      <c r="BQ392" s="34"/>
      <c r="BR392" s="34"/>
      <c r="BS392" s="34"/>
      <c r="BT392" s="34"/>
      <c r="BU392" s="34"/>
      <c r="BV392" s="34"/>
      <c r="BW392" s="34"/>
      <c r="BX392" s="34"/>
      <c r="BY392" s="34"/>
      <c r="BZ392" s="34"/>
      <c r="CA392" s="34"/>
      <c r="CB392" s="34"/>
      <c r="CC392" s="34"/>
      <c r="CD392" s="35"/>
      <c r="CE392" s="35"/>
      <c r="CF392" s="35"/>
      <c r="CG392" s="35"/>
      <c r="CH392" s="34"/>
      <c r="CI392" s="34"/>
      <c r="CJ392" s="34"/>
      <c r="CK392" s="34"/>
      <c r="CL392" s="34"/>
      <c r="CM392" s="34"/>
      <c r="CN392" s="34"/>
      <c r="CO392" s="34"/>
      <c r="CP392" s="34"/>
      <c r="CQ392" s="34"/>
      <c r="CR392" s="34"/>
      <c r="CS392" s="34"/>
      <c r="CT392" s="34"/>
      <c r="CU392" s="34"/>
      <c r="CV392" s="34"/>
      <c r="CW392" s="34"/>
      <c r="CX392" s="35"/>
      <c r="CY392" s="35"/>
      <c r="CZ392" s="35"/>
      <c r="DA392" s="35"/>
      <c r="DB392" s="34"/>
      <c r="DC392" s="34"/>
      <c r="DD392" s="34"/>
      <c r="DE392" s="34"/>
      <c r="DF392" s="34"/>
      <c r="DG392" s="34"/>
      <c r="DH392" s="34"/>
      <c r="DI392" s="34"/>
      <c r="DJ392" s="34"/>
      <c r="DK392" s="34"/>
      <c r="DL392" s="34"/>
      <c r="DM392" s="34"/>
      <c r="DN392" s="34"/>
      <c r="DO392" s="34"/>
      <c r="DP392" s="34"/>
      <c r="DQ392" s="34"/>
    </row>
    <row r="393" spans="1:121">
      <c r="A393" t="s">
        <v>1321</v>
      </c>
      <c r="B393" s="1">
        <v>0.25530092592592596</v>
      </c>
      <c r="C393" s="1">
        <v>0.20435185185185187</v>
      </c>
      <c r="D393" s="1">
        <v>0.20695601851851853</v>
      </c>
      <c r="E393" s="1">
        <v>5.094907407407407E-2</v>
      </c>
      <c r="F393">
        <v>114</v>
      </c>
      <c r="G393">
        <v>2</v>
      </c>
      <c r="H393">
        <v>116</v>
      </c>
      <c r="I393">
        <v>1847</v>
      </c>
      <c r="J393">
        <v>8</v>
      </c>
      <c r="K393">
        <v>0</v>
      </c>
      <c r="L393">
        <v>1855</v>
      </c>
      <c r="M393">
        <v>66.19</v>
      </c>
      <c r="N393">
        <v>66.13</v>
      </c>
      <c r="O393">
        <v>0.06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X393" s="35"/>
      <c r="Y393" s="35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5"/>
      <c r="AQ393" s="35"/>
      <c r="AR393" s="35"/>
      <c r="AS393" s="35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5"/>
      <c r="BK393" s="35"/>
      <c r="BL393" s="35"/>
      <c r="BM393" s="35"/>
      <c r="BN393" s="34"/>
      <c r="BO393" s="34"/>
      <c r="BP393" s="34"/>
      <c r="BQ393" s="34"/>
      <c r="BR393" s="34"/>
      <c r="BS393" s="34"/>
      <c r="BT393" s="34"/>
      <c r="BU393" s="34"/>
      <c r="BV393" s="34"/>
      <c r="BW393" s="34"/>
      <c r="BX393" s="34"/>
      <c r="BY393" s="34"/>
      <c r="BZ393" s="34"/>
      <c r="CA393" s="34"/>
      <c r="CB393" s="34"/>
      <c r="CC393" s="34"/>
      <c r="CD393" s="35"/>
      <c r="CE393" s="35"/>
      <c r="CF393" s="35"/>
      <c r="CG393" s="35"/>
      <c r="CH393" s="34"/>
      <c r="CI393" s="34"/>
      <c r="CJ393" s="34"/>
      <c r="CK393" s="34"/>
      <c r="CL393" s="34"/>
      <c r="CM393" s="34"/>
      <c r="CN393" s="34"/>
      <c r="CO393" s="34"/>
      <c r="CP393" s="34"/>
      <c r="CQ393" s="34"/>
      <c r="CR393" s="34"/>
      <c r="CS393" s="34"/>
      <c r="CT393" s="34"/>
      <c r="CU393" s="34"/>
      <c r="CV393" s="34"/>
      <c r="CW393" s="34"/>
      <c r="CX393" s="36"/>
      <c r="CY393" s="36"/>
      <c r="CZ393" s="35"/>
      <c r="DA393" s="35"/>
      <c r="DB393" s="34"/>
      <c r="DC393" s="34"/>
      <c r="DD393" s="34"/>
      <c r="DE393" s="34"/>
      <c r="DF393" s="34"/>
      <c r="DG393" s="34"/>
      <c r="DH393" s="34"/>
      <c r="DI393" s="34"/>
      <c r="DJ393" s="34"/>
      <c r="DK393" s="34"/>
      <c r="DL393" s="34"/>
      <c r="DM393" s="34"/>
      <c r="DN393" s="34"/>
      <c r="DO393" s="34"/>
      <c r="DP393" s="34"/>
      <c r="DQ393" s="34"/>
    </row>
    <row r="394" spans="1:121">
      <c r="A394" t="s">
        <v>2591</v>
      </c>
      <c r="B394" s="1">
        <v>0.28173611111111113</v>
      </c>
      <c r="C394" s="1">
        <v>0.1889814814814815</v>
      </c>
      <c r="D394" s="1">
        <v>5.258101851851852E-2</v>
      </c>
      <c r="E394" s="1">
        <v>9.2754629629629617E-2</v>
      </c>
      <c r="F394">
        <v>33</v>
      </c>
      <c r="G394">
        <v>178</v>
      </c>
      <c r="H394">
        <v>211</v>
      </c>
      <c r="I394">
        <v>2481</v>
      </c>
      <c r="J394">
        <v>226</v>
      </c>
      <c r="K394">
        <v>129</v>
      </c>
      <c r="L394">
        <v>2836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X394" s="35"/>
      <c r="Y394" s="35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5"/>
      <c r="AQ394" s="35"/>
      <c r="AR394" s="35"/>
      <c r="AS394" s="35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5"/>
      <c r="BK394" s="35"/>
      <c r="BL394" s="35"/>
      <c r="BM394" s="35"/>
      <c r="BN394" s="34"/>
      <c r="BO394" s="34"/>
      <c r="BP394" s="34"/>
      <c r="BQ394" s="34"/>
      <c r="BR394" s="34"/>
      <c r="BS394" s="34"/>
      <c r="BT394" s="34"/>
      <c r="BU394" s="34"/>
      <c r="BV394" s="34"/>
      <c r="BW394" s="34"/>
      <c r="BX394" s="34"/>
      <c r="BY394" s="34"/>
      <c r="BZ394" s="34"/>
      <c r="CA394" s="34"/>
      <c r="CB394" s="34"/>
      <c r="CC394" s="34"/>
      <c r="CD394" s="35"/>
      <c r="CE394" s="35"/>
      <c r="CF394" s="35"/>
      <c r="CG394" s="35"/>
      <c r="CH394" s="34"/>
      <c r="CI394" s="34"/>
      <c r="CJ394" s="34"/>
      <c r="CK394" s="34"/>
      <c r="CL394" s="34"/>
      <c r="CM394" s="34"/>
      <c r="CN394" s="34"/>
      <c r="CO394" s="34"/>
      <c r="CP394" s="34"/>
      <c r="CQ394" s="34"/>
      <c r="CR394" s="34"/>
      <c r="CS394" s="34"/>
      <c r="CT394" s="34"/>
      <c r="CU394" s="34"/>
      <c r="CV394" s="34"/>
      <c r="CW394" s="34"/>
      <c r="CX394" s="36"/>
      <c r="CY394" s="35"/>
      <c r="CZ394" s="35"/>
      <c r="DA394" s="35"/>
      <c r="DB394" s="34"/>
      <c r="DC394" s="34"/>
      <c r="DD394" s="34"/>
      <c r="DE394" s="34"/>
      <c r="DF394" s="34"/>
      <c r="DG394" s="34"/>
      <c r="DH394" s="34"/>
      <c r="DI394" s="34"/>
      <c r="DJ394" s="34"/>
      <c r="DK394" s="34"/>
      <c r="DL394" s="34"/>
      <c r="DM394" s="34"/>
      <c r="DN394" s="34"/>
      <c r="DO394" s="34"/>
      <c r="DP394" s="34"/>
      <c r="DQ394" s="34"/>
    </row>
    <row r="395" spans="1:121">
      <c r="A395" t="s">
        <v>2592</v>
      </c>
      <c r="B395" s="1">
        <v>0.14856481481481482</v>
      </c>
      <c r="C395" s="1">
        <v>0.12097222222222222</v>
      </c>
      <c r="D395" s="1">
        <v>0.15531249999999999</v>
      </c>
      <c r="E395" s="1">
        <v>2.7592592592592596E-2</v>
      </c>
      <c r="F395">
        <v>53</v>
      </c>
      <c r="G395">
        <v>76</v>
      </c>
      <c r="H395">
        <v>129</v>
      </c>
      <c r="I395">
        <v>1239</v>
      </c>
      <c r="J395">
        <v>227</v>
      </c>
      <c r="K395">
        <v>0</v>
      </c>
      <c r="L395">
        <v>1466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X395" s="35"/>
      <c r="Y395" s="35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5"/>
      <c r="AQ395" s="35"/>
      <c r="AR395" s="35"/>
      <c r="AS395" s="35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5"/>
      <c r="BK395" s="35"/>
      <c r="BL395" s="35"/>
      <c r="BM395" s="35"/>
      <c r="BN395" s="34"/>
      <c r="BO395" s="34"/>
      <c r="BP395" s="34"/>
      <c r="BQ395" s="34"/>
      <c r="BR395" s="34"/>
      <c r="BS395" s="34"/>
      <c r="BT395" s="34"/>
      <c r="BU395" s="34"/>
      <c r="BV395" s="34"/>
      <c r="BW395" s="34"/>
      <c r="BX395" s="34"/>
      <c r="BY395" s="34"/>
      <c r="BZ395" s="34"/>
      <c r="CA395" s="34"/>
      <c r="CB395" s="34"/>
      <c r="CC395" s="34"/>
      <c r="CD395" s="35"/>
      <c r="CE395" s="35"/>
      <c r="CF395" s="35"/>
      <c r="CG395" s="35"/>
      <c r="CH395" s="34"/>
      <c r="CI395" s="34"/>
      <c r="CJ395" s="34"/>
      <c r="CK395" s="34"/>
      <c r="CL395" s="34"/>
      <c r="CM395" s="34"/>
      <c r="CN395" s="34"/>
      <c r="CO395" s="34"/>
      <c r="CP395" s="34"/>
      <c r="CQ395" s="34"/>
      <c r="CR395" s="34"/>
      <c r="CS395" s="34"/>
      <c r="CT395" s="34"/>
      <c r="CU395" s="34"/>
      <c r="CV395" s="34"/>
      <c r="CW395" s="34"/>
      <c r="CX395" s="35"/>
      <c r="CY395" s="35"/>
      <c r="CZ395" s="35"/>
      <c r="DA395" s="35"/>
      <c r="DB395" s="34"/>
      <c r="DC395" s="34"/>
      <c r="DD395" s="34"/>
      <c r="DE395" s="34"/>
      <c r="DF395" s="34"/>
      <c r="DG395" s="34"/>
      <c r="DH395" s="34"/>
      <c r="DI395" s="34"/>
      <c r="DJ395" s="34"/>
      <c r="DK395" s="34"/>
      <c r="DL395" s="34"/>
      <c r="DM395" s="34"/>
      <c r="DN395" s="34"/>
      <c r="DO395" s="34"/>
      <c r="DP395" s="34"/>
      <c r="DQ395" s="34"/>
    </row>
    <row r="396" spans="1:121">
      <c r="A396" t="s">
        <v>2593</v>
      </c>
      <c r="B396" s="1">
        <v>0.20042824074074073</v>
      </c>
      <c r="C396" s="1">
        <v>0.17578703703703702</v>
      </c>
      <c r="D396" s="1">
        <v>3.9953703703703707E-2</v>
      </c>
      <c r="E396" s="1">
        <v>2.462962962962963E-2</v>
      </c>
      <c r="F396">
        <v>66</v>
      </c>
      <c r="G396">
        <v>77</v>
      </c>
      <c r="H396">
        <v>143</v>
      </c>
      <c r="I396">
        <v>1432</v>
      </c>
      <c r="J396">
        <v>206</v>
      </c>
      <c r="K396">
        <v>0</v>
      </c>
      <c r="L396">
        <v>1638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X396" s="35"/>
      <c r="Y396" s="35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5"/>
      <c r="AQ396" s="35"/>
      <c r="AR396" s="35"/>
      <c r="AS396" s="35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5"/>
      <c r="BK396" s="35"/>
      <c r="BL396" s="35"/>
      <c r="BM396" s="35"/>
      <c r="BN396" s="34"/>
      <c r="BO396" s="34"/>
      <c r="BP396" s="34"/>
      <c r="BQ396" s="34"/>
      <c r="BR396" s="34"/>
      <c r="BS396" s="34"/>
      <c r="BT396" s="34"/>
      <c r="BU396" s="34"/>
      <c r="BV396" s="34"/>
      <c r="BW396" s="34"/>
      <c r="BX396" s="34"/>
      <c r="BY396" s="34"/>
      <c r="BZ396" s="34"/>
      <c r="CA396" s="34"/>
      <c r="CB396" s="34"/>
      <c r="CC396" s="34"/>
      <c r="CD396" s="35"/>
      <c r="CE396" s="35"/>
      <c r="CF396" s="35"/>
      <c r="CG396" s="35"/>
      <c r="CH396" s="34"/>
      <c r="CI396" s="34"/>
      <c r="CJ396" s="34"/>
      <c r="CK396" s="34"/>
      <c r="CL396" s="34"/>
      <c r="CM396" s="34"/>
      <c r="CN396" s="34"/>
      <c r="CO396" s="34"/>
      <c r="CP396" s="34"/>
      <c r="CQ396" s="34"/>
      <c r="CR396" s="34"/>
      <c r="CS396" s="34"/>
      <c r="CT396" s="34"/>
      <c r="CU396" s="34"/>
      <c r="CV396" s="34"/>
      <c r="CW396" s="34"/>
      <c r="CX396" s="35"/>
      <c r="CY396" s="35"/>
      <c r="CZ396" s="35"/>
      <c r="DA396" s="35"/>
      <c r="DB396" s="34"/>
      <c r="DC396" s="34"/>
      <c r="DD396" s="34"/>
      <c r="DE396" s="34"/>
      <c r="DF396" s="34"/>
      <c r="DG396" s="34"/>
      <c r="DH396" s="34"/>
      <c r="DI396" s="34"/>
      <c r="DJ396" s="34"/>
      <c r="DK396" s="34"/>
      <c r="DL396" s="34"/>
      <c r="DM396" s="34"/>
      <c r="DN396" s="34"/>
      <c r="DO396" s="34"/>
      <c r="DP396" s="34"/>
      <c r="DQ396" s="34"/>
    </row>
    <row r="397" spans="1:121">
      <c r="A397" t="s">
        <v>2594</v>
      </c>
      <c r="B397" s="1">
        <v>0.51331018518518523</v>
      </c>
      <c r="C397" s="1">
        <v>0.48702546296296295</v>
      </c>
      <c r="D397" s="1">
        <v>1.2847222222222223E-3</v>
      </c>
      <c r="E397" s="1">
        <v>2.6273148148148153E-2</v>
      </c>
      <c r="F397">
        <v>37</v>
      </c>
      <c r="G397">
        <v>0</v>
      </c>
      <c r="H397">
        <v>37</v>
      </c>
      <c r="I397">
        <v>2585</v>
      </c>
      <c r="J397">
        <v>0</v>
      </c>
      <c r="K397">
        <v>0</v>
      </c>
      <c r="L397">
        <v>2585</v>
      </c>
      <c r="M397">
        <v>26.82</v>
      </c>
      <c r="N397">
        <v>26.82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X397" s="35"/>
      <c r="Y397" s="35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5"/>
      <c r="AQ397" s="35"/>
      <c r="AR397" s="35"/>
      <c r="AS397" s="35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5"/>
      <c r="BK397" s="35"/>
      <c r="BL397" s="35"/>
      <c r="BM397" s="35"/>
      <c r="BN397" s="34"/>
      <c r="BO397" s="34"/>
      <c r="BP397" s="34"/>
      <c r="BQ397" s="34"/>
      <c r="BR397" s="34"/>
      <c r="BS397" s="34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5"/>
      <c r="CE397" s="35"/>
      <c r="CF397" s="35"/>
      <c r="CG397" s="35"/>
      <c r="CH397" s="34"/>
      <c r="CI397" s="34"/>
      <c r="CJ397" s="34"/>
      <c r="CK397" s="34"/>
      <c r="CL397" s="34"/>
      <c r="CM397" s="34"/>
      <c r="CN397" s="34"/>
      <c r="CO397" s="34"/>
      <c r="CP397" s="34"/>
      <c r="CQ397" s="34"/>
      <c r="CR397" s="34"/>
      <c r="CS397" s="34"/>
      <c r="CT397" s="34"/>
      <c r="CU397" s="34"/>
      <c r="CV397" s="34"/>
      <c r="CW397" s="34"/>
      <c r="CX397" s="35"/>
      <c r="CY397" s="35"/>
      <c r="CZ397" s="35"/>
      <c r="DA397" s="35"/>
      <c r="DB397" s="34"/>
      <c r="DC397" s="34"/>
      <c r="DD397" s="34"/>
      <c r="DE397" s="34"/>
      <c r="DF397" s="34"/>
      <c r="DG397" s="34"/>
      <c r="DH397" s="34"/>
      <c r="DI397" s="34"/>
      <c r="DJ397" s="34"/>
      <c r="DK397" s="34"/>
      <c r="DL397" s="34"/>
      <c r="DM397" s="34"/>
      <c r="DN397" s="34"/>
      <c r="DO397" s="34"/>
      <c r="DP397" s="34"/>
      <c r="DQ397" s="34"/>
    </row>
    <row r="398" spans="1:121">
      <c r="A398" t="s">
        <v>1334</v>
      </c>
      <c r="B398" s="1">
        <v>0.17783564814814815</v>
      </c>
      <c r="C398" s="1">
        <v>0.1575</v>
      </c>
      <c r="D398" s="1">
        <v>1.8067129629629631E-2</v>
      </c>
      <c r="E398" s="1">
        <v>2.0335648148148148E-2</v>
      </c>
      <c r="F398">
        <v>90</v>
      </c>
      <c r="G398">
        <v>16</v>
      </c>
      <c r="H398">
        <v>106</v>
      </c>
      <c r="I398">
        <v>1374</v>
      </c>
      <c r="J398">
        <v>18</v>
      </c>
      <c r="K398">
        <v>5</v>
      </c>
      <c r="L398">
        <v>1397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X398" s="35"/>
      <c r="Y398" s="35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5"/>
      <c r="AQ398" s="35"/>
      <c r="AR398" s="35"/>
      <c r="AS398" s="35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5"/>
      <c r="BK398" s="35"/>
      <c r="BL398" s="35"/>
      <c r="BM398" s="35"/>
      <c r="BN398" s="34"/>
      <c r="BO398" s="34"/>
      <c r="BP398" s="34"/>
      <c r="BQ398" s="34"/>
      <c r="BR398" s="34"/>
      <c r="BS398" s="34"/>
      <c r="BT398" s="34"/>
      <c r="BU398" s="34"/>
      <c r="BV398" s="34"/>
      <c r="BW398" s="34"/>
      <c r="BX398" s="34"/>
      <c r="BY398" s="34"/>
      <c r="BZ398" s="34"/>
      <c r="CA398" s="34"/>
      <c r="CB398" s="34"/>
      <c r="CC398" s="34"/>
      <c r="CD398" s="35"/>
      <c r="CE398" s="35"/>
      <c r="CF398" s="35"/>
      <c r="CG398" s="35"/>
      <c r="CH398" s="34"/>
      <c r="CI398" s="34"/>
      <c r="CJ398" s="34"/>
      <c r="CK398" s="34"/>
      <c r="CL398" s="34"/>
      <c r="CM398" s="34"/>
      <c r="CN398" s="34"/>
      <c r="CO398" s="34"/>
      <c r="CP398" s="34"/>
      <c r="CQ398" s="34"/>
      <c r="CR398" s="34"/>
      <c r="CS398" s="34"/>
      <c r="CT398" s="34"/>
      <c r="CU398" s="34"/>
      <c r="CV398" s="34"/>
      <c r="CW398" s="34"/>
      <c r="CX398" s="35"/>
      <c r="CY398" s="35"/>
      <c r="CZ398" s="35"/>
      <c r="DA398" s="35"/>
      <c r="DB398" s="34"/>
      <c r="DC398" s="34"/>
      <c r="DD398" s="34"/>
      <c r="DE398" s="34"/>
      <c r="DF398" s="34"/>
      <c r="DG398" s="34"/>
      <c r="DH398" s="34"/>
      <c r="DI398" s="34"/>
      <c r="DJ398" s="34"/>
      <c r="DK398" s="34"/>
      <c r="DL398" s="34"/>
      <c r="DM398" s="34"/>
      <c r="DN398" s="34"/>
      <c r="DO398" s="34"/>
      <c r="DP398" s="34"/>
      <c r="DQ398" s="34"/>
    </row>
    <row r="399" spans="1:121">
      <c r="A399" t="s">
        <v>1336</v>
      </c>
      <c r="B399" s="1">
        <v>0.30384259259259261</v>
      </c>
      <c r="C399" s="1">
        <v>0.29697916666666668</v>
      </c>
      <c r="D399" s="1">
        <v>3.622685185185185E-2</v>
      </c>
      <c r="E399" s="1">
        <v>6.851851851851852E-3</v>
      </c>
      <c r="F399">
        <v>20</v>
      </c>
      <c r="G399">
        <v>30</v>
      </c>
      <c r="H399">
        <v>50</v>
      </c>
      <c r="I399">
        <v>274</v>
      </c>
      <c r="J399">
        <v>61</v>
      </c>
      <c r="K399">
        <v>0</v>
      </c>
      <c r="L399">
        <v>335</v>
      </c>
      <c r="M399">
        <v>35.92</v>
      </c>
      <c r="N399">
        <v>33.619999999999997</v>
      </c>
      <c r="O399">
        <v>2.2999999999999998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s="35"/>
      <c r="Y399" s="35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5"/>
      <c r="AQ399" s="35"/>
      <c r="AR399" s="35"/>
      <c r="AS399" s="35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5"/>
      <c r="BK399" s="35"/>
      <c r="BL399" s="35"/>
      <c r="BM399" s="35"/>
      <c r="BN399" s="34"/>
      <c r="BO399" s="34"/>
      <c r="BP399" s="34"/>
      <c r="BQ399" s="34"/>
      <c r="BR399" s="34"/>
      <c r="BS399" s="34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5"/>
      <c r="CE399" s="35"/>
      <c r="CF399" s="35"/>
      <c r="CG399" s="35"/>
      <c r="CH399" s="34"/>
      <c r="CI399" s="34"/>
      <c r="CJ399" s="34"/>
      <c r="CK399" s="34"/>
      <c r="CL399" s="34"/>
      <c r="CM399" s="34"/>
      <c r="CN399" s="34"/>
      <c r="CO399" s="34"/>
      <c r="CP399" s="34"/>
      <c r="CQ399" s="34"/>
      <c r="CR399" s="34"/>
      <c r="CS399" s="34"/>
      <c r="CT399" s="34"/>
      <c r="CU399" s="34"/>
      <c r="CV399" s="34"/>
      <c r="CW399" s="34"/>
      <c r="CX399" s="35"/>
      <c r="CY399" s="35"/>
      <c r="CZ399" s="35"/>
      <c r="DA399" s="35"/>
      <c r="DB399" s="34"/>
      <c r="DC399" s="34"/>
      <c r="DD399" s="34"/>
      <c r="DE399" s="34"/>
      <c r="DF399" s="34"/>
      <c r="DG399" s="34"/>
      <c r="DH399" s="34"/>
      <c r="DI399" s="34"/>
      <c r="DJ399" s="34"/>
      <c r="DK399" s="34"/>
      <c r="DL399" s="34"/>
      <c r="DM399" s="34"/>
      <c r="DN399" s="34"/>
      <c r="DO399" s="34"/>
      <c r="DP399" s="34"/>
      <c r="DQ399" s="34"/>
    </row>
    <row r="400" spans="1:121">
      <c r="A400" t="s">
        <v>2595</v>
      </c>
      <c r="B400" s="1">
        <v>0.22253472222222223</v>
      </c>
      <c r="C400" s="1">
        <v>0.20444444444444443</v>
      </c>
      <c r="D400" s="1">
        <v>2.6388888888888889E-2</v>
      </c>
      <c r="E400" s="1">
        <v>1.8078703703703704E-2</v>
      </c>
      <c r="F400">
        <v>214</v>
      </c>
      <c r="G400">
        <v>28</v>
      </c>
      <c r="H400">
        <v>242</v>
      </c>
      <c r="I400">
        <v>2498</v>
      </c>
      <c r="J400">
        <v>29</v>
      </c>
      <c r="K400">
        <v>10</v>
      </c>
      <c r="L400">
        <v>2537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X400" s="35"/>
      <c r="Y400" s="35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5"/>
      <c r="AQ400" s="35"/>
      <c r="AR400" s="35"/>
      <c r="AS400" s="35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5"/>
      <c r="BK400" s="35"/>
      <c r="BL400" s="35"/>
      <c r="BM400" s="35"/>
      <c r="BN400" s="34"/>
      <c r="BO400" s="34"/>
      <c r="BP400" s="34"/>
      <c r="BQ400" s="34"/>
      <c r="BR400" s="34"/>
      <c r="BS400" s="34"/>
      <c r="BT400" s="34"/>
      <c r="BU400" s="34"/>
      <c r="BV400" s="34"/>
      <c r="BW400" s="34"/>
      <c r="BX400" s="34"/>
      <c r="BY400" s="34"/>
      <c r="BZ400" s="34"/>
      <c r="CA400" s="34"/>
      <c r="CB400" s="34"/>
      <c r="CC400" s="34"/>
      <c r="CD400" s="35"/>
      <c r="CE400" s="35"/>
      <c r="CF400" s="35"/>
      <c r="CG400" s="35"/>
      <c r="CH400" s="34"/>
      <c r="CI400" s="34"/>
      <c r="CJ400" s="34"/>
      <c r="CK400" s="34"/>
      <c r="CL400" s="34"/>
      <c r="CM400" s="34"/>
      <c r="CN400" s="34"/>
      <c r="CO400" s="34"/>
      <c r="CP400" s="34"/>
      <c r="CQ400" s="34"/>
      <c r="CR400" s="34"/>
      <c r="CS400" s="34"/>
      <c r="CT400" s="34"/>
      <c r="CU400" s="34"/>
      <c r="CV400" s="34"/>
      <c r="CW400" s="34"/>
      <c r="CX400" s="35"/>
      <c r="CY400" s="35"/>
      <c r="CZ400" s="35"/>
      <c r="DA400" s="35"/>
      <c r="DB400" s="34"/>
      <c r="DC400" s="34"/>
      <c r="DD400" s="34"/>
      <c r="DE400" s="34"/>
      <c r="DF400" s="34"/>
      <c r="DG400" s="34"/>
      <c r="DH400" s="34"/>
      <c r="DI400" s="34"/>
      <c r="DJ400" s="34"/>
      <c r="DK400" s="34"/>
      <c r="DL400" s="34"/>
      <c r="DM400" s="34"/>
      <c r="DN400" s="34"/>
      <c r="DO400" s="34"/>
      <c r="DP400" s="34"/>
      <c r="DQ400" s="34"/>
    </row>
    <row r="401" spans="1:121">
      <c r="A401" t="s">
        <v>1343</v>
      </c>
      <c r="B401" s="1">
        <v>7.7175925925925926E-2</v>
      </c>
      <c r="C401" s="1">
        <v>6.5509259259259267E-2</v>
      </c>
      <c r="D401" s="1">
        <v>1.8530092592592595E-2</v>
      </c>
      <c r="E401" s="1">
        <v>1.1666666666666667E-2</v>
      </c>
      <c r="F401">
        <v>95</v>
      </c>
      <c r="G401">
        <v>24</v>
      </c>
      <c r="H401">
        <v>119</v>
      </c>
      <c r="I401">
        <v>728</v>
      </c>
      <c r="J401">
        <v>41</v>
      </c>
      <c r="K401">
        <v>0</v>
      </c>
      <c r="L401">
        <v>769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s="35"/>
      <c r="Y401" s="35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5"/>
      <c r="AQ401" s="35"/>
      <c r="AR401" s="35"/>
      <c r="AS401" s="35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5"/>
      <c r="BK401" s="35"/>
      <c r="BL401" s="35"/>
      <c r="BM401" s="35"/>
      <c r="BN401" s="34"/>
      <c r="BO401" s="34"/>
      <c r="BP401" s="34"/>
      <c r="BQ401" s="34"/>
      <c r="BR401" s="34"/>
      <c r="BS401" s="34"/>
      <c r="BT401" s="34"/>
      <c r="BU401" s="34"/>
      <c r="BV401" s="34"/>
      <c r="BW401" s="34"/>
      <c r="BX401" s="34"/>
      <c r="BY401" s="34"/>
      <c r="BZ401" s="34"/>
      <c r="CA401" s="34"/>
      <c r="CB401" s="34"/>
      <c r="CC401" s="34"/>
      <c r="CD401" s="35"/>
      <c r="CE401" s="35"/>
      <c r="CF401" s="35"/>
      <c r="CG401" s="35"/>
      <c r="CH401" s="34"/>
      <c r="CI401" s="34"/>
      <c r="CJ401" s="34"/>
      <c r="CK401" s="34"/>
      <c r="CL401" s="34"/>
      <c r="CM401" s="34"/>
      <c r="CN401" s="34"/>
      <c r="CO401" s="34"/>
      <c r="CP401" s="34"/>
      <c r="CQ401" s="34"/>
      <c r="CR401" s="34"/>
      <c r="CS401" s="34"/>
      <c r="CT401" s="34"/>
      <c r="CU401" s="34"/>
      <c r="CV401" s="34"/>
      <c r="CW401" s="34"/>
      <c r="CX401" s="35"/>
      <c r="CY401" s="35"/>
      <c r="CZ401" s="35"/>
      <c r="DA401" s="35"/>
      <c r="DB401" s="34"/>
      <c r="DC401" s="34"/>
      <c r="DD401" s="34"/>
      <c r="DE401" s="34"/>
      <c r="DF401" s="34"/>
      <c r="DG401" s="34"/>
      <c r="DH401" s="34"/>
      <c r="DI401" s="34"/>
      <c r="DJ401" s="34"/>
      <c r="DK401" s="34"/>
      <c r="DL401" s="34"/>
      <c r="DM401" s="34"/>
      <c r="DN401" s="34"/>
      <c r="DO401" s="34"/>
      <c r="DP401" s="34"/>
      <c r="DQ401" s="34"/>
    </row>
    <row r="402" spans="1:121">
      <c r="A402" t="s">
        <v>1348</v>
      </c>
      <c r="B402" s="1">
        <v>0.2074884259259259</v>
      </c>
      <c r="C402" s="1">
        <v>0.17679398148148148</v>
      </c>
      <c r="D402" s="1">
        <v>4.3449074074074077E-2</v>
      </c>
      <c r="E402" s="1">
        <v>3.0694444444444444E-2</v>
      </c>
      <c r="F402">
        <v>93</v>
      </c>
      <c r="G402">
        <v>82</v>
      </c>
      <c r="H402">
        <v>175</v>
      </c>
      <c r="I402">
        <v>1440</v>
      </c>
      <c r="J402">
        <v>265</v>
      </c>
      <c r="K402">
        <v>0</v>
      </c>
      <c r="L402">
        <v>1705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X402" s="35"/>
      <c r="Y402" s="35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5"/>
      <c r="AQ402" s="35"/>
      <c r="AR402" s="35"/>
      <c r="AS402" s="35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5"/>
      <c r="BK402" s="35"/>
      <c r="BL402" s="35"/>
      <c r="BM402" s="35"/>
      <c r="BN402" s="34"/>
      <c r="BO402" s="34"/>
      <c r="BP402" s="34"/>
      <c r="BQ402" s="34"/>
      <c r="BR402" s="34"/>
      <c r="BS402" s="34"/>
      <c r="BT402" s="34"/>
      <c r="BU402" s="34"/>
      <c r="BV402" s="34"/>
      <c r="BW402" s="34"/>
      <c r="BX402" s="34"/>
      <c r="BY402" s="34"/>
      <c r="BZ402" s="34"/>
      <c r="CA402" s="34"/>
      <c r="CB402" s="34"/>
      <c r="CC402" s="34"/>
      <c r="CD402" s="35"/>
      <c r="CE402" s="35"/>
      <c r="CF402" s="35"/>
      <c r="CG402" s="35"/>
      <c r="CH402" s="34"/>
      <c r="CI402" s="34"/>
      <c r="CJ402" s="34"/>
      <c r="CK402" s="34"/>
      <c r="CL402" s="34"/>
      <c r="CM402" s="34"/>
      <c r="CN402" s="34"/>
      <c r="CO402" s="34"/>
      <c r="CP402" s="34"/>
      <c r="CQ402" s="34"/>
      <c r="CR402" s="34"/>
      <c r="CS402" s="34"/>
      <c r="CT402" s="34"/>
      <c r="CU402" s="34"/>
      <c r="CV402" s="34"/>
      <c r="CW402" s="34"/>
      <c r="CX402" s="36"/>
      <c r="CY402" s="35"/>
      <c r="CZ402" s="35"/>
      <c r="DA402" s="35"/>
      <c r="DB402" s="34"/>
      <c r="DC402" s="34"/>
      <c r="DD402" s="34"/>
      <c r="DE402" s="34"/>
      <c r="DF402" s="34"/>
      <c r="DG402" s="34"/>
      <c r="DH402" s="34"/>
      <c r="DI402" s="34"/>
      <c r="DJ402" s="34"/>
      <c r="DK402" s="34"/>
      <c r="DL402" s="34"/>
      <c r="DM402" s="34"/>
      <c r="DN402" s="34"/>
      <c r="DO402" s="34"/>
      <c r="DP402" s="34"/>
      <c r="DQ402" s="34"/>
    </row>
    <row r="403" spans="1:121">
      <c r="A403" t="s">
        <v>1349</v>
      </c>
      <c r="B403" s="1">
        <v>0.15965277777777778</v>
      </c>
      <c r="C403" s="1">
        <v>0.14952546296296296</v>
      </c>
      <c r="D403" s="1">
        <v>9.2361111111111116E-3</v>
      </c>
      <c r="E403" s="1">
        <v>1.0115740740740741E-2</v>
      </c>
      <c r="F403">
        <v>19</v>
      </c>
      <c r="G403">
        <v>47</v>
      </c>
      <c r="H403">
        <v>66</v>
      </c>
      <c r="I403">
        <v>775</v>
      </c>
      <c r="J403">
        <v>135</v>
      </c>
      <c r="K403">
        <v>72</v>
      </c>
      <c r="L403">
        <v>982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X403" s="35"/>
      <c r="Y403" s="35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5"/>
      <c r="AQ403" s="35"/>
      <c r="AR403" s="35"/>
      <c r="AS403" s="35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5"/>
      <c r="BK403" s="35"/>
      <c r="BL403" s="35"/>
      <c r="BM403" s="35"/>
      <c r="BN403" s="34"/>
      <c r="BO403" s="34"/>
      <c r="BP403" s="34"/>
      <c r="BQ403" s="34"/>
      <c r="BR403" s="34"/>
      <c r="BS403" s="34"/>
      <c r="BT403" s="34"/>
      <c r="BU403" s="34"/>
      <c r="BV403" s="34"/>
      <c r="BW403" s="34"/>
      <c r="BX403" s="34"/>
      <c r="BY403" s="34"/>
      <c r="BZ403" s="34"/>
      <c r="CA403" s="34"/>
      <c r="CB403" s="34"/>
      <c r="CC403" s="34"/>
      <c r="CD403" s="35"/>
      <c r="CE403" s="35"/>
      <c r="CF403" s="35"/>
      <c r="CG403" s="35"/>
      <c r="CH403" s="34"/>
      <c r="CI403" s="34"/>
      <c r="CJ403" s="34"/>
      <c r="CK403" s="34"/>
      <c r="CL403" s="34"/>
      <c r="CM403" s="34"/>
      <c r="CN403" s="34"/>
      <c r="CO403" s="34"/>
      <c r="CP403" s="34"/>
      <c r="CQ403" s="34"/>
      <c r="CR403" s="34"/>
      <c r="CS403" s="34"/>
      <c r="CT403" s="34"/>
      <c r="CU403" s="34"/>
      <c r="CV403" s="34"/>
      <c r="CW403" s="34"/>
      <c r="CX403" s="36"/>
      <c r="CY403" s="35"/>
      <c r="CZ403" s="35"/>
      <c r="DA403" s="35"/>
      <c r="DB403" s="34"/>
      <c r="DC403" s="34"/>
      <c r="DD403" s="34"/>
      <c r="DE403" s="34"/>
      <c r="DF403" s="34"/>
      <c r="DG403" s="34"/>
      <c r="DH403" s="34"/>
      <c r="DI403" s="34"/>
      <c r="DJ403" s="34"/>
      <c r="DK403" s="34"/>
      <c r="DL403" s="34"/>
      <c r="DM403" s="34"/>
      <c r="DN403" s="34"/>
      <c r="DO403" s="34"/>
      <c r="DP403" s="34"/>
      <c r="DQ403" s="34"/>
    </row>
    <row r="404" spans="1:121">
      <c r="A404" t="s">
        <v>2596</v>
      </c>
      <c r="B404" s="1">
        <v>0.15550925925925926</v>
      </c>
      <c r="C404" s="1">
        <v>0.11859953703703703</v>
      </c>
      <c r="D404" s="1">
        <v>0.18656249999999999</v>
      </c>
      <c r="E404" s="1">
        <v>3.6909722222222226E-2</v>
      </c>
      <c r="F404">
        <v>246</v>
      </c>
      <c r="G404">
        <v>26</v>
      </c>
      <c r="H404">
        <v>272</v>
      </c>
      <c r="I404">
        <v>2366</v>
      </c>
      <c r="J404">
        <v>29</v>
      </c>
      <c r="K404">
        <v>10</v>
      </c>
      <c r="L404">
        <v>2405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X404" s="35"/>
      <c r="Y404" s="35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5"/>
      <c r="AQ404" s="35"/>
      <c r="AR404" s="35"/>
      <c r="AS404" s="35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5"/>
      <c r="BK404" s="35"/>
      <c r="BL404" s="35"/>
      <c r="BM404" s="35"/>
      <c r="BN404" s="34"/>
      <c r="BO404" s="34"/>
      <c r="BP404" s="34"/>
      <c r="BQ404" s="34"/>
      <c r="BR404" s="34"/>
      <c r="BS404" s="34"/>
      <c r="BT404" s="34"/>
      <c r="BU404" s="34"/>
      <c r="BV404" s="34"/>
      <c r="BW404" s="34"/>
      <c r="BX404" s="34"/>
      <c r="BY404" s="34"/>
      <c r="BZ404" s="34"/>
      <c r="CA404" s="34"/>
      <c r="CB404" s="34"/>
      <c r="CC404" s="34"/>
      <c r="CD404" s="35"/>
      <c r="CE404" s="35"/>
      <c r="CF404" s="35"/>
      <c r="CG404" s="35"/>
      <c r="CH404" s="34"/>
      <c r="CI404" s="34"/>
      <c r="CJ404" s="34"/>
      <c r="CK404" s="34"/>
      <c r="CL404" s="34"/>
      <c r="CM404" s="34"/>
      <c r="CN404" s="34"/>
      <c r="CO404" s="34"/>
      <c r="CP404" s="34"/>
      <c r="CQ404" s="34"/>
      <c r="CR404" s="34"/>
      <c r="CS404" s="34"/>
      <c r="CT404" s="34"/>
      <c r="CU404" s="34"/>
      <c r="CV404" s="34"/>
      <c r="CW404" s="34"/>
      <c r="CX404" s="35"/>
      <c r="CY404" s="35"/>
      <c r="CZ404" s="35"/>
      <c r="DA404" s="35"/>
      <c r="DB404" s="34"/>
      <c r="DC404" s="34"/>
      <c r="DD404" s="34"/>
      <c r="DE404" s="34"/>
      <c r="DF404" s="34"/>
      <c r="DG404" s="34"/>
      <c r="DH404" s="34"/>
      <c r="DI404" s="34"/>
      <c r="DJ404" s="34"/>
      <c r="DK404" s="34"/>
      <c r="DL404" s="34"/>
      <c r="DM404" s="34"/>
      <c r="DN404" s="34"/>
      <c r="DO404" s="34"/>
      <c r="DP404" s="34"/>
      <c r="DQ404" s="34"/>
    </row>
    <row r="405" spans="1:121">
      <c r="A405" t="s">
        <v>1359</v>
      </c>
      <c r="B405" s="1">
        <v>9.6701388888888892E-2</v>
      </c>
      <c r="C405" s="1">
        <v>8.6168981481481485E-2</v>
      </c>
      <c r="D405" s="1">
        <v>9.0069444444444438E-2</v>
      </c>
      <c r="E405" s="1">
        <v>1.0532407407407407E-2</v>
      </c>
      <c r="F405">
        <v>30</v>
      </c>
      <c r="G405">
        <v>25</v>
      </c>
      <c r="H405">
        <v>55</v>
      </c>
      <c r="I405">
        <v>591</v>
      </c>
      <c r="J405">
        <v>29</v>
      </c>
      <c r="K405">
        <v>28</v>
      </c>
      <c r="L405">
        <v>648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s="35"/>
      <c r="Y405" s="35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5"/>
      <c r="AQ405" s="35"/>
      <c r="AR405" s="35"/>
      <c r="AS405" s="35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5"/>
      <c r="BK405" s="35"/>
      <c r="BL405" s="35"/>
      <c r="BM405" s="35"/>
      <c r="BN405" s="34"/>
      <c r="BO405" s="34"/>
      <c r="BP405" s="34"/>
      <c r="BQ405" s="34"/>
      <c r="BR405" s="34"/>
      <c r="BS405" s="34"/>
      <c r="BT405" s="34"/>
      <c r="BU405" s="34"/>
      <c r="BV405" s="34"/>
      <c r="BW405" s="34"/>
      <c r="BX405" s="34"/>
      <c r="BY405" s="34"/>
      <c r="BZ405" s="34"/>
      <c r="CA405" s="34"/>
      <c r="CB405" s="34"/>
      <c r="CC405" s="34"/>
      <c r="CD405" s="35"/>
      <c r="CE405" s="35"/>
      <c r="CF405" s="35"/>
      <c r="CG405" s="35"/>
      <c r="CH405" s="34"/>
      <c r="CI405" s="34"/>
      <c r="CJ405" s="34"/>
      <c r="CK405" s="34"/>
      <c r="CL405" s="34"/>
      <c r="CM405" s="34"/>
      <c r="CN405" s="34"/>
      <c r="CO405" s="34"/>
      <c r="CP405" s="34"/>
      <c r="CQ405" s="34"/>
      <c r="CR405" s="34"/>
      <c r="CS405" s="34"/>
      <c r="CT405" s="34"/>
      <c r="CU405" s="34"/>
      <c r="CV405" s="34"/>
      <c r="CW405" s="34"/>
      <c r="CX405" s="36"/>
      <c r="CY405" s="36"/>
      <c r="CZ405" s="35"/>
      <c r="DA405" s="35"/>
      <c r="DB405" s="34"/>
      <c r="DC405" s="34"/>
      <c r="DD405" s="34"/>
      <c r="DE405" s="34"/>
      <c r="DF405" s="34"/>
      <c r="DG405" s="34"/>
      <c r="DH405" s="34"/>
      <c r="DI405" s="34"/>
      <c r="DJ405" s="34"/>
      <c r="DK405" s="34"/>
      <c r="DL405" s="34"/>
      <c r="DM405" s="34"/>
      <c r="DN405" s="34"/>
      <c r="DO405" s="34"/>
      <c r="DP405" s="34"/>
      <c r="DQ405" s="34"/>
    </row>
    <row r="406" spans="1:121">
      <c r="A406" t="s">
        <v>1362</v>
      </c>
      <c r="B406" s="1">
        <v>0.18187500000000001</v>
      </c>
      <c r="C406" s="1">
        <v>0.13822916666666665</v>
      </c>
      <c r="D406" s="1">
        <v>1.9942129629629629E-2</v>
      </c>
      <c r="E406" s="1">
        <v>4.3634259259259262E-2</v>
      </c>
      <c r="F406">
        <v>149</v>
      </c>
      <c r="G406">
        <v>66</v>
      </c>
      <c r="H406">
        <v>215</v>
      </c>
      <c r="I406">
        <v>1907</v>
      </c>
      <c r="J406">
        <v>125</v>
      </c>
      <c r="K406">
        <v>14</v>
      </c>
      <c r="L406">
        <v>2046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s="35"/>
      <c r="Y406" s="35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5"/>
      <c r="AQ406" s="35"/>
      <c r="AR406" s="35"/>
      <c r="AS406" s="35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5"/>
      <c r="BK406" s="35"/>
      <c r="BL406" s="35"/>
      <c r="BM406" s="35"/>
      <c r="BN406" s="34"/>
      <c r="BO406" s="34"/>
      <c r="BP406" s="34"/>
      <c r="BQ406" s="34"/>
      <c r="BR406" s="34"/>
      <c r="BS406" s="34"/>
      <c r="BT406" s="34"/>
      <c r="BU406" s="34"/>
      <c r="BV406" s="34"/>
      <c r="BW406" s="34"/>
      <c r="BX406" s="34"/>
      <c r="BY406" s="34"/>
      <c r="BZ406" s="34"/>
      <c r="CA406" s="34"/>
      <c r="CB406" s="34"/>
      <c r="CC406" s="34"/>
      <c r="CD406" s="35"/>
      <c r="CE406" s="35"/>
      <c r="CF406" s="35"/>
      <c r="CG406" s="35"/>
      <c r="CH406" s="34"/>
      <c r="CI406" s="34"/>
      <c r="CJ406" s="34"/>
      <c r="CK406" s="34"/>
      <c r="CL406" s="34"/>
      <c r="CM406" s="34"/>
      <c r="CN406" s="34"/>
      <c r="CO406" s="34"/>
      <c r="CP406" s="34"/>
      <c r="CQ406" s="34"/>
      <c r="CR406" s="34"/>
      <c r="CS406" s="34"/>
      <c r="CT406" s="34"/>
      <c r="CU406" s="34"/>
      <c r="CV406" s="34"/>
      <c r="CW406" s="34"/>
      <c r="CX406" s="36"/>
      <c r="CY406" s="36"/>
      <c r="CZ406" s="35"/>
      <c r="DA406" s="35"/>
      <c r="DB406" s="34"/>
      <c r="DC406" s="34"/>
      <c r="DD406" s="34"/>
      <c r="DE406" s="34"/>
      <c r="DF406" s="34"/>
      <c r="DG406" s="34"/>
      <c r="DH406" s="34"/>
      <c r="DI406" s="34"/>
      <c r="DJ406" s="34"/>
      <c r="DK406" s="34"/>
      <c r="DL406" s="34"/>
      <c r="DM406" s="34"/>
      <c r="DN406" s="34"/>
      <c r="DO406" s="34"/>
      <c r="DP406" s="34"/>
      <c r="DQ406" s="34"/>
    </row>
    <row r="407" spans="1:121">
      <c r="A407" t="s">
        <v>1364</v>
      </c>
      <c r="B407" s="1">
        <v>9.976851851851852E-2</v>
      </c>
      <c r="C407" s="1">
        <v>6.4236111111111105E-2</v>
      </c>
      <c r="D407" s="1">
        <v>4.1550925925925929E-2</v>
      </c>
      <c r="E407" s="1">
        <v>3.5520833333333328E-2</v>
      </c>
      <c r="F407">
        <v>86</v>
      </c>
      <c r="G407">
        <v>14</v>
      </c>
      <c r="H407">
        <v>100</v>
      </c>
      <c r="I407">
        <v>996</v>
      </c>
      <c r="J407">
        <v>21</v>
      </c>
      <c r="K407">
        <v>4</v>
      </c>
      <c r="L407">
        <v>1021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s="35"/>
      <c r="Y407" s="35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5"/>
      <c r="AQ407" s="35"/>
      <c r="AR407" s="35"/>
      <c r="AS407" s="35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5"/>
      <c r="BK407" s="35"/>
      <c r="BL407" s="35"/>
      <c r="BM407" s="35"/>
      <c r="BN407" s="34"/>
      <c r="BO407" s="34"/>
      <c r="BP407" s="34"/>
      <c r="BQ407" s="34"/>
      <c r="BR407" s="34"/>
      <c r="BS407" s="34"/>
      <c r="BT407" s="34"/>
      <c r="BU407" s="34"/>
      <c r="BV407" s="34"/>
      <c r="BW407" s="34"/>
      <c r="BX407" s="34"/>
      <c r="BY407" s="34"/>
      <c r="BZ407" s="34"/>
      <c r="CA407" s="34"/>
      <c r="CB407" s="34"/>
      <c r="CC407" s="34"/>
      <c r="CD407" s="35"/>
      <c r="CE407" s="35"/>
      <c r="CF407" s="35"/>
      <c r="CG407" s="35"/>
      <c r="CH407" s="34"/>
      <c r="CI407" s="34"/>
      <c r="CJ407" s="34"/>
      <c r="CK407" s="34"/>
      <c r="CL407" s="34"/>
      <c r="CM407" s="34"/>
      <c r="CN407" s="34"/>
      <c r="CO407" s="34"/>
      <c r="CP407" s="34"/>
      <c r="CQ407" s="34"/>
      <c r="CR407" s="34"/>
      <c r="CS407" s="34"/>
      <c r="CT407" s="34"/>
      <c r="CU407" s="34"/>
      <c r="CV407" s="34"/>
      <c r="CW407" s="34"/>
      <c r="CX407" s="36"/>
      <c r="CY407" s="35"/>
      <c r="CZ407" s="35"/>
      <c r="DA407" s="35"/>
      <c r="DB407" s="34"/>
      <c r="DC407" s="34"/>
      <c r="DD407" s="34"/>
      <c r="DE407" s="34"/>
      <c r="DF407" s="34"/>
      <c r="DG407" s="34"/>
      <c r="DH407" s="34"/>
      <c r="DI407" s="34"/>
      <c r="DJ407" s="34"/>
      <c r="DK407" s="34"/>
      <c r="DL407" s="34"/>
      <c r="DM407" s="34"/>
      <c r="DN407" s="34"/>
      <c r="DO407" s="34"/>
      <c r="DP407" s="34"/>
      <c r="DQ407" s="34"/>
    </row>
    <row r="408" spans="1:121">
      <c r="A408" t="s">
        <v>1366</v>
      </c>
      <c r="B408" s="1">
        <v>0.32050925925925927</v>
      </c>
      <c r="C408" s="1">
        <v>0.28944444444444445</v>
      </c>
      <c r="D408" s="1">
        <v>3.0115740740740738E-2</v>
      </c>
      <c r="E408" s="1">
        <v>3.1053240740740742E-2</v>
      </c>
      <c r="F408">
        <v>71</v>
      </c>
      <c r="G408">
        <v>15</v>
      </c>
      <c r="H408">
        <v>86</v>
      </c>
      <c r="I408">
        <v>983</v>
      </c>
      <c r="J408">
        <v>28</v>
      </c>
      <c r="K408">
        <v>0</v>
      </c>
      <c r="L408">
        <v>1011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s="35"/>
      <c r="Y408" s="35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5"/>
      <c r="AQ408" s="35"/>
      <c r="AR408" s="35"/>
      <c r="AS408" s="35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5"/>
      <c r="BK408" s="35"/>
      <c r="BL408" s="35"/>
      <c r="BM408" s="35"/>
      <c r="BN408" s="34"/>
      <c r="BO408" s="34"/>
      <c r="BP408" s="34"/>
      <c r="BQ408" s="34"/>
      <c r="BR408" s="34"/>
      <c r="BS408" s="34"/>
      <c r="BT408" s="34"/>
      <c r="BU408" s="34"/>
      <c r="BV408" s="34"/>
      <c r="BW408" s="34"/>
      <c r="BX408" s="34"/>
      <c r="BY408" s="34"/>
      <c r="BZ408" s="34"/>
      <c r="CA408" s="34"/>
      <c r="CB408" s="34"/>
      <c r="CC408" s="34"/>
      <c r="CD408" s="35"/>
      <c r="CE408" s="35"/>
      <c r="CF408" s="35"/>
      <c r="CG408" s="35"/>
      <c r="CH408" s="34"/>
      <c r="CI408" s="34"/>
      <c r="CJ408" s="34"/>
      <c r="CK408" s="34"/>
      <c r="CL408" s="34"/>
      <c r="CM408" s="34"/>
      <c r="CN408" s="34"/>
      <c r="CO408" s="34"/>
      <c r="CP408" s="34"/>
      <c r="CQ408" s="34"/>
      <c r="CR408" s="34"/>
      <c r="CS408" s="34"/>
      <c r="CT408" s="34"/>
      <c r="CU408" s="34"/>
      <c r="CV408" s="34"/>
      <c r="CW408" s="34"/>
      <c r="CX408" s="35"/>
      <c r="CY408" s="35"/>
      <c r="CZ408" s="35"/>
      <c r="DA408" s="35"/>
      <c r="DB408" s="34"/>
      <c r="DC408" s="34"/>
      <c r="DD408" s="34"/>
      <c r="DE408" s="34"/>
      <c r="DF408" s="34"/>
      <c r="DG408" s="34"/>
      <c r="DH408" s="34"/>
      <c r="DI408" s="34"/>
      <c r="DJ408" s="34"/>
      <c r="DK408" s="34"/>
      <c r="DL408" s="34"/>
      <c r="DM408" s="34"/>
      <c r="DN408" s="34"/>
      <c r="DO408" s="34"/>
      <c r="DP408" s="34"/>
      <c r="DQ408" s="34"/>
    </row>
    <row r="409" spans="1:121">
      <c r="A409" t="s">
        <v>1367</v>
      </c>
      <c r="B409" s="1">
        <v>1.7199074074074071E-2</v>
      </c>
      <c r="C409" s="1">
        <v>1.545138888888889E-2</v>
      </c>
      <c r="D409" s="1">
        <v>1.1076388888888887E-2</v>
      </c>
      <c r="E409" s="1">
        <v>1.736111111111111E-3</v>
      </c>
      <c r="F409">
        <v>19</v>
      </c>
      <c r="G409">
        <v>5</v>
      </c>
      <c r="H409">
        <v>24</v>
      </c>
      <c r="I409">
        <v>158</v>
      </c>
      <c r="J409">
        <v>9</v>
      </c>
      <c r="K409">
        <v>0</v>
      </c>
      <c r="L409">
        <v>167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s="35"/>
      <c r="Y409" s="35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5"/>
      <c r="AQ409" s="35"/>
      <c r="AR409" s="35"/>
      <c r="AS409" s="35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5"/>
      <c r="BK409" s="35"/>
      <c r="BL409" s="35"/>
      <c r="BM409" s="35"/>
      <c r="BN409" s="34"/>
      <c r="BO409" s="34"/>
      <c r="BP409" s="34"/>
      <c r="BQ409" s="34"/>
      <c r="BR409" s="34"/>
      <c r="BS409" s="34"/>
      <c r="BT409" s="34"/>
      <c r="BU409" s="34"/>
      <c r="BV409" s="34"/>
      <c r="BW409" s="34"/>
      <c r="BX409" s="34"/>
      <c r="BY409" s="34"/>
      <c r="BZ409" s="34"/>
      <c r="CA409" s="34"/>
      <c r="CB409" s="34"/>
      <c r="CC409" s="34"/>
      <c r="CD409" s="35"/>
      <c r="CE409" s="35"/>
      <c r="CF409" s="35"/>
      <c r="CG409" s="35"/>
      <c r="CH409" s="34"/>
      <c r="CI409" s="34"/>
      <c r="CJ409" s="34"/>
      <c r="CK409" s="34"/>
      <c r="CL409" s="34"/>
      <c r="CM409" s="34"/>
      <c r="CN409" s="34"/>
      <c r="CO409" s="34"/>
      <c r="CP409" s="34"/>
      <c r="CQ409" s="34"/>
      <c r="CR409" s="34"/>
      <c r="CS409" s="34"/>
      <c r="CT409" s="34"/>
      <c r="CU409" s="34"/>
      <c r="CV409" s="34"/>
      <c r="CW409" s="34"/>
      <c r="CX409" s="35"/>
      <c r="CY409" s="35"/>
      <c r="CZ409" s="35"/>
      <c r="DA409" s="35"/>
      <c r="DB409" s="34"/>
      <c r="DC409" s="34"/>
      <c r="DD409" s="34"/>
      <c r="DE409" s="34"/>
      <c r="DF409" s="34"/>
      <c r="DG409" s="34"/>
      <c r="DH409" s="34"/>
      <c r="DI409" s="34"/>
      <c r="DJ409" s="34"/>
      <c r="DK409" s="34"/>
      <c r="DL409" s="34"/>
      <c r="DM409" s="34"/>
      <c r="DN409" s="34"/>
      <c r="DO409" s="34"/>
      <c r="DP409" s="34"/>
      <c r="DQ409" s="34"/>
    </row>
    <row r="410" spans="1:121">
      <c r="A410" t="s">
        <v>1374</v>
      </c>
      <c r="B410" s="1">
        <v>0.18054398148148146</v>
      </c>
      <c r="C410" s="1">
        <v>0.13828703703703704</v>
      </c>
      <c r="D410" s="1">
        <v>1.4236111111111111E-2</v>
      </c>
      <c r="E410" s="1">
        <v>4.2256944444444444E-2</v>
      </c>
      <c r="F410">
        <v>26</v>
      </c>
      <c r="G410">
        <v>28</v>
      </c>
      <c r="H410">
        <v>54</v>
      </c>
      <c r="I410">
        <v>666</v>
      </c>
      <c r="J410">
        <v>43</v>
      </c>
      <c r="K410">
        <v>8</v>
      </c>
      <c r="L410">
        <v>717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s="35"/>
      <c r="Y410" s="35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5"/>
      <c r="AQ410" s="35"/>
      <c r="AR410" s="35"/>
      <c r="AS410" s="35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5"/>
      <c r="BK410" s="35"/>
      <c r="BL410" s="35"/>
      <c r="BM410" s="35"/>
      <c r="BN410" s="34"/>
      <c r="BO410" s="34"/>
      <c r="BP410" s="34"/>
      <c r="BQ410" s="34"/>
      <c r="BR410" s="34"/>
      <c r="BS410" s="34"/>
      <c r="BT410" s="34"/>
      <c r="BU410" s="34"/>
      <c r="BV410" s="34"/>
      <c r="BW410" s="34"/>
      <c r="BX410" s="34"/>
      <c r="BY410" s="34"/>
      <c r="BZ410" s="34"/>
      <c r="CA410" s="34"/>
      <c r="CB410" s="34"/>
      <c r="CC410" s="34"/>
      <c r="CD410" s="35"/>
      <c r="CE410" s="35"/>
      <c r="CF410" s="35"/>
      <c r="CG410" s="35"/>
      <c r="CH410" s="34"/>
      <c r="CI410" s="34"/>
      <c r="CJ410" s="34"/>
      <c r="CK410" s="34"/>
      <c r="CL410" s="34"/>
      <c r="CM410" s="34"/>
      <c r="CN410" s="34"/>
      <c r="CO410" s="34"/>
      <c r="CP410" s="34"/>
      <c r="CQ410" s="34"/>
      <c r="CR410" s="34"/>
      <c r="CS410" s="34"/>
      <c r="CT410" s="34"/>
      <c r="CU410" s="34"/>
      <c r="CV410" s="34"/>
      <c r="CW410" s="34"/>
      <c r="CX410" s="35"/>
      <c r="CY410" s="35"/>
      <c r="CZ410" s="35"/>
      <c r="DA410" s="35"/>
      <c r="DB410" s="34"/>
      <c r="DC410" s="34"/>
      <c r="DD410" s="34"/>
      <c r="DE410" s="34"/>
      <c r="DF410" s="34"/>
      <c r="DG410" s="34"/>
      <c r="DH410" s="34"/>
      <c r="DI410" s="34"/>
      <c r="DJ410" s="34"/>
      <c r="DK410" s="34"/>
      <c r="DL410" s="34"/>
      <c r="DM410" s="34"/>
      <c r="DN410" s="34"/>
      <c r="DO410" s="34"/>
      <c r="DP410" s="34"/>
      <c r="DQ410" s="34"/>
    </row>
    <row r="411" spans="1:121">
      <c r="A411" t="s">
        <v>2597</v>
      </c>
      <c r="B411" s="1">
        <v>0.24136574074074071</v>
      </c>
      <c r="C411" s="1">
        <v>0.23769675925925926</v>
      </c>
      <c r="D411" s="1">
        <v>0.11517361111111112</v>
      </c>
      <c r="E411" s="1">
        <v>3.6689814814814814E-3</v>
      </c>
      <c r="F411">
        <v>24</v>
      </c>
      <c r="G411">
        <v>0</v>
      </c>
      <c r="H411">
        <v>24</v>
      </c>
      <c r="I411">
        <v>1888</v>
      </c>
      <c r="J411">
        <v>0</v>
      </c>
      <c r="K411">
        <v>0</v>
      </c>
      <c r="L411">
        <v>1888</v>
      </c>
      <c r="M411">
        <v>17.850000000000001</v>
      </c>
      <c r="N411">
        <v>17.850000000000001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s="35"/>
      <c r="Y411" s="35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5"/>
      <c r="AQ411" s="35"/>
      <c r="AR411" s="35"/>
      <c r="AS411" s="35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5"/>
      <c r="BK411" s="35"/>
      <c r="BL411" s="35"/>
      <c r="BM411" s="35"/>
      <c r="BN411" s="34"/>
      <c r="BO411" s="34"/>
      <c r="BP411" s="34"/>
      <c r="BQ411" s="34"/>
      <c r="BR411" s="34"/>
      <c r="BS411" s="34"/>
      <c r="BT411" s="34"/>
      <c r="BU411" s="34"/>
      <c r="BV411" s="34"/>
      <c r="BW411" s="34"/>
      <c r="BX411" s="34"/>
      <c r="BY411" s="34"/>
      <c r="BZ411" s="34"/>
      <c r="CA411" s="34"/>
      <c r="CB411" s="34"/>
      <c r="CC411" s="34"/>
      <c r="CD411" s="35"/>
      <c r="CE411" s="35"/>
      <c r="CF411" s="35"/>
      <c r="CG411" s="35"/>
      <c r="CH411" s="34"/>
      <c r="CI411" s="34"/>
      <c r="CJ411" s="34"/>
      <c r="CK411" s="34"/>
      <c r="CL411" s="34"/>
      <c r="CM411" s="34"/>
      <c r="CN411" s="34"/>
      <c r="CO411" s="34"/>
      <c r="CP411" s="34"/>
      <c r="CQ411" s="34"/>
      <c r="CR411" s="34"/>
      <c r="CS411" s="34"/>
      <c r="CT411" s="34"/>
      <c r="CU411" s="34"/>
      <c r="CV411" s="34"/>
      <c r="CW411" s="34"/>
      <c r="CX411" s="35"/>
      <c r="CY411" s="35"/>
      <c r="CZ411" s="35"/>
      <c r="DA411" s="35"/>
      <c r="DB411" s="34"/>
      <c r="DC411" s="34"/>
      <c r="DD411" s="34"/>
      <c r="DE411" s="34"/>
      <c r="DF411" s="34"/>
      <c r="DG411" s="34"/>
      <c r="DH411" s="34"/>
      <c r="DI411" s="34"/>
      <c r="DJ411" s="34"/>
      <c r="DK411" s="34"/>
      <c r="DL411" s="34"/>
      <c r="DM411" s="34"/>
      <c r="DN411" s="34"/>
      <c r="DO411" s="34"/>
      <c r="DP411" s="34"/>
      <c r="DQ411" s="34"/>
    </row>
    <row r="412" spans="1:121">
      <c r="A412" t="s">
        <v>2598</v>
      </c>
      <c r="B412" s="1">
        <v>0.29165509259259259</v>
      </c>
      <c r="C412" s="1">
        <v>0.25967592592592592</v>
      </c>
      <c r="D412" s="1">
        <v>4.1689814814814818E-2</v>
      </c>
      <c r="E412" s="1">
        <v>3.1979166666666663E-2</v>
      </c>
      <c r="F412">
        <v>122</v>
      </c>
      <c r="G412">
        <v>37</v>
      </c>
      <c r="H412">
        <v>159</v>
      </c>
      <c r="I412">
        <v>1735</v>
      </c>
      <c r="J412">
        <v>54</v>
      </c>
      <c r="K412">
        <v>11</v>
      </c>
      <c r="L412">
        <v>1800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s="35"/>
      <c r="Y412" s="35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5"/>
      <c r="AQ412" s="35"/>
      <c r="AR412" s="35"/>
      <c r="AS412" s="35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5"/>
      <c r="BK412" s="35"/>
      <c r="BL412" s="35"/>
      <c r="BM412" s="35"/>
      <c r="BN412" s="34"/>
      <c r="BO412" s="34"/>
      <c r="BP412" s="34"/>
      <c r="BQ412" s="34"/>
      <c r="BR412" s="34"/>
      <c r="BS412" s="34"/>
      <c r="BT412" s="34"/>
      <c r="BU412" s="34"/>
      <c r="BV412" s="34"/>
      <c r="BW412" s="34"/>
      <c r="BX412" s="34"/>
      <c r="BY412" s="34"/>
      <c r="BZ412" s="34"/>
      <c r="CA412" s="34"/>
      <c r="CB412" s="34"/>
      <c r="CC412" s="34"/>
      <c r="CD412" s="35"/>
      <c r="CE412" s="35"/>
      <c r="CF412" s="35"/>
      <c r="CG412" s="35"/>
      <c r="CH412" s="34"/>
      <c r="CI412" s="34"/>
      <c r="CJ412" s="34"/>
      <c r="CK412" s="34"/>
      <c r="CL412" s="34"/>
      <c r="CM412" s="34"/>
      <c r="CN412" s="34"/>
      <c r="CO412" s="34"/>
      <c r="CP412" s="34"/>
      <c r="CQ412" s="34"/>
      <c r="CR412" s="34"/>
      <c r="CS412" s="34"/>
      <c r="CT412" s="34"/>
      <c r="CU412" s="34"/>
      <c r="CV412" s="34"/>
      <c r="CW412" s="34"/>
      <c r="CX412" s="36"/>
      <c r="CY412" s="35"/>
      <c r="CZ412" s="35"/>
      <c r="DA412" s="35"/>
      <c r="DB412" s="34"/>
      <c r="DC412" s="34"/>
      <c r="DD412" s="34"/>
      <c r="DE412" s="34"/>
      <c r="DF412" s="34"/>
      <c r="DG412" s="34"/>
      <c r="DH412" s="34"/>
      <c r="DI412" s="34"/>
      <c r="DJ412" s="34"/>
      <c r="DK412" s="34"/>
      <c r="DL412" s="34"/>
      <c r="DM412" s="34"/>
      <c r="DN412" s="34"/>
      <c r="DO412" s="34"/>
      <c r="DP412" s="34"/>
      <c r="DQ412" s="34"/>
    </row>
    <row r="413" spans="1:121">
      <c r="A413" t="s">
        <v>1382</v>
      </c>
      <c r="B413" s="1">
        <v>0.31450231481481478</v>
      </c>
      <c r="C413" s="1">
        <v>0.1633449074074074</v>
      </c>
      <c r="D413" s="1">
        <v>2.1296296296296299E-2</v>
      </c>
      <c r="E413" s="1">
        <v>0.15115740740740741</v>
      </c>
      <c r="F413">
        <v>313</v>
      </c>
      <c r="G413">
        <v>61</v>
      </c>
      <c r="H413">
        <v>374</v>
      </c>
      <c r="I413">
        <v>1101</v>
      </c>
      <c r="J413">
        <v>42</v>
      </c>
      <c r="K413">
        <v>35</v>
      </c>
      <c r="L413">
        <v>1178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X413" s="35"/>
      <c r="Y413" s="35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5"/>
      <c r="AQ413" s="35"/>
      <c r="AR413" s="35"/>
      <c r="AS413" s="35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5"/>
      <c r="BK413" s="35"/>
      <c r="BL413" s="35"/>
      <c r="BM413" s="35"/>
      <c r="BN413" s="34"/>
      <c r="BO413" s="34"/>
      <c r="BP413" s="34"/>
      <c r="BQ413" s="34"/>
      <c r="BR413" s="34"/>
      <c r="BS413" s="34"/>
      <c r="BT413" s="34"/>
      <c r="BU413" s="34"/>
      <c r="BV413" s="34"/>
      <c r="BW413" s="34"/>
      <c r="BX413" s="34"/>
      <c r="BY413" s="34"/>
      <c r="BZ413" s="34"/>
      <c r="CA413" s="34"/>
      <c r="CB413" s="34"/>
      <c r="CC413" s="34"/>
      <c r="CD413" s="35"/>
      <c r="CE413" s="35"/>
      <c r="CF413" s="35"/>
      <c r="CG413" s="35"/>
      <c r="CH413" s="34"/>
      <c r="CI413" s="34"/>
      <c r="CJ413" s="34"/>
      <c r="CK413" s="34"/>
      <c r="CL413" s="34"/>
      <c r="CM413" s="34"/>
      <c r="CN413" s="34"/>
      <c r="CO413" s="34"/>
      <c r="CP413" s="34"/>
      <c r="CQ413" s="34"/>
      <c r="CR413" s="34"/>
      <c r="CS413" s="34"/>
      <c r="CT413" s="34"/>
      <c r="CU413" s="34"/>
      <c r="CV413" s="34"/>
      <c r="CW413" s="34"/>
      <c r="CX413" s="36"/>
      <c r="CY413" s="35"/>
      <c r="CZ413" s="35"/>
      <c r="DA413" s="35"/>
      <c r="DB413" s="34"/>
      <c r="DC413" s="34"/>
      <c r="DD413" s="34"/>
      <c r="DE413" s="34"/>
      <c r="DF413" s="34"/>
      <c r="DG413" s="34"/>
      <c r="DH413" s="34"/>
      <c r="DI413" s="34"/>
      <c r="DJ413" s="34"/>
      <c r="DK413" s="34"/>
      <c r="DL413" s="34"/>
      <c r="DM413" s="34"/>
      <c r="DN413" s="34"/>
      <c r="DO413" s="34"/>
      <c r="DP413" s="34"/>
      <c r="DQ413" s="34"/>
    </row>
    <row r="414" spans="1:121">
      <c r="A414" t="s">
        <v>2599</v>
      </c>
      <c r="B414" s="1">
        <v>0.11901620370370369</v>
      </c>
      <c r="C414" s="1">
        <v>8.4236111111111109E-2</v>
      </c>
      <c r="D414" s="1">
        <v>1.8171296296296297E-3</v>
      </c>
      <c r="E414" s="1">
        <v>3.4768518518518525E-2</v>
      </c>
      <c r="F414">
        <v>20</v>
      </c>
      <c r="G414">
        <v>1</v>
      </c>
      <c r="H414">
        <v>21</v>
      </c>
      <c r="I414">
        <v>310</v>
      </c>
      <c r="J414">
        <v>7</v>
      </c>
      <c r="K414">
        <v>0</v>
      </c>
      <c r="L414">
        <v>317</v>
      </c>
      <c r="M414">
        <v>14.65</v>
      </c>
      <c r="N414">
        <v>14.64</v>
      </c>
      <c r="O414">
        <v>0.01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s="35"/>
      <c r="Y414" s="35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5"/>
      <c r="AQ414" s="35"/>
      <c r="AR414" s="35"/>
      <c r="AS414" s="35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5"/>
      <c r="BK414" s="35"/>
      <c r="BL414" s="35"/>
      <c r="BM414" s="35"/>
      <c r="BN414" s="34"/>
      <c r="BO414" s="34"/>
      <c r="BP414" s="34"/>
      <c r="BQ414" s="34"/>
      <c r="BR414" s="34"/>
      <c r="BS414" s="34"/>
      <c r="BT414" s="34"/>
      <c r="BU414" s="34"/>
      <c r="BV414" s="34"/>
      <c r="BW414" s="34"/>
      <c r="BX414" s="34"/>
      <c r="BY414" s="34"/>
      <c r="BZ414" s="34"/>
      <c r="CA414" s="34"/>
      <c r="CB414" s="34"/>
      <c r="CC414" s="34"/>
      <c r="CD414" s="35"/>
      <c r="CE414" s="35"/>
      <c r="CF414" s="35"/>
      <c r="CG414" s="35"/>
      <c r="CH414" s="34"/>
      <c r="CI414" s="34"/>
      <c r="CJ414" s="34"/>
      <c r="CK414" s="34"/>
      <c r="CL414" s="34"/>
      <c r="CM414" s="34"/>
      <c r="CN414" s="34"/>
      <c r="CO414" s="34"/>
      <c r="CP414" s="34"/>
      <c r="CQ414" s="34"/>
      <c r="CR414" s="34"/>
      <c r="CS414" s="34"/>
      <c r="CT414" s="34"/>
      <c r="CU414" s="34"/>
      <c r="CV414" s="34"/>
      <c r="CW414" s="34"/>
      <c r="CX414" s="35"/>
      <c r="CY414" s="35"/>
      <c r="CZ414" s="35"/>
      <c r="DA414" s="35"/>
      <c r="DB414" s="34"/>
      <c r="DC414" s="34"/>
      <c r="DD414" s="34"/>
      <c r="DE414" s="34"/>
      <c r="DF414" s="34"/>
      <c r="DG414" s="34"/>
      <c r="DH414" s="34"/>
      <c r="DI414" s="34"/>
      <c r="DJ414" s="34"/>
      <c r="DK414" s="34"/>
      <c r="DL414" s="34"/>
      <c r="DM414" s="34"/>
      <c r="DN414" s="34"/>
      <c r="DO414" s="34"/>
      <c r="DP414" s="34"/>
      <c r="DQ414" s="34"/>
    </row>
    <row r="415" spans="1:121">
      <c r="A415" t="s">
        <v>2600</v>
      </c>
      <c r="B415" s="1">
        <v>0.43798611111111113</v>
      </c>
      <c r="C415" s="1">
        <v>0.33068287037037036</v>
      </c>
      <c r="D415" s="1">
        <v>5.8541666666666665E-2</v>
      </c>
      <c r="E415" s="1">
        <v>0.10729166666666667</v>
      </c>
      <c r="F415">
        <v>31</v>
      </c>
      <c r="G415">
        <v>1</v>
      </c>
      <c r="H415">
        <v>32</v>
      </c>
      <c r="I415">
        <v>1779</v>
      </c>
      <c r="J415">
        <v>8</v>
      </c>
      <c r="K415">
        <v>0</v>
      </c>
      <c r="L415">
        <v>1787</v>
      </c>
      <c r="M415">
        <v>22.22</v>
      </c>
      <c r="N415">
        <v>22.03</v>
      </c>
      <c r="O415">
        <v>0.19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s="35"/>
      <c r="Y415" s="35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5"/>
      <c r="AQ415" s="35"/>
      <c r="AR415" s="35"/>
      <c r="AS415" s="35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5"/>
      <c r="BK415" s="35"/>
      <c r="BL415" s="35"/>
      <c r="BM415" s="35"/>
      <c r="BN415" s="34"/>
      <c r="BO415" s="34"/>
      <c r="BP415" s="34"/>
      <c r="BQ415" s="34"/>
      <c r="BR415" s="34"/>
      <c r="BS415" s="34"/>
      <c r="BT415" s="34"/>
      <c r="BU415" s="34"/>
      <c r="BV415" s="34"/>
      <c r="BW415" s="34"/>
      <c r="BX415" s="34"/>
      <c r="BY415" s="34"/>
      <c r="BZ415" s="34"/>
      <c r="CA415" s="34"/>
      <c r="CB415" s="34"/>
      <c r="CC415" s="34"/>
      <c r="CD415" s="35"/>
      <c r="CE415" s="35"/>
      <c r="CF415" s="35"/>
      <c r="CG415" s="35"/>
      <c r="CH415" s="34"/>
      <c r="CI415" s="34"/>
      <c r="CJ415" s="34"/>
      <c r="CK415" s="34"/>
      <c r="CL415" s="34"/>
      <c r="CM415" s="34"/>
      <c r="CN415" s="34"/>
      <c r="CO415" s="34"/>
      <c r="CP415" s="34"/>
      <c r="CQ415" s="34"/>
      <c r="CR415" s="34"/>
      <c r="CS415" s="34"/>
      <c r="CT415" s="34"/>
      <c r="CU415" s="34"/>
      <c r="CV415" s="34"/>
      <c r="CW415" s="34"/>
      <c r="CX415" s="36"/>
      <c r="CY415" s="35"/>
      <c r="CZ415" s="35"/>
      <c r="DA415" s="35"/>
      <c r="DB415" s="34"/>
      <c r="DC415" s="34"/>
      <c r="DD415" s="34"/>
      <c r="DE415" s="34"/>
      <c r="DF415" s="34"/>
      <c r="DG415" s="34"/>
      <c r="DH415" s="34"/>
      <c r="DI415" s="34"/>
      <c r="DJ415" s="34"/>
      <c r="DK415" s="34"/>
      <c r="DL415" s="34"/>
      <c r="DM415" s="34"/>
      <c r="DN415" s="34"/>
      <c r="DO415" s="34"/>
      <c r="DP415" s="34"/>
      <c r="DQ415" s="34"/>
    </row>
    <row r="416" spans="1:121">
      <c r="A416" t="s">
        <v>1393</v>
      </c>
      <c r="B416" s="1">
        <v>0.20040509259259257</v>
      </c>
      <c r="C416" s="1">
        <v>0.2003587962962963</v>
      </c>
      <c r="D416" s="1">
        <v>0.24717592592592594</v>
      </c>
      <c r="E416" s="1">
        <v>3.4722222222222222E-5</v>
      </c>
      <c r="F416">
        <v>19</v>
      </c>
      <c r="G416">
        <v>48</v>
      </c>
      <c r="H416">
        <v>67</v>
      </c>
      <c r="I416">
        <v>589</v>
      </c>
      <c r="J416">
        <v>129</v>
      </c>
      <c r="K416">
        <v>57</v>
      </c>
      <c r="L416">
        <v>775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X416" s="35"/>
      <c r="Y416" s="35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5"/>
      <c r="AQ416" s="35"/>
      <c r="AR416" s="35"/>
      <c r="AS416" s="35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5"/>
      <c r="BK416" s="35"/>
      <c r="BL416" s="35"/>
      <c r="BM416" s="35"/>
      <c r="BN416" s="34"/>
      <c r="BO416" s="34"/>
      <c r="BP416" s="34"/>
      <c r="BQ416" s="34"/>
      <c r="BR416" s="34"/>
      <c r="BS416" s="34"/>
      <c r="BT416" s="34"/>
      <c r="BU416" s="34"/>
      <c r="BV416" s="34"/>
      <c r="BW416" s="34"/>
      <c r="BX416" s="34"/>
      <c r="BY416" s="34"/>
      <c r="BZ416" s="34"/>
      <c r="CA416" s="34"/>
      <c r="CB416" s="34"/>
      <c r="CC416" s="34"/>
      <c r="CD416" s="35"/>
      <c r="CE416" s="35"/>
      <c r="CF416" s="35"/>
      <c r="CG416" s="35"/>
      <c r="CH416" s="34"/>
      <c r="CI416" s="34"/>
      <c r="CJ416" s="34"/>
      <c r="CK416" s="34"/>
      <c r="CL416" s="34"/>
      <c r="CM416" s="34"/>
      <c r="CN416" s="34"/>
      <c r="CO416" s="34"/>
      <c r="CP416" s="34"/>
      <c r="CQ416" s="34"/>
      <c r="CR416" s="34"/>
      <c r="CS416" s="34"/>
      <c r="CT416" s="34"/>
      <c r="CU416" s="34"/>
      <c r="CV416" s="34"/>
      <c r="CW416" s="34"/>
      <c r="CX416" s="35"/>
      <c r="CY416" s="35"/>
      <c r="CZ416" s="35"/>
      <c r="DA416" s="35"/>
      <c r="DB416" s="34"/>
      <c r="DC416" s="34"/>
      <c r="DD416" s="34"/>
      <c r="DE416" s="34"/>
      <c r="DF416" s="34"/>
      <c r="DG416" s="34"/>
      <c r="DH416" s="34"/>
      <c r="DI416" s="34"/>
      <c r="DJ416" s="34"/>
      <c r="DK416" s="34"/>
      <c r="DL416" s="34"/>
      <c r="DM416" s="34"/>
      <c r="DN416" s="34"/>
      <c r="DO416" s="34"/>
      <c r="DP416" s="34"/>
      <c r="DQ416" s="34"/>
    </row>
    <row r="417" spans="1:121">
      <c r="A417" t="s">
        <v>1401</v>
      </c>
      <c r="B417" s="1">
        <v>0.15818287037037038</v>
      </c>
      <c r="C417" s="1">
        <v>0.11814814814814815</v>
      </c>
      <c r="D417" s="1">
        <v>5.6307870370370362E-2</v>
      </c>
      <c r="E417" s="1">
        <v>4.0034722222222222E-2</v>
      </c>
      <c r="F417">
        <v>139</v>
      </c>
      <c r="G417">
        <v>59</v>
      </c>
      <c r="H417">
        <v>198</v>
      </c>
      <c r="I417">
        <v>1794</v>
      </c>
      <c r="J417">
        <v>102</v>
      </c>
      <c r="K417">
        <v>22</v>
      </c>
      <c r="L417">
        <v>1918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X417" s="35"/>
      <c r="Y417" s="35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5"/>
      <c r="AQ417" s="35"/>
      <c r="AR417" s="35"/>
      <c r="AS417" s="35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5"/>
      <c r="BK417" s="35"/>
      <c r="BL417" s="35"/>
      <c r="BM417" s="35"/>
      <c r="BN417" s="34"/>
      <c r="BO417" s="34"/>
      <c r="BP417" s="34"/>
      <c r="BQ417" s="34"/>
      <c r="BR417" s="34"/>
      <c r="BS417" s="34"/>
      <c r="BT417" s="34"/>
      <c r="BU417" s="34"/>
      <c r="BV417" s="34"/>
      <c r="BW417" s="34"/>
      <c r="BX417" s="34"/>
      <c r="BY417" s="34"/>
      <c r="BZ417" s="34"/>
      <c r="CA417" s="34"/>
      <c r="CB417" s="34"/>
      <c r="CC417" s="34"/>
      <c r="CD417" s="35"/>
      <c r="CE417" s="35"/>
      <c r="CF417" s="35"/>
      <c r="CG417" s="35"/>
      <c r="CH417" s="34"/>
      <c r="CI417" s="34"/>
      <c r="CJ417" s="34"/>
      <c r="CK417" s="34"/>
      <c r="CL417" s="34"/>
      <c r="CM417" s="34"/>
      <c r="CN417" s="34"/>
      <c r="CO417" s="34"/>
      <c r="CP417" s="34"/>
      <c r="CQ417" s="34"/>
      <c r="CR417" s="34"/>
      <c r="CS417" s="34"/>
      <c r="CT417" s="34"/>
      <c r="CU417" s="34"/>
      <c r="CV417" s="34"/>
      <c r="CW417" s="34"/>
      <c r="CX417" s="35"/>
      <c r="CY417" s="35"/>
      <c r="CZ417" s="35"/>
      <c r="DA417" s="35"/>
      <c r="DB417" s="34"/>
      <c r="DC417" s="34"/>
      <c r="DD417" s="34"/>
      <c r="DE417" s="34"/>
      <c r="DF417" s="34"/>
      <c r="DG417" s="34"/>
      <c r="DH417" s="34"/>
      <c r="DI417" s="34"/>
      <c r="DJ417" s="34"/>
      <c r="DK417" s="34"/>
      <c r="DL417" s="34"/>
      <c r="DM417" s="34"/>
      <c r="DN417" s="34"/>
      <c r="DO417" s="34"/>
      <c r="DP417" s="34"/>
      <c r="DQ417" s="34"/>
    </row>
    <row r="418" spans="1:121">
      <c r="A418" t="s">
        <v>1402</v>
      </c>
      <c r="B418" s="1">
        <v>7.2916666666666659E-3</v>
      </c>
      <c r="C418" s="1">
        <v>6.1921296296296299E-3</v>
      </c>
      <c r="D418" s="1">
        <v>2.1412037037037038E-3</v>
      </c>
      <c r="E418" s="1">
        <v>1.0995370370370371E-3</v>
      </c>
      <c r="F418">
        <v>5</v>
      </c>
      <c r="G418">
        <v>0</v>
      </c>
      <c r="H418">
        <v>5</v>
      </c>
      <c r="I418">
        <v>52</v>
      </c>
      <c r="J418">
        <v>0</v>
      </c>
      <c r="K418">
        <v>0</v>
      </c>
      <c r="L418">
        <v>52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X418" s="35"/>
      <c r="Y418" s="35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5"/>
      <c r="AQ418" s="35"/>
      <c r="AR418" s="35"/>
      <c r="AS418" s="35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5"/>
      <c r="BK418" s="35"/>
      <c r="BL418" s="35"/>
      <c r="BM418" s="35"/>
      <c r="BN418" s="34"/>
      <c r="BO418" s="34"/>
      <c r="BP418" s="34"/>
      <c r="BQ418" s="34"/>
      <c r="BR418" s="34"/>
      <c r="BS418" s="34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5"/>
      <c r="CE418" s="35"/>
      <c r="CF418" s="35"/>
      <c r="CG418" s="35"/>
      <c r="CH418" s="34"/>
      <c r="CI418" s="34"/>
      <c r="CJ418" s="34"/>
      <c r="CK418" s="34"/>
      <c r="CL418" s="34"/>
      <c r="CM418" s="34"/>
      <c r="CN418" s="34"/>
      <c r="CO418" s="34"/>
      <c r="CP418" s="34"/>
      <c r="CQ418" s="34"/>
      <c r="CR418" s="34"/>
      <c r="CS418" s="34"/>
      <c r="CT418" s="34"/>
      <c r="CU418" s="34"/>
      <c r="CV418" s="34"/>
      <c r="CW418" s="34"/>
      <c r="CX418" s="35"/>
      <c r="CY418" s="35"/>
      <c r="CZ418" s="35"/>
      <c r="DA418" s="35"/>
      <c r="DB418" s="34"/>
      <c r="DC418" s="34"/>
      <c r="DD418" s="34"/>
      <c r="DE418" s="34"/>
      <c r="DF418" s="34"/>
      <c r="DG418" s="34"/>
      <c r="DH418" s="34"/>
      <c r="DI418" s="34"/>
      <c r="DJ418" s="34"/>
      <c r="DK418" s="34"/>
      <c r="DL418" s="34"/>
      <c r="DM418" s="34"/>
      <c r="DN418" s="34"/>
      <c r="DO418" s="34"/>
      <c r="DP418" s="34"/>
      <c r="DQ418" s="34"/>
    </row>
    <row r="419" spans="1:121">
      <c r="A419" t="s">
        <v>1404</v>
      </c>
      <c r="B419" s="1">
        <v>0.12100694444444444</v>
      </c>
      <c r="C419" s="1">
        <v>0.11542824074074075</v>
      </c>
      <c r="D419" s="1">
        <v>7.3379629629629628E-3</v>
      </c>
      <c r="E419" s="1">
        <v>5.5671296296296302E-3</v>
      </c>
      <c r="F419">
        <v>197</v>
      </c>
      <c r="G419">
        <v>51</v>
      </c>
      <c r="H419">
        <v>248</v>
      </c>
      <c r="I419">
        <v>2247</v>
      </c>
      <c r="J419">
        <v>82</v>
      </c>
      <c r="K419">
        <v>44</v>
      </c>
      <c r="L419">
        <v>2373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X419" s="35"/>
      <c r="Y419" s="35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5"/>
      <c r="AQ419" s="35"/>
      <c r="AR419" s="35"/>
      <c r="AS419" s="35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5"/>
      <c r="BK419" s="35"/>
      <c r="BL419" s="35"/>
      <c r="BM419" s="35"/>
      <c r="BN419" s="34"/>
      <c r="BO419" s="34"/>
      <c r="BP419" s="34"/>
      <c r="BQ419" s="34"/>
      <c r="BR419" s="34"/>
      <c r="BS419" s="34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5"/>
      <c r="CE419" s="35"/>
      <c r="CF419" s="35"/>
      <c r="CG419" s="35"/>
      <c r="CH419" s="34"/>
      <c r="CI419" s="34"/>
      <c r="CJ419" s="34"/>
      <c r="CK419" s="34"/>
      <c r="CL419" s="34"/>
      <c r="CM419" s="34"/>
      <c r="CN419" s="34"/>
      <c r="CO419" s="34"/>
      <c r="CP419" s="34"/>
      <c r="CQ419" s="34"/>
      <c r="CR419" s="34"/>
      <c r="CS419" s="34"/>
      <c r="CT419" s="34"/>
      <c r="CU419" s="34"/>
      <c r="CV419" s="34"/>
      <c r="CW419" s="34"/>
      <c r="CX419" s="36"/>
      <c r="CY419" s="35"/>
      <c r="CZ419" s="35"/>
      <c r="DA419" s="35"/>
      <c r="DB419" s="34"/>
      <c r="DC419" s="34"/>
      <c r="DD419" s="34"/>
      <c r="DE419" s="34"/>
      <c r="DF419" s="34"/>
      <c r="DG419" s="34"/>
      <c r="DH419" s="34"/>
      <c r="DI419" s="34"/>
      <c r="DJ419" s="34"/>
      <c r="DK419" s="34"/>
      <c r="DL419" s="34"/>
      <c r="DM419" s="34"/>
      <c r="DN419" s="34"/>
      <c r="DO419" s="34"/>
      <c r="DP419" s="34"/>
      <c r="DQ419" s="34"/>
    </row>
    <row r="420" spans="1:121">
      <c r="A420" t="s">
        <v>1405</v>
      </c>
      <c r="B420" s="1">
        <v>4.3981481481481481E-4</v>
      </c>
      <c r="C420" s="1">
        <v>2.4305555555555552E-4</v>
      </c>
      <c r="D420" s="1">
        <v>3.5069444444444445E-3</v>
      </c>
      <c r="E420" s="1">
        <v>1.8518518518518518E-4</v>
      </c>
      <c r="F420">
        <v>1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X420" s="35"/>
      <c r="Y420" s="35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5"/>
      <c r="AQ420" s="35"/>
      <c r="AR420" s="35"/>
      <c r="AS420" s="35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5"/>
      <c r="BK420" s="35"/>
      <c r="BL420" s="35"/>
      <c r="BM420" s="35"/>
      <c r="BN420" s="34"/>
      <c r="BO420" s="34"/>
      <c r="BP420" s="34"/>
      <c r="BQ420" s="34"/>
      <c r="BR420" s="34"/>
      <c r="BS420" s="34"/>
      <c r="BT420" s="34"/>
      <c r="BU420" s="34"/>
      <c r="BV420" s="34"/>
      <c r="BW420" s="34"/>
      <c r="BX420" s="34"/>
      <c r="BY420" s="34"/>
      <c r="BZ420" s="34"/>
      <c r="CA420" s="34"/>
      <c r="CB420" s="34"/>
      <c r="CC420" s="34"/>
      <c r="CD420" s="35"/>
      <c r="CE420" s="35"/>
      <c r="CF420" s="35"/>
      <c r="CG420" s="35"/>
      <c r="CH420" s="34"/>
      <c r="CI420" s="34"/>
      <c r="CJ420" s="34"/>
      <c r="CK420" s="34"/>
      <c r="CL420" s="34"/>
      <c r="CM420" s="34"/>
      <c r="CN420" s="34"/>
      <c r="CO420" s="34"/>
      <c r="CP420" s="34"/>
      <c r="CQ420" s="34"/>
      <c r="CR420" s="34"/>
      <c r="CS420" s="34"/>
      <c r="CT420" s="34"/>
      <c r="CU420" s="34"/>
      <c r="CV420" s="34"/>
      <c r="CW420" s="34"/>
      <c r="CX420" s="35"/>
      <c r="CY420" s="35"/>
      <c r="CZ420" s="35"/>
      <c r="DA420" s="35"/>
      <c r="DB420" s="34"/>
      <c r="DC420" s="34"/>
      <c r="DD420" s="34"/>
      <c r="DE420" s="34"/>
      <c r="DF420" s="34"/>
      <c r="DG420" s="34"/>
      <c r="DH420" s="34"/>
      <c r="DI420" s="34"/>
      <c r="DJ420" s="34"/>
      <c r="DK420" s="34"/>
      <c r="DL420" s="34"/>
      <c r="DM420" s="34"/>
      <c r="DN420" s="34"/>
      <c r="DO420" s="34"/>
      <c r="DP420" s="34"/>
      <c r="DQ420" s="34"/>
    </row>
    <row r="421" spans="1:121">
      <c r="A421" t="s">
        <v>2601</v>
      </c>
      <c r="B421" s="1">
        <v>0.31878472222222221</v>
      </c>
      <c r="C421" s="1">
        <v>0.26162037037037039</v>
      </c>
      <c r="D421" s="1">
        <v>6.9293981481481484E-2</v>
      </c>
      <c r="E421" s="1">
        <v>5.7152777777777775E-2</v>
      </c>
      <c r="F421">
        <v>160</v>
      </c>
      <c r="G421">
        <v>147</v>
      </c>
      <c r="H421">
        <v>307</v>
      </c>
      <c r="I421">
        <v>2062</v>
      </c>
      <c r="J421">
        <v>382</v>
      </c>
      <c r="K421">
        <v>70</v>
      </c>
      <c r="L421">
        <v>2514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X421" s="35"/>
      <c r="Y421" s="35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5"/>
      <c r="AQ421" s="35"/>
      <c r="AR421" s="35"/>
      <c r="AS421" s="35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5"/>
      <c r="BK421" s="35"/>
      <c r="BL421" s="35"/>
      <c r="BM421" s="35"/>
      <c r="BN421" s="34"/>
      <c r="BO421" s="34"/>
      <c r="BP421" s="34"/>
      <c r="BQ421" s="34"/>
      <c r="BR421" s="34"/>
      <c r="BS421" s="34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5"/>
      <c r="CE421" s="35"/>
      <c r="CF421" s="35"/>
      <c r="CG421" s="35"/>
      <c r="CH421" s="34"/>
      <c r="CI421" s="34"/>
      <c r="CJ421" s="34"/>
      <c r="CK421" s="34"/>
      <c r="CL421" s="34"/>
      <c r="CM421" s="34"/>
      <c r="CN421" s="34"/>
      <c r="CO421" s="34"/>
      <c r="CP421" s="34"/>
      <c r="CQ421" s="34"/>
      <c r="CR421" s="34"/>
      <c r="CS421" s="34"/>
      <c r="CT421" s="34"/>
      <c r="CU421" s="34"/>
      <c r="CV421" s="34"/>
      <c r="CW421" s="34"/>
      <c r="CX421" s="35"/>
      <c r="CY421" s="35"/>
      <c r="CZ421" s="35"/>
      <c r="DA421" s="35"/>
      <c r="DB421" s="34"/>
      <c r="DC421" s="34"/>
      <c r="DD421" s="34"/>
      <c r="DE421" s="34"/>
      <c r="DF421" s="34"/>
      <c r="DG421" s="34"/>
      <c r="DH421" s="34"/>
      <c r="DI421" s="34"/>
      <c r="DJ421" s="34"/>
      <c r="DK421" s="34"/>
      <c r="DL421" s="34"/>
      <c r="DM421" s="34"/>
      <c r="DN421" s="34"/>
      <c r="DO421" s="34"/>
      <c r="DP421" s="34"/>
      <c r="DQ421" s="34"/>
    </row>
    <row r="422" spans="1:121">
      <c r="A422" t="s">
        <v>1415</v>
      </c>
      <c r="B422" s="1">
        <v>0.18650462962962963</v>
      </c>
      <c r="C422" s="1">
        <v>0.18483796296296295</v>
      </c>
      <c r="D422" s="1">
        <v>2.0995370370370373E-2</v>
      </c>
      <c r="E422" s="1">
        <v>1.6666666666666668E-3</v>
      </c>
      <c r="F422">
        <v>49</v>
      </c>
      <c r="G422">
        <v>45</v>
      </c>
      <c r="H422">
        <v>94</v>
      </c>
      <c r="I422">
        <v>1105</v>
      </c>
      <c r="J422">
        <v>84</v>
      </c>
      <c r="K422">
        <v>23</v>
      </c>
      <c r="L422">
        <v>1212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s="35"/>
      <c r="Y422" s="35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5"/>
      <c r="AQ422" s="35"/>
      <c r="AR422" s="35"/>
      <c r="AS422" s="35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5"/>
      <c r="BK422" s="35"/>
      <c r="BL422" s="35"/>
      <c r="BM422" s="35"/>
      <c r="BN422" s="34"/>
      <c r="BO422" s="34"/>
      <c r="BP422" s="34"/>
      <c r="BQ422" s="34"/>
      <c r="BR422" s="34"/>
      <c r="BS422" s="34"/>
      <c r="BT422" s="34"/>
      <c r="BU422" s="34"/>
      <c r="BV422" s="34"/>
      <c r="BW422" s="34"/>
      <c r="BX422" s="34"/>
      <c r="BY422" s="34"/>
      <c r="BZ422" s="34"/>
      <c r="CA422" s="34"/>
      <c r="CB422" s="34"/>
      <c r="CC422" s="34"/>
      <c r="CD422" s="35"/>
      <c r="CE422" s="35"/>
      <c r="CF422" s="35"/>
      <c r="CG422" s="35"/>
      <c r="CH422" s="34"/>
      <c r="CI422" s="34"/>
      <c r="CJ422" s="34"/>
      <c r="CK422" s="34"/>
      <c r="CL422" s="34"/>
      <c r="CM422" s="34"/>
      <c r="CN422" s="34"/>
      <c r="CO422" s="34"/>
      <c r="CP422" s="34"/>
      <c r="CQ422" s="34"/>
      <c r="CR422" s="34"/>
      <c r="CS422" s="34"/>
      <c r="CT422" s="34"/>
      <c r="CU422" s="34"/>
      <c r="CV422" s="34"/>
      <c r="CW422" s="34"/>
      <c r="CX422" s="36"/>
      <c r="CY422" s="36"/>
      <c r="CZ422" s="35"/>
      <c r="DA422" s="35"/>
      <c r="DB422" s="34"/>
      <c r="DC422" s="34"/>
      <c r="DD422" s="34"/>
      <c r="DE422" s="34"/>
      <c r="DF422" s="34"/>
      <c r="DG422" s="34"/>
      <c r="DH422" s="34"/>
      <c r="DI422" s="34"/>
      <c r="DJ422" s="34"/>
      <c r="DK422" s="34"/>
      <c r="DL422" s="34"/>
      <c r="DM422" s="34"/>
      <c r="DN422" s="34"/>
      <c r="DO422" s="34"/>
      <c r="DP422" s="34"/>
      <c r="DQ422" s="34"/>
    </row>
    <row r="423" spans="1:121">
      <c r="A423" t="s">
        <v>1425</v>
      </c>
      <c r="B423" s="1">
        <v>0.15248842592592593</v>
      </c>
      <c r="C423" s="1">
        <v>0.15057870370370371</v>
      </c>
      <c r="D423" s="1">
        <v>1.6377314814814813E-2</v>
      </c>
      <c r="E423" s="1">
        <v>1.8981481481481482E-3</v>
      </c>
      <c r="F423">
        <v>36</v>
      </c>
      <c r="G423">
        <v>31</v>
      </c>
      <c r="H423">
        <v>67</v>
      </c>
      <c r="I423">
        <v>994</v>
      </c>
      <c r="J423">
        <v>62</v>
      </c>
      <c r="K423">
        <v>14</v>
      </c>
      <c r="L423">
        <v>1070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X423" s="35"/>
      <c r="Y423" s="35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5"/>
      <c r="AQ423" s="35"/>
      <c r="AR423" s="35"/>
      <c r="AS423" s="35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5"/>
      <c r="BK423" s="35"/>
      <c r="BL423" s="35"/>
      <c r="BM423" s="35"/>
      <c r="BN423" s="34"/>
      <c r="BO423" s="34"/>
      <c r="BP423" s="34"/>
      <c r="BQ423" s="34"/>
      <c r="BR423" s="34"/>
      <c r="BS423" s="34"/>
      <c r="BT423" s="34"/>
      <c r="BU423" s="34"/>
      <c r="BV423" s="34"/>
      <c r="BW423" s="34"/>
      <c r="BX423" s="34"/>
      <c r="BY423" s="34"/>
      <c r="BZ423" s="34"/>
      <c r="CA423" s="34"/>
      <c r="CB423" s="34"/>
      <c r="CC423" s="34"/>
      <c r="CD423" s="35"/>
      <c r="CE423" s="35"/>
      <c r="CF423" s="35"/>
      <c r="CG423" s="35"/>
      <c r="CH423" s="34"/>
      <c r="CI423" s="34"/>
      <c r="CJ423" s="34"/>
      <c r="CK423" s="34"/>
      <c r="CL423" s="34"/>
      <c r="CM423" s="34"/>
      <c r="CN423" s="34"/>
      <c r="CO423" s="34"/>
      <c r="CP423" s="34"/>
      <c r="CQ423" s="34"/>
      <c r="CR423" s="34"/>
      <c r="CS423" s="34"/>
      <c r="CT423" s="34"/>
      <c r="CU423" s="34"/>
      <c r="CV423" s="34"/>
      <c r="CW423" s="34"/>
      <c r="CX423" s="35"/>
      <c r="CY423" s="35"/>
      <c r="CZ423" s="35"/>
      <c r="DA423" s="35"/>
      <c r="DB423" s="34"/>
      <c r="DC423" s="34"/>
      <c r="DD423" s="34"/>
      <c r="DE423" s="34"/>
      <c r="DF423" s="34"/>
      <c r="DG423" s="34"/>
      <c r="DH423" s="34"/>
      <c r="DI423" s="34"/>
      <c r="DJ423" s="34"/>
      <c r="DK423" s="34"/>
      <c r="DL423" s="34"/>
      <c r="DM423" s="34"/>
      <c r="DN423" s="34"/>
      <c r="DO423" s="34"/>
      <c r="DP423" s="34"/>
      <c r="DQ423" s="34"/>
    </row>
    <row r="424" spans="1:121">
      <c r="A424" t="s">
        <v>1430</v>
      </c>
      <c r="B424" s="1">
        <v>0.1252199074074074</v>
      </c>
      <c r="C424" s="1">
        <v>0.1252199074074074</v>
      </c>
      <c r="D424" s="1">
        <v>1.1574074074074073E-3</v>
      </c>
      <c r="E424" s="1">
        <v>0</v>
      </c>
      <c r="F424">
        <v>27</v>
      </c>
      <c r="G424">
        <v>0</v>
      </c>
      <c r="H424">
        <v>27</v>
      </c>
      <c r="I424">
        <v>212</v>
      </c>
      <c r="J424">
        <v>0</v>
      </c>
      <c r="K424">
        <v>0</v>
      </c>
      <c r="L424">
        <v>212</v>
      </c>
      <c r="M424">
        <v>6.57</v>
      </c>
      <c r="N424">
        <v>6.57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s="35"/>
      <c r="Y424" s="35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5"/>
      <c r="AQ424" s="35"/>
      <c r="AR424" s="35"/>
      <c r="AS424" s="35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5"/>
      <c r="BK424" s="35"/>
      <c r="BL424" s="35"/>
      <c r="BM424" s="35"/>
      <c r="BN424" s="34"/>
      <c r="BO424" s="34"/>
      <c r="BP424" s="34"/>
      <c r="BQ424" s="34"/>
      <c r="BR424" s="34"/>
      <c r="BS424" s="34"/>
      <c r="BT424" s="34"/>
      <c r="BU424" s="34"/>
      <c r="BV424" s="34"/>
      <c r="BW424" s="34"/>
      <c r="BX424" s="34"/>
      <c r="BY424" s="34"/>
      <c r="BZ424" s="34"/>
      <c r="CA424" s="34"/>
      <c r="CB424" s="34"/>
      <c r="CC424" s="34"/>
      <c r="CD424" s="35"/>
      <c r="CE424" s="35"/>
      <c r="CF424" s="35"/>
      <c r="CG424" s="35"/>
      <c r="CH424" s="34"/>
      <c r="CI424" s="34"/>
      <c r="CJ424" s="34"/>
      <c r="CK424" s="34"/>
      <c r="CL424" s="34"/>
      <c r="CM424" s="34"/>
      <c r="CN424" s="34"/>
      <c r="CO424" s="34"/>
      <c r="CP424" s="34"/>
      <c r="CQ424" s="34"/>
      <c r="CR424" s="34"/>
      <c r="CS424" s="34"/>
      <c r="CT424" s="34"/>
      <c r="CU424" s="34"/>
      <c r="CV424" s="34"/>
      <c r="CW424" s="34"/>
      <c r="CX424" s="36"/>
      <c r="CY424" s="36"/>
      <c r="CZ424" s="35"/>
      <c r="DA424" s="35"/>
      <c r="DB424" s="34"/>
      <c r="DC424" s="34"/>
      <c r="DD424" s="34"/>
      <c r="DE424" s="34"/>
      <c r="DF424" s="34"/>
      <c r="DG424" s="34"/>
      <c r="DH424" s="34"/>
      <c r="DI424" s="34"/>
      <c r="DJ424" s="34"/>
      <c r="DK424" s="34"/>
      <c r="DL424" s="34"/>
      <c r="DM424" s="34"/>
      <c r="DN424" s="34"/>
      <c r="DO424" s="34"/>
      <c r="DP424" s="34"/>
      <c r="DQ424" s="34"/>
    </row>
    <row r="425" spans="1:121">
      <c r="A425" t="s">
        <v>2602</v>
      </c>
      <c r="B425" s="1">
        <v>0.21818287037037035</v>
      </c>
      <c r="C425" s="1">
        <v>0.15531249999999999</v>
      </c>
      <c r="D425" s="1">
        <v>6.2002314814814809E-2</v>
      </c>
      <c r="E425" s="1">
        <v>6.2870370370370368E-2</v>
      </c>
      <c r="F425">
        <v>10</v>
      </c>
      <c r="G425">
        <v>15</v>
      </c>
      <c r="H425">
        <v>25</v>
      </c>
      <c r="I425">
        <v>1614</v>
      </c>
      <c r="J425">
        <v>73</v>
      </c>
      <c r="K425">
        <v>0</v>
      </c>
      <c r="L425">
        <v>1687</v>
      </c>
      <c r="M425">
        <v>17.600000000000001</v>
      </c>
      <c r="N425">
        <v>17.13</v>
      </c>
      <c r="O425">
        <v>0.47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X425" s="35"/>
      <c r="Y425" s="35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5"/>
      <c r="AQ425" s="35"/>
      <c r="AR425" s="35"/>
      <c r="AS425" s="35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5"/>
      <c r="BK425" s="35"/>
      <c r="BL425" s="35"/>
      <c r="BM425" s="35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5"/>
      <c r="CE425" s="35"/>
      <c r="CF425" s="35"/>
      <c r="CG425" s="35"/>
      <c r="CH425" s="34"/>
      <c r="CI425" s="34"/>
      <c r="CJ425" s="34"/>
      <c r="CK425" s="34"/>
      <c r="CL425" s="34"/>
      <c r="CM425" s="34"/>
      <c r="CN425" s="34"/>
      <c r="CO425" s="34"/>
      <c r="CP425" s="34"/>
      <c r="CQ425" s="34"/>
      <c r="CR425" s="34"/>
      <c r="CS425" s="34"/>
      <c r="CT425" s="34"/>
      <c r="CU425" s="34"/>
      <c r="CV425" s="34"/>
      <c r="CW425" s="34"/>
      <c r="CX425" s="35"/>
      <c r="CY425" s="35"/>
      <c r="CZ425" s="35"/>
      <c r="DA425" s="35"/>
      <c r="DB425" s="34"/>
      <c r="DC425" s="34"/>
      <c r="DD425" s="34"/>
      <c r="DE425" s="34"/>
      <c r="DF425" s="34"/>
      <c r="DG425" s="34"/>
      <c r="DH425" s="34"/>
      <c r="DI425" s="34"/>
      <c r="DJ425" s="34"/>
      <c r="DK425" s="34"/>
      <c r="DL425" s="34"/>
      <c r="DM425" s="34"/>
      <c r="DN425" s="34"/>
      <c r="DO425" s="34"/>
      <c r="DP425" s="34"/>
      <c r="DQ425" s="34"/>
    </row>
    <row r="426" spans="1:121">
      <c r="A426" t="s">
        <v>1437</v>
      </c>
      <c r="B426" s="1">
        <v>8.9606481481481481E-2</v>
      </c>
      <c r="C426" s="1">
        <v>7.8518518518518529E-2</v>
      </c>
      <c r="D426" s="1">
        <v>4.6412037037037038E-3</v>
      </c>
      <c r="E426" s="1">
        <v>1.1076388888888887E-2</v>
      </c>
      <c r="F426">
        <v>543</v>
      </c>
      <c r="G426">
        <v>38</v>
      </c>
      <c r="H426">
        <v>581</v>
      </c>
      <c r="I426">
        <v>512</v>
      </c>
      <c r="J426">
        <v>24</v>
      </c>
      <c r="K426">
        <v>21</v>
      </c>
      <c r="L426">
        <v>557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X426" s="35"/>
      <c r="Y426" s="35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5"/>
      <c r="AQ426" s="35"/>
      <c r="AR426" s="35"/>
      <c r="AS426" s="35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5"/>
      <c r="BK426" s="35"/>
      <c r="BL426" s="35"/>
      <c r="BM426" s="35"/>
      <c r="BN426" s="34"/>
      <c r="BO426" s="34"/>
      <c r="BP426" s="34"/>
      <c r="BQ426" s="34"/>
      <c r="BR426" s="34"/>
      <c r="BS426" s="34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5"/>
      <c r="CE426" s="35"/>
      <c r="CF426" s="35"/>
      <c r="CG426" s="35"/>
      <c r="CH426" s="34"/>
      <c r="CI426" s="34"/>
      <c r="CJ426" s="34"/>
      <c r="CK426" s="34"/>
      <c r="CL426" s="34"/>
      <c r="CM426" s="34"/>
      <c r="CN426" s="34"/>
      <c r="CO426" s="34"/>
      <c r="CP426" s="34"/>
      <c r="CQ426" s="34"/>
      <c r="CR426" s="34"/>
      <c r="CS426" s="34"/>
      <c r="CT426" s="34"/>
      <c r="CU426" s="34"/>
      <c r="CV426" s="34"/>
      <c r="CW426" s="34"/>
      <c r="CX426" s="35"/>
      <c r="CY426" s="35"/>
      <c r="CZ426" s="35"/>
      <c r="DA426" s="35"/>
      <c r="DB426" s="34"/>
      <c r="DC426" s="34"/>
      <c r="DD426" s="34"/>
      <c r="DE426" s="34"/>
      <c r="DF426" s="34"/>
      <c r="DG426" s="34"/>
      <c r="DH426" s="34"/>
      <c r="DI426" s="34"/>
      <c r="DJ426" s="34"/>
      <c r="DK426" s="34"/>
      <c r="DL426" s="34"/>
      <c r="DM426" s="34"/>
      <c r="DN426" s="34"/>
      <c r="DO426" s="34"/>
      <c r="DP426" s="34"/>
      <c r="DQ426" s="34"/>
    </row>
    <row r="427" spans="1:121">
      <c r="A427" t="s">
        <v>2603</v>
      </c>
      <c r="B427" s="1">
        <v>0.45249999999999996</v>
      </c>
      <c r="C427" s="1">
        <v>0.34524305555555551</v>
      </c>
      <c r="D427" s="1">
        <v>0.13101851851851851</v>
      </c>
      <c r="E427" s="1">
        <v>0.10724537037037037</v>
      </c>
      <c r="F427">
        <v>49</v>
      </c>
      <c r="G427">
        <v>85</v>
      </c>
      <c r="H427">
        <v>134</v>
      </c>
      <c r="I427">
        <v>1235</v>
      </c>
      <c r="J427">
        <v>203</v>
      </c>
      <c r="K427">
        <v>0</v>
      </c>
      <c r="L427">
        <v>1438</v>
      </c>
      <c r="M427">
        <v>93</v>
      </c>
      <c r="N427">
        <v>91.35</v>
      </c>
      <c r="O427">
        <v>1.65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X427" s="35"/>
      <c r="Y427" s="35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5"/>
      <c r="AQ427" s="35"/>
      <c r="AR427" s="35"/>
      <c r="AS427" s="35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5"/>
      <c r="BK427" s="35"/>
      <c r="BL427" s="35"/>
      <c r="BM427" s="35"/>
      <c r="BN427" s="34"/>
      <c r="BO427" s="34"/>
      <c r="BP427" s="34"/>
      <c r="BQ427" s="34"/>
      <c r="BR427" s="34"/>
      <c r="BS427" s="34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5"/>
      <c r="CE427" s="35"/>
      <c r="CF427" s="35"/>
      <c r="CG427" s="35"/>
      <c r="CH427" s="34"/>
      <c r="CI427" s="34"/>
      <c r="CJ427" s="34"/>
      <c r="CK427" s="34"/>
      <c r="CL427" s="34"/>
      <c r="CM427" s="34"/>
      <c r="CN427" s="34"/>
      <c r="CO427" s="34"/>
      <c r="CP427" s="34"/>
      <c r="CQ427" s="34"/>
      <c r="CR427" s="34"/>
      <c r="CS427" s="34"/>
      <c r="CT427" s="34"/>
      <c r="CU427" s="34"/>
      <c r="CV427" s="34"/>
      <c r="CW427" s="34"/>
      <c r="CX427" s="36"/>
      <c r="CY427" s="36"/>
      <c r="CZ427" s="35"/>
      <c r="DA427" s="35"/>
      <c r="DB427" s="34"/>
      <c r="DC427" s="34"/>
      <c r="DD427" s="34"/>
      <c r="DE427" s="34"/>
      <c r="DF427" s="34"/>
      <c r="DG427" s="34"/>
      <c r="DH427" s="34"/>
      <c r="DI427" s="34"/>
      <c r="DJ427" s="34"/>
      <c r="DK427" s="34"/>
      <c r="DL427" s="34"/>
      <c r="DM427" s="34"/>
      <c r="DN427" s="34"/>
      <c r="DO427" s="34"/>
      <c r="DP427" s="34"/>
      <c r="DQ427" s="34"/>
    </row>
    <row r="428" spans="1:121">
      <c r="A428" t="s">
        <v>2604</v>
      </c>
      <c r="B428" s="1">
        <v>0.21730324074074073</v>
      </c>
      <c r="C428" s="1">
        <v>0.19968750000000002</v>
      </c>
      <c r="D428" s="1">
        <v>3.6550925925925924E-2</v>
      </c>
      <c r="E428" s="1">
        <v>1.7615740740740741E-2</v>
      </c>
      <c r="F428">
        <v>270</v>
      </c>
      <c r="G428">
        <v>8</v>
      </c>
      <c r="H428">
        <v>278</v>
      </c>
      <c r="I428">
        <v>2363</v>
      </c>
      <c r="J428">
        <v>11</v>
      </c>
      <c r="K428">
        <v>1</v>
      </c>
      <c r="L428">
        <v>2375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s="35"/>
      <c r="Y428" s="35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5"/>
      <c r="AQ428" s="35"/>
      <c r="AR428" s="35"/>
      <c r="AS428" s="35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5"/>
      <c r="BK428" s="35"/>
      <c r="BL428" s="35"/>
      <c r="BM428" s="35"/>
      <c r="BN428" s="34"/>
      <c r="BO428" s="34"/>
      <c r="BP428" s="34"/>
      <c r="BQ428" s="34"/>
      <c r="BR428" s="34"/>
      <c r="BS428" s="34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5"/>
      <c r="CE428" s="35"/>
      <c r="CF428" s="35"/>
      <c r="CG428" s="35"/>
      <c r="CH428" s="34"/>
      <c r="CI428" s="34"/>
      <c r="CJ428" s="34"/>
      <c r="CK428" s="34"/>
      <c r="CL428" s="34"/>
      <c r="CM428" s="34"/>
      <c r="CN428" s="34"/>
      <c r="CO428" s="34"/>
      <c r="CP428" s="34"/>
      <c r="CQ428" s="34"/>
      <c r="CR428" s="34"/>
      <c r="CS428" s="34"/>
      <c r="CT428" s="34"/>
      <c r="CU428" s="34"/>
      <c r="CV428" s="34"/>
      <c r="CW428" s="34"/>
      <c r="CX428" s="36"/>
      <c r="CY428" s="35"/>
      <c r="CZ428" s="35"/>
      <c r="DA428" s="35"/>
      <c r="DB428" s="34"/>
      <c r="DC428" s="34"/>
      <c r="DD428" s="34"/>
      <c r="DE428" s="34"/>
      <c r="DF428" s="34"/>
      <c r="DG428" s="34"/>
      <c r="DH428" s="34"/>
      <c r="DI428" s="34"/>
      <c r="DJ428" s="34"/>
      <c r="DK428" s="34"/>
      <c r="DL428" s="34"/>
      <c r="DM428" s="34"/>
      <c r="DN428" s="34"/>
      <c r="DO428" s="34"/>
      <c r="DP428" s="34"/>
      <c r="DQ428" s="34"/>
    </row>
    <row r="429" spans="1:121">
      <c r="A429" t="s">
        <v>1441</v>
      </c>
      <c r="B429" s="1">
        <v>0.10850694444444443</v>
      </c>
      <c r="C429" s="1">
        <v>8.3773148148148138E-2</v>
      </c>
      <c r="D429" s="1">
        <v>5.6712962962962965E-2</v>
      </c>
      <c r="E429" s="1">
        <v>2.4722222222222225E-2</v>
      </c>
      <c r="F429">
        <v>84</v>
      </c>
      <c r="G429">
        <v>80</v>
      </c>
      <c r="H429">
        <v>164</v>
      </c>
      <c r="I429">
        <v>1326</v>
      </c>
      <c r="J429">
        <v>154</v>
      </c>
      <c r="K429">
        <v>27</v>
      </c>
      <c r="L429">
        <v>1507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s="35"/>
      <c r="Y429" s="35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5"/>
      <c r="AQ429" s="35"/>
      <c r="AR429" s="35"/>
      <c r="AS429" s="35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5"/>
      <c r="BK429" s="35"/>
      <c r="BL429" s="35"/>
      <c r="BM429" s="35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5"/>
      <c r="CE429" s="35"/>
      <c r="CF429" s="35"/>
      <c r="CG429" s="35"/>
      <c r="CH429" s="34"/>
      <c r="CI429" s="34"/>
      <c r="CJ429" s="34"/>
      <c r="CK429" s="34"/>
      <c r="CL429" s="34"/>
      <c r="CM429" s="34"/>
      <c r="CN429" s="34"/>
      <c r="CO429" s="34"/>
      <c r="CP429" s="34"/>
      <c r="CQ429" s="34"/>
      <c r="CR429" s="34"/>
      <c r="CS429" s="34"/>
      <c r="CT429" s="34"/>
      <c r="CU429" s="34"/>
      <c r="CV429" s="34"/>
      <c r="CW429" s="34"/>
      <c r="CX429" s="35"/>
      <c r="CY429" s="35"/>
      <c r="CZ429" s="35"/>
      <c r="DA429" s="35"/>
      <c r="DB429" s="34"/>
      <c r="DC429" s="34"/>
      <c r="DD429" s="34"/>
      <c r="DE429" s="34"/>
      <c r="DF429" s="34"/>
      <c r="DG429" s="34"/>
      <c r="DH429" s="34"/>
      <c r="DI429" s="34"/>
      <c r="DJ429" s="34"/>
      <c r="DK429" s="34"/>
      <c r="DL429" s="34"/>
      <c r="DM429" s="34"/>
      <c r="DN429" s="34"/>
      <c r="DO429" s="34"/>
      <c r="DP429" s="34"/>
      <c r="DQ429" s="34"/>
    </row>
    <row r="430" spans="1:121">
      <c r="A430" t="s">
        <v>1443</v>
      </c>
      <c r="B430" s="1">
        <v>0.14905092592592592</v>
      </c>
      <c r="C430" s="1">
        <v>0.12695601851851851</v>
      </c>
      <c r="D430" s="1">
        <v>3.0775462962962966E-2</v>
      </c>
      <c r="E430" s="1">
        <v>2.2083333333333333E-2</v>
      </c>
      <c r="F430">
        <v>26</v>
      </c>
      <c r="G430">
        <v>43</v>
      </c>
      <c r="H430">
        <v>69</v>
      </c>
      <c r="I430">
        <v>906</v>
      </c>
      <c r="J430">
        <v>73</v>
      </c>
      <c r="K430">
        <v>67</v>
      </c>
      <c r="L430">
        <v>1046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s="35"/>
      <c r="Y430" s="35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5"/>
      <c r="AQ430" s="35"/>
      <c r="AR430" s="35"/>
      <c r="AS430" s="35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5"/>
      <c r="BK430" s="35"/>
      <c r="BL430" s="35"/>
      <c r="BM430" s="35"/>
      <c r="BN430" s="34"/>
      <c r="BO430" s="34"/>
      <c r="BP430" s="34"/>
      <c r="BQ430" s="34"/>
      <c r="BR430" s="34"/>
      <c r="BS430" s="34"/>
      <c r="BT430" s="34"/>
      <c r="BU430" s="34"/>
      <c r="BV430" s="34"/>
      <c r="BW430" s="34"/>
      <c r="BX430" s="34"/>
      <c r="BY430" s="34"/>
      <c r="BZ430" s="34"/>
      <c r="CA430" s="34"/>
      <c r="CB430" s="34"/>
      <c r="CC430" s="34"/>
      <c r="CD430" s="35"/>
      <c r="CE430" s="35"/>
      <c r="CF430" s="35"/>
      <c r="CG430" s="35"/>
      <c r="CH430" s="34"/>
      <c r="CI430" s="34"/>
      <c r="CJ430" s="34"/>
      <c r="CK430" s="34"/>
      <c r="CL430" s="34"/>
      <c r="CM430" s="34"/>
      <c r="CN430" s="34"/>
      <c r="CO430" s="34"/>
      <c r="CP430" s="34"/>
      <c r="CQ430" s="34"/>
      <c r="CR430" s="34"/>
      <c r="CS430" s="34"/>
      <c r="CT430" s="34"/>
      <c r="CU430" s="34"/>
      <c r="CV430" s="34"/>
      <c r="CW430" s="34"/>
      <c r="CX430" s="35"/>
      <c r="CY430" s="35"/>
      <c r="CZ430" s="35"/>
      <c r="DA430" s="35"/>
      <c r="DB430" s="34"/>
      <c r="DC430" s="34"/>
      <c r="DD430" s="34"/>
      <c r="DE430" s="34"/>
      <c r="DF430" s="34"/>
      <c r="DG430" s="34"/>
      <c r="DH430" s="34"/>
      <c r="DI430" s="34"/>
      <c r="DJ430" s="34"/>
      <c r="DK430" s="34"/>
      <c r="DL430" s="34"/>
      <c r="DM430" s="34"/>
      <c r="DN430" s="34"/>
      <c r="DO430" s="34"/>
      <c r="DP430" s="34"/>
      <c r="DQ430" s="34"/>
    </row>
    <row r="431" spans="1:121">
      <c r="A431" t="s">
        <v>2605</v>
      </c>
      <c r="B431" s="1">
        <v>0.1837037037037037</v>
      </c>
      <c r="C431" s="1">
        <v>0.17880787037037038</v>
      </c>
      <c r="D431" s="1">
        <v>4.9247685185185186E-2</v>
      </c>
      <c r="E431" s="1">
        <v>4.8842592592592592E-3</v>
      </c>
      <c r="F431">
        <v>32</v>
      </c>
      <c r="G431">
        <v>36</v>
      </c>
      <c r="H431">
        <v>68</v>
      </c>
      <c r="I431">
        <v>2386</v>
      </c>
      <c r="J431">
        <v>395</v>
      </c>
      <c r="K431">
        <v>0</v>
      </c>
      <c r="L431">
        <v>2781</v>
      </c>
      <c r="M431">
        <v>49.31</v>
      </c>
      <c r="N431">
        <v>41.19</v>
      </c>
      <c r="O431">
        <v>8.1199999999999992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s="35"/>
      <c r="Y431" s="35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5"/>
      <c r="AQ431" s="35"/>
      <c r="AR431" s="35"/>
      <c r="AS431" s="35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5"/>
      <c r="BK431" s="35"/>
      <c r="BL431" s="35"/>
      <c r="BM431" s="35"/>
      <c r="BN431" s="34"/>
      <c r="BO431" s="34"/>
      <c r="BP431" s="34"/>
      <c r="BQ431" s="34"/>
      <c r="BR431" s="34"/>
      <c r="BS431" s="34"/>
      <c r="BT431" s="34"/>
      <c r="BU431" s="34"/>
      <c r="BV431" s="34"/>
      <c r="BW431" s="34"/>
      <c r="BX431" s="34"/>
      <c r="BY431" s="34"/>
      <c r="BZ431" s="34"/>
      <c r="CA431" s="34"/>
      <c r="CB431" s="34"/>
      <c r="CC431" s="34"/>
      <c r="CD431" s="35"/>
      <c r="CE431" s="35"/>
      <c r="CF431" s="35"/>
      <c r="CG431" s="35"/>
      <c r="CH431" s="34"/>
      <c r="CI431" s="34"/>
      <c r="CJ431" s="34"/>
      <c r="CK431" s="34"/>
      <c r="CL431" s="34"/>
      <c r="CM431" s="34"/>
      <c r="CN431" s="34"/>
      <c r="CO431" s="34"/>
      <c r="CP431" s="34"/>
      <c r="CQ431" s="34"/>
      <c r="CR431" s="34"/>
      <c r="CS431" s="34"/>
      <c r="CT431" s="34"/>
      <c r="CU431" s="34"/>
      <c r="CV431" s="34"/>
      <c r="CW431" s="34"/>
      <c r="CX431" s="35"/>
      <c r="CY431" s="35"/>
      <c r="CZ431" s="35"/>
      <c r="DA431" s="35"/>
      <c r="DB431" s="34"/>
      <c r="DC431" s="34"/>
      <c r="DD431" s="34"/>
      <c r="DE431" s="34"/>
      <c r="DF431" s="34"/>
      <c r="DG431" s="34"/>
      <c r="DH431" s="34"/>
      <c r="DI431" s="34"/>
      <c r="DJ431" s="34"/>
      <c r="DK431" s="34"/>
      <c r="DL431" s="34"/>
      <c r="DM431" s="34"/>
      <c r="DN431" s="34"/>
      <c r="DO431" s="34"/>
      <c r="DP431" s="34"/>
      <c r="DQ431" s="34"/>
    </row>
    <row r="432" spans="1:121">
      <c r="A432" t="s">
        <v>1447</v>
      </c>
      <c r="B432" s="1">
        <v>1.9085648148148147E-2</v>
      </c>
      <c r="C432" s="1">
        <v>1.4722222222222222E-2</v>
      </c>
      <c r="D432" s="1">
        <v>9.6527777777777775E-3</v>
      </c>
      <c r="E432" s="1">
        <v>4.3518518518518515E-3</v>
      </c>
      <c r="F432">
        <v>40</v>
      </c>
      <c r="G432">
        <v>3</v>
      </c>
      <c r="H432">
        <v>43</v>
      </c>
      <c r="I432">
        <v>132</v>
      </c>
      <c r="J432">
        <v>3</v>
      </c>
      <c r="K432">
        <v>0</v>
      </c>
      <c r="L432">
        <v>135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s="35"/>
      <c r="Y432" s="35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5"/>
      <c r="AQ432" s="35"/>
      <c r="AR432" s="35"/>
      <c r="AS432" s="35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5"/>
      <c r="BK432" s="35"/>
      <c r="BL432" s="35"/>
      <c r="BM432" s="35"/>
      <c r="BN432" s="34"/>
      <c r="BO432" s="34"/>
      <c r="BP432" s="34"/>
      <c r="BQ432" s="34"/>
      <c r="BR432" s="34"/>
      <c r="BS432" s="34"/>
      <c r="BT432" s="34"/>
      <c r="BU432" s="34"/>
      <c r="BV432" s="34"/>
      <c r="BW432" s="34"/>
      <c r="BX432" s="34"/>
      <c r="BY432" s="34"/>
      <c r="BZ432" s="34"/>
      <c r="CA432" s="34"/>
      <c r="CB432" s="34"/>
      <c r="CC432" s="34"/>
      <c r="CD432" s="35"/>
      <c r="CE432" s="35"/>
      <c r="CF432" s="35"/>
      <c r="CG432" s="35"/>
      <c r="CH432" s="34"/>
      <c r="CI432" s="34"/>
      <c r="CJ432" s="34"/>
      <c r="CK432" s="34"/>
      <c r="CL432" s="34"/>
      <c r="CM432" s="34"/>
      <c r="CN432" s="34"/>
      <c r="CO432" s="34"/>
      <c r="CP432" s="34"/>
      <c r="CQ432" s="34"/>
      <c r="CR432" s="34"/>
      <c r="CS432" s="34"/>
      <c r="CT432" s="34"/>
      <c r="CU432" s="34"/>
      <c r="CV432" s="34"/>
      <c r="CW432" s="34"/>
      <c r="CX432" s="35"/>
      <c r="CY432" s="35"/>
      <c r="CZ432" s="35"/>
      <c r="DA432" s="35"/>
      <c r="DB432" s="34"/>
      <c r="DC432" s="34"/>
      <c r="DD432" s="34"/>
      <c r="DE432" s="34"/>
      <c r="DF432" s="34"/>
      <c r="DG432" s="34"/>
      <c r="DH432" s="34"/>
      <c r="DI432" s="34"/>
      <c r="DJ432" s="34"/>
      <c r="DK432" s="34"/>
      <c r="DL432" s="34"/>
      <c r="DM432" s="34"/>
      <c r="DN432" s="34"/>
      <c r="DO432" s="34"/>
      <c r="DP432" s="34"/>
      <c r="DQ432" s="34"/>
    </row>
    <row r="433" spans="1:121">
      <c r="A433" t="s">
        <v>2606</v>
      </c>
      <c r="B433" s="1">
        <v>0.20288194444444443</v>
      </c>
      <c r="C433" s="1">
        <v>0.17684027777777778</v>
      </c>
      <c r="D433" s="1">
        <v>9.4675925925925917E-3</v>
      </c>
      <c r="E433" s="1">
        <v>2.6030092592592594E-2</v>
      </c>
      <c r="F433">
        <v>15</v>
      </c>
      <c r="G433">
        <v>3</v>
      </c>
      <c r="H433">
        <v>18</v>
      </c>
      <c r="I433">
        <v>977</v>
      </c>
      <c r="J433">
        <v>14</v>
      </c>
      <c r="K433">
        <v>0</v>
      </c>
      <c r="L433">
        <v>991</v>
      </c>
      <c r="M433">
        <v>14.55</v>
      </c>
      <c r="N433">
        <v>14.21</v>
      </c>
      <c r="O433">
        <v>0.34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s="35"/>
      <c r="Y433" s="35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5"/>
      <c r="AQ433" s="35"/>
      <c r="AR433" s="35"/>
      <c r="AS433" s="35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5"/>
      <c r="BK433" s="35"/>
      <c r="BL433" s="35"/>
      <c r="BM433" s="35"/>
      <c r="BN433" s="34"/>
      <c r="BO433" s="34"/>
      <c r="BP433" s="34"/>
      <c r="BQ433" s="34"/>
      <c r="BR433" s="34"/>
      <c r="BS433" s="34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5"/>
      <c r="CE433" s="35"/>
      <c r="CF433" s="35"/>
      <c r="CG433" s="35"/>
      <c r="CH433" s="34"/>
      <c r="CI433" s="34"/>
      <c r="CJ433" s="34"/>
      <c r="CK433" s="34"/>
      <c r="CL433" s="34"/>
      <c r="CM433" s="34"/>
      <c r="CN433" s="34"/>
      <c r="CO433" s="34"/>
      <c r="CP433" s="34"/>
      <c r="CQ433" s="34"/>
      <c r="CR433" s="34"/>
      <c r="CS433" s="34"/>
      <c r="CT433" s="34"/>
      <c r="CU433" s="34"/>
      <c r="CV433" s="34"/>
      <c r="CW433" s="34"/>
      <c r="CX433" s="35"/>
      <c r="CY433" s="35"/>
      <c r="CZ433" s="35"/>
      <c r="DA433" s="35"/>
      <c r="DB433" s="34"/>
      <c r="DC433" s="34"/>
      <c r="DD433" s="34"/>
      <c r="DE433" s="34"/>
      <c r="DF433" s="34"/>
      <c r="DG433" s="34"/>
      <c r="DH433" s="34"/>
      <c r="DI433" s="34"/>
      <c r="DJ433" s="34"/>
      <c r="DK433" s="34"/>
      <c r="DL433" s="34"/>
      <c r="DM433" s="34"/>
      <c r="DN433" s="34"/>
      <c r="DO433" s="34"/>
      <c r="DP433" s="34"/>
      <c r="DQ433" s="34"/>
    </row>
    <row r="434" spans="1:121">
      <c r="A434" t="s">
        <v>2607</v>
      </c>
      <c r="B434" s="1">
        <v>0.19643518518518518</v>
      </c>
      <c r="C434" s="1">
        <v>0.13480324074074074</v>
      </c>
      <c r="D434" s="1">
        <v>1.9664351851851853E-2</v>
      </c>
      <c r="E434" s="1">
        <v>6.1631944444444448E-2</v>
      </c>
      <c r="F434">
        <v>88</v>
      </c>
      <c r="G434">
        <v>58</v>
      </c>
      <c r="H434">
        <v>146</v>
      </c>
      <c r="I434">
        <v>1246</v>
      </c>
      <c r="J434">
        <v>135</v>
      </c>
      <c r="K434">
        <v>0</v>
      </c>
      <c r="L434">
        <v>1381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s="35"/>
      <c r="Y434" s="35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5"/>
      <c r="AQ434" s="35"/>
      <c r="AR434" s="35"/>
      <c r="AS434" s="35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5"/>
      <c r="BK434" s="35"/>
      <c r="BL434" s="35"/>
      <c r="BM434" s="35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5"/>
      <c r="CE434" s="35"/>
      <c r="CF434" s="35"/>
      <c r="CG434" s="35"/>
      <c r="CH434" s="34"/>
      <c r="CI434" s="34"/>
      <c r="CJ434" s="34"/>
      <c r="CK434" s="34"/>
      <c r="CL434" s="34"/>
      <c r="CM434" s="34"/>
      <c r="CN434" s="34"/>
      <c r="CO434" s="34"/>
      <c r="CP434" s="34"/>
      <c r="CQ434" s="34"/>
      <c r="CR434" s="34"/>
      <c r="CS434" s="34"/>
      <c r="CT434" s="34"/>
      <c r="CU434" s="34"/>
      <c r="CV434" s="34"/>
      <c r="CW434" s="34"/>
      <c r="CX434" s="35"/>
      <c r="CY434" s="35"/>
      <c r="CZ434" s="35"/>
      <c r="DA434" s="35"/>
      <c r="DB434" s="34"/>
      <c r="DC434" s="34"/>
      <c r="DD434" s="34"/>
      <c r="DE434" s="34"/>
      <c r="DF434" s="34"/>
      <c r="DG434" s="34"/>
      <c r="DH434" s="34"/>
      <c r="DI434" s="34"/>
      <c r="DJ434" s="34"/>
      <c r="DK434" s="34"/>
      <c r="DL434" s="34"/>
      <c r="DM434" s="34"/>
      <c r="DN434" s="34"/>
      <c r="DO434" s="34"/>
      <c r="DP434" s="34"/>
      <c r="DQ434" s="34"/>
    </row>
    <row r="435" spans="1:121">
      <c r="A435" t="s">
        <v>1465</v>
      </c>
      <c r="B435" s="1">
        <v>2.2372685185185186E-2</v>
      </c>
      <c r="C435" s="1">
        <v>1.8622685185185183E-2</v>
      </c>
      <c r="D435" s="1">
        <v>1.2615740740740742E-2</v>
      </c>
      <c r="E435" s="1">
        <v>3.7500000000000003E-3</v>
      </c>
      <c r="F435">
        <v>22</v>
      </c>
      <c r="G435">
        <v>6</v>
      </c>
      <c r="H435">
        <v>28</v>
      </c>
      <c r="I435">
        <v>114</v>
      </c>
      <c r="J435">
        <v>14</v>
      </c>
      <c r="K435">
        <v>0</v>
      </c>
      <c r="L435">
        <v>128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s="35"/>
      <c r="Y435" s="35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5"/>
      <c r="AQ435" s="35"/>
      <c r="AR435" s="35"/>
      <c r="AS435" s="35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5"/>
      <c r="BK435" s="35"/>
      <c r="BL435" s="35"/>
      <c r="BM435" s="35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5"/>
      <c r="CE435" s="35"/>
      <c r="CF435" s="35"/>
      <c r="CG435" s="35"/>
      <c r="CH435" s="34"/>
      <c r="CI435" s="34"/>
      <c r="CJ435" s="34"/>
      <c r="CK435" s="34"/>
      <c r="CL435" s="34"/>
      <c r="CM435" s="34"/>
      <c r="CN435" s="34"/>
      <c r="CO435" s="34"/>
      <c r="CP435" s="34"/>
      <c r="CQ435" s="34"/>
      <c r="CR435" s="34"/>
      <c r="CS435" s="34"/>
      <c r="CT435" s="34"/>
      <c r="CU435" s="34"/>
      <c r="CV435" s="34"/>
      <c r="CW435" s="34"/>
      <c r="CX435" s="35"/>
      <c r="CY435" s="35"/>
      <c r="CZ435" s="35"/>
      <c r="DA435" s="35"/>
      <c r="DB435" s="34"/>
      <c r="DC435" s="34"/>
      <c r="DD435" s="34"/>
      <c r="DE435" s="34"/>
      <c r="DF435" s="34"/>
      <c r="DG435" s="34"/>
      <c r="DH435" s="34"/>
      <c r="DI435" s="34"/>
      <c r="DJ435" s="34"/>
      <c r="DK435" s="34"/>
      <c r="DL435" s="34"/>
      <c r="DM435" s="34"/>
      <c r="DN435" s="34"/>
      <c r="DO435" s="34"/>
      <c r="DP435" s="34"/>
      <c r="DQ435" s="34"/>
    </row>
    <row r="436" spans="1:121">
      <c r="A436" t="s">
        <v>2608</v>
      </c>
      <c r="B436" s="1">
        <v>0.2345949074074074</v>
      </c>
      <c r="C436" s="1">
        <v>0.1814699074074074</v>
      </c>
      <c r="D436" s="1">
        <v>8.9178240740740752E-2</v>
      </c>
      <c r="E436" s="1">
        <v>5.3124999999999999E-2</v>
      </c>
      <c r="F436">
        <v>92</v>
      </c>
      <c r="G436">
        <v>73</v>
      </c>
      <c r="H436">
        <v>165</v>
      </c>
      <c r="I436">
        <v>1670</v>
      </c>
      <c r="J436">
        <v>161</v>
      </c>
      <c r="K436">
        <v>21</v>
      </c>
      <c r="L436">
        <v>1852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X436" s="35"/>
      <c r="Y436" s="35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5"/>
      <c r="AQ436" s="35"/>
      <c r="AR436" s="35"/>
      <c r="AS436" s="35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5"/>
      <c r="BK436" s="35"/>
      <c r="BL436" s="35"/>
      <c r="BM436" s="35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5"/>
      <c r="CE436" s="35"/>
      <c r="CF436" s="35"/>
      <c r="CG436" s="35"/>
      <c r="CH436" s="34"/>
      <c r="CI436" s="34"/>
      <c r="CJ436" s="34"/>
      <c r="CK436" s="34"/>
      <c r="CL436" s="34"/>
      <c r="CM436" s="34"/>
      <c r="CN436" s="34"/>
      <c r="CO436" s="34"/>
      <c r="CP436" s="34"/>
      <c r="CQ436" s="34"/>
      <c r="CR436" s="34"/>
      <c r="CS436" s="34"/>
      <c r="CT436" s="34"/>
      <c r="CU436" s="34"/>
      <c r="CV436" s="34"/>
      <c r="CW436" s="34"/>
      <c r="CX436" s="36"/>
      <c r="CY436" s="36"/>
      <c r="CZ436" s="35"/>
      <c r="DA436" s="35"/>
      <c r="DB436" s="34"/>
      <c r="DC436" s="34"/>
      <c r="DD436" s="34"/>
      <c r="DE436" s="34"/>
      <c r="DF436" s="34"/>
      <c r="DG436" s="34"/>
      <c r="DH436" s="34"/>
      <c r="DI436" s="34"/>
      <c r="DJ436" s="34"/>
      <c r="DK436" s="34"/>
      <c r="DL436" s="34"/>
      <c r="DM436" s="34"/>
      <c r="DN436" s="34"/>
      <c r="DO436" s="34"/>
      <c r="DP436" s="34"/>
      <c r="DQ436" s="34"/>
    </row>
    <row r="437" spans="1:121">
      <c r="A437" t="s">
        <v>1468</v>
      </c>
      <c r="B437" s="1">
        <v>0.1502199074074074</v>
      </c>
      <c r="C437" s="1">
        <v>0.1411226851851852</v>
      </c>
      <c r="D437" s="1">
        <v>1.2060185185185186E-2</v>
      </c>
      <c r="E437" s="1">
        <v>9.0856481481481483E-3</v>
      </c>
      <c r="F437">
        <v>25</v>
      </c>
      <c r="G437">
        <v>51</v>
      </c>
      <c r="H437">
        <v>76</v>
      </c>
      <c r="I437">
        <v>1138</v>
      </c>
      <c r="J437">
        <v>141</v>
      </c>
      <c r="K437">
        <v>20</v>
      </c>
      <c r="L437">
        <v>1299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s="35"/>
      <c r="Y437" s="35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5"/>
      <c r="AQ437" s="35"/>
      <c r="AR437" s="35"/>
      <c r="AS437" s="35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5"/>
      <c r="BK437" s="35"/>
      <c r="BL437" s="35"/>
      <c r="BM437" s="35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5"/>
      <c r="CE437" s="35"/>
      <c r="CF437" s="35"/>
      <c r="CG437" s="35"/>
      <c r="CH437" s="34"/>
      <c r="CI437" s="34"/>
      <c r="CJ437" s="34"/>
      <c r="CK437" s="34"/>
      <c r="CL437" s="34"/>
      <c r="CM437" s="34"/>
      <c r="CN437" s="34"/>
      <c r="CO437" s="34"/>
      <c r="CP437" s="34"/>
      <c r="CQ437" s="34"/>
      <c r="CR437" s="34"/>
      <c r="CS437" s="34"/>
      <c r="CT437" s="34"/>
      <c r="CU437" s="34"/>
      <c r="CV437" s="34"/>
      <c r="CW437" s="34"/>
      <c r="CX437" s="36"/>
      <c r="CY437" s="35"/>
      <c r="CZ437" s="35"/>
      <c r="DA437" s="35"/>
      <c r="DB437" s="34"/>
      <c r="DC437" s="34"/>
      <c r="DD437" s="34"/>
      <c r="DE437" s="34"/>
      <c r="DF437" s="34"/>
      <c r="DG437" s="34"/>
      <c r="DH437" s="34"/>
      <c r="DI437" s="34"/>
      <c r="DJ437" s="34"/>
      <c r="DK437" s="34"/>
      <c r="DL437" s="34"/>
      <c r="DM437" s="34"/>
      <c r="DN437" s="34"/>
      <c r="DO437" s="34"/>
      <c r="DP437" s="34"/>
      <c r="DQ437" s="34"/>
    </row>
    <row r="438" spans="1:121">
      <c r="A438" t="s">
        <v>2609</v>
      </c>
      <c r="B438" s="1">
        <v>0.22388888888888889</v>
      </c>
      <c r="C438" s="1">
        <v>0.15112268518518518</v>
      </c>
      <c r="D438" s="1">
        <v>5.094907407407407E-2</v>
      </c>
      <c r="E438" s="1">
        <v>7.2754629629629627E-2</v>
      </c>
      <c r="F438">
        <v>13</v>
      </c>
      <c r="G438">
        <v>90</v>
      </c>
      <c r="H438">
        <v>103</v>
      </c>
      <c r="I438">
        <v>1142</v>
      </c>
      <c r="J438">
        <v>66</v>
      </c>
      <c r="K438">
        <v>61</v>
      </c>
      <c r="L438">
        <v>1269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s="35"/>
      <c r="Y438" s="35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5"/>
      <c r="AQ438" s="35"/>
      <c r="AR438" s="35"/>
      <c r="AS438" s="35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5"/>
      <c r="BK438" s="35"/>
      <c r="BL438" s="35"/>
      <c r="BM438" s="35"/>
      <c r="BN438" s="34"/>
      <c r="BO438" s="34"/>
      <c r="BP438" s="34"/>
      <c r="BQ438" s="34"/>
      <c r="BR438" s="34"/>
      <c r="BS438" s="34"/>
      <c r="BT438" s="34"/>
      <c r="BU438" s="34"/>
      <c r="BV438" s="34"/>
      <c r="BW438" s="34"/>
      <c r="BX438" s="34"/>
      <c r="BY438" s="34"/>
      <c r="BZ438" s="34"/>
      <c r="CA438" s="34"/>
      <c r="CB438" s="34"/>
      <c r="CC438" s="34"/>
      <c r="CD438" s="35"/>
      <c r="CE438" s="35"/>
      <c r="CF438" s="35"/>
      <c r="CG438" s="35"/>
      <c r="CH438" s="34"/>
      <c r="CI438" s="34"/>
      <c r="CJ438" s="34"/>
      <c r="CK438" s="34"/>
      <c r="CL438" s="34"/>
      <c r="CM438" s="34"/>
      <c r="CN438" s="34"/>
      <c r="CO438" s="34"/>
      <c r="CP438" s="34"/>
      <c r="CQ438" s="34"/>
      <c r="CR438" s="34"/>
      <c r="CS438" s="34"/>
      <c r="CT438" s="34"/>
      <c r="CU438" s="34"/>
      <c r="CV438" s="34"/>
      <c r="CW438" s="34"/>
      <c r="CX438" s="36"/>
      <c r="CY438" s="36"/>
      <c r="CZ438" s="35"/>
      <c r="DA438" s="35"/>
      <c r="DB438" s="34"/>
      <c r="DC438" s="34"/>
      <c r="DD438" s="34"/>
      <c r="DE438" s="34"/>
      <c r="DF438" s="34"/>
      <c r="DG438" s="34"/>
      <c r="DH438" s="34"/>
      <c r="DI438" s="34"/>
      <c r="DJ438" s="34"/>
      <c r="DK438" s="34"/>
      <c r="DL438" s="34"/>
      <c r="DM438" s="34"/>
      <c r="DN438" s="34"/>
      <c r="DO438" s="34"/>
      <c r="DP438" s="34"/>
      <c r="DQ438" s="34"/>
    </row>
    <row r="439" spans="1:121">
      <c r="A439" t="s">
        <v>2610</v>
      </c>
      <c r="B439" s="1">
        <v>0.30189814814814814</v>
      </c>
      <c r="C439" s="1">
        <v>0.23854166666666665</v>
      </c>
      <c r="D439" s="1">
        <v>4.0740740740740746E-3</v>
      </c>
      <c r="E439" s="1">
        <v>6.3344907407407405E-2</v>
      </c>
      <c r="F439">
        <v>46</v>
      </c>
      <c r="G439">
        <v>5</v>
      </c>
      <c r="H439">
        <v>51</v>
      </c>
      <c r="I439">
        <v>1212</v>
      </c>
      <c r="J439">
        <v>50</v>
      </c>
      <c r="K439">
        <v>0</v>
      </c>
      <c r="L439">
        <v>1262</v>
      </c>
      <c r="M439">
        <v>34.76</v>
      </c>
      <c r="N439">
        <v>32.18</v>
      </c>
      <c r="O439">
        <v>2.58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X439" s="35"/>
      <c r="Y439" s="35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5"/>
      <c r="AQ439" s="35"/>
      <c r="AR439" s="35"/>
      <c r="AS439" s="35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5"/>
      <c r="BK439" s="35"/>
      <c r="BL439" s="35"/>
      <c r="BM439" s="35"/>
      <c r="BN439" s="34"/>
      <c r="BO439" s="34"/>
      <c r="BP439" s="34"/>
      <c r="BQ439" s="34"/>
      <c r="BR439" s="34"/>
      <c r="BS439" s="34"/>
      <c r="BT439" s="34"/>
      <c r="BU439" s="34"/>
      <c r="BV439" s="34"/>
      <c r="BW439" s="34"/>
      <c r="BX439" s="34"/>
      <c r="BY439" s="34"/>
      <c r="BZ439" s="34"/>
      <c r="CA439" s="34"/>
      <c r="CB439" s="34"/>
      <c r="CC439" s="34"/>
      <c r="CD439" s="35"/>
      <c r="CE439" s="35"/>
      <c r="CF439" s="35"/>
      <c r="CG439" s="35"/>
      <c r="CH439" s="34"/>
      <c r="CI439" s="34"/>
      <c r="CJ439" s="34"/>
      <c r="CK439" s="34"/>
      <c r="CL439" s="34"/>
      <c r="CM439" s="34"/>
      <c r="CN439" s="34"/>
      <c r="CO439" s="34"/>
      <c r="CP439" s="34"/>
      <c r="CQ439" s="34"/>
      <c r="CR439" s="34"/>
      <c r="CS439" s="34"/>
      <c r="CT439" s="34"/>
      <c r="CU439" s="34"/>
      <c r="CV439" s="34"/>
      <c r="CW439" s="34"/>
      <c r="CX439" s="35"/>
      <c r="CY439" s="35"/>
      <c r="CZ439" s="35"/>
      <c r="DA439" s="35"/>
      <c r="DB439" s="34"/>
      <c r="DC439" s="34"/>
      <c r="DD439" s="34"/>
      <c r="DE439" s="34"/>
      <c r="DF439" s="34"/>
      <c r="DG439" s="34"/>
      <c r="DH439" s="34"/>
      <c r="DI439" s="34"/>
      <c r="DJ439" s="34"/>
      <c r="DK439" s="34"/>
      <c r="DL439" s="34"/>
      <c r="DM439" s="34"/>
      <c r="DN439" s="34"/>
      <c r="DO439" s="34"/>
      <c r="DP439" s="34"/>
      <c r="DQ439" s="34"/>
    </row>
    <row r="440" spans="1:121">
      <c r="A440" t="s">
        <v>1480</v>
      </c>
      <c r="B440" s="1">
        <v>0.13118055555555555</v>
      </c>
      <c r="C440" s="1">
        <v>0.1097337962962963</v>
      </c>
      <c r="D440" s="1">
        <v>4.5578703703703705E-2</v>
      </c>
      <c r="E440" s="1">
        <v>2.1446759259259259E-2</v>
      </c>
      <c r="F440">
        <v>42</v>
      </c>
      <c r="G440">
        <v>30</v>
      </c>
      <c r="H440">
        <v>72</v>
      </c>
      <c r="I440">
        <v>892</v>
      </c>
      <c r="J440">
        <v>57</v>
      </c>
      <c r="K440">
        <v>6</v>
      </c>
      <c r="L440">
        <v>955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X440" s="35"/>
      <c r="Y440" s="35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5"/>
      <c r="AQ440" s="35"/>
      <c r="AR440" s="35"/>
      <c r="AS440" s="35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5"/>
      <c r="BK440" s="35"/>
      <c r="BL440" s="35"/>
      <c r="BM440" s="35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5"/>
      <c r="CE440" s="35"/>
      <c r="CF440" s="35"/>
      <c r="CG440" s="35"/>
      <c r="CH440" s="34"/>
      <c r="CI440" s="34"/>
      <c r="CJ440" s="34"/>
      <c r="CK440" s="34"/>
      <c r="CL440" s="34"/>
      <c r="CM440" s="34"/>
      <c r="CN440" s="34"/>
      <c r="CO440" s="34"/>
      <c r="CP440" s="34"/>
      <c r="CQ440" s="34"/>
      <c r="CR440" s="34"/>
      <c r="CS440" s="34"/>
      <c r="CT440" s="34"/>
      <c r="CU440" s="34"/>
      <c r="CV440" s="34"/>
      <c r="CW440" s="34"/>
      <c r="CX440" s="35"/>
      <c r="CY440" s="35"/>
      <c r="CZ440" s="35"/>
      <c r="DA440" s="35"/>
      <c r="DB440" s="34"/>
      <c r="DC440" s="34"/>
      <c r="DD440" s="34"/>
      <c r="DE440" s="34"/>
      <c r="DF440" s="34"/>
      <c r="DG440" s="34"/>
      <c r="DH440" s="34"/>
      <c r="DI440" s="34"/>
      <c r="DJ440" s="34"/>
      <c r="DK440" s="34"/>
      <c r="DL440" s="34"/>
      <c r="DM440" s="34"/>
      <c r="DN440" s="34"/>
      <c r="DO440" s="34"/>
      <c r="DP440" s="34"/>
      <c r="DQ440" s="34"/>
    </row>
    <row r="441" spans="1:121">
      <c r="A441" t="s">
        <v>2611</v>
      </c>
      <c r="B441" s="1">
        <v>0.24436342592592594</v>
      </c>
      <c r="C441" s="1">
        <v>0.23028935185185184</v>
      </c>
      <c r="D441" s="1">
        <v>0.26659722222222221</v>
      </c>
      <c r="E441" s="1">
        <v>1.40625E-2</v>
      </c>
      <c r="F441">
        <v>106</v>
      </c>
      <c r="G441">
        <v>16</v>
      </c>
      <c r="H441">
        <v>122</v>
      </c>
      <c r="I441">
        <v>1600</v>
      </c>
      <c r="J441">
        <v>21</v>
      </c>
      <c r="K441">
        <v>0</v>
      </c>
      <c r="L441">
        <v>1621</v>
      </c>
      <c r="M441">
        <v>67.36</v>
      </c>
      <c r="N441">
        <v>66.13</v>
      </c>
      <c r="O441">
        <v>1.23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X441" s="35"/>
      <c r="Y441" s="35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5"/>
      <c r="AQ441" s="35"/>
      <c r="AR441" s="35"/>
      <c r="AS441" s="35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5"/>
      <c r="BK441" s="35"/>
      <c r="BL441" s="35"/>
      <c r="BM441" s="35"/>
      <c r="BN441" s="34"/>
      <c r="BO441" s="34"/>
      <c r="BP441" s="34"/>
      <c r="BQ441" s="34"/>
      <c r="BR441" s="34"/>
      <c r="BS441" s="34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5"/>
      <c r="CE441" s="35"/>
      <c r="CF441" s="35"/>
      <c r="CG441" s="35"/>
      <c r="CH441" s="34"/>
      <c r="CI441" s="34"/>
      <c r="CJ441" s="34"/>
      <c r="CK441" s="34"/>
      <c r="CL441" s="34"/>
      <c r="CM441" s="34"/>
      <c r="CN441" s="34"/>
      <c r="CO441" s="34"/>
      <c r="CP441" s="34"/>
      <c r="CQ441" s="34"/>
      <c r="CR441" s="34"/>
      <c r="CS441" s="34"/>
      <c r="CT441" s="34"/>
      <c r="CU441" s="34"/>
      <c r="CV441" s="34"/>
      <c r="CW441" s="34"/>
      <c r="CX441" s="35"/>
      <c r="CY441" s="35"/>
      <c r="CZ441" s="35"/>
      <c r="DA441" s="35"/>
      <c r="DB441" s="34"/>
      <c r="DC441" s="34"/>
      <c r="DD441" s="34"/>
      <c r="DE441" s="34"/>
      <c r="DF441" s="34"/>
      <c r="DG441" s="34"/>
      <c r="DH441" s="34"/>
      <c r="DI441" s="34"/>
      <c r="DJ441" s="34"/>
      <c r="DK441" s="34"/>
      <c r="DL441" s="34"/>
      <c r="DM441" s="34"/>
      <c r="DN441" s="34"/>
      <c r="DO441" s="34"/>
      <c r="DP441" s="34"/>
      <c r="DQ441" s="34"/>
    </row>
    <row r="442" spans="1:121">
      <c r="A442" t="s">
        <v>1483</v>
      </c>
      <c r="B442" s="1">
        <v>8.3333333333333332E-3</v>
      </c>
      <c r="C442" s="1">
        <v>8.2060185185185187E-3</v>
      </c>
      <c r="D442" s="1">
        <v>5.2083333333333333E-4</v>
      </c>
      <c r="E442" s="1">
        <v>1.273148148148148E-4</v>
      </c>
      <c r="F442">
        <v>7</v>
      </c>
      <c r="G442">
        <v>3</v>
      </c>
      <c r="H442">
        <v>10</v>
      </c>
      <c r="I442">
        <v>40</v>
      </c>
      <c r="J442">
        <v>5</v>
      </c>
      <c r="K442">
        <v>1</v>
      </c>
      <c r="L442">
        <v>46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X442" s="35"/>
      <c r="Y442" s="35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5"/>
      <c r="AQ442" s="35"/>
      <c r="AR442" s="35"/>
      <c r="AS442" s="35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5"/>
      <c r="BK442" s="35"/>
      <c r="BL442" s="35"/>
      <c r="BM442" s="35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5"/>
      <c r="CE442" s="35"/>
      <c r="CF442" s="35"/>
      <c r="CG442" s="35"/>
      <c r="CH442" s="34"/>
      <c r="CI442" s="34"/>
      <c r="CJ442" s="34"/>
      <c r="CK442" s="34"/>
      <c r="CL442" s="34"/>
      <c r="CM442" s="34"/>
      <c r="CN442" s="34"/>
      <c r="CO442" s="34"/>
      <c r="CP442" s="34"/>
      <c r="CQ442" s="34"/>
      <c r="CR442" s="34"/>
      <c r="CS442" s="34"/>
      <c r="CT442" s="34"/>
      <c r="CU442" s="34"/>
      <c r="CV442" s="34"/>
      <c r="CW442" s="34"/>
      <c r="CX442" s="35"/>
      <c r="CY442" s="35"/>
      <c r="CZ442" s="35"/>
      <c r="DA442" s="35"/>
      <c r="DB442" s="34"/>
      <c r="DC442" s="34"/>
      <c r="DD442" s="34"/>
      <c r="DE442" s="34"/>
      <c r="DF442" s="34"/>
      <c r="DG442" s="34"/>
      <c r="DH442" s="34"/>
      <c r="DI442" s="34"/>
      <c r="DJ442" s="34"/>
      <c r="DK442" s="34"/>
      <c r="DL442" s="34"/>
      <c r="DM442" s="34"/>
      <c r="DN442" s="34"/>
      <c r="DO442" s="34"/>
      <c r="DP442" s="34"/>
      <c r="DQ442" s="34"/>
    </row>
    <row r="443" spans="1:121">
      <c r="A443" t="s">
        <v>1487</v>
      </c>
      <c r="B443" s="1">
        <v>0.60245370370370377</v>
      </c>
      <c r="C443" s="1">
        <v>0.56421296296296297</v>
      </c>
      <c r="D443" s="1">
        <v>6.6122685185185187E-2</v>
      </c>
      <c r="E443" s="1">
        <v>3.8240740740740742E-2</v>
      </c>
      <c r="F443">
        <v>65</v>
      </c>
      <c r="G443">
        <v>33</v>
      </c>
      <c r="H443">
        <v>98</v>
      </c>
      <c r="I443">
        <v>1453</v>
      </c>
      <c r="J443">
        <v>176</v>
      </c>
      <c r="K443">
        <v>0</v>
      </c>
      <c r="L443">
        <v>1629</v>
      </c>
      <c r="M443">
        <v>57.91</v>
      </c>
      <c r="N443">
        <v>51.16</v>
      </c>
      <c r="O443">
        <v>6.75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X443" s="35"/>
      <c r="Y443" s="35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5"/>
      <c r="AQ443" s="35"/>
      <c r="AR443" s="35"/>
      <c r="AS443" s="35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5"/>
      <c r="BK443" s="35"/>
      <c r="BL443" s="35"/>
      <c r="BM443" s="35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5"/>
      <c r="CE443" s="35"/>
      <c r="CF443" s="35"/>
      <c r="CG443" s="35"/>
      <c r="CH443" s="34"/>
      <c r="CI443" s="34"/>
      <c r="CJ443" s="34"/>
      <c r="CK443" s="34"/>
      <c r="CL443" s="34"/>
      <c r="CM443" s="34"/>
      <c r="CN443" s="34"/>
      <c r="CO443" s="34"/>
      <c r="CP443" s="34"/>
      <c r="CQ443" s="34"/>
      <c r="CR443" s="34"/>
      <c r="CS443" s="34"/>
      <c r="CT443" s="34"/>
      <c r="CU443" s="34"/>
      <c r="CV443" s="34"/>
      <c r="CW443" s="34"/>
      <c r="CX443" s="35"/>
      <c r="CY443" s="35"/>
      <c r="CZ443" s="35"/>
      <c r="DA443" s="35"/>
      <c r="DB443" s="34"/>
      <c r="DC443" s="34"/>
      <c r="DD443" s="34"/>
      <c r="DE443" s="34"/>
      <c r="DF443" s="34"/>
      <c r="DG443" s="34"/>
      <c r="DH443" s="34"/>
      <c r="DI443" s="34"/>
      <c r="DJ443" s="34"/>
      <c r="DK443" s="34"/>
      <c r="DL443" s="34"/>
      <c r="DM443" s="34"/>
      <c r="DN443" s="34"/>
      <c r="DO443" s="34"/>
      <c r="DP443" s="34"/>
      <c r="DQ443" s="34"/>
    </row>
    <row r="444" spans="1:121">
      <c r="A444" t="s">
        <v>1494</v>
      </c>
      <c r="B444" s="1">
        <v>0.1047337962962963</v>
      </c>
      <c r="C444" s="1">
        <v>7.6886574074074079E-2</v>
      </c>
      <c r="D444" s="1">
        <v>5.409722222222222E-2</v>
      </c>
      <c r="E444" s="1">
        <v>2.7847222222222221E-2</v>
      </c>
      <c r="F444">
        <v>44</v>
      </c>
      <c r="G444">
        <v>15</v>
      </c>
      <c r="H444">
        <v>59</v>
      </c>
      <c r="I444">
        <v>745</v>
      </c>
      <c r="J444">
        <v>25</v>
      </c>
      <c r="K444">
        <v>7</v>
      </c>
      <c r="L444">
        <v>777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X444" s="35"/>
      <c r="Y444" s="35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5"/>
      <c r="AQ444" s="35"/>
      <c r="AR444" s="35"/>
      <c r="AS444" s="35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5"/>
      <c r="BK444" s="35"/>
      <c r="BL444" s="35"/>
      <c r="BM444" s="35"/>
      <c r="BN444" s="34"/>
      <c r="BO444" s="34"/>
      <c r="BP444" s="34"/>
      <c r="BQ444" s="34"/>
      <c r="BR444" s="34"/>
      <c r="BS444" s="34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5"/>
      <c r="CE444" s="35"/>
      <c r="CF444" s="35"/>
      <c r="CG444" s="35"/>
      <c r="CH444" s="34"/>
      <c r="CI444" s="34"/>
      <c r="CJ444" s="34"/>
      <c r="CK444" s="34"/>
      <c r="CL444" s="34"/>
      <c r="CM444" s="34"/>
      <c r="CN444" s="34"/>
      <c r="CO444" s="34"/>
      <c r="CP444" s="34"/>
      <c r="CQ444" s="34"/>
      <c r="CR444" s="34"/>
      <c r="CS444" s="34"/>
      <c r="CT444" s="34"/>
      <c r="CU444" s="34"/>
      <c r="CV444" s="34"/>
      <c r="CW444" s="34"/>
      <c r="CX444" s="35"/>
      <c r="CY444" s="35"/>
      <c r="CZ444" s="35"/>
      <c r="DA444" s="35"/>
      <c r="DB444" s="34"/>
      <c r="DC444" s="34"/>
      <c r="DD444" s="34"/>
      <c r="DE444" s="34"/>
      <c r="DF444" s="34"/>
      <c r="DG444" s="34"/>
      <c r="DH444" s="34"/>
      <c r="DI444" s="34"/>
      <c r="DJ444" s="34"/>
      <c r="DK444" s="34"/>
      <c r="DL444" s="34"/>
      <c r="DM444" s="34"/>
      <c r="DN444" s="34"/>
      <c r="DO444" s="34"/>
      <c r="DP444" s="34"/>
      <c r="DQ444" s="34"/>
    </row>
    <row r="445" spans="1:121">
      <c r="A445" t="s">
        <v>1498</v>
      </c>
      <c r="B445" s="1">
        <v>0.29550925925925925</v>
      </c>
      <c r="C445" s="1">
        <v>0.22269675925925925</v>
      </c>
      <c r="D445" s="1">
        <v>4.9895833333333334E-2</v>
      </c>
      <c r="E445" s="1">
        <v>7.2812500000000002E-2</v>
      </c>
      <c r="F445">
        <v>123</v>
      </c>
      <c r="G445">
        <v>44</v>
      </c>
      <c r="H445">
        <v>167</v>
      </c>
      <c r="I445">
        <v>1857</v>
      </c>
      <c r="J445">
        <v>58</v>
      </c>
      <c r="K445">
        <v>42</v>
      </c>
      <c r="L445">
        <v>1957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X445" s="35"/>
      <c r="Y445" s="35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5"/>
      <c r="AQ445" s="35"/>
      <c r="AR445" s="35"/>
      <c r="AS445" s="35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5"/>
      <c r="BK445" s="35"/>
      <c r="BL445" s="35"/>
      <c r="BM445" s="35"/>
      <c r="BN445" s="34"/>
      <c r="BO445" s="34"/>
      <c r="BP445" s="34"/>
      <c r="BQ445" s="34"/>
      <c r="BR445" s="34"/>
      <c r="BS445" s="34"/>
      <c r="BT445" s="34"/>
      <c r="BU445" s="34"/>
      <c r="BV445" s="34"/>
      <c r="BW445" s="34"/>
      <c r="BX445" s="34"/>
      <c r="BY445" s="34"/>
      <c r="BZ445" s="34"/>
      <c r="CA445" s="34"/>
      <c r="CB445" s="34"/>
      <c r="CC445" s="34"/>
      <c r="CD445" s="35"/>
      <c r="CE445" s="35"/>
      <c r="CF445" s="35"/>
      <c r="CG445" s="35"/>
      <c r="CH445" s="34"/>
      <c r="CI445" s="34"/>
      <c r="CJ445" s="34"/>
      <c r="CK445" s="34"/>
      <c r="CL445" s="34"/>
      <c r="CM445" s="34"/>
      <c r="CN445" s="34"/>
      <c r="CO445" s="34"/>
      <c r="CP445" s="34"/>
      <c r="CQ445" s="34"/>
      <c r="CR445" s="34"/>
      <c r="CS445" s="34"/>
      <c r="CT445" s="34"/>
      <c r="CU445" s="34"/>
      <c r="CV445" s="34"/>
      <c r="CW445" s="34"/>
      <c r="CX445" s="35"/>
      <c r="CY445" s="35"/>
      <c r="CZ445" s="35"/>
      <c r="DA445" s="35"/>
      <c r="DB445" s="34"/>
      <c r="DC445" s="34"/>
      <c r="DD445" s="34"/>
      <c r="DE445" s="34"/>
      <c r="DF445" s="34"/>
      <c r="DG445" s="34"/>
      <c r="DH445" s="34"/>
      <c r="DI445" s="34"/>
      <c r="DJ445" s="34"/>
      <c r="DK445" s="34"/>
      <c r="DL445" s="34"/>
      <c r="DM445" s="34"/>
      <c r="DN445" s="34"/>
      <c r="DO445" s="34"/>
      <c r="DP445" s="34"/>
      <c r="DQ445" s="34"/>
    </row>
    <row r="446" spans="1:121">
      <c r="A446" t="s">
        <v>1500</v>
      </c>
      <c r="B446" s="1">
        <v>2.1180555555555553E-2</v>
      </c>
      <c r="C446" s="1">
        <v>2.0127314814814817E-2</v>
      </c>
      <c r="D446" s="1">
        <v>4.0046296296296297E-3</v>
      </c>
      <c r="E446" s="1">
        <v>1.0416666666666667E-3</v>
      </c>
      <c r="F446">
        <v>71</v>
      </c>
      <c r="G446">
        <v>7</v>
      </c>
      <c r="H446">
        <v>78</v>
      </c>
      <c r="I446">
        <v>290</v>
      </c>
      <c r="J446">
        <v>8</v>
      </c>
      <c r="K446">
        <v>0</v>
      </c>
      <c r="L446">
        <v>298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X446" s="35"/>
      <c r="Y446" s="35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5"/>
      <c r="AQ446" s="35"/>
      <c r="AR446" s="35"/>
      <c r="AS446" s="35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5"/>
      <c r="BK446" s="35"/>
      <c r="BL446" s="35"/>
      <c r="BM446" s="35"/>
      <c r="BN446" s="34"/>
      <c r="BO446" s="34"/>
      <c r="BP446" s="34"/>
      <c r="BQ446" s="34"/>
      <c r="BR446" s="34"/>
      <c r="BS446" s="34"/>
      <c r="BT446" s="34"/>
      <c r="BU446" s="34"/>
      <c r="BV446" s="34"/>
      <c r="BW446" s="34"/>
      <c r="BX446" s="34"/>
      <c r="BY446" s="34"/>
      <c r="BZ446" s="34"/>
      <c r="CA446" s="34"/>
      <c r="CB446" s="34"/>
      <c r="CC446" s="34"/>
      <c r="CD446" s="35"/>
      <c r="CE446" s="35"/>
      <c r="CF446" s="35"/>
      <c r="CG446" s="35"/>
      <c r="CH446" s="34"/>
      <c r="CI446" s="34"/>
      <c r="CJ446" s="34"/>
      <c r="CK446" s="34"/>
      <c r="CL446" s="34"/>
      <c r="CM446" s="34"/>
      <c r="CN446" s="34"/>
      <c r="CO446" s="34"/>
      <c r="CP446" s="34"/>
      <c r="CQ446" s="34"/>
      <c r="CR446" s="34"/>
      <c r="CS446" s="34"/>
      <c r="CT446" s="34"/>
      <c r="CU446" s="34"/>
      <c r="CV446" s="34"/>
      <c r="CW446" s="34"/>
      <c r="CX446" s="35"/>
      <c r="CY446" s="35"/>
      <c r="CZ446" s="35"/>
      <c r="DA446" s="35"/>
      <c r="DB446" s="34"/>
      <c r="DC446" s="34"/>
      <c r="DD446" s="34"/>
      <c r="DE446" s="34"/>
      <c r="DF446" s="34"/>
      <c r="DG446" s="34"/>
      <c r="DH446" s="34"/>
      <c r="DI446" s="34"/>
      <c r="DJ446" s="34"/>
      <c r="DK446" s="34"/>
      <c r="DL446" s="34"/>
      <c r="DM446" s="34"/>
      <c r="DN446" s="34"/>
      <c r="DO446" s="34"/>
      <c r="DP446" s="34"/>
      <c r="DQ446" s="34"/>
    </row>
    <row r="447" spans="1:121">
      <c r="A447" t="s">
        <v>2612</v>
      </c>
      <c r="B447" s="1">
        <v>0.30136574074074074</v>
      </c>
      <c r="C447" s="1">
        <v>0.299837962962963</v>
      </c>
      <c r="D447" s="1">
        <v>1.4606481481481482E-2</v>
      </c>
      <c r="E447" s="1">
        <v>1.5162037037037036E-3</v>
      </c>
      <c r="F447">
        <v>46</v>
      </c>
      <c r="G447">
        <v>0</v>
      </c>
      <c r="H447">
        <v>46</v>
      </c>
      <c r="I447">
        <v>1793</v>
      </c>
      <c r="J447">
        <v>0</v>
      </c>
      <c r="K447">
        <v>0</v>
      </c>
      <c r="L447">
        <v>1793</v>
      </c>
      <c r="M447">
        <v>39.67</v>
      </c>
      <c r="N447">
        <v>39.67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X447" s="35"/>
      <c r="Y447" s="35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5"/>
      <c r="AQ447" s="35"/>
      <c r="AR447" s="35"/>
      <c r="AS447" s="35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5"/>
      <c r="BK447" s="35"/>
      <c r="BL447" s="35"/>
      <c r="BM447" s="35"/>
      <c r="BN447" s="34"/>
      <c r="BO447" s="34"/>
      <c r="BP447" s="34"/>
      <c r="BQ447" s="34"/>
      <c r="BR447" s="34"/>
      <c r="BS447" s="34"/>
      <c r="BT447" s="34"/>
      <c r="BU447" s="34"/>
      <c r="BV447" s="34"/>
      <c r="BW447" s="34"/>
      <c r="BX447" s="34"/>
      <c r="BY447" s="34"/>
      <c r="BZ447" s="34"/>
      <c r="CA447" s="34"/>
      <c r="CB447" s="34"/>
      <c r="CC447" s="34"/>
      <c r="CD447" s="35"/>
      <c r="CE447" s="35"/>
      <c r="CF447" s="35"/>
      <c r="CG447" s="35"/>
      <c r="CH447" s="34"/>
      <c r="CI447" s="34"/>
      <c r="CJ447" s="34"/>
      <c r="CK447" s="34"/>
      <c r="CL447" s="34"/>
      <c r="CM447" s="34"/>
      <c r="CN447" s="34"/>
      <c r="CO447" s="34"/>
      <c r="CP447" s="34"/>
      <c r="CQ447" s="34"/>
      <c r="CR447" s="34"/>
      <c r="CS447" s="34"/>
      <c r="CT447" s="34"/>
      <c r="CU447" s="34"/>
      <c r="CV447" s="34"/>
      <c r="CW447" s="34"/>
      <c r="CX447" s="36"/>
      <c r="CY447" s="36"/>
      <c r="CZ447" s="35"/>
      <c r="DA447" s="35"/>
      <c r="DB447" s="34"/>
      <c r="DC447" s="34"/>
      <c r="DD447" s="34"/>
      <c r="DE447" s="34"/>
      <c r="DF447" s="34"/>
      <c r="DG447" s="34"/>
      <c r="DH447" s="34"/>
      <c r="DI447" s="34"/>
      <c r="DJ447" s="34"/>
      <c r="DK447" s="34"/>
      <c r="DL447" s="34"/>
      <c r="DM447" s="34"/>
      <c r="DN447" s="34"/>
      <c r="DO447" s="34"/>
      <c r="DP447" s="34"/>
      <c r="DQ447" s="34"/>
    </row>
    <row r="448" spans="1:121">
      <c r="A448" t="s">
        <v>2613</v>
      </c>
      <c r="B448" s="1">
        <v>0.30964120370370368</v>
      </c>
      <c r="C448" s="1">
        <v>9.8391203703703703E-2</v>
      </c>
      <c r="D448" s="1">
        <v>1.0173611111111111E-2</v>
      </c>
      <c r="E448" s="1">
        <v>0.21123842592592593</v>
      </c>
      <c r="F448">
        <v>55</v>
      </c>
      <c r="G448">
        <v>0</v>
      </c>
      <c r="H448">
        <v>55</v>
      </c>
      <c r="I448">
        <v>1388</v>
      </c>
      <c r="J448">
        <v>0</v>
      </c>
      <c r="K448">
        <v>0</v>
      </c>
      <c r="L448">
        <v>1388</v>
      </c>
      <c r="M448">
        <v>34.39</v>
      </c>
      <c r="N448">
        <v>34.39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X448" s="35"/>
      <c r="Y448" s="35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5"/>
      <c r="AQ448" s="35"/>
      <c r="AR448" s="35"/>
      <c r="AS448" s="35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5"/>
      <c r="BK448" s="35"/>
      <c r="BL448" s="35"/>
      <c r="BM448" s="35"/>
      <c r="BN448" s="34"/>
      <c r="BO448" s="34"/>
      <c r="BP448" s="34"/>
      <c r="BQ448" s="34"/>
      <c r="BR448" s="34"/>
      <c r="BS448" s="34"/>
      <c r="BT448" s="34"/>
      <c r="BU448" s="34"/>
      <c r="BV448" s="34"/>
      <c r="BW448" s="34"/>
      <c r="BX448" s="34"/>
      <c r="BY448" s="34"/>
      <c r="BZ448" s="34"/>
      <c r="CA448" s="34"/>
      <c r="CB448" s="34"/>
      <c r="CC448" s="34"/>
      <c r="CD448" s="35"/>
      <c r="CE448" s="35"/>
      <c r="CF448" s="35"/>
      <c r="CG448" s="35"/>
      <c r="CH448" s="34"/>
      <c r="CI448" s="34"/>
      <c r="CJ448" s="34"/>
      <c r="CK448" s="34"/>
      <c r="CL448" s="34"/>
      <c r="CM448" s="34"/>
      <c r="CN448" s="34"/>
      <c r="CO448" s="34"/>
      <c r="CP448" s="34"/>
      <c r="CQ448" s="34"/>
      <c r="CR448" s="34"/>
      <c r="CS448" s="34"/>
      <c r="CT448" s="34"/>
      <c r="CU448" s="34"/>
      <c r="CV448" s="34"/>
      <c r="CW448" s="34"/>
      <c r="CX448" s="36"/>
      <c r="CY448" s="35"/>
      <c r="CZ448" s="35"/>
      <c r="DA448" s="35"/>
      <c r="DB448" s="34"/>
      <c r="DC448" s="34"/>
      <c r="DD448" s="34"/>
      <c r="DE448" s="34"/>
      <c r="DF448" s="34"/>
      <c r="DG448" s="34"/>
      <c r="DH448" s="34"/>
      <c r="DI448" s="34"/>
      <c r="DJ448" s="34"/>
      <c r="DK448" s="34"/>
      <c r="DL448" s="34"/>
      <c r="DM448" s="34"/>
      <c r="DN448" s="34"/>
      <c r="DO448" s="34"/>
      <c r="DP448" s="34"/>
      <c r="DQ448" s="34"/>
    </row>
    <row r="449" spans="1:121">
      <c r="A449" t="s">
        <v>1510</v>
      </c>
      <c r="B449" s="1">
        <v>1.7986111111111109E-2</v>
      </c>
      <c r="C449" s="1">
        <v>1.1030092592592591E-2</v>
      </c>
      <c r="D449" s="1">
        <v>1.1574074074074073E-4</v>
      </c>
      <c r="E449" s="1">
        <v>6.9560185185185185E-3</v>
      </c>
      <c r="F449">
        <v>17</v>
      </c>
      <c r="G449">
        <v>1</v>
      </c>
      <c r="H449">
        <v>18</v>
      </c>
      <c r="I449">
        <v>316</v>
      </c>
      <c r="J449">
        <v>3</v>
      </c>
      <c r="K449">
        <v>0</v>
      </c>
      <c r="L449">
        <v>319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X449" s="35"/>
      <c r="Y449" s="35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5"/>
      <c r="AQ449" s="35"/>
      <c r="AR449" s="35"/>
      <c r="AS449" s="35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5"/>
      <c r="BK449" s="35"/>
      <c r="BL449" s="35"/>
      <c r="BM449" s="35"/>
      <c r="BN449" s="34"/>
      <c r="BO449" s="34"/>
      <c r="BP449" s="34"/>
      <c r="BQ449" s="34"/>
      <c r="BR449" s="34"/>
      <c r="BS449" s="34"/>
      <c r="BT449" s="34"/>
      <c r="BU449" s="34"/>
      <c r="BV449" s="34"/>
      <c r="BW449" s="34"/>
      <c r="BX449" s="34"/>
      <c r="BY449" s="34"/>
      <c r="BZ449" s="34"/>
      <c r="CA449" s="34"/>
      <c r="CB449" s="34"/>
      <c r="CC449" s="34"/>
      <c r="CD449" s="35"/>
      <c r="CE449" s="35"/>
      <c r="CF449" s="35"/>
      <c r="CG449" s="35"/>
      <c r="CH449" s="34"/>
      <c r="CI449" s="34"/>
      <c r="CJ449" s="34"/>
      <c r="CK449" s="34"/>
      <c r="CL449" s="34"/>
      <c r="CM449" s="34"/>
      <c r="CN449" s="34"/>
      <c r="CO449" s="34"/>
      <c r="CP449" s="34"/>
      <c r="CQ449" s="34"/>
      <c r="CR449" s="34"/>
      <c r="CS449" s="34"/>
      <c r="CT449" s="34"/>
      <c r="CU449" s="34"/>
      <c r="CV449" s="34"/>
      <c r="CW449" s="34"/>
      <c r="CX449" s="36"/>
      <c r="CY449" s="36"/>
      <c r="CZ449" s="35"/>
      <c r="DA449" s="35"/>
      <c r="DB449" s="34"/>
      <c r="DC449" s="34"/>
      <c r="DD449" s="34"/>
      <c r="DE449" s="34"/>
      <c r="DF449" s="34"/>
      <c r="DG449" s="34"/>
      <c r="DH449" s="34"/>
      <c r="DI449" s="34"/>
      <c r="DJ449" s="34"/>
      <c r="DK449" s="34"/>
      <c r="DL449" s="34"/>
      <c r="DM449" s="34"/>
      <c r="DN449" s="34"/>
      <c r="DO449" s="34"/>
      <c r="DP449" s="34"/>
      <c r="DQ449" s="34"/>
    </row>
    <row r="450" spans="1:121">
      <c r="A450" t="s">
        <v>2614</v>
      </c>
      <c r="B450" s="1">
        <v>0.14440972222222223</v>
      </c>
      <c r="C450" s="1">
        <v>0.13164351851851852</v>
      </c>
      <c r="D450" s="1">
        <v>1.923611111111111E-2</v>
      </c>
      <c r="E450" s="1">
        <v>1.275462962962963E-2</v>
      </c>
      <c r="F450">
        <v>36</v>
      </c>
      <c r="G450">
        <v>36</v>
      </c>
      <c r="H450">
        <v>72</v>
      </c>
      <c r="I450">
        <v>1084</v>
      </c>
      <c r="J450">
        <v>49</v>
      </c>
      <c r="K450">
        <v>24</v>
      </c>
      <c r="L450">
        <v>1157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X450" s="35"/>
      <c r="Y450" s="35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5"/>
      <c r="AQ450" s="35"/>
      <c r="AR450" s="35"/>
      <c r="AS450" s="35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5"/>
      <c r="BK450" s="35"/>
      <c r="BL450" s="35"/>
      <c r="BM450" s="35"/>
      <c r="BN450" s="34"/>
      <c r="BO450" s="34"/>
      <c r="BP450" s="34"/>
      <c r="BQ450" s="34"/>
      <c r="BR450" s="34"/>
      <c r="BS450" s="34"/>
      <c r="BT450" s="34"/>
      <c r="BU450" s="34"/>
      <c r="BV450" s="34"/>
      <c r="BW450" s="34"/>
      <c r="BX450" s="34"/>
      <c r="BY450" s="34"/>
      <c r="BZ450" s="34"/>
      <c r="CA450" s="34"/>
      <c r="CB450" s="34"/>
      <c r="CC450" s="34"/>
      <c r="CD450" s="35"/>
      <c r="CE450" s="35"/>
      <c r="CF450" s="35"/>
      <c r="CG450" s="35"/>
      <c r="CH450" s="34"/>
      <c r="CI450" s="34"/>
      <c r="CJ450" s="34"/>
      <c r="CK450" s="34"/>
      <c r="CL450" s="34"/>
      <c r="CM450" s="34"/>
      <c r="CN450" s="34"/>
      <c r="CO450" s="34"/>
      <c r="CP450" s="34"/>
      <c r="CQ450" s="34"/>
      <c r="CR450" s="34"/>
      <c r="CS450" s="34"/>
      <c r="CT450" s="34"/>
      <c r="CU450" s="34"/>
      <c r="CV450" s="34"/>
      <c r="CW450" s="34"/>
      <c r="CX450" s="35"/>
      <c r="CY450" s="35"/>
      <c r="CZ450" s="35"/>
      <c r="DA450" s="35"/>
      <c r="DB450" s="34"/>
      <c r="DC450" s="34"/>
      <c r="DD450" s="34"/>
      <c r="DE450" s="34"/>
      <c r="DF450" s="34"/>
      <c r="DG450" s="34"/>
      <c r="DH450" s="34"/>
      <c r="DI450" s="34"/>
      <c r="DJ450" s="34"/>
      <c r="DK450" s="34"/>
      <c r="DL450" s="34"/>
      <c r="DM450" s="34"/>
      <c r="DN450" s="34"/>
      <c r="DO450" s="34"/>
      <c r="DP450" s="34"/>
      <c r="DQ450" s="34"/>
    </row>
    <row r="451" spans="1:121">
      <c r="A451" t="s">
        <v>1515</v>
      </c>
      <c r="B451" s="1">
        <v>0.24575231481481483</v>
      </c>
      <c r="C451" s="1">
        <v>0.21510416666666665</v>
      </c>
      <c r="D451" s="1">
        <v>0.12136574074074075</v>
      </c>
      <c r="E451" s="1">
        <v>3.0648148148148147E-2</v>
      </c>
      <c r="F451">
        <v>125</v>
      </c>
      <c r="G451">
        <v>63</v>
      </c>
      <c r="H451">
        <v>188</v>
      </c>
      <c r="I451">
        <v>1700</v>
      </c>
      <c r="J451">
        <v>115</v>
      </c>
      <c r="K451">
        <v>0</v>
      </c>
      <c r="L451">
        <v>1815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X451" s="35"/>
      <c r="Y451" s="35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5"/>
      <c r="AQ451" s="35"/>
      <c r="AR451" s="35"/>
      <c r="AS451" s="35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5"/>
      <c r="BK451" s="35"/>
      <c r="BL451" s="35"/>
      <c r="BM451" s="35"/>
      <c r="BN451" s="34"/>
      <c r="BO451" s="34"/>
      <c r="BP451" s="34"/>
      <c r="BQ451" s="34"/>
      <c r="BR451" s="34"/>
      <c r="BS451" s="34"/>
      <c r="BT451" s="34"/>
      <c r="BU451" s="34"/>
      <c r="BV451" s="34"/>
      <c r="BW451" s="34"/>
      <c r="BX451" s="34"/>
      <c r="BY451" s="34"/>
      <c r="BZ451" s="34"/>
      <c r="CA451" s="34"/>
      <c r="CB451" s="34"/>
      <c r="CC451" s="34"/>
      <c r="CD451" s="35"/>
      <c r="CE451" s="35"/>
      <c r="CF451" s="35"/>
      <c r="CG451" s="35"/>
      <c r="CH451" s="34"/>
      <c r="CI451" s="34"/>
      <c r="CJ451" s="34"/>
      <c r="CK451" s="34"/>
      <c r="CL451" s="34"/>
      <c r="CM451" s="34"/>
      <c r="CN451" s="34"/>
      <c r="CO451" s="34"/>
      <c r="CP451" s="34"/>
      <c r="CQ451" s="34"/>
      <c r="CR451" s="34"/>
      <c r="CS451" s="34"/>
      <c r="CT451" s="34"/>
      <c r="CU451" s="34"/>
      <c r="CV451" s="34"/>
      <c r="CW451" s="34"/>
      <c r="CX451" s="36"/>
      <c r="CY451" s="36"/>
      <c r="CZ451" s="35"/>
      <c r="DA451" s="35"/>
      <c r="DB451" s="34"/>
      <c r="DC451" s="34"/>
      <c r="DD451" s="34"/>
      <c r="DE451" s="34"/>
      <c r="DF451" s="34"/>
      <c r="DG451" s="34"/>
      <c r="DH451" s="34"/>
      <c r="DI451" s="34"/>
      <c r="DJ451" s="34"/>
      <c r="DK451" s="34"/>
      <c r="DL451" s="34"/>
      <c r="DM451" s="34"/>
      <c r="DN451" s="34"/>
      <c r="DO451" s="34"/>
      <c r="DP451" s="34"/>
      <c r="DQ451" s="34"/>
    </row>
    <row r="452" spans="1:121">
      <c r="A452" t="s">
        <v>1529</v>
      </c>
      <c r="B452" s="1">
        <v>9.7118055555555569E-2</v>
      </c>
      <c r="C452" s="1">
        <v>7.8807870370370361E-2</v>
      </c>
      <c r="D452" s="1">
        <v>6.4849537037037039E-2</v>
      </c>
      <c r="E452" s="1">
        <v>1.8298611111111113E-2</v>
      </c>
      <c r="F452">
        <v>9</v>
      </c>
      <c r="G452">
        <v>20</v>
      </c>
      <c r="H452">
        <v>29</v>
      </c>
      <c r="I452">
        <v>388</v>
      </c>
      <c r="J452">
        <v>56</v>
      </c>
      <c r="K452">
        <v>32</v>
      </c>
      <c r="L452">
        <v>476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X452" s="35"/>
      <c r="Y452" s="35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5"/>
      <c r="AQ452" s="35"/>
      <c r="AR452" s="35"/>
      <c r="AS452" s="35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5"/>
      <c r="BK452" s="35"/>
      <c r="BL452" s="35"/>
      <c r="BM452" s="35"/>
      <c r="BN452" s="34"/>
      <c r="BO452" s="34"/>
      <c r="BP452" s="34"/>
      <c r="BQ452" s="34"/>
      <c r="BR452" s="34"/>
      <c r="BS452" s="34"/>
      <c r="BT452" s="34"/>
      <c r="BU452" s="34"/>
      <c r="BV452" s="34"/>
      <c r="BW452" s="34"/>
      <c r="BX452" s="34"/>
      <c r="BY452" s="34"/>
      <c r="BZ452" s="34"/>
      <c r="CA452" s="34"/>
      <c r="CB452" s="34"/>
      <c r="CC452" s="34"/>
      <c r="CD452" s="35"/>
      <c r="CE452" s="35"/>
      <c r="CF452" s="35"/>
      <c r="CG452" s="35"/>
      <c r="CH452" s="34"/>
      <c r="CI452" s="34"/>
      <c r="CJ452" s="34"/>
      <c r="CK452" s="34"/>
      <c r="CL452" s="34"/>
      <c r="CM452" s="34"/>
      <c r="CN452" s="34"/>
      <c r="CO452" s="34"/>
      <c r="CP452" s="34"/>
      <c r="CQ452" s="34"/>
      <c r="CR452" s="34"/>
      <c r="CS452" s="34"/>
      <c r="CT452" s="34"/>
      <c r="CU452" s="34"/>
      <c r="CV452" s="34"/>
      <c r="CW452" s="34"/>
      <c r="CX452" s="35"/>
      <c r="CY452" s="35"/>
      <c r="CZ452" s="35"/>
      <c r="DA452" s="35"/>
      <c r="DB452" s="34"/>
      <c r="DC452" s="34"/>
      <c r="DD452" s="34"/>
      <c r="DE452" s="34"/>
      <c r="DF452" s="34"/>
      <c r="DG452" s="34"/>
      <c r="DH452" s="34"/>
      <c r="DI452" s="34"/>
      <c r="DJ452" s="34"/>
      <c r="DK452" s="34"/>
      <c r="DL452" s="34"/>
      <c r="DM452" s="34"/>
      <c r="DN452" s="34"/>
      <c r="DO452" s="34"/>
      <c r="DP452" s="34"/>
      <c r="DQ452" s="34"/>
    </row>
    <row r="453" spans="1:121">
      <c r="A453" t="s">
        <v>1536</v>
      </c>
      <c r="B453" s="1">
        <v>0.19285879629629629</v>
      </c>
      <c r="C453" s="1">
        <v>7.4861111111111114E-2</v>
      </c>
      <c r="D453" s="1">
        <v>9.4444444444444442E-2</v>
      </c>
      <c r="E453" s="1">
        <v>0.11799768518518518</v>
      </c>
      <c r="F453">
        <v>81</v>
      </c>
      <c r="G453">
        <v>14</v>
      </c>
      <c r="H453">
        <v>95</v>
      </c>
      <c r="I453">
        <v>853</v>
      </c>
      <c r="J453">
        <v>26</v>
      </c>
      <c r="K453">
        <v>10</v>
      </c>
      <c r="L453">
        <v>889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X453" s="35"/>
      <c r="Y453" s="35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5"/>
      <c r="AQ453" s="35"/>
      <c r="AR453" s="35"/>
      <c r="AS453" s="35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5"/>
      <c r="BK453" s="35"/>
      <c r="BL453" s="35"/>
      <c r="BM453" s="35"/>
      <c r="BN453" s="34"/>
      <c r="BO453" s="34"/>
      <c r="BP453" s="34"/>
      <c r="BQ453" s="34"/>
      <c r="BR453" s="34"/>
      <c r="BS453" s="34"/>
      <c r="BT453" s="34"/>
      <c r="BU453" s="34"/>
      <c r="BV453" s="34"/>
      <c r="BW453" s="34"/>
      <c r="BX453" s="34"/>
      <c r="BY453" s="34"/>
      <c r="BZ453" s="34"/>
      <c r="CA453" s="34"/>
      <c r="CB453" s="34"/>
      <c r="CC453" s="34"/>
      <c r="CD453" s="35"/>
      <c r="CE453" s="35"/>
      <c r="CF453" s="35"/>
      <c r="CG453" s="35"/>
      <c r="CH453" s="34"/>
      <c r="CI453" s="34"/>
      <c r="CJ453" s="34"/>
      <c r="CK453" s="34"/>
      <c r="CL453" s="34"/>
      <c r="CM453" s="34"/>
      <c r="CN453" s="34"/>
      <c r="CO453" s="34"/>
      <c r="CP453" s="34"/>
      <c r="CQ453" s="34"/>
      <c r="CR453" s="34"/>
      <c r="CS453" s="34"/>
      <c r="CT453" s="34"/>
      <c r="CU453" s="34"/>
      <c r="CV453" s="34"/>
      <c r="CW453" s="34"/>
      <c r="CX453" s="35"/>
      <c r="CY453" s="35"/>
      <c r="CZ453" s="35"/>
      <c r="DA453" s="35"/>
      <c r="DB453" s="34"/>
      <c r="DC453" s="34"/>
      <c r="DD453" s="34"/>
      <c r="DE453" s="34"/>
      <c r="DF453" s="34"/>
      <c r="DG453" s="34"/>
      <c r="DH453" s="34"/>
      <c r="DI453" s="34"/>
      <c r="DJ453" s="34"/>
      <c r="DK453" s="34"/>
      <c r="DL453" s="34"/>
      <c r="DM453" s="34"/>
      <c r="DN453" s="34"/>
      <c r="DO453" s="34"/>
      <c r="DP453" s="34"/>
      <c r="DQ453" s="34"/>
    </row>
    <row r="454" spans="1:121">
      <c r="A454" t="s">
        <v>1538</v>
      </c>
      <c r="B454" s="1">
        <v>0.17743055555555556</v>
      </c>
      <c r="C454" s="1">
        <v>0.166875</v>
      </c>
      <c r="D454" s="1">
        <v>2.6712962962962966E-2</v>
      </c>
      <c r="E454" s="1">
        <v>1.0555555555555554E-2</v>
      </c>
      <c r="F454">
        <v>59</v>
      </c>
      <c r="G454">
        <v>48</v>
      </c>
      <c r="H454">
        <v>107</v>
      </c>
      <c r="I454">
        <v>1355</v>
      </c>
      <c r="J454">
        <v>72</v>
      </c>
      <c r="K454">
        <v>33</v>
      </c>
      <c r="L454">
        <v>1460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X454" s="35"/>
      <c r="Y454" s="35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5"/>
      <c r="AQ454" s="35"/>
      <c r="AR454" s="35"/>
      <c r="AS454" s="35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5"/>
      <c r="BK454" s="35"/>
      <c r="BL454" s="35"/>
      <c r="BM454" s="35"/>
      <c r="BN454" s="34"/>
      <c r="BO454" s="34"/>
      <c r="BP454" s="34"/>
      <c r="BQ454" s="34"/>
      <c r="BR454" s="34"/>
      <c r="BS454" s="34"/>
      <c r="BT454" s="34"/>
      <c r="BU454" s="34"/>
      <c r="BV454" s="34"/>
      <c r="BW454" s="34"/>
      <c r="BX454" s="34"/>
      <c r="BY454" s="34"/>
      <c r="BZ454" s="34"/>
      <c r="CA454" s="34"/>
      <c r="CB454" s="34"/>
      <c r="CC454" s="34"/>
      <c r="CD454" s="35"/>
      <c r="CE454" s="35"/>
      <c r="CF454" s="35"/>
      <c r="CG454" s="35"/>
      <c r="CH454" s="34"/>
      <c r="CI454" s="34"/>
      <c r="CJ454" s="34"/>
      <c r="CK454" s="34"/>
      <c r="CL454" s="34"/>
      <c r="CM454" s="34"/>
      <c r="CN454" s="34"/>
      <c r="CO454" s="34"/>
      <c r="CP454" s="34"/>
      <c r="CQ454" s="34"/>
      <c r="CR454" s="34"/>
      <c r="CS454" s="34"/>
      <c r="CT454" s="34"/>
      <c r="CU454" s="34"/>
      <c r="CV454" s="34"/>
      <c r="CW454" s="34"/>
      <c r="CX454" s="35"/>
      <c r="CY454" s="35"/>
      <c r="CZ454" s="35"/>
      <c r="DA454" s="35"/>
      <c r="DB454" s="34"/>
      <c r="DC454" s="34"/>
      <c r="DD454" s="34"/>
      <c r="DE454" s="34"/>
      <c r="DF454" s="34"/>
      <c r="DG454" s="34"/>
      <c r="DH454" s="34"/>
      <c r="DI454" s="34"/>
      <c r="DJ454" s="34"/>
      <c r="DK454" s="34"/>
      <c r="DL454" s="34"/>
      <c r="DM454" s="34"/>
      <c r="DN454" s="34"/>
      <c r="DO454" s="34"/>
      <c r="DP454" s="34"/>
      <c r="DQ454" s="34"/>
    </row>
    <row r="455" spans="1:121">
      <c r="A455" t="s">
        <v>1540</v>
      </c>
      <c r="B455" s="1">
        <v>0.25118055555555557</v>
      </c>
      <c r="C455" s="1">
        <v>0.17412037037037034</v>
      </c>
      <c r="D455" s="1">
        <v>0.20788194444444444</v>
      </c>
      <c r="E455" s="1">
        <v>7.706018518518519E-2</v>
      </c>
      <c r="F455">
        <v>243</v>
      </c>
      <c r="G455">
        <v>118</v>
      </c>
      <c r="H455">
        <v>361</v>
      </c>
      <c r="I455">
        <v>1834</v>
      </c>
      <c r="J455">
        <v>180</v>
      </c>
      <c r="K455">
        <v>68</v>
      </c>
      <c r="L455">
        <v>2082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X455" s="35"/>
      <c r="Y455" s="35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5"/>
      <c r="AQ455" s="35"/>
      <c r="AR455" s="35"/>
      <c r="AS455" s="35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5"/>
      <c r="BK455" s="35"/>
      <c r="BL455" s="35"/>
      <c r="BM455" s="35"/>
      <c r="BN455" s="34"/>
      <c r="BO455" s="34"/>
      <c r="BP455" s="34"/>
      <c r="BQ455" s="34"/>
      <c r="BR455" s="34"/>
      <c r="BS455" s="34"/>
      <c r="BT455" s="34"/>
      <c r="BU455" s="34"/>
      <c r="BV455" s="34"/>
      <c r="BW455" s="34"/>
      <c r="BX455" s="34"/>
      <c r="BY455" s="34"/>
      <c r="BZ455" s="34"/>
      <c r="CA455" s="34"/>
      <c r="CB455" s="34"/>
      <c r="CC455" s="34"/>
      <c r="CD455" s="35"/>
      <c r="CE455" s="35"/>
      <c r="CF455" s="35"/>
      <c r="CG455" s="35"/>
      <c r="CH455" s="34"/>
      <c r="CI455" s="34"/>
      <c r="CJ455" s="34"/>
      <c r="CK455" s="34"/>
      <c r="CL455" s="34"/>
      <c r="CM455" s="34"/>
      <c r="CN455" s="34"/>
      <c r="CO455" s="34"/>
      <c r="CP455" s="34"/>
      <c r="CQ455" s="34"/>
      <c r="CR455" s="34"/>
      <c r="CS455" s="34"/>
      <c r="CT455" s="34"/>
      <c r="CU455" s="34"/>
      <c r="CV455" s="34"/>
      <c r="CW455" s="34"/>
      <c r="CX455" s="35"/>
      <c r="CY455" s="35"/>
      <c r="CZ455" s="35"/>
      <c r="DA455" s="35"/>
      <c r="DB455" s="34"/>
      <c r="DC455" s="34"/>
      <c r="DD455" s="34"/>
      <c r="DE455" s="34"/>
      <c r="DF455" s="34"/>
      <c r="DG455" s="34"/>
      <c r="DH455" s="34"/>
      <c r="DI455" s="34"/>
      <c r="DJ455" s="34"/>
      <c r="DK455" s="34"/>
      <c r="DL455" s="34"/>
      <c r="DM455" s="34"/>
      <c r="DN455" s="34"/>
      <c r="DO455" s="34"/>
      <c r="DP455" s="34"/>
      <c r="DQ455" s="34"/>
    </row>
    <row r="456" spans="1:121">
      <c r="A456" t="s">
        <v>2615</v>
      </c>
      <c r="B456" s="1">
        <v>0.28009259259259262</v>
      </c>
      <c r="C456" s="1">
        <v>0.19332175925925923</v>
      </c>
      <c r="D456" s="1">
        <v>0.12024305555555555</v>
      </c>
      <c r="E456" s="1">
        <v>8.6759259259259258E-2</v>
      </c>
      <c r="F456">
        <v>49</v>
      </c>
      <c r="G456">
        <v>85</v>
      </c>
      <c r="H456">
        <v>134</v>
      </c>
      <c r="I456">
        <v>1117</v>
      </c>
      <c r="J456">
        <v>251</v>
      </c>
      <c r="K456">
        <v>0</v>
      </c>
      <c r="L456">
        <v>1368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X456" s="35"/>
      <c r="Y456" s="35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5"/>
      <c r="AQ456" s="35"/>
      <c r="AR456" s="35"/>
      <c r="AS456" s="35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5"/>
      <c r="BK456" s="35"/>
      <c r="BL456" s="35"/>
      <c r="BM456" s="35"/>
      <c r="BN456" s="34"/>
      <c r="BO456" s="34"/>
      <c r="BP456" s="34"/>
      <c r="BQ456" s="34"/>
      <c r="BR456" s="34"/>
      <c r="BS456" s="34"/>
      <c r="BT456" s="34"/>
      <c r="BU456" s="34"/>
      <c r="BV456" s="34"/>
      <c r="BW456" s="34"/>
      <c r="BX456" s="34"/>
      <c r="BY456" s="34"/>
      <c r="BZ456" s="34"/>
      <c r="CA456" s="34"/>
      <c r="CB456" s="34"/>
      <c r="CC456" s="34"/>
      <c r="CD456" s="35"/>
      <c r="CE456" s="35"/>
      <c r="CF456" s="35"/>
      <c r="CG456" s="35"/>
      <c r="CH456" s="34"/>
      <c r="CI456" s="34"/>
      <c r="CJ456" s="34"/>
      <c r="CK456" s="34"/>
      <c r="CL456" s="34"/>
      <c r="CM456" s="34"/>
      <c r="CN456" s="34"/>
      <c r="CO456" s="34"/>
      <c r="CP456" s="34"/>
      <c r="CQ456" s="34"/>
      <c r="CR456" s="34"/>
      <c r="CS456" s="34"/>
      <c r="CT456" s="34"/>
      <c r="CU456" s="34"/>
      <c r="CV456" s="34"/>
      <c r="CW456" s="34"/>
      <c r="CX456" s="35"/>
      <c r="CY456" s="35"/>
      <c r="CZ456" s="35"/>
      <c r="DA456" s="35"/>
      <c r="DB456" s="34"/>
      <c r="DC456" s="34"/>
      <c r="DD456" s="34"/>
      <c r="DE456" s="34"/>
      <c r="DF456" s="34"/>
      <c r="DG456" s="34"/>
      <c r="DH456" s="34"/>
      <c r="DI456" s="34"/>
      <c r="DJ456" s="34"/>
      <c r="DK456" s="34"/>
      <c r="DL456" s="34"/>
      <c r="DM456" s="34"/>
      <c r="DN456" s="34"/>
      <c r="DO456" s="34"/>
      <c r="DP456" s="34"/>
      <c r="DQ456" s="34"/>
    </row>
    <row r="457" spans="1:121">
      <c r="A457" t="s">
        <v>2616</v>
      </c>
      <c r="B457" s="1">
        <v>0.2240277777777778</v>
      </c>
      <c r="C457" s="1">
        <v>0.19291666666666665</v>
      </c>
      <c r="D457" s="1">
        <v>4.925925925925926E-2</v>
      </c>
      <c r="E457" s="1">
        <v>3.1111111111111107E-2</v>
      </c>
      <c r="F457">
        <v>103</v>
      </c>
      <c r="G457">
        <v>59</v>
      </c>
      <c r="H457">
        <v>162</v>
      </c>
      <c r="I457">
        <v>1425</v>
      </c>
      <c r="J457">
        <v>118</v>
      </c>
      <c r="K457">
        <v>0</v>
      </c>
      <c r="L457">
        <v>1543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X457" s="35"/>
      <c r="Y457" s="35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5"/>
      <c r="AQ457" s="35"/>
      <c r="AR457" s="35"/>
      <c r="AS457" s="35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4"/>
      <c r="BF457" s="34"/>
      <c r="BG457" s="34"/>
      <c r="BH457" s="34"/>
      <c r="BI457" s="34"/>
      <c r="BJ457" s="35"/>
      <c r="BK457" s="35"/>
      <c r="BL457" s="35"/>
      <c r="BM457" s="35"/>
      <c r="BN457" s="34"/>
      <c r="BO457" s="34"/>
      <c r="BP457" s="34"/>
      <c r="BQ457" s="34"/>
      <c r="BR457" s="34"/>
      <c r="BS457" s="34"/>
      <c r="BT457" s="34"/>
      <c r="BU457" s="34"/>
      <c r="BV457" s="34"/>
      <c r="BW457" s="34"/>
      <c r="BX457" s="34"/>
      <c r="BY457" s="34"/>
      <c r="BZ457" s="34"/>
      <c r="CA457" s="34"/>
      <c r="CB457" s="34"/>
      <c r="CC457" s="34"/>
      <c r="CD457" s="35"/>
      <c r="CE457" s="35"/>
      <c r="CF457" s="35"/>
      <c r="CG457" s="35"/>
      <c r="CH457" s="34"/>
      <c r="CI457" s="34"/>
      <c r="CJ457" s="34"/>
      <c r="CK457" s="34"/>
      <c r="CL457" s="34"/>
      <c r="CM457" s="34"/>
      <c r="CN457" s="34"/>
      <c r="CO457" s="34"/>
      <c r="CP457" s="34"/>
      <c r="CQ457" s="34"/>
      <c r="CR457" s="34"/>
      <c r="CS457" s="34"/>
      <c r="CT457" s="34"/>
      <c r="CU457" s="34"/>
      <c r="CV457" s="34"/>
      <c r="CW457" s="34"/>
      <c r="CX457" s="35"/>
      <c r="CY457" s="35"/>
      <c r="CZ457" s="35"/>
      <c r="DA457" s="35"/>
      <c r="DB457" s="34"/>
      <c r="DC457" s="34"/>
      <c r="DD457" s="34"/>
      <c r="DE457" s="34"/>
      <c r="DF457" s="34"/>
      <c r="DG457" s="34"/>
      <c r="DH457" s="34"/>
      <c r="DI457" s="34"/>
      <c r="DJ457" s="34"/>
      <c r="DK457" s="34"/>
      <c r="DL457" s="34"/>
      <c r="DM457" s="34"/>
      <c r="DN457" s="34"/>
      <c r="DO457" s="34"/>
      <c r="DP457" s="34"/>
      <c r="DQ457" s="34"/>
    </row>
    <row r="458" spans="1:121">
      <c r="A458" t="s">
        <v>1552</v>
      </c>
      <c r="B458" s="1">
        <v>3.0405092592592591E-2</v>
      </c>
      <c r="C458" s="1">
        <v>2.7210648148148147E-2</v>
      </c>
      <c r="D458" s="1">
        <v>3.2071759259259258E-2</v>
      </c>
      <c r="E458" s="1">
        <v>3.1828703703703702E-3</v>
      </c>
      <c r="F458">
        <v>58</v>
      </c>
      <c r="G458">
        <v>6</v>
      </c>
      <c r="H458">
        <v>64</v>
      </c>
      <c r="I458">
        <v>257</v>
      </c>
      <c r="J458">
        <v>8</v>
      </c>
      <c r="K458">
        <v>0</v>
      </c>
      <c r="L458">
        <v>265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X458" s="35"/>
      <c r="Y458" s="35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5"/>
      <c r="AQ458" s="35"/>
      <c r="AR458" s="35"/>
      <c r="AS458" s="35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5"/>
      <c r="BK458" s="35"/>
      <c r="BL458" s="35"/>
      <c r="BM458" s="35"/>
      <c r="BN458" s="34"/>
      <c r="BO458" s="34"/>
      <c r="BP458" s="34"/>
      <c r="BQ458" s="34"/>
      <c r="BR458" s="34"/>
      <c r="BS458" s="34"/>
      <c r="BT458" s="34"/>
      <c r="BU458" s="34"/>
      <c r="BV458" s="34"/>
      <c r="BW458" s="34"/>
      <c r="BX458" s="34"/>
      <c r="BY458" s="34"/>
      <c r="BZ458" s="34"/>
      <c r="CA458" s="34"/>
      <c r="CB458" s="34"/>
      <c r="CC458" s="34"/>
      <c r="CD458" s="35"/>
      <c r="CE458" s="35"/>
      <c r="CF458" s="35"/>
      <c r="CG458" s="35"/>
      <c r="CH458" s="34"/>
      <c r="CI458" s="34"/>
      <c r="CJ458" s="34"/>
      <c r="CK458" s="34"/>
      <c r="CL458" s="34"/>
      <c r="CM458" s="34"/>
      <c r="CN458" s="34"/>
      <c r="CO458" s="34"/>
      <c r="CP458" s="34"/>
      <c r="CQ458" s="34"/>
      <c r="CR458" s="34"/>
      <c r="CS458" s="34"/>
      <c r="CT458" s="34"/>
      <c r="CU458" s="34"/>
      <c r="CV458" s="34"/>
      <c r="CW458" s="34"/>
      <c r="CX458" s="35"/>
      <c r="CY458" s="35"/>
      <c r="CZ458" s="35"/>
      <c r="DA458" s="35"/>
      <c r="DB458" s="34"/>
      <c r="DC458" s="34"/>
      <c r="DD458" s="34"/>
      <c r="DE458" s="34"/>
      <c r="DF458" s="34"/>
      <c r="DG458" s="34"/>
      <c r="DH458" s="34"/>
      <c r="DI458" s="34"/>
      <c r="DJ458" s="34"/>
      <c r="DK458" s="34"/>
      <c r="DL458" s="34"/>
      <c r="DM458" s="34"/>
      <c r="DN458" s="34"/>
      <c r="DO458" s="34"/>
      <c r="DP458" s="34"/>
      <c r="DQ458" s="34"/>
    </row>
    <row r="459" spans="1:121">
      <c r="A459" t="s">
        <v>1554</v>
      </c>
      <c r="B459" s="1">
        <v>3.7557870370370373E-2</v>
      </c>
      <c r="C459" s="1">
        <v>3.5624999999999997E-2</v>
      </c>
      <c r="D459" s="1">
        <v>3.1481481481481482E-3</v>
      </c>
      <c r="E459" s="1">
        <v>1.9212962962962962E-3</v>
      </c>
      <c r="F459">
        <v>6</v>
      </c>
      <c r="G459">
        <v>10</v>
      </c>
      <c r="H459">
        <v>16</v>
      </c>
      <c r="I459">
        <v>131</v>
      </c>
      <c r="J459">
        <v>24</v>
      </c>
      <c r="K459">
        <v>12</v>
      </c>
      <c r="L459">
        <v>167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X459" s="35"/>
      <c r="Y459" s="35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5"/>
      <c r="AQ459" s="35"/>
      <c r="AR459" s="35"/>
      <c r="AS459" s="35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5"/>
      <c r="BK459" s="35"/>
      <c r="BL459" s="35"/>
      <c r="BM459" s="35"/>
      <c r="BN459" s="34"/>
      <c r="BO459" s="34"/>
      <c r="BP459" s="34"/>
      <c r="BQ459" s="34"/>
      <c r="BR459" s="34"/>
      <c r="BS459" s="34"/>
      <c r="BT459" s="34"/>
      <c r="BU459" s="34"/>
      <c r="BV459" s="34"/>
      <c r="BW459" s="34"/>
      <c r="BX459" s="34"/>
      <c r="BY459" s="34"/>
      <c r="BZ459" s="34"/>
      <c r="CA459" s="34"/>
      <c r="CB459" s="34"/>
      <c r="CC459" s="34"/>
      <c r="CD459" s="35"/>
      <c r="CE459" s="35"/>
      <c r="CF459" s="35"/>
      <c r="CG459" s="35"/>
      <c r="CH459" s="34"/>
      <c r="CI459" s="34"/>
      <c r="CJ459" s="34"/>
      <c r="CK459" s="34"/>
      <c r="CL459" s="34"/>
      <c r="CM459" s="34"/>
      <c r="CN459" s="34"/>
      <c r="CO459" s="34"/>
      <c r="CP459" s="34"/>
      <c r="CQ459" s="34"/>
      <c r="CR459" s="34"/>
      <c r="CS459" s="34"/>
      <c r="CT459" s="34"/>
      <c r="CU459" s="34"/>
      <c r="CV459" s="34"/>
      <c r="CW459" s="34"/>
      <c r="CX459" s="36"/>
      <c r="CY459" s="36"/>
      <c r="CZ459" s="35"/>
      <c r="DA459" s="35"/>
      <c r="DB459" s="34"/>
      <c r="DC459" s="34"/>
      <c r="DD459" s="34"/>
      <c r="DE459" s="34"/>
      <c r="DF459" s="34"/>
      <c r="DG459" s="34"/>
      <c r="DH459" s="34"/>
      <c r="DI459" s="34"/>
      <c r="DJ459" s="34"/>
      <c r="DK459" s="34"/>
      <c r="DL459" s="34"/>
      <c r="DM459" s="34"/>
      <c r="DN459" s="34"/>
      <c r="DO459" s="34"/>
      <c r="DP459" s="34"/>
      <c r="DQ459" s="34"/>
    </row>
    <row r="460" spans="1:121">
      <c r="A460" t="s">
        <v>1555</v>
      </c>
      <c r="B460" s="1">
        <v>0.34611111111111109</v>
      </c>
      <c r="C460" s="1">
        <v>0.17135416666666667</v>
      </c>
      <c r="D460" s="1">
        <v>3.0138888888888885E-2</v>
      </c>
      <c r="E460" s="1">
        <v>0.17475694444444445</v>
      </c>
      <c r="F460">
        <v>18</v>
      </c>
      <c r="G460">
        <v>4</v>
      </c>
      <c r="H460">
        <v>22</v>
      </c>
      <c r="I460">
        <v>645</v>
      </c>
      <c r="J460">
        <v>11</v>
      </c>
      <c r="K460">
        <v>0</v>
      </c>
      <c r="L460">
        <v>656</v>
      </c>
      <c r="M460">
        <v>14.07</v>
      </c>
      <c r="N460">
        <v>12.6</v>
      </c>
      <c r="O460">
        <v>1.47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X460" s="35"/>
      <c r="Y460" s="35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5"/>
      <c r="AQ460" s="35"/>
      <c r="AR460" s="35"/>
      <c r="AS460" s="35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5"/>
      <c r="BK460" s="35"/>
      <c r="BL460" s="35"/>
      <c r="BM460" s="35"/>
      <c r="BN460" s="34"/>
      <c r="BO460" s="34"/>
      <c r="BP460" s="34"/>
      <c r="BQ460" s="34"/>
      <c r="BR460" s="34"/>
      <c r="BS460" s="34"/>
      <c r="BT460" s="34"/>
      <c r="BU460" s="34"/>
      <c r="BV460" s="34"/>
      <c r="BW460" s="34"/>
      <c r="BX460" s="34"/>
      <c r="BY460" s="34"/>
      <c r="BZ460" s="34"/>
      <c r="CA460" s="34"/>
      <c r="CB460" s="34"/>
      <c r="CC460" s="34"/>
      <c r="CD460" s="35"/>
      <c r="CE460" s="35"/>
      <c r="CF460" s="35"/>
      <c r="CG460" s="35"/>
      <c r="CH460" s="34"/>
      <c r="CI460" s="34"/>
      <c r="CJ460" s="34"/>
      <c r="CK460" s="34"/>
      <c r="CL460" s="34"/>
      <c r="CM460" s="34"/>
      <c r="CN460" s="34"/>
      <c r="CO460" s="34"/>
      <c r="CP460" s="34"/>
      <c r="CQ460" s="34"/>
      <c r="CR460" s="34"/>
      <c r="CS460" s="34"/>
      <c r="CT460" s="34"/>
      <c r="CU460" s="34"/>
      <c r="CV460" s="34"/>
      <c r="CW460" s="34"/>
      <c r="CX460" s="35"/>
      <c r="CY460" s="35"/>
      <c r="CZ460" s="35"/>
      <c r="DA460" s="35"/>
      <c r="DB460" s="34"/>
      <c r="DC460" s="34"/>
      <c r="DD460" s="34"/>
      <c r="DE460" s="34"/>
      <c r="DF460" s="34"/>
      <c r="DG460" s="34"/>
      <c r="DH460" s="34"/>
      <c r="DI460" s="34"/>
      <c r="DJ460" s="34"/>
      <c r="DK460" s="34"/>
      <c r="DL460" s="34"/>
      <c r="DM460" s="34"/>
      <c r="DN460" s="34"/>
      <c r="DO460" s="34"/>
      <c r="DP460" s="34"/>
      <c r="DQ460" s="34"/>
    </row>
    <row r="461" spans="1:121">
      <c r="A461" t="s">
        <v>1557</v>
      </c>
      <c r="B461" s="1">
        <v>0.1514699074074074</v>
      </c>
      <c r="C461" s="1">
        <v>0.14152777777777778</v>
      </c>
      <c r="D461" s="1">
        <v>3.4386574074074076E-2</v>
      </c>
      <c r="E461" s="1">
        <v>9.9421296296296289E-3</v>
      </c>
      <c r="F461">
        <v>4</v>
      </c>
      <c r="G461">
        <v>56</v>
      </c>
      <c r="H461">
        <v>60</v>
      </c>
      <c r="I461">
        <v>818</v>
      </c>
      <c r="J461">
        <v>85</v>
      </c>
      <c r="K461">
        <v>60</v>
      </c>
      <c r="L461">
        <v>963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X461" s="35"/>
      <c r="Y461" s="35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5"/>
      <c r="AQ461" s="35"/>
      <c r="AR461" s="35"/>
      <c r="AS461" s="35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5"/>
      <c r="BK461" s="35"/>
      <c r="BL461" s="35"/>
      <c r="BM461" s="35"/>
      <c r="BN461" s="34"/>
      <c r="BO461" s="34"/>
      <c r="BP461" s="34"/>
      <c r="BQ461" s="34"/>
      <c r="BR461" s="34"/>
      <c r="BS461" s="34"/>
      <c r="BT461" s="34"/>
      <c r="BU461" s="34"/>
      <c r="BV461" s="34"/>
      <c r="BW461" s="34"/>
      <c r="BX461" s="34"/>
      <c r="BY461" s="34"/>
      <c r="BZ461" s="34"/>
      <c r="CA461" s="34"/>
      <c r="CB461" s="34"/>
      <c r="CC461" s="34"/>
      <c r="CD461" s="35"/>
      <c r="CE461" s="35"/>
      <c r="CF461" s="35"/>
      <c r="CG461" s="35"/>
      <c r="CH461" s="34"/>
      <c r="CI461" s="34"/>
      <c r="CJ461" s="34"/>
      <c r="CK461" s="34"/>
      <c r="CL461" s="34"/>
      <c r="CM461" s="34"/>
      <c r="CN461" s="34"/>
      <c r="CO461" s="34"/>
      <c r="CP461" s="34"/>
      <c r="CQ461" s="34"/>
      <c r="CR461" s="34"/>
      <c r="CS461" s="34"/>
      <c r="CT461" s="34"/>
      <c r="CU461" s="34"/>
      <c r="CV461" s="34"/>
      <c r="CW461" s="34"/>
      <c r="CX461" s="35"/>
      <c r="CY461" s="35"/>
      <c r="CZ461" s="35"/>
      <c r="DA461" s="35"/>
      <c r="DB461" s="34"/>
      <c r="DC461" s="34"/>
      <c r="DD461" s="34"/>
      <c r="DE461" s="34"/>
      <c r="DF461" s="34"/>
      <c r="DG461" s="34"/>
      <c r="DH461" s="34"/>
      <c r="DI461" s="34"/>
      <c r="DJ461" s="34"/>
      <c r="DK461" s="34"/>
      <c r="DL461" s="34"/>
      <c r="DM461" s="34"/>
      <c r="DN461" s="34"/>
      <c r="DO461" s="34"/>
      <c r="DP461" s="34"/>
      <c r="DQ461" s="34"/>
    </row>
    <row r="462" spans="1:121">
      <c r="A462" t="s">
        <v>1558</v>
      </c>
      <c r="B462" s="1">
        <v>3.5879629629629635E-4</v>
      </c>
      <c r="C462" s="1">
        <v>3.5879629629629635E-4</v>
      </c>
      <c r="D462" s="1">
        <v>3.4722222222222222E-5</v>
      </c>
      <c r="E462" s="1">
        <v>0</v>
      </c>
      <c r="F462">
        <v>1</v>
      </c>
      <c r="G462">
        <v>0</v>
      </c>
      <c r="H462">
        <v>1</v>
      </c>
      <c r="I462">
        <v>4</v>
      </c>
      <c r="J462">
        <v>0</v>
      </c>
      <c r="K462">
        <v>0</v>
      </c>
      <c r="L462">
        <v>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X462" s="35"/>
      <c r="Y462" s="35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5"/>
      <c r="AQ462" s="35"/>
      <c r="AR462" s="35"/>
      <c r="AS462" s="35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5"/>
      <c r="BK462" s="35"/>
      <c r="BL462" s="35"/>
      <c r="BM462" s="35"/>
      <c r="BN462" s="34"/>
      <c r="BO462" s="34"/>
      <c r="BP462" s="34"/>
      <c r="BQ462" s="34"/>
      <c r="BR462" s="34"/>
      <c r="BS462" s="34"/>
      <c r="BT462" s="34"/>
      <c r="BU462" s="34"/>
      <c r="BV462" s="34"/>
      <c r="BW462" s="34"/>
      <c r="BX462" s="34"/>
      <c r="BY462" s="34"/>
      <c r="BZ462" s="34"/>
      <c r="CA462" s="34"/>
      <c r="CB462" s="34"/>
      <c r="CC462" s="34"/>
      <c r="CD462" s="35"/>
      <c r="CE462" s="35"/>
      <c r="CF462" s="35"/>
      <c r="CG462" s="35"/>
      <c r="CH462" s="34"/>
      <c r="CI462" s="34"/>
      <c r="CJ462" s="34"/>
      <c r="CK462" s="34"/>
      <c r="CL462" s="34"/>
      <c r="CM462" s="34"/>
      <c r="CN462" s="34"/>
      <c r="CO462" s="34"/>
      <c r="CP462" s="34"/>
      <c r="CQ462" s="34"/>
      <c r="CR462" s="34"/>
      <c r="CS462" s="34"/>
      <c r="CT462" s="34"/>
      <c r="CU462" s="34"/>
      <c r="CV462" s="34"/>
      <c r="CW462" s="34"/>
      <c r="CX462" s="35"/>
      <c r="CY462" s="35"/>
      <c r="CZ462" s="35"/>
      <c r="DA462" s="35"/>
      <c r="DB462" s="34"/>
      <c r="DC462" s="34"/>
      <c r="DD462" s="34"/>
      <c r="DE462" s="34"/>
      <c r="DF462" s="34"/>
      <c r="DG462" s="34"/>
      <c r="DH462" s="34"/>
      <c r="DI462" s="34"/>
      <c r="DJ462" s="34"/>
      <c r="DK462" s="34"/>
      <c r="DL462" s="34"/>
      <c r="DM462" s="34"/>
      <c r="DN462" s="34"/>
      <c r="DO462" s="34"/>
      <c r="DP462" s="34"/>
      <c r="DQ462" s="34"/>
    </row>
    <row r="463" spans="1:121">
      <c r="A463" t="s">
        <v>2617</v>
      </c>
      <c r="B463" s="1">
        <v>0.20997685185185186</v>
      </c>
      <c r="C463" s="1">
        <v>0.20612268518518517</v>
      </c>
      <c r="D463" s="1">
        <v>2.1874999999999998E-3</v>
      </c>
      <c r="E463" s="1">
        <v>3.8541666666666668E-3</v>
      </c>
      <c r="F463">
        <v>22</v>
      </c>
      <c r="G463">
        <v>1</v>
      </c>
      <c r="H463">
        <v>23</v>
      </c>
      <c r="I463">
        <v>1488</v>
      </c>
      <c r="J463">
        <v>1</v>
      </c>
      <c r="K463">
        <v>0</v>
      </c>
      <c r="L463">
        <v>1489</v>
      </c>
      <c r="M463">
        <v>17.350000000000001</v>
      </c>
      <c r="N463">
        <v>17.34</v>
      </c>
      <c r="O463">
        <v>0.01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X463" s="35"/>
      <c r="Y463" s="35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5"/>
      <c r="AQ463" s="35"/>
      <c r="AR463" s="35"/>
      <c r="AS463" s="35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5"/>
      <c r="BK463" s="35"/>
      <c r="BL463" s="35"/>
      <c r="BM463" s="35"/>
      <c r="BN463" s="34"/>
      <c r="BO463" s="34"/>
      <c r="BP463" s="34"/>
      <c r="BQ463" s="34"/>
      <c r="BR463" s="34"/>
      <c r="BS463" s="34"/>
      <c r="BT463" s="34"/>
      <c r="BU463" s="34"/>
      <c r="BV463" s="34"/>
      <c r="BW463" s="34"/>
      <c r="BX463" s="34"/>
      <c r="BY463" s="34"/>
      <c r="BZ463" s="34"/>
      <c r="CA463" s="34"/>
      <c r="CB463" s="34"/>
      <c r="CC463" s="34"/>
      <c r="CD463" s="35"/>
      <c r="CE463" s="35"/>
      <c r="CF463" s="35"/>
      <c r="CG463" s="35"/>
      <c r="CH463" s="34"/>
      <c r="CI463" s="34"/>
      <c r="CJ463" s="34"/>
      <c r="CK463" s="34"/>
      <c r="CL463" s="34"/>
      <c r="CM463" s="34"/>
      <c r="CN463" s="34"/>
      <c r="CO463" s="34"/>
      <c r="CP463" s="34"/>
      <c r="CQ463" s="34"/>
      <c r="CR463" s="34"/>
      <c r="CS463" s="34"/>
      <c r="CT463" s="34"/>
      <c r="CU463" s="34"/>
      <c r="CV463" s="34"/>
      <c r="CW463" s="34"/>
      <c r="CX463" s="35"/>
      <c r="CY463" s="35"/>
      <c r="CZ463" s="35"/>
      <c r="DA463" s="35"/>
      <c r="DB463" s="34"/>
      <c r="DC463" s="34"/>
      <c r="DD463" s="34"/>
      <c r="DE463" s="34"/>
      <c r="DF463" s="34"/>
      <c r="DG463" s="34"/>
      <c r="DH463" s="34"/>
      <c r="DI463" s="34"/>
      <c r="DJ463" s="34"/>
      <c r="DK463" s="34"/>
      <c r="DL463" s="34"/>
      <c r="DM463" s="34"/>
      <c r="DN463" s="34"/>
      <c r="DO463" s="34"/>
      <c r="DP463" s="34"/>
      <c r="DQ463" s="34"/>
    </row>
    <row r="464" spans="1:121">
      <c r="A464" t="s">
        <v>1560</v>
      </c>
      <c r="B464" s="1">
        <v>0.24721064814814817</v>
      </c>
      <c r="C464" s="1">
        <v>0.20819444444444443</v>
      </c>
      <c r="D464" s="1">
        <v>5.5752314814814817E-2</v>
      </c>
      <c r="E464" s="1">
        <v>3.9016203703703699E-2</v>
      </c>
      <c r="F464">
        <v>149</v>
      </c>
      <c r="G464">
        <v>140</v>
      </c>
      <c r="H464">
        <v>289</v>
      </c>
      <c r="I464">
        <v>2000</v>
      </c>
      <c r="J464">
        <v>309</v>
      </c>
      <c r="K464">
        <v>58</v>
      </c>
      <c r="L464">
        <v>2367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X464" s="35"/>
      <c r="Y464" s="35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5"/>
      <c r="AQ464" s="35"/>
      <c r="AR464" s="35"/>
      <c r="AS464" s="35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5"/>
      <c r="BK464" s="35"/>
      <c r="BL464" s="35"/>
      <c r="BM464" s="35"/>
      <c r="BN464" s="34"/>
      <c r="BO464" s="34"/>
      <c r="BP464" s="34"/>
      <c r="BQ464" s="34"/>
      <c r="BR464" s="34"/>
      <c r="BS464" s="34"/>
      <c r="BT464" s="34"/>
      <c r="BU464" s="34"/>
      <c r="BV464" s="34"/>
      <c r="BW464" s="34"/>
      <c r="BX464" s="34"/>
      <c r="BY464" s="34"/>
      <c r="BZ464" s="34"/>
      <c r="CA464" s="34"/>
      <c r="CB464" s="34"/>
      <c r="CC464" s="34"/>
      <c r="CD464" s="35"/>
      <c r="CE464" s="35"/>
      <c r="CF464" s="35"/>
      <c r="CG464" s="35"/>
      <c r="CH464" s="34"/>
      <c r="CI464" s="34"/>
      <c r="CJ464" s="34"/>
      <c r="CK464" s="34"/>
      <c r="CL464" s="34"/>
      <c r="CM464" s="34"/>
      <c r="CN464" s="34"/>
      <c r="CO464" s="34"/>
      <c r="CP464" s="34"/>
      <c r="CQ464" s="34"/>
      <c r="CR464" s="34"/>
      <c r="CS464" s="34"/>
      <c r="CT464" s="34"/>
      <c r="CU464" s="34"/>
      <c r="CV464" s="34"/>
      <c r="CW464" s="34"/>
      <c r="CX464" s="35"/>
      <c r="CY464" s="35"/>
      <c r="CZ464" s="35"/>
      <c r="DA464" s="35"/>
      <c r="DB464" s="34"/>
      <c r="DC464" s="34"/>
      <c r="DD464" s="34"/>
      <c r="DE464" s="34"/>
      <c r="DF464" s="34"/>
      <c r="DG464" s="34"/>
      <c r="DH464" s="34"/>
      <c r="DI464" s="34"/>
      <c r="DJ464" s="34"/>
      <c r="DK464" s="34"/>
      <c r="DL464" s="34"/>
      <c r="DM464" s="34"/>
      <c r="DN464" s="34"/>
      <c r="DO464" s="34"/>
      <c r="DP464" s="34"/>
      <c r="DQ464" s="34"/>
    </row>
    <row r="465" spans="1:121">
      <c r="A465" t="s">
        <v>1568</v>
      </c>
      <c r="B465" s="1">
        <v>8.9143518518518525E-2</v>
      </c>
      <c r="C465" s="1">
        <v>7.2777777777777775E-2</v>
      </c>
      <c r="D465" s="1">
        <v>2.7951388888888887E-2</v>
      </c>
      <c r="E465" s="1">
        <v>1.636574074074074E-2</v>
      </c>
      <c r="F465">
        <v>29</v>
      </c>
      <c r="G465">
        <v>15</v>
      </c>
      <c r="H465">
        <v>44</v>
      </c>
      <c r="I465">
        <v>564</v>
      </c>
      <c r="J465">
        <v>26</v>
      </c>
      <c r="K465">
        <v>17</v>
      </c>
      <c r="L465">
        <v>607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X465" s="35"/>
      <c r="Y465" s="35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5"/>
      <c r="AQ465" s="35"/>
      <c r="AR465" s="35"/>
      <c r="AS465" s="35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5"/>
      <c r="BK465" s="35"/>
      <c r="BL465" s="35"/>
      <c r="BM465" s="35"/>
      <c r="BN465" s="34"/>
      <c r="BO465" s="34"/>
      <c r="BP465" s="34"/>
      <c r="BQ465" s="34"/>
      <c r="BR465" s="34"/>
      <c r="BS465" s="34"/>
      <c r="BT465" s="34"/>
      <c r="BU465" s="34"/>
      <c r="BV465" s="34"/>
      <c r="BW465" s="34"/>
      <c r="BX465" s="34"/>
      <c r="BY465" s="34"/>
      <c r="BZ465" s="34"/>
      <c r="CA465" s="34"/>
      <c r="CB465" s="34"/>
      <c r="CC465" s="34"/>
      <c r="CD465" s="35"/>
      <c r="CE465" s="35"/>
      <c r="CF465" s="35"/>
      <c r="CG465" s="35"/>
      <c r="CH465" s="34"/>
      <c r="CI465" s="34"/>
      <c r="CJ465" s="34"/>
      <c r="CK465" s="34"/>
      <c r="CL465" s="34"/>
      <c r="CM465" s="34"/>
      <c r="CN465" s="34"/>
      <c r="CO465" s="34"/>
      <c r="CP465" s="34"/>
      <c r="CQ465" s="34"/>
      <c r="CR465" s="34"/>
      <c r="CS465" s="34"/>
      <c r="CT465" s="34"/>
      <c r="CU465" s="34"/>
      <c r="CV465" s="34"/>
      <c r="CW465" s="34"/>
      <c r="CX465" s="35"/>
      <c r="CY465" s="35"/>
      <c r="CZ465" s="35"/>
      <c r="DA465" s="35"/>
      <c r="DB465" s="34"/>
      <c r="DC465" s="34"/>
      <c r="DD465" s="34"/>
      <c r="DE465" s="34"/>
      <c r="DF465" s="34"/>
      <c r="DG465" s="34"/>
      <c r="DH465" s="34"/>
      <c r="DI465" s="34"/>
      <c r="DJ465" s="34"/>
      <c r="DK465" s="34"/>
      <c r="DL465" s="34"/>
      <c r="DM465" s="34"/>
      <c r="DN465" s="34"/>
      <c r="DO465" s="34"/>
      <c r="DP465" s="34"/>
      <c r="DQ465" s="34"/>
    </row>
    <row r="466" spans="1:121">
      <c r="A466" t="s">
        <v>2618</v>
      </c>
      <c r="B466" s="1">
        <v>0.2287962962962963</v>
      </c>
      <c r="C466" s="1">
        <v>0.1791898148148148</v>
      </c>
      <c r="D466" s="1">
        <v>4.5659722222222227E-2</v>
      </c>
      <c r="E466" s="1">
        <v>4.9606481481481481E-2</v>
      </c>
      <c r="F466">
        <v>99</v>
      </c>
      <c r="G466">
        <v>96</v>
      </c>
      <c r="H466">
        <v>195</v>
      </c>
      <c r="I466">
        <v>1574</v>
      </c>
      <c r="J466">
        <v>68</v>
      </c>
      <c r="K466">
        <v>58</v>
      </c>
      <c r="L466">
        <v>1700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X466" s="35"/>
      <c r="Y466" s="35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5"/>
      <c r="AQ466" s="35"/>
      <c r="AR466" s="35"/>
      <c r="AS466" s="35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5"/>
      <c r="BK466" s="35"/>
      <c r="BL466" s="35"/>
      <c r="BM466" s="35"/>
      <c r="BN466" s="34"/>
      <c r="BO466" s="34"/>
      <c r="BP466" s="34"/>
      <c r="BQ466" s="34"/>
      <c r="BR466" s="34"/>
      <c r="BS466" s="34"/>
      <c r="BT466" s="34"/>
      <c r="BU466" s="34"/>
      <c r="BV466" s="34"/>
      <c r="BW466" s="34"/>
      <c r="BX466" s="34"/>
      <c r="BY466" s="34"/>
      <c r="BZ466" s="34"/>
      <c r="CA466" s="34"/>
      <c r="CB466" s="34"/>
      <c r="CC466" s="34"/>
      <c r="CD466" s="35"/>
      <c r="CE466" s="35"/>
      <c r="CF466" s="35"/>
      <c r="CG466" s="35"/>
      <c r="CH466" s="34"/>
      <c r="CI466" s="34"/>
      <c r="CJ466" s="34"/>
      <c r="CK466" s="34"/>
      <c r="CL466" s="34"/>
      <c r="CM466" s="34"/>
      <c r="CN466" s="34"/>
      <c r="CO466" s="34"/>
      <c r="CP466" s="34"/>
      <c r="CQ466" s="34"/>
      <c r="CR466" s="34"/>
      <c r="CS466" s="34"/>
      <c r="CT466" s="34"/>
      <c r="CU466" s="34"/>
      <c r="CV466" s="34"/>
      <c r="CW466" s="34"/>
      <c r="CX466" s="35"/>
      <c r="CY466" s="35"/>
      <c r="CZ466" s="35"/>
      <c r="DA466" s="35"/>
      <c r="DB466" s="34"/>
      <c r="DC466" s="34"/>
      <c r="DD466" s="34"/>
      <c r="DE466" s="34"/>
      <c r="DF466" s="34"/>
      <c r="DG466" s="34"/>
      <c r="DH466" s="34"/>
      <c r="DI466" s="34"/>
      <c r="DJ466" s="34"/>
      <c r="DK466" s="34"/>
      <c r="DL466" s="34"/>
      <c r="DM466" s="34"/>
      <c r="DN466" s="34"/>
      <c r="DO466" s="34"/>
      <c r="DP466" s="34"/>
      <c r="DQ466" s="34"/>
    </row>
    <row r="467" spans="1:121">
      <c r="A467" t="s">
        <v>1573</v>
      </c>
      <c r="B467" s="1">
        <v>4.3634259259259262E-2</v>
      </c>
      <c r="C467" s="1">
        <v>4.0856481481481487E-2</v>
      </c>
      <c r="D467" s="1">
        <v>6.9328703703703696E-3</v>
      </c>
      <c r="E467" s="1">
        <v>2.7662037037037034E-3</v>
      </c>
      <c r="F467">
        <v>13</v>
      </c>
      <c r="G467">
        <v>13</v>
      </c>
      <c r="H467">
        <v>26</v>
      </c>
      <c r="I467">
        <v>210</v>
      </c>
      <c r="J467">
        <v>25</v>
      </c>
      <c r="K467">
        <v>1</v>
      </c>
      <c r="L467">
        <v>236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X467" s="35"/>
      <c r="Y467" s="35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5"/>
      <c r="AQ467" s="35"/>
      <c r="AR467" s="35"/>
      <c r="AS467" s="35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5"/>
      <c r="BK467" s="35"/>
      <c r="BL467" s="35"/>
      <c r="BM467" s="35"/>
      <c r="BN467" s="34"/>
      <c r="BO467" s="34"/>
      <c r="BP467" s="34"/>
      <c r="BQ467" s="34"/>
      <c r="BR467" s="34"/>
      <c r="BS467" s="34"/>
      <c r="BT467" s="34"/>
      <c r="BU467" s="34"/>
      <c r="BV467" s="34"/>
      <c r="BW467" s="34"/>
      <c r="BX467" s="34"/>
      <c r="BY467" s="34"/>
      <c r="BZ467" s="34"/>
      <c r="CA467" s="34"/>
      <c r="CB467" s="34"/>
      <c r="CC467" s="34"/>
      <c r="CD467" s="35"/>
      <c r="CE467" s="35"/>
      <c r="CF467" s="35"/>
      <c r="CG467" s="35"/>
      <c r="CH467" s="34"/>
      <c r="CI467" s="34"/>
      <c r="CJ467" s="34"/>
      <c r="CK467" s="34"/>
      <c r="CL467" s="34"/>
      <c r="CM467" s="34"/>
      <c r="CN467" s="34"/>
      <c r="CO467" s="34"/>
      <c r="CP467" s="34"/>
      <c r="CQ467" s="34"/>
      <c r="CR467" s="34"/>
      <c r="CS467" s="34"/>
      <c r="CT467" s="34"/>
      <c r="CU467" s="34"/>
      <c r="CV467" s="34"/>
      <c r="CW467" s="34"/>
      <c r="CX467" s="36"/>
      <c r="CY467" s="36"/>
      <c r="CZ467" s="35"/>
      <c r="DA467" s="35"/>
      <c r="DB467" s="34"/>
      <c r="DC467" s="34"/>
      <c r="DD467" s="34"/>
      <c r="DE467" s="34"/>
      <c r="DF467" s="34"/>
      <c r="DG467" s="34"/>
      <c r="DH467" s="34"/>
      <c r="DI467" s="34"/>
      <c r="DJ467" s="34"/>
      <c r="DK467" s="34"/>
      <c r="DL467" s="34"/>
      <c r="DM467" s="34"/>
      <c r="DN467" s="34"/>
      <c r="DO467" s="34"/>
      <c r="DP467" s="34"/>
      <c r="DQ467" s="34"/>
    </row>
    <row r="468" spans="1:121">
      <c r="A468" t="s">
        <v>1582</v>
      </c>
      <c r="B468" s="1">
        <v>0.15695601851851851</v>
      </c>
      <c r="C468" s="1">
        <v>0.1476388888888889</v>
      </c>
      <c r="D468" s="1">
        <v>8.4085648148148159E-2</v>
      </c>
      <c r="E468" s="1">
        <v>9.3055555555555548E-3</v>
      </c>
      <c r="F468">
        <v>118</v>
      </c>
      <c r="G468">
        <v>71</v>
      </c>
      <c r="H468">
        <v>189</v>
      </c>
      <c r="I468">
        <v>1826</v>
      </c>
      <c r="J468">
        <v>169</v>
      </c>
      <c r="K468">
        <v>27</v>
      </c>
      <c r="L468">
        <v>2022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X468" s="35"/>
      <c r="Y468" s="35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5"/>
      <c r="AQ468" s="35"/>
      <c r="AR468" s="35"/>
      <c r="AS468" s="35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5"/>
      <c r="BK468" s="35"/>
      <c r="BL468" s="35"/>
      <c r="BM468" s="35"/>
      <c r="BN468" s="34"/>
      <c r="BO468" s="34"/>
      <c r="BP468" s="34"/>
      <c r="BQ468" s="34"/>
      <c r="BR468" s="34"/>
      <c r="BS468" s="34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5"/>
      <c r="CE468" s="35"/>
      <c r="CF468" s="35"/>
      <c r="CG468" s="35"/>
      <c r="CH468" s="34"/>
      <c r="CI468" s="34"/>
      <c r="CJ468" s="34"/>
      <c r="CK468" s="34"/>
      <c r="CL468" s="34"/>
      <c r="CM468" s="34"/>
      <c r="CN468" s="34"/>
      <c r="CO468" s="34"/>
      <c r="CP468" s="34"/>
      <c r="CQ468" s="34"/>
      <c r="CR468" s="34"/>
      <c r="CS468" s="34"/>
      <c r="CT468" s="34"/>
      <c r="CU468" s="34"/>
      <c r="CV468" s="34"/>
      <c r="CW468" s="34"/>
      <c r="CX468" s="35"/>
      <c r="CY468" s="35"/>
      <c r="CZ468" s="35"/>
      <c r="DA468" s="35"/>
      <c r="DB468" s="34"/>
      <c r="DC468" s="34"/>
      <c r="DD468" s="34"/>
      <c r="DE468" s="34"/>
      <c r="DF468" s="34"/>
      <c r="DG468" s="34"/>
      <c r="DH468" s="34"/>
      <c r="DI468" s="34"/>
      <c r="DJ468" s="34"/>
      <c r="DK468" s="34"/>
      <c r="DL468" s="34"/>
      <c r="DM468" s="34"/>
      <c r="DN468" s="34"/>
      <c r="DO468" s="34"/>
      <c r="DP468" s="34"/>
      <c r="DQ468" s="34"/>
    </row>
    <row r="469" spans="1:121">
      <c r="A469" t="s">
        <v>1585</v>
      </c>
      <c r="B469" s="1">
        <v>5.4166666666666669E-3</v>
      </c>
      <c r="C469" s="1">
        <v>4.6990740740740743E-3</v>
      </c>
      <c r="D469" s="1">
        <v>7.291666666666667E-4</v>
      </c>
      <c r="E469" s="1">
        <v>7.175925925925927E-4</v>
      </c>
      <c r="F469">
        <v>0</v>
      </c>
      <c r="G469">
        <v>1</v>
      </c>
      <c r="H469">
        <v>1</v>
      </c>
      <c r="I469">
        <v>27</v>
      </c>
      <c r="J469">
        <v>4</v>
      </c>
      <c r="K469">
        <v>8</v>
      </c>
      <c r="L469">
        <v>39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X469" s="35"/>
      <c r="Y469" s="35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5"/>
      <c r="AQ469" s="35"/>
      <c r="AR469" s="35"/>
      <c r="AS469" s="35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5"/>
      <c r="BK469" s="35"/>
      <c r="BL469" s="35"/>
      <c r="BM469" s="35"/>
      <c r="BN469" s="34"/>
      <c r="BO469" s="34"/>
      <c r="BP469" s="34"/>
      <c r="BQ469" s="34"/>
      <c r="BR469" s="34"/>
      <c r="BS469" s="34"/>
      <c r="BT469" s="34"/>
      <c r="BU469" s="34"/>
      <c r="BV469" s="34"/>
      <c r="BW469" s="34"/>
      <c r="BX469" s="34"/>
      <c r="BY469" s="34"/>
      <c r="BZ469" s="34"/>
      <c r="CA469" s="34"/>
      <c r="CB469" s="34"/>
      <c r="CC469" s="34"/>
      <c r="CD469" s="35"/>
      <c r="CE469" s="35"/>
      <c r="CF469" s="35"/>
      <c r="CG469" s="35"/>
      <c r="CH469" s="34"/>
      <c r="CI469" s="34"/>
      <c r="CJ469" s="34"/>
      <c r="CK469" s="34"/>
      <c r="CL469" s="34"/>
      <c r="CM469" s="34"/>
      <c r="CN469" s="34"/>
      <c r="CO469" s="34"/>
      <c r="CP469" s="34"/>
      <c r="CQ469" s="34"/>
      <c r="CR469" s="34"/>
      <c r="CS469" s="34"/>
      <c r="CT469" s="34"/>
      <c r="CU469" s="34"/>
      <c r="CV469" s="34"/>
      <c r="CW469" s="34"/>
      <c r="CX469" s="35"/>
      <c r="CY469" s="35"/>
      <c r="CZ469" s="35"/>
      <c r="DA469" s="35"/>
      <c r="DB469" s="34"/>
      <c r="DC469" s="34"/>
      <c r="DD469" s="34"/>
      <c r="DE469" s="34"/>
      <c r="DF469" s="34"/>
      <c r="DG469" s="34"/>
      <c r="DH469" s="34"/>
      <c r="DI469" s="34"/>
      <c r="DJ469" s="34"/>
      <c r="DK469" s="34"/>
      <c r="DL469" s="34"/>
      <c r="DM469" s="34"/>
      <c r="DN469" s="34"/>
      <c r="DO469" s="34"/>
      <c r="DP469" s="34"/>
      <c r="DQ469" s="34"/>
    </row>
    <row r="470" spans="1:121">
      <c r="A470" t="s">
        <v>1586</v>
      </c>
      <c r="B470" s="1">
        <v>0.25959490740740737</v>
      </c>
      <c r="C470" s="1">
        <v>0.22649305555555554</v>
      </c>
      <c r="D470" s="1">
        <v>0.16424768518518518</v>
      </c>
      <c r="E470" s="1">
        <v>3.3090277777777781E-2</v>
      </c>
      <c r="F470">
        <v>27</v>
      </c>
      <c r="G470">
        <v>67</v>
      </c>
      <c r="H470">
        <v>94</v>
      </c>
      <c r="I470">
        <v>1721</v>
      </c>
      <c r="J470">
        <v>332</v>
      </c>
      <c r="K470">
        <v>13</v>
      </c>
      <c r="L470">
        <v>2066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X470" s="35"/>
      <c r="Y470" s="35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5"/>
      <c r="AQ470" s="35"/>
      <c r="AR470" s="35"/>
      <c r="AS470" s="35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5"/>
      <c r="BK470" s="35"/>
      <c r="BL470" s="35"/>
      <c r="BM470" s="35"/>
      <c r="BN470" s="34"/>
      <c r="BO470" s="34"/>
      <c r="BP470" s="34"/>
      <c r="BQ470" s="34"/>
      <c r="BR470" s="34"/>
      <c r="BS470" s="34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5"/>
      <c r="CE470" s="35"/>
      <c r="CF470" s="35"/>
      <c r="CG470" s="35"/>
      <c r="CH470" s="34"/>
      <c r="CI470" s="34"/>
      <c r="CJ470" s="34"/>
      <c r="CK470" s="34"/>
      <c r="CL470" s="34"/>
      <c r="CM470" s="34"/>
      <c r="CN470" s="34"/>
      <c r="CO470" s="34"/>
      <c r="CP470" s="34"/>
      <c r="CQ470" s="34"/>
      <c r="CR470" s="34"/>
      <c r="CS470" s="34"/>
      <c r="CT470" s="34"/>
      <c r="CU470" s="34"/>
      <c r="CV470" s="34"/>
      <c r="CW470" s="34"/>
      <c r="CX470" s="35"/>
      <c r="CY470" s="35"/>
      <c r="CZ470" s="35"/>
      <c r="DA470" s="35"/>
      <c r="DB470" s="34"/>
      <c r="DC470" s="34"/>
      <c r="DD470" s="34"/>
      <c r="DE470" s="34"/>
      <c r="DF470" s="34"/>
      <c r="DG470" s="34"/>
      <c r="DH470" s="34"/>
      <c r="DI470" s="34"/>
      <c r="DJ470" s="34"/>
      <c r="DK470" s="34"/>
      <c r="DL470" s="34"/>
      <c r="DM470" s="34"/>
      <c r="DN470" s="34"/>
      <c r="DO470" s="34"/>
      <c r="DP470" s="34"/>
      <c r="DQ470" s="34"/>
    </row>
    <row r="471" spans="1:121">
      <c r="A471" t="s">
        <v>1587</v>
      </c>
      <c r="B471" s="1">
        <v>6.1863425925925926E-2</v>
      </c>
      <c r="C471" s="1">
        <v>6.1273148148148153E-2</v>
      </c>
      <c r="D471" s="1">
        <v>4.3055555555555555E-3</v>
      </c>
      <c r="E471" s="1">
        <v>5.9027777777777778E-4</v>
      </c>
      <c r="F471">
        <v>15</v>
      </c>
      <c r="G471">
        <v>7</v>
      </c>
      <c r="H471">
        <v>22</v>
      </c>
      <c r="I471">
        <v>132</v>
      </c>
      <c r="J471">
        <v>21</v>
      </c>
      <c r="K471">
        <v>10</v>
      </c>
      <c r="L471">
        <v>163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X471" s="35"/>
      <c r="Y471" s="35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5"/>
      <c r="AQ471" s="35"/>
      <c r="AR471" s="35"/>
      <c r="AS471" s="35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5"/>
      <c r="BK471" s="35"/>
      <c r="BL471" s="35"/>
      <c r="BM471" s="35"/>
      <c r="BN471" s="34"/>
      <c r="BO471" s="34"/>
      <c r="BP471" s="34"/>
      <c r="BQ471" s="34"/>
      <c r="BR471" s="34"/>
      <c r="BS471" s="34"/>
      <c r="BT471" s="34"/>
      <c r="BU471" s="34"/>
      <c r="BV471" s="34"/>
      <c r="BW471" s="34"/>
      <c r="BX471" s="34"/>
      <c r="BY471" s="34"/>
      <c r="BZ471" s="34"/>
      <c r="CA471" s="34"/>
      <c r="CB471" s="34"/>
      <c r="CC471" s="34"/>
      <c r="CD471" s="35"/>
      <c r="CE471" s="35"/>
      <c r="CF471" s="35"/>
      <c r="CG471" s="35"/>
      <c r="CH471" s="34"/>
      <c r="CI471" s="34"/>
      <c r="CJ471" s="34"/>
      <c r="CK471" s="34"/>
      <c r="CL471" s="34"/>
      <c r="CM471" s="34"/>
      <c r="CN471" s="34"/>
      <c r="CO471" s="34"/>
      <c r="CP471" s="34"/>
      <c r="CQ471" s="34"/>
      <c r="CR471" s="34"/>
      <c r="CS471" s="34"/>
      <c r="CT471" s="34"/>
      <c r="CU471" s="34"/>
      <c r="CV471" s="34"/>
      <c r="CW471" s="34"/>
      <c r="CX471" s="35"/>
      <c r="CY471" s="35"/>
      <c r="CZ471" s="35"/>
      <c r="DA471" s="35"/>
      <c r="DB471" s="34"/>
      <c r="DC471" s="34"/>
      <c r="DD471" s="34"/>
      <c r="DE471" s="34"/>
      <c r="DF471" s="34"/>
      <c r="DG471" s="34"/>
      <c r="DH471" s="34"/>
      <c r="DI471" s="34"/>
      <c r="DJ471" s="34"/>
      <c r="DK471" s="34"/>
      <c r="DL471" s="34"/>
      <c r="DM471" s="34"/>
      <c r="DN471" s="34"/>
      <c r="DO471" s="34"/>
      <c r="DP471" s="34"/>
      <c r="DQ471" s="34"/>
    </row>
    <row r="472" spans="1:121">
      <c r="A472" t="s">
        <v>1600</v>
      </c>
      <c r="B472" s="1">
        <v>0.1983449074074074</v>
      </c>
      <c r="C472" s="1">
        <v>0.15324074074074073</v>
      </c>
      <c r="D472" s="1">
        <v>4.2627314814814819E-2</v>
      </c>
      <c r="E472" s="1">
        <v>4.5092592592592594E-2</v>
      </c>
      <c r="F472">
        <v>50</v>
      </c>
      <c r="G472">
        <v>95</v>
      </c>
      <c r="H472">
        <v>145</v>
      </c>
      <c r="I472">
        <v>1337</v>
      </c>
      <c r="J472">
        <v>251</v>
      </c>
      <c r="K472">
        <v>76</v>
      </c>
      <c r="L472">
        <v>1664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X472" s="35"/>
      <c r="Y472" s="35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5"/>
      <c r="AQ472" s="35"/>
      <c r="AR472" s="35"/>
      <c r="AS472" s="35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5"/>
      <c r="BK472" s="35"/>
      <c r="BL472" s="35"/>
      <c r="BM472" s="35"/>
      <c r="BN472" s="34"/>
      <c r="BO472" s="34"/>
      <c r="BP472" s="34"/>
      <c r="BQ472" s="34"/>
      <c r="BR472" s="34"/>
      <c r="BS472" s="34"/>
      <c r="BT472" s="34"/>
      <c r="BU472" s="34"/>
      <c r="BV472" s="34"/>
      <c r="BW472" s="34"/>
      <c r="BX472" s="34"/>
      <c r="BY472" s="34"/>
      <c r="BZ472" s="34"/>
      <c r="CA472" s="34"/>
      <c r="CB472" s="34"/>
      <c r="CC472" s="34"/>
      <c r="CD472" s="35"/>
      <c r="CE472" s="35"/>
      <c r="CF472" s="35"/>
      <c r="CG472" s="35"/>
      <c r="CH472" s="34"/>
      <c r="CI472" s="34"/>
      <c r="CJ472" s="34"/>
      <c r="CK472" s="34"/>
      <c r="CL472" s="34"/>
      <c r="CM472" s="34"/>
      <c r="CN472" s="34"/>
      <c r="CO472" s="34"/>
      <c r="CP472" s="34"/>
      <c r="CQ472" s="34"/>
      <c r="CR472" s="34"/>
      <c r="CS472" s="34"/>
      <c r="CT472" s="34"/>
      <c r="CU472" s="34"/>
      <c r="CV472" s="34"/>
      <c r="CW472" s="34"/>
      <c r="CX472" s="35"/>
      <c r="CY472" s="35"/>
      <c r="CZ472" s="35"/>
      <c r="DA472" s="35"/>
      <c r="DB472" s="34"/>
      <c r="DC472" s="34"/>
      <c r="DD472" s="34"/>
      <c r="DE472" s="34"/>
      <c r="DF472" s="34"/>
      <c r="DG472" s="34"/>
      <c r="DH472" s="34"/>
      <c r="DI472" s="34"/>
      <c r="DJ472" s="34"/>
      <c r="DK472" s="34"/>
      <c r="DL472" s="34"/>
      <c r="DM472" s="34"/>
      <c r="DN472" s="34"/>
      <c r="DO472" s="34"/>
      <c r="DP472" s="34"/>
      <c r="DQ472" s="34"/>
    </row>
    <row r="473" spans="1:121">
      <c r="A473" t="s">
        <v>1603</v>
      </c>
      <c r="B473" s="1">
        <v>0.18680555555555556</v>
      </c>
      <c r="C473" s="1">
        <v>0.13503472222222221</v>
      </c>
      <c r="D473" s="1">
        <v>9.9421296296296299E-2</v>
      </c>
      <c r="E473" s="1">
        <v>5.1770833333333328E-2</v>
      </c>
      <c r="F473">
        <v>149</v>
      </c>
      <c r="G473">
        <v>23</v>
      </c>
      <c r="H473">
        <v>172</v>
      </c>
      <c r="I473">
        <v>1477</v>
      </c>
      <c r="J473">
        <v>38</v>
      </c>
      <c r="K473">
        <v>5</v>
      </c>
      <c r="L473">
        <v>1520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X473" s="35"/>
      <c r="Y473" s="35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5"/>
      <c r="AQ473" s="35"/>
      <c r="AR473" s="35"/>
      <c r="AS473" s="35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5"/>
      <c r="BK473" s="35"/>
      <c r="BL473" s="35"/>
      <c r="BM473" s="35"/>
      <c r="BN473" s="34"/>
      <c r="BO473" s="34"/>
      <c r="BP473" s="34"/>
      <c r="BQ473" s="34"/>
      <c r="BR473" s="34"/>
      <c r="BS473" s="34"/>
      <c r="BT473" s="34"/>
      <c r="BU473" s="34"/>
      <c r="BV473" s="34"/>
      <c r="BW473" s="34"/>
      <c r="BX473" s="34"/>
      <c r="BY473" s="34"/>
      <c r="BZ473" s="34"/>
      <c r="CA473" s="34"/>
      <c r="CB473" s="34"/>
      <c r="CC473" s="34"/>
      <c r="CD473" s="35"/>
      <c r="CE473" s="35"/>
      <c r="CF473" s="35"/>
      <c r="CG473" s="35"/>
      <c r="CH473" s="34"/>
      <c r="CI473" s="34"/>
      <c r="CJ473" s="34"/>
      <c r="CK473" s="34"/>
      <c r="CL473" s="34"/>
      <c r="CM473" s="34"/>
      <c r="CN473" s="34"/>
      <c r="CO473" s="34"/>
      <c r="CP473" s="34"/>
      <c r="CQ473" s="34"/>
      <c r="CR473" s="34"/>
      <c r="CS473" s="34"/>
      <c r="CT473" s="34"/>
      <c r="CU473" s="34"/>
      <c r="CV473" s="34"/>
      <c r="CW473" s="34"/>
      <c r="CX473" s="35"/>
      <c r="CY473" s="35"/>
      <c r="CZ473" s="35"/>
      <c r="DA473" s="35"/>
      <c r="DB473" s="34"/>
      <c r="DC473" s="34"/>
      <c r="DD473" s="34"/>
      <c r="DE473" s="34"/>
      <c r="DF473" s="34"/>
      <c r="DG473" s="34"/>
      <c r="DH473" s="34"/>
      <c r="DI473" s="34"/>
      <c r="DJ473" s="34"/>
      <c r="DK473" s="34"/>
      <c r="DL473" s="34"/>
      <c r="DM473" s="34"/>
      <c r="DN473" s="34"/>
      <c r="DO473" s="34"/>
      <c r="DP473" s="34"/>
      <c r="DQ473" s="34"/>
    </row>
    <row r="474" spans="1:121">
      <c r="A474" t="s">
        <v>1606</v>
      </c>
      <c r="B474" s="1">
        <v>4.3981481481481481E-4</v>
      </c>
      <c r="C474" s="1">
        <v>4.3981481481481481E-4</v>
      </c>
      <c r="D474" s="1">
        <v>5.7870370370370366E-5</v>
      </c>
      <c r="E474" s="1">
        <v>0</v>
      </c>
      <c r="F474">
        <v>1</v>
      </c>
      <c r="G474">
        <v>0</v>
      </c>
      <c r="H474">
        <v>1</v>
      </c>
      <c r="I474">
        <v>21</v>
      </c>
      <c r="J474">
        <v>0</v>
      </c>
      <c r="K474">
        <v>0</v>
      </c>
      <c r="L474">
        <v>21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X474" s="35"/>
      <c r="Y474" s="35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5"/>
      <c r="AQ474" s="35"/>
      <c r="AR474" s="35"/>
      <c r="AS474" s="35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5"/>
      <c r="BK474" s="35"/>
      <c r="BL474" s="35"/>
      <c r="BM474" s="35"/>
      <c r="BN474" s="34"/>
      <c r="BO474" s="34"/>
      <c r="BP474" s="34"/>
      <c r="BQ474" s="34"/>
      <c r="BR474" s="34"/>
      <c r="BS474" s="34"/>
      <c r="BT474" s="34"/>
      <c r="BU474" s="34"/>
      <c r="BV474" s="34"/>
      <c r="BW474" s="34"/>
      <c r="BX474" s="34"/>
      <c r="BY474" s="34"/>
      <c r="BZ474" s="34"/>
      <c r="CA474" s="34"/>
      <c r="CB474" s="34"/>
      <c r="CC474" s="34"/>
      <c r="CD474" s="35"/>
      <c r="CE474" s="35"/>
      <c r="CF474" s="35"/>
      <c r="CG474" s="35"/>
      <c r="CH474" s="34"/>
      <c r="CI474" s="34"/>
      <c r="CJ474" s="34"/>
      <c r="CK474" s="34"/>
      <c r="CL474" s="34"/>
      <c r="CM474" s="34"/>
      <c r="CN474" s="34"/>
      <c r="CO474" s="34"/>
      <c r="CP474" s="34"/>
      <c r="CQ474" s="34"/>
      <c r="CR474" s="34"/>
      <c r="CS474" s="34"/>
      <c r="CT474" s="34"/>
      <c r="CU474" s="34"/>
      <c r="CV474" s="34"/>
      <c r="CW474" s="34"/>
      <c r="CX474" s="35"/>
      <c r="CY474" s="35"/>
      <c r="CZ474" s="35"/>
      <c r="DA474" s="35"/>
      <c r="DB474" s="34"/>
      <c r="DC474" s="34"/>
      <c r="DD474" s="34"/>
      <c r="DE474" s="34"/>
      <c r="DF474" s="34"/>
      <c r="DG474" s="34"/>
      <c r="DH474" s="34"/>
      <c r="DI474" s="34"/>
      <c r="DJ474" s="34"/>
      <c r="DK474" s="34"/>
      <c r="DL474" s="34"/>
      <c r="DM474" s="34"/>
      <c r="DN474" s="34"/>
      <c r="DO474" s="34"/>
      <c r="DP474" s="34"/>
      <c r="DQ474" s="34"/>
    </row>
    <row r="475" spans="1:121">
      <c r="A475" t="s">
        <v>2619</v>
      </c>
      <c r="B475" s="1">
        <v>0.13159722222222223</v>
      </c>
      <c r="C475" s="1">
        <v>0.10689814814814814</v>
      </c>
      <c r="D475" s="1">
        <v>3.6944444444444446E-2</v>
      </c>
      <c r="E475" s="1">
        <v>2.4699074074074078E-2</v>
      </c>
      <c r="F475">
        <v>9</v>
      </c>
      <c r="G475">
        <v>40</v>
      </c>
      <c r="H475">
        <v>49</v>
      </c>
      <c r="I475">
        <v>689</v>
      </c>
      <c r="J475">
        <v>62</v>
      </c>
      <c r="K475">
        <v>19</v>
      </c>
      <c r="L475">
        <v>770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X475" s="35"/>
      <c r="Y475" s="35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5"/>
      <c r="AQ475" s="35"/>
      <c r="AR475" s="35"/>
      <c r="AS475" s="35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5"/>
      <c r="BK475" s="35"/>
      <c r="BL475" s="35"/>
      <c r="BM475" s="35"/>
      <c r="BN475" s="34"/>
      <c r="BO475" s="34"/>
      <c r="BP475" s="34"/>
      <c r="BQ475" s="34"/>
      <c r="BR475" s="34"/>
      <c r="BS475" s="34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5"/>
      <c r="CE475" s="35"/>
      <c r="CF475" s="35"/>
      <c r="CG475" s="35"/>
      <c r="CH475" s="34"/>
      <c r="CI475" s="34"/>
      <c r="CJ475" s="34"/>
      <c r="CK475" s="34"/>
      <c r="CL475" s="34"/>
      <c r="CM475" s="34"/>
      <c r="CN475" s="34"/>
      <c r="CO475" s="34"/>
      <c r="CP475" s="34"/>
      <c r="CQ475" s="34"/>
      <c r="CR475" s="34"/>
      <c r="CS475" s="34"/>
      <c r="CT475" s="34"/>
      <c r="CU475" s="34"/>
      <c r="CV475" s="34"/>
      <c r="CW475" s="34"/>
      <c r="CX475" s="35"/>
      <c r="CY475" s="35"/>
      <c r="CZ475" s="35"/>
      <c r="DA475" s="35"/>
      <c r="DB475" s="34"/>
      <c r="DC475" s="34"/>
      <c r="DD475" s="34"/>
      <c r="DE475" s="34"/>
      <c r="DF475" s="34"/>
      <c r="DG475" s="34"/>
      <c r="DH475" s="34"/>
      <c r="DI475" s="34"/>
      <c r="DJ475" s="34"/>
      <c r="DK475" s="34"/>
      <c r="DL475" s="34"/>
      <c r="DM475" s="34"/>
      <c r="DN475" s="34"/>
      <c r="DO475" s="34"/>
      <c r="DP475" s="34"/>
      <c r="DQ475" s="34"/>
    </row>
    <row r="476" spans="1:121">
      <c r="A476" t="s">
        <v>2620</v>
      </c>
      <c r="B476" s="1">
        <v>7.5347222222222218E-2</v>
      </c>
      <c r="C476" s="1">
        <v>5.168981481481482E-2</v>
      </c>
      <c r="D476" s="1">
        <v>4.0393518518518521E-3</v>
      </c>
      <c r="E476" s="1">
        <v>2.3657407407407408E-2</v>
      </c>
      <c r="F476">
        <v>50</v>
      </c>
      <c r="G476">
        <v>28</v>
      </c>
      <c r="H476">
        <v>78</v>
      </c>
      <c r="I476">
        <v>711</v>
      </c>
      <c r="J476">
        <v>32</v>
      </c>
      <c r="K476">
        <v>4</v>
      </c>
      <c r="L476">
        <v>747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X476" s="35"/>
      <c r="Y476" s="35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5"/>
      <c r="AQ476" s="35"/>
      <c r="AR476" s="35"/>
      <c r="AS476" s="35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5"/>
      <c r="BK476" s="35"/>
      <c r="BL476" s="35"/>
      <c r="BM476" s="35"/>
      <c r="BN476" s="34"/>
      <c r="BO476" s="34"/>
      <c r="BP476" s="34"/>
      <c r="BQ476" s="34"/>
      <c r="BR476" s="34"/>
      <c r="BS476" s="34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5"/>
      <c r="CE476" s="35"/>
      <c r="CF476" s="35"/>
      <c r="CG476" s="35"/>
      <c r="CH476" s="34"/>
      <c r="CI476" s="34"/>
      <c r="CJ476" s="34"/>
      <c r="CK476" s="34"/>
      <c r="CL476" s="34"/>
      <c r="CM476" s="34"/>
      <c r="CN476" s="34"/>
      <c r="CO476" s="34"/>
      <c r="CP476" s="34"/>
      <c r="CQ476" s="34"/>
      <c r="CR476" s="34"/>
      <c r="CS476" s="34"/>
      <c r="CT476" s="34"/>
      <c r="CU476" s="34"/>
      <c r="CV476" s="34"/>
      <c r="CW476" s="34"/>
      <c r="CX476" s="35"/>
      <c r="CY476" s="35"/>
      <c r="CZ476" s="35"/>
      <c r="DA476" s="35"/>
      <c r="DB476" s="34"/>
      <c r="DC476" s="34"/>
      <c r="DD476" s="34"/>
      <c r="DE476" s="34"/>
      <c r="DF476" s="34"/>
      <c r="DG476" s="34"/>
      <c r="DH476" s="34"/>
      <c r="DI476" s="34"/>
      <c r="DJ476" s="34"/>
      <c r="DK476" s="34"/>
      <c r="DL476" s="34"/>
      <c r="DM476" s="34"/>
      <c r="DN476" s="34"/>
      <c r="DO476" s="34"/>
      <c r="DP476" s="34"/>
      <c r="DQ476" s="34"/>
    </row>
    <row r="477" spans="1:121">
      <c r="A477" t="s">
        <v>1619</v>
      </c>
      <c r="B477" s="1">
        <v>0.28090277777777778</v>
      </c>
      <c r="C477" s="1">
        <v>0.23342592592592593</v>
      </c>
      <c r="D477" s="1">
        <v>5.2326388888888888E-2</v>
      </c>
      <c r="E477" s="1">
        <v>4.7476851851851853E-2</v>
      </c>
      <c r="F477">
        <v>68</v>
      </c>
      <c r="G477">
        <v>84</v>
      </c>
      <c r="H477">
        <v>152</v>
      </c>
      <c r="I477">
        <v>1356</v>
      </c>
      <c r="J477">
        <v>260</v>
      </c>
      <c r="K477">
        <v>0</v>
      </c>
      <c r="L477">
        <v>1616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X477" s="35"/>
      <c r="Y477" s="35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5"/>
      <c r="AQ477" s="35"/>
      <c r="AR477" s="35"/>
      <c r="AS477" s="35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5"/>
      <c r="BK477" s="35"/>
      <c r="BL477" s="35"/>
      <c r="BM477" s="35"/>
      <c r="BN477" s="34"/>
      <c r="BO477" s="34"/>
      <c r="BP477" s="34"/>
      <c r="BQ477" s="34"/>
      <c r="BR477" s="34"/>
      <c r="BS477" s="34"/>
      <c r="BT477" s="34"/>
      <c r="BU477" s="34"/>
      <c r="BV477" s="34"/>
      <c r="BW477" s="34"/>
      <c r="BX477" s="34"/>
      <c r="BY477" s="34"/>
      <c r="BZ477" s="34"/>
      <c r="CA477" s="34"/>
      <c r="CB477" s="34"/>
      <c r="CC477" s="34"/>
      <c r="CD477" s="35"/>
      <c r="CE477" s="35"/>
      <c r="CF477" s="35"/>
      <c r="CG477" s="35"/>
      <c r="CH477" s="34"/>
      <c r="CI477" s="34"/>
      <c r="CJ477" s="34"/>
      <c r="CK477" s="34"/>
      <c r="CL477" s="34"/>
      <c r="CM477" s="34"/>
      <c r="CN477" s="34"/>
      <c r="CO477" s="34"/>
      <c r="CP477" s="34"/>
      <c r="CQ477" s="34"/>
      <c r="CR477" s="34"/>
      <c r="CS477" s="34"/>
      <c r="CT477" s="34"/>
      <c r="CU477" s="34"/>
      <c r="CV477" s="34"/>
      <c r="CW477" s="34"/>
      <c r="CX477" s="35"/>
      <c r="CY477" s="35"/>
      <c r="CZ477" s="35"/>
      <c r="DA477" s="35"/>
      <c r="DB477" s="34"/>
      <c r="DC477" s="34"/>
      <c r="DD477" s="34"/>
      <c r="DE477" s="34"/>
      <c r="DF477" s="34"/>
      <c r="DG477" s="34"/>
      <c r="DH477" s="34"/>
      <c r="DI477" s="34"/>
      <c r="DJ477" s="34"/>
      <c r="DK477" s="34"/>
      <c r="DL477" s="34"/>
      <c r="DM477" s="34"/>
      <c r="DN477" s="34"/>
      <c r="DO477" s="34"/>
      <c r="DP477" s="34"/>
      <c r="DQ477" s="34"/>
    </row>
    <row r="478" spans="1:121">
      <c r="A478" t="s">
        <v>1626</v>
      </c>
      <c r="B478" s="1">
        <v>0.27395833333333336</v>
      </c>
      <c r="C478" s="1">
        <v>0.21778935185185186</v>
      </c>
      <c r="D478" s="1">
        <v>0.15119212962962963</v>
      </c>
      <c r="E478" s="1">
        <v>5.6168981481481479E-2</v>
      </c>
      <c r="F478">
        <v>144</v>
      </c>
      <c r="G478">
        <v>83</v>
      </c>
      <c r="H478">
        <v>227</v>
      </c>
      <c r="I478">
        <v>2288</v>
      </c>
      <c r="J478">
        <v>162</v>
      </c>
      <c r="K478">
        <v>26</v>
      </c>
      <c r="L478">
        <v>2476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X478" s="35"/>
      <c r="Y478" s="35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5"/>
      <c r="AQ478" s="35"/>
      <c r="AR478" s="35"/>
      <c r="AS478" s="35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5"/>
      <c r="BK478" s="35"/>
      <c r="BL478" s="35"/>
      <c r="BM478" s="35"/>
      <c r="BN478" s="34"/>
      <c r="BO478" s="34"/>
      <c r="BP478" s="34"/>
      <c r="BQ478" s="34"/>
      <c r="BR478" s="34"/>
      <c r="BS478" s="34"/>
      <c r="BT478" s="34"/>
      <c r="BU478" s="34"/>
      <c r="BV478" s="34"/>
      <c r="BW478" s="34"/>
      <c r="BX478" s="34"/>
      <c r="BY478" s="34"/>
      <c r="BZ478" s="34"/>
      <c r="CA478" s="34"/>
      <c r="CB478" s="34"/>
      <c r="CC478" s="34"/>
      <c r="CD478" s="35"/>
      <c r="CE478" s="35"/>
      <c r="CF478" s="35"/>
      <c r="CG478" s="35"/>
      <c r="CH478" s="34"/>
      <c r="CI478" s="34"/>
      <c r="CJ478" s="34"/>
      <c r="CK478" s="34"/>
      <c r="CL478" s="34"/>
      <c r="CM478" s="34"/>
      <c r="CN478" s="34"/>
      <c r="CO478" s="34"/>
      <c r="CP478" s="34"/>
      <c r="CQ478" s="34"/>
      <c r="CR478" s="34"/>
      <c r="CS478" s="34"/>
      <c r="CT478" s="34"/>
      <c r="CU478" s="34"/>
      <c r="CV478" s="34"/>
      <c r="CW478" s="34"/>
      <c r="CX478" s="36"/>
      <c r="CY478" s="36"/>
      <c r="CZ478" s="35"/>
      <c r="DA478" s="35"/>
      <c r="DB478" s="34"/>
      <c r="DC478" s="34"/>
      <c r="DD478" s="34"/>
      <c r="DE478" s="34"/>
      <c r="DF478" s="34"/>
      <c r="DG478" s="34"/>
      <c r="DH478" s="34"/>
      <c r="DI478" s="34"/>
      <c r="DJ478" s="34"/>
      <c r="DK478" s="34"/>
      <c r="DL478" s="34"/>
      <c r="DM478" s="34"/>
      <c r="DN478" s="34"/>
      <c r="DO478" s="34"/>
      <c r="DP478" s="34"/>
      <c r="DQ478" s="34"/>
    </row>
    <row r="479" spans="1:121">
      <c r="A479" t="s">
        <v>2621</v>
      </c>
      <c r="B479" s="1">
        <v>3.1342592592592596E-2</v>
      </c>
      <c r="C479" s="1">
        <v>1.6770833333333332E-2</v>
      </c>
      <c r="D479" s="1">
        <v>1.1979166666666666E-2</v>
      </c>
      <c r="E479" s="1">
        <v>1.4560185185185183E-2</v>
      </c>
      <c r="F479">
        <v>123</v>
      </c>
      <c r="G479">
        <v>0</v>
      </c>
      <c r="H479">
        <v>123</v>
      </c>
      <c r="I479">
        <v>1153</v>
      </c>
      <c r="J479">
        <v>0</v>
      </c>
      <c r="K479">
        <v>0</v>
      </c>
      <c r="L479">
        <v>1153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X479" s="35"/>
      <c r="Y479" s="35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5"/>
      <c r="AQ479" s="35"/>
      <c r="AR479" s="35"/>
      <c r="AS479" s="35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5"/>
      <c r="BK479" s="35"/>
      <c r="BL479" s="35"/>
      <c r="BM479" s="35"/>
      <c r="BN479" s="34"/>
      <c r="BO479" s="34"/>
      <c r="BP479" s="34"/>
      <c r="BQ479" s="34"/>
      <c r="BR479" s="34"/>
      <c r="BS479" s="34"/>
      <c r="BT479" s="34"/>
      <c r="BU479" s="34"/>
      <c r="BV479" s="34"/>
      <c r="BW479" s="34"/>
      <c r="BX479" s="34"/>
      <c r="BY479" s="34"/>
      <c r="BZ479" s="34"/>
      <c r="CA479" s="34"/>
      <c r="CB479" s="34"/>
      <c r="CC479" s="34"/>
      <c r="CD479" s="35"/>
      <c r="CE479" s="35"/>
      <c r="CF479" s="35"/>
      <c r="CG479" s="35"/>
      <c r="CH479" s="34"/>
      <c r="CI479" s="34"/>
      <c r="CJ479" s="34"/>
      <c r="CK479" s="34"/>
      <c r="CL479" s="34"/>
      <c r="CM479" s="34"/>
      <c r="CN479" s="34"/>
      <c r="CO479" s="34"/>
      <c r="CP479" s="34"/>
      <c r="CQ479" s="34"/>
      <c r="CR479" s="34"/>
      <c r="CS479" s="34"/>
      <c r="CT479" s="34"/>
      <c r="CU479" s="34"/>
      <c r="CV479" s="34"/>
      <c r="CW479" s="34"/>
      <c r="CX479" s="35"/>
      <c r="CY479" s="35"/>
      <c r="CZ479" s="35"/>
      <c r="DA479" s="35"/>
      <c r="DB479" s="34"/>
      <c r="DC479" s="34"/>
      <c r="DD479" s="34"/>
      <c r="DE479" s="34"/>
      <c r="DF479" s="34"/>
      <c r="DG479" s="34"/>
      <c r="DH479" s="34"/>
      <c r="DI479" s="34"/>
      <c r="DJ479" s="34"/>
      <c r="DK479" s="34"/>
      <c r="DL479" s="34"/>
      <c r="DM479" s="34"/>
      <c r="DN479" s="34"/>
      <c r="DO479" s="34"/>
      <c r="DP479" s="34"/>
      <c r="DQ479" s="34"/>
    </row>
    <row r="480" spans="1:121">
      <c r="A480" t="s">
        <v>1634</v>
      </c>
      <c r="B480" s="1">
        <v>0.1242361111111111</v>
      </c>
      <c r="C480" s="1">
        <v>0.10869212962962964</v>
      </c>
      <c r="D480" s="1">
        <v>3.6400462962962961E-2</v>
      </c>
      <c r="E480" s="1">
        <v>1.554398148148148E-2</v>
      </c>
      <c r="F480">
        <v>43</v>
      </c>
      <c r="G480">
        <v>40</v>
      </c>
      <c r="H480">
        <v>83</v>
      </c>
      <c r="I480">
        <v>877</v>
      </c>
      <c r="J480">
        <v>79</v>
      </c>
      <c r="K480">
        <v>29</v>
      </c>
      <c r="L480">
        <v>985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X480" s="35"/>
      <c r="Y480" s="35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5"/>
      <c r="AQ480" s="35"/>
      <c r="AR480" s="35"/>
      <c r="AS480" s="35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5"/>
      <c r="BK480" s="35"/>
      <c r="BL480" s="35"/>
      <c r="BM480" s="35"/>
      <c r="BN480" s="34"/>
      <c r="BO480" s="34"/>
      <c r="BP480" s="34"/>
      <c r="BQ480" s="34"/>
      <c r="BR480" s="34"/>
      <c r="BS480" s="34"/>
      <c r="BT480" s="34"/>
      <c r="BU480" s="34"/>
      <c r="BV480" s="34"/>
      <c r="BW480" s="34"/>
      <c r="BX480" s="34"/>
      <c r="BY480" s="34"/>
      <c r="BZ480" s="34"/>
      <c r="CA480" s="34"/>
      <c r="CB480" s="34"/>
      <c r="CC480" s="34"/>
      <c r="CD480" s="35"/>
      <c r="CE480" s="35"/>
      <c r="CF480" s="35"/>
      <c r="CG480" s="35"/>
      <c r="CH480" s="34"/>
      <c r="CI480" s="34"/>
      <c r="CJ480" s="34"/>
      <c r="CK480" s="34"/>
      <c r="CL480" s="34"/>
      <c r="CM480" s="34"/>
      <c r="CN480" s="34"/>
      <c r="CO480" s="34"/>
      <c r="CP480" s="34"/>
      <c r="CQ480" s="34"/>
      <c r="CR480" s="34"/>
      <c r="CS480" s="34"/>
      <c r="CT480" s="34"/>
      <c r="CU480" s="34"/>
      <c r="CV480" s="34"/>
      <c r="CW480" s="34"/>
      <c r="CX480" s="35"/>
      <c r="CY480" s="35"/>
      <c r="CZ480" s="35"/>
      <c r="DA480" s="35"/>
      <c r="DB480" s="34"/>
      <c r="DC480" s="34"/>
      <c r="DD480" s="34"/>
      <c r="DE480" s="34"/>
      <c r="DF480" s="34"/>
      <c r="DG480" s="34"/>
      <c r="DH480" s="34"/>
      <c r="DI480" s="34"/>
      <c r="DJ480" s="34"/>
      <c r="DK480" s="34"/>
      <c r="DL480" s="34"/>
      <c r="DM480" s="34"/>
      <c r="DN480" s="34"/>
      <c r="DO480" s="34"/>
      <c r="DP480" s="34"/>
      <c r="DQ480" s="34"/>
    </row>
    <row r="481" spans="1:121">
      <c r="A481" t="s">
        <v>2622</v>
      </c>
      <c r="B481" s="1">
        <v>5.9629629629629623E-2</v>
      </c>
      <c r="C481" s="1">
        <v>5.5543981481481486E-2</v>
      </c>
      <c r="D481" s="1">
        <v>8.4375000000000006E-3</v>
      </c>
      <c r="E481" s="1">
        <v>4.0856481481481481E-3</v>
      </c>
      <c r="F481">
        <v>46</v>
      </c>
      <c r="G481">
        <v>18</v>
      </c>
      <c r="H481">
        <v>64</v>
      </c>
      <c r="I481">
        <v>485</v>
      </c>
      <c r="J481">
        <v>13</v>
      </c>
      <c r="K481">
        <v>12</v>
      </c>
      <c r="L481">
        <v>510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X481" s="35"/>
      <c r="Y481" s="35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5"/>
      <c r="AQ481" s="35"/>
      <c r="AR481" s="35"/>
      <c r="AS481" s="35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5"/>
      <c r="BK481" s="35"/>
      <c r="BL481" s="35"/>
      <c r="BM481" s="35"/>
      <c r="BN481" s="34"/>
      <c r="BO481" s="34"/>
      <c r="BP481" s="34"/>
      <c r="BQ481" s="34"/>
      <c r="BR481" s="34"/>
      <c r="BS481" s="34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5"/>
      <c r="CE481" s="35"/>
      <c r="CF481" s="35"/>
      <c r="CG481" s="35"/>
      <c r="CH481" s="34"/>
      <c r="CI481" s="34"/>
      <c r="CJ481" s="34"/>
      <c r="CK481" s="34"/>
      <c r="CL481" s="34"/>
      <c r="CM481" s="34"/>
      <c r="CN481" s="34"/>
      <c r="CO481" s="34"/>
      <c r="CP481" s="34"/>
      <c r="CQ481" s="34"/>
      <c r="CR481" s="34"/>
      <c r="CS481" s="34"/>
      <c r="CT481" s="34"/>
      <c r="CU481" s="34"/>
      <c r="CV481" s="34"/>
      <c r="CW481" s="34"/>
      <c r="CX481" s="35"/>
      <c r="CY481" s="35"/>
      <c r="CZ481" s="35"/>
      <c r="DA481" s="35"/>
      <c r="DB481" s="34"/>
      <c r="DC481" s="34"/>
      <c r="DD481" s="34"/>
      <c r="DE481" s="34"/>
      <c r="DF481" s="34"/>
      <c r="DG481" s="34"/>
      <c r="DH481" s="34"/>
      <c r="DI481" s="34"/>
      <c r="DJ481" s="34"/>
      <c r="DK481" s="34"/>
      <c r="DL481" s="34"/>
      <c r="DM481" s="34"/>
      <c r="DN481" s="34"/>
      <c r="DO481" s="34"/>
      <c r="DP481" s="34"/>
      <c r="DQ481" s="34"/>
    </row>
    <row r="482" spans="1:121">
      <c r="A482" t="s">
        <v>1636</v>
      </c>
      <c r="B482" s="1">
        <v>5.4155092592592595E-2</v>
      </c>
      <c r="C482" s="1">
        <v>1.1932870370370371E-2</v>
      </c>
      <c r="D482" s="1">
        <v>5.6712962962962956E-4</v>
      </c>
      <c r="E482" s="1">
        <v>4.2222222222222223E-2</v>
      </c>
      <c r="F482">
        <v>3</v>
      </c>
      <c r="G482">
        <v>4</v>
      </c>
      <c r="H482">
        <v>7</v>
      </c>
      <c r="I482">
        <v>36</v>
      </c>
      <c r="J482">
        <v>1</v>
      </c>
      <c r="K482">
        <v>4</v>
      </c>
      <c r="L482">
        <v>41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X482" s="35"/>
      <c r="Y482" s="35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5"/>
      <c r="AQ482" s="35"/>
      <c r="AR482" s="35"/>
      <c r="AS482" s="35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5"/>
      <c r="BK482" s="35"/>
      <c r="BL482" s="35"/>
      <c r="BM482" s="35"/>
      <c r="BN482" s="34"/>
      <c r="BO482" s="34"/>
      <c r="BP482" s="34"/>
      <c r="BQ482" s="34"/>
      <c r="BR482" s="34"/>
      <c r="BS482" s="34"/>
      <c r="BT482" s="34"/>
      <c r="BU482" s="34"/>
      <c r="BV482" s="34"/>
      <c r="BW482" s="34"/>
      <c r="BX482" s="34"/>
      <c r="BY482" s="34"/>
      <c r="BZ482" s="34"/>
      <c r="CA482" s="34"/>
      <c r="CB482" s="34"/>
      <c r="CC482" s="34"/>
      <c r="CD482" s="35"/>
      <c r="CE482" s="35"/>
      <c r="CF482" s="35"/>
      <c r="CG482" s="35"/>
      <c r="CH482" s="34"/>
      <c r="CI482" s="34"/>
      <c r="CJ482" s="34"/>
      <c r="CK482" s="34"/>
      <c r="CL482" s="34"/>
      <c r="CM482" s="34"/>
      <c r="CN482" s="34"/>
      <c r="CO482" s="34"/>
      <c r="CP482" s="34"/>
      <c r="CQ482" s="34"/>
      <c r="CR482" s="34"/>
      <c r="CS482" s="34"/>
      <c r="CT482" s="34"/>
      <c r="CU482" s="34"/>
      <c r="CV482" s="34"/>
      <c r="CW482" s="34"/>
      <c r="CX482" s="35"/>
      <c r="CY482" s="35"/>
      <c r="CZ482" s="35"/>
      <c r="DA482" s="35"/>
      <c r="DB482" s="34"/>
      <c r="DC482" s="34"/>
      <c r="DD482" s="34"/>
      <c r="DE482" s="34"/>
      <c r="DF482" s="34"/>
      <c r="DG482" s="34"/>
      <c r="DH482" s="34"/>
      <c r="DI482" s="34"/>
      <c r="DJ482" s="34"/>
      <c r="DK482" s="34"/>
      <c r="DL482" s="34"/>
      <c r="DM482" s="34"/>
      <c r="DN482" s="34"/>
      <c r="DO482" s="34"/>
      <c r="DP482" s="34"/>
      <c r="DQ482" s="34"/>
    </row>
    <row r="483" spans="1:121">
      <c r="A483" t="s">
        <v>2623</v>
      </c>
      <c r="B483" s="1">
        <v>9.5752314814814818E-2</v>
      </c>
      <c r="C483" s="1">
        <v>8.4745370370370374E-2</v>
      </c>
      <c r="D483" s="1">
        <v>3.1712962962962958E-3</v>
      </c>
      <c r="E483" s="1">
        <v>1.0995370370370371E-2</v>
      </c>
      <c r="F483">
        <v>128</v>
      </c>
      <c r="G483">
        <v>55</v>
      </c>
      <c r="H483">
        <v>183</v>
      </c>
      <c r="I483">
        <v>1895</v>
      </c>
      <c r="J483">
        <v>107</v>
      </c>
      <c r="K483">
        <v>9</v>
      </c>
      <c r="L483">
        <v>2011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X483" s="35"/>
      <c r="Y483" s="35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5"/>
      <c r="AQ483" s="35"/>
      <c r="AR483" s="35"/>
      <c r="AS483" s="35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5"/>
      <c r="BK483" s="35"/>
      <c r="BL483" s="35"/>
      <c r="BM483" s="35"/>
      <c r="BN483" s="34"/>
      <c r="BO483" s="34"/>
      <c r="BP483" s="34"/>
      <c r="BQ483" s="34"/>
      <c r="BR483" s="34"/>
      <c r="BS483" s="34"/>
      <c r="BT483" s="34"/>
      <c r="BU483" s="34"/>
      <c r="BV483" s="34"/>
      <c r="BW483" s="34"/>
      <c r="BX483" s="34"/>
      <c r="BY483" s="34"/>
      <c r="BZ483" s="34"/>
      <c r="CA483" s="34"/>
      <c r="CB483" s="34"/>
      <c r="CC483" s="34"/>
      <c r="CD483" s="35"/>
      <c r="CE483" s="35"/>
      <c r="CF483" s="35"/>
      <c r="CG483" s="35"/>
      <c r="CH483" s="34"/>
      <c r="CI483" s="34"/>
      <c r="CJ483" s="34"/>
      <c r="CK483" s="34"/>
      <c r="CL483" s="34"/>
      <c r="CM483" s="34"/>
      <c r="CN483" s="34"/>
      <c r="CO483" s="34"/>
      <c r="CP483" s="34"/>
      <c r="CQ483" s="34"/>
      <c r="CR483" s="34"/>
      <c r="CS483" s="34"/>
      <c r="CT483" s="34"/>
      <c r="CU483" s="34"/>
      <c r="CV483" s="34"/>
      <c r="CW483" s="34"/>
      <c r="CX483" s="35"/>
      <c r="CY483" s="35"/>
      <c r="CZ483" s="35"/>
      <c r="DA483" s="35"/>
      <c r="DB483" s="34"/>
      <c r="DC483" s="34"/>
      <c r="DD483" s="34"/>
      <c r="DE483" s="34"/>
      <c r="DF483" s="34"/>
      <c r="DG483" s="34"/>
      <c r="DH483" s="34"/>
      <c r="DI483" s="34"/>
      <c r="DJ483" s="34"/>
      <c r="DK483" s="34"/>
      <c r="DL483" s="34"/>
      <c r="DM483" s="34"/>
      <c r="DN483" s="34"/>
      <c r="DO483" s="34"/>
      <c r="DP483" s="34"/>
      <c r="DQ483" s="34"/>
    </row>
    <row r="484" spans="1:121">
      <c r="A484" t="s">
        <v>2624</v>
      </c>
      <c r="B484" s="1">
        <v>0.33552083333333332</v>
      </c>
      <c r="C484" s="1">
        <v>0.28394675925925927</v>
      </c>
      <c r="D484" s="1">
        <v>0.24322916666666669</v>
      </c>
      <c r="E484" s="1">
        <v>5.1562500000000004E-2</v>
      </c>
      <c r="F484">
        <v>159</v>
      </c>
      <c r="G484">
        <v>177</v>
      </c>
      <c r="H484">
        <v>336</v>
      </c>
      <c r="I484">
        <v>2025</v>
      </c>
      <c r="J484">
        <v>392</v>
      </c>
      <c r="K484">
        <v>69</v>
      </c>
      <c r="L484">
        <v>2486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X484" s="35"/>
      <c r="Y484" s="35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5"/>
      <c r="AQ484" s="35"/>
      <c r="AR484" s="35"/>
      <c r="AS484" s="35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5"/>
      <c r="BK484" s="35"/>
      <c r="BL484" s="35"/>
      <c r="BM484" s="35"/>
      <c r="BN484" s="34"/>
      <c r="BO484" s="34"/>
      <c r="BP484" s="34"/>
      <c r="BQ484" s="34"/>
      <c r="BR484" s="34"/>
      <c r="BS484" s="34"/>
      <c r="BT484" s="34"/>
      <c r="BU484" s="34"/>
      <c r="BV484" s="34"/>
      <c r="BW484" s="34"/>
      <c r="BX484" s="34"/>
      <c r="BY484" s="34"/>
      <c r="BZ484" s="34"/>
      <c r="CA484" s="34"/>
      <c r="CB484" s="34"/>
      <c r="CC484" s="34"/>
      <c r="CD484" s="35"/>
      <c r="CE484" s="35"/>
      <c r="CF484" s="35"/>
      <c r="CG484" s="35"/>
      <c r="CH484" s="34"/>
      <c r="CI484" s="34"/>
      <c r="CJ484" s="34"/>
      <c r="CK484" s="34"/>
      <c r="CL484" s="34"/>
      <c r="CM484" s="34"/>
      <c r="CN484" s="34"/>
      <c r="CO484" s="34"/>
      <c r="CP484" s="34"/>
      <c r="CQ484" s="34"/>
      <c r="CR484" s="34"/>
      <c r="CS484" s="34"/>
      <c r="CT484" s="34"/>
      <c r="CU484" s="34"/>
      <c r="CV484" s="34"/>
      <c r="CW484" s="34"/>
      <c r="CX484" s="35"/>
      <c r="CY484" s="35"/>
      <c r="CZ484" s="35"/>
      <c r="DA484" s="35"/>
      <c r="DB484" s="34"/>
      <c r="DC484" s="34"/>
      <c r="DD484" s="34"/>
      <c r="DE484" s="34"/>
      <c r="DF484" s="34"/>
      <c r="DG484" s="34"/>
      <c r="DH484" s="34"/>
      <c r="DI484" s="34"/>
      <c r="DJ484" s="34"/>
      <c r="DK484" s="34"/>
      <c r="DL484" s="34"/>
      <c r="DM484" s="34"/>
      <c r="DN484" s="34"/>
      <c r="DO484" s="34"/>
      <c r="DP484" s="34"/>
      <c r="DQ484" s="34"/>
    </row>
    <row r="485" spans="1:121">
      <c r="A485" t="s">
        <v>2625</v>
      </c>
      <c r="B485" s="1">
        <v>0.32606481481481481</v>
      </c>
      <c r="C485" s="1">
        <v>0.31965277777777779</v>
      </c>
      <c r="D485" s="1">
        <v>2.8807870370370373E-2</v>
      </c>
      <c r="E485" s="1">
        <v>6.4120370370370364E-3</v>
      </c>
      <c r="F485">
        <v>26</v>
      </c>
      <c r="G485">
        <v>0</v>
      </c>
      <c r="H485">
        <v>26</v>
      </c>
      <c r="I485">
        <v>1084</v>
      </c>
      <c r="J485">
        <v>0</v>
      </c>
      <c r="K485">
        <v>0</v>
      </c>
      <c r="L485">
        <v>1084</v>
      </c>
      <c r="M485">
        <v>16.82</v>
      </c>
      <c r="N485">
        <v>16.82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X485" s="35"/>
      <c r="Y485" s="35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5"/>
      <c r="AQ485" s="35"/>
      <c r="AR485" s="35"/>
      <c r="AS485" s="35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5"/>
      <c r="BK485" s="35"/>
      <c r="BL485" s="35"/>
      <c r="BM485" s="35"/>
      <c r="BN485" s="34"/>
      <c r="BO485" s="34"/>
      <c r="BP485" s="34"/>
      <c r="BQ485" s="34"/>
      <c r="BR485" s="34"/>
      <c r="BS485" s="34"/>
      <c r="BT485" s="34"/>
      <c r="BU485" s="34"/>
      <c r="BV485" s="34"/>
      <c r="BW485" s="34"/>
      <c r="BX485" s="34"/>
      <c r="BY485" s="34"/>
      <c r="BZ485" s="34"/>
      <c r="CA485" s="34"/>
      <c r="CB485" s="34"/>
      <c r="CC485" s="34"/>
      <c r="CD485" s="35"/>
      <c r="CE485" s="35"/>
      <c r="CF485" s="35"/>
      <c r="CG485" s="35"/>
      <c r="CH485" s="34"/>
      <c r="CI485" s="34"/>
      <c r="CJ485" s="34"/>
      <c r="CK485" s="34"/>
      <c r="CL485" s="34"/>
      <c r="CM485" s="34"/>
      <c r="CN485" s="34"/>
      <c r="CO485" s="34"/>
      <c r="CP485" s="34"/>
      <c r="CQ485" s="34"/>
      <c r="CR485" s="34"/>
      <c r="CS485" s="34"/>
      <c r="CT485" s="34"/>
      <c r="CU485" s="34"/>
      <c r="CV485" s="34"/>
      <c r="CW485" s="34"/>
      <c r="CX485" s="35"/>
      <c r="CY485" s="35"/>
      <c r="CZ485" s="35"/>
      <c r="DA485" s="35"/>
      <c r="DB485" s="34"/>
      <c r="DC485" s="34"/>
      <c r="DD485" s="34"/>
      <c r="DE485" s="34"/>
      <c r="DF485" s="34"/>
      <c r="DG485" s="34"/>
      <c r="DH485" s="34"/>
      <c r="DI485" s="34"/>
      <c r="DJ485" s="34"/>
      <c r="DK485" s="34"/>
      <c r="DL485" s="34"/>
      <c r="DM485" s="34"/>
      <c r="DN485" s="34"/>
      <c r="DO485" s="34"/>
      <c r="DP485" s="34"/>
      <c r="DQ485" s="34"/>
    </row>
    <row r="486" spans="1:121">
      <c r="A486" t="s">
        <v>2626</v>
      </c>
      <c r="B486" s="1">
        <v>0.21537037037037035</v>
      </c>
      <c r="C486" s="1">
        <v>0.18505787037037036</v>
      </c>
      <c r="D486" s="1">
        <v>0.19725694444444444</v>
      </c>
      <c r="E486" s="1">
        <v>3.0300925925925926E-2</v>
      </c>
      <c r="F486">
        <v>96</v>
      </c>
      <c r="G486">
        <v>73</v>
      </c>
      <c r="H486">
        <v>169</v>
      </c>
      <c r="I486">
        <v>1546</v>
      </c>
      <c r="J486">
        <v>134</v>
      </c>
      <c r="K486">
        <v>0</v>
      </c>
      <c r="L486">
        <v>1680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X486" s="35"/>
      <c r="Y486" s="35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5"/>
      <c r="AQ486" s="35"/>
      <c r="AR486" s="35"/>
      <c r="AS486" s="35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5"/>
      <c r="BK486" s="35"/>
      <c r="BL486" s="35"/>
      <c r="BM486" s="35"/>
      <c r="BN486" s="34"/>
      <c r="BO486" s="34"/>
      <c r="BP486" s="34"/>
      <c r="BQ486" s="34"/>
      <c r="BR486" s="34"/>
      <c r="BS486" s="34"/>
      <c r="BT486" s="34"/>
      <c r="BU486" s="34"/>
      <c r="BV486" s="34"/>
      <c r="BW486" s="34"/>
      <c r="BX486" s="34"/>
      <c r="BY486" s="34"/>
      <c r="BZ486" s="34"/>
      <c r="CA486" s="34"/>
      <c r="CB486" s="34"/>
      <c r="CC486" s="34"/>
      <c r="CD486" s="35"/>
      <c r="CE486" s="35"/>
      <c r="CF486" s="35"/>
      <c r="CG486" s="35"/>
      <c r="CH486" s="34"/>
      <c r="CI486" s="34"/>
      <c r="CJ486" s="34"/>
      <c r="CK486" s="34"/>
      <c r="CL486" s="34"/>
      <c r="CM486" s="34"/>
      <c r="CN486" s="34"/>
      <c r="CO486" s="34"/>
      <c r="CP486" s="34"/>
      <c r="CQ486" s="34"/>
      <c r="CR486" s="34"/>
      <c r="CS486" s="34"/>
      <c r="CT486" s="34"/>
      <c r="CU486" s="34"/>
      <c r="CV486" s="34"/>
      <c r="CW486" s="34"/>
      <c r="CX486" s="35"/>
      <c r="CY486" s="35"/>
      <c r="CZ486" s="35"/>
      <c r="DA486" s="35"/>
      <c r="DB486" s="34"/>
      <c r="DC486" s="34"/>
      <c r="DD486" s="34"/>
      <c r="DE486" s="34"/>
      <c r="DF486" s="34"/>
      <c r="DG486" s="34"/>
      <c r="DH486" s="34"/>
      <c r="DI486" s="34"/>
      <c r="DJ486" s="34"/>
      <c r="DK486" s="34"/>
      <c r="DL486" s="34"/>
      <c r="DM486" s="34"/>
      <c r="DN486" s="34"/>
      <c r="DO486" s="34"/>
      <c r="DP486" s="34"/>
      <c r="DQ486" s="34"/>
    </row>
    <row r="487" spans="1:121">
      <c r="A487" t="s">
        <v>1646</v>
      </c>
      <c r="B487" s="1">
        <v>8.2175925925925917E-4</v>
      </c>
      <c r="C487" s="1">
        <v>8.2175925925925917E-4</v>
      </c>
      <c r="D487" s="1">
        <v>0</v>
      </c>
      <c r="E487" s="1">
        <v>0</v>
      </c>
      <c r="F487">
        <v>2</v>
      </c>
      <c r="G487">
        <v>0</v>
      </c>
      <c r="H487">
        <v>2</v>
      </c>
      <c r="I487">
        <v>8</v>
      </c>
      <c r="J487">
        <v>0</v>
      </c>
      <c r="K487">
        <v>0</v>
      </c>
      <c r="L487">
        <v>8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X487" s="35"/>
      <c r="Y487" s="35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5"/>
      <c r="AQ487" s="35"/>
      <c r="AR487" s="35"/>
      <c r="AS487" s="35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5"/>
      <c r="BK487" s="35"/>
      <c r="BL487" s="35"/>
      <c r="BM487" s="35"/>
      <c r="BN487" s="34"/>
      <c r="BO487" s="34"/>
      <c r="BP487" s="34"/>
      <c r="BQ487" s="34"/>
      <c r="BR487" s="34"/>
      <c r="BS487" s="34"/>
      <c r="BT487" s="34"/>
      <c r="BU487" s="34"/>
      <c r="BV487" s="34"/>
      <c r="BW487" s="34"/>
      <c r="BX487" s="34"/>
      <c r="BY487" s="34"/>
      <c r="BZ487" s="34"/>
      <c r="CA487" s="34"/>
      <c r="CB487" s="34"/>
      <c r="CC487" s="34"/>
      <c r="CD487" s="35"/>
      <c r="CE487" s="35"/>
      <c r="CF487" s="35"/>
      <c r="CG487" s="35"/>
      <c r="CH487" s="34"/>
      <c r="CI487" s="34"/>
      <c r="CJ487" s="34"/>
      <c r="CK487" s="34"/>
      <c r="CL487" s="34"/>
      <c r="CM487" s="34"/>
      <c r="CN487" s="34"/>
      <c r="CO487" s="34"/>
      <c r="CP487" s="34"/>
      <c r="CQ487" s="34"/>
      <c r="CR487" s="34"/>
      <c r="CS487" s="34"/>
      <c r="CT487" s="34"/>
      <c r="CU487" s="34"/>
      <c r="CV487" s="34"/>
      <c r="CW487" s="34"/>
      <c r="CX487" s="36"/>
      <c r="CY487" s="35"/>
      <c r="CZ487" s="35"/>
      <c r="DA487" s="35"/>
      <c r="DB487" s="34"/>
      <c r="DC487" s="34"/>
      <c r="DD487" s="34"/>
      <c r="DE487" s="34"/>
      <c r="DF487" s="34"/>
      <c r="DG487" s="34"/>
      <c r="DH487" s="34"/>
      <c r="DI487" s="34"/>
      <c r="DJ487" s="34"/>
      <c r="DK487" s="34"/>
      <c r="DL487" s="34"/>
      <c r="DM487" s="34"/>
      <c r="DN487" s="34"/>
      <c r="DO487" s="34"/>
      <c r="DP487" s="34"/>
      <c r="DQ487" s="34"/>
    </row>
    <row r="488" spans="1:121">
      <c r="A488" t="s">
        <v>1652</v>
      </c>
      <c r="B488" s="1">
        <v>2.6620370370370372E-4</v>
      </c>
      <c r="C488" s="1">
        <v>2.6620370370370372E-4</v>
      </c>
      <c r="D488" s="1">
        <v>0</v>
      </c>
      <c r="E488" s="1">
        <v>0</v>
      </c>
      <c r="F488">
        <v>1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X488" s="35"/>
      <c r="Y488" s="35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5"/>
      <c r="AQ488" s="35"/>
      <c r="AR488" s="35"/>
      <c r="AS488" s="35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5"/>
      <c r="BK488" s="35"/>
      <c r="BL488" s="35"/>
      <c r="BM488" s="35"/>
      <c r="BN488" s="34"/>
      <c r="BO488" s="34"/>
      <c r="BP488" s="34"/>
      <c r="BQ488" s="34"/>
      <c r="BR488" s="34"/>
      <c r="BS488" s="34"/>
      <c r="BT488" s="34"/>
      <c r="BU488" s="34"/>
      <c r="BV488" s="34"/>
      <c r="BW488" s="34"/>
      <c r="BX488" s="34"/>
      <c r="BY488" s="34"/>
      <c r="BZ488" s="34"/>
      <c r="CA488" s="34"/>
      <c r="CB488" s="34"/>
      <c r="CC488" s="34"/>
      <c r="CD488" s="35"/>
      <c r="CE488" s="35"/>
      <c r="CF488" s="35"/>
      <c r="CG488" s="35"/>
      <c r="CH488" s="34"/>
      <c r="CI488" s="34"/>
      <c r="CJ488" s="34"/>
      <c r="CK488" s="34"/>
      <c r="CL488" s="34"/>
      <c r="CM488" s="34"/>
      <c r="CN488" s="34"/>
      <c r="CO488" s="34"/>
      <c r="CP488" s="34"/>
      <c r="CQ488" s="34"/>
      <c r="CR488" s="34"/>
      <c r="CS488" s="34"/>
      <c r="CT488" s="34"/>
      <c r="CU488" s="34"/>
      <c r="CV488" s="34"/>
      <c r="CW488" s="34"/>
      <c r="CX488" s="35"/>
      <c r="CY488" s="35"/>
      <c r="CZ488" s="35"/>
      <c r="DA488" s="35"/>
      <c r="DB488" s="34"/>
      <c r="DC488" s="34"/>
      <c r="DD488" s="34"/>
      <c r="DE488" s="34"/>
      <c r="DF488" s="34"/>
      <c r="DG488" s="34"/>
      <c r="DH488" s="34"/>
      <c r="DI488" s="34"/>
      <c r="DJ488" s="34"/>
      <c r="DK488" s="34"/>
      <c r="DL488" s="34"/>
      <c r="DM488" s="34"/>
      <c r="DN488" s="34"/>
      <c r="DO488" s="34"/>
      <c r="DP488" s="34"/>
      <c r="DQ488" s="34"/>
    </row>
    <row r="489" spans="1:121">
      <c r="A489" t="s">
        <v>2627</v>
      </c>
      <c r="B489" s="1">
        <v>0.15254629629629629</v>
      </c>
      <c r="C489" s="1">
        <v>0.13520833333333335</v>
      </c>
      <c r="D489" s="1">
        <v>4.4027777777777777E-2</v>
      </c>
      <c r="E489" s="1">
        <v>1.7337962962962961E-2</v>
      </c>
      <c r="F489">
        <v>244</v>
      </c>
      <c r="G489">
        <v>34</v>
      </c>
      <c r="H489">
        <v>278</v>
      </c>
      <c r="I489">
        <v>2402</v>
      </c>
      <c r="J489">
        <v>97</v>
      </c>
      <c r="K489">
        <v>11</v>
      </c>
      <c r="L489">
        <v>2510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X489" s="35"/>
      <c r="Y489" s="35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5"/>
      <c r="AQ489" s="35"/>
      <c r="AR489" s="35"/>
      <c r="AS489" s="35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5"/>
      <c r="BK489" s="35"/>
      <c r="BL489" s="35"/>
      <c r="BM489" s="35"/>
      <c r="BN489" s="34"/>
      <c r="BO489" s="34"/>
      <c r="BP489" s="34"/>
      <c r="BQ489" s="34"/>
      <c r="BR489" s="34"/>
      <c r="BS489" s="34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5"/>
      <c r="CE489" s="35"/>
      <c r="CF489" s="35"/>
      <c r="CG489" s="35"/>
      <c r="CH489" s="34"/>
      <c r="CI489" s="34"/>
      <c r="CJ489" s="34"/>
      <c r="CK489" s="34"/>
      <c r="CL489" s="34"/>
      <c r="CM489" s="34"/>
      <c r="CN489" s="34"/>
      <c r="CO489" s="34"/>
      <c r="CP489" s="34"/>
      <c r="CQ489" s="34"/>
      <c r="CR489" s="34"/>
      <c r="CS489" s="34"/>
      <c r="CT489" s="34"/>
      <c r="CU489" s="34"/>
      <c r="CV489" s="34"/>
      <c r="CW489" s="34"/>
      <c r="CX489" s="35"/>
      <c r="CY489" s="35"/>
      <c r="CZ489" s="35"/>
      <c r="DA489" s="35"/>
      <c r="DB489" s="34"/>
      <c r="DC489" s="34"/>
      <c r="DD489" s="34"/>
      <c r="DE489" s="34"/>
      <c r="DF489" s="34"/>
      <c r="DG489" s="34"/>
      <c r="DH489" s="34"/>
      <c r="DI489" s="34"/>
      <c r="DJ489" s="34"/>
      <c r="DK489" s="34"/>
      <c r="DL489" s="34"/>
      <c r="DM489" s="34"/>
      <c r="DN489" s="34"/>
      <c r="DO489" s="34"/>
      <c r="DP489" s="34"/>
      <c r="DQ489" s="34"/>
    </row>
    <row r="490" spans="1:121">
      <c r="A490" t="s">
        <v>1667</v>
      </c>
      <c r="B490" s="1">
        <v>0.11548611111111111</v>
      </c>
      <c r="C490" s="1">
        <v>0.1065625</v>
      </c>
      <c r="D490" s="1">
        <v>6.5173611111111113E-2</v>
      </c>
      <c r="E490" s="1">
        <v>8.9236111111111113E-3</v>
      </c>
      <c r="F490">
        <v>15</v>
      </c>
      <c r="G490">
        <v>22</v>
      </c>
      <c r="H490">
        <v>37</v>
      </c>
      <c r="I490">
        <v>428</v>
      </c>
      <c r="J490">
        <v>19</v>
      </c>
      <c r="K490">
        <v>19</v>
      </c>
      <c r="L490">
        <v>466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X490" s="35"/>
      <c r="Y490" s="35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5"/>
      <c r="AQ490" s="35"/>
      <c r="AR490" s="35"/>
      <c r="AS490" s="35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5"/>
      <c r="BK490" s="35"/>
      <c r="BL490" s="35"/>
      <c r="BM490" s="35"/>
      <c r="BN490" s="34"/>
      <c r="BO490" s="34"/>
      <c r="BP490" s="34"/>
      <c r="BQ490" s="34"/>
      <c r="BR490" s="34"/>
      <c r="BS490" s="34"/>
      <c r="BT490" s="34"/>
      <c r="BU490" s="34"/>
      <c r="BV490" s="34"/>
      <c r="BW490" s="34"/>
      <c r="BX490" s="34"/>
      <c r="BY490" s="34"/>
      <c r="BZ490" s="34"/>
      <c r="CA490" s="34"/>
      <c r="CB490" s="34"/>
      <c r="CC490" s="34"/>
      <c r="CD490" s="35"/>
      <c r="CE490" s="35"/>
      <c r="CF490" s="35"/>
      <c r="CG490" s="35"/>
      <c r="CH490" s="34"/>
      <c r="CI490" s="34"/>
      <c r="CJ490" s="34"/>
      <c r="CK490" s="34"/>
      <c r="CL490" s="34"/>
      <c r="CM490" s="34"/>
      <c r="CN490" s="34"/>
      <c r="CO490" s="34"/>
      <c r="CP490" s="34"/>
      <c r="CQ490" s="34"/>
      <c r="CR490" s="34"/>
      <c r="CS490" s="34"/>
      <c r="CT490" s="34"/>
      <c r="CU490" s="34"/>
      <c r="CV490" s="34"/>
      <c r="CW490" s="34"/>
      <c r="CX490" s="35"/>
      <c r="CY490" s="35"/>
      <c r="CZ490" s="35"/>
      <c r="DA490" s="35"/>
      <c r="DB490" s="34"/>
      <c r="DC490" s="34"/>
      <c r="DD490" s="34"/>
      <c r="DE490" s="34"/>
      <c r="DF490" s="34"/>
      <c r="DG490" s="34"/>
      <c r="DH490" s="34"/>
      <c r="DI490" s="34"/>
      <c r="DJ490" s="34"/>
      <c r="DK490" s="34"/>
      <c r="DL490" s="34"/>
      <c r="DM490" s="34"/>
      <c r="DN490" s="34"/>
      <c r="DO490" s="34"/>
      <c r="DP490" s="34"/>
      <c r="DQ490" s="34"/>
    </row>
    <row r="491" spans="1:121">
      <c r="A491" t="s">
        <v>1669</v>
      </c>
      <c r="B491" s="1">
        <v>0.19730324074074077</v>
      </c>
      <c r="C491" s="1">
        <v>0.16869212962962962</v>
      </c>
      <c r="D491" s="1">
        <v>0.29576388888888888</v>
      </c>
      <c r="E491" s="1">
        <v>2.8611111111111115E-2</v>
      </c>
      <c r="F491">
        <v>3</v>
      </c>
      <c r="G491">
        <v>66</v>
      </c>
      <c r="H491">
        <v>69</v>
      </c>
      <c r="I491">
        <v>117</v>
      </c>
      <c r="J491">
        <v>891</v>
      </c>
      <c r="K491">
        <v>29</v>
      </c>
      <c r="L491">
        <v>1037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X491" s="35"/>
      <c r="Y491" s="35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5"/>
      <c r="AQ491" s="35"/>
      <c r="AR491" s="35"/>
      <c r="AS491" s="35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5"/>
      <c r="BK491" s="35"/>
      <c r="BL491" s="35"/>
      <c r="BM491" s="35"/>
      <c r="BN491" s="34"/>
      <c r="BO491" s="34"/>
      <c r="BP491" s="34"/>
      <c r="BQ491" s="34"/>
      <c r="BR491" s="34"/>
      <c r="BS491" s="34"/>
      <c r="BT491" s="34"/>
      <c r="BU491" s="34"/>
      <c r="BV491" s="34"/>
      <c r="BW491" s="34"/>
      <c r="BX491" s="34"/>
      <c r="BY491" s="34"/>
      <c r="BZ491" s="34"/>
      <c r="CA491" s="34"/>
      <c r="CB491" s="34"/>
      <c r="CC491" s="34"/>
      <c r="CD491" s="35"/>
      <c r="CE491" s="35"/>
      <c r="CF491" s="35"/>
      <c r="CG491" s="35"/>
      <c r="CH491" s="34"/>
      <c r="CI491" s="34"/>
      <c r="CJ491" s="34"/>
      <c r="CK491" s="34"/>
      <c r="CL491" s="34"/>
      <c r="CM491" s="34"/>
      <c r="CN491" s="34"/>
      <c r="CO491" s="34"/>
      <c r="CP491" s="34"/>
      <c r="CQ491" s="34"/>
      <c r="CR491" s="34"/>
      <c r="CS491" s="34"/>
      <c r="CT491" s="34"/>
      <c r="CU491" s="34"/>
      <c r="CV491" s="34"/>
      <c r="CW491" s="34"/>
      <c r="CX491" s="35"/>
      <c r="CY491" s="35"/>
      <c r="CZ491" s="35"/>
      <c r="DA491" s="35"/>
      <c r="DB491" s="34"/>
      <c r="DC491" s="34"/>
      <c r="DD491" s="34"/>
      <c r="DE491" s="34"/>
      <c r="DF491" s="34"/>
      <c r="DG491" s="34"/>
      <c r="DH491" s="34"/>
      <c r="DI491" s="34"/>
      <c r="DJ491" s="34"/>
      <c r="DK491" s="34"/>
      <c r="DL491" s="34"/>
      <c r="DM491" s="34"/>
      <c r="DN491" s="34"/>
      <c r="DO491" s="34"/>
      <c r="DP491" s="34"/>
      <c r="DQ491" s="34"/>
    </row>
    <row r="492" spans="1:121">
      <c r="A492" t="s">
        <v>1670</v>
      </c>
      <c r="B492" s="1">
        <v>0.15116898148148147</v>
      </c>
      <c r="C492" s="1">
        <v>9.7638888888888886E-2</v>
      </c>
      <c r="D492" s="1">
        <v>3.172453703703703E-2</v>
      </c>
      <c r="E492" s="1">
        <v>5.3518518518518521E-2</v>
      </c>
      <c r="F492">
        <v>39</v>
      </c>
      <c r="G492">
        <v>20</v>
      </c>
      <c r="H492">
        <v>59</v>
      </c>
      <c r="I492">
        <v>798</v>
      </c>
      <c r="J492">
        <v>40</v>
      </c>
      <c r="K492">
        <v>10</v>
      </c>
      <c r="L492">
        <v>848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X492" s="35"/>
      <c r="Y492" s="35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5"/>
      <c r="AQ492" s="35"/>
      <c r="AR492" s="35"/>
      <c r="AS492" s="35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5"/>
      <c r="BK492" s="35"/>
      <c r="BL492" s="35"/>
      <c r="BM492" s="35"/>
      <c r="BN492" s="34"/>
      <c r="BO492" s="34"/>
      <c r="BP492" s="34"/>
      <c r="BQ492" s="34"/>
      <c r="BR492" s="34"/>
      <c r="BS492" s="34"/>
      <c r="BT492" s="34"/>
      <c r="BU492" s="34"/>
      <c r="BV492" s="34"/>
      <c r="BW492" s="34"/>
      <c r="BX492" s="34"/>
      <c r="BY492" s="34"/>
      <c r="BZ492" s="34"/>
      <c r="CA492" s="34"/>
      <c r="CB492" s="34"/>
      <c r="CC492" s="34"/>
      <c r="CD492" s="35"/>
      <c r="CE492" s="35"/>
      <c r="CF492" s="35"/>
      <c r="CG492" s="35"/>
      <c r="CH492" s="34"/>
      <c r="CI492" s="34"/>
      <c r="CJ492" s="34"/>
      <c r="CK492" s="34"/>
      <c r="CL492" s="34"/>
      <c r="CM492" s="34"/>
      <c r="CN492" s="34"/>
      <c r="CO492" s="34"/>
      <c r="CP492" s="34"/>
      <c r="CQ492" s="34"/>
      <c r="CR492" s="34"/>
      <c r="CS492" s="34"/>
      <c r="CT492" s="34"/>
      <c r="CU492" s="34"/>
      <c r="CV492" s="34"/>
      <c r="CW492" s="34"/>
      <c r="CX492" s="35"/>
      <c r="CY492" s="35"/>
      <c r="CZ492" s="35"/>
      <c r="DA492" s="35"/>
      <c r="DB492" s="34"/>
      <c r="DC492" s="34"/>
      <c r="DD492" s="34"/>
      <c r="DE492" s="34"/>
      <c r="DF492" s="34"/>
      <c r="DG492" s="34"/>
      <c r="DH492" s="34"/>
      <c r="DI492" s="34"/>
      <c r="DJ492" s="34"/>
      <c r="DK492" s="34"/>
      <c r="DL492" s="34"/>
      <c r="DM492" s="34"/>
      <c r="DN492" s="34"/>
      <c r="DO492" s="34"/>
      <c r="DP492" s="34"/>
      <c r="DQ492" s="34"/>
    </row>
    <row r="493" spans="1:121">
      <c r="A493" t="s">
        <v>2628</v>
      </c>
      <c r="B493" s="1">
        <v>0.12135416666666667</v>
      </c>
      <c r="C493" s="1">
        <v>0.12112268518518519</v>
      </c>
      <c r="D493" s="1">
        <v>1.5555555555555553E-2</v>
      </c>
      <c r="E493" s="1">
        <v>2.3148148148148146E-4</v>
      </c>
      <c r="F493">
        <v>33</v>
      </c>
      <c r="G493">
        <v>0</v>
      </c>
      <c r="H493">
        <v>33</v>
      </c>
      <c r="I493">
        <v>574</v>
      </c>
      <c r="J493">
        <v>0</v>
      </c>
      <c r="K493">
        <v>0</v>
      </c>
      <c r="L493">
        <v>574</v>
      </c>
      <c r="M493">
        <v>17.239999999999998</v>
      </c>
      <c r="N493">
        <v>17.239999999999998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X493" s="35"/>
      <c r="Y493" s="35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5"/>
      <c r="AQ493" s="35"/>
      <c r="AR493" s="35"/>
      <c r="AS493" s="35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5"/>
      <c r="BK493" s="35"/>
      <c r="BL493" s="35"/>
      <c r="BM493" s="35"/>
      <c r="BN493" s="34"/>
      <c r="BO493" s="34"/>
      <c r="BP493" s="34"/>
      <c r="BQ493" s="34"/>
      <c r="BR493" s="34"/>
      <c r="BS493" s="34"/>
      <c r="BT493" s="34"/>
      <c r="BU493" s="34"/>
      <c r="BV493" s="34"/>
      <c r="BW493" s="34"/>
      <c r="BX493" s="34"/>
      <c r="BY493" s="34"/>
      <c r="BZ493" s="34"/>
      <c r="CA493" s="34"/>
      <c r="CB493" s="34"/>
      <c r="CC493" s="34"/>
      <c r="CD493" s="35"/>
      <c r="CE493" s="35"/>
      <c r="CF493" s="35"/>
      <c r="CG493" s="35"/>
      <c r="CH493" s="34"/>
      <c r="CI493" s="34"/>
      <c r="CJ493" s="34"/>
      <c r="CK493" s="34"/>
      <c r="CL493" s="34"/>
      <c r="CM493" s="34"/>
      <c r="CN493" s="34"/>
      <c r="CO493" s="34"/>
      <c r="CP493" s="34"/>
      <c r="CQ493" s="34"/>
      <c r="CR493" s="34"/>
      <c r="CS493" s="34"/>
      <c r="CT493" s="34"/>
      <c r="CU493" s="34"/>
      <c r="CV493" s="34"/>
      <c r="CW493" s="34"/>
      <c r="CX493" s="35"/>
      <c r="CY493" s="35"/>
      <c r="CZ493" s="35"/>
      <c r="DA493" s="35"/>
      <c r="DB493" s="34"/>
      <c r="DC493" s="34"/>
      <c r="DD493" s="34"/>
      <c r="DE493" s="34"/>
      <c r="DF493" s="34"/>
      <c r="DG493" s="34"/>
      <c r="DH493" s="34"/>
      <c r="DI493" s="34"/>
      <c r="DJ493" s="34"/>
      <c r="DK493" s="34"/>
      <c r="DL493" s="34"/>
      <c r="DM493" s="34"/>
      <c r="DN493" s="34"/>
      <c r="DO493" s="34"/>
      <c r="DP493" s="34"/>
      <c r="DQ493" s="34"/>
    </row>
    <row r="494" spans="1:121">
      <c r="A494" t="s">
        <v>1671</v>
      </c>
      <c r="B494" s="1">
        <v>7.9502314814814817E-2</v>
      </c>
      <c r="C494" s="1">
        <v>4.853009259259259E-2</v>
      </c>
      <c r="D494" s="1">
        <v>1.8425925925925925E-2</v>
      </c>
      <c r="E494" s="1">
        <v>3.096064814814815E-2</v>
      </c>
      <c r="F494">
        <v>73</v>
      </c>
      <c r="G494">
        <v>27</v>
      </c>
      <c r="H494">
        <v>100</v>
      </c>
      <c r="I494">
        <v>628</v>
      </c>
      <c r="J494">
        <v>55</v>
      </c>
      <c r="K494">
        <v>0</v>
      </c>
      <c r="L494">
        <v>683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X494" s="35"/>
      <c r="Y494" s="35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5"/>
      <c r="AQ494" s="35"/>
      <c r="AR494" s="35"/>
      <c r="AS494" s="35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5"/>
      <c r="BK494" s="35"/>
      <c r="BL494" s="35"/>
      <c r="BM494" s="35"/>
      <c r="BN494" s="34"/>
      <c r="BO494" s="34"/>
      <c r="BP494" s="34"/>
      <c r="BQ494" s="34"/>
      <c r="BR494" s="34"/>
      <c r="BS494" s="34"/>
      <c r="BT494" s="34"/>
      <c r="BU494" s="34"/>
      <c r="BV494" s="34"/>
      <c r="BW494" s="34"/>
      <c r="BX494" s="34"/>
      <c r="BY494" s="34"/>
      <c r="BZ494" s="34"/>
      <c r="CA494" s="34"/>
      <c r="CB494" s="34"/>
      <c r="CC494" s="34"/>
      <c r="CD494" s="35"/>
      <c r="CE494" s="35"/>
      <c r="CF494" s="35"/>
      <c r="CG494" s="35"/>
      <c r="CH494" s="34"/>
      <c r="CI494" s="34"/>
      <c r="CJ494" s="34"/>
      <c r="CK494" s="34"/>
      <c r="CL494" s="34"/>
      <c r="CM494" s="34"/>
      <c r="CN494" s="34"/>
      <c r="CO494" s="34"/>
      <c r="CP494" s="34"/>
      <c r="CQ494" s="34"/>
      <c r="CR494" s="34"/>
      <c r="CS494" s="34"/>
      <c r="CT494" s="34"/>
      <c r="CU494" s="34"/>
      <c r="CV494" s="34"/>
      <c r="CW494" s="34"/>
      <c r="CX494" s="35"/>
      <c r="CY494" s="35"/>
      <c r="CZ494" s="35"/>
      <c r="DA494" s="35"/>
      <c r="DB494" s="34"/>
      <c r="DC494" s="34"/>
      <c r="DD494" s="34"/>
      <c r="DE494" s="34"/>
      <c r="DF494" s="34"/>
      <c r="DG494" s="34"/>
      <c r="DH494" s="34"/>
      <c r="DI494" s="34"/>
      <c r="DJ494" s="34"/>
      <c r="DK494" s="34"/>
      <c r="DL494" s="34"/>
      <c r="DM494" s="34"/>
      <c r="DN494" s="34"/>
      <c r="DO494" s="34"/>
      <c r="DP494" s="34"/>
      <c r="DQ494" s="34"/>
    </row>
    <row r="495" spans="1:121">
      <c r="A495" t="s">
        <v>2629</v>
      </c>
      <c r="B495" s="1">
        <v>0.23695601851851852</v>
      </c>
      <c r="C495" s="1">
        <v>0.20726851851851849</v>
      </c>
      <c r="D495" s="1">
        <v>0.11004629629629629</v>
      </c>
      <c r="E495" s="1">
        <v>2.9675925925925925E-2</v>
      </c>
      <c r="F495">
        <v>62</v>
      </c>
      <c r="G495">
        <v>150</v>
      </c>
      <c r="H495">
        <v>212</v>
      </c>
      <c r="I495">
        <v>1520</v>
      </c>
      <c r="J495">
        <v>436</v>
      </c>
      <c r="K495">
        <v>37</v>
      </c>
      <c r="L495">
        <v>1993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X495" s="35"/>
      <c r="Y495" s="35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5"/>
      <c r="AQ495" s="35"/>
      <c r="AR495" s="35"/>
      <c r="AS495" s="35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5"/>
      <c r="BK495" s="35"/>
      <c r="BL495" s="35"/>
      <c r="BM495" s="35"/>
      <c r="BN495" s="34"/>
      <c r="BO495" s="34"/>
      <c r="BP495" s="34"/>
      <c r="BQ495" s="34"/>
      <c r="BR495" s="34"/>
      <c r="BS495" s="34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5"/>
      <c r="CE495" s="35"/>
      <c r="CF495" s="35"/>
      <c r="CG495" s="35"/>
      <c r="CH495" s="34"/>
      <c r="CI495" s="34"/>
      <c r="CJ495" s="34"/>
      <c r="CK495" s="34"/>
      <c r="CL495" s="34"/>
      <c r="CM495" s="34"/>
      <c r="CN495" s="34"/>
      <c r="CO495" s="34"/>
      <c r="CP495" s="34"/>
      <c r="CQ495" s="34"/>
      <c r="CR495" s="34"/>
      <c r="CS495" s="34"/>
      <c r="CT495" s="34"/>
      <c r="CU495" s="34"/>
      <c r="CV495" s="34"/>
      <c r="CW495" s="34"/>
      <c r="CX495" s="36"/>
      <c r="CY495" s="35"/>
      <c r="CZ495" s="35"/>
      <c r="DA495" s="36"/>
      <c r="DB495" s="34"/>
      <c r="DC495" s="34"/>
      <c r="DD495" s="34"/>
      <c r="DE495" s="34"/>
      <c r="DF495" s="34"/>
      <c r="DG495" s="34"/>
      <c r="DH495" s="34"/>
      <c r="DI495" s="34"/>
      <c r="DJ495" s="34"/>
      <c r="DK495" s="34"/>
      <c r="DL495" s="34"/>
      <c r="DM495" s="34"/>
      <c r="DN495" s="34"/>
      <c r="DO495" s="34"/>
      <c r="DP495" s="34"/>
      <c r="DQ495" s="34"/>
    </row>
    <row r="496" spans="1:121">
      <c r="A496" t="s">
        <v>2630</v>
      </c>
      <c r="B496" s="1">
        <v>0.2694097222222222</v>
      </c>
      <c r="C496" s="1">
        <v>0.26809027777777777</v>
      </c>
      <c r="D496" s="1">
        <v>2.3483796296296298E-2</v>
      </c>
      <c r="E496" s="1">
        <v>1.3194444444444443E-3</v>
      </c>
      <c r="F496">
        <v>281</v>
      </c>
      <c r="G496">
        <v>14</v>
      </c>
      <c r="H496">
        <v>295</v>
      </c>
      <c r="I496">
        <v>2421</v>
      </c>
      <c r="J496">
        <v>25</v>
      </c>
      <c r="K496">
        <v>3</v>
      </c>
      <c r="L496">
        <v>2449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X496" s="35"/>
      <c r="Y496" s="35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5"/>
      <c r="AQ496" s="35"/>
      <c r="AR496" s="35"/>
      <c r="AS496" s="35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5"/>
      <c r="BK496" s="35"/>
      <c r="BL496" s="35"/>
      <c r="BM496" s="35"/>
      <c r="BN496" s="34"/>
      <c r="BO496" s="34"/>
      <c r="BP496" s="34"/>
      <c r="BQ496" s="34"/>
      <c r="BR496" s="34"/>
      <c r="BS496" s="34"/>
      <c r="BT496" s="34"/>
      <c r="BU496" s="34"/>
      <c r="BV496" s="34"/>
      <c r="BW496" s="34"/>
      <c r="BX496" s="34"/>
      <c r="BY496" s="34"/>
      <c r="BZ496" s="34"/>
      <c r="CA496" s="34"/>
      <c r="CB496" s="34"/>
      <c r="CC496" s="34"/>
      <c r="CD496" s="35"/>
      <c r="CE496" s="35"/>
      <c r="CF496" s="35"/>
      <c r="CG496" s="35"/>
      <c r="CH496" s="34"/>
      <c r="CI496" s="34"/>
      <c r="CJ496" s="34"/>
      <c r="CK496" s="34"/>
      <c r="CL496" s="34"/>
      <c r="CM496" s="34"/>
      <c r="CN496" s="34"/>
      <c r="CO496" s="34"/>
      <c r="CP496" s="34"/>
      <c r="CQ496" s="34"/>
      <c r="CR496" s="34"/>
      <c r="CS496" s="34"/>
      <c r="CT496" s="34"/>
      <c r="CU496" s="34"/>
      <c r="CV496" s="34"/>
      <c r="CW496" s="34"/>
      <c r="CX496" s="35"/>
      <c r="CY496" s="35"/>
      <c r="CZ496" s="35"/>
      <c r="DA496" s="35"/>
      <c r="DB496" s="34"/>
      <c r="DC496" s="34"/>
      <c r="DD496" s="34"/>
      <c r="DE496" s="34"/>
      <c r="DF496" s="34"/>
      <c r="DG496" s="34"/>
      <c r="DH496" s="34"/>
      <c r="DI496" s="34"/>
      <c r="DJ496" s="34"/>
      <c r="DK496" s="34"/>
      <c r="DL496" s="34"/>
      <c r="DM496" s="34"/>
      <c r="DN496" s="34"/>
      <c r="DO496" s="34"/>
      <c r="DP496" s="34"/>
      <c r="DQ496" s="34"/>
    </row>
    <row r="497" spans="1:121">
      <c r="A497" t="s">
        <v>1686</v>
      </c>
      <c r="B497" s="1">
        <v>6.3287037037037031E-2</v>
      </c>
      <c r="C497" s="1">
        <v>5.275462962962963E-2</v>
      </c>
      <c r="D497" s="1">
        <v>4.4212962962962956E-3</v>
      </c>
      <c r="E497" s="1">
        <v>1.0520833333333333E-2</v>
      </c>
      <c r="F497">
        <v>345</v>
      </c>
      <c r="G497">
        <v>28</v>
      </c>
      <c r="H497">
        <v>373</v>
      </c>
      <c r="I497">
        <v>369</v>
      </c>
      <c r="J497">
        <v>15</v>
      </c>
      <c r="K497">
        <v>17</v>
      </c>
      <c r="L497">
        <v>401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X497" s="35"/>
      <c r="Y497" s="35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5"/>
      <c r="AQ497" s="35"/>
      <c r="AR497" s="35"/>
      <c r="AS497" s="35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5"/>
      <c r="BK497" s="35"/>
      <c r="BL497" s="35"/>
      <c r="BM497" s="35"/>
      <c r="BN497" s="34"/>
      <c r="BO497" s="34"/>
      <c r="BP497" s="34"/>
      <c r="BQ497" s="34"/>
      <c r="BR497" s="34"/>
      <c r="BS497" s="34"/>
      <c r="BT497" s="34"/>
      <c r="BU497" s="34"/>
      <c r="BV497" s="34"/>
      <c r="BW497" s="34"/>
      <c r="BX497" s="34"/>
      <c r="BY497" s="34"/>
      <c r="BZ497" s="34"/>
      <c r="CA497" s="34"/>
      <c r="CB497" s="34"/>
      <c r="CC497" s="34"/>
      <c r="CD497" s="35"/>
      <c r="CE497" s="35"/>
      <c r="CF497" s="35"/>
      <c r="CG497" s="35"/>
      <c r="CH497" s="34"/>
      <c r="CI497" s="34"/>
      <c r="CJ497" s="34"/>
      <c r="CK497" s="34"/>
      <c r="CL497" s="34"/>
      <c r="CM497" s="34"/>
      <c r="CN497" s="34"/>
      <c r="CO497" s="34"/>
      <c r="CP497" s="34"/>
      <c r="CQ497" s="34"/>
      <c r="CR497" s="34"/>
      <c r="CS497" s="34"/>
      <c r="CT497" s="34"/>
      <c r="CU497" s="34"/>
      <c r="CV497" s="34"/>
      <c r="CW497" s="34"/>
      <c r="CX497" s="35"/>
      <c r="CY497" s="35"/>
      <c r="CZ497" s="35"/>
      <c r="DA497" s="35"/>
      <c r="DB497" s="34"/>
      <c r="DC497" s="34"/>
      <c r="DD497" s="34"/>
      <c r="DE497" s="34"/>
      <c r="DF497" s="34"/>
      <c r="DG497" s="34"/>
      <c r="DH497" s="34"/>
      <c r="DI497" s="34"/>
      <c r="DJ497" s="34"/>
      <c r="DK497" s="34"/>
      <c r="DL497" s="34"/>
      <c r="DM497" s="34"/>
      <c r="DN497" s="34"/>
      <c r="DO497" s="34"/>
      <c r="DP497" s="34"/>
      <c r="DQ497" s="34"/>
    </row>
    <row r="498" spans="1:121">
      <c r="A498" t="s">
        <v>1692</v>
      </c>
      <c r="B498" s="1">
        <v>0.25756944444444446</v>
      </c>
      <c r="C498" s="1">
        <v>0.21688657407407408</v>
      </c>
      <c r="D498" s="1">
        <v>4.1886574074074069E-2</v>
      </c>
      <c r="E498" s="1">
        <v>4.0671296296296296E-2</v>
      </c>
      <c r="F498">
        <v>33</v>
      </c>
      <c r="G498">
        <v>7</v>
      </c>
      <c r="H498">
        <v>40</v>
      </c>
      <c r="I498">
        <v>936</v>
      </c>
      <c r="J498">
        <v>11</v>
      </c>
      <c r="K498">
        <v>0</v>
      </c>
      <c r="L498">
        <v>947</v>
      </c>
      <c r="M498">
        <v>27.67</v>
      </c>
      <c r="N498">
        <v>26.11</v>
      </c>
      <c r="O498">
        <v>1.56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X498" s="35"/>
      <c r="Y498" s="35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5"/>
      <c r="AQ498" s="35"/>
      <c r="AR498" s="35"/>
      <c r="AS498" s="35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5"/>
      <c r="BK498" s="35"/>
      <c r="BL498" s="35"/>
      <c r="BM498" s="35"/>
      <c r="BN498" s="34"/>
      <c r="BO498" s="34"/>
      <c r="BP498" s="34"/>
      <c r="BQ498" s="34"/>
      <c r="BR498" s="34"/>
      <c r="BS498" s="34"/>
      <c r="BT498" s="34"/>
      <c r="BU498" s="34"/>
      <c r="BV498" s="34"/>
      <c r="BW498" s="34"/>
      <c r="BX498" s="34"/>
      <c r="BY498" s="34"/>
      <c r="BZ498" s="34"/>
      <c r="CA498" s="34"/>
      <c r="CB498" s="34"/>
      <c r="CC498" s="34"/>
      <c r="CD498" s="35"/>
      <c r="CE498" s="35"/>
      <c r="CF498" s="35"/>
      <c r="CG498" s="35"/>
      <c r="CH498" s="34"/>
      <c r="CI498" s="34"/>
      <c r="CJ498" s="34"/>
      <c r="CK498" s="34"/>
      <c r="CL498" s="34"/>
      <c r="CM498" s="34"/>
      <c r="CN498" s="34"/>
      <c r="CO498" s="34"/>
      <c r="CP498" s="34"/>
      <c r="CQ498" s="34"/>
      <c r="CR498" s="34"/>
      <c r="CS498" s="34"/>
      <c r="CT498" s="34"/>
      <c r="CU498" s="34"/>
      <c r="CV498" s="34"/>
      <c r="CW498" s="34"/>
      <c r="CX498" s="35"/>
      <c r="CY498" s="35"/>
      <c r="CZ498" s="35"/>
      <c r="DA498" s="35"/>
      <c r="DB498" s="34"/>
      <c r="DC498" s="34"/>
      <c r="DD498" s="34"/>
      <c r="DE498" s="34"/>
      <c r="DF498" s="34"/>
      <c r="DG498" s="34"/>
      <c r="DH498" s="34"/>
      <c r="DI498" s="34"/>
      <c r="DJ498" s="34"/>
      <c r="DK498" s="34"/>
      <c r="DL498" s="34"/>
      <c r="DM498" s="34"/>
      <c r="DN498" s="34"/>
      <c r="DO498" s="34"/>
      <c r="DP498" s="34"/>
      <c r="DQ498" s="34"/>
    </row>
    <row r="499" spans="1:121">
      <c r="A499" t="s">
        <v>2631</v>
      </c>
      <c r="B499" s="1">
        <v>0.13837962962962963</v>
      </c>
      <c r="C499" s="1">
        <v>0.12505787037037039</v>
      </c>
      <c r="D499" s="1">
        <v>5.9537037037037034E-2</v>
      </c>
      <c r="E499" s="1">
        <v>1.3321759259259261E-2</v>
      </c>
      <c r="F499">
        <v>31</v>
      </c>
      <c r="G499">
        <v>43</v>
      </c>
      <c r="H499">
        <v>74</v>
      </c>
      <c r="I499">
        <v>956</v>
      </c>
      <c r="J499">
        <v>72</v>
      </c>
      <c r="K499">
        <v>25</v>
      </c>
      <c r="L499">
        <v>1053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X499" s="35"/>
      <c r="Y499" s="35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5"/>
      <c r="AQ499" s="35"/>
      <c r="AR499" s="35"/>
      <c r="AS499" s="35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5"/>
      <c r="BK499" s="35"/>
      <c r="BL499" s="35"/>
      <c r="BM499" s="35"/>
      <c r="BN499" s="34"/>
      <c r="BO499" s="34"/>
      <c r="BP499" s="34"/>
      <c r="BQ499" s="34"/>
      <c r="BR499" s="34"/>
      <c r="BS499" s="34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5"/>
      <c r="CE499" s="35"/>
      <c r="CF499" s="35"/>
      <c r="CG499" s="35"/>
      <c r="CH499" s="34"/>
      <c r="CI499" s="34"/>
      <c r="CJ499" s="34"/>
      <c r="CK499" s="34"/>
      <c r="CL499" s="34"/>
      <c r="CM499" s="34"/>
      <c r="CN499" s="34"/>
      <c r="CO499" s="34"/>
      <c r="CP499" s="34"/>
      <c r="CQ499" s="34"/>
      <c r="CR499" s="34"/>
      <c r="CS499" s="34"/>
      <c r="CT499" s="34"/>
      <c r="CU499" s="34"/>
      <c r="CV499" s="34"/>
      <c r="CW499" s="34"/>
      <c r="CX499" s="36"/>
      <c r="CY499" s="36"/>
      <c r="CZ499" s="35"/>
      <c r="DA499" s="35"/>
      <c r="DB499" s="34"/>
      <c r="DC499" s="34"/>
      <c r="DD499" s="34"/>
      <c r="DE499" s="34"/>
      <c r="DF499" s="34"/>
      <c r="DG499" s="34"/>
      <c r="DH499" s="34"/>
      <c r="DI499" s="34"/>
      <c r="DJ499" s="34"/>
      <c r="DK499" s="34"/>
      <c r="DL499" s="34"/>
      <c r="DM499" s="34"/>
      <c r="DN499" s="34"/>
      <c r="DO499" s="34"/>
      <c r="DP499" s="34"/>
      <c r="DQ499" s="34"/>
    </row>
    <row r="500" spans="1:121">
      <c r="A500" t="s">
        <v>1712</v>
      </c>
      <c r="B500" s="1">
        <v>0.20554398148148148</v>
      </c>
      <c r="C500" s="1">
        <v>0.13575231481481481</v>
      </c>
      <c r="D500" s="1">
        <v>0.11175925925925927</v>
      </c>
      <c r="E500" s="1">
        <v>6.9791666666666669E-2</v>
      </c>
      <c r="F500">
        <v>120</v>
      </c>
      <c r="G500">
        <v>36</v>
      </c>
      <c r="H500">
        <v>156</v>
      </c>
      <c r="I500">
        <v>1687</v>
      </c>
      <c r="J500">
        <v>67</v>
      </c>
      <c r="K500">
        <v>26</v>
      </c>
      <c r="L500">
        <v>1780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X500" s="35"/>
      <c r="Y500" s="35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5"/>
      <c r="AQ500" s="35"/>
      <c r="AR500" s="35"/>
      <c r="AS500" s="35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5"/>
      <c r="BK500" s="35"/>
      <c r="BL500" s="35"/>
      <c r="BM500" s="35"/>
      <c r="BN500" s="34"/>
      <c r="BO500" s="34"/>
      <c r="BP500" s="34"/>
      <c r="BQ500" s="34"/>
      <c r="BR500" s="34"/>
      <c r="BS500" s="34"/>
      <c r="BT500" s="34"/>
      <c r="BU500" s="34"/>
      <c r="BV500" s="34"/>
      <c r="BW500" s="34"/>
      <c r="BX500" s="34"/>
      <c r="BY500" s="34"/>
      <c r="BZ500" s="34"/>
      <c r="CA500" s="34"/>
      <c r="CB500" s="34"/>
      <c r="CC500" s="34"/>
      <c r="CD500" s="35"/>
      <c r="CE500" s="35"/>
      <c r="CF500" s="35"/>
      <c r="CG500" s="35"/>
      <c r="CH500" s="34"/>
      <c r="CI500" s="34"/>
      <c r="CJ500" s="34"/>
      <c r="CK500" s="34"/>
      <c r="CL500" s="34"/>
      <c r="CM500" s="34"/>
      <c r="CN500" s="34"/>
      <c r="CO500" s="34"/>
      <c r="CP500" s="34"/>
      <c r="CQ500" s="34"/>
      <c r="CR500" s="34"/>
      <c r="CS500" s="34"/>
      <c r="CT500" s="34"/>
      <c r="CU500" s="34"/>
      <c r="CV500" s="34"/>
      <c r="CW500" s="34"/>
      <c r="CX500" s="35"/>
      <c r="CY500" s="35"/>
      <c r="CZ500" s="35"/>
      <c r="DA500" s="35"/>
      <c r="DB500" s="34"/>
      <c r="DC500" s="34"/>
      <c r="DD500" s="34"/>
      <c r="DE500" s="34"/>
      <c r="DF500" s="34"/>
      <c r="DG500" s="34"/>
      <c r="DH500" s="34"/>
      <c r="DI500" s="34"/>
      <c r="DJ500" s="34"/>
      <c r="DK500" s="34"/>
      <c r="DL500" s="34"/>
      <c r="DM500" s="34"/>
      <c r="DN500" s="34"/>
      <c r="DO500" s="34"/>
      <c r="DP500" s="34"/>
      <c r="DQ500" s="34"/>
    </row>
    <row r="501" spans="1:121">
      <c r="A501" t="s">
        <v>2632</v>
      </c>
      <c r="B501" s="1">
        <v>0.13734953703703703</v>
      </c>
      <c r="C501" s="1">
        <v>0.13734953703703703</v>
      </c>
      <c r="D501" s="1">
        <v>3.8148148148148146E-2</v>
      </c>
      <c r="E501" s="1">
        <v>0</v>
      </c>
      <c r="F501">
        <v>27</v>
      </c>
      <c r="G501">
        <v>8</v>
      </c>
      <c r="H501">
        <v>35</v>
      </c>
      <c r="I501">
        <v>182</v>
      </c>
      <c r="J501">
        <v>19</v>
      </c>
      <c r="K501">
        <v>0</v>
      </c>
      <c r="L501">
        <v>201</v>
      </c>
      <c r="M501">
        <v>28.43</v>
      </c>
      <c r="N501">
        <v>27.14</v>
      </c>
      <c r="O501">
        <v>1.29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X501" s="35"/>
      <c r="Y501" s="35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5"/>
      <c r="AQ501" s="35"/>
      <c r="AR501" s="35"/>
      <c r="AS501" s="35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34"/>
      <c r="BJ501" s="35"/>
      <c r="BK501" s="35"/>
      <c r="BL501" s="35"/>
      <c r="BM501" s="35"/>
      <c r="BN501" s="34"/>
      <c r="BO501" s="34"/>
      <c r="BP501" s="34"/>
      <c r="BQ501" s="34"/>
      <c r="BR501" s="34"/>
      <c r="BS501" s="34"/>
      <c r="BT501" s="34"/>
      <c r="BU501" s="34"/>
      <c r="BV501" s="34"/>
      <c r="BW501" s="34"/>
      <c r="BX501" s="34"/>
      <c r="BY501" s="34"/>
      <c r="BZ501" s="34"/>
      <c r="CA501" s="34"/>
      <c r="CB501" s="34"/>
      <c r="CC501" s="34"/>
      <c r="CD501" s="35"/>
      <c r="CE501" s="35"/>
      <c r="CF501" s="35"/>
      <c r="CG501" s="35"/>
      <c r="CH501" s="34"/>
      <c r="CI501" s="34"/>
      <c r="CJ501" s="34"/>
      <c r="CK501" s="34"/>
      <c r="CL501" s="34"/>
      <c r="CM501" s="34"/>
      <c r="CN501" s="34"/>
      <c r="CO501" s="34"/>
      <c r="CP501" s="34"/>
      <c r="CQ501" s="34"/>
      <c r="CR501" s="34"/>
      <c r="CS501" s="34"/>
      <c r="CT501" s="34"/>
      <c r="CU501" s="34"/>
      <c r="CV501" s="34"/>
      <c r="CW501" s="34"/>
      <c r="CX501" s="35"/>
      <c r="CY501" s="35"/>
      <c r="CZ501" s="35"/>
      <c r="DA501" s="35"/>
      <c r="DB501" s="34"/>
      <c r="DC501" s="34"/>
      <c r="DD501" s="34"/>
      <c r="DE501" s="34"/>
      <c r="DF501" s="34"/>
      <c r="DG501" s="34"/>
      <c r="DH501" s="34"/>
      <c r="DI501" s="34"/>
      <c r="DJ501" s="34"/>
      <c r="DK501" s="34"/>
      <c r="DL501" s="34"/>
      <c r="DM501" s="34"/>
      <c r="DN501" s="34"/>
      <c r="DO501" s="34"/>
      <c r="DP501" s="34"/>
      <c r="DQ501" s="34"/>
    </row>
    <row r="502" spans="1:121">
      <c r="A502" t="s">
        <v>1729</v>
      </c>
      <c r="B502" s="1">
        <v>3.5960648148148151E-2</v>
      </c>
      <c r="C502" s="1">
        <v>2.8622685185185185E-2</v>
      </c>
      <c r="D502" s="1">
        <v>8.3217592592592596E-3</v>
      </c>
      <c r="E502" s="1">
        <v>7.3379629629629628E-3</v>
      </c>
      <c r="F502">
        <v>9</v>
      </c>
      <c r="G502">
        <v>7</v>
      </c>
      <c r="H502">
        <v>16</v>
      </c>
      <c r="I502">
        <v>101</v>
      </c>
      <c r="J502">
        <v>10</v>
      </c>
      <c r="K502">
        <v>1</v>
      </c>
      <c r="L502">
        <v>112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X502" s="35"/>
      <c r="Y502" s="35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5"/>
      <c r="AQ502" s="35"/>
      <c r="AR502" s="35"/>
      <c r="AS502" s="35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34"/>
      <c r="BJ502" s="35"/>
      <c r="BK502" s="35"/>
      <c r="BL502" s="35"/>
      <c r="BM502" s="35"/>
      <c r="BN502" s="34"/>
      <c r="BO502" s="34"/>
      <c r="BP502" s="34"/>
      <c r="BQ502" s="34"/>
      <c r="BR502" s="34"/>
      <c r="BS502" s="34"/>
      <c r="BT502" s="34"/>
      <c r="BU502" s="34"/>
      <c r="BV502" s="34"/>
      <c r="BW502" s="34"/>
      <c r="BX502" s="34"/>
      <c r="BY502" s="34"/>
      <c r="BZ502" s="34"/>
      <c r="CA502" s="34"/>
      <c r="CB502" s="34"/>
      <c r="CC502" s="34"/>
      <c r="CD502" s="35"/>
      <c r="CE502" s="35"/>
      <c r="CF502" s="35"/>
      <c r="CG502" s="35"/>
      <c r="CH502" s="34"/>
      <c r="CI502" s="34"/>
      <c r="CJ502" s="34"/>
      <c r="CK502" s="34"/>
      <c r="CL502" s="34"/>
      <c r="CM502" s="34"/>
      <c r="CN502" s="34"/>
      <c r="CO502" s="34"/>
      <c r="CP502" s="34"/>
      <c r="CQ502" s="34"/>
      <c r="CR502" s="34"/>
      <c r="CS502" s="34"/>
      <c r="CT502" s="34"/>
      <c r="CU502" s="34"/>
      <c r="CV502" s="34"/>
      <c r="CW502" s="34"/>
      <c r="CX502" s="35"/>
      <c r="CY502" s="35"/>
      <c r="CZ502" s="35"/>
      <c r="DA502" s="35"/>
      <c r="DB502" s="34"/>
      <c r="DC502" s="34"/>
      <c r="DD502" s="34"/>
      <c r="DE502" s="34"/>
      <c r="DF502" s="34"/>
      <c r="DG502" s="34"/>
      <c r="DH502" s="34"/>
      <c r="DI502" s="34"/>
      <c r="DJ502" s="34"/>
      <c r="DK502" s="34"/>
      <c r="DL502" s="34"/>
      <c r="DM502" s="34"/>
      <c r="DN502" s="34"/>
      <c r="DO502" s="34"/>
      <c r="DP502" s="34"/>
      <c r="DQ502" s="34"/>
    </row>
    <row r="503" spans="1:121">
      <c r="A503" t="s">
        <v>1735</v>
      </c>
      <c r="B503" s="1">
        <v>7.6446759259259256E-2</v>
      </c>
      <c r="C503" s="1">
        <v>7.4699074074074071E-2</v>
      </c>
      <c r="D503" s="1">
        <v>1.4374999999999999E-2</v>
      </c>
      <c r="E503" s="1">
        <v>1.736111111111111E-3</v>
      </c>
      <c r="F503">
        <v>74</v>
      </c>
      <c r="G503">
        <v>30</v>
      </c>
      <c r="H503">
        <v>104</v>
      </c>
      <c r="I503">
        <v>1392</v>
      </c>
      <c r="J503">
        <v>13</v>
      </c>
      <c r="K503">
        <v>41</v>
      </c>
      <c r="L503">
        <v>1446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X503" s="35"/>
      <c r="Y503" s="35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5"/>
      <c r="AQ503" s="35"/>
      <c r="AR503" s="35"/>
      <c r="AS503" s="35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5"/>
      <c r="BK503" s="35"/>
      <c r="BL503" s="35"/>
      <c r="BM503" s="35"/>
      <c r="BN503" s="34"/>
      <c r="BO503" s="34"/>
      <c r="BP503" s="34"/>
      <c r="BQ503" s="34"/>
      <c r="BR503" s="34"/>
      <c r="BS503" s="34"/>
      <c r="BT503" s="34"/>
      <c r="BU503" s="34"/>
      <c r="BV503" s="34"/>
      <c r="BW503" s="34"/>
      <c r="BX503" s="34"/>
      <c r="BY503" s="34"/>
      <c r="BZ503" s="34"/>
      <c r="CA503" s="34"/>
      <c r="CB503" s="34"/>
      <c r="CC503" s="34"/>
      <c r="CD503" s="35"/>
      <c r="CE503" s="35"/>
      <c r="CF503" s="35"/>
      <c r="CG503" s="35"/>
      <c r="CH503" s="34"/>
      <c r="CI503" s="34"/>
      <c r="CJ503" s="34"/>
      <c r="CK503" s="34"/>
      <c r="CL503" s="34"/>
      <c r="CM503" s="34"/>
      <c r="CN503" s="34"/>
      <c r="CO503" s="34"/>
      <c r="CP503" s="34"/>
      <c r="CQ503" s="34"/>
      <c r="CR503" s="34"/>
      <c r="CS503" s="34"/>
      <c r="CT503" s="34"/>
      <c r="CU503" s="34"/>
      <c r="CV503" s="34"/>
      <c r="CW503" s="34"/>
      <c r="CX503" s="35"/>
      <c r="CY503" s="35"/>
      <c r="CZ503" s="35"/>
      <c r="DA503" s="35"/>
      <c r="DB503" s="34"/>
      <c r="DC503" s="34"/>
      <c r="DD503" s="34"/>
      <c r="DE503" s="34"/>
      <c r="DF503" s="34"/>
      <c r="DG503" s="34"/>
      <c r="DH503" s="34"/>
      <c r="DI503" s="34"/>
      <c r="DJ503" s="34"/>
      <c r="DK503" s="34"/>
      <c r="DL503" s="34"/>
      <c r="DM503" s="34"/>
      <c r="DN503" s="34"/>
      <c r="DO503" s="34"/>
      <c r="DP503" s="34"/>
      <c r="DQ503" s="34"/>
    </row>
    <row r="504" spans="1:121">
      <c r="A504" t="s">
        <v>2633</v>
      </c>
      <c r="B504" s="1">
        <v>0.33743055555555551</v>
      </c>
      <c r="C504" s="1">
        <v>0.33652777777777776</v>
      </c>
      <c r="D504" s="1">
        <v>1.1030092592592591E-2</v>
      </c>
      <c r="E504" s="1">
        <v>8.9120370370370362E-4</v>
      </c>
      <c r="F504">
        <v>34</v>
      </c>
      <c r="G504">
        <v>0</v>
      </c>
      <c r="H504">
        <v>34</v>
      </c>
      <c r="I504">
        <v>2581</v>
      </c>
      <c r="J504">
        <v>0</v>
      </c>
      <c r="K504">
        <v>0</v>
      </c>
      <c r="L504">
        <v>2581</v>
      </c>
      <c r="M504">
        <v>22.93</v>
      </c>
      <c r="N504">
        <v>22.93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X504" s="35"/>
      <c r="Y504" s="35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5"/>
      <c r="AQ504" s="35"/>
      <c r="AR504" s="35"/>
      <c r="AS504" s="35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5"/>
      <c r="BK504" s="35"/>
      <c r="BL504" s="35"/>
      <c r="BM504" s="35"/>
      <c r="BN504" s="34"/>
      <c r="BO504" s="34"/>
      <c r="BP504" s="34"/>
      <c r="BQ504" s="34"/>
      <c r="BR504" s="34"/>
      <c r="BS504" s="34"/>
      <c r="BT504" s="34"/>
      <c r="BU504" s="34"/>
      <c r="BV504" s="34"/>
      <c r="BW504" s="34"/>
      <c r="BX504" s="34"/>
      <c r="BY504" s="34"/>
      <c r="BZ504" s="34"/>
      <c r="CA504" s="34"/>
      <c r="CB504" s="34"/>
      <c r="CC504" s="34"/>
      <c r="CD504" s="35"/>
      <c r="CE504" s="35"/>
      <c r="CF504" s="35"/>
      <c r="CG504" s="35"/>
      <c r="CH504" s="34"/>
      <c r="CI504" s="34"/>
      <c r="CJ504" s="34"/>
      <c r="CK504" s="34"/>
      <c r="CL504" s="34"/>
      <c r="CM504" s="34"/>
      <c r="CN504" s="34"/>
      <c r="CO504" s="34"/>
      <c r="CP504" s="34"/>
      <c r="CQ504" s="34"/>
      <c r="CR504" s="34"/>
      <c r="CS504" s="34"/>
      <c r="CT504" s="34"/>
      <c r="CU504" s="34"/>
      <c r="CV504" s="34"/>
      <c r="CW504" s="34"/>
      <c r="CX504" s="35"/>
      <c r="CY504" s="35"/>
      <c r="CZ504" s="35"/>
      <c r="DA504" s="35"/>
      <c r="DB504" s="34"/>
      <c r="DC504" s="34"/>
      <c r="DD504" s="34"/>
      <c r="DE504" s="34"/>
      <c r="DF504" s="34"/>
      <c r="DG504" s="34"/>
      <c r="DH504" s="34"/>
      <c r="DI504" s="34"/>
      <c r="DJ504" s="34"/>
      <c r="DK504" s="34"/>
      <c r="DL504" s="34"/>
      <c r="DM504" s="34"/>
      <c r="DN504" s="34"/>
      <c r="DO504" s="34"/>
      <c r="DP504" s="34"/>
      <c r="DQ504" s="34"/>
    </row>
    <row r="505" spans="1:121">
      <c r="A505" t="s">
        <v>1741</v>
      </c>
      <c r="B505" s="1">
        <v>0.19009259259259259</v>
      </c>
      <c r="C505" s="1">
        <v>0.17063657407407407</v>
      </c>
      <c r="D505" s="1">
        <v>2.3460648148148147E-2</v>
      </c>
      <c r="E505" s="1">
        <v>1.9456018518518518E-2</v>
      </c>
      <c r="F505">
        <v>20</v>
      </c>
      <c r="G505">
        <v>7</v>
      </c>
      <c r="H505">
        <v>27</v>
      </c>
      <c r="I505">
        <v>294</v>
      </c>
      <c r="J505">
        <v>47</v>
      </c>
      <c r="K505">
        <v>0</v>
      </c>
      <c r="L505">
        <v>341</v>
      </c>
      <c r="M505">
        <v>16.350000000000001</v>
      </c>
      <c r="N505">
        <v>16.04</v>
      </c>
      <c r="O505">
        <v>0.31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X505" s="35"/>
      <c r="Y505" s="35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5"/>
      <c r="AQ505" s="35"/>
      <c r="AR505" s="35"/>
      <c r="AS505" s="35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5"/>
      <c r="BK505" s="35"/>
      <c r="BL505" s="35"/>
      <c r="BM505" s="35"/>
      <c r="BN505" s="34"/>
      <c r="BO505" s="34"/>
      <c r="BP505" s="34"/>
      <c r="BQ505" s="34"/>
      <c r="BR505" s="34"/>
      <c r="BS505" s="34"/>
      <c r="BT505" s="34"/>
      <c r="BU505" s="34"/>
      <c r="BV505" s="34"/>
      <c r="BW505" s="34"/>
      <c r="BX505" s="34"/>
      <c r="BY505" s="34"/>
      <c r="BZ505" s="34"/>
      <c r="CA505" s="34"/>
      <c r="CB505" s="34"/>
      <c r="CC505" s="34"/>
      <c r="CD505" s="35"/>
      <c r="CE505" s="35"/>
      <c r="CF505" s="35"/>
      <c r="CG505" s="35"/>
      <c r="CH505" s="34"/>
      <c r="CI505" s="34"/>
      <c r="CJ505" s="34"/>
      <c r="CK505" s="34"/>
      <c r="CL505" s="34"/>
      <c r="CM505" s="34"/>
      <c r="CN505" s="34"/>
      <c r="CO505" s="34"/>
      <c r="CP505" s="34"/>
      <c r="CQ505" s="34"/>
      <c r="CR505" s="34"/>
      <c r="CS505" s="34"/>
      <c r="CT505" s="34"/>
      <c r="CU505" s="34"/>
      <c r="CV505" s="34"/>
      <c r="CW505" s="34"/>
      <c r="CX505" s="35"/>
      <c r="CY505" s="35"/>
      <c r="CZ505" s="35"/>
      <c r="DA505" s="35"/>
      <c r="DB505" s="34"/>
      <c r="DC505" s="34"/>
      <c r="DD505" s="34"/>
      <c r="DE505" s="34"/>
      <c r="DF505" s="34"/>
      <c r="DG505" s="34"/>
      <c r="DH505" s="34"/>
      <c r="DI505" s="34"/>
      <c r="DJ505" s="34"/>
      <c r="DK505" s="34"/>
      <c r="DL505" s="34"/>
      <c r="DM505" s="34"/>
      <c r="DN505" s="34"/>
      <c r="DO505" s="34"/>
      <c r="DP505" s="34"/>
      <c r="DQ505" s="34"/>
    </row>
    <row r="506" spans="1:121">
      <c r="A506" t="s">
        <v>1745</v>
      </c>
      <c r="B506" s="1">
        <v>3.9699074074074072E-3</v>
      </c>
      <c r="C506" s="1">
        <v>3.2638888888888891E-3</v>
      </c>
      <c r="D506" s="1">
        <v>3.0092592592592595E-4</v>
      </c>
      <c r="E506" s="1">
        <v>7.0601851851851847E-4</v>
      </c>
      <c r="F506">
        <v>2</v>
      </c>
      <c r="G506">
        <v>1</v>
      </c>
      <c r="H506">
        <v>3</v>
      </c>
      <c r="I506">
        <v>18</v>
      </c>
      <c r="J506">
        <v>2</v>
      </c>
      <c r="K506">
        <v>0</v>
      </c>
      <c r="L506">
        <v>20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X506" s="35"/>
      <c r="Y506" s="35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5"/>
      <c r="AQ506" s="35"/>
      <c r="AR506" s="35"/>
      <c r="AS506" s="35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5"/>
      <c r="BK506" s="35"/>
      <c r="BL506" s="35"/>
      <c r="BM506" s="35"/>
      <c r="BN506" s="34"/>
      <c r="BO506" s="34"/>
      <c r="BP506" s="34"/>
      <c r="BQ506" s="34"/>
      <c r="BR506" s="34"/>
      <c r="BS506" s="34"/>
      <c r="BT506" s="34"/>
      <c r="BU506" s="34"/>
      <c r="BV506" s="34"/>
      <c r="BW506" s="34"/>
      <c r="BX506" s="34"/>
      <c r="BY506" s="34"/>
      <c r="BZ506" s="34"/>
      <c r="CA506" s="34"/>
      <c r="CB506" s="34"/>
      <c r="CC506" s="34"/>
      <c r="CD506" s="35"/>
      <c r="CE506" s="35"/>
      <c r="CF506" s="35"/>
      <c r="CG506" s="35"/>
      <c r="CH506" s="34"/>
      <c r="CI506" s="34"/>
      <c r="CJ506" s="34"/>
      <c r="CK506" s="34"/>
      <c r="CL506" s="34"/>
      <c r="CM506" s="34"/>
      <c r="CN506" s="34"/>
      <c r="CO506" s="34"/>
      <c r="CP506" s="34"/>
      <c r="CQ506" s="34"/>
      <c r="CR506" s="34"/>
      <c r="CS506" s="34"/>
      <c r="CT506" s="34"/>
      <c r="CU506" s="34"/>
      <c r="CV506" s="34"/>
      <c r="CW506" s="34"/>
      <c r="CX506" s="35"/>
      <c r="CY506" s="35"/>
      <c r="CZ506" s="35"/>
      <c r="DA506" s="35"/>
      <c r="DB506" s="34"/>
      <c r="DC506" s="34"/>
      <c r="DD506" s="34"/>
      <c r="DE506" s="34"/>
      <c r="DF506" s="34"/>
      <c r="DG506" s="34"/>
      <c r="DH506" s="34"/>
      <c r="DI506" s="34"/>
      <c r="DJ506" s="34"/>
      <c r="DK506" s="34"/>
      <c r="DL506" s="34"/>
      <c r="DM506" s="34"/>
      <c r="DN506" s="34"/>
      <c r="DO506" s="34"/>
      <c r="DP506" s="34"/>
      <c r="DQ506" s="34"/>
    </row>
    <row r="507" spans="1:121">
      <c r="A507" t="s">
        <v>1760</v>
      </c>
      <c r="B507" s="1">
        <v>0.21182870370370369</v>
      </c>
      <c r="C507" s="1">
        <v>0.14812499999999998</v>
      </c>
      <c r="D507" s="1">
        <v>0.19309027777777776</v>
      </c>
      <c r="E507" s="1">
        <v>6.3703703703703707E-2</v>
      </c>
      <c r="F507">
        <v>163</v>
      </c>
      <c r="G507">
        <v>49</v>
      </c>
      <c r="H507">
        <v>212</v>
      </c>
      <c r="I507">
        <v>2032</v>
      </c>
      <c r="J507">
        <v>97</v>
      </c>
      <c r="K507">
        <v>11</v>
      </c>
      <c r="L507">
        <v>2140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X507" s="35"/>
      <c r="Y507" s="35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5"/>
      <c r="AQ507" s="35"/>
      <c r="AR507" s="35"/>
      <c r="AS507" s="35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5"/>
      <c r="BK507" s="35"/>
      <c r="BL507" s="35"/>
      <c r="BM507" s="35"/>
      <c r="BN507" s="34"/>
      <c r="BO507" s="34"/>
      <c r="BP507" s="34"/>
      <c r="BQ507" s="34"/>
      <c r="BR507" s="34"/>
      <c r="BS507" s="34"/>
      <c r="BT507" s="34"/>
      <c r="BU507" s="34"/>
      <c r="BV507" s="34"/>
      <c r="BW507" s="34"/>
      <c r="BX507" s="34"/>
      <c r="BY507" s="34"/>
      <c r="BZ507" s="34"/>
      <c r="CA507" s="34"/>
      <c r="CB507" s="34"/>
      <c r="CC507" s="34"/>
      <c r="CD507" s="35"/>
      <c r="CE507" s="35"/>
      <c r="CF507" s="35"/>
      <c r="CG507" s="35"/>
      <c r="CH507" s="34"/>
      <c r="CI507" s="34"/>
      <c r="CJ507" s="34"/>
      <c r="CK507" s="34"/>
      <c r="CL507" s="34"/>
      <c r="CM507" s="34"/>
      <c r="CN507" s="34"/>
      <c r="CO507" s="34"/>
      <c r="CP507" s="34"/>
      <c r="CQ507" s="34"/>
      <c r="CR507" s="34"/>
      <c r="CS507" s="34"/>
      <c r="CT507" s="34"/>
      <c r="CU507" s="34"/>
      <c r="CV507" s="34"/>
      <c r="CW507" s="34"/>
      <c r="CX507" s="35"/>
      <c r="CY507" s="35"/>
      <c r="CZ507" s="35"/>
      <c r="DA507" s="35"/>
      <c r="DB507" s="34"/>
      <c r="DC507" s="34"/>
      <c r="DD507" s="34"/>
      <c r="DE507" s="34"/>
      <c r="DF507" s="34"/>
      <c r="DG507" s="34"/>
      <c r="DH507" s="34"/>
      <c r="DI507" s="34"/>
      <c r="DJ507" s="34"/>
      <c r="DK507" s="34"/>
      <c r="DL507" s="34"/>
      <c r="DM507" s="34"/>
      <c r="DN507" s="34"/>
      <c r="DO507" s="34"/>
      <c r="DP507" s="34"/>
      <c r="DQ507" s="34"/>
    </row>
    <row r="508" spans="1:121">
      <c r="A508" t="s">
        <v>1764</v>
      </c>
      <c r="B508" s="1">
        <v>5.7870370370370378E-4</v>
      </c>
      <c r="C508" s="1">
        <v>5.7870370370370378E-4</v>
      </c>
      <c r="D508" s="1">
        <v>1.9675925925925926E-4</v>
      </c>
      <c r="E508" s="1">
        <v>0</v>
      </c>
      <c r="F508">
        <v>2</v>
      </c>
      <c r="G508">
        <v>0</v>
      </c>
      <c r="H508">
        <v>2</v>
      </c>
      <c r="I508">
        <v>3</v>
      </c>
      <c r="J508">
        <v>0</v>
      </c>
      <c r="K508">
        <v>0</v>
      </c>
      <c r="L508">
        <v>3</v>
      </c>
      <c r="M508">
        <v>1.01</v>
      </c>
      <c r="N508">
        <v>1.01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X508" s="35"/>
      <c r="Y508" s="35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5"/>
      <c r="AQ508" s="35"/>
      <c r="AR508" s="35"/>
      <c r="AS508" s="35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5"/>
      <c r="BK508" s="35"/>
      <c r="BL508" s="35"/>
      <c r="BM508" s="35"/>
      <c r="BN508" s="34"/>
      <c r="BO508" s="34"/>
      <c r="BP508" s="34"/>
      <c r="BQ508" s="34"/>
      <c r="BR508" s="34"/>
      <c r="BS508" s="34"/>
      <c r="BT508" s="34"/>
      <c r="BU508" s="34"/>
      <c r="BV508" s="34"/>
      <c r="BW508" s="34"/>
      <c r="BX508" s="34"/>
      <c r="BY508" s="34"/>
      <c r="BZ508" s="34"/>
      <c r="CA508" s="34"/>
      <c r="CB508" s="34"/>
      <c r="CC508" s="34"/>
      <c r="CD508" s="35"/>
      <c r="CE508" s="35"/>
      <c r="CF508" s="35"/>
      <c r="CG508" s="35"/>
      <c r="CH508" s="34"/>
      <c r="CI508" s="34"/>
      <c r="CJ508" s="34"/>
      <c r="CK508" s="34"/>
      <c r="CL508" s="34"/>
      <c r="CM508" s="34"/>
      <c r="CN508" s="34"/>
      <c r="CO508" s="34"/>
      <c r="CP508" s="34"/>
      <c r="CQ508" s="34"/>
      <c r="CR508" s="34"/>
      <c r="CS508" s="34"/>
      <c r="CT508" s="34"/>
      <c r="CU508" s="34"/>
      <c r="CV508" s="34"/>
      <c r="CW508" s="34"/>
      <c r="CX508" s="35"/>
      <c r="CY508" s="35"/>
      <c r="CZ508" s="35"/>
      <c r="DA508" s="35"/>
      <c r="DB508" s="34"/>
      <c r="DC508" s="34"/>
      <c r="DD508" s="34"/>
      <c r="DE508" s="34"/>
      <c r="DF508" s="34"/>
      <c r="DG508" s="34"/>
      <c r="DH508" s="34"/>
      <c r="DI508" s="34"/>
      <c r="DJ508" s="34"/>
      <c r="DK508" s="34"/>
      <c r="DL508" s="34"/>
      <c r="DM508" s="34"/>
      <c r="DN508" s="34"/>
      <c r="DO508" s="34"/>
      <c r="DP508" s="34"/>
      <c r="DQ508" s="34"/>
    </row>
    <row r="509" spans="1:121">
      <c r="A509" t="s">
        <v>1768</v>
      </c>
      <c r="B509" s="1">
        <v>1.3483796296296298E-2</v>
      </c>
      <c r="C509" s="1">
        <v>3.9583333333333337E-3</v>
      </c>
      <c r="D509" s="1">
        <v>4.6296296296296294E-5</v>
      </c>
      <c r="E509" s="1">
        <v>9.5138888888888894E-3</v>
      </c>
      <c r="F509">
        <v>13</v>
      </c>
      <c r="G509">
        <v>0</v>
      </c>
      <c r="H509">
        <v>13</v>
      </c>
      <c r="I509">
        <v>162</v>
      </c>
      <c r="J509">
        <v>0</v>
      </c>
      <c r="K509">
        <v>0</v>
      </c>
      <c r="L509">
        <v>162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X509" s="35"/>
      <c r="Y509" s="35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5"/>
      <c r="AQ509" s="35"/>
      <c r="AR509" s="35"/>
      <c r="AS509" s="35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5"/>
      <c r="BK509" s="35"/>
      <c r="BL509" s="35"/>
      <c r="BM509" s="35"/>
      <c r="BN509" s="34"/>
      <c r="BO509" s="34"/>
      <c r="BP509" s="34"/>
      <c r="BQ509" s="34"/>
      <c r="BR509" s="34"/>
      <c r="BS509" s="34"/>
      <c r="BT509" s="34"/>
      <c r="BU509" s="34"/>
      <c r="BV509" s="34"/>
      <c r="BW509" s="34"/>
      <c r="BX509" s="34"/>
      <c r="BY509" s="34"/>
      <c r="BZ509" s="34"/>
      <c r="CA509" s="34"/>
      <c r="CB509" s="34"/>
      <c r="CC509" s="34"/>
      <c r="CD509" s="35"/>
      <c r="CE509" s="35"/>
      <c r="CF509" s="35"/>
      <c r="CG509" s="35"/>
      <c r="CH509" s="34"/>
      <c r="CI509" s="34"/>
      <c r="CJ509" s="34"/>
      <c r="CK509" s="34"/>
      <c r="CL509" s="34"/>
      <c r="CM509" s="34"/>
      <c r="CN509" s="34"/>
      <c r="CO509" s="34"/>
      <c r="CP509" s="34"/>
      <c r="CQ509" s="34"/>
      <c r="CR509" s="34"/>
      <c r="CS509" s="34"/>
      <c r="CT509" s="34"/>
      <c r="CU509" s="34"/>
      <c r="CV509" s="34"/>
      <c r="CW509" s="34"/>
      <c r="CX509" s="35"/>
      <c r="CY509" s="35"/>
      <c r="CZ509" s="35"/>
      <c r="DA509" s="35"/>
      <c r="DB509" s="34"/>
      <c r="DC509" s="34"/>
      <c r="DD509" s="34"/>
      <c r="DE509" s="34"/>
      <c r="DF509" s="34"/>
      <c r="DG509" s="34"/>
      <c r="DH509" s="34"/>
      <c r="DI509" s="34"/>
      <c r="DJ509" s="34"/>
      <c r="DK509" s="34"/>
      <c r="DL509" s="34"/>
      <c r="DM509" s="34"/>
      <c r="DN509" s="34"/>
      <c r="DO509" s="34"/>
      <c r="DP509" s="34"/>
      <c r="DQ509" s="34"/>
    </row>
    <row r="510" spans="1:121">
      <c r="A510" t="s">
        <v>2634</v>
      </c>
      <c r="B510" s="1">
        <v>7.2337962962962965E-2</v>
      </c>
      <c r="C510" s="1">
        <v>4.6770833333333338E-2</v>
      </c>
      <c r="D510" s="1">
        <v>7.0717592592592594E-3</v>
      </c>
      <c r="E510" s="1">
        <v>2.5567129629629634E-2</v>
      </c>
      <c r="F510">
        <v>39</v>
      </c>
      <c r="G510">
        <v>1</v>
      </c>
      <c r="H510">
        <v>40</v>
      </c>
      <c r="I510">
        <v>532</v>
      </c>
      <c r="J510">
        <v>1</v>
      </c>
      <c r="K510">
        <v>0</v>
      </c>
      <c r="L510">
        <v>533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X510" s="35"/>
      <c r="Y510" s="35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5"/>
      <c r="AQ510" s="35"/>
      <c r="AR510" s="35"/>
      <c r="AS510" s="35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5"/>
      <c r="BK510" s="35"/>
      <c r="BL510" s="35"/>
      <c r="BM510" s="35"/>
      <c r="BN510" s="34"/>
      <c r="BO510" s="34"/>
      <c r="BP510" s="34"/>
      <c r="BQ510" s="34"/>
      <c r="BR510" s="34"/>
      <c r="BS510" s="34"/>
      <c r="BT510" s="34"/>
      <c r="BU510" s="34"/>
      <c r="BV510" s="34"/>
      <c r="BW510" s="34"/>
      <c r="BX510" s="34"/>
      <c r="BY510" s="34"/>
      <c r="BZ510" s="34"/>
      <c r="CA510" s="34"/>
      <c r="CB510" s="34"/>
      <c r="CC510" s="34"/>
      <c r="CD510" s="35"/>
      <c r="CE510" s="35"/>
      <c r="CF510" s="35"/>
      <c r="CG510" s="35"/>
      <c r="CH510" s="34"/>
      <c r="CI510" s="34"/>
      <c r="CJ510" s="34"/>
      <c r="CK510" s="34"/>
      <c r="CL510" s="34"/>
      <c r="CM510" s="34"/>
      <c r="CN510" s="34"/>
      <c r="CO510" s="34"/>
      <c r="CP510" s="34"/>
      <c r="CQ510" s="34"/>
      <c r="CR510" s="34"/>
      <c r="CS510" s="34"/>
      <c r="CT510" s="34"/>
      <c r="CU510" s="34"/>
      <c r="CV510" s="34"/>
      <c r="CW510" s="34"/>
      <c r="CX510" s="35"/>
      <c r="CY510" s="35"/>
      <c r="CZ510" s="35"/>
      <c r="DA510" s="35"/>
      <c r="DB510" s="34"/>
      <c r="DC510" s="34"/>
      <c r="DD510" s="34"/>
      <c r="DE510" s="34"/>
      <c r="DF510" s="34"/>
      <c r="DG510" s="34"/>
      <c r="DH510" s="34"/>
      <c r="DI510" s="34"/>
      <c r="DJ510" s="34"/>
      <c r="DK510" s="34"/>
      <c r="DL510" s="34"/>
      <c r="DM510" s="34"/>
      <c r="DN510" s="34"/>
      <c r="DO510" s="34"/>
      <c r="DP510" s="34"/>
      <c r="DQ510" s="34"/>
    </row>
    <row r="511" spans="1:121">
      <c r="A511" t="s">
        <v>2635</v>
      </c>
      <c r="B511" s="1">
        <v>0.33299768518518519</v>
      </c>
      <c r="C511" s="1">
        <v>0.32685185185185184</v>
      </c>
      <c r="D511" s="1">
        <v>2.6284722222222223E-2</v>
      </c>
      <c r="E511" s="1">
        <v>6.145833333333333E-3</v>
      </c>
      <c r="F511">
        <v>228</v>
      </c>
      <c r="G511">
        <v>22</v>
      </c>
      <c r="H511">
        <v>250</v>
      </c>
      <c r="I511">
        <v>1563</v>
      </c>
      <c r="J511">
        <v>29</v>
      </c>
      <c r="K511">
        <v>0</v>
      </c>
      <c r="L511">
        <v>1592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X511" s="35"/>
      <c r="Y511" s="35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5"/>
      <c r="AQ511" s="35"/>
      <c r="AR511" s="35"/>
      <c r="AS511" s="35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5"/>
      <c r="BK511" s="35"/>
      <c r="BL511" s="35"/>
      <c r="BM511" s="35"/>
      <c r="BN511" s="34"/>
      <c r="BO511" s="34"/>
      <c r="BP511" s="34"/>
      <c r="BQ511" s="34"/>
      <c r="BR511" s="34"/>
      <c r="BS511" s="34"/>
      <c r="BT511" s="34"/>
      <c r="BU511" s="34"/>
      <c r="BV511" s="34"/>
      <c r="BW511" s="34"/>
      <c r="BX511" s="34"/>
      <c r="BY511" s="34"/>
      <c r="BZ511" s="34"/>
      <c r="CA511" s="34"/>
      <c r="CB511" s="34"/>
      <c r="CC511" s="34"/>
      <c r="CD511" s="35"/>
      <c r="CE511" s="35"/>
      <c r="CF511" s="35"/>
      <c r="CG511" s="35"/>
      <c r="CH511" s="34"/>
      <c r="CI511" s="34"/>
      <c r="CJ511" s="34"/>
      <c r="CK511" s="34"/>
      <c r="CL511" s="34"/>
      <c r="CM511" s="34"/>
      <c r="CN511" s="34"/>
      <c r="CO511" s="34"/>
      <c r="CP511" s="34"/>
      <c r="CQ511" s="34"/>
      <c r="CR511" s="34"/>
      <c r="CS511" s="34"/>
      <c r="CT511" s="34"/>
      <c r="CU511" s="34"/>
      <c r="CV511" s="34"/>
      <c r="CW511" s="34"/>
      <c r="CX511" s="35"/>
      <c r="CY511" s="35"/>
      <c r="CZ511" s="35"/>
      <c r="DA511" s="35"/>
      <c r="DB511" s="34"/>
      <c r="DC511" s="34"/>
      <c r="DD511" s="34"/>
      <c r="DE511" s="34"/>
      <c r="DF511" s="34"/>
      <c r="DG511" s="34"/>
      <c r="DH511" s="34"/>
      <c r="DI511" s="34"/>
      <c r="DJ511" s="34"/>
      <c r="DK511" s="34"/>
      <c r="DL511" s="34"/>
      <c r="DM511" s="34"/>
      <c r="DN511" s="34"/>
      <c r="DO511" s="34"/>
      <c r="DP511" s="34"/>
      <c r="DQ511" s="34"/>
    </row>
    <row r="512" spans="1:121">
      <c r="A512" t="s">
        <v>2407</v>
      </c>
      <c r="B512" s="1">
        <v>0.4604166666666667</v>
      </c>
      <c r="C512" s="1">
        <v>0.36920138888888893</v>
      </c>
      <c r="D512" s="1">
        <v>0.15609953703703702</v>
      </c>
      <c r="E512" s="1">
        <v>9.121527777777777E-2</v>
      </c>
      <c r="F512">
        <v>145</v>
      </c>
      <c r="G512">
        <v>161</v>
      </c>
      <c r="H512">
        <v>306</v>
      </c>
      <c r="I512">
        <v>2333</v>
      </c>
      <c r="J512">
        <v>273</v>
      </c>
      <c r="K512">
        <v>108</v>
      </c>
      <c r="L512">
        <v>2714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X512" s="35"/>
      <c r="Y512" s="35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5"/>
      <c r="AQ512" s="35"/>
      <c r="AR512" s="35"/>
      <c r="AS512" s="35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5"/>
      <c r="BK512" s="35"/>
      <c r="BL512" s="35"/>
      <c r="BM512" s="35"/>
      <c r="BN512" s="34"/>
      <c r="BO512" s="34"/>
      <c r="BP512" s="34"/>
      <c r="BQ512" s="34"/>
      <c r="BR512" s="34"/>
      <c r="BS512" s="34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5"/>
      <c r="CE512" s="35"/>
      <c r="CF512" s="35"/>
      <c r="CG512" s="35"/>
      <c r="CH512" s="34"/>
      <c r="CI512" s="34"/>
      <c r="CJ512" s="34"/>
      <c r="CK512" s="34"/>
      <c r="CL512" s="34"/>
      <c r="CM512" s="34"/>
      <c r="CN512" s="34"/>
      <c r="CO512" s="34"/>
      <c r="CP512" s="34"/>
      <c r="CQ512" s="34"/>
      <c r="CR512" s="34"/>
      <c r="CS512" s="34"/>
      <c r="CT512" s="34"/>
      <c r="CU512" s="34"/>
      <c r="CV512" s="34"/>
      <c r="CW512" s="34"/>
      <c r="CX512" s="36"/>
      <c r="CY512" s="36"/>
      <c r="CZ512" s="35"/>
      <c r="DA512" s="35"/>
      <c r="DB512" s="34"/>
      <c r="DC512" s="34"/>
      <c r="DD512" s="34"/>
      <c r="DE512" s="34"/>
      <c r="DF512" s="34"/>
      <c r="DG512" s="34"/>
      <c r="DH512" s="34"/>
      <c r="DI512" s="34"/>
      <c r="DJ512" s="34"/>
      <c r="DK512" s="34"/>
      <c r="DL512" s="34"/>
      <c r="DM512" s="34"/>
      <c r="DN512" s="34"/>
      <c r="DO512" s="34"/>
      <c r="DP512" s="34"/>
      <c r="DQ512" s="34"/>
    </row>
    <row r="513" spans="1:121">
      <c r="A513" t="s">
        <v>1802</v>
      </c>
      <c r="B513" s="1">
        <v>5.4166666666666669E-3</v>
      </c>
      <c r="C513" s="1">
        <v>4.7106481481481478E-3</v>
      </c>
      <c r="D513" s="1">
        <v>7.7546296296296304E-4</v>
      </c>
      <c r="E513" s="1">
        <v>7.0601851851851847E-4</v>
      </c>
      <c r="F513">
        <v>17</v>
      </c>
      <c r="G513">
        <v>1</v>
      </c>
      <c r="H513">
        <v>18</v>
      </c>
      <c r="I513">
        <v>81</v>
      </c>
      <c r="J513">
        <v>2</v>
      </c>
      <c r="K513">
        <v>0</v>
      </c>
      <c r="L513">
        <v>83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X513" s="35"/>
      <c r="Y513" s="35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5"/>
      <c r="AQ513" s="35"/>
      <c r="AR513" s="35"/>
      <c r="AS513" s="35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5"/>
      <c r="BK513" s="35"/>
      <c r="BL513" s="35"/>
      <c r="BM513" s="35"/>
      <c r="BN513" s="34"/>
      <c r="BO513" s="34"/>
      <c r="BP513" s="34"/>
      <c r="BQ513" s="34"/>
      <c r="BR513" s="34"/>
      <c r="BS513" s="34"/>
      <c r="BT513" s="34"/>
      <c r="BU513" s="34"/>
      <c r="BV513" s="34"/>
      <c r="BW513" s="34"/>
      <c r="BX513" s="34"/>
      <c r="BY513" s="34"/>
      <c r="BZ513" s="34"/>
      <c r="CA513" s="34"/>
      <c r="CB513" s="34"/>
      <c r="CC513" s="34"/>
      <c r="CD513" s="35"/>
      <c r="CE513" s="35"/>
      <c r="CF513" s="35"/>
      <c r="CG513" s="35"/>
      <c r="CH513" s="34"/>
      <c r="CI513" s="34"/>
      <c r="CJ513" s="34"/>
      <c r="CK513" s="34"/>
      <c r="CL513" s="34"/>
      <c r="CM513" s="34"/>
      <c r="CN513" s="34"/>
      <c r="CO513" s="34"/>
      <c r="CP513" s="34"/>
      <c r="CQ513" s="34"/>
      <c r="CR513" s="34"/>
      <c r="CS513" s="34"/>
      <c r="CT513" s="34"/>
      <c r="CU513" s="34"/>
      <c r="CV513" s="34"/>
      <c r="CW513" s="34"/>
      <c r="CX513" s="35"/>
      <c r="CY513" s="35"/>
      <c r="CZ513" s="35"/>
      <c r="DA513" s="35"/>
      <c r="DB513" s="34"/>
      <c r="DC513" s="34"/>
      <c r="DD513" s="34"/>
      <c r="DE513" s="34"/>
      <c r="DF513" s="34"/>
      <c r="DG513" s="34"/>
      <c r="DH513" s="34"/>
      <c r="DI513" s="34"/>
      <c r="DJ513" s="34"/>
      <c r="DK513" s="34"/>
      <c r="DL513" s="34"/>
      <c r="DM513" s="34"/>
      <c r="DN513" s="34"/>
      <c r="DO513" s="34"/>
      <c r="DP513" s="34"/>
      <c r="DQ513" s="34"/>
    </row>
    <row r="514" spans="1:121">
      <c r="A514" t="s">
        <v>1816</v>
      </c>
      <c r="B514" s="1">
        <v>0.30653935185185183</v>
      </c>
      <c r="C514" s="1">
        <v>0.2129513888888889</v>
      </c>
      <c r="D514" s="1">
        <v>0.15297453703703703</v>
      </c>
      <c r="E514" s="1">
        <v>9.3587962962962956E-2</v>
      </c>
      <c r="F514">
        <v>106</v>
      </c>
      <c r="G514">
        <v>66</v>
      </c>
      <c r="H514">
        <v>172</v>
      </c>
      <c r="I514">
        <v>1410</v>
      </c>
      <c r="J514">
        <v>166</v>
      </c>
      <c r="K514">
        <v>0</v>
      </c>
      <c r="L514">
        <v>1576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X514" s="35"/>
      <c r="Y514" s="35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5"/>
      <c r="AQ514" s="35"/>
      <c r="AR514" s="35"/>
      <c r="AS514" s="35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5"/>
      <c r="BK514" s="35"/>
      <c r="BL514" s="35"/>
      <c r="BM514" s="35"/>
      <c r="BN514" s="34"/>
      <c r="BO514" s="34"/>
      <c r="BP514" s="34"/>
      <c r="BQ514" s="34"/>
      <c r="BR514" s="34"/>
      <c r="BS514" s="34"/>
      <c r="BT514" s="34"/>
      <c r="BU514" s="34"/>
      <c r="BV514" s="34"/>
      <c r="BW514" s="34"/>
      <c r="BX514" s="34"/>
      <c r="BY514" s="34"/>
      <c r="BZ514" s="34"/>
      <c r="CA514" s="34"/>
      <c r="CB514" s="34"/>
      <c r="CC514" s="34"/>
      <c r="CD514" s="35"/>
      <c r="CE514" s="35"/>
      <c r="CF514" s="35"/>
      <c r="CG514" s="35"/>
      <c r="CH514" s="34"/>
      <c r="CI514" s="34"/>
      <c r="CJ514" s="34"/>
      <c r="CK514" s="34"/>
      <c r="CL514" s="34"/>
      <c r="CM514" s="34"/>
      <c r="CN514" s="34"/>
      <c r="CO514" s="34"/>
      <c r="CP514" s="34"/>
      <c r="CQ514" s="34"/>
      <c r="CR514" s="34"/>
      <c r="CS514" s="34"/>
      <c r="CT514" s="34"/>
      <c r="CU514" s="34"/>
      <c r="CV514" s="34"/>
      <c r="CW514" s="34"/>
      <c r="CX514" s="35"/>
      <c r="CY514" s="35"/>
      <c r="CZ514" s="35"/>
      <c r="DA514" s="35"/>
      <c r="DB514" s="34"/>
      <c r="DC514" s="34"/>
      <c r="DD514" s="34"/>
      <c r="DE514" s="34"/>
      <c r="DF514" s="34"/>
      <c r="DG514" s="34"/>
      <c r="DH514" s="34"/>
      <c r="DI514" s="34"/>
      <c r="DJ514" s="34"/>
      <c r="DK514" s="34"/>
      <c r="DL514" s="34"/>
      <c r="DM514" s="34"/>
      <c r="DN514" s="34"/>
      <c r="DO514" s="34"/>
      <c r="DP514" s="34"/>
      <c r="DQ514" s="34"/>
    </row>
    <row r="515" spans="1:121">
      <c r="A515" t="s">
        <v>1828</v>
      </c>
      <c r="B515" s="1">
        <v>0.42638888888888887</v>
      </c>
      <c r="C515" s="1">
        <v>0.37858796296296293</v>
      </c>
      <c r="D515" s="1">
        <v>0.12450231481481482</v>
      </c>
      <c r="E515" s="1">
        <v>4.7789351851851847E-2</v>
      </c>
      <c r="F515">
        <v>134</v>
      </c>
      <c r="G515">
        <v>52</v>
      </c>
      <c r="H515">
        <v>186</v>
      </c>
      <c r="I515">
        <v>1482</v>
      </c>
      <c r="J515">
        <v>180</v>
      </c>
      <c r="K515">
        <v>0</v>
      </c>
      <c r="L515">
        <v>1662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X515" s="35"/>
      <c r="Y515" s="35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5"/>
      <c r="AQ515" s="35"/>
      <c r="AR515" s="35"/>
      <c r="AS515" s="35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5"/>
      <c r="BK515" s="35"/>
      <c r="BL515" s="35"/>
      <c r="BM515" s="35"/>
      <c r="BN515" s="34"/>
      <c r="BO515" s="34"/>
      <c r="BP515" s="34"/>
      <c r="BQ515" s="34"/>
      <c r="BR515" s="34"/>
      <c r="BS515" s="34"/>
      <c r="BT515" s="34"/>
      <c r="BU515" s="34"/>
      <c r="BV515" s="34"/>
      <c r="BW515" s="34"/>
      <c r="BX515" s="34"/>
      <c r="BY515" s="34"/>
      <c r="BZ515" s="34"/>
      <c r="CA515" s="34"/>
      <c r="CB515" s="34"/>
      <c r="CC515" s="34"/>
      <c r="CD515" s="35"/>
      <c r="CE515" s="35"/>
      <c r="CF515" s="35"/>
      <c r="CG515" s="35"/>
      <c r="CH515" s="34"/>
      <c r="CI515" s="34"/>
      <c r="CJ515" s="34"/>
      <c r="CK515" s="34"/>
      <c r="CL515" s="34"/>
      <c r="CM515" s="34"/>
      <c r="CN515" s="34"/>
      <c r="CO515" s="34"/>
      <c r="CP515" s="34"/>
      <c r="CQ515" s="34"/>
      <c r="CR515" s="34"/>
      <c r="CS515" s="34"/>
      <c r="CT515" s="34"/>
      <c r="CU515" s="34"/>
      <c r="CV515" s="34"/>
      <c r="CW515" s="34"/>
      <c r="CX515" s="36"/>
      <c r="CY515" s="36"/>
      <c r="CZ515" s="35"/>
      <c r="DA515" s="35"/>
      <c r="DB515" s="34"/>
      <c r="DC515" s="34"/>
      <c r="DD515" s="34"/>
      <c r="DE515" s="34"/>
      <c r="DF515" s="34"/>
      <c r="DG515" s="34"/>
      <c r="DH515" s="34"/>
      <c r="DI515" s="34"/>
      <c r="DJ515" s="34"/>
      <c r="DK515" s="34"/>
      <c r="DL515" s="34"/>
      <c r="DM515" s="34"/>
      <c r="DN515" s="34"/>
      <c r="DO515" s="34"/>
      <c r="DP515" s="34"/>
      <c r="DQ515" s="34"/>
    </row>
    <row r="516" spans="1:121">
      <c r="A516" t="s">
        <v>1835</v>
      </c>
      <c r="B516" s="1">
        <v>0.14068287037037039</v>
      </c>
      <c r="C516" s="1">
        <v>0.13973379629629631</v>
      </c>
      <c r="D516" s="1">
        <v>2.478009259259259E-2</v>
      </c>
      <c r="E516" s="1">
        <v>9.4907407407407408E-4</v>
      </c>
      <c r="F516">
        <v>41</v>
      </c>
      <c r="G516">
        <v>29</v>
      </c>
      <c r="H516">
        <v>70</v>
      </c>
      <c r="I516">
        <v>918</v>
      </c>
      <c r="J516">
        <v>36</v>
      </c>
      <c r="K516">
        <v>17</v>
      </c>
      <c r="L516">
        <v>971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X516" s="35"/>
      <c r="Y516" s="35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5"/>
      <c r="AQ516" s="35"/>
      <c r="AR516" s="35"/>
      <c r="AS516" s="35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5"/>
      <c r="BK516" s="35"/>
      <c r="BL516" s="35"/>
      <c r="BM516" s="35"/>
      <c r="BN516" s="34"/>
      <c r="BO516" s="34"/>
      <c r="BP516" s="34"/>
      <c r="BQ516" s="34"/>
      <c r="BR516" s="34"/>
      <c r="BS516" s="34"/>
      <c r="BT516" s="34"/>
      <c r="BU516" s="34"/>
      <c r="BV516" s="34"/>
      <c r="BW516" s="34"/>
      <c r="BX516" s="34"/>
      <c r="BY516" s="34"/>
      <c r="BZ516" s="34"/>
      <c r="CA516" s="34"/>
      <c r="CB516" s="34"/>
      <c r="CC516" s="34"/>
      <c r="CD516" s="35"/>
      <c r="CE516" s="35"/>
      <c r="CF516" s="35"/>
      <c r="CG516" s="35"/>
      <c r="CH516" s="34"/>
      <c r="CI516" s="34"/>
      <c r="CJ516" s="34"/>
      <c r="CK516" s="34"/>
      <c r="CL516" s="34"/>
      <c r="CM516" s="34"/>
      <c r="CN516" s="34"/>
      <c r="CO516" s="34"/>
      <c r="CP516" s="34"/>
      <c r="CQ516" s="34"/>
      <c r="CR516" s="34"/>
      <c r="CS516" s="34"/>
      <c r="CT516" s="34"/>
      <c r="CU516" s="34"/>
      <c r="CV516" s="34"/>
      <c r="CW516" s="34"/>
      <c r="CX516" s="36"/>
      <c r="CY516" s="35"/>
      <c r="CZ516" s="35"/>
      <c r="DA516" s="35"/>
      <c r="DB516" s="34"/>
      <c r="DC516" s="34"/>
      <c r="DD516" s="34"/>
      <c r="DE516" s="34"/>
      <c r="DF516" s="34"/>
      <c r="DG516" s="34"/>
      <c r="DH516" s="34"/>
      <c r="DI516" s="34"/>
      <c r="DJ516" s="34"/>
      <c r="DK516" s="34"/>
      <c r="DL516" s="34"/>
      <c r="DM516" s="34"/>
      <c r="DN516" s="34"/>
      <c r="DO516" s="34"/>
      <c r="DP516" s="34"/>
      <c r="DQ516" s="34"/>
    </row>
    <row r="517" spans="1:121">
      <c r="A517" t="s">
        <v>1852</v>
      </c>
      <c r="B517" s="1">
        <v>0.15629629629629629</v>
      </c>
      <c r="C517" s="1">
        <v>0.15193287037037037</v>
      </c>
      <c r="D517" s="1">
        <v>1.8761574074074073E-2</v>
      </c>
      <c r="E517" s="1">
        <v>4.363425925925926E-3</v>
      </c>
      <c r="F517">
        <v>8</v>
      </c>
      <c r="G517">
        <v>49</v>
      </c>
      <c r="H517">
        <v>57</v>
      </c>
      <c r="I517">
        <v>643</v>
      </c>
      <c r="J517">
        <v>76</v>
      </c>
      <c r="K517">
        <v>32</v>
      </c>
      <c r="L517">
        <v>751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X517" s="35"/>
      <c r="Y517" s="35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5"/>
      <c r="AQ517" s="35"/>
      <c r="AR517" s="35"/>
      <c r="AS517" s="35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5"/>
      <c r="BK517" s="35"/>
      <c r="BL517" s="35"/>
      <c r="BM517" s="35"/>
      <c r="BN517" s="34"/>
      <c r="BO517" s="34"/>
      <c r="BP517" s="34"/>
      <c r="BQ517" s="34"/>
      <c r="BR517" s="34"/>
      <c r="BS517" s="34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5"/>
      <c r="CE517" s="35"/>
      <c r="CF517" s="35"/>
      <c r="CG517" s="35"/>
      <c r="CH517" s="34"/>
      <c r="CI517" s="34"/>
      <c r="CJ517" s="34"/>
      <c r="CK517" s="34"/>
      <c r="CL517" s="34"/>
      <c r="CM517" s="34"/>
      <c r="CN517" s="34"/>
      <c r="CO517" s="34"/>
      <c r="CP517" s="34"/>
      <c r="CQ517" s="34"/>
      <c r="CR517" s="34"/>
      <c r="CS517" s="34"/>
      <c r="CT517" s="34"/>
      <c r="CU517" s="34"/>
      <c r="CV517" s="34"/>
      <c r="CW517" s="34"/>
      <c r="CX517" s="35"/>
      <c r="CY517" s="35"/>
      <c r="CZ517" s="35"/>
      <c r="DA517" s="35"/>
      <c r="DB517" s="34"/>
      <c r="DC517" s="34"/>
      <c r="DD517" s="34"/>
      <c r="DE517" s="34"/>
      <c r="DF517" s="34"/>
      <c r="DG517" s="34"/>
      <c r="DH517" s="34"/>
      <c r="DI517" s="34"/>
      <c r="DJ517" s="34"/>
      <c r="DK517" s="34"/>
      <c r="DL517" s="34"/>
      <c r="DM517" s="34"/>
      <c r="DN517" s="34"/>
      <c r="DO517" s="34"/>
      <c r="DP517" s="34"/>
      <c r="DQ517" s="34"/>
    </row>
    <row r="518" spans="1:121">
      <c r="A518" t="s">
        <v>1864</v>
      </c>
      <c r="B518" s="1">
        <v>5.0694444444444452E-2</v>
      </c>
      <c r="C518" s="1">
        <v>2.4513888888888887E-2</v>
      </c>
      <c r="D518" s="1">
        <v>1.4444444444444446E-2</v>
      </c>
      <c r="E518" s="1">
        <v>2.6180555555555558E-2</v>
      </c>
      <c r="F518">
        <v>56</v>
      </c>
      <c r="G518">
        <v>15</v>
      </c>
      <c r="H518">
        <v>71</v>
      </c>
      <c r="I518">
        <v>221</v>
      </c>
      <c r="J518">
        <v>22</v>
      </c>
      <c r="K518">
        <v>0</v>
      </c>
      <c r="L518">
        <v>243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X518" s="35"/>
      <c r="Y518" s="35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5"/>
      <c r="AQ518" s="35"/>
      <c r="AR518" s="35"/>
      <c r="AS518" s="35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5"/>
      <c r="BK518" s="35"/>
      <c r="BL518" s="35"/>
      <c r="BM518" s="35"/>
      <c r="BN518" s="34"/>
      <c r="BO518" s="34"/>
      <c r="BP518" s="34"/>
      <c r="BQ518" s="34"/>
      <c r="BR518" s="34"/>
      <c r="BS518" s="34"/>
      <c r="BT518" s="34"/>
      <c r="BU518" s="34"/>
      <c r="BV518" s="34"/>
      <c r="BW518" s="34"/>
      <c r="BX518" s="34"/>
      <c r="BY518" s="34"/>
      <c r="BZ518" s="34"/>
      <c r="CA518" s="34"/>
      <c r="CB518" s="34"/>
      <c r="CC518" s="34"/>
      <c r="CD518" s="35"/>
      <c r="CE518" s="35"/>
      <c r="CF518" s="35"/>
      <c r="CG518" s="35"/>
      <c r="CH518" s="34"/>
      <c r="CI518" s="34"/>
      <c r="CJ518" s="34"/>
      <c r="CK518" s="34"/>
      <c r="CL518" s="34"/>
      <c r="CM518" s="34"/>
      <c r="CN518" s="34"/>
      <c r="CO518" s="34"/>
      <c r="CP518" s="34"/>
      <c r="CQ518" s="34"/>
      <c r="CR518" s="34"/>
      <c r="CS518" s="34"/>
      <c r="CT518" s="34"/>
      <c r="CU518" s="34"/>
      <c r="CV518" s="34"/>
      <c r="CW518" s="34"/>
      <c r="CX518" s="36"/>
      <c r="CY518" s="36"/>
      <c r="CZ518" s="35"/>
      <c r="DA518" s="35"/>
      <c r="DB518" s="34"/>
      <c r="DC518" s="34"/>
      <c r="DD518" s="34"/>
      <c r="DE518" s="34"/>
      <c r="DF518" s="34"/>
      <c r="DG518" s="34"/>
      <c r="DH518" s="34"/>
      <c r="DI518" s="34"/>
      <c r="DJ518" s="34"/>
      <c r="DK518" s="34"/>
      <c r="DL518" s="34"/>
      <c r="DM518" s="34"/>
      <c r="DN518" s="34"/>
      <c r="DO518" s="34"/>
      <c r="DP518" s="34"/>
      <c r="DQ518" s="34"/>
    </row>
    <row r="519" spans="1:121">
      <c r="A519" t="s">
        <v>1867</v>
      </c>
      <c r="B519" s="1">
        <v>0.10484953703703703</v>
      </c>
      <c r="C519" s="1">
        <v>7.6724537037037036E-2</v>
      </c>
      <c r="D519" s="1">
        <v>4.4953703703703697E-2</v>
      </c>
      <c r="E519" s="1">
        <v>2.8113425925925927E-2</v>
      </c>
      <c r="F519">
        <v>12</v>
      </c>
      <c r="G519">
        <v>25</v>
      </c>
      <c r="H519">
        <v>37</v>
      </c>
      <c r="I519">
        <v>587</v>
      </c>
      <c r="J519">
        <v>62</v>
      </c>
      <c r="K519">
        <v>9</v>
      </c>
      <c r="L519">
        <v>658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X519" s="35"/>
      <c r="Y519" s="35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5"/>
      <c r="AQ519" s="35"/>
      <c r="AR519" s="35"/>
      <c r="AS519" s="35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5"/>
      <c r="BK519" s="35"/>
      <c r="BL519" s="35"/>
      <c r="BM519" s="35"/>
      <c r="BN519" s="34"/>
      <c r="BO519" s="34"/>
      <c r="BP519" s="34"/>
      <c r="BQ519" s="34"/>
      <c r="BR519" s="34"/>
      <c r="BS519" s="34"/>
      <c r="BT519" s="34"/>
      <c r="BU519" s="34"/>
      <c r="BV519" s="34"/>
      <c r="BW519" s="34"/>
      <c r="BX519" s="34"/>
      <c r="BY519" s="34"/>
      <c r="BZ519" s="34"/>
      <c r="CA519" s="34"/>
      <c r="CB519" s="34"/>
      <c r="CC519" s="34"/>
      <c r="CD519" s="35"/>
      <c r="CE519" s="35"/>
      <c r="CF519" s="35"/>
      <c r="CG519" s="35"/>
      <c r="CH519" s="34"/>
      <c r="CI519" s="34"/>
      <c r="CJ519" s="34"/>
      <c r="CK519" s="34"/>
      <c r="CL519" s="34"/>
      <c r="CM519" s="34"/>
      <c r="CN519" s="34"/>
      <c r="CO519" s="34"/>
      <c r="CP519" s="34"/>
      <c r="CQ519" s="34"/>
      <c r="CR519" s="34"/>
      <c r="CS519" s="34"/>
      <c r="CT519" s="34"/>
      <c r="CU519" s="34"/>
      <c r="CV519" s="34"/>
      <c r="CW519" s="34"/>
      <c r="CX519" s="35"/>
      <c r="CY519" s="35"/>
      <c r="CZ519" s="35"/>
      <c r="DA519" s="35"/>
      <c r="DB519" s="34"/>
      <c r="DC519" s="34"/>
      <c r="DD519" s="34"/>
      <c r="DE519" s="34"/>
      <c r="DF519" s="34"/>
      <c r="DG519" s="34"/>
      <c r="DH519" s="34"/>
      <c r="DI519" s="34"/>
      <c r="DJ519" s="34"/>
      <c r="DK519" s="34"/>
      <c r="DL519" s="34"/>
      <c r="DM519" s="34"/>
      <c r="DN519" s="34"/>
      <c r="DO519" s="34"/>
      <c r="DP519" s="34"/>
      <c r="DQ519" s="34"/>
    </row>
    <row r="520" spans="1:121">
      <c r="A520" t="s">
        <v>2636</v>
      </c>
      <c r="B520" s="1">
        <v>0.42681712962962964</v>
      </c>
      <c r="C520" s="1">
        <v>0.40649305555555554</v>
      </c>
      <c r="D520" s="1">
        <v>8.6342592592592596E-2</v>
      </c>
      <c r="E520" s="1">
        <v>2.0312500000000001E-2</v>
      </c>
      <c r="F520">
        <v>99</v>
      </c>
      <c r="G520">
        <v>2</v>
      </c>
      <c r="H520">
        <v>101</v>
      </c>
      <c r="I520">
        <v>1894</v>
      </c>
      <c r="J520">
        <v>5</v>
      </c>
      <c r="K520">
        <v>0</v>
      </c>
      <c r="L520">
        <v>1899</v>
      </c>
      <c r="M520">
        <v>56.41</v>
      </c>
      <c r="N520">
        <v>55.82</v>
      </c>
      <c r="O520">
        <v>0.59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X520" s="35"/>
      <c r="Y520" s="35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5"/>
      <c r="AQ520" s="35"/>
      <c r="AR520" s="35"/>
      <c r="AS520" s="35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5"/>
      <c r="BK520" s="35"/>
      <c r="BL520" s="35"/>
      <c r="BM520" s="35"/>
      <c r="BN520" s="34"/>
      <c r="BO520" s="34"/>
      <c r="BP520" s="34"/>
      <c r="BQ520" s="34"/>
      <c r="BR520" s="34"/>
      <c r="BS520" s="34"/>
      <c r="BT520" s="34"/>
      <c r="BU520" s="34"/>
      <c r="BV520" s="34"/>
      <c r="BW520" s="34"/>
      <c r="BX520" s="34"/>
      <c r="BY520" s="34"/>
      <c r="BZ520" s="34"/>
      <c r="CA520" s="34"/>
      <c r="CB520" s="34"/>
      <c r="CC520" s="34"/>
      <c r="CD520" s="35"/>
      <c r="CE520" s="35"/>
      <c r="CF520" s="35"/>
      <c r="CG520" s="35"/>
      <c r="CH520" s="34"/>
      <c r="CI520" s="34"/>
      <c r="CJ520" s="34"/>
      <c r="CK520" s="34"/>
      <c r="CL520" s="34"/>
      <c r="CM520" s="34"/>
      <c r="CN520" s="34"/>
      <c r="CO520" s="34"/>
      <c r="CP520" s="34"/>
      <c r="CQ520" s="34"/>
      <c r="CR520" s="34"/>
      <c r="CS520" s="34"/>
      <c r="CT520" s="34"/>
      <c r="CU520" s="34"/>
      <c r="CV520" s="34"/>
      <c r="CW520" s="34"/>
      <c r="CX520" s="35"/>
      <c r="CY520" s="35"/>
      <c r="CZ520" s="35"/>
      <c r="DA520" s="35"/>
      <c r="DB520" s="34"/>
      <c r="DC520" s="34"/>
      <c r="DD520" s="34"/>
      <c r="DE520" s="34"/>
      <c r="DF520" s="34"/>
      <c r="DG520" s="34"/>
      <c r="DH520" s="34"/>
      <c r="DI520" s="34"/>
      <c r="DJ520" s="34"/>
      <c r="DK520" s="34"/>
      <c r="DL520" s="34"/>
      <c r="DM520" s="34"/>
      <c r="DN520" s="34"/>
      <c r="DO520" s="34"/>
      <c r="DP520" s="34"/>
      <c r="DQ520" s="34"/>
    </row>
    <row r="521" spans="1:121">
      <c r="A521" t="s">
        <v>1868</v>
      </c>
      <c r="B521" s="1">
        <v>0.1248263888888889</v>
      </c>
      <c r="C521" s="1">
        <v>6.9444444444444434E-2</v>
      </c>
      <c r="D521" s="1">
        <v>6.5185185185185179E-2</v>
      </c>
      <c r="E521" s="1">
        <v>5.5370370370370368E-2</v>
      </c>
      <c r="F521">
        <v>17</v>
      </c>
      <c r="G521">
        <v>30</v>
      </c>
      <c r="H521">
        <v>47</v>
      </c>
      <c r="I521">
        <v>863</v>
      </c>
      <c r="J521">
        <v>104</v>
      </c>
      <c r="K521">
        <v>93</v>
      </c>
      <c r="L521">
        <v>1060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X521" s="35"/>
      <c r="Y521" s="35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5"/>
      <c r="AQ521" s="35"/>
      <c r="AR521" s="35"/>
      <c r="AS521" s="35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5"/>
      <c r="BK521" s="35"/>
      <c r="BL521" s="35"/>
      <c r="BM521" s="35"/>
      <c r="BN521" s="34"/>
      <c r="BO521" s="34"/>
      <c r="BP521" s="34"/>
      <c r="BQ521" s="34"/>
      <c r="BR521" s="34"/>
      <c r="BS521" s="34"/>
      <c r="BT521" s="34"/>
      <c r="BU521" s="34"/>
      <c r="BV521" s="34"/>
      <c r="BW521" s="34"/>
      <c r="BX521" s="34"/>
      <c r="BY521" s="34"/>
      <c r="BZ521" s="34"/>
      <c r="CA521" s="34"/>
      <c r="CB521" s="34"/>
      <c r="CC521" s="34"/>
      <c r="CD521" s="35"/>
      <c r="CE521" s="35"/>
      <c r="CF521" s="35"/>
      <c r="CG521" s="35"/>
      <c r="CH521" s="34"/>
      <c r="CI521" s="34"/>
      <c r="CJ521" s="34"/>
      <c r="CK521" s="34"/>
      <c r="CL521" s="34"/>
      <c r="CM521" s="34"/>
      <c r="CN521" s="34"/>
      <c r="CO521" s="34"/>
      <c r="CP521" s="34"/>
      <c r="CQ521" s="34"/>
      <c r="CR521" s="34"/>
      <c r="CS521" s="34"/>
      <c r="CT521" s="34"/>
      <c r="CU521" s="34"/>
      <c r="CV521" s="34"/>
      <c r="CW521" s="34"/>
      <c r="CX521" s="35"/>
      <c r="CY521" s="35"/>
      <c r="CZ521" s="35"/>
      <c r="DA521" s="35"/>
      <c r="DB521" s="34"/>
      <c r="DC521" s="34"/>
      <c r="DD521" s="34"/>
      <c r="DE521" s="34"/>
      <c r="DF521" s="34"/>
      <c r="DG521" s="34"/>
      <c r="DH521" s="34"/>
      <c r="DI521" s="34"/>
      <c r="DJ521" s="34"/>
      <c r="DK521" s="34"/>
      <c r="DL521" s="34"/>
      <c r="DM521" s="34"/>
      <c r="DN521" s="34"/>
      <c r="DO521" s="34"/>
      <c r="DP521" s="34"/>
      <c r="DQ521" s="34"/>
    </row>
    <row r="522" spans="1:121">
      <c r="A522" t="s">
        <v>2637</v>
      </c>
      <c r="B522" s="1">
        <v>0.29143518518518519</v>
      </c>
      <c r="C522" s="1">
        <v>5.6805555555555554E-2</v>
      </c>
      <c r="D522" s="1">
        <v>1.1504629629629629E-2</v>
      </c>
      <c r="E522" s="1">
        <v>0.23462962962962963</v>
      </c>
      <c r="F522">
        <v>412</v>
      </c>
      <c r="G522">
        <v>3</v>
      </c>
      <c r="H522">
        <v>415</v>
      </c>
      <c r="I522">
        <v>1234</v>
      </c>
      <c r="J522">
        <v>2</v>
      </c>
      <c r="K522">
        <v>1</v>
      </c>
      <c r="L522">
        <v>1237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X522" s="35"/>
      <c r="Y522" s="35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5"/>
      <c r="AQ522" s="35"/>
      <c r="AR522" s="35"/>
      <c r="AS522" s="35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5"/>
      <c r="BK522" s="35"/>
      <c r="BL522" s="35"/>
      <c r="BM522" s="35"/>
      <c r="BN522" s="34"/>
      <c r="BO522" s="34"/>
      <c r="BP522" s="34"/>
      <c r="BQ522" s="34"/>
      <c r="BR522" s="34"/>
      <c r="BS522" s="34"/>
      <c r="BT522" s="34"/>
      <c r="BU522" s="34"/>
      <c r="BV522" s="34"/>
      <c r="BW522" s="34"/>
      <c r="BX522" s="34"/>
      <c r="BY522" s="34"/>
      <c r="BZ522" s="34"/>
      <c r="CA522" s="34"/>
      <c r="CB522" s="34"/>
      <c r="CC522" s="34"/>
      <c r="CD522" s="35"/>
      <c r="CE522" s="35"/>
      <c r="CF522" s="35"/>
      <c r="CG522" s="35"/>
      <c r="CH522" s="34"/>
      <c r="CI522" s="34"/>
      <c r="CJ522" s="34"/>
      <c r="CK522" s="34"/>
      <c r="CL522" s="34"/>
      <c r="CM522" s="34"/>
      <c r="CN522" s="34"/>
      <c r="CO522" s="34"/>
      <c r="CP522" s="34"/>
      <c r="CQ522" s="34"/>
      <c r="CR522" s="34"/>
      <c r="CS522" s="34"/>
      <c r="CT522" s="34"/>
      <c r="CU522" s="34"/>
      <c r="CV522" s="34"/>
      <c r="CW522" s="34"/>
      <c r="CX522" s="35"/>
      <c r="CY522" s="35"/>
      <c r="CZ522" s="35"/>
      <c r="DA522" s="35"/>
      <c r="DB522" s="34"/>
      <c r="DC522" s="34"/>
      <c r="DD522" s="34"/>
      <c r="DE522" s="34"/>
      <c r="DF522" s="34"/>
      <c r="DG522" s="34"/>
      <c r="DH522" s="34"/>
      <c r="DI522" s="34"/>
      <c r="DJ522" s="34"/>
      <c r="DK522" s="34"/>
      <c r="DL522" s="34"/>
      <c r="DM522" s="34"/>
      <c r="DN522" s="34"/>
      <c r="DO522" s="34"/>
      <c r="DP522" s="34"/>
      <c r="DQ522" s="34"/>
    </row>
    <row r="523" spans="1:121">
      <c r="A523" t="s">
        <v>1870</v>
      </c>
      <c r="B523" s="1">
        <v>0.15415509259259261</v>
      </c>
      <c r="C523" s="1">
        <v>0.13386574074074073</v>
      </c>
      <c r="D523" s="1">
        <v>2.074074074074074E-2</v>
      </c>
      <c r="E523" s="1">
        <v>2.028935185185185E-2</v>
      </c>
      <c r="F523">
        <v>86</v>
      </c>
      <c r="G523">
        <v>86</v>
      </c>
      <c r="H523">
        <v>172</v>
      </c>
      <c r="I523">
        <v>1727</v>
      </c>
      <c r="J523">
        <v>185</v>
      </c>
      <c r="K523">
        <v>24</v>
      </c>
      <c r="L523">
        <v>1936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X523" s="35"/>
      <c r="Y523" s="35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5"/>
      <c r="AQ523" s="35"/>
      <c r="AR523" s="35"/>
      <c r="AS523" s="35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34"/>
      <c r="BJ523" s="35"/>
      <c r="BK523" s="35"/>
      <c r="BL523" s="35"/>
      <c r="BM523" s="35"/>
      <c r="BN523" s="34"/>
      <c r="BO523" s="34"/>
      <c r="BP523" s="34"/>
      <c r="BQ523" s="34"/>
      <c r="BR523" s="34"/>
      <c r="BS523" s="34"/>
      <c r="BT523" s="34"/>
      <c r="BU523" s="34"/>
      <c r="BV523" s="34"/>
      <c r="BW523" s="34"/>
      <c r="BX523" s="34"/>
      <c r="BY523" s="34"/>
      <c r="BZ523" s="34"/>
      <c r="CA523" s="34"/>
      <c r="CB523" s="34"/>
      <c r="CC523" s="34"/>
      <c r="CD523" s="35"/>
      <c r="CE523" s="35"/>
      <c r="CF523" s="35"/>
      <c r="CG523" s="35"/>
      <c r="CH523" s="34"/>
      <c r="CI523" s="34"/>
      <c r="CJ523" s="34"/>
      <c r="CK523" s="34"/>
      <c r="CL523" s="34"/>
      <c r="CM523" s="34"/>
      <c r="CN523" s="34"/>
      <c r="CO523" s="34"/>
      <c r="CP523" s="34"/>
      <c r="CQ523" s="34"/>
      <c r="CR523" s="34"/>
      <c r="CS523" s="34"/>
      <c r="CT523" s="34"/>
      <c r="CU523" s="34"/>
      <c r="CV523" s="34"/>
      <c r="CW523" s="34"/>
      <c r="CX523" s="36"/>
      <c r="CY523" s="35"/>
      <c r="CZ523" s="35"/>
      <c r="DA523" s="35"/>
      <c r="DB523" s="34"/>
      <c r="DC523" s="34"/>
      <c r="DD523" s="34"/>
      <c r="DE523" s="34"/>
      <c r="DF523" s="34"/>
      <c r="DG523" s="34"/>
      <c r="DH523" s="34"/>
      <c r="DI523" s="34"/>
      <c r="DJ523" s="34"/>
      <c r="DK523" s="34"/>
      <c r="DL523" s="34"/>
      <c r="DM523" s="34"/>
      <c r="DN523" s="34"/>
      <c r="DO523" s="34"/>
      <c r="DP523" s="34"/>
      <c r="DQ523" s="34"/>
    </row>
    <row r="524" spans="1:121">
      <c r="A524" t="s">
        <v>1873</v>
      </c>
      <c r="B524" s="1">
        <v>0.25944444444444442</v>
      </c>
      <c r="C524" s="1">
        <v>0.23868055555555556</v>
      </c>
      <c r="D524" s="1">
        <v>3.8032407407407411E-2</v>
      </c>
      <c r="E524" s="1">
        <v>2.0752314814814814E-2</v>
      </c>
      <c r="F524">
        <v>59</v>
      </c>
      <c r="G524">
        <v>90</v>
      </c>
      <c r="H524">
        <v>149</v>
      </c>
      <c r="I524">
        <v>1139</v>
      </c>
      <c r="J524">
        <v>171</v>
      </c>
      <c r="K524">
        <v>67</v>
      </c>
      <c r="L524">
        <v>1377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X524" s="35"/>
      <c r="Y524" s="35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5"/>
      <c r="AQ524" s="35"/>
      <c r="AR524" s="35"/>
      <c r="AS524" s="35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34"/>
      <c r="BJ524" s="35"/>
      <c r="BK524" s="35"/>
      <c r="BL524" s="35"/>
      <c r="BM524" s="35"/>
      <c r="BN524" s="34"/>
      <c r="BO524" s="34"/>
      <c r="BP524" s="34"/>
      <c r="BQ524" s="34"/>
      <c r="BR524" s="34"/>
      <c r="BS524" s="34"/>
      <c r="BT524" s="34"/>
      <c r="BU524" s="34"/>
      <c r="BV524" s="34"/>
      <c r="BW524" s="34"/>
      <c r="BX524" s="34"/>
      <c r="BY524" s="34"/>
      <c r="BZ524" s="34"/>
      <c r="CA524" s="34"/>
      <c r="CB524" s="34"/>
      <c r="CC524" s="34"/>
      <c r="CD524" s="35"/>
      <c r="CE524" s="35"/>
      <c r="CF524" s="35"/>
      <c r="CG524" s="35"/>
      <c r="CH524" s="34"/>
      <c r="CI524" s="34"/>
      <c r="CJ524" s="34"/>
      <c r="CK524" s="34"/>
      <c r="CL524" s="34"/>
      <c r="CM524" s="34"/>
      <c r="CN524" s="34"/>
      <c r="CO524" s="34"/>
      <c r="CP524" s="34"/>
      <c r="CQ524" s="34"/>
      <c r="CR524" s="34"/>
      <c r="CS524" s="34"/>
      <c r="CT524" s="34"/>
      <c r="CU524" s="34"/>
      <c r="CV524" s="34"/>
      <c r="CW524" s="34"/>
      <c r="CX524" s="35"/>
      <c r="CY524" s="35"/>
      <c r="CZ524" s="35"/>
      <c r="DA524" s="35"/>
      <c r="DB524" s="34"/>
      <c r="DC524" s="34"/>
      <c r="DD524" s="34"/>
      <c r="DE524" s="34"/>
      <c r="DF524" s="34"/>
      <c r="DG524" s="34"/>
      <c r="DH524" s="34"/>
      <c r="DI524" s="34"/>
      <c r="DJ524" s="34"/>
      <c r="DK524" s="34"/>
      <c r="DL524" s="34"/>
      <c r="DM524" s="34"/>
      <c r="DN524" s="34"/>
      <c r="DO524" s="34"/>
      <c r="DP524" s="34"/>
      <c r="DQ524" s="34"/>
    </row>
    <row r="525" spans="1:121">
      <c r="A525" t="s">
        <v>2638</v>
      </c>
      <c r="B525" s="1">
        <v>0.17703703703703702</v>
      </c>
      <c r="C525" s="1">
        <v>0.17429398148148148</v>
      </c>
      <c r="D525" s="1">
        <v>8.3217592592592596E-3</v>
      </c>
      <c r="E525" s="1">
        <v>2.7430555555555559E-3</v>
      </c>
      <c r="F525">
        <v>128</v>
      </c>
      <c r="G525">
        <v>6</v>
      </c>
      <c r="H525">
        <v>134</v>
      </c>
      <c r="I525">
        <v>1410</v>
      </c>
      <c r="J525">
        <v>6</v>
      </c>
      <c r="K525">
        <v>0</v>
      </c>
      <c r="L525">
        <v>1416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X525" s="35"/>
      <c r="Y525" s="35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5"/>
      <c r="AQ525" s="35"/>
      <c r="AR525" s="35"/>
      <c r="AS525" s="35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5"/>
      <c r="BK525" s="35"/>
      <c r="BL525" s="35"/>
      <c r="BM525" s="35"/>
      <c r="BN525" s="34"/>
      <c r="BO525" s="34"/>
      <c r="BP525" s="34"/>
      <c r="BQ525" s="34"/>
      <c r="BR525" s="34"/>
      <c r="BS525" s="34"/>
      <c r="BT525" s="34"/>
      <c r="BU525" s="34"/>
      <c r="BV525" s="34"/>
      <c r="BW525" s="34"/>
      <c r="BX525" s="34"/>
      <c r="BY525" s="34"/>
      <c r="BZ525" s="34"/>
      <c r="CA525" s="34"/>
      <c r="CB525" s="34"/>
      <c r="CC525" s="34"/>
      <c r="CD525" s="35"/>
      <c r="CE525" s="35"/>
      <c r="CF525" s="35"/>
      <c r="CG525" s="35"/>
      <c r="CH525" s="34"/>
      <c r="CI525" s="34"/>
      <c r="CJ525" s="34"/>
      <c r="CK525" s="34"/>
      <c r="CL525" s="34"/>
      <c r="CM525" s="34"/>
      <c r="CN525" s="34"/>
      <c r="CO525" s="34"/>
      <c r="CP525" s="34"/>
      <c r="CQ525" s="34"/>
      <c r="CR525" s="34"/>
      <c r="CS525" s="34"/>
      <c r="CT525" s="34"/>
      <c r="CU525" s="34"/>
      <c r="CV525" s="34"/>
      <c r="CW525" s="34"/>
      <c r="CX525" s="35"/>
      <c r="CY525" s="35"/>
      <c r="CZ525" s="35"/>
      <c r="DA525" s="35"/>
      <c r="DB525" s="34"/>
      <c r="DC525" s="34"/>
      <c r="DD525" s="34"/>
      <c r="DE525" s="34"/>
      <c r="DF525" s="34"/>
      <c r="DG525" s="34"/>
      <c r="DH525" s="34"/>
      <c r="DI525" s="34"/>
      <c r="DJ525" s="34"/>
      <c r="DK525" s="34"/>
      <c r="DL525" s="34"/>
      <c r="DM525" s="34"/>
      <c r="DN525" s="34"/>
      <c r="DO525" s="34"/>
      <c r="DP525" s="34"/>
      <c r="DQ525" s="34"/>
    </row>
    <row r="526" spans="1:121">
      <c r="A526" t="s">
        <v>2639</v>
      </c>
      <c r="B526" s="1">
        <v>0.5664583333333334</v>
      </c>
      <c r="C526" s="1">
        <v>0.25119212962962961</v>
      </c>
      <c r="D526" s="1">
        <v>6.4803240740740745E-2</v>
      </c>
      <c r="E526" s="1">
        <v>0.31526620370370367</v>
      </c>
      <c r="F526">
        <v>253</v>
      </c>
      <c r="G526">
        <v>65</v>
      </c>
      <c r="H526">
        <v>318</v>
      </c>
      <c r="I526">
        <v>889</v>
      </c>
      <c r="J526">
        <v>54</v>
      </c>
      <c r="K526">
        <v>36</v>
      </c>
      <c r="L526">
        <v>979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X526" s="35"/>
      <c r="Y526" s="35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5"/>
      <c r="AQ526" s="35"/>
      <c r="AR526" s="35"/>
      <c r="AS526" s="35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5"/>
      <c r="BK526" s="35"/>
      <c r="BL526" s="35"/>
      <c r="BM526" s="35"/>
      <c r="BN526" s="34"/>
      <c r="BO526" s="34"/>
      <c r="BP526" s="34"/>
      <c r="BQ526" s="34"/>
      <c r="BR526" s="34"/>
      <c r="BS526" s="34"/>
      <c r="BT526" s="34"/>
      <c r="BU526" s="34"/>
      <c r="BV526" s="34"/>
      <c r="BW526" s="34"/>
      <c r="BX526" s="34"/>
      <c r="BY526" s="34"/>
      <c r="BZ526" s="34"/>
      <c r="CA526" s="34"/>
      <c r="CB526" s="34"/>
      <c r="CC526" s="34"/>
      <c r="CD526" s="35"/>
      <c r="CE526" s="35"/>
      <c r="CF526" s="35"/>
      <c r="CG526" s="35"/>
      <c r="CH526" s="34"/>
      <c r="CI526" s="34"/>
      <c r="CJ526" s="34"/>
      <c r="CK526" s="34"/>
      <c r="CL526" s="34"/>
      <c r="CM526" s="34"/>
      <c r="CN526" s="34"/>
      <c r="CO526" s="34"/>
      <c r="CP526" s="34"/>
      <c r="CQ526" s="34"/>
      <c r="CR526" s="34"/>
      <c r="CS526" s="34"/>
      <c r="CT526" s="34"/>
      <c r="CU526" s="34"/>
      <c r="CV526" s="34"/>
      <c r="CW526" s="34"/>
      <c r="CX526" s="35"/>
      <c r="CY526" s="35"/>
      <c r="CZ526" s="35"/>
      <c r="DA526" s="35"/>
      <c r="DB526" s="34"/>
      <c r="DC526" s="34"/>
      <c r="DD526" s="34"/>
      <c r="DE526" s="34"/>
      <c r="DF526" s="34"/>
      <c r="DG526" s="34"/>
      <c r="DH526" s="34"/>
      <c r="DI526" s="34"/>
      <c r="DJ526" s="34"/>
      <c r="DK526" s="34"/>
      <c r="DL526" s="34"/>
      <c r="DM526" s="34"/>
      <c r="DN526" s="34"/>
      <c r="DO526" s="34"/>
      <c r="DP526" s="34"/>
      <c r="DQ526" s="34"/>
    </row>
    <row r="527" spans="1:121">
      <c r="A527" t="s">
        <v>2640</v>
      </c>
      <c r="B527" s="1">
        <v>0.21155092592592592</v>
      </c>
      <c r="C527" s="1">
        <v>0.17829861111111112</v>
      </c>
      <c r="D527" s="1">
        <v>1.4907407407407406E-2</v>
      </c>
      <c r="E527" s="1">
        <v>3.3252314814814811E-2</v>
      </c>
      <c r="F527">
        <v>14</v>
      </c>
      <c r="G527">
        <v>5</v>
      </c>
      <c r="H527">
        <v>19</v>
      </c>
      <c r="I527">
        <v>2690</v>
      </c>
      <c r="J527">
        <v>13</v>
      </c>
      <c r="K527">
        <v>0</v>
      </c>
      <c r="L527">
        <v>2703</v>
      </c>
      <c r="M527">
        <v>11.43</v>
      </c>
      <c r="N527">
        <v>11.25</v>
      </c>
      <c r="O527">
        <v>0.18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X527" s="35"/>
      <c r="Y527" s="35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5"/>
      <c r="AQ527" s="35"/>
      <c r="AR527" s="35"/>
      <c r="AS527" s="35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5"/>
      <c r="BK527" s="35"/>
      <c r="BL527" s="35"/>
      <c r="BM527" s="35"/>
      <c r="BN527" s="34"/>
      <c r="BO527" s="34"/>
      <c r="BP527" s="34"/>
      <c r="BQ527" s="34"/>
      <c r="BR527" s="34"/>
      <c r="BS527" s="34"/>
      <c r="BT527" s="34"/>
      <c r="BU527" s="34"/>
      <c r="BV527" s="34"/>
      <c r="BW527" s="34"/>
      <c r="BX527" s="34"/>
      <c r="BY527" s="34"/>
      <c r="BZ527" s="34"/>
      <c r="CA527" s="34"/>
      <c r="CB527" s="34"/>
      <c r="CC527" s="34"/>
      <c r="CD527" s="35"/>
      <c r="CE527" s="35"/>
      <c r="CF527" s="35"/>
      <c r="CG527" s="35"/>
      <c r="CH527" s="34"/>
      <c r="CI527" s="34"/>
      <c r="CJ527" s="34"/>
      <c r="CK527" s="34"/>
      <c r="CL527" s="34"/>
      <c r="CM527" s="34"/>
      <c r="CN527" s="34"/>
      <c r="CO527" s="34"/>
      <c r="CP527" s="34"/>
      <c r="CQ527" s="34"/>
      <c r="CR527" s="34"/>
      <c r="CS527" s="34"/>
      <c r="CT527" s="34"/>
      <c r="CU527" s="34"/>
      <c r="CV527" s="34"/>
      <c r="CW527" s="34"/>
      <c r="CX527" s="35"/>
      <c r="CY527" s="35"/>
      <c r="CZ527" s="35"/>
      <c r="DA527" s="35"/>
      <c r="DB527" s="34"/>
      <c r="DC527" s="34"/>
      <c r="DD527" s="34"/>
      <c r="DE527" s="34"/>
      <c r="DF527" s="34"/>
      <c r="DG527" s="34"/>
      <c r="DH527" s="34"/>
      <c r="DI527" s="34"/>
      <c r="DJ527" s="34"/>
      <c r="DK527" s="34"/>
      <c r="DL527" s="34"/>
      <c r="DM527" s="34"/>
      <c r="DN527" s="34"/>
      <c r="DO527" s="34"/>
      <c r="DP527" s="34"/>
      <c r="DQ527" s="34"/>
    </row>
    <row r="528" spans="1:121">
      <c r="A528" t="s">
        <v>1890</v>
      </c>
      <c r="B528" s="1">
        <v>2.1076388888888891E-2</v>
      </c>
      <c r="C528" s="1">
        <v>1.6712962962962961E-2</v>
      </c>
      <c r="D528" s="1">
        <v>1.2152777777777778E-3</v>
      </c>
      <c r="E528" s="1">
        <v>4.363425925925926E-3</v>
      </c>
      <c r="F528">
        <v>12</v>
      </c>
      <c r="G528">
        <v>5</v>
      </c>
      <c r="H528">
        <v>17</v>
      </c>
      <c r="I528">
        <v>135</v>
      </c>
      <c r="J528">
        <v>13</v>
      </c>
      <c r="K528">
        <v>0</v>
      </c>
      <c r="L528">
        <v>148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X528" s="35"/>
      <c r="Y528" s="35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5"/>
      <c r="AQ528" s="35"/>
      <c r="AR528" s="35"/>
      <c r="AS528" s="35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5"/>
      <c r="BK528" s="35"/>
      <c r="BL528" s="35"/>
      <c r="BM528" s="35"/>
      <c r="BN528" s="34"/>
      <c r="BO528" s="34"/>
      <c r="BP528" s="34"/>
      <c r="BQ528" s="34"/>
      <c r="BR528" s="34"/>
      <c r="BS528" s="34"/>
      <c r="BT528" s="34"/>
      <c r="BU528" s="34"/>
      <c r="BV528" s="34"/>
      <c r="BW528" s="34"/>
      <c r="BX528" s="34"/>
      <c r="BY528" s="34"/>
      <c r="BZ528" s="34"/>
      <c r="CA528" s="34"/>
      <c r="CB528" s="34"/>
      <c r="CC528" s="34"/>
      <c r="CD528" s="35"/>
      <c r="CE528" s="35"/>
      <c r="CF528" s="35"/>
      <c r="CG528" s="35"/>
      <c r="CH528" s="34"/>
      <c r="CI528" s="34"/>
      <c r="CJ528" s="34"/>
      <c r="CK528" s="34"/>
      <c r="CL528" s="34"/>
      <c r="CM528" s="34"/>
      <c r="CN528" s="34"/>
      <c r="CO528" s="34"/>
      <c r="CP528" s="34"/>
      <c r="CQ528" s="34"/>
      <c r="CR528" s="34"/>
      <c r="CS528" s="34"/>
      <c r="CT528" s="34"/>
      <c r="CU528" s="34"/>
      <c r="CV528" s="34"/>
      <c r="CW528" s="34"/>
      <c r="CX528" s="35"/>
      <c r="CY528" s="35"/>
      <c r="CZ528" s="35"/>
      <c r="DA528" s="35"/>
      <c r="DB528" s="34"/>
      <c r="DC528" s="34"/>
      <c r="DD528" s="34"/>
      <c r="DE528" s="34"/>
      <c r="DF528" s="34"/>
      <c r="DG528" s="34"/>
      <c r="DH528" s="34"/>
      <c r="DI528" s="34"/>
      <c r="DJ528" s="34"/>
      <c r="DK528" s="34"/>
      <c r="DL528" s="34"/>
      <c r="DM528" s="34"/>
      <c r="DN528" s="34"/>
      <c r="DO528" s="34"/>
      <c r="DP528" s="34"/>
      <c r="DQ528" s="34"/>
    </row>
    <row r="529" spans="1:121">
      <c r="A529" t="s">
        <v>1898</v>
      </c>
      <c r="B529" s="1">
        <v>2.480324074074074E-2</v>
      </c>
      <c r="C529" s="1">
        <v>1.5069444444444443E-2</v>
      </c>
      <c r="D529" s="1">
        <v>1.3078703703703705E-3</v>
      </c>
      <c r="E529" s="1">
        <v>9.7222222222222224E-3</v>
      </c>
      <c r="F529">
        <v>25</v>
      </c>
      <c r="G529">
        <v>10</v>
      </c>
      <c r="H529">
        <v>35</v>
      </c>
      <c r="I529">
        <v>297</v>
      </c>
      <c r="J529">
        <v>24</v>
      </c>
      <c r="K529">
        <v>0</v>
      </c>
      <c r="L529">
        <v>321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X529" s="35"/>
      <c r="Y529" s="35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5"/>
      <c r="AQ529" s="35"/>
      <c r="AR529" s="35"/>
      <c r="AS529" s="35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5"/>
      <c r="BK529" s="35"/>
      <c r="BL529" s="35"/>
      <c r="BM529" s="35"/>
      <c r="BN529" s="34"/>
      <c r="BO529" s="34"/>
      <c r="BP529" s="34"/>
      <c r="BQ529" s="34"/>
      <c r="BR529" s="34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5"/>
      <c r="CE529" s="35"/>
      <c r="CF529" s="35"/>
      <c r="CG529" s="35"/>
      <c r="CH529" s="34"/>
      <c r="CI529" s="34"/>
      <c r="CJ529" s="34"/>
      <c r="CK529" s="34"/>
      <c r="CL529" s="34"/>
      <c r="CM529" s="34"/>
      <c r="CN529" s="34"/>
      <c r="CO529" s="34"/>
      <c r="CP529" s="34"/>
      <c r="CQ529" s="34"/>
      <c r="CR529" s="34"/>
      <c r="CS529" s="34"/>
      <c r="CT529" s="34"/>
      <c r="CU529" s="34"/>
      <c r="CV529" s="34"/>
      <c r="CW529" s="34"/>
      <c r="CX529" s="35"/>
      <c r="CY529" s="35"/>
      <c r="CZ529" s="35"/>
      <c r="DA529" s="35"/>
      <c r="DB529" s="34"/>
      <c r="DC529" s="34"/>
      <c r="DD529" s="34"/>
      <c r="DE529" s="34"/>
      <c r="DF529" s="34"/>
      <c r="DG529" s="34"/>
      <c r="DH529" s="34"/>
      <c r="DI529" s="34"/>
      <c r="DJ529" s="34"/>
      <c r="DK529" s="34"/>
      <c r="DL529" s="34"/>
      <c r="DM529" s="34"/>
      <c r="DN529" s="34"/>
      <c r="DO529" s="34"/>
      <c r="DP529" s="34"/>
      <c r="DQ529" s="34"/>
    </row>
    <row r="530" spans="1:121">
      <c r="A530" t="s">
        <v>1902</v>
      </c>
      <c r="B530" s="1">
        <v>0.19436342592592593</v>
      </c>
      <c r="C530" s="1">
        <v>0.16092592592592592</v>
      </c>
      <c r="D530" s="1">
        <v>8.5856481481481492E-2</v>
      </c>
      <c r="E530" s="1">
        <v>3.3437500000000002E-2</v>
      </c>
      <c r="F530">
        <v>105</v>
      </c>
      <c r="G530">
        <v>85</v>
      </c>
      <c r="H530">
        <v>190</v>
      </c>
      <c r="I530">
        <v>2017</v>
      </c>
      <c r="J530">
        <v>173</v>
      </c>
      <c r="K530">
        <v>27</v>
      </c>
      <c r="L530">
        <v>2217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X530" s="35"/>
      <c r="Y530" s="35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5"/>
      <c r="AQ530" s="35"/>
      <c r="AR530" s="35"/>
      <c r="AS530" s="35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5"/>
      <c r="BK530" s="35"/>
      <c r="BL530" s="35"/>
      <c r="BM530" s="35"/>
      <c r="BN530" s="34"/>
      <c r="BO530" s="34"/>
      <c r="BP530" s="34"/>
      <c r="BQ530" s="34"/>
      <c r="BR530" s="34"/>
      <c r="BS530" s="34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5"/>
      <c r="CE530" s="35"/>
      <c r="CF530" s="35"/>
      <c r="CG530" s="35"/>
      <c r="CH530" s="34"/>
      <c r="CI530" s="34"/>
      <c r="CJ530" s="34"/>
      <c r="CK530" s="34"/>
      <c r="CL530" s="34"/>
      <c r="CM530" s="34"/>
      <c r="CN530" s="34"/>
      <c r="CO530" s="34"/>
      <c r="CP530" s="34"/>
      <c r="CQ530" s="34"/>
      <c r="CR530" s="34"/>
      <c r="CS530" s="34"/>
      <c r="CT530" s="34"/>
      <c r="CU530" s="34"/>
      <c r="CV530" s="34"/>
      <c r="CW530" s="34"/>
      <c r="CX530" s="35"/>
      <c r="CY530" s="35"/>
      <c r="CZ530" s="35"/>
      <c r="DA530" s="35"/>
      <c r="DB530" s="34"/>
      <c r="DC530" s="34"/>
      <c r="DD530" s="34"/>
      <c r="DE530" s="34"/>
      <c r="DF530" s="34"/>
      <c r="DG530" s="34"/>
      <c r="DH530" s="34"/>
      <c r="DI530" s="34"/>
      <c r="DJ530" s="34"/>
      <c r="DK530" s="34"/>
      <c r="DL530" s="34"/>
      <c r="DM530" s="34"/>
      <c r="DN530" s="34"/>
      <c r="DO530" s="34"/>
      <c r="DP530" s="34"/>
      <c r="DQ530" s="34"/>
    </row>
    <row r="531" spans="1:121">
      <c r="A531" t="s">
        <v>1908</v>
      </c>
      <c r="B531" s="1">
        <v>0.20584490740740743</v>
      </c>
      <c r="C531" s="1">
        <v>0.18379629629629632</v>
      </c>
      <c r="D531" s="1">
        <v>2.0231481481481482E-2</v>
      </c>
      <c r="E531" s="1">
        <v>2.2037037037037036E-2</v>
      </c>
      <c r="F531">
        <v>29</v>
      </c>
      <c r="G531">
        <v>38</v>
      </c>
      <c r="H531">
        <v>67</v>
      </c>
      <c r="I531">
        <v>769</v>
      </c>
      <c r="J531">
        <v>40</v>
      </c>
      <c r="K531">
        <v>55</v>
      </c>
      <c r="L531">
        <v>864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X531" s="35"/>
      <c r="Y531" s="35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5"/>
      <c r="AQ531" s="35"/>
      <c r="AR531" s="35"/>
      <c r="AS531" s="35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5"/>
      <c r="BK531" s="35"/>
      <c r="BL531" s="35"/>
      <c r="BM531" s="35"/>
      <c r="BN531" s="34"/>
      <c r="BO531" s="34"/>
      <c r="BP531" s="34"/>
      <c r="BQ531" s="34"/>
      <c r="BR531" s="34"/>
      <c r="BS531" s="34"/>
      <c r="BT531" s="34"/>
      <c r="BU531" s="34"/>
      <c r="BV531" s="34"/>
      <c r="BW531" s="34"/>
      <c r="BX531" s="34"/>
      <c r="BY531" s="34"/>
      <c r="BZ531" s="34"/>
      <c r="CA531" s="34"/>
      <c r="CB531" s="34"/>
      <c r="CC531" s="34"/>
      <c r="CD531" s="35"/>
      <c r="CE531" s="35"/>
      <c r="CF531" s="35"/>
      <c r="CG531" s="35"/>
      <c r="CH531" s="34"/>
      <c r="CI531" s="34"/>
      <c r="CJ531" s="34"/>
      <c r="CK531" s="34"/>
      <c r="CL531" s="34"/>
      <c r="CM531" s="34"/>
      <c r="CN531" s="34"/>
      <c r="CO531" s="34"/>
      <c r="CP531" s="34"/>
      <c r="CQ531" s="34"/>
      <c r="CR531" s="34"/>
      <c r="CS531" s="34"/>
      <c r="CT531" s="34"/>
      <c r="CU531" s="34"/>
      <c r="CV531" s="34"/>
      <c r="CW531" s="34"/>
      <c r="CX531" s="35"/>
      <c r="CY531" s="35"/>
      <c r="CZ531" s="35"/>
      <c r="DA531" s="35"/>
      <c r="DB531" s="34"/>
      <c r="DC531" s="34"/>
      <c r="DD531" s="34"/>
      <c r="DE531" s="34"/>
      <c r="DF531" s="34"/>
      <c r="DG531" s="34"/>
      <c r="DH531" s="34"/>
      <c r="DI531" s="34"/>
      <c r="DJ531" s="34"/>
      <c r="DK531" s="34"/>
      <c r="DL531" s="34"/>
      <c r="DM531" s="34"/>
      <c r="DN531" s="34"/>
      <c r="DO531" s="34"/>
      <c r="DP531" s="34"/>
      <c r="DQ531" s="34"/>
    </row>
    <row r="532" spans="1:121">
      <c r="A532" t="s">
        <v>1911</v>
      </c>
      <c r="B532" s="1">
        <v>9.5486111111111105E-2</v>
      </c>
      <c r="C532" s="1">
        <v>8.1990740740740739E-2</v>
      </c>
      <c r="D532" s="1">
        <v>3.2997685185185185E-2</v>
      </c>
      <c r="E532" s="1">
        <v>1.3483796296296298E-2</v>
      </c>
      <c r="F532">
        <v>173</v>
      </c>
      <c r="G532">
        <v>30</v>
      </c>
      <c r="H532">
        <v>203</v>
      </c>
      <c r="I532">
        <v>1246</v>
      </c>
      <c r="J532">
        <v>54</v>
      </c>
      <c r="K532">
        <v>0</v>
      </c>
      <c r="L532">
        <v>1300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X532" s="35"/>
      <c r="Y532" s="35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5"/>
      <c r="AQ532" s="35"/>
      <c r="AR532" s="35"/>
      <c r="AS532" s="35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5"/>
      <c r="BK532" s="35"/>
      <c r="BL532" s="35"/>
      <c r="BM532" s="35"/>
      <c r="BN532" s="34"/>
      <c r="BO532" s="34"/>
      <c r="BP532" s="34"/>
      <c r="BQ532" s="34"/>
      <c r="BR532" s="34"/>
      <c r="BS532" s="34"/>
      <c r="BT532" s="34"/>
      <c r="BU532" s="34"/>
      <c r="BV532" s="34"/>
      <c r="BW532" s="34"/>
      <c r="BX532" s="34"/>
      <c r="BY532" s="34"/>
      <c r="BZ532" s="34"/>
      <c r="CA532" s="34"/>
      <c r="CB532" s="34"/>
      <c r="CC532" s="34"/>
      <c r="CD532" s="35"/>
      <c r="CE532" s="35"/>
      <c r="CF532" s="35"/>
      <c r="CG532" s="35"/>
      <c r="CH532" s="34"/>
      <c r="CI532" s="34"/>
      <c r="CJ532" s="34"/>
      <c r="CK532" s="34"/>
      <c r="CL532" s="34"/>
      <c r="CM532" s="34"/>
      <c r="CN532" s="34"/>
      <c r="CO532" s="34"/>
      <c r="CP532" s="34"/>
      <c r="CQ532" s="34"/>
      <c r="CR532" s="34"/>
      <c r="CS532" s="34"/>
      <c r="CT532" s="34"/>
      <c r="CU532" s="34"/>
      <c r="CV532" s="34"/>
      <c r="CW532" s="34"/>
      <c r="CX532" s="36"/>
      <c r="CY532" s="35"/>
      <c r="CZ532" s="35"/>
      <c r="DA532" s="35"/>
      <c r="DB532" s="34"/>
      <c r="DC532" s="34"/>
      <c r="DD532" s="34"/>
      <c r="DE532" s="34"/>
      <c r="DF532" s="34"/>
      <c r="DG532" s="34"/>
      <c r="DH532" s="34"/>
      <c r="DI532" s="34"/>
      <c r="DJ532" s="34"/>
      <c r="DK532" s="34"/>
      <c r="DL532" s="34"/>
      <c r="DM532" s="34"/>
      <c r="DN532" s="34"/>
      <c r="DO532" s="34"/>
      <c r="DP532" s="34"/>
      <c r="DQ532" s="34"/>
    </row>
    <row r="533" spans="1:121">
      <c r="A533" t="s">
        <v>1913</v>
      </c>
      <c r="B533" s="1">
        <v>0.14420138888888889</v>
      </c>
      <c r="C533" s="1">
        <v>0.1323263888888889</v>
      </c>
      <c r="D533" s="1">
        <v>2.0393518518518519E-2</v>
      </c>
      <c r="E533" s="1">
        <v>1.1875000000000002E-2</v>
      </c>
      <c r="F533">
        <v>54</v>
      </c>
      <c r="G533">
        <v>33</v>
      </c>
      <c r="H533">
        <v>87</v>
      </c>
      <c r="I533">
        <v>1008</v>
      </c>
      <c r="J533">
        <v>48</v>
      </c>
      <c r="K533">
        <v>18</v>
      </c>
      <c r="L533">
        <v>1074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X533" s="35"/>
      <c r="Y533" s="35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5"/>
      <c r="AQ533" s="35"/>
      <c r="AR533" s="35"/>
      <c r="AS533" s="35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5"/>
      <c r="BK533" s="35"/>
      <c r="BL533" s="35"/>
      <c r="BM533" s="35"/>
      <c r="BN533" s="34"/>
      <c r="BO533" s="34"/>
      <c r="BP533" s="34"/>
      <c r="BQ533" s="34"/>
      <c r="BR533" s="34"/>
      <c r="BS533" s="34"/>
      <c r="BT533" s="34"/>
      <c r="BU533" s="34"/>
      <c r="BV533" s="34"/>
      <c r="BW533" s="34"/>
      <c r="BX533" s="34"/>
      <c r="BY533" s="34"/>
      <c r="BZ533" s="34"/>
      <c r="CA533" s="34"/>
      <c r="CB533" s="34"/>
      <c r="CC533" s="34"/>
      <c r="CD533" s="35"/>
      <c r="CE533" s="35"/>
      <c r="CF533" s="35"/>
      <c r="CG533" s="35"/>
      <c r="CH533" s="34"/>
      <c r="CI533" s="34"/>
      <c r="CJ533" s="34"/>
      <c r="CK533" s="34"/>
      <c r="CL533" s="34"/>
      <c r="CM533" s="34"/>
      <c r="CN533" s="34"/>
      <c r="CO533" s="34"/>
      <c r="CP533" s="34"/>
      <c r="CQ533" s="34"/>
      <c r="CR533" s="34"/>
      <c r="CS533" s="34"/>
      <c r="CT533" s="34"/>
      <c r="CU533" s="34"/>
      <c r="CV533" s="34"/>
      <c r="CW533" s="34"/>
      <c r="CX533" s="35"/>
      <c r="CY533" s="35"/>
      <c r="CZ533" s="35"/>
      <c r="DA533" s="35"/>
      <c r="DB533" s="34"/>
      <c r="DC533" s="34"/>
      <c r="DD533" s="34"/>
      <c r="DE533" s="34"/>
      <c r="DF533" s="34"/>
      <c r="DG533" s="34"/>
      <c r="DH533" s="34"/>
      <c r="DI533" s="34"/>
      <c r="DJ533" s="34"/>
      <c r="DK533" s="34"/>
      <c r="DL533" s="34"/>
      <c r="DM533" s="34"/>
      <c r="DN533" s="34"/>
      <c r="DO533" s="34"/>
      <c r="DP533" s="34"/>
      <c r="DQ533" s="34"/>
    </row>
    <row r="534" spans="1:121">
      <c r="A534" t="s">
        <v>2641</v>
      </c>
      <c r="B534" s="1">
        <v>0.15284722222222222</v>
      </c>
      <c r="C534" s="1">
        <v>0.14347222222222222</v>
      </c>
      <c r="D534" s="1">
        <v>8.6840277777777766E-2</v>
      </c>
      <c r="E534" s="1">
        <v>9.3634259259259261E-3</v>
      </c>
      <c r="F534">
        <v>79</v>
      </c>
      <c r="G534">
        <v>36</v>
      </c>
      <c r="H534">
        <v>115</v>
      </c>
      <c r="I534">
        <v>1217</v>
      </c>
      <c r="J534">
        <v>65</v>
      </c>
      <c r="K534">
        <v>10</v>
      </c>
      <c r="L534">
        <v>1292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X534" s="35"/>
      <c r="Y534" s="35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5"/>
      <c r="AQ534" s="35"/>
      <c r="AR534" s="35"/>
      <c r="AS534" s="35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5"/>
      <c r="BK534" s="35"/>
      <c r="BL534" s="35"/>
      <c r="BM534" s="35"/>
      <c r="BN534" s="34"/>
      <c r="BO534" s="34"/>
      <c r="BP534" s="34"/>
      <c r="BQ534" s="34"/>
      <c r="BR534" s="34"/>
      <c r="BS534" s="34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5"/>
      <c r="CE534" s="35"/>
      <c r="CF534" s="35"/>
      <c r="CG534" s="35"/>
      <c r="CH534" s="34"/>
      <c r="CI534" s="34"/>
      <c r="CJ534" s="34"/>
      <c r="CK534" s="34"/>
      <c r="CL534" s="34"/>
      <c r="CM534" s="34"/>
      <c r="CN534" s="34"/>
      <c r="CO534" s="34"/>
      <c r="CP534" s="34"/>
      <c r="CQ534" s="34"/>
      <c r="CR534" s="34"/>
      <c r="CS534" s="34"/>
      <c r="CT534" s="34"/>
      <c r="CU534" s="34"/>
      <c r="CV534" s="34"/>
      <c r="CW534" s="34"/>
      <c r="CX534" s="35"/>
      <c r="CY534" s="35"/>
      <c r="CZ534" s="35"/>
      <c r="DA534" s="35"/>
      <c r="DB534" s="34"/>
      <c r="DC534" s="34"/>
      <c r="DD534" s="34"/>
      <c r="DE534" s="34"/>
      <c r="DF534" s="34"/>
      <c r="DG534" s="34"/>
      <c r="DH534" s="34"/>
      <c r="DI534" s="34"/>
      <c r="DJ534" s="34"/>
      <c r="DK534" s="34"/>
      <c r="DL534" s="34"/>
      <c r="DM534" s="34"/>
      <c r="DN534" s="34"/>
      <c r="DO534" s="34"/>
      <c r="DP534" s="34"/>
      <c r="DQ534" s="34"/>
    </row>
    <row r="535" spans="1:121">
      <c r="A535" t="s">
        <v>2642</v>
      </c>
      <c r="B535" s="1">
        <v>0.1517361111111111</v>
      </c>
      <c r="C535" s="1">
        <v>0.11023148148148149</v>
      </c>
      <c r="D535" s="1">
        <v>2.1898148148148149E-2</v>
      </c>
      <c r="E535" s="1">
        <v>4.1493055555555554E-2</v>
      </c>
      <c r="F535">
        <v>74</v>
      </c>
      <c r="G535">
        <v>66</v>
      </c>
      <c r="H535">
        <v>140</v>
      </c>
      <c r="I535">
        <v>1483</v>
      </c>
      <c r="J535">
        <v>149</v>
      </c>
      <c r="K535">
        <v>0</v>
      </c>
      <c r="L535">
        <v>1632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X535" s="35"/>
      <c r="Y535" s="35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5"/>
      <c r="AQ535" s="35"/>
      <c r="AR535" s="35"/>
      <c r="AS535" s="35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5"/>
      <c r="BK535" s="35"/>
      <c r="BL535" s="35"/>
      <c r="BM535" s="35"/>
      <c r="BN535" s="34"/>
      <c r="BO535" s="34"/>
      <c r="BP535" s="34"/>
      <c r="BQ535" s="34"/>
      <c r="BR535" s="34"/>
      <c r="BS535" s="34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5"/>
      <c r="CE535" s="35"/>
      <c r="CF535" s="35"/>
      <c r="CG535" s="35"/>
      <c r="CH535" s="34"/>
      <c r="CI535" s="34"/>
      <c r="CJ535" s="34"/>
      <c r="CK535" s="34"/>
      <c r="CL535" s="34"/>
      <c r="CM535" s="34"/>
      <c r="CN535" s="34"/>
      <c r="CO535" s="34"/>
      <c r="CP535" s="34"/>
      <c r="CQ535" s="34"/>
      <c r="CR535" s="34"/>
      <c r="CS535" s="34"/>
      <c r="CT535" s="34"/>
      <c r="CU535" s="34"/>
      <c r="CV535" s="34"/>
      <c r="CW535" s="34"/>
      <c r="CX535" s="35"/>
      <c r="CY535" s="35"/>
      <c r="CZ535" s="35"/>
      <c r="DA535" s="35"/>
      <c r="DB535" s="34"/>
      <c r="DC535" s="34"/>
      <c r="DD535" s="34"/>
      <c r="DE535" s="34"/>
      <c r="DF535" s="34"/>
      <c r="DG535" s="34"/>
      <c r="DH535" s="34"/>
      <c r="DI535" s="34"/>
      <c r="DJ535" s="34"/>
      <c r="DK535" s="34"/>
      <c r="DL535" s="34"/>
      <c r="DM535" s="34"/>
      <c r="DN535" s="34"/>
      <c r="DO535" s="34"/>
      <c r="DP535" s="34"/>
      <c r="DQ535" s="34"/>
    </row>
    <row r="536" spans="1:121">
      <c r="A536" t="s">
        <v>2643</v>
      </c>
      <c r="B536" s="1">
        <v>0.15689814814814815</v>
      </c>
      <c r="C536" s="1">
        <v>0.15461805555555555</v>
      </c>
      <c r="D536" s="1">
        <v>4.0729166666666664E-2</v>
      </c>
      <c r="E536" s="1">
        <v>2.2685185185185182E-3</v>
      </c>
      <c r="F536">
        <v>23</v>
      </c>
      <c r="G536">
        <v>64</v>
      </c>
      <c r="H536">
        <v>87</v>
      </c>
      <c r="I536">
        <v>1252</v>
      </c>
      <c r="J536">
        <v>68</v>
      </c>
      <c r="K536">
        <v>34</v>
      </c>
      <c r="L536">
        <v>1354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X536" s="35"/>
      <c r="Y536" s="35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5"/>
      <c r="AQ536" s="35"/>
      <c r="AR536" s="35"/>
      <c r="AS536" s="35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5"/>
      <c r="BK536" s="35"/>
      <c r="BL536" s="35"/>
      <c r="BM536" s="35"/>
      <c r="BN536" s="34"/>
      <c r="BO536" s="34"/>
      <c r="BP536" s="34"/>
      <c r="BQ536" s="34"/>
      <c r="BR536" s="34"/>
      <c r="BS536" s="34"/>
      <c r="BT536" s="34"/>
      <c r="BU536" s="34"/>
      <c r="BV536" s="34"/>
      <c r="BW536" s="34"/>
      <c r="BX536" s="34"/>
      <c r="BY536" s="34"/>
      <c r="BZ536" s="34"/>
      <c r="CA536" s="34"/>
      <c r="CB536" s="34"/>
      <c r="CC536" s="34"/>
      <c r="CD536" s="35"/>
      <c r="CE536" s="35"/>
      <c r="CF536" s="35"/>
      <c r="CG536" s="35"/>
      <c r="CH536" s="34"/>
      <c r="CI536" s="34"/>
      <c r="CJ536" s="34"/>
      <c r="CK536" s="34"/>
      <c r="CL536" s="34"/>
      <c r="CM536" s="34"/>
      <c r="CN536" s="34"/>
      <c r="CO536" s="34"/>
      <c r="CP536" s="34"/>
      <c r="CQ536" s="34"/>
      <c r="CR536" s="34"/>
      <c r="CS536" s="34"/>
      <c r="CT536" s="34"/>
      <c r="CU536" s="34"/>
      <c r="CV536" s="34"/>
      <c r="CW536" s="34"/>
      <c r="CX536" s="35"/>
      <c r="CY536" s="35"/>
      <c r="CZ536" s="35"/>
      <c r="DA536" s="35"/>
      <c r="DB536" s="34"/>
      <c r="DC536" s="34"/>
      <c r="DD536" s="34"/>
      <c r="DE536" s="34"/>
      <c r="DF536" s="34"/>
      <c r="DG536" s="34"/>
      <c r="DH536" s="34"/>
      <c r="DI536" s="34"/>
      <c r="DJ536" s="34"/>
      <c r="DK536" s="34"/>
      <c r="DL536" s="34"/>
      <c r="DM536" s="34"/>
      <c r="DN536" s="34"/>
      <c r="DO536" s="34"/>
      <c r="DP536" s="34"/>
      <c r="DQ536" s="34"/>
    </row>
    <row r="537" spans="1:121">
      <c r="A537" t="s">
        <v>1923</v>
      </c>
      <c r="B537" s="1">
        <v>4.7164351851851853E-2</v>
      </c>
      <c r="C537" s="1">
        <v>2.568287037037037E-2</v>
      </c>
      <c r="D537" s="1">
        <v>1.6435185185185183E-3</v>
      </c>
      <c r="E537" s="1">
        <v>2.146990740740741E-2</v>
      </c>
      <c r="F537">
        <v>41</v>
      </c>
      <c r="G537">
        <v>15</v>
      </c>
      <c r="H537">
        <v>56</v>
      </c>
      <c r="I537">
        <v>150</v>
      </c>
      <c r="J537">
        <v>17</v>
      </c>
      <c r="K537">
        <v>3</v>
      </c>
      <c r="L537">
        <v>170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s="35"/>
      <c r="Y537" s="35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5"/>
      <c r="AQ537" s="35"/>
      <c r="AR537" s="35"/>
      <c r="AS537" s="35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5"/>
      <c r="BK537" s="35"/>
      <c r="BL537" s="35"/>
      <c r="BM537" s="35"/>
      <c r="BN537" s="34"/>
      <c r="BO537" s="34"/>
      <c r="BP537" s="34"/>
      <c r="BQ537" s="34"/>
      <c r="BR537" s="34"/>
      <c r="BS537" s="34"/>
      <c r="BT537" s="34"/>
      <c r="BU537" s="34"/>
      <c r="BV537" s="34"/>
      <c r="BW537" s="34"/>
      <c r="BX537" s="34"/>
      <c r="BY537" s="34"/>
      <c r="BZ537" s="34"/>
      <c r="CA537" s="34"/>
      <c r="CB537" s="34"/>
      <c r="CC537" s="34"/>
      <c r="CD537" s="35"/>
      <c r="CE537" s="35"/>
      <c r="CF537" s="35"/>
      <c r="CG537" s="35"/>
      <c r="CH537" s="34"/>
      <c r="CI537" s="34"/>
      <c r="CJ537" s="34"/>
      <c r="CK537" s="34"/>
      <c r="CL537" s="34"/>
      <c r="CM537" s="34"/>
      <c r="CN537" s="34"/>
      <c r="CO537" s="34"/>
      <c r="CP537" s="34"/>
      <c r="CQ537" s="34"/>
      <c r="CR537" s="34"/>
      <c r="CS537" s="34"/>
      <c r="CT537" s="34"/>
      <c r="CU537" s="34"/>
      <c r="CV537" s="34"/>
      <c r="CW537" s="34"/>
      <c r="CX537" s="35"/>
      <c r="CY537" s="35"/>
      <c r="CZ537" s="35"/>
      <c r="DA537" s="35"/>
      <c r="DB537" s="34"/>
      <c r="DC537" s="34"/>
      <c r="DD537" s="34"/>
      <c r="DE537" s="34"/>
      <c r="DF537" s="34"/>
      <c r="DG537" s="34"/>
      <c r="DH537" s="34"/>
      <c r="DI537" s="34"/>
      <c r="DJ537" s="34"/>
      <c r="DK537" s="34"/>
      <c r="DL537" s="34"/>
      <c r="DM537" s="34"/>
      <c r="DN537" s="34"/>
      <c r="DO537" s="34"/>
      <c r="DP537" s="34"/>
      <c r="DQ537" s="34"/>
    </row>
    <row r="538" spans="1:121">
      <c r="A538" t="s">
        <v>1925</v>
      </c>
      <c r="B538" s="1">
        <v>6.8263888888888888E-2</v>
      </c>
      <c r="C538" s="1">
        <v>6.0636574074074079E-2</v>
      </c>
      <c r="D538" s="1">
        <v>4.5601851851851853E-3</v>
      </c>
      <c r="E538" s="1">
        <v>7.6157407407407415E-3</v>
      </c>
      <c r="F538">
        <v>216</v>
      </c>
      <c r="G538">
        <v>49</v>
      </c>
      <c r="H538">
        <v>265</v>
      </c>
      <c r="I538">
        <v>1578</v>
      </c>
      <c r="J538">
        <v>96</v>
      </c>
      <c r="K538">
        <v>0</v>
      </c>
      <c r="L538">
        <v>1674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X538" s="35"/>
      <c r="Y538" s="35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5"/>
      <c r="AQ538" s="35"/>
      <c r="AR538" s="35"/>
      <c r="AS538" s="35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5"/>
      <c r="BK538" s="35"/>
      <c r="BL538" s="35"/>
      <c r="BM538" s="35"/>
      <c r="BN538" s="34"/>
      <c r="BO538" s="34"/>
      <c r="BP538" s="34"/>
      <c r="BQ538" s="34"/>
      <c r="BR538" s="34"/>
      <c r="BS538" s="34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5"/>
      <c r="CE538" s="35"/>
      <c r="CF538" s="35"/>
      <c r="CG538" s="35"/>
      <c r="CH538" s="34"/>
      <c r="CI538" s="34"/>
      <c r="CJ538" s="34"/>
      <c r="CK538" s="34"/>
      <c r="CL538" s="34"/>
      <c r="CM538" s="34"/>
      <c r="CN538" s="34"/>
      <c r="CO538" s="34"/>
      <c r="CP538" s="34"/>
      <c r="CQ538" s="34"/>
      <c r="CR538" s="34"/>
      <c r="CS538" s="34"/>
      <c r="CT538" s="34"/>
      <c r="CU538" s="34"/>
      <c r="CV538" s="34"/>
      <c r="CW538" s="34"/>
      <c r="CX538" s="35"/>
      <c r="CY538" s="35"/>
      <c r="CZ538" s="35"/>
      <c r="DA538" s="35"/>
      <c r="DB538" s="34"/>
      <c r="DC538" s="34"/>
      <c r="DD538" s="34"/>
      <c r="DE538" s="34"/>
      <c r="DF538" s="34"/>
      <c r="DG538" s="34"/>
      <c r="DH538" s="34"/>
      <c r="DI538" s="34"/>
      <c r="DJ538" s="34"/>
      <c r="DK538" s="34"/>
      <c r="DL538" s="34"/>
      <c r="DM538" s="34"/>
      <c r="DN538" s="34"/>
      <c r="DO538" s="34"/>
      <c r="DP538" s="34"/>
      <c r="DQ538" s="34"/>
    </row>
    <row r="539" spans="1:121">
      <c r="A539" t="s">
        <v>2644</v>
      </c>
      <c r="B539" s="1">
        <v>0.15644675925925924</v>
      </c>
      <c r="C539" s="1">
        <v>0.11527777777777777</v>
      </c>
      <c r="D539" s="1">
        <v>8.621527777777778E-2</v>
      </c>
      <c r="E539" s="1">
        <v>4.1157407407407406E-2</v>
      </c>
      <c r="F539">
        <v>255</v>
      </c>
      <c r="G539">
        <v>38</v>
      </c>
      <c r="H539">
        <v>293</v>
      </c>
      <c r="I539">
        <v>1600</v>
      </c>
      <c r="J539">
        <v>65</v>
      </c>
      <c r="K539">
        <v>0</v>
      </c>
      <c r="L539">
        <v>1665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s="35"/>
      <c r="Y539" s="35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5"/>
      <c r="AQ539" s="35"/>
      <c r="AR539" s="35"/>
      <c r="AS539" s="35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5"/>
      <c r="BK539" s="35"/>
      <c r="BL539" s="35"/>
      <c r="BM539" s="35"/>
      <c r="BN539" s="34"/>
      <c r="BO539" s="34"/>
      <c r="BP539" s="34"/>
      <c r="BQ539" s="34"/>
      <c r="BR539" s="34"/>
      <c r="BS539" s="34"/>
      <c r="BT539" s="34"/>
      <c r="BU539" s="34"/>
      <c r="BV539" s="34"/>
      <c r="BW539" s="34"/>
      <c r="BX539" s="34"/>
      <c r="BY539" s="34"/>
      <c r="BZ539" s="34"/>
      <c r="CA539" s="34"/>
      <c r="CB539" s="34"/>
      <c r="CC539" s="34"/>
      <c r="CD539" s="35"/>
      <c r="CE539" s="35"/>
      <c r="CF539" s="35"/>
      <c r="CG539" s="35"/>
      <c r="CH539" s="34"/>
      <c r="CI539" s="34"/>
      <c r="CJ539" s="34"/>
      <c r="CK539" s="34"/>
      <c r="CL539" s="34"/>
      <c r="CM539" s="34"/>
      <c r="CN539" s="34"/>
      <c r="CO539" s="34"/>
      <c r="CP539" s="34"/>
      <c r="CQ539" s="34"/>
      <c r="CR539" s="34"/>
      <c r="CS539" s="34"/>
      <c r="CT539" s="34"/>
      <c r="CU539" s="34"/>
      <c r="CV539" s="34"/>
      <c r="CW539" s="34"/>
      <c r="CX539" s="35"/>
      <c r="CY539" s="35"/>
      <c r="CZ539" s="35"/>
      <c r="DA539" s="35"/>
      <c r="DB539" s="34"/>
      <c r="DC539" s="34"/>
      <c r="DD539" s="34"/>
      <c r="DE539" s="34"/>
      <c r="DF539" s="34"/>
      <c r="DG539" s="34"/>
      <c r="DH539" s="34"/>
      <c r="DI539" s="34"/>
      <c r="DJ539" s="34"/>
      <c r="DK539" s="34"/>
      <c r="DL539" s="34"/>
      <c r="DM539" s="34"/>
      <c r="DN539" s="34"/>
      <c r="DO539" s="34"/>
      <c r="DP539" s="34"/>
      <c r="DQ539" s="34"/>
    </row>
    <row r="540" spans="1:121">
      <c r="A540" t="s">
        <v>1929</v>
      </c>
      <c r="B540" s="1">
        <v>0.11509259259259259</v>
      </c>
      <c r="C540" s="1">
        <v>0.11101851851851852</v>
      </c>
      <c r="D540" s="1">
        <v>4.8055555555555553E-2</v>
      </c>
      <c r="E540" s="1">
        <v>4.0624999999999993E-3</v>
      </c>
      <c r="F540">
        <v>49</v>
      </c>
      <c r="G540">
        <v>14</v>
      </c>
      <c r="H540">
        <v>63</v>
      </c>
      <c r="I540">
        <v>788</v>
      </c>
      <c r="J540">
        <v>11</v>
      </c>
      <c r="K540">
        <v>11</v>
      </c>
      <c r="L540">
        <v>810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X540" s="35"/>
      <c r="Y540" s="35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5"/>
      <c r="AQ540" s="35"/>
      <c r="AR540" s="35"/>
      <c r="AS540" s="35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5"/>
      <c r="BK540" s="35"/>
      <c r="BL540" s="35"/>
      <c r="BM540" s="35"/>
      <c r="BN540" s="34"/>
      <c r="BO540" s="34"/>
      <c r="BP540" s="34"/>
      <c r="BQ540" s="34"/>
      <c r="BR540" s="34"/>
      <c r="BS540" s="34"/>
      <c r="BT540" s="34"/>
      <c r="BU540" s="34"/>
      <c r="BV540" s="34"/>
      <c r="BW540" s="34"/>
      <c r="BX540" s="34"/>
      <c r="BY540" s="34"/>
      <c r="BZ540" s="34"/>
      <c r="CA540" s="34"/>
      <c r="CB540" s="34"/>
      <c r="CC540" s="34"/>
      <c r="CD540" s="35"/>
      <c r="CE540" s="35"/>
      <c r="CF540" s="35"/>
      <c r="CG540" s="35"/>
      <c r="CH540" s="34"/>
      <c r="CI540" s="34"/>
      <c r="CJ540" s="34"/>
      <c r="CK540" s="34"/>
      <c r="CL540" s="34"/>
      <c r="CM540" s="34"/>
      <c r="CN540" s="34"/>
      <c r="CO540" s="34"/>
      <c r="CP540" s="34"/>
      <c r="CQ540" s="34"/>
      <c r="CR540" s="34"/>
      <c r="CS540" s="34"/>
      <c r="CT540" s="34"/>
      <c r="CU540" s="34"/>
      <c r="CV540" s="34"/>
      <c r="CW540" s="34"/>
      <c r="CX540" s="35"/>
      <c r="CY540" s="35"/>
      <c r="CZ540" s="35"/>
      <c r="DA540" s="35"/>
      <c r="DB540" s="34"/>
      <c r="DC540" s="34"/>
      <c r="DD540" s="34"/>
      <c r="DE540" s="34"/>
      <c r="DF540" s="34"/>
      <c r="DG540" s="34"/>
      <c r="DH540" s="34"/>
      <c r="DI540" s="34"/>
      <c r="DJ540" s="34"/>
      <c r="DK540" s="34"/>
      <c r="DL540" s="34"/>
      <c r="DM540" s="34"/>
      <c r="DN540" s="34"/>
      <c r="DO540" s="34"/>
      <c r="DP540" s="34"/>
      <c r="DQ540" s="34"/>
    </row>
    <row r="541" spans="1:121">
      <c r="A541" t="s">
        <v>1936</v>
      </c>
      <c r="B541" s="1">
        <v>0.26621527777777781</v>
      </c>
      <c r="C541" s="1">
        <v>0.22667824074074075</v>
      </c>
      <c r="D541" s="1">
        <v>0.14710648148148148</v>
      </c>
      <c r="E541" s="1">
        <v>3.9525462962962964E-2</v>
      </c>
      <c r="F541">
        <v>0</v>
      </c>
      <c r="G541">
        <v>70</v>
      </c>
      <c r="H541">
        <v>70</v>
      </c>
      <c r="I541">
        <v>45</v>
      </c>
      <c r="J541">
        <v>1269</v>
      </c>
      <c r="K541">
        <v>33</v>
      </c>
      <c r="L541">
        <v>1347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X541" s="35"/>
      <c r="Y541" s="35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5"/>
      <c r="AQ541" s="35"/>
      <c r="AR541" s="35"/>
      <c r="AS541" s="35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5"/>
      <c r="BK541" s="35"/>
      <c r="BL541" s="35"/>
      <c r="BM541" s="35"/>
      <c r="BN541" s="34"/>
      <c r="BO541" s="34"/>
      <c r="BP541" s="34"/>
      <c r="BQ541" s="34"/>
      <c r="BR541" s="34"/>
      <c r="BS541" s="34"/>
      <c r="BT541" s="34"/>
      <c r="BU541" s="34"/>
      <c r="BV541" s="34"/>
      <c r="BW541" s="34"/>
      <c r="BX541" s="34"/>
      <c r="BY541" s="34"/>
      <c r="BZ541" s="34"/>
      <c r="CA541" s="34"/>
      <c r="CB541" s="34"/>
      <c r="CC541" s="34"/>
      <c r="CD541" s="35"/>
      <c r="CE541" s="35"/>
      <c r="CF541" s="35"/>
      <c r="CG541" s="35"/>
      <c r="CH541" s="34"/>
      <c r="CI541" s="34"/>
      <c r="CJ541" s="34"/>
      <c r="CK541" s="34"/>
      <c r="CL541" s="34"/>
      <c r="CM541" s="34"/>
      <c r="CN541" s="34"/>
      <c r="CO541" s="34"/>
      <c r="CP541" s="34"/>
      <c r="CQ541" s="34"/>
      <c r="CR541" s="34"/>
      <c r="CS541" s="34"/>
      <c r="CT541" s="34"/>
      <c r="CU541" s="34"/>
      <c r="CV541" s="34"/>
      <c r="CW541" s="34"/>
      <c r="CX541" s="36"/>
      <c r="CY541" s="36"/>
      <c r="CZ541" s="35"/>
      <c r="DA541" s="35"/>
      <c r="DB541" s="34"/>
      <c r="DC541" s="34"/>
      <c r="DD541" s="34"/>
      <c r="DE541" s="34"/>
      <c r="DF541" s="34"/>
      <c r="DG541" s="34"/>
      <c r="DH541" s="34"/>
      <c r="DI541" s="34"/>
      <c r="DJ541" s="34"/>
      <c r="DK541" s="34"/>
      <c r="DL541" s="34"/>
      <c r="DM541" s="34"/>
      <c r="DN541" s="34"/>
      <c r="DO541" s="34"/>
      <c r="DP541" s="34"/>
      <c r="DQ541" s="34"/>
    </row>
    <row r="542" spans="1:121">
      <c r="A542" t="s">
        <v>2369</v>
      </c>
      <c r="B542" s="1">
        <v>0.32465277777777779</v>
      </c>
      <c r="C542" s="1">
        <v>0.2704050925925926</v>
      </c>
      <c r="D542" s="1">
        <v>6.1238425925925925E-2</v>
      </c>
      <c r="E542" s="1">
        <v>5.424768518518519E-2</v>
      </c>
      <c r="F542">
        <v>38</v>
      </c>
      <c r="G542">
        <v>238</v>
      </c>
      <c r="H542">
        <v>276</v>
      </c>
      <c r="I542">
        <v>2467</v>
      </c>
      <c r="J542">
        <v>398</v>
      </c>
      <c r="K542">
        <v>111</v>
      </c>
      <c r="L542">
        <v>2976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X542" s="35"/>
      <c r="Y542" s="35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5"/>
      <c r="AQ542" s="35"/>
      <c r="AR542" s="35"/>
      <c r="AS542" s="35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5"/>
      <c r="BK542" s="35"/>
      <c r="BL542" s="35"/>
      <c r="BM542" s="35"/>
      <c r="BN542" s="34"/>
      <c r="BO542" s="34"/>
      <c r="BP542" s="34"/>
      <c r="BQ542" s="34"/>
      <c r="BR542" s="34"/>
      <c r="BS542" s="34"/>
      <c r="BT542" s="34"/>
      <c r="BU542" s="34"/>
      <c r="BV542" s="34"/>
      <c r="BW542" s="34"/>
      <c r="BX542" s="34"/>
      <c r="BY542" s="34"/>
      <c r="BZ542" s="34"/>
      <c r="CA542" s="34"/>
      <c r="CB542" s="34"/>
      <c r="CC542" s="34"/>
      <c r="CD542" s="35"/>
      <c r="CE542" s="35"/>
      <c r="CF542" s="35"/>
      <c r="CG542" s="35"/>
      <c r="CH542" s="34"/>
      <c r="CI542" s="34"/>
      <c r="CJ542" s="34"/>
      <c r="CK542" s="34"/>
      <c r="CL542" s="34"/>
      <c r="CM542" s="34"/>
      <c r="CN542" s="34"/>
      <c r="CO542" s="34"/>
      <c r="CP542" s="34"/>
      <c r="CQ542" s="34"/>
      <c r="CR542" s="34"/>
      <c r="CS542" s="34"/>
      <c r="CT542" s="34"/>
      <c r="CU542" s="34"/>
      <c r="CV542" s="34"/>
      <c r="CW542" s="34"/>
      <c r="CX542" s="35"/>
      <c r="CY542" s="35"/>
      <c r="CZ542" s="35"/>
      <c r="DA542" s="35"/>
      <c r="DB542" s="34"/>
      <c r="DC542" s="34"/>
      <c r="DD542" s="34"/>
      <c r="DE542" s="34"/>
      <c r="DF542" s="34"/>
      <c r="DG542" s="34"/>
      <c r="DH542" s="34"/>
      <c r="DI542" s="34"/>
      <c r="DJ542" s="34"/>
      <c r="DK542" s="34"/>
      <c r="DL542" s="34"/>
      <c r="DM542" s="34"/>
      <c r="DN542" s="34"/>
      <c r="DO542" s="34"/>
      <c r="DP542" s="34"/>
      <c r="DQ542" s="34"/>
    </row>
    <row r="543" spans="1:121">
      <c r="A543" t="s">
        <v>1943</v>
      </c>
      <c r="B543" s="1">
        <v>0.19837962962962963</v>
      </c>
      <c r="C543" s="1">
        <v>9.9664351851851851E-2</v>
      </c>
      <c r="D543" s="1">
        <v>8.6064814814814816E-2</v>
      </c>
      <c r="E543" s="1">
        <v>9.8703703703703696E-2</v>
      </c>
      <c r="F543">
        <v>56</v>
      </c>
      <c r="G543">
        <v>71</v>
      </c>
      <c r="H543">
        <v>127</v>
      </c>
      <c r="I543">
        <v>1136</v>
      </c>
      <c r="J543">
        <v>244</v>
      </c>
      <c r="K543">
        <v>0</v>
      </c>
      <c r="L543">
        <v>1380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s="35"/>
      <c r="Y543" s="35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5"/>
      <c r="AQ543" s="35"/>
      <c r="AR543" s="35"/>
      <c r="AS543" s="35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5"/>
      <c r="BK543" s="35"/>
      <c r="BL543" s="35"/>
      <c r="BM543" s="35"/>
      <c r="BN543" s="34"/>
      <c r="BO543" s="34"/>
      <c r="BP543" s="34"/>
      <c r="BQ543" s="34"/>
      <c r="BR543" s="34"/>
      <c r="BS543" s="34"/>
      <c r="BT543" s="34"/>
      <c r="BU543" s="34"/>
      <c r="BV543" s="34"/>
      <c r="BW543" s="34"/>
      <c r="BX543" s="34"/>
      <c r="BY543" s="34"/>
      <c r="BZ543" s="34"/>
      <c r="CA543" s="34"/>
      <c r="CB543" s="34"/>
      <c r="CC543" s="34"/>
      <c r="CD543" s="35"/>
      <c r="CE543" s="35"/>
      <c r="CF543" s="35"/>
      <c r="CG543" s="35"/>
      <c r="CH543" s="34"/>
      <c r="CI543" s="34"/>
      <c r="CJ543" s="34"/>
      <c r="CK543" s="34"/>
      <c r="CL543" s="34"/>
      <c r="CM543" s="34"/>
      <c r="CN543" s="34"/>
      <c r="CO543" s="34"/>
      <c r="CP543" s="34"/>
      <c r="CQ543" s="34"/>
      <c r="CR543" s="34"/>
      <c r="CS543" s="34"/>
      <c r="CT543" s="34"/>
      <c r="CU543" s="34"/>
      <c r="CV543" s="34"/>
      <c r="CW543" s="34"/>
      <c r="CX543" s="35"/>
      <c r="CY543" s="35"/>
      <c r="CZ543" s="35"/>
      <c r="DA543" s="35"/>
      <c r="DB543" s="34"/>
      <c r="DC543" s="34"/>
      <c r="DD543" s="34"/>
      <c r="DE543" s="34"/>
      <c r="DF543" s="34"/>
      <c r="DG543" s="34"/>
      <c r="DH543" s="34"/>
      <c r="DI543" s="34"/>
      <c r="DJ543" s="34"/>
      <c r="DK543" s="34"/>
      <c r="DL543" s="34"/>
      <c r="DM543" s="34"/>
      <c r="DN543" s="34"/>
      <c r="DO543" s="34"/>
      <c r="DP543" s="34"/>
      <c r="DQ543" s="34"/>
    </row>
    <row r="544" spans="1:121">
      <c r="A544" t="s">
        <v>1955</v>
      </c>
      <c r="B544" s="1">
        <v>0.17098379629629631</v>
      </c>
      <c r="C544" s="1">
        <v>0.11429398148148147</v>
      </c>
      <c r="D544" s="1">
        <v>0.22100694444444444</v>
      </c>
      <c r="E544" s="1">
        <v>5.6689814814814811E-2</v>
      </c>
      <c r="F544">
        <v>86</v>
      </c>
      <c r="G544">
        <v>68</v>
      </c>
      <c r="H544">
        <v>154</v>
      </c>
      <c r="I544">
        <v>1298</v>
      </c>
      <c r="J544">
        <v>175</v>
      </c>
      <c r="K544">
        <v>0</v>
      </c>
      <c r="L544">
        <v>1473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s="35"/>
      <c r="Y544" s="35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5"/>
      <c r="AQ544" s="35"/>
      <c r="AR544" s="35"/>
      <c r="AS544" s="35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5"/>
      <c r="BK544" s="35"/>
      <c r="BL544" s="35"/>
      <c r="BM544" s="35"/>
      <c r="BN544" s="34"/>
      <c r="BO544" s="34"/>
      <c r="BP544" s="34"/>
      <c r="BQ544" s="34"/>
      <c r="BR544" s="34"/>
      <c r="BS544" s="34"/>
      <c r="BT544" s="34"/>
      <c r="BU544" s="34"/>
      <c r="BV544" s="34"/>
      <c r="BW544" s="34"/>
      <c r="BX544" s="34"/>
      <c r="BY544" s="34"/>
      <c r="BZ544" s="34"/>
      <c r="CA544" s="34"/>
      <c r="CB544" s="34"/>
      <c r="CC544" s="34"/>
      <c r="CD544" s="35"/>
      <c r="CE544" s="35"/>
      <c r="CF544" s="35"/>
      <c r="CG544" s="35"/>
      <c r="CH544" s="34"/>
      <c r="CI544" s="34"/>
      <c r="CJ544" s="34"/>
      <c r="CK544" s="34"/>
      <c r="CL544" s="34"/>
      <c r="CM544" s="34"/>
      <c r="CN544" s="34"/>
      <c r="CO544" s="34"/>
      <c r="CP544" s="34"/>
      <c r="CQ544" s="34"/>
      <c r="CR544" s="34"/>
      <c r="CS544" s="34"/>
      <c r="CT544" s="34"/>
      <c r="CU544" s="34"/>
      <c r="CV544" s="34"/>
      <c r="CW544" s="34"/>
      <c r="CX544" s="36"/>
      <c r="CY544" s="36"/>
      <c r="CZ544" s="35"/>
      <c r="DA544" s="35"/>
      <c r="DB544" s="34"/>
      <c r="DC544" s="34"/>
      <c r="DD544" s="34"/>
      <c r="DE544" s="34"/>
      <c r="DF544" s="34"/>
      <c r="DG544" s="34"/>
      <c r="DH544" s="34"/>
      <c r="DI544" s="34"/>
      <c r="DJ544" s="34"/>
      <c r="DK544" s="34"/>
      <c r="DL544" s="34"/>
      <c r="DM544" s="34"/>
      <c r="DN544" s="34"/>
      <c r="DO544" s="34"/>
      <c r="DP544" s="34"/>
      <c r="DQ544" s="34"/>
    </row>
    <row r="545" spans="1:121">
      <c r="A545" t="s">
        <v>1964</v>
      </c>
      <c r="B545" s="1">
        <v>0.41348379629629628</v>
      </c>
      <c r="C545" s="1">
        <v>0.36951388888888892</v>
      </c>
      <c r="D545" s="1">
        <v>0.14334490740740741</v>
      </c>
      <c r="E545" s="1">
        <v>4.3958333333333328E-2</v>
      </c>
      <c r="F545">
        <v>137</v>
      </c>
      <c r="G545">
        <v>182</v>
      </c>
      <c r="H545">
        <v>319</v>
      </c>
      <c r="I545">
        <v>2035</v>
      </c>
      <c r="J545">
        <v>442</v>
      </c>
      <c r="K545">
        <v>149</v>
      </c>
      <c r="L545">
        <v>2626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s="35"/>
      <c r="Y545" s="35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5"/>
      <c r="AQ545" s="35"/>
      <c r="AR545" s="35"/>
      <c r="AS545" s="35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5"/>
      <c r="BK545" s="35"/>
      <c r="BL545" s="35"/>
      <c r="BM545" s="35"/>
      <c r="BN545" s="34"/>
      <c r="BO545" s="34"/>
      <c r="BP545" s="34"/>
      <c r="BQ545" s="34"/>
      <c r="BR545" s="34"/>
      <c r="BS545" s="34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5"/>
      <c r="CE545" s="35"/>
      <c r="CF545" s="35"/>
      <c r="CG545" s="35"/>
      <c r="CH545" s="34"/>
      <c r="CI545" s="34"/>
      <c r="CJ545" s="34"/>
      <c r="CK545" s="34"/>
      <c r="CL545" s="34"/>
      <c r="CM545" s="34"/>
      <c r="CN545" s="34"/>
      <c r="CO545" s="34"/>
      <c r="CP545" s="34"/>
      <c r="CQ545" s="34"/>
      <c r="CR545" s="34"/>
      <c r="CS545" s="34"/>
      <c r="CT545" s="34"/>
      <c r="CU545" s="34"/>
      <c r="CV545" s="34"/>
      <c r="CW545" s="34"/>
      <c r="CX545" s="35"/>
      <c r="CY545" s="35"/>
      <c r="CZ545" s="35"/>
      <c r="DA545" s="35"/>
      <c r="DB545" s="34"/>
      <c r="DC545" s="34"/>
      <c r="DD545" s="34"/>
      <c r="DE545" s="34"/>
      <c r="DF545" s="34"/>
      <c r="DG545" s="34"/>
      <c r="DH545" s="34"/>
      <c r="DI545" s="34"/>
      <c r="DJ545" s="34"/>
      <c r="DK545" s="34"/>
      <c r="DL545" s="34"/>
      <c r="DM545" s="34"/>
      <c r="DN545" s="34"/>
      <c r="DO545" s="34"/>
      <c r="DP545" s="34"/>
      <c r="DQ545" s="34"/>
    </row>
    <row r="546" spans="1:121">
      <c r="A546" t="s">
        <v>1974</v>
      </c>
      <c r="B546" s="1">
        <v>1.8055555555555557E-2</v>
      </c>
      <c r="C546" s="1">
        <v>1.6469907407407405E-2</v>
      </c>
      <c r="D546" s="1">
        <v>5.185185185185185E-3</v>
      </c>
      <c r="E546" s="1">
        <v>1.5740740740740741E-3</v>
      </c>
      <c r="F546">
        <v>43</v>
      </c>
      <c r="G546">
        <v>7</v>
      </c>
      <c r="H546">
        <v>50</v>
      </c>
      <c r="I546">
        <v>158</v>
      </c>
      <c r="J546">
        <v>8</v>
      </c>
      <c r="K546">
        <v>0</v>
      </c>
      <c r="L546">
        <v>166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s="35"/>
      <c r="Y546" s="35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5"/>
      <c r="AQ546" s="35"/>
      <c r="AR546" s="35"/>
      <c r="AS546" s="35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4"/>
      <c r="BF546" s="34"/>
      <c r="BG546" s="34"/>
      <c r="BH546" s="34"/>
      <c r="BI546" s="34"/>
      <c r="BJ546" s="35"/>
      <c r="BK546" s="35"/>
      <c r="BL546" s="35"/>
      <c r="BM546" s="35"/>
      <c r="BN546" s="34"/>
      <c r="BO546" s="34"/>
      <c r="BP546" s="34"/>
      <c r="BQ546" s="34"/>
      <c r="BR546" s="34"/>
      <c r="BS546" s="34"/>
      <c r="BT546" s="34"/>
      <c r="BU546" s="34"/>
      <c r="BV546" s="34"/>
      <c r="BW546" s="34"/>
      <c r="BX546" s="34"/>
      <c r="BY546" s="34"/>
      <c r="BZ546" s="34"/>
      <c r="CA546" s="34"/>
      <c r="CB546" s="34"/>
      <c r="CC546" s="34"/>
      <c r="CD546" s="35"/>
      <c r="CE546" s="35"/>
      <c r="CF546" s="35"/>
      <c r="CG546" s="35"/>
      <c r="CH546" s="34"/>
      <c r="CI546" s="34"/>
      <c r="CJ546" s="34"/>
      <c r="CK546" s="34"/>
      <c r="CL546" s="34"/>
      <c r="CM546" s="34"/>
      <c r="CN546" s="34"/>
      <c r="CO546" s="34"/>
      <c r="CP546" s="34"/>
      <c r="CQ546" s="34"/>
      <c r="CR546" s="34"/>
      <c r="CS546" s="34"/>
      <c r="CT546" s="34"/>
      <c r="CU546" s="34"/>
      <c r="CV546" s="34"/>
      <c r="CW546" s="34"/>
      <c r="CX546" s="35"/>
      <c r="CY546" s="35"/>
      <c r="CZ546" s="35"/>
      <c r="DA546" s="35"/>
      <c r="DB546" s="34"/>
      <c r="DC546" s="34"/>
      <c r="DD546" s="34"/>
      <c r="DE546" s="34"/>
      <c r="DF546" s="34"/>
      <c r="DG546" s="34"/>
      <c r="DH546" s="34"/>
      <c r="DI546" s="34"/>
      <c r="DJ546" s="34"/>
      <c r="DK546" s="34"/>
      <c r="DL546" s="34"/>
      <c r="DM546" s="34"/>
      <c r="DN546" s="34"/>
      <c r="DO546" s="34"/>
      <c r="DP546" s="34"/>
      <c r="DQ546" s="34"/>
    </row>
    <row r="547" spans="1:121">
      <c r="A547" t="s">
        <v>1982</v>
      </c>
      <c r="B547" s="1">
        <v>5.768518518518518E-2</v>
      </c>
      <c r="C547" s="1">
        <v>5.5960648148148141E-2</v>
      </c>
      <c r="D547" s="1">
        <v>3.5185185185185185E-3</v>
      </c>
      <c r="E547" s="1">
        <v>1.712962962962963E-3</v>
      </c>
      <c r="F547">
        <v>14</v>
      </c>
      <c r="G547">
        <v>12</v>
      </c>
      <c r="H547">
        <v>26</v>
      </c>
      <c r="I547">
        <v>384</v>
      </c>
      <c r="J547">
        <v>25</v>
      </c>
      <c r="K547">
        <v>18</v>
      </c>
      <c r="L547">
        <v>427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s="35"/>
      <c r="Y547" s="35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5"/>
      <c r="AQ547" s="35"/>
      <c r="AR547" s="35"/>
      <c r="AS547" s="35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4"/>
      <c r="BF547" s="34"/>
      <c r="BG547" s="34"/>
      <c r="BH547" s="34"/>
      <c r="BI547" s="34"/>
      <c r="BJ547" s="35"/>
      <c r="BK547" s="35"/>
      <c r="BL547" s="35"/>
      <c r="BM547" s="35"/>
      <c r="BN547" s="34"/>
      <c r="BO547" s="34"/>
      <c r="BP547" s="34"/>
      <c r="BQ547" s="34"/>
      <c r="BR547" s="34"/>
      <c r="BS547" s="34"/>
      <c r="BT547" s="34"/>
      <c r="BU547" s="34"/>
      <c r="BV547" s="34"/>
      <c r="BW547" s="34"/>
      <c r="BX547" s="34"/>
      <c r="BY547" s="34"/>
      <c r="BZ547" s="34"/>
      <c r="CA547" s="34"/>
      <c r="CB547" s="34"/>
      <c r="CC547" s="34"/>
      <c r="CD547" s="35"/>
      <c r="CE547" s="35"/>
      <c r="CF547" s="35"/>
      <c r="CG547" s="35"/>
      <c r="CH547" s="34"/>
      <c r="CI547" s="34"/>
      <c r="CJ547" s="34"/>
      <c r="CK547" s="34"/>
      <c r="CL547" s="34"/>
      <c r="CM547" s="34"/>
      <c r="CN547" s="34"/>
      <c r="CO547" s="34"/>
      <c r="CP547" s="34"/>
      <c r="CQ547" s="34"/>
      <c r="CR547" s="34"/>
      <c r="CS547" s="34"/>
      <c r="CT547" s="34"/>
      <c r="CU547" s="34"/>
      <c r="CV547" s="34"/>
      <c r="CW547" s="34"/>
      <c r="CX547" s="36"/>
      <c r="CY547" s="36"/>
      <c r="CZ547" s="35"/>
      <c r="DA547" s="35"/>
      <c r="DB547" s="34"/>
      <c r="DC547" s="34"/>
      <c r="DD547" s="34"/>
      <c r="DE547" s="34"/>
      <c r="DF547" s="34"/>
      <c r="DG547" s="34"/>
      <c r="DH547" s="34"/>
      <c r="DI547" s="34"/>
      <c r="DJ547" s="34"/>
      <c r="DK547" s="34"/>
      <c r="DL547" s="34"/>
      <c r="DM547" s="34"/>
      <c r="DN547" s="34"/>
      <c r="DO547" s="34"/>
      <c r="DP547" s="34"/>
      <c r="DQ547" s="34"/>
    </row>
    <row r="548" spans="1:121">
      <c r="A548" t="s">
        <v>2645</v>
      </c>
      <c r="B548" s="1">
        <v>0.27431712962962962</v>
      </c>
      <c r="C548" s="1">
        <v>0.1386111111111111</v>
      </c>
      <c r="D548" s="1">
        <v>8.6782407407407405E-2</v>
      </c>
      <c r="E548" s="1">
        <v>0.13570601851851852</v>
      </c>
      <c r="F548">
        <v>62</v>
      </c>
      <c r="G548">
        <v>152</v>
      </c>
      <c r="H548">
        <v>214</v>
      </c>
      <c r="I548">
        <v>2590</v>
      </c>
      <c r="J548">
        <v>143</v>
      </c>
      <c r="K548">
        <v>152</v>
      </c>
      <c r="L548">
        <v>2885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s="35"/>
      <c r="Y548" s="35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5"/>
      <c r="AQ548" s="35"/>
      <c r="AR548" s="35"/>
      <c r="AS548" s="35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4"/>
      <c r="BF548" s="34"/>
      <c r="BG548" s="34"/>
      <c r="BH548" s="34"/>
      <c r="BI548" s="34"/>
      <c r="BJ548" s="35"/>
      <c r="BK548" s="35"/>
      <c r="BL548" s="35"/>
      <c r="BM548" s="35"/>
      <c r="BN548" s="34"/>
      <c r="BO548" s="34"/>
      <c r="BP548" s="34"/>
      <c r="BQ548" s="34"/>
      <c r="BR548" s="34"/>
      <c r="BS548" s="34"/>
      <c r="BT548" s="34"/>
      <c r="BU548" s="34"/>
      <c r="BV548" s="34"/>
      <c r="BW548" s="34"/>
      <c r="BX548" s="34"/>
      <c r="BY548" s="34"/>
      <c r="BZ548" s="34"/>
      <c r="CA548" s="34"/>
      <c r="CB548" s="34"/>
      <c r="CC548" s="34"/>
      <c r="CD548" s="35"/>
      <c r="CE548" s="35"/>
      <c r="CF548" s="35"/>
      <c r="CG548" s="35"/>
      <c r="CH548" s="34"/>
      <c r="CI548" s="34"/>
      <c r="CJ548" s="34"/>
      <c r="CK548" s="34"/>
      <c r="CL548" s="34"/>
      <c r="CM548" s="34"/>
      <c r="CN548" s="34"/>
      <c r="CO548" s="34"/>
      <c r="CP548" s="34"/>
      <c r="CQ548" s="34"/>
      <c r="CR548" s="34"/>
      <c r="CS548" s="34"/>
      <c r="CT548" s="34"/>
      <c r="CU548" s="34"/>
      <c r="CV548" s="34"/>
      <c r="CW548" s="34"/>
      <c r="CX548" s="35"/>
      <c r="CY548" s="35"/>
      <c r="CZ548" s="35"/>
      <c r="DA548" s="35"/>
      <c r="DB548" s="34"/>
      <c r="DC548" s="34"/>
      <c r="DD548" s="34"/>
      <c r="DE548" s="34"/>
      <c r="DF548" s="34"/>
      <c r="DG548" s="34"/>
      <c r="DH548" s="34"/>
      <c r="DI548" s="34"/>
      <c r="DJ548" s="34"/>
      <c r="DK548" s="34"/>
      <c r="DL548" s="34"/>
      <c r="DM548" s="34"/>
      <c r="DN548" s="34"/>
      <c r="DO548" s="34"/>
      <c r="DP548" s="34"/>
      <c r="DQ548" s="34"/>
    </row>
    <row r="549" spans="1:121">
      <c r="A549" t="s">
        <v>1983</v>
      </c>
      <c r="B549" s="1">
        <v>1.1423611111111112E-2</v>
      </c>
      <c r="C549" s="1">
        <v>9.9768518518518531E-3</v>
      </c>
      <c r="D549" s="1">
        <v>7.407407407407407E-4</v>
      </c>
      <c r="E549" s="1">
        <v>1.4351851851851854E-3</v>
      </c>
      <c r="F549">
        <v>19</v>
      </c>
      <c r="G549">
        <v>1</v>
      </c>
      <c r="H549">
        <v>20</v>
      </c>
      <c r="I549">
        <v>149</v>
      </c>
      <c r="J549">
        <v>1</v>
      </c>
      <c r="K549">
        <v>0</v>
      </c>
      <c r="L549">
        <v>150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s="35"/>
      <c r="Y549" s="35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5"/>
      <c r="AQ549" s="35"/>
      <c r="AR549" s="35"/>
      <c r="AS549" s="35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4"/>
      <c r="BF549" s="34"/>
      <c r="BG549" s="34"/>
      <c r="BH549" s="34"/>
      <c r="BI549" s="34"/>
      <c r="BJ549" s="35"/>
      <c r="BK549" s="35"/>
      <c r="BL549" s="35"/>
      <c r="BM549" s="35"/>
      <c r="BN549" s="34"/>
      <c r="BO549" s="34"/>
      <c r="BP549" s="34"/>
      <c r="BQ549" s="34"/>
      <c r="BR549" s="34"/>
      <c r="BS549" s="34"/>
      <c r="BT549" s="34"/>
      <c r="BU549" s="34"/>
      <c r="BV549" s="34"/>
      <c r="BW549" s="34"/>
      <c r="BX549" s="34"/>
      <c r="BY549" s="34"/>
      <c r="BZ549" s="34"/>
      <c r="CA549" s="34"/>
      <c r="CB549" s="34"/>
      <c r="CC549" s="34"/>
      <c r="CD549" s="35"/>
      <c r="CE549" s="35"/>
      <c r="CF549" s="35"/>
      <c r="CG549" s="35"/>
      <c r="CH549" s="34"/>
      <c r="CI549" s="34"/>
      <c r="CJ549" s="34"/>
      <c r="CK549" s="34"/>
      <c r="CL549" s="34"/>
      <c r="CM549" s="34"/>
      <c r="CN549" s="34"/>
      <c r="CO549" s="34"/>
      <c r="CP549" s="34"/>
      <c r="CQ549" s="34"/>
      <c r="CR549" s="34"/>
      <c r="CS549" s="34"/>
      <c r="CT549" s="34"/>
      <c r="CU549" s="34"/>
      <c r="CV549" s="34"/>
      <c r="CW549" s="34"/>
      <c r="CX549" s="35"/>
      <c r="CY549" s="35"/>
      <c r="CZ549" s="35"/>
      <c r="DA549" s="35"/>
      <c r="DB549" s="34"/>
      <c r="DC549" s="34"/>
      <c r="DD549" s="34"/>
      <c r="DE549" s="34"/>
      <c r="DF549" s="34"/>
      <c r="DG549" s="34"/>
      <c r="DH549" s="34"/>
      <c r="DI549" s="34"/>
      <c r="DJ549" s="34"/>
      <c r="DK549" s="34"/>
      <c r="DL549" s="34"/>
      <c r="DM549" s="34"/>
      <c r="DN549" s="34"/>
      <c r="DO549" s="34"/>
      <c r="DP549" s="34"/>
      <c r="DQ549" s="34"/>
    </row>
    <row r="550" spans="1:121">
      <c r="A550" t="s">
        <v>2646</v>
      </c>
      <c r="B550" s="1">
        <v>0.16041666666666668</v>
      </c>
      <c r="C550" s="1">
        <v>6.9490740740740742E-2</v>
      </c>
      <c r="D550" s="1">
        <v>0.10527777777777779</v>
      </c>
      <c r="E550" s="1">
        <v>9.0925925925925924E-2</v>
      </c>
      <c r="F550">
        <v>60</v>
      </c>
      <c r="G550">
        <v>33</v>
      </c>
      <c r="H550">
        <v>93</v>
      </c>
      <c r="I550">
        <v>892</v>
      </c>
      <c r="J550">
        <v>76</v>
      </c>
      <c r="K550">
        <v>0</v>
      </c>
      <c r="L550">
        <v>968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s="35"/>
      <c r="Y550" s="35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5"/>
      <c r="AQ550" s="35"/>
      <c r="AR550" s="35"/>
      <c r="AS550" s="35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5"/>
      <c r="BK550" s="35"/>
      <c r="BL550" s="35"/>
      <c r="BM550" s="35"/>
      <c r="BN550" s="34"/>
      <c r="BO550" s="34"/>
      <c r="BP550" s="34"/>
      <c r="BQ550" s="34"/>
      <c r="BR550" s="34"/>
      <c r="BS550" s="34"/>
      <c r="BT550" s="34"/>
      <c r="BU550" s="34"/>
      <c r="BV550" s="34"/>
      <c r="BW550" s="34"/>
      <c r="BX550" s="34"/>
      <c r="BY550" s="34"/>
      <c r="BZ550" s="34"/>
      <c r="CA550" s="34"/>
      <c r="CB550" s="34"/>
      <c r="CC550" s="34"/>
      <c r="CD550" s="35"/>
      <c r="CE550" s="35"/>
      <c r="CF550" s="35"/>
      <c r="CG550" s="35"/>
      <c r="CH550" s="34"/>
      <c r="CI550" s="34"/>
      <c r="CJ550" s="34"/>
      <c r="CK550" s="34"/>
      <c r="CL550" s="34"/>
      <c r="CM550" s="34"/>
      <c r="CN550" s="34"/>
      <c r="CO550" s="34"/>
      <c r="CP550" s="34"/>
      <c r="CQ550" s="34"/>
      <c r="CR550" s="34"/>
      <c r="CS550" s="34"/>
      <c r="CT550" s="34"/>
      <c r="CU550" s="34"/>
      <c r="CV550" s="34"/>
      <c r="CW550" s="34"/>
      <c r="CX550" s="36"/>
      <c r="CY550" s="36"/>
      <c r="CZ550" s="35"/>
      <c r="DA550" s="35"/>
      <c r="DB550" s="34"/>
      <c r="DC550" s="34"/>
      <c r="DD550" s="34"/>
      <c r="DE550" s="34"/>
      <c r="DF550" s="34"/>
      <c r="DG550" s="34"/>
      <c r="DH550" s="34"/>
      <c r="DI550" s="34"/>
      <c r="DJ550" s="34"/>
      <c r="DK550" s="34"/>
      <c r="DL550" s="34"/>
      <c r="DM550" s="34"/>
      <c r="DN550" s="34"/>
      <c r="DO550" s="34"/>
      <c r="DP550" s="34"/>
      <c r="DQ550" s="34"/>
    </row>
    <row r="551" spans="1:121">
      <c r="A551" t="s">
        <v>1987</v>
      </c>
      <c r="B551" s="1">
        <v>0.27386574074074072</v>
      </c>
      <c r="C551" s="1">
        <v>0.20453703703703704</v>
      </c>
      <c r="D551" s="1">
        <v>1.6064814814814813E-2</v>
      </c>
      <c r="E551" s="1">
        <v>6.9317129629629631E-2</v>
      </c>
      <c r="F551">
        <v>54</v>
      </c>
      <c r="G551">
        <v>1</v>
      </c>
      <c r="H551">
        <v>55</v>
      </c>
      <c r="I551">
        <v>379</v>
      </c>
      <c r="J551">
        <v>2</v>
      </c>
      <c r="K551">
        <v>0</v>
      </c>
      <c r="L551">
        <v>381</v>
      </c>
      <c r="M551">
        <v>37.58</v>
      </c>
      <c r="N551">
        <v>37.58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X551" s="35"/>
      <c r="Y551" s="35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5"/>
      <c r="AQ551" s="35"/>
      <c r="AR551" s="35"/>
      <c r="AS551" s="35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5"/>
      <c r="BK551" s="35"/>
      <c r="BL551" s="35"/>
      <c r="BM551" s="35"/>
      <c r="BN551" s="34"/>
      <c r="BO551" s="34"/>
      <c r="BP551" s="34"/>
      <c r="BQ551" s="34"/>
      <c r="BR551" s="34"/>
      <c r="BS551" s="34"/>
      <c r="BT551" s="34"/>
      <c r="BU551" s="34"/>
      <c r="BV551" s="34"/>
      <c r="BW551" s="34"/>
      <c r="BX551" s="34"/>
      <c r="BY551" s="34"/>
      <c r="BZ551" s="34"/>
      <c r="CA551" s="34"/>
      <c r="CB551" s="34"/>
      <c r="CC551" s="34"/>
      <c r="CD551" s="35"/>
      <c r="CE551" s="35"/>
      <c r="CF551" s="35"/>
      <c r="CG551" s="35"/>
      <c r="CH551" s="34"/>
      <c r="CI551" s="34"/>
      <c r="CJ551" s="34"/>
      <c r="CK551" s="34"/>
      <c r="CL551" s="34"/>
      <c r="CM551" s="34"/>
      <c r="CN551" s="34"/>
      <c r="CO551" s="34"/>
      <c r="CP551" s="34"/>
      <c r="CQ551" s="34"/>
      <c r="CR551" s="34"/>
      <c r="CS551" s="34"/>
      <c r="CT551" s="34"/>
      <c r="CU551" s="34"/>
      <c r="CV551" s="34"/>
      <c r="CW551" s="34"/>
      <c r="CX551" s="36"/>
      <c r="CY551" s="36"/>
      <c r="CZ551" s="35"/>
      <c r="DA551" s="35"/>
      <c r="DB551" s="34"/>
      <c r="DC551" s="34"/>
      <c r="DD551" s="34"/>
      <c r="DE551" s="34"/>
      <c r="DF551" s="34"/>
      <c r="DG551" s="34"/>
      <c r="DH551" s="34"/>
      <c r="DI551" s="34"/>
      <c r="DJ551" s="34"/>
      <c r="DK551" s="34"/>
      <c r="DL551" s="34"/>
      <c r="DM551" s="34"/>
      <c r="DN551" s="34"/>
      <c r="DO551" s="34"/>
      <c r="DP551" s="34"/>
      <c r="DQ551" s="34"/>
    </row>
    <row r="552" spans="1:121">
      <c r="A552" t="s">
        <v>2647</v>
      </c>
      <c r="B552" s="1">
        <v>0.54833333333333334</v>
      </c>
      <c r="C552" s="1">
        <v>0.53128472222222223</v>
      </c>
      <c r="D552" s="1">
        <v>4.7557870370370368E-2</v>
      </c>
      <c r="E552" s="1">
        <v>1.7037037037037038E-2</v>
      </c>
      <c r="F552">
        <v>152</v>
      </c>
      <c r="G552">
        <v>486</v>
      </c>
      <c r="H552">
        <v>638</v>
      </c>
      <c r="I552">
        <v>7325</v>
      </c>
      <c r="J552">
        <v>1218</v>
      </c>
      <c r="K552">
        <v>321</v>
      </c>
      <c r="L552">
        <v>8864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s="35"/>
      <c r="Y552" s="35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5"/>
      <c r="AQ552" s="35"/>
      <c r="AR552" s="35"/>
      <c r="AS552" s="35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5"/>
      <c r="BK552" s="35"/>
      <c r="BL552" s="35"/>
      <c r="BM552" s="35"/>
      <c r="BN552" s="34"/>
      <c r="BO552" s="34"/>
      <c r="BP552" s="34"/>
      <c r="BQ552" s="34"/>
      <c r="BR552" s="34"/>
      <c r="BS552" s="34"/>
      <c r="BT552" s="34"/>
      <c r="BU552" s="34"/>
      <c r="BV552" s="34"/>
      <c r="BW552" s="34"/>
      <c r="BX552" s="34"/>
      <c r="BY552" s="34"/>
      <c r="BZ552" s="34"/>
      <c r="CA552" s="34"/>
      <c r="CB552" s="34"/>
      <c r="CC552" s="34"/>
      <c r="CD552" s="35"/>
      <c r="CE552" s="35"/>
      <c r="CF552" s="35"/>
      <c r="CG552" s="35"/>
      <c r="CH552" s="34"/>
      <c r="CI552" s="34"/>
      <c r="CJ552" s="34"/>
      <c r="CK552" s="34"/>
      <c r="CL552" s="34"/>
      <c r="CM552" s="34"/>
      <c r="CN552" s="34"/>
      <c r="CO552" s="34"/>
      <c r="CP552" s="34"/>
      <c r="CQ552" s="34"/>
      <c r="CR552" s="34"/>
      <c r="CS552" s="34"/>
      <c r="CT552" s="34"/>
      <c r="CU552" s="34"/>
      <c r="CV552" s="34"/>
      <c r="CW552" s="34"/>
      <c r="CX552" s="35"/>
      <c r="CY552" s="35"/>
      <c r="CZ552" s="35"/>
      <c r="DA552" s="35"/>
      <c r="DB552" s="34"/>
      <c r="DC552" s="34"/>
      <c r="DD552" s="34"/>
      <c r="DE552" s="34"/>
      <c r="DF552" s="34"/>
      <c r="DG552" s="34"/>
      <c r="DH552" s="34"/>
      <c r="DI552" s="34"/>
      <c r="DJ552" s="34"/>
      <c r="DK552" s="34"/>
      <c r="DL552" s="34"/>
      <c r="DM552" s="34"/>
      <c r="DN552" s="34"/>
      <c r="DO552" s="34"/>
      <c r="DP552" s="34"/>
      <c r="DQ552" s="34"/>
    </row>
    <row r="553" spans="1:121">
      <c r="A553" t="s">
        <v>2648</v>
      </c>
      <c r="B553" s="1">
        <v>0.28559027777777779</v>
      </c>
      <c r="C553" s="1">
        <v>0.20778935185185185</v>
      </c>
      <c r="D553" s="1">
        <v>1.6412037037037037E-2</v>
      </c>
      <c r="E553" s="1">
        <v>7.778935185185186E-2</v>
      </c>
      <c r="F553">
        <v>114</v>
      </c>
      <c r="G553">
        <v>199</v>
      </c>
      <c r="H553">
        <v>313</v>
      </c>
      <c r="I553">
        <v>3566</v>
      </c>
      <c r="J553">
        <v>563</v>
      </c>
      <c r="K553">
        <v>104</v>
      </c>
      <c r="L553">
        <v>4233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s="35"/>
      <c r="Y553" s="35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5"/>
      <c r="AQ553" s="35"/>
      <c r="AR553" s="35"/>
      <c r="AS553" s="35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5"/>
      <c r="BK553" s="35"/>
      <c r="BL553" s="35"/>
      <c r="BM553" s="35"/>
      <c r="BN553" s="34"/>
      <c r="BO553" s="34"/>
      <c r="BP553" s="34"/>
      <c r="BQ553" s="34"/>
      <c r="BR553" s="34"/>
      <c r="BS553" s="34"/>
      <c r="BT553" s="34"/>
      <c r="BU553" s="34"/>
      <c r="BV553" s="34"/>
      <c r="BW553" s="34"/>
      <c r="BX553" s="34"/>
      <c r="BY553" s="34"/>
      <c r="BZ553" s="34"/>
      <c r="CA553" s="34"/>
      <c r="CB553" s="34"/>
      <c r="CC553" s="34"/>
      <c r="CD553" s="35"/>
      <c r="CE553" s="35"/>
      <c r="CF553" s="35"/>
      <c r="CG553" s="35"/>
      <c r="CH553" s="34"/>
      <c r="CI553" s="34"/>
      <c r="CJ553" s="34"/>
      <c r="CK553" s="34"/>
      <c r="CL553" s="34"/>
      <c r="CM553" s="34"/>
      <c r="CN553" s="34"/>
      <c r="CO553" s="34"/>
      <c r="CP553" s="34"/>
      <c r="CQ553" s="34"/>
      <c r="CR553" s="34"/>
      <c r="CS553" s="34"/>
      <c r="CT553" s="34"/>
      <c r="CU553" s="34"/>
      <c r="CV553" s="34"/>
      <c r="CW553" s="34"/>
      <c r="CX553" s="36"/>
      <c r="CY553" s="35"/>
      <c r="CZ553" s="35"/>
      <c r="DA553" s="35"/>
      <c r="DB553" s="34"/>
      <c r="DC553" s="34"/>
      <c r="DD553" s="34"/>
      <c r="DE553" s="34"/>
      <c r="DF553" s="34"/>
      <c r="DG553" s="34"/>
      <c r="DH553" s="34"/>
      <c r="DI553" s="34"/>
      <c r="DJ553" s="34"/>
      <c r="DK553" s="34"/>
      <c r="DL553" s="34"/>
      <c r="DM553" s="34"/>
      <c r="DN553" s="34"/>
      <c r="DO553" s="34"/>
      <c r="DP553" s="34"/>
      <c r="DQ553" s="34"/>
    </row>
    <row r="554" spans="1:121">
      <c r="A554" t="s">
        <v>2649</v>
      </c>
      <c r="B554" s="1">
        <v>0.28311342592592592</v>
      </c>
      <c r="C554" s="1">
        <v>0.27864583333333331</v>
      </c>
      <c r="D554" s="1">
        <v>4.4131944444444439E-2</v>
      </c>
      <c r="E554" s="1">
        <v>4.4675925925925933E-3</v>
      </c>
      <c r="F554">
        <v>132</v>
      </c>
      <c r="G554">
        <v>42</v>
      </c>
      <c r="H554">
        <v>174</v>
      </c>
      <c r="I554">
        <v>1208</v>
      </c>
      <c r="J554">
        <v>70</v>
      </c>
      <c r="K554">
        <v>0</v>
      </c>
      <c r="L554">
        <v>1278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X554" s="35"/>
      <c r="Y554" s="35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5"/>
      <c r="AQ554" s="35"/>
      <c r="AR554" s="35"/>
      <c r="AS554" s="35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5"/>
      <c r="BK554" s="35"/>
      <c r="BL554" s="35"/>
      <c r="BM554" s="35"/>
      <c r="BN554" s="34"/>
      <c r="BO554" s="34"/>
      <c r="BP554" s="34"/>
      <c r="BQ554" s="34"/>
      <c r="BR554" s="34"/>
      <c r="BS554" s="34"/>
      <c r="BT554" s="34"/>
      <c r="BU554" s="34"/>
      <c r="BV554" s="34"/>
      <c r="BW554" s="34"/>
      <c r="BX554" s="34"/>
      <c r="BY554" s="34"/>
      <c r="BZ554" s="34"/>
      <c r="CA554" s="34"/>
      <c r="CB554" s="34"/>
      <c r="CC554" s="34"/>
      <c r="CD554" s="35"/>
      <c r="CE554" s="35"/>
      <c r="CF554" s="35"/>
      <c r="CG554" s="35"/>
      <c r="CH554" s="34"/>
      <c r="CI554" s="34"/>
      <c r="CJ554" s="34"/>
      <c r="CK554" s="34"/>
      <c r="CL554" s="34"/>
      <c r="CM554" s="34"/>
      <c r="CN554" s="34"/>
      <c r="CO554" s="34"/>
      <c r="CP554" s="34"/>
      <c r="CQ554" s="34"/>
      <c r="CR554" s="34"/>
      <c r="CS554" s="34"/>
      <c r="CT554" s="34"/>
      <c r="CU554" s="34"/>
      <c r="CV554" s="34"/>
      <c r="CW554" s="34"/>
      <c r="CX554" s="35"/>
      <c r="CY554" s="35"/>
      <c r="CZ554" s="35"/>
      <c r="DA554" s="35"/>
      <c r="DB554" s="34"/>
      <c r="DC554" s="34"/>
      <c r="DD554" s="34"/>
      <c r="DE554" s="34"/>
      <c r="DF554" s="34"/>
      <c r="DG554" s="34"/>
      <c r="DH554" s="34"/>
      <c r="DI554" s="34"/>
      <c r="DJ554" s="34"/>
      <c r="DK554" s="34"/>
      <c r="DL554" s="34"/>
      <c r="DM554" s="34"/>
      <c r="DN554" s="34"/>
      <c r="DO554" s="34"/>
      <c r="DP554" s="34"/>
      <c r="DQ554" s="34"/>
    </row>
    <row r="555" spans="1:121">
      <c r="A555" t="s">
        <v>1994</v>
      </c>
      <c r="B555" s="1">
        <v>0.61152777777777778</v>
      </c>
      <c r="C555" s="1">
        <v>0.55827546296296293</v>
      </c>
      <c r="D555" s="1">
        <v>7.481481481481482E-2</v>
      </c>
      <c r="E555" s="1">
        <v>5.3252314814814815E-2</v>
      </c>
      <c r="F555">
        <v>112</v>
      </c>
      <c r="G555">
        <v>228</v>
      </c>
      <c r="H555">
        <v>340</v>
      </c>
      <c r="I555">
        <v>2654</v>
      </c>
      <c r="J555">
        <v>610</v>
      </c>
      <c r="K555">
        <v>244</v>
      </c>
      <c r="L555">
        <v>3508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X555" s="35"/>
      <c r="Y555" s="35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5"/>
      <c r="AQ555" s="35"/>
      <c r="AR555" s="35"/>
      <c r="AS555" s="35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5"/>
      <c r="BK555" s="35"/>
      <c r="BL555" s="35"/>
      <c r="BM555" s="35"/>
      <c r="BN555" s="34"/>
      <c r="BO555" s="34"/>
      <c r="BP555" s="34"/>
      <c r="BQ555" s="34"/>
      <c r="BR555" s="34"/>
      <c r="BS555" s="34"/>
      <c r="BT555" s="34"/>
      <c r="BU555" s="34"/>
      <c r="BV555" s="34"/>
      <c r="BW555" s="34"/>
      <c r="BX555" s="34"/>
      <c r="BY555" s="34"/>
      <c r="BZ555" s="34"/>
      <c r="CA555" s="34"/>
      <c r="CB555" s="34"/>
      <c r="CC555" s="34"/>
      <c r="CD555" s="35"/>
      <c r="CE555" s="35"/>
      <c r="CF555" s="35"/>
      <c r="CG555" s="35"/>
      <c r="CH555" s="34"/>
      <c r="CI555" s="34"/>
      <c r="CJ555" s="34"/>
      <c r="CK555" s="34"/>
      <c r="CL555" s="34"/>
      <c r="CM555" s="34"/>
      <c r="CN555" s="34"/>
      <c r="CO555" s="34"/>
      <c r="CP555" s="34"/>
      <c r="CQ555" s="34"/>
      <c r="CR555" s="34"/>
      <c r="CS555" s="34"/>
      <c r="CT555" s="34"/>
      <c r="CU555" s="34"/>
      <c r="CV555" s="34"/>
      <c r="CW555" s="34"/>
      <c r="CX555" s="35"/>
      <c r="CY555" s="35"/>
      <c r="CZ555" s="35"/>
      <c r="DA555" s="35"/>
      <c r="DB555" s="34"/>
      <c r="DC555" s="34"/>
      <c r="DD555" s="34"/>
      <c r="DE555" s="34"/>
      <c r="DF555" s="34"/>
      <c r="DG555" s="34"/>
      <c r="DH555" s="34"/>
      <c r="DI555" s="34"/>
      <c r="DJ555" s="34"/>
      <c r="DK555" s="34"/>
      <c r="DL555" s="34"/>
      <c r="DM555" s="34"/>
      <c r="DN555" s="34"/>
      <c r="DO555" s="34"/>
      <c r="DP555" s="34"/>
      <c r="DQ555" s="34"/>
    </row>
    <row r="556" spans="1:121">
      <c r="A556" t="s">
        <v>1998</v>
      </c>
      <c r="B556" s="1">
        <v>0.29902777777777778</v>
      </c>
      <c r="C556" s="1">
        <v>0.29900462962962965</v>
      </c>
      <c r="D556" s="1">
        <v>4.9247685185185186E-2</v>
      </c>
      <c r="E556" s="1">
        <v>2.3148148148148147E-5</v>
      </c>
      <c r="F556">
        <v>21</v>
      </c>
      <c r="G556">
        <v>0</v>
      </c>
      <c r="H556">
        <v>21</v>
      </c>
      <c r="I556">
        <v>1261</v>
      </c>
      <c r="J556">
        <v>0</v>
      </c>
      <c r="K556">
        <v>0</v>
      </c>
      <c r="L556">
        <v>1261</v>
      </c>
      <c r="M556">
        <v>13.93</v>
      </c>
      <c r="N556">
        <v>13.93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X556" s="35"/>
      <c r="Y556" s="35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5"/>
      <c r="AQ556" s="35"/>
      <c r="AR556" s="35"/>
      <c r="AS556" s="35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5"/>
      <c r="BK556" s="35"/>
      <c r="BL556" s="35"/>
      <c r="BM556" s="35"/>
      <c r="BN556" s="34"/>
      <c r="BO556" s="34"/>
      <c r="BP556" s="34"/>
      <c r="BQ556" s="34"/>
      <c r="BR556" s="34"/>
      <c r="BS556" s="34"/>
      <c r="BT556" s="34"/>
      <c r="BU556" s="34"/>
      <c r="BV556" s="34"/>
      <c r="BW556" s="34"/>
      <c r="BX556" s="34"/>
      <c r="BY556" s="34"/>
      <c r="BZ556" s="34"/>
      <c r="CA556" s="34"/>
      <c r="CB556" s="34"/>
      <c r="CC556" s="34"/>
      <c r="CD556" s="35"/>
      <c r="CE556" s="35"/>
      <c r="CF556" s="35"/>
      <c r="CG556" s="35"/>
      <c r="CH556" s="34"/>
      <c r="CI556" s="34"/>
      <c r="CJ556" s="34"/>
      <c r="CK556" s="34"/>
      <c r="CL556" s="34"/>
      <c r="CM556" s="34"/>
      <c r="CN556" s="34"/>
      <c r="CO556" s="34"/>
      <c r="CP556" s="34"/>
      <c r="CQ556" s="34"/>
      <c r="CR556" s="34"/>
      <c r="CS556" s="34"/>
      <c r="CT556" s="34"/>
      <c r="CU556" s="34"/>
      <c r="CV556" s="34"/>
      <c r="CW556" s="34"/>
      <c r="CX556" s="35"/>
      <c r="CY556" s="35"/>
      <c r="CZ556" s="35"/>
      <c r="DA556" s="35"/>
      <c r="DB556" s="34"/>
      <c r="DC556" s="34"/>
      <c r="DD556" s="34"/>
      <c r="DE556" s="34"/>
      <c r="DF556" s="34"/>
      <c r="DG556" s="34"/>
      <c r="DH556" s="34"/>
      <c r="DI556" s="34"/>
      <c r="DJ556" s="34"/>
      <c r="DK556" s="34"/>
      <c r="DL556" s="34"/>
      <c r="DM556" s="34"/>
      <c r="DN556" s="34"/>
      <c r="DO556" s="34"/>
      <c r="DP556" s="34"/>
      <c r="DQ556" s="34"/>
    </row>
    <row r="557" spans="1:121">
      <c r="A557" t="s">
        <v>1999</v>
      </c>
      <c r="B557" s="1">
        <v>1.5046296296296297E-4</v>
      </c>
      <c r="C557" s="1">
        <v>1.5046296296296297E-4</v>
      </c>
      <c r="D557" s="1">
        <v>0</v>
      </c>
      <c r="E557" s="1">
        <v>0</v>
      </c>
      <c r="F557">
        <v>1</v>
      </c>
      <c r="G557">
        <v>0</v>
      </c>
      <c r="H557">
        <v>1</v>
      </c>
      <c r="I557">
        <v>1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X557" s="35"/>
      <c r="Y557" s="35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5"/>
      <c r="AQ557" s="35"/>
      <c r="AR557" s="35"/>
      <c r="AS557" s="35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5"/>
      <c r="BK557" s="35"/>
      <c r="BL557" s="35"/>
      <c r="BM557" s="35"/>
      <c r="BN557" s="34"/>
      <c r="BO557" s="34"/>
      <c r="BP557" s="34"/>
      <c r="BQ557" s="34"/>
      <c r="BR557" s="34"/>
      <c r="BS557" s="34"/>
      <c r="BT557" s="34"/>
      <c r="BU557" s="34"/>
      <c r="BV557" s="34"/>
      <c r="BW557" s="34"/>
      <c r="BX557" s="34"/>
      <c r="BY557" s="34"/>
      <c r="BZ557" s="34"/>
      <c r="CA557" s="34"/>
      <c r="CB557" s="34"/>
      <c r="CC557" s="34"/>
      <c r="CD557" s="35"/>
      <c r="CE557" s="35"/>
      <c r="CF557" s="35"/>
      <c r="CG557" s="35"/>
      <c r="CH557" s="34"/>
      <c r="CI557" s="34"/>
      <c r="CJ557" s="34"/>
      <c r="CK557" s="34"/>
      <c r="CL557" s="34"/>
      <c r="CM557" s="34"/>
      <c r="CN557" s="34"/>
      <c r="CO557" s="34"/>
      <c r="CP557" s="34"/>
      <c r="CQ557" s="34"/>
      <c r="CR557" s="34"/>
      <c r="CS557" s="34"/>
      <c r="CT557" s="34"/>
      <c r="CU557" s="34"/>
      <c r="CV557" s="34"/>
      <c r="CW557" s="34"/>
      <c r="CX557" s="36"/>
      <c r="CY557" s="35"/>
      <c r="CZ557" s="35"/>
      <c r="DA557" s="35"/>
      <c r="DB557" s="34"/>
      <c r="DC557" s="34"/>
      <c r="DD557" s="34"/>
      <c r="DE557" s="34"/>
      <c r="DF557" s="34"/>
      <c r="DG557" s="34"/>
      <c r="DH557" s="34"/>
      <c r="DI557" s="34"/>
      <c r="DJ557" s="34"/>
      <c r="DK557" s="34"/>
      <c r="DL557" s="34"/>
      <c r="DM557" s="34"/>
      <c r="DN557" s="34"/>
      <c r="DO557" s="34"/>
      <c r="DP557" s="34"/>
      <c r="DQ557" s="34"/>
    </row>
    <row r="558" spans="1:121">
      <c r="A558" t="s">
        <v>2007</v>
      </c>
      <c r="B558" s="1">
        <v>0.1884837962962963</v>
      </c>
      <c r="C558" s="1">
        <v>0.16988425925925923</v>
      </c>
      <c r="D558" s="1">
        <v>8.2048611111111114E-2</v>
      </c>
      <c r="E558" s="1">
        <v>1.8587962962962962E-2</v>
      </c>
      <c r="F558">
        <v>22</v>
      </c>
      <c r="G558">
        <v>31</v>
      </c>
      <c r="H558">
        <v>53</v>
      </c>
      <c r="I558">
        <v>434</v>
      </c>
      <c r="J558">
        <v>83</v>
      </c>
      <c r="K558">
        <v>36</v>
      </c>
      <c r="L558">
        <v>553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X558" s="35"/>
      <c r="Y558" s="35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5"/>
      <c r="AQ558" s="35"/>
      <c r="AR558" s="35"/>
      <c r="AS558" s="35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5"/>
      <c r="BK558" s="35"/>
      <c r="BL558" s="35"/>
      <c r="BM558" s="35"/>
      <c r="BN558" s="34"/>
      <c r="BO558" s="34"/>
      <c r="BP558" s="34"/>
      <c r="BQ558" s="34"/>
      <c r="BR558" s="34"/>
      <c r="BS558" s="34"/>
      <c r="BT558" s="34"/>
      <c r="BU558" s="34"/>
      <c r="BV558" s="34"/>
      <c r="BW558" s="34"/>
      <c r="BX558" s="34"/>
      <c r="BY558" s="34"/>
      <c r="BZ558" s="34"/>
      <c r="CA558" s="34"/>
      <c r="CB558" s="34"/>
      <c r="CC558" s="34"/>
      <c r="CD558" s="35"/>
      <c r="CE558" s="35"/>
      <c r="CF558" s="35"/>
      <c r="CG558" s="35"/>
      <c r="CH558" s="34"/>
      <c r="CI558" s="34"/>
      <c r="CJ558" s="34"/>
      <c r="CK558" s="34"/>
      <c r="CL558" s="34"/>
      <c r="CM558" s="34"/>
      <c r="CN558" s="34"/>
      <c r="CO558" s="34"/>
      <c r="CP558" s="34"/>
      <c r="CQ558" s="34"/>
      <c r="CR558" s="34"/>
      <c r="CS558" s="34"/>
      <c r="CT558" s="34"/>
      <c r="CU558" s="34"/>
      <c r="CV558" s="34"/>
      <c r="CW558" s="34"/>
      <c r="CX558" s="35"/>
      <c r="CY558" s="35"/>
      <c r="CZ558" s="35"/>
      <c r="DA558" s="35"/>
      <c r="DB558" s="34"/>
      <c r="DC558" s="34"/>
      <c r="DD558" s="34"/>
      <c r="DE558" s="34"/>
      <c r="DF558" s="34"/>
      <c r="DG558" s="34"/>
      <c r="DH558" s="34"/>
      <c r="DI558" s="34"/>
      <c r="DJ558" s="34"/>
      <c r="DK558" s="34"/>
      <c r="DL558" s="34"/>
      <c r="DM558" s="34"/>
      <c r="DN558" s="34"/>
      <c r="DO558" s="34"/>
      <c r="DP558" s="34"/>
      <c r="DQ558" s="34"/>
    </row>
    <row r="559" spans="1:121">
      <c r="A559" t="s">
        <v>2008</v>
      </c>
      <c r="B559" s="1">
        <v>6.8819444444444447E-2</v>
      </c>
      <c r="C559" s="1">
        <v>6.1388888888888889E-2</v>
      </c>
      <c r="D559" s="1">
        <v>1.7094907407407409E-2</v>
      </c>
      <c r="E559" s="1">
        <v>7.4305555555555548E-3</v>
      </c>
      <c r="F559">
        <v>74</v>
      </c>
      <c r="G559">
        <v>20</v>
      </c>
      <c r="H559">
        <v>94</v>
      </c>
      <c r="I559">
        <v>762</v>
      </c>
      <c r="J559">
        <v>42</v>
      </c>
      <c r="K559">
        <v>0</v>
      </c>
      <c r="L559">
        <v>804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X559" s="35"/>
      <c r="Y559" s="35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5"/>
      <c r="AQ559" s="35"/>
      <c r="AR559" s="35"/>
      <c r="AS559" s="35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5"/>
      <c r="BK559" s="35"/>
      <c r="BL559" s="35"/>
      <c r="BM559" s="35"/>
      <c r="BN559" s="34"/>
      <c r="BO559" s="34"/>
      <c r="BP559" s="34"/>
      <c r="BQ559" s="34"/>
      <c r="BR559" s="34"/>
      <c r="BS559" s="34"/>
      <c r="BT559" s="34"/>
      <c r="BU559" s="34"/>
      <c r="BV559" s="34"/>
      <c r="BW559" s="34"/>
      <c r="BX559" s="34"/>
      <c r="BY559" s="34"/>
      <c r="BZ559" s="34"/>
      <c r="CA559" s="34"/>
      <c r="CB559" s="34"/>
      <c r="CC559" s="34"/>
      <c r="CD559" s="35"/>
      <c r="CE559" s="35"/>
      <c r="CF559" s="35"/>
      <c r="CG559" s="35"/>
      <c r="CH559" s="34"/>
      <c r="CI559" s="34"/>
      <c r="CJ559" s="34"/>
      <c r="CK559" s="34"/>
      <c r="CL559" s="34"/>
      <c r="CM559" s="34"/>
      <c r="CN559" s="34"/>
      <c r="CO559" s="34"/>
      <c r="CP559" s="34"/>
      <c r="CQ559" s="34"/>
      <c r="CR559" s="34"/>
      <c r="CS559" s="34"/>
      <c r="CT559" s="34"/>
      <c r="CU559" s="34"/>
      <c r="CV559" s="34"/>
      <c r="CW559" s="34"/>
      <c r="CX559" s="36"/>
      <c r="CY559" s="36"/>
      <c r="CZ559" s="35"/>
      <c r="DA559" s="35"/>
      <c r="DB559" s="34"/>
      <c r="DC559" s="34"/>
      <c r="DD559" s="34"/>
      <c r="DE559" s="34"/>
      <c r="DF559" s="34"/>
      <c r="DG559" s="34"/>
      <c r="DH559" s="34"/>
      <c r="DI559" s="34"/>
      <c r="DJ559" s="34"/>
      <c r="DK559" s="34"/>
      <c r="DL559" s="34"/>
      <c r="DM559" s="34"/>
      <c r="DN559" s="34"/>
      <c r="DO559" s="34"/>
      <c r="DP559" s="34"/>
      <c r="DQ559" s="34"/>
    </row>
    <row r="560" spans="1:121">
      <c r="A560" t="s">
        <v>2012</v>
      </c>
      <c r="B560" s="1">
        <v>0.20233796296296294</v>
      </c>
      <c r="C560" s="1">
        <v>0.19598379629629628</v>
      </c>
      <c r="D560" s="1">
        <v>6.5092592592592591E-2</v>
      </c>
      <c r="E560" s="1">
        <v>6.3425925925925915E-3</v>
      </c>
      <c r="F560">
        <v>44</v>
      </c>
      <c r="G560">
        <v>0</v>
      </c>
      <c r="H560">
        <v>44</v>
      </c>
      <c r="I560">
        <v>1389</v>
      </c>
      <c r="J560">
        <v>0</v>
      </c>
      <c r="K560">
        <v>0</v>
      </c>
      <c r="L560">
        <v>1389</v>
      </c>
      <c r="M560">
        <v>33.700000000000003</v>
      </c>
      <c r="N560">
        <v>33.700000000000003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s="35"/>
      <c r="Y560" s="35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5"/>
      <c r="AQ560" s="35"/>
      <c r="AR560" s="35"/>
      <c r="AS560" s="35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5"/>
      <c r="BK560" s="35"/>
      <c r="BL560" s="35"/>
      <c r="BM560" s="35"/>
      <c r="BN560" s="34"/>
      <c r="BO560" s="34"/>
      <c r="BP560" s="34"/>
      <c r="BQ560" s="34"/>
      <c r="BR560" s="34"/>
      <c r="BS560" s="34"/>
      <c r="BT560" s="34"/>
      <c r="BU560" s="34"/>
      <c r="BV560" s="34"/>
      <c r="BW560" s="34"/>
      <c r="BX560" s="34"/>
      <c r="BY560" s="34"/>
      <c r="BZ560" s="34"/>
      <c r="CA560" s="34"/>
      <c r="CB560" s="34"/>
      <c r="CC560" s="34"/>
      <c r="CD560" s="35"/>
      <c r="CE560" s="35"/>
      <c r="CF560" s="35"/>
      <c r="CG560" s="35"/>
      <c r="CH560" s="34"/>
      <c r="CI560" s="34"/>
      <c r="CJ560" s="34"/>
      <c r="CK560" s="34"/>
      <c r="CL560" s="34"/>
      <c r="CM560" s="34"/>
      <c r="CN560" s="34"/>
      <c r="CO560" s="34"/>
      <c r="CP560" s="34"/>
      <c r="CQ560" s="34"/>
      <c r="CR560" s="34"/>
      <c r="CS560" s="34"/>
      <c r="CT560" s="34"/>
      <c r="CU560" s="34"/>
      <c r="CV560" s="34"/>
      <c r="CW560" s="34"/>
      <c r="CX560" s="35"/>
      <c r="CY560" s="35"/>
      <c r="CZ560" s="35"/>
      <c r="DA560" s="35"/>
      <c r="DB560" s="34"/>
      <c r="DC560" s="34"/>
      <c r="DD560" s="34"/>
      <c r="DE560" s="34"/>
      <c r="DF560" s="34"/>
      <c r="DG560" s="34"/>
      <c r="DH560" s="34"/>
      <c r="DI560" s="34"/>
      <c r="DJ560" s="34"/>
      <c r="DK560" s="34"/>
      <c r="DL560" s="34"/>
      <c r="DM560" s="34"/>
      <c r="DN560" s="34"/>
      <c r="DO560" s="34"/>
      <c r="DP560" s="34"/>
      <c r="DQ560" s="34"/>
    </row>
    <row r="561" spans="1:121">
      <c r="A561" t="s">
        <v>2650</v>
      </c>
      <c r="B561" s="1">
        <v>0.12421296296296297</v>
      </c>
      <c r="C561" s="1">
        <v>0.11045138888888889</v>
      </c>
      <c r="D561" s="1">
        <v>0.10451388888888889</v>
      </c>
      <c r="E561" s="1">
        <v>1.3761574074074074E-2</v>
      </c>
      <c r="F561">
        <v>137</v>
      </c>
      <c r="G561">
        <v>33</v>
      </c>
      <c r="H561">
        <v>170</v>
      </c>
      <c r="I561">
        <v>1653</v>
      </c>
      <c r="J561">
        <v>52</v>
      </c>
      <c r="K561">
        <v>0</v>
      </c>
      <c r="L561">
        <v>1705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X561" s="35"/>
      <c r="Y561" s="35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5"/>
      <c r="AQ561" s="35"/>
      <c r="AR561" s="35"/>
      <c r="AS561" s="35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5"/>
      <c r="BK561" s="35"/>
      <c r="BL561" s="35"/>
      <c r="BM561" s="35"/>
      <c r="BN561" s="34"/>
      <c r="BO561" s="34"/>
      <c r="BP561" s="34"/>
      <c r="BQ561" s="34"/>
      <c r="BR561" s="34"/>
      <c r="BS561" s="34"/>
      <c r="BT561" s="34"/>
      <c r="BU561" s="34"/>
      <c r="BV561" s="34"/>
      <c r="BW561" s="34"/>
      <c r="BX561" s="34"/>
      <c r="BY561" s="34"/>
      <c r="BZ561" s="34"/>
      <c r="CA561" s="34"/>
      <c r="CB561" s="34"/>
      <c r="CC561" s="34"/>
      <c r="CD561" s="35"/>
      <c r="CE561" s="35"/>
      <c r="CF561" s="35"/>
      <c r="CG561" s="35"/>
      <c r="CH561" s="34"/>
      <c r="CI561" s="34"/>
      <c r="CJ561" s="34"/>
      <c r="CK561" s="34"/>
      <c r="CL561" s="34"/>
      <c r="CM561" s="34"/>
      <c r="CN561" s="34"/>
      <c r="CO561" s="34"/>
      <c r="CP561" s="34"/>
      <c r="CQ561" s="34"/>
      <c r="CR561" s="34"/>
      <c r="CS561" s="34"/>
      <c r="CT561" s="34"/>
      <c r="CU561" s="34"/>
      <c r="CV561" s="34"/>
      <c r="CW561" s="34"/>
      <c r="CX561" s="35"/>
      <c r="CY561" s="35"/>
      <c r="CZ561" s="35"/>
      <c r="DA561" s="35"/>
      <c r="DB561" s="34"/>
      <c r="DC561" s="34"/>
      <c r="DD561" s="34"/>
      <c r="DE561" s="34"/>
      <c r="DF561" s="34"/>
      <c r="DG561" s="34"/>
      <c r="DH561" s="34"/>
      <c r="DI561" s="34"/>
      <c r="DJ561" s="34"/>
      <c r="DK561" s="34"/>
      <c r="DL561" s="34"/>
      <c r="DM561" s="34"/>
      <c r="DN561" s="34"/>
      <c r="DO561" s="34"/>
      <c r="DP561" s="34"/>
      <c r="DQ561" s="34"/>
    </row>
    <row r="562" spans="1:121">
      <c r="A562" t="s">
        <v>2015</v>
      </c>
      <c r="B562" s="1">
        <v>0.21013888888888888</v>
      </c>
      <c r="C562" s="1">
        <v>0.1789236111111111</v>
      </c>
      <c r="D562" s="1">
        <v>3.4571759259259253E-2</v>
      </c>
      <c r="E562" s="1">
        <v>3.1203703703703702E-2</v>
      </c>
      <c r="F562">
        <v>14</v>
      </c>
      <c r="G562">
        <v>26</v>
      </c>
      <c r="H562">
        <v>40</v>
      </c>
      <c r="I562">
        <v>1046</v>
      </c>
      <c r="J562">
        <v>101</v>
      </c>
      <c r="K562">
        <v>0</v>
      </c>
      <c r="L562">
        <v>1147</v>
      </c>
      <c r="M562">
        <v>20.89</v>
      </c>
      <c r="N562">
        <v>19.510000000000002</v>
      </c>
      <c r="O562">
        <v>1.38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s="35"/>
      <c r="Y562" s="35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5"/>
      <c r="AQ562" s="35"/>
      <c r="AR562" s="35"/>
      <c r="AS562" s="35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5"/>
      <c r="BK562" s="35"/>
      <c r="BL562" s="35"/>
      <c r="BM562" s="35"/>
      <c r="BN562" s="34"/>
      <c r="BO562" s="34"/>
      <c r="BP562" s="34"/>
      <c r="BQ562" s="34"/>
      <c r="BR562" s="34"/>
      <c r="BS562" s="34"/>
      <c r="BT562" s="34"/>
      <c r="BU562" s="34"/>
      <c r="BV562" s="34"/>
      <c r="BW562" s="34"/>
      <c r="BX562" s="34"/>
      <c r="BY562" s="34"/>
      <c r="BZ562" s="34"/>
      <c r="CA562" s="34"/>
      <c r="CB562" s="34"/>
      <c r="CC562" s="34"/>
      <c r="CD562" s="35"/>
      <c r="CE562" s="35"/>
      <c r="CF562" s="35"/>
      <c r="CG562" s="35"/>
      <c r="CH562" s="34"/>
      <c r="CI562" s="34"/>
      <c r="CJ562" s="34"/>
      <c r="CK562" s="34"/>
      <c r="CL562" s="34"/>
      <c r="CM562" s="34"/>
      <c r="CN562" s="34"/>
      <c r="CO562" s="34"/>
      <c r="CP562" s="34"/>
      <c r="CQ562" s="34"/>
      <c r="CR562" s="34"/>
      <c r="CS562" s="34"/>
      <c r="CT562" s="34"/>
      <c r="CU562" s="34"/>
      <c r="CV562" s="34"/>
      <c r="CW562" s="34"/>
      <c r="CX562" s="35"/>
      <c r="CY562" s="35"/>
      <c r="CZ562" s="35"/>
      <c r="DA562" s="35"/>
      <c r="DB562" s="34"/>
      <c r="DC562" s="34"/>
      <c r="DD562" s="34"/>
      <c r="DE562" s="34"/>
      <c r="DF562" s="34"/>
      <c r="DG562" s="34"/>
      <c r="DH562" s="34"/>
      <c r="DI562" s="34"/>
      <c r="DJ562" s="34"/>
      <c r="DK562" s="34"/>
      <c r="DL562" s="34"/>
      <c r="DM562" s="34"/>
      <c r="DN562" s="34"/>
      <c r="DO562" s="34"/>
      <c r="DP562" s="34"/>
      <c r="DQ562" s="34"/>
    </row>
    <row r="563" spans="1:121">
      <c r="A563" t="s">
        <v>2016</v>
      </c>
      <c r="B563" s="1">
        <v>0.15748842592592593</v>
      </c>
      <c r="C563" s="1">
        <v>0.13457175925925927</v>
      </c>
      <c r="D563" s="1">
        <v>1.5682870370370371E-2</v>
      </c>
      <c r="E563" s="1">
        <v>2.2916666666666669E-2</v>
      </c>
      <c r="F563">
        <v>11</v>
      </c>
      <c r="G563">
        <v>54</v>
      </c>
      <c r="H563">
        <v>65</v>
      </c>
      <c r="I563">
        <v>966</v>
      </c>
      <c r="J563">
        <v>58</v>
      </c>
      <c r="K563">
        <v>87</v>
      </c>
      <c r="L563">
        <v>1111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X563" s="35"/>
      <c r="Y563" s="35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5"/>
      <c r="AQ563" s="35"/>
      <c r="AR563" s="35"/>
      <c r="AS563" s="35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5"/>
      <c r="BK563" s="35"/>
      <c r="BL563" s="35"/>
      <c r="BM563" s="35"/>
      <c r="BN563" s="34"/>
      <c r="BO563" s="34"/>
      <c r="BP563" s="34"/>
      <c r="BQ563" s="34"/>
      <c r="BR563" s="34"/>
      <c r="BS563" s="34"/>
      <c r="BT563" s="34"/>
      <c r="BU563" s="34"/>
      <c r="BV563" s="34"/>
      <c r="BW563" s="34"/>
      <c r="BX563" s="34"/>
      <c r="BY563" s="34"/>
      <c r="BZ563" s="34"/>
      <c r="CA563" s="34"/>
      <c r="CB563" s="34"/>
      <c r="CC563" s="34"/>
      <c r="CD563" s="35"/>
      <c r="CE563" s="35"/>
      <c r="CF563" s="35"/>
      <c r="CG563" s="35"/>
      <c r="CH563" s="34"/>
      <c r="CI563" s="34"/>
      <c r="CJ563" s="34"/>
      <c r="CK563" s="34"/>
      <c r="CL563" s="34"/>
      <c r="CM563" s="34"/>
      <c r="CN563" s="34"/>
      <c r="CO563" s="34"/>
      <c r="CP563" s="34"/>
      <c r="CQ563" s="34"/>
      <c r="CR563" s="34"/>
      <c r="CS563" s="34"/>
      <c r="CT563" s="34"/>
      <c r="CU563" s="34"/>
      <c r="CV563" s="34"/>
      <c r="CW563" s="34"/>
      <c r="CX563" s="35"/>
      <c r="CY563" s="35"/>
      <c r="CZ563" s="35"/>
      <c r="DA563" s="35"/>
      <c r="DB563" s="34"/>
      <c r="DC563" s="34"/>
      <c r="DD563" s="34"/>
      <c r="DE563" s="34"/>
      <c r="DF563" s="34"/>
      <c r="DG563" s="34"/>
      <c r="DH563" s="34"/>
      <c r="DI563" s="34"/>
      <c r="DJ563" s="34"/>
      <c r="DK563" s="34"/>
      <c r="DL563" s="34"/>
      <c r="DM563" s="34"/>
      <c r="DN563" s="34"/>
      <c r="DO563" s="34"/>
      <c r="DP563" s="34"/>
      <c r="DQ563" s="34"/>
    </row>
    <row r="564" spans="1:121">
      <c r="A564" t="s">
        <v>2017</v>
      </c>
      <c r="B564" s="1">
        <v>9.9872685185185175E-2</v>
      </c>
      <c r="C564" s="1">
        <v>5.3136574074074072E-2</v>
      </c>
      <c r="D564" s="1">
        <v>4.31712962962963E-3</v>
      </c>
      <c r="E564" s="1">
        <v>4.673611111111111E-2</v>
      </c>
      <c r="F564">
        <v>75</v>
      </c>
      <c r="G564">
        <v>0</v>
      </c>
      <c r="H564">
        <v>75</v>
      </c>
      <c r="I564">
        <v>607</v>
      </c>
      <c r="J564">
        <v>0</v>
      </c>
      <c r="K564">
        <v>0</v>
      </c>
      <c r="L564">
        <v>607</v>
      </c>
      <c r="M564">
        <v>49.85</v>
      </c>
      <c r="N564">
        <v>49.85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X564" s="35"/>
      <c r="Y564" s="35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5"/>
      <c r="AQ564" s="35"/>
      <c r="AR564" s="35"/>
      <c r="AS564" s="35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5"/>
      <c r="BK564" s="35"/>
      <c r="BL564" s="35"/>
      <c r="BM564" s="35"/>
      <c r="BN564" s="34"/>
      <c r="BO564" s="34"/>
      <c r="BP564" s="34"/>
      <c r="BQ564" s="34"/>
      <c r="BR564" s="34"/>
      <c r="BS564" s="34"/>
      <c r="BT564" s="34"/>
      <c r="BU564" s="34"/>
      <c r="BV564" s="34"/>
      <c r="BW564" s="34"/>
      <c r="BX564" s="34"/>
      <c r="BY564" s="34"/>
      <c r="BZ564" s="34"/>
      <c r="CA564" s="34"/>
      <c r="CB564" s="34"/>
      <c r="CC564" s="34"/>
      <c r="CD564" s="35"/>
      <c r="CE564" s="35"/>
      <c r="CF564" s="35"/>
      <c r="CG564" s="35"/>
      <c r="CH564" s="34"/>
      <c r="CI564" s="34"/>
      <c r="CJ564" s="34"/>
      <c r="CK564" s="34"/>
      <c r="CL564" s="34"/>
      <c r="CM564" s="34"/>
      <c r="CN564" s="34"/>
      <c r="CO564" s="34"/>
      <c r="CP564" s="34"/>
      <c r="CQ564" s="34"/>
      <c r="CR564" s="34"/>
      <c r="CS564" s="34"/>
      <c r="CT564" s="34"/>
      <c r="CU564" s="34"/>
      <c r="CV564" s="34"/>
      <c r="CW564" s="34"/>
      <c r="CX564" s="35"/>
      <c r="CY564" s="35"/>
      <c r="CZ564" s="35"/>
      <c r="DA564" s="35"/>
      <c r="DB564" s="34"/>
      <c r="DC564" s="34"/>
      <c r="DD564" s="34"/>
      <c r="DE564" s="34"/>
      <c r="DF564" s="34"/>
      <c r="DG564" s="34"/>
      <c r="DH564" s="34"/>
      <c r="DI564" s="34"/>
      <c r="DJ564" s="34"/>
      <c r="DK564" s="34"/>
      <c r="DL564" s="34"/>
      <c r="DM564" s="34"/>
      <c r="DN564" s="34"/>
      <c r="DO564" s="34"/>
      <c r="DP564" s="34"/>
      <c r="DQ564" s="34"/>
    </row>
    <row r="565" spans="1:121">
      <c r="A565" t="s">
        <v>2031</v>
      </c>
      <c r="B565" s="1">
        <v>0.39293981481481483</v>
      </c>
      <c r="C565" s="1">
        <v>0.34770833333333334</v>
      </c>
      <c r="D565" s="1">
        <v>0.23090277777777779</v>
      </c>
      <c r="E565" s="1">
        <v>4.521990740740741E-2</v>
      </c>
      <c r="F565">
        <v>84</v>
      </c>
      <c r="G565">
        <v>167</v>
      </c>
      <c r="H565">
        <v>251</v>
      </c>
      <c r="I565">
        <v>2723</v>
      </c>
      <c r="J565">
        <v>512</v>
      </c>
      <c r="K565">
        <v>229</v>
      </c>
      <c r="L565">
        <v>3464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X565" s="35"/>
      <c r="Y565" s="35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5"/>
      <c r="AQ565" s="35"/>
      <c r="AR565" s="35"/>
      <c r="AS565" s="35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5"/>
      <c r="BK565" s="35"/>
      <c r="BL565" s="35"/>
      <c r="BM565" s="35"/>
      <c r="BN565" s="34"/>
      <c r="BO565" s="34"/>
      <c r="BP565" s="34"/>
      <c r="BQ565" s="34"/>
      <c r="BR565" s="34"/>
      <c r="BS565" s="34"/>
      <c r="BT565" s="34"/>
      <c r="BU565" s="34"/>
      <c r="BV565" s="34"/>
      <c r="BW565" s="34"/>
      <c r="BX565" s="34"/>
      <c r="BY565" s="34"/>
      <c r="BZ565" s="34"/>
      <c r="CA565" s="34"/>
      <c r="CB565" s="34"/>
      <c r="CC565" s="34"/>
      <c r="CD565" s="35"/>
      <c r="CE565" s="35"/>
      <c r="CF565" s="35"/>
      <c r="CG565" s="35"/>
      <c r="CH565" s="34"/>
      <c r="CI565" s="34"/>
      <c r="CJ565" s="34"/>
      <c r="CK565" s="34"/>
      <c r="CL565" s="34"/>
      <c r="CM565" s="34"/>
      <c r="CN565" s="34"/>
      <c r="CO565" s="34"/>
      <c r="CP565" s="34"/>
      <c r="CQ565" s="34"/>
      <c r="CR565" s="34"/>
      <c r="CS565" s="34"/>
      <c r="CT565" s="34"/>
      <c r="CU565" s="34"/>
      <c r="CV565" s="34"/>
      <c r="CW565" s="34"/>
      <c r="CX565" s="35"/>
      <c r="CY565" s="35"/>
      <c r="CZ565" s="35"/>
      <c r="DA565" s="35"/>
      <c r="DB565" s="34"/>
      <c r="DC565" s="34"/>
      <c r="DD565" s="34"/>
      <c r="DE565" s="34"/>
      <c r="DF565" s="34"/>
      <c r="DG565" s="34"/>
      <c r="DH565" s="34"/>
      <c r="DI565" s="34"/>
      <c r="DJ565" s="34"/>
      <c r="DK565" s="34"/>
      <c r="DL565" s="34"/>
      <c r="DM565" s="34"/>
      <c r="DN565" s="34"/>
      <c r="DO565" s="34"/>
      <c r="DP565" s="34"/>
      <c r="DQ565" s="34"/>
    </row>
    <row r="566" spans="1:121">
      <c r="A566" t="s">
        <v>2036</v>
      </c>
      <c r="B566" s="1">
        <v>0.3741666666666667</v>
      </c>
      <c r="C566" s="1">
        <v>0.22048611111111113</v>
      </c>
      <c r="D566" s="1">
        <v>0.16680555555555554</v>
      </c>
      <c r="E566" s="1">
        <v>0.15366898148148148</v>
      </c>
      <c r="F566">
        <v>75</v>
      </c>
      <c r="G566">
        <v>101</v>
      </c>
      <c r="H566">
        <v>176</v>
      </c>
      <c r="I566">
        <v>1515</v>
      </c>
      <c r="J566">
        <v>320</v>
      </c>
      <c r="K566">
        <v>0</v>
      </c>
      <c r="L566">
        <v>1835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s="35"/>
      <c r="Y566" s="35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5"/>
      <c r="AQ566" s="35"/>
      <c r="AR566" s="35"/>
      <c r="AS566" s="35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5"/>
      <c r="BK566" s="35"/>
      <c r="BL566" s="35"/>
      <c r="BM566" s="35"/>
      <c r="BN566" s="34"/>
      <c r="BO566" s="34"/>
      <c r="BP566" s="34"/>
      <c r="BQ566" s="34"/>
      <c r="BR566" s="34"/>
      <c r="BS566" s="34"/>
      <c r="BT566" s="34"/>
      <c r="BU566" s="34"/>
      <c r="BV566" s="34"/>
      <c r="BW566" s="34"/>
      <c r="BX566" s="34"/>
      <c r="BY566" s="34"/>
      <c r="BZ566" s="34"/>
      <c r="CA566" s="34"/>
      <c r="CB566" s="34"/>
      <c r="CC566" s="34"/>
      <c r="CD566" s="35"/>
      <c r="CE566" s="35"/>
      <c r="CF566" s="35"/>
      <c r="CG566" s="35"/>
      <c r="CH566" s="34"/>
      <c r="CI566" s="34"/>
      <c r="CJ566" s="34"/>
      <c r="CK566" s="34"/>
      <c r="CL566" s="34"/>
      <c r="CM566" s="34"/>
      <c r="CN566" s="34"/>
      <c r="CO566" s="34"/>
      <c r="CP566" s="34"/>
      <c r="CQ566" s="34"/>
      <c r="CR566" s="34"/>
      <c r="CS566" s="34"/>
      <c r="CT566" s="34"/>
      <c r="CU566" s="34"/>
      <c r="CV566" s="34"/>
      <c r="CW566" s="34"/>
      <c r="CX566" s="35"/>
      <c r="CY566" s="35"/>
      <c r="CZ566" s="35"/>
      <c r="DA566" s="35"/>
      <c r="DB566" s="34"/>
      <c r="DC566" s="34"/>
      <c r="DD566" s="34"/>
      <c r="DE566" s="34"/>
      <c r="DF566" s="34"/>
      <c r="DG566" s="34"/>
      <c r="DH566" s="34"/>
      <c r="DI566" s="34"/>
      <c r="DJ566" s="34"/>
      <c r="DK566" s="34"/>
      <c r="DL566" s="34"/>
      <c r="DM566" s="34"/>
      <c r="DN566" s="34"/>
      <c r="DO566" s="34"/>
      <c r="DP566" s="34"/>
      <c r="DQ566" s="34"/>
    </row>
    <row r="567" spans="1:121">
      <c r="A567" t="s">
        <v>2044</v>
      </c>
      <c r="B567" s="1">
        <v>0.17086805555555554</v>
      </c>
      <c r="C567" s="1">
        <v>0.15248842592592593</v>
      </c>
      <c r="D567" s="1">
        <v>1.1712962962962965E-2</v>
      </c>
      <c r="E567" s="1">
        <v>1.8379629629629628E-2</v>
      </c>
      <c r="F567">
        <v>95</v>
      </c>
      <c r="G567">
        <v>5</v>
      </c>
      <c r="H567">
        <v>100</v>
      </c>
      <c r="I567">
        <v>1379</v>
      </c>
      <c r="J567">
        <v>5</v>
      </c>
      <c r="K567">
        <v>0</v>
      </c>
      <c r="L567">
        <v>1384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s="35"/>
      <c r="Y567" s="35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5"/>
      <c r="AQ567" s="35"/>
      <c r="AR567" s="35"/>
      <c r="AS567" s="35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5"/>
      <c r="BK567" s="35"/>
      <c r="BL567" s="35"/>
      <c r="BM567" s="35"/>
      <c r="BN567" s="34"/>
      <c r="BO567" s="34"/>
      <c r="BP567" s="34"/>
      <c r="BQ567" s="34"/>
      <c r="BR567" s="34"/>
      <c r="BS567" s="34"/>
      <c r="BT567" s="34"/>
      <c r="BU567" s="34"/>
      <c r="BV567" s="34"/>
      <c r="BW567" s="34"/>
      <c r="BX567" s="34"/>
      <c r="BY567" s="34"/>
      <c r="BZ567" s="34"/>
      <c r="CA567" s="34"/>
      <c r="CB567" s="34"/>
      <c r="CC567" s="34"/>
      <c r="CD567" s="35"/>
      <c r="CE567" s="35"/>
      <c r="CF567" s="35"/>
      <c r="CG567" s="35"/>
      <c r="CH567" s="34"/>
      <c r="CI567" s="34"/>
      <c r="CJ567" s="34"/>
      <c r="CK567" s="34"/>
      <c r="CL567" s="34"/>
      <c r="CM567" s="34"/>
      <c r="CN567" s="34"/>
      <c r="CO567" s="34"/>
      <c r="CP567" s="34"/>
      <c r="CQ567" s="34"/>
      <c r="CR567" s="34"/>
      <c r="CS567" s="34"/>
      <c r="CT567" s="34"/>
      <c r="CU567" s="34"/>
      <c r="CV567" s="34"/>
      <c r="CW567" s="34"/>
      <c r="CX567" s="35"/>
      <c r="CY567" s="35"/>
      <c r="CZ567" s="35"/>
      <c r="DA567" s="35"/>
      <c r="DB567" s="34"/>
      <c r="DC567" s="34"/>
      <c r="DD567" s="34"/>
      <c r="DE567" s="34"/>
      <c r="DF567" s="34"/>
      <c r="DG567" s="34"/>
      <c r="DH567" s="34"/>
      <c r="DI567" s="34"/>
      <c r="DJ567" s="34"/>
      <c r="DK567" s="34"/>
      <c r="DL567" s="34"/>
      <c r="DM567" s="34"/>
      <c r="DN567" s="34"/>
      <c r="DO567" s="34"/>
      <c r="DP567" s="34"/>
      <c r="DQ567" s="34"/>
    </row>
    <row r="568" spans="1:121">
      <c r="A568" t="s">
        <v>2057</v>
      </c>
      <c r="B568" s="1">
        <v>0.1867361111111111</v>
      </c>
      <c r="C568" s="1">
        <v>0.13873842592592592</v>
      </c>
      <c r="D568" s="1">
        <v>0.11342592592592593</v>
      </c>
      <c r="E568" s="1">
        <v>4.7986111111111111E-2</v>
      </c>
      <c r="F568">
        <v>65</v>
      </c>
      <c r="G568">
        <v>65</v>
      </c>
      <c r="H568">
        <v>130</v>
      </c>
      <c r="I568">
        <v>1794</v>
      </c>
      <c r="J568">
        <v>425</v>
      </c>
      <c r="K568">
        <v>85</v>
      </c>
      <c r="L568">
        <v>2304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s="35"/>
      <c r="Y568" s="35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5"/>
      <c r="AQ568" s="35"/>
      <c r="AR568" s="35"/>
      <c r="AS568" s="35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5"/>
      <c r="BK568" s="35"/>
      <c r="BL568" s="35"/>
      <c r="BM568" s="35"/>
      <c r="BN568" s="34"/>
      <c r="BO568" s="34"/>
      <c r="BP568" s="34"/>
      <c r="BQ568" s="34"/>
      <c r="BR568" s="34"/>
      <c r="BS568" s="34"/>
      <c r="BT568" s="34"/>
      <c r="BU568" s="34"/>
      <c r="BV568" s="34"/>
      <c r="BW568" s="34"/>
      <c r="BX568" s="34"/>
      <c r="BY568" s="34"/>
      <c r="BZ568" s="34"/>
      <c r="CA568" s="34"/>
      <c r="CB568" s="34"/>
      <c r="CC568" s="34"/>
      <c r="CD568" s="35"/>
      <c r="CE568" s="35"/>
      <c r="CF568" s="35"/>
      <c r="CG568" s="35"/>
      <c r="CH568" s="34"/>
      <c r="CI568" s="34"/>
      <c r="CJ568" s="34"/>
      <c r="CK568" s="34"/>
      <c r="CL568" s="34"/>
      <c r="CM568" s="34"/>
      <c r="CN568" s="34"/>
      <c r="CO568" s="34"/>
      <c r="CP568" s="34"/>
      <c r="CQ568" s="34"/>
      <c r="CR568" s="34"/>
      <c r="CS568" s="34"/>
      <c r="CT568" s="34"/>
      <c r="CU568" s="34"/>
      <c r="CV568" s="34"/>
      <c r="CW568" s="34"/>
      <c r="CX568" s="36"/>
      <c r="CY568" s="35"/>
      <c r="CZ568" s="35"/>
      <c r="DA568" s="35"/>
      <c r="DB568" s="34"/>
      <c r="DC568" s="34"/>
      <c r="DD568" s="34"/>
      <c r="DE568" s="34"/>
      <c r="DF568" s="34"/>
      <c r="DG568" s="34"/>
      <c r="DH568" s="34"/>
      <c r="DI568" s="34"/>
      <c r="DJ568" s="34"/>
      <c r="DK568" s="34"/>
      <c r="DL568" s="34"/>
      <c r="DM568" s="34"/>
      <c r="DN568" s="34"/>
      <c r="DO568" s="34"/>
      <c r="DP568" s="34"/>
      <c r="DQ568" s="34"/>
    </row>
    <row r="569" spans="1:121">
      <c r="A569" t="s">
        <v>2058</v>
      </c>
      <c r="B569" s="1">
        <v>0.21074074074074076</v>
      </c>
      <c r="C569" s="1">
        <v>0.16618055555555555</v>
      </c>
      <c r="D569" s="1">
        <v>4.8483796296296296E-2</v>
      </c>
      <c r="E569" s="1">
        <v>4.4560185185185182E-2</v>
      </c>
      <c r="F569">
        <v>18</v>
      </c>
      <c r="G569">
        <v>51</v>
      </c>
      <c r="H569">
        <v>69</v>
      </c>
      <c r="I569">
        <v>1550</v>
      </c>
      <c r="J569">
        <v>192</v>
      </c>
      <c r="K569">
        <v>23</v>
      </c>
      <c r="L569">
        <v>1765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s="35"/>
      <c r="Y569" s="35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5"/>
      <c r="AQ569" s="35"/>
      <c r="AR569" s="35"/>
      <c r="AS569" s="35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5"/>
      <c r="BK569" s="35"/>
      <c r="BL569" s="35"/>
      <c r="BM569" s="35"/>
      <c r="BN569" s="34"/>
      <c r="BO569" s="34"/>
      <c r="BP569" s="34"/>
      <c r="BQ569" s="34"/>
      <c r="BR569" s="34"/>
      <c r="BS569" s="34"/>
      <c r="BT569" s="34"/>
      <c r="BU569" s="34"/>
      <c r="BV569" s="34"/>
      <c r="BW569" s="34"/>
      <c r="BX569" s="34"/>
      <c r="BY569" s="34"/>
      <c r="BZ569" s="34"/>
      <c r="CA569" s="34"/>
      <c r="CB569" s="34"/>
      <c r="CC569" s="34"/>
      <c r="CD569" s="35"/>
      <c r="CE569" s="35"/>
      <c r="CF569" s="35"/>
      <c r="CG569" s="35"/>
      <c r="CH569" s="34"/>
      <c r="CI569" s="34"/>
      <c r="CJ569" s="34"/>
      <c r="CK569" s="34"/>
      <c r="CL569" s="34"/>
      <c r="CM569" s="34"/>
      <c r="CN569" s="34"/>
      <c r="CO569" s="34"/>
      <c r="CP569" s="34"/>
      <c r="CQ569" s="34"/>
      <c r="CR569" s="34"/>
      <c r="CS569" s="34"/>
      <c r="CT569" s="34"/>
      <c r="CU569" s="34"/>
      <c r="CV569" s="34"/>
      <c r="CW569" s="34"/>
      <c r="CX569" s="36"/>
      <c r="CY569" s="36"/>
      <c r="CZ569" s="35"/>
      <c r="DA569" s="35"/>
      <c r="DB569" s="34"/>
      <c r="DC569" s="34"/>
      <c r="DD569" s="34"/>
      <c r="DE569" s="34"/>
      <c r="DF569" s="34"/>
      <c r="DG569" s="34"/>
      <c r="DH569" s="34"/>
      <c r="DI569" s="34"/>
      <c r="DJ569" s="34"/>
      <c r="DK569" s="34"/>
      <c r="DL569" s="34"/>
      <c r="DM569" s="34"/>
      <c r="DN569" s="34"/>
      <c r="DO569" s="34"/>
      <c r="DP569" s="34"/>
      <c r="DQ569" s="34"/>
    </row>
    <row r="570" spans="1:121">
      <c r="A570" t="s">
        <v>2651</v>
      </c>
      <c r="B570" s="1">
        <v>0.17716435185185186</v>
      </c>
      <c r="C570" s="1">
        <v>0.12953703703703703</v>
      </c>
      <c r="D570" s="1">
        <v>4.8101851851851847E-2</v>
      </c>
      <c r="E570" s="1">
        <v>4.762731481481481E-2</v>
      </c>
      <c r="F570">
        <v>55</v>
      </c>
      <c r="G570">
        <v>48</v>
      </c>
      <c r="H570">
        <v>103</v>
      </c>
      <c r="I570">
        <v>1116</v>
      </c>
      <c r="J570">
        <v>62</v>
      </c>
      <c r="K570">
        <v>23</v>
      </c>
      <c r="L570">
        <v>1201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s="35"/>
      <c r="Y570" s="35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5"/>
      <c r="AQ570" s="35"/>
      <c r="AR570" s="35"/>
      <c r="AS570" s="35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4"/>
      <c r="BF570" s="34"/>
      <c r="BG570" s="34"/>
      <c r="BH570" s="34"/>
      <c r="BI570" s="34"/>
      <c r="BJ570" s="35"/>
      <c r="BK570" s="35"/>
      <c r="BL570" s="35"/>
      <c r="BM570" s="35"/>
      <c r="BN570" s="34"/>
      <c r="BO570" s="34"/>
      <c r="BP570" s="34"/>
      <c r="BQ570" s="34"/>
      <c r="BR570" s="34"/>
      <c r="BS570" s="34"/>
      <c r="BT570" s="34"/>
      <c r="BU570" s="34"/>
      <c r="BV570" s="34"/>
      <c r="BW570" s="34"/>
      <c r="BX570" s="34"/>
      <c r="BY570" s="34"/>
      <c r="BZ570" s="34"/>
      <c r="CA570" s="34"/>
      <c r="CB570" s="34"/>
      <c r="CC570" s="34"/>
      <c r="CD570" s="35"/>
      <c r="CE570" s="35"/>
      <c r="CF570" s="35"/>
      <c r="CG570" s="35"/>
      <c r="CH570" s="34"/>
      <c r="CI570" s="34"/>
      <c r="CJ570" s="34"/>
      <c r="CK570" s="34"/>
      <c r="CL570" s="34"/>
      <c r="CM570" s="34"/>
      <c r="CN570" s="34"/>
      <c r="CO570" s="34"/>
      <c r="CP570" s="34"/>
      <c r="CQ570" s="34"/>
      <c r="CR570" s="34"/>
      <c r="CS570" s="34"/>
      <c r="CT570" s="34"/>
      <c r="CU570" s="34"/>
      <c r="CV570" s="34"/>
      <c r="CW570" s="34"/>
      <c r="CX570" s="35"/>
      <c r="CY570" s="35"/>
      <c r="CZ570" s="35"/>
      <c r="DA570" s="35"/>
      <c r="DB570" s="34"/>
      <c r="DC570" s="34"/>
      <c r="DD570" s="34"/>
      <c r="DE570" s="34"/>
      <c r="DF570" s="34"/>
      <c r="DG570" s="34"/>
      <c r="DH570" s="34"/>
      <c r="DI570" s="34"/>
      <c r="DJ570" s="34"/>
      <c r="DK570" s="34"/>
      <c r="DL570" s="34"/>
      <c r="DM570" s="34"/>
      <c r="DN570" s="34"/>
      <c r="DO570" s="34"/>
      <c r="DP570" s="34"/>
      <c r="DQ570" s="34"/>
    </row>
    <row r="571" spans="1:121">
      <c r="A571" t="s">
        <v>2652</v>
      </c>
      <c r="B571" s="1">
        <v>0.15303240740740739</v>
      </c>
      <c r="C571" s="1">
        <v>0.12283564814814814</v>
      </c>
      <c r="D571" s="1">
        <v>2.8275462962962964E-2</v>
      </c>
      <c r="E571" s="1">
        <v>3.019675925925926E-2</v>
      </c>
      <c r="F571">
        <v>65</v>
      </c>
      <c r="G571">
        <v>30</v>
      </c>
      <c r="H571">
        <v>95</v>
      </c>
      <c r="I571">
        <v>1352</v>
      </c>
      <c r="J571">
        <v>40</v>
      </c>
      <c r="K571">
        <v>10</v>
      </c>
      <c r="L571">
        <v>1402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s="35"/>
      <c r="Y571" s="35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5"/>
      <c r="AQ571" s="35"/>
      <c r="AR571" s="35"/>
      <c r="AS571" s="35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4"/>
      <c r="BF571" s="34"/>
      <c r="BG571" s="34"/>
      <c r="BH571" s="34"/>
      <c r="BI571" s="34"/>
      <c r="BJ571" s="35"/>
      <c r="BK571" s="35"/>
      <c r="BL571" s="35"/>
      <c r="BM571" s="35"/>
      <c r="BN571" s="34"/>
      <c r="BO571" s="34"/>
      <c r="BP571" s="34"/>
      <c r="BQ571" s="34"/>
      <c r="BR571" s="34"/>
      <c r="BS571" s="34"/>
      <c r="BT571" s="34"/>
      <c r="BU571" s="34"/>
      <c r="BV571" s="34"/>
      <c r="BW571" s="34"/>
      <c r="BX571" s="34"/>
      <c r="BY571" s="34"/>
      <c r="BZ571" s="34"/>
      <c r="CA571" s="34"/>
      <c r="CB571" s="34"/>
      <c r="CC571" s="34"/>
      <c r="CD571" s="35"/>
      <c r="CE571" s="35"/>
      <c r="CF571" s="35"/>
      <c r="CG571" s="35"/>
      <c r="CH571" s="34"/>
      <c r="CI571" s="34"/>
      <c r="CJ571" s="34"/>
      <c r="CK571" s="34"/>
      <c r="CL571" s="34"/>
      <c r="CM571" s="34"/>
      <c r="CN571" s="34"/>
      <c r="CO571" s="34"/>
      <c r="CP571" s="34"/>
      <c r="CQ571" s="34"/>
      <c r="CR571" s="34"/>
      <c r="CS571" s="34"/>
      <c r="CT571" s="34"/>
      <c r="CU571" s="34"/>
      <c r="CV571" s="34"/>
      <c r="CW571" s="34"/>
      <c r="CX571" s="35"/>
      <c r="CY571" s="35"/>
      <c r="CZ571" s="35"/>
      <c r="DA571" s="35"/>
      <c r="DB571" s="34"/>
      <c r="DC571" s="34"/>
      <c r="DD571" s="34"/>
      <c r="DE571" s="34"/>
      <c r="DF571" s="34"/>
      <c r="DG571" s="34"/>
      <c r="DH571" s="34"/>
      <c r="DI571" s="34"/>
      <c r="DJ571" s="34"/>
      <c r="DK571" s="34"/>
      <c r="DL571" s="34"/>
      <c r="DM571" s="34"/>
      <c r="DN571" s="34"/>
      <c r="DO571" s="34"/>
      <c r="DP571" s="34"/>
      <c r="DQ571" s="34"/>
    </row>
    <row r="572" spans="1:121">
      <c r="A572" t="s">
        <v>2081</v>
      </c>
      <c r="B572" s="1">
        <v>0.12843750000000001</v>
      </c>
      <c r="C572" s="1">
        <v>0.11267361111111111</v>
      </c>
      <c r="D572" s="1">
        <v>2.5231481481481483E-2</v>
      </c>
      <c r="E572" s="1">
        <v>1.5752314814814813E-2</v>
      </c>
      <c r="F572">
        <v>49</v>
      </c>
      <c r="G572">
        <v>30</v>
      </c>
      <c r="H572">
        <v>79</v>
      </c>
      <c r="I572">
        <v>708</v>
      </c>
      <c r="J572">
        <v>35</v>
      </c>
      <c r="K572">
        <v>23</v>
      </c>
      <c r="L572">
        <v>766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s="35"/>
      <c r="Y572" s="35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5"/>
      <c r="AQ572" s="35"/>
      <c r="AR572" s="35"/>
      <c r="AS572" s="35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I572" s="34"/>
      <c r="BJ572" s="35"/>
      <c r="BK572" s="35"/>
      <c r="BL572" s="35"/>
      <c r="BM572" s="35"/>
      <c r="BN572" s="34"/>
      <c r="BO572" s="34"/>
      <c r="BP572" s="34"/>
      <c r="BQ572" s="34"/>
      <c r="BR572" s="34"/>
      <c r="BS572" s="34"/>
      <c r="BT572" s="34"/>
      <c r="BU572" s="34"/>
      <c r="BV572" s="34"/>
      <c r="BW572" s="34"/>
      <c r="BX572" s="34"/>
      <c r="BY572" s="34"/>
      <c r="BZ572" s="34"/>
      <c r="CA572" s="34"/>
      <c r="CB572" s="34"/>
      <c r="CC572" s="34"/>
      <c r="CD572" s="35"/>
      <c r="CE572" s="35"/>
      <c r="CF572" s="35"/>
      <c r="CG572" s="35"/>
      <c r="CH572" s="34"/>
      <c r="CI572" s="34"/>
      <c r="CJ572" s="34"/>
      <c r="CK572" s="34"/>
      <c r="CL572" s="34"/>
      <c r="CM572" s="34"/>
      <c r="CN572" s="34"/>
      <c r="CO572" s="34"/>
      <c r="CP572" s="34"/>
      <c r="CQ572" s="34"/>
      <c r="CR572" s="34"/>
      <c r="CS572" s="34"/>
      <c r="CT572" s="34"/>
      <c r="CU572" s="34"/>
      <c r="CV572" s="34"/>
      <c r="CW572" s="34"/>
      <c r="CX572" s="36"/>
      <c r="CY572" s="35"/>
      <c r="CZ572" s="35"/>
      <c r="DA572" s="35"/>
      <c r="DB572" s="34"/>
      <c r="DC572" s="34"/>
      <c r="DD572" s="34"/>
      <c r="DE572" s="34"/>
      <c r="DF572" s="34"/>
      <c r="DG572" s="34"/>
      <c r="DH572" s="34"/>
      <c r="DI572" s="34"/>
      <c r="DJ572" s="34"/>
      <c r="DK572" s="34"/>
      <c r="DL572" s="34"/>
      <c r="DM572" s="34"/>
      <c r="DN572" s="34"/>
      <c r="DO572" s="34"/>
      <c r="DP572" s="34"/>
      <c r="DQ572" s="34"/>
    </row>
    <row r="573" spans="1:121">
      <c r="A573" t="s">
        <v>2653</v>
      </c>
      <c r="B573" s="1">
        <v>0.17725694444444443</v>
      </c>
      <c r="C573" s="1">
        <v>0.15975694444444444</v>
      </c>
      <c r="D573" s="1">
        <v>1.119212962962963E-2</v>
      </c>
      <c r="E573" s="1">
        <v>1.7488425925925925E-2</v>
      </c>
      <c r="F573">
        <v>266</v>
      </c>
      <c r="G573">
        <v>1</v>
      </c>
      <c r="H573">
        <v>267</v>
      </c>
      <c r="I573">
        <v>2400</v>
      </c>
      <c r="J573">
        <v>14</v>
      </c>
      <c r="K573">
        <v>0</v>
      </c>
      <c r="L573">
        <v>2414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s="35"/>
      <c r="Y573" s="35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5"/>
      <c r="AQ573" s="35"/>
      <c r="AR573" s="35"/>
      <c r="AS573" s="35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5"/>
      <c r="BK573" s="35"/>
      <c r="BL573" s="35"/>
      <c r="BM573" s="35"/>
      <c r="BN573" s="34"/>
      <c r="BO573" s="34"/>
      <c r="BP573" s="34"/>
      <c r="BQ573" s="34"/>
      <c r="BR573" s="34"/>
      <c r="BS573" s="34"/>
      <c r="BT573" s="34"/>
      <c r="BU573" s="34"/>
      <c r="BV573" s="34"/>
      <c r="BW573" s="34"/>
      <c r="BX573" s="34"/>
      <c r="BY573" s="34"/>
      <c r="BZ573" s="34"/>
      <c r="CA573" s="34"/>
      <c r="CB573" s="34"/>
      <c r="CC573" s="34"/>
      <c r="CD573" s="35"/>
      <c r="CE573" s="35"/>
      <c r="CF573" s="35"/>
      <c r="CG573" s="35"/>
      <c r="CH573" s="34"/>
      <c r="CI573" s="34"/>
      <c r="CJ573" s="34"/>
      <c r="CK573" s="34"/>
      <c r="CL573" s="34"/>
      <c r="CM573" s="34"/>
      <c r="CN573" s="34"/>
      <c r="CO573" s="34"/>
      <c r="CP573" s="34"/>
      <c r="CQ573" s="34"/>
      <c r="CR573" s="34"/>
      <c r="CS573" s="34"/>
      <c r="CT573" s="34"/>
      <c r="CU573" s="34"/>
      <c r="CV573" s="34"/>
      <c r="CW573" s="34"/>
      <c r="CX573" s="36"/>
      <c r="CY573" s="36"/>
      <c r="CZ573" s="35"/>
      <c r="DA573" s="35"/>
      <c r="DB573" s="34"/>
      <c r="DC573" s="34"/>
      <c r="DD573" s="34"/>
      <c r="DE573" s="34"/>
      <c r="DF573" s="34"/>
      <c r="DG573" s="34"/>
      <c r="DH573" s="34"/>
      <c r="DI573" s="34"/>
      <c r="DJ573" s="34"/>
      <c r="DK573" s="34"/>
      <c r="DL573" s="34"/>
      <c r="DM573" s="34"/>
      <c r="DN573" s="34"/>
      <c r="DO573" s="34"/>
      <c r="DP573" s="34"/>
      <c r="DQ573" s="34"/>
    </row>
    <row r="574" spans="1:121">
      <c r="A574" t="s">
        <v>2090</v>
      </c>
      <c r="B574" s="1">
        <v>0.16565972222222222</v>
      </c>
      <c r="C574" s="1">
        <v>0.15307870370370372</v>
      </c>
      <c r="D574" s="1">
        <v>2.1111111111111108E-2</v>
      </c>
      <c r="E574" s="1">
        <v>1.2569444444444446E-2</v>
      </c>
      <c r="F574">
        <v>172</v>
      </c>
      <c r="G574">
        <v>7</v>
      </c>
      <c r="H574">
        <v>179</v>
      </c>
      <c r="I574">
        <v>215</v>
      </c>
      <c r="J574">
        <v>7</v>
      </c>
      <c r="K574">
        <v>0</v>
      </c>
      <c r="L574">
        <v>222</v>
      </c>
      <c r="M574">
        <v>129.46</v>
      </c>
      <c r="N574">
        <v>127.56</v>
      </c>
      <c r="O574">
        <v>1.9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X574" s="35"/>
      <c r="Y574" s="35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5"/>
      <c r="AQ574" s="35"/>
      <c r="AR574" s="35"/>
      <c r="AS574" s="35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5"/>
      <c r="BK574" s="35"/>
      <c r="BL574" s="35"/>
      <c r="BM574" s="35"/>
      <c r="BN574" s="34"/>
      <c r="BO574" s="34"/>
      <c r="BP574" s="34"/>
      <c r="BQ574" s="34"/>
      <c r="BR574" s="34"/>
      <c r="BS574" s="34"/>
      <c r="BT574" s="34"/>
      <c r="BU574" s="34"/>
      <c r="BV574" s="34"/>
      <c r="BW574" s="34"/>
      <c r="BX574" s="34"/>
      <c r="BY574" s="34"/>
      <c r="BZ574" s="34"/>
      <c r="CA574" s="34"/>
      <c r="CB574" s="34"/>
      <c r="CC574" s="34"/>
      <c r="CD574" s="35"/>
      <c r="CE574" s="35"/>
      <c r="CF574" s="35"/>
      <c r="CG574" s="35"/>
      <c r="CH574" s="34"/>
      <c r="CI574" s="34"/>
      <c r="CJ574" s="34"/>
      <c r="CK574" s="34"/>
      <c r="CL574" s="34"/>
      <c r="CM574" s="34"/>
      <c r="CN574" s="34"/>
      <c r="CO574" s="34"/>
      <c r="CP574" s="34"/>
      <c r="CQ574" s="34"/>
      <c r="CR574" s="34"/>
      <c r="CS574" s="34"/>
      <c r="CT574" s="34"/>
      <c r="CU574" s="34"/>
      <c r="CV574" s="34"/>
      <c r="CW574" s="34"/>
      <c r="CX574" s="35"/>
      <c r="CY574" s="35"/>
      <c r="CZ574" s="35"/>
      <c r="DA574" s="35"/>
      <c r="DB574" s="34"/>
      <c r="DC574" s="34"/>
      <c r="DD574" s="34"/>
      <c r="DE574" s="34"/>
      <c r="DF574" s="34"/>
      <c r="DG574" s="34"/>
      <c r="DH574" s="34"/>
      <c r="DI574" s="34"/>
      <c r="DJ574" s="34"/>
      <c r="DK574" s="34"/>
      <c r="DL574" s="34"/>
      <c r="DM574" s="34"/>
      <c r="DN574" s="34"/>
      <c r="DO574" s="34"/>
      <c r="DP574" s="34"/>
      <c r="DQ574" s="34"/>
    </row>
    <row r="575" spans="1:121">
      <c r="A575" t="s">
        <v>2091</v>
      </c>
      <c r="B575" s="1">
        <v>0.24128472222222222</v>
      </c>
      <c r="C575" s="1">
        <v>0.17480324074074075</v>
      </c>
      <c r="D575" s="1">
        <v>0.14336805555555557</v>
      </c>
      <c r="E575" s="1">
        <v>6.6481481481481489E-2</v>
      </c>
      <c r="F575">
        <v>29</v>
      </c>
      <c r="G575">
        <v>3</v>
      </c>
      <c r="H575">
        <v>32</v>
      </c>
      <c r="I575">
        <v>273</v>
      </c>
      <c r="J575">
        <v>14</v>
      </c>
      <c r="K575">
        <v>0</v>
      </c>
      <c r="L575">
        <v>287</v>
      </c>
      <c r="M575">
        <v>19.23</v>
      </c>
      <c r="N575">
        <v>19.18</v>
      </c>
      <c r="O575">
        <v>0.05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s="35"/>
      <c r="Y575" s="35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5"/>
      <c r="AQ575" s="35"/>
      <c r="AR575" s="35"/>
      <c r="AS575" s="35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5"/>
      <c r="BK575" s="35"/>
      <c r="BL575" s="35"/>
      <c r="BM575" s="35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5"/>
      <c r="CE575" s="35"/>
      <c r="CF575" s="35"/>
      <c r="CG575" s="35"/>
      <c r="CH575" s="34"/>
      <c r="CI575" s="34"/>
      <c r="CJ575" s="34"/>
      <c r="CK575" s="34"/>
      <c r="CL575" s="34"/>
      <c r="CM575" s="34"/>
      <c r="CN575" s="34"/>
      <c r="CO575" s="34"/>
      <c r="CP575" s="34"/>
      <c r="CQ575" s="34"/>
      <c r="CR575" s="34"/>
      <c r="CS575" s="34"/>
      <c r="CT575" s="34"/>
      <c r="CU575" s="34"/>
      <c r="CV575" s="34"/>
      <c r="CW575" s="34"/>
      <c r="CX575" s="35"/>
      <c r="CY575" s="35"/>
      <c r="CZ575" s="35"/>
      <c r="DA575" s="35"/>
      <c r="DB575" s="34"/>
      <c r="DC575" s="34"/>
      <c r="DD575" s="34"/>
      <c r="DE575" s="34"/>
      <c r="DF575" s="34"/>
      <c r="DG575" s="34"/>
      <c r="DH575" s="34"/>
      <c r="DI575" s="34"/>
      <c r="DJ575" s="34"/>
      <c r="DK575" s="34"/>
      <c r="DL575" s="34"/>
      <c r="DM575" s="34"/>
      <c r="DN575" s="34"/>
      <c r="DO575" s="34"/>
      <c r="DP575" s="34"/>
      <c r="DQ575" s="34"/>
    </row>
    <row r="576" spans="1:121">
      <c r="A576" t="s">
        <v>2100</v>
      </c>
      <c r="B576" s="1">
        <v>9.5034722222222215E-2</v>
      </c>
      <c r="C576" s="1">
        <v>9.268518518518519E-2</v>
      </c>
      <c r="D576" s="1">
        <v>2.2407407407407407E-2</v>
      </c>
      <c r="E576" s="1">
        <v>2.3379629629629631E-3</v>
      </c>
      <c r="F576">
        <v>5</v>
      </c>
      <c r="G576">
        <v>39</v>
      </c>
      <c r="H576">
        <v>44</v>
      </c>
      <c r="I576">
        <v>484</v>
      </c>
      <c r="J576">
        <v>82</v>
      </c>
      <c r="K576">
        <v>40</v>
      </c>
      <c r="L576">
        <v>606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s="35"/>
      <c r="Y576" s="35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5"/>
      <c r="AQ576" s="35"/>
      <c r="AR576" s="35"/>
      <c r="AS576" s="35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5"/>
      <c r="BK576" s="35"/>
      <c r="BL576" s="35"/>
      <c r="BM576" s="35"/>
      <c r="BN576" s="34"/>
      <c r="BO576" s="34"/>
      <c r="BP576" s="34"/>
      <c r="BQ576" s="34"/>
      <c r="BR576" s="34"/>
      <c r="BS576" s="34"/>
      <c r="BT576" s="34"/>
      <c r="BU576" s="34"/>
      <c r="BV576" s="34"/>
      <c r="BW576" s="34"/>
      <c r="BX576" s="34"/>
      <c r="BY576" s="34"/>
      <c r="BZ576" s="34"/>
      <c r="CA576" s="34"/>
      <c r="CB576" s="34"/>
      <c r="CC576" s="34"/>
      <c r="CD576" s="35"/>
      <c r="CE576" s="35"/>
      <c r="CF576" s="35"/>
      <c r="CG576" s="35"/>
      <c r="CH576" s="34"/>
      <c r="CI576" s="34"/>
      <c r="CJ576" s="34"/>
      <c r="CK576" s="34"/>
      <c r="CL576" s="34"/>
      <c r="CM576" s="34"/>
      <c r="CN576" s="34"/>
      <c r="CO576" s="34"/>
      <c r="CP576" s="34"/>
      <c r="CQ576" s="34"/>
      <c r="CR576" s="34"/>
      <c r="CS576" s="34"/>
      <c r="CT576" s="34"/>
      <c r="CU576" s="34"/>
      <c r="CV576" s="34"/>
      <c r="CW576" s="34"/>
      <c r="CX576" s="35"/>
      <c r="CY576" s="35"/>
      <c r="CZ576" s="35"/>
      <c r="DA576" s="35"/>
      <c r="DB576" s="34"/>
      <c r="DC576" s="34"/>
      <c r="DD576" s="34"/>
      <c r="DE576" s="34"/>
      <c r="DF576" s="34"/>
      <c r="DG576" s="34"/>
      <c r="DH576" s="34"/>
      <c r="DI576" s="34"/>
      <c r="DJ576" s="34"/>
      <c r="DK576" s="34"/>
      <c r="DL576" s="34"/>
      <c r="DM576" s="34"/>
      <c r="DN576" s="34"/>
      <c r="DO576" s="34"/>
      <c r="DP576" s="34"/>
      <c r="DQ576" s="34"/>
    </row>
    <row r="577" spans="1:121">
      <c r="A577" t="s">
        <v>2654</v>
      </c>
      <c r="B577" s="1">
        <v>0.18219907407407407</v>
      </c>
      <c r="C577" s="1">
        <v>0.1787037037037037</v>
      </c>
      <c r="D577" s="1">
        <v>6.9212962962962969E-3</v>
      </c>
      <c r="E577" s="1">
        <v>3.483796296296296E-3</v>
      </c>
      <c r="F577">
        <v>44</v>
      </c>
      <c r="G577">
        <v>1</v>
      </c>
      <c r="H577">
        <v>45</v>
      </c>
      <c r="I577">
        <v>537</v>
      </c>
      <c r="J577">
        <v>7</v>
      </c>
      <c r="K577">
        <v>0</v>
      </c>
      <c r="L577">
        <v>544</v>
      </c>
      <c r="M577">
        <v>28.26</v>
      </c>
      <c r="N577">
        <v>28.12</v>
      </c>
      <c r="O577">
        <v>0.14000000000000001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X577" s="35"/>
      <c r="Y577" s="35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5"/>
      <c r="AQ577" s="35"/>
      <c r="AR577" s="35"/>
      <c r="AS577" s="35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5"/>
      <c r="BK577" s="35"/>
      <c r="BL577" s="35"/>
      <c r="BM577" s="35"/>
      <c r="BN577" s="34"/>
      <c r="BO577" s="34"/>
      <c r="BP577" s="34"/>
      <c r="BQ577" s="34"/>
      <c r="BR577" s="34"/>
      <c r="BS577" s="34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5"/>
      <c r="CE577" s="35"/>
      <c r="CF577" s="35"/>
      <c r="CG577" s="35"/>
      <c r="CH577" s="34"/>
      <c r="CI577" s="34"/>
      <c r="CJ577" s="34"/>
      <c r="CK577" s="34"/>
      <c r="CL577" s="34"/>
      <c r="CM577" s="34"/>
      <c r="CN577" s="34"/>
      <c r="CO577" s="34"/>
      <c r="CP577" s="34"/>
      <c r="CQ577" s="34"/>
      <c r="CR577" s="34"/>
      <c r="CS577" s="34"/>
      <c r="CT577" s="34"/>
      <c r="CU577" s="34"/>
      <c r="CV577" s="34"/>
      <c r="CW577" s="34"/>
      <c r="CX577" s="35"/>
      <c r="CY577" s="35"/>
      <c r="CZ577" s="35"/>
      <c r="DA577" s="35"/>
      <c r="DB577" s="34"/>
      <c r="DC577" s="34"/>
      <c r="DD577" s="34"/>
      <c r="DE577" s="34"/>
      <c r="DF577" s="34"/>
      <c r="DG577" s="34"/>
      <c r="DH577" s="34"/>
      <c r="DI577" s="34"/>
      <c r="DJ577" s="34"/>
      <c r="DK577" s="34"/>
      <c r="DL577" s="34"/>
      <c r="DM577" s="34"/>
      <c r="DN577" s="34"/>
      <c r="DO577" s="34"/>
      <c r="DP577" s="34"/>
      <c r="DQ577" s="34"/>
    </row>
    <row r="578" spans="1:121">
      <c r="A578" t="s">
        <v>2655</v>
      </c>
      <c r="B578" s="1">
        <v>0.36039351851851853</v>
      </c>
      <c r="C578" s="1">
        <v>0.35109953703703706</v>
      </c>
      <c r="D578" s="1">
        <v>6.3483796296296302E-2</v>
      </c>
      <c r="E578" s="1">
        <v>9.2939814814814812E-3</v>
      </c>
      <c r="F578">
        <v>69</v>
      </c>
      <c r="G578">
        <v>175</v>
      </c>
      <c r="H578">
        <v>244</v>
      </c>
      <c r="I578">
        <v>3095</v>
      </c>
      <c r="J578">
        <v>469</v>
      </c>
      <c r="K578">
        <v>120</v>
      </c>
      <c r="L578">
        <v>3684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X578" s="35"/>
      <c r="Y578" s="35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5"/>
      <c r="AQ578" s="35"/>
      <c r="AR578" s="35"/>
      <c r="AS578" s="35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5"/>
      <c r="BK578" s="35"/>
      <c r="BL578" s="35"/>
      <c r="BM578" s="35"/>
      <c r="BN578" s="34"/>
      <c r="BO578" s="34"/>
      <c r="BP578" s="34"/>
      <c r="BQ578" s="34"/>
      <c r="BR578" s="34"/>
      <c r="BS578" s="34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5"/>
      <c r="CE578" s="35"/>
      <c r="CF578" s="35"/>
      <c r="CG578" s="35"/>
      <c r="CH578" s="34"/>
      <c r="CI578" s="34"/>
      <c r="CJ578" s="34"/>
      <c r="CK578" s="34"/>
      <c r="CL578" s="34"/>
      <c r="CM578" s="34"/>
      <c r="CN578" s="34"/>
      <c r="CO578" s="34"/>
      <c r="CP578" s="34"/>
      <c r="CQ578" s="34"/>
      <c r="CR578" s="34"/>
      <c r="CS578" s="34"/>
      <c r="CT578" s="34"/>
      <c r="CU578" s="34"/>
      <c r="CV578" s="34"/>
      <c r="CW578" s="34"/>
      <c r="CX578" s="35"/>
      <c r="CY578" s="35"/>
      <c r="CZ578" s="35"/>
      <c r="DA578" s="35"/>
      <c r="DB578" s="34"/>
      <c r="DC578" s="34"/>
      <c r="DD578" s="34"/>
      <c r="DE578" s="34"/>
      <c r="DF578" s="34"/>
      <c r="DG578" s="34"/>
      <c r="DH578" s="34"/>
      <c r="DI578" s="34"/>
      <c r="DJ578" s="34"/>
      <c r="DK578" s="34"/>
      <c r="DL578" s="34"/>
      <c r="DM578" s="34"/>
      <c r="DN578" s="34"/>
      <c r="DO578" s="34"/>
      <c r="DP578" s="34"/>
      <c r="DQ578" s="34"/>
    </row>
    <row r="579" spans="1:121">
      <c r="A579" t="s">
        <v>2656</v>
      </c>
      <c r="B579" s="1">
        <v>0.34802083333333328</v>
      </c>
      <c r="C579" s="1">
        <v>0.34202546296296293</v>
      </c>
      <c r="D579" s="1">
        <v>1.5856481481481482E-2</v>
      </c>
      <c r="E579" s="1">
        <v>5.9953703703703697E-3</v>
      </c>
      <c r="F579">
        <v>57</v>
      </c>
      <c r="G579">
        <v>0</v>
      </c>
      <c r="H579">
        <v>57</v>
      </c>
      <c r="I579">
        <v>2037</v>
      </c>
      <c r="J579">
        <v>0</v>
      </c>
      <c r="K579">
        <v>0</v>
      </c>
      <c r="L579">
        <v>2037</v>
      </c>
      <c r="M579">
        <v>41.45</v>
      </c>
      <c r="N579">
        <v>41.45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X579" s="35"/>
      <c r="Y579" s="35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5"/>
      <c r="AQ579" s="35"/>
      <c r="AR579" s="35"/>
      <c r="AS579" s="35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4"/>
      <c r="BF579" s="34"/>
      <c r="BG579" s="34"/>
      <c r="BH579" s="34"/>
      <c r="BI579" s="34"/>
      <c r="BJ579" s="35"/>
      <c r="BK579" s="35"/>
      <c r="BL579" s="35"/>
      <c r="BM579" s="35"/>
      <c r="BN579" s="34"/>
      <c r="BO579" s="34"/>
      <c r="BP579" s="34"/>
      <c r="BQ579" s="34"/>
      <c r="BR579" s="34"/>
      <c r="BS579" s="34"/>
      <c r="BT579" s="34"/>
      <c r="BU579" s="34"/>
      <c r="BV579" s="34"/>
      <c r="BW579" s="34"/>
      <c r="BX579" s="34"/>
      <c r="BY579" s="34"/>
      <c r="BZ579" s="34"/>
      <c r="CA579" s="34"/>
      <c r="CB579" s="34"/>
      <c r="CC579" s="34"/>
      <c r="CD579" s="35"/>
      <c r="CE579" s="35"/>
      <c r="CF579" s="35"/>
      <c r="CG579" s="35"/>
      <c r="CH579" s="34"/>
      <c r="CI579" s="34"/>
      <c r="CJ579" s="34"/>
      <c r="CK579" s="34"/>
      <c r="CL579" s="34"/>
      <c r="CM579" s="34"/>
      <c r="CN579" s="34"/>
      <c r="CO579" s="34"/>
      <c r="CP579" s="34"/>
      <c r="CQ579" s="34"/>
      <c r="CR579" s="34"/>
      <c r="CS579" s="34"/>
      <c r="CT579" s="34"/>
      <c r="CU579" s="34"/>
      <c r="CV579" s="34"/>
      <c r="CW579" s="34"/>
      <c r="CX579" s="35"/>
      <c r="CY579" s="35"/>
      <c r="CZ579" s="35"/>
      <c r="DA579" s="35"/>
      <c r="DB579" s="34"/>
      <c r="DC579" s="34"/>
      <c r="DD579" s="34"/>
      <c r="DE579" s="34"/>
      <c r="DF579" s="34"/>
      <c r="DG579" s="34"/>
      <c r="DH579" s="34"/>
      <c r="DI579" s="34"/>
      <c r="DJ579" s="34"/>
      <c r="DK579" s="34"/>
      <c r="DL579" s="34"/>
      <c r="DM579" s="34"/>
      <c r="DN579" s="34"/>
      <c r="DO579" s="34"/>
      <c r="DP579" s="34"/>
      <c r="DQ579" s="34"/>
    </row>
    <row r="580" spans="1:121">
      <c r="A580" t="s">
        <v>2105</v>
      </c>
      <c r="B580" s="1">
        <v>2.7777777777777779E-3</v>
      </c>
      <c r="C580" s="1">
        <v>2.7662037037037034E-3</v>
      </c>
      <c r="D580" s="1">
        <v>7.291666666666667E-4</v>
      </c>
      <c r="E580" s="1">
        <v>0</v>
      </c>
      <c r="F580">
        <v>11</v>
      </c>
      <c r="G580">
        <v>0</v>
      </c>
      <c r="H580">
        <v>11</v>
      </c>
      <c r="I580">
        <v>91</v>
      </c>
      <c r="J580">
        <v>0</v>
      </c>
      <c r="K580">
        <v>0</v>
      </c>
      <c r="L580">
        <v>91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X580" s="35"/>
      <c r="Y580" s="35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5"/>
      <c r="AQ580" s="35"/>
      <c r="AR580" s="35"/>
      <c r="AS580" s="35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5"/>
      <c r="BK580" s="35"/>
      <c r="BL580" s="35"/>
      <c r="BM580" s="35"/>
      <c r="BN580" s="34"/>
      <c r="BO580" s="34"/>
      <c r="BP580" s="34"/>
      <c r="BQ580" s="34"/>
      <c r="BR580" s="34"/>
      <c r="BS580" s="34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5"/>
      <c r="CE580" s="35"/>
      <c r="CF580" s="35"/>
      <c r="CG580" s="35"/>
      <c r="CH580" s="34"/>
      <c r="CI580" s="34"/>
      <c r="CJ580" s="34"/>
      <c r="CK580" s="34"/>
      <c r="CL580" s="34"/>
      <c r="CM580" s="34"/>
      <c r="CN580" s="34"/>
      <c r="CO580" s="34"/>
      <c r="CP580" s="34"/>
      <c r="CQ580" s="34"/>
      <c r="CR580" s="34"/>
      <c r="CS580" s="34"/>
      <c r="CT580" s="34"/>
      <c r="CU580" s="34"/>
      <c r="CV580" s="34"/>
      <c r="CW580" s="34"/>
      <c r="CX580" s="35"/>
      <c r="CY580" s="35"/>
      <c r="CZ580" s="35"/>
      <c r="DA580" s="35"/>
      <c r="DB580" s="34"/>
      <c r="DC580" s="34"/>
      <c r="DD580" s="34"/>
      <c r="DE580" s="34"/>
      <c r="DF580" s="34"/>
      <c r="DG580" s="34"/>
      <c r="DH580" s="34"/>
      <c r="DI580" s="34"/>
      <c r="DJ580" s="34"/>
      <c r="DK580" s="34"/>
      <c r="DL580" s="34"/>
      <c r="DM580" s="34"/>
      <c r="DN580" s="34"/>
      <c r="DO580" s="34"/>
      <c r="DP580" s="34"/>
      <c r="DQ580" s="34"/>
    </row>
    <row r="581" spans="1:121">
      <c r="A581" t="s">
        <v>2107</v>
      </c>
      <c r="B581" s="1">
        <v>0.14528935185185185</v>
      </c>
      <c r="C581" s="1">
        <v>0.13285879629629629</v>
      </c>
      <c r="D581" s="1">
        <v>0.28774305555555557</v>
      </c>
      <c r="E581" s="1">
        <v>1.2418981481481482E-2</v>
      </c>
      <c r="F581">
        <v>114</v>
      </c>
      <c r="G581">
        <v>54</v>
      </c>
      <c r="H581">
        <v>168</v>
      </c>
      <c r="I581">
        <v>2009</v>
      </c>
      <c r="J581">
        <v>60</v>
      </c>
      <c r="K581">
        <v>39</v>
      </c>
      <c r="L581">
        <v>2108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X581" s="35"/>
      <c r="Y581" s="35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5"/>
      <c r="AQ581" s="35"/>
      <c r="AR581" s="35"/>
      <c r="AS581" s="35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4"/>
      <c r="BF581" s="34"/>
      <c r="BG581" s="34"/>
      <c r="BH581" s="34"/>
      <c r="BI581" s="34"/>
      <c r="BJ581" s="35"/>
      <c r="BK581" s="35"/>
      <c r="BL581" s="35"/>
      <c r="BM581" s="35"/>
      <c r="BN581" s="34"/>
      <c r="BO581" s="34"/>
      <c r="BP581" s="34"/>
      <c r="BQ581" s="34"/>
      <c r="BR581" s="34"/>
      <c r="BS581" s="34"/>
      <c r="BT581" s="34"/>
      <c r="BU581" s="34"/>
      <c r="BV581" s="34"/>
      <c r="BW581" s="34"/>
      <c r="BX581" s="34"/>
      <c r="BY581" s="34"/>
      <c r="BZ581" s="34"/>
      <c r="CA581" s="34"/>
      <c r="CB581" s="34"/>
      <c r="CC581" s="34"/>
      <c r="CD581" s="35"/>
      <c r="CE581" s="35"/>
      <c r="CF581" s="35"/>
      <c r="CG581" s="35"/>
      <c r="CH581" s="34"/>
      <c r="CI581" s="34"/>
      <c r="CJ581" s="34"/>
      <c r="CK581" s="34"/>
      <c r="CL581" s="34"/>
      <c r="CM581" s="34"/>
      <c r="CN581" s="34"/>
      <c r="CO581" s="34"/>
      <c r="CP581" s="34"/>
      <c r="CQ581" s="34"/>
      <c r="CR581" s="34"/>
      <c r="CS581" s="34"/>
      <c r="CT581" s="34"/>
      <c r="CU581" s="34"/>
      <c r="CV581" s="34"/>
      <c r="CW581" s="34"/>
      <c r="CX581" s="36"/>
      <c r="CY581" s="35"/>
      <c r="CZ581" s="35"/>
      <c r="DA581" s="35"/>
      <c r="DB581" s="34"/>
      <c r="DC581" s="34"/>
      <c r="DD581" s="34"/>
      <c r="DE581" s="34"/>
      <c r="DF581" s="34"/>
      <c r="DG581" s="34"/>
      <c r="DH581" s="34"/>
      <c r="DI581" s="34"/>
      <c r="DJ581" s="34"/>
      <c r="DK581" s="34"/>
      <c r="DL581" s="34"/>
      <c r="DM581" s="34"/>
      <c r="DN581" s="34"/>
      <c r="DO581" s="34"/>
      <c r="DP581" s="34"/>
      <c r="DQ581" s="34"/>
    </row>
    <row r="582" spans="1:121">
      <c r="A582" t="s">
        <v>2657</v>
      </c>
      <c r="B582" s="1">
        <v>7.9317129629629626E-2</v>
      </c>
      <c r="C582" s="1">
        <v>3.7094907407407403E-2</v>
      </c>
      <c r="D582" s="1">
        <v>3.2638888888888891E-3</v>
      </c>
      <c r="E582" s="1">
        <v>4.2222222222222223E-2</v>
      </c>
      <c r="F582">
        <v>433</v>
      </c>
      <c r="G582">
        <v>6</v>
      </c>
      <c r="H582">
        <v>439</v>
      </c>
      <c r="I582">
        <v>1431</v>
      </c>
      <c r="J582">
        <v>4</v>
      </c>
      <c r="K582">
        <v>3</v>
      </c>
      <c r="L582">
        <v>1438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X582" s="35"/>
      <c r="Y582" s="35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5"/>
      <c r="AQ582" s="35"/>
      <c r="AR582" s="35"/>
      <c r="AS582" s="35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4"/>
      <c r="BF582" s="34"/>
      <c r="BG582" s="34"/>
      <c r="BH582" s="34"/>
      <c r="BI582" s="34"/>
      <c r="BJ582" s="35"/>
      <c r="BK582" s="35"/>
      <c r="BL582" s="35"/>
      <c r="BM582" s="35"/>
      <c r="BN582" s="34"/>
      <c r="BO582" s="34"/>
      <c r="BP582" s="34"/>
      <c r="BQ582" s="34"/>
      <c r="BR582" s="34"/>
      <c r="BS582" s="34"/>
      <c r="BT582" s="34"/>
      <c r="BU582" s="34"/>
      <c r="BV582" s="34"/>
      <c r="BW582" s="34"/>
      <c r="BX582" s="34"/>
      <c r="BY582" s="34"/>
      <c r="BZ582" s="34"/>
      <c r="CA582" s="34"/>
      <c r="CB582" s="34"/>
      <c r="CC582" s="34"/>
      <c r="CD582" s="35"/>
      <c r="CE582" s="35"/>
      <c r="CF582" s="35"/>
      <c r="CG582" s="35"/>
      <c r="CH582" s="34"/>
      <c r="CI582" s="34"/>
      <c r="CJ582" s="34"/>
      <c r="CK582" s="34"/>
      <c r="CL582" s="34"/>
      <c r="CM582" s="34"/>
      <c r="CN582" s="34"/>
      <c r="CO582" s="34"/>
      <c r="CP582" s="34"/>
      <c r="CQ582" s="34"/>
      <c r="CR582" s="34"/>
      <c r="CS582" s="34"/>
      <c r="CT582" s="34"/>
      <c r="CU582" s="34"/>
      <c r="CV582" s="34"/>
      <c r="CW582" s="34"/>
      <c r="CX582" s="35"/>
      <c r="CY582" s="35"/>
      <c r="CZ582" s="35"/>
      <c r="DA582" s="35"/>
      <c r="DB582" s="34"/>
      <c r="DC582" s="34"/>
      <c r="DD582" s="34"/>
      <c r="DE582" s="34"/>
      <c r="DF582" s="34"/>
      <c r="DG582" s="34"/>
      <c r="DH582" s="34"/>
      <c r="DI582" s="34"/>
      <c r="DJ582" s="34"/>
      <c r="DK582" s="34"/>
      <c r="DL582" s="34"/>
      <c r="DM582" s="34"/>
      <c r="DN582" s="34"/>
      <c r="DO582" s="34"/>
      <c r="DP582" s="34"/>
      <c r="DQ582" s="34"/>
    </row>
    <row r="583" spans="1:121">
      <c r="A583" t="s">
        <v>2113</v>
      </c>
      <c r="B583" s="1">
        <v>0.10049768518518519</v>
      </c>
      <c r="C583" s="1">
        <v>7.2129629629629641E-2</v>
      </c>
      <c r="D583" s="1">
        <v>8.9236111111111113E-3</v>
      </c>
      <c r="E583" s="1">
        <v>2.836805555555556E-2</v>
      </c>
      <c r="F583">
        <v>46</v>
      </c>
      <c r="G583">
        <v>11</v>
      </c>
      <c r="H583">
        <v>57</v>
      </c>
      <c r="I583">
        <v>399</v>
      </c>
      <c r="J583">
        <v>11</v>
      </c>
      <c r="K583">
        <v>12</v>
      </c>
      <c r="L583">
        <v>422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X583" s="35"/>
      <c r="Y583" s="35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5"/>
      <c r="AQ583" s="35"/>
      <c r="AR583" s="35"/>
      <c r="AS583" s="35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4"/>
      <c r="BF583" s="34"/>
      <c r="BG583" s="34"/>
      <c r="BH583" s="34"/>
      <c r="BI583" s="34"/>
      <c r="BJ583" s="35"/>
      <c r="BK583" s="35"/>
      <c r="BL583" s="35"/>
      <c r="BM583" s="35"/>
      <c r="BN583" s="34"/>
      <c r="BO583" s="34"/>
      <c r="BP583" s="34"/>
      <c r="BQ583" s="34"/>
      <c r="BR583" s="34"/>
      <c r="BS583" s="34"/>
      <c r="BT583" s="34"/>
      <c r="BU583" s="34"/>
      <c r="BV583" s="34"/>
      <c r="BW583" s="34"/>
      <c r="BX583" s="34"/>
      <c r="BY583" s="34"/>
      <c r="BZ583" s="34"/>
      <c r="CA583" s="34"/>
      <c r="CB583" s="34"/>
      <c r="CC583" s="34"/>
      <c r="CD583" s="35"/>
      <c r="CE583" s="35"/>
      <c r="CF583" s="35"/>
      <c r="CG583" s="35"/>
      <c r="CH583" s="34"/>
      <c r="CI583" s="34"/>
      <c r="CJ583" s="34"/>
      <c r="CK583" s="34"/>
      <c r="CL583" s="34"/>
      <c r="CM583" s="34"/>
      <c r="CN583" s="34"/>
      <c r="CO583" s="34"/>
      <c r="CP583" s="34"/>
      <c r="CQ583" s="34"/>
      <c r="CR583" s="34"/>
      <c r="CS583" s="34"/>
      <c r="CT583" s="34"/>
      <c r="CU583" s="34"/>
      <c r="CV583" s="34"/>
      <c r="CW583" s="34"/>
      <c r="CX583" s="35"/>
      <c r="CY583" s="35"/>
      <c r="CZ583" s="35"/>
      <c r="DA583" s="35"/>
      <c r="DB583" s="34"/>
      <c r="DC583" s="34"/>
      <c r="DD583" s="34"/>
      <c r="DE583" s="34"/>
      <c r="DF583" s="34"/>
      <c r="DG583" s="34"/>
      <c r="DH583" s="34"/>
      <c r="DI583" s="34"/>
      <c r="DJ583" s="34"/>
      <c r="DK583" s="34"/>
      <c r="DL583" s="34"/>
      <c r="DM583" s="34"/>
      <c r="DN583" s="34"/>
      <c r="DO583" s="34"/>
      <c r="DP583" s="34"/>
      <c r="DQ583" s="34"/>
    </row>
    <row r="584" spans="1:121">
      <c r="A584" t="s">
        <v>2114</v>
      </c>
      <c r="B584" s="1">
        <v>4.2164351851851856E-2</v>
      </c>
      <c r="C584" s="1">
        <v>4.1932870370370377E-2</v>
      </c>
      <c r="D584" s="1">
        <v>1.3391203703703704E-2</v>
      </c>
      <c r="E584" s="1">
        <v>2.199074074074074E-4</v>
      </c>
      <c r="F584">
        <v>31</v>
      </c>
      <c r="G584">
        <v>18</v>
      </c>
      <c r="H584">
        <v>49</v>
      </c>
      <c r="I584">
        <v>360</v>
      </c>
      <c r="J584">
        <v>45</v>
      </c>
      <c r="K584">
        <v>0</v>
      </c>
      <c r="L584">
        <v>405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X584" s="35"/>
      <c r="Y584" s="35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5"/>
      <c r="AQ584" s="35"/>
      <c r="AR584" s="35"/>
      <c r="AS584" s="35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4"/>
      <c r="BF584" s="34"/>
      <c r="BG584" s="34"/>
      <c r="BH584" s="34"/>
      <c r="BI584" s="34"/>
      <c r="BJ584" s="35"/>
      <c r="BK584" s="35"/>
      <c r="BL584" s="35"/>
      <c r="BM584" s="35"/>
      <c r="BN584" s="34"/>
      <c r="BO584" s="34"/>
      <c r="BP584" s="34"/>
      <c r="BQ584" s="34"/>
      <c r="BR584" s="34"/>
      <c r="BS584" s="34"/>
      <c r="BT584" s="34"/>
      <c r="BU584" s="34"/>
      <c r="BV584" s="34"/>
      <c r="BW584" s="34"/>
      <c r="BX584" s="34"/>
      <c r="BY584" s="34"/>
      <c r="BZ584" s="34"/>
      <c r="CA584" s="34"/>
      <c r="CB584" s="34"/>
      <c r="CC584" s="34"/>
      <c r="CD584" s="35"/>
      <c r="CE584" s="35"/>
      <c r="CF584" s="35"/>
      <c r="CG584" s="35"/>
      <c r="CH584" s="34"/>
      <c r="CI584" s="34"/>
      <c r="CJ584" s="34"/>
      <c r="CK584" s="34"/>
      <c r="CL584" s="34"/>
      <c r="CM584" s="34"/>
      <c r="CN584" s="34"/>
      <c r="CO584" s="34"/>
      <c r="CP584" s="34"/>
      <c r="CQ584" s="34"/>
      <c r="CR584" s="34"/>
      <c r="CS584" s="34"/>
      <c r="CT584" s="34"/>
      <c r="CU584" s="34"/>
      <c r="CV584" s="34"/>
      <c r="CW584" s="34"/>
      <c r="CX584" s="35"/>
      <c r="CY584" s="35"/>
      <c r="CZ584" s="35"/>
      <c r="DA584" s="35"/>
      <c r="DB584" s="34"/>
      <c r="DC584" s="34"/>
      <c r="DD584" s="34"/>
      <c r="DE584" s="34"/>
      <c r="DF584" s="34"/>
      <c r="DG584" s="34"/>
      <c r="DH584" s="34"/>
      <c r="DI584" s="34"/>
      <c r="DJ584" s="34"/>
      <c r="DK584" s="34"/>
      <c r="DL584" s="34"/>
      <c r="DM584" s="34"/>
      <c r="DN584" s="34"/>
      <c r="DO584" s="34"/>
      <c r="DP584" s="34"/>
      <c r="DQ584" s="34"/>
    </row>
    <row r="585" spans="1:121">
      <c r="A585" t="s">
        <v>2658</v>
      </c>
      <c r="B585" s="1">
        <v>0.1492361111111111</v>
      </c>
      <c r="C585" s="1">
        <v>0.13752314814814814</v>
      </c>
      <c r="D585" s="1">
        <v>4.1527777777777775E-2</v>
      </c>
      <c r="E585" s="1">
        <v>1.1701388888888891E-2</v>
      </c>
      <c r="F585">
        <v>122</v>
      </c>
      <c r="G585">
        <v>66</v>
      </c>
      <c r="H585">
        <v>188</v>
      </c>
      <c r="I585">
        <v>1431</v>
      </c>
      <c r="J585">
        <v>171</v>
      </c>
      <c r="K585">
        <v>0</v>
      </c>
      <c r="L585">
        <v>1602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X585" s="35"/>
      <c r="Y585" s="35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5"/>
      <c r="AQ585" s="35"/>
      <c r="AR585" s="35"/>
      <c r="AS585" s="35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4"/>
      <c r="BF585" s="34"/>
      <c r="BG585" s="34"/>
      <c r="BH585" s="34"/>
      <c r="BI585" s="34"/>
      <c r="BJ585" s="35"/>
      <c r="BK585" s="35"/>
      <c r="BL585" s="35"/>
      <c r="BM585" s="35"/>
      <c r="BN585" s="34"/>
      <c r="BO585" s="34"/>
      <c r="BP585" s="34"/>
      <c r="BQ585" s="34"/>
      <c r="BR585" s="34"/>
      <c r="BS585" s="34"/>
      <c r="BT585" s="34"/>
      <c r="BU585" s="34"/>
      <c r="BV585" s="34"/>
      <c r="BW585" s="34"/>
      <c r="BX585" s="34"/>
      <c r="BY585" s="34"/>
      <c r="BZ585" s="34"/>
      <c r="CA585" s="34"/>
      <c r="CB585" s="34"/>
      <c r="CC585" s="34"/>
      <c r="CD585" s="35"/>
      <c r="CE585" s="35"/>
      <c r="CF585" s="35"/>
      <c r="CG585" s="35"/>
      <c r="CH585" s="34"/>
      <c r="CI585" s="34"/>
      <c r="CJ585" s="34"/>
      <c r="CK585" s="34"/>
      <c r="CL585" s="34"/>
      <c r="CM585" s="34"/>
      <c r="CN585" s="34"/>
      <c r="CO585" s="34"/>
      <c r="CP585" s="34"/>
      <c r="CQ585" s="34"/>
      <c r="CR585" s="34"/>
      <c r="CS585" s="34"/>
      <c r="CT585" s="34"/>
      <c r="CU585" s="34"/>
      <c r="CV585" s="34"/>
      <c r="CW585" s="34"/>
      <c r="CX585" s="35"/>
      <c r="CY585" s="35"/>
      <c r="CZ585" s="35"/>
      <c r="DA585" s="35"/>
      <c r="DB585" s="34"/>
      <c r="DC585" s="34"/>
      <c r="DD585" s="34"/>
      <c r="DE585" s="34"/>
      <c r="DF585" s="34"/>
      <c r="DG585" s="34"/>
      <c r="DH585" s="34"/>
      <c r="DI585" s="34"/>
      <c r="DJ585" s="34"/>
      <c r="DK585" s="34"/>
      <c r="DL585" s="34"/>
      <c r="DM585" s="34"/>
      <c r="DN585" s="34"/>
      <c r="DO585" s="34"/>
      <c r="DP585" s="34"/>
      <c r="DQ585" s="34"/>
    </row>
    <row r="586" spans="1:121">
      <c r="A586" t="s">
        <v>2659</v>
      </c>
      <c r="B586" s="1">
        <v>0.18736111111111112</v>
      </c>
      <c r="C586" s="1">
        <v>0.12885416666666666</v>
      </c>
      <c r="D586" s="1">
        <v>8.0081018518518524E-2</v>
      </c>
      <c r="E586" s="1">
        <v>5.8506944444444452E-2</v>
      </c>
      <c r="F586">
        <v>67</v>
      </c>
      <c r="G586">
        <v>84</v>
      </c>
      <c r="H586">
        <v>151</v>
      </c>
      <c r="I586">
        <v>1224</v>
      </c>
      <c r="J586">
        <v>223</v>
      </c>
      <c r="K586">
        <v>0</v>
      </c>
      <c r="L586">
        <v>1447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X586" s="35"/>
      <c r="Y586" s="35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5"/>
      <c r="AQ586" s="35"/>
      <c r="AR586" s="35"/>
      <c r="AS586" s="35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4"/>
      <c r="BF586" s="34"/>
      <c r="BG586" s="34"/>
      <c r="BH586" s="34"/>
      <c r="BI586" s="34"/>
      <c r="BJ586" s="35"/>
      <c r="BK586" s="35"/>
      <c r="BL586" s="35"/>
      <c r="BM586" s="35"/>
      <c r="BN586" s="34"/>
      <c r="BO586" s="34"/>
      <c r="BP586" s="34"/>
      <c r="BQ586" s="34"/>
      <c r="BR586" s="34"/>
      <c r="BS586" s="34"/>
      <c r="BT586" s="34"/>
      <c r="BU586" s="34"/>
      <c r="BV586" s="34"/>
      <c r="BW586" s="34"/>
      <c r="BX586" s="34"/>
      <c r="BY586" s="34"/>
      <c r="BZ586" s="34"/>
      <c r="CA586" s="34"/>
      <c r="CB586" s="34"/>
      <c r="CC586" s="34"/>
      <c r="CD586" s="35"/>
      <c r="CE586" s="35"/>
      <c r="CF586" s="35"/>
      <c r="CG586" s="35"/>
      <c r="CH586" s="34"/>
      <c r="CI586" s="34"/>
      <c r="CJ586" s="34"/>
      <c r="CK586" s="34"/>
      <c r="CL586" s="34"/>
      <c r="CM586" s="34"/>
      <c r="CN586" s="34"/>
      <c r="CO586" s="34"/>
      <c r="CP586" s="34"/>
      <c r="CQ586" s="34"/>
      <c r="CR586" s="34"/>
      <c r="CS586" s="34"/>
      <c r="CT586" s="34"/>
      <c r="CU586" s="34"/>
      <c r="CV586" s="34"/>
      <c r="CW586" s="34"/>
      <c r="CX586" s="36"/>
      <c r="CY586" s="36"/>
      <c r="CZ586" s="35"/>
      <c r="DA586" s="35"/>
      <c r="DB586" s="34"/>
      <c r="DC586" s="34"/>
      <c r="DD586" s="34"/>
      <c r="DE586" s="34"/>
      <c r="DF586" s="34"/>
      <c r="DG586" s="34"/>
      <c r="DH586" s="34"/>
      <c r="DI586" s="34"/>
      <c r="DJ586" s="34"/>
      <c r="DK586" s="34"/>
      <c r="DL586" s="34"/>
      <c r="DM586" s="34"/>
      <c r="DN586" s="34"/>
      <c r="DO586" s="34"/>
      <c r="DP586" s="34"/>
      <c r="DQ586" s="34"/>
    </row>
    <row r="587" spans="1:121">
      <c r="A587" t="s">
        <v>2128</v>
      </c>
      <c r="B587" s="1">
        <v>0.5143402777777778</v>
      </c>
      <c r="C587" s="1">
        <v>0.46319444444444446</v>
      </c>
      <c r="D587" s="1">
        <v>0.10549768518518519</v>
      </c>
      <c r="E587" s="1">
        <v>5.1134259259259261E-2</v>
      </c>
      <c r="F587">
        <v>58</v>
      </c>
      <c r="G587">
        <v>166</v>
      </c>
      <c r="H587">
        <v>224</v>
      </c>
      <c r="I587">
        <v>1633</v>
      </c>
      <c r="J587">
        <v>469</v>
      </c>
      <c r="K587">
        <v>177</v>
      </c>
      <c r="L587">
        <v>2279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X587" s="35"/>
      <c r="Y587" s="35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5"/>
      <c r="AQ587" s="35"/>
      <c r="AR587" s="35"/>
      <c r="AS587" s="35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4"/>
      <c r="BF587" s="34"/>
      <c r="BG587" s="34"/>
      <c r="BH587" s="34"/>
      <c r="BI587" s="34"/>
      <c r="BJ587" s="35"/>
      <c r="BK587" s="35"/>
      <c r="BL587" s="35"/>
      <c r="BM587" s="35"/>
      <c r="BN587" s="34"/>
      <c r="BO587" s="34"/>
      <c r="BP587" s="34"/>
      <c r="BQ587" s="34"/>
      <c r="BR587" s="34"/>
      <c r="BS587" s="34"/>
      <c r="BT587" s="34"/>
      <c r="BU587" s="34"/>
      <c r="BV587" s="34"/>
      <c r="BW587" s="34"/>
      <c r="BX587" s="34"/>
      <c r="BY587" s="34"/>
      <c r="BZ587" s="34"/>
      <c r="CA587" s="34"/>
      <c r="CB587" s="34"/>
      <c r="CC587" s="34"/>
      <c r="CD587" s="35"/>
      <c r="CE587" s="35"/>
      <c r="CF587" s="35"/>
      <c r="CG587" s="35"/>
      <c r="CH587" s="34"/>
      <c r="CI587" s="34"/>
      <c r="CJ587" s="34"/>
      <c r="CK587" s="34"/>
      <c r="CL587" s="34"/>
      <c r="CM587" s="34"/>
      <c r="CN587" s="34"/>
      <c r="CO587" s="34"/>
      <c r="CP587" s="34"/>
      <c r="CQ587" s="34"/>
      <c r="CR587" s="34"/>
      <c r="CS587" s="34"/>
      <c r="CT587" s="34"/>
      <c r="CU587" s="34"/>
      <c r="CV587" s="34"/>
      <c r="CW587" s="34"/>
      <c r="CX587" s="35"/>
      <c r="CY587" s="35"/>
      <c r="CZ587" s="35"/>
      <c r="DA587" s="35"/>
      <c r="DB587" s="34"/>
      <c r="DC587" s="34"/>
      <c r="DD587" s="34"/>
      <c r="DE587" s="34"/>
      <c r="DF587" s="34"/>
      <c r="DG587" s="34"/>
      <c r="DH587" s="34"/>
      <c r="DI587" s="34"/>
      <c r="DJ587" s="34"/>
      <c r="DK587" s="34"/>
      <c r="DL587" s="34"/>
      <c r="DM587" s="34"/>
      <c r="DN587" s="34"/>
      <c r="DO587" s="34"/>
      <c r="DP587" s="34"/>
      <c r="DQ587" s="34"/>
    </row>
    <row r="588" spans="1:121">
      <c r="A588" t="s">
        <v>2660</v>
      </c>
      <c r="B588" s="1">
        <v>0.43008101851851849</v>
      </c>
      <c r="C588" s="1">
        <v>0.41263888888888894</v>
      </c>
      <c r="D588" s="1">
        <v>1.3171296296296294E-2</v>
      </c>
      <c r="E588" s="1">
        <v>1.744212962962963E-2</v>
      </c>
      <c r="F588">
        <v>92</v>
      </c>
      <c r="G588">
        <v>36</v>
      </c>
      <c r="H588">
        <v>128</v>
      </c>
      <c r="I588">
        <v>1453</v>
      </c>
      <c r="J588">
        <v>77</v>
      </c>
      <c r="K588">
        <v>7</v>
      </c>
      <c r="L588">
        <v>1537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X588" s="35"/>
      <c r="Y588" s="35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5"/>
      <c r="AQ588" s="35"/>
      <c r="AR588" s="35"/>
      <c r="AS588" s="35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4"/>
      <c r="BF588" s="34"/>
      <c r="BG588" s="34"/>
      <c r="BH588" s="34"/>
      <c r="BI588" s="34"/>
      <c r="BJ588" s="35"/>
      <c r="BK588" s="35"/>
      <c r="BL588" s="35"/>
      <c r="BM588" s="35"/>
      <c r="BN588" s="34"/>
      <c r="BO588" s="34"/>
      <c r="BP588" s="34"/>
      <c r="BQ588" s="34"/>
      <c r="BR588" s="34"/>
      <c r="BS588" s="34"/>
      <c r="BT588" s="34"/>
      <c r="BU588" s="34"/>
      <c r="BV588" s="34"/>
      <c r="BW588" s="34"/>
      <c r="BX588" s="34"/>
      <c r="BY588" s="34"/>
      <c r="BZ588" s="34"/>
      <c r="CA588" s="34"/>
      <c r="CB588" s="34"/>
      <c r="CC588" s="34"/>
      <c r="CD588" s="35"/>
      <c r="CE588" s="35"/>
      <c r="CF588" s="35"/>
      <c r="CG588" s="35"/>
      <c r="CH588" s="34"/>
      <c r="CI588" s="34"/>
      <c r="CJ588" s="34"/>
      <c r="CK588" s="34"/>
      <c r="CL588" s="34"/>
      <c r="CM588" s="34"/>
      <c r="CN588" s="34"/>
      <c r="CO588" s="34"/>
      <c r="CP588" s="34"/>
      <c r="CQ588" s="34"/>
      <c r="CR588" s="34"/>
      <c r="CS588" s="34"/>
      <c r="CT588" s="34"/>
      <c r="CU588" s="34"/>
      <c r="CV588" s="34"/>
      <c r="CW588" s="34"/>
      <c r="CX588" s="36"/>
      <c r="CY588" s="35"/>
      <c r="CZ588" s="35"/>
      <c r="DA588" s="35"/>
      <c r="DB588" s="34"/>
      <c r="DC588" s="34"/>
      <c r="DD588" s="34"/>
      <c r="DE588" s="34"/>
      <c r="DF588" s="34"/>
      <c r="DG588" s="34"/>
      <c r="DH588" s="34"/>
      <c r="DI588" s="34"/>
      <c r="DJ588" s="34"/>
      <c r="DK588" s="34"/>
      <c r="DL588" s="34"/>
      <c r="DM588" s="34"/>
      <c r="DN588" s="34"/>
      <c r="DO588" s="34"/>
      <c r="DP588" s="34"/>
      <c r="DQ588" s="34"/>
    </row>
    <row r="589" spans="1:121">
      <c r="A589" t="s">
        <v>2137</v>
      </c>
      <c r="B589" s="1">
        <v>0.21856481481481482</v>
      </c>
      <c r="C589" s="1">
        <v>7.6076388888888888E-2</v>
      </c>
      <c r="D589" s="1">
        <v>6.0775462962962962E-2</v>
      </c>
      <c r="E589" s="1">
        <v>0.14247685185185185</v>
      </c>
      <c r="F589">
        <v>502</v>
      </c>
      <c r="G589">
        <v>16</v>
      </c>
      <c r="H589">
        <v>518</v>
      </c>
      <c r="I589">
        <v>387</v>
      </c>
      <c r="J589">
        <v>34</v>
      </c>
      <c r="K589">
        <v>8</v>
      </c>
      <c r="L589">
        <v>429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X589" s="35"/>
      <c r="Y589" s="35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5"/>
      <c r="AQ589" s="35"/>
      <c r="AR589" s="35"/>
      <c r="AS589" s="35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5"/>
      <c r="BK589" s="35"/>
      <c r="BL589" s="35"/>
      <c r="BM589" s="35"/>
      <c r="BN589" s="34"/>
      <c r="BO589" s="34"/>
      <c r="BP589" s="34"/>
      <c r="BQ589" s="34"/>
      <c r="BR589" s="34"/>
      <c r="BS589" s="34"/>
      <c r="BT589" s="34"/>
      <c r="BU589" s="34"/>
      <c r="BV589" s="34"/>
      <c r="BW589" s="34"/>
      <c r="BX589" s="34"/>
      <c r="BY589" s="34"/>
      <c r="BZ589" s="34"/>
      <c r="CA589" s="34"/>
      <c r="CB589" s="34"/>
      <c r="CC589" s="34"/>
      <c r="CD589" s="35"/>
      <c r="CE589" s="35"/>
      <c r="CF589" s="35"/>
      <c r="CG589" s="35"/>
      <c r="CH589" s="34"/>
      <c r="CI589" s="34"/>
      <c r="CJ589" s="34"/>
      <c r="CK589" s="34"/>
      <c r="CL589" s="34"/>
      <c r="CM589" s="34"/>
      <c r="CN589" s="34"/>
      <c r="CO589" s="34"/>
      <c r="CP589" s="34"/>
      <c r="CQ589" s="34"/>
      <c r="CR589" s="34"/>
      <c r="CS589" s="34"/>
      <c r="CT589" s="34"/>
      <c r="CU589" s="34"/>
      <c r="CV589" s="34"/>
      <c r="CW589" s="34"/>
      <c r="CX589" s="35"/>
      <c r="CY589" s="35"/>
      <c r="CZ589" s="35"/>
      <c r="DA589" s="35"/>
      <c r="DB589" s="34"/>
      <c r="DC589" s="34"/>
      <c r="DD589" s="34"/>
      <c r="DE589" s="34"/>
      <c r="DF589" s="34"/>
      <c r="DG589" s="34"/>
      <c r="DH589" s="34"/>
      <c r="DI589" s="34"/>
      <c r="DJ589" s="34"/>
      <c r="DK589" s="34"/>
      <c r="DL589" s="34"/>
      <c r="DM589" s="34"/>
      <c r="DN589" s="34"/>
      <c r="DO589" s="34"/>
      <c r="DP589" s="34"/>
      <c r="DQ589" s="34"/>
    </row>
    <row r="590" spans="1:121">
      <c r="A590" t="s">
        <v>2143</v>
      </c>
      <c r="B590" s="1">
        <v>8.217592592592594E-3</v>
      </c>
      <c r="C590" s="1">
        <v>8.1712962962962963E-3</v>
      </c>
      <c r="D590" s="1">
        <v>4.3981481481481484E-3</v>
      </c>
      <c r="E590" s="1">
        <v>4.6296296296296294E-5</v>
      </c>
      <c r="F590">
        <v>21</v>
      </c>
      <c r="G590">
        <v>4</v>
      </c>
      <c r="H590">
        <v>25</v>
      </c>
      <c r="I590">
        <v>103</v>
      </c>
      <c r="J590">
        <v>6</v>
      </c>
      <c r="K590">
        <v>0</v>
      </c>
      <c r="L590">
        <v>109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X590" s="35"/>
      <c r="Y590" s="35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5"/>
      <c r="AQ590" s="35"/>
      <c r="AR590" s="35"/>
      <c r="AS590" s="35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4"/>
      <c r="BF590" s="34"/>
      <c r="BG590" s="34"/>
      <c r="BH590" s="34"/>
      <c r="BI590" s="34"/>
      <c r="BJ590" s="35"/>
      <c r="BK590" s="35"/>
      <c r="BL590" s="35"/>
      <c r="BM590" s="35"/>
      <c r="BN590" s="34"/>
      <c r="BO590" s="34"/>
      <c r="BP590" s="34"/>
      <c r="BQ590" s="34"/>
      <c r="BR590" s="34"/>
      <c r="BS590" s="34"/>
      <c r="BT590" s="34"/>
      <c r="BU590" s="34"/>
      <c r="BV590" s="34"/>
      <c r="BW590" s="34"/>
      <c r="BX590" s="34"/>
      <c r="BY590" s="34"/>
      <c r="BZ590" s="34"/>
      <c r="CA590" s="34"/>
      <c r="CB590" s="34"/>
      <c r="CC590" s="34"/>
      <c r="CD590" s="35"/>
      <c r="CE590" s="35"/>
      <c r="CF590" s="35"/>
      <c r="CG590" s="35"/>
      <c r="CH590" s="34"/>
      <c r="CI590" s="34"/>
      <c r="CJ590" s="34"/>
      <c r="CK590" s="34"/>
      <c r="CL590" s="34"/>
      <c r="CM590" s="34"/>
      <c r="CN590" s="34"/>
      <c r="CO590" s="34"/>
      <c r="CP590" s="34"/>
      <c r="CQ590" s="34"/>
      <c r="CR590" s="34"/>
      <c r="CS590" s="34"/>
      <c r="CT590" s="34"/>
      <c r="CU590" s="34"/>
      <c r="CV590" s="34"/>
      <c r="CW590" s="34"/>
      <c r="CX590" s="35"/>
      <c r="CY590" s="35"/>
      <c r="CZ590" s="35"/>
      <c r="DA590" s="35"/>
      <c r="DB590" s="34"/>
      <c r="DC590" s="34"/>
      <c r="DD590" s="34"/>
      <c r="DE590" s="34"/>
      <c r="DF590" s="34"/>
      <c r="DG590" s="34"/>
      <c r="DH590" s="34"/>
      <c r="DI590" s="34"/>
      <c r="DJ590" s="34"/>
      <c r="DK590" s="34"/>
      <c r="DL590" s="34"/>
      <c r="DM590" s="34"/>
      <c r="DN590" s="34"/>
      <c r="DO590" s="34"/>
      <c r="DP590" s="34"/>
      <c r="DQ590" s="34"/>
    </row>
    <row r="591" spans="1:121">
      <c r="A591" t="s">
        <v>2661</v>
      </c>
      <c r="B591" s="1">
        <v>0.35629629629629633</v>
      </c>
      <c r="C591" s="1">
        <v>0.34913194444444445</v>
      </c>
      <c r="D591" s="1">
        <v>4.6828703703703706E-2</v>
      </c>
      <c r="E591" s="1">
        <v>7.1527777777777787E-3</v>
      </c>
      <c r="F591">
        <v>32</v>
      </c>
      <c r="G591">
        <v>13</v>
      </c>
      <c r="H591">
        <v>45</v>
      </c>
      <c r="I591">
        <v>1127</v>
      </c>
      <c r="J591">
        <v>23</v>
      </c>
      <c r="K591">
        <v>0</v>
      </c>
      <c r="L591">
        <v>1150</v>
      </c>
      <c r="M591">
        <v>14.61</v>
      </c>
      <c r="N591">
        <v>13.82</v>
      </c>
      <c r="O591">
        <v>0.79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X591" s="35"/>
      <c r="Y591" s="35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5"/>
      <c r="AQ591" s="35"/>
      <c r="AR591" s="35"/>
      <c r="AS591" s="35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4"/>
      <c r="BF591" s="34"/>
      <c r="BG591" s="34"/>
      <c r="BH591" s="34"/>
      <c r="BI591" s="34"/>
      <c r="BJ591" s="35"/>
      <c r="BK591" s="35"/>
      <c r="BL591" s="35"/>
      <c r="BM591" s="35"/>
      <c r="BN591" s="34"/>
      <c r="BO591" s="34"/>
      <c r="BP591" s="34"/>
      <c r="BQ591" s="34"/>
      <c r="BR591" s="34"/>
      <c r="BS591" s="34"/>
      <c r="BT591" s="34"/>
      <c r="BU591" s="34"/>
      <c r="BV591" s="34"/>
      <c r="BW591" s="34"/>
      <c r="BX591" s="34"/>
      <c r="BY591" s="34"/>
      <c r="BZ591" s="34"/>
      <c r="CA591" s="34"/>
      <c r="CB591" s="34"/>
      <c r="CC591" s="34"/>
      <c r="CD591" s="35"/>
      <c r="CE591" s="35"/>
      <c r="CF591" s="35"/>
      <c r="CG591" s="35"/>
      <c r="CH591" s="34"/>
      <c r="CI591" s="34"/>
      <c r="CJ591" s="34"/>
      <c r="CK591" s="34"/>
      <c r="CL591" s="34"/>
      <c r="CM591" s="34"/>
      <c r="CN591" s="34"/>
      <c r="CO591" s="34"/>
      <c r="CP591" s="34"/>
      <c r="CQ591" s="34"/>
      <c r="CR591" s="34"/>
      <c r="CS591" s="34"/>
      <c r="CT591" s="34"/>
      <c r="CU591" s="34"/>
      <c r="CV591" s="34"/>
      <c r="CW591" s="34"/>
      <c r="CX591" s="35"/>
      <c r="CY591" s="35"/>
      <c r="CZ591" s="35"/>
      <c r="DA591" s="35"/>
      <c r="DB591" s="34"/>
      <c r="DC591" s="34"/>
      <c r="DD591" s="34"/>
      <c r="DE591" s="34"/>
      <c r="DF591" s="34"/>
      <c r="DG591" s="34"/>
      <c r="DH591" s="34"/>
      <c r="DI591" s="34"/>
      <c r="DJ591" s="34"/>
      <c r="DK591" s="34"/>
      <c r="DL591" s="34"/>
      <c r="DM591" s="34"/>
      <c r="DN591" s="34"/>
      <c r="DO591" s="34"/>
      <c r="DP591" s="34"/>
      <c r="DQ591" s="34"/>
    </row>
    <row r="592" spans="1:121">
      <c r="A592" t="s">
        <v>2158</v>
      </c>
      <c r="B592" s="1">
        <v>0.16225694444444444</v>
      </c>
      <c r="C592" s="1">
        <v>0.16043981481481481</v>
      </c>
      <c r="D592" s="1">
        <v>1.0937500000000001E-2</v>
      </c>
      <c r="E592" s="1">
        <v>1.8055555555555557E-3</v>
      </c>
      <c r="F592">
        <v>19</v>
      </c>
      <c r="G592">
        <v>29</v>
      </c>
      <c r="H592">
        <v>48</v>
      </c>
      <c r="I592">
        <v>709</v>
      </c>
      <c r="J592">
        <v>48</v>
      </c>
      <c r="K592">
        <v>26</v>
      </c>
      <c r="L592">
        <v>783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X592" s="35"/>
      <c r="Y592" s="35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5"/>
      <c r="AQ592" s="35"/>
      <c r="AR592" s="35"/>
      <c r="AS592" s="35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4"/>
      <c r="BF592" s="34"/>
      <c r="BG592" s="34"/>
      <c r="BH592" s="34"/>
      <c r="BI592" s="34"/>
      <c r="BJ592" s="35"/>
      <c r="BK592" s="35"/>
      <c r="BL592" s="35"/>
      <c r="BM592" s="35"/>
      <c r="BN592" s="34"/>
      <c r="BO592" s="34"/>
      <c r="BP592" s="34"/>
      <c r="BQ592" s="34"/>
      <c r="BR592" s="34"/>
      <c r="BS592" s="34"/>
      <c r="BT592" s="34"/>
      <c r="BU592" s="34"/>
      <c r="BV592" s="34"/>
      <c r="BW592" s="34"/>
      <c r="BX592" s="34"/>
      <c r="BY592" s="34"/>
      <c r="BZ592" s="34"/>
      <c r="CA592" s="34"/>
      <c r="CB592" s="34"/>
      <c r="CC592" s="34"/>
      <c r="CD592" s="35"/>
      <c r="CE592" s="35"/>
      <c r="CF592" s="35"/>
      <c r="CG592" s="35"/>
      <c r="CH592" s="34"/>
      <c r="CI592" s="34"/>
      <c r="CJ592" s="34"/>
      <c r="CK592" s="34"/>
      <c r="CL592" s="34"/>
      <c r="CM592" s="34"/>
      <c r="CN592" s="34"/>
      <c r="CO592" s="34"/>
      <c r="CP592" s="34"/>
      <c r="CQ592" s="34"/>
      <c r="CR592" s="34"/>
      <c r="CS592" s="34"/>
      <c r="CT592" s="34"/>
      <c r="CU592" s="34"/>
      <c r="CV592" s="34"/>
      <c r="CW592" s="34"/>
      <c r="CX592" s="35"/>
      <c r="CY592" s="35"/>
      <c r="CZ592" s="35"/>
      <c r="DA592" s="35"/>
      <c r="DB592" s="34"/>
      <c r="DC592" s="34"/>
      <c r="DD592" s="34"/>
      <c r="DE592" s="34"/>
      <c r="DF592" s="34"/>
      <c r="DG592" s="34"/>
      <c r="DH592" s="34"/>
      <c r="DI592" s="34"/>
      <c r="DJ592" s="34"/>
      <c r="DK592" s="34"/>
      <c r="DL592" s="34"/>
      <c r="DM592" s="34"/>
      <c r="DN592" s="34"/>
      <c r="DO592" s="34"/>
      <c r="DP592" s="34"/>
      <c r="DQ592" s="34"/>
    </row>
    <row r="593" spans="1:121">
      <c r="A593" t="s">
        <v>2662</v>
      </c>
      <c r="B593" s="1">
        <v>8.3761574074074072E-2</v>
      </c>
      <c r="C593" s="1">
        <v>8.0798611111111113E-2</v>
      </c>
      <c r="D593" s="1">
        <v>5.0266203703703709E-2</v>
      </c>
      <c r="E593" s="1">
        <v>2.9513888888888888E-3</v>
      </c>
      <c r="F593">
        <v>41</v>
      </c>
      <c r="G593">
        <v>41</v>
      </c>
      <c r="H593">
        <v>82</v>
      </c>
      <c r="I593">
        <v>733</v>
      </c>
      <c r="J593">
        <v>60</v>
      </c>
      <c r="K593">
        <v>32</v>
      </c>
      <c r="L593">
        <v>825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X593" s="35"/>
      <c r="Y593" s="35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5"/>
      <c r="AQ593" s="35"/>
      <c r="AR593" s="35"/>
      <c r="AS593" s="35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  <c r="BE593" s="34"/>
      <c r="BF593" s="34"/>
      <c r="BG593" s="34"/>
      <c r="BH593" s="34"/>
      <c r="BI593" s="34"/>
      <c r="BJ593" s="35"/>
      <c r="BK593" s="35"/>
      <c r="BL593" s="35"/>
      <c r="BM593" s="35"/>
      <c r="BN593" s="34"/>
      <c r="BO593" s="34"/>
      <c r="BP593" s="34"/>
      <c r="BQ593" s="34"/>
      <c r="BR593" s="34"/>
      <c r="BS593" s="34"/>
      <c r="BT593" s="34"/>
      <c r="BU593" s="34"/>
      <c r="BV593" s="34"/>
      <c r="BW593" s="34"/>
      <c r="BX593" s="34"/>
      <c r="BY593" s="34"/>
      <c r="BZ593" s="34"/>
      <c r="CA593" s="34"/>
      <c r="CB593" s="34"/>
      <c r="CC593" s="34"/>
      <c r="CD593" s="35"/>
      <c r="CE593" s="35"/>
      <c r="CF593" s="35"/>
      <c r="CG593" s="35"/>
      <c r="CH593" s="34"/>
      <c r="CI593" s="34"/>
      <c r="CJ593" s="34"/>
      <c r="CK593" s="34"/>
      <c r="CL593" s="34"/>
      <c r="CM593" s="34"/>
      <c r="CN593" s="34"/>
      <c r="CO593" s="34"/>
      <c r="CP593" s="34"/>
      <c r="CQ593" s="34"/>
      <c r="CR593" s="34"/>
      <c r="CS593" s="34"/>
      <c r="CT593" s="34"/>
      <c r="CU593" s="34"/>
      <c r="CV593" s="34"/>
      <c r="CW593" s="34"/>
      <c r="CX593" s="35"/>
      <c r="CY593" s="35"/>
      <c r="CZ593" s="35"/>
      <c r="DA593" s="35"/>
      <c r="DB593" s="34"/>
      <c r="DC593" s="34"/>
      <c r="DD593" s="34"/>
      <c r="DE593" s="34"/>
      <c r="DF593" s="34"/>
      <c r="DG593" s="34"/>
      <c r="DH593" s="34"/>
      <c r="DI593" s="34"/>
      <c r="DJ593" s="34"/>
      <c r="DK593" s="34"/>
      <c r="DL593" s="34"/>
      <c r="DM593" s="34"/>
      <c r="DN593" s="34"/>
      <c r="DO593" s="34"/>
      <c r="DP593" s="34"/>
      <c r="DQ593" s="34"/>
    </row>
    <row r="594" spans="1:121">
      <c r="A594" t="s">
        <v>2663</v>
      </c>
      <c r="B594" s="1">
        <v>7.0023148148148154E-2</v>
      </c>
      <c r="C594" s="1">
        <v>5.5821759259259258E-2</v>
      </c>
      <c r="D594" s="1">
        <v>2.4224537037037034E-2</v>
      </c>
      <c r="E594" s="1">
        <v>1.4189814814814815E-2</v>
      </c>
      <c r="F594">
        <v>27</v>
      </c>
      <c r="G594">
        <v>20</v>
      </c>
      <c r="H594">
        <v>47</v>
      </c>
      <c r="I594">
        <v>677</v>
      </c>
      <c r="J594">
        <v>28</v>
      </c>
      <c r="K594">
        <v>12</v>
      </c>
      <c r="L594">
        <v>717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X594" s="35"/>
      <c r="Y594" s="35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5"/>
      <c r="AQ594" s="35"/>
      <c r="AR594" s="35"/>
      <c r="AS594" s="35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  <c r="BE594" s="34"/>
      <c r="BF594" s="34"/>
      <c r="BG594" s="34"/>
      <c r="BH594" s="34"/>
      <c r="BI594" s="34"/>
      <c r="BJ594" s="35"/>
      <c r="BK594" s="35"/>
      <c r="BL594" s="35"/>
      <c r="BM594" s="35"/>
      <c r="BN594" s="34"/>
      <c r="BO594" s="34"/>
      <c r="BP594" s="34"/>
      <c r="BQ594" s="34"/>
      <c r="BR594" s="34"/>
      <c r="BS594" s="34"/>
      <c r="BT594" s="34"/>
      <c r="BU594" s="34"/>
      <c r="BV594" s="34"/>
      <c r="BW594" s="34"/>
      <c r="BX594" s="34"/>
      <c r="BY594" s="34"/>
      <c r="BZ594" s="34"/>
      <c r="CA594" s="34"/>
      <c r="CB594" s="34"/>
      <c r="CC594" s="34"/>
      <c r="CD594" s="35"/>
      <c r="CE594" s="35"/>
      <c r="CF594" s="35"/>
      <c r="CG594" s="35"/>
      <c r="CH594" s="34"/>
      <c r="CI594" s="34"/>
      <c r="CJ594" s="34"/>
      <c r="CK594" s="34"/>
      <c r="CL594" s="34"/>
      <c r="CM594" s="34"/>
      <c r="CN594" s="34"/>
      <c r="CO594" s="34"/>
      <c r="CP594" s="34"/>
      <c r="CQ594" s="34"/>
      <c r="CR594" s="34"/>
      <c r="CS594" s="34"/>
      <c r="CT594" s="34"/>
      <c r="CU594" s="34"/>
      <c r="CV594" s="34"/>
      <c r="CW594" s="34"/>
      <c r="CX594" s="35"/>
      <c r="CY594" s="35"/>
      <c r="CZ594" s="35"/>
      <c r="DA594" s="35"/>
      <c r="DB594" s="34"/>
      <c r="DC594" s="34"/>
      <c r="DD594" s="34"/>
      <c r="DE594" s="34"/>
      <c r="DF594" s="34"/>
      <c r="DG594" s="34"/>
      <c r="DH594" s="34"/>
      <c r="DI594" s="34"/>
      <c r="DJ594" s="34"/>
      <c r="DK594" s="34"/>
      <c r="DL594" s="34"/>
      <c r="DM594" s="34"/>
      <c r="DN594" s="34"/>
      <c r="DO594" s="34"/>
      <c r="DP594" s="34"/>
      <c r="DQ594" s="34"/>
    </row>
    <row r="595" spans="1:121">
      <c r="A595" t="s">
        <v>2168</v>
      </c>
      <c r="B595" s="1">
        <v>0.28312500000000002</v>
      </c>
      <c r="C595" s="1">
        <v>0.19005787037037036</v>
      </c>
      <c r="D595" s="1">
        <v>5.5659722222222228E-2</v>
      </c>
      <c r="E595" s="1">
        <v>9.3055555555555558E-2</v>
      </c>
      <c r="F595">
        <v>177</v>
      </c>
      <c r="G595">
        <v>34</v>
      </c>
      <c r="H595">
        <v>211</v>
      </c>
      <c r="I595">
        <v>2055</v>
      </c>
      <c r="J595">
        <v>56</v>
      </c>
      <c r="K595">
        <v>10</v>
      </c>
      <c r="L595">
        <v>2121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X595" s="35"/>
      <c r="Y595" s="35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5"/>
      <c r="AQ595" s="35"/>
      <c r="AR595" s="35"/>
      <c r="AS595" s="35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  <c r="BE595" s="34"/>
      <c r="BF595" s="34"/>
      <c r="BG595" s="34"/>
      <c r="BH595" s="34"/>
      <c r="BI595" s="34"/>
      <c r="BJ595" s="35"/>
      <c r="BK595" s="35"/>
      <c r="BL595" s="35"/>
      <c r="BM595" s="35"/>
      <c r="BN595" s="34"/>
      <c r="BO595" s="34"/>
      <c r="BP595" s="34"/>
      <c r="BQ595" s="34"/>
      <c r="BR595" s="34"/>
      <c r="BS595" s="34"/>
      <c r="BT595" s="34"/>
      <c r="BU595" s="34"/>
      <c r="BV595" s="34"/>
      <c r="BW595" s="34"/>
      <c r="BX595" s="34"/>
      <c r="BY595" s="34"/>
      <c r="BZ595" s="34"/>
      <c r="CA595" s="34"/>
      <c r="CB595" s="34"/>
      <c r="CC595" s="34"/>
      <c r="CD595" s="35"/>
      <c r="CE595" s="35"/>
      <c r="CF595" s="35"/>
      <c r="CG595" s="35"/>
      <c r="CH595" s="34"/>
      <c r="CI595" s="34"/>
      <c r="CJ595" s="34"/>
      <c r="CK595" s="34"/>
      <c r="CL595" s="34"/>
      <c r="CM595" s="34"/>
      <c r="CN595" s="34"/>
      <c r="CO595" s="34"/>
      <c r="CP595" s="34"/>
      <c r="CQ595" s="34"/>
      <c r="CR595" s="34"/>
      <c r="CS595" s="34"/>
      <c r="CT595" s="34"/>
      <c r="CU595" s="34"/>
      <c r="CV595" s="34"/>
      <c r="CW595" s="34"/>
      <c r="CX595" s="35"/>
      <c r="CY595" s="35"/>
      <c r="CZ595" s="35"/>
      <c r="DA595" s="35"/>
      <c r="DB595" s="34"/>
      <c r="DC595" s="34"/>
      <c r="DD595" s="34"/>
      <c r="DE595" s="34"/>
      <c r="DF595" s="34"/>
      <c r="DG595" s="34"/>
      <c r="DH595" s="34"/>
      <c r="DI595" s="34"/>
      <c r="DJ595" s="34"/>
      <c r="DK595" s="34"/>
      <c r="DL595" s="34"/>
      <c r="DM595" s="34"/>
      <c r="DN595" s="34"/>
      <c r="DO595" s="34"/>
      <c r="DP595" s="34"/>
      <c r="DQ595" s="34"/>
    </row>
    <row r="596" spans="1:121">
      <c r="A596" t="s">
        <v>2374</v>
      </c>
      <c r="B596" s="1">
        <v>0.31996527777777778</v>
      </c>
      <c r="C596" s="1">
        <v>0.28712962962962962</v>
      </c>
      <c r="D596" s="1">
        <v>7.7129629629629631E-2</v>
      </c>
      <c r="E596" s="1">
        <v>3.2824074074074075E-2</v>
      </c>
      <c r="F596">
        <v>180</v>
      </c>
      <c r="G596">
        <v>158</v>
      </c>
      <c r="H596">
        <v>338</v>
      </c>
      <c r="I596">
        <v>2691</v>
      </c>
      <c r="J596">
        <v>246</v>
      </c>
      <c r="K596">
        <v>91</v>
      </c>
      <c r="L596">
        <v>3028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X596" s="35"/>
      <c r="Y596" s="35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5"/>
      <c r="AQ596" s="35"/>
      <c r="AR596" s="35"/>
      <c r="AS596" s="35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4"/>
      <c r="BF596" s="34"/>
      <c r="BG596" s="34"/>
      <c r="BH596" s="34"/>
      <c r="BI596" s="34"/>
      <c r="BJ596" s="35"/>
      <c r="BK596" s="35"/>
      <c r="BL596" s="35"/>
      <c r="BM596" s="35"/>
      <c r="BN596" s="34"/>
      <c r="BO596" s="34"/>
      <c r="BP596" s="34"/>
      <c r="BQ596" s="34"/>
      <c r="BR596" s="34"/>
      <c r="BS596" s="34"/>
      <c r="BT596" s="34"/>
      <c r="BU596" s="34"/>
      <c r="BV596" s="34"/>
      <c r="BW596" s="34"/>
      <c r="BX596" s="34"/>
      <c r="BY596" s="34"/>
      <c r="BZ596" s="34"/>
      <c r="CA596" s="34"/>
      <c r="CB596" s="34"/>
      <c r="CC596" s="34"/>
      <c r="CD596" s="35"/>
      <c r="CE596" s="35"/>
      <c r="CF596" s="35"/>
      <c r="CG596" s="35"/>
      <c r="CH596" s="34"/>
      <c r="CI596" s="34"/>
      <c r="CJ596" s="34"/>
      <c r="CK596" s="34"/>
      <c r="CL596" s="34"/>
      <c r="CM596" s="34"/>
      <c r="CN596" s="34"/>
      <c r="CO596" s="34"/>
      <c r="CP596" s="34"/>
      <c r="CQ596" s="34"/>
      <c r="CR596" s="34"/>
      <c r="CS596" s="34"/>
      <c r="CT596" s="34"/>
      <c r="CU596" s="34"/>
      <c r="CV596" s="34"/>
      <c r="CW596" s="34"/>
      <c r="CX596" s="35"/>
      <c r="CY596" s="35"/>
      <c r="CZ596" s="36"/>
      <c r="DA596" s="35"/>
      <c r="DB596" s="34"/>
      <c r="DC596" s="34"/>
      <c r="DD596" s="34"/>
      <c r="DE596" s="34"/>
      <c r="DF596" s="34"/>
      <c r="DG596" s="34"/>
      <c r="DH596" s="34"/>
      <c r="DI596" s="34"/>
      <c r="DJ596" s="34"/>
      <c r="DK596" s="34"/>
      <c r="DL596" s="34"/>
      <c r="DM596" s="34"/>
      <c r="DN596" s="34"/>
      <c r="DO596" s="34"/>
      <c r="DP596" s="34"/>
      <c r="DQ596" s="34"/>
    </row>
    <row r="597" spans="1:121">
      <c r="A597" t="s">
        <v>2192</v>
      </c>
      <c r="B597" s="1">
        <v>0.32056712962962963</v>
      </c>
      <c r="C597" s="1">
        <v>0.28936342592592595</v>
      </c>
      <c r="D597" s="1">
        <v>3.4247685185185187E-2</v>
      </c>
      <c r="E597" s="1">
        <v>3.1192129629629629E-2</v>
      </c>
      <c r="F597">
        <v>163</v>
      </c>
      <c r="G597">
        <v>36</v>
      </c>
      <c r="H597">
        <v>199</v>
      </c>
      <c r="I597">
        <v>1924</v>
      </c>
      <c r="J597">
        <v>72</v>
      </c>
      <c r="K597">
        <v>10</v>
      </c>
      <c r="L597">
        <v>2006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X597" s="35"/>
      <c r="Y597" s="35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5"/>
      <c r="AQ597" s="35"/>
      <c r="AR597" s="35"/>
      <c r="AS597" s="35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4"/>
      <c r="BF597" s="34"/>
      <c r="BG597" s="34"/>
      <c r="BH597" s="34"/>
      <c r="BI597" s="34"/>
      <c r="BJ597" s="35"/>
      <c r="BK597" s="35"/>
      <c r="BL597" s="35"/>
      <c r="BM597" s="35"/>
      <c r="BN597" s="34"/>
      <c r="BO597" s="34"/>
      <c r="BP597" s="34"/>
      <c r="BQ597" s="34"/>
      <c r="BR597" s="34"/>
      <c r="BS597" s="34"/>
      <c r="BT597" s="34"/>
      <c r="BU597" s="34"/>
      <c r="BV597" s="34"/>
      <c r="BW597" s="34"/>
      <c r="BX597" s="34"/>
      <c r="BY597" s="34"/>
      <c r="BZ597" s="34"/>
      <c r="CA597" s="34"/>
      <c r="CB597" s="34"/>
      <c r="CC597" s="34"/>
      <c r="CD597" s="35"/>
      <c r="CE597" s="35"/>
      <c r="CF597" s="35"/>
      <c r="CG597" s="35"/>
      <c r="CH597" s="34"/>
      <c r="CI597" s="34"/>
      <c r="CJ597" s="34"/>
      <c r="CK597" s="34"/>
      <c r="CL597" s="34"/>
      <c r="CM597" s="34"/>
      <c r="CN597" s="34"/>
      <c r="CO597" s="34"/>
      <c r="CP597" s="34"/>
      <c r="CQ597" s="34"/>
      <c r="CR597" s="34"/>
      <c r="CS597" s="34"/>
      <c r="CT597" s="34"/>
      <c r="CU597" s="34"/>
      <c r="CV597" s="34"/>
      <c r="CW597" s="34"/>
      <c r="CX597" s="35"/>
      <c r="CY597" s="35"/>
      <c r="CZ597" s="35"/>
      <c r="DA597" s="35"/>
      <c r="DB597" s="34"/>
      <c r="DC597" s="34"/>
      <c r="DD597" s="34"/>
      <c r="DE597" s="34"/>
      <c r="DF597" s="34"/>
      <c r="DG597" s="34"/>
      <c r="DH597" s="34"/>
      <c r="DI597" s="34"/>
      <c r="DJ597" s="34"/>
      <c r="DK597" s="34"/>
      <c r="DL597" s="34"/>
      <c r="DM597" s="34"/>
      <c r="DN597" s="34"/>
      <c r="DO597" s="34"/>
      <c r="DP597" s="34"/>
      <c r="DQ597" s="34"/>
    </row>
    <row r="598" spans="1:121">
      <c r="A598" t="s">
        <v>2197</v>
      </c>
      <c r="B598" s="1">
        <v>0.17629629629629628</v>
      </c>
      <c r="C598" s="1">
        <v>0.15090277777777777</v>
      </c>
      <c r="D598" s="1">
        <v>6.1712962962962963E-2</v>
      </c>
      <c r="E598" s="1">
        <v>2.539351851851852E-2</v>
      </c>
      <c r="F598">
        <v>221</v>
      </c>
      <c r="G598">
        <v>66</v>
      </c>
      <c r="H598">
        <v>287</v>
      </c>
      <c r="I598">
        <v>2410</v>
      </c>
      <c r="J598">
        <v>112</v>
      </c>
      <c r="K598">
        <v>7</v>
      </c>
      <c r="L598">
        <v>2529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X598" s="35"/>
      <c r="Y598" s="35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5"/>
      <c r="AQ598" s="35"/>
      <c r="AR598" s="35"/>
      <c r="AS598" s="35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4"/>
      <c r="BF598" s="34"/>
      <c r="BG598" s="34"/>
      <c r="BH598" s="34"/>
      <c r="BI598" s="34"/>
      <c r="BJ598" s="35"/>
      <c r="BK598" s="35"/>
      <c r="BL598" s="35"/>
      <c r="BM598" s="35"/>
      <c r="BN598" s="34"/>
      <c r="BO598" s="34"/>
      <c r="BP598" s="34"/>
      <c r="BQ598" s="34"/>
      <c r="BR598" s="34"/>
      <c r="BS598" s="34"/>
      <c r="BT598" s="34"/>
      <c r="BU598" s="34"/>
      <c r="BV598" s="34"/>
      <c r="BW598" s="34"/>
      <c r="BX598" s="34"/>
      <c r="BY598" s="34"/>
      <c r="BZ598" s="34"/>
      <c r="CA598" s="34"/>
      <c r="CB598" s="34"/>
      <c r="CC598" s="34"/>
      <c r="CD598" s="35"/>
      <c r="CE598" s="35"/>
      <c r="CF598" s="35"/>
      <c r="CG598" s="35"/>
      <c r="CH598" s="34"/>
      <c r="CI598" s="34"/>
      <c r="CJ598" s="34"/>
      <c r="CK598" s="34"/>
      <c r="CL598" s="34"/>
      <c r="CM598" s="34"/>
      <c r="CN598" s="34"/>
      <c r="CO598" s="34"/>
      <c r="CP598" s="34"/>
      <c r="CQ598" s="34"/>
      <c r="CR598" s="34"/>
      <c r="CS598" s="34"/>
      <c r="CT598" s="34"/>
      <c r="CU598" s="34"/>
      <c r="CV598" s="34"/>
      <c r="CW598" s="34"/>
      <c r="CX598" s="36"/>
      <c r="CY598" s="35"/>
      <c r="CZ598" s="35"/>
      <c r="DA598" s="35"/>
      <c r="DB598" s="34"/>
      <c r="DC598" s="34"/>
      <c r="DD598" s="34"/>
      <c r="DE598" s="34"/>
      <c r="DF598" s="34"/>
      <c r="DG598" s="34"/>
      <c r="DH598" s="34"/>
      <c r="DI598" s="34"/>
      <c r="DJ598" s="34"/>
      <c r="DK598" s="34"/>
      <c r="DL598" s="34"/>
      <c r="DM598" s="34"/>
      <c r="DN598" s="34"/>
      <c r="DO598" s="34"/>
      <c r="DP598" s="34"/>
      <c r="DQ598" s="34"/>
    </row>
    <row r="599" spans="1:121">
      <c r="A599" t="s">
        <v>2206</v>
      </c>
      <c r="B599" s="1">
        <v>3.3530092592592591E-2</v>
      </c>
      <c r="C599" s="1">
        <v>2.9953703703703705E-2</v>
      </c>
      <c r="D599" s="1">
        <v>1.5995370370370372E-2</v>
      </c>
      <c r="E599" s="1">
        <v>3.5648148148148154E-3</v>
      </c>
      <c r="F599">
        <v>39</v>
      </c>
      <c r="G599">
        <v>19</v>
      </c>
      <c r="H599">
        <v>58</v>
      </c>
      <c r="I599">
        <v>346</v>
      </c>
      <c r="J599">
        <v>33</v>
      </c>
      <c r="K599">
        <v>0</v>
      </c>
      <c r="L599">
        <v>379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X599" s="35"/>
      <c r="Y599" s="35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5"/>
      <c r="AQ599" s="35"/>
      <c r="AR599" s="35"/>
      <c r="AS599" s="35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5"/>
      <c r="BK599" s="35"/>
      <c r="BL599" s="35"/>
      <c r="BM599" s="35"/>
      <c r="BN599" s="34"/>
      <c r="BO599" s="34"/>
      <c r="BP599" s="34"/>
      <c r="BQ599" s="34"/>
      <c r="BR599" s="34"/>
      <c r="BS599" s="34"/>
      <c r="BT599" s="34"/>
      <c r="BU599" s="34"/>
      <c r="BV599" s="34"/>
      <c r="BW599" s="34"/>
      <c r="BX599" s="34"/>
      <c r="BY599" s="34"/>
      <c r="BZ599" s="34"/>
      <c r="CA599" s="34"/>
      <c r="CB599" s="34"/>
      <c r="CC599" s="34"/>
      <c r="CD599" s="35"/>
      <c r="CE599" s="35"/>
      <c r="CF599" s="35"/>
      <c r="CG599" s="35"/>
      <c r="CH599" s="34"/>
      <c r="CI599" s="34"/>
      <c r="CJ599" s="34"/>
      <c r="CK599" s="34"/>
      <c r="CL599" s="34"/>
      <c r="CM599" s="34"/>
      <c r="CN599" s="34"/>
      <c r="CO599" s="34"/>
      <c r="CP599" s="34"/>
      <c r="CQ599" s="34"/>
      <c r="CR599" s="34"/>
      <c r="CS599" s="34"/>
      <c r="CT599" s="34"/>
      <c r="CU599" s="34"/>
      <c r="CV599" s="34"/>
      <c r="CW599" s="34"/>
      <c r="CX599" s="35"/>
      <c r="CY599" s="35"/>
      <c r="CZ599" s="35"/>
      <c r="DA599" s="35"/>
      <c r="DB599" s="34"/>
      <c r="DC599" s="34"/>
      <c r="DD599" s="34"/>
      <c r="DE599" s="34"/>
      <c r="DF599" s="34"/>
      <c r="DG599" s="34"/>
      <c r="DH599" s="34"/>
      <c r="DI599" s="34"/>
      <c r="DJ599" s="34"/>
      <c r="DK599" s="34"/>
      <c r="DL599" s="34"/>
      <c r="DM599" s="34"/>
      <c r="DN599" s="34"/>
      <c r="DO599" s="34"/>
      <c r="DP599" s="34"/>
      <c r="DQ599" s="34"/>
    </row>
    <row r="600" spans="1:121">
      <c r="A600" t="s">
        <v>2209</v>
      </c>
      <c r="B600" s="1">
        <v>3.9293981481481485E-2</v>
      </c>
      <c r="C600" s="1">
        <v>1.8113425925925925E-2</v>
      </c>
      <c r="D600" s="1">
        <v>0.13266203703703702</v>
      </c>
      <c r="E600" s="1">
        <v>2.1180555555555553E-2</v>
      </c>
      <c r="F600">
        <v>14</v>
      </c>
      <c r="G600">
        <v>4</v>
      </c>
      <c r="H600">
        <v>18</v>
      </c>
      <c r="I600">
        <v>187</v>
      </c>
      <c r="J600">
        <v>4</v>
      </c>
      <c r="K600">
        <v>1</v>
      </c>
      <c r="L600">
        <v>192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X600" s="35"/>
      <c r="Y600" s="35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5"/>
      <c r="AQ600" s="35"/>
      <c r="AR600" s="35"/>
      <c r="AS600" s="35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4"/>
      <c r="BF600" s="34"/>
      <c r="BG600" s="34"/>
      <c r="BH600" s="34"/>
      <c r="BI600" s="34"/>
      <c r="BJ600" s="35"/>
      <c r="BK600" s="35"/>
      <c r="BL600" s="35"/>
      <c r="BM600" s="35"/>
      <c r="BN600" s="34"/>
      <c r="BO600" s="34"/>
      <c r="BP600" s="34"/>
      <c r="BQ600" s="34"/>
      <c r="BR600" s="34"/>
      <c r="BS600" s="34"/>
      <c r="BT600" s="34"/>
      <c r="BU600" s="34"/>
      <c r="BV600" s="34"/>
      <c r="BW600" s="34"/>
      <c r="BX600" s="34"/>
      <c r="BY600" s="34"/>
      <c r="BZ600" s="34"/>
      <c r="CA600" s="34"/>
      <c r="CB600" s="34"/>
      <c r="CC600" s="34"/>
      <c r="CD600" s="35"/>
      <c r="CE600" s="35"/>
      <c r="CF600" s="35"/>
      <c r="CG600" s="35"/>
      <c r="CH600" s="34"/>
      <c r="CI600" s="34"/>
      <c r="CJ600" s="34"/>
      <c r="CK600" s="34"/>
      <c r="CL600" s="34"/>
      <c r="CM600" s="34"/>
      <c r="CN600" s="34"/>
      <c r="CO600" s="34"/>
      <c r="CP600" s="34"/>
      <c r="CQ600" s="34"/>
      <c r="CR600" s="34"/>
      <c r="CS600" s="34"/>
      <c r="CT600" s="34"/>
      <c r="CU600" s="34"/>
      <c r="CV600" s="34"/>
      <c r="CW600" s="34"/>
      <c r="CX600" s="35"/>
      <c r="CY600" s="35"/>
      <c r="CZ600" s="35"/>
      <c r="DA600" s="35"/>
      <c r="DB600" s="34"/>
      <c r="DC600" s="34"/>
      <c r="DD600" s="34"/>
      <c r="DE600" s="34"/>
      <c r="DF600" s="34"/>
      <c r="DG600" s="34"/>
      <c r="DH600" s="34"/>
      <c r="DI600" s="34"/>
      <c r="DJ600" s="34"/>
      <c r="DK600" s="34"/>
      <c r="DL600" s="34"/>
      <c r="DM600" s="34"/>
      <c r="DN600" s="34"/>
      <c r="DO600" s="34"/>
      <c r="DP600" s="34"/>
      <c r="DQ600" s="34"/>
    </row>
    <row r="601" spans="1:121">
      <c r="A601" t="s">
        <v>2664</v>
      </c>
      <c r="B601" s="1">
        <v>0.22666666666666668</v>
      </c>
      <c r="C601" s="1">
        <v>0.21944444444444444</v>
      </c>
      <c r="D601" s="1">
        <v>4.8263888888888884E-2</v>
      </c>
      <c r="E601" s="1">
        <v>7.2106481481481475E-3</v>
      </c>
      <c r="F601">
        <v>71</v>
      </c>
      <c r="G601">
        <v>64</v>
      </c>
      <c r="H601">
        <v>135</v>
      </c>
      <c r="I601">
        <v>1558</v>
      </c>
      <c r="J601">
        <v>103</v>
      </c>
      <c r="K601">
        <v>24</v>
      </c>
      <c r="L601">
        <v>1685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X601" s="35"/>
      <c r="Y601" s="35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5"/>
      <c r="AQ601" s="35"/>
      <c r="AR601" s="35"/>
      <c r="AS601" s="35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4"/>
      <c r="BF601" s="34"/>
      <c r="BG601" s="34"/>
      <c r="BH601" s="34"/>
      <c r="BI601" s="34"/>
      <c r="BJ601" s="35"/>
      <c r="BK601" s="35"/>
      <c r="BL601" s="35"/>
      <c r="BM601" s="35"/>
      <c r="BN601" s="34"/>
      <c r="BO601" s="34"/>
      <c r="BP601" s="34"/>
      <c r="BQ601" s="34"/>
      <c r="BR601" s="34"/>
      <c r="BS601" s="34"/>
      <c r="BT601" s="34"/>
      <c r="BU601" s="34"/>
      <c r="BV601" s="34"/>
      <c r="BW601" s="34"/>
      <c r="BX601" s="34"/>
      <c r="BY601" s="34"/>
      <c r="BZ601" s="34"/>
      <c r="CA601" s="34"/>
      <c r="CB601" s="34"/>
      <c r="CC601" s="34"/>
      <c r="CD601" s="35"/>
      <c r="CE601" s="35"/>
      <c r="CF601" s="35"/>
      <c r="CG601" s="35"/>
      <c r="CH601" s="34"/>
      <c r="CI601" s="34"/>
      <c r="CJ601" s="34"/>
      <c r="CK601" s="34"/>
      <c r="CL601" s="34"/>
      <c r="CM601" s="34"/>
      <c r="CN601" s="34"/>
      <c r="CO601" s="34"/>
      <c r="CP601" s="34"/>
      <c r="CQ601" s="34"/>
      <c r="CR601" s="34"/>
      <c r="CS601" s="34"/>
      <c r="CT601" s="34"/>
      <c r="CU601" s="34"/>
      <c r="CV601" s="34"/>
      <c r="CW601" s="34"/>
      <c r="CX601" s="35"/>
      <c r="CY601" s="35"/>
      <c r="CZ601" s="35"/>
      <c r="DA601" s="35"/>
      <c r="DB601" s="34"/>
      <c r="DC601" s="34"/>
      <c r="DD601" s="34"/>
      <c r="DE601" s="34"/>
      <c r="DF601" s="34"/>
      <c r="DG601" s="34"/>
      <c r="DH601" s="34"/>
      <c r="DI601" s="34"/>
      <c r="DJ601" s="34"/>
      <c r="DK601" s="34"/>
      <c r="DL601" s="34"/>
      <c r="DM601" s="34"/>
      <c r="DN601" s="34"/>
      <c r="DO601" s="34"/>
      <c r="DP601" s="34"/>
      <c r="DQ601" s="34"/>
    </row>
    <row r="602" spans="1:121">
      <c r="A602" t="s">
        <v>2216</v>
      </c>
      <c r="B602" s="1">
        <v>2.5046296296296299E-2</v>
      </c>
      <c r="C602" s="1">
        <v>2.1493055555555557E-2</v>
      </c>
      <c r="D602" s="1">
        <v>3.3333333333333335E-3</v>
      </c>
      <c r="E602" s="1">
        <v>3.5532407407407405E-3</v>
      </c>
      <c r="F602">
        <v>38</v>
      </c>
      <c r="G602">
        <v>7</v>
      </c>
      <c r="H602">
        <v>45</v>
      </c>
      <c r="I602">
        <v>178</v>
      </c>
      <c r="J602">
        <v>12</v>
      </c>
      <c r="K602">
        <v>0</v>
      </c>
      <c r="L602">
        <v>190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X602" s="35"/>
      <c r="Y602" s="35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5"/>
      <c r="AQ602" s="35"/>
      <c r="AR602" s="35"/>
      <c r="AS602" s="35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4"/>
      <c r="BF602" s="34"/>
      <c r="BG602" s="34"/>
      <c r="BH602" s="34"/>
      <c r="BI602" s="34"/>
      <c r="BJ602" s="35"/>
      <c r="BK602" s="35"/>
      <c r="BL602" s="35"/>
      <c r="BM602" s="35"/>
      <c r="BN602" s="34"/>
      <c r="BO602" s="34"/>
      <c r="BP602" s="34"/>
      <c r="BQ602" s="34"/>
      <c r="BR602" s="34"/>
      <c r="BS602" s="34"/>
      <c r="BT602" s="34"/>
      <c r="BU602" s="34"/>
      <c r="BV602" s="34"/>
      <c r="BW602" s="34"/>
      <c r="BX602" s="34"/>
      <c r="BY602" s="34"/>
      <c r="BZ602" s="34"/>
      <c r="CA602" s="34"/>
      <c r="CB602" s="34"/>
      <c r="CC602" s="34"/>
      <c r="CD602" s="35"/>
      <c r="CE602" s="35"/>
      <c r="CF602" s="35"/>
      <c r="CG602" s="35"/>
      <c r="CH602" s="34"/>
      <c r="CI602" s="34"/>
      <c r="CJ602" s="34"/>
      <c r="CK602" s="34"/>
      <c r="CL602" s="34"/>
      <c r="CM602" s="34"/>
      <c r="CN602" s="34"/>
      <c r="CO602" s="34"/>
      <c r="CP602" s="34"/>
      <c r="CQ602" s="34"/>
      <c r="CR602" s="34"/>
      <c r="CS602" s="34"/>
      <c r="CT602" s="34"/>
      <c r="CU602" s="34"/>
      <c r="CV602" s="34"/>
      <c r="CW602" s="34"/>
      <c r="CX602" s="35"/>
      <c r="CY602" s="35"/>
      <c r="CZ602" s="35"/>
      <c r="DA602" s="35"/>
      <c r="DB602" s="34"/>
      <c r="DC602" s="34"/>
      <c r="DD602" s="34"/>
      <c r="DE602" s="34"/>
      <c r="DF602" s="34"/>
      <c r="DG602" s="34"/>
      <c r="DH602" s="34"/>
      <c r="DI602" s="34"/>
      <c r="DJ602" s="34"/>
      <c r="DK602" s="34"/>
      <c r="DL602" s="34"/>
      <c r="DM602" s="34"/>
      <c r="DN602" s="34"/>
      <c r="DO602" s="34"/>
      <c r="DP602" s="34"/>
      <c r="DQ602" s="34"/>
    </row>
    <row r="603" spans="1:121">
      <c r="A603" t="s">
        <v>2218</v>
      </c>
      <c r="B603" s="1">
        <v>0.14313657407407407</v>
      </c>
      <c r="C603" s="1">
        <v>0.12135416666666667</v>
      </c>
      <c r="D603" s="1">
        <v>2.8333333333333332E-2</v>
      </c>
      <c r="E603" s="1">
        <v>2.1782407407407407E-2</v>
      </c>
      <c r="F603">
        <v>13</v>
      </c>
      <c r="G603">
        <v>42</v>
      </c>
      <c r="H603">
        <v>55</v>
      </c>
      <c r="I603">
        <v>602</v>
      </c>
      <c r="J603">
        <v>81</v>
      </c>
      <c r="K603">
        <v>49</v>
      </c>
      <c r="L603">
        <v>732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X603" s="35"/>
      <c r="Y603" s="35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5"/>
      <c r="AQ603" s="35"/>
      <c r="AR603" s="35"/>
      <c r="AS603" s="35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4"/>
      <c r="BF603" s="34"/>
      <c r="BG603" s="34"/>
      <c r="BH603" s="34"/>
      <c r="BI603" s="34"/>
      <c r="BJ603" s="35"/>
      <c r="BK603" s="35"/>
      <c r="BL603" s="35"/>
      <c r="BM603" s="35"/>
      <c r="BN603" s="34"/>
      <c r="BO603" s="34"/>
      <c r="BP603" s="34"/>
      <c r="BQ603" s="34"/>
      <c r="BR603" s="34"/>
      <c r="BS603" s="34"/>
      <c r="BT603" s="34"/>
      <c r="BU603" s="34"/>
      <c r="BV603" s="34"/>
      <c r="BW603" s="34"/>
      <c r="BX603" s="34"/>
      <c r="BY603" s="34"/>
      <c r="BZ603" s="34"/>
      <c r="CA603" s="34"/>
      <c r="CB603" s="34"/>
      <c r="CC603" s="34"/>
      <c r="CD603" s="35"/>
      <c r="CE603" s="35"/>
      <c r="CF603" s="35"/>
      <c r="CG603" s="35"/>
      <c r="CH603" s="34"/>
      <c r="CI603" s="34"/>
      <c r="CJ603" s="34"/>
      <c r="CK603" s="34"/>
      <c r="CL603" s="34"/>
      <c r="CM603" s="34"/>
      <c r="CN603" s="34"/>
      <c r="CO603" s="34"/>
      <c r="CP603" s="34"/>
      <c r="CQ603" s="34"/>
      <c r="CR603" s="34"/>
      <c r="CS603" s="34"/>
      <c r="CT603" s="34"/>
      <c r="CU603" s="34"/>
      <c r="CV603" s="34"/>
      <c r="CW603" s="34"/>
      <c r="CX603" s="36"/>
      <c r="CY603" s="36"/>
      <c r="CZ603" s="35"/>
      <c r="DA603" s="35"/>
      <c r="DB603" s="34"/>
      <c r="DC603" s="34"/>
      <c r="DD603" s="34"/>
      <c r="DE603" s="34"/>
      <c r="DF603" s="34"/>
      <c r="DG603" s="34"/>
      <c r="DH603" s="34"/>
      <c r="DI603" s="34"/>
      <c r="DJ603" s="34"/>
      <c r="DK603" s="34"/>
      <c r="DL603" s="34"/>
      <c r="DM603" s="34"/>
      <c r="DN603" s="34"/>
      <c r="DO603" s="34"/>
      <c r="DP603" s="34"/>
      <c r="DQ603" s="34"/>
    </row>
    <row r="604" spans="1:121">
      <c r="A604" t="s">
        <v>2224</v>
      </c>
      <c r="B604" s="1">
        <v>5.9247685185185188E-2</v>
      </c>
      <c r="C604" s="1">
        <v>3.636574074074074E-2</v>
      </c>
      <c r="D604" s="1">
        <v>3.4953703703703705E-3</v>
      </c>
      <c r="E604" s="1">
        <v>2.2881944444444444E-2</v>
      </c>
      <c r="F604">
        <v>29</v>
      </c>
      <c r="G604">
        <v>15</v>
      </c>
      <c r="H604">
        <v>44</v>
      </c>
      <c r="I604">
        <v>284</v>
      </c>
      <c r="J604">
        <v>21</v>
      </c>
      <c r="K604">
        <v>6</v>
      </c>
      <c r="L604">
        <v>311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X604" s="35"/>
      <c r="Y604" s="35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5"/>
      <c r="AQ604" s="35"/>
      <c r="AR604" s="35"/>
      <c r="AS604" s="35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4"/>
      <c r="BF604" s="34"/>
      <c r="BG604" s="34"/>
      <c r="BH604" s="34"/>
      <c r="BI604" s="34"/>
      <c r="BJ604" s="35"/>
      <c r="BK604" s="35"/>
      <c r="BL604" s="35"/>
      <c r="BM604" s="35"/>
      <c r="BN604" s="34"/>
      <c r="BO604" s="34"/>
      <c r="BP604" s="34"/>
      <c r="BQ604" s="34"/>
      <c r="BR604" s="34"/>
      <c r="BS604" s="34"/>
      <c r="BT604" s="34"/>
      <c r="BU604" s="34"/>
      <c r="BV604" s="34"/>
      <c r="BW604" s="34"/>
      <c r="BX604" s="34"/>
      <c r="BY604" s="34"/>
      <c r="BZ604" s="34"/>
      <c r="CA604" s="34"/>
      <c r="CB604" s="34"/>
      <c r="CC604" s="34"/>
      <c r="CD604" s="35"/>
      <c r="CE604" s="35"/>
      <c r="CF604" s="35"/>
      <c r="CG604" s="35"/>
      <c r="CH604" s="34"/>
      <c r="CI604" s="34"/>
      <c r="CJ604" s="34"/>
      <c r="CK604" s="34"/>
      <c r="CL604" s="34"/>
      <c r="CM604" s="34"/>
      <c r="CN604" s="34"/>
      <c r="CO604" s="34"/>
      <c r="CP604" s="34"/>
      <c r="CQ604" s="34"/>
      <c r="CR604" s="34"/>
      <c r="CS604" s="34"/>
      <c r="CT604" s="34"/>
      <c r="CU604" s="34"/>
      <c r="CV604" s="34"/>
      <c r="CW604" s="34"/>
      <c r="CX604" s="36"/>
      <c r="CY604" s="36"/>
      <c r="CZ604" s="35"/>
      <c r="DA604" s="35"/>
      <c r="DB604" s="34"/>
      <c r="DC604" s="34"/>
      <c r="DD604" s="34"/>
      <c r="DE604" s="34"/>
      <c r="DF604" s="34"/>
      <c r="DG604" s="34"/>
      <c r="DH604" s="34"/>
      <c r="DI604" s="34"/>
      <c r="DJ604" s="34"/>
      <c r="DK604" s="34"/>
      <c r="DL604" s="34"/>
      <c r="DM604" s="34"/>
      <c r="DN604" s="34"/>
      <c r="DO604" s="34"/>
      <c r="DP604" s="34"/>
      <c r="DQ604" s="34"/>
    </row>
    <row r="605" spans="1:121">
      <c r="A605" t="s">
        <v>2665</v>
      </c>
      <c r="B605" s="1">
        <v>0.27892361111111114</v>
      </c>
      <c r="C605" s="1">
        <v>0.26997685185185188</v>
      </c>
      <c r="D605" s="1">
        <v>4.4212962962962961E-2</v>
      </c>
      <c r="E605" s="1">
        <v>8.9351851851851866E-3</v>
      </c>
      <c r="F605">
        <v>222</v>
      </c>
      <c r="G605">
        <v>16</v>
      </c>
      <c r="H605">
        <v>238</v>
      </c>
      <c r="I605">
        <v>3606</v>
      </c>
      <c r="J605">
        <v>32</v>
      </c>
      <c r="K605">
        <v>0</v>
      </c>
      <c r="L605">
        <v>3638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X605" s="35"/>
      <c r="Y605" s="35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5"/>
      <c r="AQ605" s="35"/>
      <c r="AR605" s="35"/>
      <c r="AS605" s="35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4"/>
      <c r="BF605" s="34"/>
      <c r="BG605" s="34"/>
      <c r="BH605" s="34"/>
      <c r="BI605" s="34"/>
      <c r="BJ605" s="35"/>
      <c r="BK605" s="35"/>
      <c r="BL605" s="35"/>
      <c r="BM605" s="35"/>
      <c r="BN605" s="34"/>
      <c r="BO605" s="34"/>
      <c r="BP605" s="34"/>
      <c r="BQ605" s="34"/>
      <c r="BR605" s="34"/>
      <c r="BS605" s="34"/>
      <c r="BT605" s="34"/>
      <c r="BU605" s="34"/>
      <c r="BV605" s="34"/>
      <c r="BW605" s="34"/>
      <c r="BX605" s="34"/>
      <c r="BY605" s="34"/>
      <c r="BZ605" s="34"/>
      <c r="CA605" s="34"/>
      <c r="CB605" s="34"/>
      <c r="CC605" s="34"/>
      <c r="CD605" s="35"/>
      <c r="CE605" s="35"/>
      <c r="CF605" s="35"/>
      <c r="CG605" s="35"/>
      <c r="CH605" s="34"/>
      <c r="CI605" s="34"/>
      <c r="CJ605" s="34"/>
      <c r="CK605" s="34"/>
      <c r="CL605" s="34"/>
      <c r="CM605" s="34"/>
      <c r="CN605" s="34"/>
      <c r="CO605" s="34"/>
      <c r="CP605" s="34"/>
      <c r="CQ605" s="34"/>
      <c r="CR605" s="34"/>
      <c r="CS605" s="34"/>
      <c r="CT605" s="34"/>
      <c r="CU605" s="34"/>
      <c r="CV605" s="34"/>
      <c r="CW605" s="34"/>
      <c r="CX605" s="35"/>
      <c r="CY605" s="35"/>
      <c r="CZ605" s="35"/>
      <c r="DA605" s="35"/>
      <c r="DB605" s="34"/>
      <c r="DC605" s="34"/>
      <c r="DD605" s="34"/>
      <c r="DE605" s="34"/>
      <c r="DF605" s="34"/>
      <c r="DG605" s="34"/>
      <c r="DH605" s="34"/>
      <c r="DI605" s="34"/>
      <c r="DJ605" s="34"/>
      <c r="DK605" s="34"/>
      <c r="DL605" s="34"/>
      <c r="DM605" s="34"/>
      <c r="DN605" s="34"/>
      <c r="DO605" s="34"/>
      <c r="DP605" s="34"/>
      <c r="DQ605" s="34"/>
    </row>
    <row r="606" spans="1:121">
      <c r="A606" t="s">
        <v>2225</v>
      </c>
      <c r="B606" s="1">
        <v>0.11753472222222222</v>
      </c>
      <c r="C606" s="1">
        <v>0.10388888888888888</v>
      </c>
      <c r="D606" s="1">
        <v>3.3240740740740744E-2</v>
      </c>
      <c r="E606" s="1">
        <v>1.3634259259259257E-2</v>
      </c>
      <c r="F606">
        <v>63</v>
      </c>
      <c r="G606">
        <v>48</v>
      </c>
      <c r="H606">
        <v>111</v>
      </c>
      <c r="I606">
        <v>1069</v>
      </c>
      <c r="J606">
        <v>104</v>
      </c>
      <c r="K606">
        <v>0</v>
      </c>
      <c r="L606">
        <v>1173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X606" s="35"/>
      <c r="Y606" s="35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5"/>
      <c r="AQ606" s="35"/>
      <c r="AR606" s="35"/>
      <c r="AS606" s="35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4"/>
      <c r="BF606" s="34"/>
      <c r="BG606" s="34"/>
      <c r="BH606" s="34"/>
      <c r="BI606" s="34"/>
      <c r="BJ606" s="35"/>
      <c r="BK606" s="35"/>
      <c r="BL606" s="35"/>
      <c r="BM606" s="35"/>
      <c r="BN606" s="34"/>
      <c r="BO606" s="34"/>
      <c r="BP606" s="34"/>
      <c r="BQ606" s="34"/>
      <c r="BR606" s="34"/>
      <c r="BS606" s="34"/>
      <c r="BT606" s="34"/>
      <c r="BU606" s="34"/>
      <c r="BV606" s="34"/>
      <c r="BW606" s="34"/>
      <c r="BX606" s="34"/>
      <c r="BY606" s="34"/>
      <c r="BZ606" s="34"/>
      <c r="CA606" s="34"/>
      <c r="CB606" s="34"/>
      <c r="CC606" s="34"/>
      <c r="CD606" s="35"/>
      <c r="CE606" s="35"/>
      <c r="CF606" s="35"/>
      <c r="CG606" s="35"/>
      <c r="CH606" s="34"/>
      <c r="CI606" s="34"/>
      <c r="CJ606" s="34"/>
      <c r="CK606" s="34"/>
      <c r="CL606" s="34"/>
      <c r="CM606" s="34"/>
      <c r="CN606" s="34"/>
      <c r="CO606" s="34"/>
      <c r="CP606" s="34"/>
      <c r="CQ606" s="34"/>
      <c r="CR606" s="34"/>
      <c r="CS606" s="34"/>
      <c r="CT606" s="34"/>
      <c r="CU606" s="34"/>
      <c r="CV606" s="34"/>
      <c r="CW606" s="34"/>
      <c r="CX606" s="35"/>
      <c r="CY606" s="35"/>
      <c r="CZ606" s="35"/>
      <c r="DA606" s="35"/>
      <c r="DB606" s="34"/>
      <c r="DC606" s="34"/>
      <c r="DD606" s="34"/>
      <c r="DE606" s="34"/>
      <c r="DF606" s="34"/>
      <c r="DG606" s="34"/>
      <c r="DH606" s="34"/>
      <c r="DI606" s="34"/>
      <c r="DJ606" s="34"/>
      <c r="DK606" s="34"/>
      <c r="DL606" s="34"/>
      <c r="DM606" s="34"/>
      <c r="DN606" s="34"/>
      <c r="DO606" s="34"/>
      <c r="DP606" s="34"/>
      <c r="DQ606" s="34"/>
    </row>
    <row r="607" spans="1:121">
      <c r="A607" t="s">
        <v>2229</v>
      </c>
      <c r="B607" s="1">
        <v>0.10776620370370371</v>
      </c>
      <c r="C607" s="1">
        <v>6.6331018518518511E-2</v>
      </c>
      <c r="D607" s="1">
        <v>5.7592592592592591E-2</v>
      </c>
      <c r="E607" s="1">
        <v>4.1435185185185179E-2</v>
      </c>
      <c r="F607">
        <v>85</v>
      </c>
      <c r="G607">
        <v>34</v>
      </c>
      <c r="H607">
        <v>119</v>
      </c>
      <c r="I607">
        <v>1923</v>
      </c>
      <c r="J607">
        <v>178</v>
      </c>
      <c r="K607">
        <v>24</v>
      </c>
      <c r="L607">
        <v>2125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X607" s="35"/>
      <c r="Y607" s="35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5"/>
      <c r="AQ607" s="35"/>
      <c r="AR607" s="35"/>
      <c r="AS607" s="35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4"/>
      <c r="BF607" s="34"/>
      <c r="BG607" s="34"/>
      <c r="BH607" s="34"/>
      <c r="BI607" s="34"/>
      <c r="BJ607" s="35"/>
      <c r="BK607" s="35"/>
      <c r="BL607" s="35"/>
      <c r="BM607" s="35"/>
      <c r="BN607" s="34"/>
      <c r="BO607" s="34"/>
      <c r="BP607" s="34"/>
      <c r="BQ607" s="34"/>
      <c r="BR607" s="34"/>
      <c r="BS607" s="34"/>
      <c r="BT607" s="34"/>
      <c r="BU607" s="34"/>
      <c r="BV607" s="34"/>
      <c r="BW607" s="34"/>
      <c r="BX607" s="34"/>
      <c r="BY607" s="34"/>
      <c r="BZ607" s="34"/>
      <c r="CA607" s="34"/>
      <c r="CB607" s="34"/>
      <c r="CC607" s="34"/>
      <c r="CD607" s="35"/>
      <c r="CE607" s="35"/>
      <c r="CF607" s="35"/>
      <c r="CG607" s="35"/>
      <c r="CH607" s="34"/>
      <c r="CI607" s="34"/>
      <c r="CJ607" s="34"/>
      <c r="CK607" s="34"/>
      <c r="CL607" s="34"/>
      <c r="CM607" s="34"/>
      <c r="CN607" s="34"/>
      <c r="CO607" s="34"/>
      <c r="CP607" s="34"/>
      <c r="CQ607" s="34"/>
      <c r="CR607" s="34"/>
      <c r="CS607" s="34"/>
      <c r="CT607" s="34"/>
      <c r="CU607" s="34"/>
      <c r="CV607" s="34"/>
      <c r="CW607" s="34"/>
      <c r="CX607" s="35"/>
      <c r="CY607" s="35"/>
      <c r="CZ607" s="35"/>
      <c r="DA607" s="35"/>
      <c r="DB607" s="34"/>
      <c r="DC607" s="34"/>
      <c r="DD607" s="34"/>
      <c r="DE607" s="34"/>
      <c r="DF607" s="34"/>
      <c r="DG607" s="34"/>
      <c r="DH607" s="34"/>
      <c r="DI607" s="34"/>
      <c r="DJ607" s="34"/>
      <c r="DK607" s="34"/>
      <c r="DL607" s="34"/>
      <c r="DM607" s="34"/>
      <c r="DN607" s="34"/>
      <c r="DO607" s="34"/>
      <c r="DP607" s="34"/>
      <c r="DQ607" s="34"/>
    </row>
    <row r="608" spans="1:121">
      <c r="A608" t="s">
        <v>2666</v>
      </c>
      <c r="B608" s="1">
        <v>0.24740740740740741</v>
      </c>
      <c r="C608" s="1">
        <v>0.2278125</v>
      </c>
      <c r="D608" s="1">
        <v>6.7569444444444446E-2</v>
      </c>
      <c r="E608" s="1">
        <v>1.9583333333333331E-2</v>
      </c>
      <c r="F608">
        <v>180</v>
      </c>
      <c r="G608">
        <v>47</v>
      </c>
      <c r="H608">
        <v>227</v>
      </c>
      <c r="I608">
        <v>2344</v>
      </c>
      <c r="J608">
        <v>123</v>
      </c>
      <c r="K608">
        <v>39</v>
      </c>
      <c r="L608">
        <v>2506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X608" s="35"/>
      <c r="Y608" s="35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5"/>
      <c r="AQ608" s="35"/>
      <c r="AR608" s="35"/>
      <c r="AS608" s="35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4"/>
      <c r="BF608" s="34"/>
      <c r="BG608" s="34"/>
      <c r="BH608" s="34"/>
      <c r="BI608" s="34"/>
      <c r="BJ608" s="35"/>
      <c r="BK608" s="35"/>
      <c r="BL608" s="35"/>
      <c r="BM608" s="35"/>
      <c r="BN608" s="34"/>
      <c r="BO608" s="34"/>
      <c r="BP608" s="34"/>
      <c r="BQ608" s="34"/>
      <c r="BR608" s="34"/>
      <c r="BS608" s="34"/>
      <c r="BT608" s="34"/>
      <c r="BU608" s="34"/>
      <c r="BV608" s="34"/>
      <c r="BW608" s="34"/>
      <c r="BX608" s="34"/>
      <c r="BY608" s="34"/>
      <c r="BZ608" s="34"/>
      <c r="CA608" s="34"/>
      <c r="CB608" s="34"/>
      <c r="CC608" s="34"/>
      <c r="CD608" s="35"/>
      <c r="CE608" s="35"/>
      <c r="CF608" s="35"/>
      <c r="CG608" s="35"/>
      <c r="CH608" s="34"/>
      <c r="CI608" s="34"/>
      <c r="CJ608" s="34"/>
      <c r="CK608" s="34"/>
      <c r="CL608" s="34"/>
      <c r="CM608" s="34"/>
      <c r="CN608" s="34"/>
      <c r="CO608" s="34"/>
      <c r="CP608" s="34"/>
      <c r="CQ608" s="34"/>
      <c r="CR608" s="34"/>
      <c r="CS608" s="34"/>
      <c r="CT608" s="34"/>
      <c r="CU608" s="34"/>
      <c r="CV608" s="34"/>
      <c r="CW608" s="34"/>
      <c r="CX608" s="35"/>
      <c r="CY608" s="35"/>
      <c r="CZ608" s="35"/>
      <c r="DA608" s="35"/>
      <c r="DB608" s="34"/>
      <c r="DC608" s="34"/>
      <c r="DD608" s="34"/>
      <c r="DE608" s="34"/>
      <c r="DF608" s="34"/>
      <c r="DG608" s="34"/>
      <c r="DH608" s="34"/>
      <c r="DI608" s="34"/>
      <c r="DJ608" s="34"/>
      <c r="DK608" s="34"/>
      <c r="DL608" s="34"/>
      <c r="DM608" s="34"/>
      <c r="DN608" s="34"/>
      <c r="DO608" s="34"/>
      <c r="DP608" s="34"/>
      <c r="DQ608" s="34"/>
    </row>
    <row r="609" spans="1:121">
      <c r="A609" t="s">
        <v>2667</v>
      </c>
      <c r="B609" s="1">
        <v>0.27452546296296299</v>
      </c>
      <c r="C609" s="1">
        <v>0.27446759259259262</v>
      </c>
      <c r="D609" s="1">
        <v>5.7870370370370366E-5</v>
      </c>
      <c r="E609" s="1">
        <v>4.6296296296296294E-5</v>
      </c>
      <c r="F609">
        <v>215</v>
      </c>
      <c r="G609">
        <v>30</v>
      </c>
      <c r="H609">
        <v>245</v>
      </c>
      <c r="I609">
        <v>3469</v>
      </c>
      <c r="J609">
        <v>81</v>
      </c>
      <c r="K609">
        <v>0</v>
      </c>
      <c r="L609">
        <v>3550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X609" s="35"/>
      <c r="Y609" s="35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5"/>
      <c r="AQ609" s="35"/>
      <c r="AR609" s="35"/>
      <c r="AS609" s="35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4"/>
      <c r="BF609" s="34"/>
      <c r="BG609" s="34"/>
      <c r="BH609" s="34"/>
      <c r="BI609" s="34"/>
      <c r="BJ609" s="35"/>
      <c r="BK609" s="35"/>
      <c r="BL609" s="35"/>
      <c r="BM609" s="35"/>
      <c r="BN609" s="34"/>
      <c r="BO609" s="34"/>
      <c r="BP609" s="34"/>
      <c r="BQ609" s="34"/>
      <c r="BR609" s="34"/>
      <c r="BS609" s="34"/>
      <c r="BT609" s="34"/>
      <c r="BU609" s="34"/>
      <c r="BV609" s="34"/>
      <c r="BW609" s="34"/>
      <c r="BX609" s="34"/>
      <c r="BY609" s="34"/>
      <c r="BZ609" s="34"/>
      <c r="CA609" s="34"/>
      <c r="CB609" s="34"/>
      <c r="CC609" s="34"/>
      <c r="CD609" s="35"/>
      <c r="CE609" s="35"/>
      <c r="CF609" s="35"/>
      <c r="CG609" s="35"/>
      <c r="CH609" s="34"/>
      <c r="CI609" s="34"/>
      <c r="CJ609" s="34"/>
      <c r="CK609" s="34"/>
      <c r="CL609" s="34"/>
      <c r="CM609" s="34"/>
      <c r="CN609" s="34"/>
      <c r="CO609" s="34"/>
      <c r="CP609" s="34"/>
      <c r="CQ609" s="34"/>
      <c r="CR609" s="34"/>
      <c r="CS609" s="34"/>
      <c r="CT609" s="34"/>
      <c r="CU609" s="34"/>
      <c r="CV609" s="34"/>
      <c r="CW609" s="34"/>
      <c r="CX609" s="35"/>
      <c r="CY609" s="35"/>
      <c r="CZ609" s="35"/>
      <c r="DA609" s="35"/>
      <c r="DB609" s="34"/>
      <c r="DC609" s="34"/>
      <c r="DD609" s="34"/>
      <c r="DE609" s="34"/>
      <c r="DF609" s="34"/>
      <c r="DG609" s="34"/>
      <c r="DH609" s="34"/>
      <c r="DI609" s="34"/>
      <c r="DJ609" s="34"/>
      <c r="DK609" s="34"/>
      <c r="DL609" s="34"/>
      <c r="DM609" s="34"/>
      <c r="DN609" s="34"/>
      <c r="DO609" s="34"/>
      <c r="DP609" s="34"/>
      <c r="DQ609" s="34"/>
    </row>
    <row r="610" spans="1:121">
      <c r="A610" t="s">
        <v>2233</v>
      </c>
      <c r="B610" s="1">
        <v>3.2754629629629631E-3</v>
      </c>
      <c r="C610" s="1">
        <v>2.2453703703703702E-3</v>
      </c>
      <c r="D610" s="1">
        <v>4.6296296296296294E-5</v>
      </c>
      <c r="E610" s="1">
        <v>1.0185185185185186E-3</v>
      </c>
      <c r="F610">
        <v>0</v>
      </c>
      <c r="G610">
        <v>1</v>
      </c>
      <c r="H610">
        <v>1</v>
      </c>
      <c r="I610">
        <v>26</v>
      </c>
      <c r="J610">
        <v>2</v>
      </c>
      <c r="K610">
        <v>0</v>
      </c>
      <c r="L610">
        <v>28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X610" s="35"/>
      <c r="Y610" s="35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5"/>
      <c r="AQ610" s="35"/>
      <c r="AR610" s="35"/>
      <c r="AS610" s="35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4"/>
      <c r="BF610" s="34"/>
      <c r="BG610" s="34"/>
      <c r="BH610" s="34"/>
      <c r="BI610" s="34"/>
      <c r="BJ610" s="35"/>
      <c r="BK610" s="35"/>
      <c r="BL610" s="35"/>
      <c r="BM610" s="35"/>
      <c r="BN610" s="34"/>
      <c r="BO610" s="34"/>
      <c r="BP610" s="34"/>
      <c r="BQ610" s="34"/>
      <c r="BR610" s="34"/>
      <c r="BS610" s="34"/>
      <c r="BT610" s="34"/>
      <c r="BU610" s="34"/>
      <c r="BV610" s="34"/>
      <c r="BW610" s="34"/>
      <c r="BX610" s="34"/>
      <c r="BY610" s="34"/>
      <c r="BZ610" s="34"/>
      <c r="CA610" s="34"/>
      <c r="CB610" s="34"/>
      <c r="CC610" s="34"/>
      <c r="CD610" s="35"/>
      <c r="CE610" s="35"/>
      <c r="CF610" s="35"/>
      <c r="CG610" s="35"/>
      <c r="CH610" s="34"/>
      <c r="CI610" s="34"/>
      <c r="CJ610" s="34"/>
      <c r="CK610" s="34"/>
      <c r="CL610" s="34"/>
      <c r="CM610" s="34"/>
      <c r="CN610" s="34"/>
      <c r="CO610" s="34"/>
      <c r="CP610" s="34"/>
      <c r="CQ610" s="34"/>
      <c r="CR610" s="34"/>
      <c r="CS610" s="34"/>
      <c r="CT610" s="34"/>
      <c r="CU610" s="34"/>
      <c r="CV610" s="34"/>
      <c r="CW610" s="34"/>
      <c r="CX610" s="36"/>
      <c r="CY610" s="36"/>
      <c r="CZ610" s="35"/>
      <c r="DA610" s="35"/>
      <c r="DB610" s="34"/>
      <c r="DC610" s="34"/>
      <c r="DD610" s="34"/>
      <c r="DE610" s="34"/>
      <c r="DF610" s="34"/>
      <c r="DG610" s="34"/>
      <c r="DH610" s="34"/>
      <c r="DI610" s="34"/>
      <c r="DJ610" s="34"/>
      <c r="DK610" s="34"/>
      <c r="DL610" s="34"/>
      <c r="DM610" s="34"/>
      <c r="DN610" s="34"/>
      <c r="DO610" s="34"/>
      <c r="DP610" s="34"/>
      <c r="DQ610" s="34"/>
    </row>
    <row r="611" spans="1:121">
      <c r="A611" t="s">
        <v>2668</v>
      </c>
      <c r="B611" s="1">
        <v>1.8564814814814815E-2</v>
      </c>
      <c r="C611" s="1">
        <v>1.511574074074074E-2</v>
      </c>
      <c r="D611" s="1">
        <v>3.4722222222222222E-5</v>
      </c>
      <c r="E611" s="1">
        <v>3.4375E-3</v>
      </c>
      <c r="F611">
        <v>15</v>
      </c>
      <c r="G611">
        <v>10</v>
      </c>
      <c r="H611">
        <v>25</v>
      </c>
      <c r="I611">
        <v>302</v>
      </c>
      <c r="J611">
        <v>11</v>
      </c>
      <c r="K611">
        <v>9</v>
      </c>
      <c r="L611">
        <v>322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X611" s="35"/>
      <c r="Y611" s="35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5"/>
      <c r="AQ611" s="35"/>
      <c r="AR611" s="35"/>
      <c r="AS611" s="35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4"/>
      <c r="BF611" s="34"/>
      <c r="BG611" s="34"/>
      <c r="BH611" s="34"/>
      <c r="BI611" s="34"/>
      <c r="BJ611" s="35"/>
      <c r="BK611" s="35"/>
      <c r="BL611" s="35"/>
      <c r="BM611" s="35"/>
      <c r="BN611" s="34"/>
      <c r="BO611" s="34"/>
      <c r="BP611" s="34"/>
      <c r="BQ611" s="34"/>
      <c r="BR611" s="34"/>
      <c r="BS611" s="34"/>
      <c r="BT611" s="34"/>
      <c r="BU611" s="34"/>
      <c r="BV611" s="34"/>
      <c r="BW611" s="34"/>
      <c r="BX611" s="34"/>
      <c r="BY611" s="34"/>
      <c r="BZ611" s="34"/>
      <c r="CA611" s="34"/>
      <c r="CB611" s="34"/>
      <c r="CC611" s="34"/>
      <c r="CD611" s="35"/>
      <c r="CE611" s="35"/>
      <c r="CF611" s="35"/>
      <c r="CG611" s="35"/>
      <c r="CH611" s="34"/>
      <c r="CI611" s="34"/>
      <c r="CJ611" s="34"/>
      <c r="CK611" s="34"/>
      <c r="CL611" s="34"/>
      <c r="CM611" s="34"/>
      <c r="CN611" s="34"/>
      <c r="CO611" s="34"/>
      <c r="CP611" s="34"/>
      <c r="CQ611" s="34"/>
      <c r="CR611" s="34"/>
      <c r="CS611" s="34"/>
      <c r="CT611" s="34"/>
      <c r="CU611" s="34"/>
      <c r="CV611" s="34"/>
      <c r="CW611" s="34"/>
      <c r="CX611" s="35"/>
      <c r="CY611" s="35"/>
      <c r="CZ611" s="35"/>
      <c r="DA611" s="35"/>
      <c r="DB611" s="34"/>
      <c r="DC611" s="34"/>
      <c r="DD611" s="34"/>
      <c r="DE611" s="34"/>
      <c r="DF611" s="34"/>
      <c r="DG611" s="34"/>
      <c r="DH611" s="34"/>
      <c r="DI611" s="34"/>
      <c r="DJ611" s="34"/>
      <c r="DK611" s="34"/>
      <c r="DL611" s="34"/>
      <c r="DM611" s="34"/>
      <c r="DN611" s="34"/>
      <c r="DO611" s="34"/>
      <c r="DP611" s="34"/>
      <c r="DQ611" s="34"/>
    </row>
    <row r="612" spans="1:121">
      <c r="A612" t="s">
        <v>2238</v>
      </c>
      <c r="B612" s="1">
        <v>0.36547453703703708</v>
      </c>
      <c r="C612" s="1">
        <v>0.11883101851851852</v>
      </c>
      <c r="D612" s="1">
        <v>0.15459490740740742</v>
      </c>
      <c r="E612" s="1">
        <v>0.24664351851851851</v>
      </c>
      <c r="F612">
        <v>123</v>
      </c>
      <c r="G612">
        <v>86</v>
      </c>
      <c r="H612">
        <v>209</v>
      </c>
      <c r="I612">
        <v>2059</v>
      </c>
      <c r="J612">
        <v>175</v>
      </c>
      <c r="K612">
        <v>38</v>
      </c>
      <c r="L612">
        <v>2272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X612" s="35"/>
      <c r="Y612" s="35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5"/>
      <c r="AQ612" s="35"/>
      <c r="AR612" s="35"/>
      <c r="AS612" s="35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I612" s="34"/>
      <c r="BJ612" s="35"/>
      <c r="BK612" s="35"/>
      <c r="BL612" s="35"/>
      <c r="BM612" s="35"/>
      <c r="BN612" s="34"/>
      <c r="BO612" s="34"/>
      <c r="BP612" s="34"/>
      <c r="BQ612" s="34"/>
      <c r="BR612" s="34"/>
      <c r="BS612" s="34"/>
      <c r="BT612" s="34"/>
      <c r="BU612" s="34"/>
      <c r="BV612" s="34"/>
      <c r="BW612" s="34"/>
      <c r="BX612" s="34"/>
      <c r="BY612" s="34"/>
      <c r="BZ612" s="34"/>
      <c r="CA612" s="34"/>
      <c r="CB612" s="34"/>
      <c r="CC612" s="34"/>
      <c r="CD612" s="35"/>
      <c r="CE612" s="35"/>
      <c r="CF612" s="35"/>
      <c r="CG612" s="35"/>
      <c r="CH612" s="34"/>
      <c r="CI612" s="34"/>
      <c r="CJ612" s="34"/>
      <c r="CK612" s="34"/>
      <c r="CL612" s="34"/>
      <c r="CM612" s="34"/>
      <c r="CN612" s="34"/>
      <c r="CO612" s="34"/>
      <c r="CP612" s="34"/>
      <c r="CQ612" s="34"/>
      <c r="CR612" s="34"/>
      <c r="CS612" s="34"/>
      <c r="CT612" s="34"/>
      <c r="CU612" s="34"/>
      <c r="CV612" s="34"/>
      <c r="CW612" s="34"/>
      <c r="CX612" s="35"/>
      <c r="CY612" s="35"/>
      <c r="CZ612" s="35"/>
      <c r="DA612" s="35"/>
      <c r="DB612" s="34"/>
      <c r="DC612" s="34"/>
      <c r="DD612" s="34"/>
      <c r="DE612" s="34"/>
      <c r="DF612" s="34"/>
      <c r="DG612" s="34"/>
      <c r="DH612" s="34"/>
      <c r="DI612" s="34"/>
      <c r="DJ612" s="34"/>
      <c r="DK612" s="34"/>
      <c r="DL612" s="34"/>
      <c r="DM612" s="34"/>
      <c r="DN612" s="34"/>
      <c r="DO612" s="34"/>
      <c r="DP612" s="34"/>
      <c r="DQ612" s="34"/>
    </row>
    <row r="613" spans="1:121">
      <c r="A613" t="s">
        <v>2239</v>
      </c>
      <c r="B613" s="1">
        <v>4.6388888888888889E-2</v>
      </c>
      <c r="C613" s="1">
        <v>3.9097222222222221E-2</v>
      </c>
      <c r="D613" s="1">
        <v>3.0555555555555557E-3</v>
      </c>
      <c r="E613" s="1">
        <v>7.2916666666666659E-3</v>
      </c>
      <c r="F613">
        <v>125</v>
      </c>
      <c r="G613">
        <v>12</v>
      </c>
      <c r="H613">
        <v>137</v>
      </c>
      <c r="I613">
        <v>783</v>
      </c>
      <c r="J613">
        <v>15</v>
      </c>
      <c r="K613">
        <v>0</v>
      </c>
      <c r="L613">
        <v>798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X613" s="35"/>
      <c r="Y613" s="35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5"/>
      <c r="AQ613" s="35"/>
      <c r="AR613" s="35"/>
      <c r="AS613" s="35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4"/>
      <c r="BF613" s="34"/>
      <c r="BG613" s="34"/>
      <c r="BH613" s="34"/>
      <c r="BI613" s="34"/>
      <c r="BJ613" s="35"/>
      <c r="BK613" s="35"/>
      <c r="BL613" s="35"/>
      <c r="BM613" s="35"/>
      <c r="BN613" s="34"/>
      <c r="BO613" s="34"/>
      <c r="BP613" s="34"/>
      <c r="BQ613" s="34"/>
      <c r="BR613" s="34"/>
      <c r="BS613" s="34"/>
      <c r="BT613" s="34"/>
      <c r="BU613" s="34"/>
      <c r="BV613" s="34"/>
      <c r="BW613" s="34"/>
      <c r="BX613" s="34"/>
      <c r="BY613" s="34"/>
      <c r="BZ613" s="34"/>
      <c r="CA613" s="34"/>
      <c r="CB613" s="34"/>
      <c r="CC613" s="34"/>
      <c r="CD613" s="35"/>
      <c r="CE613" s="35"/>
      <c r="CF613" s="35"/>
      <c r="CG613" s="35"/>
      <c r="CH613" s="34"/>
      <c r="CI613" s="34"/>
      <c r="CJ613" s="34"/>
      <c r="CK613" s="34"/>
      <c r="CL613" s="34"/>
      <c r="CM613" s="34"/>
      <c r="CN613" s="34"/>
      <c r="CO613" s="34"/>
      <c r="CP613" s="34"/>
      <c r="CQ613" s="34"/>
      <c r="CR613" s="34"/>
      <c r="CS613" s="34"/>
      <c r="CT613" s="34"/>
      <c r="CU613" s="34"/>
      <c r="CV613" s="34"/>
      <c r="CW613" s="34"/>
      <c r="CX613" s="36"/>
      <c r="CY613" s="35"/>
      <c r="CZ613" s="35"/>
      <c r="DA613" s="35"/>
      <c r="DB613" s="34"/>
      <c r="DC613" s="34"/>
      <c r="DD613" s="34"/>
      <c r="DE613" s="34"/>
      <c r="DF613" s="34"/>
      <c r="DG613" s="34"/>
      <c r="DH613" s="34"/>
      <c r="DI613" s="34"/>
      <c r="DJ613" s="34"/>
      <c r="DK613" s="34"/>
      <c r="DL613" s="34"/>
      <c r="DM613" s="34"/>
      <c r="DN613" s="34"/>
      <c r="DO613" s="34"/>
      <c r="DP613" s="34"/>
      <c r="DQ613" s="34"/>
    </row>
    <row r="614" spans="1:121">
      <c r="A614" t="s">
        <v>2240</v>
      </c>
      <c r="B614" s="1">
        <v>7.0937500000000001E-2</v>
      </c>
      <c r="C614" s="1">
        <v>6.2118055555555551E-2</v>
      </c>
      <c r="D614" s="1">
        <v>6.7476851851851856E-3</v>
      </c>
      <c r="E614" s="1">
        <v>8.819444444444444E-3</v>
      </c>
      <c r="F614">
        <v>36</v>
      </c>
      <c r="G614">
        <v>39</v>
      </c>
      <c r="H614">
        <v>75</v>
      </c>
      <c r="I614">
        <v>638</v>
      </c>
      <c r="J614">
        <v>98</v>
      </c>
      <c r="K614">
        <v>0</v>
      </c>
      <c r="L614">
        <v>736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X614" s="35"/>
      <c r="Y614" s="35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5"/>
      <c r="AQ614" s="35"/>
      <c r="AR614" s="35"/>
      <c r="AS614" s="35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4"/>
      <c r="BF614" s="34"/>
      <c r="BG614" s="34"/>
      <c r="BH614" s="34"/>
      <c r="BI614" s="34"/>
      <c r="BJ614" s="35"/>
      <c r="BK614" s="35"/>
      <c r="BL614" s="35"/>
      <c r="BM614" s="35"/>
      <c r="BN614" s="34"/>
      <c r="BO614" s="34"/>
      <c r="BP614" s="34"/>
      <c r="BQ614" s="34"/>
      <c r="BR614" s="34"/>
      <c r="BS614" s="34"/>
      <c r="BT614" s="34"/>
      <c r="BU614" s="34"/>
      <c r="BV614" s="34"/>
      <c r="BW614" s="34"/>
      <c r="BX614" s="34"/>
      <c r="BY614" s="34"/>
      <c r="BZ614" s="34"/>
      <c r="CA614" s="34"/>
      <c r="CB614" s="34"/>
      <c r="CC614" s="34"/>
      <c r="CD614" s="35"/>
      <c r="CE614" s="35"/>
      <c r="CF614" s="35"/>
      <c r="CG614" s="35"/>
      <c r="CH614" s="34"/>
      <c r="CI614" s="34"/>
      <c r="CJ614" s="34"/>
      <c r="CK614" s="34"/>
      <c r="CL614" s="34"/>
      <c r="CM614" s="34"/>
      <c r="CN614" s="34"/>
      <c r="CO614" s="34"/>
      <c r="CP614" s="34"/>
      <c r="CQ614" s="34"/>
      <c r="CR614" s="34"/>
      <c r="CS614" s="34"/>
      <c r="CT614" s="34"/>
      <c r="CU614" s="34"/>
      <c r="CV614" s="34"/>
      <c r="CW614" s="34"/>
      <c r="CX614" s="35"/>
      <c r="CY614" s="35"/>
      <c r="CZ614" s="35"/>
      <c r="DA614" s="35"/>
      <c r="DB614" s="34"/>
      <c r="DC614" s="34"/>
      <c r="DD614" s="34"/>
      <c r="DE614" s="34"/>
      <c r="DF614" s="34"/>
      <c r="DG614" s="34"/>
      <c r="DH614" s="34"/>
      <c r="DI614" s="34"/>
      <c r="DJ614" s="34"/>
      <c r="DK614" s="34"/>
      <c r="DL614" s="34"/>
      <c r="DM614" s="34"/>
      <c r="DN614" s="34"/>
      <c r="DO614" s="34"/>
      <c r="DP614" s="34"/>
      <c r="DQ614" s="34"/>
    </row>
    <row r="615" spans="1:121">
      <c r="A615" t="s">
        <v>2669</v>
      </c>
      <c r="B615" s="1">
        <v>0.28388888888888891</v>
      </c>
      <c r="C615" s="1">
        <v>0.25462962962962959</v>
      </c>
      <c r="D615" s="1">
        <v>4.5937499999999999E-2</v>
      </c>
      <c r="E615" s="1">
        <v>2.9259259259259259E-2</v>
      </c>
      <c r="F615">
        <v>90</v>
      </c>
      <c r="G615">
        <v>36</v>
      </c>
      <c r="H615">
        <v>126</v>
      </c>
      <c r="I615">
        <v>1747</v>
      </c>
      <c r="J615">
        <v>34</v>
      </c>
      <c r="K615">
        <v>19</v>
      </c>
      <c r="L615">
        <v>1800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X615" s="35"/>
      <c r="Y615" s="35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5"/>
      <c r="AQ615" s="35"/>
      <c r="AR615" s="35"/>
      <c r="AS615" s="35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4"/>
      <c r="BF615" s="34"/>
      <c r="BG615" s="34"/>
      <c r="BH615" s="34"/>
      <c r="BI615" s="34"/>
      <c r="BJ615" s="35"/>
      <c r="BK615" s="35"/>
      <c r="BL615" s="35"/>
      <c r="BM615" s="35"/>
      <c r="BN615" s="34"/>
      <c r="BO615" s="34"/>
      <c r="BP615" s="34"/>
      <c r="BQ615" s="34"/>
      <c r="BR615" s="34"/>
      <c r="BS615" s="34"/>
      <c r="BT615" s="34"/>
      <c r="BU615" s="34"/>
      <c r="BV615" s="34"/>
      <c r="BW615" s="34"/>
      <c r="BX615" s="34"/>
      <c r="BY615" s="34"/>
      <c r="BZ615" s="34"/>
      <c r="CA615" s="34"/>
      <c r="CB615" s="34"/>
      <c r="CC615" s="34"/>
      <c r="CD615" s="35"/>
      <c r="CE615" s="35"/>
      <c r="CF615" s="35"/>
      <c r="CG615" s="35"/>
      <c r="CH615" s="34"/>
      <c r="CI615" s="34"/>
      <c r="CJ615" s="34"/>
      <c r="CK615" s="34"/>
      <c r="CL615" s="34"/>
      <c r="CM615" s="34"/>
      <c r="CN615" s="34"/>
      <c r="CO615" s="34"/>
      <c r="CP615" s="34"/>
      <c r="CQ615" s="34"/>
      <c r="CR615" s="34"/>
      <c r="CS615" s="34"/>
      <c r="CT615" s="34"/>
      <c r="CU615" s="34"/>
      <c r="CV615" s="34"/>
      <c r="CW615" s="34"/>
      <c r="CX615" s="35"/>
      <c r="CY615" s="35"/>
      <c r="CZ615" s="35"/>
      <c r="DA615" s="35"/>
      <c r="DB615" s="34"/>
      <c r="DC615" s="34"/>
      <c r="DD615" s="34"/>
      <c r="DE615" s="34"/>
      <c r="DF615" s="34"/>
      <c r="DG615" s="34"/>
      <c r="DH615" s="34"/>
      <c r="DI615" s="34"/>
      <c r="DJ615" s="34"/>
      <c r="DK615" s="34"/>
      <c r="DL615" s="34"/>
      <c r="DM615" s="34"/>
      <c r="DN615" s="34"/>
      <c r="DO615" s="34"/>
      <c r="DP615" s="34"/>
      <c r="DQ615" s="34"/>
    </row>
    <row r="616" spans="1:121">
      <c r="A616" t="s">
        <v>2670</v>
      </c>
      <c r="B616" s="1">
        <v>0.30122685185185188</v>
      </c>
      <c r="C616" s="1">
        <v>0.25924768518518521</v>
      </c>
      <c r="D616" s="1">
        <v>4.821759259259259E-2</v>
      </c>
      <c r="E616" s="1">
        <v>4.1979166666666672E-2</v>
      </c>
      <c r="F616">
        <v>210</v>
      </c>
      <c r="G616">
        <v>64</v>
      </c>
      <c r="H616">
        <v>274</v>
      </c>
      <c r="I616">
        <v>3635</v>
      </c>
      <c r="J616">
        <v>153</v>
      </c>
      <c r="K616">
        <v>24</v>
      </c>
      <c r="L616">
        <v>3812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X616" s="35"/>
      <c r="Y616" s="35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5"/>
      <c r="AQ616" s="35"/>
      <c r="AR616" s="35"/>
      <c r="AS616" s="35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  <c r="BE616" s="34"/>
      <c r="BF616" s="34"/>
      <c r="BG616" s="34"/>
      <c r="BH616" s="34"/>
      <c r="BI616" s="34"/>
      <c r="BJ616" s="35"/>
      <c r="BK616" s="35"/>
      <c r="BL616" s="35"/>
      <c r="BM616" s="35"/>
      <c r="BN616" s="34"/>
      <c r="BO616" s="34"/>
      <c r="BP616" s="34"/>
      <c r="BQ616" s="34"/>
      <c r="BR616" s="34"/>
      <c r="BS616" s="34"/>
      <c r="BT616" s="34"/>
      <c r="BU616" s="34"/>
      <c r="BV616" s="34"/>
      <c r="BW616" s="34"/>
      <c r="BX616" s="34"/>
      <c r="BY616" s="34"/>
      <c r="BZ616" s="34"/>
      <c r="CA616" s="34"/>
      <c r="CB616" s="34"/>
      <c r="CC616" s="34"/>
      <c r="CD616" s="35"/>
      <c r="CE616" s="35"/>
      <c r="CF616" s="35"/>
      <c r="CG616" s="35"/>
      <c r="CH616" s="34"/>
      <c r="CI616" s="34"/>
      <c r="CJ616" s="34"/>
      <c r="CK616" s="34"/>
      <c r="CL616" s="34"/>
      <c r="CM616" s="34"/>
      <c r="CN616" s="34"/>
      <c r="CO616" s="34"/>
      <c r="CP616" s="34"/>
      <c r="CQ616" s="34"/>
      <c r="CR616" s="34"/>
      <c r="CS616" s="34"/>
      <c r="CT616" s="34"/>
      <c r="CU616" s="34"/>
      <c r="CV616" s="34"/>
      <c r="CW616" s="34"/>
      <c r="CX616" s="35"/>
      <c r="CY616" s="35"/>
      <c r="CZ616" s="35"/>
      <c r="DA616" s="35"/>
      <c r="DB616" s="34"/>
      <c r="DC616" s="34"/>
      <c r="DD616" s="34"/>
      <c r="DE616" s="34"/>
      <c r="DF616" s="34"/>
      <c r="DG616" s="34"/>
      <c r="DH616" s="34"/>
      <c r="DI616" s="34"/>
      <c r="DJ616" s="34"/>
      <c r="DK616" s="34"/>
      <c r="DL616" s="34"/>
      <c r="DM616" s="34"/>
      <c r="DN616" s="34"/>
      <c r="DO616" s="34"/>
      <c r="DP616" s="34"/>
      <c r="DQ616" s="34"/>
    </row>
    <row r="617" spans="1:121">
      <c r="A617" t="s">
        <v>2671</v>
      </c>
      <c r="B617" s="1">
        <v>0.12989583333333335</v>
      </c>
      <c r="C617" s="1">
        <v>9.2175925925925925E-2</v>
      </c>
      <c r="D617" s="1">
        <v>4.3321759259259261E-2</v>
      </c>
      <c r="E617" s="1">
        <v>3.770833333333333E-2</v>
      </c>
      <c r="F617">
        <v>72</v>
      </c>
      <c r="G617">
        <v>59</v>
      </c>
      <c r="H617">
        <v>131</v>
      </c>
      <c r="I617">
        <v>1259</v>
      </c>
      <c r="J617">
        <v>131</v>
      </c>
      <c r="K617">
        <v>28</v>
      </c>
      <c r="L617">
        <v>1418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X617" s="35"/>
      <c r="Y617" s="35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5"/>
      <c r="AQ617" s="35"/>
      <c r="AR617" s="35"/>
      <c r="AS617" s="35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  <c r="BE617" s="34"/>
      <c r="BF617" s="34"/>
      <c r="BG617" s="34"/>
      <c r="BH617" s="34"/>
      <c r="BI617" s="34"/>
      <c r="BJ617" s="35"/>
      <c r="BK617" s="35"/>
      <c r="BL617" s="35"/>
      <c r="BM617" s="35"/>
      <c r="BN617" s="34"/>
      <c r="BO617" s="34"/>
      <c r="BP617" s="34"/>
      <c r="BQ617" s="34"/>
      <c r="BR617" s="34"/>
      <c r="BS617" s="34"/>
      <c r="BT617" s="34"/>
      <c r="BU617" s="34"/>
      <c r="BV617" s="34"/>
      <c r="BW617" s="34"/>
      <c r="BX617" s="34"/>
      <c r="BY617" s="34"/>
      <c r="BZ617" s="34"/>
      <c r="CA617" s="34"/>
      <c r="CB617" s="34"/>
      <c r="CC617" s="34"/>
      <c r="CD617" s="35"/>
      <c r="CE617" s="35"/>
      <c r="CF617" s="35"/>
      <c r="CG617" s="35"/>
      <c r="CH617" s="34"/>
      <c r="CI617" s="34"/>
      <c r="CJ617" s="34"/>
      <c r="CK617" s="34"/>
      <c r="CL617" s="34"/>
      <c r="CM617" s="34"/>
      <c r="CN617" s="34"/>
      <c r="CO617" s="34"/>
      <c r="CP617" s="34"/>
      <c r="CQ617" s="34"/>
      <c r="CR617" s="34"/>
      <c r="CS617" s="34"/>
      <c r="CT617" s="34"/>
      <c r="CU617" s="34"/>
      <c r="CV617" s="34"/>
      <c r="CW617" s="34"/>
      <c r="CX617" s="35"/>
      <c r="CY617" s="35"/>
      <c r="CZ617" s="35"/>
      <c r="DA617" s="35"/>
      <c r="DB617" s="34"/>
      <c r="DC617" s="34"/>
      <c r="DD617" s="34"/>
      <c r="DE617" s="34"/>
      <c r="DF617" s="34"/>
      <c r="DG617" s="34"/>
      <c r="DH617" s="34"/>
      <c r="DI617" s="34"/>
      <c r="DJ617" s="34"/>
      <c r="DK617" s="34"/>
      <c r="DL617" s="34"/>
      <c r="DM617" s="34"/>
      <c r="DN617" s="34"/>
      <c r="DO617" s="34"/>
      <c r="DP617" s="34"/>
      <c r="DQ617" s="34"/>
    </row>
    <row r="618" spans="1:121">
      <c r="A618" t="s">
        <v>2264</v>
      </c>
      <c r="B618" s="1">
        <v>0.13474537037037038</v>
      </c>
      <c r="C618" s="1">
        <v>0.1173611111111111</v>
      </c>
      <c r="D618" s="1">
        <v>1.3379629629629628E-2</v>
      </c>
      <c r="E618" s="1">
        <v>1.7384259259259262E-2</v>
      </c>
      <c r="F618">
        <v>29</v>
      </c>
      <c r="G618">
        <v>15</v>
      </c>
      <c r="H618">
        <v>44</v>
      </c>
      <c r="I618">
        <v>1376</v>
      </c>
      <c r="J618">
        <v>59</v>
      </c>
      <c r="K618">
        <v>0</v>
      </c>
      <c r="L618">
        <v>1435</v>
      </c>
      <c r="M618">
        <v>26.53</v>
      </c>
      <c r="N618">
        <v>25.36</v>
      </c>
      <c r="O618">
        <v>1.17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X618" s="35"/>
      <c r="Y618" s="35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5"/>
      <c r="AQ618" s="35"/>
      <c r="AR618" s="35"/>
      <c r="AS618" s="35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  <c r="BE618" s="34"/>
      <c r="BF618" s="34"/>
      <c r="BG618" s="34"/>
      <c r="BH618" s="34"/>
      <c r="BI618" s="34"/>
      <c r="BJ618" s="35"/>
      <c r="BK618" s="35"/>
      <c r="BL618" s="35"/>
      <c r="BM618" s="35"/>
      <c r="BN618" s="34"/>
      <c r="BO618" s="34"/>
      <c r="BP618" s="34"/>
      <c r="BQ618" s="34"/>
      <c r="BR618" s="34"/>
      <c r="BS618" s="34"/>
      <c r="BT618" s="34"/>
      <c r="BU618" s="34"/>
      <c r="BV618" s="34"/>
      <c r="BW618" s="34"/>
      <c r="BX618" s="34"/>
      <c r="BY618" s="34"/>
      <c r="BZ618" s="34"/>
      <c r="CA618" s="34"/>
      <c r="CB618" s="34"/>
      <c r="CC618" s="34"/>
      <c r="CD618" s="35"/>
      <c r="CE618" s="35"/>
      <c r="CF618" s="35"/>
      <c r="CG618" s="35"/>
      <c r="CH618" s="34"/>
      <c r="CI618" s="34"/>
      <c r="CJ618" s="34"/>
      <c r="CK618" s="34"/>
      <c r="CL618" s="34"/>
      <c r="CM618" s="34"/>
      <c r="CN618" s="34"/>
      <c r="CO618" s="34"/>
      <c r="CP618" s="34"/>
      <c r="CQ618" s="34"/>
      <c r="CR618" s="34"/>
      <c r="CS618" s="34"/>
      <c r="CT618" s="34"/>
      <c r="CU618" s="34"/>
      <c r="CV618" s="34"/>
      <c r="CW618" s="34"/>
      <c r="CX618" s="36"/>
      <c r="CY618" s="35"/>
      <c r="CZ618" s="35"/>
      <c r="DA618" s="35"/>
      <c r="DB618" s="34"/>
      <c r="DC618" s="34"/>
      <c r="DD618" s="34"/>
      <c r="DE618" s="34"/>
      <c r="DF618" s="34"/>
      <c r="DG618" s="34"/>
      <c r="DH618" s="34"/>
      <c r="DI618" s="34"/>
      <c r="DJ618" s="34"/>
      <c r="DK618" s="34"/>
      <c r="DL618" s="34"/>
      <c r="DM618" s="34"/>
      <c r="DN618" s="34"/>
      <c r="DO618" s="34"/>
      <c r="DP618" s="34"/>
      <c r="DQ618" s="34"/>
    </row>
    <row r="619" spans="1:121">
      <c r="A619" t="s">
        <v>2266</v>
      </c>
      <c r="B619" s="1">
        <v>0.18048611111111112</v>
      </c>
      <c r="C619" s="1">
        <v>0.15771990740740741</v>
      </c>
      <c r="D619" s="1">
        <v>5.8287037037037033E-2</v>
      </c>
      <c r="E619" s="1">
        <v>2.2754629629629628E-2</v>
      </c>
      <c r="F619">
        <v>128</v>
      </c>
      <c r="G619">
        <v>62</v>
      </c>
      <c r="H619">
        <v>190</v>
      </c>
      <c r="I619">
        <v>1446</v>
      </c>
      <c r="J619">
        <v>115</v>
      </c>
      <c r="K619">
        <v>0</v>
      </c>
      <c r="L619">
        <v>1561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X619" s="35"/>
      <c r="Y619" s="35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5"/>
      <c r="AQ619" s="35"/>
      <c r="AR619" s="35"/>
      <c r="AS619" s="35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5"/>
      <c r="BK619" s="35"/>
      <c r="BL619" s="35"/>
      <c r="BM619" s="35"/>
      <c r="BN619" s="34"/>
      <c r="BO619" s="34"/>
      <c r="BP619" s="34"/>
      <c r="BQ619" s="34"/>
      <c r="BR619" s="34"/>
      <c r="BS619" s="34"/>
      <c r="BT619" s="34"/>
      <c r="BU619" s="34"/>
      <c r="BV619" s="34"/>
      <c r="BW619" s="34"/>
      <c r="BX619" s="34"/>
      <c r="BY619" s="34"/>
      <c r="BZ619" s="34"/>
      <c r="CA619" s="34"/>
      <c r="CB619" s="34"/>
      <c r="CC619" s="34"/>
      <c r="CD619" s="35"/>
      <c r="CE619" s="35"/>
      <c r="CF619" s="35"/>
      <c r="CG619" s="35"/>
      <c r="CH619" s="34"/>
      <c r="CI619" s="34"/>
      <c r="CJ619" s="34"/>
      <c r="CK619" s="34"/>
      <c r="CL619" s="34"/>
      <c r="CM619" s="34"/>
      <c r="CN619" s="34"/>
      <c r="CO619" s="34"/>
      <c r="CP619" s="34"/>
      <c r="CQ619" s="34"/>
      <c r="CR619" s="34"/>
      <c r="CS619" s="34"/>
      <c r="CT619" s="34"/>
      <c r="CU619" s="34"/>
      <c r="CV619" s="34"/>
      <c r="CW619" s="34"/>
      <c r="CX619" s="35"/>
      <c r="CY619" s="35"/>
      <c r="CZ619" s="35"/>
      <c r="DA619" s="35"/>
      <c r="DB619" s="34"/>
      <c r="DC619" s="34"/>
      <c r="DD619" s="34"/>
      <c r="DE619" s="34"/>
      <c r="DF619" s="34"/>
      <c r="DG619" s="34"/>
      <c r="DH619" s="34"/>
      <c r="DI619" s="34"/>
      <c r="DJ619" s="34"/>
      <c r="DK619" s="34"/>
      <c r="DL619" s="34"/>
      <c r="DM619" s="34"/>
      <c r="DN619" s="34"/>
      <c r="DO619" s="34"/>
      <c r="DP619" s="34"/>
      <c r="DQ619" s="34"/>
    </row>
    <row r="620" spans="1:121">
      <c r="A620" t="s">
        <v>2672</v>
      </c>
      <c r="B620" s="1">
        <v>0.24359953703703704</v>
      </c>
      <c r="C620" s="1">
        <v>0.20997685185185186</v>
      </c>
      <c r="D620" s="1">
        <v>0.10422453703703705</v>
      </c>
      <c r="E620" s="1">
        <v>3.3622685185185179E-2</v>
      </c>
      <c r="F620">
        <v>86</v>
      </c>
      <c r="G620">
        <v>86</v>
      </c>
      <c r="H620">
        <v>172</v>
      </c>
      <c r="I620">
        <v>1266</v>
      </c>
      <c r="J620">
        <v>352</v>
      </c>
      <c r="K620">
        <v>0</v>
      </c>
      <c r="L620">
        <v>1618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X620" s="35"/>
      <c r="Y620" s="35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5"/>
      <c r="AQ620" s="35"/>
      <c r="AR620" s="35"/>
      <c r="AS620" s="35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4"/>
      <c r="BF620" s="34"/>
      <c r="BG620" s="34"/>
      <c r="BH620" s="34"/>
      <c r="BI620" s="34"/>
      <c r="BJ620" s="35"/>
      <c r="BK620" s="35"/>
      <c r="BL620" s="35"/>
      <c r="BM620" s="35"/>
      <c r="BN620" s="34"/>
      <c r="BO620" s="34"/>
      <c r="BP620" s="34"/>
      <c r="BQ620" s="34"/>
      <c r="BR620" s="34"/>
      <c r="BS620" s="34"/>
      <c r="BT620" s="34"/>
      <c r="BU620" s="34"/>
      <c r="BV620" s="34"/>
      <c r="BW620" s="34"/>
      <c r="BX620" s="34"/>
      <c r="BY620" s="34"/>
      <c r="BZ620" s="34"/>
      <c r="CA620" s="34"/>
      <c r="CB620" s="34"/>
      <c r="CC620" s="34"/>
      <c r="CD620" s="35"/>
      <c r="CE620" s="35"/>
      <c r="CF620" s="35"/>
      <c r="CG620" s="35"/>
      <c r="CH620" s="34"/>
      <c r="CI620" s="34"/>
      <c r="CJ620" s="34"/>
      <c r="CK620" s="34"/>
      <c r="CL620" s="34"/>
      <c r="CM620" s="34"/>
      <c r="CN620" s="34"/>
      <c r="CO620" s="34"/>
      <c r="CP620" s="34"/>
      <c r="CQ620" s="34"/>
      <c r="CR620" s="34"/>
      <c r="CS620" s="34"/>
      <c r="CT620" s="34"/>
      <c r="CU620" s="34"/>
      <c r="CV620" s="34"/>
      <c r="CW620" s="34"/>
      <c r="CX620" s="35"/>
      <c r="CY620" s="35"/>
      <c r="CZ620" s="35"/>
      <c r="DA620" s="35"/>
      <c r="DB620" s="34"/>
      <c r="DC620" s="34"/>
      <c r="DD620" s="34"/>
      <c r="DE620" s="34"/>
      <c r="DF620" s="34"/>
      <c r="DG620" s="34"/>
      <c r="DH620" s="34"/>
      <c r="DI620" s="34"/>
      <c r="DJ620" s="34"/>
      <c r="DK620" s="34"/>
      <c r="DL620" s="34"/>
      <c r="DM620" s="34"/>
      <c r="DN620" s="34"/>
      <c r="DO620" s="34"/>
      <c r="DP620" s="34"/>
      <c r="DQ620" s="34"/>
    </row>
    <row r="621" spans="1:121">
      <c r="A621" t="s">
        <v>2673</v>
      </c>
      <c r="B621" s="1">
        <v>0.14903935185185185</v>
      </c>
      <c r="C621" s="1">
        <v>0.11637731481481482</v>
      </c>
      <c r="D621" s="1">
        <v>6.8842592592592594E-2</v>
      </c>
      <c r="E621" s="1">
        <v>3.2662037037037038E-2</v>
      </c>
      <c r="F621">
        <v>138</v>
      </c>
      <c r="G621">
        <v>146</v>
      </c>
      <c r="H621">
        <v>284</v>
      </c>
      <c r="I621">
        <v>2289</v>
      </c>
      <c r="J621">
        <v>349</v>
      </c>
      <c r="K621">
        <v>46</v>
      </c>
      <c r="L621">
        <v>2684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X621" s="35"/>
      <c r="Y621" s="35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5"/>
      <c r="AQ621" s="35"/>
      <c r="AR621" s="35"/>
      <c r="AS621" s="35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5"/>
      <c r="BK621" s="35"/>
      <c r="BL621" s="35"/>
      <c r="BM621" s="35"/>
      <c r="BN621" s="34"/>
      <c r="BO621" s="34"/>
      <c r="BP621" s="34"/>
      <c r="BQ621" s="34"/>
      <c r="BR621" s="34"/>
      <c r="BS621" s="34"/>
      <c r="BT621" s="34"/>
      <c r="BU621" s="34"/>
      <c r="BV621" s="34"/>
      <c r="BW621" s="34"/>
      <c r="BX621" s="34"/>
      <c r="BY621" s="34"/>
      <c r="BZ621" s="34"/>
      <c r="CA621" s="34"/>
      <c r="CB621" s="34"/>
      <c r="CC621" s="34"/>
      <c r="CD621" s="35"/>
      <c r="CE621" s="35"/>
      <c r="CF621" s="35"/>
      <c r="CG621" s="35"/>
      <c r="CH621" s="34"/>
      <c r="CI621" s="34"/>
      <c r="CJ621" s="34"/>
      <c r="CK621" s="34"/>
      <c r="CL621" s="34"/>
      <c r="CM621" s="34"/>
      <c r="CN621" s="34"/>
      <c r="CO621" s="34"/>
      <c r="CP621" s="34"/>
      <c r="CQ621" s="34"/>
      <c r="CR621" s="34"/>
      <c r="CS621" s="34"/>
      <c r="CT621" s="34"/>
      <c r="CU621" s="34"/>
      <c r="CV621" s="34"/>
      <c r="CW621" s="34"/>
      <c r="CX621" s="35"/>
      <c r="CY621" s="35"/>
      <c r="CZ621" s="35"/>
      <c r="DA621" s="35"/>
      <c r="DB621" s="34"/>
      <c r="DC621" s="34"/>
      <c r="DD621" s="34"/>
      <c r="DE621" s="34"/>
      <c r="DF621" s="34"/>
      <c r="DG621" s="34"/>
      <c r="DH621" s="34"/>
      <c r="DI621" s="34"/>
      <c r="DJ621" s="34"/>
      <c r="DK621" s="34"/>
      <c r="DL621" s="34"/>
      <c r="DM621" s="34"/>
      <c r="DN621" s="34"/>
      <c r="DO621" s="34"/>
      <c r="DP621" s="34"/>
      <c r="DQ621" s="34"/>
    </row>
    <row r="622" spans="1:121">
      <c r="A622" t="s">
        <v>2674</v>
      </c>
      <c r="B622" s="1">
        <v>0.2770023148148148</v>
      </c>
      <c r="C622" s="1">
        <v>0.18822916666666667</v>
      </c>
      <c r="D622" s="1">
        <v>8.6145833333333324E-2</v>
      </c>
      <c r="E622" s="1">
        <v>8.8761574074074076E-2</v>
      </c>
      <c r="F622">
        <v>121</v>
      </c>
      <c r="G622">
        <v>167</v>
      </c>
      <c r="H622">
        <v>288</v>
      </c>
      <c r="I622">
        <v>2843</v>
      </c>
      <c r="J622">
        <v>605</v>
      </c>
      <c r="K622">
        <v>70</v>
      </c>
      <c r="L622">
        <v>3518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X622" s="35"/>
      <c r="Y622" s="35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5"/>
      <c r="AQ622" s="35"/>
      <c r="AR622" s="35"/>
      <c r="AS622" s="35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4"/>
      <c r="BF622" s="34"/>
      <c r="BG622" s="34"/>
      <c r="BH622" s="34"/>
      <c r="BI622" s="34"/>
      <c r="BJ622" s="35"/>
      <c r="BK622" s="35"/>
      <c r="BL622" s="35"/>
      <c r="BM622" s="35"/>
      <c r="BN622" s="34"/>
      <c r="BO622" s="34"/>
      <c r="BP622" s="34"/>
      <c r="BQ622" s="34"/>
      <c r="BR622" s="34"/>
      <c r="BS622" s="34"/>
      <c r="BT622" s="34"/>
      <c r="BU622" s="34"/>
      <c r="BV622" s="34"/>
      <c r="BW622" s="34"/>
      <c r="BX622" s="34"/>
      <c r="BY622" s="34"/>
      <c r="BZ622" s="34"/>
      <c r="CA622" s="34"/>
      <c r="CB622" s="34"/>
      <c r="CC622" s="34"/>
      <c r="CD622" s="35"/>
      <c r="CE622" s="35"/>
      <c r="CF622" s="35"/>
      <c r="CG622" s="35"/>
      <c r="CH622" s="34"/>
      <c r="CI622" s="34"/>
      <c r="CJ622" s="34"/>
      <c r="CK622" s="34"/>
      <c r="CL622" s="34"/>
      <c r="CM622" s="34"/>
      <c r="CN622" s="34"/>
      <c r="CO622" s="34"/>
      <c r="CP622" s="34"/>
      <c r="CQ622" s="34"/>
      <c r="CR622" s="34"/>
      <c r="CS622" s="34"/>
      <c r="CT622" s="34"/>
      <c r="CU622" s="34"/>
      <c r="CV622" s="34"/>
      <c r="CW622" s="34"/>
      <c r="CX622" s="35"/>
      <c r="CY622" s="35"/>
      <c r="CZ622" s="35"/>
      <c r="DA622" s="35"/>
      <c r="DB622" s="34"/>
      <c r="DC622" s="34"/>
      <c r="DD622" s="34"/>
      <c r="DE622" s="34"/>
      <c r="DF622" s="34"/>
      <c r="DG622" s="34"/>
      <c r="DH622" s="34"/>
      <c r="DI622" s="34"/>
      <c r="DJ622" s="34"/>
      <c r="DK622" s="34"/>
      <c r="DL622" s="34"/>
      <c r="DM622" s="34"/>
      <c r="DN622" s="34"/>
      <c r="DO622" s="34"/>
      <c r="DP622" s="34"/>
      <c r="DQ622" s="34"/>
    </row>
    <row r="623" spans="1:121">
      <c r="A623" t="s">
        <v>2297</v>
      </c>
      <c r="B623" s="1">
        <v>7.8981481481481486E-2</v>
      </c>
      <c r="C623" s="1">
        <v>6.548611111111112E-2</v>
      </c>
      <c r="D623" s="1">
        <v>7.4872685185185181E-2</v>
      </c>
      <c r="E623" s="1">
        <v>1.3495370370370371E-2</v>
      </c>
      <c r="F623">
        <v>18</v>
      </c>
      <c r="G623">
        <v>34</v>
      </c>
      <c r="H623">
        <v>52</v>
      </c>
      <c r="I623">
        <v>544</v>
      </c>
      <c r="J623">
        <v>38</v>
      </c>
      <c r="K623">
        <v>40</v>
      </c>
      <c r="L623">
        <v>622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X623" s="35"/>
      <c r="Y623" s="35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5"/>
      <c r="AQ623" s="35"/>
      <c r="AR623" s="35"/>
      <c r="AS623" s="35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5"/>
      <c r="BK623" s="35"/>
      <c r="BL623" s="35"/>
      <c r="BM623" s="35"/>
      <c r="BN623" s="34"/>
      <c r="BO623" s="34"/>
      <c r="BP623" s="34"/>
      <c r="BQ623" s="34"/>
      <c r="BR623" s="34"/>
      <c r="BS623" s="34"/>
      <c r="BT623" s="34"/>
      <c r="BU623" s="34"/>
      <c r="BV623" s="34"/>
      <c r="BW623" s="34"/>
      <c r="BX623" s="34"/>
      <c r="BY623" s="34"/>
      <c r="BZ623" s="34"/>
      <c r="CA623" s="34"/>
      <c r="CB623" s="34"/>
      <c r="CC623" s="34"/>
      <c r="CD623" s="35"/>
      <c r="CE623" s="35"/>
      <c r="CF623" s="35"/>
      <c r="CG623" s="35"/>
      <c r="CH623" s="34"/>
      <c r="CI623" s="34"/>
      <c r="CJ623" s="34"/>
      <c r="CK623" s="34"/>
      <c r="CL623" s="34"/>
      <c r="CM623" s="34"/>
      <c r="CN623" s="34"/>
      <c r="CO623" s="34"/>
      <c r="CP623" s="34"/>
      <c r="CQ623" s="34"/>
      <c r="CR623" s="34"/>
      <c r="CS623" s="34"/>
      <c r="CT623" s="34"/>
      <c r="CU623" s="34"/>
      <c r="CV623" s="34"/>
      <c r="CW623" s="34"/>
      <c r="CX623" s="35"/>
      <c r="CY623" s="35"/>
      <c r="CZ623" s="35"/>
      <c r="DA623" s="35"/>
      <c r="DB623" s="34"/>
      <c r="DC623" s="34"/>
      <c r="DD623" s="34"/>
      <c r="DE623" s="34"/>
      <c r="DF623" s="34"/>
      <c r="DG623" s="34"/>
      <c r="DH623" s="34"/>
      <c r="DI623" s="34"/>
      <c r="DJ623" s="34"/>
      <c r="DK623" s="34"/>
      <c r="DL623" s="34"/>
      <c r="DM623" s="34"/>
      <c r="DN623" s="34"/>
      <c r="DO623" s="34"/>
      <c r="DP623" s="34"/>
      <c r="DQ623" s="34"/>
    </row>
    <row r="624" spans="1:121">
      <c r="A624" t="s">
        <v>2675</v>
      </c>
      <c r="B624" s="1">
        <v>0.18491898148148148</v>
      </c>
      <c r="C624" s="1">
        <v>0.14834490740740741</v>
      </c>
      <c r="D624" s="1">
        <v>8.4976851851851845E-2</v>
      </c>
      <c r="E624" s="1">
        <v>3.6562499999999998E-2</v>
      </c>
      <c r="F624">
        <v>40</v>
      </c>
      <c r="G624">
        <v>84</v>
      </c>
      <c r="H624">
        <v>124</v>
      </c>
      <c r="I624">
        <v>1087</v>
      </c>
      <c r="J624">
        <v>265</v>
      </c>
      <c r="K624">
        <v>0</v>
      </c>
      <c r="L624">
        <v>1352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X624" s="35"/>
      <c r="Y624" s="35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5"/>
      <c r="AQ624" s="35"/>
      <c r="AR624" s="35"/>
      <c r="AS624" s="35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4"/>
      <c r="BF624" s="34"/>
      <c r="BG624" s="34"/>
      <c r="BH624" s="34"/>
      <c r="BI624" s="34"/>
      <c r="BJ624" s="35"/>
      <c r="BK624" s="35"/>
      <c r="BL624" s="35"/>
      <c r="BM624" s="35"/>
      <c r="BN624" s="34"/>
      <c r="BO624" s="34"/>
      <c r="BP624" s="34"/>
      <c r="BQ624" s="34"/>
      <c r="BR624" s="34"/>
      <c r="BS624" s="34"/>
      <c r="BT624" s="34"/>
      <c r="BU624" s="34"/>
      <c r="BV624" s="34"/>
      <c r="BW624" s="34"/>
      <c r="BX624" s="34"/>
      <c r="BY624" s="34"/>
      <c r="BZ624" s="34"/>
      <c r="CA624" s="34"/>
      <c r="CB624" s="34"/>
      <c r="CC624" s="34"/>
      <c r="CD624" s="35"/>
      <c r="CE624" s="35"/>
      <c r="CF624" s="35"/>
      <c r="CG624" s="35"/>
      <c r="CH624" s="34"/>
      <c r="CI624" s="34"/>
      <c r="CJ624" s="34"/>
      <c r="CK624" s="34"/>
      <c r="CL624" s="34"/>
      <c r="CM624" s="34"/>
      <c r="CN624" s="34"/>
      <c r="CO624" s="34"/>
      <c r="CP624" s="34"/>
      <c r="CQ624" s="34"/>
      <c r="CR624" s="34"/>
      <c r="CS624" s="34"/>
      <c r="CT624" s="34"/>
      <c r="CU624" s="34"/>
      <c r="CV624" s="34"/>
      <c r="CW624" s="34"/>
      <c r="CX624" s="36"/>
      <c r="CY624" s="36"/>
      <c r="CZ624" s="35"/>
      <c r="DA624" s="35"/>
      <c r="DB624" s="34"/>
      <c r="DC624" s="34"/>
      <c r="DD624" s="34"/>
      <c r="DE624" s="34"/>
      <c r="DF624" s="34"/>
      <c r="DG624" s="34"/>
      <c r="DH624" s="34"/>
      <c r="DI624" s="34"/>
      <c r="DJ624" s="34"/>
      <c r="DK624" s="34"/>
      <c r="DL624" s="34"/>
      <c r="DM624" s="34"/>
      <c r="DN624" s="34"/>
      <c r="DO624" s="34"/>
      <c r="DP624" s="34"/>
      <c r="DQ624" s="34"/>
    </row>
    <row r="625" spans="1:121">
      <c r="A625" t="s">
        <v>2676</v>
      </c>
      <c r="B625" s="1">
        <v>0.10244212962962962</v>
      </c>
      <c r="C625" s="1">
        <v>9.449074074074075E-2</v>
      </c>
      <c r="D625" s="1">
        <v>1.0567129629629629E-2</v>
      </c>
      <c r="E625" s="1">
        <v>7.9398148148148145E-3</v>
      </c>
      <c r="F625">
        <v>134</v>
      </c>
      <c r="G625">
        <v>69</v>
      </c>
      <c r="H625">
        <v>203</v>
      </c>
      <c r="I625">
        <v>1300</v>
      </c>
      <c r="J625">
        <v>178</v>
      </c>
      <c r="K625">
        <v>0</v>
      </c>
      <c r="L625">
        <v>1478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X625" s="35"/>
      <c r="Y625" s="35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5"/>
      <c r="AQ625" s="35"/>
      <c r="AR625" s="35"/>
      <c r="AS625" s="35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I625" s="34"/>
      <c r="BJ625" s="35"/>
      <c r="BK625" s="35"/>
      <c r="BL625" s="35"/>
      <c r="BM625" s="35"/>
      <c r="BN625" s="34"/>
      <c r="BO625" s="34"/>
      <c r="BP625" s="34"/>
      <c r="BQ625" s="34"/>
      <c r="BR625" s="34"/>
      <c r="BS625" s="34"/>
      <c r="BT625" s="34"/>
      <c r="BU625" s="34"/>
      <c r="BV625" s="34"/>
      <c r="BW625" s="34"/>
      <c r="BX625" s="34"/>
      <c r="BY625" s="34"/>
      <c r="BZ625" s="34"/>
      <c r="CA625" s="34"/>
      <c r="CB625" s="34"/>
      <c r="CC625" s="34"/>
      <c r="CD625" s="35"/>
      <c r="CE625" s="35"/>
      <c r="CF625" s="35"/>
      <c r="CG625" s="35"/>
      <c r="CH625" s="34"/>
      <c r="CI625" s="34"/>
      <c r="CJ625" s="34"/>
      <c r="CK625" s="34"/>
      <c r="CL625" s="34"/>
      <c r="CM625" s="34"/>
      <c r="CN625" s="34"/>
      <c r="CO625" s="34"/>
      <c r="CP625" s="34"/>
      <c r="CQ625" s="34"/>
      <c r="CR625" s="34"/>
      <c r="CS625" s="34"/>
      <c r="CT625" s="34"/>
      <c r="CU625" s="34"/>
      <c r="CV625" s="34"/>
      <c r="CW625" s="34"/>
      <c r="CX625" s="35"/>
      <c r="CY625" s="35"/>
      <c r="CZ625" s="35"/>
      <c r="DA625" s="35"/>
      <c r="DB625" s="34"/>
      <c r="DC625" s="34"/>
      <c r="DD625" s="34"/>
      <c r="DE625" s="34"/>
      <c r="DF625" s="34"/>
      <c r="DG625" s="34"/>
      <c r="DH625" s="34"/>
      <c r="DI625" s="34"/>
      <c r="DJ625" s="34"/>
      <c r="DK625" s="34"/>
      <c r="DL625" s="34"/>
      <c r="DM625" s="34"/>
      <c r="DN625" s="34"/>
      <c r="DO625" s="34"/>
      <c r="DP625" s="34"/>
      <c r="DQ625" s="34"/>
    </row>
    <row r="626" spans="1:121">
      <c r="A626" t="s">
        <v>2677</v>
      </c>
      <c r="B626" s="1">
        <v>0.26936342592592594</v>
      </c>
      <c r="C626" s="1">
        <v>0.16181712962962963</v>
      </c>
      <c r="D626" s="1">
        <v>5.9988425925925924E-2</v>
      </c>
      <c r="E626" s="1">
        <v>0.10754629629629631</v>
      </c>
      <c r="F626">
        <v>54</v>
      </c>
      <c r="G626">
        <v>51</v>
      </c>
      <c r="H626">
        <v>105</v>
      </c>
      <c r="I626">
        <v>1341</v>
      </c>
      <c r="J626">
        <v>118</v>
      </c>
      <c r="K626">
        <v>13</v>
      </c>
      <c r="L626">
        <v>1472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X626" s="35"/>
      <c r="Y626" s="35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5"/>
      <c r="AQ626" s="35"/>
      <c r="AR626" s="35"/>
      <c r="AS626" s="35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4"/>
      <c r="BF626" s="34"/>
      <c r="BG626" s="34"/>
      <c r="BH626" s="34"/>
      <c r="BI626" s="34"/>
      <c r="BJ626" s="35"/>
      <c r="BK626" s="35"/>
      <c r="BL626" s="35"/>
      <c r="BM626" s="35"/>
      <c r="BN626" s="34"/>
      <c r="BO626" s="34"/>
      <c r="BP626" s="34"/>
      <c r="BQ626" s="34"/>
      <c r="BR626" s="34"/>
      <c r="BS626" s="34"/>
      <c r="BT626" s="34"/>
      <c r="BU626" s="34"/>
      <c r="BV626" s="34"/>
      <c r="BW626" s="34"/>
      <c r="BX626" s="34"/>
      <c r="BY626" s="34"/>
      <c r="BZ626" s="34"/>
      <c r="CA626" s="34"/>
      <c r="CB626" s="34"/>
      <c r="CC626" s="34"/>
      <c r="CD626" s="35"/>
      <c r="CE626" s="35"/>
      <c r="CF626" s="35"/>
      <c r="CG626" s="35"/>
      <c r="CH626" s="34"/>
      <c r="CI626" s="34"/>
      <c r="CJ626" s="34"/>
      <c r="CK626" s="34"/>
      <c r="CL626" s="34"/>
      <c r="CM626" s="34"/>
      <c r="CN626" s="34"/>
      <c r="CO626" s="34"/>
      <c r="CP626" s="34"/>
      <c r="CQ626" s="34"/>
      <c r="CR626" s="34"/>
      <c r="CS626" s="34"/>
      <c r="CT626" s="34"/>
      <c r="CU626" s="34"/>
      <c r="CV626" s="34"/>
      <c r="CW626" s="34"/>
      <c r="CX626" s="35"/>
      <c r="CY626" s="35"/>
      <c r="CZ626" s="35"/>
      <c r="DA626" s="35"/>
      <c r="DB626" s="34"/>
      <c r="DC626" s="34"/>
      <c r="DD626" s="34"/>
      <c r="DE626" s="34"/>
      <c r="DF626" s="34"/>
      <c r="DG626" s="34"/>
      <c r="DH626" s="34"/>
      <c r="DI626" s="34"/>
      <c r="DJ626" s="34"/>
      <c r="DK626" s="34"/>
      <c r="DL626" s="34"/>
      <c r="DM626" s="34"/>
      <c r="DN626" s="34"/>
      <c r="DO626" s="34"/>
      <c r="DP626" s="34"/>
      <c r="DQ626" s="34"/>
    </row>
    <row r="627" spans="1:121">
      <c r="A627" t="s">
        <v>2678</v>
      </c>
      <c r="B627" s="1">
        <v>0.25991898148148146</v>
      </c>
      <c r="C627" s="1">
        <v>0.13013888888888889</v>
      </c>
      <c r="D627" s="1">
        <v>5.3263888888888888E-2</v>
      </c>
      <c r="E627" s="1">
        <v>0.12976851851851853</v>
      </c>
      <c r="F627">
        <v>172</v>
      </c>
      <c r="G627">
        <v>56</v>
      </c>
      <c r="H627">
        <v>228</v>
      </c>
      <c r="I627">
        <v>1569</v>
      </c>
      <c r="J627">
        <v>106</v>
      </c>
      <c r="K627">
        <v>0</v>
      </c>
      <c r="L627">
        <v>1675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X627" s="35"/>
      <c r="Y627" s="35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5"/>
      <c r="AQ627" s="35"/>
      <c r="AR627" s="35"/>
      <c r="AS627" s="35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4"/>
      <c r="BF627" s="34"/>
      <c r="BG627" s="34"/>
      <c r="BH627" s="34"/>
      <c r="BI627" s="34"/>
      <c r="BJ627" s="35"/>
      <c r="BK627" s="35"/>
      <c r="BL627" s="35"/>
      <c r="BM627" s="35"/>
      <c r="BN627" s="34"/>
      <c r="BO627" s="34"/>
      <c r="BP627" s="34"/>
      <c r="BQ627" s="34"/>
      <c r="BR627" s="34"/>
      <c r="BS627" s="34"/>
      <c r="BT627" s="34"/>
      <c r="BU627" s="34"/>
      <c r="BV627" s="34"/>
      <c r="BW627" s="34"/>
      <c r="BX627" s="34"/>
      <c r="BY627" s="34"/>
      <c r="BZ627" s="34"/>
      <c r="CA627" s="34"/>
      <c r="CB627" s="34"/>
      <c r="CC627" s="34"/>
      <c r="CD627" s="35"/>
      <c r="CE627" s="35"/>
      <c r="CF627" s="35"/>
      <c r="CG627" s="35"/>
      <c r="CH627" s="34"/>
      <c r="CI627" s="34"/>
      <c r="CJ627" s="34"/>
      <c r="CK627" s="34"/>
      <c r="CL627" s="34"/>
      <c r="CM627" s="34"/>
      <c r="CN627" s="34"/>
      <c r="CO627" s="34"/>
      <c r="CP627" s="34"/>
      <c r="CQ627" s="34"/>
      <c r="CR627" s="34"/>
      <c r="CS627" s="34"/>
      <c r="CT627" s="34"/>
      <c r="CU627" s="34"/>
      <c r="CV627" s="34"/>
      <c r="CW627" s="34"/>
      <c r="CX627" s="36"/>
      <c r="CY627" s="36"/>
      <c r="CZ627" s="35"/>
      <c r="DA627" s="35"/>
      <c r="DB627" s="34"/>
      <c r="DC627" s="34"/>
      <c r="DD627" s="34"/>
      <c r="DE627" s="34"/>
      <c r="DF627" s="34"/>
      <c r="DG627" s="34"/>
      <c r="DH627" s="34"/>
      <c r="DI627" s="34"/>
      <c r="DJ627" s="34"/>
      <c r="DK627" s="34"/>
      <c r="DL627" s="34"/>
      <c r="DM627" s="34"/>
      <c r="DN627" s="34"/>
      <c r="DO627" s="34"/>
      <c r="DP627" s="34"/>
      <c r="DQ627" s="34"/>
    </row>
    <row r="628" spans="1:121">
      <c r="A628" t="s">
        <v>2322</v>
      </c>
      <c r="B628" s="1">
        <v>0.11555555555555556</v>
      </c>
      <c r="C628" s="1">
        <v>9.5185185185185192E-2</v>
      </c>
      <c r="D628" s="1">
        <v>5.7291666666666664E-2</v>
      </c>
      <c r="E628" s="1">
        <v>2.0358796296296295E-2</v>
      </c>
      <c r="F628">
        <v>11</v>
      </c>
      <c r="G628">
        <v>23</v>
      </c>
      <c r="H628">
        <v>34</v>
      </c>
      <c r="I628">
        <v>606</v>
      </c>
      <c r="J628">
        <v>33</v>
      </c>
      <c r="K628">
        <v>29</v>
      </c>
      <c r="L628">
        <v>668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X628" s="35"/>
      <c r="Y628" s="35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5"/>
      <c r="AQ628" s="35"/>
      <c r="AR628" s="35"/>
      <c r="AS628" s="35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4"/>
      <c r="BF628" s="34"/>
      <c r="BG628" s="34"/>
      <c r="BH628" s="34"/>
      <c r="BI628" s="34"/>
      <c r="BJ628" s="35"/>
      <c r="BK628" s="35"/>
      <c r="BL628" s="35"/>
      <c r="BM628" s="35"/>
      <c r="BN628" s="34"/>
      <c r="BO628" s="34"/>
      <c r="BP628" s="34"/>
      <c r="BQ628" s="34"/>
      <c r="BR628" s="34"/>
      <c r="BS628" s="34"/>
      <c r="BT628" s="34"/>
      <c r="BU628" s="34"/>
      <c r="BV628" s="34"/>
      <c r="BW628" s="34"/>
      <c r="BX628" s="34"/>
      <c r="BY628" s="34"/>
      <c r="BZ628" s="34"/>
      <c r="CA628" s="34"/>
      <c r="CB628" s="34"/>
      <c r="CC628" s="34"/>
      <c r="CD628" s="35"/>
      <c r="CE628" s="35"/>
      <c r="CF628" s="35"/>
      <c r="CG628" s="35"/>
      <c r="CH628" s="34"/>
      <c r="CI628" s="34"/>
      <c r="CJ628" s="34"/>
      <c r="CK628" s="34"/>
      <c r="CL628" s="34"/>
      <c r="CM628" s="34"/>
      <c r="CN628" s="34"/>
      <c r="CO628" s="34"/>
      <c r="CP628" s="34"/>
      <c r="CQ628" s="34"/>
      <c r="CR628" s="34"/>
      <c r="CS628" s="34"/>
      <c r="CT628" s="34"/>
      <c r="CU628" s="34"/>
      <c r="CV628" s="34"/>
      <c r="CW628" s="34"/>
      <c r="CX628" s="35"/>
      <c r="CY628" s="35"/>
      <c r="CZ628" s="35"/>
      <c r="DA628" s="35"/>
      <c r="DB628" s="34"/>
      <c r="DC628" s="34"/>
      <c r="DD628" s="34"/>
      <c r="DE628" s="34"/>
      <c r="DF628" s="34"/>
      <c r="DG628" s="34"/>
      <c r="DH628" s="34"/>
      <c r="DI628" s="34"/>
      <c r="DJ628" s="34"/>
      <c r="DK628" s="34"/>
      <c r="DL628" s="34"/>
      <c r="DM628" s="34"/>
      <c r="DN628" s="34"/>
      <c r="DO628" s="34"/>
      <c r="DP628" s="34"/>
      <c r="DQ628" s="34"/>
    </row>
    <row r="629" spans="1:121">
      <c r="A629" t="s">
        <v>2679</v>
      </c>
      <c r="B629" s="1">
        <v>0.17302083333333332</v>
      </c>
      <c r="C629" s="1">
        <v>0.15726851851851853</v>
      </c>
      <c r="D629" s="1">
        <v>6.4988425925925922E-2</v>
      </c>
      <c r="E629" s="1">
        <v>1.5752314814814813E-2</v>
      </c>
      <c r="F629">
        <v>95</v>
      </c>
      <c r="G629">
        <v>99</v>
      </c>
      <c r="H629">
        <v>194</v>
      </c>
      <c r="I629">
        <v>2036</v>
      </c>
      <c r="J629">
        <v>245</v>
      </c>
      <c r="K629">
        <v>63</v>
      </c>
      <c r="L629">
        <v>2344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X629" s="35"/>
      <c r="Y629" s="35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5"/>
      <c r="AQ629" s="35"/>
      <c r="AR629" s="35"/>
      <c r="AS629" s="35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5"/>
      <c r="BK629" s="35"/>
      <c r="BL629" s="35"/>
      <c r="BM629" s="35"/>
      <c r="BN629" s="34"/>
      <c r="BO629" s="34"/>
      <c r="BP629" s="34"/>
      <c r="BQ629" s="34"/>
      <c r="BR629" s="34"/>
      <c r="BS629" s="34"/>
      <c r="BT629" s="34"/>
      <c r="BU629" s="34"/>
      <c r="BV629" s="34"/>
      <c r="BW629" s="34"/>
      <c r="BX629" s="34"/>
      <c r="BY629" s="34"/>
      <c r="BZ629" s="34"/>
      <c r="CA629" s="34"/>
      <c r="CB629" s="34"/>
      <c r="CC629" s="34"/>
      <c r="CD629" s="35"/>
      <c r="CE629" s="35"/>
      <c r="CF629" s="35"/>
      <c r="CG629" s="35"/>
      <c r="CH629" s="34"/>
      <c r="CI629" s="34"/>
      <c r="CJ629" s="34"/>
      <c r="CK629" s="34"/>
      <c r="CL629" s="34"/>
      <c r="CM629" s="34"/>
      <c r="CN629" s="34"/>
      <c r="CO629" s="34"/>
      <c r="CP629" s="34"/>
      <c r="CQ629" s="34"/>
      <c r="CR629" s="34"/>
      <c r="CS629" s="34"/>
      <c r="CT629" s="34"/>
      <c r="CU629" s="34"/>
      <c r="CV629" s="34"/>
      <c r="CW629" s="34"/>
      <c r="CX629" s="35"/>
      <c r="CY629" s="35"/>
      <c r="CZ629" s="35"/>
      <c r="DA629" s="35"/>
      <c r="DB629" s="34"/>
      <c r="DC629" s="34"/>
      <c r="DD629" s="34"/>
      <c r="DE629" s="34"/>
      <c r="DF629" s="34"/>
      <c r="DG629" s="34"/>
      <c r="DH629" s="34"/>
      <c r="DI629" s="34"/>
      <c r="DJ629" s="34"/>
      <c r="DK629" s="34"/>
      <c r="DL629" s="34"/>
      <c r="DM629" s="34"/>
      <c r="DN629" s="34"/>
      <c r="DO629" s="34"/>
      <c r="DP629" s="34"/>
      <c r="DQ629" s="34"/>
    </row>
    <row r="630" spans="1:121">
      <c r="A630" t="s">
        <v>2680</v>
      </c>
      <c r="B630" s="1">
        <v>0.2559953703703704</v>
      </c>
      <c r="C630" s="1">
        <v>0.25271990740740741</v>
      </c>
      <c r="D630" s="1">
        <v>2.4004629629629629E-2</v>
      </c>
      <c r="E630" s="1">
        <v>3.2754629629629631E-3</v>
      </c>
      <c r="F630">
        <v>67</v>
      </c>
      <c r="G630">
        <v>0</v>
      </c>
      <c r="H630">
        <v>67</v>
      </c>
      <c r="I630">
        <v>2270</v>
      </c>
      <c r="J630">
        <v>0</v>
      </c>
      <c r="K630">
        <v>0</v>
      </c>
      <c r="L630">
        <v>2270</v>
      </c>
      <c r="M630">
        <v>47.78</v>
      </c>
      <c r="N630">
        <v>47.78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X630" s="35"/>
      <c r="Y630" s="35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5"/>
      <c r="AQ630" s="35"/>
      <c r="AR630" s="35"/>
      <c r="AS630" s="35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4"/>
      <c r="BF630" s="34"/>
      <c r="BG630" s="34"/>
      <c r="BH630" s="34"/>
      <c r="BI630" s="34"/>
      <c r="BJ630" s="35"/>
      <c r="BK630" s="35"/>
      <c r="BL630" s="35"/>
      <c r="BM630" s="35"/>
      <c r="BN630" s="34"/>
      <c r="BO630" s="34"/>
      <c r="BP630" s="34"/>
      <c r="BQ630" s="34"/>
      <c r="BR630" s="34"/>
      <c r="BS630" s="34"/>
      <c r="BT630" s="34"/>
      <c r="BU630" s="34"/>
      <c r="BV630" s="34"/>
      <c r="BW630" s="34"/>
      <c r="BX630" s="34"/>
      <c r="BY630" s="34"/>
      <c r="BZ630" s="34"/>
      <c r="CA630" s="34"/>
      <c r="CB630" s="34"/>
      <c r="CC630" s="34"/>
      <c r="CD630" s="35"/>
      <c r="CE630" s="35"/>
      <c r="CF630" s="35"/>
      <c r="CG630" s="35"/>
      <c r="CH630" s="34"/>
      <c r="CI630" s="34"/>
      <c r="CJ630" s="34"/>
      <c r="CK630" s="34"/>
      <c r="CL630" s="34"/>
      <c r="CM630" s="34"/>
      <c r="CN630" s="34"/>
      <c r="CO630" s="34"/>
      <c r="CP630" s="34"/>
      <c r="CQ630" s="34"/>
      <c r="CR630" s="34"/>
      <c r="CS630" s="34"/>
      <c r="CT630" s="34"/>
      <c r="CU630" s="34"/>
      <c r="CV630" s="34"/>
      <c r="CW630" s="34"/>
      <c r="CX630" s="35"/>
      <c r="CY630" s="35"/>
      <c r="CZ630" s="35"/>
      <c r="DA630" s="35"/>
      <c r="DB630" s="34"/>
      <c r="DC630" s="34"/>
      <c r="DD630" s="34"/>
      <c r="DE630" s="34"/>
      <c r="DF630" s="34"/>
      <c r="DG630" s="34"/>
      <c r="DH630" s="34"/>
      <c r="DI630" s="34"/>
      <c r="DJ630" s="34"/>
      <c r="DK630" s="34"/>
      <c r="DL630" s="34"/>
      <c r="DM630" s="34"/>
      <c r="DN630" s="34"/>
      <c r="DO630" s="34"/>
      <c r="DP630" s="34"/>
      <c r="DQ630" s="34"/>
    </row>
    <row r="631" spans="1:121">
      <c r="A631" t="s">
        <v>2342</v>
      </c>
      <c r="B631" s="1">
        <v>0.23143518518518516</v>
      </c>
      <c r="C631" s="1">
        <v>0.13238425925925926</v>
      </c>
      <c r="D631" s="1">
        <v>3.0428240740740742E-2</v>
      </c>
      <c r="E631" s="1">
        <v>9.9039351851851851E-2</v>
      </c>
      <c r="F631">
        <v>140</v>
      </c>
      <c r="G631">
        <v>69</v>
      </c>
      <c r="H631">
        <v>209</v>
      </c>
      <c r="I631">
        <v>1925</v>
      </c>
      <c r="J631">
        <v>171</v>
      </c>
      <c r="K631">
        <v>13</v>
      </c>
      <c r="L631">
        <v>2109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X631" s="35"/>
      <c r="Y631" s="35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5"/>
      <c r="AQ631" s="35"/>
      <c r="AR631" s="35"/>
      <c r="AS631" s="35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4"/>
      <c r="BF631" s="34"/>
      <c r="BG631" s="34"/>
      <c r="BH631" s="34"/>
      <c r="BI631" s="34"/>
      <c r="BJ631" s="35"/>
      <c r="BK631" s="35"/>
      <c r="BL631" s="35"/>
      <c r="BM631" s="35"/>
      <c r="BN631" s="34"/>
      <c r="BO631" s="34"/>
      <c r="BP631" s="34"/>
      <c r="BQ631" s="34"/>
      <c r="BR631" s="34"/>
      <c r="BS631" s="34"/>
      <c r="BT631" s="34"/>
      <c r="BU631" s="34"/>
      <c r="BV631" s="34"/>
      <c r="BW631" s="34"/>
      <c r="BX631" s="34"/>
      <c r="BY631" s="34"/>
      <c r="BZ631" s="34"/>
      <c r="CA631" s="34"/>
      <c r="CB631" s="34"/>
      <c r="CC631" s="34"/>
      <c r="CD631" s="35"/>
      <c r="CE631" s="35"/>
      <c r="CF631" s="35"/>
      <c r="CG631" s="35"/>
      <c r="CH631" s="34"/>
      <c r="CI631" s="34"/>
      <c r="CJ631" s="34"/>
      <c r="CK631" s="34"/>
      <c r="CL631" s="34"/>
      <c r="CM631" s="34"/>
      <c r="CN631" s="34"/>
      <c r="CO631" s="34"/>
      <c r="CP631" s="34"/>
      <c r="CQ631" s="34"/>
      <c r="CR631" s="34"/>
      <c r="CS631" s="34"/>
      <c r="CT631" s="34"/>
      <c r="CU631" s="34"/>
      <c r="CV631" s="34"/>
      <c r="CW631" s="34"/>
      <c r="CX631" s="35"/>
      <c r="CY631" s="35"/>
      <c r="CZ631" s="35"/>
      <c r="DA631" s="35"/>
      <c r="DB631" s="34"/>
      <c r="DC631" s="34"/>
      <c r="DD631" s="34"/>
      <c r="DE631" s="34"/>
      <c r="DF631" s="34"/>
      <c r="DG631" s="34"/>
      <c r="DH631" s="34"/>
      <c r="DI631" s="34"/>
      <c r="DJ631" s="34"/>
      <c r="DK631" s="34"/>
      <c r="DL631" s="34"/>
      <c r="DM631" s="34"/>
      <c r="DN631" s="34"/>
      <c r="DO631" s="34"/>
      <c r="DP631" s="34"/>
      <c r="DQ631" s="34"/>
    </row>
    <row r="632" spans="1:121">
      <c r="A632" t="s">
        <v>2380</v>
      </c>
      <c r="B632" s="1">
        <v>0.32577546296296295</v>
      </c>
      <c r="C632" s="1">
        <v>0.13973379629629631</v>
      </c>
      <c r="D632" s="1">
        <v>6.8009259259259255E-2</v>
      </c>
      <c r="E632" s="1">
        <v>0.18603009259259259</v>
      </c>
      <c r="F632">
        <v>186</v>
      </c>
      <c r="G632">
        <v>45</v>
      </c>
      <c r="H632">
        <v>231</v>
      </c>
      <c r="I632">
        <v>1991</v>
      </c>
      <c r="J632">
        <v>34</v>
      </c>
      <c r="K632">
        <v>32</v>
      </c>
      <c r="L632">
        <v>2057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X632" s="35"/>
      <c r="Y632" s="35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5"/>
      <c r="AQ632" s="35"/>
      <c r="AR632" s="35"/>
      <c r="AS632" s="35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4"/>
      <c r="BF632" s="34"/>
      <c r="BG632" s="34"/>
      <c r="BH632" s="34"/>
      <c r="BI632" s="34"/>
      <c r="BJ632" s="35"/>
      <c r="BK632" s="35"/>
      <c r="BL632" s="35"/>
      <c r="BM632" s="35"/>
      <c r="BN632" s="34"/>
      <c r="BO632" s="34"/>
      <c r="BP632" s="34"/>
      <c r="BQ632" s="34"/>
      <c r="BR632" s="34"/>
      <c r="BS632" s="34"/>
      <c r="BT632" s="34"/>
      <c r="BU632" s="34"/>
      <c r="BV632" s="34"/>
      <c r="BW632" s="34"/>
      <c r="BX632" s="34"/>
      <c r="BY632" s="34"/>
      <c r="BZ632" s="34"/>
      <c r="CA632" s="34"/>
      <c r="CB632" s="34"/>
      <c r="CC632" s="34"/>
      <c r="CD632" s="35"/>
      <c r="CE632" s="35"/>
      <c r="CF632" s="35"/>
      <c r="CG632" s="35"/>
      <c r="CH632" s="34"/>
      <c r="CI632" s="34"/>
      <c r="CJ632" s="34"/>
      <c r="CK632" s="34"/>
      <c r="CL632" s="34"/>
      <c r="CM632" s="34"/>
      <c r="CN632" s="34"/>
      <c r="CO632" s="34"/>
      <c r="CP632" s="34"/>
      <c r="CQ632" s="34"/>
      <c r="CR632" s="34"/>
      <c r="CS632" s="34"/>
      <c r="CT632" s="34"/>
      <c r="CU632" s="34"/>
      <c r="CV632" s="34"/>
      <c r="CW632" s="34"/>
      <c r="CX632" s="35"/>
      <c r="CY632" s="35"/>
      <c r="CZ632" s="35"/>
      <c r="DA632" s="35"/>
      <c r="DB632" s="34"/>
      <c r="DC632" s="34"/>
      <c r="DD632" s="34"/>
      <c r="DE632" s="34"/>
      <c r="DF632" s="34"/>
      <c r="DG632" s="34"/>
      <c r="DH632" s="34"/>
      <c r="DI632" s="34"/>
      <c r="DJ632" s="34"/>
      <c r="DK632" s="34"/>
      <c r="DL632" s="34"/>
      <c r="DM632" s="34"/>
      <c r="DN632" s="34"/>
      <c r="DO632" s="34"/>
      <c r="DP632" s="34"/>
      <c r="DQ632" s="34"/>
    </row>
    <row r="633" spans="1:121">
      <c r="A633" t="s">
        <v>2354</v>
      </c>
      <c r="B633" s="1">
        <v>0.22675925925925924</v>
      </c>
      <c r="C633" s="1">
        <v>0.13803240740740741</v>
      </c>
      <c r="D633" s="1">
        <v>0.15442129629629631</v>
      </c>
      <c r="E633" s="1">
        <v>8.8715277777777782E-2</v>
      </c>
      <c r="F633">
        <v>297</v>
      </c>
      <c r="G633">
        <v>30</v>
      </c>
      <c r="H633">
        <v>327</v>
      </c>
      <c r="I633">
        <v>958</v>
      </c>
      <c r="J633">
        <v>37</v>
      </c>
      <c r="K633">
        <v>1</v>
      </c>
      <c r="L633">
        <v>996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X633" s="35"/>
      <c r="Y633" s="35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5"/>
      <c r="AQ633" s="35"/>
      <c r="AR633" s="35"/>
      <c r="AS633" s="35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4"/>
      <c r="BF633" s="34"/>
      <c r="BG633" s="34"/>
      <c r="BH633" s="34"/>
      <c r="BI633" s="34"/>
      <c r="BJ633" s="35"/>
      <c r="BK633" s="35"/>
      <c r="BL633" s="35"/>
      <c r="BM633" s="35"/>
      <c r="BN633" s="34"/>
      <c r="BO633" s="34"/>
      <c r="BP633" s="34"/>
      <c r="BQ633" s="34"/>
      <c r="BR633" s="34"/>
      <c r="BS633" s="34"/>
      <c r="BT633" s="34"/>
      <c r="BU633" s="34"/>
      <c r="BV633" s="34"/>
      <c r="BW633" s="34"/>
      <c r="BX633" s="34"/>
      <c r="BY633" s="34"/>
      <c r="BZ633" s="34"/>
      <c r="CA633" s="34"/>
      <c r="CB633" s="34"/>
      <c r="CC633" s="34"/>
      <c r="CD633" s="35"/>
      <c r="CE633" s="35"/>
      <c r="CF633" s="35"/>
      <c r="CG633" s="35"/>
      <c r="CH633" s="34"/>
      <c r="CI633" s="34"/>
      <c r="CJ633" s="34"/>
      <c r="CK633" s="34"/>
      <c r="CL633" s="34"/>
      <c r="CM633" s="34"/>
      <c r="CN633" s="34"/>
      <c r="CO633" s="34"/>
      <c r="CP633" s="34"/>
      <c r="CQ633" s="34"/>
      <c r="CR633" s="34"/>
      <c r="CS633" s="34"/>
      <c r="CT633" s="34"/>
      <c r="CU633" s="34"/>
      <c r="CV633" s="34"/>
      <c r="CW633" s="34"/>
      <c r="CX633" s="35"/>
      <c r="CY633" s="35"/>
      <c r="CZ633" s="35"/>
      <c r="DA633" s="35"/>
      <c r="DB633" s="34"/>
      <c r="DC633" s="34"/>
      <c r="DD633" s="34"/>
      <c r="DE633" s="34"/>
      <c r="DF633" s="34"/>
      <c r="DG633" s="34"/>
      <c r="DH633" s="34"/>
      <c r="DI633" s="34"/>
      <c r="DJ633" s="34"/>
      <c r="DK633" s="34"/>
      <c r="DL633" s="34"/>
      <c r="DM633" s="34"/>
      <c r="DN633" s="34"/>
      <c r="DO633" s="34"/>
      <c r="DP633" s="34"/>
      <c r="DQ633" s="34"/>
    </row>
    <row r="634" spans="1:121">
      <c r="X634" s="35"/>
      <c r="Y634" s="35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5"/>
      <c r="AQ634" s="35"/>
      <c r="AR634" s="35"/>
      <c r="AS634" s="35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4"/>
      <c r="BF634" s="34"/>
      <c r="BG634" s="34"/>
      <c r="BH634" s="34"/>
      <c r="BI634" s="34"/>
      <c r="BJ634" s="35"/>
      <c r="BK634" s="35"/>
      <c r="BL634" s="35"/>
      <c r="BM634" s="35"/>
      <c r="BN634" s="34"/>
      <c r="BO634" s="34"/>
      <c r="BP634" s="34"/>
      <c r="BQ634" s="34"/>
      <c r="BR634" s="34"/>
      <c r="BS634" s="34"/>
      <c r="BT634" s="34"/>
      <c r="BU634" s="34"/>
      <c r="BV634" s="34"/>
      <c r="BW634" s="34"/>
      <c r="BX634" s="34"/>
      <c r="BY634" s="34"/>
      <c r="BZ634" s="34"/>
      <c r="CA634" s="34"/>
      <c r="CB634" s="34"/>
      <c r="CC634" s="34"/>
      <c r="CD634" s="35"/>
      <c r="CE634" s="35"/>
      <c r="CF634" s="35"/>
      <c r="CG634" s="35"/>
      <c r="CH634" s="34"/>
      <c r="CI634" s="34"/>
      <c r="CJ634" s="34"/>
      <c r="CK634" s="34"/>
      <c r="CL634" s="34"/>
      <c r="CM634" s="34"/>
      <c r="CN634" s="34"/>
      <c r="CO634" s="34"/>
      <c r="CP634" s="34"/>
      <c r="CQ634" s="34"/>
      <c r="CR634" s="34"/>
      <c r="CS634" s="34"/>
      <c r="CT634" s="34"/>
      <c r="CU634" s="34"/>
      <c r="CV634" s="34"/>
      <c r="CW634" s="34"/>
      <c r="CX634" s="36"/>
      <c r="CY634" s="35"/>
      <c r="CZ634" s="35"/>
      <c r="DA634" s="35"/>
      <c r="DB634" s="34"/>
      <c r="DC634" s="34"/>
      <c r="DD634" s="34"/>
      <c r="DE634" s="34"/>
      <c r="DF634" s="34"/>
      <c r="DG634" s="34"/>
      <c r="DH634" s="34"/>
      <c r="DI634" s="34"/>
      <c r="DJ634" s="34"/>
      <c r="DK634" s="34"/>
      <c r="DL634" s="34"/>
      <c r="DM634" s="34"/>
      <c r="DN634" s="34"/>
      <c r="DO634" s="34"/>
      <c r="DP634" s="34"/>
      <c r="DQ634" s="34"/>
    </row>
    <row r="635" spans="1:121">
      <c r="X635" s="35"/>
      <c r="Y635" s="35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5"/>
      <c r="AQ635" s="35"/>
      <c r="AR635" s="35"/>
      <c r="AS635" s="35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  <c r="BI635" s="34"/>
      <c r="BJ635" s="35"/>
      <c r="BK635" s="35"/>
      <c r="BL635" s="35"/>
      <c r="BM635" s="35"/>
      <c r="BN635" s="34"/>
      <c r="BO635" s="34"/>
      <c r="BP635" s="34"/>
      <c r="BQ635" s="34"/>
      <c r="BR635" s="34"/>
      <c r="BS635" s="34"/>
      <c r="BT635" s="34"/>
      <c r="BU635" s="34"/>
      <c r="BV635" s="34"/>
      <c r="BW635" s="34"/>
      <c r="BX635" s="34"/>
      <c r="BY635" s="34"/>
      <c r="BZ635" s="34"/>
      <c r="CA635" s="34"/>
      <c r="CB635" s="34"/>
      <c r="CC635" s="34"/>
      <c r="CD635" s="35"/>
      <c r="CE635" s="35"/>
      <c r="CF635" s="35"/>
      <c r="CG635" s="35"/>
      <c r="CH635" s="34"/>
      <c r="CI635" s="34"/>
      <c r="CJ635" s="34"/>
      <c r="CK635" s="34"/>
      <c r="CL635" s="34"/>
      <c r="CM635" s="34"/>
      <c r="CN635" s="34"/>
      <c r="CO635" s="34"/>
      <c r="CP635" s="34"/>
      <c r="CQ635" s="34"/>
      <c r="CR635" s="34"/>
      <c r="CS635" s="34"/>
      <c r="CT635" s="34"/>
      <c r="CU635" s="34"/>
      <c r="CV635" s="34"/>
      <c r="CW635" s="34"/>
      <c r="CX635" s="35"/>
      <c r="CY635" s="35"/>
      <c r="CZ635" s="35"/>
      <c r="DA635" s="35"/>
      <c r="DB635" s="34"/>
      <c r="DC635" s="34"/>
      <c r="DD635" s="34"/>
      <c r="DE635" s="34"/>
      <c r="DF635" s="34"/>
      <c r="DG635" s="34"/>
      <c r="DH635" s="34"/>
      <c r="DI635" s="34"/>
      <c r="DJ635" s="34"/>
      <c r="DK635" s="34"/>
      <c r="DL635" s="34"/>
      <c r="DM635" s="34"/>
      <c r="DN635" s="34"/>
      <c r="DO635" s="34"/>
      <c r="DP635" s="34"/>
      <c r="DQ635" s="34"/>
    </row>
    <row r="636" spans="1:121">
      <c r="X636" s="35"/>
      <c r="Y636" s="35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5"/>
      <c r="AQ636" s="35"/>
      <c r="AR636" s="35"/>
      <c r="AS636" s="35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4"/>
      <c r="BF636" s="34"/>
      <c r="BG636" s="34"/>
      <c r="BH636" s="34"/>
      <c r="BI636" s="34"/>
      <c r="BJ636" s="35"/>
      <c r="BK636" s="35"/>
      <c r="BL636" s="35"/>
      <c r="BM636" s="35"/>
      <c r="BN636" s="34"/>
      <c r="BO636" s="34"/>
      <c r="BP636" s="34"/>
      <c r="BQ636" s="34"/>
      <c r="BR636" s="34"/>
      <c r="BS636" s="34"/>
      <c r="BT636" s="34"/>
      <c r="BU636" s="34"/>
      <c r="BV636" s="34"/>
      <c r="BW636" s="34"/>
      <c r="BX636" s="34"/>
      <c r="BY636" s="34"/>
      <c r="BZ636" s="34"/>
      <c r="CA636" s="34"/>
      <c r="CB636" s="34"/>
      <c r="CC636" s="34"/>
      <c r="CD636" s="35"/>
      <c r="CE636" s="35"/>
      <c r="CF636" s="35"/>
      <c r="CG636" s="35"/>
      <c r="CH636" s="34"/>
      <c r="CI636" s="34"/>
      <c r="CJ636" s="34"/>
      <c r="CK636" s="34"/>
      <c r="CL636" s="34"/>
      <c r="CM636" s="34"/>
      <c r="CN636" s="34"/>
      <c r="CO636" s="34"/>
      <c r="CP636" s="34"/>
      <c r="CQ636" s="34"/>
      <c r="CR636" s="34"/>
      <c r="CS636" s="34"/>
      <c r="CT636" s="34"/>
      <c r="CU636" s="34"/>
      <c r="CV636" s="34"/>
      <c r="CW636" s="34"/>
      <c r="CX636" s="35"/>
      <c r="CY636" s="35"/>
      <c r="CZ636" s="35"/>
      <c r="DA636" s="35"/>
      <c r="DB636" s="34"/>
      <c r="DC636" s="34"/>
      <c r="DD636" s="34"/>
      <c r="DE636" s="34"/>
      <c r="DF636" s="34"/>
      <c r="DG636" s="34"/>
      <c r="DH636" s="34"/>
      <c r="DI636" s="34"/>
      <c r="DJ636" s="34"/>
      <c r="DK636" s="34"/>
      <c r="DL636" s="34"/>
      <c r="DM636" s="34"/>
      <c r="DN636" s="34"/>
      <c r="DO636" s="34"/>
      <c r="DP636" s="34"/>
      <c r="DQ636" s="34"/>
    </row>
    <row r="637" spans="1:121">
      <c r="X637" s="35"/>
      <c r="Y637" s="35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5"/>
      <c r="AQ637" s="35"/>
      <c r="AR637" s="35"/>
      <c r="AS637" s="35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4"/>
      <c r="BF637" s="34"/>
      <c r="BG637" s="34"/>
      <c r="BH637" s="34"/>
      <c r="BI637" s="34"/>
      <c r="BJ637" s="35"/>
      <c r="BK637" s="35"/>
      <c r="BL637" s="35"/>
      <c r="BM637" s="35"/>
      <c r="BN637" s="34"/>
      <c r="BO637" s="34"/>
      <c r="BP637" s="34"/>
      <c r="BQ637" s="34"/>
      <c r="BR637" s="34"/>
      <c r="BS637" s="34"/>
      <c r="BT637" s="34"/>
      <c r="BU637" s="34"/>
      <c r="BV637" s="34"/>
      <c r="BW637" s="34"/>
      <c r="BX637" s="34"/>
      <c r="BY637" s="34"/>
      <c r="BZ637" s="34"/>
      <c r="CA637" s="34"/>
      <c r="CB637" s="34"/>
      <c r="CC637" s="34"/>
      <c r="CD637" s="35"/>
      <c r="CE637" s="35"/>
      <c r="CF637" s="35"/>
      <c r="CG637" s="35"/>
      <c r="CH637" s="34"/>
      <c r="CI637" s="34"/>
      <c r="CJ637" s="34"/>
      <c r="CK637" s="34"/>
      <c r="CL637" s="34"/>
      <c r="CM637" s="34"/>
      <c r="CN637" s="34"/>
      <c r="CO637" s="34"/>
      <c r="CP637" s="34"/>
      <c r="CQ637" s="34"/>
      <c r="CR637" s="34"/>
      <c r="CS637" s="34"/>
      <c r="CT637" s="34"/>
      <c r="CU637" s="34"/>
      <c r="CV637" s="34"/>
      <c r="CW637" s="34"/>
      <c r="CX637" s="35"/>
      <c r="CY637" s="35"/>
      <c r="CZ637" s="35"/>
      <c r="DA637" s="35"/>
      <c r="DB637" s="34"/>
      <c r="DC637" s="34"/>
      <c r="DD637" s="34"/>
      <c r="DE637" s="34"/>
      <c r="DF637" s="34"/>
      <c r="DG637" s="34"/>
      <c r="DH637" s="34"/>
      <c r="DI637" s="34"/>
      <c r="DJ637" s="34"/>
      <c r="DK637" s="34"/>
      <c r="DL637" s="34"/>
      <c r="DM637" s="34"/>
      <c r="DN637" s="34"/>
      <c r="DO637" s="34"/>
      <c r="DP637" s="34"/>
      <c r="DQ637" s="34"/>
    </row>
    <row r="638" spans="1:121">
      <c r="X638" s="35"/>
      <c r="Y638" s="35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5"/>
      <c r="AQ638" s="35"/>
      <c r="AR638" s="35"/>
      <c r="AS638" s="35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5"/>
      <c r="BK638" s="35"/>
      <c r="BL638" s="35"/>
      <c r="BM638" s="35"/>
      <c r="BN638" s="34"/>
      <c r="BO638" s="34"/>
      <c r="BP638" s="34"/>
      <c r="BQ638" s="34"/>
      <c r="BR638" s="34"/>
      <c r="BS638" s="34"/>
      <c r="BT638" s="34"/>
      <c r="BU638" s="34"/>
      <c r="BV638" s="34"/>
      <c r="BW638" s="34"/>
      <c r="BX638" s="34"/>
      <c r="BY638" s="34"/>
      <c r="BZ638" s="34"/>
      <c r="CA638" s="34"/>
      <c r="CB638" s="34"/>
      <c r="CC638" s="34"/>
      <c r="CD638" s="35"/>
      <c r="CE638" s="35"/>
      <c r="CF638" s="35"/>
      <c r="CG638" s="35"/>
      <c r="CH638" s="34"/>
      <c r="CI638" s="34"/>
      <c r="CJ638" s="34"/>
      <c r="CK638" s="34"/>
      <c r="CL638" s="34"/>
      <c r="CM638" s="34"/>
      <c r="CN638" s="34"/>
      <c r="CO638" s="34"/>
      <c r="CP638" s="34"/>
      <c r="CQ638" s="34"/>
      <c r="CR638" s="34"/>
      <c r="CS638" s="34"/>
      <c r="CT638" s="34"/>
      <c r="CU638" s="34"/>
      <c r="CV638" s="34"/>
      <c r="CW638" s="34"/>
      <c r="CX638" s="35"/>
      <c r="CY638" s="35"/>
      <c r="CZ638" s="35"/>
      <c r="DA638" s="35"/>
      <c r="DB638" s="34"/>
      <c r="DC638" s="34"/>
      <c r="DD638" s="34"/>
      <c r="DE638" s="34"/>
      <c r="DF638" s="34"/>
      <c r="DG638" s="34"/>
      <c r="DH638" s="34"/>
      <c r="DI638" s="34"/>
      <c r="DJ638" s="34"/>
      <c r="DK638" s="34"/>
      <c r="DL638" s="34"/>
      <c r="DM638" s="34"/>
      <c r="DN638" s="34"/>
      <c r="DO638" s="34"/>
      <c r="DP638" s="34"/>
      <c r="DQ638" s="34"/>
    </row>
    <row r="639" spans="1:121">
      <c r="X639" s="35"/>
      <c r="Y639" s="35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5"/>
      <c r="AQ639" s="35"/>
      <c r="AR639" s="35"/>
      <c r="AS639" s="35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  <c r="BE639" s="34"/>
      <c r="BF639" s="34"/>
      <c r="BG639" s="34"/>
      <c r="BH639" s="34"/>
      <c r="BI639" s="34"/>
      <c r="BJ639" s="35"/>
      <c r="BK639" s="35"/>
      <c r="BL639" s="35"/>
      <c r="BM639" s="35"/>
      <c r="BN639" s="34"/>
      <c r="BO639" s="34"/>
      <c r="BP639" s="34"/>
      <c r="BQ639" s="34"/>
      <c r="BR639" s="34"/>
      <c r="BS639" s="34"/>
      <c r="BT639" s="34"/>
      <c r="BU639" s="34"/>
      <c r="BV639" s="34"/>
      <c r="BW639" s="34"/>
      <c r="BX639" s="34"/>
      <c r="BY639" s="34"/>
      <c r="BZ639" s="34"/>
      <c r="CA639" s="34"/>
      <c r="CB639" s="34"/>
      <c r="CC639" s="34"/>
      <c r="CD639" s="35"/>
      <c r="CE639" s="35"/>
      <c r="CF639" s="35"/>
      <c r="CG639" s="35"/>
      <c r="CH639" s="34"/>
      <c r="CI639" s="34"/>
      <c r="CJ639" s="34"/>
      <c r="CK639" s="34"/>
      <c r="CL639" s="34"/>
      <c r="CM639" s="34"/>
      <c r="CN639" s="34"/>
      <c r="CO639" s="34"/>
      <c r="CP639" s="34"/>
      <c r="CQ639" s="34"/>
      <c r="CR639" s="34"/>
      <c r="CS639" s="34"/>
      <c r="CT639" s="34"/>
      <c r="CU639" s="34"/>
      <c r="CV639" s="34"/>
      <c r="CW639" s="34"/>
      <c r="CX639" s="35"/>
      <c r="CY639" s="35"/>
      <c r="CZ639" s="35"/>
      <c r="DA639" s="35"/>
      <c r="DB639" s="34"/>
      <c r="DC639" s="34"/>
      <c r="DD639" s="34"/>
      <c r="DE639" s="34"/>
      <c r="DF639" s="34"/>
      <c r="DG639" s="34"/>
      <c r="DH639" s="34"/>
      <c r="DI639" s="34"/>
      <c r="DJ639" s="34"/>
      <c r="DK639" s="34"/>
      <c r="DL639" s="34"/>
      <c r="DM639" s="34"/>
      <c r="DN639" s="34"/>
      <c r="DO639" s="34"/>
      <c r="DP639" s="34"/>
      <c r="DQ639" s="34"/>
    </row>
    <row r="640" spans="1:121">
      <c r="X640" s="35"/>
      <c r="Y640" s="35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5"/>
      <c r="AQ640" s="35"/>
      <c r="AR640" s="35"/>
      <c r="AS640" s="35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  <c r="BE640" s="34"/>
      <c r="BF640" s="34"/>
      <c r="BG640" s="34"/>
      <c r="BH640" s="34"/>
      <c r="BI640" s="34"/>
      <c r="BJ640" s="35"/>
      <c r="BK640" s="35"/>
      <c r="BL640" s="35"/>
      <c r="BM640" s="35"/>
      <c r="BN640" s="34"/>
      <c r="BO640" s="34"/>
      <c r="BP640" s="34"/>
      <c r="BQ640" s="34"/>
      <c r="BR640" s="34"/>
      <c r="BS640" s="34"/>
      <c r="BT640" s="34"/>
      <c r="BU640" s="34"/>
      <c r="BV640" s="34"/>
      <c r="BW640" s="34"/>
      <c r="BX640" s="34"/>
      <c r="BY640" s="34"/>
      <c r="BZ640" s="34"/>
      <c r="CA640" s="34"/>
      <c r="CB640" s="34"/>
      <c r="CC640" s="34"/>
      <c r="CD640" s="35"/>
      <c r="CE640" s="35"/>
      <c r="CF640" s="35"/>
      <c r="CG640" s="35"/>
      <c r="CH640" s="34"/>
      <c r="CI640" s="34"/>
      <c r="CJ640" s="34"/>
      <c r="CK640" s="34"/>
      <c r="CL640" s="34"/>
      <c r="CM640" s="34"/>
      <c r="CN640" s="34"/>
      <c r="CO640" s="34"/>
      <c r="CP640" s="34"/>
      <c r="CQ640" s="34"/>
      <c r="CR640" s="34"/>
      <c r="CS640" s="34"/>
      <c r="CT640" s="34"/>
      <c r="CU640" s="34"/>
      <c r="CV640" s="34"/>
      <c r="CW640" s="34"/>
      <c r="CX640" s="36"/>
      <c r="CY640" s="36"/>
      <c r="CZ640" s="35"/>
      <c r="DA640" s="35"/>
      <c r="DB640" s="34"/>
      <c r="DC640" s="34"/>
      <c r="DD640" s="34"/>
      <c r="DE640" s="34"/>
      <c r="DF640" s="34"/>
      <c r="DG640" s="34"/>
      <c r="DH640" s="34"/>
      <c r="DI640" s="34"/>
      <c r="DJ640" s="34"/>
      <c r="DK640" s="34"/>
      <c r="DL640" s="34"/>
      <c r="DM640" s="34"/>
      <c r="DN640" s="34"/>
      <c r="DO640" s="34"/>
      <c r="DP640" s="34"/>
      <c r="DQ640" s="34"/>
    </row>
    <row r="641" spans="24:121">
      <c r="X641" s="35"/>
      <c r="Y641" s="35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5"/>
      <c r="AQ641" s="35"/>
      <c r="AR641" s="35"/>
      <c r="AS641" s="35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  <c r="BE641" s="34"/>
      <c r="BF641" s="34"/>
      <c r="BG641" s="34"/>
      <c r="BH641" s="34"/>
      <c r="BI641" s="34"/>
      <c r="BJ641" s="35"/>
      <c r="BK641" s="35"/>
      <c r="BL641" s="35"/>
      <c r="BM641" s="35"/>
      <c r="BN641" s="34"/>
      <c r="BO641" s="34"/>
      <c r="BP641" s="34"/>
      <c r="BQ641" s="34"/>
      <c r="BR641" s="34"/>
      <c r="BS641" s="34"/>
      <c r="BT641" s="34"/>
      <c r="BU641" s="34"/>
      <c r="BV641" s="34"/>
      <c r="BW641" s="34"/>
      <c r="BX641" s="34"/>
      <c r="BY641" s="34"/>
      <c r="BZ641" s="34"/>
      <c r="CA641" s="34"/>
      <c r="CB641" s="34"/>
      <c r="CC641" s="34"/>
      <c r="CD641" s="35"/>
      <c r="CE641" s="35"/>
      <c r="CF641" s="35"/>
      <c r="CG641" s="35"/>
      <c r="CH641" s="34"/>
      <c r="CI641" s="34"/>
      <c r="CJ641" s="34"/>
      <c r="CK641" s="34"/>
      <c r="CL641" s="34"/>
      <c r="CM641" s="34"/>
      <c r="CN641" s="34"/>
      <c r="CO641" s="34"/>
      <c r="CP641" s="34"/>
      <c r="CQ641" s="34"/>
      <c r="CR641" s="34"/>
      <c r="CS641" s="34"/>
      <c r="CT641" s="34"/>
      <c r="CU641" s="34"/>
      <c r="CV641" s="34"/>
      <c r="CW641" s="34"/>
      <c r="CX641" s="35"/>
      <c r="CY641" s="35"/>
      <c r="CZ641" s="35"/>
      <c r="DA641" s="35"/>
      <c r="DB641" s="34"/>
      <c r="DC641" s="34"/>
      <c r="DD641" s="34"/>
      <c r="DE641" s="34"/>
      <c r="DF641" s="34"/>
      <c r="DG641" s="34"/>
      <c r="DH641" s="34"/>
      <c r="DI641" s="34"/>
      <c r="DJ641" s="34"/>
      <c r="DK641" s="34"/>
      <c r="DL641" s="34"/>
      <c r="DM641" s="34"/>
      <c r="DN641" s="34"/>
      <c r="DO641" s="34"/>
      <c r="DP641" s="34"/>
      <c r="DQ641" s="34"/>
    </row>
    <row r="642" spans="24:121">
      <c r="X642" s="35"/>
      <c r="Y642" s="35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5"/>
      <c r="AQ642" s="35"/>
      <c r="AR642" s="35"/>
      <c r="AS642" s="35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4"/>
      <c r="BF642" s="34"/>
      <c r="BG642" s="34"/>
      <c r="BH642" s="34"/>
      <c r="BI642" s="34"/>
      <c r="BJ642" s="35"/>
      <c r="BK642" s="35"/>
      <c r="BL642" s="35"/>
      <c r="BM642" s="35"/>
      <c r="BN642" s="34"/>
      <c r="BO642" s="34"/>
      <c r="BP642" s="34"/>
      <c r="BQ642" s="34"/>
      <c r="BR642" s="34"/>
      <c r="BS642" s="34"/>
      <c r="BT642" s="34"/>
      <c r="BU642" s="34"/>
      <c r="BV642" s="34"/>
      <c r="BW642" s="34"/>
      <c r="BX642" s="34"/>
      <c r="BY642" s="34"/>
      <c r="BZ642" s="34"/>
      <c r="CA642" s="34"/>
      <c r="CB642" s="34"/>
      <c r="CC642" s="34"/>
      <c r="CD642" s="35"/>
      <c r="CE642" s="35"/>
      <c r="CF642" s="35"/>
      <c r="CG642" s="35"/>
      <c r="CH642" s="34"/>
      <c r="CI642" s="34"/>
      <c r="CJ642" s="34"/>
      <c r="CK642" s="34"/>
      <c r="CL642" s="34"/>
      <c r="CM642" s="34"/>
      <c r="CN642" s="34"/>
      <c r="CO642" s="34"/>
      <c r="CP642" s="34"/>
      <c r="CQ642" s="34"/>
      <c r="CR642" s="34"/>
      <c r="CS642" s="34"/>
      <c r="CT642" s="34"/>
      <c r="CU642" s="34"/>
      <c r="CV642" s="34"/>
      <c r="CW642" s="34"/>
      <c r="CX642" s="35"/>
      <c r="CY642" s="35"/>
      <c r="CZ642" s="35"/>
      <c r="DA642" s="35"/>
      <c r="DB642" s="34"/>
      <c r="DC642" s="34"/>
      <c r="DD642" s="34"/>
      <c r="DE642" s="34"/>
      <c r="DF642" s="34"/>
      <c r="DG642" s="34"/>
      <c r="DH642" s="34"/>
      <c r="DI642" s="34"/>
      <c r="DJ642" s="34"/>
      <c r="DK642" s="34"/>
      <c r="DL642" s="34"/>
      <c r="DM642" s="34"/>
      <c r="DN642" s="34"/>
      <c r="DO642" s="34"/>
      <c r="DP642" s="34"/>
      <c r="DQ642" s="34"/>
    </row>
    <row r="643" spans="24:121">
      <c r="X643" s="35"/>
      <c r="Y643" s="35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5"/>
      <c r="AQ643" s="35"/>
      <c r="AR643" s="35"/>
      <c r="AS643" s="35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4"/>
      <c r="BF643" s="34"/>
      <c r="BG643" s="34"/>
      <c r="BH643" s="34"/>
      <c r="BI643" s="34"/>
      <c r="BJ643" s="35"/>
      <c r="BK643" s="35"/>
      <c r="BL643" s="35"/>
      <c r="BM643" s="35"/>
      <c r="BN643" s="34"/>
      <c r="BO643" s="34"/>
      <c r="BP643" s="34"/>
      <c r="BQ643" s="34"/>
      <c r="BR643" s="34"/>
      <c r="BS643" s="34"/>
      <c r="BT643" s="34"/>
      <c r="BU643" s="34"/>
      <c r="BV643" s="34"/>
      <c r="BW643" s="34"/>
      <c r="BX643" s="34"/>
      <c r="BY643" s="34"/>
      <c r="BZ643" s="34"/>
      <c r="CA643" s="34"/>
      <c r="CB643" s="34"/>
      <c r="CC643" s="34"/>
      <c r="CD643" s="35"/>
      <c r="CE643" s="35"/>
      <c r="CF643" s="35"/>
      <c r="CG643" s="35"/>
      <c r="CH643" s="34"/>
      <c r="CI643" s="34"/>
      <c r="CJ643" s="34"/>
      <c r="CK643" s="34"/>
      <c r="CL643" s="34"/>
      <c r="CM643" s="34"/>
      <c r="CN643" s="34"/>
      <c r="CO643" s="34"/>
      <c r="CP643" s="34"/>
      <c r="CQ643" s="34"/>
      <c r="CR643" s="34"/>
      <c r="CS643" s="34"/>
      <c r="CT643" s="34"/>
      <c r="CU643" s="34"/>
      <c r="CV643" s="34"/>
      <c r="CW643" s="34"/>
      <c r="CX643" s="36"/>
      <c r="CY643" s="36"/>
      <c r="CZ643" s="35"/>
      <c r="DA643" s="35"/>
      <c r="DB643" s="34"/>
      <c r="DC643" s="34"/>
      <c r="DD643" s="34"/>
      <c r="DE643" s="34"/>
      <c r="DF643" s="34"/>
      <c r="DG643" s="34"/>
      <c r="DH643" s="34"/>
      <c r="DI643" s="34"/>
      <c r="DJ643" s="34"/>
      <c r="DK643" s="34"/>
      <c r="DL643" s="34"/>
      <c r="DM643" s="34"/>
      <c r="DN643" s="34"/>
      <c r="DO643" s="34"/>
      <c r="DP643" s="34"/>
      <c r="DQ643" s="34"/>
    </row>
    <row r="644" spans="24:121">
      <c r="X644" s="35"/>
      <c r="Y644" s="35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5"/>
      <c r="AQ644" s="35"/>
      <c r="AR644" s="35"/>
      <c r="AS644" s="35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4"/>
      <c r="BF644" s="34"/>
      <c r="BG644" s="34"/>
      <c r="BH644" s="34"/>
      <c r="BI644" s="34"/>
      <c r="BJ644" s="35"/>
      <c r="BK644" s="35"/>
      <c r="BL644" s="35"/>
      <c r="BM644" s="35"/>
      <c r="BN644" s="34"/>
      <c r="BO644" s="34"/>
      <c r="BP644" s="34"/>
      <c r="BQ644" s="34"/>
      <c r="BR644" s="34"/>
      <c r="BS644" s="34"/>
      <c r="BT644" s="34"/>
      <c r="BU644" s="34"/>
      <c r="BV644" s="34"/>
      <c r="BW644" s="34"/>
      <c r="BX644" s="34"/>
      <c r="BY644" s="34"/>
      <c r="BZ644" s="34"/>
      <c r="CA644" s="34"/>
      <c r="CB644" s="34"/>
      <c r="CC644" s="34"/>
      <c r="CD644" s="35"/>
      <c r="CE644" s="35"/>
      <c r="CF644" s="35"/>
      <c r="CG644" s="35"/>
      <c r="CH644" s="34"/>
      <c r="CI644" s="34"/>
      <c r="CJ644" s="34"/>
      <c r="CK644" s="34"/>
      <c r="CL644" s="34"/>
      <c r="CM644" s="34"/>
      <c r="CN644" s="34"/>
      <c r="CO644" s="34"/>
      <c r="CP644" s="34"/>
      <c r="CQ644" s="34"/>
      <c r="CR644" s="34"/>
      <c r="CS644" s="34"/>
      <c r="CT644" s="34"/>
      <c r="CU644" s="34"/>
      <c r="CV644" s="34"/>
      <c r="CW644" s="34"/>
      <c r="CX644" s="35"/>
      <c r="CY644" s="35"/>
      <c r="CZ644" s="35"/>
      <c r="DA644" s="35"/>
      <c r="DB644" s="34"/>
      <c r="DC644" s="34"/>
      <c r="DD644" s="34"/>
      <c r="DE644" s="34"/>
      <c r="DF644" s="34"/>
      <c r="DG644" s="34"/>
      <c r="DH644" s="34"/>
      <c r="DI644" s="34"/>
      <c r="DJ644" s="34"/>
      <c r="DK644" s="34"/>
      <c r="DL644" s="34"/>
      <c r="DM644" s="34"/>
      <c r="DN644" s="34"/>
      <c r="DO644" s="34"/>
      <c r="DP644" s="34"/>
      <c r="DQ644" s="34"/>
    </row>
    <row r="645" spans="24:121">
      <c r="X645" s="35"/>
      <c r="Y645" s="35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5"/>
      <c r="AQ645" s="35"/>
      <c r="AR645" s="35"/>
      <c r="AS645" s="35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4"/>
      <c r="BF645" s="34"/>
      <c r="BG645" s="34"/>
      <c r="BH645" s="34"/>
      <c r="BI645" s="34"/>
      <c r="BJ645" s="35"/>
      <c r="BK645" s="35"/>
      <c r="BL645" s="35"/>
      <c r="BM645" s="35"/>
      <c r="BN645" s="34"/>
      <c r="BO645" s="34"/>
      <c r="BP645" s="34"/>
      <c r="BQ645" s="34"/>
      <c r="BR645" s="34"/>
      <c r="BS645" s="34"/>
      <c r="BT645" s="34"/>
      <c r="BU645" s="34"/>
      <c r="BV645" s="34"/>
      <c r="BW645" s="34"/>
      <c r="BX645" s="34"/>
      <c r="BY645" s="34"/>
      <c r="BZ645" s="34"/>
      <c r="CA645" s="34"/>
      <c r="CB645" s="34"/>
      <c r="CC645" s="34"/>
      <c r="CD645" s="35"/>
      <c r="CE645" s="35"/>
      <c r="CF645" s="35"/>
      <c r="CG645" s="35"/>
      <c r="CH645" s="34"/>
      <c r="CI645" s="34"/>
      <c r="CJ645" s="34"/>
      <c r="CK645" s="34"/>
      <c r="CL645" s="34"/>
      <c r="CM645" s="34"/>
      <c r="CN645" s="34"/>
      <c r="CO645" s="34"/>
      <c r="CP645" s="34"/>
      <c r="CQ645" s="34"/>
      <c r="CR645" s="34"/>
      <c r="CS645" s="34"/>
      <c r="CT645" s="34"/>
      <c r="CU645" s="34"/>
      <c r="CV645" s="34"/>
      <c r="CW645" s="34"/>
      <c r="CX645" s="35"/>
      <c r="CY645" s="35"/>
      <c r="CZ645" s="35"/>
      <c r="DA645" s="35"/>
      <c r="DB645" s="34"/>
      <c r="DC645" s="34"/>
      <c r="DD645" s="34"/>
      <c r="DE645" s="34"/>
      <c r="DF645" s="34"/>
      <c r="DG645" s="34"/>
      <c r="DH645" s="34"/>
      <c r="DI645" s="34"/>
      <c r="DJ645" s="34"/>
      <c r="DK645" s="34"/>
      <c r="DL645" s="34"/>
      <c r="DM645" s="34"/>
      <c r="DN645" s="34"/>
      <c r="DO645" s="34"/>
      <c r="DP645" s="34"/>
      <c r="DQ645" s="34"/>
    </row>
    <row r="646" spans="24:121">
      <c r="X646" s="35"/>
      <c r="Y646" s="35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5"/>
      <c r="AQ646" s="35"/>
      <c r="AR646" s="35"/>
      <c r="AS646" s="35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4"/>
      <c r="BF646" s="34"/>
      <c r="BG646" s="34"/>
      <c r="BH646" s="34"/>
      <c r="BI646" s="34"/>
      <c r="BJ646" s="35"/>
      <c r="BK646" s="35"/>
      <c r="BL646" s="35"/>
      <c r="BM646" s="35"/>
      <c r="BN646" s="34"/>
      <c r="BO646" s="34"/>
      <c r="BP646" s="34"/>
      <c r="BQ646" s="34"/>
      <c r="BR646" s="34"/>
      <c r="BS646" s="34"/>
      <c r="BT646" s="34"/>
      <c r="BU646" s="34"/>
      <c r="BV646" s="34"/>
      <c r="BW646" s="34"/>
      <c r="BX646" s="34"/>
      <c r="BY646" s="34"/>
      <c r="BZ646" s="34"/>
      <c r="CA646" s="34"/>
      <c r="CB646" s="34"/>
      <c r="CC646" s="34"/>
      <c r="CD646" s="35"/>
      <c r="CE646" s="35"/>
      <c r="CF646" s="35"/>
      <c r="CG646" s="35"/>
      <c r="CH646" s="34"/>
      <c r="CI646" s="34"/>
      <c r="CJ646" s="34"/>
      <c r="CK646" s="34"/>
      <c r="CL646" s="34"/>
      <c r="CM646" s="34"/>
      <c r="CN646" s="34"/>
      <c r="CO646" s="34"/>
      <c r="CP646" s="34"/>
      <c r="CQ646" s="34"/>
      <c r="CR646" s="34"/>
      <c r="CS646" s="34"/>
      <c r="CT646" s="34"/>
      <c r="CU646" s="34"/>
      <c r="CV646" s="34"/>
      <c r="CW646" s="34"/>
      <c r="CX646" s="35"/>
      <c r="CY646" s="35"/>
      <c r="CZ646" s="35"/>
      <c r="DA646" s="35"/>
      <c r="DB646" s="34"/>
      <c r="DC646" s="34"/>
      <c r="DD646" s="34"/>
      <c r="DE646" s="34"/>
      <c r="DF646" s="34"/>
      <c r="DG646" s="34"/>
      <c r="DH646" s="34"/>
      <c r="DI646" s="34"/>
      <c r="DJ646" s="34"/>
      <c r="DK646" s="34"/>
      <c r="DL646" s="34"/>
      <c r="DM646" s="34"/>
      <c r="DN646" s="34"/>
      <c r="DO646" s="34"/>
      <c r="DP646" s="34"/>
      <c r="DQ646" s="34"/>
    </row>
    <row r="647" spans="24:121">
      <c r="X647" s="35"/>
      <c r="Y647" s="35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5"/>
      <c r="AQ647" s="35"/>
      <c r="AR647" s="35"/>
      <c r="AS647" s="35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4"/>
      <c r="BF647" s="34"/>
      <c r="BG647" s="34"/>
      <c r="BH647" s="34"/>
      <c r="BI647" s="34"/>
      <c r="BJ647" s="35"/>
      <c r="BK647" s="35"/>
      <c r="BL647" s="35"/>
      <c r="BM647" s="35"/>
      <c r="BN647" s="34"/>
      <c r="BO647" s="34"/>
      <c r="BP647" s="34"/>
      <c r="BQ647" s="34"/>
      <c r="BR647" s="34"/>
      <c r="BS647" s="34"/>
      <c r="BT647" s="34"/>
      <c r="BU647" s="34"/>
      <c r="BV647" s="34"/>
      <c r="BW647" s="34"/>
      <c r="BX647" s="34"/>
      <c r="BY647" s="34"/>
      <c r="BZ647" s="34"/>
      <c r="CA647" s="34"/>
      <c r="CB647" s="34"/>
      <c r="CC647" s="34"/>
      <c r="CD647" s="35"/>
      <c r="CE647" s="35"/>
      <c r="CF647" s="35"/>
      <c r="CG647" s="35"/>
      <c r="CH647" s="34"/>
      <c r="CI647" s="34"/>
      <c r="CJ647" s="34"/>
      <c r="CK647" s="34"/>
      <c r="CL647" s="34"/>
      <c r="CM647" s="34"/>
      <c r="CN647" s="34"/>
      <c r="CO647" s="34"/>
      <c r="CP647" s="34"/>
      <c r="CQ647" s="34"/>
      <c r="CR647" s="34"/>
      <c r="CS647" s="34"/>
      <c r="CT647" s="34"/>
      <c r="CU647" s="34"/>
      <c r="CV647" s="34"/>
      <c r="CW647" s="34"/>
      <c r="CX647" s="36"/>
      <c r="CY647" s="36"/>
      <c r="CZ647" s="35"/>
      <c r="DA647" s="35"/>
      <c r="DB647" s="34"/>
      <c r="DC647" s="34"/>
      <c r="DD647" s="34"/>
      <c r="DE647" s="34"/>
      <c r="DF647" s="34"/>
      <c r="DG647" s="34"/>
      <c r="DH647" s="34"/>
      <c r="DI647" s="34"/>
      <c r="DJ647" s="34"/>
      <c r="DK647" s="34"/>
      <c r="DL647" s="34"/>
      <c r="DM647" s="34"/>
      <c r="DN647" s="34"/>
      <c r="DO647" s="34"/>
      <c r="DP647" s="34"/>
      <c r="DQ647" s="34"/>
    </row>
    <row r="648" spans="24:121">
      <c r="X648" s="35"/>
      <c r="Y648" s="35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5"/>
      <c r="AQ648" s="35"/>
      <c r="AR648" s="35"/>
      <c r="AS648" s="35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4"/>
      <c r="BF648" s="34"/>
      <c r="BG648" s="34"/>
      <c r="BH648" s="34"/>
      <c r="BI648" s="34"/>
      <c r="BJ648" s="35"/>
      <c r="BK648" s="35"/>
      <c r="BL648" s="35"/>
      <c r="BM648" s="35"/>
      <c r="BN648" s="34"/>
      <c r="BO648" s="34"/>
      <c r="BP648" s="34"/>
      <c r="BQ648" s="34"/>
      <c r="BR648" s="34"/>
      <c r="BS648" s="34"/>
      <c r="BT648" s="34"/>
      <c r="BU648" s="34"/>
      <c r="BV648" s="34"/>
      <c r="BW648" s="34"/>
      <c r="BX648" s="34"/>
      <c r="BY648" s="34"/>
      <c r="BZ648" s="34"/>
      <c r="CA648" s="34"/>
      <c r="CB648" s="34"/>
      <c r="CC648" s="34"/>
      <c r="CD648" s="35"/>
      <c r="CE648" s="35"/>
      <c r="CF648" s="35"/>
      <c r="CG648" s="35"/>
      <c r="CH648" s="34"/>
      <c r="CI648" s="34"/>
      <c r="CJ648" s="34"/>
      <c r="CK648" s="34"/>
      <c r="CL648" s="34"/>
      <c r="CM648" s="34"/>
      <c r="CN648" s="34"/>
      <c r="CO648" s="34"/>
      <c r="CP648" s="34"/>
      <c r="CQ648" s="34"/>
      <c r="CR648" s="34"/>
      <c r="CS648" s="34"/>
      <c r="CT648" s="34"/>
      <c r="CU648" s="34"/>
      <c r="CV648" s="34"/>
      <c r="CW648" s="34"/>
      <c r="CX648" s="35"/>
      <c r="CY648" s="35"/>
      <c r="CZ648" s="35"/>
      <c r="DA648" s="35"/>
      <c r="DB648" s="34"/>
      <c r="DC648" s="34"/>
      <c r="DD648" s="34"/>
      <c r="DE648" s="34"/>
      <c r="DF648" s="34"/>
      <c r="DG648" s="34"/>
      <c r="DH648" s="34"/>
      <c r="DI648" s="34"/>
      <c r="DJ648" s="34"/>
      <c r="DK648" s="34"/>
      <c r="DL648" s="34"/>
      <c r="DM648" s="34"/>
      <c r="DN648" s="34"/>
      <c r="DO648" s="34"/>
      <c r="DP648" s="34"/>
      <c r="DQ648" s="34"/>
    </row>
    <row r="649" spans="24:121">
      <c r="X649" s="35"/>
      <c r="Y649" s="35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5"/>
      <c r="AQ649" s="35"/>
      <c r="AR649" s="35"/>
      <c r="AS649" s="35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4"/>
      <c r="BF649" s="34"/>
      <c r="BG649" s="34"/>
      <c r="BH649" s="34"/>
      <c r="BI649" s="34"/>
      <c r="BJ649" s="35"/>
      <c r="BK649" s="35"/>
      <c r="BL649" s="35"/>
      <c r="BM649" s="35"/>
      <c r="BN649" s="34"/>
      <c r="BO649" s="34"/>
      <c r="BP649" s="34"/>
      <c r="BQ649" s="34"/>
      <c r="BR649" s="34"/>
      <c r="BS649" s="34"/>
      <c r="BT649" s="34"/>
      <c r="BU649" s="34"/>
      <c r="BV649" s="34"/>
      <c r="BW649" s="34"/>
      <c r="BX649" s="34"/>
      <c r="BY649" s="34"/>
      <c r="BZ649" s="34"/>
      <c r="CA649" s="34"/>
      <c r="CB649" s="34"/>
      <c r="CC649" s="34"/>
      <c r="CD649" s="35"/>
      <c r="CE649" s="35"/>
      <c r="CF649" s="35"/>
      <c r="CG649" s="35"/>
      <c r="CH649" s="34"/>
      <c r="CI649" s="34"/>
      <c r="CJ649" s="34"/>
      <c r="CK649" s="34"/>
      <c r="CL649" s="34"/>
      <c r="CM649" s="34"/>
      <c r="CN649" s="34"/>
      <c r="CO649" s="34"/>
      <c r="CP649" s="34"/>
      <c r="CQ649" s="34"/>
      <c r="CR649" s="34"/>
      <c r="CS649" s="34"/>
      <c r="CT649" s="34"/>
      <c r="CU649" s="34"/>
      <c r="CV649" s="34"/>
      <c r="CW649" s="34"/>
      <c r="CX649" s="36"/>
      <c r="CY649" s="35"/>
      <c r="CZ649" s="35"/>
      <c r="DA649" s="35"/>
      <c r="DB649" s="34"/>
      <c r="DC649" s="34"/>
      <c r="DD649" s="34"/>
      <c r="DE649" s="34"/>
      <c r="DF649" s="34"/>
      <c r="DG649" s="34"/>
      <c r="DH649" s="34"/>
      <c r="DI649" s="34"/>
      <c r="DJ649" s="34"/>
      <c r="DK649" s="34"/>
      <c r="DL649" s="34"/>
      <c r="DM649" s="34"/>
      <c r="DN649" s="34"/>
      <c r="DO649" s="34"/>
      <c r="DP649" s="34"/>
      <c r="DQ649" s="34"/>
    </row>
    <row r="650" spans="24:121">
      <c r="X650" s="35"/>
      <c r="Y650" s="35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5"/>
      <c r="AQ650" s="35"/>
      <c r="AR650" s="35"/>
      <c r="AS650" s="35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4"/>
      <c r="BF650" s="34"/>
      <c r="BG650" s="34"/>
      <c r="BH650" s="34"/>
      <c r="BI650" s="34"/>
      <c r="BJ650" s="35"/>
      <c r="BK650" s="35"/>
      <c r="BL650" s="35"/>
      <c r="BM650" s="35"/>
      <c r="BN650" s="34"/>
      <c r="BO650" s="34"/>
      <c r="BP650" s="34"/>
      <c r="BQ650" s="34"/>
      <c r="BR650" s="34"/>
      <c r="BS650" s="34"/>
      <c r="BT650" s="34"/>
      <c r="BU650" s="34"/>
      <c r="BV650" s="34"/>
      <c r="BW650" s="34"/>
      <c r="BX650" s="34"/>
      <c r="BY650" s="34"/>
      <c r="BZ650" s="34"/>
      <c r="CA650" s="34"/>
      <c r="CB650" s="34"/>
      <c r="CC650" s="34"/>
      <c r="CD650" s="35"/>
      <c r="CE650" s="35"/>
      <c r="CF650" s="35"/>
      <c r="CG650" s="35"/>
      <c r="CH650" s="34"/>
      <c r="CI650" s="34"/>
      <c r="CJ650" s="34"/>
      <c r="CK650" s="34"/>
      <c r="CL650" s="34"/>
      <c r="CM650" s="34"/>
      <c r="CN650" s="34"/>
      <c r="CO650" s="34"/>
      <c r="CP650" s="34"/>
      <c r="CQ650" s="34"/>
      <c r="CR650" s="34"/>
      <c r="CS650" s="34"/>
      <c r="CT650" s="34"/>
      <c r="CU650" s="34"/>
      <c r="CV650" s="34"/>
      <c r="CW650" s="34"/>
      <c r="CX650" s="35"/>
      <c r="CY650" s="35"/>
      <c r="CZ650" s="35"/>
      <c r="DA650" s="35"/>
      <c r="DB650" s="34"/>
      <c r="DC650" s="34"/>
      <c r="DD650" s="34"/>
      <c r="DE650" s="34"/>
      <c r="DF650" s="34"/>
      <c r="DG650" s="34"/>
      <c r="DH650" s="34"/>
      <c r="DI650" s="34"/>
      <c r="DJ650" s="34"/>
      <c r="DK650" s="34"/>
      <c r="DL650" s="34"/>
      <c r="DM650" s="34"/>
      <c r="DN650" s="34"/>
      <c r="DO650" s="34"/>
      <c r="DP650" s="34"/>
      <c r="DQ650" s="34"/>
    </row>
    <row r="651" spans="24:121">
      <c r="X651" s="35"/>
      <c r="Y651" s="35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5"/>
      <c r="AQ651" s="35"/>
      <c r="AR651" s="35"/>
      <c r="AS651" s="35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5"/>
      <c r="BK651" s="35"/>
      <c r="BL651" s="35"/>
      <c r="BM651" s="35"/>
      <c r="BN651" s="34"/>
      <c r="BO651" s="34"/>
      <c r="BP651" s="34"/>
      <c r="BQ651" s="34"/>
      <c r="BR651" s="34"/>
      <c r="BS651" s="34"/>
      <c r="BT651" s="34"/>
      <c r="BU651" s="34"/>
      <c r="BV651" s="34"/>
      <c r="BW651" s="34"/>
      <c r="BX651" s="34"/>
      <c r="BY651" s="34"/>
      <c r="BZ651" s="34"/>
      <c r="CA651" s="34"/>
      <c r="CB651" s="34"/>
      <c r="CC651" s="34"/>
      <c r="CD651" s="35"/>
      <c r="CE651" s="35"/>
      <c r="CF651" s="35"/>
      <c r="CG651" s="35"/>
      <c r="CH651" s="34"/>
      <c r="CI651" s="34"/>
      <c r="CJ651" s="34"/>
      <c r="CK651" s="34"/>
      <c r="CL651" s="34"/>
      <c r="CM651" s="34"/>
      <c r="CN651" s="34"/>
      <c r="CO651" s="34"/>
      <c r="CP651" s="34"/>
      <c r="CQ651" s="34"/>
      <c r="CR651" s="34"/>
      <c r="CS651" s="34"/>
      <c r="CT651" s="34"/>
      <c r="CU651" s="34"/>
      <c r="CV651" s="34"/>
      <c r="CW651" s="34"/>
      <c r="CX651" s="35"/>
      <c r="CY651" s="35"/>
      <c r="CZ651" s="35"/>
      <c r="DA651" s="35"/>
      <c r="DB651" s="34"/>
      <c r="DC651" s="34"/>
      <c r="DD651" s="34"/>
      <c r="DE651" s="34"/>
      <c r="DF651" s="34"/>
      <c r="DG651" s="34"/>
      <c r="DH651" s="34"/>
      <c r="DI651" s="34"/>
      <c r="DJ651" s="34"/>
      <c r="DK651" s="34"/>
      <c r="DL651" s="34"/>
      <c r="DM651" s="34"/>
      <c r="DN651" s="34"/>
      <c r="DO651" s="34"/>
      <c r="DP651" s="34"/>
      <c r="DQ651" s="34"/>
    </row>
    <row r="652" spans="24:121">
      <c r="X652" s="35"/>
      <c r="Y652" s="35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5"/>
      <c r="AQ652" s="35"/>
      <c r="AR652" s="35"/>
      <c r="AS652" s="35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4"/>
      <c r="BF652" s="34"/>
      <c r="BG652" s="34"/>
      <c r="BH652" s="34"/>
      <c r="BI652" s="34"/>
      <c r="BJ652" s="35"/>
      <c r="BK652" s="35"/>
      <c r="BL652" s="35"/>
      <c r="BM652" s="35"/>
      <c r="BN652" s="34"/>
      <c r="BO652" s="34"/>
      <c r="BP652" s="34"/>
      <c r="BQ652" s="34"/>
      <c r="BR652" s="34"/>
      <c r="BS652" s="34"/>
      <c r="BT652" s="34"/>
      <c r="BU652" s="34"/>
      <c r="BV652" s="34"/>
      <c r="BW652" s="34"/>
      <c r="BX652" s="34"/>
      <c r="BY652" s="34"/>
      <c r="BZ652" s="34"/>
      <c r="CA652" s="34"/>
      <c r="CB652" s="34"/>
      <c r="CC652" s="34"/>
      <c r="CD652" s="35"/>
      <c r="CE652" s="35"/>
      <c r="CF652" s="35"/>
      <c r="CG652" s="35"/>
      <c r="CH652" s="34"/>
      <c r="CI652" s="34"/>
      <c r="CJ652" s="34"/>
      <c r="CK652" s="34"/>
      <c r="CL652" s="34"/>
      <c r="CM652" s="34"/>
      <c r="CN652" s="34"/>
      <c r="CO652" s="34"/>
      <c r="CP652" s="34"/>
      <c r="CQ652" s="34"/>
      <c r="CR652" s="34"/>
      <c r="CS652" s="34"/>
      <c r="CT652" s="34"/>
      <c r="CU652" s="34"/>
      <c r="CV652" s="34"/>
      <c r="CW652" s="34"/>
      <c r="CX652" s="35"/>
      <c r="CY652" s="35"/>
      <c r="CZ652" s="35"/>
      <c r="DA652" s="35"/>
      <c r="DB652" s="34"/>
      <c r="DC652" s="34"/>
      <c r="DD652" s="34"/>
      <c r="DE652" s="34"/>
      <c r="DF652" s="34"/>
      <c r="DG652" s="34"/>
      <c r="DH652" s="34"/>
      <c r="DI652" s="34"/>
      <c r="DJ652" s="34"/>
      <c r="DK652" s="34"/>
      <c r="DL652" s="34"/>
      <c r="DM652" s="34"/>
      <c r="DN652" s="34"/>
      <c r="DO652" s="34"/>
      <c r="DP652" s="34"/>
      <c r="DQ652" s="34"/>
    </row>
    <row r="653" spans="24:121">
      <c r="X653" s="35"/>
      <c r="Y653" s="35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5"/>
      <c r="AQ653" s="35"/>
      <c r="AR653" s="35"/>
      <c r="AS653" s="35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4"/>
      <c r="BF653" s="34"/>
      <c r="BG653" s="34"/>
      <c r="BH653" s="34"/>
      <c r="BI653" s="34"/>
      <c r="BJ653" s="35"/>
      <c r="BK653" s="35"/>
      <c r="BL653" s="35"/>
      <c r="BM653" s="35"/>
      <c r="BN653" s="34"/>
      <c r="BO653" s="34"/>
      <c r="BP653" s="34"/>
      <c r="BQ653" s="34"/>
      <c r="BR653" s="34"/>
      <c r="BS653" s="34"/>
      <c r="BT653" s="34"/>
      <c r="BU653" s="34"/>
      <c r="BV653" s="34"/>
      <c r="BW653" s="34"/>
      <c r="BX653" s="34"/>
      <c r="BY653" s="34"/>
      <c r="BZ653" s="34"/>
      <c r="CA653" s="34"/>
      <c r="CB653" s="34"/>
      <c r="CC653" s="34"/>
      <c r="CD653" s="35"/>
      <c r="CE653" s="35"/>
      <c r="CF653" s="35"/>
      <c r="CG653" s="35"/>
      <c r="CH653" s="34"/>
      <c r="CI653" s="34"/>
      <c r="CJ653" s="34"/>
      <c r="CK653" s="34"/>
      <c r="CL653" s="34"/>
      <c r="CM653" s="34"/>
      <c r="CN653" s="34"/>
      <c r="CO653" s="34"/>
      <c r="CP653" s="34"/>
      <c r="CQ653" s="34"/>
      <c r="CR653" s="34"/>
      <c r="CS653" s="34"/>
      <c r="CT653" s="34"/>
      <c r="CU653" s="34"/>
      <c r="CV653" s="34"/>
      <c r="CW653" s="34"/>
      <c r="CX653" s="35"/>
      <c r="CY653" s="35"/>
      <c r="CZ653" s="35"/>
      <c r="DA653" s="35"/>
      <c r="DB653" s="34"/>
      <c r="DC653" s="34"/>
      <c r="DD653" s="34"/>
      <c r="DE653" s="34"/>
      <c r="DF653" s="34"/>
      <c r="DG653" s="34"/>
      <c r="DH653" s="34"/>
      <c r="DI653" s="34"/>
      <c r="DJ653" s="34"/>
      <c r="DK653" s="34"/>
      <c r="DL653" s="34"/>
      <c r="DM653" s="34"/>
      <c r="DN653" s="34"/>
      <c r="DO653" s="34"/>
      <c r="DP653" s="34"/>
      <c r="DQ653" s="34"/>
    </row>
    <row r="654" spans="24:121">
      <c r="X654" s="35"/>
      <c r="Y654" s="35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5"/>
      <c r="AQ654" s="35"/>
      <c r="AR654" s="35"/>
      <c r="AS654" s="35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4"/>
      <c r="BF654" s="34"/>
      <c r="BG654" s="34"/>
      <c r="BH654" s="34"/>
      <c r="BI654" s="34"/>
      <c r="BJ654" s="35"/>
      <c r="BK654" s="35"/>
      <c r="BL654" s="35"/>
      <c r="BM654" s="35"/>
      <c r="BN654" s="34"/>
      <c r="BO654" s="34"/>
      <c r="BP654" s="34"/>
      <c r="BQ654" s="34"/>
      <c r="BR654" s="34"/>
      <c r="BS654" s="34"/>
      <c r="BT654" s="34"/>
      <c r="BU654" s="34"/>
      <c r="BV654" s="34"/>
      <c r="BW654" s="34"/>
      <c r="BX654" s="34"/>
      <c r="BY654" s="34"/>
      <c r="BZ654" s="34"/>
      <c r="CA654" s="34"/>
      <c r="CB654" s="34"/>
      <c r="CC654" s="34"/>
      <c r="CD654" s="35"/>
      <c r="CE654" s="35"/>
      <c r="CF654" s="35"/>
      <c r="CG654" s="35"/>
      <c r="CH654" s="34"/>
      <c r="CI654" s="34"/>
      <c r="CJ654" s="34"/>
      <c r="CK654" s="34"/>
      <c r="CL654" s="34"/>
      <c r="CM654" s="34"/>
      <c r="CN654" s="34"/>
      <c r="CO654" s="34"/>
      <c r="CP654" s="34"/>
      <c r="CQ654" s="34"/>
      <c r="CR654" s="34"/>
      <c r="CS654" s="34"/>
      <c r="CT654" s="34"/>
      <c r="CU654" s="34"/>
      <c r="CV654" s="34"/>
      <c r="CW654" s="34"/>
      <c r="CX654" s="36"/>
      <c r="CY654" s="35"/>
      <c r="CZ654" s="35"/>
      <c r="DA654" s="35"/>
      <c r="DB654" s="34"/>
      <c r="DC654" s="34"/>
      <c r="DD654" s="34"/>
      <c r="DE654" s="34"/>
      <c r="DF654" s="34"/>
      <c r="DG654" s="34"/>
      <c r="DH654" s="34"/>
      <c r="DI654" s="34"/>
      <c r="DJ654" s="34"/>
      <c r="DK654" s="34"/>
      <c r="DL654" s="34"/>
      <c r="DM654" s="34"/>
      <c r="DN654" s="34"/>
      <c r="DO654" s="34"/>
      <c r="DP654" s="34"/>
      <c r="DQ654" s="34"/>
    </row>
    <row r="655" spans="24:121">
      <c r="X655" s="35"/>
      <c r="Y655" s="35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5"/>
      <c r="AQ655" s="35"/>
      <c r="AR655" s="35"/>
      <c r="AS655" s="35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4"/>
      <c r="BF655" s="34"/>
      <c r="BG655" s="34"/>
      <c r="BH655" s="34"/>
      <c r="BI655" s="34"/>
      <c r="BJ655" s="35"/>
      <c r="BK655" s="35"/>
      <c r="BL655" s="35"/>
      <c r="BM655" s="35"/>
      <c r="BN655" s="34"/>
      <c r="BO655" s="34"/>
      <c r="BP655" s="34"/>
      <c r="BQ655" s="34"/>
      <c r="BR655" s="34"/>
      <c r="BS655" s="34"/>
      <c r="BT655" s="34"/>
      <c r="BU655" s="34"/>
      <c r="BV655" s="34"/>
      <c r="BW655" s="34"/>
      <c r="BX655" s="34"/>
      <c r="BY655" s="34"/>
      <c r="BZ655" s="34"/>
      <c r="CA655" s="34"/>
      <c r="CB655" s="34"/>
      <c r="CC655" s="34"/>
      <c r="CD655" s="35"/>
      <c r="CE655" s="35"/>
      <c r="CF655" s="35"/>
      <c r="CG655" s="35"/>
      <c r="CH655" s="34"/>
      <c r="CI655" s="34"/>
      <c r="CJ655" s="34"/>
      <c r="CK655" s="34"/>
      <c r="CL655" s="34"/>
      <c r="CM655" s="34"/>
      <c r="CN655" s="34"/>
      <c r="CO655" s="34"/>
      <c r="CP655" s="34"/>
      <c r="CQ655" s="34"/>
      <c r="CR655" s="34"/>
      <c r="CS655" s="34"/>
      <c r="CT655" s="34"/>
      <c r="CU655" s="34"/>
      <c r="CV655" s="34"/>
      <c r="CW655" s="34"/>
      <c r="CX655" s="35"/>
      <c r="CY655" s="35"/>
      <c r="CZ655" s="35"/>
      <c r="DA655" s="35"/>
      <c r="DB655" s="34"/>
      <c r="DC655" s="34"/>
      <c r="DD655" s="34"/>
      <c r="DE655" s="34"/>
      <c r="DF655" s="34"/>
      <c r="DG655" s="34"/>
      <c r="DH655" s="34"/>
      <c r="DI655" s="34"/>
      <c r="DJ655" s="34"/>
      <c r="DK655" s="34"/>
      <c r="DL655" s="34"/>
      <c r="DM655" s="34"/>
      <c r="DN655" s="34"/>
      <c r="DO655" s="34"/>
      <c r="DP655" s="34"/>
      <c r="DQ655" s="34"/>
    </row>
    <row r="656" spans="24:121">
      <c r="X656" s="35"/>
      <c r="Y656" s="35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5"/>
      <c r="AQ656" s="35"/>
      <c r="AR656" s="35"/>
      <c r="AS656" s="35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4"/>
      <c r="BF656" s="34"/>
      <c r="BG656" s="34"/>
      <c r="BH656" s="34"/>
      <c r="BI656" s="34"/>
      <c r="BJ656" s="35"/>
      <c r="BK656" s="35"/>
      <c r="BL656" s="35"/>
      <c r="BM656" s="35"/>
      <c r="BN656" s="34"/>
      <c r="BO656" s="34"/>
      <c r="BP656" s="34"/>
      <c r="BQ656" s="34"/>
      <c r="BR656" s="34"/>
      <c r="BS656" s="34"/>
      <c r="BT656" s="34"/>
      <c r="BU656" s="34"/>
      <c r="BV656" s="34"/>
      <c r="BW656" s="34"/>
      <c r="BX656" s="34"/>
      <c r="BY656" s="34"/>
      <c r="BZ656" s="34"/>
      <c r="CA656" s="34"/>
      <c r="CB656" s="34"/>
      <c r="CC656" s="34"/>
      <c r="CD656" s="35"/>
      <c r="CE656" s="35"/>
      <c r="CF656" s="35"/>
      <c r="CG656" s="35"/>
      <c r="CH656" s="34"/>
      <c r="CI656" s="34"/>
      <c r="CJ656" s="34"/>
      <c r="CK656" s="34"/>
      <c r="CL656" s="34"/>
      <c r="CM656" s="34"/>
      <c r="CN656" s="34"/>
      <c r="CO656" s="34"/>
      <c r="CP656" s="34"/>
      <c r="CQ656" s="34"/>
      <c r="CR656" s="34"/>
      <c r="CS656" s="34"/>
      <c r="CT656" s="34"/>
      <c r="CU656" s="34"/>
      <c r="CV656" s="34"/>
      <c r="CW656" s="34"/>
      <c r="CX656" s="36"/>
      <c r="CY656" s="36"/>
      <c r="CZ656" s="35"/>
      <c r="DA656" s="35"/>
      <c r="DB656" s="34"/>
      <c r="DC656" s="34"/>
      <c r="DD656" s="34"/>
      <c r="DE656" s="34"/>
      <c r="DF656" s="34"/>
      <c r="DG656" s="34"/>
      <c r="DH656" s="34"/>
      <c r="DI656" s="34"/>
      <c r="DJ656" s="34"/>
      <c r="DK656" s="34"/>
      <c r="DL656" s="34"/>
      <c r="DM656" s="34"/>
      <c r="DN656" s="34"/>
      <c r="DO656" s="34"/>
      <c r="DP656" s="34"/>
      <c r="DQ656" s="34"/>
    </row>
    <row r="657" spans="24:121">
      <c r="X657" s="35"/>
      <c r="Y657" s="35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5"/>
      <c r="AQ657" s="35"/>
      <c r="AR657" s="35"/>
      <c r="AS657" s="35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5"/>
      <c r="BK657" s="35"/>
      <c r="BL657" s="35"/>
      <c r="BM657" s="35"/>
      <c r="BN657" s="34"/>
      <c r="BO657" s="34"/>
      <c r="BP657" s="34"/>
      <c r="BQ657" s="34"/>
      <c r="BR657" s="34"/>
      <c r="BS657" s="34"/>
      <c r="BT657" s="34"/>
      <c r="BU657" s="34"/>
      <c r="BV657" s="34"/>
      <c r="BW657" s="34"/>
      <c r="BX657" s="34"/>
      <c r="BY657" s="34"/>
      <c r="BZ657" s="34"/>
      <c r="CA657" s="34"/>
      <c r="CB657" s="34"/>
      <c r="CC657" s="34"/>
      <c r="CD657" s="35"/>
      <c r="CE657" s="35"/>
      <c r="CF657" s="35"/>
      <c r="CG657" s="35"/>
      <c r="CH657" s="34"/>
      <c r="CI657" s="34"/>
      <c r="CJ657" s="34"/>
      <c r="CK657" s="34"/>
      <c r="CL657" s="34"/>
      <c r="CM657" s="34"/>
      <c r="CN657" s="34"/>
      <c r="CO657" s="34"/>
      <c r="CP657" s="34"/>
      <c r="CQ657" s="34"/>
      <c r="CR657" s="34"/>
      <c r="CS657" s="34"/>
      <c r="CT657" s="34"/>
      <c r="CU657" s="34"/>
      <c r="CV657" s="34"/>
      <c r="CW657" s="34"/>
      <c r="CX657" s="36"/>
      <c r="CY657" s="36"/>
      <c r="CZ657" s="35"/>
      <c r="DA657" s="35"/>
      <c r="DB657" s="34"/>
      <c r="DC657" s="34"/>
      <c r="DD657" s="34"/>
      <c r="DE657" s="34"/>
      <c r="DF657" s="34"/>
      <c r="DG657" s="34"/>
      <c r="DH657" s="34"/>
      <c r="DI657" s="34"/>
      <c r="DJ657" s="34"/>
      <c r="DK657" s="34"/>
      <c r="DL657" s="34"/>
      <c r="DM657" s="34"/>
      <c r="DN657" s="34"/>
      <c r="DO657" s="34"/>
      <c r="DP657" s="34"/>
      <c r="DQ657" s="34"/>
    </row>
    <row r="658" spans="24:121">
      <c r="X658" s="35"/>
      <c r="Y658" s="35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5"/>
      <c r="AQ658" s="35"/>
      <c r="AR658" s="35"/>
      <c r="AS658" s="35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4"/>
      <c r="BF658" s="34"/>
      <c r="BG658" s="34"/>
      <c r="BH658" s="34"/>
      <c r="BI658" s="34"/>
      <c r="BJ658" s="35"/>
      <c r="BK658" s="35"/>
      <c r="BL658" s="35"/>
      <c r="BM658" s="35"/>
      <c r="BN658" s="34"/>
      <c r="BO658" s="34"/>
      <c r="BP658" s="34"/>
      <c r="BQ658" s="34"/>
      <c r="BR658" s="34"/>
      <c r="BS658" s="34"/>
      <c r="BT658" s="34"/>
      <c r="BU658" s="34"/>
      <c r="BV658" s="34"/>
      <c r="BW658" s="34"/>
      <c r="BX658" s="34"/>
      <c r="BY658" s="34"/>
      <c r="BZ658" s="34"/>
      <c r="CA658" s="34"/>
      <c r="CB658" s="34"/>
      <c r="CC658" s="34"/>
      <c r="CD658" s="35"/>
      <c r="CE658" s="35"/>
      <c r="CF658" s="35"/>
      <c r="CG658" s="35"/>
      <c r="CH658" s="34"/>
      <c r="CI658" s="34"/>
      <c r="CJ658" s="34"/>
      <c r="CK658" s="34"/>
      <c r="CL658" s="34"/>
      <c r="CM658" s="34"/>
      <c r="CN658" s="34"/>
      <c r="CO658" s="34"/>
      <c r="CP658" s="34"/>
      <c r="CQ658" s="34"/>
      <c r="CR658" s="34"/>
      <c r="CS658" s="34"/>
      <c r="CT658" s="34"/>
      <c r="CU658" s="34"/>
      <c r="CV658" s="34"/>
      <c r="CW658" s="34"/>
      <c r="CX658" s="35"/>
      <c r="CY658" s="35"/>
      <c r="CZ658" s="35"/>
      <c r="DA658" s="35"/>
      <c r="DB658" s="34"/>
      <c r="DC658" s="34"/>
      <c r="DD658" s="34"/>
      <c r="DE658" s="34"/>
      <c r="DF658" s="34"/>
      <c r="DG658" s="34"/>
      <c r="DH658" s="34"/>
      <c r="DI658" s="34"/>
      <c r="DJ658" s="34"/>
      <c r="DK658" s="34"/>
      <c r="DL658" s="34"/>
      <c r="DM658" s="34"/>
      <c r="DN658" s="34"/>
      <c r="DO658" s="34"/>
      <c r="DP658" s="34"/>
      <c r="DQ658" s="34"/>
    </row>
    <row r="659" spans="24:121">
      <c r="X659" s="35"/>
      <c r="Y659" s="35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5"/>
      <c r="AQ659" s="35"/>
      <c r="AR659" s="35"/>
      <c r="AS659" s="35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4"/>
      <c r="BF659" s="34"/>
      <c r="BG659" s="34"/>
      <c r="BH659" s="34"/>
      <c r="BI659" s="34"/>
      <c r="BJ659" s="35"/>
      <c r="BK659" s="35"/>
      <c r="BL659" s="35"/>
      <c r="BM659" s="35"/>
      <c r="BN659" s="34"/>
      <c r="BO659" s="34"/>
      <c r="BP659" s="34"/>
      <c r="BQ659" s="34"/>
      <c r="BR659" s="34"/>
      <c r="BS659" s="34"/>
      <c r="BT659" s="34"/>
      <c r="BU659" s="34"/>
      <c r="BV659" s="34"/>
      <c r="BW659" s="34"/>
      <c r="BX659" s="34"/>
      <c r="BY659" s="34"/>
      <c r="BZ659" s="34"/>
      <c r="CA659" s="34"/>
      <c r="CB659" s="34"/>
      <c r="CC659" s="34"/>
      <c r="CD659" s="35"/>
      <c r="CE659" s="35"/>
      <c r="CF659" s="35"/>
      <c r="CG659" s="35"/>
      <c r="CH659" s="34"/>
      <c r="CI659" s="34"/>
      <c r="CJ659" s="34"/>
      <c r="CK659" s="34"/>
      <c r="CL659" s="34"/>
      <c r="CM659" s="34"/>
      <c r="CN659" s="34"/>
      <c r="CO659" s="34"/>
      <c r="CP659" s="34"/>
      <c r="CQ659" s="34"/>
      <c r="CR659" s="34"/>
      <c r="CS659" s="34"/>
      <c r="CT659" s="34"/>
      <c r="CU659" s="34"/>
      <c r="CV659" s="34"/>
      <c r="CW659" s="34"/>
      <c r="CX659" s="36"/>
      <c r="CY659" s="36"/>
      <c r="CZ659" s="35"/>
      <c r="DA659" s="35"/>
      <c r="DB659" s="34"/>
      <c r="DC659" s="34"/>
      <c r="DD659" s="34"/>
      <c r="DE659" s="34"/>
      <c r="DF659" s="34"/>
      <c r="DG659" s="34"/>
      <c r="DH659" s="34"/>
      <c r="DI659" s="34"/>
      <c r="DJ659" s="34"/>
      <c r="DK659" s="34"/>
      <c r="DL659" s="34"/>
      <c r="DM659" s="34"/>
      <c r="DN659" s="34"/>
      <c r="DO659" s="34"/>
      <c r="DP659" s="34"/>
      <c r="DQ659" s="34"/>
    </row>
    <row r="660" spans="24:121">
      <c r="X660" s="35"/>
      <c r="Y660" s="35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5"/>
      <c r="AQ660" s="35"/>
      <c r="AR660" s="35"/>
      <c r="AS660" s="35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4"/>
      <c r="BF660" s="34"/>
      <c r="BG660" s="34"/>
      <c r="BH660" s="34"/>
      <c r="BI660" s="34"/>
      <c r="BJ660" s="35"/>
      <c r="BK660" s="35"/>
      <c r="BL660" s="35"/>
      <c r="BM660" s="35"/>
      <c r="BN660" s="34"/>
      <c r="BO660" s="34"/>
      <c r="BP660" s="34"/>
      <c r="BQ660" s="34"/>
      <c r="BR660" s="34"/>
      <c r="BS660" s="34"/>
      <c r="BT660" s="34"/>
      <c r="BU660" s="34"/>
      <c r="BV660" s="34"/>
      <c r="BW660" s="34"/>
      <c r="BX660" s="34"/>
      <c r="BY660" s="34"/>
      <c r="BZ660" s="34"/>
      <c r="CA660" s="34"/>
      <c r="CB660" s="34"/>
      <c r="CC660" s="34"/>
      <c r="CD660" s="35"/>
      <c r="CE660" s="35"/>
      <c r="CF660" s="35"/>
      <c r="CG660" s="35"/>
      <c r="CH660" s="34"/>
      <c r="CI660" s="34"/>
      <c r="CJ660" s="34"/>
      <c r="CK660" s="34"/>
      <c r="CL660" s="34"/>
      <c r="CM660" s="34"/>
      <c r="CN660" s="34"/>
      <c r="CO660" s="34"/>
      <c r="CP660" s="34"/>
      <c r="CQ660" s="34"/>
      <c r="CR660" s="34"/>
      <c r="CS660" s="34"/>
      <c r="CT660" s="34"/>
      <c r="CU660" s="34"/>
      <c r="CV660" s="34"/>
      <c r="CW660" s="34"/>
      <c r="CX660" s="35"/>
      <c r="CY660" s="35"/>
      <c r="CZ660" s="35"/>
      <c r="DA660" s="35"/>
      <c r="DB660" s="34"/>
      <c r="DC660" s="34"/>
      <c r="DD660" s="34"/>
      <c r="DE660" s="34"/>
      <c r="DF660" s="34"/>
      <c r="DG660" s="34"/>
      <c r="DH660" s="34"/>
      <c r="DI660" s="34"/>
      <c r="DJ660" s="34"/>
      <c r="DK660" s="34"/>
      <c r="DL660" s="34"/>
      <c r="DM660" s="34"/>
      <c r="DN660" s="34"/>
      <c r="DO660" s="34"/>
      <c r="DP660" s="34"/>
      <c r="DQ660" s="34"/>
    </row>
    <row r="661" spans="24:121">
      <c r="X661" s="35"/>
      <c r="Y661" s="35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5"/>
      <c r="AQ661" s="35"/>
      <c r="AR661" s="35"/>
      <c r="AS661" s="35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4"/>
      <c r="BF661" s="34"/>
      <c r="BG661" s="34"/>
      <c r="BH661" s="34"/>
      <c r="BI661" s="34"/>
      <c r="BJ661" s="35"/>
      <c r="BK661" s="35"/>
      <c r="BL661" s="35"/>
      <c r="BM661" s="35"/>
      <c r="BN661" s="34"/>
      <c r="BO661" s="34"/>
      <c r="BP661" s="34"/>
      <c r="BQ661" s="34"/>
      <c r="BR661" s="34"/>
      <c r="BS661" s="34"/>
      <c r="BT661" s="34"/>
      <c r="BU661" s="34"/>
      <c r="BV661" s="34"/>
      <c r="BW661" s="34"/>
      <c r="BX661" s="34"/>
      <c r="BY661" s="34"/>
      <c r="BZ661" s="34"/>
      <c r="CA661" s="34"/>
      <c r="CB661" s="34"/>
      <c r="CC661" s="34"/>
      <c r="CD661" s="35"/>
      <c r="CE661" s="35"/>
      <c r="CF661" s="35"/>
      <c r="CG661" s="35"/>
      <c r="CH661" s="34"/>
      <c r="CI661" s="34"/>
      <c r="CJ661" s="34"/>
      <c r="CK661" s="34"/>
      <c r="CL661" s="34"/>
      <c r="CM661" s="34"/>
      <c r="CN661" s="34"/>
      <c r="CO661" s="34"/>
      <c r="CP661" s="34"/>
      <c r="CQ661" s="34"/>
      <c r="CR661" s="34"/>
      <c r="CS661" s="34"/>
      <c r="CT661" s="34"/>
      <c r="CU661" s="34"/>
      <c r="CV661" s="34"/>
      <c r="CW661" s="34"/>
      <c r="CX661" s="35"/>
      <c r="CY661" s="35"/>
      <c r="CZ661" s="35"/>
      <c r="DA661" s="35"/>
      <c r="DB661" s="34"/>
      <c r="DC661" s="34"/>
      <c r="DD661" s="34"/>
      <c r="DE661" s="34"/>
      <c r="DF661" s="34"/>
      <c r="DG661" s="34"/>
      <c r="DH661" s="34"/>
      <c r="DI661" s="34"/>
      <c r="DJ661" s="34"/>
      <c r="DK661" s="34"/>
      <c r="DL661" s="34"/>
      <c r="DM661" s="34"/>
      <c r="DN661" s="34"/>
      <c r="DO661" s="34"/>
      <c r="DP661" s="34"/>
      <c r="DQ661" s="34"/>
    </row>
    <row r="662" spans="24:121">
      <c r="X662" s="35"/>
      <c r="Y662" s="35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5"/>
      <c r="AQ662" s="35"/>
      <c r="AR662" s="35"/>
      <c r="AS662" s="35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  <c r="BE662" s="34"/>
      <c r="BF662" s="34"/>
      <c r="BG662" s="34"/>
      <c r="BH662" s="34"/>
      <c r="BI662" s="34"/>
      <c r="BJ662" s="35"/>
      <c r="BK662" s="35"/>
      <c r="BL662" s="35"/>
      <c r="BM662" s="35"/>
      <c r="BN662" s="34"/>
      <c r="BO662" s="34"/>
      <c r="BP662" s="34"/>
      <c r="BQ662" s="34"/>
      <c r="BR662" s="34"/>
      <c r="BS662" s="34"/>
      <c r="BT662" s="34"/>
      <c r="BU662" s="34"/>
      <c r="BV662" s="34"/>
      <c r="BW662" s="34"/>
      <c r="BX662" s="34"/>
      <c r="BY662" s="34"/>
      <c r="BZ662" s="34"/>
      <c r="CA662" s="34"/>
      <c r="CB662" s="34"/>
      <c r="CC662" s="34"/>
      <c r="CD662" s="35"/>
      <c r="CE662" s="35"/>
      <c r="CF662" s="35"/>
      <c r="CG662" s="35"/>
      <c r="CH662" s="34"/>
      <c r="CI662" s="34"/>
      <c r="CJ662" s="34"/>
      <c r="CK662" s="34"/>
      <c r="CL662" s="34"/>
      <c r="CM662" s="34"/>
      <c r="CN662" s="34"/>
      <c r="CO662" s="34"/>
      <c r="CP662" s="34"/>
      <c r="CQ662" s="34"/>
      <c r="CR662" s="34"/>
      <c r="CS662" s="34"/>
      <c r="CT662" s="34"/>
      <c r="CU662" s="34"/>
      <c r="CV662" s="34"/>
      <c r="CW662" s="34"/>
      <c r="CX662" s="35"/>
      <c r="CY662" s="35"/>
      <c r="CZ662" s="35"/>
      <c r="DA662" s="35"/>
      <c r="DB662" s="34"/>
      <c r="DC662" s="34"/>
      <c r="DD662" s="34"/>
      <c r="DE662" s="34"/>
      <c r="DF662" s="34"/>
      <c r="DG662" s="34"/>
      <c r="DH662" s="34"/>
      <c r="DI662" s="34"/>
      <c r="DJ662" s="34"/>
      <c r="DK662" s="34"/>
      <c r="DL662" s="34"/>
      <c r="DM662" s="34"/>
      <c r="DN662" s="34"/>
      <c r="DO662" s="34"/>
      <c r="DP662" s="34"/>
      <c r="DQ662" s="34"/>
    </row>
    <row r="663" spans="24:121">
      <c r="X663" s="35"/>
      <c r="Y663" s="35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5"/>
      <c r="AQ663" s="35"/>
      <c r="AR663" s="35"/>
      <c r="AS663" s="35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  <c r="BE663" s="34"/>
      <c r="BF663" s="34"/>
      <c r="BG663" s="34"/>
      <c r="BH663" s="34"/>
      <c r="BI663" s="34"/>
      <c r="BJ663" s="35"/>
      <c r="BK663" s="35"/>
      <c r="BL663" s="35"/>
      <c r="BM663" s="35"/>
      <c r="BN663" s="34"/>
      <c r="BO663" s="34"/>
      <c r="BP663" s="34"/>
      <c r="BQ663" s="34"/>
      <c r="BR663" s="34"/>
      <c r="BS663" s="34"/>
      <c r="BT663" s="34"/>
      <c r="BU663" s="34"/>
      <c r="BV663" s="34"/>
      <c r="BW663" s="34"/>
      <c r="BX663" s="34"/>
      <c r="BY663" s="34"/>
      <c r="BZ663" s="34"/>
      <c r="CA663" s="34"/>
      <c r="CB663" s="34"/>
      <c r="CC663" s="34"/>
      <c r="CD663" s="35"/>
      <c r="CE663" s="35"/>
      <c r="CF663" s="35"/>
      <c r="CG663" s="35"/>
      <c r="CH663" s="34"/>
      <c r="CI663" s="34"/>
      <c r="CJ663" s="34"/>
      <c r="CK663" s="34"/>
      <c r="CL663" s="34"/>
      <c r="CM663" s="34"/>
      <c r="CN663" s="34"/>
      <c r="CO663" s="34"/>
      <c r="CP663" s="34"/>
      <c r="CQ663" s="34"/>
      <c r="CR663" s="34"/>
      <c r="CS663" s="34"/>
      <c r="CT663" s="34"/>
      <c r="CU663" s="34"/>
      <c r="CV663" s="34"/>
      <c r="CW663" s="34"/>
      <c r="CX663" s="35"/>
      <c r="CY663" s="35"/>
      <c r="CZ663" s="35"/>
      <c r="DA663" s="35"/>
      <c r="DB663" s="34"/>
      <c r="DC663" s="34"/>
      <c r="DD663" s="34"/>
      <c r="DE663" s="34"/>
      <c r="DF663" s="34"/>
      <c r="DG663" s="34"/>
      <c r="DH663" s="34"/>
      <c r="DI663" s="34"/>
      <c r="DJ663" s="34"/>
      <c r="DK663" s="34"/>
      <c r="DL663" s="34"/>
      <c r="DM663" s="34"/>
      <c r="DN663" s="34"/>
      <c r="DO663" s="34"/>
      <c r="DP663" s="34"/>
      <c r="DQ663" s="34"/>
    </row>
    <row r="664" spans="24:121">
      <c r="X664" s="35"/>
      <c r="Y664" s="35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5"/>
      <c r="AQ664" s="35"/>
      <c r="AR664" s="35"/>
      <c r="AS664" s="35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  <c r="BE664" s="34"/>
      <c r="BF664" s="34"/>
      <c r="BG664" s="34"/>
      <c r="BH664" s="34"/>
      <c r="BI664" s="34"/>
      <c r="BJ664" s="35"/>
      <c r="BK664" s="35"/>
      <c r="BL664" s="35"/>
      <c r="BM664" s="35"/>
      <c r="BN664" s="34"/>
      <c r="BO664" s="34"/>
      <c r="BP664" s="34"/>
      <c r="BQ664" s="34"/>
      <c r="BR664" s="34"/>
      <c r="BS664" s="34"/>
      <c r="BT664" s="34"/>
      <c r="BU664" s="34"/>
      <c r="BV664" s="34"/>
      <c r="BW664" s="34"/>
      <c r="BX664" s="34"/>
      <c r="BY664" s="34"/>
      <c r="BZ664" s="34"/>
      <c r="CA664" s="34"/>
      <c r="CB664" s="34"/>
      <c r="CC664" s="34"/>
      <c r="CD664" s="35"/>
      <c r="CE664" s="35"/>
      <c r="CF664" s="35"/>
      <c r="CG664" s="35"/>
      <c r="CH664" s="34"/>
      <c r="CI664" s="34"/>
      <c r="CJ664" s="34"/>
      <c r="CK664" s="34"/>
      <c r="CL664" s="34"/>
      <c r="CM664" s="34"/>
      <c r="CN664" s="34"/>
      <c r="CO664" s="34"/>
      <c r="CP664" s="34"/>
      <c r="CQ664" s="34"/>
      <c r="CR664" s="34"/>
      <c r="CS664" s="34"/>
      <c r="CT664" s="34"/>
      <c r="CU664" s="34"/>
      <c r="CV664" s="34"/>
      <c r="CW664" s="34"/>
      <c r="CX664" s="35"/>
      <c r="CY664" s="35"/>
      <c r="CZ664" s="35"/>
      <c r="DA664" s="35"/>
      <c r="DB664" s="34"/>
      <c r="DC664" s="34"/>
      <c r="DD664" s="34"/>
      <c r="DE664" s="34"/>
      <c r="DF664" s="34"/>
      <c r="DG664" s="34"/>
      <c r="DH664" s="34"/>
      <c r="DI664" s="34"/>
      <c r="DJ664" s="34"/>
      <c r="DK664" s="34"/>
      <c r="DL664" s="34"/>
      <c r="DM664" s="34"/>
      <c r="DN664" s="34"/>
      <c r="DO664" s="34"/>
      <c r="DP664" s="34"/>
      <c r="DQ664" s="34"/>
    </row>
    <row r="665" spans="24:121">
      <c r="X665" s="35"/>
      <c r="Y665" s="35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5"/>
      <c r="AQ665" s="35"/>
      <c r="AR665" s="35"/>
      <c r="AS665" s="35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4"/>
      <c r="BF665" s="34"/>
      <c r="BG665" s="34"/>
      <c r="BH665" s="34"/>
      <c r="BI665" s="34"/>
      <c r="BJ665" s="35"/>
      <c r="BK665" s="35"/>
      <c r="BL665" s="35"/>
      <c r="BM665" s="35"/>
      <c r="BN665" s="34"/>
      <c r="BO665" s="34"/>
      <c r="BP665" s="34"/>
      <c r="BQ665" s="34"/>
      <c r="BR665" s="34"/>
      <c r="BS665" s="34"/>
      <c r="BT665" s="34"/>
      <c r="BU665" s="34"/>
      <c r="BV665" s="34"/>
      <c r="BW665" s="34"/>
      <c r="BX665" s="34"/>
      <c r="BY665" s="34"/>
      <c r="BZ665" s="34"/>
      <c r="CA665" s="34"/>
      <c r="CB665" s="34"/>
      <c r="CC665" s="34"/>
      <c r="CD665" s="35"/>
      <c r="CE665" s="35"/>
      <c r="CF665" s="35"/>
      <c r="CG665" s="35"/>
      <c r="CH665" s="34"/>
      <c r="CI665" s="34"/>
      <c r="CJ665" s="34"/>
      <c r="CK665" s="34"/>
      <c r="CL665" s="34"/>
      <c r="CM665" s="34"/>
      <c r="CN665" s="34"/>
      <c r="CO665" s="34"/>
      <c r="CP665" s="34"/>
      <c r="CQ665" s="34"/>
      <c r="CR665" s="34"/>
      <c r="CS665" s="34"/>
      <c r="CT665" s="34"/>
      <c r="CU665" s="34"/>
      <c r="CV665" s="34"/>
      <c r="CW665" s="34"/>
      <c r="CX665" s="35"/>
      <c r="CY665" s="35"/>
      <c r="CZ665" s="35"/>
      <c r="DA665" s="35"/>
      <c r="DB665" s="34"/>
      <c r="DC665" s="34"/>
      <c r="DD665" s="34"/>
      <c r="DE665" s="34"/>
      <c r="DF665" s="34"/>
      <c r="DG665" s="34"/>
      <c r="DH665" s="34"/>
      <c r="DI665" s="34"/>
      <c r="DJ665" s="34"/>
      <c r="DK665" s="34"/>
      <c r="DL665" s="34"/>
      <c r="DM665" s="34"/>
      <c r="DN665" s="34"/>
      <c r="DO665" s="34"/>
      <c r="DP665" s="34"/>
      <c r="DQ665" s="34"/>
    </row>
    <row r="666" spans="24:121">
      <c r="X666" s="35"/>
      <c r="Y666" s="35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5"/>
      <c r="AQ666" s="35"/>
      <c r="AR666" s="35"/>
      <c r="AS666" s="35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4"/>
      <c r="BF666" s="34"/>
      <c r="BG666" s="34"/>
      <c r="BH666" s="34"/>
      <c r="BI666" s="34"/>
      <c r="BJ666" s="35"/>
      <c r="BK666" s="35"/>
      <c r="BL666" s="35"/>
      <c r="BM666" s="35"/>
      <c r="BN666" s="34"/>
      <c r="BO666" s="34"/>
      <c r="BP666" s="34"/>
      <c r="BQ666" s="34"/>
      <c r="BR666" s="34"/>
      <c r="BS666" s="34"/>
      <c r="BT666" s="34"/>
      <c r="BU666" s="34"/>
      <c r="BV666" s="34"/>
      <c r="BW666" s="34"/>
      <c r="BX666" s="34"/>
      <c r="BY666" s="34"/>
      <c r="BZ666" s="34"/>
      <c r="CA666" s="34"/>
      <c r="CB666" s="34"/>
      <c r="CC666" s="34"/>
      <c r="CD666" s="35"/>
      <c r="CE666" s="35"/>
      <c r="CF666" s="35"/>
      <c r="CG666" s="35"/>
      <c r="CH666" s="34"/>
      <c r="CI666" s="34"/>
      <c r="CJ666" s="34"/>
      <c r="CK666" s="34"/>
      <c r="CL666" s="34"/>
      <c r="CM666" s="34"/>
      <c r="CN666" s="34"/>
      <c r="CO666" s="34"/>
      <c r="CP666" s="34"/>
      <c r="CQ666" s="34"/>
      <c r="CR666" s="34"/>
      <c r="CS666" s="34"/>
      <c r="CT666" s="34"/>
      <c r="CU666" s="34"/>
      <c r="CV666" s="34"/>
      <c r="CW666" s="34"/>
      <c r="CX666" s="36"/>
      <c r="CY666" s="36"/>
      <c r="CZ666" s="35"/>
      <c r="DA666" s="35"/>
      <c r="DB666" s="34"/>
      <c r="DC666" s="34"/>
      <c r="DD666" s="34"/>
      <c r="DE666" s="34"/>
      <c r="DF666" s="34"/>
      <c r="DG666" s="34"/>
      <c r="DH666" s="34"/>
      <c r="DI666" s="34"/>
      <c r="DJ666" s="34"/>
      <c r="DK666" s="34"/>
      <c r="DL666" s="34"/>
      <c r="DM666" s="34"/>
      <c r="DN666" s="34"/>
      <c r="DO666" s="34"/>
      <c r="DP666" s="34"/>
      <c r="DQ666" s="34"/>
    </row>
    <row r="667" spans="24:121">
      <c r="X667" s="35"/>
      <c r="Y667" s="35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5"/>
      <c r="AQ667" s="35"/>
      <c r="AR667" s="35"/>
      <c r="AS667" s="35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5"/>
      <c r="BK667" s="35"/>
      <c r="BL667" s="35"/>
      <c r="BM667" s="35"/>
      <c r="BN667" s="34"/>
      <c r="BO667" s="34"/>
      <c r="BP667" s="34"/>
      <c r="BQ667" s="34"/>
      <c r="BR667" s="34"/>
      <c r="BS667" s="34"/>
      <c r="BT667" s="34"/>
      <c r="BU667" s="34"/>
      <c r="BV667" s="34"/>
      <c r="BW667" s="34"/>
      <c r="BX667" s="34"/>
      <c r="BY667" s="34"/>
      <c r="BZ667" s="34"/>
      <c r="CA667" s="34"/>
      <c r="CB667" s="34"/>
      <c r="CC667" s="34"/>
      <c r="CD667" s="35"/>
      <c r="CE667" s="35"/>
      <c r="CF667" s="35"/>
      <c r="CG667" s="35"/>
      <c r="CH667" s="34"/>
      <c r="CI667" s="34"/>
      <c r="CJ667" s="34"/>
      <c r="CK667" s="34"/>
      <c r="CL667" s="34"/>
      <c r="CM667" s="34"/>
      <c r="CN667" s="34"/>
      <c r="CO667" s="34"/>
      <c r="CP667" s="34"/>
      <c r="CQ667" s="34"/>
      <c r="CR667" s="34"/>
      <c r="CS667" s="34"/>
      <c r="CT667" s="34"/>
      <c r="CU667" s="34"/>
      <c r="CV667" s="34"/>
      <c r="CW667" s="34"/>
      <c r="CX667" s="35"/>
      <c r="CY667" s="35"/>
      <c r="CZ667" s="35"/>
      <c r="DA667" s="35"/>
      <c r="DB667" s="34"/>
      <c r="DC667" s="34"/>
      <c r="DD667" s="34"/>
      <c r="DE667" s="34"/>
      <c r="DF667" s="34"/>
      <c r="DG667" s="34"/>
      <c r="DH667" s="34"/>
      <c r="DI667" s="34"/>
      <c r="DJ667" s="34"/>
      <c r="DK667" s="34"/>
      <c r="DL667" s="34"/>
      <c r="DM667" s="34"/>
      <c r="DN667" s="34"/>
      <c r="DO667" s="34"/>
      <c r="DP667" s="34"/>
      <c r="DQ667" s="34"/>
    </row>
    <row r="668" spans="24:121">
      <c r="X668" s="35"/>
      <c r="Y668" s="35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5"/>
      <c r="AQ668" s="35"/>
      <c r="AR668" s="35"/>
      <c r="AS668" s="35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5"/>
      <c r="BK668" s="35"/>
      <c r="BL668" s="35"/>
      <c r="BM668" s="35"/>
      <c r="BN668" s="34"/>
      <c r="BO668" s="34"/>
      <c r="BP668" s="34"/>
      <c r="BQ668" s="34"/>
      <c r="BR668" s="34"/>
      <c r="BS668" s="34"/>
      <c r="BT668" s="34"/>
      <c r="BU668" s="34"/>
      <c r="BV668" s="34"/>
      <c r="BW668" s="34"/>
      <c r="BX668" s="34"/>
      <c r="BY668" s="34"/>
      <c r="BZ668" s="34"/>
      <c r="CA668" s="34"/>
      <c r="CB668" s="34"/>
      <c r="CC668" s="34"/>
      <c r="CD668" s="35"/>
      <c r="CE668" s="35"/>
      <c r="CF668" s="35"/>
      <c r="CG668" s="35"/>
      <c r="CH668" s="34"/>
      <c r="CI668" s="34"/>
      <c r="CJ668" s="34"/>
      <c r="CK668" s="34"/>
      <c r="CL668" s="34"/>
      <c r="CM668" s="34"/>
      <c r="CN668" s="34"/>
      <c r="CO668" s="34"/>
      <c r="CP668" s="34"/>
      <c r="CQ668" s="34"/>
      <c r="CR668" s="34"/>
      <c r="CS668" s="34"/>
      <c r="CT668" s="34"/>
      <c r="CU668" s="34"/>
      <c r="CV668" s="34"/>
      <c r="CW668" s="34"/>
      <c r="CX668" s="35"/>
      <c r="CY668" s="35"/>
      <c r="CZ668" s="35"/>
      <c r="DA668" s="35"/>
      <c r="DB668" s="34"/>
      <c r="DC668" s="34"/>
      <c r="DD668" s="34"/>
      <c r="DE668" s="34"/>
      <c r="DF668" s="34"/>
      <c r="DG668" s="34"/>
      <c r="DH668" s="34"/>
      <c r="DI668" s="34"/>
      <c r="DJ668" s="34"/>
      <c r="DK668" s="34"/>
      <c r="DL668" s="34"/>
      <c r="DM668" s="34"/>
      <c r="DN668" s="34"/>
      <c r="DO668" s="34"/>
      <c r="DP668" s="34"/>
      <c r="DQ668" s="34"/>
    </row>
    <row r="669" spans="24:121">
      <c r="X669" s="35"/>
      <c r="Y669" s="35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5"/>
      <c r="AQ669" s="35"/>
      <c r="AR669" s="35"/>
      <c r="AS669" s="35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4"/>
      <c r="BF669" s="34"/>
      <c r="BG669" s="34"/>
      <c r="BH669" s="34"/>
      <c r="BI669" s="34"/>
      <c r="BJ669" s="35"/>
      <c r="BK669" s="35"/>
      <c r="BL669" s="35"/>
      <c r="BM669" s="35"/>
      <c r="BN669" s="34"/>
      <c r="BO669" s="34"/>
      <c r="BP669" s="34"/>
      <c r="BQ669" s="34"/>
      <c r="BR669" s="34"/>
      <c r="BS669" s="34"/>
      <c r="BT669" s="34"/>
      <c r="BU669" s="34"/>
      <c r="BV669" s="34"/>
      <c r="BW669" s="34"/>
      <c r="BX669" s="34"/>
      <c r="BY669" s="34"/>
      <c r="BZ669" s="34"/>
      <c r="CA669" s="34"/>
      <c r="CB669" s="34"/>
      <c r="CC669" s="34"/>
      <c r="CD669" s="35"/>
      <c r="CE669" s="35"/>
      <c r="CF669" s="35"/>
      <c r="CG669" s="35"/>
      <c r="CH669" s="34"/>
      <c r="CI669" s="34"/>
      <c r="CJ669" s="34"/>
      <c r="CK669" s="34"/>
      <c r="CL669" s="34"/>
      <c r="CM669" s="34"/>
      <c r="CN669" s="34"/>
      <c r="CO669" s="34"/>
      <c r="CP669" s="34"/>
      <c r="CQ669" s="34"/>
      <c r="CR669" s="34"/>
      <c r="CS669" s="34"/>
      <c r="CT669" s="34"/>
      <c r="CU669" s="34"/>
      <c r="CV669" s="34"/>
      <c r="CW669" s="34"/>
      <c r="CX669" s="35"/>
      <c r="CY669" s="35"/>
      <c r="CZ669" s="35"/>
      <c r="DA669" s="35"/>
      <c r="DB669" s="34"/>
      <c r="DC669" s="34"/>
      <c r="DD669" s="34"/>
      <c r="DE669" s="34"/>
      <c r="DF669" s="34"/>
      <c r="DG669" s="34"/>
      <c r="DH669" s="34"/>
      <c r="DI669" s="34"/>
      <c r="DJ669" s="34"/>
      <c r="DK669" s="34"/>
      <c r="DL669" s="34"/>
      <c r="DM669" s="34"/>
      <c r="DN669" s="34"/>
      <c r="DO669" s="34"/>
      <c r="DP669" s="34"/>
      <c r="DQ669" s="34"/>
    </row>
    <row r="670" spans="24:121">
      <c r="X670" s="35"/>
      <c r="Y670" s="35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5"/>
      <c r="AQ670" s="35"/>
      <c r="AR670" s="35"/>
      <c r="AS670" s="35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5"/>
      <c r="BK670" s="35"/>
      <c r="BL670" s="35"/>
      <c r="BM670" s="35"/>
      <c r="BN670" s="34"/>
      <c r="BO670" s="34"/>
      <c r="BP670" s="34"/>
      <c r="BQ670" s="34"/>
      <c r="BR670" s="34"/>
      <c r="BS670" s="34"/>
      <c r="BT670" s="34"/>
      <c r="BU670" s="34"/>
      <c r="BV670" s="34"/>
      <c r="BW670" s="34"/>
      <c r="BX670" s="34"/>
      <c r="BY670" s="34"/>
      <c r="BZ670" s="34"/>
      <c r="CA670" s="34"/>
      <c r="CB670" s="34"/>
      <c r="CC670" s="34"/>
      <c r="CD670" s="35"/>
      <c r="CE670" s="35"/>
      <c r="CF670" s="35"/>
      <c r="CG670" s="35"/>
      <c r="CH670" s="34"/>
      <c r="CI670" s="34"/>
      <c r="CJ670" s="34"/>
      <c r="CK670" s="34"/>
      <c r="CL670" s="34"/>
      <c r="CM670" s="34"/>
      <c r="CN670" s="34"/>
      <c r="CO670" s="34"/>
      <c r="CP670" s="34"/>
      <c r="CQ670" s="34"/>
      <c r="CR670" s="34"/>
      <c r="CS670" s="34"/>
      <c r="CT670" s="34"/>
      <c r="CU670" s="34"/>
      <c r="CV670" s="34"/>
      <c r="CW670" s="34"/>
      <c r="CX670" s="35"/>
      <c r="CY670" s="35"/>
      <c r="CZ670" s="35"/>
      <c r="DA670" s="35"/>
      <c r="DB670" s="34"/>
      <c r="DC670" s="34"/>
      <c r="DD670" s="34"/>
      <c r="DE670" s="34"/>
      <c r="DF670" s="34"/>
      <c r="DG670" s="34"/>
      <c r="DH670" s="34"/>
      <c r="DI670" s="34"/>
      <c r="DJ670" s="34"/>
      <c r="DK670" s="34"/>
      <c r="DL670" s="34"/>
      <c r="DM670" s="34"/>
      <c r="DN670" s="34"/>
      <c r="DO670" s="34"/>
      <c r="DP670" s="34"/>
      <c r="DQ670" s="34"/>
    </row>
    <row r="671" spans="24:121">
      <c r="X671" s="35"/>
      <c r="Y671" s="35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5"/>
      <c r="AQ671" s="35"/>
      <c r="AR671" s="35"/>
      <c r="AS671" s="35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4"/>
      <c r="BF671" s="34"/>
      <c r="BG671" s="34"/>
      <c r="BH671" s="34"/>
      <c r="BI671" s="34"/>
      <c r="BJ671" s="35"/>
      <c r="BK671" s="35"/>
      <c r="BL671" s="35"/>
      <c r="BM671" s="35"/>
      <c r="BN671" s="34"/>
      <c r="BO671" s="34"/>
      <c r="BP671" s="34"/>
      <c r="BQ671" s="34"/>
      <c r="BR671" s="34"/>
      <c r="BS671" s="34"/>
      <c r="BT671" s="34"/>
      <c r="BU671" s="34"/>
      <c r="BV671" s="34"/>
      <c r="BW671" s="34"/>
      <c r="BX671" s="34"/>
      <c r="BY671" s="34"/>
      <c r="BZ671" s="34"/>
      <c r="CA671" s="34"/>
      <c r="CB671" s="34"/>
      <c r="CC671" s="34"/>
      <c r="CD671" s="35"/>
      <c r="CE671" s="35"/>
      <c r="CF671" s="35"/>
      <c r="CG671" s="35"/>
      <c r="CH671" s="34"/>
      <c r="CI671" s="34"/>
      <c r="CJ671" s="34"/>
      <c r="CK671" s="34"/>
      <c r="CL671" s="34"/>
      <c r="CM671" s="34"/>
      <c r="CN671" s="34"/>
      <c r="CO671" s="34"/>
      <c r="CP671" s="34"/>
      <c r="CQ671" s="34"/>
      <c r="CR671" s="34"/>
      <c r="CS671" s="34"/>
      <c r="CT671" s="34"/>
      <c r="CU671" s="34"/>
      <c r="CV671" s="34"/>
      <c r="CW671" s="34"/>
      <c r="CX671" s="35"/>
      <c r="CY671" s="35"/>
      <c r="CZ671" s="35"/>
      <c r="DA671" s="35"/>
      <c r="DB671" s="34"/>
      <c r="DC671" s="34"/>
      <c r="DD671" s="34"/>
      <c r="DE671" s="34"/>
      <c r="DF671" s="34"/>
      <c r="DG671" s="34"/>
      <c r="DH671" s="34"/>
      <c r="DI671" s="34"/>
      <c r="DJ671" s="34"/>
      <c r="DK671" s="34"/>
      <c r="DL671" s="34"/>
      <c r="DM671" s="34"/>
      <c r="DN671" s="34"/>
      <c r="DO671" s="34"/>
      <c r="DP671" s="34"/>
      <c r="DQ671" s="34"/>
    </row>
    <row r="672" spans="24:121">
      <c r="X672" s="35"/>
      <c r="Y672" s="35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5"/>
      <c r="AQ672" s="35"/>
      <c r="AR672" s="35"/>
      <c r="AS672" s="35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4"/>
      <c r="BF672" s="34"/>
      <c r="BG672" s="34"/>
      <c r="BH672" s="34"/>
      <c r="BI672" s="34"/>
      <c r="BJ672" s="35"/>
      <c r="BK672" s="35"/>
      <c r="BL672" s="35"/>
      <c r="BM672" s="35"/>
      <c r="BN672" s="34"/>
      <c r="BO672" s="34"/>
      <c r="BP672" s="34"/>
      <c r="BQ672" s="34"/>
      <c r="BR672" s="34"/>
      <c r="BS672" s="34"/>
      <c r="BT672" s="34"/>
      <c r="BU672" s="34"/>
      <c r="BV672" s="34"/>
      <c r="BW672" s="34"/>
      <c r="BX672" s="34"/>
      <c r="BY672" s="34"/>
      <c r="BZ672" s="34"/>
      <c r="CA672" s="34"/>
      <c r="CB672" s="34"/>
      <c r="CC672" s="34"/>
      <c r="CD672" s="35"/>
      <c r="CE672" s="35"/>
      <c r="CF672" s="35"/>
      <c r="CG672" s="35"/>
      <c r="CH672" s="34"/>
      <c r="CI672" s="34"/>
      <c r="CJ672" s="34"/>
      <c r="CK672" s="34"/>
      <c r="CL672" s="34"/>
      <c r="CM672" s="34"/>
      <c r="CN672" s="34"/>
      <c r="CO672" s="34"/>
      <c r="CP672" s="34"/>
      <c r="CQ672" s="34"/>
      <c r="CR672" s="34"/>
      <c r="CS672" s="34"/>
      <c r="CT672" s="34"/>
      <c r="CU672" s="34"/>
      <c r="CV672" s="34"/>
      <c r="CW672" s="34"/>
      <c r="CX672" s="35"/>
      <c r="CY672" s="35"/>
      <c r="CZ672" s="35"/>
      <c r="DA672" s="35"/>
      <c r="DB672" s="34"/>
      <c r="DC672" s="34"/>
      <c r="DD672" s="34"/>
      <c r="DE672" s="34"/>
      <c r="DF672" s="34"/>
      <c r="DG672" s="34"/>
      <c r="DH672" s="34"/>
      <c r="DI672" s="34"/>
      <c r="DJ672" s="34"/>
      <c r="DK672" s="34"/>
      <c r="DL672" s="34"/>
      <c r="DM672" s="34"/>
      <c r="DN672" s="34"/>
      <c r="DO672" s="34"/>
      <c r="DP672" s="34"/>
      <c r="DQ672" s="34"/>
    </row>
    <row r="673" spans="24:121">
      <c r="X673" s="35"/>
      <c r="Y673" s="35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5"/>
      <c r="AQ673" s="35"/>
      <c r="AR673" s="35"/>
      <c r="AS673" s="35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4"/>
      <c r="BF673" s="34"/>
      <c r="BG673" s="34"/>
      <c r="BH673" s="34"/>
      <c r="BI673" s="34"/>
      <c r="BJ673" s="35"/>
      <c r="BK673" s="35"/>
      <c r="BL673" s="35"/>
      <c r="BM673" s="35"/>
      <c r="BN673" s="34"/>
      <c r="BO673" s="34"/>
      <c r="BP673" s="34"/>
      <c r="BQ673" s="34"/>
      <c r="BR673" s="34"/>
      <c r="BS673" s="34"/>
      <c r="BT673" s="34"/>
      <c r="BU673" s="34"/>
      <c r="BV673" s="34"/>
      <c r="BW673" s="34"/>
      <c r="BX673" s="34"/>
      <c r="BY673" s="34"/>
      <c r="BZ673" s="34"/>
      <c r="CA673" s="34"/>
      <c r="CB673" s="34"/>
      <c r="CC673" s="34"/>
      <c r="CD673" s="35"/>
      <c r="CE673" s="35"/>
      <c r="CF673" s="35"/>
      <c r="CG673" s="35"/>
      <c r="CH673" s="34"/>
      <c r="CI673" s="34"/>
      <c r="CJ673" s="34"/>
      <c r="CK673" s="34"/>
      <c r="CL673" s="34"/>
      <c r="CM673" s="34"/>
      <c r="CN673" s="34"/>
      <c r="CO673" s="34"/>
      <c r="CP673" s="34"/>
      <c r="CQ673" s="34"/>
      <c r="CR673" s="34"/>
      <c r="CS673" s="34"/>
      <c r="CT673" s="34"/>
      <c r="CU673" s="34"/>
      <c r="CV673" s="34"/>
      <c r="CW673" s="34"/>
      <c r="CX673" s="35"/>
      <c r="CY673" s="35"/>
      <c r="CZ673" s="35"/>
      <c r="DA673" s="35"/>
      <c r="DB673" s="34"/>
      <c r="DC673" s="34"/>
      <c r="DD673" s="34"/>
      <c r="DE673" s="34"/>
      <c r="DF673" s="34"/>
      <c r="DG673" s="34"/>
      <c r="DH673" s="34"/>
      <c r="DI673" s="34"/>
      <c r="DJ673" s="34"/>
      <c r="DK673" s="34"/>
      <c r="DL673" s="34"/>
      <c r="DM673" s="34"/>
      <c r="DN673" s="34"/>
      <c r="DO673" s="34"/>
      <c r="DP673" s="34"/>
      <c r="DQ673" s="34"/>
    </row>
    <row r="674" spans="24:121">
      <c r="X674" s="35"/>
      <c r="Y674" s="35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5"/>
      <c r="AQ674" s="35"/>
      <c r="AR674" s="35"/>
      <c r="AS674" s="35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I674" s="34"/>
      <c r="BJ674" s="35"/>
      <c r="BK674" s="35"/>
      <c r="BL674" s="35"/>
      <c r="BM674" s="35"/>
      <c r="BN674" s="34"/>
      <c r="BO674" s="34"/>
      <c r="BP674" s="34"/>
      <c r="BQ674" s="34"/>
      <c r="BR674" s="34"/>
      <c r="BS674" s="34"/>
      <c r="BT674" s="34"/>
      <c r="BU674" s="34"/>
      <c r="BV674" s="34"/>
      <c r="BW674" s="34"/>
      <c r="BX674" s="34"/>
      <c r="BY674" s="34"/>
      <c r="BZ674" s="34"/>
      <c r="CA674" s="34"/>
      <c r="CB674" s="34"/>
      <c r="CC674" s="34"/>
      <c r="CD674" s="35"/>
      <c r="CE674" s="35"/>
      <c r="CF674" s="35"/>
      <c r="CG674" s="35"/>
      <c r="CH674" s="34"/>
      <c r="CI674" s="34"/>
      <c r="CJ674" s="34"/>
      <c r="CK674" s="34"/>
      <c r="CL674" s="34"/>
      <c r="CM674" s="34"/>
      <c r="CN674" s="34"/>
      <c r="CO674" s="34"/>
      <c r="CP674" s="34"/>
      <c r="CQ674" s="34"/>
      <c r="CR674" s="34"/>
      <c r="CS674" s="34"/>
      <c r="CT674" s="34"/>
      <c r="CU674" s="34"/>
      <c r="CV674" s="34"/>
      <c r="CW674" s="34"/>
      <c r="CX674" s="36"/>
      <c r="CY674" s="36"/>
      <c r="CZ674" s="35"/>
      <c r="DA674" s="35"/>
      <c r="DB674" s="34"/>
      <c r="DC674" s="34"/>
      <c r="DD674" s="34"/>
      <c r="DE674" s="34"/>
      <c r="DF674" s="34"/>
      <c r="DG674" s="34"/>
      <c r="DH674" s="34"/>
      <c r="DI674" s="34"/>
      <c r="DJ674" s="34"/>
      <c r="DK674" s="34"/>
      <c r="DL674" s="34"/>
      <c r="DM674" s="34"/>
      <c r="DN674" s="34"/>
      <c r="DO674" s="34"/>
      <c r="DP674" s="34"/>
      <c r="DQ674" s="34"/>
    </row>
    <row r="675" spans="24:121">
      <c r="X675" s="35"/>
      <c r="Y675" s="35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5"/>
      <c r="AQ675" s="35"/>
      <c r="AR675" s="35"/>
      <c r="AS675" s="35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4"/>
      <c r="BF675" s="34"/>
      <c r="BG675" s="34"/>
      <c r="BH675" s="34"/>
      <c r="BI675" s="34"/>
      <c r="BJ675" s="35"/>
      <c r="BK675" s="35"/>
      <c r="BL675" s="35"/>
      <c r="BM675" s="35"/>
      <c r="BN675" s="34"/>
      <c r="BO675" s="34"/>
      <c r="BP675" s="34"/>
      <c r="BQ675" s="34"/>
      <c r="BR675" s="34"/>
      <c r="BS675" s="34"/>
      <c r="BT675" s="34"/>
      <c r="BU675" s="34"/>
      <c r="BV675" s="34"/>
      <c r="BW675" s="34"/>
      <c r="BX675" s="34"/>
      <c r="BY675" s="34"/>
      <c r="BZ675" s="34"/>
      <c r="CA675" s="34"/>
      <c r="CB675" s="34"/>
      <c r="CC675" s="34"/>
      <c r="CD675" s="35"/>
      <c r="CE675" s="35"/>
      <c r="CF675" s="35"/>
      <c r="CG675" s="35"/>
      <c r="CH675" s="34"/>
      <c r="CI675" s="34"/>
      <c r="CJ675" s="34"/>
      <c r="CK675" s="34"/>
      <c r="CL675" s="34"/>
      <c r="CM675" s="34"/>
      <c r="CN675" s="34"/>
      <c r="CO675" s="34"/>
      <c r="CP675" s="34"/>
      <c r="CQ675" s="34"/>
      <c r="CR675" s="34"/>
      <c r="CS675" s="34"/>
      <c r="CT675" s="34"/>
      <c r="CU675" s="34"/>
      <c r="CV675" s="34"/>
      <c r="CW675" s="34"/>
      <c r="CX675" s="35"/>
      <c r="CY675" s="35"/>
      <c r="CZ675" s="35"/>
      <c r="DA675" s="35"/>
      <c r="DB675" s="34"/>
      <c r="DC675" s="34"/>
      <c r="DD675" s="34"/>
      <c r="DE675" s="34"/>
      <c r="DF675" s="34"/>
      <c r="DG675" s="34"/>
      <c r="DH675" s="34"/>
      <c r="DI675" s="34"/>
      <c r="DJ675" s="34"/>
      <c r="DK675" s="34"/>
      <c r="DL675" s="34"/>
      <c r="DM675" s="34"/>
      <c r="DN675" s="34"/>
      <c r="DO675" s="34"/>
      <c r="DP675" s="34"/>
      <c r="DQ675" s="34"/>
    </row>
    <row r="676" spans="24:121">
      <c r="X676" s="35"/>
      <c r="Y676" s="35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5"/>
      <c r="AQ676" s="35"/>
      <c r="AR676" s="35"/>
      <c r="AS676" s="35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5"/>
      <c r="BK676" s="35"/>
      <c r="BL676" s="35"/>
      <c r="BM676" s="35"/>
      <c r="BN676" s="34"/>
      <c r="BO676" s="34"/>
      <c r="BP676" s="34"/>
      <c r="BQ676" s="34"/>
      <c r="BR676" s="34"/>
      <c r="BS676" s="34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5"/>
      <c r="CE676" s="35"/>
      <c r="CF676" s="35"/>
      <c r="CG676" s="35"/>
      <c r="CH676" s="34"/>
      <c r="CI676" s="34"/>
      <c r="CJ676" s="34"/>
      <c r="CK676" s="34"/>
      <c r="CL676" s="34"/>
      <c r="CM676" s="34"/>
      <c r="CN676" s="34"/>
      <c r="CO676" s="34"/>
      <c r="CP676" s="34"/>
      <c r="CQ676" s="34"/>
      <c r="CR676" s="34"/>
      <c r="CS676" s="34"/>
      <c r="CT676" s="34"/>
      <c r="CU676" s="34"/>
      <c r="CV676" s="34"/>
      <c r="CW676" s="34"/>
      <c r="CX676" s="35"/>
      <c r="CY676" s="35"/>
      <c r="CZ676" s="35"/>
      <c r="DA676" s="35"/>
      <c r="DB676" s="34"/>
      <c r="DC676" s="34"/>
      <c r="DD676" s="34"/>
      <c r="DE676" s="34"/>
      <c r="DF676" s="34"/>
      <c r="DG676" s="34"/>
      <c r="DH676" s="34"/>
      <c r="DI676" s="34"/>
      <c r="DJ676" s="34"/>
      <c r="DK676" s="34"/>
      <c r="DL676" s="34"/>
      <c r="DM676" s="34"/>
      <c r="DN676" s="34"/>
      <c r="DO676" s="34"/>
      <c r="DP676" s="34"/>
      <c r="DQ676" s="34"/>
    </row>
    <row r="677" spans="24:121">
      <c r="X677" s="35"/>
      <c r="Y677" s="35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5"/>
      <c r="AQ677" s="35"/>
      <c r="AR677" s="35"/>
      <c r="AS677" s="35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5"/>
      <c r="BK677" s="35"/>
      <c r="BL677" s="35"/>
      <c r="BM677" s="35"/>
      <c r="BN677" s="34"/>
      <c r="BO677" s="34"/>
      <c r="BP677" s="34"/>
      <c r="BQ677" s="34"/>
      <c r="BR677" s="34"/>
      <c r="BS677" s="34"/>
      <c r="BT677" s="34"/>
      <c r="BU677" s="34"/>
      <c r="BV677" s="34"/>
      <c r="BW677" s="34"/>
      <c r="BX677" s="34"/>
      <c r="BY677" s="34"/>
      <c r="BZ677" s="34"/>
      <c r="CA677" s="34"/>
      <c r="CB677" s="34"/>
      <c r="CC677" s="34"/>
      <c r="CD677" s="35"/>
      <c r="CE677" s="35"/>
      <c r="CF677" s="35"/>
      <c r="CG677" s="35"/>
      <c r="CH677" s="34"/>
      <c r="CI677" s="34"/>
      <c r="CJ677" s="34"/>
      <c r="CK677" s="34"/>
      <c r="CL677" s="34"/>
      <c r="CM677" s="34"/>
      <c r="CN677" s="34"/>
      <c r="CO677" s="34"/>
      <c r="CP677" s="34"/>
      <c r="CQ677" s="34"/>
      <c r="CR677" s="34"/>
      <c r="CS677" s="34"/>
      <c r="CT677" s="34"/>
      <c r="CU677" s="34"/>
      <c r="CV677" s="34"/>
      <c r="CW677" s="34"/>
      <c r="CX677" s="35"/>
      <c r="CY677" s="35"/>
      <c r="CZ677" s="35"/>
      <c r="DA677" s="35"/>
      <c r="DB677" s="34"/>
      <c r="DC677" s="34"/>
      <c r="DD677" s="34"/>
      <c r="DE677" s="34"/>
      <c r="DF677" s="34"/>
      <c r="DG677" s="34"/>
      <c r="DH677" s="34"/>
      <c r="DI677" s="34"/>
      <c r="DJ677" s="34"/>
      <c r="DK677" s="34"/>
      <c r="DL677" s="34"/>
      <c r="DM677" s="34"/>
      <c r="DN677" s="34"/>
      <c r="DO677" s="34"/>
      <c r="DP677" s="34"/>
      <c r="DQ677" s="34"/>
    </row>
    <row r="678" spans="24:121">
      <c r="X678" s="35"/>
      <c r="Y678" s="35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5"/>
      <c r="AQ678" s="35"/>
      <c r="AR678" s="35"/>
      <c r="AS678" s="35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5"/>
      <c r="BK678" s="35"/>
      <c r="BL678" s="35"/>
      <c r="BM678" s="35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5"/>
      <c r="CE678" s="35"/>
      <c r="CF678" s="35"/>
      <c r="CG678" s="35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CT678" s="34"/>
      <c r="CU678" s="34"/>
      <c r="CV678" s="34"/>
      <c r="CW678" s="34"/>
      <c r="CX678" s="35"/>
      <c r="CY678" s="35"/>
      <c r="CZ678" s="35"/>
      <c r="DA678" s="35"/>
      <c r="DB678" s="34"/>
      <c r="DC678" s="34"/>
      <c r="DD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</row>
    <row r="679" spans="24:121">
      <c r="X679" s="35"/>
      <c r="Y679" s="35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5"/>
      <c r="AQ679" s="35"/>
      <c r="AR679" s="35"/>
      <c r="AS679" s="35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5"/>
      <c r="BK679" s="35"/>
      <c r="BL679" s="35"/>
      <c r="BM679" s="35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5"/>
      <c r="CE679" s="35"/>
      <c r="CF679" s="35"/>
      <c r="CG679" s="35"/>
      <c r="CH679" s="34"/>
      <c r="CI679" s="34"/>
      <c r="CJ679" s="34"/>
      <c r="CK679" s="34"/>
      <c r="CL679" s="34"/>
      <c r="CM679" s="34"/>
      <c r="CN679" s="34"/>
      <c r="CO679" s="34"/>
      <c r="CP679" s="34"/>
      <c r="CQ679" s="34"/>
      <c r="CR679" s="34"/>
      <c r="CS679" s="34"/>
      <c r="CT679" s="34"/>
      <c r="CU679" s="34"/>
      <c r="CV679" s="34"/>
      <c r="CW679" s="34"/>
      <c r="CX679" s="35"/>
      <c r="CY679" s="35"/>
      <c r="CZ679" s="35"/>
      <c r="DA679" s="35"/>
      <c r="DB679" s="34"/>
      <c r="DC679" s="34"/>
      <c r="DD679" s="34"/>
      <c r="DE679" s="34"/>
      <c r="DF679" s="34"/>
      <c r="DG679" s="34"/>
      <c r="DH679" s="34"/>
      <c r="DI679" s="34"/>
      <c r="DJ679" s="34"/>
      <c r="DK679" s="34"/>
      <c r="DL679" s="34"/>
      <c r="DM679" s="34"/>
      <c r="DN679" s="34"/>
      <c r="DO679" s="34"/>
      <c r="DP679" s="34"/>
      <c r="DQ679" s="34"/>
    </row>
    <row r="680" spans="24:121">
      <c r="X680" s="35"/>
      <c r="Y680" s="35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5"/>
      <c r="AQ680" s="35"/>
      <c r="AR680" s="35"/>
      <c r="AS680" s="35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5"/>
      <c r="BK680" s="35"/>
      <c r="BL680" s="35"/>
      <c r="BM680" s="35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5"/>
      <c r="CE680" s="35"/>
      <c r="CF680" s="35"/>
      <c r="CG680" s="35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CT680" s="34"/>
      <c r="CU680" s="34"/>
      <c r="CV680" s="34"/>
      <c r="CW680" s="34"/>
      <c r="CX680" s="35"/>
      <c r="CY680" s="35"/>
      <c r="CZ680" s="35"/>
      <c r="DA680" s="35"/>
      <c r="DB680" s="34"/>
      <c r="DC680" s="34"/>
      <c r="DD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</row>
    <row r="681" spans="24:121">
      <c r="X681" s="35"/>
      <c r="Y681" s="35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5"/>
      <c r="AQ681" s="35"/>
      <c r="AR681" s="35"/>
      <c r="AS681" s="35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5"/>
      <c r="BK681" s="35"/>
      <c r="BL681" s="35"/>
      <c r="BM681" s="35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5"/>
      <c r="CE681" s="35"/>
      <c r="CF681" s="35"/>
      <c r="CG681" s="35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CT681" s="34"/>
      <c r="CU681" s="34"/>
      <c r="CV681" s="34"/>
      <c r="CW681" s="34"/>
      <c r="CX681" s="36"/>
      <c r="CY681" s="35"/>
      <c r="CZ681" s="35"/>
      <c r="DA681" s="35"/>
      <c r="DB681" s="34"/>
      <c r="DC681" s="34"/>
      <c r="DD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</row>
    <row r="682" spans="24:121">
      <c r="X682" s="35"/>
      <c r="Y682" s="35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5"/>
      <c r="AQ682" s="35"/>
      <c r="AR682" s="35"/>
      <c r="AS682" s="35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5"/>
      <c r="BK682" s="35"/>
      <c r="BL682" s="35"/>
      <c r="BM682" s="35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5"/>
      <c r="CE682" s="35"/>
      <c r="CF682" s="35"/>
      <c r="CG682" s="35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CT682" s="34"/>
      <c r="CU682" s="34"/>
      <c r="CV682" s="34"/>
      <c r="CW682" s="34"/>
      <c r="CX682" s="35"/>
      <c r="CY682" s="35"/>
      <c r="CZ682" s="35"/>
      <c r="DA682" s="35"/>
      <c r="DB682" s="34"/>
      <c r="DC682" s="34"/>
      <c r="DD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</row>
    <row r="683" spans="24:121">
      <c r="X683" s="35"/>
      <c r="Y683" s="35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5"/>
      <c r="AQ683" s="35"/>
      <c r="AR683" s="35"/>
      <c r="AS683" s="35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5"/>
      <c r="BK683" s="35"/>
      <c r="BL683" s="35"/>
      <c r="BM683" s="35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5"/>
      <c r="CE683" s="35"/>
      <c r="CF683" s="35"/>
      <c r="CG683" s="35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CT683" s="34"/>
      <c r="CU683" s="34"/>
      <c r="CV683" s="34"/>
      <c r="CW683" s="34"/>
      <c r="CX683" s="36"/>
      <c r="CY683" s="35"/>
      <c r="CZ683" s="35"/>
      <c r="DA683" s="35"/>
      <c r="DB683" s="34"/>
      <c r="DC683" s="34"/>
      <c r="DD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</row>
    <row r="684" spans="24:121">
      <c r="X684" s="35"/>
      <c r="Y684" s="35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5"/>
      <c r="AQ684" s="35"/>
      <c r="AR684" s="35"/>
      <c r="AS684" s="35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5"/>
      <c r="BK684" s="35"/>
      <c r="BL684" s="35"/>
      <c r="BM684" s="35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5"/>
      <c r="CE684" s="35"/>
      <c r="CF684" s="35"/>
      <c r="CG684" s="35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CT684" s="34"/>
      <c r="CU684" s="34"/>
      <c r="CV684" s="34"/>
      <c r="CW684" s="34"/>
      <c r="CX684" s="35"/>
      <c r="CY684" s="35"/>
      <c r="CZ684" s="35"/>
      <c r="DA684" s="35"/>
      <c r="DB684" s="34"/>
      <c r="DC684" s="34"/>
      <c r="DD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</row>
    <row r="685" spans="24:121">
      <c r="X685" s="35"/>
      <c r="Y685" s="35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5"/>
      <c r="AQ685" s="35"/>
      <c r="AR685" s="35"/>
      <c r="AS685" s="35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5"/>
      <c r="BK685" s="35"/>
      <c r="BL685" s="35"/>
      <c r="BM685" s="35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5"/>
      <c r="CE685" s="35"/>
      <c r="CF685" s="35"/>
      <c r="CG685" s="35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CT685" s="34"/>
      <c r="CU685" s="34"/>
      <c r="CV685" s="34"/>
      <c r="CW685" s="34"/>
      <c r="CX685" s="35"/>
      <c r="CY685" s="35"/>
      <c r="CZ685" s="35"/>
      <c r="DA685" s="35"/>
      <c r="DB685" s="34"/>
      <c r="DC685" s="34"/>
      <c r="DD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</row>
    <row r="686" spans="24:121">
      <c r="X686" s="35"/>
      <c r="Y686" s="35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5"/>
      <c r="AQ686" s="35"/>
      <c r="AR686" s="35"/>
      <c r="AS686" s="35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5"/>
      <c r="BK686" s="35"/>
      <c r="BL686" s="35"/>
      <c r="BM686" s="35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5"/>
      <c r="CE686" s="35"/>
      <c r="CF686" s="35"/>
      <c r="CG686" s="35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CT686" s="34"/>
      <c r="CU686" s="34"/>
      <c r="CV686" s="34"/>
      <c r="CW686" s="34"/>
      <c r="CX686" s="35"/>
      <c r="CY686" s="35"/>
      <c r="CZ686" s="35"/>
      <c r="DA686" s="35"/>
      <c r="DB686" s="34"/>
      <c r="DC686" s="34"/>
      <c r="DD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</row>
    <row r="687" spans="24:121">
      <c r="X687" s="35"/>
      <c r="Y687" s="35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5"/>
      <c r="AQ687" s="35"/>
      <c r="AR687" s="35"/>
      <c r="AS687" s="35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5"/>
      <c r="BK687" s="35"/>
      <c r="BL687" s="35"/>
      <c r="BM687" s="35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5"/>
      <c r="CE687" s="35"/>
      <c r="CF687" s="35"/>
      <c r="CG687" s="35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CT687" s="34"/>
      <c r="CU687" s="34"/>
      <c r="CV687" s="34"/>
      <c r="CW687" s="34"/>
      <c r="CX687" s="35"/>
      <c r="CY687" s="35"/>
      <c r="CZ687" s="35"/>
      <c r="DA687" s="35"/>
      <c r="DB687" s="34"/>
      <c r="DC687" s="34"/>
      <c r="DD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</row>
    <row r="688" spans="24:121">
      <c r="X688" s="35"/>
      <c r="Y688" s="35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5"/>
      <c r="AQ688" s="35"/>
      <c r="AR688" s="35"/>
      <c r="AS688" s="35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5"/>
      <c r="BK688" s="35"/>
      <c r="BL688" s="35"/>
      <c r="BM688" s="35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5"/>
      <c r="CE688" s="35"/>
      <c r="CF688" s="35"/>
      <c r="CG688" s="35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CT688" s="34"/>
      <c r="CU688" s="34"/>
      <c r="CV688" s="34"/>
      <c r="CW688" s="34"/>
      <c r="CX688" s="35"/>
      <c r="CY688" s="35"/>
      <c r="CZ688" s="35"/>
      <c r="DA688" s="35"/>
      <c r="DB688" s="34"/>
      <c r="DC688" s="34"/>
      <c r="DD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</row>
    <row r="689" spans="24:121">
      <c r="X689" s="35"/>
      <c r="Y689" s="35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5"/>
      <c r="AQ689" s="35"/>
      <c r="AR689" s="35"/>
      <c r="AS689" s="35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5"/>
      <c r="BK689" s="35"/>
      <c r="BL689" s="35"/>
      <c r="BM689" s="35"/>
      <c r="BN689" s="34"/>
      <c r="BO689" s="34"/>
      <c r="BP689" s="34"/>
      <c r="BQ689" s="34"/>
      <c r="BR689" s="34"/>
      <c r="BS689" s="34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5"/>
      <c r="CE689" s="35"/>
      <c r="CF689" s="35"/>
      <c r="CG689" s="35"/>
      <c r="CH689" s="34"/>
      <c r="CI689" s="34"/>
      <c r="CJ689" s="34"/>
      <c r="CK689" s="34"/>
      <c r="CL689" s="34"/>
      <c r="CM689" s="34"/>
      <c r="CN689" s="34"/>
      <c r="CO689" s="34"/>
      <c r="CP689" s="34"/>
      <c r="CQ689" s="34"/>
      <c r="CR689" s="34"/>
      <c r="CS689" s="34"/>
      <c r="CT689" s="34"/>
      <c r="CU689" s="34"/>
      <c r="CV689" s="34"/>
      <c r="CW689" s="34"/>
      <c r="CX689" s="35"/>
      <c r="CY689" s="35"/>
      <c r="CZ689" s="35"/>
      <c r="DA689" s="35"/>
      <c r="DB689" s="34"/>
      <c r="DC689" s="34"/>
      <c r="DD689" s="34"/>
      <c r="DE689" s="34"/>
      <c r="DF689" s="34"/>
      <c r="DG689" s="34"/>
      <c r="DH689" s="34"/>
      <c r="DI689" s="34"/>
      <c r="DJ689" s="34"/>
      <c r="DK689" s="34"/>
      <c r="DL689" s="34"/>
      <c r="DM689" s="34"/>
      <c r="DN689" s="34"/>
      <c r="DO689" s="34"/>
      <c r="DP689" s="34"/>
      <c r="DQ689" s="34"/>
    </row>
    <row r="690" spans="24:121">
      <c r="X690" s="35"/>
      <c r="Y690" s="35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5"/>
      <c r="AQ690" s="35"/>
      <c r="AR690" s="35"/>
      <c r="AS690" s="35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5"/>
      <c r="BK690" s="35"/>
      <c r="BL690" s="35"/>
      <c r="BM690" s="35"/>
      <c r="BN690" s="34"/>
      <c r="BO690" s="34"/>
      <c r="BP690" s="34"/>
      <c r="BQ690" s="34"/>
      <c r="BR690" s="34"/>
      <c r="BS690" s="34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5"/>
      <c r="CE690" s="35"/>
      <c r="CF690" s="35"/>
      <c r="CG690" s="35"/>
      <c r="CH690" s="34"/>
      <c r="CI690" s="34"/>
      <c r="CJ690" s="34"/>
      <c r="CK690" s="34"/>
      <c r="CL690" s="34"/>
      <c r="CM690" s="34"/>
      <c r="CN690" s="34"/>
      <c r="CO690" s="34"/>
      <c r="CP690" s="34"/>
      <c r="CQ690" s="34"/>
      <c r="CR690" s="34"/>
      <c r="CS690" s="34"/>
      <c r="CT690" s="34"/>
      <c r="CU690" s="34"/>
      <c r="CV690" s="34"/>
      <c r="CW690" s="34"/>
      <c r="CX690" s="35"/>
      <c r="CY690" s="35"/>
      <c r="CZ690" s="35"/>
      <c r="DA690" s="35"/>
      <c r="DB690" s="34"/>
      <c r="DC690" s="34"/>
      <c r="DD690" s="34"/>
      <c r="DE690" s="34"/>
      <c r="DF690" s="34"/>
      <c r="DG690" s="34"/>
      <c r="DH690" s="34"/>
      <c r="DI690" s="34"/>
      <c r="DJ690" s="34"/>
      <c r="DK690" s="34"/>
      <c r="DL690" s="34"/>
      <c r="DM690" s="34"/>
      <c r="DN690" s="34"/>
      <c r="DO690" s="34"/>
      <c r="DP690" s="34"/>
      <c r="DQ690" s="34"/>
    </row>
    <row r="691" spans="24:121">
      <c r="X691" s="35"/>
      <c r="Y691" s="35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5"/>
      <c r="AQ691" s="35"/>
      <c r="AR691" s="35"/>
      <c r="AS691" s="35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5"/>
      <c r="BK691" s="35"/>
      <c r="BL691" s="35"/>
      <c r="BM691" s="35"/>
      <c r="BN691" s="34"/>
      <c r="BO691" s="34"/>
      <c r="BP691" s="34"/>
      <c r="BQ691" s="34"/>
      <c r="BR691" s="34"/>
      <c r="BS691" s="34"/>
      <c r="BT691" s="34"/>
      <c r="BU691" s="34"/>
      <c r="BV691" s="34"/>
      <c r="BW691" s="34"/>
      <c r="BX691" s="34"/>
      <c r="BY691" s="34"/>
      <c r="BZ691" s="34"/>
      <c r="CA691" s="34"/>
      <c r="CB691" s="34"/>
      <c r="CC691" s="34"/>
      <c r="CD691" s="35"/>
      <c r="CE691" s="35"/>
      <c r="CF691" s="35"/>
      <c r="CG691" s="35"/>
      <c r="CH691" s="34"/>
      <c r="CI691" s="34"/>
      <c r="CJ691" s="34"/>
      <c r="CK691" s="34"/>
      <c r="CL691" s="34"/>
      <c r="CM691" s="34"/>
      <c r="CN691" s="34"/>
      <c r="CO691" s="34"/>
      <c r="CP691" s="34"/>
      <c r="CQ691" s="34"/>
      <c r="CR691" s="34"/>
      <c r="CS691" s="34"/>
      <c r="CT691" s="34"/>
      <c r="CU691" s="34"/>
      <c r="CV691" s="34"/>
      <c r="CW691" s="34"/>
      <c r="CX691" s="35"/>
      <c r="CY691" s="35"/>
      <c r="CZ691" s="35"/>
      <c r="DA691" s="35"/>
      <c r="DB691" s="34"/>
      <c r="DC691" s="34"/>
      <c r="DD691" s="34"/>
      <c r="DE691" s="34"/>
      <c r="DF691" s="34"/>
      <c r="DG691" s="34"/>
      <c r="DH691" s="34"/>
      <c r="DI691" s="34"/>
      <c r="DJ691" s="34"/>
      <c r="DK691" s="34"/>
      <c r="DL691" s="34"/>
      <c r="DM691" s="34"/>
      <c r="DN691" s="34"/>
      <c r="DO691" s="34"/>
      <c r="DP691" s="34"/>
      <c r="DQ691" s="34"/>
    </row>
    <row r="692" spans="24:121">
      <c r="X692" s="35"/>
      <c r="Y692" s="35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5"/>
      <c r="AQ692" s="35"/>
      <c r="AR692" s="35"/>
      <c r="AS692" s="35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5"/>
      <c r="BK692" s="35"/>
      <c r="BL692" s="35"/>
      <c r="BM692" s="35"/>
      <c r="BN692" s="34"/>
      <c r="BO692" s="34"/>
      <c r="BP692" s="34"/>
      <c r="BQ692" s="34"/>
      <c r="BR692" s="34"/>
      <c r="BS692" s="34"/>
      <c r="BT692" s="34"/>
      <c r="BU692" s="34"/>
      <c r="BV692" s="34"/>
      <c r="BW692" s="34"/>
      <c r="BX692" s="34"/>
      <c r="BY692" s="34"/>
      <c r="BZ692" s="34"/>
      <c r="CA692" s="34"/>
      <c r="CB692" s="34"/>
      <c r="CC692" s="34"/>
      <c r="CD692" s="35"/>
      <c r="CE692" s="35"/>
      <c r="CF692" s="35"/>
      <c r="CG692" s="35"/>
      <c r="CH692" s="34"/>
      <c r="CI692" s="34"/>
      <c r="CJ692" s="34"/>
      <c r="CK692" s="34"/>
      <c r="CL692" s="34"/>
      <c r="CM692" s="34"/>
      <c r="CN692" s="34"/>
      <c r="CO692" s="34"/>
      <c r="CP692" s="34"/>
      <c r="CQ692" s="34"/>
      <c r="CR692" s="34"/>
      <c r="CS692" s="34"/>
      <c r="CT692" s="34"/>
      <c r="CU692" s="34"/>
      <c r="CV692" s="34"/>
      <c r="CW692" s="34"/>
      <c r="CX692" s="35"/>
      <c r="CY692" s="35"/>
      <c r="CZ692" s="35"/>
      <c r="DA692" s="35"/>
      <c r="DB692" s="34"/>
      <c r="DC692" s="34"/>
      <c r="DD692" s="34"/>
      <c r="DE692" s="34"/>
      <c r="DF692" s="34"/>
      <c r="DG692" s="34"/>
      <c r="DH692" s="34"/>
      <c r="DI692" s="34"/>
      <c r="DJ692" s="34"/>
      <c r="DK692" s="34"/>
      <c r="DL692" s="34"/>
      <c r="DM692" s="34"/>
      <c r="DN692" s="34"/>
      <c r="DO692" s="34"/>
      <c r="DP692" s="34"/>
      <c r="DQ692" s="34"/>
    </row>
    <row r="693" spans="24:121">
      <c r="X693" s="35"/>
      <c r="Y693" s="35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5"/>
      <c r="AQ693" s="35"/>
      <c r="AR693" s="35"/>
      <c r="AS693" s="35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5"/>
      <c r="BK693" s="35"/>
      <c r="BL693" s="35"/>
      <c r="BM693" s="35"/>
      <c r="BN693" s="34"/>
      <c r="BO693" s="34"/>
      <c r="BP693" s="34"/>
      <c r="BQ693" s="34"/>
      <c r="BR693" s="34"/>
      <c r="BS693" s="34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5"/>
      <c r="CE693" s="35"/>
      <c r="CF693" s="35"/>
      <c r="CG693" s="35"/>
      <c r="CH693" s="34"/>
      <c r="CI693" s="34"/>
      <c r="CJ693" s="34"/>
      <c r="CK693" s="34"/>
      <c r="CL693" s="34"/>
      <c r="CM693" s="34"/>
      <c r="CN693" s="34"/>
      <c r="CO693" s="34"/>
      <c r="CP693" s="34"/>
      <c r="CQ693" s="34"/>
      <c r="CR693" s="34"/>
      <c r="CS693" s="34"/>
      <c r="CT693" s="34"/>
      <c r="CU693" s="34"/>
      <c r="CV693" s="34"/>
      <c r="CW693" s="34"/>
      <c r="CX693" s="35"/>
      <c r="CY693" s="35"/>
      <c r="CZ693" s="35"/>
      <c r="DA693" s="35"/>
      <c r="DB693" s="34"/>
      <c r="DC693" s="34"/>
      <c r="DD693" s="34"/>
      <c r="DE693" s="34"/>
      <c r="DF693" s="34"/>
      <c r="DG693" s="34"/>
      <c r="DH693" s="34"/>
      <c r="DI693" s="34"/>
      <c r="DJ693" s="34"/>
      <c r="DK693" s="34"/>
      <c r="DL693" s="34"/>
      <c r="DM693" s="34"/>
      <c r="DN693" s="34"/>
      <c r="DO693" s="34"/>
      <c r="DP693" s="34"/>
      <c r="DQ693" s="34"/>
    </row>
    <row r="694" spans="24:121">
      <c r="X694" s="35"/>
      <c r="Y694" s="35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5"/>
      <c r="AQ694" s="35"/>
      <c r="AR694" s="35"/>
      <c r="AS694" s="35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5"/>
      <c r="BK694" s="35"/>
      <c r="BL694" s="35"/>
      <c r="BM694" s="35"/>
      <c r="BN694" s="34"/>
      <c r="BO694" s="34"/>
      <c r="BP694" s="34"/>
      <c r="BQ694" s="34"/>
      <c r="BR694" s="34"/>
      <c r="BS694" s="34"/>
      <c r="BT694" s="34"/>
      <c r="BU694" s="34"/>
      <c r="BV694" s="34"/>
      <c r="BW694" s="34"/>
      <c r="BX694" s="34"/>
      <c r="BY694" s="34"/>
      <c r="BZ694" s="34"/>
      <c r="CA694" s="34"/>
      <c r="CB694" s="34"/>
      <c r="CC694" s="34"/>
      <c r="CD694" s="35"/>
      <c r="CE694" s="35"/>
      <c r="CF694" s="35"/>
      <c r="CG694" s="35"/>
      <c r="CH694" s="34"/>
      <c r="CI694" s="34"/>
      <c r="CJ694" s="34"/>
      <c r="CK694" s="34"/>
      <c r="CL694" s="34"/>
      <c r="CM694" s="34"/>
      <c r="CN694" s="34"/>
      <c r="CO694" s="34"/>
      <c r="CP694" s="34"/>
      <c r="CQ694" s="34"/>
      <c r="CR694" s="34"/>
      <c r="CS694" s="34"/>
      <c r="CT694" s="34"/>
      <c r="CU694" s="34"/>
      <c r="CV694" s="34"/>
      <c r="CW694" s="34"/>
      <c r="CX694" s="36"/>
      <c r="CY694" s="35"/>
      <c r="CZ694" s="35"/>
      <c r="DA694" s="35"/>
      <c r="DB694" s="34"/>
      <c r="DC694" s="34"/>
      <c r="DD694" s="34"/>
      <c r="DE694" s="34"/>
      <c r="DF694" s="34"/>
      <c r="DG694" s="34"/>
      <c r="DH694" s="34"/>
      <c r="DI694" s="34"/>
      <c r="DJ694" s="34"/>
      <c r="DK694" s="34"/>
      <c r="DL694" s="34"/>
      <c r="DM694" s="34"/>
      <c r="DN694" s="34"/>
      <c r="DO694" s="34"/>
      <c r="DP694" s="34"/>
      <c r="DQ694" s="34"/>
    </row>
    <row r="695" spans="24:121">
      <c r="X695" s="35"/>
      <c r="Y695" s="35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5"/>
      <c r="AQ695" s="35"/>
      <c r="AR695" s="35"/>
      <c r="AS695" s="35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5"/>
      <c r="BK695" s="35"/>
      <c r="BL695" s="35"/>
      <c r="BM695" s="35"/>
      <c r="BN695" s="34"/>
      <c r="BO695" s="34"/>
      <c r="BP695" s="34"/>
      <c r="BQ695" s="34"/>
      <c r="BR695" s="34"/>
      <c r="BS695" s="34"/>
      <c r="BT695" s="34"/>
      <c r="BU695" s="34"/>
      <c r="BV695" s="34"/>
      <c r="BW695" s="34"/>
      <c r="BX695" s="34"/>
      <c r="BY695" s="34"/>
      <c r="BZ695" s="34"/>
      <c r="CA695" s="34"/>
      <c r="CB695" s="34"/>
      <c r="CC695" s="34"/>
      <c r="CD695" s="35"/>
      <c r="CE695" s="35"/>
      <c r="CF695" s="35"/>
      <c r="CG695" s="35"/>
      <c r="CH695" s="34"/>
      <c r="CI695" s="34"/>
      <c r="CJ695" s="34"/>
      <c r="CK695" s="34"/>
      <c r="CL695" s="34"/>
      <c r="CM695" s="34"/>
      <c r="CN695" s="34"/>
      <c r="CO695" s="34"/>
      <c r="CP695" s="34"/>
      <c r="CQ695" s="34"/>
      <c r="CR695" s="34"/>
      <c r="CS695" s="34"/>
      <c r="CT695" s="34"/>
      <c r="CU695" s="34"/>
      <c r="CV695" s="34"/>
      <c r="CW695" s="34"/>
      <c r="CX695" s="35"/>
      <c r="CY695" s="35"/>
      <c r="CZ695" s="35"/>
      <c r="DA695" s="35"/>
      <c r="DB695" s="34"/>
      <c r="DC695" s="34"/>
      <c r="DD695" s="34"/>
      <c r="DE695" s="34"/>
      <c r="DF695" s="34"/>
      <c r="DG695" s="34"/>
      <c r="DH695" s="34"/>
      <c r="DI695" s="34"/>
      <c r="DJ695" s="34"/>
      <c r="DK695" s="34"/>
      <c r="DL695" s="34"/>
      <c r="DM695" s="34"/>
      <c r="DN695" s="34"/>
      <c r="DO695" s="34"/>
      <c r="DP695" s="34"/>
      <c r="DQ695" s="34"/>
    </row>
    <row r="696" spans="24:121">
      <c r="X696" s="35"/>
      <c r="Y696" s="35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5"/>
      <c r="AQ696" s="35"/>
      <c r="AR696" s="35"/>
      <c r="AS696" s="35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5"/>
      <c r="BK696" s="35"/>
      <c r="BL696" s="35"/>
      <c r="BM696" s="35"/>
      <c r="BN696" s="34"/>
      <c r="BO696" s="34"/>
      <c r="BP696" s="34"/>
      <c r="BQ696" s="34"/>
      <c r="BR696" s="34"/>
      <c r="BS696" s="34"/>
      <c r="BT696" s="34"/>
      <c r="BU696" s="34"/>
      <c r="BV696" s="34"/>
      <c r="BW696" s="34"/>
      <c r="BX696" s="34"/>
      <c r="BY696" s="34"/>
      <c r="BZ696" s="34"/>
      <c r="CA696" s="34"/>
      <c r="CB696" s="34"/>
      <c r="CC696" s="34"/>
      <c r="CD696" s="35"/>
      <c r="CE696" s="35"/>
      <c r="CF696" s="35"/>
      <c r="CG696" s="35"/>
      <c r="CH696" s="34"/>
      <c r="CI696" s="34"/>
      <c r="CJ696" s="34"/>
      <c r="CK696" s="34"/>
      <c r="CL696" s="34"/>
      <c r="CM696" s="34"/>
      <c r="CN696" s="34"/>
      <c r="CO696" s="34"/>
      <c r="CP696" s="34"/>
      <c r="CQ696" s="34"/>
      <c r="CR696" s="34"/>
      <c r="CS696" s="34"/>
      <c r="CT696" s="34"/>
      <c r="CU696" s="34"/>
      <c r="CV696" s="34"/>
      <c r="CW696" s="34"/>
      <c r="CX696" s="36"/>
      <c r="CY696" s="35"/>
      <c r="CZ696" s="35"/>
      <c r="DA696" s="35"/>
      <c r="DB696" s="34"/>
      <c r="DC696" s="34"/>
      <c r="DD696" s="34"/>
      <c r="DE696" s="34"/>
      <c r="DF696" s="34"/>
      <c r="DG696" s="34"/>
      <c r="DH696" s="34"/>
      <c r="DI696" s="34"/>
      <c r="DJ696" s="34"/>
      <c r="DK696" s="34"/>
      <c r="DL696" s="34"/>
      <c r="DM696" s="34"/>
      <c r="DN696" s="34"/>
      <c r="DO696" s="34"/>
      <c r="DP696" s="34"/>
      <c r="DQ696" s="34"/>
    </row>
    <row r="697" spans="24:121">
      <c r="X697" s="35"/>
      <c r="Y697" s="35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5"/>
      <c r="AQ697" s="35"/>
      <c r="AR697" s="35"/>
      <c r="AS697" s="35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5"/>
      <c r="BK697" s="35"/>
      <c r="BL697" s="35"/>
      <c r="BM697" s="35"/>
      <c r="BN697" s="34"/>
      <c r="BO697" s="34"/>
      <c r="BP697" s="34"/>
      <c r="BQ697" s="34"/>
      <c r="BR697" s="34"/>
      <c r="BS697" s="34"/>
      <c r="BT697" s="34"/>
      <c r="BU697" s="34"/>
      <c r="BV697" s="34"/>
      <c r="BW697" s="34"/>
      <c r="BX697" s="34"/>
      <c r="BY697" s="34"/>
      <c r="BZ697" s="34"/>
      <c r="CA697" s="34"/>
      <c r="CB697" s="34"/>
      <c r="CC697" s="34"/>
      <c r="CD697" s="35"/>
      <c r="CE697" s="35"/>
      <c r="CF697" s="35"/>
      <c r="CG697" s="35"/>
      <c r="CH697" s="34"/>
      <c r="CI697" s="34"/>
      <c r="CJ697" s="34"/>
      <c r="CK697" s="34"/>
      <c r="CL697" s="34"/>
      <c r="CM697" s="34"/>
      <c r="CN697" s="34"/>
      <c r="CO697" s="34"/>
      <c r="CP697" s="34"/>
      <c r="CQ697" s="34"/>
      <c r="CR697" s="34"/>
      <c r="CS697" s="34"/>
      <c r="CT697" s="34"/>
      <c r="CU697" s="34"/>
      <c r="CV697" s="34"/>
      <c r="CW697" s="34"/>
      <c r="CX697" s="35"/>
      <c r="CY697" s="35"/>
      <c r="CZ697" s="35"/>
      <c r="DA697" s="35"/>
      <c r="DB697" s="34"/>
      <c r="DC697" s="34"/>
      <c r="DD697" s="34"/>
      <c r="DE697" s="34"/>
      <c r="DF697" s="34"/>
      <c r="DG697" s="34"/>
      <c r="DH697" s="34"/>
      <c r="DI697" s="34"/>
      <c r="DJ697" s="34"/>
      <c r="DK697" s="34"/>
      <c r="DL697" s="34"/>
      <c r="DM697" s="34"/>
      <c r="DN697" s="34"/>
      <c r="DO697" s="34"/>
      <c r="DP697" s="34"/>
      <c r="DQ697" s="34"/>
    </row>
    <row r="698" spans="24:121">
      <c r="X698" s="35"/>
      <c r="Y698" s="35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5"/>
      <c r="AQ698" s="35"/>
      <c r="AR698" s="35"/>
      <c r="AS698" s="35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5"/>
      <c r="BK698" s="35"/>
      <c r="BL698" s="35"/>
      <c r="BM698" s="35"/>
      <c r="BN698" s="34"/>
      <c r="BO698" s="34"/>
      <c r="BP698" s="34"/>
      <c r="BQ698" s="34"/>
      <c r="BR698" s="34"/>
      <c r="BS698" s="34"/>
      <c r="BT698" s="34"/>
      <c r="BU698" s="34"/>
      <c r="BV698" s="34"/>
      <c r="BW698" s="34"/>
      <c r="BX698" s="34"/>
      <c r="BY698" s="34"/>
      <c r="BZ698" s="34"/>
      <c r="CA698" s="34"/>
      <c r="CB698" s="34"/>
      <c r="CC698" s="34"/>
      <c r="CD698" s="35"/>
      <c r="CE698" s="35"/>
      <c r="CF698" s="35"/>
      <c r="CG698" s="35"/>
      <c r="CH698" s="34"/>
      <c r="CI698" s="34"/>
      <c r="CJ698" s="34"/>
      <c r="CK698" s="34"/>
      <c r="CL698" s="34"/>
      <c r="CM698" s="34"/>
      <c r="CN698" s="34"/>
      <c r="CO698" s="34"/>
      <c r="CP698" s="34"/>
      <c r="CQ698" s="34"/>
      <c r="CR698" s="34"/>
      <c r="CS698" s="34"/>
      <c r="CT698" s="34"/>
      <c r="CU698" s="34"/>
      <c r="CV698" s="34"/>
      <c r="CW698" s="34"/>
      <c r="CX698" s="36"/>
      <c r="CY698" s="35"/>
      <c r="CZ698" s="35"/>
      <c r="DA698" s="35"/>
      <c r="DB698" s="34"/>
      <c r="DC698" s="34"/>
      <c r="DD698" s="34"/>
      <c r="DE698" s="34"/>
      <c r="DF698" s="34"/>
      <c r="DG698" s="34"/>
      <c r="DH698" s="34"/>
      <c r="DI698" s="34"/>
      <c r="DJ698" s="34"/>
      <c r="DK698" s="34"/>
      <c r="DL698" s="34"/>
      <c r="DM698" s="34"/>
      <c r="DN698" s="34"/>
      <c r="DO698" s="34"/>
      <c r="DP698" s="34"/>
      <c r="DQ698" s="34"/>
    </row>
    <row r="699" spans="24:121">
      <c r="X699" s="35"/>
      <c r="Y699" s="35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5"/>
      <c r="AQ699" s="35"/>
      <c r="AR699" s="35"/>
      <c r="AS699" s="35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5"/>
      <c r="BK699" s="35"/>
      <c r="BL699" s="35"/>
      <c r="BM699" s="35"/>
      <c r="BN699" s="34"/>
      <c r="BO699" s="34"/>
      <c r="BP699" s="34"/>
      <c r="BQ699" s="34"/>
      <c r="BR699" s="34"/>
      <c r="BS699" s="34"/>
      <c r="BT699" s="34"/>
      <c r="BU699" s="34"/>
      <c r="BV699" s="34"/>
      <c r="BW699" s="34"/>
      <c r="BX699" s="34"/>
      <c r="BY699" s="34"/>
      <c r="BZ699" s="34"/>
      <c r="CA699" s="34"/>
      <c r="CB699" s="34"/>
      <c r="CC699" s="34"/>
      <c r="CD699" s="35"/>
      <c r="CE699" s="35"/>
      <c r="CF699" s="35"/>
      <c r="CG699" s="35"/>
      <c r="CH699" s="34"/>
      <c r="CI699" s="34"/>
      <c r="CJ699" s="34"/>
      <c r="CK699" s="34"/>
      <c r="CL699" s="34"/>
      <c r="CM699" s="34"/>
      <c r="CN699" s="34"/>
      <c r="CO699" s="34"/>
      <c r="CP699" s="34"/>
      <c r="CQ699" s="34"/>
      <c r="CR699" s="34"/>
      <c r="CS699" s="34"/>
      <c r="CT699" s="34"/>
      <c r="CU699" s="34"/>
      <c r="CV699" s="34"/>
      <c r="CW699" s="34"/>
      <c r="CX699" s="35"/>
      <c r="CY699" s="35"/>
      <c r="CZ699" s="35"/>
      <c r="DA699" s="35"/>
      <c r="DB699" s="34"/>
      <c r="DC699" s="34"/>
      <c r="DD699" s="34"/>
      <c r="DE699" s="34"/>
      <c r="DF699" s="34"/>
      <c r="DG699" s="34"/>
      <c r="DH699" s="34"/>
      <c r="DI699" s="34"/>
      <c r="DJ699" s="34"/>
      <c r="DK699" s="34"/>
      <c r="DL699" s="34"/>
      <c r="DM699" s="34"/>
      <c r="DN699" s="34"/>
      <c r="DO699" s="34"/>
      <c r="DP699" s="34"/>
      <c r="DQ699" s="34"/>
    </row>
    <row r="700" spans="24:121">
      <c r="X700" s="35"/>
      <c r="Y700" s="35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5"/>
      <c r="AQ700" s="35"/>
      <c r="AR700" s="35"/>
      <c r="AS700" s="35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5"/>
      <c r="BK700" s="35"/>
      <c r="BL700" s="35"/>
      <c r="BM700" s="35"/>
      <c r="BN700" s="34"/>
      <c r="BO700" s="34"/>
      <c r="BP700" s="34"/>
      <c r="BQ700" s="34"/>
      <c r="BR700" s="34"/>
      <c r="BS700" s="34"/>
      <c r="BT700" s="34"/>
      <c r="BU700" s="34"/>
      <c r="BV700" s="34"/>
      <c r="BW700" s="34"/>
      <c r="BX700" s="34"/>
      <c r="BY700" s="34"/>
      <c r="BZ700" s="34"/>
      <c r="CA700" s="34"/>
      <c r="CB700" s="34"/>
      <c r="CC700" s="34"/>
      <c r="CD700" s="35"/>
      <c r="CE700" s="35"/>
      <c r="CF700" s="35"/>
      <c r="CG700" s="35"/>
      <c r="CH700" s="34"/>
      <c r="CI700" s="34"/>
      <c r="CJ700" s="34"/>
      <c r="CK700" s="34"/>
      <c r="CL700" s="34"/>
      <c r="CM700" s="34"/>
      <c r="CN700" s="34"/>
      <c r="CO700" s="34"/>
      <c r="CP700" s="34"/>
      <c r="CQ700" s="34"/>
      <c r="CR700" s="34"/>
      <c r="CS700" s="34"/>
      <c r="CT700" s="34"/>
      <c r="CU700" s="34"/>
      <c r="CV700" s="34"/>
      <c r="CW700" s="34"/>
      <c r="CX700" s="36"/>
      <c r="CY700" s="35"/>
      <c r="CZ700" s="35"/>
      <c r="DA700" s="35"/>
      <c r="DB700" s="34"/>
      <c r="DC700" s="34"/>
      <c r="DD700" s="34"/>
      <c r="DE700" s="34"/>
      <c r="DF700" s="34"/>
      <c r="DG700" s="34"/>
      <c r="DH700" s="34"/>
      <c r="DI700" s="34"/>
      <c r="DJ700" s="34"/>
      <c r="DK700" s="34"/>
      <c r="DL700" s="34"/>
      <c r="DM700" s="34"/>
      <c r="DN700" s="34"/>
      <c r="DO700" s="34"/>
      <c r="DP700" s="34"/>
      <c r="DQ700" s="34"/>
    </row>
    <row r="701" spans="24:121">
      <c r="X701" s="35"/>
      <c r="Y701" s="35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5"/>
      <c r="AQ701" s="35"/>
      <c r="AR701" s="35"/>
      <c r="AS701" s="35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5"/>
      <c r="BK701" s="35"/>
      <c r="BL701" s="35"/>
      <c r="BM701" s="35"/>
      <c r="BN701" s="34"/>
      <c r="BO701" s="34"/>
      <c r="BP701" s="34"/>
      <c r="BQ701" s="34"/>
      <c r="BR701" s="34"/>
      <c r="BS701" s="34"/>
      <c r="BT701" s="34"/>
      <c r="BU701" s="34"/>
      <c r="BV701" s="34"/>
      <c r="BW701" s="34"/>
      <c r="BX701" s="34"/>
      <c r="BY701" s="34"/>
      <c r="BZ701" s="34"/>
      <c r="CA701" s="34"/>
      <c r="CB701" s="34"/>
      <c r="CC701" s="34"/>
      <c r="CD701" s="35"/>
      <c r="CE701" s="35"/>
      <c r="CF701" s="35"/>
      <c r="CG701" s="35"/>
      <c r="CH701" s="34"/>
      <c r="CI701" s="34"/>
      <c r="CJ701" s="34"/>
      <c r="CK701" s="34"/>
      <c r="CL701" s="34"/>
      <c r="CM701" s="34"/>
      <c r="CN701" s="34"/>
      <c r="CO701" s="34"/>
      <c r="CP701" s="34"/>
      <c r="CQ701" s="34"/>
      <c r="CR701" s="34"/>
      <c r="CS701" s="34"/>
      <c r="CT701" s="34"/>
      <c r="CU701" s="34"/>
      <c r="CV701" s="34"/>
      <c r="CW701" s="34"/>
      <c r="CX701" s="35"/>
      <c r="CY701" s="35"/>
      <c r="CZ701" s="35"/>
      <c r="DA701" s="35"/>
      <c r="DB701" s="34"/>
      <c r="DC701" s="34"/>
      <c r="DD701" s="34"/>
      <c r="DE701" s="34"/>
      <c r="DF701" s="34"/>
      <c r="DG701" s="34"/>
      <c r="DH701" s="34"/>
      <c r="DI701" s="34"/>
      <c r="DJ701" s="34"/>
      <c r="DK701" s="34"/>
      <c r="DL701" s="34"/>
      <c r="DM701" s="34"/>
      <c r="DN701" s="34"/>
      <c r="DO701" s="34"/>
      <c r="DP701" s="34"/>
      <c r="DQ701" s="34"/>
    </row>
    <row r="702" spans="24:121">
      <c r="X702" s="35"/>
      <c r="Y702" s="35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5"/>
      <c r="AQ702" s="35"/>
      <c r="AR702" s="35"/>
      <c r="AS702" s="35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5"/>
      <c r="BK702" s="35"/>
      <c r="BL702" s="35"/>
      <c r="BM702" s="35"/>
      <c r="BN702" s="34"/>
      <c r="BO702" s="34"/>
      <c r="BP702" s="34"/>
      <c r="BQ702" s="34"/>
      <c r="BR702" s="34"/>
      <c r="BS702" s="34"/>
      <c r="BT702" s="34"/>
      <c r="BU702" s="34"/>
      <c r="BV702" s="34"/>
      <c r="BW702" s="34"/>
      <c r="BX702" s="34"/>
      <c r="BY702" s="34"/>
      <c r="BZ702" s="34"/>
      <c r="CA702" s="34"/>
      <c r="CB702" s="34"/>
      <c r="CC702" s="34"/>
      <c r="CD702" s="35"/>
      <c r="CE702" s="35"/>
      <c r="CF702" s="35"/>
      <c r="CG702" s="35"/>
      <c r="CH702" s="34"/>
      <c r="CI702" s="34"/>
      <c r="CJ702" s="34"/>
      <c r="CK702" s="34"/>
      <c r="CL702" s="34"/>
      <c r="CM702" s="34"/>
      <c r="CN702" s="34"/>
      <c r="CO702" s="34"/>
      <c r="CP702" s="34"/>
      <c r="CQ702" s="34"/>
      <c r="CR702" s="34"/>
      <c r="CS702" s="34"/>
      <c r="CT702" s="34"/>
      <c r="CU702" s="34"/>
      <c r="CV702" s="34"/>
      <c r="CW702" s="34"/>
      <c r="CX702" s="35"/>
      <c r="CY702" s="35"/>
      <c r="CZ702" s="35"/>
      <c r="DA702" s="35"/>
      <c r="DB702" s="34"/>
      <c r="DC702" s="34"/>
      <c r="DD702" s="34"/>
      <c r="DE702" s="34"/>
      <c r="DF702" s="34"/>
      <c r="DG702" s="34"/>
      <c r="DH702" s="34"/>
      <c r="DI702" s="34"/>
      <c r="DJ702" s="34"/>
      <c r="DK702" s="34"/>
      <c r="DL702" s="34"/>
      <c r="DM702" s="34"/>
      <c r="DN702" s="34"/>
      <c r="DO702" s="34"/>
      <c r="DP702" s="34"/>
      <c r="DQ702" s="34"/>
    </row>
    <row r="703" spans="24:121">
      <c r="X703" s="35"/>
      <c r="Y703" s="35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5"/>
      <c r="AQ703" s="35"/>
      <c r="AR703" s="35"/>
      <c r="AS703" s="35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5"/>
      <c r="BK703" s="35"/>
      <c r="BL703" s="35"/>
      <c r="BM703" s="35"/>
      <c r="BN703" s="34"/>
      <c r="BO703" s="34"/>
      <c r="BP703" s="34"/>
      <c r="BQ703" s="34"/>
      <c r="BR703" s="34"/>
      <c r="BS703" s="34"/>
      <c r="BT703" s="34"/>
      <c r="BU703" s="34"/>
      <c r="BV703" s="34"/>
      <c r="BW703" s="34"/>
      <c r="BX703" s="34"/>
      <c r="BY703" s="34"/>
      <c r="BZ703" s="34"/>
      <c r="CA703" s="34"/>
      <c r="CB703" s="34"/>
      <c r="CC703" s="34"/>
      <c r="CD703" s="35"/>
      <c r="CE703" s="35"/>
      <c r="CF703" s="35"/>
      <c r="CG703" s="35"/>
      <c r="CH703" s="34"/>
      <c r="CI703" s="34"/>
      <c r="CJ703" s="34"/>
      <c r="CK703" s="34"/>
      <c r="CL703" s="34"/>
      <c r="CM703" s="34"/>
      <c r="CN703" s="34"/>
      <c r="CO703" s="34"/>
      <c r="CP703" s="34"/>
      <c r="CQ703" s="34"/>
      <c r="CR703" s="34"/>
      <c r="CS703" s="34"/>
      <c r="CT703" s="34"/>
      <c r="CU703" s="34"/>
      <c r="CV703" s="34"/>
      <c r="CW703" s="34"/>
      <c r="CX703" s="35"/>
      <c r="CY703" s="35"/>
      <c r="CZ703" s="35"/>
      <c r="DA703" s="35"/>
      <c r="DB703" s="34"/>
      <c r="DC703" s="34"/>
      <c r="DD703" s="34"/>
      <c r="DE703" s="34"/>
      <c r="DF703" s="34"/>
      <c r="DG703" s="34"/>
      <c r="DH703" s="34"/>
      <c r="DI703" s="34"/>
      <c r="DJ703" s="34"/>
      <c r="DK703" s="34"/>
      <c r="DL703" s="34"/>
      <c r="DM703" s="34"/>
      <c r="DN703" s="34"/>
      <c r="DO703" s="34"/>
      <c r="DP703" s="34"/>
      <c r="DQ703" s="34"/>
    </row>
    <row r="704" spans="24:121">
      <c r="X704" s="35"/>
      <c r="Y704" s="35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5"/>
      <c r="AQ704" s="35"/>
      <c r="AR704" s="35"/>
      <c r="AS704" s="35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5"/>
      <c r="BK704" s="35"/>
      <c r="BL704" s="35"/>
      <c r="BM704" s="35"/>
      <c r="BN704" s="34"/>
      <c r="BO704" s="34"/>
      <c r="BP704" s="34"/>
      <c r="BQ704" s="34"/>
      <c r="BR704" s="34"/>
      <c r="BS704" s="34"/>
      <c r="BT704" s="34"/>
      <c r="BU704" s="34"/>
      <c r="BV704" s="34"/>
      <c r="BW704" s="34"/>
      <c r="BX704" s="34"/>
      <c r="BY704" s="34"/>
      <c r="BZ704" s="34"/>
      <c r="CA704" s="34"/>
      <c r="CB704" s="34"/>
      <c r="CC704" s="34"/>
      <c r="CD704" s="35"/>
      <c r="CE704" s="35"/>
      <c r="CF704" s="35"/>
      <c r="CG704" s="35"/>
      <c r="CH704" s="34"/>
      <c r="CI704" s="34"/>
      <c r="CJ704" s="34"/>
      <c r="CK704" s="34"/>
      <c r="CL704" s="34"/>
      <c r="CM704" s="34"/>
      <c r="CN704" s="34"/>
      <c r="CO704" s="34"/>
      <c r="CP704" s="34"/>
      <c r="CQ704" s="34"/>
      <c r="CR704" s="34"/>
      <c r="CS704" s="34"/>
      <c r="CT704" s="34"/>
      <c r="CU704" s="34"/>
      <c r="CV704" s="34"/>
      <c r="CW704" s="34"/>
      <c r="CX704" s="36"/>
      <c r="CY704" s="36"/>
      <c r="CZ704" s="35"/>
      <c r="DA704" s="35"/>
      <c r="DB704" s="34"/>
      <c r="DC704" s="34"/>
      <c r="DD704" s="34"/>
      <c r="DE704" s="34"/>
      <c r="DF704" s="34"/>
      <c r="DG704" s="34"/>
      <c r="DH704" s="34"/>
      <c r="DI704" s="34"/>
      <c r="DJ704" s="34"/>
      <c r="DK704" s="34"/>
      <c r="DL704" s="34"/>
      <c r="DM704" s="34"/>
      <c r="DN704" s="34"/>
      <c r="DO704" s="34"/>
      <c r="DP704" s="34"/>
      <c r="DQ704" s="34"/>
    </row>
    <row r="705" spans="24:121">
      <c r="X705" s="35"/>
      <c r="Y705" s="35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5"/>
      <c r="AQ705" s="35"/>
      <c r="AR705" s="35"/>
      <c r="AS705" s="35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5"/>
      <c r="BK705" s="35"/>
      <c r="BL705" s="35"/>
      <c r="BM705" s="35"/>
      <c r="BN705" s="34"/>
      <c r="BO705" s="34"/>
      <c r="BP705" s="34"/>
      <c r="BQ705" s="34"/>
      <c r="BR705" s="34"/>
      <c r="BS705" s="34"/>
      <c r="BT705" s="34"/>
      <c r="BU705" s="34"/>
      <c r="BV705" s="34"/>
      <c r="BW705" s="34"/>
      <c r="BX705" s="34"/>
      <c r="BY705" s="34"/>
      <c r="BZ705" s="34"/>
      <c r="CA705" s="34"/>
      <c r="CB705" s="34"/>
      <c r="CC705" s="34"/>
      <c r="CD705" s="35"/>
      <c r="CE705" s="35"/>
      <c r="CF705" s="35"/>
      <c r="CG705" s="35"/>
      <c r="CH705" s="34"/>
      <c r="CI705" s="34"/>
      <c r="CJ705" s="34"/>
      <c r="CK705" s="34"/>
      <c r="CL705" s="34"/>
      <c r="CM705" s="34"/>
      <c r="CN705" s="34"/>
      <c r="CO705" s="34"/>
      <c r="CP705" s="34"/>
      <c r="CQ705" s="34"/>
      <c r="CR705" s="34"/>
      <c r="CS705" s="34"/>
      <c r="CT705" s="34"/>
      <c r="CU705" s="34"/>
      <c r="CV705" s="34"/>
      <c r="CW705" s="34"/>
      <c r="CX705" s="35"/>
      <c r="CY705" s="35"/>
      <c r="CZ705" s="35"/>
      <c r="DA705" s="35"/>
      <c r="DB705" s="34"/>
      <c r="DC705" s="34"/>
      <c r="DD705" s="34"/>
      <c r="DE705" s="34"/>
      <c r="DF705" s="34"/>
      <c r="DG705" s="34"/>
      <c r="DH705" s="34"/>
      <c r="DI705" s="34"/>
      <c r="DJ705" s="34"/>
      <c r="DK705" s="34"/>
      <c r="DL705" s="34"/>
      <c r="DM705" s="34"/>
      <c r="DN705" s="34"/>
      <c r="DO705" s="34"/>
      <c r="DP705" s="34"/>
      <c r="DQ705" s="34"/>
    </row>
    <row r="706" spans="24:121">
      <c r="X706" s="35"/>
      <c r="Y706" s="35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5"/>
      <c r="AQ706" s="35"/>
      <c r="AR706" s="35"/>
      <c r="AS706" s="35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5"/>
      <c r="BK706" s="35"/>
      <c r="BL706" s="35"/>
      <c r="BM706" s="35"/>
      <c r="BN706" s="34"/>
      <c r="BO706" s="34"/>
      <c r="BP706" s="34"/>
      <c r="BQ706" s="34"/>
      <c r="BR706" s="34"/>
      <c r="BS706" s="34"/>
      <c r="BT706" s="34"/>
      <c r="BU706" s="34"/>
      <c r="BV706" s="34"/>
      <c r="BW706" s="34"/>
      <c r="BX706" s="34"/>
      <c r="BY706" s="34"/>
      <c r="BZ706" s="34"/>
      <c r="CA706" s="34"/>
      <c r="CB706" s="34"/>
      <c r="CC706" s="34"/>
      <c r="CD706" s="35"/>
      <c r="CE706" s="35"/>
      <c r="CF706" s="35"/>
      <c r="CG706" s="35"/>
      <c r="CH706" s="34"/>
      <c r="CI706" s="34"/>
      <c r="CJ706" s="34"/>
      <c r="CK706" s="34"/>
      <c r="CL706" s="34"/>
      <c r="CM706" s="34"/>
      <c r="CN706" s="34"/>
      <c r="CO706" s="34"/>
      <c r="CP706" s="34"/>
      <c r="CQ706" s="34"/>
      <c r="CR706" s="34"/>
      <c r="CS706" s="34"/>
      <c r="CT706" s="34"/>
      <c r="CU706" s="34"/>
      <c r="CV706" s="34"/>
      <c r="CW706" s="34"/>
      <c r="CX706" s="35"/>
      <c r="CY706" s="35"/>
      <c r="CZ706" s="35"/>
      <c r="DA706" s="35"/>
      <c r="DB706" s="34"/>
      <c r="DC706" s="34"/>
      <c r="DD706" s="34"/>
      <c r="DE706" s="34"/>
      <c r="DF706" s="34"/>
      <c r="DG706" s="34"/>
      <c r="DH706" s="34"/>
      <c r="DI706" s="34"/>
      <c r="DJ706" s="34"/>
      <c r="DK706" s="34"/>
      <c r="DL706" s="34"/>
      <c r="DM706" s="34"/>
      <c r="DN706" s="34"/>
      <c r="DO706" s="34"/>
      <c r="DP706" s="34"/>
      <c r="DQ706" s="34"/>
    </row>
    <row r="707" spans="24:121">
      <c r="X707" s="35"/>
      <c r="Y707" s="35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5"/>
      <c r="AQ707" s="35"/>
      <c r="AR707" s="35"/>
      <c r="AS707" s="35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5"/>
      <c r="BK707" s="35"/>
      <c r="BL707" s="35"/>
      <c r="BM707" s="35"/>
      <c r="BN707" s="34"/>
      <c r="BO707" s="34"/>
      <c r="BP707" s="34"/>
      <c r="BQ707" s="34"/>
      <c r="BR707" s="34"/>
      <c r="BS707" s="34"/>
      <c r="BT707" s="34"/>
      <c r="BU707" s="34"/>
      <c r="BV707" s="34"/>
      <c r="BW707" s="34"/>
      <c r="BX707" s="34"/>
      <c r="BY707" s="34"/>
      <c r="BZ707" s="34"/>
      <c r="CA707" s="34"/>
      <c r="CB707" s="34"/>
      <c r="CC707" s="34"/>
      <c r="CD707" s="35"/>
      <c r="CE707" s="35"/>
      <c r="CF707" s="35"/>
      <c r="CG707" s="35"/>
      <c r="CH707" s="34"/>
      <c r="CI707" s="34"/>
      <c r="CJ707" s="34"/>
      <c r="CK707" s="34"/>
      <c r="CL707" s="34"/>
      <c r="CM707" s="34"/>
      <c r="CN707" s="34"/>
      <c r="CO707" s="34"/>
      <c r="CP707" s="34"/>
      <c r="CQ707" s="34"/>
      <c r="CR707" s="34"/>
      <c r="CS707" s="34"/>
      <c r="CT707" s="34"/>
      <c r="CU707" s="34"/>
      <c r="CV707" s="34"/>
      <c r="CW707" s="34"/>
      <c r="CX707" s="36"/>
      <c r="CY707" s="35"/>
      <c r="CZ707" s="35"/>
      <c r="DA707" s="35"/>
      <c r="DB707" s="34"/>
      <c r="DC707" s="34"/>
      <c r="DD707" s="34"/>
      <c r="DE707" s="34"/>
      <c r="DF707" s="34"/>
      <c r="DG707" s="34"/>
      <c r="DH707" s="34"/>
      <c r="DI707" s="34"/>
      <c r="DJ707" s="34"/>
      <c r="DK707" s="34"/>
      <c r="DL707" s="34"/>
      <c r="DM707" s="34"/>
      <c r="DN707" s="34"/>
      <c r="DO707" s="34"/>
      <c r="DP707" s="34"/>
      <c r="DQ707" s="34"/>
    </row>
    <row r="708" spans="24:121">
      <c r="X708" s="35"/>
      <c r="Y708" s="35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5"/>
      <c r="AQ708" s="35"/>
      <c r="AR708" s="35"/>
      <c r="AS708" s="35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4"/>
      <c r="BF708" s="34"/>
      <c r="BG708" s="34"/>
      <c r="BH708" s="34"/>
      <c r="BI708" s="34"/>
      <c r="BJ708" s="35"/>
      <c r="BK708" s="35"/>
      <c r="BL708" s="35"/>
      <c r="BM708" s="35"/>
      <c r="BN708" s="34"/>
      <c r="BO708" s="34"/>
      <c r="BP708" s="34"/>
      <c r="BQ708" s="34"/>
      <c r="BR708" s="34"/>
      <c r="BS708" s="34"/>
      <c r="BT708" s="34"/>
      <c r="BU708" s="34"/>
      <c r="BV708" s="34"/>
      <c r="BW708" s="34"/>
      <c r="BX708" s="34"/>
      <c r="BY708" s="34"/>
      <c r="BZ708" s="34"/>
      <c r="CA708" s="34"/>
      <c r="CB708" s="34"/>
      <c r="CC708" s="34"/>
      <c r="CD708" s="35"/>
      <c r="CE708" s="35"/>
      <c r="CF708" s="35"/>
      <c r="CG708" s="35"/>
      <c r="CH708" s="34"/>
      <c r="CI708" s="34"/>
      <c r="CJ708" s="34"/>
      <c r="CK708" s="34"/>
      <c r="CL708" s="34"/>
      <c r="CM708" s="34"/>
      <c r="CN708" s="34"/>
      <c r="CO708" s="34"/>
      <c r="CP708" s="34"/>
      <c r="CQ708" s="34"/>
      <c r="CR708" s="34"/>
      <c r="CS708" s="34"/>
      <c r="CT708" s="34"/>
      <c r="CU708" s="34"/>
      <c r="CV708" s="34"/>
      <c r="CW708" s="34"/>
      <c r="CX708" s="35"/>
      <c r="CY708" s="35"/>
      <c r="CZ708" s="35"/>
      <c r="DA708" s="35"/>
      <c r="DB708" s="34"/>
      <c r="DC708" s="34"/>
      <c r="DD708" s="34"/>
      <c r="DE708" s="34"/>
      <c r="DF708" s="34"/>
      <c r="DG708" s="34"/>
      <c r="DH708" s="34"/>
      <c r="DI708" s="34"/>
      <c r="DJ708" s="34"/>
      <c r="DK708" s="34"/>
      <c r="DL708" s="34"/>
      <c r="DM708" s="34"/>
      <c r="DN708" s="34"/>
      <c r="DO708" s="34"/>
      <c r="DP708" s="34"/>
      <c r="DQ708" s="34"/>
    </row>
    <row r="709" spans="24:121">
      <c r="X709" s="35"/>
      <c r="Y709" s="35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5"/>
      <c r="AQ709" s="35"/>
      <c r="AR709" s="35"/>
      <c r="AS709" s="35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4"/>
      <c r="BF709" s="34"/>
      <c r="BG709" s="34"/>
      <c r="BH709" s="34"/>
      <c r="BI709" s="34"/>
      <c r="BJ709" s="35"/>
      <c r="BK709" s="35"/>
      <c r="BL709" s="35"/>
      <c r="BM709" s="35"/>
      <c r="BN709" s="34"/>
      <c r="BO709" s="34"/>
      <c r="BP709" s="34"/>
      <c r="BQ709" s="34"/>
      <c r="BR709" s="34"/>
      <c r="BS709" s="34"/>
      <c r="BT709" s="34"/>
      <c r="BU709" s="34"/>
      <c r="BV709" s="34"/>
      <c r="BW709" s="34"/>
      <c r="BX709" s="34"/>
      <c r="BY709" s="34"/>
      <c r="BZ709" s="34"/>
      <c r="CA709" s="34"/>
      <c r="CB709" s="34"/>
      <c r="CC709" s="34"/>
      <c r="CD709" s="35"/>
      <c r="CE709" s="35"/>
      <c r="CF709" s="35"/>
      <c r="CG709" s="35"/>
      <c r="CH709" s="34"/>
      <c r="CI709" s="34"/>
      <c r="CJ709" s="34"/>
      <c r="CK709" s="34"/>
      <c r="CL709" s="34"/>
      <c r="CM709" s="34"/>
      <c r="CN709" s="34"/>
      <c r="CO709" s="34"/>
      <c r="CP709" s="34"/>
      <c r="CQ709" s="34"/>
      <c r="CR709" s="34"/>
      <c r="CS709" s="34"/>
      <c r="CT709" s="34"/>
      <c r="CU709" s="34"/>
      <c r="CV709" s="34"/>
      <c r="CW709" s="34"/>
      <c r="CX709" s="35"/>
      <c r="CY709" s="35"/>
      <c r="CZ709" s="35"/>
      <c r="DA709" s="35"/>
      <c r="DB709" s="34"/>
      <c r="DC709" s="34"/>
      <c r="DD709" s="34"/>
      <c r="DE709" s="34"/>
      <c r="DF709" s="34"/>
      <c r="DG709" s="34"/>
      <c r="DH709" s="34"/>
      <c r="DI709" s="34"/>
      <c r="DJ709" s="34"/>
      <c r="DK709" s="34"/>
      <c r="DL709" s="34"/>
      <c r="DM709" s="34"/>
      <c r="DN709" s="34"/>
      <c r="DO709" s="34"/>
      <c r="DP709" s="34"/>
      <c r="DQ709" s="34"/>
    </row>
    <row r="710" spans="24:121">
      <c r="X710" s="35"/>
      <c r="Y710" s="35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5"/>
      <c r="AQ710" s="35"/>
      <c r="AR710" s="35"/>
      <c r="AS710" s="35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4"/>
      <c r="BF710" s="34"/>
      <c r="BG710" s="34"/>
      <c r="BH710" s="34"/>
      <c r="BI710" s="34"/>
      <c r="BJ710" s="35"/>
      <c r="BK710" s="35"/>
      <c r="BL710" s="35"/>
      <c r="BM710" s="35"/>
      <c r="BN710" s="34"/>
      <c r="BO710" s="34"/>
      <c r="BP710" s="34"/>
      <c r="BQ710" s="34"/>
      <c r="BR710" s="34"/>
      <c r="BS710" s="34"/>
      <c r="BT710" s="34"/>
      <c r="BU710" s="34"/>
      <c r="BV710" s="34"/>
      <c r="BW710" s="34"/>
      <c r="BX710" s="34"/>
      <c r="BY710" s="34"/>
      <c r="BZ710" s="34"/>
      <c r="CA710" s="34"/>
      <c r="CB710" s="34"/>
      <c r="CC710" s="34"/>
      <c r="CD710" s="35"/>
      <c r="CE710" s="35"/>
      <c r="CF710" s="35"/>
      <c r="CG710" s="35"/>
      <c r="CH710" s="34"/>
      <c r="CI710" s="34"/>
      <c r="CJ710" s="34"/>
      <c r="CK710" s="34"/>
      <c r="CL710" s="34"/>
      <c r="CM710" s="34"/>
      <c r="CN710" s="34"/>
      <c r="CO710" s="34"/>
      <c r="CP710" s="34"/>
      <c r="CQ710" s="34"/>
      <c r="CR710" s="34"/>
      <c r="CS710" s="34"/>
      <c r="CT710" s="34"/>
      <c r="CU710" s="34"/>
      <c r="CV710" s="34"/>
      <c r="CW710" s="34"/>
      <c r="CX710" s="35"/>
      <c r="CY710" s="35"/>
      <c r="CZ710" s="35"/>
      <c r="DA710" s="35"/>
      <c r="DB710" s="34"/>
      <c r="DC710" s="34"/>
      <c r="DD710" s="34"/>
      <c r="DE710" s="34"/>
      <c r="DF710" s="34"/>
      <c r="DG710" s="34"/>
      <c r="DH710" s="34"/>
      <c r="DI710" s="34"/>
      <c r="DJ710" s="34"/>
      <c r="DK710" s="34"/>
      <c r="DL710" s="34"/>
      <c r="DM710" s="34"/>
      <c r="DN710" s="34"/>
      <c r="DO710" s="34"/>
      <c r="DP710" s="34"/>
      <c r="DQ710" s="34"/>
    </row>
    <row r="711" spans="24:121">
      <c r="X711" s="35"/>
      <c r="Y711" s="35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5"/>
      <c r="AQ711" s="35"/>
      <c r="AR711" s="35"/>
      <c r="AS711" s="35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5"/>
      <c r="BK711" s="35"/>
      <c r="BL711" s="35"/>
      <c r="BM711" s="35"/>
      <c r="BN711" s="34"/>
      <c r="BO711" s="34"/>
      <c r="BP711" s="34"/>
      <c r="BQ711" s="34"/>
      <c r="BR711" s="34"/>
      <c r="BS711" s="34"/>
      <c r="BT711" s="34"/>
      <c r="BU711" s="34"/>
      <c r="BV711" s="34"/>
      <c r="BW711" s="34"/>
      <c r="BX711" s="34"/>
      <c r="BY711" s="34"/>
      <c r="BZ711" s="34"/>
      <c r="CA711" s="34"/>
      <c r="CB711" s="34"/>
      <c r="CC711" s="34"/>
      <c r="CD711" s="35"/>
      <c r="CE711" s="35"/>
      <c r="CF711" s="35"/>
      <c r="CG711" s="35"/>
      <c r="CH711" s="34"/>
      <c r="CI711" s="34"/>
      <c r="CJ711" s="34"/>
      <c r="CK711" s="34"/>
      <c r="CL711" s="34"/>
      <c r="CM711" s="34"/>
      <c r="CN711" s="34"/>
      <c r="CO711" s="34"/>
      <c r="CP711" s="34"/>
      <c r="CQ711" s="34"/>
      <c r="CR711" s="34"/>
      <c r="CS711" s="34"/>
      <c r="CT711" s="34"/>
      <c r="CU711" s="34"/>
      <c r="CV711" s="34"/>
      <c r="CW711" s="34"/>
      <c r="CX711" s="35"/>
      <c r="CY711" s="35"/>
      <c r="CZ711" s="35"/>
      <c r="DA711" s="35"/>
      <c r="DB711" s="34"/>
      <c r="DC711" s="34"/>
      <c r="DD711" s="34"/>
      <c r="DE711" s="34"/>
      <c r="DF711" s="34"/>
      <c r="DG711" s="34"/>
      <c r="DH711" s="34"/>
      <c r="DI711" s="34"/>
      <c r="DJ711" s="34"/>
      <c r="DK711" s="34"/>
      <c r="DL711" s="34"/>
      <c r="DM711" s="34"/>
      <c r="DN711" s="34"/>
      <c r="DO711" s="34"/>
      <c r="DP711" s="34"/>
      <c r="DQ711" s="34"/>
    </row>
    <row r="712" spans="24:121">
      <c r="X712" s="35"/>
      <c r="Y712" s="35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5"/>
      <c r="AQ712" s="35"/>
      <c r="AR712" s="35"/>
      <c r="AS712" s="35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5"/>
      <c r="BK712" s="35"/>
      <c r="BL712" s="35"/>
      <c r="BM712" s="35"/>
      <c r="BN712" s="34"/>
      <c r="BO712" s="34"/>
      <c r="BP712" s="34"/>
      <c r="BQ712" s="34"/>
      <c r="BR712" s="34"/>
      <c r="BS712" s="34"/>
      <c r="BT712" s="34"/>
      <c r="BU712" s="34"/>
      <c r="BV712" s="34"/>
      <c r="BW712" s="34"/>
      <c r="BX712" s="34"/>
      <c r="BY712" s="34"/>
      <c r="BZ712" s="34"/>
      <c r="CA712" s="34"/>
      <c r="CB712" s="34"/>
      <c r="CC712" s="34"/>
      <c r="CD712" s="35"/>
      <c r="CE712" s="35"/>
      <c r="CF712" s="35"/>
      <c r="CG712" s="35"/>
      <c r="CH712" s="34"/>
      <c r="CI712" s="34"/>
      <c r="CJ712" s="34"/>
      <c r="CK712" s="34"/>
      <c r="CL712" s="34"/>
      <c r="CM712" s="34"/>
      <c r="CN712" s="34"/>
      <c r="CO712" s="34"/>
      <c r="CP712" s="34"/>
      <c r="CQ712" s="34"/>
      <c r="CR712" s="34"/>
      <c r="CS712" s="34"/>
      <c r="CT712" s="34"/>
      <c r="CU712" s="34"/>
      <c r="CV712" s="34"/>
      <c r="CW712" s="34"/>
      <c r="CX712" s="35"/>
      <c r="CY712" s="35"/>
      <c r="CZ712" s="35"/>
      <c r="DA712" s="35"/>
      <c r="DB712" s="34"/>
      <c r="DC712" s="34"/>
      <c r="DD712" s="34"/>
      <c r="DE712" s="34"/>
      <c r="DF712" s="34"/>
      <c r="DG712" s="34"/>
      <c r="DH712" s="34"/>
      <c r="DI712" s="34"/>
      <c r="DJ712" s="34"/>
      <c r="DK712" s="34"/>
      <c r="DL712" s="34"/>
      <c r="DM712" s="34"/>
      <c r="DN712" s="34"/>
      <c r="DO712" s="34"/>
      <c r="DP712" s="34"/>
      <c r="DQ712" s="34"/>
    </row>
    <row r="713" spans="24:121">
      <c r="X713" s="35"/>
      <c r="Y713" s="35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5"/>
      <c r="AQ713" s="35"/>
      <c r="AR713" s="35"/>
      <c r="AS713" s="35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5"/>
      <c r="BK713" s="35"/>
      <c r="BL713" s="35"/>
      <c r="BM713" s="35"/>
      <c r="BN713" s="34"/>
      <c r="BO713" s="34"/>
      <c r="BP713" s="34"/>
      <c r="BQ713" s="34"/>
      <c r="BR713" s="34"/>
      <c r="BS713" s="34"/>
      <c r="BT713" s="34"/>
      <c r="BU713" s="34"/>
      <c r="BV713" s="34"/>
      <c r="BW713" s="34"/>
      <c r="BX713" s="34"/>
      <c r="BY713" s="34"/>
      <c r="BZ713" s="34"/>
      <c r="CA713" s="34"/>
      <c r="CB713" s="34"/>
      <c r="CC713" s="34"/>
      <c r="CD713" s="35"/>
      <c r="CE713" s="35"/>
      <c r="CF713" s="35"/>
      <c r="CG713" s="35"/>
      <c r="CH713" s="34"/>
      <c r="CI713" s="34"/>
      <c r="CJ713" s="34"/>
      <c r="CK713" s="34"/>
      <c r="CL713" s="34"/>
      <c r="CM713" s="34"/>
      <c r="CN713" s="34"/>
      <c r="CO713" s="34"/>
      <c r="CP713" s="34"/>
      <c r="CQ713" s="34"/>
      <c r="CR713" s="34"/>
      <c r="CS713" s="34"/>
      <c r="CT713" s="34"/>
      <c r="CU713" s="34"/>
      <c r="CV713" s="34"/>
      <c r="CW713" s="34"/>
      <c r="CX713" s="36"/>
      <c r="CY713" s="36"/>
      <c r="CZ713" s="35"/>
      <c r="DA713" s="35"/>
      <c r="DB713" s="34"/>
      <c r="DC713" s="34"/>
      <c r="DD713" s="34"/>
      <c r="DE713" s="34"/>
      <c r="DF713" s="34"/>
      <c r="DG713" s="34"/>
      <c r="DH713" s="34"/>
      <c r="DI713" s="34"/>
      <c r="DJ713" s="34"/>
      <c r="DK713" s="34"/>
      <c r="DL713" s="34"/>
      <c r="DM713" s="34"/>
      <c r="DN713" s="34"/>
      <c r="DO713" s="34"/>
      <c r="DP713" s="34"/>
      <c r="DQ713" s="34"/>
    </row>
    <row r="714" spans="24:121">
      <c r="X714" s="35"/>
      <c r="Y714" s="35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5"/>
      <c r="AQ714" s="35"/>
      <c r="AR714" s="35"/>
      <c r="AS714" s="35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4"/>
      <c r="BF714" s="34"/>
      <c r="BG714" s="34"/>
      <c r="BH714" s="34"/>
      <c r="BI714" s="34"/>
      <c r="BJ714" s="35"/>
      <c r="BK714" s="35"/>
      <c r="BL714" s="35"/>
      <c r="BM714" s="35"/>
      <c r="BN714" s="34"/>
      <c r="BO714" s="34"/>
      <c r="BP714" s="34"/>
      <c r="BQ714" s="34"/>
      <c r="BR714" s="34"/>
      <c r="BS714" s="34"/>
      <c r="BT714" s="34"/>
      <c r="BU714" s="34"/>
      <c r="BV714" s="34"/>
      <c r="BW714" s="34"/>
      <c r="BX714" s="34"/>
      <c r="BY714" s="34"/>
      <c r="BZ714" s="34"/>
      <c r="CA714" s="34"/>
      <c r="CB714" s="34"/>
      <c r="CC714" s="34"/>
      <c r="CD714" s="35"/>
      <c r="CE714" s="35"/>
      <c r="CF714" s="35"/>
      <c r="CG714" s="35"/>
      <c r="CH714" s="34"/>
      <c r="CI714" s="34"/>
      <c r="CJ714" s="34"/>
      <c r="CK714" s="34"/>
      <c r="CL714" s="34"/>
      <c r="CM714" s="34"/>
      <c r="CN714" s="34"/>
      <c r="CO714" s="34"/>
      <c r="CP714" s="34"/>
      <c r="CQ714" s="34"/>
      <c r="CR714" s="34"/>
      <c r="CS714" s="34"/>
      <c r="CT714" s="34"/>
      <c r="CU714" s="34"/>
      <c r="CV714" s="34"/>
      <c r="CW714" s="34"/>
      <c r="CX714" s="35"/>
      <c r="CY714" s="35"/>
      <c r="CZ714" s="35"/>
      <c r="DA714" s="35"/>
      <c r="DB714" s="34"/>
      <c r="DC714" s="34"/>
      <c r="DD714" s="34"/>
      <c r="DE714" s="34"/>
      <c r="DF714" s="34"/>
      <c r="DG714" s="34"/>
      <c r="DH714" s="34"/>
      <c r="DI714" s="34"/>
      <c r="DJ714" s="34"/>
      <c r="DK714" s="34"/>
      <c r="DL714" s="34"/>
      <c r="DM714" s="34"/>
      <c r="DN714" s="34"/>
      <c r="DO714" s="34"/>
      <c r="DP714" s="34"/>
      <c r="DQ714" s="34"/>
    </row>
    <row r="715" spans="24:121">
      <c r="X715" s="35"/>
      <c r="Y715" s="35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5"/>
      <c r="AQ715" s="35"/>
      <c r="AR715" s="35"/>
      <c r="AS715" s="35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5"/>
      <c r="BK715" s="35"/>
      <c r="BL715" s="35"/>
      <c r="BM715" s="35"/>
      <c r="BN715" s="34"/>
      <c r="BO715" s="34"/>
      <c r="BP715" s="34"/>
      <c r="BQ715" s="34"/>
      <c r="BR715" s="34"/>
      <c r="BS715" s="34"/>
      <c r="BT715" s="34"/>
      <c r="BU715" s="34"/>
      <c r="BV715" s="34"/>
      <c r="BW715" s="34"/>
      <c r="BX715" s="34"/>
      <c r="BY715" s="34"/>
      <c r="BZ715" s="34"/>
      <c r="CA715" s="34"/>
      <c r="CB715" s="34"/>
      <c r="CC715" s="34"/>
      <c r="CD715" s="35"/>
      <c r="CE715" s="35"/>
      <c r="CF715" s="35"/>
      <c r="CG715" s="35"/>
      <c r="CH715" s="34"/>
      <c r="CI715" s="34"/>
      <c r="CJ715" s="34"/>
      <c r="CK715" s="34"/>
      <c r="CL715" s="34"/>
      <c r="CM715" s="34"/>
      <c r="CN715" s="34"/>
      <c r="CO715" s="34"/>
      <c r="CP715" s="34"/>
      <c r="CQ715" s="34"/>
      <c r="CR715" s="34"/>
      <c r="CS715" s="34"/>
      <c r="CT715" s="34"/>
      <c r="CU715" s="34"/>
      <c r="CV715" s="34"/>
      <c r="CW715" s="34"/>
      <c r="CX715" s="35"/>
      <c r="CY715" s="35"/>
      <c r="CZ715" s="35"/>
      <c r="DA715" s="35"/>
      <c r="DB715" s="34"/>
      <c r="DC715" s="34"/>
      <c r="DD715" s="34"/>
      <c r="DE715" s="34"/>
      <c r="DF715" s="34"/>
      <c r="DG715" s="34"/>
      <c r="DH715" s="34"/>
      <c r="DI715" s="34"/>
      <c r="DJ715" s="34"/>
      <c r="DK715" s="34"/>
      <c r="DL715" s="34"/>
      <c r="DM715" s="34"/>
      <c r="DN715" s="34"/>
      <c r="DO715" s="34"/>
      <c r="DP715" s="34"/>
      <c r="DQ715" s="34"/>
    </row>
    <row r="716" spans="24:121">
      <c r="X716" s="35"/>
      <c r="Y716" s="35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5"/>
      <c r="AQ716" s="35"/>
      <c r="AR716" s="35"/>
      <c r="AS716" s="35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4"/>
      <c r="BF716" s="34"/>
      <c r="BG716" s="34"/>
      <c r="BH716" s="34"/>
      <c r="BI716" s="34"/>
      <c r="BJ716" s="35"/>
      <c r="BK716" s="35"/>
      <c r="BL716" s="35"/>
      <c r="BM716" s="35"/>
      <c r="BN716" s="34"/>
      <c r="BO716" s="34"/>
      <c r="BP716" s="34"/>
      <c r="BQ716" s="34"/>
      <c r="BR716" s="34"/>
      <c r="BS716" s="34"/>
      <c r="BT716" s="34"/>
      <c r="BU716" s="34"/>
      <c r="BV716" s="34"/>
      <c r="BW716" s="34"/>
      <c r="BX716" s="34"/>
      <c r="BY716" s="34"/>
      <c r="BZ716" s="34"/>
      <c r="CA716" s="34"/>
      <c r="CB716" s="34"/>
      <c r="CC716" s="34"/>
      <c r="CD716" s="35"/>
      <c r="CE716" s="35"/>
      <c r="CF716" s="35"/>
      <c r="CG716" s="35"/>
      <c r="CH716" s="34"/>
      <c r="CI716" s="34"/>
      <c r="CJ716" s="34"/>
      <c r="CK716" s="34"/>
      <c r="CL716" s="34"/>
      <c r="CM716" s="34"/>
      <c r="CN716" s="34"/>
      <c r="CO716" s="34"/>
      <c r="CP716" s="34"/>
      <c r="CQ716" s="34"/>
      <c r="CR716" s="34"/>
      <c r="CS716" s="34"/>
      <c r="CT716" s="34"/>
      <c r="CU716" s="34"/>
      <c r="CV716" s="34"/>
      <c r="CW716" s="34"/>
      <c r="CX716" s="35"/>
      <c r="CY716" s="35"/>
      <c r="CZ716" s="35"/>
      <c r="DA716" s="35"/>
      <c r="DB716" s="34"/>
      <c r="DC716" s="34"/>
      <c r="DD716" s="34"/>
      <c r="DE716" s="34"/>
      <c r="DF716" s="34"/>
      <c r="DG716" s="34"/>
      <c r="DH716" s="34"/>
      <c r="DI716" s="34"/>
      <c r="DJ716" s="34"/>
      <c r="DK716" s="34"/>
      <c r="DL716" s="34"/>
      <c r="DM716" s="34"/>
      <c r="DN716" s="34"/>
      <c r="DO716" s="34"/>
      <c r="DP716" s="34"/>
      <c r="DQ716" s="34"/>
    </row>
    <row r="717" spans="24:121">
      <c r="X717" s="35"/>
      <c r="Y717" s="35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5"/>
      <c r="AQ717" s="35"/>
      <c r="AR717" s="35"/>
      <c r="AS717" s="35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4"/>
      <c r="BF717" s="34"/>
      <c r="BG717" s="34"/>
      <c r="BH717" s="34"/>
      <c r="BI717" s="34"/>
      <c r="BJ717" s="35"/>
      <c r="BK717" s="35"/>
      <c r="BL717" s="35"/>
      <c r="BM717" s="35"/>
      <c r="BN717" s="34"/>
      <c r="BO717" s="34"/>
      <c r="BP717" s="34"/>
      <c r="BQ717" s="34"/>
      <c r="BR717" s="34"/>
      <c r="BS717" s="34"/>
      <c r="BT717" s="34"/>
      <c r="BU717" s="34"/>
      <c r="BV717" s="34"/>
      <c r="BW717" s="34"/>
      <c r="BX717" s="34"/>
      <c r="BY717" s="34"/>
      <c r="BZ717" s="34"/>
      <c r="CA717" s="34"/>
      <c r="CB717" s="34"/>
      <c r="CC717" s="34"/>
      <c r="CD717" s="35"/>
      <c r="CE717" s="35"/>
      <c r="CF717" s="35"/>
      <c r="CG717" s="35"/>
      <c r="CH717" s="34"/>
      <c r="CI717" s="34"/>
      <c r="CJ717" s="34"/>
      <c r="CK717" s="34"/>
      <c r="CL717" s="34"/>
      <c r="CM717" s="34"/>
      <c r="CN717" s="34"/>
      <c r="CO717" s="34"/>
      <c r="CP717" s="34"/>
      <c r="CQ717" s="34"/>
      <c r="CR717" s="34"/>
      <c r="CS717" s="34"/>
      <c r="CT717" s="34"/>
      <c r="CU717" s="34"/>
      <c r="CV717" s="34"/>
      <c r="CW717" s="34"/>
      <c r="CX717" s="35"/>
      <c r="CY717" s="35"/>
      <c r="CZ717" s="35"/>
      <c r="DA717" s="35"/>
      <c r="DB717" s="34"/>
      <c r="DC717" s="34"/>
      <c r="DD717" s="34"/>
      <c r="DE717" s="34"/>
      <c r="DF717" s="34"/>
      <c r="DG717" s="34"/>
      <c r="DH717" s="34"/>
      <c r="DI717" s="34"/>
      <c r="DJ717" s="34"/>
      <c r="DK717" s="34"/>
      <c r="DL717" s="34"/>
      <c r="DM717" s="34"/>
      <c r="DN717" s="34"/>
      <c r="DO717" s="34"/>
      <c r="DP717" s="34"/>
      <c r="DQ717" s="34"/>
    </row>
    <row r="718" spans="24:121">
      <c r="X718" s="35"/>
      <c r="Y718" s="35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5"/>
      <c r="AQ718" s="35"/>
      <c r="AR718" s="35"/>
      <c r="AS718" s="35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4"/>
      <c r="BF718" s="34"/>
      <c r="BG718" s="34"/>
      <c r="BH718" s="34"/>
      <c r="BI718" s="34"/>
      <c r="BJ718" s="35"/>
      <c r="BK718" s="35"/>
      <c r="BL718" s="35"/>
      <c r="BM718" s="35"/>
      <c r="BN718" s="34"/>
      <c r="BO718" s="34"/>
      <c r="BP718" s="34"/>
      <c r="BQ718" s="34"/>
      <c r="BR718" s="34"/>
      <c r="BS718" s="34"/>
      <c r="BT718" s="34"/>
      <c r="BU718" s="34"/>
      <c r="BV718" s="34"/>
      <c r="BW718" s="34"/>
      <c r="BX718" s="34"/>
      <c r="BY718" s="34"/>
      <c r="BZ718" s="34"/>
      <c r="CA718" s="34"/>
      <c r="CB718" s="34"/>
      <c r="CC718" s="34"/>
      <c r="CD718" s="35"/>
      <c r="CE718" s="35"/>
      <c r="CF718" s="35"/>
      <c r="CG718" s="35"/>
      <c r="CH718" s="34"/>
      <c r="CI718" s="34"/>
      <c r="CJ718" s="34"/>
      <c r="CK718" s="34"/>
      <c r="CL718" s="34"/>
      <c r="CM718" s="34"/>
      <c r="CN718" s="34"/>
      <c r="CO718" s="34"/>
      <c r="CP718" s="34"/>
      <c r="CQ718" s="34"/>
      <c r="CR718" s="34"/>
      <c r="CS718" s="34"/>
      <c r="CT718" s="34"/>
      <c r="CU718" s="34"/>
      <c r="CV718" s="34"/>
      <c r="CW718" s="34"/>
      <c r="CX718" s="36"/>
      <c r="CY718" s="36"/>
      <c r="CZ718" s="35"/>
      <c r="DA718" s="35"/>
      <c r="DB718" s="34"/>
      <c r="DC718" s="34"/>
      <c r="DD718" s="34"/>
      <c r="DE718" s="34"/>
      <c r="DF718" s="34"/>
      <c r="DG718" s="34"/>
      <c r="DH718" s="34"/>
      <c r="DI718" s="34"/>
      <c r="DJ718" s="34"/>
      <c r="DK718" s="34"/>
      <c r="DL718" s="34"/>
      <c r="DM718" s="34"/>
      <c r="DN718" s="34"/>
      <c r="DO718" s="34"/>
      <c r="DP718" s="34"/>
      <c r="DQ718" s="34"/>
    </row>
    <row r="719" spans="24:121">
      <c r="X719" s="35"/>
      <c r="Y719" s="35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5"/>
      <c r="AQ719" s="35"/>
      <c r="AR719" s="35"/>
      <c r="AS719" s="35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  <c r="BE719" s="34"/>
      <c r="BF719" s="34"/>
      <c r="BG719" s="34"/>
      <c r="BH719" s="34"/>
      <c r="BI719" s="34"/>
      <c r="BJ719" s="35"/>
      <c r="BK719" s="35"/>
      <c r="BL719" s="35"/>
      <c r="BM719" s="35"/>
      <c r="BN719" s="34"/>
      <c r="BO719" s="34"/>
      <c r="BP719" s="34"/>
      <c r="BQ719" s="34"/>
      <c r="BR719" s="34"/>
      <c r="BS719" s="34"/>
      <c r="BT719" s="34"/>
      <c r="BU719" s="34"/>
      <c r="BV719" s="34"/>
      <c r="BW719" s="34"/>
      <c r="BX719" s="34"/>
      <c r="BY719" s="34"/>
      <c r="BZ719" s="34"/>
      <c r="CA719" s="34"/>
      <c r="CB719" s="34"/>
      <c r="CC719" s="34"/>
      <c r="CD719" s="35"/>
      <c r="CE719" s="35"/>
      <c r="CF719" s="35"/>
      <c r="CG719" s="35"/>
      <c r="CH719" s="34"/>
      <c r="CI719" s="34"/>
      <c r="CJ719" s="34"/>
      <c r="CK719" s="34"/>
      <c r="CL719" s="34"/>
      <c r="CM719" s="34"/>
      <c r="CN719" s="34"/>
      <c r="CO719" s="34"/>
      <c r="CP719" s="34"/>
      <c r="CQ719" s="34"/>
      <c r="CR719" s="34"/>
      <c r="CS719" s="34"/>
      <c r="CT719" s="34"/>
      <c r="CU719" s="34"/>
      <c r="CV719" s="34"/>
      <c r="CW719" s="34"/>
      <c r="CX719" s="35"/>
      <c r="CY719" s="35"/>
      <c r="CZ719" s="35"/>
      <c r="DA719" s="35"/>
      <c r="DB719" s="34"/>
      <c r="DC719" s="34"/>
      <c r="DD719" s="34"/>
      <c r="DE719" s="34"/>
      <c r="DF719" s="34"/>
      <c r="DG719" s="34"/>
      <c r="DH719" s="34"/>
      <c r="DI719" s="34"/>
      <c r="DJ719" s="34"/>
      <c r="DK719" s="34"/>
      <c r="DL719" s="34"/>
      <c r="DM719" s="34"/>
      <c r="DN719" s="34"/>
      <c r="DO719" s="34"/>
      <c r="DP719" s="34"/>
      <c r="DQ719" s="34"/>
    </row>
    <row r="720" spans="24:121">
      <c r="X720" s="35"/>
      <c r="Y720" s="35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5"/>
      <c r="AQ720" s="35"/>
      <c r="AR720" s="35"/>
      <c r="AS720" s="35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  <c r="BE720" s="34"/>
      <c r="BF720" s="34"/>
      <c r="BG720" s="34"/>
      <c r="BH720" s="34"/>
      <c r="BI720" s="34"/>
      <c r="BJ720" s="35"/>
      <c r="BK720" s="35"/>
      <c r="BL720" s="35"/>
      <c r="BM720" s="35"/>
      <c r="BN720" s="34"/>
      <c r="BO720" s="34"/>
      <c r="BP720" s="34"/>
      <c r="BQ720" s="34"/>
      <c r="BR720" s="34"/>
      <c r="BS720" s="34"/>
      <c r="BT720" s="34"/>
      <c r="BU720" s="34"/>
      <c r="BV720" s="34"/>
      <c r="BW720" s="34"/>
      <c r="BX720" s="34"/>
      <c r="BY720" s="34"/>
      <c r="BZ720" s="34"/>
      <c r="CA720" s="34"/>
      <c r="CB720" s="34"/>
      <c r="CC720" s="34"/>
      <c r="CD720" s="35"/>
      <c r="CE720" s="35"/>
      <c r="CF720" s="35"/>
      <c r="CG720" s="35"/>
      <c r="CH720" s="34"/>
      <c r="CI720" s="34"/>
      <c r="CJ720" s="34"/>
      <c r="CK720" s="34"/>
      <c r="CL720" s="34"/>
      <c r="CM720" s="34"/>
      <c r="CN720" s="34"/>
      <c r="CO720" s="34"/>
      <c r="CP720" s="34"/>
      <c r="CQ720" s="34"/>
      <c r="CR720" s="34"/>
      <c r="CS720" s="34"/>
      <c r="CT720" s="34"/>
      <c r="CU720" s="34"/>
      <c r="CV720" s="34"/>
      <c r="CW720" s="34"/>
      <c r="CX720" s="35"/>
      <c r="CY720" s="35"/>
      <c r="CZ720" s="35"/>
      <c r="DA720" s="35"/>
      <c r="DB720" s="34"/>
      <c r="DC720" s="34"/>
      <c r="DD720" s="34"/>
      <c r="DE720" s="34"/>
      <c r="DF720" s="34"/>
      <c r="DG720" s="34"/>
      <c r="DH720" s="34"/>
      <c r="DI720" s="34"/>
      <c r="DJ720" s="34"/>
      <c r="DK720" s="34"/>
      <c r="DL720" s="34"/>
      <c r="DM720" s="34"/>
      <c r="DN720" s="34"/>
      <c r="DO720" s="34"/>
      <c r="DP720" s="34"/>
      <c r="DQ720" s="34"/>
    </row>
    <row r="721" spans="24:121">
      <c r="X721" s="35"/>
      <c r="Y721" s="35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5"/>
      <c r="AQ721" s="35"/>
      <c r="AR721" s="35"/>
      <c r="AS721" s="35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4"/>
      <c r="BF721" s="34"/>
      <c r="BG721" s="34"/>
      <c r="BH721" s="34"/>
      <c r="BI721" s="34"/>
      <c r="BJ721" s="35"/>
      <c r="BK721" s="35"/>
      <c r="BL721" s="35"/>
      <c r="BM721" s="35"/>
      <c r="BN721" s="34"/>
      <c r="BO721" s="34"/>
      <c r="BP721" s="34"/>
      <c r="BQ721" s="34"/>
      <c r="BR721" s="34"/>
      <c r="BS721" s="34"/>
      <c r="BT721" s="34"/>
      <c r="BU721" s="34"/>
      <c r="BV721" s="34"/>
      <c r="BW721" s="34"/>
      <c r="BX721" s="34"/>
      <c r="BY721" s="34"/>
      <c r="BZ721" s="34"/>
      <c r="CA721" s="34"/>
      <c r="CB721" s="34"/>
      <c r="CC721" s="34"/>
      <c r="CD721" s="35"/>
      <c r="CE721" s="35"/>
      <c r="CF721" s="35"/>
      <c r="CG721" s="35"/>
      <c r="CH721" s="34"/>
      <c r="CI721" s="34"/>
      <c r="CJ721" s="34"/>
      <c r="CK721" s="34"/>
      <c r="CL721" s="34"/>
      <c r="CM721" s="34"/>
      <c r="CN721" s="34"/>
      <c r="CO721" s="34"/>
      <c r="CP721" s="34"/>
      <c r="CQ721" s="34"/>
      <c r="CR721" s="34"/>
      <c r="CS721" s="34"/>
      <c r="CT721" s="34"/>
      <c r="CU721" s="34"/>
      <c r="CV721" s="34"/>
      <c r="CW721" s="34"/>
      <c r="CX721" s="35"/>
      <c r="CY721" s="35"/>
      <c r="CZ721" s="35"/>
      <c r="DA721" s="35"/>
      <c r="DB721" s="34"/>
      <c r="DC721" s="34"/>
      <c r="DD721" s="34"/>
      <c r="DE721" s="34"/>
      <c r="DF721" s="34"/>
      <c r="DG721" s="34"/>
      <c r="DH721" s="34"/>
      <c r="DI721" s="34"/>
      <c r="DJ721" s="34"/>
      <c r="DK721" s="34"/>
      <c r="DL721" s="34"/>
      <c r="DM721" s="34"/>
      <c r="DN721" s="34"/>
      <c r="DO721" s="34"/>
      <c r="DP721" s="34"/>
      <c r="DQ721" s="34"/>
    </row>
    <row r="722" spans="24:121">
      <c r="X722" s="35"/>
      <c r="Y722" s="35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5"/>
      <c r="AQ722" s="35"/>
      <c r="AR722" s="35"/>
      <c r="AS722" s="35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  <c r="BE722" s="34"/>
      <c r="BF722" s="34"/>
      <c r="BG722" s="34"/>
      <c r="BH722" s="34"/>
      <c r="BI722" s="34"/>
      <c r="BJ722" s="35"/>
      <c r="BK722" s="35"/>
      <c r="BL722" s="35"/>
      <c r="BM722" s="35"/>
      <c r="BN722" s="34"/>
      <c r="BO722" s="34"/>
      <c r="BP722" s="34"/>
      <c r="BQ722" s="34"/>
      <c r="BR722" s="34"/>
      <c r="BS722" s="34"/>
      <c r="BT722" s="34"/>
      <c r="BU722" s="34"/>
      <c r="BV722" s="34"/>
      <c r="BW722" s="34"/>
      <c r="BX722" s="34"/>
      <c r="BY722" s="34"/>
      <c r="BZ722" s="34"/>
      <c r="CA722" s="34"/>
      <c r="CB722" s="34"/>
      <c r="CC722" s="34"/>
      <c r="CD722" s="35"/>
      <c r="CE722" s="35"/>
      <c r="CF722" s="35"/>
      <c r="CG722" s="35"/>
      <c r="CH722" s="34"/>
      <c r="CI722" s="34"/>
      <c r="CJ722" s="34"/>
      <c r="CK722" s="34"/>
      <c r="CL722" s="34"/>
      <c r="CM722" s="34"/>
      <c r="CN722" s="34"/>
      <c r="CO722" s="34"/>
      <c r="CP722" s="34"/>
      <c r="CQ722" s="34"/>
      <c r="CR722" s="34"/>
      <c r="CS722" s="34"/>
      <c r="CT722" s="34"/>
      <c r="CU722" s="34"/>
      <c r="CV722" s="34"/>
      <c r="CW722" s="34"/>
      <c r="CX722" s="36"/>
      <c r="CY722" s="36"/>
      <c r="CZ722" s="35"/>
      <c r="DA722" s="35"/>
      <c r="DB722" s="34"/>
      <c r="DC722" s="34"/>
      <c r="DD722" s="34"/>
      <c r="DE722" s="34"/>
      <c r="DF722" s="34"/>
      <c r="DG722" s="34"/>
      <c r="DH722" s="34"/>
      <c r="DI722" s="34"/>
      <c r="DJ722" s="34"/>
      <c r="DK722" s="34"/>
      <c r="DL722" s="34"/>
      <c r="DM722" s="34"/>
      <c r="DN722" s="34"/>
      <c r="DO722" s="34"/>
      <c r="DP722" s="34"/>
      <c r="DQ722" s="34"/>
    </row>
    <row r="723" spans="24:121">
      <c r="X723" s="35"/>
      <c r="Y723" s="35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5"/>
      <c r="AQ723" s="35"/>
      <c r="AR723" s="35"/>
      <c r="AS723" s="35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  <c r="BE723" s="34"/>
      <c r="BF723" s="34"/>
      <c r="BG723" s="34"/>
      <c r="BH723" s="34"/>
      <c r="BI723" s="34"/>
      <c r="BJ723" s="35"/>
      <c r="BK723" s="35"/>
      <c r="BL723" s="35"/>
      <c r="BM723" s="35"/>
      <c r="BN723" s="34"/>
      <c r="BO723" s="34"/>
      <c r="BP723" s="34"/>
      <c r="BQ723" s="34"/>
      <c r="BR723" s="34"/>
      <c r="BS723" s="34"/>
      <c r="BT723" s="34"/>
      <c r="BU723" s="34"/>
      <c r="BV723" s="34"/>
      <c r="BW723" s="34"/>
      <c r="BX723" s="34"/>
      <c r="BY723" s="34"/>
      <c r="BZ723" s="34"/>
      <c r="CA723" s="34"/>
      <c r="CB723" s="34"/>
      <c r="CC723" s="34"/>
      <c r="CD723" s="35"/>
      <c r="CE723" s="35"/>
      <c r="CF723" s="35"/>
      <c r="CG723" s="35"/>
      <c r="CH723" s="34"/>
      <c r="CI723" s="34"/>
      <c r="CJ723" s="34"/>
      <c r="CK723" s="34"/>
      <c r="CL723" s="34"/>
      <c r="CM723" s="34"/>
      <c r="CN723" s="34"/>
      <c r="CO723" s="34"/>
      <c r="CP723" s="34"/>
      <c r="CQ723" s="34"/>
      <c r="CR723" s="34"/>
      <c r="CS723" s="34"/>
      <c r="CT723" s="34"/>
      <c r="CU723" s="34"/>
      <c r="CV723" s="34"/>
      <c r="CW723" s="34"/>
      <c r="CX723" s="36"/>
      <c r="CY723" s="36"/>
      <c r="CZ723" s="35"/>
      <c r="DA723" s="35"/>
      <c r="DB723" s="34"/>
      <c r="DC723" s="34"/>
      <c r="DD723" s="34"/>
      <c r="DE723" s="34"/>
      <c r="DF723" s="34"/>
      <c r="DG723" s="34"/>
      <c r="DH723" s="34"/>
      <c r="DI723" s="34"/>
      <c r="DJ723" s="34"/>
      <c r="DK723" s="34"/>
      <c r="DL723" s="34"/>
      <c r="DM723" s="34"/>
      <c r="DN723" s="34"/>
      <c r="DO723" s="34"/>
      <c r="DP723" s="34"/>
      <c r="DQ723" s="34"/>
    </row>
    <row r="724" spans="24:121">
      <c r="X724" s="35"/>
      <c r="Y724" s="35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5"/>
      <c r="AQ724" s="35"/>
      <c r="AR724" s="35"/>
      <c r="AS724" s="35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  <c r="BE724" s="34"/>
      <c r="BF724" s="34"/>
      <c r="BG724" s="34"/>
      <c r="BH724" s="34"/>
      <c r="BI724" s="34"/>
      <c r="BJ724" s="35"/>
      <c r="BK724" s="35"/>
      <c r="BL724" s="35"/>
      <c r="BM724" s="35"/>
      <c r="BN724" s="34"/>
      <c r="BO724" s="34"/>
      <c r="BP724" s="34"/>
      <c r="BQ724" s="34"/>
      <c r="BR724" s="34"/>
      <c r="BS724" s="34"/>
      <c r="BT724" s="34"/>
      <c r="BU724" s="34"/>
      <c r="BV724" s="34"/>
      <c r="BW724" s="34"/>
      <c r="BX724" s="34"/>
      <c r="BY724" s="34"/>
      <c r="BZ724" s="34"/>
      <c r="CA724" s="34"/>
      <c r="CB724" s="34"/>
      <c r="CC724" s="34"/>
      <c r="CD724" s="35"/>
      <c r="CE724" s="35"/>
      <c r="CF724" s="35"/>
      <c r="CG724" s="35"/>
      <c r="CH724" s="34"/>
      <c r="CI724" s="34"/>
      <c r="CJ724" s="34"/>
      <c r="CK724" s="34"/>
      <c r="CL724" s="34"/>
      <c r="CM724" s="34"/>
      <c r="CN724" s="34"/>
      <c r="CO724" s="34"/>
      <c r="CP724" s="34"/>
      <c r="CQ724" s="34"/>
      <c r="CR724" s="34"/>
      <c r="CS724" s="34"/>
      <c r="CT724" s="34"/>
      <c r="CU724" s="34"/>
      <c r="CV724" s="34"/>
      <c r="CW724" s="34"/>
      <c r="CX724" s="36"/>
      <c r="CY724" s="35"/>
      <c r="CZ724" s="35"/>
      <c r="DA724" s="36"/>
      <c r="DB724" s="34"/>
      <c r="DC724" s="34"/>
      <c r="DD724" s="34"/>
      <c r="DE724" s="34"/>
      <c r="DF724" s="34"/>
      <c r="DG724" s="34"/>
      <c r="DH724" s="34"/>
      <c r="DI724" s="34"/>
      <c r="DJ724" s="34"/>
      <c r="DK724" s="34"/>
      <c r="DL724" s="34"/>
      <c r="DM724" s="34"/>
      <c r="DN724" s="34"/>
      <c r="DO724" s="34"/>
      <c r="DP724" s="34"/>
      <c r="DQ724" s="34"/>
    </row>
    <row r="725" spans="24:121">
      <c r="X725" s="35"/>
      <c r="Y725" s="35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5"/>
      <c r="AQ725" s="35"/>
      <c r="AR725" s="35"/>
      <c r="AS725" s="35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  <c r="BE725" s="34"/>
      <c r="BF725" s="34"/>
      <c r="BG725" s="34"/>
      <c r="BH725" s="34"/>
      <c r="BI725" s="34"/>
      <c r="BJ725" s="35"/>
      <c r="BK725" s="35"/>
      <c r="BL725" s="35"/>
      <c r="BM725" s="35"/>
      <c r="BN725" s="34"/>
      <c r="BO725" s="34"/>
      <c r="BP725" s="34"/>
      <c r="BQ725" s="34"/>
      <c r="BR725" s="34"/>
      <c r="BS725" s="34"/>
      <c r="BT725" s="34"/>
      <c r="BU725" s="34"/>
      <c r="BV725" s="34"/>
      <c r="BW725" s="34"/>
      <c r="BX725" s="34"/>
      <c r="BY725" s="34"/>
      <c r="BZ725" s="34"/>
      <c r="CA725" s="34"/>
      <c r="CB725" s="34"/>
      <c r="CC725" s="34"/>
      <c r="CD725" s="35"/>
      <c r="CE725" s="35"/>
      <c r="CF725" s="35"/>
      <c r="CG725" s="35"/>
      <c r="CH725" s="34"/>
      <c r="CI725" s="34"/>
      <c r="CJ725" s="34"/>
      <c r="CK725" s="34"/>
      <c r="CL725" s="34"/>
      <c r="CM725" s="34"/>
      <c r="CN725" s="34"/>
      <c r="CO725" s="34"/>
      <c r="CP725" s="34"/>
      <c r="CQ725" s="34"/>
      <c r="CR725" s="34"/>
      <c r="CS725" s="34"/>
      <c r="CT725" s="34"/>
      <c r="CU725" s="34"/>
      <c r="CV725" s="34"/>
      <c r="CW725" s="34"/>
      <c r="CX725" s="35"/>
      <c r="CY725" s="35"/>
      <c r="CZ725" s="35"/>
      <c r="DA725" s="35"/>
      <c r="DB725" s="34"/>
      <c r="DC725" s="34"/>
      <c r="DD725" s="34"/>
      <c r="DE725" s="34"/>
      <c r="DF725" s="34"/>
      <c r="DG725" s="34"/>
      <c r="DH725" s="34"/>
      <c r="DI725" s="34"/>
      <c r="DJ725" s="34"/>
      <c r="DK725" s="34"/>
      <c r="DL725" s="34"/>
      <c r="DM725" s="34"/>
      <c r="DN725" s="34"/>
      <c r="DO725" s="34"/>
      <c r="DP725" s="34"/>
      <c r="DQ725" s="34"/>
    </row>
    <row r="726" spans="24:121">
      <c r="X726" s="35"/>
      <c r="Y726" s="35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5"/>
      <c r="AQ726" s="35"/>
      <c r="AR726" s="35"/>
      <c r="AS726" s="35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  <c r="BE726" s="34"/>
      <c r="BF726" s="34"/>
      <c r="BG726" s="34"/>
      <c r="BH726" s="34"/>
      <c r="BI726" s="34"/>
      <c r="BJ726" s="35"/>
      <c r="BK726" s="35"/>
      <c r="BL726" s="35"/>
      <c r="BM726" s="35"/>
      <c r="BN726" s="34"/>
      <c r="BO726" s="34"/>
      <c r="BP726" s="34"/>
      <c r="BQ726" s="34"/>
      <c r="BR726" s="34"/>
      <c r="BS726" s="34"/>
      <c r="BT726" s="34"/>
      <c r="BU726" s="34"/>
      <c r="BV726" s="34"/>
      <c r="BW726" s="34"/>
      <c r="BX726" s="34"/>
      <c r="BY726" s="34"/>
      <c r="BZ726" s="34"/>
      <c r="CA726" s="34"/>
      <c r="CB726" s="34"/>
      <c r="CC726" s="34"/>
      <c r="CD726" s="35"/>
      <c r="CE726" s="35"/>
      <c r="CF726" s="35"/>
      <c r="CG726" s="35"/>
      <c r="CH726" s="34"/>
      <c r="CI726" s="34"/>
      <c r="CJ726" s="34"/>
      <c r="CK726" s="34"/>
      <c r="CL726" s="34"/>
      <c r="CM726" s="34"/>
      <c r="CN726" s="34"/>
      <c r="CO726" s="34"/>
      <c r="CP726" s="34"/>
      <c r="CQ726" s="34"/>
      <c r="CR726" s="34"/>
      <c r="CS726" s="34"/>
      <c r="CT726" s="34"/>
      <c r="CU726" s="34"/>
      <c r="CV726" s="34"/>
      <c r="CW726" s="34"/>
      <c r="CX726" s="35"/>
      <c r="CY726" s="35"/>
      <c r="CZ726" s="35"/>
      <c r="DA726" s="35"/>
      <c r="DB726" s="34"/>
      <c r="DC726" s="34"/>
      <c r="DD726" s="34"/>
      <c r="DE726" s="34"/>
      <c r="DF726" s="34"/>
      <c r="DG726" s="34"/>
      <c r="DH726" s="34"/>
      <c r="DI726" s="34"/>
      <c r="DJ726" s="34"/>
      <c r="DK726" s="34"/>
      <c r="DL726" s="34"/>
      <c r="DM726" s="34"/>
      <c r="DN726" s="34"/>
      <c r="DO726" s="34"/>
      <c r="DP726" s="34"/>
      <c r="DQ726" s="34"/>
    </row>
    <row r="727" spans="24:121">
      <c r="X727" s="35"/>
      <c r="Y727" s="35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5"/>
      <c r="AQ727" s="35"/>
      <c r="AR727" s="35"/>
      <c r="AS727" s="35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  <c r="BE727" s="34"/>
      <c r="BF727" s="34"/>
      <c r="BG727" s="34"/>
      <c r="BH727" s="34"/>
      <c r="BI727" s="34"/>
      <c r="BJ727" s="35"/>
      <c r="BK727" s="35"/>
      <c r="BL727" s="35"/>
      <c r="BM727" s="35"/>
      <c r="BN727" s="34"/>
      <c r="BO727" s="34"/>
      <c r="BP727" s="34"/>
      <c r="BQ727" s="34"/>
      <c r="BR727" s="34"/>
      <c r="BS727" s="34"/>
      <c r="BT727" s="34"/>
      <c r="BU727" s="34"/>
      <c r="BV727" s="34"/>
      <c r="BW727" s="34"/>
      <c r="BX727" s="34"/>
      <c r="BY727" s="34"/>
      <c r="BZ727" s="34"/>
      <c r="CA727" s="34"/>
      <c r="CB727" s="34"/>
      <c r="CC727" s="34"/>
      <c r="CD727" s="35"/>
      <c r="CE727" s="35"/>
      <c r="CF727" s="35"/>
      <c r="CG727" s="35"/>
      <c r="CH727" s="34"/>
      <c r="CI727" s="34"/>
      <c r="CJ727" s="34"/>
      <c r="CK727" s="34"/>
      <c r="CL727" s="34"/>
      <c r="CM727" s="34"/>
      <c r="CN727" s="34"/>
      <c r="CO727" s="34"/>
      <c r="CP727" s="34"/>
      <c r="CQ727" s="34"/>
      <c r="CR727" s="34"/>
      <c r="CS727" s="34"/>
      <c r="CT727" s="34"/>
      <c r="CU727" s="34"/>
      <c r="CV727" s="34"/>
      <c r="CW727" s="34"/>
      <c r="CX727" s="36"/>
      <c r="CY727" s="35"/>
      <c r="CZ727" s="35"/>
      <c r="DA727" s="35"/>
      <c r="DB727" s="34"/>
      <c r="DC727" s="34"/>
      <c r="DD727" s="34"/>
      <c r="DE727" s="34"/>
      <c r="DF727" s="34"/>
      <c r="DG727" s="34"/>
      <c r="DH727" s="34"/>
      <c r="DI727" s="34"/>
      <c r="DJ727" s="34"/>
      <c r="DK727" s="34"/>
      <c r="DL727" s="34"/>
      <c r="DM727" s="34"/>
      <c r="DN727" s="34"/>
      <c r="DO727" s="34"/>
      <c r="DP727" s="34"/>
      <c r="DQ727" s="34"/>
    </row>
    <row r="728" spans="24:121">
      <c r="X728" s="35"/>
      <c r="Y728" s="35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5"/>
      <c r="AQ728" s="35"/>
      <c r="AR728" s="35"/>
      <c r="AS728" s="35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  <c r="BE728" s="34"/>
      <c r="BF728" s="34"/>
      <c r="BG728" s="34"/>
      <c r="BH728" s="34"/>
      <c r="BI728" s="34"/>
      <c r="BJ728" s="35"/>
      <c r="BK728" s="35"/>
      <c r="BL728" s="35"/>
      <c r="BM728" s="35"/>
      <c r="BN728" s="34"/>
      <c r="BO728" s="34"/>
      <c r="BP728" s="34"/>
      <c r="BQ728" s="34"/>
      <c r="BR728" s="34"/>
      <c r="BS728" s="34"/>
      <c r="BT728" s="34"/>
      <c r="BU728" s="34"/>
      <c r="BV728" s="34"/>
      <c r="BW728" s="34"/>
      <c r="BX728" s="34"/>
      <c r="BY728" s="34"/>
      <c r="BZ728" s="34"/>
      <c r="CA728" s="34"/>
      <c r="CB728" s="34"/>
      <c r="CC728" s="34"/>
      <c r="CD728" s="35"/>
      <c r="CE728" s="35"/>
      <c r="CF728" s="35"/>
      <c r="CG728" s="35"/>
      <c r="CH728" s="34"/>
      <c r="CI728" s="34"/>
      <c r="CJ728" s="34"/>
      <c r="CK728" s="34"/>
      <c r="CL728" s="34"/>
      <c r="CM728" s="34"/>
      <c r="CN728" s="34"/>
      <c r="CO728" s="34"/>
      <c r="CP728" s="34"/>
      <c r="CQ728" s="34"/>
      <c r="CR728" s="34"/>
      <c r="CS728" s="34"/>
      <c r="CT728" s="34"/>
      <c r="CU728" s="34"/>
      <c r="CV728" s="34"/>
      <c r="CW728" s="34"/>
      <c r="CX728" s="35"/>
      <c r="CY728" s="35"/>
      <c r="CZ728" s="35"/>
      <c r="DA728" s="35"/>
      <c r="DB728" s="34"/>
      <c r="DC728" s="34"/>
      <c r="DD728" s="34"/>
      <c r="DE728" s="34"/>
      <c r="DF728" s="34"/>
      <c r="DG728" s="34"/>
      <c r="DH728" s="34"/>
      <c r="DI728" s="34"/>
      <c r="DJ728" s="34"/>
      <c r="DK728" s="34"/>
      <c r="DL728" s="34"/>
      <c r="DM728" s="34"/>
      <c r="DN728" s="34"/>
      <c r="DO728" s="34"/>
      <c r="DP728" s="34"/>
      <c r="DQ728" s="34"/>
    </row>
    <row r="729" spans="24:121">
      <c r="X729" s="35"/>
      <c r="Y729" s="35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5"/>
      <c r="AQ729" s="35"/>
      <c r="AR729" s="35"/>
      <c r="AS729" s="35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  <c r="BE729" s="34"/>
      <c r="BF729" s="34"/>
      <c r="BG729" s="34"/>
      <c r="BH729" s="34"/>
      <c r="BI729" s="34"/>
      <c r="BJ729" s="35"/>
      <c r="BK729" s="35"/>
      <c r="BL729" s="35"/>
      <c r="BM729" s="35"/>
      <c r="BN729" s="34"/>
      <c r="BO729" s="34"/>
      <c r="BP729" s="34"/>
      <c r="BQ729" s="34"/>
      <c r="BR729" s="34"/>
      <c r="BS729" s="34"/>
      <c r="BT729" s="34"/>
      <c r="BU729" s="34"/>
      <c r="BV729" s="34"/>
      <c r="BW729" s="34"/>
      <c r="BX729" s="34"/>
      <c r="BY729" s="34"/>
      <c r="BZ729" s="34"/>
      <c r="CA729" s="34"/>
      <c r="CB729" s="34"/>
      <c r="CC729" s="34"/>
      <c r="CD729" s="35"/>
      <c r="CE729" s="35"/>
      <c r="CF729" s="35"/>
      <c r="CG729" s="35"/>
      <c r="CH729" s="34"/>
      <c r="CI729" s="34"/>
      <c r="CJ729" s="34"/>
      <c r="CK729" s="34"/>
      <c r="CL729" s="34"/>
      <c r="CM729" s="34"/>
      <c r="CN729" s="34"/>
      <c r="CO729" s="34"/>
      <c r="CP729" s="34"/>
      <c r="CQ729" s="34"/>
      <c r="CR729" s="34"/>
      <c r="CS729" s="34"/>
      <c r="CT729" s="34"/>
      <c r="CU729" s="34"/>
      <c r="CV729" s="34"/>
      <c r="CW729" s="34"/>
      <c r="CX729" s="36"/>
      <c r="CY729" s="35"/>
      <c r="CZ729" s="35"/>
      <c r="DA729" s="35"/>
      <c r="DB729" s="34"/>
      <c r="DC729" s="34"/>
      <c r="DD729" s="34"/>
      <c r="DE729" s="34"/>
      <c r="DF729" s="34"/>
      <c r="DG729" s="34"/>
      <c r="DH729" s="34"/>
      <c r="DI729" s="34"/>
      <c r="DJ729" s="34"/>
      <c r="DK729" s="34"/>
      <c r="DL729" s="34"/>
      <c r="DM729" s="34"/>
      <c r="DN729" s="34"/>
      <c r="DO729" s="34"/>
      <c r="DP729" s="34"/>
      <c r="DQ729" s="34"/>
    </row>
    <row r="730" spans="24:121">
      <c r="X730" s="35"/>
      <c r="Y730" s="35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5"/>
      <c r="AQ730" s="35"/>
      <c r="AR730" s="35"/>
      <c r="AS730" s="35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  <c r="BE730" s="34"/>
      <c r="BF730" s="34"/>
      <c r="BG730" s="34"/>
      <c r="BH730" s="34"/>
      <c r="BI730" s="34"/>
      <c r="BJ730" s="35"/>
      <c r="BK730" s="35"/>
      <c r="BL730" s="35"/>
      <c r="BM730" s="35"/>
      <c r="BN730" s="34"/>
      <c r="BO730" s="34"/>
      <c r="BP730" s="34"/>
      <c r="BQ730" s="34"/>
      <c r="BR730" s="34"/>
      <c r="BS730" s="34"/>
      <c r="BT730" s="34"/>
      <c r="BU730" s="34"/>
      <c r="BV730" s="34"/>
      <c r="BW730" s="34"/>
      <c r="BX730" s="34"/>
      <c r="BY730" s="34"/>
      <c r="BZ730" s="34"/>
      <c r="CA730" s="34"/>
      <c r="CB730" s="34"/>
      <c r="CC730" s="34"/>
      <c r="CD730" s="35"/>
      <c r="CE730" s="35"/>
      <c r="CF730" s="35"/>
      <c r="CG730" s="35"/>
      <c r="CH730" s="34"/>
      <c r="CI730" s="34"/>
      <c r="CJ730" s="34"/>
      <c r="CK730" s="34"/>
      <c r="CL730" s="34"/>
      <c r="CM730" s="34"/>
      <c r="CN730" s="34"/>
      <c r="CO730" s="34"/>
      <c r="CP730" s="34"/>
      <c r="CQ730" s="34"/>
      <c r="CR730" s="34"/>
      <c r="CS730" s="34"/>
      <c r="CT730" s="34"/>
      <c r="CU730" s="34"/>
      <c r="CV730" s="34"/>
      <c r="CW730" s="34"/>
      <c r="CX730" s="35"/>
      <c r="CY730" s="35"/>
      <c r="CZ730" s="35"/>
      <c r="DA730" s="35"/>
      <c r="DB730" s="34"/>
      <c r="DC730" s="34"/>
      <c r="DD730" s="34"/>
      <c r="DE730" s="34"/>
      <c r="DF730" s="34"/>
      <c r="DG730" s="34"/>
      <c r="DH730" s="34"/>
      <c r="DI730" s="34"/>
      <c r="DJ730" s="34"/>
      <c r="DK730" s="34"/>
      <c r="DL730" s="34"/>
      <c r="DM730" s="34"/>
      <c r="DN730" s="34"/>
      <c r="DO730" s="34"/>
      <c r="DP730" s="34"/>
      <c r="DQ730" s="34"/>
    </row>
    <row r="731" spans="24:121">
      <c r="X731" s="35"/>
      <c r="Y731" s="35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5"/>
      <c r="AQ731" s="35"/>
      <c r="AR731" s="35"/>
      <c r="AS731" s="35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  <c r="BE731" s="34"/>
      <c r="BF731" s="34"/>
      <c r="BG731" s="34"/>
      <c r="BH731" s="34"/>
      <c r="BI731" s="34"/>
      <c r="BJ731" s="35"/>
      <c r="BK731" s="35"/>
      <c r="BL731" s="35"/>
      <c r="BM731" s="35"/>
      <c r="BN731" s="34"/>
      <c r="BO731" s="34"/>
      <c r="BP731" s="34"/>
      <c r="BQ731" s="34"/>
      <c r="BR731" s="34"/>
      <c r="BS731" s="34"/>
      <c r="BT731" s="34"/>
      <c r="BU731" s="34"/>
      <c r="BV731" s="34"/>
      <c r="BW731" s="34"/>
      <c r="BX731" s="34"/>
      <c r="BY731" s="34"/>
      <c r="BZ731" s="34"/>
      <c r="CA731" s="34"/>
      <c r="CB731" s="34"/>
      <c r="CC731" s="34"/>
      <c r="CD731" s="35"/>
      <c r="CE731" s="35"/>
      <c r="CF731" s="35"/>
      <c r="CG731" s="35"/>
      <c r="CH731" s="34"/>
      <c r="CI731" s="34"/>
      <c r="CJ731" s="34"/>
      <c r="CK731" s="34"/>
      <c r="CL731" s="34"/>
      <c r="CM731" s="34"/>
      <c r="CN731" s="34"/>
      <c r="CO731" s="34"/>
      <c r="CP731" s="34"/>
      <c r="CQ731" s="34"/>
      <c r="CR731" s="34"/>
      <c r="CS731" s="34"/>
      <c r="CT731" s="34"/>
      <c r="CU731" s="34"/>
      <c r="CV731" s="34"/>
      <c r="CW731" s="34"/>
      <c r="CX731" s="35"/>
      <c r="CY731" s="35"/>
      <c r="CZ731" s="35"/>
      <c r="DA731" s="35"/>
      <c r="DB731" s="34"/>
      <c r="DC731" s="34"/>
      <c r="DD731" s="34"/>
      <c r="DE731" s="34"/>
      <c r="DF731" s="34"/>
      <c r="DG731" s="34"/>
      <c r="DH731" s="34"/>
      <c r="DI731" s="34"/>
      <c r="DJ731" s="34"/>
      <c r="DK731" s="34"/>
      <c r="DL731" s="34"/>
      <c r="DM731" s="34"/>
      <c r="DN731" s="34"/>
      <c r="DO731" s="34"/>
      <c r="DP731" s="34"/>
      <c r="DQ731" s="34"/>
    </row>
    <row r="732" spans="24:121">
      <c r="X732" s="35"/>
      <c r="Y732" s="35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5"/>
      <c r="AQ732" s="35"/>
      <c r="AR732" s="35"/>
      <c r="AS732" s="35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  <c r="BE732" s="34"/>
      <c r="BF732" s="34"/>
      <c r="BG732" s="34"/>
      <c r="BH732" s="34"/>
      <c r="BI732" s="34"/>
      <c r="BJ732" s="35"/>
      <c r="BK732" s="35"/>
      <c r="BL732" s="35"/>
      <c r="BM732" s="35"/>
      <c r="BN732" s="34"/>
      <c r="BO732" s="34"/>
      <c r="BP732" s="34"/>
      <c r="BQ732" s="34"/>
      <c r="BR732" s="34"/>
      <c r="BS732" s="34"/>
      <c r="BT732" s="34"/>
      <c r="BU732" s="34"/>
      <c r="BV732" s="34"/>
      <c r="BW732" s="34"/>
      <c r="BX732" s="34"/>
      <c r="BY732" s="34"/>
      <c r="BZ732" s="34"/>
      <c r="CA732" s="34"/>
      <c r="CB732" s="34"/>
      <c r="CC732" s="34"/>
      <c r="CD732" s="35"/>
      <c r="CE732" s="35"/>
      <c r="CF732" s="35"/>
      <c r="CG732" s="35"/>
      <c r="CH732" s="34"/>
      <c r="CI732" s="34"/>
      <c r="CJ732" s="34"/>
      <c r="CK732" s="34"/>
      <c r="CL732" s="34"/>
      <c r="CM732" s="34"/>
      <c r="CN732" s="34"/>
      <c r="CO732" s="34"/>
      <c r="CP732" s="34"/>
      <c r="CQ732" s="34"/>
      <c r="CR732" s="34"/>
      <c r="CS732" s="34"/>
      <c r="CT732" s="34"/>
      <c r="CU732" s="34"/>
      <c r="CV732" s="34"/>
      <c r="CW732" s="34"/>
      <c r="CX732" s="35"/>
      <c r="CY732" s="35"/>
      <c r="CZ732" s="35"/>
      <c r="DA732" s="35"/>
      <c r="DB732" s="34"/>
      <c r="DC732" s="34"/>
      <c r="DD732" s="34"/>
      <c r="DE732" s="34"/>
      <c r="DF732" s="34"/>
      <c r="DG732" s="34"/>
      <c r="DH732" s="34"/>
      <c r="DI732" s="34"/>
      <c r="DJ732" s="34"/>
      <c r="DK732" s="34"/>
      <c r="DL732" s="34"/>
      <c r="DM732" s="34"/>
      <c r="DN732" s="34"/>
      <c r="DO732" s="34"/>
      <c r="DP732" s="34"/>
      <c r="DQ732" s="34"/>
    </row>
    <row r="733" spans="24:121">
      <c r="X733" s="35"/>
      <c r="Y733" s="35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5"/>
      <c r="AQ733" s="35"/>
      <c r="AR733" s="35"/>
      <c r="AS733" s="35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  <c r="BE733" s="34"/>
      <c r="BF733" s="34"/>
      <c r="BG733" s="34"/>
      <c r="BH733" s="34"/>
      <c r="BI733" s="34"/>
      <c r="BJ733" s="35"/>
      <c r="BK733" s="35"/>
      <c r="BL733" s="35"/>
      <c r="BM733" s="35"/>
      <c r="BN733" s="34"/>
      <c r="BO733" s="34"/>
      <c r="BP733" s="34"/>
      <c r="BQ733" s="34"/>
      <c r="BR733" s="34"/>
      <c r="BS733" s="34"/>
      <c r="BT733" s="34"/>
      <c r="BU733" s="34"/>
      <c r="BV733" s="34"/>
      <c r="BW733" s="34"/>
      <c r="BX733" s="34"/>
      <c r="BY733" s="34"/>
      <c r="BZ733" s="34"/>
      <c r="CA733" s="34"/>
      <c r="CB733" s="34"/>
      <c r="CC733" s="34"/>
      <c r="CD733" s="35"/>
      <c r="CE733" s="35"/>
      <c r="CF733" s="35"/>
      <c r="CG733" s="35"/>
      <c r="CH733" s="34"/>
      <c r="CI733" s="34"/>
      <c r="CJ733" s="34"/>
      <c r="CK733" s="34"/>
      <c r="CL733" s="34"/>
      <c r="CM733" s="34"/>
      <c r="CN733" s="34"/>
      <c r="CO733" s="34"/>
      <c r="CP733" s="34"/>
      <c r="CQ733" s="34"/>
      <c r="CR733" s="34"/>
      <c r="CS733" s="34"/>
      <c r="CT733" s="34"/>
      <c r="CU733" s="34"/>
      <c r="CV733" s="34"/>
      <c r="CW733" s="34"/>
      <c r="CX733" s="36"/>
      <c r="CY733" s="36"/>
      <c r="CZ733" s="35"/>
      <c r="DA733" s="35"/>
      <c r="DB733" s="34"/>
      <c r="DC733" s="34"/>
      <c r="DD733" s="34"/>
      <c r="DE733" s="34"/>
      <c r="DF733" s="34"/>
      <c r="DG733" s="34"/>
      <c r="DH733" s="34"/>
      <c r="DI733" s="34"/>
      <c r="DJ733" s="34"/>
      <c r="DK733" s="34"/>
      <c r="DL733" s="34"/>
      <c r="DM733" s="34"/>
      <c r="DN733" s="34"/>
      <c r="DO733" s="34"/>
      <c r="DP733" s="34"/>
      <c r="DQ733" s="34"/>
    </row>
    <row r="734" spans="24:121">
      <c r="X734" s="35"/>
      <c r="Y734" s="35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5"/>
      <c r="AQ734" s="35"/>
      <c r="AR734" s="35"/>
      <c r="AS734" s="35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  <c r="BE734" s="34"/>
      <c r="BF734" s="34"/>
      <c r="BG734" s="34"/>
      <c r="BH734" s="34"/>
      <c r="BI734" s="34"/>
      <c r="BJ734" s="35"/>
      <c r="BK734" s="35"/>
      <c r="BL734" s="35"/>
      <c r="BM734" s="35"/>
      <c r="BN734" s="34"/>
      <c r="BO734" s="34"/>
      <c r="BP734" s="34"/>
      <c r="BQ734" s="34"/>
      <c r="BR734" s="34"/>
      <c r="BS734" s="34"/>
      <c r="BT734" s="34"/>
      <c r="BU734" s="34"/>
      <c r="BV734" s="34"/>
      <c r="BW734" s="34"/>
      <c r="BX734" s="34"/>
      <c r="BY734" s="34"/>
      <c r="BZ734" s="34"/>
      <c r="CA734" s="34"/>
      <c r="CB734" s="34"/>
      <c r="CC734" s="34"/>
      <c r="CD734" s="35"/>
      <c r="CE734" s="35"/>
      <c r="CF734" s="35"/>
      <c r="CG734" s="35"/>
      <c r="CH734" s="34"/>
      <c r="CI734" s="34"/>
      <c r="CJ734" s="34"/>
      <c r="CK734" s="34"/>
      <c r="CL734" s="34"/>
      <c r="CM734" s="34"/>
      <c r="CN734" s="34"/>
      <c r="CO734" s="34"/>
      <c r="CP734" s="34"/>
      <c r="CQ734" s="34"/>
      <c r="CR734" s="34"/>
      <c r="CS734" s="34"/>
      <c r="CT734" s="34"/>
      <c r="CU734" s="34"/>
      <c r="CV734" s="34"/>
      <c r="CW734" s="34"/>
      <c r="CX734" s="35"/>
      <c r="CY734" s="35"/>
      <c r="CZ734" s="35"/>
      <c r="DA734" s="35"/>
      <c r="DB734" s="34"/>
      <c r="DC734" s="34"/>
      <c r="DD734" s="34"/>
      <c r="DE734" s="34"/>
      <c r="DF734" s="34"/>
      <c r="DG734" s="34"/>
      <c r="DH734" s="34"/>
      <c r="DI734" s="34"/>
      <c r="DJ734" s="34"/>
      <c r="DK734" s="34"/>
      <c r="DL734" s="34"/>
      <c r="DM734" s="34"/>
      <c r="DN734" s="34"/>
      <c r="DO734" s="34"/>
      <c r="DP734" s="34"/>
      <c r="DQ734" s="34"/>
    </row>
    <row r="735" spans="24:121">
      <c r="X735" s="35"/>
      <c r="Y735" s="35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5"/>
      <c r="AQ735" s="35"/>
      <c r="AR735" s="35"/>
      <c r="AS735" s="35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  <c r="BE735" s="34"/>
      <c r="BF735" s="34"/>
      <c r="BG735" s="34"/>
      <c r="BH735" s="34"/>
      <c r="BI735" s="34"/>
      <c r="BJ735" s="35"/>
      <c r="BK735" s="35"/>
      <c r="BL735" s="35"/>
      <c r="BM735" s="35"/>
      <c r="BN735" s="34"/>
      <c r="BO735" s="34"/>
      <c r="BP735" s="34"/>
      <c r="BQ735" s="34"/>
      <c r="BR735" s="34"/>
      <c r="BS735" s="34"/>
      <c r="BT735" s="34"/>
      <c r="BU735" s="34"/>
      <c r="BV735" s="34"/>
      <c r="BW735" s="34"/>
      <c r="BX735" s="34"/>
      <c r="BY735" s="34"/>
      <c r="BZ735" s="34"/>
      <c r="CA735" s="34"/>
      <c r="CB735" s="34"/>
      <c r="CC735" s="34"/>
      <c r="CD735" s="35"/>
      <c r="CE735" s="35"/>
      <c r="CF735" s="35"/>
      <c r="CG735" s="35"/>
      <c r="CH735" s="34"/>
      <c r="CI735" s="34"/>
      <c r="CJ735" s="34"/>
      <c r="CK735" s="34"/>
      <c r="CL735" s="34"/>
      <c r="CM735" s="34"/>
      <c r="CN735" s="34"/>
      <c r="CO735" s="34"/>
      <c r="CP735" s="34"/>
      <c r="CQ735" s="34"/>
      <c r="CR735" s="34"/>
      <c r="CS735" s="34"/>
      <c r="CT735" s="34"/>
      <c r="CU735" s="34"/>
      <c r="CV735" s="34"/>
      <c r="CW735" s="34"/>
      <c r="CX735" s="35"/>
      <c r="CY735" s="35"/>
      <c r="CZ735" s="35"/>
      <c r="DA735" s="35"/>
      <c r="DB735" s="34"/>
      <c r="DC735" s="34"/>
      <c r="DD735" s="34"/>
      <c r="DE735" s="34"/>
      <c r="DF735" s="34"/>
      <c r="DG735" s="34"/>
      <c r="DH735" s="34"/>
      <c r="DI735" s="34"/>
      <c r="DJ735" s="34"/>
      <c r="DK735" s="34"/>
      <c r="DL735" s="34"/>
      <c r="DM735" s="34"/>
      <c r="DN735" s="34"/>
      <c r="DO735" s="34"/>
      <c r="DP735" s="34"/>
      <c r="DQ735" s="34"/>
    </row>
    <row r="736" spans="24:121">
      <c r="X736" s="35"/>
      <c r="Y736" s="35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5"/>
      <c r="AQ736" s="35"/>
      <c r="AR736" s="35"/>
      <c r="AS736" s="35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  <c r="BE736" s="34"/>
      <c r="BF736" s="34"/>
      <c r="BG736" s="34"/>
      <c r="BH736" s="34"/>
      <c r="BI736" s="34"/>
      <c r="BJ736" s="35"/>
      <c r="BK736" s="35"/>
      <c r="BL736" s="35"/>
      <c r="BM736" s="35"/>
      <c r="BN736" s="34"/>
      <c r="BO736" s="34"/>
      <c r="BP736" s="34"/>
      <c r="BQ736" s="34"/>
      <c r="BR736" s="34"/>
      <c r="BS736" s="34"/>
      <c r="BT736" s="34"/>
      <c r="BU736" s="34"/>
      <c r="BV736" s="34"/>
      <c r="BW736" s="34"/>
      <c r="BX736" s="34"/>
      <c r="BY736" s="34"/>
      <c r="BZ736" s="34"/>
      <c r="CA736" s="34"/>
      <c r="CB736" s="34"/>
      <c r="CC736" s="34"/>
      <c r="CD736" s="35"/>
      <c r="CE736" s="35"/>
      <c r="CF736" s="35"/>
      <c r="CG736" s="35"/>
      <c r="CH736" s="34"/>
      <c r="CI736" s="34"/>
      <c r="CJ736" s="34"/>
      <c r="CK736" s="34"/>
      <c r="CL736" s="34"/>
      <c r="CM736" s="34"/>
      <c r="CN736" s="34"/>
      <c r="CO736" s="34"/>
      <c r="CP736" s="34"/>
      <c r="CQ736" s="34"/>
      <c r="CR736" s="34"/>
      <c r="CS736" s="34"/>
      <c r="CT736" s="34"/>
      <c r="CU736" s="34"/>
      <c r="CV736" s="34"/>
      <c r="CW736" s="34"/>
      <c r="CX736" s="35"/>
      <c r="CY736" s="35"/>
      <c r="CZ736" s="35"/>
      <c r="DA736" s="35"/>
      <c r="DB736" s="34"/>
      <c r="DC736" s="34"/>
      <c r="DD736" s="34"/>
      <c r="DE736" s="34"/>
      <c r="DF736" s="34"/>
      <c r="DG736" s="34"/>
      <c r="DH736" s="34"/>
      <c r="DI736" s="34"/>
      <c r="DJ736" s="34"/>
      <c r="DK736" s="34"/>
      <c r="DL736" s="34"/>
      <c r="DM736" s="34"/>
      <c r="DN736" s="34"/>
      <c r="DO736" s="34"/>
      <c r="DP736" s="34"/>
      <c r="DQ736" s="34"/>
    </row>
    <row r="737" spans="24:121">
      <c r="X737" s="35"/>
      <c r="Y737" s="35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5"/>
      <c r="AQ737" s="35"/>
      <c r="AR737" s="35"/>
      <c r="AS737" s="35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  <c r="BE737" s="34"/>
      <c r="BF737" s="34"/>
      <c r="BG737" s="34"/>
      <c r="BH737" s="34"/>
      <c r="BI737" s="34"/>
      <c r="BJ737" s="35"/>
      <c r="BK737" s="35"/>
      <c r="BL737" s="35"/>
      <c r="BM737" s="35"/>
      <c r="BN737" s="34"/>
      <c r="BO737" s="34"/>
      <c r="BP737" s="34"/>
      <c r="BQ737" s="34"/>
      <c r="BR737" s="34"/>
      <c r="BS737" s="34"/>
      <c r="BT737" s="34"/>
      <c r="BU737" s="34"/>
      <c r="BV737" s="34"/>
      <c r="BW737" s="34"/>
      <c r="BX737" s="34"/>
      <c r="BY737" s="34"/>
      <c r="BZ737" s="34"/>
      <c r="CA737" s="34"/>
      <c r="CB737" s="34"/>
      <c r="CC737" s="34"/>
      <c r="CD737" s="35"/>
      <c r="CE737" s="35"/>
      <c r="CF737" s="35"/>
      <c r="CG737" s="35"/>
      <c r="CH737" s="34"/>
      <c r="CI737" s="34"/>
      <c r="CJ737" s="34"/>
      <c r="CK737" s="34"/>
      <c r="CL737" s="34"/>
      <c r="CM737" s="34"/>
      <c r="CN737" s="34"/>
      <c r="CO737" s="34"/>
      <c r="CP737" s="34"/>
      <c r="CQ737" s="34"/>
      <c r="CR737" s="34"/>
      <c r="CS737" s="34"/>
      <c r="CT737" s="34"/>
      <c r="CU737" s="34"/>
      <c r="CV737" s="34"/>
      <c r="CW737" s="34"/>
      <c r="CX737" s="35"/>
      <c r="CY737" s="35"/>
      <c r="CZ737" s="35"/>
      <c r="DA737" s="35"/>
      <c r="DB737" s="34"/>
      <c r="DC737" s="34"/>
      <c r="DD737" s="34"/>
      <c r="DE737" s="34"/>
      <c r="DF737" s="34"/>
      <c r="DG737" s="34"/>
      <c r="DH737" s="34"/>
      <c r="DI737" s="34"/>
      <c r="DJ737" s="34"/>
      <c r="DK737" s="34"/>
      <c r="DL737" s="34"/>
      <c r="DM737" s="34"/>
      <c r="DN737" s="34"/>
      <c r="DO737" s="34"/>
      <c r="DP737" s="34"/>
      <c r="DQ737" s="34"/>
    </row>
    <row r="738" spans="24:121">
      <c r="X738" s="35"/>
      <c r="Y738" s="35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5"/>
      <c r="AQ738" s="35"/>
      <c r="AR738" s="35"/>
      <c r="AS738" s="35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  <c r="BE738" s="34"/>
      <c r="BF738" s="34"/>
      <c r="BG738" s="34"/>
      <c r="BH738" s="34"/>
      <c r="BI738" s="34"/>
      <c r="BJ738" s="35"/>
      <c r="BK738" s="35"/>
      <c r="BL738" s="35"/>
      <c r="BM738" s="35"/>
      <c r="BN738" s="34"/>
      <c r="BO738" s="34"/>
      <c r="BP738" s="34"/>
      <c r="BQ738" s="34"/>
      <c r="BR738" s="34"/>
      <c r="BS738" s="34"/>
      <c r="BT738" s="34"/>
      <c r="BU738" s="34"/>
      <c r="BV738" s="34"/>
      <c r="BW738" s="34"/>
      <c r="BX738" s="34"/>
      <c r="BY738" s="34"/>
      <c r="BZ738" s="34"/>
      <c r="CA738" s="34"/>
      <c r="CB738" s="34"/>
      <c r="CC738" s="34"/>
      <c r="CD738" s="35"/>
      <c r="CE738" s="35"/>
      <c r="CF738" s="35"/>
      <c r="CG738" s="35"/>
      <c r="CH738" s="34"/>
      <c r="CI738" s="34"/>
      <c r="CJ738" s="34"/>
      <c r="CK738" s="34"/>
      <c r="CL738" s="34"/>
      <c r="CM738" s="34"/>
      <c r="CN738" s="34"/>
      <c r="CO738" s="34"/>
      <c r="CP738" s="34"/>
      <c r="CQ738" s="34"/>
      <c r="CR738" s="34"/>
      <c r="CS738" s="34"/>
      <c r="CT738" s="34"/>
      <c r="CU738" s="34"/>
      <c r="CV738" s="34"/>
      <c r="CW738" s="34"/>
      <c r="CX738" s="35"/>
      <c r="CY738" s="35"/>
      <c r="CZ738" s="35"/>
      <c r="DA738" s="35"/>
      <c r="DB738" s="34"/>
      <c r="DC738" s="34"/>
      <c r="DD738" s="34"/>
      <c r="DE738" s="34"/>
      <c r="DF738" s="34"/>
      <c r="DG738" s="34"/>
      <c r="DH738" s="34"/>
      <c r="DI738" s="34"/>
      <c r="DJ738" s="34"/>
      <c r="DK738" s="34"/>
      <c r="DL738" s="34"/>
      <c r="DM738" s="34"/>
      <c r="DN738" s="34"/>
      <c r="DO738" s="34"/>
      <c r="DP738" s="34"/>
      <c r="DQ738" s="34"/>
    </row>
    <row r="739" spans="24:121">
      <c r="X739" s="35"/>
      <c r="Y739" s="35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5"/>
      <c r="AQ739" s="35"/>
      <c r="AR739" s="35"/>
      <c r="AS739" s="35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  <c r="BE739" s="34"/>
      <c r="BF739" s="34"/>
      <c r="BG739" s="34"/>
      <c r="BH739" s="34"/>
      <c r="BI739" s="34"/>
      <c r="BJ739" s="35"/>
      <c r="BK739" s="35"/>
      <c r="BL739" s="35"/>
      <c r="BM739" s="35"/>
      <c r="BN739" s="34"/>
      <c r="BO739" s="34"/>
      <c r="BP739" s="34"/>
      <c r="BQ739" s="34"/>
      <c r="BR739" s="34"/>
      <c r="BS739" s="34"/>
      <c r="BT739" s="34"/>
      <c r="BU739" s="34"/>
      <c r="BV739" s="34"/>
      <c r="BW739" s="34"/>
      <c r="BX739" s="34"/>
      <c r="BY739" s="34"/>
      <c r="BZ739" s="34"/>
      <c r="CA739" s="34"/>
      <c r="CB739" s="34"/>
      <c r="CC739" s="34"/>
      <c r="CD739" s="35"/>
      <c r="CE739" s="35"/>
      <c r="CF739" s="35"/>
      <c r="CG739" s="35"/>
      <c r="CH739" s="34"/>
      <c r="CI739" s="34"/>
      <c r="CJ739" s="34"/>
      <c r="CK739" s="34"/>
      <c r="CL739" s="34"/>
      <c r="CM739" s="34"/>
      <c r="CN739" s="34"/>
      <c r="CO739" s="34"/>
      <c r="CP739" s="34"/>
      <c r="CQ739" s="34"/>
      <c r="CR739" s="34"/>
      <c r="CS739" s="34"/>
      <c r="CT739" s="34"/>
      <c r="CU739" s="34"/>
      <c r="CV739" s="34"/>
      <c r="CW739" s="34"/>
      <c r="CX739" s="36"/>
      <c r="CY739" s="36"/>
      <c r="CZ739" s="35"/>
      <c r="DA739" s="35"/>
      <c r="DB739" s="34"/>
      <c r="DC739" s="34"/>
      <c r="DD739" s="34"/>
      <c r="DE739" s="34"/>
      <c r="DF739" s="34"/>
      <c r="DG739" s="34"/>
      <c r="DH739" s="34"/>
      <c r="DI739" s="34"/>
      <c r="DJ739" s="34"/>
      <c r="DK739" s="34"/>
      <c r="DL739" s="34"/>
      <c r="DM739" s="34"/>
      <c r="DN739" s="34"/>
      <c r="DO739" s="34"/>
      <c r="DP739" s="34"/>
      <c r="DQ739" s="34"/>
    </row>
    <row r="740" spans="24:121">
      <c r="X740" s="35"/>
      <c r="Y740" s="35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5"/>
      <c r="AQ740" s="35"/>
      <c r="AR740" s="35"/>
      <c r="AS740" s="35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  <c r="BE740" s="34"/>
      <c r="BF740" s="34"/>
      <c r="BG740" s="34"/>
      <c r="BH740" s="34"/>
      <c r="BI740" s="34"/>
      <c r="BJ740" s="35"/>
      <c r="BK740" s="35"/>
      <c r="BL740" s="35"/>
      <c r="BM740" s="35"/>
      <c r="BN740" s="34"/>
      <c r="BO740" s="34"/>
      <c r="BP740" s="34"/>
      <c r="BQ740" s="34"/>
      <c r="BR740" s="34"/>
      <c r="BS740" s="34"/>
      <c r="BT740" s="34"/>
      <c r="BU740" s="34"/>
      <c r="BV740" s="34"/>
      <c r="BW740" s="34"/>
      <c r="BX740" s="34"/>
      <c r="BY740" s="34"/>
      <c r="BZ740" s="34"/>
      <c r="CA740" s="34"/>
      <c r="CB740" s="34"/>
      <c r="CC740" s="34"/>
      <c r="CD740" s="35"/>
      <c r="CE740" s="35"/>
      <c r="CF740" s="35"/>
      <c r="CG740" s="35"/>
      <c r="CH740" s="34"/>
      <c r="CI740" s="34"/>
      <c r="CJ740" s="34"/>
      <c r="CK740" s="34"/>
      <c r="CL740" s="34"/>
      <c r="CM740" s="34"/>
      <c r="CN740" s="34"/>
      <c r="CO740" s="34"/>
      <c r="CP740" s="34"/>
      <c r="CQ740" s="34"/>
      <c r="CR740" s="34"/>
      <c r="CS740" s="34"/>
      <c r="CT740" s="34"/>
      <c r="CU740" s="34"/>
      <c r="CV740" s="34"/>
      <c r="CW740" s="34"/>
      <c r="CX740" s="36"/>
      <c r="CY740" s="35"/>
      <c r="CZ740" s="35"/>
      <c r="DA740" s="35"/>
      <c r="DB740" s="34"/>
      <c r="DC740" s="34"/>
      <c r="DD740" s="34"/>
      <c r="DE740" s="34"/>
      <c r="DF740" s="34"/>
      <c r="DG740" s="34"/>
      <c r="DH740" s="34"/>
      <c r="DI740" s="34"/>
      <c r="DJ740" s="34"/>
      <c r="DK740" s="34"/>
      <c r="DL740" s="34"/>
      <c r="DM740" s="34"/>
      <c r="DN740" s="34"/>
      <c r="DO740" s="34"/>
      <c r="DP740" s="34"/>
      <c r="DQ740" s="34"/>
    </row>
    <row r="741" spans="24:121">
      <c r="X741" s="35"/>
      <c r="Y741" s="35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5"/>
      <c r="AQ741" s="35"/>
      <c r="AR741" s="35"/>
      <c r="AS741" s="35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  <c r="BE741" s="34"/>
      <c r="BF741" s="34"/>
      <c r="BG741" s="34"/>
      <c r="BH741" s="34"/>
      <c r="BI741" s="34"/>
      <c r="BJ741" s="35"/>
      <c r="BK741" s="35"/>
      <c r="BL741" s="35"/>
      <c r="BM741" s="35"/>
      <c r="BN741" s="34"/>
      <c r="BO741" s="34"/>
      <c r="BP741" s="34"/>
      <c r="BQ741" s="34"/>
      <c r="BR741" s="34"/>
      <c r="BS741" s="34"/>
      <c r="BT741" s="34"/>
      <c r="BU741" s="34"/>
      <c r="BV741" s="34"/>
      <c r="BW741" s="34"/>
      <c r="BX741" s="34"/>
      <c r="BY741" s="34"/>
      <c r="BZ741" s="34"/>
      <c r="CA741" s="34"/>
      <c r="CB741" s="34"/>
      <c r="CC741" s="34"/>
      <c r="CD741" s="35"/>
      <c r="CE741" s="35"/>
      <c r="CF741" s="35"/>
      <c r="CG741" s="35"/>
      <c r="CH741" s="34"/>
      <c r="CI741" s="34"/>
      <c r="CJ741" s="34"/>
      <c r="CK741" s="34"/>
      <c r="CL741" s="34"/>
      <c r="CM741" s="34"/>
      <c r="CN741" s="34"/>
      <c r="CO741" s="34"/>
      <c r="CP741" s="34"/>
      <c r="CQ741" s="34"/>
      <c r="CR741" s="34"/>
      <c r="CS741" s="34"/>
      <c r="CT741" s="34"/>
      <c r="CU741" s="34"/>
      <c r="CV741" s="34"/>
      <c r="CW741" s="34"/>
      <c r="CX741" s="35"/>
      <c r="CY741" s="35"/>
      <c r="CZ741" s="35"/>
      <c r="DA741" s="35"/>
      <c r="DB741" s="34"/>
      <c r="DC741" s="34"/>
      <c r="DD741" s="34"/>
      <c r="DE741" s="34"/>
      <c r="DF741" s="34"/>
      <c r="DG741" s="34"/>
      <c r="DH741" s="34"/>
      <c r="DI741" s="34"/>
      <c r="DJ741" s="34"/>
      <c r="DK741" s="34"/>
      <c r="DL741" s="34"/>
      <c r="DM741" s="34"/>
      <c r="DN741" s="34"/>
      <c r="DO741" s="34"/>
      <c r="DP741" s="34"/>
      <c r="DQ741" s="34"/>
    </row>
    <row r="742" spans="24:121">
      <c r="X742" s="35"/>
      <c r="Y742" s="35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5"/>
      <c r="AQ742" s="35"/>
      <c r="AR742" s="35"/>
      <c r="AS742" s="35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  <c r="BE742" s="34"/>
      <c r="BF742" s="34"/>
      <c r="BG742" s="34"/>
      <c r="BH742" s="34"/>
      <c r="BI742" s="34"/>
      <c r="BJ742" s="35"/>
      <c r="BK742" s="35"/>
      <c r="BL742" s="35"/>
      <c r="BM742" s="35"/>
      <c r="BN742" s="34"/>
      <c r="BO742" s="34"/>
      <c r="BP742" s="34"/>
      <c r="BQ742" s="34"/>
      <c r="BR742" s="34"/>
      <c r="BS742" s="34"/>
      <c r="BT742" s="34"/>
      <c r="BU742" s="34"/>
      <c r="BV742" s="34"/>
      <c r="BW742" s="34"/>
      <c r="BX742" s="34"/>
      <c r="BY742" s="34"/>
      <c r="BZ742" s="34"/>
      <c r="CA742" s="34"/>
      <c r="CB742" s="34"/>
      <c r="CC742" s="34"/>
      <c r="CD742" s="35"/>
      <c r="CE742" s="35"/>
      <c r="CF742" s="35"/>
      <c r="CG742" s="35"/>
      <c r="CH742" s="34"/>
      <c r="CI742" s="34"/>
      <c r="CJ742" s="34"/>
      <c r="CK742" s="34"/>
      <c r="CL742" s="34"/>
      <c r="CM742" s="34"/>
      <c r="CN742" s="34"/>
      <c r="CO742" s="34"/>
      <c r="CP742" s="34"/>
      <c r="CQ742" s="34"/>
      <c r="CR742" s="34"/>
      <c r="CS742" s="34"/>
      <c r="CT742" s="34"/>
      <c r="CU742" s="34"/>
      <c r="CV742" s="34"/>
      <c r="CW742" s="34"/>
      <c r="CX742" s="36"/>
      <c r="CY742" s="35"/>
      <c r="CZ742" s="35"/>
      <c r="DA742" s="35"/>
      <c r="DB742" s="34"/>
      <c r="DC742" s="34"/>
      <c r="DD742" s="34"/>
      <c r="DE742" s="34"/>
      <c r="DF742" s="34"/>
      <c r="DG742" s="34"/>
      <c r="DH742" s="34"/>
      <c r="DI742" s="34"/>
      <c r="DJ742" s="34"/>
      <c r="DK742" s="34"/>
      <c r="DL742" s="34"/>
      <c r="DM742" s="34"/>
      <c r="DN742" s="34"/>
      <c r="DO742" s="34"/>
      <c r="DP742" s="34"/>
      <c r="DQ742" s="34"/>
    </row>
    <row r="743" spans="24:121">
      <c r="X743" s="35"/>
      <c r="Y743" s="35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5"/>
      <c r="AQ743" s="35"/>
      <c r="AR743" s="35"/>
      <c r="AS743" s="35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  <c r="BE743" s="34"/>
      <c r="BF743" s="34"/>
      <c r="BG743" s="34"/>
      <c r="BH743" s="34"/>
      <c r="BI743" s="34"/>
      <c r="BJ743" s="35"/>
      <c r="BK743" s="35"/>
      <c r="BL743" s="35"/>
      <c r="BM743" s="35"/>
      <c r="BN743" s="34"/>
      <c r="BO743" s="34"/>
      <c r="BP743" s="34"/>
      <c r="BQ743" s="34"/>
      <c r="BR743" s="34"/>
      <c r="BS743" s="34"/>
      <c r="BT743" s="34"/>
      <c r="BU743" s="34"/>
      <c r="BV743" s="34"/>
      <c r="BW743" s="34"/>
      <c r="BX743" s="34"/>
      <c r="BY743" s="34"/>
      <c r="BZ743" s="34"/>
      <c r="CA743" s="34"/>
      <c r="CB743" s="34"/>
      <c r="CC743" s="34"/>
      <c r="CD743" s="35"/>
      <c r="CE743" s="35"/>
      <c r="CF743" s="35"/>
      <c r="CG743" s="35"/>
      <c r="CH743" s="34"/>
      <c r="CI743" s="34"/>
      <c r="CJ743" s="34"/>
      <c r="CK743" s="34"/>
      <c r="CL743" s="34"/>
      <c r="CM743" s="34"/>
      <c r="CN743" s="34"/>
      <c r="CO743" s="34"/>
      <c r="CP743" s="34"/>
      <c r="CQ743" s="34"/>
      <c r="CR743" s="34"/>
      <c r="CS743" s="34"/>
      <c r="CT743" s="34"/>
      <c r="CU743" s="34"/>
      <c r="CV743" s="34"/>
      <c r="CW743" s="34"/>
      <c r="CX743" s="35"/>
      <c r="CY743" s="35"/>
      <c r="CZ743" s="35"/>
      <c r="DA743" s="35"/>
      <c r="DB743" s="34"/>
      <c r="DC743" s="34"/>
      <c r="DD743" s="34"/>
      <c r="DE743" s="34"/>
      <c r="DF743" s="34"/>
      <c r="DG743" s="34"/>
      <c r="DH743" s="34"/>
      <c r="DI743" s="34"/>
      <c r="DJ743" s="34"/>
      <c r="DK743" s="34"/>
      <c r="DL743" s="34"/>
      <c r="DM743" s="34"/>
      <c r="DN743" s="34"/>
      <c r="DO743" s="34"/>
      <c r="DP743" s="34"/>
      <c r="DQ743" s="34"/>
    </row>
    <row r="744" spans="24:121">
      <c r="X744" s="35"/>
      <c r="Y744" s="35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5"/>
      <c r="AQ744" s="35"/>
      <c r="AR744" s="35"/>
      <c r="AS744" s="35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4"/>
      <c r="BF744" s="34"/>
      <c r="BG744" s="34"/>
      <c r="BH744" s="34"/>
      <c r="BI744" s="34"/>
      <c r="BJ744" s="35"/>
      <c r="BK744" s="35"/>
      <c r="BL744" s="35"/>
      <c r="BM744" s="35"/>
      <c r="BN744" s="34"/>
      <c r="BO744" s="34"/>
      <c r="BP744" s="34"/>
      <c r="BQ744" s="34"/>
      <c r="BR744" s="34"/>
      <c r="BS744" s="34"/>
      <c r="BT744" s="34"/>
      <c r="BU744" s="34"/>
      <c r="BV744" s="34"/>
      <c r="BW744" s="34"/>
      <c r="BX744" s="34"/>
      <c r="BY744" s="34"/>
      <c r="BZ744" s="34"/>
      <c r="CA744" s="34"/>
      <c r="CB744" s="34"/>
      <c r="CC744" s="34"/>
      <c r="CD744" s="35"/>
      <c r="CE744" s="35"/>
      <c r="CF744" s="35"/>
      <c r="CG744" s="35"/>
      <c r="CH744" s="34"/>
      <c r="CI744" s="34"/>
      <c r="CJ744" s="34"/>
      <c r="CK744" s="34"/>
      <c r="CL744" s="34"/>
      <c r="CM744" s="34"/>
      <c r="CN744" s="34"/>
      <c r="CO744" s="34"/>
      <c r="CP744" s="34"/>
      <c r="CQ744" s="34"/>
      <c r="CR744" s="34"/>
      <c r="CS744" s="34"/>
      <c r="CT744" s="34"/>
      <c r="CU744" s="34"/>
      <c r="CV744" s="34"/>
      <c r="CW744" s="34"/>
      <c r="CX744" s="36"/>
      <c r="CY744" s="36"/>
      <c r="CZ744" s="35"/>
      <c r="DA744" s="35"/>
      <c r="DB744" s="34"/>
      <c r="DC744" s="34"/>
      <c r="DD744" s="34"/>
      <c r="DE744" s="34"/>
      <c r="DF744" s="34"/>
      <c r="DG744" s="34"/>
      <c r="DH744" s="34"/>
      <c r="DI744" s="34"/>
      <c r="DJ744" s="34"/>
      <c r="DK744" s="34"/>
      <c r="DL744" s="34"/>
      <c r="DM744" s="34"/>
      <c r="DN744" s="34"/>
      <c r="DO744" s="34"/>
      <c r="DP744" s="34"/>
      <c r="DQ744" s="34"/>
    </row>
    <row r="745" spans="24:121">
      <c r="X745" s="35"/>
      <c r="Y745" s="35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5"/>
      <c r="AQ745" s="35"/>
      <c r="AR745" s="35"/>
      <c r="AS745" s="35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  <c r="BE745" s="34"/>
      <c r="BF745" s="34"/>
      <c r="BG745" s="34"/>
      <c r="BH745" s="34"/>
      <c r="BI745" s="34"/>
      <c r="BJ745" s="35"/>
      <c r="BK745" s="35"/>
      <c r="BL745" s="35"/>
      <c r="BM745" s="35"/>
      <c r="BN745" s="34"/>
      <c r="BO745" s="34"/>
      <c r="BP745" s="34"/>
      <c r="BQ745" s="34"/>
      <c r="BR745" s="34"/>
      <c r="BS745" s="34"/>
      <c r="BT745" s="34"/>
      <c r="BU745" s="34"/>
      <c r="BV745" s="34"/>
      <c r="BW745" s="34"/>
      <c r="BX745" s="34"/>
      <c r="BY745" s="34"/>
      <c r="BZ745" s="34"/>
      <c r="CA745" s="34"/>
      <c r="CB745" s="34"/>
      <c r="CC745" s="34"/>
      <c r="CD745" s="35"/>
      <c r="CE745" s="35"/>
      <c r="CF745" s="35"/>
      <c r="CG745" s="35"/>
      <c r="CH745" s="34"/>
      <c r="CI745" s="34"/>
      <c r="CJ745" s="34"/>
      <c r="CK745" s="34"/>
      <c r="CL745" s="34"/>
      <c r="CM745" s="34"/>
      <c r="CN745" s="34"/>
      <c r="CO745" s="34"/>
      <c r="CP745" s="34"/>
      <c r="CQ745" s="34"/>
      <c r="CR745" s="34"/>
      <c r="CS745" s="34"/>
      <c r="CT745" s="34"/>
      <c r="CU745" s="34"/>
      <c r="CV745" s="34"/>
      <c r="CW745" s="34"/>
      <c r="CX745" s="36"/>
      <c r="CY745" s="36"/>
      <c r="CZ745" s="35"/>
      <c r="DA745" s="35"/>
      <c r="DB745" s="34"/>
      <c r="DC745" s="34"/>
      <c r="DD745" s="34"/>
      <c r="DE745" s="34"/>
      <c r="DF745" s="34"/>
      <c r="DG745" s="34"/>
      <c r="DH745" s="34"/>
      <c r="DI745" s="34"/>
      <c r="DJ745" s="34"/>
      <c r="DK745" s="34"/>
      <c r="DL745" s="34"/>
      <c r="DM745" s="34"/>
      <c r="DN745" s="34"/>
      <c r="DO745" s="34"/>
      <c r="DP745" s="34"/>
      <c r="DQ745" s="34"/>
    </row>
    <row r="746" spans="24:121">
      <c r="X746" s="35"/>
      <c r="Y746" s="35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5"/>
      <c r="AQ746" s="35"/>
      <c r="AR746" s="35"/>
      <c r="AS746" s="35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  <c r="BE746" s="34"/>
      <c r="BF746" s="34"/>
      <c r="BG746" s="34"/>
      <c r="BH746" s="34"/>
      <c r="BI746" s="34"/>
      <c r="BJ746" s="35"/>
      <c r="BK746" s="35"/>
      <c r="BL746" s="35"/>
      <c r="BM746" s="35"/>
      <c r="BN746" s="34"/>
      <c r="BO746" s="34"/>
      <c r="BP746" s="34"/>
      <c r="BQ746" s="34"/>
      <c r="BR746" s="34"/>
      <c r="BS746" s="34"/>
      <c r="BT746" s="34"/>
      <c r="BU746" s="34"/>
      <c r="BV746" s="34"/>
      <c r="BW746" s="34"/>
      <c r="BX746" s="34"/>
      <c r="BY746" s="34"/>
      <c r="BZ746" s="34"/>
      <c r="CA746" s="34"/>
      <c r="CB746" s="34"/>
      <c r="CC746" s="34"/>
      <c r="CD746" s="35"/>
      <c r="CE746" s="35"/>
      <c r="CF746" s="35"/>
      <c r="CG746" s="35"/>
      <c r="CH746" s="34"/>
      <c r="CI746" s="34"/>
      <c r="CJ746" s="34"/>
      <c r="CK746" s="34"/>
      <c r="CL746" s="34"/>
      <c r="CM746" s="34"/>
      <c r="CN746" s="34"/>
      <c r="CO746" s="34"/>
      <c r="CP746" s="34"/>
      <c r="CQ746" s="34"/>
      <c r="CR746" s="34"/>
      <c r="CS746" s="34"/>
      <c r="CT746" s="34"/>
      <c r="CU746" s="34"/>
      <c r="CV746" s="34"/>
      <c r="CW746" s="34"/>
      <c r="CX746" s="35"/>
      <c r="CY746" s="35"/>
      <c r="CZ746" s="35"/>
      <c r="DA746" s="35"/>
      <c r="DB746" s="34"/>
      <c r="DC746" s="34"/>
      <c r="DD746" s="34"/>
      <c r="DE746" s="34"/>
      <c r="DF746" s="34"/>
      <c r="DG746" s="34"/>
      <c r="DH746" s="34"/>
      <c r="DI746" s="34"/>
      <c r="DJ746" s="34"/>
      <c r="DK746" s="34"/>
      <c r="DL746" s="34"/>
      <c r="DM746" s="34"/>
      <c r="DN746" s="34"/>
      <c r="DO746" s="34"/>
      <c r="DP746" s="34"/>
      <c r="DQ746" s="34"/>
    </row>
    <row r="747" spans="24:121">
      <c r="X747" s="35"/>
      <c r="Y747" s="35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5"/>
      <c r="AQ747" s="35"/>
      <c r="AR747" s="35"/>
      <c r="AS747" s="35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  <c r="BE747" s="34"/>
      <c r="BF747" s="34"/>
      <c r="BG747" s="34"/>
      <c r="BH747" s="34"/>
      <c r="BI747" s="34"/>
      <c r="BJ747" s="35"/>
      <c r="BK747" s="35"/>
      <c r="BL747" s="35"/>
      <c r="BM747" s="35"/>
      <c r="BN747" s="34"/>
      <c r="BO747" s="34"/>
      <c r="BP747" s="34"/>
      <c r="BQ747" s="34"/>
      <c r="BR747" s="34"/>
      <c r="BS747" s="34"/>
      <c r="BT747" s="34"/>
      <c r="BU747" s="34"/>
      <c r="BV747" s="34"/>
      <c r="BW747" s="34"/>
      <c r="BX747" s="34"/>
      <c r="BY747" s="34"/>
      <c r="BZ747" s="34"/>
      <c r="CA747" s="34"/>
      <c r="CB747" s="34"/>
      <c r="CC747" s="34"/>
      <c r="CD747" s="35"/>
      <c r="CE747" s="35"/>
      <c r="CF747" s="35"/>
      <c r="CG747" s="35"/>
      <c r="CH747" s="34"/>
      <c r="CI747" s="34"/>
      <c r="CJ747" s="34"/>
      <c r="CK747" s="34"/>
      <c r="CL747" s="34"/>
      <c r="CM747" s="34"/>
      <c r="CN747" s="34"/>
      <c r="CO747" s="34"/>
      <c r="CP747" s="34"/>
      <c r="CQ747" s="34"/>
      <c r="CR747" s="34"/>
      <c r="CS747" s="34"/>
      <c r="CT747" s="34"/>
      <c r="CU747" s="34"/>
      <c r="CV747" s="34"/>
      <c r="CW747" s="34"/>
      <c r="CX747" s="36"/>
      <c r="CY747" s="36"/>
      <c r="CZ747" s="35"/>
      <c r="DA747" s="35"/>
      <c r="DB747" s="34"/>
      <c r="DC747" s="34"/>
      <c r="DD747" s="34"/>
      <c r="DE747" s="34"/>
      <c r="DF747" s="34"/>
      <c r="DG747" s="34"/>
      <c r="DH747" s="34"/>
      <c r="DI747" s="34"/>
      <c r="DJ747" s="34"/>
      <c r="DK747" s="34"/>
      <c r="DL747" s="34"/>
      <c r="DM747" s="34"/>
      <c r="DN747" s="34"/>
      <c r="DO747" s="34"/>
      <c r="DP747" s="34"/>
      <c r="DQ747" s="34"/>
    </row>
    <row r="748" spans="24:121">
      <c r="X748" s="35"/>
      <c r="Y748" s="35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5"/>
      <c r="AQ748" s="35"/>
      <c r="AR748" s="35"/>
      <c r="AS748" s="35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  <c r="BE748" s="34"/>
      <c r="BF748" s="34"/>
      <c r="BG748" s="34"/>
      <c r="BH748" s="34"/>
      <c r="BI748" s="34"/>
      <c r="BJ748" s="35"/>
      <c r="BK748" s="35"/>
      <c r="BL748" s="35"/>
      <c r="BM748" s="35"/>
      <c r="BN748" s="34"/>
      <c r="BO748" s="34"/>
      <c r="BP748" s="34"/>
      <c r="BQ748" s="34"/>
      <c r="BR748" s="34"/>
      <c r="BS748" s="34"/>
      <c r="BT748" s="34"/>
      <c r="BU748" s="34"/>
      <c r="BV748" s="34"/>
      <c r="BW748" s="34"/>
      <c r="BX748" s="34"/>
      <c r="BY748" s="34"/>
      <c r="BZ748" s="34"/>
      <c r="CA748" s="34"/>
      <c r="CB748" s="34"/>
      <c r="CC748" s="34"/>
      <c r="CD748" s="35"/>
      <c r="CE748" s="35"/>
      <c r="CF748" s="35"/>
      <c r="CG748" s="35"/>
      <c r="CH748" s="34"/>
      <c r="CI748" s="34"/>
      <c r="CJ748" s="34"/>
      <c r="CK748" s="34"/>
      <c r="CL748" s="34"/>
      <c r="CM748" s="34"/>
      <c r="CN748" s="34"/>
      <c r="CO748" s="34"/>
      <c r="CP748" s="34"/>
      <c r="CQ748" s="34"/>
      <c r="CR748" s="34"/>
      <c r="CS748" s="34"/>
      <c r="CT748" s="34"/>
      <c r="CU748" s="34"/>
      <c r="CV748" s="34"/>
      <c r="CW748" s="34"/>
      <c r="CX748" s="35"/>
      <c r="CY748" s="35"/>
      <c r="CZ748" s="35"/>
      <c r="DA748" s="35"/>
      <c r="DB748" s="34"/>
      <c r="DC748" s="34"/>
      <c r="DD748" s="34"/>
      <c r="DE748" s="34"/>
      <c r="DF748" s="34"/>
      <c r="DG748" s="34"/>
      <c r="DH748" s="34"/>
      <c r="DI748" s="34"/>
      <c r="DJ748" s="34"/>
      <c r="DK748" s="34"/>
      <c r="DL748" s="34"/>
      <c r="DM748" s="34"/>
      <c r="DN748" s="34"/>
      <c r="DO748" s="34"/>
      <c r="DP748" s="34"/>
      <c r="DQ748" s="34"/>
    </row>
    <row r="749" spans="24:121">
      <c r="X749" s="35"/>
      <c r="Y749" s="35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5"/>
      <c r="AQ749" s="35"/>
      <c r="AR749" s="35"/>
      <c r="AS749" s="35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  <c r="BE749" s="34"/>
      <c r="BF749" s="34"/>
      <c r="BG749" s="34"/>
      <c r="BH749" s="34"/>
      <c r="BI749" s="34"/>
      <c r="BJ749" s="35"/>
      <c r="BK749" s="35"/>
      <c r="BL749" s="35"/>
      <c r="BM749" s="35"/>
      <c r="BN749" s="34"/>
      <c r="BO749" s="34"/>
      <c r="BP749" s="34"/>
      <c r="BQ749" s="34"/>
      <c r="BR749" s="34"/>
      <c r="BS749" s="34"/>
      <c r="BT749" s="34"/>
      <c r="BU749" s="34"/>
      <c r="BV749" s="34"/>
      <c r="BW749" s="34"/>
      <c r="BX749" s="34"/>
      <c r="BY749" s="34"/>
      <c r="BZ749" s="34"/>
      <c r="CA749" s="34"/>
      <c r="CB749" s="34"/>
      <c r="CC749" s="34"/>
      <c r="CD749" s="35"/>
      <c r="CE749" s="35"/>
      <c r="CF749" s="35"/>
      <c r="CG749" s="35"/>
      <c r="CH749" s="34"/>
      <c r="CI749" s="34"/>
      <c r="CJ749" s="34"/>
      <c r="CK749" s="34"/>
      <c r="CL749" s="34"/>
      <c r="CM749" s="34"/>
      <c r="CN749" s="34"/>
      <c r="CO749" s="34"/>
      <c r="CP749" s="34"/>
      <c r="CQ749" s="34"/>
      <c r="CR749" s="34"/>
      <c r="CS749" s="34"/>
      <c r="CT749" s="34"/>
      <c r="CU749" s="34"/>
      <c r="CV749" s="34"/>
      <c r="CW749" s="34"/>
      <c r="CX749" s="36"/>
      <c r="CY749" s="36"/>
      <c r="CZ749" s="35"/>
      <c r="DA749" s="35"/>
      <c r="DB749" s="34"/>
      <c r="DC749" s="34"/>
      <c r="DD749" s="34"/>
      <c r="DE749" s="34"/>
      <c r="DF749" s="34"/>
      <c r="DG749" s="34"/>
      <c r="DH749" s="34"/>
      <c r="DI749" s="34"/>
      <c r="DJ749" s="34"/>
      <c r="DK749" s="34"/>
      <c r="DL749" s="34"/>
      <c r="DM749" s="34"/>
      <c r="DN749" s="34"/>
      <c r="DO749" s="34"/>
      <c r="DP749" s="34"/>
      <c r="DQ749" s="34"/>
    </row>
    <row r="750" spans="24:121">
      <c r="X750" s="35"/>
      <c r="Y750" s="35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5"/>
      <c r="AQ750" s="35"/>
      <c r="AR750" s="35"/>
      <c r="AS750" s="35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  <c r="BE750" s="34"/>
      <c r="BF750" s="34"/>
      <c r="BG750" s="34"/>
      <c r="BH750" s="34"/>
      <c r="BI750" s="34"/>
      <c r="BJ750" s="35"/>
      <c r="BK750" s="35"/>
      <c r="BL750" s="35"/>
      <c r="BM750" s="35"/>
      <c r="BN750" s="34"/>
      <c r="BO750" s="34"/>
      <c r="BP750" s="34"/>
      <c r="BQ750" s="34"/>
      <c r="BR750" s="34"/>
      <c r="BS750" s="34"/>
      <c r="BT750" s="34"/>
      <c r="BU750" s="34"/>
      <c r="BV750" s="34"/>
      <c r="BW750" s="34"/>
      <c r="BX750" s="34"/>
      <c r="BY750" s="34"/>
      <c r="BZ750" s="34"/>
      <c r="CA750" s="34"/>
      <c r="CB750" s="34"/>
      <c r="CC750" s="34"/>
      <c r="CD750" s="35"/>
      <c r="CE750" s="35"/>
      <c r="CF750" s="35"/>
      <c r="CG750" s="35"/>
      <c r="CH750" s="34"/>
      <c r="CI750" s="34"/>
      <c r="CJ750" s="34"/>
      <c r="CK750" s="34"/>
      <c r="CL750" s="34"/>
      <c r="CM750" s="34"/>
      <c r="CN750" s="34"/>
      <c r="CO750" s="34"/>
      <c r="CP750" s="34"/>
      <c r="CQ750" s="34"/>
      <c r="CR750" s="34"/>
      <c r="CS750" s="34"/>
      <c r="CT750" s="34"/>
      <c r="CU750" s="34"/>
      <c r="CV750" s="34"/>
      <c r="CW750" s="34"/>
      <c r="CX750" s="35"/>
      <c r="CY750" s="35"/>
      <c r="CZ750" s="35"/>
      <c r="DA750" s="35"/>
      <c r="DB750" s="34"/>
      <c r="DC750" s="34"/>
      <c r="DD750" s="34"/>
      <c r="DE750" s="34"/>
      <c r="DF750" s="34"/>
      <c r="DG750" s="34"/>
      <c r="DH750" s="34"/>
      <c r="DI750" s="34"/>
      <c r="DJ750" s="34"/>
      <c r="DK750" s="34"/>
      <c r="DL750" s="34"/>
      <c r="DM750" s="34"/>
      <c r="DN750" s="34"/>
      <c r="DO750" s="34"/>
      <c r="DP750" s="34"/>
      <c r="DQ750" s="34"/>
    </row>
    <row r="751" spans="24:121">
      <c r="X751" s="35"/>
      <c r="Y751" s="35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5"/>
      <c r="AQ751" s="35"/>
      <c r="AR751" s="35"/>
      <c r="AS751" s="35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  <c r="BE751" s="34"/>
      <c r="BF751" s="34"/>
      <c r="BG751" s="34"/>
      <c r="BH751" s="34"/>
      <c r="BI751" s="34"/>
      <c r="BJ751" s="35"/>
      <c r="BK751" s="35"/>
      <c r="BL751" s="35"/>
      <c r="BM751" s="35"/>
      <c r="BN751" s="34"/>
      <c r="BO751" s="34"/>
      <c r="BP751" s="34"/>
      <c r="BQ751" s="34"/>
      <c r="BR751" s="34"/>
      <c r="BS751" s="34"/>
      <c r="BT751" s="34"/>
      <c r="BU751" s="34"/>
      <c r="BV751" s="34"/>
      <c r="BW751" s="34"/>
      <c r="BX751" s="34"/>
      <c r="BY751" s="34"/>
      <c r="BZ751" s="34"/>
      <c r="CA751" s="34"/>
      <c r="CB751" s="34"/>
      <c r="CC751" s="34"/>
      <c r="CD751" s="35"/>
      <c r="CE751" s="35"/>
      <c r="CF751" s="35"/>
      <c r="CG751" s="35"/>
      <c r="CH751" s="34"/>
      <c r="CI751" s="34"/>
      <c r="CJ751" s="34"/>
      <c r="CK751" s="34"/>
      <c r="CL751" s="34"/>
      <c r="CM751" s="34"/>
      <c r="CN751" s="34"/>
      <c r="CO751" s="34"/>
      <c r="CP751" s="34"/>
      <c r="CQ751" s="34"/>
      <c r="CR751" s="34"/>
      <c r="CS751" s="34"/>
      <c r="CT751" s="34"/>
      <c r="CU751" s="34"/>
      <c r="CV751" s="34"/>
      <c r="CW751" s="34"/>
      <c r="CX751" s="35"/>
      <c r="CY751" s="35"/>
      <c r="CZ751" s="35"/>
      <c r="DA751" s="35"/>
      <c r="DB751" s="34"/>
      <c r="DC751" s="34"/>
      <c r="DD751" s="34"/>
      <c r="DE751" s="34"/>
      <c r="DF751" s="34"/>
      <c r="DG751" s="34"/>
      <c r="DH751" s="34"/>
      <c r="DI751" s="34"/>
      <c r="DJ751" s="34"/>
      <c r="DK751" s="34"/>
      <c r="DL751" s="34"/>
      <c r="DM751" s="34"/>
      <c r="DN751" s="34"/>
      <c r="DO751" s="34"/>
      <c r="DP751" s="34"/>
      <c r="DQ751" s="34"/>
    </row>
    <row r="752" spans="24:121">
      <c r="X752" s="35"/>
      <c r="Y752" s="35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5"/>
      <c r="AQ752" s="35"/>
      <c r="AR752" s="35"/>
      <c r="AS752" s="35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  <c r="BE752" s="34"/>
      <c r="BF752" s="34"/>
      <c r="BG752" s="34"/>
      <c r="BH752" s="34"/>
      <c r="BI752" s="34"/>
      <c r="BJ752" s="35"/>
      <c r="BK752" s="35"/>
      <c r="BL752" s="35"/>
      <c r="BM752" s="35"/>
      <c r="BN752" s="34"/>
      <c r="BO752" s="34"/>
      <c r="BP752" s="34"/>
      <c r="BQ752" s="34"/>
      <c r="BR752" s="34"/>
      <c r="BS752" s="34"/>
      <c r="BT752" s="34"/>
      <c r="BU752" s="34"/>
      <c r="BV752" s="34"/>
      <c r="BW752" s="34"/>
      <c r="BX752" s="34"/>
      <c r="BY752" s="34"/>
      <c r="BZ752" s="34"/>
      <c r="CA752" s="34"/>
      <c r="CB752" s="34"/>
      <c r="CC752" s="34"/>
      <c r="CD752" s="35"/>
      <c r="CE752" s="35"/>
      <c r="CF752" s="35"/>
      <c r="CG752" s="35"/>
      <c r="CH752" s="34"/>
      <c r="CI752" s="34"/>
      <c r="CJ752" s="34"/>
      <c r="CK752" s="34"/>
      <c r="CL752" s="34"/>
      <c r="CM752" s="34"/>
      <c r="CN752" s="34"/>
      <c r="CO752" s="34"/>
      <c r="CP752" s="34"/>
      <c r="CQ752" s="34"/>
      <c r="CR752" s="34"/>
      <c r="CS752" s="34"/>
      <c r="CT752" s="34"/>
      <c r="CU752" s="34"/>
      <c r="CV752" s="34"/>
      <c r="CW752" s="34"/>
      <c r="CX752" s="36"/>
      <c r="CY752" s="35"/>
      <c r="CZ752" s="35"/>
      <c r="DA752" s="35"/>
      <c r="DB752" s="34"/>
      <c r="DC752" s="34"/>
      <c r="DD752" s="34"/>
      <c r="DE752" s="34"/>
      <c r="DF752" s="34"/>
      <c r="DG752" s="34"/>
      <c r="DH752" s="34"/>
      <c r="DI752" s="34"/>
      <c r="DJ752" s="34"/>
      <c r="DK752" s="34"/>
      <c r="DL752" s="34"/>
      <c r="DM752" s="34"/>
      <c r="DN752" s="34"/>
      <c r="DO752" s="34"/>
      <c r="DP752" s="34"/>
      <c r="DQ752" s="34"/>
    </row>
    <row r="753" spans="24:121">
      <c r="X753" s="35"/>
      <c r="Y753" s="35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5"/>
      <c r="AQ753" s="35"/>
      <c r="AR753" s="35"/>
      <c r="AS753" s="35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  <c r="BE753" s="34"/>
      <c r="BF753" s="34"/>
      <c r="BG753" s="34"/>
      <c r="BH753" s="34"/>
      <c r="BI753" s="34"/>
      <c r="BJ753" s="35"/>
      <c r="BK753" s="35"/>
      <c r="BL753" s="35"/>
      <c r="BM753" s="35"/>
      <c r="BN753" s="34"/>
      <c r="BO753" s="34"/>
      <c r="BP753" s="34"/>
      <c r="BQ753" s="34"/>
      <c r="BR753" s="34"/>
      <c r="BS753" s="34"/>
      <c r="BT753" s="34"/>
      <c r="BU753" s="34"/>
      <c r="BV753" s="34"/>
      <c r="BW753" s="34"/>
      <c r="BX753" s="34"/>
      <c r="BY753" s="34"/>
      <c r="BZ753" s="34"/>
      <c r="CA753" s="34"/>
      <c r="CB753" s="34"/>
      <c r="CC753" s="34"/>
      <c r="CD753" s="35"/>
      <c r="CE753" s="35"/>
      <c r="CF753" s="35"/>
      <c r="CG753" s="35"/>
      <c r="CH753" s="34"/>
      <c r="CI753" s="34"/>
      <c r="CJ753" s="34"/>
      <c r="CK753" s="34"/>
      <c r="CL753" s="34"/>
      <c r="CM753" s="34"/>
      <c r="CN753" s="34"/>
      <c r="CO753" s="34"/>
      <c r="CP753" s="34"/>
      <c r="CQ753" s="34"/>
      <c r="CR753" s="34"/>
      <c r="CS753" s="34"/>
      <c r="CT753" s="34"/>
      <c r="CU753" s="34"/>
      <c r="CV753" s="34"/>
      <c r="CW753" s="34"/>
      <c r="CX753" s="35"/>
      <c r="CY753" s="35"/>
      <c r="CZ753" s="35"/>
      <c r="DA753" s="35"/>
      <c r="DB753" s="34"/>
      <c r="DC753" s="34"/>
      <c r="DD753" s="34"/>
      <c r="DE753" s="34"/>
      <c r="DF753" s="34"/>
      <c r="DG753" s="34"/>
      <c r="DH753" s="34"/>
      <c r="DI753" s="34"/>
      <c r="DJ753" s="34"/>
      <c r="DK753" s="34"/>
      <c r="DL753" s="34"/>
      <c r="DM753" s="34"/>
      <c r="DN753" s="34"/>
      <c r="DO753" s="34"/>
      <c r="DP753" s="34"/>
      <c r="DQ753" s="34"/>
    </row>
    <row r="754" spans="24:121">
      <c r="X754" s="35"/>
      <c r="Y754" s="35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5"/>
      <c r="AQ754" s="35"/>
      <c r="AR754" s="35"/>
      <c r="AS754" s="35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  <c r="BE754" s="34"/>
      <c r="BF754" s="34"/>
      <c r="BG754" s="34"/>
      <c r="BH754" s="34"/>
      <c r="BI754" s="34"/>
      <c r="BJ754" s="35"/>
      <c r="BK754" s="35"/>
      <c r="BL754" s="35"/>
      <c r="BM754" s="35"/>
      <c r="BN754" s="34"/>
      <c r="BO754" s="34"/>
      <c r="BP754" s="34"/>
      <c r="BQ754" s="34"/>
      <c r="BR754" s="34"/>
      <c r="BS754" s="34"/>
      <c r="BT754" s="34"/>
      <c r="BU754" s="34"/>
      <c r="BV754" s="34"/>
      <c r="BW754" s="34"/>
      <c r="BX754" s="34"/>
      <c r="BY754" s="34"/>
      <c r="BZ754" s="34"/>
      <c r="CA754" s="34"/>
      <c r="CB754" s="34"/>
      <c r="CC754" s="34"/>
      <c r="CD754" s="35"/>
      <c r="CE754" s="35"/>
      <c r="CF754" s="35"/>
      <c r="CG754" s="35"/>
      <c r="CH754" s="34"/>
      <c r="CI754" s="34"/>
      <c r="CJ754" s="34"/>
      <c r="CK754" s="34"/>
      <c r="CL754" s="34"/>
      <c r="CM754" s="34"/>
      <c r="CN754" s="34"/>
      <c r="CO754" s="34"/>
      <c r="CP754" s="34"/>
      <c r="CQ754" s="34"/>
      <c r="CR754" s="34"/>
      <c r="CS754" s="34"/>
      <c r="CT754" s="34"/>
      <c r="CU754" s="34"/>
      <c r="CV754" s="34"/>
      <c r="CW754" s="34"/>
      <c r="CX754" s="35"/>
      <c r="CY754" s="35"/>
      <c r="CZ754" s="35"/>
      <c r="DA754" s="35"/>
      <c r="DB754" s="34"/>
      <c r="DC754" s="34"/>
      <c r="DD754" s="34"/>
      <c r="DE754" s="34"/>
      <c r="DF754" s="34"/>
      <c r="DG754" s="34"/>
      <c r="DH754" s="34"/>
      <c r="DI754" s="34"/>
      <c r="DJ754" s="34"/>
      <c r="DK754" s="34"/>
      <c r="DL754" s="34"/>
      <c r="DM754" s="34"/>
      <c r="DN754" s="34"/>
      <c r="DO754" s="34"/>
      <c r="DP754" s="34"/>
      <c r="DQ754" s="34"/>
    </row>
    <row r="755" spans="24:121">
      <c r="X755" s="35"/>
      <c r="Y755" s="35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5"/>
      <c r="AQ755" s="35"/>
      <c r="AR755" s="35"/>
      <c r="AS755" s="35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  <c r="BE755" s="34"/>
      <c r="BF755" s="34"/>
      <c r="BG755" s="34"/>
      <c r="BH755" s="34"/>
      <c r="BI755" s="34"/>
      <c r="BJ755" s="35"/>
      <c r="BK755" s="35"/>
      <c r="BL755" s="35"/>
      <c r="BM755" s="35"/>
      <c r="BN755" s="34"/>
      <c r="BO755" s="34"/>
      <c r="BP755" s="34"/>
      <c r="BQ755" s="34"/>
      <c r="BR755" s="34"/>
      <c r="BS755" s="34"/>
      <c r="BT755" s="34"/>
      <c r="BU755" s="34"/>
      <c r="BV755" s="34"/>
      <c r="BW755" s="34"/>
      <c r="BX755" s="34"/>
      <c r="BY755" s="34"/>
      <c r="BZ755" s="34"/>
      <c r="CA755" s="34"/>
      <c r="CB755" s="34"/>
      <c r="CC755" s="34"/>
      <c r="CD755" s="35"/>
      <c r="CE755" s="35"/>
      <c r="CF755" s="35"/>
      <c r="CG755" s="35"/>
      <c r="CH755" s="34"/>
      <c r="CI755" s="34"/>
      <c r="CJ755" s="34"/>
      <c r="CK755" s="34"/>
      <c r="CL755" s="34"/>
      <c r="CM755" s="34"/>
      <c r="CN755" s="34"/>
      <c r="CO755" s="34"/>
      <c r="CP755" s="34"/>
      <c r="CQ755" s="34"/>
      <c r="CR755" s="34"/>
      <c r="CS755" s="34"/>
      <c r="CT755" s="34"/>
      <c r="CU755" s="34"/>
      <c r="CV755" s="34"/>
      <c r="CW755" s="34"/>
      <c r="CX755" s="35"/>
      <c r="CY755" s="35"/>
      <c r="CZ755" s="35"/>
      <c r="DA755" s="35"/>
      <c r="DB755" s="34"/>
      <c r="DC755" s="34"/>
      <c r="DD755" s="34"/>
      <c r="DE755" s="34"/>
      <c r="DF755" s="34"/>
      <c r="DG755" s="34"/>
      <c r="DH755" s="34"/>
      <c r="DI755" s="34"/>
      <c r="DJ755" s="34"/>
      <c r="DK755" s="34"/>
      <c r="DL755" s="34"/>
      <c r="DM755" s="34"/>
      <c r="DN755" s="34"/>
      <c r="DO755" s="34"/>
      <c r="DP755" s="34"/>
      <c r="DQ755" s="34"/>
    </row>
    <row r="756" spans="24:121">
      <c r="X756" s="35"/>
      <c r="Y756" s="35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5"/>
      <c r="AQ756" s="35"/>
      <c r="AR756" s="35"/>
      <c r="AS756" s="35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  <c r="BE756" s="34"/>
      <c r="BF756" s="34"/>
      <c r="BG756" s="34"/>
      <c r="BH756" s="34"/>
      <c r="BI756" s="34"/>
      <c r="BJ756" s="35"/>
      <c r="BK756" s="35"/>
      <c r="BL756" s="35"/>
      <c r="BM756" s="35"/>
      <c r="BN756" s="34"/>
      <c r="BO756" s="34"/>
      <c r="BP756" s="34"/>
      <c r="BQ756" s="34"/>
      <c r="BR756" s="34"/>
      <c r="BS756" s="34"/>
      <c r="BT756" s="34"/>
      <c r="BU756" s="34"/>
      <c r="BV756" s="34"/>
      <c r="BW756" s="34"/>
      <c r="BX756" s="34"/>
      <c r="BY756" s="34"/>
      <c r="BZ756" s="34"/>
      <c r="CA756" s="34"/>
      <c r="CB756" s="34"/>
      <c r="CC756" s="34"/>
      <c r="CD756" s="35"/>
      <c r="CE756" s="35"/>
      <c r="CF756" s="35"/>
      <c r="CG756" s="35"/>
      <c r="CH756" s="34"/>
      <c r="CI756" s="34"/>
      <c r="CJ756" s="34"/>
      <c r="CK756" s="34"/>
      <c r="CL756" s="34"/>
      <c r="CM756" s="34"/>
      <c r="CN756" s="34"/>
      <c r="CO756" s="34"/>
      <c r="CP756" s="34"/>
      <c r="CQ756" s="34"/>
      <c r="CR756" s="34"/>
      <c r="CS756" s="34"/>
      <c r="CT756" s="34"/>
      <c r="CU756" s="34"/>
      <c r="CV756" s="34"/>
      <c r="CW756" s="34"/>
      <c r="CX756" s="35"/>
      <c r="CY756" s="35"/>
      <c r="CZ756" s="35"/>
      <c r="DA756" s="35"/>
      <c r="DB756" s="34"/>
      <c r="DC756" s="34"/>
      <c r="DD756" s="34"/>
      <c r="DE756" s="34"/>
      <c r="DF756" s="34"/>
      <c r="DG756" s="34"/>
      <c r="DH756" s="34"/>
      <c r="DI756" s="34"/>
      <c r="DJ756" s="34"/>
      <c r="DK756" s="34"/>
      <c r="DL756" s="34"/>
      <c r="DM756" s="34"/>
      <c r="DN756" s="34"/>
      <c r="DO756" s="34"/>
      <c r="DP756" s="34"/>
      <c r="DQ756" s="34"/>
    </row>
    <row r="757" spans="24:121">
      <c r="X757" s="35"/>
      <c r="Y757" s="35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5"/>
      <c r="AQ757" s="35"/>
      <c r="AR757" s="35"/>
      <c r="AS757" s="35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  <c r="BE757" s="34"/>
      <c r="BF757" s="34"/>
      <c r="BG757" s="34"/>
      <c r="BH757" s="34"/>
      <c r="BI757" s="34"/>
      <c r="BJ757" s="35"/>
      <c r="BK757" s="35"/>
      <c r="BL757" s="35"/>
      <c r="BM757" s="35"/>
      <c r="BN757" s="34"/>
      <c r="BO757" s="34"/>
      <c r="BP757" s="34"/>
      <c r="BQ757" s="34"/>
      <c r="BR757" s="34"/>
      <c r="BS757" s="34"/>
      <c r="BT757" s="34"/>
      <c r="BU757" s="34"/>
      <c r="BV757" s="34"/>
      <c r="BW757" s="34"/>
      <c r="BX757" s="34"/>
      <c r="BY757" s="34"/>
      <c r="BZ757" s="34"/>
      <c r="CA757" s="34"/>
      <c r="CB757" s="34"/>
      <c r="CC757" s="34"/>
      <c r="CD757" s="35"/>
      <c r="CE757" s="35"/>
      <c r="CF757" s="35"/>
      <c r="CG757" s="35"/>
      <c r="CH757" s="34"/>
      <c r="CI757" s="34"/>
      <c r="CJ757" s="34"/>
      <c r="CK757" s="34"/>
      <c r="CL757" s="34"/>
      <c r="CM757" s="34"/>
      <c r="CN757" s="34"/>
      <c r="CO757" s="34"/>
      <c r="CP757" s="34"/>
      <c r="CQ757" s="34"/>
      <c r="CR757" s="34"/>
      <c r="CS757" s="34"/>
      <c r="CT757" s="34"/>
      <c r="CU757" s="34"/>
      <c r="CV757" s="34"/>
      <c r="CW757" s="34"/>
      <c r="CX757" s="35"/>
      <c r="CY757" s="35"/>
      <c r="CZ757" s="35"/>
      <c r="DA757" s="35"/>
      <c r="DB757" s="34"/>
      <c r="DC757" s="34"/>
      <c r="DD757" s="34"/>
      <c r="DE757" s="34"/>
      <c r="DF757" s="34"/>
      <c r="DG757" s="34"/>
      <c r="DH757" s="34"/>
      <c r="DI757" s="34"/>
      <c r="DJ757" s="34"/>
      <c r="DK757" s="34"/>
      <c r="DL757" s="34"/>
      <c r="DM757" s="34"/>
      <c r="DN757" s="34"/>
      <c r="DO757" s="34"/>
      <c r="DP757" s="34"/>
      <c r="DQ757" s="34"/>
    </row>
    <row r="758" spans="24:121">
      <c r="X758" s="35"/>
      <c r="Y758" s="35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5"/>
      <c r="AQ758" s="35"/>
      <c r="AR758" s="35"/>
      <c r="AS758" s="35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  <c r="BE758" s="34"/>
      <c r="BF758" s="34"/>
      <c r="BG758" s="34"/>
      <c r="BH758" s="34"/>
      <c r="BI758" s="34"/>
      <c r="BJ758" s="35"/>
      <c r="BK758" s="35"/>
      <c r="BL758" s="35"/>
      <c r="BM758" s="35"/>
      <c r="BN758" s="34"/>
      <c r="BO758" s="34"/>
      <c r="BP758" s="34"/>
      <c r="BQ758" s="34"/>
      <c r="BR758" s="34"/>
      <c r="BS758" s="34"/>
      <c r="BT758" s="34"/>
      <c r="BU758" s="34"/>
      <c r="BV758" s="34"/>
      <c r="BW758" s="34"/>
      <c r="BX758" s="34"/>
      <c r="BY758" s="34"/>
      <c r="BZ758" s="34"/>
      <c r="CA758" s="34"/>
      <c r="CB758" s="34"/>
      <c r="CC758" s="34"/>
      <c r="CD758" s="35"/>
      <c r="CE758" s="35"/>
      <c r="CF758" s="35"/>
      <c r="CG758" s="35"/>
      <c r="CH758" s="34"/>
      <c r="CI758" s="34"/>
      <c r="CJ758" s="34"/>
      <c r="CK758" s="34"/>
      <c r="CL758" s="34"/>
      <c r="CM758" s="34"/>
      <c r="CN758" s="34"/>
      <c r="CO758" s="34"/>
      <c r="CP758" s="34"/>
      <c r="CQ758" s="34"/>
      <c r="CR758" s="34"/>
      <c r="CS758" s="34"/>
      <c r="CT758" s="34"/>
      <c r="CU758" s="34"/>
      <c r="CV758" s="34"/>
      <c r="CW758" s="34"/>
      <c r="CX758" s="35"/>
      <c r="CY758" s="35"/>
      <c r="CZ758" s="35"/>
      <c r="DA758" s="35"/>
      <c r="DB758" s="34"/>
      <c r="DC758" s="34"/>
      <c r="DD758" s="34"/>
      <c r="DE758" s="34"/>
      <c r="DF758" s="34"/>
      <c r="DG758" s="34"/>
      <c r="DH758" s="34"/>
      <c r="DI758" s="34"/>
      <c r="DJ758" s="34"/>
      <c r="DK758" s="34"/>
      <c r="DL758" s="34"/>
      <c r="DM758" s="34"/>
      <c r="DN758" s="34"/>
      <c r="DO758" s="34"/>
      <c r="DP758" s="34"/>
      <c r="DQ758" s="34"/>
    </row>
    <row r="759" spans="24:121">
      <c r="X759" s="35"/>
      <c r="Y759" s="35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5"/>
      <c r="AQ759" s="35"/>
      <c r="AR759" s="35"/>
      <c r="AS759" s="35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  <c r="BE759" s="34"/>
      <c r="BF759" s="34"/>
      <c r="BG759" s="34"/>
      <c r="BH759" s="34"/>
      <c r="BI759" s="34"/>
      <c r="BJ759" s="35"/>
      <c r="BK759" s="35"/>
      <c r="BL759" s="35"/>
      <c r="BM759" s="35"/>
      <c r="BN759" s="34"/>
      <c r="BO759" s="34"/>
      <c r="BP759" s="34"/>
      <c r="BQ759" s="34"/>
      <c r="BR759" s="34"/>
      <c r="BS759" s="34"/>
      <c r="BT759" s="34"/>
      <c r="BU759" s="34"/>
      <c r="BV759" s="34"/>
      <c r="BW759" s="34"/>
      <c r="BX759" s="34"/>
      <c r="BY759" s="34"/>
      <c r="BZ759" s="34"/>
      <c r="CA759" s="34"/>
      <c r="CB759" s="34"/>
      <c r="CC759" s="34"/>
      <c r="CD759" s="35"/>
      <c r="CE759" s="35"/>
      <c r="CF759" s="35"/>
      <c r="CG759" s="35"/>
      <c r="CH759" s="34"/>
      <c r="CI759" s="34"/>
      <c r="CJ759" s="34"/>
      <c r="CK759" s="34"/>
      <c r="CL759" s="34"/>
      <c r="CM759" s="34"/>
      <c r="CN759" s="34"/>
      <c r="CO759" s="34"/>
      <c r="CP759" s="34"/>
      <c r="CQ759" s="34"/>
      <c r="CR759" s="34"/>
      <c r="CS759" s="34"/>
      <c r="CT759" s="34"/>
      <c r="CU759" s="34"/>
      <c r="CV759" s="34"/>
      <c r="CW759" s="34"/>
      <c r="CX759" s="35"/>
      <c r="CY759" s="35"/>
      <c r="CZ759" s="35"/>
      <c r="DA759" s="35"/>
      <c r="DB759" s="34"/>
      <c r="DC759" s="34"/>
      <c r="DD759" s="34"/>
      <c r="DE759" s="34"/>
      <c r="DF759" s="34"/>
      <c r="DG759" s="34"/>
      <c r="DH759" s="34"/>
      <c r="DI759" s="34"/>
      <c r="DJ759" s="34"/>
      <c r="DK759" s="34"/>
      <c r="DL759" s="34"/>
      <c r="DM759" s="34"/>
      <c r="DN759" s="34"/>
      <c r="DO759" s="34"/>
      <c r="DP759" s="34"/>
      <c r="DQ759" s="34"/>
    </row>
    <row r="760" spans="24:121">
      <c r="X760" s="35"/>
      <c r="Y760" s="35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5"/>
      <c r="AQ760" s="35"/>
      <c r="AR760" s="35"/>
      <c r="AS760" s="35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  <c r="BE760" s="34"/>
      <c r="BF760" s="34"/>
      <c r="BG760" s="34"/>
      <c r="BH760" s="34"/>
      <c r="BI760" s="34"/>
      <c r="BJ760" s="35"/>
      <c r="BK760" s="35"/>
      <c r="BL760" s="35"/>
      <c r="BM760" s="35"/>
      <c r="BN760" s="34"/>
      <c r="BO760" s="34"/>
      <c r="BP760" s="34"/>
      <c r="BQ760" s="34"/>
      <c r="BR760" s="34"/>
      <c r="BS760" s="34"/>
      <c r="BT760" s="34"/>
      <c r="BU760" s="34"/>
      <c r="BV760" s="34"/>
      <c r="BW760" s="34"/>
      <c r="BX760" s="34"/>
      <c r="BY760" s="34"/>
      <c r="BZ760" s="34"/>
      <c r="CA760" s="34"/>
      <c r="CB760" s="34"/>
      <c r="CC760" s="34"/>
      <c r="CD760" s="35"/>
      <c r="CE760" s="35"/>
      <c r="CF760" s="35"/>
      <c r="CG760" s="35"/>
      <c r="CH760" s="34"/>
      <c r="CI760" s="34"/>
      <c r="CJ760" s="34"/>
      <c r="CK760" s="34"/>
      <c r="CL760" s="34"/>
      <c r="CM760" s="34"/>
      <c r="CN760" s="34"/>
      <c r="CO760" s="34"/>
      <c r="CP760" s="34"/>
      <c r="CQ760" s="34"/>
      <c r="CR760" s="34"/>
      <c r="CS760" s="34"/>
      <c r="CT760" s="34"/>
      <c r="CU760" s="34"/>
      <c r="CV760" s="34"/>
      <c r="CW760" s="34"/>
      <c r="CX760" s="35"/>
      <c r="CY760" s="35"/>
      <c r="CZ760" s="35"/>
      <c r="DA760" s="35"/>
      <c r="DB760" s="34"/>
      <c r="DC760" s="34"/>
      <c r="DD760" s="34"/>
      <c r="DE760" s="34"/>
      <c r="DF760" s="34"/>
      <c r="DG760" s="34"/>
      <c r="DH760" s="34"/>
      <c r="DI760" s="34"/>
      <c r="DJ760" s="34"/>
      <c r="DK760" s="34"/>
      <c r="DL760" s="34"/>
      <c r="DM760" s="34"/>
      <c r="DN760" s="34"/>
      <c r="DO760" s="34"/>
      <c r="DP760" s="34"/>
      <c r="DQ760" s="34"/>
    </row>
    <row r="761" spans="24:121">
      <c r="X761" s="35"/>
      <c r="Y761" s="35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5"/>
      <c r="AQ761" s="35"/>
      <c r="AR761" s="35"/>
      <c r="AS761" s="35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  <c r="BE761" s="34"/>
      <c r="BF761" s="34"/>
      <c r="BG761" s="34"/>
      <c r="BH761" s="34"/>
      <c r="BI761" s="34"/>
      <c r="BJ761" s="35"/>
      <c r="BK761" s="35"/>
      <c r="BL761" s="35"/>
      <c r="BM761" s="35"/>
      <c r="BN761" s="34"/>
      <c r="BO761" s="34"/>
      <c r="BP761" s="34"/>
      <c r="BQ761" s="34"/>
      <c r="BR761" s="34"/>
      <c r="BS761" s="34"/>
      <c r="BT761" s="34"/>
      <c r="BU761" s="34"/>
      <c r="BV761" s="34"/>
      <c r="BW761" s="34"/>
      <c r="BX761" s="34"/>
      <c r="BY761" s="34"/>
      <c r="BZ761" s="34"/>
      <c r="CA761" s="34"/>
      <c r="CB761" s="34"/>
      <c r="CC761" s="34"/>
      <c r="CD761" s="35"/>
      <c r="CE761" s="35"/>
      <c r="CF761" s="35"/>
      <c r="CG761" s="35"/>
      <c r="CH761" s="34"/>
      <c r="CI761" s="34"/>
      <c r="CJ761" s="34"/>
      <c r="CK761" s="34"/>
      <c r="CL761" s="34"/>
      <c r="CM761" s="34"/>
      <c r="CN761" s="34"/>
      <c r="CO761" s="34"/>
      <c r="CP761" s="34"/>
      <c r="CQ761" s="34"/>
      <c r="CR761" s="34"/>
      <c r="CS761" s="34"/>
      <c r="CT761" s="34"/>
      <c r="CU761" s="34"/>
      <c r="CV761" s="34"/>
      <c r="CW761" s="34"/>
      <c r="CX761" s="35"/>
      <c r="CY761" s="35"/>
      <c r="CZ761" s="35"/>
      <c r="DA761" s="35"/>
      <c r="DB761" s="34"/>
      <c r="DC761" s="34"/>
      <c r="DD761" s="34"/>
      <c r="DE761" s="34"/>
      <c r="DF761" s="34"/>
      <c r="DG761" s="34"/>
      <c r="DH761" s="34"/>
      <c r="DI761" s="34"/>
      <c r="DJ761" s="34"/>
      <c r="DK761" s="34"/>
      <c r="DL761" s="34"/>
      <c r="DM761" s="34"/>
      <c r="DN761" s="34"/>
      <c r="DO761" s="34"/>
      <c r="DP761" s="34"/>
      <c r="DQ761" s="34"/>
    </row>
    <row r="762" spans="24:121">
      <c r="X762" s="35"/>
      <c r="Y762" s="35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5"/>
      <c r="AQ762" s="35"/>
      <c r="AR762" s="35"/>
      <c r="AS762" s="35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  <c r="BE762" s="34"/>
      <c r="BF762" s="34"/>
      <c r="BG762" s="34"/>
      <c r="BH762" s="34"/>
      <c r="BI762" s="34"/>
      <c r="BJ762" s="35"/>
      <c r="BK762" s="35"/>
      <c r="BL762" s="35"/>
      <c r="BM762" s="35"/>
      <c r="BN762" s="34"/>
      <c r="BO762" s="34"/>
      <c r="BP762" s="34"/>
      <c r="BQ762" s="34"/>
      <c r="BR762" s="34"/>
      <c r="BS762" s="34"/>
      <c r="BT762" s="34"/>
      <c r="BU762" s="34"/>
      <c r="BV762" s="34"/>
      <c r="BW762" s="34"/>
      <c r="BX762" s="34"/>
      <c r="BY762" s="34"/>
      <c r="BZ762" s="34"/>
      <c r="CA762" s="34"/>
      <c r="CB762" s="34"/>
      <c r="CC762" s="34"/>
      <c r="CD762" s="35"/>
      <c r="CE762" s="35"/>
      <c r="CF762" s="35"/>
      <c r="CG762" s="35"/>
      <c r="CH762" s="34"/>
      <c r="CI762" s="34"/>
      <c r="CJ762" s="34"/>
      <c r="CK762" s="34"/>
      <c r="CL762" s="34"/>
      <c r="CM762" s="34"/>
      <c r="CN762" s="34"/>
      <c r="CO762" s="34"/>
      <c r="CP762" s="34"/>
      <c r="CQ762" s="34"/>
      <c r="CR762" s="34"/>
      <c r="CS762" s="34"/>
      <c r="CT762" s="34"/>
      <c r="CU762" s="34"/>
      <c r="CV762" s="34"/>
      <c r="CW762" s="34"/>
      <c r="CX762" s="35"/>
      <c r="CY762" s="35"/>
      <c r="CZ762" s="35"/>
      <c r="DA762" s="35"/>
      <c r="DB762" s="34"/>
      <c r="DC762" s="34"/>
      <c r="DD762" s="34"/>
      <c r="DE762" s="34"/>
      <c r="DF762" s="34"/>
      <c r="DG762" s="34"/>
      <c r="DH762" s="34"/>
      <c r="DI762" s="34"/>
      <c r="DJ762" s="34"/>
      <c r="DK762" s="34"/>
      <c r="DL762" s="34"/>
      <c r="DM762" s="34"/>
      <c r="DN762" s="34"/>
      <c r="DO762" s="34"/>
      <c r="DP762" s="34"/>
      <c r="DQ762" s="34"/>
    </row>
    <row r="763" spans="24:121">
      <c r="X763" s="35"/>
      <c r="Y763" s="35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5"/>
      <c r="AQ763" s="35"/>
      <c r="AR763" s="35"/>
      <c r="AS763" s="35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  <c r="BE763" s="34"/>
      <c r="BF763" s="34"/>
      <c r="BG763" s="34"/>
      <c r="BH763" s="34"/>
      <c r="BI763" s="34"/>
      <c r="BJ763" s="35"/>
      <c r="BK763" s="35"/>
      <c r="BL763" s="35"/>
      <c r="BM763" s="35"/>
      <c r="BN763" s="34"/>
      <c r="BO763" s="34"/>
      <c r="BP763" s="34"/>
      <c r="BQ763" s="34"/>
      <c r="BR763" s="34"/>
      <c r="BS763" s="34"/>
      <c r="BT763" s="34"/>
      <c r="BU763" s="34"/>
      <c r="BV763" s="34"/>
      <c r="BW763" s="34"/>
      <c r="BX763" s="34"/>
      <c r="BY763" s="34"/>
      <c r="BZ763" s="34"/>
      <c r="CA763" s="34"/>
      <c r="CB763" s="34"/>
      <c r="CC763" s="34"/>
      <c r="CD763" s="35"/>
      <c r="CE763" s="35"/>
      <c r="CF763" s="35"/>
      <c r="CG763" s="35"/>
      <c r="CH763" s="34"/>
      <c r="CI763" s="34"/>
      <c r="CJ763" s="34"/>
      <c r="CK763" s="34"/>
      <c r="CL763" s="34"/>
      <c r="CM763" s="34"/>
      <c r="CN763" s="34"/>
      <c r="CO763" s="34"/>
      <c r="CP763" s="34"/>
      <c r="CQ763" s="34"/>
      <c r="CR763" s="34"/>
      <c r="CS763" s="34"/>
      <c r="CT763" s="34"/>
      <c r="CU763" s="34"/>
      <c r="CV763" s="34"/>
      <c r="CW763" s="34"/>
      <c r="CX763" s="36"/>
      <c r="CY763" s="35"/>
      <c r="CZ763" s="35"/>
      <c r="DA763" s="35"/>
      <c r="DB763" s="34"/>
      <c r="DC763" s="34"/>
      <c r="DD763" s="34"/>
      <c r="DE763" s="34"/>
      <c r="DF763" s="34"/>
      <c r="DG763" s="34"/>
      <c r="DH763" s="34"/>
      <c r="DI763" s="34"/>
      <c r="DJ763" s="34"/>
      <c r="DK763" s="34"/>
      <c r="DL763" s="34"/>
      <c r="DM763" s="34"/>
      <c r="DN763" s="34"/>
      <c r="DO763" s="34"/>
      <c r="DP763" s="34"/>
      <c r="DQ763" s="34"/>
    </row>
    <row r="764" spans="24:121">
      <c r="X764" s="35"/>
      <c r="Y764" s="35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5"/>
      <c r="AQ764" s="35"/>
      <c r="AR764" s="35"/>
      <c r="AS764" s="35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  <c r="BE764" s="34"/>
      <c r="BF764" s="34"/>
      <c r="BG764" s="34"/>
      <c r="BH764" s="34"/>
      <c r="BI764" s="34"/>
      <c r="BJ764" s="35"/>
      <c r="BK764" s="35"/>
      <c r="BL764" s="35"/>
      <c r="BM764" s="35"/>
      <c r="BN764" s="34"/>
      <c r="BO764" s="34"/>
      <c r="BP764" s="34"/>
      <c r="BQ764" s="34"/>
      <c r="BR764" s="34"/>
      <c r="BS764" s="34"/>
      <c r="BT764" s="34"/>
      <c r="BU764" s="34"/>
      <c r="BV764" s="34"/>
      <c r="BW764" s="34"/>
      <c r="BX764" s="34"/>
      <c r="BY764" s="34"/>
      <c r="BZ764" s="34"/>
      <c r="CA764" s="34"/>
      <c r="CB764" s="34"/>
      <c r="CC764" s="34"/>
      <c r="CD764" s="35"/>
      <c r="CE764" s="35"/>
      <c r="CF764" s="35"/>
      <c r="CG764" s="35"/>
      <c r="CH764" s="34"/>
      <c r="CI764" s="34"/>
      <c r="CJ764" s="34"/>
      <c r="CK764" s="34"/>
      <c r="CL764" s="34"/>
      <c r="CM764" s="34"/>
      <c r="CN764" s="34"/>
      <c r="CO764" s="34"/>
      <c r="CP764" s="34"/>
      <c r="CQ764" s="34"/>
      <c r="CR764" s="34"/>
      <c r="CS764" s="34"/>
      <c r="CT764" s="34"/>
      <c r="CU764" s="34"/>
      <c r="CV764" s="34"/>
      <c r="CW764" s="34"/>
      <c r="CX764" s="35"/>
      <c r="CY764" s="35"/>
      <c r="CZ764" s="35"/>
      <c r="DA764" s="35"/>
      <c r="DB764" s="34"/>
      <c r="DC764" s="34"/>
      <c r="DD764" s="34"/>
      <c r="DE764" s="34"/>
      <c r="DF764" s="34"/>
      <c r="DG764" s="34"/>
      <c r="DH764" s="34"/>
      <c r="DI764" s="34"/>
      <c r="DJ764" s="34"/>
      <c r="DK764" s="34"/>
      <c r="DL764" s="34"/>
      <c r="DM764" s="34"/>
      <c r="DN764" s="34"/>
      <c r="DO764" s="34"/>
      <c r="DP764" s="34"/>
      <c r="DQ764" s="34"/>
    </row>
    <row r="765" spans="24:121">
      <c r="X765" s="35"/>
      <c r="Y765" s="35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5"/>
      <c r="AQ765" s="35"/>
      <c r="AR765" s="35"/>
      <c r="AS765" s="35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  <c r="BE765" s="34"/>
      <c r="BF765" s="34"/>
      <c r="BG765" s="34"/>
      <c r="BH765" s="34"/>
      <c r="BI765" s="34"/>
      <c r="BJ765" s="35"/>
      <c r="BK765" s="35"/>
      <c r="BL765" s="35"/>
      <c r="BM765" s="35"/>
      <c r="BN765" s="34"/>
      <c r="BO765" s="34"/>
      <c r="BP765" s="34"/>
      <c r="BQ765" s="34"/>
      <c r="BR765" s="34"/>
      <c r="BS765" s="34"/>
      <c r="BT765" s="34"/>
      <c r="BU765" s="34"/>
      <c r="BV765" s="34"/>
      <c r="BW765" s="34"/>
      <c r="BX765" s="34"/>
      <c r="BY765" s="34"/>
      <c r="BZ765" s="34"/>
      <c r="CA765" s="34"/>
      <c r="CB765" s="34"/>
      <c r="CC765" s="34"/>
      <c r="CD765" s="35"/>
      <c r="CE765" s="35"/>
      <c r="CF765" s="35"/>
      <c r="CG765" s="35"/>
      <c r="CH765" s="34"/>
      <c r="CI765" s="34"/>
      <c r="CJ765" s="34"/>
      <c r="CK765" s="34"/>
      <c r="CL765" s="34"/>
      <c r="CM765" s="34"/>
      <c r="CN765" s="34"/>
      <c r="CO765" s="34"/>
      <c r="CP765" s="34"/>
      <c r="CQ765" s="34"/>
      <c r="CR765" s="34"/>
      <c r="CS765" s="34"/>
      <c r="CT765" s="34"/>
      <c r="CU765" s="34"/>
      <c r="CV765" s="34"/>
      <c r="CW765" s="34"/>
      <c r="CX765" s="35"/>
      <c r="CY765" s="35"/>
      <c r="CZ765" s="35"/>
      <c r="DA765" s="35"/>
      <c r="DB765" s="34"/>
      <c r="DC765" s="34"/>
      <c r="DD765" s="34"/>
      <c r="DE765" s="34"/>
      <c r="DF765" s="34"/>
      <c r="DG765" s="34"/>
      <c r="DH765" s="34"/>
      <c r="DI765" s="34"/>
      <c r="DJ765" s="34"/>
      <c r="DK765" s="34"/>
      <c r="DL765" s="34"/>
      <c r="DM765" s="34"/>
      <c r="DN765" s="34"/>
      <c r="DO765" s="34"/>
      <c r="DP765" s="34"/>
      <c r="DQ765" s="34"/>
    </row>
    <row r="766" spans="24:121">
      <c r="X766" s="35"/>
      <c r="Y766" s="35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5"/>
      <c r="AQ766" s="35"/>
      <c r="AR766" s="35"/>
      <c r="AS766" s="35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  <c r="BE766" s="34"/>
      <c r="BF766" s="34"/>
      <c r="BG766" s="34"/>
      <c r="BH766" s="34"/>
      <c r="BI766" s="34"/>
      <c r="BJ766" s="35"/>
      <c r="BK766" s="35"/>
      <c r="BL766" s="35"/>
      <c r="BM766" s="35"/>
      <c r="BN766" s="34"/>
      <c r="BO766" s="34"/>
      <c r="BP766" s="34"/>
      <c r="BQ766" s="34"/>
      <c r="BR766" s="34"/>
      <c r="BS766" s="34"/>
      <c r="BT766" s="34"/>
      <c r="BU766" s="34"/>
      <c r="BV766" s="34"/>
      <c r="BW766" s="34"/>
      <c r="BX766" s="34"/>
      <c r="BY766" s="34"/>
      <c r="BZ766" s="34"/>
      <c r="CA766" s="34"/>
      <c r="CB766" s="34"/>
      <c r="CC766" s="34"/>
      <c r="CD766" s="35"/>
      <c r="CE766" s="35"/>
      <c r="CF766" s="35"/>
      <c r="CG766" s="35"/>
      <c r="CH766" s="34"/>
      <c r="CI766" s="34"/>
      <c r="CJ766" s="34"/>
      <c r="CK766" s="34"/>
      <c r="CL766" s="34"/>
      <c r="CM766" s="34"/>
      <c r="CN766" s="34"/>
      <c r="CO766" s="34"/>
      <c r="CP766" s="34"/>
      <c r="CQ766" s="34"/>
      <c r="CR766" s="34"/>
      <c r="CS766" s="34"/>
      <c r="CT766" s="34"/>
      <c r="CU766" s="34"/>
      <c r="CV766" s="34"/>
      <c r="CW766" s="34"/>
      <c r="CX766" s="35"/>
      <c r="CY766" s="35"/>
      <c r="CZ766" s="35"/>
      <c r="DA766" s="35"/>
      <c r="DB766" s="34"/>
      <c r="DC766" s="34"/>
      <c r="DD766" s="34"/>
      <c r="DE766" s="34"/>
      <c r="DF766" s="34"/>
      <c r="DG766" s="34"/>
      <c r="DH766" s="34"/>
      <c r="DI766" s="34"/>
      <c r="DJ766" s="34"/>
      <c r="DK766" s="34"/>
      <c r="DL766" s="34"/>
      <c r="DM766" s="34"/>
      <c r="DN766" s="34"/>
      <c r="DO766" s="34"/>
      <c r="DP766" s="34"/>
      <c r="DQ766" s="34"/>
    </row>
    <row r="767" spans="24:121">
      <c r="X767" s="35"/>
      <c r="Y767" s="35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5"/>
      <c r="AQ767" s="35"/>
      <c r="AR767" s="35"/>
      <c r="AS767" s="35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4"/>
      <c r="BF767" s="34"/>
      <c r="BG767" s="34"/>
      <c r="BH767" s="34"/>
      <c r="BI767" s="34"/>
      <c r="BJ767" s="35"/>
      <c r="BK767" s="35"/>
      <c r="BL767" s="35"/>
      <c r="BM767" s="35"/>
      <c r="BN767" s="34"/>
      <c r="BO767" s="34"/>
      <c r="BP767" s="34"/>
      <c r="BQ767" s="34"/>
      <c r="BR767" s="34"/>
      <c r="BS767" s="34"/>
      <c r="BT767" s="34"/>
      <c r="BU767" s="34"/>
      <c r="BV767" s="34"/>
      <c r="BW767" s="34"/>
      <c r="BX767" s="34"/>
      <c r="BY767" s="34"/>
      <c r="BZ767" s="34"/>
      <c r="CA767" s="34"/>
      <c r="CB767" s="34"/>
      <c r="CC767" s="34"/>
      <c r="CD767" s="35"/>
      <c r="CE767" s="35"/>
      <c r="CF767" s="35"/>
      <c r="CG767" s="35"/>
      <c r="CH767" s="34"/>
      <c r="CI767" s="34"/>
      <c r="CJ767" s="34"/>
      <c r="CK767" s="34"/>
      <c r="CL767" s="34"/>
      <c r="CM767" s="34"/>
      <c r="CN767" s="34"/>
      <c r="CO767" s="34"/>
      <c r="CP767" s="34"/>
      <c r="CQ767" s="34"/>
      <c r="CR767" s="34"/>
      <c r="CS767" s="34"/>
      <c r="CT767" s="34"/>
      <c r="CU767" s="34"/>
      <c r="CV767" s="34"/>
      <c r="CW767" s="34"/>
      <c r="CX767" s="35"/>
      <c r="CY767" s="35"/>
      <c r="CZ767" s="35"/>
      <c r="DA767" s="35"/>
      <c r="DB767" s="34"/>
      <c r="DC767" s="34"/>
      <c r="DD767" s="34"/>
      <c r="DE767" s="34"/>
      <c r="DF767" s="34"/>
      <c r="DG767" s="34"/>
      <c r="DH767" s="34"/>
      <c r="DI767" s="34"/>
      <c r="DJ767" s="34"/>
      <c r="DK767" s="34"/>
      <c r="DL767" s="34"/>
      <c r="DM767" s="34"/>
      <c r="DN767" s="34"/>
      <c r="DO767" s="34"/>
      <c r="DP767" s="34"/>
      <c r="DQ767" s="34"/>
    </row>
    <row r="768" spans="24:121">
      <c r="X768" s="35"/>
      <c r="Y768" s="35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5"/>
      <c r="AQ768" s="35"/>
      <c r="AR768" s="35"/>
      <c r="AS768" s="35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  <c r="BE768" s="34"/>
      <c r="BF768" s="34"/>
      <c r="BG768" s="34"/>
      <c r="BH768" s="34"/>
      <c r="BI768" s="34"/>
      <c r="BJ768" s="35"/>
      <c r="BK768" s="35"/>
      <c r="BL768" s="35"/>
      <c r="BM768" s="35"/>
      <c r="BN768" s="34"/>
      <c r="BO768" s="34"/>
      <c r="BP768" s="34"/>
      <c r="BQ768" s="34"/>
      <c r="BR768" s="34"/>
      <c r="BS768" s="34"/>
      <c r="BT768" s="34"/>
      <c r="BU768" s="34"/>
      <c r="BV768" s="34"/>
      <c r="BW768" s="34"/>
      <c r="BX768" s="34"/>
      <c r="BY768" s="34"/>
      <c r="BZ768" s="34"/>
      <c r="CA768" s="34"/>
      <c r="CB768" s="34"/>
      <c r="CC768" s="34"/>
      <c r="CD768" s="35"/>
      <c r="CE768" s="35"/>
      <c r="CF768" s="35"/>
      <c r="CG768" s="35"/>
      <c r="CH768" s="34"/>
      <c r="CI768" s="34"/>
      <c r="CJ768" s="34"/>
      <c r="CK768" s="34"/>
      <c r="CL768" s="34"/>
      <c r="CM768" s="34"/>
      <c r="CN768" s="34"/>
      <c r="CO768" s="34"/>
      <c r="CP768" s="34"/>
      <c r="CQ768" s="34"/>
      <c r="CR768" s="34"/>
      <c r="CS768" s="34"/>
      <c r="CT768" s="34"/>
      <c r="CU768" s="34"/>
      <c r="CV768" s="34"/>
      <c r="CW768" s="34"/>
      <c r="CX768" s="35"/>
      <c r="CY768" s="35"/>
      <c r="CZ768" s="35"/>
      <c r="DA768" s="35"/>
      <c r="DB768" s="34"/>
      <c r="DC768" s="34"/>
      <c r="DD768" s="34"/>
      <c r="DE768" s="34"/>
      <c r="DF768" s="34"/>
      <c r="DG768" s="34"/>
      <c r="DH768" s="34"/>
      <c r="DI768" s="34"/>
      <c r="DJ768" s="34"/>
      <c r="DK768" s="34"/>
      <c r="DL768" s="34"/>
      <c r="DM768" s="34"/>
      <c r="DN768" s="34"/>
      <c r="DO768" s="34"/>
      <c r="DP768" s="34"/>
      <c r="DQ768" s="34"/>
    </row>
    <row r="769" spans="24:121">
      <c r="X769" s="35"/>
      <c r="Y769" s="35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5"/>
      <c r="AQ769" s="35"/>
      <c r="AR769" s="35"/>
      <c r="AS769" s="35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  <c r="BE769" s="34"/>
      <c r="BF769" s="34"/>
      <c r="BG769" s="34"/>
      <c r="BH769" s="34"/>
      <c r="BI769" s="34"/>
      <c r="BJ769" s="35"/>
      <c r="BK769" s="35"/>
      <c r="BL769" s="35"/>
      <c r="BM769" s="35"/>
      <c r="BN769" s="34"/>
      <c r="BO769" s="34"/>
      <c r="BP769" s="34"/>
      <c r="BQ769" s="34"/>
      <c r="BR769" s="34"/>
      <c r="BS769" s="34"/>
      <c r="BT769" s="34"/>
      <c r="BU769" s="34"/>
      <c r="BV769" s="34"/>
      <c r="BW769" s="34"/>
      <c r="BX769" s="34"/>
      <c r="BY769" s="34"/>
      <c r="BZ769" s="34"/>
      <c r="CA769" s="34"/>
      <c r="CB769" s="34"/>
      <c r="CC769" s="34"/>
      <c r="CD769" s="35"/>
      <c r="CE769" s="35"/>
      <c r="CF769" s="35"/>
      <c r="CG769" s="35"/>
      <c r="CH769" s="34"/>
      <c r="CI769" s="34"/>
      <c r="CJ769" s="34"/>
      <c r="CK769" s="34"/>
      <c r="CL769" s="34"/>
      <c r="CM769" s="34"/>
      <c r="CN769" s="34"/>
      <c r="CO769" s="34"/>
      <c r="CP769" s="34"/>
      <c r="CQ769" s="34"/>
      <c r="CR769" s="34"/>
      <c r="CS769" s="34"/>
      <c r="CT769" s="34"/>
      <c r="CU769" s="34"/>
      <c r="CV769" s="34"/>
      <c r="CW769" s="34"/>
      <c r="CX769" s="35"/>
      <c r="CY769" s="35"/>
      <c r="CZ769" s="35"/>
      <c r="DA769" s="35"/>
      <c r="DB769" s="34"/>
      <c r="DC769" s="34"/>
      <c r="DD769" s="34"/>
      <c r="DE769" s="34"/>
      <c r="DF769" s="34"/>
      <c r="DG769" s="34"/>
      <c r="DH769" s="34"/>
      <c r="DI769" s="34"/>
      <c r="DJ769" s="34"/>
      <c r="DK769" s="34"/>
      <c r="DL769" s="34"/>
      <c r="DM769" s="34"/>
      <c r="DN769" s="34"/>
      <c r="DO769" s="34"/>
      <c r="DP769" s="34"/>
      <c r="DQ769" s="34"/>
    </row>
    <row r="770" spans="24:121">
      <c r="X770" s="35"/>
      <c r="Y770" s="35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5"/>
      <c r="AQ770" s="35"/>
      <c r="AR770" s="35"/>
      <c r="AS770" s="35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  <c r="BE770" s="34"/>
      <c r="BF770" s="34"/>
      <c r="BG770" s="34"/>
      <c r="BH770" s="34"/>
      <c r="BI770" s="34"/>
      <c r="BJ770" s="35"/>
      <c r="BK770" s="35"/>
      <c r="BL770" s="35"/>
      <c r="BM770" s="35"/>
      <c r="BN770" s="34"/>
      <c r="BO770" s="34"/>
      <c r="BP770" s="34"/>
      <c r="BQ770" s="34"/>
      <c r="BR770" s="34"/>
      <c r="BS770" s="34"/>
      <c r="BT770" s="34"/>
      <c r="BU770" s="34"/>
      <c r="BV770" s="34"/>
      <c r="BW770" s="34"/>
      <c r="BX770" s="34"/>
      <c r="BY770" s="34"/>
      <c r="BZ770" s="34"/>
      <c r="CA770" s="34"/>
      <c r="CB770" s="34"/>
      <c r="CC770" s="34"/>
      <c r="CD770" s="35"/>
      <c r="CE770" s="35"/>
      <c r="CF770" s="35"/>
      <c r="CG770" s="35"/>
      <c r="CH770" s="34"/>
      <c r="CI770" s="34"/>
      <c r="CJ770" s="34"/>
      <c r="CK770" s="34"/>
      <c r="CL770" s="34"/>
      <c r="CM770" s="34"/>
      <c r="CN770" s="34"/>
      <c r="CO770" s="34"/>
      <c r="CP770" s="34"/>
      <c r="CQ770" s="34"/>
      <c r="CR770" s="34"/>
      <c r="CS770" s="34"/>
      <c r="CT770" s="34"/>
      <c r="CU770" s="34"/>
      <c r="CV770" s="34"/>
      <c r="CW770" s="34"/>
      <c r="CX770" s="35"/>
      <c r="CY770" s="35"/>
      <c r="CZ770" s="35"/>
      <c r="DA770" s="35"/>
      <c r="DB770" s="34"/>
      <c r="DC770" s="34"/>
      <c r="DD770" s="34"/>
      <c r="DE770" s="34"/>
      <c r="DF770" s="34"/>
      <c r="DG770" s="34"/>
      <c r="DH770" s="34"/>
      <c r="DI770" s="34"/>
      <c r="DJ770" s="34"/>
      <c r="DK770" s="34"/>
      <c r="DL770" s="34"/>
      <c r="DM770" s="34"/>
      <c r="DN770" s="34"/>
      <c r="DO770" s="34"/>
      <c r="DP770" s="34"/>
      <c r="DQ770" s="34"/>
    </row>
    <row r="771" spans="24:121">
      <c r="X771" s="35"/>
      <c r="Y771" s="35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5"/>
      <c r="AQ771" s="35"/>
      <c r="AR771" s="35"/>
      <c r="AS771" s="35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  <c r="BE771" s="34"/>
      <c r="BF771" s="34"/>
      <c r="BG771" s="34"/>
      <c r="BH771" s="34"/>
      <c r="BI771" s="34"/>
      <c r="BJ771" s="35"/>
      <c r="BK771" s="35"/>
      <c r="BL771" s="35"/>
      <c r="BM771" s="35"/>
      <c r="BN771" s="34"/>
      <c r="BO771" s="34"/>
      <c r="BP771" s="34"/>
      <c r="BQ771" s="34"/>
      <c r="BR771" s="34"/>
      <c r="BS771" s="34"/>
      <c r="BT771" s="34"/>
      <c r="BU771" s="34"/>
      <c r="BV771" s="34"/>
      <c r="BW771" s="34"/>
      <c r="BX771" s="34"/>
      <c r="BY771" s="34"/>
      <c r="BZ771" s="34"/>
      <c r="CA771" s="34"/>
      <c r="CB771" s="34"/>
      <c r="CC771" s="34"/>
      <c r="CD771" s="35"/>
      <c r="CE771" s="35"/>
      <c r="CF771" s="35"/>
      <c r="CG771" s="35"/>
      <c r="CH771" s="34"/>
      <c r="CI771" s="34"/>
      <c r="CJ771" s="34"/>
      <c r="CK771" s="34"/>
      <c r="CL771" s="34"/>
      <c r="CM771" s="34"/>
      <c r="CN771" s="34"/>
      <c r="CO771" s="34"/>
      <c r="CP771" s="34"/>
      <c r="CQ771" s="34"/>
      <c r="CR771" s="34"/>
      <c r="CS771" s="34"/>
      <c r="CT771" s="34"/>
      <c r="CU771" s="34"/>
      <c r="CV771" s="34"/>
      <c r="CW771" s="34"/>
      <c r="CX771" s="35"/>
      <c r="CY771" s="35"/>
      <c r="CZ771" s="35"/>
      <c r="DA771" s="35"/>
      <c r="DB771" s="34"/>
      <c r="DC771" s="34"/>
      <c r="DD771" s="34"/>
      <c r="DE771" s="34"/>
      <c r="DF771" s="34"/>
      <c r="DG771" s="34"/>
      <c r="DH771" s="34"/>
      <c r="DI771" s="34"/>
      <c r="DJ771" s="34"/>
      <c r="DK771" s="34"/>
      <c r="DL771" s="34"/>
      <c r="DM771" s="34"/>
      <c r="DN771" s="34"/>
      <c r="DO771" s="34"/>
      <c r="DP771" s="34"/>
      <c r="DQ771" s="34"/>
    </row>
    <row r="772" spans="24:121">
      <c r="X772" s="35"/>
      <c r="Y772" s="35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5"/>
      <c r="AQ772" s="35"/>
      <c r="AR772" s="35"/>
      <c r="AS772" s="35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  <c r="BE772" s="34"/>
      <c r="BF772" s="34"/>
      <c r="BG772" s="34"/>
      <c r="BH772" s="34"/>
      <c r="BI772" s="34"/>
      <c r="BJ772" s="35"/>
      <c r="BK772" s="35"/>
      <c r="BL772" s="35"/>
      <c r="BM772" s="35"/>
      <c r="BN772" s="34"/>
      <c r="BO772" s="34"/>
      <c r="BP772" s="34"/>
      <c r="BQ772" s="34"/>
      <c r="BR772" s="34"/>
      <c r="BS772" s="34"/>
      <c r="BT772" s="34"/>
      <c r="BU772" s="34"/>
      <c r="BV772" s="34"/>
      <c r="BW772" s="34"/>
      <c r="BX772" s="34"/>
      <c r="BY772" s="34"/>
      <c r="BZ772" s="34"/>
      <c r="CA772" s="34"/>
      <c r="CB772" s="34"/>
      <c r="CC772" s="34"/>
      <c r="CD772" s="35"/>
      <c r="CE772" s="35"/>
      <c r="CF772" s="35"/>
      <c r="CG772" s="35"/>
      <c r="CH772" s="34"/>
      <c r="CI772" s="34"/>
      <c r="CJ772" s="34"/>
      <c r="CK772" s="34"/>
      <c r="CL772" s="34"/>
      <c r="CM772" s="34"/>
      <c r="CN772" s="34"/>
      <c r="CO772" s="34"/>
      <c r="CP772" s="34"/>
      <c r="CQ772" s="34"/>
      <c r="CR772" s="34"/>
      <c r="CS772" s="34"/>
      <c r="CT772" s="34"/>
      <c r="CU772" s="34"/>
      <c r="CV772" s="34"/>
      <c r="CW772" s="34"/>
      <c r="CX772" s="35"/>
      <c r="CY772" s="35"/>
      <c r="CZ772" s="35"/>
      <c r="DA772" s="35"/>
      <c r="DB772" s="34"/>
      <c r="DC772" s="34"/>
      <c r="DD772" s="34"/>
      <c r="DE772" s="34"/>
      <c r="DF772" s="34"/>
      <c r="DG772" s="34"/>
      <c r="DH772" s="34"/>
      <c r="DI772" s="34"/>
      <c r="DJ772" s="34"/>
      <c r="DK772" s="34"/>
      <c r="DL772" s="34"/>
      <c r="DM772" s="34"/>
      <c r="DN772" s="34"/>
      <c r="DO772" s="34"/>
      <c r="DP772" s="34"/>
      <c r="DQ772" s="34"/>
    </row>
    <row r="773" spans="24:121">
      <c r="X773" s="35"/>
      <c r="Y773" s="35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5"/>
      <c r="AQ773" s="35"/>
      <c r="AR773" s="35"/>
      <c r="AS773" s="35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  <c r="BE773" s="34"/>
      <c r="BF773" s="34"/>
      <c r="BG773" s="34"/>
      <c r="BH773" s="34"/>
      <c r="BI773" s="34"/>
      <c r="BJ773" s="35"/>
      <c r="BK773" s="35"/>
      <c r="BL773" s="35"/>
      <c r="BM773" s="35"/>
      <c r="BN773" s="34"/>
      <c r="BO773" s="34"/>
      <c r="BP773" s="34"/>
      <c r="BQ773" s="34"/>
      <c r="BR773" s="34"/>
      <c r="BS773" s="34"/>
      <c r="BT773" s="34"/>
      <c r="BU773" s="34"/>
      <c r="BV773" s="34"/>
      <c r="BW773" s="34"/>
      <c r="BX773" s="34"/>
      <c r="BY773" s="34"/>
      <c r="BZ773" s="34"/>
      <c r="CA773" s="34"/>
      <c r="CB773" s="34"/>
      <c r="CC773" s="34"/>
      <c r="CD773" s="35"/>
      <c r="CE773" s="35"/>
      <c r="CF773" s="35"/>
      <c r="CG773" s="35"/>
      <c r="CH773" s="34"/>
      <c r="CI773" s="34"/>
      <c r="CJ773" s="34"/>
      <c r="CK773" s="34"/>
      <c r="CL773" s="34"/>
      <c r="CM773" s="34"/>
      <c r="CN773" s="34"/>
      <c r="CO773" s="34"/>
      <c r="CP773" s="34"/>
      <c r="CQ773" s="34"/>
      <c r="CR773" s="34"/>
      <c r="CS773" s="34"/>
      <c r="CT773" s="34"/>
      <c r="CU773" s="34"/>
      <c r="CV773" s="34"/>
      <c r="CW773" s="34"/>
      <c r="CX773" s="35"/>
      <c r="CY773" s="35"/>
      <c r="CZ773" s="35"/>
      <c r="DA773" s="35"/>
      <c r="DB773" s="34"/>
      <c r="DC773" s="34"/>
      <c r="DD773" s="34"/>
      <c r="DE773" s="34"/>
      <c r="DF773" s="34"/>
      <c r="DG773" s="34"/>
      <c r="DH773" s="34"/>
      <c r="DI773" s="34"/>
      <c r="DJ773" s="34"/>
      <c r="DK773" s="34"/>
      <c r="DL773" s="34"/>
      <c r="DM773" s="34"/>
      <c r="DN773" s="34"/>
      <c r="DO773" s="34"/>
      <c r="DP773" s="34"/>
      <c r="DQ773" s="34"/>
    </row>
    <row r="774" spans="24:121">
      <c r="X774" s="35"/>
      <c r="Y774" s="35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5"/>
      <c r="AQ774" s="35"/>
      <c r="AR774" s="35"/>
      <c r="AS774" s="35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  <c r="BE774" s="34"/>
      <c r="BF774" s="34"/>
      <c r="BG774" s="34"/>
      <c r="BH774" s="34"/>
      <c r="BI774" s="34"/>
      <c r="BJ774" s="35"/>
      <c r="BK774" s="35"/>
      <c r="BL774" s="35"/>
      <c r="BM774" s="35"/>
      <c r="BN774" s="34"/>
      <c r="BO774" s="34"/>
      <c r="BP774" s="34"/>
      <c r="BQ774" s="34"/>
      <c r="BR774" s="34"/>
      <c r="BS774" s="34"/>
      <c r="BT774" s="34"/>
      <c r="BU774" s="34"/>
      <c r="BV774" s="34"/>
      <c r="BW774" s="34"/>
      <c r="BX774" s="34"/>
      <c r="BY774" s="34"/>
      <c r="BZ774" s="34"/>
      <c r="CA774" s="34"/>
      <c r="CB774" s="34"/>
      <c r="CC774" s="34"/>
      <c r="CD774" s="35"/>
      <c r="CE774" s="35"/>
      <c r="CF774" s="35"/>
      <c r="CG774" s="35"/>
      <c r="CH774" s="34"/>
      <c r="CI774" s="34"/>
      <c r="CJ774" s="34"/>
      <c r="CK774" s="34"/>
      <c r="CL774" s="34"/>
      <c r="CM774" s="34"/>
      <c r="CN774" s="34"/>
      <c r="CO774" s="34"/>
      <c r="CP774" s="34"/>
      <c r="CQ774" s="34"/>
      <c r="CR774" s="34"/>
      <c r="CS774" s="34"/>
      <c r="CT774" s="34"/>
      <c r="CU774" s="34"/>
      <c r="CV774" s="34"/>
      <c r="CW774" s="34"/>
      <c r="CX774" s="35"/>
      <c r="CY774" s="35"/>
      <c r="CZ774" s="35"/>
      <c r="DA774" s="35"/>
      <c r="DB774" s="34"/>
      <c r="DC774" s="34"/>
      <c r="DD774" s="34"/>
      <c r="DE774" s="34"/>
      <c r="DF774" s="34"/>
      <c r="DG774" s="34"/>
      <c r="DH774" s="34"/>
      <c r="DI774" s="34"/>
      <c r="DJ774" s="34"/>
      <c r="DK774" s="34"/>
      <c r="DL774" s="34"/>
      <c r="DM774" s="34"/>
      <c r="DN774" s="34"/>
      <c r="DO774" s="34"/>
      <c r="DP774" s="34"/>
      <c r="DQ774" s="34"/>
    </row>
    <row r="775" spans="24:121">
      <c r="X775" s="35"/>
      <c r="Y775" s="35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5"/>
      <c r="AQ775" s="35"/>
      <c r="AR775" s="35"/>
      <c r="AS775" s="35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  <c r="BE775" s="34"/>
      <c r="BF775" s="34"/>
      <c r="BG775" s="34"/>
      <c r="BH775" s="34"/>
      <c r="BI775" s="34"/>
      <c r="BJ775" s="35"/>
      <c r="BK775" s="35"/>
      <c r="BL775" s="35"/>
      <c r="BM775" s="35"/>
      <c r="BN775" s="34"/>
      <c r="BO775" s="34"/>
      <c r="BP775" s="34"/>
      <c r="BQ775" s="34"/>
      <c r="BR775" s="34"/>
      <c r="BS775" s="34"/>
      <c r="BT775" s="34"/>
      <c r="BU775" s="34"/>
      <c r="BV775" s="34"/>
      <c r="BW775" s="34"/>
      <c r="BX775" s="34"/>
      <c r="BY775" s="34"/>
      <c r="BZ775" s="34"/>
      <c r="CA775" s="34"/>
      <c r="CB775" s="34"/>
      <c r="CC775" s="34"/>
      <c r="CD775" s="35"/>
      <c r="CE775" s="35"/>
      <c r="CF775" s="35"/>
      <c r="CG775" s="35"/>
      <c r="CH775" s="34"/>
      <c r="CI775" s="34"/>
      <c r="CJ775" s="34"/>
      <c r="CK775" s="34"/>
      <c r="CL775" s="34"/>
      <c r="CM775" s="34"/>
      <c r="CN775" s="34"/>
      <c r="CO775" s="34"/>
      <c r="CP775" s="34"/>
      <c r="CQ775" s="34"/>
      <c r="CR775" s="34"/>
      <c r="CS775" s="34"/>
      <c r="CT775" s="34"/>
      <c r="CU775" s="34"/>
      <c r="CV775" s="34"/>
      <c r="CW775" s="34"/>
      <c r="CX775" s="36"/>
      <c r="CY775" s="36"/>
      <c r="CZ775" s="35"/>
      <c r="DA775" s="35"/>
      <c r="DB775" s="34"/>
      <c r="DC775" s="34"/>
      <c r="DD775" s="34"/>
      <c r="DE775" s="34"/>
      <c r="DF775" s="34"/>
      <c r="DG775" s="34"/>
      <c r="DH775" s="34"/>
      <c r="DI775" s="34"/>
      <c r="DJ775" s="34"/>
      <c r="DK775" s="34"/>
      <c r="DL775" s="34"/>
      <c r="DM775" s="34"/>
      <c r="DN775" s="34"/>
      <c r="DO775" s="34"/>
      <c r="DP775" s="34"/>
      <c r="DQ775" s="34"/>
    </row>
    <row r="776" spans="24:121">
      <c r="X776" s="35"/>
      <c r="Y776" s="35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5"/>
      <c r="AQ776" s="35"/>
      <c r="AR776" s="35"/>
      <c r="AS776" s="35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  <c r="BE776" s="34"/>
      <c r="BF776" s="34"/>
      <c r="BG776" s="34"/>
      <c r="BH776" s="34"/>
      <c r="BI776" s="34"/>
      <c r="BJ776" s="35"/>
      <c r="BK776" s="35"/>
      <c r="BL776" s="35"/>
      <c r="BM776" s="35"/>
      <c r="BN776" s="34"/>
      <c r="BO776" s="34"/>
      <c r="BP776" s="34"/>
      <c r="BQ776" s="34"/>
      <c r="BR776" s="34"/>
      <c r="BS776" s="34"/>
      <c r="BT776" s="34"/>
      <c r="BU776" s="34"/>
      <c r="BV776" s="34"/>
      <c r="BW776" s="34"/>
      <c r="BX776" s="34"/>
      <c r="BY776" s="34"/>
      <c r="BZ776" s="34"/>
      <c r="CA776" s="34"/>
      <c r="CB776" s="34"/>
      <c r="CC776" s="34"/>
      <c r="CD776" s="35"/>
      <c r="CE776" s="35"/>
      <c r="CF776" s="35"/>
      <c r="CG776" s="35"/>
      <c r="CH776" s="34"/>
      <c r="CI776" s="34"/>
      <c r="CJ776" s="34"/>
      <c r="CK776" s="34"/>
      <c r="CL776" s="34"/>
      <c r="CM776" s="34"/>
      <c r="CN776" s="34"/>
      <c r="CO776" s="34"/>
      <c r="CP776" s="34"/>
      <c r="CQ776" s="34"/>
      <c r="CR776" s="34"/>
      <c r="CS776" s="34"/>
      <c r="CT776" s="34"/>
      <c r="CU776" s="34"/>
      <c r="CV776" s="34"/>
      <c r="CW776" s="34"/>
      <c r="CX776" s="35"/>
      <c r="CY776" s="35"/>
      <c r="CZ776" s="35"/>
      <c r="DA776" s="35"/>
      <c r="DB776" s="34"/>
      <c r="DC776" s="34"/>
      <c r="DD776" s="34"/>
      <c r="DE776" s="34"/>
      <c r="DF776" s="34"/>
      <c r="DG776" s="34"/>
      <c r="DH776" s="34"/>
      <c r="DI776" s="34"/>
      <c r="DJ776" s="34"/>
      <c r="DK776" s="34"/>
      <c r="DL776" s="34"/>
      <c r="DM776" s="34"/>
      <c r="DN776" s="34"/>
      <c r="DO776" s="34"/>
      <c r="DP776" s="34"/>
      <c r="DQ776" s="34"/>
    </row>
    <row r="777" spans="24:121">
      <c r="X777" s="35"/>
      <c r="Y777" s="35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5"/>
      <c r="AQ777" s="35"/>
      <c r="AR777" s="35"/>
      <c r="AS777" s="35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  <c r="BE777" s="34"/>
      <c r="BF777" s="34"/>
      <c r="BG777" s="34"/>
      <c r="BH777" s="34"/>
      <c r="BI777" s="34"/>
      <c r="BJ777" s="35"/>
      <c r="BK777" s="35"/>
      <c r="BL777" s="35"/>
      <c r="BM777" s="35"/>
      <c r="BN777" s="34"/>
      <c r="BO777" s="34"/>
      <c r="BP777" s="34"/>
      <c r="BQ777" s="34"/>
      <c r="BR777" s="34"/>
      <c r="BS777" s="34"/>
      <c r="BT777" s="34"/>
      <c r="BU777" s="34"/>
      <c r="BV777" s="34"/>
      <c r="BW777" s="34"/>
      <c r="BX777" s="34"/>
      <c r="BY777" s="34"/>
      <c r="BZ777" s="34"/>
      <c r="CA777" s="34"/>
      <c r="CB777" s="34"/>
      <c r="CC777" s="34"/>
      <c r="CD777" s="35"/>
      <c r="CE777" s="35"/>
      <c r="CF777" s="35"/>
      <c r="CG777" s="35"/>
      <c r="CH777" s="34"/>
      <c r="CI777" s="34"/>
      <c r="CJ777" s="34"/>
      <c r="CK777" s="34"/>
      <c r="CL777" s="34"/>
      <c r="CM777" s="34"/>
      <c r="CN777" s="34"/>
      <c r="CO777" s="34"/>
      <c r="CP777" s="34"/>
      <c r="CQ777" s="34"/>
      <c r="CR777" s="34"/>
      <c r="CS777" s="34"/>
      <c r="CT777" s="34"/>
      <c r="CU777" s="34"/>
      <c r="CV777" s="34"/>
      <c r="CW777" s="34"/>
      <c r="CX777" s="35"/>
      <c r="CY777" s="35"/>
      <c r="CZ777" s="35"/>
      <c r="DA777" s="35"/>
      <c r="DB777" s="34"/>
      <c r="DC777" s="34"/>
      <c r="DD777" s="34"/>
      <c r="DE777" s="34"/>
      <c r="DF777" s="34"/>
      <c r="DG777" s="34"/>
      <c r="DH777" s="34"/>
      <c r="DI777" s="34"/>
      <c r="DJ777" s="34"/>
      <c r="DK777" s="34"/>
      <c r="DL777" s="34"/>
      <c r="DM777" s="34"/>
      <c r="DN777" s="34"/>
      <c r="DO777" s="34"/>
      <c r="DP777" s="34"/>
      <c r="DQ777" s="34"/>
    </row>
    <row r="778" spans="24:121">
      <c r="X778" s="35"/>
      <c r="Y778" s="35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5"/>
      <c r="AQ778" s="35"/>
      <c r="AR778" s="35"/>
      <c r="AS778" s="35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  <c r="BE778" s="34"/>
      <c r="BF778" s="34"/>
      <c r="BG778" s="34"/>
      <c r="BH778" s="34"/>
      <c r="BI778" s="34"/>
      <c r="BJ778" s="35"/>
      <c r="BK778" s="35"/>
      <c r="BL778" s="35"/>
      <c r="BM778" s="35"/>
      <c r="BN778" s="34"/>
      <c r="BO778" s="34"/>
      <c r="BP778" s="34"/>
      <c r="BQ778" s="34"/>
      <c r="BR778" s="34"/>
      <c r="BS778" s="34"/>
      <c r="BT778" s="34"/>
      <c r="BU778" s="34"/>
      <c r="BV778" s="34"/>
      <c r="BW778" s="34"/>
      <c r="BX778" s="34"/>
      <c r="BY778" s="34"/>
      <c r="BZ778" s="34"/>
      <c r="CA778" s="34"/>
      <c r="CB778" s="34"/>
      <c r="CC778" s="34"/>
      <c r="CD778" s="35"/>
      <c r="CE778" s="35"/>
      <c r="CF778" s="35"/>
      <c r="CG778" s="35"/>
      <c r="CH778" s="34"/>
      <c r="CI778" s="34"/>
      <c r="CJ778" s="34"/>
      <c r="CK778" s="34"/>
      <c r="CL778" s="34"/>
      <c r="CM778" s="34"/>
      <c r="CN778" s="34"/>
      <c r="CO778" s="34"/>
      <c r="CP778" s="34"/>
      <c r="CQ778" s="34"/>
      <c r="CR778" s="34"/>
      <c r="CS778" s="34"/>
      <c r="CT778" s="34"/>
      <c r="CU778" s="34"/>
      <c r="CV778" s="34"/>
      <c r="CW778" s="34"/>
      <c r="CX778" s="35"/>
      <c r="CY778" s="35"/>
      <c r="CZ778" s="35"/>
      <c r="DA778" s="35"/>
      <c r="DB778" s="34"/>
      <c r="DC778" s="34"/>
      <c r="DD778" s="34"/>
      <c r="DE778" s="34"/>
      <c r="DF778" s="34"/>
      <c r="DG778" s="34"/>
      <c r="DH778" s="34"/>
      <c r="DI778" s="34"/>
      <c r="DJ778" s="34"/>
      <c r="DK778" s="34"/>
      <c r="DL778" s="34"/>
      <c r="DM778" s="34"/>
      <c r="DN778" s="34"/>
      <c r="DO778" s="34"/>
      <c r="DP778" s="34"/>
      <c r="DQ778" s="34"/>
    </row>
    <row r="779" spans="24:121">
      <c r="X779" s="35"/>
      <c r="Y779" s="35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5"/>
      <c r="AQ779" s="35"/>
      <c r="AR779" s="35"/>
      <c r="AS779" s="35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  <c r="BE779" s="34"/>
      <c r="BF779" s="34"/>
      <c r="BG779" s="34"/>
      <c r="BH779" s="34"/>
      <c r="BI779" s="34"/>
      <c r="BJ779" s="35"/>
      <c r="BK779" s="35"/>
      <c r="BL779" s="35"/>
      <c r="BM779" s="35"/>
      <c r="BN779" s="34"/>
      <c r="BO779" s="34"/>
      <c r="BP779" s="34"/>
      <c r="BQ779" s="34"/>
      <c r="BR779" s="34"/>
      <c r="BS779" s="34"/>
      <c r="BT779" s="34"/>
      <c r="BU779" s="34"/>
      <c r="BV779" s="34"/>
      <c r="BW779" s="34"/>
      <c r="BX779" s="34"/>
      <c r="BY779" s="34"/>
      <c r="BZ779" s="34"/>
      <c r="CA779" s="34"/>
      <c r="CB779" s="34"/>
      <c r="CC779" s="34"/>
      <c r="CD779" s="35"/>
      <c r="CE779" s="35"/>
      <c r="CF779" s="35"/>
      <c r="CG779" s="35"/>
      <c r="CH779" s="34"/>
      <c r="CI779" s="34"/>
      <c r="CJ779" s="34"/>
      <c r="CK779" s="34"/>
      <c r="CL779" s="34"/>
      <c r="CM779" s="34"/>
      <c r="CN779" s="34"/>
      <c r="CO779" s="34"/>
      <c r="CP779" s="34"/>
      <c r="CQ779" s="34"/>
      <c r="CR779" s="34"/>
      <c r="CS779" s="34"/>
      <c r="CT779" s="34"/>
      <c r="CU779" s="34"/>
      <c r="CV779" s="34"/>
      <c r="CW779" s="34"/>
      <c r="CX779" s="35"/>
      <c r="CY779" s="35"/>
      <c r="CZ779" s="35"/>
      <c r="DA779" s="35"/>
      <c r="DB779" s="34"/>
      <c r="DC779" s="34"/>
      <c r="DD779" s="34"/>
      <c r="DE779" s="34"/>
      <c r="DF779" s="34"/>
      <c r="DG779" s="34"/>
      <c r="DH779" s="34"/>
      <c r="DI779" s="34"/>
      <c r="DJ779" s="34"/>
      <c r="DK779" s="34"/>
      <c r="DL779" s="34"/>
      <c r="DM779" s="34"/>
      <c r="DN779" s="34"/>
      <c r="DO779" s="34"/>
      <c r="DP779" s="34"/>
      <c r="DQ779" s="34"/>
    </row>
    <row r="780" spans="24:121">
      <c r="X780" s="35"/>
      <c r="Y780" s="35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5"/>
      <c r="AQ780" s="35"/>
      <c r="AR780" s="35"/>
      <c r="AS780" s="35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  <c r="BE780" s="34"/>
      <c r="BF780" s="34"/>
      <c r="BG780" s="34"/>
      <c r="BH780" s="34"/>
      <c r="BI780" s="34"/>
      <c r="BJ780" s="35"/>
      <c r="BK780" s="35"/>
      <c r="BL780" s="35"/>
      <c r="BM780" s="35"/>
      <c r="BN780" s="34"/>
      <c r="BO780" s="34"/>
      <c r="BP780" s="34"/>
      <c r="BQ780" s="34"/>
      <c r="BR780" s="34"/>
      <c r="BS780" s="34"/>
      <c r="BT780" s="34"/>
      <c r="BU780" s="34"/>
      <c r="BV780" s="34"/>
      <c r="BW780" s="34"/>
      <c r="BX780" s="34"/>
      <c r="BY780" s="34"/>
      <c r="BZ780" s="34"/>
      <c r="CA780" s="34"/>
      <c r="CB780" s="34"/>
      <c r="CC780" s="34"/>
      <c r="CD780" s="35"/>
      <c r="CE780" s="35"/>
      <c r="CF780" s="35"/>
      <c r="CG780" s="35"/>
      <c r="CH780" s="34"/>
      <c r="CI780" s="34"/>
      <c r="CJ780" s="34"/>
      <c r="CK780" s="34"/>
      <c r="CL780" s="34"/>
      <c r="CM780" s="34"/>
      <c r="CN780" s="34"/>
      <c r="CO780" s="34"/>
      <c r="CP780" s="34"/>
      <c r="CQ780" s="34"/>
      <c r="CR780" s="34"/>
      <c r="CS780" s="34"/>
      <c r="CT780" s="34"/>
      <c r="CU780" s="34"/>
      <c r="CV780" s="34"/>
      <c r="CW780" s="34"/>
      <c r="CX780" s="35"/>
      <c r="CY780" s="35"/>
      <c r="CZ780" s="35"/>
      <c r="DA780" s="35"/>
      <c r="DB780" s="34"/>
      <c r="DC780" s="34"/>
      <c r="DD780" s="34"/>
      <c r="DE780" s="34"/>
      <c r="DF780" s="34"/>
      <c r="DG780" s="34"/>
      <c r="DH780" s="34"/>
      <c r="DI780" s="34"/>
      <c r="DJ780" s="34"/>
      <c r="DK780" s="34"/>
      <c r="DL780" s="34"/>
      <c r="DM780" s="34"/>
      <c r="DN780" s="34"/>
      <c r="DO780" s="34"/>
      <c r="DP780" s="34"/>
      <c r="DQ780" s="34"/>
    </row>
    <row r="781" spans="24:121">
      <c r="X781" s="35"/>
      <c r="Y781" s="35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5"/>
      <c r="AQ781" s="35"/>
      <c r="AR781" s="35"/>
      <c r="AS781" s="35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  <c r="BE781" s="34"/>
      <c r="BF781" s="34"/>
      <c r="BG781" s="34"/>
      <c r="BH781" s="34"/>
      <c r="BI781" s="34"/>
      <c r="BJ781" s="35"/>
      <c r="BK781" s="35"/>
      <c r="BL781" s="35"/>
      <c r="BM781" s="35"/>
      <c r="BN781" s="34"/>
      <c r="BO781" s="34"/>
      <c r="BP781" s="34"/>
      <c r="BQ781" s="34"/>
      <c r="BR781" s="34"/>
      <c r="BS781" s="34"/>
      <c r="BT781" s="34"/>
      <c r="BU781" s="34"/>
      <c r="BV781" s="34"/>
      <c r="BW781" s="34"/>
      <c r="BX781" s="34"/>
      <c r="BY781" s="34"/>
      <c r="BZ781" s="34"/>
      <c r="CA781" s="34"/>
      <c r="CB781" s="34"/>
      <c r="CC781" s="34"/>
      <c r="CD781" s="35"/>
      <c r="CE781" s="35"/>
      <c r="CF781" s="35"/>
      <c r="CG781" s="35"/>
      <c r="CH781" s="34"/>
      <c r="CI781" s="34"/>
      <c r="CJ781" s="34"/>
      <c r="CK781" s="34"/>
      <c r="CL781" s="34"/>
      <c r="CM781" s="34"/>
      <c r="CN781" s="34"/>
      <c r="CO781" s="34"/>
      <c r="CP781" s="34"/>
      <c r="CQ781" s="34"/>
      <c r="CR781" s="34"/>
      <c r="CS781" s="34"/>
      <c r="CT781" s="34"/>
      <c r="CU781" s="34"/>
      <c r="CV781" s="34"/>
      <c r="CW781" s="34"/>
      <c r="CX781" s="35"/>
      <c r="CY781" s="35"/>
      <c r="CZ781" s="35"/>
      <c r="DA781" s="35"/>
      <c r="DB781" s="34"/>
      <c r="DC781" s="34"/>
      <c r="DD781" s="34"/>
      <c r="DE781" s="34"/>
      <c r="DF781" s="34"/>
      <c r="DG781" s="34"/>
      <c r="DH781" s="34"/>
      <c r="DI781" s="34"/>
      <c r="DJ781" s="34"/>
      <c r="DK781" s="34"/>
      <c r="DL781" s="34"/>
      <c r="DM781" s="34"/>
      <c r="DN781" s="34"/>
      <c r="DO781" s="34"/>
      <c r="DP781" s="34"/>
      <c r="DQ781" s="34"/>
    </row>
    <row r="782" spans="24:121">
      <c r="X782" s="35"/>
      <c r="Y782" s="35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5"/>
      <c r="AQ782" s="35"/>
      <c r="AR782" s="35"/>
      <c r="AS782" s="35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4"/>
      <c r="BF782" s="34"/>
      <c r="BG782" s="34"/>
      <c r="BH782" s="34"/>
      <c r="BI782" s="34"/>
      <c r="BJ782" s="35"/>
      <c r="BK782" s="35"/>
      <c r="BL782" s="35"/>
      <c r="BM782" s="35"/>
      <c r="BN782" s="34"/>
      <c r="BO782" s="34"/>
      <c r="BP782" s="34"/>
      <c r="BQ782" s="34"/>
      <c r="BR782" s="34"/>
      <c r="BS782" s="34"/>
      <c r="BT782" s="34"/>
      <c r="BU782" s="34"/>
      <c r="BV782" s="34"/>
      <c r="BW782" s="34"/>
      <c r="BX782" s="34"/>
      <c r="BY782" s="34"/>
      <c r="BZ782" s="34"/>
      <c r="CA782" s="34"/>
      <c r="CB782" s="34"/>
      <c r="CC782" s="34"/>
      <c r="CD782" s="35"/>
      <c r="CE782" s="35"/>
      <c r="CF782" s="35"/>
      <c r="CG782" s="35"/>
      <c r="CH782" s="34"/>
      <c r="CI782" s="34"/>
      <c r="CJ782" s="34"/>
      <c r="CK782" s="34"/>
      <c r="CL782" s="34"/>
      <c r="CM782" s="34"/>
      <c r="CN782" s="34"/>
      <c r="CO782" s="34"/>
      <c r="CP782" s="34"/>
      <c r="CQ782" s="34"/>
      <c r="CR782" s="34"/>
      <c r="CS782" s="34"/>
      <c r="CT782" s="34"/>
      <c r="CU782" s="34"/>
      <c r="CV782" s="34"/>
      <c r="CW782" s="34"/>
      <c r="CX782" s="35"/>
      <c r="CY782" s="35"/>
      <c r="CZ782" s="35"/>
      <c r="DA782" s="35"/>
      <c r="DB782" s="34"/>
      <c r="DC782" s="34"/>
      <c r="DD782" s="34"/>
      <c r="DE782" s="34"/>
      <c r="DF782" s="34"/>
      <c r="DG782" s="34"/>
      <c r="DH782" s="34"/>
      <c r="DI782" s="34"/>
      <c r="DJ782" s="34"/>
      <c r="DK782" s="34"/>
      <c r="DL782" s="34"/>
      <c r="DM782" s="34"/>
      <c r="DN782" s="34"/>
      <c r="DO782" s="34"/>
      <c r="DP782" s="34"/>
      <c r="DQ782" s="34"/>
    </row>
    <row r="783" spans="24:121">
      <c r="X783" s="35"/>
      <c r="Y783" s="35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5"/>
      <c r="AQ783" s="35"/>
      <c r="AR783" s="35"/>
      <c r="AS783" s="35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35"/>
      <c r="BK783" s="35"/>
      <c r="BL783" s="35"/>
      <c r="BM783" s="35"/>
      <c r="BN783" s="34"/>
      <c r="BO783" s="34"/>
      <c r="BP783" s="34"/>
      <c r="BQ783" s="34"/>
      <c r="BR783" s="34"/>
      <c r="BS783" s="34"/>
      <c r="BT783" s="34"/>
      <c r="BU783" s="34"/>
      <c r="BV783" s="34"/>
      <c r="BW783" s="34"/>
      <c r="BX783" s="34"/>
      <c r="BY783" s="34"/>
      <c r="BZ783" s="34"/>
      <c r="CA783" s="34"/>
      <c r="CB783" s="34"/>
      <c r="CC783" s="34"/>
      <c r="CD783" s="35"/>
      <c r="CE783" s="35"/>
      <c r="CF783" s="35"/>
      <c r="CG783" s="35"/>
      <c r="CH783" s="34"/>
      <c r="CI783" s="34"/>
      <c r="CJ783" s="34"/>
      <c r="CK783" s="34"/>
      <c r="CL783" s="34"/>
      <c r="CM783" s="34"/>
      <c r="CN783" s="34"/>
      <c r="CO783" s="34"/>
      <c r="CP783" s="34"/>
      <c r="CQ783" s="34"/>
      <c r="CR783" s="34"/>
      <c r="CS783" s="34"/>
      <c r="CT783" s="34"/>
      <c r="CU783" s="34"/>
      <c r="CV783" s="34"/>
      <c r="CW783" s="34"/>
      <c r="CX783" s="35"/>
      <c r="CY783" s="35"/>
      <c r="CZ783" s="35"/>
      <c r="DA783" s="35"/>
      <c r="DB783" s="34"/>
      <c r="DC783" s="34"/>
      <c r="DD783" s="34"/>
      <c r="DE783" s="34"/>
      <c r="DF783" s="34"/>
      <c r="DG783" s="34"/>
      <c r="DH783" s="34"/>
      <c r="DI783" s="34"/>
      <c r="DJ783" s="34"/>
      <c r="DK783" s="34"/>
      <c r="DL783" s="34"/>
      <c r="DM783" s="34"/>
      <c r="DN783" s="34"/>
      <c r="DO783" s="34"/>
      <c r="DP783" s="34"/>
      <c r="DQ783" s="34"/>
    </row>
    <row r="784" spans="24:121">
      <c r="X784" s="35"/>
      <c r="Y784" s="35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5"/>
      <c r="AQ784" s="35"/>
      <c r="AR784" s="35"/>
      <c r="AS784" s="35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35"/>
      <c r="BK784" s="35"/>
      <c r="BL784" s="35"/>
      <c r="BM784" s="35"/>
      <c r="BN784" s="34"/>
      <c r="BO784" s="34"/>
      <c r="BP784" s="34"/>
      <c r="BQ784" s="34"/>
      <c r="BR784" s="34"/>
      <c r="BS784" s="34"/>
      <c r="BT784" s="34"/>
      <c r="BU784" s="34"/>
      <c r="BV784" s="34"/>
      <c r="BW784" s="34"/>
      <c r="BX784" s="34"/>
      <c r="BY784" s="34"/>
      <c r="BZ784" s="34"/>
      <c r="CA784" s="34"/>
      <c r="CB784" s="34"/>
      <c r="CC784" s="34"/>
      <c r="CD784" s="35"/>
      <c r="CE784" s="35"/>
      <c r="CF784" s="35"/>
      <c r="CG784" s="35"/>
      <c r="CH784" s="34"/>
      <c r="CI784" s="34"/>
      <c r="CJ784" s="34"/>
      <c r="CK784" s="34"/>
      <c r="CL784" s="34"/>
      <c r="CM784" s="34"/>
      <c r="CN784" s="34"/>
      <c r="CO784" s="34"/>
      <c r="CP784" s="34"/>
      <c r="CQ784" s="34"/>
      <c r="CR784" s="34"/>
      <c r="CS784" s="34"/>
      <c r="CT784" s="34"/>
      <c r="CU784" s="34"/>
      <c r="CV784" s="34"/>
      <c r="CW784" s="34"/>
      <c r="CX784" s="35"/>
      <c r="CY784" s="35"/>
      <c r="CZ784" s="35"/>
      <c r="DA784" s="35"/>
      <c r="DB784" s="34"/>
      <c r="DC784" s="34"/>
      <c r="DD784" s="34"/>
      <c r="DE784" s="34"/>
      <c r="DF784" s="34"/>
      <c r="DG784" s="34"/>
      <c r="DH784" s="34"/>
      <c r="DI784" s="34"/>
      <c r="DJ784" s="34"/>
      <c r="DK784" s="34"/>
      <c r="DL784" s="34"/>
      <c r="DM784" s="34"/>
      <c r="DN784" s="34"/>
      <c r="DO784" s="34"/>
      <c r="DP784" s="34"/>
      <c r="DQ784" s="34"/>
    </row>
    <row r="785" spans="24:121">
      <c r="X785" s="35"/>
      <c r="Y785" s="35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5"/>
      <c r="AQ785" s="35"/>
      <c r="AR785" s="35"/>
      <c r="AS785" s="35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35"/>
      <c r="BK785" s="35"/>
      <c r="BL785" s="35"/>
      <c r="BM785" s="35"/>
      <c r="BN785" s="34"/>
      <c r="BO785" s="34"/>
      <c r="BP785" s="34"/>
      <c r="BQ785" s="34"/>
      <c r="BR785" s="34"/>
      <c r="BS785" s="34"/>
      <c r="BT785" s="34"/>
      <c r="BU785" s="34"/>
      <c r="BV785" s="34"/>
      <c r="BW785" s="34"/>
      <c r="BX785" s="34"/>
      <c r="BY785" s="34"/>
      <c r="BZ785" s="34"/>
      <c r="CA785" s="34"/>
      <c r="CB785" s="34"/>
      <c r="CC785" s="34"/>
      <c r="CD785" s="35"/>
      <c r="CE785" s="35"/>
      <c r="CF785" s="35"/>
      <c r="CG785" s="35"/>
      <c r="CH785" s="34"/>
      <c r="CI785" s="34"/>
      <c r="CJ785" s="34"/>
      <c r="CK785" s="34"/>
      <c r="CL785" s="34"/>
      <c r="CM785" s="34"/>
      <c r="CN785" s="34"/>
      <c r="CO785" s="34"/>
      <c r="CP785" s="34"/>
      <c r="CQ785" s="34"/>
      <c r="CR785" s="34"/>
      <c r="CS785" s="34"/>
      <c r="CT785" s="34"/>
      <c r="CU785" s="34"/>
      <c r="CV785" s="34"/>
      <c r="CW785" s="34"/>
      <c r="CX785" s="35"/>
      <c r="CY785" s="35"/>
      <c r="CZ785" s="35"/>
      <c r="DA785" s="35"/>
      <c r="DB785" s="34"/>
      <c r="DC785" s="34"/>
      <c r="DD785" s="34"/>
      <c r="DE785" s="34"/>
      <c r="DF785" s="34"/>
      <c r="DG785" s="34"/>
      <c r="DH785" s="34"/>
      <c r="DI785" s="34"/>
      <c r="DJ785" s="34"/>
      <c r="DK785" s="34"/>
      <c r="DL785" s="34"/>
      <c r="DM785" s="34"/>
      <c r="DN785" s="34"/>
      <c r="DO785" s="34"/>
      <c r="DP785" s="34"/>
      <c r="DQ785" s="34"/>
    </row>
    <row r="786" spans="24:121">
      <c r="X786" s="35"/>
      <c r="Y786" s="35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5"/>
      <c r="AQ786" s="35"/>
      <c r="AR786" s="35"/>
      <c r="AS786" s="35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35"/>
      <c r="BK786" s="35"/>
      <c r="BL786" s="35"/>
      <c r="BM786" s="35"/>
      <c r="BN786" s="34"/>
      <c r="BO786" s="34"/>
      <c r="BP786" s="34"/>
      <c r="BQ786" s="34"/>
      <c r="BR786" s="34"/>
      <c r="BS786" s="34"/>
      <c r="BT786" s="34"/>
      <c r="BU786" s="34"/>
      <c r="BV786" s="34"/>
      <c r="BW786" s="34"/>
      <c r="BX786" s="34"/>
      <c r="BY786" s="34"/>
      <c r="BZ786" s="34"/>
      <c r="CA786" s="34"/>
      <c r="CB786" s="34"/>
      <c r="CC786" s="34"/>
      <c r="CD786" s="35"/>
      <c r="CE786" s="35"/>
      <c r="CF786" s="35"/>
      <c r="CG786" s="35"/>
      <c r="CH786" s="34"/>
      <c r="CI786" s="34"/>
      <c r="CJ786" s="34"/>
      <c r="CK786" s="34"/>
      <c r="CL786" s="34"/>
      <c r="CM786" s="34"/>
      <c r="CN786" s="34"/>
      <c r="CO786" s="34"/>
      <c r="CP786" s="34"/>
      <c r="CQ786" s="34"/>
      <c r="CR786" s="34"/>
      <c r="CS786" s="34"/>
      <c r="CT786" s="34"/>
      <c r="CU786" s="34"/>
      <c r="CV786" s="34"/>
      <c r="CW786" s="34"/>
      <c r="CX786" s="35"/>
      <c r="CY786" s="35"/>
      <c r="CZ786" s="35"/>
      <c r="DA786" s="35"/>
      <c r="DB786" s="34"/>
      <c r="DC786" s="34"/>
      <c r="DD786" s="34"/>
      <c r="DE786" s="34"/>
      <c r="DF786" s="34"/>
      <c r="DG786" s="34"/>
      <c r="DH786" s="34"/>
      <c r="DI786" s="34"/>
      <c r="DJ786" s="34"/>
      <c r="DK786" s="34"/>
      <c r="DL786" s="34"/>
      <c r="DM786" s="34"/>
      <c r="DN786" s="34"/>
      <c r="DO786" s="34"/>
      <c r="DP786" s="34"/>
      <c r="DQ786" s="34"/>
    </row>
    <row r="787" spans="24:121">
      <c r="X787" s="35"/>
      <c r="Y787" s="35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5"/>
      <c r="AQ787" s="35"/>
      <c r="AR787" s="35"/>
      <c r="AS787" s="35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35"/>
      <c r="BK787" s="35"/>
      <c r="BL787" s="35"/>
      <c r="BM787" s="35"/>
      <c r="BN787" s="34"/>
      <c r="BO787" s="34"/>
      <c r="BP787" s="34"/>
      <c r="BQ787" s="34"/>
      <c r="BR787" s="34"/>
      <c r="BS787" s="34"/>
      <c r="BT787" s="34"/>
      <c r="BU787" s="34"/>
      <c r="BV787" s="34"/>
      <c r="BW787" s="34"/>
      <c r="BX787" s="34"/>
      <c r="BY787" s="34"/>
      <c r="BZ787" s="34"/>
      <c r="CA787" s="34"/>
      <c r="CB787" s="34"/>
      <c r="CC787" s="34"/>
      <c r="CD787" s="35"/>
      <c r="CE787" s="35"/>
      <c r="CF787" s="35"/>
      <c r="CG787" s="35"/>
      <c r="CH787" s="34"/>
      <c r="CI787" s="34"/>
      <c r="CJ787" s="34"/>
      <c r="CK787" s="34"/>
      <c r="CL787" s="34"/>
      <c r="CM787" s="34"/>
      <c r="CN787" s="34"/>
      <c r="CO787" s="34"/>
      <c r="CP787" s="34"/>
      <c r="CQ787" s="34"/>
      <c r="CR787" s="34"/>
      <c r="CS787" s="34"/>
      <c r="CT787" s="34"/>
      <c r="CU787" s="34"/>
      <c r="CV787" s="34"/>
      <c r="CW787" s="34"/>
      <c r="CX787" s="36"/>
      <c r="CY787" s="35"/>
      <c r="CZ787" s="35"/>
      <c r="DA787" s="35"/>
      <c r="DB787" s="34"/>
      <c r="DC787" s="34"/>
      <c r="DD787" s="34"/>
      <c r="DE787" s="34"/>
      <c r="DF787" s="34"/>
      <c r="DG787" s="34"/>
      <c r="DH787" s="34"/>
      <c r="DI787" s="34"/>
      <c r="DJ787" s="34"/>
      <c r="DK787" s="34"/>
      <c r="DL787" s="34"/>
      <c r="DM787" s="34"/>
      <c r="DN787" s="34"/>
      <c r="DO787" s="34"/>
      <c r="DP787" s="34"/>
      <c r="DQ787" s="34"/>
    </row>
    <row r="788" spans="24:121">
      <c r="X788" s="35"/>
      <c r="Y788" s="35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5"/>
      <c r="AQ788" s="35"/>
      <c r="AR788" s="35"/>
      <c r="AS788" s="35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35"/>
      <c r="BK788" s="35"/>
      <c r="BL788" s="35"/>
      <c r="BM788" s="35"/>
      <c r="BN788" s="34"/>
      <c r="BO788" s="34"/>
      <c r="BP788" s="34"/>
      <c r="BQ788" s="34"/>
      <c r="BR788" s="34"/>
      <c r="BS788" s="34"/>
      <c r="BT788" s="34"/>
      <c r="BU788" s="34"/>
      <c r="BV788" s="34"/>
      <c r="BW788" s="34"/>
      <c r="BX788" s="34"/>
      <c r="BY788" s="34"/>
      <c r="BZ788" s="34"/>
      <c r="CA788" s="34"/>
      <c r="CB788" s="34"/>
      <c r="CC788" s="34"/>
      <c r="CD788" s="35"/>
      <c r="CE788" s="35"/>
      <c r="CF788" s="35"/>
      <c r="CG788" s="35"/>
      <c r="CH788" s="34"/>
      <c r="CI788" s="34"/>
      <c r="CJ788" s="34"/>
      <c r="CK788" s="34"/>
      <c r="CL788" s="34"/>
      <c r="CM788" s="34"/>
      <c r="CN788" s="34"/>
      <c r="CO788" s="34"/>
      <c r="CP788" s="34"/>
      <c r="CQ788" s="34"/>
      <c r="CR788" s="34"/>
      <c r="CS788" s="34"/>
      <c r="CT788" s="34"/>
      <c r="CU788" s="34"/>
      <c r="CV788" s="34"/>
      <c r="CW788" s="34"/>
      <c r="CX788" s="36"/>
      <c r="CY788" s="36"/>
      <c r="CZ788" s="35"/>
      <c r="DA788" s="35"/>
      <c r="DB788" s="34"/>
      <c r="DC788" s="34"/>
      <c r="DD788" s="34"/>
      <c r="DE788" s="34"/>
      <c r="DF788" s="34"/>
      <c r="DG788" s="34"/>
      <c r="DH788" s="34"/>
      <c r="DI788" s="34"/>
      <c r="DJ788" s="34"/>
      <c r="DK788" s="34"/>
      <c r="DL788" s="34"/>
      <c r="DM788" s="34"/>
      <c r="DN788" s="34"/>
      <c r="DO788" s="34"/>
      <c r="DP788" s="34"/>
      <c r="DQ788" s="34"/>
    </row>
    <row r="789" spans="24:121">
      <c r="X789" s="35"/>
      <c r="Y789" s="35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5"/>
      <c r="AQ789" s="35"/>
      <c r="AR789" s="35"/>
      <c r="AS789" s="35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35"/>
      <c r="BK789" s="35"/>
      <c r="BL789" s="35"/>
      <c r="BM789" s="35"/>
      <c r="BN789" s="34"/>
      <c r="BO789" s="34"/>
      <c r="BP789" s="34"/>
      <c r="BQ789" s="34"/>
      <c r="BR789" s="34"/>
      <c r="BS789" s="34"/>
      <c r="BT789" s="34"/>
      <c r="BU789" s="34"/>
      <c r="BV789" s="34"/>
      <c r="BW789" s="34"/>
      <c r="BX789" s="34"/>
      <c r="BY789" s="34"/>
      <c r="BZ789" s="34"/>
      <c r="CA789" s="34"/>
      <c r="CB789" s="34"/>
      <c r="CC789" s="34"/>
      <c r="CD789" s="35"/>
      <c r="CE789" s="35"/>
      <c r="CF789" s="35"/>
      <c r="CG789" s="35"/>
      <c r="CH789" s="34"/>
      <c r="CI789" s="34"/>
      <c r="CJ789" s="34"/>
      <c r="CK789" s="34"/>
      <c r="CL789" s="34"/>
      <c r="CM789" s="34"/>
      <c r="CN789" s="34"/>
      <c r="CO789" s="34"/>
      <c r="CP789" s="34"/>
      <c r="CQ789" s="34"/>
      <c r="CR789" s="34"/>
      <c r="CS789" s="34"/>
      <c r="CT789" s="34"/>
      <c r="CU789" s="34"/>
      <c r="CV789" s="34"/>
      <c r="CW789" s="34"/>
      <c r="CX789" s="35"/>
      <c r="CY789" s="35"/>
      <c r="CZ789" s="35"/>
      <c r="DA789" s="35"/>
      <c r="DB789" s="34"/>
      <c r="DC789" s="34"/>
      <c r="DD789" s="34"/>
      <c r="DE789" s="34"/>
      <c r="DF789" s="34"/>
      <c r="DG789" s="34"/>
      <c r="DH789" s="34"/>
      <c r="DI789" s="34"/>
      <c r="DJ789" s="34"/>
      <c r="DK789" s="34"/>
      <c r="DL789" s="34"/>
      <c r="DM789" s="34"/>
      <c r="DN789" s="34"/>
      <c r="DO789" s="34"/>
      <c r="DP789" s="34"/>
      <c r="DQ789" s="34"/>
    </row>
    <row r="790" spans="24:121">
      <c r="X790" s="35"/>
      <c r="Y790" s="35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5"/>
      <c r="AQ790" s="35"/>
      <c r="AR790" s="35"/>
      <c r="AS790" s="35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35"/>
      <c r="BK790" s="35"/>
      <c r="BL790" s="35"/>
      <c r="BM790" s="35"/>
      <c r="BN790" s="34"/>
      <c r="BO790" s="34"/>
      <c r="BP790" s="34"/>
      <c r="BQ790" s="34"/>
      <c r="BR790" s="34"/>
      <c r="BS790" s="34"/>
      <c r="BT790" s="34"/>
      <c r="BU790" s="34"/>
      <c r="BV790" s="34"/>
      <c r="BW790" s="34"/>
      <c r="BX790" s="34"/>
      <c r="BY790" s="34"/>
      <c r="BZ790" s="34"/>
      <c r="CA790" s="34"/>
      <c r="CB790" s="34"/>
      <c r="CC790" s="34"/>
      <c r="CD790" s="35"/>
      <c r="CE790" s="35"/>
      <c r="CF790" s="35"/>
      <c r="CG790" s="35"/>
      <c r="CH790" s="34"/>
      <c r="CI790" s="34"/>
      <c r="CJ790" s="34"/>
      <c r="CK790" s="34"/>
      <c r="CL790" s="34"/>
      <c r="CM790" s="34"/>
      <c r="CN790" s="34"/>
      <c r="CO790" s="34"/>
      <c r="CP790" s="34"/>
      <c r="CQ790" s="34"/>
      <c r="CR790" s="34"/>
      <c r="CS790" s="34"/>
      <c r="CT790" s="34"/>
      <c r="CU790" s="34"/>
      <c r="CV790" s="34"/>
      <c r="CW790" s="34"/>
      <c r="CX790" s="36"/>
      <c r="CY790" s="36"/>
      <c r="CZ790" s="35"/>
      <c r="DA790" s="35"/>
      <c r="DB790" s="34"/>
      <c r="DC790" s="34"/>
      <c r="DD790" s="34"/>
      <c r="DE790" s="34"/>
      <c r="DF790" s="34"/>
      <c r="DG790" s="34"/>
      <c r="DH790" s="34"/>
      <c r="DI790" s="34"/>
      <c r="DJ790" s="34"/>
      <c r="DK790" s="34"/>
      <c r="DL790" s="34"/>
      <c r="DM790" s="34"/>
      <c r="DN790" s="34"/>
      <c r="DO790" s="34"/>
      <c r="DP790" s="34"/>
      <c r="DQ790" s="34"/>
    </row>
    <row r="791" spans="24:121">
      <c r="X791" s="35"/>
      <c r="Y791" s="35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5"/>
      <c r="AQ791" s="35"/>
      <c r="AR791" s="35"/>
      <c r="AS791" s="35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35"/>
      <c r="BK791" s="35"/>
      <c r="BL791" s="35"/>
      <c r="BM791" s="35"/>
      <c r="BN791" s="34"/>
      <c r="BO791" s="34"/>
      <c r="BP791" s="34"/>
      <c r="BQ791" s="34"/>
      <c r="BR791" s="34"/>
      <c r="BS791" s="34"/>
      <c r="BT791" s="34"/>
      <c r="BU791" s="34"/>
      <c r="BV791" s="34"/>
      <c r="BW791" s="34"/>
      <c r="BX791" s="34"/>
      <c r="BY791" s="34"/>
      <c r="BZ791" s="34"/>
      <c r="CA791" s="34"/>
      <c r="CB791" s="34"/>
      <c r="CC791" s="34"/>
      <c r="CD791" s="35"/>
      <c r="CE791" s="35"/>
      <c r="CF791" s="35"/>
      <c r="CG791" s="35"/>
      <c r="CH791" s="34"/>
      <c r="CI791" s="34"/>
      <c r="CJ791" s="34"/>
      <c r="CK791" s="34"/>
      <c r="CL791" s="34"/>
      <c r="CM791" s="34"/>
      <c r="CN791" s="34"/>
      <c r="CO791" s="34"/>
      <c r="CP791" s="34"/>
      <c r="CQ791" s="34"/>
      <c r="CR791" s="34"/>
      <c r="CS791" s="34"/>
      <c r="CT791" s="34"/>
      <c r="CU791" s="34"/>
      <c r="CV791" s="34"/>
      <c r="CW791" s="34"/>
      <c r="CX791" s="36"/>
      <c r="CY791" s="36"/>
      <c r="CZ791" s="35"/>
      <c r="DA791" s="35"/>
      <c r="DB791" s="34"/>
      <c r="DC791" s="34"/>
      <c r="DD791" s="34"/>
      <c r="DE791" s="34"/>
      <c r="DF791" s="34"/>
      <c r="DG791" s="34"/>
      <c r="DH791" s="34"/>
      <c r="DI791" s="34"/>
      <c r="DJ791" s="34"/>
      <c r="DK791" s="34"/>
      <c r="DL791" s="34"/>
      <c r="DM791" s="34"/>
      <c r="DN791" s="34"/>
      <c r="DO791" s="34"/>
      <c r="DP791" s="34"/>
      <c r="DQ791" s="34"/>
    </row>
    <row r="792" spans="24:121">
      <c r="X792" s="35"/>
      <c r="Y792" s="35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5"/>
      <c r="AQ792" s="35"/>
      <c r="AR792" s="35"/>
      <c r="AS792" s="35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35"/>
      <c r="BK792" s="35"/>
      <c r="BL792" s="35"/>
      <c r="BM792" s="35"/>
      <c r="BN792" s="34"/>
      <c r="BO792" s="34"/>
      <c r="BP792" s="34"/>
      <c r="BQ792" s="34"/>
      <c r="BR792" s="34"/>
      <c r="BS792" s="34"/>
      <c r="BT792" s="34"/>
      <c r="BU792" s="34"/>
      <c r="BV792" s="34"/>
      <c r="BW792" s="34"/>
      <c r="BX792" s="34"/>
      <c r="BY792" s="34"/>
      <c r="BZ792" s="34"/>
      <c r="CA792" s="34"/>
      <c r="CB792" s="34"/>
      <c r="CC792" s="34"/>
      <c r="CD792" s="35"/>
      <c r="CE792" s="35"/>
      <c r="CF792" s="35"/>
      <c r="CG792" s="35"/>
      <c r="CH792" s="34"/>
      <c r="CI792" s="34"/>
      <c r="CJ792" s="34"/>
      <c r="CK792" s="34"/>
      <c r="CL792" s="34"/>
      <c r="CM792" s="34"/>
      <c r="CN792" s="34"/>
      <c r="CO792" s="34"/>
      <c r="CP792" s="34"/>
      <c r="CQ792" s="34"/>
      <c r="CR792" s="34"/>
      <c r="CS792" s="34"/>
      <c r="CT792" s="34"/>
      <c r="CU792" s="34"/>
      <c r="CV792" s="34"/>
      <c r="CW792" s="34"/>
      <c r="CX792" s="35"/>
      <c r="CY792" s="35"/>
      <c r="CZ792" s="35"/>
      <c r="DA792" s="35"/>
      <c r="DB792" s="34"/>
      <c r="DC792" s="34"/>
      <c r="DD792" s="34"/>
      <c r="DE792" s="34"/>
      <c r="DF792" s="34"/>
      <c r="DG792" s="34"/>
      <c r="DH792" s="34"/>
      <c r="DI792" s="34"/>
      <c r="DJ792" s="34"/>
      <c r="DK792" s="34"/>
      <c r="DL792" s="34"/>
      <c r="DM792" s="34"/>
      <c r="DN792" s="34"/>
      <c r="DO792" s="34"/>
      <c r="DP792" s="34"/>
      <c r="DQ792" s="34"/>
    </row>
    <row r="793" spans="24:121">
      <c r="X793" s="35"/>
      <c r="Y793" s="35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5"/>
      <c r="AQ793" s="35"/>
      <c r="AR793" s="35"/>
      <c r="AS793" s="35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35"/>
      <c r="BK793" s="35"/>
      <c r="BL793" s="35"/>
      <c r="BM793" s="35"/>
      <c r="BN793" s="34"/>
      <c r="BO793" s="34"/>
      <c r="BP793" s="34"/>
      <c r="BQ793" s="34"/>
      <c r="BR793" s="34"/>
      <c r="BS793" s="34"/>
      <c r="BT793" s="34"/>
      <c r="BU793" s="34"/>
      <c r="BV793" s="34"/>
      <c r="BW793" s="34"/>
      <c r="BX793" s="34"/>
      <c r="BY793" s="34"/>
      <c r="BZ793" s="34"/>
      <c r="CA793" s="34"/>
      <c r="CB793" s="34"/>
      <c r="CC793" s="34"/>
      <c r="CD793" s="35"/>
      <c r="CE793" s="35"/>
      <c r="CF793" s="35"/>
      <c r="CG793" s="35"/>
      <c r="CH793" s="34"/>
      <c r="CI793" s="34"/>
      <c r="CJ793" s="34"/>
      <c r="CK793" s="34"/>
      <c r="CL793" s="34"/>
      <c r="CM793" s="34"/>
      <c r="CN793" s="34"/>
      <c r="CO793" s="34"/>
      <c r="CP793" s="34"/>
      <c r="CQ793" s="34"/>
      <c r="CR793" s="34"/>
      <c r="CS793" s="34"/>
      <c r="CT793" s="34"/>
      <c r="CU793" s="34"/>
      <c r="CV793" s="34"/>
      <c r="CW793" s="34"/>
      <c r="CX793" s="35"/>
      <c r="CY793" s="35"/>
      <c r="CZ793" s="35"/>
      <c r="DA793" s="35"/>
      <c r="DB793" s="34"/>
      <c r="DC793" s="34"/>
      <c r="DD793" s="34"/>
      <c r="DE793" s="34"/>
      <c r="DF793" s="34"/>
      <c r="DG793" s="34"/>
      <c r="DH793" s="34"/>
      <c r="DI793" s="34"/>
      <c r="DJ793" s="34"/>
      <c r="DK793" s="34"/>
      <c r="DL793" s="34"/>
      <c r="DM793" s="34"/>
      <c r="DN793" s="34"/>
      <c r="DO793" s="34"/>
      <c r="DP793" s="34"/>
      <c r="DQ793" s="34"/>
    </row>
    <row r="794" spans="24:121">
      <c r="X794" s="35"/>
      <c r="Y794" s="35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5"/>
      <c r="AQ794" s="35"/>
      <c r="AR794" s="35"/>
      <c r="AS794" s="35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5"/>
      <c r="BK794" s="35"/>
      <c r="BL794" s="35"/>
      <c r="BM794" s="35"/>
      <c r="BN794" s="34"/>
      <c r="BO794" s="34"/>
      <c r="BP794" s="34"/>
      <c r="BQ794" s="34"/>
      <c r="BR794" s="34"/>
      <c r="BS794" s="34"/>
      <c r="BT794" s="34"/>
      <c r="BU794" s="34"/>
      <c r="BV794" s="34"/>
      <c r="BW794" s="34"/>
      <c r="BX794" s="34"/>
      <c r="BY794" s="34"/>
      <c r="BZ794" s="34"/>
      <c r="CA794" s="34"/>
      <c r="CB794" s="34"/>
      <c r="CC794" s="34"/>
      <c r="CD794" s="35"/>
      <c r="CE794" s="35"/>
      <c r="CF794" s="35"/>
      <c r="CG794" s="35"/>
      <c r="CH794" s="34"/>
      <c r="CI794" s="34"/>
      <c r="CJ794" s="34"/>
      <c r="CK794" s="34"/>
      <c r="CL794" s="34"/>
      <c r="CM794" s="34"/>
      <c r="CN794" s="34"/>
      <c r="CO794" s="34"/>
      <c r="CP794" s="34"/>
      <c r="CQ794" s="34"/>
      <c r="CR794" s="34"/>
      <c r="CS794" s="34"/>
      <c r="CT794" s="34"/>
      <c r="CU794" s="34"/>
      <c r="CV794" s="34"/>
      <c r="CW794" s="34"/>
      <c r="CX794" s="35"/>
      <c r="CY794" s="35"/>
      <c r="CZ794" s="35"/>
      <c r="DA794" s="35"/>
      <c r="DB794" s="34"/>
      <c r="DC794" s="34"/>
      <c r="DD794" s="34"/>
      <c r="DE794" s="34"/>
      <c r="DF794" s="34"/>
      <c r="DG794" s="34"/>
      <c r="DH794" s="34"/>
      <c r="DI794" s="34"/>
      <c r="DJ794" s="34"/>
      <c r="DK794" s="34"/>
      <c r="DL794" s="34"/>
      <c r="DM794" s="34"/>
      <c r="DN794" s="34"/>
      <c r="DO794" s="34"/>
      <c r="DP794" s="34"/>
      <c r="DQ794" s="34"/>
    </row>
    <row r="795" spans="24:121">
      <c r="X795" s="35"/>
      <c r="Y795" s="35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5"/>
      <c r="AQ795" s="35"/>
      <c r="AR795" s="35"/>
      <c r="AS795" s="35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35"/>
      <c r="BK795" s="35"/>
      <c r="BL795" s="35"/>
      <c r="BM795" s="35"/>
      <c r="BN795" s="34"/>
      <c r="BO795" s="34"/>
      <c r="BP795" s="34"/>
      <c r="BQ795" s="34"/>
      <c r="BR795" s="34"/>
      <c r="BS795" s="34"/>
      <c r="BT795" s="34"/>
      <c r="BU795" s="34"/>
      <c r="BV795" s="34"/>
      <c r="BW795" s="34"/>
      <c r="BX795" s="34"/>
      <c r="BY795" s="34"/>
      <c r="BZ795" s="34"/>
      <c r="CA795" s="34"/>
      <c r="CB795" s="34"/>
      <c r="CC795" s="34"/>
      <c r="CD795" s="35"/>
      <c r="CE795" s="35"/>
      <c r="CF795" s="35"/>
      <c r="CG795" s="35"/>
      <c r="CH795" s="34"/>
      <c r="CI795" s="34"/>
      <c r="CJ795" s="34"/>
      <c r="CK795" s="34"/>
      <c r="CL795" s="34"/>
      <c r="CM795" s="34"/>
      <c r="CN795" s="34"/>
      <c r="CO795" s="34"/>
      <c r="CP795" s="34"/>
      <c r="CQ795" s="34"/>
      <c r="CR795" s="34"/>
      <c r="CS795" s="34"/>
      <c r="CT795" s="34"/>
      <c r="CU795" s="34"/>
      <c r="CV795" s="34"/>
      <c r="CW795" s="34"/>
      <c r="CX795" s="35"/>
      <c r="CY795" s="35"/>
      <c r="CZ795" s="35"/>
      <c r="DA795" s="35"/>
      <c r="DB795" s="34"/>
      <c r="DC795" s="34"/>
      <c r="DD795" s="34"/>
      <c r="DE795" s="34"/>
      <c r="DF795" s="34"/>
      <c r="DG795" s="34"/>
      <c r="DH795" s="34"/>
      <c r="DI795" s="34"/>
      <c r="DJ795" s="34"/>
      <c r="DK795" s="34"/>
      <c r="DL795" s="34"/>
      <c r="DM795" s="34"/>
      <c r="DN795" s="34"/>
      <c r="DO795" s="34"/>
      <c r="DP795" s="34"/>
      <c r="DQ795" s="34"/>
    </row>
    <row r="796" spans="24:121">
      <c r="X796" s="35"/>
      <c r="Y796" s="35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5"/>
      <c r="AQ796" s="35"/>
      <c r="AR796" s="35"/>
      <c r="AS796" s="35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35"/>
      <c r="BK796" s="35"/>
      <c r="BL796" s="35"/>
      <c r="BM796" s="35"/>
      <c r="BN796" s="34"/>
      <c r="BO796" s="34"/>
      <c r="BP796" s="34"/>
      <c r="BQ796" s="34"/>
      <c r="BR796" s="34"/>
      <c r="BS796" s="34"/>
      <c r="BT796" s="34"/>
      <c r="BU796" s="34"/>
      <c r="BV796" s="34"/>
      <c r="BW796" s="34"/>
      <c r="BX796" s="34"/>
      <c r="BY796" s="34"/>
      <c r="BZ796" s="34"/>
      <c r="CA796" s="34"/>
      <c r="CB796" s="34"/>
      <c r="CC796" s="34"/>
      <c r="CD796" s="35"/>
      <c r="CE796" s="35"/>
      <c r="CF796" s="35"/>
      <c r="CG796" s="35"/>
      <c r="CH796" s="34"/>
      <c r="CI796" s="34"/>
      <c r="CJ796" s="34"/>
      <c r="CK796" s="34"/>
      <c r="CL796" s="34"/>
      <c r="CM796" s="34"/>
      <c r="CN796" s="34"/>
      <c r="CO796" s="34"/>
      <c r="CP796" s="34"/>
      <c r="CQ796" s="34"/>
      <c r="CR796" s="34"/>
      <c r="CS796" s="34"/>
      <c r="CT796" s="34"/>
      <c r="CU796" s="34"/>
      <c r="CV796" s="34"/>
      <c r="CW796" s="34"/>
      <c r="CX796" s="35"/>
      <c r="CY796" s="35"/>
      <c r="CZ796" s="35"/>
      <c r="DA796" s="35"/>
      <c r="DB796" s="34"/>
      <c r="DC796" s="34"/>
      <c r="DD796" s="34"/>
      <c r="DE796" s="34"/>
      <c r="DF796" s="34"/>
      <c r="DG796" s="34"/>
      <c r="DH796" s="34"/>
      <c r="DI796" s="34"/>
      <c r="DJ796" s="34"/>
      <c r="DK796" s="34"/>
      <c r="DL796" s="34"/>
      <c r="DM796" s="34"/>
      <c r="DN796" s="34"/>
      <c r="DO796" s="34"/>
      <c r="DP796" s="34"/>
      <c r="DQ796" s="34"/>
    </row>
    <row r="797" spans="24:121">
      <c r="X797" s="35"/>
      <c r="Y797" s="35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5"/>
      <c r="AQ797" s="35"/>
      <c r="AR797" s="35"/>
      <c r="AS797" s="35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35"/>
      <c r="BK797" s="35"/>
      <c r="BL797" s="35"/>
      <c r="BM797" s="35"/>
      <c r="BN797" s="34"/>
      <c r="BO797" s="34"/>
      <c r="BP797" s="34"/>
      <c r="BQ797" s="34"/>
      <c r="BR797" s="34"/>
      <c r="BS797" s="34"/>
      <c r="BT797" s="34"/>
      <c r="BU797" s="34"/>
      <c r="BV797" s="34"/>
      <c r="BW797" s="34"/>
      <c r="BX797" s="34"/>
      <c r="BY797" s="34"/>
      <c r="BZ797" s="34"/>
      <c r="CA797" s="34"/>
      <c r="CB797" s="34"/>
      <c r="CC797" s="34"/>
      <c r="CD797" s="35"/>
      <c r="CE797" s="35"/>
      <c r="CF797" s="35"/>
      <c r="CG797" s="35"/>
      <c r="CH797" s="34"/>
      <c r="CI797" s="34"/>
      <c r="CJ797" s="34"/>
      <c r="CK797" s="34"/>
      <c r="CL797" s="34"/>
      <c r="CM797" s="34"/>
      <c r="CN797" s="34"/>
      <c r="CO797" s="34"/>
      <c r="CP797" s="34"/>
      <c r="CQ797" s="34"/>
      <c r="CR797" s="34"/>
      <c r="CS797" s="34"/>
      <c r="CT797" s="34"/>
      <c r="CU797" s="34"/>
      <c r="CV797" s="34"/>
      <c r="CW797" s="34"/>
      <c r="CX797" s="36"/>
      <c r="CY797" s="35"/>
      <c r="CZ797" s="35"/>
      <c r="DA797" s="35"/>
      <c r="DB797" s="34"/>
      <c r="DC797" s="34"/>
      <c r="DD797" s="34"/>
      <c r="DE797" s="34"/>
      <c r="DF797" s="34"/>
      <c r="DG797" s="34"/>
      <c r="DH797" s="34"/>
      <c r="DI797" s="34"/>
      <c r="DJ797" s="34"/>
      <c r="DK797" s="34"/>
      <c r="DL797" s="34"/>
      <c r="DM797" s="34"/>
      <c r="DN797" s="34"/>
      <c r="DO797" s="34"/>
      <c r="DP797" s="34"/>
      <c r="DQ797" s="34"/>
    </row>
    <row r="798" spans="24:121">
      <c r="X798" s="35"/>
      <c r="Y798" s="35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5"/>
      <c r="AQ798" s="35"/>
      <c r="AR798" s="35"/>
      <c r="AS798" s="35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35"/>
      <c r="BK798" s="35"/>
      <c r="BL798" s="35"/>
      <c r="BM798" s="35"/>
      <c r="BN798" s="34"/>
      <c r="BO798" s="34"/>
      <c r="BP798" s="34"/>
      <c r="BQ798" s="34"/>
      <c r="BR798" s="34"/>
      <c r="BS798" s="34"/>
      <c r="BT798" s="34"/>
      <c r="BU798" s="34"/>
      <c r="BV798" s="34"/>
      <c r="BW798" s="34"/>
      <c r="BX798" s="34"/>
      <c r="BY798" s="34"/>
      <c r="BZ798" s="34"/>
      <c r="CA798" s="34"/>
      <c r="CB798" s="34"/>
      <c r="CC798" s="34"/>
      <c r="CD798" s="35"/>
      <c r="CE798" s="35"/>
      <c r="CF798" s="35"/>
      <c r="CG798" s="35"/>
      <c r="CH798" s="34"/>
      <c r="CI798" s="34"/>
      <c r="CJ798" s="34"/>
      <c r="CK798" s="34"/>
      <c r="CL798" s="34"/>
      <c r="CM798" s="34"/>
      <c r="CN798" s="34"/>
      <c r="CO798" s="34"/>
      <c r="CP798" s="34"/>
      <c r="CQ798" s="34"/>
      <c r="CR798" s="34"/>
      <c r="CS798" s="34"/>
      <c r="CT798" s="34"/>
      <c r="CU798" s="34"/>
      <c r="CV798" s="34"/>
      <c r="CW798" s="34"/>
      <c r="CX798" s="35"/>
      <c r="CY798" s="35"/>
      <c r="CZ798" s="35"/>
      <c r="DA798" s="35"/>
      <c r="DB798" s="34"/>
      <c r="DC798" s="34"/>
      <c r="DD798" s="34"/>
      <c r="DE798" s="34"/>
      <c r="DF798" s="34"/>
      <c r="DG798" s="34"/>
      <c r="DH798" s="34"/>
      <c r="DI798" s="34"/>
      <c r="DJ798" s="34"/>
      <c r="DK798" s="34"/>
      <c r="DL798" s="34"/>
      <c r="DM798" s="34"/>
      <c r="DN798" s="34"/>
      <c r="DO798" s="34"/>
      <c r="DP798" s="34"/>
      <c r="DQ798" s="34"/>
    </row>
    <row r="799" spans="24:121">
      <c r="X799" s="35"/>
      <c r="Y799" s="35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5"/>
      <c r="AQ799" s="35"/>
      <c r="AR799" s="35"/>
      <c r="AS799" s="35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35"/>
      <c r="BK799" s="35"/>
      <c r="BL799" s="35"/>
      <c r="BM799" s="35"/>
      <c r="BN799" s="34"/>
      <c r="BO799" s="34"/>
      <c r="BP799" s="34"/>
      <c r="BQ799" s="34"/>
      <c r="BR799" s="34"/>
      <c r="BS799" s="34"/>
      <c r="BT799" s="34"/>
      <c r="BU799" s="34"/>
      <c r="BV799" s="34"/>
      <c r="BW799" s="34"/>
      <c r="BX799" s="34"/>
      <c r="BY799" s="34"/>
      <c r="BZ799" s="34"/>
      <c r="CA799" s="34"/>
      <c r="CB799" s="34"/>
      <c r="CC799" s="34"/>
      <c r="CD799" s="35"/>
      <c r="CE799" s="35"/>
      <c r="CF799" s="35"/>
      <c r="CG799" s="35"/>
      <c r="CH799" s="34"/>
      <c r="CI799" s="34"/>
      <c r="CJ799" s="34"/>
      <c r="CK799" s="34"/>
      <c r="CL799" s="34"/>
      <c r="CM799" s="34"/>
      <c r="CN799" s="34"/>
      <c r="CO799" s="34"/>
      <c r="CP799" s="34"/>
      <c r="CQ799" s="34"/>
      <c r="CR799" s="34"/>
      <c r="CS799" s="34"/>
      <c r="CT799" s="34"/>
      <c r="CU799" s="34"/>
      <c r="CV799" s="34"/>
      <c r="CW799" s="34"/>
      <c r="CX799" s="35"/>
      <c r="CY799" s="35"/>
      <c r="CZ799" s="35"/>
      <c r="DA799" s="35"/>
      <c r="DB799" s="34"/>
      <c r="DC799" s="34"/>
      <c r="DD799" s="34"/>
      <c r="DE799" s="34"/>
      <c r="DF799" s="34"/>
      <c r="DG799" s="34"/>
      <c r="DH799" s="34"/>
      <c r="DI799" s="34"/>
      <c r="DJ799" s="34"/>
      <c r="DK799" s="34"/>
      <c r="DL799" s="34"/>
      <c r="DM799" s="34"/>
      <c r="DN799" s="34"/>
      <c r="DO799" s="34"/>
      <c r="DP799" s="34"/>
      <c r="DQ799" s="34"/>
    </row>
    <row r="800" spans="24:121">
      <c r="X800" s="35"/>
      <c r="Y800" s="35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5"/>
      <c r="AQ800" s="35"/>
      <c r="AR800" s="35"/>
      <c r="AS800" s="35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  <c r="BE800" s="34"/>
      <c r="BF800" s="34"/>
      <c r="BG800" s="34"/>
      <c r="BH800" s="34"/>
      <c r="BI800" s="34"/>
      <c r="BJ800" s="35"/>
      <c r="BK800" s="35"/>
      <c r="BL800" s="35"/>
      <c r="BM800" s="35"/>
      <c r="BN800" s="34"/>
      <c r="BO800" s="34"/>
      <c r="BP800" s="34"/>
      <c r="BQ800" s="34"/>
      <c r="BR800" s="34"/>
      <c r="BS800" s="34"/>
      <c r="BT800" s="34"/>
      <c r="BU800" s="34"/>
      <c r="BV800" s="34"/>
      <c r="BW800" s="34"/>
      <c r="BX800" s="34"/>
      <c r="BY800" s="34"/>
      <c r="BZ800" s="34"/>
      <c r="CA800" s="34"/>
      <c r="CB800" s="34"/>
      <c r="CC800" s="34"/>
      <c r="CD800" s="35"/>
      <c r="CE800" s="35"/>
      <c r="CF800" s="35"/>
      <c r="CG800" s="35"/>
      <c r="CH800" s="34"/>
      <c r="CI800" s="34"/>
      <c r="CJ800" s="34"/>
      <c r="CK800" s="34"/>
      <c r="CL800" s="34"/>
      <c r="CM800" s="34"/>
      <c r="CN800" s="34"/>
      <c r="CO800" s="34"/>
      <c r="CP800" s="34"/>
      <c r="CQ800" s="34"/>
      <c r="CR800" s="34"/>
      <c r="CS800" s="34"/>
      <c r="CT800" s="34"/>
      <c r="CU800" s="34"/>
      <c r="CV800" s="34"/>
      <c r="CW800" s="34"/>
      <c r="CX800" s="35"/>
      <c r="CY800" s="35"/>
      <c r="CZ800" s="35"/>
      <c r="DA800" s="35"/>
      <c r="DB800" s="34"/>
      <c r="DC800" s="34"/>
      <c r="DD800" s="34"/>
      <c r="DE800" s="34"/>
      <c r="DF800" s="34"/>
      <c r="DG800" s="34"/>
      <c r="DH800" s="34"/>
      <c r="DI800" s="34"/>
      <c r="DJ800" s="34"/>
      <c r="DK800" s="34"/>
      <c r="DL800" s="34"/>
      <c r="DM800" s="34"/>
      <c r="DN800" s="34"/>
      <c r="DO800" s="34"/>
      <c r="DP800" s="34"/>
      <c r="DQ800" s="34"/>
    </row>
    <row r="801" spans="24:121">
      <c r="X801" s="35"/>
      <c r="Y801" s="35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5"/>
      <c r="AQ801" s="35"/>
      <c r="AR801" s="35"/>
      <c r="AS801" s="35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  <c r="BE801" s="34"/>
      <c r="BF801" s="34"/>
      <c r="BG801" s="34"/>
      <c r="BH801" s="34"/>
      <c r="BI801" s="34"/>
      <c r="BJ801" s="35"/>
      <c r="BK801" s="35"/>
      <c r="BL801" s="35"/>
      <c r="BM801" s="35"/>
      <c r="BN801" s="34"/>
      <c r="BO801" s="34"/>
      <c r="BP801" s="34"/>
      <c r="BQ801" s="34"/>
      <c r="BR801" s="34"/>
      <c r="BS801" s="34"/>
      <c r="BT801" s="34"/>
      <c r="BU801" s="34"/>
      <c r="BV801" s="34"/>
      <c r="BW801" s="34"/>
      <c r="BX801" s="34"/>
      <c r="BY801" s="34"/>
      <c r="BZ801" s="34"/>
      <c r="CA801" s="34"/>
      <c r="CB801" s="34"/>
      <c r="CC801" s="34"/>
      <c r="CD801" s="35"/>
      <c r="CE801" s="35"/>
      <c r="CF801" s="35"/>
      <c r="CG801" s="35"/>
      <c r="CH801" s="34"/>
      <c r="CI801" s="34"/>
      <c r="CJ801" s="34"/>
      <c r="CK801" s="34"/>
      <c r="CL801" s="34"/>
      <c r="CM801" s="34"/>
      <c r="CN801" s="34"/>
      <c r="CO801" s="34"/>
      <c r="CP801" s="34"/>
      <c r="CQ801" s="34"/>
      <c r="CR801" s="34"/>
      <c r="CS801" s="34"/>
      <c r="CT801" s="34"/>
      <c r="CU801" s="34"/>
      <c r="CV801" s="34"/>
      <c r="CW801" s="34"/>
      <c r="CX801" s="35"/>
      <c r="CY801" s="35"/>
      <c r="CZ801" s="35"/>
      <c r="DA801" s="35"/>
      <c r="DB801" s="34"/>
      <c r="DC801" s="34"/>
      <c r="DD801" s="34"/>
      <c r="DE801" s="34"/>
      <c r="DF801" s="34"/>
      <c r="DG801" s="34"/>
      <c r="DH801" s="34"/>
      <c r="DI801" s="34"/>
      <c r="DJ801" s="34"/>
      <c r="DK801" s="34"/>
      <c r="DL801" s="34"/>
      <c r="DM801" s="34"/>
      <c r="DN801" s="34"/>
      <c r="DO801" s="34"/>
      <c r="DP801" s="34"/>
      <c r="DQ801" s="34"/>
    </row>
    <row r="802" spans="24:121">
      <c r="X802" s="35"/>
      <c r="Y802" s="35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5"/>
      <c r="AQ802" s="35"/>
      <c r="AR802" s="35"/>
      <c r="AS802" s="35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  <c r="BE802" s="34"/>
      <c r="BF802" s="34"/>
      <c r="BG802" s="34"/>
      <c r="BH802" s="34"/>
      <c r="BI802" s="34"/>
      <c r="BJ802" s="35"/>
      <c r="BK802" s="35"/>
      <c r="BL802" s="35"/>
      <c r="BM802" s="35"/>
      <c r="BN802" s="34"/>
      <c r="BO802" s="34"/>
      <c r="BP802" s="34"/>
      <c r="BQ802" s="34"/>
      <c r="BR802" s="34"/>
      <c r="BS802" s="34"/>
      <c r="BT802" s="34"/>
      <c r="BU802" s="34"/>
      <c r="BV802" s="34"/>
      <c r="BW802" s="34"/>
      <c r="BX802" s="34"/>
      <c r="BY802" s="34"/>
      <c r="BZ802" s="34"/>
      <c r="CA802" s="34"/>
      <c r="CB802" s="34"/>
      <c r="CC802" s="34"/>
      <c r="CD802" s="35"/>
      <c r="CE802" s="35"/>
      <c r="CF802" s="35"/>
      <c r="CG802" s="35"/>
      <c r="CH802" s="34"/>
      <c r="CI802" s="34"/>
      <c r="CJ802" s="34"/>
      <c r="CK802" s="34"/>
      <c r="CL802" s="34"/>
      <c r="CM802" s="34"/>
      <c r="CN802" s="34"/>
      <c r="CO802" s="34"/>
      <c r="CP802" s="34"/>
      <c r="CQ802" s="34"/>
      <c r="CR802" s="34"/>
      <c r="CS802" s="34"/>
      <c r="CT802" s="34"/>
      <c r="CU802" s="34"/>
      <c r="CV802" s="34"/>
      <c r="CW802" s="34"/>
      <c r="CX802" s="35"/>
      <c r="CY802" s="35"/>
      <c r="CZ802" s="35"/>
      <c r="DA802" s="35"/>
      <c r="DB802" s="34"/>
      <c r="DC802" s="34"/>
      <c r="DD802" s="34"/>
      <c r="DE802" s="34"/>
      <c r="DF802" s="34"/>
      <c r="DG802" s="34"/>
      <c r="DH802" s="34"/>
      <c r="DI802" s="34"/>
      <c r="DJ802" s="34"/>
      <c r="DK802" s="34"/>
      <c r="DL802" s="34"/>
      <c r="DM802" s="34"/>
      <c r="DN802" s="34"/>
      <c r="DO802" s="34"/>
      <c r="DP802" s="34"/>
      <c r="DQ802" s="34"/>
    </row>
    <row r="803" spans="24:121">
      <c r="X803" s="35"/>
      <c r="Y803" s="35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5"/>
      <c r="AQ803" s="35"/>
      <c r="AR803" s="35"/>
      <c r="AS803" s="35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  <c r="BE803" s="34"/>
      <c r="BF803" s="34"/>
      <c r="BG803" s="34"/>
      <c r="BH803" s="34"/>
      <c r="BI803" s="34"/>
      <c r="BJ803" s="35"/>
      <c r="BK803" s="35"/>
      <c r="BL803" s="35"/>
      <c r="BM803" s="35"/>
      <c r="BN803" s="34"/>
      <c r="BO803" s="34"/>
      <c r="BP803" s="34"/>
      <c r="BQ803" s="34"/>
      <c r="BR803" s="34"/>
      <c r="BS803" s="34"/>
      <c r="BT803" s="34"/>
      <c r="BU803" s="34"/>
      <c r="BV803" s="34"/>
      <c r="BW803" s="34"/>
      <c r="BX803" s="34"/>
      <c r="BY803" s="34"/>
      <c r="BZ803" s="34"/>
      <c r="CA803" s="34"/>
      <c r="CB803" s="34"/>
      <c r="CC803" s="34"/>
      <c r="CD803" s="35"/>
      <c r="CE803" s="35"/>
      <c r="CF803" s="35"/>
      <c r="CG803" s="35"/>
      <c r="CH803" s="34"/>
      <c r="CI803" s="34"/>
      <c r="CJ803" s="34"/>
      <c r="CK803" s="34"/>
      <c r="CL803" s="34"/>
      <c r="CM803" s="34"/>
      <c r="CN803" s="34"/>
      <c r="CO803" s="34"/>
      <c r="CP803" s="34"/>
      <c r="CQ803" s="34"/>
      <c r="CR803" s="34"/>
      <c r="CS803" s="34"/>
      <c r="CT803" s="34"/>
      <c r="CU803" s="34"/>
      <c r="CV803" s="34"/>
      <c r="CW803" s="34"/>
      <c r="CX803" s="35"/>
      <c r="CY803" s="35"/>
      <c r="CZ803" s="35"/>
      <c r="DA803" s="35"/>
      <c r="DB803" s="34"/>
      <c r="DC803" s="34"/>
      <c r="DD803" s="34"/>
      <c r="DE803" s="34"/>
      <c r="DF803" s="34"/>
      <c r="DG803" s="34"/>
      <c r="DH803" s="34"/>
      <c r="DI803" s="34"/>
      <c r="DJ803" s="34"/>
      <c r="DK803" s="34"/>
      <c r="DL803" s="34"/>
      <c r="DM803" s="34"/>
      <c r="DN803" s="34"/>
      <c r="DO803" s="34"/>
      <c r="DP803" s="34"/>
      <c r="DQ803" s="34"/>
    </row>
    <row r="804" spans="24:121">
      <c r="X804" s="35"/>
      <c r="Y804" s="35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5"/>
      <c r="AQ804" s="35"/>
      <c r="AR804" s="35"/>
      <c r="AS804" s="35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35"/>
      <c r="BK804" s="35"/>
      <c r="BL804" s="35"/>
      <c r="BM804" s="35"/>
      <c r="BN804" s="34"/>
      <c r="BO804" s="34"/>
      <c r="BP804" s="34"/>
      <c r="BQ804" s="34"/>
      <c r="BR804" s="34"/>
      <c r="BS804" s="34"/>
      <c r="BT804" s="34"/>
      <c r="BU804" s="34"/>
      <c r="BV804" s="34"/>
      <c r="BW804" s="34"/>
      <c r="BX804" s="34"/>
      <c r="BY804" s="34"/>
      <c r="BZ804" s="34"/>
      <c r="CA804" s="34"/>
      <c r="CB804" s="34"/>
      <c r="CC804" s="34"/>
      <c r="CD804" s="35"/>
      <c r="CE804" s="35"/>
      <c r="CF804" s="35"/>
      <c r="CG804" s="35"/>
      <c r="CH804" s="34"/>
      <c r="CI804" s="34"/>
      <c r="CJ804" s="34"/>
      <c r="CK804" s="34"/>
      <c r="CL804" s="34"/>
      <c r="CM804" s="34"/>
      <c r="CN804" s="34"/>
      <c r="CO804" s="34"/>
      <c r="CP804" s="34"/>
      <c r="CQ804" s="34"/>
      <c r="CR804" s="34"/>
      <c r="CS804" s="34"/>
      <c r="CT804" s="34"/>
      <c r="CU804" s="34"/>
      <c r="CV804" s="34"/>
      <c r="CW804" s="34"/>
      <c r="CX804" s="36"/>
      <c r="CY804" s="35"/>
      <c r="CZ804" s="35"/>
      <c r="DA804" s="35"/>
      <c r="DB804" s="34"/>
      <c r="DC804" s="34"/>
      <c r="DD804" s="34"/>
      <c r="DE804" s="34"/>
      <c r="DF804" s="34"/>
      <c r="DG804" s="34"/>
      <c r="DH804" s="34"/>
      <c r="DI804" s="34"/>
      <c r="DJ804" s="34"/>
      <c r="DK804" s="34"/>
      <c r="DL804" s="34"/>
      <c r="DM804" s="34"/>
      <c r="DN804" s="34"/>
      <c r="DO804" s="34"/>
      <c r="DP804" s="34"/>
      <c r="DQ804" s="34"/>
    </row>
    <row r="805" spans="24:121">
      <c r="X805" s="35"/>
      <c r="Y805" s="35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5"/>
      <c r="AQ805" s="35"/>
      <c r="AR805" s="35"/>
      <c r="AS805" s="35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35"/>
      <c r="BK805" s="35"/>
      <c r="BL805" s="35"/>
      <c r="BM805" s="35"/>
      <c r="BN805" s="34"/>
      <c r="BO805" s="34"/>
      <c r="BP805" s="34"/>
      <c r="BQ805" s="34"/>
      <c r="BR805" s="34"/>
      <c r="BS805" s="34"/>
      <c r="BT805" s="34"/>
      <c r="BU805" s="34"/>
      <c r="BV805" s="34"/>
      <c r="BW805" s="34"/>
      <c r="BX805" s="34"/>
      <c r="BY805" s="34"/>
      <c r="BZ805" s="34"/>
      <c r="CA805" s="34"/>
      <c r="CB805" s="34"/>
      <c r="CC805" s="34"/>
      <c r="CD805" s="35"/>
      <c r="CE805" s="35"/>
      <c r="CF805" s="35"/>
      <c r="CG805" s="35"/>
      <c r="CH805" s="34"/>
      <c r="CI805" s="34"/>
      <c r="CJ805" s="34"/>
      <c r="CK805" s="34"/>
      <c r="CL805" s="34"/>
      <c r="CM805" s="34"/>
      <c r="CN805" s="34"/>
      <c r="CO805" s="34"/>
      <c r="CP805" s="34"/>
      <c r="CQ805" s="34"/>
      <c r="CR805" s="34"/>
      <c r="CS805" s="34"/>
      <c r="CT805" s="34"/>
      <c r="CU805" s="34"/>
      <c r="CV805" s="34"/>
      <c r="CW805" s="34"/>
      <c r="CX805" s="35"/>
      <c r="CY805" s="35"/>
      <c r="CZ805" s="35"/>
      <c r="DA805" s="35"/>
      <c r="DB805" s="34"/>
      <c r="DC805" s="34"/>
      <c r="DD805" s="34"/>
      <c r="DE805" s="34"/>
      <c r="DF805" s="34"/>
      <c r="DG805" s="34"/>
      <c r="DH805" s="34"/>
      <c r="DI805" s="34"/>
      <c r="DJ805" s="34"/>
      <c r="DK805" s="34"/>
      <c r="DL805" s="34"/>
      <c r="DM805" s="34"/>
      <c r="DN805" s="34"/>
      <c r="DO805" s="34"/>
      <c r="DP805" s="34"/>
      <c r="DQ805" s="34"/>
    </row>
    <row r="806" spans="24:121">
      <c r="X806" s="35"/>
      <c r="Y806" s="35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5"/>
      <c r="AQ806" s="35"/>
      <c r="AR806" s="35"/>
      <c r="AS806" s="35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35"/>
      <c r="BK806" s="35"/>
      <c r="BL806" s="35"/>
      <c r="BM806" s="35"/>
      <c r="BN806" s="34"/>
      <c r="BO806" s="34"/>
      <c r="BP806" s="34"/>
      <c r="BQ806" s="34"/>
      <c r="BR806" s="34"/>
      <c r="BS806" s="34"/>
      <c r="BT806" s="34"/>
      <c r="BU806" s="34"/>
      <c r="BV806" s="34"/>
      <c r="BW806" s="34"/>
      <c r="BX806" s="34"/>
      <c r="BY806" s="34"/>
      <c r="BZ806" s="34"/>
      <c r="CA806" s="34"/>
      <c r="CB806" s="34"/>
      <c r="CC806" s="34"/>
      <c r="CD806" s="35"/>
      <c r="CE806" s="35"/>
      <c r="CF806" s="35"/>
      <c r="CG806" s="35"/>
      <c r="CH806" s="34"/>
      <c r="CI806" s="34"/>
      <c r="CJ806" s="34"/>
      <c r="CK806" s="34"/>
      <c r="CL806" s="34"/>
      <c r="CM806" s="34"/>
      <c r="CN806" s="34"/>
      <c r="CO806" s="34"/>
      <c r="CP806" s="34"/>
      <c r="CQ806" s="34"/>
      <c r="CR806" s="34"/>
      <c r="CS806" s="34"/>
      <c r="CT806" s="34"/>
      <c r="CU806" s="34"/>
      <c r="CV806" s="34"/>
      <c r="CW806" s="34"/>
      <c r="CX806" s="35"/>
      <c r="CY806" s="35"/>
      <c r="CZ806" s="35"/>
      <c r="DA806" s="35"/>
      <c r="DB806" s="34"/>
      <c r="DC806" s="34"/>
      <c r="DD806" s="34"/>
      <c r="DE806" s="34"/>
      <c r="DF806" s="34"/>
      <c r="DG806" s="34"/>
      <c r="DH806" s="34"/>
      <c r="DI806" s="34"/>
      <c r="DJ806" s="34"/>
      <c r="DK806" s="34"/>
      <c r="DL806" s="34"/>
      <c r="DM806" s="34"/>
      <c r="DN806" s="34"/>
      <c r="DO806" s="34"/>
      <c r="DP806" s="34"/>
      <c r="DQ806" s="34"/>
    </row>
    <row r="807" spans="24:121">
      <c r="X807" s="35"/>
      <c r="Y807" s="35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5"/>
      <c r="AQ807" s="35"/>
      <c r="AR807" s="35"/>
      <c r="AS807" s="35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35"/>
      <c r="BK807" s="35"/>
      <c r="BL807" s="35"/>
      <c r="BM807" s="35"/>
      <c r="BN807" s="34"/>
      <c r="BO807" s="34"/>
      <c r="BP807" s="34"/>
      <c r="BQ807" s="34"/>
      <c r="BR807" s="34"/>
      <c r="BS807" s="34"/>
      <c r="BT807" s="34"/>
      <c r="BU807" s="34"/>
      <c r="BV807" s="34"/>
      <c r="BW807" s="34"/>
      <c r="BX807" s="34"/>
      <c r="BY807" s="34"/>
      <c r="BZ807" s="34"/>
      <c r="CA807" s="34"/>
      <c r="CB807" s="34"/>
      <c r="CC807" s="34"/>
      <c r="CD807" s="35"/>
      <c r="CE807" s="35"/>
      <c r="CF807" s="35"/>
      <c r="CG807" s="35"/>
      <c r="CH807" s="34"/>
      <c r="CI807" s="34"/>
      <c r="CJ807" s="34"/>
      <c r="CK807" s="34"/>
      <c r="CL807" s="34"/>
      <c r="CM807" s="34"/>
      <c r="CN807" s="34"/>
      <c r="CO807" s="34"/>
      <c r="CP807" s="34"/>
      <c r="CQ807" s="34"/>
      <c r="CR807" s="34"/>
      <c r="CS807" s="34"/>
      <c r="CT807" s="34"/>
      <c r="CU807" s="34"/>
      <c r="CV807" s="34"/>
      <c r="CW807" s="34"/>
      <c r="CX807" s="35"/>
      <c r="CY807" s="35"/>
      <c r="CZ807" s="35"/>
      <c r="DA807" s="35"/>
      <c r="DB807" s="34"/>
      <c r="DC807" s="34"/>
      <c r="DD807" s="34"/>
      <c r="DE807" s="34"/>
      <c r="DF807" s="34"/>
      <c r="DG807" s="34"/>
      <c r="DH807" s="34"/>
      <c r="DI807" s="34"/>
      <c r="DJ807" s="34"/>
      <c r="DK807" s="34"/>
      <c r="DL807" s="34"/>
      <c r="DM807" s="34"/>
      <c r="DN807" s="34"/>
      <c r="DO807" s="34"/>
      <c r="DP807" s="34"/>
      <c r="DQ807" s="34"/>
    </row>
    <row r="808" spans="24:121">
      <c r="X808" s="35"/>
      <c r="Y808" s="35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5"/>
      <c r="AQ808" s="35"/>
      <c r="AR808" s="35"/>
      <c r="AS808" s="35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  <c r="BE808" s="34"/>
      <c r="BF808" s="34"/>
      <c r="BG808" s="34"/>
      <c r="BH808" s="34"/>
      <c r="BI808" s="34"/>
      <c r="BJ808" s="35"/>
      <c r="BK808" s="35"/>
      <c r="BL808" s="35"/>
      <c r="BM808" s="35"/>
      <c r="BN808" s="34"/>
      <c r="BO808" s="34"/>
      <c r="BP808" s="34"/>
      <c r="BQ808" s="34"/>
      <c r="BR808" s="34"/>
      <c r="BS808" s="34"/>
      <c r="BT808" s="34"/>
      <c r="BU808" s="34"/>
      <c r="BV808" s="34"/>
      <c r="BW808" s="34"/>
      <c r="BX808" s="34"/>
      <c r="BY808" s="34"/>
      <c r="BZ808" s="34"/>
      <c r="CA808" s="34"/>
      <c r="CB808" s="34"/>
      <c r="CC808" s="34"/>
      <c r="CD808" s="35"/>
      <c r="CE808" s="35"/>
      <c r="CF808" s="35"/>
      <c r="CG808" s="35"/>
      <c r="CH808" s="34"/>
      <c r="CI808" s="34"/>
      <c r="CJ808" s="34"/>
      <c r="CK808" s="34"/>
      <c r="CL808" s="34"/>
      <c r="CM808" s="34"/>
      <c r="CN808" s="34"/>
      <c r="CO808" s="34"/>
      <c r="CP808" s="34"/>
      <c r="CQ808" s="34"/>
      <c r="CR808" s="34"/>
      <c r="CS808" s="34"/>
      <c r="CT808" s="34"/>
      <c r="CU808" s="34"/>
      <c r="CV808" s="34"/>
      <c r="CW808" s="34"/>
      <c r="CX808" s="35"/>
      <c r="CY808" s="35"/>
      <c r="CZ808" s="35"/>
      <c r="DA808" s="35"/>
      <c r="DB808" s="34"/>
      <c r="DC808" s="34"/>
      <c r="DD808" s="34"/>
      <c r="DE808" s="34"/>
      <c r="DF808" s="34"/>
      <c r="DG808" s="34"/>
      <c r="DH808" s="34"/>
      <c r="DI808" s="34"/>
      <c r="DJ808" s="34"/>
      <c r="DK808" s="34"/>
      <c r="DL808" s="34"/>
      <c r="DM808" s="34"/>
      <c r="DN808" s="34"/>
      <c r="DO808" s="34"/>
      <c r="DP808" s="34"/>
      <c r="DQ808" s="34"/>
    </row>
    <row r="809" spans="24:121">
      <c r="X809" s="35"/>
      <c r="Y809" s="35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5"/>
      <c r="AQ809" s="35"/>
      <c r="AR809" s="35"/>
      <c r="AS809" s="35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  <c r="BE809" s="34"/>
      <c r="BF809" s="34"/>
      <c r="BG809" s="34"/>
      <c r="BH809" s="34"/>
      <c r="BI809" s="34"/>
      <c r="BJ809" s="35"/>
      <c r="BK809" s="35"/>
      <c r="BL809" s="35"/>
      <c r="BM809" s="35"/>
      <c r="BN809" s="34"/>
      <c r="BO809" s="34"/>
      <c r="BP809" s="34"/>
      <c r="BQ809" s="34"/>
      <c r="BR809" s="34"/>
      <c r="BS809" s="34"/>
      <c r="BT809" s="34"/>
      <c r="BU809" s="34"/>
      <c r="BV809" s="34"/>
      <c r="BW809" s="34"/>
      <c r="BX809" s="34"/>
      <c r="BY809" s="34"/>
      <c r="BZ809" s="34"/>
      <c r="CA809" s="34"/>
      <c r="CB809" s="34"/>
      <c r="CC809" s="34"/>
      <c r="CD809" s="35"/>
      <c r="CE809" s="35"/>
      <c r="CF809" s="35"/>
      <c r="CG809" s="35"/>
      <c r="CH809" s="34"/>
      <c r="CI809" s="34"/>
      <c r="CJ809" s="34"/>
      <c r="CK809" s="34"/>
      <c r="CL809" s="34"/>
      <c r="CM809" s="34"/>
      <c r="CN809" s="34"/>
      <c r="CO809" s="34"/>
      <c r="CP809" s="34"/>
      <c r="CQ809" s="34"/>
      <c r="CR809" s="34"/>
      <c r="CS809" s="34"/>
      <c r="CT809" s="34"/>
      <c r="CU809" s="34"/>
      <c r="CV809" s="34"/>
      <c r="CW809" s="34"/>
      <c r="CX809" s="35"/>
      <c r="CY809" s="35"/>
      <c r="CZ809" s="35"/>
      <c r="DA809" s="35"/>
      <c r="DB809" s="34"/>
      <c r="DC809" s="34"/>
      <c r="DD809" s="34"/>
      <c r="DE809" s="34"/>
      <c r="DF809" s="34"/>
      <c r="DG809" s="34"/>
      <c r="DH809" s="34"/>
      <c r="DI809" s="34"/>
      <c r="DJ809" s="34"/>
      <c r="DK809" s="34"/>
      <c r="DL809" s="34"/>
      <c r="DM809" s="34"/>
      <c r="DN809" s="34"/>
      <c r="DO809" s="34"/>
      <c r="DP809" s="34"/>
      <c r="DQ809" s="34"/>
    </row>
    <row r="810" spans="24:121">
      <c r="X810" s="35"/>
      <c r="Y810" s="35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5"/>
      <c r="AQ810" s="35"/>
      <c r="AR810" s="35"/>
      <c r="AS810" s="35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  <c r="BE810" s="34"/>
      <c r="BF810" s="34"/>
      <c r="BG810" s="34"/>
      <c r="BH810" s="34"/>
      <c r="BI810" s="34"/>
      <c r="BJ810" s="35"/>
      <c r="BK810" s="35"/>
      <c r="BL810" s="35"/>
      <c r="BM810" s="35"/>
      <c r="BN810" s="34"/>
      <c r="BO810" s="34"/>
      <c r="BP810" s="34"/>
      <c r="BQ810" s="34"/>
      <c r="BR810" s="34"/>
      <c r="BS810" s="34"/>
      <c r="BT810" s="34"/>
      <c r="BU810" s="34"/>
      <c r="BV810" s="34"/>
      <c r="BW810" s="34"/>
      <c r="BX810" s="34"/>
      <c r="BY810" s="34"/>
      <c r="BZ810" s="34"/>
      <c r="CA810" s="34"/>
      <c r="CB810" s="34"/>
      <c r="CC810" s="34"/>
      <c r="CD810" s="35"/>
      <c r="CE810" s="35"/>
      <c r="CF810" s="35"/>
      <c r="CG810" s="35"/>
      <c r="CH810" s="34"/>
      <c r="CI810" s="34"/>
      <c r="CJ810" s="34"/>
      <c r="CK810" s="34"/>
      <c r="CL810" s="34"/>
      <c r="CM810" s="34"/>
      <c r="CN810" s="34"/>
      <c r="CO810" s="34"/>
      <c r="CP810" s="34"/>
      <c r="CQ810" s="34"/>
      <c r="CR810" s="34"/>
      <c r="CS810" s="34"/>
      <c r="CT810" s="34"/>
      <c r="CU810" s="34"/>
      <c r="CV810" s="34"/>
      <c r="CW810" s="34"/>
      <c r="CX810" s="35"/>
      <c r="CY810" s="35"/>
      <c r="CZ810" s="35"/>
      <c r="DA810" s="35"/>
      <c r="DB810" s="34"/>
      <c r="DC810" s="34"/>
      <c r="DD810" s="34"/>
      <c r="DE810" s="34"/>
      <c r="DF810" s="34"/>
      <c r="DG810" s="34"/>
      <c r="DH810" s="34"/>
      <c r="DI810" s="34"/>
      <c r="DJ810" s="34"/>
      <c r="DK810" s="34"/>
      <c r="DL810" s="34"/>
      <c r="DM810" s="34"/>
      <c r="DN810" s="34"/>
      <c r="DO810" s="34"/>
      <c r="DP810" s="34"/>
      <c r="DQ810" s="34"/>
    </row>
    <row r="811" spans="24:121">
      <c r="X811" s="35"/>
      <c r="Y811" s="35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5"/>
      <c r="AQ811" s="35"/>
      <c r="AR811" s="35"/>
      <c r="AS811" s="35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  <c r="BE811" s="34"/>
      <c r="BF811" s="34"/>
      <c r="BG811" s="34"/>
      <c r="BH811" s="34"/>
      <c r="BI811" s="34"/>
      <c r="BJ811" s="35"/>
      <c r="BK811" s="35"/>
      <c r="BL811" s="35"/>
      <c r="BM811" s="35"/>
      <c r="BN811" s="34"/>
      <c r="BO811" s="34"/>
      <c r="BP811" s="34"/>
      <c r="BQ811" s="34"/>
      <c r="BR811" s="34"/>
      <c r="BS811" s="34"/>
      <c r="BT811" s="34"/>
      <c r="BU811" s="34"/>
      <c r="BV811" s="34"/>
      <c r="BW811" s="34"/>
      <c r="BX811" s="34"/>
      <c r="BY811" s="34"/>
      <c r="BZ811" s="34"/>
      <c r="CA811" s="34"/>
      <c r="CB811" s="34"/>
      <c r="CC811" s="34"/>
      <c r="CD811" s="35"/>
      <c r="CE811" s="35"/>
      <c r="CF811" s="35"/>
      <c r="CG811" s="35"/>
      <c r="CH811" s="34"/>
      <c r="CI811" s="34"/>
      <c r="CJ811" s="34"/>
      <c r="CK811" s="34"/>
      <c r="CL811" s="34"/>
      <c r="CM811" s="34"/>
      <c r="CN811" s="34"/>
      <c r="CO811" s="34"/>
      <c r="CP811" s="34"/>
      <c r="CQ811" s="34"/>
      <c r="CR811" s="34"/>
      <c r="CS811" s="34"/>
      <c r="CT811" s="34"/>
      <c r="CU811" s="34"/>
      <c r="CV811" s="34"/>
      <c r="CW811" s="34"/>
      <c r="CX811" s="35"/>
      <c r="CY811" s="35"/>
      <c r="CZ811" s="35"/>
      <c r="DA811" s="35"/>
      <c r="DB811" s="34"/>
      <c r="DC811" s="34"/>
      <c r="DD811" s="34"/>
      <c r="DE811" s="34"/>
      <c r="DF811" s="34"/>
      <c r="DG811" s="34"/>
      <c r="DH811" s="34"/>
      <c r="DI811" s="34"/>
      <c r="DJ811" s="34"/>
      <c r="DK811" s="34"/>
      <c r="DL811" s="34"/>
      <c r="DM811" s="34"/>
      <c r="DN811" s="34"/>
      <c r="DO811" s="34"/>
      <c r="DP811" s="34"/>
      <c r="DQ811" s="34"/>
    </row>
    <row r="812" spans="24:121">
      <c r="X812" s="35"/>
      <c r="Y812" s="35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5"/>
      <c r="AQ812" s="35"/>
      <c r="AR812" s="35"/>
      <c r="AS812" s="35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  <c r="BE812" s="34"/>
      <c r="BF812" s="34"/>
      <c r="BG812" s="34"/>
      <c r="BH812" s="34"/>
      <c r="BI812" s="34"/>
      <c r="BJ812" s="35"/>
      <c r="BK812" s="35"/>
      <c r="BL812" s="35"/>
      <c r="BM812" s="35"/>
      <c r="BN812" s="34"/>
      <c r="BO812" s="34"/>
      <c r="BP812" s="34"/>
      <c r="BQ812" s="34"/>
      <c r="BR812" s="34"/>
      <c r="BS812" s="34"/>
      <c r="BT812" s="34"/>
      <c r="BU812" s="34"/>
      <c r="BV812" s="34"/>
      <c r="BW812" s="34"/>
      <c r="BX812" s="34"/>
      <c r="BY812" s="34"/>
      <c r="BZ812" s="34"/>
      <c r="CA812" s="34"/>
      <c r="CB812" s="34"/>
      <c r="CC812" s="34"/>
      <c r="CD812" s="35"/>
      <c r="CE812" s="35"/>
      <c r="CF812" s="35"/>
      <c r="CG812" s="35"/>
      <c r="CH812" s="34"/>
      <c r="CI812" s="34"/>
      <c r="CJ812" s="34"/>
      <c r="CK812" s="34"/>
      <c r="CL812" s="34"/>
      <c r="CM812" s="34"/>
      <c r="CN812" s="34"/>
      <c r="CO812" s="34"/>
      <c r="CP812" s="34"/>
      <c r="CQ812" s="34"/>
      <c r="CR812" s="34"/>
      <c r="CS812" s="34"/>
      <c r="CT812" s="34"/>
      <c r="CU812" s="34"/>
      <c r="CV812" s="34"/>
      <c r="CW812" s="34"/>
      <c r="CX812" s="35"/>
      <c r="CY812" s="35"/>
      <c r="CZ812" s="35"/>
      <c r="DA812" s="35"/>
      <c r="DB812" s="34"/>
      <c r="DC812" s="34"/>
      <c r="DD812" s="34"/>
      <c r="DE812" s="34"/>
      <c r="DF812" s="34"/>
      <c r="DG812" s="34"/>
      <c r="DH812" s="34"/>
      <c r="DI812" s="34"/>
      <c r="DJ812" s="34"/>
      <c r="DK812" s="34"/>
      <c r="DL812" s="34"/>
      <c r="DM812" s="34"/>
      <c r="DN812" s="34"/>
      <c r="DO812" s="34"/>
      <c r="DP812" s="34"/>
      <c r="DQ812" s="34"/>
    </row>
    <row r="813" spans="24:121">
      <c r="X813" s="35"/>
      <c r="Y813" s="35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5"/>
      <c r="AQ813" s="35"/>
      <c r="AR813" s="35"/>
      <c r="AS813" s="35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35"/>
      <c r="BK813" s="35"/>
      <c r="BL813" s="35"/>
      <c r="BM813" s="35"/>
      <c r="BN813" s="34"/>
      <c r="BO813" s="34"/>
      <c r="BP813" s="34"/>
      <c r="BQ813" s="34"/>
      <c r="BR813" s="34"/>
      <c r="BS813" s="34"/>
      <c r="BT813" s="34"/>
      <c r="BU813" s="34"/>
      <c r="BV813" s="34"/>
      <c r="BW813" s="34"/>
      <c r="BX813" s="34"/>
      <c r="BY813" s="34"/>
      <c r="BZ813" s="34"/>
      <c r="CA813" s="34"/>
      <c r="CB813" s="34"/>
      <c r="CC813" s="34"/>
      <c r="CD813" s="35"/>
      <c r="CE813" s="35"/>
      <c r="CF813" s="35"/>
      <c r="CG813" s="35"/>
      <c r="CH813" s="34"/>
      <c r="CI813" s="34"/>
      <c r="CJ813" s="34"/>
      <c r="CK813" s="34"/>
      <c r="CL813" s="34"/>
      <c r="CM813" s="34"/>
      <c r="CN813" s="34"/>
      <c r="CO813" s="34"/>
      <c r="CP813" s="34"/>
      <c r="CQ813" s="34"/>
      <c r="CR813" s="34"/>
      <c r="CS813" s="34"/>
      <c r="CT813" s="34"/>
      <c r="CU813" s="34"/>
      <c r="CV813" s="34"/>
      <c r="CW813" s="34"/>
      <c r="CX813" s="36"/>
      <c r="CY813" s="35"/>
      <c r="CZ813" s="35"/>
      <c r="DA813" s="35"/>
      <c r="DB813" s="34"/>
      <c r="DC813" s="34"/>
      <c r="DD813" s="34"/>
      <c r="DE813" s="34"/>
      <c r="DF813" s="34"/>
      <c r="DG813" s="34"/>
      <c r="DH813" s="34"/>
      <c r="DI813" s="34"/>
      <c r="DJ813" s="34"/>
      <c r="DK813" s="34"/>
      <c r="DL813" s="34"/>
      <c r="DM813" s="34"/>
      <c r="DN813" s="34"/>
      <c r="DO813" s="34"/>
      <c r="DP813" s="34"/>
      <c r="DQ813" s="34"/>
    </row>
    <row r="814" spans="24:121">
      <c r="X814" s="35"/>
      <c r="Y814" s="35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5"/>
      <c r="AQ814" s="35"/>
      <c r="AR814" s="35"/>
      <c r="AS814" s="35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  <c r="BE814" s="34"/>
      <c r="BF814" s="34"/>
      <c r="BG814" s="34"/>
      <c r="BH814" s="34"/>
      <c r="BI814" s="34"/>
      <c r="BJ814" s="35"/>
      <c r="BK814" s="35"/>
      <c r="BL814" s="35"/>
      <c r="BM814" s="35"/>
      <c r="BN814" s="34"/>
      <c r="BO814" s="34"/>
      <c r="BP814" s="34"/>
      <c r="BQ814" s="34"/>
      <c r="BR814" s="34"/>
      <c r="BS814" s="34"/>
      <c r="BT814" s="34"/>
      <c r="BU814" s="34"/>
      <c r="BV814" s="34"/>
      <c r="BW814" s="34"/>
      <c r="BX814" s="34"/>
      <c r="BY814" s="34"/>
      <c r="BZ814" s="34"/>
      <c r="CA814" s="34"/>
      <c r="CB814" s="34"/>
      <c r="CC814" s="34"/>
      <c r="CD814" s="35"/>
      <c r="CE814" s="35"/>
      <c r="CF814" s="35"/>
      <c r="CG814" s="35"/>
      <c r="CH814" s="34"/>
      <c r="CI814" s="34"/>
      <c r="CJ814" s="34"/>
      <c r="CK814" s="34"/>
      <c r="CL814" s="34"/>
      <c r="CM814" s="34"/>
      <c r="CN814" s="34"/>
      <c r="CO814" s="34"/>
      <c r="CP814" s="34"/>
      <c r="CQ814" s="34"/>
      <c r="CR814" s="34"/>
      <c r="CS814" s="34"/>
      <c r="CT814" s="34"/>
      <c r="CU814" s="34"/>
      <c r="CV814" s="34"/>
      <c r="CW814" s="34"/>
      <c r="CX814" s="36"/>
      <c r="CY814" s="35"/>
      <c r="CZ814" s="35"/>
      <c r="DA814" s="35"/>
      <c r="DB814" s="34"/>
      <c r="DC814" s="34"/>
      <c r="DD814" s="34"/>
      <c r="DE814" s="34"/>
      <c r="DF814" s="34"/>
      <c r="DG814" s="34"/>
      <c r="DH814" s="34"/>
      <c r="DI814" s="34"/>
      <c r="DJ814" s="34"/>
      <c r="DK814" s="34"/>
      <c r="DL814" s="34"/>
      <c r="DM814" s="34"/>
      <c r="DN814" s="34"/>
      <c r="DO814" s="34"/>
      <c r="DP814" s="34"/>
      <c r="DQ814" s="34"/>
    </row>
    <row r="815" spans="24:121">
      <c r="X815" s="35"/>
      <c r="Y815" s="35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5"/>
      <c r="AQ815" s="35"/>
      <c r="AR815" s="35"/>
      <c r="AS815" s="35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  <c r="BE815" s="34"/>
      <c r="BF815" s="34"/>
      <c r="BG815" s="34"/>
      <c r="BH815" s="34"/>
      <c r="BI815" s="34"/>
      <c r="BJ815" s="35"/>
      <c r="BK815" s="35"/>
      <c r="BL815" s="35"/>
      <c r="BM815" s="35"/>
      <c r="BN815" s="34"/>
      <c r="BO815" s="34"/>
      <c r="BP815" s="34"/>
      <c r="BQ815" s="34"/>
      <c r="BR815" s="34"/>
      <c r="BS815" s="34"/>
      <c r="BT815" s="34"/>
      <c r="BU815" s="34"/>
      <c r="BV815" s="34"/>
      <c r="BW815" s="34"/>
      <c r="BX815" s="34"/>
      <c r="BY815" s="34"/>
      <c r="BZ815" s="34"/>
      <c r="CA815" s="34"/>
      <c r="CB815" s="34"/>
      <c r="CC815" s="34"/>
      <c r="CD815" s="35"/>
      <c r="CE815" s="35"/>
      <c r="CF815" s="35"/>
      <c r="CG815" s="35"/>
      <c r="CH815" s="34"/>
      <c r="CI815" s="34"/>
      <c r="CJ815" s="34"/>
      <c r="CK815" s="34"/>
      <c r="CL815" s="34"/>
      <c r="CM815" s="34"/>
      <c r="CN815" s="34"/>
      <c r="CO815" s="34"/>
      <c r="CP815" s="34"/>
      <c r="CQ815" s="34"/>
      <c r="CR815" s="34"/>
      <c r="CS815" s="34"/>
      <c r="CT815" s="34"/>
      <c r="CU815" s="34"/>
      <c r="CV815" s="34"/>
      <c r="CW815" s="34"/>
      <c r="CX815" s="35"/>
      <c r="CY815" s="35"/>
      <c r="CZ815" s="35"/>
      <c r="DA815" s="35"/>
      <c r="DB815" s="34"/>
      <c r="DC815" s="34"/>
      <c r="DD815" s="34"/>
      <c r="DE815" s="34"/>
      <c r="DF815" s="34"/>
      <c r="DG815" s="34"/>
      <c r="DH815" s="34"/>
      <c r="DI815" s="34"/>
      <c r="DJ815" s="34"/>
      <c r="DK815" s="34"/>
      <c r="DL815" s="34"/>
      <c r="DM815" s="34"/>
      <c r="DN815" s="34"/>
      <c r="DO815" s="34"/>
      <c r="DP815" s="34"/>
      <c r="DQ815" s="34"/>
    </row>
    <row r="816" spans="24:121">
      <c r="X816" s="35"/>
      <c r="Y816" s="35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5"/>
      <c r="AQ816" s="35"/>
      <c r="AR816" s="35"/>
      <c r="AS816" s="35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  <c r="BI816" s="34"/>
      <c r="BJ816" s="35"/>
      <c r="BK816" s="35"/>
      <c r="BL816" s="35"/>
      <c r="BM816" s="35"/>
      <c r="BN816" s="34"/>
      <c r="BO816" s="34"/>
      <c r="BP816" s="34"/>
      <c r="BQ816" s="34"/>
      <c r="BR816" s="34"/>
      <c r="BS816" s="34"/>
      <c r="BT816" s="34"/>
      <c r="BU816" s="34"/>
      <c r="BV816" s="34"/>
      <c r="BW816" s="34"/>
      <c r="BX816" s="34"/>
      <c r="BY816" s="34"/>
      <c r="BZ816" s="34"/>
      <c r="CA816" s="34"/>
      <c r="CB816" s="34"/>
      <c r="CC816" s="34"/>
      <c r="CD816" s="35"/>
      <c r="CE816" s="35"/>
      <c r="CF816" s="35"/>
      <c r="CG816" s="35"/>
      <c r="CH816" s="34"/>
      <c r="CI816" s="34"/>
      <c r="CJ816" s="34"/>
      <c r="CK816" s="34"/>
      <c r="CL816" s="34"/>
      <c r="CM816" s="34"/>
      <c r="CN816" s="34"/>
      <c r="CO816" s="34"/>
      <c r="CP816" s="34"/>
      <c r="CQ816" s="34"/>
      <c r="CR816" s="34"/>
      <c r="CS816" s="34"/>
      <c r="CT816" s="34"/>
      <c r="CU816" s="34"/>
      <c r="CV816" s="34"/>
      <c r="CW816" s="34"/>
      <c r="CX816" s="36"/>
      <c r="CY816" s="36"/>
      <c r="CZ816" s="35"/>
      <c r="DA816" s="35"/>
      <c r="DB816" s="34"/>
      <c r="DC816" s="34"/>
      <c r="DD816" s="34"/>
      <c r="DE816" s="34"/>
      <c r="DF816" s="34"/>
      <c r="DG816" s="34"/>
      <c r="DH816" s="34"/>
      <c r="DI816" s="34"/>
      <c r="DJ816" s="34"/>
      <c r="DK816" s="34"/>
      <c r="DL816" s="34"/>
      <c r="DM816" s="34"/>
      <c r="DN816" s="34"/>
      <c r="DO816" s="34"/>
      <c r="DP816" s="34"/>
      <c r="DQ816" s="34"/>
    </row>
    <row r="817" spans="24:121">
      <c r="X817" s="35"/>
      <c r="Y817" s="35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5"/>
      <c r="AQ817" s="35"/>
      <c r="AR817" s="35"/>
      <c r="AS817" s="35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  <c r="BE817" s="34"/>
      <c r="BF817" s="34"/>
      <c r="BG817" s="34"/>
      <c r="BH817" s="34"/>
      <c r="BI817" s="34"/>
      <c r="BJ817" s="35"/>
      <c r="BK817" s="35"/>
      <c r="BL817" s="35"/>
      <c r="BM817" s="35"/>
      <c r="BN817" s="34"/>
      <c r="BO817" s="34"/>
      <c r="BP817" s="34"/>
      <c r="BQ817" s="34"/>
      <c r="BR817" s="34"/>
      <c r="BS817" s="34"/>
      <c r="BT817" s="34"/>
      <c r="BU817" s="34"/>
      <c r="BV817" s="34"/>
      <c r="BW817" s="34"/>
      <c r="BX817" s="34"/>
      <c r="BY817" s="34"/>
      <c r="BZ817" s="34"/>
      <c r="CA817" s="34"/>
      <c r="CB817" s="34"/>
      <c r="CC817" s="34"/>
      <c r="CD817" s="35"/>
      <c r="CE817" s="35"/>
      <c r="CF817" s="35"/>
      <c r="CG817" s="35"/>
      <c r="CH817" s="34"/>
      <c r="CI817" s="34"/>
      <c r="CJ817" s="34"/>
      <c r="CK817" s="34"/>
      <c r="CL817" s="34"/>
      <c r="CM817" s="34"/>
      <c r="CN817" s="34"/>
      <c r="CO817" s="34"/>
      <c r="CP817" s="34"/>
      <c r="CQ817" s="34"/>
      <c r="CR817" s="34"/>
      <c r="CS817" s="34"/>
      <c r="CT817" s="34"/>
      <c r="CU817" s="34"/>
      <c r="CV817" s="34"/>
      <c r="CW817" s="34"/>
      <c r="CX817" s="35"/>
      <c r="CY817" s="35"/>
      <c r="CZ817" s="35"/>
      <c r="DA817" s="35"/>
      <c r="DB817" s="34"/>
      <c r="DC817" s="34"/>
      <c r="DD817" s="34"/>
      <c r="DE817" s="34"/>
      <c r="DF817" s="34"/>
      <c r="DG817" s="34"/>
      <c r="DH817" s="34"/>
      <c r="DI817" s="34"/>
      <c r="DJ817" s="34"/>
      <c r="DK817" s="34"/>
      <c r="DL817" s="34"/>
      <c r="DM817" s="34"/>
      <c r="DN817" s="34"/>
      <c r="DO817" s="34"/>
      <c r="DP817" s="34"/>
      <c r="DQ817" s="34"/>
    </row>
    <row r="818" spans="24:121">
      <c r="X818" s="35"/>
      <c r="Y818" s="35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5"/>
      <c r="AQ818" s="35"/>
      <c r="AR818" s="35"/>
      <c r="AS818" s="35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  <c r="BE818" s="34"/>
      <c r="BF818" s="34"/>
      <c r="BG818" s="34"/>
      <c r="BH818" s="34"/>
      <c r="BI818" s="34"/>
      <c r="BJ818" s="35"/>
      <c r="BK818" s="35"/>
      <c r="BL818" s="35"/>
      <c r="BM818" s="35"/>
      <c r="BN818" s="34"/>
      <c r="BO818" s="34"/>
      <c r="BP818" s="34"/>
      <c r="BQ818" s="34"/>
      <c r="BR818" s="34"/>
      <c r="BS818" s="34"/>
      <c r="BT818" s="34"/>
      <c r="BU818" s="34"/>
      <c r="BV818" s="34"/>
      <c r="BW818" s="34"/>
      <c r="BX818" s="34"/>
      <c r="BY818" s="34"/>
      <c r="BZ818" s="34"/>
      <c r="CA818" s="34"/>
      <c r="CB818" s="34"/>
      <c r="CC818" s="34"/>
      <c r="CD818" s="35"/>
      <c r="CE818" s="35"/>
      <c r="CF818" s="35"/>
      <c r="CG818" s="35"/>
      <c r="CH818" s="34"/>
      <c r="CI818" s="34"/>
      <c r="CJ818" s="34"/>
      <c r="CK818" s="34"/>
      <c r="CL818" s="34"/>
      <c r="CM818" s="34"/>
      <c r="CN818" s="34"/>
      <c r="CO818" s="34"/>
      <c r="CP818" s="34"/>
      <c r="CQ818" s="34"/>
      <c r="CR818" s="34"/>
      <c r="CS818" s="34"/>
      <c r="CT818" s="34"/>
      <c r="CU818" s="34"/>
      <c r="CV818" s="34"/>
      <c r="CW818" s="34"/>
      <c r="CX818" s="35"/>
      <c r="CY818" s="35"/>
      <c r="CZ818" s="35"/>
      <c r="DA818" s="35"/>
      <c r="DB818" s="34"/>
      <c r="DC818" s="34"/>
      <c r="DD818" s="34"/>
      <c r="DE818" s="34"/>
      <c r="DF818" s="34"/>
      <c r="DG818" s="34"/>
      <c r="DH818" s="34"/>
      <c r="DI818" s="34"/>
      <c r="DJ818" s="34"/>
      <c r="DK818" s="34"/>
      <c r="DL818" s="34"/>
      <c r="DM818" s="34"/>
      <c r="DN818" s="34"/>
      <c r="DO818" s="34"/>
      <c r="DP818" s="34"/>
      <c r="DQ818" s="34"/>
    </row>
    <row r="819" spans="24:121">
      <c r="X819" s="35"/>
      <c r="Y819" s="35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5"/>
      <c r="AQ819" s="35"/>
      <c r="AR819" s="35"/>
      <c r="AS819" s="35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  <c r="BE819" s="34"/>
      <c r="BF819" s="34"/>
      <c r="BG819" s="34"/>
      <c r="BH819" s="34"/>
      <c r="BI819" s="34"/>
      <c r="BJ819" s="35"/>
      <c r="BK819" s="35"/>
      <c r="BL819" s="35"/>
      <c r="BM819" s="35"/>
      <c r="BN819" s="34"/>
      <c r="BO819" s="34"/>
      <c r="BP819" s="34"/>
      <c r="BQ819" s="34"/>
      <c r="BR819" s="34"/>
      <c r="BS819" s="34"/>
      <c r="BT819" s="34"/>
      <c r="BU819" s="34"/>
      <c r="BV819" s="34"/>
      <c r="BW819" s="34"/>
      <c r="BX819" s="34"/>
      <c r="BY819" s="34"/>
      <c r="BZ819" s="34"/>
      <c r="CA819" s="34"/>
      <c r="CB819" s="34"/>
      <c r="CC819" s="34"/>
      <c r="CD819" s="35"/>
      <c r="CE819" s="35"/>
      <c r="CF819" s="35"/>
      <c r="CG819" s="35"/>
      <c r="CH819" s="34"/>
      <c r="CI819" s="34"/>
      <c r="CJ819" s="34"/>
      <c r="CK819" s="34"/>
      <c r="CL819" s="34"/>
      <c r="CM819" s="34"/>
      <c r="CN819" s="34"/>
      <c r="CO819" s="34"/>
      <c r="CP819" s="34"/>
      <c r="CQ819" s="34"/>
      <c r="CR819" s="34"/>
      <c r="CS819" s="34"/>
      <c r="CT819" s="34"/>
      <c r="CU819" s="34"/>
      <c r="CV819" s="34"/>
      <c r="CW819" s="34"/>
      <c r="CX819" s="36"/>
      <c r="CY819" s="36"/>
      <c r="CZ819" s="35"/>
      <c r="DA819" s="35"/>
      <c r="DB819" s="34"/>
      <c r="DC819" s="34"/>
      <c r="DD819" s="34"/>
      <c r="DE819" s="34"/>
      <c r="DF819" s="34"/>
      <c r="DG819" s="34"/>
      <c r="DH819" s="34"/>
      <c r="DI819" s="34"/>
      <c r="DJ819" s="34"/>
      <c r="DK819" s="34"/>
      <c r="DL819" s="34"/>
      <c r="DM819" s="34"/>
      <c r="DN819" s="34"/>
      <c r="DO819" s="34"/>
      <c r="DP819" s="34"/>
      <c r="DQ819" s="34"/>
    </row>
    <row r="820" spans="24:121">
      <c r="X820" s="35"/>
      <c r="Y820" s="35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5"/>
      <c r="AQ820" s="35"/>
      <c r="AR820" s="35"/>
      <c r="AS820" s="35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  <c r="BE820" s="34"/>
      <c r="BF820" s="34"/>
      <c r="BG820" s="34"/>
      <c r="BH820" s="34"/>
      <c r="BI820" s="34"/>
      <c r="BJ820" s="35"/>
      <c r="BK820" s="35"/>
      <c r="BL820" s="35"/>
      <c r="BM820" s="35"/>
      <c r="BN820" s="34"/>
      <c r="BO820" s="34"/>
      <c r="BP820" s="34"/>
      <c r="BQ820" s="34"/>
      <c r="BR820" s="34"/>
      <c r="BS820" s="34"/>
      <c r="BT820" s="34"/>
      <c r="BU820" s="34"/>
      <c r="BV820" s="34"/>
      <c r="BW820" s="34"/>
      <c r="BX820" s="34"/>
      <c r="BY820" s="34"/>
      <c r="BZ820" s="34"/>
      <c r="CA820" s="34"/>
      <c r="CB820" s="34"/>
      <c r="CC820" s="34"/>
      <c r="CD820" s="35"/>
      <c r="CE820" s="35"/>
      <c r="CF820" s="35"/>
      <c r="CG820" s="35"/>
      <c r="CH820" s="34"/>
      <c r="CI820" s="34"/>
      <c r="CJ820" s="34"/>
      <c r="CK820" s="34"/>
      <c r="CL820" s="34"/>
      <c r="CM820" s="34"/>
      <c r="CN820" s="34"/>
      <c r="CO820" s="34"/>
      <c r="CP820" s="34"/>
      <c r="CQ820" s="34"/>
      <c r="CR820" s="34"/>
      <c r="CS820" s="34"/>
      <c r="CT820" s="34"/>
      <c r="CU820" s="34"/>
      <c r="CV820" s="34"/>
      <c r="CW820" s="34"/>
      <c r="CX820" s="35"/>
      <c r="CY820" s="35"/>
      <c r="CZ820" s="35"/>
      <c r="DA820" s="35"/>
      <c r="DB820" s="34"/>
      <c r="DC820" s="34"/>
      <c r="DD820" s="34"/>
      <c r="DE820" s="34"/>
      <c r="DF820" s="34"/>
      <c r="DG820" s="34"/>
      <c r="DH820" s="34"/>
      <c r="DI820" s="34"/>
      <c r="DJ820" s="34"/>
      <c r="DK820" s="34"/>
      <c r="DL820" s="34"/>
      <c r="DM820" s="34"/>
      <c r="DN820" s="34"/>
      <c r="DO820" s="34"/>
      <c r="DP820" s="34"/>
      <c r="DQ820" s="34"/>
    </row>
    <row r="821" spans="24:121">
      <c r="X821" s="35"/>
      <c r="Y821" s="35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5"/>
      <c r="AQ821" s="35"/>
      <c r="AR821" s="35"/>
      <c r="AS821" s="35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  <c r="BE821" s="34"/>
      <c r="BF821" s="34"/>
      <c r="BG821" s="34"/>
      <c r="BH821" s="34"/>
      <c r="BI821" s="34"/>
      <c r="BJ821" s="35"/>
      <c r="BK821" s="35"/>
      <c r="BL821" s="35"/>
      <c r="BM821" s="35"/>
      <c r="BN821" s="34"/>
      <c r="BO821" s="34"/>
      <c r="BP821" s="34"/>
      <c r="BQ821" s="34"/>
      <c r="BR821" s="34"/>
      <c r="BS821" s="34"/>
      <c r="BT821" s="34"/>
      <c r="BU821" s="34"/>
      <c r="BV821" s="34"/>
      <c r="BW821" s="34"/>
      <c r="BX821" s="34"/>
      <c r="BY821" s="34"/>
      <c r="BZ821" s="34"/>
      <c r="CA821" s="34"/>
      <c r="CB821" s="34"/>
      <c r="CC821" s="34"/>
      <c r="CD821" s="35"/>
      <c r="CE821" s="35"/>
      <c r="CF821" s="35"/>
      <c r="CG821" s="35"/>
      <c r="CH821" s="34"/>
      <c r="CI821" s="34"/>
      <c r="CJ821" s="34"/>
      <c r="CK821" s="34"/>
      <c r="CL821" s="34"/>
      <c r="CM821" s="34"/>
      <c r="CN821" s="34"/>
      <c r="CO821" s="34"/>
      <c r="CP821" s="34"/>
      <c r="CQ821" s="34"/>
      <c r="CR821" s="34"/>
      <c r="CS821" s="34"/>
      <c r="CT821" s="34"/>
      <c r="CU821" s="34"/>
      <c r="CV821" s="34"/>
      <c r="CW821" s="34"/>
      <c r="CX821" s="35"/>
      <c r="CY821" s="35"/>
      <c r="CZ821" s="35"/>
      <c r="DA821" s="35"/>
      <c r="DB821" s="34"/>
      <c r="DC821" s="34"/>
      <c r="DD821" s="34"/>
      <c r="DE821" s="34"/>
      <c r="DF821" s="34"/>
      <c r="DG821" s="34"/>
      <c r="DH821" s="34"/>
      <c r="DI821" s="34"/>
      <c r="DJ821" s="34"/>
      <c r="DK821" s="34"/>
      <c r="DL821" s="34"/>
      <c r="DM821" s="34"/>
      <c r="DN821" s="34"/>
      <c r="DO821" s="34"/>
      <c r="DP821" s="34"/>
      <c r="DQ821" s="34"/>
    </row>
    <row r="822" spans="24:121">
      <c r="X822" s="35"/>
      <c r="Y822" s="35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5"/>
      <c r="AQ822" s="35"/>
      <c r="AR822" s="35"/>
      <c r="AS822" s="35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  <c r="BE822" s="34"/>
      <c r="BF822" s="34"/>
      <c r="BG822" s="34"/>
      <c r="BH822" s="34"/>
      <c r="BI822" s="34"/>
      <c r="BJ822" s="35"/>
      <c r="BK822" s="35"/>
      <c r="BL822" s="35"/>
      <c r="BM822" s="35"/>
      <c r="BN822" s="34"/>
      <c r="BO822" s="34"/>
      <c r="BP822" s="34"/>
      <c r="BQ822" s="34"/>
      <c r="BR822" s="34"/>
      <c r="BS822" s="34"/>
      <c r="BT822" s="34"/>
      <c r="BU822" s="34"/>
      <c r="BV822" s="34"/>
      <c r="BW822" s="34"/>
      <c r="BX822" s="34"/>
      <c r="BY822" s="34"/>
      <c r="BZ822" s="34"/>
      <c r="CA822" s="34"/>
      <c r="CB822" s="34"/>
      <c r="CC822" s="34"/>
      <c r="CD822" s="35"/>
      <c r="CE822" s="35"/>
      <c r="CF822" s="35"/>
      <c r="CG822" s="35"/>
      <c r="CH822" s="34"/>
      <c r="CI822" s="34"/>
      <c r="CJ822" s="34"/>
      <c r="CK822" s="34"/>
      <c r="CL822" s="34"/>
      <c r="CM822" s="34"/>
      <c r="CN822" s="34"/>
      <c r="CO822" s="34"/>
      <c r="CP822" s="34"/>
      <c r="CQ822" s="34"/>
      <c r="CR822" s="34"/>
      <c r="CS822" s="34"/>
      <c r="CT822" s="34"/>
      <c r="CU822" s="34"/>
      <c r="CV822" s="34"/>
      <c r="CW822" s="34"/>
      <c r="CX822" s="36"/>
      <c r="CY822" s="35"/>
      <c r="CZ822" s="35"/>
      <c r="DA822" s="35"/>
      <c r="DB822" s="34"/>
      <c r="DC822" s="34"/>
      <c r="DD822" s="34"/>
      <c r="DE822" s="34"/>
      <c r="DF822" s="34"/>
      <c r="DG822" s="34"/>
      <c r="DH822" s="34"/>
      <c r="DI822" s="34"/>
      <c r="DJ822" s="34"/>
      <c r="DK822" s="34"/>
      <c r="DL822" s="34"/>
      <c r="DM822" s="34"/>
      <c r="DN822" s="34"/>
      <c r="DO822" s="34"/>
      <c r="DP822" s="34"/>
      <c r="DQ822" s="34"/>
    </row>
    <row r="823" spans="24:121">
      <c r="X823" s="35"/>
      <c r="Y823" s="35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5"/>
      <c r="AQ823" s="35"/>
      <c r="AR823" s="35"/>
      <c r="AS823" s="35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  <c r="BE823" s="34"/>
      <c r="BF823" s="34"/>
      <c r="BG823" s="34"/>
      <c r="BH823" s="34"/>
      <c r="BI823" s="34"/>
      <c r="BJ823" s="35"/>
      <c r="BK823" s="35"/>
      <c r="BL823" s="35"/>
      <c r="BM823" s="35"/>
      <c r="BN823" s="34"/>
      <c r="BO823" s="34"/>
      <c r="BP823" s="34"/>
      <c r="BQ823" s="34"/>
      <c r="BR823" s="34"/>
      <c r="BS823" s="34"/>
      <c r="BT823" s="34"/>
      <c r="BU823" s="34"/>
      <c r="BV823" s="34"/>
      <c r="BW823" s="34"/>
      <c r="BX823" s="34"/>
      <c r="BY823" s="34"/>
      <c r="BZ823" s="34"/>
      <c r="CA823" s="34"/>
      <c r="CB823" s="34"/>
      <c r="CC823" s="34"/>
      <c r="CD823" s="35"/>
      <c r="CE823" s="35"/>
      <c r="CF823" s="35"/>
      <c r="CG823" s="35"/>
      <c r="CH823" s="34"/>
      <c r="CI823" s="34"/>
      <c r="CJ823" s="34"/>
      <c r="CK823" s="34"/>
      <c r="CL823" s="34"/>
      <c r="CM823" s="34"/>
      <c r="CN823" s="34"/>
      <c r="CO823" s="34"/>
      <c r="CP823" s="34"/>
      <c r="CQ823" s="34"/>
      <c r="CR823" s="34"/>
      <c r="CS823" s="34"/>
      <c r="CT823" s="34"/>
      <c r="CU823" s="34"/>
      <c r="CV823" s="34"/>
      <c r="CW823" s="34"/>
      <c r="CX823" s="35"/>
      <c r="CY823" s="35"/>
      <c r="CZ823" s="35"/>
      <c r="DA823" s="35"/>
      <c r="DB823" s="34"/>
      <c r="DC823" s="34"/>
      <c r="DD823" s="34"/>
      <c r="DE823" s="34"/>
      <c r="DF823" s="34"/>
      <c r="DG823" s="34"/>
      <c r="DH823" s="34"/>
      <c r="DI823" s="34"/>
      <c r="DJ823" s="34"/>
      <c r="DK823" s="34"/>
      <c r="DL823" s="34"/>
      <c r="DM823" s="34"/>
      <c r="DN823" s="34"/>
      <c r="DO823" s="34"/>
      <c r="DP823" s="34"/>
      <c r="DQ823" s="34"/>
    </row>
    <row r="824" spans="24:121">
      <c r="X824" s="35"/>
      <c r="Y824" s="35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5"/>
      <c r="AQ824" s="35"/>
      <c r="AR824" s="35"/>
      <c r="AS824" s="35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  <c r="BE824" s="34"/>
      <c r="BF824" s="34"/>
      <c r="BG824" s="34"/>
      <c r="BH824" s="34"/>
      <c r="BI824" s="34"/>
      <c r="BJ824" s="35"/>
      <c r="BK824" s="35"/>
      <c r="BL824" s="35"/>
      <c r="BM824" s="35"/>
      <c r="BN824" s="34"/>
      <c r="BO824" s="34"/>
      <c r="BP824" s="34"/>
      <c r="BQ824" s="34"/>
      <c r="BR824" s="34"/>
      <c r="BS824" s="34"/>
      <c r="BT824" s="34"/>
      <c r="BU824" s="34"/>
      <c r="BV824" s="34"/>
      <c r="BW824" s="34"/>
      <c r="BX824" s="34"/>
      <c r="BY824" s="34"/>
      <c r="BZ824" s="34"/>
      <c r="CA824" s="34"/>
      <c r="CB824" s="34"/>
      <c r="CC824" s="34"/>
      <c r="CD824" s="35"/>
      <c r="CE824" s="35"/>
      <c r="CF824" s="35"/>
      <c r="CG824" s="35"/>
      <c r="CH824" s="34"/>
      <c r="CI824" s="34"/>
      <c r="CJ824" s="34"/>
      <c r="CK824" s="34"/>
      <c r="CL824" s="34"/>
      <c r="CM824" s="34"/>
      <c r="CN824" s="34"/>
      <c r="CO824" s="34"/>
      <c r="CP824" s="34"/>
      <c r="CQ824" s="34"/>
      <c r="CR824" s="34"/>
      <c r="CS824" s="34"/>
      <c r="CT824" s="34"/>
      <c r="CU824" s="34"/>
      <c r="CV824" s="34"/>
      <c r="CW824" s="34"/>
      <c r="CX824" s="35"/>
      <c r="CY824" s="35"/>
      <c r="CZ824" s="35"/>
      <c r="DA824" s="35"/>
      <c r="DB824" s="34"/>
      <c r="DC824" s="34"/>
      <c r="DD824" s="34"/>
      <c r="DE824" s="34"/>
      <c r="DF824" s="34"/>
      <c r="DG824" s="34"/>
      <c r="DH824" s="34"/>
      <c r="DI824" s="34"/>
      <c r="DJ824" s="34"/>
      <c r="DK824" s="34"/>
      <c r="DL824" s="34"/>
      <c r="DM824" s="34"/>
      <c r="DN824" s="34"/>
      <c r="DO824" s="34"/>
      <c r="DP824" s="34"/>
      <c r="DQ824" s="34"/>
    </row>
    <row r="825" spans="24:121">
      <c r="X825" s="35"/>
      <c r="Y825" s="35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5"/>
      <c r="AQ825" s="35"/>
      <c r="AR825" s="35"/>
      <c r="AS825" s="35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  <c r="BE825" s="34"/>
      <c r="BF825" s="34"/>
      <c r="BG825" s="34"/>
      <c r="BH825" s="34"/>
      <c r="BI825" s="34"/>
      <c r="BJ825" s="35"/>
      <c r="BK825" s="35"/>
      <c r="BL825" s="35"/>
      <c r="BM825" s="35"/>
      <c r="BN825" s="34"/>
      <c r="BO825" s="34"/>
      <c r="BP825" s="34"/>
      <c r="BQ825" s="34"/>
      <c r="BR825" s="34"/>
      <c r="BS825" s="34"/>
      <c r="BT825" s="34"/>
      <c r="BU825" s="34"/>
      <c r="BV825" s="34"/>
      <c r="BW825" s="34"/>
      <c r="BX825" s="34"/>
      <c r="BY825" s="34"/>
      <c r="BZ825" s="34"/>
      <c r="CA825" s="34"/>
      <c r="CB825" s="34"/>
      <c r="CC825" s="34"/>
      <c r="CD825" s="35"/>
      <c r="CE825" s="35"/>
      <c r="CF825" s="35"/>
      <c r="CG825" s="35"/>
      <c r="CH825" s="34"/>
      <c r="CI825" s="34"/>
      <c r="CJ825" s="34"/>
      <c r="CK825" s="34"/>
      <c r="CL825" s="34"/>
      <c r="CM825" s="34"/>
      <c r="CN825" s="34"/>
      <c r="CO825" s="34"/>
      <c r="CP825" s="34"/>
      <c r="CQ825" s="34"/>
      <c r="CR825" s="34"/>
      <c r="CS825" s="34"/>
      <c r="CT825" s="34"/>
      <c r="CU825" s="34"/>
      <c r="CV825" s="34"/>
      <c r="CW825" s="34"/>
      <c r="CX825" s="35"/>
      <c r="CY825" s="35"/>
      <c r="CZ825" s="35"/>
      <c r="DA825" s="35"/>
      <c r="DB825" s="34"/>
      <c r="DC825" s="34"/>
      <c r="DD825" s="34"/>
      <c r="DE825" s="34"/>
      <c r="DF825" s="34"/>
      <c r="DG825" s="34"/>
      <c r="DH825" s="34"/>
      <c r="DI825" s="34"/>
      <c r="DJ825" s="34"/>
      <c r="DK825" s="34"/>
      <c r="DL825" s="34"/>
      <c r="DM825" s="34"/>
      <c r="DN825" s="34"/>
      <c r="DO825" s="34"/>
      <c r="DP825" s="34"/>
      <c r="DQ825" s="34"/>
    </row>
    <row r="826" spans="24:121">
      <c r="X826" s="35"/>
      <c r="Y826" s="35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5"/>
      <c r="AQ826" s="35"/>
      <c r="AR826" s="35"/>
      <c r="AS826" s="35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  <c r="BE826" s="34"/>
      <c r="BF826" s="34"/>
      <c r="BG826" s="34"/>
      <c r="BH826" s="34"/>
      <c r="BI826" s="34"/>
      <c r="BJ826" s="35"/>
      <c r="BK826" s="35"/>
      <c r="BL826" s="35"/>
      <c r="BM826" s="35"/>
      <c r="BN826" s="34"/>
      <c r="BO826" s="34"/>
      <c r="BP826" s="34"/>
      <c r="BQ826" s="34"/>
      <c r="BR826" s="34"/>
      <c r="BS826" s="34"/>
      <c r="BT826" s="34"/>
      <c r="BU826" s="34"/>
      <c r="BV826" s="34"/>
      <c r="BW826" s="34"/>
      <c r="BX826" s="34"/>
      <c r="BY826" s="34"/>
      <c r="BZ826" s="34"/>
      <c r="CA826" s="34"/>
      <c r="CB826" s="34"/>
      <c r="CC826" s="34"/>
      <c r="CD826" s="35"/>
      <c r="CE826" s="35"/>
      <c r="CF826" s="35"/>
      <c r="CG826" s="35"/>
      <c r="CH826" s="34"/>
      <c r="CI826" s="34"/>
      <c r="CJ826" s="34"/>
      <c r="CK826" s="34"/>
      <c r="CL826" s="34"/>
      <c r="CM826" s="34"/>
      <c r="CN826" s="34"/>
      <c r="CO826" s="34"/>
      <c r="CP826" s="34"/>
      <c r="CQ826" s="34"/>
      <c r="CR826" s="34"/>
      <c r="CS826" s="34"/>
      <c r="CT826" s="34"/>
      <c r="CU826" s="34"/>
      <c r="CV826" s="34"/>
      <c r="CW826" s="34"/>
      <c r="CX826" s="35"/>
      <c r="CY826" s="35"/>
      <c r="CZ826" s="35"/>
      <c r="DA826" s="35"/>
      <c r="DB826" s="34"/>
      <c r="DC826" s="34"/>
      <c r="DD826" s="34"/>
      <c r="DE826" s="34"/>
      <c r="DF826" s="34"/>
      <c r="DG826" s="34"/>
      <c r="DH826" s="34"/>
      <c r="DI826" s="34"/>
      <c r="DJ826" s="34"/>
      <c r="DK826" s="34"/>
      <c r="DL826" s="34"/>
      <c r="DM826" s="34"/>
      <c r="DN826" s="34"/>
      <c r="DO826" s="34"/>
      <c r="DP826" s="34"/>
      <c r="DQ826" s="34"/>
    </row>
    <row r="827" spans="24:121">
      <c r="X827" s="35"/>
      <c r="Y827" s="35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5"/>
      <c r="AQ827" s="35"/>
      <c r="AR827" s="35"/>
      <c r="AS827" s="35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  <c r="BE827" s="34"/>
      <c r="BF827" s="34"/>
      <c r="BG827" s="34"/>
      <c r="BH827" s="34"/>
      <c r="BI827" s="34"/>
      <c r="BJ827" s="35"/>
      <c r="BK827" s="35"/>
      <c r="BL827" s="35"/>
      <c r="BM827" s="35"/>
      <c r="BN827" s="34"/>
      <c r="BO827" s="34"/>
      <c r="BP827" s="34"/>
      <c r="BQ827" s="34"/>
      <c r="BR827" s="34"/>
      <c r="BS827" s="34"/>
      <c r="BT827" s="34"/>
      <c r="BU827" s="34"/>
      <c r="BV827" s="34"/>
      <c r="BW827" s="34"/>
      <c r="BX827" s="34"/>
      <c r="BY827" s="34"/>
      <c r="BZ827" s="34"/>
      <c r="CA827" s="34"/>
      <c r="CB827" s="34"/>
      <c r="CC827" s="34"/>
      <c r="CD827" s="35"/>
      <c r="CE827" s="35"/>
      <c r="CF827" s="35"/>
      <c r="CG827" s="35"/>
      <c r="CH827" s="34"/>
      <c r="CI827" s="34"/>
      <c r="CJ827" s="34"/>
      <c r="CK827" s="34"/>
      <c r="CL827" s="34"/>
      <c r="CM827" s="34"/>
      <c r="CN827" s="34"/>
      <c r="CO827" s="34"/>
      <c r="CP827" s="34"/>
      <c r="CQ827" s="34"/>
      <c r="CR827" s="34"/>
      <c r="CS827" s="34"/>
      <c r="CT827" s="34"/>
      <c r="CU827" s="34"/>
      <c r="CV827" s="34"/>
      <c r="CW827" s="34"/>
      <c r="CX827" s="35"/>
      <c r="CY827" s="35"/>
      <c r="CZ827" s="35"/>
      <c r="DA827" s="35"/>
      <c r="DB827" s="34"/>
      <c r="DC827" s="34"/>
      <c r="DD827" s="34"/>
      <c r="DE827" s="34"/>
      <c r="DF827" s="34"/>
      <c r="DG827" s="34"/>
      <c r="DH827" s="34"/>
      <c r="DI827" s="34"/>
      <c r="DJ827" s="34"/>
      <c r="DK827" s="34"/>
      <c r="DL827" s="34"/>
      <c r="DM827" s="34"/>
      <c r="DN827" s="34"/>
      <c r="DO827" s="34"/>
      <c r="DP827" s="34"/>
      <c r="DQ827" s="34"/>
    </row>
    <row r="828" spans="24:121">
      <c r="X828" s="35"/>
      <c r="Y828" s="35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5"/>
      <c r="AQ828" s="35"/>
      <c r="AR828" s="35"/>
      <c r="AS828" s="35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35"/>
      <c r="BK828" s="35"/>
      <c r="BL828" s="35"/>
      <c r="BM828" s="35"/>
      <c r="BN828" s="34"/>
      <c r="BO828" s="34"/>
      <c r="BP828" s="34"/>
      <c r="BQ828" s="34"/>
      <c r="BR828" s="34"/>
      <c r="BS828" s="34"/>
      <c r="BT828" s="34"/>
      <c r="BU828" s="34"/>
      <c r="BV828" s="34"/>
      <c r="BW828" s="34"/>
      <c r="BX828" s="34"/>
      <c r="BY828" s="34"/>
      <c r="BZ828" s="34"/>
      <c r="CA828" s="34"/>
      <c r="CB828" s="34"/>
      <c r="CC828" s="34"/>
      <c r="CD828" s="35"/>
      <c r="CE828" s="35"/>
      <c r="CF828" s="35"/>
      <c r="CG828" s="35"/>
      <c r="CH828" s="34"/>
      <c r="CI828" s="34"/>
      <c r="CJ828" s="34"/>
      <c r="CK828" s="34"/>
      <c r="CL828" s="34"/>
      <c r="CM828" s="34"/>
      <c r="CN828" s="34"/>
      <c r="CO828" s="34"/>
      <c r="CP828" s="34"/>
      <c r="CQ828" s="34"/>
      <c r="CR828" s="34"/>
      <c r="CS828" s="34"/>
      <c r="CT828" s="34"/>
      <c r="CU828" s="34"/>
      <c r="CV828" s="34"/>
      <c r="CW828" s="34"/>
      <c r="CX828" s="36"/>
      <c r="CY828" s="35"/>
      <c r="CZ828" s="35"/>
      <c r="DA828" s="35"/>
      <c r="DB828" s="34"/>
      <c r="DC828" s="34"/>
      <c r="DD828" s="34"/>
      <c r="DE828" s="34"/>
      <c r="DF828" s="34"/>
      <c r="DG828" s="34"/>
      <c r="DH828" s="34"/>
      <c r="DI828" s="34"/>
      <c r="DJ828" s="34"/>
      <c r="DK828" s="34"/>
      <c r="DL828" s="34"/>
      <c r="DM828" s="34"/>
      <c r="DN828" s="34"/>
      <c r="DO828" s="34"/>
      <c r="DP828" s="34"/>
      <c r="DQ828" s="34"/>
    </row>
    <row r="829" spans="24:121">
      <c r="X829" s="35"/>
      <c r="Y829" s="35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5"/>
      <c r="AQ829" s="35"/>
      <c r="AR829" s="35"/>
      <c r="AS829" s="35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  <c r="BE829" s="34"/>
      <c r="BF829" s="34"/>
      <c r="BG829" s="34"/>
      <c r="BH829" s="34"/>
      <c r="BI829" s="34"/>
      <c r="BJ829" s="35"/>
      <c r="BK829" s="35"/>
      <c r="BL829" s="35"/>
      <c r="BM829" s="35"/>
      <c r="BN829" s="34"/>
      <c r="BO829" s="34"/>
      <c r="BP829" s="34"/>
      <c r="BQ829" s="34"/>
      <c r="BR829" s="34"/>
      <c r="BS829" s="34"/>
      <c r="BT829" s="34"/>
      <c r="BU829" s="34"/>
      <c r="BV829" s="34"/>
      <c r="BW829" s="34"/>
      <c r="BX829" s="34"/>
      <c r="BY829" s="34"/>
      <c r="BZ829" s="34"/>
      <c r="CA829" s="34"/>
      <c r="CB829" s="34"/>
      <c r="CC829" s="34"/>
      <c r="CD829" s="35"/>
      <c r="CE829" s="35"/>
      <c r="CF829" s="35"/>
      <c r="CG829" s="35"/>
      <c r="CH829" s="34"/>
      <c r="CI829" s="34"/>
      <c r="CJ829" s="34"/>
      <c r="CK829" s="34"/>
      <c r="CL829" s="34"/>
      <c r="CM829" s="34"/>
      <c r="CN829" s="34"/>
      <c r="CO829" s="34"/>
      <c r="CP829" s="34"/>
      <c r="CQ829" s="34"/>
      <c r="CR829" s="34"/>
      <c r="CS829" s="34"/>
      <c r="CT829" s="34"/>
      <c r="CU829" s="34"/>
      <c r="CV829" s="34"/>
      <c r="CW829" s="34"/>
      <c r="CX829" s="36"/>
      <c r="CY829" s="35"/>
      <c r="CZ829" s="35"/>
      <c r="DA829" s="35"/>
      <c r="DB829" s="34"/>
      <c r="DC829" s="34"/>
      <c r="DD829" s="34"/>
      <c r="DE829" s="34"/>
      <c r="DF829" s="34"/>
      <c r="DG829" s="34"/>
      <c r="DH829" s="34"/>
      <c r="DI829" s="34"/>
      <c r="DJ829" s="34"/>
      <c r="DK829" s="34"/>
      <c r="DL829" s="34"/>
      <c r="DM829" s="34"/>
      <c r="DN829" s="34"/>
      <c r="DO829" s="34"/>
      <c r="DP829" s="34"/>
      <c r="DQ829" s="34"/>
    </row>
    <row r="830" spans="24:121">
      <c r="X830" s="35"/>
      <c r="Y830" s="35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5"/>
      <c r="AQ830" s="35"/>
      <c r="AR830" s="35"/>
      <c r="AS830" s="35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  <c r="BE830" s="34"/>
      <c r="BF830" s="34"/>
      <c r="BG830" s="34"/>
      <c r="BH830" s="34"/>
      <c r="BI830" s="34"/>
      <c r="BJ830" s="35"/>
      <c r="BK830" s="35"/>
      <c r="BL830" s="35"/>
      <c r="BM830" s="35"/>
      <c r="BN830" s="34"/>
      <c r="BO830" s="34"/>
      <c r="BP830" s="34"/>
      <c r="BQ830" s="34"/>
      <c r="BR830" s="34"/>
      <c r="BS830" s="34"/>
      <c r="BT830" s="34"/>
      <c r="BU830" s="34"/>
      <c r="BV830" s="34"/>
      <c r="BW830" s="34"/>
      <c r="BX830" s="34"/>
      <c r="BY830" s="34"/>
      <c r="BZ830" s="34"/>
      <c r="CA830" s="34"/>
      <c r="CB830" s="34"/>
      <c r="CC830" s="34"/>
      <c r="CD830" s="35"/>
      <c r="CE830" s="35"/>
      <c r="CF830" s="35"/>
      <c r="CG830" s="35"/>
      <c r="CH830" s="34"/>
      <c r="CI830" s="34"/>
      <c r="CJ830" s="34"/>
      <c r="CK830" s="34"/>
      <c r="CL830" s="34"/>
      <c r="CM830" s="34"/>
      <c r="CN830" s="34"/>
      <c r="CO830" s="34"/>
      <c r="CP830" s="34"/>
      <c r="CQ830" s="34"/>
      <c r="CR830" s="34"/>
      <c r="CS830" s="34"/>
      <c r="CT830" s="34"/>
      <c r="CU830" s="34"/>
      <c r="CV830" s="34"/>
      <c r="CW830" s="34"/>
      <c r="CX830" s="35"/>
      <c r="CY830" s="35"/>
      <c r="CZ830" s="35"/>
      <c r="DA830" s="35"/>
      <c r="DB830" s="34"/>
      <c r="DC830" s="34"/>
      <c r="DD830" s="34"/>
      <c r="DE830" s="34"/>
      <c r="DF830" s="34"/>
      <c r="DG830" s="34"/>
      <c r="DH830" s="34"/>
      <c r="DI830" s="34"/>
      <c r="DJ830" s="34"/>
      <c r="DK830" s="34"/>
      <c r="DL830" s="34"/>
      <c r="DM830" s="34"/>
      <c r="DN830" s="34"/>
      <c r="DO830" s="34"/>
      <c r="DP830" s="34"/>
      <c r="DQ830" s="34"/>
    </row>
    <row r="831" spans="24:121">
      <c r="X831" s="35"/>
      <c r="Y831" s="35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5"/>
      <c r="AQ831" s="35"/>
      <c r="AR831" s="35"/>
      <c r="AS831" s="35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  <c r="BE831" s="34"/>
      <c r="BF831" s="34"/>
      <c r="BG831" s="34"/>
      <c r="BH831" s="34"/>
      <c r="BI831" s="34"/>
      <c r="BJ831" s="35"/>
      <c r="BK831" s="35"/>
      <c r="BL831" s="35"/>
      <c r="BM831" s="35"/>
      <c r="BN831" s="34"/>
      <c r="BO831" s="34"/>
      <c r="BP831" s="34"/>
      <c r="BQ831" s="34"/>
      <c r="BR831" s="34"/>
      <c r="BS831" s="34"/>
      <c r="BT831" s="34"/>
      <c r="BU831" s="34"/>
      <c r="BV831" s="34"/>
      <c r="BW831" s="34"/>
      <c r="BX831" s="34"/>
      <c r="BY831" s="34"/>
      <c r="BZ831" s="34"/>
      <c r="CA831" s="34"/>
      <c r="CB831" s="34"/>
      <c r="CC831" s="34"/>
      <c r="CD831" s="35"/>
      <c r="CE831" s="35"/>
      <c r="CF831" s="35"/>
      <c r="CG831" s="35"/>
      <c r="CH831" s="34"/>
      <c r="CI831" s="34"/>
      <c r="CJ831" s="34"/>
      <c r="CK831" s="34"/>
      <c r="CL831" s="34"/>
      <c r="CM831" s="34"/>
      <c r="CN831" s="34"/>
      <c r="CO831" s="34"/>
      <c r="CP831" s="34"/>
      <c r="CQ831" s="34"/>
      <c r="CR831" s="34"/>
      <c r="CS831" s="34"/>
      <c r="CT831" s="34"/>
      <c r="CU831" s="34"/>
      <c r="CV831" s="34"/>
      <c r="CW831" s="34"/>
      <c r="CX831" s="35"/>
      <c r="CY831" s="35"/>
      <c r="CZ831" s="35"/>
      <c r="DA831" s="35"/>
      <c r="DB831" s="34"/>
      <c r="DC831" s="34"/>
      <c r="DD831" s="34"/>
      <c r="DE831" s="34"/>
      <c r="DF831" s="34"/>
      <c r="DG831" s="34"/>
      <c r="DH831" s="34"/>
      <c r="DI831" s="34"/>
      <c r="DJ831" s="34"/>
      <c r="DK831" s="34"/>
      <c r="DL831" s="34"/>
      <c r="DM831" s="34"/>
      <c r="DN831" s="34"/>
      <c r="DO831" s="34"/>
      <c r="DP831" s="34"/>
      <c r="DQ831" s="34"/>
    </row>
    <row r="832" spans="24:121">
      <c r="X832" s="35"/>
      <c r="Y832" s="35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5"/>
      <c r="AQ832" s="35"/>
      <c r="AR832" s="35"/>
      <c r="AS832" s="35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35"/>
      <c r="BK832" s="35"/>
      <c r="BL832" s="35"/>
      <c r="BM832" s="35"/>
      <c r="BN832" s="34"/>
      <c r="BO832" s="34"/>
      <c r="BP832" s="34"/>
      <c r="BQ832" s="34"/>
      <c r="BR832" s="34"/>
      <c r="BS832" s="34"/>
      <c r="BT832" s="34"/>
      <c r="BU832" s="34"/>
      <c r="BV832" s="34"/>
      <c r="BW832" s="34"/>
      <c r="BX832" s="34"/>
      <c r="BY832" s="34"/>
      <c r="BZ832" s="34"/>
      <c r="CA832" s="34"/>
      <c r="CB832" s="34"/>
      <c r="CC832" s="34"/>
      <c r="CD832" s="35"/>
      <c r="CE832" s="35"/>
      <c r="CF832" s="35"/>
      <c r="CG832" s="35"/>
      <c r="CH832" s="34"/>
      <c r="CI832" s="34"/>
      <c r="CJ832" s="34"/>
      <c r="CK832" s="34"/>
      <c r="CL832" s="34"/>
      <c r="CM832" s="34"/>
      <c r="CN832" s="34"/>
      <c r="CO832" s="34"/>
      <c r="CP832" s="34"/>
      <c r="CQ832" s="34"/>
      <c r="CR832" s="34"/>
      <c r="CS832" s="34"/>
      <c r="CT832" s="34"/>
      <c r="CU832" s="34"/>
      <c r="CV832" s="34"/>
      <c r="CW832" s="34"/>
      <c r="CX832" s="36"/>
      <c r="CY832" s="35"/>
      <c r="CZ832" s="35"/>
      <c r="DA832" s="36"/>
      <c r="DB832" s="34"/>
      <c r="DC832" s="34"/>
      <c r="DD832" s="34"/>
      <c r="DE832" s="34"/>
      <c r="DF832" s="34"/>
      <c r="DG832" s="34"/>
      <c r="DH832" s="34"/>
      <c r="DI832" s="34"/>
      <c r="DJ832" s="34"/>
      <c r="DK832" s="34"/>
      <c r="DL832" s="34"/>
      <c r="DM832" s="34"/>
      <c r="DN832" s="34"/>
      <c r="DO832" s="34"/>
      <c r="DP832" s="34"/>
      <c r="DQ832" s="34"/>
    </row>
    <row r="833" spans="24:121">
      <c r="X833" s="35"/>
      <c r="Y833" s="35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5"/>
      <c r="AQ833" s="35"/>
      <c r="AR833" s="35"/>
      <c r="AS833" s="35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  <c r="BE833" s="34"/>
      <c r="BF833" s="34"/>
      <c r="BG833" s="34"/>
      <c r="BH833" s="34"/>
      <c r="BI833" s="34"/>
      <c r="BJ833" s="35"/>
      <c r="BK833" s="35"/>
      <c r="BL833" s="35"/>
      <c r="BM833" s="35"/>
      <c r="BN833" s="34"/>
      <c r="BO833" s="34"/>
      <c r="BP833" s="34"/>
      <c r="BQ833" s="34"/>
      <c r="BR833" s="34"/>
      <c r="BS833" s="34"/>
      <c r="BT833" s="34"/>
      <c r="BU833" s="34"/>
      <c r="BV833" s="34"/>
      <c r="BW833" s="34"/>
      <c r="BX833" s="34"/>
      <c r="BY833" s="34"/>
      <c r="BZ833" s="34"/>
      <c r="CA833" s="34"/>
      <c r="CB833" s="34"/>
      <c r="CC833" s="34"/>
      <c r="CD833" s="35"/>
      <c r="CE833" s="35"/>
      <c r="CF833" s="35"/>
      <c r="CG833" s="35"/>
      <c r="CH833" s="34"/>
      <c r="CI833" s="34"/>
      <c r="CJ833" s="34"/>
      <c r="CK833" s="34"/>
      <c r="CL833" s="34"/>
      <c r="CM833" s="34"/>
      <c r="CN833" s="34"/>
      <c r="CO833" s="34"/>
      <c r="CP833" s="34"/>
      <c r="CQ833" s="34"/>
      <c r="CR833" s="34"/>
      <c r="CS833" s="34"/>
      <c r="CT833" s="34"/>
      <c r="CU833" s="34"/>
      <c r="CV833" s="34"/>
      <c r="CW833" s="34"/>
      <c r="CX833" s="35"/>
      <c r="CY833" s="35"/>
      <c r="CZ833" s="35"/>
      <c r="DA833" s="35"/>
      <c r="DB833" s="34"/>
      <c r="DC833" s="34"/>
      <c r="DD833" s="34"/>
      <c r="DE833" s="34"/>
      <c r="DF833" s="34"/>
      <c r="DG833" s="34"/>
      <c r="DH833" s="34"/>
      <c r="DI833" s="34"/>
      <c r="DJ833" s="34"/>
      <c r="DK833" s="34"/>
      <c r="DL833" s="34"/>
      <c r="DM833" s="34"/>
      <c r="DN833" s="34"/>
      <c r="DO833" s="34"/>
      <c r="DP833" s="34"/>
      <c r="DQ833" s="34"/>
    </row>
    <row r="834" spans="24:121">
      <c r="X834" s="35"/>
      <c r="Y834" s="35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5"/>
      <c r="AQ834" s="35"/>
      <c r="AR834" s="35"/>
      <c r="AS834" s="35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  <c r="BE834" s="34"/>
      <c r="BF834" s="34"/>
      <c r="BG834" s="34"/>
      <c r="BH834" s="34"/>
      <c r="BI834" s="34"/>
      <c r="BJ834" s="35"/>
      <c r="BK834" s="35"/>
      <c r="BL834" s="35"/>
      <c r="BM834" s="35"/>
      <c r="BN834" s="34"/>
      <c r="BO834" s="34"/>
      <c r="BP834" s="34"/>
      <c r="BQ834" s="34"/>
      <c r="BR834" s="34"/>
      <c r="BS834" s="34"/>
      <c r="BT834" s="34"/>
      <c r="BU834" s="34"/>
      <c r="BV834" s="34"/>
      <c r="BW834" s="34"/>
      <c r="BX834" s="34"/>
      <c r="BY834" s="34"/>
      <c r="BZ834" s="34"/>
      <c r="CA834" s="34"/>
      <c r="CB834" s="34"/>
      <c r="CC834" s="34"/>
      <c r="CD834" s="35"/>
      <c r="CE834" s="35"/>
      <c r="CF834" s="35"/>
      <c r="CG834" s="35"/>
      <c r="CH834" s="34"/>
      <c r="CI834" s="34"/>
      <c r="CJ834" s="34"/>
      <c r="CK834" s="34"/>
      <c r="CL834" s="34"/>
      <c r="CM834" s="34"/>
      <c r="CN834" s="34"/>
      <c r="CO834" s="34"/>
      <c r="CP834" s="34"/>
      <c r="CQ834" s="34"/>
      <c r="CR834" s="34"/>
      <c r="CS834" s="34"/>
      <c r="CT834" s="34"/>
      <c r="CU834" s="34"/>
      <c r="CV834" s="34"/>
      <c r="CW834" s="34"/>
      <c r="CX834" s="35"/>
      <c r="CY834" s="35"/>
      <c r="CZ834" s="35"/>
      <c r="DA834" s="35"/>
      <c r="DB834" s="34"/>
      <c r="DC834" s="34"/>
      <c r="DD834" s="34"/>
      <c r="DE834" s="34"/>
      <c r="DF834" s="34"/>
      <c r="DG834" s="34"/>
      <c r="DH834" s="34"/>
      <c r="DI834" s="34"/>
      <c r="DJ834" s="34"/>
      <c r="DK834" s="34"/>
      <c r="DL834" s="34"/>
      <c r="DM834" s="34"/>
      <c r="DN834" s="34"/>
      <c r="DO834" s="34"/>
      <c r="DP834" s="34"/>
      <c r="DQ834" s="34"/>
    </row>
    <row r="835" spans="24:121">
      <c r="X835" s="35"/>
      <c r="Y835" s="35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5"/>
      <c r="AQ835" s="35"/>
      <c r="AR835" s="35"/>
      <c r="AS835" s="35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  <c r="BE835" s="34"/>
      <c r="BF835" s="34"/>
      <c r="BG835" s="34"/>
      <c r="BH835" s="34"/>
      <c r="BI835" s="34"/>
      <c r="BJ835" s="35"/>
      <c r="BK835" s="35"/>
      <c r="BL835" s="35"/>
      <c r="BM835" s="35"/>
      <c r="BN835" s="34"/>
      <c r="BO835" s="34"/>
      <c r="BP835" s="34"/>
      <c r="BQ835" s="34"/>
      <c r="BR835" s="34"/>
      <c r="BS835" s="34"/>
      <c r="BT835" s="34"/>
      <c r="BU835" s="34"/>
      <c r="BV835" s="34"/>
      <c r="BW835" s="34"/>
      <c r="BX835" s="34"/>
      <c r="BY835" s="34"/>
      <c r="BZ835" s="34"/>
      <c r="CA835" s="34"/>
      <c r="CB835" s="34"/>
      <c r="CC835" s="34"/>
      <c r="CD835" s="35"/>
      <c r="CE835" s="35"/>
      <c r="CF835" s="35"/>
      <c r="CG835" s="35"/>
      <c r="CH835" s="34"/>
      <c r="CI835" s="34"/>
      <c r="CJ835" s="34"/>
      <c r="CK835" s="34"/>
      <c r="CL835" s="34"/>
      <c r="CM835" s="34"/>
      <c r="CN835" s="34"/>
      <c r="CO835" s="34"/>
      <c r="CP835" s="34"/>
      <c r="CQ835" s="34"/>
      <c r="CR835" s="34"/>
      <c r="CS835" s="34"/>
      <c r="CT835" s="34"/>
      <c r="CU835" s="34"/>
      <c r="CV835" s="34"/>
      <c r="CW835" s="34"/>
      <c r="CX835" s="35"/>
      <c r="CY835" s="35"/>
      <c r="CZ835" s="35"/>
      <c r="DA835" s="35"/>
      <c r="DB835" s="34"/>
      <c r="DC835" s="34"/>
      <c r="DD835" s="34"/>
      <c r="DE835" s="34"/>
      <c r="DF835" s="34"/>
      <c r="DG835" s="34"/>
      <c r="DH835" s="34"/>
      <c r="DI835" s="34"/>
      <c r="DJ835" s="34"/>
      <c r="DK835" s="34"/>
      <c r="DL835" s="34"/>
      <c r="DM835" s="34"/>
      <c r="DN835" s="34"/>
      <c r="DO835" s="34"/>
      <c r="DP835" s="34"/>
      <c r="DQ835" s="34"/>
    </row>
    <row r="836" spans="24:121">
      <c r="X836" s="35"/>
      <c r="Y836" s="35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5"/>
      <c r="AQ836" s="35"/>
      <c r="AR836" s="35"/>
      <c r="AS836" s="35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  <c r="BE836" s="34"/>
      <c r="BF836" s="34"/>
      <c r="BG836" s="34"/>
      <c r="BH836" s="34"/>
      <c r="BI836" s="34"/>
      <c r="BJ836" s="35"/>
      <c r="BK836" s="35"/>
      <c r="BL836" s="35"/>
      <c r="BM836" s="35"/>
      <c r="BN836" s="34"/>
      <c r="BO836" s="34"/>
      <c r="BP836" s="34"/>
      <c r="BQ836" s="34"/>
      <c r="BR836" s="34"/>
      <c r="BS836" s="34"/>
      <c r="BT836" s="34"/>
      <c r="BU836" s="34"/>
      <c r="BV836" s="34"/>
      <c r="BW836" s="34"/>
      <c r="BX836" s="34"/>
      <c r="BY836" s="34"/>
      <c r="BZ836" s="34"/>
      <c r="CA836" s="34"/>
      <c r="CB836" s="34"/>
      <c r="CC836" s="34"/>
      <c r="CD836" s="35"/>
      <c r="CE836" s="35"/>
      <c r="CF836" s="35"/>
      <c r="CG836" s="35"/>
      <c r="CH836" s="34"/>
      <c r="CI836" s="34"/>
      <c r="CJ836" s="34"/>
      <c r="CK836" s="34"/>
      <c r="CL836" s="34"/>
      <c r="CM836" s="34"/>
      <c r="CN836" s="34"/>
      <c r="CO836" s="34"/>
      <c r="CP836" s="34"/>
      <c r="CQ836" s="34"/>
      <c r="CR836" s="34"/>
      <c r="CS836" s="34"/>
      <c r="CT836" s="34"/>
      <c r="CU836" s="34"/>
      <c r="CV836" s="34"/>
      <c r="CW836" s="34"/>
      <c r="CX836" s="35"/>
      <c r="CY836" s="35"/>
      <c r="CZ836" s="35"/>
      <c r="DA836" s="35"/>
      <c r="DB836" s="34"/>
      <c r="DC836" s="34"/>
      <c r="DD836" s="34"/>
      <c r="DE836" s="34"/>
      <c r="DF836" s="34"/>
      <c r="DG836" s="34"/>
      <c r="DH836" s="34"/>
      <c r="DI836" s="34"/>
      <c r="DJ836" s="34"/>
      <c r="DK836" s="34"/>
      <c r="DL836" s="34"/>
      <c r="DM836" s="34"/>
      <c r="DN836" s="34"/>
      <c r="DO836" s="34"/>
      <c r="DP836" s="34"/>
      <c r="DQ836" s="34"/>
    </row>
    <row r="837" spans="24:121">
      <c r="X837" s="35"/>
      <c r="Y837" s="35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5"/>
      <c r="AQ837" s="35"/>
      <c r="AR837" s="35"/>
      <c r="AS837" s="35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  <c r="BE837" s="34"/>
      <c r="BF837" s="34"/>
      <c r="BG837" s="34"/>
      <c r="BH837" s="34"/>
      <c r="BI837" s="34"/>
      <c r="BJ837" s="35"/>
      <c r="BK837" s="35"/>
      <c r="BL837" s="35"/>
      <c r="BM837" s="35"/>
      <c r="BN837" s="34"/>
      <c r="BO837" s="34"/>
      <c r="BP837" s="34"/>
      <c r="BQ837" s="34"/>
      <c r="BR837" s="34"/>
      <c r="BS837" s="34"/>
      <c r="BT837" s="34"/>
      <c r="BU837" s="34"/>
      <c r="BV837" s="34"/>
      <c r="BW837" s="34"/>
      <c r="BX837" s="34"/>
      <c r="BY837" s="34"/>
      <c r="BZ837" s="34"/>
      <c r="CA837" s="34"/>
      <c r="CB837" s="34"/>
      <c r="CC837" s="34"/>
      <c r="CD837" s="35"/>
      <c r="CE837" s="35"/>
      <c r="CF837" s="35"/>
      <c r="CG837" s="35"/>
      <c r="CH837" s="34"/>
      <c r="CI837" s="34"/>
      <c r="CJ837" s="34"/>
      <c r="CK837" s="34"/>
      <c r="CL837" s="34"/>
      <c r="CM837" s="34"/>
      <c r="CN837" s="34"/>
      <c r="CO837" s="34"/>
      <c r="CP837" s="34"/>
      <c r="CQ837" s="34"/>
      <c r="CR837" s="34"/>
      <c r="CS837" s="34"/>
      <c r="CT837" s="34"/>
      <c r="CU837" s="34"/>
      <c r="CV837" s="34"/>
      <c r="CW837" s="34"/>
      <c r="CX837" s="36"/>
      <c r="CY837" s="36"/>
      <c r="CZ837" s="35"/>
      <c r="DA837" s="35"/>
      <c r="DB837" s="34"/>
      <c r="DC837" s="34"/>
      <c r="DD837" s="34"/>
      <c r="DE837" s="34"/>
      <c r="DF837" s="34"/>
      <c r="DG837" s="34"/>
      <c r="DH837" s="34"/>
      <c r="DI837" s="34"/>
      <c r="DJ837" s="34"/>
      <c r="DK837" s="34"/>
      <c r="DL837" s="34"/>
      <c r="DM837" s="34"/>
      <c r="DN837" s="34"/>
      <c r="DO837" s="34"/>
      <c r="DP837" s="34"/>
      <c r="DQ837" s="34"/>
    </row>
    <row r="838" spans="24:121">
      <c r="X838" s="35"/>
      <c r="Y838" s="35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5"/>
      <c r="AQ838" s="35"/>
      <c r="AR838" s="35"/>
      <c r="AS838" s="35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  <c r="BE838" s="34"/>
      <c r="BF838" s="34"/>
      <c r="BG838" s="34"/>
      <c r="BH838" s="34"/>
      <c r="BI838" s="34"/>
      <c r="BJ838" s="35"/>
      <c r="BK838" s="35"/>
      <c r="BL838" s="35"/>
      <c r="BM838" s="35"/>
      <c r="BN838" s="34"/>
      <c r="BO838" s="34"/>
      <c r="BP838" s="34"/>
      <c r="BQ838" s="34"/>
      <c r="BR838" s="34"/>
      <c r="BS838" s="34"/>
      <c r="BT838" s="34"/>
      <c r="BU838" s="34"/>
      <c r="BV838" s="34"/>
      <c r="BW838" s="34"/>
      <c r="BX838" s="34"/>
      <c r="BY838" s="34"/>
      <c r="BZ838" s="34"/>
      <c r="CA838" s="34"/>
      <c r="CB838" s="34"/>
      <c r="CC838" s="34"/>
      <c r="CD838" s="35"/>
      <c r="CE838" s="35"/>
      <c r="CF838" s="35"/>
      <c r="CG838" s="35"/>
      <c r="CH838" s="34"/>
      <c r="CI838" s="34"/>
      <c r="CJ838" s="34"/>
      <c r="CK838" s="34"/>
      <c r="CL838" s="34"/>
      <c r="CM838" s="34"/>
      <c r="CN838" s="34"/>
      <c r="CO838" s="34"/>
      <c r="CP838" s="34"/>
      <c r="CQ838" s="34"/>
      <c r="CR838" s="34"/>
      <c r="CS838" s="34"/>
      <c r="CT838" s="34"/>
      <c r="CU838" s="34"/>
      <c r="CV838" s="34"/>
      <c r="CW838" s="34"/>
      <c r="CX838" s="35"/>
      <c r="CY838" s="35"/>
      <c r="CZ838" s="35"/>
      <c r="DA838" s="35"/>
      <c r="DB838" s="34"/>
      <c r="DC838" s="34"/>
      <c r="DD838" s="34"/>
      <c r="DE838" s="34"/>
      <c r="DF838" s="34"/>
      <c r="DG838" s="34"/>
      <c r="DH838" s="34"/>
      <c r="DI838" s="34"/>
      <c r="DJ838" s="34"/>
      <c r="DK838" s="34"/>
      <c r="DL838" s="34"/>
      <c r="DM838" s="34"/>
      <c r="DN838" s="34"/>
      <c r="DO838" s="34"/>
      <c r="DP838" s="34"/>
      <c r="DQ838" s="34"/>
    </row>
    <row r="839" spans="24:121">
      <c r="X839" s="35"/>
      <c r="Y839" s="35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5"/>
      <c r="AQ839" s="35"/>
      <c r="AR839" s="35"/>
      <c r="AS839" s="35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  <c r="BE839" s="34"/>
      <c r="BF839" s="34"/>
      <c r="BG839" s="34"/>
      <c r="BH839" s="34"/>
      <c r="BI839" s="34"/>
      <c r="BJ839" s="35"/>
      <c r="BK839" s="35"/>
      <c r="BL839" s="35"/>
      <c r="BM839" s="35"/>
      <c r="BN839" s="34"/>
      <c r="BO839" s="34"/>
      <c r="BP839" s="34"/>
      <c r="BQ839" s="34"/>
      <c r="BR839" s="34"/>
      <c r="BS839" s="34"/>
      <c r="BT839" s="34"/>
      <c r="BU839" s="34"/>
      <c r="BV839" s="34"/>
      <c r="BW839" s="34"/>
      <c r="BX839" s="34"/>
      <c r="BY839" s="34"/>
      <c r="BZ839" s="34"/>
      <c r="CA839" s="34"/>
      <c r="CB839" s="34"/>
      <c r="CC839" s="34"/>
      <c r="CD839" s="35"/>
      <c r="CE839" s="35"/>
      <c r="CF839" s="35"/>
      <c r="CG839" s="35"/>
      <c r="CH839" s="34"/>
      <c r="CI839" s="34"/>
      <c r="CJ839" s="34"/>
      <c r="CK839" s="34"/>
      <c r="CL839" s="34"/>
      <c r="CM839" s="34"/>
      <c r="CN839" s="34"/>
      <c r="CO839" s="34"/>
      <c r="CP839" s="34"/>
      <c r="CQ839" s="34"/>
      <c r="CR839" s="34"/>
      <c r="CS839" s="34"/>
      <c r="CT839" s="34"/>
      <c r="CU839" s="34"/>
      <c r="CV839" s="34"/>
      <c r="CW839" s="34"/>
      <c r="CX839" s="36"/>
      <c r="CY839" s="35"/>
      <c r="CZ839" s="35"/>
      <c r="DA839" s="35"/>
      <c r="DB839" s="34"/>
      <c r="DC839" s="34"/>
      <c r="DD839" s="34"/>
      <c r="DE839" s="34"/>
      <c r="DF839" s="34"/>
      <c r="DG839" s="34"/>
      <c r="DH839" s="34"/>
      <c r="DI839" s="34"/>
      <c r="DJ839" s="34"/>
      <c r="DK839" s="34"/>
      <c r="DL839" s="34"/>
      <c r="DM839" s="34"/>
      <c r="DN839" s="34"/>
      <c r="DO839" s="34"/>
      <c r="DP839" s="34"/>
      <c r="DQ839" s="34"/>
    </row>
    <row r="840" spans="24:121">
      <c r="X840" s="35"/>
      <c r="Y840" s="35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5"/>
      <c r="AQ840" s="35"/>
      <c r="AR840" s="35"/>
      <c r="AS840" s="35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  <c r="BE840" s="34"/>
      <c r="BF840" s="34"/>
      <c r="BG840" s="34"/>
      <c r="BH840" s="34"/>
      <c r="BI840" s="34"/>
      <c r="BJ840" s="35"/>
      <c r="BK840" s="35"/>
      <c r="BL840" s="35"/>
      <c r="BM840" s="35"/>
      <c r="BN840" s="34"/>
      <c r="BO840" s="34"/>
      <c r="BP840" s="34"/>
      <c r="BQ840" s="34"/>
      <c r="BR840" s="34"/>
      <c r="BS840" s="34"/>
      <c r="BT840" s="34"/>
      <c r="BU840" s="34"/>
      <c r="BV840" s="34"/>
      <c r="BW840" s="34"/>
      <c r="BX840" s="34"/>
      <c r="BY840" s="34"/>
      <c r="BZ840" s="34"/>
      <c r="CA840" s="34"/>
      <c r="CB840" s="34"/>
      <c r="CC840" s="34"/>
      <c r="CD840" s="35"/>
      <c r="CE840" s="35"/>
      <c r="CF840" s="35"/>
      <c r="CG840" s="35"/>
      <c r="CH840" s="34"/>
      <c r="CI840" s="34"/>
      <c r="CJ840" s="34"/>
      <c r="CK840" s="34"/>
      <c r="CL840" s="34"/>
      <c r="CM840" s="34"/>
      <c r="CN840" s="34"/>
      <c r="CO840" s="34"/>
      <c r="CP840" s="34"/>
      <c r="CQ840" s="34"/>
      <c r="CR840" s="34"/>
      <c r="CS840" s="34"/>
      <c r="CT840" s="34"/>
      <c r="CU840" s="34"/>
      <c r="CV840" s="34"/>
      <c r="CW840" s="34"/>
      <c r="CX840" s="35"/>
      <c r="CY840" s="35"/>
      <c r="CZ840" s="35"/>
      <c r="DA840" s="35"/>
      <c r="DB840" s="34"/>
      <c r="DC840" s="34"/>
      <c r="DD840" s="34"/>
      <c r="DE840" s="34"/>
      <c r="DF840" s="34"/>
      <c r="DG840" s="34"/>
      <c r="DH840" s="34"/>
      <c r="DI840" s="34"/>
      <c r="DJ840" s="34"/>
      <c r="DK840" s="34"/>
      <c r="DL840" s="34"/>
      <c r="DM840" s="34"/>
      <c r="DN840" s="34"/>
      <c r="DO840" s="34"/>
      <c r="DP840" s="34"/>
      <c r="DQ840" s="34"/>
    </row>
    <row r="841" spans="24:121">
      <c r="X841" s="35"/>
      <c r="Y841" s="35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5"/>
      <c r="AQ841" s="35"/>
      <c r="AR841" s="35"/>
      <c r="AS841" s="35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  <c r="BE841" s="34"/>
      <c r="BF841" s="34"/>
      <c r="BG841" s="34"/>
      <c r="BH841" s="34"/>
      <c r="BI841" s="34"/>
      <c r="BJ841" s="35"/>
      <c r="BK841" s="35"/>
      <c r="BL841" s="35"/>
      <c r="BM841" s="35"/>
      <c r="BN841" s="34"/>
      <c r="BO841" s="34"/>
      <c r="BP841" s="34"/>
      <c r="BQ841" s="34"/>
      <c r="BR841" s="34"/>
      <c r="BS841" s="34"/>
      <c r="BT841" s="34"/>
      <c r="BU841" s="34"/>
      <c r="BV841" s="34"/>
      <c r="BW841" s="34"/>
      <c r="BX841" s="34"/>
      <c r="BY841" s="34"/>
      <c r="BZ841" s="34"/>
      <c r="CA841" s="34"/>
      <c r="CB841" s="34"/>
      <c r="CC841" s="34"/>
      <c r="CD841" s="35"/>
      <c r="CE841" s="35"/>
      <c r="CF841" s="35"/>
      <c r="CG841" s="35"/>
      <c r="CH841" s="34"/>
      <c r="CI841" s="34"/>
      <c r="CJ841" s="34"/>
      <c r="CK841" s="34"/>
      <c r="CL841" s="34"/>
      <c r="CM841" s="34"/>
      <c r="CN841" s="34"/>
      <c r="CO841" s="34"/>
      <c r="CP841" s="34"/>
      <c r="CQ841" s="34"/>
      <c r="CR841" s="34"/>
      <c r="CS841" s="34"/>
      <c r="CT841" s="34"/>
      <c r="CU841" s="34"/>
      <c r="CV841" s="34"/>
      <c r="CW841" s="34"/>
      <c r="CX841" s="35"/>
      <c r="CY841" s="35"/>
      <c r="CZ841" s="35"/>
      <c r="DA841" s="35"/>
      <c r="DB841" s="34"/>
      <c r="DC841" s="34"/>
      <c r="DD841" s="34"/>
      <c r="DE841" s="34"/>
      <c r="DF841" s="34"/>
      <c r="DG841" s="34"/>
      <c r="DH841" s="34"/>
      <c r="DI841" s="34"/>
      <c r="DJ841" s="34"/>
      <c r="DK841" s="34"/>
      <c r="DL841" s="34"/>
      <c r="DM841" s="34"/>
      <c r="DN841" s="34"/>
      <c r="DO841" s="34"/>
      <c r="DP841" s="34"/>
      <c r="DQ841" s="34"/>
    </row>
    <row r="842" spans="24:121">
      <c r="X842" s="35"/>
      <c r="Y842" s="35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5"/>
      <c r="AQ842" s="35"/>
      <c r="AR842" s="35"/>
      <c r="AS842" s="35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  <c r="BE842" s="34"/>
      <c r="BF842" s="34"/>
      <c r="BG842" s="34"/>
      <c r="BH842" s="34"/>
      <c r="BI842" s="34"/>
      <c r="BJ842" s="35"/>
      <c r="BK842" s="35"/>
      <c r="BL842" s="35"/>
      <c r="BM842" s="35"/>
      <c r="BN842" s="34"/>
      <c r="BO842" s="34"/>
      <c r="BP842" s="34"/>
      <c r="BQ842" s="34"/>
      <c r="BR842" s="34"/>
      <c r="BS842" s="34"/>
      <c r="BT842" s="34"/>
      <c r="BU842" s="34"/>
      <c r="BV842" s="34"/>
      <c r="BW842" s="34"/>
      <c r="BX842" s="34"/>
      <c r="BY842" s="34"/>
      <c r="BZ842" s="34"/>
      <c r="CA842" s="34"/>
      <c r="CB842" s="34"/>
      <c r="CC842" s="34"/>
      <c r="CD842" s="35"/>
      <c r="CE842" s="35"/>
      <c r="CF842" s="35"/>
      <c r="CG842" s="35"/>
      <c r="CH842" s="34"/>
      <c r="CI842" s="34"/>
      <c r="CJ842" s="34"/>
      <c r="CK842" s="34"/>
      <c r="CL842" s="34"/>
      <c r="CM842" s="34"/>
      <c r="CN842" s="34"/>
      <c r="CO842" s="34"/>
      <c r="CP842" s="34"/>
      <c r="CQ842" s="34"/>
      <c r="CR842" s="34"/>
      <c r="CS842" s="34"/>
      <c r="CT842" s="34"/>
      <c r="CU842" s="34"/>
      <c r="CV842" s="34"/>
      <c r="CW842" s="34"/>
      <c r="CX842" s="35"/>
      <c r="CY842" s="35"/>
      <c r="CZ842" s="35"/>
      <c r="DA842" s="35"/>
      <c r="DB842" s="34"/>
      <c r="DC842" s="34"/>
      <c r="DD842" s="34"/>
      <c r="DE842" s="34"/>
      <c r="DF842" s="34"/>
      <c r="DG842" s="34"/>
      <c r="DH842" s="34"/>
      <c r="DI842" s="34"/>
      <c r="DJ842" s="34"/>
      <c r="DK842" s="34"/>
      <c r="DL842" s="34"/>
      <c r="DM842" s="34"/>
      <c r="DN842" s="34"/>
      <c r="DO842" s="34"/>
      <c r="DP842" s="34"/>
      <c r="DQ842" s="34"/>
    </row>
    <row r="843" spans="24:121">
      <c r="X843" s="35"/>
      <c r="Y843" s="35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5"/>
      <c r="AQ843" s="35"/>
      <c r="AR843" s="35"/>
      <c r="AS843" s="35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  <c r="BE843" s="34"/>
      <c r="BF843" s="34"/>
      <c r="BG843" s="34"/>
      <c r="BH843" s="34"/>
      <c r="BI843" s="34"/>
      <c r="BJ843" s="35"/>
      <c r="BK843" s="35"/>
      <c r="BL843" s="35"/>
      <c r="BM843" s="35"/>
      <c r="BN843" s="34"/>
      <c r="BO843" s="34"/>
      <c r="BP843" s="34"/>
      <c r="BQ843" s="34"/>
      <c r="BR843" s="34"/>
      <c r="BS843" s="34"/>
      <c r="BT843" s="34"/>
      <c r="BU843" s="34"/>
      <c r="BV843" s="34"/>
      <c r="BW843" s="34"/>
      <c r="BX843" s="34"/>
      <c r="BY843" s="34"/>
      <c r="BZ843" s="34"/>
      <c r="CA843" s="34"/>
      <c r="CB843" s="34"/>
      <c r="CC843" s="34"/>
      <c r="CD843" s="35"/>
      <c r="CE843" s="35"/>
      <c r="CF843" s="35"/>
      <c r="CG843" s="35"/>
      <c r="CH843" s="34"/>
      <c r="CI843" s="34"/>
      <c r="CJ843" s="34"/>
      <c r="CK843" s="34"/>
      <c r="CL843" s="34"/>
      <c r="CM843" s="34"/>
      <c r="CN843" s="34"/>
      <c r="CO843" s="34"/>
      <c r="CP843" s="34"/>
      <c r="CQ843" s="34"/>
      <c r="CR843" s="34"/>
      <c r="CS843" s="34"/>
      <c r="CT843" s="34"/>
      <c r="CU843" s="34"/>
      <c r="CV843" s="34"/>
      <c r="CW843" s="34"/>
      <c r="CX843" s="35"/>
      <c r="CY843" s="35"/>
      <c r="CZ843" s="35"/>
      <c r="DA843" s="35"/>
      <c r="DB843" s="34"/>
      <c r="DC843" s="34"/>
      <c r="DD843" s="34"/>
      <c r="DE843" s="34"/>
      <c r="DF843" s="34"/>
      <c r="DG843" s="34"/>
      <c r="DH843" s="34"/>
      <c r="DI843" s="34"/>
      <c r="DJ843" s="34"/>
      <c r="DK843" s="34"/>
      <c r="DL843" s="34"/>
      <c r="DM843" s="34"/>
      <c r="DN843" s="34"/>
      <c r="DO843" s="34"/>
      <c r="DP843" s="34"/>
      <c r="DQ843" s="34"/>
    </row>
    <row r="844" spans="24:121">
      <c r="X844" s="35"/>
      <c r="Y844" s="35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5"/>
      <c r="AQ844" s="35"/>
      <c r="AR844" s="35"/>
      <c r="AS844" s="35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  <c r="BE844" s="34"/>
      <c r="BF844" s="34"/>
      <c r="BG844" s="34"/>
      <c r="BH844" s="34"/>
      <c r="BI844" s="34"/>
      <c r="BJ844" s="35"/>
      <c r="BK844" s="35"/>
      <c r="BL844" s="35"/>
      <c r="BM844" s="35"/>
      <c r="BN844" s="34"/>
      <c r="BO844" s="34"/>
      <c r="BP844" s="34"/>
      <c r="BQ844" s="34"/>
      <c r="BR844" s="34"/>
      <c r="BS844" s="34"/>
      <c r="BT844" s="34"/>
      <c r="BU844" s="34"/>
      <c r="BV844" s="34"/>
      <c r="BW844" s="34"/>
      <c r="BX844" s="34"/>
      <c r="BY844" s="34"/>
      <c r="BZ844" s="34"/>
      <c r="CA844" s="34"/>
      <c r="CB844" s="34"/>
      <c r="CC844" s="34"/>
      <c r="CD844" s="35"/>
      <c r="CE844" s="35"/>
      <c r="CF844" s="35"/>
      <c r="CG844" s="35"/>
      <c r="CH844" s="34"/>
      <c r="CI844" s="34"/>
      <c r="CJ844" s="34"/>
      <c r="CK844" s="34"/>
      <c r="CL844" s="34"/>
      <c r="CM844" s="34"/>
      <c r="CN844" s="34"/>
      <c r="CO844" s="34"/>
      <c r="CP844" s="34"/>
      <c r="CQ844" s="34"/>
      <c r="CR844" s="34"/>
      <c r="CS844" s="34"/>
      <c r="CT844" s="34"/>
      <c r="CU844" s="34"/>
      <c r="CV844" s="34"/>
      <c r="CW844" s="34"/>
      <c r="CX844" s="36"/>
      <c r="CY844" s="35"/>
      <c r="CZ844" s="35"/>
      <c r="DA844" s="35"/>
      <c r="DB844" s="34"/>
      <c r="DC844" s="34"/>
      <c r="DD844" s="34"/>
      <c r="DE844" s="34"/>
      <c r="DF844" s="34"/>
      <c r="DG844" s="34"/>
      <c r="DH844" s="34"/>
      <c r="DI844" s="34"/>
      <c r="DJ844" s="34"/>
      <c r="DK844" s="34"/>
      <c r="DL844" s="34"/>
      <c r="DM844" s="34"/>
      <c r="DN844" s="34"/>
      <c r="DO844" s="34"/>
      <c r="DP844" s="34"/>
      <c r="DQ844" s="34"/>
    </row>
    <row r="845" spans="24:121">
      <c r="X845" s="35"/>
      <c r="Y845" s="35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5"/>
      <c r="AQ845" s="35"/>
      <c r="AR845" s="35"/>
      <c r="AS845" s="35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  <c r="BE845" s="34"/>
      <c r="BF845" s="34"/>
      <c r="BG845" s="34"/>
      <c r="BH845" s="34"/>
      <c r="BI845" s="34"/>
      <c r="BJ845" s="35"/>
      <c r="BK845" s="35"/>
      <c r="BL845" s="35"/>
      <c r="BM845" s="35"/>
      <c r="BN845" s="34"/>
      <c r="BO845" s="34"/>
      <c r="BP845" s="34"/>
      <c r="BQ845" s="34"/>
      <c r="BR845" s="34"/>
      <c r="BS845" s="34"/>
      <c r="BT845" s="34"/>
      <c r="BU845" s="34"/>
      <c r="BV845" s="34"/>
      <c r="BW845" s="34"/>
      <c r="BX845" s="34"/>
      <c r="BY845" s="34"/>
      <c r="BZ845" s="34"/>
      <c r="CA845" s="34"/>
      <c r="CB845" s="34"/>
      <c r="CC845" s="34"/>
      <c r="CD845" s="35"/>
      <c r="CE845" s="35"/>
      <c r="CF845" s="35"/>
      <c r="CG845" s="35"/>
      <c r="CH845" s="34"/>
      <c r="CI845" s="34"/>
      <c r="CJ845" s="34"/>
      <c r="CK845" s="34"/>
      <c r="CL845" s="34"/>
      <c r="CM845" s="34"/>
      <c r="CN845" s="34"/>
      <c r="CO845" s="34"/>
      <c r="CP845" s="34"/>
      <c r="CQ845" s="34"/>
      <c r="CR845" s="34"/>
      <c r="CS845" s="34"/>
      <c r="CT845" s="34"/>
      <c r="CU845" s="34"/>
      <c r="CV845" s="34"/>
      <c r="CW845" s="34"/>
      <c r="CX845" s="35"/>
      <c r="CY845" s="35"/>
      <c r="CZ845" s="35"/>
      <c r="DA845" s="35"/>
      <c r="DB845" s="34"/>
      <c r="DC845" s="34"/>
      <c r="DD845" s="34"/>
      <c r="DE845" s="34"/>
      <c r="DF845" s="34"/>
      <c r="DG845" s="34"/>
      <c r="DH845" s="34"/>
      <c r="DI845" s="34"/>
      <c r="DJ845" s="34"/>
      <c r="DK845" s="34"/>
      <c r="DL845" s="34"/>
      <c r="DM845" s="34"/>
      <c r="DN845" s="34"/>
      <c r="DO845" s="34"/>
      <c r="DP845" s="34"/>
      <c r="DQ845" s="34"/>
    </row>
    <row r="846" spans="24:121">
      <c r="X846" s="35"/>
      <c r="Y846" s="35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5"/>
      <c r="AQ846" s="35"/>
      <c r="AR846" s="35"/>
      <c r="AS846" s="35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  <c r="BE846" s="34"/>
      <c r="BF846" s="34"/>
      <c r="BG846" s="34"/>
      <c r="BH846" s="34"/>
      <c r="BI846" s="34"/>
      <c r="BJ846" s="35"/>
      <c r="BK846" s="35"/>
      <c r="BL846" s="35"/>
      <c r="BM846" s="35"/>
      <c r="BN846" s="34"/>
      <c r="BO846" s="34"/>
      <c r="BP846" s="34"/>
      <c r="BQ846" s="34"/>
      <c r="BR846" s="34"/>
      <c r="BS846" s="34"/>
      <c r="BT846" s="34"/>
      <c r="BU846" s="34"/>
      <c r="BV846" s="34"/>
      <c r="BW846" s="34"/>
      <c r="BX846" s="34"/>
      <c r="BY846" s="34"/>
      <c r="BZ846" s="34"/>
      <c r="CA846" s="34"/>
      <c r="CB846" s="34"/>
      <c r="CC846" s="34"/>
      <c r="CD846" s="35"/>
      <c r="CE846" s="35"/>
      <c r="CF846" s="35"/>
      <c r="CG846" s="35"/>
      <c r="CH846" s="34"/>
      <c r="CI846" s="34"/>
      <c r="CJ846" s="34"/>
      <c r="CK846" s="34"/>
      <c r="CL846" s="34"/>
      <c r="CM846" s="34"/>
      <c r="CN846" s="34"/>
      <c r="CO846" s="34"/>
      <c r="CP846" s="34"/>
      <c r="CQ846" s="34"/>
      <c r="CR846" s="34"/>
      <c r="CS846" s="34"/>
      <c r="CT846" s="34"/>
      <c r="CU846" s="34"/>
      <c r="CV846" s="34"/>
      <c r="CW846" s="34"/>
      <c r="CX846" s="35"/>
      <c r="CY846" s="35"/>
      <c r="CZ846" s="35"/>
      <c r="DA846" s="35"/>
      <c r="DB846" s="34"/>
      <c r="DC846" s="34"/>
      <c r="DD846" s="34"/>
      <c r="DE846" s="34"/>
      <c r="DF846" s="34"/>
      <c r="DG846" s="34"/>
      <c r="DH846" s="34"/>
      <c r="DI846" s="34"/>
      <c r="DJ846" s="34"/>
      <c r="DK846" s="34"/>
      <c r="DL846" s="34"/>
      <c r="DM846" s="34"/>
      <c r="DN846" s="34"/>
      <c r="DO846" s="34"/>
      <c r="DP846" s="34"/>
      <c r="DQ846" s="34"/>
    </row>
    <row r="847" spans="24:121">
      <c r="X847" s="35"/>
      <c r="Y847" s="35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5"/>
      <c r="AQ847" s="35"/>
      <c r="AR847" s="35"/>
      <c r="AS847" s="35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  <c r="BE847" s="34"/>
      <c r="BF847" s="34"/>
      <c r="BG847" s="34"/>
      <c r="BH847" s="34"/>
      <c r="BI847" s="34"/>
      <c r="BJ847" s="35"/>
      <c r="BK847" s="35"/>
      <c r="BL847" s="35"/>
      <c r="BM847" s="35"/>
      <c r="BN847" s="34"/>
      <c r="BO847" s="34"/>
      <c r="BP847" s="34"/>
      <c r="BQ847" s="34"/>
      <c r="BR847" s="34"/>
      <c r="BS847" s="34"/>
      <c r="BT847" s="34"/>
      <c r="BU847" s="34"/>
      <c r="BV847" s="34"/>
      <c r="BW847" s="34"/>
      <c r="BX847" s="34"/>
      <c r="BY847" s="34"/>
      <c r="BZ847" s="34"/>
      <c r="CA847" s="34"/>
      <c r="CB847" s="34"/>
      <c r="CC847" s="34"/>
      <c r="CD847" s="35"/>
      <c r="CE847" s="35"/>
      <c r="CF847" s="35"/>
      <c r="CG847" s="35"/>
      <c r="CH847" s="34"/>
      <c r="CI847" s="34"/>
      <c r="CJ847" s="34"/>
      <c r="CK847" s="34"/>
      <c r="CL847" s="34"/>
      <c r="CM847" s="34"/>
      <c r="CN847" s="34"/>
      <c r="CO847" s="34"/>
      <c r="CP847" s="34"/>
      <c r="CQ847" s="34"/>
      <c r="CR847" s="34"/>
      <c r="CS847" s="34"/>
      <c r="CT847" s="34"/>
      <c r="CU847" s="34"/>
      <c r="CV847" s="34"/>
      <c r="CW847" s="34"/>
      <c r="CX847" s="35"/>
      <c r="CY847" s="35"/>
      <c r="CZ847" s="35"/>
      <c r="DA847" s="35"/>
      <c r="DB847" s="34"/>
      <c r="DC847" s="34"/>
      <c r="DD847" s="34"/>
      <c r="DE847" s="34"/>
      <c r="DF847" s="34"/>
      <c r="DG847" s="34"/>
      <c r="DH847" s="34"/>
      <c r="DI847" s="34"/>
      <c r="DJ847" s="34"/>
      <c r="DK847" s="34"/>
      <c r="DL847" s="34"/>
      <c r="DM847" s="34"/>
      <c r="DN847" s="34"/>
      <c r="DO847" s="34"/>
      <c r="DP847" s="34"/>
      <c r="DQ847" s="34"/>
    </row>
    <row r="848" spans="24:121">
      <c r="X848" s="35"/>
      <c r="Y848" s="35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5"/>
      <c r="AQ848" s="35"/>
      <c r="AR848" s="35"/>
      <c r="AS848" s="35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  <c r="BE848" s="34"/>
      <c r="BF848" s="34"/>
      <c r="BG848" s="34"/>
      <c r="BH848" s="34"/>
      <c r="BI848" s="34"/>
      <c r="BJ848" s="35"/>
      <c r="BK848" s="35"/>
      <c r="BL848" s="35"/>
      <c r="BM848" s="35"/>
      <c r="BN848" s="34"/>
      <c r="BO848" s="34"/>
      <c r="BP848" s="34"/>
      <c r="BQ848" s="34"/>
      <c r="BR848" s="34"/>
      <c r="BS848" s="34"/>
      <c r="BT848" s="34"/>
      <c r="BU848" s="34"/>
      <c r="BV848" s="34"/>
      <c r="BW848" s="34"/>
      <c r="BX848" s="34"/>
      <c r="BY848" s="34"/>
      <c r="BZ848" s="34"/>
      <c r="CA848" s="34"/>
      <c r="CB848" s="34"/>
      <c r="CC848" s="34"/>
      <c r="CD848" s="35"/>
      <c r="CE848" s="35"/>
      <c r="CF848" s="35"/>
      <c r="CG848" s="35"/>
      <c r="CH848" s="34"/>
      <c r="CI848" s="34"/>
      <c r="CJ848" s="34"/>
      <c r="CK848" s="34"/>
      <c r="CL848" s="34"/>
      <c r="CM848" s="34"/>
      <c r="CN848" s="34"/>
      <c r="CO848" s="34"/>
      <c r="CP848" s="34"/>
      <c r="CQ848" s="34"/>
      <c r="CR848" s="34"/>
      <c r="CS848" s="34"/>
      <c r="CT848" s="34"/>
      <c r="CU848" s="34"/>
      <c r="CV848" s="34"/>
      <c r="CW848" s="34"/>
      <c r="CX848" s="35"/>
      <c r="CY848" s="35"/>
      <c r="CZ848" s="35"/>
      <c r="DA848" s="35"/>
      <c r="DB848" s="34"/>
      <c r="DC848" s="34"/>
      <c r="DD848" s="34"/>
      <c r="DE848" s="34"/>
      <c r="DF848" s="34"/>
      <c r="DG848" s="34"/>
      <c r="DH848" s="34"/>
      <c r="DI848" s="34"/>
      <c r="DJ848" s="34"/>
      <c r="DK848" s="34"/>
      <c r="DL848" s="34"/>
      <c r="DM848" s="34"/>
      <c r="DN848" s="34"/>
      <c r="DO848" s="34"/>
      <c r="DP848" s="34"/>
      <c r="DQ848" s="34"/>
    </row>
    <row r="849" spans="24:121">
      <c r="X849" s="35"/>
      <c r="Y849" s="35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5"/>
      <c r="AQ849" s="35"/>
      <c r="AR849" s="35"/>
      <c r="AS849" s="35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  <c r="BE849" s="34"/>
      <c r="BF849" s="34"/>
      <c r="BG849" s="34"/>
      <c r="BH849" s="34"/>
      <c r="BI849" s="34"/>
      <c r="BJ849" s="35"/>
      <c r="BK849" s="35"/>
      <c r="BL849" s="35"/>
      <c r="BM849" s="35"/>
      <c r="BN849" s="34"/>
      <c r="BO849" s="34"/>
      <c r="BP849" s="34"/>
      <c r="BQ849" s="34"/>
      <c r="BR849" s="34"/>
      <c r="BS849" s="34"/>
      <c r="BT849" s="34"/>
      <c r="BU849" s="34"/>
      <c r="BV849" s="34"/>
      <c r="BW849" s="34"/>
      <c r="BX849" s="34"/>
      <c r="BY849" s="34"/>
      <c r="BZ849" s="34"/>
      <c r="CA849" s="34"/>
      <c r="CB849" s="34"/>
      <c r="CC849" s="34"/>
      <c r="CD849" s="35"/>
      <c r="CE849" s="35"/>
      <c r="CF849" s="35"/>
      <c r="CG849" s="35"/>
      <c r="CH849" s="34"/>
      <c r="CI849" s="34"/>
      <c r="CJ849" s="34"/>
      <c r="CK849" s="34"/>
      <c r="CL849" s="34"/>
      <c r="CM849" s="34"/>
      <c r="CN849" s="34"/>
      <c r="CO849" s="34"/>
      <c r="CP849" s="34"/>
      <c r="CQ849" s="34"/>
      <c r="CR849" s="34"/>
      <c r="CS849" s="34"/>
      <c r="CT849" s="34"/>
      <c r="CU849" s="34"/>
      <c r="CV849" s="34"/>
      <c r="CW849" s="34"/>
      <c r="CX849" s="35"/>
      <c r="CY849" s="35"/>
      <c r="CZ849" s="35"/>
      <c r="DA849" s="35"/>
      <c r="DB849" s="34"/>
      <c r="DC849" s="34"/>
      <c r="DD849" s="34"/>
      <c r="DE849" s="34"/>
      <c r="DF849" s="34"/>
      <c r="DG849" s="34"/>
      <c r="DH849" s="34"/>
      <c r="DI849" s="34"/>
      <c r="DJ849" s="34"/>
      <c r="DK849" s="34"/>
      <c r="DL849" s="34"/>
      <c r="DM849" s="34"/>
      <c r="DN849" s="34"/>
      <c r="DO849" s="34"/>
      <c r="DP849" s="34"/>
      <c r="DQ849" s="34"/>
    </row>
    <row r="850" spans="24:121">
      <c r="X850" s="35"/>
      <c r="Y850" s="35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5"/>
      <c r="AQ850" s="35"/>
      <c r="AR850" s="35"/>
      <c r="AS850" s="35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  <c r="BE850" s="34"/>
      <c r="BF850" s="34"/>
      <c r="BG850" s="34"/>
      <c r="BH850" s="34"/>
      <c r="BI850" s="34"/>
      <c r="BJ850" s="35"/>
      <c r="BK850" s="35"/>
      <c r="BL850" s="35"/>
      <c r="BM850" s="35"/>
      <c r="BN850" s="34"/>
      <c r="BO850" s="34"/>
      <c r="BP850" s="34"/>
      <c r="BQ850" s="34"/>
      <c r="BR850" s="34"/>
      <c r="BS850" s="34"/>
      <c r="BT850" s="34"/>
      <c r="BU850" s="34"/>
      <c r="BV850" s="34"/>
      <c r="BW850" s="34"/>
      <c r="BX850" s="34"/>
      <c r="BY850" s="34"/>
      <c r="BZ850" s="34"/>
      <c r="CA850" s="34"/>
      <c r="CB850" s="34"/>
      <c r="CC850" s="34"/>
      <c r="CD850" s="35"/>
      <c r="CE850" s="35"/>
      <c r="CF850" s="35"/>
      <c r="CG850" s="35"/>
      <c r="CH850" s="34"/>
      <c r="CI850" s="34"/>
      <c r="CJ850" s="34"/>
      <c r="CK850" s="34"/>
      <c r="CL850" s="34"/>
      <c r="CM850" s="34"/>
      <c r="CN850" s="34"/>
      <c r="CO850" s="34"/>
      <c r="CP850" s="34"/>
      <c r="CQ850" s="34"/>
      <c r="CR850" s="34"/>
      <c r="CS850" s="34"/>
      <c r="CT850" s="34"/>
      <c r="CU850" s="34"/>
      <c r="CV850" s="34"/>
      <c r="CW850" s="34"/>
      <c r="CX850" s="35"/>
      <c r="CY850" s="35"/>
      <c r="CZ850" s="35"/>
      <c r="DA850" s="35"/>
      <c r="DB850" s="34"/>
      <c r="DC850" s="34"/>
      <c r="DD850" s="34"/>
      <c r="DE850" s="34"/>
      <c r="DF850" s="34"/>
      <c r="DG850" s="34"/>
      <c r="DH850" s="34"/>
      <c r="DI850" s="34"/>
      <c r="DJ850" s="34"/>
      <c r="DK850" s="34"/>
      <c r="DL850" s="34"/>
      <c r="DM850" s="34"/>
      <c r="DN850" s="34"/>
      <c r="DO850" s="34"/>
      <c r="DP850" s="34"/>
      <c r="DQ850" s="34"/>
    </row>
    <row r="851" spans="24:121">
      <c r="X851" s="35"/>
      <c r="Y851" s="35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5"/>
      <c r="AQ851" s="35"/>
      <c r="AR851" s="35"/>
      <c r="AS851" s="35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  <c r="BE851" s="34"/>
      <c r="BF851" s="34"/>
      <c r="BG851" s="34"/>
      <c r="BH851" s="34"/>
      <c r="BI851" s="34"/>
      <c r="BJ851" s="35"/>
      <c r="BK851" s="35"/>
      <c r="BL851" s="35"/>
      <c r="BM851" s="35"/>
      <c r="BN851" s="34"/>
      <c r="BO851" s="34"/>
      <c r="BP851" s="34"/>
      <c r="BQ851" s="34"/>
      <c r="BR851" s="34"/>
      <c r="BS851" s="34"/>
      <c r="BT851" s="34"/>
      <c r="BU851" s="34"/>
      <c r="BV851" s="34"/>
      <c r="BW851" s="34"/>
      <c r="BX851" s="34"/>
      <c r="BY851" s="34"/>
      <c r="BZ851" s="34"/>
      <c r="CA851" s="34"/>
      <c r="CB851" s="34"/>
      <c r="CC851" s="34"/>
      <c r="CD851" s="35"/>
      <c r="CE851" s="35"/>
      <c r="CF851" s="35"/>
      <c r="CG851" s="35"/>
      <c r="CH851" s="34"/>
      <c r="CI851" s="34"/>
      <c r="CJ851" s="34"/>
      <c r="CK851" s="34"/>
      <c r="CL851" s="34"/>
      <c r="CM851" s="34"/>
      <c r="CN851" s="34"/>
      <c r="CO851" s="34"/>
      <c r="CP851" s="34"/>
      <c r="CQ851" s="34"/>
      <c r="CR851" s="34"/>
      <c r="CS851" s="34"/>
      <c r="CT851" s="34"/>
      <c r="CU851" s="34"/>
      <c r="CV851" s="34"/>
      <c r="CW851" s="34"/>
      <c r="CX851" s="35"/>
      <c r="CY851" s="35"/>
      <c r="CZ851" s="35"/>
      <c r="DA851" s="35"/>
      <c r="DB851" s="34"/>
      <c r="DC851" s="34"/>
      <c r="DD851" s="34"/>
      <c r="DE851" s="34"/>
      <c r="DF851" s="34"/>
      <c r="DG851" s="34"/>
      <c r="DH851" s="34"/>
      <c r="DI851" s="34"/>
      <c r="DJ851" s="34"/>
      <c r="DK851" s="34"/>
      <c r="DL851" s="34"/>
      <c r="DM851" s="34"/>
      <c r="DN851" s="34"/>
      <c r="DO851" s="34"/>
      <c r="DP851" s="34"/>
      <c r="DQ851" s="34"/>
    </row>
    <row r="852" spans="24:121">
      <c r="X852" s="35"/>
      <c r="Y852" s="35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5"/>
      <c r="AQ852" s="35"/>
      <c r="AR852" s="35"/>
      <c r="AS852" s="35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  <c r="BE852" s="34"/>
      <c r="BF852" s="34"/>
      <c r="BG852" s="34"/>
      <c r="BH852" s="34"/>
      <c r="BI852" s="34"/>
      <c r="BJ852" s="35"/>
      <c r="BK852" s="35"/>
      <c r="BL852" s="35"/>
      <c r="BM852" s="35"/>
      <c r="BN852" s="34"/>
      <c r="BO852" s="34"/>
      <c r="BP852" s="34"/>
      <c r="BQ852" s="34"/>
      <c r="BR852" s="34"/>
      <c r="BS852" s="34"/>
      <c r="BT852" s="34"/>
      <c r="BU852" s="34"/>
      <c r="BV852" s="34"/>
      <c r="BW852" s="34"/>
      <c r="BX852" s="34"/>
      <c r="BY852" s="34"/>
      <c r="BZ852" s="34"/>
      <c r="CA852" s="34"/>
      <c r="CB852" s="34"/>
      <c r="CC852" s="34"/>
      <c r="CD852" s="35"/>
      <c r="CE852" s="35"/>
      <c r="CF852" s="35"/>
      <c r="CG852" s="35"/>
      <c r="CH852" s="34"/>
      <c r="CI852" s="34"/>
      <c r="CJ852" s="34"/>
      <c r="CK852" s="34"/>
      <c r="CL852" s="34"/>
      <c r="CM852" s="34"/>
      <c r="CN852" s="34"/>
      <c r="CO852" s="34"/>
      <c r="CP852" s="34"/>
      <c r="CQ852" s="34"/>
      <c r="CR852" s="34"/>
      <c r="CS852" s="34"/>
      <c r="CT852" s="34"/>
      <c r="CU852" s="34"/>
      <c r="CV852" s="34"/>
      <c r="CW852" s="34"/>
      <c r="CX852" s="36"/>
      <c r="CY852" s="36"/>
      <c r="CZ852" s="35"/>
      <c r="DA852" s="35"/>
      <c r="DB852" s="34"/>
      <c r="DC852" s="34"/>
      <c r="DD852" s="34"/>
      <c r="DE852" s="34"/>
      <c r="DF852" s="34"/>
      <c r="DG852" s="34"/>
      <c r="DH852" s="34"/>
      <c r="DI852" s="34"/>
      <c r="DJ852" s="34"/>
      <c r="DK852" s="34"/>
      <c r="DL852" s="34"/>
      <c r="DM852" s="34"/>
      <c r="DN852" s="34"/>
      <c r="DO852" s="34"/>
      <c r="DP852" s="34"/>
      <c r="DQ852" s="34"/>
    </row>
    <row r="853" spans="24:121">
      <c r="X853" s="35"/>
      <c r="Y853" s="35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5"/>
      <c r="AQ853" s="35"/>
      <c r="AR853" s="35"/>
      <c r="AS853" s="35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  <c r="BE853" s="34"/>
      <c r="BF853" s="34"/>
      <c r="BG853" s="34"/>
      <c r="BH853" s="34"/>
      <c r="BI853" s="34"/>
      <c r="BJ853" s="35"/>
      <c r="BK853" s="35"/>
      <c r="BL853" s="35"/>
      <c r="BM853" s="35"/>
      <c r="BN853" s="34"/>
      <c r="BO853" s="34"/>
      <c r="BP853" s="34"/>
      <c r="BQ853" s="34"/>
      <c r="BR853" s="34"/>
      <c r="BS853" s="34"/>
      <c r="BT853" s="34"/>
      <c r="BU853" s="34"/>
      <c r="BV853" s="34"/>
      <c r="BW853" s="34"/>
      <c r="BX853" s="34"/>
      <c r="BY853" s="34"/>
      <c r="BZ853" s="34"/>
      <c r="CA853" s="34"/>
      <c r="CB853" s="34"/>
      <c r="CC853" s="34"/>
      <c r="CD853" s="35"/>
      <c r="CE853" s="35"/>
      <c r="CF853" s="35"/>
      <c r="CG853" s="35"/>
      <c r="CH853" s="34"/>
      <c r="CI853" s="34"/>
      <c r="CJ853" s="34"/>
      <c r="CK853" s="34"/>
      <c r="CL853" s="34"/>
      <c r="CM853" s="34"/>
      <c r="CN853" s="34"/>
      <c r="CO853" s="34"/>
      <c r="CP853" s="34"/>
      <c r="CQ853" s="34"/>
      <c r="CR853" s="34"/>
      <c r="CS853" s="34"/>
      <c r="CT853" s="34"/>
      <c r="CU853" s="34"/>
      <c r="CV853" s="34"/>
      <c r="CW853" s="34"/>
      <c r="CX853" s="35"/>
      <c r="CY853" s="35"/>
      <c r="CZ853" s="35"/>
      <c r="DA853" s="35"/>
      <c r="DB853" s="34"/>
      <c r="DC853" s="34"/>
      <c r="DD853" s="34"/>
      <c r="DE853" s="34"/>
      <c r="DF853" s="34"/>
      <c r="DG853" s="34"/>
      <c r="DH853" s="34"/>
      <c r="DI853" s="34"/>
      <c r="DJ853" s="34"/>
      <c r="DK853" s="34"/>
      <c r="DL853" s="34"/>
      <c r="DM853" s="34"/>
      <c r="DN853" s="34"/>
      <c r="DO853" s="34"/>
      <c r="DP853" s="34"/>
      <c r="DQ853" s="34"/>
    </row>
    <row r="854" spans="24:121">
      <c r="X854" s="35"/>
      <c r="Y854" s="35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5"/>
      <c r="AQ854" s="35"/>
      <c r="AR854" s="35"/>
      <c r="AS854" s="35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  <c r="BE854" s="34"/>
      <c r="BF854" s="34"/>
      <c r="BG854" s="34"/>
      <c r="BH854" s="34"/>
      <c r="BI854" s="34"/>
      <c r="BJ854" s="35"/>
      <c r="BK854" s="35"/>
      <c r="BL854" s="35"/>
      <c r="BM854" s="35"/>
      <c r="BN854" s="34"/>
      <c r="BO854" s="34"/>
      <c r="BP854" s="34"/>
      <c r="BQ854" s="34"/>
      <c r="BR854" s="34"/>
      <c r="BS854" s="34"/>
      <c r="BT854" s="34"/>
      <c r="BU854" s="34"/>
      <c r="BV854" s="34"/>
      <c r="BW854" s="34"/>
      <c r="BX854" s="34"/>
      <c r="BY854" s="34"/>
      <c r="BZ854" s="34"/>
      <c r="CA854" s="34"/>
      <c r="CB854" s="34"/>
      <c r="CC854" s="34"/>
      <c r="CD854" s="35"/>
      <c r="CE854" s="35"/>
      <c r="CF854" s="35"/>
      <c r="CG854" s="35"/>
      <c r="CH854" s="34"/>
      <c r="CI854" s="34"/>
      <c r="CJ854" s="34"/>
      <c r="CK854" s="34"/>
      <c r="CL854" s="34"/>
      <c r="CM854" s="34"/>
      <c r="CN854" s="34"/>
      <c r="CO854" s="34"/>
      <c r="CP854" s="34"/>
      <c r="CQ854" s="34"/>
      <c r="CR854" s="34"/>
      <c r="CS854" s="34"/>
      <c r="CT854" s="34"/>
      <c r="CU854" s="34"/>
      <c r="CV854" s="34"/>
      <c r="CW854" s="34"/>
      <c r="CX854" s="35"/>
      <c r="CY854" s="35"/>
      <c r="CZ854" s="35"/>
      <c r="DA854" s="35"/>
      <c r="DB854" s="34"/>
      <c r="DC854" s="34"/>
      <c r="DD854" s="34"/>
      <c r="DE854" s="34"/>
      <c r="DF854" s="34"/>
      <c r="DG854" s="34"/>
      <c r="DH854" s="34"/>
      <c r="DI854" s="34"/>
      <c r="DJ854" s="34"/>
      <c r="DK854" s="34"/>
      <c r="DL854" s="34"/>
      <c r="DM854" s="34"/>
      <c r="DN854" s="34"/>
      <c r="DO854" s="34"/>
      <c r="DP854" s="34"/>
      <c r="DQ854" s="34"/>
    </row>
    <row r="855" spans="24:121">
      <c r="X855" s="35"/>
      <c r="Y855" s="35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5"/>
      <c r="AQ855" s="35"/>
      <c r="AR855" s="35"/>
      <c r="AS855" s="35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  <c r="BE855" s="34"/>
      <c r="BF855" s="34"/>
      <c r="BG855" s="34"/>
      <c r="BH855" s="34"/>
      <c r="BI855" s="34"/>
      <c r="BJ855" s="35"/>
      <c r="BK855" s="35"/>
      <c r="BL855" s="35"/>
      <c r="BM855" s="35"/>
      <c r="BN855" s="34"/>
      <c r="BO855" s="34"/>
      <c r="BP855" s="34"/>
      <c r="BQ855" s="34"/>
      <c r="BR855" s="34"/>
      <c r="BS855" s="34"/>
      <c r="BT855" s="34"/>
      <c r="BU855" s="34"/>
      <c r="BV855" s="34"/>
      <c r="BW855" s="34"/>
      <c r="BX855" s="34"/>
      <c r="BY855" s="34"/>
      <c r="BZ855" s="34"/>
      <c r="CA855" s="34"/>
      <c r="CB855" s="34"/>
      <c r="CC855" s="34"/>
      <c r="CD855" s="35"/>
      <c r="CE855" s="35"/>
      <c r="CF855" s="35"/>
      <c r="CG855" s="35"/>
      <c r="CH855" s="34"/>
      <c r="CI855" s="34"/>
      <c r="CJ855" s="34"/>
      <c r="CK855" s="34"/>
      <c r="CL855" s="34"/>
      <c r="CM855" s="34"/>
      <c r="CN855" s="34"/>
      <c r="CO855" s="34"/>
      <c r="CP855" s="34"/>
      <c r="CQ855" s="34"/>
      <c r="CR855" s="34"/>
      <c r="CS855" s="34"/>
      <c r="CT855" s="34"/>
      <c r="CU855" s="34"/>
      <c r="CV855" s="34"/>
      <c r="CW855" s="34"/>
      <c r="CX855" s="36"/>
      <c r="CY855" s="36"/>
      <c r="CZ855" s="35"/>
      <c r="DA855" s="35"/>
      <c r="DB855" s="34"/>
      <c r="DC855" s="34"/>
      <c r="DD855" s="34"/>
      <c r="DE855" s="34"/>
      <c r="DF855" s="34"/>
      <c r="DG855" s="34"/>
      <c r="DH855" s="34"/>
      <c r="DI855" s="34"/>
      <c r="DJ855" s="34"/>
      <c r="DK855" s="34"/>
      <c r="DL855" s="34"/>
      <c r="DM855" s="34"/>
      <c r="DN855" s="34"/>
      <c r="DO855" s="34"/>
      <c r="DP855" s="34"/>
      <c r="DQ855" s="34"/>
    </row>
    <row r="856" spans="24:121">
      <c r="X856" s="35"/>
      <c r="Y856" s="35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5"/>
      <c r="AQ856" s="35"/>
      <c r="AR856" s="35"/>
      <c r="AS856" s="35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  <c r="BE856" s="34"/>
      <c r="BF856" s="34"/>
      <c r="BG856" s="34"/>
      <c r="BH856" s="34"/>
      <c r="BI856" s="34"/>
      <c r="BJ856" s="35"/>
      <c r="BK856" s="35"/>
      <c r="BL856" s="35"/>
      <c r="BM856" s="35"/>
      <c r="BN856" s="34"/>
      <c r="BO856" s="34"/>
      <c r="BP856" s="34"/>
      <c r="BQ856" s="34"/>
      <c r="BR856" s="34"/>
      <c r="BS856" s="34"/>
      <c r="BT856" s="34"/>
      <c r="BU856" s="34"/>
      <c r="BV856" s="34"/>
      <c r="BW856" s="34"/>
      <c r="BX856" s="34"/>
      <c r="BY856" s="34"/>
      <c r="BZ856" s="34"/>
      <c r="CA856" s="34"/>
      <c r="CB856" s="34"/>
      <c r="CC856" s="34"/>
      <c r="CD856" s="35"/>
      <c r="CE856" s="35"/>
      <c r="CF856" s="35"/>
      <c r="CG856" s="35"/>
      <c r="CH856" s="34"/>
      <c r="CI856" s="34"/>
      <c r="CJ856" s="34"/>
      <c r="CK856" s="34"/>
      <c r="CL856" s="34"/>
      <c r="CM856" s="34"/>
      <c r="CN856" s="34"/>
      <c r="CO856" s="34"/>
      <c r="CP856" s="34"/>
      <c r="CQ856" s="34"/>
      <c r="CR856" s="34"/>
      <c r="CS856" s="34"/>
      <c r="CT856" s="34"/>
      <c r="CU856" s="34"/>
      <c r="CV856" s="34"/>
      <c r="CW856" s="34"/>
      <c r="CX856" s="35"/>
      <c r="CY856" s="35"/>
      <c r="CZ856" s="35"/>
      <c r="DA856" s="35"/>
      <c r="DB856" s="34"/>
      <c r="DC856" s="34"/>
      <c r="DD856" s="34"/>
      <c r="DE856" s="34"/>
      <c r="DF856" s="34"/>
      <c r="DG856" s="34"/>
      <c r="DH856" s="34"/>
      <c r="DI856" s="34"/>
      <c r="DJ856" s="34"/>
      <c r="DK856" s="34"/>
      <c r="DL856" s="34"/>
      <c r="DM856" s="34"/>
      <c r="DN856" s="34"/>
      <c r="DO856" s="34"/>
      <c r="DP856" s="34"/>
      <c r="DQ856" s="34"/>
    </row>
    <row r="857" spans="24:121">
      <c r="X857" s="35"/>
      <c r="Y857" s="35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5"/>
      <c r="AQ857" s="35"/>
      <c r="AR857" s="35"/>
      <c r="AS857" s="35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  <c r="BE857" s="34"/>
      <c r="BF857" s="34"/>
      <c r="BG857" s="34"/>
      <c r="BH857" s="34"/>
      <c r="BI857" s="34"/>
      <c r="BJ857" s="35"/>
      <c r="BK857" s="35"/>
      <c r="BL857" s="35"/>
      <c r="BM857" s="35"/>
      <c r="BN857" s="34"/>
      <c r="BO857" s="34"/>
      <c r="BP857" s="34"/>
      <c r="BQ857" s="34"/>
      <c r="BR857" s="34"/>
      <c r="BS857" s="34"/>
      <c r="BT857" s="34"/>
      <c r="BU857" s="34"/>
      <c r="BV857" s="34"/>
      <c r="BW857" s="34"/>
      <c r="BX857" s="34"/>
      <c r="BY857" s="34"/>
      <c r="BZ857" s="34"/>
      <c r="CA857" s="34"/>
      <c r="CB857" s="34"/>
      <c r="CC857" s="34"/>
      <c r="CD857" s="35"/>
      <c r="CE857" s="35"/>
      <c r="CF857" s="35"/>
      <c r="CG857" s="35"/>
      <c r="CH857" s="34"/>
      <c r="CI857" s="34"/>
      <c r="CJ857" s="34"/>
      <c r="CK857" s="34"/>
      <c r="CL857" s="34"/>
      <c r="CM857" s="34"/>
      <c r="CN857" s="34"/>
      <c r="CO857" s="34"/>
      <c r="CP857" s="34"/>
      <c r="CQ857" s="34"/>
      <c r="CR857" s="34"/>
      <c r="CS857" s="34"/>
      <c r="CT857" s="34"/>
      <c r="CU857" s="34"/>
      <c r="CV857" s="34"/>
      <c r="CW857" s="34"/>
      <c r="CX857" s="35"/>
      <c r="CY857" s="35"/>
      <c r="CZ857" s="35"/>
      <c r="DA857" s="35"/>
      <c r="DB857" s="34"/>
      <c r="DC857" s="34"/>
      <c r="DD857" s="34"/>
      <c r="DE857" s="34"/>
      <c r="DF857" s="34"/>
      <c r="DG857" s="34"/>
      <c r="DH857" s="34"/>
      <c r="DI857" s="34"/>
      <c r="DJ857" s="34"/>
      <c r="DK857" s="34"/>
      <c r="DL857" s="34"/>
      <c r="DM857" s="34"/>
      <c r="DN857" s="34"/>
      <c r="DO857" s="34"/>
      <c r="DP857" s="34"/>
      <c r="DQ857" s="34"/>
    </row>
    <row r="858" spans="24:121">
      <c r="X858" s="35"/>
      <c r="Y858" s="35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5"/>
      <c r="AQ858" s="35"/>
      <c r="AR858" s="35"/>
      <c r="AS858" s="35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  <c r="BE858" s="34"/>
      <c r="BF858" s="34"/>
      <c r="BG858" s="34"/>
      <c r="BH858" s="34"/>
      <c r="BI858" s="34"/>
      <c r="BJ858" s="35"/>
      <c r="BK858" s="35"/>
      <c r="BL858" s="35"/>
      <c r="BM858" s="35"/>
      <c r="BN858" s="34"/>
      <c r="BO858" s="34"/>
      <c r="BP858" s="34"/>
      <c r="BQ858" s="34"/>
      <c r="BR858" s="34"/>
      <c r="BS858" s="34"/>
      <c r="BT858" s="34"/>
      <c r="BU858" s="34"/>
      <c r="BV858" s="34"/>
      <c r="BW858" s="34"/>
      <c r="BX858" s="34"/>
      <c r="BY858" s="34"/>
      <c r="BZ858" s="34"/>
      <c r="CA858" s="34"/>
      <c r="CB858" s="34"/>
      <c r="CC858" s="34"/>
      <c r="CD858" s="35"/>
      <c r="CE858" s="35"/>
      <c r="CF858" s="35"/>
      <c r="CG858" s="35"/>
      <c r="CH858" s="34"/>
      <c r="CI858" s="34"/>
      <c r="CJ858" s="34"/>
      <c r="CK858" s="34"/>
      <c r="CL858" s="34"/>
      <c r="CM858" s="34"/>
      <c r="CN858" s="34"/>
      <c r="CO858" s="34"/>
      <c r="CP858" s="34"/>
      <c r="CQ858" s="34"/>
      <c r="CR858" s="34"/>
      <c r="CS858" s="34"/>
      <c r="CT858" s="34"/>
      <c r="CU858" s="34"/>
      <c r="CV858" s="34"/>
      <c r="CW858" s="34"/>
      <c r="CX858" s="35"/>
      <c r="CY858" s="35"/>
      <c r="CZ858" s="35"/>
      <c r="DA858" s="35"/>
      <c r="DB858" s="34"/>
      <c r="DC858" s="34"/>
      <c r="DD858" s="34"/>
      <c r="DE858" s="34"/>
      <c r="DF858" s="34"/>
      <c r="DG858" s="34"/>
      <c r="DH858" s="34"/>
      <c r="DI858" s="34"/>
      <c r="DJ858" s="34"/>
      <c r="DK858" s="34"/>
      <c r="DL858" s="34"/>
      <c r="DM858" s="34"/>
      <c r="DN858" s="34"/>
      <c r="DO858" s="34"/>
      <c r="DP858" s="34"/>
      <c r="DQ858" s="34"/>
    </row>
    <row r="859" spans="24:121">
      <c r="X859" s="35"/>
      <c r="Y859" s="35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5"/>
      <c r="AQ859" s="35"/>
      <c r="AR859" s="35"/>
      <c r="AS859" s="35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  <c r="BE859" s="34"/>
      <c r="BF859" s="34"/>
      <c r="BG859" s="34"/>
      <c r="BH859" s="34"/>
      <c r="BI859" s="34"/>
      <c r="BJ859" s="35"/>
      <c r="BK859" s="35"/>
      <c r="BL859" s="35"/>
      <c r="BM859" s="35"/>
      <c r="BN859" s="34"/>
      <c r="BO859" s="34"/>
      <c r="BP859" s="34"/>
      <c r="BQ859" s="34"/>
      <c r="BR859" s="34"/>
      <c r="BS859" s="34"/>
      <c r="BT859" s="34"/>
      <c r="BU859" s="34"/>
      <c r="BV859" s="34"/>
      <c r="BW859" s="34"/>
      <c r="BX859" s="34"/>
      <c r="BY859" s="34"/>
      <c r="BZ859" s="34"/>
      <c r="CA859" s="34"/>
      <c r="CB859" s="34"/>
      <c r="CC859" s="34"/>
      <c r="CD859" s="35"/>
      <c r="CE859" s="35"/>
      <c r="CF859" s="35"/>
      <c r="CG859" s="35"/>
      <c r="CH859" s="34"/>
      <c r="CI859" s="34"/>
      <c r="CJ859" s="34"/>
      <c r="CK859" s="34"/>
      <c r="CL859" s="34"/>
      <c r="CM859" s="34"/>
      <c r="CN859" s="34"/>
      <c r="CO859" s="34"/>
      <c r="CP859" s="34"/>
      <c r="CQ859" s="34"/>
      <c r="CR859" s="34"/>
      <c r="CS859" s="34"/>
      <c r="CT859" s="34"/>
      <c r="CU859" s="34"/>
      <c r="CV859" s="34"/>
      <c r="CW859" s="34"/>
      <c r="CX859" s="35"/>
      <c r="CY859" s="35"/>
      <c r="CZ859" s="35"/>
      <c r="DA859" s="35"/>
      <c r="DB859" s="34"/>
      <c r="DC859" s="34"/>
      <c r="DD859" s="34"/>
      <c r="DE859" s="34"/>
      <c r="DF859" s="34"/>
      <c r="DG859" s="34"/>
      <c r="DH859" s="34"/>
      <c r="DI859" s="34"/>
      <c r="DJ859" s="34"/>
      <c r="DK859" s="34"/>
      <c r="DL859" s="34"/>
      <c r="DM859" s="34"/>
      <c r="DN859" s="34"/>
      <c r="DO859" s="34"/>
      <c r="DP859" s="34"/>
      <c r="DQ859" s="34"/>
    </row>
    <row r="860" spans="24:121">
      <c r="X860" s="35"/>
      <c r="Y860" s="35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5"/>
      <c r="AQ860" s="35"/>
      <c r="AR860" s="35"/>
      <c r="AS860" s="35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  <c r="BE860" s="34"/>
      <c r="BF860" s="34"/>
      <c r="BG860" s="34"/>
      <c r="BH860" s="34"/>
      <c r="BI860" s="34"/>
      <c r="BJ860" s="35"/>
      <c r="BK860" s="35"/>
      <c r="BL860" s="35"/>
      <c r="BM860" s="35"/>
      <c r="BN860" s="34"/>
      <c r="BO860" s="34"/>
      <c r="BP860" s="34"/>
      <c r="BQ860" s="34"/>
      <c r="BR860" s="34"/>
      <c r="BS860" s="34"/>
      <c r="BT860" s="34"/>
      <c r="BU860" s="34"/>
      <c r="BV860" s="34"/>
      <c r="BW860" s="34"/>
      <c r="BX860" s="34"/>
      <c r="BY860" s="34"/>
      <c r="BZ860" s="34"/>
      <c r="CA860" s="34"/>
      <c r="CB860" s="34"/>
      <c r="CC860" s="34"/>
      <c r="CD860" s="35"/>
      <c r="CE860" s="35"/>
      <c r="CF860" s="35"/>
      <c r="CG860" s="35"/>
      <c r="CH860" s="34"/>
      <c r="CI860" s="34"/>
      <c r="CJ860" s="34"/>
      <c r="CK860" s="34"/>
      <c r="CL860" s="34"/>
      <c r="CM860" s="34"/>
      <c r="CN860" s="34"/>
      <c r="CO860" s="34"/>
      <c r="CP860" s="34"/>
      <c r="CQ860" s="34"/>
      <c r="CR860" s="34"/>
      <c r="CS860" s="34"/>
      <c r="CT860" s="34"/>
      <c r="CU860" s="34"/>
      <c r="CV860" s="34"/>
      <c r="CW860" s="34"/>
      <c r="CX860" s="36"/>
      <c r="CY860" s="36"/>
      <c r="CZ860" s="35"/>
      <c r="DA860" s="35"/>
      <c r="DB860" s="34"/>
      <c r="DC860" s="34"/>
      <c r="DD860" s="34"/>
      <c r="DE860" s="34"/>
      <c r="DF860" s="34"/>
      <c r="DG860" s="34"/>
      <c r="DH860" s="34"/>
      <c r="DI860" s="34"/>
      <c r="DJ860" s="34"/>
      <c r="DK860" s="34"/>
      <c r="DL860" s="34"/>
      <c r="DM860" s="34"/>
      <c r="DN860" s="34"/>
      <c r="DO860" s="34"/>
      <c r="DP860" s="34"/>
      <c r="DQ860" s="34"/>
    </row>
    <row r="861" spans="24:121">
      <c r="X861" s="35"/>
      <c r="Y861" s="35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5"/>
      <c r="AQ861" s="35"/>
      <c r="AR861" s="35"/>
      <c r="AS861" s="35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  <c r="BE861" s="34"/>
      <c r="BF861" s="34"/>
      <c r="BG861" s="34"/>
      <c r="BH861" s="34"/>
      <c r="BI861" s="34"/>
      <c r="BJ861" s="35"/>
      <c r="BK861" s="35"/>
      <c r="BL861" s="35"/>
      <c r="BM861" s="35"/>
      <c r="BN861" s="34"/>
      <c r="BO861" s="34"/>
      <c r="BP861" s="34"/>
      <c r="BQ861" s="34"/>
      <c r="BR861" s="34"/>
      <c r="BS861" s="34"/>
      <c r="BT861" s="34"/>
      <c r="BU861" s="34"/>
      <c r="BV861" s="34"/>
      <c r="BW861" s="34"/>
      <c r="BX861" s="34"/>
      <c r="BY861" s="34"/>
      <c r="BZ861" s="34"/>
      <c r="CA861" s="34"/>
      <c r="CB861" s="34"/>
      <c r="CC861" s="34"/>
      <c r="CD861" s="35"/>
      <c r="CE861" s="35"/>
      <c r="CF861" s="35"/>
      <c r="CG861" s="35"/>
      <c r="CH861" s="34"/>
      <c r="CI861" s="34"/>
      <c r="CJ861" s="34"/>
      <c r="CK861" s="34"/>
      <c r="CL861" s="34"/>
      <c r="CM861" s="34"/>
      <c r="CN861" s="34"/>
      <c r="CO861" s="34"/>
      <c r="CP861" s="34"/>
      <c r="CQ861" s="34"/>
      <c r="CR861" s="34"/>
      <c r="CS861" s="34"/>
      <c r="CT861" s="34"/>
      <c r="CU861" s="34"/>
      <c r="CV861" s="34"/>
      <c r="CW861" s="34"/>
      <c r="CX861" s="35"/>
      <c r="CY861" s="35"/>
      <c r="CZ861" s="35"/>
      <c r="DA861" s="35"/>
      <c r="DB861" s="34"/>
      <c r="DC861" s="34"/>
      <c r="DD861" s="34"/>
      <c r="DE861" s="34"/>
      <c r="DF861" s="34"/>
      <c r="DG861" s="34"/>
      <c r="DH861" s="34"/>
      <c r="DI861" s="34"/>
      <c r="DJ861" s="34"/>
      <c r="DK861" s="34"/>
      <c r="DL861" s="34"/>
      <c r="DM861" s="34"/>
      <c r="DN861" s="34"/>
      <c r="DO861" s="34"/>
      <c r="DP861" s="34"/>
      <c r="DQ861" s="34"/>
    </row>
    <row r="862" spans="24:121">
      <c r="X862" s="35"/>
      <c r="Y862" s="35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5"/>
      <c r="AQ862" s="35"/>
      <c r="AR862" s="35"/>
      <c r="AS862" s="35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  <c r="BE862" s="34"/>
      <c r="BF862" s="34"/>
      <c r="BG862" s="34"/>
      <c r="BH862" s="34"/>
      <c r="BI862" s="34"/>
      <c r="BJ862" s="35"/>
      <c r="BK862" s="35"/>
      <c r="BL862" s="35"/>
      <c r="BM862" s="35"/>
      <c r="BN862" s="34"/>
      <c r="BO862" s="34"/>
      <c r="BP862" s="34"/>
      <c r="BQ862" s="34"/>
      <c r="BR862" s="34"/>
      <c r="BS862" s="34"/>
      <c r="BT862" s="34"/>
      <c r="BU862" s="34"/>
      <c r="BV862" s="34"/>
      <c r="BW862" s="34"/>
      <c r="BX862" s="34"/>
      <c r="BY862" s="34"/>
      <c r="BZ862" s="34"/>
      <c r="CA862" s="34"/>
      <c r="CB862" s="34"/>
      <c r="CC862" s="34"/>
      <c r="CD862" s="35"/>
      <c r="CE862" s="35"/>
      <c r="CF862" s="35"/>
      <c r="CG862" s="35"/>
      <c r="CH862" s="34"/>
      <c r="CI862" s="34"/>
      <c r="CJ862" s="34"/>
      <c r="CK862" s="34"/>
      <c r="CL862" s="34"/>
      <c r="CM862" s="34"/>
      <c r="CN862" s="34"/>
      <c r="CO862" s="34"/>
      <c r="CP862" s="34"/>
      <c r="CQ862" s="34"/>
      <c r="CR862" s="34"/>
      <c r="CS862" s="34"/>
      <c r="CT862" s="34"/>
      <c r="CU862" s="34"/>
      <c r="CV862" s="34"/>
      <c r="CW862" s="34"/>
      <c r="CX862" s="35"/>
      <c r="CY862" s="35"/>
      <c r="CZ862" s="35"/>
      <c r="DA862" s="35"/>
      <c r="DB862" s="34"/>
      <c r="DC862" s="34"/>
      <c r="DD862" s="34"/>
      <c r="DE862" s="34"/>
      <c r="DF862" s="34"/>
      <c r="DG862" s="34"/>
      <c r="DH862" s="34"/>
      <c r="DI862" s="34"/>
      <c r="DJ862" s="34"/>
      <c r="DK862" s="34"/>
      <c r="DL862" s="34"/>
      <c r="DM862" s="34"/>
      <c r="DN862" s="34"/>
      <c r="DO862" s="34"/>
      <c r="DP862" s="34"/>
      <c r="DQ862" s="34"/>
    </row>
    <row r="863" spans="24:121">
      <c r="X863" s="35"/>
      <c r="Y863" s="35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5"/>
      <c r="AQ863" s="35"/>
      <c r="AR863" s="35"/>
      <c r="AS863" s="35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  <c r="BE863" s="34"/>
      <c r="BF863" s="34"/>
      <c r="BG863" s="34"/>
      <c r="BH863" s="34"/>
      <c r="BI863" s="34"/>
      <c r="BJ863" s="35"/>
      <c r="BK863" s="35"/>
      <c r="BL863" s="35"/>
      <c r="BM863" s="35"/>
      <c r="BN863" s="34"/>
      <c r="BO863" s="34"/>
      <c r="BP863" s="34"/>
      <c r="BQ863" s="34"/>
      <c r="BR863" s="34"/>
      <c r="BS863" s="34"/>
      <c r="BT863" s="34"/>
      <c r="BU863" s="34"/>
      <c r="BV863" s="34"/>
      <c r="BW863" s="34"/>
      <c r="BX863" s="34"/>
      <c r="BY863" s="34"/>
      <c r="BZ863" s="34"/>
      <c r="CA863" s="34"/>
      <c r="CB863" s="34"/>
      <c r="CC863" s="34"/>
      <c r="CD863" s="35"/>
      <c r="CE863" s="35"/>
      <c r="CF863" s="35"/>
      <c r="CG863" s="35"/>
      <c r="CH863" s="34"/>
      <c r="CI863" s="34"/>
      <c r="CJ863" s="34"/>
      <c r="CK863" s="34"/>
      <c r="CL863" s="34"/>
      <c r="CM863" s="34"/>
      <c r="CN863" s="34"/>
      <c r="CO863" s="34"/>
      <c r="CP863" s="34"/>
      <c r="CQ863" s="34"/>
      <c r="CR863" s="34"/>
      <c r="CS863" s="34"/>
      <c r="CT863" s="34"/>
      <c r="CU863" s="34"/>
      <c r="CV863" s="34"/>
      <c r="CW863" s="34"/>
      <c r="CX863" s="35"/>
      <c r="CY863" s="35"/>
      <c r="CZ863" s="35"/>
      <c r="DA863" s="35"/>
      <c r="DB863" s="34"/>
      <c r="DC863" s="34"/>
      <c r="DD863" s="34"/>
      <c r="DE863" s="34"/>
      <c r="DF863" s="34"/>
      <c r="DG863" s="34"/>
      <c r="DH863" s="34"/>
      <c r="DI863" s="34"/>
      <c r="DJ863" s="34"/>
      <c r="DK863" s="34"/>
      <c r="DL863" s="34"/>
      <c r="DM863" s="34"/>
      <c r="DN863" s="34"/>
      <c r="DO863" s="34"/>
      <c r="DP863" s="34"/>
      <c r="DQ863" s="34"/>
    </row>
    <row r="864" spans="24:121">
      <c r="X864" s="35"/>
      <c r="Y864" s="35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5"/>
      <c r="AQ864" s="35"/>
      <c r="AR864" s="35"/>
      <c r="AS864" s="35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  <c r="BE864" s="34"/>
      <c r="BF864" s="34"/>
      <c r="BG864" s="34"/>
      <c r="BH864" s="34"/>
      <c r="BI864" s="34"/>
      <c r="BJ864" s="35"/>
      <c r="BK864" s="35"/>
      <c r="BL864" s="35"/>
      <c r="BM864" s="35"/>
      <c r="BN864" s="34"/>
      <c r="BO864" s="34"/>
      <c r="BP864" s="34"/>
      <c r="BQ864" s="34"/>
      <c r="BR864" s="34"/>
      <c r="BS864" s="34"/>
      <c r="BT864" s="34"/>
      <c r="BU864" s="34"/>
      <c r="BV864" s="34"/>
      <c r="BW864" s="34"/>
      <c r="BX864" s="34"/>
      <c r="BY864" s="34"/>
      <c r="BZ864" s="34"/>
      <c r="CA864" s="34"/>
      <c r="CB864" s="34"/>
      <c r="CC864" s="34"/>
      <c r="CD864" s="35"/>
      <c r="CE864" s="35"/>
      <c r="CF864" s="35"/>
      <c r="CG864" s="35"/>
      <c r="CH864" s="34"/>
      <c r="CI864" s="34"/>
      <c r="CJ864" s="34"/>
      <c r="CK864" s="34"/>
      <c r="CL864" s="34"/>
      <c r="CM864" s="34"/>
      <c r="CN864" s="34"/>
      <c r="CO864" s="34"/>
      <c r="CP864" s="34"/>
      <c r="CQ864" s="34"/>
      <c r="CR864" s="34"/>
      <c r="CS864" s="34"/>
      <c r="CT864" s="34"/>
      <c r="CU864" s="34"/>
      <c r="CV864" s="34"/>
      <c r="CW864" s="34"/>
      <c r="CX864" s="35"/>
      <c r="CY864" s="35"/>
      <c r="CZ864" s="35"/>
      <c r="DA864" s="35"/>
      <c r="DB864" s="34"/>
      <c r="DC864" s="34"/>
      <c r="DD864" s="34"/>
      <c r="DE864" s="34"/>
      <c r="DF864" s="34"/>
      <c r="DG864" s="34"/>
      <c r="DH864" s="34"/>
      <c r="DI864" s="34"/>
      <c r="DJ864" s="34"/>
      <c r="DK864" s="34"/>
      <c r="DL864" s="34"/>
      <c r="DM864" s="34"/>
      <c r="DN864" s="34"/>
      <c r="DO864" s="34"/>
      <c r="DP864" s="34"/>
      <c r="DQ864" s="34"/>
    </row>
    <row r="865" spans="24:121">
      <c r="X865" s="35"/>
      <c r="Y865" s="35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5"/>
      <c r="AQ865" s="35"/>
      <c r="AR865" s="35"/>
      <c r="AS865" s="35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  <c r="BE865" s="34"/>
      <c r="BF865" s="34"/>
      <c r="BG865" s="34"/>
      <c r="BH865" s="34"/>
      <c r="BI865" s="34"/>
      <c r="BJ865" s="35"/>
      <c r="BK865" s="35"/>
      <c r="BL865" s="35"/>
      <c r="BM865" s="35"/>
      <c r="BN865" s="34"/>
      <c r="BO865" s="34"/>
      <c r="BP865" s="34"/>
      <c r="BQ865" s="34"/>
      <c r="BR865" s="34"/>
      <c r="BS865" s="34"/>
      <c r="BT865" s="34"/>
      <c r="BU865" s="34"/>
      <c r="BV865" s="34"/>
      <c r="BW865" s="34"/>
      <c r="BX865" s="34"/>
      <c r="BY865" s="34"/>
      <c r="BZ865" s="34"/>
      <c r="CA865" s="34"/>
      <c r="CB865" s="34"/>
      <c r="CC865" s="34"/>
      <c r="CD865" s="35"/>
      <c r="CE865" s="35"/>
      <c r="CF865" s="35"/>
      <c r="CG865" s="35"/>
      <c r="CH865" s="34"/>
      <c r="CI865" s="34"/>
      <c r="CJ865" s="34"/>
      <c r="CK865" s="34"/>
      <c r="CL865" s="34"/>
      <c r="CM865" s="34"/>
      <c r="CN865" s="34"/>
      <c r="CO865" s="34"/>
      <c r="CP865" s="34"/>
      <c r="CQ865" s="34"/>
      <c r="CR865" s="34"/>
      <c r="CS865" s="34"/>
      <c r="CT865" s="34"/>
      <c r="CU865" s="34"/>
      <c r="CV865" s="34"/>
      <c r="CW865" s="34"/>
      <c r="CX865" s="35"/>
      <c r="CY865" s="35"/>
      <c r="CZ865" s="35"/>
      <c r="DA865" s="35"/>
      <c r="DB865" s="34"/>
      <c r="DC865" s="34"/>
      <c r="DD865" s="34"/>
      <c r="DE865" s="34"/>
      <c r="DF865" s="34"/>
      <c r="DG865" s="34"/>
      <c r="DH865" s="34"/>
      <c r="DI865" s="34"/>
      <c r="DJ865" s="34"/>
      <c r="DK865" s="34"/>
      <c r="DL865" s="34"/>
      <c r="DM865" s="34"/>
      <c r="DN865" s="34"/>
      <c r="DO865" s="34"/>
      <c r="DP865" s="34"/>
      <c r="DQ865" s="34"/>
    </row>
    <row r="866" spans="24:121">
      <c r="X866" s="35"/>
      <c r="Y866" s="35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5"/>
      <c r="AQ866" s="35"/>
      <c r="AR866" s="35"/>
      <c r="AS866" s="35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  <c r="BE866" s="34"/>
      <c r="BF866" s="34"/>
      <c r="BG866" s="34"/>
      <c r="BH866" s="34"/>
      <c r="BI866" s="34"/>
      <c r="BJ866" s="35"/>
      <c r="BK866" s="35"/>
      <c r="BL866" s="35"/>
      <c r="BM866" s="35"/>
      <c r="BN866" s="34"/>
      <c r="BO866" s="34"/>
      <c r="BP866" s="34"/>
      <c r="BQ866" s="34"/>
      <c r="BR866" s="34"/>
      <c r="BS866" s="34"/>
      <c r="BT866" s="34"/>
      <c r="BU866" s="34"/>
      <c r="BV866" s="34"/>
      <c r="BW866" s="34"/>
      <c r="BX866" s="34"/>
      <c r="BY866" s="34"/>
      <c r="BZ866" s="34"/>
      <c r="CA866" s="34"/>
      <c r="CB866" s="34"/>
      <c r="CC866" s="34"/>
      <c r="CD866" s="35"/>
      <c r="CE866" s="35"/>
      <c r="CF866" s="35"/>
      <c r="CG866" s="35"/>
      <c r="CH866" s="34"/>
      <c r="CI866" s="34"/>
      <c r="CJ866" s="34"/>
      <c r="CK866" s="34"/>
      <c r="CL866" s="34"/>
      <c r="CM866" s="34"/>
      <c r="CN866" s="34"/>
      <c r="CO866" s="34"/>
      <c r="CP866" s="34"/>
      <c r="CQ866" s="34"/>
      <c r="CR866" s="34"/>
      <c r="CS866" s="34"/>
      <c r="CT866" s="34"/>
      <c r="CU866" s="34"/>
      <c r="CV866" s="34"/>
      <c r="CW866" s="34"/>
      <c r="CX866" s="35"/>
      <c r="CY866" s="35"/>
      <c r="CZ866" s="35"/>
      <c r="DA866" s="35"/>
      <c r="DB866" s="34"/>
      <c r="DC866" s="34"/>
      <c r="DD866" s="34"/>
      <c r="DE866" s="34"/>
      <c r="DF866" s="34"/>
      <c r="DG866" s="34"/>
      <c r="DH866" s="34"/>
      <c r="DI866" s="34"/>
      <c r="DJ866" s="34"/>
      <c r="DK866" s="34"/>
      <c r="DL866" s="34"/>
      <c r="DM866" s="34"/>
      <c r="DN866" s="34"/>
      <c r="DO866" s="34"/>
      <c r="DP866" s="34"/>
      <c r="DQ866" s="34"/>
    </row>
    <row r="867" spans="24:121">
      <c r="X867" s="35"/>
      <c r="Y867" s="35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5"/>
      <c r="AQ867" s="35"/>
      <c r="AR867" s="35"/>
      <c r="AS867" s="35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  <c r="BE867" s="34"/>
      <c r="BF867" s="34"/>
      <c r="BG867" s="34"/>
      <c r="BH867" s="34"/>
      <c r="BI867" s="34"/>
      <c r="BJ867" s="35"/>
      <c r="BK867" s="35"/>
      <c r="BL867" s="35"/>
      <c r="BM867" s="35"/>
      <c r="BN867" s="34"/>
      <c r="BO867" s="34"/>
      <c r="BP867" s="34"/>
      <c r="BQ867" s="34"/>
      <c r="BR867" s="34"/>
      <c r="BS867" s="34"/>
      <c r="BT867" s="34"/>
      <c r="BU867" s="34"/>
      <c r="BV867" s="34"/>
      <c r="BW867" s="34"/>
      <c r="BX867" s="34"/>
      <c r="BY867" s="34"/>
      <c r="BZ867" s="34"/>
      <c r="CA867" s="34"/>
      <c r="CB867" s="34"/>
      <c r="CC867" s="34"/>
      <c r="CD867" s="35"/>
      <c r="CE867" s="35"/>
      <c r="CF867" s="35"/>
      <c r="CG867" s="35"/>
      <c r="CH867" s="34"/>
      <c r="CI867" s="34"/>
      <c r="CJ867" s="34"/>
      <c r="CK867" s="34"/>
      <c r="CL867" s="34"/>
      <c r="CM867" s="34"/>
      <c r="CN867" s="34"/>
      <c r="CO867" s="34"/>
      <c r="CP867" s="34"/>
      <c r="CQ867" s="34"/>
      <c r="CR867" s="34"/>
      <c r="CS867" s="34"/>
      <c r="CT867" s="34"/>
      <c r="CU867" s="34"/>
      <c r="CV867" s="34"/>
      <c r="CW867" s="34"/>
      <c r="CX867" s="35"/>
      <c r="CY867" s="35"/>
      <c r="CZ867" s="35"/>
      <c r="DA867" s="35"/>
      <c r="DB867" s="34"/>
      <c r="DC867" s="34"/>
      <c r="DD867" s="34"/>
      <c r="DE867" s="34"/>
      <c r="DF867" s="34"/>
      <c r="DG867" s="34"/>
      <c r="DH867" s="34"/>
      <c r="DI867" s="34"/>
      <c r="DJ867" s="34"/>
      <c r="DK867" s="34"/>
      <c r="DL867" s="34"/>
      <c r="DM867" s="34"/>
      <c r="DN867" s="34"/>
      <c r="DO867" s="34"/>
      <c r="DP867" s="34"/>
      <c r="DQ867" s="34"/>
    </row>
    <row r="868" spans="24:121">
      <c r="X868" s="35"/>
      <c r="Y868" s="35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5"/>
      <c r="AQ868" s="35"/>
      <c r="AR868" s="35"/>
      <c r="AS868" s="35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  <c r="BE868" s="34"/>
      <c r="BF868" s="34"/>
      <c r="BG868" s="34"/>
      <c r="BH868" s="34"/>
      <c r="BI868" s="34"/>
      <c r="BJ868" s="35"/>
      <c r="BK868" s="35"/>
      <c r="BL868" s="35"/>
      <c r="BM868" s="35"/>
      <c r="BN868" s="34"/>
      <c r="BO868" s="34"/>
      <c r="BP868" s="34"/>
      <c r="BQ868" s="34"/>
      <c r="BR868" s="34"/>
      <c r="BS868" s="34"/>
      <c r="BT868" s="34"/>
      <c r="BU868" s="34"/>
      <c r="BV868" s="34"/>
      <c r="BW868" s="34"/>
      <c r="BX868" s="34"/>
      <c r="BY868" s="34"/>
      <c r="BZ868" s="34"/>
      <c r="CA868" s="34"/>
      <c r="CB868" s="34"/>
      <c r="CC868" s="34"/>
      <c r="CD868" s="35"/>
      <c r="CE868" s="35"/>
      <c r="CF868" s="35"/>
      <c r="CG868" s="35"/>
      <c r="CH868" s="34"/>
      <c r="CI868" s="34"/>
      <c r="CJ868" s="34"/>
      <c r="CK868" s="34"/>
      <c r="CL868" s="34"/>
      <c r="CM868" s="34"/>
      <c r="CN868" s="34"/>
      <c r="CO868" s="34"/>
      <c r="CP868" s="34"/>
      <c r="CQ868" s="34"/>
      <c r="CR868" s="34"/>
      <c r="CS868" s="34"/>
      <c r="CT868" s="34"/>
      <c r="CU868" s="34"/>
      <c r="CV868" s="34"/>
      <c r="CW868" s="34"/>
      <c r="CX868" s="35"/>
      <c r="CY868" s="35"/>
      <c r="CZ868" s="35"/>
      <c r="DA868" s="35"/>
      <c r="DB868" s="34"/>
      <c r="DC868" s="34"/>
      <c r="DD868" s="34"/>
      <c r="DE868" s="34"/>
      <c r="DF868" s="34"/>
      <c r="DG868" s="34"/>
      <c r="DH868" s="34"/>
      <c r="DI868" s="34"/>
      <c r="DJ868" s="34"/>
      <c r="DK868" s="34"/>
      <c r="DL868" s="34"/>
      <c r="DM868" s="34"/>
      <c r="DN868" s="34"/>
      <c r="DO868" s="34"/>
      <c r="DP868" s="34"/>
      <c r="DQ868" s="34"/>
    </row>
    <row r="869" spans="24:121">
      <c r="X869" s="35"/>
      <c r="Y869" s="35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5"/>
      <c r="AQ869" s="35"/>
      <c r="AR869" s="35"/>
      <c r="AS869" s="35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  <c r="BE869" s="34"/>
      <c r="BF869" s="34"/>
      <c r="BG869" s="34"/>
      <c r="BH869" s="34"/>
      <c r="BI869" s="34"/>
      <c r="BJ869" s="35"/>
      <c r="BK869" s="35"/>
      <c r="BL869" s="35"/>
      <c r="BM869" s="35"/>
      <c r="BN869" s="34"/>
      <c r="BO869" s="34"/>
      <c r="BP869" s="34"/>
      <c r="BQ869" s="34"/>
      <c r="BR869" s="34"/>
      <c r="BS869" s="34"/>
      <c r="BT869" s="34"/>
      <c r="BU869" s="34"/>
      <c r="BV869" s="34"/>
      <c r="BW869" s="34"/>
      <c r="BX869" s="34"/>
      <c r="BY869" s="34"/>
      <c r="BZ869" s="34"/>
      <c r="CA869" s="34"/>
      <c r="CB869" s="34"/>
      <c r="CC869" s="34"/>
      <c r="CD869" s="35"/>
      <c r="CE869" s="35"/>
      <c r="CF869" s="35"/>
      <c r="CG869" s="35"/>
      <c r="CH869" s="34"/>
      <c r="CI869" s="34"/>
      <c r="CJ869" s="34"/>
      <c r="CK869" s="34"/>
      <c r="CL869" s="34"/>
      <c r="CM869" s="34"/>
      <c r="CN869" s="34"/>
      <c r="CO869" s="34"/>
      <c r="CP869" s="34"/>
      <c r="CQ869" s="34"/>
      <c r="CR869" s="34"/>
      <c r="CS869" s="34"/>
      <c r="CT869" s="34"/>
      <c r="CU869" s="34"/>
      <c r="CV869" s="34"/>
      <c r="CW869" s="34"/>
      <c r="CX869" s="35"/>
      <c r="CY869" s="35"/>
      <c r="CZ869" s="35"/>
      <c r="DA869" s="35"/>
      <c r="DB869" s="34"/>
      <c r="DC869" s="34"/>
      <c r="DD869" s="34"/>
      <c r="DE869" s="34"/>
      <c r="DF869" s="34"/>
      <c r="DG869" s="34"/>
      <c r="DH869" s="34"/>
      <c r="DI869" s="34"/>
      <c r="DJ869" s="34"/>
      <c r="DK869" s="34"/>
      <c r="DL869" s="34"/>
      <c r="DM869" s="34"/>
      <c r="DN869" s="34"/>
      <c r="DO869" s="34"/>
      <c r="DP869" s="34"/>
      <c r="DQ869" s="34"/>
    </row>
    <row r="870" spans="24:121">
      <c r="X870" s="35"/>
      <c r="Y870" s="35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5"/>
      <c r="AQ870" s="35"/>
      <c r="AR870" s="35"/>
      <c r="AS870" s="35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  <c r="BE870" s="34"/>
      <c r="BF870" s="34"/>
      <c r="BG870" s="34"/>
      <c r="BH870" s="34"/>
      <c r="BI870" s="34"/>
      <c r="BJ870" s="35"/>
      <c r="BK870" s="35"/>
      <c r="BL870" s="35"/>
      <c r="BM870" s="35"/>
      <c r="BN870" s="34"/>
      <c r="BO870" s="34"/>
      <c r="BP870" s="34"/>
      <c r="BQ870" s="34"/>
      <c r="BR870" s="34"/>
      <c r="BS870" s="34"/>
      <c r="BT870" s="34"/>
      <c r="BU870" s="34"/>
      <c r="BV870" s="34"/>
      <c r="BW870" s="34"/>
      <c r="BX870" s="34"/>
      <c r="BY870" s="34"/>
      <c r="BZ870" s="34"/>
      <c r="CA870" s="34"/>
      <c r="CB870" s="34"/>
      <c r="CC870" s="34"/>
      <c r="CD870" s="35"/>
      <c r="CE870" s="35"/>
      <c r="CF870" s="35"/>
      <c r="CG870" s="35"/>
      <c r="CH870" s="34"/>
      <c r="CI870" s="34"/>
      <c r="CJ870" s="34"/>
      <c r="CK870" s="34"/>
      <c r="CL870" s="34"/>
      <c r="CM870" s="34"/>
      <c r="CN870" s="34"/>
      <c r="CO870" s="34"/>
      <c r="CP870" s="34"/>
      <c r="CQ870" s="34"/>
      <c r="CR870" s="34"/>
      <c r="CS870" s="34"/>
      <c r="CT870" s="34"/>
      <c r="CU870" s="34"/>
      <c r="CV870" s="34"/>
      <c r="CW870" s="34"/>
      <c r="CX870" s="36"/>
      <c r="CY870" s="35"/>
      <c r="CZ870" s="35"/>
      <c r="DA870" s="35"/>
      <c r="DB870" s="34"/>
      <c r="DC870" s="34"/>
      <c r="DD870" s="34"/>
      <c r="DE870" s="34"/>
      <c r="DF870" s="34"/>
      <c r="DG870" s="34"/>
      <c r="DH870" s="34"/>
      <c r="DI870" s="34"/>
      <c r="DJ870" s="34"/>
      <c r="DK870" s="34"/>
      <c r="DL870" s="34"/>
      <c r="DM870" s="34"/>
      <c r="DN870" s="34"/>
      <c r="DO870" s="34"/>
      <c r="DP870" s="34"/>
      <c r="DQ870" s="34"/>
    </row>
    <row r="871" spans="24:121">
      <c r="X871" s="35"/>
      <c r="Y871" s="35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5"/>
      <c r="AQ871" s="35"/>
      <c r="AR871" s="35"/>
      <c r="AS871" s="35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  <c r="BE871" s="34"/>
      <c r="BF871" s="34"/>
      <c r="BG871" s="34"/>
      <c r="BH871" s="34"/>
      <c r="BI871" s="34"/>
      <c r="BJ871" s="35"/>
      <c r="BK871" s="35"/>
      <c r="BL871" s="35"/>
      <c r="BM871" s="35"/>
      <c r="BN871" s="34"/>
      <c r="BO871" s="34"/>
      <c r="BP871" s="34"/>
      <c r="BQ871" s="34"/>
      <c r="BR871" s="34"/>
      <c r="BS871" s="34"/>
      <c r="BT871" s="34"/>
      <c r="BU871" s="34"/>
      <c r="BV871" s="34"/>
      <c r="BW871" s="34"/>
      <c r="BX871" s="34"/>
      <c r="BY871" s="34"/>
      <c r="BZ871" s="34"/>
      <c r="CA871" s="34"/>
      <c r="CB871" s="34"/>
      <c r="CC871" s="34"/>
      <c r="CD871" s="35"/>
      <c r="CE871" s="35"/>
      <c r="CF871" s="35"/>
      <c r="CG871" s="35"/>
      <c r="CH871" s="34"/>
      <c r="CI871" s="34"/>
      <c r="CJ871" s="34"/>
      <c r="CK871" s="34"/>
      <c r="CL871" s="34"/>
      <c r="CM871" s="34"/>
      <c r="CN871" s="34"/>
      <c r="CO871" s="34"/>
      <c r="CP871" s="34"/>
      <c r="CQ871" s="34"/>
      <c r="CR871" s="34"/>
      <c r="CS871" s="34"/>
      <c r="CT871" s="34"/>
      <c r="CU871" s="34"/>
      <c r="CV871" s="34"/>
      <c r="CW871" s="34"/>
      <c r="CX871" s="35"/>
      <c r="CY871" s="35"/>
      <c r="CZ871" s="35"/>
      <c r="DA871" s="35"/>
      <c r="DB871" s="34"/>
      <c r="DC871" s="34"/>
      <c r="DD871" s="34"/>
      <c r="DE871" s="34"/>
      <c r="DF871" s="34"/>
      <c r="DG871" s="34"/>
      <c r="DH871" s="34"/>
      <c r="DI871" s="34"/>
      <c r="DJ871" s="34"/>
      <c r="DK871" s="34"/>
      <c r="DL871" s="34"/>
      <c r="DM871" s="34"/>
      <c r="DN871" s="34"/>
      <c r="DO871" s="34"/>
      <c r="DP871" s="34"/>
      <c r="DQ871" s="34"/>
    </row>
    <row r="872" spans="24:121">
      <c r="X872" s="35"/>
      <c r="Y872" s="35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5"/>
      <c r="AQ872" s="35"/>
      <c r="AR872" s="35"/>
      <c r="AS872" s="35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  <c r="BE872" s="34"/>
      <c r="BF872" s="34"/>
      <c r="BG872" s="34"/>
      <c r="BH872" s="34"/>
      <c r="BI872" s="34"/>
      <c r="BJ872" s="35"/>
      <c r="BK872" s="35"/>
      <c r="BL872" s="35"/>
      <c r="BM872" s="35"/>
      <c r="BN872" s="34"/>
      <c r="BO872" s="34"/>
      <c r="BP872" s="34"/>
      <c r="BQ872" s="34"/>
      <c r="BR872" s="34"/>
      <c r="BS872" s="34"/>
      <c r="BT872" s="34"/>
      <c r="BU872" s="34"/>
      <c r="BV872" s="34"/>
      <c r="BW872" s="34"/>
      <c r="BX872" s="34"/>
      <c r="BY872" s="34"/>
      <c r="BZ872" s="34"/>
      <c r="CA872" s="34"/>
      <c r="CB872" s="34"/>
      <c r="CC872" s="34"/>
      <c r="CD872" s="35"/>
      <c r="CE872" s="35"/>
      <c r="CF872" s="35"/>
      <c r="CG872" s="35"/>
      <c r="CH872" s="34"/>
      <c r="CI872" s="34"/>
      <c r="CJ872" s="34"/>
      <c r="CK872" s="34"/>
      <c r="CL872" s="34"/>
      <c r="CM872" s="34"/>
      <c r="CN872" s="34"/>
      <c r="CO872" s="34"/>
      <c r="CP872" s="34"/>
      <c r="CQ872" s="34"/>
      <c r="CR872" s="34"/>
      <c r="CS872" s="34"/>
      <c r="CT872" s="34"/>
      <c r="CU872" s="34"/>
      <c r="CV872" s="34"/>
      <c r="CW872" s="34"/>
      <c r="CX872" s="35"/>
      <c r="CY872" s="35"/>
      <c r="CZ872" s="35"/>
      <c r="DA872" s="35"/>
      <c r="DB872" s="34"/>
      <c r="DC872" s="34"/>
      <c r="DD872" s="34"/>
      <c r="DE872" s="34"/>
      <c r="DF872" s="34"/>
      <c r="DG872" s="34"/>
      <c r="DH872" s="34"/>
      <c r="DI872" s="34"/>
      <c r="DJ872" s="34"/>
      <c r="DK872" s="34"/>
      <c r="DL872" s="34"/>
      <c r="DM872" s="34"/>
      <c r="DN872" s="34"/>
      <c r="DO872" s="34"/>
      <c r="DP872" s="34"/>
      <c r="DQ872" s="34"/>
    </row>
    <row r="873" spans="24:121">
      <c r="X873" s="35"/>
      <c r="Y873" s="35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5"/>
      <c r="AQ873" s="35"/>
      <c r="AR873" s="35"/>
      <c r="AS873" s="35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  <c r="BE873" s="34"/>
      <c r="BF873" s="34"/>
      <c r="BG873" s="34"/>
      <c r="BH873" s="34"/>
      <c r="BI873" s="34"/>
      <c r="BJ873" s="35"/>
      <c r="BK873" s="35"/>
      <c r="BL873" s="35"/>
      <c r="BM873" s="35"/>
      <c r="BN873" s="34"/>
      <c r="BO873" s="34"/>
      <c r="BP873" s="34"/>
      <c r="BQ873" s="34"/>
      <c r="BR873" s="34"/>
      <c r="BS873" s="34"/>
      <c r="BT873" s="34"/>
      <c r="BU873" s="34"/>
      <c r="BV873" s="34"/>
      <c r="BW873" s="34"/>
      <c r="BX873" s="34"/>
      <c r="BY873" s="34"/>
      <c r="BZ873" s="34"/>
      <c r="CA873" s="34"/>
      <c r="CB873" s="34"/>
      <c r="CC873" s="34"/>
      <c r="CD873" s="35"/>
      <c r="CE873" s="35"/>
      <c r="CF873" s="35"/>
      <c r="CG873" s="35"/>
      <c r="CH873" s="34"/>
      <c r="CI873" s="34"/>
      <c r="CJ873" s="34"/>
      <c r="CK873" s="34"/>
      <c r="CL873" s="34"/>
      <c r="CM873" s="34"/>
      <c r="CN873" s="34"/>
      <c r="CO873" s="34"/>
      <c r="CP873" s="34"/>
      <c r="CQ873" s="34"/>
      <c r="CR873" s="34"/>
      <c r="CS873" s="34"/>
      <c r="CT873" s="34"/>
      <c r="CU873" s="34"/>
      <c r="CV873" s="34"/>
      <c r="CW873" s="34"/>
      <c r="CX873" s="35"/>
      <c r="CY873" s="35"/>
      <c r="CZ873" s="35"/>
      <c r="DA873" s="35"/>
      <c r="DB873" s="34"/>
      <c r="DC873" s="34"/>
      <c r="DD873" s="34"/>
      <c r="DE873" s="34"/>
      <c r="DF873" s="34"/>
      <c r="DG873" s="34"/>
      <c r="DH873" s="34"/>
      <c r="DI873" s="34"/>
      <c r="DJ873" s="34"/>
      <c r="DK873" s="34"/>
      <c r="DL873" s="34"/>
      <c r="DM873" s="34"/>
      <c r="DN873" s="34"/>
      <c r="DO873" s="34"/>
      <c r="DP873" s="34"/>
      <c r="DQ873" s="34"/>
    </row>
    <row r="874" spans="24:121">
      <c r="X874" s="35"/>
      <c r="Y874" s="35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5"/>
      <c r="AQ874" s="35"/>
      <c r="AR874" s="35"/>
      <c r="AS874" s="35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  <c r="BE874" s="34"/>
      <c r="BF874" s="34"/>
      <c r="BG874" s="34"/>
      <c r="BH874" s="34"/>
      <c r="BI874" s="34"/>
      <c r="BJ874" s="35"/>
      <c r="BK874" s="35"/>
      <c r="BL874" s="35"/>
      <c r="BM874" s="35"/>
      <c r="BN874" s="34"/>
      <c r="BO874" s="34"/>
      <c r="BP874" s="34"/>
      <c r="BQ874" s="34"/>
      <c r="BR874" s="34"/>
      <c r="BS874" s="34"/>
      <c r="BT874" s="34"/>
      <c r="BU874" s="34"/>
      <c r="BV874" s="34"/>
      <c r="BW874" s="34"/>
      <c r="BX874" s="34"/>
      <c r="BY874" s="34"/>
      <c r="BZ874" s="34"/>
      <c r="CA874" s="34"/>
      <c r="CB874" s="34"/>
      <c r="CC874" s="34"/>
      <c r="CD874" s="35"/>
      <c r="CE874" s="35"/>
      <c r="CF874" s="35"/>
      <c r="CG874" s="35"/>
      <c r="CH874" s="34"/>
      <c r="CI874" s="34"/>
      <c r="CJ874" s="34"/>
      <c r="CK874" s="34"/>
      <c r="CL874" s="34"/>
      <c r="CM874" s="34"/>
      <c r="CN874" s="34"/>
      <c r="CO874" s="34"/>
      <c r="CP874" s="34"/>
      <c r="CQ874" s="34"/>
      <c r="CR874" s="34"/>
      <c r="CS874" s="34"/>
      <c r="CT874" s="34"/>
      <c r="CU874" s="34"/>
      <c r="CV874" s="34"/>
      <c r="CW874" s="34"/>
      <c r="CX874" s="35"/>
      <c r="CY874" s="35"/>
      <c r="CZ874" s="35"/>
      <c r="DA874" s="35"/>
      <c r="DB874" s="34"/>
      <c r="DC874" s="34"/>
      <c r="DD874" s="34"/>
      <c r="DE874" s="34"/>
      <c r="DF874" s="34"/>
      <c r="DG874" s="34"/>
      <c r="DH874" s="34"/>
      <c r="DI874" s="34"/>
      <c r="DJ874" s="34"/>
      <c r="DK874" s="34"/>
      <c r="DL874" s="34"/>
      <c r="DM874" s="34"/>
      <c r="DN874" s="34"/>
      <c r="DO874" s="34"/>
      <c r="DP874" s="34"/>
      <c r="DQ874" s="34"/>
    </row>
    <row r="875" spans="24:121">
      <c r="X875" s="35"/>
      <c r="Y875" s="35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5"/>
      <c r="AQ875" s="35"/>
      <c r="AR875" s="35"/>
      <c r="AS875" s="35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  <c r="BE875" s="34"/>
      <c r="BF875" s="34"/>
      <c r="BG875" s="34"/>
      <c r="BH875" s="34"/>
      <c r="BI875" s="34"/>
      <c r="BJ875" s="35"/>
      <c r="BK875" s="35"/>
      <c r="BL875" s="35"/>
      <c r="BM875" s="35"/>
      <c r="BN875" s="34"/>
      <c r="BO875" s="34"/>
      <c r="BP875" s="34"/>
      <c r="BQ875" s="34"/>
      <c r="BR875" s="34"/>
      <c r="BS875" s="34"/>
      <c r="BT875" s="34"/>
      <c r="BU875" s="34"/>
      <c r="BV875" s="34"/>
      <c r="BW875" s="34"/>
      <c r="BX875" s="34"/>
      <c r="BY875" s="34"/>
      <c r="BZ875" s="34"/>
      <c r="CA875" s="34"/>
      <c r="CB875" s="34"/>
      <c r="CC875" s="34"/>
      <c r="CD875" s="35"/>
      <c r="CE875" s="35"/>
      <c r="CF875" s="35"/>
      <c r="CG875" s="35"/>
      <c r="CH875" s="34"/>
      <c r="CI875" s="34"/>
      <c r="CJ875" s="34"/>
      <c r="CK875" s="34"/>
      <c r="CL875" s="34"/>
      <c r="CM875" s="34"/>
      <c r="CN875" s="34"/>
      <c r="CO875" s="34"/>
      <c r="CP875" s="34"/>
      <c r="CQ875" s="34"/>
      <c r="CR875" s="34"/>
      <c r="CS875" s="34"/>
      <c r="CT875" s="34"/>
      <c r="CU875" s="34"/>
      <c r="CV875" s="34"/>
      <c r="CW875" s="34"/>
      <c r="CX875" s="35"/>
      <c r="CY875" s="35"/>
      <c r="CZ875" s="35"/>
      <c r="DA875" s="35"/>
      <c r="DB875" s="34"/>
      <c r="DC875" s="34"/>
      <c r="DD875" s="34"/>
      <c r="DE875" s="34"/>
      <c r="DF875" s="34"/>
      <c r="DG875" s="34"/>
      <c r="DH875" s="34"/>
      <c r="DI875" s="34"/>
      <c r="DJ875" s="34"/>
      <c r="DK875" s="34"/>
      <c r="DL875" s="34"/>
      <c r="DM875" s="34"/>
      <c r="DN875" s="34"/>
      <c r="DO875" s="34"/>
      <c r="DP875" s="34"/>
      <c r="DQ875" s="34"/>
    </row>
    <row r="876" spans="24:121">
      <c r="X876" s="35"/>
      <c r="Y876" s="35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5"/>
      <c r="AQ876" s="35"/>
      <c r="AR876" s="35"/>
      <c r="AS876" s="35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  <c r="BE876" s="34"/>
      <c r="BF876" s="34"/>
      <c r="BG876" s="34"/>
      <c r="BH876" s="34"/>
      <c r="BI876" s="34"/>
      <c r="BJ876" s="35"/>
      <c r="BK876" s="35"/>
      <c r="BL876" s="35"/>
      <c r="BM876" s="35"/>
      <c r="BN876" s="34"/>
      <c r="BO876" s="34"/>
      <c r="BP876" s="34"/>
      <c r="BQ876" s="34"/>
      <c r="BR876" s="34"/>
      <c r="BS876" s="34"/>
      <c r="BT876" s="34"/>
      <c r="BU876" s="34"/>
      <c r="BV876" s="34"/>
      <c r="BW876" s="34"/>
      <c r="BX876" s="34"/>
      <c r="BY876" s="34"/>
      <c r="BZ876" s="34"/>
      <c r="CA876" s="34"/>
      <c r="CB876" s="34"/>
      <c r="CC876" s="34"/>
      <c r="CD876" s="35"/>
      <c r="CE876" s="35"/>
      <c r="CF876" s="35"/>
      <c r="CG876" s="35"/>
      <c r="CH876" s="34"/>
      <c r="CI876" s="34"/>
      <c r="CJ876" s="34"/>
      <c r="CK876" s="34"/>
      <c r="CL876" s="34"/>
      <c r="CM876" s="34"/>
      <c r="CN876" s="34"/>
      <c r="CO876" s="34"/>
      <c r="CP876" s="34"/>
      <c r="CQ876" s="34"/>
      <c r="CR876" s="34"/>
      <c r="CS876" s="34"/>
      <c r="CT876" s="34"/>
      <c r="CU876" s="34"/>
      <c r="CV876" s="34"/>
      <c r="CW876" s="34"/>
      <c r="CX876" s="35"/>
      <c r="CY876" s="35"/>
      <c r="CZ876" s="35"/>
      <c r="DA876" s="35"/>
      <c r="DB876" s="34"/>
      <c r="DC876" s="34"/>
      <c r="DD876" s="34"/>
      <c r="DE876" s="34"/>
      <c r="DF876" s="34"/>
      <c r="DG876" s="34"/>
      <c r="DH876" s="34"/>
      <c r="DI876" s="34"/>
      <c r="DJ876" s="34"/>
      <c r="DK876" s="34"/>
      <c r="DL876" s="34"/>
      <c r="DM876" s="34"/>
      <c r="DN876" s="34"/>
      <c r="DO876" s="34"/>
      <c r="DP876" s="34"/>
      <c r="DQ876" s="34"/>
    </row>
    <row r="877" spans="24:121">
      <c r="X877" s="35"/>
      <c r="Y877" s="35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5"/>
      <c r="AQ877" s="35"/>
      <c r="AR877" s="35"/>
      <c r="AS877" s="35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  <c r="BE877" s="34"/>
      <c r="BF877" s="34"/>
      <c r="BG877" s="34"/>
      <c r="BH877" s="34"/>
      <c r="BI877" s="34"/>
      <c r="BJ877" s="35"/>
      <c r="BK877" s="35"/>
      <c r="BL877" s="35"/>
      <c r="BM877" s="35"/>
      <c r="BN877" s="34"/>
      <c r="BO877" s="34"/>
      <c r="BP877" s="34"/>
      <c r="BQ877" s="34"/>
      <c r="BR877" s="34"/>
      <c r="BS877" s="34"/>
      <c r="BT877" s="34"/>
      <c r="BU877" s="34"/>
      <c r="BV877" s="34"/>
      <c r="BW877" s="34"/>
      <c r="BX877" s="34"/>
      <c r="BY877" s="34"/>
      <c r="BZ877" s="34"/>
      <c r="CA877" s="34"/>
      <c r="CB877" s="34"/>
      <c r="CC877" s="34"/>
      <c r="CD877" s="35"/>
      <c r="CE877" s="35"/>
      <c r="CF877" s="35"/>
      <c r="CG877" s="35"/>
      <c r="CH877" s="34"/>
      <c r="CI877" s="34"/>
      <c r="CJ877" s="34"/>
      <c r="CK877" s="34"/>
      <c r="CL877" s="34"/>
      <c r="CM877" s="34"/>
      <c r="CN877" s="34"/>
      <c r="CO877" s="34"/>
      <c r="CP877" s="34"/>
      <c r="CQ877" s="34"/>
      <c r="CR877" s="34"/>
      <c r="CS877" s="34"/>
      <c r="CT877" s="34"/>
      <c r="CU877" s="34"/>
      <c r="CV877" s="34"/>
      <c r="CW877" s="34"/>
      <c r="CX877" s="35"/>
      <c r="CY877" s="35"/>
      <c r="CZ877" s="35"/>
      <c r="DA877" s="35"/>
      <c r="DB877" s="34"/>
      <c r="DC877" s="34"/>
      <c r="DD877" s="34"/>
      <c r="DE877" s="34"/>
      <c r="DF877" s="34"/>
      <c r="DG877" s="34"/>
      <c r="DH877" s="34"/>
      <c r="DI877" s="34"/>
      <c r="DJ877" s="34"/>
      <c r="DK877" s="34"/>
      <c r="DL877" s="34"/>
      <c r="DM877" s="34"/>
      <c r="DN877" s="34"/>
      <c r="DO877" s="34"/>
      <c r="DP877" s="34"/>
      <c r="DQ877" s="34"/>
    </row>
    <row r="878" spans="24:121">
      <c r="X878" s="35"/>
      <c r="Y878" s="35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5"/>
      <c r="AQ878" s="35"/>
      <c r="AR878" s="35"/>
      <c r="AS878" s="35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  <c r="BE878" s="34"/>
      <c r="BF878" s="34"/>
      <c r="BG878" s="34"/>
      <c r="BH878" s="34"/>
      <c r="BI878" s="34"/>
      <c r="BJ878" s="35"/>
      <c r="BK878" s="35"/>
      <c r="BL878" s="35"/>
      <c r="BM878" s="35"/>
      <c r="BN878" s="34"/>
      <c r="BO878" s="34"/>
      <c r="BP878" s="34"/>
      <c r="BQ878" s="34"/>
      <c r="BR878" s="34"/>
      <c r="BS878" s="34"/>
      <c r="BT878" s="34"/>
      <c r="BU878" s="34"/>
      <c r="BV878" s="34"/>
      <c r="BW878" s="34"/>
      <c r="BX878" s="34"/>
      <c r="BY878" s="34"/>
      <c r="BZ878" s="34"/>
      <c r="CA878" s="34"/>
      <c r="CB878" s="34"/>
      <c r="CC878" s="34"/>
      <c r="CD878" s="35"/>
      <c r="CE878" s="35"/>
      <c r="CF878" s="35"/>
      <c r="CG878" s="35"/>
      <c r="CH878" s="34"/>
      <c r="CI878" s="34"/>
      <c r="CJ878" s="34"/>
      <c r="CK878" s="34"/>
      <c r="CL878" s="34"/>
      <c r="CM878" s="34"/>
      <c r="CN878" s="34"/>
      <c r="CO878" s="34"/>
      <c r="CP878" s="34"/>
      <c r="CQ878" s="34"/>
      <c r="CR878" s="34"/>
      <c r="CS878" s="34"/>
      <c r="CT878" s="34"/>
      <c r="CU878" s="34"/>
      <c r="CV878" s="34"/>
      <c r="CW878" s="34"/>
      <c r="CX878" s="35"/>
      <c r="CY878" s="35"/>
      <c r="CZ878" s="35"/>
      <c r="DA878" s="35"/>
      <c r="DB878" s="34"/>
      <c r="DC878" s="34"/>
      <c r="DD878" s="34"/>
      <c r="DE878" s="34"/>
      <c r="DF878" s="34"/>
      <c r="DG878" s="34"/>
      <c r="DH878" s="34"/>
      <c r="DI878" s="34"/>
      <c r="DJ878" s="34"/>
      <c r="DK878" s="34"/>
      <c r="DL878" s="34"/>
      <c r="DM878" s="34"/>
      <c r="DN878" s="34"/>
      <c r="DO878" s="34"/>
      <c r="DP878" s="34"/>
      <c r="DQ878" s="34"/>
    </row>
    <row r="879" spans="24:121">
      <c r="X879" s="35"/>
      <c r="Y879" s="35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5"/>
      <c r="AQ879" s="35"/>
      <c r="AR879" s="35"/>
      <c r="AS879" s="35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  <c r="BE879" s="34"/>
      <c r="BF879" s="34"/>
      <c r="BG879" s="34"/>
      <c r="BH879" s="34"/>
      <c r="BI879" s="34"/>
      <c r="BJ879" s="35"/>
      <c r="BK879" s="35"/>
      <c r="BL879" s="35"/>
      <c r="BM879" s="35"/>
      <c r="BN879" s="34"/>
      <c r="BO879" s="34"/>
      <c r="BP879" s="34"/>
      <c r="BQ879" s="34"/>
      <c r="BR879" s="34"/>
      <c r="BS879" s="34"/>
      <c r="BT879" s="34"/>
      <c r="BU879" s="34"/>
      <c r="BV879" s="34"/>
      <c r="BW879" s="34"/>
      <c r="BX879" s="34"/>
      <c r="BY879" s="34"/>
      <c r="BZ879" s="34"/>
      <c r="CA879" s="34"/>
      <c r="CB879" s="34"/>
      <c r="CC879" s="34"/>
      <c r="CD879" s="35"/>
      <c r="CE879" s="35"/>
      <c r="CF879" s="35"/>
      <c r="CG879" s="35"/>
      <c r="CH879" s="34"/>
      <c r="CI879" s="34"/>
      <c r="CJ879" s="34"/>
      <c r="CK879" s="34"/>
      <c r="CL879" s="34"/>
      <c r="CM879" s="34"/>
      <c r="CN879" s="34"/>
      <c r="CO879" s="34"/>
      <c r="CP879" s="34"/>
      <c r="CQ879" s="34"/>
      <c r="CR879" s="34"/>
      <c r="CS879" s="34"/>
      <c r="CT879" s="34"/>
      <c r="CU879" s="34"/>
      <c r="CV879" s="34"/>
      <c r="CW879" s="34"/>
      <c r="CX879" s="35"/>
      <c r="CY879" s="35"/>
      <c r="CZ879" s="35"/>
      <c r="DA879" s="35"/>
      <c r="DB879" s="34"/>
      <c r="DC879" s="34"/>
      <c r="DD879" s="34"/>
      <c r="DE879" s="34"/>
      <c r="DF879" s="34"/>
      <c r="DG879" s="34"/>
      <c r="DH879" s="34"/>
      <c r="DI879" s="34"/>
      <c r="DJ879" s="34"/>
      <c r="DK879" s="34"/>
      <c r="DL879" s="34"/>
      <c r="DM879" s="34"/>
      <c r="DN879" s="34"/>
      <c r="DO879" s="34"/>
      <c r="DP879" s="34"/>
      <c r="DQ879" s="34"/>
    </row>
    <row r="880" spans="24:121">
      <c r="X880" s="35"/>
      <c r="Y880" s="35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5"/>
      <c r="AQ880" s="35"/>
      <c r="AR880" s="35"/>
      <c r="AS880" s="35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  <c r="BE880" s="34"/>
      <c r="BF880" s="34"/>
      <c r="BG880" s="34"/>
      <c r="BH880" s="34"/>
      <c r="BI880" s="34"/>
      <c r="BJ880" s="35"/>
      <c r="BK880" s="35"/>
      <c r="BL880" s="35"/>
      <c r="BM880" s="35"/>
      <c r="BN880" s="34"/>
      <c r="BO880" s="34"/>
      <c r="BP880" s="34"/>
      <c r="BQ880" s="34"/>
      <c r="BR880" s="34"/>
      <c r="BS880" s="34"/>
      <c r="BT880" s="34"/>
      <c r="BU880" s="34"/>
      <c r="BV880" s="34"/>
      <c r="BW880" s="34"/>
      <c r="BX880" s="34"/>
      <c r="BY880" s="34"/>
      <c r="BZ880" s="34"/>
      <c r="CA880" s="34"/>
      <c r="CB880" s="34"/>
      <c r="CC880" s="34"/>
      <c r="CD880" s="35"/>
      <c r="CE880" s="35"/>
      <c r="CF880" s="35"/>
      <c r="CG880" s="35"/>
      <c r="CH880" s="34"/>
      <c r="CI880" s="34"/>
      <c r="CJ880" s="34"/>
      <c r="CK880" s="34"/>
      <c r="CL880" s="34"/>
      <c r="CM880" s="34"/>
      <c r="CN880" s="34"/>
      <c r="CO880" s="34"/>
      <c r="CP880" s="34"/>
      <c r="CQ880" s="34"/>
      <c r="CR880" s="34"/>
      <c r="CS880" s="34"/>
      <c r="CT880" s="34"/>
      <c r="CU880" s="34"/>
      <c r="CV880" s="34"/>
      <c r="CW880" s="34"/>
      <c r="CX880" s="36"/>
      <c r="CY880" s="35"/>
      <c r="CZ880" s="35"/>
      <c r="DA880" s="35"/>
      <c r="DB880" s="34"/>
      <c r="DC880" s="34"/>
      <c r="DD880" s="34"/>
      <c r="DE880" s="34"/>
      <c r="DF880" s="34"/>
      <c r="DG880" s="34"/>
      <c r="DH880" s="34"/>
      <c r="DI880" s="34"/>
      <c r="DJ880" s="34"/>
      <c r="DK880" s="34"/>
      <c r="DL880" s="34"/>
      <c r="DM880" s="34"/>
      <c r="DN880" s="34"/>
      <c r="DO880" s="34"/>
      <c r="DP880" s="34"/>
      <c r="DQ880" s="34"/>
    </row>
    <row r="881" spans="24:121">
      <c r="X881" s="35"/>
      <c r="Y881" s="35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5"/>
      <c r="AQ881" s="35"/>
      <c r="AR881" s="35"/>
      <c r="AS881" s="35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  <c r="BE881" s="34"/>
      <c r="BF881" s="34"/>
      <c r="BG881" s="34"/>
      <c r="BH881" s="34"/>
      <c r="BI881" s="34"/>
      <c r="BJ881" s="35"/>
      <c r="BK881" s="35"/>
      <c r="BL881" s="35"/>
      <c r="BM881" s="35"/>
      <c r="BN881" s="34"/>
      <c r="BO881" s="34"/>
      <c r="BP881" s="34"/>
      <c r="BQ881" s="34"/>
      <c r="BR881" s="34"/>
      <c r="BS881" s="34"/>
      <c r="BT881" s="34"/>
      <c r="BU881" s="34"/>
      <c r="BV881" s="34"/>
      <c r="BW881" s="34"/>
      <c r="BX881" s="34"/>
      <c r="BY881" s="34"/>
      <c r="BZ881" s="34"/>
      <c r="CA881" s="34"/>
      <c r="CB881" s="34"/>
      <c r="CC881" s="34"/>
      <c r="CD881" s="35"/>
      <c r="CE881" s="35"/>
      <c r="CF881" s="35"/>
      <c r="CG881" s="35"/>
      <c r="CH881" s="34"/>
      <c r="CI881" s="34"/>
      <c r="CJ881" s="34"/>
      <c r="CK881" s="34"/>
      <c r="CL881" s="34"/>
      <c r="CM881" s="34"/>
      <c r="CN881" s="34"/>
      <c r="CO881" s="34"/>
      <c r="CP881" s="34"/>
      <c r="CQ881" s="34"/>
      <c r="CR881" s="34"/>
      <c r="CS881" s="34"/>
      <c r="CT881" s="34"/>
      <c r="CU881" s="34"/>
      <c r="CV881" s="34"/>
      <c r="CW881" s="34"/>
      <c r="CX881" s="35"/>
      <c r="CY881" s="35"/>
      <c r="CZ881" s="35"/>
      <c r="DA881" s="35"/>
      <c r="DB881" s="34"/>
      <c r="DC881" s="34"/>
      <c r="DD881" s="34"/>
      <c r="DE881" s="34"/>
      <c r="DF881" s="34"/>
      <c r="DG881" s="34"/>
      <c r="DH881" s="34"/>
      <c r="DI881" s="34"/>
      <c r="DJ881" s="34"/>
      <c r="DK881" s="34"/>
      <c r="DL881" s="34"/>
      <c r="DM881" s="34"/>
      <c r="DN881" s="34"/>
      <c r="DO881" s="34"/>
      <c r="DP881" s="34"/>
      <c r="DQ881" s="34"/>
    </row>
    <row r="882" spans="24:121">
      <c r="X882" s="35"/>
      <c r="Y882" s="35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5"/>
      <c r="AQ882" s="35"/>
      <c r="AR882" s="35"/>
      <c r="AS882" s="35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  <c r="BE882" s="34"/>
      <c r="BF882" s="34"/>
      <c r="BG882" s="34"/>
      <c r="BH882" s="34"/>
      <c r="BI882" s="34"/>
      <c r="BJ882" s="35"/>
      <c r="BK882" s="35"/>
      <c r="BL882" s="35"/>
      <c r="BM882" s="35"/>
      <c r="BN882" s="34"/>
      <c r="BO882" s="34"/>
      <c r="BP882" s="34"/>
      <c r="BQ882" s="34"/>
      <c r="BR882" s="34"/>
      <c r="BS882" s="34"/>
      <c r="BT882" s="34"/>
      <c r="BU882" s="34"/>
      <c r="BV882" s="34"/>
      <c r="BW882" s="34"/>
      <c r="BX882" s="34"/>
      <c r="BY882" s="34"/>
      <c r="BZ882" s="34"/>
      <c r="CA882" s="34"/>
      <c r="CB882" s="34"/>
      <c r="CC882" s="34"/>
      <c r="CD882" s="35"/>
      <c r="CE882" s="35"/>
      <c r="CF882" s="35"/>
      <c r="CG882" s="35"/>
      <c r="CH882" s="34"/>
      <c r="CI882" s="34"/>
      <c r="CJ882" s="34"/>
      <c r="CK882" s="34"/>
      <c r="CL882" s="34"/>
      <c r="CM882" s="34"/>
      <c r="CN882" s="34"/>
      <c r="CO882" s="34"/>
      <c r="CP882" s="34"/>
      <c r="CQ882" s="34"/>
      <c r="CR882" s="34"/>
      <c r="CS882" s="34"/>
      <c r="CT882" s="34"/>
      <c r="CU882" s="34"/>
      <c r="CV882" s="34"/>
      <c r="CW882" s="34"/>
      <c r="CX882" s="35"/>
      <c r="CY882" s="35"/>
      <c r="CZ882" s="35"/>
      <c r="DA882" s="35"/>
      <c r="DB882" s="34"/>
      <c r="DC882" s="34"/>
      <c r="DD882" s="34"/>
      <c r="DE882" s="34"/>
      <c r="DF882" s="34"/>
      <c r="DG882" s="34"/>
      <c r="DH882" s="34"/>
      <c r="DI882" s="34"/>
      <c r="DJ882" s="34"/>
      <c r="DK882" s="34"/>
      <c r="DL882" s="34"/>
      <c r="DM882" s="34"/>
      <c r="DN882" s="34"/>
      <c r="DO882" s="34"/>
      <c r="DP882" s="34"/>
      <c r="DQ882" s="34"/>
    </row>
    <row r="883" spans="24:121">
      <c r="X883" s="35"/>
      <c r="Y883" s="35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5"/>
      <c r="AQ883" s="35"/>
      <c r="AR883" s="35"/>
      <c r="AS883" s="35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  <c r="BE883" s="34"/>
      <c r="BF883" s="34"/>
      <c r="BG883" s="34"/>
      <c r="BH883" s="34"/>
      <c r="BI883" s="34"/>
      <c r="BJ883" s="35"/>
      <c r="BK883" s="35"/>
      <c r="BL883" s="35"/>
      <c r="BM883" s="35"/>
      <c r="BN883" s="34"/>
      <c r="BO883" s="34"/>
      <c r="BP883" s="34"/>
      <c r="BQ883" s="34"/>
      <c r="BR883" s="34"/>
      <c r="BS883" s="34"/>
      <c r="BT883" s="34"/>
      <c r="BU883" s="34"/>
      <c r="BV883" s="34"/>
      <c r="BW883" s="34"/>
      <c r="BX883" s="34"/>
      <c r="BY883" s="34"/>
      <c r="BZ883" s="34"/>
      <c r="CA883" s="34"/>
      <c r="CB883" s="34"/>
      <c r="CC883" s="34"/>
      <c r="CD883" s="35"/>
      <c r="CE883" s="35"/>
      <c r="CF883" s="35"/>
      <c r="CG883" s="35"/>
      <c r="CH883" s="34"/>
      <c r="CI883" s="34"/>
      <c r="CJ883" s="34"/>
      <c r="CK883" s="34"/>
      <c r="CL883" s="34"/>
      <c r="CM883" s="34"/>
      <c r="CN883" s="34"/>
      <c r="CO883" s="34"/>
      <c r="CP883" s="34"/>
      <c r="CQ883" s="34"/>
      <c r="CR883" s="34"/>
      <c r="CS883" s="34"/>
      <c r="CT883" s="34"/>
      <c r="CU883" s="34"/>
      <c r="CV883" s="34"/>
      <c r="CW883" s="34"/>
      <c r="CX883" s="35"/>
      <c r="CY883" s="35"/>
      <c r="CZ883" s="35"/>
      <c r="DA883" s="35"/>
      <c r="DB883" s="34"/>
      <c r="DC883" s="34"/>
      <c r="DD883" s="34"/>
      <c r="DE883" s="34"/>
      <c r="DF883" s="34"/>
      <c r="DG883" s="34"/>
      <c r="DH883" s="34"/>
      <c r="DI883" s="34"/>
      <c r="DJ883" s="34"/>
      <c r="DK883" s="34"/>
      <c r="DL883" s="34"/>
      <c r="DM883" s="34"/>
      <c r="DN883" s="34"/>
      <c r="DO883" s="34"/>
      <c r="DP883" s="34"/>
      <c r="DQ883" s="34"/>
    </row>
    <row r="884" spans="24:121">
      <c r="X884" s="35"/>
      <c r="Y884" s="35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5"/>
      <c r="AQ884" s="35"/>
      <c r="AR884" s="35"/>
      <c r="AS884" s="35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  <c r="BE884" s="34"/>
      <c r="BF884" s="34"/>
      <c r="BG884" s="34"/>
      <c r="BH884" s="34"/>
      <c r="BI884" s="34"/>
      <c r="BJ884" s="35"/>
      <c r="BK884" s="35"/>
      <c r="BL884" s="35"/>
      <c r="BM884" s="35"/>
      <c r="BN884" s="34"/>
      <c r="BO884" s="34"/>
      <c r="BP884" s="34"/>
      <c r="BQ884" s="34"/>
      <c r="BR884" s="34"/>
      <c r="BS884" s="34"/>
      <c r="BT884" s="34"/>
      <c r="BU884" s="34"/>
      <c r="BV884" s="34"/>
      <c r="BW884" s="34"/>
      <c r="BX884" s="34"/>
      <c r="BY884" s="34"/>
      <c r="BZ884" s="34"/>
      <c r="CA884" s="34"/>
      <c r="CB884" s="34"/>
      <c r="CC884" s="34"/>
      <c r="CD884" s="35"/>
      <c r="CE884" s="35"/>
      <c r="CF884" s="35"/>
      <c r="CG884" s="35"/>
      <c r="CH884" s="34"/>
      <c r="CI884" s="34"/>
      <c r="CJ884" s="34"/>
      <c r="CK884" s="34"/>
      <c r="CL884" s="34"/>
      <c r="CM884" s="34"/>
      <c r="CN884" s="34"/>
      <c r="CO884" s="34"/>
      <c r="CP884" s="34"/>
      <c r="CQ884" s="34"/>
      <c r="CR884" s="34"/>
      <c r="CS884" s="34"/>
      <c r="CT884" s="34"/>
      <c r="CU884" s="34"/>
      <c r="CV884" s="34"/>
      <c r="CW884" s="34"/>
      <c r="CX884" s="35"/>
      <c r="CY884" s="35"/>
      <c r="CZ884" s="35"/>
      <c r="DA884" s="35"/>
      <c r="DB884" s="34"/>
      <c r="DC884" s="34"/>
      <c r="DD884" s="34"/>
      <c r="DE884" s="34"/>
      <c r="DF884" s="34"/>
      <c r="DG884" s="34"/>
      <c r="DH884" s="34"/>
      <c r="DI884" s="34"/>
      <c r="DJ884" s="34"/>
      <c r="DK884" s="34"/>
      <c r="DL884" s="34"/>
      <c r="DM884" s="34"/>
      <c r="DN884" s="34"/>
      <c r="DO884" s="34"/>
      <c r="DP884" s="34"/>
      <c r="DQ884" s="34"/>
    </row>
    <row r="885" spans="24:121">
      <c r="X885" s="35"/>
      <c r="Y885" s="35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5"/>
      <c r="AQ885" s="35"/>
      <c r="AR885" s="35"/>
      <c r="AS885" s="35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  <c r="BE885" s="34"/>
      <c r="BF885" s="34"/>
      <c r="BG885" s="34"/>
      <c r="BH885" s="34"/>
      <c r="BI885" s="34"/>
      <c r="BJ885" s="35"/>
      <c r="BK885" s="35"/>
      <c r="BL885" s="35"/>
      <c r="BM885" s="35"/>
      <c r="BN885" s="34"/>
      <c r="BO885" s="34"/>
      <c r="BP885" s="34"/>
      <c r="BQ885" s="34"/>
      <c r="BR885" s="34"/>
      <c r="BS885" s="34"/>
      <c r="BT885" s="34"/>
      <c r="BU885" s="34"/>
      <c r="BV885" s="34"/>
      <c r="BW885" s="34"/>
      <c r="BX885" s="34"/>
      <c r="BY885" s="34"/>
      <c r="BZ885" s="34"/>
      <c r="CA885" s="34"/>
      <c r="CB885" s="34"/>
      <c r="CC885" s="34"/>
      <c r="CD885" s="35"/>
      <c r="CE885" s="35"/>
      <c r="CF885" s="35"/>
      <c r="CG885" s="35"/>
      <c r="CH885" s="34"/>
      <c r="CI885" s="34"/>
      <c r="CJ885" s="34"/>
      <c r="CK885" s="34"/>
      <c r="CL885" s="34"/>
      <c r="CM885" s="34"/>
      <c r="CN885" s="34"/>
      <c r="CO885" s="34"/>
      <c r="CP885" s="34"/>
      <c r="CQ885" s="34"/>
      <c r="CR885" s="34"/>
      <c r="CS885" s="34"/>
      <c r="CT885" s="34"/>
      <c r="CU885" s="34"/>
      <c r="CV885" s="34"/>
      <c r="CW885" s="34"/>
      <c r="CX885" s="35"/>
      <c r="CY885" s="35"/>
      <c r="CZ885" s="35"/>
      <c r="DA885" s="35"/>
      <c r="DB885" s="34"/>
      <c r="DC885" s="34"/>
      <c r="DD885" s="34"/>
      <c r="DE885" s="34"/>
      <c r="DF885" s="34"/>
      <c r="DG885" s="34"/>
      <c r="DH885" s="34"/>
      <c r="DI885" s="34"/>
      <c r="DJ885" s="34"/>
      <c r="DK885" s="34"/>
      <c r="DL885" s="34"/>
      <c r="DM885" s="34"/>
      <c r="DN885" s="34"/>
      <c r="DO885" s="34"/>
      <c r="DP885" s="34"/>
      <c r="DQ885" s="34"/>
    </row>
    <row r="886" spans="24:121">
      <c r="X886" s="35"/>
      <c r="Y886" s="35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5"/>
      <c r="AQ886" s="35"/>
      <c r="AR886" s="35"/>
      <c r="AS886" s="35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  <c r="BE886" s="34"/>
      <c r="BF886" s="34"/>
      <c r="BG886" s="34"/>
      <c r="BH886" s="34"/>
      <c r="BI886" s="34"/>
      <c r="BJ886" s="35"/>
      <c r="BK886" s="35"/>
      <c r="BL886" s="35"/>
      <c r="BM886" s="35"/>
      <c r="BN886" s="34"/>
      <c r="BO886" s="34"/>
      <c r="BP886" s="34"/>
      <c r="BQ886" s="34"/>
      <c r="BR886" s="34"/>
      <c r="BS886" s="34"/>
      <c r="BT886" s="34"/>
      <c r="BU886" s="34"/>
      <c r="BV886" s="34"/>
      <c r="BW886" s="34"/>
      <c r="BX886" s="34"/>
      <c r="BY886" s="34"/>
      <c r="BZ886" s="34"/>
      <c r="CA886" s="34"/>
      <c r="CB886" s="34"/>
      <c r="CC886" s="34"/>
      <c r="CD886" s="35"/>
      <c r="CE886" s="35"/>
      <c r="CF886" s="35"/>
      <c r="CG886" s="35"/>
      <c r="CH886" s="34"/>
      <c r="CI886" s="34"/>
      <c r="CJ886" s="34"/>
      <c r="CK886" s="34"/>
      <c r="CL886" s="34"/>
      <c r="CM886" s="34"/>
      <c r="CN886" s="34"/>
      <c r="CO886" s="34"/>
      <c r="CP886" s="34"/>
      <c r="CQ886" s="34"/>
      <c r="CR886" s="34"/>
      <c r="CS886" s="34"/>
      <c r="CT886" s="34"/>
      <c r="CU886" s="34"/>
      <c r="CV886" s="34"/>
      <c r="CW886" s="34"/>
      <c r="CX886" s="35"/>
      <c r="CY886" s="35"/>
      <c r="CZ886" s="35"/>
      <c r="DA886" s="35"/>
      <c r="DB886" s="34"/>
      <c r="DC886" s="34"/>
      <c r="DD886" s="34"/>
      <c r="DE886" s="34"/>
      <c r="DF886" s="34"/>
      <c r="DG886" s="34"/>
      <c r="DH886" s="34"/>
      <c r="DI886" s="34"/>
      <c r="DJ886" s="34"/>
      <c r="DK886" s="34"/>
      <c r="DL886" s="34"/>
      <c r="DM886" s="34"/>
      <c r="DN886" s="34"/>
      <c r="DO886" s="34"/>
      <c r="DP886" s="34"/>
      <c r="DQ886" s="34"/>
    </row>
    <row r="887" spans="24:121">
      <c r="X887" s="35"/>
      <c r="Y887" s="35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5"/>
      <c r="AQ887" s="35"/>
      <c r="AR887" s="35"/>
      <c r="AS887" s="35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  <c r="BE887" s="34"/>
      <c r="BF887" s="34"/>
      <c r="BG887" s="34"/>
      <c r="BH887" s="34"/>
      <c r="BI887" s="34"/>
      <c r="BJ887" s="35"/>
      <c r="BK887" s="35"/>
      <c r="BL887" s="35"/>
      <c r="BM887" s="35"/>
      <c r="BN887" s="34"/>
      <c r="BO887" s="34"/>
      <c r="BP887" s="34"/>
      <c r="BQ887" s="34"/>
      <c r="BR887" s="34"/>
      <c r="BS887" s="34"/>
      <c r="BT887" s="34"/>
      <c r="BU887" s="34"/>
      <c r="BV887" s="34"/>
      <c r="BW887" s="34"/>
      <c r="BX887" s="34"/>
      <c r="BY887" s="34"/>
      <c r="BZ887" s="34"/>
      <c r="CA887" s="34"/>
      <c r="CB887" s="34"/>
      <c r="CC887" s="34"/>
      <c r="CD887" s="35"/>
      <c r="CE887" s="35"/>
      <c r="CF887" s="35"/>
      <c r="CG887" s="35"/>
      <c r="CH887" s="34"/>
      <c r="CI887" s="34"/>
      <c r="CJ887" s="34"/>
      <c r="CK887" s="34"/>
      <c r="CL887" s="34"/>
      <c r="CM887" s="34"/>
      <c r="CN887" s="34"/>
      <c r="CO887" s="34"/>
      <c r="CP887" s="34"/>
      <c r="CQ887" s="34"/>
      <c r="CR887" s="34"/>
      <c r="CS887" s="34"/>
      <c r="CT887" s="34"/>
      <c r="CU887" s="34"/>
      <c r="CV887" s="34"/>
      <c r="CW887" s="34"/>
      <c r="CX887" s="35"/>
      <c r="CY887" s="35"/>
      <c r="CZ887" s="35"/>
      <c r="DA887" s="35"/>
      <c r="DB887" s="34"/>
      <c r="DC887" s="34"/>
      <c r="DD887" s="34"/>
      <c r="DE887" s="34"/>
      <c r="DF887" s="34"/>
      <c r="DG887" s="34"/>
      <c r="DH887" s="34"/>
      <c r="DI887" s="34"/>
      <c r="DJ887" s="34"/>
      <c r="DK887" s="34"/>
      <c r="DL887" s="34"/>
      <c r="DM887" s="34"/>
      <c r="DN887" s="34"/>
      <c r="DO887" s="34"/>
      <c r="DP887" s="34"/>
      <c r="DQ887" s="34"/>
    </row>
    <row r="888" spans="24:121">
      <c r="X888" s="35"/>
      <c r="Y888" s="35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5"/>
      <c r="AQ888" s="35"/>
      <c r="AR888" s="35"/>
      <c r="AS888" s="35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  <c r="BE888" s="34"/>
      <c r="BF888" s="34"/>
      <c r="BG888" s="34"/>
      <c r="BH888" s="34"/>
      <c r="BI888" s="34"/>
      <c r="BJ888" s="35"/>
      <c r="BK888" s="35"/>
      <c r="BL888" s="35"/>
      <c r="BM888" s="35"/>
      <c r="BN888" s="34"/>
      <c r="BO888" s="34"/>
      <c r="BP888" s="34"/>
      <c r="BQ888" s="34"/>
      <c r="BR888" s="34"/>
      <c r="BS888" s="34"/>
      <c r="BT888" s="34"/>
      <c r="BU888" s="34"/>
      <c r="BV888" s="34"/>
      <c r="BW888" s="34"/>
      <c r="BX888" s="34"/>
      <c r="BY888" s="34"/>
      <c r="BZ888" s="34"/>
      <c r="CA888" s="34"/>
      <c r="CB888" s="34"/>
      <c r="CC888" s="34"/>
      <c r="CD888" s="35"/>
      <c r="CE888" s="35"/>
      <c r="CF888" s="35"/>
      <c r="CG888" s="35"/>
      <c r="CH888" s="34"/>
      <c r="CI888" s="34"/>
      <c r="CJ888" s="34"/>
      <c r="CK888" s="34"/>
      <c r="CL888" s="34"/>
      <c r="CM888" s="34"/>
      <c r="CN888" s="34"/>
      <c r="CO888" s="34"/>
      <c r="CP888" s="34"/>
      <c r="CQ888" s="34"/>
      <c r="CR888" s="34"/>
      <c r="CS888" s="34"/>
      <c r="CT888" s="34"/>
      <c r="CU888" s="34"/>
      <c r="CV888" s="34"/>
      <c r="CW888" s="34"/>
      <c r="CX888" s="35"/>
      <c r="CY888" s="35"/>
      <c r="CZ888" s="35"/>
      <c r="DA888" s="35"/>
      <c r="DB888" s="34"/>
      <c r="DC888" s="34"/>
      <c r="DD888" s="34"/>
      <c r="DE888" s="34"/>
      <c r="DF888" s="34"/>
      <c r="DG888" s="34"/>
      <c r="DH888" s="34"/>
      <c r="DI888" s="34"/>
      <c r="DJ888" s="34"/>
      <c r="DK888" s="34"/>
      <c r="DL888" s="34"/>
      <c r="DM888" s="34"/>
      <c r="DN888" s="34"/>
      <c r="DO888" s="34"/>
      <c r="DP888" s="34"/>
      <c r="DQ888" s="34"/>
    </row>
    <row r="889" spans="24:121">
      <c r="X889" s="35"/>
      <c r="Y889" s="35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5"/>
      <c r="AQ889" s="35"/>
      <c r="AR889" s="35"/>
      <c r="AS889" s="35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  <c r="BE889" s="34"/>
      <c r="BF889" s="34"/>
      <c r="BG889" s="34"/>
      <c r="BH889" s="34"/>
      <c r="BI889" s="34"/>
      <c r="BJ889" s="35"/>
      <c r="BK889" s="35"/>
      <c r="BL889" s="35"/>
      <c r="BM889" s="35"/>
      <c r="BN889" s="34"/>
      <c r="BO889" s="34"/>
      <c r="BP889" s="34"/>
      <c r="BQ889" s="34"/>
      <c r="BR889" s="34"/>
      <c r="BS889" s="34"/>
      <c r="BT889" s="34"/>
      <c r="BU889" s="34"/>
      <c r="BV889" s="34"/>
      <c r="BW889" s="34"/>
      <c r="BX889" s="34"/>
      <c r="BY889" s="34"/>
      <c r="BZ889" s="34"/>
      <c r="CA889" s="34"/>
      <c r="CB889" s="34"/>
      <c r="CC889" s="34"/>
      <c r="CD889" s="35"/>
      <c r="CE889" s="35"/>
      <c r="CF889" s="35"/>
      <c r="CG889" s="35"/>
      <c r="CH889" s="34"/>
      <c r="CI889" s="34"/>
      <c r="CJ889" s="34"/>
      <c r="CK889" s="34"/>
      <c r="CL889" s="34"/>
      <c r="CM889" s="34"/>
      <c r="CN889" s="34"/>
      <c r="CO889" s="34"/>
      <c r="CP889" s="34"/>
      <c r="CQ889" s="34"/>
      <c r="CR889" s="34"/>
      <c r="CS889" s="34"/>
      <c r="CT889" s="34"/>
      <c r="CU889" s="34"/>
      <c r="CV889" s="34"/>
      <c r="CW889" s="34"/>
      <c r="CX889" s="35"/>
      <c r="CY889" s="35"/>
      <c r="CZ889" s="35"/>
      <c r="DA889" s="35"/>
      <c r="DB889" s="34"/>
      <c r="DC889" s="34"/>
      <c r="DD889" s="34"/>
      <c r="DE889" s="34"/>
      <c r="DF889" s="34"/>
      <c r="DG889" s="34"/>
      <c r="DH889" s="34"/>
      <c r="DI889" s="34"/>
      <c r="DJ889" s="34"/>
      <c r="DK889" s="34"/>
      <c r="DL889" s="34"/>
      <c r="DM889" s="34"/>
      <c r="DN889" s="34"/>
      <c r="DO889" s="34"/>
      <c r="DP889" s="34"/>
      <c r="DQ889" s="34"/>
    </row>
    <row r="890" spans="24:121">
      <c r="X890" s="35"/>
      <c r="Y890" s="35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5"/>
      <c r="AQ890" s="35"/>
      <c r="AR890" s="35"/>
      <c r="AS890" s="35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  <c r="BE890" s="34"/>
      <c r="BF890" s="34"/>
      <c r="BG890" s="34"/>
      <c r="BH890" s="34"/>
      <c r="BI890" s="34"/>
      <c r="BJ890" s="35"/>
      <c r="BK890" s="35"/>
      <c r="BL890" s="35"/>
      <c r="BM890" s="35"/>
      <c r="BN890" s="34"/>
      <c r="BO890" s="34"/>
      <c r="BP890" s="34"/>
      <c r="BQ890" s="34"/>
      <c r="BR890" s="34"/>
      <c r="BS890" s="34"/>
      <c r="BT890" s="34"/>
      <c r="BU890" s="34"/>
      <c r="BV890" s="34"/>
      <c r="BW890" s="34"/>
      <c r="BX890" s="34"/>
      <c r="BY890" s="34"/>
      <c r="BZ890" s="34"/>
      <c r="CA890" s="34"/>
      <c r="CB890" s="34"/>
      <c r="CC890" s="34"/>
      <c r="CD890" s="35"/>
      <c r="CE890" s="35"/>
      <c r="CF890" s="35"/>
      <c r="CG890" s="35"/>
      <c r="CH890" s="34"/>
      <c r="CI890" s="34"/>
      <c r="CJ890" s="34"/>
      <c r="CK890" s="34"/>
      <c r="CL890" s="34"/>
      <c r="CM890" s="34"/>
      <c r="CN890" s="34"/>
      <c r="CO890" s="34"/>
      <c r="CP890" s="34"/>
      <c r="CQ890" s="34"/>
      <c r="CR890" s="34"/>
      <c r="CS890" s="34"/>
      <c r="CT890" s="34"/>
      <c r="CU890" s="34"/>
      <c r="CV890" s="34"/>
      <c r="CW890" s="34"/>
      <c r="CX890" s="35"/>
      <c r="CY890" s="35"/>
      <c r="CZ890" s="35"/>
      <c r="DA890" s="35"/>
      <c r="DB890" s="34"/>
      <c r="DC890" s="34"/>
      <c r="DD890" s="34"/>
      <c r="DE890" s="34"/>
      <c r="DF890" s="34"/>
      <c r="DG890" s="34"/>
      <c r="DH890" s="34"/>
      <c r="DI890" s="34"/>
      <c r="DJ890" s="34"/>
      <c r="DK890" s="34"/>
      <c r="DL890" s="34"/>
      <c r="DM890" s="34"/>
      <c r="DN890" s="34"/>
      <c r="DO890" s="34"/>
      <c r="DP890" s="34"/>
      <c r="DQ890" s="34"/>
    </row>
    <row r="891" spans="24:121">
      <c r="X891" s="35"/>
      <c r="Y891" s="35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5"/>
      <c r="AQ891" s="35"/>
      <c r="AR891" s="35"/>
      <c r="AS891" s="35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  <c r="BE891" s="34"/>
      <c r="BF891" s="34"/>
      <c r="BG891" s="34"/>
      <c r="BH891" s="34"/>
      <c r="BI891" s="34"/>
      <c r="BJ891" s="35"/>
      <c r="BK891" s="35"/>
      <c r="BL891" s="35"/>
      <c r="BM891" s="35"/>
      <c r="BN891" s="34"/>
      <c r="BO891" s="34"/>
      <c r="BP891" s="34"/>
      <c r="BQ891" s="34"/>
      <c r="BR891" s="34"/>
      <c r="BS891" s="34"/>
      <c r="BT891" s="34"/>
      <c r="BU891" s="34"/>
      <c r="BV891" s="34"/>
      <c r="BW891" s="34"/>
      <c r="BX891" s="34"/>
      <c r="BY891" s="34"/>
      <c r="BZ891" s="34"/>
      <c r="CA891" s="34"/>
      <c r="CB891" s="34"/>
      <c r="CC891" s="34"/>
      <c r="CD891" s="35"/>
      <c r="CE891" s="35"/>
      <c r="CF891" s="35"/>
      <c r="CG891" s="35"/>
      <c r="CH891" s="34"/>
      <c r="CI891" s="34"/>
      <c r="CJ891" s="34"/>
      <c r="CK891" s="34"/>
      <c r="CL891" s="34"/>
      <c r="CM891" s="34"/>
      <c r="CN891" s="34"/>
      <c r="CO891" s="34"/>
      <c r="CP891" s="34"/>
      <c r="CQ891" s="34"/>
      <c r="CR891" s="34"/>
      <c r="CS891" s="34"/>
      <c r="CT891" s="34"/>
      <c r="CU891" s="34"/>
      <c r="CV891" s="34"/>
      <c r="CW891" s="34"/>
      <c r="CX891" s="35"/>
      <c r="CY891" s="35"/>
      <c r="CZ891" s="35"/>
      <c r="DA891" s="35"/>
      <c r="DB891" s="34"/>
      <c r="DC891" s="34"/>
      <c r="DD891" s="34"/>
      <c r="DE891" s="34"/>
      <c r="DF891" s="34"/>
      <c r="DG891" s="34"/>
      <c r="DH891" s="34"/>
      <c r="DI891" s="34"/>
      <c r="DJ891" s="34"/>
      <c r="DK891" s="34"/>
      <c r="DL891" s="34"/>
      <c r="DM891" s="34"/>
      <c r="DN891" s="34"/>
      <c r="DO891" s="34"/>
      <c r="DP891" s="34"/>
      <c r="DQ891" s="34"/>
    </row>
    <row r="892" spans="24:121">
      <c r="X892" s="35"/>
      <c r="Y892" s="35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5"/>
      <c r="AQ892" s="35"/>
      <c r="AR892" s="35"/>
      <c r="AS892" s="35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  <c r="BE892" s="34"/>
      <c r="BF892" s="34"/>
      <c r="BG892" s="34"/>
      <c r="BH892" s="34"/>
      <c r="BI892" s="34"/>
      <c r="BJ892" s="35"/>
      <c r="BK892" s="35"/>
      <c r="BL892" s="35"/>
      <c r="BM892" s="35"/>
      <c r="BN892" s="34"/>
      <c r="BO892" s="34"/>
      <c r="BP892" s="34"/>
      <c r="BQ892" s="34"/>
      <c r="BR892" s="34"/>
      <c r="BS892" s="34"/>
      <c r="BT892" s="34"/>
      <c r="BU892" s="34"/>
      <c r="BV892" s="34"/>
      <c r="BW892" s="34"/>
      <c r="BX892" s="34"/>
      <c r="BY892" s="34"/>
      <c r="BZ892" s="34"/>
      <c r="CA892" s="34"/>
      <c r="CB892" s="34"/>
      <c r="CC892" s="34"/>
      <c r="CD892" s="35"/>
      <c r="CE892" s="35"/>
      <c r="CF892" s="35"/>
      <c r="CG892" s="35"/>
      <c r="CH892" s="34"/>
      <c r="CI892" s="34"/>
      <c r="CJ892" s="34"/>
      <c r="CK892" s="34"/>
      <c r="CL892" s="34"/>
      <c r="CM892" s="34"/>
      <c r="CN892" s="34"/>
      <c r="CO892" s="34"/>
      <c r="CP892" s="34"/>
      <c r="CQ892" s="34"/>
      <c r="CR892" s="34"/>
      <c r="CS892" s="34"/>
      <c r="CT892" s="34"/>
      <c r="CU892" s="34"/>
      <c r="CV892" s="34"/>
      <c r="CW892" s="34"/>
      <c r="CX892" s="36"/>
      <c r="CY892" s="36"/>
      <c r="CZ892" s="35"/>
      <c r="DA892" s="35"/>
      <c r="DB892" s="34"/>
      <c r="DC892" s="34"/>
      <c r="DD892" s="34"/>
      <c r="DE892" s="34"/>
      <c r="DF892" s="34"/>
      <c r="DG892" s="34"/>
      <c r="DH892" s="34"/>
      <c r="DI892" s="34"/>
      <c r="DJ892" s="34"/>
      <c r="DK892" s="34"/>
      <c r="DL892" s="34"/>
      <c r="DM892" s="34"/>
      <c r="DN892" s="34"/>
      <c r="DO892" s="34"/>
      <c r="DP892" s="34"/>
      <c r="DQ892" s="34"/>
    </row>
    <row r="893" spans="24:121">
      <c r="X893" s="35"/>
      <c r="Y893" s="35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5"/>
      <c r="AQ893" s="35"/>
      <c r="AR893" s="35"/>
      <c r="AS893" s="35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  <c r="BE893" s="34"/>
      <c r="BF893" s="34"/>
      <c r="BG893" s="34"/>
      <c r="BH893" s="34"/>
      <c r="BI893" s="34"/>
      <c r="BJ893" s="35"/>
      <c r="BK893" s="35"/>
      <c r="BL893" s="35"/>
      <c r="BM893" s="35"/>
      <c r="BN893" s="34"/>
      <c r="BO893" s="34"/>
      <c r="BP893" s="34"/>
      <c r="BQ893" s="34"/>
      <c r="BR893" s="34"/>
      <c r="BS893" s="34"/>
      <c r="BT893" s="34"/>
      <c r="BU893" s="34"/>
      <c r="BV893" s="34"/>
      <c r="BW893" s="34"/>
      <c r="BX893" s="34"/>
      <c r="BY893" s="34"/>
      <c r="BZ893" s="34"/>
      <c r="CA893" s="34"/>
      <c r="CB893" s="34"/>
      <c r="CC893" s="34"/>
      <c r="CD893" s="35"/>
      <c r="CE893" s="35"/>
      <c r="CF893" s="35"/>
      <c r="CG893" s="35"/>
      <c r="CH893" s="34"/>
      <c r="CI893" s="34"/>
      <c r="CJ893" s="34"/>
      <c r="CK893" s="34"/>
      <c r="CL893" s="34"/>
      <c r="CM893" s="34"/>
      <c r="CN893" s="34"/>
      <c r="CO893" s="34"/>
      <c r="CP893" s="34"/>
      <c r="CQ893" s="34"/>
      <c r="CR893" s="34"/>
      <c r="CS893" s="34"/>
      <c r="CT893" s="34"/>
      <c r="CU893" s="34"/>
      <c r="CV893" s="34"/>
      <c r="CW893" s="34"/>
      <c r="CX893" s="35"/>
      <c r="CY893" s="35"/>
      <c r="CZ893" s="35"/>
      <c r="DA893" s="35"/>
      <c r="DB893" s="34"/>
      <c r="DC893" s="34"/>
      <c r="DD893" s="34"/>
      <c r="DE893" s="34"/>
      <c r="DF893" s="34"/>
      <c r="DG893" s="34"/>
      <c r="DH893" s="34"/>
      <c r="DI893" s="34"/>
      <c r="DJ893" s="34"/>
      <c r="DK893" s="34"/>
      <c r="DL893" s="34"/>
      <c r="DM893" s="34"/>
      <c r="DN893" s="34"/>
      <c r="DO893" s="34"/>
      <c r="DP893" s="34"/>
      <c r="DQ893" s="34"/>
    </row>
    <row r="894" spans="24:121">
      <c r="X894" s="35"/>
      <c r="Y894" s="35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5"/>
      <c r="AQ894" s="35"/>
      <c r="AR894" s="35"/>
      <c r="AS894" s="35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  <c r="BE894" s="34"/>
      <c r="BF894" s="34"/>
      <c r="BG894" s="34"/>
      <c r="BH894" s="34"/>
      <c r="BI894" s="34"/>
      <c r="BJ894" s="35"/>
      <c r="BK894" s="35"/>
      <c r="BL894" s="35"/>
      <c r="BM894" s="35"/>
      <c r="BN894" s="34"/>
      <c r="BO894" s="34"/>
      <c r="BP894" s="34"/>
      <c r="BQ894" s="34"/>
      <c r="BR894" s="34"/>
      <c r="BS894" s="34"/>
      <c r="BT894" s="34"/>
      <c r="BU894" s="34"/>
      <c r="BV894" s="34"/>
      <c r="BW894" s="34"/>
      <c r="BX894" s="34"/>
      <c r="BY894" s="34"/>
      <c r="BZ894" s="34"/>
      <c r="CA894" s="34"/>
      <c r="CB894" s="34"/>
      <c r="CC894" s="34"/>
      <c r="CD894" s="35"/>
      <c r="CE894" s="35"/>
      <c r="CF894" s="35"/>
      <c r="CG894" s="35"/>
      <c r="CH894" s="34"/>
      <c r="CI894" s="34"/>
      <c r="CJ894" s="34"/>
      <c r="CK894" s="34"/>
      <c r="CL894" s="34"/>
      <c r="CM894" s="34"/>
      <c r="CN894" s="34"/>
      <c r="CO894" s="34"/>
      <c r="CP894" s="34"/>
      <c r="CQ894" s="34"/>
      <c r="CR894" s="34"/>
      <c r="CS894" s="34"/>
      <c r="CT894" s="34"/>
      <c r="CU894" s="34"/>
      <c r="CV894" s="34"/>
      <c r="CW894" s="34"/>
      <c r="CX894" s="35"/>
      <c r="CY894" s="35"/>
      <c r="CZ894" s="35"/>
      <c r="DA894" s="35"/>
      <c r="DB894" s="34"/>
      <c r="DC894" s="34"/>
      <c r="DD894" s="34"/>
      <c r="DE894" s="34"/>
      <c r="DF894" s="34"/>
      <c r="DG894" s="34"/>
      <c r="DH894" s="34"/>
      <c r="DI894" s="34"/>
      <c r="DJ894" s="34"/>
      <c r="DK894" s="34"/>
      <c r="DL894" s="34"/>
      <c r="DM894" s="34"/>
      <c r="DN894" s="34"/>
      <c r="DO894" s="34"/>
      <c r="DP894" s="34"/>
      <c r="DQ894" s="34"/>
    </row>
    <row r="895" spans="24:121">
      <c r="X895" s="35"/>
      <c r="Y895" s="35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5"/>
      <c r="AQ895" s="35"/>
      <c r="AR895" s="35"/>
      <c r="AS895" s="35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  <c r="BE895" s="34"/>
      <c r="BF895" s="34"/>
      <c r="BG895" s="34"/>
      <c r="BH895" s="34"/>
      <c r="BI895" s="34"/>
      <c r="BJ895" s="35"/>
      <c r="BK895" s="35"/>
      <c r="BL895" s="35"/>
      <c r="BM895" s="35"/>
      <c r="BN895" s="34"/>
      <c r="BO895" s="34"/>
      <c r="BP895" s="34"/>
      <c r="BQ895" s="34"/>
      <c r="BR895" s="34"/>
      <c r="BS895" s="34"/>
      <c r="BT895" s="34"/>
      <c r="BU895" s="34"/>
      <c r="BV895" s="34"/>
      <c r="BW895" s="34"/>
      <c r="BX895" s="34"/>
      <c r="BY895" s="34"/>
      <c r="BZ895" s="34"/>
      <c r="CA895" s="34"/>
      <c r="CB895" s="34"/>
      <c r="CC895" s="34"/>
      <c r="CD895" s="35"/>
      <c r="CE895" s="35"/>
      <c r="CF895" s="35"/>
      <c r="CG895" s="35"/>
      <c r="CH895" s="34"/>
      <c r="CI895" s="34"/>
      <c r="CJ895" s="34"/>
      <c r="CK895" s="34"/>
      <c r="CL895" s="34"/>
      <c r="CM895" s="34"/>
      <c r="CN895" s="34"/>
      <c r="CO895" s="34"/>
      <c r="CP895" s="34"/>
      <c r="CQ895" s="34"/>
      <c r="CR895" s="34"/>
      <c r="CS895" s="34"/>
      <c r="CT895" s="34"/>
      <c r="CU895" s="34"/>
      <c r="CV895" s="34"/>
      <c r="CW895" s="34"/>
      <c r="CX895" s="35"/>
      <c r="CY895" s="35"/>
      <c r="CZ895" s="35"/>
      <c r="DA895" s="35"/>
      <c r="DB895" s="34"/>
      <c r="DC895" s="34"/>
      <c r="DD895" s="34"/>
      <c r="DE895" s="34"/>
      <c r="DF895" s="34"/>
      <c r="DG895" s="34"/>
      <c r="DH895" s="34"/>
      <c r="DI895" s="34"/>
      <c r="DJ895" s="34"/>
      <c r="DK895" s="34"/>
      <c r="DL895" s="34"/>
      <c r="DM895" s="34"/>
      <c r="DN895" s="34"/>
      <c r="DO895" s="34"/>
      <c r="DP895" s="34"/>
      <c r="DQ895" s="34"/>
    </row>
    <row r="896" spans="24:121">
      <c r="X896" s="35"/>
      <c r="Y896" s="35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5"/>
      <c r="AQ896" s="35"/>
      <c r="AR896" s="35"/>
      <c r="AS896" s="35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  <c r="BE896" s="34"/>
      <c r="BF896" s="34"/>
      <c r="BG896" s="34"/>
      <c r="BH896" s="34"/>
      <c r="BI896" s="34"/>
      <c r="BJ896" s="35"/>
      <c r="BK896" s="35"/>
      <c r="BL896" s="35"/>
      <c r="BM896" s="35"/>
      <c r="BN896" s="34"/>
      <c r="BO896" s="34"/>
      <c r="BP896" s="34"/>
      <c r="BQ896" s="34"/>
      <c r="BR896" s="34"/>
      <c r="BS896" s="34"/>
      <c r="BT896" s="34"/>
      <c r="BU896" s="34"/>
      <c r="BV896" s="34"/>
      <c r="BW896" s="34"/>
      <c r="BX896" s="34"/>
      <c r="BY896" s="34"/>
      <c r="BZ896" s="34"/>
      <c r="CA896" s="34"/>
      <c r="CB896" s="34"/>
      <c r="CC896" s="34"/>
      <c r="CD896" s="35"/>
      <c r="CE896" s="35"/>
      <c r="CF896" s="35"/>
      <c r="CG896" s="35"/>
      <c r="CH896" s="34"/>
      <c r="CI896" s="34"/>
      <c r="CJ896" s="34"/>
      <c r="CK896" s="34"/>
      <c r="CL896" s="34"/>
      <c r="CM896" s="34"/>
      <c r="CN896" s="34"/>
      <c r="CO896" s="34"/>
      <c r="CP896" s="34"/>
      <c r="CQ896" s="34"/>
      <c r="CR896" s="34"/>
      <c r="CS896" s="34"/>
      <c r="CT896" s="34"/>
      <c r="CU896" s="34"/>
      <c r="CV896" s="34"/>
      <c r="CW896" s="34"/>
      <c r="CX896" s="35"/>
      <c r="CY896" s="35"/>
      <c r="CZ896" s="35"/>
      <c r="DA896" s="35"/>
      <c r="DB896" s="34"/>
      <c r="DC896" s="34"/>
      <c r="DD896" s="34"/>
      <c r="DE896" s="34"/>
      <c r="DF896" s="34"/>
      <c r="DG896" s="34"/>
      <c r="DH896" s="34"/>
      <c r="DI896" s="34"/>
      <c r="DJ896" s="34"/>
      <c r="DK896" s="34"/>
      <c r="DL896" s="34"/>
      <c r="DM896" s="34"/>
      <c r="DN896" s="34"/>
      <c r="DO896" s="34"/>
      <c r="DP896" s="34"/>
      <c r="DQ896" s="34"/>
    </row>
    <row r="897" spans="24:121">
      <c r="X897" s="35"/>
      <c r="Y897" s="35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5"/>
      <c r="AQ897" s="35"/>
      <c r="AR897" s="35"/>
      <c r="AS897" s="35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  <c r="BE897" s="34"/>
      <c r="BF897" s="34"/>
      <c r="BG897" s="34"/>
      <c r="BH897" s="34"/>
      <c r="BI897" s="34"/>
      <c r="BJ897" s="35"/>
      <c r="BK897" s="35"/>
      <c r="BL897" s="35"/>
      <c r="BM897" s="35"/>
      <c r="BN897" s="34"/>
      <c r="BO897" s="34"/>
      <c r="BP897" s="34"/>
      <c r="BQ897" s="34"/>
      <c r="BR897" s="34"/>
      <c r="BS897" s="34"/>
      <c r="BT897" s="34"/>
      <c r="BU897" s="34"/>
      <c r="BV897" s="34"/>
      <c r="BW897" s="34"/>
      <c r="BX897" s="34"/>
      <c r="BY897" s="34"/>
      <c r="BZ897" s="34"/>
      <c r="CA897" s="34"/>
      <c r="CB897" s="34"/>
      <c r="CC897" s="34"/>
      <c r="CD897" s="35"/>
      <c r="CE897" s="35"/>
      <c r="CF897" s="35"/>
      <c r="CG897" s="35"/>
      <c r="CH897" s="34"/>
      <c r="CI897" s="34"/>
      <c r="CJ897" s="34"/>
      <c r="CK897" s="34"/>
      <c r="CL897" s="34"/>
      <c r="CM897" s="34"/>
      <c r="CN897" s="34"/>
      <c r="CO897" s="34"/>
      <c r="CP897" s="34"/>
      <c r="CQ897" s="34"/>
      <c r="CR897" s="34"/>
      <c r="CS897" s="34"/>
      <c r="CT897" s="34"/>
      <c r="CU897" s="34"/>
      <c r="CV897" s="34"/>
      <c r="CW897" s="34"/>
      <c r="CX897" s="35"/>
      <c r="CY897" s="35"/>
      <c r="CZ897" s="35"/>
      <c r="DA897" s="35"/>
      <c r="DB897" s="34"/>
      <c r="DC897" s="34"/>
      <c r="DD897" s="34"/>
      <c r="DE897" s="34"/>
      <c r="DF897" s="34"/>
      <c r="DG897" s="34"/>
      <c r="DH897" s="34"/>
      <c r="DI897" s="34"/>
      <c r="DJ897" s="34"/>
      <c r="DK897" s="34"/>
      <c r="DL897" s="34"/>
      <c r="DM897" s="34"/>
      <c r="DN897" s="34"/>
      <c r="DO897" s="34"/>
      <c r="DP897" s="34"/>
      <c r="DQ897" s="34"/>
    </row>
    <row r="898" spans="24:121">
      <c r="X898" s="35"/>
      <c r="Y898" s="35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5"/>
      <c r="AQ898" s="35"/>
      <c r="AR898" s="35"/>
      <c r="AS898" s="35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  <c r="BE898" s="34"/>
      <c r="BF898" s="34"/>
      <c r="BG898" s="34"/>
      <c r="BH898" s="34"/>
      <c r="BI898" s="34"/>
      <c r="BJ898" s="35"/>
      <c r="BK898" s="35"/>
      <c r="BL898" s="35"/>
      <c r="BM898" s="35"/>
      <c r="BN898" s="34"/>
      <c r="BO898" s="34"/>
      <c r="BP898" s="34"/>
      <c r="BQ898" s="34"/>
      <c r="BR898" s="34"/>
      <c r="BS898" s="34"/>
      <c r="BT898" s="34"/>
      <c r="BU898" s="34"/>
      <c r="BV898" s="34"/>
      <c r="BW898" s="34"/>
      <c r="BX898" s="34"/>
      <c r="BY898" s="34"/>
      <c r="BZ898" s="34"/>
      <c r="CA898" s="34"/>
      <c r="CB898" s="34"/>
      <c r="CC898" s="34"/>
      <c r="CD898" s="35"/>
      <c r="CE898" s="35"/>
      <c r="CF898" s="35"/>
      <c r="CG898" s="35"/>
      <c r="CH898" s="34"/>
      <c r="CI898" s="34"/>
      <c r="CJ898" s="34"/>
      <c r="CK898" s="34"/>
      <c r="CL898" s="34"/>
      <c r="CM898" s="34"/>
      <c r="CN898" s="34"/>
      <c r="CO898" s="34"/>
      <c r="CP898" s="34"/>
      <c r="CQ898" s="34"/>
      <c r="CR898" s="34"/>
      <c r="CS898" s="34"/>
      <c r="CT898" s="34"/>
      <c r="CU898" s="34"/>
      <c r="CV898" s="34"/>
      <c r="CW898" s="34"/>
      <c r="CX898" s="35"/>
      <c r="CY898" s="35"/>
      <c r="CZ898" s="35"/>
      <c r="DA898" s="35"/>
      <c r="DB898" s="34"/>
      <c r="DC898" s="34"/>
      <c r="DD898" s="34"/>
      <c r="DE898" s="34"/>
      <c r="DF898" s="34"/>
      <c r="DG898" s="34"/>
      <c r="DH898" s="34"/>
      <c r="DI898" s="34"/>
      <c r="DJ898" s="34"/>
      <c r="DK898" s="34"/>
      <c r="DL898" s="34"/>
      <c r="DM898" s="34"/>
      <c r="DN898" s="34"/>
      <c r="DO898" s="34"/>
      <c r="DP898" s="34"/>
      <c r="DQ898" s="34"/>
    </row>
    <row r="899" spans="24:121">
      <c r="X899" s="35"/>
      <c r="Y899" s="35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5"/>
      <c r="AQ899" s="35"/>
      <c r="AR899" s="35"/>
      <c r="AS899" s="35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  <c r="BE899" s="34"/>
      <c r="BF899" s="34"/>
      <c r="BG899" s="34"/>
      <c r="BH899" s="34"/>
      <c r="BI899" s="34"/>
      <c r="BJ899" s="35"/>
      <c r="BK899" s="35"/>
      <c r="BL899" s="35"/>
      <c r="BM899" s="35"/>
      <c r="BN899" s="34"/>
      <c r="BO899" s="34"/>
      <c r="BP899" s="34"/>
      <c r="BQ899" s="34"/>
      <c r="BR899" s="34"/>
      <c r="BS899" s="34"/>
      <c r="BT899" s="34"/>
      <c r="BU899" s="34"/>
      <c r="BV899" s="34"/>
      <c r="BW899" s="34"/>
      <c r="BX899" s="34"/>
      <c r="BY899" s="34"/>
      <c r="BZ899" s="34"/>
      <c r="CA899" s="34"/>
      <c r="CB899" s="34"/>
      <c r="CC899" s="34"/>
      <c r="CD899" s="35"/>
      <c r="CE899" s="35"/>
      <c r="CF899" s="35"/>
      <c r="CG899" s="35"/>
      <c r="CH899" s="34"/>
      <c r="CI899" s="34"/>
      <c r="CJ899" s="34"/>
      <c r="CK899" s="34"/>
      <c r="CL899" s="34"/>
      <c r="CM899" s="34"/>
      <c r="CN899" s="34"/>
      <c r="CO899" s="34"/>
      <c r="CP899" s="34"/>
      <c r="CQ899" s="34"/>
      <c r="CR899" s="34"/>
      <c r="CS899" s="34"/>
      <c r="CT899" s="34"/>
      <c r="CU899" s="34"/>
      <c r="CV899" s="34"/>
      <c r="CW899" s="34"/>
      <c r="CX899" s="35"/>
      <c r="CY899" s="35"/>
      <c r="CZ899" s="35"/>
      <c r="DA899" s="35"/>
      <c r="DB899" s="34"/>
      <c r="DC899" s="34"/>
      <c r="DD899" s="34"/>
      <c r="DE899" s="34"/>
      <c r="DF899" s="34"/>
      <c r="DG899" s="34"/>
      <c r="DH899" s="34"/>
      <c r="DI899" s="34"/>
      <c r="DJ899" s="34"/>
      <c r="DK899" s="34"/>
      <c r="DL899" s="34"/>
      <c r="DM899" s="34"/>
      <c r="DN899" s="34"/>
      <c r="DO899" s="34"/>
      <c r="DP899" s="34"/>
      <c r="DQ899" s="34"/>
    </row>
    <row r="900" spans="24:121">
      <c r="X900" s="35"/>
      <c r="Y900" s="35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5"/>
      <c r="AQ900" s="35"/>
      <c r="AR900" s="35"/>
      <c r="AS900" s="35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  <c r="BE900" s="34"/>
      <c r="BF900" s="34"/>
      <c r="BG900" s="34"/>
      <c r="BH900" s="34"/>
      <c r="BI900" s="34"/>
      <c r="BJ900" s="35"/>
      <c r="BK900" s="35"/>
      <c r="BL900" s="35"/>
      <c r="BM900" s="35"/>
      <c r="BN900" s="34"/>
      <c r="BO900" s="34"/>
      <c r="BP900" s="34"/>
      <c r="BQ900" s="34"/>
      <c r="BR900" s="34"/>
      <c r="BS900" s="34"/>
      <c r="BT900" s="34"/>
      <c r="BU900" s="34"/>
      <c r="BV900" s="34"/>
      <c r="BW900" s="34"/>
      <c r="BX900" s="34"/>
      <c r="BY900" s="34"/>
      <c r="BZ900" s="34"/>
      <c r="CA900" s="34"/>
      <c r="CB900" s="34"/>
      <c r="CC900" s="34"/>
      <c r="CD900" s="35"/>
      <c r="CE900" s="35"/>
      <c r="CF900" s="35"/>
      <c r="CG900" s="35"/>
      <c r="CH900" s="34"/>
      <c r="CI900" s="34"/>
      <c r="CJ900" s="34"/>
      <c r="CK900" s="34"/>
      <c r="CL900" s="34"/>
      <c r="CM900" s="34"/>
      <c r="CN900" s="34"/>
      <c r="CO900" s="34"/>
      <c r="CP900" s="34"/>
      <c r="CQ900" s="34"/>
      <c r="CR900" s="34"/>
      <c r="CS900" s="34"/>
      <c r="CT900" s="34"/>
      <c r="CU900" s="34"/>
      <c r="CV900" s="34"/>
      <c r="CW900" s="34"/>
      <c r="CX900" s="36"/>
      <c r="CY900" s="36"/>
      <c r="CZ900" s="35"/>
      <c r="DA900" s="35"/>
      <c r="DB900" s="34"/>
      <c r="DC900" s="34"/>
      <c r="DD900" s="34"/>
      <c r="DE900" s="34"/>
      <c r="DF900" s="34"/>
      <c r="DG900" s="34"/>
      <c r="DH900" s="34"/>
      <c r="DI900" s="34"/>
      <c r="DJ900" s="34"/>
      <c r="DK900" s="34"/>
      <c r="DL900" s="34"/>
      <c r="DM900" s="34"/>
      <c r="DN900" s="34"/>
      <c r="DO900" s="34"/>
      <c r="DP900" s="34"/>
      <c r="DQ900" s="34"/>
    </row>
    <row r="901" spans="24:121">
      <c r="X901" s="35"/>
      <c r="Y901" s="35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5"/>
      <c r="AQ901" s="35"/>
      <c r="AR901" s="35"/>
      <c r="AS901" s="35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  <c r="BE901" s="34"/>
      <c r="BF901" s="34"/>
      <c r="BG901" s="34"/>
      <c r="BH901" s="34"/>
      <c r="BI901" s="34"/>
      <c r="BJ901" s="35"/>
      <c r="BK901" s="35"/>
      <c r="BL901" s="35"/>
      <c r="BM901" s="35"/>
      <c r="BN901" s="34"/>
      <c r="BO901" s="34"/>
      <c r="BP901" s="34"/>
      <c r="BQ901" s="34"/>
      <c r="BR901" s="34"/>
      <c r="BS901" s="34"/>
      <c r="BT901" s="34"/>
      <c r="BU901" s="34"/>
      <c r="BV901" s="34"/>
      <c r="BW901" s="34"/>
      <c r="BX901" s="34"/>
      <c r="BY901" s="34"/>
      <c r="BZ901" s="34"/>
      <c r="CA901" s="34"/>
      <c r="CB901" s="34"/>
      <c r="CC901" s="34"/>
      <c r="CD901" s="35"/>
      <c r="CE901" s="35"/>
      <c r="CF901" s="35"/>
      <c r="CG901" s="35"/>
      <c r="CH901" s="34"/>
      <c r="CI901" s="34"/>
      <c r="CJ901" s="34"/>
      <c r="CK901" s="34"/>
      <c r="CL901" s="34"/>
      <c r="CM901" s="34"/>
      <c r="CN901" s="34"/>
      <c r="CO901" s="34"/>
      <c r="CP901" s="34"/>
      <c r="CQ901" s="34"/>
      <c r="CR901" s="34"/>
      <c r="CS901" s="34"/>
      <c r="CT901" s="34"/>
      <c r="CU901" s="34"/>
      <c r="CV901" s="34"/>
      <c r="CW901" s="34"/>
      <c r="CX901" s="35"/>
      <c r="CY901" s="35"/>
      <c r="CZ901" s="35"/>
      <c r="DA901" s="35"/>
      <c r="DB901" s="34"/>
      <c r="DC901" s="34"/>
      <c r="DD901" s="34"/>
      <c r="DE901" s="34"/>
      <c r="DF901" s="34"/>
      <c r="DG901" s="34"/>
      <c r="DH901" s="34"/>
      <c r="DI901" s="34"/>
      <c r="DJ901" s="34"/>
      <c r="DK901" s="34"/>
      <c r="DL901" s="34"/>
      <c r="DM901" s="34"/>
      <c r="DN901" s="34"/>
      <c r="DO901" s="34"/>
      <c r="DP901" s="34"/>
      <c r="DQ901" s="34"/>
    </row>
    <row r="902" spans="24:121">
      <c r="X902" s="35"/>
      <c r="Y902" s="35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5"/>
      <c r="AQ902" s="35"/>
      <c r="AR902" s="35"/>
      <c r="AS902" s="35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  <c r="BE902" s="34"/>
      <c r="BF902" s="34"/>
      <c r="BG902" s="34"/>
      <c r="BH902" s="34"/>
      <c r="BI902" s="34"/>
      <c r="BJ902" s="35"/>
      <c r="BK902" s="35"/>
      <c r="BL902" s="35"/>
      <c r="BM902" s="35"/>
      <c r="BN902" s="34"/>
      <c r="BO902" s="34"/>
      <c r="BP902" s="34"/>
      <c r="BQ902" s="34"/>
      <c r="BR902" s="34"/>
      <c r="BS902" s="34"/>
      <c r="BT902" s="34"/>
      <c r="BU902" s="34"/>
      <c r="BV902" s="34"/>
      <c r="BW902" s="34"/>
      <c r="BX902" s="34"/>
      <c r="BY902" s="34"/>
      <c r="BZ902" s="34"/>
      <c r="CA902" s="34"/>
      <c r="CB902" s="34"/>
      <c r="CC902" s="34"/>
      <c r="CD902" s="35"/>
      <c r="CE902" s="35"/>
      <c r="CF902" s="35"/>
      <c r="CG902" s="35"/>
      <c r="CH902" s="34"/>
      <c r="CI902" s="34"/>
      <c r="CJ902" s="34"/>
      <c r="CK902" s="34"/>
      <c r="CL902" s="34"/>
      <c r="CM902" s="34"/>
      <c r="CN902" s="34"/>
      <c r="CO902" s="34"/>
      <c r="CP902" s="34"/>
      <c r="CQ902" s="34"/>
      <c r="CR902" s="34"/>
      <c r="CS902" s="34"/>
      <c r="CT902" s="34"/>
      <c r="CU902" s="34"/>
      <c r="CV902" s="34"/>
      <c r="CW902" s="34"/>
      <c r="CX902" s="36"/>
      <c r="CY902" s="35"/>
      <c r="CZ902" s="35"/>
      <c r="DA902" s="35"/>
      <c r="DB902" s="34"/>
      <c r="DC902" s="34"/>
      <c r="DD902" s="34"/>
      <c r="DE902" s="34"/>
      <c r="DF902" s="34"/>
      <c r="DG902" s="34"/>
      <c r="DH902" s="34"/>
      <c r="DI902" s="34"/>
      <c r="DJ902" s="34"/>
      <c r="DK902" s="34"/>
      <c r="DL902" s="34"/>
      <c r="DM902" s="34"/>
      <c r="DN902" s="34"/>
      <c r="DO902" s="34"/>
      <c r="DP902" s="34"/>
      <c r="DQ902" s="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0FAF1-F8D3-4014-B550-8823A7AF576A}">
  <sheetPr>
    <tabColor rgb="FF2F75B5"/>
  </sheetPr>
  <dimension ref="A1:AC82"/>
  <sheetViews>
    <sheetView workbookViewId="0">
      <selection activeCell="B2" sqref="B2:W22"/>
    </sheetView>
  </sheetViews>
  <sheetFormatPr defaultRowHeight="14.4"/>
  <cols>
    <col min="1" max="1" width="11.109375" customWidth="1"/>
    <col min="2" max="2" width="10.6640625" bestFit="1" customWidth="1"/>
    <col min="4" max="4" width="10.88671875" customWidth="1"/>
    <col min="5" max="5" width="9.88671875" bestFit="1" customWidth="1"/>
    <col min="8" max="8" width="12.109375" customWidth="1"/>
    <col min="19" max="19" width="9.6640625" customWidth="1"/>
    <col min="27" max="27" width="18.5546875" customWidth="1"/>
  </cols>
  <sheetData>
    <row r="1" spans="1:29">
      <c r="A1" t="s">
        <v>1</v>
      </c>
      <c r="B1" t="s">
        <v>2358</v>
      </c>
      <c r="C1" t="s">
        <v>2410</v>
      </c>
      <c r="D1" t="s">
        <v>2411</v>
      </c>
      <c r="E1" t="s">
        <v>2412</v>
      </c>
      <c r="F1" t="s">
        <v>2413</v>
      </c>
      <c r="G1" t="s">
        <v>2414</v>
      </c>
      <c r="H1" t="s">
        <v>2415</v>
      </c>
      <c r="I1" t="s">
        <v>2416</v>
      </c>
      <c r="J1" t="s">
        <v>2417</v>
      </c>
      <c r="K1" t="s">
        <v>2418</v>
      </c>
      <c r="L1" t="s">
        <v>2419</v>
      </c>
      <c r="M1" t="s">
        <v>2420</v>
      </c>
      <c r="N1" t="s">
        <v>2421</v>
      </c>
      <c r="O1" t="s">
        <v>2422</v>
      </c>
      <c r="P1" t="s">
        <v>2423</v>
      </c>
      <c r="Q1" t="s">
        <v>2424</v>
      </c>
      <c r="R1" t="s">
        <v>2425</v>
      </c>
      <c r="S1" t="s">
        <v>2426</v>
      </c>
      <c r="T1" t="s">
        <v>2427</v>
      </c>
      <c r="U1" t="s">
        <v>2428</v>
      </c>
      <c r="V1" t="s">
        <v>2429</v>
      </c>
      <c r="W1" t="s">
        <v>2430</v>
      </c>
    </row>
    <row r="2" spans="1:29">
      <c r="A2" s="170" t="s">
        <v>2375</v>
      </c>
      <c r="B2" s="10">
        <f>VLOOKUP(A2,'QA stats'!A:U,2,0)</f>
        <v>0.31336805555555552</v>
      </c>
      <c r="C2" s="10">
        <f>VLOOKUP(A2,'QA stats'!A:U,3,0)</f>
        <v>0.29210648148148149</v>
      </c>
      <c r="D2" s="46">
        <f>VLOOKUP(A2,'QA stats'!A:U,4,0)</f>
        <v>4.8275462962962958E-2</v>
      </c>
      <c r="E2" s="46">
        <f>VLOOKUP(A2,'QA stats'!A:U,5,0)</f>
        <v>2.1250000000000002E-2</v>
      </c>
      <c r="F2" s="9">
        <f>VLOOKUP(A2,'QA stats'!A:U,6,0)</f>
        <v>351</v>
      </c>
      <c r="G2" s="9">
        <f>VLOOKUP(A2,'QA stats'!A:U,7,0)</f>
        <v>49</v>
      </c>
      <c r="H2" s="9">
        <f>VLOOKUP(A2,'QA stats'!A:U,8,0)</f>
        <v>400</v>
      </c>
      <c r="I2" s="9">
        <f>VLOOKUP(A2,'QA stats'!A:U,9,0)</f>
        <v>3649</v>
      </c>
      <c r="J2" s="9">
        <f>VLOOKUP(A2,'QA stats'!A:U,10,0)</f>
        <v>104</v>
      </c>
      <c r="K2" s="9">
        <f>VLOOKUP(A2,'QA stats'!A:U,11,0)</f>
        <v>10</v>
      </c>
      <c r="L2" s="9">
        <f>VLOOKUP(A2,'QA stats'!A:U,12,0)</f>
        <v>3763</v>
      </c>
      <c r="M2" s="9">
        <f>VLOOKUP(A2,'QA stats'!A:U,13,0)</f>
        <v>0</v>
      </c>
      <c r="N2" s="9">
        <f>VLOOKUP(A2,'QA stats'!A:U,14,0)</f>
        <v>0</v>
      </c>
      <c r="O2" s="9">
        <f>VLOOKUP(A2,'QA stats'!A:U,15,0)</f>
        <v>0</v>
      </c>
      <c r="P2" s="9">
        <f>VLOOKUP(A2,'QA stats'!A:U,16,0)</f>
        <v>0</v>
      </c>
      <c r="Q2">
        <f>VLOOKUP(A2,'QA stats'!A:U,17,0)</f>
        <v>0</v>
      </c>
      <c r="R2" s="9">
        <f>VLOOKUP(A2,'QA stats'!A:U,18,0)</f>
        <v>0</v>
      </c>
      <c r="S2" s="9">
        <f>VLOOKUP(A2,'QA stats'!A:U,19,0)</f>
        <v>0</v>
      </c>
      <c r="T2">
        <f>VLOOKUP(A2,'QA stats'!A:U,20,0)</f>
        <v>0</v>
      </c>
      <c r="U2">
        <f>VLOOKUP(A2,'QA stats'!A:U,21,0)</f>
        <v>0</v>
      </c>
      <c r="V2" s="9">
        <f>VLOOKUP(A2,'QA stats'!A:W,22,0)</f>
        <v>0</v>
      </c>
      <c r="W2">
        <f>VLOOKUP(A2,'QA stats'!A:W,23,0)</f>
        <v>0</v>
      </c>
      <c r="X2" s="10"/>
      <c r="Z2">
        <v>634</v>
      </c>
    </row>
    <row r="3" spans="1:29">
      <c r="A3" s="170" t="s">
        <v>2370</v>
      </c>
      <c r="B3" s="10">
        <f>VLOOKUP(A3,'QA stats'!A:U,2,0)</f>
        <v>0.67782407407407408</v>
      </c>
      <c r="C3" s="10">
        <f>VLOOKUP(A3,'QA stats'!A:U,3,0)</f>
        <v>0.56100694444444443</v>
      </c>
      <c r="D3" s="46">
        <f>VLOOKUP(A3,'QA stats'!A:U,4,0)</f>
        <v>6.8703703703703697E-2</v>
      </c>
      <c r="E3" s="46">
        <f>VLOOKUP(A3,'QA stats'!A:U,5,0)</f>
        <v>0.11680555555555555</v>
      </c>
      <c r="F3" s="9">
        <f>VLOOKUP(A3,'QA stats'!A:U,6,0)</f>
        <v>313</v>
      </c>
      <c r="G3" s="9">
        <f>VLOOKUP(A3,'QA stats'!A:U,7,0)</f>
        <v>175</v>
      </c>
      <c r="H3" s="9">
        <f>VLOOKUP(A3,'QA stats'!A:U,8,0)</f>
        <v>488</v>
      </c>
      <c r="I3" s="9">
        <f>VLOOKUP(A3,'QA stats'!A:U,9,0)</f>
        <v>3303</v>
      </c>
      <c r="J3" s="9">
        <f>VLOOKUP(A3,'QA stats'!A:U,10,0)</f>
        <v>285</v>
      </c>
      <c r="K3" s="9">
        <f>VLOOKUP(A3,'QA stats'!A:U,11,0)</f>
        <v>122</v>
      </c>
      <c r="L3" s="9">
        <f>VLOOKUP(A3,'QA stats'!A:U,12,0)</f>
        <v>3710</v>
      </c>
      <c r="M3" s="9">
        <f>VLOOKUP(A3,'QA stats'!A:U,13,0)</f>
        <v>0</v>
      </c>
      <c r="N3" s="9">
        <f>VLOOKUP(A3,'QA stats'!A:U,14,0)</f>
        <v>0</v>
      </c>
      <c r="O3" s="9">
        <f>VLOOKUP(A3,'QA stats'!A:U,15,0)</f>
        <v>0</v>
      </c>
      <c r="P3" s="9">
        <f>VLOOKUP(A3,'QA stats'!A:U,16,0)</f>
        <v>0</v>
      </c>
      <c r="Q3">
        <f>VLOOKUP(A3,'QA stats'!A:U,17,0)</f>
        <v>0</v>
      </c>
      <c r="R3" s="9">
        <f>VLOOKUP(A3,'QA stats'!A:U,18,0)</f>
        <v>0</v>
      </c>
      <c r="S3" s="9">
        <f>VLOOKUP(A3,'QA stats'!A:U,19,0)</f>
        <v>0</v>
      </c>
      <c r="T3">
        <f>VLOOKUP(A3,'QA stats'!A:U,20,0)</f>
        <v>0</v>
      </c>
      <c r="U3">
        <f>VLOOKUP(A3,'QA stats'!A:U,21,0)</f>
        <v>0</v>
      </c>
      <c r="V3" s="9">
        <f>VLOOKUP(A3,'QA stats'!A:W,22,0)</f>
        <v>0</v>
      </c>
      <c r="W3">
        <f>VLOOKUP(A3,'QA stats'!A:W,23,0)</f>
        <v>0</v>
      </c>
      <c r="X3" s="10"/>
      <c r="Z3">
        <v>2039</v>
      </c>
    </row>
    <row r="4" spans="1:29">
      <c r="A4" s="170" t="s">
        <v>2376</v>
      </c>
      <c r="B4" s="10" t="e">
        <f>VLOOKUP(A4,'QA stats'!A:U,2,0)</f>
        <v>#N/A</v>
      </c>
      <c r="C4" s="10" t="e">
        <f>VLOOKUP(A4,'QA stats'!A:U,3,0)</f>
        <v>#N/A</v>
      </c>
      <c r="D4" s="46" t="e">
        <f>VLOOKUP(A4,'QA stats'!A:U,4,0)</f>
        <v>#N/A</v>
      </c>
      <c r="E4" s="46" t="e">
        <f>VLOOKUP(A4,'QA stats'!A:U,5,0)</f>
        <v>#N/A</v>
      </c>
      <c r="F4" s="9" t="e">
        <f>VLOOKUP(A4,'QA stats'!A:U,6,0)</f>
        <v>#N/A</v>
      </c>
      <c r="G4" s="9" t="e">
        <f>VLOOKUP(A4,'QA stats'!A:U,7,0)</f>
        <v>#N/A</v>
      </c>
      <c r="H4" s="9" t="e">
        <f>VLOOKUP(A4,'QA stats'!A:U,8,0)</f>
        <v>#N/A</v>
      </c>
      <c r="I4" s="9" t="e">
        <f>VLOOKUP(A4,'QA stats'!A:U,9,0)</f>
        <v>#N/A</v>
      </c>
      <c r="J4" s="9" t="e">
        <f>VLOOKUP(A4,'QA stats'!A:U,10,0)</f>
        <v>#N/A</v>
      </c>
      <c r="K4" s="9" t="e">
        <f>VLOOKUP(A4,'QA stats'!A:U,11,0)</f>
        <v>#N/A</v>
      </c>
      <c r="L4" s="9" t="e">
        <f>VLOOKUP(A4,'QA stats'!A:U,12,0)</f>
        <v>#N/A</v>
      </c>
      <c r="M4" s="9" t="e">
        <f>VLOOKUP(A4,'QA stats'!A:U,13,0)</f>
        <v>#N/A</v>
      </c>
      <c r="N4" s="9" t="e">
        <f>VLOOKUP(A4,'QA stats'!A:U,14,0)</f>
        <v>#N/A</v>
      </c>
      <c r="O4" s="9" t="e">
        <f>VLOOKUP(A4,'QA stats'!A:U,15,0)</f>
        <v>#N/A</v>
      </c>
      <c r="P4" s="9" t="e">
        <f>VLOOKUP(A4,'QA stats'!A:U,16,0)</f>
        <v>#N/A</v>
      </c>
      <c r="Q4" t="e">
        <f>VLOOKUP(A4,'QA stats'!A:U,17,0)</f>
        <v>#N/A</v>
      </c>
      <c r="R4" s="9" t="e">
        <f>VLOOKUP(A4,'QA stats'!A:U,18,0)</f>
        <v>#N/A</v>
      </c>
      <c r="S4" s="9" t="e">
        <f>VLOOKUP(A4,'QA stats'!A:U,19,0)</f>
        <v>#N/A</v>
      </c>
      <c r="T4" t="e">
        <f>VLOOKUP(A4,'QA stats'!A:U,20,0)</f>
        <v>#N/A</v>
      </c>
      <c r="U4" t="e">
        <f>VLOOKUP(A4,'QA stats'!A:U,21,0)</f>
        <v>#N/A</v>
      </c>
      <c r="V4" s="9" t="e">
        <f>VLOOKUP(A4,'QA stats'!A:W,22,0)</f>
        <v>#N/A</v>
      </c>
      <c r="W4" t="e">
        <f>VLOOKUP(A4,'QA stats'!A:W,23,0)</f>
        <v>#N/A</v>
      </c>
      <c r="X4" s="10"/>
      <c r="Z4">
        <v>0</v>
      </c>
    </row>
    <row r="5" spans="1:29">
      <c r="A5" s="170" t="s">
        <v>2377</v>
      </c>
      <c r="B5" s="10" t="e">
        <f>VLOOKUP(A5,'QA stats'!A:U,2,0)</f>
        <v>#N/A</v>
      </c>
      <c r="C5" s="10" t="e">
        <f>VLOOKUP(A5,'QA stats'!A:U,3,0)</f>
        <v>#N/A</v>
      </c>
      <c r="D5" s="46" t="e">
        <f>VLOOKUP(A5,'QA stats'!A:U,4,0)</f>
        <v>#N/A</v>
      </c>
      <c r="E5" s="46" t="e">
        <f>VLOOKUP(A5,'QA stats'!A:U,5,0)</f>
        <v>#N/A</v>
      </c>
      <c r="F5" s="9" t="e">
        <f>VLOOKUP(A5,'QA stats'!A:U,6,0)</f>
        <v>#N/A</v>
      </c>
      <c r="G5" s="9" t="e">
        <f>VLOOKUP(A5,'QA stats'!A:U,7,0)</f>
        <v>#N/A</v>
      </c>
      <c r="H5" s="9" t="e">
        <f>VLOOKUP(A5,'QA stats'!A:U,8,0)</f>
        <v>#N/A</v>
      </c>
      <c r="I5" s="9" t="e">
        <f>VLOOKUP(A5,'QA stats'!A:U,9,0)</f>
        <v>#N/A</v>
      </c>
      <c r="J5" s="9" t="e">
        <f>VLOOKUP(A5,'QA stats'!A:U,10,0)</f>
        <v>#N/A</v>
      </c>
      <c r="K5" s="9" t="e">
        <f>VLOOKUP(A5,'QA stats'!A:U,11,0)</f>
        <v>#N/A</v>
      </c>
      <c r="L5" s="9" t="e">
        <f>VLOOKUP(A5,'QA stats'!A:U,12,0)</f>
        <v>#N/A</v>
      </c>
      <c r="M5" s="9" t="e">
        <f>VLOOKUP(A5,'QA stats'!A:U,13,0)</f>
        <v>#N/A</v>
      </c>
      <c r="N5" s="9" t="e">
        <f>VLOOKUP(A5,'QA stats'!A:U,14,0)</f>
        <v>#N/A</v>
      </c>
      <c r="O5" s="9" t="e">
        <f>VLOOKUP(A5,'QA stats'!A:U,15,0)</f>
        <v>#N/A</v>
      </c>
      <c r="P5" s="9" t="e">
        <f>VLOOKUP(A5,'QA stats'!A:U,16,0)</f>
        <v>#N/A</v>
      </c>
      <c r="Q5" t="e">
        <f>VLOOKUP(A5,'QA stats'!A:U,17,0)</f>
        <v>#N/A</v>
      </c>
      <c r="R5" s="9" t="e">
        <f>VLOOKUP(A5,'QA stats'!A:U,18,0)</f>
        <v>#N/A</v>
      </c>
      <c r="S5" s="9" t="e">
        <f>VLOOKUP(A5,'QA stats'!A:U,19,0)</f>
        <v>#N/A</v>
      </c>
      <c r="T5" t="e">
        <f>VLOOKUP(A5,'QA stats'!A:U,20,0)</f>
        <v>#N/A</v>
      </c>
      <c r="U5" t="e">
        <f>VLOOKUP(A5,'QA stats'!A:U,21,0)</f>
        <v>#N/A</v>
      </c>
      <c r="V5" s="9" t="e">
        <f>VLOOKUP(A5,'QA stats'!A:W,22,0)</f>
        <v>#N/A</v>
      </c>
      <c r="W5" t="e">
        <f>VLOOKUP(A5,'QA stats'!A:W,23,0)</f>
        <v>#N/A</v>
      </c>
      <c r="X5" s="10"/>
      <c r="Z5">
        <v>1182</v>
      </c>
    </row>
    <row r="6" spans="1:29">
      <c r="A6" s="170" t="s">
        <v>2238</v>
      </c>
      <c r="B6" s="10">
        <f>VLOOKUP(A6,'QA stats'!A:U,2,0)</f>
        <v>0.36547453703703708</v>
      </c>
      <c r="C6" s="10">
        <f>VLOOKUP(A6,'QA stats'!A:U,3,0)</f>
        <v>0.11883101851851852</v>
      </c>
      <c r="D6" s="46">
        <f>VLOOKUP(A6,'QA stats'!A:U,4,0)</f>
        <v>0.15459490740740742</v>
      </c>
      <c r="E6" s="46">
        <f>VLOOKUP(A6,'QA stats'!A:U,5,0)</f>
        <v>0.24664351851851851</v>
      </c>
      <c r="F6" s="9">
        <f>VLOOKUP(A6,'QA stats'!A:U,6,0)</f>
        <v>123</v>
      </c>
      <c r="G6" s="9">
        <f>VLOOKUP(A6,'QA stats'!A:U,7,0)</f>
        <v>86</v>
      </c>
      <c r="H6" s="9">
        <f>VLOOKUP(A6,'QA stats'!A:U,8,0)</f>
        <v>209</v>
      </c>
      <c r="I6" s="9">
        <f>VLOOKUP(A6,'QA stats'!A:U,9,0)</f>
        <v>2059</v>
      </c>
      <c r="J6" s="9">
        <f>VLOOKUP(A6,'QA stats'!A:U,10,0)</f>
        <v>175</v>
      </c>
      <c r="K6" s="9">
        <f>VLOOKUP(A6,'QA stats'!A:U,11,0)</f>
        <v>38</v>
      </c>
      <c r="L6" s="9">
        <f>VLOOKUP(A6,'QA stats'!A:U,12,0)</f>
        <v>2272</v>
      </c>
      <c r="M6" s="9">
        <f>VLOOKUP(A6,'QA stats'!A:U,13,0)</f>
        <v>0</v>
      </c>
      <c r="N6" s="9">
        <f>VLOOKUP(A6,'QA stats'!A:U,14,0)</f>
        <v>0</v>
      </c>
      <c r="O6" s="9">
        <f>VLOOKUP(A6,'QA stats'!A:U,15,0)</f>
        <v>0</v>
      </c>
      <c r="P6" s="9">
        <f>VLOOKUP(A6,'QA stats'!A:U,16,0)</f>
        <v>0</v>
      </c>
      <c r="Q6">
        <f>VLOOKUP(A6,'QA stats'!A:U,17,0)</f>
        <v>0</v>
      </c>
      <c r="R6" s="9">
        <f>VLOOKUP(A6,'QA stats'!A:U,18,0)</f>
        <v>0</v>
      </c>
      <c r="S6" s="9">
        <f>VLOOKUP(A6,'QA stats'!A:U,19,0)</f>
        <v>0</v>
      </c>
      <c r="T6">
        <f>VLOOKUP(A6,'QA stats'!A:U,20,0)</f>
        <v>0</v>
      </c>
      <c r="U6">
        <f>VLOOKUP(A6,'QA stats'!A:U,21,0)</f>
        <v>0</v>
      </c>
      <c r="V6" s="9">
        <f>VLOOKUP(A6,'QA stats'!A:W,22,0)</f>
        <v>0</v>
      </c>
      <c r="W6">
        <f>VLOOKUP(A6,'QA stats'!A:W,23,0)</f>
        <v>0</v>
      </c>
      <c r="X6" s="10"/>
      <c r="Z6">
        <v>636</v>
      </c>
      <c r="AA6" s="34" t="s">
        <v>2370</v>
      </c>
      <c r="AC6" s="34"/>
    </row>
    <row r="7" spans="1:29">
      <c r="A7" s="170" t="s">
        <v>2379</v>
      </c>
      <c r="B7" s="10" t="e">
        <f>VLOOKUP(A7,'QA stats'!A:U,2,0)</f>
        <v>#N/A</v>
      </c>
      <c r="C7" s="10" t="e">
        <f>VLOOKUP(A7,'QA stats'!A:U,3,0)</f>
        <v>#N/A</v>
      </c>
      <c r="D7" s="46" t="e">
        <f>VLOOKUP(A7,'QA stats'!A:U,4,0)</f>
        <v>#N/A</v>
      </c>
      <c r="E7" s="46" t="e">
        <f>VLOOKUP(A7,'QA stats'!A:U,5,0)</f>
        <v>#N/A</v>
      </c>
      <c r="F7" s="9" t="e">
        <f>VLOOKUP(A7,'QA stats'!A:U,6,0)</f>
        <v>#N/A</v>
      </c>
      <c r="G7" s="9" t="e">
        <f>VLOOKUP(A7,'QA stats'!A:U,7,0)</f>
        <v>#N/A</v>
      </c>
      <c r="H7" s="9" t="e">
        <f>VLOOKUP(A7,'QA stats'!A:U,8,0)</f>
        <v>#N/A</v>
      </c>
      <c r="I7" s="9" t="e">
        <f>VLOOKUP(A7,'QA stats'!A:U,9,0)</f>
        <v>#N/A</v>
      </c>
      <c r="J7" s="9" t="e">
        <f>VLOOKUP(A7,'QA stats'!A:U,10,0)</f>
        <v>#N/A</v>
      </c>
      <c r="K7" s="9" t="e">
        <f>VLOOKUP(A7,'QA stats'!A:U,11,0)</f>
        <v>#N/A</v>
      </c>
      <c r="L7" s="9" t="e">
        <f>VLOOKUP(A7,'QA stats'!A:U,12,0)</f>
        <v>#N/A</v>
      </c>
      <c r="M7" s="9" t="e">
        <f>VLOOKUP(A7,'QA stats'!A:U,13,0)</f>
        <v>#N/A</v>
      </c>
      <c r="N7" s="9" t="e">
        <f>VLOOKUP(A7,'QA stats'!A:U,14,0)</f>
        <v>#N/A</v>
      </c>
      <c r="O7" s="9" t="e">
        <f>VLOOKUP(A7,'QA stats'!A:U,15,0)</f>
        <v>#N/A</v>
      </c>
      <c r="P7" s="9" t="e">
        <f>VLOOKUP(A7,'QA stats'!A:U,16,0)</f>
        <v>#N/A</v>
      </c>
      <c r="Q7" t="e">
        <f>VLOOKUP(A7,'QA stats'!A:U,17,0)</f>
        <v>#N/A</v>
      </c>
      <c r="R7" s="9" t="e">
        <f>VLOOKUP(A7,'QA stats'!A:U,18,0)</f>
        <v>#N/A</v>
      </c>
      <c r="S7" s="9" t="e">
        <f>VLOOKUP(A7,'QA stats'!A:U,19,0)</f>
        <v>#N/A</v>
      </c>
      <c r="T7" t="e">
        <f>VLOOKUP(A7,'QA stats'!A:U,20,0)</f>
        <v>#N/A</v>
      </c>
      <c r="U7" t="e">
        <f>VLOOKUP(A7,'QA stats'!A:U,21,0)</f>
        <v>#N/A</v>
      </c>
      <c r="V7" s="9" t="e">
        <f>VLOOKUP(A7,'QA stats'!A:W,22,0)</f>
        <v>#N/A</v>
      </c>
      <c r="W7" t="e">
        <f>VLOOKUP(A7,'QA stats'!A:W,23,0)</f>
        <v>#N/A</v>
      </c>
      <c r="X7" s="10"/>
      <c r="Z7">
        <v>862</v>
      </c>
      <c r="AA7" s="34" t="s">
        <v>2376</v>
      </c>
    </row>
    <row r="8" spans="1:29">
      <c r="A8" s="170" t="s">
        <v>2371</v>
      </c>
      <c r="B8" s="10">
        <f>VLOOKUP(A8,'QA stats'!A:U,2,0)</f>
        <v>0.22722222222222221</v>
      </c>
      <c r="C8" s="10">
        <f>VLOOKUP(A8,'QA stats'!A:U,3,0)</f>
        <v>0.12238425925925926</v>
      </c>
      <c r="D8" s="46">
        <f>VLOOKUP(A8,'QA stats'!A:U,4,0)</f>
        <v>6.1238425925925925E-2</v>
      </c>
      <c r="E8" s="46">
        <f>VLOOKUP(A8,'QA stats'!A:U,5,0)</f>
        <v>0.10483796296296295</v>
      </c>
      <c r="F8" s="9">
        <f>VLOOKUP(A8,'QA stats'!A:U,6,0)</f>
        <v>174</v>
      </c>
      <c r="G8" s="9">
        <f>VLOOKUP(A8,'QA stats'!A:U,7,0)</f>
        <v>90</v>
      </c>
      <c r="H8" s="9">
        <f>VLOOKUP(A8,'QA stats'!A:U,8,0)</f>
        <v>264</v>
      </c>
      <c r="I8" s="9">
        <f>VLOOKUP(A8,'QA stats'!A:U,9,0)</f>
        <v>2285</v>
      </c>
      <c r="J8" s="9">
        <f>VLOOKUP(A8,'QA stats'!A:U,10,0)</f>
        <v>152</v>
      </c>
      <c r="K8" s="9">
        <f>VLOOKUP(A8,'QA stats'!A:U,11,0)</f>
        <v>47</v>
      </c>
      <c r="L8" s="9">
        <f>VLOOKUP(A8,'QA stats'!A:U,12,0)</f>
        <v>2484</v>
      </c>
      <c r="M8" s="9">
        <f>VLOOKUP(A8,'QA stats'!A:U,13,0)</f>
        <v>0</v>
      </c>
      <c r="N8" s="9">
        <f>VLOOKUP(A8,'QA stats'!A:U,14,0)</f>
        <v>0</v>
      </c>
      <c r="O8" s="9">
        <f>VLOOKUP(A8,'QA stats'!A:U,15,0)</f>
        <v>0</v>
      </c>
      <c r="P8" s="9">
        <f>VLOOKUP(A8,'QA stats'!A:U,16,0)</f>
        <v>0</v>
      </c>
      <c r="Q8">
        <f>VLOOKUP(A8,'QA stats'!A:U,17,0)</f>
        <v>0</v>
      </c>
      <c r="R8" s="9">
        <f>VLOOKUP(A8,'QA stats'!A:U,18,0)</f>
        <v>0</v>
      </c>
      <c r="S8" s="9">
        <f>VLOOKUP(A8,'QA stats'!A:U,19,0)</f>
        <v>0</v>
      </c>
      <c r="T8">
        <f>VLOOKUP(A8,'QA stats'!A:U,20,0)</f>
        <v>0</v>
      </c>
      <c r="U8">
        <f>VLOOKUP(A8,'QA stats'!A:U,21,0)</f>
        <v>0</v>
      </c>
      <c r="V8" s="9">
        <f>VLOOKUP(A8,'QA stats'!A:W,22,0)</f>
        <v>0</v>
      </c>
      <c r="W8">
        <f>VLOOKUP(A8,'QA stats'!A:W,23,0)</f>
        <v>0</v>
      </c>
      <c r="X8" s="10"/>
      <c r="Z8">
        <v>875</v>
      </c>
      <c r="AA8" s="34" t="s">
        <v>2377</v>
      </c>
    </row>
    <row r="9" spans="1:29">
      <c r="A9" s="170" t="s">
        <v>2369</v>
      </c>
      <c r="B9" s="10">
        <f>VLOOKUP(A9,'QA stats'!A:U,2,0)</f>
        <v>0.32465277777777779</v>
      </c>
      <c r="C9" s="10">
        <f>VLOOKUP(A9,'QA stats'!A:U,3,0)</f>
        <v>0.2704050925925926</v>
      </c>
      <c r="D9" s="46">
        <f>VLOOKUP(A9,'QA stats'!A:U,4,0)</f>
        <v>6.1238425925925925E-2</v>
      </c>
      <c r="E9" s="46">
        <f>VLOOKUP(A9,'QA stats'!A:U,5,0)</f>
        <v>5.424768518518519E-2</v>
      </c>
      <c r="F9" s="9">
        <f>VLOOKUP(A9,'QA stats'!A:U,6,0)</f>
        <v>38</v>
      </c>
      <c r="G9" s="9">
        <f>VLOOKUP(A9,'QA stats'!A:U,7,0)</f>
        <v>238</v>
      </c>
      <c r="H9" s="9">
        <f>VLOOKUP(A9,'QA stats'!A:U,8,0)</f>
        <v>276</v>
      </c>
      <c r="I9" s="9">
        <f>VLOOKUP(A9,'QA stats'!A:U,9,0)</f>
        <v>2467</v>
      </c>
      <c r="J9" s="9">
        <f>VLOOKUP(A9,'QA stats'!A:U,10,0)</f>
        <v>398</v>
      </c>
      <c r="K9" s="9">
        <f>VLOOKUP(A9,'QA stats'!A:U,11,0)</f>
        <v>111</v>
      </c>
      <c r="L9" s="9">
        <f>VLOOKUP(A9,'QA stats'!A:U,12,0)</f>
        <v>2976</v>
      </c>
      <c r="M9" s="9">
        <f>VLOOKUP(A9,'QA stats'!A:U,13,0)</f>
        <v>0</v>
      </c>
      <c r="N9" s="9">
        <f>VLOOKUP(A9,'QA stats'!A:U,14,0)</f>
        <v>0</v>
      </c>
      <c r="O9" s="9">
        <f>VLOOKUP(A9,'QA stats'!A:U,15,0)</f>
        <v>0</v>
      </c>
      <c r="P9" s="9">
        <f>VLOOKUP(A9,'QA stats'!A:U,16,0)</f>
        <v>0</v>
      </c>
      <c r="Q9">
        <f>VLOOKUP(A9,'QA stats'!A:U,17,0)</f>
        <v>0</v>
      </c>
      <c r="R9" s="9">
        <f>VLOOKUP(A9,'QA stats'!A:U,18,0)</f>
        <v>0</v>
      </c>
      <c r="S9" s="9">
        <f>VLOOKUP(A9,'QA stats'!A:U,19,0)</f>
        <v>0</v>
      </c>
      <c r="T9">
        <f>VLOOKUP(A9,'QA stats'!A:U,20,0)</f>
        <v>0</v>
      </c>
      <c r="U9">
        <f>VLOOKUP(A9,'QA stats'!A:U,21,0)</f>
        <v>0</v>
      </c>
      <c r="V9" s="9">
        <f>VLOOKUP(A9,'QA stats'!A:W,22,0)</f>
        <v>0</v>
      </c>
      <c r="W9">
        <f>VLOOKUP(A9,'QA stats'!A:W,23,0)</f>
        <v>0</v>
      </c>
      <c r="X9" s="10"/>
      <c r="Z9">
        <v>1092</v>
      </c>
      <c r="AA9" s="34" t="s">
        <v>2238</v>
      </c>
    </row>
    <row r="10" spans="1:29">
      <c r="A10" s="170" t="s">
        <v>2362</v>
      </c>
      <c r="B10" s="10" t="e">
        <f>VLOOKUP(A10,'QA stats'!A:U,2,0)</f>
        <v>#N/A</v>
      </c>
      <c r="C10" s="10" t="e">
        <f>VLOOKUP(A10,'QA stats'!A:U,3,0)</f>
        <v>#N/A</v>
      </c>
      <c r="D10" s="46" t="e">
        <f>VLOOKUP(A10,'QA stats'!A:U,4,0)</f>
        <v>#N/A</v>
      </c>
      <c r="E10" s="46" t="e">
        <f>VLOOKUP(A10,'QA stats'!A:U,5,0)</f>
        <v>#N/A</v>
      </c>
      <c r="F10" s="9" t="e">
        <f>VLOOKUP(A10,'QA stats'!A:U,6,0)</f>
        <v>#N/A</v>
      </c>
      <c r="G10" s="9" t="e">
        <f>VLOOKUP(A10,'QA stats'!A:U,7,0)</f>
        <v>#N/A</v>
      </c>
      <c r="H10" s="9" t="e">
        <f>VLOOKUP(A10,'QA stats'!A:U,8,0)</f>
        <v>#N/A</v>
      </c>
      <c r="I10" s="9" t="e">
        <f>VLOOKUP(A10,'QA stats'!A:U,9,0)</f>
        <v>#N/A</v>
      </c>
      <c r="J10" s="9" t="e">
        <f>VLOOKUP(A10,'QA stats'!A:U,10,0)</f>
        <v>#N/A</v>
      </c>
      <c r="K10" s="9" t="e">
        <f>VLOOKUP(A10,'QA stats'!A:U,11,0)</f>
        <v>#N/A</v>
      </c>
      <c r="L10" s="9" t="e">
        <f>VLOOKUP(A10,'QA stats'!A:U,12,0)</f>
        <v>#N/A</v>
      </c>
      <c r="M10" s="9" t="e">
        <f>VLOOKUP(A10,'QA stats'!A:U,13,0)</f>
        <v>#N/A</v>
      </c>
      <c r="N10" s="9" t="e">
        <f>VLOOKUP(A10,'QA stats'!A:U,14,0)</f>
        <v>#N/A</v>
      </c>
      <c r="O10" s="9" t="e">
        <f>VLOOKUP(A10,'QA stats'!A:U,15,0)</f>
        <v>#N/A</v>
      </c>
      <c r="P10" s="9" t="e">
        <f>VLOOKUP(A10,'QA stats'!A:U,16,0)</f>
        <v>#N/A</v>
      </c>
      <c r="Q10" t="e">
        <f>VLOOKUP(A10,'QA stats'!A:U,17,0)</f>
        <v>#N/A</v>
      </c>
      <c r="R10" s="9" t="e">
        <f>VLOOKUP(A10,'QA stats'!A:U,18,0)</f>
        <v>#N/A</v>
      </c>
      <c r="S10" s="9" t="e">
        <f>VLOOKUP(A10,'QA stats'!A:U,19,0)</f>
        <v>#N/A</v>
      </c>
      <c r="T10" t="e">
        <f>VLOOKUP(A10,'QA stats'!A:U,20,0)</f>
        <v>#N/A</v>
      </c>
      <c r="U10" t="e">
        <f>VLOOKUP(A10,'QA stats'!A:U,21,0)</f>
        <v>#N/A</v>
      </c>
      <c r="V10" s="9" t="e">
        <f>VLOOKUP(A10,'QA stats'!A:W,22,0)</f>
        <v>#N/A</v>
      </c>
      <c r="W10" t="e">
        <f>VLOOKUP(A10,'QA stats'!A:W,23,0)</f>
        <v>#N/A</v>
      </c>
      <c r="X10" s="10"/>
      <c r="Z10">
        <v>1025</v>
      </c>
      <c r="AA10" s="34" t="s">
        <v>2371</v>
      </c>
      <c r="AC10" t="s">
        <v>2372</v>
      </c>
    </row>
    <row r="11" spans="1:29">
      <c r="A11" s="170" t="s">
        <v>2373</v>
      </c>
      <c r="B11" s="10" t="e">
        <f>VLOOKUP(A11,'QA stats'!A:U,2,0)</f>
        <v>#N/A</v>
      </c>
      <c r="C11" s="10" t="e">
        <f>VLOOKUP(A11,'QA stats'!A:U,3,0)</f>
        <v>#N/A</v>
      </c>
      <c r="D11" s="46" t="e">
        <f>VLOOKUP(A11,'QA stats'!A:U,4,0)</f>
        <v>#N/A</v>
      </c>
      <c r="E11" s="46" t="e">
        <f>VLOOKUP(A11,'QA stats'!A:U,5,0)</f>
        <v>#N/A</v>
      </c>
      <c r="F11" s="9" t="e">
        <f>VLOOKUP(A11,'QA stats'!A:U,6,0)</f>
        <v>#N/A</v>
      </c>
      <c r="G11" s="9" t="e">
        <f>VLOOKUP(A11,'QA stats'!A:U,7,0)</f>
        <v>#N/A</v>
      </c>
      <c r="H11" s="9" t="e">
        <f>VLOOKUP(A11,'QA stats'!A:U,8,0)</f>
        <v>#N/A</v>
      </c>
      <c r="I11" s="9" t="e">
        <f>VLOOKUP(A11,'QA stats'!A:U,9,0)</f>
        <v>#N/A</v>
      </c>
      <c r="J11" s="9" t="e">
        <f>VLOOKUP(A11,'QA stats'!A:U,10,0)</f>
        <v>#N/A</v>
      </c>
      <c r="K11" s="9" t="e">
        <f>VLOOKUP(A11,'QA stats'!A:U,11,0)</f>
        <v>#N/A</v>
      </c>
      <c r="L11" s="9" t="e">
        <f>VLOOKUP(A11,'QA stats'!A:U,12,0)</f>
        <v>#N/A</v>
      </c>
      <c r="M11" s="9" t="e">
        <f>VLOOKUP(A11,'QA stats'!A:U,13,0)</f>
        <v>#N/A</v>
      </c>
      <c r="N11" s="9" t="e">
        <f>VLOOKUP(A11,'QA stats'!A:U,14,0)</f>
        <v>#N/A</v>
      </c>
      <c r="O11" s="9" t="e">
        <f>VLOOKUP(A11,'QA stats'!A:U,15,0)</f>
        <v>#N/A</v>
      </c>
      <c r="P11" s="9" t="e">
        <f>VLOOKUP(A11,'QA stats'!A:U,16,0)</f>
        <v>#N/A</v>
      </c>
      <c r="Q11" t="e">
        <f>VLOOKUP(A11,'QA stats'!A:U,17,0)</f>
        <v>#N/A</v>
      </c>
      <c r="R11" s="9" t="e">
        <f>VLOOKUP(A11,'QA stats'!A:U,18,0)</f>
        <v>#N/A</v>
      </c>
      <c r="S11" s="9" t="e">
        <f>VLOOKUP(A11,'QA stats'!A:U,19,0)</f>
        <v>#N/A</v>
      </c>
      <c r="T11" t="e">
        <f>VLOOKUP(A11,'QA stats'!A:U,20,0)</f>
        <v>#N/A</v>
      </c>
      <c r="U11" t="e">
        <f>VLOOKUP(A11,'QA stats'!A:U,21,0)</f>
        <v>#N/A</v>
      </c>
      <c r="V11" s="9" t="e">
        <f>VLOOKUP(A11,'QA stats'!A:W,22,0)</f>
        <v>#N/A</v>
      </c>
      <c r="W11" t="e">
        <f>VLOOKUP(A11,'QA stats'!A:W,23,0)</f>
        <v>#N/A</v>
      </c>
      <c r="Z11">
        <v>743</v>
      </c>
      <c r="AA11" s="34" t="s">
        <v>2369</v>
      </c>
      <c r="AC11" t="s">
        <v>2238</v>
      </c>
    </row>
    <row r="12" spans="1:29">
      <c r="A12" s="106" t="s">
        <v>2374</v>
      </c>
      <c r="B12" s="10">
        <f>VLOOKUP(A12,'QA stats'!A:U,2,0)</f>
        <v>0.31996527777777778</v>
      </c>
      <c r="C12" s="10">
        <f>VLOOKUP(A12,'QA stats'!A:U,3,0)</f>
        <v>0.28712962962962962</v>
      </c>
      <c r="D12" s="46">
        <f>VLOOKUP(A12,'QA stats'!A:U,4,0)</f>
        <v>7.7129629629629631E-2</v>
      </c>
      <c r="E12" s="46">
        <f>VLOOKUP(A12,'QA stats'!A:U,5,0)</f>
        <v>3.2824074074074075E-2</v>
      </c>
      <c r="F12" s="9">
        <f>VLOOKUP(A12,'QA stats'!A:U,6,0)</f>
        <v>180</v>
      </c>
      <c r="G12" s="9">
        <f>VLOOKUP(A12,'QA stats'!A:U,7,0)</f>
        <v>158</v>
      </c>
      <c r="H12" s="9">
        <f>VLOOKUP(A12,'QA stats'!A:U,8,0)</f>
        <v>338</v>
      </c>
      <c r="I12" s="9">
        <f>VLOOKUP(A12,'QA stats'!A:U,9,0)</f>
        <v>2691</v>
      </c>
      <c r="J12" s="9">
        <f>VLOOKUP(A12,'QA stats'!A:U,10,0)</f>
        <v>246</v>
      </c>
      <c r="K12" s="9">
        <f>VLOOKUP(A12,'QA stats'!A:U,11,0)</f>
        <v>91</v>
      </c>
      <c r="L12" s="9">
        <f>VLOOKUP(A12,'QA stats'!A:U,12,0)</f>
        <v>3028</v>
      </c>
      <c r="M12" s="9">
        <f>VLOOKUP(A12,'QA stats'!A:U,13,0)</f>
        <v>0</v>
      </c>
      <c r="N12" s="9">
        <f>VLOOKUP(A12,'QA stats'!A:U,14,0)</f>
        <v>0</v>
      </c>
      <c r="O12" s="9">
        <f>VLOOKUP(A12,'QA stats'!A:U,15,0)</f>
        <v>0</v>
      </c>
      <c r="P12" s="9">
        <f>VLOOKUP(A12,'QA stats'!A:U,16,0)</f>
        <v>0</v>
      </c>
      <c r="Q12">
        <f>VLOOKUP(A12,'QA stats'!A:U,17,0)</f>
        <v>0</v>
      </c>
      <c r="R12" s="9">
        <f>VLOOKUP(A12,'QA stats'!A:U,18,0)</f>
        <v>0</v>
      </c>
      <c r="S12" s="9">
        <f>VLOOKUP(A12,'QA stats'!A:U,19,0)</f>
        <v>0</v>
      </c>
      <c r="T12">
        <f>VLOOKUP(A12,'QA stats'!A:U,20,0)</f>
        <v>0</v>
      </c>
      <c r="U12">
        <f>VLOOKUP(A12,'QA stats'!A:U,21,0)</f>
        <v>0</v>
      </c>
      <c r="V12" s="9">
        <f>VLOOKUP(A12,'QA stats'!A:W,22,0)</f>
        <v>0</v>
      </c>
      <c r="W12">
        <f>VLOOKUP(A12,'QA stats'!A:W,23,0)</f>
        <v>0</v>
      </c>
      <c r="X12" s="10"/>
      <c r="Z12">
        <v>788</v>
      </c>
      <c r="AA12" t="s">
        <v>2372</v>
      </c>
      <c r="AC12" s="170" t="s">
        <v>2375</v>
      </c>
    </row>
    <row r="13" spans="1:29">
      <c r="A13" s="106" t="s">
        <v>2372</v>
      </c>
      <c r="B13" s="10">
        <f>VLOOKUP(A13,'QA stats'!A:U,2,0)</f>
        <v>0.31462962962962965</v>
      </c>
      <c r="C13" s="10">
        <f>VLOOKUP(A13,'QA stats'!A:U,3,0)</f>
        <v>0.2827662037037037</v>
      </c>
      <c r="D13" s="46">
        <f>VLOOKUP(A13,'QA stats'!A:U,4,0)</f>
        <v>9.1574074074074072E-2</v>
      </c>
      <c r="E13" s="46">
        <f>VLOOKUP(A13,'QA stats'!A:U,5,0)</f>
        <v>3.1863425925925927E-2</v>
      </c>
      <c r="F13" s="9">
        <f>VLOOKUP(A13,'QA stats'!A:U,6,0)</f>
        <v>158</v>
      </c>
      <c r="G13" s="9">
        <f>VLOOKUP(A13,'QA stats'!A:U,7,0)</f>
        <v>187</v>
      </c>
      <c r="H13" s="9">
        <f>VLOOKUP(A13,'QA stats'!A:U,8,0)</f>
        <v>345</v>
      </c>
      <c r="I13" s="9">
        <f>VLOOKUP(A13,'QA stats'!A:U,9,0)</f>
        <v>2465</v>
      </c>
      <c r="J13" s="9">
        <f>VLOOKUP(A13,'QA stats'!A:U,10,0)</f>
        <v>405</v>
      </c>
      <c r="K13" s="9">
        <f>VLOOKUP(A13,'QA stats'!A:U,11,0)</f>
        <v>85</v>
      </c>
      <c r="L13" s="9">
        <f>VLOOKUP(A13,'QA stats'!A:U,12,0)</f>
        <v>2955</v>
      </c>
      <c r="M13" s="9">
        <f>VLOOKUP(A13,'QA stats'!A:U,13,0)</f>
        <v>0</v>
      </c>
      <c r="N13" s="9">
        <f>VLOOKUP(A13,'QA stats'!A:U,14,0)</f>
        <v>0</v>
      </c>
      <c r="O13" s="9">
        <f>VLOOKUP(A13,'QA stats'!A:U,15,0)</f>
        <v>0</v>
      </c>
      <c r="P13" s="9">
        <f>VLOOKUP(A13,'QA stats'!A:U,16,0)</f>
        <v>0</v>
      </c>
      <c r="Q13">
        <f>VLOOKUP(A13,'QA stats'!A:U,17,0)</f>
        <v>0</v>
      </c>
      <c r="R13" s="9">
        <f>VLOOKUP(A13,'QA stats'!A:U,18,0)</f>
        <v>0</v>
      </c>
      <c r="S13" s="9">
        <f>VLOOKUP(A13,'QA stats'!A:U,19,0)</f>
        <v>0</v>
      </c>
      <c r="T13">
        <f>VLOOKUP(A13,'QA stats'!A:U,20,0)</f>
        <v>0</v>
      </c>
      <c r="U13">
        <f>VLOOKUP(A13,'QA stats'!A:U,21,0)</f>
        <v>0</v>
      </c>
      <c r="V13" s="9">
        <f>VLOOKUP(A13,'QA stats'!A:W,22,0)</f>
        <v>0</v>
      </c>
      <c r="W13">
        <f>VLOOKUP(A13,'QA stats'!A:W,23,0)</f>
        <v>0</v>
      </c>
      <c r="X13" s="10"/>
      <c r="Z13">
        <v>921</v>
      </c>
      <c r="AA13" t="s">
        <v>2380</v>
      </c>
      <c r="AC13" s="34" t="s">
        <v>2370</v>
      </c>
    </row>
    <row r="14" spans="1:29">
      <c r="A14" s="106" t="s">
        <v>2378</v>
      </c>
      <c r="B14" s="10" t="e">
        <f>VLOOKUP(A14,'QA stats'!A:U,2,0)</f>
        <v>#N/A</v>
      </c>
      <c r="C14" s="10" t="e">
        <f>VLOOKUP(A14,'QA stats'!A:U,3,0)</f>
        <v>#N/A</v>
      </c>
      <c r="D14" s="46" t="e">
        <f>VLOOKUP(A14,'QA stats'!A:U,4,0)</f>
        <v>#N/A</v>
      </c>
      <c r="E14" s="46" t="e">
        <f>VLOOKUP(A14,'QA stats'!A:U,5,0)</f>
        <v>#N/A</v>
      </c>
      <c r="F14" s="9" t="e">
        <f>VLOOKUP(A14,'QA stats'!A:U,6,0)</f>
        <v>#N/A</v>
      </c>
      <c r="G14" s="9" t="e">
        <f>VLOOKUP(A14,'QA stats'!A:U,7,0)</f>
        <v>#N/A</v>
      </c>
      <c r="H14" s="9" t="e">
        <f>VLOOKUP(A14,'QA stats'!A:U,8,0)</f>
        <v>#N/A</v>
      </c>
      <c r="I14" s="9" t="e">
        <f>VLOOKUP(A14,'QA stats'!A:U,9,0)</f>
        <v>#N/A</v>
      </c>
      <c r="J14" s="9" t="e">
        <f>VLOOKUP(A14,'QA stats'!A:U,10,0)</f>
        <v>#N/A</v>
      </c>
      <c r="K14" s="9" t="e">
        <f>VLOOKUP(A14,'QA stats'!A:U,11,0)</f>
        <v>#N/A</v>
      </c>
      <c r="L14" s="9" t="e">
        <f>VLOOKUP(A14,'QA stats'!A:U,12,0)</f>
        <v>#N/A</v>
      </c>
      <c r="M14" s="9" t="e">
        <f>VLOOKUP(A14,'QA stats'!A:U,13,0)</f>
        <v>#N/A</v>
      </c>
      <c r="N14" s="9" t="e">
        <f>VLOOKUP(A14,'QA stats'!A:U,14,0)</f>
        <v>#N/A</v>
      </c>
      <c r="O14" s="9" t="e">
        <f>VLOOKUP(A14,'QA stats'!A:U,15,0)</f>
        <v>#N/A</v>
      </c>
      <c r="P14" s="9" t="e">
        <f>VLOOKUP(A14,'QA stats'!A:U,16,0)</f>
        <v>#N/A</v>
      </c>
      <c r="Q14" t="e">
        <f>VLOOKUP(A14,'QA stats'!A:U,17,0)</f>
        <v>#N/A</v>
      </c>
      <c r="R14" s="9" t="e">
        <f>VLOOKUP(A14,'QA stats'!A:U,18,0)</f>
        <v>#N/A</v>
      </c>
      <c r="S14" s="9" t="e">
        <f>VLOOKUP(A14,'QA stats'!A:U,19,0)</f>
        <v>#N/A</v>
      </c>
      <c r="T14" t="e">
        <f>VLOOKUP(A14,'QA stats'!A:U,20,0)</f>
        <v>#N/A</v>
      </c>
      <c r="U14" t="e">
        <f>VLOOKUP(A14,'QA stats'!A:U,21,0)</f>
        <v>#N/A</v>
      </c>
      <c r="V14" s="9" t="e">
        <f>VLOOKUP(A14,'QA stats'!A:W,22,0)</f>
        <v>#N/A</v>
      </c>
      <c r="W14" t="e">
        <f>VLOOKUP(A14,'QA stats'!A:W,23,0)</f>
        <v>#N/A</v>
      </c>
      <c r="Z14" t="e">
        <v>#N/A</v>
      </c>
      <c r="AA14" s="34" t="s">
        <v>2362</v>
      </c>
      <c r="AC14" s="34" t="s">
        <v>2371</v>
      </c>
    </row>
    <row r="15" spans="1:29">
      <c r="A15" t="s">
        <v>2363</v>
      </c>
      <c r="B15" s="10">
        <f>VLOOKUP(A15,'QA stats'!A:U,2,0)</f>
        <v>0.2096875</v>
      </c>
      <c r="C15" s="10">
        <f>VLOOKUP(A15,'QA stats'!A:U,3,0)</f>
        <v>0.16900462962962962</v>
      </c>
      <c r="D15" s="46">
        <f>VLOOKUP(A15,'QA stats'!A:U,4,0)</f>
        <v>4.9513888888888892E-2</v>
      </c>
      <c r="E15" s="46">
        <f>VLOOKUP(A15,'QA stats'!A:U,5,0)</f>
        <v>4.0671296296296296E-2</v>
      </c>
      <c r="F15" s="9">
        <f>VLOOKUP(A15,'QA stats'!A:U,6,0)</f>
        <v>179</v>
      </c>
      <c r="G15" s="9">
        <f>VLOOKUP(A15,'QA stats'!A:U,7,0)</f>
        <v>203</v>
      </c>
      <c r="H15" s="9">
        <f>VLOOKUP(A15,'QA stats'!A:U,8,0)</f>
        <v>382</v>
      </c>
      <c r="I15" s="9">
        <f>VLOOKUP(A15,'QA stats'!A:U,9,0)</f>
        <v>2444</v>
      </c>
      <c r="J15" s="9">
        <f>VLOOKUP(A15,'QA stats'!A:U,10,0)</f>
        <v>483</v>
      </c>
      <c r="K15" s="9">
        <f>VLOOKUP(A15,'QA stats'!A:U,11,0)</f>
        <v>121</v>
      </c>
      <c r="L15" s="9">
        <f>VLOOKUP(A15,'QA stats'!A:U,12,0)</f>
        <v>3048</v>
      </c>
      <c r="M15" s="9">
        <f>VLOOKUP(A15,'QA stats'!A:U,13,0)</f>
        <v>0</v>
      </c>
      <c r="N15" s="9">
        <f>VLOOKUP(A15,'QA stats'!A:U,14,0)</f>
        <v>0</v>
      </c>
      <c r="O15" s="9">
        <f>VLOOKUP(A15,'QA stats'!A:U,15,0)</f>
        <v>0</v>
      </c>
      <c r="P15" s="9">
        <f>VLOOKUP(A15,'QA stats'!A:U,16,0)</f>
        <v>0</v>
      </c>
      <c r="Q15">
        <f>VLOOKUP(A15,'QA stats'!A:U,17,0)</f>
        <v>0</v>
      </c>
      <c r="R15" s="9">
        <f>VLOOKUP(A15,'QA stats'!A:U,18,0)</f>
        <v>0</v>
      </c>
      <c r="S15" s="9">
        <f>VLOOKUP(A15,'QA stats'!A:U,19,0)</f>
        <v>0</v>
      </c>
      <c r="T15">
        <f>VLOOKUP(A15,'QA stats'!A:U,20,0)</f>
        <v>0</v>
      </c>
      <c r="U15">
        <f>VLOOKUP(A15,'QA stats'!A:U,21,0)</f>
        <v>0</v>
      </c>
      <c r="V15" s="9">
        <f>VLOOKUP(A15,'QA stats'!A:W,22,0)</f>
        <v>0</v>
      </c>
      <c r="W15">
        <f>VLOOKUP(A15,'QA stats'!A:W,23,0)</f>
        <v>0</v>
      </c>
      <c r="Z15">
        <v>1158</v>
      </c>
      <c r="AA15" s="34" t="s">
        <v>2373</v>
      </c>
    </row>
    <row r="16" spans="1:29">
      <c r="A16" t="s">
        <v>473</v>
      </c>
      <c r="B16" s="10" t="e">
        <f>VLOOKUP(A16,'QA stats'!A:U,2,0)</f>
        <v>#N/A</v>
      </c>
      <c r="C16" s="10" t="e">
        <f>VLOOKUP(A16,'QA stats'!A:U,3,0)</f>
        <v>#N/A</v>
      </c>
      <c r="D16" s="46" t="e">
        <f>VLOOKUP(A16,'QA stats'!A:U,4,0)</f>
        <v>#N/A</v>
      </c>
      <c r="E16" s="46" t="e">
        <f>VLOOKUP(A16,'QA stats'!A:U,5,0)</f>
        <v>#N/A</v>
      </c>
      <c r="F16" s="9" t="e">
        <f>VLOOKUP(A16,'QA stats'!A:U,6,0)</f>
        <v>#N/A</v>
      </c>
      <c r="G16" s="9" t="e">
        <f>VLOOKUP(A16,'QA stats'!A:U,7,0)</f>
        <v>#N/A</v>
      </c>
      <c r="H16" s="9" t="e">
        <f>VLOOKUP(A16,'QA stats'!A:U,8,0)</f>
        <v>#N/A</v>
      </c>
      <c r="I16" s="9" t="e">
        <f>VLOOKUP(A16,'QA stats'!A:U,9,0)</f>
        <v>#N/A</v>
      </c>
      <c r="J16" s="9" t="e">
        <f>VLOOKUP(A16,'QA stats'!A:U,10,0)</f>
        <v>#N/A</v>
      </c>
      <c r="K16" s="9" t="e">
        <f>VLOOKUP(A16,'QA stats'!A:U,11,0)</f>
        <v>#N/A</v>
      </c>
      <c r="L16" s="9" t="e">
        <f>VLOOKUP(A16,'QA stats'!A:U,12,0)</f>
        <v>#N/A</v>
      </c>
      <c r="M16" s="9" t="e">
        <f>VLOOKUP(A16,'QA stats'!A:U,13,0)</f>
        <v>#N/A</v>
      </c>
      <c r="N16" s="9" t="e">
        <f>VLOOKUP(A16,'QA stats'!A:U,14,0)</f>
        <v>#N/A</v>
      </c>
      <c r="O16" s="9" t="e">
        <f>VLOOKUP(A16,'QA stats'!A:U,15,0)</f>
        <v>#N/A</v>
      </c>
      <c r="P16" s="9" t="e">
        <f>VLOOKUP(A16,'QA stats'!A:U,16,0)</f>
        <v>#N/A</v>
      </c>
      <c r="Q16" t="e">
        <f>VLOOKUP(A16,'QA stats'!A:U,17,0)</f>
        <v>#N/A</v>
      </c>
      <c r="R16" s="9" t="e">
        <f>VLOOKUP(A16,'QA stats'!A:U,18,0)</f>
        <v>#N/A</v>
      </c>
      <c r="S16" s="9" t="e">
        <f>VLOOKUP(A16,'QA stats'!A:U,19,0)</f>
        <v>#N/A</v>
      </c>
      <c r="T16" t="e">
        <f>VLOOKUP(A16,'QA stats'!A:U,20,0)</f>
        <v>#N/A</v>
      </c>
      <c r="U16" t="e">
        <f>VLOOKUP(A16,'QA stats'!A:U,21,0)</f>
        <v>#N/A</v>
      </c>
      <c r="V16" s="9" t="e">
        <f>VLOOKUP(A16,'QA stats'!A:W,22,0)</f>
        <v>#N/A</v>
      </c>
      <c r="W16" t="e">
        <f>VLOOKUP(A16,'QA stats'!A:W,23,0)</f>
        <v>#N/A</v>
      </c>
      <c r="Z16" t="e">
        <v>#N/A</v>
      </c>
      <c r="AA16" t="s">
        <v>2374</v>
      </c>
    </row>
    <row r="17" spans="1:27">
      <c r="A17" t="s">
        <v>2364</v>
      </c>
      <c r="B17" s="10">
        <f>VLOOKUP(A17,'QA stats'!A:U,2,0)</f>
        <v>0.36857638888888888</v>
      </c>
      <c r="C17" s="10">
        <f>VLOOKUP(A17,'QA stats'!A:U,3,0)</f>
        <v>0.35244212962962962</v>
      </c>
      <c r="D17" s="46">
        <f>VLOOKUP(A17,'QA stats'!A:U,4,0)</f>
        <v>6.5925925925925929E-2</v>
      </c>
      <c r="E17" s="46">
        <f>VLOOKUP(A17,'QA stats'!A:U,5,0)</f>
        <v>1.6134259259259261E-2</v>
      </c>
      <c r="F17" s="9">
        <f>VLOOKUP(A17,'QA stats'!A:U,6,0)</f>
        <v>67</v>
      </c>
      <c r="G17" s="9">
        <f>VLOOKUP(A17,'QA stats'!A:U,7,0)</f>
        <v>249</v>
      </c>
      <c r="H17" s="9">
        <f>VLOOKUP(A17,'QA stats'!A:U,8,0)</f>
        <v>316</v>
      </c>
      <c r="I17" s="9">
        <f>VLOOKUP(A17,'QA stats'!A:U,9,0)</f>
        <v>2181</v>
      </c>
      <c r="J17" s="9">
        <f>VLOOKUP(A17,'QA stats'!A:U,10,0)</f>
        <v>534</v>
      </c>
      <c r="K17" s="9">
        <f>VLOOKUP(A17,'QA stats'!A:U,11,0)</f>
        <v>119</v>
      </c>
      <c r="L17" s="9">
        <f>VLOOKUP(A17,'QA stats'!A:U,12,0)</f>
        <v>2834</v>
      </c>
      <c r="M17" s="9">
        <f>VLOOKUP(A17,'QA stats'!A:U,13,0)</f>
        <v>0</v>
      </c>
      <c r="N17" s="9">
        <f>VLOOKUP(A17,'QA stats'!A:U,14,0)</f>
        <v>0</v>
      </c>
      <c r="O17" s="9">
        <f>VLOOKUP(A17,'QA stats'!A:U,15,0)</f>
        <v>0</v>
      </c>
      <c r="P17" s="9">
        <f>VLOOKUP(A17,'QA stats'!A:U,16,0)</f>
        <v>0</v>
      </c>
      <c r="Q17">
        <f>VLOOKUP(A17,'QA stats'!A:U,17,0)</f>
        <v>0</v>
      </c>
      <c r="R17" s="9">
        <f>VLOOKUP(A17,'QA stats'!A:U,18,0)</f>
        <v>0</v>
      </c>
      <c r="S17" s="9">
        <f>VLOOKUP(A17,'QA stats'!A:U,19,0)</f>
        <v>0</v>
      </c>
      <c r="T17">
        <f>VLOOKUP(A17,'QA stats'!A:U,20,0)</f>
        <v>0</v>
      </c>
      <c r="U17">
        <f>VLOOKUP(A17,'QA stats'!A:U,21,0)</f>
        <v>0</v>
      </c>
      <c r="V17" s="9">
        <f>VLOOKUP(A17,'QA stats'!A:W,22,0)</f>
        <v>0</v>
      </c>
      <c r="W17">
        <f>VLOOKUP(A17,'QA stats'!A:W,23,0)</f>
        <v>0</v>
      </c>
      <c r="Z17">
        <v>570</v>
      </c>
      <c r="AA17" t="s">
        <v>2364</v>
      </c>
    </row>
    <row r="18" spans="1:27">
      <c r="A18" t="s">
        <v>2367</v>
      </c>
      <c r="B18" s="10">
        <f>VLOOKUP(A18,'QA stats'!A:U,2,0)</f>
        <v>0.32500000000000001</v>
      </c>
      <c r="C18" s="10">
        <f>VLOOKUP(A18,'QA stats'!A:U,3,0)</f>
        <v>0.28409722222222222</v>
      </c>
      <c r="D18" s="46">
        <f>VLOOKUP(A18,'QA stats'!A:U,4,0)</f>
        <v>7.3715277777777768E-2</v>
      </c>
      <c r="E18" s="46">
        <f>VLOOKUP(A18,'QA stats'!A:U,5,0)</f>
        <v>4.08912037037037E-2</v>
      </c>
      <c r="F18" s="9">
        <f>VLOOKUP(A18,'QA stats'!A:U,6,0)</f>
        <v>104</v>
      </c>
      <c r="G18" s="9">
        <f>VLOOKUP(A18,'QA stats'!A:U,7,0)</f>
        <v>187</v>
      </c>
      <c r="H18" s="9">
        <f>VLOOKUP(A18,'QA stats'!A:U,8,0)</f>
        <v>291</v>
      </c>
      <c r="I18" s="9">
        <f>VLOOKUP(A18,'QA stats'!A:U,9,0)</f>
        <v>1834</v>
      </c>
      <c r="J18" s="9">
        <f>VLOOKUP(A18,'QA stats'!A:U,10,0)</f>
        <v>544</v>
      </c>
      <c r="K18" s="9">
        <f>VLOOKUP(A18,'QA stats'!A:U,11,0)</f>
        <v>97</v>
      </c>
      <c r="L18" s="9">
        <f>VLOOKUP(A18,'QA stats'!A:U,12,0)</f>
        <v>2475</v>
      </c>
      <c r="M18" s="9">
        <f>VLOOKUP(A18,'QA stats'!A:U,13,0)</f>
        <v>0</v>
      </c>
      <c r="N18" s="9">
        <f>VLOOKUP(A18,'QA stats'!A:U,14,0)</f>
        <v>0</v>
      </c>
      <c r="O18" s="9">
        <f>VLOOKUP(A18,'QA stats'!A:U,15,0)</f>
        <v>0</v>
      </c>
      <c r="P18" s="9">
        <f>VLOOKUP(A18,'QA stats'!A:U,16,0)</f>
        <v>0</v>
      </c>
      <c r="Q18">
        <f>VLOOKUP(A18,'QA stats'!A:U,17,0)</f>
        <v>0</v>
      </c>
      <c r="R18" s="9">
        <f>VLOOKUP(A18,'QA stats'!A:U,18,0)</f>
        <v>0</v>
      </c>
      <c r="S18" s="9">
        <f>VLOOKUP(A18,'QA stats'!A:U,19,0)</f>
        <v>0</v>
      </c>
      <c r="T18">
        <f>VLOOKUP(A18,'QA stats'!A:U,20,0)</f>
        <v>0</v>
      </c>
      <c r="U18">
        <f>VLOOKUP(A18,'QA stats'!A:U,21,0)</f>
        <v>0</v>
      </c>
      <c r="V18" s="9">
        <f>VLOOKUP(A18,'QA stats'!A:W,22,0)</f>
        <v>0</v>
      </c>
      <c r="W18">
        <f>VLOOKUP(A18,'QA stats'!A:W,23,0)</f>
        <v>0</v>
      </c>
      <c r="Z18">
        <v>783</v>
      </c>
      <c r="AA18" t="s">
        <v>2367</v>
      </c>
    </row>
    <row r="19" spans="1:27">
      <c r="A19" t="s">
        <v>130</v>
      </c>
      <c r="B19" s="10">
        <f>VLOOKUP(A19,'QA stats'!A:U,2,0)</f>
        <v>0.23258101851851851</v>
      </c>
      <c r="C19" s="10">
        <f>VLOOKUP(A19,'QA stats'!A:U,3,0)</f>
        <v>0.15547453703703704</v>
      </c>
      <c r="D19" s="46">
        <f>VLOOKUP(A19,'QA stats'!A:U,4,0)</f>
        <v>0.1293287037037037</v>
      </c>
      <c r="E19" s="46">
        <f>VLOOKUP(A19,'QA stats'!A:U,5,0)</f>
        <v>7.7106481481481484E-2</v>
      </c>
      <c r="F19" s="9">
        <f>VLOOKUP(A19,'QA stats'!A:U,6,0)</f>
        <v>304</v>
      </c>
      <c r="G19" s="9">
        <f>VLOOKUP(A19,'QA stats'!A:U,7,0)</f>
        <v>82</v>
      </c>
      <c r="H19" s="9">
        <f>VLOOKUP(A19,'QA stats'!A:U,8,0)</f>
        <v>386</v>
      </c>
      <c r="I19" s="9">
        <f>VLOOKUP(A19,'QA stats'!A:U,9,0)</f>
        <v>2731</v>
      </c>
      <c r="J19" s="9">
        <f>VLOOKUP(A19,'QA stats'!A:U,10,0)</f>
        <v>156</v>
      </c>
      <c r="K19" s="9">
        <f>VLOOKUP(A19,'QA stats'!A:U,11,0)</f>
        <v>32</v>
      </c>
      <c r="L19" s="9">
        <f>VLOOKUP(A19,'QA stats'!A:U,12,0)</f>
        <v>2919</v>
      </c>
      <c r="M19" s="9">
        <f>VLOOKUP(A19,'QA stats'!A:U,13,0)</f>
        <v>0</v>
      </c>
      <c r="N19" s="9">
        <f>VLOOKUP(A19,'QA stats'!A:U,14,0)</f>
        <v>0</v>
      </c>
      <c r="O19" s="9">
        <f>VLOOKUP(A19,'QA stats'!A:U,15,0)</f>
        <v>0</v>
      </c>
      <c r="P19" s="9">
        <f>VLOOKUP(A19,'QA stats'!A:U,16,0)</f>
        <v>0</v>
      </c>
      <c r="Q19">
        <f>VLOOKUP(A19,'QA stats'!A:U,17,0)</f>
        <v>0</v>
      </c>
      <c r="R19" s="9">
        <f>VLOOKUP(A19,'QA stats'!A:U,18,0)</f>
        <v>0</v>
      </c>
      <c r="S19" s="9">
        <f>VLOOKUP(A19,'QA stats'!A:U,19,0)</f>
        <v>0</v>
      </c>
      <c r="T19">
        <f>VLOOKUP(A19,'QA stats'!A:U,20,0)</f>
        <v>0</v>
      </c>
      <c r="U19">
        <f>VLOOKUP(A19,'QA stats'!A:U,21,0)</f>
        <v>0</v>
      </c>
      <c r="V19" s="9">
        <f>VLOOKUP(A19,'QA stats'!A:W,22,0)</f>
        <v>0</v>
      </c>
      <c r="W19">
        <f>VLOOKUP(A19,'QA stats'!A:W,23,0)</f>
        <v>0</v>
      </c>
      <c r="Z19" t="e">
        <v>#N/A</v>
      </c>
      <c r="AA19" t="s">
        <v>2363</v>
      </c>
    </row>
    <row r="20" spans="1:27">
      <c r="A20" t="s">
        <v>2368</v>
      </c>
      <c r="B20" s="10" t="e">
        <f>VLOOKUP(A20,'QA stats'!A:U,2,0)</f>
        <v>#N/A</v>
      </c>
      <c r="C20" s="10" t="e">
        <f>VLOOKUP(A20,'QA stats'!A:U,3,0)</f>
        <v>#N/A</v>
      </c>
      <c r="D20" s="46" t="e">
        <f>VLOOKUP(A20,'QA stats'!A:U,4,0)</f>
        <v>#N/A</v>
      </c>
      <c r="E20" s="46" t="e">
        <f>VLOOKUP(A20,'QA stats'!A:U,5,0)</f>
        <v>#N/A</v>
      </c>
      <c r="F20" s="9" t="e">
        <f>VLOOKUP(A20,'QA stats'!A:U,6,0)</f>
        <v>#N/A</v>
      </c>
      <c r="G20" s="9" t="e">
        <f>VLOOKUP(A20,'QA stats'!A:U,7,0)</f>
        <v>#N/A</v>
      </c>
      <c r="H20" s="9" t="e">
        <f>VLOOKUP(A20,'QA stats'!A:U,8,0)</f>
        <v>#N/A</v>
      </c>
      <c r="I20" s="9" t="e">
        <f>VLOOKUP(A20,'QA stats'!A:U,9,0)</f>
        <v>#N/A</v>
      </c>
      <c r="J20" s="9" t="e">
        <f>VLOOKUP(A20,'QA stats'!A:U,10,0)</f>
        <v>#N/A</v>
      </c>
      <c r="K20" s="9" t="e">
        <f>VLOOKUP(A20,'QA stats'!A:U,11,0)</f>
        <v>#N/A</v>
      </c>
      <c r="L20" s="9" t="e">
        <f>VLOOKUP(A20,'QA stats'!A:U,12,0)</f>
        <v>#N/A</v>
      </c>
      <c r="M20" s="9" t="e">
        <f>VLOOKUP(A20,'QA stats'!A:U,13,0)</f>
        <v>#N/A</v>
      </c>
      <c r="N20" s="9" t="e">
        <f>VLOOKUP(A20,'QA stats'!A:U,14,0)</f>
        <v>#N/A</v>
      </c>
      <c r="O20" s="9" t="e">
        <f>VLOOKUP(A20,'QA stats'!A:U,15,0)</f>
        <v>#N/A</v>
      </c>
      <c r="P20" s="9" t="e">
        <f>VLOOKUP(A20,'QA stats'!A:U,16,0)</f>
        <v>#N/A</v>
      </c>
      <c r="Q20" t="e">
        <f>VLOOKUP(A20,'QA stats'!A:U,17,0)</f>
        <v>#N/A</v>
      </c>
      <c r="R20" s="9" t="e">
        <f>VLOOKUP(A20,'QA stats'!A:U,18,0)</f>
        <v>#N/A</v>
      </c>
      <c r="S20" s="9" t="e">
        <f>VLOOKUP(A20,'QA stats'!A:U,19,0)</f>
        <v>#N/A</v>
      </c>
      <c r="T20" t="e">
        <f>VLOOKUP(A20,'QA stats'!A:U,20,0)</f>
        <v>#N/A</v>
      </c>
      <c r="U20" t="e">
        <f>VLOOKUP(A20,'QA stats'!A:U,21,0)</f>
        <v>#N/A</v>
      </c>
      <c r="V20" s="9" t="e">
        <f>VLOOKUP(A20,'QA stats'!A:W,22,0)</f>
        <v>#N/A</v>
      </c>
      <c r="W20" t="e">
        <f>VLOOKUP(A20,'QA stats'!A:W,23,0)</f>
        <v>#N/A</v>
      </c>
      <c r="Z20" t="e">
        <v>#N/A</v>
      </c>
      <c r="AA20" t="s">
        <v>495</v>
      </c>
    </row>
    <row r="21" spans="1:27">
      <c r="A21" t="s">
        <v>495</v>
      </c>
      <c r="B21" s="10">
        <f>VLOOKUP(A21,'QA stats'!A:U,2,0)</f>
        <v>0.26185185185185184</v>
      </c>
      <c r="C21" s="10">
        <f>VLOOKUP(A21,'QA stats'!A:U,3,0)</f>
        <v>0.24467592592592591</v>
      </c>
      <c r="D21" s="46">
        <f>VLOOKUP(A21,'QA stats'!A:U,4,0)</f>
        <v>5.226851851851852E-2</v>
      </c>
      <c r="E21" s="46">
        <f>VLOOKUP(A21,'QA stats'!A:U,5,0)</f>
        <v>1.7175925925925924E-2</v>
      </c>
      <c r="F21" s="9">
        <f>VLOOKUP(A21,'QA stats'!A:U,6,0)</f>
        <v>100</v>
      </c>
      <c r="G21" s="9">
        <f>VLOOKUP(A21,'QA stats'!A:U,7,0)</f>
        <v>227</v>
      </c>
      <c r="H21" s="9">
        <f>VLOOKUP(A21,'QA stats'!A:U,8,0)</f>
        <v>327</v>
      </c>
      <c r="I21" s="9">
        <f>VLOOKUP(A21,'QA stats'!A:U,9,0)</f>
        <v>1768</v>
      </c>
      <c r="J21" s="9">
        <f>VLOOKUP(A21,'QA stats'!A:U,10,0)</f>
        <v>585</v>
      </c>
      <c r="K21" s="9">
        <f>VLOOKUP(A21,'QA stats'!A:U,11,0)</f>
        <v>127</v>
      </c>
      <c r="L21" s="9">
        <f>VLOOKUP(A21,'QA stats'!A:U,12,0)</f>
        <v>2480</v>
      </c>
      <c r="M21" s="9">
        <f>VLOOKUP(A21,'QA stats'!A:U,13,0)</f>
        <v>0</v>
      </c>
      <c r="N21" s="9">
        <f>VLOOKUP(A21,'QA stats'!A:U,14,0)</f>
        <v>0</v>
      </c>
      <c r="O21" s="9">
        <f>VLOOKUP(A21,'QA stats'!A:U,15,0)</f>
        <v>0</v>
      </c>
      <c r="P21" s="9">
        <f>VLOOKUP(A21,'QA stats'!A:U,16,0)</f>
        <v>0</v>
      </c>
      <c r="Q21">
        <f>VLOOKUP(A21,'QA stats'!A:U,17,0)</f>
        <v>0</v>
      </c>
      <c r="R21" s="9">
        <f>VLOOKUP(A21,'QA stats'!A:U,18,0)</f>
        <v>0</v>
      </c>
      <c r="S21" s="9">
        <f>VLOOKUP(A21,'QA stats'!A:U,19,0)</f>
        <v>0</v>
      </c>
      <c r="T21">
        <f>VLOOKUP(A21,'QA stats'!A:U,20,0)</f>
        <v>0</v>
      </c>
      <c r="U21">
        <f>VLOOKUP(A21,'QA stats'!A:U,21,0)</f>
        <v>0</v>
      </c>
      <c r="V21" s="9">
        <f>VLOOKUP(A21,'QA stats'!A:W,22,0)</f>
        <v>0</v>
      </c>
      <c r="W21">
        <f>VLOOKUP(A21,'QA stats'!A:W,23,0)</f>
        <v>0</v>
      </c>
      <c r="Z21">
        <v>1839</v>
      </c>
      <c r="AA21" t="s">
        <v>130</v>
      </c>
    </row>
    <row r="22" spans="1:27">
      <c r="A22" t="s">
        <v>2380</v>
      </c>
      <c r="B22" s="10">
        <f>VLOOKUP(A22,'QA stats'!A:U,2,0)</f>
        <v>0.32577546296296295</v>
      </c>
      <c r="C22" s="10">
        <f>VLOOKUP(A22,'QA stats'!A:U,3,0)</f>
        <v>0.13973379629629631</v>
      </c>
      <c r="D22" s="46">
        <f>VLOOKUP(A22,'QA stats'!A:U,4,0)</f>
        <v>6.8009259259259255E-2</v>
      </c>
      <c r="E22" s="46">
        <f>VLOOKUP(A22,'QA stats'!A:U,5,0)</f>
        <v>0.18603009259259259</v>
      </c>
      <c r="F22" s="9">
        <f>VLOOKUP(A22,'QA stats'!A:U,6,0)</f>
        <v>186</v>
      </c>
      <c r="G22" s="9">
        <f>VLOOKUP(A22,'QA stats'!A:U,7,0)</f>
        <v>45</v>
      </c>
      <c r="H22" s="9">
        <f>VLOOKUP(A22,'QA stats'!A:U,8,0)</f>
        <v>231</v>
      </c>
      <c r="I22" s="9">
        <f>VLOOKUP(A22,'QA stats'!A:U,9,0)</f>
        <v>1991</v>
      </c>
      <c r="J22" s="9">
        <f>VLOOKUP(A22,'QA stats'!A:U,10,0)</f>
        <v>34</v>
      </c>
      <c r="K22" s="9">
        <f>VLOOKUP(A22,'QA stats'!A:U,11,0)</f>
        <v>32</v>
      </c>
      <c r="L22" s="9">
        <f>VLOOKUP(A22,'QA stats'!A:U,12,0)</f>
        <v>2057</v>
      </c>
      <c r="M22" s="9">
        <f>VLOOKUP(A22,'QA stats'!A:U,13,0)</f>
        <v>0</v>
      </c>
      <c r="N22" s="9">
        <f>VLOOKUP(A22,'QA stats'!A:U,14,0)</f>
        <v>0</v>
      </c>
      <c r="O22" s="9">
        <f>VLOOKUP(A22,'QA stats'!A:U,15,0)</f>
        <v>0</v>
      </c>
      <c r="P22" s="9">
        <f>VLOOKUP(A22,'QA stats'!A:U,16,0)</f>
        <v>0</v>
      </c>
      <c r="Q22">
        <f>VLOOKUP(A22,'QA stats'!A:U,17,0)</f>
        <v>0</v>
      </c>
      <c r="R22" s="9">
        <f>VLOOKUP(A22,'QA stats'!A:U,18,0)</f>
        <v>0</v>
      </c>
      <c r="S22" s="9">
        <f>VLOOKUP(A22,'QA stats'!A:U,19,0)</f>
        <v>0</v>
      </c>
      <c r="T22">
        <f>VLOOKUP(A22,'QA stats'!A:U,20,0)</f>
        <v>0</v>
      </c>
      <c r="U22">
        <f>VLOOKUP(A22,'QA stats'!A:U,21,0)</f>
        <v>0</v>
      </c>
      <c r="V22" s="9">
        <f>VLOOKUP(A22,'QA stats'!A:W,22,0)</f>
        <v>0</v>
      </c>
      <c r="W22">
        <f>VLOOKUP(A22,'QA stats'!A:W,23,0)</f>
        <v>0</v>
      </c>
    </row>
    <row r="23" spans="1:27">
      <c r="A23" s="67"/>
      <c r="B23" s="10"/>
      <c r="C23" s="10"/>
      <c r="D23" s="46"/>
      <c r="E23" s="46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R23" s="9"/>
      <c r="S23" s="9"/>
      <c r="V23" s="9"/>
    </row>
    <row r="24" spans="1:27">
      <c r="B24" s="10"/>
      <c r="C24" s="10"/>
      <c r="D24" s="46"/>
      <c r="E24" s="46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R24" s="9"/>
      <c r="S24" s="9"/>
      <c r="V24" s="9"/>
    </row>
    <row r="25" spans="1:27">
      <c r="A25" s="67" t="s">
        <v>2398</v>
      </c>
      <c r="B25" s="10" t="e">
        <f>VLOOKUP(A25,'QA stats'!A:U,2,0)</f>
        <v>#N/A</v>
      </c>
      <c r="C25" s="10" t="e">
        <f>VLOOKUP(A25,'QA stats'!A:U,3,0)</f>
        <v>#N/A</v>
      </c>
      <c r="D25" s="46" t="e">
        <f>VLOOKUP(A25,'QA stats'!A:U,4,0)</f>
        <v>#N/A</v>
      </c>
      <c r="E25" s="46" t="e">
        <f>VLOOKUP(A25,'QA stats'!A:U,5,0)</f>
        <v>#N/A</v>
      </c>
      <c r="F25" s="9" t="e">
        <f>VLOOKUP(A25,'QA stats'!A:U,6,0)</f>
        <v>#N/A</v>
      </c>
      <c r="G25" s="9" t="e">
        <f>VLOOKUP(A25,'QA stats'!A:U,7,0)</f>
        <v>#N/A</v>
      </c>
      <c r="H25" s="9" t="e">
        <f>VLOOKUP(A25,'QA stats'!A:U,8,0)</f>
        <v>#N/A</v>
      </c>
      <c r="I25" s="9" t="e">
        <f>VLOOKUP(A25,'QA stats'!A:U,9,0)</f>
        <v>#N/A</v>
      </c>
      <c r="J25" s="9" t="e">
        <f>VLOOKUP(A25,'QA stats'!A:U,10,0)</f>
        <v>#N/A</v>
      </c>
      <c r="K25" s="9" t="e">
        <f>VLOOKUP(A25,'QA stats'!A:U,11,0)</f>
        <v>#N/A</v>
      </c>
      <c r="L25" s="9" t="e">
        <f>VLOOKUP(A25,'QA stats'!A:U,12,0)</f>
        <v>#N/A</v>
      </c>
      <c r="M25" s="9" t="e">
        <f>VLOOKUP(A25,'QA stats'!A:U,13,0)</f>
        <v>#N/A</v>
      </c>
      <c r="N25" s="9" t="e">
        <f>VLOOKUP(A25,'QA stats'!A:U,14,0)</f>
        <v>#N/A</v>
      </c>
      <c r="O25" s="9" t="e">
        <f>VLOOKUP(A25,'QA stats'!A:U,15,0)</f>
        <v>#N/A</v>
      </c>
      <c r="P25" s="9" t="e">
        <f>VLOOKUP(A25,'QA stats'!A:U,16,0)</f>
        <v>#N/A</v>
      </c>
      <c r="Q25" t="e">
        <f>VLOOKUP(A25,'QA stats'!A:U,17,0)</f>
        <v>#N/A</v>
      </c>
      <c r="R25" s="9" t="e">
        <f>VLOOKUP(A25,'QA stats'!A:U,18,0)</f>
        <v>#N/A</v>
      </c>
      <c r="S25" s="9" t="e">
        <f>VLOOKUP(A25,'QA stats'!A:U,19,0)</f>
        <v>#N/A</v>
      </c>
      <c r="T25" t="e">
        <f>VLOOKUP(A25,'QA stats'!A:U,20,0)</f>
        <v>#N/A</v>
      </c>
      <c r="U25" t="e">
        <f>VLOOKUP(A25,'QA stats'!A:U,21,0)</f>
        <v>#N/A</v>
      </c>
      <c r="V25" s="9" t="e">
        <f>VLOOKUP(A25,'QA stats'!A:W,22,0)</f>
        <v>#N/A</v>
      </c>
      <c r="W25" t="e">
        <f>VLOOKUP(A25,'QA stats'!A:W,23,0)</f>
        <v>#N/A</v>
      </c>
    </row>
    <row r="26" spans="1:27">
      <c r="A26" s="67" t="s">
        <v>427</v>
      </c>
      <c r="B26" s="10" t="e">
        <f>VLOOKUP(A26,'QA stats'!A:U,2,0)</f>
        <v>#N/A</v>
      </c>
      <c r="C26" s="10" t="e">
        <f>VLOOKUP(A26,'QA stats'!A:U,3,0)</f>
        <v>#N/A</v>
      </c>
      <c r="D26" s="46" t="e">
        <f>VLOOKUP(A26,'QA stats'!A:U,4,0)</f>
        <v>#N/A</v>
      </c>
      <c r="E26" s="46" t="e">
        <f>VLOOKUP(A26,'QA stats'!A:U,5,0)</f>
        <v>#N/A</v>
      </c>
      <c r="F26" s="9" t="e">
        <f>VLOOKUP(A26,'QA stats'!A:U,6,0)</f>
        <v>#N/A</v>
      </c>
      <c r="G26" s="9" t="e">
        <f>VLOOKUP(A26,'QA stats'!A:U,7,0)</f>
        <v>#N/A</v>
      </c>
      <c r="H26" s="9" t="e">
        <f>VLOOKUP(A26,'QA stats'!A:U,8,0)</f>
        <v>#N/A</v>
      </c>
      <c r="I26" s="9" t="e">
        <f>VLOOKUP(A26,'QA stats'!A:U,9,0)</f>
        <v>#N/A</v>
      </c>
      <c r="J26" s="9" t="e">
        <f>VLOOKUP(A26,'QA stats'!A:U,10,0)</f>
        <v>#N/A</v>
      </c>
      <c r="K26" s="9" t="e">
        <f>VLOOKUP(A26,'QA stats'!A:U,11,0)</f>
        <v>#N/A</v>
      </c>
      <c r="L26" s="9" t="e">
        <f>VLOOKUP(A26,'QA stats'!A:U,12,0)</f>
        <v>#N/A</v>
      </c>
      <c r="M26" s="9" t="e">
        <f>VLOOKUP(A26,'QA stats'!A:U,13,0)</f>
        <v>#N/A</v>
      </c>
      <c r="N26" s="9" t="e">
        <f>VLOOKUP(A26,'QA stats'!A:U,14,0)</f>
        <v>#N/A</v>
      </c>
      <c r="O26" s="9" t="e">
        <f>VLOOKUP(A26,'QA stats'!A:U,15,0)</f>
        <v>#N/A</v>
      </c>
      <c r="P26" s="9" t="e">
        <f>VLOOKUP(A26,'QA stats'!A:U,16,0)</f>
        <v>#N/A</v>
      </c>
      <c r="Q26" t="e">
        <f>VLOOKUP(A26,'QA stats'!A:U,17,0)</f>
        <v>#N/A</v>
      </c>
      <c r="R26" s="9" t="e">
        <f>VLOOKUP(A26,'QA stats'!A:U,18,0)</f>
        <v>#N/A</v>
      </c>
      <c r="S26" s="9" t="e">
        <f>VLOOKUP(A26,'QA stats'!A:U,19,0)</f>
        <v>#N/A</v>
      </c>
      <c r="T26" t="e">
        <f>VLOOKUP(A26,'QA stats'!A:U,20,0)</f>
        <v>#N/A</v>
      </c>
      <c r="U26" t="e">
        <f>VLOOKUP(A26,'QA stats'!A:U,21,0)</f>
        <v>#N/A</v>
      </c>
      <c r="V26" s="9" t="e">
        <f>VLOOKUP(A26,'QA stats'!A:W,22,0)</f>
        <v>#N/A</v>
      </c>
      <c r="W26" t="e">
        <f>VLOOKUP(A26,'QA stats'!A:W,23,0)</f>
        <v>#N/A</v>
      </c>
    </row>
    <row r="27" spans="1:27">
      <c r="A27" s="67" t="s">
        <v>2399</v>
      </c>
      <c r="B27" s="10" t="e">
        <f>VLOOKUP(A27,'QA stats'!A:U,2,0)</f>
        <v>#N/A</v>
      </c>
      <c r="C27" s="10" t="e">
        <f>VLOOKUP(A27,'QA stats'!A:U,3,0)</f>
        <v>#N/A</v>
      </c>
      <c r="D27" s="46" t="e">
        <f>VLOOKUP(A27,'QA stats'!A:U,4,0)</f>
        <v>#N/A</v>
      </c>
      <c r="E27" s="46" t="e">
        <f>VLOOKUP(A27,'QA stats'!A:U,5,0)</f>
        <v>#N/A</v>
      </c>
      <c r="F27" s="9" t="e">
        <f>VLOOKUP(A27,'QA stats'!A:U,6,0)</f>
        <v>#N/A</v>
      </c>
      <c r="G27" s="9" t="e">
        <f>VLOOKUP(A27,'QA stats'!A:U,7,0)</f>
        <v>#N/A</v>
      </c>
      <c r="H27" s="9" t="e">
        <f>VLOOKUP(A27,'QA stats'!A:U,8,0)</f>
        <v>#N/A</v>
      </c>
      <c r="I27" s="9" t="e">
        <f>VLOOKUP(A27,'QA stats'!A:U,9,0)</f>
        <v>#N/A</v>
      </c>
      <c r="J27" s="9" t="e">
        <f>VLOOKUP(A27,'QA stats'!A:U,10,0)</f>
        <v>#N/A</v>
      </c>
      <c r="K27" s="9" t="e">
        <f>VLOOKUP(A27,'QA stats'!A:U,11,0)</f>
        <v>#N/A</v>
      </c>
      <c r="L27" s="9" t="e">
        <f>VLOOKUP(A27,'QA stats'!A:U,12,0)</f>
        <v>#N/A</v>
      </c>
      <c r="M27" s="9" t="e">
        <f>VLOOKUP(A27,'QA stats'!A:U,13,0)</f>
        <v>#N/A</v>
      </c>
      <c r="N27" s="9" t="e">
        <f>VLOOKUP(A27,'QA stats'!A:U,14,0)</f>
        <v>#N/A</v>
      </c>
      <c r="O27" s="9" t="e">
        <f>VLOOKUP(A27,'QA stats'!A:U,15,0)</f>
        <v>#N/A</v>
      </c>
      <c r="P27" s="9" t="e">
        <f>VLOOKUP(A27,'QA stats'!A:U,16,0)</f>
        <v>#N/A</v>
      </c>
      <c r="Q27" t="e">
        <f>VLOOKUP(A27,'QA stats'!A:U,17,0)</f>
        <v>#N/A</v>
      </c>
      <c r="R27" s="9" t="e">
        <f>VLOOKUP(A27,'QA stats'!A:U,18,0)</f>
        <v>#N/A</v>
      </c>
      <c r="S27" s="9" t="e">
        <f>VLOOKUP(A27,'QA stats'!A:U,19,0)</f>
        <v>#N/A</v>
      </c>
      <c r="T27" t="e">
        <f>VLOOKUP(A27,'QA stats'!A:U,20,0)</f>
        <v>#N/A</v>
      </c>
      <c r="U27" t="e">
        <f>VLOOKUP(A27,'QA stats'!A:U,21,0)</f>
        <v>#N/A</v>
      </c>
      <c r="V27" s="9" t="e">
        <f>VLOOKUP(A27,'QA stats'!A:W,22,0)</f>
        <v>#N/A</v>
      </c>
      <c r="W27" t="e">
        <f>VLOOKUP(A27,'QA stats'!A:W,23,0)</f>
        <v>#N/A</v>
      </c>
    </row>
    <row r="28" spans="1:27">
      <c r="A28" s="67" t="s">
        <v>536</v>
      </c>
      <c r="B28" s="10">
        <f>VLOOKUP(A28,'QA stats'!A:U,2,0)</f>
        <v>0.24981481481481482</v>
      </c>
      <c r="C28" s="10">
        <f>VLOOKUP(A28,'QA stats'!A:U,3,0)</f>
        <v>0.21086805555555554</v>
      </c>
      <c r="D28" s="46">
        <f>VLOOKUP(A28,'QA stats'!A:U,4,0)</f>
        <v>0.31210648148148151</v>
      </c>
      <c r="E28" s="46">
        <f>VLOOKUP(A28,'QA stats'!A:U,5,0)</f>
        <v>3.8935185185185191E-2</v>
      </c>
      <c r="F28" s="9">
        <f>VLOOKUP(A28,'QA stats'!A:U,6,0)</f>
        <v>1245</v>
      </c>
      <c r="G28" s="9">
        <f>VLOOKUP(A28,'QA stats'!A:U,7,0)</f>
        <v>41</v>
      </c>
      <c r="H28" s="9">
        <f>VLOOKUP(A28,'QA stats'!A:U,8,0)</f>
        <v>1286</v>
      </c>
      <c r="I28" s="9">
        <f>VLOOKUP(A28,'QA stats'!A:U,9,0)</f>
        <v>2617</v>
      </c>
      <c r="J28" s="9">
        <f>VLOOKUP(A28,'QA stats'!A:U,10,0)</f>
        <v>63</v>
      </c>
      <c r="K28" s="9">
        <f>VLOOKUP(A28,'QA stats'!A:U,11,0)</f>
        <v>18</v>
      </c>
      <c r="L28" s="9">
        <f>VLOOKUP(A28,'QA stats'!A:U,12,0)</f>
        <v>2698</v>
      </c>
      <c r="M28" s="9">
        <f>VLOOKUP(A28,'QA stats'!A:U,13,0)</f>
        <v>0</v>
      </c>
      <c r="N28" s="9">
        <f>VLOOKUP(A28,'QA stats'!A:U,14,0)</f>
        <v>0</v>
      </c>
      <c r="O28" s="9">
        <f>VLOOKUP(A28,'QA stats'!A:U,15,0)</f>
        <v>0</v>
      </c>
      <c r="P28" s="9">
        <f>VLOOKUP(A28,'QA stats'!A:U,16,0)</f>
        <v>0</v>
      </c>
      <c r="Q28">
        <f>VLOOKUP(A28,'QA stats'!A:U,17,0)</f>
        <v>0</v>
      </c>
      <c r="R28" s="9">
        <f>VLOOKUP(A28,'QA stats'!A:U,18,0)</f>
        <v>0</v>
      </c>
      <c r="S28" s="9">
        <f>VLOOKUP(A28,'QA stats'!A:U,19,0)</f>
        <v>0</v>
      </c>
      <c r="T28">
        <f>VLOOKUP(A28,'QA stats'!A:U,20,0)</f>
        <v>0</v>
      </c>
      <c r="U28">
        <f>VLOOKUP(A28,'QA stats'!A:U,21,0)</f>
        <v>0</v>
      </c>
      <c r="V28" s="9">
        <f>VLOOKUP(A28,'QA stats'!A:W,22,0)</f>
        <v>0</v>
      </c>
      <c r="W28">
        <f>VLOOKUP(A28,'QA stats'!A:W,23,0)</f>
        <v>0</v>
      </c>
    </row>
    <row r="29" spans="1:27">
      <c r="A29" s="67" t="s">
        <v>2400</v>
      </c>
      <c r="B29" s="10">
        <f>VLOOKUP(A29,'QA stats'!A:U,2,0)</f>
        <v>0.38155092592592593</v>
      </c>
      <c r="C29" s="10">
        <f>VLOOKUP(A29,'QA stats'!A:U,3,0)</f>
        <v>0.25918981481481479</v>
      </c>
      <c r="D29" s="46">
        <f>VLOOKUP(A29,'QA stats'!A:U,4,0)</f>
        <v>9.2511574074074066E-2</v>
      </c>
      <c r="E29" s="46">
        <f>VLOOKUP(A29,'QA stats'!A:U,5,0)</f>
        <v>0.1223611111111111</v>
      </c>
      <c r="F29" s="9">
        <f>VLOOKUP(A29,'QA stats'!A:U,6,0)</f>
        <v>635</v>
      </c>
      <c r="G29" s="9">
        <f>VLOOKUP(A29,'QA stats'!A:U,7,0)</f>
        <v>39</v>
      </c>
      <c r="H29" s="9">
        <f>VLOOKUP(A29,'QA stats'!A:U,8,0)</f>
        <v>674</v>
      </c>
      <c r="I29" s="9">
        <f>VLOOKUP(A29,'QA stats'!A:U,9,0)</f>
        <v>135</v>
      </c>
      <c r="J29" s="9">
        <f>VLOOKUP(A29,'QA stats'!A:U,10,0)</f>
        <v>55</v>
      </c>
      <c r="K29" s="9">
        <f>VLOOKUP(A29,'QA stats'!A:U,11,0)</f>
        <v>20</v>
      </c>
      <c r="L29" s="9">
        <f>VLOOKUP(A29,'QA stats'!A:U,12,0)</f>
        <v>210</v>
      </c>
      <c r="M29" s="9">
        <f>VLOOKUP(A29,'QA stats'!A:U,13,0)</f>
        <v>0</v>
      </c>
      <c r="N29" s="9">
        <f>VLOOKUP(A29,'QA stats'!A:U,14,0)</f>
        <v>0</v>
      </c>
      <c r="O29" s="9">
        <f>VLOOKUP(A29,'QA stats'!A:U,15,0)</f>
        <v>0</v>
      </c>
      <c r="P29" s="9">
        <f>VLOOKUP(A29,'QA stats'!A:U,16,0)</f>
        <v>0</v>
      </c>
      <c r="Q29">
        <f>VLOOKUP(A29,'QA stats'!A:U,17,0)</f>
        <v>0</v>
      </c>
      <c r="R29" s="9">
        <f>VLOOKUP(A29,'QA stats'!A:U,18,0)</f>
        <v>0</v>
      </c>
      <c r="S29" s="9">
        <f>VLOOKUP(A29,'QA stats'!A:U,19,0)</f>
        <v>0</v>
      </c>
      <c r="T29">
        <f>VLOOKUP(A29,'QA stats'!A:U,20,0)</f>
        <v>0</v>
      </c>
      <c r="U29">
        <f>VLOOKUP(A29,'QA stats'!A:U,21,0)</f>
        <v>0</v>
      </c>
      <c r="V29" s="9">
        <f>VLOOKUP(A29,'QA stats'!A:W,22,0)</f>
        <v>0</v>
      </c>
      <c r="W29">
        <f>VLOOKUP(A29,'QA stats'!A:W,23,0)</f>
        <v>0</v>
      </c>
    </row>
    <row r="30" spans="1:27">
      <c r="A30" s="67" t="s">
        <v>2401</v>
      </c>
      <c r="B30" s="10" t="e">
        <f>VLOOKUP(A30,'QA stats'!A:U,2,0)</f>
        <v>#N/A</v>
      </c>
      <c r="C30" s="10" t="e">
        <f>VLOOKUP(A30,'QA stats'!A:U,3,0)</f>
        <v>#N/A</v>
      </c>
      <c r="D30" s="46" t="e">
        <f>VLOOKUP(A30,'QA stats'!A:U,4,0)</f>
        <v>#N/A</v>
      </c>
      <c r="E30" s="46" t="e">
        <f>VLOOKUP(A30,'QA stats'!A:U,5,0)</f>
        <v>#N/A</v>
      </c>
      <c r="F30" s="9" t="e">
        <f>VLOOKUP(A30,'QA stats'!A:U,6,0)</f>
        <v>#N/A</v>
      </c>
      <c r="G30" s="9" t="e">
        <f>VLOOKUP(A30,'QA stats'!A:U,7,0)</f>
        <v>#N/A</v>
      </c>
      <c r="H30" s="9" t="e">
        <f>VLOOKUP(A30,'QA stats'!A:U,8,0)</f>
        <v>#N/A</v>
      </c>
      <c r="I30" s="9" t="e">
        <f>VLOOKUP(A30,'QA stats'!A:U,9,0)</f>
        <v>#N/A</v>
      </c>
      <c r="J30" s="9" t="e">
        <f>VLOOKUP(A30,'QA stats'!A:U,10,0)</f>
        <v>#N/A</v>
      </c>
      <c r="K30" s="9" t="e">
        <f>VLOOKUP(A30,'QA stats'!A:U,11,0)</f>
        <v>#N/A</v>
      </c>
      <c r="L30" s="9" t="e">
        <f>VLOOKUP(A30,'QA stats'!A:U,12,0)</f>
        <v>#N/A</v>
      </c>
      <c r="M30" s="9" t="e">
        <f>VLOOKUP(A30,'QA stats'!A:U,13,0)</f>
        <v>#N/A</v>
      </c>
      <c r="N30" s="9" t="e">
        <f>VLOOKUP(A30,'QA stats'!A:U,14,0)</f>
        <v>#N/A</v>
      </c>
      <c r="O30" s="9" t="e">
        <f>VLOOKUP(A30,'QA stats'!A:U,15,0)</f>
        <v>#N/A</v>
      </c>
      <c r="P30" s="9" t="e">
        <f>VLOOKUP(A30,'QA stats'!A:U,16,0)</f>
        <v>#N/A</v>
      </c>
      <c r="Q30" t="e">
        <f>VLOOKUP(A30,'QA stats'!A:U,17,0)</f>
        <v>#N/A</v>
      </c>
      <c r="R30" s="9" t="e">
        <f>VLOOKUP(A30,'QA stats'!A:U,18,0)</f>
        <v>#N/A</v>
      </c>
      <c r="S30" s="9" t="e">
        <f>VLOOKUP(A30,'QA stats'!A:U,19,0)</f>
        <v>#N/A</v>
      </c>
      <c r="T30" t="e">
        <f>VLOOKUP(A30,'QA stats'!A:U,20,0)</f>
        <v>#N/A</v>
      </c>
      <c r="U30" t="e">
        <f>VLOOKUP(A30,'QA stats'!A:U,21,0)</f>
        <v>#N/A</v>
      </c>
      <c r="V30" s="9" t="e">
        <f>VLOOKUP(A30,'QA stats'!A:W,22,0)</f>
        <v>#N/A</v>
      </c>
      <c r="W30" t="e">
        <f>VLOOKUP(A30,'QA stats'!A:W,23,0)</f>
        <v>#N/A</v>
      </c>
    </row>
    <row r="31" spans="1:27">
      <c r="A31" s="67" t="s">
        <v>634</v>
      </c>
      <c r="B31" s="10">
        <f>VLOOKUP(A31,'QA stats'!A:U,2,0)</f>
        <v>0.22407407407407409</v>
      </c>
      <c r="C31" s="10">
        <f>VLOOKUP(A31,'QA stats'!A:U,3,0)</f>
        <v>0.17280092592592591</v>
      </c>
      <c r="D31" s="46">
        <f>VLOOKUP(A31,'QA stats'!A:U,4,0)</f>
        <v>4.8692129629629627E-2</v>
      </c>
      <c r="E31" s="46">
        <f>VLOOKUP(A31,'QA stats'!A:U,5,0)</f>
        <v>5.1273148148148151E-2</v>
      </c>
      <c r="F31" s="9">
        <f>VLOOKUP(A31,'QA stats'!A:U,6,0)</f>
        <v>207</v>
      </c>
      <c r="G31" s="9">
        <f>VLOOKUP(A31,'QA stats'!A:U,7,0)</f>
        <v>106</v>
      </c>
      <c r="H31" s="9">
        <f>VLOOKUP(A31,'QA stats'!A:U,8,0)</f>
        <v>313</v>
      </c>
      <c r="I31" s="9">
        <f>VLOOKUP(A31,'QA stats'!A:U,9,0)</f>
        <v>2385</v>
      </c>
      <c r="J31" s="9">
        <f>VLOOKUP(A31,'QA stats'!A:U,10,0)</f>
        <v>126</v>
      </c>
      <c r="K31" s="9">
        <f>VLOOKUP(A31,'QA stats'!A:U,11,0)</f>
        <v>97</v>
      </c>
      <c r="L31" s="9">
        <f>VLOOKUP(A31,'QA stats'!A:U,12,0)</f>
        <v>2608</v>
      </c>
      <c r="M31" s="9">
        <f>VLOOKUP(A31,'QA stats'!A:U,13,0)</f>
        <v>0</v>
      </c>
      <c r="N31" s="9">
        <f>VLOOKUP(A31,'QA stats'!A:U,14,0)</f>
        <v>0</v>
      </c>
      <c r="O31" s="9">
        <f>VLOOKUP(A31,'QA stats'!A:U,15,0)</f>
        <v>0</v>
      </c>
      <c r="P31" s="9">
        <f>VLOOKUP(A31,'QA stats'!A:U,16,0)</f>
        <v>0</v>
      </c>
      <c r="Q31">
        <f>VLOOKUP(A31,'QA stats'!A:U,17,0)</f>
        <v>0</v>
      </c>
      <c r="R31" s="9">
        <f>VLOOKUP(A31,'QA stats'!A:U,18,0)</f>
        <v>0</v>
      </c>
      <c r="S31" s="9">
        <f>VLOOKUP(A31,'QA stats'!A:U,19,0)</f>
        <v>0</v>
      </c>
      <c r="T31">
        <f>VLOOKUP(A31,'QA stats'!A:U,20,0)</f>
        <v>0</v>
      </c>
      <c r="U31">
        <f>VLOOKUP(A31,'QA stats'!A:U,21,0)</f>
        <v>0</v>
      </c>
      <c r="V31" s="9">
        <f>VLOOKUP(A31,'QA stats'!A:W,22,0)</f>
        <v>0</v>
      </c>
      <c r="W31">
        <f>VLOOKUP(A31,'QA stats'!A:W,23,0)</f>
        <v>0</v>
      </c>
    </row>
    <row r="32" spans="1:27">
      <c r="A32" s="67" t="s">
        <v>666</v>
      </c>
      <c r="B32" s="10" t="e">
        <f>VLOOKUP(A32,'QA stats'!A:U,2,0)</f>
        <v>#N/A</v>
      </c>
      <c r="C32" s="10" t="e">
        <f>VLOOKUP(A32,'QA stats'!A:U,3,0)</f>
        <v>#N/A</v>
      </c>
      <c r="D32" s="46" t="e">
        <f>VLOOKUP(A32,'QA stats'!A:U,4,0)</f>
        <v>#N/A</v>
      </c>
      <c r="E32" s="46" t="e">
        <f>VLOOKUP(A32,'QA stats'!A:U,5,0)</f>
        <v>#N/A</v>
      </c>
      <c r="F32" s="9" t="e">
        <f>VLOOKUP(A32,'QA stats'!A:U,6,0)</f>
        <v>#N/A</v>
      </c>
      <c r="G32" s="9" t="e">
        <f>VLOOKUP(A32,'QA stats'!A:U,7,0)</f>
        <v>#N/A</v>
      </c>
      <c r="H32" s="9" t="e">
        <f>VLOOKUP(A32,'QA stats'!A:U,8,0)</f>
        <v>#N/A</v>
      </c>
      <c r="I32" s="9" t="e">
        <f>VLOOKUP(A32,'QA stats'!A:U,9,0)</f>
        <v>#N/A</v>
      </c>
      <c r="J32" s="9" t="e">
        <f>VLOOKUP(A32,'QA stats'!A:U,10,0)</f>
        <v>#N/A</v>
      </c>
      <c r="K32" s="9" t="e">
        <f>VLOOKUP(A32,'QA stats'!A:U,11,0)</f>
        <v>#N/A</v>
      </c>
      <c r="L32" s="9" t="e">
        <f>VLOOKUP(A32,'QA stats'!A:U,12,0)</f>
        <v>#N/A</v>
      </c>
      <c r="M32" s="9" t="e">
        <f>VLOOKUP(A32,'QA stats'!A:U,13,0)</f>
        <v>#N/A</v>
      </c>
      <c r="N32" s="9" t="e">
        <f>VLOOKUP(A32,'QA stats'!A:U,14,0)</f>
        <v>#N/A</v>
      </c>
      <c r="O32" s="9" t="e">
        <f>VLOOKUP(A32,'QA stats'!A:U,15,0)</f>
        <v>#N/A</v>
      </c>
      <c r="P32" s="9" t="e">
        <f>VLOOKUP(A32,'QA stats'!A:U,16,0)</f>
        <v>#N/A</v>
      </c>
      <c r="Q32" t="e">
        <f>VLOOKUP(A32,'QA stats'!A:U,17,0)</f>
        <v>#N/A</v>
      </c>
      <c r="R32" s="9" t="e">
        <f>VLOOKUP(A32,'QA stats'!A:U,18,0)</f>
        <v>#N/A</v>
      </c>
      <c r="S32" s="9" t="e">
        <f>VLOOKUP(A32,'QA stats'!A:U,19,0)</f>
        <v>#N/A</v>
      </c>
      <c r="T32" t="e">
        <f>VLOOKUP(A32,'QA stats'!A:U,20,0)</f>
        <v>#N/A</v>
      </c>
      <c r="U32" t="e">
        <f>VLOOKUP(A32,'QA stats'!A:U,21,0)</f>
        <v>#N/A</v>
      </c>
      <c r="V32" s="9" t="e">
        <f>VLOOKUP(A32,'QA stats'!A:W,22,0)</f>
        <v>#N/A</v>
      </c>
      <c r="W32" t="e">
        <f>VLOOKUP(A32,'QA stats'!A:W,23,0)</f>
        <v>#N/A</v>
      </c>
    </row>
    <row r="33" spans="1:23">
      <c r="A33" s="67" t="s">
        <v>2402</v>
      </c>
      <c r="B33" s="10" t="e">
        <f>VLOOKUP(A33,'QA stats'!A:U,2,0)</f>
        <v>#N/A</v>
      </c>
      <c r="C33" s="10" t="e">
        <f>VLOOKUP(A33,'QA stats'!A:U,3,0)</f>
        <v>#N/A</v>
      </c>
      <c r="D33" s="46" t="e">
        <f>VLOOKUP(A33,'QA stats'!A:U,4,0)</f>
        <v>#N/A</v>
      </c>
      <c r="E33" s="46" t="e">
        <f>VLOOKUP(A33,'QA stats'!A:U,5,0)</f>
        <v>#N/A</v>
      </c>
      <c r="F33" s="9" t="e">
        <f>VLOOKUP(A33,'QA stats'!A:U,6,0)</f>
        <v>#N/A</v>
      </c>
      <c r="G33" s="9" t="e">
        <f>VLOOKUP(A33,'QA stats'!A:U,7,0)</f>
        <v>#N/A</v>
      </c>
      <c r="H33" s="9" t="e">
        <f>VLOOKUP(A33,'QA stats'!A:U,8,0)</f>
        <v>#N/A</v>
      </c>
      <c r="I33" s="9" t="e">
        <f>VLOOKUP(A33,'QA stats'!A:U,9,0)</f>
        <v>#N/A</v>
      </c>
      <c r="J33" s="9" t="e">
        <f>VLOOKUP(A33,'QA stats'!A:U,10,0)</f>
        <v>#N/A</v>
      </c>
      <c r="K33" s="9" t="e">
        <f>VLOOKUP(A33,'QA stats'!A:U,11,0)</f>
        <v>#N/A</v>
      </c>
      <c r="L33" s="9" t="e">
        <f>VLOOKUP(A33,'QA stats'!A:U,12,0)</f>
        <v>#N/A</v>
      </c>
      <c r="M33" s="9" t="e">
        <f>VLOOKUP(A33,'QA stats'!A:U,13,0)</f>
        <v>#N/A</v>
      </c>
      <c r="N33" s="9" t="e">
        <f>VLOOKUP(A33,'QA stats'!A:U,14,0)</f>
        <v>#N/A</v>
      </c>
      <c r="O33" s="9" t="e">
        <f>VLOOKUP(A33,'QA stats'!A:U,15,0)</f>
        <v>#N/A</v>
      </c>
      <c r="P33" s="9" t="e">
        <f>VLOOKUP(A33,'QA stats'!A:U,16,0)</f>
        <v>#N/A</v>
      </c>
      <c r="Q33" t="e">
        <f>VLOOKUP(A33,'QA stats'!A:U,17,0)</f>
        <v>#N/A</v>
      </c>
      <c r="R33" s="9" t="e">
        <f>VLOOKUP(A33,'QA stats'!A:U,18,0)</f>
        <v>#N/A</v>
      </c>
      <c r="S33" s="9" t="e">
        <f>VLOOKUP(A33,'QA stats'!A:U,19,0)</f>
        <v>#N/A</v>
      </c>
      <c r="T33" t="e">
        <f>VLOOKUP(A33,'QA stats'!A:U,20,0)</f>
        <v>#N/A</v>
      </c>
      <c r="U33" t="e">
        <f>VLOOKUP(A33,'QA stats'!A:U,21,0)</f>
        <v>#N/A</v>
      </c>
      <c r="V33" s="9" t="e">
        <f>VLOOKUP(A33,'QA stats'!A:W,22,0)</f>
        <v>#N/A</v>
      </c>
      <c r="W33" t="e">
        <f>VLOOKUP(A33,'QA stats'!A:W,23,0)</f>
        <v>#N/A</v>
      </c>
    </row>
    <row r="34" spans="1:23">
      <c r="A34" s="67" t="s">
        <v>713</v>
      </c>
      <c r="B34" s="10" t="e">
        <f>VLOOKUP(A34,'QA stats'!A:U,2,0)</f>
        <v>#N/A</v>
      </c>
      <c r="C34" s="10" t="e">
        <f>VLOOKUP(A34,'QA stats'!A:U,3,0)</f>
        <v>#N/A</v>
      </c>
      <c r="D34" s="46" t="e">
        <f>VLOOKUP(A34,'QA stats'!A:U,4,0)</f>
        <v>#N/A</v>
      </c>
      <c r="E34" s="46" t="e">
        <f>VLOOKUP(A34,'QA stats'!A:U,5,0)</f>
        <v>#N/A</v>
      </c>
      <c r="F34" s="9" t="e">
        <f>VLOOKUP(A34,'QA stats'!A:U,6,0)</f>
        <v>#N/A</v>
      </c>
      <c r="G34" s="9" t="e">
        <f>VLOOKUP(A34,'QA stats'!A:U,7,0)</f>
        <v>#N/A</v>
      </c>
      <c r="H34" s="9" t="e">
        <f>VLOOKUP(A34,'QA stats'!A:U,8,0)</f>
        <v>#N/A</v>
      </c>
      <c r="I34" s="9" t="e">
        <f>VLOOKUP(A34,'QA stats'!A:U,9,0)</f>
        <v>#N/A</v>
      </c>
      <c r="J34" s="9" t="e">
        <f>VLOOKUP(A34,'QA stats'!A:U,10,0)</f>
        <v>#N/A</v>
      </c>
      <c r="K34" s="9" t="e">
        <f>VLOOKUP(A34,'QA stats'!A:U,11,0)</f>
        <v>#N/A</v>
      </c>
      <c r="L34" s="9" t="e">
        <f>VLOOKUP(A34,'QA stats'!A:U,12,0)</f>
        <v>#N/A</v>
      </c>
      <c r="M34" s="9" t="e">
        <f>VLOOKUP(A34,'QA stats'!A:U,13,0)</f>
        <v>#N/A</v>
      </c>
      <c r="N34" s="9" t="e">
        <f>VLOOKUP(A34,'QA stats'!A:U,14,0)</f>
        <v>#N/A</v>
      </c>
      <c r="O34" s="9" t="e">
        <f>VLOOKUP(A34,'QA stats'!A:U,15,0)</f>
        <v>#N/A</v>
      </c>
      <c r="P34" s="9" t="e">
        <f>VLOOKUP(A34,'QA stats'!A:U,16,0)</f>
        <v>#N/A</v>
      </c>
      <c r="Q34" t="e">
        <f>VLOOKUP(A34,'QA stats'!A:U,17,0)</f>
        <v>#N/A</v>
      </c>
      <c r="R34" s="9" t="e">
        <f>VLOOKUP(A34,'QA stats'!A:U,18,0)</f>
        <v>#N/A</v>
      </c>
      <c r="S34" s="9" t="e">
        <f>VLOOKUP(A34,'QA stats'!A:U,19,0)</f>
        <v>#N/A</v>
      </c>
      <c r="T34" t="e">
        <f>VLOOKUP(A34,'QA stats'!A:U,20,0)</f>
        <v>#N/A</v>
      </c>
      <c r="U34" t="e">
        <f>VLOOKUP(A34,'QA stats'!A:U,21,0)</f>
        <v>#N/A</v>
      </c>
      <c r="V34" s="9" t="e">
        <f>VLOOKUP(A34,'QA stats'!A:W,22,0)</f>
        <v>#N/A</v>
      </c>
      <c r="W34" t="e">
        <f>VLOOKUP(A34,'QA stats'!A:W,23,0)</f>
        <v>#N/A</v>
      </c>
    </row>
    <row r="35" spans="1:23">
      <c r="A35" s="67" t="s">
        <v>717</v>
      </c>
      <c r="B35" s="10" t="e">
        <f>VLOOKUP(A35,'QA stats'!A:U,2,0)</f>
        <v>#N/A</v>
      </c>
      <c r="C35" s="10" t="e">
        <f>VLOOKUP(A35,'QA stats'!A:U,3,0)</f>
        <v>#N/A</v>
      </c>
      <c r="D35" s="46" t="e">
        <f>VLOOKUP(A35,'QA stats'!A:U,4,0)</f>
        <v>#N/A</v>
      </c>
      <c r="E35" s="46" t="e">
        <f>VLOOKUP(A35,'QA stats'!A:U,5,0)</f>
        <v>#N/A</v>
      </c>
      <c r="F35" s="9" t="e">
        <f>VLOOKUP(A35,'QA stats'!A:U,6,0)</f>
        <v>#N/A</v>
      </c>
      <c r="G35" s="9" t="e">
        <f>VLOOKUP(A35,'QA stats'!A:U,7,0)</f>
        <v>#N/A</v>
      </c>
      <c r="H35" s="9" t="e">
        <f>VLOOKUP(A35,'QA stats'!A:U,8,0)</f>
        <v>#N/A</v>
      </c>
      <c r="I35" s="9" t="e">
        <f>VLOOKUP(A35,'QA stats'!A:U,9,0)</f>
        <v>#N/A</v>
      </c>
      <c r="J35" s="9" t="e">
        <f>VLOOKUP(A35,'QA stats'!A:U,10,0)</f>
        <v>#N/A</v>
      </c>
      <c r="K35" s="9" t="e">
        <f>VLOOKUP(A35,'QA stats'!A:U,11,0)</f>
        <v>#N/A</v>
      </c>
      <c r="L35" s="9" t="e">
        <f>VLOOKUP(A35,'QA stats'!A:U,12,0)</f>
        <v>#N/A</v>
      </c>
      <c r="M35" s="9" t="e">
        <f>VLOOKUP(A35,'QA stats'!A:U,13,0)</f>
        <v>#N/A</v>
      </c>
      <c r="N35" s="9" t="e">
        <f>VLOOKUP(A35,'QA stats'!A:U,14,0)</f>
        <v>#N/A</v>
      </c>
      <c r="O35" s="9" t="e">
        <f>VLOOKUP(A35,'QA stats'!A:U,15,0)</f>
        <v>#N/A</v>
      </c>
      <c r="P35" s="9" t="e">
        <f>VLOOKUP(A35,'QA stats'!A:U,16,0)</f>
        <v>#N/A</v>
      </c>
      <c r="Q35" t="e">
        <f>VLOOKUP(A35,'QA stats'!A:U,17,0)</f>
        <v>#N/A</v>
      </c>
      <c r="R35" s="9" t="e">
        <f>VLOOKUP(A35,'QA stats'!A:U,18,0)</f>
        <v>#N/A</v>
      </c>
      <c r="S35" s="9" t="e">
        <f>VLOOKUP(A35,'QA stats'!A:U,19,0)</f>
        <v>#N/A</v>
      </c>
      <c r="T35" t="e">
        <f>VLOOKUP(A35,'QA stats'!A:U,20,0)</f>
        <v>#N/A</v>
      </c>
      <c r="U35" t="e">
        <f>VLOOKUP(A35,'QA stats'!A:U,21,0)</f>
        <v>#N/A</v>
      </c>
      <c r="V35" s="9" t="e">
        <f>VLOOKUP(A35,'QA stats'!A:W,22,0)</f>
        <v>#N/A</v>
      </c>
      <c r="W35" t="e">
        <f>VLOOKUP(A35,'QA stats'!A:W,23,0)</f>
        <v>#N/A</v>
      </c>
    </row>
    <row r="36" spans="1:23">
      <c r="A36" s="67" t="s">
        <v>2403</v>
      </c>
      <c r="B36" s="10" t="e">
        <f>VLOOKUP(A36,'QA stats'!A:U,2,0)</f>
        <v>#N/A</v>
      </c>
      <c r="C36" s="10" t="e">
        <f>VLOOKUP(A36,'QA stats'!A:U,3,0)</f>
        <v>#N/A</v>
      </c>
      <c r="D36" s="46" t="e">
        <f>VLOOKUP(A36,'QA stats'!A:U,4,0)</f>
        <v>#N/A</v>
      </c>
      <c r="E36" s="46" t="e">
        <f>VLOOKUP(A36,'QA stats'!A:U,5,0)</f>
        <v>#N/A</v>
      </c>
      <c r="F36" s="9" t="e">
        <f>VLOOKUP(A36,'QA stats'!A:U,6,0)</f>
        <v>#N/A</v>
      </c>
      <c r="G36" s="9" t="e">
        <f>VLOOKUP(A36,'QA stats'!A:U,7,0)</f>
        <v>#N/A</v>
      </c>
      <c r="H36" s="9" t="e">
        <f>VLOOKUP(A36,'QA stats'!A:U,8,0)</f>
        <v>#N/A</v>
      </c>
      <c r="I36" s="9" t="e">
        <f>VLOOKUP(A36,'QA stats'!A:U,9,0)</f>
        <v>#N/A</v>
      </c>
      <c r="J36" s="9" t="e">
        <f>VLOOKUP(A36,'QA stats'!A:U,10,0)</f>
        <v>#N/A</v>
      </c>
      <c r="K36" s="9" t="e">
        <f>VLOOKUP(A36,'QA stats'!A:U,11,0)</f>
        <v>#N/A</v>
      </c>
      <c r="L36" s="9" t="e">
        <f>VLOOKUP(A36,'QA stats'!A:U,12,0)</f>
        <v>#N/A</v>
      </c>
      <c r="M36" s="9" t="e">
        <f>VLOOKUP(A36,'QA stats'!A:U,13,0)</f>
        <v>#N/A</v>
      </c>
      <c r="N36" s="9" t="e">
        <f>VLOOKUP(A36,'QA stats'!A:U,14,0)</f>
        <v>#N/A</v>
      </c>
      <c r="O36" s="9" t="e">
        <f>VLOOKUP(A36,'QA stats'!A:U,15,0)</f>
        <v>#N/A</v>
      </c>
      <c r="P36" s="9" t="e">
        <f>VLOOKUP(A36,'QA stats'!A:U,16,0)</f>
        <v>#N/A</v>
      </c>
      <c r="Q36" t="e">
        <f>VLOOKUP(A36,'QA stats'!A:U,17,0)</f>
        <v>#N/A</v>
      </c>
      <c r="R36" s="9" t="e">
        <f>VLOOKUP(A36,'QA stats'!A:U,18,0)</f>
        <v>#N/A</v>
      </c>
      <c r="S36" s="9" t="e">
        <f>VLOOKUP(A36,'QA stats'!A:U,19,0)</f>
        <v>#N/A</v>
      </c>
      <c r="T36" t="e">
        <f>VLOOKUP(A36,'QA stats'!A:U,20,0)</f>
        <v>#N/A</v>
      </c>
      <c r="U36" t="e">
        <f>VLOOKUP(A36,'QA stats'!A:U,21,0)</f>
        <v>#N/A</v>
      </c>
      <c r="V36" s="9" t="e">
        <f>VLOOKUP(A36,'QA stats'!A:W,22,0)</f>
        <v>#N/A</v>
      </c>
      <c r="W36" t="e">
        <f>VLOOKUP(A36,'QA stats'!A:W,23,0)</f>
        <v>#N/A</v>
      </c>
    </row>
    <row r="37" spans="1:23">
      <c r="A37" s="67" t="s">
        <v>881</v>
      </c>
      <c r="B37" s="10">
        <f>VLOOKUP(A37,'QA stats'!A:U,2,0)</f>
        <v>0.15297453703703703</v>
      </c>
      <c r="C37" s="10">
        <f>VLOOKUP(A37,'QA stats'!A:U,3,0)</f>
        <v>0.12825231481481483</v>
      </c>
      <c r="D37" s="46">
        <f>VLOOKUP(A37,'QA stats'!A:U,4,0)</f>
        <v>9.7141203703703702E-2</v>
      </c>
      <c r="E37" s="46">
        <f>VLOOKUP(A37,'QA stats'!A:U,5,0)</f>
        <v>2.4722222222222225E-2</v>
      </c>
      <c r="F37" s="9">
        <f>VLOOKUP(A37,'QA stats'!A:U,6,0)</f>
        <v>1038</v>
      </c>
      <c r="G37" s="9">
        <f>VLOOKUP(A37,'QA stats'!A:U,7,0)</f>
        <v>41</v>
      </c>
      <c r="H37" s="9">
        <f>VLOOKUP(A37,'QA stats'!A:U,8,0)</f>
        <v>1079</v>
      </c>
      <c r="I37" s="9">
        <f>VLOOKUP(A37,'QA stats'!A:U,9,0)</f>
        <v>137</v>
      </c>
      <c r="J37" s="9">
        <f>VLOOKUP(A37,'QA stats'!A:U,10,0)</f>
        <v>67</v>
      </c>
      <c r="K37" s="9">
        <f>VLOOKUP(A37,'QA stats'!A:U,11,0)</f>
        <v>15</v>
      </c>
      <c r="L37" s="9">
        <f>VLOOKUP(A37,'QA stats'!A:U,12,0)</f>
        <v>219</v>
      </c>
      <c r="M37" s="9">
        <f>VLOOKUP(A37,'QA stats'!A:U,13,0)</f>
        <v>0</v>
      </c>
      <c r="N37" s="9">
        <f>VLOOKUP(A37,'QA stats'!A:U,14,0)</f>
        <v>0</v>
      </c>
      <c r="O37" s="9">
        <f>VLOOKUP(A37,'QA stats'!A:U,15,0)</f>
        <v>0</v>
      </c>
      <c r="P37" s="9">
        <f>VLOOKUP(A37,'QA stats'!A:U,16,0)</f>
        <v>0</v>
      </c>
      <c r="Q37">
        <f>VLOOKUP(A37,'QA stats'!A:U,17,0)</f>
        <v>0</v>
      </c>
      <c r="R37" s="9">
        <f>VLOOKUP(A37,'QA stats'!A:U,18,0)</f>
        <v>0</v>
      </c>
      <c r="S37" s="9">
        <f>VLOOKUP(A37,'QA stats'!A:U,19,0)</f>
        <v>0</v>
      </c>
      <c r="T37">
        <f>VLOOKUP(A37,'QA stats'!A:U,20,0)</f>
        <v>0</v>
      </c>
      <c r="U37">
        <f>VLOOKUP(A37,'QA stats'!A:U,21,0)</f>
        <v>0</v>
      </c>
      <c r="V37" s="9">
        <f>VLOOKUP(A37,'QA stats'!A:W,22,0)</f>
        <v>0</v>
      </c>
      <c r="W37">
        <f>VLOOKUP(A37,'QA stats'!A:W,23,0)</f>
        <v>0</v>
      </c>
    </row>
    <row r="38" spans="1:23">
      <c r="A38" s="67" t="s">
        <v>993</v>
      </c>
      <c r="B38" s="10">
        <f>VLOOKUP(A38,'QA stats'!A:U,2,0)</f>
        <v>0.14222222222222222</v>
      </c>
      <c r="C38" s="10">
        <f>VLOOKUP(A38,'QA stats'!A:U,3,0)</f>
        <v>6.87962962962963E-2</v>
      </c>
      <c r="D38" s="46">
        <f>VLOOKUP(A38,'QA stats'!A:U,4,0)</f>
        <v>8.8773148148148143E-2</v>
      </c>
      <c r="E38" s="46">
        <f>VLOOKUP(A38,'QA stats'!A:U,5,0)</f>
        <v>7.3414351851851856E-2</v>
      </c>
      <c r="F38" s="9">
        <f>VLOOKUP(A38,'QA stats'!A:U,6,0)</f>
        <v>862</v>
      </c>
      <c r="G38" s="9">
        <f>VLOOKUP(A38,'QA stats'!A:U,7,0)</f>
        <v>19</v>
      </c>
      <c r="H38" s="9">
        <f>VLOOKUP(A38,'QA stats'!A:U,8,0)</f>
        <v>881</v>
      </c>
      <c r="I38" s="9">
        <f>VLOOKUP(A38,'QA stats'!A:U,9,0)</f>
        <v>704</v>
      </c>
      <c r="J38" s="9">
        <f>VLOOKUP(A38,'QA stats'!A:U,10,0)</f>
        <v>32</v>
      </c>
      <c r="K38" s="9">
        <f>VLOOKUP(A38,'QA stats'!A:U,11,0)</f>
        <v>7</v>
      </c>
      <c r="L38" s="9">
        <f>VLOOKUP(A38,'QA stats'!A:U,12,0)</f>
        <v>743</v>
      </c>
      <c r="M38" s="9">
        <f>VLOOKUP(A38,'QA stats'!A:U,13,0)</f>
        <v>0</v>
      </c>
      <c r="N38" s="9">
        <f>VLOOKUP(A38,'QA stats'!A:U,14,0)</f>
        <v>0</v>
      </c>
      <c r="O38" s="9">
        <f>VLOOKUP(A38,'QA stats'!A:U,15,0)</f>
        <v>0</v>
      </c>
      <c r="P38" s="9">
        <f>VLOOKUP(A38,'QA stats'!A:U,16,0)</f>
        <v>0</v>
      </c>
      <c r="Q38">
        <f>VLOOKUP(A38,'QA stats'!A:U,17,0)</f>
        <v>0</v>
      </c>
      <c r="R38" s="9">
        <f>VLOOKUP(A38,'QA stats'!A:U,18,0)</f>
        <v>0</v>
      </c>
      <c r="S38" s="9">
        <f>VLOOKUP(A38,'QA stats'!A:U,19,0)</f>
        <v>0</v>
      </c>
      <c r="T38">
        <f>VLOOKUP(A38,'QA stats'!A:U,20,0)</f>
        <v>0</v>
      </c>
      <c r="U38">
        <f>VLOOKUP(A38,'QA stats'!A:U,21,0)</f>
        <v>0</v>
      </c>
      <c r="V38" s="9">
        <f>VLOOKUP(A38,'QA stats'!A:W,22,0)</f>
        <v>0</v>
      </c>
      <c r="W38">
        <f>VLOOKUP(A38,'QA stats'!A:W,23,0)</f>
        <v>0</v>
      </c>
    </row>
    <row r="39" spans="1:23">
      <c r="A39" s="67" t="s">
        <v>2404</v>
      </c>
      <c r="B39" s="10" t="e">
        <f>VLOOKUP(A39,'QA stats'!A:U,2,0)</f>
        <v>#N/A</v>
      </c>
      <c r="C39" s="10" t="e">
        <f>VLOOKUP(A39,'QA stats'!A:U,3,0)</f>
        <v>#N/A</v>
      </c>
      <c r="D39" s="46" t="e">
        <f>VLOOKUP(A39,'QA stats'!A:U,4,0)</f>
        <v>#N/A</v>
      </c>
      <c r="E39" s="46" t="e">
        <f>VLOOKUP(A39,'QA stats'!A:U,5,0)</f>
        <v>#N/A</v>
      </c>
      <c r="F39" s="9" t="e">
        <f>VLOOKUP(A39,'QA stats'!A:U,6,0)</f>
        <v>#N/A</v>
      </c>
      <c r="G39" s="9" t="e">
        <f>VLOOKUP(A39,'QA stats'!A:U,7,0)</f>
        <v>#N/A</v>
      </c>
      <c r="H39" s="9" t="e">
        <f>VLOOKUP(A39,'QA stats'!A:U,8,0)</f>
        <v>#N/A</v>
      </c>
      <c r="I39" s="9" t="e">
        <f>VLOOKUP(A39,'QA stats'!A:U,9,0)</f>
        <v>#N/A</v>
      </c>
      <c r="J39" s="9" t="e">
        <f>VLOOKUP(A39,'QA stats'!A:U,10,0)</f>
        <v>#N/A</v>
      </c>
      <c r="K39" s="9" t="e">
        <f>VLOOKUP(A39,'QA stats'!A:U,11,0)</f>
        <v>#N/A</v>
      </c>
      <c r="L39" s="9" t="e">
        <f>VLOOKUP(A39,'QA stats'!A:U,12,0)</f>
        <v>#N/A</v>
      </c>
      <c r="M39" s="9" t="e">
        <f>VLOOKUP(A39,'QA stats'!A:U,13,0)</f>
        <v>#N/A</v>
      </c>
      <c r="N39" s="9" t="e">
        <f>VLOOKUP(A39,'QA stats'!A:U,14,0)</f>
        <v>#N/A</v>
      </c>
      <c r="O39" s="9" t="e">
        <f>VLOOKUP(A39,'QA stats'!A:U,15,0)</f>
        <v>#N/A</v>
      </c>
      <c r="P39" s="9" t="e">
        <f>VLOOKUP(A39,'QA stats'!A:U,16,0)</f>
        <v>#N/A</v>
      </c>
      <c r="Q39" t="e">
        <f>VLOOKUP(A39,'QA stats'!A:U,17,0)</f>
        <v>#N/A</v>
      </c>
      <c r="R39" s="9" t="e">
        <f>VLOOKUP(A39,'QA stats'!A:U,18,0)</f>
        <v>#N/A</v>
      </c>
      <c r="S39" s="9" t="e">
        <f>VLOOKUP(A39,'QA stats'!A:U,19,0)</f>
        <v>#N/A</v>
      </c>
      <c r="T39" t="e">
        <f>VLOOKUP(A39,'QA stats'!A:U,20,0)</f>
        <v>#N/A</v>
      </c>
      <c r="U39" t="e">
        <f>VLOOKUP(A39,'QA stats'!A:U,21,0)</f>
        <v>#N/A</v>
      </c>
      <c r="V39" s="9" t="e">
        <f>VLOOKUP(A39,'QA stats'!A:W,22,0)</f>
        <v>#N/A</v>
      </c>
      <c r="W39" t="e">
        <f>VLOOKUP(A39,'QA stats'!A:W,23,0)</f>
        <v>#N/A</v>
      </c>
    </row>
    <row r="40" spans="1:23">
      <c r="A40" s="67" t="s">
        <v>1089</v>
      </c>
      <c r="B40" s="10" t="e">
        <f>VLOOKUP(A40,'QA stats'!A:U,2,0)</f>
        <v>#N/A</v>
      </c>
      <c r="C40" s="10" t="e">
        <f>VLOOKUP(A40,'QA stats'!A:U,3,0)</f>
        <v>#N/A</v>
      </c>
      <c r="D40" s="46" t="e">
        <f>VLOOKUP(A40,'QA stats'!A:U,4,0)</f>
        <v>#N/A</v>
      </c>
      <c r="E40" s="46" t="e">
        <f>VLOOKUP(A40,'QA stats'!A:U,5,0)</f>
        <v>#N/A</v>
      </c>
      <c r="F40" s="9" t="e">
        <f>VLOOKUP(A40,'QA stats'!A:U,6,0)</f>
        <v>#N/A</v>
      </c>
      <c r="G40" s="9" t="e">
        <f>VLOOKUP(A40,'QA stats'!A:U,7,0)</f>
        <v>#N/A</v>
      </c>
      <c r="H40" s="9" t="e">
        <f>VLOOKUP(A40,'QA stats'!A:U,8,0)</f>
        <v>#N/A</v>
      </c>
      <c r="I40" s="9" t="e">
        <f>VLOOKUP(A40,'QA stats'!A:U,9,0)</f>
        <v>#N/A</v>
      </c>
      <c r="J40" s="9" t="e">
        <f>VLOOKUP(A40,'QA stats'!A:U,10,0)</f>
        <v>#N/A</v>
      </c>
      <c r="K40" s="9" t="e">
        <f>VLOOKUP(A40,'QA stats'!A:U,11,0)</f>
        <v>#N/A</v>
      </c>
      <c r="L40" s="9" t="e">
        <f>VLOOKUP(A40,'QA stats'!A:U,12,0)</f>
        <v>#N/A</v>
      </c>
      <c r="M40" s="9" t="e">
        <f>VLOOKUP(A40,'QA stats'!A:U,13,0)</f>
        <v>#N/A</v>
      </c>
      <c r="N40" s="9" t="e">
        <f>VLOOKUP(A40,'QA stats'!A:U,14,0)</f>
        <v>#N/A</v>
      </c>
      <c r="O40" s="9" t="e">
        <f>VLOOKUP(A40,'QA stats'!A:U,15,0)</f>
        <v>#N/A</v>
      </c>
      <c r="P40" s="9" t="e">
        <f>VLOOKUP(A40,'QA stats'!A:U,16,0)</f>
        <v>#N/A</v>
      </c>
      <c r="Q40" t="e">
        <f>VLOOKUP(A40,'QA stats'!A:U,17,0)</f>
        <v>#N/A</v>
      </c>
      <c r="R40" s="9" t="e">
        <f>VLOOKUP(A40,'QA stats'!A:U,18,0)</f>
        <v>#N/A</v>
      </c>
      <c r="S40" s="9" t="e">
        <f>VLOOKUP(A40,'QA stats'!A:U,19,0)</f>
        <v>#N/A</v>
      </c>
      <c r="T40" t="e">
        <f>VLOOKUP(A40,'QA stats'!A:U,20,0)</f>
        <v>#N/A</v>
      </c>
      <c r="U40" t="e">
        <f>VLOOKUP(A40,'QA stats'!A:U,21,0)</f>
        <v>#N/A</v>
      </c>
      <c r="V40" s="9" t="e">
        <f>VLOOKUP(A40,'QA stats'!A:W,22,0)</f>
        <v>#N/A</v>
      </c>
      <c r="W40" t="e">
        <f>VLOOKUP(A40,'QA stats'!A:W,23,0)</f>
        <v>#N/A</v>
      </c>
    </row>
    <row r="41" spans="1:23">
      <c r="A41" t="s">
        <v>1198</v>
      </c>
      <c r="B41" s="10" t="e">
        <f>VLOOKUP(A41,'QA stats'!A:U,2,0)</f>
        <v>#N/A</v>
      </c>
      <c r="C41" s="10" t="e">
        <f>VLOOKUP(A41,'QA stats'!A:U,3,0)</f>
        <v>#N/A</v>
      </c>
      <c r="D41" s="46" t="e">
        <f>VLOOKUP(A41,'QA stats'!A:U,4,0)</f>
        <v>#N/A</v>
      </c>
      <c r="E41" s="46" t="e">
        <f>VLOOKUP(A41,'QA stats'!A:U,5,0)</f>
        <v>#N/A</v>
      </c>
      <c r="F41" s="9" t="e">
        <f>VLOOKUP(A41,'QA stats'!A:U,6,0)</f>
        <v>#N/A</v>
      </c>
      <c r="G41" s="9" t="e">
        <f>VLOOKUP(A41,'QA stats'!A:U,7,0)</f>
        <v>#N/A</v>
      </c>
      <c r="H41" s="9" t="e">
        <f>VLOOKUP(A41,'QA stats'!A:U,8,0)</f>
        <v>#N/A</v>
      </c>
      <c r="I41" s="9" t="e">
        <f>VLOOKUP(A41,'QA stats'!A:U,9,0)</f>
        <v>#N/A</v>
      </c>
      <c r="J41" s="9" t="e">
        <f>VLOOKUP(A41,'QA stats'!A:U,10,0)</f>
        <v>#N/A</v>
      </c>
      <c r="K41" s="9" t="e">
        <f>VLOOKUP(A41,'QA stats'!A:U,11,0)</f>
        <v>#N/A</v>
      </c>
      <c r="L41" s="9" t="e">
        <f>VLOOKUP(A41,'QA stats'!A:U,12,0)</f>
        <v>#N/A</v>
      </c>
      <c r="M41" s="9" t="e">
        <f>VLOOKUP(A41,'QA stats'!A:U,13,0)</f>
        <v>#N/A</v>
      </c>
      <c r="N41" s="9" t="e">
        <f>VLOOKUP(A41,'QA stats'!A:U,14,0)</f>
        <v>#N/A</v>
      </c>
      <c r="O41" s="9" t="e">
        <f>VLOOKUP(A41,'QA stats'!A:U,15,0)</f>
        <v>#N/A</v>
      </c>
      <c r="P41" s="9" t="e">
        <f>VLOOKUP(A41,'QA stats'!A:U,16,0)</f>
        <v>#N/A</v>
      </c>
      <c r="Q41" t="e">
        <f>VLOOKUP(A41,'QA stats'!A:U,17,0)</f>
        <v>#N/A</v>
      </c>
      <c r="R41" s="9" t="e">
        <f>VLOOKUP(A41,'QA stats'!A:U,18,0)</f>
        <v>#N/A</v>
      </c>
      <c r="S41" s="9" t="e">
        <f>VLOOKUP(A41,'QA stats'!A:U,19,0)</f>
        <v>#N/A</v>
      </c>
      <c r="T41" t="e">
        <f>VLOOKUP(A41,'QA stats'!A:U,20,0)</f>
        <v>#N/A</v>
      </c>
      <c r="U41" t="e">
        <f>VLOOKUP(A41,'QA stats'!A:U,21,0)</f>
        <v>#N/A</v>
      </c>
      <c r="V41" s="9" t="e">
        <f>VLOOKUP(A41,'QA stats'!A:W,22,0)</f>
        <v>#N/A</v>
      </c>
      <c r="W41" t="e">
        <f>VLOOKUP(A41,'QA stats'!A:W,23,0)</f>
        <v>#N/A</v>
      </c>
    </row>
    <row r="42" spans="1:23">
      <c r="A42" t="s">
        <v>1386</v>
      </c>
      <c r="B42" s="10" t="e">
        <f>VLOOKUP(A42,'QA stats'!A:U,2,0)</f>
        <v>#N/A</v>
      </c>
      <c r="C42" s="10" t="e">
        <f>VLOOKUP(A42,'QA stats'!A:U,3,0)</f>
        <v>#N/A</v>
      </c>
      <c r="D42" s="46" t="e">
        <f>VLOOKUP(A42,'QA stats'!A:U,4,0)</f>
        <v>#N/A</v>
      </c>
      <c r="E42" s="46" t="e">
        <f>VLOOKUP(A42,'QA stats'!A:U,5,0)</f>
        <v>#N/A</v>
      </c>
      <c r="F42" s="9" t="e">
        <f>VLOOKUP(A42,'QA stats'!A:U,6,0)</f>
        <v>#N/A</v>
      </c>
      <c r="G42" s="9" t="e">
        <f>VLOOKUP(A42,'QA stats'!A:U,7,0)</f>
        <v>#N/A</v>
      </c>
      <c r="H42" s="9" t="e">
        <f>VLOOKUP(A42,'QA stats'!A:U,8,0)</f>
        <v>#N/A</v>
      </c>
      <c r="I42" s="9" t="e">
        <f>VLOOKUP(A42,'QA stats'!A:U,9,0)</f>
        <v>#N/A</v>
      </c>
      <c r="J42" s="9" t="e">
        <f>VLOOKUP(A42,'QA stats'!A:U,10,0)</f>
        <v>#N/A</v>
      </c>
      <c r="K42" s="9" t="e">
        <f>VLOOKUP(A42,'QA stats'!A:U,11,0)</f>
        <v>#N/A</v>
      </c>
      <c r="L42" s="9" t="e">
        <f>VLOOKUP(A42,'QA stats'!A:U,12,0)</f>
        <v>#N/A</v>
      </c>
      <c r="M42" s="9" t="e">
        <f>VLOOKUP(A42,'QA stats'!A:U,13,0)</f>
        <v>#N/A</v>
      </c>
      <c r="N42" s="9" t="e">
        <f>VLOOKUP(A42,'QA stats'!A:U,14,0)</f>
        <v>#N/A</v>
      </c>
      <c r="O42" s="9" t="e">
        <f>VLOOKUP(A42,'QA stats'!A:U,15,0)</f>
        <v>#N/A</v>
      </c>
      <c r="P42" s="9" t="e">
        <f>VLOOKUP(A42,'QA stats'!A:U,16,0)</f>
        <v>#N/A</v>
      </c>
      <c r="Q42" t="e">
        <f>VLOOKUP(A42,'QA stats'!A:U,17,0)</f>
        <v>#N/A</v>
      </c>
      <c r="R42" s="9" t="e">
        <f>VLOOKUP(A42,'QA stats'!A:U,18,0)</f>
        <v>#N/A</v>
      </c>
      <c r="S42" s="9" t="e">
        <f>VLOOKUP(A42,'QA stats'!A:U,19,0)</f>
        <v>#N/A</v>
      </c>
      <c r="T42" t="e">
        <f>VLOOKUP(A42,'QA stats'!A:U,20,0)</f>
        <v>#N/A</v>
      </c>
      <c r="U42" t="e">
        <f>VLOOKUP(A42,'QA stats'!A:U,21,0)</f>
        <v>#N/A</v>
      </c>
      <c r="V42" s="9" t="e">
        <f>VLOOKUP(A42,'QA stats'!A:W,22,0)</f>
        <v>#N/A</v>
      </c>
      <c r="W42" t="e">
        <f>VLOOKUP(A42,'QA stats'!A:W,23,0)</f>
        <v>#N/A</v>
      </c>
    </row>
    <row r="43" spans="1:23">
      <c r="A43" t="s">
        <v>2405</v>
      </c>
      <c r="B43" s="10" t="e">
        <f>VLOOKUP(A43,'QA stats'!A:U,2,0)</f>
        <v>#N/A</v>
      </c>
      <c r="C43" s="10" t="e">
        <f>VLOOKUP(A43,'QA stats'!A:U,3,0)</f>
        <v>#N/A</v>
      </c>
      <c r="D43" s="46" t="e">
        <f>VLOOKUP(A43,'QA stats'!A:U,4,0)</f>
        <v>#N/A</v>
      </c>
      <c r="E43" s="46" t="e">
        <f>VLOOKUP(A43,'QA stats'!A:U,5,0)</f>
        <v>#N/A</v>
      </c>
      <c r="F43" s="9" t="e">
        <f>VLOOKUP(A43,'QA stats'!A:U,6,0)</f>
        <v>#N/A</v>
      </c>
      <c r="G43" s="9" t="e">
        <f>VLOOKUP(A43,'QA stats'!A:U,7,0)</f>
        <v>#N/A</v>
      </c>
      <c r="H43" s="9" t="e">
        <f>VLOOKUP(A43,'QA stats'!A:U,8,0)</f>
        <v>#N/A</v>
      </c>
      <c r="I43" s="9" t="e">
        <f>VLOOKUP(A43,'QA stats'!A:U,9,0)</f>
        <v>#N/A</v>
      </c>
      <c r="J43" s="9" t="e">
        <f>VLOOKUP(A43,'QA stats'!A:U,10,0)</f>
        <v>#N/A</v>
      </c>
      <c r="K43" s="9" t="e">
        <f>VLOOKUP(A43,'QA stats'!A:U,11,0)</f>
        <v>#N/A</v>
      </c>
      <c r="L43" s="9" t="e">
        <f>VLOOKUP(A43,'QA stats'!A:U,12,0)</f>
        <v>#N/A</v>
      </c>
      <c r="M43" s="9" t="e">
        <f>VLOOKUP(A43,'QA stats'!A:U,13,0)</f>
        <v>#N/A</v>
      </c>
      <c r="N43" s="9" t="e">
        <f>VLOOKUP(A43,'QA stats'!A:U,14,0)</f>
        <v>#N/A</v>
      </c>
      <c r="O43" s="9" t="e">
        <f>VLOOKUP(A43,'QA stats'!A:U,15,0)</f>
        <v>#N/A</v>
      </c>
      <c r="P43" s="9" t="e">
        <f>VLOOKUP(A43,'QA stats'!A:U,16,0)</f>
        <v>#N/A</v>
      </c>
      <c r="Q43" t="e">
        <f>VLOOKUP(A43,'QA stats'!A:U,17,0)</f>
        <v>#N/A</v>
      </c>
      <c r="R43" s="9" t="e">
        <f>VLOOKUP(A43,'QA stats'!A:U,18,0)</f>
        <v>#N/A</v>
      </c>
      <c r="S43" s="9" t="e">
        <f>VLOOKUP(A43,'QA stats'!A:U,19,0)</f>
        <v>#N/A</v>
      </c>
      <c r="T43" t="e">
        <f>VLOOKUP(A43,'QA stats'!A:U,20,0)</f>
        <v>#N/A</v>
      </c>
      <c r="U43" t="e">
        <f>VLOOKUP(A43,'QA stats'!A:U,21,0)</f>
        <v>#N/A</v>
      </c>
      <c r="V43" s="9" t="e">
        <f>VLOOKUP(A43,'QA stats'!A:W,22,0)</f>
        <v>#N/A</v>
      </c>
      <c r="W43" t="e">
        <f>VLOOKUP(A43,'QA stats'!A:W,23,0)</f>
        <v>#N/A</v>
      </c>
    </row>
    <row r="44" spans="1:23">
      <c r="A44" t="s">
        <v>2406</v>
      </c>
      <c r="B44" s="10" t="e">
        <f>VLOOKUP(A44,'QA stats'!A:U,2,0)</f>
        <v>#N/A</v>
      </c>
      <c r="C44" s="10" t="e">
        <f>VLOOKUP(A44,'QA stats'!A:U,3,0)</f>
        <v>#N/A</v>
      </c>
      <c r="D44" s="46" t="e">
        <f>VLOOKUP(A44,'QA stats'!A:U,4,0)</f>
        <v>#N/A</v>
      </c>
      <c r="E44" s="46" t="e">
        <f>VLOOKUP(A44,'QA stats'!A:U,5,0)</f>
        <v>#N/A</v>
      </c>
      <c r="F44" s="9" t="e">
        <f>VLOOKUP(A44,'QA stats'!A:U,6,0)</f>
        <v>#N/A</v>
      </c>
      <c r="G44" s="9" t="e">
        <f>VLOOKUP(A44,'QA stats'!A:U,7,0)</f>
        <v>#N/A</v>
      </c>
      <c r="H44" s="9" t="e">
        <f>VLOOKUP(A44,'QA stats'!A:U,8,0)</f>
        <v>#N/A</v>
      </c>
      <c r="I44" s="9" t="e">
        <f>VLOOKUP(A44,'QA stats'!A:U,9,0)</f>
        <v>#N/A</v>
      </c>
      <c r="J44" s="9" t="e">
        <f>VLOOKUP(A44,'QA stats'!A:U,10,0)</f>
        <v>#N/A</v>
      </c>
      <c r="K44" s="9" t="e">
        <f>VLOOKUP(A44,'QA stats'!A:U,11,0)</f>
        <v>#N/A</v>
      </c>
      <c r="L44" s="9" t="e">
        <f>VLOOKUP(A44,'QA stats'!A:U,12,0)</f>
        <v>#N/A</v>
      </c>
      <c r="M44" s="9" t="e">
        <f>VLOOKUP(A44,'QA stats'!A:U,13,0)</f>
        <v>#N/A</v>
      </c>
      <c r="N44" s="9" t="e">
        <f>VLOOKUP(A44,'QA stats'!A:U,14,0)</f>
        <v>#N/A</v>
      </c>
      <c r="O44" s="9" t="e">
        <f>VLOOKUP(A44,'QA stats'!A:U,15,0)</f>
        <v>#N/A</v>
      </c>
      <c r="P44" s="9" t="e">
        <f>VLOOKUP(A44,'QA stats'!A:U,16,0)</f>
        <v>#N/A</v>
      </c>
      <c r="Q44" t="e">
        <f>VLOOKUP(A44,'QA stats'!A:U,17,0)</f>
        <v>#N/A</v>
      </c>
      <c r="R44" s="9" t="e">
        <f>VLOOKUP(A44,'QA stats'!A:U,18,0)</f>
        <v>#N/A</v>
      </c>
      <c r="S44" s="9" t="e">
        <f>VLOOKUP(A44,'QA stats'!A:U,19,0)</f>
        <v>#N/A</v>
      </c>
      <c r="T44" t="e">
        <f>VLOOKUP(A44,'QA stats'!A:U,20,0)</f>
        <v>#N/A</v>
      </c>
      <c r="U44" t="e">
        <f>VLOOKUP(A44,'QA stats'!A:U,21,0)</f>
        <v>#N/A</v>
      </c>
      <c r="V44" s="9" t="e">
        <f>VLOOKUP(A44,'QA stats'!A:W,22,0)</f>
        <v>#N/A</v>
      </c>
      <c r="W44" t="e">
        <f>VLOOKUP(A44,'QA stats'!A:W,23,0)</f>
        <v>#N/A</v>
      </c>
    </row>
    <row r="45" spans="1:23">
      <c r="A45" t="s">
        <v>2407</v>
      </c>
      <c r="B45" s="10">
        <f>VLOOKUP(A45,'QA stats'!A:U,2,0)</f>
        <v>0.4604166666666667</v>
      </c>
      <c r="C45" s="10">
        <f>VLOOKUP(A45,'QA stats'!A:U,3,0)</f>
        <v>0.36920138888888893</v>
      </c>
      <c r="D45" s="46">
        <f>VLOOKUP(A45,'QA stats'!A:U,4,0)</f>
        <v>0.15609953703703702</v>
      </c>
      <c r="E45" s="46">
        <f>VLOOKUP(A45,'QA stats'!A:U,5,0)</f>
        <v>9.121527777777777E-2</v>
      </c>
      <c r="F45" s="9">
        <f>VLOOKUP(A45,'QA stats'!A:U,6,0)</f>
        <v>145</v>
      </c>
      <c r="G45" s="9">
        <f>VLOOKUP(A45,'QA stats'!A:U,7,0)</f>
        <v>161</v>
      </c>
      <c r="H45" s="9">
        <f>VLOOKUP(A45,'QA stats'!A:U,8,0)</f>
        <v>306</v>
      </c>
      <c r="I45" s="9">
        <f>VLOOKUP(A45,'QA stats'!A:U,9,0)</f>
        <v>2333</v>
      </c>
      <c r="J45" s="9">
        <f>VLOOKUP(A45,'QA stats'!A:U,10,0)</f>
        <v>273</v>
      </c>
      <c r="K45" s="9">
        <f>VLOOKUP(A45,'QA stats'!A:U,11,0)</f>
        <v>108</v>
      </c>
      <c r="L45" s="9">
        <f>VLOOKUP(A45,'QA stats'!A:U,12,0)</f>
        <v>2714</v>
      </c>
      <c r="M45" s="9">
        <f>VLOOKUP(A45,'QA stats'!A:U,13,0)</f>
        <v>0</v>
      </c>
      <c r="N45" s="9">
        <f>VLOOKUP(A45,'QA stats'!A:U,14,0)</f>
        <v>0</v>
      </c>
      <c r="O45" s="9">
        <f>VLOOKUP(A45,'QA stats'!A:U,15,0)</f>
        <v>0</v>
      </c>
      <c r="P45" s="9">
        <f>VLOOKUP(A45,'QA stats'!A:U,16,0)</f>
        <v>0</v>
      </c>
      <c r="Q45">
        <f>VLOOKUP(A45,'QA stats'!A:U,17,0)</f>
        <v>0</v>
      </c>
      <c r="R45" s="9">
        <f>VLOOKUP(A45,'QA stats'!A:U,18,0)</f>
        <v>0</v>
      </c>
      <c r="S45" s="9">
        <f>VLOOKUP(A45,'QA stats'!A:U,19,0)</f>
        <v>0</v>
      </c>
      <c r="T45">
        <f>VLOOKUP(A45,'QA stats'!A:U,20,0)</f>
        <v>0</v>
      </c>
      <c r="U45">
        <f>VLOOKUP(A45,'QA stats'!A:U,21,0)</f>
        <v>0</v>
      </c>
      <c r="V45" s="9">
        <f>VLOOKUP(A45,'QA stats'!A:W,22,0)</f>
        <v>0</v>
      </c>
      <c r="W45">
        <f>VLOOKUP(A45,'QA stats'!A:W,23,0)</f>
        <v>0</v>
      </c>
    </row>
    <row r="46" spans="1:23">
      <c r="A46" t="s">
        <v>1873</v>
      </c>
      <c r="B46" s="10">
        <f>VLOOKUP(A46,'QA stats'!A:U,2,0)</f>
        <v>0.25944444444444442</v>
      </c>
      <c r="C46" s="10">
        <f>VLOOKUP(A46,'QA stats'!A:U,3,0)</f>
        <v>0.23868055555555556</v>
      </c>
      <c r="D46" s="46">
        <f>VLOOKUP(A46,'QA stats'!A:U,4,0)</f>
        <v>3.8032407407407411E-2</v>
      </c>
      <c r="E46" s="46">
        <f>VLOOKUP(A46,'QA stats'!A:U,5,0)</f>
        <v>2.0752314814814814E-2</v>
      </c>
      <c r="F46" s="9">
        <f>VLOOKUP(A46,'QA stats'!A:U,6,0)</f>
        <v>59</v>
      </c>
      <c r="G46" s="9">
        <f>VLOOKUP(A46,'QA stats'!A:U,7,0)</f>
        <v>90</v>
      </c>
      <c r="H46" s="9">
        <f>VLOOKUP(A46,'QA stats'!A:U,8,0)</f>
        <v>149</v>
      </c>
      <c r="I46" s="9">
        <f>VLOOKUP(A46,'QA stats'!A:U,9,0)</f>
        <v>1139</v>
      </c>
      <c r="J46" s="9">
        <f>VLOOKUP(A46,'QA stats'!A:U,10,0)</f>
        <v>171</v>
      </c>
      <c r="K46" s="9">
        <f>VLOOKUP(A46,'QA stats'!A:U,11,0)</f>
        <v>67</v>
      </c>
      <c r="L46" s="9">
        <f>VLOOKUP(A46,'QA stats'!A:U,12,0)</f>
        <v>1377</v>
      </c>
      <c r="M46" s="9">
        <f>VLOOKUP(A46,'QA stats'!A:U,13,0)</f>
        <v>0</v>
      </c>
      <c r="N46" s="9">
        <f>VLOOKUP(A46,'QA stats'!A:U,14,0)</f>
        <v>0</v>
      </c>
      <c r="O46" s="9">
        <f>VLOOKUP(A46,'QA stats'!A:U,15,0)</f>
        <v>0</v>
      </c>
      <c r="P46" s="9">
        <f>VLOOKUP(A46,'QA stats'!A:U,16,0)</f>
        <v>0</v>
      </c>
      <c r="Q46">
        <f>VLOOKUP(A46,'QA stats'!A:U,17,0)</f>
        <v>0</v>
      </c>
      <c r="R46" s="9">
        <f>VLOOKUP(A46,'QA stats'!A:U,18,0)</f>
        <v>0</v>
      </c>
      <c r="S46" s="9">
        <f>VLOOKUP(A46,'QA stats'!A:U,19,0)</f>
        <v>0</v>
      </c>
      <c r="T46">
        <f>VLOOKUP(A46,'QA stats'!A:U,20,0)</f>
        <v>0</v>
      </c>
      <c r="U46">
        <f>VLOOKUP(A46,'QA stats'!A:U,21,0)</f>
        <v>0</v>
      </c>
      <c r="V46" s="9">
        <f>VLOOKUP(A46,'QA stats'!A:W,22,0)</f>
        <v>0</v>
      </c>
      <c r="W46">
        <f>VLOOKUP(A46,'QA stats'!A:W,23,0)</f>
        <v>0</v>
      </c>
    </row>
    <row r="47" spans="1:23">
      <c r="A47" t="s">
        <v>2095</v>
      </c>
      <c r="B47" s="10" t="e">
        <f>VLOOKUP(A47,'QA stats'!A:U,2,0)</f>
        <v>#N/A</v>
      </c>
      <c r="C47" s="10" t="e">
        <f>VLOOKUP(A47,'QA stats'!A:U,3,0)</f>
        <v>#N/A</v>
      </c>
      <c r="D47" s="46" t="e">
        <f>VLOOKUP(A47,'QA stats'!A:U,4,0)</f>
        <v>#N/A</v>
      </c>
      <c r="E47" s="46" t="e">
        <f>VLOOKUP(A47,'QA stats'!A:U,5,0)</f>
        <v>#N/A</v>
      </c>
      <c r="F47" s="9" t="e">
        <f>VLOOKUP(A47,'QA stats'!A:U,6,0)</f>
        <v>#N/A</v>
      </c>
      <c r="G47" s="9" t="e">
        <f>VLOOKUP(A47,'QA stats'!A:U,7,0)</f>
        <v>#N/A</v>
      </c>
      <c r="H47" s="9" t="e">
        <f>VLOOKUP(A47,'QA stats'!A:U,8,0)</f>
        <v>#N/A</v>
      </c>
      <c r="I47" s="9" t="e">
        <f>VLOOKUP(A47,'QA stats'!A:U,9,0)</f>
        <v>#N/A</v>
      </c>
      <c r="J47" s="9" t="e">
        <f>VLOOKUP(A47,'QA stats'!A:U,10,0)</f>
        <v>#N/A</v>
      </c>
      <c r="K47" s="9" t="e">
        <f>VLOOKUP(A47,'QA stats'!A:U,11,0)</f>
        <v>#N/A</v>
      </c>
      <c r="L47" s="9" t="e">
        <f>VLOOKUP(A47,'QA stats'!A:U,12,0)</f>
        <v>#N/A</v>
      </c>
      <c r="M47" s="9" t="e">
        <f>VLOOKUP(A47,'QA stats'!A:U,13,0)</f>
        <v>#N/A</v>
      </c>
      <c r="N47" s="9" t="e">
        <f>VLOOKUP(A47,'QA stats'!A:U,14,0)</f>
        <v>#N/A</v>
      </c>
      <c r="O47" s="9" t="e">
        <f>VLOOKUP(A47,'QA stats'!A:U,15,0)</f>
        <v>#N/A</v>
      </c>
      <c r="P47" s="9" t="e">
        <f>VLOOKUP(A47,'QA stats'!A:U,16,0)</f>
        <v>#N/A</v>
      </c>
      <c r="Q47" t="e">
        <f>VLOOKUP(A47,'QA stats'!A:U,17,0)</f>
        <v>#N/A</v>
      </c>
      <c r="R47" s="9" t="e">
        <f>VLOOKUP(A47,'QA stats'!A:U,18,0)</f>
        <v>#N/A</v>
      </c>
      <c r="S47" s="9" t="e">
        <f>VLOOKUP(A47,'QA stats'!A:U,19,0)</f>
        <v>#N/A</v>
      </c>
      <c r="T47" t="e">
        <f>VLOOKUP(A47,'QA stats'!A:U,20,0)</f>
        <v>#N/A</v>
      </c>
      <c r="U47" t="e">
        <f>VLOOKUP(A47,'QA stats'!A:U,21,0)</f>
        <v>#N/A</v>
      </c>
      <c r="V47" s="9" t="e">
        <f>VLOOKUP(A47,'QA stats'!A:W,22,0)</f>
        <v>#N/A</v>
      </c>
      <c r="W47" t="e">
        <f>VLOOKUP(A47,'QA stats'!A:W,23,0)</f>
        <v>#N/A</v>
      </c>
    </row>
    <row r="48" spans="1:23">
      <c r="A48" t="s">
        <v>2137</v>
      </c>
      <c r="B48" s="10">
        <f>VLOOKUP(A48,'QA stats'!A:U,2,0)</f>
        <v>0.21856481481481482</v>
      </c>
      <c r="C48" s="10">
        <f>VLOOKUP(A48,'QA stats'!A:U,3,0)</f>
        <v>7.6076388888888888E-2</v>
      </c>
      <c r="D48" s="46">
        <f>VLOOKUP(A48,'QA stats'!A:U,4,0)</f>
        <v>6.0775462962962962E-2</v>
      </c>
      <c r="E48" s="46">
        <f>VLOOKUP(A48,'QA stats'!A:U,5,0)</f>
        <v>0.14247685185185185</v>
      </c>
      <c r="F48" s="9">
        <f>VLOOKUP(A48,'QA stats'!A:U,6,0)</f>
        <v>502</v>
      </c>
      <c r="G48" s="9">
        <f>VLOOKUP(A48,'QA stats'!A:U,7,0)</f>
        <v>16</v>
      </c>
      <c r="H48" s="9">
        <f>VLOOKUP(A48,'QA stats'!A:U,8,0)</f>
        <v>518</v>
      </c>
      <c r="I48" s="9">
        <f>VLOOKUP(A48,'QA stats'!A:U,9,0)</f>
        <v>387</v>
      </c>
      <c r="J48" s="9">
        <f>VLOOKUP(A48,'QA stats'!A:U,10,0)</f>
        <v>34</v>
      </c>
      <c r="K48" s="9">
        <f>VLOOKUP(A48,'QA stats'!A:U,11,0)</f>
        <v>8</v>
      </c>
      <c r="L48" s="9">
        <f>VLOOKUP(A48,'QA stats'!A:U,12,0)</f>
        <v>429</v>
      </c>
      <c r="M48" s="9">
        <f>VLOOKUP(A48,'QA stats'!A:U,13,0)</f>
        <v>0</v>
      </c>
      <c r="N48" s="9">
        <f>VLOOKUP(A48,'QA stats'!A:U,14,0)</f>
        <v>0</v>
      </c>
      <c r="O48" s="9">
        <f>VLOOKUP(A48,'QA stats'!A:U,15,0)</f>
        <v>0</v>
      </c>
      <c r="P48" s="9">
        <f>VLOOKUP(A48,'QA stats'!A:U,16,0)</f>
        <v>0</v>
      </c>
      <c r="Q48">
        <f>VLOOKUP(A48,'QA stats'!A:U,17,0)</f>
        <v>0</v>
      </c>
      <c r="R48" s="9">
        <f>VLOOKUP(A48,'QA stats'!A:U,18,0)</f>
        <v>0</v>
      </c>
      <c r="S48" s="9">
        <f>VLOOKUP(A48,'QA stats'!A:U,19,0)</f>
        <v>0</v>
      </c>
      <c r="T48">
        <f>VLOOKUP(A48,'QA stats'!A:U,20,0)</f>
        <v>0</v>
      </c>
      <c r="U48">
        <f>VLOOKUP(A48,'QA stats'!A:U,21,0)</f>
        <v>0</v>
      </c>
      <c r="V48" s="9">
        <f>VLOOKUP(A48,'QA stats'!A:W,22,0)</f>
        <v>0</v>
      </c>
      <c r="W48">
        <f>VLOOKUP(A48,'QA stats'!A:W,23,0)</f>
        <v>0</v>
      </c>
    </row>
    <row r="49" spans="1:23">
      <c r="A49" t="s">
        <v>2408</v>
      </c>
      <c r="B49" s="10" t="e">
        <f>VLOOKUP(A49,'QA stats'!A:U,2,0)</f>
        <v>#N/A</v>
      </c>
      <c r="C49" s="10" t="e">
        <f>VLOOKUP(A49,'QA stats'!A:U,3,0)</f>
        <v>#N/A</v>
      </c>
      <c r="D49" s="46" t="e">
        <f>VLOOKUP(A49,'QA stats'!A:U,4,0)</f>
        <v>#N/A</v>
      </c>
      <c r="E49" s="46" t="e">
        <f>VLOOKUP(A49,'QA stats'!A:U,5,0)</f>
        <v>#N/A</v>
      </c>
      <c r="F49" s="9" t="e">
        <f>VLOOKUP(A49,'QA stats'!A:U,6,0)</f>
        <v>#N/A</v>
      </c>
      <c r="G49" s="9" t="e">
        <f>VLOOKUP(A49,'QA stats'!A:U,7,0)</f>
        <v>#N/A</v>
      </c>
      <c r="H49" s="9" t="e">
        <f>VLOOKUP(A49,'QA stats'!A:U,8,0)</f>
        <v>#N/A</v>
      </c>
      <c r="I49" s="9" t="e">
        <f>VLOOKUP(A49,'QA stats'!A:U,9,0)</f>
        <v>#N/A</v>
      </c>
      <c r="J49" s="9" t="e">
        <f>VLOOKUP(A49,'QA stats'!A:U,10,0)</f>
        <v>#N/A</v>
      </c>
      <c r="K49" s="9" t="e">
        <f>VLOOKUP(A49,'QA stats'!A:U,11,0)</f>
        <v>#N/A</v>
      </c>
      <c r="L49" s="9" t="e">
        <f>VLOOKUP(A49,'QA stats'!A:U,12,0)</f>
        <v>#N/A</v>
      </c>
      <c r="M49" s="9" t="e">
        <f>VLOOKUP(A49,'QA stats'!A:U,13,0)</f>
        <v>#N/A</v>
      </c>
      <c r="N49" s="9" t="e">
        <f>VLOOKUP(A49,'QA stats'!A:U,14,0)</f>
        <v>#N/A</v>
      </c>
      <c r="O49" s="9" t="e">
        <f>VLOOKUP(A49,'QA stats'!A:U,15,0)</f>
        <v>#N/A</v>
      </c>
      <c r="P49" s="9" t="e">
        <f>VLOOKUP(A49,'QA stats'!A:U,16,0)</f>
        <v>#N/A</v>
      </c>
      <c r="Q49" t="e">
        <f>VLOOKUP(A49,'QA stats'!A:U,17,0)</f>
        <v>#N/A</v>
      </c>
      <c r="R49" s="9" t="e">
        <f>VLOOKUP(A49,'QA stats'!A:U,18,0)</f>
        <v>#N/A</v>
      </c>
      <c r="S49" s="9" t="e">
        <f>VLOOKUP(A49,'QA stats'!A:U,19,0)</f>
        <v>#N/A</v>
      </c>
      <c r="T49" t="e">
        <f>VLOOKUP(A49,'QA stats'!A:U,20,0)</f>
        <v>#N/A</v>
      </c>
      <c r="U49" t="e">
        <f>VLOOKUP(A49,'QA stats'!A:U,21,0)</f>
        <v>#N/A</v>
      </c>
      <c r="V49" s="9" t="e">
        <f>VLOOKUP(A49,'QA stats'!A:W,22,0)</f>
        <v>#N/A</v>
      </c>
      <c r="W49" t="e">
        <f>VLOOKUP(A49,'QA stats'!A:W,23,0)</f>
        <v>#N/A</v>
      </c>
    </row>
    <row r="50" spans="1:23">
      <c r="A50" t="s">
        <v>2409</v>
      </c>
      <c r="B50" s="10" t="e">
        <f>VLOOKUP(A50,'QA stats'!A:U,2,0)</f>
        <v>#N/A</v>
      </c>
      <c r="C50" s="10" t="e">
        <f>VLOOKUP(A50,'QA stats'!A:U,3,0)</f>
        <v>#N/A</v>
      </c>
      <c r="D50" s="46" t="e">
        <f>VLOOKUP(A50,'QA stats'!A:U,4,0)</f>
        <v>#N/A</v>
      </c>
      <c r="E50" s="46" t="e">
        <f>VLOOKUP(A50,'QA stats'!A:U,5,0)</f>
        <v>#N/A</v>
      </c>
      <c r="F50" s="9" t="e">
        <f>VLOOKUP(A50,'QA stats'!A:U,6,0)</f>
        <v>#N/A</v>
      </c>
      <c r="G50" s="9" t="e">
        <f>VLOOKUP(A50,'QA stats'!A:U,7,0)</f>
        <v>#N/A</v>
      </c>
      <c r="H50" s="9" t="e">
        <f>VLOOKUP(A50,'QA stats'!A:U,8,0)</f>
        <v>#N/A</v>
      </c>
      <c r="I50" s="9" t="e">
        <f>VLOOKUP(A50,'QA stats'!A:U,9,0)</f>
        <v>#N/A</v>
      </c>
      <c r="J50" s="9" t="e">
        <f>VLOOKUP(A50,'QA stats'!A:U,10,0)</f>
        <v>#N/A</v>
      </c>
      <c r="K50" s="9" t="e">
        <f>VLOOKUP(A50,'QA stats'!A:U,11,0)</f>
        <v>#N/A</v>
      </c>
      <c r="L50" s="9" t="e">
        <f>VLOOKUP(A50,'QA stats'!A:U,12,0)</f>
        <v>#N/A</v>
      </c>
      <c r="M50" s="9" t="e">
        <f>VLOOKUP(A50,'QA stats'!A:U,13,0)</f>
        <v>#N/A</v>
      </c>
      <c r="N50" s="9" t="e">
        <f>VLOOKUP(A50,'QA stats'!A:U,14,0)</f>
        <v>#N/A</v>
      </c>
      <c r="O50" s="9" t="e">
        <f>VLOOKUP(A50,'QA stats'!A:U,15,0)</f>
        <v>#N/A</v>
      </c>
      <c r="P50" s="9" t="e">
        <f>VLOOKUP(A50,'QA stats'!A:U,16,0)</f>
        <v>#N/A</v>
      </c>
      <c r="Q50" t="e">
        <f>VLOOKUP(A50,'QA stats'!A:U,17,0)</f>
        <v>#N/A</v>
      </c>
      <c r="R50" s="9" t="e">
        <f>VLOOKUP(A50,'QA stats'!A:U,18,0)</f>
        <v>#N/A</v>
      </c>
      <c r="S50" s="9" t="e">
        <f>VLOOKUP(A50,'QA stats'!A:U,19,0)</f>
        <v>#N/A</v>
      </c>
      <c r="T50" t="e">
        <f>VLOOKUP(A50,'QA stats'!A:U,20,0)</f>
        <v>#N/A</v>
      </c>
      <c r="U50" t="e">
        <f>VLOOKUP(A50,'QA stats'!A:U,21,0)</f>
        <v>#N/A</v>
      </c>
      <c r="V50" s="9" t="e">
        <f>VLOOKUP(A50,'QA stats'!A:W,22,0)</f>
        <v>#N/A</v>
      </c>
      <c r="W50" t="e">
        <f>VLOOKUP(A50,'QA stats'!A:W,23,0)</f>
        <v>#N/A</v>
      </c>
    </row>
    <row r="51" spans="1:23">
      <c r="A51" t="s">
        <v>2250</v>
      </c>
      <c r="B51" s="10" t="e">
        <f>VLOOKUP(A51,'QA stats'!A:U,2,0)</f>
        <v>#N/A</v>
      </c>
      <c r="C51" s="10" t="e">
        <f>VLOOKUP(A51,'QA stats'!A:U,3,0)</f>
        <v>#N/A</v>
      </c>
      <c r="D51" s="46" t="e">
        <f>VLOOKUP(A51,'QA stats'!A:U,4,0)</f>
        <v>#N/A</v>
      </c>
      <c r="E51" s="46" t="e">
        <f>VLOOKUP(A51,'QA stats'!A:U,5,0)</f>
        <v>#N/A</v>
      </c>
      <c r="F51" s="9" t="e">
        <f>VLOOKUP(A51,'QA stats'!A:U,6,0)</f>
        <v>#N/A</v>
      </c>
      <c r="G51" s="9" t="e">
        <f>VLOOKUP(A51,'QA stats'!A:U,7,0)</f>
        <v>#N/A</v>
      </c>
      <c r="H51" s="9" t="e">
        <f>VLOOKUP(A51,'QA stats'!A:U,8,0)</f>
        <v>#N/A</v>
      </c>
      <c r="I51" s="9" t="e">
        <f>VLOOKUP(A51,'QA stats'!A:U,9,0)</f>
        <v>#N/A</v>
      </c>
      <c r="J51" s="9" t="e">
        <f>VLOOKUP(A51,'QA stats'!A:U,10,0)</f>
        <v>#N/A</v>
      </c>
      <c r="K51" s="9" t="e">
        <f>VLOOKUP(A51,'QA stats'!A:U,11,0)</f>
        <v>#N/A</v>
      </c>
      <c r="L51" s="9" t="e">
        <f>VLOOKUP(A51,'QA stats'!A:U,12,0)</f>
        <v>#N/A</v>
      </c>
      <c r="M51" s="9" t="e">
        <f>VLOOKUP(A51,'QA stats'!A:U,13,0)</f>
        <v>#N/A</v>
      </c>
      <c r="N51" s="9" t="e">
        <f>VLOOKUP(A51,'QA stats'!A:U,14,0)</f>
        <v>#N/A</v>
      </c>
      <c r="O51" s="9" t="e">
        <f>VLOOKUP(A51,'QA stats'!A:U,15,0)</f>
        <v>#N/A</v>
      </c>
      <c r="P51" s="9" t="e">
        <f>VLOOKUP(A51,'QA stats'!A:U,16,0)</f>
        <v>#N/A</v>
      </c>
      <c r="Q51" t="e">
        <f>VLOOKUP(A51,'QA stats'!A:U,17,0)</f>
        <v>#N/A</v>
      </c>
      <c r="R51" s="9" t="e">
        <f>VLOOKUP(A51,'QA stats'!A:U,18,0)</f>
        <v>#N/A</v>
      </c>
      <c r="S51" s="9" t="e">
        <f>VLOOKUP(A51,'QA stats'!A:U,19,0)</f>
        <v>#N/A</v>
      </c>
      <c r="T51" t="e">
        <f>VLOOKUP(A51,'QA stats'!A:U,20,0)</f>
        <v>#N/A</v>
      </c>
      <c r="U51" t="e">
        <f>VLOOKUP(A51,'QA stats'!A:U,21,0)</f>
        <v>#N/A</v>
      </c>
      <c r="V51" s="9" t="e">
        <f>VLOOKUP(A51,'QA stats'!A:W,22,0)</f>
        <v>#N/A</v>
      </c>
      <c r="W51" t="e">
        <f>VLOOKUP(A51,'QA stats'!A:W,23,0)</f>
        <v>#N/A</v>
      </c>
    </row>
    <row r="52" spans="1:23">
      <c r="B52" s="10"/>
      <c r="C52" s="10"/>
      <c r="D52" s="46"/>
      <c r="E52" s="46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R52" s="9"/>
      <c r="S52" s="9"/>
      <c r="V52" s="9"/>
    </row>
    <row r="53" spans="1:23">
      <c r="B53" s="10"/>
      <c r="C53" s="10"/>
      <c r="D53" s="46"/>
      <c r="E53" s="46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R53" s="9"/>
      <c r="S53" s="9"/>
      <c r="V53" s="9"/>
    </row>
    <row r="54" spans="1:23">
      <c r="B54" s="10"/>
      <c r="C54" s="10"/>
      <c r="D54" s="46"/>
      <c r="E54" s="46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R54" s="9"/>
      <c r="S54" s="9"/>
      <c r="V54" s="9"/>
    </row>
    <row r="55" spans="1:23">
      <c r="B55" s="10"/>
      <c r="C55" s="10"/>
      <c r="D55" s="46"/>
      <c r="E55" s="46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R55" s="9"/>
      <c r="S55" s="9"/>
      <c r="V55" s="9"/>
    </row>
    <row r="56" spans="1:23">
      <c r="B56" s="10"/>
      <c r="C56" s="10"/>
      <c r="D56" s="46"/>
      <c r="E56" s="4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R56" s="9"/>
      <c r="S56" s="9"/>
      <c r="V56" s="9"/>
    </row>
    <row r="60" spans="1:23">
      <c r="A60" s="170"/>
      <c r="B60" s="10"/>
      <c r="C60" s="10"/>
      <c r="D60" s="46"/>
      <c r="E60" s="46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R60" s="9"/>
      <c r="S60" s="9"/>
      <c r="V60" s="9"/>
    </row>
    <row r="61" spans="1:23">
      <c r="A61" s="170"/>
      <c r="B61" s="10"/>
      <c r="C61" s="10"/>
      <c r="D61" s="46"/>
      <c r="E61" s="46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R61" s="9"/>
      <c r="S61" s="9"/>
      <c r="V61" s="9"/>
    </row>
    <row r="62" spans="1:23">
      <c r="A62" s="170"/>
      <c r="B62" s="10"/>
      <c r="C62" s="10"/>
      <c r="D62" s="46"/>
      <c r="E62" s="46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R62" s="9"/>
      <c r="S62" s="9"/>
      <c r="V62" s="9"/>
    </row>
    <row r="63" spans="1:23">
      <c r="A63" s="170"/>
      <c r="B63" s="10"/>
      <c r="C63" s="10"/>
      <c r="D63" s="46"/>
      <c r="E63" s="46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R63" s="9"/>
      <c r="S63" s="9"/>
      <c r="V63" s="9"/>
    </row>
    <row r="64" spans="1:23">
      <c r="A64" s="106"/>
      <c r="B64" s="10"/>
      <c r="C64" s="10"/>
      <c r="D64" s="46"/>
      <c r="E64" s="46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R64" s="9"/>
      <c r="S64" s="9"/>
      <c r="V64" s="9"/>
    </row>
    <row r="65" spans="1:22">
      <c r="A65" s="106"/>
      <c r="B65" s="10"/>
      <c r="C65" s="10"/>
      <c r="D65" s="46"/>
      <c r="E65" s="46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R65" s="9"/>
      <c r="S65" s="9"/>
      <c r="V65" s="9"/>
    </row>
    <row r="66" spans="1:22">
      <c r="B66" s="10"/>
      <c r="C66" s="10"/>
      <c r="D66" s="46"/>
      <c r="E66" s="4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R66" s="9"/>
      <c r="S66" s="9"/>
      <c r="V66" s="9"/>
    </row>
    <row r="67" spans="1:22">
      <c r="B67" s="10"/>
      <c r="C67" s="10"/>
      <c r="D67" s="46"/>
      <c r="E67" s="46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R67" s="9"/>
      <c r="S67" s="9"/>
      <c r="V67" s="9"/>
    </row>
    <row r="68" spans="1:22">
      <c r="B68" s="10"/>
      <c r="C68" s="10"/>
      <c r="D68" s="46"/>
      <c r="E68" s="46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R68" s="9"/>
      <c r="S68" s="9"/>
      <c r="V68" s="9"/>
    </row>
    <row r="74" spans="1:22">
      <c r="A74" s="170"/>
      <c r="B74" s="239"/>
      <c r="D74" s="239"/>
    </row>
    <row r="75" spans="1:22">
      <c r="A75" s="170"/>
      <c r="B75" s="239"/>
      <c r="D75" s="239"/>
    </row>
    <row r="76" spans="1:22">
      <c r="A76" s="170"/>
      <c r="B76" s="239"/>
      <c r="D76" s="239"/>
    </row>
    <row r="77" spans="1:22">
      <c r="A77" s="170"/>
      <c r="B77" s="239"/>
    </row>
    <row r="78" spans="1:22">
      <c r="A78" s="106"/>
      <c r="B78" s="239"/>
    </row>
    <row r="79" spans="1:22">
      <c r="A79" s="106"/>
      <c r="B79" s="239"/>
    </row>
    <row r="80" spans="1:22">
      <c r="B80" s="239"/>
    </row>
    <row r="81" spans="2:2">
      <c r="B81" s="239"/>
    </row>
    <row r="82" spans="2:2">
      <c r="B82" s="23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5DACC-B7BB-4760-B147-CE98C44DD70C}">
  <dimension ref="A1:BO77"/>
  <sheetViews>
    <sheetView topLeftCell="AZ1" workbookViewId="0">
      <selection activeCell="BG1" sqref="BG1"/>
    </sheetView>
  </sheetViews>
  <sheetFormatPr defaultRowHeight="14.4"/>
  <cols>
    <col min="1" max="1" width="11" customWidth="1"/>
    <col min="2" max="2" width="11.44140625" bestFit="1" customWidth="1"/>
    <col min="3" max="3" width="12" bestFit="1" customWidth="1"/>
    <col min="4" max="5" width="12.5546875" bestFit="1" customWidth="1"/>
    <col min="7" max="7" width="12.44140625" customWidth="1"/>
    <col min="13" max="13" width="13.6640625" customWidth="1"/>
    <col min="15" max="15" width="12.109375" customWidth="1"/>
    <col min="20" max="20" width="11.109375" bestFit="1" customWidth="1"/>
    <col min="23" max="23" width="13.109375" customWidth="1"/>
    <col min="24" max="24" width="15.5546875" customWidth="1"/>
    <col min="27" max="27" width="14.109375" customWidth="1"/>
    <col min="32" max="32" width="30.6640625" customWidth="1"/>
    <col min="33" max="33" width="13.44140625" customWidth="1"/>
    <col min="34" max="34" width="13.88671875" customWidth="1"/>
    <col min="35" max="35" width="12.88671875" customWidth="1"/>
    <col min="41" max="41" width="16.44140625" customWidth="1"/>
    <col min="48" max="48" width="14" customWidth="1"/>
    <col min="54" max="55" width="16" customWidth="1"/>
    <col min="59" max="59" width="19.88671875" customWidth="1"/>
    <col min="60" max="60" width="12.33203125" customWidth="1"/>
    <col min="61" max="61" width="15.5546875" bestFit="1" customWidth="1"/>
  </cols>
  <sheetData>
    <row r="1" spans="1:67">
      <c r="A1" s="42" t="s">
        <v>1</v>
      </c>
      <c r="B1" t="s">
        <v>2358</v>
      </c>
      <c r="C1" t="s">
        <v>3</v>
      </c>
      <c r="D1" t="s">
        <v>4</v>
      </c>
      <c r="E1" t="s">
        <v>2359</v>
      </c>
      <c r="G1" t="s">
        <v>1</v>
      </c>
      <c r="H1" t="s">
        <v>2358</v>
      </c>
      <c r="I1" t="s">
        <v>2410</v>
      </c>
      <c r="J1" t="s">
        <v>2411</v>
      </c>
      <c r="K1" t="s">
        <v>2412</v>
      </c>
      <c r="W1" s="6" t="s">
        <v>1</v>
      </c>
      <c r="X1" s="6" t="s">
        <v>9</v>
      </c>
      <c r="AA1" s="6" t="s">
        <v>1</v>
      </c>
      <c r="AB1" s="6" t="s">
        <v>2681</v>
      </c>
      <c r="AC1" s="6" t="s">
        <v>2682</v>
      </c>
      <c r="AG1" s="6" t="s">
        <v>2384</v>
      </c>
      <c r="AH1" s="241" t="s">
        <v>2394</v>
      </c>
      <c r="AI1" s="241" t="s">
        <v>2395</v>
      </c>
      <c r="AJ1" s="6" t="s">
        <v>2683</v>
      </c>
      <c r="AK1" s="6" t="s">
        <v>2684</v>
      </c>
      <c r="AO1" s="6" t="s">
        <v>2384</v>
      </c>
      <c r="AP1" s="6" t="s">
        <v>2684</v>
      </c>
      <c r="AV1" s="268" t="s">
        <v>1</v>
      </c>
      <c r="AW1" s="269" t="s">
        <v>2683</v>
      </c>
      <c r="AX1" s="268" t="s">
        <v>2685</v>
      </c>
      <c r="BB1" s="268" t="s">
        <v>1</v>
      </c>
      <c r="BC1" s="268" t="s">
        <v>2683</v>
      </c>
      <c r="BD1" s="268" t="s">
        <v>2685</v>
      </c>
      <c r="BG1" s="539"/>
      <c r="BH1" s="541" t="s">
        <v>2686</v>
      </c>
      <c r="BI1" s="541"/>
      <c r="BJ1" s="542" t="s">
        <v>2687</v>
      </c>
      <c r="BK1" s="541"/>
      <c r="BL1" s="542" t="s">
        <v>2688</v>
      </c>
      <c r="BM1" s="543"/>
      <c r="BN1" s="544" t="s">
        <v>2689</v>
      </c>
      <c r="BO1" s="545"/>
    </row>
    <row r="2" spans="1:67">
      <c r="A2" t="s">
        <v>2362</v>
      </c>
      <c r="B2" s="10" t="e">
        <f>VLOOKUP(A2,'La Stats'!$A:$K,2,0)</f>
        <v>#N/A</v>
      </c>
      <c r="C2" s="10" t="e">
        <f>VLOOKUP(A2,'La Stats'!$A:$K,3,0)</f>
        <v>#N/A</v>
      </c>
      <c r="D2" s="46" t="e">
        <f>VLOOKUP(A2,'La Stats'!$A:$K,4,0)</f>
        <v>#N/A</v>
      </c>
      <c r="E2" s="46" t="e">
        <f>VLOOKUP(A2,'La Stats'!$A:$K,5,0)</f>
        <v>#N/A</v>
      </c>
      <c r="G2" t="s">
        <v>2375</v>
      </c>
      <c r="H2" s="10">
        <v>1.5996759259259259</v>
      </c>
      <c r="I2" s="10">
        <v>1.3694560185185185</v>
      </c>
      <c r="J2" s="1">
        <v>9.4699074074074074E-2</v>
      </c>
      <c r="K2" s="1">
        <v>0.23020833333333335</v>
      </c>
      <c r="M2" t="s">
        <v>111</v>
      </c>
      <c r="N2" s="10">
        <f>_xlfn.XLOOKUP(M2,A:A,C:C)</f>
        <v>0.23710648148148147</v>
      </c>
      <c r="O2" s="10" t="e">
        <f>_xlfn.SINGLE(_xlfn.XLOOKUP(M2,G:G,I:I))</f>
        <v>#N/A</v>
      </c>
      <c r="P2" s="10">
        <f>SUMIF(N2:O2,"&lt;&gt;#N/A")</f>
        <v>0.23710648148148147</v>
      </c>
      <c r="Q2">
        <v>5</v>
      </c>
      <c r="R2" s="10">
        <f>P2/Q2</f>
        <v>4.7421296296296295E-2</v>
      </c>
      <c r="W2" s="6"/>
      <c r="X2" s="6"/>
      <c r="AA2" s="6" t="s">
        <v>2362</v>
      </c>
      <c r="AB2" s="6">
        <v>-220</v>
      </c>
      <c r="AC2" s="6" t="s">
        <v>2690</v>
      </c>
      <c r="AD2">
        <f>_xlfn.XLOOKUP(AA2,AG:AG,AJ:AJ)</f>
        <v>85</v>
      </c>
      <c r="AF2" t="s">
        <v>2691</v>
      </c>
      <c r="AG2" s="6" t="s">
        <v>2371</v>
      </c>
      <c r="AH2" s="6">
        <v>5869</v>
      </c>
      <c r="AI2" s="6">
        <v>5446</v>
      </c>
      <c r="AJ2" s="6">
        <f t="shared" ref="AJ2:AJ25" si="0">AH2-AI2</f>
        <v>423</v>
      </c>
      <c r="AK2" s="6">
        <v>96</v>
      </c>
      <c r="AO2" s="6" t="s">
        <v>2371</v>
      </c>
      <c r="AP2" s="6">
        <v>96</v>
      </c>
      <c r="AV2" s="6" t="s">
        <v>2362</v>
      </c>
      <c r="AW2" s="95">
        <v>0</v>
      </c>
      <c r="AX2" s="6" t="s">
        <v>2690</v>
      </c>
      <c r="BB2" s="6" t="s">
        <v>2375</v>
      </c>
      <c r="BC2" s="6">
        <v>0</v>
      </c>
      <c r="BD2" s="6" t="s">
        <v>2692</v>
      </c>
      <c r="BG2" s="484" t="s">
        <v>2693</v>
      </c>
      <c r="BH2" s="213" t="s">
        <v>2694</v>
      </c>
      <c r="BI2" s="213" t="s">
        <v>2695</v>
      </c>
      <c r="BJ2" s="183" t="s">
        <v>2696</v>
      </c>
      <c r="BK2" s="183" t="s">
        <v>2697</v>
      </c>
      <c r="BL2" s="257" t="s">
        <v>2696</v>
      </c>
      <c r="BM2" s="257" t="s">
        <v>2697</v>
      </c>
      <c r="BN2" s="257" t="s">
        <v>2696</v>
      </c>
      <c r="BO2" s="257" t="s">
        <v>2697</v>
      </c>
    </row>
    <row r="3" spans="1:67">
      <c r="A3" t="s">
        <v>2363</v>
      </c>
      <c r="B3" s="10" t="e">
        <f>VLOOKUP(A3,'La Stats'!$A:$K,2,0)</f>
        <v>#N/A</v>
      </c>
      <c r="C3" s="10" t="e">
        <f>VLOOKUP(A3,'La Stats'!$A:$K,3,0)</f>
        <v>#N/A</v>
      </c>
      <c r="D3" s="47" t="e">
        <f>VLOOKUP(A3,'La Stats'!$A:$K,4,0)</f>
        <v>#N/A</v>
      </c>
      <c r="E3" s="47" t="e">
        <f>VLOOKUP(A3,'La Stats'!$A:$K,5,0)</f>
        <v>#N/A</v>
      </c>
      <c r="G3" t="s">
        <v>2370</v>
      </c>
      <c r="H3" s="10">
        <v>1.731111111111111</v>
      </c>
      <c r="I3" s="10">
        <v>1.4321527777777778</v>
      </c>
      <c r="J3" s="1">
        <v>0.22538194444444445</v>
      </c>
      <c r="K3" s="1">
        <v>0.29894675925925923</v>
      </c>
      <c r="M3" t="s">
        <v>130</v>
      </c>
      <c r="N3" s="10">
        <f>_xlfn.SINGLE(_xlfn.XLOOKUP(M3,A:A,C:C))</f>
        <v>1.6087962962962963E-3</v>
      </c>
      <c r="O3" s="10" t="e">
        <f t="shared" ref="O3:O27" si="1">_xlfn.XLOOKUP(M3,G:G,I:I)</f>
        <v>#N/A</v>
      </c>
      <c r="P3" s="10">
        <f t="shared" ref="P3:P61" si="2">SUMIF(N3:O3,"&lt;&gt;#N/A")</f>
        <v>1.6087962962962963E-3</v>
      </c>
      <c r="Q3">
        <v>5</v>
      </c>
      <c r="R3" s="10">
        <f t="shared" ref="R3:R28" si="3">P3/Q3</f>
        <v>3.2175925925925926E-4</v>
      </c>
      <c r="W3" s="6"/>
      <c r="X3" s="6"/>
      <c r="AA3" s="6" t="s">
        <v>2363</v>
      </c>
      <c r="AB3" s="6">
        <v>-108</v>
      </c>
      <c r="AC3" s="6" t="s">
        <v>2690</v>
      </c>
      <c r="AD3">
        <f t="shared" ref="AD3:AD25" si="4">_xlfn.SINGLE(_xlfn.XLOOKUP(AA3,AG:AG,AJ:AJ))</f>
        <v>-108</v>
      </c>
      <c r="AF3" t="s">
        <v>2698</v>
      </c>
      <c r="AG3" s="6" t="s">
        <v>2375</v>
      </c>
      <c r="AH3" s="6">
        <v>11062</v>
      </c>
      <c r="AI3" s="6">
        <v>10281</v>
      </c>
      <c r="AJ3" s="6">
        <f t="shared" si="0"/>
        <v>781</v>
      </c>
      <c r="AK3" s="6">
        <v>96</v>
      </c>
      <c r="AO3" s="6" t="s">
        <v>2375</v>
      </c>
      <c r="AP3" s="6">
        <v>96</v>
      </c>
      <c r="AV3" s="6" t="s">
        <v>2363</v>
      </c>
      <c r="AW3" s="95">
        <v>0</v>
      </c>
      <c r="AX3" s="6" t="s">
        <v>2690</v>
      </c>
      <c r="BB3" s="6" t="s">
        <v>2370</v>
      </c>
      <c r="BC3" s="6">
        <v>190</v>
      </c>
      <c r="BD3" s="6" t="s">
        <v>2692</v>
      </c>
      <c r="BG3" s="117"/>
      <c r="BH3" s="532"/>
      <c r="BI3" s="532"/>
      <c r="BJ3" s="424"/>
      <c r="BK3" s="424"/>
      <c r="BL3" s="424"/>
      <c r="BM3" s="424"/>
      <c r="BN3" s="424"/>
      <c r="BO3" s="424"/>
    </row>
    <row r="4" spans="1:67">
      <c r="A4" t="s">
        <v>473</v>
      </c>
      <c r="B4" s="10">
        <f>VLOOKUP(A4,'La Stats'!$A:$K,2,0)</f>
        <v>0.44157407407407406</v>
      </c>
      <c r="C4" s="10">
        <f>VLOOKUP(A4,'La Stats'!$A:$K,3,0)</f>
        <v>0.25440972222222219</v>
      </c>
      <c r="D4" s="47">
        <f>VLOOKUP(A4,'La Stats'!$A:$K,4,0)</f>
        <v>0.10872685185185187</v>
      </c>
      <c r="E4" s="47">
        <f>VLOOKUP(A4,'La Stats'!$A:$K,5,0)</f>
        <v>7.8437500000000007E-2</v>
      </c>
      <c r="G4" t="s">
        <v>2376</v>
      </c>
      <c r="H4" s="10">
        <v>1.6420717592592593</v>
      </c>
      <c r="I4" s="1">
        <v>0.62519675925925922</v>
      </c>
      <c r="J4" s="1">
        <v>0.12964120370370372</v>
      </c>
      <c r="K4" s="10">
        <v>1.0168634259259259</v>
      </c>
      <c r="M4" t="s">
        <v>2364</v>
      </c>
      <c r="N4" s="10" t="e">
        <f>_xlfn.XLOOKUP(M4,A:A,C:C)</f>
        <v>#N/A</v>
      </c>
      <c r="O4" s="10" t="e">
        <f t="shared" si="1"/>
        <v>#N/A</v>
      </c>
      <c r="P4" s="10">
        <f t="shared" si="2"/>
        <v>0</v>
      </c>
      <c r="Q4">
        <v>5</v>
      </c>
      <c r="R4" s="10">
        <f t="shared" si="3"/>
        <v>0</v>
      </c>
      <c r="W4" s="6"/>
      <c r="X4" s="6"/>
      <c r="AA4" s="6" t="s">
        <v>473</v>
      </c>
      <c r="AB4" s="6">
        <v>-13</v>
      </c>
      <c r="AC4" s="6" t="s">
        <v>2690</v>
      </c>
      <c r="AD4">
        <f t="shared" si="4"/>
        <v>-13</v>
      </c>
      <c r="AF4" t="s">
        <v>2699</v>
      </c>
      <c r="AG4" s="6" t="s">
        <v>1527</v>
      </c>
      <c r="AH4" s="6">
        <v>2620</v>
      </c>
      <c r="AI4" s="6">
        <v>2549</v>
      </c>
      <c r="AJ4" s="6">
        <f t="shared" si="0"/>
        <v>71</v>
      </c>
      <c r="AK4" s="6">
        <v>97</v>
      </c>
      <c r="AO4" s="6" t="s">
        <v>1527</v>
      </c>
      <c r="AP4" s="6">
        <v>97</v>
      </c>
      <c r="AV4" s="6" t="s">
        <v>473</v>
      </c>
      <c r="AW4" s="95">
        <v>220</v>
      </c>
      <c r="AX4" s="6" t="s">
        <v>2690</v>
      </c>
      <c r="BB4" s="6" t="s">
        <v>2376</v>
      </c>
      <c r="BC4" s="6">
        <v>0</v>
      </c>
      <c r="BD4" s="6" t="s">
        <v>2692</v>
      </c>
    </row>
    <row r="5" spans="1:67">
      <c r="A5" t="s">
        <v>2364</v>
      </c>
      <c r="B5" s="10" t="e">
        <f>VLOOKUP(A5,'La Stats'!$A:$K,2,0)</f>
        <v>#N/A</v>
      </c>
      <c r="C5" s="10" t="e">
        <f>VLOOKUP(A5,'La Stats'!$A:$K,3,0)</f>
        <v>#N/A</v>
      </c>
      <c r="D5" s="47" t="e">
        <f>VLOOKUP(A5,'La Stats'!$A:$K,4,0)</f>
        <v>#N/A</v>
      </c>
      <c r="E5" s="47" t="e">
        <f>VLOOKUP(A5,'La Stats'!$A:$K,5,0)</f>
        <v>#N/A</v>
      </c>
      <c r="G5" t="s">
        <v>2377</v>
      </c>
      <c r="H5" s="10">
        <v>1.5018287037037037</v>
      </c>
      <c r="I5" s="1">
        <v>0.17182870370370371</v>
      </c>
      <c r="J5" s="1">
        <v>0.14304398148148148</v>
      </c>
      <c r="K5" s="10">
        <v>1.329988425925926</v>
      </c>
      <c r="M5" t="s">
        <v>473</v>
      </c>
      <c r="N5" s="10">
        <f>_xlfn.XLOOKUP(M5,A:A,C:C)</f>
        <v>0.25440972222222219</v>
      </c>
      <c r="O5" s="10" t="e">
        <f t="shared" si="1"/>
        <v>#N/A</v>
      </c>
      <c r="P5" s="10">
        <f t="shared" si="2"/>
        <v>0.25440972222222219</v>
      </c>
      <c r="Q5">
        <v>5</v>
      </c>
      <c r="R5" s="10">
        <f t="shared" si="3"/>
        <v>5.0881944444444438E-2</v>
      </c>
      <c r="W5" s="6"/>
      <c r="X5" s="6"/>
      <c r="AA5" s="6" t="s">
        <v>2364</v>
      </c>
      <c r="AB5" s="6">
        <v>-25</v>
      </c>
      <c r="AC5" s="6" t="s">
        <v>2690</v>
      </c>
      <c r="AD5">
        <f t="shared" si="4"/>
        <v>-25</v>
      </c>
      <c r="AF5" t="s">
        <v>2700</v>
      </c>
      <c r="AG5" s="6" t="s">
        <v>130</v>
      </c>
      <c r="AH5" s="6">
        <v>2620</v>
      </c>
      <c r="AI5" s="6">
        <v>2580</v>
      </c>
      <c r="AJ5" s="6">
        <f t="shared" si="0"/>
        <v>40</v>
      </c>
      <c r="AK5" s="6">
        <v>98</v>
      </c>
      <c r="AO5" s="6" t="s">
        <v>130</v>
      </c>
      <c r="AP5" s="6">
        <v>98</v>
      </c>
      <c r="AV5" s="6" t="s">
        <v>2364</v>
      </c>
      <c r="AW5" s="95">
        <v>0</v>
      </c>
      <c r="AX5" s="6" t="s">
        <v>2690</v>
      </c>
      <c r="BB5" s="6" t="s">
        <v>2377</v>
      </c>
      <c r="BC5" s="6">
        <v>0</v>
      </c>
      <c r="BD5" s="6" t="s">
        <v>2692</v>
      </c>
    </row>
    <row r="6" spans="1:67">
      <c r="A6" t="s">
        <v>111</v>
      </c>
      <c r="B6" s="10">
        <f>VLOOKUP(A6,'La Stats'!$A:$K,2,0)</f>
        <v>0.28087962962962965</v>
      </c>
      <c r="C6" s="10">
        <f>VLOOKUP(A6,'La Stats'!$A:$K,3,0)</f>
        <v>0.23710648148148147</v>
      </c>
      <c r="D6" s="47">
        <f>VLOOKUP(A6,'La Stats'!$A:$K,4,0)</f>
        <v>1.6157407407407409E-2</v>
      </c>
      <c r="E6" s="47">
        <f>VLOOKUP(A6,'La Stats'!$A:$K,5,0)</f>
        <v>2.7604166666666666E-2</v>
      </c>
      <c r="G6" t="s">
        <v>2238</v>
      </c>
      <c r="H6" s="10">
        <v>1.8391435185185185</v>
      </c>
      <c r="I6" s="1">
        <v>0.69620370370370377</v>
      </c>
      <c r="J6" s="1">
        <v>0.30077546296296298</v>
      </c>
      <c r="K6" s="10">
        <v>1.1429282407407408</v>
      </c>
      <c r="M6" t="s">
        <v>2363</v>
      </c>
      <c r="N6" s="10" t="e">
        <f>_xlfn.XLOOKUP(M6,A:A,C:C)</f>
        <v>#N/A</v>
      </c>
      <c r="O6" s="10">
        <f t="shared" si="1"/>
        <v>0.44947916666666665</v>
      </c>
      <c r="P6" s="10">
        <f t="shared" si="2"/>
        <v>0.44947916666666665</v>
      </c>
      <c r="Q6">
        <v>2.5</v>
      </c>
      <c r="R6" s="10">
        <f t="shared" si="3"/>
        <v>0.17979166666666666</v>
      </c>
      <c r="W6" s="6"/>
      <c r="X6" s="6"/>
      <c r="AA6" s="6" t="s">
        <v>111</v>
      </c>
      <c r="AB6" s="6">
        <v>-142</v>
      </c>
      <c r="AC6" s="6" t="s">
        <v>2690</v>
      </c>
      <c r="AD6">
        <f t="shared" si="4"/>
        <v>-142</v>
      </c>
      <c r="AF6" t="s">
        <v>2701</v>
      </c>
      <c r="AG6" s="6" t="s">
        <v>1269</v>
      </c>
      <c r="AH6" s="6">
        <v>2620</v>
      </c>
      <c r="AI6" s="6">
        <v>2568</v>
      </c>
      <c r="AJ6" s="6">
        <f t="shared" si="0"/>
        <v>52</v>
      </c>
      <c r="AK6" s="6">
        <v>98</v>
      </c>
      <c r="AO6" s="6" t="s">
        <v>1269</v>
      </c>
      <c r="AP6" s="6">
        <v>98</v>
      </c>
      <c r="AV6" s="6" t="s">
        <v>111</v>
      </c>
      <c r="AW6" s="95">
        <v>0</v>
      </c>
      <c r="AX6" s="6" t="s">
        <v>2690</v>
      </c>
      <c r="BB6" s="6" t="s">
        <v>2238</v>
      </c>
      <c r="BC6" s="6">
        <v>0</v>
      </c>
      <c r="BD6" s="6" t="s">
        <v>2692</v>
      </c>
    </row>
    <row r="7" spans="1:67">
      <c r="A7" t="s">
        <v>130</v>
      </c>
      <c r="B7" s="10">
        <f>VLOOKUP(A7,'La Stats'!$A:$K,2,0)</f>
        <v>1.6087962962962963E-3</v>
      </c>
      <c r="C7" s="10">
        <f>VLOOKUP(A7,'La Stats'!$A:$K,3,0)</f>
        <v>1.6087962962962963E-3</v>
      </c>
      <c r="D7" s="47">
        <f>VLOOKUP(A7,'La Stats'!$A:$K,4,0)</f>
        <v>0</v>
      </c>
      <c r="E7" s="47">
        <f>VLOOKUP(A7,'La Stats'!$A:$K,5,0)</f>
        <v>0</v>
      </c>
      <c r="G7" t="s">
        <v>2379</v>
      </c>
      <c r="H7" t="e">
        <v>#N/A</v>
      </c>
      <c r="I7" t="e">
        <v>#N/A</v>
      </c>
      <c r="J7" t="e">
        <v>#N/A</v>
      </c>
      <c r="K7" t="e">
        <v>#N/A</v>
      </c>
      <c r="M7" t="s">
        <v>495</v>
      </c>
      <c r="N7" s="10">
        <f>_xlfn.XLOOKUP(M7,A:A,C:C)</f>
        <v>7.1180555555555554E-3</v>
      </c>
      <c r="O7" s="10" t="e">
        <f t="shared" si="1"/>
        <v>#N/A</v>
      </c>
      <c r="P7" s="10">
        <f t="shared" si="2"/>
        <v>7.1180555555555554E-3</v>
      </c>
      <c r="Q7">
        <v>5</v>
      </c>
      <c r="R7" s="10">
        <f t="shared" si="3"/>
        <v>1.4236111111111112E-3</v>
      </c>
      <c r="S7" s="10"/>
      <c r="W7" s="6"/>
      <c r="X7" s="6"/>
      <c r="AA7" s="6" t="s">
        <v>130</v>
      </c>
      <c r="AB7" s="6">
        <v>40</v>
      </c>
      <c r="AC7" s="6" t="s">
        <v>2690</v>
      </c>
      <c r="AD7">
        <f t="shared" si="4"/>
        <v>40</v>
      </c>
      <c r="AF7" t="s">
        <v>2702</v>
      </c>
      <c r="AG7" s="6" t="s">
        <v>2362</v>
      </c>
      <c r="AH7" s="6">
        <v>9186</v>
      </c>
      <c r="AI7" s="6">
        <v>9101</v>
      </c>
      <c r="AJ7" s="6">
        <f t="shared" si="0"/>
        <v>85</v>
      </c>
      <c r="AK7" s="6">
        <v>99</v>
      </c>
      <c r="AO7" s="6" t="s">
        <v>2362</v>
      </c>
      <c r="AP7" s="6">
        <v>99</v>
      </c>
      <c r="AV7" s="6" t="s">
        <v>130</v>
      </c>
      <c r="AW7" s="95">
        <v>259</v>
      </c>
      <c r="AX7" s="6" t="s">
        <v>2690</v>
      </c>
      <c r="BB7" s="6" t="s">
        <v>2379</v>
      </c>
      <c r="BC7" s="6">
        <v>0</v>
      </c>
      <c r="BD7" s="6" t="s">
        <v>2692</v>
      </c>
    </row>
    <row r="8" spans="1:67">
      <c r="A8" t="s">
        <v>2367</v>
      </c>
      <c r="B8" s="10" t="e">
        <f>VLOOKUP(A8,'La Stats'!$A:$K,2,0)</f>
        <v>#N/A</v>
      </c>
      <c r="C8" s="10" t="e">
        <f>VLOOKUP(A8,'La Stats'!$A:$K,3,0)</f>
        <v>#N/A</v>
      </c>
      <c r="D8" s="47" t="e">
        <f>VLOOKUP(A8,'La Stats'!$A:$K,4,0)</f>
        <v>#N/A</v>
      </c>
      <c r="E8" s="47" t="e">
        <f>VLOOKUP(A8,'La Stats'!$A:$K,5,0)</f>
        <v>#N/A</v>
      </c>
      <c r="G8" t="s">
        <v>2371</v>
      </c>
      <c r="H8" t="e">
        <v>#N/A</v>
      </c>
      <c r="I8" t="e">
        <v>#N/A</v>
      </c>
      <c r="J8" t="e">
        <v>#N/A</v>
      </c>
      <c r="K8" t="e">
        <v>#N/A</v>
      </c>
      <c r="M8" t="s">
        <v>2370</v>
      </c>
      <c r="N8" s="10" t="e">
        <f t="shared" ref="N8:N28" si="5">_xlfn.SINGLE(_xlfn.XLOOKUP(M8,A:A,C:C))</f>
        <v>#N/A</v>
      </c>
      <c r="O8" s="10">
        <f t="shared" si="1"/>
        <v>1.4321527777777778</v>
      </c>
      <c r="P8" s="10">
        <f t="shared" si="2"/>
        <v>1.4321527777777778</v>
      </c>
      <c r="Q8">
        <v>4.5</v>
      </c>
      <c r="R8" s="10">
        <f t="shared" si="3"/>
        <v>0.31825617283950619</v>
      </c>
      <c r="W8" s="6" t="s">
        <v>1</v>
      </c>
      <c r="X8" s="6" t="s">
        <v>9</v>
      </c>
      <c r="AA8" s="6" t="s">
        <v>2367</v>
      </c>
      <c r="AB8" s="6">
        <v>-226</v>
      </c>
      <c r="AC8" s="6" t="s">
        <v>2690</v>
      </c>
      <c r="AD8">
        <f t="shared" si="4"/>
        <v>-226</v>
      </c>
      <c r="AF8" t="s">
        <v>2703</v>
      </c>
      <c r="AG8" s="6" t="s">
        <v>2374</v>
      </c>
      <c r="AH8" s="6">
        <v>6223</v>
      </c>
      <c r="AI8" s="6">
        <v>6132</v>
      </c>
      <c r="AJ8" s="6">
        <f t="shared" si="0"/>
        <v>91</v>
      </c>
      <c r="AK8" s="6">
        <v>99</v>
      </c>
      <c r="AO8" s="6" t="s">
        <v>2374</v>
      </c>
      <c r="AP8" s="6">
        <v>99</v>
      </c>
      <c r="AV8" s="6" t="s">
        <v>2367</v>
      </c>
      <c r="AW8" s="95">
        <v>0</v>
      </c>
      <c r="AX8" s="6" t="s">
        <v>2690</v>
      </c>
      <c r="BB8" s="6" t="s">
        <v>2371</v>
      </c>
      <c r="BC8" s="6">
        <v>0</v>
      </c>
      <c r="BD8" s="6" t="s">
        <v>2692</v>
      </c>
    </row>
    <row r="9" spans="1:67">
      <c r="A9" t="s">
        <v>2368</v>
      </c>
      <c r="B9" s="10" t="e">
        <f>VLOOKUP(A9,'La Stats'!$A:$K,2,0)</f>
        <v>#N/A</v>
      </c>
      <c r="C9" s="10" t="e">
        <f>VLOOKUP(A9,'La Stats'!$A:$K,3,0)</f>
        <v>#N/A</v>
      </c>
      <c r="D9" s="47" t="e">
        <f>VLOOKUP(A9,'La Stats'!$A:$K,4,0)</f>
        <v>#N/A</v>
      </c>
      <c r="E9" s="47" t="e">
        <f>VLOOKUP(A9,'La Stats'!$A:$K,5,0)</f>
        <v>#N/A</v>
      </c>
      <c r="G9" t="s">
        <v>2369</v>
      </c>
      <c r="H9" s="10">
        <v>1.239513888888889</v>
      </c>
      <c r="I9" s="10">
        <v>1.1445138888888888</v>
      </c>
      <c r="J9" s="1">
        <v>0.28396990740740741</v>
      </c>
      <c r="K9" s="1">
        <v>9.5000000000000015E-2</v>
      </c>
      <c r="M9" t="s">
        <v>2372</v>
      </c>
      <c r="N9" s="10" t="e">
        <f t="shared" si="5"/>
        <v>#N/A</v>
      </c>
      <c r="O9" s="10">
        <f t="shared" si="1"/>
        <v>1.576284722222222</v>
      </c>
      <c r="P9" s="10">
        <f t="shared" si="2"/>
        <v>1.576284722222222</v>
      </c>
      <c r="Q9">
        <v>5</v>
      </c>
      <c r="R9" s="10">
        <f t="shared" si="3"/>
        <v>0.31525694444444441</v>
      </c>
      <c r="W9" s="6" t="s">
        <v>1527</v>
      </c>
      <c r="X9" s="6">
        <v>52</v>
      </c>
      <c r="AA9" s="6" t="s">
        <v>2368</v>
      </c>
      <c r="AB9" s="6">
        <v>-13</v>
      </c>
      <c r="AC9" s="6" t="s">
        <v>2690</v>
      </c>
      <c r="AD9">
        <f t="shared" si="4"/>
        <v>-13</v>
      </c>
      <c r="AF9" t="s">
        <v>2704</v>
      </c>
      <c r="AG9" s="6" t="s">
        <v>2379</v>
      </c>
      <c r="AH9" s="6">
        <v>6223</v>
      </c>
      <c r="AI9" s="6">
        <v>6192</v>
      </c>
      <c r="AJ9" s="6">
        <f t="shared" si="0"/>
        <v>31</v>
      </c>
      <c r="AK9" s="6">
        <v>99</v>
      </c>
      <c r="AO9" s="6" t="s">
        <v>2379</v>
      </c>
      <c r="AP9" s="6">
        <v>99</v>
      </c>
      <c r="AV9" s="6" t="s">
        <v>2368</v>
      </c>
      <c r="AW9" s="95">
        <v>0</v>
      </c>
      <c r="AX9" s="6" t="s">
        <v>2690</v>
      </c>
      <c r="BB9" s="6" t="s">
        <v>2369</v>
      </c>
      <c r="BC9" s="6">
        <v>0</v>
      </c>
      <c r="BD9" s="6" t="s">
        <v>2692</v>
      </c>
    </row>
    <row r="10" spans="1:67">
      <c r="A10" t="s">
        <v>2171</v>
      </c>
      <c r="B10" s="10">
        <f>VLOOKUP(A10,'La Stats'!$A:$K,2,0)</f>
        <v>0.24394675925925924</v>
      </c>
      <c r="C10" s="10">
        <f>VLOOKUP(A10,'La Stats'!$A:$K,3,0)</f>
        <v>0.19752314814814817</v>
      </c>
      <c r="D10" s="47">
        <f>VLOOKUP(A10,'La Stats'!$A:$K,4,0)</f>
        <v>3.0648148148148147E-2</v>
      </c>
      <c r="E10" s="47">
        <f>VLOOKUP(A10,'La Stats'!$A:$K,5,0)</f>
        <v>1.5752314814814813E-2</v>
      </c>
      <c r="G10" t="s">
        <v>2362</v>
      </c>
      <c r="H10" t="e">
        <v>#N/A</v>
      </c>
      <c r="I10" t="e">
        <v>#N/A</v>
      </c>
      <c r="J10" t="e">
        <v>#N/A</v>
      </c>
      <c r="K10" t="e">
        <v>#N/A</v>
      </c>
      <c r="M10" t="s">
        <v>2371</v>
      </c>
      <c r="N10" s="10" t="e">
        <f t="shared" si="5"/>
        <v>#N/A</v>
      </c>
      <c r="O10" s="10" t="e">
        <f t="shared" si="1"/>
        <v>#N/A</v>
      </c>
      <c r="P10" s="10">
        <f t="shared" si="2"/>
        <v>0</v>
      </c>
      <c r="Q10">
        <v>5</v>
      </c>
      <c r="R10" s="10">
        <f t="shared" si="3"/>
        <v>0</v>
      </c>
      <c r="W10" s="6" t="s">
        <v>1269</v>
      </c>
      <c r="X10" s="6">
        <v>40</v>
      </c>
      <c r="AA10" s="6" t="s">
        <v>2171</v>
      </c>
      <c r="AB10" s="6">
        <v>-13</v>
      </c>
      <c r="AC10" s="6" t="s">
        <v>2690</v>
      </c>
      <c r="AD10">
        <f t="shared" si="4"/>
        <v>-13</v>
      </c>
      <c r="AF10" t="s">
        <v>2705</v>
      </c>
      <c r="AG10" s="6" t="s">
        <v>2368</v>
      </c>
      <c r="AH10" s="6">
        <v>2620</v>
      </c>
      <c r="AI10" s="6">
        <v>2633</v>
      </c>
      <c r="AJ10" s="6">
        <f t="shared" si="0"/>
        <v>-13</v>
      </c>
      <c r="AK10" s="6">
        <v>100</v>
      </c>
      <c r="AV10" s="6" t="s">
        <v>2171</v>
      </c>
      <c r="AW10" s="95">
        <v>127</v>
      </c>
      <c r="AX10" s="6" t="s">
        <v>2690</v>
      </c>
      <c r="BB10" s="6" t="s">
        <v>2362</v>
      </c>
      <c r="BC10" s="6">
        <v>0</v>
      </c>
      <c r="BD10" s="6" t="s">
        <v>2692</v>
      </c>
    </row>
    <row r="11" spans="1:67">
      <c r="A11" t="s">
        <v>2369</v>
      </c>
      <c r="B11" s="10" t="e">
        <f>VLOOKUP(A11,'La Stats'!$A:$K,2,0)</f>
        <v>#N/A</v>
      </c>
      <c r="C11" s="10" t="e">
        <f>VLOOKUP(A11,'La Stats'!$A:$K,3,0)</f>
        <v>#N/A</v>
      </c>
      <c r="D11" s="47" t="e">
        <f>VLOOKUP(A11,'La Stats'!$A:$K,4,0)</f>
        <v>#N/A</v>
      </c>
      <c r="E11" s="47" t="e">
        <f>VLOOKUP(A11,'La Stats'!$A:$K,5,0)</f>
        <v>#N/A</v>
      </c>
      <c r="G11" t="s">
        <v>2373</v>
      </c>
      <c r="H11" s="10">
        <v>1.6171527777777779</v>
      </c>
      <c r="I11" s="10">
        <v>1.3759722222222222</v>
      </c>
      <c r="J11" s="1">
        <v>0.38204861111111116</v>
      </c>
      <c r="K11" s="1">
        <v>0.24116898148148147</v>
      </c>
      <c r="M11" t="s">
        <v>1054</v>
      </c>
      <c r="N11" s="10">
        <f t="shared" si="5"/>
        <v>0.48340277777777779</v>
      </c>
      <c r="O11" s="10" t="e">
        <f t="shared" si="1"/>
        <v>#N/A</v>
      </c>
      <c r="P11" s="10">
        <f t="shared" si="2"/>
        <v>0.48340277777777779</v>
      </c>
      <c r="Q11">
        <v>5</v>
      </c>
      <c r="R11" s="10">
        <f t="shared" si="3"/>
        <v>9.6680555555555561E-2</v>
      </c>
      <c r="S11" s="1"/>
      <c r="T11" s="1"/>
      <c r="U11" s="1"/>
      <c r="W11" s="6" t="s">
        <v>111</v>
      </c>
      <c r="X11" s="6">
        <v>32</v>
      </c>
      <c r="AA11" s="6" t="s">
        <v>2369</v>
      </c>
      <c r="AB11" s="6">
        <v>-61</v>
      </c>
      <c r="AC11" s="6" t="s">
        <v>2690</v>
      </c>
      <c r="AD11">
        <f t="shared" si="4"/>
        <v>-878</v>
      </c>
      <c r="AF11" t="s">
        <v>2706</v>
      </c>
      <c r="AG11" s="6" t="s">
        <v>473</v>
      </c>
      <c r="AH11" s="6">
        <v>2620</v>
      </c>
      <c r="AI11" s="6">
        <v>2633</v>
      </c>
      <c r="AJ11" s="6">
        <f t="shared" si="0"/>
        <v>-13</v>
      </c>
      <c r="AK11" s="6">
        <v>100</v>
      </c>
      <c r="AV11" s="6" t="s">
        <v>2369</v>
      </c>
      <c r="AW11" s="95">
        <v>21</v>
      </c>
      <c r="AX11" s="6" t="s">
        <v>2690</v>
      </c>
      <c r="BB11" s="6" t="s">
        <v>2373</v>
      </c>
      <c r="BC11" s="6">
        <v>0</v>
      </c>
      <c r="BD11" s="6" t="s">
        <v>2692</v>
      </c>
    </row>
    <row r="12" spans="1:67">
      <c r="A12" t="s">
        <v>2371</v>
      </c>
      <c r="B12" s="10" t="e">
        <f>VLOOKUP(A12,'La Stats'!$A:$K,2,0)</f>
        <v>#N/A</v>
      </c>
      <c r="C12" s="10" t="e">
        <f>VLOOKUP(A12,'La Stats'!$A:$K,3,0)</f>
        <v>#N/A</v>
      </c>
      <c r="D12" s="47" t="e">
        <f>VLOOKUP(A12,'La Stats'!$A:$K,4,0)</f>
        <v>#N/A</v>
      </c>
      <c r="E12" s="47" t="e">
        <f>VLOOKUP(A12,'La Stats'!$A:$K,5,0)</f>
        <v>#N/A</v>
      </c>
      <c r="G12" t="s">
        <v>2374</v>
      </c>
      <c r="H12" s="10">
        <v>1.0977777777777777</v>
      </c>
      <c r="I12" s="1">
        <v>0.79759259259259263</v>
      </c>
      <c r="J12" s="1">
        <v>0.10402777777777777</v>
      </c>
      <c r="K12" s="1">
        <v>0.30017361111111113</v>
      </c>
      <c r="M12" t="s">
        <v>2367</v>
      </c>
      <c r="N12" s="10" t="e">
        <f t="shared" si="5"/>
        <v>#N/A</v>
      </c>
      <c r="O12" s="10">
        <f t="shared" si="1"/>
        <v>1.4416319444444445</v>
      </c>
      <c r="P12" s="10">
        <f t="shared" si="2"/>
        <v>1.4416319444444445</v>
      </c>
      <c r="Q12">
        <v>5</v>
      </c>
      <c r="R12" s="10">
        <f t="shared" si="3"/>
        <v>0.2883263888888889</v>
      </c>
      <c r="W12" s="6" t="s">
        <v>495</v>
      </c>
      <c r="X12" s="6">
        <v>32</v>
      </c>
      <c r="AA12" s="6" t="s">
        <v>2371</v>
      </c>
      <c r="AB12" s="6">
        <v>-4</v>
      </c>
      <c r="AC12" s="6" t="s">
        <v>2690</v>
      </c>
      <c r="AD12">
        <f t="shared" si="4"/>
        <v>423</v>
      </c>
      <c r="AF12" t="s">
        <v>2707</v>
      </c>
      <c r="AG12" s="6" t="s">
        <v>2171</v>
      </c>
      <c r="AH12" s="6">
        <v>2620</v>
      </c>
      <c r="AI12" s="6">
        <v>2633</v>
      </c>
      <c r="AJ12" s="6">
        <f t="shared" si="0"/>
        <v>-13</v>
      </c>
      <c r="AK12" s="6">
        <v>100</v>
      </c>
      <c r="AV12" s="6" t="s">
        <v>2371</v>
      </c>
      <c r="AW12" s="95">
        <v>0</v>
      </c>
      <c r="AX12" s="6" t="s">
        <v>2690</v>
      </c>
      <c r="BB12" s="6" t="s">
        <v>2374</v>
      </c>
      <c r="BC12" s="6">
        <v>0</v>
      </c>
      <c r="BD12" s="6" t="s">
        <v>2692</v>
      </c>
    </row>
    <row r="13" spans="1:67">
      <c r="A13" t="s">
        <v>2373</v>
      </c>
      <c r="B13" s="10" t="e">
        <f>VLOOKUP(A13,'La Stats'!$A:$K,2,0)</f>
        <v>#N/A</v>
      </c>
      <c r="C13" s="10" t="e">
        <f>VLOOKUP(A13,'La Stats'!$A:$K,3,0)</f>
        <v>#N/A</v>
      </c>
      <c r="D13" s="47" t="e">
        <f>VLOOKUP(A13,'La Stats'!$A:$K,4,0)</f>
        <v>#N/A</v>
      </c>
      <c r="E13" s="47" t="e">
        <f>VLOOKUP(A13,'La Stats'!$A:$K,5,0)</f>
        <v>#N/A</v>
      </c>
      <c r="G13" t="s">
        <v>2372</v>
      </c>
      <c r="H13" s="10">
        <v>1.8719097222222221</v>
      </c>
      <c r="I13" s="10">
        <v>1.576284722222222</v>
      </c>
      <c r="J13" s="1">
        <v>0.58959490740740739</v>
      </c>
      <c r="K13" s="1">
        <v>0.29561342592592593</v>
      </c>
      <c r="M13" t="s">
        <v>2375</v>
      </c>
      <c r="N13" s="10" t="e">
        <f t="shared" si="5"/>
        <v>#N/A</v>
      </c>
      <c r="O13" s="10">
        <f t="shared" si="1"/>
        <v>1.3694560185185185</v>
      </c>
      <c r="P13" s="10">
        <f t="shared" si="2"/>
        <v>1.3694560185185185</v>
      </c>
      <c r="Q13">
        <v>5</v>
      </c>
      <c r="R13" s="10">
        <f t="shared" si="3"/>
        <v>0.27389120370370368</v>
      </c>
      <c r="T13" s="1"/>
      <c r="W13" s="6" t="s">
        <v>1950</v>
      </c>
      <c r="X13" s="6">
        <v>26</v>
      </c>
      <c r="AA13" s="6" t="s">
        <v>2373</v>
      </c>
      <c r="AB13" s="6">
        <v>61</v>
      </c>
      <c r="AC13" s="6" t="s">
        <v>2690</v>
      </c>
      <c r="AD13">
        <f t="shared" si="4"/>
        <v>-105</v>
      </c>
      <c r="AF13" t="s">
        <v>2708</v>
      </c>
      <c r="AG13" s="6" t="s">
        <v>2364</v>
      </c>
      <c r="AH13" s="6">
        <v>2620</v>
      </c>
      <c r="AI13" s="6">
        <v>2645</v>
      </c>
      <c r="AJ13" s="6">
        <f t="shared" si="0"/>
        <v>-25</v>
      </c>
      <c r="AK13" s="6">
        <v>101</v>
      </c>
      <c r="AV13" s="6" t="s">
        <v>2373</v>
      </c>
      <c r="AW13" s="95">
        <v>5</v>
      </c>
      <c r="AX13" s="6" t="s">
        <v>2690</v>
      </c>
      <c r="BB13" s="6" t="s">
        <v>2372</v>
      </c>
      <c r="BC13" s="6">
        <v>0</v>
      </c>
      <c r="BD13" s="6" t="s">
        <v>2692</v>
      </c>
    </row>
    <row r="14" spans="1:67">
      <c r="A14" t="s">
        <v>2372</v>
      </c>
      <c r="B14" s="10" t="e">
        <f>VLOOKUP(A14,'La Stats'!$A:$K,2,0)</f>
        <v>#N/A</v>
      </c>
      <c r="C14" s="10" t="e">
        <f>VLOOKUP(A14,'La Stats'!$A:$K,3,0)</f>
        <v>#N/A</v>
      </c>
      <c r="D14" s="47" t="e">
        <f>VLOOKUP(A14,'La Stats'!$A:$K,4,0)</f>
        <v>#N/A</v>
      </c>
      <c r="E14" s="47" t="e">
        <f>VLOOKUP(A14,'La Stats'!$A:$K,5,0)</f>
        <v>#N/A</v>
      </c>
      <c r="G14" t="s">
        <v>2378</v>
      </c>
      <c r="H14" t="e">
        <v>#N/A</v>
      </c>
      <c r="I14" t="e">
        <v>#N/A</v>
      </c>
      <c r="J14" t="e">
        <v>#N/A</v>
      </c>
      <c r="K14" t="e">
        <v>#N/A</v>
      </c>
      <c r="M14" t="s">
        <v>2362</v>
      </c>
      <c r="N14" s="10" t="e">
        <f t="shared" si="5"/>
        <v>#N/A</v>
      </c>
      <c r="O14" s="10" t="e">
        <f t="shared" si="1"/>
        <v>#N/A</v>
      </c>
      <c r="P14" s="10">
        <f t="shared" si="2"/>
        <v>0</v>
      </c>
      <c r="Q14">
        <v>5</v>
      </c>
      <c r="R14" s="10">
        <f t="shared" si="3"/>
        <v>0</v>
      </c>
      <c r="W14" s="6" t="s">
        <v>2363</v>
      </c>
      <c r="X14" s="6">
        <v>24</v>
      </c>
      <c r="AA14" s="6" t="s">
        <v>2372</v>
      </c>
      <c r="AB14" s="6">
        <v>-37</v>
      </c>
      <c r="AC14" s="6" t="s">
        <v>2690</v>
      </c>
      <c r="AD14">
        <f t="shared" si="4"/>
        <v>-583</v>
      </c>
      <c r="AF14" t="s">
        <v>2709</v>
      </c>
      <c r="AG14" s="6" t="s">
        <v>2373</v>
      </c>
      <c r="AH14" s="6">
        <v>5570</v>
      </c>
      <c r="AI14" s="6">
        <v>5675</v>
      </c>
      <c r="AJ14" s="6">
        <f t="shared" si="0"/>
        <v>-105</v>
      </c>
      <c r="AK14" s="6">
        <v>101</v>
      </c>
      <c r="AV14" s="6" t="s">
        <v>2372</v>
      </c>
      <c r="AW14" s="95">
        <v>39</v>
      </c>
      <c r="AX14" s="6" t="s">
        <v>2690</v>
      </c>
      <c r="BB14" s="6" t="s">
        <v>2363</v>
      </c>
      <c r="BC14" s="6">
        <v>0</v>
      </c>
      <c r="BD14" s="6" t="s">
        <v>2692</v>
      </c>
    </row>
    <row r="15" spans="1:67">
      <c r="A15" t="s">
        <v>2374</v>
      </c>
      <c r="B15" s="10" t="e">
        <f>VLOOKUP(A15,'La Stats'!$A:$K,2,0)</f>
        <v>#N/A</v>
      </c>
      <c r="C15" s="10" t="e">
        <f>VLOOKUP(A15,'La Stats'!$A:$K,3,0)</f>
        <v>#N/A</v>
      </c>
      <c r="D15" s="47" t="e">
        <f>VLOOKUP(A15,'La Stats'!$A:$K,4,0)</f>
        <v>#N/A</v>
      </c>
      <c r="E15" s="47" t="e">
        <f>VLOOKUP(A15,'La Stats'!$A:$K,5,0)</f>
        <v>#N/A</v>
      </c>
      <c r="G15" t="s">
        <v>2363</v>
      </c>
      <c r="H15" s="1">
        <v>0.54729166666666662</v>
      </c>
      <c r="I15" s="1">
        <v>0.44947916666666665</v>
      </c>
      <c r="J15" s="1">
        <v>0.15597222222222221</v>
      </c>
      <c r="K15" s="1">
        <v>9.780092592592593E-2</v>
      </c>
      <c r="M15" t="s">
        <v>2376</v>
      </c>
      <c r="N15" s="10" t="e">
        <f t="shared" si="5"/>
        <v>#N/A</v>
      </c>
      <c r="O15" s="10">
        <f t="shared" si="1"/>
        <v>0.62519675925925922</v>
      </c>
      <c r="P15" s="10">
        <f t="shared" si="2"/>
        <v>0.62519675925925922</v>
      </c>
      <c r="Q15">
        <v>4</v>
      </c>
      <c r="R15" s="10">
        <f t="shared" si="3"/>
        <v>0.1562991898148148</v>
      </c>
      <c r="T15" s="1"/>
      <c r="W15" s="6" t="s">
        <v>2171</v>
      </c>
      <c r="X15" s="6">
        <v>23</v>
      </c>
      <c r="AA15" s="6" t="s">
        <v>2374</v>
      </c>
      <c r="AB15" s="6">
        <v>-5</v>
      </c>
      <c r="AC15" s="6" t="s">
        <v>2690</v>
      </c>
      <c r="AD15">
        <f t="shared" si="4"/>
        <v>91</v>
      </c>
      <c r="AF15" t="s">
        <v>2710</v>
      </c>
      <c r="AG15" s="6" t="s">
        <v>1950</v>
      </c>
      <c r="AH15" s="6">
        <v>2620</v>
      </c>
      <c r="AI15" s="6">
        <v>2676</v>
      </c>
      <c r="AJ15" s="6">
        <f t="shared" si="0"/>
        <v>-56</v>
      </c>
      <c r="AK15" s="6">
        <v>102</v>
      </c>
      <c r="AV15" s="6" t="s">
        <v>2374</v>
      </c>
      <c r="AW15" s="95">
        <v>13</v>
      </c>
      <c r="AX15" s="6" t="s">
        <v>2690</v>
      </c>
      <c r="BB15" s="6" t="s">
        <v>473</v>
      </c>
      <c r="BC15" s="6">
        <v>0</v>
      </c>
      <c r="BD15" s="6" t="s">
        <v>2692</v>
      </c>
    </row>
    <row r="16" spans="1:67">
      <c r="A16" t="s">
        <v>1269</v>
      </c>
      <c r="B16" s="28">
        <f>VLOOKUP(A16,'La Stats'!$A:$K,2,0)</f>
        <v>0.53690972222222222</v>
      </c>
      <c r="C16" s="28">
        <f>VLOOKUP(A16,'La Stats'!$A:$K,3,0)</f>
        <v>0.37634259259259256</v>
      </c>
      <c r="D16" s="155">
        <f>VLOOKUP(A16,'La Stats'!$A:$K,4,0)</f>
        <v>0.12662037037037036</v>
      </c>
      <c r="E16" s="155">
        <f>VLOOKUP(A16,'La Stats'!$A:$K,5,0)</f>
        <v>3.3935185185185186E-2</v>
      </c>
      <c r="G16" t="s">
        <v>473</v>
      </c>
      <c r="H16" t="e">
        <v>#N/A</v>
      </c>
      <c r="I16" t="e">
        <v>#N/A</v>
      </c>
      <c r="J16" t="e">
        <v>#N/A</v>
      </c>
      <c r="K16" t="e">
        <v>#N/A</v>
      </c>
      <c r="M16" t="s">
        <v>1269</v>
      </c>
      <c r="N16" s="10">
        <f t="shared" si="5"/>
        <v>0.37634259259259256</v>
      </c>
      <c r="O16" s="10" t="e">
        <f t="shared" si="1"/>
        <v>#N/A</v>
      </c>
      <c r="P16" s="10">
        <f t="shared" si="2"/>
        <v>0.37634259259259256</v>
      </c>
      <c r="Q16">
        <v>4.5</v>
      </c>
      <c r="R16" s="10">
        <f t="shared" si="3"/>
        <v>8.3631687242798347E-2</v>
      </c>
      <c r="W16" s="6" t="s">
        <v>2368</v>
      </c>
      <c r="X16" s="6">
        <v>19</v>
      </c>
      <c r="AA16" s="6" t="s">
        <v>1269</v>
      </c>
      <c r="AB16" s="6">
        <v>52</v>
      </c>
      <c r="AC16" s="6" t="s">
        <v>2690</v>
      </c>
      <c r="AD16">
        <f t="shared" si="4"/>
        <v>52</v>
      </c>
      <c r="AF16" t="s">
        <v>2711</v>
      </c>
      <c r="AG16" s="6" t="s">
        <v>2363</v>
      </c>
      <c r="AH16" s="6">
        <v>2620</v>
      </c>
      <c r="AI16" s="6">
        <v>2728</v>
      </c>
      <c r="AJ16" s="6">
        <f t="shared" si="0"/>
        <v>-108</v>
      </c>
      <c r="AK16" s="6">
        <v>104</v>
      </c>
      <c r="AV16" s="6" t="s">
        <v>1269</v>
      </c>
      <c r="AW16" s="95">
        <v>155</v>
      </c>
      <c r="AX16" s="6" t="s">
        <v>2690</v>
      </c>
      <c r="BB16" s="6" t="s">
        <v>2364</v>
      </c>
      <c r="BC16" s="6">
        <v>0</v>
      </c>
      <c r="BD16" s="6" t="s">
        <v>2692</v>
      </c>
    </row>
    <row r="17" spans="1:56">
      <c r="A17" t="s">
        <v>1950</v>
      </c>
      <c r="B17" s="28">
        <f>VLOOKUP(A17,'La Stats'!$A:$K,2,0)</f>
        <v>0.47090277777777773</v>
      </c>
      <c r="C17" s="28">
        <f>VLOOKUP(A17,'La Stats'!$A:$K,3,0)</f>
        <v>0.42503472222222222</v>
      </c>
      <c r="D17" s="155">
        <f>VLOOKUP(A17,'La Stats'!$A:$K,4,0)</f>
        <v>3.0590277777777775E-2</v>
      </c>
      <c r="E17" s="155">
        <f>VLOOKUP(A17,'La Stats'!$A:$K,5,0)</f>
        <v>1.5266203703703705E-2</v>
      </c>
      <c r="G17" t="s">
        <v>2364</v>
      </c>
      <c r="H17" t="e">
        <v>#N/A</v>
      </c>
      <c r="I17" t="e">
        <v>#N/A</v>
      </c>
      <c r="J17" t="e">
        <v>#N/A</v>
      </c>
      <c r="K17" t="e">
        <v>#N/A</v>
      </c>
      <c r="M17" t="s">
        <v>2373</v>
      </c>
      <c r="N17" s="10" t="e">
        <f t="shared" si="5"/>
        <v>#N/A</v>
      </c>
      <c r="O17" s="10">
        <f t="shared" si="1"/>
        <v>1.3759722222222222</v>
      </c>
      <c r="P17" s="10">
        <f t="shared" si="2"/>
        <v>1.3759722222222222</v>
      </c>
      <c r="Q17">
        <v>4</v>
      </c>
      <c r="R17" s="10">
        <f t="shared" si="3"/>
        <v>0.34399305555555554</v>
      </c>
      <c r="W17" s="6" t="s">
        <v>130</v>
      </c>
      <c r="X17" s="6">
        <v>10</v>
      </c>
      <c r="AA17" s="6" t="s">
        <v>1950</v>
      </c>
      <c r="AB17" s="6">
        <v>-56</v>
      </c>
      <c r="AC17" s="6" t="s">
        <v>2690</v>
      </c>
      <c r="AD17">
        <f t="shared" si="4"/>
        <v>-56</v>
      </c>
      <c r="AF17" t="s">
        <v>2712</v>
      </c>
      <c r="AG17" s="6" t="s">
        <v>2238</v>
      </c>
      <c r="AH17" s="6">
        <v>11062</v>
      </c>
      <c r="AI17" s="6">
        <v>12057</v>
      </c>
      <c r="AJ17" s="6">
        <f t="shared" si="0"/>
        <v>-995</v>
      </c>
      <c r="AK17" s="6">
        <v>104</v>
      </c>
      <c r="AV17" s="6" t="s">
        <v>1950</v>
      </c>
      <c r="AW17" s="95">
        <v>0</v>
      </c>
      <c r="AX17" s="6" t="s">
        <v>2690</v>
      </c>
      <c r="BB17" s="6" t="s">
        <v>2367</v>
      </c>
      <c r="BC17" s="6">
        <v>0</v>
      </c>
      <c r="BD17" s="6" t="s">
        <v>2692</v>
      </c>
    </row>
    <row r="18" spans="1:56">
      <c r="A18" t="s">
        <v>1527</v>
      </c>
      <c r="B18" s="28">
        <f>VLOOKUP(A18,'La Stats'!$A:$K,2,0)</f>
        <v>0.39159722222222221</v>
      </c>
      <c r="C18" s="28">
        <f>VLOOKUP(A18,'La Stats'!$A:$K,3,0)</f>
        <v>0.21501157407407409</v>
      </c>
      <c r="D18" s="155">
        <f>VLOOKUP(A18,'La Stats'!$A:$K,4,0)</f>
        <v>0.13663194444444446</v>
      </c>
      <c r="E18" s="155">
        <f>VLOOKUP(A18,'La Stats'!$A:$K,5,0)</f>
        <v>3.9942129629629626E-2</v>
      </c>
      <c r="G18" t="s">
        <v>2367</v>
      </c>
      <c r="H18" s="10">
        <v>1.5239814814814814</v>
      </c>
      <c r="I18" s="10">
        <v>1.4416319444444445</v>
      </c>
      <c r="J18" s="1">
        <v>0.19375000000000001</v>
      </c>
      <c r="K18" s="1">
        <v>8.233796296296296E-2</v>
      </c>
      <c r="M18" t="s">
        <v>1527</v>
      </c>
      <c r="N18" s="10">
        <f t="shared" si="5"/>
        <v>0.21501157407407409</v>
      </c>
      <c r="O18" s="10" t="e">
        <f t="shared" si="1"/>
        <v>#N/A</v>
      </c>
      <c r="P18" s="10">
        <f t="shared" si="2"/>
        <v>0.21501157407407409</v>
      </c>
      <c r="Q18">
        <v>5</v>
      </c>
      <c r="R18" s="10">
        <f t="shared" si="3"/>
        <v>4.300231481481482E-2</v>
      </c>
      <c r="W18" s="6" t="s">
        <v>473</v>
      </c>
      <c r="X18" s="6">
        <v>9</v>
      </c>
      <c r="AA18" s="6" t="s">
        <v>1527</v>
      </c>
      <c r="AB18" s="6">
        <v>71</v>
      </c>
      <c r="AC18" s="6" t="s">
        <v>2690</v>
      </c>
      <c r="AD18">
        <f t="shared" si="4"/>
        <v>71</v>
      </c>
      <c r="AF18" t="s">
        <v>2713</v>
      </c>
      <c r="AG18" s="6" t="s">
        <v>111</v>
      </c>
      <c r="AH18" s="6">
        <v>2620</v>
      </c>
      <c r="AI18" s="6">
        <v>2762</v>
      </c>
      <c r="AJ18" s="6">
        <f t="shared" si="0"/>
        <v>-142</v>
      </c>
      <c r="AK18" s="6">
        <v>105</v>
      </c>
      <c r="AV18" s="6" t="s">
        <v>1527</v>
      </c>
      <c r="AW18" s="95">
        <v>40</v>
      </c>
      <c r="AX18" s="6" t="s">
        <v>2690</v>
      </c>
      <c r="BB18" s="6" t="s">
        <v>130</v>
      </c>
      <c r="BC18" s="6">
        <v>0</v>
      </c>
      <c r="BD18" s="6" t="s">
        <v>2692</v>
      </c>
    </row>
    <row r="19" spans="1:56">
      <c r="A19" t="s">
        <v>495</v>
      </c>
      <c r="B19" s="28">
        <f>VLOOKUP(A19,'La Stats'!$A:$K,2,0)</f>
        <v>7.3032407407407412E-3</v>
      </c>
      <c r="C19" s="28">
        <f>VLOOKUP(A19,'La Stats'!$A:$K,3,0)</f>
        <v>7.1180555555555554E-3</v>
      </c>
      <c r="D19" s="155">
        <f>VLOOKUP(A19,'La Stats'!$A:$K,4,0)</f>
        <v>1.8518518518518518E-4</v>
      </c>
      <c r="E19" s="155">
        <f>VLOOKUP(A19,'La Stats'!$A:$K,5,0)</f>
        <v>0</v>
      </c>
      <c r="G19" t="s">
        <v>130</v>
      </c>
      <c r="H19" t="e">
        <v>#N/A</v>
      </c>
      <c r="I19" t="e">
        <v>#N/A</v>
      </c>
      <c r="J19" t="e">
        <v>#N/A</v>
      </c>
      <c r="K19" t="e">
        <v>#N/A</v>
      </c>
      <c r="M19" t="s">
        <v>2382</v>
      </c>
      <c r="N19" s="10" t="e">
        <f t="shared" si="5"/>
        <v>#N/A</v>
      </c>
      <c r="O19" s="10" t="e">
        <f t="shared" si="1"/>
        <v>#N/A</v>
      </c>
      <c r="P19" s="10">
        <f t="shared" si="2"/>
        <v>0</v>
      </c>
      <c r="Q19">
        <v>0</v>
      </c>
      <c r="R19" s="10" t="e">
        <f t="shared" si="3"/>
        <v>#DIV/0!</v>
      </c>
      <c r="S19" s="1"/>
      <c r="T19" s="10"/>
      <c r="W19" s="6" t="s">
        <v>2367</v>
      </c>
      <c r="X19" s="6">
        <v>9</v>
      </c>
      <c r="AA19" s="6" t="s">
        <v>495</v>
      </c>
      <c r="AB19" s="6">
        <v>-185</v>
      </c>
      <c r="AC19" s="6" t="s">
        <v>2690</v>
      </c>
      <c r="AD19">
        <f t="shared" si="4"/>
        <v>-185</v>
      </c>
      <c r="AF19" t="s">
        <v>2714</v>
      </c>
      <c r="AG19" s="6" t="s">
        <v>2369</v>
      </c>
      <c r="AH19" s="6">
        <v>9186</v>
      </c>
      <c r="AI19" s="6">
        <v>10064</v>
      </c>
      <c r="AJ19" s="6">
        <f t="shared" si="0"/>
        <v>-878</v>
      </c>
      <c r="AK19" s="6">
        <v>105</v>
      </c>
      <c r="AV19" s="6" t="s">
        <v>495</v>
      </c>
      <c r="AW19" s="95">
        <v>0</v>
      </c>
      <c r="AX19" s="6" t="s">
        <v>2690</v>
      </c>
      <c r="BB19" s="6" t="s">
        <v>2368</v>
      </c>
      <c r="BC19" s="6">
        <v>0</v>
      </c>
      <c r="BD19" s="6" t="s">
        <v>2692</v>
      </c>
    </row>
    <row r="20" spans="1:56">
      <c r="A20" t="s">
        <v>2378</v>
      </c>
      <c r="B20" s="28" t="e">
        <f>VLOOKUP(A20,'La Stats'!$A:$K,2,0)</f>
        <v>#N/A</v>
      </c>
      <c r="C20" s="28" t="e">
        <f>VLOOKUP(A20,'La Stats'!$A:$K,3,0)</f>
        <v>#N/A</v>
      </c>
      <c r="D20" s="155" t="e">
        <f>VLOOKUP(A20,'La Stats'!$A:$K,4,0)</f>
        <v>#N/A</v>
      </c>
      <c r="E20" s="155" t="e">
        <f>VLOOKUP(A20,'La Stats'!$A:$K,5,0)</f>
        <v>#N/A</v>
      </c>
      <c r="G20" t="s">
        <v>2368</v>
      </c>
      <c r="H20" t="e">
        <v>#N/A</v>
      </c>
      <c r="I20" t="e">
        <v>#N/A</v>
      </c>
      <c r="J20" t="e">
        <v>#N/A</v>
      </c>
      <c r="K20" t="e">
        <v>#N/A</v>
      </c>
      <c r="M20" t="s">
        <v>2377</v>
      </c>
      <c r="N20" s="10" t="e">
        <f t="shared" si="5"/>
        <v>#N/A</v>
      </c>
      <c r="O20" s="10">
        <f t="shared" si="1"/>
        <v>0.17182870370370371</v>
      </c>
      <c r="P20" s="10">
        <f t="shared" si="2"/>
        <v>0.17182870370370371</v>
      </c>
      <c r="Q20">
        <v>3</v>
      </c>
      <c r="R20" s="10">
        <f t="shared" si="3"/>
        <v>5.7276234567901235E-2</v>
      </c>
      <c r="W20" s="6" t="s">
        <v>2369</v>
      </c>
      <c r="X20" s="6">
        <v>6</v>
      </c>
      <c r="AA20" s="6" t="s">
        <v>2379</v>
      </c>
      <c r="AB20" s="6">
        <v>-27</v>
      </c>
      <c r="AC20" s="6" t="s">
        <v>2690</v>
      </c>
      <c r="AD20">
        <f t="shared" si="4"/>
        <v>31</v>
      </c>
      <c r="AF20" t="s">
        <v>2715</v>
      </c>
      <c r="AG20" s="6" t="s">
        <v>2372</v>
      </c>
      <c r="AH20" s="6">
        <v>4646</v>
      </c>
      <c r="AI20" s="6">
        <v>5229</v>
      </c>
      <c r="AJ20" s="6">
        <f t="shared" si="0"/>
        <v>-583</v>
      </c>
      <c r="AK20" s="6">
        <v>106</v>
      </c>
      <c r="AV20" s="6" t="s">
        <v>2379</v>
      </c>
      <c r="AW20" s="95">
        <v>173</v>
      </c>
      <c r="AX20" s="6" t="s">
        <v>2690</v>
      </c>
    </row>
    <row r="21" spans="1:56">
      <c r="A21" t="s">
        <v>2379</v>
      </c>
      <c r="B21" s="28" t="e">
        <f>VLOOKUP(A21,'La Stats'!$A:$K,2,0)</f>
        <v>#N/A</v>
      </c>
      <c r="C21" s="28" t="e">
        <f>VLOOKUP(A21,'La Stats'!$A:$K,3,0)</f>
        <v>#N/A</v>
      </c>
      <c r="D21" s="155" t="e">
        <f>VLOOKUP(A21,'La Stats'!$A:$K,4,0)</f>
        <v>#N/A</v>
      </c>
      <c r="E21" s="155" t="e">
        <f>VLOOKUP(A21,'La Stats'!$A:$K,5,0)</f>
        <v>#N/A</v>
      </c>
      <c r="G21" t="s">
        <v>495</v>
      </c>
      <c r="H21" t="e">
        <v>#N/A</v>
      </c>
      <c r="I21" t="e">
        <v>#N/A</v>
      </c>
      <c r="J21" t="e">
        <v>#N/A</v>
      </c>
      <c r="K21" t="e">
        <v>#N/A</v>
      </c>
      <c r="M21" t="s">
        <v>2369</v>
      </c>
      <c r="N21" s="10" t="e">
        <f t="shared" si="5"/>
        <v>#N/A</v>
      </c>
      <c r="O21" s="10">
        <f t="shared" si="1"/>
        <v>1.1445138888888888</v>
      </c>
      <c r="P21" s="10">
        <f t="shared" si="2"/>
        <v>1.1445138888888888</v>
      </c>
      <c r="Q21">
        <v>4</v>
      </c>
      <c r="R21" s="10">
        <f t="shared" si="3"/>
        <v>0.28612847222222221</v>
      </c>
      <c r="T21" s="1"/>
      <c r="W21" s="6" t="s">
        <v>2364</v>
      </c>
      <c r="X21" s="6">
        <v>3</v>
      </c>
      <c r="AA21" s="6" t="s">
        <v>2375</v>
      </c>
      <c r="AB21" s="6">
        <v>-44</v>
      </c>
      <c r="AC21" s="6" t="s">
        <v>2690</v>
      </c>
      <c r="AD21">
        <f t="shared" si="4"/>
        <v>781</v>
      </c>
      <c r="AF21" t="s">
        <v>2716</v>
      </c>
      <c r="AG21" s="6" t="s">
        <v>495</v>
      </c>
      <c r="AH21" s="6">
        <v>2620</v>
      </c>
      <c r="AI21" s="6">
        <v>2805</v>
      </c>
      <c r="AJ21" s="6">
        <f t="shared" si="0"/>
        <v>-185</v>
      </c>
      <c r="AK21" s="6">
        <v>107</v>
      </c>
      <c r="AV21" s="6" t="s">
        <v>2376</v>
      </c>
      <c r="AW21" s="95">
        <v>129</v>
      </c>
      <c r="AX21" s="6" t="s">
        <v>2690</v>
      </c>
    </row>
    <row r="22" spans="1:56">
      <c r="A22" t="s">
        <v>2380</v>
      </c>
      <c r="B22" s="28" t="e">
        <f>VLOOKUP(A22,'La Stats'!$A:$K,2,0)</f>
        <v>#N/A</v>
      </c>
      <c r="C22" s="28" t="e">
        <f>VLOOKUP(A22,'La Stats'!$A:$K,3,0)</f>
        <v>#N/A</v>
      </c>
      <c r="D22" s="155" t="e">
        <f>VLOOKUP(A22,'La Stats'!$A:$K,4,0)</f>
        <v>#N/A</v>
      </c>
      <c r="E22" s="155" t="e">
        <f>VLOOKUP(A22,'La Stats'!$A:$K,5,0)</f>
        <v>#N/A</v>
      </c>
      <c r="G22" t="s">
        <v>2380</v>
      </c>
      <c r="H22" s="10">
        <v>2.1492476851851854</v>
      </c>
      <c r="I22" s="10">
        <v>1.148611111111111</v>
      </c>
      <c r="J22" s="1">
        <v>0.34498842592592593</v>
      </c>
      <c r="K22" s="10">
        <v>1.0006250000000001</v>
      </c>
      <c r="M22" t="s">
        <v>1950</v>
      </c>
      <c r="N22" s="10">
        <f t="shared" si="5"/>
        <v>0.42503472222222222</v>
      </c>
      <c r="O22" s="10" t="e">
        <f t="shared" si="1"/>
        <v>#N/A</v>
      </c>
      <c r="P22" s="10">
        <f t="shared" si="2"/>
        <v>0.42503472222222222</v>
      </c>
      <c r="Q22">
        <v>5</v>
      </c>
      <c r="R22" s="10">
        <f t="shared" si="3"/>
        <v>8.5006944444444441E-2</v>
      </c>
      <c r="W22" s="6" t="s">
        <v>2362</v>
      </c>
      <c r="X22" s="6">
        <v>2</v>
      </c>
      <c r="AA22" s="6" t="s">
        <v>2370</v>
      </c>
      <c r="AB22" s="6">
        <v>21</v>
      </c>
      <c r="AC22" s="6" t="s">
        <v>2690</v>
      </c>
      <c r="AD22">
        <f t="shared" si="4"/>
        <v>-2351</v>
      </c>
      <c r="AF22" t="s">
        <v>2717</v>
      </c>
      <c r="AG22" s="6" t="s">
        <v>2376</v>
      </c>
      <c r="AH22" s="6">
        <v>11062</v>
      </c>
      <c r="AI22" s="6">
        <v>12616</v>
      </c>
      <c r="AJ22" s="6">
        <f t="shared" si="0"/>
        <v>-1554</v>
      </c>
      <c r="AK22" s="6">
        <v>107</v>
      </c>
      <c r="AV22" s="6" t="s">
        <v>2377</v>
      </c>
      <c r="AW22" s="95">
        <v>153</v>
      </c>
      <c r="AX22" s="6" t="s">
        <v>2690</v>
      </c>
    </row>
    <row r="23" spans="1:56">
      <c r="A23" t="s">
        <v>2375</v>
      </c>
      <c r="B23" s="28" t="e">
        <f>VLOOKUP(A23,'La Stats'!$A:$K,2,0)</f>
        <v>#N/A</v>
      </c>
      <c r="C23" s="28" t="e">
        <f>VLOOKUP(A23,'La Stats'!$A:$K,3,0)</f>
        <v>#N/A</v>
      </c>
      <c r="D23" s="155" t="e">
        <f>VLOOKUP(A23,'La Stats'!$A:$K,4,0)</f>
        <v>#N/A</v>
      </c>
      <c r="E23" s="155" t="e">
        <f>VLOOKUP(A23,'La Stats'!$A:$K,5,0)</f>
        <v>#N/A</v>
      </c>
      <c r="M23" t="s">
        <v>2085</v>
      </c>
      <c r="N23" s="10">
        <f t="shared" si="5"/>
        <v>0.30319444444444443</v>
      </c>
      <c r="O23" s="10" t="e">
        <f t="shared" si="1"/>
        <v>#N/A</v>
      </c>
      <c r="P23" s="10">
        <f t="shared" si="2"/>
        <v>0.30319444444444443</v>
      </c>
      <c r="Q23">
        <v>5</v>
      </c>
      <c r="R23" s="10">
        <f t="shared" si="3"/>
        <v>6.0638888888888888E-2</v>
      </c>
      <c r="T23" s="247"/>
      <c r="W23" s="6" t="s">
        <v>2373</v>
      </c>
      <c r="X23" s="6">
        <v>1</v>
      </c>
      <c r="AA23" s="6" t="s">
        <v>2376</v>
      </c>
      <c r="AB23" s="6">
        <v>84</v>
      </c>
      <c r="AC23" s="6" t="s">
        <v>2690</v>
      </c>
      <c r="AD23">
        <f t="shared" si="4"/>
        <v>-1554</v>
      </c>
      <c r="AF23" t="s">
        <v>2718</v>
      </c>
      <c r="AG23" s="6" t="s">
        <v>2367</v>
      </c>
      <c r="AH23" s="6">
        <v>2620</v>
      </c>
      <c r="AI23" s="6">
        <v>2846</v>
      </c>
      <c r="AJ23" s="6">
        <f t="shared" si="0"/>
        <v>-226</v>
      </c>
      <c r="AK23" s="6">
        <v>109</v>
      </c>
      <c r="AV23" s="6" t="s">
        <v>2238</v>
      </c>
      <c r="AW23" s="95">
        <v>48</v>
      </c>
      <c r="AX23" s="6" t="s">
        <v>2690</v>
      </c>
    </row>
    <row r="24" spans="1:56">
      <c r="A24" t="s">
        <v>2370</v>
      </c>
      <c r="B24" s="28" t="e">
        <f>VLOOKUP(A24,'La Stats'!$A:$K,2,0)</f>
        <v>#N/A</v>
      </c>
      <c r="C24" s="28" t="e">
        <f>VLOOKUP(A24,'La Stats'!$A:$K,3,0)</f>
        <v>#N/A</v>
      </c>
      <c r="D24" s="155" t="e">
        <f>VLOOKUP(A24,'La Stats'!$A:$K,4,0)</f>
        <v>#N/A</v>
      </c>
      <c r="E24" s="155" t="e">
        <f>VLOOKUP(A24,'La Stats'!$A:$K,5,0)</f>
        <v>#N/A</v>
      </c>
      <c r="M24" t="s">
        <v>2171</v>
      </c>
      <c r="N24" s="10">
        <f t="shared" si="5"/>
        <v>0.19752314814814817</v>
      </c>
      <c r="O24" s="10" t="e">
        <f t="shared" si="1"/>
        <v>#N/A</v>
      </c>
      <c r="P24" s="10">
        <f t="shared" si="2"/>
        <v>0.19752314814814817</v>
      </c>
      <c r="Q24">
        <v>4</v>
      </c>
      <c r="R24" s="10">
        <f t="shared" si="3"/>
        <v>4.9380787037037042E-2</v>
      </c>
      <c r="W24" s="6" t="s">
        <v>2372</v>
      </c>
      <c r="X24" s="6">
        <v>0</v>
      </c>
      <c r="AA24" s="6" t="s">
        <v>2377</v>
      </c>
      <c r="AB24" s="6">
        <v>85</v>
      </c>
      <c r="AC24" s="6" t="s">
        <v>2690</v>
      </c>
      <c r="AD24">
        <f t="shared" si="4"/>
        <v>-2357</v>
      </c>
      <c r="AF24" t="s">
        <v>2719</v>
      </c>
      <c r="AG24" s="6" t="s">
        <v>2370</v>
      </c>
      <c r="AH24" s="6">
        <v>11062</v>
      </c>
      <c r="AI24" s="6">
        <v>13413</v>
      </c>
      <c r="AJ24" s="6">
        <f t="shared" si="0"/>
        <v>-2351</v>
      </c>
      <c r="AK24" s="6">
        <v>110</v>
      </c>
      <c r="AV24" s="106"/>
    </row>
    <row r="25" spans="1:56">
      <c r="A25" t="s">
        <v>2376</v>
      </c>
      <c r="B25" s="28" t="e">
        <f>VLOOKUP(A25,'La Stats'!$A:$K,2,0)</f>
        <v>#N/A</v>
      </c>
      <c r="C25" s="28" t="e">
        <f>VLOOKUP(A25,'La Stats'!$A:$K,3,0)</f>
        <v>#N/A</v>
      </c>
      <c r="D25" s="155" t="e">
        <f>VLOOKUP(A25,'La Stats'!$A:$K,4,0)</f>
        <v>#N/A</v>
      </c>
      <c r="E25" s="155" t="e">
        <f>VLOOKUP(A25,'La Stats'!$A:$K,5,0)</f>
        <v>#N/A</v>
      </c>
      <c r="M25" t="s">
        <v>2374</v>
      </c>
      <c r="N25" s="10" t="e">
        <f t="shared" si="5"/>
        <v>#N/A</v>
      </c>
      <c r="O25" s="10">
        <f t="shared" si="1"/>
        <v>0.79759259259259263</v>
      </c>
      <c r="P25" s="10">
        <f t="shared" si="2"/>
        <v>0.79759259259259263</v>
      </c>
      <c r="Q25">
        <v>5</v>
      </c>
      <c r="R25" s="10">
        <f t="shared" si="3"/>
        <v>0.15951851851851853</v>
      </c>
      <c r="W25" s="6" t="s">
        <v>2374</v>
      </c>
      <c r="X25" s="6">
        <v>0</v>
      </c>
      <c r="AA25" s="6" t="s">
        <v>2238</v>
      </c>
      <c r="AB25" s="6">
        <v>28</v>
      </c>
      <c r="AC25" s="6" t="s">
        <v>2690</v>
      </c>
      <c r="AD25">
        <f t="shared" si="4"/>
        <v>-995</v>
      </c>
      <c r="AF25" t="s">
        <v>2720</v>
      </c>
      <c r="AG25" s="6" t="s">
        <v>2377</v>
      </c>
      <c r="AH25" s="6">
        <v>8662</v>
      </c>
      <c r="AI25" s="6">
        <v>11019</v>
      </c>
      <c r="AJ25" s="6">
        <f t="shared" si="0"/>
        <v>-2357</v>
      </c>
      <c r="AK25" s="6">
        <v>113</v>
      </c>
    </row>
    <row r="26" spans="1:56">
      <c r="A26" t="s">
        <v>2377</v>
      </c>
      <c r="B26" s="28" t="e">
        <f>VLOOKUP(A26,'La Stats'!$A:$K,2,0)</f>
        <v>#N/A</v>
      </c>
      <c r="C26" s="28" t="e">
        <f>VLOOKUP(A26,'La Stats'!$A:$K,3,0)</f>
        <v>#N/A</v>
      </c>
      <c r="D26" s="155" t="e">
        <f>VLOOKUP(A26,'La Stats'!$A:$K,4,0)</f>
        <v>#N/A</v>
      </c>
      <c r="E26" s="155" t="e">
        <f>VLOOKUP(A26,'La Stats'!$A:$K,5,0)</f>
        <v>#N/A</v>
      </c>
      <c r="M26" t="s">
        <v>2238</v>
      </c>
      <c r="N26" s="10">
        <f t="shared" si="5"/>
        <v>0</v>
      </c>
      <c r="O26" s="10">
        <f t="shared" si="1"/>
        <v>0.69620370370370377</v>
      </c>
      <c r="P26" s="10">
        <f t="shared" si="2"/>
        <v>0.69620370370370377</v>
      </c>
      <c r="Q26">
        <v>5</v>
      </c>
      <c r="R26" s="10">
        <f t="shared" si="3"/>
        <v>0.13924074074074075</v>
      </c>
      <c r="W26" s="6" t="s">
        <v>2379</v>
      </c>
      <c r="X26" s="6">
        <v>0</v>
      </c>
      <c r="AA26" s="6"/>
      <c r="AB26" s="6"/>
      <c r="AC26" s="6"/>
    </row>
    <row r="27" spans="1:56">
      <c r="A27" t="s">
        <v>2238</v>
      </c>
      <c r="B27" s="28">
        <f>VLOOKUP(A27,'La Stats'!$A:$K,2,0)</f>
        <v>0</v>
      </c>
      <c r="C27" s="28">
        <f>VLOOKUP(A27,'La Stats'!$A:$K,3,0)</f>
        <v>0</v>
      </c>
      <c r="D27" s="155">
        <f>VLOOKUP(A27,'La Stats'!$A:$K,4,0)</f>
        <v>0</v>
      </c>
      <c r="E27" s="155">
        <f>VLOOKUP(A27,'La Stats'!$A:$K,5,0)</f>
        <v>0</v>
      </c>
      <c r="M27" t="s">
        <v>2379</v>
      </c>
      <c r="N27" s="10" t="e">
        <f t="shared" si="5"/>
        <v>#N/A</v>
      </c>
      <c r="O27" s="10" t="e">
        <f t="shared" si="1"/>
        <v>#N/A</v>
      </c>
      <c r="P27" s="10"/>
      <c r="R27" s="10"/>
      <c r="W27" s="6" t="s">
        <v>2377</v>
      </c>
      <c r="X27" s="6">
        <v>0</v>
      </c>
    </row>
    <row r="28" spans="1:56">
      <c r="A28" t="s">
        <v>2085</v>
      </c>
      <c r="B28" s="28">
        <f>VLOOKUP(A28,'La Stats'!$A:$K,2,0)</f>
        <v>0.35440972222222222</v>
      </c>
      <c r="C28" s="28">
        <f>VLOOKUP(A28,'La Stats'!$A:$K,3,0)</f>
        <v>0.30319444444444443</v>
      </c>
      <c r="D28" s="155">
        <f>VLOOKUP(A28,'La Stats'!$A:$K,4,0)</f>
        <v>3.3518518518518517E-2</v>
      </c>
      <c r="E28" s="155">
        <f>VLOOKUP(A28,'La Stats'!$A:$K,5,0)</f>
        <v>1.7685185185185182E-2</v>
      </c>
      <c r="M28" t="s">
        <v>2380</v>
      </c>
      <c r="N28" s="10" t="e">
        <f t="shared" si="5"/>
        <v>#N/A</v>
      </c>
      <c r="O28" s="10">
        <f t="shared" ref="O28" si="6">_xlfn.XLOOKUP(M28,G:G,I:I)</f>
        <v>1.148611111111111</v>
      </c>
      <c r="P28" s="10">
        <f t="shared" ref="P28" si="7">SUMIF(N28:O28,"&lt;&gt;#N/A")</f>
        <v>1.148611111111111</v>
      </c>
      <c r="Q28">
        <v>5</v>
      </c>
      <c r="R28" s="10">
        <f t="shared" si="3"/>
        <v>0.22972222222222222</v>
      </c>
      <c r="W28" s="106"/>
      <c r="X28" s="106"/>
    </row>
    <row r="29" spans="1:56">
      <c r="A29" t="s">
        <v>2382</v>
      </c>
      <c r="B29" s="28" t="e">
        <f>VLOOKUP(A29,'La Stats'!$A:$K,2,0)</f>
        <v>#N/A</v>
      </c>
      <c r="C29" s="28" t="e">
        <f>VLOOKUP(A29,'La Stats'!$A:$K,3,0)</f>
        <v>#N/A</v>
      </c>
      <c r="D29" s="155" t="e">
        <f>VLOOKUP(A29,'La Stats'!$A:$K,4,0)</f>
        <v>#N/A</v>
      </c>
      <c r="E29" s="155" t="e">
        <f>VLOOKUP(A29,'La Stats'!$A:$K,5,0)</f>
        <v>#N/A</v>
      </c>
      <c r="N29" s="10"/>
      <c r="O29" s="10"/>
      <c r="P29" s="10"/>
      <c r="R29" s="10"/>
      <c r="W29" s="106"/>
      <c r="X29" s="106"/>
    </row>
    <row r="30" spans="1:56">
      <c r="A30" t="s">
        <v>1054</v>
      </c>
      <c r="B30" s="28">
        <f>VLOOKUP(A30,'La Stats'!$A:$K,2,0)</f>
        <v>0.66244212962962956</v>
      </c>
      <c r="C30" s="28">
        <f>VLOOKUP(A30,'La Stats'!$A:$K,3,0)</f>
        <v>0.48340277777777779</v>
      </c>
      <c r="D30" s="155">
        <f>VLOOKUP(A30,'La Stats'!$A:$K,4,0)</f>
        <v>0.11495370370370371</v>
      </c>
      <c r="E30" s="155">
        <f>VLOOKUP(A30,'La Stats'!$A:$K,5,0)</f>
        <v>6.4062500000000008E-2</v>
      </c>
      <c r="N30" s="10"/>
      <c r="O30" s="10"/>
      <c r="P30" s="10"/>
      <c r="R30" s="10"/>
      <c r="W30" s="106"/>
      <c r="X30" s="106"/>
    </row>
    <row r="31" spans="1:56">
      <c r="N31" s="10"/>
      <c r="O31" s="10"/>
      <c r="P31" s="10"/>
      <c r="R31" s="10"/>
      <c r="W31" s="106"/>
      <c r="X31" s="106"/>
    </row>
    <row r="32" spans="1:56">
      <c r="N32" s="10"/>
      <c r="O32" s="10"/>
      <c r="P32" s="10"/>
      <c r="R32" s="10"/>
    </row>
    <row r="33" spans="1:36">
      <c r="A33" s="67"/>
      <c r="C33" t="s">
        <v>2721</v>
      </c>
      <c r="I33" t="s">
        <v>2410</v>
      </c>
      <c r="N33" s="10"/>
      <c r="O33" s="10"/>
      <c r="P33" s="10"/>
      <c r="R33" s="10"/>
    </row>
    <row r="34" spans="1:36">
      <c r="A34" s="67" t="s">
        <v>285</v>
      </c>
      <c r="B34" s="10">
        <v>1.8868287037037037</v>
      </c>
      <c r="C34" s="10">
        <v>1.116087962962963</v>
      </c>
      <c r="D34" s="1">
        <v>0.54873842592592592</v>
      </c>
      <c r="E34" s="1">
        <v>0.22199074074074074</v>
      </c>
      <c r="G34" t="s">
        <v>2398</v>
      </c>
      <c r="H34" s="10">
        <v>1.7227083333333333</v>
      </c>
      <c r="I34" s="10">
        <v>1.425810185185185</v>
      </c>
      <c r="J34" s="1">
        <v>0.14377314814814815</v>
      </c>
      <c r="K34" s="1">
        <v>0.29689814814814813</v>
      </c>
      <c r="M34" t="s">
        <v>285</v>
      </c>
      <c r="N34" s="10">
        <f t="shared" ref="N34:N61" si="8">_xlfn.SINGLE(_xlfn.XLOOKUP(M34,A:A,C:C))</f>
        <v>1.116087962962963</v>
      </c>
      <c r="O34" s="10" t="e">
        <f>_xlfn.SINGLE(_xlfn.XLOOKUP(M34,G:G,I:I))</f>
        <v>#N/A</v>
      </c>
      <c r="P34" s="10">
        <f t="shared" si="2"/>
        <v>1.116087962962963</v>
      </c>
      <c r="Q34">
        <v>4</v>
      </c>
      <c r="R34" s="10">
        <f t="shared" ref="R34:R61" si="9">P34/Q34</f>
        <v>0.27902199074074074</v>
      </c>
      <c r="AG34" t="s">
        <v>130</v>
      </c>
      <c r="AH34">
        <v>2620</v>
      </c>
      <c r="AI34">
        <v>2580</v>
      </c>
      <c r="AJ34">
        <f t="shared" ref="AJ34:AJ36" si="10">AH34-AI34</f>
        <v>40</v>
      </c>
    </row>
    <row r="35" spans="1:36">
      <c r="A35" s="67" t="s">
        <v>2398</v>
      </c>
      <c r="B35" s="1">
        <v>1.4976851851851852E-2</v>
      </c>
      <c r="C35" s="1">
        <v>1.3773148148148147E-2</v>
      </c>
      <c r="D35" s="1">
        <v>3.9351851851851852E-4</v>
      </c>
      <c r="E35" s="1">
        <v>8.1018518518518516E-4</v>
      </c>
      <c r="G35" t="s">
        <v>427</v>
      </c>
      <c r="H35" t="e">
        <v>#N/A</v>
      </c>
      <c r="I35" t="e">
        <v>#N/A</v>
      </c>
      <c r="J35" t="e">
        <v>#N/A</v>
      </c>
      <c r="K35" t="e">
        <v>#N/A</v>
      </c>
      <c r="M35" t="s">
        <v>2398</v>
      </c>
      <c r="N35" s="10">
        <f t="shared" si="8"/>
        <v>1.3773148148148147E-2</v>
      </c>
      <c r="O35" s="10">
        <f t="shared" ref="O35:O61" si="11">_xlfn.XLOOKUP(M35,G:G,I:I)</f>
        <v>1.425810185185185</v>
      </c>
      <c r="P35" s="10">
        <f t="shared" si="2"/>
        <v>1.4395833333333332</v>
      </c>
      <c r="Q35">
        <v>4</v>
      </c>
      <c r="R35" s="10">
        <f t="shared" si="9"/>
        <v>0.3598958333333333</v>
      </c>
      <c r="AG35" t="s">
        <v>1269</v>
      </c>
      <c r="AH35">
        <v>2620</v>
      </c>
      <c r="AI35">
        <v>2568</v>
      </c>
      <c r="AJ35">
        <f t="shared" si="10"/>
        <v>52</v>
      </c>
    </row>
    <row r="36" spans="1:36">
      <c r="A36" s="67" t="s">
        <v>427</v>
      </c>
      <c r="B36" s="10">
        <v>1.2538425925925927</v>
      </c>
      <c r="C36" s="1">
        <v>0.93054398148148154</v>
      </c>
      <c r="D36" s="1">
        <v>0.27797453703703706</v>
      </c>
      <c r="E36" s="1">
        <v>4.5312499999999999E-2</v>
      </c>
      <c r="G36" t="s">
        <v>2399</v>
      </c>
      <c r="H36" t="e">
        <v>#N/A</v>
      </c>
      <c r="I36" t="e">
        <v>#N/A</v>
      </c>
      <c r="J36" t="e">
        <v>#N/A</v>
      </c>
      <c r="K36" t="e">
        <v>#N/A</v>
      </c>
      <c r="M36" t="s">
        <v>427</v>
      </c>
      <c r="N36" s="10">
        <f t="shared" si="8"/>
        <v>0.93054398148148154</v>
      </c>
      <c r="O36" s="10" t="e">
        <f t="shared" si="11"/>
        <v>#N/A</v>
      </c>
      <c r="P36" s="10">
        <f t="shared" si="2"/>
        <v>0.93054398148148154</v>
      </c>
      <c r="Q36">
        <v>4</v>
      </c>
      <c r="R36" s="10">
        <f t="shared" si="9"/>
        <v>0.23263599537037039</v>
      </c>
      <c r="AG36" t="s">
        <v>1527</v>
      </c>
      <c r="AH36">
        <v>2620</v>
      </c>
      <c r="AI36">
        <v>2549</v>
      </c>
      <c r="AJ36">
        <f t="shared" si="10"/>
        <v>71</v>
      </c>
    </row>
    <row r="37" spans="1:36">
      <c r="A37" s="67" t="s">
        <v>2399</v>
      </c>
      <c r="B37" s="10">
        <v>1.7949421296296295</v>
      </c>
      <c r="C37" s="10">
        <v>1.1550810185185185</v>
      </c>
      <c r="D37" s="1">
        <v>0.4533564814814815</v>
      </c>
      <c r="E37" s="1">
        <v>0.18648148148148147</v>
      </c>
      <c r="G37" t="s">
        <v>536</v>
      </c>
      <c r="H37" s="10">
        <v>1.133912037037037</v>
      </c>
      <c r="I37" s="1">
        <v>0.92281250000000004</v>
      </c>
      <c r="J37" s="1">
        <v>0.18667824074074071</v>
      </c>
      <c r="K37" s="1">
        <v>0.21109953703703702</v>
      </c>
      <c r="M37" t="s">
        <v>2399</v>
      </c>
      <c r="N37" s="10">
        <f t="shared" si="8"/>
        <v>1.1550810185185185</v>
      </c>
      <c r="O37" s="10" t="e">
        <f t="shared" si="11"/>
        <v>#N/A</v>
      </c>
      <c r="P37" s="10">
        <f t="shared" si="2"/>
        <v>1.1550810185185185</v>
      </c>
      <c r="Q37">
        <v>5</v>
      </c>
      <c r="R37" s="10">
        <f t="shared" si="9"/>
        <v>0.23101620370370371</v>
      </c>
    </row>
    <row r="38" spans="1:36">
      <c r="A38" s="67" t="s">
        <v>536</v>
      </c>
      <c r="B38" s="1">
        <v>1.8634259259259261E-3</v>
      </c>
      <c r="C38" s="1">
        <v>9.1435185185185185E-4</v>
      </c>
      <c r="D38" s="1">
        <v>7.5231481481481471E-4</v>
      </c>
      <c r="E38" s="1">
        <v>1.7361111111111112E-4</v>
      </c>
      <c r="G38" t="s">
        <v>2400</v>
      </c>
      <c r="H38" s="10">
        <v>1.4195370370370368</v>
      </c>
      <c r="I38" s="10">
        <v>1.0463888888888888</v>
      </c>
      <c r="J38" s="1">
        <v>0.25201388888888887</v>
      </c>
      <c r="K38" s="1">
        <v>0.37314814814814817</v>
      </c>
      <c r="M38" t="s">
        <v>536</v>
      </c>
      <c r="N38" s="10">
        <f t="shared" si="8"/>
        <v>9.1435185185185185E-4</v>
      </c>
      <c r="O38" s="10">
        <f t="shared" si="11"/>
        <v>0.92281250000000004</v>
      </c>
      <c r="P38" s="10">
        <f t="shared" si="2"/>
        <v>0.92372685185185188</v>
      </c>
      <c r="Q38">
        <v>4</v>
      </c>
      <c r="R38" s="10">
        <f t="shared" si="9"/>
        <v>0.23093171296296297</v>
      </c>
    </row>
    <row r="39" spans="1:36">
      <c r="A39" s="67" t="s">
        <v>2400</v>
      </c>
      <c r="B39" s="1">
        <v>8.1481481481481474E-3</v>
      </c>
      <c r="C39" s="1">
        <v>7.5115740740740742E-3</v>
      </c>
      <c r="D39" s="1">
        <v>2.4305555555555552E-4</v>
      </c>
      <c r="E39" s="1">
        <v>3.7037037037037035E-4</v>
      </c>
      <c r="G39" t="s">
        <v>2401</v>
      </c>
      <c r="H39" t="e">
        <v>#N/A</v>
      </c>
      <c r="I39" t="e">
        <v>#N/A</v>
      </c>
      <c r="J39" t="e">
        <v>#N/A</v>
      </c>
      <c r="K39" t="e">
        <v>#N/A</v>
      </c>
      <c r="M39" t="s">
        <v>2400</v>
      </c>
      <c r="N39" s="10">
        <f t="shared" si="8"/>
        <v>7.5115740740740742E-3</v>
      </c>
      <c r="O39" s="10">
        <f t="shared" si="11"/>
        <v>1.0463888888888888</v>
      </c>
      <c r="P39" s="10">
        <f t="shared" si="2"/>
        <v>1.0539004629629629</v>
      </c>
      <c r="Q39">
        <v>4</v>
      </c>
      <c r="R39" s="10">
        <f t="shared" si="9"/>
        <v>0.26347511574074073</v>
      </c>
      <c r="AG39" t="s">
        <v>2375</v>
      </c>
      <c r="AH39">
        <v>11062</v>
      </c>
      <c r="AI39">
        <v>10281</v>
      </c>
      <c r="AJ39">
        <f t="shared" ref="AJ39" si="12">AH39-AI39</f>
        <v>781</v>
      </c>
    </row>
    <row r="40" spans="1:36">
      <c r="A40" s="67" t="s">
        <v>2401</v>
      </c>
      <c r="B40" s="10">
        <v>1.2713310185185185</v>
      </c>
      <c r="C40" s="1">
        <v>0.92831018518518515</v>
      </c>
      <c r="D40" s="1">
        <v>0.14201388888888888</v>
      </c>
      <c r="E40" s="1">
        <v>0.20099537037037038</v>
      </c>
      <c r="G40" t="s">
        <v>634</v>
      </c>
      <c r="H40" t="e">
        <v>#N/A</v>
      </c>
      <c r="I40" t="e">
        <v>#N/A</v>
      </c>
      <c r="J40" t="e">
        <v>#N/A</v>
      </c>
      <c r="K40" t="e">
        <v>#N/A</v>
      </c>
      <c r="M40" t="s">
        <v>2401</v>
      </c>
      <c r="N40" s="10">
        <f t="shared" si="8"/>
        <v>0.92831018518518515</v>
      </c>
      <c r="O40" s="10" t="e">
        <f t="shared" si="11"/>
        <v>#N/A</v>
      </c>
      <c r="P40" s="10">
        <f t="shared" si="2"/>
        <v>0.92831018518518515</v>
      </c>
      <c r="Q40">
        <v>5</v>
      </c>
      <c r="R40" s="10">
        <f t="shared" si="9"/>
        <v>0.18566203703703704</v>
      </c>
      <c r="AG40" t="s">
        <v>2371</v>
      </c>
      <c r="AH40">
        <v>5869</v>
      </c>
      <c r="AI40">
        <v>5446</v>
      </c>
      <c r="AJ40">
        <f t="shared" ref="AJ40:AJ43" si="13">AH40-AI40</f>
        <v>423</v>
      </c>
    </row>
    <row r="41" spans="1:36">
      <c r="A41" s="67" t="s">
        <v>634</v>
      </c>
      <c r="B41" s="10">
        <v>2.4600810185185185</v>
      </c>
      <c r="C41" s="10">
        <v>1.863414351851852</v>
      </c>
      <c r="D41" s="1">
        <v>0.47677083333333337</v>
      </c>
      <c r="E41" s="1">
        <v>0.11988425925925926</v>
      </c>
      <c r="G41" t="s">
        <v>666</v>
      </c>
      <c r="H41" t="e">
        <v>#N/A</v>
      </c>
      <c r="I41" t="e">
        <v>#N/A</v>
      </c>
      <c r="J41" t="e">
        <v>#N/A</v>
      </c>
      <c r="K41" t="e">
        <v>#N/A</v>
      </c>
      <c r="M41" t="s">
        <v>634</v>
      </c>
      <c r="N41" s="10">
        <f t="shared" si="8"/>
        <v>1.863414351851852</v>
      </c>
      <c r="O41" s="10" t="e">
        <f t="shared" si="11"/>
        <v>#N/A</v>
      </c>
      <c r="P41" s="10">
        <f t="shared" si="2"/>
        <v>1.863414351851852</v>
      </c>
      <c r="Q41">
        <v>5</v>
      </c>
      <c r="R41" s="10">
        <f t="shared" si="9"/>
        <v>0.3726828703703704</v>
      </c>
      <c r="AG41" t="s">
        <v>2362</v>
      </c>
      <c r="AH41">
        <v>9186</v>
      </c>
      <c r="AI41">
        <v>9101</v>
      </c>
      <c r="AJ41">
        <f t="shared" si="13"/>
        <v>85</v>
      </c>
    </row>
    <row r="42" spans="1:36">
      <c r="A42" s="67" t="s">
        <v>666</v>
      </c>
      <c r="B42" s="10">
        <v>1.4170833333333333</v>
      </c>
      <c r="C42" s="10">
        <v>1.1354629629629629</v>
      </c>
      <c r="D42" s="1">
        <v>0.11472222222222223</v>
      </c>
      <c r="E42" s="1">
        <v>0.16688657407407406</v>
      </c>
      <c r="G42" t="s">
        <v>2402</v>
      </c>
      <c r="H42" t="e">
        <v>#N/A</v>
      </c>
      <c r="I42" t="e">
        <v>#N/A</v>
      </c>
      <c r="J42" t="e">
        <v>#N/A</v>
      </c>
      <c r="K42" t="e">
        <v>#N/A</v>
      </c>
      <c r="M42" t="s">
        <v>666</v>
      </c>
      <c r="N42" s="10">
        <f t="shared" si="8"/>
        <v>1.1354629629629629</v>
      </c>
      <c r="O42" s="10" t="e">
        <f t="shared" si="11"/>
        <v>#N/A</v>
      </c>
      <c r="P42" s="10">
        <f t="shared" si="2"/>
        <v>1.1354629629629629</v>
      </c>
      <c r="Q42">
        <v>5</v>
      </c>
      <c r="R42" s="10">
        <f t="shared" si="9"/>
        <v>0.22709259259259257</v>
      </c>
      <c r="AG42" t="s">
        <v>2374</v>
      </c>
      <c r="AH42">
        <v>6223</v>
      </c>
      <c r="AI42">
        <v>6132</v>
      </c>
      <c r="AJ42">
        <f t="shared" si="13"/>
        <v>91</v>
      </c>
    </row>
    <row r="43" spans="1:36">
      <c r="A43" s="67" t="s">
        <v>2402</v>
      </c>
      <c r="B43" s="10">
        <v>1.2921990740740741</v>
      </c>
      <c r="C43" s="1">
        <v>0.84807870370370375</v>
      </c>
      <c r="D43" s="1">
        <v>6.5358796296296304E-2</v>
      </c>
      <c r="E43" s="1">
        <v>0.37874999999999998</v>
      </c>
      <c r="G43" t="s">
        <v>713</v>
      </c>
      <c r="H43" t="e">
        <v>#N/A</v>
      </c>
      <c r="I43" t="e">
        <v>#N/A</v>
      </c>
      <c r="J43" t="e">
        <v>#N/A</v>
      </c>
      <c r="K43" t="e">
        <v>#N/A</v>
      </c>
      <c r="M43" t="s">
        <v>2402</v>
      </c>
      <c r="N43" s="10">
        <f t="shared" si="8"/>
        <v>0.84807870370370375</v>
      </c>
      <c r="O43" s="10" t="e">
        <f t="shared" si="11"/>
        <v>#N/A</v>
      </c>
      <c r="P43" s="10">
        <f t="shared" si="2"/>
        <v>0.84807870370370375</v>
      </c>
      <c r="Q43">
        <v>5</v>
      </c>
      <c r="R43" s="10">
        <f t="shared" si="9"/>
        <v>0.16961574074074076</v>
      </c>
      <c r="AG43" t="s">
        <v>2379</v>
      </c>
      <c r="AH43">
        <v>6223</v>
      </c>
      <c r="AI43">
        <v>6192</v>
      </c>
      <c r="AJ43">
        <f t="shared" si="13"/>
        <v>31</v>
      </c>
    </row>
    <row r="44" spans="1:36">
      <c r="A44" s="67" t="s">
        <v>713</v>
      </c>
      <c r="B44" s="10">
        <v>1.6076041666666667</v>
      </c>
      <c r="C44" s="1">
        <v>0.92917824074074085</v>
      </c>
      <c r="D44" s="1">
        <v>0.26886574074074071</v>
      </c>
      <c r="E44" s="1">
        <v>0.40954861111111113</v>
      </c>
      <c r="G44" t="s">
        <v>717</v>
      </c>
      <c r="H44" t="e">
        <v>#N/A</v>
      </c>
      <c r="I44" t="e">
        <v>#N/A</v>
      </c>
      <c r="J44" t="e">
        <v>#N/A</v>
      </c>
      <c r="K44" t="e">
        <v>#N/A</v>
      </c>
      <c r="M44" t="s">
        <v>713</v>
      </c>
      <c r="N44" s="10">
        <f t="shared" si="8"/>
        <v>0.92917824074074085</v>
      </c>
      <c r="O44" s="10" t="e">
        <f t="shared" si="11"/>
        <v>#N/A</v>
      </c>
      <c r="P44" s="10">
        <f t="shared" si="2"/>
        <v>0.92917824074074085</v>
      </c>
      <c r="Q44">
        <v>5</v>
      </c>
      <c r="R44" s="10">
        <f t="shared" si="9"/>
        <v>0.18583564814814818</v>
      </c>
    </row>
    <row r="45" spans="1:36">
      <c r="A45" s="67" t="s">
        <v>717</v>
      </c>
      <c r="B45" s="10">
        <v>1.1654282407407408</v>
      </c>
      <c r="C45" s="1">
        <v>0.96619212962962964</v>
      </c>
      <c r="D45" s="1">
        <v>0.10471064814814816</v>
      </c>
      <c r="E45" s="1">
        <v>9.4513888888888897E-2</v>
      </c>
      <c r="G45" t="s">
        <v>2403</v>
      </c>
      <c r="H45" t="e">
        <v>#N/A</v>
      </c>
      <c r="I45" t="e">
        <v>#N/A</v>
      </c>
      <c r="J45" t="e">
        <v>#N/A</v>
      </c>
      <c r="K45" t="e">
        <v>#N/A</v>
      </c>
      <c r="M45" t="s">
        <v>717</v>
      </c>
      <c r="N45" s="10">
        <f t="shared" si="8"/>
        <v>0.96619212962962964</v>
      </c>
      <c r="O45" s="10" t="e">
        <f t="shared" si="11"/>
        <v>#N/A</v>
      </c>
      <c r="P45" s="10">
        <f t="shared" si="2"/>
        <v>0.96619212962962964</v>
      </c>
      <c r="Q45">
        <v>5</v>
      </c>
      <c r="R45" s="10">
        <f t="shared" si="9"/>
        <v>0.19323842592592594</v>
      </c>
    </row>
    <row r="46" spans="1:36">
      <c r="A46" s="67" t="s">
        <v>2403</v>
      </c>
      <c r="B46" s="10">
        <v>1.6675347222222223</v>
      </c>
      <c r="C46" s="1">
        <v>0.89856481481481476</v>
      </c>
      <c r="D46" s="1">
        <v>0.32444444444444448</v>
      </c>
      <c r="E46" s="1">
        <v>0.44452546296296297</v>
      </c>
      <c r="G46" t="s">
        <v>881</v>
      </c>
      <c r="H46" t="e">
        <v>#N/A</v>
      </c>
      <c r="I46" t="e">
        <v>#N/A</v>
      </c>
      <c r="J46" t="e">
        <v>#N/A</v>
      </c>
      <c r="K46" t="e">
        <v>#N/A</v>
      </c>
      <c r="M46" t="s">
        <v>2403</v>
      </c>
      <c r="N46" s="10">
        <f t="shared" si="8"/>
        <v>0.89856481481481476</v>
      </c>
      <c r="O46" s="10" t="e">
        <f t="shared" si="11"/>
        <v>#N/A</v>
      </c>
      <c r="P46" s="10">
        <f t="shared" si="2"/>
        <v>0.89856481481481476</v>
      </c>
      <c r="Q46">
        <v>5</v>
      </c>
      <c r="R46" s="10">
        <f t="shared" si="9"/>
        <v>0.17971296296296296</v>
      </c>
      <c r="AG46" s="122" t="s">
        <v>2390</v>
      </c>
      <c r="AH46" s="122" t="s">
        <v>2683</v>
      </c>
      <c r="AI46" s="122" t="s">
        <v>2722</v>
      </c>
    </row>
    <row r="47" spans="1:36">
      <c r="A47" s="67" t="s">
        <v>881</v>
      </c>
      <c r="B47" s="10">
        <v>2.0872800925925925</v>
      </c>
      <c r="C47" s="1">
        <v>0.87100694444444438</v>
      </c>
      <c r="D47" s="1">
        <v>0.82054398148148155</v>
      </c>
      <c r="E47" s="1">
        <v>0.39570601851851855</v>
      </c>
      <c r="G47" t="s">
        <v>993</v>
      </c>
      <c r="H47" s="10">
        <v>1.1404282407407407</v>
      </c>
      <c r="I47" s="1">
        <v>0.98362268518518514</v>
      </c>
      <c r="J47" s="1">
        <v>0.26568287037037036</v>
      </c>
      <c r="K47" s="1">
        <v>0.15680555555555556</v>
      </c>
      <c r="M47" t="s">
        <v>881</v>
      </c>
      <c r="N47" s="10">
        <f t="shared" si="8"/>
        <v>0.87100694444444438</v>
      </c>
      <c r="O47" s="10" t="e">
        <f t="shared" si="11"/>
        <v>#N/A</v>
      </c>
      <c r="P47" s="10">
        <f t="shared" si="2"/>
        <v>0.87100694444444438</v>
      </c>
      <c r="Q47">
        <v>5</v>
      </c>
      <c r="R47" s="10">
        <f t="shared" si="9"/>
        <v>0.17420138888888886</v>
      </c>
      <c r="AG47" s="6" t="s">
        <v>130</v>
      </c>
      <c r="AH47" s="6">
        <v>40</v>
      </c>
      <c r="AI47" s="6" t="s">
        <v>2690</v>
      </c>
    </row>
    <row r="48" spans="1:36">
      <c r="A48" s="67" t="s">
        <v>993</v>
      </c>
      <c r="B48" s="1">
        <v>3.0115740740740738E-2</v>
      </c>
      <c r="C48" s="1">
        <v>1.2164351851851852E-2</v>
      </c>
      <c r="D48" s="1">
        <v>1.3113425925925926E-2</v>
      </c>
      <c r="E48" s="1">
        <v>4.8263888888888887E-3</v>
      </c>
      <c r="G48" t="s">
        <v>2404</v>
      </c>
      <c r="H48" s="1">
        <v>0.98092592592592587</v>
      </c>
      <c r="I48" s="1">
        <v>0.8794791666666667</v>
      </c>
      <c r="J48" s="1">
        <v>0.14592592592592593</v>
      </c>
      <c r="K48" s="1">
        <v>0.10144675925925926</v>
      </c>
      <c r="M48" t="s">
        <v>993</v>
      </c>
      <c r="N48" s="10">
        <f t="shared" si="8"/>
        <v>1.2164351851851852E-2</v>
      </c>
      <c r="O48" s="10">
        <f t="shared" si="11"/>
        <v>0.98362268518518514</v>
      </c>
      <c r="P48" s="10">
        <f t="shared" si="2"/>
        <v>0.99578703703703697</v>
      </c>
      <c r="Q48">
        <v>4</v>
      </c>
      <c r="R48" s="10">
        <f t="shared" si="9"/>
        <v>0.24894675925925924</v>
      </c>
      <c r="AG48" s="6" t="s">
        <v>1269</v>
      </c>
      <c r="AH48" s="6">
        <v>52</v>
      </c>
      <c r="AI48" s="6" t="s">
        <v>2690</v>
      </c>
    </row>
    <row r="49" spans="1:35">
      <c r="A49" s="67" t="s">
        <v>2404</v>
      </c>
      <c r="B49" s="1">
        <v>9.3402777777777772E-3</v>
      </c>
      <c r="C49" s="1">
        <v>6.4351851851851861E-3</v>
      </c>
      <c r="D49" s="1">
        <v>1.9791666666666668E-3</v>
      </c>
      <c r="E49" s="1">
        <v>9.1435185185185185E-4</v>
      </c>
      <c r="G49" t="s">
        <v>1089</v>
      </c>
      <c r="H49" t="e">
        <v>#N/A</v>
      </c>
      <c r="I49" t="e">
        <v>#N/A</v>
      </c>
      <c r="J49" t="e">
        <v>#N/A</v>
      </c>
      <c r="K49" t="e">
        <v>#N/A</v>
      </c>
      <c r="M49" t="s">
        <v>2404</v>
      </c>
      <c r="N49" s="10">
        <f t="shared" si="8"/>
        <v>6.4351851851851861E-3</v>
      </c>
      <c r="O49" s="10">
        <f t="shared" si="11"/>
        <v>0.8794791666666667</v>
      </c>
      <c r="P49" s="10">
        <f t="shared" si="2"/>
        <v>0.88591435185185186</v>
      </c>
      <c r="Q49">
        <v>4</v>
      </c>
      <c r="R49" s="10">
        <f t="shared" si="9"/>
        <v>0.22147858796296296</v>
      </c>
      <c r="AG49" s="6" t="s">
        <v>1527</v>
      </c>
      <c r="AH49" s="6">
        <v>71</v>
      </c>
      <c r="AI49" s="6" t="s">
        <v>2690</v>
      </c>
    </row>
    <row r="50" spans="1:35">
      <c r="A50" s="67" t="s">
        <v>1089</v>
      </c>
      <c r="B50" s="10">
        <v>1.2216087962962963</v>
      </c>
      <c r="C50" s="1">
        <v>0.85690972222222228</v>
      </c>
      <c r="D50" s="1">
        <v>0.28997685185185185</v>
      </c>
      <c r="E50" s="1">
        <v>7.4710648148148151E-2</v>
      </c>
      <c r="G50" t="s">
        <v>1198</v>
      </c>
      <c r="H50" t="e">
        <v>#N/A</v>
      </c>
      <c r="I50" t="e">
        <v>#N/A</v>
      </c>
      <c r="J50" t="e">
        <v>#N/A</v>
      </c>
      <c r="K50" t="e">
        <v>#N/A</v>
      </c>
      <c r="M50" t="s">
        <v>1089</v>
      </c>
      <c r="N50" s="10">
        <f t="shared" si="8"/>
        <v>0.85690972222222228</v>
      </c>
      <c r="O50" s="10" t="e">
        <f t="shared" si="11"/>
        <v>#N/A</v>
      </c>
      <c r="P50" s="10">
        <f t="shared" si="2"/>
        <v>0.85690972222222228</v>
      </c>
      <c r="Q50">
        <v>4</v>
      </c>
      <c r="R50" s="10">
        <f t="shared" si="9"/>
        <v>0.21422743055555557</v>
      </c>
      <c r="AG50" s="106"/>
      <c r="AH50" s="106"/>
      <c r="AI50" s="106"/>
    </row>
    <row r="51" spans="1:35">
      <c r="A51" s="67" t="s">
        <v>1198</v>
      </c>
      <c r="B51" s="10">
        <v>1.8168518518518519</v>
      </c>
      <c r="C51" s="10">
        <v>1.0811226851851852</v>
      </c>
      <c r="D51" s="1">
        <v>0.37420138888888888</v>
      </c>
      <c r="E51" s="1">
        <v>0.36151620370370369</v>
      </c>
      <c r="G51" t="s">
        <v>1386</v>
      </c>
      <c r="H51" t="e">
        <v>#N/A</v>
      </c>
      <c r="I51" t="e">
        <v>#N/A</v>
      </c>
      <c r="J51" t="e">
        <v>#N/A</v>
      </c>
      <c r="K51" t="e">
        <v>#N/A</v>
      </c>
      <c r="M51" t="s">
        <v>1198</v>
      </c>
      <c r="N51" s="10">
        <f t="shared" si="8"/>
        <v>1.0811226851851852</v>
      </c>
      <c r="O51" s="10" t="e">
        <f t="shared" si="11"/>
        <v>#N/A</v>
      </c>
      <c r="P51" s="10">
        <f t="shared" si="2"/>
        <v>1.0811226851851852</v>
      </c>
      <c r="Q51">
        <v>5</v>
      </c>
      <c r="R51" s="10">
        <f t="shared" si="9"/>
        <v>0.21622453703703703</v>
      </c>
      <c r="AG51" s="6" t="s">
        <v>2390</v>
      </c>
      <c r="AH51" s="6" t="s">
        <v>2683</v>
      </c>
      <c r="AI51" s="6" t="s">
        <v>2722</v>
      </c>
    </row>
    <row r="52" spans="1:35">
      <c r="A52" s="67" t="s">
        <v>1386</v>
      </c>
      <c r="B52" s="10">
        <v>1.7132407407407406</v>
      </c>
      <c r="C52" s="10">
        <v>1.4040740740740743</v>
      </c>
      <c r="D52" s="1">
        <v>0.27576388888888886</v>
      </c>
      <c r="E52" s="1">
        <v>3.3391203703703708E-2</v>
      </c>
      <c r="G52" t="s">
        <v>2405</v>
      </c>
      <c r="H52" t="e">
        <v>#N/A</v>
      </c>
      <c r="I52" t="e">
        <v>#N/A</v>
      </c>
      <c r="J52" t="e">
        <v>#N/A</v>
      </c>
      <c r="K52" t="e">
        <v>#N/A</v>
      </c>
      <c r="M52" t="s">
        <v>1386</v>
      </c>
      <c r="N52" s="10">
        <f t="shared" si="8"/>
        <v>1.4040740740740743</v>
      </c>
      <c r="O52" s="10" t="e">
        <f t="shared" si="11"/>
        <v>#N/A</v>
      </c>
      <c r="P52" s="10">
        <f t="shared" si="2"/>
        <v>1.4040740740740743</v>
      </c>
      <c r="Q52">
        <v>4</v>
      </c>
      <c r="R52" s="10">
        <f t="shared" si="9"/>
        <v>0.35101851851851856</v>
      </c>
      <c r="AG52" s="6" t="s">
        <v>2375</v>
      </c>
      <c r="AH52" s="6">
        <v>781</v>
      </c>
      <c r="AI52" s="6" t="s">
        <v>2692</v>
      </c>
    </row>
    <row r="53" spans="1:35">
      <c r="A53" s="67" t="s">
        <v>2405</v>
      </c>
      <c r="B53" s="10">
        <v>1.0503009259259259</v>
      </c>
      <c r="C53" s="1">
        <v>0.53593750000000007</v>
      </c>
      <c r="D53" s="1">
        <v>0.2682060185185185</v>
      </c>
      <c r="E53" s="1">
        <v>0.24614583333333331</v>
      </c>
      <c r="G53" t="s">
        <v>2406</v>
      </c>
      <c r="H53" s="10">
        <v>1.0385532407407407</v>
      </c>
      <c r="I53" s="1">
        <v>0.8674884259259259</v>
      </c>
      <c r="J53" s="1">
        <v>0.28121527777777777</v>
      </c>
      <c r="K53" s="1">
        <v>0.17106481481481481</v>
      </c>
      <c r="M53" t="s">
        <v>2405</v>
      </c>
      <c r="N53" s="10">
        <f t="shared" si="8"/>
        <v>0.53593750000000007</v>
      </c>
      <c r="O53" s="10" t="e">
        <f t="shared" si="11"/>
        <v>#N/A</v>
      </c>
      <c r="P53" s="10">
        <f t="shared" si="2"/>
        <v>0.53593750000000007</v>
      </c>
      <c r="Q53">
        <v>2</v>
      </c>
      <c r="R53" s="10">
        <f t="shared" si="9"/>
        <v>0.26796875000000003</v>
      </c>
      <c r="AG53" s="156" t="s">
        <v>2371</v>
      </c>
      <c r="AH53" s="156">
        <v>423</v>
      </c>
      <c r="AI53" s="156" t="s">
        <v>2692</v>
      </c>
    </row>
    <row r="54" spans="1:35">
      <c r="A54" s="67" t="s">
        <v>2406</v>
      </c>
      <c r="B54" s="1">
        <v>0</v>
      </c>
      <c r="C54" s="1">
        <v>0</v>
      </c>
      <c r="D54" s="1">
        <v>0</v>
      </c>
      <c r="E54" s="1">
        <v>0</v>
      </c>
      <c r="G54" t="s">
        <v>2407</v>
      </c>
      <c r="H54" s="1">
        <v>0.16513888888888889</v>
      </c>
      <c r="I54" s="1">
        <v>0.10005787037037038</v>
      </c>
      <c r="J54" s="1">
        <v>7.3715277777777768E-2</v>
      </c>
      <c r="K54" s="1">
        <v>6.5069444444444444E-2</v>
      </c>
      <c r="M54" t="s">
        <v>2406</v>
      </c>
      <c r="N54" s="10">
        <f t="shared" si="8"/>
        <v>0</v>
      </c>
      <c r="O54" s="10">
        <f t="shared" si="11"/>
        <v>0.8674884259259259</v>
      </c>
      <c r="P54" s="10">
        <f t="shared" si="2"/>
        <v>0.8674884259259259</v>
      </c>
      <c r="Q54">
        <v>4</v>
      </c>
      <c r="R54" s="10">
        <f t="shared" si="9"/>
        <v>0.21687210648148147</v>
      </c>
      <c r="AG54" s="6" t="s">
        <v>2362</v>
      </c>
      <c r="AH54" s="6">
        <v>85</v>
      </c>
      <c r="AI54" s="6" t="s">
        <v>2692</v>
      </c>
    </row>
    <row r="55" spans="1:35">
      <c r="A55" s="67" t="s">
        <v>2407</v>
      </c>
      <c r="B55" s="10">
        <v>1.5789120370370371</v>
      </c>
      <c r="C55" s="10">
        <v>1.1982870370370371</v>
      </c>
      <c r="D55" s="1">
        <v>0.16688657407407406</v>
      </c>
      <c r="E55" s="1">
        <v>0.21371527777777777</v>
      </c>
      <c r="G55" t="s">
        <v>1873</v>
      </c>
      <c r="H55" t="e">
        <v>#N/A</v>
      </c>
      <c r="I55" t="e">
        <v>#N/A</v>
      </c>
      <c r="J55" t="e">
        <v>#N/A</v>
      </c>
      <c r="K55" t="e">
        <v>#N/A</v>
      </c>
      <c r="M55" t="s">
        <v>2407</v>
      </c>
      <c r="N55" s="10">
        <f t="shared" si="8"/>
        <v>1.1982870370370371</v>
      </c>
      <c r="O55" s="10">
        <f t="shared" si="11"/>
        <v>0.10005787037037038</v>
      </c>
      <c r="P55" s="10">
        <f t="shared" si="2"/>
        <v>1.2983449074074074</v>
      </c>
      <c r="Q55">
        <v>4</v>
      </c>
      <c r="R55" s="10">
        <f t="shared" si="9"/>
        <v>0.32458622685185184</v>
      </c>
      <c r="AG55" s="6" t="s">
        <v>2374</v>
      </c>
      <c r="AH55" s="6">
        <v>91</v>
      </c>
      <c r="AI55" s="6" t="s">
        <v>2692</v>
      </c>
    </row>
    <row r="56" spans="1:35">
      <c r="A56" t="s">
        <v>1873</v>
      </c>
      <c r="B56" s="10">
        <v>1.165636574074074</v>
      </c>
      <c r="C56" s="1">
        <v>0.90281250000000002</v>
      </c>
      <c r="D56" s="1">
        <v>5.5752314814814817E-2</v>
      </c>
      <c r="E56" s="1">
        <v>0.20704861111111109</v>
      </c>
      <c r="G56" t="s">
        <v>2095</v>
      </c>
      <c r="H56" t="e">
        <v>#N/A</v>
      </c>
      <c r="I56" t="e">
        <v>#N/A</v>
      </c>
      <c r="J56" t="e">
        <v>#N/A</v>
      </c>
      <c r="K56" t="e">
        <v>#N/A</v>
      </c>
      <c r="M56" t="s">
        <v>1873</v>
      </c>
      <c r="N56" s="10">
        <f t="shared" si="8"/>
        <v>0.90281250000000002</v>
      </c>
      <c r="O56" s="10" t="e">
        <f t="shared" si="11"/>
        <v>#N/A</v>
      </c>
      <c r="P56" s="10">
        <f t="shared" si="2"/>
        <v>0.90281250000000002</v>
      </c>
      <c r="Q56">
        <v>4</v>
      </c>
      <c r="R56" s="10">
        <f t="shared" si="9"/>
        <v>0.225703125</v>
      </c>
      <c r="AG56" s="6" t="s">
        <v>2379</v>
      </c>
      <c r="AH56" s="6">
        <v>31</v>
      </c>
      <c r="AI56" s="6" t="s">
        <v>2692</v>
      </c>
    </row>
    <row r="57" spans="1:35">
      <c r="A57" t="s">
        <v>2095</v>
      </c>
      <c r="B57" s="10">
        <v>1.2492129629629629</v>
      </c>
      <c r="C57" s="1">
        <v>0.75061342592592595</v>
      </c>
      <c r="D57" s="1">
        <v>0.24668981481481481</v>
      </c>
      <c r="E57" s="1">
        <v>0.25188657407407405</v>
      </c>
      <c r="G57" t="s">
        <v>2137</v>
      </c>
      <c r="H57" s="10">
        <v>1.4641319444444445</v>
      </c>
      <c r="I57" s="1">
        <v>0.77153935185185185</v>
      </c>
      <c r="J57" s="1">
        <v>0.31875000000000003</v>
      </c>
      <c r="K57" s="1">
        <v>0.69259259259259265</v>
      </c>
      <c r="M57" t="s">
        <v>2095</v>
      </c>
      <c r="N57" s="10">
        <f t="shared" si="8"/>
        <v>0.75061342592592595</v>
      </c>
      <c r="O57" s="10" t="e">
        <f t="shared" si="11"/>
        <v>#N/A</v>
      </c>
      <c r="P57" s="10">
        <f t="shared" si="2"/>
        <v>0.75061342592592595</v>
      </c>
      <c r="Q57">
        <v>4</v>
      </c>
      <c r="R57" s="10">
        <f t="shared" si="9"/>
        <v>0.18765335648148149</v>
      </c>
    </row>
    <row r="58" spans="1:35">
      <c r="A58" t="s">
        <v>2137</v>
      </c>
      <c r="B58" s="1">
        <v>2.5208333333333333E-2</v>
      </c>
      <c r="C58" s="1">
        <v>2.0324074074074074E-2</v>
      </c>
      <c r="D58" s="1">
        <v>1.7708333333333332E-3</v>
      </c>
      <c r="E58" s="1">
        <v>3.1018518518518522E-3</v>
      </c>
      <c r="G58" t="s">
        <v>2408</v>
      </c>
      <c r="H58" s="1">
        <v>0</v>
      </c>
      <c r="I58" s="1">
        <v>0</v>
      </c>
      <c r="J58" s="1">
        <v>0</v>
      </c>
      <c r="K58" s="1">
        <v>0</v>
      </c>
      <c r="M58" t="s">
        <v>2137</v>
      </c>
      <c r="N58" s="10">
        <f t="shared" si="8"/>
        <v>2.0324074074074074E-2</v>
      </c>
      <c r="O58" s="10">
        <f t="shared" si="11"/>
        <v>0.77153935185185185</v>
      </c>
      <c r="P58" s="10">
        <f t="shared" si="2"/>
        <v>0.79186342592592596</v>
      </c>
      <c r="Q58">
        <v>4</v>
      </c>
      <c r="R58" s="10">
        <f t="shared" si="9"/>
        <v>0.19796585648148149</v>
      </c>
    </row>
    <row r="59" spans="1:35">
      <c r="A59" t="s">
        <v>2408</v>
      </c>
      <c r="B59" s="1">
        <v>0.76547453703703694</v>
      </c>
      <c r="C59" s="1">
        <v>0.29310185185185184</v>
      </c>
      <c r="D59" s="1">
        <v>0.20658564814814814</v>
      </c>
      <c r="E59" s="1">
        <v>0.26577546296296295</v>
      </c>
      <c r="G59" t="s">
        <v>2409</v>
      </c>
      <c r="H59" t="e">
        <v>#N/A</v>
      </c>
      <c r="I59" t="e">
        <v>#N/A</v>
      </c>
      <c r="J59" t="e">
        <v>#N/A</v>
      </c>
      <c r="K59" t="e">
        <v>#N/A</v>
      </c>
      <c r="M59" t="s">
        <v>2408</v>
      </c>
      <c r="N59" s="10">
        <f t="shared" si="8"/>
        <v>0.29310185185185184</v>
      </c>
      <c r="O59" s="10">
        <f t="shared" si="11"/>
        <v>0</v>
      </c>
      <c r="P59" s="10">
        <f t="shared" si="2"/>
        <v>0.29310185185185184</v>
      </c>
      <c r="Q59">
        <v>2</v>
      </c>
      <c r="R59" s="10">
        <f t="shared" si="9"/>
        <v>0.14655092592592592</v>
      </c>
    </row>
    <row r="60" spans="1:35">
      <c r="A60" t="s">
        <v>2409</v>
      </c>
      <c r="B60" s="10">
        <v>1.8609375000000001</v>
      </c>
      <c r="C60" s="10">
        <v>1.3494328703703704</v>
      </c>
      <c r="D60" s="1">
        <v>0.2303125</v>
      </c>
      <c r="E60" s="1">
        <v>0.28118055555555554</v>
      </c>
      <c r="G60" t="s">
        <v>2250</v>
      </c>
      <c r="H60" t="e">
        <v>#N/A</v>
      </c>
      <c r="I60" t="e">
        <v>#N/A</v>
      </c>
      <c r="J60" t="e">
        <v>#N/A</v>
      </c>
      <c r="K60" t="e">
        <v>#N/A</v>
      </c>
      <c r="M60" t="s">
        <v>2409</v>
      </c>
      <c r="N60" s="10">
        <f t="shared" si="8"/>
        <v>1.3494328703703704</v>
      </c>
      <c r="O60" s="10" t="e">
        <f t="shared" si="11"/>
        <v>#N/A</v>
      </c>
      <c r="P60" s="10">
        <f t="shared" si="2"/>
        <v>1.3494328703703704</v>
      </c>
      <c r="Q60">
        <v>5</v>
      </c>
      <c r="R60" s="10">
        <f t="shared" si="9"/>
        <v>0.26988657407407407</v>
      </c>
    </row>
    <row r="61" spans="1:35">
      <c r="A61" t="s">
        <v>2250</v>
      </c>
      <c r="B61" s="10">
        <v>1.0223726851851851</v>
      </c>
      <c r="C61" s="1">
        <v>0.51673611111111117</v>
      </c>
      <c r="D61" s="1">
        <v>0.34332175925925923</v>
      </c>
      <c r="E61" s="1">
        <v>0.16231481481481483</v>
      </c>
      <c r="M61" t="s">
        <v>2250</v>
      </c>
      <c r="N61" s="10">
        <f t="shared" si="8"/>
        <v>0.51673611111111117</v>
      </c>
      <c r="O61" s="10" t="e">
        <f t="shared" si="11"/>
        <v>#N/A</v>
      </c>
      <c r="P61" s="10">
        <f t="shared" si="2"/>
        <v>0.51673611111111117</v>
      </c>
      <c r="Q61">
        <v>3</v>
      </c>
      <c r="R61" s="10">
        <f t="shared" si="9"/>
        <v>0.17224537037037038</v>
      </c>
    </row>
    <row r="63" spans="1:35">
      <c r="B63" s="28"/>
      <c r="C63" s="28"/>
      <c r="D63" s="155"/>
      <c r="E63" s="155"/>
    </row>
    <row r="64" spans="1:35">
      <c r="B64" s="28"/>
      <c r="C64" s="28"/>
      <c r="D64" s="155"/>
      <c r="E64" s="155"/>
    </row>
    <row r="65" spans="2:5">
      <c r="B65" s="28"/>
      <c r="C65" s="28"/>
      <c r="D65" s="155"/>
      <c r="E65" s="155"/>
    </row>
    <row r="66" spans="2:5">
      <c r="B66" s="28"/>
      <c r="C66" s="28"/>
      <c r="D66" s="155"/>
      <c r="E66" s="155"/>
    </row>
    <row r="67" spans="2:5">
      <c r="B67" s="28"/>
      <c r="C67" s="28"/>
      <c r="D67" s="155"/>
      <c r="E67" s="155"/>
    </row>
    <row r="68" spans="2:5">
      <c r="B68" s="28"/>
      <c r="C68" s="28"/>
      <c r="D68" s="155"/>
      <c r="E68" s="155"/>
    </row>
    <row r="69" spans="2:5">
      <c r="B69" s="28"/>
      <c r="C69" s="28"/>
      <c r="D69" s="155"/>
      <c r="E69" s="155"/>
    </row>
    <row r="70" spans="2:5">
      <c r="B70" s="28"/>
      <c r="C70" s="28"/>
      <c r="D70" s="155"/>
      <c r="E70" s="155"/>
    </row>
    <row r="71" spans="2:5">
      <c r="B71" s="28"/>
      <c r="C71" s="28"/>
      <c r="D71" s="155"/>
      <c r="E71" s="155"/>
    </row>
    <row r="72" spans="2:5">
      <c r="B72" s="28"/>
      <c r="C72" s="28"/>
      <c r="D72" s="155"/>
      <c r="E72" s="155"/>
    </row>
    <row r="73" spans="2:5">
      <c r="B73" s="28"/>
      <c r="C73" s="28"/>
      <c r="D73" s="155"/>
      <c r="E73" s="155"/>
    </row>
    <row r="74" spans="2:5">
      <c r="B74" s="28"/>
      <c r="C74" s="28"/>
      <c r="D74" s="155"/>
      <c r="E74" s="155"/>
    </row>
    <row r="75" spans="2:5">
      <c r="B75" s="28"/>
      <c r="C75" s="28"/>
      <c r="D75" s="155"/>
      <c r="E75" s="155"/>
    </row>
    <row r="76" spans="2:5">
      <c r="B76" s="28"/>
      <c r="C76" s="28"/>
      <c r="D76" s="155"/>
      <c r="E76" s="155"/>
    </row>
    <row r="77" spans="2:5">
      <c r="B77" s="28"/>
      <c r="C77" s="28"/>
      <c r="D77" s="155"/>
      <c r="E77" s="155"/>
    </row>
  </sheetData>
  <sortState xmlns:xlrd2="http://schemas.microsoft.com/office/spreadsheetml/2017/richdata2" ref="O38:P59">
    <sortCondition ref="P38:P59"/>
  </sortState>
  <mergeCells count="4">
    <mergeCell ref="BH1:BI1"/>
    <mergeCell ref="BJ1:BK1"/>
    <mergeCell ref="BL1:BM1"/>
    <mergeCell ref="BN1:BO1"/>
  </mergeCells>
  <conditionalFormatting sqref="AB2:AB25">
    <cfRule type="cellIs" dxfId="182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7D51-293C-42EA-8E19-7E2D98201BC9}">
  <dimension ref="A1:MW31"/>
  <sheetViews>
    <sheetView topLeftCell="ME1" workbookViewId="0">
      <selection activeCell="ME1" sqref="ME1:MW31"/>
    </sheetView>
  </sheetViews>
  <sheetFormatPr defaultRowHeight="14.4"/>
  <cols>
    <col min="1" max="1" width="13.44140625" customWidth="1"/>
    <col min="2" max="2" width="15.88671875" customWidth="1"/>
    <col min="20" max="20" width="11.88671875" customWidth="1"/>
    <col min="21" max="21" width="15.5546875" customWidth="1"/>
    <col min="39" max="39" width="14" customWidth="1"/>
    <col min="58" max="58" width="12" customWidth="1"/>
    <col min="59" max="59" width="13.44140625" customWidth="1"/>
    <col min="77" max="77" width="13.44140625" customWidth="1"/>
    <col min="78" max="78" width="16" customWidth="1"/>
    <col min="134" max="134" width="12.5546875" customWidth="1"/>
    <col min="135" max="135" width="16" customWidth="1"/>
    <col min="152" max="152" width="12.5546875" customWidth="1"/>
    <col min="153" max="153" width="14" customWidth="1"/>
    <col min="154" max="154" width="16.5546875" customWidth="1"/>
    <col min="172" max="172" width="12.6640625" customWidth="1"/>
    <col min="173" max="173" width="16.6640625" customWidth="1"/>
    <col min="229" max="229" width="11.6640625" customWidth="1"/>
    <col min="230" max="230" width="17.109375" customWidth="1"/>
    <col min="245" max="245" width="12.44140625" customWidth="1"/>
    <col min="249" max="249" width="21.44140625" customWidth="1"/>
    <col min="267" max="267" width="13.88671875" customWidth="1"/>
    <col min="268" max="268" width="15.33203125" customWidth="1"/>
    <col min="305" max="305" width="11.5546875" customWidth="1"/>
    <col min="306" max="306" width="15" customWidth="1"/>
    <col min="324" max="324" width="12.5546875" customWidth="1"/>
    <col min="325" max="325" width="13.44140625" customWidth="1"/>
    <col min="343" max="343" width="14" customWidth="1"/>
    <col min="344" max="344" width="17.6640625" customWidth="1"/>
  </cols>
  <sheetData>
    <row r="1" spans="1:361">
      <c r="A1" s="546">
        <v>44353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>
        <v>44354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44355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44360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44361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>
        <v>44362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>
        <v>44363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>
        <v>44364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>
        <v>44364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7"/>
      <c r="FP1" s="546">
        <v>44367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46">
        <v>44368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7"/>
      <c r="HB1" s="546">
        <v>44369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7"/>
      <c r="HU1" s="546">
        <v>44370</v>
      </c>
      <c r="HV1" s="546"/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7"/>
      <c r="IN1" s="546">
        <v>44371</v>
      </c>
      <c r="IO1" s="546"/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7"/>
      <c r="JG1" s="546">
        <v>44374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7"/>
      <c r="JZ1" s="546">
        <v>44375</v>
      </c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7"/>
      <c r="KS1" s="546">
        <v>44376</v>
      </c>
      <c r="KT1" s="546"/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7"/>
      <c r="LL1" s="546">
        <v>44377</v>
      </c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7"/>
      <c r="ME1" s="546">
        <v>44378</v>
      </c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7"/>
    </row>
    <row r="2" spans="1:361">
      <c r="A2" s="106" t="s">
        <v>1</v>
      </c>
      <c r="B2" s="6" t="s">
        <v>2723</v>
      </c>
      <c r="C2" s="106" t="s">
        <v>2724</v>
      </c>
      <c r="D2" s="106" t="s">
        <v>2725</v>
      </c>
      <c r="E2" s="106" t="s">
        <v>2358</v>
      </c>
      <c r="F2" s="106" t="s">
        <v>3</v>
      </c>
      <c r="G2" s="106" t="s">
        <v>4</v>
      </c>
      <c r="H2" s="106" t="s">
        <v>2359</v>
      </c>
      <c r="I2" s="106" t="s">
        <v>6</v>
      </c>
      <c r="J2" s="106" t="s">
        <v>7</v>
      </c>
      <c r="K2" s="106" t="s">
        <v>8</v>
      </c>
      <c r="L2" s="106" t="s">
        <v>9</v>
      </c>
      <c r="M2" s="106" t="s">
        <v>10</v>
      </c>
      <c r="N2" s="106" t="s">
        <v>11</v>
      </c>
      <c r="O2" s="106" t="s">
        <v>12</v>
      </c>
      <c r="P2" s="106" t="s">
        <v>13</v>
      </c>
      <c r="Q2" s="167" t="s">
        <v>2726</v>
      </c>
      <c r="R2" s="168" t="s">
        <v>2727</v>
      </c>
      <c r="S2" s="169" t="s">
        <v>2728</v>
      </c>
      <c r="T2" s="106" t="s">
        <v>1</v>
      </c>
      <c r="U2" s="6" t="s">
        <v>2723</v>
      </c>
      <c r="V2" s="106" t="s">
        <v>2724</v>
      </c>
      <c r="W2" s="106" t="s">
        <v>2725</v>
      </c>
      <c r="X2" s="106" t="s">
        <v>2358</v>
      </c>
      <c r="Y2" s="106" t="s">
        <v>3</v>
      </c>
      <c r="Z2" s="106" t="s">
        <v>4</v>
      </c>
      <c r="AA2" s="106" t="s">
        <v>2359</v>
      </c>
      <c r="AB2" s="106" t="s">
        <v>6</v>
      </c>
      <c r="AC2" s="106" t="s">
        <v>7</v>
      </c>
      <c r="AD2" s="106" t="s">
        <v>8</v>
      </c>
      <c r="AE2" s="106" t="s">
        <v>9</v>
      </c>
      <c r="AF2" s="106" t="s">
        <v>10</v>
      </c>
      <c r="AG2" s="106" t="s">
        <v>11</v>
      </c>
      <c r="AH2" s="106" t="s">
        <v>12</v>
      </c>
      <c r="AI2" s="106" t="s">
        <v>13</v>
      </c>
      <c r="AJ2" s="167" t="s">
        <v>2726</v>
      </c>
      <c r="AK2" s="168" t="s">
        <v>2727</v>
      </c>
      <c r="AL2" s="169" t="s">
        <v>2728</v>
      </c>
      <c r="AM2" s="106" t="s">
        <v>1</v>
      </c>
      <c r="AN2" s="6" t="s">
        <v>2723</v>
      </c>
      <c r="AO2" s="106" t="s">
        <v>2724</v>
      </c>
      <c r="AP2" s="106" t="s">
        <v>2725</v>
      </c>
      <c r="AQ2" s="106" t="s">
        <v>2358</v>
      </c>
      <c r="AR2" s="106" t="s">
        <v>3</v>
      </c>
      <c r="AS2" s="106" t="s">
        <v>4</v>
      </c>
      <c r="AT2" s="106" t="s">
        <v>2359</v>
      </c>
      <c r="AU2" s="106" t="s">
        <v>6</v>
      </c>
      <c r="AV2" s="106" t="s">
        <v>7</v>
      </c>
      <c r="AW2" s="106" t="s">
        <v>8</v>
      </c>
      <c r="AX2" s="106" t="s">
        <v>9</v>
      </c>
      <c r="AY2" s="106" t="s">
        <v>10</v>
      </c>
      <c r="AZ2" s="106" t="s">
        <v>11</v>
      </c>
      <c r="BA2" s="106" t="s">
        <v>12</v>
      </c>
      <c r="BB2" s="106" t="s">
        <v>13</v>
      </c>
      <c r="BC2" s="167" t="s">
        <v>2726</v>
      </c>
      <c r="BD2" s="168" t="s">
        <v>2727</v>
      </c>
      <c r="BE2" s="169" t="s">
        <v>2728</v>
      </c>
      <c r="BF2" s="106" t="s">
        <v>1</v>
      </c>
      <c r="BG2" s="6" t="s">
        <v>2723</v>
      </c>
      <c r="BH2" s="106" t="s">
        <v>2724</v>
      </c>
      <c r="BI2" s="106" t="s">
        <v>2725</v>
      </c>
      <c r="BJ2" s="106" t="s">
        <v>2358</v>
      </c>
      <c r="BK2" s="106" t="s">
        <v>3</v>
      </c>
      <c r="BL2" s="106" t="s">
        <v>4</v>
      </c>
      <c r="BM2" s="106" t="s">
        <v>2359</v>
      </c>
      <c r="BN2" s="106" t="s">
        <v>6</v>
      </c>
      <c r="BO2" s="106" t="s">
        <v>7</v>
      </c>
      <c r="BP2" s="106" t="s">
        <v>8</v>
      </c>
      <c r="BQ2" s="106" t="s">
        <v>9</v>
      </c>
      <c r="BR2" s="106" t="s">
        <v>10</v>
      </c>
      <c r="BS2" s="106" t="s">
        <v>11</v>
      </c>
      <c r="BT2" s="106" t="s">
        <v>12</v>
      </c>
      <c r="BU2" s="106" t="s">
        <v>13</v>
      </c>
      <c r="BV2" s="167" t="s">
        <v>2726</v>
      </c>
      <c r="BW2" s="168" t="s">
        <v>2727</v>
      </c>
      <c r="BX2" s="169" t="s">
        <v>2728</v>
      </c>
      <c r="BY2" s="106" t="s">
        <v>1</v>
      </c>
      <c r="BZ2" s="6" t="s">
        <v>2723</v>
      </c>
      <c r="CA2" s="106" t="s">
        <v>2724</v>
      </c>
      <c r="CB2" s="106" t="s">
        <v>2725</v>
      </c>
      <c r="CC2" s="106" t="s">
        <v>2358</v>
      </c>
      <c r="CD2" s="106" t="s">
        <v>3</v>
      </c>
      <c r="CE2" s="106" t="s">
        <v>4</v>
      </c>
      <c r="CF2" s="106" t="s">
        <v>2359</v>
      </c>
      <c r="CG2" s="106" t="s">
        <v>6</v>
      </c>
      <c r="CH2" s="106" t="s">
        <v>7</v>
      </c>
      <c r="CI2" s="106" t="s">
        <v>8</v>
      </c>
      <c r="CJ2" s="106" t="s">
        <v>9</v>
      </c>
      <c r="CK2" s="106" t="s">
        <v>10</v>
      </c>
      <c r="CL2" s="106" t="s">
        <v>11</v>
      </c>
      <c r="CM2" s="106" t="s">
        <v>12</v>
      </c>
      <c r="CN2" s="106" t="s">
        <v>13</v>
      </c>
      <c r="CO2" s="167" t="s">
        <v>2726</v>
      </c>
      <c r="CP2" s="168" t="s">
        <v>2727</v>
      </c>
      <c r="CQ2" s="169" t="s">
        <v>2728</v>
      </c>
      <c r="CR2" s="106" t="s">
        <v>1</v>
      </c>
      <c r="CS2" s="6" t="s">
        <v>2723</v>
      </c>
      <c r="CT2" s="106" t="s">
        <v>2724</v>
      </c>
      <c r="CU2" s="106" t="s">
        <v>2725</v>
      </c>
      <c r="CV2" s="106" t="s">
        <v>2358</v>
      </c>
      <c r="CW2" s="106" t="s">
        <v>3</v>
      </c>
      <c r="CX2" s="106" t="s">
        <v>4</v>
      </c>
      <c r="CY2" s="106" t="s">
        <v>2359</v>
      </c>
      <c r="CZ2" s="106" t="s">
        <v>6</v>
      </c>
      <c r="DA2" s="106" t="s">
        <v>7</v>
      </c>
      <c r="DB2" s="106" t="s">
        <v>8</v>
      </c>
      <c r="DC2" s="106" t="s">
        <v>9</v>
      </c>
      <c r="DD2" s="106" t="s">
        <v>10</v>
      </c>
      <c r="DE2" s="106" t="s">
        <v>11</v>
      </c>
      <c r="DF2" s="106" t="s">
        <v>12</v>
      </c>
      <c r="DG2" s="106" t="s">
        <v>13</v>
      </c>
      <c r="DH2" s="167" t="s">
        <v>2726</v>
      </c>
      <c r="DI2" s="168" t="s">
        <v>2727</v>
      </c>
      <c r="DJ2" s="169" t="s">
        <v>2728</v>
      </c>
      <c r="DK2" s="106" t="s">
        <v>1</v>
      </c>
      <c r="DL2" s="6" t="s">
        <v>2723</v>
      </c>
      <c r="DM2" s="106" t="s">
        <v>2724</v>
      </c>
      <c r="DN2" s="106" t="s">
        <v>2725</v>
      </c>
      <c r="DO2" s="106" t="s">
        <v>2358</v>
      </c>
      <c r="DP2" s="106" t="s">
        <v>3</v>
      </c>
      <c r="DQ2" s="106" t="s">
        <v>4</v>
      </c>
      <c r="DR2" s="106" t="s">
        <v>2359</v>
      </c>
      <c r="DS2" s="106" t="s">
        <v>6</v>
      </c>
      <c r="DT2" s="106" t="s">
        <v>7</v>
      </c>
      <c r="DU2" s="106" t="s">
        <v>8</v>
      </c>
      <c r="DV2" s="106" t="s">
        <v>9</v>
      </c>
      <c r="DW2" s="106" t="s">
        <v>10</v>
      </c>
      <c r="DX2" s="106" t="s">
        <v>11</v>
      </c>
      <c r="DY2" s="106" t="s">
        <v>12</v>
      </c>
      <c r="DZ2" s="106" t="s">
        <v>13</v>
      </c>
      <c r="EA2" s="167" t="s">
        <v>2726</v>
      </c>
      <c r="EB2" s="168" t="s">
        <v>2727</v>
      </c>
      <c r="EC2" s="169" t="s">
        <v>2728</v>
      </c>
      <c r="ED2" s="106" t="s">
        <v>1</v>
      </c>
      <c r="EE2" s="6" t="s">
        <v>2723</v>
      </c>
      <c r="EF2" s="106" t="s">
        <v>2724</v>
      </c>
      <c r="EG2" s="106" t="s">
        <v>2725</v>
      </c>
      <c r="EH2" s="106" t="s">
        <v>2358</v>
      </c>
      <c r="EI2" s="106" t="s">
        <v>3</v>
      </c>
      <c r="EJ2" s="106" t="s">
        <v>4</v>
      </c>
      <c r="EK2" s="106" t="s">
        <v>2359</v>
      </c>
      <c r="EL2" s="106" t="s">
        <v>6</v>
      </c>
      <c r="EM2" s="106" t="s">
        <v>7</v>
      </c>
      <c r="EN2" s="106" t="s">
        <v>8</v>
      </c>
      <c r="EO2" s="106" t="s">
        <v>9</v>
      </c>
      <c r="EP2" s="106" t="s">
        <v>10</v>
      </c>
      <c r="EQ2" s="106" t="s">
        <v>11</v>
      </c>
      <c r="ER2" s="106" t="s">
        <v>12</v>
      </c>
      <c r="ES2" s="106" t="s">
        <v>13</v>
      </c>
      <c r="ET2" s="167" t="s">
        <v>2726</v>
      </c>
      <c r="EU2" s="168" t="s">
        <v>2727</v>
      </c>
      <c r="EV2" s="169" t="s">
        <v>2728</v>
      </c>
      <c r="EW2" s="106" t="s">
        <v>1</v>
      </c>
      <c r="EX2" s="6" t="s">
        <v>2723</v>
      </c>
      <c r="EY2" s="106" t="s">
        <v>2724</v>
      </c>
      <c r="EZ2" s="106" t="s">
        <v>2725</v>
      </c>
      <c r="FA2" s="106" t="s">
        <v>2358</v>
      </c>
      <c r="FB2" s="106" t="s">
        <v>3</v>
      </c>
      <c r="FC2" s="106" t="s">
        <v>4</v>
      </c>
      <c r="FD2" s="106" t="s">
        <v>2359</v>
      </c>
      <c r="FE2" s="106" t="s">
        <v>6</v>
      </c>
      <c r="FF2" s="106" t="s">
        <v>7</v>
      </c>
      <c r="FG2" s="106" t="s">
        <v>8</v>
      </c>
      <c r="FH2" s="106" t="s">
        <v>9</v>
      </c>
      <c r="FI2" s="106" t="s">
        <v>10</v>
      </c>
      <c r="FJ2" s="106" t="s">
        <v>11</v>
      </c>
      <c r="FK2" s="106" t="s">
        <v>12</v>
      </c>
      <c r="FL2" s="106" t="s">
        <v>13</v>
      </c>
      <c r="FM2" s="167" t="s">
        <v>2726</v>
      </c>
      <c r="FN2" s="168" t="s">
        <v>2727</v>
      </c>
      <c r="FO2" s="169" t="s">
        <v>2728</v>
      </c>
      <c r="FP2" s="106" t="s">
        <v>1</v>
      </c>
      <c r="FQ2" s="6" t="s">
        <v>2723</v>
      </c>
      <c r="FR2" s="106" t="s">
        <v>2724</v>
      </c>
      <c r="FS2" s="106" t="s">
        <v>2725</v>
      </c>
      <c r="FT2" s="106" t="s">
        <v>2358</v>
      </c>
      <c r="FU2" s="106" t="s">
        <v>3</v>
      </c>
      <c r="FV2" s="106" t="s">
        <v>4</v>
      </c>
      <c r="FW2" s="106" t="s">
        <v>2359</v>
      </c>
      <c r="FX2" s="106" t="s">
        <v>6</v>
      </c>
      <c r="FY2" s="106" t="s">
        <v>7</v>
      </c>
      <c r="FZ2" s="106" t="s">
        <v>8</v>
      </c>
      <c r="GA2" s="106" t="s">
        <v>9</v>
      </c>
      <c r="GB2" s="106" t="s">
        <v>10</v>
      </c>
      <c r="GC2" s="106" t="s">
        <v>11</v>
      </c>
      <c r="GD2" s="106" t="s">
        <v>12</v>
      </c>
      <c r="GE2" s="106" t="s">
        <v>13</v>
      </c>
      <c r="GF2" s="167" t="s">
        <v>2726</v>
      </c>
      <c r="GG2" s="168" t="s">
        <v>2727</v>
      </c>
      <c r="GH2" s="169" t="s">
        <v>2728</v>
      </c>
      <c r="GI2" s="106" t="s">
        <v>1</v>
      </c>
      <c r="GJ2" s="6" t="s">
        <v>2723</v>
      </c>
      <c r="GK2" s="106" t="s">
        <v>2724</v>
      </c>
      <c r="GL2" s="106" t="s">
        <v>2725</v>
      </c>
      <c r="GM2" s="106" t="s">
        <v>2358</v>
      </c>
      <c r="GN2" s="106" t="s">
        <v>3</v>
      </c>
      <c r="GO2" s="106" t="s">
        <v>4</v>
      </c>
      <c r="GP2" s="106" t="s">
        <v>2359</v>
      </c>
      <c r="GQ2" s="106" t="s">
        <v>6</v>
      </c>
      <c r="GR2" s="106" t="s">
        <v>7</v>
      </c>
      <c r="GS2" s="106" t="s">
        <v>8</v>
      </c>
      <c r="GT2" s="106" t="s">
        <v>9</v>
      </c>
      <c r="GU2" s="106" t="s">
        <v>10</v>
      </c>
      <c r="GV2" s="106" t="s">
        <v>11</v>
      </c>
      <c r="GW2" s="106" t="s">
        <v>12</v>
      </c>
      <c r="GX2" s="106" t="s">
        <v>13</v>
      </c>
      <c r="GY2" s="167" t="s">
        <v>2726</v>
      </c>
      <c r="GZ2" s="168" t="s">
        <v>2727</v>
      </c>
      <c r="HA2" s="169" t="s">
        <v>2728</v>
      </c>
      <c r="HB2" s="106" t="s">
        <v>1</v>
      </c>
      <c r="HC2" s="6" t="s">
        <v>2723</v>
      </c>
      <c r="HD2" s="106" t="s">
        <v>2724</v>
      </c>
      <c r="HE2" s="106" t="s">
        <v>2725</v>
      </c>
      <c r="HF2" s="106" t="s">
        <v>2358</v>
      </c>
      <c r="HG2" s="106" t="s">
        <v>3</v>
      </c>
      <c r="HH2" s="106" t="s">
        <v>4</v>
      </c>
      <c r="HI2" s="106" t="s">
        <v>2359</v>
      </c>
      <c r="HJ2" s="106" t="s">
        <v>6</v>
      </c>
      <c r="HK2" s="106" t="s">
        <v>7</v>
      </c>
      <c r="HL2" s="106" t="s">
        <v>8</v>
      </c>
      <c r="HM2" s="106" t="s">
        <v>9</v>
      </c>
      <c r="HN2" s="106" t="s">
        <v>10</v>
      </c>
      <c r="HO2" s="106" t="s">
        <v>11</v>
      </c>
      <c r="HP2" s="106" t="s">
        <v>12</v>
      </c>
      <c r="HQ2" s="106" t="s">
        <v>13</v>
      </c>
      <c r="HR2" s="167" t="s">
        <v>2726</v>
      </c>
      <c r="HS2" s="168" t="s">
        <v>2727</v>
      </c>
      <c r="HT2" s="169" t="s">
        <v>2728</v>
      </c>
      <c r="HU2" s="106" t="s">
        <v>1</v>
      </c>
      <c r="HV2" s="6" t="s">
        <v>2723</v>
      </c>
      <c r="HW2" s="106" t="s">
        <v>2724</v>
      </c>
      <c r="HX2" s="106" t="s">
        <v>2725</v>
      </c>
      <c r="HY2" s="106" t="s">
        <v>2358</v>
      </c>
      <c r="HZ2" s="106" t="s">
        <v>3</v>
      </c>
      <c r="IA2" s="106" t="s">
        <v>4</v>
      </c>
      <c r="IB2" s="106" t="s">
        <v>2359</v>
      </c>
      <c r="IC2" s="106" t="s">
        <v>6</v>
      </c>
      <c r="ID2" s="106" t="s">
        <v>7</v>
      </c>
      <c r="IE2" s="106" t="s">
        <v>8</v>
      </c>
      <c r="IF2" s="106" t="s">
        <v>9</v>
      </c>
      <c r="IG2" s="106" t="s">
        <v>10</v>
      </c>
      <c r="IH2" s="106" t="s">
        <v>11</v>
      </c>
      <c r="II2" s="106" t="s">
        <v>12</v>
      </c>
      <c r="IJ2" s="106" t="s">
        <v>13</v>
      </c>
      <c r="IK2" s="167" t="s">
        <v>2726</v>
      </c>
      <c r="IL2" s="168" t="s">
        <v>2727</v>
      </c>
      <c r="IM2" s="169" t="s">
        <v>2728</v>
      </c>
      <c r="IN2" s="106" t="s">
        <v>1</v>
      </c>
      <c r="IO2" s="6" t="s">
        <v>2723</v>
      </c>
      <c r="IP2" s="106" t="s">
        <v>2724</v>
      </c>
      <c r="IQ2" s="106" t="s">
        <v>2725</v>
      </c>
      <c r="IR2" s="106" t="s">
        <v>2358</v>
      </c>
      <c r="IS2" s="106" t="s">
        <v>3</v>
      </c>
      <c r="IT2" s="106" t="s">
        <v>4</v>
      </c>
      <c r="IU2" s="106" t="s">
        <v>2359</v>
      </c>
      <c r="IV2" s="106" t="s">
        <v>6</v>
      </c>
      <c r="IW2" s="106" t="s">
        <v>7</v>
      </c>
      <c r="IX2" s="106" t="s">
        <v>8</v>
      </c>
      <c r="IY2" s="106" t="s">
        <v>9</v>
      </c>
      <c r="IZ2" s="106" t="s">
        <v>10</v>
      </c>
      <c r="JA2" s="106" t="s">
        <v>11</v>
      </c>
      <c r="JB2" s="106" t="s">
        <v>12</v>
      </c>
      <c r="JC2" s="106" t="s">
        <v>13</v>
      </c>
      <c r="JD2" s="167" t="s">
        <v>2726</v>
      </c>
      <c r="JE2" s="168" t="s">
        <v>2727</v>
      </c>
      <c r="JF2" s="169" t="s">
        <v>2728</v>
      </c>
      <c r="JG2" s="106" t="s">
        <v>1</v>
      </c>
      <c r="JH2" s="6" t="s">
        <v>2723</v>
      </c>
      <c r="JI2" s="106" t="s">
        <v>2724</v>
      </c>
      <c r="JJ2" s="106" t="s">
        <v>2725</v>
      </c>
      <c r="JK2" s="106" t="s">
        <v>2358</v>
      </c>
      <c r="JL2" s="106" t="s">
        <v>3</v>
      </c>
      <c r="JM2" s="106" t="s">
        <v>4</v>
      </c>
      <c r="JN2" s="106" t="s">
        <v>2359</v>
      </c>
      <c r="JO2" s="106" t="s">
        <v>6</v>
      </c>
      <c r="JP2" s="106" t="s">
        <v>7</v>
      </c>
      <c r="JQ2" s="106" t="s">
        <v>8</v>
      </c>
      <c r="JR2" s="106" t="s">
        <v>9</v>
      </c>
      <c r="JS2" s="106" t="s">
        <v>10</v>
      </c>
      <c r="JT2" s="106" t="s">
        <v>11</v>
      </c>
      <c r="JU2" s="106" t="s">
        <v>12</v>
      </c>
      <c r="JV2" s="106" t="s">
        <v>13</v>
      </c>
      <c r="JW2" s="167" t="s">
        <v>2726</v>
      </c>
      <c r="JX2" s="168" t="s">
        <v>2727</v>
      </c>
      <c r="JY2" s="169" t="s">
        <v>2728</v>
      </c>
      <c r="JZ2" s="106" t="s">
        <v>1</v>
      </c>
      <c r="KA2" s="6" t="s">
        <v>2723</v>
      </c>
      <c r="KB2" s="106" t="s">
        <v>2724</v>
      </c>
      <c r="KC2" s="106" t="s">
        <v>2725</v>
      </c>
      <c r="KD2" s="106" t="s">
        <v>2358</v>
      </c>
      <c r="KE2" s="106" t="s">
        <v>3</v>
      </c>
      <c r="KF2" s="106" t="s">
        <v>4</v>
      </c>
      <c r="KG2" s="106" t="s">
        <v>2359</v>
      </c>
      <c r="KH2" s="106" t="s">
        <v>6</v>
      </c>
      <c r="KI2" s="106" t="s">
        <v>7</v>
      </c>
      <c r="KJ2" s="106" t="s">
        <v>8</v>
      </c>
      <c r="KK2" s="106" t="s">
        <v>9</v>
      </c>
      <c r="KL2" s="106" t="s">
        <v>10</v>
      </c>
      <c r="KM2" s="106" t="s">
        <v>11</v>
      </c>
      <c r="KN2" s="106" t="s">
        <v>12</v>
      </c>
      <c r="KO2" s="106" t="s">
        <v>13</v>
      </c>
      <c r="KP2" s="167" t="s">
        <v>2726</v>
      </c>
      <c r="KQ2" s="168" t="s">
        <v>2727</v>
      </c>
      <c r="KR2" s="169" t="s">
        <v>2728</v>
      </c>
      <c r="KS2" s="106" t="s">
        <v>1</v>
      </c>
      <c r="KT2" s="6" t="s">
        <v>2723</v>
      </c>
      <c r="KU2" s="106" t="s">
        <v>2724</v>
      </c>
      <c r="KV2" s="106" t="s">
        <v>2725</v>
      </c>
      <c r="KW2" s="106" t="s">
        <v>2358</v>
      </c>
      <c r="KX2" s="106" t="s">
        <v>3</v>
      </c>
      <c r="KY2" s="106" t="s">
        <v>4</v>
      </c>
      <c r="KZ2" s="106" t="s">
        <v>2359</v>
      </c>
      <c r="LA2" s="106" t="s">
        <v>6</v>
      </c>
      <c r="LB2" s="106" t="s">
        <v>7</v>
      </c>
      <c r="LC2" s="106" t="s">
        <v>8</v>
      </c>
      <c r="LD2" s="106" t="s">
        <v>9</v>
      </c>
      <c r="LE2" s="106" t="s">
        <v>10</v>
      </c>
      <c r="LF2" s="106" t="s">
        <v>11</v>
      </c>
      <c r="LG2" s="106" t="s">
        <v>12</v>
      </c>
      <c r="LH2" s="106" t="s">
        <v>13</v>
      </c>
      <c r="LI2" s="167" t="s">
        <v>2726</v>
      </c>
      <c r="LJ2" s="168" t="s">
        <v>2727</v>
      </c>
      <c r="LK2" s="169" t="s">
        <v>2728</v>
      </c>
      <c r="LL2" s="106" t="s">
        <v>1</v>
      </c>
      <c r="LM2" s="6" t="s">
        <v>2723</v>
      </c>
      <c r="LN2" s="106" t="s">
        <v>2724</v>
      </c>
      <c r="LO2" s="106" t="s">
        <v>2725</v>
      </c>
      <c r="LP2" s="106" t="s">
        <v>2358</v>
      </c>
      <c r="LQ2" s="106" t="s">
        <v>3</v>
      </c>
      <c r="LR2" s="106" t="s">
        <v>4</v>
      </c>
      <c r="LS2" s="106" t="s">
        <v>2359</v>
      </c>
      <c r="LT2" s="106" t="s">
        <v>6</v>
      </c>
      <c r="LU2" s="106" t="s">
        <v>7</v>
      </c>
      <c r="LV2" s="106" t="s">
        <v>8</v>
      </c>
      <c r="LW2" s="106" t="s">
        <v>9</v>
      </c>
      <c r="LX2" s="106" t="s">
        <v>10</v>
      </c>
      <c r="LY2" s="106" t="s">
        <v>11</v>
      </c>
      <c r="LZ2" s="106" t="s">
        <v>12</v>
      </c>
      <c r="MA2" s="106" t="s">
        <v>13</v>
      </c>
      <c r="MB2" s="167" t="s">
        <v>2726</v>
      </c>
      <c r="MC2" s="168" t="s">
        <v>2727</v>
      </c>
      <c r="MD2" s="169" t="s">
        <v>2728</v>
      </c>
      <c r="ME2" s="106" t="s">
        <v>1</v>
      </c>
      <c r="MF2" s="6" t="s">
        <v>2723</v>
      </c>
      <c r="MG2" s="106" t="s">
        <v>2724</v>
      </c>
      <c r="MH2" s="106" t="s">
        <v>2725</v>
      </c>
      <c r="MI2" s="106" t="s">
        <v>2358</v>
      </c>
      <c r="MJ2" s="106" t="s">
        <v>3</v>
      </c>
      <c r="MK2" s="106" t="s">
        <v>4</v>
      </c>
      <c r="ML2" s="106" t="s">
        <v>2359</v>
      </c>
      <c r="MM2" s="106" t="s">
        <v>6</v>
      </c>
      <c r="MN2" s="106" t="s">
        <v>7</v>
      </c>
      <c r="MO2" s="106" t="s">
        <v>8</v>
      </c>
      <c r="MP2" s="106" t="s">
        <v>9</v>
      </c>
      <c r="MQ2" s="106" t="s">
        <v>10</v>
      </c>
      <c r="MR2" s="106" t="s">
        <v>11</v>
      </c>
      <c r="MS2" s="106" t="s">
        <v>12</v>
      </c>
      <c r="MT2" s="106" t="s">
        <v>13</v>
      </c>
      <c r="MU2" s="167" t="s">
        <v>2726</v>
      </c>
      <c r="MV2" s="168" t="s">
        <v>2727</v>
      </c>
      <c r="MW2" s="169" t="s">
        <v>2728</v>
      </c>
    </row>
    <row r="3" spans="1:361">
      <c r="A3" s="106" t="s">
        <v>2362</v>
      </c>
      <c r="B3" s="270" t="s">
        <v>2729</v>
      </c>
      <c r="C3" s="106" t="s">
        <v>2690</v>
      </c>
      <c r="E3" s="1">
        <v>0.49614583333333334</v>
      </c>
      <c r="F3" s="1">
        <v>0.29305555555555557</v>
      </c>
      <c r="G3" s="1">
        <v>0.13538194444444443</v>
      </c>
      <c r="H3" s="1">
        <v>6.7696759259259262E-2</v>
      </c>
      <c r="I3">
        <v>94</v>
      </c>
      <c r="J3">
        <v>1001</v>
      </c>
      <c r="K3">
        <v>1172</v>
      </c>
      <c r="L3">
        <v>63</v>
      </c>
      <c r="M3">
        <v>0</v>
      </c>
      <c r="N3">
        <v>0</v>
      </c>
      <c r="O3">
        <v>0</v>
      </c>
      <c r="P3">
        <v>94.9</v>
      </c>
      <c r="Q3">
        <f>J3-L3</f>
        <v>938</v>
      </c>
      <c r="R3" s="106">
        <v>1067</v>
      </c>
      <c r="S3" s="27">
        <f t="shared" ref="S3:S22" si="0">Q3/R3*100</f>
        <v>87.910028116213681</v>
      </c>
      <c r="T3" s="106" t="s">
        <v>2362</v>
      </c>
      <c r="U3" s="270" t="s">
        <v>2729</v>
      </c>
      <c r="V3" s="106" t="s">
        <v>2690</v>
      </c>
      <c r="X3" s="1">
        <v>0.30320601851851853</v>
      </c>
      <c r="Y3" s="1">
        <v>0.25630787037037034</v>
      </c>
      <c r="Z3" s="1">
        <v>1.4768518518518519E-2</v>
      </c>
      <c r="AA3" s="1">
        <v>3.2118055555555559E-2</v>
      </c>
      <c r="AB3">
        <v>87</v>
      </c>
      <c r="AC3">
        <v>992</v>
      </c>
      <c r="AD3">
        <v>1114</v>
      </c>
      <c r="AE3">
        <v>73</v>
      </c>
      <c r="AF3">
        <v>0</v>
      </c>
      <c r="AG3">
        <v>0</v>
      </c>
      <c r="AH3">
        <v>0</v>
      </c>
      <c r="AI3">
        <v>93.85</v>
      </c>
      <c r="AJ3">
        <f>AC3-AE3</f>
        <v>919</v>
      </c>
      <c r="AK3" s="106">
        <v>1067</v>
      </c>
      <c r="AL3" s="27">
        <f t="shared" ref="AL3" si="1">AJ3/AK3*100</f>
        <v>86.129334582942832</v>
      </c>
      <c r="AM3" s="106" t="s">
        <v>2362</v>
      </c>
      <c r="AN3" s="270" t="s">
        <v>2729</v>
      </c>
      <c r="AO3" s="106" t="s">
        <v>2690</v>
      </c>
      <c r="AQ3" s="1">
        <v>0.61417824074074068</v>
      </c>
      <c r="AR3" s="1">
        <v>0.3989583333333333</v>
      </c>
      <c r="AS3" s="1">
        <v>0.13662037037037036</v>
      </c>
      <c r="AT3" s="1">
        <v>7.8587962962962957E-2</v>
      </c>
      <c r="AU3">
        <v>131</v>
      </c>
      <c r="AV3">
        <v>1321</v>
      </c>
      <c r="AW3">
        <v>1709</v>
      </c>
      <c r="AX3">
        <v>104</v>
      </c>
      <c r="AY3">
        <v>0</v>
      </c>
      <c r="AZ3">
        <v>0</v>
      </c>
      <c r="BA3">
        <v>0</v>
      </c>
      <c r="BB3">
        <v>94.26</v>
      </c>
      <c r="BC3">
        <f>AV3-AX3</f>
        <v>1217</v>
      </c>
      <c r="BD3" s="106">
        <v>933</v>
      </c>
      <c r="BE3" s="27">
        <f t="shared" ref="BE3" si="2">BC3/BD3*100</f>
        <v>130.43944265809216</v>
      </c>
      <c r="BF3" s="106" t="s">
        <v>2362</v>
      </c>
      <c r="BG3" s="270" t="s">
        <v>2729</v>
      </c>
      <c r="BH3" s="106" t="s">
        <v>2690</v>
      </c>
      <c r="BJ3" s="1">
        <v>0.35499999999999998</v>
      </c>
      <c r="BK3" s="1">
        <v>0.29738425925925926</v>
      </c>
      <c r="BL3" s="1">
        <v>2.417824074074074E-2</v>
      </c>
      <c r="BM3" s="1">
        <v>3.3437500000000002E-2</v>
      </c>
      <c r="BN3">
        <v>82</v>
      </c>
      <c r="BO3">
        <v>1019</v>
      </c>
      <c r="BP3">
        <v>600</v>
      </c>
      <c r="BQ3">
        <v>27</v>
      </c>
      <c r="BR3">
        <v>0</v>
      </c>
      <c r="BS3">
        <v>0</v>
      </c>
      <c r="BT3">
        <v>0</v>
      </c>
      <c r="BU3">
        <v>95.69</v>
      </c>
      <c r="BV3">
        <f>BO3-BQ3</f>
        <v>992</v>
      </c>
      <c r="BW3" s="106">
        <v>1152</v>
      </c>
      <c r="BX3" s="27">
        <f t="shared" ref="BX3" si="3">BV3/BW3*100</f>
        <v>86.111111111111114</v>
      </c>
      <c r="BY3" s="106" t="s">
        <v>2362</v>
      </c>
      <c r="BZ3" s="270" t="s">
        <v>2729</v>
      </c>
      <c r="CA3" s="106" t="s">
        <v>2690</v>
      </c>
      <c r="CC3" s="1">
        <v>0.14059027777777777</v>
      </c>
      <c r="CD3" s="1">
        <v>8.9293981481481488E-2</v>
      </c>
      <c r="CE3" s="1">
        <v>4.763888888888889E-2</v>
      </c>
      <c r="CF3" s="1">
        <v>3.645833333333333E-3</v>
      </c>
      <c r="CG3">
        <v>41</v>
      </c>
      <c r="CH3">
        <v>367</v>
      </c>
      <c r="CI3">
        <v>1086</v>
      </c>
      <c r="CJ3">
        <v>66</v>
      </c>
      <c r="CK3">
        <v>0</v>
      </c>
      <c r="CL3">
        <v>0</v>
      </c>
      <c r="CM3">
        <v>0</v>
      </c>
      <c r="CN3">
        <v>94.27</v>
      </c>
      <c r="CO3">
        <f>CH3-CJ3</f>
        <v>301</v>
      </c>
      <c r="CP3" s="106">
        <v>1152</v>
      </c>
      <c r="CQ3" s="27">
        <f t="shared" ref="CQ3" si="4">CO3/CP3*100</f>
        <v>26.128472222222221</v>
      </c>
      <c r="CR3" s="106" t="s">
        <v>2362</v>
      </c>
      <c r="CS3" s="270" t="s">
        <v>2729</v>
      </c>
      <c r="CT3" s="106" t="s">
        <v>2690</v>
      </c>
      <c r="CV3" s="1">
        <v>8.2002314814814806E-2</v>
      </c>
      <c r="CW3" s="1">
        <v>4.9409722222222223E-2</v>
      </c>
      <c r="CX3" s="1">
        <v>2.5949074074074072E-2</v>
      </c>
      <c r="CY3" s="1">
        <v>6.6203703703703702E-3</v>
      </c>
      <c r="CZ3">
        <v>52</v>
      </c>
      <c r="DA3">
        <v>118</v>
      </c>
      <c r="DB3">
        <v>1187</v>
      </c>
      <c r="DC3">
        <v>83</v>
      </c>
      <c r="DD3">
        <v>0</v>
      </c>
      <c r="DE3">
        <v>0</v>
      </c>
      <c r="DF3">
        <v>0</v>
      </c>
      <c r="DG3">
        <v>93.46</v>
      </c>
      <c r="DH3">
        <f>DA3-DC3</f>
        <v>35</v>
      </c>
      <c r="DI3" s="106"/>
      <c r="DJ3" s="27"/>
      <c r="DK3" s="106" t="s">
        <v>2362</v>
      </c>
      <c r="DL3" s="270" t="s">
        <v>2729</v>
      </c>
      <c r="DM3" s="106" t="s">
        <v>2690</v>
      </c>
      <c r="DO3" s="1">
        <v>5.3125000000000004E-3</v>
      </c>
      <c r="DP3" s="1">
        <v>5.162037037037037E-3</v>
      </c>
      <c r="DQ3" s="1">
        <v>2.3148148148148147E-5</v>
      </c>
      <c r="DR3" s="1">
        <v>1.273148148148148E-4</v>
      </c>
      <c r="DS3">
        <v>8</v>
      </c>
      <c r="DT3">
        <v>13</v>
      </c>
      <c r="DU3">
        <v>51</v>
      </c>
      <c r="DV3">
        <v>9</v>
      </c>
      <c r="DW3">
        <v>0</v>
      </c>
      <c r="DX3">
        <v>0</v>
      </c>
      <c r="DY3">
        <v>0</v>
      </c>
      <c r="DZ3">
        <v>85</v>
      </c>
      <c r="EA3">
        <f>DT3-DV3</f>
        <v>4</v>
      </c>
      <c r="EB3" s="106"/>
      <c r="EC3" s="27"/>
      <c r="ED3" s="106" t="s">
        <v>2362</v>
      </c>
      <c r="EE3" s="270" t="s">
        <v>2729</v>
      </c>
      <c r="EF3" s="106" t="s">
        <v>2690</v>
      </c>
      <c r="EH3" s="1">
        <v>0.51337962962962969</v>
      </c>
      <c r="EI3" s="1">
        <v>0.30681712962962965</v>
      </c>
      <c r="EJ3" s="1">
        <v>1.6099537037037037E-2</v>
      </c>
      <c r="EK3" s="1">
        <v>0.19046296296296297</v>
      </c>
      <c r="EL3">
        <v>59</v>
      </c>
      <c r="EM3">
        <v>1022</v>
      </c>
      <c r="EN3">
        <v>1078</v>
      </c>
      <c r="EO3">
        <v>56</v>
      </c>
      <c r="EP3">
        <v>0</v>
      </c>
      <c r="EQ3">
        <v>0</v>
      </c>
      <c r="ER3">
        <v>0</v>
      </c>
      <c r="ES3">
        <v>95.06</v>
      </c>
      <c r="ET3">
        <f>EM3-EO3</f>
        <v>966</v>
      </c>
      <c r="EU3" s="106">
        <v>1152</v>
      </c>
      <c r="EV3" s="27">
        <f>ET3/EU3*100</f>
        <v>83.854166666666657</v>
      </c>
      <c r="EW3" s="106" t="s">
        <v>2362</v>
      </c>
      <c r="EX3" s="270" t="s">
        <v>2729</v>
      </c>
      <c r="EY3" s="106" t="s">
        <v>2690</v>
      </c>
      <c r="FA3" s="1">
        <v>0.38967592592592593</v>
      </c>
      <c r="FB3" s="1">
        <v>0.25989583333333333</v>
      </c>
      <c r="FC3" s="1">
        <v>0.10491898148148149</v>
      </c>
      <c r="FD3" s="1">
        <v>2.4837962962962964E-2</v>
      </c>
      <c r="FE3">
        <v>85</v>
      </c>
      <c r="FF3">
        <v>1029</v>
      </c>
      <c r="FG3">
        <v>394</v>
      </c>
      <c r="FH3">
        <v>14</v>
      </c>
      <c r="FI3">
        <v>0</v>
      </c>
      <c r="FJ3">
        <v>0</v>
      </c>
      <c r="FK3">
        <v>0</v>
      </c>
      <c r="FL3">
        <v>96.57</v>
      </c>
      <c r="FM3">
        <f>FF3-FH3</f>
        <v>1015</v>
      </c>
      <c r="FN3" s="106">
        <v>1152</v>
      </c>
      <c r="FO3" s="27">
        <f>FM3/FN3*100</f>
        <v>88.107638888888886</v>
      </c>
      <c r="FP3" s="106" t="s">
        <v>2362</v>
      </c>
      <c r="FQ3" s="270" t="s">
        <v>2729</v>
      </c>
      <c r="FR3" s="106" t="s">
        <v>2690</v>
      </c>
      <c r="FT3" s="1">
        <v>0.38967592592592593</v>
      </c>
      <c r="FU3" s="1">
        <v>0.25989583333333333</v>
      </c>
      <c r="FV3" s="1">
        <v>0.10491898148148149</v>
      </c>
      <c r="FW3" s="1">
        <v>2.4837962962962964E-2</v>
      </c>
      <c r="FX3">
        <v>85</v>
      </c>
      <c r="FY3">
        <v>1029</v>
      </c>
      <c r="FZ3">
        <v>394</v>
      </c>
      <c r="GA3">
        <v>14</v>
      </c>
      <c r="GB3">
        <v>0</v>
      </c>
      <c r="GC3">
        <v>0</v>
      </c>
      <c r="GD3">
        <v>0</v>
      </c>
      <c r="GE3">
        <v>96.57</v>
      </c>
      <c r="GF3">
        <f>FY3-GA3</f>
        <v>1015</v>
      </c>
      <c r="GG3" s="106">
        <v>1152</v>
      </c>
      <c r="GH3" s="27">
        <f>GF3/GG3*100</f>
        <v>88.107638888888886</v>
      </c>
      <c r="GI3" s="106" t="s">
        <v>2362</v>
      </c>
      <c r="GJ3" s="270" t="s">
        <v>2729</v>
      </c>
      <c r="GK3" s="106" t="s">
        <v>2690</v>
      </c>
      <c r="GM3" s="1">
        <v>3.2685185185185185E-2</v>
      </c>
      <c r="GN3" s="1">
        <v>2.8067129629629626E-2</v>
      </c>
      <c r="GO3" s="1">
        <v>2.3726851851851851E-3</v>
      </c>
      <c r="GP3" s="1">
        <v>2.2337962962962967E-3</v>
      </c>
      <c r="GQ3">
        <v>17</v>
      </c>
      <c r="GR3">
        <v>66</v>
      </c>
      <c r="GS3">
        <v>677</v>
      </c>
      <c r="GT3">
        <v>22</v>
      </c>
      <c r="GU3">
        <v>0</v>
      </c>
      <c r="GV3">
        <v>0</v>
      </c>
      <c r="GW3">
        <v>0</v>
      </c>
      <c r="GX3">
        <v>96.85</v>
      </c>
      <c r="GY3">
        <f>GR3-GT3</f>
        <v>44</v>
      </c>
      <c r="GZ3" s="106"/>
      <c r="HA3" s="27"/>
      <c r="HB3" s="106" t="s">
        <v>2362</v>
      </c>
      <c r="HC3" s="270" t="s">
        <v>2729</v>
      </c>
      <c r="HD3" s="106" t="s">
        <v>2690</v>
      </c>
      <c r="HF3" s="1">
        <v>3.7847222222222223E-3</v>
      </c>
      <c r="HG3" s="1">
        <v>3.7847222222222223E-3</v>
      </c>
      <c r="HH3" s="1">
        <v>0</v>
      </c>
      <c r="HI3" s="1">
        <v>0</v>
      </c>
      <c r="HJ3">
        <v>4</v>
      </c>
      <c r="HK3">
        <v>14</v>
      </c>
      <c r="HL3">
        <v>161</v>
      </c>
      <c r="HM3">
        <v>3</v>
      </c>
      <c r="HN3">
        <v>0</v>
      </c>
      <c r="HO3">
        <v>0</v>
      </c>
      <c r="HP3">
        <v>0</v>
      </c>
      <c r="HQ3">
        <v>98.17</v>
      </c>
      <c r="HR3">
        <f>HK3-HM3</f>
        <v>11</v>
      </c>
      <c r="HS3" s="106"/>
      <c r="HT3" s="27"/>
      <c r="HU3" s="106" t="s">
        <v>2362</v>
      </c>
      <c r="HV3" s="270" t="s">
        <v>2729</v>
      </c>
      <c r="HW3" s="106" t="s">
        <v>2690</v>
      </c>
      <c r="HY3" s="1" t="e">
        <v>#N/A</v>
      </c>
      <c r="HZ3" s="1" t="e">
        <v>#N/A</v>
      </c>
      <c r="IA3" s="1" t="e">
        <v>#N/A</v>
      </c>
      <c r="IB3" s="1" t="e">
        <v>#N/A</v>
      </c>
      <c r="IC3" t="e">
        <v>#N/A</v>
      </c>
      <c r="ID3" t="e">
        <v>#N/A</v>
      </c>
      <c r="IE3" t="e">
        <v>#N/A</v>
      </c>
      <c r="IF3" t="e">
        <v>#N/A</v>
      </c>
      <c r="IG3" t="e">
        <v>#N/A</v>
      </c>
      <c r="IH3" t="e">
        <v>#N/A</v>
      </c>
      <c r="II3" t="e">
        <v>#N/A</v>
      </c>
      <c r="IJ3" t="e">
        <v>#N/A</v>
      </c>
      <c r="IK3" t="e">
        <f>ID3-IF3</f>
        <v>#N/A</v>
      </c>
      <c r="IL3" s="106"/>
      <c r="IM3" s="27"/>
      <c r="IN3" s="106" t="s">
        <v>2362</v>
      </c>
      <c r="IO3" s="270" t="s">
        <v>2729</v>
      </c>
      <c r="IP3" s="106" t="s">
        <v>2690</v>
      </c>
      <c r="IR3" s="1" t="e">
        <v>#N/A</v>
      </c>
      <c r="IS3" s="1" t="e">
        <v>#N/A</v>
      </c>
      <c r="IT3" s="1" t="e">
        <v>#N/A</v>
      </c>
      <c r="IU3" s="1" t="e">
        <v>#N/A</v>
      </c>
      <c r="IV3" t="e">
        <v>#N/A</v>
      </c>
      <c r="IW3" t="e">
        <v>#N/A</v>
      </c>
      <c r="IX3" t="e">
        <v>#N/A</v>
      </c>
      <c r="IY3" t="e">
        <v>#N/A</v>
      </c>
      <c r="IZ3" t="e">
        <v>#N/A</v>
      </c>
      <c r="JA3" t="e">
        <v>#N/A</v>
      </c>
      <c r="JB3" t="e">
        <v>#N/A</v>
      </c>
      <c r="JC3" t="e">
        <v>#N/A</v>
      </c>
      <c r="JD3" t="e">
        <f>IW3-IY3</f>
        <v>#N/A</v>
      </c>
      <c r="JE3" s="106"/>
      <c r="JF3" s="27"/>
      <c r="JG3" s="106" t="s">
        <v>2362</v>
      </c>
      <c r="JH3" s="270" t="s">
        <v>2729</v>
      </c>
      <c r="JI3" s="106" t="s">
        <v>2690</v>
      </c>
      <c r="JK3" s="1">
        <v>0</v>
      </c>
      <c r="JL3" s="1">
        <v>0</v>
      </c>
      <c r="JM3" s="1">
        <v>0</v>
      </c>
      <c r="JN3" s="1">
        <v>0</v>
      </c>
      <c r="JO3">
        <v>0</v>
      </c>
      <c r="JP3">
        <v>0</v>
      </c>
      <c r="JQ3">
        <v>22</v>
      </c>
      <c r="JR3">
        <v>0</v>
      </c>
      <c r="JS3">
        <v>0</v>
      </c>
      <c r="JT3">
        <v>0</v>
      </c>
      <c r="JU3">
        <v>0</v>
      </c>
      <c r="JV3">
        <v>100</v>
      </c>
      <c r="JW3">
        <f>JP3-JR3</f>
        <v>0</v>
      </c>
      <c r="JX3" s="106"/>
      <c r="JY3" s="27"/>
      <c r="JZ3" s="106" t="s">
        <v>2362</v>
      </c>
      <c r="KA3" s="270" t="s">
        <v>2729</v>
      </c>
      <c r="KB3" s="106" t="s">
        <v>2690</v>
      </c>
      <c r="KD3" s="1">
        <v>0.16988425925925923</v>
      </c>
      <c r="KE3" s="1">
        <v>0.15086805555555557</v>
      </c>
      <c r="KF3" s="1">
        <v>1.0659722222222221E-2</v>
      </c>
      <c r="KG3" s="1">
        <v>8.3449074074074085E-3</v>
      </c>
      <c r="KH3">
        <v>37</v>
      </c>
      <c r="KI3">
        <v>483</v>
      </c>
      <c r="KJ3">
        <v>443</v>
      </c>
      <c r="KK3">
        <v>7</v>
      </c>
      <c r="KL3">
        <v>0</v>
      </c>
      <c r="KM3">
        <v>0</v>
      </c>
      <c r="KN3">
        <v>0</v>
      </c>
      <c r="KO3">
        <v>98.44</v>
      </c>
      <c r="KP3">
        <f>KI3-KK3</f>
        <v>476</v>
      </c>
      <c r="KQ3" s="106"/>
      <c r="KR3" s="27"/>
      <c r="KS3" s="106" t="s">
        <v>2362</v>
      </c>
      <c r="KT3" s="270" t="s">
        <v>2729</v>
      </c>
      <c r="KU3" s="106" t="s">
        <v>2690</v>
      </c>
      <c r="KW3" s="1">
        <v>0.42581018518518521</v>
      </c>
      <c r="KX3" s="1">
        <v>0.29153935185185187</v>
      </c>
      <c r="KY3" s="1">
        <v>8.9606481481481481E-2</v>
      </c>
      <c r="KZ3" s="1">
        <v>4.4641203703703704E-2</v>
      </c>
      <c r="LA3">
        <v>64</v>
      </c>
      <c r="LB3">
        <v>1086</v>
      </c>
      <c r="LC3">
        <v>938</v>
      </c>
      <c r="LD3">
        <v>33</v>
      </c>
      <c r="LE3">
        <v>0</v>
      </c>
      <c r="LF3">
        <v>0</v>
      </c>
      <c r="LG3">
        <v>0</v>
      </c>
      <c r="LH3">
        <v>96.6</v>
      </c>
      <c r="LI3">
        <f>LB3-LD3</f>
        <v>1053</v>
      </c>
      <c r="LJ3" s="106">
        <v>1152</v>
      </c>
      <c r="LK3" s="27">
        <f t="shared" ref="LK3" si="5">LI3/LJ3*100</f>
        <v>91.40625</v>
      </c>
      <c r="LL3" s="106" t="s">
        <v>2362</v>
      </c>
      <c r="LM3" s="270" t="s">
        <v>2729</v>
      </c>
      <c r="LN3" s="106" t="s">
        <v>2690</v>
      </c>
      <c r="LP3" s="1">
        <v>0.42606481481481479</v>
      </c>
      <c r="LQ3" s="1">
        <v>0.27895833333333336</v>
      </c>
      <c r="LR3" s="1">
        <v>0.11515046296296295</v>
      </c>
      <c r="LS3" s="1">
        <v>3.1956018518518516E-2</v>
      </c>
      <c r="LT3">
        <v>70</v>
      </c>
      <c r="LU3">
        <v>1005</v>
      </c>
      <c r="LV3">
        <v>948</v>
      </c>
      <c r="LW3">
        <v>30</v>
      </c>
      <c r="LX3">
        <v>0</v>
      </c>
      <c r="LY3">
        <v>0</v>
      </c>
      <c r="LZ3">
        <v>0</v>
      </c>
      <c r="MA3">
        <v>96.93</v>
      </c>
      <c r="MB3">
        <f>LU3-LW3</f>
        <v>975</v>
      </c>
      <c r="MC3" s="106">
        <v>1152</v>
      </c>
      <c r="MD3" s="27">
        <f t="shared" ref="MD3" si="6">MB3/MC3*100</f>
        <v>84.635416666666657</v>
      </c>
      <c r="ME3" s="106" t="s">
        <v>2362</v>
      </c>
      <c r="MF3" s="270" t="s">
        <v>2729</v>
      </c>
      <c r="MG3" s="106" t="s">
        <v>2690</v>
      </c>
      <c r="MI3" s="1">
        <v>0.42862268518518515</v>
      </c>
      <c r="MJ3" s="1">
        <v>0.2900462962962963</v>
      </c>
      <c r="MK3" s="1">
        <v>4.6747685185185184E-2</v>
      </c>
      <c r="ML3" s="1">
        <v>9.1817129629629624E-2</v>
      </c>
      <c r="MM3">
        <v>75</v>
      </c>
      <c r="MN3">
        <v>1023</v>
      </c>
      <c r="MO3">
        <v>605</v>
      </c>
      <c r="MP3">
        <v>30</v>
      </c>
      <c r="MQ3">
        <v>0</v>
      </c>
      <c r="MR3">
        <v>0</v>
      </c>
      <c r="MS3">
        <v>0</v>
      </c>
      <c r="MT3">
        <v>95.28</v>
      </c>
      <c r="MU3">
        <f>MN3-MP3</f>
        <v>993</v>
      </c>
      <c r="MV3" s="106">
        <v>1152</v>
      </c>
      <c r="MW3" s="27">
        <f t="shared" ref="MW3:MW4" si="7">MU3/MV3*100</f>
        <v>86.197916666666657</v>
      </c>
    </row>
    <row r="4" spans="1:361">
      <c r="A4" s="106" t="s">
        <v>2363</v>
      </c>
      <c r="B4" s="270" t="s">
        <v>2729</v>
      </c>
      <c r="C4" s="106" t="s">
        <v>2690</v>
      </c>
      <c r="E4" s="1">
        <v>1.1574074074074073E-4</v>
      </c>
      <c r="F4" s="1">
        <v>9.2592592592592588E-5</v>
      </c>
      <c r="G4" s="1">
        <v>1.1574074074074073E-5</v>
      </c>
      <c r="H4" s="1">
        <v>0</v>
      </c>
      <c r="I4">
        <v>1</v>
      </c>
      <c r="J4">
        <v>1</v>
      </c>
      <c r="K4">
        <v>47</v>
      </c>
      <c r="L4">
        <v>0</v>
      </c>
      <c r="M4">
        <v>0</v>
      </c>
      <c r="N4">
        <v>0</v>
      </c>
      <c r="O4">
        <v>0</v>
      </c>
      <c r="P4">
        <v>100</v>
      </c>
      <c r="Q4">
        <f t="shared" ref="Q4:Q31" si="8">J4-L4</f>
        <v>1</v>
      </c>
      <c r="R4" s="106"/>
      <c r="S4" s="27"/>
      <c r="T4" s="106" t="s">
        <v>2363</v>
      </c>
      <c r="U4" s="270" t="s">
        <v>2729</v>
      </c>
      <c r="V4" s="106" t="s">
        <v>2690</v>
      </c>
      <c r="X4" s="1">
        <v>0</v>
      </c>
      <c r="Y4" s="1">
        <v>0</v>
      </c>
      <c r="Z4" s="1">
        <v>0</v>
      </c>
      <c r="AA4" s="1">
        <v>0</v>
      </c>
      <c r="AB4">
        <v>0</v>
      </c>
      <c r="AC4">
        <v>0</v>
      </c>
      <c r="AD4">
        <v>41</v>
      </c>
      <c r="AE4">
        <v>0</v>
      </c>
      <c r="AF4">
        <v>0</v>
      </c>
      <c r="AG4">
        <v>0</v>
      </c>
      <c r="AH4">
        <v>0</v>
      </c>
      <c r="AI4">
        <v>100</v>
      </c>
      <c r="AJ4">
        <f t="shared" ref="AJ4:AJ31" si="9">AC4-AE4</f>
        <v>0</v>
      </c>
      <c r="AK4" s="106"/>
      <c r="AL4" s="27"/>
      <c r="AM4" s="106" t="s">
        <v>2363</v>
      </c>
      <c r="AN4" s="270" t="s">
        <v>2729</v>
      </c>
      <c r="AO4" s="106" t="s">
        <v>2690</v>
      </c>
      <c r="AQ4" s="1">
        <v>2.3460648148148147E-2</v>
      </c>
      <c r="AR4" s="1">
        <v>1.9201388888888889E-2</v>
      </c>
      <c r="AS4" s="1">
        <v>2.9398148148148148E-3</v>
      </c>
      <c r="AT4" s="1">
        <v>1.2962962962962963E-3</v>
      </c>
      <c r="AU4">
        <v>5</v>
      </c>
      <c r="AV4">
        <v>64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f t="shared" ref="BC4:BC31" si="10">AV4-AX4</f>
        <v>64</v>
      </c>
      <c r="BD4" s="106"/>
      <c r="BE4" s="27"/>
      <c r="BF4" s="106" t="s">
        <v>2363</v>
      </c>
      <c r="BG4" s="270" t="s">
        <v>2729</v>
      </c>
      <c r="BH4" s="106" t="s">
        <v>2690</v>
      </c>
      <c r="BJ4" s="1">
        <v>0</v>
      </c>
      <c r="BK4" s="1">
        <v>0</v>
      </c>
      <c r="BL4" s="1">
        <v>0</v>
      </c>
      <c r="BM4" s="1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f t="shared" ref="BV4:BV31" si="11">BO4-BQ4</f>
        <v>0</v>
      </c>
      <c r="BW4" s="106"/>
      <c r="BX4" s="27"/>
      <c r="BY4" s="106" t="s">
        <v>2363</v>
      </c>
      <c r="BZ4" s="270" t="s">
        <v>2729</v>
      </c>
      <c r="CA4" s="106" t="s">
        <v>2690</v>
      </c>
      <c r="CC4" s="1">
        <v>1.6319444444444445E-2</v>
      </c>
      <c r="CD4" s="1">
        <v>1.579861111111111E-2</v>
      </c>
      <c r="CE4" s="1">
        <v>2.3148148148148146E-4</v>
      </c>
      <c r="CF4" s="1">
        <v>2.7777777777777778E-4</v>
      </c>
      <c r="CG4">
        <v>2</v>
      </c>
      <c r="CH4">
        <v>40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f t="shared" ref="CO4:CO31" si="12">CH4-CJ4</f>
        <v>40</v>
      </c>
      <c r="CP4" s="106"/>
      <c r="CQ4" s="27"/>
      <c r="CR4" s="106" t="s">
        <v>2363</v>
      </c>
      <c r="CS4" s="270" t="s">
        <v>2729</v>
      </c>
      <c r="CT4" s="106" t="s">
        <v>2690</v>
      </c>
      <c r="CV4" s="1">
        <v>1.3194444444444443E-3</v>
      </c>
      <c r="CW4" s="1">
        <v>1.3194444444444443E-3</v>
      </c>
      <c r="CX4" s="1">
        <v>0</v>
      </c>
      <c r="CY4" s="1">
        <v>0</v>
      </c>
      <c r="CZ4">
        <v>1</v>
      </c>
      <c r="DA4">
        <v>5</v>
      </c>
      <c r="DB4">
        <v>81</v>
      </c>
      <c r="DC4">
        <v>3</v>
      </c>
      <c r="DD4">
        <v>0</v>
      </c>
      <c r="DE4">
        <v>0</v>
      </c>
      <c r="DF4">
        <v>0</v>
      </c>
      <c r="DG4">
        <v>96.43</v>
      </c>
      <c r="DH4">
        <f t="shared" ref="DH4:DH31" si="13">DA4-DC4</f>
        <v>2</v>
      </c>
      <c r="DI4" s="106"/>
      <c r="DJ4" s="27"/>
      <c r="DK4" s="106" t="s">
        <v>2363</v>
      </c>
      <c r="DL4" s="270" t="s">
        <v>2729</v>
      </c>
      <c r="DM4" s="106" t="s">
        <v>2690</v>
      </c>
      <c r="DO4" s="1" t="e">
        <v>#N/A</v>
      </c>
      <c r="DP4" s="1" t="e">
        <v>#N/A</v>
      </c>
      <c r="DQ4" s="1" t="e">
        <v>#N/A</v>
      </c>
      <c r="DR4" s="1" t="e">
        <v>#N/A</v>
      </c>
      <c r="DS4" t="e">
        <v>#N/A</v>
      </c>
      <c r="DT4" t="e">
        <v>#N/A</v>
      </c>
      <c r="DU4" t="e">
        <v>#N/A</v>
      </c>
      <c r="DV4" t="e">
        <v>#N/A</v>
      </c>
      <c r="DW4" t="e">
        <v>#N/A</v>
      </c>
      <c r="DX4" t="e">
        <v>#N/A</v>
      </c>
      <c r="DY4" t="e">
        <v>#N/A</v>
      </c>
      <c r="DZ4" t="e">
        <v>#N/A</v>
      </c>
      <c r="EA4" t="e">
        <f t="shared" ref="EA4:EA31" si="14">DT4-DV4</f>
        <v>#N/A</v>
      </c>
      <c r="EB4" s="106"/>
      <c r="EC4" s="27"/>
      <c r="ED4" s="106" t="s">
        <v>2363</v>
      </c>
      <c r="EE4" s="270" t="s">
        <v>2729</v>
      </c>
      <c r="EF4" s="106" t="s">
        <v>2690</v>
      </c>
      <c r="EH4" s="1">
        <v>0.28420138888888885</v>
      </c>
      <c r="EI4" s="1">
        <v>0.2336111111111111</v>
      </c>
      <c r="EJ4" s="1">
        <v>3.7164351851851851E-2</v>
      </c>
      <c r="EK4" s="1">
        <v>1.3414351851851851E-2</v>
      </c>
      <c r="EL4">
        <v>42</v>
      </c>
      <c r="EM4">
        <v>818</v>
      </c>
      <c r="EN4">
        <v>813</v>
      </c>
      <c r="EO4">
        <v>23</v>
      </c>
      <c r="EP4">
        <v>0</v>
      </c>
      <c r="EQ4">
        <v>0</v>
      </c>
      <c r="ER4">
        <v>0</v>
      </c>
      <c r="ES4">
        <v>97.25</v>
      </c>
      <c r="ET4">
        <f t="shared" ref="ET4:ET31" si="15">EM4-EO4</f>
        <v>795</v>
      </c>
      <c r="EU4" s="106">
        <v>1152</v>
      </c>
      <c r="EV4" s="27">
        <f t="shared" ref="EV4:EV6" si="16">ET4/EU4*100</f>
        <v>69.010416666666657</v>
      </c>
      <c r="EW4" s="106" t="s">
        <v>2363</v>
      </c>
      <c r="EX4" s="270" t="s">
        <v>2729</v>
      </c>
      <c r="EY4" s="106" t="s">
        <v>2690</v>
      </c>
      <c r="FA4" s="1">
        <v>0.3313888888888889</v>
      </c>
      <c r="FB4" s="1">
        <v>0.21780092592592593</v>
      </c>
      <c r="FC4" s="1">
        <v>9.3842592592592589E-2</v>
      </c>
      <c r="FD4" s="1">
        <v>1.9733796296296298E-2</v>
      </c>
      <c r="FE4">
        <v>65</v>
      </c>
      <c r="FF4">
        <v>930</v>
      </c>
      <c r="FG4">
        <v>299</v>
      </c>
      <c r="FH4">
        <v>5</v>
      </c>
      <c r="FI4">
        <v>0</v>
      </c>
      <c r="FJ4">
        <v>0</v>
      </c>
      <c r="FK4">
        <v>0</v>
      </c>
      <c r="FL4">
        <v>98.36</v>
      </c>
      <c r="FM4">
        <f t="shared" ref="FM4:FM31" si="17">FF4-FH4</f>
        <v>925</v>
      </c>
      <c r="FN4" s="106">
        <v>1152</v>
      </c>
      <c r="FO4" s="27">
        <f t="shared" ref="FO4:FO8" si="18">FM4/FN4*100</f>
        <v>80.295138888888886</v>
      </c>
      <c r="FP4" s="106" t="s">
        <v>2363</v>
      </c>
      <c r="FQ4" s="270" t="s">
        <v>2729</v>
      </c>
      <c r="FR4" s="106" t="s">
        <v>2690</v>
      </c>
      <c r="FT4" s="1">
        <v>0.3313888888888889</v>
      </c>
      <c r="FU4" s="1">
        <v>0.21780092592592593</v>
      </c>
      <c r="FV4" s="1">
        <v>9.3842592592592589E-2</v>
      </c>
      <c r="FW4" s="1">
        <v>1.9733796296296298E-2</v>
      </c>
      <c r="FX4">
        <v>65</v>
      </c>
      <c r="FY4">
        <v>930</v>
      </c>
      <c r="FZ4">
        <v>299</v>
      </c>
      <c r="GA4">
        <v>5</v>
      </c>
      <c r="GB4">
        <v>0</v>
      </c>
      <c r="GC4">
        <v>0</v>
      </c>
      <c r="GD4">
        <v>0</v>
      </c>
      <c r="GE4">
        <v>98.36</v>
      </c>
      <c r="GF4">
        <f t="shared" ref="GF4:GF31" si="19">FY4-GA4</f>
        <v>925</v>
      </c>
      <c r="GG4" s="106">
        <v>1152</v>
      </c>
      <c r="GH4" s="27">
        <f t="shared" ref="GH4:GH8" si="20">GF4/GG4*100</f>
        <v>80.295138888888886</v>
      </c>
      <c r="GI4" s="106" t="s">
        <v>2363</v>
      </c>
      <c r="GJ4" s="270" t="s">
        <v>2729</v>
      </c>
      <c r="GK4" s="106" t="s">
        <v>2690</v>
      </c>
      <c r="GM4" s="1">
        <v>0.31425925925925924</v>
      </c>
      <c r="GN4" s="1">
        <v>0.27667824074074071</v>
      </c>
      <c r="GO4" s="1">
        <v>2.5497685185185189E-2</v>
      </c>
      <c r="GP4" s="1">
        <v>1.207175925925926E-2</v>
      </c>
      <c r="GQ4">
        <v>84</v>
      </c>
      <c r="GR4">
        <v>1220</v>
      </c>
      <c r="GS4">
        <v>998</v>
      </c>
      <c r="GT4">
        <v>27</v>
      </c>
      <c r="GU4">
        <v>0</v>
      </c>
      <c r="GV4">
        <v>0</v>
      </c>
      <c r="GW4">
        <v>0</v>
      </c>
      <c r="GX4">
        <v>97.37</v>
      </c>
      <c r="GY4">
        <f t="shared" ref="GY4:GY31" si="21">GR4-GT4</f>
        <v>1193</v>
      </c>
      <c r="GZ4" s="106">
        <v>1152</v>
      </c>
      <c r="HA4" s="27">
        <f t="shared" ref="HA4:HA8" si="22">GY4/GZ4*100</f>
        <v>103.55902777777777</v>
      </c>
      <c r="HB4" s="106" t="s">
        <v>2363</v>
      </c>
      <c r="HC4" s="270" t="s">
        <v>2729</v>
      </c>
      <c r="HD4" s="106" t="s">
        <v>2690</v>
      </c>
      <c r="HF4" s="1">
        <v>0</v>
      </c>
      <c r="HG4" s="1">
        <v>0</v>
      </c>
      <c r="HH4" s="1">
        <v>0</v>
      </c>
      <c r="HI4" s="1">
        <v>0</v>
      </c>
      <c r="HJ4">
        <v>0</v>
      </c>
      <c r="HK4">
        <v>0</v>
      </c>
      <c r="HL4">
        <v>781</v>
      </c>
      <c r="HM4">
        <v>27</v>
      </c>
      <c r="HN4">
        <v>0</v>
      </c>
      <c r="HO4">
        <v>0</v>
      </c>
      <c r="HP4">
        <v>0</v>
      </c>
      <c r="HQ4">
        <v>96.66</v>
      </c>
      <c r="HR4">
        <f t="shared" ref="HR4:HR31" si="23">HK4-HM4</f>
        <v>-27</v>
      </c>
      <c r="HS4" s="106"/>
      <c r="HT4" s="27"/>
      <c r="HU4" s="106" t="s">
        <v>2363</v>
      </c>
      <c r="HV4" s="270" t="s">
        <v>2729</v>
      </c>
      <c r="HW4" s="106" t="s">
        <v>2690</v>
      </c>
      <c r="HY4" s="1">
        <v>0.37103009259259262</v>
      </c>
      <c r="HZ4" s="1">
        <v>0.28358796296296296</v>
      </c>
      <c r="IA4" s="1">
        <v>7.5034722222222225E-2</v>
      </c>
      <c r="IB4" s="1">
        <v>1.2407407407407409E-2</v>
      </c>
      <c r="IC4">
        <v>95</v>
      </c>
      <c r="ID4">
        <v>1230</v>
      </c>
      <c r="IE4">
        <v>1536</v>
      </c>
      <c r="IF4">
        <v>60</v>
      </c>
      <c r="IG4">
        <v>0</v>
      </c>
      <c r="IH4">
        <v>0</v>
      </c>
      <c r="II4">
        <v>0</v>
      </c>
      <c r="IJ4">
        <v>96.24</v>
      </c>
      <c r="IK4">
        <f t="shared" ref="IK4:IK31" si="24">ID4-IF4</f>
        <v>1170</v>
      </c>
      <c r="IL4" s="106">
        <v>1152</v>
      </c>
      <c r="IM4" s="27">
        <f t="shared" ref="IM4:IM8" si="25">IK4/IL4*100</f>
        <v>101.5625</v>
      </c>
      <c r="IN4" s="106" t="s">
        <v>2363</v>
      </c>
      <c r="IO4" s="270" t="s">
        <v>2729</v>
      </c>
      <c r="IP4" s="106" t="s">
        <v>2690</v>
      </c>
      <c r="IR4" s="1">
        <v>0.29289351851851853</v>
      </c>
      <c r="IS4" s="1">
        <v>0.25731481481481483</v>
      </c>
      <c r="IT4" s="1">
        <v>3.0347222222222223E-2</v>
      </c>
      <c r="IU4" s="1">
        <v>5.208333333333333E-3</v>
      </c>
      <c r="IV4">
        <v>85</v>
      </c>
      <c r="IW4">
        <v>1143</v>
      </c>
      <c r="IX4">
        <v>1146</v>
      </c>
      <c r="IY4">
        <v>62</v>
      </c>
      <c r="IZ4">
        <v>0</v>
      </c>
      <c r="JA4">
        <v>0</v>
      </c>
      <c r="JB4">
        <v>0</v>
      </c>
      <c r="JC4">
        <v>94.87</v>
      </c>
      <c r="JD4">
        <f t="shared" ref="JD4:JD31" si="26">IW4-IY4</f>
        <v>1081</v>
      </c>
      <c r="JE4" s="106">
        <v>1152</v>
      </c>
      <c r="JF4" s="27">
        <f t="shared" ref="JF4:JF7" si="27">JD4/JE4*100</f>
        <v>93.836805555555557</v>
      </c>
      <c r="JG4" s="106" t="s">
        <v>2363</v>
      </c>
      <c r="JH4" s="270" t="s">
        <v>2729</v>
      </c>
      <c r="JI4" s="106" t="s">
        <v>2690</v>
      </c>
      <c r="JK4" s="1">
        <v>0.30365740740740738</v>
      </c>
      <c r="JL4" s="1">
        <v>0.20934027777777778</v>
      </c>
      <c r="JM4" s="1">
        <v>6.7905092592592586E-2</v>
      </c>
      <c r="JN4" s="1">
        <v>2.6400462962962962E-2</v>
      </c>
      <c r="JO4">
        <v>65</v>
      </c>
      <c r="JP4">
        <v>877</v>
      </c>
      <c r="JQ4">
        <v>695</v>
      </c>
      <c r="JR4">
        <v>54</v>
      </c>
      <c r="JS4">
        <v>0</v>
      </c>
      <c r="JT4">
        <v>0</v>
      </c>
      <c r="JU4">
        <v>0</v>
      </c>
      <c r="JV4">
        <v>92.79</v>
      </c>
      <c r="JW4">
        <f t="shared" ref="JW4:JW31" si="28">JP4-JR4</f>
        <v>823</v>
      </c>
      <c r="JX4" s="106">
        <v>1152</v>
      </c>
      <c r="JY4" s="27">
        <f t="shared" ref="JY4:JY7" si="29">JW4/JX4*100</f>
        <v>71.440972222222214</v>
      </c>
      <c r="JZ4" s="106" t="s">
        <v>2363</v>
      </c>
      <c r="KA4" s="270" t="s">
        <v>2729</v>
      </c>
      <c r="KB4" s="106" t="s">
        <v>2690</v>
      </c>
      <c r="KD4" s="1">
        <v>0.33155092592592594</v>
      </c>
      <c r="KE4" s="1">
        <v>0.28760416666666666</v>
      </c>
      <c r="KF4" s="1">
        <v>2.6249999999999999E-2</v>
      </c>
      <c r="KG4" s="1">
        <v>1.7696759259259259E-2</v>
      </c>
      <c r="KH4">
        <v>98</v>
      </c>
      <c r="KI4">
        <v>1241</v>
      </c>
      <c r="KJ4">
        <v>1365</v>
      </c>
      <c r="KK4">
        <v>72</v>
      </c>
      <c r="KL4">
        <v>0</v>
      </c>
      <c r="KM4">
        <v>0</v>
      </c>
      <c r="KN4">
        <v>0</v>
      </c>
      <c r="KO4">
        <v>94.99</v>
      </c>
      <c r="KP4">
        <f t="shared" ref="KP4:KP31" si="30">KI4-KK4</f>
        <v>1169</v>
      </c>
      <c r="KQ4" s="106">
        <v>1152</v>
      </c>
      <c r="KR4" s="27">
        <f t="shared" ref="KR4:KR7" si="31">KP4/KQ4*100</f>
        <v>101.47569444444444</v>
      </c>
      <c r="KS4" s="106" t="s">
        <v>2363</v>
      </c>
      <c r="KT4" s="270" t="s">
        <v>2729</v>
      </c>
      <c r="KU4" s="106" t="s">
        <v>2690</v>
      </c>
      <c r="KW4" s="1">
        <v>1.744212962962963E-2</v>
      </c>
      <c r="KX4" s="1">
        <v>1.6273148148148148E-2</v>
      </c>
      <c r="KY4" s="1">
        <v>9.3750000000000007E-4</v>
      </c>
      <c r="KZ4" s="1">
        <v>2.199074074074074E-4</v>
      </c>
      <c r="LA4">
        <v>5</v>
      </c>
      <c r="LB4">
        <v>71</v>
      </c>
      <c r="LC4">
        <v>187</v>
      </c>
      <c r="LD4">
        <v>6</v>
      </c>
      <c r="LE4">
        <v>0</v>
      </c>
      <c r="LF4">
        <v>0</v>
      </c>
      <c r="LG4">
        <v>0</v>
      </c>
      <c r="LH4">
        <v>96.89</v>
      </c>
      <c r="LI4">
        <f t="shared" ref="LI4:LI31" si="32">LB4-LD4</f>
        <v>65</v>
      </c>
      <c r="LJ4" s="106"/>
      <c r="LK4" s="27"/>
      <c r="LL4" s="106" t="s">
        <v>2363</v>
      </c>
      <c r="LM4" s="270" t="s">
        <v>2729</v>
      </c>
      <c r="LN4" s="106" t="s">
        <v>2690</v>
      </c>
      <c r="LP4" s="1">
        <v>8.217592592592594E-3</v>
      </c>
      <c r="LQ4" s="1">
        <v>6.7476851851851856E-3</v>
      </c>
      <c r="LR4" s="1">
        <v>1.4583333333333334E-3</v>
      </c>
      <c r="LS4" s="1">
        <v>0</v>
      </c>
      <c r="LT4">
        <v>12</v>
      </c>
      <c r="LU4">
        <v>31</v>
      </c>
      <c r="LV4">
        <v>462</v>
      </c>
      <c r="LW4">
        <v>30</v>
      </c>
      <c r="LX4">
        <v>0</v>
      </c>
      <c r="LY4">
        <v>0</v>
      </c>
      <c r="LZ4">
        <v>0</v>
      </c>
      <c r="MA4">
        <v>93.9</v>
      </c>
      <c r="MB4">
        <f t="shared" ref="MB4:MB31" si="33">LU4-LW4</f>
        <v>1</v>
      </c>
      <c r="MC4" s="106"/>
      <c r="MD4" s="27"/>
      <c r="ME4" s="106" t="s">
        <v>2363</v>
      </c>
      <c r="MF4" s="270" t="s">
        <v>2729</v>
      </c>
      <c r="MG4" s="106" t="s">
        <v>2690</v>
      </c>
      <c r="MI4" s="1">
        <v>0.1080787037037037</v>
      </c>
      <c r="MJ4" s="1">
        <v>7.5451388888888887E-2</v>
      </c>
      <c r="MK4" s="1">
        <v>2.836805555555556E-2</v>
      </c>
      <c r="ML4" s="1">
        <v>4.2476851851851851E-3</v>
      </c>
      <c r="MM4">
        <v>19</v>
      </c>
      <c r="MN4">
        <v>319</v>
      </c>
      <c r="MO4">
        <v>374</v>
      </c>
      <c r="MP4">
        <v>52</v>
      </c>
      <c r="MQ4">
        <v>0</v>
      </c>
      <c r="MR4">
        <v>0</v>
      </c>
      <c r="MS4">
        <v>0</v>
      </c>
      <c r="MT4">
        <v>87.79</v>
      </c>
      <c r="MU4">
        <f t="shared" ref="MU4:MU31" si="34">MN4-MP4</f>
        <v>267</v>
      </c>
      <c r="MV4" s="106">
        <v>756</v>
      </c>
      <c r="MW4" s="27">
        <f t="shared" si="7"/>
        <v>35.317460317460316</v>
      </c>
    </row>
    <row r="5" spans="1:361">
      <c r="A5" s="106" t="s">
        <v>473</v>
      </c>
      <c r="B5" s="270" t="s">
        <v>2729</v>
      </c>
      <c r="C5" s="106" t="s">
        <v>2690</v>
      </c>
      <c r="E5" s="1">
        <v>0.28833333333333333</v>
      </c>
      <c r="F5" s="1">
        <v>0.17371527777777776</v>
      </c>
      <c r="G5" s="1">
        <v>5.9618055555555556E-2</v>
      </c>
      <c r="H5" s="1">
        <v>5.4988425925925927E-2</v>
      </c>
      <c r="I5">
        <v>68</v>
      </c>
      <c r="J5">
        <v>576</v>
      </c>
      <c r="K5">
        <v>1161</v>
      </c>
      <c r="L5">
        <v>90</v>
      </c>
      <c r="M5">
        <v>0</v>
      </c>
      <c r="N5">
        <v>0</v>
      </c>
      <c r="O5">
        <v>0</v>
      </c>
      <c r="P5">
        <v>92.81</v>
      </c>
      <c r="Q5">
        <f t="shared" si="8"/>
        <v>486</v>
      </c>
      <c r="R5" s="106">
        <v>1067</v>
      </c>
      <c r="S5" s="27">
        <f t="shared" si="0"/>
        <v>45.54826616682287</v>
      </c>
      <c r="T5" s="106" t="s">
        <v>473</v>
      </c>
      <c r="U5" s="270" t="s">
        <v>2729</v>
      </c>
      <c r="V5" s="106" t="s">
        <v>2690</v>
      </c>
      <c r="X5" s="1">
        <v>0</v>
      </c>
      <c r="Y5" s="1">
        <v>0</v>
      </c>
      <c r="Z5" s="1">
        <v>0</v>
      </c>
      <c r="AA5" s="1">
        <v>0</v>
      </c>
      <c r="AB5">
        <v>0</v>
      </c>
      <c r="AC5">
        <v>0</v>
      </c>
      <c r="AD5">
        <v>856</v>
      </c>
      <c r="AE5">
        <v>68</v>
      </c>
      <c r="AF5">
        <v>0</v>
      </c>
      <c r="AG5">
        <v>0</v>
      </c>
      <c r="AH5">
        <v>0</v>
      </c>
      <c r="AI5">
        <v>92.64</v>
      </c>
      <c r="AJ5">
        <f t="shared" si="9"/>
        <v>-68</v>
      </c>
      <c r="AK5" s="106"/>
      <c r="AL5" s="27"/>
      <c r="AM5" s="106" t="s">
        <v>473</v>
      </c>
      <c r="AN5" s="270" t="s">
        <v>2729</v>
      </c>
      <c r="AO5" s="106" t="s">
        <v>2690</v>
      </c>
      <c r="AQ5" s="1">
        <v>0.72721064814814806</v>
      </c>
      <c r="AR5" s="1">
        <v>0.49336805555555557</v>
      </c>
      <c r="AS5" s="1">
        <v>8.2708333333333328E-2</v>
      </c>
      <c r="AT5" s="1">
        <v>0.15111111111111111</v>
      </c>
      <c r="AU5">
        <v>111</v>
      </c>
      <c r="AV5">
        <v>1892</v>
      </c>
      <c r="AW5">
        <v>744</v>
      </c>
      <c r="AX5">
        <v>51</v>
      </c>
      <c r="AY5">
        <v>0</v>
      </c>
      <c r="AZ5">
        <v>0</v>
      </c>
      <c r="BA5">
        <v>0</v>
      </c>
      <c r="BB5">
        <v>93.58</v>
      </c>
      <c r="BC5">
        <f t="shared" si="10"/>
        <v>1841</v>
      </c>
      <c r="BD5" s="106">
        <v>1067</v>
      </c>
      <c r="BE5" s="27">
        <f t="shared" ref="BE5:BE8" si="35">BC5/BD5*100</f>
        <v>172.53983130271791</v>
      </c>
      <c r="BF5" s="106" t="s">
        <v>473</v>
      </c>
      <c r="BG5" s="270" t="s">
        <v>2729</v>
      </c>
      <c r="BH5" s="106" t="s">
        <v>2690</v>
      </c>
      <c r="BJ5" s="1">
        <v>0.39378472222222222</v>
      </c>
      <c r="BK5" s="1">
        <v>0.30041666666666667</v>
      </c>
      <c r="BL5" s="1">
        <v>3.4560185185185187E-2</v>
      </c>
      <c r="BM5" s="1">
        <v>5.8784722222222224E-2</v>
      </c>
      <c r="BN5">
        <v>79</v>
      </c>
      <c r="BO5">
        <v>1214</v>
      </c>
      <c r="BP5">
        <v>1330</v>
      </c>
      <c r="BQ5">
        <v>54</v>
      </c>
      <c r="BR5">
        <v>0</v>
      </c>
      <c r="BS5">
        <v>0</v>
      </c>
      <c r="BT5">
        <v>0</v>
      </c>
      <c r="BU5">
        <v>96.1</v>
      </c>
      <c r="BV5">
        <f t="shared" si="11"/>
        <v>1160</v>
      </c>
      <c r="BW5" s="106">
        <v>1152</v>
      </c>
      <c r="BX5" s="27">
        <f t="shared" ref="BX5:BX8" si="36">BV5/BW5*100</f>
        <v>100.69444444444444</v>
      </c>
      <c r="BY5" s="106" t="s">
        <v>473</v>
      </c>
      <c r="BZ5" s="270" t="s">
        <v>2729</v>
      </c>
      <c r="CA5" s="106" t="s">
        <v>2690</v>
      </c>
      <c r="CC5" s="1">
        <v>0.19769675925925925</v>
      </c>
      <c r="CD5" s="1">
        <v>0.14957175925925925</v>
      </c>
      <c r="CE5" s="1">
        <v>8.1597222222222227E-3</v>
      </c>
      <c r="CF5" s="1">
        <v>3.9965277777777773E-2</v>
      </c>
      <c r="CG5">
        <v>67</v>
      </c>
      <c r="CH5">
        <v>556</v>
      </c>
      <c r="CI5">
        <v>1873</v>
      </c>
      <c r="CJ5">
        <v>75</v>
      </c>
      <c r="CK5">
        <v>0</v>
      </c>
      <c r="CL5">
        <v>0</v>
      </c>
      <c r="CM5">
        <v>0</v>
      </c>
      <c r="CN5">
        <v>96.15</v>
      </c>
      <c r="CO5">
        <f t="shared" si="12"/>
        <v>481</v>
      </c>
      <c r="CP5" s="106">
        <v>576</v>
      </c>
      <c r="CQ5" s="27">
        <f t="shared" ref="CQ5" si="37">CO5/CP5*100</f>
        <v>83.506944444444443</v>
      </c>
      <c r="CR5" s="106" t="s">
        <v>473</v>
      </c>
      <c r="CS5" s="270" t="s">
        <v>2729</v>
      </c>
      <c r="CT5" s="106" t="s">
        <v>2690</v>
      </c>
      <c r="CV5" s="1">
        <v>4.3819444444444446E-2</v>
      </c>
      <c r="CW5" s="1">
        <v>3.0925925925925926E-2</v>
      </c>
      <c r="CX5" s="1">
        <v>1.0173611111111111E-2</v>
      </c>
      <c r="CY5" s="1">
        <v>2.7083333333333334E-3</v>
      </c>
      <c r="CZ5">
        <v>45</v>
      </c>
      <c r="DA5">
        <v>136</v>
      </c>
      <c r="DB5">
        <v>1340</v>
      </c>
      <c r="DC5">
        <v>125</v>
      </c>
      <c r="DD5">
        <v>0</v>
      </c>
      <c r="DE5">
        <v>0</v>
      </c>
      <c r="DF5">
        <v>0</v>
      </c>
      <c r="DG5">
        <v>91.47</v>
      </c>
      <c r="DH5">
        <f t="shared" si="13"/>
        <v>11</v>
      </c>
      <c r="DI5" s="106"/>
      <c r="DJ5" s="27"/>
      <c r="DK5" s="106" t="s">
        <v>473</v>
      </c>
      <c r="DL5" s="270" t="s">
        <v>2729</v>
      </c>
      <c r="DM5" s="106" t="s">
        <v>2690</v>
      </c>
      <c r="DO5" s="1">
        <v>2.6342592592592588E-2</v>
      </c>
      <c r="DP5" s="1">
        <v>2.3101851851851849E-2</v>
      </c>
      <c r="DQ5" s="1">
        <v>3.1250000000000001E-4</v>
      </c>
      <c r="DR5" s="1">
        <v>2.9166666666666668E-3</v>
      </c>
      <c r="DS5">
        <v>18</v>
      </c>
      <c r="DT5">
        <v>77</v>
      </c>
      <c r="DU5">
        <v>225</v>
      </c>
      <c r="DV5">
        <v>31</v>
      </c>
      <c r="DW5">
        <v>0</v>
      </c>
      <c r="DX5">
        <v>0</v>
      </c>
      <c r="DY5">
        <v>0</v>
      </c>
      <c r="DZ5">
        <v>87.89</v>
      </c>
      <c r="EA5">
        <f t="shared" si="14"/>
        <v>46</v>
      </c>
      <c r="EB5" s="106"/>
      <c r="EC5" s="27"/>
      <c r="ED5" s="106" t="s">
        <v>473</v>
      </c>
      <c r="EE5" s="270" t="s">
        <v>2729</v>
      </c>
      <c r="EF5" s="106" t="s">
        <v>2690</v>
      </c>
      <c r="EH5" s="1">
        <v>0.55312499999999998</v>
      </c>
      <c r="EI5" s="1">
        <v>0.34172453703703703</v>
      </c>
      <c r="EJ5" s="1">
        <v>7.003472222222222E-2</v>
      </c>
      <c r="EK5" s="1">
        <v>0.14135416666666667</v>
      </c>
      <c r="EL5">
        <v>92</v>
      </c>
      <c r="EM5">
        <v>1324</v>
      </c>
      <c r="EN5">
        <v>1247</v>
      </c>
      <c r="EO5">
        <v>69</v>
      </c>
      <c r="EP5">
        <v>0</v>
      </c>
      <c r="EQ5">
        <v>0</v>
      </c>
      <c r="ER5">
        <v>0</v>
      </c>
      <c r="ES5">
        <v>94.76</v>
      </c>
      <c r="ET5">
        <f t="shared" si="15"/>
        <v>1255</v>
      </c>
      <c r="EU5" s="106">
        <v>1152</v>
      </c>
      <c r="EV5" s="27">
        <f t="shared" si="16"/>
        <v>108.94097222222223</v>
      </c>
      <c r="EW5" s="106" t="s">
        <v>473</v>
      </c>
      <c r="EX5" s="270" t="s">
        <v>2729</v>
      </c>
      <c r="EY5" s="106" t="s">
        <v>2690</v>
      </c>
      <c r="FA5" s="1">
        <v>0.32791666666666669</v>
      </c>
      <c r="FB5" s="1">
        <v>0.26322916666666668</v>
      </c>
      <c r="FC5" s="1">
        <v>4.1909722222222223E-2</v>
      </c>
      <c r="FD5" s="1">
        <v>2.2754629629629628E-2</v>
      </c>
      <c r="FE5">
        <v>63</v>
      </c>
      <c r="FF5">
        <v>1165</v>
      </c>
      <c r="FG5">
        <v>616</v>
      </c>
      <c r="FH5">
        <v>6</v>
      </c>
      <c r="FI5">
        <v>0</v>
      </c>
      <c r="FJ5">
        <v>0</v>
      </c>
      <c r="FK5">
        <v>0</v>
      </c>
      <c r="FL5">
        <v>99.04</v>
      </c>
      <c r="FM5">
        <f t="shared" si="17"/>
        <v>1159</v>
      </c>
      <c r="FN5" s="106">
        <v>1152</v>
      </c>
      <c r="FO5" s="27">
        <f t="shared" si="18"/>
        <v>100.60763888888889</v>
      </c>
      <c r="FP5" s="106" t="s">
        <v>473</v>
      </c>
      <c r="FQ5" s="270" t="s">
        <v>2729</v>
      </c>
      <c r="FR5" s="106" t="s">
        <v>2690</v>
      </c>
      <c r="FT5" s="1">
        <v>0.32791666666666669</v>
      </c>
      <c r="FU5" s="1">
        <v>0.26322916666666668</v>
      </c>
      <c r="FV5" s="1">
        <v>4.1909722222222223E-2</v>
      </c>
      <c r="FW5" s="1">
        <v>2.2754629629629628E-2</v>
      </c>
      <c r="FX5">
        <v>63</v>
      </c>
      <c r="FY5">
        <v>1165</v>
      </c>
      <c r="FZ5">
        <v>616</v>
      </c>
      <c r="GA5">
        <v>6</v>
      </c>
      <c r="GB5">
        <v>0</v>
      </c>
      <c r="GC5">
        <v>0</v>
      </c>
      <c r="GD5">
        <v>0</v>
      </c>
      <c r="GE5">
        <v>99.04</v>
      </c>
      <c r="GF5">
        <f t="shared" si="19"/>
        <v>1159</v>
      </c>
      <c r="GG5" s="106">
        <v>1152</v>
      </c>
      <c r="GH5" s="27">
        <f t="shared" si="20"/>
        <v>100.60763888888889</v>
      </c>
      <c r="GI5" s="106" t="s">
        <v>473</v>
      </c>
      <c r="GJ5" s="270" t="s">
        <v>2729</v>
      </c>
      <c r="GK5" s="106" t="s">
        <v>2690</v>
      </c>
      <c r="GM5" s="1">
        <v>0.54501157407407408</v>
      </c>
      <c r="GN5" s="1">
        <v>0.28999999999999998</v>
      </c>
      <c r="GO5" s="1">
        <v>9.7685185185185194E-2</v>
      </c>
      <c r="GP5" s="1">
        <v>0.15731481481481482</v>
      </c>
      <c r="GQ5">
        <v>78</v>
      </c>
      <c r="GR5">
        <v>1188</v>
      </c>
      <c r="GS5">
        <v>894</v>
      </c>
      <c r="GT5">
        <v>28</v>
      </c>
      <c r="GU5">
        <v>0</v>
      </c>
      <c r="GV5">
        <v>0</v>
      </c>
      <c r="GW5">
        <v>0</v>
      </c>
      <c r="GX5">
        <v>96.96</v>
      </c>
      <c r="GY5">
        <f t="shared" si="21"/>
        <v>1160</v>
      </c>
      <c r="GZ5" s="106">
        <v>1152</v>
      </c>
      <c r="HA5" s="27">
        <f t="shared" si="22"/>
        <v>100.69444444444444</v>
      </c>
      <c r="HB5" s="106" t="s">
        <v>473</v>
      </c>
      <c r="HC5" s="270" t="s">
        <v>2729</v>
      </c>
      <c r="HD5" s="106" t="s">
        <v>2690</v>
      </c>
      <c r="HF5" s="1">
        <v>8.3101851851851861E-3</v>
      </c>
      <c r="HG5" s="1">
        <v>7.1412037037037043E-3</v>
      </c>
      <c r="HH5" s="1">
        <v>1.6203703703703703E-4</v>
      </c>
      <c r="HI5" s="1">
        <v>9.9537037037037042E-4</v>
      </c>
      <c r="HJ5">
        <v>9</v>
      </c>
      <c r="HK5">
        <v>34</v>
      </c>
      <c r="HL5">
        <v>943</v>
      </c>
      <c r="HM5">
        <v>21</v>
      </c>
      <c r="HN5">
        <v>0</v>
      </c>
      <c r="HO5">
        <v>0</v>
      </c>
      <c r="HP5">
        <v>0</v>
      </c>
      <c r="HQ5">
        <v>97.82</v>
      </c>
      <c r="HR5">
        <f t="shared" si="23"/>
        <v>13</v>
      </c>
      <c r="HS5" s="106"/>
      <c r="HT5" s="27"/>
      <c r="HU5" s="106" t="s">
        <v>473</v>
      </c>
      <c r="HV5" s="270" t="s">
        <v>2729</v>
      </c>
      <c r="HW5" s="106" t="s">
        <v>2690</v>
      </c>
      <c r="HY5" s="1">
        <v>0.43364583333333334</v>
      </c>
      <c r="HZ5" s="1">
        <v>0.30563657407407407</v>
      </c>
      <c r="IA5" s="1">
        <v>5.1261574074074077E-2</v>
      </c>
      <c r="IB5" s="1">
        <v>7.6736111111111116E-2</v>
      </c>
      <c r="IC5">
        <v>92</v>
      </c>
      <c r="ID5">
        <v>1172</v>
      </c>
      <c r="IE5">
        <v>1474</v>
      </c>
      <c r="IF5">
        <v>68</v>
      </c>
      <c r="IG5">
        <v>0</v>
      </c>
      <c r="IH5">
        <v>0</v>
      </c>
      <c r="II5">
        <v>0</v>
      </c>
      <c r="IJ5">
        <v>95.59</v>
      </c>
      <c r="IK5">
        <f t="shared" si="24"/>
        <v>1104</v>
      </c>
      <c r="IL5" s="106">
        <v>1152</v>
      </c>
      <c r="IM5" s="27">
        <f t="shared" si="25"/>
        <v>95.833333333333343</v>
      </c>
      <c r="IN5" s="106" t="s">
        <v>473</v>
      </c>
      <c r="IO5" s="270" t="s">
        <v>2729</v>
      </c>
      <c r="IP5" s="106" t="s">
        <v>2690</v>
      </c>
      <c r="IR5" s="1">
        <v>0.44997685185185188</v>
      </c>
      <c r="IS5" s="1">
        <v>0.31111111111111112</v>
      </c>
      <c r="IT5" s="1">
        <v>6.5243055555555554E-2</v>
      </c>
      <c r="IU5" s="1">
        <v>7.3599537037037033E-2</v>
      </c>
      <c r="IV5">
        <v>79</v>
      </c>
      <c r="IW5">
        <v>1242</v>
      </c>
      <c r="IX5">
        <v>902</v>
      </c>
      <c r="IY5">
        <v>58</v>
      </c>
      <c r="IZ5">
        <v>0</v>
      </c>
      <c r="JA5">
        <v>0</v>
      </c>
      <c r="JB5">
        <v>0</v>
      </c>
      <c r="JC5">
        <v>93.96</v>
      </c>
      <c r="JD5">
        <f t="shared" si="26"/>
        <v>1184</v>
      </c>
      <c r="JE5" s="106">
        <v>1152</v>
      </c>
      <c r="JF5" s="27">
        <f t="shared" si="27"/>
        <v>102.77777777777777</v>
      </c>
      <c r="JG5" s="106" t="s">
        <v>473</v>
      </c>
      <c r="JH5" s="270" t="s">
        <v>2729</v>
      </c>
      <c r="JI5" s="106" t="s">
        <v>2690</v>
      </c>
      <c r="JK5" s="1">
        <v>0.62915509259259261</v>
      </c>
      <c r="JL5" s="1">
        <v>0.34041666666666665</v>
      </c>
      <c r="JM5" s="1">
        <v>0.15942129629629628</v>
      </c>
      <c r="JN5" s="1">
        <v>0.12930555555555556</v>
      </c>
      <c r="JO5">
        <v>77</v>
      </c>
      <c r="JP5">
        <v>1227</v>
      </c>
      <c r="JQ5">
        <v>1265</v>
      </c>
      <c r="JR5">
        <v>72</v>
      </c>
      <c r="JS5">
        <v>0</v>
      </c>
      <c r="JT5">
        <v>0</v>
      </c>
      <c r="JU5">
        <v>0</v>
      </c>
      <c r="JV5">
        <v>94.61</v>
      </c>
      <c r="JW5">
        <f t="shared" si="28"/>
        <v>1155</v>
      </c>
      <c r="JX5" s="106">
        <v>1152</v>
      </c>
      <c r="JY5" s="27">
        <f t="shared" si="29"/>
        <v>100.26041666666667</v>
      </c>
      <c r="JZ5" s="106" t="s">
        <v>473</v>
      </c>
      <c r="KA5" s="270" t="s">
        <v>2729</v>
      </c>
      <c r="KB5" s="106" t="s">
        <v>2690</v>
      </c>
      <c r="KD5" s="1">
        <v>0.45299768518518518</v>
      </c>
      <c r="KE5" s="1">
        <v>0.27974537037037034</v>
      </c>
      <c r="KF5" s="1">
        <v>3.9803240740740743E-2</v>
      </c>
      <c r="KG5" s="1">
        <v>0.13343750000000001</v>
      </c>
      <c r="KH5">
        <v>78</v>
      </c>
      <c r="KI5">
        <v>1115</v>
      </c>
      <c r="KJ5">
        <v>1119</v>
      </c>
      <c r="KK5">
        <v>63</v>
      </c>
      <c r="KL5">
        <v>0</v>
      </c>
      <c r="KM5">
        <v>0</v>
      </c>
      <c r="KN5">
        <v>0</v>
      </c>
      <c r="KO5">
        <v>94.67</v>
      </c>
      <c r="KP5">
        <f t="shared" si="30"/>
        <v>1052</v>
      </c>
      <c r="KQ5" s="106">
        <v>1152</v>
      </c>
      <c r="KR5" s="27">
        <f t="shared" si="31"/>
        <v>91.319444444444443</v>
      </c>
      <c r="KS5" s="106" t="s">
        <v>473</v>
      </c>
      <c r="KT5" s="270" t="s">
        <v>2729</v>
      </c>
      <c r="KU5" s="106" t="s">
        <v>2690</v>
      </c>
      <c r="KW5" s="1">
        <v>0.46155092592592589</v>
      </c>
      <c r="KX5" s="1">
        <v>0.32826388888888891</v>
      </c>
      <c r="KY5" s="1">
        <v>6.0787037037037035E-2</v>
      </c>
      <c r="KZ5" s="1">
        <v>7.2499999999999995E-2</v>
      </c>
      <c r="LA5">
        <v>70</v>
      </c>
      <c r="LB5">
        <v>1273</v>
      </c>
      <c r="LC5">
        <v>1079</v>
      </c>
      <c r="LD5">
        <v>44</v>
      </c>
      <c r="LE5">
        <v>0</v>
      </c>
      <c r="LF5">
        <v>0</v>
      </c>
      <c r="LG5">
        <v>0</v>
      </c>
      <c r="LH5">
        <v>96.08</v>
      </c>
      <c r="LI5">
        <f t="shared" si="32"/>
        <v>1229</v>
      </c>
      <c r="LJ5" s="106">
        <v>1152</v>
      </c>
      <c r="LK5" s="27">
        <f t="shared" ref="LK5:LK7" si="38">LI5/LJ5*100</f>
        <v>106.68402777777777</v>
      </c>
      <c r="LL5" s="106" t="s">
        <v>473</v>
      </c>
      <c r="LM5" s="270" t="s">
        <v>2729</v>
      </c>
      <c r="LN5" s="106" t="s">
        <v>2690</v>
      </c>
      <c r="LP5" s="1">
        <v>0.46186342592592594</v>
      </c>
      <c r="LQ5" s="1">
        <v>0.29313657407407406</v>
      </c>
      <c r="LR5" s="1">
        <v>5.153935185185185E-2</v>
      </c>
      <c r="LS5" s="1">
        <v>0.1171875</v>
      </c>
      <c r="LT5">
        <v>83</v>
      </c>
      <c r="LU5">
        <v>1126</v>
      </c>
      <c r="LV5">
        <v>1095</v>
      </c>
      <c r="LW5">
        <v>61</v>
      </c>
      <c r="LX5">
        <v>0</v>
      </c>
      <c r="LY5">
        <v>0</v>
      </c>
      <c r="LZ5">
        <v>0</v>
      </c>
      <c r="MA5">
        <v>94.72</v>
      </c>
      <c r="MB5">
        <f t="shared" si="33"/>
        <v>1065</v>
      </c>
      <c r="MC5" s="106">
        <v>1152</v>
      </c>
      <c r="MD5" s="27">
        <f t="shared" ref="MD5:MD8" si="39">MB5/MC5*100</f>
        <v>92.447916666666657</v>
      </c>
      <c r="ME5" s="106" t="s">
        <v>473</v>
      </c>
      <c r="MF5" s="270" t="s">
        <v>2729</v>
      </c>
      <c r="MG5" s="106" t="s">
        <v>2690</v>
      </c>
      <c r="MI5" s="1">
        <v>0.64413194444444444</v>
      </c>
      <c r="MJ5" s="1">
        <v>0.35150462962962964</v>
      </c>
      <c r="MK5" s="1">
        <v>5.7094907407407407E-2</v>
      </c>
      <c r="ML5" s="1">
        <v>0.23552083333333332</v>
      </c>
      <c r="MM5">
        <v>109</v>
      </c>
      <c r="MN5">
        <v>1438</v>
      </c>
      <c r="MO5">
        <v>1012</v>
      </c>
      <c r="MP5">
        <v>48</v>
      </c>
      <c r="MQ5">
        <v>0</v>
      </c>
      <c r="MR5">
        <v>0</v>
      </c>
      <c r="MS5">
        <v>0</v>
      </c>
      <c r="MT5">
        <v>95.47</v>
      </c>
      <c r="MU5">
        <f t="shared" si="34"/>
        <v>1390</v>
      </c>
      <c r="MV5" s="106">
        <v>1152</v>
      </c>
      <c r="MW5" s="27">
        <f t="shared" ref="MW5:MW9" si="40">MU5/MV5*100</f>
        <v>120.65972222222223</v>
      </c>
    </row>
    <row r="6" spans="1:361">
      <c r="A6" s="106" t="s">
        <v>2364</v>
      </c>
      <c r="B6" s="270" t="s">
        <v>2729</v>
      </c>
      <c r="C6" s="106" t="s">
        <v>2690</v>
      </c>
      <c r="E6" s="1">
        <v>0.45145833333333335</v>
      </c>
      <c r="F6" s="1">
        <v>0.39767361111111116</v>
      </c>
      <c r="G6" s="1">
        <v>2.8194444444444442E-2</v>
      </c>
      <c r="H6" s="1">
        <v>2.5578703703703704E-2</v>
      </c>
      <c r="I6">
        <v>51</v>
      </c>
      <c r="J6">
        <v>868</v>
      </c>
      <c r="K6">
        <v>1446</v>
      </c>
      <c r="L6">
        <v>19</v>
      </c>
      <c r="M6">
        <v>0</v>
      </c>
      <c r="N6">
        <v>0</v>
      </c>
      <c r="O6">
        <v>0</v>
      </c>
      <c r="P6">
        <v>98.7</v>
      </c>
      <c r="Q6">
        <f t="shared" si="8"/>
        <v>849</v>
      </c>
      <c r="R6" s="106">
        <v>1067</v>
      </c>
      <c r="S6" s="27">
        <f t="shared" si="0"/>
        <v>79.568884723523908</v>
      </c>
      <c r="T6" s="106" t="s">
        <v>2364</v>
      </c>
      <c r="U6" s="270" t="s">
        <v>2729</v>
      </c>
      <c r="V6" s="106" t="s">
        <v>2690</v>
      </c>
      <c r="X6" s="1">
        <v>0.5143402777777778</v>
      </c>
      <c r="Y6" s="1">
        <v>0.41866898148148146</v>
      </c>
      <c r="Z6" s="1">
        <v>5.7488425925925929E-2</v>
      </c>
      <c r="AA6" s="1">
        <v>3.8159722222222227E-2</v>
      </c>
      <c r="AB6">
        <v>67</v>
      </c>
      <c r="AC6">
        <v>869</v>
      </c>
      <c r="AD6">
        <v>1272</v>
      </c>
      <c r="AE6">
        <v>29</v>
      </c>
      <c r="AF6">
        <v>0</v>
      </c>
      <c r="AG6">
        <v>0</v>
      </c>
      <c r="AH6">
        <v>0</v>
      </c>
      <c r="AI6">
        <v>97.77</v>
      </c>
      <c r="AJ6">
        <f t="shared" si="9"/>
        <v>840</v>
      </c>
      <c r="AK6" s="106">
        <v>800</v>
      </c>
      <c r="AL6" s="27">
        <f t="shared" ref="AL6" si="41">AJ6/AK6*100</f>
        <v>105</v>
      </c>
      <c r="AM6" s="106" t="s">
        <v>2364</v>
      </c>
      <c r="AN6" s="270" t="s">
        <v>2729</v>
      </c>
      <c r="AO6" s="106" t="s">
        <v>2690</v>
      </c>
      <c r="AQ6" s="1">
        <v>0.62589120370370377</v>
      </c>
      <c r="AR6" s="1">
        <v>0.53403935185185192</v>
      </c>
      <c r="AS6" s="1">
        <v>5.002314814814815E-2</v>
      </c>
      <c r="AT6" s="1">
        <v>4.1817129629629628E-2</v>
      </c>
      <c r="AU6">
        <v>66</v>
      </c>
      <c r="AV6">
        <v>1176</v>
      </c>
      <c r="AW6">
        <v>1308</v>
      </c>
      <c r="AX6">
        <v>35</v>
      </c>
      <c r="AY6">
        <v>0</v>
      </c>
      <c r="AZ6">
        <v>0</v>
      </c>
      <c r="BA6">
        <v>0</v>
      </c>
      <c r="BB6">
        <v>97.39</v>
      </c>
      <c r="BC6">
        <f t="shared" si="10"/>
        <v>1141</v>
      </c>
      <c r="BD6" s="106">
        <v>933</v>
      </c>
      <c r="BE6" s="27">
        <f t="shared" si="35"/>
        <v>122.29367631296893</v>
      </c>
      <c r="BF6" s="106" t="s">
        <v>2364</v>
      </c>
      <c r="BG6" s="270" t="s">
        <v>2729</v>
      </c>
      <c r="BH6" s="106" t="s">
        <v>2690</v>
      </c>
      <c r="BJ6" s="1">
        <v>0</v>
      </c>
      <c r="BK6" s="1">
        <v>0</v>
      </c>
      <c r="BL6" s="1">
        <v>0</v>
      </c>
      <c r="BM6" s="1">
        <v>0</v>
      </c>
      <c r="BN6">
        <v>0</v>
      </c>
      <c r="BO6">
        <v>0</v>
      </c>
      <c r="BP6">
        <v>1232</v>
      </c>
      <c r="BQ6">
        <v>40</v>
      </c>
      <c r="BR6">
        <v>0</v>
      </c>
      <c r="BS6">
        <v>0</v>
      </c>
      <c r="BT6">
        <v>0</v>
      </c>
      <c r="BU6">
        <v>96.86</v>
      </c>
      <c r="BV6">
        <f t="shared" si="11"/>
        <v>-40</v>
      </c>
      <c r="BW6" s="106"/>
      <c r="BX6" s="27"/>
      <c r="BY6" s="106" t="s">
        <v>2364</v>
      </c>
      <c r="BZ6" s="270" t="s">
        <v>2729</v>
      </c>
      <c r="CA6" s="106" t="s">
        <v>2690</v>
      </c>
      <c r="CC6" s="1">
        <v>1.1701388888888891E-2</v>
      </c>
      <c r="CD6" s="1">
        <v>1.1689814814814814E-2</v>
      </c>
      <c r="CE6" s="1">
        <v>0</v>
      </c>
      <c r="CF6" s="1">
        <v>0</v>
      </c>
      <c r="CG6">
        <v>18</v>
      </c>
      <c r="CH6">
        <v>26</v>
      </c>
      <c r="CI6">
        <v>611</v>
      </c>
      <c r="CJ6">
        <v>13</v>
      </c>
      <c r="CK6">
        <v>0</v>
      </c>
      <c r="CL6">
        <v>0</v>
      </c>
      <c r="CM6">
        <v>0</v>
      </c>
      <c r="CN6">
        <v>97.92</v>
      </c>
      <c r="CO6">
        <f t="shared" si="12"/>
        <v>13</v>
      </c>
      <c r="CP6" s="106">
        <v>1152</v>
      </c>
      <c r="CQ6" s="27">
        <f t="shared" ref="CQ6" si="42">CO6/CP6*100</f>
        <v>1.1284722222222221</v>
      </c>
      <c r="CR6" s="106" t="s">
        <v>2364</v>
      </c>
      <c r="CS6" s="270" t="s">
        <v>2729</v>
      </c>
      <c r="CT6" s="106" t="s">
        <v>2690</v>
      </c>
      <c r="CV6" s="1">
        <v>0.12108796296296297</v>
      </c>
      <c r="CW6" s="1">
        <v>0.11185185185185186</v>
      </c>
      <c r="CX6" s="1">
        <v>5.8333333333333336E-3</v>
      </c>
      <c r="CY6" s="1">
        <v>3.3912037037037036E-3</v>
      </c>
      <c r="CZ6">
        <v>21</v>
      </c>
      <c r="DA6">
        <v>277</v>
      </c>
      <c r="DB6">
        <v>273</v>
      </c>
      <c r="DC6">
        <v>13</v>
      </c>
      <c r="DD6">
        <v>0</v>
      </c>
      <c r="DE6">
        <v>0</v>
      </c>
      <c r="DF6">
        <v>0</v>
      </c>
      <c r="DG6">
        <v>95.45</v>
      </c>
      <c r="DH6">
        <f t="shared" si="13"/>
        <v>264</v>
      </c>
      <c r="DI6" s="106"/>
      <c r="DJ6" s="27"/>
      <c r="DK6" s="106" t="s">
        <v>2364</v>
      </c>
      <c r="DL6" s="270" t="s">
        <v>2729</v>
      </c>
      <c r="DM6" s="106" t="s">
        <v>2690</v>
      </c>
      <c r="DO6" s="1">
        <v>0</v>
      </c>
      <c r="DP6" s="1">
        <v>0</v>
      </c>
      <c r="DQ6" s="1">
        <v>0</v>
      </c>
      <c r="DR6" s="1">
        <v>0</v>
      </c>
      <c r="DS6">
        <v>0</v>
      </c>
      <c r="DT6">
        <v>0</v>
      </c>
      <c r="DU6">
        <v>40</v>
      </c>
      <c r="DV6">
        <v>0</v>
      </c>
      <c r="DW6">
        <v>0</v>
      </c>
      <c r="DX6">
        <v>0</v>
      </c>
      <c r="DY6">
        <v>0</v>
      </c>
      <c r="DZ6">
        <v>100</v>
      </c>
      <c r="EA6">
        <f t="shared" si="14"/>
        <v>0</v>
      </c>
      <c r="EB6" s="106"/>
      <c r="EC6" s="27"/>
      <c r="ED6" s="106" t="s">
        <v>2364</v>
      </c>
      <c r="EE6" s="270" t="s">
        <v>2729</v>
      </c>
      <c r="EF6" s="106" t="s">
        <v>2690</v>
      </c>
      <c r="EH6" s="1">
        <v>0.45262731481481483</v>
      </c>
      <c r="EI6" s="1">
        <v>0.34672453703703704</v>
      </c>
      <c r="EJ6" s="1">
        <v>5.6597222222222222E-2</v>
      </c>
      <c r="EK6" s="1">
        <v>4.9305555555555554E-2</v>
      </c>
      <c r="EL6">
        <v>54</v>
      </c>
      <c r="EM6">
        <v>863</v>
      </c>
      <c r="EN6">
        <v>821</v>
      </c>
      <c r="EO6">
        <v>28</v>
      </c>
      <c r="EP6">
        <v>0</v>
      </c>
      <c r="EQ6">
        <v>0</v>
      </c>
      <c r="ER6">
        <v>0</v>
      </c>
      <c r="ES6">
        <v>96.7</v>
      </c>
      <c r="ET6">
        <f t="shared" si="15"/>
        <v>835</v>
      </c>
      <c r="EU6" s="106">
        <v>1152</v>
      </c>
      <c r="EV6" s="27">
        <f t="shared" si="16"/>
        <v>72.482638888888886</v>
      </c>
      <c r="EW6" s="106" t="s">
        <v>2364</v>
      </c>
      <c r="EX6" s="270" t="s">
        <v>2729</v>
      </c>
      <c r="EY6" s="106" t="s">
        <v>2690</v>
      </c>
      <c r="FA6" s="1">
        <v>0.47172453703703704</v>
      </c>
      <c r="FB6" s="1">
        <v>0.40559027777777779</v>
      </c>
      <c r="FC6" s="1">
        <v>3.259259259259259E-2</v>
      </c>
      <c r="FD6" s="1">
        <v>3.3541666666666664E-2</v>
      </c>
      <c r="FE6">
        <v>48</v>
      </c>
      <c r="FF6">
        <v>1018</v>
      </c>
      <c r="FG6">
        <v>386</v>
      </c>
      <c r="FH6">
        <v>4</v>
      </c>
      <c r="FI6">
        <v>0</v>
      </c>
      <c r="FJ6">
        <v>0</v>
      </c>
      <c r="FK6">
        <v>0</v>
      </c>
      <c r="FL6">
        <v>98.97</v>
      </c>
      <c r="FM6">
        <f t="shared" si="17"/>
        <v>1014</v>
      </c>
      <c r="FN6" s="106">
        <v>1152</v>
      </c>
      <c r="FO6" s="27">
        <f t="shared" si="18"/>
        <v>88.020833333333343</v>
      </c>
      <c r="FP6" s="106" t="s">
        <v>2364</v>
      </c>
      <c r="FQ6" s="270" t="s">
        <v>2729</v>
      </c>
      <c r="FR6" s="106" t="s">
        <v>2690</v>
      </c>
      <c r="FT6" s="1">
        <v>0.47172453703703704</v>
      </c>
      <c r="FU6" s="1">
        <v>0.40559027777777779</v>
      </c>
      <c r="FV6" s="1">
        <v>3.259259259259259E-2</v>
      </c>
      <c r="FW6" s="1">
        <v>3.3541666666666664E-2</v>
      </c>
      <c r="FX6">
        <v>48</v>
      </c>
      <c r="FY6">
        <v>1018</v>
      </c>
      <c r="FZ6">
        <v>386</v>
      </c>
      <c r="GA6">
        <v>4</v>
      </c>
      <c r="GB6">
        <v>0</v>
      </c>
      <c r="GC6">
        <v>0</v>
      </c>
      <c r="GD6">
        <v>0</v>
      </c>
      <c r="GE6">
        <v>98.97</v>
      </c>
      <c r="GF6">
        <f t="shared" si="19"/>
        <v>1014</v>
      </c>
      <c r="GG6" s="106">
        <v>1152</v>
      </c>
      <c r="GH6" s="27">
        <f t="shared" si="20"/>
        <v>88.020833333333343</v>
      </c>
      <c r="GI6" s="106" t="s">
        <v>2364</v>
      </c>
      <c r="GJ6" s="270" t="s">
        <v>2729</v>
      </c>
      <c r="GK6" s="106" t="s">
        <v>2690</v>
      </c>
      <c r="GM6" s="1">
        <v>0.50663194444444448</v>
      </c>
      <c r="GN6" s="1">
        <v>0.38795138888888886</v>
      </c>
      <c r="GO6" s="1">
        <v>7.7314814814814822E-2</v>
      </c>
      <c r="GP6" s="1">
        <v>4.1354166666666664E-2</v>
      </c>
      <c r="GQ6">
        <v>41</v>
      </c>
      <c r="GR6">
        <v>975</v>
      </c>
      <c r="GS6">
        <v>898</v>
      </c>
      <c r="GT6">
        <v>15</v>
      </c>
      <c r="GU6">
        <v>0</v>
      </c>
      <c r="GV6">
        <v>0</v>
      </c>
      <c r="GW6">
        <v>0</v>
      </c>
      <c r="GX6">
        <v>98.36</v>
      </c>
      <c r="GY6">
        <f t="shared" si="21"/>
        <v>960</v>
      </c>
      <c r="GZ6" s="106">
        <v>1152</v>
      </c>
      <c r="HA6" s="27">
        <f t="shared" si="22"/>
        <v>83.333333333333343</v>
      </c>
      <c r="HB6" s="106" t="s">
        <v>2364</v>
      </c>
      <c r="HC6" s="270" t="s">
        <v>2729</v>
      </c>
      <c r="HD6" s="106" t="s">
        <v>2690</v>
      </c>
      <c r="HF6" s="1">
        <v>2.7546296296296294E-3</v>
      </c>
      <c r="HG6" s="1">
        <v>2.7546296296296294E-3</v>
      </c>
      <c r="HH6" s="1">
        <v>0</v>
      </c>
      <c r="HI6" s="1">
        <v>0</v>
      </c>
      <c r="HJ6">
        <v>3</v>
      </c>
      <c r="HK6">
        <v>7</v>
      </c>
      <c r="HL6">
        <v>483</v>
      </c>
      <c r="HM6">
        <v>7</v>
      </c>
      <c r="HN6">
        <v>0</v>
      </c>
      <c r="HO6">
        <v>0</v>
      </c>
      <c r="HP6">
        <v>0</v>
      </c>
      <c r="HQ6">
        <v>98.57</v>
      </c>
      <c r="HR6">
        <f t="shared" si="23"/>
        <v>0</v>
      </c>
      <c r="HS6" s="106"/>
      <c r="HT6" s="27"/>
      <c r="HU6" s="106" t="s">
        <v>2364</v>
      </c>
      <c r="HV6" s="270" t="s">
        <v>2729</v>
      </c>
      <c r="HW6" s="106" t="s">
        <v>2690</v>
      </c>
      <c r="HY6" s="1">
        <v>0.48278935185185184</v>
      </c>
      <c r="HZ6" s="1">
        <v>0.42229166666666668</v>
      </c>
      <c r="IA6" s="1">
        <v>3.4745370370370371E-2</v>
      </c>
      <c r="IB6" s="1">
        <v>2.5740740740740745E-2</v>
      </c>
      <c r="IC6">
        <v>60</v>
      </c>
      <c r="ID6">
        <v>1003</v>
      </c>
      <c r="IE6">
        <v>1301</v>
      </c>
      <c r="IF6">
        <v>24</v>
      </c>
      <c r="IG6">
        <v>0</v>
      </c>
      <c r="IH6">
        <v>0</v>
      </c>
      <c r="II6">
        <v>0</v>
      </c>
      <c r="IJ6">
        <v>98.19</v>
      </c>
      <c r="IK6">
        <f t="shared" si="24"/>
        <v>979</v>
      </c>
      <c r="IL6" s="106">
        <v>1152</v>
      </c>
      <c r="IM6" s="27">
        <f t="shared" si="25"/>
        <v>84.982638888888886</v>
      </c>
      <c r="IN6" s="106" t="s">
        <v>2364</v>
      </c>
      <c r="IO6" s="270" t="s">
        <v>2729</v>
      </c>
      <c r="IP6" s="106" t="s">
        <v>2690</v>
      </c>
      <c r="IR6" s="1">
        <v>0.72252314814814822</v>
      </c>
      <c r="IS6" s="1">
        <v>0.69494212962962953</v>
      </c>
      <c r="IT6" s="1">
        <v>1.7604166666666667E-2</v>
      </c>
      <c r="IU6" s="1">
        <v>9.9652777777777778E-3</v>
      </c>
      <c r="IV6">
        <v>87</v>
      </c>
      <c r="IW6">
        <v>1723</v>
      </c>
      <c r="IX6">
        <v>1108</v>
      </c>
      <c r="IY6">
        <v>9</v>
      </c>
      <c r="IZ6">
        <v>0</v>
      </c>
      <c r="JA6">
        <v>0</v>
      </c>
      <c r="JB6">
        <v>0</v>
      </c>
      <c r="JC6">
        <v>99.19</v>
      </c>
      <c r="JD6">
        <f t="shared" si="26"/>
        <v>1714</v>
      </c>
      <c r="JE6" s="106">
        <v>1152</v>
      </c>
      <c r="JF6" s="27">
        <f t="shared" si="27"/>
        <v>148.78472222222223</v>
      </c>
      <c r="JG6" s="106" t="s">
        <v>2364</v>
      </c>
      <c r="JH6" s="270" t="s">
        <v>2729</v>
      </c>
      <c r="JI6" s="106" t="s">
        <v>2690</v>
      </c>
      <c r="JK6" s="1">
        <v>0.40212962962962967</v>
      </c>
      <c r="JL6" s="1">
        <v>0.38739583333333333</v>
      </c>
      <c r="JM6" s="1">
        <v>1.1261574074074071E-2</v>
      </c>
      <c r="JN6" s="1">
        <v>3.4606481481481485E-3</v>
      </c>
      <c r="JO6">
        <v>54</v>
      </c>
      <c r="JP6">
        <v>946</v>
      </c>
      <c r="JQ6">
        <v>1470</v>
      </c>
      <c r="JR6">
        <v>44</v>
      </c>
      <c r="JS6">
        <v>0</v>
      </c>
      <c r="JT6">
        <v>0</v>
      </c>
      <c r="JU6">
        <v>0</v>
      </c>
      <c r="JV6">
        <v>97.09</v>
      </c>
      <c r="JW6">
        <f t="shared" si="28"/>
        <v>902</v>
      </c>
      <c r="JX6" s="106">
        <v>1152</v>
      </c>
      <c r="JY6" s="27">
        <f t="shared" si="29"/>
        <v>78.298611111111114</v>
      </c>
      <c r="JZ6" s="106" t="s">
        <v>2364</v>
      </c>
      <c r="KA6" s="270" t="s">
        <v>2729</v>
      </c>
      <c r="KB6" s="106" t="s">
        <v>2690</v>
      </c>
      <c r="KD6" s="1">
        <v>0.43070601851851853</v>
      </c>
      <c r="KE6" s="1">
        <v>0.41469907407407408</v>
      </c>
      <c r="KF6" s="1">
        <v>1.4745370370370372E-2</v>
      </c>
      <c r="KG6" s="1">
        <v>1.25E-3</v>
      </c>
      <c r="KH6">
        <v>61</v>
      </c>
      <c r="KI6">
        <v>1043</v>
      </c>
      <c r="KJ6">
        <v>1086</v>
      </c>
      <c r="KK6">
        <v>21</v>
      </c>
      <c r="KL6">
        <v>0</v>
      </c>
      <c r="KM6">
        <v>0</v>
      </c>
      <c r="KN6">
        <v>0</v>
      </c>
      <c r="KO6">
        <v>98.1</v>
      </c>
      <c r="KP6">
        <f t="shared" si="30"/>
        <v>1022</v>
      </c>
      <c r="KQ6" s="106">
        <v>1152</v>
      </c>
      <c r="KR6" s="27">
        <f t="shared" si="31"/>
        <v>88.715277777777786</v>
      </c>
      <c r="KS6" s="106" t="s">
        <v>2364</v>
      </c>
      <c r="KT6" s="270" t="s">
        <v>2729</v>
      </c>
      <c r="KU6" s="106" t="s">
        <v>2690</v>
      </c>
      <c r="KW6" s="1">
        <v>0.37624999999999997</v>
      </c>
      <c r="KX6" s="1">
        <v>0.36623842592592593</v>
      </c>
      <c r="KY6" s="1">
        <v>6.828703703703704E-3</v>
      </c>
      <c r="KZ6" s="1">
        <v>3.1712962962962958E-3</v>
      </c>
      <c r="LA6">
        <v>38</v>
      </c>
      <c r="LB6">
        <v>852</v>
      </c>
      <c r="LC6">
        <v>663</v>
      </c>
      <c r="LD6">
        <v>12</v>
      </c>
      <c r="LE6">
        <v>0</v>
      </c>
      <c r="LF6">
        <v>0</v>
      </c>
      <c r="LG6">
        <v>0</v>
      </c>
      <c r="LH6">
        <v>98.22</v>
      </c>
      <c r="LI6">
        <f t="shared" si="32"/>
        <v>840</v>
      </c>
      <c r="LJ6" s="106">
        <v>1152</v>
      </c>
      <c r="LK6" s="27">
        <f t="shared" si="38"/>
        <v>72.916666666666657</v>
      </c>
      <c r="LL6" s="106" t="s">
        <v>2364</v>
      </c>
      <c r="LM6" s="270" t="s">
        <v>2729</v>
      </c>
      <c r="LN6" s="106" t="s">
        <v>2690</v>
      </c>
      <c r="LP6" s="1">
        <v>0.4634375</v>
      </c>
      <c r="LQ6" s="1">
        <v>0.45405092592592594</v>
      </c>
      <c r="LR6" s="1">
        <v>6.2268518518518515E-3</v>
      </c>
      <c r="LS6" s="1">
        <v>3.1597222222222222E-3</v>
      </c>
      <c r="LT6">
        <v>57</v>
      </c>
      <c r="LU6">
        <v>1013</v>
      </c>
      <c r="LV6">
        <v>1144</v>
      </c>
      <c r="LW6">
        <v>42</v>
      </c>
      <c r="LX6">
        <v>0</v>
      </c>
      <c r="LY6">
        <v>0</v>
      </c>
      <c r="LZ6">
        <v>0</v>
      </c>
      <c r="MA6">
        <v>96.46</v>
      </c>
      <c r="MB6">
        <f t="shared" si="33"/>
        <v>971</v>
      </c>
      <c r="MC6" s="106">
        <v>1152</v>
      </c>
      <c r="MD6" s="27">
        <f t="shared" si="39"/>
        <v>84.288194444444443</v>
      </c>
      <c r="ME6" s="106" t="s">
        <v>2364</v>
      </c>
      <c r="MF6" s="270" t="s">
        <v>2729</v>
      </c>
      <c r="MG6" s="106" t="s">
        <v>2690</v>
      </c>
      <c r="MI6" s="1">
        <v>0.84572916666666664</v>
      </c>
      <c r="MJ6" s="1">
        <v>0.81630787037037045</v>
      </c>
      <c r="MK6" s="1">
        <v>1.6562500000000001E-2</v>
      </c>
      <c r="ML6" s="1">
        <v>1.283564814814815E-2</v>
      </c>
      <c r="MM6">
        <v>82</v>
      </c>
      <c r="MN6">
        <v>2046</v>
      </c>
      <c r="MO6">
        <v>577</v>
      </c>
      <c r="MP6">
        <v>15</v>
      </c>
      <c r="MQ6">
        <v>0</v>
      </c>
      <c r="MR6">
        <v>0</v>
      </c>
      <c r="MS6">
        <v>0</v>
      </c>
      <c r="MT6">
        <v>97.47</v>
      </c>
      <c r="MU6">
        <f t="shared" si="34"/>
        <v>2031</v>
      </c>
      <c r="MV6" s="106">
        <v>1152</v>
      </c>
      <c r="MW6" s="27">
        <f t="shared" si="40"/>
        <v>176.30208333333331</v>
      </c>
    </row>
    <row r="7" spans="1:361">
      <c r="A7" s="106" t="s">
        <v>111</v>
      </c>
      <c r="B7" s="270" t="s">
        <v>2729</v>
      </c>
      <c r="C7" s="106" t="s">
        <v>2690</v>
      </c>
      <c r="E7" s="1">
        <v>0.10035879629629629</v>
      </c>
      <c r="F7" s="1">
        <v>5.8888888888888886E-2</v>
      </c>
      <c r="G7" s="1">
        <v>1.8124999999999999E-2</v>
      </c>
      <c r="H7" s="1">
        <v>2.3333333333333334E-2</v>
      </c>
      <c r="I7">
        <v>15</v>
      </c>
      <c r="J7">
        <v>176</v>
      </c>
      <c r="K7">
        <v>354</v>
      </c>
      <c r="L7">
        <v>19</v>
      </c>
      <c r="M7">
        <v>0</v>
      </c>
      <c r="N7">
        <v>0</v>
      </c>
      <c r="O7">
        <v>0</v>
      </c>
      <c r="P7">
        <v>94.91</v>
      </c>
      <c r="Q7">
        <f t="shared" si="8"/>
        <v>157</v>
      </c>
      <c r="R7" s="106"/>
      <c r="S7" s="27"/>
      <c r="T7" s="106" t="s">
        <v>111</v>
      </c>
      <c r="U7" s="270" t="s">
        <v>2729</v>
      </c>
      <c r="V7" s="106" t="s">
        <v>2690</v>
      </c>
      <c r="X7" s="1">
        <v>0.44020833333333331</v>
      </c>
      <c r="Y7" s="1">
        <v>0.28797453703703701</v>
      </c>
      <c r="Z7" s="1">
        <v>4.4548611111111108E-2</v>
      </c>
      <c r="AA7" s="1">
        <v>0.10767361111111111</v>
      </c>
      <c r="AB7">
        <v>74</v>
      </c>
      <c r="AC7">
        <v>886</v>
      </c>
      <c r="AD7">
        <v>707</v>
      </c>
      <c r="AE7">
        <v>58</v>
      </c>
      <c r="AF7">
        <v>0</v>
      </c>
      <c r="AG7">
        <v>0</v>
      </c>
      <c r="AH7">
        <v>0</v>
      </c>
      <c r="AI7">
        <v>92.42</v>
      </c>
      <c r="AJ7">
        <f t="shared" si="9"/>
        <v>828</v>
      </c>
      <c r="AK7" s="106">
        <v>1067</v>
      </c>
      <c r="AL7" s="27">
        <f t="shared" ref="AL7" si="43">AJ7/AK7*100</f>
        <v>77.600749765698225</v>
      </c>
      <c r="AM7" s="106" t="s">
        <v>111</v>
      </c>
      <c r="AN7" s="270" t="s">
        <v>2729</v>
      </c>
      <c r="AO7" s="106" t="s">
        <v>2690</v>
      </c>
      <c r="AQ7" s="1">
        <v>0.57584490740740735</v>
      </c>
      <c r="AR7" s="1">
        <v>0.3442013888888889</v>
      </c>
      <c r="AS7" s="1">
        <v>0.11576388888888889</v>
      </c>
      <c r="AT7" s="1">
        <v>0.11586805555555556</v>
      </c>
      <c r="AU7">
        <v>97</v>
      </c>
      <c r="AV7">
        <v>1142</v>
      </c>
      <c r="AW7">
        <v>1378</v>
      </c>
      <c r="AX7">
        <v>110</v>
      </c>
      <c r="AY7">
        <v>0</v>
      </c>
      <c r="AZ7">
        <v>0</v>
      </c>
      <c r="BA7">
        <v>0</v>
      </c>
      <c r="BB7">
        <v>92.61</v>
      </c>
      <c r="BC7">
        <f t="shared" si="10"/>
        <v>1032</v>
      </c>
      <c r="BD7" s="106">
        <v>933</v>
      </c>
      <c r="BE7" s="27">
        <f t="shared" si="35"/>
        <v>110.61093247588425</v>
      </c>
      <c r="BF7" s="106" t="s">
        <v>111</v>
      </c>
      <c r="BG7" s="270" t="s">
        <v>2729</v>
      </c>
      <c r="BH7" s="106" t="s">
        <v>2690</v>
      </c>
      <c r="BJ7" s="1">
        <v>0.28274305555555557</v>
      </c>
      <c r="BK7" s="1">
        <v>0.23056712962962964</v>
      </c>
      <c r="BL7" s="1">
        <v>3.1631944444444442E-2</v>
      </c>
      <c r="BM7" s="1">
        <v>2.0532407407407405E-2</v>
      </c>
      <c r="BN7">
        <v>82</v>
      </c>
      <c r="BO7">
        <v>832</v>
      </c>
      <c r="BP7">
        <v>1174</v>
      </c>
      <c r="BQ7">
        <v>101</v>
      </c>
      <c r="BR7">
        <v>0</v>
      </c>
      <c r="BS7">
        <v>0</v>
      </c>
      <c r="BT7">
        <v>0</v>
      </c>
      <c r="BU7">
        <v>92.08</v>
      </c>
      <c r="BV7">
        <f t="shared" si="11"/>
        <v>731</v>
      </c>
      <c r="BW7" s="106">
        <v>1152</v>
      </c>
      <c r="BX7" s="27">
        <f t="shared" si="36"/>
        <v>63.454861111111114</v>
      </c>
      <c r="BY7" s="106" t="s">
        <v>111</v>
      </c>
      <c r="BZ7" s="270" t="s">
        <v>2729</v>
      </c>
      <c r="CA7" s="106" t="s">
        <v>2690</v>
      </c>
      <c r="CC7" s="1">
        <v>0.41658564814814819</v>
      </c>
      <c r="CD7" s="1">
        <v>0.36025462962962962</v>
      </c>
      <c r="CE7" s="1">
        <v>2.6921296296296294E-2</v>
      </c>
      <c r="CF7" s="1">
        <v>2.9386574074074075E-2</v>
      </c>
      <c r="CG7">
        <v>91</v>
      </c>
      <c r="CH7">
        <v>1155</v>
      </c>
      <c r="CI7">
        <v>1135</v>
      </c>
      <c r="CJ7">
        <v>92</v>
      </c>
      <c r="CK7">
        <v>0</v>
      </c>
      <c r="CL7">
        <v>0</v>
      </c>
      <c r="CM7">
        <v>0</v>
      </c>
      <c r="CN7">
        <v>92.5</v>
      </c>
      <c r="CO7">
        <f t="shared" si="12"/>
        <v>1063</v>
      </c>
      <c r="CP7" s="106">
        <v>1152</v>
      </c>
      <c r="CQ7" s="27">
        <f t="shared" ref="CQ7:CQ8" si="44">CO7/CP7*100</f>
        <v>92.274305555555557</v>
      </c>
      <c r="CR7" s="106" t="s">
        <v>111</v>
      </c>
      <c r="CS7" s="270" t="s">
        <v>2729</v>
      </c>
      <c r="CT7" s="106" t="s">
        <v>2690</v>
      </c>
      <c r="CV7" s="1">
        <v>0.40092592592592591</v>
      </c>
      <c r="CW7" s="1">
        <v>0.31142361111111111</v>
      </c>
      <c r="CX7" s="1">
        <v>2.6331018518518517E-2</v>
      </c>
      <c r="CY7" s="1">
        <v>6.3159722222222228E-2</v>
      </c>
      <c r="CZ7">
        <v>120</v>
      </c>
      <c r="DA7">
        <v>1138</v>
      </c>
      <c r="DB7">
        <v>2498</v>
      </c>
      <c r="DC7">
        <v>184</v>
      </c>
      <c r="DD7">
        <v>0</v>
      </c>
      <c r="DE7">
        <v>0</v>
      </c>
      <c r="DF7">
        <v>0</v>
      </c>
      <c r="DG7">
        <v>93.14</v>
      </c>
      <c r="DH7">
        <f t="shared" si="13"/>
        <v>954</v>
      </c>
      <c r="DI7" s="106">
        <v>1152</v>
      </c>
      <c r="DJ7" s="27">
        <f t="shared" ref="DJ7" si="45">DH7/DI7*100</f>
        <v>82.8125</v>
      </c>
      <c r="DK7" s="106" t="s">
        <v>111</v>
      </c>
      <c r="DL7" s="270" t="s">
        <v>2729</v>
      </c>
      <c r="DM7" s="106" t="s">
        <v>2690</v>
      </c>
      <c r="DO7" s="1">
        <v>0.3923611111111111</v>
      </c>
      <c r="DP7" s="1">
        <v>0.27696759259259257</v>
      </c>
      <c r="DQ7" s="1">
        <v>5.3043981481481484E-2</v>
      </c>
      <c r="DR7" s="1">
        <v>6.232638888888889E-2</v>
      </c>
      <c r="DS7">
        <v>82</v>
      </c>
      <c r="DT7">
        <v>1070</v>
      </c>
      <c r="DU7">
        <v>1422</v>
      </c>
      <c r="DV7">
        <v>117</v>
      </c>
      <c r="DW7">
        <v>0</v>
      </c>
      <c r="DX7">
        <v>0</v>
      </c>
      <c r="DY7">
        <v>0</v>
      </c>
      <c r="DZ7">
        <v>92.4</v>
      </c>
      <c r="EA7">
        <f t="shared" si="14"/>
        <v>953</v>
      </c>
      <c r="EB7" s="106">
        <v>1152</v>
      </c>
      <c r="EC7" s="27">
        <f t="shared" ref="EC7" si="46">EA7/EB7*100</f>
        <v>82.725694444444443</v>
      </c>
      <c r="ED7" s="106" t="s">
        <v>111</v>
      </c>
      <c r="EE7" s="270" t="s">
        <v>2729</v>
      </c>
      <c r="EF7" s="106" t="s">
        <v>2690</v>
      </c>
      <c r="EH7" s="1">
        <v>0.57447916666666665</v>
      </c>
      <c r="EI7" s="1">
        <v>0.46903935185185186</v>
      </c>
      <c r="EJ7" s="1">
        <v>3.2303240740740737E-2</v>
      </c>
      <c r="EK7" s="1">
        <v>7.3124999999999996E-2</v>
      </c>
      <c r="EL7">
        <v>115</v>
      </c>
      <c r="EM7">
        <v>1768</v>
      </c>
      <c r="EN7">
        <v>1171</v>
      </c>
      <c r="EO7">
        <v>45</v>
      </c>
      <c r="EP7">
        <v>0</v>
      </c>
      <c r="EQ7">
        <v>0</v>
      </c>
      <c r="ER7">
        <v>0</v>
      </c>
      <c r="ES7">
        <v>96.3</v>
      </c>
      <c r="ET7">
        <f t="shared" si="15"/>
        <v>1723</v>
      </c>
      <c r="EU7" s="106">
        <v>1152</v>
      </c>
      <c r="EV7" s="27">
        <f t="shared" ref="EV7:EV31" si="47">ET7/EU7*100</f>
        <v>149.56597222222223</v>
      </c>
      <c r="EW7" s="106" t="s">
        <v>111</v>
      </c>
      <c r="EX7" s="270" t="s">
        <v>2729</v>
      </c>
      <c r="EY7" s="106" t="s">
        <v>2690</v>
      </c>
      <c r="FA7" s="1">
        <v>0.41105324074074073</v>
      </c>
      <c r="FB7" s="1">
        <v>0.30422453703703706</v>
      </c>
      <c r="FC7" s="1">
        <v>7.6643518518518514E-2</v>
      </c>
      <c r="FD7" s="1">
        <v>3.0173611111111113E-2</v>
      </c>
      <c r="FE7">
        <v>82</v>
      </c>
      <c r="FF7">
        <v>1174</v>
      </c>
      <c r="FG7">
        <v>1258</v>
      </c>
      <c r="FH7">
        <v>39</v>
      </c>
      <c r="FI7">
        <v>0</v>
      </c>
      <c r="FJ7">
        <v>0</v>
      </c>
      <c r="FK7">
        <v>0</v>
      </c>
      <c r="FL7">
        <v>96.99</v>
      </c>
      <c r="FM7">
        <f t="shared" si="17"/>
        <v>1135</v>
      </c>
      <c r="FN7" s="106">
        <v>1152</v>
      </c>
      <c r="FO7" s="27">
        <f t="shared" si="18"/>
        <v>98.524305555555557</v>
      </c>
      <c r="FP7" s="106" t="s">
        <v>111</v>
      </c>
      <c r="FQ7" s="270" t="s">
        <v>2729</v>
      </c>
      <c r="FR7" s="106" t="s">
        <v>2690</v>
      </c>
      <c r="FT7" s="1">
        <v>0.41105324074074073</v>
      </c>
      <c r="FU7" s="1">
        <v>0.30422453703703706</v>
      </c>
      <c r="FV7" s="1">
        <v>7.6643518518518514E-2</v>
      </c>
      <c r="FW7" s="1">
        <v>3.0173611111111113E-2</v>
      </c>
      <c r="FX7">
        <v>82</v>
      </c>
      <c r="FY7">
        <v>1174</v>
      </c>
      <c r="FZ7">
        <v>1258</v>
      </c>
      <c r="GA7">
        <v>39</v>
      </c>
      <c r="GB7">
        <v>0</v>
      </c>
      <c r="GC7">
        <v>0</v>
      </c>
      <c r="GD7">
        <v>0</v>
      </c>
      <c r="GE7">
        <v>96.99</v>
      </c>
      <c r="GF7">
        <f t="shared" si="19"/>
        <v>1135</v>
      </c>
      <c r="GG7" s="106">
        <v>1152</v>
      </c>
      <c r="GH7" s="27">
        <f t="shared" si="20"/>
        <v>98.524305555555557</v>
      </c>
      <c r="GI7" s="106" t="s">
        <v>111</v>
      </c>
      <c r="GJ7" s="270" t="s">
        <v>2729</v>
      </c>
      <c r="GK7" s="106" t="s">
        <v>2690</v>
      </c>
      <c r="GM7" s="1">
        <v>0.356875</v>
      </c>
      <c r="GN7" s="1">
        <v>0.24909722222222222</v>
      </c>
      <c r="GO7" s="1">
        <v>4.2881944444444438E-2</v>
      </c>
      <c r="GP7" s="1">
        <v>6.4884259259259267E-2</v>
      </c>
      <c r="GQ7">
        <v>82</v>
      </c>
      <c r="GR7">
        <v>987</v>
      </c>
      <c r="GS7">
        <v>815</v>
      </c>
      <c r="GT7">
        <v>42</v>
      </c>
      <c r="GU7">
        <v>0</v>
      </c>
      <c r="GV7">
        <v>0</v>
      </c>
      <c r="GW7">
        <v>0</v>
      </c>
      <c r="GX7">
        <v>95.1</v>
      </c>
      <c r="GY7">
        <f t="shared" si="21"/>
        <v>945</v>
      </c>
      <c r="GZ7" s="106">
        <v>1152</v>
      </c>
      <c r="HA7" s="27">
        <f t="shared" si="22"/>
        <v>82.03125</v>
      </c>
      <c r="HB7" s="106" t="s">
        <v>111</v>
      </c>
      <c r="HC7" s="270" t="s">
        <v>2729</v>
      </c>
      <c r="HD7" s="106" t="s">
        <v>2690</v>
      </c>
      <c r="HF7" s="1">
        <v>0</v>
      </c>
      <c r="HG7" s="1">
        <v>0</v>
      </c>
      <c r="HH7" s="1">
        <v>0</v>
      </c>
      <c r="HI7" s="1">
        <v>0</v>
      </c>
      <c r="HJ7">
        <v>0</v>
      </c>
      <c r="HK7">
        <v>0</v>
      </c>
      <c r="HL7">
        <v>716</v>
      </c>
      <c r="HM7">
        <v>18</v>
      </c>
      <c r="HN7">
        <v>0</v>
      </c>
      <c r="HO7">
        <v>0</v>
      </c>
      <c r="HP7">
        <v>0</v>
      </c>
      <c r="HQ7">
        <v>97.55</v>
      </c>
      <c r="HR7">
        <f t="shared" si="23"/>
        <v>-18</v>
      </c>
      <c r="HS7" s="106"/>
      <c r="HT7" s="27"/>
      <c r="HU7" s="106" t="s">
        <v>111</v>
      </c>
      <c r="HV7" s="270" t="s">
        <v>2729</v>
      </c>
      <c r="HW7" s="106" t="s">
        <v>2690</v>
      </c>
      <c r="HY7" s="1">
        <v>0.38092592592592589</v>
      </c>
      <c r="HZ7" s="1">
        <v>0.28482638888888889</v>
      </c>
      <c r="IA7" s="1">
        <v>3.7071759259259256E-2</v>
      </c>
      <c r="IB7" s="1">
        <v>5.9016203703703703E-2</v>
      </c>
      <c r="IC7">
        <v>103</v>
      </c>
      <c r="ID7">
        <v>1078</v>
      </c>
      <c r="IE7">
        <v>1108</v>
      </c>
      <c r="IF7">
        <v>61</v>
      </c>
      <c r="IG7">
        <v>0</v>
      </c>
      <c r="IH7">
        <v>0</v>
      </c>
      <c r="II7">
        <v>0</v>
      </c>
      <c r="IJ7">
        <v>94.78</v>
      </c>
      <c r="IK7">
        <f t="shared" si="24"/>
        <v>1017</v>
      </c>
      <c r="IL7" s="106">
        <v>1152</v>
      </c>
      <c r="IM7" s="27">
        <f t="shared" si="25"/>
        <v>88.28125</v>
      </c>
      <c r="IN7" s="106" t="s">
        <v>111</v>
      </c>
      <c r="IO7" s="270" t="s">
        <v>2729</v>
      </c>
      <c r="IP7" s="106" t="s">
        <v>2690</v>
      </c>
      <c r="IR7" s="1">
        <v>0.45584490740740741</v>
      </c>
      <c r="IS7" s="1">
        <v>0.37870370370370371</v>
      </c>
      <c r="IT7" s="1">
        <v>3.2835648148148149E-2</v>
      </c>
      <c r="IU7" s="1">
        <v>4.4305555555555549E-2</v>
      </c>
      <c r="IV7">
        <v>117</v>
      </c>
      <c r="IW7">
        <v>1417</v>
      </c>
      <c r="IX7">
        <v>1236</v>
      </c>
      <c r="IY7">
        <v>53</v>
      </c>
      <c r="IZ7">
        <v>0</v>
      </c>
      <c r="JA7">
        <v>0</v>
      </c>
      <c r="JB7">
        <v>0</v>
      </c>
      <c r="JC7">
        <v>95.89</v>
      </c>
      <c r="JD7">
        <f t="shared" si="26"/>
        <v>1364</v>
      </c>
      <c r="JE7" s="106">
        <v>1152</v>
      </c>
      <c r="JF7" s="27">
        <f t="shared" si="27"/>
        <v>118.40277777777777</v>
      </c>
      <c r="JG7" s="106" t="s">
        <v>111</v>
      </c>
      <c r="JH7" s="270" t="s">
        <v>2729</v>
      </c>
      <c r="JI7" s="106" t="s">
        <v>2690</v>
      </c>
      <c r="JK7" s="1">
        <v>0.3669560185185185</v>
      </c>
      <c r="JL7" s="1">
        <v>0.26655092592592594</v>
      </c>
      <c r="JM7" s="1">
        <v>2.7615740740740743E-2</v>
      </c>
      <c r="JN7" s="1">
        <v>7.2777777777777775E-2</v>
      </c>
      <c r="JO7">
        <v>86</v>
      </c>
      <c r="JP7">
        <v>1021</v>
      </c>
      <c r="JQ7">
        <v>1011</v>
      </c>
      <c r="JR7">
        <v>71</v>
      </c>
      <c r="JS7">
        <v>0</v>
      </c>
      <c r="JT7">
        <v>0</v>
      </c>
      <c r="JU7">
        <v>0</v>
      </c>
      <c r="JV7">
        <v>93.44</v>
      </c>
      <c r="JW7">
        <f t="shared" si="28"/>
        <v>950</v>
      </c>
      <c r="JX7" s="106">
        <v>1152</v>
      </c>
      <c r="JY7" s="27">
        <f t="shared" si="29"/>
        <v>82.465277777777786</v>
      </c>
      <c r="JZ7" s="106" t="s">
        <v>111</v>
      </c>
      <c r="KA7" s="270" t="s">
        <v>2729</v>
      </c>
      <c r="KB7" s="106" t="s">
        <v>2690</v>
      </c>
      <c r="KD7" s="1">
        <v>0.36258101851851854</v>
      </c>
      <c r="KE7" s="1">
        <v>0.2855787037037037</v>
      </c>
      <c r="KF7" s="1">
        <v>9.3981481481481485E-3</v>
      </c>
      <c r="KG7" s="1">
        <v>6.7604166666666674E-2</v>
      </c>
      <c r="KH7">
        <v>94</v>
      </c>
      <c r="KI7">
        <v>1052</v>
      </c>
      <c r="KJ7">
        <v>1651</v>
      </c>
      <c r="KK7">
        <v>77</v>
      </c>
      <c r="KL7">
        <v>0</v>
      </c>
      <c r="KM7">
        <v>0</v>
      </c>
      <c r="KN7">
        <v>0</v>
      </c>
      <c r="KO7">
        <v>95.54</v>
      </c>
      <c r="KP7">
        <f t="shared" si="30"/>
        <v>975</v>
      </c>
      <c r="KQ7" s="106">
        <v>1152</v>
      </c>
      <c r="KR7" s="27">
        <f t="shared" si="31"/>
        <v>84.635416666666657</v>
      </c>
      <c r="KS7" s="106" t="s">
        <v>111</v>
      </c>
      <c r="KT7" s="270" t="s">
        <v>2729</v>
      </c>
      <c r="KU7" s="106" t="s">
        <v>2690</v>
      </c>
      <c r="KW7" s="1">
        <v>0.34059027777777778</v>
      </c>
      <c r="KX7" s="1">
        <v>0.25974537037037038</v>
      </c>
      <c r="KY7" s="1">
        <v>5.5729166666666663E-2</v>
      </c>
      <c r="KZ7" s="1">
        <v>2.5104166666666664E-2</v>
      </c>
      <c r="LA7">
        <v>58</v>
      </c>
      <c r="LB7">
        <v>1041</v>
      </c>
      <c r="LC7">
        <v>810</v>
      </c>
      <c r="LD7">
        <v>35</v>
      </c>
      <c r="LE7">
        <v>0</v>
      </c>
      <c r="LF7">
        <v>0</v>
      </c>
      <c r="LG7">
        <v>0</v>
      </c>
      <c r="LH7">
        <v>95.86</v>
      </c>
      <c r="LI7">
        <f t="shared" si="32"/>
        <v>1006</v>
      </c>
      <c r="LJ7" s="106">
        <v>1152</v>
      </c>
      <c r="LK7" s="27">
        <f t="shared" si="38"/>
        <v>87.326388888888886</v>
      </c>
      <c r="LL7" s="106" t="s">
        <v>111</v>
      </c>
      <c r="LM7" s="270" t="s">
        <v>2729</v>
      </c>
      <c r="LN7" s="106" t="s">
        <v>2690</v>
      </c>
      <c r="LP7" s="1">
        <v>0.39762731481481484</v>
      </c>
      <c r="LQ7" s="1">
        <v>0.31126157407407407</v>
      </c>
      <c r="LR7" s="1">
        <v>2.9756944444444447E-2</v>
      </c>
      <c r="LS7" s="1">
        <v>5.6597222222222222E-2</v>
      </c>
      <c r="LT7">
        <v>92</v>
      </c>
      <c r="LU7">
        <v>1226</v>
      </c>
      <c r="LV7">
        <v>971</v>
      </c>
      <c r="LW7">
        <v>67</v>
      </c>
      <c r="LX7">
        <v>0</v>
      </c>
      <c r="LY7">
        <v>0</v>
      </c>
      <c r="LZ7">
        <v>0</v>
      </c>
      <c r="MA7">
        <v>93.55</v>
      </c>
      <c r="MB7">
        <f t="shared" si="33"/>
        <v>1159</v>
      </c>
      <c r="MC7" s="106">
        <v>1152</v>
      </c>
      <c r="MD7" s="27">
        <f t="shared" si="39"/>
        <v>100.60763888888889</v>
      </c>
      <c r="ME7" s="106" t="s">
        <v>111</v>
      </c>
      <c r="MF7" s="270" t="s">
        <v>2729</v>
      </c>
      <c r="MG7" s="106" t="s">
        <v>2690</v>
      </c>
      <c r="MI7" s="1">
        <v>0.27258101851851851</v>
      </c>
      <c r="MJ7" s="1">
        <v>0.25293981481481481</v>
      </c>
      <c r="MK7" s="1">
        <v>1.068287037037037E-2</v>
      </c>
      <c r="ML7" s="1">
        <v>8.9467592592592585E-3</v>
      </c>
      <c r="MM7">
        <v>79</v>
      </c>
      <c r="MN7">
        <v>957</v>
      </c>
      <c r="MO7">
        <v>907</v>
      </c>
      <c r="MP7">
        <v>69</v>
      </c>
      <c r="MQ7">
        <v>0</v>
      </c>
      <c r="MR7">
        <v>0</v>
      </c>
      <c r="MS7">
        <v>0</v>
      </c>
      <c r="MT7">
        <v>92.93</v>
      </c>
      <c r="MU7">
        <f t="shared" si="34"/>
        <v>888</v>
      </c>
      <c r="MV7" s="106">
        <v>1152</v>
      </c>
      <c r="MW7" s="27">
        <f t="shared" si="40"/>
        <v>77.083333333333343</v>
      </c>
    </row>
    <row r="8" spans="1:361">
      <c r="A8" s="106" t="s">
        <v>130</v>
      </c>
      <c r="B8" s="270" t="s">
        <v>2729</v>
      </c>
      <c r="C8" s="106" t="s">
        <v>2690</v>
      </c>
      <c r="E8" s="1">
        <v>0.35716435185185186</v>
      </c>
      <c r="F8" s="1">
        <v>0.25344907407407408</v>
      </c>
      <c r="G8" s="1">
        <v>3.5057870370370371E-2</v>
      </c>
      <c r="H8" s="1">
        <v>6.8645833333333336E-2</v>
      </c>
      <c r="I8">
        <v>108</v>
      </c>
      <c r="J8">
        <v>1033</v>
      </c>
      <c r="K8">
        <v>1919</v>
      </c>
      <c r="L8">
        <v>112</v>
      </c>
      <c r="M8">
        <v>0</v>
      </c>
      <c r="N8">
        <v>0</v>
      </c>
      <c r="O8">
        <v>0</v>
      </c>
      <c r="P8">
        <v>94.49</v>
      </c>
      <c r="Q8">
        <f t="shared" si="8"/>
        <v>921</v>
      </c>
      <c r="R8" s="106">
        <v>1067</v>
      </c>
      <c r="S8" s="27">
        <f t="shared" si="0"/>
        <v>86.316776007497651</v>
      </c>
      <c r="T8" s="106" t="s">
        <v>130</v>
      </c>
      <c r="U8" s="270" t="s">
        <v>2729</v>
      </c>
      <c r="V8" s="106" t="s">
        <v>2690</v>
      </c>
      <c r="X8" s="1">
        <v>0.13842592592592592</v>
      </c>
      <c r="Y8" s="1">
        <v>0.10966435185185186</v>
      </c>
      <c r="Z8" s="1">
        <v>4.5370370370370365E-3</v>
      </c>
      <c r="AA8" s="1">
        <v>2.4224537037037034E-2</v>
      </c>
      <c r="AB8">
        <v>46</v>
      </c>
      <c r="AC8">
        <v>424</v>
      </c>
      <c r="AD8">
        <v>465</v>
      </c>
      <c r="AE8">
        <v>33</v>
      </c>
      <c r="AF8">
        <v>0</v>
      </c>
      <c r="AG8">
        <v>0</v>
      </c>
      <c r="AH8">
        <v>0</v>
      </c>
      <c r="AI8">
        <v>93.37</v>
      </c>
      <c r="AJ8">
        <f t="shared" si="9"/>
        <v>391</v>
      </c>
      <c r="AK8" s="106">
        <v>1067</v>
      </c>
      <c r="AL8" s="27">
        <f t="shared" ref="AL8" si="48">AJ8/AK8*100</f>
        <v>36.644798500468603</v>
      </c>
      <c r="AM8" s="106" t="s">
        <v>130</v>
      </c>
      <c r="AN8" s="270" t="s">
        <v>2729</v>
      </c>
      <c r="AO8" s="106" t="s">
        <v>2690</v>
      </c>
      <c r="AQ8" s="1">
        <v>0.78599537037037026</v>
      </c>
      <c r="AR8" s="1">
        <v>0.50901620370370371</v>
      </c>
      <c r="AS8" s="1">
        <v>3.3564814814814818E-2</v>
      </c>
      <c r="AT8" s="1">
        <v>0.24340277777777777</v>
      </c>
      <c r="AU8">
        <v>145</v>
      </c>
      <c r="AV8">
        <v>1919</v>
      </c>
      <c r="AW8">
        <v>1658</v>
      </c>
      <c r="AX8">
        <v>148</v>
      </c>
      <c r="AY8">
        <v>0</v>
      </c>
      <c r="AZ8">
        <v>0</v>
      </c>
      <c r="BA8">
        <v>0</v>
      </c>
      <c r="BB8">
        <v>91.81</v>
      </c>
      <c r="BC8">
        <f t="shared" si="10"/>
        <v>1771</v>
      </c>
      <c r="BD8" s="106">
        <v>933</v>
      </c>
      <c r="BE8" s="27">
        <f t="shared" si="35"/>
        <v>189.81779206859594</v>
      </c>
      <c r="BF8" s="106" t="s">
        <v>130</v>
      </c>
      <c r="BG8" s="270" t="s">
        <v>2729</v>
      </c>
      <c r="BH8" s="106" t="s">
        <v>2690</v>
      </c>
      <c r="BJ8" s="1">
        <v>0.31039351851851854</v>
      </c>
      <c r="BK8" s="1">
        <v>0.17369212962962963</v>
      </c>
      <c r="BL8" s="1">
        <v>4.8842592592592597E-2</v>
      </c>
      <c r="BM8" s="1">
        <v>8.7847222222222229E-2</v>
      </c>
      <c r="BN8">
        <v>102</v>
      </c>
      <c r="BO8">
        <v>701</v>
      </c>
      <c r="BP8">
        <v>1176</v>
      </c>
      <c r="BQ8">
        <v>65</v>
      </c>
      <c r="BR8">
        <v>0</v>
      </c>
      <c r="BS8">
        <v>0</v>
      </c>
      <c r="BT8">
        <v>0</v>
      </c>
      <c r="BU8">
        <v>94.76</v>
      </c>
      <c r="BV8">
        <f t="shared" si="11"/>
        <v>636</v>
      </c>
      <c r="BW8" s="106">
        <v>1152</v>
      </c>
      <c r="BX8" s="27">
        <f t="shared" si="36"/>
        <v>55.208333333333336</v>
      </c>
      <c r="BY8" s="106" t="s">
        <v>130</v>
      </c>
      <c r="BZ8" s="270" t="s">
        <v>2729</v>
      </c>
      <c r="CA8" s="106" t="s">
        <v>2690</v>
      </c>
      <c r="CC8" s="1">
        <v>0.11572916666666666</v>
      </c>
      <c r="CD8" s="1">
        <v>7.3287037037037039E-2</v>
      </c>
      <c r="CE8" s="1">
        <v>1.3518518518518518E-2</v>
      </c>
      <c r="CF8" s="1">
        <v>2.8912037037037038E-2</v>
      </c>
      <c r="CG8">
        <v>55</v>
      </c>
      <c r="CH8">
        <v>310</v>
      </c>
      <c r="CI8">
        <v>1401</v>
      </c>
      <c r="CJ8">
        <v>113</v>
      </c>
      <c r="CK8">
        <v>0</v>
      </c>
      <c r="CL8">
        <v>0</v>
      </c>
      <c r="CM8">
        <v>0</v>
      </c>
      <c r="CN8">
        <v>92.54</v>
      </c>
      <c r="CO8">
        <f t="shared" si="12"/>
        <v>197</v>
      </c>
      <c r="CP8" s="106">
        <v>1152</v>
      </c>
      <c r="CQ8" s="27">
        <f t="shared" si="44"/>
        <v>17.100694444444446</v>
      </c>
      <c r="CR8" s="106" t="s">
        <v>130</v>
      </c>
      <c r="CS8" s="270" t="s">
        <v>2729</v>
      </c>
      <c r="CT8" s="106" t="s">
        <v>2690</v>
      </c>
      <c r="CV8" s="1">
        <v>2.1238425925925924E-2</v>
      </c>
      <c r="CW8" s="1">
        <v>1.8310185185185186E-2</v>
      </c>
      <c r="CX8" s="1">
        <v>9.9537037037037042E-4</v>
      </c>
      <c r="CY8" s="1">
        <v>1.9212962962962962E-3</v>
      </c>
      <c r="CZ8">
        <v>33</v>
      </c>
      <c r="DA8">
        <v>67</v>
      </c>
      <c r="DB8">
        <v>796</v>
      </c>
      <c r="DC8">
        <v>57</v>
      </c>
      <c r="DD8">
        <v>0</v>
      </c>
      <c r="DE8">
        <v>0</v>
      </c>
      <c r="DF8">
        <v>0</v>
      </c>
      <c r="DG8">
        <v>93.32</v>
      </c>
      <c r="DH8">
        <f t="shared" si="13"/>
        <v>10</v>
      </c>
      <c r="DI8" s="106"/>
      <c r="DJ8" s="27"/>
      <c r="DK8" s="106" t="s">
        <v>130</v>
      </c>
      <c r="DL8" s="270" t="s">
        <v>2729</v>
      </c>
      <c r="DM8" s="106" t="s">
        <v>2690</v>
      </c>
      <c r="DO8" s="1">
        <v>8.1712962962962963E-3</v>
      </c>
      <c r="DP8" s="1">
        <v>7.4884259259259262E-3</v>
      </c>
      <c r="DQ8" s="1">
        <v>6.8287037037037025E-4</v>
      </c>
      <c r="DR8" s="1">
        <v>0</v>
      </c>
      <c r="DS8">
        <v>14</v>
      </c>
      <c r="DT8">
        <v>17</v>
      </c>
      <c r="DU8">
        <v>83</v>
      </c>
      <c r="DV8">
        <v>15</v>
      </c>
      <c r="DW8">
        <v>0</v>
      </c>
      <c r="DX8">
        <v>0</v>
      </c>
      <c r="DY8">
        <v>0</v>
      </c>
      <c r="DZ8">
        <v>84.69</v>
      </c>
      <c r="EA8">
        <f t="shared" si="14"/>
        <v>2</v>
      </c>
      <c r="EB8" s="106"/>
      <c r="EC8" s="27"/>
      <c r="ED8" s="106" t="s">
        <v>130</v>
      </c>
      <c r="EE8" s="270" t="s">
        <v>2729</v>
      </c>
      <c r="EF8" s="106" t="s">
        <v>2690</v>
      </c>
      <c r="EH8" s="1">
        <v>0.32913194444444444</v>
      </c>
      <c r="EI8" s="1">
        <v>0.20996527777777776</v>
      </c>
      <c r="EJ8" s="1">
        <v>6.0231481481481476E-2</v>
      </c>
      <c r="EK8" s="1">
        <v>5.8923611111111107E-2</v>
      </c>
      <c r="EL8">
        <v>71</v>
      </c>
      <c r="EM8">
        <v>939</v>
      </c>
      <c r="EN8">
        <v>876</v>
      </c>
      <c r="EO8">
        <v>85</v>
      </c>
      <c r="EP8">
        <v>0</v>
      </c>
      <c r="EQ8">
        <v>0</v>
      </c>
      <c r="ER8">
        <v>0</v>
      </c>
      <c r="ES8">
        <v>91.16</v>
      </c>
      <c r="ET8">
        <f t="shared" si="15"/>
        <v>854</v>
      </c>
      <c r="EU8" s="106">
        <v>1152</v>
      </c>
      <c r="EV8" s="27">
        <f t="shared" si="47"/>
        <v>74.131944444444443</v>
      </c>
      <c r="EW8" s="106" t="s">
        <v>130</v>
      </c>
      <c r="EX8" s="270" t="s">
        <v>2729</v>
      </c>
      <c r="EY8" s="106" t="s">
        <v>2690</v>
      </c>
      <c r="FA8" s="1">
        <v>0.32166666666666666</v>
      </c>
      <c r="FB8" s="1">
        <v>0.21003472222222222</v>
      </c>
      <c r="FC8" s="1">
        <v>5.2962962962962962E-2</v>
      </c>
      <c r="FD8" s="1">
        <v>5.8657407407407408E-2</v>
      </c>
      <c r="FE8">
        <v>64</v>
      </c>
      <c r="FF8">
        <v>817</v>
      </c>
      <c r="FG8">
        <v>327</v>
      </c>
      <c r="FH8">
        <v>16</v>
      </c>
      <c r="FI8">
        <v>0</v>
      </c>
      <c r="FJ8">
        <v>0</v>
      </c>
      <c r="FK8">
        <v>0</v>
      </c>
      <c r="FL8">
        <v>95.34</v>
      </c>
      <c r="FM8">
        <f t="shared" si="17"/>
        <v>801</v>
      </c>
      <c r="FN8" s="106">
        <v>1152</v>
      </c>
      <c r="FO8" s="27">
        <f t="shared" si="18"/>
        <v>69.53125</v>
      </c>
      <c r="FP8" s="106" t="s">
        <v>130</v>
      </c>
      <c r="FQ8" s="270" t="s">
        <v>2729</v>
      </c>
      <c r="FR8" s="106" t="s">
        <v>2690</v>
      </c>
      <c r="FT8" s="1">
        <v>0.32166666666666666</v>
      </c>
      <c r="FU8" s="1">
        <v>0.21003472222222222</v>
      </c>
      <c r="FV8" s="1">
        <v>5.2962962962962962E-2</v>
      </c>
      <c r="FW8" s="1">
        <v>5.8657407407407408E-2</v>
      </c>
      <c r="FX8">
        <v>64</v>
      </c>
      <c r="FY8">
        <v>817</v>
      </c>
      <c r="FZ8">
        <v>327</v>
      </c>
      <c r="GA8">
        <v>16</v>
      </c>
      <c r="GB8">
        <v>0</v>
      </c>
      <c r="GC8">
        <v>0</v>
      </c>
      <c r="GD8">
        <v>0</v>
      </c>
      <c r="GE8">
        <v>95.34</v>
      </c>
      <c r="GF8">
        <f t="shared" si="19"/>
        <v>801</v>
      </c>
      <c r="GG8" s="106">
        <v>1152</v>
      </c>
      <c r="GH8" s="27">
        <f t="shared" si="20"/>
        <v>69.53125</v>
      </c>
      <c r="GI8" s="106" t="s">
        <v>130</v>
      </c>
      <c r="GJ8" s="270" t="s">
        <v>2729</v>
      </c>
      <c r="GK8" s="106" t="s">
        <v>2690</v>
      </c>
      <c r="GM8" s="1">
        <v>0.44755787037037037</v>
      </c>
      <c r="GN8" s="1">
        <v>0.30134259259259261</v>
      </c>
      <c r="GO8" s="1">
        <v>0.11143518518518519</v>
      </c>
      <c r="GP8" s="1">
        <v>3.4768518518518525E-2</v>
      </c>
      <c r="GQ8">
        <v>70</v>
      </c>
      <c r="GR8">
        <v>1359</v>
      </c>
      <c r="GS8">
        <v>980</v>
      </c>
      <c r="GT8">
        <v>44</v>
      </c>
      <c r="GU8">
        <v>0</v>
      </c>
      <c r="GV8">
        <v>0</v>
      </c>
      <c r="GW8">
        <v>0</v>
      </c>
      <c r="GX8">
        <v>95.7</v>
      </c>
      <c r="GY8">
        <f t="shared" si="21"/>
        <v>1315</v>
      </c>
      <c r="GZ8" s="106">
        <v>1152</v>
      </c>
      <c r="HA8" s="27">
        <f t="shared" si="22"/>
        <v>114.14930555555556</v>
      </c>
      <c r="HB8" s="106" t="s">
        <v>130</v>
      </c>
      <c r="HC8" s="270" t="s">
        <v>2729</v>
      </c>
      <c r="HD8" s="106" t="s">
        <v>2690</v>
      </c>
      <c r="HF8" s="1">
        <v>0</v>
      </c>
      <c r="HG8" s="1">
        <v>0</v>
      </c>
      <c r="HH8" s="1">
        <v>0</v>
      </c>
      <c r="HI8" s="1">
        <v>0</v>
      </c>
      <c r="HJ8">
        <v>0</v>
      </c>
      <c r="HK8">
        <v>0</v>
      </c>
      <c r="HL8">
        <v>825</v>
      </c>
      <c r="HM8">
        <v>18</v>
      </c>
      <c r="HN8">
        <v>0</v>
      </c>
      <c r="HO8">
        <v>0</v>
      </c>
      <c r="HP8">
        <v>0</v>
      </c>
      <c r="HQ8">
        <v>97.86</v>
      </c>
      <c r="HR8">
        <f t="shared" si="23"/>
        <v>-18</v>
      </c>
      <c r="HS8" s="106"/>
      <c r="HT8" s="27"/>
      <c r="HU8" s="106" t="s">
        <v>130</v>
      </c>
      <c r="HV8" s="270" t="s">
        <v>2729</v>
      </c>
      <c r="HW8" s="106" t="s">
        <v>2690</v>
      </c>
      <c r="HY8" s="1">
        <v>0.38366898148148149</v>
      </c>
      <c r="HZ8" s="1">
        <v>0.21964120370370369</v>
      </c>
      <c r="IA8" s="1">
        <v>0.13157407407407407</v>
      </c>
      <c r="IB8" s="1">
        <v>3.2442129629629633E-2</v>
      </c>
      <c r="IC8">
        <v>84</v>
      </c>
      <c r="ID8">
        <v>934</v>
      </c>
      <c r="IE8">
        <v>1440</v>
      </c>
      <c r="IF8">
        <v>66</v>
      </c>
      <c r="IG8">
        <v>0</v>
      </c>
      <c r="IH8">
        <v>0</v>
      </c>
      <c r="II8">
        <v>0</v>
      </c>
      <c r="IJ8">
        <v>95.62</v>
      </c>
      <c r="IK8">
        <f t="shared" si="24"/>
        <v>868</v>
      </c>
      <c r="IL8" s="106">
        <v>1152</v>
      </c>
      <c r="IM8" s="27">
        <f t="shared" si="25"/>
        <v>75.347222222222214</v>
      </c>
      <c r="IN8" s="106" t="s">
        <v>130</v>
      </c>
      <c r="IO8" s="270" t="s">
        <v>2729</v>
      </c>
      <c r="IP8" s="106" t="s">
        <v>2690</v>
      </c>
      <c r="IR8" s="1">
        <v>5.1666666666666666E-2</v>
      </c>
      <c r="IS8" s="1">
        <v>3.4166666666666672E-2</v>
      </c>
      <c r="IT8" s="1">
        <v>5.4976851851851853E-3</v>
      </c>
      <c r="IU8" s="1">
        <v>1.1990740740740739E-2</v>
      </c>
      <c r="IV8">
        <v>22</v>
      </c>
      <c r="IW8">
        <v>147</v>
      </c>
      <c r="IX8">
        <v>233</v>
      </c>
      <c r="IY8">
        <v>22</v>
      </c>
      <c r="IZ8">
        <v>0</v>
      </c>
      <c r="JA8">
        <v>0</v>
      </c>
      <c r="JB8">
        <v>0</v>
      </c>
      <c r="JC8">
        <v>91.37</v>
      </c>
      <c r="JD8">
        <f t="shared" si="26"/>
        <v>125</v>
      </c>
      <c r="JE8" s="106"/>
      <c r="JF8" s="27"/>
      <c r="JG8" s="106" t="s">
        <v>130</v>
      </c>
      <c r="JH8" s="270" t="s">
        <v>2729</v>
      </c>
      <c r="JI8" s="106" t="s">
        <v>2690</v>
      </c>
      <c r="JK8" s="1">
        <v>3.7627314814814815E-2</v>
      </c>
      <c r="JL8" s="1">
        <v>3.005787037037037E-2</v>
      </c>
      <c r="JM8" s="1">
        <v>2.2916666666666667E-3</v>
      </c>
      <c r="JN8" s="1">
        <v>5.2546296296296299E-3</v>
      </c>
      <c r="JO8">
        <v>7</v>
      </c>
      <c r="JP8">
        <v>91</v>
      </c>
      <c r="JQ8">
        <v>109</v>
      </c>
      <c r="JR8">
        <v>4</v>
      </c>
      <c r="JS8">
        <v>0</v>
      </c>
      <c r="JT8">
        <v>0</v>
      </c>
      <c r="JU8">
        <v>0</v>
      </c>
      <c r="JV8">
        <v>96.46</v>
      </c>
      <c r="JW8">
        <f t="shared" si="28"/>
        <v>87</v>
      </c>
      <c r="JX8" s="106"/>
      <c r="JY8" s="27"/>
      <c r="JZ8" s="106" t="s">
        <v>130</v>
      </c>
      <c r="KA8" s="270" t="s">
        <v>2729</v>
      </c>
      <c r="KB8" s="106" t="s">
        <v>2690</v>
      </c>
      <c r="KD8" s="1">
        <v>0.2210185185185185</v>
      </c>
      <c r="KE8" s="1">
        <v>0.16207175925925926</v>
      </c>
      <c r="KF8" s="1">
        <v>3.3993055555555561E-2</v>
      </c>
      <c r="KG8" s="1">
        <v>2.494212962962963E-2</v>
      </c>
      <c r="KH8">
        <v>55</v>
      </c>
      <c r="KI8">
        <v>708</v>
      </c>
      <c r="KJ8">
        <v>591</v>
      </c>
      <c r="KK8">
        <v>12</v>
      </c>
      <c r="KL8">
        <v>0</v>
      </c>
      <c r="KM8">
        <v>0</v>
      </c>
      <c r="KN8">
        <v>0</v>
      </c>
      <c r="KO8">
        <v>98.01</v>
      </c>
      <c r="KP8">
        <f t="shared" si="30"/>
        <v>696</v>
      </c>
      <c r="KQ8" s="106"/>
      <c r="KR8" s="27"/>
      <c r="KS8" s="106" t="s">
        <v>130</v>
      </c>
      <c r="KT8" s="270" t="s">
        <v>2729</v>
      </c>
      <c r="KU8" s="106" t="s">
        <v>2690</v>
      </c>
      <c r="KW8" s="1">
        <v>0.4368055555555555</v>
      </c>
      <c r="KX8" s="1">
        <v>0.30539351851851854</v>
      </c>
      <c r="KY8" s="1">
        <v>8.8495370370370363E-2</v>
      </c>
      <c r="KZ8" s="1">
        <v>4.2905092592592592E-2</v>
      </c>
      <c r="LA8">
        <v>78</v>
      </c>
      <c r="LB8">
        <v>1320</v>
      </c>
      <c r="LC8">
        <v>1068</v>
      </c>
      <c r="LD8">
        <v>53</v>
      </c>
      <c r="LE8">
        <v>0</v>
      </c>
      <c r="LF8">
        <v>0</v>
      </c>
      <c r="LG8">
        <v>0</v>
      </c>
      <c r="LH8">
        <v>95.27</v>
      </c>
      <c r="LI8">
        <f t="shared" si="32"/>
        <v>1267</v>
      </c>
      <c r="LJ8" s="106">
        <v>1152</v>
      </c>
      <c r="LK8" s="27">
        <f t="shared" ref="LK8" si="49">LI8/LJ8*100</f>
        <v>109.98263888888889</v>
      </c>
      <c r="LL8" s="106" t="s">
        <v>130</v>
      </c>
      <c r="LM8" s="270" t="s">
        <v>2729</v>
      </c>
      <c r="LN8" s="106" t="s">
        <v>2690</v>
      </c>
      <c r="LP8" s="1">
        <v>0.42298611111111112</v>
      </c>
      <c r="LQ8" s="1">
        <v>0.33129629629629631</v>
      </c>
      <c r="LR8" s="1">
        <v>5.4803240740740743E-2</v>
      </c>
      <c r="LS8" s="1">
        <v>3.6874999999999998E-2</v>
      </c>
      <c r="LT8">
        <v>114</v>
      </c>
      <c r="LU8">
        <v>1395</v>
      </c>
      <c r="LV8">
        <v>1565</v>
      </c>
      <c r="LW8">
        <v>84</v>
      </c>
      <c r="LX8">
        <v>0</v>
      </c>
      <c r="LY8">
        <v>0</v>
      </c>
      <c r="LZ8">
        <v>0</v>
      </c>
      <c r="MA8">
        <v>94.91</v>
      </c>
      <c r="MB8">
        <f t="shared" si="33"/>
        <v>1311</v>
      </c>
      <c r="MC8" s="106">
        <v>1152</v>
      </c>
      <c r="MD8" s="27">
        <f t="shared" si="39"/>
        <v>113.80208333333333</v>
      </c>
      <c r="ME8" s="106" t="s">
        <v>130</v>
      </c>
      <c r="MF8" s="270" t="s">
        <v>2729</v>
      </c>
      <c r="MG8" s="106" t="s">
        <v>2690</v>
      </c>
      <c r="MI8" s="1">
        <v>0.48074074074074075</v>
      </c>
      <c r="MJ8" s="1">
        <v>0.28030092592592593</v>
      </c>
      <c r="MK8" s="1">
        <v>6.9166666666666668E-2</v>
      </c>
      <c r="ML8" s="1">
        <v>0.13126157407407407</v>
      </c>
      <c r="MM8">
        <v>97</v>
      </c>
      <c r="MN8">
        <v>1237</v>
      </c>
      <c r="MO8">
        <v>1043</v>
      </c>
      <c r="MP8">
        <v>77</v>
      </c>
      <c r="MQ8">
        <v>0</v>
      </c>
      <c r="MR8">
        <v>0</v>
      </c>
      <c r="MS8">
        <v>0</v>
      </c>
      <c r="MT8">
        <v>93.12</v>
      </c>
      <c r="MU8">
        <f t="shared" si="34"/>
        <v>1160</v>
      </c>
      <c r="MV8" s="106">
        <v>1152</v>
      </c>
      <c r="MW8" s="27">
        <f t="shared" si="40"/>
        <v>100.69444444444444</v>
      </c>
    </row>
    <row r="9" spans="1:361">
      <c r="A9" s="106" t="s">
        <v>2367</v>
      </c>
      <c r="B9" s="270" t="s">
        <v>2729</v>
      </c>
      <c r="C9" s="106" t="s">
        <v>2690</v>
      </c>
      <c r="E9" s="1">
        <v>0</v>
      </c>
      <c r="F9" s="1">
        <v>0</v>
      </c>
      <c r="G9" s="1">
        <v>0</v>
      </c>
      <c r="H9" s="1">
        <v>0</v>
      </c>
      <c r="I9">
        <v>0</v>
      </c>
      <c r="J9">
        <v>0</v>
      </c>
      <c r="K9">
        <v>46</v>
      </c>
      <c r="L9">
        <v>0</v>
      </c>
      <c r="M9">
        <v>0</v>
      </c>
      <c r="N9">
        <v>0</v>
      </c>
      <c r="O9">
        <v>0</v>
      </c>
      <c r="P9">
        <v>100</v>
      </c>
      <c r="Q9">
        <f t="shared" si="8"/>
        <v>0</v>
      </c>
      <c r="R9" s="106"/>
      <c r="S9" s="27"/>
      <c r="T9" s="106" t="s">
        <v>2367</v>
      </c>
      <c r="U9" s="270" t="s">
        <v>2729</v>
      </c>
      <c r="V9" s="106" t="s">
        <v>2690</v>
      </c>
      <c r="X9" s="1">
        <v>0</v>
      </c>
      <c r="Y9" s="1">
        <v>0</v>
      </c>
      <c r="Z9" s="1">
        <v>0</v>
      </c>
      <c r="AA9" s="1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f t="shared" si="9"/>
        <v>0</v>
      </c>
      <c r="AK9" s="106"/>
      <c r="AL9" s="27"/>
      <c r="AM9" s="106" t="s">
        <v>2367</v>
      </c>
      <c r="AN9" s="270" t="s">
        <v>2729</v>
      </c>
      <c r="AO9" s="106" t="s">
        <v>2690</v>
      </c>
      <c r="AQ9" s="1" t="e">
        <v>#N/A</v>
      </c>
      <c r="AR9" s="1" t="e">
        <v>#N/A</v>
      </c>
      <c r="AS9" s="1" t="e">
        <v>#N/A</v>
      </c>
      <c r="AT9" s="1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t="e">
        <f t="shared" si="10"/>
        <v>#N/A</v>
      </c>
      <c r="BD9" s="106"/>
      <c r="BE9" s="27"/>
      <c r="BF9" s="106" t="s">
        <v>2367</v>
      </c>
      <c r="BG9" s="270" t="s">
        <v>2729</v>
      </c>
      <c r="BH9" s="106" t="s">
        <v>2690</v>
      </c>
      <c r="BJ9" s="1">
        <v>0</v>
      </c>
      <c r="BK9" s="1">
        <v>0</v>
      </c>
      <c r="BL9" s="1">
        <v>0</v>
      </c>
      <c r="BM9" s="1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f t="shared" si="11"/>
        <v>0</v>
      </c>
      <c r="BW9" s="106"/>
      <c r="BX9" s="27"/>
      <c r="BY9" s="106" t="s">
        <v>2367</v>
      </c>
      <c r="BZ9" s="270" t="s">
        <v>2729</v>
      </c>
      <c r="CA9" s="106" t="s">
        <v>2690</v>
      </c>
      <c r="CC9" s="1">
        <v>0</v>
      </c>
      <c r="CD9" s="1">
        <v>0</v>
      </c>
      <c r="CE9" s="1">
        <v>0</v>
      </c>
      <c r="CF9" s="1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f t="shared" si="12"/>
        <v>0</v>
      </c>
      <c r="CP9" s="106"/>
      <c r="CQ9" s="27"/>
      <c r="CR9" s="106" t="s">
        <v>2367</v>
      </c>
      <c r="CS9" s="270" t="s">
        <v>2729</v>
      </c>
      <c r="CT9" s="106" t="s">
        <v>2690</v>
      </c>
      <c r="CV9" s="1">
        <v>0</v>
      </c>
      <c r="CW9" s="1">
        <v>0</v>
      </c>
      <c r="CX9" s="1">
        <v>0</v>
      </c>
      <c r="CY9" s="1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f t="shared" si="13"/>
        <v>0</v>
      </c>
      <c r="DI9" s="106"/>
      <c r="DJ9" s="27"/>
      <c r="DK9" s="106" t="s">
        <v>2367</v>
      </c>
      <c r="DL9" s="270" t="s">
        <v>2729</v>
      </c>
      <c r="DM9" s="106" t="s">
        <v>2690</v>
      </c>
      <c r="DO9" s="1">
        <v>5.4861111111111117E-3</v>
      </c>
      <c r="DP9" s="1">
        <v>5.0347222222222225E-3</v>
      </c>
      <c r="DQ9" s="1">
        <v>4.5138888888888892E-4</v>
      </c>
      <c r="DR9" s="1">
        <v>0</v>
      </c>
      <c r="DS9">
        <v>1</v>
      </c>
      <c r="DT9">
        <v>10</v>
      </c>
      <c r="DU9">
        <v>52</v>
      </c>
      <c r="DV9">
        <v>0</v>
      </c>
      <c r="DW9">
        <v>0</v>
      </c>
      <c r="DX9">
        <v>0</v>
      </c>
      <c r="DY9">
        <v>0</v>
      </c>
      <c r="DZ9">
        <v>100</v>
      </c>
      <c r="EA9">
        <f t="shared" si="14"/>
        <v>10</v>
      </c>
      <c r="EB9" s="106"/>
      <c r="EC9" s="27"/>
      <c r="ED9" s="106" t="s">
        <v>2367</v>
      </c>
      <c r="EE9" s="270" t="s">
        <v>2729</v>
      </c>
      <c r="EF9" s="106" t="s">
        <v>2690</v>
      </c>
      <c r="EH9" s="1" t="e">
        <v>#N/A</v>
      </c>
      <c r="EI9" s="1" t="e">
        <v>#N/A</v>
      </c>
      <c r="EJ9" s="1" t="e">
        <v>#N/A</v>
      </c>
      <c r="EK9" s="1" t="e">
        <v>#N/A</v>
      </c>
      <c r="EL9" t="e">
        <v>#N/A</v>
      </c>
      <c r="EM9" t="e">
        <v>#N/A</v>
      </c>
      <c r="EN9" t="e">
        <v>#N/A</v>
      </c>
      <c r="EO9" t="e">
        <v>#N/A</v>
      </c>
      <c r="EP9" t="e">
        <v>#N/A</v>
      </c>
      <c r="EQ9" t="e">
        <v>#N/A</v>
      </c>
      <c r="ER9" t="e">
        <v>#N/A</v>
      </c>
      <c r="ES9" t="e">
        <v>#N/A</v>
      </c>
      <c r="ET9" t="e">
        <f t="shared" si="15"/>
        <v>#N/A</v>
      </c>
      <c r="EU9" s="106"/>
      <c r="EV9" s="27"/>
      <c r="EW9" s="106" t="s">
        <v>2367</v>
      </c>
      <c r="EX9" s="270" t="s">
        <v>2729</v>
      </c>
      <c r="EY9" s="106" t="s">
        <v>2690</v>
      </c>
      <c r="FA9" s="1" t="e">
        <v>#N/A</v>
      </c>
      <c r="FB9" s="1" t="e">
        <v>#N/A</v>
      </c>
      <c r="FC9" s="1" t="e">
        <v>#N/A</v>
      </c>
      <c r="FD9" s="1" t="e">
        <v>#N/A</v>
      </c>
      <c r="FE9" t="e">
        <v>#N/A</v>
      </c>
      <c r="FF9" t="e">
        <v>#N/A</v>
      </c>
      <c r="FG9" t="e">
        <v>#N/A</v>
      </c>
      <c r="FH9" t="e">
        <v>#N/A</v>
      </c>
      <c r="FI9" t="e">
        <v>#N/A</v>
      </c>
      <c r="FJ9" t="e">
        <v>#N/A</v>
      </c>
      <c r="FK9" t="e">
        <v>#N/A</v>
      </c>
      <c r="FL9" t="e">
        <v>#N/A</v>
      </c>
      <c r="FM9" t="e">
        <f t="shared" si="17"/>
        <v>#N/A</v>
      </c>
      <c r="FN9" s="106"/>
      <c r="FO9" s="27"/>
      <c r="FP9" s="106" t="s">
        <v>2367</v>
      </c>
      <c r="FQ9" s="270" t="s">
        <v>2729</v>
      </c>
      <c r="FR9" s="106" t="s">
        <v>2690</v>
      </c>
      <c r="FT9" s="1" t="e">
        <v>#N/A</v>
      </c>
      <c r="FU9" s="1" t="e">
        <v>#N/A</v>
      </c>
      <c r="FV9" s="1" t="e">
        <v>#N/A</v>
      </c>
      <c r="FW9" s="1" t="e">
        <v>#N/A</v>
      </c>
      <c r="FX9" t="e">
        <v>#N/A</v>
      </c>
      <c r="FY9" t="e">
        <v>#N/A</v>
      </c>
      <c r="FZ9" t="e">
        <v>#N/A</v>
      </c>
      <c r="GA9" t="e">
        <v>#N/A</v>
      </c>
      <c r="GB9" t="e">
        <v>#N/A</v>
      </c>
      <c r="GC9" t="e">
        <v>#N/A</v>
      </c>
      <c r="GD9" t="e">
        <v>#N/A</v>
      </c>
      <c r="GE9" t="e">
        <v>#N/A</v>
      </c>
      <c r="GF9" t="e">
        <f t="shared" si="19"/>
        <v>#N/A</v>
      </c>
      <c r="GG9" s="106"/>
      <c r="GH9" s="27"/>
      <c r="GI9" s="106" t="s">
        <v>2367</v>
      </c>
      <c r="GJ9" s="270" t="s">
        <v>2729</v>
      </c>
      <c r="GK9" s="106" t="s">
        <v>2690</v>
      </c>
      <c r="GM9" s="1" t="e">
        <v>#N/A</v>
      </c>
      <c r="GN9" s="1" t="e">
        <v>#N/A</v>
      </c>
      <c r="GO9" s="1" t="e">
        <v>#N/A</v>
      </c>
      <c r="GP9" s="1" t="e">
        <v>#N/A</v>
      </c>
      <c r="GQ9" t="e">
        <v>#N/A</v>
      </c>
      <c r="GR9" t="e">
        <v>#N/A</v>
      </c>
      <c r="GS9" t="e">
        <v>#N/A</v>
      </c>
      <c r="GT9" t="e">
        <v>#N/A</v>
      </c>
      <c r="GU9" t="e">
        <v>#N/A</v>
      </c>
      <c r="GV9" t="e">
        <v>#N/A</v>
      </c>
      <c r="GW9" t="e">
        <v>#N/A</v>
      </c>
      <c r="GX9" t="e">
        <v>#N/A</v>
      </c>
      <c r="GY9" t="e">
        <f t="shared" si="21"/>
        <v>#N/A</v>
      </c>
      <c r="GZ9" s="106"/>
      <c r="HA9" s="27"/>
      <c r="HB9" s="106" t="s">
        <v>2367</v>
      </c>
      <c r="HC9" s="270" t="s">
        <v>2729</v>
      </c>
      <c r="HD9" s="106" t="s">
        <v>2690</v>
      </c>
      <c r="HF9" s="1">
        <v>0</v>
      </c>
      <c r="HG9" s="1">
        <v>0</v>
      </c>
      <c r="HH9" s="1">
        <v>0</v>
      </c>
      <c r="HI9" s="1">
        <v>0</v>
      </c>
      <c r="HJ9">
        <v>0</v>
      </c>
      <c r="HK9">
        <v>0</v>
      </c>
      <c r="HL9">
        <v>113</v>
      </c>
      <c r="HM9">
        <v>0</v>
      </c>
      <c r="HN9">
        <v>0</v>
      </c>
      <c r="HO9">
        <v>0</v>
      </c>
      <c r="HP9">
        <v>0</v>
      </c>
      <c r="HQ9">
        <v>100</v>
      </c>
      <c r="HR9">
        <f t="shared" si="23"/>
        <v>0</v>
      </c>
      <c r="HS9" s="106"/>
      <c r="HT9" s="27"/>
      <c r="HU9" s="106" t="s">
        <v>2367</v>
      </c>
      <c r="HV9" s="270" t="s">
        <v>2729</v>
      </c>
      <c r="HW9" s="106" t="s">
        <v>2690</v>
      </c>
      <c r="HY9" s="1" t="e">
        <v>#N/A</v>
      </c>
      <c r="HZ9" s="1" t="e">
        <v>#N/A</v>
      </c>
      <c r="IA9" s="1" t="e">
        <v>#N/A</v>
      </c>
      <c r="IB9" s="1" t="e">
        <v>#N/A</v>
      </c>
      <c r="IC9" t="e">
        <v>#N/A</v>
      </c>
      <c r="ID9" t="e">
        <v>#N/A</v>
      </c>
      <c r="IE9" t="e">
        <v>#N/A</v>
      </c>
      <c r="IF9" t="e">
        <v>#N/A</v>
      </c>
      <c r="IG9" t="e">
        <v>#N/A</v>
      </c>
      <c r="IH9" t="e">
        <v>#N/A</v>
      </c>
      <c r="II9" t="e">
        <v>#N/A</v>
      </c>
      <c r="IJ9" t="e">
        <v>#N/A</v>
      </c>
      <c r="IK9" t="e">
        <f t="shared" si="24"/>
        <v>#N/A</v>
      </c>
      <c r="IL9" s="106"/>
      <c r="IM9" s="27"/>
      <c r="IN9" s="106" t="s">
        <v>2367</v>
      </c>
      <c r="IO9" s="270" t="s">
        <v>2729</v>
      </c>
      <c r="IP9" s="106" t="s">
        <v>2690</v>
      </c>
      <c r="IR9" s="1" t="e">
        <v>#N/A</v>
      </c>
      <c r="IS9" s="1" t="e">
        <v>#N/A</v>
      </c>
      <c r="IT9" s="1" t="e">
        <v>#N/A</v>
      </c>
      <c r="IU9" s="1" t="e">
        <v>#N/A</v>
      </c>
      <c r="IV9" t="e">
        <v>#N/A</v>
      </c>
      <c r="IW9" t="e">
        <v>#N/A</v>
      </c>
      <c r="IX9" t="e">
        <v>#N/A</v>
      </c>
      <c r="IY9" t="e">
        <v>#N/A</v>
      </c>
      <c r="IZ9" t="e">
        <v>#N/A</v>
      </c>
      <c r="JA9" t="e">
        <v>#N/A</v>
      </c>
      <c r="JB9" t="e">
        <v>#N/A</v>
      </c>
      <c r="JC9" t="e">
        <v>#N/A</v>
      </c>
      <c r="JD9" t="e">
        <f t="shared" si="26"/>
        <v>#N/A</v>
      </c>
      <c r="JE9" s="106"/>
      <c r="JF9" s="27"/>
      <c r="JG9" s="106" t="s">
        <v>2367</v>
      </c>
      <c r="JH9" s="270" t="s">
        <v>2729</v>
      </c>
      <c r="JI9" s="106" t="s">
        <v>2690</v>
      </c>
      <c r="JK9" s="1">
        <v>0</v>
      </c>
      <c r="JL9" s="1">
        <v>0</v>
      </c>
      <c r="JM9" s="1">
        <v>0</v>
      </c>
      <c r="JN9" s="1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f t="shared" si="28"/>
        <v>0</v>
      </c>
      <c r="JX9" s="106"/>
      <c r="JY9" s="27"/>
      <c r="JZ9" s="106" t="s">
        <v>2367</v>
      </c>
      <c r="KA9" s="270" t="s">
        <v>2729</v>
      </c>
      <c r="KB9" s="106" t="s">
        <v>2690</v>
      </c>
      <c r="KD9" s="1">
        <v>0.20616898148148147</v>
      </c>
      <c r="KE9" s="1">
        <v>0.18702546296296296</v>
      </c>
      <c r="KF9" s="1">
        <v>8.9583333333333338E-3</v>
      </c>
      <c r="KG9" s="1">
        <v>1.0173611111111111E-2</v>
      </c>
      <c r="KH9">
        <v>34</v>
      </c>
      <c r="KI9">
        <v>512</v>
      </c>
      <c r="KJ9">
        <v>341</v>
      </c>
      <c r="KK9">
        <v>6</v>
      </c>
      <c r="KL9">
        <v>0</v>
      </c>
      <c r="KM9">
        <v>0</v>
      </c>
      <c r="KN9">
        <v>0</v>
      </c>
      <c r="KO9">
        <v>98.27</v>
      </c>
      <c r="KP9">
        <f t="shared" si="30"/>
        <v>506</v>
      </c>
      <c r="KQ9" s="106"/>
      <c r="KR9" s="27"/>
      <c r="KS9" s="106" t="s">
        <v>2367</v>
      </c>
      <c r="KT9" s="270" t="s">
        <v>2729</v>
      </c>
      <c r="KU9" s="106" t="s">
        <v>2690</v>
      </c>
      <c r="KW9" s="1">
        <v>0</v>
      </c>
      <c r="KX9" s="1">
        <v>0</v>
      </c>
      <c r="KY9" s="1">
        <v>0</v>
      </c>
      <c r="KZ9" s="1">
        <v>0</v>
      </c>
      <c r="LA9">
        <v>0</v>
      </c>
      <c r="LB9">
        <v>0</v>
      </c>
      <c r="LC9">
        <v>197</v>
      </c>
      <c r="LD9">
        <v>0</v>
      </c>
      <c r="LE9">
        <v>0</v>
      </c>
      <c r="LF9">
        <v>0</v>
      </c>
      <c r="LG9">
        <v>0</v>
      </c>
      <c r="LH9">
        <v>100</v>
      </c>
      <c r="LI9">
        <f t="shared" si="32"/>
        <v>0</v>
      </c>
      <c r="LJ9" s="106"/>
      <c r="LK9" s="27"/>
      <c r="LL9" s="106" t="s">
        <v>2367</v>
      </c>
      <c r="LM9" s="270" t="s">
        <v>2729</v>
      </c>
      <c r="LN9" s="106" t="s">
        <v>2690</v>
      </c>
      <c r="LP9" s="1">
        <v>9.3055555555555548E-3</v>
      </c>
      <c r="LQ9" s="1">
        <v>8.6342592592592599E-3</v>
      </c>
      <c r="LR9" s="1">
        <v>1.1574074074074073E-5</v>
      </c>
      <c r="LS9" s="1">
        <v>6.4814814814814813E-4</v>
      </c>
      <c r="LT9">
        <v>12</v>
      </c>
      <c r="LU9">
        <v>25</v>
      </c>
      <c r="LV9">
        <v>469</v>
      </c>
      <c r="LW9">
        <v>29</v>
      </c>
      <c r="LX9">
        <v>0</v>
      </c>
      <c r="LY9">
        <v>0</v>
      </c>
      <c r="LZ9">
        <v>0</v>
      </c>
      <c r="MA9">
        <v>94.18</v>
      </c>
      <c r="MB9">
        <f t="shared" si="33"/>
        <v>-4</v>
      </c>
      <c r="MC9" s="106"/>
      <c r="MD9" s="27"/>
      <c r="ME9" s="106" t="s">
        <v>2367</v>
      </c>
      <c r="MF9" s="270" t="s">
        <v>2729</v>
      </c>
      <c r="MG9" s="106" t="s">
        <v>2690</v>
      </c>
      <c r="MI9" s="1">
        <v>0.14481481481481481</v>
      </c>
      <c r="MJ9" s="1">
        <v>0.12337962962962963</v>
      </c>
      <c r="MK9" s="1">
        <v>1.6319444444444445E-2</v>
      </c>
      <c r="ML9" s="1">
        <v>5.115740740740741E-3</v>
      </c>
      <c r="MM9">
        <v>35</v>
      </c>
      <c r="MN9">
        <v>421</v>
      </c>
      <c r="MO9">
        <v>422</v>
      </c>
      <c r="MP9">
        <v>38</v>
      </c>
      <c r="MQ9">
        <v>0</v>
      </c>
      <c r="MR9">
        <v>0</v>
      </c>
      <c r="MS9">
        <v>0</v>
      </c>
      <c r="MT9">
        <v>91.74</v>
      </c>
      <c r="MU9">
        <f t="shared" si="34"/>
        <v>383</v>
      </c>
      <c r="MV9" s="106">
        <v>756</v>
      </c>
      <c r="MW9" s="27">
        <f t="shared" si="40"/>
        <v>50.661375661375665</v>
      </c>
    </row>
    <row r="10" spans="1:361">
      <c r="A10" s="106" t="s">
        <v>2368</v>
      </c>
      <c r="B10" s="270" t="s">
        <v>2729</v>
      </c>
      <c r="C10" s="106" t="s">
        <v>2690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f t="shared" si="8"/>
        <v>#N/A</v>
      </c>
      <c r="R10" s="106"/>
      <c r="S10" s="27"/>
      <c r="T10" s="106" t="s">
        <v>2368</v>
      </c>
      <c r="U10" s="270" t="s">
        <v>2729</v>
      </c>
      <c r="V10" s="106" t="s">
        <v>2690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f t="shared" si="9"/>
        <v>#N/A</v>
      </c>
      <c r="AK10" s="106"/>
      <c r="AL10" s="27"/>
      <c r="AM10" s="106" t="s">
        <v>2368</v>
      </c>
      <c r="AN10" s="270" t="s">
        <v>2729</v>
      </c>
      <c r="AO10" s="106" t="s">
        <v>2690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f t="shared" si="10"/>
        <v>#N/A</v>
      </c>
      <c r="BD10" s="106"/>
      <c r="BE10" s="27"/>
      <c r="BF10" s="106" t="s">
        <v>2368</v>
      </c>
      <c r="BG10" s="270" t="s">
        <v>2729</v>
      </c>
      <c r="BH10" s="106" t="s">
        <v>2690</v>
      </c>
      <c r="BJ10" t="e">
        <v>#N/A</v>
      </c>
      <c r="BK10" t="e">
        <v>#N/A</v>
      </c>
      <c r="BL10" t="e">
        <v>#N/A</v>
      </c>
      <c r="BM10" t="e">
        <v>#N/A</v>
      </c>
      <c r="BN10" t="e">
        <v>#N/A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t="e">
        <v>#N/A</v>
      </c>
      <c r="BV10" t="e">
        <f t="shared" si="11"/>
        <v>#N/A</v>
      </c>
      <c r="BW10" s="106"/>
      <c r="BX10" s="27"/>
      <c r="BY10" s="106" t="s">
        <v>2368</v>
      </c>
      <c r="BZ10" s="270" t="s">
        <v>2729</v>
      </c>
      <c r="CA10" s="106" t="s">
        <v>2690</v>
      </c>
      <c r="CC10" t="e">
        <v>#N/A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  <c r="CI10" t="e">
        <v>#N/A</v>
      </c>
      <c r="CJ10" t="e">
        <v>#N/A</v>
      </c>
      <c r="CK10" t="e">
        <v>#N/A</v>
      </c>
      <c r="CL10" t="e">
        <v>#N/A</v>
      </c>
      <c r="CM10" t="e">
        <v>#N/A</v>
      </c>
      <c r="CN10" t="e">
        <v>#N/A</v>
      </c>
      <c r="CO10" t="e">
        <f t="shared" si="12"/>
        <v>#N/A</v>
      </c>
      <c r="CP10" s="106"/>
      <c r="CQ10" s="27"/>
      <c r="CR10" s="106" t="s">
        <v>2368</v>
      </c>
      <c r="CS10" s="270" t="s">
        <v>2729</v>
      </c>
      <c r="CT10" s="106" t="s">
        <v>2690</v>
      </c>
      <c r="CV10" t="e">
        <v>#N/A</v>
      </c>
      <c r="CW10" t="e">
        <v>#N/A</v>
      </c>
      <c r="CX10" t="e">
        <v>#N/A</v>
      </c>
      <c r="CY10" t="e">
        <v>#N/A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t="e">
        <v>#N/A</v>
      </c>
      <c r="DH10" t="e">
        <f t="shared" si="13"/>
        <v>#N/A</v>
      </c>
      <c r="DI10" s="106"/>
      <c r="DJ10" s="27"/>
      <c r="DK10" s="106" t="s">
        <v>2368</v>
      </c>
      <c r="DL10" s="270" t="s">
        <v>2729</v>
      </c>
      <c r="DM10" s="106" t="s">
        <v>2690</v>
      </c>
      <c r="DO10" t="e">
        <v>#N/A</v>
      </c>
      <c r="DP10" t="e">
        <v>#N/A</v>
      </c>
      <c r="DQ10" t="e">
        <v>#N/A</v>
      </c>
      <c r="DR10" t="e">
        <v>#N/A</v>
      </c>
      <c r="DS10" t="e">
        <v>#N/A</v>
      </c>
      <c r="DT10" t="e">
        <v>#N/A</v>
      </c>
      <c r="DU10" t="e">
        <v>#N/A</v>
      </c>
      <c r="DV10" t="e">
        <v>#N/A</v>
      </c>
      <c r="DW10" t="e">
        <v>#N/A</v>
      </c>
      <c r="DX10" t="e">
        <v>#N/A</v>
      </c>
      <c r="DY10" t="e">
        <v>#N/A</v>
      </c>
      <c r="DZ10" t="e">
        <v>#N/A</v>
      </c>
      <c r="EA10" t="e">
        <f t="shared" si="14"/>
        <v>#N/A</v>
      </c>
      <c r="EB10" s="106"/>
      <c r="EC10" s="27"/>
      <c r="ED10" s="106" t="s">
        <v>2368</v>
      </c>
      <c r="EE10" s="270" t="s">
        <v>2729</v>
      </c>
      <c r="EF10" s="106" t="s">
        <v>2690</v>
      </c>
      <c r="EH10" t="e">
        <v>#N/A</v>
      </c>
      <c r="EI10" t="e">
        <v>#N/A</v>
      </c>
      <c r="EJ10" t="e">
        <v>#N/A</v>
      </c>
      <c r="EK10" t="e">
        <v>#N/A</v>
      </c>
      <c r="EL10" t="e">
        <v>#N/A</v>
      </c>
      <c r="EM10" t="e">
        <v>#N/A</v>
      </c>
      <c r="EN10" t="e">
        <v>#N/A</v>
      </c>
      <c r="EO10" t="e">
        <v>#N/A</v>
      </c>
      <c r="EP10" t="e">
        <v>#N/A</v>
      </c>
      <c r="EQ10" t="e">
        <v>#N/A</v>
      </c>
      <c r="ER10" t="e">
        <v>#N/A</v>
      </c>
      <c r="ES10" t="e">
        <v>#N/A</v>
      </c>
      <c r="ET10" t="e">
        <f t="shared" si="15"/>
        <v>#N/A</v>
      </c>
      <c r="EU10" s="106"/>
      <c r="EV10" s="27"/>
      <c r="EW10" s="106" t="s">
        <v>2368</v>
      </c>
      <c r="EX10" s="270" t="s">
        <v>2729</v>
      </c>
      <c r="EY10" s="106" t="s">
        <v>2690</v>
      </c>
      <c r="FA10" t="e">
        <v>#N/A</v>
      </c>
      <c r="FB10" t="e">
        <v>#N/A</v>
      </c>
      <c r="FC10" t="e">
        <v>#N/A</v>
      </c>
      <c r="FD10" t="e">
        <v>#N/A</v>
      </c>
      <c r="FE10" t="e">
        <v>#N/A</v>
      </c>
      <c r="FF10" t="e">
        <v>#N/A</v>
      </c>
      <c r="FG10" t="e">
        <v>#N/A</v>
      </c>
      <c r="FH10" t="e">
        <v>#N/A</v>
      </c>
      <c r="FI10" t="e">
        <v>#N/A</v>
      </c>
      <c r="FJ10" t="e">
        <v>#N/A</v>
      </c>
      <c r="FK10" t="e">
        <v>#N/A</v>
      </c>
      <c r="FL10" t="e">
        <v>#N/A</v>
      </c>
      <c r="FM10" t="e">
        <f t="shared" si="17"/>
        <v>#N/A</v>
      </c>
      <c r="FN10" s="106"/>
      <c r="FO10" s="27"/>
      <c r="FP10" s="106" t="s">
        <v>2368</v>
      </c>
      <c r="FQ10" s="270" t="s">
        <v>2729</v>
      </c>
      <c r="FR10" s="106" t="s">
        <v>2690</v>
      </c>
      <c r="FT10" t="e">
        <v>#N/A</v>
      </c>
      <c r="FU10" t="e">
        <v>#N/A</v>
      </c>
      <c r="FV10" t="e">
        <v>#N/A</v>
      </c>
      <c r="FW10" t="e">
        <v>#N/A</v>
      </c>
      <c r="FX10" t="e">
        <v>#N/A</v>
      </c>
      <c r="FY10" t="e">
        <v>#N/A</v>
      </c>
      <c r="FZ10" t="e">
        <v>#N/A</v>
      </c>
      <c r="GA10" t="e">
        <v>#N/A</v>
      </c>
      <c r="GB10" t="e">
        <v>#N/A</v>
      </c>
      <c r="GC10" t="e">
        <v>#N/A</v>
      </c>
      <c r="GD10" t="e">
        <v>#N/A</v>
      </c>
      <c r="GE10" t="e">
        <v>#N/A</v>
      </c>
      <c r="GF10" t="e">
        <f t="shared" si="19"/>
        <v>#N/A</v>
      </c>
      <c r="GG10" s="106"/>
      <c r="GH10" s="27"/>
      <c r="GI10" s="106" t="s">
        <v>2368</v>
      </c>
      <c r="GJ10" s="270" t="s">
        <v>2729</v>
      </c>
      <c r="GK10" s="106" t="s">
        <v>2690</v>
      </c>
      <c r="GM10" t="e">
        <v>#N/A</v>
      </c>
      <c r="GN10" t="e">
        <v>#N/A</v>
      </c>
      <c r="GO10" t="e">
        <v>#N/A</v>
      </c>
      <c r="GP10" t="e">
        <v>#N/A</v>
      </c>
      <c r="GQ10" t="e">
        <v>#N/A</v>
      </c>
      <c r="GR10" t="e">
        <v>#N/A</v>
      </c>
      <c r="GS10" t="e">
        <v>#N/A</v>
      </c>
      <c r="GT10" t="e">
        <v>#N/A</v>
      </c>
      <c r="GU10" t="e">
        <v>#N/A</v>
      </c>
      <c r="GV10" t="e">
        <v>#N/A</v>
      </c>
      <c r="GW10" t="e">
        <v>#N/A</v>
      </c>
      <c r="GX10" t="e">
        <v>#N/A</v>
      </c>
      <c r="GY10" t="e">
        <f t="shared" si="21"/>
        <v>#N/A</v>
      </c>
      <c r="GZ10" s="106"/>
      <c r="HA10" s="27"/>
      <c r="HB10" s="106" t="s">
        <v>2368</v>
      </c>
      <c r="HC10" s="270" t="s">
        <v>2729</v>
      </c>
      <c r="HD10" s="106" t="s">
        <v>2690</v>
      </c>
      <c r="HF10" t="e">
        <v>#N/A</v>
      </c>
      <c r="HG10" t="e">
        <v>#N/A</v>
      </c>
      <c r="HH10" t="e">
        <v>#N/A</v>
      </c>
      <c r="HI10" t="e">
        <v>#N/A</v>
      </c>
      <c r="HJ10" t="e">
        <v>#N/A</v>
      </c>
      <c r="HK10" t="e">
        <v>#N/A</v>
      </c>
      <c r="HL10" t="e">
        <v>#N/A</v>
      </c>
      <c r="HM10" t="e">
        <v>#N/A</v>
      </c>
      <c r="HN10" t="e">
        <v>#N/A</v>
      </c>
      <c r="HO10" t="e">
        <v>#N/A</v>
      </c>
      <c r="HP10" t="e">
        <v>#N/A</v>
      </c>
      <c r="HQ10" t="e">
        <v>#N/A</v>
      </c>
      <c r="HR10" t="e">
        <f t="shared" si="23"/>
        <v>#N/A</v>
      </c>
      <c r="HS10" s="106"/>
      <c r="HT10" s="27"/>
      <c r="HU10" s="106" t="s">
        <v>2368</v>
      </c>
      <c r="HV10" s="270" t="s">
        <v>2729</v>
      </c>
      <c r="HW10" s="106" t="s">
        <v>2690</v>
      </c>
      <c r="HY10" t="e">
        <v>#N/A</v>
      </c>
      <c r="HZ10" t="e">
        <v>#N/A</v>
      </c>
      <c r="IA10" t="e">
        <v>#N/A</v>
      </c>
      <c r="IB10" t="e">
        <v>#N/A</v>
      </c>
      <c r="IC10" t="e">
        <v>#N/A</v>
      </c>
      <c r="ID10" t="e">
        <v>#N/A</v>
      </c>
      <c r="IE10" t="e">
        <v>#N/A</v>
      </c>
      <c r="IF10" t="e">
        <v>#N/A</v>
      </c>
      <c r="IG10" t="e">
        <v>#N/A</v>
      </c>
      <c r="IH10" t="e">
        <v>#N/A</v>
      </c>
      <c r="II10" t="e">
        <v>#N/A</v>
      </c>
      <c r="IJ10" t="e">
        <v>#N/A</v>
      </c>
      <c r="IK10" t="e">
        <f t="shared" si="24"/>
        <v>#N/A</v>
      </c>
      <c r="IL10" s="106"/>
      <c r="IM10" s="27"/>
      <c r="IN10" s="106" t="s">
        <v>2368</v>
      </c>
      <c r="IO10" s="270" t="s">
        <v>2729</v>
      </c>
      <c r="IP10" s="106" t="s">
        <v>2690</v>
      </c>
      <c r="IR10" t="e">
        <v>#N/A</v>
      </c>
      <c r="IS10" t="e">
        <v>#N/A</v>
      </c>
      <c r="IT10" t="e">
        <v>#N/A</v>
      </c>
      <c r="IU10" t="e">
        <v>#N/A</v>
      </c>
      <c r="IV10" t="e">
        <v>#N/A</v>
      </c>
      <c r="IW10" t="e">
        <v>#N/A</v>
      </c>
      <c r="IX10" t="e">
        <v>#N/A</v>
      </c>
      <c r="IY10" t="e">
        <v>#N/A</v>
      </c>
      <c r="IZ10" t="e">
        <v>#N/A</v>
      </c>
      <c r="JA10" t="e">
        <v>#N/A</v>
      </c>
      <c r="JB10" t="e">
        <v>#N/A</v>
      </c>
      <c r="JC10" t="e">
        <v>#N/A</v>
      </c>
      <c r="JD10" t="e">
        <f t="shared" si="26"/>
        <v>#N/A</v>
      </c>
      <c r="JE10" s="106"/>
      <c r="JF10" s="27"/>
      <c r="JG10" s="106" t="s">
        <v>2368</v>
      </c>
      <c r="JH10" s="270" t="s">
        <v>2729</v>
      </c>
      <c r="JI10" s="106" t="s">
        <v>2690</v>
      </c>
      <c r="JK10" t="e">
        <v>#N/A</v>
      </c>
      <c r="JL10" t="e">
        <v>#N/A</v>
      </c>
      <c r="JM10" t="e">
        <v>#N/A</v>
      </c>
      <c r="JN10" t="e">
        <v>#N/A</v>
      </c>
      <c r="JO10" t="e">
        <v>#N/A</v>
      </c>
      <c r="JP10" t="e">
        <v>#N/A</v>
      </c>
      <c r="JQ10" t="e">
        <v>#N/A</v>
      </c>
      <c r="JR10" t="e">
        <v>#N/A</v>
      </c>
      <c r="JS10" t="e">
        <v>#N/A</v>
      </c>
      <c r="JT10" t="e">
        <v>#N/A</v>
      </c>
      <c r="JU10" t="e">
        <v>#N/A</v>
      </c>
      <c r="JV10" t="e">
        <v>#N/A</v>
      </c>
      <c r="JW10" t="e">
        <f t="shared" si="28"/>
        <v>#N/A</v>
      </c>
      <c r="JX10" s="106"/>
      <c r="JY10" s="27"/>
      <c r="JZ10" s="106" t="s">
        <v>2368</v>
      </c>
      <c r="KA10" s="270" t="s">
        <v>2729</v>
      </c>
      <c r="KB10" s="106" t="s">
        <v>2690</v>
      </c>
      <c r="KD10" t="e">
        <v>#N/A</v>
      </c>
      <c r="KE10" t="e">
        <v>#N/A</v>
      </c>
      <c r="KF10" t="e">
        <v>#N/A</v>
      </c>
      <c r="KG10" t="e">
        <v>#N/A</v>
      </c>
      <c r="KH10" t="e">
        <v>#N/A</v>
      </c>
      <c r="KI10" t="e">
        <v>#N/A</v>
      </c>
      <c r="KJ10" t="e">
        <v>#N/A</v>
      </c>
      <c r="KK10" t="e">
        <v>#N/A</v>
      </c>
      <c r="KL10" t="e">
        <v>#N/A</v>
      </c>
      <c r="KM10" t="e">
        <v>#N/A</v>
      </c>
      <c r="KN10" t="e">
        <v>#N/A</v>
      </c>
      <c r="KO10" t="e">
        <v>#N/A</v>
      </c>
      <c r="KP10" t="e">
        <f t="shared" si="30"/>
        <v>#N/A</v>
      </c>
      <c r="KQ10" s="106"/>
      <c r="KR10" s="27"/>
      <c r="KS10" s="106" t="s">
        <v>2368</v>
      </c>
      <c r="KT10" s="270" t="s">
        <v>2729</v>
      </c>
      <c r="KU10" s="106" t="s">
        <v>2690</v>
      </c>
      <c r="KW10" t="e">
        <v>#N/A</v>
      </c>
      <c r="KX10" t="e">
        <v>#N/A</v>
      </c>
      <c r="KY10" t="e">
        <v>#N/A</v>
      </c>
      <c r="KZ10" t="e">
        <v>#N/A</v>
      </c>
      <c r="LA10" t="e">
        <v>#N/A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f t="shared" si="32"/>
        <v>#N/A</v>
      </c>
      <c r="LJ10" s="106"/>
      <c r="LK10" s="27"/>
      <c r="LL10" s="106" t="s">
        <v>2368</v>
      </c>
      <c r="LM10" s="270" t="s">
        <v>2729</v>
      </c>
      <c r="LN10" s="106" t="s">
        <v>2690</v>
      </c>
      <c r="LP10" t="e">
        <v>#N/A</v>
      </c>
      <c r="LQ10" t="e">
        <v>#N/A</v>
      </c>
      <c r="LR10" t="e">
        <v>#N/A</v>
      </c>
      <c r="LS10" t="e">
        <v>#N/A</v>
      </c>
      <c r="LT10" t="e">
        <v>#N/A</v>
      </c>
      <c r="LU10" t="e">
        <v>#N/A</v>
      </c>
      <c r="LV10" t="e">
        <v>#N/A</v>
      </c>
      <c r="LW10" t="e">
        <v>#N/A</v>
      </c>
      <c r="LX10" t="e">
        <v>#N/A</v>
      </c>
      <c r="LY10" t="e">
        <v>#N/A</v>
      </c>
      <c r="LZ10" t="e">
        <v>#N/A</v>
      </c>
      <c r="MA10" t="e">
        <v>#N/A</v>
      </c>
      <c r="MB10" t="e">
        <f t="shared" si="33"/>
        <v>#N/A</v>
      </c>
      <c r="MC10" s="106"/>
      <c r="MD10" s="27"/>
      <c r="ME10" s="106" t="s">
        <v>2368</v>
      </c>
      <c r="MF10" s="270" t="s">
        <v>2729</v>
      </c>
      <c r="MG10" s="106" t="s">
        <v>2690</v>
      </c>
      <c r="MI10" t="e">
        <v>#N/A</v>
      </c>
      <c r="MJ10" t="e">
        <v>#N/A</v>
      </c>
      <c r="MK10" t="e">
        <v>#N/A</v>
      </c>
      <c r="ML10" t="e">
        <v>#N/A</v>
      </c>
      <c r="MM10" t="e">
        <v>#N/A</v>
      </c>
      <c r="MN10" t="e">
        <v>#N/A</v>
      </c>
      <c r="MO10" t="e">
        <v>#N/A</v>
      </c>
      <c r="MP10" t="e">
        <v>#N/A</v>
      </c>
      <c r="MQ10" t="e">
        <v>#N/A</v>
      </c>
      <c r="MR10" t="e">
        <v>#N/A</v>
      </c>
      <c r="MS10" t="e">
        <v>#N/A</v>
      </c>
      <c r="MT10" t="e">
        <v>#N/A</v>
      </c>
      <c r="MU10" t="e">
        <f t="shared" si="34"/>
        <v>#N/A</v>
      </c>
      <c r="MV10" s="106"/>
      <c r="MW10" s="27"/>
    </row>
    <row r="11" spans="1:361">
      <c r="A11" s="106" t="s">
        <v>2171</v>
      </c>
      <c r="B11" s="270" t="s">
        <v>2729</v>
      </c>
      <c r="C11" s="106" t="s">
        <v>2690</v>
      </c>
      <c r="E11" s="1">
        <v>0.33863425925925927</v>
      </c>
      <c r="F11" s="1">
        <v>0.28486111111111112</v>
      </c>
      <c r="G11" s="1">
        <v>1.8148148148148146E-2</v>
      </c>
      <c r="H11" s="1">
        <v>3.5613425925925923E-2</v>
      </c>
      <c r="I11">
        <v>91</v>
      </c>
      <c r="J11">
        <v>1000</v>
      </c>
      <c r="K11">
        <v>1320</v>
      </c>
      <c r="L11">
        <v>36</v>
      </c>
      <c r="M11">
        <v>0</v>
      </c>
      <c r="N11">
        <v>0</v>
      </c>
      <c r="O11">
        <v>0</v>
      </c>
      <c r="P11">
        <v>97.35</v>
      </c>
      <c r="Q11">
        <f t="shared" si="8"/>
        <v>964</v>
      </c>
      <c r="R11" s="106">
        <v>1067</v>
      </c>
      <c r="S11" s="27">
        <f t="shared" si="0"/>
        <v>90.346766635426434</v>
      </c>
      <c r="T11" s="106" t="s">
        <v>2171</v>
      </c>
      <c r="U11" s="270" t="s">
        <v>2729</v>
      </c>
      <c r="V11" s="106" t="s">
        <v>2690</v>
      </c>
      <c r="X11" s="1">
        <v>0.31672453703703701</v>
      </c>
      <c r="Y11" s="1">
        <v>0.23980324074074075</v>
      </c>
      <c r="Z11" s="1">
        <v>4.7361111111111111E-2</v>
      </c>
      <c r="AA11" s="1">
        <v>2.9548611111111109E-2</v>
      </c>
      <c r="AB11">
        <v>80</v>
      </c>
      <c r="AC11">
        <v>805</v>
      </c>
      <c r="AD11">
        <v>1137</v>
      </c>
      <c r="AE11">
        <v>115</v>
      </c>
      <c r="AF11">
        <v>0</v>
      </c>
      <c r="AG11">
        <v>0</v>
      </c>
      <c r="AH11">
        <v>0</v>
      </c>
      <c r="AI11">
        <v>90.81</v>
      </c>
      <c r="AJ11">
        <f t="shared" si="9"/>
        <v>690</v>
      </c>
      <c r="AK11" s="106">
        <v>800</v>
      </c>
      <c r="AL11" s="27">
        <f t="shared" ref="AL11" si="50">AJ11/AK11*100</f>
        <v>86.25</v>
      </c>
      <c r="AM11" s="106" t="s">
        <v>2171</v>
      </c>
      <c r="AN11" s="270" t="s">
        <v>2729</v>
      </c>
      <c r="AO11" s="106" t="s">
        <v>2690</v>
      </c>
      <c r="AQ11" s="1">
        <v>0.51730324074074074</v>
      </c>
      <c r="AR11" s="1">
        <v>0.39552083333333332</v>
      </c>
      <c r="AS11" s="1">
        <v>6.322916666666667E-2</v>
      </c>
      <c r="AT11" s="1">
        <v>5.8541666666666665E-2</v>
      </c>
      <c r="AU11">
        <v>101</v>
      </c>
      <c r="AV11">
        <v>1389</v>
      </c>
      <c r="AW11">
        <v>1184</v>
      </c>
      <c r="AX11">
        <v>107</v>
      </c>
      <c r="AY11">
        <v>0</v>
      </c>
      <c r="AZ11">
        <v>0</v>
      </c>
      <c r="BA11">
        <v>0</v>
      </c>
      <c r="BB11">
        <v>91.71</v>
      </c>
      <c r="BC11">
        <f t="shared" si="10"/>
        <v>1282</v>
      </c>
      <c r="BD11" s="106">
        <v>1067</v>
      </c>
      <c r="BE11" s="27">
        <f t="shared" ref="BE11" si="51">BC11/BD11*100</f>
        <v>120.14995313964386</v>
      </c>
      <c r="BF11" s="106" t="s">
        <v>2171</v>
      </c>
      <c r="BG11" s="270" t="s">
        <v>2729</v>
      </c>
      <c r="BH11" s="106" t="s">
        <v>2690</v>
      </c>
      <c r="BJ11" s="1">
        <v>0.33864583333333331</v>
      </c>
      <c r="BK11" s="1">
        <v>0.21245370370370373</v>
      </c>
      <c r="BL11" s="1">
        <v>9.0949074074074085E-2</v>
      </c>
      <c r="BM11" s="1">
        <v>3.5231481481481482E-2</v>
      </c>
      <c r="BN11">
        <v>72</v>
      </c>
      <c r="BO11">
        <v>805</v>
      </c>
      <c r="BP11">
        <v>1121</v>
      </c>
      <c r="BQ11">
        <v>101</v>
      </c>
      <c r="BR11">
        <v>0</v>
      </c>
      <c r="BS11">
        <v>0</v>
      </c>
      <c r="BT11">
        <v>0</v>
      </c>
      <c r="BU11">
        <v>91.73</v>
      </c>
      <c r="BV11">
        <f t="shared" si="11"/>
        <v>704</v>
      </c>
      <c r="BW11" s="106">
        <v>1152</v>
      </c>
      <c r="BX11" s="27">
        <f t="shared" ref="BX11" si="52">BV11/BW11*100</f>
        <v>61.111111111111114</v>
      </c>
      <c r="BY11" s="106" t="s">
        <v>2171</v>
      </c>
      <c r="BZ11" s="270" t="s">
        <v>2729</v>
      </c>
      <c r="CA11" s="106" t="s">
        <v>2690</v>
      </c>
      <c r="CC11" s="1">
        <v>0.3828125</v>
      </c>
      <c r="CD11" s="1">
        <v>0.3243402777777778</v>
      </c>
      <c r="CE11" s="1">
        <v>1.6550925925925924E-2</v>
      </c>
      <c r="CF11" s="1">
        <v>4.1909722222222223E-2</v>
      </c>
      <c r="CG11">
        <v>92</v>
      </c>
      <c r="CH11">
        <v>1078</v>
      </c>
      <c r="CI11">
        <v>999</v>
      </c>
      <c r="CJ11">
        <v>68</v>
      </c>
      <c r="CK11">
        <v>0</v>
      </c>
      <c r="CL11">
        <v>0</v>
      </c>
      <c r="CM11">
        <v>0</v>
      </c>
      <c r="CN11">
        <v>93.63</v>
      </c>
      <c r="CO11">
        <f t="shared" si="12"/>
        <v>1010</v>
      </c>
      <c r="CP11" s="106">
        <v>1152</v>
      </c>
      <c r="CQ11" s="27">
        <f t="shared" ref="CQ11" si="53">CO11/CP11*100</f>
        <v>87.673611111111114</v>
      </c>
      <c r="CR11" s="106" t="s">
        <v>2171</v>
      </c>
      <c r="CS11" s="270" t="s">
        <v>2729</v>
      </c>
      <c r="CT11" s="106" t="s">
        <v>2690</v>
      </c>
      <c r="CV11" s="1">
        <v>0.41136574074074073</v>
      </c>
      <c r="CW11" s="1">
        <v>0.34598379629629633</v>
      </c>
      <c r="CX11" s="1">
        <v>2.9062500000000002E-2</v>
      </c>
      <c r="CY11" s="1">
        <v>3.6296296296296292E-2</v>
      </c>
      <c r="CZ11">
        <v>127</v>
      </c>
      <c r="DA11">
        <v>1346</v>
      </c>
      <c r="DB11">
        <v>2574</v>
      </c>
      <c r="DC11">
        <v>193</v>
      </c>
      <c r="DD11">
        <v>0</v>
      </c>
      <c r="DE11">
        <v>0</v>
      </c>
      <c r="DF11">
        <v>0</v>
      </c>
      <c r="DG11">
        <v>93.02</v>
      </c>
      <c r="DH11">
        <f t="shared" si="13"/>
        <v>1153</v>
      </c>
      <c r="DI11" s="106">
        <v>1152</v>
      </c>
      <c r="DJ11" s="27">
        <f t="shared" ref="DJ11" si="54">DH11/DI11*100</f>
        <v>100.08680555555556</v>
      </c>
      <c r="DK11" s="106" t="s">
        <v>2171</v>
      </c>
      <c r="DL11" s="270" t="s">
        <v>2729</v>
      </c>
      <c r="DM11" s="106" t="s">
        <v>2690</v>
      </c>
      <c r="DO11" s="1">
        <v>0.37094907407407413</v>
      </c>
      <c r="DP11" s="1">
        <v>0.31778935185185186</v>
      </c>
      <c r="DQ11" s="1">
        <v>2.298611111111111E-2</v>
      </c>
      <c r="DR11" s="1">
        <v>3.0162037037037032E-2</v>
      </c>
      <c r="DS11">
        <v>72</v>
      </c>
      <c r="DT11">
        <v>1241</v>
      </c>
      <c r="DU11">
        <v>1692</v>
      </c>
      <c r="DV11">
        <v>79</v>
      </c>
      <c r="DW11">
        <v>0</v>
      </c>
      <c r="DX11">
        <v>0</v>
      </c>
      <c r="DY11">
        <v>0</v>
      </c>
      <c r="DZ11">
        <v>95.54</v>
      </c>
      <c r="EA11">
        <f t="shared" si="14"/>
        <v>1162</v>
      </c>
      <c r="EB11" s="106">
        <v>1152</v>
      </c>
      <c r="EC11" s="27">
        <f t="shared" ref="EC11" si="55">EA11/EB11*100</f>
        <v>100.86805555555556</v>
      </c>
      <c r="ED11" s="106" t="s">
        <v>2171</v>
      </c>
      <c r="EE11" s="270" t="s">
        <v>2729</v>
      </c>
      <c r="EF11" s="106" t="s">
        <v>2690</v>
      </c>
      <c r="EH11" s="1">
        <v>0.40107638888888886</v>
      </c>
      <c r="EI11" s="1">
        <v>0.29996527777777776</v>
      </c>
      <c r="EJ11" s="1">
        <v>6.1481481481481477E-2</v>
      </c>
      <c r="EK11" s="1">
        <v>3.9618055555555552E-2</v>
      </c>
      <c r="EL11">
        <v>71</v>
      </c>
      <c r="EM11">
        <v>1029</v>
      </c>
      <c r="EN11">
        <v>770</v>
      </c>
      <c r="EO11">
        <v>57</v>
      </c>
      <c r="EP11">
        <v>0</v>
      </c>
      <c r="EQ11">
        <v>0</v>
      </c>
      <c r="ER11">
        <v>0</v>
      </c>
      <c r="ES11">
        <v>93.11</v>
      </c>
      <c r="ET11">
        <f t="shared" si="15"/>
        <v>972</v>
      </c>
      <c r="EU11" s="106">
        <v>1152</v>
      </c>
      <c r="EV11" s="27">
        <f t="shared" si="47"/>
        <v>84.375</v>
      </c>
      <c r="EW11" s="106" t="s">
        <v>2171</v>
      </c>
      <c r="EX11" s="270" t="s">
        <v>2729</v>
      </c>
      <c r="EY11" s="106" t="s">
        <v>2690</v>
      </c>
      <c r="FA11" s="1">
        <v>0.37464120370370368</v>
      </c>
      <c r="FB11" s="1">
        <v>0.31217592592592591</v>
      </c>
      <c r="FC11" s="1">
        <v>1.6006944444444445E-2</v>
      </c>
      <c r="FD11" s="1">
        <v>4.6446759259259257E-2</v>
      </c>
      <c r="FE11">
        <v>81</v>
      </c>
      <c r="FF11">
        <v>1198</v>
      </c>
      <c r="FG11">
        <v>903</v>
      </c>
      <c r="FH11">
        <v>32</v>
      </c>
      <c r="FI11">
        <v>0</v>
      </c>
      <c r="FJ11">
        <v>0</v>
      </c>
      <c r="FK11">
        <v>0</v>
      </c>
      <c r="FL11">
        <v>96.58</v>
      </c>
      <c r="FM11">
        <f t="shared" si="17"/>
        <v>1166</v>
      </c>
      <c r="FN11" s="106">
        <v>1152</v>
      </c>
      <c r="FO11" s="27">
        <f t="shared" ref="FO11" si="56">FM11/FN11*100</f>
        <v>101.21527777777777</v>
      </c>
      <c r="FP11" s="106" t="s">
        <v>2171</v>
      </c>
      <c r="FQ11" s="270" t="s">
        <v>2729</v>
      </c>
      <c r="FR11" s="106" t="s">
        <v>2690</v>
      </c>
      <c r="FT11" s="1">
        <v>0.37464120370370368</v>
      </c>
      <c r="FU11" s="1">
        <v>0.31217592592592591</v>
      </c>
      <c r="FV11" s="1">
        <v>1.6006944444444445E-2</v>
      </c>
      <c r="FW11" s="1">
        <v>4.6446759259259257E-2</v>
      </c>
      <c r="FX11">
        <v>81</v>
      </c>
      <c r="FY11">
        <v>1198</v>
      </c>
      <c r="FZ11">
        <v>903</v>
      </c>
      <c r="GA11">
        <v>32</v>
      </c>
      <c r="GB11">
        <v>0</v>
      </c>
      <c r="GC11">
        <v>0</v>
      </c>
      <c r="GD11">
        <v>0</v>
      </c>
      <c r="GE11">
        <v>96.58</v>
      </c>
      <c r="GF11">
        <f t="shared" si="19"/>
        <v>1166</v>
      </c>
      <c r="GG11" s="106">
        <v>1152</v>
      </c>
      <c r="GH11" s="27">
        <f t="shared" ref="GH11" si="57">GF11/GG11*100</f>
        <v>101.21527777777777</v>
      </c>
      <c r="GI11" s="106" t="s">
        <v>2171</v>
      </c>
      <c r="GJ11" s="270" t="s">
        <v>2729</v>
      </c>
      <c r="GK11" s="106" t="s">
        <v>2690</v>
      </c>
      <c r="GM11" s="1">
        <v>0.34589120370370369</v>
      </c>
      <c r="GN11" s="1">
        <v>0.26849537037037036</v>
      </c>
      <c r="GO11" s="1">
        <v>3.9189814814814809E-2</v>
      </c>
      <c r="GP11" s="1">
        <v>3.8194444444444441E-2</v>
      </c>
      <c r="GQ11">
        <v>65</v>
      </c>
      <c r="GR11">
        <v>1017</v>
      </c>
      <c r="GS11">
        <v>897</v>
      </c>
      <c r="GT11">
        <v>20</v>
      </c>
      <c r="GU11">
        <v>0</v>
      </c>
      <c r="GV11">
        <v>0</v>
      </c>
      <c r="GW11">
        <v>0</v>
      </c>
      <c r="GX11">
        <v>97.82</v>
      </c>
      <c r="GY11">
        <f t="shared" si="21"/>
        <v>997</v>
      </c>
      <c r="GZ11" s="106">
        <v>1152</v>
      </c>
      <c r="HA11" s="27">
        <f t="shared" ref="HA11" si="58">GY11/GZ11*100</f>
        <v>86.545138888888886</v>
      </c>
      <c r="HB11" s="106" t="s">
        <v>2171</v>
      </c>
      <c r="HC11" s="270" t="s">
        <v>2729</v>
      </c>
      <c r="HD11" s="106" t="s">
        <v>2690</v>
      </c>
      <c r="HF11" s="1">
        <v>6.3773148148148148E-3</v>
      </c>
      <c r="HG11" s="1">
        <v>5.0810185185185186E-3</v>
      </c>
      <c r="HH11" s="1">
        <v>0</v>
      </c>
      <c r="HI11" s="1">
        <v>1.2962962962962963E-3</v>
      </c>
      <c r="HJ11">
        <v>7</v>
      </c>
      <c r="HK11">
        <v>24</v>
      </c>
      <c r="HL11">
        <v>527</v>
      </c>
      <c r="HM11">
        <v>7</v>
      </c>
      <c r="HN11">
        <v>0</v>
      </c>
      <c r="HO11">
        <v>0</v>
      </c>
      <c r="HP11">
        <v>0</v>
      </c>
      <c r="HQ11">
        <v>98.69</v>
      </c>
      <c r="HR11">
        <f t="shared" si="23"/>
        <v>17</v>
      </c>
      <c r="HS11" s="106"/>
      <c r="HT11" s="27"/>
      <c r="HU11" s="106" t="s">
        <v>2171</v>
      </c>
      <c r="HV11" s="270" t="s">
        <v>2729</v>
      </c>
      <c r="HW11" s="106" t="s">
        <v>2690</v>
      </c>
      <c r="HY11" s="1">
        <v>0.38079861111111107</v>
      </c>
      <c r="HZ11" s="1">
        <v>0.32032407407407409</v>
      </c>
      <c r="IA11" s="1">
        <v>4.1712962962962959E-2</v>
      </c>
      <c r="IB11" s="1">
        <v>1.8749999999999999E-2</v>
      </c>
      <c r="IC11">
        <v>101</v>
      </c>
      <c r="ID11">
        <v>1224</v>
      </c>
      <c r="IE11">
        <v>1657</v>
      </c>
      <c r="IF11">
        <v>94</v>
      </c>
      <c r="IG11">
        <v>0</v>
      </c>
      <c r="IH11">
        <v>0</v>
      </c>
      <c r="II11">
        <v>0</v>
      </c>
      <c r="IJ11">
        <v>94.63</v>
      </c>
      <c r="IK11">
        <f t="shared" si="24"/>
        <v>1130</v>
      </c>
      <c r="IL11" s="106">
        <v>1152</v>
      </c>
      <c r="IM11" s="27">
        <f t="shared" ref="IM11" si="59">IK11/IL11*100</f>
        <v>98.090277777777786</v>
      </c>
      <c r="IN11" s="106" t="s">
        <v>2171</v>
      </c>
      <c r="IO11" s="270" t="s">
        <v>2729</v>
      </c>
      <c r="IP11" s="106" t="s">
        <v>2690</v>
      </c>
      <c r="IR11" s="1">
        <v>0.35891203703703706</v>
      </c>
      <c r="IS11" s="1">
        <v>0.29923611111111109</v>
      </c>
      <c r="IT11" s="1">
        <v>3.740740740740741E-2</v>
      </c>
      <c r="IU11" s="1">
        <v>2.225694444444444E-2</v>
      </c>
      <c r="IV11">
        <v>91</v>
      </c>
      <c r="IW11">
        <v>1047</v>
      </c>
      <c r="IX11">
        <v>1140</v>
      </c>
      <c r="IY11">
        <v>60</v>
      </c>
      <c r="IZ11">
        <v>0</v>
      </c>
      <c r="JA11">
        <v>0</v>
      </c>
      <c r="JB11">
        <v>0</v>
      </c>
      <c r="JC11">
        <v>95</v>
      </c>
      <c r="JD11">
        <f t="shared" si="26"/>
        <v>987</v>
      </c>
      <c r="JE11" s="106">
        <v>1152</v>
      </c>
      <c r="JF11" s="27">
        <f t="shared" ref="JF11" si="60">JD11/JE11*100</f>
        <v>85.677083333333343</v>
      </c>
      <c r="JG11" s="106" t="s">
        <v>2171</v>
      </c>
      <c r="JH11" s="270" t="s">
        <v>2729</v>
      </c>
      <c r="JI11" s="106" t="s">
        <v>2690</v>
      </c>
      <c r="JK11" s="1">
        <v>0.35723379629629631</v>
      </c>
      <c r="JL11" s="1">
        <v>0.2945949074074074</v>
      </c>
      <c r="JM11" s="1">
        <v>3.6666666666666667E-2</v>
      </c>
      <c r="JN11" s="1">
        <v>2.5960648148148149E-2</v>
      </c>
      <c r="JO11">
        <v>66</v>
      </c>
      <c r="JP11">
        <v>1037</v>
      </c>
      <c r="JQ11">
        <v>785</v>
      </c>
      <c r="JR11">
        <v>38</v>
      </c>
      <c r="JS11">
        <v>0</v>
      </c>
      <c r="JT11">
        <v>0</v>
      </c>
      <c r="JU11">
        <v>0</v>
      </c>
      <c r="JV11">
        <v>95.38</v>
      </c>
      <c r="JW11">
        <f t="shared" si="28"/>
        <v>999</v>
      </c>
      <c r="JX11" s="106">
        <v>1152</v>
      </c>
      <c r="JY11" s="27">
        <f t="shared" ref="JY11" si="61">JW11/JX11*100</f>
        <v>86.71875</v>
      </c>
      <c r="JZ11" s="106" t="s">
        <v>2171</v>
      </c>
      <c r="KA11" s="270" t="s">
        <v>2729</v>
      </c>
      <c r="KB11" s="106" t="s">
        <v>2690</v>
      </c>
      <c r="KD11" s="1">
        <v>0.38688657407407406</v>
      </c>
      <c r="KE11" s="1">
        <v>0.30876157407407406</v>
      </c>
      <c r="KF11" s="1">
        <v>5.229166666666666E-2</v>
      </c>
      <c r="KG11" s="1">
        <v>2.5810185185185183E-2</v>
      </c>
      <c r="KH11">
        <v>69</v>
      </c>
      <c r="KI11">
        <v>1028</v>
      </c>
      <c r="KJ11">
        <v>1115</v>
      </c>
      <c r="KK11">
        <v>40</v>
      </c>
      <c r="KL11">
        <v>0</v>
      </c>
      <c r="KM11">
        <v>0</v>
      </c>
      <c r="KN11">
        <v>0</v>
      </c>
      <c r="KO11">
        <v>96.54</v>
      </c>
      <c r="KP11">
        <f t="shared" si="30"/>
        <v>988</v>
      </c>
      <c r="KQ11" s="106">
        <v>1152</v>
      </c>
      <c r="KR11" s="27">
        <f t="shared" ref="KR11" si="62">KP11/KQ11*100</f>
        <v>85.763888888888886</v>
      </c>
      <c r="KS11" s="106" t="s">
        <v>2171</v>
      </c>
      <c r="KT11" s="270" t="s">
        <v>2729</v>
      </c>
      <c r="KU11" s="106" t="s">
        <v>2690</v>
      </c>
      <c r="KW11" s="1">
        <v>0.55319444444444443</v>
      </c>
      <c r="KX11" s="1">
        <v>0.36016203703703703</v>
      </c>
      <c r="KY11" s="1">
        <v>0.16017361111111111</v>
      </c>
      <c r="KZ11" s="1">
        <v>3.2847222222222222E-2</v>
      </c>
      <c r="LA11">
        <v>60</v>
      </c>
      <c r="LB11">
        <v>1225</v>
      </c>
      <c r="LC11">
        <v>992</v>
      </c>
      <c r="LD11">
        <v>33</v>
      </c>
      <c r="LE11">
        <v>0</v>
      </c>
      <c r="LF11">
        <v>0</v>
      </c>
      <c r="LG11">
        <v>0</v>
      </c>
      <c r="LH11">
        <v>96.78</v>
      </c>
      <c r="LI11">
        <f t="shared" si="32"/>
        <v>1192</v>
      </c>
      <c r="LJ11" s="106">
        <v>1152</v>
      </c>
      <c r="LK11" s="27">
        <f t="shared" ref="LK11" si="63">LI11/LJ11*100</f>
        <v>103.47222222222223</v>
      </c>
      <c r="LL11" s="106" t="s">
        <v>2171</v>
      </c>
      <c r="LM11" s="270" t="s">
        <v>2729</v>
      </c>
      <c r="LN11" s="106" t="s">
        <v>2690</v>
      </c>
      <c r="LP11" s="1">
        <v>4.3275462962962967E-2</v>
      </c>
      <c r="LQ11" s="1">
        <v>3.9583333333333331E-2</v>
      </c>
      <c r="LR11" s="1">
        <v>3.4722222222222222E-5</v>
      </c>
      <c r="LS11" s="1">
        <v>3.645833333333333E-3</v>
      </c>
      <c r="LT11">
        <v>15</v>
      </c>
      <c r="LU11">
        <v>160</v>
      </c>
      <c r="LV11">
        <v>1101</v>
      </c>
      <c r="LW11">
        <v>82</v>
      </c>
      <c r="LX11">
        <v>0</v>
      </c>
      <c r="LY11">
        <v>0</v>
      </c>
      <c r="LZ11">
        <v>0</v>
      </c>
      <c r="MA11">
        <v>93.07</v>
      </c>
      <c r="MB11">
        <f t="shared" si="33"/>
        <v>78</v>
      </c>
      <c r="MC11" s="106"/>
      <c r="MD11" s="27"/>
      <c r="ME11" s="106" t="s">
        <v>2171</v>
      </c>
      <c r="MF11" s="270" t="s">
        <v>2729</v>
      </c>
      <c r="MG11" s="106" t="s">
        <v>2690</v>
      </c>
      <c r="MI11" s="1">
        <v>0.48230324074074077</v>
      </c>
      <c r="MJ11" s="1">
        <v>0.3838657407407407</v>
      </c>
      <c r="MK11" s="1">
        <v>7.2245370370370363E-2</v>
      </c>
      <c r="ML11" s="1">
        <v>2.6168981481481477E-2</v>
      </c>
      <c r="MM11">
        <v>133</v>
      </c>
      <c r="MN11">
        <v>1473</v>
      </c>
      <c r="MO11">
        <v>455</v>
      </c>
      <c r="MP11">
        <v>39</v>
      </c>
      <c r="MQ11">
        <v>0</v>
      </c>
      <c r="MR11">
        <v>0</v>
      </c>
      <c r="MS11">
        <v>0</v>
      </c>
      <c r="MT11">
        <v>92.11</v>
      </c>
      <c r="MU11">
        <f t="shared" si="34"/>
        <v>1434</v>
      </c>
      <c r="MV11" s="106">
        <v>1152</v>
      </c>
      <c r="MW11" s="27">
        <f t="shared" ref="MW11" si="64">MU11/MV11*100</f>
        <v>124.47916666666667</v>
      </c>
    </row>
    <row r="12" spans="1:361">
      <c r="A12" s="106" t="s">
        <v>2369</v>
      </c>
      <c r="B12" s="270" t="s">
        <v>2729</v>
      </c>
      <c r="C12" s="106" t="s">
        <v>2690</v>
      </c>
      <c r="E12" s="1">
        <v>0</v>
      </c>
      <c r="F12" s="1">
        <v>0</v>
      </c>
      <c r="G12" s="1">
        <v>0</v>
      </c>
      <c r="H12" s="1">
        <v>0</v>
      </c>
      <c r="I12">
        <v>0</v>
      </c>
      <c r="J12">
        <v>0</v>
      </c>
      <c r="K12">
        <v>30</v>
      </c>
      <c r="L12">
        <v>0</v>
      </c>
      <c r="M12">
        <v>0</v>
      </c>
      <c r="N12">
        <v>0</v>
      </c>
      <c r="O12">
        <v>0</v>
      </c>
      <c r="P12">
        <v>100</v>
      </c>
      <c r="Q12">
        <f t="shared" si="8"/>
        <v>0</v>
      </c>
      <c r="R12" s="106"/>
      <c r="S12" s="27"/>
      <c r="T12" s="106" t="s">
        <v>2369</v>
      </c>
      <c r="U12" s="270" t="s">
        <v>2729</v>
      </c>
      <c r="V12" s="106" t="s">
        <v>2690</v>
      </c>
      <c r="X12" s="1">
        <v>0</v>
      </c>
      <c r="Y12" s="1">
        <v>0</v>
      </c>
      <c r="Z12" s="1">
        <v>0</v>
      </c>
      <c r="AA12" s="1">
        <v>0</v>
      </c>
      <c r="AB12">
        <v>0</v>
      </c>
      <c r="AC12">
        <v>0</v>
      </c>
      <c r="AD12">
        <v>15</v>
      </c>
      <c r="AE12">
        <v>0</v>
      </c>
      <c r="AF12">
        <v>0</v>
      </c>
      <c r="AG12">
        <v>0</v>
      </c>
      <c r="AH12">
        <v>0</v>
      </c>
      <c r="AI12">
        <v>100</v>
      </c>
      <c r="AJ12">
        <f t="shared" si="9"/>
        <v>0</v>
      </c>
      <c r="AK12" s="106"/>
      <c r="AL12" s="27"/>
      <c r="AM12" s="106" t="s">
        <v>2369</v>
      </c>
      <c r="AN12" s="270" t="s">
        <v>2729</v>
      </c>
      <c r="AO12" s="106" t="s">
        <v>2690</v>
      </c>
      <c r="AQ12" s="1" t="e">
        <v>#N/A</v>
      </c>
      <c r="AR12" s="1" t="e">
        <v>#N/A</v>
      </c>
      <c r="AS12" s="1" t="e">
        <v>#N/A</v>
      </c>
      <c r="AT12" s="1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 t="e">
        <v>#N/A</v>
      </c>
      <c r="BB12" t="e">
        <v>#N/A</v>
      </c>
      <c r="BC12" t="e">
        <f t="shared" si="10"/>
        <v>#N/A</v>
      </c>
      <c r="BD12" s="106"/>
      <c r="BE12" s="27"/>
      <c r="BF12" s="106" t="s">
        <v>2369</v>
      </c>
      <c r="BG12" s="270" t="s">
        <v>2729</v>
      </c>
      <c r="BH12" s="106" t="s">
        <v>2690</v>
      </c>
      <c r="BJ12" s="1">
        <v>0</v>
      </c>
      <c r="BK12" s="1">
        <v>0</v>
      </c>
      <c r="BL12" s="1">
        <v>0</v>
      </c>
      <c r="BM12" s="1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f t="shared" si="11"/>
        <v>0</v>
      </c>
      <c r="BW12" s="106"/>
      <c r="BX12" s="27"/>
      <c r="BY12" s="106" t="s">
        <v>2369</v>
      </c>
      <c r="BZ12" s="270" t="s">
        <v>2729</v>
      </c>
      <c r="CA12" s="106" t="s">
        <v>2690</v>
      </c>
      <c r="CC12" s="1">
        <v>0</v>
      </c>
      <c r="CD12" s="1">
        <v>0</v>
      </c>
      <c r="CE12" s="1">
        <v>0</v>
      </c>
      <c r="CF12" s="1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f t="shared" si="12"/>
        <v>0</v>
      </c>
      <c r="CP12" s="106"/>
      <c r="CQ12" s="27"/>
      <c r="CR12" s="106" t="s">
        <v>2369</v>
      </c>
      <c r="CS12" s="270" t="s">
        <v>2729</v>
      </c>
      <c r="CT12" s="106" t="s">
        <v>2690</v>
      </c>
      <c r="CV12" s="1">
        <v>0</v>
      </c>
      <c r="CW12" s="1">
        <v>0</v>
      </c>
      <c r="CX12" s="1">
        <v>0</v>
      </c>
      <c r="CY12" s="1">
        <v>0</v>
      </c>
      <c r="CZ12">
        <v>0</v>
      </c>
      <c r="DA12">
        <v>0</v>
      </c>
      <c r="DB12">
        <v>30</v>
      </c>
      <c r="DC12">
        <v>0</v>
      </c>
      <c r="DD12">
        <v>0</v>
      </c>
      <c r="DE12">
        <v>0</v>
      </c>
      <c r="DF12">
        <v>0</v>
      </c>
      <c r="DG12">
        <v>100</v>
      </c>
      <c r="DH12">
        <f t="shared" si="13"/>
        <v>0</v>
      </c>
      <c r="DI12" s="106"/>
      <c r="DJ12" s="27"/>
      <c r="DK12" s="106" t="s">
        <v>2369</v>
      </c>
      <c r="DL12" s="270" t="s">
        <v>2729</v>
      </c>
      <c r="DM12" s="106" t="s">
        <v>2690</v>
      </c>
      <c r="DO12" s="1">
        <v>0</v>
      </c>
      <c r="DP12" s="1">
        <v>0</v>
      </c>
      <c r="DQ12" s="1">
        <v>0</v>
      </c>
      <c r="DR12" s="1">
        <v>0</v>
      </c>
      <c r="DS12">
        <v>0</v>
      </c>
      <c r="DT12">
        <v>0</v>
      </c>
      <c r="DU12">
        <v>12</v>
      </c>
      <c r="DV12">
        <v>0</v>
      </c>
      <c r="DW12">
        <v>0</v>
      </c>
      <c r="DX12">
        <v>0</v>
      </c>
      <c r="DY12">
        <v>0</v>
      </c>
      <c r="DZ12">
        <v>100</v>
      </c>
      <c r="EA12">
        <f t="shared" si="14"/>
        <v>0</v>
      </c>
      <c r="EB12" s="106"/>
      <c r="EC12" s="27"/>
      <c r="ED12" s="106" t="s">
        <v>2369</v>
      </c>
      <c r="EE12" s="270" t="s">
        <v>2729</v>
      </c>
      <c r="EF12" s="106" t="s">
        <v>2690</v>
      </c>
      <c r="EH12" s="1" t="e">
        <v>#N/A</v>
      </c>
      <c r="EI12" s="1" t="e">
        <v>#N/A</v>
      </c>
      <c r="EJ12" s="1" t="e">
        <v>#N/A</v>
      </c>
      <c r="EK12" s="1" t="e">
        <v>#N/A</v>
      </c>
      <c r="EL12" t="e">
        <v>#N/A</v>
      </c>
      <c r="EM12" t="e">
        <v>#N/A</v>
      </c>
      <c r="EN12" t="e">
        <v>#N/A</v>
      </c>
      <c r="EO12" t="e">
        <v>#N/A</v>
      </c>
      <c r="EP12" t="e">
        <v>#N/A</v>
      </c>
      <c r="EQ12" t="e">
        <v>#N/A</v>
      </c>
      <c r="ER12" t="e">
        <v>#N/A</v>
      </c>
      <c r="ES12" t="e">
        <v>#N/A</v>
      </c>
      <c r="ET12" t="e">
        <f t="shared" si="15"/>
        <v>#N/A</v>
      </c>
      <c r="EU12" s="106"/>
      <c r="EV12" s="27"/>
      <c r="EW12" s="106" t="s">
        <v>2369</v>
      </c>
      <c r="EX12" s="270" t="s">
        <v>2729</v>
      </c>
      <c r="EY12" s="106" t="s">
        <v>2690</v>
      </c>
      <c r="FA12" s="1" t="e">
        <v>#N/A</v>
      </c>
      <c r="FB12" s="1" t="e">
        <v>#N/A</v>
      </c>
      <c r="FC12" s="1" t="e">
        <v>#N/A</v>
      </c>
      <c r="FD12" s="1" t="e">
        <v>#N/A</v>
      </c>
      <c r="FE12" t="e">
        <v>#N/A</v>
      </c>
      <c r="FF12" t="e">
        <v>#N/A</v>
      </c>
      <c r="FG12" t="e">
        <v>#N/A</v>
      </c>
      <c r="FH12" t="e">
        <v>#N/A</v>
      </c>
      <c r="FI12" t="e">
        <v>#N/A</v>
      </c>
      <c r="FJ12" t="e">
        <v>#N/A</v>
      </c>
      <c r="FK12" t="e">
        <v>#N/A</v>
      </c>
      <c r="FL12" t="e">
        <v>#N/A</v>
      </c>
      <c r="FM12" t="e">
        <f t="shared" si="17"/>
        <v>#N/A</v>
      </c>
      <c r="FN12" s="106"/>
      <c r="FO12" s="27"/>
      <c r="FP12" s="106" t="s">
        <v>2369</v>
      </c>
      <c r="FQ12" s="270" t="s">
        <v>2729</v>
      </c>
      <c r="FR12" s="106" t="s">
        <v>2690</v>
      </c>
      <c r="FT12" s="1" t="e">
        <v>#N/A</v>
      </c>
      <c r="FU12" s="1" t="e">
        <v>#N/A</v>
      </c>
      <c r="FV12" s="1" t="e">
        <v>#N/A</v>
      </c>
      <c r="FW12" s="1" t="e">
        <v>#N/A</v>
      </c>
      <c r="FX12" t="e">
        <v>#N/A</v>
      </c>
      <c r="FY12" t="e">
        <v>#N/A</v>
      </c>
      <c r="FZ12" t="e">
        <v>#N/A</v>
      </c>
      <c r="GA12" t="e">
        <v>#N/A</v>
      </c>
      <c r="GB12" t="e">
        <v>#N/A</v>
      </c>
      <c r="GC12" t="e">
        <v>#N/A</v>
      </c>
      <c r="GD12" t="e">
        <v>#N/A</v>
      </c>
      <c r="GE12" t="e">
        <v>#N/A</v>
      </c>
      <c r="GF12" t="e">
        <f t="shared" si="19"/>
        <v>#N/A</v>
      </c>
      <c r="GG12" s="106"/>
      <c r="GH12" s="27"/>
      <c r="GI12" s="106" t="s">
        <v>2369</v>
      </c>
      <c r="GJ12" s="270" t="s">
        <v>2729</v>
      </c>
      <c r="GK12" s="106" t="s">
        <v>2690</v>
      </c>
      <c r="GM12" s="1" t="e">
        <v>#N/A</v>
      </c>
      <c r="GN12" s="1" t="e">
        <v>#N/A</v>
      </c>
      <c r="GO12" s="1" t="e">
        <v>#N/A</v>
      </c>
      <c r="GP12" s="1" t="e">
        <v>#N/A</v>
      </c>
      <c r="GQ12" t="e">
        <v>#N/A</v>
      </c>
      <c r="GR12" t="e">
        <v>#N/A</v>
      </c>
      <c r="GS12" t="e">
        <v>#N/A</v>
      </c>
      <c r="GT12" t="e">
        <v>#N/A</v>
      </c>
      <c r="GU12" t="e">
        <v>#N/A</v>
      </c>
      <c r="GV12" t="e">
        <v>#N/A</v>
      </c>
      <c r="GW12" t="e">
        <v>#N/A</v>
      </c>
      <c r="GX12" t="e">
        <v>#N/A</v>
      </c>
      <c r="GY12" t="e">
        <f t="shared" si="21"/>
        <v>#N/A</v>
      </c>
      <c r="GZ12" s="106"/>
      <c r="HA12" s="27"/>
      <c r="HB12" s="106" t="s">
        <v>2369</v>
      </c>
      <c r="HC12" s="270" t="s">
        <v>2729</v>
      </c>
      <c r="HD12" s="106" t="s">
        <v>2690</v>
      </c>
      <c r="HF12" s="1">
        <v>0</v>
      </c>
      <c r="HG12" s="1">
        <v>0</v>
      </c>
      <c r="HH12" s="1">
        <v>0</v>
      </c>
      <c r="HI12" s="1">
        <v>0</v>
      </c>
      <c r="HJ12">
        <v>0</v>
      </c>
      <c r="HK12">
        <v>0</v>
      </c>
      <c r="HL12">
        <v>32</v>
      </c>
      <c r="HM12">
        <v>0</v>
      </c>
      <c r="HN12">
        <v>0</v>
      </c>
      <c r="HO12">
        <v>0</v>
      </c>
      <c r="HP12">
        <v>0</v>
      </c>
      <c r="HQ12">
        <v>100</v>
      </c>
      <c r="HR12">
        <f t="shared" si="23"/>
        <v>0</v>
      </c>
      <c r="HS12" s="106"/>
      <c r="HT12" s="27"/>
      <c r="HU12" s="106" t="s">
        <v>2369</v>
      </c>
      <c r="HV12" s="270" t="s">
        <v>2729</v>
      </c>
      <c r="HW12" s="106" t="s">
        <v>2690</v>
      </c>
      <c r="HY12" s="1" t="e">
        <v>#N/A</v>
      </c>
      <c r="HZ12" s="1" t="e">
        <v>#N/A</v>
      </c>
      <c r="IA12" s="1" t="e">
        <v>#N/A</v>
      </c>
      <c r="IB12" s="1" t="e">
        <v>#N/A</v>
      </c>
      <c r="IC12" t="e">
        <v>#N/A</v>
      </c>
      <c r="ID12" t="e">
        <v>#N/A</v>
      </c>
      <c r="IE12" t="e">
        <v>#N/A</v>
      </c>
      <c r="IF12" t="e">
        <v>#N/A</v>
      </c>
      <c r="IG12" t="e">
        <v>#N/A</v>
      </c>
      <c r="IH12" t="e">
        <v>#N/A</v>
      </c>
      <c r="II12" t="e">
        <v>#N/A</v>
      </c>
      <c r="IJ12" t="e">
        <v>#N/A</v>
      </c>
      <c r="IK12" t="e">
        <f t="shared" si="24"/>
        <v>#N/A</v>
      </c>
      <c r="IL12" s="106"/>
      <c r="IM12" s="27"/>
      <c r="IN12" s="106" t="s">
        <v>2369</v>
      </c>
      <c r="IO12" s="270" t="s">
        <v>2729</v>
      </c>
      <c r="IP12" s="106" t="s">
        <v>2690</v>
      </c>
      <c r="IR12" s="1" t="e">
        <v>#N/A</v>
      </c>
      <c r="IS12" s="1" t="e">
        <v>#N/A</v>
      </c>
      <c r="IT12" s="1" t="e">
        <v>#N/A</v>
      </c>
      <c r="IU12" s="1" t="e">
        <v>#N/A</v>
      </c>
      <c r="IV12" t="e">
        <v>#N/A</v>
      </c>
      <c r="IW12" t="e">
        <v>#N/A</v>
      </c>
      <c r="IX12" t="e">
        <v>#N/A</v>
      </c>
      <c r="IY12" t="e">
        <v>#N/A</v>
      </c>
      <c r="IZ12" t="e">
        <v>#N/A</v>
      </c>
      <c r="JA12" t="e">
        <v>#N/A</v>
      </c>
      <c r="JB12" t="e">
        <v>#N/A</v>
      </c>
      <c r="JC12" t="e">
        <v>#N/A</v>
      </c>
      <c r="JD12" t="e">
        <f t="shared" si="26"/>
        <v>#N/A</v>
      </c>
      <c r="JE12" s="106"/>
      <c r="JF12" s="27"/>
      <c r="JG12" s="106" t="s">
        <v>2369</v>
      </c>
      <c r="JH12" s="270" t="s">
        <v>2729</v>
      </c>
      <c r="JI12" s="106" t="s">
        <v>2690</v>
      </c>
      <c r="JK12" s="1">
        <v>0</v>
      </c>
      <c r="JL12" s="1">
        <v>0</v>
      </c>
      <c r="JM12" s="1">
        <v>0</v>
      </c>
      <c r="JN12" s="1">
        <v>0</v>
      </c>
      <c r="JO12">
        <v>0</v>
      </c>
      <c r="JP12">
        <v>0</v>
      </c>
      <c r="JQ12">
        <v>50</v>
      </c>
      <c r="JR12">
        <v>0</v>
      </c>
      <c r="JS12">
        <v>0</v>
      </c>
      <c r="JT12">
        <v>0</v>
      </c>
      <c r="JU12">
        <v>0</v>
      </c>
      <c r="JV12">
        <v>100</v>
      </c>
      <c r="JW12">
        <f t="shared" si="28"/>
        <v>0</v>
      </c>
      <c r="JX12" s="106"/>
      <c r="JY12" s="27"/>
      <c r="JZ12" s="106" t="s">
        <v>2369</v>
      </c>
      <c r="KA12" s="270" t="s">
        <v>2729</v>
      </c>
      <c r="KB12" s="106" t="s">
        <v>2690</v>
      </c>
      <c r="KD12" s="1">
        <v>0.24234953703703702</v>
      </c>
      <c r="KE12" s="1">
        <v>0.1660300925925926</v>
      </c>
      <c r="KF12" s="1">
        <v>4.898148148148148E-2</v>
      </c>
      <c r="KG12" s="1">
        <v>2.732638888888889E-2</v>
      </c>
      <c r="KH12">
        <v>20</v>
      </c>
      <c r="KI12">
        <v>322</v>
      </c>
      <c r="KJ12">
        <v>249</v>
      </c>
      <c r="KK12">
        <v>2</v>
      </c>
      <c r="KL12">
        <v>0</v>
      </c>
      <c r="KM12">
        <v>0</v>
      </c>
      <c r="KN12">
        <v>0</v>
      </c>
      <c r="KO12">
        <v>99.2</v>
      </c>
      <c r="KP12">
        <f t="shared" si="30"/>
        <v>320</v>
      </c>
      <c r="KQ12" s="106"/>
      <c r="KR12" s="27"/>
      <c r="KS12" s="106" t="s">
        <v>2369</v>
      </c>
      <c r="KT12" s="270" t="s">
        <v>2729</v>
      </c>
      <c r="KU12" s="106" t="s">
        <v>2690</v>
      </c>
      <c r="KW12" s="1">
        <v>2.7777777777777779E-3</v>
      </c>
      <c r="KX12" s="1">
        <v>2.3379629629629631E-3</v>
      </c>
      <c r="KY12" s="1">
        <v>3.1250000000000001E-4</v>
      </c>
      <c r="KZ12" s="1">
        <v>1.273148148148148E-4</v>
      </c>
      <c r="LA12">
        <v>2</v>
      </c>
      <c r="LB12">
        <v>6</v>
      </c>
      <c r="LC12">
        <v>103</v>
      </c>
      <c r="LD12">
        <v>4</v>
      </c>
      <c r="LE12">
        <v>0</v>
      </c>
      <c r="LF12">
        <v>0</v>
      </c>
      <c r="LG12">
        <v>0</v>
      </c>
      <c r="LH12">
        <v>96.26</v>
      </c>
      <c r="LI12">
        <f t="shared" si="32"/>
        <v>2</v>
      </c>
      <c r="LJ12" s="106"/>
      <c r="LK12" s="27"/>
      <c r="LL12" s="106" t="s">
        <v>2369</v>
      </c>
      <c r="LM12" s="270" t="s">
        <v>2729</v>
      </c>
      <c r="LN12" s="106" t="s">
        <v>2690</v>
      </c>
      <c r="LP12" s="1">
        <v>4.5370370370370365E-3</v>
      </c>
      <c r="LQ12" s="1">
        <v>4.4328703703703709E-3</v>
      </c>
      <c r="LR12" s="1">
        <v>1.0416666666666667E-4</v>
      </c>
      <c r="LS12" s="1">
        <v>0</v>
      </c>
      <c r="LT12">
        <v>8</v>
      </c>
      <c r="LU12">
        <v>13</v>
      </c>
      <c r="LV12">
        <v>493</v>
      </c>
      <c r="LW12">
        <v>13</v>
      </c>
      <c r="LX12">
        <v>0</v>
      </c>
      <c r="LY12">
        <v>0</v>
      </c>
      <c r="LZ12">
        <v>0</v>
      </c>
      <c r="MA12">
        <v>97.43</v>
      </c>
      <c r="MB12">
        <f t="shared" si="33"/>
        <v>0</v>
      </c>
      <c r="MC12" s="106"/>
      <c r="MD12" s="27"/>
      <c r="ME12" s="106" t="s">
        <v>2369</v>
      </c>
      <c r="MF12" s="270" t="s">
        <v>2729</v>
      </c>
      <c r="MG12" s="106" t="s">
        <v>2690</v>
      </c>
      <c r="MI12" s="1">
        <v>0.36143518518518519</v>
      </c>
      <c r="MJ12" s="1">
        <v>0.2391550925925926</v>
      </c>
      <c r="MK12" s="1">
        <v>8.9212962962962952E-2</v>
      </c>
      <c r="ML12" s="1">
        <v>3.3055555555555553E-2</v>
      </c>
      <c r="MM12">
        <v>36</v>
      </c>
      <c r="MN12">
        <v>555</v>
      </c>
      <c r="MO12">
        <v>350</v>
      </c>
      <c r="MP12">
        <v>17</v>
      </c>
      <c r="MQ12">
        <v>0</v>
      </c>
      <c r="MR12">
        <v>0</v>
      </c>
      <c r="MS12">
        <v>0</v>
      </c>
      <c r="MT12">
        <v>95.37</v>
      </c>
      <c r="MU12">
        <f t="shared" si="34"/>
        <v>538</v>
      </c>
      <c r="MV12" s="106">
        <v>1152</v>
      </c>
      <c r="MW12" s="27">
        <f t="shared" ref="MW12" si="65">MU12/MV12*100</f>
        <v>46.701388888888893</v>
      </c>
    </row>
    <row r="13" spans="1:361">
      <c r="A13" s="106" t="s">
        <v>2371</v>
      </c>
      <c r="B13" s="270" t="s">
        <v>2729</v>
      </c>
      <c r="C13" s="106" t="s">
        <v>2690</v>
      </c>
      <c r="E13" s="1">
        <v>0.29385416666666669</v>
      </c>
      <c r="F13" s="1">
        <v>0.15508101851851852</v>
      </c>
      <c r="G13" s="1">
        <v>5.4166666666666669E-3</v>
      </c>
      <c r="H13" s="1">
        <v>0.13334490740740743</v>
      </c>
      <c r="I13">
        <v>73</v>
      </c>
      <c r="J13">
        <v>817</v>
      </c>
      <c r="K13">
        <v>1088</v>
      </c>
      <c r="L13">
        <v>32</v>
      </c>
      <c r="M13">
        <v>0</v>
      </c>
      <c r="N13">
        <v>0</v>
      </c>
      <c r="O13">
        <v>0</v>
      </c>
      <c r="P13">
        <v>97.14</v>
      </c>
      <c r="Q13">
        <f t="shared" si="8"/>
        <v>785</v>
      </c>
      <c r="R13" s="106">
        <v>1067</v>
      </c>
      <c r="S13" s="27">
        <f t="shared" si="0"/>
        <v>73.570759137769443</v>
      </c>
      <c r="T13" s="106" t="s">
        <v>2371</v>
      </c>
      <c r="U13" s="270" t="s">
        <v>2729</v>
      </c>
      <c r="V13" s="106" t="s">
        <v>2690</v>
      </c>
      <c r="X13" s="1">
        <v>0.23837962962962964</v>
      </c>
      <c r="Y13" s="1">
        <v>0.12618055555555555</v>
      </c>
      <c r="Z13" s="1">
        <v>4.8958333333333328E-3</v>
      </c>
      <c r="AA13" s="1">
        <v>0.10729166666666667</v>
      </c>
      <c r="AB13">
        <v>57</v>
      </c>
      <c r="AC13">
        <v>676</v>
      </c>
      <c r="AD13">
        <v>1141</v>
      </c>
      <c r="AE13">
        <v>82</v>
      </c>
      <c r="AF13">
        <v>0</v>
      </c>
      <c r="AG13">
        <v>0</v>
      </c>
      <c r="AH13">
        <v>0</v>
      </c>
      <c r="AI13">
        <v>93.3</v>
      </c>
      <c r="AJ13">
        <f t="shared" si="9"/>
        <v>594</v>
      </c>
      <c r="AK13" s="106">
        <v>1067</v>
      </c>
      <c r="AL13" s="27">
        <f t="shared" ref="AL13" si="66">AJ13/AK13*100</f>
        <v>55.670103092783506</v>
      </c>
      <c r="AM13" s="106" t="s">
        <v>2371</v>
      </c>
      <c r="AN13" s="270" t="s">
        <v>2729</v>
      </c>
      <c r="AO13" s="106" t="s">
        <v>2690</v>
      </c>
      <c r="AQ13" s="1">
        <v>0.46590277777777778</v>
      </c>
      <c r="AR13" s="1">
        <v>0.31437500000000002</v>
      </c>
      <c r="AS13" s="1">
        <v>6.4930555555555549E-3</v>
      </c>
      <c r="AT13" s="1">
        <v>0.14502314814814815</v>
      </c>
      <c r="AU13">
        <v>99</v>
      </c>
      <c r="AV13">
        <v>1784</v>
      </c>
      <c r="AW13">
        <v>1086</v>
      </c>
      <c r="AX13">
        <v>109</v>
      </c>
      <c r="AY13">
        <v>0</v>
      </c>
      <c r="AZ13">
        <v>0</v>
      </c>
      <c r="BA13">
        <v>0</v>
      </c>
      <c r="BB13">
        <v>90.88</v>
      </c>
      <c r="BC13">
        <f t="shared" si="10"/>
        <v>1675</v>
      </c>
      <c r="BD13" s="106">
        <v>933</v>
      </c>
      <c r="BE13" s="27">
        <f t="shared" ref="BE13" si="67">BC13/BD13*100</f>
        <v>179.52840300107181</v>
      </c>
      <c r="BF13" s="106" t="s">
        <v>2371</v>
      </c>
      <c r="BG13" s="270" t="s">
        <v>2729</v>
      </c>
      <c r="BH13" s="106" t="s">
        <v>2690</v>
      </c>
      <c r="BJ13" s="1">
        <v>0.32471064814814815</v>
      </c>
      <c r="BK13" s="1">
        <v>0.15541666666666668</v>
      </c>
      <c r="BL13" s="1">
        <v>5.5555555555555558E-3</v>
      </c>
      <c r="BM13" s="1">
        <v>0.16372685185185185</v>
      </c>
      <c r="BN13">
        <v>58</v>
      </c>
      <c r="BO13">
        <v>835</v>
      </c>
      <c r="BP13">
        <v>593</v>
      </c>
      <c r="BQ13">
        <v>35</v>
      </c>
      <c r="BR13">
        <v>0</v>
      </c>
      <c r="BS13">
        <v>0</v>
      </c>
      <c r="BT13">
        <v>0</v>
      </c>
      <c r="BU13">
        <v>94.43</v>
      </c>
      <c r="BV13">
        <f t="shared" si="11"/>
        <v>800</v>
      </c>
      <c r="BW13" s="106">
        <v>1152</v>
      </c>
      <c r="BX13" s="27">
        <f t="shared" ref="BX13" si="68">BV13/BW13*100</f>
        <v>69.444444444444443</v>
      </c>
      <c r="BY13" s="106" t="s">
        <v>2371</v>
      </c>
      <c r="BZ13" s="270" t="s">
        <v>2729</v>
      </c>
      <c r="CA13" s="106" t="s">
        <v>2690</v>
      </c>
      <c r="CC13" s="1">
        <v>8.8090277777777781E-2</v>
      </c>
      <c r="CD13" s="1">
        <v>6.3969907407407406E-2</v>
      </c>
      <c r="CE13" s="1">
        <v>1.5949074074074074E-2</v>
      </c>
      <c r="CF13" s="1">
        <v>8.1712962962962963E-3</v>
      </c>
      <c r="CG13">
        <v>58</v>
      </c>
      <c r="CH13">
        <v>371</v>
      </c>
      <c r="CI13">
        <v>1603</v>
      </c>
      <c r="CJ13">
        <v>78</v>
      </c>
      <c r="CK13">
        <v>0</v>
      </c>
      <c r="CL13">
        <v>0</v>
      </c>
      <c r="CM13">
        <v>0</v>
      </c>
      <c r="CN13">
        <v>95.36</v>
      </c>
      <c r="CO13">
        <f t="shared" si="12"/>
        <v>293</v>
      </c>
      <c r="CP13" s="106">
        <v>1152</v>
      </c>
      <c r="CQ13" s="27">
        <f t="shared" ref="CQ13" si="69">CO13/CP13*100</f>
        <v>25.434027777777779</v>
      </c>
      <c r="CR13" s="106" t="s">
        <v>2371</v>
      </c>
      <c r="CS13" s="270" t="s">
        <v>2729</v>
      </c>
      <c r="CT13" s="106" t="s">
        <v>2690</v>
      </c>
      <c r="CV13" s="1">
        <v>1.4525462962962964E-2</v>
      </c>
      <c r="CW13" s="1">
        <v>1.0960648148148148E-2</v>
      </c>
      <c r="CX13" s="1">
        <v>3.7037037037037035E-4</v>
      </c>
      <c r="CY13" s="1">
        <v>3.1828703703703702E-3</v>
      </c>
      <c r="CZ13">
        <v>18</v>
      </c>
      <c r="DA13">
        <v>50</v>
      </c>
      <c r="DB13">
        <v>912</v>
      </c>
      <c r="DC13">
        <v>49</v>
      </c>
      <c r="DD13">
        <v>0</v>
      </c>
      <c r="DE13">
        <v>0</v>
      </c>
      <c r="DF13">
        <v>0</v>
      </c>
      <c r="DG13">
        <v>94.9</v>
      </c>
      <c r="DH13">
        <f t="shared" si="13"/>
        <v>1</v>
      </c>
      <c r="DI13" s="106"/>
      <c r="DJ13" s="27"/>
      <c r="DK13" s="106" t="s">
        <v>2371</v>
      </c>
      <c r="DL13" s="270" t="s">
        <v>2729</v>
      </c>
      <c r="DM13" s="106" t="s">
        <v>2690</v>
      </c>
      <c r="DO13" s="1">
        <v>3.7847222222222223E-3</v>
      </c>
      <c r="DP13" s="1">
        <v>3.7268518518518514E-3</v>
      </c>
      <c r="DQ13" s="1">
        <v>0</v>
      </c>
      <c r="DR13" s="1">
        <v>5.7870370370370366E-5</v>
      </c>
      <c r="DS13">
        <v>9</v>
      </c>
      <c r="DT13">
        <v>12</v>
      </c>
      <c r="DU13">
        <v>134</v>
      </c>
      <c r="DV13">
        <v>7</v>
      </c>
      <c r="DW13">
        <v>0</v>
      </c>
      <c r="DX13">
        <v>0</v>
      </c>
      <c r="DY13">
        <v>0</v>
      </c>
      <c r="DZ13">
        <v>95.04</v>
      </c>
      <c r="EA13">
        <f t="shared" si="14"/>
        <v>5</v>
      </c>
      <c r="EB13" s="106"/>
      <c r="EC13" s="27"/>
      <c r="ED13" s="106" t="s">
        <v>2371</v>
      </c>
      <c r="EE13" s="270" t="s">
        <v>2729</v>
      </c>
      <c r="EF13" s="106" t="s">
        <v>2690</v>
      </c>
      <c r="EH13" s="1">
        <v>0.3371527777777778</v>
      </c>
      <c r="EI13" s="1">
        <v>0.19576388888888888</v>
      </c>
      <c r="EJ13" s="1">
        <v>6.3078703703703708E-3</v>
      </c>
      <c r="EK13" s="1">
        <v>0.13506944444444444</v>
      </c>
      <c r="EL13">
        <v>69</v>
      </c>
      <c r="EM13">
        <v>1146</v>
      </c>
      <c r="EN13">
        <v>1104</v>
      </c>
      <c r="EO13">
        <v>50</v>
      </c>
      <c r="EP13">
        <v>0</v>
      </c>
      <c r="EQ13">
        <v>0</v>
      </c>
      <c r="ER13">
        <v>0</v>
      </c>
      <c r="ES13">
        <v>95.67</v>
      </c>
      <c r="ET13">
        <f t="shared" si="15"/>
        <v>1096</v>
      </c>
      <c r="EU13" s="106">
        <v>1152</v>
      </c>
      <c r="EV13" s="27">
        <f t="shared" si="47"/>
        <v>95.138888888888886</v>
      </c>
      <c r="EW13" s="106" t="s">
        <v>2371</v>
      </c>
      <c r="EX13" s="270" t="s">
        <v>2729</v>
      </c>
      <c r="EY13" s="106" t="s">
        <v>2690</v>
      </c>
      <c r="FA13" s="1">
        <v>0.32271990740740741</v>
      </c>
      <c r="FB13" s="1">
        <v>0.20366898148148149</v>
      </c>
      <c r="FC13" s="1">
        <v>5.2430555555555555E-3</v>
      </c>
      <c r="FD13" s="1">
        <v>0.1137962962962963</v>
      </c>
      <c r="FE13">
        <v>71</v>
      </c>
      <c r="FF13">
        <v>1172</v>
      </c>
      <c r="FG13">
        <v>612</v>
      </c>
      <c r="FH13">
        <v>15</v>
      </c>
      <c r="FI13">
        <v>0</v>
      </c>
      <c r="FJ13">
        <v>0</v>
      </c>
      <c r="FK13">
        <v>0</v>
      </c>
      <c r="FL13">
        <v>97.61</v>
      </c>
      <c r="FM13">
        <f t="shared" si="17"/>
        <v>1157</v>
      </c>
      <c r="FN13" s="106">
        <v>1152</v>
      </c>
      <c r="FO13" s="27">
        <f t="shared" ref="FO13" si="70">FM13/FN13*100</f>
        <v>100.43402777777777</v>
      </c>
      <c r="FP13" s="106" t="s">
        <v>2371</v>
      </c>
      <c r="FQ13" s="270" t="s">
        <v>2729</v>
      </c>
      <c r="FR13" s="106" t="s">
        <v>2690</v>
      </c>
      <c r="FT13" s="1">
        <v>0.32271990740740741</v>
      </c>
      <c r="FU13" s="1">
        <v>0.20366898148148149</v>
      </c>
      <c r="FV13" s="1">
        <v>5.2430555555555555E-3</v>
      </c>
      <c r="FW13" s="1">
        <v>0.1137962962962963</v>
      </c>
      <c r="FX13">
        <v>71</v>
      </c>
      <c r="FY13">
        <v>1172</v>
      </c>
      <c r="FZ13">
        <v>612</v>
      </c>
      <c r="GA13">
        <v>15</v>
      </c>
      <c r="GB13">
        <v>0</v>
      </c>
      <c r="GC13">
        <v>0</v>
      </c>
      <c r="GD13">
        <v>0</v>
      </c>
      <c r="GE13">
        <v>97.61</v>
      </c>
      <c r="GF13">
        <f t="shared" si="19"/>
        <v>1157</v>
      </c>
      <c r="GG13" s="106">
        <v>1152</v>
      </c>
      <c r="GH13" s="27">
        <f t="shared" ref="GH13" si="71">GF13/GG13*100</f>
        <v>100.43402777777777</v>
      </c>
      <c r="GI13" s="106" t="s">
        <v>2371</v>
      </c>
      <c r="GJ13" s="270" t="s">
        <v>2729</v>
      </c>
      <c r="GK13" s="106" t="s">
        <v>2690</v>
      </c>
      <c r="GM13" s="1">
        <v>0.30628472222222219</v>
      </c>
      <c r="GN13" s="1">
        <v>0.17094907407407409</v>
      </c>
      <c r="GO13" s="1">
        <v>6.5277777777777782E-3</v>
      </c>
      <c r="GP13" s="1">
        <v>0.12880787037037036</v>
      </c>
      <c r="GQ13">
        <v>62</v>
      </c>
      <c r="GR13">
        <v>1019</v>
      </c>
      <c r="GS13">
        <v>930</v>
      </c>
      <c r="GT13">
        <v>23</v>
      </c>
      <c r="GU13">
        <v>0</v>
      </c>
      <c r="GV13">
        <v>0</v>
      </c>
      <c r="GW13">
        <v>0</v>
      </c>
      <c r="GX13">
        <v>97.59</v>
      </c>
      <c r="GY13">
        <f t="shared" si="21"/>
        <v>996</v>
      </c>
      <c r="GZ13" s="106">
        <v>1152</v>
      </c>
      <c r="HA13" s="27">
        <f t="shared" ref="HA13" si="72">GY13/GZ13*100</f>
        <v>86.458333333333343</v>
      </c>
      <c r="HB13" s="106" t="s">
        <v>2371</v>
      </c>
      <c r="HC13" s="270" t="s">
        <v>2729</v>
      </c>
      <c r="HD13" s="106" t="s">
        <v>2690</v>
      </c>
      <c r="HF13" s="1">
        <v>0.30964120370370368</v>
      </c>
      <c r="HG13" s="1">
        <v>0.13743055555555556</v>
      </c>
      <c r="HH13" s="1">
        <v>6.3888888888888884E-3</v>
      </c>
      <c r="HI13" s="1">
        <v>0.16581018518518517</v>
      </c>
      <c r="HJ13">
        <v>36</v>
      </c>
      <c r="HK13">
        <v>762</v>
      </c>
      <c r="HL13">
        <v>674</v>
      </c>
      <c r="HM13">
        <v>10</v>
      </c>
      <c r="HN13">
        <v>0</v>
      </c>
      <c r="HO13">
        <v>0</v>
      </c>
      <c r="HP13">
        <v>0</v>
      </c>
      <c r="HQ13">
        <v>98.54</v>
      </c>
      <c r="HR13">
        <f t="shared" si="23"/>
        <v>752</v>
      </c>
      <c r="HS13" s="106">
        <v>1152</v>
      </c>
      <c r="HT13" s="27">
        <f t="shared" ref="HT13" si="73">HR13/HS13*100</f>
        <v>65.277777777777786</v>
      </c>
      <c r="HU13" s="106" t="s">
        <v>2371</v>
      </c>
      <c r="HV13" s="270" t="s">
        <v>2729</v>
      </c>
      <c r="HW13" s="106" t="s">
        <v>2690</v>
      </c>
      <c r="HY13" s="1">
        <v>0.3401851851851852</v>
      </c>
      <c r="HZ13" s="1">
        <v>0.17931712962962965</v>
      </c>
      <c r="IA13" s="1">
        <v>1.1655092592592594E-2</v>
      </c>
      <c r="IB13" s="1">
        <v>0.1492013888888889</v>
      </c>
      <c r="IC13">
        <v>75</v>
      </c>
      <c r="ID13">
        <v>986</v>
      </c>
      <c r="IE13">
        <v>1568</v>
      </c>
      <c r="IF13">
        <v>107</v>
      </c>
      <c r="IG13">
        <v>0</v>
      </c>
      <c r="IH13">
        <v>0</v>
      </c>
      <c r="II13">
        <v>0</v>
      </c>
      <c r="IJ13">
        <v>93.61</v>
      </c>
      <c r="IK13">
        <f t="shared" si="24"/>
        <v>879</v>
      </c>
      <c r="IL13" s="106">
        <v>1152</v>
      </c>
      <c r="IM13" s="27">
        <f t="shared" ref="IM13" si="74">IK13/IL13*100</f>
        <v>76.302083333333343</v>
      </c>
      <c r="IN13" s="106" t="s">
        <v>2371</v>
      </c>
      <c r="IO13" s="270" t="s">
        <v>2729</v>
      </c>
      <c r="IP13" s="106" t="s">
        <v>2690</v>
      </c>
      <c r="IR13" s="1">
        <v>6.3715277777777787E-2</v>
      </c>
      <c r="IS13" s="1">
        <v>5.8831018518518519E-2</v>
      </c>
      <c r="IT13" s="1">
        <v>6.7129629629629625E-4</v>
      </c>
      <c r="IU13" s="1">
        <v>4.2013888888888891E-3</v>
      </c>
      <c r="IV13">
        <v>32</v>
      </c>
      <c r="IW13">
        <v>351</v>
      </c>
      <c r="IX13">
        <v>396</v>
      </c>
      <c r="IY13">
        <v>7</v>
      </c>
      <c r="IZ13">
        <v>0</v>
      </c>
      <c r="JA13">
        <v>0</v>
      </c>
      <c r="JB13">
        <v>0</v>
      </c>
      <c r="JC13">
        <v>98.26</v>
      </c>
      <c r="JD13">
        <f t="shared" si="26"/>
        <v>344</v>
      </c>
      <c r="JE13" s="106"/>
      <c r="JF13" s="27"/>
      <c r="JG13" s="106" t="s">
        <v>2371</v>
      </c>
      <c r="JH13" s="270" t="s">
        <v>2729</v>
      </c>
      <c r="JI13" s="106" t="s">
        <v>2690</v>
      </c>
      <c r="JK13" s="1">
        <v>2.0023148148148148E-3</v>
      </c>
      <c r="JL13" s="1">
        <v>1.9675925925925928E-3</v>
      </c>
      <c r="JM13" s="1">
        <v>3.4722222222222222E-5</v>
      </c>
      <c r="JN13" s="1">
        <v>0</v>
      </c>
      <c r="JO13">
        <v>4</v>
      </c>
      <c r="JP13">
        <v>6</v>
      </c>
      <c r="JQ13">
        <v>259</v>
      </c>
      <c r="JR13">
        <v>6</v>
      </c>
      <c r="JS13">
        <v>0</v>
      </c>
      <c r="JT13">
        <v>0</v>
      </c>
      <c r="JU13">
        <v>0</v>
      </c>
      <c r="JV13">
        <v>97.74</v>
      </c>
      <c r="JW13">
        <f t="shared" si="28"/>
        <v>0</v>
      </c>
      <c r="JX13" s="106"/>
      <c r="JY13" s="27"/>
      <c r="JZ13" s="106" t="s">
        <v>2371</v>
      </c>
      <c r="KA13" s="270" t="s">
        <v>2729</v>
      </c>
      <c r="KB13" s="106" t="s">
        <v>2690</v>
      </c>
      <c r="KD13" s="1">
        <v>0.22527777777777777</v>
      </c>
      <c r="KE13" s="1">
        <v>3.9340277777777773E-2</v>
      </c>
      <c r="KF13" s="1">
        <v>1.3391203703703704E-2</v>
      </c>
      <c r="KG13" s="1">
        <v>0.17252314814814815</v>
      </c>
      <c r="KH13">
        <v>9</v>
      </c>
      <c r="KI13">
        <v>202</v>
      </c>
      <c r="KJ13">
        <v>201</v>
      </c>
      <c r="KK13">
        <v>3</v>
      </c>
      <c r="KL13">
        <v>0</v>
      </c>
      <c r="KM13">
        <v>0</v>
      </c>
      <c r="KN13">
        <v>0</v>
      </c>
      <c r="KO13">
        <v>98.53</v>
      </c>
      <c r="KP13">
        <f t="shared" si="30"/>
        <v>199</v>
      </c>
      <c r="KQ13" s="106"/>
      <c r="KR13" s="27"/>
      <c r="KS13" s="106" t="s">
        <v>2371</v>
      </c>
      <c r="KT13" s="270" t="s">
        <v>2729</v>
      </c>
      <c r="KU13" s="106" t="s">
        <v>2690</v>
      </c>
      <c r="KW13" s="1">
        <v>0</v>
      </c>
      <c r="KX13" s="1">
        <v>0</v>
      </c>
      <c r="KY13" s="1">
        <v>0</v>
      </c>
      <c r="KZ13" s="1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f t="shared" si="32"/>
        <v>0</v>
      </c>
      <c r="LJ13" s="106"/>
      <c r="LK13" s="27"/>
      <c r="LL13" s="106" t="s">
        <v>2371</v>
      </c>
      <c r="LM13" s="270" t="s">
        <v>2729</v>
      </c>
      <c r="LN13" s="106" t="s">
        <v>2690</v>
      </c>
      <c r="LP13" s="1">
        <v>0.31245370370370368</v>
      </c>
      <c r="LQ13" s="1">
        <v>0.15625</v>
      </c>
      <c r="LR13" s="1">
        <v>3.7569444444444447E-2</v>
      </c>
      <c r="LS13" s="1">
        <v>0.11862268518518519</v>
      </c>
      <c r="LT13">
        <v>63</v>
      </c>
      <c r="LU13">
        <v>853</v>
      </c>
      <c r="LV13">
        <v>780</v>
      </c>
      <c r="LW13">
        <v>37</v>
      </c>
      <c r="LX13">
        <v>0</v>
      </c>
      <c r="LY13">
        <v>0</v>
      </c>
      <c r="LZ13">
        <v>0</v>
      </c>
      <c r="MA13">
        <v>95.47</v>
      </c>
      <c r="MB13">
        <f t="shared" si="33"/>
        <v>816</v>
      </c>
      <c r="MC13" s="106">
        <v>1152</v>
      </c>
      <c r="MD13" s="27">
        <f t="shared" ref="MD13" si="75">MB13/MC13*100</f>
        <v>70.833333333333343</v>
      </c>
      <c r="ME13" s="106" t="s">
        <v>2371</v>
      </c>
      <c r="MF13" s="270" t="s">
        <v>2729</v>
      </c>
      <c r="MG13" s="106" t="s">
        <v>2690</v>
      </c>
      <c r="MI13" s="1">
        <v>0.2774652777777778</v>
      </c>
      <c r="MJ13" s="1">
        <v>0.12789351851851852</v>
      </c>
      <c r="MK13" s="1">
        <v>2.8009259259259259E-3</v>
      </c>
      <c r="ML13" s="1">
        <v>0.14675925925925926</v>
      </c>
      <c r="MM13">
        <v>57</v>
      </c>
      <c r="MN13">
        <v>701</v>
      </c>
      <c r="MO13">
        <v>734</v>
      </c>
      <c r="MP13">
        <v>23</v>
      </c>
      <c r="MQ13">
        <v>0</v>
      </c>
      <c r="MR13">
        <v>0</v>
      </c>
      <c r="MS13">
        <v>0</v>
      </c>
      <c r="MT13">
        <v>96.96</v>
      </c>
      <c r="MU13">
        <f t="shared" si="34"/>
        <v>678</v>
      </c>
      <c r="MV13" s="106">
        <v>1152</v>
      </c>
      <c r="MW13" s="27">
        <f t="shared" ref="MW13" si="76">MU13/MV13*100</f>
        <v>58.854166666666664</v>
      </c>
    </row>
    <row r="14" spans="1:361">
      <c r="A14" s="106" t="s">
        <v>2373</v>
      </c>
      <c r="B14" s="270" t="s">
        <v>2729</v>
      </c>
      <c r="C14" s="106" t="s">
        <v>2690</v>
      </c>
      <c r="E14" s="1">
        <v>0</v>
      </c>
      <c r="F14" s="1">
        <v>0</v>
      </c>
      <c r="G14" s="1">
        <v>0</v>
      </c>
      <c r="H14" s="1">
        <v>0</v>
      </c>
      <c r="I14">
        <v>0</v>
      </c>
      <c r="J14">
        <v>0</v>
      </c>
      <c r="K14">
        <v>35</v>
      </c>
      <c r="L14">
        <v>0</v>
      </c>
      <c r="M14">
        <v>0</v>
      </c>
      <c r="N14">
        <v>0</v>
      </c>
      <c r="O14">
        <v>0</v>
      </c>
      <c r="P14">
        <v>100</v>
      </c>
      <c r="Q14">
        <f t="shared" si="8"/>
        <v>0</v>
      </c>
      <c r="R14" s="106"/>
      <c r="S14" s="27"/>
      <c r="T14" s="106" t="s">
        <v>2373</v>
      </c>
      <c r="U14" s="270" t="s">
        <v>2729</v>
      </c>
      <c r="V14" s="106" t="s">
        <v>2690</v>
      </c>
      <c r="X14" s="1">
        <v>0</v>
      </c>
      <c r="Y14" s="1">
        <v>0</v>
      </c>
      <c r="Z14" s="1">
        <v>0</v>
      </c>
      <c r="AA14" s="1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f t="shared" si="9"/>
        <v>0</v>
      </c>
      <c r="AK14" s="106"/>
      <c r="AL14" s="27"/>
      <c r="AM14" s="106" t="s">
        <v>2373</v>
      </c>
      <c r="AN14" s="270" t="s">
        <v>2729</v>
      </c>
      <c r="AO14" s="106" t="s">
        <v>2690</v>
      </c>
      <c r="AQ14" s="1">
        <v>0</v>
      </c>
      <c r="AR14" s="1">
        <v>0</v>
      </c>
      <c r="AS14" s="1">
        <v>0</v>
      </c>
      <c r="AT14" s="1">
        <v>0</v>
      </c>
      <c r="AU14">
        <v>0</v>
      </c>
      <c r="AV14">
        <v>0</v>
      </c>
      <c r="AW14">
        <v>41</v>
      </c>
      <c r="AX14">
        <v>0</v>
      </c>
      <c r="AY14">
        <v>0</v>
      </c>
      <c r="AZ14">
        <v>0</v>
      </c>
      <c r="BA14">
        <v>0</v>
      </c>
      <c r="BB14">
        <v>100</v>
      </c>
      <c r="BC14">
        <f t="shared" si="10"/>
        <v>0</v>
      </c>
      <c r="BD14" s="106"/>
      <c r="BE14" s="27"/>
      <c r="BF14" s="106" t="s">
        <v>2373</v>
      </c>
      <c r="BG14" s="270" t="s">
        <v>2729</v>
      </c>
      <c r="BH14" s="106" t="s">
        <v>2690</v>
      </c>
      <c r="BJ14" s="1">
        <v>0</v>
      </c>
      <c r="BK14" s="1">
        <v>0</v>
      </c>
      <c r="BL14" s="1">
        <v>0</v>
      </c>
      <c r="BM14" s="1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f t="shared" si="11"/>
        <v>0</v>
      </c>
      <c r="BW14" s="106"/>
      <c r="BX14" s="27"/>
      <c r="BY14" s="106" t="s">
        <v>2373</v>
      </c>
      <c r="BZ14" s="270" t="s">
        <v>2729</v>
      </c>
      <c r="CA14" s="106" t="s">
        <v>2690</v>
      </c>
      <c r="CC14" s="1">
        <v>0</v>
      </c>
      <c r="CD14" s="1">
        <v>0</v>
      </c>
      <c r="CE14" s="1">
        <v>0</v>
      </c>
      <c r="CF14" s="1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f t="shared" si="12"/>
        <v>0</v>
      </c>
      <c r="CP14" s="106"/>
      <c r="CQ14" s="27"/>
      <c r="CR14" s="106" t="s">
        <v>2373</v>
      </c>
      <c r="CS14" s="270" t="s">
        <v>2729</v>
      </c>
      <c r="CT14" s="106" t="s">
        <v>2690</v>
      </c>
      <c r="CV14" s="1">
        <v>0</v>
      </c>
      <c r="CW14" s="1">
        <v>0</v>
      </c>
      <c r="CX14" s="1">
        <v>0</v>
      </c>
      <c r="CY14" s="1">
        <v>0</v>
      </c>
      <c r="CZ14">
        <v>0</v>
      </c>
      <c r="DA14">
        <v>0</v>
      </c>
      <c r="DB14">
        <v>17</v>
      </c>
      <c r="DC14">
        <v>0</v>
      </c>
      <c r="DD14">
        <v>0</v>
      </c>
      <c r="DE14">
        <v>0</v>
      </c>
      <c r="DF14">
        <v>0</v>
      </c>
      <c r="DG14">
        <v>100</v>
      </c>
      <c r="DH14">
        <f t="shared" si="13"/>
        <v>0</v>
      </c>
      <c r="DI14" s="106"/>
      <c r="DJ14" s="27"/>
      <c r="DK14" s="106" t="s">
        <v>2373</v>
      </c>
      <c r="DL14" s="270" t="s">
        <v>2729</v>
      </c>
      <c r="DM14" s="106" t="s">
        <v>2690</v>
      </c>
      <c r="DO14" s="1">
        <v>0</v>
      </c>
      <c r="DP14" s="1">
        <v>0</v>
      </c>
      <c r="DQ14" s="1">
        <v>0</v>
      </c>
      <c r="DR14" s="1">
        <v>0</v>
      </c>
      <c r="DS14">
        <v>0</v>
      </c>
      <c r="DT14">
        <v>0</v>
      </c>
      <c r="DU14">
        <v>14</v>
      </c>
      <c r="DV14">
        <v>0</v>
      </c>
      <c r="DW14">
        <v>0</v>
      </c>
      <c r="DX14">
        <v>0</v>
      </c>
      <c r="DY14">
        <v>0</v>
      </c>
      <c r="DZ14">
        <v>100</v>
      </c>
      <c r="EA14">
        <f t="shared" si="14"/>
        <v>0</v>
      </c>
      <c r="EB14" s="106"/>
      <c r="EC14" s="27"/>
      <c r="ED14" s="106" t="s">
        <v>2373</v>
      </c>
      <c r="EE14" s="270" t="s">
        <v>2729</v>
      </c>
      <c r="EF14" s="106" t="s">
        <v>2690</v>
      </c>
      <c r="EH14" s="1" t="e">
        <v>#N/A</v>
      </c>
      <c r="EI14" s="1" t="e">
        <v>#N/A</v>
      </c>
      <c r="EJ14" s="1" t="e">
        <v>#N/A</v>
      </c>
      <c r="EK14" s="1" t="e">
        <v>#N/A</v>
      </c>
      <c r="EL14" t="e">
        <v>#N/A</v>
      </c>
      <c r="EM14" t="e">
        <v>#N/A</v>
      </c>
      <c r="EN14" t="e">
        <v>#N/A</v>
      </c>
      <c r="EO14" t="e">
        <v>#N/A</v>
      </c>
      <c r="EP14" t="e">
        <v>#N/A</v>
      </c>
      <c r="EQ14" t="e">
        <v>#N/A</v>
      </c>
      <c r="ER14" t="e">
        <v>#N/A</v>
      </c>
      <c r="ES14" t="e">
        <v>#N/A</v>
      </c>
      <c r="ET14" t="e">
        <f t="shared" si="15"/>
        <v>#N/A</v>
      </c>
      <c r="EU14" s="106"/>
      <c r="EV14" s="27"/>
      <c r="EW14" s="106" t="s">
        <v>2373</v>
      </c>
      <c r="EX14" s="270" t="s">
        <v>2729</v>
      </c>
      <c r="EY14" s="106" t="s">
        <v>2690</v>
      </c>
      <c r="FA14" s="1" t="e">
        <v>#N/A</v>
      </c>
      <c r="FB14" s="1" t="e">
        <v>#N/A</v>
      </c>
      <c r="FC14" s="1" t="e">
        <v>#N/A</v>
      </c>
      <c r="FD14" s="1" t="e">
        <v>#N/A</v>
      </c>
      <c r="FE14" t="e">
        <v>#N/A</v>
      </c>
      <c r="FF14" t="e">
        <v>#N/A</v>
      </c>
      <c r="FG14" t="e">
        <v>#N/A</v>
      </c>
      <c r="FH14" t="e">
        <v>#N/A</v>
      </c>
      <c r="FI14" t="e">
        <v>#N/A</v>
      </c>
      <c r="FJ14" t="e">
        <v>#N/A</v>
      </c>
      <c r="FK14" t="e">
        <v>#N/A</v>
      </c>
      <c r="FL14" t="e">
        <v>#N/A</v>
      </c>
      <c r="FM14" t="e">
        <f t="shared" si="17"/>
        <v>#N/A</v>
      </c>
      <c r="FN14" s="106"/>
      <c r="FO14" s="27"/>
      <c r="FP14" s="106" t="s">
        <v>2373</v>
      </c>
      <c r="FQ14" s="270" t="s">
        <v>2729</v>
      </c>
      <c r="FR14" s="106" t="s">
        <v>2690</v>
      </c>
      <c r="FT14" s="1" t="e">
        <v>#N/A</v>
      </c>
      <c r="FU14" s="1" t="e">
        <v>#N/A</v>
      </c>
      <c r="FV14" s="1" t="e">
        <v>#N/A</v>
      </c>
      <c r="FW14" s="1" t="e">
        <v>#N/A</v>
      </c>
      <c r="FX14" t="e">
        <v>#N/A</v>
      </c>
      <c r="FY14" t="e">
        <v>#N/A</v>
      </c>
      <c r="FZ14" t="e">
        <v>#N/A</v>
      </c>
      <c r="GA14" t="e">
        <v>#N/A</v>
      </c>
      <c r="GB14" t="e">
        <v>#N/A</v>
      </c>
      <c r="GC14" t="e">
        <v>#N/A</v>
      </c>
      <c r="GD14" t="e">
        <v>#N/A</v>
      </c>
      <c r="GE14" t="e">
        <v>#N/A</v>
      </c>
      <c r="GF14" t="e">
        <f t="shared" si="19"/>
        <v>#N/A</v>
      </c>
      <c r="GG14" s="106"/>
      <c r="GH14" s="27"/>
      <c r="GI14" s="106" t="s">
        <v>2373</v>
      </c>
      <c r="GJ14" s="270" t="s">
        <v>2729</v>
      </c>
      <c r="GK14" s="106" t="s">
        <v>2690</v>
      </c>
      <c r="GM14" s="1" t="e">
        <v>#N/A</v>
      </c>
      <c r="GN14" s="1" t="e">
        <v>#N/A</v>
      </c>
      <c r="GO14" s="1" t="e">
        <v>#N/A</v>
      </c>
      <c r="GP14" s="1" t="e">
        <v>#N/A</v>
      </c>
      <c r="GQ14" t="e">
        <v>#N/A</v>
      </c>
      <c r="GR14" t="e">
        <v>#N/A</v>
      </c>
      <c r="GS14" t="e">
        <v>#N/A</v>
      </c>
      <c r="GT14" t="e">
        <v>#N/A</v>
      </c>
      <c r="GU14" t="e">
        <v>#N/A</v>
      </c>
      <c r="GV14" t="e">
        <v>#N/A</v>
      </c>
      <c r="GW14" t="e">
        <v>#N/A</v>
      </c>
      <c r="GX14" t="e">
        <v>#N/A</v>
      </c>
      <c r="GY14" t="e">
        <f t="shared" si="21"/>
        <v>#N/A</v>
      </c>
      <c r="GZ14" s="106"/>
      <c r="HA14" s="27"/>
      <c r="HB14" s="106" t="s">
        <v>2373</v>
      </c>
      <c r="HC14" s="270" t="s">
        <v>2729</v>
      </c>
      <c r="HD14" s="106" t="s">
        <v>2690</v>
      </c>
      <c r="HF14" s="1">
        <v>0</v>
      </c>
      <c r="HG14" s="1">
        <v>0</v>
      </c>
      <c r="HH14" s="1">
        <v>0</v>
      </c>
      <c r="HI14" s="1">
        <v>0</v>
      </c>
      <c r="HJ14">
        <v>0</v>
      </c>
      <c r="HK14">
        <v>0</v>
      </c>
      <c r="HL14">
        <v>39</v>
      </c>
      <c r="HM14">
        <v>0</v>
      </c>
      <c r="HN14">
        <v>0</v>
      </c>
      <c r="HO14">
        <v>0</v>
      </c>
      <c r="HP14">
        <v>0</v>
      </c>
      <c r="HQ14">
        <v>100</v>
      </c>
      <c r="HR14">
        <f t="shared" si="23"/>
        <v>0</v>
      </c>
      <c r="HS14" s="106"/>
      <c r="HT14" s="27"/>
      <c r="HU14" s="106" t="s">
        <v>2373</v>
      </c>
      <c r="HV14" s="270" t="s">
        <v>2729</v>
      </c>
      <c r="HW14" s="106" t="s">
        <v>2690</v>
      </c>
      <c r="HY14" s="1">
        <v>0</v>
      </c>
      <c r="HZ14" s="1">
        <v>0</v>
      </c>
      <c r="IA14" s="1">
        <v>0</v>
      </c>
      <c r="IB14" s="1">
        <v>0</v>
      </c>
      <c r="IC14">
        <v>0</v>
      </c>
      <c r="ID14">
        <v>0</v>
      </c>
      <c r="IE14">
        <v>7</v>
      </c>
      <c r="IF14">
        <v>0</v>
      </c>
      <c r="IG14">
        <v>0</v>
      </c>
      <c r="IH14">
        <v>0</v>
      </c>
      <c r="II14">
        <v>0</v>
      </c>
      <c r="IJ14">
        <v>100</v>
      </c>
      <c r="IK14">
        <f t="shared" si="24"/>
        <v>0</v>
      </c>
      <c r="IL14" s="106"/>
      <c r="IM14" s="27"/>
      <c r="IN14" s="106" t="s">
        <v>2373</v>
      </c>
      <c r="IO14" s="270" t="s">
        <v>2729</v>
      </c>
      <c r="IP14" s="106" t="s">
        <v>2690</v>
      </c>
      <c r="IR14" s="1" t="e">
        <v>#N/A</v>
      </c>
      <c r="IS14" s="1" t="e">
        <v>#N/A</v>
      </c>
      <c r="IT14" s="1" t="e">
        <v>#N/A</v>
      </c>
      <c r="IU14" s="1" t="e">
        <v>#N/A</v>
      </c>
      <c r="IV14" t="e">
        <v>#N/A</v>
      </c>
      <c r="IW14" t="e">
        <v>#N/A</v>
      </c>
      <c r="IX14" t="e">
        <v>#N/A</v>
      </c>
      <c r="IY14" t="e">
        <v>#N/A</v>
      </c>
      <c r="IZ14" t="e">
        <v>#N/A</v>
      </c>
      <c r="JA14" t="e">
        <v>#N/A</v>
      </c>
      <c r="JB14" t="e">
        <v>#N/A</v>
      </c>
      <c r="JC14" t="e">
        <v>#N/A</v>
      </c>
      <c r="JD14" t="e">
        <f t="shared" si="26"/>
        <v>#N/A</v>
      </c>
      <c r="JE14" s="106"/>
      <c r="JF14" s="27"/>
      <c r="JG14" s="106" t="s">
        <v>2373</v>
      </c>
      <c r="JH14" s="270" t="s">
        <v>2729</v>
      </c>
      <c r="JI14" s="106" t="s">
        <v>2690</v>
      </c>
      <c r="JK14" s="1">
        <v>0</v>
      </c>
      <c r="JL14" s="1">
        <v>0</v>
      </c>
      <c r="JM14" s="1">
        <v>0</v>
      </c>
      <c r="JN14" s="1">
        <v>0</v>
      </c>
      <c r="JO14">
        <v>0</v>
      </c>
      <c r="JP14">
        <v>0</v>
      </c>
      <c r="JQ14">
        <v>33</v>
      </c>
      <c r="JR14">
        <v>0</v>
      </c>
      <c r="JS14">
        <v>0</v>
      </c>
      <c r="JT14">
        <v>0</v>
      </c>
      <c r="JU14">
        <v>0</v>
      </c>
      <c r="JV14">
        <v>100</v>
      </c>
      <c r="JW14">
        <f t="shared" si="28"/>
        <v>0</v>
      </c>
      <c r="JX14" s="106"/>
      <c r="JY14" s="27"/>
      <c r="JZ14" s="106" t="s">
        <v>2373</v>
      </c>
      <c r="KA14" s="270" t="s">
        <v>2729</v>
      </c>
      <c r="KB14" s="106" t="s">
        <v>2690</v>
      </c>
      <c r="KD14" s="1">
        <v>0.28167824074074072</v>
      </c>
      <c r="KE14" s="1">
        <v>0.20653935185185182</v>
      </c>
      <c r="KF14" s="1">
        <v>3.5752314814814813E-2</v>
      </c>
      <c r="KG14" s="1">
        <v>3.9375E-2</v>
      </c>
      <c r="KH14">
        <v>18</v>
      </c>
      <c r="KI14">
        <v>270</v>
      </c>
      <c r="KJ14">
        <v>113</v>
      </c>
      <c r="KK14">
        <v>2</v>
      </c>
      <c r="KL14">
        <v>0</v>
      </c>
      <c r="KM14">
        <v>0</v>
      </c>
      <c r="KN14">
        <v>0</v>
      </c>
      <c r="KO14">
        <v>98.26</v>
      </c>
      <c r="KP14">
        <f t="shared" si="30"/>
        <v>268</v>
      </c>
      <c r="KQ14" s="106"/>
      <c r="KR14" s="27"/>
      <c r="KS14" s="106" t="s">
        <v>2373</v>
      </c>
      <c r="KT14" s="270" t="s">
        <v>2729</v>
      </c>
      <c r="KU14" s="106" t="s">
        <v>2690</v>
      </c>
      <c r="KW14" s="1">
        <v>2.6111111111111113E-2</v>
      </c>
      <c r="KX14" s="1">
        <v>1.1342592592592591E-3</v>
      </c>
      <c r="KY14" s="1">
        <v>2.2951388888888886E-2</v>
      </c>
      <c r="KZ14" s="1">
        <v>2.0138888888888888E-3</v>
      </c>
      <c r="LA14">
        <v>2</v>
      </c>
      <c r="LB14">
        <v>3</v>
      </c>
      <c r="LC14">
        <v>197</v>
      </c>
      <c r="LD14">
        <v>3</v>
      </c>
      <c r="LE14">
        <v>0</v>
      </c>
      <c r="LF14">
        <v>0</v>
      </c>
      <c r="LG14">
        <v>0</v>
      </c>
      <c r="LH14">
        <v>98.5</v>
      </c>
      <c r="LI14">
        <f t="shared" si="32"/>
        <v>0</v>
      </c>
      <c r="LJ14" s="106"/>
      <c r="LK14" s="27"/>
      <c r="LL14" s="106" t="s">
        <v>2373</v>
      </c>
      <c r="LM14" s="270" t="s">
        <v>2729</v>
      </c>
      <c r="LN14" s="106" t="s">
        <v>2690</v>
      </c>
      <c r="LP14" s="1">
        <v>1.6851851851851851E-2</v>
      </c>
      <c r="LQ14" s="1">
        <v>8.773148148148148E-3</v>
      </c>
      <c r="LR14" s="1">
        <v>7.9861111111111105E-4</v>
      </c>
      <c r="LS14" s="1">
        <v>7.2569444444444443E-3</v>
      </c>
      <c r="LT14">
        <v>10</v>
      </c>
      <c r="LU14">
        <v>18</v>
      </c>
      <c r="LV14">
        <v>279</v>
      </c>
      <c r="LW14">
        <v>16</v>
      </c>
      <c r="LX14">
        <v>0</v>
      </c>
      <c r="LY14">
        <v>0</v>
      </c>
      <c r="LZ14">
        <v>0</v>
      </c>
      <c r="MA14">
        <v>94.58</v>
      </c>
      <c r="MB14">
        <f t="shared" si="33"/>
        <v>2</v>
      </c>
      <c r="MC14" s="106"/>
      <c r="MD14" s="27"/>
      <c r="ME14" s="106" t="s">
        <v>2373</v>
      </c>
      <c r="MF14" s="270" t="s">
        <v>2729</v>
      </c>
      <c r="MG14" s="106" t="s">
        <v>2690</v>
      </c>
      <c r="MI14" s="1">
        <v>9.1782407407407403E-3</v>
      </c>
      <c r="MJ14" s="1">
        <v>8.8888888888888889E-3</v>
      </c>
      <c r="MK14" s="1">
        <v>0</v>
      </c>
      <c r="ML14" s="1">
        <v>2.8935185185185189E-4</v>
      </c>
      <c r="MM14">
        <v>5</v>
      </c>
      <c r="MN14">
        <v>25</v>
      </c>
      <c r="MO14">
        <v>223</v>
      </c>
      <c r="MP14">
        <v>22</v>
      </c>
      <c r="MQ14">
        <v>0</v>
      </c>
      <c r="MR14">
        <v>0</v>
      </c>
      <c r="MS14">
        <v>0</v>
      </c>
      <c r="MT14">
        <v>91.02</v>
      </c>
      <c r="MU14">
        <f t="shared" si="34"/>
        <v>3</v>
      </c>
      <c r="MV14" s="106"/>
      <c r="MW14" s="27"/>
    </row>
    <row r="15" spans="1:361">
      <c r="A15" s="106" t="s">
        <v>2372</v>
      </c>
      <c r="B15" s="270" t="s">
        <v>2729</v>
      </c>
      <c r="C15" s="106" t="s">
        <v>2690</v>
      </c>
      <c r="E15" s="1">
        <v>1.689814814814815E-3</v>
      </c>
      <c r="F15" s="1">
        <v>1.5624999999999999E-3</v>
      </c>
      <c r="G15" s="1">
        <v>1.1574074074074073E-4</v>
      </c>
      <c r="H15" s="1">
        <v>0</v>
      </c>
      <c r="I15">
        <v>1</v>
      </c>
      <c r="J15">
        <v>2</v>
      </c>
      <c r="K15">
        <v>2</v>
      </c>
      <c r="L15">
        <v>0</v>
      </c>
      <c r="M15">
        <v>0</v>
      </c>
      <c r="N15">
        <v>0</v>
      </c>
      <c r="O15">
        <v>0</v>
      </c>
      <c r="P15">
        <v>100</v>
      </c>
      <c r="Q15">
        <f t="shared" si="8"/>
        <v>2</v>
      </c>
      <c r="R15" s="106"/>
      <c r="S15" s="27"/>
      <c r="T15" s="106" t="s">
        <v>2372</v>
      </c>
      <c r="U15" s="270" t="s">
        <v>2729</v>
      </c>
      <c r="V15" s="106" t="s">
        <v>2690</v>
      </c>
      <c r="X15" s="1">
        <v>0</v>
      </c>
      <c r="Y15" s="1">
        <v>0</v>
      </c>
      <c r="Z15" s="1">
        <v>0</v>
      </c>
      <c r="AA15" s="1">
        <v>0</v>
      </c>
      <c r="AB15">
        <v>0</v>
      </c>
      <c r="AC15">
        <v>0</v>
      </c>
      <c r="AD15">
        <v>30</v>
      </c>
      <c r="AE15">
        <v>0</v>
      </c>
      <c r="AF15">
        <v>0</v>
      </c>
      <c r="AG15">
        <v>0</v>
      </c>
      <c r="AH15">
        <v>0</v>
      </c>
      <c r="AI15">
        <v>100</v>
      </c>
      <c r="AJ15">
        <f t="shared" si="9"/>
        <v>0</v>
      </c>
      <c r="AK15" s="106"/>
      <c r="AL15" s="27"/>
      <c r="AM15" s="106" t="s">
        <v>2372</v>
      </c>
      <c r="AN15" s="270" t="s">
        <v>2729</v>
      </c>
      <c r="AO15" s="106" t="s">
        <v>2690</v>
      </c>
      <c r="AQ15" s="1" t="e">
        <v>#N/A</v>
      </c>
      <c r="AR15" s="1" t="e">
        <v>#N/A</v>
      </c>
      <c r="AS15" s="1" t="e">
        <v>#N/A</v>
      </c>
      <c r="AT15" s="1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t="e">
        <f t="shared" si="10"/>
        <v>#N/A</v>
      </c>
      <c r="BD15" s="106"/>
      <c r="BE15" s="27"/>
      <c r="BF15" s="106" t="s">
        <v>2372</v>
      </c>
      <c r="BG15" s="270" t="s">
        <v>2729</v>
      </c>
      <c r="BH15" s="106" t="s">
        <v>2690</v>
      </c>
      <c r="BJ15" s="1">
        <v>0</v>
      </c>
      <c r="BK15" s="1">
        <v>0</v>
      </c>
      <c r="BL15" s="1">
        <v>0</v>
      </c>
      <c r="BM15" s="1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f t="shared" si="11"/>
        <v>0</v>
      </c>
      <c r="BW15" s="106"/>
      <c r="BX15" s="27"/>
      <c r="BY15" s="106" t="s">
        <v>2372</v>
      </c>
      <c r="BZ15" s="270" t="s">
        <v>2729</v>
      </c>
      <c r="CA15" s="106" t="s">
        <v>2690</v>
      </c>
      <c r="CC15" s="1">
        <v>0</v>
      </c>
      <c r="CD15" s="1">
        <v>0</v>
      </c>
      <c r="CE15" s="1">
        <v>0</v>
      </c>
      <c r="CF15" s="1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f t="shared" si="12"/>
        <v>0</v>
      </c>
      <c r="CP15" s="106"/>
      <c r="CQ15" s="27"/>
      <c r="CR15" s="106" t="s">
        <v>2372</v>
      </c>
      <c r="CS15" s="270" t="s">
        <v>2729</v>
      </c>
      <c r="CT15" s="106" t="s">
        <v>2690</v>
      </c>
      <c r="CV15" s="1">
        <v>0</v>
      </c>
      <c r="CW15" s="1">
        <v>0</v>
      </c>
      <c r="CX15" s="1">
        <v>0</v>
      </c>
      <c r="CY15" s="1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f t="shared" si="13"/>
        <v>0</v>
      </c>
      <c r="DI15" s="106"/>
      <c r="DJ15" s="27"/>
      <c r="DK15" s="106" t="s">
        <v>2372</v>
      </c>
      <c r="DL15" s="270" t="s">
        <v>2729</v>
      </c>
      <c r="DM15" s="106" t="s">
        <v>2690</v>
      </c>
      <c r="DO15" s="1">
        <v>0</v>
      </c>
      <c r="DP15" s="1">
        <v>0</v>
      </c>
      <c r="DQ15" s="1">
        <v>0</v>
      </c>
      <c r="DR15" s="1">
        <v>0</v>
      </c>
      <c r="DS15">
        <v>0</v>
      </c>
      <c r="DT15">
        <v>0</v>
      </c>
      <c r="DU15">
        <v>34</v>
      </c>
      <c r="DV15">
        <v>3</v>
      </c>
      <c r="DW15">
        <v>0</v>
      </c>
      <c r="DX15">
        <v>0</v>
      </c>
      <c r="DY15">
        <v>0</v>
      </c>
      <c r="DZ15">
        <v>91.89</v>
      </c>
      <c r="EA15">
        <f t="shared" si="14"/>
        <v>-3</v>
      </c>
      <c r="EB15" s="106"/>
      <c r="EC15" s="27"/>
      <c r="ED15" s="106" t="s">
        <v>2372</v>
      </c>
      <c r="EE15" s="270" t="s">
        <v>2729</v>
      </c>
      <c r="EF15" s="106" t="s">
        <v>2690</v>
      </c>
      <c r="EH15" s="1">
        <v>4.1782407407407402E-3</v>
      </c>
      <c r="EI15" s="1">
        <v>2.2337962962962967E-3</v>
      </c>
      <c r="EJ15" s="1">
        <v>1.9444444444444442E-3</v>
      </c>
      <c r="EK15" s="1">
        <v>0</v>
      </c>
      <c r="EL15">
        <v>1</v>
      </c>
      <c r="EM15">
        <v>3</v>
      </c>
      <c r="EN15">
        <v>8</v>
      </c>
      <c r="EO15">
        <v>0</v>
      </c>
      <c r="EP15">
        <v>0</v>
      </c>
      <c r="EQ15">
        <v>0</v>
      </c>
      <c r="ER15">
        <v>0</v>
      </c>
      <c r="ES15">
        <v>100</v>
      </c>
      <c r="ET15">
        <f t="shared" si="15"/>
        <v>3</v>
      </c>
      <c r="EU15" s="106"/>
      <c r="EV15" s="27"/>
      <c r="EW15" s="106" t="s">
        <v>2372</v>
      </c>
      <c r="EX15" s="270" t="s">
        <v>2729</v>
      </c>
      <c r="EY15" s="106" t="s">
        <v>2690</v>
      </c>
      <c r="FA15" s="1" t="e">
        <v>#N/A</v>
      </c>
      <c r="FB15" s="1" t="e">
        <v>#N/A</v>
      </c>
      <c r="FC15" s="1" t="e">
        <v>#N/A</v>
      </c>
      <c r="FD15" s="1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K15" t="e">
        <v>#N/A</v>
      </c>
      <c r="FL15" t="e">
        <v>#N/A</v>
      </c>
      <c r="FM15" t="e">
        <f t="shared" si="17"/>
        <v>#N/A</v>
      </c>
      <c r="FN15" s="106"/>
      <c r="FO15" s="27"/>
      <c r="FP15" s="106" t="s">
        <v>2372</v>
      </c>
      <c r="FQ15" s="270" t="s">
        <v>2729</v>
      </c>
      <c r="FR15" s="106" t="s">
        <v>2690</v>
      </c>
      <c r="FT15" s="1" t="e">
        <v>#N/A</v>
      </c>
      <c r="FU15" s="1" t="e">
        <v>#N/A</v>
      </c>
      <c r="FV15" s="1" t="e">
        <v>#N/A</v>
      </c>
      <c r="FW15" s="1" t="e">
        <v>#N/A</v>
      </c>
      <c r="FX15" t="e">
        <v>#N/A</v>
      </c>
      <c r="FY15" t="e">
        <v>#N/A</v>
      </c>
      <c r="FZ15" t="e">
        <v>#N/A</v>
      </c>
      <c r="GA15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f t="shared" si="19"/>
        <v>#N/A</v>
      </c>
      <c r="GG15" s="106"/>
      <c r="GH15" s="27"/>
      <c r="GI15" s="106" t="s">
        <v>2372</v>
      </c>
      <c r="GJ15" s="270" t="s">
        <v>2729</v>
      </c>
      <c r="GK15" s="106" t="s">
        <v>2690</v>
      </c>
      <c r="GM15" s="1">
        <v>0</v>
      </c>
      <c r="GN15" s="1">
        <v>0</v>
      </c>
      <c r="GO15" s="1">
        <v>0</v>
      </c>
      <c r="GP15" s="1">
        <v>0</v>
      </c>
      <c r="GQ15">
        <v>0</v>
      </c>
      <c r="GR15">
        <v>0</v>
      </c>
      <c r="GS15">
        <v>4</v>
      </c>
      <c r="GT15">
        <v>0</v>
      </c>
      <c r="GU15">
        <v>0</v>
      </c>
      <c r="GV15">
        <v>0</v>
      </c>
      <c r="GW15">
        <v>0</v>
      </c>
      <c r="GX15">
        <v>100</v>
      </c>
      <c r="GY15">
        <f t="shared" si="21"/>
        <v>0</v>
      </c>
      <c r="GZ15" s="106"/>
      <c r="HA15" s="27"/>
      <c r="HB15" s="106" t="s">
        <v>2372</v>
      </c>
      <c r="HC15" s="270" t="s">
        <v>2729</v>
      </c>
      <c r="HD15" s="106" t="s">
        <v>2690</v>
      </c>
      <c r="HF15" s="1">
        <v>0</v>
      </c>
      <c r="HG15" s="1">
        <v>0</v>
      </c>
      <c r="HH15" s="1">
        <v>0</v>
      </c>
      <c r="HI15" s="1">
        <v>0</v>
      </c>
      <c r="HJ15">
        <v>0</v>
      </c>
      <c r="HK15">
        <v>0</v>
      </c>
      <c r="HL15">
        <v>7</v>
      </c>
      <c r="HM15">
        <v>0</v>
      </c>
      <c r="HN15">
        <v>0</v>
      </c>
      <c r="HO15">
        <v>0</v>
      </c>
      <c r="HP15">
        <v>0</v>
      </c>
      <c r="HQ15">
        <v>100</v>
      </c>
      <c r="HR15">
        <f t="shared" si="23"/>
        <v>0</v>
      </c>
      <c r="HS15" s="106"/>
      <c r="HT15" s="27"/>
      <c r="HU15" s="106" t="s">
        <v>2372</v>
      </c>
      <c r="HV15" s="270" t="s">
        <v>2729</v>
      </c>
      <c r="HW15" s="106" t="s">
        <v>2690</v>
      </c>
      <c r="HY15" s="1" t="e">
        <v>#N/A</v>
      </c>
      <c r="HZ15" s="1" t="e">
        <v>#N/A</v>
      </c>
      <c r="IA15" s="1" t="e">
        <v>#N/A</v>
      </c>
      <c r="IB15" s="1" t="e">
        <v>#N/A</v>
      </c>
      <c r="IC15" t="e">
        <v>#N/A</v>
      </c>
      <c r="ID15" t="e">
        <v>#N/A</v>
      </c>
      <c r="IE15" t="e">
        <v>#N/A</v>
      </c>
      <c r="IF15" t="e">
        <v>#N/A</v>
      </c>
      <c r="IG15" t="e">
        <v>#N/A</v>
      </c>
      <c r="IH15" t="e">
        <v>#N/A</v>
      </c>
      <c r="II15" t="e">
        <v>#N/A</v>
      </c>
      <c r="IJ15" t="e">
        <v>#N/A</v>
      </c>
      <c r="IK15" t="e">
        <f t="shared" si="24"/>
        <v>#N/A</v>
      </c>
      <c r="IL15" s="106"/>
      <c r="IM15" s="27"/>
      <c r="IN15" s="106" t="s">
        <v>2372</v>
      </c>
      <c r="IO15" s="270" t="s">
        <v>2729</v>
      </c>
      <c r="IP15" s="106" t="s">
        <v>2690</v>
      </c>
      <c r="IR15" s="1" t="e">
        <v>#N/A</v>
      </c>
      <c r="IS15" s="1" t="e">
        <v>#N/A</v>
      </c>
      <c r="IT15" s="1" t="e">
        <v>#N/A</v>
      </c>
      <c r="IU15" s="1" t="e">
        <v>#N/A</v>
      </c>
      <c r="IV15" t="e">
        <v>#N/A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f t="shared" si="26"/>
        <v>#N/A</v>
      </c>
      <c r="JE15" s="106"/>
      <c r="JF15" s="27"/>
      <c r="JG15" s="106" t="s">
        <v>2372</v>
      </c>
      <c r="JH15" s="270" t="s">
        <v>2729</v>
      </c>
      <c r="JI15" s="106" t="s">
        <v>2690</v>
      </c>
      <c r="JK15" s="1">
        <v>0</v>
      </c>
      <c r="JL15" s="1">
        <v>0</v>
      </c>
      <c r="JM15" s="1">
        <v>0</v>
      </c>
      <c r="JN15" s="1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f t="shared" si="28"/>
        <v>0</v>
      </c>
      <c r="JX15" s="106"/>
      <c r="JY15" s="27"/>
      <c r="JZ15" s="106" t="s">
        <v>2372</v>
      </c>
      <c r="KA15" s="270" t="s">
        <v>2729</v>
      </c>
      <c r="KB15" s="106" t="s">
        <v>2690</v>
      </c>
      <c r="KD15" s="1">
        <v>0.29542824074074076</v>
      </c>
      <c r="KE15" s="1">
        <v>0.21068287037037037</v>
      </c>
      <c r="KF15" s="1">
        <v>5.7488425925925929E-2</v>
      </c>
      <c r="KG15" s="1">
        <v>2.7245370370370368E-2</v>
      </c>
      <c r="KH15">
        <v>18</v>
      </c>
      <c r="KI15">
        <v>270</v>
      </c>
      <c r="KJ15">
        <v>149</v>
      </c>
      <c r="KK15">
        <v>0</v>
      </c>
      <c r="KL15">
        <v>0</v>
      </c>
      <c r="KM15">
        <v>0</v>
      </c>
      <c r="KN15">
        <v>0</v>
      </c>
      <c r="KO15">
        <v>100</v>
      </c>
      <c r="KP15">
        <f t="shared" si="30"/>
        <v>270</v>
      </c>
      <c r="KQ15" s="106"/>
      <c r="KR15" s="27"/>
      <c r="KS15" s="106" t="s">
        <v>2372</v>
      </c>
      <c r="KT15" s="270" t="s">
        <v>2729</v>
      </c>
      <c r="KU15" s="106" t="s">
        <v>2690</v>
      </c>
      <c r="KW15" s="1">
        <v>1.5428240740740741E-2</v>
      </c>
      <c r="KX15" s="1">
        <v>1.0636574074074074E-2</v>
      </c>
      <c r="KY15" s="1">
        <v>3.472222222222222E-3</v>
      </c>
      <c r="KZ15" s="1">
        <v>1.3078703703703705E-3</v>
      </c>
      <c r="LA15">
        <v>2</v>
      </c>
      <c r="LB15">
        <v>30</v>
      </c>
      <c r="LC15">
        <v>169</v>
      </c>
      <c r="LD15">
        <v>1</v>
      </c>
      <c r="LE15">
        <v>0</v>
      </c>
      <c r="LF15">
        <v>0</v>
      </c>
      <c r="LG15">
        <v>0</v>
      </c>
      <c r="LH15">
        <v>99.41</v>
      </c>
      <c r="LI15">
        <f t="shared" si="32"/>
        <v>29</v>
      </c>
      <c r="LJ15" s="106"/>
      <c r="LK15" s="27"/>
      <c r="LL15" s="106" t="s">
        <v>2372</v>
      </c>
      <c r="LM15" s="270" t="s">
        <v>2729</v>
      </c>
      <c r="LN15" s="106" t="s">
        <v>2690</v>
      </c>
      <c r="LP15" s="1">
        <v>2.0995370370370373E-2</v>
      </c>
      <c r="LQ15" s="1">
        <v>1.7835648148148149E-2</v>
      </c>
      <c r="LR15" s="1">
        <v>2.4074074074074076E-3</v>
      </c>
      <c r="LS15" s="1">
        <v>7.407407407407407E-4</v>
      </c>
      <c r="LT15">
        <v>12</v>
      </c>
      <c r="LU15">
        <v>34</v>
      </c>
      <c r="LV15">
        <v>538</v>
      </c>
      <c r="LW15">
        <v>41</v>
      </c>
      <c r="LX15">
        <v>0</v>
      </c>
      <c r="LY15">
        <v>0</v>
      </c>
      <c r="LZ15">
        <v>0</v>
      </c>
      <c r="MA15">
        <v>92.92</v>
      </c>
      <c r="MB15">
        <f t="shared" si="33"/>
        <v>-7</v>
      </c>
      <c r="MC15" s="106"/>
      <c r="MD15" s="27"/>
      <c r="ME15" s="106" t="s">
        <v>2372</v>
      </c>
      <c r="MF15" s="270" t="s">
        <v>2729</v>
      </c>
      <c r="MG15" s="106" t="s">
        <v>2690</v>
      </c>
      <c r="MI15" s="1">
        <v>2.5763888888888892E-2</v>
      </c>
      <c r="MJ15" s="1">
        <v>1.6006944444444445E-2</v>
      </c>
      <c r="MK15" s="1">
        <v>9.1319444444444443E-3</v>
      </c>
      <c r="ML15" s="1">
        <v>6.134259259259259E-4</v>
      </c>
      <c r="MM15">
        <v>9</v>
      </c>
      <c r="MN15">
        <v>33</v>
      </c>
      <c r="MO15">
        <v>307</v>
      </c>
      <c r="MP15">
        <v>31</v>
      </c>
      <c r="MQ15">
        <v>0</v>
      </c>
      <c r="MR15">
        <v>0</v>
      </c>
      <c r="MS15">
        <v>0</v>
      </c>
      <c r="MT15">
        <v>90.83</v>
      </c>
      <c r="MU15">
        <f t="shared" si="34"/>
        <v>2</v>
      </c>
      <c r="MV15" s="106"/>
      <c r="MW15" s="27"/>
    </row>
    <row r="16" spans="1:361">
      <c r="A16" s="106" t="s">
        <v>2374</v>
      </c>
      <c r="B16" s="270" t="s">
        <v>2729</v>
      </c>
      <c r="C16" s="106" t="s">
        <v>2690</v>
      </c>
      <c r="E16" s="1">
        <v>0.35751157407407402</v>
      </c>
      <c r="F16" s="1">
        <v>0.24365740740740741</v>
      </c>
      <c r="G16" s="1">
        <v>5.6712962962962958E-3</v>
      </c>
      <c r="H16" s="1">
        <v>0.10817129629629629</v>
      </c>
      <c r="I16">
        <v>60</v>
      </c>
      <c r="J16">
        <v>849</v>
      </c>
      <c r="K16">
        <v>1055</v>
      </c>
      <c r="L16">
        <v>27</v>
      </c>
      <c r="M16">
        <v>0</v>
      </c>
      <c r="N16">
        <v>0</v>
      </c>
      <c r="O16">
        <v>0</v>
      </c>
      <c r="P16">
        <v>97.5</v>
      </c>
      <c r="Q16">
        <f t="shared" si="8"/>
        <v>822</v>
      </c>
      <c r="R16" s="106">
        <v>1067</v>
      </c>
      <c r="S16" s="27">
        <f t="shared" si="0"/>
        <v>77.038425492033738</v>
      </c>
      <c r="T16" s="106" t="s">
        <v>2374</v>
      </c>
      <c r="U16" s="270" t="s">
        <v>2729</v>
      </c>
      <c r="V16" s="106" t="s">
        <v>2690</v>
      </c>
      <c r="X16" s="1">
        <v>0.47013888888888888</v>
      </c>
      <c r="Y16" s="1">
        <v>0.28004629629629629</v>
      </c>
      <c r="Z16" s="1">
        <v>3.2037037037037037E-2</v>
      </c>
      <c r="AA16" s="1">
        <v>0.15804398148148149</v>
      </c>
      <c r="AB16">
        <v>62</v>
      </c>
      <c r="AC16">
        <v>1009</v>
      </c>
      <c r="AD16">
        <v>1028</v>
      </c>
      <c r="AE16">
        <v>94</v>
      </c>
      <c r="AF16">
        <v>0</v>
      </c>
      <c r="AG16">
        <v>0</v>
      </c>
      <c r="AH16">
        <v>0</v>
      </c>
      <c r="AI16">
        <v>91.62</v>
      </c>
      <c r="AJ16">
        <f t="shared" si="9"/>
        <v>915</v>
      </c>
      <c r="AK16" s="106">
        <v>1067</v>
      </c>
      <c r="AL16" s="27">
        <f t="shared" ref="AL16:AL20" si="77">AJ16/AK16*100</f>
        <v>85.754451733833179</v>
      </c>
      <c r="AM16" s="106" t="s">
        <v>2374</v>
      </c>
      <c r="AN16" s="270" t="s">
        <v>2729</v>
      </c>
      <c r="AO16" s="106" t="s">
        <v>2690</v>
      </c>
      <c r="AQ16" s="1">
        <v>0.60290509259259262</v>
      </c>
      <c r="AR16" s="1">
        <v>0.35954861111111108</v>
      </c>
      <c r="AS16" s="1">
        <v>0.10578703703703703</v>
      </c>
      <c r="AT16" s="1">
        <v>0.13755787037037037</v>
      </c>
      <c r="AU16">
        <v>74</v>
      </c>
      <c r="AV16">
        <v>1299</v>
      </c>
      <c r="AW16">
        <v>1360</v>
      </c>
      <c r="AX16">
        <v>120</v>
      </c>
      <c r="AY16">
        <v>0</v>
      </c>
      <c r="AZ16">
        <v>0</v>
      </c>
      <c r="BA16">
        <v>0</v>
      </c>
      <c r="BB16">
        <v>91.89</v>
      </c>
      <c r="BC16">
        <f t="shared" si="10"/>
        <v>1179</v>
      </c>
      <c r="BD16" s="106">
        <v>933</v>
      </c>
      <c r="BE16" s="27">
        <f t="shared" ref="BE16:BE20" si="78">BC16/BD16*100</f>
        <v>126.36655948553054</v>
      </c>
      <c r="BF16" s="106" t="s">
        <v>2374</v>
      </c>
      <c r="BG16" s="270" t="s">
        <v>2729</v>
      </c>
      <c r="BH16" s="106" t="s">
        <v>2690</v>
      </c>
      <c r="BJ16" s="1">
        <v>0.44664351851851852</v>
      </c>
      <c r="BK16" s="1">
        <v>0.28273148148148147</v>
      </c>
      <c r="BL16" s="1">
        <v>5.8530092592592592E-2</v>
      </c>
      <c r="BM16" s="1">
        <v>0.10537037037037038</v>
      </c>
      <c r="BN16">
        <v>66</v>
      </c>
      <c r="BO16">
        <v>996</v>
      </c>
      <c r="BP16">
        <v>883</v>
      </c>
      <c r="BQ16">
        <v>55</v>
      </c>
      <c r="BR16">
        <v>0</v>
      </c>
      <c r="BS16">
        <v>0</v>
      </c>
      <c r="BT16">
        <v>0</v>
      </c>
      <c r="BU16">
        <v>94.14</v>
      </c>
      <c r="BV16">
        <f t="shared" si="11"/>
        <v>941</v>
      </c>
      <c r="BW16" s="106">
        <v>1152</v>
      </c>
      <c r="BX16" s="27">
        <f t="shared" ref="BX16:BX20" si="79">BV16/BW16*100</f>
        <v>81.684027777777786</v>
      </c>
      <c r="BY16" s="106" t="s">
        <v>2374</v>
      </c>
      <c r="BZ16" s="270" t="s">
        <v>2729</v>
      </c>
      <c r="CA16" s="106" t="s">
        <v>2690</v>
      </c>
      <c r="CC16" s="1">
        <v>0.21236111111111111</v>
      </c>
      <c r="CD16" s="1">
        <v>6.1504629629629631E-2</v>
      </c>
      <c r="CE16" s="1">
        <v>0.10216435185185185</v>
      </c>
      <c r="CF16" s="1">
        <v>4.8692129629629627E-2</v>
      </c>
      <c r="CG16">
        <v>24</v>
      </c>
      <c r="CH16">
        <v>215</v>
      </c>
      <c r="CI16">
        <v>997</v>
      </c>
      <c r="CJ16">
        <v>58</v>
      </c>
      <c r="CK16">
        <v>0</v>
      </c>
      <c r="CL16">
        <v>0</v>
      </c>
      <c r="CM16">
        <v>0</v>
      </c>
      <c r="CN16">
        <v>94.5</v>
      </c>
      <c r="CO16">
        <f t="shared" si="12"/>
        <v>157</v>
      </c>
      <c r="CP16" s="106">
        <v>1152</v>
      </c>
      <c r="CQ16" s="27">
        <f t="shared" ref="CQ16:CQ20" si="80">CO16/CP16*100</f>
        <v>13.628472222222221</v>
      </c>
      <c r="CR16" s="106" t="s">
        <v>2374</v>
      </c>
      <c r="CS16" s="270" t="s">
        <v>2729</v>
      </c>
      <c r="CT16" s="106" t="s">
        <v>2690</v>
      </c>
      <c r="CV16" s="1">
        <v>0.18234953703703705</v>
      </c>
      <c r="CW16" s="1">
        <v>1.8124999999999999E-2</v>
      </c>
      <c r="CX16" s="1">
        <v>7.7013888888888882E-2</v>
      </c>
      <c r="CY16" s="1">
        <v>8.7199074074074068E-2</v>
      </c>
      <c r="CZ16">
        <v>28</v>
      </c>
      <c r="DA16">
        <v>88</v>
      </c>
      <c r="DB16">
        <v>889</v>
      </c>
      <c r="DC16">
        <v>45</v>
      </c>
      <c r="DD16">
        <v>0</v>
      </c>
      <c r="DE16">
        <v>0</v>
      </c>
      <c r="DF16">
        <v>0</v>
      </c>
      <c r="DG16">
        <v>95.18</v>
      </c>
      <c r="DH16">
        <f t="shared" si="13"/>
        <v>43</v>
      </c>
      <c r="DI16" s="106"/>
      <c r="DJ16" s="27"/>
      <c r="DK16" s="106" t="s">
        <v>2374</v>
      </c>
      <c r="DL16" s="270" t="s">
        <v>2729</v>
      </c>
      <c r="DM16" s="106" t="s">
        <v>2690</v>
      </c>
      <c r="DO16" s="1">
        <v>3.1932870370370368E-2</v>
      </c>
      <c r="DP16" s="1">
        <v>3.8310185185185183E-3</v>
      </c>
      <c r="DQ16" s="1">
        <v>1.8981481481481482E-3</v>
      </c>
      <c r="DR16" s="1">
        <v>2.6192129629629631E-2</v>
      </c>
      <c r="DS16">
        <v>6</v>
      </c>
      <c r="DT16">
        <v>12</v>
      </c>
      <c r="DU16">
        <v>149</v>
      </c>
      <c r="DV16">
        <v>9</v>
      </c>
      <c r="DW16">
        <v>0</v>
      </c>
      <c r="DX16">
        <v>0</v>
      </c>
      <c r="DY16">
        <v>0</v>
      </c>
      <c r="DZ16">
        <v>94.3</v>
      </c>
      <c r="EA16">
        <f t="shared" si="14"/>
        <v>3</v>
      </c>
      <c r="EB16" s="106"/>
      <c r="EC16" s="27"/>
      <c r="ED16" s="106" t="s">
        <v>2374</v>
      </c>
      <c r="EE16" s="270" t="s">
        <v>2729</v>
      </c>
      <c r="EF16" s="106" t="s">
        <v>2690</v>
      </c>
      <c r="EH16" s="1">
        <v>0.40005787037037038</v>
      </c>
      <c r="EI16" s="1">
        <v>0.2757060185185185</v>
      </c>
      <c r="EJ16" s="1">
        <v>1.5439814814814816E-2</v>
      </c>
      <c r="EK16" s="1">
        <v>0.10890046296296296</v>
      </c>
      <c r="EL16">
        <v>46</v>
      </c>
      <c r="EM16">
        <v>958</v>
      </c>
      <c r="EN16">
        <v>905</v>
      </c>
      <c r="EO16">
        <v>64</v>
      </c>
      <c r="EP16">
        <v>0</v>
      </c>
      <c r="EQ16">
        <v>0</v>
      </c>
      <c r="ER16">
        <v>0</v>
      </c>
      <c r="ES16">
        <v>93.4</v>
      </c>
      <c r="ET16">
        <f t="shared" si="15"/>
        <v>894</v>
      </c>
      <c r="EU16" s="106">
        <v>1152</v>
      </c>
      <c r="EV16" s="27">
        <f t="shared" si="47"/>
        <v>77.604166666666657</v>
      </c>
      <c r="EW16" s="106" t="s">
        <v>2374</v>
      </c>
      <c r="EX16" s="270" t="s">
        <v>2729</v>
      </c>
      <c r="EY16" s="106" t="s">
        <v>2690</v>
      </c>
      <c r="FA16" s="1">
        <v>0.42931712962962965</v>
      </c>
      <c r="FB16" s="1">
        <v>0.28130787037037036</v>
      </c>
      <c r="FC16" s="1">
        <v>1.7083333333333336E-2</v>
      </c>
      <c r="FD16" s="1">
        <v>0.13090277777777778</v>
      </c>
      <c r="FE16">
        <v>69</v>
      </c>
      <c r="FF16">
        <v>1044</v>
      </c>
      <c r="FG16">
        <v>311</v>
      </c>
      <c r="FH16">
        <v>6</v>
      </c>
      <c r="FI16">
        <v>0</v>
      </c>
      <c r="FJ16">
        <v>0</v>
      </c>
      <c r="FK16">
        <v>0</v>
      </c>
      <c r="FL16">
        <v>98.11</v>
      </c>
      <c r="FM16">
        <f t="shared" si="17"/>
        <v>1038</v>
      </c>
      <c r="FN16" s="106">
        <v>1152</v>
      </c>
      <c r="FO16" s="27">
        <f t="shared" ref="FO16:FO20" si="81">FM16/FN16*100</f>
        <v>90.104166666666657</v>
      </c>
      <c r="FP16" s="106" t="s">
        <v>2374</v>
      </c>
      <c r="FQ16" s="270" t="s">
        <v>2729</v>
      </c>
      <c r="FR16" s="106" t="s">
        <v>2690</v>
      </c>
      <c r="FT16" s="1">
        <v>0.42931712962962965</v>
      </c>
      <c r="FU16" s="1">
        <v>0.28130787037037036</v>
      </c>
      <c r="FV16" s="1">
        <v>1.7083333333333336E-2</v>
      </c>
      <c r="FW16" s="1">
        <v>0.13090277777777778</v>
      </c>
      <c r="FX16">
        <v>69</v>
      </c>
      <c r="FY16">
        <v>1044</v>
      </c>
      <c r="FZ16">
        <v>311</v>
      </c>
      <c r="GA16">
        <v>6</v>
      </c>
      <c r="GB16">
        <v>0</v>
      </c>
      <c r="GC16">
        <v>0</v>
      </c>
      <c r="GD16">
        <v>0</v>
      </c>
      <c r="GE16">
        <v>98.11</v>
      </c>
      <c r="GF16">
        <f t="shared" si="19"/>
        <v>1038</v>
      </c>
      <c r="GG16" s="106">
        <v>1152</v>
      </c>
      <c r="GH16" s="27">
        <f t="shared" ref="GH16:GH20" si="82">GF16/GG16*100</f>
        <v>90.104166666666657</v>
      </c>
      <c r="GI16" s="106" t="s">
        <v>2374</v>
      </c>
      <c r="GJ16" s="270" t="s">
        <v>2729</v>
      </c>
      <c r="GK16" s="106" t="s">
        <v>2690</v>
      </c>
      <c r="GM16" s="1">
        <v>7.554398148148149E-2</v>
      </c>
      <c r="GN16" s="1">
        <v>2.3344907407407408E-2</v>
      </c>
      <c r="GO16" s="1">
        <v>7.5578703703703702E-3</v>
      </c>
      <c r="GP16" s="1">
        <v>4.462962962962963E-2</v>
      </c>
      <c r="GQ16">
        <v>17</v>
      </c>
      <c r="GR16">
        <v>88</v>
      </c>
      <c r="GS16">
        <v>793</v>
      </c>
      <c r="GT16">
        <v>25</v>
      </c>
      <c r="GU16">
        <v>0</v>
      </c>
      <c r="GV16">
        <v>0</v>
      </c>
      <c r="GW16">
        <v>0</v>
      </c>
      <c r="GX16">
        <v>96.94</v>
      </c>
      <c r="GY16">
        <f t="shared" si="21"/>
        <v>63</v>
      </c>
      <c r="GZ16" s="106"/>
      <c r="HA16" s="27"/>
      <c r="HB16" s="106" t="s">
        <v>2374</v>
      </c>
      <c r="HC16" s="270" t="s">
        <v>2729</v>
      </c>
      <c r="HD16" s="106" t="s">
        <v>2690</v>
      </c>
      <c r="HF16" s="1">
        <v>1.3194444444444443E-3</v>
      </c>
      <c r="HG16" s="1">
        <v>1.6203703703703703E-4</v>
      </c>
      <c r="HH16" s="1">
        <v>0</v>
      </c>
      <c r="HI16" s="1">
        <v>1.1458333333333333E-3</v>
      </c>
      <c r="HJ16">
        <v>1</v>
      </c>
      <c r="HK16">
        <v>1</v>
      </c>
      <c r="HL16">
        <v>93</v>
      </c>
      <c r="HM16">
        <v>1</v>
      </c>
      <c r="HN16">
        <v>0</v>
      </c>
      <c r="HO16">
        <v>0</v>
      </c>
      <c r="HP16">
        <v>0</v>
      </c>
      <c r="HQ16">
        <v>98.94</v>
      </c>
      <c r="HR16">
        <f t="shared" si="23"/>
        <v>0</v>
      </c>
      <c r="HS16" s="106"/>
      <c r="HT16" s="27"/>
      <c r="HU16" s="106" t="s">
        <v>2374</v>
      </c>
      <c r="HV16" s="270" t="s">
        <v>2729</v>
      </c>
      <c r="HW16" s="106" t="s">
        <v>2690</v>
      </c>
      <c r="HY16" s="1" t="e">
        <v>#N/A</v>
      </c>
      <c r="HZ16" s="1" t="e">
        <v>#N/A</v>
      </c>
      <c r="IA16" s="1" t="e">
        <v>#N/A</v>
      </c>
      <c r="IB16" s="1" t="e">
        <v>#N/A</v>
      </c>
      <c r="IC16" t="e">
        <v>#N/A</v>
      </c>
      <c r="ID16" t="e">
        <v>#N/A</v>
      </c>
      <c r="IE16" t="e">
        <v>#N/A</v>
      </c>
      <c r="IF16" t="e">
        <v>#N/A</v>
      </c>
      <c r="IG16" t="e">
        <v>#N/A</v>
      </c>
      <c r="IH16" t="e">
        <v>#N/A</v>
      </c>
      <c r="II16" t="e">
        <v>#N/A</v>
      </c>
      <c r="IJ16" t="e">
        <v>#N/A</v>
      </c>
      <c r="IK16" t="e">
        <f t="shared" si="24"/>
        <v>#N/A</v>
      </c>
      <c r="IL16" s="106"/>
      <c r="IM16" s="27"/>
      <c r="IN16" s="106" t="s">
        <v>2374</v>
      </c>
      <c r="IO16" s="270" t="s">
        <v>2729</v>
      </c>
      <c r="IP16" s="106" t="s">
        <v>2690</v>
      </c>
      <c r="IR16" s="1" t="e">
        <v>#N/A</v>
      </c>
      <c r="IS16" s="1" t="e">
        <v>#N/A</v>
      </c>
      <c r="IT16" s="1" t="e">
        <v>#N/A</v>
      </c>
      <c r="IU16" s="1" t="e">
        <v>#N/A</v>
      </c>
      <c r="IV16" t="e">
        <v>#N/A</v>
      </c>
      <c r="IW16" t="e">
        <v>#N/A</v>
      </c>
      <c r="IX16" t="e">
        <v>#N/A</v>
      </c>
      <c r="IY16" t="e">
        <v>#N/A</v>
      </c>
      <c r="IZ16" t="e">
        <v>#N/A</v>
      </c>
      <c r="JA16" t="e">
        <v>#N/A</v>
      </c>
      <c r="JB16" t="e">
        <v>#N/A</v>
      </c>
      <c r="JC16" t="e">
        <v>#N/A</v>
      </c>
      <c r="JD16" t="e">
        <f t="shared" si="26"/>
        <v>#N/A</v>
      </c>
      <c r="JE16" s="106"/>
      <c r="JF16" s="27"/>
      <c r="JG16" s="106" t="s">
        <v>2374</v>
      </c>
      <c r="JH16" s="270" t="s">
        <v>2729</v>
      </c>
      <c r="JI16" s="106" t="s">
        <v>2690</v>
      </c>
      <c r="JK16" s="1">
        <v>0</v>
      </c>
      <c r="JL16" s="1">
        <v>0</v>
      </c>
      <c r="JM16" s="1">
        <v>0</v>
      </c>
      <c r="JN16" s="1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f t="shared" si="28"/>
        <v>0</v>
      </c>
      <c r="JX16" s="106"/>
      <c r="JY16" s="27"/>
      <c r="JZ16" s="106" t="s">
        <v>2374</v>
      </c>
      <c r="KA16" s="270" t="s">
        <v>2729</v>
      </c>
      <c r="KB16" s="106" t="s">
        <v>2690</v>
      </c>
      <c r="KD16" s="1">
        <v>0</v>
      </c>
      <c r="KE16" s="1">
        <v>0</v>
      </c>
      <c r="KF16" s="1">
        <v>0</v>
      </c>
      <c r="KG16" s="1">
        <v>0</v>
      </c>
      <c r="KH16">
        <v>0</v>
      </c>
      <c r="KI16">
        <v>0</v>
      </c>
      <c r="KJ16">
        <v>44</v>
      </c>
      <c r="KK16">
        <v>0</v>
      </c>
      <c r="KL16">
        <v>0</v>
      </c>
      <c r="KM16">
        <v>0</v>
      </c>
      <c r="KN16">
        <v>0</v>
      </c>
      <c r="KO16">
        <v>100</v>
      </c>
      <c r="KP16">
        <f t="shared" si="30"/>
        <v>0</v>
      </c>
      <c r="KQ16" s="106"/>
      <c r="KR16" s="27"/>
      <c r="KS16" s="106" t="s">
        <v>2374</v>
      </c>
      <c r="KT16" s="270" t="s">
        <v>2729</v>
      </c>
      <c r="KU16" s="106" t="s">
        <v>2690</v>
      </c>
      <c r="KW16" s="1">
        <v>0.39219907407407412</v>
      </c>
      <c r="KX16" s="1">
        <v>0.30111111111111111</v>
      </c>
      <c r="KY16" s="1">
        <v>1.1782407407407406E-2</v>
      </c>
      <c r="KZ16" s="1">
        <v>7.9293981481481479E-2</v>
      </c>
      <c r="LA16">
        <v>61</v>
      </c>
      <c r="LB16">
        <v>1147</v>
      </c>
      <c r="LC16">
        <v>750</v>
      </c>
      <c r="LD16">
        <v>36</v>
      </c>
      <c r="LE16">
        <v>0</v>
      </c>
      <c r="LF16">
        <v>0</v>
      </c>
      <c r="LG16">
        <v>0</v>
      </c>
      <c r="LH16">
        <v>95.42</v>
      </c>
      <c r="LI16">
        <f t="shared" si="32"/>
        <v>1111</v>
      </c>
      <c r="LJ16" s="106">
        <v>1152</v>
      </c>
      <c r="LK16" s="27">
        <f t="shared" ref="LK16" si="83">LI16/LJ16*100</f>
        <v>96.440972222222214</v>
      </c>
      <c r="LL16" s="106" t="s">
        <v>2374</v>
      </c>
      <c r="LM16" s="270" t="s">
        <v>2729</v>
      </c>
      <c r="LN16" s="106" t="s">
        <v>2690</v>
      </c>
      <c r="LP16" s="1">
        <v>0.46862268518518518</v>
      </c>
      <c r="LQ16" s="1">
        <v>0.25707175925925924</v>
      </c>
      <c r="LR16" s="1">
        <v>4.0439814814814817E-2</v>
      </c>
      <c r="LS16" s="1">
        <v>0.17109953703703704</v>
      </c>
      <c r="LT16">
        <v>59</v>
      </c>
      <c r="LU16">
        <v>989</v>
      </c>
      <c r="LV16">
        <v>1141</v>
      </c>
      <c r="LW16">
        <v>75</v>
      </c>
      <c r="LX16">
        <v>0</v>
      </c>
      <c r="LY16">
        <v>0</v>
      </c>
      <c r="LZ16">
        <v>0</v>
      </c>
      <c r="MA16">
        <v>93.83</v>
      </c>
      <c r="MB16">
        <f t="shared" si="33"/>
        <v>914</v>
      </c>
      <c r="MC16" s="106">
        <v>1152</v>
      </c>
      <c r="MD16" s="27">
        <f t="shared" ref="MD16:MD20" si="84">MB16/MC16*100</f>
        <v>79.340277777777786</v>
      </c>
      <c r="ME16" s="106" t="s">
        <v>2374</v>
      </c>
      <c r="MF16" s="270" t="s">
        <v>2729</v>
      </c>
      <c r="MG16" s="106" t="s">
        <v>2690</v>
      </c>
      <c r="MI16" s="1">
        <v>0.35306712962962966</v>
      </c>
      <c r="MJ16" s="1">
        <v>0.19938657407407409</v>
      </c>
      <c r="MK16" s="1">
        <v>2.1921296296296296E-2</v>
      </c>
      <c r="ML16" s="1">
        <v>0.13174768518518518</v>
      </c>
      <c r="MM16">
        <v>46</v>
      </c>
      <c r="MN16">
        <v>822</v>
      </c>
      <c r="MO16">
        <v>724</v>
      </c>
      <c r="MP16">
        <v>27</v>
      </c>
      <c r="MQ16">
        <v>0</v>
      </c>
      <c r="MR16">
        <v>0</v>
      </c>
      <c r="MS16">
        <v>0</v>
      </c>
      <c r="MT16">
        <v>96.4</v>
      </c>
      <c r="MU16">
        <f t="shared" si="34"/>
        <v>795</v>
      </c>
      <c r="MV16" s="106">
        <v>1152</v>
      </c>
      <c r="MW16" s="27">
        <f t="shared" ref="MW16:MW20" si="85">MU16/MV16*100</f>
        <v>69.010416666666657</v>
      </c>
    </row>
    <row r="17" spans="1:361">
      <c r="A17" s="106" t="s">
        <v>1269</v>
      </c>
      <c r="B17" s="270" t="s">
        <v>2729</v>
      </c>
      <c r="C17" s="106" t="s">
        <v>2690</v>
      </c>
      <c r="E17" s="1">
        <v>0.44773148148148145</v>
      </c>
      <c r="F17" s="1">
        <v>0.34209490740740739</v>
      </c>
      <c r="G17" s="1">
        <v>7.8900462962962964E-2</v>
      </c>
      <c r="H17" s="1">
        <v>2.6724537037037036E-2</v>
      </c>
      <c r="I17">
        <v>91</v>
      </c>
      <c r="J17">
        <v>868</v>
      </c>
      <c r="K17">
        <v>1641</v>
      </c>
      <c r="L17">
        <v>140</v>
      </c>
      <c r="M17">
        <v>0</v>
      </c>
      <c r="N17">
        <v>0</v>
      </c>
      <c r="O17">
        <v>0</v>
      </c>
      <c r="P17">
        <v>92.14</v>
      </c>
      <c r="Q17">
        <f t="shared" si="8"/>
        <v>728</v>
      </c>
      <c r="R17" s="106">
        <v>1067</v>
      </c>
      <c r="S17" s="27">
        <f t="shared" si="0"/>
        <v>68.228678537956881</v>
      </c>
      <c r="T17" s="106" t="s">
        <v>1269</v>
      </c>
      <c r="U17" s="270" t="s">
        <v>2729</v>
      </c>
      <c r="V17" s="106" t="s">
        <v>2690</v>
      </c>
      <c r="X17" s="1">
        <v>0.38999999999999996</v>
      </c>
      <c r="Y17" s="1">
        <v>0.27439814814814817</v>
      </c>
      <c r="Z17" s="1">
        <v>8.6759259259259258E-2</v>
      </c>
      <c r="AA17" s="1">
        <v>2.883101851851852E-2</v>
      </c>
      <c r="AB17">
        <v>75</v>
      </c>
      <c r="AC17">
        <v>747</v>
      </c>
      <c r="AD17">
        <v>947</v>
      </c>
      <c r="AE17">
        <v>118</v>
      </c>
      <c r="AF17">
        <v>0</v>
      </c>
      <c r="AG17">
        <v>0</v>
      </c>
      <c r="AH17">
        <v>0</v>
      </c>
      <c r="AI17">
        <v>88.92</v>
      </c>
      <c r="AJ17">
        <f t="shared" si="9"/>
        <v>629</v>
      </c>
      <c r="AK17" s="106">
        <v>800</v>
      </c>
      <c r="AL17" s="27">
        <f t="shared" si="77"/>
        <v>78.625</v>
      </c>
      <c r="AM17" s="106" t="s">
        <v>1269</v>
      </c>
      <c r="AN17" s="270" t="s">
        <v>2729</v>
      </c>
      <c r="AO17" s="106" t="s">
        <v>2690</v>
      </c>
      <c r="AQ17" s="1">
        <v>0.77068287037037031</v>
      </c>
      <c r="AR17" s="1">
        <v>0.61182870370370368</v>
      </c>
      <c r="AS17" s="1">
        <v>0.12324074074074075</v>
      </c>
      <c r="AT17" s="1">
        <v>3.560185185185185E-2</v>
      </c>
      <c r="AU17">
        <v>104</v>
      </c>
      <c r="AV17">
        <v>1556</v>
      </c>
      <c r="AW17">
        <v>1022</v>
      </c>
      <c r="AX17">
        <v>176</v>
      </c>
      <c r="AY17">
        <v>0</v>
      </c>
      <c r="AZ17">
        <v>0</v>
      </c>
      <c r="BA17">
        <v>0</v>
      </c>
      <c r="BB17">
        <v>85.31</v>
      </c>
      <c r="BC17">
        <f t="shared" si="10"/>
        <v>1380</v>
      </c>
      <c r="BD17" s="106">
        <v>800</v>
      </c>
      <c r="BE17" s="27">
        <f t="shared" si="78"/>
        <v>172.5</v>
      </c>
      <c r="BF17" s="106" t="s">
        <v>1269</v>
      </c>
      <c r="BG17" s="270" t="s">
        <v>2729</v>
      </c>
      <c r="BH17" s="106" t="s">
        <v>2690</v>
      </c>
      <c r="BJ17" s="1">
        <v>0.48383101851851856</v>
      </c>
      <c r="BK17" s="1">
        <v>0.39702546296296298</v>
      </c>
      <c r="BL17" s="1">
        <v>6.5879629629629635E-2</v>
      </c>
      <c r="BM17" s="1">
        <v>2.0914351851851851E-2</v>
      </c>
      <c r="BN17">
        <v>86</v>
      </c>
      <c r="BO17">
        <v>1111</v>
      </c>
      <c r="BP17">
        <v>691</v>
      </c>
      <c r="BQ17">
        <v>127</v>
      </c>
      <c r="BR17">
        <v>0</v>
      </c>
      <c r="BS17">
        <v>0</v>
      </c>
      <c r="BT17">
        <v>0</v>
      </c>
      <c r="BU17">
        <v>84.47</v>
      </c>
      <c r="BV17">
        <f t="shared" si="11"/>
        <v>984</v>
      </c>
      <c r="BW17" s="106">
        <v>1152</v>
      </c>
      <c r="BX17" s="27">
        <f t="shared" si="79"/>
        <v>85.416666666666657</v>
      </c>
      <c r="BY17" s="106" t="s">
        <v>1269</v>
      </c>
      <c r="BZ17" s="270" t="s">
        <v>2729</v>
      </c>
      <c r="CA17" s="106" t="s">
        <v>2690</v>
      </c>
      <c r="CC17" s="1">
        <v>0.38969907407407406</v>
      </c>
      <c r="CD17" s="1">
        <v>0.29626157407407411</v>
      </c>
      <c r="CE17" s="1">
        <v>6.0810185185185182E-2</v>
      </c>
      <c r="CF17" s="1">
        <v>3.260416666666667E-2</v>
      </c>
      <c r="CG17">
        <v>82</v>
      </c>
      <c r="CH17">
        <v>793</v>
      </c>
      <c r="CI17">
        <v>1418</v>
      </c>
      <c r="CJ17">
        <v>117</v>
      </c>
      <c r="CK17">
        <v>0</v>
      </c>
      <c r="CL17">
        <v>0</v>
      </c>
      <c r="CM17">
        <v>0</v>
      </c>
      <c r="CN17">
        <v>92.38</v>
      </c>
      <c r="CO17">
        <f t="shared" si="12"/>
        <v>676</v>
      </c>
      <c r="CP17" s="106">
        <v>1152</v>
      </c>
      <c r="CQ17" s="27">
        <f t="shared" si="80"/>
        <v>58.680555555555557</v>
      </c>
      <c r="CR17" s="106" t="s">
        <v>1269</v>
      </c>
      <c r="CS17" s="270" t="s">
        <v>2729</v>
      </c>
      <c r="CT17" s="106" t="s">
        <v>2690</v>
      </c>
      <c r="CV17" s="1">
        <v>0.45346064814814818</v>
      </c>
      <c r="CW17" s="1">
        <v>0.35199074074074077</v>
      </c>
      <c r="CX17" s="1">
        <v>7.946759259259259E-2</v>
      </c>
      <c r="CY17" s="1">
        <v>2.1990740740740741E-2</v>
      </c>
      <c r="CZ17">
        <v>121</v>
      </c>
      <c r="DA17">
        <v>1016</v>
      </c>
      <c r="DB17">
        <v>2266</v>
      </c>
      <c r="DC17">
        <v>237</v>
      </c>
      <c r="DD17">
        <v>0</v>
      </c>
      <c r="DE17">
        <v>0</v>
      </c>
      <c r="DF17">
        <v>0</v>
      </c>
      <c r="DG17">
        <v>90.53</v>
      </c>
      <c r="DH17">
        <f t="shared" si="13"/>
        <v>779</v>
      </c>
      <c r="DI17" s="106">
        <v>1152</v>
      </c>
      <c r="DJ17" s="27">
        <f t="shared" ref="DJ17:DJ19" si="86">DH17/DI17*100</f>
        <v>67.621527777777786</v>
      </c>
      <c r="DK17" s="106" t="s">
        <v>1269</v>
      </c>
      <c r="DL17" s="270" t="s">
        <v>2729</v>
      </c>
      <c r="DM17" s="106" t="s">
        <v>2690</v>
      </c>
      <c r="DO17" s="1">
        <v>0.43741898148148151</v>
      </c>
      <c r="DP17" s="1">
        <v>0.32687499999999997</v>
      </c>
      <c r="DQ17" s="1">
        <v>9.015046296296296E-2</v>
      </c>
      <c r="DR17" s="1">
        <v>2.0381944444444446E-2</v>
      </c>
      <c r="DS17">
        <v>76</v>
      </c>
      <c r="DT17">
        <v>889</v>
      </c>
      <c r="DU17">
        <v>1420</v>
      </c>
      <c r="DV17">
        <v>84</v>
      </c>
      <c r="DW17">
        <v>0</v>
      </c>
      <c r="DX17">
        <v>0</v>
      </c>
      <c r="DY17">
        <v>0</v>
      </c>
      <c r="DZ17">
        <v>94.41</v>
      </c>
      <c r="EA17">
        <f t="shared" si="14"/>
        <v>805</v>
      </c>
      <c r="EB17" s="106">
        <v>1152</v>
      </c>
      <c r="EC17" s="27">
        <f t="shared" ref="EC17:EC19" si="87">EA17/EB17*100</f>
        <v>69.878472222222214</v>
      </c>
      <c r="ED17" s="106" t="s">
        <v>1269</v>
      </c>
      <c r="EE17" s="270" t="s">
        <v>2729</v>
      </c>
      <c r="EF17" s="106" t="s">
        <v>2690</v>
      </c>
      <c r="EH17" s="1">
        <v>0.9786689814814814</v>
      </c>
      <c r="EI17" s="1">
        <v>0.81729166666666664</v>
      </c>
      <c r="EJ17" s="1">
        <v>0.12633101851851852</v>
      </c>
      <c r="EK17" s="1">
        <v>3.5034722222222224E-2</v>
      </c>
      <c r="EL17">
        <v>133</v>
      </c>
      <c r="EM17">
        <v>2113</v>
      </c>
      <c r="EN17">
        <v>834</v>
      </c>
      <c r="EO17">
        <v>91</v>
      </c>
      <c r="EP17">
        <v>0</v>
      </c>
      <c r="EQ17">
        <v>0</v>
      </c>
      <c r="ER17">
        <v>0</v>
      </c>
      <c r="ES17">
        <v>90.16</v>
      </c>
      <c r="ET17">
        <f t="shared" si="15"/>
        <v>2022</v>
      </c>
      <c r="EU17" s="106">
        <v>1152</v>
      </c>
      <c r="EV17" s="27">
        <f t="shared" si="47"/>
        <v>175.52083333333331</v>
      </c>
      <c r="EW17" s="106" t="s">
        <v>1269</v>
      </c>
      <c r="EX17" s="270" t="s">
        <v>2729</v>
      </c>
      <c r="EY17" s="106" t="s">
        <v>2690</v>
      </c>
      <c r="FA17" s="1">
        <v>0.48450231481481482</v>
      </c>
      <c r="FB17" s="1">
        <v>0.39354166666666668</v>
      </c>
      <c r="FC17" s="1">
        <v>7.4791666666666659E-2</v>
      </c>
      <c r="FD17" s="1">
        <v>1.6168981481481482E-2</v>
      </c>
      <c r="FE17">
        <v>104</v>
      </c>
      <c r="FF17">
        <v>1203</v>
      </c>
      <c r="FG17">
        <v>1804</v>
      </c>
      <c r="FH17">
        <v>138</v>
      </c>
      <c r="FI17">
        <v>0</v>
      </c>
      <c r="FJ17">
        <v>0</v>
      </c>
      <c r="FK17">
        <v>0</v>
      </c>
      <c r="FL17">
        <v>92.89</v>
      </c>
      <c r="FM17">
        <f t="shared" si="17"/>
        <v>1065</v>
      </c>
      <c r="FN17" s="106">
        <v>1152</v>
      </c>
      <c r="FO17" s="27">
        <f t="shared" si="81"/>
        <v>92.447916666666657</v>
      </c>
      <c r="FP17" s="106" t="s">
        <v>1269</v>
      </c>
      <c r="FQ17" s="270" t="s">
        <v>2729</v>
      </c>
      <c r="FR17" s="106" t="s">
        <v>2690</v>
      </c>
      <c r="FT17" s="1">
        <v>0.48450231481481482</v>
      </c>
      <c r="FU17" s="1">
        <v>0.39354166666666668</v>
      </c>
      <c r="FV17" s="1">
        <v>7.4791666666666659E-2</v>
      </c>
      <c r="FW17" s="1">
        <v>1.6168981481481482E-2</v>
      </c>
      <c r="FX17">
        <v>104</v>
      </c>
      <c r="FY17">
        <v>1203</v>
      </c>
      <c r="FZ17">
        <v>1804</v>
      </c>
      <c r="GA17">
        <v>138</v>
      </c>
      <c r="GB17">
        <v>0</v>
      </c>
      <c r="GC17">
        <v>0</v>
      </c>
      <c r="GD17">
        <v>0</v>
      </c>
      <c r="GE17">
        <v>92.89</v>
      </c>
      <c r="GF17">
        <f t="shared" si="19"/>
        <v>1065</v>
      </c>
      <c r="GG17" s="106">
        <v>1152</v>
      </c>
      <c r="GH17" s="27">
        <f t="shared" si="82"/>
        <v>92.447916666666657</v>
      </c>
      <c r="GI17" s="106" t="s">
        <v>1269</v>
      </c>
      <c r="GJ17" s="270" t="s">
        <v>2729</v>
      </c>
      <c r="GK17" s="106" t="s">
        <v>2690</v>
      </c>
      <c r="GM17" s="1">
        <v>0.46166666666666667</v>
      </c>
      <c r="GN17" s="1">
        <v>0.34787037037037033</v>
      </c>
      <c r="GO17" s="1">
        <v>9.015046296296296E-2</v>
      </c>
      <c r="GP17" s="1">
        <v>2.3622685185185188E-2</v>
      </c>
      <c r="GQ17">
        <v>69</v>
      </c>
      <c r="GR17">
        <v>957</v>
      </c>
      <c r="GS17">
        <v>896</v>
      </c>
      <c r="GT17">
        <v>32</v>
      </c>
      <c r="GU17">
        <v>0</v>
      </c>
      <c r="GV17">
        <v>0</v>
      </c>
      <c r="GW17">
        <v>0</v>
      </c>
      <c r="GX17">
        <v>96.55</v>
      </c>
      <c r="GY17">
        <f t="shared" si="21"/>
        <v>925</v>
      </c>
      <c r="GZ17" s="106">
        <v>1152</v>
      </c>
      <c r="HA17" s="27">
        <f t="shared" ref="HA17:HA20" si="88">GY17/GZ17*100</f>
        <v>80.295138888888886</v>
      </c>
      <c r="HB17" s="106" t="s">
        <v>1269</v>
      </c>
      <c r="HC17" s="270" t="s">
        <v>2729</v>
      </c>
      <c r="HD17" s="106" t="s">
        <v>2690</v>
      </c>
      <c r="HF17" s="1">
        <v>0.20307870370370371</v>
      </c>
      <c r="HG17" s="1">
        <v>0.17035879629629627</v>
      </c>
      <c r="HH17" s="1">
        <v>2.6180555555555558E-2</v>
      </c>
      <c r="HI17" s="1">
        <v>6.5277777777777782E-3</v>
      </c>
      <c r="HJ17">
        <v>33</v>
      </c>
      <c r="HK17">
        <v>515</v>
      </c>
      <c r="HL17">
        <v>517</v>
      </c>
      <c r="HM17">
        <v>22</v>
      </c>
      <c r="HN17">
        <v>0</v>
      </c>
      <c r="HO17">
        <v>0</v>
      </c>
      <c r="HP17">
        <v>0</v>
      </c>
      <c r="HQ17">
        <v>95.92</v>
      </c>
      <c r="HR17">
        <f t="shared" si="23"/>
        <v>493</v>
      </c>
      <c r="HS17" s="106"/>
      <c r="HT17" s="27"/>
      <c r="HU17" s="106" t="s">
        <v>1269</v>
      </c>
      <c r="HV17" s="270" t="s">
        <v>2729</v>
      </c>
      <c r="HW17" s="106" t="s">
        <v>2690</v>
      </c>
      <c r="HY17" s="1">
        <v>0.51989583333333333</v>
      </c>
      <c r="HZ17" s="1">
        <v>0.43667824074074074</v>
      </c>
      <c r="IA17" s="1">
        <v>7.075231481481481E-2</v>
      </c>
      <c r="IB17" s="1">
        <v>1.2453703703703703E-2</v>
      </c>
      <c r="IC17">
        <v>107</v>
      </c>
      <c r="ID17">
        <v>1206</v>
      </c>
      <c r="IE17">
        <v>1699</v>
      </c>
      <c r="IF17">
        <v>156</v>
      </c>
      <c r="IG17">
        <v>0</v>
      </c>
      <c r="IH17">
        <v>0</v>
      </c>
      <c r="II17">
        <v>0</v>
      </c>
      <c r="IJ17">
        <v>91.59</v>
      </c>
      <c r="IK17">
        <f t="shared" si="24"/>
        <v>1050</v>
      </c>
      <c r="IL17" s="106">
        <v>1152</v>
      </c>
      <c r="IM17" s="27">
        <f t="shared" ref="IM17:IM20" si="89">IK17/IL17*100</f>
        <v>91.145833333333343</v>
      </c>
      <c r="IN17" s="106" t="s">
        <v>1269</v>
      </c>
      <c r="IO17" s="270" t="s">
        <v>2729</v>
      </c>
      <c r="IP17" s="106" t="s">
        <v>2690</v>
      </c>
      <c r="IR17" s="1">
        <v>0.87467592592592591</v>
      </c>
      <c r="IS17" s="1">
        <v>0.59160879629629626</v>
      </c>
      <c r="IT17" s="1">
        <v>0.25428240740740743</v>
      </c>
      <c r="IU17" s="1">
        <v>2.8784722222222225E-2</v>
      </c>
      <c r="IV17">
        <v>92</v>
      </c>
      <c r="IW17">
        <v>1359</v>
      </c>
      <c r="IX17">
        <v>1049</v>
      </c>
      <c r="IY17">
        <v>68</v>
      </c>
      <c r="IZ17">
        <v>0</v>
      </c>
      <c r="JA17">
        <v>0</v>
      </c>
      <c r="JB17">
        <v>0</v>
      </c>
      <c r="JC17">
        <v>93.91</v>
      </c>
      <c r="JD17">
        <f t="shared" si="26"/>
        <v>1291</v>
      </c>
      <c r="JE17" s="106">
        <v>1152</v>
      </c>
      <c r="JF17" s="27">
        <f t="shared" ref="JF17:JF18" si="90">JD17/JE17*100</f>
        <v>112.06597222222223</v>
      </c>
      <c r="JG17" s="106" t="s">
        <v>1269</v>
      </c>
      <c r="JH17" s="270" t="s">
        <v>2729</v>
      </c>
      <c r="JI17" s="106" t="s">
        <v>2690</v>
      </c>
      <c r="JK17" s="1">
        <v>0.44313657407407409</v>
      </c>
      <c r="JL17" s="1">
        <v>0.36320601851851847</v>
      </c>
      <c r="JM17" s="1">
        <v>5.6319444444444443E-2</v>
      </c>
      <c r="JN17" s="1">
        <v>2.359953703703704E-2</v>
      </c>
      <c r="JO17">
        <v>80</v>
      </c>
      <c r="JP17">
        <v>946</v>
      </c>
      <c r="JQ17">
        <v>1398</v>
      </c>
      <c r="JR17">
        <v>95</v>
      </c>
      <c r="JS17">
        <v>0</v>
      </c>
      <c r="JT17">
        <v>0</v>
      </c>
      <c r="JU17">
        <v>0</v>
      </c>
      <c r="JV17">
        <v>93.64</v>
      </c>
      <c r="JW17">
        <f t="shared" si="28"/>
        <v>851</v>
      </c>
      <c r="JX17" s="106">
        <v>1152</v>
      </c>
      <c r="JY17" s="27">
        <f t="shared" ref="JY17:JY19" si="91">JW17/JX17*100</f>
        <v>73.871527777777786</v>
      </c>
      <c r="JZ17" s="106" t="s">
        <v>1269</v>
      </c>
      <c r="KA17" s="270" t="s">
        <v>2729</v>
      </c>
      <c r="KB17" s="106" t="s">
        <v>2690</v>
      </c>
      <c r="KD17" s="1">
        <v>0.51443287037037033</v>
      </c>
      <c r="KE17" s="1">
        <v>0.41175925925925921</v>
      </c>
      <c r="KF17" s="1">
        <v>8.6412037037037037E-2</v>
      </c>
      <c r="KG17" s="1">
        <v>1.6249999999999997E-2</v>
      </c>
      <c r="KH17">
        <v>72</v>
      </c>
      <c r="KI17">
        <v>1015</v>
      </c>
      <c r="KJ17">
        <v>908</v>
      </c>
      <c r="KK17">
        <v>57</v>
      </c>
      <c r="KL17">
        <v>0</v>
      </c>
      <c r="KM17">
        <v>0</v>
      </c>
      <c r="KN17">
        <v>0</v>
      </c>
      <c r="KO17">
        <v>94.09</v>
      </c>
      <c r="KP17">
        <f t="shared" si="30"/>
        <v>958</v>
      </c>
      <c r="KQ17" s="106">
        <v>1152</v>
      </c>
      <c r="KR17" s="27">
        <f t="shared" ref="KR17:KR19" si="92">KP17/KQ17*100</f>
        <v>83.159722222222214</v>
      </c>
      <c r="KS17" s="106" t="s">
        <v>1269</v>
      </c>
      <c r="KT17" s="270" t="s">
        <v>2729</v>
      </c>
      <c r="KU17" s="106" t="s">
        <v>2690</v>
      </c>
      <c r="KW17" s="1">
        <v>0.5355671296296296</v>
      </c>
      <c r="KX17" s="1">
        <v>0.44312499999999999</v>
      </c>
      <c r="KY17" s="1">
        <v>8.0439814814814811E-2</v>
      </c>
      <c r="KZ17" s="1">
        <v>1.1990740740740739E-2</v>
      </c>
      <c r="LA17">
        <v>55</v>
      </c>
      <c r="LB17">
        <v>1196</v>
      </c>
      <c r="LC17">
        <v>1006</v>
      </c>
      <c r="LD17">
        <v>51</v>
      </c>
      <c r="LE17">
        <v>0</v>
      </c>
      <c r="LF17">
        <v>0</v>
      </c>
      <c r="LG17">
        <v>0</v>
      </c>
      <c r="LH17">
        <v>95.18</v>
      </c>
      <c r="LI17">
        <f t="shared" si="32"/>
        <v>1145</v>
      </c>
      <c r="LJ17" s="106">
        <v>1152</v>
      </c>
      <c r="LK17" s="27">
        <f t="shared" ref="LK17:LK19" si="93">LI17/LJ17*100</f>
        <v>99.392361111111114</v>
      </c>
      <c r="LL17" s="106" t="s">
        <v>1269</v>
      </c>
      <c r="LM17" s="270" t="s">
        <v>2729</v>
      </c>
      <c r="LN17" s="106" t="s">
        <v>2690</v>
      </c>
      <c r="LP17" s="1">
        <v>0.49629629629629629</v>
      </c>
      <c r="LQ17" s="1">
        <v>0.41690972222222222</v>
      </c>
      <c r="LR17" s="1">
        <v>6.0046296296296292E-2</v>
      </c>
      <c r="LS17" s="1">
        <v>1.9340277777777779E-2</v>
      </c>
      <c r="LT17">
        <v>79</v>
      </c>
      <c r="LU17">
        <v>987</v>
      </c>
      <c r="LV17">
        <v>1030</v>
      </c>
      <c r="LW17">
        <v>177</v>
      </c>
      <c r="LX17">
        <v>0</v>
      </c>
      <c r="LY17">
        <v>0</v>
      </c>
      <c r="LZ17">
        <v>0</v>
      </c>
      <c r="MA17">
        <v>85.34</v>
      </c>
      <c r="MB17">
        <f t="shared" si="33"/>
        <v>810</v>
      </c>
      <c r="MC17" s="106">
        <v>1152</v>
      </c>
      <c r="MD17" s="27">
        <f t="shared" si="84"/>
        <v>70.3125</v>
      </c>
      <c r="ME17" s="106" t="s">
        <v>1269</v>
      </c>
      <c r="MF17" s="270" t="s">
        <v>2729</v>
      </c>
      <c r="MG17" s="106" t="s">
        <v>2690</v>
      </c>
      <c r="MI17" s="1">
        <v>0.46888888888888891</v>
      </c>
      <c r="MJ17" s="1">
        <v>0.43459490740740742</v>
      </c>
      <c r="MK17" s="1">
        <v>2.0081018518518519E-2</v>
      </c>
      <c r="ML17" s="1">
        <v>1.4201388888888888E-2</v>
      </c>
      <c r="MM17">
        <v>89</v>
      </c>
      <c r="MN17">
        <v>1041</v>
      </c>
      <c r="MO17">
        <v>759</v>
      </c>
      <c r="MP17">
        <v>86</v>
      </c>
      <c r="MQ17">
        <v>0</v>
      </c>
      <c r="MR17">
        <v>0</v>
      </c>
      <c r="MS17">
        <v>0</v>
      </c>
      <c r="MT17">
        <v>89.82</v>
      </c>
      <c r="MU17">
        <f t="shared" si="34"/>
        <v>955</v>
      </c>
      <c r="MV17" s="106">
        <v>1152</v>
      </c>
      <c r="MW17" s="27">
        <f t="shared" si="85"/>
        <v>82.899305555555557</v>
      </c>
    </row>
    <row r="18" spans="1:361">
      <c r="A18" s="106" t="s">
        <v>1950</v>
      </c>
      <c r="B18" s="270" t="s">
        <v>2729</v>
      </c>
      <c r="C18" s="106" t="s">
        <v>2690</v>
      </c>
      <c r="E18" s="1">
        <v>0.39482638888888894</v>
      </c>
      <c r="F18" s="1">
        <v>0.35315972222222225</v>
      </c>
      <c r="G18" s="1">
        <v>3.3935185185185186E-2</v>
      </c>
      <c r="H18" s="1">
        <v>7.719907407407408E-3</v>
      </c>
      <c r="I18">
        <v>80</v>
      </c>
      <c r="J18">
        <v>1218</v>
      </c>
      <c r="K18">
        <v>1491</v>
      </c>
      <c r="L18">
        <v>57</v>
      </c>
      <c r="M18">
        <v>0</v>
      </c>
      <c r="N18">
        <v>0</v>
      </c>
      <c r="O18">
        <v>0</v>
      </c>
      <c r="P18">
        <v>96.32</v>
      </c>
      <c r="Q18">
        <f t="shared" si="8"/>
        <v>1161</v>
      </c>
      <c r="R18" s="106">
        <v>1067</v>
      </c>
      <c r="S18" s="27">
        <f t="shared" si="0"/>
        <v>108.80974695407686</v>
      </c>
      <c r="T18" s="106" t="s">
        <v>1950</v>
      </c>
      <c r="U18" s="270" t="s">
        <v>2729</v>
      </c>
      <c r="V18" s="106" t="s">
        <v>2690</v>
      </c>
      <c r="X18" s="1">
        <v>0.33490740740740743</v>
      </c>
      <c r="Y18" s="1">
        <v>0.30109953703703701</v>
      </c>
      <c r="Z18" s="1">
        <v>2.5046296296296299E-2</v>
      </c>
      <c r="AA18" s="1">
        <v>8.7499999999999991E-3</v>
      </c>
      <c r="AB18">
        <v>101</v>
      </c>
      <c r="AC18">
        <v>965</v>
      </c>
      <c r="AD18">
        <v>1655</v>
      </c>
      <c r="AE18">
        <v>88</v>
      </c>
      <c r="AF18">
        <v>0</v>
      </c>
      <c r="AG18">
        <v>0</v>
      </c>
      <c r="AH18">
        <v>0</v>
      </c>
      <c r="AI18">
        <v>94.95</v>
      </c>
      <c r="AJ18">
        <f t="shared" si="9"/>
        <v>877</v>
      </c>
      <c r="AK18" s="106">
        <v>800</v>
      </c>
      <c r="AL18" s="27">
        <f t="shared" si="77"/>
        <v>109.625</v>
      </c>
      <c r="AM18" s="106" t="s">
        <v>1950</v>
      </c>
      <c r="AN18" s="270" t="s">
        <v>2729</v>
      </c>
      <c r="AO18" s="106" t="s">
        <v>2690</v>
      </c>
      <c r="AQ18" s="1">
        <v>0.37679398148148152</v>
      </c>
      <c r="AR18" s="1">
        <v>0.30436342592592591</v>
      </c>
      <c r="AS18" s="1">
        <v>6.3657407407407399E-2</v>
      </c>
      <c r="AT18" s="1">
        <v>8.7615740740740744E-3</v>
      </c>
      <c r="AU18">
        <v>72</v>
      </c>
      <c r="AV18">
        <v>1011</v>
      </c>
      <c r="AW18">
        <v>880</v>
      </c>
      <c r="AX18">
        <v>71</v>
      </c>
      <c r="AY18">
        <v>0</v>
      </c>
      <c r="AZ18">
        <v>0</v>
      </c>
      <c r="BA18">
        <v>0</v>
      </c>
      <c r="BB18">
        <v>92.53</v>
      </c>
      <c r="BC18">
        <f t="shared" si="10"/>
        <v>940</v>
      </c>
      <c r="BD18" s="106">
        <v>800</v>
      </c>
      <c r="BE18" s="27">
        <f t="shared" si="78"/>
        <v>117.5</v>
      </c>
      <c r="BF18" s="106" t="s">
        <v>1950</v>
      </c>
      <c r="BG18" s="270" t="s">
        <v>2729</v>
      </c>
      <c r="BH18" s="106" t="s">
        <v>2690</v>
      </c>
      <c r="BJ18" s="1">
        <v>0.41158564814814813</v>
      </c>
      <c r="BK18" s="1">
        <v>0.37177083333333333</v>
      </c>
      <c r="BL18" s="1">
        <v>3.2708333333333332E-2</v>
      </c>
      <c r="BM18" s="1">
        <v>7.0949074074074074E-3</v>
      </c>
      <c r="BN18">
        <v>88</v>
      </c>
      <c r="BO18">
        <v>1230</v>
      </c>
      <c r="BP18">
        <v>1048</v>
      </c>
      <c r="BQ18">
        <v>69</v>
      </c>
      <c r="BR18">
        <v>0</v>
      </c>
      <c r="BS18">
        <v>0</v>
      </c>
      <c r="BT18">
        <v>0</v>
      </c>
      <c r="BU18">
        <v>93.82</v>
      </c>
      <c r="BV18">
        <f t="shared" si="11"/>
        <v>1161</v>
      </c>
      <c r="BW18" s="106">
        <v>1152</v>
      </c>
      <c r="BX18" s="27">
        <f t="shared" si="79"/>
        <v>100.78125</v>
      </c>
      <c r="BY18" s="106" t="s">
        <v>1950</v>
      </c>
      <c r="BZ18" s="270" t="s">
        <v>2729</v>
      </c>
      <c r="CA18" s="106" t="s">
        <v>2690</v>
      </c>
      <c r="CC18" s="1">
        <v>0.37364583333333329</v>
      </c>
      <c r="CD18" s="1">
        <v>0.34576388888888893</v>
      </c>
      <c r="CE18" s="1">
        <v>2.6747685185185183E-2</v>
      </c>
      <c r="CF18" s="1">
        <v>1.1342592592592591E-3</v>
      </c>
      <c r="CG18">
        <v>100</v>
      </c>
      <c r="CH18">
        <v>1221</v>
      </c>
      <c r="CI18">
        <v>967</v>
      </c>
      <c r="CJ18">
        <v>71</v>
      </c>
      <c r="CK18">
        <v>0</v>
      </c>
      <c r="CL18">
        <v>0</v>
      </c>
      <c r="CM18">
        <v>0</v>
      </c>
      <c r="CN18">
        <v>93.16</v>
      </c>
      <c r="CO18">
        <f t="shared" si="12"/>
        <v>1150</v>
      </c>
      <c r="CP18" s="106">
        <v>1152</v>
      </c>
      <c r="CQ18" s="27">
        <f t="shared" si="80"/>
        <v>99.826388888888886</v>
      </c>
      <c r="CR18" s="106" t="s">
        <v>1950</v>
      </c>
      <c r="CS18" s="270" t="s">
        <v>2729</v>
      </c>
      <c r="CT18" s="106" t="s">
        <v>2690</v>
      </c>
      <c r="CV18" s="1">
        <v>0.36796296296296299</v>
      </c>
      <c r="CW18" s="1">
        <v>0.34306712962962965</v>
      </c>
      <c r="CX18" s="1">
        <v>2.2083333333333333E-2</v>
      </c>
      <c r="CY18" s="1">
        <v>2.7893518518518519E-3</v>
      </c>
      <c r="CZ18">
        <v>109</v>
      </c>
      <c r="DA18">
        <v>1286</v>
      </c>
      <c r="DB18">
        <v>2822</v>
      </c>
      <c r="DC18">
        <v>127</v>
      </c>
      <c r="DD18">
        <v>0</v>
      </c>
      <c r="DE18">
        <v>0</v>
      </c>
      <c r="DF18">
        <v>0</v>
      </c>
      <c r="DG18">
        <v>95.69</v>
      </c>
      <c r="DH18">
        <f t="shared" si="13"/>
        <v>1159</v>
      </c>
      <c r="DI18" s="106">
        <v>1152</v>
      </c>
      <c r="DJ18" s="27">
        <f t="shared" si="86"/>
        <v>100.60763888888889</v>
      </c>
      <c r="DK18" s="106" t="s">
        <v>1950</v>
      </c>
      <c r="DL18" s="270" t="s">
        <v>2729</v>
      </c>
      <c r="DM18" s="106" t="s">
        <v>2690</v>
      </c>
      <c r="DO18" s="1">
        <v>5.9606481481481489E-3</v>
      </c>
      <c r="DP18" s="1">
        <v>5.9490740740740745E-3</v>
      </c>
      <c r="DQ18" s="1">
        <v>0</v>
      </c>
      <c r="DR18" s="1">
        <v>1.1574074074074073E-5</v>
      </c>
      <c r="DS18">
        <v>9</v>
      </c>
      <c r="DT18">
        <v>14</v>
      </c>
      <c r="DU18">
        <v>202</v>
      </c>
      <c r="DV18">
        <v>14</v>
      </c>
      <c r="DW18">
        <v>0</v>
      </c>
      <c r="DX18">
        <v>0</v>
      </c>
      <c r="DY18">
        <v>0</v>
      </c>
      <c r="DZ18">
        <v>93.52</v>
      </c>
      <c r="EA18">
        <f t="shared" si="14"/>
        <v>0</v>
      </c>
      <c r="EB18" s="106"/>
      <c r="EC18" s="27"/>
      <c r="ED18" s="106" t="s">
        <v>1950</v>
      </c>
      <c r="EE18" s="270" t="s">
        <v>2729</v>
      </c>
      <c r="EF18" s="106" t="s">
        <v>2690</v>
      </c>
      <c r="EH18" s="1">
        <v>0.3745486111111111</v>
      </c>
      <c r="EI18" s="1">
        <v>0.34004629629629629</v>
      </c>
      <c r="EJ18" s="1">
        <v>2.0428240740740743E-2</v>
      </c>
      <c r="EK18" s="1">
        <v>1.40625E-2</v>
      </c>
      <c r="EL18">
        <v>74</v>
      </c>
      <c r="EM18">
        <v>1191</v>
      </c>
      <c r="EN18">
        <v>1195</v>
      </c>
      <c r="EO18">
        <v>42</v>
      </c>
      <c r="EP18">
        <v>0</v>
      </c>
      <c r="EQ18">
        <v>0</v>
      </c>
      <c r="ER18">
        <v>0</v>
      </c>
      <c r="ES18">
        <v>96.6</v>
      </c>
      <c r="ET18">
        <f t="shared" si="15"/>
        <v>1149</v>
      </c>
      <c r="EU18" s="106">
        <v>1152</v>
      </c>
      <c r="EV18" s="27">
        <f t="shared" si="47"/>
        <v>99.739583333333343</v>
      </c>
      <c r="EW18" s="106" t="s">
        <v>1950</v>
      </c>
      <c r="EX18" s="270" t="s">
        <v>2729</v>
      </c>
      <c r="EY18" s="106" t="s">
        <v>2690</v>
      </c>
      <c r="FA18" s="1">
        <v>0.32560185185185186</v>
      </c>
      <c r="FB18" s="1">
        <v>0.30361111111111111</v>
      </c>
      <c r="FC18" s="1">
        <v>1.6747685185185185E-2</v>
      </c>
      <c r="FD18" s="1">
        <v>5.2430555555555555E-3</v>
      </c>
      <c r="FE18">
        <v>85</v>
      </c>
      <c r="FF18">
        <v>1212</v>
      </c>
      <c r="FG18">
        <v>925</v>
      </c>
      <c r="FH18">
        <v>46</v>
      </c>
      <c r="FI18">
        <v>0</v>
      </c>
      <c r="FJ18">
        <v>0</v>
      </c>
      <c r="FK18">
        <v>0</v>
      </c>
      <c r="FL18">
        <v>95.26</v>
      </c>
      <c r="FM18">
        <f t="shared" si="17"/>
        <v>1166</v>
      </c>
      <c r="FN18" s="106">
        <v>1152</v>
      </c>
      <c r="FO18" s="27">
        <f t="shared" si="81"/>
        <v>101.21527777777777</v>
      </c>
      <c r="FP18" s="106" t="s">
        <v>1950</v>
      </c>
      <c r="FQ18" s="270" t="s">
        <v>2729</v>
      </c>
      <c r="FR18" s="106" t="s">
        <v>2690</v>
      </c>
      <c r="FT18" s="1">
        <v>0.32560185185185186</v>
      </c>
      <c r="FU18" s="1">
        <v>0.30361111111111111</v>
      </c>
      <c r="FV18" s="1">
        <v>1.6747685185185185E-2</v>
      </c>
      <c r="FW18" s="1">
        <v>5.2430555555555555E-3</v>
      </c>
      <c r="FX18">
        <v>85</v>
      </c>
      <c r="FY18">
        <v>1212</v>
      </c>
      <c r="FZ18">
        <v>925</v>
      </c>
      <c r="GA18">
        <v>46</v>
      </c>
      <c r="GB18">
        <v>0</v>
      </c>
      <c r="GC18">
        <v>0</v>
      </c>
      <c r="GD18">
        <v>0</v>
      </c>
      <c r="GE18">
        <v>95.26</v>
      </c>
      <c r="GF18">
        <f t="shared" si="19"/>
        <v>1166</v>
      </c>
      <c r="GG18" s="106">
        <v>1152</v>
      </c>
      <c r="GH18" s="27">
        <f t="shared" si="82"/>
        <v>101.21527777777777</v>
      </c>
      <c r="GI18" s="106" t="s">
        <v>1950</v>
      </c>
      <c r="GJ18" s="270" t="s">
        <v>2729</v>
      </c>
      <c r="GK18" s="106" t="s">
        <v>2690</v>
      </c>
      <c r="GM18" s="1">
        <v>0.32319444444444445</v>
      </c>
      <c r="GN18" s="1">
        <v>0.31062499999999998</v>
      </c>
      <c r="GO18" s="1">
        <v>8.0439814814814818E-3</v>
      </c>
      <c r="GP18" s="1">
        <v>4.5254629629629629E-3</v>
      </c>
      <c r="GQ18">
        <v>77</v>
      </c>
      <c r="GR18">
        <v>1199</v>
      </c>
      <c r="GS18">
        <v>1051</v>
      </c>
      <c r="GT18">
        <v>31</v>
      </c>
      <c r="GU18">
        <v>0</v>
      </c>
      <c r="GV18">
        <v>0</v>
      </c>
      <c r="GW18">
        <v>0</v>
      </c>
      <c r="GX18">
        <v>97.13</v>
      </c>
      <c r="GY18">
        <f t="shared" si="21"/>
        <v>1168</v>
      </c>
      <c r="GZ18" s="106">
        <v>1152</v>
      </c>
      <c r="HA18" s="27">
        <f t="shared" si="88"/>
        <v>101.38888888888889</v>
      </c>
      <c r="HB18" s="106" t="s">
        <v>1950</v>
      </c>
      <c r="HC18" s="270" t="s">
        <v>2729</v>
      </c>
      <c r="HD18" s="106" t="s">
        <v>2690</v>
      </c>
      <c r="HF18" s="1">
        <v>0.30733796296296295</v>
      </c>
      <c r="HG18" s="1">
        <v>0.28944444444444445</v>
      </c>
      <c r="HH18" s="1">
        <v>1.4976851851851852E-2</v>
      </c>
      <c r="HI18" s="1">
        <v>2.8935185185185188E-3</v>
      </c>
      <c r="HJ18">
        <v>58</v>
      </c>
      <c r="HK18">
        <v>1186</v>
      </c>
      <c r="HL18">
        <v>596</v>
      </c>
      <c r="HM18">
        <v>8</v>
      </c>
      <c r="HN18">
        <v>0</v>
      </c>
      <c r="HO18">
        <v>0</v>
      </c>
      <c r="HP18">
        <v>0</v>
      </c>
      <c r="HQ18">
        <v>98.68</v>
      </c>
      <c r="HR18">
        <f t="shared" si="23"/>
        <v>1178</v>
      </c>
      <c r="HS18" s="106">
        <v>1152</v>
      </c>
      <c r="HT18" s="27">
        <f t="shared" ref="HT18:HT20" si="94">HR18/HS18*100</f>
        <v>102.25694444444444</v>
      </c>
      <c r="HU18" s="106" t="s">
        <v>1950</v>
      </c>
      <c r="HV18" s="270" t="s">
        <v>2729</v>
      </c>
      <c r="HW18" s="106" t="s">
        <v>2690</v>
      </c>
      <c r="HY18" s="1">
        <v>0.37815972222222222</v>
      </c>
      <c r="HZ18" s="1">
        <v>0.34287037037037038</v>
      </c>
      <c r="IA18" s="1">
        <v>2.9444444444444443E-2</v>
      </c>
      <c r="IB18" s="1">
        <v>5.8333333333333336E-3</v>
      </c>
      <c r="IC18">
        <v>111</v>
      </c>
      <c r="ID18">
        <v>1267</v>
      </c>
      <c r="IE18">
        <v>2331</v>
      </c>
      <c r="IF18">
        <v>108</v>
      </c>
      <c r="IG18">
        <v>0</v>
      </c>
      <c r="IH18">
        <v>0</v>
      </c>
      <c r="II18">
        <v>0</v>
      </c>
      <c r="IJ18">
        <v>95.57</v>
      </c>
      <c r="IK18">
        <f t="shared" si="24"/>
        <v>1159</v>
      </c>
      <c r="IL18" s="106">
        <v>1152</v>
      </c>
      <c r="IM18" s="27">
        <f t="shared" si="89"/>
        <v>100.60763888888889</v>
      </c>
      <c r="IN18" s="106" t="s">
        <v>1950</v>
      </c>
      <c r="IO18" s="270" t="s">
        <v>2729</v>
      </c>
      <c r="IP18" s="106" t="s">
        <v>2690</v>
      </c>
      <c r="IR18" s="1">
        <v>0.38550925925925927</v>
      </c>
      <c r="IS18" s="1">
        <v>0.35037037037037039</v>
      </c>
      <c r="IT18" s="1">
        <v>2.9861111111111113E-2</v>
      </c>
      <c r="IU18" s="1">
        <v>5.2546296296296299E-3</v>
      </c>
      <c r="IV18">
        <v>85</v>
      </c>
      <c r="IW18">
        <v>1213</v>
      </c>
      <c r="IX18">
        <v>1305</v>
      </c>
      <c r="IY18">
        <v>49</v>
      </c>
      <c r="IZ18">
        <v>0</v>
      </c>
      <c r="JA18">
        <v>0</v>
      </c>
      <c r="JB18">
        <v>0</v>
      </c>
      <c r="JC18">
        <v>96.38</v>
      </c>
      <c r="JD18">
        <f t="shared" si="26"/>
        <v>1164</v>
      </c>
      <c r="JE18" s="106">
        <v>1152</v>
      </c>
      <c r="JF18" s="27">
        <f t="shared" si="90"/>
        <v>101.04166666666667</v>
      </c>
      <c r="JG18" s="106" t="s">
        <v>1950</v>
      </c>
      <c r="JH18" s="270" t="s">
        <v>2729</v>
      </c>
      <c r="JI18" s="106" t="s">
        <v>2690</v>
      </c>
      <c r="JK18" s="1">
        <v>0.33056712962962964</v>
      </c>
      <c r="JL18" s="1">
        <v>0.30395833333333333</v>
      </c>
      <c r="JM18" s="1">
        <v>2.1354166666666664E-2</v>
      </c>
      <c r="JN18" s="1">
        <v>5.2430555555555555E-3</v>
      </c>
      <c r="JO18">
        <v>75</v>
      </c>
      <c r="JP18">
        <v>1189</v>
      </c>
      <c r="JQ18">
        <v>969</v>
      </c>
      <c r="JR18">
        <v>23</v>
      </c>
      <c r="JS18">
        <v>0</v>
      </c>
      <c r="JT18">
        <v>0</v>
      </c>
      <c r="JU18">
        <v>0</v>
      </c>
      <c r="JV18">
        <v>97.68</v>
      </c>
      <c r="JW18">
        <f t="shared" si="28"/>
        <v>1166</v>
      </c>
      <c r="JX18" s="106">
        <v>1152</v>
      </c>
      <c r="JY18" s="27">
        <f t="shared" si="91"/>
        <v>101.21527777777777</v>
      </c>
      <c r="JZ18" s="106" t="s">
        <v>1950</v>
      </c>
      <c r="KA18" s="270" t="s">
        <v>2729</v>
      </c>
      <c r="KB18" s="106" t="s">
        <v>2690</v>
      </c>
      <c r="KD18" s="1">
        <v>0.33391203703703703</v>
      </c>
      <c r="KE18" s="1">
        <v>0.31754629629629633</v>
      </c>
      <c r="KF18" s="1">
        <v>1.3969907407407408E-2</v>
      </c>
      <c r="KG18" s="1">
        <v>2.3726851851851851E-3</v>
      </c>
      <c r="KH18">
        <v>86</v>
      </c>
      <c r="KI18">
        <v>1209</v>
      </c>
      <c r="KJ18">
        <v>1627</v>
      </c>
      <c r="KK18">
        <v>51</v>
      </c>
      <c r="KL18">
        <v>0</v>
      </c>
      <c r="KM18">
        <v>0</v>
      </c>
      <c r="KN18">
        <v>0</v>
      </c>
      <c r="KO18">
        <v>96.96</v>
      </c>
      <c r="KP18">
        <f t="shared" si="30"/>
        <v>1158</v>
      </c>
      <c r="KQ18" s="106">
        <v>1152</v>
      </c>
      <c r="KR18" s="27">
        <f t="shared" si="92"/>
        <v>100.52083333333333</v>
      </c>
      <c r="KS18" s="106" t="s">
        <v>1950</v>
      </c>
      <c r="KT18" s="270" t="s">
        <v>2729</v>
      </c>
      <c r="KU18" s="106" t="s">
        <v>2690</v>
      </c>
      <c r="KW18" s="1">
        <v>0.40619212962962964</v>
      </c>
      <c r="KX18" s="1">
        <v>0.3760532407407407</v>
      </c>
      <c r="KY18" s="1">
        <v>2.5972222222222219E-2</v>
      </c>
      <c r="KZ18" s="1">
        <v>4.1666666666666666E-3</v>
      </c>
      <c r="LA18">
        <v>68</v>
      </c>
      <c r="LB18">
        <v>1422</v>
      </c>
      <c r="LC18">
        <v>1208</v>
      </c>
      <c r="LD18">
        <v>41</v>
      </c>
      <c r="LE18">
        <v>0</v>
      </c>
      <c r="LF18">
        <v>0</v>
      </c>
      <c r="LG18">
        <v>0</v>
      </c>
      <c r="LH18">
        <v>96.72</v>
      </c>
      <c r="LI18">
        <f t="shared" si="32"/>
        <v>1381</v>
      </c>
      <c r="LJ18" s="106">
        <v>1152</v>
      </c>
      <c r="LK18" s="27">
        <f t="shared" si="93"/>
        <v>119.87847222222223</v>
      </c>
      <c r="LL18" s="106" t="s">
        <v>1950</v>
      </c>
      <c r="LM18" s="270" t="s">
        <v>2729</v>
      </c>
      <c r="LN18" s="106" t="s">
        <v>2690</v>
      </c>
      <c r="LP18" s="1">
        <v>0.33976851851851847</v>
      </c>
      <c r="LQ18" s="1">
        <v>0.28135416666666663</v>
      </c>
      <c r="LR18" s="1">
        <v>5.3749999999999999E-2</v>
      </c>
      <c r="LS18" s="1">
        <v>4.6412037037037038E-3</v>
      </c>
      <c r="LT18">
        <v>81</v>
      </c>
      <c r="LU18">
        <v>1045</v>
      </c>
      <c r="LV18">
        <v>1389</v>
      </c>
      <c r="LW18">
        <v>58</v>
      </c>
      <c r="LX18">
        <v>0</v>
      </c>
      <c r="LY18">
        <v>0</v>
      </c>
      <c r="LZ18">
        <v>0</v>
      </c>
      <c r="MA18">
        <v>95.99</v>
      </c>
      <c r="MB18">
        <f t="shared" si="33"/>
        <v>987</v>
      </c>
      <c r="MC18" s="106">
        <v>1152</v>
      </c>
      <c r="MD18" s="27">
        <f t="shared" si="84"/>
        <v>85.677083333333343</v>
      </c>
      <c r="ME18" s="106" t="s">
        <v>1950</v>
      </c>
      <c r="MF18" s="270" t="s">
        <v>2729</v>
      </c>
      <c r="MG18" s="106" t="s">
        <v>2690</v>
      </c>
      <c r="MI18" s="1">
        <v>0.34143518518518517</v>
      </c>
      <c r="MJ18" s="1">
        <v>0.32034722222222223</v>
      </c>
      <c r="MK18" s="1">
        <v>1.6111111111111111E-2</v>
      </c>
      <c r="ML18" s="1">
        <v>4.9652777777777777E-3</v>
      </c>
      <c r="MM18">
        <v>88</v>
      </c>
      <c r="MN18">
        <v>1240</v>
      </c>
      <c r="MO18">
        <v>938</v>
      </c>
      <c r="MP18">
        <v>63</v>
      </c>
      <c r="MQ18">
        <v>0</v>
      </c>
      <c r="MR18">
        <v>0</v>
      </c>
      <c r="MS18">
        <v>0</v>
      </c>
      <c r="MT18">
        <v>93.71</v>
      </c>
      <c r="MU18">
        <f t="shared" si="34"/>
        <v>1177</v>
      </c>
      <c r="MV18" s="106">
        <v>1152</v>
      </c>
      <c r="MW18" s="27">
        <f t="shared" si="85"/>
        <v>102.17013888888889</v>
      </c>
    </row>
    <row r="19" spans="1:361">
      <c r="A19" s="106" t="s">
        <v>1527</v>
      </c>
      <c r="B19" s="270" t="s">
        <v>2729</v>
      </c>
      <c r="C19" s="106" t="s">
        <v>2690</v>
      </c>
      <c r="E19" s="1">
        <v>0.45167824074074076</v>
      </c>
      <c r="F19" s="1">
        <v>0.31787037037037036</v>
      </c>
      <c r="G19" s="1">
        <v>8.1134259259259267E-2</v>
      </c>
      <c r="H19" s="1">
        <v>5.2662037037037035E-2</v>
      </c>
      <c r="I19">
        <v>107</v>
      </c>
      <c r="J19">
        <v>884</v>
      </c>
      <c r="K19">
        <v>1334</v>
      </c>
      <c r="L19">
        <v>119</v>
      </c>
      <c r="M19">
        <v>0</v>
      </c>
      <c r="N19">
        <v>0</v>
      </c>
      <c r="O19">
        <v>0</v>
      </c>
      <c r="P19">
        <v>91.81</v>
      </c>
      <c r="Q19">
        <f t="shared" si="8"/>
        <v>765</v>
      </c>
      <c r="R19" s="106">
        <v>1067</v>
      </c>
      <c r="S19" s="27">
        <f t="shared" si="0"/>
        <v>71.696344892221177</v>
      </c>
      <c r="T19" s="106" t="s">
        <v>1527</v>
      </c>
      <c r="U19" s="270" t="s">
        <v>2729</v>
      </c>
      <c r="V19" s="106" t="s">
        <v>2690</v>
      </c>
      <c r="X19" s="1">
        <v>0.44677083333333334</v>
      </c>
      <c r="Y19" s="1">
        <v>0.2502199074074074</v>
      </c>
      <c r="Z19" s="1">
        <v>0.16263888888888889</v>
      </c>
      <c r="AA19" s="1">
        <v>3.3900462962962966E-2</v>
      </c>
      <c r="AB19">
        <v>82</v>
      </c>
      <c r="AC19">
        <v>684</v>
      </c>
      <c r="AD19">
        <v>965</v>
      </c>
      <c r="AE19">
        <v>102</v>
      </c>
      <c r="AF19">
        <v>0</v>
      </c>
      <c r="AG19">
        <v>0</v>
      </c>
      <c r="AH19">
        <v>0</v>
      </c>
      <c r="AI19">
        <v>90.44</v>
      </c>
      <c r="AJ19">
        <f t="shared" si="9"/>
        <v>582</v>
      </c>
      <c r="AK19" s="106">
        <v>800</v>
      </c>
      <c r="AL19" s="27">
        <f t="shared" si="77"/>
        <v>72.75</v>
      </c>
      <c r="AM19" s="106" t="s">
        <v>1527</v>
      </c>
      <c r="AN19" s="270" t="s">
        <v>2729</v>
      </c>
      <c r="AO19" s="106" t="s">
        <v>2690</v>
      </c>
      <c r="AQ19" s="1">
        <v>0.98518518518518527</v>
      </c>
      <c r="AR19" s="1">
        <v>0.54877314814814815</v>
      </c>
      <c r="AS19" s="1">
        <v>0.32591435185185186</v>
      </c>
      <c r="AT19" s="1">
        <v>0.11048611111111112</v>
      </c>
      <c r="AU19">
        <v>103</v>
      </c>
      <c r="AV19">
        <v>1475</v>
      </c>
      <c r="AW19">
        <v>921</v>
      </c>
      <c r="AX19">
        <v>149</v>
      </c>
      <c r="AY19">
        <v>0</v>
      </c>
      <c r="AZ19">
        <v>0</v>
      </c>
      <c r="BA19">
        <v>0</v>
      </c>
      <c r="BB19">
        <v>86.07</v>
      </c>
      <c r="BC19">
        <f t="shared" si="10"/>
        <v>1326</v>
      </c>
      <c r="BD19" s="106">
        <v>800</v>
      </c>
      <c r="BE19" s="27">
        <f t="shared" si="78"/>
        <v>165.75</v>
      </c>
      <c r="BF19" s="106" t="s">
        <v>1527</v>
      </c>
      <c r="BG19" s="270" t="s">
        <v>2729</v>
      </c>
      <c r="BH19" s="106" t="s">
        <v>2690</v>
      </c>
      <c r="BJ19" s="1">
        <v>0.58504629629629623</v>
      </c>
      <c r="BK19" s="1">
        <v>0.34459490740740745</v>
      </c>
      <c r="BL19" s="1">
        <v>0.1950462962962963</v>
      </c>
      <c r="BM19" s="1">
        <v>4.5393518518518521E-2</v>
      </c>
      <c r="BN19">
        <v>84</v>
      </c>
      <c r="BO19">
        <v>992</v>
      </c>
      <c r="BP19">
        <v>661</v>
      </c>
      <c r="BQ19">
        <v>51</v>
      </c>
      <c r="BR19">
        <v>0</v>
      </c>
      <c r="BS19">
        <v>0</v>
      </c>
      <c r="BT19">
        <v>0</v>
      </c>
      <c r="BU19">
        <v>92.84</v>
      </c>
      <c r="BV19">
        <f t="shared" si="11"/>
        <v>941</v>
      </c>
      <c r="BW19" s="106">
        <v>1152</v>
      </c>
      <c r="BX19" s="27">
        <f t="shared" si="79"/>
        <v>81.684027777777786</v>
      </c>
      <c r="BY19" s="106" t="s">
        <v>1527</v>
      </c>
      <c r="BZ19" s="270" t="s">
        <v>2729</v>
      </c>
      <c r="CA19" s="106" t="s">
        <v>2690</v>
      </c>
      <c r="CC19" s="1">
        <v>0.45319444444444446</v>
      </c>
      <c r="CD19" s="1">
        <v>0.22331018518518519</v>
      </c>
      <c r="CE19" s="1">
        <v>0.21187500000000001</v>
      </c>
      <c r="CF19" s="1">
        <v>1.7997685185185186E-2</v>
      </c>
      <c r="CG19">
        <v>77</v>
      </c>
      <c r="CH19">
        <v>680</v>
      </c>
      <c r="CI19">
        <v>1302</v>
      </c>
      <c r="CJ19">
        <v>117</v>
      </c>
      <c r="CK19">
        <v>0</v>
      </c>
      <c r="CL19">
        <v>0</v>
      </c>
      <c r="CM19">
        <v>0</v>
      </c>
      <c r="CN19">
        <v>91.75</v>
      </c>
      <c r="CO19">
        <f t="shared" si="12"/>
        <v>563</v>
      </c>
      <c r="CP19" s="106">
        <v>1152</v>
      </c>
      <c r="CQ19" s="27">
        <f t="shared" si="80"/>
        <v>48.871527777777779</v>
      </c>
      <c r="CR19" s="106" t="s">
        <v>1527</v>
      </c>
      <c r="CS19" s="270" t="s">
        <v>2729</v>
      </c>
      <c r="CT19" s="106" t="s">
        <v>2690</v>
      </c>
      <c r="CV19" s="1">
        <v>0.44807870370370373</v>
      </c>
      <c r="CW19" s="1">
        <v>0.32341435185185186</v>
      </c>
      <c r="CX19" s="1">
        <v>6.33912037037037E-2</v>
      </c>
      <c r="CY19" s="1">
        <v>6.1261574074074072E-2</v>
      </c>
      <c r="CZ19">
        <v>116</v>
      </c>
      <c r="DA19">
        <v>987</v>
      </c>
      <c r="DB19">
        <v>1966</v>
      </c>
      <c r="DC19">
        <v>254</v>
      </c>
      <c r="DD19">
        <v>0</v>
      </c>
      <c r="DE19">
        <v>0</v>
      </c>
      <c r="DF19">
        <v>0</v>
      </c>
      <c r="DG19">
        <v>88.56</v>
      </c>
      <c r="DH19">
        <f t="shared" si="13"/>
        <v>733</v>
      </c>
      <c r="DI19" s="106">
        <v>1152</v>
      </c>
      <c r="DJ19" s="27">
        <f t="shared" si="86"/>
        <v>63.628472222222221</v>
      </c>
      <c r="DK19" s="106" t="s">
        <v>1527</v>
      </c>
      <c r="DL19" s="270" t="s">
        <v>2729</v>
      </c>
      <c r="DM19" s="106" t="s">
        <v>2690</v>
      </c>
      <c r="DO19" s="1">
        <v>0.53865740740740742</v>
      </c>
      <c r="DP19" s="1">
        <v>0.31341435185185185</v>
      </c>
      <c r="DQ19" s="1">
        <v>0.18964120370370371</v>
      </c>
      <c r="DR19" s="1">
        <v>3.5590277777777776E-2</v>
      </c>
      <c r="DS19">
        <v>93</v>
      </c>
      <c r="DT19">
        <v>951</v>
      </c>
      <c r="DU19">
        <v>1358</v>
      </c>
      <c r="DV19">
        <v>180</v>
      </c>
      <c r="DW19">
        <v>0</v>
      </c>
      <c r="DX19">
        <v>0</v>
      </c>
      <c r="DY19">
        <v>0</v>
      </c>
      <c r="DZ19">
        <v>88.3</v>
      </c>
      <c r="EA19">
        <f t="shared" si="14"/>
        <v>771</v>
      </c>
      <c r="EB19" s="106">
        <v>1152</v>
      </c>
      <c r="EC19" s="27">
        <f t="shared" si="87"/>
        <v>66.927083333333343</v>
      </c>
      <c r="ED19" s="106" t="s">
        <v>1527</v>
      </c>
      <c r="EE19" s="270" t="s">
        <v>2729</v>
      </c>
      <c r="EF19" s="106" t="s">
        <v>2690</v>
      </c>
      <c r="EH19" s="1">
        <v>1.0533449074074073</v>
      </c>
      <c r="EI19" s="1">
        <v>0.50822916666666662</v>
      </c>
      <c r="EJ19" s="1">
        <v>0.44949074074074075</v>
      </c>
      <c r="EK19" s="1">
        <v>9.5613425925925921E-2</v>
      </c>
      <c r="EL19">
        <v>79</v>
      </c>
      <c r="EM19">
        <v>1426</v>
      </c>
      <c r="EN19">
        <v>787</v>
      </c>
      <c r="EO19">
        <v>64</v>
      </c>
      <c r="EP19">
        <v>0</v>
      </c>
      <c r="EQ19">
        <v>0</v>
      </c>
      <c r="ER19">
        <v>0</v>
      </c>
      <c r="ES19">
        <v>92.48</v>
      </c>
      <c r="ET19">
        <f t="shared" si="15"/>
        <v>1362</v>
      </c>
      <c r="EU19" s="106">
        <v>1152</v>
      </c>
      <c r="EV19" s="27">
        <f t="shared" si="47"/>
        <v>118.22916666666667</v>
      </c>
      <c r="EW19" s="106" t="s">
        <v>1527</v>
      </c>
      <c r="EX19" s="270" t="s">
        <v>2729</v>
      </c>
      <c r="EY19" s="106" t="s">
        <v>2690</v>
      </c>
      <c r="FA19" s="1">
        <v>0.48517361111111112</v>
      </c>
      <c r="FB19" s="1">
        <v>0.32385416666666667</v>
      </c>
      <c r="FC19" s="1">
        <v>0.12930555555555556</v>
      </c>
      <c r="FD19" s="1">
        <v>3.2002314814814817E-2</v>
      </c>
      <c r="FE19">
        <v>98</v>
      </c>
      <c r="FF19">
        <v>1097</v>
      </c>
      <c r="FG19">
        <v>1026</v>
      </c>
      <c r="FH19">
        <v>71</v>
      </c>
      <c r="FI19">
        <v>0</v>
      </c>
      <c r="FJ19">
        <v>0</v>
      </c>
      <c r="FK19">
        <v>0</v>
      </c>
      <c r="FL19">
        <v>93.53</v>
      </c>
      <c r="FM19">
        <f t="shared" si="17"/>
        <v>1026</v>
      </c>
      <c r="FN19" s="106">
        <v>1152</v>
      </c>
      <c r="FO19" s="27">
        <f t="shared" si="81"/>
        <v>89.0625</v>
      </c>
      <c r="FP19" s="106" t="s">
        <v>1527</v>
      </c>
      <c r="FQ19" s="270" t="s">
        <v>2729</v>
      </c>
      <c r="FR19" s="106" t="s">
        <v>2690</v>
      </c>
      <c r="FT19" s="1">
        <v>0.48517361111111112</v>
      </c>
      <c r="FU19" s="1">
        <v>0.32385416666666667</v>
      </c>
      <c r="FV19" s="1">
        <v>0.12930555555555556</v>
      </c>
      <c r="FW19" s="1">
        <v>3.2002314814814817E-2</v>
      </c>
      <c r="FX19">
        <v>98</v>
      </c>
      <c r="FY19">
        <v>1097</v>
      </c>
      <c r="FZ19">
        <v>1026</v>
      </c>
      <c r="GA19">
        <v>71</v>
      </c>
      <c r="GB19">
        <v>0</v>
      </c>
      <c r="GC19">
        <v>0</v>
      </c>
      <c r="GD19">
        <v>0</v>
      </c>
      <c r="GE19">
        <v>93.53</v>
      </c>
      <c r="GF19">
        <f t="shared" si="19"/>
        <v>1026</v>
      </c>
      <c r="GG19" s="106">
        <v>1152</v>
      </c>
      <c r="GH19" s="27">
        <f t="shared" si="82"/>
        <v>89.0625</v>
      </c>
      <c r="GI19" s="106" t="s">
        <v>1527</v>
      </c>
      <c r="GJ19" s="270" t="s">
        <v>2729</v>
      </c>
      <c r="GK19" s="106" t="s">
        <v>2690</v>
      </c>
      <c r="GM19" s="1">
        <v>0.44524305555555554</v>
      </c>
      <c r="GN19" s="1">
        <v>0.27753472222222225</v>
      </c>
      <c r="GO19" s="1">
        <v>0.13071759259259261</v>
      </c>
      <c r="GP19" s="1">
        <v>3.6979166666666667E-2</v>
      </c>
      <c r="GQ19">
        <v>65</v>
      </c>
      <c r="GR19">
        <v>844</v>
      </c>
      <c r="GS19">
        <v>939</v>
      </c>
      <c r="GT19">
        <v>51</v>
      </c>
      <c r="GU19">
        <v>0</v>
      </c>
      <c r="GV19">
        <v>0</v>
      </c>
      <c r="GW19">
        <v>0</v>
      </c>
      <c r="GX19">
        <v>94.85</v>
      </c>
      <c r="GY19">
        <f t="shared" si="21"/>
        <v>793</v>
      </c>
      <c r="GZ19" s="106">
        <v>1152</v>
      </c>
      <c r="HA19" s="27">
        <f t="shared" si="88"/>
        <v>68.836805555555557</v>
      </c>
      <c r="HB19" s="106" t="s">
        <v>1527</v>
      </c>
      <c r="HC19" s="270" t="s">
        <v>2729</v>
      </c>
      <c r="HD19" s="106" t="s">
        <v>2690</v>
      </c>
      <c r="HF19" s="1">
        <v>0</v>
      </c>
      <c r="HG19" s="1">
        <v>0</v>
      </c>
      <c r="HH19" s="1">
        <v>0</v>
      </c>
      <c r="HI19" s="1">
        <v>0</v>
      </c>
      <c r="HJ19">
        <v>0</v>
      </c>
      <c r="HK19">
        <v>0</v>
      </c>
      <c r="HL19">
        <v>531</v>
      </c>
      <c r="HM19">
        <v>10</v>
      </c>
      <c r="HN19">
        <v>0</v>
      </c>
      <c r="HO19">
        <v>0</v>
      </c>
      <c r="HP19">
        <v>0</v>
      </c>
      <c r="HQ19">
        <v>98.15</v>
      </c>
      <c r="HR19">
        <f t="shared" si="23"/>
        <v>-10</v>
      </c>
      <c r="HS19" s="106"/>
      <c r="HT19" s="27"/>
      <c r="HU19" s="106" t="s">
        <v>1527</v>
      </c>
      <c r="HV19" s="270" t="s">
        <v>2729</v>
      </c>
      <c r="HW19" s="106" t="s">
        <v>2690</v>
      </c>
      <c r="HY19" s="1">
        <v>0</v>
      </c>
      <c r="HZ19" s="1">
        <v>0</v>
      </c>
      <c r="IA19" s="1">
        <v>0</v>
      </c>
      <c r="IB19" s="1">
        <v>0</v>
      </c>
      <c r="IC19">
        <v>0</v>
      </c>
      <c r="ID19">
        <v>0</v>
      </c>
      <c r="IE19">
        <v>127</v>
      </c>
      <c r="IF19">
        <v>28</v>
      </c>
      <c r="IG19">
        <v>0</v>
      </c>
      <c r="IH19">
        <v>0</v>
      </c>
      <c r="II19">
        <v>0</v>
      </c>
      <c r="IJ19">
        <v>81.94</v>
      </c>
      <c r="IK19">
        <f t="shared" si="24"/>
        <v>-28</v>
      </c>
      <c r="IL19" s="106"/>
      <c r="IM19" s="27"/>
      <c r="IN19" s="106" t="s">
        <v>1527</v>
      </c>
      <c r="IO19" s="270" t="s">
        <v>2729</v>
      </c>
      <c r="IP19" s="106" t="s">
        <v>2690</v>
      </c>
      <c r="IR19" s="1">
        <v>1.2356134259259259</v>
      </c>
      <c r="IS19" s="1">
        <v>0.47681712962962958</v>
      </c>
      <c r="IT19" s="1">
        <v>0.69021990740740735</v>
      </c>
      <c r="IU19" s="1">
        <v>6.8564814814814815E-2</v>
      </c>
      <c r="IV19">
        <v>124</v>
      </c>
      <c r="IW19">
        <v>1462</v>
      </c>
      <c r="IX19">
        <v>822</v>
      </c>
      <c r="IY19">
        <v>74</v>
      </c>
      <c r="IZ19">
        <v>0</v>
      </c>
      <c r="JA19">
        <v>0</v>
      </c>
      <c r="JB19">
        <v>0</v>
      </c>
      <c r="JC19">
        <v>91.74</v>
      </c>
      <c r="JD19">
        <f t="shared" si="26"/>
        <v>1388</v>
      </c>
      <c r="JE19" s="106">
        <v>1152</v>
      </c>
      <c r="JF19" s="27">
        <f t="shared" ref="JF19" si="95">JD19/JE19*100</f>
        <v>120.48611111111111</v>
      </c>
      <c r="JG19" s="106" t="s">
        <v>1527</v>
      </c>
      <c r="JH19" s="270" t="s">
        <v>2729</v>
      </c>
      <c r="JI19" s="106" t="s">
        <v>2690</v>
      </c>
      <c r="JK19" s="1">
        <v>0.37228009259259259</v>
      </c>
      <c r="JL19" s="1">
        <v>0.24778935185185183</v>
      </c>
      <c r="JM19" s="1">
        <v>8.0694444444444444E-2</v>
      </c>
      <c r="JN19" s="1">
        <v>4.3796296296296298E-2</v>
      </c>
      <c r="JO19">
        <v>80</v>
      </c>
      <c r="JP19">
        <v>780</v>
      </c>
      <c r="JQ19">
        <v>1195</v>
      </c>
      <c r="JR19">
        <v>98</v>
      </c>
      <c r="JS19">
        <v>0</v>
      </c>
      <c r="JT19">
        <v>0</v>
      </c>
      <c r="JU19">
        <v>0</v>
      </c>
      <c r="JV19">
        <v>92.42</v>
      </c>
      <c r="JW19">
        <f t="shared" si="28"/>
        <v>682</v>
      </c>
      <c r="JX19" s="106">
        <v>1152</v>
      </c>
      <c r="JY19" s="27">
        <f t="shared" si="91"/>
        <v>59.201388888888886</v>
      </c>
      <c r="JZ19" s="106" t="s">
        <v>1527</v>
      </c>
      <c r="KA19" s="270" t="s">
        <v>2729</v>
      </c>
      <c r="KB19" s="106" t="s">
        <v>2690</v>
      </c>
      <c r="KD19" s="1">
        <v>0.56805555555555554</v>
      </c>
      <c r="KE19" s="1">
        <v>0.34072916666666669</v>
      </c>
      <c r="KF19" s="1">
        <v>0.12560185185185185</v>
      </c>
      <c r="KG19" s="1">
        <v>0.10172453703703704</v>
      </c>
      <c r="KH19">
        <v>73</v>
      </c>
      <c r="KI19">
        <v>854</v>
      </c>
      <c r="KJ19">
        <v>954</v>
      </c>
      <c r="KK19">
        <v>69</v>
      </c>
      <c r="KL19">
        <v>0</v>
      </c>
      <c r="KM19">
        <v>0</v>
      </c>
      <c r="KN19">
        <v>0</v>
      </c>
      <c r="KO19">
        <v>93.26</v>
      </c>
      <c r="KP19">
        <f t="shared" si="30"/>
        <v>785</v>
      </c>
      <c r="KQ19" s="106">
        <v>1152</v>
      </c>
      <c r="KR19" s="27">
        <f t="shared" si="92"/>
        <v>68.142361111111114</v>
      </c>
      <c r="KS19" s="106" t="s">
        <v>1527</v>
      </c>
      <c r="KT19" s="270" t="s">
        <v>2729</v>
      </c>
      <c r="KU19" s="106" t="s">
        <v>2690</v>
      </c>
      <c r="KW19" s="1">
        <v>0.66853009259259266</v>
      </c>
      <c r="KX19" s="1">
        <v>0.37385416666666665</v>
      </c>
      <c r="KY19" s="1">
        <v>0.22609953703703703</v>
      </c>
      <c r="KZ19" s="1">
        <v>6.8564814814814815E-2</v>
      </c>
      <c r="LA19">
        <v>58</v>
      </c>
      <c r="LB19">
        <v>1149</v>
      </c>
      <c r="LC19">
        <v>831</v>
      </c>
      <c r="LD19">
        <v>73</v>
      </c>
      <c r="LE19">
        <v>0</v>
      </c>
      <c r="LF19">
        <v>0</v>
      </c>
      <c r="LG19">
        <v>0</v>
      </c>
      <c r="LH19">
        <v>91.92</v>
      </c>
      <c r="LI19">
        <f t="shared" si="32"/>
        <v>1076</v>
      </c>
      <c r="LJ19" s="106">
        <v>1152</v>
      </c>
      <c r="LK19" s="27">
        <f t="shared" si="93"/>
        <v>93.402777777777786</v>
      </c>
      <c r="LL19" s="106" t="s">
        <v>1527</v>
      </c>
      <c r="LM19" s="270" t="s">
        <v>2729</v>
      </c>
      <c r="LN19" s="106" t="s">
        <v>2690</v>
      </c>
      <c r="LP19" s="1">
        <v>0.18994212962962964</v>
      </c>
      <c r="LQ19" s="1">
        <v>0.11861111111111111</v>
      </c>
      <c r="LR19" s="1">
        <v>4.3425925925925923E-2</v>
      </c>
      <c r="LS19" s="1">
        <v>2.7893518518518515E-2</v>
      </c>
      <c r="LT19">
        <v>49</v>
      </c>
      <c r="LU19">
        <v>383</v>
      </c>
      <c r="LV19">
        <v>966</v>
      </c>
      <c r="LW19">
        <v>118</v>
      </c>
      <c r="LX19">
        <v>0</v>
      </c>
      <c r="LY19">
        <v>0</v>
      </c>
      <c r="LZ19">
        <v>0</v>
      </c>
      <c r="MA19">
        <v>89.11</v>
      </c>
      <c r="MB19">
        <f t="shared" si="33"/>
        <v>265</v>
      </c>
      <c r="MC19" s="106">
        <v>1152</v>
      </c>
      <c r="MD19" s="27">
        <f t="shared" si="84"/>
        <v>23.003472222222221</v>
      </c>
      <c r="ME19" s="106" t="s">
        <v>1527</v>
      </c>
      <c r="MF19" s="270" t="s">
        <v>2729</v>
      </c>
      <c r="MG19" s="106" t="s">
        <v>2690</v>
      </c>
      <c r="MI19" s="1">
        <v>0.84859953703703705</v>
      </c>
      <c r="MJ19" s="1">
        <v>0.51208333333333333</v>
      </c>
      <c r="MK19" s="1">
        <v>0.2129050925925926</v>
      </c>
      <c r="ML19" s="1">
        <v>0.12359953703703704</v>
      </c>
      <c r="MM19">
        <v>129</v>
      </c>
      <c r="MN19">
        <v>1740</v>
      </c>
      <c r="MO19">
        <v>416</v>
      </c>
      <c r="MP19">
        <v>54</v>
      </c>
      <c r="MQ19">
        <v>0</v>
      </c>
      <c r="MR19">
        <v>0</v>
      </c>
      <c r="MS19">
        <v>0</v>
      </c>
      <c r="MT19">
        <v>88.51</v>
      </c>
      <c r="MU19">
        <f t="shared" si="34"/>
        <v>1686</v>
      </c>
      <c r="MV19" s="106">
        <v>1152</v>
      </c>
      <c r="MW19" s="27">
        <f t="shared" si="85"/>
        <v>146.35416666666669</v>
      </c>
    </row>
    <row r="20" spans="1:361">
      <c r="A20" s="106" t="s">
        <v>495</v>
      </c>
      <c r="B20" s="270" t="s">
        <v>2729</v>
      </c>
      <c r="C20" s="106" t="s">
        <v>2690</v>
      </c>
      <c r="E20" s="1">
        <v>0.29913194444444441</v>
      </c>
      <c r="F20" s="1">
        <v>0.26646990740740739</v>
      </c>
      <c r="G20" s="1">
        <v>9.2129629629629627E-3</v>
      </c>
      <c r="H20" s="1">
        <v>2.342592592592593E-2</v>
      </c>
      <c r="I20">
        <v>71</v>
      </c>
      <c r="J20">
        <v>1033</v>
      </c>
      <c r="K20">
        <v>1211</v>
      </c>
      <c r="L20">
        <v>26</v>
      </c>
      <c r="M20">
        <v>0</v>
      </c>
      <c r="N20">
        <v>0</v>
      </c>
      <c r="O20">
        <v>0</v>
      </c>
      <c r="P20">
        <v>97.9</v>
      </c>
      <c r="Q20">
        <f t="shared" si="8"/>
        <v>1007</v>
      </c>
      <c r="R20" s="106">
        <v>1067</v>
      </c>
      <c r="S20" s="27">
        <f t="shared" si="0"/>
        <v>94.376757263355202</v>
      </c>
      <c r="T20" s="106" t="s">
        <v>495</v>
      </c>
      <c r="U20" s="270" t="s">
        <v>2729</v>
      </c>
      <c r="V20" s="106" t="s">
        <v>2690</v>
      </c>
      <c r="X20" s="1">
        <v>0.30777777777777776</v>
      </c>
      <c r="Y20" s="1">
        <v>0.26758101851851851</v>
      </c>
      <c r="Z20" s="1">
        <v>1.9861111111111111E-2</v>
      </c>
      <c r="AA20" s="1">
        <v>2.0324074074074074E-2</v>
      </c>
      <c r="AB20">
        <v>75</v>
      </c>
      <c r="AC20">
        <v>1111</v>
      </c>
      <c r="AD20">
        <v>1666</v>
      </c>
      <c r="AE20">
        <v>69</v>
      </c>
      <c r="AF20">
        <v>0</v>
      </c>
      <c r="AG20">
        <v>0</v>
      </c>
      <c r="AH20">
        <v>0</v>
      </c>
      <c r="AI20">
        <v>96.02</v>
      </c>
      <c r="AJ20">
        <f t="shared" si="9"/>
        <v>1042</v>
      </c>
      <c r="AK20" s="106">
        <v>1067</v>
      </c>
      <c r="AL20" s="27">
        <f t="shared" si="77"/>
        <v>97.656982193064664</v>
      </c>
      <c r="AM20" s="106" t="s">
        <v>495</v>
      </c>
      <c r="AN20" s="270" t="s">
        <v>2729</v>
      </c>
      <c r="AO20" s="106" t="s">
        <v>2690</v>
      </c>
      <c r="AQ20" s="1">
        <v>0.33447916666666666</v>
      </c>
      <c r="AR20" s="1">
        <v>0.29300925925925925</v>
      </c>
      <c r="AS20" s="1">
        <v>2.4432870370370369E-2</v>
      </c>
      <c r="AT20" s="1">
        <v>1.7025462962962961E-2</v>
      </c>
      <c r="AU20">
        <v>82</v>
      </c>
      <c r="AV20">
        <v>1087</v>
      </c>
      <c r="AW20">
        <v>1571</v>
      </c>
      <c r="AX20">
        <v>76</v>
      </c>
      <c r="AY20">
        <v>0</v>
      </c>
      <c r="AZ20">
        <v>0</v>
      </c>
      <c r="BA20">
        <v>0</v>
      </c>
      <c r="BB20">
        <v>95.39</v>
      </c>
      <c r="BC20">
        <f t="shared" si="10"/>
        <v>1011</v>
      </c>
      <c r="BD20" s="106">
        <v>933</v>
      </c>
      <c r="BE20" s="27">
        <f t="shared" si="78"/>
        <v>108.36012861736334</v>
      </c>
      <c r="BF20" s="106" t="s">
        <v>495</v>
      </c>
      <c r="BG20" s="270" t="s">
        <v>2729</v>
      </c>
      <c r="BH20" s="106" t="s">
        <v>2690</v>
      </c>
      <c r="BJ20" s="1">
        <v>0.33460648148148148</v>
      </c>
      <c r="BK20" s="1">
        <v>0.30368055555555556</v>
      </c>
      <c r="BL20" s="1">
        <v>1.6701388888888887E-2</v>
      </c>
      <c r="BM20" s="1">
        <v>1.4224537037037037E-2</v>
      </c>
      <c r="BN20">
        <v>86</v>
      </c>
      <c r="BO20">
        <v>1209</v>
      </c>
      <c r="BP20">
        <v>1242</v>
      </c>
      <c r="BQ20">
        <v>38</v>
      </c>
      <c r="BR20">
        <v>0</v>
      </c>
      <c r="BS20">
        <v>0</v>
      </c>
      <c r="BT20">
        <v>0</v>
      </c>
      <c r="BU20">
        <v>97.03</v>
      </c>
      <c r="BV20">
        <f t="shared" si="11"/>
        <v>1171</v>
      </c>
      <c r="BW20" s="106">
        <v>1152</v>
      </c>
      <c r="BX20" s="27">
        <f t="shared" si="79"/>
        <v>101.64930555555556</v>
      </c>
      <c r="BY20" s="106" t="s">
        <v>495</v>
      </c>
      <c r="BZ20" s="270" t="s">
        <v>2729</v>
      </c>
      <c r="CA20" s="106" t="s">
        <v>2690</v>
      </c>
      <c r="CC20" s="1">
        <v>0.10778935185185186</v>
      </c>
      <c r="CD20" s="1">
        <v>0.10238425925925926</v>
      </c>
      <c r="CE20" s="1">
        <v>4.5138888888888893E-3</v>
      </c>
      <c r="CF20" s="1">
        <v>8.7962962962962962E-4</v>
      </c>
      <c r="CG20">
        <v>43</v>
      </c>
      <c r="CH20">
        <v>431</v>
      </c>
      <c r="CI20">
        <v>406</v>
      </c>
      <c r="CJ20">
        <v>32</v>
      </c>
      <c r="CK20">
        <v>0</v>
      </c>
      <c r="CL20">
        <v>0</v>
      </c>
      <c r="CM20">
        <v>0</v>
      </c>
      <c r="CN20">
        <v>92.69</v>
      </c>
      <c r="CO20">
        <f t="shared" si="12"/>
        <v>399</v>
      </c>
      <c r="CP20" s="106">
        <v>1152</v>
      </c>
      <c r="CQ20" s="27">
        <f t="shared" si="80"/>
        <v>34.635416666666671</v>
      </c>
      <c r="CR20" s="106" t="s">
        <v>495</v>
      </c>
      <c r="CS20" s="270" t="s">
        <v>2729</v>
      </c>
      <c r="CT20" s="106" t="s">
        <v>2690</v>
      </c>
      <c r="CV20" s="1">
        <v>1.5752314814814813E-2</v>
      </c>
      <c r="CW20" s="1">
        <v>1.4548611111111111E-2</v>
      </c>
      <c r="CX20" s="1">
        <v>3.9351851851851852E-4</v>
      </c>
      <c r="CY20" s="1">
        <v>7.9861111111111105E-4</v>
      </c>
      <c r="CZ20">
        <v>24</v>
      </c>
      <c r="DA20">
        <v>58</v>
      </c>
      <c r="DB20">
        <v>1401</v>
      </c>
      <c r="DC20">
        <v>47</v>
      </c>
      <c r="DD20">
        <v>0</v>
      </c>
      <c r="DE20">
        <v>0</v>
      </c>
      <c r="DF20">
        <v>0</v>
      </c>
      <c r="DG20">
        <v>96.75</v>
      </c>
      <c r="DH20">
        <f t="shared" si="13"/>
        <v>11</v>
      </c>
      <c r="DI20" s="106"/>
      <c r="DJ20" s="27"/>
      <c r="DK20" s="106" t="s">
        <v>495</v>
      </c>
      <c r="DL20" s="270" t="s">
        <v>2729</v>
      </c>
      <c r="DM20" s="106" t="s">
        <v>2690</v>
      </c>
      <c r="DO20" s="1">
        <v>6.7129629629629625E-4</v>
      </c>
      <c r="DP20" s="1">
        <v>6.7129629629629625E-4</v>
      </c>
      <c r="DQ20" s="1">
        <v>0</v>
      </c>
      <c r="DR20" s="1">
        <v>0</v>
      </c>
      <c r="DS20">
        <v>1</v>
      </c>
      <c r="DT20">
        <v>1</v>
      </c>
      <c r="DU20">
        <v>98</v>
      </c>
      <c r="DV20">
        <v>1</v>
      </c>
      <c r="DW20">
        <v>0</v>
      </c>
      <c r="DX20">
        <v>0</v>
      </c>
      <c r="DY20">
        <v>0</v>
      </c>
      <c r="DZ20">
        <v>98.99</v>
      </c>
      <c r="EA20">
        <f t="shared" si="14"/>
        <v>0</v>
      </c>
      <c r="EB20" s="106"/>
      <c r="EC20" s="27"/>
      <c r="ED20" s="106" t="s">
        <v>495</v>
      </c>
      <c r="EE20" s="270" t="s">
        <v>2729</v>
      </c>
      <c r="EF20" s="106" t="s">
        <v>2690</v>
      </c>
      <c r="EH20" s="1">
        <v>0.33346064814814813</v>
      </c>
      <c r="EI20" s="1">
        <v>0.2960416666666667</v>
      </c>
      <c r="EJ20" s="1">
        <v>2.9224537037037038E-2</v>
      </c>
      <c r="EK20" s="1">
        <v>8.1828703703703699E-3</v>
      </c>
      <c r="EL20">
        <v>44</v>
      </c>
      <c r="EM20">
        <v>1178</v>
      </c>
      <c r="EN20">
        <v>1113</v>
      </c>
      <c r="EO20">
        <v>30</v>
      </c>
      <c r="EP20">
        <v>0</v>
      </c>
      <c r="EQ20">
        <v>0</v>
      </c>
      <c r="ER20">
        <v>0</v>
      </c>
      <c r="ES20">
        <v>97.38</v>
      </c>
      <c r="ET20">
        <f t="shared" si="15"/>
        <v>1148</v>
      </c>
      <c r="EU20" s="106">
        <v>1152</v>
      </c>
      <c r="EV20" s="27">
        <f t="shared" si="47"/>
        <v>99.652777777777786</v>
      </c>
      <c r="EW20" s="106" t="s">
        <v>495</v>
      </c>
      <c r="EX20" s="270" t="s">
        <v>2729</v>
      </c>
      <c r="EY20" s="106" t="s">
        <v>2690</v>
      </c>
      <c r="FA20" s="1">
        <v>0.29552083333333334</v>
      </c>
      <c r="FB20" s="1">
        <v>0.26523148148148151</v>
      </c>
      <c r="FC20" s="1">
        <v>1.6053240740740739E-2</v>
      </c>
      <c r="FD20" s="1">
        <v>1.4224537037037037E-2</v>
      </c>
      <c r="FE20">
        <v>61</v>
      </c>
      <c r="FF20">
        <v>1183</v>
      </c>
      <c r="FG20">
        <v>451</v>
      </c>
      <c r="FH20">
        <v>14</v>
      </c>
      <c r="FI20">
        <v>0</v>
      </c>
      <c r="FJ20">
        <v>0</v>
      </c>
      <c r="FK20">
        <v>0</v>
      </c>
      <c r="FL20">
        <v>96.99</v>
      </c>
      <c r="FM20">
        <f t="shared" si="17"/>
        <v>1169</v>
      </c>
      <c r="FN20" s="106">
        <v>1152</v>
      </c>
      <c r="FO20" s="27">
        <f t="shared" si="81"/>
        <v>101.47569444444444</v>
      </c>
      <c r="FP20" s="106" t="s">
        <v>495</v>
      </c>
      <c r="FQ20" s="270" t="s">
        <v>2729</v>
      </c>
      <c r="FR20" s="106" t="s">
        <v>2690</v>
      </c>
      <c r="FT20" s="1">
        <v>0.29552083333333334</v>
      </c>
      <c r="FU20" s="1">
        <v>0.26523148148148151</v>
      </c>
      <c r="FV20" s="1">
        <v>1.6053240740740739E-2</v>
      </c>
      <c r="FW20" s="1">
        <v>1.4224537037037037E-2</v>
      </c>
      <c r="FX20">
        <v>61</v>
      </c>
      <c r="FY20">
        <v>1183</v>
      </c>
      <c r="FZ20">
        <v>451</v>
      </c>
      <c r="GA20">
        <v>14</v>
      </c>
      <c r="GB20">
        <v>0</v>
      </c>
      <c r="GC20">
        <v>0</v>
      </c>
      <c r="GD20">
        <v>0</v>
      </c>
      <c r="GE20">
        <v>96.99</v>
      </c>
      <c r="GF20">
        <f t="shared" si="19"/>
        <v>1169</v>
      </c>
      <c r="GG20" s="106">
        <v>1152</v>
      </c>
      <c r="GH20" s="27">
        <f t="shared" si="82"/>
        <v>101.47569444444444</v>
      </c>
      <c r="GI20" s="106" t="s">
        <v>495</v>
      </c>
      <c r="GJ20" s="270" t="s">
        <v>2729</v>
      </c>
      <c r="GK20" s="106" t="s">
        <v>2690</v>
      </c>
      <c r="GM20" s="1">
        <v>0.33781250000000002</v>
      </c>
      <c r="GN20" s="1">
        <v>0.26726851851851852</v>
      </c>
      <c r="GO20" s="1">
        <v>5.5868055555555553E-2</v>
      </c>
      <c r="GP20" s="1">
        <v>1.4652777777777778E-2</v>
      </c>
      <c r="GQ20">
        <v>69</v>
      </c>
      <c r="GR20">
        <v>1194</v>
      </c>
      <c r="GS20">
        <v>1011</v>
      </c>
      <c r="GT20">
        <v>25</v>
      </c>
      <c r="GU20">
        <v>0</v>
      </c>
      <c r="GV20">
        <v>0</v>
      </c>
      <c r="GW20">
        <v>0</v>
      </c>
      <c r="GX20">
        <v>97.59</v>
      </c>
      <c r="GY20">
        <f t="shared" si="21"/>
        <v>1169</v>
      </c>
      <c r="GZ20" s="106">
        <v>1152</v>
      </c>
      <c r="HA20" s="27">
        <f t="shared" si="88"/>
        <v>101.47569444444444</v>
      </c>
      <c r="HB20" s="106" t="s">
        <v>495</v>
      </c>
      <c r="HC20" s="270" t="s">
        <v>2729</v>
      </c>
      <c r="HD20" s="106" t="s">
        <v>2690</v>
      </c>
      <c r="HF20" s="1">
        <v>0.29896990740740742</v>
      </c>
      <c r="HG20" s="1">
        <v>0.24651620370370372</v>
      </c>
      <c r="HH20" s="1">
        <v>1.7592592592592594E-2</v>
      </c>
      <c r="HI20" s="1">
        <v>3.4849537037037033E-2</v>
      </c>
      <c r="HJ20">
        <v>46</v>
      </c>
      <c r="HK20">
        <v>1160</v>
      </c>
      <c r="HL20">
        <v>701</v>
      </c>
      <c r="HM20">
        <v>20</v>
      </c>
      <c r="HN20">
        <v>0</v>
      </c>
      <c r="HO20">
        <v>0</v>
      </c>
      <c r="HP20">
        <v>0</v>
      </c>
      <c r="HQ20">
        <v>97.23</v>
      </c>
      <c r="HR20">
        <f t="shared" si="23"/>
        <v>1140</v>
      </c>
      <c r="HS20" s="106">
        <v>1152</v>
      </c>
      <c r="HT20" s="27">
        <f t="shared" si="94"/>
        <v>98.958333333333343</v>
      </c>
      <c r="HU20" s="106" t="s">
        <v>495</v>
      </c>
      <c r="HV20" s="270" t="s">
        <v>2729</v>
      </c>
      <c r="HW20" s="106" t="s">
        <v>2690</v>
      </c>
      <c r="HY20" s="1">
        <v>0.3399537037037037</v>
      </c>
      <c r="HZ20" s="1">
        <v>0.3003587962962963</v>
      </c>
      <c r="IA20" s="1">
        <v>2.704861111111111E-2</v>
      </c>
      <c r="IB20" s="1">
        <v>1.2534722222222223E-2</v>
      </c>
      <c r="IC20">
        <v>92</v>
      </c>
      <c r="ID20">
        <v>1276</v>
      </c>
      <c r="IE20">
        <v>2564</v>
      </c>
      <c r="IF20">
        <v>135</v>
      </c>
      <c r="IG20">
        <v>0</v>
      </c>
      <c r="IH20">
        <v>0</v>
      </c>
      <c r="II20">
        <v>0</v>
      </c>
      <c r="IJ20">
        <v>95</v>
      </c>
      <c r="IK20">
        <f t="shared" si="24"/>
        <v>1141</v>
      </c>
      <c r="IL20" s="106">
        <v>1152</v>
      </c>
      <c r="IM20" s="27">
        <f t="shared" si="89"/>
        <v>99.045138888888886</v>
      </c>
      <c r="IN20" s="106" t="s">
        <v>495</v>
      </c>
      <c r="IO20" s="270" t="s">
        <v>2729</v>
      </c>
      <c r="IP20" s="106" t="s">
        <v>2690</v>
      </c>
      <c r="IR20" s="1">
        <v>8.3680555555555557E-3</v>
      </c>
      <c r="IS20" s="1">
        <v>6.6087962962962966E-3</v>
      </c>
      <c r="IT20" s="1">
        <v>1.7592592592592592E-3</v>
      </c>
      <c r="IU20" s="1">
        <v>0</v>
      </c>
      <c r="IV20">
        <v>12</v>
      </c>
      <c r="IW20">
        <v>25</v>
      </c>
      <c r="IX20">
        <v>247</v>
      </c>
      <c r="IY20">
        <v>16</v>
      </c>
      <c r="IZ20">
        <v>0</v>
      </c>
      <c r="JA20">
        <v>0</v>
      </c>
      <c r="JB20">
        <v>0</v>
      </c>
      <c r="JC20">
        <v>93.92</v>
      </c>
      <c r="JD20">
        <f t="shared" si="26"/>
        <v>9</v>
      </c>
      <c r="JE20" s="106"/>
      <c r="JF20" s="27"/>
      <c r="JG20" s="106" t="s">
        <v>495</v>
      </c>
      <c r="JH20" s="270" t="s">
        <v>2729</v>
      </c>
      <c r="JI20" s="106" t="s">
        <v>2690</v>
      </c>
      <c r="JK20" s="1">
        <v>9.4907407407407408E-4</v>
      </c>
      <c r="JL20" s="1">
        <v>9.4907407407407408E-4</v>
      </c>
      <c r="JM20" s="1">
        <v>0</v>
      </c>
      <c r="JN20" s="1">
        <v>0</v>
      </c>
      <c r="JO20">
        <v>2</v>
      </c>
      <c r="JP20">
        <v>2</v>
      </c>
      <c r="JQ20">
        <v>52</v>
      </c>
      <c r="JR20">
        <v>2</v>
      </c>
      <c r="JS20">
        <v>0</v>
      </c>
      <c r="JT20">
        <v>0</v>
      </c>
      <c r="JU20">
        <v>0</v>
      </c>
      <c r="JV20">
        <v>96.3</v>
      </c>
      <c r="JW20">
        <f t="shared" si="28"/>
        <v>0</v>
      </c>
      <c r="JX20" s="106"/>
      <c r="JY20" s="27"/>
      <c r="JZ20" s="106" t="s">
        <v>495</v>
      </c>
      <c r="KA20" s="270" t="s">
        <v>2729</v>
      </c>
      <c r="KB20" s="106" t="s">
        <v>2690</v>
      </c>
      <c r="KD20" s="1">
        <v>0.13828703703703704</v>
      </c>
      <c r="KE20" s="1">
        <v>0.10980324074074073</v>
      </c>
      <c r="KF20" s="1">
        <v>2.6747685185185183E-2</v>
      </c>
      <c r="KG20" s="1">
        <v>1.736111111111111E-3</v>
      </c>
      <c r="KH20">
        <v>23</v>
      </c>
      <c r="KI20">
        <v>531</v>
      </c>
      <c r="KJ20">
        <v>564</v>
      </c>
      <c r="KK20">
        <v>7</v>
      </c>
      <c r="KL20">
        <v>0</v>
      </c>
      <c r="KM20">
        <v>0</v>
      </c>
      <c r="KN20">
        <v>0</v>
      </c>
      <c r="KO20">
        <v>98.77</v>
      </c>
      <c r="KP20">
        <f t="shared" si="30"/>
        <v>524</v>
      </c>
      <c r="KQ20" s="106"/>
      <c r="KR20" s="27"/>
      <c r="KS20" s="106" t="s">
        <v>495</v>
      </c>
      <c r="KT20" s="270" t="s">
        <v>2729</v>
      </c>
      <c r="KU20" s="106" t="s">
        <v>2690</v>
      </c>
      <c r="KW20" s="1">
        <v>0.42527777777777781</v>
      </c>
      <c r="KX20" s="1">
        <v>0.26833333333333337</v>
      </c>
      <c r="KY20" s="1">
        <v>0.14465277777777777</v>
      </c>
      <c r="KZ20" s="1">
        <v>1.2280092592592592E-2</v>
      </c>
      <c r="LA20">
        <v>50</v>
      </c>
      <c r="LB20">
        <v>1181</v>
      </c>
      <c r="LC20">
        <v>649</v>
      </c>
      <c r="LD20">
        <v>17</v>
      </c>
      <c r="LE20">
        <v>0</v>
      </c>
      <c r="LF20">
        <v>0</v>
      </c>
      <c r="LG20">
        <v>0</v>
      </c>
      <c r="LH20">
        <v>97.45</v>
      </c>
      <c r="LI20">
        <f t="shared" si="32"/>
        <v>1164</v>
      </c>
      <c r="LJ20" s="106">
        <v>1152</v>
      </c>
      <c r="LK20" s="27">
        <f t="shared" ref="LK20" si="96">LI20/LJ20*100</f>
        <v>101.04166666666667</v>
      </c>
      <c r="LL20" s="106" t="s">
        <v>495</v>
      </c>
      <c r="LM20" s="270" t="s">
        <v>2729</v>
      </c>
      <c r="LN20" s="106" t="s">
        <v>2690</v>
      </c>
      <c r="LP20" s="1">
        <v>0.30814814814814812</v>
      </c>
      <c r="LQ20" s="1">
        <v>0.26961805555555557</v>
      </c>
      <c r="LR20" s="1">
        <v>3.0208333333333334E-2</v>
      </c>
      <c r="LS20" s="1">
        <v>8.3101851851851861E-3</v>
      </c>
      <c r="LT20">
        <v>76</v>
      </c>
      <c r="LU20">
        <v>1234</v>
      </c>
      <c r="LV20">
        <v>1489</v>
      </c>
      <c r="LW20">
        <v>69</v>
      </c>
      <c r="LX20">
        <v>0</v>
      </c>
      <c r="LY20">
        <v>0</v>
      </c>
      <c r="LZ20">
        <v>0</v>
      </c>
      <c r="MA20">
        <v>95.57</v>
      </c>
      <c r="MB20">
        <f t="shared" si="33"/>
        <v>1165</v>
      </c>
      <c r="MC20" s="106">
        <v>1152</v>
      </c>
      <c r="MD20" s="27">
        <f t="shared" si="84"/>
        <v>101.12847222222223</v>
      </c>
      <c r="ME20" s="106" t="s">
        <v>495</v>
      </c>
      <c r="MF20" s="270" t="s">
        <v>2729</v>
      </c>
      <c r="MG20" s="106" t="s">
        <v>2690</v>
      </c>
      <c r="MI20" s="1">
        <v>0.32093749999999999</v>
      </c>
      <c r="MJ20" s="1">
        <v>0.29428240740740741</v>
      </c>
      <c r="MK20" s="1">
        <v>2.2187499999999999E-2</v>
      </c>
      <c r="ML20" s="1">
        <v>4.4444444444444444E-3</v>
      </c>
      <c r="MM20">
        <v>78</v>
      </c>
      <c r="MN20">
        <v>1331</v>
      </c>
      <c r="MO20">
        <v>1035</v>
      </c>
      <c r="MP20">
        <v>38</v>
      </c>
      <c r="MQ20">
        <v>0</v>
      </c>
      <c r="MR20">
        <v>0</v>
      </c>
      <c r="MS20">
        <v>0</v>
      </c>
      <c r="MT20">
        <v>96.46</v>
      </c>
      <c r="MU20">
        <f t="shared" si="34"/>
        <v>1293</v>
      </c>
      <c r="MV20" s="106">
        <v>1152</v>
      </c>
      <c r="MW20" s="27">
        <f t="shared" si="85"/>
        <v>112.23958333333333</v>
      </c>
    </row>
    <row r="21" spans="1:361">
      <c r="A21" s="106" t="s">
        <v>2378</v>
      </c>
      <c r="B21" s="270" t="s">
        <v>2729</v>
      </c>
      <c r="C21" s="106" t="s">
        <v>2690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f t="shared" si="8"/>
        <v>#N/A</v>
      </c>
      <c r="R21" s="106"/>
      <c r="S21" s="27"/>
      <c r="T21" s="106" t="s">
        <v>2378</v>
      </c>
      <c r="U21" s="270" t="s">
        <v>2729</v>
      </c>
      <c r="V21" s="106" t="s">
        <v>2690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f t="shared" si="9"/>
        <v>#N/A</v>
      </c>
      <c r="AK21" s="106"/>
      <c r="AL21" s="27"/>
      <c r="AM21" s="106" t="s">
        <v>2378</v>
      </c>
      <c r="AN21" s="270" t="s">
        <v>2729</v>
      </c>
      <c r="AO21" s="106" t="s">
        <v>2690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f t="shared" si="10"/>
        <v>#N/A</v>
      </c>
      <c r="BD21" s="106"/>
      <c r="BE21" s="27"/>
      <c r="BF21" s="106" t="s">
        <v>2378</v>
      </c>
      <c r="BG21" s="270" t="s">
        <v>2729</v>
      </c>
      <c r="BH21" s="106" t="s">
        <v>2690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f t="shared" si="11"/>
        <v>#N/A</v>
      </c>
      <c r="BW21" s="106"/>
      <c r="BX21" s="27"/>
      <c r="BY21" s="106" t="s">
        <v>2378</v>
      </c>
      <c r="BZ21" s="270" t="s">
        <v>2729</v>
      </c>
      <c r="CA21" s="106" t="s">
        <v>2690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f t="shared" si="12"/>
        <v>#N/A</v>
      </c>
      <c r="CP21" s="106"/>
      <c r="CQ21" s="27"/>
      <c r="CR21" s="106" t="s">
        <v>2378</v>
      </c>
      <c r="CS21" s="270" t="s">
        <v>2729</v>
      </c>
      <c r="CT21" s="106" t="s">
        <v>2690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f t="shared" si="13"/>
        <v>#N/A</v>
      </c>
      <c r="DI21" s="106"/>
      <c r="DJ21" s="27"/>
      <c r="DK21" s="106" t="s">
        <v>2378</v>
      </c>
      <c r="DL21" s="270" t="s">
        <v>2729</v>
      </c>
      <c r="DM21" s="106" t="s">
        <v>2690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f t="shared" si="14"/>
        <v>#N/A</v>
      </c>
      <c r="EB21" s="106"/>
      <c r="EC21" s="27"/>
      <c r="ED21" s="106" t="s">
        <v>2378</v>
      </c>
      <c r="EE21" s="270" t="s">
        <v>2729</v>
      </c>
      <c r="EF21" s="106" t="s">
        <v>2690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f t="shared" si="15"/>
        <v>#N/A</v>
      </c>
      <c r="EU21" s="106"/>
      <c r="EV21" s="27"/>
      <c r="EW21" s="106" t="s">
        <v>2378</v>
      </c>
      <c r="EX21" s="270" t="s">
        <v>2729</v>
      </c>
      <c r="EY21" s="106" t="s">
        <v>2690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f t="shared" si="17"/>
        <v>#N/A</v>
      </c>
      <c r="FN21" s="106"/>
      <c r="FO21" s="27"/>
      <c r="FP21" s="106" t="s">
        <v>2378</v>
      </c>
      <c r="FQ21" s="270" t="s">
        <v>2729</v>
      </c>
      <c r="FR21" s="106" t="s">
        <v>2690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f t="shared" si="19"/>
        <v>#N/A</v>
      </c>
      <c r="GG21" s="106"/>
      <c r="GH21" s="27"/>
      <c r="GI21" s="106" t="s">
        <v>2378</v>
      </c>
      <c r="GJ21" s="270" t="s">
        <v>2729</v>
      </c>
      <c r="GK21" s="106" t="s">
        <v>2690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f t="shared" si="21"/>
        <v>#N/A</v>
      </c>
      <c r="GZ21" s="106"/>
      <c r="HA21" s="27"/>
      <c r="HB21" s="106" t="s">
        <v>2378</v>
      </c>
      <c r="HC21" s="270" t="s">
        <v>2729</v>
      </c>
      <c r="HD21" s="106" t="s">
        <v>2690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t="e">
        <f t="shared" si="23"/>
        <v>#N/A</v>
      </c>
      <c r="HS21" s="106"/>
      <c r="HT21" s="27"/>
      <c r="HU21" s="106" t="s">
        <v>2378</v>
      </c>
      <c r="HV21" s="270" t="s">
        <v>2729</v>
      </c>
      <c r="HW21" s="106" t="s">
        <v>2690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f t="shared" si="24"/>
        <v>#N/A</v>
      </c>
      <c r="IL21" s="106"/>
      <c r="IM21" s="27"/>
      <c r="IN21" s="106" t="s">
        <v>2378</v>
      </c>
      <c r="IO21" s="270" t="s">
        <v>2729</v>
      </c>
      <c r="IP21" s="106" t="s">
        <v>2690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f t="shared" si="26"/>
        <v>#N/A</v>
      </c>
      <c r="JE21" s="106"/>
      <c r="JF21" s="27"/>
      <c r="JG21" s="106" t="s">
        <v>2378</v>
      </c>
      <c r="JH21" s="270" t="s">
        <v>2729</v>
      </c>
      <c r="JI21" s="106" t="s">
        <v>2690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f t="shared" si="28"/>
        <v>#N/A</v>
      </c>
      <c r="JX21" s="106"/>
      <c r="JY21" s="27"/>
      <c r="JZ21" s="106" t="s">
        <v>2378</v>
      </c>
      <c r="KA21" s="270" t="s">
        <v>2729</v>
      </c>
      <c r="KB21" s="106" t="s">
        <v>2690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f t="shared" si="30"/>
        <v>#N/A</v>
      </c>
      <c r="KQ21" s="106"/>
      <c r="KR21" s="27"/>
      <c r="KS21" s="106" t="s">
        <v>2378</v>
      </c>
      <c r="KT21" s="270" t="s">
        <v>2729</v>
      </c>
      <c r="KU21" s="106" t="s">
        <v>2690</v>
      </c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f t="shared" si="32"/>
        <v>#N/A</v>
      </c>
      <c r="LJ21" s="106"/>
      <c r="LK21" s="27"/>
      <c r="LL21" s="106" t="s">
        <v>2378</v>
      </c>
      <c r="LM21" s="270" t="s">
        <v>2729</v>
      </c>
      <c r="LN21" s="106" t="s">
        <v>2690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f t="shared" si="33"/>
        <v>#N/A</v>
      </c>
      <c r="MC21" s="106"/>
      <c r="MD21" s="27"/>
      <c r="ME21" s="106" t="s">
        <v>2378</v>
      </c>
      <c r="MF21" s="270" t="s">
        <v>2729</v>
      </c>
      <c r="MG21" s="106" t="s">
        <v>2690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f t="shared" si="34"/>
        <v>#N/A</v>
      </c>
      <c r="MV21" s="106"/>
      <c r="MW21" s="27"/>
    </row>
    <row r="22" spans="1:361">
      <c r="A22" s="106" t="s">
        <v>2379</v>
      </c>
      <c r="B22" s="270" t="s">
        <v>2729</v>
      </c>
      <c r="C22" s="106" t="s">
        <v>2690</v>
      </c>
      <c r="E22" s="1">
        <v>0.27353009259259259</v>
      </c>
      <c r="F22" s="1">
        <v>0.23430555555555554</v>
      </c>
      <c r="G22" s="1">
        <v>7.8356481481481489E-3</v>
      </c>
      <c r="H22" s="1">
        <v>3.1377314814814809E-2</v>
      </c>
      <c r="I22">
        <v>35</v>
      </c>
      <c r="J22">
        <v>838</v>
      </c>
      <c r="K22">
        <v>22</v>
      </c>
      <c r="L22">
        <v>1</v>
      </c>
      <c r="M22">
        <v>0</v>
      </c>
      <c r="N22">
        <v>0</v>
      </c>
      <c r="O22">
        <v>0</v>
      </c>
      <c r="P22">
        <v>95.65</v>
      </c>
      <c r="Q22">
        <f t="shared" si="8"/>
        <v>837</v>
      </c>
      <c r="R22" s="106">
        <v>1067</v>
      </c>
      <c r="S22" s="27">
        <f t="shared" si="0"/>
        <v>78.444236176194934</v>
      </c>
      <c r="T22" s="106" t="s">
        <v>2379</v>
      </c>
      <c r="U22" s="270" t="s">
        <v>2729</v>
      </c>
      <c r="V22" s="106" t="s">
        <v>2690</v>
      </c>
      <c r="X22" s="1">
        <v>0.25271990740740741</v>
      </c>
      <c r="Y22" s="1">
        <v>0.20979166666666668</v>
      </c>
      <c r="Z22" s="1">
        <v>1.2187500000000002E-2</v>
      </c>
      <c r="AA22" s="1">
        <v>3.0729166666666669E-2</v>
      </c>
      <c r="AB22">
        <v>43</v>
      </c>
      <c r="AC22">
        <v>726</v>
      </c>
      <c r="AD22">
        <v>547</v>
      </c>
      <c r="AE22">
        <v>51</v>
      </c>
      <c r="AF22">
        <v>0</v>
      </c>
      <c r="AG22">
        <v>0</v>
      </c>
      <c r="AH22">
        <v>0</v>
      </c>
      <c r="AI22">
        <v>91.47</v>
      </c>
      <c r="AJ22">
        <f t="shared" si="9"/>
        <v>675</v>
      </c>
      <c r="AK22" s="106">
        <v>1067</v>
      </c>
      <c r="AL22" s="27">
        <f t="shared" ref="AL22" si="97">AJ22/AK22*100</f>
        <v>63.261480787253987</v>
      </c>
      <c r="AM22" s="106" t="s">
        <v>2379</v>
      </c>
      <c r="AN22" s="270" t="s">
        <v>2729</v>
      </c>
      <c r="AO22" s="106" t="s">
        <v>2690</v>
      </c>
      <c r="AQ22" s="1">
        <v>0.27707175925925925</v>
      </c>
      <c r="AR22" s="1">
        <v>0.22846064814814815</v>
      </c>
      <c r="AS22" s="1">
        <v>2.1712962962962962E-2</v>
      </c>
      <c r="AT22" s="1">
        <v>2.6886574074074077E-2</v>
      </c>
      <c r="AU22">
        <v>56</v>
      </c>
      <c r="AV22">
        <v>800</v>
      </c>
      <c r="AW22">
        <v>936</v>
      </c>
      <c r="AX22">
        <v>103</v>
      </c>
      <c r="AY22">
        <v>0</v>
      </c>
      <c r="AZ22">
        <v>0</v>
      </c>
      <c r="BA22">
        <v>0</v>
      </c>
      <c r="BB22">
        <v>90.09</v>
      </c>
      <c r="BC22">
        <f t="shared" si="10"/>
        <v>697</v>
      </c>
      <c r="BD22" s="106">
        <v>1067</v>
      </c>
      <c r="BE22" s="27">
        <f t="shared" ref="BE22" si="98">BC22/BD22*100</f>
        <v>65.323336457357073</v>
      </c>
      <c r="BF22" s="106" t="s">
        <v>2379</v>
      </c>
      <c r="BG22" s="270" t="s">
        <v>2729</v>
      </c>
      <c r="BH22" s="106" t="s">
        <v>2690</v>
      </c>
      <c r="BJ22" s="1">
        <v>0.26564814814814813</v>
      </c>
      <c r="BK22" s="1">
        <v>0.20464120370370367</v>
      </c>
      <c r="BL22" s="1">
        <v>5.7986111111111112E-3</v>
      </c>
      <c r="BM22" s="1">
        <v>5.5196759259259265E-2</v>
      </c>
      <c r="BN22">
        <v>47</v>
      </c>
      <c r="BO22">
        <v>607</v>
      </c>
      <c r="BP22">
        <v>578</v>
      </c>
      <c r="BQ22">
        <v>104</v>
      </c>
      <c r="BR22">
        <v>0</v>
      </c>
      <c r="BS22">
        <v>0</v>
      </c>
      <c r="BT22">
        <v>0</v>
      </c>
      <c r="BU22">
        <v>84.75</v>
      </c>
      <c r="BV22">
        <f t="shared" si="11"/>
        <v>503</v>
      </c>
      <c r="BW22" s="106">
        <v>1152</v>
      </c>
      <c r="BX22" s="27">
        <f t="shared" ref="BX22" si="99">BV22/BW22*100</f>
        <v>43.663194444444443</v>
      </c>
      <c r="BY22" s="106" t="s">
        <v>2379</v>
      </c>
      <c r="BZ22" s="270" t="s">
        <v>2729</v>
      </c>
      <c r="CA22" s="106" t="s">
        <v>2690</v>
      </c>
      <c r="CC22" s="1">
        <v>0.21156249999999999</v>
      </c>
      <c r="CD22" s="1">
        <v>0.18212962962962964</v>
      </c>
      <c r="CE22" s="1">
        <v>4.8726851851851856E-3</v>
      </c>
      <c r="CF22" s="1">
        <v>2.4560185185185185E-2</v>
      </c>
      <c r="CG22">
        <v>77</v>
      </c>
      <c r="CH22">
        <v>601</v>
      </c>
      <c r="CI22">
        <v>1753</v>
      </c>
      <c r="CJ22">
        <v>246</v>
      </c>
      <c r="CK22">
        <v>0</v>
      </c>
      <c r="CL22">
        <v>0</v>
      </c>
      <c r="CM22">
        <v>0</v>
      </c>
      <c r="CN22">
        <v>87.69</v>
      </c>
      <c r="CO22">
        <f t="shared" si="12"/>
        <v>355</v>
      </c>
      <c r="CP22" s="106">
        <v>1152</v>
      </c>
      <c r="CQ22" s="27">
        <f t="shared" ref="CQ22" si="100">CO22/CP22*100</f>
        <v>30.815972222222221</v>
      </c>
      <c r="CR22" s="106" t="s">
        <v>2379</v>
      </c>
      <c r="CS22" s="270" t="s">
        <v>2729</v>
      </c>
      <c r="CT22" s="106" t="s">
        <v>2690</v>
      </c>
      <c r="CV22" s="1">
        <v>0.21969907407407407</v>
      </c>
      <c r="CW22" s="1">
        <v>0.18851851851851853</v>
      </c>
      <c r="CX22" s="1">
        <v>3.7615740740740739E-3</v>
      </c>
      <c r="CY22" s="1">
        <v>2.7395833333333338E-2</v>
      </c>
      <c r="CZ22">
        <v>99</v>
      </c>
      <c r="DA22">
        <v>575</v>
      </c>
      <c r="DB22">
        <v>1690</v>
      </c>
      <c r="DC22">
        <v>279</v>
      </c>
      <c r="DD22">
        <v>0</v>
      </c>
      <c r="DE22">
        <v>0</v>
      </c>
      <c r="DF22">
        <v>0</v>
      </c>
      <c r="DG22">
        <v>85.83</v>
      </c>
      <c r="DH22">
        <f t="shared" si="13"/>
        <v>296</v>
      </c>
      <c r="DI22" s="106">
        <v>1152</v>
      </c>
      <c r="DJ22" s="27">
        <f t="shared" ref="DJ22" si="101">DH22/DI22*100</f>
        <v>25.694444444444443</v>
      </c>
      <c r="DK22" s="106" t="s">
        <v>2379</v>
      </c>
      <c r="DL22" s="270" t="s">
        <v>2729</v>
      </c>
      <c r="DM22" s="106" t="s">
        <v>2690</v>
      </c>
      <c r="DO22" s="1">
        <v>0.29680555555555554</v>
      </c>
      <c r="DP22" s="1">
        <v>0.23300925925925928</v>
      </c>
      <c r="DQ22" s="1">
        <v>1.9166666666666669E-2</v>
      </c>
      <c r="DR22" s="1">
        <v>4.4618055555555557E-2</v>
      </c>
      <c r="DS22">
        <v>119</v>
      </c>
      <c r="DT22">
        <v>802</v>
      </c>
      <c r="DU22">
        <v>1244</v>
      </c>
      <c r="DV22">
        <v>132</v>
      </c>
      <c r="DW22">
        <v>0</v>
      </c>
      <c r="DX22">
        <v>0</v>
      </c>
      <c r="DY22">
        <v>0</v>
      </c>
      <c r="DZ22">
        <v>90.41</v>
      </c>
      <c r="EA22">
        <f t="shared" si="14"/>
        <v>670</v>
      </c>
      <c r="EB22" s="106">
        <v>1152</v>
      </c>
      <c r="EC22" s="27">
        <f t="shared" ref="EC22:EC23" si="102">EA22/EB22*100</f>
        <v>58.159722222222221</v>
      </c>
      <c r="ED22" s="106" t="s">
        <v>2379</v>
      </c>
      <c r="EE22" s="270" t="s">
        <v>2729</v>
      </c>
      <c r="EF22" s="106" t="s">
        <v>2690</v>
      </c>
      <c r="EH22" s="1">
        <v>0</v>
      </c>
      <c r="EI22" s="1">
        <v>0</v>
      </c>
      <c r="EJ22" s="1">
        <v>0</v>
      </c>
      <c r="EK22" s="1">
        <v>0</v>
      </c>
      <c r="EL22">
        <v>0</v>
      </c>
      <c r="EM22">
        <v>0</v>
      </c>
      <c r="EN22">
        <v>18</v>
      </c>
      <c r="EO22">
        <v>3</v>
      </c>
      <c r="EP22">
        <v>0</v>
      </c>
      <c r="EQ22">
        <v>0</v>
      </c>
      <c r="ER22">
        <v>0</v>
      </c>
      <c r="ES22">
        <v>85.71</v>
      </c>
      <c r="ET22">
        <f t="shared" si="15"/>
        <v>-3</v>
      </c>
      <c r="EU22" s="106"/>
      <c r="EV22" s="27"/>
      <c r="EW22" s="106" t="s">
        <v>2379</v>
      </c>
      <c r="EX22" s="270" t="s">
        <v>2729</v>
      </c>
      <c r="EY22" s="106" t="s">
        <v>2690</v>
      </c>
      <c r="FA22" s="1">
        <v>0.1388425925925926</v>
      </c>
      <c r="FB22" s="1">
        <v>9.6932870370370364E-2</v>
      </c>
      <c r="FC22" s="1">
        <v>5.0925925925925921E-3</v>
      </c>
      <c r="FD22" s="1">
        <v>3.6805555555555557E-2</v>
      </c>
      <c r="FE22">
        <v>27</v>
      </c>
      <c r="FF22">
        <v>315</v>
      </c>
      <c r="FG22">
        <v>206</v>
      </c>
      <c r="FH22">
        <v>13</v>
      </c>
      <c r="FI22">
        <v>0</v>
      </c>
      <c r="FJ22">
        <v>0</v>
      </c>
      <c r="FK22">
        <v>0</v>
      </c>
      <c r="FL22">
        <v>94.06</v>
      </c>
      <c r="FM22">
        <f t="shared" si="17"/>
        <v>302</v>
      </c>
      <c r="FN22" s="106">
        <v>1152</v>
      </c>
      <c r="FO22" s="27">
        <f t="shared" ref="FO22" si="103">FM22/FN22*100</f>
        <v>26.215277777777779</v>
      </c>
      <c r="FP22" s="106" t="s">
        <v>2379</v>
      </c>
      <c r="FQ22" s="270" t="s">
        <v>2729</v>
      </c>
      <c r="FR22" s="106" t="s">
        <v>2690</v>
      </c>
      <c r="FT22" s="1">
        <v>0.1388425925925926</v>
      </c>
      <c r="FU22" s="1">
        <v>9.6932870370370364E-2</v>
      </c>
      <c r="FV22" s="1">
        <v>5.0925925925925921E-3</v>
      </c>
      <c r="FW22" s="1">
        <v>3.6805555555555557E-2</v>
      </c>
      <c r="FX22">
        <v>27</v>
      </c>
      <c r="FY22">
        <v>315</v>
      </c>
      <c r="FZ22">
        <v>206</v>
      </c>
      <c r="GA22">
        <v>13</v>
      </c>
      <c r="GB22">
        <v>0</v>
      </c>
      <c r="GC22">
        <v>0</v>
      </c>
      <c r="GD22">
        <v>0</v>
      </c>
      <c r="GE22">
        <v>94.06</v>
      </c>
      <c r="GF22">
        <f t="shared" si="19"/>
        <v>302</v>
      </c>
      <c r="GG22" s="106">
        <v>1152</v>
      </c>
      <c r="GH22" s="27">
        <f t="shared" ref="GH22:GH23" si="104">GF22/GG22*100</f>
        <v>26.215277777777779</v>
      </c>
      <c r="GI22" s="106" t="s">
        <v>2379</v>
      </c>
      <c r="GJ22" s="270" t="s">
        <v>2729</v>
      </c>
      <c r="GK22" s="106" t="s">
        <v>2690</v>
      </c>
      <c r="GM22" s="1">
        <v>0.24526620370370369</v>
      </c>
      <c r="GN22" s="1">
        <v>0.12652777777777777</v>
      </c>
      <c r="GO22" s="1">
        <v>8.818287037037037E-2</v>
      </c>
      <c r="GP22" s="1">
        <v>3.0543981481481481E-2</v>
      </c>
      <c r="GQ22">
        <v>29</v>
      </c>
      <c r="GR22">
        <v>441</v>
      </c>
      <c r="GS22">
        <v>132</v>
      </c>
      <c r="GT22">
        <v>16</v>
      </c>
      <c r="GU22">
        <v>0</v>
      </c>
      <c r="GV22">
        <v>0</v>
      </c>
      <c r="GW22">
        <v>0</v>
      </c>
      <c r="GX22">
        <v>89.19</v>
      </c>
      <c r="GY22">
        <f t="shared" si="21"/>
        <v>425</v>
      </c>
      <c r="GZ22" s="106">
        <v>1152</v>
      </c>
      <c r="HA22" s="27">
        <f t="shared" ref="HA22:HA23" si="105">GY22/GZ22*100</f>
        <v>36.892361111111107</v>
      </c>
      <c r="HB22" s="106" t="s">
        <v>2379</v>
      </c>
      <c r="HC22" s="270" t="s">
        <v>2729</v>
      </c>
      <c r="HD22" s="106" t="s">
        <v>2690</v>
      </c>
      <c r="HF22" s="1" t="e">
        <v>#N/A</v>
      </c>
      <c r="HG22" s="1" t="e">
        <v>#N/A</v>
      </c>
      <c r="HH22" s="1" t="e">
        <v>#N/A</v>
      </c>
      <c r="HI22" s="1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t="e">
        <v>#N/A</v>
      </c>
      <c r="HP22" t="e">
        <v>#N/A</v>
      </c>
      <c r="HQ22" t="e">
        <v>#N/A</v>
      </c>
      <c r="HR22" t="e">
        <f t="shared" si="23"/>
        <v>#N/A</v>
      </c>
      <c r="HS22" s="106"/>
      <c r="HT22" s="27"/>
      <c r="HU22" s="106" t="s">
        <v>2379</v>
      </c>
      <c r="HV22" s="270" t="s">
        <v>2729</v>
      </c>
      <c r="HW22" s="106" t="s">
        <v>2690</v>
      </c>
      <c r="HY22" s="1" t="e">
        <v>#N/A</v>
      </c>
      <c r="HZ22" s="1" t="e">
        <v>#N/A</v>
      </c>
      <c r="IA22" s="1" t="e">
        <v>#N/A</v>
      </c>
      <c r="IB22" s="1" t="e">
        <v>#N/A</v>
      </c>
      <c r="IC22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t="e">
        <f t="shared" si="24"/>
        <v>#N/A</v>
      </c>
      <c r="IL22" s="106"/>
      <c r="IM22" s="27"/>
      <c r="IN22" s="106" t="s">
        <v>2379</v>
      </c>
      <c r="IO22" s="270" t="s">
        <v>2729</v>
      </c>
      <c r="IP22" s="106" t="s">
        <v>2690</v>
      </c>
      <c r="IR22" s="1" t="e">
        <v>#N/A</v>
      </c>
      <c r="IS22" s="1" t="e">
        <v>#N/A</v>
      </c>
      <c r="IT22" s="1" t="e">
        <v>#N/A</v>
      </c>
      <c r="IU22" s="1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D22" t="e">
        <f t="shared" si="26"/>
        <v>#N/A</v>
      </c>
      <c r="JE22" s="106"/>
      <c r="JF22" s="27"/>
      <c r="JG22" s="106" t="s">
        <v>2379</v>
      </c>
      <c r="JH22" s="270" t="s">
        <v>2729</v>
      </c>
      <c r="JI22" s="106" t="s">
        <v>2690</v>
      </c>
      <c r="JK22" s="1" t="e">
        <v>#N/A</v>
      </c>
      <c r="JL22" s="1" t="e">
        <v>#N/A</v>
      </c>
      <c r="JM22" s="1" t="e">
        <v>#N/A</v>
      </c>
      <c r="JN22" s="1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W22" t="e">
        <f t="shared" si="28"/>
        <v>#N/A</v>
      </c>
      <c r="JX22" s="106"/>
      <c r="JY22" s="27"/>
      <c r="JZ22" s="106" t="s">
        <v>2379</v>
      </c>
      <c r="KA22" s="270" t="s">
        <v>2729</v>
      </c>
      <c r="KB22" s="106" t="s">
        <v>2690</v>
      </c>
      <c r="KD22" s="1" t="e">
        <v>#N/A</v>
      </c>
      <c r="KE22" s="1" t="e">
        <v>#N/A</v>
      </c>
      <c r="KF22" s="1" t="e">
        <v>#N/A</v>
      </c>
      <c r="KG22" s="1" t="e">
        <v>#N/A</v>
      </c>
      <c r="KH22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t="e">
        <f t="shared" si="30"/>
        <v>#N/A</v>
      </c>
      <c r="KQ22" s="106"/>
      <c r="KR22" s="27"/>
      <c r="KS22" s="106" t="s">
        <v>2379</v>
      </c>
      <c r="KT22" s="270" t="s">
        <v>2729</v>
      </c>
      <c r="KU22" s="106" t="s">
        <v>2690</v>
      </c>
      <c r="KW22" s="1" t="e">
        <v>#N/A</v>
      </c>
      <c r="KX22" s="1" t="e">
        <v>#N/A</v>
      </c>
      <c r="KY22" s="1" t="e">
        <v>#N/A</v>
      </c>
      <c r="KZ22" s="1" t="e">
        <v>#N/A</v>
      </c>
      <c r="LA22" t="e">
        <v>#N/A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f t="shared" si="32"/>
        <v>#N/A</v>
      </c>
      <c r="LJ22" s="106"/>
      <c r="LK22" s="27"/>
      <c r="LL22" s="106" t="s">
        <v>2379</v>
      </c>
      <c r="LM22" s="270" t="s">
        <v>2729</v>
      </c>
      <c r="LN22" s="106" t="s">
        <v>2690</v>
      </c>
      <c r="LP22" s="1" t="e">
        <v>#N/A</v>
      </c>
      <c r="LQ22" s="1" t="e">
        <v>#N/A</v>
      </c>
      <c r="LR22" s="1" t="e">
        <v>#N/A</v>
      </c>
      <c r="LS22" s="1" t="e">
        <v>#N/A</v>
      </c>
      <c r="LT22" t="e">
        <v>#N/A</v>
      </c>
      <c r="LU22" t="e">
        <v>#N/A</v>
      </c>
      <c r="LV22" t="e">
        <v>#N/A</v>
      </c>
      <c r="LW22" t="e">
        <v>#N/A</v>
      </c>
      <c r="LX22" t="e">
        <v>#N/A</v>
      </c>
      <c r="LY22" t="e">
        <v>#N/A</v>
      </c>
      <c r="LZ22" t="e">
        <v>#N/A</v>
      </c>
      <c r="MA22" t="e">
        <v>#N/A</v>
      </c>
      <c r="MB22" t="e">
        <f t="shared" si="33"/>
        <v>#N/A</v>
      </c>
      <c r="MC22" s="106"/>
      <c r="MD22" s="27"/>
      <c r="ME22" s="106" t="s">
        <v>2379</v>
      </c>
      <c r="MF22" s="270" t="s">
        <v>2729</v>
      </c>
      <c r="MG22" s="106" t="s">
        <v>2690</v>
      </c>
      <c r="MI22" s="1" t="e">
        <v>#N/A</v>
      </c>
      <c r="MJ22" s="1" t="e">
        <v>#N/A</v>
      </c>
      <c r="MK22" s="1" t="e">
        <v>#N/A</v>
      </c>
      <c r="ML22" s="1" t="e">
        <v>#N/A</v>
      </c>
      <c r="MM22" t="e">
        <v>#N/A</v>
      </c>
      <c r="MN22" t="e">
        <v>#N/A</v>
      </c>
      <c r="MO22" t="e">
        <v>#N/A</v>
      </c>
      <c r="MP22" t="e">
        <v>#N/A</v>
      </c>
      <c r="MQ22" t="e">
        <v>#N/A</v>
      </c>
      <c r="MR22" t="e">
        <v>#N/A</v>
      </c>
      <c r="MS22" t="e">
        <v>#N/A</v>
      </c>
      <c r="MT22" t="e">
        <v>#N/A</v>
      </c>
      <c r="MU22" t="e">
        <f t="shared" si="34"/>
        <v>#N/A</v>
      </c>
      <c r="MV22" s="106"/>
      <c r="MW22" s="27"/>
    </row>
    <row r="23" spans="1:361">
      <c r="A23" s="106" t="s">
        <v>2380</v>
      </c>
      <c r="B23" s="270" t="s">
        <v>2729</v>
      </c>
      <c r="C23" s="106" t="s">
        <v>2690</v>
      </c>
      <c r="E23" s="1">
        <v>0.3747800925925926</v>
      </c>
      <c r="F23" s="1">
        <v>0.1784259259259259</v>
      </c>
      <c r="G23" s="1">
        <v>0.10782407407407407</v>
      </c>
      <c r="H23" s="1">
        <v>8.851851851851851E-2</v>
      </c>
      <c r="I23">
        <v>4</v>
      </c>
      <c r="J23">
        <v>124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f t="shared" si="8"/>
        <v>124</v>
      </c>
      <c r="R23" s="106"/>
      <c r="S23" s="27"/>
      <c r="T23" s="106" t="s">
        <v>2380</v>
      </c>
      <c r="U23" s="270" t="s">
        <v>2729</v>
      </c>
      <c r="V23" s="106" t="s">
        <v>2690</v>
      </c>
      <c r="X23" s="1">
        <v>4.9074074074074072E-3</v>
      </c>
      <c r="Y23" s="1">
        <v>1.4004629629629629E-3</v>
      </c>
      <c r="Z23" s="1">
        <v>1.0879629629629629E-3</v>
      </c>
      <c r="AA23" s="1">
        <v>2.4074074074074076E-3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f t="shared" si="9"/>
        <v>0</v>
      </c>
      <c r="AK23" s="106"/>
      <c r="AL23" s="27"/>
      <c r="AM23" s="106" t="s">
        <v>2380</v>
      </c>
      <c r="AN23" s="270" t="s">
        <v>2729</v>
      </c>
      <c r="AO23" s="106" t="s">
        <v>2690</v>
      </c>
      <c r="AQ23" s="1">
        <v>5.6018518518518518E-3</v>
      </c>
      <c r="AR23" s="1">
        <v>5.4282407407407404E-3</v>
      </c>
      <c r="AS23" s="1">
        <v>6.9444444444444444E-5</v>
      </c>
      <c r="AT23" s="1">
        <v>1.0416666666666667E-4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f t="shared" si="10"/>
        <v>0</v>
      </c>
      <c r="BD23" s="106"/>
      <c r="BE23" s="27"/>
      <c r="BF23" s="106" t="s">
        <v>2380</v>
      </c>
      <c r="BG23" s="270" t="s">
        <v>2729</v>
      </c>
      <c r="BH23" s="106" t="s">
        <v>2690</v>
      </c>
      <c r="BJ23" s="1">
        <v>0.12466435185185186</v>
      </c>
      <c r="BK23" s="1">
        <v>6.1388888888888889E-2</v>
      </c>
      <c r="BL23" s="1">
        <v>4.7766203703703707E-2</v>
      </c>
      <c r="BM23" s="1">
        <v>1.5497685185185186E-2</v>
      </c>
      <c r="BN23">
        <v>5</v>
      </c>
      <c r="BO23">
        <v>72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f t="shared" si="11"/>
        <v>72</v>
      </c>
      <c r="BW23" s="106"/>
      <c r="BX23" s="27"/>
      <c r="BY23" s="106" t="s">
        <v>2380</v>
      </c>
      <c r="BZ23" s="270" t="s">
        <v>2729</v>
      </c>
      <c r="CA23" s="106" t="s">
        <v>2690</v>
      </c>
      <c r="CC23" s="1">
        <v>0.35810185185185189</v>
      </c>
      <c r="CD23" s="1">
        <v>0.15457175925925926</v>
      </c>
      <c r="CE23" s="1">
        <v>0.16028935185185186</v>
      </c>
      <c r="CF23" s="1">
        <v>4.3229166666666673E-2</v>
      </c>
      <c r="CG23">
        <v>18</v>
      </c>
      <c r="CH23">
        <v>292</v>
      </c>
      <c r="CI23">
        <v>40</v>
      </c>
      <c r="CJ23">
        <v>42</v>
      </c>
      <c r="CK23">
        <v>0</v>
      </c>
      <c r="CL23">
        <v>0</v>
      </c>
      <c r="CM23">
        <v>0</v>
      </c>
      <c r="CN23">
        <v>48.78</v>
      </c>
      <c r="CO23">
        <f t="shared" si="12"/>
        <v>250</v>
      </c>
      <c r="CP23" s="106">
        <v>1152</v>
      </c>
      <c r="CQ23" s="27">
        <f t="shared" ref="CQ23" si="106">CO23/CP23*100</f>
        <v>21.701388888888889</v>
      </c>
      <c r="CR23" s="106" t="s">
        <v>2380</v>
      </c>
      <c r="CS23" s="270" t="s">
        <v>2729</v>
      </c>
      <c r="CT23" s="106" t="s">
        <v>2690</v>
      </c>
      <c r="CV23" s="1">
        <v>3.155092592592592E-2</v>
      </c>
      <c r="CW23" s="1">
        <v>1.7650462962962962E-2</v>
      </c>
      <c r="CX23" s="1">
        <v>1.3032407407407407E-2</v>
      </c>
      <c r="CY23" s="1">
        <v>8.449074074074075E-4</v>
      </c>
      <c r="CZ23">
        <v>2</v>
      </c>
      <c r="DA23">
        <v>23</v>
      </c>
      <c r="DB23">
        <v>226</v>
      </c>
      <c r="DC23">
        <v>104</v>
      </c>
      <c r="DD23">
        <v>0</v>
      </c>
      <c r="DE23">
        <v>0</v>
      </c>
      <c r="DF23">
        <v>0</v>
      </c>
      <c r="DG23">
        <v>68.48</v>
      </c>
      <c r="DH23">
        <f t="shared" si="13"/>
        <v>-81</v>
      </c>
      <c r="DI23" s="106"/>
      <c r="DJ23" s="27"/>
      <c r="DK23" s="106" t="s">
        <v>2380</v>
      </c>
      <c r="DL23" s="270" t="s">
        <v>2729</v>
      </c>
      <c r="DM23" s="106" t="s">
        <v>2690</v>
      </c>
      <c r="DO23" s="1">
        <v>0.36045138888888889</v>
      </c>
      <c r="DP23" s="1">
        <v>0.25302083333333331</v>
      </c>
      <c r="DQ23" s="1">
        <v>5.2685185185185189E-2</v>
      </c>
      <c r="DR23" s="1">
        <v>5.4733796296296294E-2</v>
      </c>
      <c r="DS23">
        <v>49</v>
      </c>
      <c r="DT23">
        <v>548</v>
      </c>
      <c r="DU23">
        <v>513</v>
      </c>
      <c r="DV23">
        <v>60</v>
      </c>
      <c r="DW23">
        <v>0</v>
      </c>
      <c r="DX23">
        <v>0</v>
      </c>
      <c r="DY23">
        <v>0</v>
      </c>
      <c r="DZ23">
        <v>89.53</v>
      </c>
      <c r="EA23">
        <f t="shared" si="14"/>
        <v>488</v>
      </c>
      <c r="EB23" s="106">
        <v>576</v>
      </c>
      <c r="EC23" s="27">
        <f t="shared" si="102"/>
        <v>84.722222222222214</v>
      </c>
      <c r="ED23" s="106" t="s">
        <v>2380</v>
      </c>
      <c r="EE23" s="270" t="s">
        <v>2729</v>
      </c>
      <c r="EF23" s="106" t="s">
        <v>2690</v>
      </c>
      <c r="EH23" s="1">
        <v>0.74016203703703709</v>
      </c>
      <c r="EI23" s="1">
        <v>0.34569444444444447</v>
      </c>
      <c r="EJ23" s="1">
        <v>0.20634259259259258</v>
      </c>
      <c r="EK23" s="1">
        <v>0.18810185185185188</v>
      </c>
      <c r="EL23">
        <v>40</v>
      </c>
      <c r="EM23">
        <v>686</v>
      </c>
      <c r="EN23">
        <v>373</v>
      </c>
      <c r="EO23">
        <v>76</v>
      </c>
      <c r="EP23">
        <v>0</v>
      </c>
      <c r="EQ23">
        <v>0</v>
      </c>
      <c r="ER23">
        <v>0</v>
      </c>
      <c r="ES23">
        <v>83.07</v>
      </c>
      <c r="ET23">
        <f t="shared" si="15"/>
        <v>610</v>
      </c>
      <c r="EU23" s="106">
        <v>576</v>
      </c>
      <c r="EV23" s="27">
        <f t="shared" si="47"/>
        <v>105.90277777777777</v>
      </c>
      <c r="EW23" s="106" t="s">
        <v>2380</v>
      </c>
      <c r="EX23" s="270" t="s">
        <v>2729</v>
      </c>
      <c r="EY23" s="106" t="s">
        <v>2690</v>
      </c>
      <c r="FA23" s="1">
        <v>0.35375000000000001</v>
      </c>
      <c r="FB23" s="1">
        <v>0.22803240740740741</v>
      </c>
      <c r="FC23" s="1">
        <v>4.1273148148148149E-2</v>
      </c>
      <c r="FD23" s="1">
        <v>8.443287037037038E-2</v>
      </c>
      <c r="FE23">
        <v>43</v>
      </c>
      <c r="FF23">
        <v>523</v>
      </c>
      <c r="FG23">
        <v>317</v>
      </c>
      <c r="FH23">
        <v>35</v>
      </c>
      <c r="FI23">
        <v>0</v>
      </c>
      <c r="FJ23">
        <v>0</v>
      </c>
      <c r="FK23">
        <v>0</v>
      </c>
      <c r="FL23">
        <v>90.06</v>
      </c>
      <c r="FM23">
        <f t="shared" si="17"/>
        <v>488</v>
      </c>
      <c r="FN23" s="106">
        <v>1152</v>
      </c>
      <c r="FO23" s="27">
        <f t="shared" ref="FO23" si="107">FM23/FN23*100</f>
        <v>42.361111111111107</v>
      </c>
      <c r="FP23" s="106" t="s">
        <v>2380</v>
      </c>
      <c r="FQ23" s="270" t="s">
        <v>2729</v>
      </c>
      <c r="FR23" s="106" t="s">
        <v>2690</v>
      </c>
      <c r="FT23" s="1">
        <v>0.35375000000000001</v>
      </c>
      <c r="FU23" s="1">
        <v>0.22803240740740741</v>
      </c>
      <c r="FV23" s="1">
        <v>4.1273148148148149E-2</v>
      </c>
      <c r="FW23" s="1">
        <v>8.443287037037038E-2</v>
      </c>
      <c r="FX23">
        <v>43</v>
      </c>
      <c r="FY23">
        <v>523</v>
      </c>
      <c r="FZ23">
        <v>317</v>
      </c>
      <c r="GA23">
        <v>35</v>
      </c>
      <c r="GB23">
        <v>0</v>
      </c>
      <c r="GC23">
        <v>0</v>
      </c>
      <c r="GD23">
        <v>0</v>
      </c>
      <c r="GE23">
        <v>90.06</v>
      </c>
      <c r="GF23">
        <f t="shared" si="19"/>
        <v>488</v>
      </c>
      <c r="GG23" s="106">
        <v>1152</v>
      </c>
      <c r="GH23" s="27">
        <f t="shared" si="104"/>
        <v>42.361111111111107</v>
      </c>
      <c r="GI23" s="106" t="s">
        <v>2380</v>
      </c>
      <c r="GJ23" s="270" t="s">
        <v>2729</v>
      </c>
      <c r="GK23" s="106" t="s">
        <v>2690</v>
      </c>
      <c r="GM23" s="1">
        <v>0.44685185185185183</v>
      </c>
      <c r="GN23" s="1">
        <v>0.26715277777777779</v>
      </c>
      <c r="GO23" s="1">
        <v>6.1967592592592595E-2</v>
      </c>
      <c r="GP23" s="1">
        <v>0.11773148148148148</v>
      </c>
      <c r="GQ23">
        <v>50</v>
      </c>
      <c r="GR23">
        <v>627</v>
      </c>
      <c r="GS23">
        <v>473</v>
      </c>
      <c r="GT23">
        <v>60</v>
      </c>
      <c r="GU23">
        <v>0</v>
      </c>
      <c r="GV23">
        <v>0</v>
      </c>
      <c r="GW23">
        <v>0</v>
      </c>
      <c r="GX23">
        <v>88.74</v>
      </c>
      <c r="GY23">
        <f t="shared" si="21"/>
        <v>567</v>
      </c>
      <c r="GZ23" s="106">
        <v>1152</v>
      </c>
      <c r="HA23" s="27">
        <f t="shared" si="105"/>
        <v>49.21875</v>
      </c>
      <c r="HB23" s="106" t="s">
        <v>2380</v>
      </c>
      <c r="HC23" s="270" t="s">
        <v>2729</v>
      </c>
      <c r="HD23" s="106" t="s">
        <v>2690</v>
      </c>
      <c r="HF23" s="1">
        <v>0.37964120370370374</v>
      </c>
      <c r="HG23" s="1">
        <v>0.2444212962962963</v>
      </c>
      <c r="HH23" s="1">
        <v>3.4884259259259261E-2</v>
      </c>
      <c r="HI23" s="1">
        <v>0.10032407407407407</v>
      </c>
      <c r="HJ23">
        <v>36</v>
      </c>
      <c r="HK23">
        <v>622</v>
      </c>
      <c r="HL23">
        <v>397</v>
      </c>
      <c r="HM23">
        <v>30</v>
      </c>
      <c r="HN23">
        <v>0</v>
      </c>
      <c r="HO23">
        <v>0</v>
      </c>
      <c r="HP23">
        <v>0</v>
      </c>
      <c r="HQ23">
        <v>92.97</v>
      </c>
      <c r="HR23">
        <f t="shared" si="23"/>
        <v>592</v>
      </c>
      <c r="HS23" s="106">
        <v>1152</v>
      </c>
      <c r="HT23" s="27">
        <f t="shared" ref="HT23" si="108">HR23/HS23*100</f>
        <v>51.388888888888886</v>
      </c>
      <c r="HU23" s="106" t="s">
        <v>2380</v>
      </c>
      <c r="HV23" s="270" t="s">
        <v>2729</v>
      </c>
      <c r="HW23" s="106" t="s">
        <v>2690</v>
      </c>
      <c r="HY23" s="1">
        <v>0.52239583333333328</v>
      </c>
      <c r="HZ23" s="1">
        <v>0.27987268518518521</v>
      </c>
      <c r="IA23" s="1">
        <v>7.3923611111111107E-2</v>
      </c>
      <c r="IB23" s="1">
        <v>0.16858796296296297</v>
      </c>
      <c r="IC23">
        <v>63</v>
      </c>
      <c r="ID23">
        <v>637</v>
      </c>
      <c r="IE23">
        <v>1183</v>
      </c>
      <c r="IF23">
        <v>158</v>
      </c>
      <c r="IG23">
        <v>0</v>
      </c>
      <c r="IH23">
        <v>0</v>
      </c>
      <c r="II23">
        <v>0</v>
      </c>
      <c r="IJ23">
        <v>88.22</v>
      </c>
      <c r="IK23">
        <f t="shared" si="24"/>
        <v>479</v>
      </c>
      <c r="IL23" s="106">
        <v>1152</v>
      </c>
      <c r="IM23" s="27">
        <f t="shared" ref="IM23" si="109">IK23/IL23*100</f>
        <v>41.579861111111107</v>
      </c>
      <c r="IN23" s="106" t="s">
        <v>2380</v>
      </c>
      <c r="IO23" s="270" t="s">
        <v>2729</v>
      </c>
      <c r="IP23" s="106" t="s">
        <v>2690</v>
      </c>
      <c r="IR23" s="1">
        <v>0.69671296296296292</v>
      </c>
      <c r="IS23" s="1">
        <v>0.35348379629629628</v>
      </c>
      <c r="IT23" s="1">
        <v>3.5983796296296298E-2</v>
      </c>
      <c r="IU23" s="1">
        <v>0.30723379629629627</v>
      </c>
      <c r="IV23">
        <v>61</v>
      </c>
      <c r="IW23">
        <v>665</v>
      </c>
      <c r="IX23">
        <v>738</v>
      </c>
      <c r="IY23">
        <v>52</v>
      </c>
      <c r="IZ23">
        <v>0</v>
      </c>
      <c r="JA23">
        <v>0</v>
      </c>
      <c r="JB23">
        <v>0</v>
      </c>
      <c r="JC23">
        <v>93.42</v>
      </c>
      <c r="JD23">
        <f t="shared" si="26"/>
        <v>613</v>
      </c>
      <c r="JE23" s="106">
        <v>1152</v>
      </c>
      <c r="JF23" s="27">
        <f t="shared" ref="JF23" si="110">JD23/JE23*100</f>
        <v>53.211805555555557</v>
      </c>
      <c r="JG23" s="106" t="s">
        <v>2380</v>
      </c>
      <c r="JH23" s="270" t="s">
        <v>2729</v>
      </c>
      <c r="JI23" s="106" t="s">
        <v>2690</v>
      </c>
      <c r="JK23" s="1">
        <v>0.45130787037037035</v>
      </c>
      <c r="JL23" s="1">
        <v>0.28693287037037035</v>
      </c>
      <c r="JM23" s="1">
        <v>5.1122685185185181E-2</v>
      </c>
      <c r="JN23" s="1">
        <v>0.11325231481481481</v>
      </c>
      <c r="JO23">
        <v>56</v>
      </c>
      <c r="JP23">
        <v>748</v>
      </c>
      <c r="JQ23">
        <v>700</v>
      </c>
      <c r="JR23">
        <v>82</v>
      </c>
      <c r="JS23">
        <v>0</v>
      </c>
      <c r="JT23">
        <v>0</v>
      </c>
      <c r="JU23">
        <v>0</v>
      </c>
      <c r="JV23">
        <v>89.51</v>
      </c>
      <c r="JW23">
        <f t="shared" si="28"/>
        <v>666</v>
      </c>
      <c r="JX23" s="106">
        <v>1152</v>
      </c>
      <c r="JY23" s="27">
        <f t="shared" ref="JY23" si="111">JW23/JX23*100</f>
        <v>57.8125</v>
      </c>
      <c r="JZ23" s="106" t="s">
        <v>2380</v>
      </c>
      <c r="KA23" s="270" t="s">
        <v>2729</v>
      </c>
      <c r="KB23" s="106" t="s">
        <v>2690</v>
      </c>
      <c r="KD23" s="1">
        <v>0.46877314814814813</v>
      </c>
      <c r="KE23" s="1">
        <v>0.23870370370370372</v>
      </c>
      <c r="KF23" s="1">
        <v>0.14303240740740741</v>
      </c>
      <c r="KG23" s="1">
        <v>8.7025462962962971E-2</v>
      </c>
      <c r="KH23">
        <v>38</v>
      </c>
      <c r="KI23">
        <v>500</v>
      </c>
      <c r="KJ23">
        <v>497</v>
      </c>
      <c r="KK23">
        <v>44</v>
      </c>
      <c r="KL23">
        <v>0</v>
      </c>
      <c r="KM23">
        <v>0</v>
      </c>
      <c r="KN23">
        <v>0</v>
      </c>
      <c r="KO23">
        <v>91.87</v>
      </c>
      <c r="KP23">
        <f t="shared" si="30"/>
        <v>456</v>
      </c>
      <c r="KQ23" s="106">
        <v>1152</v>
      </c>
      <c r="KR23" s="27">
        <f t="shared" ref="KR23" si="112">KP23/KQ23*100</f>
        <v>39.583333333333329</v>
      </c>
      <c r="KS23" s="106" t="s">
        <v>2380</v>
      </c>
      <c r="KT23" s="270" t="s">
        <v>2729</v>
      </c>
      <c r="KU23" s="106" t="s">
        <v>2690</v>
      </c>
      <c r="KW23" s="1">
        <v>0</v>
      </c>
      <c r="KX23" s="1">
        <v>0</v>
      </c>
      <c r="KY23" s="1">
        <v>0</v>
      </c>
      <c r="KZ23" s="1">
        <v>0</v>
      </c>
      <c r="LA23">
        <v>0</v>
      </c>
      <c r="LB23">
        <v>0</v>
      </c>
      <c r="LC23">
        <v>221</v>
      </c>
      <c r="LD23">
        <v>32</v>
      </c>
      <c r="LE23">
        <v>0</v>
      </c>
      <c r="LF23">
        <v>0</v>
      </c>
      <c r="LG23">
        <v>0</v>
      </c>
      <c r="LH23">
        <v>87.35</v>
      </c>
      <c r="LI23">
        <f t="shared" si="32"/>
        <v>-32</v>
      </c>
      <c r="LJ23" s="106"/>
      <c r="LK23" s="27"/>
      <c r="LL23" s="106" t="s">
        <v>2380</v>
      </c>
      <c r="LM23" s="270" t="s">
        <v>2729</v>
      </c>
      <c r="LN23" s="106" t="s">
        <v>2690</v>
      </c>
      <c r="LP23" s="1">
        <v>0.53181712962962957</v>
      </c>
      <c r="LQ23" s="1">
        <v>0.31864583333333335</v>
      </c>
      <c r="LR23" s="1">
        <v>0.16806712962962964</v>
      </c>
      <c r="LS23" s="1">
        <v>4.5081018518518513E-2</v>
      </c>
      <c r="LT23">
        <v>37</v>
      </c>
      <c r="LU23">
        <v>743</v>
      </c>
      <c r="LV23">
        <v>109</v>
      </c>
      <c r="LW23">
        <v>6</v>
      </c>
      <c r="LX23">
        <v>0</v>
      </c>
      <c r="LY23">
        <v>0</v>
      </c>
      <c r="LZ23">
        <v>0</v>
      </c>
      <c r="MA23">
        <v>94.78</v>
      </c>
      <c r="MB23">
        <f t="shared" si="33"/>
        <v>737</v>
      </c>
      <c r="MC23" s="106">
        <v>1152</v>
      </c>
      <c r="MD23" s="27">
        <f t="shared" ref="MD23" si="113">MB23/MC23*100</f>
        <v>63.975694444444443</v>
      </c>
      <c r="ME23" s="106" t="s">
        <v>2380</v>
      </c>
      <c r="MF23" s="270" t="s">
        <v>2729</v>
      </c>
      <c r="MG23" s="106" t="s">
        <v>2690</v>
      </c>
      <c r="MI23" s="1">
        <v>1.0689351851851852</v>
      </c>
      <c r="MJ23" s="1">
        <v>0.63995370370370364</v>
      </c>
      <c r="MK23" s="1">
        <v>0.16394675925925925</v>
      </c>
      <c r="ML23" s="1">
        <v>0.26502314814814815</v>
      </c>
      <c r="MM23">
        <v>86</v>
      </c>
      <c r="MN23">
        <v>1662</v>
      </c>
      <c r="MO23">
        <v>284</v>
      </c>
      <c r="MP23">
        <v>17</v>
      </c>
      <c r="MQ23">
        <v>0</v>
      </c>
      <c r="MR23">
        <v>0</v>
      </c>
      <c r="MS23">
        <v>0</v>
      </c>
      <c r="MT23">
        <v>94.35</v>
      </c>
      <c r="MU23">
        <f t="shared" si="34"/>
        <v>1645</v>
      </c>
      <c r="MV23" s="106">
        <v>1152</v>
      </c>
      <c r="MW23" s="27">
        <f t="shared" ref="MW23" si="114">MU23/MV23*100</f>
        <v>142.79513888888889</v>
      </c>
    </row>
    <row r="24" spans="1:361">
      <c r="A24" s="106" t="s">
        <v>2375</v>
      </c>
      <c r="B24" s="270" t="s">
        <v>2729</v>
      </c>
      <c r="C24" s="106" t="s">
        <v>2690</v>
      </c>
      <c r="E24" s="1">
        <v>0</v>
      </c>
      <c r="F24" s="1">
        <v>0</v>
      </c>
      <c r="G24" s="1">
        <v>0</v>
      </c>
      <c r="H24" s="1">
        <v>0</v>
      </c>
      <c r="I24">
        <v>0</v>
      </c>
      <c r="J24">
        <v>0</v>
      </c>
      <c r="K24">
        <v>66</v>
      </c>
      <c r="L24">
        <v>4</v>
      </c>
      <c r="M24">
        <v>0</v>
      </c>
      <c r="N24">
        <v>0</v>
      </c>
      <c r="O24">
        <v>0</v>
      </c>
      <c r="P24">
        <v>94.29</v>
      </c>
      <c r="Q24">
        <f t="shared" si="8"/>
        <v>-4</v>
      </c>
      <c r="R24" s="106"/>
      <c r="S24" s="27"/>
      <c r="T24" s="106" t="s">
        <v>2375</v>
      </c>
      <c r="U24" s="270" t="s">
        <v>2729</v>
      </c>
      <c r="V24" s="106" t="s">
        <v>2690</v>
      </c>
      <c r="X24" s="1">
        <v>0</v>
      </c>
      <c r="Y24" s="1">
        <v>0</v>
      </c>
      <c r="Z24" s="1">
        <v>0</v>
      </c>
      <c r="AA24" s="1">
        <v>0</v>
      </c>
      <c r="AB24">
        <v>0</v>
      </c>
      <c r="AC24">
        <v>0</v>
      </c>
      <c r="AD24">
        <v>212</v>
      </c>
      <c r="AE24">
        <v>49</v>
      </c>
      <c r="AF24">
        <v>0</v>
      </c>
      <c r="AG24">
        <v>0</v>
      </c>
      <c r="AH24">
        <v>0</v>
      </c>
      <c r="AI24">
        <v>81.23</v>
      </c>
      <c r="AJ24">
        <f t="shared" si="9"/>
        <v>-49</v>
      </c>
      <c r="AK24" s="106"/>
      <c r="AL24" s="27"/>
      <c r="AM24" s="106" t="s">
        <v>2375</v>
      </c>
      <c r="AN24" s="270" t="s">
        <v>2729</v>
      </c>
      <c r="AO24" s="106" t="s">
        <v>2690</v>
      </c>
      <c r="AQ24" s="1" t="e">
        <v>#N/A</v>
      </c>
      <c r="AR24" s="1" t="e">
        <v>#N/A</v>
      </c>
      <c r="AS24" s="1" t="e">
        <v>#N/A</v>
      </c>
      <c r="AT24" s="1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f t="shared" si="10"/>
        <v>#N/A</v>
      </c>
      <c r="BD24" s="106"/>
      <c r="BE24" s="27"/>
      <c r="BF24" s="106" t="s">
        <v>2375</v>
      </c>
      <c r="BG24" s="270" t="s">
        <v>2729</v>
      </c>
      <c r="BH24" s="106" t="s">
        <v>2690</v>
      </c>
      <c r="BJ24" s="1">
        <v>0</v>
      </c>
      <c r="BK24" s="1">
        <v>0</v>
      </c>
      <c r="BL24" s="1">
        <v>0</v>
      </c>
      <c r="BM24" s="1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f t="shared" si="11"/>
        <v>0</v>
      </c>
      <c r="BW24" s="106"/>
      <c r="BX24" s="27"/>
      <c r="BY24" s="106" t="s">
        <v>2375</v>
      </c>
      <c r="BZ24" s="270" t="s">
        <v>2729</v>
      </c>
      <c r="CA24" s="106" t="s">
        <v>2690</v>
      </c>
      <c r="CC24" s="1">
        <v>0</v>
      </c>
      <c r="CD24" s="1">
        <v>0</v>
      </c>
      <c r="CE24" s="1">
        <v>0</v>
      </c>
      <c r="CF24" s="1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f t="shared" si="12"/>
        <v>0</v>
      </c>
      <c r="CP24" s="106"/>
      <c r="CQ24" s="27"/>
      <c r="CR24" s="106" t="s">
        <v>2375</v>
      </c>
      <c r="CS24" s="270" t="s">
        <v>2729</v>
      </c>
      <c r="CT24" s="106" t="s">
        <v>2690</v>
      </c>
      <c r="CV24" s="1">
        <v>4.0740740740740746E-3</v>
      </c>
      <c r="CW24" s="1">
        <v>4.0277777777777777E-3</v>
      </c>
      <c r="CX24" s="1">
        <v>3.4722222222222222E-5</v>
      </c>
      <c r="CY24" s="1">
        <v>0</v>
      </c>
      <c r="CZ24">
        <v>1</v>
      </c>
      <c r="DA24">
        <v>19</v>
      </c>
      <c r="DB24">
        <v>19</v>
      </c>
      <c r="DC24">
        <v>0</v>
      </c>
      <c r="DD24">
        <v>0</v>
      </c>
      <c r="DE24">
        <v>0</v>
      </c>
      <c r="DF24">
        <v>0</v>
      </c>
      <c r="DG24">
        <v>100</v>
      </c>
      <c r="DH24">
        <f t="shared" si="13"/>
        <v>19</v>
      </c>
      <c r="DI24" s="106"/>
      <c r="DJ24" s="27"/>
      <c r="DK24" s="106" t="s">
        <v>2375</v>
      </c>
      <c r="DL24" s="270" t="s">
        <v>2729</v>
      </c>
      <c r="DM24" s="106" t="s">
        <v>2690</v>
      </c>
      <c r="DO24" s="1">
        <v>8.4606481481481494E-3</v>
      </c>
      <c r="DP24" s="1">
        <v>8.3333333333333332E-3</v>
      </c>
      <c r="DQ24" s="1">
        <v>0</v>
      </c>
      <c r="DR24" s="1">
        <v>1.1574074074074073E-4</v>
      </c>
      <c r="DS24">
        <v>3</v>
      </c>
      <c r="DT24">
        <v>41</v>
      </c>
      <c r="DU24">
        <v>36</v>
      </c>
      <c r="DV24">
        <v>6</v>
      </c>
      <c r="DW24">
        <v>0</v>
      </c>
      <c r="DX24">
        <v>0</v>
      </c>
      <c r="DY24">
        <v>0</v>
      </c>
      <c r="DZ24">
        <v>85.71</v>
      </c>
      <c r="EA24">
        <f t="shared" si="14"/>
        <v>35</v>
      </c>
      <c r="EB24" s="106"/>
      <c r="EC24" s="27"/>
      <c r="ED24" s="106" t="s">
        <v>2375</v>
      </c>
      <c r="EE24" s="270" t="s">
        <v>2729</v>
      </c>
      <c r="EF24" s="106" t="s">
        <v>2690</v>
      </c>
      <c r="EH24" s="1" t="e">
        <v>#N/A</v>
      </c>
      <c r="EI24" s="1" t="e">
        <v>#N/A</v>
      </c>
      <c r="EJ24" s="1" t="e">
        <v>#N/A</v>
      </c>
      <c r="EK24" s="1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T24" t="e">
        <f t="shared" si="15"/>
        <v>#N/A</v>
      </c>
      <c r="EU24" s="106"/>
      <c r="EV24" s="27"/>
      <c r="EW24" s="106" t="s">
        <v>2375</v>
      </c>
      <c r="EX24" s="270" t="s">
        <v>2729</v>
      </c>
      <c r="EY24" s="106" t="s">
        <v>2690</v>
      </c>
      <c r="FA24" s="1">
        <v>6.8634259259259256E-3</v>
      </c>
      <c r="FB24" s="1">
        <v>6.7939814814814816E-3</v>
      </c>
      <c r="FC24" s="1">
        <v>0</v>
      </c>
      <c r="FD24" s="1">
        <v>6.9444444444444444E-5</v>
      </c>
      <c r="FE24">
        <v>10</v>
      </c>
      <c r="FF24">
        <v>30</v>
      </c>
      <c r="FG24">
        <v>2</v>
      </c>
      <c r="FH24">
        <v>0</v>
      </c>
      <c r="FI24">
        <v>0</v>
      </c>
      <c r="FJ24">
        <v>0</v>
      </c>
      <c r="FK24">
        <v>0</v>
      </c>
      <c r="FL24">
        <v>100</v>
      </c>
      <c r="FM24">
        <f t="shared" si="17"/>
        <v>30</v>
      </c>
      <c r="FN24" s="106"/>
      <c r="FO24" s="27"/>
      <c r="FP24" s="106" t="s">
        <v>2375</v>
      </c>
      <c r="FQ24" s="270" t="s">
        <v>2729</v>
      </c>
      <c r="FR24" s="106" t="s">
        <v>2690</v>
      </c>
      <c r="FT24" s="1">
        <v>6.8634259259259256E-3</v>
      </c>
      <c r="FU24" s="1">
        <v>6.7939814814814816E-3</v>
      </c>
      <c r="FV24" s="1">
        <v>0</v>
      </c>
      <c r="FW24" s="1">
        <v>6.9444444444444444E-5</v>
      </c>
      <c r="FX24">
        <v>10</v>
      </c>
      <c r="FY24">
        <v>30</v>
      </c>
      <c r="FZ24">
        <v>2</v>
      </c>
      <c r="GA24">
        <v>0</v>
      </c>
      <c r="GB24">
        <v>0</v>
      </c>
      <c r="GC24">
        <v>0</v>
      </c>
      <c r="GD24">
        <v>0</v>
      </c>
      <c r="GE24">
        <v>100</v>
      </c>
      <c r="GF24">
        <f t="shared" si="19"/>
        <v>30</v>
      </c>
      <c r="GG24" s="106"/>
      <c r="GH24" s="27"/>
      <c r="GI24" s="106" t="s">
        <v>2375</v>
      </c>
      <c r="GJ24" s="270" t="s">
        <v>2729</v>
      </c>
      <c r="GK24" s="106" t="s">
        <v>2690</v>
      </c>
      <c r="GM24" s="1" t="e">
        <v>#N/A</v>
      </c>
      <c r="GN24" s="1" t="e">
        <v>#N/A</v>
      </c>
      <c r="GO24" s="1" t="e">
        <v>#N/A</v>
      </c>
      <c r="GP24" s="1" t="e">
        <v>#N/A</v>
      </c>
      <c r="GQ24" t="e">
        <v>#N/A</v>
      </c>
      <c r="GR24" t="e">
        <v>#N/A</v>
      </c>
      <c r="GS24" t="e">
        <v>#N/A</v>
      </c>
      <c r="GT24" t="e">
        <v>#N/A</v>
      </c>
      <c r="GU24" t="e">
        <v>#N/A</v>
      </c>
      <c r="GV24" t="e">
        <v>#N/A</v>
      </c>
      <c r="GW24" t="e">
        <v>#N/A</v>
      </c>
      <c r="GX24" t="e">
        <v>#N/A</v>
      </c>
      <c r="GY24" t="e">
        <f t="shared" si="21"/>
        <v>#N/A</v>
      </c>
      <c r="GZ24" s="106"/>
      <c r="HA24" s="27"/>
      <c r="HB24" s="106" t="s">
        <v>2375</v>
      </c>
      <c r="HC24" s="270" t="s">
        <v>2729</v>
      </c>
      <c r="HD24" s="106" t="s">
        <v>2690</v>
      </c>
      <c r="HF24" s="1">
        <v>0</v>
      </c>
      <c r="HG24" s="1">
        <v>0</v>
      </c>
      <c r="HH24" s="1">
        <v>0</v>
      </c>
      <c r="HI24" s="1">
        <v>0</v>
      </c>
      <c r="HJ24">
        <v>0</v>
      </c>
      <c r="HK24">
        <v>0</v>
      </c>
      <c r="HL24">
        <v>49</v>
      </c>
      <c r="HM24">
        <v>1</v>
      </c>
      <c r="HN24">
        <v>0</v>
      </c>
      <c r="HO24">
        <v>0</v>
      </c>
      <c r="HP24">
        <v>0</v>
      </c>
      <c r="HQ24">
        <v>98</v>
      </c>
      <c r="HR24">
        <f t="shared" si="23"/>
        <v>-1</v>
      </c>
      <c r="HS24" s="106"/>
      <c r="HT24" s="27"/>
      <c r="HU24" s="106" t="s">
        <v>2375</v>
      </c>
      <c r="HV24" s="270" t="s">
        <v>2729</v>
      </c>
      <c r="HW24" s="106" t="s">
        <v>2690</v>
      </c>
      <c r="HY24" s="1" t="e">
        <v>#N/A</v>
      </c>
      <c r="HZ24" s="1" t="e">
        <v>#N/A</v>
      </c>
      <c r="IA24" s="1" t="e">
        <v>#N/A</v>
      </c>
      <c r="IB24" s="1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t="e">
        <f t="shared" si="24"/>
        <v>#N/A</v>
      </c>
      <c r="IL24" s="106"/>
      <c r="IM24" s="27"/>
      <c r="IN24" s="106" t="s">
        <v>2375</v>
      </c>
      <c r="IO24" s="270" t="s">
        <v>2729</v>
      </c>
      <c r="IP24" s="106" t="s">
        <v>2690</v>
      </c>
      <c r="IR24" s="1" t="e">
        <v>#N/A</v>
      </c>
      <c r="IS24" s="1" t="e">
        <v>#N/A</v>
      </c>
      <c r="IT24" s="1" t="e">
        <v>#N/A</v>
      </c>
      <c r="IU24" s="1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D24" t="e">
        <f t="shared" si="26"/>
        <v>#N/A</v>
      </c>
      <c r="JE24" s="106"/>
      <c r="JF24" s="27"/>
      <c r="JG24" s="106" t="s">
        <v>2375</v>
      </c>
      <c r="JH24" s="270" t="s">
        <v>2729</v>
      </c>
      <c r="JI24" s="106" t="s">
        <v>2690</v>
      </c>
      <c r="JK24" s="1" t="e">
        <v>#N/A</v>
      </c>
      <c r="JL24" s="1" t="e">
        <v>#N/A</v>
      </c>
      <c r="JM24" s="1" t="e">
        <v>#N/A</v>
      </c>
      <c r="JN24" s="1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t="e">
        <f t="shared" si="28"/>
        <v>#N/A</v>
      </c>
      <c r="JX24" s="106"/>
      <c r="JY24" s="27"/>
      <c r="JZ24" s="106" t="s">
        <v>2375</v>
      </c>
      <c r="KA24" s="270" t="s">
        <v>2729</v>
      </c>
      <c r="KB24" s="106" t="s">
        <v>2690</v>
      </c>
      <c r="KD24" s="1" t="e">
        <v>#N/A</v>
      </c>
      <c r="KE24" s="1" t="e">
        <v>#N/A</v>
      </c>
      <c r="KF24" s="1" t="e">
        <v>#N/A</v>
      </c>
      <c r="KG24" s="1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t="e">
        <f t="shared" si="30"/>
        <v>#N/A</v>
      </c>
      <c r="KQ24" s="106"/>
      <c r="KR24" s="27"/>
      <c r="KS24" s="106" t="s">
        <v>2375</v>
      </c>
      <c r="KT24" s="270" t="s">
        <v>2729</v>
      </c>
      <c r="KU24" s="106" t="s">
        <v>2690</v>
      </c>
      <c r="KW24" s="1" t="e">
        <v>#N/A</v>
      </c>
      <c r="KX24" s="1" t="e">
        <v>#N/A</v>
      </c>
      <c r="KY24" s="1" t="e">
        <v>#N/A</v>
      </c>
      <c r="KZ24" s="1" t="e">
        <v>#N/A</v>
      </c>
      <c r="LA24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f t="shared" si="32"/>
        <v>#N/A</v>
      </c>
      <c r="LJ24" s="106"/>
      <c r="LK24" s="27"/>
      <c r="LL24" s="106" t="s">
        <v>2375</v>
      </c>
      <c r="LM24" s="270" t="s">
        <v>2729</v>
      </c>
      <c r="LN24" s="106" t="s">
        <v>2690</v>
      </c>
      <c r="LP24" s="1" t="e">
        <v>#N/A</v>
      </c>
      <c r="LQ24" s="1" t="e">
        <v>#N/A</v>
      </c>
      <c r="LR24" s="1" t="e">
        <v>#N/A</v>
      </c>
      <c r="LS24" s="1" t="e">
        <v>#N/A</v>
      </c>
      <c r="LT24" t="e">
        <v>#N/A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B24" t="e">
        <f t="shared" si="33"/>
        <v>#N/A</v>
      </c>
      <c r="MC24" s="106"/>
      <c r="MD24" s="27"/>
      <c r="ME24" s="106" t="s">
        <v>2375</v>
      </c>
      <c r="MF24" s="270" t="s">
        <v>2729</v>
      </c>
      <c r="MG24" s="106" t="s">
        <v>2690</v>
      </c>
      <c r="MI24" s="1" t="e">
        <v>#N/A</v>
      </c>
      <c r="MJ24" s="1" t="e">
        <v>#N/A</v>
      </c>
      <c r="MK24" s="1" t="e">
        <v>#N/A</v>
      </c>
      <c r="ML24" s="1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f t="shared" si="34"/>
        <v>#N/A</v>
      </c>
      <c r="MV24" s="106"/>
      <c r="MW24" s="27"/>
    </row>
    <row r="25" spans="1:361">
      <c r="A25" s="106" t="s">
        <v>2370</v>
      </c>
      <c r="B25" s="270" t="s">
        <v>2729</v>
      </c>
      <c r="C25" s="106" t="s">
        <v>2690</v>
      </c>
      <c r="E25" s="1" t="e">
        <v>#N/A</v>
      </c>
      <c r="F25" s="1" t="e">
        <v>#N/A</v>
      </c>
      <c r="G25" s="1" t="e">
        <v>#N/A</v>
      </c>
      <c r="H25" s="1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f t="shared" si="8"/>
        <v>#N/A</v>
      </c>
      <c r="R25" s="106"/>
      <c r="S25" s="27"/>
      <c r="T25" s="106" t="s">
        <v>2370</v>
      </c>
      <c r="U25" s="270" t="s">
        <v>2729</v>
      </c>
      <c r="V25" s="106" t="s">
        <v>2690</v>
      </c>
      <c r="X25" s="1" t="e">
        <v>#N/A</v>
      </c>
      <c r="Y25" s="1" t="e">
        <v>#N/A</v>
      </c>
      <c r="Z25" s="1" t="e">
        <v>#N/A</v>
      </c>
      <c r="AA25" s="1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f t="shared" si="9"/>
        <v>#N/A</v>
      </c>
      <c r="AK25" s="106"/>
      <c r="AL25" s="27"/>
      <c r="AM25" s="106" t="s">
        <v>2370</v>
      </c>
      <c r="AN25" s="270" t="s">
        <v>2729</v>
      </c>
      <c r="AO25" s="106" t="s">
        <v>2690</v>
      </c>
      <c r="AQ25" s="1" t="e">
        <v>#N/A</v>
      </c>
      <c r="AR25" s="1" t="e">
        <v>#N/A</v>
      </c>
      <c r="AS25" s="1" t="e">
        <v>#N/A</v>
      </c>
      <c r="AT25" s="1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f t="shared" si="10"/>
        <v>#N/A</v>
      </c>
      <c r="BD25" s="106"/>
      <c r="BE25" s="27"/>
      <c r="BF25" s="106" t="s">
        <v>2370</v>
      </c>
      <c r="BG25" s="270" t="s">
        <v>2729</v>
      </c>
      <c r="BH25" s="106" t="s">
        <v>2690</v>
      </c>
      <c r="BJ25" s="1" t="e">
        <v>#N/A</v>
      </c>
      <c r="BK25" s="1" t="e">
        <v>#N/A</v>
      </c>
      <c r="BL25" s="1" t="e">
        <v>#N/A</v>
      </c>
      <c r="BM25" s="1" t="e">
        <v>#N/A</v>
      </c>
      <c r="BN25" t="e">
        <v>#N/A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f t="shared" si="11"/>
        <v>#N/A</v>
      </c>
      <c r="BW25" s="106"/>
      <c r="BX25" s="27"/>
      <c r="BY25" s="106" t="s">
        <v>2370</v>
      </c>
      <c r="BZ25" s="270" t="s">
        <v>2729</v>
      </c>
      <c r="CA25" s="106" t="s">
        <v>2690</v>
      </c>
      <c r="CC25" s="1" t="e">
        <v>#N/A</v>
      </c>
      <c r="CD25" s="1" t="e">
        <v>#N/A</v>
      </c>
      <c r="CE25" s="1" t="e">
        <v>#N/A</v>
      </c>
      <c r="CF25" s="1" t="e">
        <v>#N/A</v>
      </c>
      <c r="CG25" t="e">
        <v>#N/A</v>
      </c>
      <c r="CH25" t="e">
        <v>#N/A</v>
      </c>
      <c r="CI25" t="e">
        <v>#N/A</v>
      </c>
      <c r="CJ25" t="e">
        <v>#N/A</v>
      </c>
      <c r="CK25" t="e">
        <v>#N/A</v>
      </c>
      <c r="CL25" t="e">
        <v>#N/A</v>
      </c>
      <c r="CM25" t="e">
        <v>#N/A</v>
      </c>
      <c r="CN25" t="e">
        <v>#N/A</v>
      </c>
      <c r="CO25" t="e">
        <f t="shared" si="12"/>
        <v>#N/A</v>
      </c>
      <c r="CP25" s="106"/>
      <c r="CQ25" s="27"/>
      <c r="CR25" s="106" t="s">
        <v>2370</v>
      </c>
      <c r="CS25" s="270" t="s">
        <v>2729</v>
      </c>
      <c r="CT25" s="106" t="s">
        <v>2690</v>
      </c>
      <c r="CV25" s="1" t="e">
        <v>#N/A</v>
      </c>
      <c r="CW25" s="1" t="e">
        <v>#N/A</v>
      </c>
      <c r="CX25" s="1" t="e">
        <v>#N/A</v>
      </c>
      <c r="CY25" s="1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f t="shared" si="13"/>
        <v>#N/A</v>
      </c>
      <c r="DI25" s="106"/>
      <c r="DJ25" s="27"/>
      <c r="DK25" s="106" t="s">
        <v>2370</v>
      </c>
      <c r="DL25" s="270" t="s">
        <v>2729</v>
      </c>
      <c r="DM25" s="106" t="s">
        <v>2690</v>
      </c>
      <c r="DO25" s="1" t="e">
        <v>#N/A</v>
      </c>
      <c r="DP25" s="1" t="e">
        <v>#N/A</v>
      </c>
      <c r="DQ25" s="1" t="e">
        <v>#N/A</v>
      </c>
      <c r="DR25" s="1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t="e">
        <f t="shared" si="14"/>
        <v>#N/A</v>
      </c>
      <c r="EB25" s="106"/>
      <c r="EC25" s="27"/>
      <c r="ED25" s="106" t="s">
        <v>2370</v>
      </c>
      <c r="EE25" s="270" t="s">
        <v>2729</v>
      </c>
      <c r="EF25" s="106" t="s">
        <v>2690</v>
      </c>
      <c r="EH25" s="1" t="e">
        <v>#N/A</v>
      </c>
      <c r="EI25" s="1" t="e">
        <v>#N/A</v>
      </c>
      <c r="EJ25" s="1" t="e">
        <v>#N/A</v>
      </c>
      <c r="EK25" s="1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t="e">
        <f t="shared" si="15"/>
        <v>#N/A</v>
      </c>
      <c r="EU25" s="106"/>
      <c r="EV25" s="27"/>
      <c r="EW25" s="106" t="s">
        <v>2370</v>
      </c>
      <c r="EX25" s="270" t="s">
        <v>2729</v>
      </c>
      <c r="EY25" s="106" t="s">
        <v>2690</v>
      </c>
      <c r="FA25" s="1" t="e">
        <v>#N/A</v>
      </c>
      <c r="FB25" s="1" t="e">
        <v>#N/A</v>
      </c>
      <c r="FC25" s="1" t="e">
        <v>#N/A</v>
      </c>
      <c r="FD25" s="1" t="e">
        <v>#N/A</v>
      </c>
      <c r="FE25" t="e">
        <v>#N/A</v>
      </c>
      <c r="FF25" t="e"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t="e">
        <f t="shared" si="17"/>
        <v>#N/A</v>
      </c>
      <c r="FN25" s="106"/>
      <c r="FO25" s="27"/>
      <c r="FP25" s="106" t="s">
        <v>2370</v>
      </c>
      <c r="FQ25" s="270" t="s">
        <v>2729</v>
      </c>
      <c r="FR25" s="106" t="s">
        <v>2690</v>
      </c>
      <c r="FT25" s="1" t="e">
        <v>#N/A</v>
      </c>
      <c r="FU25" s="1" t="e">
        <v>#N/A</v>
      </c>
      <c r="FV25" s="1" t="e">
        <v>#N/A</v>
      </c>
      <c r="FW25" s="1" t="e">
        <v>#N/A</v>
      </c>
      <c r="FX25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E25" t="e">
        <v>#N/A</v>
      </c>
      <c r="GF25" t="e">
        <f t="shared" si="19"/>
        <v>#N/A</v>
      </c>
      <c r="GG25" s="106"/>
      <c r="GH25" s="27"/>
      <c r="GI25" s="106" t="s">
        <v>2370</v>
      </c>
      <c r="GJ25" s="270" t="s">
        <v>2729</v>
      </c>
      <c r="GK25" s="106" t="s">
        <v>2690</v>
      </c>
      <c r="GM25" s="1" t="e">
        <v>#N/A</v>
      </c>
      <c r="GN25" s="1" t="e">
        <v>#N/A</v>
      </c>
      <c r="GO25" s="1" t="e">
        <v>#N/A</v>
      </c>
      <c r="GP25" s="1" t="e">
        <v>#N/A</v>
      </c>
      <c r="GQ25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v>#N/A</v>
      </c>
      <c r="GW25" t="e">
        <v>#N/A</v>
      </c>
      <c r="GX25" t="e">
        <v>#N/A</v>
      </c>
      <c r="GY25" t="e">
        <f t="shared" si="21"/>
        <v>#N/A</v>
      </c>
      <c r="GZ25" s="106"/>
      <c r="HA25" s="27"/>
      <c r="HB25" s="106" t="s">
        <v>2370</v>
      </c>
      <c r="HC25" s="270" t="s">
        <v>2729</v>
      </c>
      <c r="HD25" s="106" t="s">
        <v>2690</v>
      </c>
      <c r="HF25" s="1" t="e">
        <v>#N/A</v>
      </c>
      <c r="HG25" s="1" t="e">
        <v>#N/A</v>
      </c>
      <c r="HH25" s="1" t="e">
        <v>#N/A</v>
      </c>
      <c r="HI25" s="1" t="e">
        <v>#N/A</v>
      </c>
      <c r="HJ25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R25" t="e">
        <f t="shared" si="23"/>
        <v>#N/A</v>
      </c>
      <c r="HS25" s="106"/>
      <c r="HT25" s="27"/>
      <c r="HU25" s="106" t="s">
        <v>2370</v>
      </c>
      <c r="HV25" s="270" t="s">
        <v>2729</v>
      </c>
      <c r="HW25" s="106" t="s">
        <v>2690</v>
      </c>
      <c r="HY25" s="1" t="e">
        <v>#N/A</v>
      </c>
      <c r="HZ25" s="1" t="e">
        <v>#N/A</v>
      </c>
      <c r="IA25" s="1" t="e">
        <v>#N/A</v>
      </c>
      <c r="IB25" s="1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t="e">
        <f t="shared" si="24"/>
        <v>#N/A</v>
      </c>
      <c r="IL25" s="106"/>
      <c r="IM25" s="27"/>
      <c r="IN25" s="106" t="s">
        <v>2370</v>
      </c>
      <c r="IO25" s="270" t="s">
        <v>2729</v>
      </c>
      <c r="IP25" s="106" t="s">
        <v>2690</v>
      </c>
      <c r="IR25" s="1" t="e">
        <v>#N/A</v>
      </c>
      <c r="IS25" s="1" t="e">
        <v>#N/A</v>
      </c>
      <c r="IT25" s="1" t="e">
        <v>#N/A</v>
      </c>
      <c r="IU25" s="1" t="e">
        <v>#N/A</v>
      </c>
      <c r="IV25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D25" t="e">
        <f t="shared" si="26"/>
        <v>#N/A</v>
      </c>
      <c r="JE25" s="106"/>
      <c r="JF25" s="27"/>
      <c r="JG25" s="106" t="s">
        <v>2370</v>
      </c>
      <c r="JH25" s="270" t="s">
        <v>2729</v>
      </c>
      <c r="JI25" s="106" t="s">
        <v>2690</v>
      </c>
      <c r="JK25" s="1" t="e">
        <v>#N/A</v>
      </c>
      <c r="JL25" s="1" t="e">
        <v>#N/A</v>
      </c>
      <c r="JM25" s="1" t="e">
        <v>#N/A</v>
      </c>
      <c r="JN25" s="1" t="e">
        <v>#N/A</v>
      </c>
      <c r="JO25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W25" t="e">
        <f t="shared" si="28"/>
        <v>#N/A</v>
      </c>
      <c r="JX25" s="106"/>
      <c r="JY25" s="27"/>
      <c r="JZ25" s="106" t="s">
        <v>2370</v>
      </c>
      <c r="KA25" s="270" t="s">
        <v>2729</v>
      </c>
      <c r="KB25" s="106" t="s">
        <v>2690</v>
      </c>
      <c r="KD25" s="1" t="e">
        <v>#N/A</v>
      </c>
      <c r="KE25" s="1" t="e">
        <v>#N/A</v>
      </c>
      <c r="KF25" s="1" t="e">
        <v>#N/A</v>
      </c>
      <c r="KG25" s="1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t="e">
        <f t="shared" si="30"/>
        <v>#N/A</v>
      </c>
      <c r="KQ25" s="106"/>
      <c r="KR25" s="27"/>
      <c r="KS25" s="106" t="s">
        <v>2370</v>
      </c>
      <c r="KT25" s="270" t="s">
        <v>2729</v>
      </c>
      <c r="KU25" s="106" t="s">
        <v>2690</v>
      </c>
      <c r="KW25" s="1" t="e">
        <v>#N/A</v>
      </c>
      <c r="KX25" s="1" t="e">
        <v>#N/A</v>
      </c>
      <c r="KY25" s="1" t="e">
        <v>#N/A</v>
      </c>
      <c r="KZ25" s="1" t="e">
        <v>#N/A</v>
      </c>
      <c r="LA25" t="e">
        <v>#N/A</v>
      </c>
      <c r="LB25" t="e">
        <v>#N/A</v>
      </c>
      <c r="LC25" t="e">
        <v>#N/A</v>
      </c>
      <c r="LD25" t="e">
        <v>#N/A</v>
      </c>
      <c r="LE25" t="e">
        <v>#N/A</v>
      </c>
      <c r="LF25" t="e">
        <v>#N/A</v>
      </c>
      <c r="LG25" t="e">
        <v>#N/A</v>
      </c>
      <c r="LH25" t="e">
        <v>#N/A</v>
      </c>
      <c r="LI25" t="e">
        <f t="shared" si="32"/>
        <v>#N/A</v>
      </c>
      <c r="LJ25" s="106"/>
      <c r="LK25" s="27"/>
      <c r="LL25" s="106" t="s">
        <v>2370</v>
      </c>
      <c r="LM25" s="270" t="s">
        <v>2729</v>
      </c>
      <c r="LN25" s="106" t="s">
        <v>2690</v>
      </c>
      <c r="LP25" s="1" t="e">
        <v>#N/A</v>
      </c>
      <c r="LQ25" s="1" t="e">
        <v>#N/A</v>
      </c>
      <c r="LR25" s="1" t="e">
        <v>#N/A</v>
      </c>
      <c r="LS25" s="1" t="e">
        <v>#N/A</v>
      </c>
      <c r="LT25" t="e">
        <v>#N/A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B25" t="e">
        <f t="shared" si="33"/>
        <v>#N/A</v>
      </c>
      <c r="MC25" s="106"/>
      <c r="MD25" s="27"/>
      <c r="ME25" s="106" t="s">
        <v>2370</v>
      </c>
      <c r="MF25" s="270" t="s">
        <v>2729</v>
      </c>
      <c r="MG25" s="106" t="s">
        <v>2690</v>
      </c>
      <c r="MI25" s="1" t="e">
        <v>#N/A</v>
      </c>
      <c r="MJ25" s="1" t="e">
        <v>#N/A</v>
      </c>
      <c r="MK25" s="1" t="e">
        <v>#N/A</v>
      </c>
      <c r="ML25" s="1" t="e">
        <v>#N/A</v>
      </c>
      <c r="MM25" t="e">
        <v>#N/A</v>
      </c>
      <c r="MN25" t="e">
        <v>#N/A</v>
      </c>
      <c r="MO25" t="e">
        <v>#N/A</v>
      </c>
      <c r="MP25" t="e">
        <v>#N/A</v>
      </c>
      <c r="MQ25" t="e">
        <v>#N/A</v>
      </c>
      <c r="MR25" t="e">
        <v>#N/A</v>
      </c>
      <c r="MS25" t="e">
        <v>#N/A</v>
      </c>
      <c r="MT25" t="e">
        <v>#N/A</v>
      </c>
      <c r="MU25" t="e">
        <f t="shared" si="34"/>
        <v>#N/A</v>
      </c>
      <c r="MV25" s="106"/>
      <c r="MW25" s="27"/>
    </row>
    <row r="26" spans="1:361">
      <c r="A26" s="106" t="s">
        <v>2376</v>
      </c>
      <c r="B26" s="270" t="s">
        <v>2729</v>
      </c>
      <c r="C26" s="106" t="s">
        <v>2690</v>
      </c>
      <c r="E26" s="1" t="e">
        <v>#N/A</v>
      </c>
      <c r="F26" s="1" t="e">
        <v>#N/A</v>
      </c>
      <c r="G26" s="1" t="e">
        <v>#N/A</v>
      </c>
      <c r="H26" s="1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f t="shared" si="8"/>
        <v>#N/A</v>
      </c>
      <c r="R26" s="106"/>
      <c r="S26" s="27"/>
      <c r="T26" s="106" t="s">
        <v>2376</v>
      </c>
      <c r="U26" s="270" t="s">
        <v>2729</v>
      </c>
      <c r="V26" s="106" t="s">
        <v>2690</v>
      </c>
      <c r="X26" s="1" t="e">
        <v>#N/A</v>
      </c>
      <c r="Y26" s="1" t="e">
        <v>#N/A</v>
      </c>
      <c r="Z26" s="1" t="e">
        <v>#N/A</v>
      </c>
      <c r="AA26" s="1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f t="shared" si="9"/>
        <v>#N/A</v>
      </c>
      <c r="AK26" s="106"/>
      <c r="AL26" s="27"/>
      <c r="AM26" s="106" t="s">
        <v>2376</v>
      </c>
      <c r="AN26" s="270" t="s">
        <v>2729</v>
      </c>
      <c r="AO26" s="106" t="s">
        <v>2690</v>
      </c>
      <c r="AQ26" s="1" t="e">
        <v>#N/A</v>
      </c>
      <c r="AR26" s="1" t="e">
        <v>#N/A</v>
      </c>
      <c r="AS26" s="1" t="e">
        <v>#N/A</v>
      </c>
      <c r="AT26" s="1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f t="shared" si="10"/>
        <v>#N/A</v>
      </c>
      <c r="BD26" s="106"/>
      <c r="BE26" s="27"/>
      <c r="BF26" s="106" t="s">
        <v>2376</v>
      </c>
      <c r="BG26" s="270" t="s">
        <v>2729</v>
      </c>
      <c r="BH26" s="106" t="s">
        <v>2690</v>
      </c>
      <c r="BJ26" s="1" t="e">
        <v>#N/A</v>
      </c>
      <c r="BK26" s="1" t="e">
        <v>#N/A</v>
      </c>
      <c r="BL26" s="1" t="e">
        <v>#N/A</v>
      </c>
      <c r="BM26" s="1" t="e">
        <v>#N/A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f t="shared" si="11"/>
        <v>#N/A</v>
      </c>
      <c r="BW26" s="106"/>
      <c r="BX26" s="27"/>
      <c r="BY26" s="106" t="s">
        <v>2376</v>
      </c>
      <c r="BZ26" s="270" t="s">
        <v>2729</v>
      </c>
      <c r="CA26" s="106" t="s">
        <v>2690</v>
      </c>
      <c r="CC26" s="1" t="e">
        <v>#N/A</v>
      </c>
      <c r="CD26" s="1" t="e">
        <v>#N/A</v>
      </c>
      <c r="CE26" s="1" t="e">
        <v>#N/A</v>
      </c>
      <c r="CF26" s="1" t="e">
        <v>#N/A</v>
      </c>
      <c r="CG26" t="e">
        <v>#N/A</v>
      </c>
      <c r="CH26" t="e">
        <v>#N/A</v>
      </c>
      <c r="CI26" t="e">
        <v>#N/A</v>
      </c>
      <c r="CJ26" t="e">
        <v>#N/A</v>
      </c>
      <c r="CK26" t="e">
        <v>#N/A</v>
      </c>
      <c r="CL26" t="e">
        <v>#N/A</v>
      </c>
      <c r="CM26" t="e">
        <v>#N/A</v>
      </c>
      <c r="CN26" t="e">
        <v>#N/A</v>
      </c>
      <c r="CO26" t="e">
        <f t="shared" si="12"/>
        <v>#N/A</v>
      </c>
      <c r="CP26" s="106"/>
      <c r="CQ26" s="27"/>
      <c r="CR26" s="106" t="s">
        <v>2376</v>
      </c>
      <c r="CS26" s="270" t="s">
        <v>2729</v>
      </c>
      <c r="CT26" s="106" t="s">
        <v>2690</v>
      </c>
      <c r="CV26" s="1" t="e">
        <v>#N/A</v>
      </c>
      <c r="CW26" s="1" t="e">
        <v>#N/A</v>
      </c>
      <c r="CX26" s="1" t="e">
        <v>#N/A</v>
      </c>
      <c r="CY26" s="1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t="e">
        <f t="shared" si="13"/>
        <v>#N/A</v>
      </c>
      <c r="DI26" s="106"/>
      <c r="DJ26" s="27"/>
      <c r="DK26" s="106" t="s">
        <v>2376</v>
      </c>
      <c r="DL26" s="270" t="s">
        <v>2729</v>
      </c>
      <c r="DM26" s="106" t="s">
        <v>2690</v>
      </c>
      <c r="DO26" s="1" t="e">
        <v>#N/A</v>
      </c>
      <c r="DP26" s="1" t="e">
        <v>#N/A</v>
      </c>
      <c r="DQ26" s="1" t="e">
        <v>#N/A</v>
      </c>
      <c r="DR26" s="1" t="e">
        <v>#N/A</v>
      </c>
      <c r="DS26" t="e">
        <v>#N/A</v>
      </c>
      <c r="DT26" t="e">
        <v>#N/A</v>
      </c>
      <c r="DU26" t="e">
        <v>#N/A</v>
      </c>
      <c r="DV26" t="e">
        <v>#N/A</v>
      </c>
      <c r="DW26" t="e">
        <v>#N/A</v>
      </c>
      <c r="DX26" t="e">
        <v>#N/A</v>
      </c>
      <c r="DY26" t="e">
        <v>#N/A</v>
      </c>
      <c r="DZ26" t="e">
        <v>#N/A</v>
      </c>
      <c r="EA26" t="e">
        <f t="shared" si="14"/>
        <v>#N/A</v>
      </c>
      <c r="EB26" s="106"/>
      <c r="EC26" s="27"/>
      <c r="ED26" s="106" t="s">
        <v>2376</v>
      </c>
      <c r="EE26" s="270" t="s">
        <v>2729</v>
      </c>
      <c r="EF26" s="106" t="s">
        <v>2690</v>
      </c>
      <c r="EH26" s="1" t="e">
        <v>#N/A</v>
      </c>
      <c r="EI26" s="1" t="e">
        <v>#N/A</v>
      </c>
      <c r="EJ26" s="1" t="e">
        <v>#N/A</v>
      </c>
      <c r="EK26" s="1" t="e">
        <v>#N/A</v>
      </c>
      <c r="EL26" t="e">
        <v>#N/A</v>
      </c>
      <c r="EM26" t="e">
        <v>#N/A</v>
      </c>
      <c r="EN26" t="e">
        <v>#N/A</v>
      </c>
      <c r="EO26" t="e">
        <v>#N/A</v>
      </c>
      <c r="EP26" t="e">
        <v>#N/A</v>
      </c>
      <c r="EQ26" t="e">
        <v>#N/A</v>
      </c>
      <c r="ER26" t="e">
        <v>#N/A</v>
      </c>
      <c r="ES26" t="e">
        <v>#N/A</v>
      </c>
      <c r="ET26" t="e">
        <f t="shared" si="15"/>
        <v>#N/A</v>
      </c>
      <c r="EU26" s="106"/>
      <c r="EV26" s="27"/>
      <c r="EW26" s="106" t="s">
        <v>2376</v>
      </c>
      <c r="EX26" s="270" t="s">
        <v>2729</v>
      </c>
      <c r="EY26" s="106" t="s">
        <v>2690</v>
      </c>
      <c r="FA26" s="1" t="e">
        <v>#N/A</v>
      </c>
      <c r="FB26" s="1" t="e">
        <v>#N/A</v>
      </c>
      <c r="FC26" s="1" t="e">
        <v>#N/A</v>
      </c>
      <c r="FD26" s="1" t="e">
        <v>#N/A</v>
      </c>
      <c r="FE26" t="e">
        <v>#N/A</v>
      </c>
      <c r="FF26" t="e">
        <v>#N/A</v>
      </c>
      <c r="FG26" t="e">
        <v>#N/A</v>
      </c>
      <c r="FH26" t="e">
        <v>#N/A</v>
      </c>
      <c r="FI26" t="e">
        <v>#N/A</v>
      </c>
      <c r="FJ26" t="e">
        <v>#N/A</v>
      </c>
      <c r="FK26" t="e">
        <v>#N/A</v>
      </c>
      <c r="FL26" t="e">
        <v>#N/A</v>
      </c>
      <c r="FM26" t="e">
        <f t="shared" si="17"/>
        <v>#N/A</v>
      </c>
      <c r="FN26" s="106"/>
      <c r="FO26" s="27"/>
      <c r="FP26" s="106" t="s">
        <v>2376</v>
      </c>
      <c r="FQ26" s="270" t="s">
        <v>2729</v>
      </c>
      <c r="FR26" s="106" t="s">
        <v>2690</v>
      </c>
      <c r="FT26" s="1" t="e">
        <v>#N/A</v>
      </c>
      <c r="FU26" s="1" t="e">
        <v>#N/A</v>
      </c>
      <c r="FV26" s="1" t="e">
        <v>#N/A</v>
      </c>
      <c r="FW26" s="1" t="e">
        <v>#N/A</v>
      </c>
      <c r="FX26" t="e">
        <v>#N/A</v>
      </c>
      <c r="FY26" t="e">
        <v>#N/A</v>
      </c>
      <c r="FZ26" t="e">
        <v>#N/A</v>
      </c>
      <c r="GA26" t="e">
        <v>#N/A</v>
      </c>
      <c r="GB26" t="e">
        <v>#N/A</v>
      </c>
      <c r="GC26" t="e">
        <v>#N/A</v>
      </c>
      <c r="GD26" t="e">
        <v>#N/A</v>
      </c>
      <c r="GE26" t="e">
        <v>#N/A</v>
      </c>
      <c r="GF26" t="e">
        <f t="shared" si="19"/>
        <v>#N/A</v>
      </c>
      <c r="GG26" s="106"/>
      <c r="GH26" s="27"/>
      <c r="GI26" s="106" t="s">
        <v>2376</v>
      </c>
      <c r="GJ26" s="270" t="s">
        <v>2729</v>
      </c>
      <c r="GK26" s="106" t="s">
        <v>2690</v>
      </c>
      <c r="GM26" s="1" t="e">
        <v>#N/A</v>
      </c>
      <c r="GN26" s="1" t="e">
        <v>#N/A</v>
      </c>
      <c r="GO26" s="1" t="e">
        <v>#N/A</v>
      </c>
      <c r="GP26" s="1" t="e">
        <v>#N/A</v>
      </c>
      <c r="GQ26" t="e">
        <v>#N/A</v>
      </c>
      <c r="GR26" t="e">
        <v>#N/A</v>
      </c>
      <c r="GS26" t="e">
        <v>#N/A</v>
      </c>
      <c r="GT26" t="e">
        <v>#N/A</v>
      </c>
      <c r="GU26" t="e">
        <v>#N/A</v>
      </c>
      <c r="GV26" t="e">
        <v>#N/A</v>
      </c>
      <c r="GW26" t="e">
        <v>#N/A</v>
      </c>
      <c r="GX26" t="e">
        <v>#N/A</v>
      </c>
      <c r="GY26" t="e">
        <f t="shared" si="21"/>
        <v>#N/A</v>
      </c>
      <c r="GZ26" s="106"/>
      <c r="HA26" s="27"/>
      <c r="HB26" s="106" t="s">
        <v>2376</v>
      </c>
      <c r="HC26" s="270" t="s">
        <v>2729</v>
      </c>
      <c r="HD26" s="106" t="s">
        <v>2690</v>
      </c>
      <c r="HF26" s="1" t="e">
        <v>#N/A</v>
      </c>
      <c r="HG26" s="1" t="e">
        <v>#N/A</v>
      </c>
      <c r="HH26" s="1" t="e">
        <v>#N/A</v>
      </c>
      <c r="HI26" s="1" t="e">
        <v>#N/A</v>
      </c>
      <c r="HJ26" t="e">
        <v>#N/A</v>
      </c>
      <c r="HK26" t="e">
        <v>#N/A</v>
      </c>
      <c r="HL26" t="e">
        <v>#N/A</v>
      </c>
      <c r="HM26" t="e">
        <v>#N/A</v>
      </c>
      <c r="HN26" t="e">
        <v>#N/A</v>
      </c>
      <c r="HO26" t="e">
        <v>#N/A</v>
      </c>
      <c r="HP26" t="e">
        <v>#N/A</v>
      </c>
      <c r="HQ26" t="e">
        <v>#N/A</v>
      </c>
      <c r="HR26" t="e">
        <f t="shared" si="23"/>
        <v>#N/A</v>
      </c>
      <c r="HS26" s="106"/>
      <c r="HT26" s="27"/>
      <c r="HU26" s="106" t="s">
        <v>2376</v>
      </c>
      <c r="HV26" s="270" t="s">
        <v>2729</v>
      </c>
      <c r="HW26" s="106" t="s">
        <v>2690</v>
      </c>
      <c r="HY26" s="1" t="e">
        <v>#N/A</v>
      </c>
      <c r="HZ26" s="1" t="e">
        <v>#N/A</v>
      </c>
      <c r="IA26" s="1" t="e">
        <v>#N/A</v>
      </c>
      <c r="IB26" s="1" t="e">
        <v>#N/A</v>
      </c>
      <c r="IC26" t="e">
        <v>#N/A</v>
      </c>
      <c r="ID26" t="e">
        <v>#N/A</v>
      </c>
      <c r="IE26" t="e">
        <v>#N/A</v>
      </c>
      <c r="IF26" t="e">
        <v>#N/A</v>
      </c>
      <c r="IG26" t="e">
        <v>#N/A</v>
      </c>
      <c r="IH26" t="e">
        <v>#N/A</v>
      </c>
      <c r="II26" t="e">
        <v>#N/A</v>
      </c>
      <c r="IJ26" t="e">
        <v>#N/A</v>
      </c>
      <c r="IK26" t="e">
        <f t="shared" si="24"/>
        <v>#N/A</v>
      </c>
      <c r="IL26" s="106"/>
      <c r="IM26" s="27"/>
      <c r="IN26" s="106" t="s">
        <v>2376</v>
      </c>
      <c r="IO26" s="270" t="s">
        <v>2729</v>
      </c>
      <c r="IP26" s="106" t="s">
        <v>2690</v>
      </c>
      <c r="IR26" s="1" t="e">
        <v>#N/A</v>
      </c>
      <c r="IS26" s="1" t="e">
        <v>#N/A</v>
      </c>
      <c r="IT26" s="1" t="e">
        <v>#N/A</v>
      </c>
      <c r="IU26" s="1" t="e">
        <v>#N/A</v>
      </c>
      <c r="IV26" t="e">
        <v>#N/A</v>
      </c>
      <c r="IW26" t="e">
        <v>#N/A</v>
      </c>
      <c r="IX26" t="e">
        <v>#N/A</v>
      </c>
      <c r="IY26" t="e">
        <v>#N/A</v>
      </c>
      <c r="IZ26" t="e">
        <v>#N/A</v>
      </c>
      <c r="JA26" t="e">
        <v>#N/A</v>
      </c>
      <c r="JB26" t="e">
        <v>#N/A</v>
      </c>
      <c r="JC26" t="e">
        <v>#N/A</v>
      </c>
      <c r="JD26" t="e">
        <f t="shared" si="26"/>
        <v>#N/A</v>
      </c>
      <c r="JE26" s="106"/>
      <c r="JF26" s="27"/>
      <c r="JG26" s="106" t="s">
        <v>2376</v>
      </c>
      <c r="JH26" s="270" t="s">
        <v>2729</v>
      </c>
      <c r="JI26" s="106" t="s">
        <v>2690</v>
      </c>
      <c r="JK26" s="1">
        <v>0</v>
      </c>
      <c r="JL26" s="1">
        <v>0</v>
      </c>
      <c r="JM26" s="1">
        <v>0</v>
      </c>
      <c r="JN26" s="1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f t="shared" si="28"/>
        <v>0</v>
      </c>
      <c r="JX26" s="106"/>
      <c r="JY26" s="27"/>
      <c r="JZ26" s="106" t="s">
        <v>2376</v>
      </c>
      <c r="KA26" s="270" t="s">
        <v>2729</v>
      </c>
      <c r="KB26" s="106" t="s">
        <v>2690</v>
      </c>
      <c r="KD26" s="1">
        <v>0.2069212962962963</v>
      </c>
      <c r="KE26" s="1">
        <v>9.0833333333333335E-2</v>
      </c>
      <c r="KF26" s="1">
        <v>3.0682870370370371E-2</v>
      </c>
      <c r="KG26" s="1">
        <v>8.5393518518518521E-2</v>
      </c>
      <c r="KH26">
        <v>25</v>
      </c>
      <c r="KI26">
        <v>320</v>
      </c>
      <c r="KJ26">
        <v>319</v>
      </c>
      <c r="KK26">
        <v>2</v>
      </c>
      <c r="KL26">
        <v>0</v>
      </c>
      <c r="KM26">
        <v>0</v>
      </c>
      <c r="KN26">
        <v>0</v>
      </c>
      <c r="KO26">
        <v>99.38</v>
      </c>
      <c r="KP26">
        <f t="shared" si="30"/>
        <v>318</v>
      </c>
      <c r="KQ26" s="106"/>
      <c r="KR26" s="27"/>
      <c r="KS26" s="106" t="s">
        <v>2376</v>
      </c>
      <c r="KT26" s="270" t="s">
        <v>2729</v>
      </c>
      <c r="KU26" s="106" t="s">
        <v>2690</v>
      </c>
      <c r="KW26" s="1">
        <v>2.7777777777777778E-4</v>
      </c>
      <c r="KX26" s="1">
        <v>2.7777777777777778E-4</v>
      </c>
      <c r="KY26" s="1">
        <v>0</v>
      </c>
      <c r="KZ26" s="1">
        <v>0</v>
      </c>
      <c r="LA26">
        <v>1</v>
      </c>
      <c r="LB26">
        <v>1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100</v>
      </c>
      <c r="LI26">
        <f t="shared" si="32"/>
        <v>1</v>
      </c>
      <c r="LJ26" s="106"/>
      <c r="LK26" s="27"/>
      <c r="LL26" s="106" t="s">
        <v>2376</v>
      </c>
      <c r="LM26" s="270" t="s">
        <v>2729</v>
      </c>
      <c r="LN26" s="106" t="s">
        <v>2690</v>
      </c>
      <c r="LP26" s="1" t="e">
        <v>#N/A</v>
      </c>
      <c r="LQ26" s="1" t="e">
        <v>#N/A</v>
      </c>
      <c r="LR26" s="1" t="e">
        <v>#N/A</v>
      </c>
      <c r="LS26" s="1" t="e">
        <v>#N/A</v>
      </c>
      <c r="LT26" t="e">
        <v>#N/A</v>
      </c>
      <c r="LU26" t="e">
        <v>#N/A</v>
      </c>
      <c r="LV26" t="e">
        <v>#N/A</v>
      </c>
      <c r="LW26" t="e">
        <v>#N/A</v>
      </c>
      <c r="LX26" t="e">
        <v>#N/A</v>
      </c>
      <c r="LY26" t="e">
        <v>#N/A</v>
      </c>
      <c r="LZ26" t="e">
        <v>#N/A</v>
      </c>
      <c r="MA26" t="e">
        <v>#N/A</v>
      </c>
      <c r="MB26" t="e">
        <f t="shared" si="33"/>
        <v>#N/A</v>
      </c>
      <c r="MC26" s="106"/>
      <c r="MD26" s="27"/>
      <c r="ME26" s="106" t="s">
        <v>2376</v>
      </c>
      <c r="MF26" s="270" t="s">
        <v>2729</v>
      </c>
      <c r="MG26" s="106" t="s">
        <v>2690</v>
      </c>
      <c r="MI26" s="1" t="e">
        <v>#N/A</v>
      </c>
      <c r="MJ26" s="1" t="e">
        <v>#N/A</v>
      </c>
      <c r="MK26" s="1" t="e">
        <v>#N/A</v>
      </c>
      <c r="ML26" s="1" t="e">
        <v>#N/A</v>
      </c>
      <c r="MM26" t="e">
        <v>#N/A</v>
      </c>
      <c r="MN26" t="e">
        <v>#N/A</v>
      </c>
      <c r="MO26" t="e">
        <v>#N/A</v>
      </c>
      <c r="MP26" t="e">
        <v>#N/A</v>
      </c>
      <c r="MQ26" t="e">
        <v>#N/A</v>
      </c>
      <c r="MR26" t="e">
        <v>#N/A</v>
      </c>
      <c r="MS26" t="e">
        <v>#N/A</v>
      </c>
      <c r="MT26" t="e">
        <v>#N/A</v>
      </c>
      <c r="MU26" t="e">
        <f t="shared" si="34"/>
        <v>#N/A</v>
      </c>
      <c r="MV26" s="106"/>
      <c r="MW26" s="27"/>
    </row>
    <row r="27" spans="1:361">
      <c r="A27" s="106" t="s">
        <v>2377</v>
      </c>
      <c r="B27" s="270" t="s">
        <v>2729</v>
      </c>
      <c r="C27" s="106" t="s">
        <v>2690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f t="shared" si="8"/>
        <v>#N/A</v>
      </c>
      <c r="R27" s="106"/>
      <c r="S27" s="27"/>
      <c r="T27" s="106" t="s">
        <v>2377</v>
      </c>
      <c r="U27" s="270" t="s">
        <v>2729</v>
      </c>
      <c r="V27" s="106" t="s">
        <v>2690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f t="shared" si="9"/>
        <v>#N/A</v>
      </c>
      <c r="AK27" s="106"/>
      <c r="AL27" s="27"/>
      <c r="AM27" s="106" t="s">
        <v>2377</v>
      </c>
      <c r="AN27" s="270" t="s">
        <v>2729</v>
      </c>
      <c r="AO27" s="106" t="s">
        <v>2690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t="e">
        <f t="shared" si="10"/>
        <v>#N/A</v>
      </c>
      <c r="BD27" s="106"/>
      <c r="BE27" s="27"/>
      <c r="BF27" s="106" t="s">
        <v>2377</v>
      </c>
      <c r="BG27" s="270" t="s">
        <v>2729</v>
      </c>
      <c r="BH27" s="106" t="s">
        <v>2690</v>
      </c>
      <c r="BJ27" t="e">
        <v>#N/A</v>
      </c>
      <c r="BK27" t="e">
        <v>#N/A</v>
      </c>
      <c r="BL27" t="e">
        <v>#N/A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t="e">
        <f t="shared" si="11"/>
        <v>#N/A</v>
      </c>
      <c r="BW27" s="106"/>
      <c r="BX27" s="27"/>
      <c r="BY27" s="106" t="s">
        <v>2377</v>
      </c>
      <c r="BZ27" s="270" t="s">
        <v>2729</v>
      </c>
      <c r="CA27" s="106" t="s">
        <v>2690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  <c r="CI27" t="e">
        <v>#N/A</v>
      </c>
      <c r="CJ27" t="e">
        <v>#N/A</v>
      </c>
      <c r="CK27" t="e">
        <v>#N/A</v>
      </c>
      <c r="CL27" t="e">
        <v>#N/A</v>
      </c>
      <c r="CM27" t="e">
        <v>#N/A</v>
      </c>
      <c r="CN27" t="e">
        <v>#N/A</v>
      </c>
      <c r="CO27" t="e">
        <f t="shared" si="12"/>
        <v>#N/A</v>
      </c>
      <c r="CP27" s="106"/>
      <c r="CQ27" s="27"/>
      <c r="CR27" s="106" t="s">
        <v>2377</v>
      </c>
      <c r="CS27" s="270" t="s">
        <v>2729</v>
      </c>
      <c r="CT27" s="106" t="s">
        <v>2690</v>
      </c>
      <c r="CV27" t="e">
        <v>#N/A</v>
      </c>
      <c r="CW27" t="e">
        <v>#N/A</v>
      </c>
      <c r="CX27" t="e">
        <v>#N/A</v>
      </c>
      <c r="CY27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t="e">
        <f t="shared" si="13"/>
        <v>#N/A</v>
      </c>
      <c r="DI27" s="106"/>
      <c r="DJ27" s="27"/>
      <c r="DK27" s="106" t="s">
        <v>2377</v>
      </c>
      <c r="DL27" s="270" t="s">
        <v>2729</v>
      </c>
      <c r="DM27" s="106" t="s">
        <v>2690</v>
      </c>
      <c r="DO27" t="e">
        <v>#N/A</v>
      </c>
      <c r="DP27" t="e">
        <v>#N/A</v>
      </c>
      <c r="DQ27" t="e">
        <v>#N/A</v>
      </c>
      <c r="DR27" t="e">
        <v>#N/A</v>
      </c>
      <c r="DS27" t="e">
        <v>#N/A</v>
      </c>
      <c r="DT27" t="e">
        <v>#N/A</v>
      </c>
      <c r="DU27" t="e">
        <v>#N/A</v>
      </c>
      <c r="DV27" t="e">
        <v>#N/A</v>
      </c>
      <c r="DW27" t="e">
        <v>#N/A</v>
      </c>
      <c r="DX27" t="e">
        <v>#N/A</v>
      </c>
      <c r="DY27" t="e">
        <v>#N/A</v>
      </c>
      <c r="DZ27" t="e">
        <v>#N/A</v>
      </c>
      <c r="EA27" t="e">
        <f t="shared" si="14"/>
        <v>#N/A</v>
      </c>
      <c r="EB27" s="106"/>
      <c r="EC27" s="27"/>
      <c r="ED27" s="106" t="s">
        <v>2377</v>
      </c>
      <c r="EE27" s="270" t="s">
        <v>2729</v>
      </c>
      <c r="EF27" s="106" t="s">
        <v>2690</v>
      </c>
      <c r="EH27" t="e">
        <v>#N/A</v>
      </c>
      <c r="EI27" t="e">
        <v>#N/A</v>
      </c>
      <c r="EJ27" t="e">
        <v>#N/A</v>
      </c>
      <c r="EK27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t="e">
        <f t="shared" si="15"/>
        <v>#N/A</v>
      </c>
      <c r="EU27" s="106"/>
      <c r="EV27" s="27"/>
      <c r="EW27" s="106" t="s">
        <v>2377</v>
      </c>
      <c r="EX27" s="270" t="s">
        <v>2729</v>
      </c>
      <c r="EY27" s="106" t="s">
        <v>2690</v>
      </c>
      <c r="FA27" t="e">
        <v>#N/A</v>
      </c>
      <c r="FB27" t="e">
        <v>#N/A</v>
      </c>
      <c r="FC27" t="e">
        <v>#N/A</v>
      </c>
      <c r="FD27" t="e">
        <v>#N/A</v>
      </c>
      <c r="FE27" t="e">
        <v>#N/A</v>
      </c>
      <c r="FF27" t="e">
        <v>#N/A</v>
      </c>
      <c r="FG27" t="e">
        <v>#N/A</v>
      </c>
      <c r="FH27" t="e">
        <v>#N/A</v>
      </c>
      <c r="FI27" t="e">
        <v>#N/A</v>
      </c>
      <c r="FJ27" t="e">
        <v>#N/A</v>
      </c>
      <c r="FK27" t="e">
        <v>#N/A</v>
      </c>
      <c r="FL27" t="e">
        <v>#N/A</v>
      </c>
      <c r="FM27" t="e">
        <f t="shared" si="17"/>
        <v>#N/A</v>
      </c>
      <c r="FN27" s="106"/>
      <c r="FO27" s="27"/>
      <c r="FP27" s="106" t="s">
        <v>2377</v>
      </c>
      <c r="FQ27" s="270" t="s">
        <v>2729</v>
      </c>
      <c r="FR27" s="106" t="s">
        <v>2690</v>
      </c>
      <c r="FT27" t="e">
        <v>#N/A</v>
      </c>
      <c r="FU27" t="e">
        <v>#N/A</v>
      </c>
      <c r="FV27" t="e">
        <v>#N/A</v>
      </c>
      <c r="FW27" t="e">
        <v>#N/A</v>
      </c>
      <c r="FX27" t="e">
        <v>#N/A</v>
      </c>
      <c r="FY27" t="e">
        <v>#N/A</v>
      </c>
      <c r="FZ27" t="e">
        <v>#N/A</v>
      </c>
      <c r="GA27" t="e">
        <v>#N/A</v>
      </c>
      <c r="GB27" t="e">
        <v>#N/A</v>
      </c>
      <c r="GC27" t="e">
        <v>#N/A</v>
      </c>
      <c r="GD27" t="e">
        <v>#N/A</v>
      </c>
      <c r="GE27" t="e">
        <v>#N/A</v>
      </c>
      <c r="GF27" t="e">
        <f t="shared" si="19"/>
        <v>#N/A</v>
      </c>
      <c r="GG27" s="106"/>
      <c r="GH27" s="27"/>
      <c r="GI27" s="106" t="s">
        <v>2377</v>
      </c>
      <c r="GJ27" s="270" t="s">
        <v>2729</v>
      </c>
      <c r="GK27" s="106" t="s">
        <v>2690</v>
      </c>
      <c r="GM27" t="e">
        <v>#N/A</v>
      </c>
      <c r="GN27" t="e">
        <v>#N/A</v>
      </c>
      <c r="GO27" t="e">
        <v>#N/A</v>
      </c>
      <c r="GP27" t="e">
        <v>#N/A</v>
      </c>
      <c r="GQ27" t="e">
        <v>#N/A</v>
      </c>
      <c r="GR27" t="e">
        <v>#N/A</v>
      </c>
      <c r="GS27" t="e">
        <v>#N/A</v>
      </c>
      <c r="GT27" t="e">
        <v>#N/A</v>
      </c>
      <c r="GU27" t="e">
        <v>#N/A</v>
      </c>
      <c r="GV27" t="e">
        <v>#N/A</v>
      </c>
      <c r="GW27" t="e">
        <v>#N/A</v>
      </c>
      <c r="GX27" t="e">
        <v>#N/A</v>
      </c>
      <c r="GY27" t="e">
        <f t="shared" si="21"/>
        <v>#N/A</v>
      </c>
      <c r="GZ27" s="106"/>
      <c r="HA27" s="27"/>
      <c r="HB27" s="106" t="s">
        <v>2377</v>
      </c>
      <c r="HC27" s="270" t="s">
        <v>2729</v>
      </c>
      <c r="HD27" s="106" t="s">
        <v>2690</v>
      </c>
      <c r="HF27" t="e">
        <v>#N/A</v>
      </c>
      <c r="HG27" t="e">
        <v>#N/A</v>
      </c>
      <c r="HH27" t="e">
        <v>#N/A</v>
      </c>
      <c r="HI27" t="e">
        <v>#N/A</v>
      </c>
      <c r="HJ27" t="e">
        <v>#N/A</v>
      </c>
      <c r="HK27" t="e">
        <v>#N/A</v>
      </c>
      <c r="HL27" t="e">
        <v>#N/A</v>
      </c>
      <c r="HM27" t="e">
        <v>#N/A</v>
      </c>
      <c r="HN27" t="e">
        <v>#N/A</v>
      </c>
      <c r="HO27" t="e">
        <v>#N/A</v>
      </c>
      <c r="HP27" t="e">
        <v>#N/A</v>
      </c>
      <c r="HQ27" t="e">
        <v>#N/A</v>
      </c>
      <c r="HR27" t="e">
        <f t="shared" si="23"/>
        <v>#N/A</v>
      </c>
      <c r="HS27" s="106"/>
      <c r="HT27" s="27"/>
      <c r="HU27" s="106" t="s">
        <v>2377</v>
      </c>
      <c r="HV27" s="270" t="s">
        <v>2729</v>
      </c>
      <c r="HW27" s="106" t="s">
        <v>2690</v>
      </c>
      <c r="HY27" t="e">
        <v>#N/A</v>
      </c>
      <c r="HZ27" t="e">
        <v>#N/A</v>
      </c>
      <c r="IA27" t="e">
        <v>#N/A</v>
      </c>
      <c r="IB27" t="e">
        <v>#N/A</v>
      </c>
      <c r="IC27" t="e">
        <v>#N/A</v>
      </c>
      <c r="ID27" t="e">
        <v>#N/A</v>
      </c>
      <c r="IE27" t="e">
        <v>#N/A</v>
      </c>
      <c r="IF27" t="e">
        <v>#N/A</v>
      </c>
      <c r="IG27" t="e">
        <v>#N/A</v>
      </c>
      <c r="IH27" t="e">
        <v>#N/A</v>
      </c>
      <c r="II27" t="e">
        <v>#N/A</v>
      </c>
      <c r="IJ27" t="e">
        <v>#N/A</v>
      </c>
      <c r="IK27" t="e">
        <f t="shared" si="24"/>
        <v>#N/A</v>
      </c>
      <c r="IL27" s="106"/>
      <c r="IM27" s="27"/>
      <c r="IN27" s="106" t="s">
        <v>2377</v>
      </c>
      <c r="IO27" s="270" t="s">
        <v>2729</v>
      </c>
      <c r="IP27" s="106" t="s">
        <v>2690</v>
      </c>
      <c r="IR27" t="e">
        <v>#N/A</v>
      </c>
      <c r="IS27" t="e">
        <v>#N/A</v>
      </c>
      <c r="IT27" t="e">
        <v>#N/A</v>
      </c>
      <c r="IU27" t="e">
        <v>#N/A</v>
      </c>
      <c r="IV27" t="e">
        <v>#N/A</v>
      </c>
      <c r="IW27" t="e">
        <v>#N/A</v>
      </c>
      <c r="IX27" t="e">
        <v>#N/A</v>
      </c>
      <c r="IY27" t="e">
        <v>#N/A</v>
      </c>
      <c r="IZ27" t="e">
        <v>#N/A</v>
      </c>
      <c r="JA27" t="e">
        <v>#N/A</v>
      </c>
      <c r="JB27" t="e">
        <v>#N/A</v>
      </c>
      <c r="JC27" t="e">
        <v>#N/A</v>
      </c>
      <c r="JD27" t="e">
        <f t="shared" si="26"/>
        <v>#N/A</v>
      </c>
      <c r="JE27" s="106"/>
      <c r="JF27" s="27"/>
      <c r="JG27" s="106" t="s">
        <v>2377</v>
      </c>
      <c r="JH27" s="270" t="s">
        <v>2729</v>
      </c>
      <c r="JI27" s="106" t="s">
        <v>2690</v>
      </c>
      <c r="JK27" s="1">
        <v>0</v>
      </c>
      <c r="JL27" s="1">
        <v>0</v>
      </c>
      <c r="JM27" s="1">
        <v>0</v>
      </c>
      <c r="JN27" s="1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f t="shared" si="28"/>
        <v>0</v>
      </c>
      <c r="JX27" s="106"/>
      <c r="JY27" s="27"/>
      <c r="JZ27" s="106" t="s">
        <v>2377</v>
      </c>
      <c r="KA27" s="270" t="s">
        <v>2729</v>
      </c>
      <c r="KB27" s="106" t="s">
        <v>2690</v>
      </c>
      <c r="KD27" s="1">
        <v>0.15194444444444444</v>
      </c>
      <c r="KE27" s="1">
        <v>4.8206018518518523E-2</v>
      </c>
      <c r="KF27" s="1">
        <v>1.9490740740740743E-2</v>
      </c>
      <c r="KG27" s="1">
        <v>8.4236111111111109E-2</v>
      </c>
      <c r="KH27">
        <v>9</v>
      </c>
      <c r="KI27">
        <v>109</v>
      </c>
      <c r="KJ27">
        <v>109</v>
      </c>
      <c r="KK27">
        <v>0</v>
      </c>
      <c r="KL27">
        <v>0</v>
      </c>
      <c r="KM27">
        <v>0</v>
      </c>
      <c r="KN27">
        <v>0</v>
      </c>
      <c r="KO27">
        <v>100</v>
      </c>
      <c r="KP27">
        <f t="shared" si="30"/>
        <v>109</v>
      </c>
      <c r="KQ27" s="106"/>
      <c r="KR27" s="27"/>
      <c r="KS27" s="106" t="s">
        <v>2377</v>
      </c>
      <c r="KT27" s="270" t="s">
        <v>2729</v>
      </c>
      <c r="KU27" s="106" t="s">
        <v>2690</v>
      </c>
      <c r="KW27" s="1">
        <v>0</v>
      </c>
      <c r="KX27" s="1">
        <v>0</v>
      </c>
      <c r="KY27" s="1">
        <v>0</v>
      </c>
      <c r="KZ27" s="1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f t="shared" si="32"/>
        <v>0</v>
      </c>
      <c r="LJ27" s="106"/>
      <c r="LK27" s="27"/>
      <c r="LL27" s="106" t="s">
        <v>2377</v>
      </c>
      <c r="LM27" s="270" t="s">
        <v>2729</v>
      </c>
      <c r="LN27" s="106" t="s">
        <v>2690</v>
      </c>
      <c r="LP27" s="1" t="e">
        <v>#N/A</v>
      </c>
      <c r="LQ27" s="1" t="e">
        <v>#N/A</v>
      </c>
      <c r="LR27" s="1" t="e">
        <v>#N/A</v>
      </c>
      <c r="LS27" s="1" t="e">
        <v>#N/A</v>
      </c>
      <c r="LT27" t="e">
        <v>#N/A</v>
      </c>
      <c r="LU27" t="e">
        <v>#N/A</v>
      </c>
      <c r="LV27" t="e">
        <v>#N/A</v>
      </c>
      <c r="LW27" t="e">
        <v>#N/A</v>
      </c>
      <c r="LX27" t="e">
        <v>#N/A</v>
      </c>
      <c r="LY27" t="e">
        <v>#N/A</v>
      </c>
      <c r="LZ27" t="e">
        <v>#N/A</v>
      </c>
      <c r="MA27" t="e">
        <v>#N/A</v>
      </c>
      <c r="MB27" t="e">
        <f t="shared" si="33"/>
        <v>#N/A</v>
      </c>
      <c r="MC27" s="106"/>
      <c r="MD27" s="27"/>
      <c r="ME27" s="106" t="s">
        <v>2377</v>
      </c>
      <c r="MF27" s="270" t="s">
        <v>2729</v>
      </c>
      <c r="MG27" s="106" t="s">
        <v>2690</v>
      </c>
      <c r="MI27" s="1">
        <v>4.0532407407407406E-2</v>
      </c>
      <c r="MJ27" s="1">
        <v>1.4039351851851851E-2</v>
      </c>
      <c r="MK27" s="1">
        <v>4.9768518518518521E-4</v>
      </c>
      <c r="ML27" s="1">
        <v>2.5972222222222219E-2</v>
      </c>
      <c r="MM27">
        <v>1</v>
      </c>
      <c r="MN27">
        <v>25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f t="shared" si="34"/>
        <v>25</v>
      </c>
      <c r="MV27" s="106"/>
      <c r="MW27" s="27"/>
    </row>
    <row r="28" spans="1:361">
      <c r="A28" s="106" t="s">
        <v>2238</v>
      </c>
      <c r="B28" s="270" t="s">
        <v>2729</v>
      </c>
      <c r="C28" s="106" t="s">
        <v>2690</v>
      </c>
      <c r="E28" s="1" t="e">
        <v>#N/A</v>
      </c>
      <c r="F28" s="1" t="e">
        <v>#N/A</v>
      </c>
      <c r="G28" s="1" t="e">
        <v>#N/A</v>
      </c>
      <c r="H28" s="1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f t="shared" si="8"/>
        <v>#N/A</v>
      </c>
      <c r="R28" s="106"/>
      <c r="S28" s="27"/>
      <c r="T28" s="106" t="s">
        <v>2238</v>
      </c>
      <c r="U28" s="270" t="s">
        <v>2729</v>
      </c>
      <c r="V28" s="106" t="s">
        <v>2690</v>
      </c>
      <c r="X28" s="1" t="e">
        <v>#N/A</v>
      </c>
      <c r="Y28" s="1" t="e">
        <v>#N/A</v>
      </c>
      <c r="Z28" s="1" t="e">
        <v>#N/A</v>
      </c>
      <c r="AA28" s="1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f t="shared" si="9"/>
        <v>#N/A</v>
      </c>
      <c r="AK28" s="106"/>
      <c r="AL28" s="27"/>
      <c r="AM28" s="106" t="s">
        <v>2238</v>
      </c>
      <c r="AN28" s="270" t="s">
        <v>2729</v>
      </c>
      <c r="AO28" s="106" t="s">
        <v>2690</v>
      </c>
      <c r="AQ28" s="1" t="e">
        <v>#N/A</v>
      </c>
      <c r="AR28" s="1" t="e">
        <v>#N/A</v>
      </c>
      <c r="AS28" s="1" t="e">
        <v>#N/A</v>
      </c>
      <c r="AT28" s="1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t="e">
        <v>#N/A</v>
      </c>
      <c r="BC28" t="e">
        <f t="shared" si="10"/>
        <v>#N/A</v>
      </c>
      <c r="BD28" s="106"/>
      <c r="BE28" s="27"/>
      <c r="BF28" s="106" t="s">
        <v>2238</v>
      </c>
      <c r="BG28" s="270" t="s">
        <v>2729</v>
      </c>
      <c r="BH28" s="106" t="s">
        <v>2690</v>
      </c>
      <c r="BJ28" s="1">
        <v>2.3680555555555555E-2</v>
      </c>
      <c r="BK28" s="1">
        <v>9.7337962962962977E-3</v>
      </c>
      <c r="BL28" s="1">
        <v>1.4351851851851854E-3</v>
      </c>
      <c r="BM28" s="1">
        <v>1.2499999999999999E-2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f t="shared" si="11"/>
        <v>0</v>
      </c>
      <c r="BW28" s="106"/>
      <c r="BX28" s="27"/>
      <c r="BY28" s="106" t="s">
        <v>2238</v>
      </c>
      <c r="BZ28" s="270" t="s">
        <v>2729</v>
      </c>
      <c r="CA28" s="106" t="s">
        <v>2690</v>
      </c>
      <c r="CC28" s="1">
        <v>2.3611111111111111E-3</v>
      </c>
      <c r="CD28" s="1">
        <v>2.3611111111111111E-3</v>
      </c>
      <c r="CE28" s="1">
        <v>0</v>
      </c>
      <c r="CF28" s="1">
        <v>0</v>
      </c>
      <c r="CG28">
        <v>1</v>
      </c>
      <c r="CH28">
        <v>28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f t="shared" si="12"/>
        <v>28</v>
      </c>
      <c r="CP28" s="106"/>
      <c r="CQ28" s="27"/>
      <c r="CR28" s="106" t="s">
        <v>2238</v>
      </c>
      <c r="CS28" s="270" t="s">
        <v>2729</v>
      </c>
      <c r="CT28" s="106" t="s">
        <v>2690</v>
      </c>
      <c r="CV28" s="1">
        <v>0</v>
      </c>
      <c r="CW28" s="1">
        <v>0</v>
      </c>
      <c r="CX28" s="1">
        <v>0</v>
      </c>
      <c r="CY28" s="1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f t="shared" si="13"/>
        <v>0</v>
      </c>
      <c r="DI28" s="106"/>
      <c r="DJ28" s="27"/>
      <c r="DK28" s="106" t="s">
        <v>2238</v>
      </c>
      <c r="DL28" s="270" t="s">
        <v>2729</v>
      </c>
      <c r="DM28" s="106" t="s">
        <v>2690</v>
      </c>
      <c r="DO28" s="1">
        <v>1.9444444444444442E-3</v>
      </c>
      <c r="DP28" s="1">
        <v>1.9444444444444442E-3</v>
      </c>
      <c r="DQ28" s="1">
        <v>0</v>
      </c>
      <c r="DR28" s="1">
        <v>0</v>
      </c>
      <c r="DS28">
        <v>2</v>
      </c>
      <c r="DT28">
        <v>7</v>
      </c>
      <c r="DU28">
        <v>30</v>
      </c>
      <c r="DV28">
        <v>7</v>
      </c>
      <c r="DW28">
        <v>0</v>
      </c>
      <c r="DX28">
        <v>0</v>
      </c>
      <c r="DY28">
        <v>0</v>
      </c>
      <c r="DZ28">
        <v>81.08</v>
      </c>
      <c r="EA28">
        <f t="shared" si="14"/>
        <v>0</v>
      </c>
      <c r="EB28" s="106"/>
      <c r="EC28" s="27"/>
      <c r="ED28" s="106" t="s">
        <v>2238</v>
      </c>
      <c r="EE28" s="270" t="s">
        <v>2729</v>
      </c>
      <c r="EF28" s="106" t="s">
        <v>2690</v>
      </c>
      <c r="EH28" s="1" t="e">
        <v>#N/A</v>
      </c>
      <c r="EI28" s="1" t="e">
        <v>#N/A</v>
      </c>
      <c r="EJ28" s="1" t="e">
        <v>#N/A</v>
      </c>
      <c r="EK28" s="1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t="e">
        <f t="shared" si="15"/>
        <v>#N/A</v>
      </c>
      <c r="EU28" s="106"/>
      <c r="EV28" s="27"/>
      <c r="EW28" s="106" t="s">
        <v>2238</v>
      </c>
      <c r="EX28" s="270" t="s">
        <v>2729</v>
      </c>
      <c r="EY28" s="106" t="s">
        <v>2690</v>
      </c>
      <c r="FA28" s="1" t="e">
        <v>#N/A</v>
      </c>
      <c r="FB28" s="1" t="e">
        <v>#N/A</v>
      </c>
      <c r="FC28" s="1" t="e">
        <v>#N/A</v>
      </c>
      <c r="FD28" s="1" t="e">
        <v>#N/A</v>
      </c>
      <c r="FE28" t="e">
        <v>#N/A</v>
      </c>
      <c r="FF28" t="e">
        <v>#N/A</v>
      </c>
      <c r="FG28" t="e">
        <v>#N/A</v>
      </c>
      <c r="FH28" t="e">
        <v>#N/A</v>
      </c>
      <c r="FI28" t="e">
        <v>#N/A</v>
      </c>
      <c r="FJ28" t="e">
        <v>#N/A</v>
      </c>
      <c r="FK28" t="e">
        <v>#N/A</v>
      </c>
      <c r="FL28" t="e">
        <v>#N/A</v>
      </c>
      <c r="FM28" t="e">
        <f t="shared" si="17"/>
        <v>#N/A</v>
      </c>
      <c r="FN28" s="106"/>
      <c r="FO28" s="27"/>
      <c r="FP28" s="106" t="s">
        <v>2238</v>
      </c>
      <c r="FQ28" s="270" t="s">
        <v>2729</v>
      </c>
      <c r="FR28" s="106" t="s">
        <v>2690</v>
      </c>
      <c r="FT28" s="1" t="e">
        <v>#N/A</v>
      </c>
      <c r="FU28" s="1" t="e">
        <v>#N/A</v>
      </c>
      <c r="FV28" s="1" t="e">
        <v>#N/A</v>
      </c>
      <c r="FW28" s="1" t="e">
        <v>#N/A</v>
      </c>
      <c r="FX28" t="e">
        <v>#N/A</v>
      </c>
      <c r="FY28" t="e">
        <v>#N/A</v>
      </c>
      <c r="FZ28" t="e">
        <v>#N/A</v>
      </c>
      <c r="GA28" t="e">
        <v>#N/A</v>
      </c>
      <c r="GB28" t="e">
        <v>#N/A</v>
      </c>
      <c r="GC28" t="e">
        <v>#N/A</v>
      </c>
      <c r="GD28" t="e">
        <v>#N/A</v>
      </c>
      <c r="GE28" t="e">
        <v>#N/A</v>
      </c>
      <c r="GF28" t="e">
        <f t="shared" si="19"/>
        <v>#N/A</v>
      </c>
      <c r="GG28" s="106"/>
      <c r="GH28" s="27"/>
      <c r="GI28" s="106" t="s">
        <v>2238</v>
      </c>
      <c r="GJ28" s="270" t="s">
        <v>2729</v>
      </c>
      <c r="GK28" s="106" t="s">
        <v>2690</v>
      </c>
      <c r="GM28" s="1" t="e">
        <v>#N/A</v>
      </c>
      <c r="GN28" s="1" t="e">
        <v>#N/A</v>
      </c>
      <c r="GO28" s="1" t="e">
        <v>#N/A</v>
      </c>
      <c r="GP28" s="1" t="e">
        <v>#N/A</v>
      </c>
      <c r="GQ28" t="e">
        <v>#N/A</v>
      </c>
      <c r="GR28" t="e">
        <v>#N/A</v>
      </c>
      <c r="GS28" t="e">
        <v>#N/A</v>
      </c>
      <c r="GT28" t="e">
        <v>#N/A</v>
      </c>
      <c r="GU28" t="e">
        <v>#N/A</v>
      </c>
      <c r="GV28" t="e">
        <v>#N/A</v>
      </c>
      <c r="GW28" t="e">
        <v>#N/A</v>
      </c>
      <c r="GX28" t="e">
        <v>#N/A</v>
      </c>
      <c r="GY28" t="e">
        <f t="shared" si="21"/>
        <v>#N/A</v>
      </c>
      <c r="GZ28" s="106"/>
      <c r="HA28" s="27"/>
      <c r="HB28" s="106" t="s">
        <v>2238</v>
      </c>
      <c r="HC28" s="270" t="s">
        <v>2729</v>
      </c>
      <c r="HD28" s="106" t="s">
        <v>2690</v>
      </c>
      <c r="HF28" s="1" t="e">
        <v>#N/A</v>
      </c>
      <c r="HG28" s="1" t="e">
        <v>#N/A</v>
      </c>
      <c r="HH28" s="1" t="e">
        <v>#N/A</v>
      </c>
      <c r="HI28" s="1" t="e">
        <v>#N/A</v>
      </c>
      <c r="HJ28" t="e">
        <v>#N/A</v>
      </c>
      <c r="HK28" t="e">
        <v>#N/A</v>
      </c>
      <c r="HL28" t="e">
        <v>#N/A</v>
      </c>
      <c r="HM28" t="e">
        <v>#N/A</v>
      </c>
      <c r="HN28" t="e">
        <v>#N/A</v>
      </c>
      <c r="HO28" t="e">
        <v>#N/A</v>
      </c>
      <c r="HP28" t="e">
        <v>#N/A</v>
      </c>
      <c r="HQ28" t="e">
        <v>#N/A</v>
      </c>
      <c r="HR28" t="e">
        <f t="shared" si="23"/>
        <v>#N/A</v>
      </c>
      <c r="HS28" s="106"/>
      <c r="HT28" s="27"/>
      <c r="HU28" s="106" t="s">
        <v>2238</v>
      </c>
      <c r="HV28" s="270" t="s">
        <v>2729</v>
      </c>
      <c r="HW28" s="106" t="s">
        <v>2690</v>
      </c>
      <c r="HY28" s="1" t="e">
        <v>#N/A</v>
      </c>
      <c r="HZ28" s="1" t="e">
        <v>#N/A</v>
      </c>
      <c r="IA28" s="1" t="e">
        <v>#N/A</v>
      </c>
      <c r="IB28" s="1" t="e">
        <v>#N/A</v>
      </c>
      <c r="IC28" t="e">
        <v>#N/A</v>
      </c>
      <c r="ID28" t="e">
        <v>#N/A</v>
      </c>
      <c r="IE28" t="e">
        <v>#N/A</v>
      </c>
      <c r="IF28" t="e">
        <v>#N/A</v>
      </c>
      <c r="IG28" t="e">
        <v>#N/A</v>
      </c>
      <c r="IH28" t="e">
        <v>#N/A</v>
      </c>
      <c r="II28" t="e">
        <v>#N/A</v>
      </c>
      <c r="IJ28" t="e">
        <v>#N/A</v>
      </c>
      <c r="IK28" t="e">
        <f t="shared" si="24"/>
        <v>#N/A</v>
      </c>
      <c r="IL28" s="106"/>
      <c r="IM28" s="27"/>
      <c r="IN28" s="106" t="s">
        <v>2238</v>
      </c>
      <c r="IO28" s="270" t="s">
        <v>2729</v>
      </c>
      <c r="IP28" s="106" t="s">
        <v>2690</v>
      </c>
      <c r="IR28" s="1" t="e">
        <v>#N/A</v>
      </c>
      <c r="IS28" s="1" t="e">
        <v>#N/A</v>
      </c>
      <c r="IT28" s="1" t="e">
        <v>#N/A</v>
      </c>
      <c r="IU28" s="1" t="e">
        <v>#N/A</v>
      </c>
      <c r="IV28" t="e">
        <v>#N/A</v>
      </c>
      <c r="IW28" t="e">
        <v>#N/A</v>
      </c>
      <c r="IX28" t="e">
        <v>#N/A</v>
      </c>
      <c r="IY28" t="e">
        <v>#N/A</v>
      </c>
      <c r="IZ28" t="e">
        <v>#N/A</v>
      </c>
      <c r="JA28" t="e">
        <v>#N/A</v>
      </c>
      <c r="JB28" t="e">
        <v>#N/A</v>
      </c>
      <c r="JC28" t="e">
        <v>#N/A</v>
      </c>
      <c r="JD28" t="e">
        <f t="shared" si="26"/>
        <v>#N/A</v>
      </c>
      <c r="JE28" s="106"/>
      <c r="JF28" s="27"/>
      <c r="JG28" s="106" t="s">
        <v>2238</v>
      </c>
      <c r="JH28" s="270" t="s">
        <v>2729</v>
      </c>
      <c r="JI28" s="106" t="s">
        <v>2690</v>
      </c>
      <c r="JK28" s="1">
        <v>0</v>
      </c>
      <c r="JL28" s="1">
        <v>0</v>
      </c>
      <c r="JM28" s="1">
        <v>0</v>
      </c>
      <c r="JN28" s="1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f t="shared" si="28"/>
        <v>0</v>
      </c>
      <c r="JX28" s="106"/>
      <c r="JY28" s="27"/>
      <c r="JZ28" s="106" t="s">
        <v>2238</v>
      </c>
      <c r="KA28" s="270" t="s">
        <v>2729</v>
      </c>
      <c r="KB28" s="106" t="s">
        <v>2690</v>
      </c>
      <c r="KD28" s="1">
        <v>0.25283564814814813</v>
      </c>
      <c r="KE28" s="1">
        <v>8.4849537037037029E-2</v>
      </c>
      <c r="KF28" s="1">
        <v>3.5520833333333328E-2</v>
      </c>
      <c r="KG28" s="1">
        <v>0.13245370370370371</v>
      </c>
      <c r="KH28">
        <v>15</v>
      </c>
      <c r="KI28">
        <v>178</v>
      </c>
      <c r="KJ28">
        <v>152</v>
      </c>
      <c r="KK28">
        <v>3</v>
      </c>
      <c r="KL28">
        <v>0</v>
      </c>
      <c r="KM28">
        <v>0</v>
      </c>
      <c r="KN28">
        <v>0</v>
      </c>
      <c r="KO28">
        <v>98.06</v>
      </c>
      <c r="KP28">
        <f t="shared" si="30"/>
        <v>175</v>
      </c>
      <c r="KQ28" s="106"/>
      <c r="KR28" s="27"/>
      <c r="KS28" s="106" t="s">
        <v>2238</v>
      </c>
      <c r="KT28" s="270" t="s">
        <v>2729</v>
      </c>
      <c r="KU28" s="106" t="s">
        <v>2690</v>
      </c>
      <c r="KW28" s="1">
        <v>0</v>
      </c>
      <c r="KX28" s="1">
        <v>0</v>
      </c>
      <c r="KY28" s="1">
        <v>0</v>
      </c>
      <c r="KZ28" s="1">
        <v>0</v>
      </c>
      <c r="LA28">
        <v>0</v>
      </c>
      <c r="LB28">
        <v>0</v>
      </c>
      <c r="LC28">
        <v>23</v>
      </c>
      <c r="LD28">
        <v>3</v>
      </c>
      <c r="LE28">
        <v>0</v>
      </c>
      <c r="LF28">
        <v>0</v>
      </c>
      <c r="LG28">
        <v>0</v>
      </c>
      <c r="LH28">
        <v>88.46</v>
      </c>
      <c r="LI28">
        <f t="shared" si="32"/>
        <v>-3</v>
      </c>
      <c r="LJ28" s="106"/>
      <c r="LK28" s="27"/>
      <c r="LL28" s="106" t="s">
        <v>2238</v>
      </c>
      <c r="LM28" s="270" t="s">
        <v>2729</v>
      </c>
      <c r="LN28" s="106" t="s">
        <v>2690</v>
      </c>
      <c r="LP28" s="1">
        <v>0</v>
      </c>
      <c r="LQ28" s="1">
        <v>0</v>
      </c>
      <c r="LR28" s="1">
        <v>0</v>
      </c>
      <c r="LS28" s="1">
        <v>0</v>
      </c>
      <c r="LT28">
        <v>0</v>
      </c>
      <c r="LU28">
        <v>0</v>
      </c>
      <c r="LV28">
        <v>23</v>
      </c>
      <c r="LW28">
        <v>3</v>
      </c>
      <c r="LX28">
        <v>0</v>
      </c>
      <c r="LY28">
        <v>0</v>
      </c>
      <c r="LZ28">
        <v>0</v>
      </c>
      <c r="MA28">
        <v>88.46</v>
      </c>
      <c r="MB28">
        <f t="shared" si="33"/>
        <v>-3</v>
      </c>
      <c r="MC28" s="106"/>
      <c r="MD28" s="27"/>
      <c r="ME28" s="106" t="s">
        <v>2238</v>
      </c>
      <c r="MF28" s="270" t="s">
        <v>2729</v>
      </c>
      <c r="MG28" s="106" t="s">
        <v>2690</v>
      </c>
      <c r="MI28" s="1" t="e">
        <v>#N/A</v>
      </c>
      <c r="MJ28" s="1" t="e">
        <v>#N/A</v>
      </c>
      <c r="MK28" s="1" t="e">
        <v>#N/A</v>
      </c>
      <c r="ML28" s="1" t="e">
        <v>#N/A</v>
      </c>
      <c r="MM28" t="e">
        <v>#N/A</v>
      </c>
      <c r="MN28" t="e">
        <v>#N/A</v>
      </c>
      <c r="MO28" t="e">
        <v>#N/A</v>
      </c>
      <c r="MP28" t="e">
        <v>#N/A</v>
      </c>
      <c r="MQ28" t="e">
        <v>#N/A</v>
      </c>
      <c r="MR28" t="e">
        <v>#N/A</v>
      </c>
      <c r="MS28" t="e">
        <v>#N/A</v>
      </c>
      <c r="MT28" t="e">
        <v>#N/A</v>
      </c>
      <c r="MU28" t="e">
        <f t="shared" si="34"/>
        <v>#N/A</v>
      </c>
      <c r="MV28" s="106"/>
      <c r="MW28" s="27"/>
    </row>
    <row r="29" spans="1:361">
      <c r="A29" t="s">
        <v>2085</v>
      </c>
      <c r="B29" s="270" t="s">
        <v>2729</v>
      </c>
      <c r="C29" s="106" t="s">
        <v>2690</v>
      </c>
      <c r="E29" s="1">
        <v>0.37063657407407408</v>
      </c>
      <c r="F29" s="1">
        <v>0.32100694444444444</v>
      </c>
      <c r="G29" s="1">
        <v>4.4027777777777777E-2</v>
      </c>
      <c r="H29" s="1">
        <v>5.5902777777777782E-3</v>
      </c>
      <c r="I29">
        <v>68</v>
      </c>
      <c r="J29">
        <v>725</v>
      </c>
      <c r="K29">
        <v>761</v>
      </c>
      <c r="L29">
        <v>71</v>
      </c>
      <c r="M29">
        <v>0</v>
      </c>
      <c r="N29">
        <v>0</v>
      </c>
      <c r="O29">
        <v>0</v>
      </c>
      <c r="P29">
        <v>91.47</v>
      </c>
      <c r="Q29">
        <f t="shared" si="8"/>
        <v>654</v>
      </c>
      <c r="R29">
        <v>746</v>
      </c>
      <c r="S29" s="27">
        <f t="shared" ref="S29:S31" si="115">Q29/R29*100</f>
        <v>87.667560321715825</v>
      </c>
      <c r="T29" t="s">
        <v>2085</v>
      </c>
      <c r="U29" s="270" t="s">
        <v>2729</v>
      </c>
      <c r="V29" s="106" t="s">
        <v>2690</v>
      </c>
      <c r="X29" s="1">
        <v>0.35468749999999999</v>
      </c>
      <c r="Y29" s="1">
        <v>0.32010416666666669</v>
      </c>
      <c r="Z29" s="1">
        <v>2.7083333333333334E-2</v>
      </c>
      <c r="AA29" s="1">
        <v>7.4768518518518526E-3</v>
      </c>
      <c r="AB29">
        <v>43</v>
      </c>
      <c r="AC29">
        <v>956</v>
      </c>
      <c r="AD29">
        <v>322</v>
      </c>
      <c r="AE29">
        <v>40</v>
      </c>
      <c r="AF29">
        <v>0</v>
      </c>
      <c r="AG29">
        <v>0</v>
      </c>
      <c r="AH29">
        <v>0</v>
      </c>
      <c r="AI29">
        <v>88.95</v>
      </c>
      <c r="AJ29">
        <f t="shared" si="9"/>
        <v>916</v>
      </c>
      <c r="AK29">
        <v>746</v>
      </c>
      <c r="AL29" s="27">
        <f t="shared" ref="AL29" si="116">AJ29/AK29*100</f>
        <v>122.7882037533512</v>
      </c>
      <c r="AM29" t="s">
        <v>2085</v>
      </c>
      <c r="AN29" s="270" t="s">
        <v>2729</v>
      </c>
      <c r="AO29" s="106" t="s">
        <v>2690</v>
      </c>
      <c r="AQ29" s="1">
        <v>0.64430555555555558</v>
      </c>
      <c r="AR29" s="1">
        <v>0.59271990740740743</v>
      </c>
      <c r="AS29" s="1">
        <v>3.6921296296296292E-2</v>
      </c>
      <c r="AT29" s="1">
        <v>1.4664351851851852E-2</v>
      </c>
      <c r="AU29">
        <v>93</v>
      </c>
      <c r="AV29">
        <v>1519</v>
      </c>
      <c r="AW29">
        <v>599</v>
      </c>
      <c r="AX29">
        <v>152</v>
      </c>
      <c r="AY29">
        <v>0</v>
      </c>
      <c r="AZ29">
        <v>0</v>
      </c>
      <c r="BA29">
        <v>0</v>
      </c>
      <c r="BB29">
        <v>79.760000000000005</v>
      </c>
      <c r="BC29">
        <f t="shared" si="10"/>
        <v>1367</v>
      </c>
      <c r="BD29">
        <v>746</v>
      </c>
      <c r="BE29" s="27">
        <f t="shared" ref="BE29:BE31" si="117">BC29/BD29*100</f>
        <v>183.24396782841822</v>
      </c>
      <c r="BF29" t="s">
        <v>2085</v>
      </c>
      <c r="BG29" s="270" t="s">
        <v>2729</v>
      </c>
      <c r="BH29" s="106" t="s">
        <v>2690</v>
      </c>
      <c r="BJ29" s="1">
        <v>0.35091435185185182</v>
      </c>
      <c r="BK29" s="1">
        <v>0.30798611111111113</v>
      </c>
      <c r="BL29" s="1">
        <v>4.1226851851851855E-2</v>
      </c>
      <c r="BM29" s="1">
        <v>1.689814814814815E-3</v>
      </c>
      <c r="BN29">
        <v>44</v>
      </c>
      <c r="BO29">
        <v>820</v>
      </c>
      <c r="BP29">
        <v>236</v>
      </c>
      <c r="BQ29">
        <v>31</v>
      </c>
      <c r="BR29">
        <v>0</v>
      </c>
      <c r="BS29">
        <v>0</v>
      </c>
      <c r="BT29">
        <v>0</v>
      </c>
      <c r="BU29">
        <v>88.39</v>
      </c>
      <c r="BV29">
        <f t="shared" si="11"/>
        <v>789</v>
      </c>
      <c r="BW29" s="106">
        <v>1152</v>
      </c>
      <c r="BX29" s="27">
        <f t="shared" ref="BX29:BX31" si="118">BV29/BW29*100</f>
        <v>68.489583333333343</v>
      </c>
      <c r="BY29" t="s">
        <v>2085</v>
      </c>
      <c r="BZ29" s="270" t="s">
        <v>2729</v>
      </c>
      <c r="CA29" s="106" t="s">
        <v>2690</v>
      </c>
      <c r="CC29" s="1">
        <v>0.50214120370370374</v>
      </c>
      <c r="CD29" s="1">
        <v>0.47951388888888885</v>
      </c>
      <c r="CE29" s="1">
        <v>1.996527777777778E-2</v>
      </c>
      <c r="CF29" s="1">
        <v>2.6620370370370374E-3</v>
      </c>
      <c r="CG29">
        <v>131</v>
      </c>
      <c r="CH29">
        <v>1393</v>
      </c>
      <c r="CI29">
        <v>2331</v>
      </c>
      <c r="CJ29">
        <v>297</v>
      </c>
      <c r="CK29">
        <v>0</v>
      </c>
      <c r="CL29">
        <v>0</v>
      </c>
      <c r="CM29">
        <v>0</v>
      </c>
      <c r="CN29">
        <v>88.7</v>
      </c>
      <c r="CO29">
        <f t="shared" si="12"/>
        <v>1096</v>
      </c>
      <c r="CP29" s="106">
        <v>1152</v>
      </c>
      <c r="CQ29" s="27">
        <f t="shared" ref="CQ29:CQ31" si="119">CO29/CP29*100</f>
        <v>95.138888888888886</v>
      </c>
      <c r="CR29" t="s">
        <v>2085</v>
      </c>
      <c r="CS29" s="270" t="s">
        <v>2729</v>
      </c>
      <c r="CT29" s="106" t="s">
        <v>2690</v>
      </c>
      <c r="CV29" s="1">
        <v>0.34902777777777777</v>
      </c>
      <c r="CW29" s="1">
        <v>0.30584490740740738</v>
      </c>
      <c r="CX29" s="1">
        <v>3.8530092592592595E-2</v>
      </c>
      <c r="CY29" s="1">
        <v>4.6296296296296302E-3</v>
      </c>
      <c r="CZ29">
        <v>83</v>
      </c>
      <c r="DA29">
        <v>827</v>
      </c>
      <c r="DB29">
        <v>2032</v>
      </c>
      <c r="DC29">
        <v>178</v>
      </c>
      <c r="DD29">
        <v>0</v>
      </c>
      <c r="DE29">
        <v>0</v>
      </c>
      <c r="DF29">
        <v>0</v>
      </c>
      <c r="DG29">
        <v>91.95</v>
      </c>
      <c r="DH29">
        <f t="shared" si="13"/>
        <v>649</v>
      </c>
      <c r="DI29" s="106">
        <v>1152</v>
      </c>
      <c r="DJ29" s="27">
        <f t="shared" ref="DJ29:DJ31" si="120">DH29/DI29*100</f>
        <v>56.336805555555557</v>
      </c>
      <c r="DK29" t="s">
        <v>2085</v>
      </c>
      <c r="DL29" s="270" t="s">
        <v>2729</v>
      </c>
      <c r="DM29" s="106" t="s">
        <v>2690</v>
      </c>
      <c r="DO29" s="1">
        <v>0.39123842592592589</v>
      </c>
      <c r="DP29" s="1">
        <v>0.3518634259259259</v>
      </c>
      <c r="DQ29" s="1">
        <v>3.4768518518518525E-2</v>
      </c>
      <c r="DR29" s="1">
        <v>4.5833333333333334E-3</v>
      </c>
      <c r="DS29">
        <v>96</v>
      </c>
      <c r="DT29">
        <v>964</v>
      </c>
      <c r="DU29">
        <v>1611</v>
      </c>
      <c r="DV29">
        <v>153</v>
      </c>
      <c r="DW29">
        <v>0</v>
      </c>
      <c r="DX29">
        <v>0</v>
      </c>
      <c r="DY29">
        <v>0</v>
      </c>
      <c r="DZ29">
        <v>91.33</v>
      </c>
      <c r="EA29">
        <f t="shared" si="14"/>
        <v>811</v>
      </c>
      <c r="EB29" s="106">
        <v>1152</v>
      </c>
      <c r="EC29" s="27">
        <f t="shared" ref="EC29:EC31" si="121">EA29/EB29*100</f>
        <v>70.399305555555557</v>
      </c>
      <c r="ED29" t="s">
        <v>2085</v>
      </c>
      <c r="EE29" s="270" t="s">
        <v>2729</v>
      </c>
      <c r="EF29" s="106" t="s">
        <v>2690</v>
      </c>
      <c r="EH29" s="1">
        <v>0.97325231481481478</v>
      </c>
      <c r="EI29" s="1">
        <v>0.8825925925925926</v>
      </c>
      <c r="EJ29" s="1">
        <v>5.9699074074074071E-2</v>
      </c>
      <c r="EK29" s="1">
        <v>3.096064814814815E-2</v>
      </c>
      <c r="EL29">
        <v>109</v>
      </c>
      <c r="EM29">
        <v>2077</v>
      </c>
      <c r="EN29">
        <v>1437</v>
      </c>
      <c r="EO29">
        <v>104</v>
      </c>
      <c r="EP29">
        <v>0</v>
      </c>
      <c r="EQ29">
        <v>0</v>
      </c>
      <c r="ER29">
        <v>0</v>
      </c>
      <c r="ES29">
        <v>93.25</v>
      </c>
      <c r="ET29">
        <f t="shared" si="15"/>
        <v>1973</v>
      </c>
      <c r="EU29" s="106">
        <v>1152</v>
      </c>
      <c r="EV29" s="27">
        <f t="shared" si="47"/>
        <v>171.26736111111111</v>
      </c>
      <c r="EW29" t="s">
        <v>2085</v>
      </c>
      <c r="EX29" s="270" t="s">
        <v>2729</v>
      </c>
      <c r="EY29" s="106" t="s">
        <v>2690</v>
      </c>
      <c r="FA29" s="1">
        <v>0.40738425925925931</v>
      </c>
      <c r="FB29" s="1">
        <v>0.36087962962962966</v>
      </c>
      <c r="FC29" s="1">
        <v>4.1990740740740745E-2</v>
      </c>
      <c r="FD29" s="1">
        <v>4.5023148148148149E-3</v>
      </c>
      <c r="FE29">
        <v>67</v>
      </c>
      <c r="FF29">
        <v>982</v>
      </c>
      <c r="FG29">
        <v>978</v>
      </c>
      <c r="FH29">
        <v>38</v>
      </c>
      <c r="FI29">
        <v>0</v>
      </c>
      <c r="FJ29">
        <v>0</v>
      </c>
      <c r="FK29">
        <v>0</v>
      </c>
      <c r="FL29">
        <v>96.26</v>
      </c>
      <c r="FM29">
        <f t="shared" si="17"/>
        <v>944</v>
      </c>
      <c r="FN29" s="106">
        <v>1152</v>
      </c>
      <c r="FO29" s="27">
        <f t="shared" ref="FO29:FO31" si="122">FM29/FN29*100</f>
        <v>81.944444444444443</v>
      </c>
      <c r="FP29" t="s">
        <v>2085</v>
      </c>
      <c r="FQ29" s="270" t="s">
        <v>2729</v>
      </c>
      <c r="FR29" s="106" t="s">
        <v>2690</v>
      </c>
      <c r="FT29" s="1">
        <v>0.40738425925925931</v>
      </c>
      <c r="FU29" s="1">
        <v>0.36087962962962966</v>
      </c>
      <c r="FV29" s="1">
        <v>4.1990740740740745E-2</v>
      </c>
      <c r="FW29" s="1">
        <v>4.5023148148148149E-3</v>
      </c>
      <c r="FX29">
        <v>67</v>
      </c>
      <c r="FY29">
        <v>982</v>
      </c>
      <c r="FZ29">
        <v>978</v>
      </c>
      <c r="GA29">
        <v>38</v>
      </c>
      <c r="GB29">
        <v>0</v>
      </c>
      <c r="GC29">
        <v>0</v>
      </c>
      <c r="GD29">
        <v>0</v>
      </c>
      <c r="GE29">
        <v>96.26</v>
      </c>
      <c r="GF29">
        <f t="shared" si="19"/>
        <v>944</v>
      </c>
      <c r="GG29" s="106">
        <v>1152</v>
      </c>
      <c r="GH29" s="27">
        <f t="shared" ref="GH29:GH31" si="123">GF29/GG29*100</f>
        <v>81.944444444444443</v>
      </c>
      <c r="GI29" t="s">
        <v>2085</v>
      </c>
      <c r="GJ29" s="270" t="s">
        <v>2729</v>
      </c>
      <c r="GK29" s="106" t="s">
        <v>2690</v>
      </c>
      <c r="GM29" s="1">
        <v>0.32721064814814815</v>
      </c>
      <c r="GN29" s="1">
        <v>0.28832175925925924</v>
      </c>
      <c r="GO29" s="1">
        <v>3.6435185185185189E-2</v>
      </c>
      <c r="GP29" s="1">
        <v>2.4421296296296296E-3</v>
      </c>
      <c r="GQ29">
        <v>51</v>
      </c>
      <c r="GR29">
        <v>848</v>
      </c>
      <c r="GS29">
        <v>788</v>
      </c>
      <c r="GT29">
        <v>26</v>
      </c>
      <c r="GU29">
        <v>0</v>
      </c>
      <c r="GV29">
        <v>0</v>
      </c>
      <c r="GW29">
        <v>0</v>
      </c>
      <c r="GX29">
        <v>96.81</v>
      </c>
      <c r="GY29">
        <f t="shared" si="21"/>
        <v>822</v>
      </c>
      <c r="GZ29" s="106">
        <v>1152</v>
      </c>
      <c r="HA29" s="27">
        <f t="shared" ref="HA29:HA31" si="124">GY29/GZ29*100</f>
        <v>71.354166666666657</v>
      </c>
      <c r="HB29" t="s">
        <v>2085</v>
      </c>
      <c r="HC29" s="270" t="s">
        <v>2729</v>
      </c>
      <c r="HD29" s="106" t="s">
        <v>2690</v>
      </c>
      <c r="HF29" s="1">
        <v>0.14782407407407408</v>
      </c>
      <c r="HG29" s="1">
        <v>0.12719907407407408</v>
      </c>
      <c r="HH29" s="1">
        <v>1.8692129629629631E-2</v>
      </c>
      <c r="HI29" s="1">
        <v>1.9212962962962962E-3</v>
      </c>
      <c r="HJ29">
        <v>27</v>
      </c>
      <c r="HK29">
        <v>336</v>
      </c>
      <c r="HL29">
        <v>695</v>
      </c>
      <c r="HM29">
        <v>44</v>
      </c>
      <c r="HN29">
        <v>0</v>
      </c>
      <c r="HO29">
        <v>0</v>
      </c>
      <c r="HP29">
        <v>0</v>
      </c>
      <c r="HQ29">
        <v>94.05</v>
      </c>
      <c r="HR29">
        <f t="shared" si="23"/>
        <v>292</v>
      </c>
      <c r="HS29" s="106"/>
      <c r="HT29" s="27"/>
      <c r="HU29" t="s">
        <v>2085</v>
      </c>
      <c r="HV29" s="270" t="s">
        <v>2729</v>
      </c>
      <c r="HW29" s="106" t="s">
        <v>2690</v>
      </c>
      <c r="HY29" s="1">
        <v>0.37267361111111108</v>
      </c>
      <c r="HZ29" s="1">
        <v>0.34328703703703706</v>
      </c>
      <c r="IA29" s="1">
        <v>2.6724537037037036E-2</v>
      </c>
      <c r="IB29" s="1">
        <v>2.6504629629629625E-3</v>
      </c>
      <c r="IC29">
        <v>46</v>
      </c>
      <c r="ID29">
        <v>960</v>
      </c>
      <c r="IE29">
        <v>576</v>
      </c>
      <c r="IF29">
        <v>59</v>
      </c>
      <c r="IG29">
        <v>0</v>
      </c>
      <c r="IH29">
        <v>0</v>
      </c>
      <c r="II29">
        <v>0</v>
      </c>
      <c r="IJ29">
        <v>90.71</v>
      </c>
      <c r="IK29">
        <f t="shared" si="24"/>
        <v>901</v>
      </c>
      <c r="IL29" s="106">
        <v>1152</v>
      </c>
      <c r="IM29" s="27">
        <f t="shared" ref="IM29:IM31" si="125">IK29/IL29*100</f>
        <v>78.211805555555557</v>
      </c>
      <c r="IN29" t="s">
        <v>2085</v>
      </c>
      <c r="IO29" s="270" t="s">
        <v>2729</v>
      </c>
      <c r="IP29" s="106" t="s">
        <v>2690</v>
      </c>
      <c r="IR29" s="1">
        <v>0.57444444444444442</v>
      </c>
      <c r="IS29" s="1">
        <v>0.51945601851851853</v>
      </c>
      <c r="IT29" s="1">
        <v>4.3680555555555556E-2</v>
      </c>
      <c r="IU29" s="1">
        <v>1.1296296296296296E-2</v>
      </c>
      <c r="IV29">
        <v>97</v>
      </c>
      <c r="IW29">
        <v>1344</v>
      </c>
      <c r="IX29">
        <v>1711</v>
      </c>
      <c r="IY29">
        <v>129</v>
      </c>
      <c r="IZ29">
        <v>0</v>
      </c>
      <c r="JA29">
        <v>0</v>
      </c>
      <c r="JB29">
        <v>0</v>
      </c>
      <c r="JC29">
        <v>92.99</v>
      </c>
      <c r="JD29">
        <f t="shared" si="26"/>
        <v>1215</v>
      </c>
      <c r="JE29" s="106">
        <v>1152</v>
      </c>
      <c r="JF29" s="27">
        <f t="shared" ref="JF29:JF31" si="126">JD29/JE29*100</f>
        <v>105.46875</v>
      </c>
      <c r="JG29" t="s">
        <v>2085</v>
      </c>
      <c r="JH29" s="270" t="s">
        <v>2729</v>
      </c>
      <c r="JI29" s="106" t="s">
        <v>2690</v>
      </c>
      <c r="JK29" s="1">
        <v>0.36222222222222222</v>
      </c>
      <c r="JL29" s="1">
        <v>0.34803240740740743</v>
      </c>
      <c r="JM29" s="1">
        <v>1.2951388888888887E-2</v>
      </c>
      <c r="JN29" s="1">
        <v>1.2152777777777778E-3</v>
      </c>
      <c r="JO29">
        <v>66</v>
      </c>
      <c r="JP29">
        <v>1168</v>
      </c>
      <c r="JQ29">
        <v>1151</v>
      </c>
      <c r="JR29">
        <v>98</v>
      </c>
      <c r="JS29">
        <v>0</v>
      </c>
      <c r="JT29">
        <v>0</v>
      </c>
      <c r="JU29">
        <v>0</v>
      </c>
      <c r="JV29">
        <v>92.15</v>
      </c>
      <c r="JW29">
        <f t="shared" si="28"/>
        <v>1070</v>
      </c>
      <c r="JX29" s="106">
        <v>1152</v>
      </c>
      <c r="JY29" s="27">
        <f t="shared" ref="JY29:JY31" si="127">JW29/JX29*100</f>
        <v>92.881944444444443</v>
      </c>
      <c r="JZ29" t="s">
        <v>2085</v>
      </c>
      <c r="KA29" s="270" t="s">
        <v>2729</v>
      </c>
      <c r="KB29" s="106" t="s">
        <v>2690</v>
      </c>
      <c r="KD29" s="1">
        <v>0.32105324074074076</v>
      </c>
      <c r="KE29" s="1">
        <v>0.30414351851851851</v>
      </c>
      <c r="KF29" s="1">
        <v>1.5416666666666667E-2</v>
      </c>
      <c r="KG29" s="1">
        <v>1.4814814814814814E-3</v>
      </c>
      <c r="KH29">
        <v>81</v>
      </c>
      <c r="KI29">
        <v>1068</v>
      </c>
      <c r="KJ29">
        <v>1458</v>
      </c>
      <c r="KK29">
        <v>99</v>
      </c>
      <c r="KL29">
        <v>0</v>
      </c>
      <c r="KM29">
        <v>0</v>
      </c>
      <c r="KN29">
        <v>0</v>
      </c>
      <c r="KO29">
        <v>93.64</v>
      </c>
      <c r="KP29">
        <f t="shared" si="30"/>
        <v>969</v>
      </c>
      <c r="KQ29" s="106">
        <v>1152</v>
      </c>
      <c r="KR29" s="27">
        <f t="shared" ref="KR29:KR31" si="128">KP29/KQ29*100</f>
        <v>84.114583333333343</v>
      </c>
      <c r="KS29" t="s">
        <v>2085</v>
      </c>
      <c r="KT29" s="270" t="s">
        <v>2729</v>
      </c>
      <c r="KU29" s="106" t="s">
        <v>2690</v>
      </c>
      <c r="KW29" s="1">
        <v>0.43011574074074077</v>
      </c>
      <c r="KX29" s="1">
        <v>0.38253472222222223</v>
      </c>
      <c r="KY29" s="1">
        <v>4.5370370370370366E-2</v>
      </c>
      <c r="KZ29" s="1">
        <v>2.1990740740740742E-3</v>
      </c>
      <c r="LA29">
        <v>57</v>
      </c>
      <c r="LB29">
        <v>1219</v>
      </c>
      <c r="LC29">
        <v>768</v>
      </c>
      <c r="LD29">
        <v>59</v>
      </c>
      <c r="LE29">
        <v>0</v>
      </c>
      <c r="LF29">
        <v>0</v>
      </c>
      <c r="LG29">
        <v>0</v>
      </c>
      <c r="LH29">
        <v>92.87</v>
      </c>
      <c r="LI29">
        <f t="shared" si="32"/>
        <v>1160</v>
      </c>
      <c r="LJ29" s="106">
        <v>1152</v>
      </c>
      <c r="LK29" s="27">
        <f t="shared" ref="LK29:LK31" si="129">LI29/LJ29*100</f>
        <v>100.69444444444444</v>
      </c>
      <c r="LL29" t="s">
        <v>2085</v>
      </c>
      <c r="LM29" s="270" t="s">
        <v>2729</v>
      </c>
      <c r="LN29" s="106" t="s">
        <v>2690</v>
      </c>
      <c r="LP29" s="1">
        <v>0.27447916666666666</v>
      </c>
      <c r="LQ29" s="1">
        <v>0.25322916666666667</v>
      </c>
      <c r="LR29" s="1">
        <v>1.7685185185185182E-2</v>
      </c>
      <c r="LS29" s="1">
        <v>3.5532407407407405E-3</v>
      </c>
      <c r="LT29">
        <v>41</v>
      </c>
      <c r="LU29">
        <v>781</v>
      </c>
      <c r="LV29">
        <v>770</v>
      </c>
      <c r="LW29">
        <v>46</v>
      </c>
      <c r="LX29">
        <v>0</v>
      </c>
      <c r="LY29">
        <v>0</v>
      </c>
      <c r="LZ29">
        <v>0</v>
      </c>
      <c r="MA29">
        <v>94.36</v>
      </c>
      <c r="MB29">
        <f t="shared" si="33"/>
        <v>735</v>
      </c>
      <c r="MC29" s="106">
        <v>1152</v>
      </c>
      <c r="MD29" s="27">
        <f t="shared" ref="MD29:MD31" si="130">MB29/MC29*100</f>
        <v>63.802083333333336</v>
      </c>
      <c r="ME29" t="s">
        <v>2085</v>
      </c>
      <c r="MF29" s="270" t="s">
        <v>2729</v>
      </c>
      <c r="MG29" s="106" t="s">
        <v>2690</v>
      </c>
      <c r="MI29" s="1">
        <v>0.16903935185185184</v>
      </c>
      <c r="MJ29" s="1">
        <v>0.15083333333333335</v>
      </c>
      <c r="MK29" s="1">
        <v>2.8472222222222219E-3</v>
      </c>
      <c r="ML29" s="1">
        <v>1.5347222222222222E-2</v>
      </c>
      <c r="MM29">
        <v>26</v>
      </c>
      <c r="MN29">
        <v>402</v>
      </c>
      <c r="MO29">
        <v>421</v>
      </c>
      <c r="MP29">
        <v>17</v>
      </c>
      <c r="MQ29">
        <v>0</v>
      </c>
      <c r="MR29">
        <v>0</v>
      </c>
      <c r="MS29">
        <v>0</v>
      </c>
      <c r="MT29">
        <v>96.12</v>
      </c>
      <c r="MU29">
        <f t="shared" si="34"/>
        <v>385</v>
      </c>
      <c r="MV29" s="106"/>
      <c r="MW29" s="27"/>
    </row>
    <row r="30" spans="1:361">
      <c r="A30" s="67" t="s">
        <v>2382</v>
      </c>
      <c r="B30" s="270" t="s">
        <v>2729</v>
      </c>
      <c r="C30" s="106" t="s">
        <v>2690</v>
      </c>
      <c r="E30" s="1">
        <v>0</v>
      </c>
      <c r="F30" s="1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f t="shared" si="8"/>
        <v>0</v>
      </c>
      <c r="S30" s="27"/>
      <c r="T30" s="67" t="s">
        <v>2382</v>
      </c>
      <c r="U30" s="270" t="s">
        <v>2729</v>
      </c>
      <c r="V30" s="106" t="s">
        <v>2690</v>
      </c>
      <c r="X30" s="1">
        <v>0.51962962962962966</v>
      </c>
      <c r="Y30" s="1">
        <v>0.30765046296296295</v>
      </c>
      <c r="Z30" s="1">
        <v>1.5439814814814816E-2</v>
      </c>
      <c r="AA30" s="1">
        <v>0.19651620370370371</v>
      </c>
      <c r="AB30">
        <v>31</v>
      </c>
      <c r="AC30">
        <v>351</v>
      </c>
      <c r="AD30">
        <v>210</v>
      </c>
      <c r="AE30">
        <v>13</v>
      </c>
      <c r="AF30">
        <v>0</v>
      </c>
      <c r="AG30">
        <v>0</v>
      </c>
      <c r="AH30">
        <v>0</v>
      </c>
      <c r="AI30">
        <v>94.17</v>
      </c>
      <c r="AJ30">
        <f t="shared" si="9"/>
        <v>338</v>
      </c>
      <c r="AK30">
        <v>746</v>
      </c>
      <c r="AL30" s="27">
        <f t="shared" ref="AL30" si="131">AJ30/AK30*100</f>
        <v>45.308310991957107</v>
      </c>
      <c r="AM30" s="67" t="s">
        <v>2382</v>
      </c>
      <c r="AN30" s="270" t="s">
        <v>2729</v>
      </c>
      <c r="AO30" s="106" t="s">
        <v>2690</v>
      </c>
      <c r="AQ30" s="1">
        <v>0.69899305555555558</v>
      </c>
      <c r="AR30" s="1">
        <v>0.42660879629629633</v>
      </c>
      <c r="AS30" s="1">
        <v>6.3113425925925934E-2</v>
      </c>
      <c r="AT30" s="1">
        <v>0.20925925925925926</v>
      </c>
      <c r="AU30">
        <v>45</v>
      </c>
      <c r="AV30">
        <v>542</v>
      </c>
      <c r="AW30">
        <v>386</v>
      </c>
      <c r="AX30">
        <v>66</v>
      </c>
      <c r="AY30">
        <v>0</v>
      </c>
      <c r="AZ30">
        <v>0</v>
      </c>
      <c r="BA30">
        <v>0</v>
      </c>
      <c r="BB30">
        <v>85.4</v>
      </c>
      <c r="BC30">
        <f t="shared" si="10"/>
        <v>476</v>
      </c>
      <c r="BD30">
        <v>746</v>
      </c>
      <c r="BE30" s="27">
        <f t="shared" si="117"/>
        <v>63.806970509383376</v>
      </c>
      <c r="BF30" s="67" t="s">
        <v>2382</v>
      </c>
      <c r="BG30" s="270" t="s">
        <v>2729</v>
      </c>
      <c r="BH30" s="106" t="s">
        <v>2690</v>
      </c>
      <c r="BJ30" s="1">
        <v>0.45472222222222225</v>
      </c>
      <c r="BK30" s="1">
        <v>0.25777777777777777</v>
      </c>
      <c r="BL30" s="1">
        <v>5.8946759259259261E-2</v>
      </c>
      <c r="BM30" s="1">
        <v>0.13797453703703702</v>
      </c>
      <c r="BN30">
        <v>22</v>
      </c>
      <c r="BO30">
        <v>307</v>
      </c>
      <c r="BP30">
        <v>140</v>
      </c>
      <c r="BQ30">
        <v>36</v>
      </c>
      <c r="BR30">
        <v>0</v>
      </c>
      <c r="BS30">
        <v>0</v>
      </c>
      <c r="BT30">
        <v>0</v>
      </c>
      <c r="BU30">
        <v>79.55</v>
      </c>
      <c r="BV30">
        <f t="shared" si="11"/>
        <v>271</v>
      </c>
      <c r="BW30" s="106">
        <v>1152</v>
      </c>
      <c r="BX30" s="27">
        <f t="shared" si="118"/>
        <v>23.524305555555554</v>
      </c>
      <c r="BY30" s="67" t="s">
        <v>2382</v>
      </c>
      <c r="BZ30" s="270" t="s">
        <v>2729</v>
      </c>
      <c r="CA30" s="106" t="s">
        <v>2690</v>
      </c>
      <c r="CC30" s="1">
        <v>0.3394328703703704</v>
      </c>
      <c r="CD30" s="1">
        <v>0.20125000000000001</v>
      </c>
      <c r="CE30" s="1">
        <v>3.3877314814814811E-2</v>
      </c>
      <c r="CF30" s="1">
        <v>0.10429398148148149</v>
      </c>
      <c r="CG30">
        <v>33</v>
      </c>
      <c r="CH30">
        <v>263</v>
      </c>
      <c r="CI30">
        <v>715</v>
      </c>
      <c r="CJ30">
        <v>101</v>
      </c>
      <c r="CK30">
        <v>0</v>
      </c>
      <c r="CL30">
        <v>0</v>
      </c>
      <c r="CM30">
        <v>0</v>
      </c>
      <c r="CN30">
        <v>87.62</v>
      </c>
      <c r="CO30">
        <f t="shared" si="12"/>
        <v>162</v>
      </c>
      <c r="CP30" s="106">
        <v>1152</v>
      </c>
      <c r="CQ30" s="27">
        <f t="shared" si="119"/>
        <v>14.0625</v>
      </c>
      <c r="CR30" s="67" t="s">
        <v>2382</v>
      </c>
      <c r="CS30" s="270" t="s">
        <v>2729</v>
      </c>
      <c r="CT30" s="106" t="s">
        <v>2690</v>
      </c>
      <c r="CV30" s="1">
        <v>0.52344907407407404</v>
      </c>
      <c r="CW30" s="1">
        <v>0.34675925925925927</v>
      </c>
      <c r="CX30" s="1">
        <v>3.3750000000000002E-2</v>
      </c>
      <c r="CY30" s="1">
        <v>0.1429398148148148</v>
      </c>
      <c r="CZ30">
        <v>49</v>
      </c>
      <c r="DA30">
        <v>368</v>
      </c>
      <c r="DB30">
        <v>608</v>
      </c>
      <c r="DC30">
        <v>95</v>
      </c>
      <c r="DD30">
        <v>0</v>
      </c>
      <c r="DE30">
        <v>0</v>
      </c>
      <c r="DF30">
        <v>0</v>
      </c>
      <c r="DG30">
        <v>86.49</v>
      </c>
      <c r="DH30">
        <f t="shared" si="13"/>
        <v>273</v>
      </c>
      <c r="DI30" s="106">
        <v>1152</v>
      </c>
      <c r="DJ30" s="27">
        <f t="shared" si="120"/>
        <v>23.697916666666664</v>
      </c>
      <c r="DK30" s="67" t="s">
        <v>2382</v>
      </c>
      <c r="DL30" s="270" t="s">
        <v>2729</v>
      </c>
      <c r="DM30" s="106" t="s">
        <v>2690</v>
      </c>
      <c r="DO30" s="1">
        <v>0.32629629629629631</v>
      </c>
      <c r="DP30" s="1">
        <v>0.19351851851851851</v>
      </c>
      <c r="DQ30" s="1">
        <v>4.1423611111111112E-2</v>
      </c>
      <c r="DR30" s="1">
        <v>9.1342592592592586E-2</v>
      </c>
      <c r="DS30">
        <v>26</v>
      </c>
      <c r="DT30">
        <v>222</v>
      </c>
      <c r="DU30">
        <v>453</v>
      </c>
      <c r="DV30">
        <v>81</v>
      </c>
      <c r="DW30">
        <v>0</v>
      </c>
      <c r="DX30">
        <v>0</v>
      </c>
      <c r="DY30">
        <v>0</v>
      </c>
      <c r="DZ30">
        <v>84.83</v>
      </c>
      <c r="EA30">
        <f t="shared" si="14"/>
        <v>141</v>
      </c>
      <c r="EB30" s="106">
        <v>1152</v>
      </c>
      <c r="EC30" s="27">
        <f t="shared" si="121"/>
        <v>12.239583333333332</v>
      </c>
      <c r="ED30" s="67" t="s">
        <v>2382</v>
      </c>
      <c r="EE30" s="270" t="s">
        <v>2729</v>
      </c>
      <c r="EF30" s="106" t="s">
        <v>2690</v>
      </c>
      <c r="EH30" s="1">
        <v>0.24354166666666666</v>
      </c>
      <c r="EI30" s="1">
        <v>0.15601851851851853</v>
      </c>
      <c r="EJ30" s="1">
        <v>2.1342592592592594E-2</v>
      </c>
      <c r="EK30" s="1">
        <v>6.6168981481481481E-2</v>
      </c>
      <c r="EL30">
        <v>24</v>
      </c>
      <c r="EM30">
        <v>222</v>
      </c>
      <c r="EN30">
        <v>153</v>
      </c>
      <c r="EO30">
        <v>33</v>
      </c>
      <c r="EP30">
        <v>0</v>
      </c>
      <c r="EQ30">
        <v>0</v>
      </c>
      <c r="ER30">
        <v>0</v>
      </c>
      <c r="ES30">
        <v>82.26</v>
      </c>
      <c r="ET30">
        <f t="shared" si="15"/>
        <v>189</v>
      </c>
      <c r="EU30" s="106">
        <v>1152</v>
      </c>
      <c r="EV30" s="27">
        <f t="shared" si="47"/>
        <v>16.40625</v>
      </c>
      <c r="EW30" s="67" t="s">
        <v>2382</v>
      </c>
      <c r="EX30" s="270" t="s">
        <v>2729</v>
      </c>
      <c r="EY30" s="106" t="s">
        <v>2690</v>
      </c>
      <c r="FA30" s="1">
        <v>0.32703703703703701</v>
      </c>
      <c r="FB30" s="1">
        <v>0.20929398148148148</v>
      </c>
      <c r="FC30" s="1">
        <v>1.8159722222222219E-2</v>
      </c>
      <c r="FD30" s="1">
        <v>9.9560185185185182E-2</v>
      </c>
      <c r="FE30">
        <v>21</v>
      </c>
      <c r="FF30">
        <v>314</v>
      </c>
      <c r="FG30">
        <v>94</v>
      </c>
      <c r="FH30">
        <v>6</v>
      </c>
      <c r="FI30">
        <v>0</v>
      </c>
      <c r="FJ30">
        <v>0</v>
      </c>
      <c r="FK30">
        <v>0</v>
      </c>
      <c r="FL30">
        <v>94</v>
      </c>
      <c r="FM30">
        <f t="shared" si="17"/>
        <v>308</v>
      </c>
      <c r="FN30" s="106">
        <v>1152</v>
      </c>
      <c r="FO30" s="27">
        <f t="shared" si="122"/>
        <v>26.736111111111111</v>
      </c>
      <c r="FP30" s="67" t="s">
        <v>2382</v>
      </c>
      <c r="FQ30" s="270" t="s">
        <v>2729</v>
      </c>
      <c r="FR30" s="106" t="s">
        <v>2690</v>
      </c>
      <c r="FT30" s="1">
        <v>0.32703703703703701</v>
      </c>
      <c r="FU30" s="1">
        <v>0.20929398148148148</v>
      </c>
      <c r="FV30" s="1">
        <v>1.8159722222222219E-2</v>
      </c>
      <c r="FW30" s="1">
        <v>9.9560185185185182E-2</v>
      </c>
      <c r="FX30">
        <v>21</v>
      </c>
      <c r="FY30">
        <v>314</v>
      </c>
      <c r="FZ30">
        <v>94</v>
      </c>
      <c r="GA30">
        <v>6</v>
      </c>
      <c r="GB30">
        <v>0</v>
      </c>
      <c r="GC30">
        <v>0</v>
      </c>
      <c r="GD30">
        <v>0</v>
      </c>
      <c r="GE30">
        <v>94</v>
      </c>
      <c r="GF30">
        <f t="shared" si="19"/>
        <v>308</v>
      </c>
      <c r="GG30" s="106">
        <v>1152</v>
      </c>
      <c r="GH30" s="27">
        <f t="shared" si="123"/>
        <v>26.736111111111111</v>
      </c>
      <c r="GI30" s="67" t="s">
        <v>2382</v>
      </c>
      <c r="GJ30" s="270" t="s">
        <v>2729</v>
      </c>
      <c r="GK30" s="106" t="s">
        <v>2690</v>
      </c>
      <c r="GM30" s="1">
        <v>0.29281249999999998</v>
      </c>
      <c r="GN30" s="1">
        <v>0.17207175925925924</v>
      </c>
      <c r="GO30" s="1">
        <v>4.7199074074074067E-2</v>
      </c>
      <c r="GP30" s="1">
        <v>7.3530092592592591E-2</v>
      </c>
      <c r="GQ30">
        <v>17</v>
      </c>
      <c r="GR30">
        <v>211</v>
      </c>
      <c r="GS30">
        <v>219</v>
      </c>
      <c r="GT30">
        <v>8</v>
      </c>
      <c r="GU30">
        <v>0</v>
      </c>
      <c r="GV30">
        <v>0</v>
      </c>
      <c r="GW30">
        <v>0</v>
      </c>
      <c r="GX30">
        <v>96.48</v>
      </c>
      <c r="GY30">
        <f t="shared" si="21"/>
        <v>203</v>
      </c>
      <c r="GZ30" s="106">
        <v>1152</v>
      </c>
      <c r="HA30" s="27">
        <f t="shared" si="124"/>
        <v>17.621527777777779</v>
      </c>
      <c r="HB30" s="67" t="s">
        <v>2382</v>
      </c>
      <c r="HC30" s="270" t="s">
        <v>2729</v>
      </c>
      <c r="HD30" s="106" t="s">
        <v>2690</v>
      </c>
      <c r="HF30" s="1">
        <v>0.12841435185185185</v>
      </c>
      <c r="HG30" s="1">
        <v>5.4756944444444448E-2</v>
      </c>
      <c r="HH30" s="1">
        <v>0</v>
      </c>
      <c r="HI30" s="1">
        <v>7.3657407407407408E-2</v>
      </c>
      <c r="HJ30">
        <v>7</v>
      </c>
      <c r="HK30">
        <v>55</v>
      </c>
      <c r="HL30">
        <v>203</v>
      </c>
      <c r="HM30">
        <v>12</v>
      </c>
      <c r="HN30">
        <v>0</v>
      </c>
      <c r="HO30">
        <v>0</v>
      </c>
      <c r="HP30">
        <v>0</v>
      </c>
      <c r="HQ30">
        <v>94.42</v>
      </c>
      <c r="HR30">
        <f t="shared" si="23"/>
        <v>43</v>
      </c>
      <c r="HS30" s="106"/>
      <c r="HT30" s="27"/>
      <c r="HU30" s="67" t="s">
        <v>2382</v>
      </c>
      <c r="HV30" s="270" t="s">
        <v>2729</v>
      </c>
      <c r="HW30" s="106" t="s">
        <v>2690</v>
      </c>
      <c r="HY30" s="1">
        <v>0.2820138888888889</v>
      </c>
      <c r="HZ30" s="1">
        <v>0.18873842592592593</v>
      </c>
      <c r="IA30" s="1">
        <v>5.002314814814815E-2</v>
      </c>
      <c r="IB30" s="1">
        <v>4.3240740740740739E-2</v>
      </c>
      <c r="IC30">
        <v>16</v>
      </c>
      <c r="ID30">
        <v>297</v>
      </c>
      <c r="IE30">
        <v>227</v>
      </c>
      <c r="IF30">
        <v>27</v>
      </c>
      <c r="IG30">
        <v>0</v>
      </c>
      <c r="IH30">
        <v>0</v>
      </c>
      <c r="II30">
        <v>0</v>
      </c>
      <c r="IJ30">
        <v>89.37</v>
      </c>
      <c r="IK30">
        <f t="shared" si="24"/>
        <v>270</v>
      </c>
      <c r="IL30" s="106">
        <v>1152</v>
      </c>
      <c r="IM30" s="27">
        <f t="shared" si="125"/>
        <v>23.4375</v>
      </c>
      <c r="IN30" s="67" t="s">
        <v>2382</v>
      </c>
      <c r="IO30" s="270" t="s">
        <v>2729</v>
      </c>
      <c r="IP30" s="106" t="s">
        <v>2690</v>
      </c>
      <c r="IR30" s="1">
        <v>0.34975694444444444</v>
      </c>
      <c r="IS30" s="1">
        <v>0.2396412037037037</v>
      </c>
      <c r="IT30" s="1">
        <v>4.0208333333333332E-2</v>
      </c>
      <c r="IU30" s="1">
        <v>6.9895833333333338E-2</v>
      </c>
      <c r="IV30">
        <v>31</v>
      </c>
      <c r="IW30">
        <v>328</v>
      </c>
      <c r="IX30">
        <v>433</v>
      </c>
      <c r="IY30">
        <v>52</v>
      </c>
      <c r="IZ30">
        <v>0</v>
      </c>
      <c r="JA30">
        <v>0</v>
      </c>
      <c r="JB30">
        <v>0</v>
      </c>
      <c r="JC30">
        <v>89.28</v>
      </c>
      <c r="JD30">
        <f t="shared" si="26"/>
        <v>276</v>
      </c>
      <c r="JE30" s="106">
        <v>1152</v>
      </c>
      <c r="JF30" s="27">
        <f t="shared" si="126"/>
        <v>23.958333333333336</v>
      </c>
      <c r="JG30" s="67" t="s">
        <v>2382</v>
      </c>
      <c r="JH30" s="270" t="s">
        <v>2729</v>
      </c>
      <c r="JI30" s="106" t="s">
        <v>2690</v>
      </c>
      <c r="JK30" s="1">
        <v>0.4455324074074074</v>
      </c>
      <c r="JL30" s="1">
        <v>0.28243055555555557</v>
      </c>
      <c r="JM30" s="1">
        <v>5.0462962962962959E-2</v>
      </c>
      <c r="JN30" s="1">
        <v>0.11262731481481481</v>
      </c>
      <c r="JO30">
        <v>39</v>
      </c>
      <c r="JP30">
        <v>388</v>
      </c>
      <c r="JQ30">
        <v>374</v>
      </c>
      <c r="JR30">
        <v>65</v>
      </c>
      <c r="JS30">
        <v>0</v>
      </c>
      <c r="JT30">
        <v>0</v>
      </c>
      <c r="JU30">
        <v>0</v>
      </c>
      <c r="JV30">
        <v>85.19</v>
      </c>
      <c r="JW30">
        <f t="shared" si="28"/>
        <v>323</v>
      </c>
      <c r="JX30" s="106">
        <v>1152</v>
      </c>
      <c r="JY30" s="27">
        <f t="shared" si="127"/>
        <v>28.038194444444443</v>
      </c>
      <c r="JZ30" s="67" t="s">
        <v>2382</v>
      </c>
      <c r="KA30" s="270" t="s">
        <v>2729</v>
      </c>
      <c r="KB30" s="106" t="s">
        <v>2690</v>
      </c>
      <c r="KD30" s="1">
        <v>0.36162037037037037</v>
      </c>
      <c r="KE30" s="1">
        <v>0.21440972222222221</v>
      </c>
      <c r="KF30" s="1">
        <v>2.6481481481481481E-2</v>
      </c>
      <c r="KG30" s="1">
        <v>0.12072916666666667</v>
      </c>
      <c r="KH30">
        <v>29</v>
      </c>
      <c r="KI30">
        <v>338</v>
      </c>
      <c r="KJ30">
        <v>433</v>
      </c>
      <c r="KK30">
        <v>39</v>
      </c>
      <c r="KL30">
        <v>0</v>
      </c>
      <c r="KM30">
        <v>0</v>
      </c>
      <c r="KN30">
        <v>0</v>
      </c>
      <c r="KO30">
        <v>91.74</v>
      </c>
      <c r="KP30">
        <f t="shared" si="30"/>
        <v>299</v>
      </c>
      <c r="KQ30" s="106">
        <v>1152</v>
      </c>
      <c r="KR30" s="27">
        <f t="shared" si="128"/>
        <v>25.954861111111111</v>
      </c>
      <c r="KS30" s="67" t="s">
        <v>2382</v>
      </c>
      <c r="KT30" s="270" t="s">
        <v>2729</v>
      </c>
      <c r="KU30" s="106" t="s">
        <v>2690</v>
      </c>
      <c r="KW30" s="1">
        <v>0.29481481481481481</v>
      </c>
      <c r="KX30" s="1">
        <v>0.1839814814814815</v>
      </c>
      <c r="KY30" s="1">
        <v>5.7881944444444444E-2</v>
      </c>
      <c r="KZ30" s="1">
        <v>5.2939814814814821E-2</v>
      </c>
      <c r="LA30">
        <v>17</v>
      </c>
      <c r="LB30">
        <v>238</v>
      </c>
      <c r="LC30">
        <v>230</v>
      </c>
      <c r="LD30">
        <v>33</v>
      </c>
      <c r="LE30">
        <v>0</v>
      </c>
      <c r="LF30">
        <v>0</v>
      </c>
      <c r="LG30">
        <v>0</v>
      </c>
      <c r="LH30">
        <v>87.45</v>
      </c>
      <c r="LI30">
        <f t="shared" si="32"/>
        <v>205</v>
      </c>
      <c r="LJ30" s="106">
        <v>1152</v>
      </c>
      <c r="LK30" s="27">
        <f t="shared" si="129"/>
        <v>17.795138888888889</v>
      </c>
      <c r="LL30" s="67" t="s">
        <v>2382</v>
      </c>
      <c r="LM30" s="270" t="s">
        <v>2729</v>
      </c>
      <c r="LN30" s="106" t="s">
        <v>2690</v>
      </c>
      <c r="LP30" s="1">
        <v>0.5345833333333333</v>
      </c>
      <c r="LQ30" s="1">
        <v>0.40856481481481483</v>
      </c>
      <c r="LR30" s="1">
        <v>3.7106481481481483E-2</v>
      </c>
      <c r="LS30" s="1">
        <v>8.8900462962962959E-2</v>
      </c>
      <c r="LT30">
        <v>34</v>
      </c>
      <c r="LU30">
        <v>524</v>
      </c>
      <c r="LV30">
        <v>110</v>
      </c>
      <c r="LW30">
        <v>11</v>
      </c>
      <c r="LX30">
        <v>0</v>
      </c>
      <c r="LY30">
        <v>0</v>
      </c>
      <c r="LZ30">
        <v>0</v>
      </c>
      <c r="MA30">
        <v>90.91</v>
      </c>
      <c r="MB30">
        <f t="shared" si="33"/>
        <v>513</v>
      </c>
      <c r="MC30" s="106">
        <v>1152</v>
      </c>
      <c r="MD30" s="27">
        <f t="shared" si="130"/>
        <v>44.53125</v>
      </c>
      <c r="ME30" s="67" t="s">
        <v>2382</v>
      </c>
      <c r="MF30" s="270" t="s">
        <v>2729</v>
      </c>
      <c r="MG30" s="106" t="s">
        <v>2690</v>
      </c>
      <c r="MI30" s="1">
        <v>0.65680555555555553</v>
      </c>
      <c r="MJ30" s="1">
        <v>0.42328703703703702</v>
      </c>
      <c r="MK30" s="1">
        <v>3.0763888888888886E-2</v>
      </c>
      <c r="ML30" s="1">
        <v>0.20274305555555558</v>
      </c>
      <c r="MM30">
        <v>26</v>
      </c>
      <c r="MN30">
        <v>621</v>
      </c>
      <c r="MO30">
        <v>197</v>
      </c>
      <c r="MP30">
        <v>22</v>
      </c>
      <c r="MQ30">
        <v>0</v>
      </c>
      <c r="MR30">
        <v>0</v>
      </c>
      <c r="MS30">
        <v>0</v>
      </c>
      <c r="MT30">
        <v>89.95</v>
      </c>
      <c r="MU30">
        <f t="shared" si="34"/>
        <v>599</v>
      </c>
      <c r="MV30" s="106">
        <v>1152</v>
      </c>
      <c r="MW30" s="27">
        <f t="shared" ref="MW30:MW31" si="132">MU30/MV30*100</f>
        <v>51.996527777777779</v>
      </c>
    </row>
    <row r="31" spans="1:361">
      <c r="A31" s="67" t="s">
        <v>1054</v>
      </c>
      <c r="B31" s="270" t="s">
        <v>2729</v>
      </c>
      <c r="C31" s="106" t="s">
        <v>2690</v>
      </c>
      <c r="E31" s="1">
        <v>0.52348379629629627</v>
      </c>
      <c r="F31" s="1">
        <v>0.37153935185185188</v>
      </c>
      <c r="G31" s="1">
        <v>8.4062499999999998E-2</v>
      </c>
      <c r="H31" s="1">
        <v>6.7881944444444439E-2</v>
      </c>
      <c r="I31">
        <v>56</v>
      </c>
      <c r="J31">
        <v>549</v>
      </c>
      <c r="K31">
        <v>330</v>
      </c>
      <c r="L31">
        <v>37</v>
      </c>
      <c r="M31">
        <v>0</v>
      </c>
      <c r="N31">
        <v>0</v>
      </c>
      <c r="O31">
        <v>0</v>
      </c>
      <c r="P31">
        <v>89.92</v>
      </c>
      <c r="Q31">
        <f t="shared" si="8"/>
        <v>512</v>
      </c>
      <c r="R31">
        <v>746</v>
      </c>
      <c r="S31" s="27">
        <f t="shared" si="115"/>
        <v>68.632707774798931</v>
      </c>
      <c r="T31" s="67" t="s">
        <v>1054</v>
      </c>
      <c r="U31" s="270" t="s">
        <v>2729</v>
      </c>
      <c r="V31" s="106" t="s">
        <v>2690</v>
      </c>
      <c r="X31" s="1">
        <v>0.60708333333333331</v>
      </c>
      <c r="Y31" s="1">
        <v>0.46113425925925927</v>
      </c>
      <c r="Z31" s="1">
        <v>6.6736111111111107E-2</v>
      </c>
      <c r="AA31" s="1">
        <v>7.9201388888888891E-2</v>
      </c>
      <c r="AB31">
        <v>72</v>
      </c>
      <c r="AC31">
        <v>942</v>
      </c>
      <c r="AD31">
        <v>553</v>
      </c>
      <c r="AE31">
        <v>85</v>
      </c>
      <c r="AF31">
        <v>0</v>
      </c>
      <c r="AG31">
        <v>0</v>
      </c>
      <c r="AH31">
        <v>0</v>
      </c>
      <c r="AI31">
        <v>86.68</v>
      </c>
      <c r="AJ31">
        <f t="shared" si="9"/>
        <v>857</v>
      </c>
      <c r="AK31">
        <v>746</v>
      </c>
      <c r="AL31" s="27">
        <f t="shared" ref="AL31" si="133">AJ31/AK31*100</f>
        <v>114.87935656836461</v>
      </c>
      <c r="AM31" s="67" t="s">
        <v>1054</v>
      </c>
      <c r="AN31" s="270" t="s">
        <v>2729</v>
      </c>
      <c r="AO31" s="106" t="s">
        <v>2690</v>
      </c>
      <c r="AQ31" s="1">
        <v>0.80442129629629633</v>
      </c>
      <c r="AR31" s="1">
        <v>0.69710648148148147</v>
      </c>
      <c r="AS31" s="1">
        <v>5.559027777777778E-2</v>
      </c>
      <c r="AT31" s="1">
        <v>5.1712962962962961E-2</v>
      </c>
      <c r="AU31">
        <v>69</v>
      </c>
      <c r="AV31">
        <v>1384</v>
      </c>
      <c r="AW31">
        <v>568</v>
      </c>
      <c r="AX31">
        <v>142</v>
      </c>
      <c r="AY31">
        <v>0</v>
      </c>
      <c r="AZ31">
        <v>0</v>
      </c>
      <c r="BA31">
        <v>0</v>
      </c>
      <c r="BB31">
        <v>80</v>
      </c>
      <c r="BC31">
        <f t="shared" si="10"/>
        <v>1242</v>
      </c>
      <c r="BD31">
        <v>746</v>
      </c>
      <c r="BE31" s="27">
        <f t="shared" si="117"/>
        <v>166.48793565683647</v>
      </c>
      <c r="BF31" s="67" t="s">
        <v>1054</v>
      </c>
      <c r="BG31" s="270" t="s">
        <v>2729</v>
      </c>
      <c r="BH31" s="106" t="s">
        <v>2690</v>
      </c>
      <c r="BJ31" s="1">
        <v>0.59223379629629636</v>
      </c>
      <c r="BK31" s="1">
        <v>0.48943287037037037</v>
      </c>
      <c r="BL31" s="1">
        <v>7.0046296296296287E-2</v>
      </c>
      <c r="BM31" s="1">
        <v>3.2754629629629627E-2</v>
      </c>
      <c r="BN31">
        <v>64</v>
      </c>
      <c r="BO31">
        <v>1055</v>
      </c>
      <c r="BP31">
        <v>339</v>
      </c>
      <c r="BQ31">
        <v>81</v>
      </c>
      <c r="BR31">
        <v>0</v>
      </c>
      <c r="BS31">
        <v>0</v>
      </c>
      <c r="BT31">
        <v>0</v>
      </c>
      <c r="BU31">
        <v>80.709999999999994</v>
      </c>
      <c r="BV31">
        <f t="shared" si="11"/>
        <v>974</v>
      </c>
      <c r="BW31" s="106">
        <v>1152</v>
      </c>
      <c r="BX31" s="27">
        <f t="shared" si="118"/>
        <v>84.548611111111114</v>
      </c>
      <c r="BY31" s="67" t="s">
        <v>1054</v>
      </c>
      <c r="BZ31" s="270" t="s">
        <v>2729</v>
      </c>
      <c r="CA31" s="106" t="s">
        <v>2690</v>
      </c>
      <c r="CC31" s="1">
        <v>0.48623842592592598</v>
      </c>
      <c r="CD31" s="1">
        <v>0.38585648148148149</v>
      </c>
      <c r="CE31" s="1">
        <v>6.4328703703703707E-2</v>
      </c>
      <c r="CF31" s="1">
        <v>3.605324074074074E-2</v>
      </c>
      <c r="CG31">
        <v>71</v>
      </c>
      <c r="CH31">
        <v>947</v>
      </c>
      <c r="CI31">
        <v>795</v>
      </c>
      <c r="CJ31">
        <v>256</v>
      </c>
      <c r="CK31">
        <v>0</v>
      </c>
      <c r="CL31">
        <v>0</v>
      </c>
      <c r="CM31">
        <v>0</v>
      </c>
      <c r="CN31">
        <v>75.64</v>
      </c>
      <c r="CO31">
        <f t="shared" si="12"/>
        <v>691</v>
      </c>
      <c r="CP31" s="106">
        <v>1152</v>
      </c>
      <c r="CQ31" s="27">
        <f t="shared" si="119"/>
        <v>59.982638888888886</v>
      </c>
      <c r="CR31" s="67" t="s">
        <v>1054</v>
      </c>
      <c r="CS31" s="270" t="s">
        <v>2729</v>
      </c>
      <c r="CT31" s="106" t="s">
        <v>2690</v>
      </c>
      <c r="CV31" s="1">
        <v>0.46640046296296295</v>
      </c>
      <c r="CW31" s="1">
        <v>0.36171296296296296</v>
      </c>
      <c r="CX31" s="1">
        <v>7.2013888888888891E-2</v>
      </c>
      <c r="CY31" s="1">
        <v>3.2650462962962964E-2</v>
      </c>
      <c r="CZ31">
        <v>134</v>
      </c>
      <c r="DA31">
        <v>910</v>
      </c>
      <c r="DB31">
        <v>1989</v>
      </c>
      <c r="DC31">
        <v>619</v>
      </c>
      <c r="DD31">
        <v>0</v>
      </c>
      <c r="DE31">
        <v>0</v>
      </c>
      <c r="DF31">
        <v>0</v>
      </c>
      <c r="DG31">
        <v>76.27</v>
      </c>
      <c r="DH31">
        <f t="shared" si="13"/>
        <v>291</v>
      </c>
      <c r="DI31" s="106">
        <v>1152</v>
      </c>
      <c r="DJ31" s="27">
        <f t="shared" si="120"/>
        <v>25.260416666666668</v>
      </c>
      <c r="DK31" s="67" t="s">
        <v>1054</v>
      </c>
      <c r="DL31" s="270" t="s">
        <v>2729</v>
      </c>
      <c r="DM31" s="106" t="s">
        <v>2690</v>
      </c>
      <c r="DO31" s="1">
        <v>0.67951388888888886</v>
      </c>
      <c r="DP31" s="1">
        <v>0.39021990740740736</v>
      </c>
      <c r="DQ31" s="1">
        <v>0.23556712962962964</v>
      </c>
      <c r="DR31" s="1">
        <v>5.3726851851851852E-2</v>
      </c>
      <c r="DS31">
        <v>209</v>
      </c>
      <c r="DT31">
        <v>823</v>
      </c>
      <c r="DU31">
        <v>2132</v>
      </c>
      <c r="DV31">
        <v>598</v>
      </c>
      <c r="DW31">
        <v>0</v>
      </c>
      <c r="DX31">
        <v>0</v>
      </c>
      <c r="DY31">
        <v>0</v>
      </c>
      <c r="DZ31">
        <v>78.099999999999994</v>
      </c>
      <c r="EA31">
        <f t="shared" si="14"/>
        <v>225</v>
      </c>
      <c r="EB31" s="106">
        <v>1152</v>
      </c>
      <c r="EC31" s="27">
        <f t="shared" si="121"/>
        <v>19.53125</v>
      </c>
      <c r="ED31" s="67" t="s">
        <v>1054</v>
      </c>
      <c r="EE31" s="270" t="s">
        <v>2729</v>
      </c>
      <c r="EF31" s="106" t="s">
        <v>2690</v>
      </c>
      <c r="EH31" s="1">
        <v>0.60666666666666669</v>
      </c>
      <c r="EI31" s="1">
        <v>0.45406250000000004</v>
      </c>
      <c r="EJ31" s="1">
        <v>0.10854166666666666</v>
      </c>
      <c r="EK31" s="1">
        <v>4.4050925925925931E-2</v>
      </c>
      <c r="EL31">
        <v>37</v>
      </c>
      <c r="EM31">
        <v>658</v>
      </c>
      <c r="EN31">
        <v>284</v>
      </c>
      <c r="EO31">
        <v>71</v>
      </c>
      <c r="EP31">
        <v>0</v>
      </c>
      <c r="EQ31">
        <v>0</v>
      </c>
      <c r="ER31">
        <v>0</v>
      </c>
      <c r="ES31">
        <v>80</v>
      </c>
      <c r="ET31">
        <f t="shared" si="15"/>
        <v>587</v>
      </c>
      <c r="EU31" s="106">
        <v>1152</v>
      </c>
      <c r="EV31" s="27">
        <f t="shared" si="47"/>
        <v>50.954861111111114</v>
      </c>
      <c r="EW31" s="67" t="s">
        <v>1054</v>
      </c>
      <c r="EX31" s="270" t="s">
        <v>2729</v>
      </c>
      <c r="EY31" s="106" t="s">
        <v>2690</v>
      </c>
      <c r="FA31" s="1">
        <v>0.56420138888888893</v>
      </c>
      <c r="FB31" s="1">
        <v>0.41905092592592591</v>
      </c>
      <c r="FC31" s="1">
        <v>9.5115740740740737E-2</v>
      </c>
      <c r="FD31" s="1">
        <v>5.0034722222222223E-2</v>
      </c>
      <c r="FE31">
        <v>69</v>
      </c>
      <c r="FF31">
        <v>745</v>
      </c>
      <c r="FG31">
        <v>704</v>
      </c>
      <c r="FH31">
        <v>82</v>
      </c>
      <c r="FI31">
        <v>0</v>
      </c>
      <c r="FJ31">
        <v>0</v>
      </c>
      <c r="FK31">
        <v>0</v>
      </c>
      <c r="FL31">
        <v>89.57</v>
      </c>
      <c r="FM31">
        <f t="shared" si="17"/>
        <v>663</v>
      </c>
      <c r="FN31" s="106">
        <v>1152</v>
      </c>
      <c r="FO31" s="27">
        <f t="shared" si="122"/>
        <v>57.552083333333336</v>
      </c>
      <c r="FP31" s="67" t="s">
        <v>1054</v>
      </c>
      <c r="FQ31" s="270" t="s">
        <v>2729</v>
      </c>
      <c r="FR31" s="106" t="s">
        <v>2690</v>
      </c>
      <c r="FT31" s="1">
        <v>0.56420138888888893</v>
      </c>
      <c r="FU31" s="1">
        <v>0.41905092592592591</v>
      </c>
      <c r="FV31" s="1">
        <v>9.5115740740740737E-2</v>
      </c>
      <c r="FW31" s="1">
        <v>5.0034722222222223E-2</v>
      </c>
      <c r="FX31">
        <v>69</v>
      </c>
      <c r="FY31">
        <v>745</v>
      </c>
      <c r="FZ31">
        <v>704</v>
      </c>
      <c r="GA31">
        <v>82</v>
      </c>
      <c r="GB31">
        <v>0</v>
      </c>
      <c r="GC31">
        <v>0</v>
      </c>
      <c r="GD31">
        <v>0</v>
      </c>
      <c r="GE31">
        <v>89.57</v>
      </c>
      <c r="GF31">
        <f t="shared" si="19"/>
        <v>663</v>
      </c>
      <c r="GG31" s="106">
        <v>1152</v>
      </c>
      <c r="GH31" s="27">
        <f t="shared" si="123"/>
        <v>57.552083333333336</v>
      </c>
      <c r="GI31" s="67" t="s">
        <v>1054</v>
      </c>
      <c r="GJ31" s="270" t="s">
        <v>2729</v>
      </c>
      <c r="GK31" s="106" t="s">
        <v>2690</v>
      </c>
      <c r="GM31" s="1">
        <v>0.36148148148148151</v>
      </c>
      <c r="GN31" s="1">
        <v>0.20760416666666667</v>
      </c>
      <c r="GO31" s="1">
        <v>0.11001157407407407</v>
      </c>
      <c r="GP31" s="1">
        <v>4.386574074074074E-2</v>
      </c>
      <c r="GQ31">
        <v>46</v>
      </c>
      <c r="GR31">
        <v>490</v>
      </c>
      <c r="GS31">
        <v>415</v>
      </c>
      <c r="GT31">
        <v>57</v>
      </c>
      <c r="GU31">
        <v>0</v>
      </c>
      <c r="GV31">
        <v>0</v>
      </c>
      <c r="GW31">
        <v>0</v>
      </c>
      <c r="GX31">
        <v>87.92</v>
      </c>
      <c r="GY31">
        <f t="shared" si="21"/>
        <v>433</v>
      </c>
      <c r="GZ31" s="106">
        <v>1152</v>
      </c>
      <c r="HA31" s="27">
        <f t="shared" si="124"/>
        <v>37.586805555555557</v>
      </c>
      <c r="HB31" s="67" t="s">
        <v>1054</v>
      </c>
      <c r="HC31" s="270" t="s">
        <v>2729</v>
      </c>
      <c r="HD31" s="106" t="s">
        <v>2690</v>
      </c>
      <c r="HF31" s="1">
        <v>0.26059027777777777</v>
      </c>
      <c r="HG31" s="1">
        <v>0.21722222222222221</v>
      </c>
      <c r="HH31" s="1">
        <v>1.0520833333333333E-2</v>
      </c>
      <c r="HI31" s="1">
        <v>3.2835648148148149E-2</v>
      </c>
      <c r="HJ31">
        <v>31</v>
      </c>
      <c r="HK31">
        <v>408</v>
      </c>
      <c r="HL31">
        <v>434</v>
      </c>
      <c r="HM31">
        <v>19</v>
      </c>
      <c r="HN31">
        <v>0</v>
      </c>
      <c r="HO31">
        <v>0</v>
      </c>
      <c r="HP31">
        <v>0</v>
      </c>
      <c r="HQ31">
        <v>95.81</v>
      </c>
      <c r="HR31">
        <f t="shared" si="23"/>
        <v>389</v>
      </c>
      <c r="HS31" s="106"/>
      <c r="HT31" s="27"/>
      <c r="HU31" s="67" t="s">
        <v>1054</v>
      </c>
      <c r="HV31" s="270" t="s">
        <v>2729</v>
      </c>
      <c r="HW31" s="106" t="s">
        <v>2690</v>
      </c>
      <c r="HY31" s="1">
        <v>0.48190972222222223</v>
      </c>
      <c r="HZ31" s="1">
        <v>0.41255787037037034</v>
      </c>
      <c r="IA31" s="1">
        <v>5.2499999999999998E-2</v>
      </c>
      <c r="IB31" s="1">
        <v>1.6828703703703703E-2</v>
      </c>
      <c r="IC31">
        <v>81</v>
      </c>
      <c r="ID31">
        <v>843</v>
      </c>
      <c r="IE31">
        <v>970</v>
      </c>
      <c r="IF31">
        <v>102</v>
      </c>
      <c r="IG31">
        <v>0</v>
      </c>
      <c r="IH31">
        <v>0</v>
      </c>
      <c r="II31">
        <v>0</v>
      </c>
      <c r="IJ31">
        <v>90.49</v>
      </c>
      <c r="IK31">
        <f t="shared" si="24"/>
        <v>741</v>
      </c>
      <c r="IL31" s="106">
        <v>1152</v>
      </c>
      <c r="IM31" s="27">
        <f t="shared" si="125"/>
        <v>64.322916666666657</v>
      </c>
      <c r="IN31" s="67" t="s">
        <v>1054</v>
      </c>
      <c r="IO31" s="270" t="s">
        <v>2729</v>
      </c>
      <c r="IP31" s="106" t="s">
        <v>2690</v>
      </c>
      <c r="IR31" s="1">
        <v>0.34</v>
      </c>
      <c r="IS31" s="1">
        <v>0.30093750000000002</v>
      </c>
      <c r="IT31" s="1">
        <v>3.6886574074074079E-2</v>
      </c>
      <c r="IU31" s="1">
        <v>2.1643518518518518E-3</v>
      </c>
      <c r="IV31">
        <v>55</v>
      </c>
      <c r="IW31">
        <v>630</v>
      </c>
      <c r="IX31">
        <v>941</v>
      </c>
      <c r="IY31">
        <v>129</v>
      </c>
      <c r="IZ31">
        <v>0</v>
      </c>
      <c r="JA31">
        <v>0</v>
      </c>
      <c r="JB31">
        <v>0</v>
      </c>
      <c r="JC31">
        <v>87.94</v>
      </c>
      <c r="JD31">
        <f t="shared" si="26"/>
        <v>501</v>
      </c>
      <c r="JE31" s="106">
        <v>1152</v>
      </c>
      <c r="JF31" s="27">
        <f t="shared" si="126"/>
        <v>43.489583333333329</v>
      </c>
      <c r="JG31" s="67" t="s">
        <v>1054</v>
      </c>
      <c r="JH31" s="270" t="s">
        <v>2729</v>
      </c>
      <c r="JI31" s="106" t="s">
        <v>2690</v>
      </c>
      <c r="JK31" s="1">
        <v>0.375</v>
      </c>
      <c r="JL31" s="1">
        <v>0.31557870370370372</v>
      </c>
      <c r="JM31" s="1">
        <v>3.9722222222222221E-2</v>
      </c>
      <c r="JN31" s="1">
        <v>1.96875E-2</v>
      </c>
      <c r="JO31">
        <v>66</v>
      </c>
      <c r="JP31">
        <v>642</v>
      </c>
      <c r="JQ31">
        <v>360</v>
      </c>
      <c r="JR31">
        <v>48</v>
      </c>
      <c r="JS31">
        <v>0</v>
      </c>
      <c r="JT31">
        <v>0</v>
      </c>
      <c r="JU31">
        <v>0</v>
      </c>
      <c r="JV31">
        <v>88.24</v>
      </c>
      <c r="JW31">
        <f t="shared" si="28"/>
        <v>594</v>
      </c>
      <c r="JX31" s="106">
        <v>1152</v>
      </c>
      <c r="JY31" s="27">
        <f t="shared" si="127"/>
        <v>51.5625</v>
      </c>
      <c r="JZ31" s="67" t="s">
        <v>1054</v>
      </c>
      <c r="KA31" s="270" t="s">
        <v>2729</v>
      </c>
      <c r="KB31" s="106" t="s">
        <v>2690</v>
      </c>
      <c r="KD31" s="1">
        <v>0.41296296296296298</v>
      </c>
      <c r="KE31" s="1">
        <v>0.36534722222222221</v>
      </c>
      <c r="KF31" s="1">
        <v>2.5775462962962962E-2</v>
      </c>
      <c r="KG31" s="1">
        <v>2.1828703703703701E-2</v>
      </c>
      <c r="KH31">
        <v>79</v>
      </c>
      <c r="KI31">
        <v>884</v>
      </c>
      <c r="KJ31">
        <v>680</v>
      </c>
      <c r="KK31">
        <v>102</v>
      </c>
      <c r="KL31">
        <v>0</v>
      </c>
      <c r="KM31">
        <v>0</v>
      </c>
      <c r="KN31">
        <v>0</v>
      </c>
      <c r="KO31">
        <v>86.96</v>
      </c>
      <c r="KP31">
        <f t="shared" si="30"/>
        <v>782</v>
      </c>
      <c r="KQ31" s="106">
        <v>1152</v>
      </c>
      <c r="KR31" s="27">
        <f t="shared" si="128"/>
        <v>67.881944444444443</v>
      </c>
      <c r="KS31" s="67" t="s">
        <v>1054</v>
      </c>
      <c r="KT31" s="270" t="s">
        <v>2729</v>
      </c>
      <c r="KU31" s="106" t="s">
        <v>2690</v>
      </c>
      <c r="KW31" s="1">
        <v>0.50280092592592596</v>
      </c>
      <c r="KX31" s="1">
        <v>0.37172453703703701</v>
      </c>
      <c r="KY31" s="1">
        <v>0.11778935185185185</v>
      </c>
      <c r="KZ31" s="1">
        <v>1.3287037037037036E-2</v>
      </c>
      <c r="LA31">
        <v>44</v>
      </c>
      <c r="LB31">
        <v>800</v>
      </c>
      <c r="LC31">
        <v>592</v>
      </c>
      <c r="LD31">
        <v>67</v>
      </c>
      <c r="LE31">
        <v>0</v>
      </c>
      <c r="LF31">
        <v>0</v>
      </c>
      <c r="LG31">
        <v>0</v>
      </c>
      <c r="LH31">
        <v>89.83</v>
      </c>
      <c r="LI31">
        <f t="shared" si="32"/>
        <v>733</v>
      </c>
      <c r="LJ31" s="106">
        <v>1152</v>
      </c>
      <c r="LK31" s="27">
        <f t="shared" si="129"/>
        <v>63.628472222222221</v>
      </c>
      <c r="LL31" s="67" t="s">
        <v>1054</v>
      </c>
      <c r="LM31" s="270" t="s">
        <v>2729</v>
      </c>
      <c r="LN31" s="106" t="s">
        <v>2690</v>
      </c>
      <c r="LP31" s="1">
        <v>0.44775462962962959</v>
      </c>
      <c r="LQ31" s="1">
        <v>0.33991898148148153</v>
      </c>
      <c r="LR31" s="1">
        <v>9.076388888888888E-2</v>
      </c>
      <c r="LS31" s="1">
        <v>1.7060185185185185E-2</v>
      </c>
      <c r="LT31">
        <v>50</v>
      </c>
      <c r="LU31">
        <v>751</v>
      </c>
      <c r="LV31">
        <v>813</v>
      </c>
      <c r="LW31">
        <v>81</v>
      </c>
      <c r="LX31">
        <v>0</v>
      </c>
      <c r="LY31">
        <v>0</v>
      </c>
      <c r="LZ31">
        <v>0</v>
      </c>
      <c r="MA31">
        <v>90.94</v>
      </c>
      <c r="MB31">
        <f t="shared" si="33"/>
        <v>670</v>
      </c>
      <c r="MC31" s="106">
        <v>1152</v>
      </c>
      <c r="MD31" s="27">
        <f t="shared" si="130"/>
        <v>58.159722222222221</v>
      </c>
      <c r="ME31" s="67" t="s">
        <v>1054</v>
      </c>
      <c r="MF31" s="270" t="s">
        <v>2729</v>
      </c>
      <c r="MG31" s="106" t="s">
        <v>2690</v>
      </c>
      <c r="MI31" s="1">
        <v>0.73962962962962964</v>
      </c>
      <c r="MJ31" s="1">
        <v>0.58531250000000001</v>
      </c>
      <c r="MK31" s="1">
        <v>8.082175925925926E-2</v>
      </c>
      <c r="ML31" s="1">
        <v>7.3472222222222217E-2</v>
      </c>
      <c r="MM31">
        <v>76</v>
      </c>
      <c r="MN31">
        <v>1394</v>
      </c>
      <c r="MO31">
        <v>198</v>
      </c>
      <c r="MP31">
        <v>11</v>
      </c>
      <c r="MQ31">
        <v>0</v>
      </c>
      <c r="MR31">
        <v>0</v>
      </c>
      <c r="MS31">
        <v>0</v>
      </c>
      <c r="MT31">
        <v>94.74</v>
      </c>
      <c r="MU31">
        <f t="shared" si="34"/>
        <v>1383</v>
      </c>
      <c r="MV31" s="106">
        <v>1152</v>
      </c>
      <c r="MW31" s="27">
        <f t="shared" si="132"/>
        <v>120.05208333333333</v>
      </c>
    </row>
  </sheetData>
  <mergeCells count="19">
    <mergeCell ref="ME1:MW1"/>
    <mergeCell ref="A1:S1"/>
    <mergeCell ref="T1:AL1"/>
    <mergeCell ref="AM1:BE1"/>
    <mergeCell ref="BF1:BX1"/>
    <mergeCell ref="BY1:CQ1"/>
    <mergeCell ref="HU1:IM1"/>
    <mergeCell ref="EW1:FO1"/>
    <mergeCell ref="LL1:MD1"/>
    <mergeCell ref="CR1:DJ1"/>
    <mergeCell ref="DK1:EC1"/>
    <mergeCell ref="JG1:JY1"/>
    <mergeCell ref="JZ1:KR1"/>
    <mergeCell ref="KS1:LK1"/>
    <mergeCell ref="IN1:JF1"/>
    <mergeCell ref="ED1:EV1"/>
    <mergeCell ref="FP1:GH1"/>
    <mergeCell ref="GI1:HA1"/>
    <mergeCell ref="HB1:HT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5F667-78FE-42E7-8CE9-A5554A36037E}">
  <dimension ref="A1:TL22"/>
  <sheetViews>
    <sheetView topLeftCell="SO1" workbookViewId="0">
      <selection activeCell="SK1" sqref="SK1:TL22"/>
    </sheetView>
  </sheetViews>
  <sheetFormatPr defaultRowHeight="14.4"/>
  <cols>
    <col min="1" max="1" width="12.6640625" customWidth="1"/>
    <col min="2" max="2" width="17.33203125" customWidth="1"/>
    <col min="86" max="86" width="16.5546875" customWidth="1"/>
    <col min="142" max="142" width="15.5546875" customWidth="1"/>
    <col min="225" max="225" width="12.5546875" customWidth="1"/>
    <col min="253" max="253" width="12.5546875" customWidth="1"/>
    <col min="254" max="254" width="17.44140625" customWidth="1"/>
    <col min="337" max="337" width="14.5546875" customWidth="1"/>
  </cols>
  <sheetData>
    <row r="1" spans="1:532">
      <c r="A1" s="548">
        <v>43988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43989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43990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43995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43996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43997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>
        <v>43998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>
        <v>43999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>
        <v>43999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>
        <v>44002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>
        <v>44003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>
        <v>44004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>
        <v>44005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>
        <v>44006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>
        <v>44009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44010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>
        <v>44011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>
        <v>44012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>
        <v>44013</v>
      </c>
      <c r="SL1" s="548"/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</row>
    <row r="2" spans="1:532">
      <c r="A2" s="170" t="s">
        <v>1</v>
      </c>
      <c r="B2" s="170" t="s">
        <v>2723</v>
      </c>
      <c r="C2" s="170" t="s">
        <v>2724</v>
      </c>
      <c r="D2" s="170" t="s">
        <v>2730</v>
      </c>
      <c r="E2" s="170" t="s">
        <v>2358</v>
      </c>
      <c r="F2" s="170" t="s">
        <v>2410</v>
      </c>
      <c r="G2" s="170" t="s">
        <v>2411</v>
      </c>
      <c r="H2" s="170" t="s">
        <v>2412</v>
      </c>
      <c r="I2" s="170" t="s">
        <v>2413</v>
      </c>
      <c r="J2" s="170" t="s">
        <v>2414</v>
      </c>
      <c r="K2" s="171" t="s">
        <v>2415</v>
      </c>
      <c r="L2" s="170" t="s">
        <v>2416</v>
      </c>
      <c r="M2" s="170" t="s">
        <v>2417</v>
      </c>
      <c r="N2" s="170" t="s">
        <v>2418</v>
      </c>
      <c r="O2" s="172" t="s">
        <v>2419</v>
      </c>
      <c r="P2" s="170" t="s">
        <v>2420</v>
      </c>
      <c r="Q2" s="170" t="s">
        <v>2421</v>
      </c>
      <c r="R2" s="170" t="s">
        <v>2422</v>
      </c>
      <c r="S2" s="170" t="s">
        <v>2423</v>
      </c>
      <c r="T2" s="170" t="s">
        <v>2424</v>
      </c>
      <c r="U2" s="170" t="s">
        <v>2425</v>
      </c>
      <c r="V2" s="170" t="s">
        <v>2426</v>
      </c>
      <c r="W2" s="170" t="s">
        <v>2427</v>
      </c>
      <c r="X2" s="170" t="s">
        <v>2428</v>
      </c>
      <c r="Y2" s="170" t="s">
        <v>2429</v>
      </c>
      <c r="Z2" s="170" t="s">
        <v>2430</v>
      </c>
      <c r="AA2" s="173" t="s">
        <v>2727</v>
      </c>
      <c r="AB2" s="174" t="s">
        <v>2728</v>
      </c>
      <c r="AC2" s="170" t="s">
        <v>1</v>
      </c>
      <c r="AD2" s="170" t="s">
        <v>2723</v>
      </c>
      <c r="AE2" s="170" t="s">
        <v>2724</v>
      </c>
      <c r="AF2" s="170" t="s">
        <v>2730</v>
      </c>
      <c r="AG2" s="170" t="s">
        <v>2358</v>
      </c>
      <c r="AH2" s="170" t="s">
        <v>2410</v>
      </c>
      <c r="AI2" s="170" t="s">
        <v>2411</v>
      </c>
      <c r="AJ2" s="170" t="s">
        <v>2412</v>
      </c>
      <c r="AK2" s="170" t="s">
        <v>2413</v>
      </c>
      <c r="AL2" s="170" t="s">
        <v>2414</v>
      </c>
      <c r="AM2" s="171" t="s">
        <v>2415</v>
      </c>
      <c r="AN2" s="170" t="s">
        <v>2416</v>
      </c>
      <c r="AO2" s="170" t="s">
        <v>2417</v>
      </c>
      <c r="AP2" s="170" t="s">
        <v>2418</v>
      </c>
      <c r="AQ2" s="172" t="s">
        <v>2419</v>
      </c>
      <c r="AR2" s="170" t="s">
        <v>2420</v>
      </c>
      <c r="AS2" s="170" t="s">
        <v>2421</v>
      </c>
      <c r="AT2" s="170" t="s">
        <v>2422</v>
      </c>
      <c r="AU2" s="170" t="s">
        <v>2423</v>
      </c>
      <c r="AV2" s="170" t="s">
        <v>2424</v>
      </c>
      <c r="AW2" s="170" t="s">
        <v>2425</v>
      </c>
      <c r="AX2" s="170" t="s">
        <v>2426</v>
      </c>
      <c r="AY2" s="170" t="s">
        <v>2427</v>
      </c>
      <c r="AZ2" s="170" t="s">
        <v>2428</v>
      </c>
      <c r="BA2" s="170" t="s">
        <v>2429</v>
      </c>
      <c r="BB2" s="170" t="s">
        <v>2430</v>
      </c>
      <c r="BC2" s="173" t="s">
        <v>2727</v>
      </c>
      <c r="BD2" s="174" t="s">
        <v>2728</v>
      </c>
      <c r="BE2" s="170" t="s">
        <v>1</v>
      </c>
      <c r="BF2" s="170" t="s">
        <v>2723</v>
      </c>
      <c r="BG2" s="170" t="s">
        <v>2724</v>
      </c>
      <c r="BH2" s="170" t="s">
        <v>2730</v>
      </c>
      <c r="BI2" s="170" t="s">
        <v>2358</v>
      </c>
      <c r="BJ2" s="170" t="s">
        <v>2410</v>
      </c>
      <c r="BK2" s="170" t="s">
        <v>2411</v>
      </c>
      <c r="BL2" s="170" t="s">
        <v>2412</v>
      </c>
      <c r="BM2" s="170" t="s">
        <v>2413</v>
      </c>
      <c r="BN2" s="170" t="s">
        <v>2414</v>
      </c>
      <c r="BO2" s="171" t="s">
        <v>2415</v>
      </c>
      <c r="BP2" s="170" t="s">
        <v>2416</v>
      </c>
      <c r="BQ2" s="170" t="s">
        <v>2417</v>
      </c>
      <c r="BR2" s="170" t="s">
        <v>2418</v>
      </c>
      <c r="BS2" s="172" t="s">
        <v>2419</v>
      </c>
      <c r="BT2" s="170" t="s">
        <v>2420</v>
      </c>
      <c r="BU2" s="170" t="s">
        <v>2421</v>
      </c>
      <c r="BV2" s="170" t="s">
        <v>2422</v>
      </c>
      <c r="BW2" s="170" t="s">
        <v>2423</v>
      </c>
      <c r="BX2" s="170" t="s">
        <v>2424</v>
      </c>
      <c r="BY2" s="170" t="s">
        <v>2425</v>
      </c>
      <c r="BZ2" s="170" t="s">
        <v>2426</v>
      </c>
      <c r="CA2" s="170" t="s">
        <v>2427</v>
      </c>
      <c r="CB2" s="170" t="s">
        <v>2428</v>
      </c>
      <c r="CC2" s="170" t="s">
        <v>2429</v>
      </c>
      <c r="CD2" s="170" t="s">
        <v>2430</v>
      </c>
      <c r="CE2" s="173" t="s">
        <v>2727</v>
      </c>
      <c r="CF2" s="174" t="s">
        <v>2728</v>
      </c>
      <c r="CG2" s="170" t="s">
        <v>1</v>
      </c>
      <c r="CH2" s="170" t="s">
        <v>2723</v>
      </c>
      <c r="CI2" s="170" t="s">
        <v>2724</v>
      </c>
      <c r="CJ2" s="170" t="s">
        <v>2730</v>
      </c>
      <c r="CK2" s="170" t="s">
        <v>2358</v>
      </c>
      <c r="CL2" s="170" t="s">
        <v>2410</v>
      </c>
      <c r="CM2" s="170" t="s">
        <v>2411</v>
      </c>
      <c r="CN2" s="170" t="s">
        <v>2412</v>
      </c>
      <c r="CO2" s="170" t="s">
        <v>2413</v>
      </c>
      <c r="CP2" s="170" t="s">
        <v>2414</v>
      </c>
      <c r="CQ2" s="171" t="s">
        <v>2415</v>
      </c>
      <c r="CR2" s="170" t="s">
        <v>2416</v>
      </c>
      <c r="CS2" s="170" t="s">
        <v>2417</v>
      </c>
      <c r="CT2" s="170" t="s">
        <v>2418</v>
      </c>
      <c r="CU2" s="172" t="s">
        <v>2419</v>
      </c>
      <c r="CV2" s="170" t="s">
        <v>2420</v>
      </c>
      <c r="CW2" s="170" t="s">
        <v>2421</v>
      </c>
      <c r="CX2" s="170" t="s">
        <v>2422</v>
      </c>
      <c r="CY2" s="170" t="s">
        <v>2423</v>
      </c>
      <c r="CZ2" s="170" t="s">
        <v>2424</v>
      </c>
      <c r="DA2" s="170" t="s">
        <v>2425</v>
      </c>
      <c r="DB2" s="170" t="s">
        <v>2426</v>
      </c>
      <c r="DC2" s="170" t="s">
        <v>2427</v>
      </c>
      <c r="DD2" s="170" t="s">
        <v>2428</v>
      </c>
      <c r="DE2" s="170" t="s">
        <v>2429</v>
      </c>
      <c r="DF2" s="170" t="s">
        <v>2430</v>
      </c>
      <c r="DG2" s="173" t="s">
        <v>2727</v>
      </c>
      <c r="DH2" s="174" t="s">
        <v>2728</v>
      </c>
      <c r="DI2" s="170" t="s">
        <v>1</v>
      </c>
      <c r="DJ2" s="170" t="s">
        <v>2723</v>
      </c>
      <c r="DK2" s="170" t="s">
        <v>2724</v>
      </c>
      <c r="DL2" s="170" t="s">
        <v>2730</v>
      </c>
      <c r="DM2" s="170" t="s">
        <v>2358</v>
      </c>
      <c r="DN2" s="170" t="s">
        <v>2410</v>
      </c>
      <c r="DO2" s="170" t="s">
        <v>2411</v>
      </c>
      <c r="DP2" s="170" t="s">
        <v>2412</v>
      </c>
      <c r="DQ2" s="170" t="s">
        <v>2413</v>
      </c>
      <c r="DR2" s="170" t="s">
        <v>2414</v>
      </c>
      <c r="DS2" s="171" t="s">
        <v>2415</v>
      </c>
      <c r="DT2" s="170" t="s">
        <v>2416</v>
      </c>
      <c r="DU2" s="170" t="s">
        <v>2417</v>
      </c>
      <c r="DV2" s="170" t="s">
        <v>2418</v>
      </c>
      <c r="DW2" s="172" t="s">
        <v>2419</v>
      </c>
      <c r="DX2" s="170" t="s">
        <v>2420</v>
      </c>
      <c r="DY2" s="170" t="s">
        <v>2421</v>
      </c>
      <c r="DZ2" s="170" t="s">
        <v>2422</v>
      </c>
      <c r="EA2" s="170" t="s">
        <v>2423</v>
      </c>
      <c r="EB2" s="170" t="s">
        <v>2424</v>
      </c>
      <c r="EC2" s="170" t="s">
        <v>2425</v>
      </c>
      <c r="ED2" s="170" t="s">
        <v>2426</v>
      </c>
      <c r="EE2" s="170" t="s">
        <v>2427</v>
      </c>
      <c r="EF2" s="170" t="s">
        <v>2428</v>
      </c>
      <c r="EG2" s="170" t="s">
        <v>2429</v>
      </c>
      <c r="EH2" s="170" t="s">
        <v>2430</v>
      </c>
      <c r="EI2" s="173" t="s">
        <v>2727</v>
      </c>
      <c r="EJ2" s="174" t="s">
        <v>2728</v>
      </c>
      <c r="EK2" s="170" t="s">
        <v>1</v>
      </c>
      <c r="EL2" s="170" t="s">
        <v>2723</v>
      </c>
      <c r="EM2" s="170" t="s">
        <v>2724</v>
      </c>
      <c r="EN2" s="170" t="s">
        <v>2730</v>
      </c>
      <c r="EO2" s="170" t="s">
        <v>2358</v>
      </c>
      <c r="EP2" s="170" t="s">
        <v>2410</v>
      </c>
      <c r="EQ2" s="170" t="s">
        <v>2411</v>
      </c>
      <c r="ER2" s="170" t="s">
        <v>2412</v>
      </c>
      <c r="ES2" s="170" t="s">
        <v>2413</v>
      </c>
      <c r="ET2" s="170" t="s">
        <v>2414</v>
      </c>
      <c r="EU2" s="171" t="s">
        <v>2415</v>
      </c>
      <c r="EV2" s="170" t="s">
        <v>2416</v>
      </c>
      <c r="EW2" s="170" t="s">
        <v>2417</v>
      </c>
      <c r="EX2" s="170" t="s">
        <v>2418</v>
      </c>
      <c r="EY2" s="172" t="s">
        <v>2419</v>
      </c>
      <c r="EZ2" s="170" t="s">
        <v>2420</v>
      </c>
      <c r="FA2" s="170" t="s">
        <v>2421</v>
      </c>
      <c r="FB2" s="170" t="s">
        <v>2422</v>
      </c>
      <c r="FC2" s="170" t="s">
        <v>2423</v>
      </c>
      <c r="FD2" s="170" t="s">
        <v>2424</v>
      </c>
      <c r="FE2" s="170" t="s">
        <v>2425</v>
      </c>
      <c r="FF2" s="170" t="s">
        <v>2426</v>
      </c>
      <c r="FG2" s="170" t="s">
        <v>2427</v>
      </c>
      <c r="FH2" s="170" t="s">
        <v>2428</v>
      </c>
      <c r="FI2" s="170" t="s">
        <v>2429</v>
      </c>
      <c r="FJ2" s="170" t="s">
        <v>2430</v>
      </c>
      <c r="FK2" s="173" t="s">
        <v>2727</v>
      </c>
      <c r="FL2" s="174" t="s">
        <v>2728</v>
      </c>
      <c r="FM2" s="170" t="s">
        <v>1</v>
      </c>
      <c r="FN2" s="170" t="s">
        <v>2723</v>
      </c>
      <c r="FO2" s="170" t="s">
        <v>2724</v>
      </c>
      <c r="FP2" s="170" t="s">
        <v>2730</v>
      </c>
      <c r="FQ2" s="170" t="s">
        <v>2358</v>
      </c>
      <c r="FR2" s="170" t="s">
        <v>2410</v>
      </c>
      <c r="FS2" s="170" t="s">
        <v>2411</v>
      </c>
      <c r="FT2" s="170" t="s">
        <v>2412</v>
      </c>
      <c r="FU2" s="170" t="s">
        <v>2413</v>
      </c>
      <c r="FV2" s="170" t="s">
        <v>2414</v>
      </c>
      <c r="FW2" s="171" t="s">
        <v>2415</v>
      </c>
      <c r="FX2" s="170" t="s">
        <v>2416</v>
      </c>
      <c r="FY2" s="170" t="s">
        <v>2417</v>
      </c>
      <c r="FZ2" s="170" t="s">
        <v>2418</v>
      </c>
      <c r="GA2" s="172" t="s">
        <v>2419</v>
      </c>
      <c r="GB2" s="170" t="s">
        <v>2420</v>
      </c>
      <c r="GC2" s="170" t="s">
        <v>2421</v>
      </c>
      <c r="GD2" s="170" t="s">
        <v>2422</v>
      </c>
      <c r="GE2" s="170" t="s">
        <v>2423</v>
      </c>
      <c r="GF2" s="170" t="s">
        <v>2424</v>
      </c>
      <c r="GG2" s="170" t="s">
        <v>2425</v>
      </c>
      <c r="GH2" s="170" t="s">
        <v>2426</v>
      </c>
      <c r="GI2" s="170" t="s">
        <v>2427</v>
      </c>
      <c r="GJ2" s="170" t="s">
        <v>2428</v>
      </c>
      <c r="GK2" s="170" t="s">
        <v>2429</v>
      </c>
      <c r="GL2" s="170" t="s">
        <v>2430</v>
      </c>
      <c r="GM2" s="173" t="s">
        <v>2727</v>
      </c>
      <c r="GN2" s="174" t="s">
        <v>2728</v>
      </c>
      <c r="GO2" s="170" t="s">
        <v>1</v>
      </c>
      <c r="GP2" s="170" t="s">
        <v>2723</v>
      </c>
      <c r="GQ2" s="170" t="s">
        <v>2724</v>
      </c>
      <c r="GR2" s="170" t="s">
        <v>2730</v>
      </c>
      <c r="GS2" s="170" t="s">
        <v>2358</v>
      </c>
      <c r="GT2" s="170" t="s">
        <v>2410</v>
      </c>
      <c r="GU2" s="170" t="s">
        <v>2411</v>
      </c>
      <c r="GV2" s="170" t="s">
        <v>2412</v>
      </c>
      <c r="GW2" s="170" t="s">
        <v>2413</v>
      </c>
      <c r="GX2" s="170" t="s">
        <v>2414</v>
      </c>
      <c r="GY2" s="171" t="s">
        <v>2415</v>
      </c>
      <c r="GZ2" s="170" t="s">
        <v>2416</v>
      </c>
      <c r="HA2" s="170" t="s">
        <v>2417</v>
      </c>
      <c r="HB2" s="170" t="s">
        <v>2418</v>
      </c>
      <c r="HC2" s="172" t="s">
        <v>2419</v>
      </c>
      <c r="HD2" s="170" t="s">
        <v>2420</v>
      </c>
      <c r="HE2" s="170" t="s">
        <v>2421</v>
      </c>
      <c r="HF2" s="170" t="s">
        <v>2422</v>
      </c>
      <c r="HG2" s="170" t="s">
        <v>2423</v>
      </c>
      <c r="HH2" s="170" t="s">
        <v>2424</v>
      </c>
      <c r="HI2" s="170" t="s">
        <v>2425</v>
      </c>
      <c r="HJ2" s="170" t="s">
        <v>2426</v>
      </c>
      <c r="HK2" s="170" t="s">
        <v>2427</v>
      </c>
      <c r="HL2" s="170" t="s">
        <v>2428</v>
      </c>
      <c r="HM2" s="170" t="s">
        <v>2429</v>
      </c>
      <c r="HN2" s="170" t="s">
        <v>2430</v>
      </c>
      <c r="HO2" s="173" t="s">
        <v>2727</v>
      </c>
      <c r="HP2" s="174" t="s">
        <v>2728</v>
      </c>
      <c r="HQ2" s="170" t="s">
        <v>1</v>
      </c>
      <c r="HR2" s="170" t="s">
        <v>2723</v>
      </c>
      <c r="HS2" s="170" t="s">
        <v>2724</v>
      </c>
      <c r="HT2" s="170" t="s">
        <v>2730</v>
      </c>
      <c r="HU2" s="170" t="s">
        <v>2358</v>
      </c>
      <c r="HV2" s="170" t="s">
        <v>2410</v>
      </c>
      <c r="HW2" s="170" t="s">
        <v>2411</v>
      </c>
      <c r="HX2" s="170" t="s">
        <v>2412</v>
      </c>
      <c r="HY2" s="170" t="s">
        <v>2413</v>
      </c>
      <c r="HZ2" s="170" t="s">
        <v>2414</v>
      </c>
      <c r="IA2" s="171" t="s">
        <v>2415</v>
      </c>
      <c r="IB2" s="170" t="s">
        <v>2416</v>
      </c>
      <c r="IC2" s="170" t="s">
        <v>2417</v>
      </c>
      <c r="ID2" s="170" t="s">
        <v>2418</v>
      </c>
      <c r="IE2" s="172" t="s">
        <v>2419</v>
      </c>
      <c r="IF2" s="170" t="s">
        <v>2420</v>
      </c>
      <c r="IG2" s="170" t="s">
        <v>2421</v>
      </c>
      <c r="IH2" s="170" t="s">
        <v>2422</v>
      </c>
      <c r="II2" s="170" t="s">
        <v>2423</v>
      </c>
      <c r="IJ2" s="170" t="s">
        <v>2424</v>
      </c>
      <c r="IK2" s="170" t="s">
        <v>2425</v>
      </c>
      <c r="IL2" s="170" t="s">
        <v>2426</v>
      </c>
      <c r="IM2" s="170" t="s">
        <v>2427</v>
      </c>
      <c r="IN2" s="170" t="s">
        <v>2428</v>
      </c>
      <c r="IO2" s="170" t="s">
        <v>2429</v>
      </c>
      <c r="IP2" s="170" t="s">
        <v>2430</v>
      </c>
      <c r="IQ2" s="173" t="s">
        <v>2727</v>
      </c>
      <c r="IR2" s="174" t="s">
        <v>2728</v>
      </c>
      <c r="IS2" s="170" t="s">
        <v>1</v>
      </c>
      <c r="IT2" s="170" t="s">
        <v>2723</v>
      </c>
      <c r="IU2" s="170" t="s">
        <v>2724</v>
      </c>
      <c r="IV2" s="170" t="s">
        <v>2730</v>
      </c>
      <c r="IW2" s="170" t="s">
        <v>2358</v>
      </c>
      <c r="IX2" s="170" t="s">
        <v>2410</v>
      </c>
      <c r="IY2" s="170" t="s">
        <v>2411</v>
      </c>
      <c r="IZ2" s="170" t="s">
        <v>2412</v>
      </c>
      <c r="JA2" s="170" t="s">
        <v>2413</v>
      </c>
      <c r="JB2" s="170" t="s">
        <v>2414</v>
      </c>
      <c r="JC2" s="171" t="s">
        <v>2415</v>
      </c>
      <c r="JD2" s="170" t="s">
        <v>2416</v>
      </c>
      <c r="JE2" s="170" t="s">
        <v>2417</v>
      </c>
      <c r="JF2" s="170" t="s">
        <v>2418</v>
      </c>
      <c r="JG2" s="172" t="s">
        <v>2419</v>
      </c>
      <c r="JH2" s="170" t="s">
        <v>2420</v>
      </c>
      <c r="JI2" s="170" t="s">
        <v>2421</v>
      </c>
      <c r="JJ2" s="170" t="s">
        <v>2422</v>
      </c>
      <c r="JK2" s="170" t="s">
        <v>2423</v>
      </c>
      <c r="JL2" s="170" t="s">
        <v>2424</v>
      </c>
      <c r="JM2" s="170" t="s">
        <v>2425</v>
      </c>
      <c r="JN2" s="170" t="s">
        <v>2426</v>
      </c>
      <c r="JO2" s="170" t="s">
        <v>2427</v>
      </c>
      <c r="JP2" s="170" t="s">
        <v>2428</v>
      </c>
      <c r="JQ2" s="170" t="s">
        <v>2429</v>
      </c>
      <c r="JR2" s="170" t="s">
        <v>2430</v>
      </c>
      <c r="JS2" s="173" t="s">
        <v>2727</v>
      </c>
      <c r="JT2" s="174" t="s">
        <v>2728</v>
      </c>
      <c r="JU2" s="170" t="s">
        <v>1</v>
      </c>
      <c r="JV2" s="170" t="s">
        <v>2723</v>
      </c>
      <c r="JW2" s="170" t="s">
        <v>2724</v>
      </c>
      <c r="JX2" s="170" t="s">
        <v>2730</v>
      </c>
      <c r="JY2" s="170" t="s">
        <v>2358</v>
      </c>
      <c r="JZ2" s="170" t="s">
        <v>2410</v>
      </c>
      <c r="KA2" s="170" t="s">
        <v>2411</v>
      </c>
      <c r="KB2" s="170" t="s">
        <v>2412</v>
      </c>
      <c r="KC2" s="170" t="s">
        <v>2413</v>
      </c>
      <c r="KD2" s="170" t="s">
        <v>2414</v>
      </c>
      <c r="KE2" s="171" t="s">
        <v>2415</v>
      </c>
      <c r="KF2" s="170" t="s">
        <v>2416</v>
      </c>
      <c r="KG2" s="170" t="s">
        <v>2417</v>
      </c>
      <c r="KH2" s="170" t="s">
        <v>2418</v>
      </c>
      <c r="KI2" s="172" t="s">
        <v>2419</v>
      </c>
      <c r="KJ2" s="170" t="s">
        <v>2420</v>
      </c>
      <c r="KK2" s="170" t="s">
        <v>2421</v>
      </c>
      <c r="KL2" s="170" t="s">
        <v>2422</v>
      </c>
      <c r="KM2" s="170" t="s">
        <v>2423</v>
      </c>
      <c r="KN2" s="170" t="s">
        <v>2424</v>
      </c>
      <c r="KO2" s="170" t="s">
        <v>2425</v>
      </c>
      <c r="KP2" s="170" t="s">
        <v>2426</v>
      </c>
      <c r="KQ2" s="170" t="s">
        <v>2427</v>
      </c>
      <c r="KR2" s="170" t="s">
        <v>2428</v>
      </c>
      <c r="KS2" s="170" t="s">
        <v>2429</v>
      </c>
      <c r="KT2" s="170" t="s">
        <v>2430</v>
      </c>
      <c r="KU2" s="173" t="s">
        <v>2727</v>
      </c>
      <c r="KV2" s="174" t="s">
        <v>2728</v>
      </c>
      <c r="KW2" s="170" t="s">
        <v>1</v>
      </c>
      <c r="KX2" s="170" t="s">
        <v>2723</v>
      </c>
      <c r="KY2" s="170" t="s">
        <v>2724</v>
      </c>
      <c r="KZ2" s="170" t="s">
        <v>2730</v>
      </c>
      <c r="LA2" s="170" t="s">
        <v>2358</v>
      </c>
      <c r="LB2" s="170" t="s">
        <v>2410</v>
      </c>
      <c r="LC2" s="170" t="s">
        <v>2411</v>
      </c>
      <c r="LD2" s="170" t="s">
        <v>2412</v>
      </c>
      <c r="LE2" s="170" t="s">
        <v>2413</v>
      </c>
      <c r="LF2" s="170" t="s">
        <v>2414</v>
      </c>
      <c r="LG2" s="171" t="s">
        <v>2415</v>
      </c>
      <c r="LH2" s="170" t="s">
        <v>2416</v>
      </c>
      <c r="LI2" s="170" t="s">
        <v>2417</v>
      </c>
      <c r="LJ2" s="170" t="s">
        <v>2418</v>
      </c>
      <c r="LK2" s="172" t="s">
        <v>2419</v>
      </c>
      <c r="LL2" s="170" t="s">
        <v>2420</v>
      </c>
      <c r="LM2" s="170" t="s">
        <v>2421</v>
      </c>
      <c r="LN2" s="170" t="s">
        <v>2422</v>
      </c>
      <c r="LO2" s="170" t="s">
        <v>2423</v>
      </c>
      <c r="LP2" s="170" t="s">
        <v>2424</v>
      </c>
      <c r="LQ2" s="170" t="s">
        <v>2425</v>
      </c>
      <c r="LR2" s="170" t="s">
        <v>2426</v>
      </c>
      <c r="LS2" s="170" t="s">
        <v>2427</v>
      </c>
      <c r="LT2" s="170" t="s">
        <v>2428</v>
      </c>
      <c r="LU2" s="170" t="s">
        <v>2429</v>
      </c>
      <c r="LV2" s="170" t="s">
        <v>2430</v>
      </c>
      <c r="LW2" s="173" t="s">
        <v>2727</v>
      </c>
      <c r="LX2" s="174" t="s">
        <v>2728</v>
      </c>
      <c r="LY2" s="170" t="s">
        <v>1</v>
      </c>
      <c r="LZ2" s="170" t="s">
        <v>2723</v>
      </c>
      <c r="MA2" s="170" t="s">
        <v>2724</v>
      </c>
      <c r="MB2" s="170" t="s">
        <v>2730</v>
      </c>
      <c r="MC2" s="170" t="s">
        <v>2358</v>
      </c>
      <c r="MD2" s="170" t="s">
        <v>2410</v>
      </c>
      <c r="ME2" s="170" t="s">
        <v>2411</v>
      </c>
      <c r="MF2" s="170" t="s">
        <v>2412</v>
      </c>
      <c r="MG2" s="170" t="s">
        <v>2413</v>
      </c>
      <c r="MH2" s="170" t="s">
        <v>2414</v>
      </c>
      <c r="MI2" s="171" t="s">
        <v>2415</v>
      </c>
      <c r="MJ2" s="170" t="s">
        <v>2416</v>
      </c>
      <c r="MK2" s="170" t="s">
        <v>2417</v>
      </c>
      <c r="ML2" s="170" t="s">
        <v>2418</v>
      </c>
      <c r="MM2" s="172" t="s">
        <v>2419</v>
      </c>
      <c r="MN2" s="170" t="s">
        <v>2420</v>
      </c>
      <c r="MO2" s="170" t="s">
        <v>2421</v>
      </c>
      <c r="MP2" s="170" t="s">
        <v>2422</v>
      </c>
      <c r="MQ2" s="170" t="s">
        <v>2423</v>
      </c>
      <c r="MR2" s="170" t="s">
        <v>2424</v>
      </c>
      <c r="MS2" s="170" t="s">
        <v>2425</v>
      </c>
      <c r="MT2" s="170" t="s">
        <v>2426</v>
      </c>
      <c r="MU2" s="170" t="s">
        <v>2427</v>
      </c>
      <c r="MV2" s="170" t="s">
        <v>2428</v>
      </c>
      <c r="MW2" s="170" t="s">
        <v>2429</v>
      </c>
      <c r="MX2" s="170" t="s">
        <v>2430</v>
      </c>
      <c r="MY2" s="173" t="s">
        <v>2727</v>
      </c>
      <c r="MZ2" s="174" t="s">
        <v>2728</v>
      </c>
      <c r="NA2" s="170" t="s">
        <v>1</v>
      </c>
      <c r="NB2" s="170" t="s">
        <v>2723</v>
      </c>
      <c r="NC2" s="170" t="s">
        <v>2724</v>
      </c>
      <c r="ND2" s="170" t="s">
        <v>2730</v>
      </c>
      <c r="NE2" s="170" t="s">
        <v>2358</v>
      </c>
      <c r="NF2" s="170" t="s">
        <v>2410</v>
      </c>
      <c r="NG2" s="170" t="s">
        <v>2411</v>
      </c>
      <c r="NH2" s="170" t="s">
        <v>2412</v>
      </c>
      <c r="NI2" s="170" t="s">
        <v>2413</v>
      </c>
      <c r="NJ2" s="170" t="s">
        <v>2414</v>
      </c>
      <c r="NK2" s="171" t="s">
        <v>2415</v>
      </c>
      <c r="NL2" s="170" t="s">
        <v>2416</v>
      </c>
      <c r="NM2" s="170" t="s">
        <v>2417</v>
      </c>
      <c r="NN2" s="170" t="s">
        <v>2418</v>
      </c>
      <c r="NO2" s="172" t="s">
        <v>2419</v>
      </c>
      <c r="NP2" s="170" t="s">
        <v>2420</v>
      </c>
      <c r="NQ2" s="170" t="s">
        <v>2421</v>
      </c>
      <c r="NR2" s="170" t="s">
        <v>2422</v>
      </c>
      <c r="NS2" s="170" t="s">
        <v>2423</v>
      </c>
      <c r="NT2" s="170" t="s">
        <v>2424</v>
      </c>
      <c r="NU2" s="170" t="s">
        <v>2425</v>
      </c>
      <c r="NV2" s="170" t="s">
        <v>2426</v>
      </c>
      <c r="NW2" s="170" t="s">
        <v>2427</v>
      </c>
      <c r="NX2" s="170" t="s">
        <v>2428</v>
      </c>
      <c r="NY2" s="170" t="s">
        <v>2429</v>
      </c>
      <c r="NZ2" s="170" t="s">
        <v>2430</v>
      </c>
      <c r="OA2" s="173" t="s">
        <v>2727</v>
      </c>
      <c r="OB2" s="174" t="s">
        <v>2728</v>
      </c>
      <c r="OC2" s="170" t="s">
        <v>1</v>
      </c>
      <c r="OD2" s="170" t="s">
        <v>2723</v>
      </c>
      <c r="OE2" s="170" t="s">
        <v>2724</v>
      </c>
      <c r="OF2" s="170" t="s">
        <v>2730</v>
      </c>
      <c r="OG2" s="170" t="s">
        <v>2358</v>
      </c>
      <c r="OH2" s="170" t="s">
        <v>2410</v>
      </c>
      <c r="OI2" s="170" t="s">
        <v>2411</v>
      </c>
      <c r="OJ2" s="170" t="s">
        <v>2412</v>
      </c>
      <c r="OK2" s="170" t="s">
        <v>2413</v>
      </c>
      <c r="OL2" s="170" t="s">
        <v>2414</v>
      </c>
      <c r="OM2" s="171" t="s">
        <v>2415</v>
      </c>
      <c r="ON2" s="170" t="s">
        <v>2416</v>
      </c>
      <c r="OO2" s="170" t="s">
        <v>2417</v>
      </c>
      <c r="OP2" s="170" t="s">
        <v>2418</v>
      </c>
      <c r="OQ2" s="172" t="s">
        <v>2419</v>
      </c>
      <c r="OR2" s="170" t="s">
        <v>2420</v>
      </c>
      <c r="OS2" s="170" t="s">
        <v>2421</v>
      </c>
      <c r="OT2" s="170" t="s">
        <v>2422</v>
      </c>
      <c r="OU2" s="170" t="s">
        <v>2423</v>
      </c>
      <c r="OV2" s="170" t="s">
        <v>2424</v>
      </c>
      <c r="OW2" s="170" t="s">
        <v>2425</v>
      </c>
      <c r="OX2" s="170" t="s">
        <v>2426</v>
      </c>
      <c r="OY2" s="170" t="s">
        <v>2427</v>
      </c>
      <c r="OZ2" s="170" t="s">
        <v>2428</v>
      </c>
      <c r="PA2" s="170" t="s">
        <v>2429</v>
      </c>
      <c r="PB2" s="170" t="s">
        <v>2430</v>
      </c>
      <c r="PC2" s="173" t="s">
        <v>2727</v>
      </c>
      <c r="PD2" s="174" t="s">
        <v>2728</v>
      </c>
      <c r="PE2" s="170" t="s">
        <v>1</v>
      </c>
      <c r="PF2" s="170" t="s">
        <v>2723</v>
      </c>
      <c r="PG2" s="170" t="s">
        <v>2724</v>
      </c>
      <c r="PH2" s="170" t="s">
        <v>2730</v>
      </c>
      <c r="PI2" s="170" t="s">
        <v>2358</v>
      </c>
      <c r="PJ2" s="170" t="s">
        <v>2410</v>
      </c>
      <c r="PK2" s="170" t="s">
        <v>2411</v>
      </c>
      <c r="PL2" s="170" t="s">
        <v>2412</v>
      </c>
      <c r="PM2" s="170" t="s">
        <v>2413</v>
      </c>
      <c r="PN2" s="170" t="s">
        <v>2414</v>
      </c>
      <c r="PO2" s="171" t="s">
        <v>2415</v>
      </c>
      <c r="PP2" s="170" t="s">
        <v>2416</v>
      </c>
      <c r="PQ2" s="170" t="s">
        <v>2417</v>
      </c>
      <c r="PR2" s="170" t="s">
        <v>2418</v>
      </c>
      <c r="PS2" s="172" t="s">
        <v>2419</v>
      </c>
      <c r="PT2" s="170" t="s">
        <v>2420</v>
      </c>
      <c r="PU2" s="170" t="s">
        <v>2421</v>
      </c>
      <c r="PV2" s="170" t="s">
        <v>2422</v>
      </c>
      <c r="PW2" s="170" t="s">
        <v>2423</v>
      </c>
      <c r="PX2" s="170" t="s">
        <v>2424</v>
      </c>
      <c r="PY2" s="170" t="s">
        <v>2425</v>
      </c>
      <c r="PZ2" s="170" t="s">
        <v>2426</v>
      </c>
      <c r="QA2" s="170" t="s">
        <v>2427</v>
      </c>
      <c r="QB2" s="170" t="s">
        <v>2428</v>
      </c>
      <c r="QC2" s="170" t="s">
        <v>2429</v>
      </c>
      <c r="QD2" s="170" t="s">
        <v>2430</v>
      </c>
      <c r="QE2" s="173" t="s">
        <v>2727</v>
      </c>
      <c r="QF2" s="174" t="s">
        <v>2728</v>
      </c>
      <c r="QG2" s="170" t="s">
        <v>1</v>
      </c>
      <c r="QH2" s="170" t="s">
        <v>2723</v>
      </c>
      <c r="QI2" s="170" t="s">
        <v>2724</v>
      </c>
      <c r="QJ2" s="170" t="s">
        <v>2730</v>
      </c>
      <c r="QK2" s="170" t="s">
        <v>2358</v>
      </c>
      <c r="QL2" s="170" t="s">
        <v>2410</v>
      </c>
      <c r="QM2" s="170" t="s">
        <v>2411</v>
      </c>
      <c r="QN2" s="170" t="s">
        <v>2412</v>
      </c>
      <c r="QO2" s="170" t="s">
        <v>2413</v>
      </c>
      <c r="QP2" s="170" t="s">
        <v>2414</v>
      </c>
      <c r="QQ2" s="171" t="s">
        <v>2415</v>
      </c>
      <c r="QR2" s="170" t="s">
        <v>2416</v>
      </c>
      <c r="QS2" s="170" t="s">
        <v>2417</v>
      </c>
      <c r="QT2" s="170" t="s">
        <v>2418</v>
      </c>
      <c r="QU2" s="172" t="s">
        <v>2419</v>
      </c>
      <c r="QV2" s="170" t="s">
        <v>2420</v>
      </c>
      <c r="QW2" s="170" t="s">
        <v>2421</v>
      </c>
      <c r="QX2" s="170" t="s">
        <v>2422</v>
      </c>
      <c r="QY2" s="170" t="s">
        <v>2423</v>
      </c>
      <c r="QZ2" s="170" t="s">
        <v>2424</v>
      </c>
      <c r="RA2" s="170" t="s">
        <v>2425</v>
      </c>
      <c r="RB2" s="170" t="s">
        <v>2426</v>
      </c>
      <c r="RC2" s="170" t="s">
        <v>2427</v>
      </c>
      <c r="RD2" s="170" t="s">
        <v>2428</v>
      </c>
      <c r="RE2" s="170" t="s">
        <v>2429</v>
      </c>
      <c r="RF2" s="170" t="s">
        <v>2430</v>
      </c>
      <c r="RG2" s="173" t="s">
        <v>2727</v>
      </c>
      <c r="RH2" s="174" t="s">
        <v>2728</v>
      </c>
      <c r="RI2" s="170" t="s">
        <v>1</v>
      </c>
      <c r="RJ2" s="170" t="s">
        <v>2723</v>
      </c>
      <c r="RK2" s="170" t="s">
        <v>2724</v>
      </c>
      <c r="RL2" s="170" t="s">
        <v>2730</v>
      </c>
      <c r="RM2" s="170" t="s">
        <v>2358</v>
      </c>
      <c r="RN2" s="170" t="s">
        <v>2410</v>
      </c>
      <c r="RO2" s="170" t="s">
        <v>2411</v>
      </c>
      <c r="RP2" s="170" t="s">
        <v>2412</v>
      </c>
      <c r="RQ2" s="170" t="s">
        <v>2413</v>
      </c>
      <c r="RR2" s="170" t="s">
        <v>2414</v>
      </c>
      <c r="RS2" s="171" t="s">
        <v>2415</v>
      </c>
      <c r="RT2" s="170" t="s">
        <v>2416</v>
      </c>
      <c r="RU2" s="170" t="s">
        <v>2417</v>
      </c>
      <c r="RV2" s="170" t="s">
        <v>2418</v>
      </c>
      <c r="RW2" s="172" t="s">
        <v>2419</v>
      </c>
      <c r="RX2" s="170" t="s">
        <v>2420</v>
      </c>
      <c r="RY2" s="170" t="s">
        <v>2421</v>
      </c>
      <c r="RZ2" s="170" t="s">
        <v>2422</v>
      </c>
      <c r="SA2" s="170" t="s">
        <v>2423</v>
      </c>
      <c r="SB2" s="170" t="s">
        <v>2424</v>
      </c>
      <c r="SC2" s="170" t="s">
        <v>2425</v>
      </c>
      <c r="SD2" s="170" t="s">
        <v>2426</v>
      </c>
      <c r="SE2" s="170" t="s">
        <v>2427</v>
      </c>
      <c r="SF2" s="170" t="s">
        <v>2428</v>
      </c>
      <c r="SG2" s="170" t="s">
        <v>2429</v>
      </c>
      <c r="SH2" s="170" t="s">
        <v>2430</v>
      </c>
      <c r="SI2" s="173" t="s">
        <v>2727</v>
      </c>
      <c r="SJ2" s="174" t="s">
        <v>2728</v>
      </c>
      <c r="SK2" s="170" t="s">
        <v>1</v>
      </c>
      <c r="SL2" s="170" t="s">
        <v>2723</v>
      </c>
      <c r="SM2" s="170" t="s">
        <v>2724</v>
      </c>
      <c r="SN2" s="170" t="s">
        <v>2730</v>
      </c>
      <c r="SO2" s="170" t="s">
        <v>2358</v>
      </c>
      <c r="SP2" s="170" t="s">
        <v>2410</v>
      </c>
      <c r="SQ2" s="170" t="s">
        <v>2411</v>
      </c>
      <c r="SR2" s="170" t="s">
        <v>2412</v>
      </c>
      <c r="SS2" s="170" t="s">
        <v>2413</v>
      </c>
      <c r="ST2" s="170" t="s">
        <v>2414</v>
      </c>
      <c r="SU2" s="171" t="s">
        <v>2415</v>
      </c>
      <c r="SV2" s="170" t="s">
        <v>2416</v>
      </c>
      <c r="SW2" s="170" t="s">
        <v>2417</v>
      </c>
      <c r="SX2" s="170" t="s">
        <v>2418</v>
      </c>
      <c r="SY2" s="172" t="s">
        <v>2419</v>
      </c>
      <c r="SZ2" s="170" t="s">
        <v>2420</v>
      </c>
      <c r="TA2" s="170" t="s">
        <v>2421</v>
      </c>
      <c r="TB2" s="170" t="s">
        <v>2422</v>
      </c>
      <c r="TC2" s="170" t="s">
        <v>2423</v>
      </c>
      <c r="TD2" s="170" t="s">
        <v>2424</v>
      </c>
      <c r="TE2" s="170" t="s">
        <v>2425</v>
      </c>
      <c r="TF2" s="170" t="s">
        <v>2426</v>
      </c>
      <c r="TG2" s="170" t="s">
        <v>2427</v>
      </c>
      <c r="TH2" s="170" t="s">
        <v>2428</v>
      </c>
      <c r="TI2" s="170" t="s">
        <v>2429</v>
      </c>
      <c r="TJ2" s="170" t="s">
        <v>2430</v>
      </c>
      <c r="TK2" s="173" t="s">
        <v>2727</v>
      </c>
      <c r="TL2" s="174" t="s">
        <v>2728</v>
      </c>
    </row>
    <row r="3" spans="1:532">
      <c r="A3" s="170" t="s">
        <v>2375</v>
      </c>
      <c r="B3" t="s">
        <v>2731</v>
      </c>
      <c r="C3" s="170" t="s">
        <v>2692</v>
      </c>
      <c r="E3" s="1">
        <v>0.42649305555555556</v>
      </c>
      <c r="F3" s="1">
        <v>0.24560185185185182</v>
      </c>
      <c r="G3" s="1">
        <v>1.3900462962962962E-2</v>
      </c>
      <c r="H3" s="1">
        <v>0.16699074074074075</v>
      </c>
      <c r="I3">
        <v>267</v>
      </c>
      <c r="J3">
        <v>6</v>
      </c>
      <c r="K3">
        <v>273</v>
      </c>
      <c r="L3">
        <v>4047</v>
      </c>
      <c r="M3">
        <v>6</v>
      </c>
      <c r="N3">
        <v>3</v>
      </c>
      <c r="O3" s="38">
        <v>4056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s="106">
        <v>3200</v>
      </c>
      <c r="AB3" s="175">
        <f t="shared" ref="AB3:AB6" si="0">O3/AA3*100</f>
        <v>126.75</v>
      </c>
      <c r="AC3" s="170" t="s">
        <v>2375</v>
      </c>
      <c r="AD3" t="s">
        <v>2731</v>
      </c>
      <c r="AE3" s="170" t="s">
        <v>2692</v>
      </c>
      <c r="AG3" s="1">
        <v>0.60418981481481482</v>
      </c>
      <c r="AH3" s="1">
        <v>0.27091435185185186</v>
      </c>
      <c r="AI3" s="1">
        <v>3.3541666666666664E-2</v>
      </c>
      <c r="AJ3" s="1">
        <v>0.29972222222222222</v>
      </c>
      <c r="AK3">
        <v>122</v>
      </c>
      <c r="AL3">
        <v>6</v>
      </c>
      <c r="AM3">
        <v>128</v>
      </c>
      <c r="AN3">
        <v>2971</v>
      </c>
      <c r="AO3">
        <v>2</v>
      </c>
      <c r="AP3">
        <v>6</v>
      </c>
      <c r="AQ3" s="38">
        <v>2979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06">
        <v>3200</v>
      </c>
      <c r="BD3" s="175">
        <f t="shared" ref="BD3:BD7" si="1">AQ3/BC3*100</f>
        <v>93.09375</v>
      </c>
      <c r="BE3" s="170" t="s">
        <v>2375</v>
      </c>
      <c r="BF3" t="s">
        <v>2731</v>
      </c>
      <c r="BG3" s="170" t="s">
        <v>2692</v>
      </c>
      <c r="BI3" s="1">
        <v>0.64423611111111112</v>
      </c>
      <c r="BJ3" s="1">
        <v>0.42607638888888894</v>
      </c>
      <c r="BK3" s="1">
        <v>2.7951388888888887E-2</v>
      </c>
      <c r="BL3" s="1">
        <v>0.21815972222222224</v>
      </c>
      <c r="BM3">
        <v>175</v>
      </c>
      <c r="BN3">
        <v>5</v>
      </c>
      <c r="BO3">
        <v>180</v>
      </c>
      <c r="BP3">
        <v>2896</v>
      </c>
      <c r="BQ3">
        <v>6</v>
      </c>
      <c r="BR3">
        <v>0</v>
      </c>
      <c r="BS3" s="38">
        <v>2902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 s="106">
        <v>3200</v>
      </c>
      <c r="CF3" s="175">
        <f t="shared" ref="CF3:CF7" si="2">BS3/CE3*100</f>
        <v>90.6875</v>
      </c>
      <c r="CG3" s="170" t="s">
        <v>2375</v>
      </c>
      <c r="CH3" s="277" t="s">
        <v>2729</v>
      </c>
      <c r="CI3" s="170" t="s">
        <v>2692</v>
      </c>
      <c r="CK3" s="1">
        <v>0.37607638888888889</v>
      </c>
      <c r="CL3" s="1">
        <v>0.32356481481481481</v>
      </c>
      <c r="CM3" s="1">
        <v>2.5046296296296299E-2</v>
      </c>
      <c r="CN3" s="1">
        <v>2.7453703703703702E-2</v>
      </c>
      <c r="CO3">
        <v>143</v>
      </c>
      <c r="CP3">
        <v>12</v>
      </c>
      <c r="CQ3">
        <v>155</v>
      </c>
      <c r="CR3">
        <v>2565</v>
      </c>
      <c r="CS3">
        <v>7</v>
      </c>
      <c r="CT3">
        <v>5</v>
      </c>
      <c r="CU3" s="38">
        <v>2577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 s="106">
        <v>3388</v>
      </c>
      <c r="DH3" s="175">
        <f t="shared" ref="DH3:DH7" si="3">CU3/DG3*100</f>
        <v>76.062573789846525</v>
      </c>
      <c r="DI3" s="170" t="s">
        <v>2375</v>
      </c>
      <c r="DJ3" t="s">
        <v>2731</v>
      </c>
      <c r="DK3" s="170" t="s">
        <v>2692</v>
      </c>
      <c r="DM3" s="1">
        <v>0.39770833333333333</v>
      </c>
      <c r="DN3" s="1">
        <v>0.30229166666666668</v>
      </c>
      <c r="DO3" s="1">
        <v>3.142361111111111E-2</v>
      </c>
      <c r="DP3" s="1">
        <v>6.3969907407407406E-2</v>
      </c>
      <c r="DQ3">
        <v>177</v>
      </c>
      <c r="DR3">
        <v>6</v>
      </c>
      <c r="DS3">
        <v>183</v>
      </c>
      <c r="DT3">
        <v>2958</v>
      </c>
      <c r="DU3">
        <v>4</v>
      </c>
      <c r="DV3">
        <v>5</v>
      </c>
      <c r="DW3" s="38">
        <v>2967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 s="106">
        <v>3388</v>
      </c>
      <c r="EJ3" s="175">
        <f t="shared" ref="EJ3:EJ22" si="4">DW3/EI3*100</f>
        <v>87.573789846517116</v>
      </c>
      <c r="EK3" s="170" t="s">
        <v>2375</v>
      </c>
      <c r="EL3" t="s">
        <v>2731</v>
      </c>
      <c r="EM3" s="170" t="s">
        <v>2692</v>
      </c>
      <c r="EO3" s="1">
        <v>0.40943287037037041</v>
      </c>
      <c r="EP3" s="1">
        <v>0.24437500000000001</v>
      </c>
      <c r="EQ3" s="1">
        <v>1.4884259259259259E-2</v>
      </c>
      <c r="ER3" s="1">
        <v>0.15015046296296297</v>
      </c>
      <c r="ES3">
        <v>227</v>
      </c>
      <c r="ET3">
        <v>10</v>
      </c>
      <c r="EU3">
        <v>237</v>
      </c>
      <c r="EV3">
        <v>2967</v>
      </c>
      <c r="EW3">
        <v>4</v>
      </c>
      <c r="EX3">
        <v>6</v>
      </c>
      <c r="EY3" s="38">
        <v>2977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 s="106">
        <v>3388</v>
      </c>
      <c r="FL3" s="175">
        <f>EY3/FK3*100</f>
        <v>87.868949232585592</v>
      </c>
      <c r="FM3" s="170" t="s">
        <v>2375</v>
      </c>
      <c r="FN3" t="s">
        <v>2731</v>
      </c>
      <c r="FO3" s="170" t="s">
        <v>2692</v>
      </c>
      <c r="FQ3" s="1">
        <v>0.40237268518518521</v>
      </c>
      <c r="FR3" s="1">
        <v>0.2953587962962963</v>
      </c>
      <c r="FS3" s="1">
        <v>2.5624999999999998E-2</v>
      </c>
      <c r="FT3" s="1">
        <v>8.1388888888888886E-2</v>
      </c>
      <c r="FU3">
        <v>257</v>
      </c>
      <c r="FV3">
        <v>12</v>
      </c>
      <c r="FW3">
        <v>269</v>
      </c>
      <c r="FX3">
        <v>3272</v>
      </c>
      <c r="FY3">
        <v>9</v>
      </c>
      <c r="FZ3">
        <v>3</v>
      </c>
      <c r="GA3" s="38">
        <v>3284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 s="106">
        <v>3388</v>
      </c>
      <c r="GN3" s="175">
        <f>GA3/GM3*100</f>
        <v>96.930342384887837</v>
      </c>
      <c r="GO3" s="170" t="s">
        <v>2375</v>
      </c>
      <c r="GP3" t="s">
        <v>2731</v>
      </c>
      <c r="GQ3" s="170" t="s">
        <v>2692</v>
      </c>
      <c r="GS3" s="1">
        <v>0.65247685185185189</v>
      </c>
      <c r="GT3" s="1">
        <v>0.29965277777777777</v>
      </c>
      <c r="GU3" s="1">
        <v>1.5289351851851851E-2</v>
      </c>
      <c r="GV3" s="1">
        <v>0.35281249999999997</v>
      </c>
      <c r="GW3">
        <v>318</v>
      </c>
      <c r="GX3">
        <v>15</v>
      </c>
      <c r="GY3">
        <v>333</v>
      </c>
      <c r="GZ3">
        <v>5387</v>
      </c>
      <c r="HA3">
        <v>18</v>
      </c>
      <c r="HB3">
        <v>7</v>
      </c>
      <c r="HC3" s="38">
        <v>5412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 s="106">
        <v>3388</v>
      </c>
      <c r="HP3" s="175">
        <f>HC3/HO3*100</f>
        <v>159.74025974025975</v>
      </c>
      <c r="HQ3" s="170" t="s">
        <v>2375</v>
      </c>
      <c r="HR3" t="s">
        <v>2731</v>
      </c>
      <c r="HS3" s="170" t="s">
        <v>2692</v>
      </c>
      <c r="HU3" s="1">
        <v>0.29988425925925927</v>
      </c>
      <c r="HV3" s="1">
        <v>0.2575810185185185</v>
      </c>
      <c r="HW3" s="1">
        <v>2.4733796296296295E-2</v>
      </c>
      <c r="HX3" s="1">
        <v>1.7569444444444447E-2</v>
      </c>
      <c r="HY3">
        <v>180</v>
      </c>
      <c r="HZ3">
        <v>2</v>
      </c>
      <c r="IA3">
        <v>182</v>
      </c>
      <c r="IB3">
        <v>2708</v>
      </c>
      <c r="IC3">
        <v>2</v>
      </c>
      <c r="ID3">
        <v>0</v>
      </c>
      <c r="IE3" s="38">
        <v>2710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 s="106">
        <v>3388</v>
      </c>
      <c r="IR3" s="175">
        <f>IE3/IQ3*100</f>
        <v>79.988193624557255</v>
      </c>
      <c r="IS3" s="170" t="s">
        <v>2375</v>
      </c>
      <c r="IT3" t="s">
        <v>2731</v>
      </c>
      <c r="IU3" s="170" t="s">
        <v>2692</v>
      </c>
      <c r="IW3" s="1">
        <v>0.29988425925925927</v>
      </c>
      <c r="IX3" s="1">
        <v>0.2575810185185185</v>
      </c>
      <c r="IY3" s="1">
        <v>2.4733796296296295E-2</v>
      </c>
      <c r="IZ3" s="1">
        <v>1.7569444444444447E-2</v>
      </c>
      <c r="JA3">
        <v>180</v>
      </c>
      <c r="JB3">
        <v>2</v>
      </c>
      <c r="JC3">
        <v>182</v>
      </c>
      <c r="JD3">
        <v>2708</v>
      </c>
      <c r="JE3">
        <v>2</v>
      </c>
      <c r="JF3">
        <v>0</v>
      </c>
      <c r="JG3" s="38">
        <v>2710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 s="106">
        <v>3388</v>
      </c>
      <c r="JT3" s="175">
        <f>JG3/JS3*100</f>
        <v>79.988193624557255</v>
      </c>
      <c r="JU3" s="170" t="s">
        <v>2375</v>
      </c>
      <c r="JV3" t="s">
        <v>2731</v>
      </c>
      <c r="JW3" s="170" t="s">
        <v>2692</v>
      </c>
      <c r="JY3" s="1">
        <v>0.41753472222222227</v>
      </c>
      <c r="JZ3" s="1">
        <v>0.27327546296296296</v>
      </c>
      <c r="KA3" s="1">
        <v>1.3923611111111111E-2</v>
      </c>
      <c r="KB3" s="1">
        <v>0.13032407407407406</v>
      </c>
      <c r="KC3">
        <v>234</v>
      </c>
      <c r="KD3">
        <v>2</v>
      </c>
      <c r="KE3">
        <v>236</v>
      </c>
      <c r="KF3">
        <v>3184</v>
      </c>
      <c r="KG3">
        <v>2</v>
      </c>
      <c r="KH3">
        <v>0</v>
      </c>
      <c r="KI3" s="38">
        <v>3186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106">
        <v>3388</v>
      </c>
      <c r="KV3" s="175">
        <f>KI3/KU3*100</f>
        <v>94.037780401416754</v>
      </c>
      <c r="KW3" s="170" t="s">
        <v>2375</v>
      </c>
      <c r="KX3" t="s">
        <v>2731</v>
      </c>
      <c r="KY3" s="170" t="s">
        <v>2692</v>
      </c>
      <c r="LA3" s="1">
        <v>0.40831018518518519</v>
      </c>
      <c r="LB3" s="1">
        <v>0.3144675925925926</v>
      </c>
      <c r="LC3" s="1">
        <v>1.7627314814814814E-2</v>
      </c>
      <c r="LD3" s="1">
        <v>7.6203703703703704E-2</v>
      </c>
      <c r="LE3">
        <v>215</v>
      </c>
      <c r="LF3">
        <v>7</v>
      </c>
      <c r="LG3">
        <v>222</v>
      </c>
      <c r="LH3">
        <v>3464</v>
      </c>
      <c r="LI3">
        <v>7</v>
      </c>
      <c r="LJ3">
        <v>1</v>
      </c>
      <c r="LK3" s="38">
        <v>3472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 s="106">
        <v>3388</v>
      </c>
      <c r="LX3" s="175">
        <f>LK3/LW3*100</f>
        <v>102.4793388429752</v>
      </c>
      <c r="LY3" s="170" t="s">
        <v>2375</v>
      </c>
      <c r="LZ3" t="s">
        <v>2731</v>
      </c>
      <c r="MA3" s="170" t="s">
        <v>2692</v>
      </c>
      <c r="MC3" s="1">
        <v>0.47868055555555555</v>
      </c>
      <c r="MD3" s="1">
        <v>0.28901620370370368</v>
      </c>
      <c r="ME3" s="1">
        <v>7.6365740740740748E-2</v>
      </c>
      <c r="MF3" s="1">
        <v>0.11328703703703703</v>
      </c>
      <c r="MG3">
        <v>136</v>
      </c>
      <c r="MH3">
        <v>8</v>
      </c>
      <c r="MI3">
        <v>144</v>
      </c>
      <c r="MJ3">
        <v>3370</v>
      </c>
      <c r="MK3">
        <v>7</v>
      </c>
      <c r="ML3">
        <v>2</v>
      </c>
      <c r="MM3" s="38">
        <v>3379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 s="106">
        <v>3388</v>
      </c>
      <c r="MZ3" s="175">
        <f>MM3/MY3*100</f>
        <v>99.734356552538372</v>
      </c>
      <c r="NA3" s="170" t="s">
        <v>2375</v>
      </c>
      <c r="NB3" t="s">
        <v>2731</v>
      </c>
      <c r="NC3" s="170" t="s">
        <v>2692</v>
      </c>
      <c r="NE3" s="1">
        <v>0.50208333333333333</v>
      </c>
      <c r="NF3" s="1">
        <v>0.4225694444444445</v>
      </c>
      <c r="NG3" s="1">
        <v>3.1284722222222221E-2</v>
      </c>
      <c r="NH3" s="1">
        <v>7.9513888888888884E-2</v>
      </c>
      <c r="NI3">
        <v>333</v>
      </c>
      <c r="NJ3">
        <v>20</v>
      </c>
      <c r="NK3">
        <v>353</v>
      </c>
      <c r="NL3">
        <v>4935</v>
      </c>
      <c r="NM3">
        <v>19</v>
      </c>
      <c r="NN3">
        <v>7</v>
      </c>
      <c r="NO3" s="38">
        <v>4961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 s="106">
        <v>3388</v>
      </c>
      <c r="OB3" s="175">
        <f>NO3/OA3*100</f>
        <v>146.42857142857142</v>
      </c>
      <c r="OC3" s="170" t="s">
        <v>2375</v>
      </c>
      <c r="OD3" t="s">
        <v>2731</v>
      </c>
      <c r="OE3" s="170" t="s">
        <v>2692</v>
      </c>
      <c r="OG3" s="1">
        <v>0.32082175925925926</v>
      </c>
      <c r="OH3" s="1">
        <v>0.29592592592592593</v>
      </c>
      <c r="OI3" s="1">
        <v>1.3680555555555555E-2</v>
      </c>
      <c r="OJ3" s="1">
        <v>1.1203703703703704E-2</v>
      </c>
      <c r="OK3">
        <v>264</v>
      </c>
      <c r="OL3">
        <v>4</v>
      </c>
      <c r="OM3">
        <v>268</v>
      </c>
      <c r="ON3">
        <v>4342</v>
      </c>
      <c r="OO3">
        <v>3</v>
      </c>
      <c r="OP3">
        <v>1</v>
      </c>
      <c r="OQ3" s="38">
        <v>4346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 s="106">
        <v>3600</v>
      </c>
      <c r="PD3" s="175">
        <f>OQ3/PC3*100</f>
        <v>120.72222222222221</v>
      </c>
      <c r="PE3" s="170" t="s">
        <v>2375</v>
      </c>
      <c r="PF3" t="s">
        <v>2731</v>
      </c>
      <c r="PG3" s="170" t="s">
        <v>2692</v>
      </c>
      <c r="PI3" s="1">
        <v>0.28711805555555553</v>
      </c>
      <c r="PJ3" s="1">
        <v>0.23966435185185186</v>
      </c>
      <c r="PK3" s="1">
        <v>1.3692129629629629E-2</v>
      </c>
      <c r="PL3" s="1">
        <v>3.3750000000000002E-2</v>
      </c>
      <c r="PM3">
        <v>372</v>
      </c>
      <c r="PN3">
        <v>10</v>
      </c>
      <c r="PO3">
        <v>382</v>
      </c>
      <c r="PP3">
        <v>4503</v>
      </c>
      <c r="PQ3">
        <v>8</v>
      </c>
      <c r="PR3">
        <v>5</v>
      </c>
      <c r="PS3" s="38">
        <v>4516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 s="106">
        <v>3600</v>
      </c>
      <c r="QF3" s="175">
        <f>PS3/QE3*100</f>
        <v>125.44444444444444</v>
      </c>
      <c r="QG3" s="170" t="s">
        <v>2375</v>
      </c>
      <c r="QH3" t="s">
        <v>2731</v>
      </c>
      <c r="QI3" s="170" t="s">
        <v>2692</v>
      </c>
      <c r="QK3" s="1">
        <v>0.2940740740740741</v>
      </c>
      <c r="QL3" s="1">
        <v>0.26648148148148149</v>
      </c>
      <c r="QM3" s="1">
        <v>1.2962962962962963E-2</v>
      </c>
      <c r="QN3" s="1">
        <v>1.462962962962963E-2</v>
      </c>
      <c r="QO3">
        <v>191</v>
      </c>
      <c r="QP3">
        <v>3</v>
      </c>
      <c r="QQ3">
        <v>194</v>
      </c>
      <c r="QR3">
        <v>3254</v>
      </c>
      <c r="QS3">
        <v>1</v>
      </c>
      <c r="QT3">
        <v>2</v>
      </c>
      <c r="QU3" s="38">
        <v>3257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 s="106">
        <v>3600</v>
      </c>
      <c r="RH3" s="175">
        <f>QU3/RG3*100</f>
        <v>90.472222222222214</v>
      </c>
      <c r="RI3" s="170" t="s">
        <v>2375</v>
      </c>
      <c r="RJ3" t="s">
        <v>2731</v>
      </c>
      <c r="RK3" s="170" t="s">
        <v>2692</v>
      </c>
      <c r="RM3" s="1">
        <v>0.31214120370370374</v>
      </c>
      <c r="RN3" s="1">
        <v>0.28104166666666669</v>
      </c>
      <c r="RO3" s="1">
        <v>1.4085648148148151E-2</v>
      </c>
      <c r="RP3" s="1">
        <v>1.7002314814814814E-2</v>
      </c>
      <c r="RQ3">
        <v>158</v>
      </c>
      <c r="RR3">
        <v>5</v>
      </c>
      <c r="RS3">
        <v>163</v>
      </c>
      <c r="RT3">
        <v>3375</v>
      </c>
      <c r="RU3">
        <v>5</v>
      </c>
      <c r="RV3">
        <v>1</v>
      </c>
      <c r="RW3" s="38">
        <v>3381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 s="106">
        <v>3600</v>
      </c>
      <c r="SJ3" s="175">
        <f>RW3/SI3*100</f>
        <v>93.916666666666671</v>
      </c>
      <c r="SK3" s="170" t="s">
        <v>2375</v>
      </c>
      <c r="SL3" t="s">
        <v>2731</v>
      </c>
      <c r="SM3" s="170" t="s">
        <v>2692</v>
      </c>
      <c r="SO3" s="1">
        <v>0.36572916666666666</v>
      </c>
      <c r="SP3" s="1">
        <v>0.33608796296296295</v>
      </c>
      <c r="SQ3" s="1">
        <v>1.7280092592592593E-2</v>
      </c>
      <c r="SR3" s="1">
        <v>2.9641203703703701E-2</v>
      </c>
      <c r="SS3">
        <v>253</v>
      </c>
      <c r="ST3">
        <v>7</v>
      </c>
      <c r="SU3">
        <v>260</v>
      </c>
      <c r="SV3">
        <v>4669</v>
      </c>
      <c r="SW3">
        <v>6</v>
      </c>
      <c r="SX3">
        <v>1</v>
      </c>
      <c r="SY3" s="38">
        <v>4676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 s="106">
        <v>3600</v>
      </c>
      <c r="TL3" s="175">
        <f>SY3/TK3*100</f>
        <v>129.88888888888889</v>
      </c>
    </row>
    <row r="4" spans="1:532">
      <c r="A4" s="170" t="s">
        <v>2370</v>
      </c>
      <c r="B4" t="s">
        <v>2731</v>
      </c>
      <c r="C4" s="170" t="s">
        <v>2692</v>
      </c>
      <c r="E4" s="1">
        <v>0.44914351851851847</v>
      </c>
      <c r="F4" s="1">
        <v>0.34711805555555553</v>
      </c>
      <c r="G4" s="1">
        <v>2.4699074074074078E-2</v>
      </c>
      <c r="H4" s="1">
        <v>7.7303240740740742E-2</v>
      </c>
      <c r="I4">
        <v>242</v>
      </c>
      <c r="J4">
        <v>9</v>
      </c>
      <c r="K4">
        <v>251</v>
      </c>
      <c r="L4">
        <v>3332</v>
      </c>
      <c r="M4">
        <v>17</v>
      </c>
      <c r="N4">
        <v>3</v>
      </c>
      <c r="O4" s="38">
        <v>3352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106">
        <v>3200</v>
      </c>
      <c r="AB4" s="175">
        <f t="shared" si="0"/>
        <v>104.75000000000001</v>
      </c>
      <c r="AC4" s="170" t="s">
        <v>2370</v>
      </c>
      <c r="AD4" t="s">
        <v>2731</v>
      </c>
      <c r="AE4" s="170" t="s">
        <v>2692</v>
      </c>
      <c r="AG4" s="1">
        <v>0.36105324074074074</v>
      </c>
      <c r="AH4" s="1">
        <v>0.22807870370370373</v>
      </c>
      <c r="AI4" s="1">
        <v>2.9710648148148149E-2</v>
      </c>
      <c r="AJ4" s="1">
        <v>0.10325231481481482</v>
      </c>
      <c r="AK4">
        <v>138</v>
      </c>
      <c r="AL4">
        <v>11</v>
      </c>
      <c r="AM4">
        <v>149</v>
      </c>
      <c r="AN4">
        <v>3373</v>
      </c>
      <c r="AO4">
        <v>12</v>
      </c>
      <c r="AP4">
        <v>5</v>
      </c>
      <c r="AQ4" s="38">
        <v>3390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06">
        <v>2800</v>
      </c>
      <c r="BD4" s="175">
        <f t="shared" si="1"/>
        <v>121.07142857142857</v>
      </c>
      <c r="BE4" s="170" t="s">
        <v>2370</v>
      </c>
      <c r="BF4" t="s">
        <v>2731</v>
      </c>
      <c r="BG4" s="170" t="s">
        <v>2692</v>
      </c>
      <c r="BI4" s="1">
        <v>0.36320601851851847</v>
      </c>
      <c r="BJ4" s="1">
        <v>0.26997685185185188</v>
      </c>
      <c r="BK4" s="1">
        <v>6.3379629629629633E-2</v>
      </c>
      <c r="BL4" s="1">
        <v>9.3217592592592588E-2</v>
      </c>
      <c r="BM4">
        <v>165</v>
      </c>
      <c r="BN4">
        <v>12</v>
      </c>
      <c r="BO4">
        <v>177</v>
      </c>
      <c r="BP4">
        <v>3312</v>
      </c>
      <c r="BQ4">
        <v>26</v>
      </c>
      <c r="BR4">
        <v>3</v>
      </c>
      <c r="BS4" s="38">
        <v>3341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 s="106">
        <v>3000</v>
      </c>
      <c r="CF4" s="175">
        <f t="shared" si="2"/>
        <v>111.36666666666666</v>
      </c>
      <c r="CG4" s="170" t="s">
        <v>2370</v>
      </c>
      <c r="CH4" s="277" t="s">
        <v>2729</v>
      </c>
      <c r="CI4" s="170" t="s">
        <v>2692</v>
      </c>
      <c r="CK4" s="1">
        <v>0.37086805555555552</v>
      </c>
      <c r="CL4" s="1">
        <v>0.25105324074074076</v>
      </c>
      <c r="CM4" s="1">
        <v>2.2453703703703708E-2</v>
      </c>
      <c r="CN4" s="1">
        <v>9.734953703703704E-2</v>
      </c>
      <c r="CO4">
        <v>126</v>
      </c>
      <c r="CP4">
        <v>16</v>
      </c>
      <c r="CQ4">
        <v>142</v>
      </c>
      <c r="CR4">
        <v>3618</v>
      </c>
      <c r="CS4">
        <v>25</v>
      </c>
      <c r="CT4">
        <v>5</v>
      </c>
      <c r="CU4" s="38">
        <v>3648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 s="106">
        <v>3388</v>
      </c>
      <c r="DH4" s="175">
        <f t="shared" si="3"/>
        <v>107.67414403778039</v>
      </c>
      <c r="DI4" s="170" t="s">
        <v>2370</v>
      </c>
      <c r="DJ4" t="s">
        <v>2731</v>
      </c>
      <c r="DK4" s="170" t="s">
        <v>2692</v>
      </c>
      <c r="DM4" s="1">
        <v>0.32761574074074074</v>
      </c>
      <c r="DN4" s="1">
        <v>0.22869212962962962</v>
      </c>
      <c r="DO4" s="1">
        <v>2.0300925925925927E-2</v>
      </c>
      <c r="DP4" s="1">
        <v>7.8611111111111118E-2</v>
      </c>
      <c r="DQ4">
        <v>159</v>
      </c>
      <c r="DR4">
        <v>7</v>
      </c>
      <c r="DS4">
        <v>166</v>
      </c>
      <c r="DT4">
        <v>3615</v>
      </c>
      <c r="DU4">
        <v>10</v>
      </c>
      <c r="DV4">
        <v>5</v>
      </c>
      <c r="DW4" s="38">
        <v>3630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 s="106">
        <v>3388</v>
      </c>
      <c r="EJ4" s="175">
        <f t="shared" si="4"/>
        <v>107.14285714285714</v>
      </c>
      <c r="EK4" s="170" t="s">
        <v>2370</v>
      </c>
      <c r="EL4" t="s">
        <v>2731</v>
      </c>
      <c r="EM4" s="170" t="s">
        <v>2692</v>
      </c>
      <c r="EO4" s="1">
        <v>0.36722222222222217</v>
      </c>
      <c r="EP4" s="1">
        <v>0.24918981481481484</v>
      </c>
      <c r="EQ4" s="1">
        <v>8.3888888888888888E-2</v>
      </c>
      <c r="ER4" s="1">
        <v>3.4131944444444444E-2</v>
      </c>
      <c r="ES4">
        <v>250</v>
      </c>
      <c r="ET4">
        <v>11</v>
      </c>
      <c r="EU4">
        <v>261</v>
      </c>
      <c r="EV4">
        <v>3558</v>
      </c>
      <c r="EW4">
        <v>15</v>
      </c>
      <c r="EX4">
        <v>1</v>
      </c>
      <c r="EY4" s="38">
        <v>3574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 s="106">
        <v>3388</v>
      </c>
      <c r="FL4" s="175">
        <f t="shared" ref="FL4:FL7" si="5">EY4/FK4*100</f>
        <v>105.48996458087368</v>
      </c>
      <c r="FM4" s="170" t="s">
        <v>2370</v>
      </c>
      <c r="FN4" t="s">
        <v>2731</v>
      </c>
      <c r="FO4" s="170" t="s">
        <v>2692</v>
      </c>
      <c r="FQ4" s="1">
        <v>0.32642361111111112</v>
      </c>
      <c r="FR4" s="1">
        <v>0.21736111111111112</v>
      </c>
      <c r="FS4" s="1">
        <v>2.9594907407407407E-2</v>
      </c>
      <c r="FT4" s="1">
        <v>7.9456018518518523E-2</v>
      </c>
      <c r="FU4">
        <v>304</v>
      </c>
      <c r="FV4">
        <v>3</v>
      </c>
      <c r="FW4">
        <v>307</v>
      </c>
      <c r="FX4">
        <v>3611</v>
      </c>
      <c r="FY4">
        <v>2</v>
      </c>
      <c r="FZ4">
        <v>1</v>
      </c>
      <c r="GA4" s="38">
        <v>3614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 s="106">
        <v>3388</v>
      </c>
      <c r="GN4" s="175">
        <f t="shared" ref="GN4:GN5" si="6">GA4/GM4*100</f>
        <v>106.67060212514758</v>
      </c>
      <c r="GO4" s="170" t="s">
        <v>2370</v>
      </c>
      <c r="GP4" t="s">
        <v>2731</v>
      </c>
      <c r="GQ4" s="170" t="s">
        <v>2692</v>
      </c>
      <c r="GS4" s="1">
        <v>0.52013888888888882</v>
      </c>
      <c r="GT4" s="1">
        <v>0.40873842592592591</v>
      </c>
      <c r="GU4" s="1">
        <v>2.8125000000000001E-2</v>
      </c>
      <c r="GV4" s="1">
        <v>0.11138888888888888</v>
      </c>
      <c r="GW4">
        <v>442</v>
      </c>
      <c r="GX4">
        <v>26</v>
      </c>
      <c r="GY4">
        <v>468</v>
      </c>
      <c r="GZ4">
        <v>5670</v>
      </c>
      <c r="HA4">
        <v>35</v>
      </c>
      <c r="HB4">
        <v>5</v>
      </c>
      <c r="HC4" s="38">
        <v>5710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 s="106">
        <v>3388</v>
      </c>
      <c r="HP4" s="175">
        <f t="shared" ref="HP4:HP7" si="7">HC4/HO4*100</f>
        <v>168.53600944510035</v>
      </c>
      <c r="HQ4" s="170" t="s">
        <v>2370</v>
      </c>
      <c r="HR4" t="s">
        <v>2731</v>
      </c>
      <c r="HS4" s="170" t="s">
        <v>2692</v>
      </c>
      <c r="HU4" s="1">
        <v>0.42667824074074073</v>
      </c>
      <c r="HV4" s="1">
        <v>0.30736111111111114</v>
      </c>
      <c r="HW4" s="1">
        <v>2.494212962962963E-2</v>
      </c>
      <c r="HX4" s="1">
        <v>9.4363425925925934E-2</v>
      </c>
      <c r="HY4">
        <v>266</v>
      </c>
      <c r="HZ4">
        <v>6</v>
      </c>
      <c r="IA4">
        <v>272</v>
      </c>
      <c r="IB4">
        <v>3637</v>
      </c>
      <c r="IC4">
        <v>8</v>
      </c>
      <c r="ID4">
        <v>0</v>
      </c>
      <c r="IE4" s="38">
        <v>3645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 s="106">
        <v>3388</v>
      </c>
      <c r="IR4" s="175">
        <f t="shared" ref="IR4:IR5" si="8">IE4/IQ4*100</f>
        <v>107.58559622195986</v>
      </c>
      <c r="IS4" s="170" t="s">
        <v>2370</v>
      </c>
      <c r="IT4" t="s">
        <v>2731</v>
      </c>
      <c r="IU4" s="170" t="s">
        <v>2692</v>
      </c>
      <c r="IW4" s="1">
        <v>0.42667824074074073</v>
      </c>
      <c r="IX4" s="1">
        <v>0.30736111111111114</v>
      </c>
      <c r="IY4" s="1">
        <v>2.494212962962963E-2</v>
      </c>
      <c r="IZ4" s="1">
        <v>9.4363425925925934E-2</v>
      </c>
      <c r="JA4">
        <v>266</v>
      </c>
      <c r="JB4">
        <v>6</v>
      </c>
      <c r="JC4">
        <v>272</v>
      </c>
      <c r="JD4">
        <v>3637</v>
      </c>
      <c r="JE4">
        <v>8</v>
      </c>
      <c r="JF4">
        <v>0</v>
      </c>
      <c r="JG4" s="38">
        <v>3645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 s="106">
        <v>3388</v>
      </c>
      <c r="JT4" s="175">
        <f t="shared" ref="JT4:JT7" si="9">JG4/JS4*100</f>
        <v>107.58559622195986</v>
      </c>
      <c r="JU4" s="170" t="s">
        <v>2370</v>
      </c>
      <c r="JV4" t="s">
        <v>2731</v>
      </c>
      <c r="JW4" s="170" t="s">
        <v>2692</v>
      </c>
      <c r="JY4" s="1">
        <v>0.42428240740740741</v>
      </c>
      <c r="JZ4" s="1">
        <v>0.27873842592592596</v>
      </c>
      <c r="KA4" s="1">
        <v>3.9745370370370368E-2</v>
      </c>
      <c r="KB4" s="1">
        <v>0.10579861111111111</v>
      </c>
      <c r="KC4">
        <v>250</v>
      </c>
      <c r="KD4">
        <v>7</v>
      </c>
      <c r="KE4">
        <v>257</v>
      </c>
      <c r="KF4">
        <v>3500</v>
      </c>
      <c r="KG4">
        <v>10</v>
      </c>
      <c r="KH4">
        <v>3</v>
      </c>
      <c r="KI4" s="38">
        <v>3513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 s="106">
        <v>3388</v>
      </c>
      <c r="KV4" s="175">
        <f t="shared" ref="KV4:KV7" si="10">KI4/KU4*100</f>
        <v>103.68949232585595</v>
      </c>
      <c r="KW4" s="170" t="s">
        <v>2370</v>
      </c>
      <c r="KX4" t="s">
        <v>2731</v>
      </c>
      <c r="KY4" s="170" t="s">
        <v>2692</v>
      </c>
      <c r="LA4" s="1">
        <v>0.44087962962962962</v>
      </c>
      <c r="LB4" s="1">
        <v>0.31766203703703705</v>
      </c>
      <c r="LC4" s="1">
        <v>4.0335648148148148E-2</v>
      </c>
      <c r="LD4" s="1">
        <v>8.2858796296296292E-2</v>
      </c>
      <c r="LE4">
        <v>253</v>
      </c>
      <c r="LF4">
        <v>16</v>
      </c>
      <c r="LG4">
        <v>269</v>
      </c>
      <c r="LH4">
        <v>3702</v>
      </c>
      <c r="LI4">
        <v>26</v>
      </c>
      <c r="LJ4">
        <v>3</v>
      </c>
      <c r="LK4" s="38">
        <v>3731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 s="106">
        <v>3388</v>
      </c>
      <c r="LX4" s="175">
        <f t="shared" ref="LX4:LX7" si="11">LK4/LW4*100</f>
        <v>110.12396694214877</v>
      </c>
      <c r="LY4" s="170" t="s">
        <v>2370</v>
      </c>
      <c r="LZ4" t="s">
        <v>2731</v>
      </c>
      <c r="MA4" s="170" t="s">
        <v>2692</v>
      </c>
      <c r="MC4" s="1">
        <v>0.43578703703703708</v>
      </c>
      <c r="MD4" s="1">
        <v>0.26406250000000003</v>
      </c>
      <c r="ME4" s="1">
        <v>8.3460648148148145E-2</v>
      </c>
      <c r="MF4" s="1">
        <v>8.8252314814814811E-2</v>
      </c>
      <c r="MG4">
        <v>142</v>
      </c>
      <c r="MH4">
        <v>25</v>
      </c>
      <c r="MI4">
        <v>167</v>
      </c>
      <c r="MJ4">
        <v>3666</v>
      </c>
      <c r="MK4">
        <v>41</v>
      </c>
      <c r="ML4">
        <v>5</v>
      </c>
      <c r="MM4" s="38">
        <v>3712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 s="106">
        <v>3388</v>
      </c>
      <c r="MZ4" s="175">
        <f t="shared" ref="MZ4:MZ7" si="12">MM4/MY4*100</f>
        <v>109.56316410861866</v>
      </c>
      <c r="NA4" s="170" t="s">
        <v>2370</v>
      </c>
      <c r="NB4" t="s">
        <v>2731</v>
      </c>
      <c r="NC4" s="170" t="s">
        <v>2692</v>
      </c>
      <c r="NE4" s="1">
        <v>0.50910879629629624</v>
      </c>
      <c r="NF4" s="1">
        <v>0.40901620370370373</v>
      </c>
      <c r="NG4" s="1">
        <v>0.20103009259259261</v>
      </c>
      <c r="NH4" s="1">
        <v>0.10008101851851851</v>
      </c>
      <c r="NI4">
        <v>387</v>
      </c>
      <c r="NJ4">
        <v>20</v>
      </c>
      <c r="NK4">
        <v>407</v>
      </c>
      <c r="NL4">
        <v>5830</v>
      </c>
      <c r="NM4">
        <v>19</v>
      </c>
      <c r="NN4">
        <v>3</v>
      </c>
      <c r="NO4" s="38">
        <v>5852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 s="106">
        <v>3388</v>
      </c>
      <c r="OB4" s="175">
        <f t="shared" ref="OB4:OB5" si="13">NO4/OA4*100</f>
        <v>172.72727272727272</v>
      </c>
      <c r="OC4" s="170" t="s">
        <v>2370</v>
      </c>
      <c r="OD4" t="s">
        <v>2731</v>
      </c>
      <c r="OE4" s="170" t="s">
        <v>2692</v>
      </c>
      <c r="OG4" s="1">
        <v>0</v>
      </c>
      <c r="OH4" s="1">
        <v>0</v>
      </c>
      <c r="OI4" s="1">
        <v>0</v>
      </c>
      <c r="OJ4" s="1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 s="38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 s="106"/>
      <c r="PD4" s="175"/>
      <c r="PE4" s="170" t="s">
        <v>2370</v>
      </c>
      <c r="PF4" t="s">
        <v>2731</v>
      </c>
      <c r="PG4" s="170" t="s">
        <v>2692</v>
      </c>
      <c r="PI4" s="1">
        <v>0.29351851851851851</v>
      </c>
      <c r="PJ4" s="1">
        <v>0.19450231481481484</v>
      </c>
      <c r="PK4" s="1">
        <v>7.2847222222222216E-2</v>
      </c>
      <c r="PL4" s="1">
        <v>2.6157407407407407E-2</v>
      </c>
      <c r="PM4">
        <v>168</v>
      </c>
      <c r="PN4">
        <v>11</v>
      </c>
      <c r="PO4">
        <v>179</v>
      </c>
      <c r="PP4">
        <v>3820</v>
      </c>
      <c r="PQ4">
        <v>12</v>
      </c>
      <c r="PR4">
        <v>6</v>
      </c>
      <c r="PS4" s="38">
        <v>3838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 s="106">
        <v>3600</v>
      </c>
      <c r="QF4" s="175">
        <f t="shared" ref="QF4:QF6" si="14">PS4/QE4*100</f>
        <v>106.6111111111111</v>
      </c>
      <c r="QG4" s="170" t="s">
        <v>2370</v>
      </c>
      <c r="QH4" t="s">
        <v>2731</v>
      </c>
      <c r="QI4" s="170" t="s">
        <v>2692</v>
      </c>
      <c r="QK4" s="1">
        <v>0.4135416666666667</v>
      </c>
      <c r="QL4" s="1">
        <v>0.30596064814814816</v>
      </c>
      <c r="QM4" s="1">
        <v>5.1307870370370372E-2</v>
      </c>
      <c r="QN4" s="1">
        <v>5.6261574074074068E-2</v>
      </c>
      <c r="QO4">
        <v>213</v>
      </c>
      <c r="QP4">
        <v>15</v>
      </c>
      <c r="QQ4">
        <v>228</v>
      </c>
      <c r="QR4">
        <v>3835</v>
      </c>
      <c r="QS4">
        <v>20</v>
      </c>
      <c r="QT4">
        <v>7</v>
      </c>
      <c r="QU4" s="38">
        <v>3862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 s="106">
        <v>3600</v>
      </c>
      <c r="RH4" s="175">
        <f t="shared" ref="RH4:RH6" si="15">QU4/RG4*100</f>
        <v>107.27777777777779</v>
      </c>
      <c r="RI4" s="170" t="s">
        <v>2370</v>
      </c>
      <c r="RJ4" t="s">
        <v>2731</v>
      </c>
      <c r="RK4" s="170" t="s">
        <v>2692</v>
      </c>
      <c r="RM4" s="1">
        <v>0.3404861111111111</v>
      </c>
      <c r="RN4" s="1">
        <v>0.23048611111111109</v>
      </c>
      <c r="RO4" s="1">
        <v>4.6469907407407411E-2</v>
      </c>
      <c r="RP4" s="1">
        <v>6.3518518518518516E-2</v>
      </c>
      <c r="RQ4">
        <v>223</v>
      </c>
      <c r="RR4">
        <v>12</v>
      </c>
      <c r="RS4">
        <v>235</v>
      </c>
      <c r="RT4">
        <v>3809</v>
      </c>
      <c r="RU4">
        <v>55</v>
      </c>
      <c r="RV4">
        <v>0</v>
      </c>
      <c r="RW4" s="38">
        <v>3864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 s="106">
        <v>3600</v>
      </c>
      <c r="SJ4" s="175">
        <f t="shared" ref="SJ4:SJ7" si="16">RW4/SI4*100</f>
        <v>107.33333333333333</v>
      </c>
      <c r="SK4" s="170" t="s">
        <v>2370</v>
      </c>
      <c r="SL4" t="s">
        <v>2731</v>
      </c>
      <c r="SM4" s="170" t="s">
        <v>2692</v>
      </c>
      <c r="SO4" s="1">
        <v>0.23512731481481483</v>
      </c>
      <c r="SP4" s="1">
        <v>0.16927083333333334</v>
      </c>
      <c r="SQ4" s="1">
        <v>5.5115740740740743E-2</v>
      </c>
      <c r="SR4" s="1">
        <v>6.5844907407407408E-2</v>
      </c>
      <c r="SS4">
        <v>217</v>
      </c>
      <c r="ST4">
        <v>6</v>
      </c>
      <c r="SU4">
        <v>223</v>
      </c>
      <c r="SV4">
        <v>3315</v>
      </c>
      <c r="SW4">
        <v>4</v>
      </c>
      <c r="SX4">
        <v>2</v>
      </c>
      <c r="SY4" s="38">
        <v>3321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 s="106">
        <v>3600</v>
      </c>
      <c r="TL4" s="175">
        <f t="shared" ref="TL4:TL7" si="17">SY4/TK4*100</f>
        <v>92.25</v>
      </c>
    </row>
    <row r="5" spans="1:532">
      <c r="A5" s="170" t="s">
        <v>2376</v>
      </c>
      <c r="B5" t="s">
        <v>2731</v>
      </c>
      <c r="C5" s="170" t="s">
        <v>2692</v>
      </c>
      <c r="E5" s="1">
        <v>0.19009259259259259</v>
      </c>
      <c r="F5" s="1">
        <v>0.11755787037037037</v>
      </c>
      <c r="G5" s="1">
        <v>2.4444444444444446E-2</v>
      </c>
      <c r="H5" s="1">
        <v>4.8078703703703707E-2</v>
      </c>
      <c r="I5">
        <v>97</v>
      </c>
      <c r="J5">
        <v>51</v>
      </c>
      <c r="K5">
        <v>148</v>
      </c>
      <c r="L5">
        <v>2018</v>
      </c>
      <c r="M5">
        <v>77</v>
      </c>
      <c r="N5">
        <v>35</v>
      </c>
      <c r="O5" s="38">
        <v>2130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106">
        <v>3200</v>
      </c>
      <c r="AB5" s="175">
        <f t="shared" si="0"/>
        <v>66.5625</v>
      </c>
      <c r="AC5" s="170" t="s">
        <v>2376</v>
      </c>
      <c r="AD5" t="s">
        <v>2731</v>
      </c>
      <c r="AE5" s="170" t="s">
        <v>2692</v>
      </c>
      <c r="AG5" s="1">
        <v>0.44353009259259263</v>
      </c>
      <c r="AH5" s="1">
        <v>0.20298611111111109</v>
      </c>
      <c r="AI5" s="1">
        <v>3.2708333333333332E-2</v>
      </c>
      <c r="AJ5" s="1">
        <v>0.20782407407407408</v>
      </c>
      <c r="AK5">
        <v>80</v>
      </c>
      <c r="AL5">
        <v>77</v>
      </c>
      <c r="AM5">
        <v>157</v>
      </c>
      <c r="AN5">
        <v>2753</v>
      </c>
      <c r="AO5">
        <v>113</v>
      </c>
      <c r="AP5">
        <v>79</v>
      </c>
      <c r="AQ5" s="38">
        <v>2945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06">
        <v>2800</v>
      </c>
      <c r="BD5" s="175">
        <f t="shared" si="1"/>
        <v>105.17857142857143</v>
      </c>
      <c r="BE5" s="170" t="s">
        <v>2376</v>
      </c>
      <c r="BF5" t="s">
        <v>2731</v>
      </c>
      <c r="BG5" s="170" t="s">
        <v>2692</v>
      </c>
      <c r="BI5" s="1">
        <v>0.47951388888888885</v>
      </c>
      <c r="BJ5" s="1">
        <v>0.20984953703703704</v>
      </c>
      <c r="BK5" s="1">
        <v>7.5520833333333329E-2</v>
      </c>
      <c r="BL5" s="1">
        <v>0.26966435185185184</v>
      </c>
      <c r="BM5">
        <v>108</v>
      </c>
      <c r="BN5">
        <v>103</v>
      </c>
      <c r="BO5">
        <v>211</v>
      </c>
      <c r="BP5">
        <v>3804</v>
      </c>
      <c r="BQ5">
        <v>133</v>
      </c>
      <c r="BR5">
        <v>111</v>
      </c>
      <c r="BS5" s="38">
        <v>4048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 s="106">
        <v>3000</v>
      </c>
      <c r="CF5" s="175">
        <f t="shared" si="2"/>
        <v>134.93333333333334</v>
      </c>
      <c r="CG5" s="170" t="s">
        <v>2376</v>
      </c>
      <c r="CH5" s="277" t="s">
        <v>2729</v>
      </c>
      <c r="CI5" s="170" t="s">
        <v>2692</v>
      </c>
      <c r="CK5" s="1">
        <v>0.32425925925925925</v>
      </c>
      <c r="CL5" s="1">
        <v>0.15912037037037038</v>
      </c>
      <c r="CM5" s="1">
        <v>5.4259259259259257E-2</v>
      </c>
      <c r="CN5" s="1">
        <v>0.11086805555555555</v>
      </c>
      <c r="CO5">
        <v>112</v>
      </c>
      <c r="CP5">
        <v>60</v>
      </c>
      <c r="CQ5">
        <v>172</v>
      </c>
      <c r="CR5">
        <v>3131</v>
      </c>
      <c r="CS5">
        <v>93</v>
      </c>
      <c r="CT5">
        <v>46</v>
      </c>
      <c r="CU5" s="38">
        <v>3270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 s="106">
        <v>3388</v>
      </c>
      <c r="DH5" s="175">
        <f t="shared" si="3"/>
        <v>96.517119244391964</v>
      </c>
      <c r="DI5" s="170" t="s">
        <v>2376</v>
      </c>
      <c r="DJ5" t="s">
        <v>2731</v>
      </c>
      <c r="DK5" s="170" t="s">
        <v>2692</v>
      </c>
      <c r="DM5" s="1">
        <v>0.32842592592592595</v>
      </c>
      <c r="DN5" s="1">
        <v>0.16912037037037039</v>
      </c>
      <c r="DO5" s="1">
        <v>3.1921296296296302E-2</v>
      </c>
      <c r="DP5" s="1">
        <v>0.12738425925925925</v>
      </c>
      <c r="DQ5">
        <v>112</v>
      </c>
      <c r="DR5">
        <v>75</v>
      </c>
      <c r="DS5">
        <v>187</v>
      </c>
      <c r="DT5">
        <v>3339</v>
      </c>
      <c r="DU5">
        <v>122</v>
      </c>
      <c r="DV5">
        <v>67</v>
      </c>
      <c r="DW5" s="38">
        <v>3528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 s="106">
        <v>3388</v>
      </c>
      <c r="EJ5" s="175">
        <f t="shared" si="4"/>
        <v>104.13223140495869</v>
      </c>
      <c r="EK5" s="170" t="s">
        <v>2376</v>
      </c>
      <c r="EL5" t="s">
        <v>2731</v>
      </c>
      <c r="EM5" s="170" t="s">
        <v>2692</v>
      </c>
      <c r="EO5" s="1">
        <v>0.42094907407407406</v>
      </c>
      <c r="EP5" s="1">
        <v>0.14994212962962963</v>
      </c>
      <c r="EQ5" s="1">
        <v>5.4016203703703712E-2</v>
      </c>
      <c r="ER5" s="1">
        <v>0.21699074074074073</v>
      </c>
      <c r="ES5">
        <v>243</v>
      </c>
      <c r="ET5">
        <v>52</v>
      </c>
      <c r="EU5">
        <v>295</v>
      </c>
      <c r="EV5">
        <v>3013</v>
      </c>
      <c r="EW5">
        <v>50</v>
      </c>
      <c r="EX5">
        <v>39</v>
      </c>
      <c r="EY5" s="38">
        <v>3102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 s="106">
        <v>3388</v>
      </c>
      <c r="FL5" s="175">
        <f t="shared" si="5"/>
        <v>91.558441558441558</v>
      </c>
      <c r="FM5" s="170" t="s">
        <v>2376</v>
      </c>
      <c r="FN5" t="s">
        <v>2731</v>
      </c>
      <c r="FO5" s="170" t="s">
        <v>2692</v>
      </c>
      <c r="FQ5" s="1">
        <v>0.46342592592592591</v>
      </c>
      <c r="FR5" s="1">
        <v>0.10050925925925926</v>
      </c>
      <c r="FS5" s="1">
        <v>4.6921296296296294E-2</v>
      </c>
      <c r="FT5" s="1">
        <v>0.3159837962962963</v>
      </c>
      <c r="FU5">
        <v>118</v>
      </c>
      <c r="FV5">
        <v>32</v>
      </c>
      <c r="FW5">
        <v>150</v>
      </c>
      <c r="FX5">
        <v>2535</v>
      </c>
      <c r="FY5">
        <v>46</v>
      </c>
      <c r="FZ5">
        <v>18</v>
      </c>
      <c r="GA5" s="38">
        <v>2599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 s="106">
        <v>3388</v>
      </c>
      <c r="GN5" s="175">
        <f t="shared" si="6"/>
        <v>76.711924439197162</v>
      </c>
      <c r="GO5" s="170" t="s">
        <v>2376</v>
      </c>
      <c r="GP5" t="s">
        <v>2731</v>
      </c>
      <c r="GQ5" s="170" t="s">
        <v>2692</v>
      </c>
      <c r="GS5" s="1">
        <v>0.53775462962962961</v>
      </c>
      <c r="GT5" s="1">
        <v>0.20153935185185187</v>
      </c>
      <c r="GU5" s="1">
        <v>0.17048611111111112</v>
      </c>
      <c r="GV5" s="1">
        <v>0.33621527777777777</v>
      </c>
      <c r="GW5">
        <v>179</v>
      </c>
      <c r="GX5">
        <v>67</v>
      </c>
      <c r="GY5">
        <v>246</v>
      </c>
      <c r="GZ5">
        <v>4340</v>
      </c>
      <c r="HA5">
        <v>128</v>
      </c>
      <c r="HB5">
        <v>44</v>
      </c>
      <c r="HC5" s="38">
        <v>4512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 s="106">
        <v>3388</v>
      </c>
      <c r="HP5" s="175">
        <f t="shared" si="7"/>
        <v>133.17591499409681</v>
      </c>
      <c r="HQ5" s="170" t="s">
        <v>2376</v>
      </c>
      <c r="HR5" t="s">
        <v>2731</v>
      </c>
      <c r="HS5" s="170" t="s">
        <v>2692</v>
      </c>
      <c r="HU5" s="1">
        <v>0.4074652777777778</v>
      </c>
      <c r="HV5" s="1">
        <v>0.14932870370370369</v>
      </c>
      <c r="HW5" s="1">
        <v>7.1643518518518523E-2</v>
      </c>
      <c r="HX5" s="1">
        <v>0.18648148148148147</v>
      </c>
      <c r="HY5">
        <v>200</v>
      </c>
      <c r="HZ5">
        <v>70</v>
      </c>
      <c r="IA5">
        <v>270</v>
      </c>
      <c r="IB5">
        <v>3562</v>
      </c>
      <c r="IC5">
        <v>138</v>
      </c>
      <c r="ID5">
        <v>38</v>
      </c>
      <c r="IE5" s="38">
        <v>3738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 s="106">
        <v>3388</v>
      </c>
      <c r="IR5" s="175">
        <f t="shared" si="8"/>
        <v>110.3305785123967</v>
      </c>
      <c r="IS5" s="170" t="s">
        <v>2376</v>
      </c>
      <c r="IT5" t="s">
        <v>2731</v>
      </c>
      <c r="IU5" s="170" t="s">
        <v>2692</v>
      </c>
      <c r="IW5" s="1">
        <v>0.4074652777777778</v>
      </c>
      <c r="IX5" s="1">
        <v>0.14932870370370369</v>
      </c>
      <c r="IY5" s="1">
        <v>7.1643518518518523E-2</v>
      </c>
      <c r="IZ5" s="1">
        <v>0.18648148148148147</v>
      </c>
      <c r="JA5">
        <v>200</v>
      </c>
      <c r="JB5">
        <v>70</v>
      </c>
      <c r="JC5">
        <v>270</v>
      </c>
      <c r="JD5">
        <v>3562</v>
      </c>
      <c r="JE5">
        <v>138</v>
      </c>
      <c r="JF5">
        <v>38</v>
      </c>
      <c r="JG5" s="38">
        <v>3738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 s="106">
        <v>3388</v>
      </c>
      <c r="JT5" s="175">
        <f t="shared" si="9"/>
        <v>110.3305785123967</v>
      </c>
      <c r="JU5" s="170" t="s">
        <v>2376</v>
      </c>
      <c r="JV5" t="s">
        <v>2731</v>
      </c>
      <c r="JW5" s="170" t="s">
        <v>2692</v>
      </c>
      <c r="JY5" s="1">
        <v>0.38292824074074078</v>
      </c>
      <c r="JZ5" s="1">
        <v>0.12864583333333332</v>
      </c>
      <c r="KA5" s="1">
        <v>3.5578703703703703E-2</v>
      </c>
      <c r="KB5" s="1">
        <v>0.21869212962962961</v>
      </c>
      <c r="KC5">
        <v>126</v>
      </c>
      <c r="KD5">
        <v>46</v>
      </c>
      <c r="KE5">
        <v>172</v>
      </c>
      <c r="KF5">
        <v>2533</v>
      </c>
      <c r="KG5">
        <v>66</v>
      </c>
      <c r="KH5">
        <v>38</v>
      </c>
      <c r="KI5" s="38">
        <v>2637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 s="106">
        <v>3388</v>
      </c>
      <c r="KV5" s="175">
        <f t="shared" si="10"/>
        <v>77.833530106257371</v>
      </c>
      <c r="KW5" s="170" t="s">
        <v>2376</v>
      </c>
      <c r="KX5" t="s">
        <v>2731</v>
      </c>
      <c r="KY5" s="170" t="s">
        <v>2692</v>
      </c>
      <c r="LA5" s="1">
        <v>0.3354050925925926</v>
      </c>
      <c r="LB5" s="1">
        <v>0.1572337962962963</v>
      </c>
      <c r="LC5" s="1">
        <v>3.0046296296296297E-2</v>
      </c>
      <c r="LD5" s="1">
        <v>0.14812499999999998</v>
      </c>
      <c r="LE5">
        <v>174</v>
      </c>
      <c r="LF5">
        <v>57</v>
      </c>
      <c r="LG5">
        <v>231</v>
      </c>
      <c r="LH5">
        <v>3282</v>
      </c>
      <c r="LI5">
        <v>181</v>
      </c>
      <c r="LJ5">
        <v>28</v>
      </c>
      <c r="LK5" s="38">
        <v>3491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 s="106">
        <v>3388</v>
      </c>
      <c r="LX5" s="175">
        <f t="shared" si="11"/>
        <v>103.0401416765053</v>
      </c>
      <c r="LY5" s="170" t="s">
        <v>2376</v>
      </c>
      <c r="LZ5" t="s">
        <v>2731</v>
      </c>
      <c r="MA5" s="170" t="s">
        <v>2692</v>
      </c>
      <c r="MC5" s="1">
        <v>0.33462962962962961</v>
      </c>
      <c r="MD5" s="1">
        <v>0.13747685185185185</v>
      </c>
      <c r="ME5" s="1">
        <v>2.9490740740740744E-2</v>
      </c>
      <c r="MF5" s="1">
        <v>0.16765046296296296</v>
      </c>
      <c r="MG5">
        <v>150</v>
      </c>
      <c r="MH5">
        <v>69</v>
      </c>
      <c r="MI5">
        <v>219</v>
      </c>
      <c r="MJ5">
        <v>3311</v>
      </c>
      <c r="MK5">
        <v>107</v>
      </c>
      <c r="ML5">
        <v>54</v>
      </c>
      <c r="MM5" s="38">
        <v>3472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 s="106">
        <v>3388</v>
      </c>
      <c r="MZ5" s="175">
        <f t="shared" si="12"/>
        <v>102.4793388429752</v>
      </c>
      <c r="NA5" s="170" t="s">
        <v>2376</v>
      </c>
      <c r="NB5" t="s">
        <v>2731</v>
      </c>
      <c r="NC5" s="170" t="s">
        <v>2692</v>
      </c>
      <c r="NE5" s="1">
        <v>0.49660879629629634</v>
      </c>
      <c r="NF5" s="1">
        <v>0.18329861111111112</v>
      </c>
      <c r="NG5" s="1">
        <v>3.096064814814815E-2</v>
      </c>
      <c r="NH5" s="1">
        <v>0.31331018518518522</v>
      </c>
      <c r="NI5">
        <v>194</v>
      </c>
      <c r="NJ5">
        <v>76</v>
      </c>
      <c r="NK5">
        <v>270</v>
      </c>
      <c r="NL5">
        <v>3930</v>
      </c>
      <c r="NM5">
        <v>130</v>
      </c>
      <c r="NN5">
        <v>47</v>
      </c>
      <c r="NO5" s="38">
        <v>4107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 s="106">
        <v>3388</v>
      </c>
      <c r="OB5" s="175">
        <f t="shared" si="13"/>
        <v>121.22195985832349</v>
      </c>
      <c r="OC5" s="170" t="s">
        <v>2376</v>
      </c>
      <c r="OD5" t="s">
        <v>2731</v>
      </c>
      <c r="OE5" s="170" t="s">
        <v>2692</v>
      </c>
      <c r="OG5" s="1">
        <v>0.4365046296296296</v>
      </c>
      <c r="OH5" s="1">
        <v>0.14989583333333334</v>
      </c>
      <c r="OI5" s="1">
        <v>5.1979166666666667E-2</v>
      </c>
      <c r="OJ5" s="1">
        <v>0.23461805555555557</v>
      </c>
      <c r="OK5">
        <v>167</v>
      </c>
      <c r="OL5">
        <v>67</v>
      </c>
      <c r="OM5">
        <v>234</v>
      </c>
      <c r="ON5">
        <v>3170</v>
      </c>
      <c r="OO5">
        <v>105</v>
      </c>
      <c r="OP5">
        <v>45</v>
      </c>
      <c r="OQ5" s="38">
        <v>3320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 s="106">
        <v>3600</v>
      </c>
      <c r="PD5" s="175">
        <f t="shared" ref="PD5" si="18">OQ5/PC5*100</f>
        <v>92.222222222222229</v>
      </c>
      <c r="PE5" s="170" t="s">
        <v>2376</v>
      </c>
      <c r="PF5" t="s">
        <v>2731</v>
      </c>
      <c r="PG5" s="170" t="s">
        <v>2692</v>
      </c>
      <c r="PI5" s="1">
        <v>0.1847337962962963</v>
      </c>
      <c r="PJ5" s="1">
        <v>8.3912037037037035E-2</v>
      </c>
      <c r="PK5" s="1">
        <v>3.9027777777777779E-2</v>
      </c>
      <c r="PL5" s="1">
        <v>6.1793981481481484E-2</v>
      </c>
      <c r="PM5">
        <v>96</v>
      </c>
      <c r="PN5">
        <v>37</v>
      </c>
      <c r="PO5">
        <v>133</v>
      </c>
      <c r="PP5">
        <v>2208</v>
      </c>
      <c r="PQ5">
        <v>39</v>
      </c>
      <c r="PR5">
        <v>29</v>
      </c>
      <c r="PS5" s="38">
        <v>2276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 s="106">
        <v>2682</v>
      </c>
      <c r="QF5" s="175">
        <f t="shared" si="14"/>
        <v>84.862043251304996</v>
      </c>
      <c r="QG5" s="170" t="s">
        <v>2376</v>
      </c>
      <c r="QH5" t="s">
        <v>2731</v>
      </c>
      <c r="QI5" s="170" t="s">
        <v>2692</v>
      </c>
      <c r="QK5" s="1">
        <v>0.41097222222222224</v>
      </c>
      <c r="QL5" s="1">
        <v>0.13267361111111112</v>
      </c>
      <c r="QM5" s="1">
        <v>4.8263888888888884E-2</v>
      </c>
      <c r="QN5" s="1">
        <v>0.23002314814814814</v>
      </c>
      <c r="QO5">
        <v>89</v>
      </c>
      <c r="QP5">
        <v>56</v>
      </c>
      <c r="QQ5">
        <v>145</v>
      </c>
      <c r="QR5">
        <v>3190</v>
      </c>
      <c r="QS5">
        <v>78</v>
      </c>
      <c r="QT5">
        <v>34</v>
      </c>
      <c r="QU5" s="38">
        <v>3302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 s="106">
        <v>3600</v>
      </c>
      <c r="RH5" s="175">
        <f t="shared" si="15"/>
        <v>91.722222222222229</v>
      </c>
      <c r="RI5" s="170" t="s">
        <v>2376</v>
      </c>
      <c r="RJ5" t="s">
        <v>2731</v>
      </c>
      <c r="RK5" s="170" t="s">
        <v>2692</v>
      </c>
      <c r="RM5" s="1">
        <v>0.41563657407407412</v>
      </c>
      <c r="RN5" s="1">
        <v>0.12613425925925925</v>
      </c>
      <c r="RO5" s="1">
        <v>7.4490740740740746E-2</v>
      </c>
      <c r="RP5" s="1">
        <v>0.215</v>
      </c>
      <c r="RQ5">
        <v>151</v>
      </c>
      <c r="RR5">
        <v>49</v>
      </c>
      <c r="RS5">
        <v>200</v>
      </c>
      <c r="RT5">
        <v>3681</v>
      </c>
      <c r="RU5">
        <v>43</v>
      </c>
      <c r="RV5">
        <v>52</v>
      </c>
      <c r="RW5" s="38">
        <v>3776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 s="106">
        <v>3600</v>
      </c>
      <c r="SJ5" s="175">
        <f t="shared" si="16"/>
        <v>104.8888888888889</v>
      </c>
      <c r="SK5" s="170" t="s">
        <v>2376</v>
      </c>
      <c r="SL5" t="s">
        <v>2731</v>
      </c>
      <c r="SM5" s="170" t="s">
        <v>2692</v>
      </c>
      <c r="SO5" s="1">
        <v>0.41091435185185188</v>
      </c>
      <c r="SP5" s="1">
        <v>0.17126157407407408</v>
      </c>
      <c r="SQ5" s="1">
        <v>0.13603009259259261</v>
      </c>
      <c r="SR5" s="1">
        <v>0.2396412037037037</v>
      </c>
      <c r="SS5">
        <v>177</v>
      </c>
      <c r="ST5">
        <v>58</v>
      </c>
      <c r="SU5">
        <v>235</v>
      </c>
      <c r="SV5">
        <v>4007</v>
      </c>
      <c r="SW5">
        <v>89</v>
      </c>
      <c r="SX5">
        <v>46</v>
      </c>
      <c r="SY5" s="38">
        <v>4142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 s="106">
        <v>3600</v>
      </c>
      <c r="TL5" s="175">
        <f t="shared" si="17"/>
        <v>115.05555555555556</v>
      </c>
    </row>
    <row r="6" spans="1:532">
      <c r="A6" s="170" t="s">
        <v>2377</v>
      </c>
      <c r="B6" t="s">
        <v>2731</v>
      </c>
      <c r="C6" s="170" t="s">
        <v>2692</v>
      </c>
      <c r="E6" s="1">
        <v>0.49519675925925927</v>
      </c>
      <c r="F6" s="1">
        <v>0.11039351851851853</v>
      </c>
      <c r="G6" s="1">
        <v>1.951388888888889E-2</v>
      </c>
      <c r="H6" s="1">
        <v>0.36527777777777781</v>
      </c>
      <c r="I6">
        <v>275</v>
      </c>
      <c r="J6">
        <v>13</v>
      </c>
      <c r="K6">
        <v>288</v>
      </c>
      <c r="L6">
        <v>3672</v>
      </c>
      <c r="M6">
        <v>41</v>
      </c>
      <c r="N6">
        <v>5</v>
      </c>
      <c r="O6" s="38">
        <v>3718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106">
        <v>3200</v>
      </c>
      <c r="AB6" s="175">
        <f t="shared" si="0"/>
        <v>116.1875</v>
      </c>
      <c r="AC6" s="170" t="s">
        <v>2377</v>
      </c>
      <c r="AD6" t="s">
        <v>2731</v>
      </c>
      <c r="AE6" s="170" t="s">
        <v>2692</v>
      </c>
      <c r="AG6" s="1">
        <v>0.48203703703703704</v>
      </c>
      <c r="AH6" s="1">
        <v>0.11371527777777778</v>
      </c>
      <c r="AI6" s="1">
        <v>9.6643518518518531E-2</v>
      </c>
      <c r="AJ6" s="1">
        <v>0.27165509259259263</v>
      </c>
      <c r="AK6">
        <v>211</v>
      </c>
      <c r="AL6">
        <v>17</v>
      </c>
      <c r="AM6">
        <v>228</v>
      </c>
      <c r="AN6">
        <v>3457</v>
      </c>
      <c r="AO6">
        <v>24</v>
      </c>
      <c r="AP6">
        <v>11</v>
      </c>
      <c r="AQ6" s="38">
        <v>3492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06">
        <v>2800</v>
      </c>
      <c r="BD6" s="175">
        <f t="shared" si="1"/>
        <v>124.71428571428571</v>
      </c>
      <c r="BE6" s="170" t="s">
        <v>2377</v>
      </c>
      <c r="BF6" t="s">
        <v>2731</v>
      </c>
      <c r="BG6" s="170" t="s">
        <v>2692</v>
      </c>
      <c r="BI6" s="1">
        <v>0.38436342592592593</v>
      </c>
      <c r="BJ6" s="1">
        <v>0.12107638888888889</v>
      </c>
      <c r="BK6" s="1">
        <v>5.876157407407407E-2</v>
      </c>
      <c r="BL6" s="1">
        <v>0.26327546296296295</v>
      </c>
      <c r="BM6">
        <v>183</v>
      </c>
      <c r="BN6">
        <v>8</v>
      </c>
      <c r="BO6">
        <v>191</v>
      </c>
      <c r="BP6">
        <v>3103</v>
      </c>
      <c r="BQ6">
        <v>29</v>
      </c>
      <c r="BR6">
        <v>5</v>
      </c>
      <c r="BS6" s="38">
        <v>3137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 s="106">
        <v>3000</v>
      </c>
      <c r="CF6" s="175">
        <f t="shared" si="2"/>
        <v>104.56666666666668</v>
      </c>
      <c r="CG6" s="170" t="s">
        <v>2377</v>
      </c>
      <c r="CH6" s="277" t="s">
        <v>2729</v>
      </c>
      <c r="CI6" s="170" t="s">
        <v>2692</v>
      </c>
      <c r="CK6" s="1">
        <v>0.41524305555555557</v>
      </c>
      <c r="CL6" s="1">
        <v>8.9525462962962973E-2</v>
      </c>
      <c r="CM6" s="1">
        <v>1.7384259259259262E-2</v>
      </c>
      <c r="CN6" s="1">
        <v>0.30832175925925925</v>
      </c>
      <c r="CO6">
        <v>120</v>
      </c>
      <c r="CP6">
        <v>4</v>
      </c>
      <c r="CQ6">
        <v>124</v>
      </c>
      <c r="CR6">
        <v>2706</v>
      </c>
      <c r="CS6">
        <v>9</v>
      </c>
      <c r="CT6">
        <v>2</v>
      </c>
      <c r="CU6" s="38">
        <v>2717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 s="106">
        <v>3388</v>
      </c>
      <c r="DH6" s="175">
        <f t="shared" si="3"/>
        <v>80.194805194805198</v>
      </c>
      <c r="DI6" s="170" t="s">
        <v>2377</v>
      </c>
      <c r="DJ6" t="s">
        <v>2731</v>
      </c>
      <c r="DK6" s="170" t="s">
        <v>2692</v>
      </c>
      <c r="DM6" s="1">
        <v>0.30288194444444444</v>
      </c>
      <c r="DN6" s="1">
        <v>7.6597222222222219E-2</v>
      </c>
      <c r="DO6" s="1">
        <v>7.1087962962962964E-2</v>
      </c>
      <c r="DP6" s="1">
        <v>0.15518518518518518</v>
      </c>
      <c r="DQ6">
        <v>75</v>
      </c>
      <c r="DR6">
        <v>4</v>
      </c>
      <c r="DS6">
        <v>79</v>
      </c>
      <c r="DT6">
        <v>1294</v>
      </c>
      <c r="DU6">
        <v>8</v>
      </c>
      <c r="DV6">
        <v>0</v>
      </c>
      <c r="DW6" s="38">
        <v>1302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 s="106">
        <v>3388</v>
      </c>
      <c r="EJ6" s="175">
        <f t="shared" si="4"/>
        <v>38.429752066115704</v>
      </c>
      <c r="EK6" s="170" t="s">
        <v>2377</v>
      </c>
      <c r="EL6" t="s">
        <v>2731</v>
      </c>
      <c r="EM6" s="170" t="s">
        <v>2692</v>
      </c>
      <c r="EO6" s="1">
        <v>0</v>
      </c>
      <c r="EP6" s="1">
        <v>0</v>
      </c>
      <c r="EQ6" s="1">
        <v>0</v>
      </c>
      <c r="ER6" s="1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 s="38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 s="106"/>
      <c r="FL6" s="175"/>
      <c r="FM6" s="170" t="s">
        <v>2377</v>
      </c>
      <c r="FN6" t="s">
        <v>2731</v>
      </c>
      <c r="FO6" s="170" t="s">
        <v>2692</v>
      </c>
      <c r="FQ6" s="1">
        <v>0.40299768518518514</v>
      </c>
      <c r="FR6" s="1">
        <v>0.13467592592592592</v>
      </c>
      <c r="FS6" s="1">
        <v>1.9884259259259258E-2</v>
      </c>
      <c r="FT6" s="1">
        <v>0.24842592592592594</v>
      </c>
      <c r="FU6">
        <v>158</v>
      </c>
      <c r="FV6">
        <v>18</v>
      </c>
      <c r="FW6">
        <v>176</v>
      </c>
      <c r="FX6">
        <v>2706</v>
      </c>
      <c r="FY6">
        <v>30</v>
      </c>
      <c r="FZ6">
        <v>6</v>
      </c>
      <c r="GA6" s="38">
        <v>2742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 s="106">
        <v>3388</v>
      </c>
      <c r="GN6" s="175">
        <f t="shared" ref="GN6" si="19">GA6/GM6*100</f>
        <v>80.932703659976397</v>
      </c>
      <c r="GO6" s="170" t="s">
        <v>2377</v>
      </c>
      <c r="GP6" t="s">
        <v>2731</v>
      </c>
      <c r="GQ6" s="170" t="s">
        <v>2692</v>
      </c>
      <c r="GS6" s="1" t="e">
        <v>#N/A</v>
      </c>
      <c r="GT6" s="1" t="e">
        <v>#N/A</v>
      </c>
      <c r="GU6" s="1" t="e">
        <v>#N/A</v>
      </c>
      <c r="GV6" s="1" t="e">
        <v>#N/A</v>
      </c>
      <c r="GW6" t="e">
        <v>#N/A</v>
      </c>
      <c r="GX6" t="e">
        <v>#N/A</v>
      </c>
      <c r="GY6" t="e">
        <v>#N/A</v>
      </c>
      <c r="GZ6" t="e">
        <v>#N/A</v>
      </c>
      <c r="HA6" t="e">
        <v>#N/A</v>
      </c>
      <c r="HB6" t="e">
        <v>#N/A</v>
      </c>
      <c r="HC6" s="38" t="e">
        <v>#N/A</v>
      </c>
      <c r="HD6" t="e">
        <v>#N/A</v>
      </c>
      <c r="HE6" t="e">
        <v>#N/A</v>
      </c>
      <c r="HF6" t="e">
        <v>#N/A</v>
      </c>
      <c r="HG6" t="e">
        <v>#N/A</v>
      </c>
      <c r="HH6" t="e">
        <v>#N/A</v>
      </c>
      <c r="HI6" t="e">
        <v>#N/A</v>
      </c>
      <c r="HJ6" t="e">
        <v>#N/A</v>
      </c>
      <c r="HK6" t="e">
        <v>#N/A</v>
      </c>
      <c r="HL6" t="e">
        <v>#N/A</v>
      </c>
      <c r="HM6" t="e">
        <v>#N/A</v>
      </c>
      <c r="HN6" t="e">
        <v>#N/A</v>
      </c>
      <c r="HO6" s="106"/>
      <c r="HP6" s="175"/>
      <c r="HQ6" s="170" t="s">
        <v>2377</v>
      </c>
      <c r="HR6" t="s">
        <v>2731</v>
      </c>
      <c r="HS6" s="170" t="s">
        <v>2692</v>
      </c>
      <c r="HU6" s="1">
        <v>0.33339120370370368</v>
      </c>
      <c r="HV6" s="1">
        <v>0.11491898148148148</v>
      </c>
      <c r="HW6" s="1">
        <v>2.0856481481481479E-2</v>
      </c>
      <c r="HX6" s="1">
        <v>0.19759259259259257</v>
      </c>
      <c r="HY6">
        <v>298</v>
      </c>
      <c r="HZ6">
        <v>8</v>
      </c>
      <c r="IA6">
        <v>306</v>
      </c>
      <c r="IB6">
        <v>3609</v>
      </c>
      <c r="IC6">
        <v>12</v>
      </c>
      <c r="ID6">
        <v>1</v>
      </c>
      <c r="IE6" s="38">
        <v>3622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 s="106">
        <v>3388</v>
      </c>
      <c r="IR6" s="175">
        <f t="shared" ref="IR6" si="20">IE6/IQ6*100</f>
        <v>106.90672963400236</v>
      </c>
      <c r="IS6" s="170" t="s">
        <v>2377</v>
      </c>
      <c r="IT6" t="s">
        <v>2731</v>
      </c>
      <c r="IU6" s="170" t="s">
        <v>2692</v>
      </c>
      <c r="IW6" s="1">
        <v>0.44362268518518522</v>
      </c>
      <c r="IX6" s="1">
        <v>0.18015046296296297</v>
      </c>
      <c r="IY6" s="1">
        <v>2.3310185185185187E-2</v>
      </c>
      <c r="IZ6" s="1">
        <v>0.2401388888888889</v>
      </c>
      <c r="JA6">
        <v>298</v>
      </c>
      <c r="JB6">
        <v>8</v>
      </c>
      <c r="JC6">
        <v>306</v>
      </c>
      <c r="JD6">
        <v>3609</v>
      </c>
      <c r="JE6">
        <v>12</v>
      </c>
      <c r="JF6">
        <v>1</v>
      </c>
      <c r="JG6" s="38">
        <v>3622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 s="106">
        <v>3388</v>
      </c>
      <c r="JT6" s="175">
        <f t="shared" si="9"/>
        <v>106.90672963400236</v>
      </c>
      <c r="JU6" s="170" t="s">
        <v>2377</v>
      </c>
      <c r="JV6" t="s">
        <v>2731</v>
      </c>
      <c r="JW6" s="170" t="s">
        <v>2692</v>
      </c>
      <c r="JY6" s="1">
        <v>0.3654398148148148</v>
      </c>
      <c r="JZ6" s="1">
        <v>0.13951388888888888</v>
      </c>
      <c r="KA6" s="1">
        <v>6.356481481481481E-2</v>
      </c>
      <c r="KB6" s="1">
        <v>0.16236111111111109</v>
      </c>
      <c r="KC6">
        <v>212</v>
      </c>
      <c r="KD6">
        <v>16</v>
      </c>
      <c r="KE6">
        <v>228</v>
      </c>
      <c r="KF6">
        <v>3247</v>
      </c>
      <c r="KG6">
        <v>15</v>
      </c>
      <c r="KH6">
        <v>1</v>
      </c>
      <c r="KI6" s="38">
        <v>3263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106">
        <v>3388</v>
      </c>
      <c r="KV6" s="175">
        <f t="shared" si="10"/>
        <v>96.310507674144048</v>
      </c>
      <c r="KW6" s="170" t="s">
        <v>2377</v>
      </c>
      <c r="KX6" t="s">
        <v>2731</v>
      </c>
      <c r="KY6" s="170" t="s">
        <v>2692</v>
      </c>
      <c r="LA6" s="1">
        <v>0.33918981481481486</v>
      </c>
      <c r="LB6" s="1">
        <v>0.17429398148148148</v>
      </c>
      <c r="LC6" s="1">
        <v>2.8668981481481479E-2</v>
      </c>
      <c r="LD6" s="1">
        <v>0.13621527777777778</v>
      </c>
      <c r="LE6">
        <v>297</v>
      </c>
      <c r="LF6">
        <v>11</v>
      </c>
      <c r="LG6">
        <v>308</v>
      </c>
      <c r="LH6">
        <v>3546</v>
      </c>
      <c r="LI6">
        <v>21</v>
      </c>
      <c r="LJ6">
        <v>6</v>
      </c>
      <c r="LK6" s="38">
        <v>3573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 s="106">
        <v>3388</v>
      </c>
      <c r="LX6" s="175">
        <f t="shared" si="11"/>
        <v>105.46044864226683</v>
      </c>
      <c r="LY6" s="170" t="s">
        <v>2377</v>
      </c>
      <c r="LZ6" t="s">
        <v>2731</v>
      </c>
      <c r="MA6" s="170" t="s">
        <v>2692</v>
      </c>
      <c r="MC6" s="1" t="e">
        <v>#N/A</v>
      </c>
      <c r="MD6" s="1" t="e">
        <v>#N/A</v>
      </c>
      <c r="ME6" s="1" t="e">
        <v>#N/A</v>
      </c>
      <c r="MF6" s="1" t="e">
        <v>#N/A</v>
      </c>
      <c r="MG6" t="e">
        <v>#N/A</v>
      </c>
      <c r="MH6" t="e">
        <v>#N/A</v>
      </c>
      <c r="MI6" t="e">
        <v>#N/A</v>
      </c>
      <c r="MJ6" t="e">
        <v>#N/A</v>
      </c>
      <c r="MK6" t="e">
        <v>#N/A</v>
      </c>
      <c r="ML6" t="e">
        <v>#N/A</v>
      </c>
      <c r="MM6" s="38" t="e">
        <v>#N/A</v>
      </c>
      <c r="MN6" t="e">
        <v>#N/A</v>
      </c>
      <c r="MO6" t="e">
        <v>#N/A</v>
      </c>
      <c r="MP6" t="e">
        <v>#N/A</v>
      </c>
      <c r="MQ6" t="e">
        <v>#N/A</v>
      </c>
      <c r="MR6" t="e">
        <v>#N/A</v>
      </c>
      <c r="MS6" t="e">
        <v>#N/A</v>
      </c>
      <c r="MT6" t="e">
        <v>#N/A</v>
      </c>
      <c r="MU6" t="e">
        <v>#N/A</v>
      </c>
      <c r="MV6" t="e">
        <v>#N/A</v>
      </c>
      <c r="MW6" t="e">
        <v>#N/A</v>
      </c>
      <c r="MX6" t="e">
        <v>#N/A</v>
      </c>
      <c r="MY6" s="106"/>
      <c r="MZ6" s="175"/>
      <c r="NA6" s="170" t="s">
        <v>2377</v>
      </c>
      <c r="NB6" t="s">
        <v>2731</v>
      </c>
      <c r="NC6" s="170" t="s">
        <v>2692</v>
      </c>
      <c r="NE6" s="1">
        <v>0.29541666666666666</v>
      </c>
      <c r="NF6" s="1">
        <v>0.17071759259259259</v>
      </c>
      <c r="NG6" s="1">
        <v>4.9791666666666672E-2</v>
      </c>
      <c r="NH6" s="1">
        <v>0.12468749999999999</v>
      </c>
      <c r="NI6">
        <v>223</v>
      </c>
      <c r="NJ6">
        <v>10</v>
      </c>
      <c r="NK6">
        <v>233</v>
      </c>
      <c r="NL6">
        <v>3656</v>
      </c>
      <c r="NM6">
        <v>11</v>
      </c>
      <c r="NN6">
        <v>3</v>
      </c>
      <c r="NO6" s="38">
        <v>3670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 s="106">
        <v>3388</v>
      </c>
      <c r="OB6" s="175">
        <f t="shared" ref="OB6" si="21">NO6/OA6*100</f>
        <v>108.32349468713105</v>
      </c>
      <c r="OC6" s="170" t="s">
        <v>2377</v>
      </c>
      <c r="OD6" t="s">
        <v>2731</v>
      </c>
      <c r="OE6" s="170" t="s">
        <v>2692</v>
      </c>
      <c r="OG6" s="1">
        <v>0</v>
      </c>
      <c r="OH6" s="1">
        <v>0</v>
      </c>
      <c r="OI6" s="1">
        <v>0</v>
      </c>
      <c r="OJ6" s="1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 s="38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 s="106"/>
      <c r="PD6" s="175"/>
      <c r="PE6" s="170" t="s">
        <v>2377</v>
      </c>
      <c r="PF6" t="s">
        <v>2731</v>
      </c>
      <c r="PG6" s="170" t="s">
        <v>2692</v>
      </c>
      <c r="PI6" s="1">
        <v>0.12642361111111111</v>
      </c>
      <c r="PJ6" s="1">
        <v>2.5324074074074079E-2</v>
      </c>
      <c r="PK6" s="1">
        <v>4.0856481481481481E-3</v>
      </c>
      <c r="PL6" s="1">
        <v>9.7002314814814805E-2</v>
      </c>
      <c r="PM6">
        <v>80</v>
      </c>
      <c r="PN6">
        <v>2</v>
      </c>
      <c r="PO6">
        <v>82</v>
      </c>
      <c r="PP6">
        <v>1564</v>
      </c>
      <c r="PQ6">
        <v>5</v>
      </c>
      <c r="PR6">
        <v>2</v>
      </c>
      <c r="PS6" s="38">
        <v>1571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 s="106">
        <v>2682</v>
      </c>
      <c r="QF6" s="175">
        <f t="shared" si="14"/>
        <v>58.575689783743478</v>
      </c>
      <c r="QG6" s="170" t="s">
        <v>2377</v>
      </c>
      <c r="QH6" t="s">
        <v>2731</v>
      </c>
      <c r="QI6" s="170" t="s">
        <v>2692</v>
      </c>
      <c r="QK6" s="1">
        <v>0.49827546296296293</v>
      </c>
      <c r="QL6" s="1">
        <v>8.4965277777777778E-2</v>
      </c>
      <c r="QM6" s="1">
        <v>2.3587962962962963E-2</v>
      </c>
      <c r="QN6" s="1">
        <v>0.3897106481481481</v>
      </c>
      <c r="QO6">
        <v>178</v>
      </c>
      <c r="QP6">
        <v>6</v>
      </c>
      <c r="QQ6">
        <v>184</v>
      </c>
      <c r="QR6">
        <v>3753</v>
      </c>
      <c r="QS6">
        <v>4</v>
      </c>
      <c r="QT6">
        <v>3</v>
      </c>
      <c r="QU6" s="38">
        <v>3760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 s="106">
        <v>3600</v>
      </c>
      <c r="RH6" s="175">
        <f t="shared" si="15"/>
        <v>104.44444444444446</v>
      </c>
      <c r="RI6" s="170" t="s">
        <v>2377</v>
      </c>
      <c r="RJ6" t="s">
        <v>2731</v>
      </c>
      <c r="RK6" s="170" t="s">
        <v>2692</v>
      </c>
      <c r="RM6" s="1">
        <v>0.49236111111111108</v>
      </c>
      <c r="RN6" s="1">
        <v>0.13913194444444446</v>
      </c>
      <c r="RO6" s="1">
        <v>7.0995370370370361E-2</v>
      </c>
      <c r="RP6" s="1">
        <v>0.2822337962962963</v>
      </c>
      <c r="RQ6">
        <v>214</v>
      </c>
      <c r="RR6">
        <v>3</v>
      </c>
      <c r="RS6">
        <v>217</v>
      </c>
      <c r="RT6">
        <v>4786</v>
      </c>
      <c r="RU6">
        <v>4</v>
      </c>
      <c r="RV6">
        <v>0</v>
      </c>
      <c r="RW6" s="38">
        <v>4790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 s="106">
        <v>3600</v>
      </c>
      <c r="SJ6" s="175">
        <f t="shared" si="16"/>
        <v>133.05555555555554</v>
      </c>
      <c r="SK6" s="170" t="s">
        <v>2377</v>
      </c>
      <c r="SL6" t="s">
        <v>2731</v>
      </c>
      <c r="SM6" s="170" t="s">
        <v>2692</v>
      </c>
      <c r="SO6" s="1">
        <v>1.7939814814814815E-3</v>
      </c>
      <c r="SP6" s="1">
        <v>9.2592592592592585E-4</v>
      </c>
      <c r="SQ6" s="1">
        <v>2.3842592592592591E-3</v>
      </c>
      <c r="SR6" s="1">
        <v>8.6805555555555551E-4</v>
      </c>
      <c r="SS6">
        <v>1</v>
      </c>
      <c r="ST6">
        <v>0</v>
      </c>
      <c r="SU6">
        <v>1</v>
      </c>
      <c r="SV6">
        <v>66</v>
      </c>
      <c r="SW6">
        <v>0</v>
      </c>
      <c r="SX6">
        <v>0</v>
      </c>
      <c r="SY6" s="38">
        <v>66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 s="106"/>
      <c r="TL6" s="175"/>
    </row>
    <row r="7" spans="1:532">
      <c r="A7" s="170" t="s">
        <v>2238</v>
      </c>
      <c r="B7" t="s">
        <v>2731</v>
      </c>
      <c r="C7" s="170" t="s">
        <v>2692</v>
      </c>
      <c r="E7" s="1">
        <v>0.48590277777777779</v>
      </c>
      <c r="F7" s="1">
        <v>0.12498842592592592</v>
      </c>
      <c r="G7" s="1">
        <v>4.7002314814814816E-2</v>
      </c>
      <c r="H7" s="1">
        <v>0.31390046296296298</v>
      </c>
      <c r="I7">
        <v>231</v>
      </c>
      <c r="J7">
        <v>52</v>
      </c>
      <c r="K7">
        <v>283</v>
      </c>
      <c r="L7">
        <v>3230</v>
      </c>
      <c r="M7">
        <v>79</v>
      </c>
      <c r="N7">
        <v>19</v>
      </c>
      <c r="O7" s="38">
        <v>3328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s="106">
        <v>3200</v>
      </c>
      <c r="AB7" s="175">
        <f t="shared" ref="AB7" si="22">O7/AA7*100</f>
        <v>104</v>
      </c>
      <c r="AC7" s="170" t="s">
        <v>2238</v>
      </c>
      <c r="AD7" t="s">
        <v>2731</v>
      </c>
      <c r="AE7" s="170" t="s">
        <v>2692</v>
      </c>
      <c r="AG7" s="1">
        <v>0.18168981481481483</v>
      </c>
      <c r="AH7" s="1">
        <v>7.8923611111111111E-2</v>
      </c>
      <c r="AI7" s="1">
        <v>1.4456018518518519E-2</v>
      </c>
      <c r="AJ7" s="1">
        <v>8.8298611111111105E-2</v>
      </c>
      <c r="AK7">
        <v>98</v>
      </c>
      <c r="AL7">
        <v>32</v>
      </c>
      <c r="AM7">
        <v>130</v>
      </c>
      <c r="AN7">
        <v>2689</v>
      </c>
      <c r="AO7">
        <v>25</v>
      </c>
      <c r="AP7">
        <v>16</v>
      </c>
      <c r="AQ7" s="38">
        <v>2730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06">
        <v>3200</v>
      </c>
      <c r="BD7" s="175">
        <f t="shared" si="1"/>
        <v>85.3125</v>
      </c>
      <c r="BE7" s="170" t="s">
        <v>2238</v>
      </c>
      <c r="BF7" t="s">
        <v>2731</v>
      </c>
      <c r="BG7" s="170" t="s">
        <v>2692</v>
      </c>
      <c r="BI7" s="1">
        <v>0.2542476851851852</v>
      </c>
      <c r="BJ7" s="1">
        <v>0.11099537037037037</v>
      </c>
      <c r="BK7" s="1">
        <v>0.20412037037037037</v>
      </c>
      <c r="BL7" s="1">
        <v>0.14325231481481482</v>
      </c>
      <c r="BM7">
        <v>119</v>
      </c>
      <c r="BN7">
        <v>58</v>
      </c>
      <c r="BO7">
        <v>177</v>
      </c>
      <c r="BP7">
        <v>3577</v>
      </c>
      <c r="BQ7">
        <v>24</v>
      </c>
      <c r="BR7">
        <v>50</v>
      </c>
      <c r="BS7" s="38">
        <v>3651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 s="106">
        <v>3000</v>
      </c>
      <c r="CF7" s="175">
        <f t="shared" si="2"/>
        <v>121.7</v>
      </c>
      <c r="CG7" s="170" t="s">
        <v>2238</v>
      </c>
      <c r="CH7" s="277" t="s">
        <v>2729</v>
      </c>
      <c r="CI7" s="170" t="s">
        <v>2692</v>
      </c>
      <c r="CK7" s="1">
        <v>0.28300925925925924</v>
      </c>
      <c r="CL7" s="1">
        <v>9.4745370370370383E-2</v>
      </c>
      <c r="CM7" s="1">
        <v>8.6180555555555552E-2</v>
      </c>
      <c r="CN7" s="1">
        <v>0.10207175925925926</v>
      </c>
      <c r="CO7">
        <v>143</v>
      </c>
      <c r="CP7">
        <v>38</v>
      </c>
      <c r="CQ7">
        <v>181</v>
      </c>
      <c r="CR7">
        <v>3459</v>
      </c>
      <c r="CS7">
        <v>34</v>
      </c>
      <c r="CT7">
        <v>25</v>
      </c>
      <c r="CU7" s="38">
        <v>3518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s="106">
        <v>3388</v>
      </c>
      <c r="DH7" s="175">
        <f t="shared" si="3"/>
        <v>103.83707201889021</v>
      </c>
      <c r="DI7" s="170" t="s">
        <v>2238</v>
      </c>
      <c r="DJ7" t="s">
        <v>2731</v>
      </c>
      <c r="DK7" s="170" t="s">
        <v>2692</v>
      </c>
      <c r="DM7" s="1">
        <v>0.26589120370370373</v>
      </c>
      <c r="DN7" s="1">
        <v>0.10342592592592592</v>
      </c>
      <c r="DO7" s="1">
        <v>1.7766203703703704E-2</v>
      </c>
      <c r="DP7" s="1">
        <v>0.1446875</v>
      </c>
      <c r="DQ7">
        <v>184</v>
      </c>
      <c r="DR7">
        <v>29</v>
      </c>
      <c r="DS7">
        <v>213</v>
      </c>
      <c r="DT7">
        <v>3455</v>
      </c>
      <c r="DU7">
        <v>48</v>
      </c>
      <c r="DV7">
        <v>10</v>
      </c>
      <c r="DW7" s="38">
        <v>3513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 s="106">
        <v>3388</v>
      </c>
      <c r="EJ7" s="175">
        <f t="shared" si="4"/>
        <v>103.68949232585595</v>
      </c>
      <c r="EK7" s="170" t="s">
        <v>2238</v>
      </c>
      <c r="EL7" t="s">
        <v>2731</v>
      </c>
      <c r="EM7" s="170" t="s">
        <v>2692</v>
      </c>
      <c r="EO7" s="1">
        <v>0.33409722222222221</v>
      </c>
      <c r="EP7" s="1">
        <v>0.12018518518518519</v>
      </c>
      <c r="EQ7" s="1">
        <v>2.539351851851852E-2</v>
      </c>
      <c r="ER7" s="1">
        <v>0.18850694444444446</v>
      </c>
      <c r="ES7">
        <v>195</v>
      </c>
      <c r="ET7">
        <v>68</v>
      </c>
      <c r="EU7">
        <v>263</v>
      </c>
      <c r="EV7">
        <v>3247</v>
      </c>
      <c r="EW7">
        <v>67</v>
      </c>
      <c r="EX7">
        <v>41</v>
      </c>
      <c r="EY7" s="38">
        <v>3355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 s="106">
        <v>3388</v>
      </c>
      <c r="FL7" s="175">
        <f t="shared" si="5"/>
        <v>99.025974025974023</v>
      </c>
      <c r="FM7" s="170" t="s">
        <v>2238</v>
      </c>
      <c r="FN7" t="s">
        <v>2731</v>
      </c>
      <c r="FO7" s="170" t="s">
        <v>2692</v>
      </c>
      <c r="FQ7" s="1">
        <v>0.31047453703703703</v>
      </c>
      <c r="FR7" s="1">
        <v>0.12846064814814814</v>
      </c>
      <c r="FS7" s="1">
        <v>3.8287037037037036E-2</v>
      </c>
      <c r="FT7" s="1">
        <v>0.14370370370370369</v>
      </c>
      <c r="FU7">
        <v>209</v>
      </c>
      <c r="FV7">
        <v>58</v>
      </c>
      <c r="FW7">
        <v>267</v>
      </c>
      <c r="FX7">
        <v>3138</v>
      </c>
      <c r="FY7">
        <v>52</v>
      </c>
      <c r="FZ7">
        <v>36</v>
      </c>
      <c r="GA7" s="38">
        <v>3226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 s="106">
        <v>3388</v>
      </c>
      <c r="GN7" s="175">
        <f t="shared" ref="GN7" si="23">GA7/GM7*100</f>
        <v>95.218417945690675</v>
      </c>
      <c r="GO7" s="170" t="s">
        <v>2238</v>
      </c>
      <c r="GP7" t="s">
        <v>2731</v>
      </c>
      <c r="GQ7" s="170" t="s">
        <v>2692</v>
      </c>
      <c r="GS7" s="1">
        <v>0.37032407407407408</v>
      </c>
      <c r="GT7" s="1">
        <v>0.14027777777777778</v>
      </c>
      <c r="GU7" s="1">
        <v>1.9756944444444445E-2</v>
      </c>
      <c r="GV7" s="1">
        <v>0.23004629629629628</v>
      </c>
      <c r="GW7">
        <v>185</v>
      </c>
      <c r="GX7">
        <v>46</v>
      </c>
      <c r="GY7">
        <v>231</v>
      </c>
      <c r="GZ7">
        <v>3376</v>
      </c>
      <c r="HA7">
        <v>66</v>
      </c>
      <c r="HB7">
        <v>20</v>
      </c>
      <c r="HC7" s="38">
        <v>3462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 s="106">
        <v>3388</v>
      </c>
      <c r="HP7" s="175">
        <f t="shared" si="7"/>
        <v>102.18417945690672</v>
      </c>
      <c r="HQ7" s="170" t="s">
        <v>2238</v>
      </c>
      <c r="HR7" t="s">
        <v>2731</v>
      </c>
      <c r="HS7" s="170" t="s">
        <v>2692</v>
      </c>
      <c r="HU7" s="1">
        <v>0.32208333333333333</v>
      </c>
      <c r="HV7" s="1">
        <v>0.14453703703703705</v>
      </c>
      <c r="HW7" s="1">
        <v>1.1354166666666667E-2</v>
      </c>
      <c r="HX7" s="1">
        <v>0.16618055555555555</v>
      </c>
      <c r="HY7">
        <v>221</v>
      </c>
      <c r="HZ7">
        <v>46</v>
      </c>
      <c r="IA7">
        <v>267</v>
      </c>
      <c r="IB7">
        <v>3561</v>
      </c>
      <c r="IC7">
        <v>49</v>
      </c>
      <c r="ID7">
        <v>22</v>
      </c>
      <c r="IE7" s="38">
        <v>3632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 s="106">
        <v>3388</v>
      </c>
      <c r="IR7" s="175">
        <f t="shared" ref="IR7" si="24">IE7/IQ7*100</f>
        <v>107.20188902007084</v>
      </c>
      <c r="IS7" s="170" t="s">
        <v>2238</v>
      </c>
      <c r="IT7" t="s">
        <v>2731</v>
      </c>
      <c r="IU7" s="170" t="s">
        <v>2692</v>
      </c>
      <c r="IW7" s="1">
        <v>0.32354166666666667</v>
      </c>
      <c r="IX7" s="1">
        <v>0.14555555555555555</v>
      </c>
      <c r="IY7" s="1">
        <v>1.1736111111111109E-2</v>
      </c>
      <c r="IZ7" s="1">
        <v>0.16625000000000001</v>
      </c>
      <c r="JA7">
        <v>221</v>
      </c>
      <c r="JB7">
        <v>46</v>
      </c>
      <c r="JC7">
        <v>267</v>
      </c>
      <c r="JD7">
        <v>3561</v>
      </c>
      <c r="JE7">
        <v>49</v>
      </c>
      <c r="JF7">
        <v>22</v>
      </c>
      <c r="JG7" s="38">
        <v>3632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 s="106">
        <v>3388</v>
      </c>
      <c r="JT7" s="175">
        <f t="shared" si="9"/>
        <v>107.20188902007084</v>
      </c>
      <c r="JU7" s="170" t="s">
        <v>2238</v>
      </c>
      <c r="JV7" t="s">
        <v>2731</v>
      </c>
      <c r="JW7" s="170" t="s">
        <v>2692</v>
      </c>
      <c r="JY7" s="1">
        <v>0.46818287037037037</v>
      </c>
      <c r="JZ7" s="1">
        <v>0.18399305555555556</v>
      </c>
      <c r="KA7" s="1">
        <v>7.5671296296296306E-2</v>
      </c>
      <c r="KB7" s="1">
        <v>0.20849537037037036</v>
      </c>
      <c r="KC7">
        <v>120</v>
      </c>
      <c r="KD7">
        <v>79</v>
      </c>
      <c r="KE7">
        <v>199</v>
      </c>
      <c r="KF7">
        <v>3341</v>
      </c>
      <c r="KG7">
        <v>118</v>
      </c>
      <c r="KH7">
        <v>40</v>
      </c>
      <c r="KI7" s="38">
        <v>3499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106">
        <v>3388</v>
      </c>
      <c r="KV7" s="175">
        <f t="shared" si="10"/>
        <v>103.27626918536011</v>
      </c>
      <c r="KW7" s="170" t="s">
        <v>2238</v>
      </c>
      <c r="KX7" t="s">
        <v>2731</v>
      </c>
      <c r="KY7" s="170" t="s">
        <v>2692</v>
      </c>
      <c r="LA7" s="1">
        <v>0.53972222222222221</v>
      </c>
      <c r="LB7" s="1">
        <v>0.17993055555555557</v>
      </c>
      <c r="LC7" s="1">
        <v>1.6203703703703703E-2</v>
      </c>
      <c r="LD7" s="1">
        <v>0.34357638888888892</v>
      </c>
      <c r="LE7">
        <v>163</v>
      </c>
      <c r="LF7">
        <v>58</v>
      </c>
      <c r="LG7">
        <v>221</v>
      </c>
      <c r="LH7">
        <v>3495</v>
      </c>
      <c r="LI7">
        <v>68</v>
      </c>
      <c r="LJ7">
        <v>32</v>
      </c>
      <c r="LK7" s="38">
        <v>3595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 s="106">
        <v>3388</v>
      </c>
      <c r="LX7" s="175">
        <f t="shared" si="11"/>
        <v>106.10979929161748</v>
      </c>
      <c r="LY7" s="170" t="s">
        <v>2238</v>
      </c>
      <c r="LZ7" t="s">
        <v>2731</v>
      </c>
      <c r="MA7" s="170" t="s">
        <v>2692</v>
      </c>
      <c r="MC7" s="1">
        <v>0.3862962962962963</v>
      </c>
      <c r="MD7" s="1">
        <v>0.10827546296296296</v>
      </c>
      <c r="ME7" s="1">
        <v>5.7581018518518517E-2</v>
      </c>
      <c r="MF7" s="1">
        <v>0.22043981481481481</v>
      </c>
      <c r="MG7">
        <v>107</v>
      </c>
      <c r="MH7">
        <v>43</v>
      </c>
      <c r="MI7">
        <v>150</v>
      </c>
      <c r="MJ7">
        <v>2370</v>
      </c>
      <c r="MK7">
        <v>56</v>
      </c>
      <c r="ML7">
        <v>18</v>
      </c>
      <c r="MM7" s="38">
        <v>2444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 s="106">
        <v>3388</v>
      </c>
      <c r="MZ7" s="175">
        <f t="shared" si="12"/>
        <v>72.13695395513578</v>
      </c>
      <c r="NA7" s="170" t="s">
        <v>2238</v>
      </c>
      <c r="NB7" t="s">
        <v>2731</v>
      </c>
      <c r="NC7" s="170" t="s">
        <v>2692</v>
      </c>
      <c r="NE7" s="1" t="e">
        <v>#N/A</v>
      </c>
      <c r="NF7" s="1" t="e">
        <v>#N/A</v>
      </c>
      <c r="NG7" s="1" t="e">
        <v>#N/A</v>
      </c>
      <c r="NH7" s="1" t="e">
        <v>#N/A</v>
      </c>
      <c r="NI7" t="e">
        <v>#N/A</v>
      </c>
      <c r="NJ7" t="e">
        <v>#N/A</v>
      </c>
      <c r="NK7" t="e">
        <v>#N/A</v>
      </c>
      <c r="NL7" t="e">
        <v>#N/A</v>
      </c>
      <c r="NM7" t="e">
        <v>#N/A</v>
      </c>
      <c r="NN7" t="e">
        <v>#N/A</v>
      </c>
      <c r="NO7" s="38" t="e">
        <v>#N/A</v>
      </c>
      <c r="NP7" t="e">
        <v>#N/A</v>
      </c>
      <c r="NQ7" t="e">
        <v>#N/A</v>
      </c>
      <c r="NR7" t="e">
        <v>#N/A</v>
      </c>
      <c r="NS7" t="e">
        <v>#N/A</v>
      </c>
      <c r="NT7" t="e">
        <v>#N/A</v>
      </c>
      <c r="NU7" t="e">
        <v>#N/A</v>
      </c>
      <c r="NV7" t="e">
        <v>#N/A</v>
      </c>
      <c r="NW7" t="e">
        <v>#N/A</v>
      </c>
      <c r="NX7" t="e">
        <v>#N/A</v>
      </c>
      <c r="NY7" t="e">
        <v>#N/A</v>
      </c>
      <c r="NZ7" t="e">
        <v>#N/A</v>
      </c>
      <c r="OA7" s="106"/>
      <c r="OB7" s="175"/>
      <c r="OC7" s="170" t="s">
        <v>2238</v>
      </c>
      <c r="OD7" t="s">
        <v>2731</v>
      </c>
      <c r="OE7" s="170" t="s">
        <v>2692</v>
      </c>
      <c r="OG7" s="1">
        <v>0</v>
      </c>
      <c r="OH7" s="1">
        <v>0</v>
      </c>
      <c r="OI7" s="1">
        <v>0</v>
      </c>
      <c r="OJ7" s="1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 s="38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 s="106"/>
      <c r="PD7" s="175"/>
      <c r="PE7" s="170" t="s">
        <v>2238</v>
      </c>
      <c r="PF7" t="s">
        <v>2731</v>
      </c>
      <c r="PG7" s="170" t="s">
        <v>2692</v>
      </c>
      <c r="PI7" s="1">
        <v>0.18707175925925926</v>
      </c>
      <c r="PJ7" s="1">
        <v>5.7754629629629628E-2</v>
      </c>
      <c r="PK7" s="1">
        <v>2.6192129629629631E-2</v>
      </c>
      <c r="PL7" s="1">
        <v>0.10311342592592593</v>
      </c>
      <c r="PM7">
        <v>65</v>
      </c>
      <c r="PN7">
        <v>12</v>
      </c>
      <c r="PO7">
        <v>77</v>
      </c>
      <c r="PP7">
        <v>1309</v>
      </c>
      <c r="PQ7">
        <v>11</v>
      </c>
      <c r="PR7">
        <v>7</v>
      </c>
      <c r="PS7" s="38">
        <v>1327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 s="106">
        <v>2682</v>
      </c>
      <c r="QF7" s="175">
        <f>PS7/QE7*100</f>
        <v>49.478001491424308</v>
      </c>
      <c r="QG7" s="170" t="s">
        <v>2238</v>
      </c>
      <c r="QH7" t="s">
        <v>2731</v>
      </c>
      <c r="QI7" s="170" t="s">
        <v>2692</v>
      </c>
      <c r="QK7" s="1">
        <v>0.4042824074074074</v>
      </c>
      <c r="QL7" s="1">
        <v>0.16349537037037037</v>
      </c>
      <c r="QM7" s="1">
        <v>4.2777777777777776E-2</v>
      </c>
      <c r="QN7" s="1">
        <v>0.19799768518518521</v>
      </c>
      <c r="QO7">
        <v>142</v>
      </c>
      <c r="QP7">
        <v>58</v>
      </c>
      <c r="QQ7">
        <v>200</v>
      </c>
      <c r="QR7">
        <v>3791</v>
      </c>
      <c r="QS7">
        <v>82</v>
      </c>
      <c r="QT7">
        <v>22</v>
      </c>
      <c r="QU7" s="38">
        <v>3895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 s="106">
        <v>3600</v>
      </c>
      <c r="RH7" s="175">
        <f t="shared" ref="RH7" si="25">QU7/RG7*100</f>
        <v>108.19444444444444</v>
      </c>
      <c r="RI7" s="170" t="s">
        <v>2238</v>
      </c>
      <c r="RJ7" t="s">
        <v>2731</v>
      </c>
      <c r="RK7" s="170" t="s">
        <v>2692</v>
      </c>
      <c r="RM7" s="1">
        <v>0.40909722222222222</v>
      </c>
      <c r="RN7" s="1">
        <v>0.1749074074074074</v>
      </c>
      <c r="RO7" s="1">
        <v>4.9571759259259253E-2</v>
      </c>
      <c r="RP7" s="1">
        <v>0.18460648148148148</v>
      </c>
      <c r="RQ7">
        <v>156</v>
      </c>
      <c r="RR7">
        <v>58</v>
      </c>
      <c r="RS7">
        <v>214</v>
      </c>
      <c r="RT7">
        <v>3786</v>
      </c>
      <c r="RU7">
        <v>83</v>
      </c>
      <c r="RV7">
        <v>24</v>
      </c>
      <c r="RW7" s="38">
        <v>3893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 s="106">
        <v>3600</v>
      </c>
      <c r="SJ7" s="175">
        <f t="shared" si="16"/>
        <v>108.1388888888889</v>
      </c>
      <c r="SK7" s="170" t="s">
        <v>2238</v>
      </c>
      <c r="SL7" t="s">
        <v>2731</v>
      </c>
      <c r="SM7" s="170" t="s">
        <v>2692</v>
      </c>
      <c r="SO7" s="1">
        <v>0.33230324074074075</v>
      </c>
      <c r="SP7" s="1">
        <v>0.17162037037037037</v>
      </c>
      <c r="SQ7" s="1">
        <v>6.3900462962962964E-2</v>
      </c>
      <c r="SR7" s="1">
        <v>0.16068287037037035</v>
      </c>
      <c r="SS7">
        <v>171</v>
      </c>
      <c r="ST7">
        <v>50</v>
      </c>
      <c r="SU7">
        <v>221</v>
      </c>
      <c r="SV7">
        <v>3716</v>
      </c>
      <c r="SW7">
        <v>60</v>
      </c>
      <c r="SX7">
        <v>16</v>
      </c>
      <c r="SY7" s="38">
        <v>3792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 s="106">
        <v>3600</v>
      </c>
      <c r="TL7" s="175">
        <f t="shared" si="17"/>
        <v>105.33333333333333</v>
      </c>
    </row>
    <row r="8" spans="1:532">
      <c r="A8" s="170" t="s">
        <v>2379</v>
      </c>
      <c r="B8" t="s">
        <v>2731</v>
      </c>
      <c r="C8" s="170" t="s">
        <v>2692</v>
      </c>
      <c r="E8" s="1" t="e">
        <v>#N/A</v>
      </c>
      <c r="F8" s="1" t="e">
        <v>#N/A</v>
      </c>
      <c r="G8" s="1" t="e">
        <v>#N/A</v>
      </c>
      <c r="H8" s="1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s="3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s="106"/>
      <c r="AB8" s="175"/>
      <c r="AC8" s="170" t="s">
        <v>2379</v>
      </c>
      <c r="AD8" t="s">
        <v>2731</v>
      </c>
      <c r="AE8" s="170" t="s">
        <v>2692</v>
      </c>
      <c r="AG8" s="1" t="e">
        <v>#N/A</v>
      </c>
      <c r="AH8" s="1" t="e">
        <v>#N/A</v>
      </c>
      <c r="AI8" s="1" t="e">
        <v>#N/A</v>
      </c>
      <c r="AJ8" s="1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s="3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 t="e">
        <v>#N/A</v>
      </c>
      <c r="BB8" t="e">
        <v>#N/A</v>
      </c>
      <c r="BC8" s="106"/>
      <c r="BD8" s="175"/>
      <c r="BE8" s="170" t="s">
        <v>2379</v>
      </c>
      <c r="BF8" t="s">
        <v>2731</v>
      </c>
      <c r="BG8" s="170" t="s">
        <v>2692</v>
      </c>
      <c r="BI8" s="1" t="e">
        <v>#N/A</v>
      </c>
      <c r="BJ8" s="1" t="e">
        <v>#N/A</v>
      </c>
      <c r="BK8" s="1" t="e">
        <v>#N/A</v>
      </c>
      <c r="BL8" s="1" t="e">
        <v>#N/A</v>
      </c>
      <c r="BM8" t="e">
        <v>#N/A</v>
      </c>
      <c r="BN8" t="e">
        <v>#N/A</v>
      </c>
      <c r="BO8" t="e">
        <v>#N/A</v>
      </c>
      <c r="BP8" t="e">
        <v>#N/A</v>
      </c>
      <c r="BQ8" t="e">
        <v>#N/A</v>
      </c>
      <c r="BR8" t="e">
        <v>#N/A</v>
      </c>
      <c r="BS8" s="38" t="e">
        <v>#N/A</v>
      </c>
      <c r="BT8" t="e">
        <v>#N/A</v>
      </c>
      <c r="BU8" t="e">
        <v>#N/A</v>
      </c>
      <c r="BV8" t="e">
        <v>#N/A</v>
      </c>
      <c r="BW8" t="e">
        <v>#N/A</v>
      </c>
      <c r="BX8" t="e">
        <v>#N/A</v>
      </c>
      <c r="BY8" t="e">
        <v>#N/A</v>
      </c>
      <c r="BZ8" t="e">
        <v>#N/A</v>
      </c>
      <c r="CA8" t="e">
        <v>#N/A</v>
      </c>
      <c r="CB8" t="e">
        <v>#N/A</v>
      </c>
      <c r="CC8" t="e">
        <v>#N/A</v>
      </c>
      <c r="CD8" t="e">
        <v>#N/A</v>
      </c>
      <c r="CE8" s="106"/>
      <c r="CF8" s="175"/>
      <c r="CG8" s="170" t="s">
        <v>2379</v>
      </c>
      <c r="CH8" s="277" t="s">
        <v>2729</v>
      </c>
      <c r="CI8" s="170" t="s">
        <v>2692</v>
      </c>
      <c r="CK8" s="1" t="e">
        <v>#N/A</v>
      </c>
      <c r="CL8" s="1" t="e">
        <v>#N/A</v>
      </c>
      <c r="CM8" s="1" t="e">
        <v>#N/A</v>
      </c>
      <c r="CN8" s="1" t="e">
        <v>#N/A</v>
      </c>
      <c r="CO8" t="e">
        <v>#N/A</v>
      </c>
      <c r="CP8" t="e">
        <v>#N/A</v>
      </c>
      <c r="CQ8" t="e">
        <v>#N/A</v>
      </c>
      <c r="CR8" t="e">
        <v>#N/A</v>
      </c>
      <c r="CS8" t="e">
        <v>#N/A</v>
      </c>
      <c r="CT8" t="e">
        <v>#N/A</v>
      </c>
      <c r="CU8" s="38" t="e">
        <v>#N/A</v>
      </c>
      <c r="CV8" t="e">
        <v>#N/A</v>
      </c>
      <c r="CW8" t="e">
        <v>#N/A</v>
      </c>
      <c r="CX8" t="e">
        <v>#N/A</v>
      </c>
      <c r="CY8" t="e">
        <v>#N/A</v>
      </c>
      <c r="CZ8" t="e">
        <v>#N/A</v>
      </c>
      <c r="DA8" t="e">
        <v>#N/A</v>
      </c>
      <c r="DB8" t="e">
        <v>#N/A</v>
      </c>
      <c r="DC8" t="e">
        <v>#N/A</v>
      </c>
      <c r="DD8" t="e">
        <v>#N/A</v>
      </c>
      <c r="DE8" t="e">
        <v>#N/A</v>
      </c>
      <c r="DF8" t="e">
        <v>#N/A</v>
      </c>
      <c r="DG8" s="106"/>
      <c r="DH8" s="175"/>
      <c r="DI8" s="170" t="s">
        <v>2379</v>
      </c>
      <c r="DJ8" t="s">
        <v>2731</v>
      </c>
      <c r="DK8" s="170" t="s">
        <v>2692</v>
      </c>
      <c r="DM8" s="1" t="e">
        <v>#N/A</v>
      </c>
      <c r="DN8" s="1" t="e">
        <v>#N/A</v>
      </c>
      <c r="DO8" s="1" t="e">
        <v>#N/A</v>
      </c>
      <c r="DP8" s="1" t="e">
        <v>#N/A</v>
      </c>
      <c r="DQ8" t="e">
        <v>#N/A</v>
      </c>
      <c r="DR8" t="e">
        <v>#N/A</v>
      </c>
      <c r="DS8" t="e">
        <v>#N/A</v>
      </c>
      <c r="DT8" t="e">
        <v>#N/A</v>
      </c>
      <c r="DU8" t="e">
        <v>#N/A</v>
      </c>
      <c r="DV8" t="e">
        <v>#N/A</v>
      </c>
      <c r="DW8" s="38" t="e">
        <v>#N/A</v>
      </c>
      <c r="DX8" t="e">
        <v>#N/A</v>
      </c>
      <c r="DY8" t="e">
        <v>#N/A</v>
      </c>
      <c r="DZ8" t="e">
        <v>#N/A</v>
      </c>
      <c r="EA8" t="e">
        <v>#N/A</v>
      </c>
      <c r="EB8" t="e">
        <v>#N/A</v>
      </c>
      <c r="EC8" t="e">
        <v>#N/A</v>
      </c>
      <c r="ED8" t="e">
        <v>#N/A</v>
      </c>
      <c r="EE8" t="e">
        <v>#N/A</v>
      </c>
      <c r="EF8" t="e">
        <v>#N/A</v>
      </c>
      <c r="EG8" t="e">
        <v>#N/A</v>
      </c>
      <c r="EH8" t="e">
        <v>#N/A</v>
      </c>
      <c r="EI8" s="106"/>
      <c r="EJ8" s="175"/>
      <c r="EK8" s="170" t="s">
        <v>2379</v>
      </c>
      <c r="EL8" t="s">
        <v>2731</v>
      </c>
      <c r="EM8" s="170" t="s">
        <v>2692</v>
      </c>
      <c r="EO8" s="1" t="e">
        <v>#N/A</v>
      </c>
      <c r="EP8" s="1" t="e">
        <v>#N/A</v>
      </c>
      <c r="EQ8" s="1" t="e">
        <v>#N/A</v>
      </c>
      <c r="ER8" s="1" t="e">
        <v>#N/A</v>
      </c>
      <c r="ES8" t="e">
        <v>#N/A</v>
      </c>
      <c r="ET8" t="e">
        <v>#N/A</v>
      </c>
      <c r="EU8" t="e">
        <v>#N/A</v>
      </c>
      <c r="EV8" t="e">
        <v>#N/A</v>
      </c>
      <c r="EW8" t="e">
        <v>#N/A</v>
      </c>
      <c r="EX8" t="e">
        <v>#N/A</v>
      </c>
      <c r="EY8" s="38" t="e">
        <v>#N/A</v>
      </c>
      <c r="EZ8" t="e">
        <v>#N/A</v>
      </c>
      <c r="FA8" t="e">
        <v>#N/A</v>
      </c>
      <c r="FB8" t="e">
        <v>#N/A</v>
      </c>
      <c r="FC8" t="e">
        <v>#N/A</v>
      </c>
      <c r="FD8" t="e">
        <v>#N/A</v>
      </c>
      <c r="FE8" t="e">
        <v>#N/A</v>
      </c>
      <c r="FF8" t="e">
        <v>#N/A</v>
      </c>
      <c r="FG8" t="e">
        <v>#N/A</v>
      </c>
      <c r="FH8" t="e">
        <v>#N/A</v>
      </c>
      <c r="FI8" t="e">
        <v>#N/A</v>
      </c>
      <c r="FJ8" t="e">
        <v>#N/A</v>
      </c>
      <c r="FK8" s="106"/>
      <c r="FL8" s="175"/>
      <c r="FM8" s="170" t="s">
        <v>2379</v>
      </c>
      <c r="FN8" t="s">
        <v>2731</v>
      </c>
      <c r="FO8" s="170" t="s">
        <v>2692</v>
      </c>
      <c r="FQ8" s="1" t="e">
        <v>#N/A</v>
      </c>
      <c r="FR8" s="1" t="e">
        <v>#N/A</v>
      </c>
      <c r="FS8" s="1" t="e">
        <v>#N/A</v>
      </c>
      <c r="FT8" s="1" t="e">
        <v>#N/A</v>
      </c>
      <c r="FU8" t="e">
        <v>#N/A</v>
      </c>
      <c r="FV8" t="e">
        <v>#N/A</v>
      </c>
      <c r="FW8" t="e">
        <v>#N/A</v>
      </c>
      <c r="FX8" t="e">
        <v>#N/A</v>
      </c>
      <c r="FY8" t="e">
        <v>#N/A</v>
      </c>
      <c r="FZ8" t="e">
        <v>#N/A</v>
      </c>
      <c r="GA8" s="38" t="e">
        <v>#N/A</v>
      </c>
      <c r="GB8" t="e">
        <v>#N/A</v>
      </c>
      <c r="GC8" t="e">
        <v>#N/A</v>
      </c>
      <c r="GD8" t="e">
        <v>#N/A</v>
      </c>
      <c r="GE8" t="e">
        <v>#N/A</v>
      </c>
      <c r="GF8" t="e">
        <v>#N/A</v>
      </c>
      <c r="GG8" t="e">
        <v>#N/A</v>
      </c>
      <c r="GH8" t="e">
        <v>#N/A</v>
      </c>
      <c r="GI8" t="e">
        <v>#N/A</v>
      </c>
      <c r="GJ8" t="e">
        <v>#N/A</v>
      </c>
      <c r="GK8" t="e">
        <v>#N/A</v>
      </c>
      <c r="GL8" t="e">
        <v>#N/A</v>
      </c>
      <c r="GM8" s="106"/>
      <c r="GN8" s="175"/>
      <c r="GO8" s="170" t="s">
        <v>2379</v>
      </c>
      <c r="GP8" t="s">
        <v>2731</v>
      </c>
      <c r="GQ8" s="170" t="s">
        <v>2692</v>
      </c>
      <c r="GS8" s="1" t="e">
        <v>#N/A</v>
      </c>
      <c r="GT8" s="1" t="e">
        <v>#N/A</v>
      </c>
      <c r="GU8" s="1" t="e">
        <v>#N/A</v>
      </c>
      <c r="GV8" s="1" t="e">
        <v>#N/A</v>
      </c>
      <c r="GW8" t="e">
        <v>#N/A</v>
      </c>
      <c r="GX8" t="e">
        <v>#N/A</v>
      </c>
      <c r="GY8" t="e">
        <v>#N/A</v>
      </c>
      <c r="GZ8" t="e">
        <v>#N/A</v>
      </c>
      <c r="HA8" t="e">
        <v>#N/A</v>
      </c>
      <c r="HB8" t="e">
        <v>#N/A</v>
      </c>
      <c r="HC8" s="38" t="e">
        <v>#N/A</v>
      </c>
      <c r="HD8" t="e">
        <v>#N/A</v>
      </c>
      <c r="HE8" t="e">
        <v>#N/A</v>
      </c>
      <c r="HF8" t="e">
        <v>#N/A</v>
      </c>
      <c r="HG8" t="e">
        <v>#N/A</v>
      </c>
      <c r="HH8" t="e">
        <v>#N/A</v>
      </c>
      <c r="HI8" t="e">
        <v>#N/A</v>
      </c>
      <c r="HJ8" t="e">
        <v>#N/A</v>
      </c>
      <c r="HK8" t="e">
        <v>#N/A</v>
      </c>
      <c r="HL8" t="e">
        <v>#N/A</v>
      </c>
      <c r="HM8" t="e">
        <v>#N/A</v>
      </c>
      <c r="HN8" t="e">
        <v>#N/A</v>
      </c>
      <c r="HO8" s="106"/>
      <c r="HP8" s="175"/>
      <c r="HQ8" s="170" t="s">
        <v>2379</v>
      </c>
      <c r="HR8" t="s">
        <v>2731</v>
      </c>
      <c r="HS8" s="170" t="s">
        <v>2692</v>
      </c>
      <c r="HU8" s="1" t="e">
        <v>#N/A</v>
      </c>
      <c r="HV8" s="1" t="e">
        <v>#N/A</v>
      </c>
      <c r="HW8" s="1" t="e">
        <v>#N/A</v>
      </c>
      <c r="HX8" s="1" t="e">
        <v>#N/A</v>
      </c>
      <c r="HY8" t="e">
        <v>#N/A</v>
      </c>
      <c r="HZ8" t="e">
        <v>#N/A</v>
      </c>
      <c r="IA8" t="e">
        <v>#N/A</v>
      </c>
      <c r="IB8" t="e">
        <v>#N/A</v>
      </c>
      <c r="IC8" t="e">
        <v>#N/A</v>
      </c>
      <c r="ID8" t="e">
        <v>#N/A</v>
      </c>
      <c r="IE8" s="38" t="e">
        <v>#N/A</v>
      </c>
      <c r="IF8" t="e">
        <v>#N/A</v>
      </c>
      <c r="IG8" t="e">
        <v>#N/A</v>
      </c>
      <c r="IH8" t="e">
        <v>#N/A</v>
      </c>
      <c r="II8" t="e">
        <v>#N/A</v>
      </c>
      <c r="IJ8" t="e">
        <v>#N/A</v>
      </c>
      <c r="IK8" t="e">
        <v>#N/A</v>
      </c>
      <c r="IL8" t="e">
        <v>#N/A</v>
      </c>
      <c r="IM8" t="e">
        <v>#N/A</v>
      </c>
      <c r="IN8" t="e">
        <v>#N/A</v>
      </c>
      <c r="IO8" t="e">
        <v>#N/A</v>
      </c>
      <c r="IP8" t="e">
        <v>#N/A</v>
      </c>
      <c r="IQ8" s="106"/>
      <c r="IR8" s="175"/>
      <c r="IS8" s="170" t="s">
        <v>2379</v>
      </c>
      <c r="IT8" t="s">
        <v>2731</v>
      </c>
      <c r="IU8" s="170" t="s">
        <v>2692</v>
      </c>
      <c r="IW8" s="1" t="e">
        <v>#N/A</v>
      </c>
      <c r="IX8" s="1" t="e">
        <v>#N/A</v>
      </c>
      <c r="IY8" s="1" t="e">
        <v>#N/A</v>
      </c>
      <c r="IZ8" s="1" t="e">
        <v>#N/A</v>
      </c>
      <c r="JA8" t="e">
        <v>#N/A</v>
      </c>
      <c r="JB8" t="e">
        <v>#N/A</v>
      </c>
      <c r="JC8" t="e">
        <v>#N/A</v>
      </c>
      <c r="JD8" t="e">
        <v>#N/A</v>
      </c>
      <c r="JE8" t="e">
        <v>#N/A</v>
      </c>
      <c r="JF8" t="e">
        <v>#N/A</v>
      </c>
      <c r="JG8" s="38" t="e">
        <v>#N/A</v>
      </c>
      <c r="JH8" t="e">
        <v>#N/A</v>
      </c>
      <c r="JI8" t="e">
        <v>#N/A</v>
      </c>
      <c r="JJ8" t="e">
        <v>#N/A</v>
      </c>
      <c r="JK8" t="e">
        <v>#N/A</v>
      </c>
      <c r="JL8" t="e">
        <v>#N/A</v>
      </c>
      <c r="JM8" t="e">
        <v>#N/A</v>
      </c>
      <c r="JN8" t="e">
        <v>#N/A</v>
      </c>
      <c r="JO8" t="e">
        <v>#N/A</v>
      </c>
      <c r="JP8" t="e">
        <v>#N/A</v>
      </c>
      <c r="JQ8" t="e">
        <v>#N/A</v>
      </c>
      <c r="JR8" t="e">
        <v>#N/A</v>
      </c>
      <c r="JS8" s="106"/>
      <c r="JT8" s="175"/>
      <c r="JU8" s="170" t="s">
        <v>2379</v>
      </c>
      <c r="JV8" t="s">
        <v>2731</v>
      </c>
      <c r="JW8" s="170" t="s">
        <v>2692</v>
      </c>
      <c r="JY8" s="1" t="e">
        <v>#N/A</v>
      </c>
      <c r="JZ8" s="1" t="e">
        <v>#N/A</v>
      </c>
      <c r="KA8" s="1" t="e">
        <v>#N/A</v>
      </c>
      <c r="KB8" s="1" t="e">
        <v>#N/A</v>
      </c>
      <c r="KC8" t="e">
        <v>#N/A</v>
      </c>
      <c r="KD8" t="e">
        <v>#N/A</v>
      </c>
      <c r="KE8" t="e">
        <v>#N/A</v>
      </c>
      <c r="KF8" t="e">
        <v>#N/A</v>
      </c>
      <c r="KG8" t="e">
        <v>#N/A</v>
      </c>
      <c r="KH8" t="e">
        <v>#N/A</v>
      </c>
      <c r="KI8" s="38" t="e">
        <v>#N/A</v>
      </c>
      <c r="KJ8" t="e">
        <v>#N/A</v>
      </c>
      <c r="KK8" t="e">
        <v>#N/A</v>
      </c>
      <c r="KL8" t="e">
        <v>#N/A</v>
      </c>
      <c r="KM8" t="e">
        <v>#N/A</v>
      </c>
      <c r="KN8" t="e">
        <v>#N/A</v>
      </c>
      <c r="KO8" t="e">
        <v>#N/A</v>
      </c>
      <c r="KP8" t="e">
        <v>#N/A</v>
      </c>
      <c r="KQ8" t="e">
        <v>#N/A</v>
      </c>
      <c r="KR8" t="e">
        <v>#N/A</v>
      </c>
      <c r="KS8" t="e">
        <v>#N/A</v>
      </c>
      <c r="KT8" t="e">
        <v>#N/A</v>
      </c>
      <c r="KU8" s="106"/>
      <c r="KV8" s="175"/>
      <c r="KW8" s="170" t="s">
        <v>2379</v>
      </c>
      <c r="KX8" t="s">
        <v>2731</v>
      </c>
      <c r="KY8" s="170" t="s">
        <v>2692</v>
      </c>
      <c r="LA8" s="1" t="e">
        <v>#N/A</v>
      </c>
      <c r="LB8" s="1" t="e">
        <v>#N/A</v>
      </c>
      <c r="LC8" s="1" t="e">
        <v>#N/A</v>
      </c>
      <c r="LD8" s="1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s="3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t="e">
        <v>#N/A</v>
      </c>
      <c r="LU8" t="e">
        <v>#N/A</v>
      </c>
      <c r="LV8" t="e">
        <v>#N/A</v>
      </c>
      <c r="LW8" s="106"/>
      <c r="LX8" s="175"/>
      <c r="LY8" s="170" t="s">
        <v>2379</v>
      </c>
      <c r="LZ8" t="s">
        <v>2731</v>
      </c>
      <c r="MA8" s="170" t="s">
        <v>2692</v>
      </c>
      <c r="MC8" s="1" t="e">
        <v>#N/A</v>
      </c>
      <c r="MD8" s="1" t="e">
        <v>#N/A</v>
      </c>
      <c r="ME8" s="1" t="e">
        <v>#N/A</v>
      </c>
      <c r="MF8" s="1" t="e">
        <v>#N/A</v>
      </c>
      <c r="MG8" t="e">
        <v>#N/A</v>
      </c>
      <c r="MH8" t="e">
        <v>#N/A</v>
      </c>
      <c r="MI8" t="e">
        <v>#N/A</v>
      </c>
      <c r="MJ8" t="e">
        <v>#N/A</v>
      </c>
      <c r="MK8" t="e">
        <v>#N/A</v>
      </c>
      <c r="ML8" t="e">
        <v>#N/A</v>
      </c>
      <c r="MM8" s="38" t="e">
        <v>#N/A</v>
      </c>
      <c r="MN8" t="e">
        <v>#N/A</v>
      </c>
      <c r="MO8" t="e">
        <v>#N/A</v>
      </c>
      <c r="MP8" t="e">
        <v>#N/A</v>
      </c>
      <c r="MQ8" t="e">
        <v>#N/A</v>
      </c>
      <c r="MR8" t="e">
        <v>#N/A</v>
      </c>
      <c r="MS8" t="e">
        <v>#N/A</v>
      </c>
      <c r="MT8" t="e">
        <v>#N/A</v>
      </c>
      <c r="MU8" t="e">
        <v>#N/A</v>
      </c>
      <c r="MV8" t="e">
        <v>#N/A</v>
      </c>
      <c r="MW8" t="e">
        <v>#N/A</v>
      </c>
      <c r="MX8" t="e">
        <v>#N/A</v>
      </c>
      <c r="MY8" s="106"/>
      <c r="MZ8" s="175"/>
      <c r="NA8" s="170" t="s">
        <v>2379</v>
      </c>
      <c r="NB8" t="s">
        <v>2731</v>
      </c>
      <c r="NC8" s="170" t="s">
        <v>2692</v>
      </c>
      <c r="NE8" s="1" t="e">
        <v>#N/A</v>
      </c>
      <c r="NF8" s="1" t="e">
        <v>#N/A</v>
      </c>
      <c r="NG8" s="1" t="e">
        <v>#N/A</v>
      </c>
      <c r="NH8" s="1" t="e">
        <v>#N/A</v>
      </c>
      <c r="NI8" t="e">
        <v>#N/A</v>
      </c>
      <c r="NJ8" t="e">
        <v>#N/A</v>
      </c>
      <c r="NK8" t="e">
        <v>#N/A</v>
      </c>
      <c r="NL8" t="e">
        <v>#N/A</v>
      </c>
      <c r="NM8" t="e">
        <v>#N/A</v>
      </c>
      <c r="NN8" t="e">
        <v>#N/A</v>
      </c>
      <c r="NO8" s="38" t="e">
        <v>#N/A</v>
      </c>
      <c r="NP8" t="e">
        <v>#N/A</v>
      </c>
      <c r="NQ8" t="e">
        <v>#N/A</v>
      </c>
      <c r="NR8" t="e">
        <v>#N/A</v>
      </c>
      <c r="NS8" t="e">
        <v>#N/A</v>
      </c>
      <c r="NT8" t="e">
        <v>#N/A</v>
      </c>
      <c r="NU8" t="e">
        <v>#N/A</v>
      </c>
      <c r="NV8" t="e">
        <v>#N/A</v>
      </c>
      <c r="NW8" t="e">
        <v>#N/A</v>
      </c>
      <c r="NX8" t="e">
        <v>#N/A</v>
      </c>
      <c r="NY8" t="e">
        <v>#N/A</v>
      </c>
      <c r="NZ8" t="e">
        <v>#N/A</v>
      </c>
      <c r="OA8" s="106"/>
      <c r="OB8" s="175"/>
      <c r="OC8" s="170" t="s">
        <v>2379</v>
      </c>
      <c r="OD8" t="s">
        <v>2731</v>
      </c>
      <c r="OE8" s="170" t="s">
        <v>2692</v>
      </c>
      <c r="OG8" s="1" t="e">
        <v>#N/A</v>
      </c>
      <c r="OH8" s="1" t="e">
        <v>#N/A</v>
      </c>
      <c r="OI8" s="1" t="e">
        <v>#N/A</v>
      </c>
      <c r="OJ8" s="1" t="e">
        <v>#N/A</v>
      </c>
      <c r="OK8" t="e">
        <v>#N/A</v>
      </c>
      <c r="OL8" t="e">
        <v>#N/A</v>
      </c>
      <c r="OM8" t="e">
        <v>#N/A</v>
      </c>
      <c r="ON8" t="e">
        <v>#N/A</v>
      </c>
      <c r="OO8" t="e">
        <v>#N/A</v>
      </c>
      <c r="OP8" t="e">
        <v>#N/A</v>
      </c>
      <c r="OQ8" s="38" t="e">
        <v>#N/A</v>
      </c>
      <c r="OR8" t="e">
        <v>#N/A</v>
      </c>
      <c r="OS8" t="e">
        <v>#N/A</v>
      </c>
      <c r="OT8" t="e">
        <v>#N/A</v>
      </c>
      <c r="OU8" t="e">
        <v>#N/A</v>
      </c>
      <c r="OV8" t="e">
        <v>#N/A</v>
      </c>
      <c r="OW8" t="e">
        <v>#N/A</v>
      </c>
      <c r="OX8" t="e">
        <v>#N/A</v>
      </c>
      <c r="OY8" t="e">
        <v>#N/A</v>
      </c>
      <c r="OZ8" t="e">
        <v>#N/A</v>
      </c>
      <c r="PA8" t="e">
        <v>#N/A</v>
      </c>
      <c r="PB8" t="e">
        <v>#N/A</v>
      </c>
      <c r="PC8" s="106"/>
      <c r="PD8" s="175"/>
      <c r="PE8" s="170" t="s">
        <v>2379</v>
      </c>
      <c r="PF8" t="s">
        <v>2731</v>
      </c>
      <c r="PG8" s="170" t="s">
        <v>2692</v>
      </c>
      <c r="PI8" s="1" t="e">
        <v>#N/A</v>
      </c>
      <c r="PJ8" s="1" t="e">
        <v>#N/A</v>
      </c>
      <c r="PK8" s="1" t="e">
        <v>#N/A</v>
      </c>
      <c r="PL8" s="1" t="e">
        <v>#N/A</v>
      </c>
      <c r="PM8" t="e">
        <v>#N/A</v>
      </c>
      <c r="PN8" t="e">
        <v>#N/A</v>
      </c>
      <c r="PO8" t="e">
        <v>#N/A</v>
      </c>
      <c r="PP8" t="e">
        <v>#N/A</v>
      </c>
      <c r="PQ8" t="e">
        <v>#N/A</v>
      </c>
      <c r="PR8" t="e">
        <v>#N/A</v>
      </c>
      <c r="PS8" s="38" t="e">
        <v>#N/A</v>
      </c>
      <c r="PT8" t="e">
        <v>#N/A</v>
      </c>
      <c r="PU8" t="e">
        <v>#N/A</v>
      </c>
      <c r="PV8" t="e">
        <v>#N/A</v>
      </c>
      <c r="PW8" t="e">
        <v>#N/A</v>
      </c>
      <c r="PX8" t="e">
        <v>#N/A</v>
      </c>
      <c r="PY8" t="e">
        <v>#N/A</v>
      </c>
      <c r="PZ8" t="e">
        <v>#N/A</v>
      </c>
      <c r="QA8" t="e">
        <v>#N/A</v>
      </c>
      <c r="QB8" t="e">
        <v>#N/A</v>
      </c>
      <c r="QC8" t="e">
        <v>#N/A</v>
      </c>
      <c r="QD8" t="e">
        <v>#N/A</v>
      </c>
      <c r="QE8" s="106"/>
      <c r="QF8" s="175"/>
      <c r="QG8" s="170" t="s">
        <v>2379</v>
      </c>
      <c r="QH8" t="s">
        <v>2731</v>
      </c>
      <c r="QI8" s="170" t="s">
        <v>2692</v>
      </c>
      <c r="QK8" s="1" t="e">
        <v>#N/A</v>
      </c>
      <c r="QL8" s="1" t="e">
        <v>#N/A</v>
      </c>
      <c r="QM8" s="1" t="e">
        <v>#N/A</v>
      </c>
      <c r="QN8" s="1" t="e">
        <v>#N/A</v>
      </c>
      <c r="QO8" t="e">
        <v>#N/A</v>
      </c>
      <c r="QP8" t="e">
        <v>#N/A</v>
      </c>
      <c r="QQ8" t="e">
        <v>#N/A</v>
      </c>
      <c r="QR8" t="e">
        <v>#N/A</v>
      </c>
      <c r="QS8" t="e">
        <v>#N/A</v>
      </c>
      <c r="QT8" t="e">
        <v>#N/A</v>
      </c>
      <c r="QU8" s="38" t="e">
        <v>#N/A</v>
      </c>
      <c r="QV8" t="e">
        <v>#N/A</v>
      </c>
      <c r="QW8" t="e">
        <v>#N/A</v>
      </c>
      <c r="QX8" t="e">
        <v>#N/A</v>
      </c>
      <c r="QY8" t="e">
        <v>#N/A</v>
      </c>
      <c r="QZ8" t="e">
        <v>#N/A</v>
      </c>
      <c r="RA8" t="e">
        <v>#N/A</v>
      </c>
      <c r="RB8" t="e">
        <v>#N/A</v>
      </c>
      <c r="RC8" t="e">
        <v>#N/A</v>
      </c>
      <c r="RD8" t="e">
        <v>#N/A</v>
      </c>
      <c r="RE8" t="e">
        <v>#N/A</v>
      </c>
      <c r="RF8" t="e">
        <v>#N/A</v>
      </c>
      <c r="RG8" s="106"/>
      <c r="RH8" s="175"/>
      <c r="RI8" s="170" t="s">
        <v>2379</v>
      </c>
      <c r="RJ8" t="s">
        <v>2731</v>
      </c>
      <c r="RK8" s="170" t="s">
        <v>2692</v>
      </c>
      <c r="RM8" s="1" t="e">
        <v>#N/A</v>
      </c>
      <c r="RN8" s="1" t="e">
        <v>#N/A</v>
      </c>
      <c r="RO8" s="1" t="e">
        <v>#N/A</v>
      </c>
      <c r="RP8" s="1" t="e">
        <v>#N/A</v>
      </c>
      <c r="RQ8" t="e">
        <v>#N/A</v>
      </c>
      <c r="RR8" t="e">
        <v>#N/A</v>
      </c>
      <c r="RS8" t="e">
        <v>#N/A</v>
      </c>
      <c r="RT8" t="e">
        <v>#N/A</v>
      </c>
      <c r="RU8" t="e">
        <v>#N/A</v>
      </c>
      <c r="RV8" t="e">
        <v>#N/A</v>
      </c>
      <c r="RW8" s="38" t="e">
        <v>#N/A</v>
      </c>
      <c r="RX8" t="e">
        <v>#N/A</v>
      </c>
      <c r="RY8" t="e">
        <v>#N/A</v>
      </c>
      <c r="RZ8" t="e">
        <v>#N/A</v>
      </c>
      <c r="SA8" t="e">
        <v>#N/A</v>
      </c>
      <c r="SB8" t="e">
        <v>#N/A</v>
      </c>
      <c r="SC8" t="e">
        <v>#N/A</v>
      </c>
      <c r="SD8" t="e">
        <v>#N/A</v>
      </c>
      <c r="SE8" t="e">
        <v>#N/A</v>
      </c>
      <c r="SF8" t="e">
        <v>#N/A</v>
      </c>
      <c r="SG8" t="e">
        <v>#N/A</v>
      </c>
      <c r="SH8" t="e">
        <v>#N/A</v>
      </c>
      <c r="SI8" s="106"/>
      <c r="SJ8" s="175"/>
      <c r="SK8" s="170" t="s">
        <v>2379</v>
      </c>
      <c r="SL8" t="s">
        <v>2731</v>
      </c>
      <c r="SM8" s="170" t="s">
        <v>2692</v>
      </c>
      <c r="SO8" s="1" t="e">
        <v>#N/A</v>
      </c>
      <c r="SP8" s="1" t="e">
        <v>#N/A</v>
      </c>
      <c r="SQ8" s="1" t="e">
        <v>#N/A</v>
      </c>
      <c r="SR8" s="1" t="e">
        <v>#N/A</v>
      </c>
      <c r="SS8" t="e">
        <v>#N/A</v>
      </c>
      <c r="ST8" t="e">
        <v>#N/A</v>
      </c>
      <c r="SU8" t="e">
        <v>#N/A</v>
      </c>
      <c r="SV8" t="e">
        <v>#N/A</v>
      </c>
      <c r="SW8" t="e">
        <v>#N/A</v>
      </c>
      <c r="SX8" t="e">
        <v>#N/A</v>
      </c>
      <c r="SY8" s="38" t="e">
        <v>#N/A</v>
      </c>
      <c r="SZ8" t="e">
        <v>#N/A</v>
      </c>
      <c r="TA8" t="e">
        <v>#N/A</v>
      </c>
      <c r="TB8" t="e">
        <v>#N/A</v>
      </c>
      <c r="TC8" t="e">
        <v>#N/A</v>
      </c>
      <c r="TD8" t="e">
        <v>#N/A</v>
      </c>
      <c r="TE8" t="e">
        <v>#N/A</v>
      </c>
      <c r="TF8" t="e">
        <v>#N/A</v>
      </c>
      <c r="TG8" t="e">
        <v>#N/A</v>
      </c>
      <c r="TH8" t="e">
        <v>#N/A</v>
      </c>
      <c r="TI8" t="e">
        <v>#N/A</v>
      </c>
      <c r="TJ8" t="e">
        <v>#N/A</v>
      </c>
      <c r="TK8" s="106"/>
      <c r="TL8" s="175"/>
    </row>
    <row r="9" spans="1:532">
      <c r="A9" s="170" t="s">
        <v>2371</v>
      </c>
      <c r="B9" t="s">
        <v>2731</v>
      </c>
      <c r="C9" s="170" t="s">
        <v>2692</v>
      </c>
      <c r="E9" s="1" t="e">
        <v>#N/A</v>
      </c>
      <c r="F9" s="1" t="e">
        <v>#N/A</v>
      </c>
      <c r="G9" s="1" t="e">
        <v>#N/A</v>
      </c>
      <c r="H9" s="1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s="38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s="106"/>
      <c r="AB9" s="175"/>
      <c r="AC9" s="170" t="s">
        <v>2371</v>
      </c>
      <c r="AD9" t="s">
        <v>2731</v>
      </c>
      <c r="AE9" s="170" t="s">
        <v>2692</v>
      </c>
      <c r="AG9" s="1" t="e">
        <v>#N/A</v>
      </c>
      <c r="AH9" s="1" t="e">
        <v>#N/A</v>
      </c>
      <c r="AI9" s="1" t="e">
        <v>#N/A</v>
      </c>
      <c r="AJ9" s="1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s="38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s="106"/>
      <c r="BD9" s="175"/>
      <c r="BE9" s="170" t="s">
        <v>2371</v>
      </c>
      <c r="BF9" t="s">
        <v>2731</v>
      </c>
      <c r="BG9" s="170" t="s">
        <v>2692</v>
      </c>
      <c r="BI9" s="1" t="e">
        <v>#N/A</v>
      </c>
      <c r="BJ9" s="1" t="e">
        <v>#N/A</v>
      </c>
      <c r="BK9" s="1" t="e">
        <v>#N/A</v>
      </c>
      <c r="BL9" s="1" t="e">
        <v>#N/A</v>
      </c>
      <c r="BM9" t="e">
        <v>#N/A</v>
      </c>
      <c r="BN9" t="e">
        <v>#N/A</v>
      </c>
      <c r="BO9" t="e">
        <v>#N/A</v>
      </c>
      <c r="BP9" t="e">
        <v>#N/A</v>
      </c>
      <c r="BQ9" t="e">
        <v>#N/A</v>
      </c>
      <c r="BR9" t="e">
        <v>#N/A</v>
      </c>
      <c r="BS9" s="38" t="e">
        <v>#N/A</v>
      </c>
      <c r="BT9" t="e">
        <v>#N/A</v>
      </c>
      <c r="BU9" t="e">
        <v>#N/A</v>
      </c>
      <c r="BV9" t="e">
        <v>#N/A</v>
      </c>
      <c r="BW9" t="e">
        <v>#N/A</v>
      </c>
      <c r="BX9" t="e">
        <v>#N/A</v>
      </c>
      <c r="BY9" t="e">
        <v>#N/A</v>
      </c>
      <c r="BZ9" t="e">
        <v>#N/A</v>
      </c>
      <c r="CA9" t="e">
        <v>#N/A</v>
      </c>
      <c r="CB9" t="e">
        <v>#N/A</v>
      </c>
      <c r="CC9" t="e">
        <v>#N/A</v>
      </c>
      <c r="CD9" t="e">
        <v>#N/A</v>
      </c>
      <c r="CE9" s="106"/>
      <c r="CF9" s="175"/>
      <c r="CG9" s="170" t="s">
        <v>2371</v>
      </c>
      <c r="CH9" s="277" t="s">
        <v>2729</v>
      </c>
      <c r="CI9" s="170" t="s">
        <v>2692</v>
      </c>
      <c r="CK9" s="1">
        <v>0</v>
      </c>
      <c r="CL9" s="1">
        <v>0</v>
      </c>
      <c r="CM9" s="1">
        <v>0</v>
      </c>
      <c r="CN9" s="1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 s="38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 s="106"/>
      <c r="DH9" s="175"/>
      <c r="DI9" s="170" t="s">
        <v>2371</v>
      </c>
      <c r="DJ9" t="s">
        <v>2731</v>
      </c>
      <c r="DK9" s="170" t="s">
        <v>2692</v>
      </c>
      <c r="DM9" s="1">
        <v>0.25842592592592589</v>
      </c>
      <c r="DN9" s="1">
        <v>0.1497337962962963</v>
      </c>
      <c r="DO9" s="1">
        <v>3.6898148148148145E-2</v>
      </c>
      <c r="DP9" s="1">
        <v>7.1782407407407406E-2</v>
      </c>
      <c r="DQ9">
        <v>47</v>
      </c>
      <c r="DR9">
        <v>86</v>
      </c>
      <c r="DS9">
        <v>133</v>
      </c>
      <c r="DT9">
        <v>1958</v>
      </c>
      <c r="DU9">
        <v>293</v>
      </c>
      <c r="DV9">
        <v>56</v>
      </c>
      <c r="DW9" s="38">
        <v>2307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 s="106">
        <v>2829</v>
      </c>
      <c r="EJ9" s="175">
        <f t="shared" si="4"/>
        <v>81.548250265111349</v>
      </c>
      <c r="EK9" s="170" t="s">
        <v>2371</v>
      </c>
      <c r="EL9" t="s">
        <v>2731</v>
      </c>
      <c r="EM9" s="170" t="s">
        <v>2692</v>
      </c>
      <c r="EO9" s="1">
        <v>0.35113425925925923</v>
      </c>
      <c r="EP9" s="1">
        <v>0.15363425925925925</v>
      </c>
      <c r="EQ9" s="1">
        <v>4.3159722222222224E-2</v>
      </c>
      <c r="ER9" s="1">
        <v>0.15432870370370369</v>
      </c>
      <c r="ES9">
        <v>152</v>
      </c>
      <c r="ET9">
        <v>101</v>
      </c>
      <c r="EU9">
        <v>253</v>
      </c>
      <c r="EV9">
        <v>2836</v>
      </c>
      <c r="EW9">
        <v>214</v>
      </c>
      <c r="EX9">
        <v>71</v>
      </c>
      <c r="EY9" s="38">
        <v>3121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 s="106">
        <v>3388</v>
      </c>
      <c r="FL9" s="175">
        <f t="shared" ref="FL9:FL14" si="26">EY9/FK9*100</f>
        <v>92.119244391971662</v>
      </c>
      <c r="FM9" s="170" t="s">
        <v>2371</v>
      </c>
      <c r="FN9" t="s">
        <v>2731</v>
      </c>
      <c r="FO9" s="170" t="s">
        <v>2692</v>
      </c>
      <c r="FQ9" s="1">
        <v>0.32587962962962963</v>
      </c>
      <c r="FR9" s="1">
        <v>0.1555324074074074</v>
      </c>
      <c r="FS9" s="1">
        <v>5.7349537037037039E-2</v>
      </c>
      <c r="FT9" s="1">
        <v>0.11297453703703704</v>
      </c>
      <c r="FU9">
        <v>264</v>
      </c>
      <c r="FV9">
        <v>116</v>
      </c>
      <c r="FW9">
        <v>380</v>
      </c>
      <c r="FX9">
        <v>2269</v>
      </c>
      <c r="FY9">
        <v>219</v>
      </c>
      <c r="FZ9">
        <v>63</v>
      </c>
      <c r="GA9" s="38">
        <v>2551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 s="106">
        <v>3388</v>
      </c>
      <c r="GN9" s="175">
        <f t="shared" ref="GN9:GN14" si="27">GA9/GM9*100</f>
        <v>75.295159386068477</v>
      </c>
      <c r="GO9" s="170" t="s">
        <v>2371</v>
      </c>
      <c r="GP9" t="s">
        <v>2731</v>
      </c>
      <c r="GQ9" s="170" t="s">
        <v>2692</v>
      </c>
      <c r="GS9" s="1">
        <v>9.3090277777777786E-2</v>
      </c>
      <c r="GT9" s="1">
        <v>7.8981481481481486E-2</v>
      </c>
      <c r="GU9" s="1">
        <v>5.3240740740740748E-3</v>
      </c>
      <c r="GV9" s="1">
        <v>1.4097222222222221E-2</v>
      </c>
      <c r="GW9">
        <v>52</v>
      </c>
      <c r="GX9">
        <v>44</v>
      </c>
      <c r="GY9">
        <v>96</v>
      </c>
      <c r="GZ9">
        <v>1607</v>
      </c>
      <c r="HA9">
        <v>129</v>
      </c>
      <c r="HB9">
        <v>32</v>
      </c>
      <c r="HC9" s="38">
        <v>1768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 s="106"/>
      <c r="HP9" s="175"/>
      <c r="HQ9" s="170" t="s">
        <v>2371</v>
      </c>
      <c r="HR9" t="s">
        <v>2731</v>
      </c>
      <c r="HS9" s="170" t="s">
        <v>2692</v>
      </c>
      <c r="HU9" s="1" t="e">
        <v>#N/A</v>
      </c>
      <c r="HV9" s="1" t="e">
        <v>#N/A</v>
      </c>
      <c r="HW9" s="1" t="e">
        <v>#N/A</v>
      </c>
      <c r="HX9" s="1" t="e">
        <v>#N/A</v>
      </c>
      <c r="HY9" t="e">
        <v>#N/A</v>
      </c>
      <c r="HZ9" t="e">
        <v>#N/A</v>
      </c>
      <c r="IA9" t="e">
        <v>#N/A</v>
      </c>
      <c r="IB9" t="e">
        <v>#N/A</v>
      </c>
      <c r="IC9" t="e">
        <v>#N/A</v>
      </c>
      <c r="ID9" t="e">
        <v>#N/A</v>
      </c>
      <c r="IE9" s="38" t="e">
        <v>#N/A</v>
      </c>
      <c r="IF9" t="e">
        <v>#N/A</v>
      </c>
      <c r="IG9" t="e">
        <v>#N/A</v>
      </c>
      <c r="IH9" t="e">
        <v>#N/A</v>
      </c>
      <c r="II9" t="e">
        <v>#N/A</v>
      </c>
      <c r="IJ9" t="e">
        <v>#N/A</v>
      </c>
      <c r="IK9" t="e">
        <v>#N/A</v>
      </c>
      <c r="IL9" t="e">
        <v>#N/A</v>
      </c>
      <c r="IM9" t="e">
        <v>#N/A</v>
      </c>
      <c r="IN9" t="e">
        <v>#N/A</v>
      </c>
      <c r="IO9" t="e">
        <v>#N/A</v>
      </c>
      <c r="IP9" t="e">
        <v>#N/A</v>
      </c>
      <c r="IQ9" s="106"/>
      <c r="IR9" s="175"/>
      <c r="IS9" s="170" t="s">
        <v>2371</v>
      </c>
      <c r="IT9" t="s">
        <v>2731</v>
      </c>
      <c r="IU9" s="170" t="s">
        <v>2692</v>
      </c>
      <c r="IW9" s="1" t="e">
        <v>#N/A</v>
      </c>
      <c r="IX9" s="1" t="e">
        <v>#N/A</v>
      </c>
      <c r="IY9" s="1" t="e">
        <v>#N/A</v>
      </c>
      <c r="IZ9" s="1" t="e">
        <v>#N/A</v>
      </c>
      <c r="JA9" t="e">
        <v>#N/A</v>
      </c>
      <c r="JB9" t="e">
        <v>#N/A</v>
      </c>
      <c r="JC9" t="e">
        <v>#N/A</v>
      </c>
      <c r="JD9" t="e">
        <v>#N/A</v>
      </c>
      <c r="JE9" t="e">
        <v>#N/A</v>
      </c>
      <c r="JF9" t="e">
        <v>#N/A</v>
      </c>
      <c r="JG9" s="38" t="e">
        <v>#N/A</v>
      </c>
      <c r="JH9" t="e">
        <v>#N/A</v>
      </c>
      <c r="JI9" t="e">
        <v>#N/A</v>
      </c>
      <c r="JJ9" t="e">
        <v>#N/A</v>
      </c>
      <c r="JK9" t="e">
        <v>#N/A</v>
      </c>
      <c r="JL9" t="e">
        <v>#N/A</v>
      </c>
      <c r="JM9" t="e">
        <v>#N/A</v>
      </c>
      <c r="JN9" t="e">
        <v>#N/A</v>
      </c>
      <c r="JO9" t="e">
        <v>#N/A</v>
      </c>
      <c r="JP9" t="e">
        <v>#N/A</v>
      </c>
      <c r="JQ9" t="e">
        <v>#N/A</v>
      </c>
      <c r="JR9" t="e">
        <v>#N/A</v>
      </c>
      <c r="JS9" s="106"/>
      <c r="JT9" s="175"/>
      <c r="JU9" s="170" t="s">
        <v>2371</v>
      </c>
      <c r="JV9" t="s">
        <v>2731</v>
      </c>
      <c r="JW9" s="170" t="s">
        <v>2692</v>
      </c>
      <c r="JY9" s="1" t="e">
        <v>#N/A</v>
      </c>
      <c r="JZ9" s="1" t="e">
        <v>#N/A</v>
      </c>
      <c r="KA9" s="1" t="e">
        <v>#N/A</v>
      </c>
      <c r="KB9" s="1" t="e">
        <v>#N/A</v>
      </c>
      <c r="KC9" t="e">
        <v>#N/A</v>
      </c>
      <c r="KD9" t="e">
        <v>#N/A</v>
      </c>
      <c r="KE9" t="e">
        <v>#N/A</v>
      </c>
      <c r="KF9" t="e">
        <v>#N/A</v>
      </c>
      <c r="KG9" t="e">
        <v>#N/A</v>
      </c>
      <c r="KH9" t="e">
        <v>#N/A</v>
      </c>
      <c r="KI9" s="38" t="e">
        <v>#N/A</v>
      </c>
      <c r="KJ9" t="e">
        <v>#N/A</v>
      </c>
      <c r="KK9" t="e">
        <v>#N/A</v>
      </c>
      <c r="KL9" t="e">
        <v>#N/A</v>
      </c>
      <c r="KM9" t="e">
        <v>#N/A</v>
      </c>
      <c r="KN9" t="e">
        <v>#N/A</v>
      </c>
      <c r="KO9" t="e">
        <v>#N/A</v>
      </c>
      <c r="KP9" t="e">
        <v>#N/A</v>
      </c>
      <c r="KQ9" t="e">
        <v>#N/A</v>
      </c>
      <c r="KR9" t="e">
        <v>#N/A</v>
      </c>
      <c r="KS9" t="e">
        <v>#N/A</v>
      </c>
      <c r="KT9" t="e">
        <v>#N/A</v>
      </c>
      <c r="KU9" s="106"/>
      <c r="KV9" s="175"/>
      <c r="KW9" s="170" t="s">
        <v>2371</v>
      </c>
      <c r="KX9" t="s">
        <v>2731</v>
      </c>
      <c r="KY9" s="170" t="s">
        <v>2692</v>
      </c>
      <c r="LA9" s="1" t="e">
        <v>#N/A</v>
      </c>
      <c r="LB9" s="1" t="e">
        <v>#N/A</v>
      </c>
      <c r="LC9" s="1" t="e">
        <v>#N/A</v>
      </c>
      <c r="LD9" s="1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s="38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t="e">
        <v>#N/A</v>
      </c>
      <c r="LU9" t="e">
        <v>#N/A</v>
      </c>
      <c r="LV9" t="e">
        <v>#N/A</v>
      </c>
      <c r="LW9" s="106"/>
      <c r="LX9" s="175"/>
      <c r="LY9" s="170" t="s">
        <v>2371</v>
      </c>
      <c r="LZ9" t="s">
        <v>2731</v>
      </c>
      <c r="MA9" s="170" t="s">
        <v>2692</v>
      </c>
      <c r="MC9" s="1" t="e">
        <v>#N/A</v>
      </c>
      <c r="MD9" s="1" t="e">
        <v>#N/A</v>
      </c>
      <c r="ME9" s="1" t="e">
        <v>#N/A</v>
      </c>
      <c r="MF9" s="1" t="e">
        <v>#N/A</v>
      </c>
      <c r="MG9" t="e">
        <v>#N/A</v>
      </c>
      <c r="MH9" t="e">
        <v>#N/A</v>
      </c>
      <c r="MI9" t="e">
        <v>#N/A</v>
      </c>
      <c r="MJ9" t="e">
        <v>#N/A</v>
      </c>
      <c r="MK9" t="e">
        <v>#N/A</v>
      </c>
      <c r="ML9" t="e">
        <v>#N/A</v>
      </c>
      <c r="MM9" s="38" t="e">
        <v>#N/A</v>
      </c>
      <c r="MN9" t="e">
        <v>#N/A</v>
      </c>
      <c r="MO9" t="e">
        <v>#N/A</v>
      </c>
      <c r="MP9" t="e">
        <v>#N/A</v>
      </c>
      <c r="MQ9" t="e">
        <v>#N/A</v>
      </c>
      <c r="MR9" t="e">
        <v>#N/A</v>
      </c>
      <c r="MS9" t="e">
        <v>#N/A</v>
      </c>
      <c r="MT9" t="e">
        <v>#N/A</v>
      </c>
      <c r="MU9" t="e">
        <v>#N/A</v>
      </c>
      <c r="MV9" t="e">
        <v>#N/A</v>
      </c>
      <c r="MW9" t="e">
        <v>#N/A</v>
      </c>
      <c r="MX9" t="e">
        <v>#N/A</v>
      </c>
      <c r="MY9" s="106"/>
      <c r="MZ9" s="175"/>
      <c r="NA9" s="170" t="s">
        <v>2371</v>
      </c>
      <c r="NB9" t="s">
        <v>2731</v>
      </c>
      <c r="NC9" s="170" t="s">
        <v>2692</v>
      </c>
      <c r="NE9" s="1">
        <v>0.27979166666666666</v>
      </c>
      <c r="NF9" s="1">
        <v>0.16913194444444446</v>
      </c>
      <c r="NG9" s="1">
        <v>3.5567129629629629E-2</v>
      </c>
      <c r="NH9" s="1">
        <v>0.11065972222222221</v>
      </c>
      <c r="NI9">
        <v>127</v>
      </c>
      <c r="NJ9">
        <v>112</v>
      </c>
      <c r="NK9">
        <v>239</v>
      </c>
      <c r="NL9">
        <v>3344</v>
      </c>
      <c r="NM9">
        <v>222</v>
      </c>
      <c r="NN9">
        <v>82</v>
      </c>
      <c r="NO9" s="38">
        <v>3648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 s="106">
        <v>3388</v>
      </c>
      <c r="OB9" s="175">
        <f t="shared" ref="OB9" si="28">NO9/OA9*100</f>
        <v>107.67414403778039</v>
      </c>
      <c r="OC9" s="170" t="s">
        <v>2371</v>
      </c>
      <c r="OD9" t="s">
        <v>2731</v>
      </c>
      <c r="OE9" s="170" t="s">
        <v>2692</v>
      </c>
      <c r="OG9" s="1">
        <v>0.3417824074074074</v>
      </c>
      <c r="OH9" s="1">
        <v>0.17027777777777778</v>
      </c>
      <c r="OI9" s="1">
        <v>2.7476851851851853E-2</v>
      </c>
      <c r="OJ9" s="1">
        <v>0.14400462962962965</v>
      </c>
      <c r="OK9">
        <v>158</v>
      </c>
      <c r="OL9">
        <v>126</v>
      </c>
      <c r="OM9">
        <v>284</v>
      </c>
      <c r="ON9">
        <v>3344</v>
      </c>
      <c r="OO9">
        <v>206</v>
      </c>
      <c r="OP9">
        <v>99</v>
      </c>
      <c r="OQ9" s="38">
        <v>3649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 s="106">
        <v>3600</v>
      </c>
      <c r="PD9" s="175">
        <f t="shared" ref="PD9:PD14" si="29">OQ9/PC9*100</f>
        <v>101.3611111111111</v>
      </c>
      <c r="PE9" s="170" t="s">
        <v>2371</v>
      </c>
      <c r="PF9" t="s">
        <v>2731</v>
      </c>
      <c r="PG9" s="170" t="s">
        <v>2692</v>
      </c>
      <c r="PI9" s="1">
        <v>0.11879629629629629</v>
      </c>
      <c r="PJ9" s="1">
        <v>7.5949074074074072E-2</v>
      </c>
      <c r="PK9" s="1">
        <v>6.1574074074074074E-3</v>
      </c>
      <c r="PL9" s="1">
        <v>3.6689814814814821E-2</v>
      </c>
      <c r="PM9">
        <v>115</v>
      </c>
      <c r="PN9">
        <v>47</v>
      </c>
      <c r="PO9">
        <v>162</v>
      </c>
      <c r="PP9">
        <v>1491</v>
      </c>
      <c r="PQ9">
        <v>94</v>
      </c>
      <c r="PR9">
        <v>41</v>
      </c>
      <c r="PS9" s="38">
        <v>1626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 s="106">
        <v>1764</v>
      </c>
      <c r="QF9" s="175">
        <f t="shared" ref="QF9:QF14" si="30">PS9/QE9*100</f>
        <v>92.176870748299322</v>
      </c>
      <c r="QG9" s="170" t="s">
        <v>2371</v>
      </c>
      <c r="QH9" t="s">
        <v>2731</v>
      </c>
      <c r="QI9" s="170" t="s">
        <v>2692</v>
      </c>
      <c r="QK9" s="1">
        <v>0</v>
      </c>
      <c r="QL9" s="1">
        <v>0</v>
      </c>
      <c r="QM9" s="1">
        <v>0</v>
      </c>
      <c r="QN9" s="1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 s="38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 s="106"/>
      <c r="RH9" s="175"/>
      <c r="RI9" s="170" t="s">
        <v>2371</v>
      </c>
      <c r="RJ9" t="s">
        <v>2731</v>
      </c>
      <c r="RK9" s="170" t="s">
        <v>2692</v>
      </c>
      <c r="RM9" s="1" t="e">
        <v>#N/A</v>
      </c>
      <c r="RN9" s="1" t="e">
        <v>#N/A</v>
      </c>
      <c r="RO9" s="1" t="e">
        <v>#N/A</v>
      </c>
      <c r="RP9" s="1" t="e">
        <v>#N/A</v>
      </c>
      <c r="RQ9" t="e">
        <v>#N/A</v>
      </c>
      <c r="RR9" t="e">
        <v>#N/A</v>
      </c>
      <c r="RS9" t="e">
        <v>#N/A</v>
      </c>
      <c r="RT9" t="e">
        <v>#N/A</v>
      </c>
      <c r="RU9" t="e">
        <v>#N/A</v>
      </c>
      <c r="RV9" t="e">
        <v>#N/A</v>
      </c>
      <c r="RW9" s="38" t="e">
        <v>#N/A</v>
      </c>
      <c r="RX9" t="e">
        <v>#N/A</v>
      </c>
      <c r="RY9" t="e">
        <v>#N/A</v>
      </c>
      <c r="RZ9" t="e">
        <v>#N/A</v>
      </c>
      <c r="SA9" t="e">
        <v>#N/A</v>
      </c>
      <c r="SB9" t="e">
        <v>#N/A</v>
      </c>
      <c r="SC9" t="e">
        <v>#N/A</v>
      </c>
      <c r="SD9" t="e">
        <v>#N/A</v>
      </c>
      <c r="SE9" t="e">
        <v>#N/A</v>
      </c>
      <c r="SF9" t="e">
        <v>#N/A</v>
      </c>
      <c r="SG9" t="e">
        <v>#N/A</v>
      </c>
      <c r="SH9" t="e">
        <v>#N/A</v>
      </c>
      <c r="SI9" s="106"/>
      <c r="SJ9" s="175"/>
      <c r="SK9" s="170" t="s">
        <v>2371</v>
      </c>
      <c r="SL9" t="s">
        <v>2731</v>
      </c>
      <c r="SM9" s="170" t="s">
        <v>2692</v>
      </c>
      <c r="SO9" s="1">
        <v>5.2395833333333336E-2</v>
      </c>
      <c r="SP9" s="1">
        <v>5.151620370370371E-2</v>
      </c>
      <c r="SQ9" s="1">
        <v>2.5462962962962961E-3</v>
      </c>
      <c r="SR9" s="1">
        <v>8.7962962962962962E-4</v>
      </c>
      <c r="SS9">
        <v>51</v>
      </c>
      <c r="ST9">
        <v>25</v>
      </c>
      <c r="SU9">
        <v>76</v>
      </c>
      <c r="SV9">
        <v>1192</v>
      </c>
      <c r="SW9">
        <v>45</v>
      </c>
      <c r="SX9">
        <v>21</v>
      </c>
      <c r="SY9" s="38">
        <v>1258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 s="106"/>
      <c r="TL9" s="175"/>
    </row>
    <row r="10" spans="1:532">
      <c r="A10" s="170" t="s">
        <v>2369</v>
      </c>
      <c r="B10" t="s">
        <v>2731</v>
      </c>
      <c r="C10" s="170" t="s">
        <v>2692</v>
      </c>
      <c r="E10" s="1">
        <v>6.8275462962962954E-2</v>
      </c>
      <c r="F10" s="1">
        <v>5.0648148148148144E-2</v>
      </c>
      <c r="G10" s="1">
        <v>1.329861111111111E-2</v>
      </c>
      <c r="H10" s="1">
        <v>4.3287037037037035E-3</v>
      </c>
      <c r="I10">
        <v>9</v>
      </c>
      <c r="J10">
        <v>30</v>
      </c>
      <c r="K10">
        <v>39</v>
      </c>
      <c r="L10">
        <v>398</v>
      </c>
      <c r="M10">
        <v>37</v>
      </c>
      <c r="N10">
        <v>13</v>
      </c>
      <c r="O10" s="38">
        <v>448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s="106"/>
      <c r="AB10" s="175"/>
      <c r="AC10" s="170" t="s">
        <v>2369</v>
      </c>
      <c r="AD10" t="s">
        <v>2731</v>
      </c>
      <c r="AE10" s="170" t="s">
        <v>2692</v>
      </c>
      <c r="AG10" s="1">
        <v>0.38807870370370368</v>
      </c>
      <c r="AH10" s="1">
        <v>0.23406249999999998</v>
      </c>
      <c r="AI10" s="1">
        <v>0.10766203703703703</v>
      </c>
      <c r="AJ10" s="1">
        <v>4.6342592592592595E-2</v>
      </c>
      <c r="AK10">
        <v>57</v>
      </c>
      <c r="AL10">
        <v>133</v>
      </c>
      <c r="AM10">
        <v>190</v>
      </c>
      <c r="AN10">
        <v>2758</v>
      </c>
      <c r="AO10">
        <v>199</v>
      </c>
      <c r="AP10">
        <v>68</v>
      </c>
      <c r="AQ10" s="38">
        <v>3025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06">
        <v>2400</v>
      </c>
      <c r="BD10" s="175">
        <f t="shared" ref="BD10" si="31">AQ10/BC10*100</f>
        <v>126.04166666666667</v>
      </c>
      <c r="BE10" s="170" t="s">
        <v>2369</v>
      </c>
      <c r="BF10" t="s">
        <v>2731</v>
      </c>
      <c r="BG10" s="170" t="s">
        <v>2692</v>
      </c>
      <c r="BI10" s="1">
        <v>0.23599537037037036</v>
      </c>
      <c r="BJ10" s="1">
        <v>0.21249999999999999</v>
      </c>
      <c r="BK10" s="1">
        <v>0.13483796296296297</v>
      </c>
      <c r="BL10" s="1">
        <v>2.3483796296296298E-2</v>
      </c>
      <c r="BM10">
        <v>17</v>
      </c>
      <c r="BN10">
        <v>123</v>
      </c>
      <c r="BO10">
        <v>140</v>
      </c>
      <c r="BP10">
        <v>2816</v>
      </c>
      <c r="BQ10">
        <v>250</v>
      </c>
      <c r="BR10">
        <v>70</v>
      </c>
      <c r="BS10" s="38">
        <v>3136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 s="106">
        <v>3000</v>
      </c>
      <c r="CF10" s="175">
        <f t="shared" ref="CF10" si="32">BS10/CE10*100</f>
        <v>104.53333333333332</v>
      </c>
      <c r="CG10" s="170" t="s">
        <v>2369</v>
      </c>
      <c r="CH10" s="277" t="s">
        <v>2729</v>
      </c>
      <c r="CI10" s="170" t="s">
        <v>2692</v>
      </c>
      <c r="CK10" s="1">
        <v>0.36699074074074073</v>
      </c>
      <c r="CL10" s="1">
        <v>0.28274305555555557</v>
      </c>
      <c r="CM10" s="1">
        <v>5.6956018518518524E-2</v>
      </c>
      <c r="CN10" s="1">
        <v>2.7280092592592592E-2</v>
      </c>
      <c r="CO10">
        <v>31</v>
      </c>
      <c r="CP10">
        <v>161</v>
      </c>
      <c r="CQ10">
        <v>192</v>
      </c>
      <c r="CR10">
        <v>3214</v>
      </c>
      <c r="CS10">
        <v>225</v>
      </c>
      <c r="CT10">
        <v>92</v>
      </c>
      <c r="CU10" s="38">
        <v>3531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 s="106">
        <v>3388</v>
      </c>
      <c r="DH10" s="175">
        <f t="shared" ref="DH10" si="33">CU10/DG10*100</f>
        <v>104.22077922077921</v>
      </c>
      <c r="DI10" s="170" t="s">
        <v>2369</v>
      </c>
      <c r="DJ10" t="s">
        <v>2731</v>
      </c>
      <c r="DK10" s="170" t="s">
        <v>2692</v>
      </c>
      <c r="DM10" s="1">
        <v>0.36787037037037035</v>
      </c>
      <c r="DN10" s="1">
        <v>0.24930555555555556</v>
      </c>
      <c r="DO10" s="1">
        <v>0.10136574074074074</v>
      </c>
      <c r="DP10" s="1">
        <v>1.7187499999999998E-2</v>
      </c>
      <c r="DQ10">
        <v>16</v>
      </c>
      <c r="DR10">
        <v>144</v>
      </c>
      <c r="DS10">
        <v>160</v>
      </c>
      <c r="DT10">
        <v>3072</v>
      </c>
      <c r="DU10">
        <v>248</v>
      </c>
      <c r="DV10">
        <v>112</v>
      </c>
      <c r="DW10" s="38">
        <v>3432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 s="106">
        <v>3388</v>
      </c>
      <c r="EJ10" s="175">
        <f t="shared" si="4"/>
        <v>101.29870129870129</v>
      </c>
      <c r="EK10" s="170" t="s">
        <v>2369</v>
      </c>
      <c r="EL10" t="s">
        <v>2731</v>
      </c>
      <c r="EM10" s="170" t="s">
        <v>2692</v>
      </c>
      <c r="EO10" s="1">
        <v>0.43232638888888886</v>
      </c>
      <c r="EP10" s="1">
        <v>0.33217592592592593</v>
      </c>
      <c r="EQ10" s="1">
        <v>6.8125000000000005E-2</v>
      </c>
      <c r="ER10" s="1">
        <v>3.201388888888889E-2</v>
      </c>
      <c r="ES10">
        <v>39</v>
      </c>
      <c r="ET10">
        <v>217</v>
      </c>
      <c r="EU10">
        <v>256</v>
      </c>
      <c r="EV10">
        <v>2606</v>
      </c>
      <c r="EW10">
        <v>311</v>
      </c>
      <c r="EX10">
        <v>152</v>
      </c>
      <c r="EY10" s="38">
        <v>3069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 s="106">
        <v>3388</v>
      </c>
      <c r="FL10" s="175">
        <f t="shared" si="26"/>
        <v>90.584415584415595</v>
      </c>
      <c r="FM10" s="170" t="s">
        <v>2369</v>
      </c>
      <c r="FN10" t="s">
        <v>2731</v>
      </c>
      <c r="FO10" s="170" t="s">
        <v>2692</v>
      </c>
      <c r="FQ10" s="1">
        <v>0.42043981481481479</v>
      </c>
      <c r="FR10" s="1">
        <v>0.30412037037037037</v>
      </c>
      <c r="FS10" s="1">
        <v>6.8391203703703704E-2</v>
      </c>
      <c r="FT10" s="1">
        <v>4.7916666666666663E-2</v>
      </c>
      <c r="FU10">
        <v>68</v>
      </c>
      <c r="FV10">
        <v>222</v>
      </c>
      <c r="FW10">
        <v>290</v>
      </c>
      <c r="FX10">
        <v>3313</v>
      </c>
      <c r="FY10">
        <v>192</v>
      </c>
      <c r="FZ10">
        <v>169</v>
      </c>
      <c r="GA10" s="38">
        <v>3674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 s="106">
        <v>3388</v>
      </c>
      <c r="GN10" s="175">
        <f t="shared" si="27"/>
        <v>108.44155844155846</v>
      </c>
      <c r="GO10" s="170" t="s">
        <v>2369</v>
      </c>
      <c r="GP10" t="s">
        <v>2731</v>
      </c>
      <c r="GQ10" s="170" t="s">
        <v>2692</v>
      </c>
      <c r="GS10" s="1">
        <v>0.32368055555555558</v>
      </c>
      <c r="GT10" s="1">
        <v>0.30396990740740742</v>
      </c>
      <c r="GU10" s="1">
        <v>8.0324074074074062E-2</v>
      </c>
      <c r="GV10" s="1">
        <v>1.9710648148148147E-2</v>
      </c>
      <c r="GW10">
        <v>79</v>
      </c>
      <c r="GX10">
        <v>221</v>
      </c>
      <c r="GY10">
        <v>300</v>
      </c>
      <c r="GZ10">
        <v>3106</v>
      </c>
      <c r="HA10">
        <v>196</v>
      </c>
      <c r="HB10">
        <v>165</v>
      </c>
      <c r="HC10" s="38">
        <v>3467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 s="106">
        <v>3388</v>
      </c>
      <c r="HP10" s="175">
        <f t="shared" ref="HP10:HP14" si="34">HC10/HO10*100</f>
        <v>102.33175914994096</v>
      </c>
      <c r="HQ10" s="170" t="s">
        <v>2369</v>
      </c>
      <c r="HR10" t="s">
        <v>2731</v>
      </c>
      <c r="HS10" s="170" t="s">
        <v>2692</v>
      </c>
      <c r="HU10" s="1" t="e">
        <v>#N/A</v>
      </c>
      <c r="HV10" s="1" t="e">
        <v>#N/A</v>
      </c>
      <c r="HW10" s="1" t="e">
        <v>#N/A</v>
      </c>
      <c r="HX10" s="1" t="e">
        <v>#N/A</v>
      </c>
      <c r="HY10" t="e">
        <v>#N/A</v>
      </c>
      <c r="HZ10" t="e">
        <v>#N/A</v>
      </c>
      <c r="IA10" t="e">
        <v>#N/A</v>
      </c>
      <c r="IB10" t="e">
        <v>#N/A</v>
      </c>
      <c r="IC10" t="e">
        <v>#N/A</v>
      </c>
      <c r="ID10" t="e">
        <v>#N/A</v>
      </c>
      <c r="IE10" s="38" t="e">
        <v>#N/A</v>
      </c>
      <c r="IF10" t="e">
        <v>#N/A</v>
      </c>
      <c r="IG10" t="e">
        <v>#N/A</v>
      </c>
      <c r="IH10" t="e">
        <v>#N/A</v>
      </c>
      <c r="II10" t="e">
        <v>#N/A</v>
      </c>
      <c r="IJ10" t="e">
        <v>#N/A</v>
      </c>
      <c r="IK10" t="e">
        <v>#N/A</v>
      </c>
      <c r="IL10" t="e">
        <v>#N/A</v>
      </c>
      <c r="IM10" t="e">
        <v>#N/A</v>
      </c>
      <c r="IN10" t="e">
        <v>#N/A</v>
      </c>
      <c r="IO10" t="e">
        <v>#N/A</v>
      </c>
      <c r="IP10" t="e">
        <v>#N/A</v>
      </c>
      <c r="IQ10" s="106"/>
      <c r="IR10" s="175"/>
      <c r="IS10" s="170" t="s">
        <v>2369</v>
      </c>
      <c r="IT10" t="s">
        <v>2731</v>
      </c>
      <c r="IU10" s="170" t="s">
        <v>2692</v>
      </c>
      <c r="IW10" s="1">
        <v>0</v>
      </c>
      <c r="IX10" s="1">
        <v>0</v>
      </c>
      <c r="IY10" s="1">
        <v>0</v>
      </c>
      <c r="IZ10" s="1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 s="38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 s="106"/>
      <c r="JT10" s="175"/>
      <c r="JU10" s="170" t="s">
        <v>2369</v>
      </c>
      <c r="JV10" t="s">
        <v>2731</v>
      </c>
      <c r="JW10" s="170" t="s">
        <v>2692</v>
      </c>
      <c r="JY10" s="1">
        <v>0.45304398148148151</v>
      </c>
      <c r="JZ10" s="1">
        <v>0.31493055555555555</v>
      </c>
      <c r="KA10" s="1">
        <v>9.7048611111111113E-2</v>
      </c>
      <c r="KB10" s="1">
        <v>4.1053240740740744E-2</v>
      </c>
      <c r="KC10">
        <v>51</v>
      </c>
      <c r="KD10">
        <v>166</v>
      </c>
      <c r="KE10">
        <v>217</v>
      </c>
      <c r="KF10">
        <v>3228</v>
      </c>
      <c r="KG10">
        <v>193</v>
      </c>
      <c r="KH10">
        <v>108</v>
      </c>
      <c r="KI10" s="38">
        <v>3529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 s="106">
        <v>3388</v>
      </c>
      <c r="KV10" s="175">
        <f t="shared" ref="KV10:KV11" si="35">KI10/KU10*100</f>
        <v>104.16174734356554</v>
      </c>
      <c r="KW10" s="170" t="s">
        <v>2369</v>
      </c>
      <c r="KX10" t="s">
        <v>2731</v>
      </c>
      <c r="KY10" s="170" t="s">
        <v>2692</v>
      </c>
      <c r="LA10" s="1">
        <v>0.44101851851851853</v>
      </c>
      <c r="LB10" s="1">
        <v>0.30054398148148148</v>
      </c>
      <c r="LC10" s="1">
        <v>8.2685185185185181E-2</v>
      </c>
      <c r="LD10" s="1">
        <v>5.7777777777777782E-2</v>
      </c>
      <c r="LE10">
        <v>45</v>
      </c>
      <c r="LF10">
        <v>161</v>
      </c>
      <c r="LG10">
        <v>206</v>
      </c>
      <c r="LH10">
        <v>3342</v>
      </c>
      <c r="LI10">
        <v>185</v>
      </c>
      <c r="LJ10">
        <v>109</v>
      </c>
      <c r="LK10" s="38">
        <v>3636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 s="106">
        <v>3388</v>
      </c>
      <c r="LX10" s="175">
        <f t="shared" ref="LX10:LX11" si="36">LK10/LW10*100</f>
        <v>107.31995277449823</v>
      </c>
      <c r="LY10" s="170" t="s">
        <v>2369</v>
      </c>
      <c r="LZ10" t="s">
        <v>2731</v>
      </c>
      <c r="MA10" s="170" t="s">
        <v>2692</v>
      </c>
      <c r="MC10" s="1">
        <v>0.39655092592592595</v>
      </c>
      <c r="MD10" s="1">
        <v>0.27422453703703703</v>
      </c>
      <c r="ME10" s="1">
        <v>8.2858796296296292E-2</v>
      </c>
      <c r="MF10" s="1">
        <v>3.9456018518518522E-2</v>
      </c>
      <c r="MG10">
        <v>16</v>
      </c>
      <c r="MH10">
        <v>143</v>
      </c>
      <c r="MI10">
        <v>159</v>
      </c>
      <c r="MJ10">
        <v>3294</v>
      </c>
      <c r="MK10">
        <v>208</v>
      </c>
      <c r="ML10">
        <v>89</v>
      </c>
      <c r="MM10" s="38">
        <v>3591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 s="106">
        <v>3388</v>
      </c>
      <c r="MZ10" s="175">
        <f t="shared" ref="MZ10:MZ11" si="37">MM10/MY10*100</f>
        <v>105.99173553719008</v>
      </c>
      <c r="NA10" s="170" t="s">
        <v>2369</v>
      </c>
      <c r="NB10" t="s">
        <v>2731</v>
      </c>
      <c r="NC10" s="170" t="s">
        <v>2692</v>
      </c>
      <c r="NE10" s="1">
        <v>0.36479166666666668</v>
      </c>
      <c r="NF10" s="1">
        <v>0.32601851851851854</v>
      </c>
      <c r="NG10" s="1">
        <v>8.6423611111111118E-2</v>
      </c>
      <c r="NH10" s="1">
        <v>3.8773148148148147E-2</v>
      </c>
      <c r="NI10">
        <v>31</v>
      </c>
      <c r="NJ10">
        <v>199</v>
      </c>
      <c r="NK10">
        <v>230</v>
      </c>
      <c r="NL10">
        <v>3103</v>
      </c>
      <c r="NM10">
        <v>198</v>
      </c>
      <c r="NN10">
        <v>137</v>
      </c>
      <c r="NO10" s="38">
        <v>3438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 s="106">
        <v>3388</v>
      </c>
      <c r="OB10" s="175">
        <f t="shared" ref="OB10:OB14" si="38">NO10/OA10*100</f>
        <v>101.47579693034238</v>
      </c>
      <c r="OC10" s="170" t="s">
        <v>2369</v>
      </c>
      <c r="OD10" t="s">
        <v>2731</v>
      </c>
      <c r="OE10" s="170" t="s">
        <v>2692</v>
      </c>
      <c r="OG10" s="1">
        <v>0.42031250000000003</v>
      </c>
      <c r="OH10" s="1">
        <v>0.32881944444444444</v>
      </c>
      <c r="OI10" s="1">
        <v>5.376157407407408E-2</v>
      </c>
      <c r="OJ10" s="1">
        <v>3.771990740740741E-2</v>
      </c>
      <c r="OK10">
        <v>29</v>
      </c>
      <c r="OL10">
        <v>207</v>
      </c>
      <c r="OM10">
        <v>236</v>
      </c>
      <c r="ON10">
        <v>3242</v>
      </c>
      <c r="OO10">
        <v>181</v>
      </c>
      <c r="OP10">
        <v>143</v>
      </c>
      <c r="OQ10" s="38">
        <v>3566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 s="106">
        <v>3600</v>
      </c>
      <c r="PD10" s="175">
        <f t="shared" si="29"/>
        <v>99.055555555555557</v>
      </c>
      <c r="PE10" s="170" t="s">
        <v>2369</v>
      </c>
      <c r="PF10" t="s">
        <v>2731</v>
      </c>
      <c r="PG10" s="170" t="s">
        <v>2692</v>
      </c>
      <c r="PI10" s="1">
        <v>0.22124999999999997</v>
      </c>
      <c r="PJ10" s="1">
        <v>0.18144675925925927</v>
      </c>
      <c r="PK10" s="1">
        <v>2.0601851851851854E-2</v>
      </c>
      <c r="PL10" s="1">
        <v>1.9189814814814816E-2</v>
      </c>
      <c r="PM10">
        <v>27</v>
      </c>
      <c r="PN10">
        <v>115</v>
      </c>
      <c r="PO10">
        <v>142</v>
      </c>
      <c r="PP10">
        <v>1820</v>
      </c>
      <c r="PQ10">
        <v>118</v>
      </c>
      <c r="PR10">
        <v>52</v>
      </c>
      <c r="PS10" s="38">
        <v>1990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 s="106">
        <v>2682</v>
      </c>
      <c r="QF10" s="175">
        <f t="shared" si="30"/>
        <v>74.198359433258759</v>
      </c>
      <c r="QG10" s="170" t="s">
        <v>2369</v>
      </c>
      <c r="QH10" t="s">
        <v>2731</v>
      </c>
      <c r="QI10" s="170" t="s">
        <v>2692</v>
      </c>
      <c r="QK10" s="1">
        <v>0.29078703703703707</v>
      </c>
      <c r="QL10" s="1">
        <v>0.24175925925925926</v>
      </c>
      <c r="QM10" s="1">
        <v>3.3425925925925921E-2</v>
      </c>
      <c r="QN10" s="1">
        <v>1.5590277777777778E-2</v>
      </c>
      <c r="QO10">
        <v>13</v>
      </c>
      <c r="QP10">
        <v>176</v>
      </c>
      <c r="QQ10">
        <v>189</v>
      </c>
      <c r="QR10">
        <v>3860</v>
      </c>
      <c r="QS10">
        <v>183</v>
      </c>
      <c r="QT10">
        <v>108</v>
      </c>
      <c r="QU10" s="38">
        <v>4151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 s="106">
        <v>3600</v>
      </c>
      <c r="RH10" s="175">
        <f t="shared" ref="RH10:RH14" si="39">QU10/RG10*100</f>
        <v>115.30555555555554</v>
      </c>
      <c r="RI10" s="170" t="s">
        <v>2369</v>
      </c>
      <c r="RJ10" t="s">
        <v>2731</v>
      </c>
      <c r="RK10" s="170" t="s">
        <v>2692</v>
      </c>
      <c r="RM10" s="1">
        <v>0.37648148148148147</v>
      </c>
      <c r="RN10" s="1">
        <v>0.26321759259259259</v>
      </c>
      <c r="RO10" s="1">
        <v>8.5000000000000006E-2</v>
      </c>
      <c r="RP10" s="1">
        <v>2.8240740740740736E-2</v>
      </c>
      <c r="RQ10">
        <v>15</v>
      </c>
      <c r="RR10">
        <v>153</v>
      </c>
      <c r="RS10">
        <v>168</v>
      </c>
      <c r="RT10">
        <v>3376</v>
      </c>
      <c r="RU10">
        <v>206</v>
      </c>
      <c r="RV10">
        <v>95</v>
      </c>
      <c r="RW10" s="38">
        <v>3677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 s="106">
        <v>3600</v>
      </c>
      <c r="SJ10" s="175">
        <f t="shared" ref="SJ10" si="40">RW10/SI10*100</f>
        <v>102.13888888888889</v>
      </c>
      <c r="SK10" s="170" t="s">
        <v>2369</v>
      </c>
      <c r="SL10" t="s">
        <v>2731</v>
      </c>
      <c r="SM10" s="170" t="s">
        <v>2692</v>
      </c>
      <c r="SO10" s="1">
        <v>6.100694444444444E-2</v>
      </c>
      <c r="SP10" s="1">
        <v>5.6331018518518516E-2</v>
      </c>
      <c r="SQ10" s="1">
        <v>1.7314814814814814E-2</v>
      </c>
      <c r="SR10" s="1">
        <v>4.6643518518518518E-3</v>
      </c>
      <c r="SS10">
        <v>4</v>
      </c>
      <c r="ST10">
        <v>35</v>
      </c>
      <c r="SU10">
        <v>39</v>
      </c>
      <c r="SV10">
        <v>688</v>
      </c>
      <c r="SW10">
        <v>28</v>
      </c>
      <c r="SX10">
        <v>21</v>
      </c>
      <c r="SY10" s="38">
        <v>737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 s="106"/>
      <c r="TL10" s="175"/>
    </row>
    <row r="11" spans="1:532">
      <c r="A11" s="170" t="s">
        <v>2362</v>
      </c>
      <c r="B11" t="s">
        <v>2731</v>
      </c>
      <c r="C11" s="170" t="s">
        <v>2692</v>
      </c>
      <c r="E11" s="1" t="e">
        <v>#N/A</v>
      </c>
      <c r="F11" s="1" t="e">
        <v>#N/A</v>
      </c>
      <c r="G11" s="1" t="e">
        <v>#N/A</v>
      </c>
      <c r="H11" s="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s="38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s="106"/>
      <c r="AB11" s="175"/>
      <c r="AC11" s="170" t="s">
        <v>2362</v>
      </c>
      <c r="AD11" t="s">
        <v>2731</v>
      </c>
      <c r="AE11" s="170" t="s">
        <v>2692</v>
      </c>
      <c r="AG11" s="1" t="e">
        <v>#N/A</v>
      </c>
      <c r="AH11" s="1" t="e">
        <v>#N/A</v>
      </c>
      <c r="AI11" s="1" t="e">
        <v>#N/A</v>
      </c>
      <c r="AJ11" s="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s="38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s="106"/>
      <c r="BD11" s="175"/>
      <c r="BE11" s="170" t="s">
        <v>2362</v>
      </c>
      <c r="BF11" t="s">
        <v>2731</v>
      </c>
      <c r="BG11" s="170" t="s">
        <v>2692</v>
      </c>
      <c r="BI11" s="1" t="e">
        <v>#N/A</v>
      </c>
      <c r="BJ11" s="1" t="e">
        <v>#N/A</v>
      </c>
      <c r="BK11" s="1" t="e">
        <v>#N/A</v>
      </c>
      <c r="BL11" s="1" t="e">
        <v>#N/A</v>
      </c>
      <c r="BM11" t="e">
        <v>#N/A</v>
      </c>
      <c r="BN11" t="e">
        <v>#N/A</v>
      </c>
      <c r="BO11" t="e">
        <v>#N/A</v>
      </c>
      <c r="BP11" t="e">
        <v>#N/A</v>
      </c>
      <c r="BQ11" t="e">
        <v>#N/A</v>
      </c>
      <c r="BR11" t="e">
        <v>#N/A</v>
      </c>
      <c r="BS11" s="38" t="e">
        <v>#N/A</v>
      </c>
      <c r="BT11" t="e">
        <v>#N/A</v>
      </c>
      <c r="BU11" t="e">
        <v>#N/A</v>
      </c>
      <c r="BV11" t="e">
        <v>#N/A</v>
      </c>
      <c r="BW11" t="e">
        <v>#N/A</v>
      </c>
      <c r="BX11" t="e">
        <v>#N/A</v>
      </c>
      <c r="BY11" t="e">
        <v>#N/A</v>
      </c>
      <c r="BZ11" t="e">
        <v>#N/A</v>
      </c>
      <c r="CA11" t="e">
        <v>#N/A</v>
      </c>
      <c r="CB11" t="e">
        <v>#N/A</v>
      </c>
      <c r="CC11" t="e">
        <v>#N/A</v>
      </c>
      <c r="CD11" t="e">
        <v>#N/A</v>
      </c>
      <c r="CE11" s="106"/>
      <c r="CF11" s="175"/>
      <c r="CG11" s="170" t="s">
        <v>2362</v>
      </c>
      <c r="CH11" s="277" t="s">
        <v>2729</v>
      </c>
      <c r="CI11" s="170" t="s">
        <v>2692</v>
      </c>
      <c r="CK11" s="1">
        <v>0</v>
      </c>
      <c r="CL11" s="1">
        <v>0</v>
      </c>
      <c r="CM11" s="1">
        <v>0</v>
      </c>
      <c r="CN11" s="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 s="38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 s="106"/>
      <c r="DH11" s="175"/>
      <c r="DI11" s="170" t="s">
        <v>2362</v>
      </c>
      <c r="DJ11" t="s">
        <v>2731</v>
      </c>
      <c r="DK11" s="170" t="s">
        <v>2692</v>
      </c>
      <c r="DM11" s="1">
        <v>0.22517361111111112</v>
      </c>
      <c r="DN11" s="1">
        <v>0.13012731481481482</v>
      </c>
      <c r="DO11" s="1">
        <v>7.8483796296296301E-2</v>
      </c>
      <c r="DP11" s="1">
        <v>1.6562500000000001E-2</v>
      </c>
      <c r="DQ11">
        <v>69</v>
      </c>
      <c r="DR11">
        <v>44</v>
      </c>
      <c r="DS11">
        <v>113</v>
      </c>
      <c r="DT11">
        <v>2150</v>
      </c>
      <c r="DU11">
        <v>85</v>
      </c>
      <c r="DV11">
        <v>18</v>
      </c>
      <c r="DW11" s="38">
        <v>2253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 s="106">
        <v>2829</v>
      </c>
      <c r="EJ11" s="175">
        <f t="shared" si="4"/>
        <v>79.639448568398734</v>
      </c>
      <c r="EK11" s="170" t="s">
        <v>2362</v>
      </c>
      <c r="EL11" t="s">
        <v>2731</v>
      </c>
      <c r="EM11" s="170" t="s">
        <v>2692</v>
      </c>
      <c r="EO11" s="1">
        <v>0.27237268518518515</v>
      </c>
      <c r="EP11" s="1">
        <v>0.1648263888888889</v>
      </c>
      <c r="EQ11" s="1">
        <v>6.3287037037037031E-2</v>
      </c>
      <c r="ER11" s="1">
        <v>4.4236111111111115E-2</v>
      </c>
      <c r="ES11">
        <v>81</v>
      </c>
      <c r="ET11">
        <v>69</v>
      </c>
      <c r="EU11">
        <v>150</v>
      </c>
      <c r="EV11">
        <v>2922</v>
      </c>
      <c r="EW11">
        <v>86</v>
      </c>
      <c r="EX11">
        <v>47</v>
      </c>
      <c r="EY11" s="38">
        <v>3055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 s="106">
        <v>3388</v>
      </c>
      <c r="FL11" s="175">
        <f t="shared" si="26"/>
        <v>90.171192443919708</v>
      </c>
      <c r="FM11" s="170" t="s">
        <v>2362</v>
      </c>
      <c r="FN11" t="s">
        <v>2731</v>
      </c>
      <c r="FO11" s="170" t="s">
        <v>2692</v>
      </c>
      <c r="FQ11" s="1">
        <v>0.32194444444444442</v>
      </c>
      <c r="FR11" s="1">
        <v>0.1885300925925926</v>
      </c>
      <c r="FS11" s="1">
        <v>0.10351851851851852</v>
      </c>
      <c r="FT11" s="1">
        <v>2.989583333333333E-2</v>
      </c>
      <c r="FU11">
        <v>142</v>
      </c>
      <c r="FV11">
        <v>53</v>
      </c>
      <c r="FW11">
        <v>195</v>
      </c>
      <c r="FX11">
        <v>3235</v>
      </c>
      <c r="FY11">
        <v>75</v>
      </c>
      <c r="FZ11">
        <v>32</v>
      </c>
      <c r="GA11" s="38">
        <v>3342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 s="106">
        <v>3388</v>
      </c>
      <c r="GN11" s="175">
        <f t="shared" si="27"/>
        <v>98.642266824084999</v>
      </c>
      <c r="GO11" s="170" t="s">
        <v>2362</v>
      </c>
      <c r="GP11" t="s">
        <v>2731</v>
      </c>
      <c r="GQ11" s="170" t="s">
        <v>2692</v>
      </c>
      <c r="GS11" s="1" t="e">
        <v>#N/A</v>
      </c>
      <c r="GT11" s="1" t="e">
        <v>#N/A</v>
      </c>
      <c r="GU11" s="1" t="e">
        <v>#N/A</v>
      </c>
      <c r="GV11" s="1" t="e">
        <v>#N/A</v>
      </c>
      <c r="GW11" t="e">
        <v>#N/A</v>
      </c>
      <c r="GX11" t="e">
        <v>#N/A</v>
      </c>
      <c r="GY11" t="e">
        <v>#N/A</v>
      </c>
      <c r="GZ11" t="e">
        <v>#N/A</v>
      </c>
      <c r="HA11" t="e">
        <v>#N/A</v>
      </c>
      <c r="HB11" t="e">
        <v>#N/A</v>
      </c>
      <c r="HC11" s="38" t="e">
        <v>#N/A</v>
      </c>
      <c r="HD11" t="e">
        <v>#N/A</v>
      </c>
      <c r="HE11" t="e">
        <v>#N/A</v>
      </c>
      <c r="HF11" t="e">
        <v>#N/A</v>
      </c>
      <c r="HG11" t="e">
        <v>#N/A</v>
      </c>
      <c r="HH11" t="e">
        <v>#N/A</v>
      </c>
      <c r="HI11" t="e">
        <v>#N/A</v>
      </c>
      <c r="HJ11" t="e">
        <v>#N/A</v>
      </c>
      <c r="HK11" t="e">
        <v>#N/A</v>
      </c>
      <c r="HL11" t="e">
        <v>#N/A</v>
      </c>
      <c r="HM11" t="e">
        <v>#N/A</v>
      </c>
      <c r="HN11" t="e">
        <v>#N/A</v>
      </c>
      <c r="HO11" s="106"/>
      <c r="HP11" s="175"/>
      <c r="HQ11" s="170" t="s">
        <v>2362</v>
      </c>
      <c r="HR11" t="s">
        <v>2731</v>
      </c>
      <c r="HS11" s="170" t="s">
        <v>2692</v>
      </c>
      <c r="HU11" s="1" t="e">
        <v>#N/A</v>
      </c>
      <c r="HV11" s="1" t="e">
        <v>#N/A</v>
      </c>
      <c r="HW11" s="1" t="e">
        <v>#N/A</v>
      </c>
      <c r="HX11" s="1" t="e">
        <v>#N/A</v>
      </c>
      <c r="HY11" t="e">
        <v>#N/A</v>
      </c>
      <c r="HZ11" t="e">
        <v>#N/A</v>
      </c>
      <c r="IA11" t="e">
        <v>#N/A</v>
      </c>
      <c r="IB11" t="e">
        <v>#N/A</v>
      </c>
      <c r="IC11" t="e">
        <v>#N/A</v>
      </c>
      <c r="ID11" t="e">
        <v>#N/A</v>
      </c>
      <c r="IE11" s="38" t="e">
        <v>#N/A</v>
      </c>
      <c r="IF11" t="e">
        <v>#N/A</v>
      </c>
      <c r="IG11" t="e">
        <v>#N/A</v>
      </c>
      <c r="IH11" t="e">
        <v>#N/A</v>
      </c>
      <c r="II11" t="e">
        <v>#N/A</v>
      </c>
      <c r="IJ11" t="e">
        <v>#N/A</v>
      </c>
      <c r="IK11" t="e">
        <v>#N/A</v>
      </c>
      <c r="IL11" t="e">
        <v>#N/A</v>
      </c>
      <c r="IM11" t="e">
        <v>#N/A</v>
      </c>
      <c r="IN11" t="e">
        <v>#N/A</v>
      </c>
      <c r="IO11" t="e">
        <v>#N/A</v>
      </c>
      <c r="IP11" t="e">
        <v>#N/A</v>
      </c>
      <c r="IQ11" s="106"/>
      <c r="IR11" s="175"/>
      <c r="IS11" s="170" t="s">
        <v>2362</v>
      </c>
      <c r="IT11" t="s">
        <v>2731</v>
      </c>
      <c r="IU11" s="170" t="s">
        <v>2692</v>
      </c>
      <c r="IW11" s="1">
        <v>0</v>
      </c>
      <c r="IX11" s="1">
        <v>0</v>
      </c>
      <c r="IY11" s="1">
        <v>0</v>
      </c>
      <c r="IZ11" s="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 s="38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 s="106"/>
      <c r="JT11" s="175"/>
      <c r="JU11" s="170" t="s">
        <v>2362</v>
      </c>
      <c r="JV11" t="s">
        <v>2731</v>
      </c>
      <c r="JW11" s="170" t="s">
        <v>2692</v>
      </c>
      <c r="JY11" s="1">
        <v>0.36442129629629627</v>
      </c>
      <c r="JZ11" s="1">
        <v>0.23197916666666665</v>
      </c>
      <c r="KA11" s="1">
        <v>9.329861111111111E-2</v>
      </c>
      <c r="KB11" s="1">
        <v>3.9143518518518515E-2</v>
      </c>
      <c r="KC11">
        <v>82</v>
      </c>
      <c r="KD11">
        <v>69</v>
      </c>
      <c r="KE11">
        <v>151</v>
      </c>
      <c r="KF11">
        <v>2722</v>
      </c>
      <c r="KG11">
        <v>171</v>
      </c>
      <c r="KH11">
        <v>38</v>
      </c>
      <c r="KI11" s="38">
        <v>2931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 s="106">
        <v>3388</v>
      </c>
      <c r="KV11" s="175">
        <f t="shared" si="35"/>
        <v>86.511216056670605</v>
      </c>
      <c r="KW11" s="170" t="s">
        <v>2362</v>
      </c>
      <c r="KX11" t="s">
        <v>2731</v>
      </c>
      <c r="KY11" s="170" t="s">
        <v>2692</v>
      </c>
      <c r="LA11" s="1">
        <v>0.38743055555555556</v>
      </c>
      <c r="LB11" s="1">
        <v>0.27849537037037037</v>
      </c>
      <c r="LC11" s="1">
        <v>7.0798611111111118E-2</v>
      </c>
      <c r="LD11" s="1">
        <v>3.8136574074074073E-2</v>
      </c>
      <c r="LE11">
        <v>96</v>
      </c>
      <c r="LF11">
        <v>82</v>
      </c>
      <c r="LG11">
        <v>178</v>
      </c>
      <c r="LH11">
        <v>2960</v>
      </c>
      <c r="LI11">
        <v>160</v>
      </c>
      <c r="LJ11">
        <v>38</v>
      </c>
      <c r="LK11" s="38">
        <v>3158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 s="106">
        <v>3388</v>
      </c>
      <c r="LX11" s="175">
        <f t="shared" si="36"/>
        <v>93.211334120425022</v>
      </c>
      <c r="LY11" s="170" t="s">
        <v>2362</v>
      </c>
      <c r="LZ11" t="s">
        <v>2731</v>
      </c>
      <c r="MA11" s="170" t="s">
        <v>2692</v>
      </c>
      <c r="MC11" s="1">
        <v>0.33737268518518521</v>
      </c>
      <c r="MD11" s="1">
        <v>0.29476851851851854</v>
      </c>
      <c r="ME11" s="1">
        <v>1.9803240740740739E-2</v>
      </c>
      <c r="MF11" s="1">
        <v>2.2789351851851852E-2</v>
      </c>
      <c r="MG11">
        <v>42</v>
      </c>
      <c r="MH11">
        <v>87</v>
      </c>
      <c r="MI11">
        <v>129</v>
      </c>
      <c r="MJ11">
        <v>3010</v>
      </c>
      <c r="MK11">
        <v>235</v>
      </c>
      <c r="ML11">
        <v>22</v>
      </c>
      <c r="MM11" s="38">
        <v>3267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 s="106">
        <v>3388</v>
      </c>
      <c r="MZ11" s="175">
        <f t="shared" si="37"/>
        <v>96.428571428571431</v>
      </c>
      <c r="NA11" s="170" t="s">
        <v>2362</v>
      </c>
      <c r="NB11" t="s">
        <v>2731</v>
      </c>
      <c r="NC11" s="170" t="s">
        <v>2692</v>
      </c>
      <c r="NE11" s="1">
        <v>0.32831018518518518</v>
      </c>
      <c r="NF11" s="1">
        <v>0.27834490740740742</v>
      </c>
      <c r="NG11" s="1">
        <v>4.7905092592592589E-2</v>
      </c>
      <c r="NH11" s="1">
        <v>4.9965277777777782E-2</v>
      </c>
      <c r="NI11">
        <v>111</v>
      </c>
      <c r="NJ11">
        <v>88</v>
      </c>
      <c r="NK11">
        <v>199</v>
      </c>
      <c r="NL11">
        <v>3066</v>
      </c>
      <c r="NM11">
        <v>150</v>
      </c>
      <c r="NN11">
        <v>40</v>
      </c>
      <c r="NO11" s="38">
        <v>3256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 s="106">
        <v>3388</v>
      </c>
      <c r="OB11" s="175">
        <f t="shared" si="38"/>
        <v>96.103896103896105</v>
      </c>
      <c r="OC11" s="170" t="s">
        <v>2362</v>
      </c>
      <c r="OD11" t="s">
        <v>2731</v>
      </c>
      <c r="OE11" s="170" t="s">
        <v>2692</v>
      </c>
      <c r="OG11" s="1">
        <v>0.30721064814814814</v>
      </c>
      <c r="OH11" s="1">
        <v>0.26133101851851853</v>
      </c>
      <c r="OI11" s="1">
        <v>3.366898148148148E-2</v>
      </c>
      <c r="OJ11" s="1">
        <v>1.2199074074074072E-2</v>
      </c>
      <c r="OK11">
        <v>113</v>
      </c>
      <c r="OL11">
        <v>89</v>
      </c>
      <c r="OM11">
        <v>202</v>
      </c>
      <c r="ON11">
        <v>3231</v>
      </c>
      <c r="OO11">
        <v>178</v>
      </c>
      <c r="OP11">
        <v>40</v>
      </c>
      <c r="OQ11" s="38">
        <v>3449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 s="106">
        <v>3600</v>
      </c>
      <c r="PD11" s="175">
        <f t="shared" si="29"/>
        <v>95.805555555555557</v>
      </c>
      <c r="PE11" s="170" t="s">
        <v>2362</v>
      </c>
      <c r="PF11" t="s">
        <v>2731</v>
      </c>
      <c r="PG11" s="170" t="s">
        <v>2692</v>
      </c>
      <c r="PI11" s="1">
        <v>0.17197916666666668</v>
      </c>
      <c r="PJ11" s="1">
        <v>0.14887731481481481</v>
      </c>
      <c r="PK11" s="1">
        <v>1.7361111111111112E-2</v>
      </c>
      <c r="PL11" s="1">
        <v>5.7291666666666671E-3</v>
      </c>
      <c r="PM11">
        <v>48</v>
      </c>
      <c r="PN11">
        <v>32</v>
      </c>
      <c r="PO11">
        <v>80</v>
      </c>
      <c r="PP11">
        <v>1640</v>
      </c>
      <c r="PQ11">
        <v>65</v>
      </c>
      <c r="PR11">
        <v>10</v>
      </c>
      <c r="PS11" s="38">
        <v>1715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 s="106">
        <v>2682</v>
      </c>
      <c r="QF11" s="175">
        <f t="shared" si="30"/>
        <v>63.944817300521997</v>
      </c>
      <c r="QG11" s="170" t="s">
        <v>2362</v>
      </c>
      <c r="QH11" t="s">
        <v>2731</v>
      </c>
      <c r="QI11" s="170" t="s">
        <v>2692</v>
      </c>
      <c r="QK11" s="1">
        <v>0</v>
      </c>
      <c r="QL11" s="1">
        <v>0</v>
      </c>
      <c r="QM11" s="1">
        <v>0</v>
      </c>
      <c r="QN11" s="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 s="38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 s="106"/>
      <c r="RH11" s="175"/>
      <c r="RI11" s="170" t="s">
        <v>2362</v>
      </c>
      <c r="RJ11" t="s">
        <v>2731</v>
      </c>
      <c r="RK11" s="170" t="s">
        <v>2692</v>
      </c>
      <c r="RM11" s="1" t="e">
        <v>#N/A</v>
      </c>
      <c r="RN11" s="1" t="e">
        <v>#N/A</v>
      </c>
      <c r="RO11" s="1" t="e">
        <v>#N/A</v>
      </c>
      <c r="RP11" s="1" t="e">
        <v>#N/A</v>
      </c>
      <c r="RQ11" t="e">
        <v>#N/A</v>
      </c>
      <c r="RR11" t="e">
        <v>#N/A</v>
      </c>
      <c r="RS11" t="e">
        <v>#N/A</v>
      </c>
      <c r="RT11" t="e">
        <v>#N/A</v>
      </c>
      <c r="RU11" t="e">
        <v>#N/A</v>
      </c>
      <c r="RV11" t="e">
        <v>#N/A</v>
      </c>
      <c r="RW11" s="38" t="e">
        <v>#N/A</v>
      </c>
      <c r="RX11" t="e">
        <v>#N/A</v>
      </c>
      <c r="RY11" t="e">
        <v>#N/A</v>
      </c>
      <c r="RZ11" t="e">
        <v>#N/A</v>
      </c>
      <c r="SA11" t="e">
        <v>#N/A</v>
      </c>
      <c r="SB11" t="e">
        <v>#N/A</v>
      </c>
      <c r="SC11" t="e">
        <v>#N/A</v>
      </c>
      <c r="SD11" t="e">
        <v>#N/A</v>
      </c>
      <c r="SE11" t="e">
        <v>#N/A</v>
      </c>
      <c r="SF11" t="e">
        <v>#N/A</v>
      </c>
      <c r="SG11" t="e">
        <v>#N/A</v>
      </c>
      <c r="SH11" t="e">
        <v>#N/A</v>
      </c>
      <c r="SI11" s="106"/>
      <c r="SJ11" s="175"/>
      <c r="SK11" s="170" t="s">
        <v>2362</v>
      </c>
      <c r="SL11" t="s">
        <v>2731</v>
      </c>
      <c r="SM11" s="170" t="s">
        <v>2692</v>
      </c>
      <c r="SO11" s="1" t="e">
        <v>#N/A</v>
      </c>
      <c r="SP11" s="1" t="e">
        <v>#N/A</v>
      </c>
      <c r="SQ11" s="1" t="e">
        <v>#N/A</v>
      </c>
      <c r="SR11" s="1" t="e">
        <v>#N/A</v>
      </c>
      <c r="SS11" t="e">
        <v>#N/A</v>
      </c>
      <c r="ST11" t="e">
        <v>#N/A</v>
      </c>
      <c r="SU11" t="e">
        <v>#N/A</v>
      </c>
      <c r="SV11" t="e">
        <v>#N/A</v>
      </c>
      <c r="SW11" t="e">
        <v>#N/A</v>
      </c>
      <c r="SX11" t="e">
        <v>#N/A</v>
      </c>
      <c r="SY11" s="38" t="e">
        <v>#N/A</v>
      </c>
      <c r="SZ11" t="e">
        <v>#N/A</v>
      </c>
      <c r="TA11" t="e">
        <v>#N/A</v>
      </c>
      <c r="TB11" t="e">
        <v>#N/A</v>
      </c>
      <c r="TC11" t="e">
        <v>#N/A</v>
      </c>
      <c r="TD11" t="e">
        <v>#N/A</v>
      </c>
      <c r="TE11" t="e">
        <v>#N/A</v>
      </c>
      <c r="TF11" t="e">
        <v>#N/A</v>
      </c>
      <c r="TG11" t="e">
        <v>#N/A</v>
      </c>
      <c r="TH11" t="e">
        <v>#N/A</v>
      </c>
      <c r="TI11" t="e">
        <v>#N/A</v>
      </c>
      <c r="TJ11" t="e">
        <v>#N/A</v>
      </c>
      <c r="TK11" s="106"/>
      <c r="TL11" s="175"/>
    </row>
    <row r="12" spans="1:532">
      <c r="A12" s="106" t="s">
        <v>2373</v>
      </c>
      <c r="B12" t="s">
        <v>2731</v>
      </c>
      <c r="C12" s="106" t="s">
        <v>2692</v>
      </c>
      <c r="E12" s="1">
        <v>0.19556712962962963</v>
      </c>
      <c r="F12" s="1">
        <v>0.11072916666666667</v>
      </c>
      <c r="G12" s="1">
        <v>1.2499999999999999E-2</v>
      </c>
      <c r="H12" s="1">
        <v>7.2326388888888885E-2</v>
      </c>
      <c r="I12">
        <v>132</v>
      </c>
      <c r="J12">
        <v>61</v>
      </c>
      <c r="K12">
        <v>193</v>
      </c>
      <c r="L12">
        <v>1887</v>
      </c>
      <c r="M12">
        <v>117</v>
      </c>
      <c r="N12">
        <v>21</v>
      </c>
      <c r="O12" s="338">
        <v>2025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s="106">
        <v>3200</v>
      </c>
      <c r="AB12" s="175">
        <f t="shared" ref="AB12" si="41">O12/AA12*100</f>
        <v>63.28125</v>
      </c>
      <c r="AC12" s="106" t="s">
        <v>2373</v>
      </c>
      <c r="AD12" t="s">
        <v>2731</v>
      </c>
      <c r="AE12" s="106" t="s">
        <v>2692</v>
      </c>
      <c r="AG12" s="1">
        <v>0.33659722222222221</v>
      </c>
      <c r="AH12" s="1">
        <v>0.14613425925925927</v>
      </c>
      <c r="AI12" s="1">
        <v>4.4305555555555549E-2</v>
      </c>
      <c r="AJ12" s="1">
        <v>0.14613425925925927</v>
      </c>
      <c r="AK12">
        <v>60</v>
      </c>
      <c r="AL12">
        <v>66</v>
      </c>
      <c r="AM12">
        <v>126</v>
      </c>
      <c r="AN12">
        <v>2209</v>
      </c>
      <c r="AO12">
        <v>149</v>
      </c>
      <c r="AP12">
        <v>24</v>
      </c>
      <c r="AQ12" s="338">
        <v>2382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06">
        <v>3200</v>
      </c>
      <c r="BD12" s="175">
        <f t="shared" ref="BD12" si="42">AQ12/BC12*100</f>
        <v>74.4375</v>
      </c>
      <c r="BE12" s="106" t="s">
        <v>2373</v>
      </c>
      <c r="BF12" t="s">
        <v>2731</v>
      </c>
      <c r="BG12" s="106" t="s">
        <v>2692</v>
      </c>
      <c r="BI12" s="1">
        <v>0.52863425925925933</v>
      </c>
      <c r="BJ12" s="1">
        <v>0.1920138888888889</v>
      </c>
      <c r="BK12" s="1">
        <v>0.10579861111111111</v>
      </c>
      <c r="BL12" s="1">
        <v>0.33662037037037035</v>
      </c>
      <c r="BM12">
        <v>81</v>
      </c>
      <c r="BN12">
        <v>110</v>
      </c>
      <c r="BO12">
        <v>191</v>
      </c>
      <c r="BP12">
        <v>4780</v>
      </c>
      <c r="BQ12">
        <v>242</v>
      </c>
      <c r="BR12">
        <v>44</v>
      </c>
      <c r="BS12" s="338">
        <v>5066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 s="106">
        <v>3000</v>
      </c>
      <c r="CF12" s="175">
        <f t="shared" ref="CF12" si="43">BS12/CE12*100</f>
        <v>168.86666666666667</v>
      </c>
      <c r="CG12" s="106" t="s">
        <v>2373</v>
      </c>
      <c r="CH12" s="277" t="s">
        <v>2729</v>
      </c>
      <c r="CI12" s="106" t="s">
        <v>2692</v>
      </c>
      <c r="CK12" s="1">
        <v>0.38559027777777777</v>
      </c>
      <c r="CL12" s="1">
        <v>0.11755787037037037</v>
      </c>
      <c r="CM12" s="1">
        <v>9.3761574074074081E-2</v>
      </c>
      <c r="CN12" s="1">
        <v>0.17425925925925925</v>
      </c>
      <c r="CO12">
        <v>40</v>
      </c>
      <c r="CP12">
        <v>59</v>
      </c>
      <c r="CQ12">
        <v>99</v>
      </c>
      <c r="CR12">
        <v>2017</v>
      </c>
      <c r="CS12">
        <v>127</v>
      </c>
      <c r="CT12">
        <v>26</v>
      </c>
      <c r="CU12" s="338">
        <v>2170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 s="106">
        <v>3388</v>
      </c>
      <c r="DH12" s="175">
        <f t="shared" ref="DH12" si="44">CU12/DG12*100</f>
        <v>64.049586776859499</v>
      </c>
      <c r="DI12" s="106" t="s">
        <v>2373</v>
      </c>
      <c r="DJ12" t="s">
        <v>2731</v>
      </c>
      <c r="DK12" s="106" t="s">
        <v>2692</v>
      </c>
      <c r="DM12" s="1">
        <v>0.60929398148148151</v>
      </c>
      <c r="DN12" s="1">
        <v>0.18190972222222224</v>
      </c>
      <c r="DO12" s="1">
        <v>6.2731481481481485E-2</v>
      </c>
      <c r="DP12" s="1">
        <v>0.36464120370370368</v>
      </c>
      <c r="DQ12">
        <v>82</v>
      </c>
      <c r="DR12">
        <v>80</v>
      </c>
      <c r="DS12">
        <v>162</v>
      </c>
      <c r="DT12">
        <v>2616</v>
      </c>
      <c r="DU12">
        <v>213</v>
      </c>
      <c r="DV12">
        <v>34</v>
      </c>
      <c r="DW12" s="338">
        <v>2863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 s="106">
        <v>3388</v>
      </c>
      <c r="EJ12" s="175">
        <f t="shared" si="4"/>
        <v>84.504132231404967</v>
      </c>
      <c r="EK12" s="106" t="s">
        <v>2373</v>
      </c>
      <c r="EL12" t="s">
        <v>2731</v>
      </c>
      <c r="EM12" s="106" t="s">
        <v>2692</v>
      </c>
      <c r="EO12" s="1">
        <v>0.34995370370370371</v>
      </c>
      <c r="EP12" s="1">
        <v>0.13659722222222223</v>
      </c>
      <c r="EQ12" s="1">
        <v>5.3657407407407404E-2</v>
      </c>
      <c r="ER12" s="1">
        <v>0.15968750000000001</v>
      </c>
      <c r="ES12">
        <v>108</v>
      </c>
      <c r="ET12">
        <v>100</v>
      </c>
      <c r="EU12">
        <v>208</v>
      </c>
      <c r="EV12">
        <v>1995</v>
      </c>
      <c r="EW12">
        <v>173</v>
      </c>
      <c r="EX12">
        <v>73</v>
      </c>
      <c r="EY12" s="338">
        <v>2241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 s="106">
        <v>3388</v>
      </c>
      <c r="FL12" s="175">
        <f t="shared" si="26"/>
        <v>66.145218417945699</v>
      </c>
      <c r="FM12" s="106" t="s">
        <v>2373</v>
      </c>
      <c r="FN12" t="s">
        <v>2731</v>
      </c>
      <c r="FO12" s="106" t="s">
        <v>2692</v>
      </c>
      <c r="FQ12" s="1">
        <v>0.46930555555555559</v>
      </c>
      <c r="FR12" s="1">
        <v>0.2104513888888889</v>
      </c>
      <c r="FS12" s="1">
        <v>8.2754629629629636E-2</v>
      </c>
      <c r="FT12" s="1">
        <v>0.17607638888888888</v>
      </c>
      <c r="FU12">
        <v>167</v>
      </c>
      <c r="FV12">
        <v>130</v>
      </c>
      <c r="FW12">
        <v>297</v>
      </c>
      <c r="FX12">
        <v>3315</v>
      </c>
      <c r="FY12">
        <v>268</v>
      </c>
      <c r="FZ12">
        <v>71</v>
      </c>
      <c r="GA12" s="338">
        <v>3654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 s="106">
        <v>3388</v>
      </c>
      <c r="GN12" s="175">
        <f t="shared" si="27"/>
        <v>107.85123966942149</v>
      </c>
      <c r="GO12" s="106" t="s">
        <v>2373</v>
      </c>
      <c r="GP12" t="s">
        <v>2731</v>
      </c>
      <c r="GQ12" s="106" t="s">
        <v>2692</v>
      </c>
      <c r="GS12" s="1">
        <v>0.57006944444444441</v>
      </c>
      <c r="GT12" s="1">
        <v>0.31278935185185186</v>
      </c>
      <c r="GU12" s="1">
        <v>0.11452546296296295</v>
      </c>
      <c r="GV12" s="1">
        <v>0.25726851851851851</v>
      </c>
      <c r="GW12">
        <v>152</v>
      </c>
      <c r="GX12">
        <v>148</v>
      </c>
      <c r="GY12">
        <v>300</v>
      </c>
      <c r="GZ12">
        <v>4221</v>
      </c>
      <c r="HA12">
        <v>283</v>
      </c>
      <c r="HB12">
        <v>90</v>
      </c>
      <c r="HC12" s="338">
        <v>4594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s="106">
        <v>3388</v>
      </c>
      <c r="HP12" s="175">
        <f t="shared" si="34"/>
        <v>135.59622195985833</v>
      </c>
      <c r="HQ12" s="106" t="s">
        <v>2373</v>
      </c>
      <c r="HR12" t="s">
        <v>2731</v>
      </c>
      <c r="HS12" s="106" t="s">
        <v>2692</v>
      </c>
      <c r="HU12" s="1">
        <v>0.45502314814814815</v>
      </c>
      <c r="HV12" s="1">
        <v>0.1534375</v>
      </c>
      <c r="HW12" s="1">
        <v>7.2060185185185185E-2</v>
      </c>
      <c r="HX12" s="1">
        <v>0.22951388888888888</v>
      </c>
      <c r="HY12">
        <v>110</v>
      </c>
      <c r="HZ12">
        <v>79</v>
      </c>
      <c r="IA12">
        <v>189</v>
      </c>
      <c r="IB12">
        <v>2500</v>
      </c>
      <c r="IC12">
        <v>195</v>
      </c>
      <c r="ID12">
        <v>27</v>
      </c>
      <c r="IE12" s="338">
        <v>2722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 s="106">
        <v>3388</v>
      </c>
      <c r="IR12" s="175">
        <f t="shared" ref="IR12" si="45">IE12/IQ12*100</f>
        <v>80.34238488783943</v>
      </c>
      <c r="IS12" s="106" t="s">
        <v>2373</v>
      </c>
      <c r="IT12" t="s">
        <v>2731</v>
      </c>
      <c r="IU12" s="106" t="s">
        <v>2692</v>
      </c>
      <c r="IW12" s="1">
        <v>0.4566203703703704</v>
      </c>
      <c r="IX12" s="1">
        <v>0.15372685185185184</v>
      </c>
      <c r="IY12" s="1">
        <v>7.3368055555555547E-2</v>
      </c>
      <c r="IZ12" s="1">
        <v>0.22951388888888888</v>
      </c>
      <c r="JA12">
        <v>110</v>
      </c>
      <c r="JB12">
        <v>79</v>
      </c>
      <c r="JC12">
        <v>189</v>
      </c>
      <c r="JD12">
        <v>2500</v>
      </c>
      <c r="JE12">
        <v>195</v>
      </c>
      <c r="JF12">
        <v>27</v>
      </c>
      <c r="JG12" s="338">
        <v>2722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 s="106">
        <v>3388</v>
      </c>
      <c r="JT12" s="175">
        <f t="shared" ref="JT12" si="46">JG12/JS12*100</f>
        <v>80.34238488783943</v>
      </c>
      <c r="JU12" s="106" t="s">
        <v>2373</v>
      </c>
      <c r="JV12" t="s">
        <v>2731</v>
      </c>
      <c r="JW12" s="106" t="s">
        <v>2692</v>
      </c>
      <c r="JY12" s="1">
        <v>0.10489583333333334</v>
      </c>
      <c r="JZ12" s="1">
        <v>2.7696759259259258E-2</v>
      </c>
      <c r="KA12" s="1">
        <v>4.7256944444444449E-2</v>
      </c>
      <c r="KB12" s="1">
        <v>2.9930555555555557E-2</v>
      </c>
      <c r="KC12">
        <v>7</v>
      </c>
      <c r="KD12">
        <v>6</v>
      </c>
      <c r="KE12">
        <v>13</v>
      </c>
      <c r="KF12">
        <v>204</v>
      </c>
      <c r="KG12">
        <v>32</v>
      </c>
      <c r="KH12">
        <v>5</v>
      </c>
      <c r="KI12" s="338">
        <v>241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 s="106"/>
      <c r="KV12" s="175"/>
      <c r="KW12" s="106" t="s">
        <v>2373</v>
      </c>
      <c r="KX12" t="s">
        <v>2731</v>
      </c>
      <c r="KY12" s="106" t="s">
        <v>2692</v>
      </c>
      <c r="LA12" s="1">
        <v>0.46925925925925926</v>
      </c>
      <c r="LB12" s="1">
        <v>0.25329861111111113</v>
      </c>
      <c r="LC12" s="1">
        <v>6.7418981481481483E-2</v>
      </c>
      <c r="LD12" s="1">
        <v>0.14853009259259259</v>
      </c>
      <c r="LE12">
        <v>23</v>
      </c>
      <c r="LF12">
        <v>65</v>
      </c>
      <c r="LG12">
        <v>88</v>
      </c>
      <c r="LH12">
        <v>1812</v>
      </c>
      <c r="LI12">
        <v>204</v>
      </c>
      <c r="LJ12">
        <v>30</v>
      </c>
      <c r="LK12" s="338">
        <v>2046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 s="106">
        <v>3388</v>
      </c>
      <c r="LX12" s="175">
        <f t="shared" ref="LX12:LX13" si="47">LK12/LW12*100</f>
        <v>60.389610389610397</v>
      </c>
      <c r="LY12" s="106" t="s">
        <v>2373</v>
      </c>
      <c r="LZ12" t="s">
        <v>2731</v>
      </c>
      <c r="MA12" s="106" t="s">
        <v>2692</v>
      </c>
      <c r="MC12" s="1">
        <v>0.53625</v>
      </c>
      <c r="MD12" s="1">
        <v>0.37372685185185189</v>
      </c>
      <c r="ME12" s="1">
        <v>0.12718750000000001</v>
      </c>
      <c r="MF12" s="1">
        <v>3.5312500000000004E-2</v>
      </c>
      <c r="MG12">
        <v>83</v>
      </c>
      <c r="MH12">
        <v>117</v>
      </c>
      <c r="MI12">
        <v>200</v>
      </c>
      <c r="MJ12">
        <v>2974</v>
      </c>
      <c r="MK12">
        <v>277</v>
      </c>
      <c r="ML12">
        <v>43</v>
      </c>
      <c r="MM12" s="338">
        <v>3294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 s="106">
        <v>3388</v>
      </c>
      <c r="MZ12" s="175">
        <f t="shared" ref="MZ12:MZ13" si="48">MM12/MY12*100</f>
        <v>97.225501770956313</v>
      </c>
      <c r="NA12" s="106" t="s">
        <v>2373</v>
      </c>
      <c r="NB12" t="s">
        <v>2731</v>
      </c>
      <c r="NC12" s="106" t="s">
        <v>2692</v>
      </c>
      <c r="NE12" s="1">
        <v>0.45598379629629626</v>
      </c>
      <c r="NF12" s="1">
        <v>0.30495370370370373</v>
      </c>
      <c r="NG12" s="1">
        <v>0.20486111111111113</v>
      </c>
      <c r="NH12" s="1">
        <v>0.15103009259259259</v>
      </c>
      <c r="NI12">
        <v>120</v>
      </c>
      <c r="NJ12">
        <v>71</v>
      </c>
      <c r="NK12">
        <v>191</v>
      </c>
      <c r="NL12">
        <v>2476</v>
      </c>
      <c r="NM12">
        <v>135</v>
      </c>
      <c r="NN12">
        <v>23</v>
      </c>
      <c r="NO12" s="338">
        <v>2634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 s="106">
        <v>3388</v>
      </c>
      <c r="OB12" s="175">
        <f t="shared" si="38"/>
        <v>77.744982290436838</v>
      </c>
      <c r="OC12" s="106" t="s">
        <v>2373</v>
      </c>
      <c r="OD12" t="s">
        <v>2731</v>
      </c>
      <c r="OE12" s="106" t="s">
        <v>2692</v>
      </c>
      <c r="OG12" s="1">
        <v>0.52879629629629632</v>
      </c>
      <c r="OH12" s="1">
        <v>0.37224537037037037</v>
      </c>
      <c r="OI12" s="1">
        <v>0.10002314814814815</v>
      </c>
      <c r="OJ12" s="1">
        <v>5.65162037037037E-2</v>
      </c>
      <c r="OK12">
        <v>158</v>
      </c>
      <c r="OL12">
        <v>115</v>
      </c>
      <c r="OM12">
        <v>273</v>
      </c>
      <c r="ON12">
        <v>3427</v>
      </c>
      <c r="OO12">
        <v>222</v>
      </c>
      <c r="OP12">
        <v>43</v>
      </c>
      <c r="OQ12" s="338">
        <v>3692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 s="106">
        <v>3600</v>
      </c>
      <c r="PD12" s="175">
        <f t="shared" si="29"/>
        <v>102.55555555555556</v>
      </c>
      <c r="PE12" s="106" t="s">
        <v>2373</v>
      </c>
      <c r="PF12" t="s">
        <v>2731</v>
      </c>
      <c r="PG12" s="106" t="s">
        <v>2692</v>
      </c>
      <c r="PI12" s="1">
        <v>0.15474537037037037</v>
      </c>
      <c r="PJ12" s="1">
        <v>0.10230324074074075</v>
      </c>
      <c r="PK12" s="1">
        <v>3.4756944444444444E-2</v>
      </c>
      <c r="PL12" s="1">
        <v>1.7673611111111109E-2</v>
      </c>
      <c r="PM12">
        <v>49</v>
      </c>
      <c r="PN12">
        <v>39</v>
      </c>
      <c r="PO12">
        <v>88</v>
      </c>
      <c r="PP12">
        <v>1348</v>
      </c>
      <c r="PQ12">
        <v>58</v>
      </c>
      <c r="PR12">
        <v>10</v>
      </c>
      <c r="PS12" s="338">
        <v>1416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 s="106">
        <v>2682</v>
      </c>
      <c r="QF12" s="175">
        <f t="shared" si="30"/>
        <v>52.796420581655482</v>
      </c>
      <c r="QG12" s="106" t="s">
        <v>2373</v>
      </c>
      <c r="QH12" t="s">
        <v>2731</v>
      </c>
      <c r="QI12" s="106" t="s">
        <v>2692</v>
      </c>
      <c r="QK12" s="1">
        <v>0.51109953703703703</v>
      </c>
      <c r="QL12" s="1">
        <v>0.37016203703703704</v>
      </c>
      <c r="QM12" s="1">
        <v>8.2939814814814813E-2</v>
      </c>
      <c r="QN12" s="1">
        <v>5.7974537037037033E-2</v>
      </c>
      <c r="QO12">
        <v>103</v>
      </c>
      <c r="QP12">
        <v>101</v>
      </c>
      <c r="QQ12">
        <v>204</v>
      </c>
      <c r="QR12">
        <v>3430</v>
      </c>
      <c r="QS12">
        <v>269</v>
      </c>
      <c r="QT12">
        <v>62</v>
      </c>
      <c r="QU12" s="338">
        <v>3761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 s="106">
        <v>3600</v>
      </c>
      <c r="RH12" s="175">
        <f t="shared" si="39"/>
        <v>104.47222222222223</v>
      </c>
      <c r="RI12" s="106" t="s">
        <v>2373</v>
      </c>
      <c r="RJ12" t="s">
        <v>2731</v>
      </c>
      <c r="RK12" s="106" t="s">
        <v>2692</v>
      </c>
      <c r="RM12" s="1">
        <v>0.23850694444444445</v>
      </c>
      <c r="RN12" s="1">
        <v>0.18111111111111111</v>
      </c>
      <c r="RO12" s="1">
        <v>3.9398148148148147E-2</v>
      </c>
      <c r="RP12" s="1">
        <v>1.7986111111111109E-2</v>
      </c>
      <c r="RQ12">
        <v>25</v>
      </c>
      <c r="RR12">
        <v>47</v>
      </c>
      <c r="RS12">
        <v>72</v>
      </c>
      <c r="RT12">
        <v>1812</v>
      </c>
      <c r="RU12">
        <v>126</v>
      </c>
      <c r="RV12">
        <v>14</v>
      </c>
      <c r="RW12" s="338">
        <v>1952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 s="106">
        <v>3600</v>
      </c>
      <c r="SJ12" s="175">
        <f t="shared" ref="SJ12" si="49">RW12/SI12*100</f>
        <v>54.222222222222229</v>
      </c>
      <c r="SK12" s="106" t="s">
        <v>2373</v>
      </c>
      <c r="SL12" t="s">
        <v>2731</v>
      </c>
      <c r="SM12" s="106" t="s">
        <v>2692</v>
      </c>
      <c r="SO12" s="1">
        <v>0.15737268518518518</v>
      </c>
      <c r="SP12" s="1">
        <v>0.14582175925925925</v>
      </c>
      <c r="SQ12" s="1">
        <v>7.2569444444444443E-3</v>
      </c>
      <c r="SR12" s="1">
        <v>1.1550925925925925E-2</v>
      </c>
      <c r="SS12">
        <v>104</v>
      </c>
      <c r="ST12">
        <v>59</v>
      </c>
      <c r="SU12">
        <v>163</v>
      </c>
      <c r="SV12">
        <v>2246</v>
      </c>
      <c r="SW12">
        <v>103</v>
      </c>
      <c r="SX12">
        <v>30</v>
      </c>
      <c r="SY12" s="338">
        <v>2379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 s="106"/>
      <c r="TL12" s="175"/>
    </row>
    <row r="13" spans="1:532">
      <c r="A13" s="106" t="s">
        <v>2374</v>
      </c>
      <c r="B13" t="s">
        <v>2731</v>
      </c>
      <c r="C13" s="106" t="s">
        <v>2692</v>
      </c>
      <c r="E13" s="1" t="e">
        <v>#N/A</v>
      </c>
      <c r="F13" s="1" t="e">
        <v>#N/A</v>
      </c>
      <c r="G13" s="1" t="e">
        <v>#N/A</v>
      </c>
      <c r="H13" s="1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s="38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s="106"/>
      <c r="AB13" s="175"/>
      <c r="AC13" s="106" t="s">
        <v>2374</v>
      </c>
      <c r="AD13" t="s">
        <v>2731</v>
      </c>
      <c r="AE13" s="106" t="s">
        <v>2692</v>
      </c>
      <c r="AG13" s="1" t="e">
        <v>#N/A</v>
      </c>
      <c r="AH13" s="1" t="e">
        <v>#N/A</v>
      </c>
      <c r="AI13" s="1" t="e">
        <v>#N/A</v>
      </c>
      <c r="AJ13" s="1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s="38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 t="e">
        <v>#N/A</v>
      </c>
      <c r="BB13" t="e">
        <v>#N/A</v>
      </c>
      <c r="BC13" s="106"/>
      <c r="BD13" s="175"/>
      <c r="BE13" s="106" t="s">
        <v>2374</v>
      </c>
      <c r="BF13" t="s">
        <v>2731</v>
      </c>
      <c r="BG13" s="106" t="s">
        <v>2692</v>
      </c>
      <c r="BI13" s="1" t="e">
        <v>#N/A</v>
      </c>
      <c r="BJ13" s="1" t="e">
        <v>#N/A</v>
      </c>
      <c r="BK13" s="1" t="e">
        <v>#N/A</v>
      </c>
      <c r="BL13" s="1" t="e">
        <v>#N/A</v>
      </c>
      <c r="BM13" t="e">
        <v>#N/A</v>
      </c>
      <c r="BN13" t="e">
        <v>#N/A</v>
      </c>
      <c r="BO13" t="e">
        <v>#N/A</v>
      </c>
      <c r="BP13" t="e">
        <v>#N/A</v>
      </c>
      <c r="BQ13" t="e">
        <v>#N/A</v>
      </c>
      <c r="BR13" t="e">
        <v>#N/A</v>
      </c>
      <c r="BS13" s="38" t="e">
        <v>#N/A</v>
      </c>
      <c r="BT13" t="e">
        <v>#N/A</v>
      </c>
      <c r="BU13" t="e">
        <v>#N/A</v>
      </c>
      <c r="BV13" t="e">
        <v>#N/A</v>
      </c>
      <c r="BW13" t="e">
        <v>#N/A</v>
      </c>
      <c r="BX13" t="e">
        <v>#N/A</v>
      </c>
      <c r="BY13" t="e">
        <v>#N/A</v>
      </c>
      <c r="BZ13" t="e">
        <v>#N/A</v>
      </c>
      <c r="CA13" t="e">
        <v>#N/A</v>
      </c>
      <c r="CB13" t="e">
        <v>#N/A</v>
      </c>
      <c r="CC13" t="e">
        <v>#N/A</v>
      </c>
      <c r="CD13" t="e">
        <v>#N/A</v>
      </c>
      <c r="CE13" s="106"/>
      <c r="CF13" s="175"/>
      <c r="CG13" s="106" t="s">
        <v>2374</v>
      </c>
      <c r="CH13" s="277" t="s">
        <v>2729</v>
      </c>
      <c r="CI13" s="106" t="s">
        <v>2692</v>
      </c>
      <c r="CK13" s="1">
        <v>0</v>
      </c>
      <c r="CL13" s="1">
        <v>0</v>
      </c>
      <c r="CM13" s="1">
        <v>0</v>
      </c>
      <c r="CN13" s="1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 s="38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 s="106"/>
      <c r="DH13" s="175"/>
      <c r="DI13" s="106" t="s">
        <v>2374</v>
      </c>
      <c r="DJ13" t="s">
        <v>2731</v>
      </c>
      <c r="DK13" s="106" t="s">
        <v>2692</v>
      </c>
      <c r="DM13" s="1">
        <v>0.29216435185185186</v>
      </c>
      <c r="DN13" s="1">
        <v>0.20405092592592591</v>
      </c>
      <c r="DO13" s="1">
        <v>4.1597222222222223E-2</v>
      </c>
      <c r="DP13" s="1">
        <v>4.6504629629629625E-2</v>
      </c>
      <c r="DQ13">
        <v>60</v>
      </c>
      <c r="DR13">
        <v>108</v>
      </c>
      <c r="DS13">
        <v>168</v>
      </c>
      <c r="DT13">
        <v>2321</v>
      </c>
      <c r="DU13">
        <v>144</v>
      </c>
      <c r="DV13">
        <v>136</v>
      </c>
      <c r="DW13" s="38">
        <v>2601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 s="106">
        <v>2829</v>
      </c>
      <c r="EJ13" s="175">
        <f t="shared" si="4"/>
        <v>91.940615058324497</v>
      </c>
      <c r="EK13" s="106" t="s">
        <v>2374</v>
      </c>
      <c r="EL13" t="s">
        <v>2731</v>
      </c>
      <c r="EM13" s="106" t="s">
        <v>2692</v>
      </c>
      <c r="EO13" s="1">
        <v>0.37094907407407413</v>
      </c>
      <c r="EP13" s="1">
        <v>0.24649305555555556</v>
      </c>
      <c r="EQ13" s="1">
        <v>4.7870370370370369E-2</v>
      </c>
      <c r="ER13" s="1">
        <v>7.6574074074074072E-2</v>
      </c>
      <c r="ES13">
        <v>95</v>
      </c>
      <c r="ET13">
        <v>129</v>
      </c>
      <c r="EU13">
        <v>224</v>
      </c>
      <c r="EV13">
        <v>2723</v>
      </c>
      <c r="EW13">
        <v>209</v>
      </c>
      <c r="EX13">
        <v>239</v>
      </c>
      <c r="EY13" s="38">
        <v>3171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 s="106">
        <v>3388</v>
      </c>
      <c r="FL13" s="175">
        <f t="shared" si="26"/>
        <v>93.59504132231406</v>
      </c>
      <c r="FM13" s="106" t="s">
        <v>2374</v>
      </c>
      <c r="FN13" t="s">
        <v>2731</v>
      </c>
      <c r="FO13" s="106" t="s">
        <v>2692</v>
      </c>
      <c r="FQ13" s="1">
        <v>0.34276620370370375</v>
      </c>
      <c r="FR13" s="1">
        <v>0.23510416666666667</v>
      </c>
      <c r="FS13" s="1">
        <v>3.9155092592592596E-2</v>
      </c>
      <c r="FT13" s="1">
        <v>6.850694444444444E-2</v>
      </c>
      <c r="FU13">
        <v>96</v>
      </c>
      <c r="FV13">
        <v>142</v>
      </c>
      <c r="FW13">
        <v>238</v>
      </c>
      <c r="FX13">
        <v>2966</v>
      </c>
      <c r="FY13">
        <v>178</v>
      </c>
      <c r="FZ13">
        <v>253</v>
      </c>
      <c r="GA13" s="38">
        <v>3397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 s="106">
        <v>3388</v>
      </c>
      <c r="GN13" s="175">
        <f t="shared" si="27"/>
        <v>100.26564344746163</v>
      </c>
      <c r="GO13" s="106" t="s">
        <v>2374</v>
      </c>
      <c r="GP13" t="s">
        <v>2731</v>
      </c>
      <c r="GQ13" s="106" t="s">
        <v>2692</v>
      </c>
      <c r="GS13" s="1" t="e">
        <v>#N/A</v>
      </c>
      <c r="GT13" s="1" t="e">
        <v>#N/A</v>
      </c>
      <c r="GU13" s="1" t="e">
        <v>#N/A</v>
      </c>
      <c r="GV13" s="1" t="e">
        <v>#N/A</v>
      </c>
      <c r="GW13" t="e">
        <v>#N/A</v>
      </c>
      <c r="GX13" t="e">
        <v>#N/A</v>
      </c>
      <c r="GY13" t="e">
        <v>#N/A</v>
      </c>
      <c r="GZ13" t="e">
        <v>#N/A</v>
      </c>
      <c r="HA13" t="e">
        <v>#N/A</v>
      </c>
      <c r="HB13" t="e">
        <v>#N/A</v>
      </c>
      <c r="HC13" s="38" t="e">
        <v>#N/A</v>
      </c>
      <c r="HD13" t="e">
        <v>#N/A</v>
      </c>
      <c r="HE13" t="e">
        <v>#N/A</v>
      </c>
      <c r="HF13" t="e">
        <v>#N/A</v>
      </c>
      <c r="HG13" t="e">
        <v>#N/A</v>
      </c>
      <c r="HH13" t="e">
        <v>#N/A</v>
      </c>
      <c r="HI13" t="e">
        <v>#N/A</v>
      </c>
      <c r="HJ13" t="e">
        <v>#N/A</v>
      </c>
      <c r="HK13" t="e">
        <v>#N/A</v>
      </c>
      <c r="HL13" t="e">
        <v>#N/A</v>
      </c>
      <c r="HM13" t="e">
        <v>#N/A</v>
      </c>
      <c r="HN13" t="e">
        <v>#N/A</v>
      </c>
      <c r="HO13" s="106"/>
      <c r="HP13" s="175"/>
      <c r="HQ13" s="106" t="s">
        <v>2374</v>
      </c>
      <c r="HR13" t="s">
        <v>2731</v>
      </c>
      <c r="HS13" s="106" t="s">
        <v>2692</v>
      </c>
      <c r="HU13" s="1" t="e">
        <v>#N/A</v>
      </c>
      <c r="HV13" s="1" t="e">
        <v>#N/A</v>
      </c>
      <c r="HW13" s="1" t="e">
        <v>#N/A</v>
      </c>
      <c r="HX13" s="1" t="e">
        <v>#N/A</v>
      </c>
      <c r="HY13" t="e">
        <v>#N/A</v>
      </c>
      <c r="HZ13" t="e">
        <v>#N/A</v>
      </c>
      <c r="IA13" t="e">
        <v>#N/A</v>
      </c>
      <c r="IB13" t="e">
        <v>#N/A</v>
      </c>
      <c r="IC13" t="e">
        <v>#N/A</v>
      </c>
      <c r="ID13" t="e">
        <v>#N/A</v>
      </c>
      <c r="IE13" s="38" t="e">
        <v>#N/A</v>
      </c>
      <c r="IF13" t="e">
        <v>#N/A</v>
      </c>
      <c r="IG13" t="e">
        <v>#N/A</v>
      </c>
      <c r="IH13" t="e">
        <v>#N/A</v>
      </c>
      <c r="II13" t="e">
        <v>#N/A</v>
      </c>
      <c r="IJ13" t="e">
        <v>#N/A</v>
      </c>
      <c r="IK13" t="e">
        <v>#N/A</v>
      </c>
      <c r="IL13" t="e">
        <v>#N/A</v>
      </c>
      <c r="IM13" t="e">
        <v>#N/A</v>
      </c>
      <c r="IN13" t="e">
        <v>#N/A</v>
      </c>
      <c r="IO13" t="e">
        <v>#N/A</v>
      </c>
      <c r="IP13" t="e">
        <v>#N/A</v>
      </c>
      <c r="IQ13" s="106"/>
      <c r="IR13" s="175"/>
      <c r="IS13" s="106" t="s">
        <v>2374</v>
      </c>
      <c r="IT13" t="s">
        <v>2731</v>
      </c>
      <c r="IU13" s="106" t="s">
        <v>2692</v>
      </c>
      <c r="IW13" s="1">
        <v>0</v>
      </c>
      <c r="IX13" s="1">
        <v>0</v>
      </c>
      <c r="IY13" s="1">
        <v>0</v>
      </c>
      <c r="IZ13" s="1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 s="38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 s="106"/>
      <c r="JT13" s="175"/>
      <c r="JU13" s="106" t="s">
        <v>2374</v>
      </c>
      <c r="JV13" t="s">
        <v>2731</v>
      </c>
      <c r="JW13" s="106" t="s">
        <v>2692</v>
      </c>
      <c r="JY13" s="1">
        <v>0.21383101851851852</v>
      </c>
      <c r="JZ13" s="1">
        <v>0.13203703703703704</v>
      </c>
      <c r="KA13" s="1">
        <v>2.1574074074074075E-2</v>
      </c>
      <c r="KB13" s="1">
        <v>6.0208333333333336E-2</v>
      </c>
      <c r="KC13">
        <v>31</v>
      </c>
      <c r="KD13">
        <v>83</v>
      </c>
      <c r="KE13">
        <v>114</v>
      </c>
      <c r="KF13">
        <v>1643</v>
      </c>
      <c r="KG13">
        <v>81</v>
      </c>
      <c r="KH13">
        <v>105</v>
      </c>
      <c r="KI13" s="38">
        <v>1829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 s="106">
        <v>3388</v>
      </c>
      <c r="KV13" s="175">
        <f t="shared" ref="KV13" si="50">KI13/KU13*100</f>
        <v>53.984651711924435</v>
      </c>
      <c r="KW13" s="106" t="s">
        <v>2374</v>
      </c>
      <c r="KX13" t="s">
        <v>2731</v>
      </c>
      <c r="KY13" s="106" t="s">
        <v>2692</v>
      </c>
      <c r="LA13" s="1">
        <v>0.38813657407407409</v>
      </c>
      <c r="LB13" s="1">
        <v>0.21918981481481481</v>
      </c>
      <c r="LC13" s="1">
        <v>3.2962962962962965E-2</v>
      </c>
      <c r="LD13" s="1">
        <v>0.13597222222222222</v>
      </c>
      <c r="LE13">
        <v>93</v>
      </c>
      <c r="LF13">
        <v>95</v>
      </c>
      <c r="LG13">
        <v>188</v>
      </c>
      <c r="LH13">
        <v>2947</v>
      </c>
      <c r="LI13">
        <v>137</v>
      </c>
      <c r="LJ13">
        <v>139</v>
      </c>
      <c r="LK13" s="38">
        <v>3223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 s="106">
        <v>3388</v>
      </c>
      <c r="LX13" s="175">
        <f t="shared" si="47"/>
        <v>95.129870129870127</v>
      </c>
      <c r="LY13" s="106" t="s">
        <v>2374</v>
      </c>
      <c r="LZ13" t="s">
        <v>2731</v>
      </c>
      <c r="MA13" s="106" t="s">
        <v>2692</v>
      </c>
      <c r="MC13" s="1">
        <v>0.38495370370370369</v>
      </c>
      <c r="MD13" s="1">
        <v>0.21656249999999999</v>
      </c>
      <c r="ME13" s="1">
        <v>4.4467592592592593E-2</v>
      </c>
      <c r="MF13" s="1">
        <v>0.12391203703703703</v>
      </c>
      <c r="MG13">
        <v>55</v>
      </c>
      <c r="MH13">
        <v>96</v>
      </c>
      <c r="MI13">
        <v>151</v>
      </c>
      <c r="MJ13">
        <v>3208</v>
      </c>
      <c r="MK13">
        <v>150</v>
      </c>
      <c r="ML13">
        <v>131</v>
      </c>
      <c r="MM13" s="38">
        <v>3489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 s="106">
        <v>3388</v>
      </c>
      <c r="MZ13" s="175">
        <f t="shared" si="48"/>
        <v>102.98110979929163</v>
      </c>
      <c r="NA13" s="106" t="s">
        <v>2374</v>
      </c>
      <c r="NB13" t="s">
        <v>2731</v>
      </c>
      <c r="NC13" s="106" t="s">
        <v>2692</v>
      </c>
      <c r="NE13" s="1">
        <v>0.39210648148148147</v>
      </c>
      <c r="NF13" s="1">
        <v>0.25564814814814812</v>
      </c>
      <c r="NG13" s="1">
        <v>2.8020833333333332E-2</v>
      </c>
      <c r="NH13" s="1">
        <v>0.13645833333333332</v>
      </c>
      <c r="NI13">
        <v>147</v>
      </c>
      <c r="NJ13">
        <v>150</v>
      </c>
      <c r="NK13">
        <v>297</v>
      </c>
      <c r="NL13">
        <v>3771</v>
      </c>
      <c r="NM13">
        <v>112</v>
      </c>
      <c r="NN13">
        <v>216</v>
      </c>
      <c r="NO13" s="38">
        <v>4099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 s="106">
        <v>3388</v>
      </c>
      <c r="OB13" s="175">
        <f t="shared" si="38"/>
        <v>120.98583234946871</v>
      </c>
      <c r="OC13" s="106" t="s">
        <v>2374</v>
      </c>
      <c r="OD13" t="s">
        <v>2731</v>
      </c>
      <c r="OE13" s="106" t="s">
        <v>2692</v>
      </c>
      <c r="OG13" s="1">
        <v>0.34644675925925927</v>
      </c>
      <c r="OH13" s="1">
        <v>0.2376736111111111</v>
      </c>
      <c r="OI13" s="1">
        <v>4.898148148148148E-2</v>
      </c>
      <c r="OJ13" s="1">
        <v>5.9780092592592593E-2</v>
      </c>
      <c r="OK13">
        <v>127</v>
      </c>
      <c r="OL13">
        <v>131</v>
      </c>
      <c r="OM13">
        <v>258</v>
      </c>
      <c r="ON13">
        <v>3297</v>
      </c>
      <c r="OO13">
        <v>159</v>
      </c>
      <c r="OP13">
        <v>147</v>
      </c>
      <c r="OQ13" s="38">
        <v>3603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 s="106">
        <v>3600</v>
      </c>
      <c r="PD13" s="175">
        <f t="shared" si="29"/>
        <v>100.08333333333333</v>
      </c>
      <c r="PE13" s="106" t="s">
        <v>2374</v>
      </c>
      <c r="PF13" t="s">
        <v>2731</v>
      </c>
      <c r="PG13" s="106" t="s">
        <v>2692</v>
      </c>
      <c r="PI13" s="1">
        <v>0</v>
      </c>
      <c r="PJ13" s="1">
        <v>0</v>
      </c>
      <c r="PK13" s="1">
        <v>0</v>
      </c>
      <c r="PL13" s="1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 s="38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 s="106"/>
      <c r="QF13" s="175"/>
      <c r="QG13" s="106" t="s">
        <v>2374</v>
      </c>
      <c r="QH13" t="s">
        <v>2731</v>
      </c>
      <c r="QI13" s="106" t="s">
        <v>2692</v>
      </c>
      <c r="QK13" s="1">
        <v>0</v>
      </c>
      <c r="QL13" s="1">
        <v>0</v>
      </c>
      <c r="QM13" s="1">
        <v>0</v>
      </c>
      <c r="QN13" s="1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 s="38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 s="106"/>
      <c r="RH13" s="175"/>
      <c r="RI13" s="106" t="s">
        <v>2374</v>
      </c>
      <c r="RJ13" t="s">
        <v>2731</v>
      </c>
      <c r="RK13" s="106" t="s">
        <v>2692</v>
      </c>
      <c r="RM13" s="1" t="e">
        <v>#N/A</v>
      </c>
      <c r="RN13" s="1" t="e">
        <v>#N/A</v>
      </c>
      <c r="RO13" s="1" t="e">
        <v>#N/A</v>
      </c>
      <c r="RP13" s="1" t="e">
        <v>#N/A</v>
      </c>
      <c r="RQ13" t="e">
        <v>#N/A</v>
      </c>
      <c r="RR13" t="e">
        <v>#N/A</v>
      </c>
      <c r="RS13" t="e">
        <v>#N/A</v>
      </c>
      <c r="RT13" t="e">
        <v>#N/A</v>
      </c>
      <c r="RU13" t="e">
        <v>#N/A</v>
      </c>
      <c r="RV13" t="e">
        <v>#N/A</v>
      </c>
      <c r="RW13" s="38" t="e">
        <v>#N/A</v>
      </c>
      <c r="RX13" t="e">
        <v>#N/A</v>
      </c>
      <c r="RY13" t="e">
        <v>#N/A</v>
      </c>
      <c r="RZ13" t="e">
        <v>#N/A</v>
      </c>
      <c r="SA13" t="e">
        <v>#N/A</v>
      </c>
      <c r="SB13" t="e">
        <v>#N/A</v>
      </c>
      <c r="SC13" t="e">
        <v>#N/A</v>
      </c>
      <c r="SD13" t="e">
        <v>#N/A</v>
      </c>
      <c r="SE13" t="e">
        <v>#N/A</v>
      </c>
      <c r="SF13" t="e">
        <v>#N/A</v>
      </c>
      <c r="SG13" t="e">
        <v>#N/A</v>
      </c>
      <c r="SH13" t="e">
        <v>#N/A</v>
      </c>
      <c r="SI13" s="106"/>
      <c r="SJ13" s="175"/>
      <c r="SK13" s="106" t="s">
        <v>2374</v>
      </c>
      <c r="SL13" t="s">
        <v>2731</v>
      </c>
      <c r="SM13" s="106" t="s">
        <v>2692</v>
      </c>
      <c r="SO13" s="1" t="e">
        <v>#N/A</v>
      </c>
      <c r="SP13" s="1" t="e">
        <v>#N/A</v>
      </c>
      <c r="SQ13" s="1" t="e">
        <v>#N/A</v>
      </c>
      <c r="SR13" s="1" t="e">
        <v>#N/A</v>
      </c>
      <c r="SS13" t="e">
        <v>#N/A</v>
      </c>
      <c r="ST13" t="e">
        <v>#N/A</v>
      </c>
      <c r="SU13" t="e">
        <v>#N/A</v>
      </c>
      <c r="SV13" t="e">
        <v>#N/A</v>
      </c>
      <c r="SW13" t="e">
        <v>#N/A</v>
      </c>
      <c r="SX13" t="e">
        <v>#N/A</v>
      </c>
      <c r="SY13" s="38" t="e">
        <v>#N/A</v>
      </c>
      <c r="SZ13" t="e">
        <v>#N/A</v>
      </c>
      <c r="TA13" t="e">
        <v>#N/A</v>
      </c>
      <c r="TB13" t="e">
        <v>#N/A</v>
      </c>
      <c r="TC13" t="e">
        <v>#N/A</v>
      </c>
      <c r="TD13" t="e">
        <v>#N/A</v>
      </c>
      <c r="TE13" t="e">
        <v>#N/A</v>
      </c>
      <c r="TF13" t="e">
        <v>#N/A</v>
      </c>
      <c r="TG13" t="e">
        <v>#N/A</v>
      </c>
      <c r="TH13" t="e">
        <v>#N/A</v>
      </c>
      <c r="TI13" t="e">
        <v>#N/A</v>
      </c>
      <c r="TJ13" t="e">
        <v>#N/A</v>
      </c>
      <c r="TK13" s="106"/>
      <c r="TL13" s="175"/>
    </row>
    <row r="14" spans="1:532">
      <c r="A14" s="106" t="s">
        <v>2372</v>
      </c>
      <c r="B14" t="s">
        <v>2731</v>
      </c>
      <c r="C14" s="106" t="s">
        <v>2692</v>
      </c>
      <c r="E14" s="1">
        <v>0.36674768518518519</v>
      </c>
      <c r="F14" s="1">
        <v>0.2708564814814815</v>
      </c>
      <c r="G14" s="1">
        <v>5.2465277777777784E-2</v>
      </c>
      <c r="H14" s="1">
        <v>4.341435185185185E-2</v>
      </c>
      <c r="I14">
        <v>246</v>
      </c>
      <c r="J14">
        <v>78</v>
      </c>
      <c r="K14">
        <v>324</v>
      </c>
      <c r="L14">
        <v>3443</v>
      </c>
      <c r="M14">
        <v>56</v>
      </c>
      <c r="N14">
        <v>60</v>
      </c>
      <c r="O14" s="38">
        <v>3559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106">
        <v>3200</v>
      </c>
      <c r="AB14" s="175">
        <f t="shared" ref="AB14" si="51">O14/AA14*100</f>
        <v>111.21875000000001</v>
      </c>
      <c r="AC14" s="106" t="s">
        <v>2372</v>
      </c>
      <c r="AD14" t="s">
        <v>2731</v>
      </c>
      <c r="AE14" s="106" t="s">
        <v>2692</v>
      </c>
      <c r="AG14" s="1">
        <v>0.31503472222222223</v>
      </c>
      <c r="AH14" s="1">
        <v>0.17574074074074075</v>
      </c>
      <c r="AI14" s="1">
        <v>0.10971064814814814</v>
      </c>
      <c r="AJ14" s="1">
        <v>2.9571759259259259E-2</v>
      </c>
      <c r="AK14">
        <v>137</v>
      </c>
      <c r="AL14">
        <v>57</v>
      </c>
      <c r="AM14">
        <v>194</v>
      </c>
      <c r="AN14">
        <v>2874</v>
      </c>
      <c r="AO14">
        <v>57</v>
      </c>
      <c r="AP14">
        <v>37</v>
      </c>
      <c r="AQ14" s="38">
        <v>2968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06">
        <v>2800</v>
      </c>
      <c r="BD14" s="175">
        <f t="shared" ref="BD14" si="52">AQ14/BC14*100</f>
        <v>106</v>
      </c>
      <c r="BE14" s="106" t="s">
        <v>2372</v>
      </c>
      <c r="BF14" t="s">
        <v>2731</v>
      </c>
      <c r="BG14" s="106" t="s">
        <v>2692</v>
      </c>
      <c r="BI14" s="1">
        <v>0.24892361111111114</v>
      </c>
      <c r="BJ14" s="1">
        <v>0.22438657407407406</v>
      </c>
      <c r="BK14" s="1">
        <v>5.7627314814814812E-2</v>
      </c>
      <c r="BL14" s="1">
        <v>2.4537037037037038E-2</v>
      </c>
      <c r="BM14">
        <v>74</v>
      </c>
      <c r="BN14">
        <v>77</v>
      </c>
      <c r="BO14">
        <v>151</v>
      </c>
      <c r="BP14">
        <v>3330</v>
      </c>
      <c r="BQ14">
        <v>80</v>
      </c>
      <c r="BR14">
        <v>47</v>
      </c>
      <c r="BS14" s="38">
        <v>3457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 s="106">
        <v>3200</v>
      </c>
      <c r="CF14" s="175">
        <f t="shared" ref="CF14" si="53">BS14/CE14*100</f>
        <v>108.03125</v>
      </c>
      <c r="CG14" s="106" t="s">
        <v>2372</v>
      </c>
      <c r="CH14" s="277" t="s">
        <v>2729</v>
      </c>
      <c r="CI14" s="106" t="s">
        <v>2692</v>
      </c>
      <c r="CK14" s="1">
        <v>0.34541666666666665</v>
      </c>
      <c r="CL14" s="1">
        <v>0.21898148148148147</v>
      </c>
      <c r="CM14" s="1">
        <v>8.0520833333333333E-2</v>
      </c>
      <c r="CN14" s="1">
        <v>4.5902777777777772E-2</v>
      </c>
      <c r="CO14">
        <v>127</v>
      </c>
      <c r="CP14">
        <v>57</v>
      </c>
      <c r="CQ14">
        <v>184</v>
      </c>
      <c r="CR14">
        <v>3392</v>
      </c>
      <c r="CS14">
        <v>38</v>
      </c>
      <c r="CT14">
        <v>39</v>
      </c>
      <c r="CU14" s="38">
        <v>3469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 s="106">
        <v>3388</v>
      </c>
      <c r="DH14" s="175">
        <f t="shared" ref="DH14" si="54">CU14/DG14*100</f>
        <v>102.39079102715468</v>
      </c>
      <c r="DI14" s="106" t="s">
        <v>2372</v>
      </c>
      <c r="DJ14" t="s">
        <v>2731</v>
      </c>
      <c r="DK14" s="106" t="s">
        <v>2692</v>
      </c>
      <c r="DM14" s="1">
        <v>0.35410879629629632</v>
      </c>
      <c r="DN14" s="1">
        <v>0.20542824074074073</v>
      </c>
      <c r="DO14" s="1">
        <v>8.3252314814814821E-2</v>
      </c>
      <c r="DP14" s="1">
        <v>6.5416666666666665E-2</v>
      </c>
      <c r="DQ14">
        <v>160</v>
      </c>
      <c r="DR14">
        <v>51</v>
      </c>
      <c r="DS14">
        <v>211</v>
      </c>
      <c r="DT14">
        <v>3597</v>
      </c>
      <c r="DU14">
        <v>77</v>
      </c>
      <c r="DV14">
        <v>26</v>
      </c>
      <c r="DW14" s="38">
        <v>3700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 s="106">
        <v>3388</v>
      </c>
      <c r="EJ14" s="175">
        <f t="shared" si="4"/>
        <v>109.20897284533649</v>
      </c>
      <c r="EK14" s="106" t="s">
        <v>2372</v>
      </c>
      <c r="EL14" t="s">
        <v>2731</v>
      </c>
      <c r="EM14" s="106" t="s">
        <v>2692</v>
      </c>
      <c r="EO14" s="1">
        <v>0.40502314814814816</v>
      </c>
      <c r="EP14" s="1">
        <v>0.21315972222222224</v>
      </c>
      <c r="EQ14" s="1">
        <v>0.16013888888888889</v>
      </c>
      <c r="ER14" s="1">
        <v>3.172453703703703E-2</v>
      </c>
      <c r="ES14">
        <v>220</v>
      </c>
      <c r="ET14">
        <v>51</v>
      </c>
      <c r="EU14">
        <v>271</v>
      </c>
      <c r="EV14">
        <v>3433</v>
      </c>
      <c r="EW14">
        <v>54</v>
      </c>
      <c r="EX14">
        <v>24</v>
      </c>
      <c r="EY14" s="38">
        <v>3511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 s="106">
        <v>3388</v>
      </c>
      <c r="FL14" s="175">
        <f t="shared" si="26"/>
        <v>103.63046044864225</v>
      </c>
      <c r="FM14" s="106" t="s">
        <v>2372</v>
      </c>
      <c r="FN14" t="s">
        <v>2731</v>
      </c>
      <c r="FO14" s="106" t="s">
        <v>2692</v>
      </c>
      <c r="FQ14" s="1">
        <v>0.31858796296296293</v>
      </c>
      <c r="FR14" s="1">
        <v>0.17682870370370371</v>
      </c>
      <c r="FS14" s="1">
        <v>7.7314814814814822E-2</v>
      </c>
      <c r="FT14" s="1">
        <v>6.4432870370370363E-2</v>
      </c>
      <c r="FU14">
        <v>474</v>
      </c>
      <c r="FV14">
        <v>43</v>
      </c>
      <c r="FW14">
        <v>517</v>
      </c>
      <c r="FX14">
        <v>3407</v>
      </c>
      <c r="FY14">
        <v>51</v>
      </c>
      <c r="FZ14">
        <v>21</v>
      </c>
      <c r="GA14" s="38">
        <v>3479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 s="106">
        <v>3388</v>
      </c>
      <c r="GN14" s="175">
        <f t="shared" si="27"/>
        <v>102.68595041322315</v>
      </c>
      <c r="GO14" s="106" t="s">
        <v>2372</v>
      </c>
      <c r="GP14" t="s">
        <v>2731</v>
      </c>
      <c r="GQ14" s="106" t="s">
        <v>2692</v>
      </c>
      <c r="GS14" s="1">
        <v>0.23018518518518519</v>
      </c>
      <c r="GT14" s="1">
        <v>0.20228009259259258</v>
      </c>
      <c r="GU14" s="1">
        <v>6.1689814814814815E-2</v>
      </c>
      <c r="GV14" s="1">
        <v>2.7893518518518515E-2</v>
      </c>
      <c r="GW14">
        <v>213</v>
      </c>
      <c r="GX14">
        <v>65</v>
      </c>
      <c r="GY14">
        <v>278</v>
      </c>
      <c r="GZ14">
        <v>3359</v>
      </c>
      <c r="HA14">
        <v>54</v>
      </c>
      <c r="HB14">
        <v>41</v>
      </c>
      <c r="HC14" s="38">
        <v>3454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 s="106">
        <v>3388</v>
      </c>
      <c r="HP14" s="175">
        <f t="shared" si="34"/>
        <v>101.94805194805194</v>
      </c>
      <c r="HQ14" s="106" t="s">
        <v>2372</v>
      </c>
      <c r="HR14" t="s">
        <v>2731</v>
      </c>
      <c r="HS14" s="106" t="s">
        <v>2692</v>
      </c>
      <c r="HU14" s="1">
        <v>0.43489583333333331</v>
      </c>
      <c r="HV14" s="1">
        <v>0.22427083333333334</v>
      </c>
      <c r="HW14" s="1">
        <v>0.17037037037037037</v>
      </c>
      <c r="HX14" s="1">
        <v>4.024305555555556E-2</v>
      </c>
      <c r="HY14">
        <v>214</v>
      </c>
      <c r="HZ14">
        <v>55</v>
      </c>
      <c r="IA14">
        <v>269</v>
      </c>
      <c r="IB14">
        <v>3425</v>
      </c>
      <c r="IC14">
        <v>64</v>
      </c>
      <c r="ID14">
        <v>28</v>
      </c>
      <c r="IE14" s="38">
        <v>3517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 s="106">
        <v>3388</v>
      </c>
      <c r="IR14" s="175">
        <f t="shared" ref="IR14" si="55">IE14/IQ14*100</f>
        <v>103.80755608028336</v>
      </c>
      <c r="IS14" s="106" t="s">
        <v>2372</v>
      </c>
      <c r="IT14" t="s">
        <v>2731</v>
      </c>
      <c r="IU14" s="106" t="s">
        <v>2692</v>
      </c>
      <c r="IW14" s="1">
        <v>0.43715277777777778</v>
      </c>
      <c r="IX14" s="1">
        <v>0.22521990740740741</v>
      </c>
      <c r="IY14" s="1">
        <v>0.17167824074074076</v>
      </c>
      <c r="IZ14" s="1">
        <v>4.024305555555556E-2</v>
      </c>
      <c r="JA14">
        <v>214</v>
      </c>
      <c r="JB14">
        <v>55</v>
      </c>
      <c r="JC14">
        <v>269</v>
      </c>
      <c r="JD14">
        <v>3425</v>
      </c>
      <c r="JE14">
        <v>64</v>
      </c>
      <c r="JF14">
        <v>28</v>
      </c>
      <c r="JG14" s="38">
        <v>3517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 s="106">
        <v>3388</v>
      </c>
      <c r="JT14" s="175">
        <f t="shared" ref="JT14" si="56">JG14/JS14*100</f>
        <v>103.80755608028336</v>
      </c>
      <c r="JU14" s="106" t="s">
        <v>2372</v>
      </c>
      <c r="JV14" t="s">
        <v>2731</v>
      </c>
      <c r="JW14" s="106" t="s">
        <v>2692</v>
      </c>
      <c r="JY14" s="1">
        <v>0.32708333333333334</v>
      </c>
      <c r="JZ14" s="1">
        <v>0.14721064814814813</v>
      </c>
      <c r="KA14" s="1">
        <v>0.12688657407407408</v>
      </c>
      <c r="KB14" s="1">
        <v>5.2974537037037035E-2</v>
      </c>
      <c r="KC14">
        <v>85</v>
      </c>
      <c r="KD14">
        <v>35</v>
      </c>
      <c r="KE14">
        <v>120</v>
      </c>
      <c r="KF14">
        <v>1863</v>
      </c>
      <c r="KG14">
        <v>65</v>
      </c>
      <c r="KH14">
        <v>13</v>
      </c>
      <c r="KI14" s="38">
        <v>1941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 s="106">
        <v>3388</v>
      </c>
      <c r="KV14" s="175">
        <f t="shared" ref="KV14" si="57">KI14/KU14*100</f>
        <v>57.290436835891377</v>
      </c>
      <c r="KW14" s="106" t="s">
        <v>2372</v>
      </c>
      <c r="KX14" t="s">
        <v>2731</v>
      </c>
      <c r="KY14" s="106" t="s">
        <v>2692</v>
      </c>
      <c r="LA14" s="1">
        <v>7.3738425925925929E-2</v>
      </c>
      <c r="LB14" s="1">
        <v>6.0914351851851851E-2</v>
      </c>
      <c r="LC14" s="1">
        <v>3.7037037037037034E-3</v>
      </c>
      <c r="LD14" s="1">
        <v>9.1087962962962971E-3</v>
      </c>
      <c r="LE14">
        <v>14</v>
      </c>
      <c r="LF14">
        <v>23</v>
      </c>
      <c r="LG14">
        <v>37</v>
      </c>
      <c r="LH14">
        <v>1117</v>
      </c>
      <c r="LI14">
        <v>22</v>
      </c>
      <c r="LJ14">
        <v>14</v>
      </c>
      <c r="LK14" s="38">
        <v>1153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 s="106"/>
      <c r="LX14" s="175"/>
      <c r="LY14" s="106" t="s">
        <v>2372</v>
      </c>
      <c r="LZ14" t="s">
        <v>2731</v>
      </c>
      <c r="MA14" s="106" t="s">
        <v>2692</v>
      </c>
      <c r="MC14" s="1">
        <v>0.4612384259259259</v>
      </c>
      <c r="MD14" s="1">
        <v>0.25354166666666667</v>
      </c>
      <c r="ME14" s="1">
        <v>0.16952546296296298</v>
      </c>
      <c r="MF14" s="1">
        <v>3.8159722222222227E-2</v>
      </c>
      <c r="MG14">
        <v>118</v>
      </c>
      <c r="MH14">
        <v>58</v>
      </c>
      <c r="MI14">
        <v>176</v>
      </c>
      <c r="MJ14">
        <v>3362</v>
      </c>
      <c r="MK14">
        <v>92</v>
      </c>
      <c r="ML14">
        <v>22</v>
      </c>
      <c r="MM14" s="38">
        <v>3476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 s="106">
        <v>3388</v>
      </c>
      <c r="MZ14" s="175">
        <f t="shared" ref="MZ14" si="58">MM14/MY14*100</f>
        <v>102.59740259740259</v>
      </c>
      <c r="NA14" s="106" t="s">
        <v>2372</v>
      </c>
      <c r="NB14" t="s">
        <v>2731</v>
      </c>
      <c r="NC14" s="106" t="s">
        <v>2692</v>
      </c>
      <c r="NE14" s="1">
        <v>0.34532407407407412</v>
      </c>
      <c r="NF14" s="1">
        <v>0.30626157407407406</v>
      </c>
      <c r="NG14" s="1">
        <v>6.4733796296296289E-2</v>
      </c>
      <c r="NH14" s="1">
        <v>3.90625E-2</v>
      </c>
      <c r="NI14">
        <v>228</v>
      </c>
      <c r="NJ14">
        <v>77</v>
      </c>
      <c r="NK14">
        <v>305</v>
      </c>
      <c r="NL14">
        <v>3908</v>
      </c>
      <c r="NM14">
        <v>86</v>
      </c>
      <c r="NN14">
        <v>36</v>
      </c>
      <c r="NO14" s="38">
        <v>4030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 s="106">
        <v>3388</v>
      </c>
      <c r="OB14" s="175">
        <f t="shared" si="38"/>
        <v>118.94923258559622</v>
      </c>
      <c r="OC14" s="106" t="s">
        <v>2372</v>
      </c>
      <c r="OD14" t="s">
        <v>2731</v>
      </c>
      <c r="OE14" s="106" t="s">
        <v>2692</v>
      </c>
      <c r="OG14" s="1">
        <v>0.50028935185185186</v>
      </c>
      <c r="OH14" s="1">
        <v>0.29777777777777775</v>
      </c>
      <c r="OI14" s="1">
        <v>0.12960648148148149</v>
      </c>
      <c r="OJ14" s="1">
        <v>7.289351851851851E-2</v>
      </c>
      <c r="OK14">
        <v>214</v>
      </c>
      <c r="OL14">
        <v>73</v>
      </c>
      <c r="OM14">
        <v>287</v>
      </c>
      <c r="ON14">
        <v>3558</v>
      </c>
      <c r="OO14">
        <v>117</v>
      </c>
      <c r="OP14">
        <v>26</v>
      </c>
      <c r="OQ14" s="38">
        <v>3701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 s="106">
        <v>3600</v>
      </c>
      <c r="PD14" s="175">
        <f t="shared" si="29"/>
        <v>102.80555555555554</v>
      </c>
      <c r="PE14" s="106" t="s">
        <v>2372</v>
      </c>
      <c r="PF14" t="s">
        <v>2731</v>
      </c>
      <c r="PG14" s="106" t="s">
        <v>2692</v>
      </c>
      <c r="PI14" s="1">
        <v>0.24935185185185185</v>
      </c>
      <c r="PJ14" s="1">
        <v>0.17167824074074076</v>
      </c>
      <c r="PK14" s="1">
        <v>6.0937499999999999E-2</v>
      </c>
      <c r="PL14" s="1">
        <v>1.6712962962962961E-2</v>
      </c>
      <c r="PM14">
        <v>123</v>
      </c>
      <c r="PN14">
        <v>43</v>
      </c>
      <c r="PO14">
        <v>166</v>
      </c>
      <c r="PP14">
        <v>2318</v>
      </c>
      <c r="PQ14">
        <v>46</v>
      </c>
      <c r="PR14">
        <v>18</v>
      </c>
      <c r="PS14" s="38">
        <v>2382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 s="106">
        <v>2682</v>
      </c>
      <c r="QF14" s="175">
        <f t="shared" si="30"/>
        <v>88.814317673378071</v>
      </c>
      <c r="QG14" s="106" t="s">
        <v>2372</v>
      </c>
      <c r="QH14" t="s">
        <v>2731</v>
      </c>
      <c r="QI14" s="106" t="s">
        <v>2692</v>
      </c>
      <c r="QK14" s="1">
        <v>0.49702546296296296</v>
      </c>
      <c r="QL14" s="1">
        <v>0.28376157407407404</v>
      </c>
      <c r="QM14" s="1">
        <v>0.17861111111111114</v>
      </c>
      <c r="QN14" s="1">
        <v>3.4652777777777775E-2</v>
      </c>
      <c r="QO14">
        <v>131</v>
      </c>
      <c r="QP14">
        <v>73</v>
      </c>
      <c r="QQ14">
        <v>204</v>
      </c>
      <c r="QR14">
        <v>3839</v>
      </c>
      <c r="QS14">
        <v>98</v>
      </c>
      <c r="QT14">
        <v>32</v>
      </c>
      <c r="QU14" s="38">
        <v>3969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 s="106">
        <v>3600</v>
      </c>
      <c r="RH14" s="175">
        <f t="shared" si="39"/>
        <v>110.25</v>
      </c>
      <c r="RI14" s="106" t="s">
        <v>2372</v>
      </c>
      <c r="RJ14" t="s">
        <v>2731</v>
      </c>
      <c r="RK14" s="106" t="s">
        <v>2692</v>
      </c>
      <c r="RM14" s="1">
        <v>0.52152777777777781</v>
      </c>
      <c r="RN14" s="1">
        <v>0.28990740740740745</v>
      </c>
      <c r="RO14" s="1">
        <v>0.19423611111111114</v>
      </c>
      <c r="RP14" s="1">
        <v>3.7384259259259263E-2</v>
      </c>
      <c r="RQ14">
        <v>104</v>
      </c>
      <c r="RR14">
        <v>73</v>
      </c>
      <c r="RS14">
        <v>177</v>
      </c>
      <c r="RT14">
        <v>3534</v>
      </c>
      <c r="RU14">
        <v>109</v>
      </c>
      <c r="RV14">
        <v>36</v>
      </c>
      <c r="RW14" s="38">
        <v>3679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 s="106">
        <v>3600</v>
      </c>
      <c r="SJ14" s="175">
        <f t="shared" ref="SJ14" si="59">RW14/SI14*100</f>
        <v>102.19444444444446</v>
      </c>
      <c r="SK14" s="106" t="s">
        <v>2372</v>
      </c>
      <c r="SL14" t="s">
        <v>2731</v>
      </c>
      <c r="SM14" s="106" t="s">
        <v>2692</v>
      </c>
      <c r="SO14" s="1">
        <v>0.27792824074074074</v>
      </c>
      <c r="SP14" s="1">
        <v>0.23409722222222221</v>
      </c>
      <c r="SQ14" s="1">
        <v>6.8831018518518514E-2</v>
      </c>
      <c r="SR14" s="1">
        <v>4.3831018518518512E-2</v>
      </c>
      <c r="SS14">
        <v>122</v>
      </c>
      <c r="ST14">
        <v>74</v>
      </c>
      <c r="SU14">
        <v>196</v>
      </c>
      <c r="SV14">
        <v>3563</v>
      </c>
      <c r="SW14">
        <v>92</v>
      </c>
      <c r="SX14">
        <v>33</v>
      </c>
      <c r="SY14" s="38">
        <v>3688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 s="106">
        <v>3600</v>
      </c>
      <c r="TL14" s="175">
        <f t="shared" ref="TL14" si="60">SY14/TK14*100</f>
        <v>102.44444444444444</v>
      </c>
    </row>
    <row r="15" spans="1:532">
      <c r="A15" t="s">
        <v>2378</v>
      </c>
      <c r="B15" t="s">
        <v>2731</v>
      </c>
      <c r="C15" s="106" t="s">
        <v>2692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s="38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s="106"/>
      <c r="AB15" s="175"/>
      <c r="AC15" t="s">
        <v>2378</v>
      </c>
      <c r="AD15" t="s">
        <v>2731</v>
      </c>
      <c r="AE15" s="106" t="s">
        <v>2692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s="38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s="106"/>
      <c r="BD15" s="175"/>
      <c r="BE15" t="s">
        <v>2378</v>
      </c>
      <c r="BF15" t="s">
        <v>2731</v>
      </c>
      <c r="BG15" s="106" t="s">
        <v>2692</v>
      </c>
      <c r="BI15" t="e">
        <v>#N/A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s="38" t="e">
        <v>#N/A</v>
      </c>
      <c r="BT15" t="e">
        <v>#N/A</v>
      </c>
      <c r="BU15" t="e">
        <v>#N/A</v>
      </c>
      <c r="BV15" t="e">
        <v>#N/A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s="106"/>
      <c r="CF15" s="175"/>
      <c r="CG15" t="s">
        <v>2378</v>
      </c>
      <c r="CH15" s="277" t="s">
        <v>2729</v>
      </c>
      <c r="CI15" s="106" t="s">
        <v>2692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e">
        <v>#N/A</v>
      </c>
      <c r="CQ15" t="e">
        <v>#N/A</v>
      </c>
      <c r="CR15" t="e">
        <v>#N/A</v>
      </c>
      <c r="CS15" t="e">
        <v>#N/A</v>
      </c>
      <c r="CT15" t="e">
        <v>#N/A</v>
      </c>
      <c r="CU15" s="38" t="e">
        <v>#N/A</v>
      </c>
      <c r="CV15" t="e">
        <v>#N/A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s="106"/>
      <c r="DH15" s="175"/>
      <c r="DI15" t="s">
        <v>2378</v>
      </c>
      <c r="DJ15" t="s">
        <v>2731</v>
      </c>
      <c r="DK15" s="106" t="s">
        <v>2692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s="38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I15" s="106"/>
      <c r="EJ15" s="175"/>
      <c r="EK15" t="s">
        <v>2378</v>
      </c>
      <c r="EL15" t="s">
        <v>2731</v>
      </c>
      <c r="EM15" s="106" t="s">
        <v>2692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s="38" t="e">
        <v>#N/A</v>
      </c>
      <c r="EZ15" t="e">
        <v>#N/A</v>
      </c>
      <c r="FA15" t="e">
        <v>#N/A</v>
      </c>
      <c r="FB15" t="e">
        <v>#N/A</v>
      </c>
      <c r="FC15" t="e">
        <v>#N/A</v>
      </c>
      <c r="FD15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K15" s="106"/>
      <c r="FL15" s="175"/>
      <c r="FM15" t="s">
        <v>2378</v>
      </c>
      <c r="FN15" t="s">
        <v>2731</v>
      </c>
      <c r="FO15" s="106" t="s">
        <v>2692</v>
      </c>
      <c r="FQ15" t="e">
        <v>#N/A</v>
      </c>
      <c r="FR15" t="e">
        <v>#N/A</v>
      </c>
      <c r="FS15" t="e">
        <v>#N/A</v>
      </c>
      <c r="FT15" t="e">
        <v>#N/A</v>
      </c>
      <c r="FU15" t="e">
        <v>#N/A</v>
      </c>
      <c r="FV15" t="e">
        <v>#N/A</v>
      </c>
      <c r="FW15" t="e">
        <v>#N/A</v>
      </c>
      <c r="FX15" t="e">
        <v>#N/A</v>
      </c>
      <c r="FY15" t="e">
        <v>#N/A</v>
      </c>
      <c r="FZ15" t="e">
        <v>#N/A</v>
      </c>
      <c r="GA15" s="38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v>#N/A</v>
      </c>
      <c r="GG15" t="e">
        <v>#N/A</v>
      </c>
      <c r="GH15" t="e">
        <v>#N/A</v>
      </c>
      <c r="GI15" t="e">
        <v>#N/A</v>
      </c>
      <c r="GJ15" t="e">
        <v>#N/A</v>
      </c>
      <c r="GK15" t="e">
        <v>#N/A</v>
      </c>
      <c r="GL15" t="e">
        <v>#N/A</v>
      </c>
      <c r="GM15" s="106"/>
      <c r="GN15" s="175"/>
      <c r="GO15" t="s">
        <v>2378</v>
      </c>
      <c r="GP15" t="s">
        <v>2731</v>
      </c>
      <c r="GQ15" s="106" t="s">
        <v>2692</v>
      </c>
      <c r="GS15" t="e">
        <v>#N/A</v>
      </c>
      <c r="GT15" t="e">
        <v>#N/A</v>
      </c>
      <c r="GU15" t="e">
        <v>#N/A</v>
      </c>
      <c r="GV15" t="e">
        <v>#N/A</v>
      </c>
      <c r="GW15" t="e">
        <v>#N/A</v>
      </c>
      <c r="GX15" t="e">
        <v>#N/A</v>
      </c>
      <c r="GY15" t="e">
        <v>#N/A</v>
      </c>
      <c r="GZ15" t="e">
        <v>#N/A</v>
      </c>
      <c r="HA15" t="e">
        <v>#N/A</v>
      </c>
      <c r="HB15" t="e">
        <v>#N/A</v>
      </c>
      <c r="HC15" s="38" t="e">
        <v>#N/A</v>
      </c>
      <c r="HD15" t="e">
        <v>#N/A</v>
      </c>
      <c r="HE15" t="e">
        <v>#N/A</v>
      </c>
      <c r="HF15" t="e">
        <v>#N/A</v>
      </c>
      <c r="HG15" t="e">
        <v>#N/A</v>
      </c>
      <c r="HH15" t="e">
        <v>#N/A</v>
      </c>
      <c r="HI15" t="e">
        <v>#N/A</v>
      </c>
      <c r="HJ15" t="e">
        <v>#N/A</v>
      </c>
      <c r="HK15" t="e">
        <v>#N/A</v>
      </c>
      <c r="HL15" t="e">
        <v>#N/A</v>
      </c>
      <c r="HM15" t="e">
        <v>#N/A</v>
      </c>
      <c r="HN15" t="e">
        <v>#N/A</v>
      </c>
      <c r="HO15" s="106"/>
      <c r="HP15" s="175"/>
      <c r="HQ15" t="s">
        <v>2378</v>
      </c>
      <c r="HR15" t="s">
        <v>2731</v>
      </c>
      <c r="HS15" s="106" t="s">
        <v>2692</v>
      </c>
      <c r="HU15" t="e">
        <v>#N/A</v>
      </c>
      <c r="HV15" t="e">
        <v>#N/A</v>
      </c>
      <c r="HW15" t="e">
        <v>#N/A</v>
      </c>
      <c r="HX15" t="e">
        <v>#N/A</v>
      </c>
      <c r="HY15" t="e">
        <v>#N/A</v>
      </c>
      <c r="HZ15" t="e">
        <v>#N/A</v>
      </c>
      <c r="IA15" t="e">
        <v>#N/A</v>
      </c>
      <c r="IB15" t="e">
        <v>#N/A</v>
      </c>
      <c r="IC15" t="e">
        <v>#N/A</v>
      </c>
      <c r="ID15" t="e">
        <v>#N/A</v>
      </c>
      <c r="IE15" s="38" t="e">
        <v>#N/A</v>
      </c>
      <c r="IF15" t="e">
        <v>#N/A</v>
      </c>
      <c r="IG15" t="e">
        <v>#N/A</v>
      </c>
      <c r="IH15" t="e">
        <v>#N/A</v>
      </c>
      <c r="II15" t="e">
        <v>#N/A</v>
      </c>
      <c r="IJ15" t="e">
        <v>#N/A</v>
      </c>
      <c r="IK15" t="e">
        <v>#N/A</v>
      </c>
      <c r="IL15" t="e">
        <v>#N/A</v>
      </c>
      <c r="IM15" t="e">
        <v>#N/A</v>
      </c>
      <c r="IN15" t="e">
        <v>#N/A</v>
      </c>
      <c r="IO15" t="e">
        <v>#N/A</v>
      </c>
      <c r="IP15" t="e">
        <v>#N/A</v>
      </c>
      <c r="IQ15" s="106"/>
      <c r="IR15" s="175"/>
      <c r="IS15" t="s">
        <v>2378</v>
      </c>
      <c r="IT15" t="s">
        <v>2731</v>
      </c>
      <c r="IU15" s="106" t="s">
        <v>2692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v>#N/A</v>
      </c>
      <c r="JE15" t="e">
        <v>#N/A</v>
      </c>
      <c r="JF15" t="e">
        <v>#N/A</v>
      </c>
      <c r="JG15" s="38" t="e">
        <v>#N/A</v>
      </c>
      <c r="JH15" t="e">
        <v>#N/A</v>
      </c>
      <c r="JI15" t="e">
        <v>#N/A</v>
      </c>
      <c r="JJ15" t="e">
        <v>#N/A</v>
      </c>
      <c r="JK15" t="e">
        <v>#N/A</v>
      </c>
      <c r="JL15" t="e">
        <v>#N/A</v>
      </c>
      <c r="JM15" t="e">
        <v>#N/A</v>
      </c>
      <c r="JN15" t="e">
        <v>#N/A</v>
      </c>
      <c r="JO15" t="e">
        <v>#N/A</v>
      </c>
      <c r="JP15" t="e">
        <v>#N/A</v>
      </c>
      <c r="JQ15" t="e">
        <v>#N/A</v>
      </c>
      <c r="JR15" t="e">
        <v>#N/A</v>
      </c>
      <c r="JS15" s="106"/>
      <c r="JT15" s="175"/>
      <c r="JU15" t="s">
        <v>2378</v>
      </c>
      <c r="JV15" t="s">
        <v>2731</v>
      </c>
      <c r="JW15" s="106" t="s">
        <v>2692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s="38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s="106"/>
      <c r="KV15" s="175"/>
      <c r="KW15" t="s">
        <v>2378</v>
      </c>
      <c r="KX15" t="s">
        <v>2731</v>
      </c>
      <c r="KY15" s="106" t="s">
        <v>2692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s="38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s="106"/>
      <c r="LX15" s="175"/>
      <c r="LY15" t="s">
        <v>2378</v>
      </c>
      <c r="LZ15" t="s">
        <v>2731</v>
      </c>
      <c r="MA15" s="106" t="s">
        <v>2692</v>
      </c>
      <c r="MC15" t="e">
        <v>#N/A</v>
      </c>
      <c r="MD15" t="e">
        <v>#N/A</v>
      </c>
      <c r="ME15" t="e">
        <v>#N/A</v>
      </c>
      <c r="MF15" t="e">
        <v>#N/A</v>
      </c>
      <c r="MG15" t="e">
        <v>#N/A</v>
      </c>
      <c r="MH15" t="e">
        <v>#N/A</v>
      </c>
      <c r="MI15" t="e">
        <v>#N/A</v>
      </c>
      <c r="MJ15" t="e">
        <v>#N/A</v>
      </c>
      <c r="MK15" t="e">
        <v>#N/A</v>
      </c>
      <c r="ML15" t="e">
        <v>#N/A</v>
      </c>
      <c r="MM15" s="38" t="e">
        <v>#N/A</v>
      </c>
      <c r="MN15" t="e">
        <v>#N/A</v>
      </c>
      <c r="MO15" t="e">
        <v>#N/A</v>
      </c>
      <c r="MP15" t="e">
        <v>#N/A</v>
      </c>
      <c r="MQ15" t="e">
        <v>#N/A</v>
      </c>
      <c r="MR15" t="e">
        <v>#N/A</v>
      </c>
      <c r="MS15" t="e">
        <v>#N/A</v>
      </c>
      <c r="MT15" t="e">
        <v>#N/A</v>
      </c>
      <c r="MU15" t="e">
        <v>#N/A</v>
      </c>
      <c r="MV15" t="e">
        <v>#N/A</v>
      </c>
      <c r="MW15" t="e">
        <v>#N/A</v>
      </c>
      <c r="MX15" t="e">
        <v>#N/A</v>
      </c>
      <c r="MY15" s="106"/>
      <c r="MZ15" s="175"/>
      <c r="NA15" t="s">
        <v>2378</v>
      </c>
      <c r="NB15" t="s">
        <v>2731</v>
      </c>
      <c r="NC15" s="106" t="s">
        <v>2692</v>
      </c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s="38" t="e">
        <v>#N/A</v>
      </c>
      <c r="NP15" t="e">
        <v>#N/A</v>
      </c>
      <c r="NQ15" t="e">
        <v>#N/A</v>
      </c>
      <c r="NR15" t="e">
        <v>#N/A</v>
      </c>
      <c r="NS15" t="e">
        <v>#N/A</v>
      </c>
      <c r="NT15" t="e">
        <v>#N/A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s="106"/>
      <c r="OB15" s="175"/>
      <c r="OC15" t="s">
        <v>2378</v>
      </c>
      <c r="OD15" t="s">
        <v>2731</v>
      </c>
      <c r="OE15" s="106" t="s">
        <v>2692</v>
      </c>
      <c r="OG15" t="e">
        <v>#N/A</v>
      </c>
      <c r="OH15" t="e">
        <v>#N/A</v>
      </c>
      <c r="OI15" t="e">
        <v>#N/A</v>
      </c>
      <c r="OJ15" t="e">
        <v>#N/A</v>
      </c>
      <c r="OK15" t="e">
        <v>#N/A</v>
      </c>
      <c r="OL15" t="e">
        <v>#N/A</v>
      </c>
      <c r="OM15" t="e">
        <v>#N/A</v>
      </c>
      <c r="ON15" t="e">
        <v>#N/A</v>
      </c>
      <c r="OO15" t="e">
        <v>#N/A</v>
      </c>
      <c r="OP15" t="e">
        <v>#N/A</v>
      </c>
      <c r="OQ15" s="38" t="e">
        <v>#N/A</v>
      </c>
      <c r="OR15" t="e">
        <v>#N/A</v>
      </c>
      <c r="OS15" t="e">
        <v>#N/A</v>
      </c>
      <c r="OT15" t="e">
        <v>#N/A</v>
      </c>
      <c r="OU15" t="e">
        <v>#N/A</v>
      </c>
      <c r="OV15" t="e">
        <v>#N/A</v>
      </c>
      <c r="OW15" t="e">
        <v>#N/A</v>
      </c>
      <c r="OX15" t="e">
        <v>#N/A</v>
      </c>
      <c r="OY15" t="e">
        <v>#N/A</v>
      </c>
      <c r="OZ15" t="e">
        <v>#N/A</v>
      </c>
      <c r="PA15" t="e">
        <v>#N/A</v>
      </c>
      <c r="PB15" t="e">
        <v>#N/A</v>
      </c>
      <c r="PC15" s="106"/>
      <c r="PD15" s="175"/>
      <c r="PE15" t="s">
        <v>2378</v>
      </c>
      <c r="PF15" t="s">
        <v>2731</v>
      </c>
      <c r="PG15" s="106" t="s">
        <v>2692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s="38" t="e">
        <v>#N/A</v>
      </c>
      <c r="PT15" t="e">
        <v>#N/A</v>
      </c>
      <c r="PU15" t="e">
        <v>#N/A</v>
      </c>
      <c r="PV15" t="e">
        <v>#N/A</v>
      </c>
      <c r="PW15" t="e">
        <v>#N/A</v>
      </c>
      <c r="PX15" t="e">
        <v>#N/A</v>
      </c>
      <c r="PY15" t="e">
        <v>#N/A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s="106"/>
      <c r="QF15" s="175"/>
      <c r="QG15" t="s">
        <v>2378</v>
      </c>
      <c r="QH15" t="s">
        <v>2731</v>
      </c>
      <c r="QI15" s="106" t="s">
        <v>2692</v>
      </c>
      <c r="QK15" t="e">
        <v>#N/A</v>
      </c>
      <c r="QL15" t="e">
        <v>#N/A</v>
      </c>
      <c r="QM15" t="e">
        <v>#N/A</v>
      </c>
      <c r="QN15" t="e">
        <v>#N/A</v>
      </c>
      <c r="QO15" t="e">
        <v>#N/A</v>
      </c>
      <c r="QP15" t="e">
        <v>#N/A</v>
      </c>
      <c r="QQ15" t="e">
        <v>#N/A</v>
      </c>
      <c r="QR15" t="e">
        <v>#N/A</v>
      </c>
      <c r="QS15" t="e">
        <v>#N/A</v>
      </c>
      <c r="QT15" t="e">
        <v>#N/A</v>
      </c>
      <c r="QU15" s="38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t="e">
        <v>#N/A</v>
      </c>
      <c r="RF15" t="e">
        <v>#N/A</v>
      </c>
      <c r="RG15" s="106"/>
      <c r="RH15" s="175"/>
      <c r="RI15" t="s">
        <v>2378</v>
      </c>
      <c r="RJ15" t="s">
        <v>2731</v>
      </c>
      <c r="RK15" s="106" t="s">
        <v>2692</v>
      </c>
      <c r="RM15" t="e">
        <v>#N/A</v>
      </c>
      <c r="RN15" t="e">
        <v>#N/A</v>
      </c>
      <c r="RO15" t="e">
        <v>#N/A</v>
      </c>
      <c r="RP15" t="e">
        <v>#N/A</v>
      </c>
      <c r="RQ15" t="e">
        <v>#N/A</v>
      </c>
      <c r="RR15" t="e">
        <v>#N/A</v>
      </c>
      <c r="RS15" t="e">
        <v>#N/A</v>
      </c>
      <c r="RT15" t="e">
        <v>#N/A</v>
      </c>
      <c r="RU15" t="e">
        <v>#N/A</v>
      </c>
      <c r="RV15" t="e">
        <v>#N/A</v>
      </c>
      <c r="RW15" s="38" t="e">
        <v>#N/A</v>
      </c>
      <c r="RX15" t="e">
        <v>#N/A</v>
      </c>
      <c r="RY15" t="e">
        <v>#N/A</v>
      </c>
      <c r="RZ15" t="e">
        <v>#N/A</v>
      </c>
      <c r="SA15" t="e">
        <v>#N/A</v>
      </c>
      <c r="SB15" t="e">
        <v>#N/A</v>
      </c>
      <c r="SC15" t="e">
        <v>#N/A</v>
      </c>
      <c r="SD15" t="e">
        <v>#N/A</v>
      </c>
      <c r="SE15" t="e">
        <v>#N/A</v>
      </c>
      <c r="SF15" t="e">
        <v>#N/A</v>
      </c>
      <c r="SG15" t="e">
        <v>#N/A</v>
      </c>
      <c r="SH15" t="e">
        <v>#N/A</v>
      </c>
      <c r="SI15" s="106"/>
      <c r="SJ15" s="175"/>
      <c r="SK15" t="s">
        <v>2378</v>
      </c>
      <c r="SL15" t="s">
        <v>2731</v>
      </c>
      <c r="SM15" s="106" t="s">
        <v>2692</v>
      </c>
      <c r="SO15" t="e">
        <v>#N/A</v>
      </c>
      <c r="SP15" t="e">
        <v>#N/A</v>
      </c>
      <c r="SQ15" t="e">
        <v>#N/A</v>
      </c>
      <c r="SR15" t="e">
        <v>#N/A</v>
      </c>
      <c r="SS15" t="e">
        <v>#N/A</v>
      </c>
      <c r="ST15" t="e">
        <v>#N/A</v>
      </c>
      <c r="SU15" t="e">
        <v>#N/A</v>
      </c>
      <c r="SV15" t="e">
        <v>#N/A</v>
      </c>
      <c r="SW15" t="e">
        <v>#N/A</v>
      </c>
      <c r="SX15" t="e">
        <v>#N/A</v>
      </c>
      <c r="SY15" s="38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t="e">
        <v>#N/A</v>
      </c>
      <c r="TK15" s="106"/>
      <c r="TL15" s="175"/>
    </row>
    <row r="16" spans="1:532">
      <c r="A16" t="s">
        <v>2363</v>
      </c>
      <c r="B16" t="s">
        <v>2731</v>
      </c>
      <c r="C16" s="106" t="s">
        <v>2692</v>
      </c>
      <c r="E16" s="1">
        <v>0.17341435185185183</v>
      </c>
      <c r="F16" s="1">
        <v>0.1234837962962963</v>
      </c>
      <c r="G16" s="1">
        <v>3.7777777777777778E-2</v>
      </c>
      <c r="H16" s="1">
        <v>1.2152777777777778E-2</v>
      </c>
      <c r="I16">
        <v>254</v>
      </c>
      <c r="J16">
        <v>80</v>
      </c>
      <c r="K16">
        <v>334</v>
      </c>
      <c r="L16">
        <v>3142</v>
      </c>
      <c r="M16">
        <v>87</v>
      </c>
      <c r="N16">
        <v>52</v>
      </c>
      <c r="O16" s="38">
        <v>3281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s="106">
        <v>3200</v>
      </c>
      <c r="AB16" s="175">
        <f t="shared" ref="AB16" si="61">O16/AA16*100</f>
        <v>102.53125</v>
      </c>
      <c r="AC16" t="s">
        <v>2363</v>
      </c>
      <c r="AD16" t="s">
        <v>2731</v>
      </c>
      <c r="AE16" s="106" t="s">
        <v>2692</v>
      </c>
      <c r="AG16" s="1">
        <v>0.20861111111111111</v>
      </c>
      <c r="AH16" s="1">
        <v>0.11033564814814815</v>
      </c>
      <c r="AI16" s="1">
        <v>8.7372685185185192E-2</v>
      </c>
      <c r="AJ16" s="1">
        <v>1.0891203703703703E-2</v>
      </c>
      <c r="AK16">
        <v>119</v>
      </c>
      <c r="AL16">
        <v>74</v>
      </c>
      <c r="AM16">
        <v>193</v>
      </c>
      <c r="AN16">
        <v>3108</v>
      </c>
      <c r="AO16">
        <v>98</v>
      </c>
      <c r="AP16">
        <v>53</v>
      </c>
      <c r="AQ16" s="38">
        <v>3259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06">
        <v>3200</v>
      </c>
      <c r="BD16" s="175">
        <f t="shared" ref="BD16" si="62">AQ16/BC16*100</f>
        <v>101.84375000000001</v>
      </c>
      <c r="BE16" t="s">
        <v>2363</v>
      </c>
      <c r="BF16" t="s">
        <v>2731</v>
      </c>
      <c r="BG16" s="106" t="s">
        <v>2692</v>
      </c>
      <c r="BI16" s="1">
        <v>0.10270833333333333</v>
      </c>
      <c r="BJ16" s="1">
        <v>9.121527777777777E-2</v>
      </c>
      <c r="BK16" s="1">
        <v>1.7511574074074072E-2</v>
      </c>
      <c r="BL16" s="1">
        <v>1.1481481481481483E-2</v>
      </c>
      <c r="BM16">
        <v>64</v>
      </c>
      <c r="BN16">
        <v>61</v>
      </c>
      <c r="BO16">
        <v>125</v>
      </c>
      <c r="BP16">
        <v>2662</v>
      </c>
      <c r="BQ16">
        <v>132</v>
      </c>
      <c r="BR16">
        <v>49</v>
      </c>
      <c r="BS16" s="38">
        <v>2843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 s="106">
        <v>3000</v>
      </c>
      <c r="CF16" s="175">
        <f t="shared" ref="CF16" si="63">BS16/CE16*100</f>
        <v>94.766666666666666</v>
      </c>
      <c r="CG16" t="s">
        <v>2363</v>
      </c>
      <c r="CH16" s="277" t="s">
        <v>2729</v>
      </c>
      <c r="CI16" s="106" t="s">
        <v>2692</v>
      </c>
      <c r="CK16" s="1">
        <v>0.15631944444444446</v>
      </c>
      <c r="CL16" s="1">
        <v>0.11130787037037038</v>
      </c>
      <c r="CM16" s="1">
        <v>2.8807870370370373E-2</v>
      </c>
      <c r="CN16" s="1">
        <v>1.6192129629629629E-2</v>
      </c>
      <c r="CO16">
        <v>89</v>
      </c>
      <c r="CP16">
        <v>87</v>
      </c>
      <c r="CQ16">
        <v>176</v>
      </c>
      <c r="CR16">
        <v>3256</v>
      </c>
      <c r="CS16">
        <v>117</v>
      </c>
      <c r="CT16">
        <v>76</v>
      </c>
      <c r="CU16" s="38">
        <v>3449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 s="106">
        <v>3388</v>
      </c>
      <c r="DH16" s="175">
        <f t="shared" ref="DH16" si="64">CU16/DG16*100</f>
        <v>101.80047225501771</v>
      </c>
      <c r="DI16" t="s">
        <v>2363</v>
      </c>
      <c r="DJ16" t="s">
        <v>2731</v>
      </c>
      <c r="DK16" s="106" t="s">
        <v>2692</v>
      </c>
      <c r="DM16" s="1">
        <v>0.14069444444444446</v>
      </c>
      <c r="DN16" s="1">
        <v>7.5208333333333335E-2</v>
      </c>
      <c r="DO16" s="1">
        <v>5.842592592592593E-2</v>
      </c>
      <c r="DP16" s="1">
        <v>7.0601851851851841E-3</v>
      </c>
      <c r="DQ16">
        <v>114</v>
      </c>
      <c r="DR16">
        <v>50</v>
      </c>
      <c r="DS16">
        <v>164</v>
      </c>
      <c r="DT16">
        <v>3334</v>
      </c>
      <c r="DU16">
        <v>108</v>
      </c>
      <c r="DV16">
        <v>17</v>
      </c>
      <c r="DW16" s="38">
        <v>3459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 s="106">
        <v>3388</v>
      </c>
      <c r="EJ16" s="175">
        <f t="shared" si="4"/>
        <v>102.09563164108619</v>
      </c>
      <c r="EK16" t="s">
        <v>2363</v>
      </c>
      <c r="EL16" t="s">
        <v>2731</v>
      </c>
      <c r="EM16" s="106" t="s">
        <v>2692</v>
      </c>
      <c r="EO16" s="1">
        <v>0.22637731481481482</v>
      </c>
      <c r="EP16" s="1">
        <v>0.12178240740740741</v>
      </c>
      <c r="EQ16" s="1">
        <v>8.6516203703703706E-2</v>
      </c>
      <c r="ER16" s="1">
        <v>1.8067129629629631E-2</v>
      </c>
      <c r="ES16">
        <v>189</v>
      </c>
      <c r="ET16">
        <v>95</v>
      </c>
      <c r="EU16">
        <v>284</v>
      </c>
      <c r="EV16">
        <v>3220</v>
      </c>
      <c r="EW16">
        <v>177</v>
      </c>
      <c r="EX16">
        <v>66</v>
      </c>
      <c r="EY16" s="38">
        <v>3463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 s="106">
        <v>3388</v>
      </c>
      <c r="FL16" s="175">
        <f t="shared" ref="FL16" si="65">EY16/FK16*100</f>
        <v>102.21369539551357</v>
      </c>
      <c r="FM16" t="s">
        <v>2363</v>
      </c>
      <c r="FN16" t="s">
        <v>2731</v>
      </c>
      <c r="FO16" s="106" t="s">
        <v>2692</v>
      </c>
      <c r="FQ16" s="1">
        <v>0.19987268518518519</v>
      </c>
      <c r="FR16" s="1">
        <v>0.13783564814814817</v>
      </c>
      <c r="FS16" s="1">
        <v>4.0150462962962964E-2</v>
      </c>
      <c r="FT16" s="1">
        <v>2.1863425925925925E-2</v>
      </c>
      <c r="FU16">
        <v>273</v>
      </c>
      <c r="FV16">
        <v>105</v>
      </c>
      <c r="FW16">
        <v>378</v>
      </c>
      <c r="FX16">
        <v>3248</v>
      </c>
      <c r="FY16">
        <v>144</v>
      </c>
      <c r="FZ16">
        <v>56</v>
      </c>
      <c r="GA16" s="38">
        <v>3448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 s="106">
        <v>3388</v>
      </c>
      <c r="GN16" s="175">
        <f t="shared" ref="GN16:GN20" si="66">GA16/GM16*100</f>
        <v>101.77095631641086</v>
      </c>
      <c r="GO16" t="s">
        <v>2363</v>
      </c>
      <c r="GP16" t="s">
        <v>2731</v>
      </c>
      <c r="GQ16" s="106" t="s">
        <v>2692</v>
      </c>
      <c r="GS16" s="1">
        <v>2.3483796296296298E-2</v>
      </c>
      <c r="GT16" s="1">
        <v>2.1273148148148149E-2</v>
      </c>
      <c r="GU16" s="1">
        <v>3.0787037037037037E-3</v>
      </c>
      <c r="GV16" s="1">
        <v>2.1990740740740742E-3</v>
      </c>
      <c r="GW16">
        <v>22</v>
      </c>
      <c r="GX16">
        <v>14</v>
      </c>
      <c r="GY16">
        <v>36</v>
      </c>
      <c r="GZ16">
        <v>332</v>
      </c>
      <c r="HA16">
        <v>30</v>
      </c>
      <c r="HB16">
        <v>12</v>
      </c>
      <c r="HC16" s="38">
        <v>374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 s="106"/>
      <c r="HP16" s="175"/>
      <c r="HQ16" t="s">
        <v>2363</v>
      </c>
      <c r="HR16" t="s">
        <v>2731</v>
      </c>
      <c r="HS16" s="106" t="s">
        <v>2692</v>
      </c>
      <c r="HU16" s="1" t="e">
        <v>#N/A</v>
      </c>
      <c r="HV16" s="1" t="e">
        <v>#N/A</v>
      </c>
      <c r="HW16" s="1" t="e">
        <v>#N/A</v>
      </c>
      <c r="HX16" s="1" t="e">
        <v>#N/A</v>
      </c>
      <c r="HY16" t="e">
        <v>#N/A</v>
      </c>
      <c r="HZ16" t="e">
        <v>#N/A</v>
      </c>
      <c r="IA16" t="e">
        <v>#N/A</v>
      </c>
      <c r="IB16" t="e">
        <v>#N/A</v>
      </c>
      <c r="IC16" t="e">
        <v>#N/A</v>
      </c>
      <c r="ID16" t="e">
        <v>#N/A</v>
      </c>
      <c r="IE16" s="38" t="e">
        <v>#N/A</v>
      </c>
      <c r="IF16" t="e">
        <v>#N/A</v>
      </c>
      <c r="IG16" t="e">
        <v>#N/A</v>
      </c>
      <c r="IH16" t="e">
        <v>#N/A</v>
      </c>
      <c r="II16" t="e">
        <v>#N/A</v>
      </c>
      <c r="IJ16" t="e">
        <v>#N/A</v>
      </c>
      <c r="IK16" t="e">
        <v>#N/A</v>
      </c>
      <c r="IL16" t="e">
        <v>#N/A</v>
      </c>
      <c r="IM16" t="e">
        <v>#N/A</v>
      </c>
      <c r="IN16" t="e">
        <v>#N/A</v>
      </c>
      <c r="IO16" t="e">
        <v>#N/A</v>
      </c>
      <c r="IP16" t="e">
        <v>#N/A</v>
      </c>
      <c r="IQ16" s="106"/>
      <c r="IR16" s="175"/>
      <c r="IS16" t="s">
        <v>2363</v>
      </c>
      <c r="IT16" t="s">
        <v>2731</v>
      </c>
      <c r="IU16" s="106" t="s">
        <v>2692</v>
      </c>
      <c r="IW16" s="1" t="e">
        <v>#N/A</v>
      </c>
      <c r="IX16" s="1" t="e">
        <v>#N/A</v>
      </c>
      <c r="IY16" s="1" t="e">
        <v>#N/A</v>
      </c>
      <c r="IZ16" s="1" t="e">
        <v>#N/A</v>
      </c>
      <c r="JA16" t="e">
        <v>#N/A</v>
      </c>
      <c r="JB16" t="e">
        <v>#N/A</v>
      </c>
      <c r="JC16" t="e">
        <v>#N/A</v>
      </c>
      <c r="JD16" t="e">
        <v>#N/A</v>
      </c>
      <c r="JE16" t="e">
        <v>#N/A</v>
      </c>
      <c r="JF16" t="e">
        <v>#N/A</v>
      </c>
      <c r="JG16" s="38" t="e">
        <v>#N/A</v>
      </c>
      <c r="JH16" t="e">
        <v>#N/A</v>
      </c>
      <c r="JI16" t="e">
        <v>#N/A</v>
      </c>
      <c r="JJ16" t="e">
        <v>#N/A</v>
      </c>
      <c r="JK16" t="e">
        <v>#N/A</v>
      </c>
      <c r="JL16" t="e">
        <v>#N/A</v>
      </c>
      <c r="JM16" t="e">
        <v>#N/A</v>
      </c>
      <c r="JN16" t="e">
        <v>#N/A</v>
      </c>
      <c r="JO16" t="e">
        <v>#N/A</v>
      </c>
      <c r="JP16" t="e">
        <v>#N/A</v>
      </c>
      <c r="JQ16" t="e">
        <v>#N/A</v>
      </c>
      <c r="JR16" t="e">
        <v>#N/A</v>
      </c>
      <c r="JS16" s="106"/>
      <c r="JT16" s="175"/>
      <c r="JU16" t="s">
        <v>2363</v>
      </c>
      <c r="JV16" t="s">
        <v>2731</v>
      </c>
      <c r="JW16" s="106" t="s">
        <v>2692</v>
      </c>
      <c r="JY16" s="1" t="e">
        <v>#N/A</v>
      </c>
      <c r="JZ16" s="1" t="e">
        <v>#N/A</v>
      </c>
      <c r="KA16" s="1" t="e">
        <v>#N/A</v>
      </c>
      <c r="KB16" s="1" t="e">
        <v>#N/A</v>
      </c>
      <c r="KC16" t="e">
        <v>#N/A</v>
      </c>
      <c r="KD16" t="e">
        <v>#N/A</v>
      </c>
      <c r="KE16" t="e">
        <v>#N/A</v>
      </c>
      <c r="KF16" t="e">
        <v>#N/A</v>
      </c>
      <c r="KG16" t="e">
        <v>#N/A</v>
      </c>
      <c r="KH16" t="e">
        <v>#N/A</v>
      </c>
      <c r="KI16" s="38" t="e">
        <v>#N/A</v>
      </c>
      <c r="KJ16" t="e">
        <v>#N/A</v>
      </c>
      <c r="KK16" t="e">
        <v>#N/A</v>
      </c>
      <c r="KL16" t="e">
        <v>#N/A</v>
      </c>
      <c r="KM16" t="e">
        <v>#N/A</v>
      </c>
      <c r="KN16" t="e">
        <v>#N/A</v>
      </c>
      <c r="KO16" t="e">
        <v>#N/A</v>
      </c>
      <c r="KP16" t="e">
        <v>#N/A</v>
      </c>
      <c r="KQ16" t="e">
        <v>#N/A</v>
      </c>
      <c r="KR16" t="e">
        <v>#N/A</v>
      </c>
      <c r="KS16" t="e">
        <v>#N/A</v>
      </c>
      <c r="KT16" t="e">
        <v>#N/A</v>
      </c>
      <c r="KU16" s="106"/>
      <c r="KV16" s="175"/>
      <c r="KW16" t="s">
        <v>2363</v>
      </c>
      <c r="KX16" t="s">
        <v>2731</v>
      </c>
      <c r="KY16" s="106" t="s">
        <v>2692</v>
      </c>
      <c r="LA16" s="1" t="e">
        <v>#N/A</v>
      </c>
      <c r="LB16" s="1" t="e">
        <v>#N/A</v>
      </c>
      <c r="LC16" s="1" t="e">
        <v>#N/A</v>
      </c>
      <c r="LD16" s="1" t="e">
        <v>#N/A</v>
      </c>
      <c r="LE16" t="e">
        <v>#N/A</v>
      </c>
      <c r="LF16" t="e">
        <v>#N/A</v>
      </c>
      <c r="LG16" t="e">
        <v>#N/A</v>
      </c>
      <c r="LH16" t="e">
        <v>#N/A</v>
      </c>
      <c r="LI16" t="e">
        <v>#N/A</v>
      </c>
      <c r="LJ16" t="e">
        <v>#N/A</v>
      </c>
      <c r="LK16" s="38" t="e">
        <v>#N/A</v>
      </c>
      <c r="LL16" t="e">
        <v>#N/A</v>
      </c>
      <c r="LM16" t="e">
        <v>#N/A</v>
      </c>
      <c r="LN16" t="e">
        <v>#N/A</v>
      </c>
      <c r="LO16" t="e">
        <v>#N/A</v>
      </c>
      <c r="LP16" t="e">
        <v>#N/A</v>
      </c>
      <c r="LQ16" t="e">
        <v>#N/A</v>
      </c>
      <c r="LR16" t="e">
        <v>#N/A</v>
      </c>
      <c r="LS16" t="e">
        <v>#N/A</v>
      </c>
      <c r="LT16" t="e">
        <v>#N/A</v>
      </c>
      <c r="LU16" t="e">
        <v>#N/A</v>
      </c>
      <c r="LV16" t="e">
        <v>#N/A</v>
      </c>
      <c r="LW16" s="106"/>
      <c r="LX16" s="175"/>
      <c r="LY16" t="s">
        <v>2363</v>
      </c>
      <c r="LZ16" t="s">
        <v>2731</v>
      </c>
      <c r="MA16" s="106" t="s">
        <v>2692</v>
      </c>
      <c r="MC16" s="1" t="e">
        <v>#N/A</v>
      </c>
      <c r="MD16" s="1" t="e">
        <v>#N/A</v>
      </c>
      <c r="ME16" s="1" t="e">
        <v>#N/A</v>
      </c>
      <c r="MF16" s="1" t="e">
        <v>#N/A</v>
      </c>
      <c r="MG16" t="e">
        <v>#N/A</v>
      </c>
      <c r="MH16" t="e">
        <v>#N/A</v>
      </c>
      <c r="MI16" t="e">
        <v>#N/A</v>
      </c>
      <c r="MJ16" t="e">
        <v>#N/A</v>
      </c>
      <c r="MK16" t="e">
        <v>#N/A</v>
      </c>
      <c r="ML16" t="e">
        <v>#N/A</v>
      </c>
      <c r="MM16" s="38" t="e">
        <v>#N/A</v>
      </c>
      <c r="MN16" t="e">
        <v>#N/A</v>
      </c>
      <c r="MO16" t="e">
        <v>#N/A</v>
      </c>
      <c r="MP16" t="e">
        <v>#N/A</v>
      </c>
      <c r="MQ16" t="e">
        <v>#N/A</v>
      </c>
      <c r="MR16" t="e">
        <v>#N/A</v>
      </c>
      <c r="MS16" t="e">
        <v>#N/A</v>
      </c>
      <c r="MT16" t="e">
        <v>#N/A</v>
      </c>
      <c r="MU16" t="e">
        <v>#N/A</v>
      </c>
      <c r="MV16" t="e">
        <v>#N/A</v>
      </c>
      <c r="MW16" t="e">
        <v>#N/A</v>
      </c>
      <c r="MX16" t="e">
        <v>#N/A</v>
      </c>
      <c r="MY16" s="106"/>
      <c r="MZ16" s="175"/>
      <c r="NA16" t="s">
        <v>2363</v>
      </c>
      <c r="NB16" t="s">
        <v>2731</v>
      </c>
      <c r="NC16" s="106" t="s">
        <v>2692</v>
      </c>
      <c r="NE16" s="1" t="e">
        <v>#N/A</v>
      </c>
      <c r="NF16" s="1" t="e">
        <v>#N/A</v>
      </c>
      <c r="NG16" s="1" t="e">
        <v>#N/A</v>
      </c>
      <c r="NH16" s="1" t="e">
        <v>#N/A</v>
      </c>
      <c r="NI16" t="e">
        <v>#N/A</v>
      </c>
      <c r="NJ16" t="e">
        <v>#N/A</v>
      </c>
      <c r="NK16" t="e">
        <v>#N/A</v>
      </c>
      <c r="NL16" t="e">
        <v>#N/A</v>
      </c>
      <c r="NM16" t="e">
        <v>#N/A</v>
      </c>
      <c r="NN16" t="e">
        <v>#N/A</v>
      </c>
      <c r="NO16" s="38" t="e">
        <v>#N/A</v>
      </c>
      <c r="NP16" t="e">
        <v>#N/A</v>
      </c>
      <c r="NQ16" t="e">
        <v>#N/A</v>
      </c>
      <c r="NR16" t="e">
        <v>#N/A</v>
      </c>
      <c r="NS16" t="e">
        <v>#N/A</v>
      </c>
      <c r="NT16" t="e">
        <v>#N/A</v>
      </c>
      <c r="NU16" t="e">
        <v>#N/A</v>
      </c>
      <c r="NV16" t="e">
        <v>#N/A</v>
      </c>
      <c r="NW16" t="e">
        <v>#N/A</v>
      </c>
      <c r="NX16" t="e">
        <v>#N/A</v>
      </c>
      <c r="NY16" t="e">
        <v>#N/A</v>
      </c>
      <c r="NZ16" t="e">
        <v>#N/A</v>
      </c>
      <c r="OA16" s="106"/>
      <c r="OB16" s="175"/>
      <c r="OC16" t="s">
        <v>2363</v>
      </c>
      <c r="OD16" t="s">
        <v>2731</v>
      </c>
      <c r="OE16" s="106" t="s">
        <v>2692</v>
      </c>
      <c r="OG16" s="1">
        <v>0</v>
      </c>
      <c r="OH16" s="1">
        <v>0</v>
      </c>
      <c r="OI16" s="1">
        <v>0</v>
      </c>
      <c r="OJ16" s="1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 s="38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 s="106"/>
      <c r="PD16" s="175"/>
      <c r="PE16" t="s">
        <v>2363</v>
      </c>
      <c r="PF16" t="s">
        <v>2731</v>
      </c>
      <c r="PG16" s="106" t="s">
        <v>2692</v>
      </c>
      <c r="PI16" s="1">
        <v>0</v>
      </c>
      <c r="PJ16" s="1">
        <v>0</v>
      </c>
      <c r="PK16" s="1">
        <v>0</v>
      </c>
      <c r="PL16" s="1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 s="38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 s="106"/>
      <c r="QF16" s="175"/>
      <c r="QG16" t="s">
        <v>2363</v>
      </c>
      <c r="QH16" t="s">
        <v>2731</v>
      </c>
      <c r="QI16" s="106" t="s">
        <v>2692</v>
      </c>
      <c r="QK16" s="1">
        <v>0.21471064814814814</v>
      </c>
      <c r="QL16" s="1">
        <v>0.16388888888888889</v>
      </c>
      <c r="QM16" s="1">
        <v>3.7187499999999998E-2</v>
      </c>
      <c r="QN16" s="1">
        <v>1.3611111111111114E-2</v>
      </c>
      <c r="QO16">
        <v>98</v>
      </c>
      <c r="QP16">
        <v>108</v>
      </c>
      <c r="QQ16">
        <v>206</v>
      </c>
      <c r="QR16">
        <v>3515</v>
      </c>
      <c r="QS16">
        <v>233</v>
      </c>
      <c r="QT16">
        <v>88</v>
      </c>
      <c r="QU16" s="38">
        <v>3836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 s="106">
        <v>3600</v>
      </c>
      <c r="RH16" s="175">
        <f>QU16/RG16*100</f>
        <v>106.55555555555556</v>
      </c>
      <c r="RI16" t="s">
        <v>2363</v>
      </c>
      <c r="RJ16" t="s">
        <v>2731</v>
      </c>
      <c r="RK16" s="106" t="s">
        <v>2692</v>
      </c>
      <c r="RM16" s="1">
        <v>0.25901620370370371</v>
      </c>
      <c r="RN16" s="1">
        <v>0.17969907407407407</v>
      </c>
      <c r="RO16" s="1">
        <v>4.1377314814814818E-2</v>
      </c>
      <c r="RP16" s="1">
        <v>3.7928240740740742E-2</v>
      </c>
      <c r="RQ16">
        <v>69</v>
      </c>
      <c r="RR16">
        <v>99</v>
      </c>
      <c r="RS16">
        <v>168</v>
      </c>
      <c r="RT16">
        <v>3329</v>
      </c>
      <c r="RU16">
        <v>269</v>
      </c>
      <c r="RV16">
        <v>75</v>
      </c>
      <c r="RW16" s="38">
        <v>3673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 s="106">
        <v>3600</v>
      </c>
      <c r="SJ16" s="175">
        <f>RW16/SI16*100</f>
        <v>102.02777777777779</v>
      </c>
      <c r="SK16" t="s">
        <v>2363</v>
      </c>
      <c r="SL16" t="s">
        <v>2731</v>
      </c>
      <c r="SM16" s="106" t="s">
        <v>2692</v>
      </c>
      <c r="SO16" s="1">
        <v>4.5659722222222227E-2</v>
      </c>
      <c r="SP16" s="1">
        <v>4.0011574074074074E-2</v>
      </c>
      <c r="SQ16" s="1">
        <v>7.5231481481481477E-3</v>
      </c>
      <c r="SR16" s="1">
        <v>5.6481481481481478E-3</v>
      </c>
      <c r="SS16">
        <v>15</v>
      </c>
      <c r="ST16">
        <v>16</v>
      </c>
      <c r="SU16">
        <v>31</v>
      </c>
      <c r="SV16">
        <v>637</v>
      </c>
      <c r="SW16">
        <v>80</v>
      </c>
      <c r="SX16">
        <v>11</v>
      </c>
      <c r="SY16" s="38">
        <v>728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 s="106"/>
      <c r="TL16" s="175"/>
    </row>
    <row r="17" spans="1:532">
      <c r="A17" t="s">
        <v>473</v>
      </c>
      <c r="B17" t="s">
        <v>2731</v>
      </c>
      <c r="C17" s="106" t="s">
        <v>2692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s="38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s="106"/>
      <c r="AB17" s="175"/>
      <c r="AC17" t="s">
        <v>473</v>
      </c>
      <c r="AD17" t="s">
        <v>2731</v>
      </c>
      <c r="AE17" s="106" t="s">
        <v>2692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s="38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s="106"/>
      <c r="BD17" s="175"/>
      <c r="BE17" t="s">
        <v>473</v>
      </c>
      <c r="BF17" t="s">
        <v>2731</v>
      </c>
      <c r="BG17" s="106" t="s">
        <v>2692</v>
      </c>
      <c r="BI17" t="e">
        <v>#N/A</v>
      </c>
      <c r="BJ17" t="e">
        <v>#N/A</v>
      </c>
      <c r="BK17" t="e">
        <v>#N/A</v>
      </c>
      <c r="BL17" t="e">
        <v>#N/A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e">
        <v>#N/A</v>
      </c>
      <c r="BS17" s="38" t="e">
        <v>#N/A</v>
      </c>
      <c r="BT17" t="e">
        <v>#N/A</v>
      </c>
      <c r="BU17" t="e">
        <v>#N/A</v>
      </c>
      <c r="BV17" t="e">
        <v>#N/A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s="106"/>
      <c r="CF17" s="175"/>
      <c r="CG17" t="s">
        <v>473</v>
      </c>
      <c r="CH17" s="277" t="s">
        <v>2729</v>
      </c>
      <c r="CI17" s="106" t="s">
        <v>2692</v>
      </c>
      <c r="CK17" s="1">
        <v>0</v>
      </c>
      <c r="CL17" s="1">
        <v>0</v>
      </c>
      <c r="CM17" s="1">
        <v>0</v>
      </c>
      <c r="CN17" s="1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 s="38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 s="106"/>
      <c r="DH17" s="175"/>
      <c r="DI17" t="s">
        <v>473</v>
      </c>
      <c r="DJ17" t="s">
        <v>2731</v>
      </c>
      <c r="DK17" s="106" t="s">
        <v>2692</v>
      </c>
      <c r="DM17" s="1">
        <v>1.1666666666666667E-2</v>
      </c>
      <c r="DN17" s="1">
        <v>5.4398148148148144E-4</v>
      </c>
      <c r="DO17" s="1">
        <v>1.1111111111111112E-2</v>
      </c>
      <c r="DP17" s="1">
        <v>1.1574074074074073E-5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 s="38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 s="106"/>
      <c r="EJ17" s="175"/>
      <c r="EK17" t="s">
        <v>473</v>
      </c>
      <c r="EL17" t="s">
        <v>2731</v>
      </c>
      <c r="EM17" s="106" t="s">
        <v>2692</v>
      </c>
      <c r="EO17" s="1">
        <v>0.42971064814814813</v>
      </c>
      <c r="EP17" s="1">
        <v>0.27974537037037034</v>
      </c>
      <c r="EQ17" s="1">
        <v>0.10863425925925925</v>
      </c>
      <c r="ER17" s="1">
        <v>4.1319444444444443E-2</v>
      </c>
      <c r="ES17">
        <v>73</v>
      </c>
      <c r="ET17">
        <v>102</v>
      </c>
      <c r="EU17">
        <v>175</v>
      </c>
      <c r="EV17">
        <v>1567</v>
      </c>
      <c r="EW17">
        <v>362</v>
      </c>
      <c r="EX17">
        <v>119</v>
      </c>
      <c r="EY17" s="38">
        <v>2048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 s="106">
        <v>3388</v>
      </c>
      <c r="FL17" s="175">
        <f t="shared" ref="FL17:FL18" si="67">EY17/FK17*100</f>
        <v>60.448642266824081</v>
      </c>
      <c r="FM17" t="s">
        <v>473</v>
      </c>
      <c r="FN17" t="s">
        <v>2731</v>
      </c>
      <c r="FO17" s="106" t="s">
        <v>2692</v>
      </c>
      <c r="FQ17" s="1">
        <v>0.44619212962962962</v>
      </c>
      <c r="FR17" s="1">
        <v>0.28545138888888888</v>
      </c>
      <c r="FS17" s="1">
        <v>9.0173611111111107E-2</v>
      </c>
      <c r="FT17" s="1">
        <v>7.0567129629629632E-2</v>
      </c>
      <c r="FU17">
        <v>75</v>
      </c>
      <c r="FV17">
        <v>90</v>
      </c>
      <c r="FW17">
        <v>165</v>
      </c>
      <c r="FX17">
        <v>1661</v>
      </c>
      <c r="FY17">
        <v>342</v>
      </c>
      <c r="FZ17">
        <v>118</v>
      </c>
      <c r="GA17" s="38">
        <v>2121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 s="106">
        <v>3388</v>
      </c>
      <c r="GN17" s="175">
        <f t="shared" si="66"/>
        <v>62.603305785123965</v>
      </c>
      <c r="GO17" t="s">
        <v>473</v>
      </c>
      <c r="GP17" t="s">
        <v>2731</v>
      </c>
      <c r="GQ17" s="106" t="s">
        <v>2692</v>
      </c>
      <c r="GS17" s="1">
        <v>0.24567129629629628</v>
      </c>
      <c r="GT17" s="1">
        <v>0.19947916666666665</v>
      </c>
      <c r="GU17" s="1">
        <v>2.7743055555555559E-2</v>
      </c>
      <c r="GV17" s="1">
        <v>4.6180555555555558E-2</v>
      </c>
      <c r="GW17">
        <v>99</v>
      </c>
      <c r="GX17">
        <v>103</v>
      </c>
      <c r="GY17">
        <v>202</v>
      </c>
      <c r="GZ17">
        <v>2475</v>
      </c>
      <c r="HA17">
        <v>254</v>
      </c>
      <c r="HB17">
        <v>124</v>
      </c>
      <c r="HC17" s="38">
        <v>2853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 s="106"/>
      <c r="HP17" s="175"/>
      <c r="HQ17" t="s">
        <v>473</v>
      </c>
      <c r="HR17" t="s">
        <v>2731</v>
      </c>
      <c r="HS17" s="106" t="s">
        <v>2692</v>
      </c>
      <c r="HU17" s="1" t="e">
        <v>#N/A</v>
      </c>
      <c r="HV17" s="1" t="e">
        <v>#N/A</v>
      </c>
      <c r="HW17" s="1" t="e">
        <v>#N/A</v>
      </c>
      <c r="HX17" s="1" t="e">
        <v>#N/A</v>
      </c>
      <c r="HY17" t="e">
        <v>#N/A</v>
      </c>
      <c r="HZ17" t="e">
        <v>#N/A</v>
      </c>
      <c r="IA17" t="e">
        <v>#N/A</v>
      </c>
      <c r="IB17" t="e">
        <v>#N/A</v>
      </c>
      <c r="IC17" t="e">
        <v>#N/A</v>
      </c>
      <c r="ID17" t="e">
        <v>#N/A</v>
      </c>
      <c r="IE17" s="38" t="e">
        <v>#N/A</v>
      </c>
      <c r="IF17" t="e">
        <v>#N/A</v>
      </c>
      <c r="IG17" t="e">
        <v>#N/A</v>
      </c>
      <c r="IH17" t="e">
        <v>#N/A</v>
      </c>
      <c r="II17" t="e">
        <v>#N/A</v>
      </c>
      <c r="IJ17" t="e">
        <v>#N/A</v>
      </c>
      <c r="IK17" t="e">
        <v>#N/A</v>
      </c>
      <c r="IL17" t="e">
        <v>#N/A</v>
      </c>
      <c r="IM17" t="e">
        <v>#N/A</v>
      </c>
      <c r="IN17" t="e">
        <v>#N/A</v>
      </c>
      <c r="IO17" t="e">
        <v>#N/A</v>
      </c>
      <c r="IP17" t="e">
        <v>#N/A</v>
      </c>
      <c r="IQ17" s="106"/>
      <c r="IR17" s="175"/>
      <c r="IS17" t="s">
        <v>473</v>
      </c>
      <c r="IT17" t="s">
        <v>2731</v>
      </c>
      <c r="IU17" s="106" t="s">
        <v>2692</v>
      </c>
      <c r="IW17" s="1" t="e">
        <v>#N/A</v>
      </c>
      <c r="IX17" s="1" t="e">
        <v>#N/A</v>
      </c>
      <c r="IY17" s="1" t="e">
        <v>#N/A</v>
      </c>
      <c r="IZ17" s="1" t="e">
        <v>#N/A</v>
      </c>
      <c r="JA17" t="e">
        <v>#N/A</v>
      </c>
      <c r="JB17" t="e">
        <v>#N/A</v>
      </c>
      <c r="JC17" t="e">
        <v>#N/A</v>
      </c>
      <c r="JD17" t="e">
        <v>#N/A</v>
      </c>
      <c r="JE17" t="e">
        <v>#N/A</v>
      </c>
      <c r="JF17" t="e">
        <v>#N/A</v>
      </c>
      <c r="JG17" s="38" t="e">
        <v>#N/A</v>
      </c>
      <c r="JH17" t="e">
        <v>#N/A</v>
      </c>
      <c r="JI17" t="e">
        <v>#N/A</v>
      </c>
      <c r="JJ17" t="e">
        <v>#N/A</v>
      </c>
      <c r="JK17" t="e">
        <v>#N/A</v>
      </c>
      <c r="JL17" t="e">
        <v>#N/A</v>
      </c>
      <c r="JM17" t="e">
        <v>#N/A</v>
      </c>
      <c r="JN17" t="e">
        <v>#N/A</v>
      </c>
      <c r="JO17" t="e">
        <v>#N/A</v>
      </c>
      <c r="JP17" t="e">
        <v>#N/A</v>
      </c>
      <c r="JQ17" t="e">
        <v>#N/A</v>
      </c>
      <c r="JR17" t="e">
        <v>#N/A</v>
      </c>
      <c r="JS17" s="106"/>
      <c r="JT17" s="175"/>
      <c r="JU17" t="s">
        <v>473</v>
      </c>
      <c r="JV17" t="s">
        <v>2731</v>
      </c>
      <c r="JW17" s="106" t="s">
        <v>2692</v>
      </c>
      <c r="JY17" s="1" t="e">
        <v>#N/A</v>
      </c>
      <c r="JZ17" s="1" t="e">
        <v>#N/A</v>
      </c>
      <c r="KA17" s="1" t="e">
        <v>#N/A</v>
      </c>
      <c r="KB17" s="1" t="e">
        <v>#N/A</v>
      </c>
      <c r="KC17" t="e">
        <v>#N/A</v>
      </c>
      <c r="KD17" t="e">
        <v>#N/A</v>
      </c>
      <c r="KE17" t="e">
        <v>#N/A</v>
      </c>
      <c r="KF17" t="e">
        <v>#N/A</v>
      </c>
      <c r="KG17" t="e">
        <v>#N/A</v>
      </c>
      <c r="KH17" t="e">
        <v>#N/A</v>
      </c>
      <c r="KI17" s="38" t="e">
        <v>#N/A</v>
      </c>
      <c r="KJ17" t="e">
        <v>#N/A</v>
      </c>
      <c r="KK17" t="e">
        <v>#N/A</v>
      </c>
      <c r="KL17" t="e">
        <v>#N/A</v>
      </c>
      <c r="KM17" t="e">
        <v>#N/A</v>
      </c>
      <c r="KN17" t="e">
        <v>#N/A</v>
      </c>
      <c r="KO17" t="e">
        <v>#N/A</v>
      </c>
      <c r="KP17" t="e">
        <v>#N/A</v>
      </c>
      <c r="KQ17" t="e">
        <v>#N/A</v>
      </c>
      <c r="KR17" t="e">
        <v>#N/A</v>
      </c>
      <c r="KS17" t="e">
        <v>#N/A</v>
      </c>
      <c r="KT17" t="e">
        <v>#N/A</v>
      </c>
      <c r="KU17" s="106"/>
      <c r="KV17" s="175"/>
      <c r="KW17" t="s">
        <v>473</v>
      </c>
      <c r="KX17" t="s">
        <v>2731</v>
      </c>
      <c r="KY17" s="106" t="s">
        <v>2692</v>
      </c>
      <c r="LA17" s="1" t="e">
        <v>#N/A</v>
      </c>
      <c r="LB17" s="1" t="e">
        <v>#N/A</v>
      </c>
      <c r="LC17" s="1" t="e">
        <v>#N/A</v>
      </c>
      <c r="LD17" s="1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s="38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t="e">
        <v>#N/A</v>
      </c>
      <c r="LU17" t="e">
        <v>#N/A</v>
      </c>
      <c r="LV17" t="e">
        <v>#N/A</v>
      </c>
      <c r="LW17" s="106"/>
      <c r="LX17" s="175"/>
      <c r="LY17" t="s">
        <v>473</v>
      </c>
      <c r="LZ17" t="s">
        <v>2731</v>
      </c>
      <c r="MA17" s="106" t="s">
        <v>2692</v>
      </c>
      <c r="MC17" s="1" t="e">
        <v>#N/A</v>
      </c>
      <c r="MD17" s="1" t="e">
        <v>#N/A</v>
      </c>
      <c r="ME17" s="1" t="e">
        <v>#N/A</v>
      </c>
      <c r="MF17" s="1" t="e">
        <v>#N/A</v>
      </c>
      <c r="MG17" t="e">
        <v>#N/A</v>
      </c>
      <c r="MH17" t="e">
        <v>#N/A</v>
      </c>
      <c r="MI17" t="e">
        <v>#N/A</v>
      </c>
      <c r="MJ17" t="e">
        <v>#N/A</v>
      </c>
      <c r="MK17" t="e">
        <v>#N/A</v>
      </c>
      <c r="ML17" t="e">
        <v>#N/A</v>
      </c>
      <c r="MM17" s="38" t="e">
        <v>#N/A</v>
      </c>
      <c r="MN17" t="e">
        <v>#N/A</v>
      </c>
      <c r="MO17" t="e">
        <v>#N/A</v>
      </c>
      <c r="MP17" t="e">
        <v>#N/A</v>
      </c>
      <c r="MQ17" t="e">
        <v>#N/A</v>
      </c>
      <c r="MR17" t="e">
        <v>#N/A</v>
      </c>
      <c r="MS17" t="e">
        <v>#N/A</v>
      </c>
      <c r="MT17" t="e">
        <v>#N/A</v>
      </c>
      <c r="MU17" t="e">
        <v>#N/A</v>
      </c>
      <c r="MV17" t="e">
        <v>#N/A</v>
      </c>
      <c r="MW17" t="e">
        <v>#N/A</v>
      </c>
      <c r="MX17" t="e">
        <v>#N/A</v>
      </c>
      <c r="MY17" s="106"/>
      <c r="MZ17" s="175"/>
      <c r="NA17" t="s">
        <v>473</v>
      </c>
      <c r="NB17" t="s">
        <v>2731</v>
      </c>
      <c r="NC17" s="106" t="s">
        <v>2692</v>
      </c>
      <c r="NE17" s="1" t="e">
        <v>#N/A</v>
      </c>
      <c r="NF17" s="1" t="e">
        <v>#N/A</v>
      </c>
      <c r="NG17" s="1" t="e">
        <v>#N/A</v>
      </c>
      <c r="NH17" s="1" t="e">
        <v>#N/A</v>
      </c>
      <c r="NI17" t="e">
        <v>#N/A</v>
      </c>
      <c r="NJ17" t="e">
        <v>#N/A</v>
      </c>
      <c r="NK17" t="e">
        <v>#N/A</v>
      </c>
      <c r="NL17" t="e">
        <v>#N/A</v>
      </c>
      <c r="NM17" t="e">
        <v>#N/A</v>
      </c>
      <c r="NN17" t="e">
        <v>#N/A</v>
      </c>
      <c r="NO17" s="38" t="e">
        <v>#N/A</v>
      </c>
      <c r="NP17" t="e">
        <v>#N/A</v>
      </c>
      <c r="NQ17" t="e">
        <v>#N/A</v>
      </c>
      <c r="NR17" t="e">
        <v>#N/A</v>
      </c>
      <c r="NS17" t="e">
        <v>#N/A</v>
      </c>
      <c r="NT17" t="e">
        <v>#N/A</v>
      </c>
      <c r="NU17" t="e">
        <v>#N/A</v>
      </c>
      <c r="NV17" t="e">
        <v>#N/A</v>
      </c>
      <c r="NW17" t="e">
        <v>#N/A</v>
      </c>
      <c r="NX17" t="e">
        <v>#N/A</v>
      </c>
      <c r="NY17" t="e">
        <v>#N/A</v>
      </c>
      <c r="NZ17" t="e">
        <v>#N/A</v>
      </c>
      <c r="OA17" s="106"/>
      <c r="OB17" s="175"/>
      <c r="OC17" t="s">
        <v>473</v>
      </c>
      <c r="OD17" t="s">
        <v>2731</v>
      </c>
      <c r="OE17" s="106" t="s">
        <v>2692</v>
      </c>
      <c r="OG17" s="1" t="e">
        <v>#N/A</v>
      </c>
      <c r="OH17" s="1" t="e">
        <v>#N/A</v>
      </c>
      <c r="OI17" s="1" t="e">
        <v>#N/A</v>
      </c>
      <c r="OJ17" s="1" t="e">
        <v>#N/A</v>
      </c>
      <c r="OK17" t="e">
        <v>#N/A</v>
      </c>
      <c r="OL17" t="e">
        <v>#N/A</v>
      </c>
      <c r="OM17" t="e">
        <v>#N/A</v>
      </c>
      <c r="ON17" t="e">
        <v>#N/A</v>
      </c>
      <c r="OO17" t="e">
        <v>#N/A</v>
      </c>
      <c r="OP17" t="e">
        <v>#N/A</v>
      </c>
      <c r="OQ17" s="38" t="e">
        <v>#N/A</v>
      </c>
      <c r="OR17" t="e">
        <v>#N/A</v>
      </c>
      <c r="OS17" t="e">
        <v>#N/A</v>
      </c>
      <c r="OT17" t="e">
        <v>#N/A</v>
      </c>
      <c r="OU17" t="e">
        <v>#N/A</v>
      </c>
      <c r="OV17" t="e">
        <v>#N/A</v>
      </c>
      <c r="OW17" t="e">
        <v>#N/A</v>
      </c>
      <c r="OX17" t="e">
        <v>#N/A</v>
      </c>
      <c r="OY17" t="e">
        <v>#N/A</v>
      </c>
      <c r="OZ17" t="e">
        <v>#N/A</v>
      </c>
      <c r="PA17" t="e">
        <v>#N/A</v>
      </c>
      <c r="PB17" t="e">
        <v>#N/A</v>
      </c>
      <c r="PC17" s="106"/>
      <c r="PD17" s="175"/>
      <c r="PE17" t="s">
        <v>473</v>
      </c>
      <c r="PF17" t="s">
        <v>2731</v>
      </c>
      <c r="PG17" s="106" t="s">
        <v>2692</v>
      </c>
      <c r="PI17" s="1" t="e">
        <v>#N/A</v>
      </c>
      <c r="PJ17" s="1" t="e">
        <v>#N/A</v>
      </c>
      <c r="PK17" s="1" t="e">
        <v>#N/A</v>
      </c>
      <c r="PL17" s="1" t="e">
        <v>#N/A</v>
      </c>
      <c r="PM17" t="e">
        <v>#N/A</v>
      </c>
      <c r="PN17" t="e">
        <v>#N/A</v>
      </c>
      <c r="PO17" t="e">
        <v>#N/A</v>
      </c>
      <c r="PP17" t="e">
        <v>#N/A</v>
      </c>
      <c r="PQ17" t="e">
        <v>#N/A</v>
      </c>
      <c r="PR17" t="e">
        <v>#N/A</v>
      </c>
      <c r="PS17" s="38" t="e">
        <v>#N/A</v>
      </c>
      <c r="PT17" t="e">
        <v>#N/A</v>
      </c>
      <c r="PU17" t="e">
        <v>#N/A</v>
      </c>
      <c r="PV17" t="e">
        <v>#N/A</v>
      </c>
      <c r="PW17" t="e">
        <v>#N/A</v>
      </c>
      <c r="PX17" t="e">
        <v>#N/A</v>
      </c>
      <c r="PY17" t="e">
        <v>#N/A</v>
      </c>
      <c r="PZ17" t="e">
        <v>#N/A</v>
      </c>
      <c r="QA17" t="e">
        <v>#N/A</v>
      </c>
      <c r="QB17" t="e">
        <v>#N/A</v>
      </c>
      <c r="QC17" t="e">
        <v>#N/A</v>
      </c>
      <c r="QD17" t="e">
        <v>#N/A</v>
      </c>
      <c r="QE17" s="106"/>
      <c r="QF17" s="175"/>
      <c r="QG17" t="s">
        <v>473</v>
      </c>
      <c r="QH17" t="s">
        <v>2731</v>
      </c>
      <c r="QI17" s="106" t="s">
        <v>2692</v>
      </c>
      <c r="QK17" s="1" t="e">
        <v>#N/A</v>
      </c>
      <c r="QL17" s="1" t="e">
        <v>#N/A</v>
      </c>
      <c r="QM17" s="1" t="e">
        <v>#N/A</v>
      </c>
      <c r="QN17" s="1" t="e">
        <v>#N/A</v>
      </c>
      <c r="QO17" t="e">
        <v>#N/A</v>
      </c>
      <c r="QP17" t="e">
        <v>#N/A</v>
      </c>
      <c r="QQ17" t="e">
        <v>#N/A</v>
      </c>
      <c r="QR17" t="e">
        <v>#N/A</v>
      </c>
      <c r="QS17" t="e">
        <v>#N/A</v>
      </c>
      <c r="QT17" t="e">
        <v>#N/A</v>
      </c>
      <c r="QU17" s="38" t="e">
        <v>#N/A</v>
      </c>
      <c r="QV17" t="e">
        <v>#N/A</v>
      </c>
      <c r="QW17" t="e">
        <v>#N/A</v>
      </c>
      <c r="QX17" t="e">
        <v>#N/A</v>
      </c>
      <c r="QY17" t="e">
        <v>#N/A</v>
      </c>
      <c r="QZ17" t="e">
        <v>#N/A</v>
      </c>
      <c r="RA17" t="e">
        <v>#N/A</v>
      </c>
      <c r="RB17" t="e">
        <v>#N/A</v>
      </c>
      <c r="RC17" t="e">
        <v>#N/A</v>
      </c>
      <c r="RD17" t="e">
        <v>#N/A</v>
      </c>
      <c r="RE17" t="e">
        <v>#N/A</v>
      </c>
      <c r="RF17" t="e">
        <v>#N/A</v>
      </c>
      <c r="RG17" s="106"/>
      <c r="RH17" s="175"/>
      <c r="RI17" t="s">
        <v>473</v>
      </c>
      <c r="RJ17" t="s">
        <v>2731</v>
      </c>
      <c r="RK17" s="106" t="s">
        <v>2692</v>
      </c>
      <c r="RM17" s="1" t="e">
        <v>#N/A</v>
      </c>
      <c r="RN17" s="1" t="e">
        <v>#N/A</v>
      </c>
      <c r="RO17" s="1" t="e">
        <v>#N/A</v>
      </c>
      <c r="RP17" s="1" t="e">
        <v>#N/A</v>
      </c>
      <c r="RQ17" t="e">
        <v>#N/A</v>
      </c>
      <c r="RR17" t="e">
        <v>#N/A</v>
      </c>
      <c r="RS17" t="e">
        <v>#N/A</v>
      </c>
      <c r="RT17" t="e">
        <v>#N/A</v>
      </c>
      <c r="RU17" t="e">
        <v>#N/A</v>
      </c>
      <c r="RV17" t="e">
        <v>#N/A</v>
      </c>
      <c r="RW17" s="38" t="e">
        <v>#N/A</v>
      </c>
      <c r="RX17" t="e">
        <v>#N/A</v>
      </c>
      <c r="RY17" t="e">
        <v>#N/A</v>
      </c>
      <c r="RZ17" t="e">
        <v>#N/A</v>
      </c>
      <c r="SA17" t="e">
        <v>#N/A</v>
      </c>
      <c r="SB17" t="e">
        <v>#N/A</v>
      </c>
      <c r="SC17" t="e">
        <v>#N/A</v>
      </c>
      <c r="SD17" t="e">
        <v>#N/A</v>
      </c>
      <c r="SE17" t="e">
        <v>#N/A</v>
      </c>
      <c r="SF17" t="e">
        <v>#N/A</v>
      </c>
      <c r="SG17" t="e">
        <v>#N/A</v>
      </c>
      <c r="SH17" t="e">
        <v>#N/A</v>
      </c>
      <c r="SI17" s="106"/>
      <c r="SJ17" s="175"/>
      <c r="SK17" t="s">
        <v>473</v>
      </c>
      <c r="SL17" t="s">
        <v>2731</v>
      </c>
      <c r="SM17" s="106" t="s">
        <v>2692</v>
      </c>
      <c r="SO17" s="1" t="e">
        <v>#N/A</v>
      </c>
      <c r="SP17" s="1" t="e">
        <v>#N/A</v>
      </c>
      <c r="SQ17" s="1" t="e">
        <v>#N/A</v>
      </c>
      <c r="SR17" s="1" t="e">
        <v>#N/A</v>
      </c>
      <c r="SS17" t="e">
        <v>#N/A</v>
      </c>
      <c r="ST17" t="e">
        <v>#N/A</v>
      </c>
      <c r="SU17" t="e">
        <v>#N/A</v>
      </c>
      <c r="SV17" t="e">
        <v>#N/A</v>
      </c>
      <c r="SW17" t="e">
        <v>#N/A</v>
      </c>
      <c r="SX17" t="e">
        <v>#N/A</v>
      </c>
      <c r="SY17" s="38" t="e">
        <v>#N/A</v>
      </c>
      <c r="SZ17" t="e">
        <v>#N/A</v>
      </c>
      <c r="TA17" t="e">
        <v>#N/A</v>
      </c>
      <c r="TB17" t="e">
        <v>#N/A</v>
      </c>
      <c r="TC17" t="e">
        <v>#N/A</v>
      </c>
      <c r="TD17" t="e">
        <v>#N/A</v>
      </c>
      <c r="TE17" t="e">
        <v>#N/A</v>
      </c>
      <c r="TF17" t="e">
        <v>#N/A</v>
      </c>
      <c r="TG17" t="e">
        <v>#N/A</v>
      </c>
      <c r="TH17" t="e">
        <v>#N/A</v>
      </c>
      <c r="TI17" t="e">
        <v>#N/A</v>
      </c>
      <c r="TJ17" t="e">
        <v>#N/A</v>
      </c>
      <c r="TK17" s="106"/>
      <c r="TL17" s="175"/>
    </row>
    <row r="18" spans="1:532">
      <c r="A18" t="s">
        <v>2364</v>
      </c>
      <c r="B18" t="s">
        <v>2731</v>
      </c>
      <c r="C18" s="106" t="s">
        <v>2692</v>
      </c>
      <c r="E18" s="1" t="e">
        <v>#N/A</v>
      </c>
      <c r="F18" s="1" t="e">
        <v>#N/A</v>
      </c>
      <c r="G18" s="1" t="e">
        <v>#N/A</v>
      </c>
      <c r="H18" s="1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s="3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s="106"/>
      <c r="AB18" s="175"/>
      <c r="AC18" t="s">
        <v>2364</v>
      </c>
      <c r="AD18" t="s">
        <v>2731</v>
      </c>
      <c r="AE18" s="106" t="s">
        <v>2692</v>
      </c>
      <c r="AG18" s="1" t="e">
        <v>#N/A</v>
      </c>
      <c r="AH18" s="1" t="e">
        <v>#N/A</v>
      </c>
      <c r="AI18" s="1" t="e">
        <v>#N/A</v>
      </c>
      <c r="AJ18" s="1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s="3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s="106"/>
      <c r="BD18" s="175"/>
      <c r="BE18" t="s">
        <v>2364</v>
      </c>
      <c r="BF18" t="s">
        <v>2731</v>
      </c>
      <c r="BG18" s="106" t="s">
        <v>2692</v>
      </c>
      <c r="BI18" s="1" t="e">
        <v>#N/A</v>
      </c>
      <c r="BJ18" s="1" t="e">
        <v>#N/A</v>
      </c>
      <c r="BK18" s="1" t="e">
        <v>#N/A</v>
      </c>
      <c r="BL18" s="1" t="e">
        <v>#N/A</v>
      </c>
      <c r="BM18" t="e">
        <v>#N/A</v>
      </c>
      <c r="BN18" t="e">
        <v>#N/A</v>
      </c>
      <c r="BO18" t="e">
        <v>#N/A</v>
      </c>
      <c r="BP18" t="e">
        <v>#N/A</v>
      </c>
      <c r="BQ18" t="e">
        <v>#N/A</v>
      </c>
      <c r="BR18" t="e">
        <v>#N/A</v>
      </c>
      <c r="BS18" s="38" t="e">
        <v>#N/A</v>
      </c>
      <c r="BT18" t="e">
        <v>#N/A</v>
      </c>
      <c r="BU18" t="e">
        <v>#N/A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s="106"/>
      <c r="CF18" s="175"/>
      <c r="CG18" t="s">
        <v>2364</v>
      </c>
      <c r="CH18" s="277" t="s">
        <v>2729</v>
      </c>
      <c r="CI18" s="106" t="s">
        <v>2692</v>
      </c>
      <c r="CK18" s="1">
        <v>0</v>
      </c>
      <c r="CL18" s="1">
        <v>0</v>
      </c>
      <c r="CM18" s="1">
        <v>0</v>
      </c>
      <c r="CN18" s="1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 s="3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 s="106"/>
      <c r="DH18" s="175"/>
      <c r="DI18" t="s">
        <v>2364</v>
      </c>
      <c r="DJ18" t="s">
        <v>2731</v>
      </c>
      <c r="DK18" s="106" t="s">
        <v>2692</v>
      </c>
      <c r="DM18" s="1">
        <v>0</v>
      </c>
      <c r="DN18" s="1">
        <v>0</v>
      </c>
      <c r="DO18" s="1">
        <v>0</v>
      </c>
      <c r="DP18" s="1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 s="3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 s="106"/>
      <c r="EJ18" s="175"/>
      <c r="EK18" t="s">
        <v>2364</v>
      </c>
      <c r="EL18" t="s">
        <v>2731</v>
      </c>
      <c r="EM18" s="106" t="s">
        <v>2692</v>
      </c>
      <c r="EO18" s="1">
        <v>0.46133101851851849</v>
      </c>
      <c r="EP18" s="1">
        <v>0.39848379629629632</v>
      </c>
      <c r="EQ18" s="1">
        <v>5.1331018518518519E-2</v>
      </c>
      <c r="ER18" s="1">
        <v>1.1504629629629629E-2</v>
      </c>
      <c r="ES18">
        <v>81</v>
      </c>
      <c r="ET18">
        <v>127</v>
      </c>
      <c r="EU18">
        <v>208</v>
      </c>
      <c r="EV18">
        <v>2135</v>
      </c>
      <c r="EW18">
        <v>199</v>
      </c>
      <c r="EX18">
        <v>162</v>
      </c>
      <c r="EY18" s="38">
        <v>2496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 s="106">
        <v>3388</v>
      </c>
      <c r="FL18" s="175">
        <f t="shared" si="67"/>
        <v>73.671782762691848</v>
      </c>
      <c r="FM18" t="s">
        <v>2364</v>
      </c>
      <c r="FN18" t="s">
        <v>2731</v>
      </c>
      <c r="FO18" s="106" t="s">
        <v>2692</v>
      </c>
      <c r="FQ18" s="1">
        <v>0.49503472222222222</v>
      </c>
      <c r="FR18" s="1">
        <v>0.39990740740740738</v>
      </c>
      <c r="FS18" s="1">
        <v>6.9085648148148146E-2</v>
      </c>
      <c r="FT18" s="1">
        <v>2.6018518518518521E-2</v>
      </c>
      <c r="FU18">
        <v>266</v>
      </c>
      <c r="FV18">
        <v>134</v>
      </c>
      <c r="FW18">
        <v>400</v>
      </c>
      <c r="FX18">
        <v>3246</v>
      </c>
      <c r="FY18">
        <v>239</v>
      </c>
      <c r="FZ18">
        <v>87</v>
      </c>
      <c r="GA18" s="38">
        <v>3572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 s="106">
        <v>3388</v>
      </c>
      <c r="GN18" s="175">
        <f t="shared" si="66"/>
        <v>105.43093270365998</v>
      </c>
      <c r="GO18" t="s">
        <v>2364</v>
      </c>
      <c r="GP18" t="s">
        <v>2731</v>
      </c>
      <c r="GQ18" s="106" t="s">
        <v>2692</v>
      </c>
      <c r="GS18" s="1">
        <v>9.9409722222222219E-2</v>
      </c>
      <c r="GT18" s="1">
        <v>9.706018518518518E-2</v>
      </c>
      <c r="GU18" s="1">
        <v>9.7106481481481471E-3</v>
      </c>
      <c r="GV18" s="1">
        <v>2.3379629629629631E-3</v>
      </c>
      <c r="GW18">
        <v>37</v>
      </c>
      <c r="GX18">
        <v>23</v>
      </c>
      <c r="GY18">
        <v>60</v>
      </c>
      <c r="GZ18">
        <v>975</v>
      </c>
      <c r="HA18">
        <v>46</v>
      </c>
      <c r="HB18">
        <v>21</v>
      </c>
      <c r="HC18" s="38">
        <v>1042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 s="106"/>
      <c r="HP18" s="175"/>
      <c r="HQ18" t="s">
        <v>2364</v>
      </c>
      <c r="HR18" t="s">
        <v>2731</v>
      </c>
      <c r="HS18" s="106" t="s">
        <v>2692</v>
      </c>
      <c r="HU18" s="1" t="e">
        <v>#N/A</v>
      </c>
      <c r="HV18" s="1" t="e">
        <v>#N/A</v>
      </c>
      <c r="HW18" s="1" t="e">
        <v>#N/A</v>
      </c>
      <c r="HX18" s="1" t="e">
        <v>#N/A</v>
      </c>
      <c r="HY18" t="e">
        <v>#N/A</v>
      </c>
      <c r="HZ18" t="e">
        <v>#N/A</v>
      </c>
      <c r="IA18" t="e">
        <v>#N/A</v>
      </c>
      <c r="IB18" t="e">
        <v>#N/A</v>
      </c>
      <c r="IC18" t="e">
        <v>#N/A</v>
      </c>
      <c r="ID18" t="e">
        <v>#N/A</v>
      </c>
      <c r="IE18" s="38" t="e">
        <v>#N/A</v>
      </c>
      <c r="IF18" t="e">
        <v>#N/A</v>
      </c>
      <c r="IG18" t="e">
        <v>#N/A</v>
      </c>
      <c r="IH18" t="e">
        <v>#N/A</v>
      </c>
      <c r="II18" t="e">
        <v>#N/A</v>
      </c>
      <c r="IJ18" t="e">
        <v>#N/A</v>
      </c>
      <c r="IK18" t="e">
        <v>#N/A</v>
      </c>
      <c r="IL18" t="e">
        <v>#N/A</v>
      </c>
      <c r="IM18" t="e">
        <v>#N/A</v>
      </c>
      <c r="IN18" t="e">
        <v>#N/A</v>
      </c>
      <c r="IO18" t="e">
        <v>#N/A</v>
      </c>
      <c r="IP18" t="e">
        <v>#N/A</v>
      </c>
      <c r="IQ18" s="106"/>
      <c r="IR18" s="175"/>
      <c r="IS18" t="s">
        <v>2364</v>
      </c>
      <c r="IT18" t="s">
        <v>2731</v>
      </c>
      <c r="IU18" s="106" t="s">
        <v>2692</v>
      </c>
      <c r="IW18" s="1" t="e">
        <v>#N/A</v>
      </c>
      <c r="IX18" s="1" t="e">
        <v>#N/A</v>
      </c>
      <c r="IY18" s="1" t="e">
        <v>#N/A</v>
      </c>
      <c r="IZ18" s="1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v>#N/A</v>
      </c>
      <c r="JF18" t="e">
        <v>#N/A</v>
      </c>
      <c r="JG18" s="3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S18" s="106"/>
      <c r="JT18" s="175"/>
      <c r="JU18" t="s">
        <v>2364</v>
      </c>
      <c r="JV18" t="s">
        <v>2731</v>
      </c>
      <c r="JW18" s="106" t="s">
        <v>2692</v>
      </c>
      <c r="JY18" s="1" t="e">
        <v>#N/A</v>
      </c>
      <c r="JZ18" s="1" t="e">
        <v>#N/A</v>
      </c>
      <c r="KA18" s="1" t="e">
        <v>#N/A</v>
      </c>
      <c r="KB18" s="1" t="e">
        <v>#N/A</v>
      </c>
      <c r="KC18" t="e">
        <v>#N/A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s="3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P18" t="e">
        <v>#N/A</v>
      </c>
      <c r="KQ18" t="e">
        <v>#N/A</v>
      </c>
      <c r="KR18" t="e">
        <v>#N/A</v>
      </c>
      <c r="KS18" t="e">
        <v>#N/A</v>
      </c>
      <c r="KT18" t="e">
        <v>#N/A</v>
      </c>
      <c r="KU18" s="106"/>
      <c r="KV18" s="175"/>
      <c r="KW18" t="s">
        <v>2364</v>
      </c>
      <c r="KX18" t="s">
        <v>2731</v>
      </c>
      <c r="KY18" s="106" t="s">
        <v>2692</v>
      </c>
      <c r="LA18" s="1" t="e">
        <v>#N/A</v>
      </c>
      <c r="LB18" s="1" t="e">
        <v>#N/A</v>
      </c>
      <c r="LC18" s="1" t="e">
        <v>#N/A</v>
      </c>
      <c r="LD18" s="1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s="3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t="e">
        <v>#N/A</v>
      </c>
      <c r="LU18" t="e">
        <v>#N/A</v>
      </c>
      <c r="LV18" t="e">
        <v>#N/A</v>
      </c>
      <c r="LW18" s="106"/>
      <c r="LX18" s="175"/>
      <c r="LY18" t="s">
        <v>2364</v>
      </c>
      <c r="LZ18" t="s">
        <v>2731</v>
      </c>
      <c r="MA18" s="106" t="s">
        <v>2692</v>
      </c>
      <c r="MC18" s="1" t="e">
        <v>#N/A</v>
      </c>
      <c r="MD18" s="1" t="e">
        <v>#N/A</v>
      </c>
      <c r="ME18" s="1" t="e">
        <v>#N/A</v>
      </c>
      <c r="MF18" s="1" t="e">
        <v>#N/A</v>
      </c>
      <c r="MG18" t="e">
        <v>#N/A</v>
      </c>
      <c r="MH18" t="e">
        <v>#N/A</v>
      </c>
      <c r="MI18" t="e">
        <v>#N/A</v>
      </c>
      <c r="MJ18" t="e">
        <v>#N/A</v>
      </c>
      <c r="MK18" t="e">
        <v>#N/A</v>
      </c>
      <c r="ML18" t="e">
        <v>#N/A</v>
      </c>
      <c r="MM18" s="38" t="e">
        <v>#N/A</v>
      </c>
      <c r="MN18" t="e">
        <v>#N/A</v>
      </c>
      <c r="MO18" t="e">
        <v>#N/A</v>
      </c>
      <c r="MP18" t="e">
        <v>#N/A</v>
      </c>
      <c r="MQ18" t="e">
        <v>#N/A</v>
      </c>
      <c r="MR18" t="e">
        <v>#N/A</v>
      </c>
      <c r="MS18" t="e">
        <v>#N/A</v>
      </c>
      <c r="MT18" t="e">
        <v>#N/A</v>
      </c>
      <c r="MU18" t="e">
        <v>#N/A</v>
      </c>
      <c r="MV18" t="e">
        <v>#N/A</v>
      </c>
      <c r="MW18" t="e">
        <v>#N/A</v>
      </c>
      <c r="MX18" t="e">
        <v>#N/A</v>
      </c>
      <c r="MY18" s="106"/>
      <c r="MZ18" s="175"/>
      <c r="NA18" t="s">
        <v>2364</v>
      </c>
      <c r="NB18" t="s">
        <v>2731</v>
      </c>
      <c r="NC18" s="106" t="s">
        <v>2692</v>
      </c>
      <c r="NE18" s="1" t="e">
        <v>#N/A</v>
      </c>
      <c r="NF18" s="1" t="e">
        <v>#N/A</v>
      </c>
      <c r="NG18" s="1" t="e">
        <v>#N/A</v>
      </c>
      <c r="NH18" s="1" t="e">
        <v>#N/A</v>
      </c>
      <c r="NI18" t="e">
        <v>#N/A</v>
      </c>
      <c r="NJ18" t="e">
        <v>#N/A</v>
      </c>
      <c r="NK18" t="e">
        <v>#N/A</v>
      </c>
      <c r="NL18" t="e">
        <v>#N/A</v>
      </c>
      <c r="NM18" t="e">
        <v>#N/A</v>
      </c>
      <c r="NN18" t="e">
        <v>#N/A</v>
      </c>
      <c r="NO18" s="38" t="e">
        <v>#N/A</v>
      </c>
      <c r="NP18" t="e">
        <v>#N/A</v>
      </c>
      <c r="NQ18" t="e">
        <v>#N/A</v>
      </c>
      <c r="NR18" t="e">
        <v>#N/A</v>
      </c>
      <c r="NS18" t="e">
        <v>#N/A</v>
      </c>
      <c r="NT18" t="e">
        <v>#N/A</v>
      </c>
      <c r="NU18" t="e">
        <v>#N/A</v>
      </c>
      <c r="NV18" t="e">
        <v>#N/A</v>
      </c>
      <c r="NW18" t="e">
        <v>#N/A</v>
      </c>
      <c r="NX18" t="e">
        <v>#N/A</v>
      </c>
      <c r="NY18" t="e">
        <v>#N/A</v>
      </c>
      <c r="NZ18" t="e">
        <v>#N/A</v>
      </c>
      <c r="OA18" s="106"/>
      <c r="OB18" s="175"/>
      <c r="OC18" t="s">
        <v>2364</v>
      </c>
      <c r="OD18" t="s">
        <v>2731</v>
      </c>
      <c r="OE18" s="106" t="s">
        <v>2692</v>
      </c>
      <c r="OG18" s="1" t="e">
        <v>#N/A</v>
      </c>
      <c r="OH18" s="1" t="e">
        <v>#N/A</v>
      </c>
      <c r="OI18" s="1" t="e">
        <v>#N/A</v>
      </c>
      <c r="OJ18" s="1" t="e">
        <v>#N/A</v>
      </c>
      <c r="OK18" t="e">
        <v>#N/A</v>
      </c>
      <c r="OL18" t="e">
        <v>#N/A</v>
      </c>
      <c r="OM18" t="e">
        <v>#N/A</v>
      </c>
      <c r="ON18" t="e">
        <v>#N/A</v>
      </c>
      <c r="OO18" t="e">
        <v>#N/A</v>
      </c>
      <c r="OP18" t="e">
        <v>#N/A</v>
      </c>
      <c r="OQ18" s="38" t="e">
        <v>#N/A</v>
      </c>
      <c r="OR18" t="e">
        <v>#N/A</v>
      </c>
      <c r="OS18" t="e">
        <v>#N/A</v>
      </c>
      <c r="OT18" t="e">
        <v>#N/A</v>
      </c>
      <c r="OU18" t="e">
        <v>#N/A</v>
      </c>
      <c r="OV18" t="e">
        <v>#N/A</v>
      </c>
      <c r="OW18" t="e">
        <v>#N/A</v>
      </c>
      <c r="OX18" t="e">
        <v>#N/A</v>
      </c>
      <c r="OY18" t="e">
        <v>#N/A</v>
      </c>
      <c r="OZ18" t="e">
        <v>#N/A</v>
      </c>
      <c r="PA18" t="e">
        <v>#N/A</v>
      </c>
      <c r="PB18" t="e">
        <v>#N/A</v>
      </c>
      <c r="PC18" s="106"/>
      <c r="PD18" s="175"/>
      <c r="PE18" t="s">
        <v>2364</v>
      </c>
      <c r="PF18" t="s">
        <v>2731</v>
      </c>
      <c r="PG18" s="106" t="s">
        <v>2692</v>
      </c>
      <c r="PI18" s="1" t="e">
        <v>#N/A</v>
      </c>
      <c r="PJ18" s="1" t="e">
        <v>#N/A</v>
      </c>
      <c r="PK18" s="1" t="e">
        <v>#N/A</v>
      </c>
      <c r="PL18" s="1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s="38" t="e">
        <v>#N/A</v>
      </c>
      <c r="PT18" t="e">
        <v>#N/A</v>
      </c>
      <c r="PU18" t="e">
        <v>#N/A</v>
      </c>
      <c r="PV18" t="e">
        <v>#N/A</v>
      </c>
      <c r="PW18" t="e">
        <v>#N/A</v>
      </c>
      <c r="PX18" t="e">
        <v>#N/A</v>
      </c>
      <c r="PY18" t="e">
        <v>#N/A</v>
      </c>
      <c r="PZ18" t="e">
        <v>#N/A</v>
      </c>
      <c r="QA18" t="e">
        <v>#N/A</v>
      </c>
      <c r="QB18" t="e">
        <v>#N/A</v>
      </c>
      <c r="QC18" t="e">
        <v>#N/A</v>
      </c>
      <c r="QD18" t="e">
        <v>#N/A</v>
      </c>
      <c r="QE18" s="106"/>
      <c r="QF18" s="175"/>
      <c r="QG18" t="s">
        <v>2364</v>
      </c>
      <c r="QH18" t="s">
        <v>2731</v>
      </c>
      <c r="QI18" s="106" t="s">
        <v>2692</v>
      </c>
      <c r="QK18" s="1" t="e">
        <v>#N/A</v>
      </c>
      <c r="QL18" s="1" t="e">
        <v>#N/A</v>
      </c>
      <c r="QM18" s="1" t="e">
        <v>#N/A</v>
      </c>
      <c r="QN18" s="1" t="e">
        <v>#N/A</v>
      </c>
      <c r="QO18" t="e">
        <v>#N/A</v>
      </c>
      <c r="QP18" t="e">
        <v>#N/A</v>
      </c>
      <c r="QQ18" t="e">
        <v>#N/A</v>
      </c>
      <c r="QR18" t="e">
        <v>#N/A</v>
      </c>
      <c r="QS18" t="e">
        <v>#N/A</v>
      </c>
      <c r="QT18" t="e">
        <v>#N/A</v>
      </c>
      <c r="QU18" s="38" t="e">
        <v>#N/A</v>
      </c>
      <c r="QV18" t="e">
        <v>#N/A</v>
      </c>
      <c r="QW18" t="e">
        <v>#N/A</v>
      </c>
      <c r="QX18" t="e">
        <v>#N/A</v>
      </c>
      <c r="QY18" t="e">
        <v>#N/A</v>
      </c>
      <c r="QZ18" t="e">
        <v>#N/A</v>
      </c>
      <c r="RA18" t="e">
        <v>#N/A</v>
      </c>
      <c r="RB18" t="e">
        <v>#N/A</v>
      </c>
      <c r="RC18" t="e">
        <v>#N/A</v>
      </c>
      <c r="RD18" t="e">
        <v>#N/A</v>
      </c>
      <c r="RE18" t="e">
        <v>#N/A</v>
      </c>
      <c r="RF18" t="e">
        <v>#N/A</v>
      </c>
      <c r="RG18" s="106"/>
      <c r="RH18" s="175"/>
      <c r="RI18" t="s">
        <v>2364</v>
      </c>
      <c r="RJ18" t="s">
        <v>2731</v>
      </c>
      <c r="RK18" s="106" t="s">
        <v>2692</v>
      </c>
      <c r="RM18" s="1" t="e">
        <v>#N/A</v>
      </c>
      <c r="RN18" s="1" t="e">
        <v>#N/A</v>
      </c>
      <c r="RO18" s="1" t="e">
        <v>#N/A</v>
      </c>
      <c r="RP18" s="1" t="e">
        <v>#N/A</v>
      </c>
      <c r="RQ18" t="e">
        <v>#N/A</v>
      </c>
      <c r="RR18" t="e">
        <v>#N/A</v>
      </c>
      <c r="RS18" t="e">
        <v>#N/A</v>
      </c>
      <c r="RT18" t="e">
        <v>#N/A</v>
      </c>
      <c r="RU18" t="e">
        <v>#N/A</v>
      </c>
      <c r="RV18" t="e">
        <v>#N/A</v>
      </c>
      <c r="RW18" s="38" t="e">
        <v>#N/A</v>
      </c>
      <c r="RX18" t="e">
        <v>#N/A</v>
      </c>
      <c r="RY18" t="e">
        <v>#N/A</v>
      </c>
      <c r="RZ18" t="e">
        <v>#N/A</v>
      </c>
      <c r="SA18" t="e">
        <v>#N/A</v>
      </c>
      <c r="SB18" t="e">
        <v>#N/A</v>
      </c>
      <c r="SC18" t="e">
        <v>#N/A</v>
      </c>
      <c r="SD18" t="e">
        <v>#N/A</v>
      </c>
      <c r="SE18" t="e">
        <v>#N/A</v>
      </c>
      <c r="SF18" t="e">
        <v>#N/A</v>
      </c>
      <c r="SG18" t="e">
        <v>#N/A</v>
      </c>
      <c r="SH18" t="e">
        <v>#N/A</v>
      </c>
      <c r="SI18" s="106"/>
      <c r="SJ18" s="175"/>
      <c r="SK18" t="s">
        <v>2364</v>
      </c>
      <c r="SL18" t="s">
        <v>2731</v>
      </c>
      <c r="SM18" s="106" t="s">
        <v>2692</v>
      </c>
      <c r="SO18" s="1" t="e">
        <v>#N/A</v>
      </c>
      <c r="SP18" s="1" t="e">
        <v>#N/A</v>
      </c>
      <c r="SQ18" s="1" t="e">
        <v>#N/A</v>
      </c>
      <c r="SR18" s="1" t="e">
        <v>#N/A</v>
      </c>
      <c r="SS18" t="e">
        <v>#N/A</v>
      </c>
      <c r="ST18" t="e">
        <v>#N/A</v>
      </c>
      <c r="SU18" t="e">
        <v>#N/A</v>
      </c>
      <c r="SV18" t="e">
        <v>#N/A</v>
      </c>
      <c r="SW18" t="e">
        <v>#N/A</v>
      </c>
      <c r="SX18" t="e">
        <v>#N/A</v>
      </c>
      <c r="SY18" s="38" t="e">
        <v>#N/A</v>
      </c>
      <c r="SZ18" t="e">
        <v>#N/A</v>
      </c>
      <c r="TA18" t="e">
        <v>#N/A</v>
      </c>
      <c r="TB18" t="e">
        <v>#N/A</v>
      </c>
      <c r="TC18" t="e">
        <v>#N/A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K18" s="106"/>
      <c r="TL18" s="175"/>
    </row>
    <row r="19" spans="1:532">
      <c r="A19" t="s">
        <v>2367</v>
      </c>
      <c r="B19" t="s">
        <v>2731</v>
      </c>
      <c r="C19" s="106" t="s">
        <v>2692</v>
      </c>
      <c r="E19" s="1">
        <v>8.4247685185185175E-2</v>
      </c>
      <c r="F19" s="1">
        <v>6.9768518518518521E-2</v>
      </c>
      <c r="G19" s="1">
        <v>5.7870370370370376E-3</v>
      </c>
      <c r="H19" s="1">
        <v>8.6805555555555559E-3</v>
      </c>
      <c r="I19">
        <v>80</v>
      </c>
      <c r="J19">
        <v>40</v>
      </c>
      <c r="K19">
        <v>120</v>
      </c>
      <c r="L19">
        <v>737</v>
      </c>
      <c r="M19">
        <v>103</v>
      </c>
      <c r="N19">
        <v>25</v>
      </c>
      <c r="O19" s="38">
        <v>865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106">
        <v>1600</v>
      </c>
      <c r="AB19" s="175">
        <f t="shared" ref="AB19" si="68">O19/AA19*100</f>
        <v>54.0625</v>
      </c>
      <c r="AC19" t="s">
        <v>2367</v>
      </c>
      <c r="AD19" t="s">
        <v>2731</v>
      </c>
      <c r="AE19" s="106" t="s">
        <v>2692</v>
      </c>
      <c r="AG19" s="1">
        <v>0.17166666666666666</v>
      </c>
      <c r="AH19" s="1">
        <v>0.12229166666666667</v>
      </c>
      <c r="AI19" s="1">
        <v>2.3958333333333331E-2</v>
      </c>
      <c r="AJ19" s="1">
        <v>2.539351851851852E-2</v>
      </c>
      <c r="AK19">
        <v>61</v>
      </c>
      <c r="AL19">
        <v>87</v>
      </c>
      <c r="AM19">
        <v>148</v>
      </c>
      <c r="AN19">
        <v>2226</v>
      </c>
      <c r="AO19">
        <v>220</v>
      </c>
      <c r="AP19">
        <v>40</v>
      </c>
      <c r="AQ19" s="38">
        <v>2486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06">
        <v>2400</v>
      </c>
      <c r="BD19" s="175">
        <f t="shared" ref="BD19" si="69">AQ19/BC19*100</f>
        <v>103.58333333333334</v>
      </c>
      <c r="BE19" t="s">
        <v>2367</v>
      </c>
      <c r="BF19" t="s">
        <v>2731</v>
      </c>
      <c r="BG19" s="106" t="s">
        <v>2692</v>
      </c>
      <c r="BI19" s="1">
        <v>0.22328703703703703</v>
      </c>
      <c r="BJ19" s="1">
        <v>0.18939814814814815</v>
      </c>
      <c r="BK19" s="1">
        <v>3.9479166666666669E-2</v>
      </c>
      <c r="BL19" s="1">
        <v>3.3888888888888885E-2</v>
      </c>
      <c r="BM19">
        <v>57</v>
      </c>
      <c r="BN19">
        <v>117</v>
      </c>
      <c r="BO19">
        <v>174</v>
      </c>
      <c r="BP19">
        <v>3432</v>
      </c>
      <c r="BQ19">
        <v>420</v>
      </c>
      <c r="BR19">
        <v>60</v>
      </c>
      <c r="BS19" s="38">
        <v>3912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 s="106">
        <v>3200</v>
      </c>
      <c r="CF19" s="175">
        <f t="shared" ref="CF19" si="70">BS19/CE19*100</f>
        <v>122.24999999999999</v>
      </c>
      <c r="CG19" t="s">
        <v>2367</v>
      </c>
      <c r="CH19" s="277" t="s">
        <v>2729</v>
      </c>
      <c r="CI19" s="106" t="s">
        <v>2692</v>
      </c>
      <c r="CK19" s="1">
        <v>0.22872685185185185</v>
      </c>
      <c r="CL19" s="1">
        <v>0.15385416666666665</v>
      </c>
      <c r="CM19" s="1">
        <v>3.681712962962963E-2</v>
      </c>
      <c r="CN19" s="1">
        <v>3.8043981481481477E-2</v>
      </c>
      <c r="CO19">
        <v>82</v>
      </c>
      <c r="CP19">
        <v>98</v>
      </c>
      <c r="CQ19">
        <v>180</v>
      </c>
      <c r="CR19">
        <v>3098</v>
      </c>
      <c r="CS19">
        <v>305</v>
      </c>
      <c r="CT19">
        <v>65</v>
      </c>
      <c r="CU19" s="38">
        <v>3468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 s="106">
        <v>3388</v>
      </c>
      <c r="DH19" s="175">
        <f t="shared" ref="DH19" si="71">CU19/DG19*100</f>
        <v>102.36127508854781</v>
      </c>
      <c r="DI19" t="s">
        <v>2367</v>
      </c>
      <c r="DJ19" t="s">
        <v>2731</v>
      </c>
      <c r="DK19" s="106" t="s">
        <v>2692</v>
      </c>
      <c r="DM19" s="1">
        <v>0.17856481481481482</v>
      </c>
      <c r="DN19" s="1">
        <v>0.13694444444444445</v>
      </c>
      <c r="DO19" s="1">
        <v>2.5127314814814811E-2</v>
      </c>
      <c r="DP19" s="1">
        <v>1.6481481481481482E-2</v>
      </c>
      <c r="DQ19">
        <v>73</v>
      </c>
      <c r="DR19">
        <v>83</v>
      </c>
      <c r="DS19">
        <v>156</v>
      </c>
      <c r="DT19">
        <v>3172</v>
      </c>
      <c r="DU19">
        <v>260</v>
      </c>
      <c r="DV19">
        <v>22</v>
      </c>
      <c r="DW19" s="38">
        <v>3454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 s="106">
        <v>3388</v>
      </c>
      <c r="EJ19" s="175">
        <f t="shared" si="4"/>
        <v>101.94805194805194</v>
      </c>
      <c r="EK19" t="s">
        <v>2367</v>
      </c>
      <c r="EL19" t="s">
        <v>2731</v>
      </c>
      <c r="EM19" s="106" t="s">
        <v>2692</v>
      </c>
      <c r="EO19" s="1">
        <v>0.27011574074074074</v>
      </c>
      <c r="EP19" s="1">
        <v>0.16142361111111111</v>
      </c>
      <c r="EQ19" s="1">
        <v>6.4988425925925922E-2</v>
      </c>
      <c r="ER19" s="1">
        <v>4.3692129629629629E-2</v>
      </c>
      <c r="ES19">
        <v>168</v>
      </c>
      <c r="ET19">
        <v>124</v>
      </c>
      <c r="EU19">
        <v>292</v>
      </c>
      <c r="EV19">
        <v>3355</v>
      </c>
      <c r="EW19">
        <v>254</v>
      </c>
      <c r="EX19">
        <v>57</v>
      </c>
      <c r="EY19" s="38">
        <v>3666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 s="106">
        <v>3388</v>
      </c>
      <c r="FL19" s="175">
        <f t="shared" ref="FL19:FL20" si="72">EY19/FK19*100</f>
        <v>108.20543093270365</v>
      </c>
      <c r="FM19" t="s">
        <v>2367</v>
      </c>
      <c r="FN19" t="s">
        <v>2731</v>
      </c>
      <c r="FO19" s="106" t="s">
        <v>2692</v>
      </c>
      <c r="FQ19" s="1">
        <v>0.28159722222222222</v>
      </c>
      <c r="FR19" s="1">
        <v>0.13530092592592594</v>
      </c>
      <c r="FS19" s="1">
        <v>4.614583333333333E-2</v>
      </c>
      <c r="FT19" s="1">
        <v>0.10013888888888889</v>
      </c>
      <c r="FU19">
        <v>130</v>
      </c>
      <c r="FV19">
        <v>91</v>
      </c>
      <c r="FW19">
        <v>221</v>
      </c>
      <c r="FX19">
        <v>2154</v>
      </c>
      <c r="FY19">
        <v>227</v>
      </c>
      <c r="FZ19">
        <v>45</v>
      </c>
      <c r="GA19" s="38">
        <v>2426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 s="106">
        <v>2541</v>
      </c>
      <c r="GN19" s="175">
        <f t="shared" si="66"/>
        <v>95.474222746950019</v>
      </c>
      <c r="GO19" t="s">
        <v>2367</v>
      </c>
      <c r="GP19" t="s">
        <v>2731</v>
      </c>
      <c r="GQ19" s="106" t="s">
        <v>2692</v>
      </c>
      <c r="GS19" s="1">
        <v>0.37626157407407407</v>
      </c>
      <c r="GT19" s="1">
        <v>0.21390046296296297</v>
      </c>
      <c r="GU19" s="1">
        <v>9.2731481481481484E-2</v>
      </c>
      <c r="GV19" s="1">
        <v>0.16236111111111109</v>
      </c>
      <c r="GW19">
        <v>159</v>
      </c>
      <c r="GX19">
        <v>107</v>
      </c>
      <c r="GY19">
        <v>266</v>
      </c>
      <c r="GZ19">
        <v>3187</v>
      </c>
      <c r="HA19">
        <v>302</v>
      </c>
      <c r="HB19">
        <v>50</v>
      </c>
      <c r="HC19" s="38">
        <v>3539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 s="106">
        <v>3388</v>
      </c>
      <c r="HP19" s="175">
        <f t="shared" ref="HP19" si="73">HC19/HO19*100</f>
        <v>104.45690672963399</v>
      </c>
      <c r="HQ19" t="s">
        <v>2367</v>
      </c>
      <c r="HR19" t="s">
        <v>2731</v>
      </c>
      <c r="HS19" s="106" t="s">
        <v>2692</v>
      </c>
      <c r="HU19" s="1">
        <v>0.31687500000000002</v>
      </c>
      <c r="HV19" s="1">
        <v>0.14831018518518518</v>
      </c>
      <c r="HW19" s="1">
        <v>5.5324074074074074E-2</v>
      </c>
      <c r="HX19" s="1">
        <v>0.11322916666666666</v>
      </c>
      <c r="HY19">
        <v>142</v>
      </c>
      <c r="HZ19">
        <v>96</v>
      </c>
      <c r="IA19">
        <v>238</v>
      </c>
      <c r="IB19">
        <v>2751</v>
      </c>
      <c r="IC19">
        <v>285</v>
      </c>
      <c r="ID19">
        <v>19</v>
      </c>
      <c r="IE19" s="38">
        <v>3055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 s="106">
        <v>3388</v>
      </c>
      <c r="IR19" s="175">
        <f t="shared" ref="IR19" si="74">IE19/IQ19*100</f>
        <v>90.171192443919708</v>
      </c>
      <c r="IS19" t="s">
        <v>2367</v>
      </c>
      <c r="IT19" t="s">
        <v>2731</v>
      </c>
      <c r="IU19" s="106" t="s">
        <v>2692</v>
      </c>
      <c r="IW19" s="1">
        <v>0.31687500000000002</v>
      </c>
      <c r="IX19" s="1">
        <v>0.14831018518518518</v>
      </c>
      <c r="IY19" s="1">
        <v>5.5324074074074074E-2</v>
      </c>
      <c r="IZ19" s="1">
        <v>0.11322916666666666</v>
      </c>
      <c r="JA19">
        <v>142</v>
      </c>
      <c r="JB19">
        <v>96</v>
      </c>
      <c r="JC19">
        <v>238</v>
      </c>
      <c r="JD19">
        <v>2751</v>
      </c>
      <c r="JE19">
        <v>285</v>
      </c>
      <c r="JF19">
        <v>19</v>
      </c>
      <c r="JG19" s="38">
        <v>3055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 s="106">
        <v>3388</v>
      </c>
      <c r="JT19" s="175">
        <f t="shared" ref="JT19" si="75">JG19/JS19*100</f>
        <v>90.171192443919708</v>
      </c>
      <c r="JU19" t="s">
        <v>2367</v>
      </c>
      <c r="JV19" t="s">
        <v>2731</v>
      </c>
      <c r="JW19" s="106" t="s">
        <v>2692</v>
      </c>
      <c r="JY19" s="1">
        <v>0.30096064814814816</v>
      </c>
      <c r="JZ19" s="1">
        <v>0.17067129629629629</v>
      </c>
      <c r="KA19" s="1">
        <v>4.7673611111111104E-2</v>
      </c>
      <c r="KB19" s="1">
        <v>8.2604166666666659E-2</v>
      </c>
      <c r="KC19">
        <v>66</v>
      </c>
      <c r="KD19">
        <v>79</v>
      </c>
      <c r="KE19">
        <v>145</v>
      </c>
      <c r="KF19">
        <v>1937</v>
      </c>
      <c r="KG19">
        <v>306</v>
      </c>
      <c r="KH19">
        <v>48</v>
      </c>
      <c r="KI19" s="38">
        <v>2291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 s="106">
        <v>3388</v>
      </c>
      <c r="KV19" s="175">
        <f t="shared" ref="KV19" si="76">KI19/KU19*100</f>
        <v>67.621015348288068</v>
      </c>
      <c r="KW19" t="s">
        <v>2367</v>
      </c>
      <c r="KX19" t="s">
        <v>2731</v>
      </c>
      <c r="KY19" s="106" t="s">
        <v>2692</v>
      </c>
      <c r="LA19" s="1">
        <v>6.9606481481481478E-2</v>
      </c>
      <c r="LB19" s="1">
        <v>4.8020833333333339E-2</v>
      </c>
      <c r="LC19" s="1">
        <v>1.1793981481481482E-2</v>
      </c>
      <c r="LD19" s="1">
        <v>9.780092592592592E-3</v>
      </c>
      <c r="LE19">
        <v>5</v>
      </c>
      <c r="LF19">
        <v>17</v>
      </c>
      <c r="LG19">
        <v>22</v>
      </c>
      <c r="LH19">
        <v>463</v>
      </c>
      <c r="LI19">
        <v>54</v>
      </c>
      <c r="LJ19">
        <v>11</v>
      </c>
      <c r="LK19" s="38">
        <v>528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 s="106"/>
      <c r="LX19" s="175"/>
      <c r="LY19" t="s">
        <v>2367</v>
      </c>
      <c r="LZ19" t="s">
        <v>2731</v>
      </c>
      <c r="MA19" s="106" t="s">
        <v>2692</v>
      </c>
      <c r="MC19" s="1">
        <v>0.39126157407407408</v>
      </c>
      <c r="MD19" s="1">
        <v>0.21332175925925925</v>
      </c>
      <c r="ME19" s="1">
        <v>0.11348379629629629</v>
      </c>
      <c r="MF19" s="1">
        <v>6.4444444444444443E-2</v>
      </c>
      <c r="MG19">
        <v>39</v>
      </c>
      <c r="MH19">
        <v>95</v>
      </c>
      <c r="MI19">
        <v>134</v>
      </c>
      <c r="MJ19">
        <v>2611</v>
      </c>
      <c r="MK19">
        <v>318</v>
      </c>
      <c r="ML19">
        <v>32</v>
      </c>
      <c r="MM19" s="38">
        <v>2961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 s="106">
        <v>3388</v>
      </c>
      <c r="MZ19" s="175">
        <f t="shared" ref="MZ19" si="77">MM19/MY19*100</f>
        <v>87.396694214876035</v>
      </c>
      <c r="NA19" t="s">
        <v>2367</v>
      </c>
      <c r="NB19" t="s">
        <v>2731</v>
      </c>
      <c r="NC19" s="106" t="s">
        <v>2692</v>
      </c>
      <c r="NE19" s="1">
        <v>0.38439814814814816</v>
      </c>
      <c r="NF19" s="1">
        <v>0.28158564814814818</v>
      </c>
      <c r="NG19" s="1">
        <v>5.9201388888888894E-2</v>
      </c>
      <c r="NH19" s="1">
        <v>0.10281250000000001</v>
      </c>
      <c r="NI19">
        <v>197</v>
      </c>
      <c r="NJ19">
        <v>140</v>
      </c>
      <c r="NK19">
        <v>337</v>
      </c>
      <c r="NL19">
        <v>3679</v>
      </c>
      <c r="NM19">
        <v>407</v>
      </c>
      <c r="NN19">
        <v>59</v>
      </c>
      <c r="NO19" s="38">
        <v>4145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 s="106">
        <v>3388</v>
      </c>
      <c r="OB19" s="175">
        <f t="shared" ref="OB19:OB20" si="78">NO19/OA19*100</f>
        <v>122.3435655253837</v>
      </c>
      <c r="OC19" t="s">
        <v>2367</v>
      </c>
      <c r="OD19" t="s">
        <v>2731</v>
      </c>
      <c r="OE19" s="106" t="s">
        <v>2692</v>
      </c>
      <c r="OG19" s="1">
        <v>0.34797453703703707</v>
      </c>
      <c r="OH19" s="1">
        <v>0.24741898148148148</v>
      </c>
      <c r="OI19" s="1">
        <v>6.173611111111111E-2</v>
      </c>
      <c r="OJ19" s="1">
        <v>3.8819444444444441E-2</v>
      </c>
      <c r="OK19">
        <v>113</v>
      </c>
      <c r="OL19">
        <v>133</v>
      </c>
      <c r="OM19">
        <v>246</v>
      </c>
      <c r="ON19">
        <v>2709</v>
      </c>
      <c r="OO19">
        <v>383</v>
      </c>
      <c r="OP19">
        <v>69</v>
      </c>
      <c r="OQ19" s="38">
        <v>3161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 s="106">
        <v>3600</v>
      </c>
      <c r="PD19" s="175">
        <f t="shared" ref="PD19:PD20" si="79">OQ19/PC19*100</f>
        <v>87.805555555555557</v>
      </c>
      <c r="PE19" t="s">
        <v>2367</v>
      </c>
      <c r="PF19" t="s">
        <v>2731</v>
      </c>
      <c r="PG19" s="106" t="s">
        <v>2692</v>
      </c>
      <c r="PI19" s="1">
        <v>0.12067129629629629</v>
      </c>
      <c r="PJ19" s="1">
        <v>0.11273148148148149</v>
      </c>
      <c r="PK19" s="1">
        <v>4.7453703703703703E-3</v>
      </c>
      <c r="PL19" s="1">
        <v>3.1828703703703702E-3</v>
      </c>
      <c r="PM19">
        <v>65</v>
      </c>
      <c r="PN19">
        <v>76</v>
      </c>
      <c r="PO19">
        <v>141</v>
      </c>
      <c r="PP19">
        <v>1861</v>
      </c>
      <c r="PQ19">
        <v>203</v>
      </c>
      <c r="PR19">
        <v>28</v>
      </c>
      <c r="PS19" s="38">
        <v>2092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 s="106">
        <v>2682</v>
      </c>
      <c r="QF19" s="175">
        <f t="shared" ref="QF19:QF20" si="80">PS19/QE19*100</f>
        <v>78.001491424310217</v>
      </c>
      <c r="QG19" t="s">
        <v>2367</v>
      </c>
      <c r="QH19" t="s">
        <v>2731</v>
      </c>
      <c r="QI19" s="106" t="s">
        <v>2692</v>
      </c>
      <c r="QK19" s="1">
        <v>0.33574074074074073</v>
      </c>
      <c r="QL19" s="1">
        <v>0.26133101851851853</v>
      </c>
      <c r="QM19" s="1">
        <v>3.8321759259259257E-2</v>
      </c>
      <c r="QN19" s="1">
        <v>3.6076388888888887E-2</v>
      </c>
      <c r="QO19">
        <v>92</v>
      </c>
      <c r="QP19">
        <v>134</v>
      </c>
      <c r="QQ19">
        <v>226</v>
      </c>
      <c r="QR19">
        <v>3728</v>
      </c>
      <c r="QS19">
        <v>464</v>
      </c>
      <c r="QT19">
        <v>92</v>
      </c>
      <c r="QU19" s="38">
        <v>4284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 s="106">
        <v>3600</v>
      </c>
      <c r="RH19" s="175">
        <f t="shared" ref="RH19" si="81">QU19/RG19*100</f>
        <v>119</v>
      </c>
      <c r="RI19" t="s">
        <v>2367</v>
      </c>
      <c r="RJ19" t="s">
        <v>2731</v>
      </c>
      <c r="RK19" s="106" t="s">
        <v>2692</v>
      </c>
      <c r="RM19" s="1">
        <v>0.23702546296296298</v>
      </c>
      <c r="RN19" s="1">
        <v>0.20694444444444446</v>
      </c>
      <c r="RO19" s="1">
        <v>1.3055555555555556E-2</v>
      </c>
      <c r="RP19" s="1">
        <v>1.7013888888888887E-2</v>
      </c>
      <c r="RQ19">
        <v>88</v>
      </c>
      <c r="RR19">
        <v>109</v>
      </c>
      <c r="RS19">
        <v>197</v>
      </c>
      <c r="RT19">
        <v>3513</v>
      </c>
      <c r="RU19">
        <v>347</v>
      </c>
      <c r="RV19">
        <v>64</v>
      </c>
      <c r="RW19" s="38">
        <v>3924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 s="106">
        <v>3600</v>
      </c>
      <c r="SJ19" s="175">
        <f t="shared" ref="SJ19" si="82">RW19/SI19*100</f>
        <v>109.00000000000001</v>
      </c>
      <c r="SK19" t="s">
        <v>2367</v>
      </c>
      <c r="SL19" t="s">
        <v>2731</v>
      </c>
      <c r="SM19" s="106" t="s">
        <v>2692</v>
      </c>
      <c r="SO19" s="1">
        <v>7.149305555555556E-2</v>
      </c>
      <c r="SP19" s="1">
        <v>6.5972222222222224E-2</v>
      </c>
      <c r="SQ19" s="1">
        <v>4.6296296296296302E-3</v>
      </c>
      <c r="SR19" s="1">
        <v>5.5208333333333333E-3</v>
      </c>
      <c r="SS19">
        <v>27</v>
      </c>
      <c r="ST19">
        <v>33</v>
      </c>
      <c r="SU19">
        <v>60</v>
      </c>
      <c r="SV19">
        <v>955</v>
      </c>
      <c r="SW19">
        <v>111</v>
      </c>
      <c r="SX19">
        <v>11</v>
      </c>
      <c r="SY19" s="38">
        <v>1077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 s="106"/>
      <c r="TL19" s="175"/>
    </row>
    <row r="20" spans="1:532">
      <c r="A20" t="s">
        <v>130</v>
      </c>
      <c r="B20" t="s">
        <v>2731</v>
      </c>
      <c r="C20" s="106" t="s">
        <v>2692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s="38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s="106"/>
      <c r="AB20" s="175"/>
      <c r="AC20" t="s">
        <v>130</v>
      </c>
      <c r="AD20" t="s">
        <v>2731</v>
      </c>
      <c r="AE20" s="106" t="s">
        <v>2692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s="38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s="106"/>
      <c r="BD20" s="175"/>
      <c r="BE20" t="s">
        <v>130</v>
      </c>
      <c r="BF20" t="s">
        <v>2731</v>
      </c>
      <c r="BG20" s="106" t="s">
        <v>2692</v>
      </c>
      <c r="BI20" t="e">
        <v>#N/A</v>
      </c>
      <c r="BJ20" t="e">
        <v>#N/A</v>
      </c>
      <c r="BK20" t="e">
        <v>#N/A</v>
      </c>
      <c r="BL20" t="e">
        <v>#N/A</v>
      </c>
      <c r="BM20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 t="e">
        <v>#N/A</v>
      </c>
      <c r="BS20" s="38" t="e">
        <v>#N/A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s="106"/>
      <c r="CF20" s="175"/>
      <c r="CG20" t="s">
        <v>130</v>
      </c>
      <c r="CH20" s="277" t="s">
        <v>2729</v>
      </c>
      <c r="CI20" s="106" t="s">
        <v>2692</v>
      </c>
      <c r="CK20" s="1">
        <v>0</v>
      </c>
      <c r="CL20" s="1">
        <v>0</v>
      </c>
      <c r="CM20" s="1">
        <v>0</v>
      </c>
      <c r="CN20" s="1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 s="38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 s="106"/>
      <c r="DH20" s="175"/>
      <c r="DI20" t="s">
        <v>130</v>
      </c>
      <c r="DJ20" t="s">
        <v>2731</v>
      </c>
      <c r="DK20" s="106" t="s">
        <v>2692</v>
      </c>
      <c r="DM20" s="1">
        <v>0.23309027777777777</v>
      </c>
      <c r="DN20" s="1">
        <v>0.17569444444444446</v>
      </c>
      <c r="DO20" s="1">
        <v>3.8912037037037037E-2</v>
      </c>
      <c r="DP20" s="1">
        <v>1.8460648148148146E-2</v>
      </c>
      <c r="DQ20">
        <v>136</v>
      </c>
      <c r="DR20">
        <v>58</v>
      </c>
      <c r="DS20">
        <v>194</v>
      </c>
      <c r="DT20">
        <v>2563</v>
      </c>
      <c r="DU20">
        <v>151</v>
      </c>
      <c r="DV20">
        <v>19</v>
      </c>
      <c r="DW20" s="38">
        <v>2733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 s="106">
        <v>2829</v>
      </c>
      <c r="EJ20" s="175">
        <f t="shared" si="4"/>
        <v>96.606574761399784</v>
      </c>
      <c r="EK20" t="s">
        <v>130</v>
      </c>
      <c r="EL20" t="s">
        <v>2731</v>
      </c>
      <c r="EM20" s="106" t="s">
        <v>2692</v>
      </c>
      <c r="EO20" s="1">
        <v>0.21189814814814814</v>
      </c>
      <c r="EP20" s="1">
        <v>0.14459490740740741</v>
      </c>
      <c r="EQ20" s="1">
        <v>4.9525462962962959E-2</v>
      </c>
      <c r="ER20" s="1">
        <v>1.7777777777777778E-2</v>
      </c>
      <c r="ES20">
        <v>72</v>
      </c>
      <c r="ET20">
        <v>55</v>
      </c>
      <c r="EU20">
        <v>127</v>
      </c>
      <c r="EV20">
        <v>1664</v>
      </c>
      <c r="EW20">
        <v>168</v>
      </c>
      <c r="EX20">
        <v>7</v>
      </c>
      <c r="EY20" s="38">
        <v>1839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 s="106">
        <v>3388</v>
      </c>
      <c r="FL20" s="175">
        <f t="shared" si="72"/>
        <v>54.279811097992912</v>
      </c>
      <c r="FM20" t="s">
        <v>130</v>
      </c>
      <c r="FN20" t="s">
        <v>2731</v>
      </c>
      <c r="FO20" s="106" t="s">
        <v>2692</v>
      </c>
      <c r="FQ20" s="1">
        <v>0.37789351851851855</v>
      </c>
      <c r="FR20" s="1">
        <v>0.2281134259259259</v>
      </c>
      <c r="FS20" s="1">
        <v>0.10900462962962963</v>
      </c>
      <c r="FT20" s="1">
        <v>4.0763888888888891E-2</v>
      </c>
      <c r="FU20">
        <v>189</v>
      </c>
      <c r="FV20">
        <v>116</v>
      </c>
      <c r="FW20">
        <v>305</v>
      </c>
      <c r="FX20">
        <v>3539</v>
      </c>
      <c r="FY20">
        <v>281</v>
      </c>
      <c r="FZ20">
        <v>12</v>
      </c>
      <c r="GA20" s="38">
        <v>3832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 s="106">
        <v>3388</v>
      </c>
      <c r="GN20" s="175">
        <f t="shared" si="66"/>
        <v>113.10507674144037</v>
      </c>
      <c r="GO20" t="s">
        <v>130</v>
      </c>
      <c r="GP20" t="s">
        <v>2731</v>
      </c>
      <c r="GQ20" s="106" t="s">
        <v>2692</v>
      </c>
      <c r="GS20" s="1">
        <v>0.11172453703703704</v>
      </c>
      <c r="GT20" s="1">
        <v>7.5613425925925917E-2</v>
      </c>
      <c r="GU20" s="1">
        <v>2.4328703703703703E-2</v>
      </c>
      <c r="GV20" s="1">
        <v>3.6111111111111115E-2</v>
      </c>
      <c r="GW20">
        <v>47</v>
      </c>
      <c r="GX20">
        <v>29</v>
      </c>
      <c r="GY20">
        <v>76</v>
      </c>
      <c r="GZ20">
        <v>1492</v>
      </c>
      <c r="HA20">
        <v>67</v>
      </c>
      <c r="HB20">
        <v>8</v>
      </c>
      <c r="HC20" s="38">
        <v>1567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 s="106"/>
      <c r="HP20" s="175"/>
      <c r="HQ20" t="s">
        <v>130</v>
      </c>
      <c r="HR20" t="s">
        <v>2731</v>
      </c>
      <c r="HS20" s="106" t="s">
        <v>2692</v>
      </c>
      <c r="HU20" s="1" t="e">
        <v>#N/A</v>
      </c>
      <c r="HV20" s="1" t="e">
        <v>#N/A</v>
      </c>
      <c r="HW20" s="1" t="e">
        <v>#N/A</v>
      </c>
      <c r="HX20" s="1" t="e">
        <v>#N/A</v>
      </c>
      <c r="HY20" t="e">
        <v>#N/A</v>
      </c>
      <c r="HZ20" t="e">
        <v>#N/A</v>
      </c>
      <c r="IA20" t="e">
        <v>#N/A</v>
      </c>
      <c r="IB20" t="e">
        <v>#N/A</v>
      </c>
      <c r="IC20" t="e">
        <v>#N/A</v>
      </c>
      <c r="ID20" t="e">
        <v>#N/A</v>
      </c>
      <c r="IE20" s="38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K20" t="e">
        <v>#N/A</v>
      </c>
      <c r="IL20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s="106"/>
      <c r="IR20" s="175"/>
      <c r="IS20" t="s">
        <v>130</v>
      </c>
      <c r="IT20" t="s">
        <v>2731</v>
      </c>
      <c r="IU20" s="106" t="s">
        <v>2692</v>
      </c>
      <c r="IW20" s="1" t="e">
        <v>#N/A</v>
      </c>
      <c r="IX20" s="1" t="e">
        <v>#N/A</v>
      </c>
      <c r="IY20" s="1" t="e">
        <v>#N/A</v>
      </c>
      <c r="IZ20" s="1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v>#N/A</v>
      </c>
      <c r="JF20" t="e">
        <v>#N/A</v>
      </c>
      <c r="JG20" s="38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v>#N/A</v>
      </c>
      <c r="JM20" t="e">
        <v>#N/A</v>
      </c>
      <c r="JN20" t="e">
        <v>#N/A</v>
      </c>
      <c r="JO20" t="e">
        <v>#N/A</v>
      </c>
      <c r="JP20" t="e">
        <v>#N/A</v>
      </c>
      <c r="JQ20" t="e">
        <v>#N/A</v>
      </c>
      <c r="JR20" t="e">
        <v>#N/A</v>
      </c>
      <c r="JS20" s="106"/>
      <c r="JT20" s="175"/>
      <c r="JU20" t="s">
        <v>130</v>
      </c>
      <c r="JV20" t="s">
        <v>2731</v>
      </c>
      <c r="JW20" s="106" t="s">
        <v>2692</v>
      </c>
      <c r="JY20" s="1" t="e">
        <v>#N/A</v>
      </c>
      <c r="JZ20" s="1" t="e">
        <v>#N/A</v>
      </c>
      <c r="KA20" s="1" t="e">
        <v>#N/A</v>
      </c>
      <c r="KB20" s="1" t="e">
        <v>#N/A</v>
      </c>
      <c r="KC20" t="e">
        <v>#N/A</v>
      </c>
      <c r="KD20" t="e">
        <v>#N/A</v>
      </c>
      <c r="KE20" t="e">
        <v>#N/A</v>
      </c>
      <c r="KF20" t="e">
        <v>#N/A</v>
      </c>
      <c r="KG20" t="e">
        <v>#N/A</v>
      </c>
      <c r="KH20" t="e">
        <v>#N/A</v>
      </c>
      <c r="KI20" s="38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P20" t="e">
        <v>#N/A</v>
      </c>
      <c r="KQ20" t="e">
        <v>#N/A</v>
      </c>
      <c r="KR20" t="e">
        <v>#N/A</v>
      </c>
      <c r="KS20" t="e">
        <v>#N/A</v>
      </c>
      <c r="KT20" t="e">
        <v>#N/A</v>
      </c>
      <c r="KU20" s="106"/>
      <c r="KV20" s="175"/>
      <c r="KW20" t="s">
        <v>130</v>
      </c>
      <c r="KX20" t="s">
        <v>2731</v>
      </c>
      <c r="KY20" s="106" t="s">
        <v>2692</v>
      </c>
      <c r="LA20" s="1" t="e">
        <v>#N/A</v>
      </c>
      <c r="LB20" s="1" t="e">
        <v>#N/A</v>
      </c>
      <c r="LC20" s="1" t="e">
        <v>#N/A</v>
      </c>
      <c r="LD20" s="1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s="38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t="e">
        <v>#N/A</v>
      </c>
      <c r="LU20" t="e">
        <v>#N/A</v>
      </c>
      <c r="LV20" t="e">
        <v>#N/A</v>
      </c>
      <c r="LW20" s="106"/>
      <c r="LX20" s="175"/>
      <c r="LY20" t="s">
        <v>130</v>
      </c>
      <c r="LZ20" t="s">
        <v>2731</v>
      </c>
      <c r="MA20" s="106" t="s">
        <v>2692</v>
      </c>
      <c r="MC20" s="1" t="e">
        <v>#N/A</v>
      </c>
      <c r="MD20" s="1" t="e">
        <v>#N/A</v>
      </c>
      <c r="ME20" s="1" t="e">
        <v>#N/A</v>
      </c>
      <c r="MF20" s="1" t="e">
        <v>#N/A</v>
      </c>
      <c r="MG20" t="e">
        <v>#N/A</v>
      </c>
      <c r="MH20" t="e">
        <v>#N/A</v>
      </c>
      <c r="MI20" t="e">
        <v>#N/A</v>
      </c>
      <c r="MJ20" t="e">
        <v>#N/A</v>
      </c>
      <c r="MK20" t="e">
        <v>#N/A</v>
      </c>
      <c r="ML20" t="e">
        <v>#N/A</v>
      </c>
      <c r="MM20" s="38" t="e">
        <v>#N/A</v>
      </c>
      <c r="MN20" t="e">
        <v>#N/A</v>
      </c>
      <c r="MO20" t="e">
        <v>#N/A</v>
      </c>
      <c r="MP20" t="e">
        <v>#N/A</v>
      </c>
      <c r="MQ20" t="e">
        <v>#N/A</v>
      </c>
      <c r="MR20" t="e">
        <v>#N/A</v>
      </c>
      <c r="MS20" t="e">
        <v>#N/A</v>
      </c>
      <c r="MT20" t="e">
        <v>#N/A</v>
      </c>
      <c r="MU20" t="e">
        <v>#N/A</v>
      </c>
      <c r="MV20" t="e">
        <v>#N/A</v>
      </c>
      <c r="MW20" t="e">
        <v>#N/A</v>
      </c>
      <c r="MX20" t="e">
        <v>#N/A</v>
      </c>
      <c r="MY20" s="106"/>
      <c r="MZ20" s="175"/>
      <c r="NA20" t="s">
        <v>130</v>
      </c>
      <c r="NB20" t="s">
        <v>2731</v>
      </c>
      <c r="NC20" s="106" t="s">
        <v>2692</v>
      </c>
      <c r="NE20" s="1">
        <v>0.22152777777777777</v>
      </c>
      <c r="NF20" s="1">
        <v>0.18989583333333335</v>
      </c>
      <c r="NG20" s="1">
        <v>0.11384259259259259</v>
      </c>
      <c r="NH20" s="1">
        <v>3.1620370370370368E-2</v>
      </c>
      <c r="NI20">
        <v>169</v>
      </c>
      <c r="NJ20">
        <v>79</v>
      </c>
      <c r="NK20">
        <v>248</v>
      </c>
      <c r="NL20">
        <v>3441</v>
      </c>
      <c r="NM20">
        <v>208</v>
      </c>
      <c r="NN20">
        <v>22</v>
      </c>
      <c r="NO20" s="38">
        <v>3671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 s="106">
        <v>3388</v>
      </c>
      <c r="OB20" s="175">
        <f t="shared" si="78"/>
        <v>108.35301062573789</v>
      </c>
      <c r="OC20" t="s">
        <v>130</v>
      </c>
      <c r="OD20" t="s">
        <v>2731</v>
      </c>
      <c r="OE20" s="106" t="s">
        <v>2692</v>
      </c>
      <c r="OG20" s="1">
        <v>0.30246527777777776</v>
      </c>
      <c r="OH20" s="1">
        <v>0.16862268518518519</v>
      </c>
      <c r="OI20" s="1">
        <v>9.1469907407407403E-2</v>
      </c>
      <c r="OJ20" s="1">
        <v>4.2349537037037033E-2</v>
      </c>
      <c r="OK20">
        <v>197</v>
      </c>
      <c r="OL20">
        <v>58</v>
      </c>
      <c r="OM20">
        <v>255</v>
      </c>
      <c r="ON20">
        <v>3147</v>
      </c>
      <c r="OO20">
        <v>127</v>
      </c>
      <c r="OP20">
        <v>12</v>
      </c>
      <c r="OQ20" s="38">
        <v>3286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 s="106">
        <v>3600</v>
      </c>
      <c r="PD20" s="175">
        <f t="shared" si="79"/>
        <v>91.277777777777786</v>
      </c>
      <c r="PE20" t="s">
        <v>130</v>
      </c>
      <c r="PF20" t="s">
        <v>2731</v>
      </c>
      <c r="PG20" s="106" t="s">
        <v>2692</v>
      </c>
      <c r="PI20" s="1">
        <v>4.7476851851851853E-2</v>
      </c>
      <c r="PJ20" s="1">
        <v>2.8391203703703707E-2</v>
      </c>
      <c r="PK20" s="1">
        <v>1.1759259259259259E-2</v>
      </c>
      <c r="PL20" s="1">
        <v>7.3148148148148148E-3</v>
      </c>
      <c r="PM20">
        <v>35</v>
      </c>
      <c r="PN20">
        <v>12</v>
      </c>
      <c r="PO20">
        <v>47</v>
      </c>
      <c r="PP20">
        <v>405</v>
      </c>
      <c r="PQ20">
        <v>28</v>
      </c>
      <c r="PR20">
        <v>1</v>
      </c>
      <c r="PS20" s="38">
        <v>434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 s="106">
        <v>1458</v>
      </c>
      <c r="QF20" s="175">
        <f t="shared" si="80"/>
        <v>29.766803840877916</v>
      </c>
      <c r="QG20" t="s">
        <v>130</v>
      </c>
      <c r="QH20" t="s">
        <v>2731</v>
      </c>
      <c r="QI20" s="106" t="s">
        <v>2692</v>
      </c>
      <c r="QK20" s="1">
        <v>0</v>
      </c>
      <c r="QL20" s="1">
        <v>0</v>
      </c>
      <c r="QM20" s="1">
        <v>0</v>
      </c>
      <c r="QN20" s="1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 s="38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 s="106"/>
      <c r="RH20" s="175"/>
      <c r="RI20" t="s">
        <v>130</v>
      </c>
      <c r="RJ20" t="s">
        <v>2731</v>
      </c>
      <c r="RK20" s="106" t="s">
        <v>2692</v>
      </c>
      <c r="RM20" s="1" t="e">
        <v>#N/A</v>
      </c>
      <c r="RN20" s="1" t="e">
        <v>#N/A</v>
      </c>
      <c r="RO20" s="1" t="e">
        <v>#N/A</v>
      </c>
      <c r="RP20" s="1" t="e">
        <v>#N/A</v>
      </c>
      <c r="RQ20" t="e">
        <v>#N/A</v>
      </c>
      <c r="RR20" t="e">
        <v>#N/A</v>
      </c>
      <c r="RS20" t="e">
        <v>#N/A</v>
      </c>
      <c r="RT20" t="e">
        <v>#N/A</v>
      </c>
      <c r="RU20" t="e">
        <v>#N/A</v>
      </c>
      <c r="RV20" t="e">
        <v>#N/A</v>
      </c>
      <c r="RW20" s="38" t="e">
        <v>#N/A</v>
      </c>
      <c r="RX20" t="e">
        <v>#N/A</v>
      </c>
      <c r="RY20" t="e">
        <v>#N/A</v>
      </c>
      <c r="RZ20" t="e">
        <v>#N/A</v>
      </c>
      <c r="SA20" t="e">
        <v>#N/A</v>
      </c>
      <c r="SB20" t="e">
        <v>#N/A</v>
      </c>
      <c r="SC20" t="e">
        <v>#N/A</v>
      </c>
      <c r="SD20" t="e">
        <v>#N/A</v>
      </c>
      <c r="SE20" t="e">
        <v>#N/A</v>
      </c>
      <c r="SF20" t="e">
        <v>#N/A</v>
      </c>
      <c r="SG20" t="e">
        <v>#N/A</v>
      </c>
      <c r="SH20" t="e">
        <v>#N/A</v>
      </c>
      <c r="SI20" s="106"/>
      <c r="SJ20" s="175"/>
      <c r="SK20" t="s">
        <v>130</v>
      </c>
      <c r="SL20" t="s">
        <v>2731</v>
      </c>
      <c r="SM20" s="106" t="s">
        <v>2692</v>
      </c>
      <c r="SO20" s="1">
        <v>2.1157407407407406E-2</v>
      </c>
      <c r="SP20" s="1">
        <v>2.0312500000000001E-2</v>
      </c>
      <c r="SQ20" s="1">
        <v>2.2800925925925927E-3</v>
      </c>
      <c r="SR20" s="1">
        <v>8.449074074074075E-4</v>
      </c>
      <c r="SS20">
        <v>34</v>
      </c>
      <c r="ST20">
        <v>4</v>
      </c>
      <c r="SU20">
        <v>38</v>
      </c>
      <c r="SV20">
        <v>737</v>
      </c>
      <c r="SW20">
        <v>7</v>
      </c>
      <c r="SX20">
        <v>0</v>
      </c>
      <c r="SY20" s="38">
        <v>744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 s="106"/>
      <c r="TL20" s="175"/>
    </row>
    <row r="21" spans="1:532">
      <c r="A21" t="s">
        <v>2368</v>
      </c>
      <c r="B21" t="s">
        <v>2731</v>
      </c>
      <c r="C21" s="106" t="s">
        <v>2692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s="38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s="106"/>
      <c r="AB21" s="175"/>
      <c r="AC21" t="s">
        <v>2368</v>
      </c>
      <c r="AD21" t="s">
        <v>2731</v>
      </c>
      <c r="AE21" s="106" t="s">
        <v>2692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s="38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/>
      <c r="BD21" s="175"/>
      <c r="BE21" t="s">
        <v>2368</v>
      </c>
      <c r="BF21" t="s">
        <v>2731</v>
      </c>
      <c r="BG21" s="106" t="s">
        <v>2692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s="38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s="106"/>
      <c r="CF21" s="175"/>
      <c r="CG21" t="s">
        <v>2368</v>
      </c>
      <c r="CH21" s="277" t="s">
        <v>2729</v>
      </c>
      <c r="CI21" s="106" t="s">
        <v>2692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s="38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s="106"/>
      <c r="DH21" s="175"/>
      <c r="DI21" t="s">
        <v>2368</v>
      </c>
      <c r="DJ21" t="s">
        <v>2731</v>
      </c>
      <c r="DK21" s="106" t="s">
        <v>2692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s="38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s="106"/>
      <c r="EJ21" s="175"/>
      <c r="EK21" t="s">
        <v>2368</v>
      </c>
      <c r="EL21" t="s">
        <v>2731</v>
      </c>
      <c r="EM21" s="106" t="s">
        <v>2692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s="38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s="106"/>
      <c r="FL21" s="175"/>
      <c r="FM21" t="s">
        <v>2368</v>
      </c>
      <c r="FN21" t="s">
        <v>2731</v>
      </c>
      <c r="FO21" s="106" t="s">
        <v>2692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s="38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s="106"/>
      <c r="GN21" s="175"/>
      <c r="GO21" t="s">
        <v>2368</v>
      </c>
      <c r="GP21" t="s">
        <v>2731</v>
      </c>
      <c r="GQ21" s="106" t="s">
        <v>2692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s="38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s="106"/>
      <c r="HP21" s="175"/>
      <c r="HQ21" t="s">
        <v>2368</v>
      </c>
      <c r="HR21" t="s">
        <v>2731</v>
      </c>
      <c r="HS21" s="106" t="s">
        <v>2692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s="38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s="106"/>
      <c r="IR21" s="175"/>
      <c r="IS21" t="s">
        <v>2368</v>
      </c>
      <c r="IT21" t="s">
        <v>2731</v>
      </c>
      <c r="IU21" s="106" t="s">
        <v>2692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s="38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s="106"/>
      <c r="JT21" s="175"/>
      <c r="JU21" t="s">
        <v>2368</v>
      </c>
      <c r="JV21" t="s">
        <v>2731</v>
      </c>
      <c r="JW21" s="106" t="s">
        <v>2692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s="38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s="106"/>
      <c r="KV21" s="175"/>
      <c r="KW21" t="s">
        <v>2368</v>
      </c>
      <c r="KX21" t="s">
        <v>2731</v>
      </c>
      <c r="KY21" s="106" t="s">
        <v>2692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s="38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s="106"/>
      <c r="LX21" s="175"/>
      <c r="LY21" t="s">
        <v>2368</v>
      </c>
      <c r="LZ21" t="s">
        <v>2731</v>
      </c>
      <c r="MA21" s="106" t="s">
        <v>2692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s="38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s="106"/>
      <c r="MZ21" s="175"/>
      <c r="NA21" t="s">
        <v>2368</v>
      </c>
      <c r="NB21" t="s">
        <v>2731</v>
      </c>
      <c r="NC21" s="106" t="s">
        <v>2692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s="38" t="e">
        <v>#N/A</v>
      </c>
      <c r="NP21" t="e">
        <v>#N/A</v>
      </c>
      <c r="NQ21" t="e">
        <v>#N/A</v>
      </c>
      <c r="NR21" t="e">
        <v>#N/A</v>
      </c>
      <c r="NS21" t="e">
        <v>#N/A</v>
      </c>
      <c r="NT21" t="e">
        <v>#N/A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s="106"/>
      <c r="OB21" s="175"/>
      <c r="OC21" t="s">
        <v>2368</v>
      </c>
      <c r="OD21" t="s">
        <v>2731</v>
      </c>
      <c r="OE21" s="106" t="s">
        <v>2692</v>
      </c>
      <c r="OG21" t="e">
        <v>#N/A</v>
      </c>
      <c r="OH21" t="e">
        <v>#N/A</v>
      </c>
      <c r="OI21" t="e">
        <v>#N/A</v>
      </c>
      <c r="OJ21" t="e">
        <v>#N/A</v>
      </c>
      <c r="OK21" t="e">
        <v>#N/A</v>
      </c>
      <c r="OL21" t="e">
        <v>#N/A</v>
      </c>
      <c r="OM21" t="e">
        <v>#N/A</v>
      </c>
      <c r="ON21" t="e">
        <v>#N/A</v>
      </c>
      <c r="OO21" t="e">
        <v>#N/A</v>
      </c>
      <c r="OP21" t="e">
        <v>#N/A</v>
      </c>
      <c r="OQ21" s="38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t="e">
        <v>#N/A</v>
      </c>
      <c r="PB21" t="e">
        <v>#N/A</v>
      </c>
      <c r="PC21" s="106"/>
      <c r="PD21" s="175"/>
      <c r="PE21" t="s">
        <v>2368</v>
      </c>
      <c r="PF21" t="s">
        <v>2731</v>
      </c>
      <c r="PG21" s="106" t="s">
        <v>2692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s="38" t="e">
        <v>#N/A</v>
      </c>
      <c r="PT21" t="e">
        <v>#N/A</v>
      </c>
      <c r="PU21" t="e">
        <v>#N/A</v>
      </c>
      <c r="PV21" t="e">
        <v>#N/A</v>
      </c>
      <c r="PW21" t="e">
        <v>#N/A</v>
      </c>
      <c r="PX21" t="e">
        <v>#N/A</v>
      </c>
      <c r="PY21" t="e">
        <v>#N/A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s="106"/>
      <c r="QF21" s="175"/>
      <c r="QG21" t="s">
        <v>2368</v>
      </c>
      <c r="QH21" t="s">
        <v>2731</v>
      </c>
      <c r="QI21" s="106" t="s">
        <v>2692</v>
      </c>
      <c r="QK21" t="e">
        <v>#N/A</v>
      </c>
      <c r="QL21" t="e">
        <v>#N/A</v>
      </c>
      <c r="QM21" t="e">
        <v>#N/A</v>
      </c>
      <c r="QN21" t="e">
        <v>#N/A</v>
      </c>
      <c r="QO21" t="e">
        <v>#N/A</v>
      </c>
      <c r="QP21" t="e">
        <v>#N/A</v>
      </c>
      <c r="QQ21" t="e">
        <v>#N/A</v>
      </c>
      <c r="QR21" t="e">
        <v>#N/A</v>
      </c>
      <c r="QS21" t="e">
        <v>#N/A</v>
      </c>
      <c r="QT21" t="e">
        <v>#N/A</v>
      </c>
      <c r="QU21" s="38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v>#N/A</v>
      </c>
      <c r="RF21" t="e">
        <v>#N/A</v>
      </c>
      <c r="RG21" s="106"/>
      <c r="RH21" s="175"/>
      <c r="RI21" t="s">
        <v>2368</v>
      </c>
      <c r="RJ21" t="s">
        <v>2731</v>
      </c>
      <c r="RK21" s="106" t="s">
        <v>2692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s="38" t="e">
        <v>#N/A</v>
      </c>
      <c r="RX21" t="e">
        <v>#N/A</v>
      </c>
      <c r="RY21" t="e">
        <v>#N/A</v>
      </c>
      <c r="RZ21" t="e">
        <v>#N/A</v>
      </c>
      <c r="SA21" t="e">
        <v>#N/A</v>
      </c>
      <c r="SB21" t="e">
        <v>#N/A</v>
      </c>
      <c r="SC21" t="e">
        <v>#N/A</v>
      </c>
      <c r="SD21" t="e">
        <v>#N/A</v>
      </c>
      <c r="SE21" t="e">
        <v>#N/A</v>
      </c>
      <c r="SF21" t="e">
        <v>#N/A</v>
      </c>
      <c r="SG21" t="e">
        <v>#N/A</v>
      </c>
      <c r="SH21" t="e">
        <v>#N/A</v>
      </c>
      <c r="SI21" s="106"/>
      <c r="SJ21" s="175"/>
      <c r="SK21" t="s">
        <v>2368</v>
      </c>
      <c r="SL21" t="s">
        <v>2731</v>
      </c>
      <c r="SM21" s="106" t="s">
        <v>2692</v>
      </c>
      <c r="SO21" t="e">
        <v>#N/A</v>
      </c>
      <c r="SP21" t="e">
        <v>#N/A</v>
      </c>
      <c r="SQ21" t="e">
        <v>#N/A</v>
      </c>
      <c r="SR21" t="e">
        <v>#N/A</v>
      </c>
      <c r="SS21" t="e">
        <v>#N/A</v>
      </c>
      <c r="ST21" t="e">
        <v>#N/A</v>
      </c>
      <c r="SU21" t="e">
        <v>#N/A</v>
      </c>
      <c r="SV21" t="e">
        <v>#N/A</v>
      </c>
      <c r="SW21" t="e">
        <v>#N/A</v>
      </c>
      <c r="SX21" t="e">
        <v>#N/A</v>
      </c>
      <c r="SY21" s="38" t="e">
        <v>#N/A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v>#N/A</v>
      </c>
      <c r="TK21" s="106"/>
      <c r="TL21" s="175"/>
    </row>
    <row r="22" spans="1:532">
      <c r="A22" t="s">
        <v>495</v>
      </c>
      <c r="B22" t="s">
        <v>2731</v>
      </c>
      <c r="C22" s="106" t="s">
        <v>2692</v>
      </c>
      <c r="E22" s="1" t="e">
        <v>#N/A</v>
      </c>
      <c r="F22" s="1" t="e">
        <v>#N/A</v>
      </c>
      <c r="G22" s="1" t="e">
        <v>#N/A</v>
      </c>
      <c r="H22" s="1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s="38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s="106"/>
      <c r="AC22" t="s">
        <v>495</v>
      </c>
      <c r="AD22" t="s">
        <v>2731</v>
      </c>
      <c r="AE22" s="106" t="s">
        <v>2692</v>
      </c>
      <c r="AG22" s="1" t="e">
        <v>#N/A</v>
      </c>
      <c r="AH22" s="1" t="e">
        <v>#N/A</v>
      </c>
      <c r="AI22" s="1" t="e">
        <v>#N/A</v>
      </c>
      <c r="AJ22" s="1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s="38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s="106"/>
      <c r="BE22" t="s">
        <v>495</v>
      </c>
      <c r="BF22" t="s">
        <v>2731</v>
      </c>
      <c r="BG22" s="106" t="s">
        <v>2692</v>
      </c>
      <c r="BI22" s="1" t="e">
        <v>#N/A</v>
      </c>
      <c r="BJ22" s="1" t="e">
        <v>#N/A</v>
      </c>
      <c r="BK22" s="1" t="e">
        <v>#N/A</v>
      </c>
      <c r="BL22" s="1" t="e">
        <v>#N/A</v>
      </c>
      <c r="BM22" t="e">
        <v>#N/A</v>
      </c>
      <c r="BN22" t="e">
        <v>#N/A</v>
      </c>
      <c r="BO22" t="e">
        <v>#N/A</v>
      </c>
      <c r="BP22" t="e">
        <v>#N/A</v>
      </c>
      <c r="BQ22" t="e">
        <v>#N/A</v>
      </c>
      <c r="BR22" t="e">
        <v>#N/A</v>
      </c>
      <c r="BS22" s="38" t="e">
        <v>#N/A</v>
      </c>
      <c r="BT22" t="e">
        <v>#N/A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  <c r="CB22" t="e">
        <v>#N/A</v>
      </c>
      <c r="CC22" t="e">
        <v>#N/A</v>
      </c>
      <c r="CD22" t="e">
        <v>#N/A</v>
      </c>
      <c r="CE22" s="106"/>
      <c r="CG22" t="s">
        <v>495</v>
      </c>
      <c r="CH22" s="277" t="s">
        <v>2729</v>
      </c>
      <c r="CI22" s="106" t="s">
        <v>2692</v>
      </c>
      <c r="CK22" s="1">
        <v>0</v>
      </c>
      <c r="CL22" s="1">
        <v>0</v>
      </c>
      <c r="CM22" s="1">
        <v>0</v>
      </c>
      <c r="CN22" s="1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 s="38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 s="106"/>
      <c r="DI22" t="s">
        <v>495</v>
      </c>
      <c r="DJ22" t="s">
        <v>2731</v>
      </c>
      <c r="DK22" s="106" t="s">
        <v>2692</v>
      </c>
      <c r="DM22" s="1">
        <v>0.33152777777777781</v>
      </c>
      <c r="DN22" s="1">
        <v>0.31082175925925926</v>
      </c>
      <c r="DO22" s="1">
        <v>1.8425925925925925E-2</v>
      </c>
      <c r="DP22" s="1">
        <v>2.2685185185185182E-3</v>
      </c>
      <c r="DQ22">
        <v>27</v>
      </c>
      <c r="DR22">
        <v>110</v>
      </c>
      <c r="DS22">
        <v>137</v>
      </c>
      <c r="DT22">
        <v>1859</v>
      </c>
      <c r="DU22">
        <v>454</v>
      </c>
      <c r="DV22">
        <v>181</v>
      </c>
      <c r="DW22" s="38">
        <v>2494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 s="106">
        <v>2829</v>
      </c>
      <c r="EJ22" s="175">
        <f t="shared" si="4"/>
        <v>88.158359844468009</v>
      </c>
      <c r="EK22" t="s">
        <v>495</v>
      </c>
      <c r="EL22" t="s">
        <v>2731</v>
      </c>
      <c r="EM22" s="106" t="s">
        <v>2692</v>
      </c>
      <c r="EO22" s="1">
        <v>0.34586805555555555</v>
      </c>
      <c r="EP22" s="1">
        <v>0.27770833333333333</v>
      </c>
      <c r="EQ22" s="1">
        <v>2.1956018518518517E-2</v>
      </c>
      <c r="ER22" s="1">
        <v>4.6192129629629632E-2</v>
      </c>
      <c r="ES22">
        <v>107</v>
      </c>
      <c r="ET22">
        <v>171</v>
      </c>
      <c r="EU22">
        <v>278</v>
      </c>
      <c r="EV22">
        <v>2972</v>
      </c>
      <c r="EW22">
        <v>338</v>
      </c>
      <c r="EX22">
        <v>196</v>
      </c>
      <c r="EY22" s="38">
        <v>3506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 s="106">
        <v>3388</v>
      </c>
      <c r="FL22" s="175">
        <f t="shared" ref="FL22" si="83">EY22/FK22*100</f>
        <v>103.48288075560804</v>
      </c>
      <c r="FM22" t="s">
        <v>495</v>
      </c>
      <c r="FN22" t="s">
        <v>2731</v>
      </c>
      <c r="FO22" s="106" t="s">
        <v>2692</v>
      </c>
      <c r="FQ22" s="1">
        <v>0.2976388888888889</v>
      </c>
      <c r="FR22" s="1">
        <v>0.2457175925925926</v>
      </c>
      <c r="FS22" s="1">
        <v>3.4884259259259261E-2</v>
      </c>
      <c r="FT22" s="1">
        <v>1.7025462962962961E-2</v>
      </c>
      <c r="FU22">
        <v>237</v>
      </c>
      <c r="FV22">
        <v>161</v>
      </c>
      <c r="FW22">
        <v>398</v>
      </c>
      <c r="FX22">
        <v>2813</v>
      </c>
      <c r="FY22">
        <v>306</v>
      </c>
      <c r="FZ22">
        <v>174</v>
      </c>
      <c r="GA22" s="38">
        <v>3293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 s="106">
        <v>3388</v>
      </c>
      <c r="GN22" s="175">
        <f t="shared" ref="GN22" si="84">GA22/GM22*100</f>
        <v>97.195985832349479</v>
      </c>
      <c r="GO22" t="s">
        <v>495</v>
      </c>
      <c r="GP22" t="s">
        <v>2731</v>
      </c>
      <c r="GQ22" s="106" t="s">
        <v>2692</v>
      </c>
      <c r="GS22" s="1">
        <v>7.2685185185185188E-3</v>
      </c>
      <c r="GT22" s="1">
        <v>7.2685185185185188E-3</v>
      </c>
      <c r="GU22" s="1">
        <v>1.6203703703703703E-3</v>
      </c>
      <c r="GV22" s="1">
        <v>0</v>
      </c>
      <c r="GW22">
        <v>13</v>
      </c>
      <c r="GX22">
        <v>8</v>
      </c>
      <c r="GY22">
        <v>21</v>
      </c>
      <c r="GZ22">
        <v>66</v>
      </c>
      <c r="HA22">
        <v>8</v>
      </c>
      <c r="HB22">
        <v>4</v>
      </c>
      <c r="HC22" s="38">
        <v>78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 s="106"/>
      <c r="HP22" s="175"/>
      <c r="HQ22" t="s">
        <v>495</v>
      </c>
      <c r="HR22" t="s">
        <v>2731</v>
      </c>
      <c r="HS22" s="106" t="s">
        <v>2692</v>
      </c>
      <c r="HU22" s="1" t="e">
        <v>#N/A</v>
      </c>
      <c r="HV22" s="1" t="e">
        <v>#N/A</v>
      </c>
      <c r="HW22" s="1" t="e">
        <v>#N/A</v>
      </c>
      <c r="HX22" s="1" t="e">
        <v>#N/A</v>
      </c>
      <c r="HY22" t="e">
        <v>#N/A</v>
      </c>
      <c r="HZ22" t="e">
        <v>#N/A</v>
      </c>
      <c r="IA22" t="e">
        <v>#N/A</v>
      </c>
      <c r="IB22" t="e">
        <v>#N/A</v>
      </c>
      <c r="IC22" t="e">
        <v>#N/A</v>
      </c>
      <c r="ID22" t="e">
        <v>#N/A</v>
      </c>
      <c r="IE22" s="38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t="e">
        <v>#N/A</v>
      </c>
      <c r="IL22" t="e">
        <v>#N/A</v>
      </c>
      <c r="IM22" t="e">
        <v>#N/A</v>
      </c>
      <c r="IN22" t="e">
        <v>#N/A</v>
      </c>
      <c r="IO22" t="e">
        <v>#N/A</v>
      </c>
      <c r="IP22" t="e">
        <v>#N/A</v>
      </c>
      <c r="IQ22" s="106"/>
      <c r="IR22" s="175"/>
      <c r="IS22" t="s">
        <v>495</v>
      </c>
      <c r="IT22" t="s">
        <v>2731</v>
      </c>
      <c r="IU22" s="106" t="s">
        <v>2692</v>
      </c>
      <c r="IW22" s="1" t="e">
        <v>#N/A</v>
      </c>
      <c r="IX22" s="1" t="e">
        <v>#N/A</v>
      </c>
      <c r="IY22" s="1" t="e">
        <v>#N/A</v>
      </c>
      <c r="IZ22" s="1" t="e">
        <v>#N/A</v>
      </c>
      <c r="JA22" t="e">
        <v>#N/A</v>
      </c>
      <c r="JB22" t="e">
        <v>#N/A</v>
      </c>
      <c r="JC22" t="e">
        <v>#N/A</v>
      </c>
      <c r="JD22" t="e">
        <v>#N/A</v>
      </c>
      <c r="JE22" t="e">
        <v>#N/A</v>
      </c>
      <c r="JF22" t="e">
        <v>#N/A</v>
      </c>
      <c r="JG22" s="38" t="e">
        <v>#N/A</v>
      </c>
      <c r="JH22" t="e">
        <v>#N/A</v>
      </c>
      <c r="JI22" t="e">
        <v>#N/A</v>
      </c>
      <c r="JJ22" t="e">
        <v>#N/A</v>
      </c>
      <c r="JK22" t="e">
        <v>#N/A</v>
      </c>
      <c r="JL22" t="e">
        <v>#N/A</v>
      </c>
      <c r="JM22" t="e">
        <v>#N/A</v>
      </c>
      <c r="JN22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s="106"/>
      <c r="JT22" s="175"/>
      <c r="JU22" t="s">
        <v>495</v>
      </c>
      <c r="JV22" t="s">
        <v>2731</v>
      </c>
      <c r="JW22" s="106" t="s">
        <v>2692</v>
      </c>
      <c r="JY22" s="1" t="e">
        <v>#N/A</v>
      </c>
      <c r="JZ22" s="1" t="e">
        <v>#N/A</v>
      </c>
      <c r="KA22" s="1" t="e">
        <v>#N/A</v>
      </c>
      <c r="KB22" s="1" t="e">
        <v>#N/A</v>
      </c>
      <c r="KC22" t="e">
        <v>#N/A</v>
      </c>
      <c r="KD22" t="e">
        <v>#N/A</v>
      </c>
      <c r="KE22" t="e">
        <v>#N/A</v>
      </c>
      <c r="KF22" t="e">
        <v>#N/A</v>
      </c>
      <c r="KG22" t="e">
        <v>#N/A</v>
      </c>
      <c r="KH22" t="e">
        <v>#N/A</v>
      </c>
      <c r="KI22" s="38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t="e">
        <v>#N/A</v>
      </c>
      <c r="KQ22" t="e">
        <v>#N/A</v>
      </c>
      <c r="KR22" t="e">
        <v>#N/A</v>
      </c>
      <c r="KS22" t="e">
        <v>#N/A</v>
      </c>
      <c r="KT22" t="e">
        <v>#N/A</v>
      </c>
      <c r="KU22" s="106"/>
      <c r="KV22" s="175"/>
      <c r="KW22" t="s">
        <v>495</v>
      </c>
      <c r="KX22" t="s">
        <v>2731</v>
      </c>
      <c r="KY22" s="106" t="s">
        <v>2692</v>
      </c>
      <c r="LA22" s="1" t="e">
        <v>#N/A</v>
      </c>
      <c r="LB22" s="1" t="e">
        <v>#N/A</v>
      </c>
      <c r="LC22" s="1" t="e">
        <v>#N/A</v>
      </c>
      <c r="LD22" s="1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s="38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t="e">
        <v>#N/A</v>
      </c>
      <c r="LU22" t="e">
        <v>#N/A</v>
      </c>
      <c r="LV22" t="e">
        <v>#N/A</v>
      </c>
      <c r="LW22" s="106"/>
      <c r="LX22" s="175"/>
      <c r="LY22" t="s">
        <v>495</v>
      </c>
      <c r="LZ22" t="s">
        <v>2731</v>
      </c>
      <c r="MA22" s="106" t="s">
        <v>2692</v>
      </c>
      <c r="MC22" s="1" t="e">
        <v>#N/A</v>
      </c>
      <c r="MD22" s="1" t="e">
        <v>#N/A</v>
      </c>
      <c r="ME22" s="1" t="e">
        <v>#N/A</v>
      </c>
      <c r="MF22" s="1" t="e">
        <v>#N/A</v>
      </c>
      <c r="MG22" t="e">
        <v>#N/A</v>
      </c>
      <c r="MH22" t="e">
        <v>#N/A</v>
      </c>
      <c r="MI22" t="e">
        <v>#N/A</v>
      </c>
      <c r="MJ22" t="e">
        <v>#N/A</v>
      </c>
      <c r="MK22" t="e">
        <v>#N/A</v>
      </c>
      <c r="ML22" t="e">
        <v>#N/A</v>
      </c>
      <c r="MM22" s="38" t="e">
        <v>#N/A</v>
      </c>
      <c r="MN22" t="e">
        <v>#N/A</v>
      </c>
      <c r="MO22" t="e">
        <v>#N/A</v>
      </c>
      <c r="MP22" t="e">
        <v>#N/A</v>
      </c>
      <c r="MQ22" t="e">
        <v>#N/A</v>
      </c>
      <c r="MR22" t="e">
        <v>#N/A</v>
      </c>
      <c r="MS22" t="e">
        <v>#N/A</v>
      </c>
      <c r="MT22" t="e">
        <v>#N/A</v>
      </c>
      <c r="MU22" t="e">
        <v>#N/A</v>
      </c>
      <c r="MV22" t="e">
        <v>#N/A</v>
      </c>
      <c r="MW22" t="e">
        <v>#N/A</v>
      </c>
      <c r="MX22" t="e">
        <v>#N/A</v>
      </c>
      <c r="MY22" s="106"/>
      <c r="MZ22" s="175"/>
      <c r="NA22" t="s">
        <v>495</v>
      </c>
      <c r="NB22" t="s">
        <v>2731</v>
      </c>
      <c r="NC22" s="106" t="s">
        <v>2692</v>
      </c>
      <c r="NE22" s="1">
        <v>0.30939814814814814</v>
      </c>
      <c r="NF22" s="1">
        <v>0.29668981481481482</v>
      </c>
      <c r="NG22" s="1">
        <v>2.7835648148148151E-2</v>
      </c>
      <c r="NH22" s="1">
        <v>1.269675925925926E-2</v>
      </c>
      <c r="NI22">
        <v>76</v>
      </c>
      <c r="NJ22">
        <v>170</v>
      </c>
      <c r="NK22">
        <v>246</v>
      </c>
      <c r="NL22">
        <v>2997</v>
      </c>
      <c r="NM22">
        <v>468</v>
      </c>
      <c r="NN22">
        <v>193</v>
      </c>
      <c r="NO22" s="38">
        <v>3658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 s="106">
        <v>3388</v>
      </c>
      <c r="OB22" s="175">
        <f t="shared" ref="OB22" si="85">NO22/OA22*100</f>
        <v>107.96930342384887</v>
      </c>
      <c r="OC22" t="s">
        <v>495</v>
      </c>
      <c r="OD22" t="s">
        <v>2731</v>
      </c>
      <c r="OE22" s="106" t="s">
        <v>2692</v>
      </c>
      <c r="OG22" s="1">
        <v>0.34922453703703704</v>
      </c>
      <c r="OH22" s="1">
        <v>0.31059027777777776</v>
      </c>
      <c r="OI22" s="1">
        <v>2.6354166666666668E-2</v>
      </c>
      <c r="OJ22" s="1">
        <v>1.2268518518518519E-2</v>
      </c>
      <c r="OK22">
        <v>82</v>
      </c>
      <c r="OL22">
        <v>199</v>
      </c>
      <c r="OM22">
        <v>281</v>
      </c>
      <c r="ON22">
        <v>2707</v>
      </c>
      <c r="OO22">
        <v>452</v>
      </c>
      <c r="OP22">
        <v>286</v>
      </c>
      <c r="OQ22" s="38">
        <v>3445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 s="106">
        <v>3600</v>
      </c>
      <c r="PD22" s="175">
        <f t="shared" ref="PD22" si="86">OQ22/PC22*100</f>
        <v>95.694444444444443</v>
      </c>
      <c r="PE22" t="s">
        <v>495</v>
      </c>
      <c r="PF22" t="s">
        <v>2731</v>
      </c>
      <c r="PG22" s="106" t="s">
        <v>2692</v>
      </c>
      <c r="PI22" s="1">
        <v>0.10447916666666666</v>
      </c>
      <c r="PJ22" s="1">
        <v>9.5300925925925928E-2</v>
      </c>
      <c r="PK22" s="1">
        <v>2.7546296296296294E-3</v>
      </c>
      <c r="PL22" s="1">
        <v>6.4120370370370364E-3</v>
      </c>
      <c r="PM22">
        <v>18</v>
      </c>
      <c r="PN22">
        <v>65</v>
      </c>
      <c r="PO22">
        <v>83</v>
      </c>
      <c r="PP22">
        <v>1030</v>
      </c>
      <c r="PQ22">
        <v>141</v>
      </c>
      <c r="PR22">
        <v>111</v>
      </c>
      <c r="PS22" s="38">
        <v>1282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 s="106">
        <v>1764</v>
      </c>
      <c r="QF22" s="175">
        <f t="shared" ref="QF22" si="87">PS22/QE22*100</f>
        <v>72.675736961451236</v>
      </c>
      <c r="QG22" t="s">
        <v>495</v>
      </c>
      <c r="QH22" t="s">
        <v>2731</v>
      </c>
      <c r="QI22" s="106" t="s">
        <v>2692</v>
      </c>
      <c r="QK22" s="1">
        <v>0</v>
      </c>
      <c r="QL22" s="1">
        <v>0</v>
      </c>
      <c r="QM22" s="1">
        <v>0</v>
      </c>
      <c r="QN22" s="1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 s="38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 s="106"/>
      <c r="RH22" s="175"/>
      <c r="RI22" t="s">
        <v>495</v>
      </c>
      <c r="RJ22" t="s">
        <v>2731</v>
      </c>
      <c r="RK22" s="106" t="s">
        <v>2692</v>
      </c>
      <c r="RM22" s="1" t="e">
        <v>#N/A</v>
      </c>
      <c r="RN22" s="1" t="e">
        <v>#N/A</v>
      </c>
      <c r="RO22" s="1" t="e">
        <v>#N/A</v>
      </c>
      <c r="RP22" s="1" t="e">
        <v>#N/A</v>
      </c>
      <c r="RQ22" t="e">
        <v>#N/A</v>
      </c>
      <c r="RR22" t="e">
        <v>#N/A</v>
      </c>
      <c r="RS22" t="e">
        <v>#N/A</v>
      </c>
      <c r="RT22" t="e">
        <v>#N/A</v>
      </c>
      <c r="RU22" t="e">
        <v>#N/A</v>
      </c>
      <c r="RV22" t="e">
        <v>#N/A</v>
      </c>
      <c r="RW22" s="38" t="e">
        <v>#N/A</v>
      </c>
      <c r="RX22" t="e">
        <v>#N/A</v>
      </c>
      <c r="RY22" t="e">
        <v>#N/A</v>
      </c>
      <c r="RZ22" t="e">
        <v>#N/A</v>
      </c>
      <c r="SA22" t="e">
        <v>#N/A</v>
      </c>
      <c r="SB22" t="e">
        <v>#N/A</v>
      </c>
      <c r="SC22" t="e">
        <v>#N/A</v>
      </c>
      <c r="SD22" t="e">
        <v>#N/A</v>
      </c>
      <c r="SE22" t="e">
        <v>#N/A</v>
      </c>
      <c r="SF22" t="e">
        <v>#N/A</v>
      </c>
      <c r="SG22" t="e">
        <v>#N/A</v>
      </c>
      <c r="SH22" t="e">
        <v>#N/A</v>
      </c>
      <c r="SI22" s="106"/>
      <c r="SJ22" s="175"/>
      <c r="SK22" t="s">
        <v>495</v>
      </c>
      <c r="SL22" t="s">
        <v>2731</v>
      </c>
      <c r="SM22" s="106" t="s">
        <v>2692</v>
      </c>
      <c r="SO22" s="1" t="e">
        <v>#N/A</v>
      </c>
      <c r="SP22" s="1" t="e">
        <v>#N/A</v>
      </c>
      <c r="SQ22" s="1" t="e">
        <v>#N/A</v>
      </c>
      <c r="SR22" s="1" t="e">
        <v>#N/A</v>
      </c>
      <c r="SS22" t="e">
        <v>#N/A</v>
      </c>
      <c r="ST22" t="e">
        <v>#N/A</v>
      </c>
      <c r="SU22" t="e">
        <v>#N/A</v>
      </c>
      <c r="SV22" t="e">
        <v>#N/A</v>
      </c>
      <c r="SW22" t="e">
        <v>#N/A</v>
      </c>
      <c r="SX22" t="e">
        <v>#N/A</v>
      </c>
      <c r="SY22" s="38" t="e">
        <v>#N/A</v>
      </c>
      <c r="SZ22" t="e">
        <v>#N/A</v>
      </c>
      <c r="TA22" t="e">
        <v>#N/A</v>
      </c>
      <c r="TB22" t="e">
        <v>#N/A</v>
      </c>
      <c r="TC22" t="e">
        <v>#N/A</v>
      </c>
      <c r="TD22" t="e">
        <v>#N/A</v>
      </c>
      <c r="TE22" t="e">
        <v>#N/A</v>
      </c>
      <c r="TF22" t="e">
        <v>#N/A</v>
      </c>
      <c r="TG22" t="e">
        <v>#N/A</v>
      </c>
      <c r="TH22" t="e">
        <v>#N/A</v>
      </c>
      <c r="TI22" t="e">
        <v>#N/A</v>
      </c>
      <c r="TJ22" t="e">
        <v>#N/A</v>
      </c>
      <c r="TK22" s="106"/>
      <c r="TL22" s="175"/>
    </row>
  </sheetData>
  <mergeCells count="19">
    <mergeCell ref="SK1:TL1"/>
    <mergeCell ref="A1:AB1"/>
    <mergeCell ref="AC1:BD1"/>
    <mergeCell ref="BE1:CF1"/>
    <mergeCell ref="CG1:DH1"/>
    <mergeCell ref="DI1:EJ1"/>
    <mergeCell ref="LY1:MZ1"/>
    <mergeCell ref="HQ1:IR1"/>
    <mergeCell ref="RI1:SJ1"/>
    <mergeCell ref="EK1:FL1"/>
    <mergeCell ref="FM1:GN1"/>
    <mergeCell ref="OC1:PD1"/>
    <mergeCell ref="PE1:QF1"/>
    <mergeCell ref="QG1:RH1"/>
    <mergeCell ref="NA1:OB1"/>
    <mergeCell ref="GO1:HP1"/>
    <mergeCell ref="IS1:JT1"/>
    <mergeCell ref="JU1:KV1"/>
    <mergeCell ref="KW1:LX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B0BB9-9E68-41CD-8C27-871D0A09392F}">
  <dimension ref="A1:TL31"/>
  <sheetViews>
    <sheetView topLeftCell="SL1" workbookViewId="0">
      <selection activeCell="ST1" sqref="ST1:TL31"/>
    </sheetView>
  </sheetViews>
  <sheetFormatPr defaultRowHeight="14.4"/>
  <cols>
    <col min="1" max="1" width="13.109375" customWidth="1"/>
    <col min="2" max="2" width="17.33203125" customWidth="1"/>
    <col min="20" max="20" width="12.44140625" customWidth="1"/>
    <col min="21" max="21" width="18.88671875" customWidth="1"/>
    <col min="77" max="77" width="13.44140625" customWidth="1"/>
    <col min="115" max="115" width="12.5546875" customWidth="1"/>
    <col min="116" max="116" width="18.109375" customWidth="1"/>
    <col min="135" max="135" width="15.109375" customWidth="1"/>
    <col min="153" max="153" width="12.33203125" customWidth="1"/>
    <col min="154" max="154" width="20.109375" customWidth="1"/>
    <col min="172" max="172" width="13.109375" customWidth="1"/>
    <col min="191" max="191" width="14.6640625" customWidth="1"/>
    <col min="192" max="192" width="13.88671875" customWidth="1"/>
    <col min="207" max="207" width="12.33203125" customWidth="1"/>
    <col min="211" max="211" width="13.88671875" customWidth="1"/>
    <col min="229" max="229" width="13.6640625" customWidth="1"/>
    <col min="230" max="230" width="15.33203125" customWidth="1"/>
    <col min="248" max="248" width="14.5546875" customWidth="1"/>
    <col min="249" max="249" width="16.109375" customWidth="1"/>
    <col min="305" max="305" width="13" customWidth="1"/>
    <col min="306" max="306" width="17.109375" customWidth="1"/>
    <col min="343" max="343" width="12.5546875" customWidth="1"/>
    <col min="344" max="344" width="14.44140625" customWidth="1"/>
    <col min="362" max="362" width="15" customWidth="1"/>
    <col min="363" max="363" width="12.6640625" customWidth="1"/>
    <col min="365" max="365" width="6.109375" bestFit="1" customWidth="1"/>
    <col min="366" max="369" width="9.109375" customWidth="1"/>
    <col min="381" max="381" width="11.88671875" customWidth="1"/>
    <col min="382" max="382" width="15.88671875" customWidth="1"/>
    <col min="400" max="400" width="13.5546875" customWidth="1"/>
    <col min="401" max="401" width="17.44140625" customWidth="1"/>
    <col min="420" max="420" width="17.33203125" customWidth="1"/>
    <col min="438" max="438" width="11.6640625" customWidth="1"/>
    <col min="439" max="439" width="14.5546875" customWidth="1"/>
    <col min="458" max="458" width="15.5546875" customWidth="1"/>
    <col min="476" max="476" width="15.109375" customWidth="1"/>
    <col min="477" max="477" width="14.88671875" customWidth="1"/>
    <col min="492" max="492" width="12.88671875" customWidth="1"/>
    <col min="495" max="495" width="18.88671875" customWidth="1"/>
    <col min="514" max="514" width="12.5546875" customWidth="1"/>
    <col min="515" max="515" width="18" customWidth="1"/>
  </cols>
  <sheetData>
    <row r="1" spans="1:532">
      <c r="A1" s="546">
        <v>44318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>
        <v>44319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44320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44321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44322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 t="s">
        <v>2732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>
        <v>44325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>
        <v>44326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>
        <v>44327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7"/>
      <c r="FP1" s="546">
        <v>44328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46">
        <v>44329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7"/>
      <c r="HB1" s="546" t="s">
        <v>2733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7"/>
      <c r="HU1" s="546">
        <v>44332</v>
      </c>
      <c r="HV1" s="546"/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7"/>
      <c r="IN1" s="546">
        <v>44333</v>
      </c>
      <c r="IO1" s="546"/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7"/>
      <c r="JG1" s="546">
        <v>44334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7"/>
      <c r="JZ1" s="546">
        <v>44335</v>
      </c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7"/>
      <c r="KS1" s="546">
        <v>44336</v>
      </c>
      <c r="KT1" s="546"/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7"/>
      <c r="LL1" s="546" t="s">
        <v>2734</v>
      </c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7"/>
      <c r="ME1" s="546">
        <v>44339</v>
      </c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7"/>
      <c r="MX1" s="546">
        <v>44340</v>
      </c>
      <c r="MY1" s="546"/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7"/>
      <c r="NQ1" s="546">
        <v>44341</v>
      </c>
      <c r="NR1" s="546"/>
      <c r="NS1" s="546"/>
      <c r="NT1" s="546"/>
      <c r="NU1" s="546"/>
      <c r="NV1" s="546"/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7"/>
      <c r="OJ1" s="546">
        <v>44342</v>
      </c>
      <c r="OK1" s="546"/>
      <c r="OL1" s="546"/>
      <c r="OM1" s="546"/>
      <c r="ON1" s="546"/>
      <c r="OO1" s="546"/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7"/>
      <c r="PC1" s="546">
        <v>44343</v>
      </c>
      <c r="PD1" s="546"/>
      <c r="PE1" s="546"/>
      <c r="PF1" s="546"/>
      <c r="PG1" s="546"/>
      <c r="PH1" s="546"/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7"/>
      <c r="PV1" s="546">
        <v>44346</v>
      </c>
      <c r="PW1" s="546"/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7"/>
      <c r="QO1" s="546">
        <v>44347</v>
      </c>
      <c r="QP1" s="546"/>
      <c r="QQ1" s="546"/>
      <c r="QR1" s="546"/>
      <c r="QS1" s="546"/>
      <c r="QT1" s="546"/>
      <c r="QU1" s="546"/>
      <c r="QV1" s="546"/>
      <c r="QW1" s="546"/>
      <c r="QX1" s="546"/>
      <c r="QY1" s="546"/>
      <c r="QZ1" s="546"/>
      <c r="RA1" s="546"/>
      <c r="RB1" s="546"/>
      <c r="RC1" s="546"/>
      <c r="RD1" s="546"/>
      <c r="RE1" s="546"/>
      <c r="RF1" s="546"/>
      <c r="RG1" s="547"/>
      <c r="RH1" s="546">
        <v>44348</v>
      </c>
      <c r="RI1" s="546"/>
      <c r="RJ1" s="546"/>
      <c r="RK1" s="546"/>
      <c r="RL1" s="546"/>
      <c r="RM1" s="546"/>
      <c r="RN1" s="546"/>
      <c r="RO1" s="546"/>
      <c r="RP1" s="546"/>
      <c r="RQ1" s="546"/>
      <c r="RR1" s="546"/>
      <c r="RS1" s="546"/>
      <c r="RT1" s="546"/>
      <c r="RU1" s="546"/>
      <c r="RV1" s="546"/>
      <c r="RW1" s="546"/>
      <c r="RX1" s="546"/>
      <c r="RY1" s="546"/>
      <c r="RZ1" s="547"/>
      <c r="SA1" s="546">
        <v>44349</v>
      </c>
      <c r="SB1" s="546"/>
      <c r="SC1" s="546"/>
      <c r="SD1" s="546"/>
      <c r="SE1" s="546"/>
      <c r="SF1" s="546"/>
      <c r="SG1" s="546"/>
      <c r="SH1" s="546"/>
      <c r="SI1" s="546"/>
      <c r="SJ1" s="546"/>
      <c r="SK1" s="546"/>
      <c r="SL1" s="546"/>
      <c r="SM1" s="546"/>
      <c r="SN1" s="546"/>
      <c r="SO1" s="546"/>
      <c r="SP1" s="546"/>
      <c r="SQ1" s="546"/>
      <c r="SR1" s="546"/>
      <c r="SS1" s="547"/>
      <c r="ST1" s="546">
        <v>44350</v>
      </c>
      <c r="SU1" s="546"/>
      <c r="SV1" s="546"/>
      <c r="SW1" s="546"/>
      <c r="SX1" s="546"/>
      <c r="SY1" s="546"/>
      <c r="SZ1" s="546"/>
      <c r="TA1" s="546"/>
      <c r="TB1" s="546"/>
      <c r="TC1" s="546"/>
      <c r="TD1" s="546"/>
      <c r="TE1" s="546"/>
      <c r="TF1" s="546"/>
      <c r="TG1" s="546"/>
      <c r="TH1" s="546"/>
      <c r="TI1" s="546"/>
      <c r="TJ1" s="546"/>
      <c r="TK1" s="546"/>
      <c r="TL1" s="547"/>
    </row>
    <row r="2" spans="1:532">
      <c r="A2" s="106" t="s">
        <v>1</v>
      </c>
      <c r="B2" s="6" t="s">
        <v>2723</v>
      </c>
      <c r="C2" s="106" t="s">
        <v>2724</v>
      </c>
      <c r="D2" s="106" t="s">
        <v>2725</v>
      </c>
      <c r="E2" s="106" t="s">
        <v>2358</v>
      </c>
      <c r="F2" s="106" t="s">
        <v>3</v>
      </c>
      <c r="G2" s="106" t="s">
        <v>4</v>
      </c>
      <c r="H2" s="106" t="s">
        <v>2359</v>
      </c>
      <c r="I2" s="106" t="s">
        <v>6</v>
      </c>
      <c r="J2" s="106" t="s">
        <v>7</v>
      </c>
      <c r="K2" s="106" t="s">
        <v>8</v>
      </c>
      <c r="L2" s="106" t="s">
        <v>9</v>
      </c>
      <c r="M2" s="106" t="s">
        <v>10</v>
      </c>
      <c r="N2" s="106" t="s">
        <v>11</v>
      </c>
      <c r="O2" s="106" t="s">
        <v>12</v>
      </c>
      <c r="P2" s="106" t="s">
        <v>13</v>
      </c>
      <c r="Q2" s="167" t="s">
        <v>2726</v>
      </c>
      <c r="R2" s="168" t="s">
        <v>2727</v>
      </c>
      <c r="S2" s="169" t="s">
        <v>2728</v>
      </c>
      <c r="T2" s="106" t="s">
        <v>1</v>
      </c>
      <c r="U2" s="6" t="s">
        <v>2723</v>
      </c>
      <c r="V2" s="106" t="s">
        <v>2724</v>
      </c>
      <c r="W2" s="106" t="s">
        <v>2725</v>
      </c>
      <c r="X2" s="106" t="s">
        <v>2358</v>
      </c>
      <c r="Y2" s="106" t="s">
        <v>3</v>
      </c>
      <c r="Z2" s="106" t="s">
        <v>4</v>
      </c>
      <c r="AA2" s="106" t="s">
        <v>2359</v>
      </c>
      <c r="AB2" s="106" t="s">
        <v>6</v>
      </c>
      <c r="AC2" s="106" t="s">
        <v>7</v>
      </c>
      <c r="AD2" s="106" t="s">
        <v>8</v>
      </c>
      <c r="AE2" s="106" t="s">
        <v>9</v>
      </c>
      <c r="AF2" s="106" t="s">
        <v>10</v>
      </c>
      <c r="AG2" s="106" t="s">
        <v>11</v>
      </c>
      <c r="AH2" s="106" t="s">
        <v>12</v>
      </c>
      <c r="AI2" s="106" t="s">
        <v>13</v>
      </c>
      <c r="AJ2" s="167" t="s">
        <v>2726</v>
      </c>
      <c r="AK2" s="168" t="s">
        <v>2727</v>
      </c>
      <c r="AL2" s="169" t="s">
        <v>2728</v>
      </c>
      <c r="AM2" s="106" t="s">
        <v>1</v>
      </c>
      <c r="AN2" s="6" t="s">
        <v>2723</v>
      </c>
      <c r="AO2" s="106" t="s">
        <v>2724</v>
      </c>
      <c r="AP2" s="106" t="s">
        <v>2725</v>
      </c>
      <c r="AQ2" s="106" t="s">
        <v>2358</v>
      </c>
      <c r="AR2" s="106" t="s">
        <v>3</v>
      </c>
      <c r="AS2" s="106" t="s">
        <v>4</v>
      </c>
      <c r="AT2" s="106" t="s">
        <v>2359</v>
      </c>
      <c r="AU2" s="106" t="s">
        <v>6</v>
      </c>
      <c r="AV2" s="106" t="s">
        <v>7</v>
      </c>
      <c r="AW2" s="106" t="s">
        <v>8</v>
      </c>
      <c r="AX2" s="106" t="s">
        <v>9</v>
      </c>
      <c r="AY2" s="106" t="s">
        <v>10</v>
      </c>
      <c r="AZ2" s="106" t="s">
        <v>11</v>
      </c>
      <c r="BA2" s="106" t="s">
        <v>12</v>
      </c>
      <c r="BB2" s="106" t="s">
        <v>13</v>
      </c>
      <c r="BC2" s="167" t="s">
        <v>2726</v>
      </c>
      <c r="BD2" s="168" t="s">
        <v>2727</v>
      </c>
      <c r="BE2" s="169" t="s">
        <v>2728</v>
      </c>
      <c r="BF2" s="106" t="s">
        <v>1</v>
      </c>
      <c r="BG2" s="6" t="s">
        <v>2723</v>
      </c>
      <c r="BH2" s="106" t="s">
        <v>2724</v>
      </c>
      <c r="BI2" s="106" t="s">
        <v>2725</v>
      </c>
      <c r="BJ2" s="106" t="s">
        <v>2358</v>
      </c>
      <c r="BK2" s="106" t="s">
        <v>3</v>
      </c>
      <c r="BL2" s="106" t="s">
        <v>4</v>
      </c>
      <c r="BM2" s="106" t="s">
        <v>2359</v>
      </c>
      <c r="BN2" s="106" t="s">
        <v>6</v>
      </c>
      <c r="BO2" s="106" t="s">
        <v>7</v>
      </c>
      <c r="BP2" s="106" t="s">
        <v>8</v>
      </c>
      <c r="BQ2" s="106" t="s">
        <v>9</v>
      </c>
      <c r="BR2" s="106" t="s">
        <v>10</v>
      </c>
      <c r="BS2" s="106" t="s">
        <v>11</v>
      </c>
      <c r="BT2" s="106" t="s">
        <v>12</v>
      </c>
      <c r="BU2" s="106" t="s">
        <v>13</v>
      </c>
      <c r="BV2" s="167" t="s">
        <v>2726</v>
      </c>
      <c r="BW2" s="168" t="s">
        <v>2727</v>
      </c>
      <c r="BX2" s="169" t="s">
        <v>2728</v>
      </c>
      <c r="BY2" s="106" t="s">
        <v>1</v>
      </c>
      <c r="BZ2" s="6" t="s">
        <v>2723</v>
      </c>
      <c r="CA2" s="106" t="s">
        <v>2724</v>
      </c>
      <c r="CB2" s="106" t="s">
        <v>2725</v>
      </c>
      <c r="CC2" s="106" t="s">
        <v>2358</v>
      </c>
      <c r="CD2" s="106" t="s">
        <v>3</v>
      </c>
      <c r="CE2" s="106" t="s">
        <v>4</v>
      </c>
      <c r="CF2" s="106" t="s">
        <v>2359</v>
      </c>
      <c r="CG2" s="106" t="s">
        <v>6</v>
      </c>
      <c r="CH2" s="106" t="s">
        <v>7</v>
      </c>
      <c r="CI2" s="106" t="s">
        <v>8</v>
      </c>
      <c r="CJ2" s="106" t="s">
        <v>9</v>
      </c>
      <c r="CK2" s="106" t="s">
        <v>10</v>
      </c>
      <c r="CL2" s="106" t="s">
        <v>11</v>
      </c>
      <c r="CM2" s="106" t="s">
        <v>12</v>
      </c>
      <c r="CN2" s="106" t="s">
        <v>13</v>
      </c>
      <c r="CO2" s="167" t="s">
        <v>2726</v>
      </c>
      <c r="CP2" s="168" t="s">
        <v>2727</v>
      </c>
      <c r="CQ2" s="169" t="s">
        <v>2728</v>
      </c>
      <c r="CR2" s="106" t="s">
        <v>1</v>
      </c>
      <c r="CS2" s="6" t="s">
        <v>2723</v>
      </c>
      <c r="CT2" s="106" t="s">
        <v>2724</v>
      </c>
      <c r="CU2" s="106" t="s">
        <v>2725</v>
      </c>
      <c r="CV2" s="106" t="s">
        <v>2358</v>
      </c>
      <c r="CW2" s="106" t="s">
        <v>3</v>
      </c>
      <c r="CX2" s="106" t="s">
        <v>4</v>
      </c>
      <c r="CY2" s="106" t="s">
        <v>2359</v>
      </c>
      <c r="CZ2" s="106" t="s">
        <v>6</v>
      </c>
      <c r="DA2" s="106" t="s">
        <v>7</v>
      </c>
      <c r="DB2" s="106" t="s">
        <v>8</v>
      </c>
      <c r="DC2" s="106" t="s">
        <v>9</v>
      </c>
      <c r="DD2" s="106" t="s">
        <v>10</v>
      </c>
      <c r="DE2" s="106" t="s">
        <v>11</v>
      </c>
      <c r="DF2" s="106" t="s">
        <v>12</v>
      </c>
      <c r="DG2" s="106" t="s">
        <v>13</v>
      </c>
      <c r="DH2" s="167" t="s">
        <v>2726</v>
      </c>
      <c r="DI2" s="168" t="s">
        <v>2727</v>
      </c>
      <c r="DJ2" s="169" t="s">
        <v>2728</v>
      </c>
      <c r="DK2" s="106" t="s">
        <v>1</v>
      </c>
      <c r="DL2" s="6" t="s">
        <v>2723</v>
      </c>
      <c r="DM2" s="106" t="s">
        <v>2724</v>
      </c>
      <c r="DN2" s="106" t="s">
        <v>2725</v>
      </c>
      <c r="DO2" s="106" t="s">
        <v>2358</v>
      </c>
      <c r="DP2" s="106" t="s">
        <v>3</v>
      </c>
      <c r="DQ2" s="106" t="s">
        <v>4</v>
      </c>
      <c r="DR2" s="106" t="s">
        <v>2359</v>
      </c>
      <c r="DS2" s="106" t="s">
        <v>6</v>
      </c>
      <c r="DT2" s="106" t="s">
        <v>7</v>
      </c>
      <c r="DU2" s="106" t="s">
        <v>8</v>
      </c>
      <c r="DV2" s="106" t="s">
        <v>9</v>
      </c>
      <c r="DW2" s="106" t="s">
        <v>10</v>
      </c>
      <c r="DX2" s="106" t="s">
        <v>11</v>
      </c>
      <c r="DY2" s="106" t="s">
        <v>12</v>
      </c>
      <c r="DZ2" s="106" t="s">
        <v>13</v>
      </c>
      <c r="EA2" s="167" t="s">
        <v>2726</v>
      </c>
      <c r="EB2" s="168" t="s">
        <v>2727</v>
      </c>
      <c r="EC2" s="169" t="s">
        <v>2728</v>
      </c>
      <c r="ED2" s="106" t="s">
        <v>1</v>
      </c>
      <c r="EE2" s="6" t="s">
        <v>2723</v>
      </c>
      <c r="EF2" s="106" t="s">
        <v>2724</v>
      </c>
      <c r="EG2" s="106" t="s">
        <v>2725</v>
      </c>
      <c r="EH2" s="106" t="s">
        <v>2358</v>
      </c>
      <c r="EI2" s="106" t="s">
        <v>3</v>
      </c>
      <c r="EJ2" s="106" t="s">
        <v>4</v>
      </c>
      <c r="EK2" s="106" t="s">
        <v>2359</v>
      </c>
      <c r="EL2" s="106" t="s">
        <v>6</v>
      </c>
      <c r="EM2" s="106" t="s">
        <v>7</v>
      </c>
      <c r="EN2" s="106" t="s">
        <v>8</v>
      </c>
      <c r="EO2" s="106" t="s">
        <v>9</v>
      </c>
      <c r="EP2" s="106" t="s">
        <v>10</v>
      </c>
      <c r="EQ2" s="106" t="s">
        <v>11</v>
      </c>
      <c r="ER2" s="106" t="s">
        <v>12</v>
      </c>
      <c r="ES2" s="106" t="s">
        <v>13</v>
      </c>
      <c r="ET2" s="167" t="s">
        <v>2726</v>
      </c>
      <c r="EU2" s="168" t="s">
        <v>2727</v>
      </c>
      <c r="EV2" s="169" t="s">
        <v>2728</v>
      </c>
      <c r="EW2" s="106" t="s">
        <v>1</v>
      </c>
      <c r="EX2" s="6" t="s">
        <v>2723</v>
      </c>
      <c r="EY2" s="106" t="s">
        <v>2724</v>
      </c>
      <c r="EZ2" s="106" t="s">
        <v>2725</v>
      </c>
      <c r="FA2" s="106" t="s">
        <v>2358</v>
      </c>
      <c r="FB2" s="106" t="s">
        <v>3</v>
      </c>
      <c r="FC2" s="106" t="s">
        <v>4</v>
      </c>
      <c r="FD2" s="106" t="s">
        <v>2359</v>
      </c>
      <c r="FE2" s="106" t="s">
        <v>6</v>
      </c>
      <c r="FF2" s="106" t="s">
        <v>7</v>
      </c>
      <c r="FG2" s="106" t="s">
        <v>8</v>
      </c>
      <c r="FH2" s="106" t="s">
        <v>9</v>
      </c>
      <c r="FI2" s="106" t="s">
        <v>10</v>
      </c>
      <c r="FJ2" s="106" t="s">
        <v>11</v>
      </c>
      <c r="FK2" s="106" t="s">
        <v>12</v>
      </c>
      <c r="FL2" s="106" t="s">
        <v>13</v>
      </c>
      <c r="FM2" s="167" t="s">
        <v>2726</v>
      </c>
      <c r="FN2" s="168" t="s">
        <v>2727</v>
      </c>
      <c r="FO2" s="169" t="s">
        <v>2728</v>
      </c>
      <c r="FP2" s="106" t="s">
        <v>1</v>
      </c>
      <c r="FQ2" s="6" t="s">
        <v>2723</v>
      </c>
      <c r="FR2" s="106" t="s">
        <v>2724</v>
      </c>
      <c r="FS2" s="106" t="s">
        <v>2725</v>
      </c>
      <c r="FT2" s="106" t="s">
        <v>2358</v>
      </c>
      <c r="FU2" s="106" t="s">
        <v>3</v>
      </c>
      <c r="FV2" s="106" t="s">
        <v>4</v>
      </c>
      <c r="FW2" s="106" t="s">
        <v>2359</v>
      </c>
      <c r="FX2" s="106" t="s">
        <v>6</v>
      </c>
      <c r="FY2" s="106" t="s">
        <v>7</v>
      </c>
      <c r="FZ2" s="106" t="s">
        <v>8</v>
      </c>
      <c r="GA2" s="106" t="s">
        <v>9</v>
      </c>
      <c r="GB2" s="106" t="s">
        <v>10</v>
      </c>
      <c r="GC2" s="106" t="s">
        <v>11</v>
      </c>
      <c r="GD2" s="106" t="s">
        <v>12</v>
      </c>
      <c r="GE2" s="106" t="s">
        <v>13</v>
      </c>
      <c r="GF2" s="167" t="s">
        <v>2726</v>
      </c>
      <c r="GG2" s="168" t="s">
        <v>2727</v>
      </c>
      <c r="GH2" s="169" t="s">
        <v>2728</v>
      </c>
      <c r="GI2" s="106" t="s">
        <v>1</v>
      </c>
      <c r="GJ2" s="6" t="s">
        <v>2723</v>
      </c>
      <c r="GK2" s="106" t="s">
        <v>2724</v>
      </c>
      <c r="GL2" s="106" t="s">
        <v>2725</v>
      </c>
      <c r="GM2" s="106" t="s">
        <v>2358</v>
      </c>
      <c r="GN2" s="106" t="s">
        <v>3</v>
      </c>
      <c r="GO2" s="106" t="s">
        <v>4</v>
      </c>
      <c r="GP2" s="106" t="s">
        <v>2359</v>
      </c>
      <c r="GQ2" s="106" t="s">
        <v>6</v>
      </c>
      <c r="GR2" s="106" t="s">
        <v>7</v>
      </c>
      <c r="GS2" s="106" t="s">
        <v>8</v>
      </c>
      <c r="GT2" s="106" t="s">
        <v>9</v>
      </c>
      <c r="GU2" s="106" t="s">
        <v>10</v>
      </c>
      <c r="GV2" s="106" t="s">
        <v>11</v>
      </c>
      <c r="GW2" s="106" t="s">
        <v>12</v>
      </c>
      <c r="GX2" s="106" t="s">
        <v>13</v>
      </c>
      <c r="GY2" s="167" t="s">
        <v>2726</v>
      </c>
      <c r="GZ2" s="168" t="s">
        <v>2727</v>
      </c>
      <c r="HA2" s="169" t="s">
        <v>2728</v>
      </c>
      <c r="HB2" s="106" t="s">
        <v>1</v>
      </c>
      <c r="HC2" s="6" t="s">
        <v>2723</v>
      </c>
      <c r="HD2" s="106" t="s">
        <v>2724</v>
      </c>
      <c r="HE2" s="106" t="s">
        <v>2725</v>
      </c>
      <c r="HF2" s="106" t="s">
        <v>2358</v>
      </c>
      <c r="HG2" s="106" t="s">
        <v>3</v>
      </c>
      <c r="HH2" s="106" t="s">
        <v>4</v>
      </c>
      <c r="HI2" s="106" t="s">
        <v>2359</v>
      </c>
      <c r="HJ2" s="106" t="s">
        <v>6</v>
      </c>
      <c r="HK2" s="106" t="s">
        <v>7</v>
      </c>
      <c r="HL2" s="106" t="s">
        <v>8</v>
      </c>
      <c r="HM2" s="106" t="s">
        <v>9</v>
      </c>
      <c r="HN2" s="106" t="s">
        <v>10</v>
      </c>
      <c r="HO2" s="106" t="s">
        <v>11</v>
      </c>
      <c r="HP2" s="106" t="s">
        <v>12</v>
      </c>
      <c r="HQ2" s="106" t="s">
        <v>13</v>
      </c>
      <c r="HR2" s="167" t="s">
        <v>2726</v>
      </c>
      <c r="HS2" s="168" t="s">
        <v>2727</v>
      </c>
      <c r="HT2" s="169" t="s">
        <v>2728</v>
      </c>
      <c r="HU2" s="106" t="s">
        <v>1</v>
      </c>
      <c r="HV2" s="6" t="s">
        <v>2723</v>
      </c>
      <c r="HW2" s="106" t="s">
        <v>2724</v>
      </c>
      <c r="HX2" s="106" t="s">
        <v>2725</v>
      </c>
      <c r="HY2" s="106" t="s">
        <v>2358</v>
      </c>
      <c r="HZ2" s="106" t="s">
        <v>3</v>
      </c>
      <c r="IA2" s="106" t="s">
        <v>4</v>
      </c>
      <c r="IB2" s="106" t="s">
        <v>2359</v>
      </c>
      <c r="IC2" s="106" t="s">
        <v>6</v>
      </c>
      <c r="ID2" s="106" t="s">
        <v>7</v>
      </c>
      <c r="IE2" s="106" t="s">
        <v>8</v>
      </c>
      <c r="IF2" s="106" t="s">
        <v>9</v>
      </c>
      <c r="IG2" s="106" t="s">
        <v>10</v>
      </c>
      <c r="IH2" s="106" t="s">
        <v>11</v>
      </c>
      <c r="II2" s="106" t="s">
        <v>12</v>
      </c>
      <c r="IJ2" s="106" t="s">
        <v>13</v>
      </c>
      <c r="IK2" s="167" t="s">
        <v>2726</v>
      </c>
      <c r="IL2" s="168" t="s">
        <v>2727</v>
      </c>
      <c r="IM2" s="169" t="s">
        <v>2728</v>
      </c>
      <c r="IN2" s="106" t="s">
        <v>1</v>
      </c>
      <c r="IO2" s="6" t="s">
        <v>2723</v>
      </c>
      <c r="IP2" s="106" t="s">
        <v>2724</v>
      </c>
      <c r="IQ2" s="106" t="s">
        <v>2725</v>
      </c>
      <c r="IR2" s="106" t="s">
        <v>2358</v>
      </c>
      <c r="IS2" s="106" t="s">
        <v>3</v>
      </c>
      <c r="IT2" s="106" t="s">
        <v>4</v>
      </c>
      <c r="IU2" s="106" t="s">
        <v>2359</v>
      </c>
      <c r="IV2" s="106" t="s">
        <v>6</v>
      </c>
      <c r="IW2" s="106" t="s">
        <v>7</v>
      </c>
      <c r="IX2" s="106" t="s">
        <v>8</v>
      </c>
      <c r="IY2" s="106" t="s">
        <v>9</v>
      </c>
      <c r="IZ2" s="106" t="s">
        <v>10</v>
      </c>
      <c r="JA2" s="106" t="s">
        <v>11</v>
      </c>
      <c r="JB2" s="106" t="s">
        <v>12</v>
      </c>
      <c r="JC2" s="106" t="s">
        <v>13</v>
      </c>
      <c r="JD2" s="167" t="s">
        <v>2726</v>
      </c>
      <c r="JE2" s="168" t="s">
        <v>2727</v>
      </c>
      <c r="JF2" s="169" t="s">
        <v>2728</v>
      </c>
      <c r="JG2" s="106" t="s">
        <v>1</v>
      </c>
      <c r="JH2" s="6" t="s">
        <v>2723</v>
      </c>
      <c r="JI2" s="106" t="s">
        <v>2724</v>
      </c>
      <c r="JJ2" s="106" t="s">
        <v>2725</v>
      </c>
      <c r="JK2" s="106" t="s">
        <v>2358</v>
      </c>
      <c r="JL2" s="106" t="s">
        <v>3</v>
      </c>
      <c r="JM2" s="106" t="s">
        <v>4</v>
      </c>
      <c r="JN2" s="106" t="s">
        <v>2359</v>
      </c>
      <c r="JO2" s="106" t="s">
        <v>6</v>
      </c>
      <c r="JP2" s="106" t="s">
        <v>7</v>
      </c>
      <c r="JQ2" s="106" t="s">
        <v>8</v>
      </c>
      <c r="JR2" s="106" t="s">
        <v>9</v>
      </c>
      <c r="JS2" s="106" t="s">
        <v>10</v>
      </c>
      <c r="JT2" s="106" t="s">
        <v>11</v>
      </c>
      <c r="JU2" s="106" t="s">
        <v>12</v>
      </c>
      <c r="JV2" s="106" t="s">
        <v>13</v>
      </c>
      <c r="JW2" s="167" t="s">
        <v>2726</v>
      </c>
      <c r="JX2" s="168" t="s">
        <v>2727</v>
      </c>
      <c r="JY2" s="169" t="s">
        <v>2728</v>
      </c>
      <c r="JZ2" s="106" t="s">
        <v>1</v>
      </c>
      <c r="KA2" s="6" t="s">
        <v>2723</v>
      </c>
      <c r="KB2" s="106" t="s">
        <v>2724</v>
      </c>
      <c r="KC2" s="106" t="s">
        <v>2725</v>
      </c>
      <c r="KD2" s="106" t="s">
        <v>2358</v>
      </c>
      <c r="KE2" s="106" t="s">
        <v>3</v>
      </c>
      <c r="KF2" s="106" t="s">
        <v>4</v>
      </c>
      <c r="KG2" s="106" t="s">
        <v>2359</v>
      </c>
      <c r="KH2" s="106" t="s">
        <v>6</v>
      </c>
      <c r="KI2" s="106" t="s">
        <v>7</v>
      </c>
      <c r="KJ2" s="106" t="s">
        <v>8</v>
      </c>
      <c r="KK2" s="106" t="s">
        <v>9</v>
      </c>
      <c r="KL2" s="106" t="s">
        <v>10</v>
      </c>
      <c r="KM2" s="106" t="s">
        <v>11</v>
      </c>
      <c r="KN2" s="106" t="s">
        <v>12</v>
      </c>
      <c r="KO2" s="106" t="s">
        <v>13</v>
      </c>
      <c r="KP2" s="167" t="s">
        <v>2726</v>
      </c>
      <c r="KQ2" s="168" t="s">
        <v>2727</v>
      </c>
      <c r="KR2" s="169" t="s">
        <v>2728</v>
      </c>
      <c r="KS2" s="106" t="s">
        <v>1</v>
      </c>
      <c r="KT2" s="6" t="s">
        <v>2723</v>
      </c>
      <c r="KU2" s="106" t="s">
        <v>2724</v>
      </c>
      <c r="KV2" s="106" t="s">
        <v>2725</v>
      </c>
      <c r="KW2" s="106" t="s">
        <v>2358</v>
      </c>
      <c r="KX2" s="106" t="s">
        <v>3</v>
      </c>
      <c r="KY2" s="106" t="s">
        <v>4</v>
      </c>
      <c r="KZ2" s="106" t="s">
        <v>2359</v>
      </c>
      <c r="LA2" s="106" t="s">
        <v>6</v>
      </c>
      <c r="LB2" s="106" t="s">
        <v>7</v>
      </c>
      <c r="LC2" s="106" t="s">
        <v>8</v>
      </c>
      <c r="LD2" s="106" t="s">
        <v>9</v>
      </c>
      <c r="LE2" s="106" t="s">
        <v>10</v>
      </c>
      <c r="LF2" s="106" t="s">
        <v>11</v>
      </c>
      <c r="LG2" s="106" t="s">
        <v>12</v>
      </c>
      <c r="LH2" s="106" t="s">
        <v>13</v>
      </c>
      <c r="LI2" s="167" t="s">
        <v>2726</v>
      </c>
      <c r="LJ2" s="168" t="s">
        <v>2727</v>
      </c>
      <c r="LK2" s="169" t="s">
        <v>2728</v>
      </c>
      <c r="LL2" s="106" t="s">
        <v>1</v>
      </c>
      <c r="LM2" s="6" t="s">
        <v>2723</v>
      </c>
      <c r="LN2" s="106" t="s">
        <v>2724</v>
      </c>
      <c r="LO2" s="106" t="s">
        <v>2725</v>
      </c>
      <c r="LP2" s="106" t="s">
        <v>2358</v>
      </c>
      <c r="LQ2" s="106" t="s">
        <v>3</v>
      </c>
      <c r="LR2" s="106" t="s">
        <v>4</v>
      </c>
      <c r="LS2" s="106" t="s">
        <v>2359</v>
      </c>
      <c r="LT2" s="106" t="s">
        <v>6</v>
      </c>
      <c r="LU2" s="106" t="s">
        <v>7</v>
      </c>
      <c r="LV2" s="106" t="s">
        <v>8</v>
      </c>
      <c r="LW2" s="106" t="s">
        <v>9</v>
      </c>
      <c r="LX2" s="106" t="s">
        <v>10</v>
      </c>
      <c r="LY2" s="106" t="s">
        <v>11</v>
      </c>
      <c r="LZ2" s="106" t="s">
        <v>12</v>
      </c>
      <c r="MA2" s="106" t="s">
        <v>13</v>
      </c>
      <c r="MB2" s="167" t="s">
        <v>2726</v>
      </c>
      <c r="MC2" s="168" t="s">
        <v>2727</v>
      </c>
      <c r="MD2" s="169" t="s">
        <v>2728</v>
      </c>
      <c r="ME2" s="106" t="s">
        <v>1</v>
      </c>
      <c r="MF2" s="6" t="s">
        <v>2723</v>
      </c>
      <c r="MG2" s="106" t="s">
        <v>2724</v>
      </c>
      <c r="MH2" s="106" t="s">
        <v>2725</v>
      </c>
      <c r="MI2" s="106" t="s">
        <v>2358</v>
      </c>
      <c r="MJ2" s="106" t="s">
        <v>3</v>
      </c>
      <c r="MK2" s="106" t="s">
        <v>4</v>
      </c>
      <c r="ML2" s="106" t="s">
        <v>2359</v>
      </c>
      <c r="MM2" s="106" t="s">
        <v>6</v>
      </c>
      <c r="MN2" s="106" t="s">
        <v>7</v>
      </c>
      <c r="MO2" s="106" t="s">
        <v>8</v>
      </c>
      <c r="MP2" s="106" t="s">
        <v>9</v>
      </c>
      <c r="MQ2" s="106" t="s">
        <v>10</v>
      </c>
      <c r="MR2" s="106" t="s">
        <v>11</v>
      </c>
      <c r="MS2" s="106" t="s">
        <v>12</v>
      </c>
      <c r="MT2" s="106" t="s">
        <v>13</v>
      </c>
      <c r="MU2" s="167" t="s">
        <v>2726</v>
      </c>
      <c r="MV2" s="168" t="s">
        <v>2727</v>
      </c>
      <c r="MW2" s="169" t="s">
        <v>2728</v>
      </c>
      <c r="MX2" s="106" t="s">
        <v>1</v>
      </c>
      <c r="MY2" s="6" t="s">
        <v>2723</v>
      </c>
      <c r="MZ2" s="106" t="s">
        <v>2724</v>
      </c>
      <c r="NA2" s="106" t="s">
        <v>2725</v>
      </c>
      <c r="NB2" s="106" t="s">
        <v>2358</v>
      </c>
      <c r="NC2" s="106" t="s">
        <v>3</v>
      </c>
      <c r="ND2" s="106" t="s">
        <v>4</v>
      </c>
      <c r="NE2" s="106" t="s">
        <v>2359</v>
      </c>
      <c r="NF2" s="106" t="s">
        <v>6</v>
      </c>
      <c r="NG2" s="106" t="s">
        <v>7</v>
      </c>
      <c r="NH2" s="106" t="s">
        <v>8</v>
      </c>
      <c r="NI2" s="106" t="s">
        <v>9</v>
      </c>
      <c r="NJ2" s="106" t="s">
        <v>10</v>
      </c>
      <c r="NK2" s="106" t="s">
        <v>11</v>
      </c>
      <c r="NL2" s="106" t="s">
        <v>12</v>
      </c>
      <c r="NM2" s="106" t="s">
        <v>13</v>
      </c>
      <c r="NN2" s="167" t="s">
        <v>2726</v>
      </c>
      <c r="NO2" s="168" t="s">
        <v>2727</v>
      </c>
      <c r="NP2" s="169" t="s">
        <v>2728</v>
      </c>
      <c r="NQ2" s="106" t="s">
        <v>1</v>
      </c>
      <c r="NR2" s="6" t="s">
        <v>2723</v>
      </c>
      <c r="NS2" s="106" t="s">
        <v>2724</v>
      </c>
      <c r="NT2" s="106" t="s">
        <v>2725</v>
      </c>
      <c r="NU2" s="106" t="s">
        <v>2358</v>
      </c>
      <c r="NV2" s="106" t="s">
        <v>3</v>
      </c>
      <c r="NW2" s="106" t="s">
        <v>4</v>
      </c>
      <c r="NX2" s="106" t="s">
        <v>2359</v>
      </c>
      <c r="NY2" s="106" t="s">
        <v>6</v>
      </c>
      <c r="NZ2" s="106" t="s">
        <v>7</v>
      </c>
      <c r="OA2" s="106" t="s">
        <v>8</v>
      </c>
      <c r="OB2" s="106" t="s">
        <v>9</v>
      </c>
      <c r="OC2" s="106" t="s">
        <v>10</v>
      </c>
      <c r="OD2" s="106" t="s">
        <v>11</v>
      </c>
      <c r="OE2" s="106" t="s">
        <v>12</v>
      </c>
      <c r="OF2" s="106" t="s">
        <v>13</v>
      </c>
      <c r="OG2" s="167" t="s">
        <v>2726</v>
      </c>
      <c r="OH2" s="168" t="s">
        <v>2727</v>
      </c>
      <c r="OI2" s="169" t="s">
        <v>2728</v>
      </c>
      <c r="OJ2" s="106" t="s">
        <v>1</v>
      </c>
      <c r="OK2" s="6" t="s">
        <v>2723</v>
      </c>
      <c r="OL2" s="106" t="s">
        <v>2724</v>
      </c>
      <c r="OM2" s="106" t="s">
        <v>2725</v>
      </c>
      <c r="ON2" s="106" t="s">
        <v>2358</v>
      </c>
      <c r="OO2" s="106" t="s">
        <v>3</v>
      </c>
      <c r="OP2" s="106" t="s">
        <v>4</v>
      </c>
      <c r="OQ2" s="106" t="s">
        <v>2359</v>
      </c>
      <c r="OR2" s="106" t="s">
        <v>6</v>
      </c>
      <c r="OS2" s="106" t="s">
        <v>7</v>
      </c>
      <c r="OT2" s="106" t="s">
        <v>8</v>
      </c>
      <c r="OU2" s="106" t="s">
        <v>9</v>
      </c>
      <c r="OV2" s="106" t="s">
        <v>10</v>
      </c>
      <c r="OW2" s="106" t="s">
        <v>11</v>
      </c>
      <c r="OX2" s="106" t="s">
        <v>12</v>
      </c>
      <c r="OY2" s="106" t="s">
        <v>13</v>
      </c>
      <c r="OZ2" s="167" t="s">
        <v>2726</v>
      </c>
      <c r="PA2" s="168" t="s">
        <v>2727</v>
      </c>
      <c r="PB2" s="169" t="s">
        <v>2728</v>
      </c>
      <c r="PC2" s="106" t="s">
        <v>1</v>
      </c>
      <c r="PD2" s="6" t="s">
        <v>2723</v>
      </c>
      <c r="PE2" s="106" t="s">
        <v>2724</v>
      </c>
      <c r="PF2" s="106" t="s">
        <v>2725</v>
      </c>
      <c r="PG2" s="106" t="s">
        <v>2358</v>
      </c>
      <c r="PH2" s="106" t="s">
        <v>3</v>
      </c>
      <c r="PI2" s="106" t="s">
        <v>4</v>
      </c>
      <c r="PJ2" s="106" t="s">
        <v>2359</v>
      </c>
      <c r="PK2" s="106" t="s">
        <v>6</v>
      </c>
      <c r="PL2" s="106" t="s">
        <v>7</v>
      </c>
      <c r="PM2" s="106" t="s">
        <v>8</v>
      </c>
      <c r="PN2" s="106" t="s">
        <v>9</v>
      </c>
      <c r="PO2" s="106" t="s">
        <v>10</v>
      </c>
      <c r="PP2" s="106" t="s">
        <v>11</v>
      </c>
      <c r="PQ2" s="106" t="s">
        <v>12</v>
      </c>
      <c r="PR2" s="106" t="s">
        <v>13</v>
      </c>
      <c r="PS2" s="167" t="s">
        <v>2726</v>
      </c>
      <c r="PT2" s="168" t="s">
        <v>2727</v>
      </c>
      <c r="PU2" s="169" t="s">
        <v>2728</v>
      </c>
      <c r="PV2" s="106" t="s">
        <v>1</v>
      </c>
      <c r="PW2" s="6" t="s">
        <v>2723</v>
      </c>
      <c r="PX2" s="106" t="s">
        <v>2724</v>
      </c>
      <c r="PY2" s="106" t="s">
        <v>2725</v>
      </c>
      <c r="PZ2" s="106" t="s">
        <v>2358</v>
      </c>
      <c r="QA2" s="106" t="s">
        <v>3</v>
      </c>
      <c r="QB2" s="106" t="s">
        <v>4</v>
      </c>
      <c r="QC2" s="106" t="s">
        <v>2359</v>
      </c>
      <c r="QD2" s="106" t="s">
        <v>6</v>
      </c>
      <c r="QE2" s="106" t="s">
        <v>7</v>
      </c>
      <c r="QF2" s="106" t="s">
        <v>8</v>
      </c>
      <c r="QG2" s="106" t="s">
        <v>9</v>
      </c>
      <c r="QH2" s="106" t="s">
        <v>10</v>
      </c>
      <c r="QI2" s="106" t="s">
        <v>11</v>
      </c>
      <c r="QJ2" s="106" t="s">
        <v>12</v>
      </c>
      <c r="QK2" s="106" t="s">
        <v>13</v>
      </c>
      <c r="QL2" s="167" t="s">
        <v>2726</v>
      </c>
      <c r="QM2" s="168" t="s">
        <v>2727</v>
      </c>
      <c r="QN2" s="169" t="s">
        <v>2728</v>
      </c>
      <c r="QO2" s="106" t="s">
        <v>1</v>
      </c>
      <c r="QP2" s="6" t="s">
        <v>2723</v>
      </c>
      <c r="QQ2" s="106" t="s">
        <v>2724</v>
      </c>
      <c r="QR2" s="106" t="s">
        <v>2725</v>
      </c>
      <c r="QS2" s="106" t="s">
        <v>2358</v>
      </c>
      <c r="QT2" s="106" t="s">
        <v>3</v>
      </c>
      <c r="QU2" s="106" t="s">
        <v>4</v>
      </c>
      <c r="QV2" s="106" t="s">
        <v>2359</v>
      </c>
      <c r="QW2" s="106" t="s">
        <v>6</v>
      </c>
      <c r="QX2" s="106" t="s">
        <v>7</v>
      </c>
      <c r="QY2" s="106" t="s">
        <v>8</v>
      </c>
      <c r="QZ2" s="106" t="s">
        <v>9</v>
      </c>
      <c r="RA2" s="106" t="s">
        <v>10</v>
      </c>
      <c r="RB2" s="106" t="s">
        <v>11</v>
      </c>
      <c r="RC2" s="106" t="s">
        <v>12</v>
      </c>
      <c r="RD2" s="106" t="s">
        <v>13</v>
      </c>
      <c r="RE2" s="167" t="s">
        <v>2726</v>
      </c>
      <c r="RF2" s="168" t="s">
        <v>2727</v>
      </c>
      <c r="RG2" s="169" t="s">
        <v>2728</v>
      </c>
      <c r="RH2" s="106" t="s">
        <v>1</v>
      </c>
      <c r="RI2" s="6" t="s">
        <v>2723</v>
      </c>
      <c r="RJ2" s="106" t="s">
        <v>2724</v>
      </c>
      <c r="RK2" s="106" t="s">
        <v>2725</v>
      </c>
      <c r="RL2" s="106" t="s">
        <v>2358</v>
      </c>
      <c r="RM2" s="106" t="s">
        <v>3</v>
      </c>
      <c r="RN2" s="106" t="s">
        <v>4</v>
      </c>
      <c r="RO2" s="106" t="s">
        <v>2359</v>
      </c>
      <c r="RP2" s="106" t="s">
        <v>6</v>
      </c>
      <c r="RQ2" s="106" t="s">
        <v>7</v>
      </c>
      <c r="RR2" s="106" t="s">
        <v>8</v>
      </c>
      <c r="RS2" s="106" t="s">
        <v>9</v>
      </c>
      <c r="RT2" s="106" t="s">
        <v>10</v>
      </c>
      <c r="RU2" s="106" t="s">
        <v>11</v>
      </c>
      <c r="RV2" s="106" t="s">
        <v>12</v>
      </c>
      <c r="RW2" s="106" t="s">
        <v>13</v>
      </c>
      <c r="RX2" s="167" t="s">
        <v>2726</v>
      </c>
      <c r="RY2" s="168" t="s">
        <v>2727</v>
      </c>
      <c r="RZ2" s="169" t="s">
        <v>2728</v>
      </c>
      <c r="SA2" s="106" t="s">
        <v>1</v>
      </c>
      <c r="SB2" s="6" t="s">
        <v>2723</v>
      </c>
      <c r="SC2" s="106" t="s">
        <v>2724</v>
      </c>
      <c r="SD2" s="106" t="s">
        <v>2725</v>
      </c>
      <c r="SE2" s="106" t="s">
        <v>2358</v>
      </c>
      <c r="SF2" s="106" t="s">
        <v>3</v>
      </c>
      <c r="SG2" s="106" t="s">
        <v>4</v>
      </c>
      <c r="SH2" s="106" t="s">
        <v>2359</v>
      </c>
      <c r="SI2" s="106" t="s">
        <v>6</v>
      </c>
      <c r="SJ2" s="106" t="s">
        <v>7</v>
      </c>
      <c r="SK2" s="106" t="s">
        <v>8</v>
      </c>
      <c r="SL2" s="106" t="s">
        <v>9</v>
      </c>
      <c r="SM2" s="106" t="s">
        <v>10</v>
      </c>
      <c r="SN2" s="106" t="s">
        <v>11</v>
      </c>
      <c r="SO2" s="106" t="s">
        <v>12</v>
      </c>
      <c r="SP2" s="106" t="s">
        <v>13</v>
      </c>
      <c r="SQ2" s="167" t="s">
        <v>2726</v>
      </c>
      <c r="SR2" s="168" t="s">
        <v>2727</v>
      </c>
      <c r="SS2" s="169" t="s">
        <v>2728</v>
      </c>
      <c r="ST2" s="106" t="s">
        <v>1</v>
      </c>
      <c r="SU2" s="6" t="s">
        <v>2723</v>
      </c>
      <c r="SV2" s="106" t="s">
        <v>2724</v>
      </c>
      <c r="SW2" s="106" t="s">
        <v>2725</v>
      </c>
      <c r="SX2" s="106" t="s">
        <v>2358</v>
      </c>
      <c r="SY2" s="106" t="s">
        <v>3</v>
      </c>
      <c r="SZ2" s="106" t="s">
        <v>4</v>
      </c>
      <c r="TA2" s="106" t="s">
        <v>2359</v>
      </c>
      <c r="TB2" s="106" t="s">
        <v>6</v>
      </c>
      <c r="TC2" s="106" t="s">
        <v>7</v>
      </c>
      <c r="TD2" s="106" t="s">
        <v>8</v>
      </c>
      <c r="TE2" s="106" t="s">
        <v>9</v>
      </c>
      <c r="TF2" s="106" t="s">
        <v>10</v>
      </c>
      <c r="TG2" s="106" t="s">
        <v>11</v>
      </c>
      <c r="TH2" s="106" t="s">
        <v>12</v>
      </c>
      <c r="TI2" s="106" t="s">
        <v>13</v>
      </c>
      <c r="TJ2" s="167" t="s">
        <v>2726</v>
      </c>
      <c r="TK2" s="168" t="s">
        <v>2727</v>
      </c>
      <c r="TL2" s="169" t="s">
        <v>2728</v>
      </c>
    </row>
    <row r="3" spans="1:532">
      <c r="A3" s="106" t="s">
        <v>2362</v>
      </c>
      <c r="B3" s="270" t="s">
        <v>2729</v>
      </c>
      <c r="C3" s="106" t="s">
        <v>2690</v>
      </c>
      <c r="E3" s="1">
        <v>5.1087962962962967E-2</v>
      </c>
      <c r="F3" s="1">
        <v>4.2777777777777776E-2</v>
      </c>
      <c r="G3" s="1">
        <v>6.030092592592593E-3</v>
      </c>
      <c r="H3" s="1">
        <v>2.2685185185185182E-3</v>
      </c>
      <c r="I3">
        <v>49</v>
      </c>
      <c r="J3">
        <v>112</v>
      </c>
      <c r="K3">
        <v>814</v>
      </c>
      <c r="L3">
        <v>87</v>
      </c>
      <c r="M3">
        <v>0</v>
      </c>
      <c r="N3">
        <v>0</v>
      </c>
      <c r="O3">
        <v>0</v>
      </c>
      <c r="P3">
        <v>90.34</v>
      </c>
      <c r="Q3" s="106">
        <f>J3-L3</f>
        <v>25</v>
      </c>
      <c r="R3" s="106"/>
      <c r="S3" s="27"/>
      <c r="T3" s="106" t="s">
        <v>2362</v>
      </c>
      <c r="U3" s="270" t="s">
        <v>2729</v>
      </c>
      <c r="V3" s="106" t="s">
        <v>2690</v>
      </c>
      <c r="X3" s="1">
        <v>0</v>
      </c>
      <c r="Y3" s="1">
        <v>0</v>
      </c>
      <c r="Z3" s="1">
        <v>0</v>
      </c>
      <c r="AA3" s="1">
        <v>0</v>
      </c>
      <c r="AB3">
        <v>0</v>
      </c>
      <c r="AC3">
        <v>0</v>
      </c>
      <c r="AD3">
        <v>31</v>
      </c>
      <c r="AE3">
        <v>13</v>
      </c>
      <c r="AF3">
        <v>0</v>
      </c>
      <c r="AG3">
        <v>0</v>
      </c>
      <c r="AH3">
        <v>0</v>
      </c>
      <c r="AI3">
        <v>70.45</v>
      </c>
      <c r="AJ3" s="106">
        <f>AC3-AE3</f>
        <v>-13</v>
      </c>
      <c r="AK3" s="106"/>
      <c r="AL3" s="27"/>
      <c r="AM3" s="106" t="s">
        <v>2362</v>
      </c>
      <c r="AN3" s="270" t="s">
        <v>2729</v>
      </c>
      <c r="AO3" s="106" t="s">
        <v>2690</v>
      </c>
      <c r="AQ3" s="1">
        <v>1.6805555555555556E-2</v>
      </c>
      <c r="AR3" s="1">
        <v>1.5694444444444445E-2</v>
      </c>
      <c r="AS3" s="1">
        <v>9.6064814814814808E-4</v>
      </c>
      <c r="AT3" s="1">
        <v>1.5046296296296297E-4</v>
      </c>
      <c r="AU3">
        <v>20</v>
      </c>
      <c r="AV3">
        <v>45</v>
      </c>
      <c r="AW3">
        <v>124</v>
      </c>
      <c r="AX3">
        <v>20</v>
      </c>
      <c r="AY3">
        <v>0</v>
      </c>
      <c r="AZ3">
        <v>0</v>
      </c>
      <c r="BA3">
        <v>0</v>
      </c>
      <c r="BB3">
        <v>86.11</v>
      </c>
      <c r="BC3" s="106">
        <f>AV3-AX3</f>
        <v>25</v>
      </c>
      <c r="BD3" s="106"/>
      <c r="BE3" s="27"/>
      <c r="BF3" s="106" t="s">
        <v>2362</v>
      </c>
      <c r="BG3" s="270" t="s">
        <v>2729</v>
      </c>
      <c r="BH3" s="106" t="s">
        <v>2690</v>
      </c>
      <c r="BJ3" s="1">
        <v>5.5821759259259258E-2</v>
      </c>
      <c r="BK3" s="1">
        <v>5.1863425925925931E-2</v>
      </c>
      <c r="BL3" s="1">
        <v>2.8819444444444444E-3</v>
      </c>
      <c r="BM3" s="1">
        <v>1.0648148148148147E-3</v>
      </c>
      <c r="BN3">
        <v>61</v>
      </c>
      <c r="BO3">
        <v>128</v>
      </c>
      <c r="BP3">
        <v>231</v>
      </c>
      <c r="BQ3">
        <v>12</v>
      </c>
      <c r="BR3">
        <v>0</v>
      </c>
      <c r="BS3">
        <v>0</v>
      </c>
      <c r="BT3">
        <v>0</v>
      </c>
      <c r="BU3">
        <v>95.06</v>
      </c>
      <c r="BV3" s="106">
        <f>BO3-BQ3</f>
        <v>116</v>
      </c>
      <c r="BW3" s="106"/>
      <c r="BX3" s="27"/>
      <c r="BY3" s="106" t="s">
        <v>2362</v>
      </c>
      <c r="BZ3" s="270" t="s">
        <v>2729</v>
      </c>
      <c r="CA3" s="106" t="s">
        <v>2690</v>
      </c>
      <c r="CC3" s="1">
        <v>9.1006944444444446E-2</v>
      </c>
      <c r="CD3" s="1">
        <v>5.3854166666666668E-2</v>
      </c>
      <c r="CE3" s="1">
        <v>1.34375E-2</v>
      </c>
      <c r="CF3" s="1">
        <v>2.3703703703703703E-2</v>
      </c>
      <c r="CG3">
        <v>42</v>
      </c>
      <c r="CH3">
        <v>99</v>
      </c>
      <c r="CI3">
        <v>101</v>
      </c>
      <c r="CJ3">
        <v>8</v>
      </c>
      <c r="CK3">
        <v>0</v>
      </c>
      <c r="CL3">
        <v>0</v>
      </c>
      <c r="CM3">
        <v>0</v>
      </c>
      <c r="CN3">
        <v>92.66</v>
      </c>
      <c r="CO3" s="106">
        <f>CH3-CJ3</f>
        <v>91</v>
      </c>
      <c r="CP3" s="106"/>
      <c r="CQ3" s="27"/>
      <c r="CR3" s="106" t="s">
        <v>2362</v>
      </c>
      <c r="CS3" s="270" t="s">
        <v>2729</v>
      </c>
      <c r="CT3" s="106" t="s">
        <v>2690</v>
      </c>
      <c r="CV3" s="1">
        <v>9.1006944444444446E-2</v>
      </c>
      <c r="CW3" s="1">
        <v>5.3854166666666668E-2</v>
      </c>
      <c r="CX3" s="1">
        <v>1.34375E-2</v>
      </c>
      <c r="CY3" s="1">
        <v>2.3703703703703703E-2</v>
      </c>
      <c r="CZ3">
        <v>42</v>
      </c>
      <c r="DA3">
        <v>99</v>
      </c>
      <c r="DB3">
        <v>101</v>
      </c>
      <c r="DC3">
        <v>8</v>
      </c>
      <c r="DD3">
        <v>0</v>
      </c>
      <c r="DE3">
        <v>0</v>
      </c>
      <c r="DF3">
        <v>0</v>
      </c>
      <c r="DG3">
        <v>92.66</v>
      </c>
      <c r="DH3" s="106">
        <f>DA3-DC3</f>
        <v>91</v>
      </c>
      <c r="DI3" s="106"/>
      <c r="DJ3" s="27"/>
      <c r="DK3" s="106" t="s">
        <v>2362</v>
      </c>
      <c r="DL3" s="270" t="s">
        <v>2729</v>
      </c>
      <c r="DM3" s="106" t="s">
        <v>2690</v>
      </c>
      <c r="DO3" s="1">
        <v>0.38519675925925928</v>
      </c>
      <c r="DP3" s="1">
        <v>0.30372685185185183</v>
      </c>
      <c r="DQ3" s="1">
        <v>4.8460648148148149E-2</v>
      </c>
      <c r="DR3" s="1">
        <v>3.3009259259259259E-2</v>
      </c>
      <c r="DS3">
        <v>73</v>
      </c>
      <c r="DT3">
        <v>990</v>
      </c>
      <c r="DU3">
        <v>18</v>
      </c>
      <c r="DV3">
        <v>4</v>
      </c>
      <c r="DW3">
        <v>0</v>
      </c>
      <c r="DX3">
        <v>0</v>
      </c>
      <c r="DY3">
        <v>0</v>
      </c>
      <c r="DZ3">
        <v>81.819999999999993</v>
      </c>
      <c r="EA3" s="106">
        <f>DT3-DV3</f>
        <v>986</v>
      </c>
      <c r="EB3" s="106">
        <v>1067</v>
      </c>
      <c r="EC3" s="27">
        <f>EA3/EB3*100</f>
        <v>92.408622305529519</v>
      </c>
      <c r="ED3" s="106" t="s">
        <v>2362</v>
      </c>
      <c r="EE3" s="270" t="s">
        <v>2729</v>
      </c>
      <c r="EF3" s="106" t="s">
        <v>2690</v>
      </c>
      <c r="EH3" s="1">
        <v>0.52924768518518517</v>
      </c>
      <c r="EI3" s="1">
        <v>0.29707175925925927</v>
      </c>
      <c r="EJ3" s="1">
        <v>0.1675925925925926</v>
      </c>
      <c r="EK3" s="1">
        <v>6.4571759259259259E-2</v>
      </c>
      <c r="EL3">
        <v>89</v>
      </c>
      <c r="EM3">
        <v>857</v>
      </c>
      <c r="EN3">
        <v>24</v>
      </c>
      <c r="EO3">
        <v>0</v>
      </c>
      <c r="EP3">
        <v>0</v>
      </c>
      <c r="EQ3">
        <v>0</v>
      </c>
      <c r="ER3">
        <v>0</v>
      </c>
      <c r="ES3">
        <v>100</v>
      </c>
      <c r="ET3" s="106">
        <f>EM3-EO3</f>
        <v>857</v>
      </c>
      <c r="EU3" s="106">
        <v>1067</v>
      </c>
      <c r="EV3" s="27">
        <f>ET3/EU3*100</f>
        <v>80.318650421743214</v>
      </c>
      <c r="EW3" s="106" t="s">
        <v>2362</v>
      </c>
      <c r="EX3" s="270" t="s">
        <v>2729</v>
      </c>
      <c r="EY3" s="106" t="s">
        <v>2690</v>
      </c>
      <c r="FA3" s="1">
        <v>0.36842592592592593</v>
      </c>
      <c r="FB3" s="1">
        <v>0.23494212962962965</v>
      </c>
      <c r="FC3" s="1">
        <v>6.7129629629629636E-2</v>
      </c>
      <c r="FD3" s="1">
        <v>6.6342592592592592E-2</v>
      </c>
      <c r="FE3">
        <v>180</v>
      </c>
      <c r="FF3">
        <v>1058</v>
      </c>
      <c r="FG3">
        <v>1046</v>
      </c>
      <c r="FH3">
        <v>89</v>
      </c>
      <c r="FI3">
        <v>0</v>
      </c>
      <c r="FJ3">
        <v>0</v>
      </c>
      <c r="FK3">
        <v>0</v>
      </c>
      <c r="FL3">
        <v>92.16</v>
      </c>
      <c r="FM3" s="106">
        <f>FF3-FH3</f>
        <v>969</v>
      </c>
      <c r="FN3" s="106">
        <v>1067</v>
      </c>
      <c r="FO3" s="27">
        <f>FM3/FN3*100</f>
        <v>90.81537019681349</v>
      </c>
      <c r="FP3" s="106" t="s">
        <v>2362</v>
      </c>
      <c r="FQ3" s="270" t="s">
        <v>2729</v>
      </c>
      <c r="FR3" s="106" t="s">
        <v>2690</v>
      </c>
      <c r="FT3" s="1">
        <v>0.48902777777777778</v>
      </c>
      <c r="FU3" s="1">
        <v>0.34989583333333335</v>
      </c>
      <c r="FV3" s="1">
        <v>0.10707175925925926</v>
      </c>
      <c r="FW3" s="1">
        <v>3.2048611111111111E-2</v>
      </c>
      <c r="FX3">
        <v>197</v>
      </c>
      <c r="FY3">
        <v>1360</v>
      </c>
      <c r="FZ3">
        <v>1601</v>
      </c>
      <c r="GA3">
        <v>462</v>
      </c>
      <c r="GB3">
        <v>0</v>
      </c>
      <c r="GC3">
        <v>0</v>
      </c>
      <c r="GD3">
        <v>0</v>
      </c>
      <c r="GE3">
        <v>77.61</v>
      </c>
      <c r="GF3" s="106">
        <f>FY3-GA3</f>
        <v>898</v>
      </c>
      <c r="GG3" s="106">
        <v>1067</v>
      </c>
      <c r="GH3" s="27">
        <f>GF3/GG3*100</f>
        <v>84.161199625117149</v>
      </c>
      <c r="GI3" s="106" t="s">
        <v>2362</v>
      </c>
      <c r="GJ3" s="270" t="s">
        <v>2729</v>
      </c>
      <c r="GK3" s="106" t="s">
        <v>2690</v>
      </c>
      <c r="GM3" s="1">
        <v>0</v>
      </c>
      <c r="GN3" s="1">
        <v>0</v>
      </c>
      <c r="GO3" s="1">
        <v>0</v>
      </c>
      <c r="GP3" s="1">
        <v>0</v>
      </c>
      <c r="GQ3">
        <v>0</v>
      </c>
      <c r="GR3">
        <v>0</v>
      </c>
      <c r="GS3">
        <v>1345</v>
      </c>
      <c r="GT3">
        <v>107</v>
      </c>
      <c r="GU3">
        <v>0</v>
      </c>
      <c r="GV3">
        <v>0</v>
      </c>
      <c r="GW3">
        <v>0</v>
      </c>
      <c r="GX3">
        <v>92.63</v>
      </c>
      <c r="GY3">
        <f>GR3-GT3</f>
        <v>-107</v>
      </c>
      <c r="GZ3" s="106"/>
      <c r="HA3" s="27"/>
      <c r="HB3" s="106" t="s">
        <v>2362</v>
      </c>
      <c r="HC3" s="270" t="s">
        <v>2729</v>
      </c>
      <c r="HD3" s="106" t="s">
        <v>2690</v>
      </c>
      <c r="HF3" s="1">
        <v>6.2708333333333324E-2</v>
      </c>
      <c r="HG3" s="1">
        <v>4.9918981481481474E-2</v>
      </c>
      <c r="HH3" s="1">
        <v>4.5370370370370365E-3</v>
      </c>
      <c r="HI3" s="1">
        <v>8.2291666666666659E-3</v>
      </c>
      <c r="HJ3">
        <v>57</v>
      </c>
      <c r="HK3">
        <v>123</v>
      </c>
      <c r="HL3">
        <v>1345</v>
      </c>
      <c r="HM3">
        <v>107</v>
      </c>
      <c r="HN3">
        <v>0</v>
      </c>
      <c r="HO3">
        <v>0</v>
      </c>
      <c r="HP3">
        <v>0</v>
      </c>
      <c r="HQ3">
        <v>92.63</v>
      </c>
      <c r="HR3">
        <f>HK3-HM3</f>
        <v>16</v>
      </c>
      <c r="HS3" s="106"/>
      <c r="HT3" s="27"/>
      <c r="HU3" s="106" t="s">
        <v>2362</v>
      </c>
      <c r="HV3" s="270" t="s">
        <v>2729</v>
      </c>
      <c r="HW3" s="106" t="s">
        <v>2690</v>
      </c>
      <c r="HY3" s="1">
        <v>0.42190972222222217</v>
      </c>
      <c r="HZ3" s="1">
        <v>0.26491898148148146</v>
      </c>
      <c r="IA3" s="1">
        <v>0.12968749999999998</v>
      </c>
      <c r="IB3" s="1">
        <v>2.7303240740740743E-2</v>
      </c>
      <c r="IC3">
        <v>169</v>
      </c>
      <c r="ID3">
        <v>972</v>
      </c>
      <c r="IE3">
        <v>1157</v>
      </c>
      <c r="IF3">
        <v>80</v>
      </c>
      <c r="IG3">
        <v>0</v>
      </c>
      <c r="IH3">
        <v>0</v>
      </c>
      <c r="II3">
        <v>0</v>
      </c>
      <c r="IJ3">
        <v>93.53</v>
      </c>
      <c r="IK3">
        <f>ID3-IF3</f>
        <v>892</v>
      </c>
      <c r="IL3" s="106">
        <v>1067</v>
      </c>
      <c r="IM3" s="27">
        <f t="shared" ref="IM3" si="0">IK3/IL3*100</f>
        <v>83.598875351452676</v>
      </c>
      <c r="IN3" s="106" t="s">
        <v>2362</v>
      </c>
      <c r="IO3" s="270" t="s">
        <v>2729</v>
      </c>
      <c r="IP3" s="106" t="s">
        <v>2690</v>
      </c>
      <c r="IR3" s="1">
        <v>0.36349537037037033</v>
      </c>
      <c r="IS3" s="1">
        <v>0.29980324074074077</v>
      </c>
      <c r="IT3" s="1">
        <v>5.1550925925925924E-2</v>
      </c>
      <c r="IU3" s="1">
        <v>1.2129629629629629E-2</v>
      </c>
      <c r="IV3">
        <v>103</v>
      </c>
      <c r="IW3">
        <v>1025</v>
      </c>
      <c r="IX3">
        <v>846</v>
      </c>
      <c r="IY3">
        <v>48</v>
      </c>
      <c r="IZ3">
        <v>0</v>
      </c>
      <c r="JA3">
        <v>0</v>
      </c>
      <c r="JB3">
        <v>0</v>
      </c>
      <c r="JC3">
        <v>94.63</v>
      </c>
      <c r="JD3">
        <f>IW3-IY3</f>
        <v>977</v>
      </c>
      <c r="JE3" s="106">
        <v>1067</v>
      </c>
      <c r="JF3" s="27">
        <f t="shared" ref="JF3" si="1">JD3/JE3*100</f>
        <v>91.565135895032796</v>
      </c>
      <c r="JG3" s="106" t="s">
        <v>2362</v>
      </c>
      <c r="JH3" s="270" t="s">
        <v>2729</v>
      </c>
      <c r="JI3" s="106" t="s">
        <v>2690</v>
      </c>
      <c r="JK3" s="1">
        <v>0.33474537037037039</v>
      </c>
      <c r="JL3" s="1">
        <v>0.28206018518518516</v>
      </c>
      <c r="JM3" s="1">
        <v>4.7476851851851853E-2</v>
      </c>
      <c r="JN3" s="1">
        <v>5.1967592592592595E-3</v>
      </c>
      <c r="JO3">
        <v>76</v>
      </c>
      <c r="JP3">
        <v>1103</v>
      </c>
      <c r="JQ3">
        <v>348</v>
      </c>
      <c r="JR3">
        <v>26</v>
      </c>
      <c r="JS3">
        <v>0</v>
      </c>
      <c r="JT3">
        <v>0</v>
      </c>
      <c r="JU3">
        <v>0</v>
      </c>
      <c r="JV3">
        <v>93.05</v>
      </c>
      <c r="JW3">
        <f>JP3-JR3</f>
        <v>1077</v>
      </c>
      <c r="JX3" s="106">
        <v>1067</v>
      </c>
      <c r="JY3" s="27">
        <f t="shared" ref="JY3" si="2">JW3/JX3*100</f>
        <v>100.93720712277414</v>
      </c>
      <c r="JZ3" s="106" t="s">
        <v>2362</v>
      </c>
      <c r="KA3" s="270" t="s">
        <v>2729</v>
      </c>
      <c r="KB3" s="106" t="s">
        <v>2690</v>
      </c>
      <c r="KD3" s="1">
        <v>0.31324074074074076</v>
      </c>
      <c r="KE3" s="1">
        <v>0.26413194444444443</v>
      </c>
      <c r="KF3" s="1">
        <v>3.7175925925925925E-2</v>
      </c>
      <c r="KG3" s="1">
        <v>1.1921296296296298E-2</v>
      </c>
      <c r="KH3">
        <v>198</v>
      </c>
      <c r="KI3">
        <v>1132</v>
      </c>
      <c r="KJ3">
        <v>1184</v>
      </c>
      <c r="KK3">
        <v>65</v>
      </c>
      <c r="KL3">
        <v>0</v>
      </c>
      <c r="KM3">
        <v>0</v>
      </c>
      <c r="KN3">
        <v>0</v>
      </c>
      <c r="KO3">
        <v>94.8</v>
      </c>
      <c r="KP3">
        <f>KI3-KK3</f>
        <v>1067</v>
      </c>
      <c r="KQ3" s="106">
        <v>1067</v>
      </c>
      <c r="KR3" s="27">
        <f t="shared" ref="KR3" si="3">KP3/KQ3*100</f>
        <v>100</v>
      </c>
      <c r="KS3" s="106" t="s">
        <v>2362</v>
      </c>
      <c r="KT3" s="270" t="s">
        <v>2729</v>
      </c>
      <c r="KU3" s="106" t="s">
        <v>2690</v>
      </c>
      <c r="KW3" s="1">
        <v>0.5284375</v>
      </c>
      <c r="KX3" s="1">
        <v>0.24466435185185187</v>
      </c>
      <c r="KY3" s="1">
        <v>0.14502314814814815</v>
      </c>
      <c r="KZ3" s="1">
        <v>0.13873842592592592</v>
      </c>
      <c r="LA3">
        <v>353</v>
      </c>
      <c r="LB3">
        <v>760</v>
      </c>
      <c r="LC3">
        <v>1146</v>
      </c>
      <c r="LD3">
        <v>86</v>
      </c>
      <c r="LE3">
        <v>0</v>
      </c>
      <c r="LF3">
        <v>0</v>
      </c>
      <c r="LG3">
        <v>0</v>
      </c>
      <c r="LH3">
        <v>93.02</v>
      </c>
      <c r="LI3">
        <f>LB3-LD3</f>
        <v>674</v>
      </c>
      <c r="LJ3" s="106">
        <v>1067</v>
      </c>
      <c r="LK3" s="27">
        <f t="shared" ref="LK3" si="4">LI3/LJ3*100</f>
        <v>63.167760074976563</v>
      </c>
      <c r="LL3" s="106" t="s">
        <v>2362</v>
      </c>
      <c r="LM3" s="270" t="s">
        <v>2729</v>
      </c>
      <c r="LN3" s="106" t="s">
        <v>2690</v>
      </c>
      <c r="LP3" s="1">
        <v>0.5284375</v>
      </c>
      <c r="LQ3" s="1">
        <v>0.24466435185185187</v>
      </c>
      <c r="LR3" s="1">
        <v>0.14502314814814815</v>
      </c>
      <c r="LS3" s="1">
        <v>0.13873842592592592</v>
      </c>
      <c r="LT3">
        <v>353</v>
      </c>
      <c r="LU3">
        <v>760</v>
      </c>
      <c r="LV3">
        <v>1204</v>
      </c>
      <c r="LW3">
        <v>99</v>
      </c>
      <c r="LX3">
        <v>0</v>
      </c>
      <c r="LY3">
        <v>0</v>
      </c>
      <c r="LZ3">
        <v>0</v>
      </c>
      <c r="MA3">
        <v>92.4</v>
      </c>
      <c r="MB3">
        <f>LU3-LW3</f>
        <v>661</v>
      </c>
      <c r="MC3" s="106">
        <v>1067</v>
      </c>
      <c r="MD3" s="27">
        <f t="shared" ref="MD3" si="5">MB3/MC3*100</f>
        <v>61.949390815370201</v>
      </c>
      <c r="ME3" s="106" t="s">
        <v>2362</v>
      </c>
      <c r="MF3" s="270" t="s">
        <v>2729</v>
      </c>
      <c r="MG3" s="106" t="s">
        <v>2690</v>
      </c>
      <c r="MI3" s="1">
        <v>0.43124999999999997</v>
      </c>
      <c r="MJ3" s="1">
        <v>0.26087962962962963</v>
      </c>
      <c r="MK3" s="1">
        <v>0.12674768518518517</v>
      </c>
      <c r="ML3" s="1">
        <v>4.3611111111111107E-2</v>
      </c>
      <c r="MM3">
        <v>126</v>
      </c>
      <c r="MN3">
        <v>960</v>
      </c>
      <c r="MO3">
        <v>696</v>
      </c>
      <c r="MP3">
        <v>29</v>
      </c>
      <c r="MQ3">
        <v>0</v>
      </c>
      <c r="MR3">
        <v>0</v>
      </c>
      <c r="MS3">
        <v>0</v>
      </c>
      <c r="MT3">
        <v>96</v>
      </c>
      <c r="MU3">
        <f>MN3-MP3</f>
        <v>931</v>
      </c>
      <c r="MV3" s="106">
        <v>1067</v>
      </c>
      <c r="MW3" s="27">
        <f t="shared" ref="MW3" si="6">MU3/MV3*100</f>
        <v>87.253983130271791</v>
      </c>
      <c r="MX3" s="106" t="s">
        <v>2362</v>
      </c>
      <c r="MY3" s="270" t="s">
        <v>2729</v>
      </c>
      <c r="MZ3" s="106" t="s">
        <v>2690</v>
      </c>
      <c r="NB3" s="1">
        <v>0.32250000000000001</v>
      </c>
      <c r="NC3" s="1">
        <v>0.26325231481481481</v>
      </c>
      <c r="ND3" s="1">
        <v>3.2164351851851854E-2</v>
      </c>
      <c r="NE3" s="1">
        <v>2.7083333333333334E-2</v>
      </c>
      <c r="NF3">
        <v>74</v>
      </c>
      <c r="NG3">
        <v>940</v>
      </c>
      <c r="NH3">
        <v>122</v>
      </c>
      <c r="NI3">
        <v>2</v>
      </c>
      <c r="NJ3">
        <v>0</v>
      </c>
      <c r="NK3">
        <v>0</v>
      </c>
      <c r="NL3">
        <v>0</v>
      </c>
      <c r="NM3">
        <v>98.39</v>
      </c>
      <c r="NN3">
        <f>NG3-NI3</f>
        <v>938</v>
      </c>
      <c r="NO3" s="106">
        <v>1067</v>
      </c>
      <c r="NP3" s="27">
        <f t="shared" ref="NP3" si="7">NN3/NO3*100</f>
        <v>87.910028116213681</v>
      </c>
      <c r="NQ3" s="106" t="s">
        <v>2362</v>
      </c>
      <c r="NR3" s="270" t="s">
        <v>2729</v>
      </c>
      <c r="NS3" s="106" t="s">
        <v>2690</v>
      </c>
      <c r="NU3" s="1">
        <v>0.31473379629629633</v>
      </c>
      <c r="NV3" s="1">
        <v>0.23537037037037037</v>
      </c>
      <c r="NW3" s="1">
        <v>3.5462962962962967E-2</v>
      </c>
      <c r="NX3" s="1">
        <v>4.3900462962962961E-2</v>
      </c>
      <c r="NY3">
        <v>97</v>
      </c>
      <c r="NZ3">
        <v>1000</v>
      </c>
      <c r="OA3">
        <v>718</v>
      </c>
      <c r="OB3">
        <v>42</v>
      </c>
      <c r="OC3">
        <v>0</v>
      </c>
      <c r="OD3">
        <v>0</v>
      </c>
      <c r="OE3">
        <v>0</v>
      </c>
      <c r="OF3">
        <v>94.47</v>
      </c>
      <c r="OG3">
        <f>NZ3-OB3</f>
        <v>958</v>
      </c>
      <c r="OH3" s="106">
        <v>1067</v>
      </c>
      <c r="OI3" s="27">
        <f t="shared" ref="OI3:OI9" si="8">OG3/OH3*100</f>
        <v>89.784442361761947</v>
      </c>
      <c r="OJ3" s="106" t="s">
        <v>2362</v>
      </c>
      <c r="OK3" s="270" t="s">
        <v>2729</v>
      </c>
      <c r="OL3" s="106" t="s">
        <v>2690</v>
      </c>
      <c r="ON3" s="1">
        <v>0.36984953703703699</v>
      </c>
      <c r="OO3" s="1">
        <v>0.25261574074074072</v>
      </c>
      <c r="OP3" s="1">
        <v>9.85300925925926E-2</v>
      </c>
      <c r="OQ3" s="1">
        <v>1.8703703703703705E-2</v>
      </c>
      <c r="OR3">
        <v>78</v>
      </c>
      <c r="OS3">
        <v>1110</v>
      </c>
      <c r="OT3">
        <v>461</v>
      </c>
      <c r="OU3">
        <v>23</v>
      </c>
      <c r="OV3">
        <v>0</v>
      </c>
      <c r="OW3">
        <v>0</v>
      </c>
      <c r="OX3">
        <v>0</v>
      </c>
      <c r="OY3">
        <v>95.25</v>
      </c>
      <c r="OZ3">
        <f>OS3-OU3</f>
        <v>1087</v>
      </c>
      <c r="PA3" s="106">
        <v>1067</v>
      </c>
      <c r="PB3" s="27">
        <f t="shared" ref="PB3:PB9" si="9">OZ3/PA3*100</f>
        <v>101.87441424554827</v>
      </c>
      <c r="PC3" s="106" t="s">
        <v>2362</v>
      </c>
      <c r="PD3" s="270" t="s">
        <v>2729</v>
      </c>
      <c r="PE3" s="106" t="s">
        <v>2690</v>
      </c>
      <c r="PG3" s="1">
        <v>0.3523148148148148</v>
      </c>
      <c r="PH3" s="1">
        <v>0.25592592592592595</v>
      </c>
      <c r="PI3" s="1">
        <v>2.4733796296296295E-2</v>
      </c>
      <c r="PJ3" s="1">
        <v>7.1643518518518523E-2</v>
      </c>
      <c r="PK3">
        <v>66</v>
      </c>
      <c r="PL3">
        <v>980</v>
      </c>
      <c r="PM3">
        <v>339</v>
      </c>
      <c r="PN3">
        <v>17</v>
      </c>
      <c r="PO3">
        <v>0</v>
      </c>
      <c r="PP3">
        <v>0</v>
      </c>
      <c r="PQ3">
        <v>0</v>
      </c>
      <c r="PR3">
        <v>95.22</v>
      </c>
      <c r="PS3">
        <f>PL3-PN3</f>
        <v>963</v>
      </c>
      <c r="PT3" s="106">
        <v>1067</v>
      </c>
      <c r="PU3" s="27">
        <f t="shared" ref="PU3:PU9" si="10">PS3/PT3*100</f>
        <v>90.253045923149017</v>
      </c>
      <c r="PV3" s="106" t="s">
        <v>2362</v>
      </c>
      <c r="PW3" s="270" t="s">
        <v>2729</v>
      </c>
      <c r="PX3" s="106" t="s">
        <v>2690</v>
      </c>
      <c r="PZ3" s="1">
        <v>0.34346064814814814</v>
      </c>
      <c r="QA3" s="1">
        <v>0.2726851851851852</v>
      </c>
      <c r="QB3" s="1">
        <v>5.4050925925925926E-2</v>
      </c>
      <c r="QC3" s="1">
        <v>1.6724537037037034E-2</v>
      </c>
      <c r="QD3">
        <v>65</v>
      </c>
      <c r="QE3">
        <v>1043</v>
      </c>
      <c r="QF3">
        <v>1013</v>
      </c>
      <c r="QG3">
        <v>51</v>
      </c>
      <c r="QH3">
        <v>0</v>
      </c>
      <c r="QI3">
        <v>0</v>
      </c>
      <c r="QJ3">
        <v>0</v>
      </c>
      <c r="QK3">
        <v>95.21</v>
      </c>
      <c r="QL3">
        <f>QE3-QG3</f>
        <v>992</v>
      </c>
      <c r="QM3" s="106">
        <v>1067</v>
      </c>
      <c r="QN3" s="27">
        <f t="shared" ref="QN3:QN8" si="11">QL3/QM3*100</f>
        <v>92.970946579194006</v>
      </c>
      <c r="QO3" s="106" t="s">
        <v>2362</v>
      </c>
      <c r="QP3" s="270" t="s">
        <v>2729</v>
      </c>
      <c r="QQ3" s="106" t="s">
        <v>2690</v>
      </c>
      <c r="QS3" s="1">
        <v>0.37804398148148149</v>
      </c>
      <c r="QT3" s="1">
        <v>0.30450231481481482</v>
      </c>
      <c r="QU3" s="1">
        <v>4.4050925925925931E-2</v>
      </c>
      <c r="QV3" s="1">
        <v>2.9479166666666667E-2</v>
      </c>
      <c r="QW3">
        <v>74</v>
      </c>
      <c r="QX3">
        <v>1129</v>
      </c>
      <c r="QY3">
        <v>1016</v>
      </c>
      <c r="QZ3">
        <v>52</v>
      </c>
      <c r="RA3">
        <v>0</v>
      </c>
      <c r="RB3">
        <v>0</v>
      </c>
      <c r="RC3">
        <v>0</v>
      </c>
      <c r="RD3">
        <v>95.13</v>
      </c>
      <c r="RE3">
        <f>QX3-QZ3</f>
        <v>1077</v>
      </c>
      <c r="RF3" s="106">
        <v>1067</v>
      </c>
      <c r="RG3" s="27">
        <f t="shared" ref="RG3:RG8" si="12">RE3/RF3*100</f>
        <v>100.93720712277414</v>
      </c>
      <c r="RH3" s="106" t="s">
        <v>2362</v>
      </c>
      <c r="RI3" s="270" t="s">
        <v>2729</v>
      </c>
      <c r="RJ3" s="106" t="s">
        <v>2690</v>
      </c>
      <c r="RL3" s="1">
        <v>0.15106481481481482</v>
      </c>
      <c r="RM3" s="1">
        <v>0.12765046296296298</v>
      </c>
      <c r="RN3" s="1">
        <v>2.3958333333333336E-3</v>
      </c>
      <c r="RO3" s="1">
        <v>2.1006944444444443E-2</v>
      </c>
      <c r="RP3">
        <v>32</v>
      </c>
      <c r="RQ3">
        <v>506</v>
      </c>
      <c r="RR3">
        <v>281</v>
      </c>
      <c r="RS3">
        <v>6</v>
      </c>
      <c r="RT3">
        <v>0</v>
      </c>
      <c r="RU3">
        <v>0</v>
      </c>
      <c r="RV3">
        <v>0</v>
      </c>
      <c r="RW3">
        <v>97.91</v>
      </c>
      <c r="RX3">
        <f>RQ3-RS3</f>
        <v>500</v>
      </c>
      <c r="RY3" s="106">
        <v>800</v>
      </c>
      <c r="RZ3" s="27">
        <f t="shared" ref="RZ3:RZ8" si="13">RX3/RY3*100</f>
        <v>62.5</v>
      </c>
      <c r="SA3" s="106" t="s">
        <v>2362</v>
      </c>
      <c r="SB3" s="270" t="s">
        <v>2729</v>
      </c>
      <c r="SC3" s="106" t="s">
        <v>2690</v>
      </c>
      <c r="SE3" s="1">
        <v>0</v>
      </c>
      <c r="SF3" s="1">
        <v>0</v>
      </c>
      <c r="SG3" s="1">
        <v>0</v>
      </c>
      <c r="SH3" s="1">
        <v>0</v>
      </c>
      <c r="SI3">
        <v>0</v>
      </c>
      <c r="SJ3">
        <v>0</v>
      </c>
      <c r="SK3">
        <v>106</v>
      </c>
      <c r="SL3">
        <v>3</v>
      </c>
      <c r="SM3">
        <v>0</v>
      </c>
      <c r="SN3">
        <v>0</v>
      </c>
      <c r="SO3">
        <v>0</v>
      </c>
      <c r="SP3">
        <v>97.25</v>
      </c>
      <c r="SQ3">
        <f>SJ3-SL3</f>
        <v>-3</v>
      </c>
      <c r="SR3" s="106"/>
      <c r="SS3" s="27"/>
      <c r="ST3" s="106" t="s">
        <v>2362</v>
      </c>
      <c r="SU3" s="270" t="s">
        <v>2729</v>
      </c>
      <c r="SV3" s="106" t="s">
        <v>2690</v>
      </c>
      <c r="SX3" s="1">
        <v>0</v>
      </c>
      <c r="SY3" s="1">
        <v>0</v>
      </c>
      <c r="SZ3" s="1">
        <v>0</v>
      </c>
      <c r="TA3" s="1">
        <v>0</v>
      </c>
      <c r="TB3">
        <v>0</v>
      </c>
      <c r="TC3">
        <v>0</v>
      </c>
      <c r="TD3">
        <v>299</v>
      </c>
      <c r="TE3">
        <v>7</v>
      </c>
      <c r="TF3">
        <v>0</v>
      </c>
      <c r="TG3">
        <v>0</v>
      </c>
      <c r="TH3">
        <v>0</v>
      </c>
      <c r="TI3">
        <v>97.71</v>
      </c>
      <c r="TJ3">
        <f>TC3-TE3</f>
        <v>-7</v>
      </c>
      <c r="TK3" s="106"/>
      <c r="TL3" s="27"/>
    </row>
    <row r="4" spans="1:532">
      <c r="A4" s="106" t="s">
        <v>2363</v>
      </c>
      <c r="B4" s="270" t="s">
        <v>2729</v>
      </c>
      <c r="C4" s="106" t="s">
        <v>2690</v>
      </c>
      <c r="E4" s="1">
        <v>2.6122685185185183E-2</v>
      </c>
      <c r="F4" s="1">
        <v>2.0393518518518519E-2</v>
      </c>
      <c r="G4" s="1">
        <v>5.5092592592592589E-3</v>
      </c>
      <c r="H4" s="1">
        <v>2.0833333333333335E-4</v>
      </c>
      <c r="I4">
        <v>11</v>
      </c>
      <c r="J4">
        <v>118</v>
      </c>
      <c r="K4">
        <v>235</v>
      </c>
      <c r="L4">
        <v>35</v>
      </c>
      <c r="M4">
        <v>0</v>
      </c>
      <c r="N4">
        <v>0</v>
      </c>
      <c r="O4">
        <v>0</v>
      </c>
      <c r="P4">
        <v>87.04</v>
      </c>
      <c r="Q4" s="106">
        <f t="shared" ref="Q4:Q28" si="14">J4-L4</f>
        <v>83</v>
      </c>
      <c r="R4" s="106"/>
      <c r="S4" s="27" t="e">
        <f>Q4/R4*100</f>
        <v>#DIV/0!</v>
      </c>
      <c r="T4" s="106" t="s">
        <v>2363</v>
      </c>
      <c r="U4" s="270" t="s">
        <v>2729</v>
      </c>
      <c r="V4" s="106" t="s">
        <v>2690</v>
      </c>
      <c r="X4" s="1">
        <v>0</v>
      </c>
      <c r="Y4" s="1">
        <v>0</v>
      </c>
      <c r="Z4" s="1">
        <v>0</v>
      </c>
      <c r="AA4" s="1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 s="106">
        <f t="shared" ref="AJ4:AJ28" si="15">AC4-AE4</f>
        <v>0</v>
      </c>
      <c r="AK4" s="106"/>
      <c r="AL4" s="27" t="e">
        <f>AJ4/AK4*100</f>
        <v>#DIV/0!</v>
      </c>
      <c r="AM4" s="106" t="s">
        <v>2363</v>
      </c>
      <c r="AN4" s="270" t="s">
        <v>2729</v>
      </c>
      <c r="AO4" s="106" t="s">
        <v>2690</v>
      </c>
      <c r="AQ4" s="1">
        <v>3.7847222222222223E-3</v>
      </c>
      <c r="AR4" s="1">
        <v>2.685185185185185E-3</v>
      </c>
      <c r="AS4" s="1">
        <v>1.0879629629629629E-3</v>
      </c>
      <c r="AT4" s="1">
        <v>0</v>
      </c>
      <c r="AU4">
        <v>6</v>
      </c>
      <c r="AV4">
        <v>8</v>
      </c>
      <c r="AW4">
        <v>183</v>
      </c>
      <c r="AX4">
        <v>19</v>
      </c>
      <c r="AY4">
        <v>0</v>
      </c>
      <c r="AZ4">
        <v>0</v>
      </c>
      <c r="BA4">
        <v>0</v>
      </c>
      <c r="BB4">
        <v>90.59</v>
      </c>
      <c r="BC4" s="106">
        <f t="shared" ref="BC4:BC28" si="16">AV4-AX4</f>
        <v>-11</v>
      </c>
      <c r="BD4" s="106"/>
      <c r="BE4" s="27" t="e">
        <f>BC4/BD4*100</f>
        <v>#DIV/0!</v>
      </c>
      <c r="BF4" s="106" t="s">
        <v>2363</v>
      </c>
      <c r="BG4" s="270" t="s">
        <v>2729</v>
      </c>
      <c r="BH4" s="106" t="s">
        <v>2690</v>
      </c>
      <c r="BJ4" s="1">
        <v>9.2928240740740742E-2</v>
      </c>
      <c r="BK4" s="1">
        <v>8.0879629629629635E-2</v>
      </c>
      <c r="BL4" s="1">
        <v>1.0173611111111111E-2</v>
      </c>
      <c r="BM4" s="1">
        <v>1.8518518518518517E-3</v>
      </c>
      <c r="BN4">
        <v>82</v>
      </c>
      <c r="BO4">
        <v>239</v>
      </c>
      <c r="BP4">
        <v>347</v>
      </c>
      <c r="BQ4">
        <v>22</v>
      </c>
      <c r="BR4">
        <v>0</v>
      </c>
      <c r="BS4">
        <v>0</v>
      </c>
      <c r="BT4">
        <v>0</v>
      </c>
      <c r="BU4">
        <v>94.04</v>
      </c>
      <c r="BV4" s="106">
        <f t="shared" ref="BV4:BV28" si="17">BO4-BQ4</f>
        <v>217</v>
      </c>
      <c r="BW4" s="106"/>
      <c r="BX4" s="27" t="e">
        <f>BV4/BW4*100</f>
        <v>#DIV/0!</v>
      </c>
      <c r="BY4" s="106" t="s">
        <v>2363</v>
      </c>
      <c r="BZ4" s="270" t="s">
        <v>2729</v>
      </c>
      <c r="CA4" s="106" t="s">
        <v>2690</v>
      </c>
      <c r="CC4" s="1">
        <v>8.1157407407407414E-2</v>
      </c>
      <c r="CD4" s="1">
        <v>7.5833333333333336E-2</v>
      </c>
      <c r="CE4" s="1">
        <v>4.0740740740740746E-3</v>
      </c>
      <c r="CF4" s="1">
        <v>1.2384259259259258E-3</v>
      </c>
      <c r="CG4">
        <v>47</v>
      </c>
      <c r="CH4">
        <v>136</v>
      </c>
      <c r="CI4">
        <v>132</v>
      </c>
      <c r="CJ4">
        <v>11</v>
      </c>
      <c r="CK4">
        <v>0</v>
      </c>
      <c r="CL4">
        <v>0</v>
      </c>
      <c r="CM4">
        <v>0</v>
      </c>
      <c r="CN4">
        <v>92.31</v>
      </c>
      <c r="CO4" s="106">
        <f t="shared" ref="CO4:CO28" si="18">CH4-CJ4</f>
        <v>125</v>
      </c>
      <c r="CP4" s="106"/>
      <c r="CQ4" s="27" t="e">
        <f>CO4/CP4*100</f>
        <v>#DIV/0!</v>
      </c>
      <c r="CR4" s="106" t="s">
        <v>2363</v>
      </c>
      <c r="CS4" s="270" t="s">
        <v>2729</v>
      </c>
      <c r="CT4" s="106" t="s">
        <v>2690</v>
      </c>
      <c r="CV4" s="1">
        <v>8.1157407407407414E-2</v>
      </c>
      <c r="CW4" s="1">
        <v>7.5833333333333336E-2</v>
      </c>
      <c r="CX4" s="1">
        <v>4.0740740740740746E-3</v>
      </c>
      <c r="CY4" s="1">
        <v>1.2384259259259258E-3</v>
      </c>
      <c r="CZ4">
        <v>47</v>
      </c>
      <c r="DA4">
        <v>136</v>
      </c>
      <c r="DB4">
        <v>132</v>
      </c>
      <c r="DC4">
        <v>11</v>
      </c>
      <c r="DD4">
        <v>0</v>
      </c>
      <c r="DE4">
        <v>0</v>
      </c>
      <c r="DF4">
        <v>0</v>
      </c>
      <c r="DG4">
        <v>92.31</v>
      </c>
      <c r="DH4" s="106">
        <f t="shared" ref="DH4:DH28" si="19">DA4-DC4</f>
        <v>125</v>
      </c>
      <c r="DI4" s="106"/>
      <c r="DJ4" s="27" t="e">
        <f>DH4/DI4*100</f>
        <v>#DIV/0!</v>
      </c>
      <c r="DK4" s="106" t="s">
        <v>2363</v>
      </c>
      <c r="DL4" s="270" t="s">
        <v>2729</v>
      </c>
      <c r="DM4" s="106" t="s">
        <v>2690</v>
      </c>
      <c r="DO4" s="1">
        <v>0.44593750000000004</v>
      </c>
      <c r="DP4" s="1">
        <v>0.3271296296296296</v>
      </c>
      <c r="DQ4" s="1">
        <v>9.5937500000000009E-2</v>
      </c>
      <c r="DR4" s="1">
        <v>2.2858796296296294E-2</v>
      </c>
      <c r="DS4">
        <v>63</v>
      </c>
      <c r="DT4">
        <v>1051</v>
      </c>
      <c r="DU4">
        <v>4</v>
      </c>
      <c r="DV4">
        <v>0</v>
      </c>
      <c r="DW4">
        <v>0</v>
      </c>
      <c r="DX4">
        <v>0</v>
      </c>
      <c r="DY4">
        <v>0</v>
      </c>
      <c r="DZ4">
        <v>100</v>
      </c>
      <c r="EA4" s="106">
        <f t="shared" ref="EA4:EA28" si="20">DT4-DV4</f>
        <v>1051</v>
      </c>
      <c r="EB4" s="106">
        <v>1067</v>
      </c>
      <c r="EC4" s="27">
        <f t="shared" ref="EC4:EC28" si="21">EA4/EB4*100</f>
        <v>98.500468603561387</v>
      </c>
      <c r="ED4" s="106" t="s">
        <v>2363</v>
      </c>
      <c r="EE4" s="270" t="s">
        <v>2729</v>
      </c>
      <c r="EF4" s="106" t="s">
        <v>2690</v>
      </c>
      <c r="EH4" s="1">
        <v>0.38631944444444444</v>
      </c>
      <c r="EI4" s="1">
        <v>0.28462962962962962</v>
      </c>
      <c r="EJ4" s="1">
        <v>7.8993055555555566E-2</v>
      </c>
      <c r="EK4" s="1">
        <v>2.2685185185185183E-2</v>
      </c>
      <c r="EL4">
        <v>129</v>
      </c>
      <c r="EM4">
        <v>925</v>
      </c>
      <c r="EN4">
        <v>63</v>
      </c>
      <c r="EO4">
        <v>4</v>
      </c>
      <c r="EP4">
        <v>0</v>
      </c>
      <c r="EQ4">
        <v>0</v>
      </c>
      <c r="ER4">
        <v>0</v>
      </c>
      <c r="ES4">
        <v>94.03</v>
      </c>
      <c r="ET4" s="106">
        <f t="shared" ref="ET4:ET28" si="22">EM4-EO4</f>
        <v>921</v>
      </c>
      <c r="EU4" s="106">
        <v>1067</v>
      </c>
      <c r="EV4" s="27">
        <f t="shared" ref="EV4:EV28" si="23">ET4/EU4*100</f>
        <v>86.316776007497651</v>
      </c>
      <c r="EW4" s="106" t="s">
        <v>2363</v>
      </c>
      <c r="EX4" s="270" t="s">
        <v>2729</v>
      </c>
      <c r="EY4" s="106" t="s">
        <v>2690</v>
      </c>
      <c r="FA4" s="1">
        <v>0</v>
      </c>
      <c r="FB4" s="1">
        <v>0</v>
      </c>
      <c r="FC4" s="1">
        <v>0</v>
      </c>
      <c r="FD4" s="1">
        <v>0</v>
      </c>
      <c r="FE4">
        <v>0</v>
      </c>
      <c r="FF4">
        <v>0</v>
      </c>
      <c r="FG4">
        <v>1100</v>
      </c>
      <c r="FH4">
        <v>77</v>
      </c>
      <c r="FI4">
        <v>0</v>
      </c>
      <c r="FJ4">
        <v>0</v>
      </c>
      <c r="FK4">
        <v>0</v>
      </c>
      <c r="FL4">
        <v>93.46</v>
      </c>
      <c r="FM4" s="106">
        <f t="shared" ref="FM4:FM28" si="24">FF4-FH4</f>
        <v>-77</v>
      </c>
      <c r="FN4" s="106"/>
      <c r="FO4" s="27"/>
      <c r="FP4" s="106" t="s">
        <v>2363</v>
      </c>
      <c r="FQ4" s="270" t="s">
        <v>2729</v>
      </c>
      <c r="FR4" s="106" t="s">
        <v>2690</v>
      </c>
      <c r="FT4" s="1">
        <v>5.9895833333333336E-2</v>
      </c>
      <c r="FU4" s="1">
        <v>4.8356481481481479E-2</v>
      </c>
      <c r="FV4" s="1">
        <v>8.4259259259259253E-3</v>
      </c>
      <c r="FW4" s="1">
        <v>3.1018518518518522E-3</v>
      </c>
      <c r="FX4">
        <v>61</v>
      </c>
      <c r="FY4">
        <v>206</v>
      </c>
      <c r="FZ4">
        <v>820</v>
      </c>
      <c r="GA4">
        <v>90</v>
      </c>
      <c r="GB4">
        <v>0</v>
      </c>
      <c r="GC4">
        <v>0</v>
      </c>
      <c r="GD4">
        <v>0</v>
      </c>
      <c r="GE4">
        <v>90.11</v>
      </c>
      <c r="GF4" s="106">
        <f t="shared" ref="GF4:GF28" si="25">FY4-GA4</f>
        <v>116</v>
      </c>
      <c r="GG4" s="106"/>
      <c r="GH4" s="27"/>
      <c r="GI4" s="106" t="s">
        <v>2363</v>
      </c>
      <c r="GJ4" s="270" t="s">
        <v>2729</v>
      </c>
      <c r="GK4" s="106" t="s">
        <v>2690</v>
      </c>
      <c r="GM4" s="1">
        <v>1.068287037037037E-2</v>
      </c>
      <c r="GN4" s="1">
        <v>8.0092592592592594E-3</v>
      </c>
      <c r="GO4" s="1">
        <v>2.673611111111111E-3</v>
      </c>
      <c r="GP4" s="1">
        <v>0</v>
      </c>
      <c r="GQ4">
        <v>15</v>
      </c>
      <c r="GR4">
        <v>26</v>
      </c>
      <c r="GS4">
        <v>205</v>
      </c>
      <c r="GT4">
        <v>21</v>
      </c>
      <c r="GU4">
        <v>0</v>
      </c>
      <c r="GV4">
        <v>0</v>
      </c>
      <c r="GW4">
        <v>0</v>
      </c>
      <c r="GX4">
        <v>90.71</v>
      </c>
      <c r="GY4">
        <f t="shared" ref="GY4:GY28" si="26">GR4-GT4</f>
        <v>5</v>
      </c>
      <c r="GZ4" s="106"/>
      <c r="HA4" s="27"/>
      <c r="HB4" s="106" t="s">
        <v>2363</v>
      </c>
      <c r="HC4" s="270" t="s">
        <v>2729</v>
      </c>
      <c r="HD4" s="106" t="s">
        <v>2690</v>
      </c>
      <c r="HF4" s="1">
        <v>1.068287037037037E-2</v>
      </c>
      <c r="HG4" s="1">
        <v>8.0092592592592594E-3</v>
      </c>
      <c r="HH4" s="1">
        <v>2.673611111111111E-3</v>
      </c>
      <c r="HI4" s="1">
        <v>0</v>
      </c>
      <c r="HJ4">
        <v>15</v>
      </c>
      <c r="HK4">
        <v>26</v>
      </c>
      <c r="HL4">
        <v>208</v>
      </c>
      <c r="HM4">
        <v>21</v>
      </c>
      <c r="HN4">
        <v>0</v>
      </c>
      <c r="HO4">
        <v>0</v>
      </c>
      <c r="HP4">
        <v>0</v>
      </c>
      <c r="HQ4">
        <v>90.83</v>
      </c>
      <c r="HR4">
        <f t="shared" ref="HR4:HR28" si="27">HK4-HM4</f>
        <v>5</v>
      </c>
      <c r="HS4" s="106"/>
      <c r="HT4" s="27"/>
      <c r="HU4" s="106" t="s">
        <v>2363</v>
      </c>
      <c r="HV4" s="270" t="s">
        <v>2729</v>
      </c>
      <c r="HW4" s="106" t="s">
        <v>2690</v>
      </c>
      <c r="HY4" s="1">
        <v>9.9537037037037042E-4</v>
      </c>
      <c r="HZ4" s="1">
        <v>9.0277777777777784E-4</v>
      </c>
      <c r="IA4" s="1">
        <v>8.1018518518518516E-5</v>
      </c>
      <c r="IB4" s="1">
        <v>0</v>
      </c>
      <c r="IC4">
        <v>2</v>
      </c>
      <c r="ID4">
        <v>2</v>
      </c>
      <c r="IE4">
        <v>19</v>
      </c>
      <c r="IF4">
        <v>2</v>
      </c>
      <c r="IG4">
        <v>0</v>
      </c>
      <c r="IH4">
        <v>0</v>
      </c>
      <c r="II4">
        <v>0</v>
      </c>
      <c r="IJ4">
        <v>90.48</v>
      </c>
      <c r="IK4">
        <f t="shared" ref="IK4:IK28" si="28">ID4-IF4</f>
        <v>0</v>
      </c>
      <c r="IL4" s="106"/>
      <c r="IM4" s="27"/>
      <c r="IN4" s="106" t="s">
        <v>2363</v>
      </c>
      <c r="IO4" s="270" t="s">
        <v>2729</v>
      </c>
      <c r="IP4" s="106" t="s">
        <v>2690</v>
      </c>
      <c r="IR4" s="1" t="e">
        <v>#N/A</v>
      </c>
      <c r="IS4" s="1" t="e">
        <v>#N/A</v>
      </c>
      <c r="IT4" s="1" t="e">
        <v>#N/A</v>
      </c>
      <c r="IU4" s="1" t="e">
        <v>#N/A</v>
      </c>
      <c r="IV4" t="e">
        <v>#N/A</v>
      </c>
      <c r="IW4" t="e">
        <v>#N/A</v>
      </c>
      <c r="IX4" t="e">
        <v>#N/A</v>
      </c>
      <c r="IY4" t="e">
        <v>#N/A</v>
      </c>
      <c r="IZ4" t="e">
        <v>#N/A</v>
      </c>
      <c r="JA4" t="e">
        <v>#N/A</v>
      </c>
      <c r="JB4" t="e">
        <v>#N/A</v>
      </c>
      <c r="JC4" t="e">
        <v>#N/A</v>
      </c>
      <c r="JD4" t="e">
        <f t="shared" ref="JD4:JD28" si="29">IW4-IY4</f>
        <v>#N/A</v>
      </c>
      <c r="JE4" s="106"/>
      <c r="JF4" s="27"/>
      <c r="JG4" s="106" t="s">
        <v>2363</v>
      </c>
      <c r="JH4" s="270" t="s">
        <v>2729</v>
      </c>
      <c r="JI4" s="106" t="s">
        <v>2690</v>
      </c>
      <c r="JK4" s="1" t="e">
        <v>#N/A</v>
      </c>
      <c r="JL4" s="1" t="e">
        <v>#N/A</v>
      </c>
      <c r="JM4" s="1" t="e">
        <v>#N/A</v>
      </c>
      <c r="JN4" s="1" t="e">
        <v>#N/A</v>
      </c>
      <c r="JO4" t="e">
        <v>#N/A</v>
      </c>
      <c r="JP4" t="e">
        <v>#N/A</v>
      </c>
      <c r="JQ4" t="e">
        <v>#N/A</v>
      </c>
      <c r="JR4" t="e">
        <v>#N/A</v>
      </c>
      <c r="JS4" t="e">
        <v>#N/A</v>
      </c>
      <c r="JT4" t="e">
        <v>#N/A</v>
      </c>
      <c r="JU4" t="e">
        <v>#N/A</v>
      </c>
      <c r="JV4" t="e">
        <v>#N/A</v>
      </c>
      <c r="JW4" t="e">
        <f t="shared" ref="JW4:JW28" si="30">JP4-JR4</f>
        <v>#N/A</v>
      </c>
      <c r="JX4" s="106"/>
      <c r="JY4" s="27"/>
      <c r="JZ4" s="106" t="s">
        <v>2363</v>
      </c>
      <c r="KA4" s="270" t="s">
        <v>2729</v>
      </c>
      <c r="KB4" s="106" t="s">
        <v>2690</v>
      </c>
      <c r="KD4" s="1" t="e">
        <v>#N/A</v>
      </c>
      <c r="KE4" s="1" t="e">
        <v>#N/A</v>
      </c>
      <c r="KF4" s="1" t="e">
        <v>#N/A</v>
      </c>
      <c r="KG4" s="1" t="e">
        <v>#N/A</v>
      </c>
      <c r="KH4" t="e">
        <v>#N/A</v>
      </c>
      <c r="KI4" t="e">
        <v>#N/A</v>
      </c>
      <c r="KJ4" t="e">
        <v>#N/A</v>
      </c>
      <c r="KK4" t="e">
        <v>#N/A</v>
      </c>
      <c r="KL4" t="e">
        <v>#N/A</v>
      </c>
      <c r="KM4" t="e">
        <v>#N/A</v>
      </c>
      <c r="KN4" t="e">
        <v>#N/A</v>
      </c>
      <c r="KO4" t="e">
        <v>#N/A</v>
      </c>
      <c r="KP4" t="e">
        <f t="shared" ref="KP4:KP28" si="31">KI4-KK4</f>
        <v>#N/A</v>
      </c>
      <c r="KQ4" s="106"/>
      <c r="KR4" s="27"/>
      <c r="KS4" s="106" t="s">
        <v>2363</v>
      </c>
      <c r="KT4" s="270" t="s">
        <v>2729</v>
      </c>
      <c r="KU4" s="106" t="s">
        <v>2690</v>
      </c>
      <c r="KW4" s="1" t="e">
        <v>#N/A</v>
      </c>
      <c r="KX4" s="1" t="e">
        <v>#N/A</v>
      </c>
      <c r="KY4" s="1" t="e">
        <v>#N/A</v>
      </c>
      <c r="KZ4" s="1" t="e">
        <v>#N/A</v>
      </c>
      <c r="LA4" t="e">
        <v>#N/A</v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f t="shared" ref="LI4:LI28" si="32">LB4-LD4</f>
        <v>#N/A</v>
      </c>
      <c r="LJ4" s="106"/>
      <c r="LK4" s="27"/>
      <c r="LL4" s="106" t="s">
        <v>2363</v>
      </c>
      <c r="LM4" s="270" t="s">
        <v>2729</v>
      </c>
      <c r="LN4" s="106" t="s">
        <v>2690</v>
      </c>
      <c r="LP4" s="1" t="e">
        <v>#N/A</v>
      </c>
      <c r="LQ4" s="1" t="e">
        <v>#N/A</v>
      </c>
      <c r="LR4" s="1" t="e">
        <v>#N/A</v>
      </c>
      <c r="LS4" s="1" t="e">
        <v>#N/A</v>
      </c>
      <c r="LT4" t="e">
        <v>#N/A</v>
      </c>
      <c r="LU4" t="e">
        <v>#N/A</v>
      </c>
      <c r="LV4" t="e">
        <v>#N/A</v>
      </c>
      <c r="LW4" t="e">
        <v>#N/A</v>
      </c>
      <c r="LX4" t="e">
        <v>#N/A</v>
      </c>
      <c r="LY4" t="e">
        <v>#N/A</v>
      </c>
      <c r="LZ4" t="e">
        <v>#N/A</v>
      </c>
      <c r="MA4" t="e">
        <v>#N/A</v>
      </c>
      <c r="MB4" t="e">
        <f t="shared" ref="MB4:MB28" si="33">LU4-LW4</f>
        <v>#N/A</v>
      </c>
      <c r="MC4" s="106"/>
      <c r="MD4" s="27"/>
      <c r="ME4" s="106" t="s">
        <v>2363</v>
      </c>
      <c r="MF4" s="270" t="s">
        <v>2729</v>
      </c>
      <c r="MG4" s="106" t="s">
        <v>2690</v>
      </c>
      <c r="MI4" s="1">
        <v>0.2726736111111111</v>
      </c>
      <c r="MJ4" s="1">
        <v>0.204375</v>
      </c>
      <c r="MK4" s="1">
        <v>5.4398148148148147E-2</v>
      </c>
      <c r="ML4" s="1">
        <v>1.3877314814814815E-2</v>
      </c>
      <c r="MM4">
        <v>90</v>
      </c>
      <c r="MN4">
        <v>653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f t="shared" ref="MU4:MU28" si="34">MN4-MP4</f>
        <v>653</v>
      </c>
      <c r="MV4" s="106">
        <v>1067</v>
      </c>
      <c r="MW4" s="27">
        <f t="shared" ref="MW4" si="35">MU4/MV4*100</f>
        <v>61.199625117150887</v>
      </c>
      <c r="MX4" s="106" t="s">
        <v>2363</v>
      </c>
      <c r="MY4" s="270" t="s">
        <v>2729</v>
      </c>
      <c r="MZ4" s="106" t="s">
        <v>2690</v>
      </c>
      <c r="NB4" s="1">
        <v>0.34652777777777777</v>
      </c>
      <c r="NC4" s="1">
        <v>0.23049768518518518</v>
      </c>
      <c r="ND4" s="1">
        <v>0.10481481481481481</v>
      </c>
      <c r="NE4" s="1">
        <v>1.1203703703703704E-2</v>
      </c>
      <c r="NF4">
        <v>64</v>
      </c>
      <c r="NG4">
        <v>834</v>
      </c>
      <c r="NH4">
        <v>78</v>
      </c>
      <c r="NI4">
        <v>2</v>
      </c>
      <c r="NJ4">
        <v>0</v>
      </c>
      <c r="NK4">
        <v>0</v>
      </c>
      <c r="NL4">
        <v>0</v>
      </c>
      <c r="NM4">
        <v>97.5</v>
      </c>
      <c r="NN4">
        <f t="shared" ref="NN4:NN28" si="36">NG4-NI4</f>
        <v>832</v>
      </c>
      <c r="NO4" s="106">
        <v>1067</v>
      </c>
      <c r="NP4" s="27">
        <f t="shared" ref="NP4" si="37">NN4/NO4*100</f>
        <v>77.975632614807878</v>
      </c>
      <c r="NQ4" s="106" t="s">
        <v>2363</v>
      </c>
      <c r="NR4" s="270" t="s">
        <v>2729</v>
      </c>
      <c r="NS4" s="106" t="s">
        <v>2690</v>
      </c>
      <c r="NU4" s="1">
        <v>0.33743055555555551</v>
      </c>
      <c r="NV4" s="1">
        <v>0.27965277777777781</v>
      </c>
      <c r="NW4" s="1">
        <v>4.7361111111111111E-2</v>
      </c>
      <c r="NX4" s="1">
        <v>1.0416666666666666E-2</v>
      </c>
      <c r="NY4">
        <v>111</v>
      </c>
      <c r="NZ4">
        <v>1178</v>
      </c>
      <c r="OA4">
        <v>569</v>
      </c>
      <c r="OB4">
        <v>47</v>
      </c>
      <c r="OC4">
        <v>0</v>
      </c>
      <c r="OD4">
        <v>0</v>
      </c>
      <c r="OE4">
        <v>0</v>
      </c>
      <c r="OF4">
        <v>92.37</v>
      </c>
      <c r="OG4">
        <f t="shared" ref="OG4:OG28" si="38">NZ4-OB4</f>
        <v>1131</v>
      </c>
      <c r="OH4" s="106">
        <v>1067</v>
      </c>
      <c r="OI4" s="27">
        <f t="shared" si="8"/>
        <v>105.99812558575445</v>
      </c>
      <c r="OJ4" s="106" t="s">
        <v>2363</v>
      </c>
      <c r="OK4" s="270" t="s">
        <v>2729</v>
      </c>
      <c r="OL4" s="106" t="s">
        <v>2690</v>
      </c>
      <c r="ON4" s="1">
        <v>0.28303240740740737</v>
      </c>
      <c r="OO4" s="1">
        <v>0.23586805555555557</v>
      </c>
      <c r="OP4" s="1">
        <v>3.3564814814814818E-2</v>
      </c>
      <c r="OQ4" s="1">
        <v>1.357638888888889E-2</v>
      </c>
      <c r="OR4">
        <v>92</v>
      </c>
      <c r="OS4">
        <v>1070</v>
      </c>
      <c r="OT4">
        <v>763</v>
      </c>
      <c r="OU4">
        <v>32</v>
      </c>
      <c r="OV4">
        <v>0</v>
      </c>
      <c r="OW4">
        <v>0</v>
      </c>
      <c r="OX4">
        <v>0</v>
      </c>
      <c r="OY4">
        <v>95.97</v>
      </c>
      <c r="OZ4">
        <f t="shared" ref="OZ4:OZ28" si="39">OS4-OU4</f>
        <v>1038</v>
      </c>
      <c r="PA4" s="106">
        <v>1067</v>
      </c>
      <c r="PB4" s="27">
        <f t="shared" si="9"/>
        <v>97.282099343955011</v>
      </c>
      <c r="PC4" s="106" t="s">
        <v>2363</v>
      </c>
      <c r="PD4" s="270" t="s">
        <v>2729</v>
      </c>
      <c r="PE4" s="106" t="s">
        <v>2690</v>
      </c>
      <c r="PG4" s="1">
        <v>0.10391203703703704</v>
      </c>
      <c r="PH4" s="1">
        <v>8.1620370370370371E-2</v>
      </c>
      <c r="PI4" s="1">
        <v>1.4756944444444446E-2</v>
      </c>
      <c r="PJ4" s="1">
        <v>7.5231481481481477E-3</v>
      </c>
      <c r="PK4">
        <v>23</v>
      </c>
      <c r="PL4">
        <v>320</v>
      </c>
      <c r="PM4">
        <v>197</v>
      </c>
      <c r="PN4">
        <v>12</v>
      </c>
      <c r="PO4">
        <v>0</v>
      </c>
      <c r="PP4">
        <v>0</v>
      </c>
      <c r="PQ4">
        <v>0</v>
      </c>
      <c r="PR4">
        <v>94.26</v>
      </c>
      <c r="PS4">
        <f t="shared" ref="PS4:PS28" si="40">PL4-PN4</f>
        <v>308</v>
      </c>
      <c r="PT4" s="106">
        <v>1067</v>
      </c>
      <c r="PU4" s="27">
        <f t="shared" si="10"/>
        <v>28.865979381443296</v>
      </c>
      <c r="PV4" s="106" t="s">
        <v>2363</v>
      </c>
      <c r="PW4" s="270" t="s">
        <v>2729</v>
      </c>
      <c r="PX4" s="106" t="s">
        <v>2690</v>
      </c>
      <c r="PZ4" s="1">
        <v>9.5370370370370366E-3</v>
      </c>
      <c r="QA4" s="1">
        <v>9.0740740740740729E-3</v>
      </c>
      <c r="QB4" s="1">
        <v>4.6296296296296293E-4</v>
      </c>
      <c r="QC4" s="1">
        <v>0</v>
      </c>
      <c r="QD4">
        <v>19</v>
      </c>
      <c r="QE4">
        <v>49</v>
      </c>
      <c r="QF4">
        <v>945</v>
      </c>
      <c r="QG4">
        <v>57</v>
      </c>
      <c r="QH4">
        <v>0</v>
      </c>
      <c r="QI4">
        <v>0</v>
      </c>
      <c r="QJ4">
        <v>0</v>
      </c>
      <c r="QK4">
        <v>94.31</v>
      </c>
      <c r="QL4">
        <f t="shared" ref="QL4:QL31" si="41">QE4-QG4</f>
        <v>-8</v>
      </c>
      <c r="QM4" s="106"/>
      <c r="QN4" s="27"/>
      <c r="QO4" s="106" t="s">
        <v>2363</v>
      </c>
      <c r="QP4" s="270" t="s">
        <v>2729</v>
      </c>
      <c r="QQ4" s="106" t="s">
        <v>2690</v>
      </c>
      <c r="QS4" s="1">
        <v>1.3032407407407407E-2</v>
      </c>
      <c r="QT4" s="1">
        <v>1.0185185185185184E-2</v>
      </c>
      <c r="QU4" s="1">
        <v>1.8750000000000001E-3</v>
      </c>
      <c r="QV4" s="1">
        <v>9.6064814814814808E-4</v>
      </c>
      <c r="QW4">
        <v>20</v>
      </c>
      <c r="QX4">
        <v>50</v>
      </c>
      <c r="QY4">
        <v>339</v>
      </c>
      <c r="QZ4">
        <v>26</v>
      </c>
      <c r="RA4">
        <v>0</v>
      </c>
      <c r="RB4">
        <v>0</v>
      </c>
      <c r="RC4">
        <v>0</v>
      </c>
      <c r="RD4">
        <v>92.88</v>
      </c>
      <c r="RE4">
        <f t="shared" ref="RE4:RE31" si="42">QX4-QZ4</f>
        <v>24</v>
      </c>
      <c r="RF4" s="106"/>
      <c r="RG4" s="27"/>
      <c r="RH4" s="106" t="s">
        <v>2363</v>
      </c>
      <c r="RI4" s="270" t="s">
        <v>2729</v>
      </c>
      <c r="RJ4" s="106" t="s">
        <v>2690</v>
      </c>
      <c r="RL4" s="1">
        <v>2.1296296296296298E-3</v>
      </c>
      <c r="RM4" s="1">
        <v>1.7939814814814815E-3</v>
      </c>
      <c r="RN4" s="1">
        <v>5.7870370370370366E-5</v>
      </c>
      <c r="RO4" s="1">
        <v>2.7777777777777778E-4</v>
      </c>
      <c r="RP4">
        <v>6</v>
      </c>
      <c r="RQ4">
        <v>8</v>
      </c>
      <c r="RR4">
        <v>208</v>
      </c>
      <c r="RS4">
        <v>6</v>
      </c>
      <c r="RT4">
        <v>0</v>
      </c>
      <c r="RU4">
        <v>0</v>
      </c>
      <c r="RV4">
        <v>0</v>
      </c>
      <c r="RW4">
        <v>97.2</v>
      </c>
      <c r="RX4">
        <f t="shared" ref="RX4:RX31" si="43">RQ4-RS4</f>
        <v>2</v>
      </c>
      <c r="RY4" s="106"/>
      <c r="RZ4" s="27"/>
      <c r="SA4" s="106" t="s">
        <v>2363</v>
      </c>
      <c r="SB4" s="270" t="s">
        <v>2729</v>
      </c>
      <c r="SC4" s="106" t="s">
        <v>2690</v>
      </c>
      <c r="SE4" s="1">
        <v>0</v>
      </c>
      <c r="SF4" s="1">
        <v>0</v>
      </c>
      <c r="SG4" s="1">
        <v>0</v>
      </c>
      <c r="SH4" s="1">
        <v>0</v>
      </c>
      <c r="SI4">
        <v>0</v>
      </c>
      <c r="SJ4">
        <v>0</v>
      </c>
      <c r="SK4">
        <v>23</v>
      </c>
      <c r="SL4">
        <v>0</v>
      </c>
      <c r="SM4">
        <v>0</v>
      </c>
      <c r="SN4">
        <v>0</v>
      </c>
      <c r="SO4">
        <v>0</v>
      </c>
      <c r="SP4">
        <v>100</v>
      </c>
      <c r="SQ4">
        <f t="shared" ref="SQ4:SQ31" si="44">SJ4-SL4</f>
        <v>0</v>
      </c>
      <c r="SR4" s="106"/>
      <c r="SS4" s="27"/>
      <c r="ST4" s="106" t="s">
        <v>2363</v>
      </c>
      <c r="SU4" s="270" t="s">
        <v>2729</v>
      </c>
      <c r="SV4" s="106" t="s">
        <v>2690</v>
      </c>
      <c r="SX4" s="1">
        <v>0</v>
      </c>
      <c r="SY4" s="1">
        <v>0</v>
      </c>
      <c r="SZ4" s="1">
        <v>0</v>
      </c>
      <c r="TA4" s="1">
        <v>0</v>
      </c>
      <c r="TB4">
        <v>0</v>
      </c>
      <c r="TC4">
        <v>0</v>
      </c>
      <c r="TD4">
        <v>8</v>
      </c>
      <c r="TE4">
        <v>1</v>
      </c>
      <c r="TF4">
        <v>0</v>
      </c>
      <c r="TG4">
        <v>0</v>
      </c>
      <c r="TH4">
        <v>0</v>
      </c>
      <c r="TI4">
        <v>88.89</v>
      </c>
      <c r="TJ4">
        <f t="shared" ref="TJ4:TJ31" si="45">TC4-TE4</f>
        <v>-1</v>
      </c>
      <c r="TK4" s="106"/>
      <c r="TL4" s="27"/>
    </row>
    <row r="5" spans="1:532">
      <c r="A5" s="106" t="s">
        <v>473</v>
      </c>
      <c r="B5" s="270" t="s">
        <v>2729</v>
      </c>
      <c r="C5" s="106" t="s">
        <v>2690</v>
      </c>
      <c r="E5" s="1">
        <v>0.40353009259259259</v>
      </c>
      <c r="F5" s="1">
        <v>0.31393518518518521</v>
      </c>
      <c r="G5" s="1">
        <v>2.5752314814814815E-2</v>
      </c>
      <c r="H5" s="1">
        <v>6.3831018518518523E-2</v>
      </c>
      <c r="I5">
        <v>102</v>
      </c>
      <c r="J5">
        <v>948</v>
      </c>
      <c r="K5">
        <v>431</v>
      </c>
      <c r="L5">
        <v>95</v>
      </c>
      <c r="M5">
        <v>0</v>
      </c>
      <c r="N5">
        <v>0</v>
      </c>
      <c r="O5">
        <v>0</v>
      </c>
      <c r="P5">
        <v>81.94</v>
      </c>
      <c r="Q5" s="106">
        <f t="shared" si="14"/>
        <v>853</v>
      </c>
      <c r="R5" s="106">
        <v>1067</v>
      </c>
      <c r="S5" s="27">
        <f t="shared" ref="S5:S27" si="46">Q5/R5*100</f>
        <v>79.943767572633547</v>
      </c>
      <c r="T5" s="106" t="s">
        <v>473</v>
      </c>
      <c r="U5" s="270" t="s">
        <v>2729</v>
      </c>
      <c r="V5" s="106" t="s">
        <v>2690</v>
      </c>
      <c r="X5" s="1">
        <v>0.15767361111111111</v>
      </c>
      <c r="Y5" s="1">
        <v>8.233796296296296E-2</v>
      </c>
      <c r="Z5" s="1">
        <v>6.4722222222222223E-2</v>
      </c>
      <c r="AA5" s="1">
        <v>1.0601851851851854E-2</v>
      </c>
      <c r="AB5">
        <v>18</v>
      </c>
      <c r="AC5">
        <v>245</v>
      </c>
      <c r="AD5">
        <v>3</v>
      </c>
      <c r="AE5">
        <v>1</v>
      </c>
      <c r="AF5">
        <v>0</v>
      </c>
      <c r="AG5">
        <v>0</v>
      </c>
      <c r="AH5">
        <v>0</v>
      </c>
      <c r="AI5">
        <v>75</v>
      </c>
      <c r="AJ5" s="106">
        <f t="shared" si="15"/>
        <v>244</v>
      </c>
      <c r="AK5" s="106"/>
      <c r="AL5" s="27" t="e">
        <f t="shared" ref="AL5:AL8" si="47">AJ5/AK5*100</f>
        <v>#DIV/0!</v>
      </c>
      <c r="AM5" s="106" t="s">
        <v>473</v>
      </c>
      <c r="AN5" s="270" t="s">
        <v>2729</v>
      </c>
      <c r="AO5" s="106" t="s">
        <v>2690</v>
      </c>
      <c r="AQ5" s="1">
        <v>0.4584375</v>
      </c>
      <c r="AR5" s="1">
        <v>0.32089120370370372</v>
      </c>
      <c r="AS5" s="1">
        <v>6.8136574074074072E-2</v>
      </c>
      <c r="AT5" s="1">
        <v>6.9398148148148139E-2</v>
      </c>
      <c r="AU5">
        <v>105</v>
      </c>
      <c r="AV5">
        <v>1143</v>
      </c>
      <c r="AW5">
        <v>840</v>
      </c>
      <c r="AX5">
        <v>85</v>
      </c>
      <c r="AY5">
        <v>0</v>
      </c>
      <c r="AZ5">
        <v>0</v>
      </c>
      <c r="BA5">
        <v>0</v>
      </c>
      <c r="BB5">
        <v>90.81</v>
      </c>
      <c r="BC5" s="106">
        <f t="shared" si="16"/>
        <v>1058</v>
      </c>
      <c r="BD5" s="106">
        <v>1067</v>
      </c>
      <c r="BE5" s="27">
        <f t="shared" ref="BE5:BE8" si="48">BC5/BD5*100</f>
        <v>99.156513589503277</v>
      </c>
      <c r="BF5" s="106" t="s">
        <v>473</v>
      </c>
      <c r="BG5" s="270" t="s">
        <v>2729</v>
      </c>
      <c r="BH5" s="106" t="s">
        <v>2690</v>
      </c>
      <c r="BJ5" s="1">
        <v>0.41663194444444446</v>
      </c>
      <c r="BK5" s="1">
        <v>0.30674768518518519</v>
      </c>
      <c r="BL5" s="1">
        <v>1.9004629629629632E-2</v>
      </c>
      <c r="BM5" s="1">
        <v>9.0868055555555549E-2</v>
      </c>
      <c r="BN5">
        <v>139</v>
      </c>
      <c r="BO5">
        <v>1237</v>
      </c>
      <c r="BP5">
        <v>1117</v>
      </c>
      <c r="BQ5">
        <v>125</v>
      </c>
      <c r="BR5">
        <v>0</v>
      </c>
      <c r="BS5">
        <v>0</v>
      </c>
      <c r="BT5">
        <v>0</v>
      </c>
      <c r="BU5">
        <v>89.94</v>
      </c>
      <c r="BV5" s="106">
        <f t="shared" si="17"/>
        <v>1112</v>
      </c>
      <c r="BW5" s="106">
        <v>1067</v>
      </c>
      <c r="BX5" s="27">
        <f t="shared" ref="BX5:BX8" si="49">BV5/BW5*100</f>
        <v>104.21743205248359</v>
      </c>
      <c r="BY5" s="106" t="s">
        <v>473</v>
      </c>
      <c r="BZ5" s="270" t="s">
        <v>2729</v>
      </c>
      <c r="CA5" s="106" t="s">
        <v>2690</v>
      </c>
      <c r="CC5" s="1">
        <v>0.45504629629629628</v>
      </c>
      <c r="CD5" s="1">
        <v>0.18827546296296296</v>
      </c>
      <c r="CE5" s="1">
        <v>0.20466435185185183</v>
      </c>
      <c r="CF5" s="1">
        <v>6.2094907407407411E-2</v>
      </c>
      <c r="CG5">
        <v>77</v>
      </c>
      <c r="CH5">
        <v>665</v>
      </c>
      <c r="CI5">
        <v>661</v>
      </c>
      <c r="CJ5">
        <v>96</v>
      </c>
      <c r="CK5">
        <v>0</v>
      </c>
      <c r="CL5">
        <v>0</v>
      </c>
      <c r="CM5">
        <v>0</v>
      </c>
      <c r="CN5">
        <v>87.32</v>
      </c>
      <c r="CO5" s="106">
        <f t="shared" si="18"/>
        <v>569</v>
      </c>
      <c r="CP5" s="106">
        <v>1067</v>
      </c>
      <c r="CQ5" s="27">
        <f t="shared" ref="CQ5:CQ8" si="50">CO5/CP5*100</f>
        <v>53.327085285848177</v>
      </c>
      <c r="CR5" s="106" t="s">
        <v>473</v>
      </c>
      <c r="CS5" s="270" t="s">
        <v>2729</v>
      </c>
      <c r="CT5" s="106" t="s">
        <v>2690</v>
      </c>
      <c r="CV5" s="1">
        <v>0.61249999999999993</v>
      </c>
      <c r="CW5" s="1">
        <v>0.31422453703703707</v>
      </c>
      <c r="CX5" s="1">
        <v>0.20556712962962964</v>
      </c>
      <c r="CY5" s="1">
        <v>9.2696759259259257E-2</v>
      </c>
      <c r="CZ5">
        <v>156</v>
      </c>
      <c r="DA5">
        <v>1114</v>
      </c>
      <c r="DB5">
        <v>874</v>
      </c>
      <c r="DC5">
        <v>125</v>
      </c>
      <c r="DD5">
        <v>0</v>
      </c>
      <c r="DE5">
        <v>0</v>
      </c>
      <c r="DF5">
        <v>0</v>
      </c>
      <c r="DG5">
        <v>87.49</v>
      </c>
      <c r="DH5" s="106">
        <f t="shared" si="19"/>
        <v>989</v>
      </c>
      <c r="DI5" s="106">
        <v>1067</v>
      </c>
      <c r="DJ5" s="27">
        <f t="shared" ref="DJ5:DJ8" si="51">DH5/DI5*100</f>
        <v>92.68978444236177</v>
      </c>
      <c r="DK5" s="106" t="s">
        <v>473</v>
      </c>
      <c r="DL5" s="270" t="s">
        <v>2729</v>
      </c>
      <c r="DM5" s="106" t="s">
        <v>2690</v>
      </c>
      <c r="DO5" s="1">
        <v>0.46519675925925924</v>
      </c>
      <c r="DP5" s="1">
        <v>0.29032407407407407</v>
      </c>
      <c r="DQ5" s="1">
        <v>0.11325231481481481</v>
      </c>
      <c r="DR5" s="1">
        <v>6.1608796296296293E-2</v>
      </c>
      <c r="DS5">
        <v>99</v>
      </c>
      <c r="DT5">
        <v>839</v>
      </c>
      <c r="DU5">
        <v>1062</v>
      </c>
      <c r="DV5">
        <v>133</v>
      </c>
      <c r="DW5">
        <v>0</v>
      </c>
      <c r="DX5">
        <v>0</v>
      </c>
      <c r="DY5">
        <v>0</v>
      </c>
      <c r="DZ5">
        <v>88.87</v>
      </c>
      <c r="EA5" s="106">
        <f t="shared" si="20"/>
        <v>706</v>
      </c>
      <c r="EB5" s="106">
        <v>1067</v>
      </c>
      <c r="EC5" s="27">
        <f t="shared" si="21"/>
        <v>66.166822867853796</v>
      </c>
      <c r="ED5" s="106" t="s">
        <v>473</v>
      </c>
      <c r="EE5" s="270" t="s">
        <v>2729</v>
      </c>
      <c r="EF5" s="106" t="s">
        <v>2690</v>
      </c>
      <c r="EH5" s="1">
        <v>0.52068287037037042</v>
      </c>
      <c r="EI5" s="1">
        <v>0.31318287037037035</v>
      </c>
      <c r="EJ5" s="1">
        <v>0.11320601851851853</v>
      </c>
      <c r="EK5" s="1">
        <v>9.4270833333333345E-2</v>
      </c>
      <c r="EL5">
        <v>88</v>
      </c>
      <c r="EM5">
        <v>1108</v>
      </c>
      <c r="EN5">
        <v>866</v>
      </c>
      <c r="EO5">
        <v>90</v>
      </c>
      <c r="EP5">
        <v>0</v>
      </c>
      <c r="EQ5">
        <v>0</v>
      </c>
      <c r="ER5">
        <v>0</v>
      </c>
      <c r="ES5">
        <v>90.59</v>
      </c>
      <c r="ET5" s="106">
        <f t="shared" si="22"/>
        <v>1018</v>
      </c>
      <c r="EU5" s="106">
        <v>1067</v>
      </c>
      <c r="EV5" s="27">
        <f t="shared" si="23"/>
        <v>95.407685098406745</v>
      </c>
      <c r="EW5" s="106" t="s">
        <v>473</v>
      </c>
      <c r="EX5" s="270" t="s">
        <v>2729</v>
      </c>
      <c r="EY5" s="106" t="s">
        <v>2690</v>
      </c>
      <c r="FA5" s="1">
        <v>0.44331018518518522</v>
      </c>
      <c r="FB5" s="1">
        <v>0.29765046296296299</v>
      </c>
      <c r="FC5" s="1">
        <v>9.5520833333333333E-2</v>
      </c>
      <c r="FD5" s="1">
        <v>5.0127314814814812E-2</v>
      </c>
      <c r="FE5">
        <v>105</v>
      </c>
      <c r="FF5">
        <v>1030</v>
      </c>
      <c r="FG5">
        <v>945</v>
      </c>
      <c r="FH5">
        <v>139</v>
      </c>
      <c r="FI5">
        <v>0</v>
      </c>
      <c r="FJ5">
        <v>0</v>
      </c>
      <c r="FK5">
        <v>0</v>
      </c>
      <c r="FL5">
        <v>87.18</v>
      </c>
      <c r="FM5" s="106">
        <f t="shared" si="24"/>
        <v>891</v>
      </c>
      <c r="FN5" s="106">
        <v>1067</v>
      </c>
      <c r="FO5" s="27">
        <f t="shared" ref="FO5:FO28" si="52">FM5/FN5*100</f>
        <v>83.505154639175259</v>
      </c>
      <c r="FP5" s="106" t="s">
        <v>473</v>
      </c>
      <c r="FQ5" s="270" t="s">
        <v>2729</v>
      </c>
      <c r="FR5" s="106" t="s">
        <v>2690</v>
      </c>
      <c r="FT5" s="1">
        <v>0.5149421296296296</v>
      </c>
      <c r="FU5" s="1">
        <v>0.21108796296296295</v>
      </c>
      <c r="FV5" s="1">
        <v>0.24133101851851854</v>
      </c>
      <c r="FW5" s="1">
        <v>6.2511574074074081E-2</v>
      </c>
      <c r="FX5">
        <v>86</v>
      </c>
      <c r="FY5">
        <v>668</v>
      </c>
      <c r="FZ5">
        <v>2071</v>
      </c>
      <c r="GA5">
        <v>228</v>
      </c>
      <c r="GB5">
        <v>0</v>
      </c>
      <c r="GC5">
        <v>0</v>
      </c>
      <c r="GD5">
        <v>0</v>
      </c>
      <c r="GE5">
        <v>90.08</v>
      </c>
      <c r="GF5" s="106">
        <f t="shared" si="25"/>
        <v>440</v>
      </c>
      <c r="GG5" s="106">
        <v>1067</v>
      </c>
      <c r="GH5" s="27">
        <f t="shared" ref="GH5:GH8" si="53">GF5/GG5*100</f>
        <v>41.237113402061851</v>
      </c>
      <c r="GI5" s="106" t="s">
        <v>473</v>
      </c>
      <c r="GJ5" s="270" t="s">
        <v>2729</v>
      </c>
      <c r="GK5" s="106" t="s">
        <v>2690</v>
      </c>
      <c r="GM5" s="1">
        <v>0.51202546296296292</v>
      </c>
      <c r="GN5" s="1">
        <v>0.30554398148148149</v>
      </c>
      <c r="GO5" s="1">
        <v>9.9965277777777792E-2</v>
      </c>
      <c r="GP5" s="1">
        <v>0.10650462962962963</v>
      </c>
      <c r="GQ5">
        <v>127</v>
      </c>
      <c r="GR5">
        <v>1169</v>
      </c>
      <c r="GS5">
        <v>1862</v>
      </c>
      <c r="GT5">
        <v>149</v>
      </c>
      <c r="GU5">
        <v>0</v>
      </c>
      <c r="GV5">
        <v>0</v>
      </c>
      <c r="GW5">
        <v>0</v>
      </c>
      <c r="GX5">
        <v>92.59</v>
      </c>
      <c r="GY5">
        <f t="shared" si="26"/>
        <v>1020</v>
      </c>
      <c r="GZ5" s="106">
        <v>1067</v>
      </c>
      <c r="HA5" s="27">
        <f t="shared" ref="HA5:HA8" si="54">GY5/GZ5*100</f>
        <v>95.595126522961564</v>
      </c>
      <c r="HB5" s="106" t="s">
        <v>473</v>
      </c>
      <c r="HC5" s="270" t="s">
        <v>2729</v>
      </c>
      <c r="HD5" s="106" t="s">
        <v>2690</v>
      </c>
      <c r="HF5" s="1">
        <v>0.84876157407407404</v>
      </c>
      <c r="HG5" s="1">
        <v>0.56319444444444444</v>
      </c>
      <c r="HH5" s="1">
        <v>0.10528935185185184</v>
      </c>
      <c r="HI5" s="1">
        <v>0.18027777777777779</v>
      </c>
      <c r="HJ5">
        <v>211</v>
      </c>
      <c r="HK5">
        <v>2030</v>
      </c>
      <c r="HL5">
        <v>2123</v>
      </c>
      <c r="HM5">
        <v>177</v>
      </c>
      <c r="HN5">
        <v>0</v>
      </c>
      <c r="HO5">
        <v>0</v>
      </c>
      <c r="HP5">
        <v>0</v>
      </c>
      <c r="HQ5">
        <v>92.3</v>
      </c>
      <c r="HR5">
        <f t="shared" si="27"/>
        <v>1853</v>
      </c>
      <c r="HS5" s="106">
        <v>1067</v>
      </c>
      <c r="HT5" s="27">
        <f t="shared" ref="HT5:HT8" si="55">HR5/HS5*100</f>
        <v>173.66447985004686</v>
      </c>
      <c r="HU5" s="106" t="s">
        <v>473</v>
      </c>
      <c r="HV5" s="270" t="s">
        <v>2729</v>
      </c>
      <c r="HW5" s="106" t="s">
        <v>2690</v>
      </c>
      <c r="HY5" s="1">
        <v>0.45216435185185189</v>
      </c>
      <c r="HZ5" s="1">
        <v>0.33688657407407407</v>
      </c>
      <c r="IA5" s="1">
        <v>3.6296296296296292E-2</v>
      </c>
      <c r="IB5" s="1">
        <v>7.8958333333333339E-2</v>
      </c>
      <c r="IC5">
        <v>189</v>
      </c>
      <c r="ID5">
        <v>1206</v>
      </c>
      <c r="IE5">
        <v>1769</v>
      </c>
      <c r="IF5">
        <v>106</v>
      </c>
      <c r="IG5">
        <v>0</v>
      </c>
      <c r="IH5">
        <v>0</v>
      </c>
      <c r="II5">
        <v>0</v>
      </c>
      <c r="IJ5">
        <v>94.35</v>
      </c>
      <c r="IK5">
        <f t="shared" si="28"/>
        <v>1100</v>
      </c>
      <c r="IL5" s="106">
        <v>1067</v>
      </c>
      <c r="IM5" s="27">
        <f t="shared" ref="IM5:IM8" si="56">IK5/IL5*100</f>
        <v>103.09278350515463</v>
      </c>
      <c r="IN5" s="106" t="s">
        <v>473</v>
      </c>
      <c r="IO5" s="270" t="s">
        <v>2729</v>
      </c>
      <c r="IP5" s="106" t="s">
        <v>2690</v>
      </c>
      <c r="IR5" s="1">
        <v>0.39586805555555554</v>
      </c>
      <c r="IS5" s="1">
        <v>0.29702546296296295</v>
      </c>
      <c r="IT5" s="1">
        <v>3.4363425925925929E-2</v>
      </c>
      <c r="IU5" s="1">
        <v>6.446759259259259E-2</v>
      </c>
      <c r="IV5">
        <v>105</v>
      </c>
      <c r="IW5">
        <v>1157</v>
      </c>
      <c r="IX5">
        <v>1125</v>
      </c>
      <c r="IY5">
        <v>75</v>
      </c>
      <c r="IZ5">
        <v>0</v>
      </c>
      <c r="JA5">
        <v>0</v>
      </c>
      <c r="JB5">
        <v>0</v>
      </c>
      <c r="JC5">
        <v>93.75</v>
      </c>
      <c r="JD5">
        <f t="shared" si="29"/>
        <v>1082</v>
      </c>
      <c r="JE5" s="106">
        <v>1067</v>
      </c>
      <c r="JF5" s="27">
        <f t="shared" ref="JF5:JF8" si="57">JD5/JE5*100</f>
        <v>101.4058106841612</v>
      </c>
      <c r="JG5" s="106" t="s">
        <v>473</v>
      </c>
      <c r="JH5" s="270" t="s">
        <v>2729</v>
      </c>
      <c r="JI5" s="106" t="s">
        <v>2690</v>
      </c>
      <c r="JK5" s="1">
        <v>0.4089930555555556</v>
      </c>
      <c r="JL5" s="1">
        <v>0.30804398148148149</v>
      </c>
      <c r="JM5" s="1">
        <v>3.4317129629629628E-2</v>
      </c>
      <c r="JN5" s="1">
        <v>6.6620370370370371E-2</v>
      </c>
      <c r="JO5">
        <v>62</v>
      </c>
      <c r="JP5">
        <v>1140</v>
      </c>
      <c r="JQ5">
        <v>137</v>
      </c>
      <c r="JR5">
        <v>17</v>
      </c>
      <c r="JS5">
        <v>0</v>
      </c>
      <c r="JT5">
        <v>0</v>
      </c>
      <c r="JU5">
        <v>0</v>
      </c>
      <c r="JV5">
        <v>88.96</v>
      </c>
      <c r="JW5">
        <f t="shared" si="30"/>
        <v>1123</v>
      </c>
      <c r="JX5" s="106">
        <v>1067</v>
      </c>
      <c r="JY5" s="27">
        <f t="shared" ref="JY5:JY8" si="58">JW5/JX5*100</f>
        <v>105.24835988753513</v>
      </c>
      <c r="JZ5" s="106" t="s">
        <v>473</v>
      </c>
      <c r="KA5" s="270" t="s">
        <v>2729</v>
      </c>
      <c r="KB5" s="106" t="s">
        <v>2690</v>
      </c>
      <c r="KD5" s="1">
        <v>0.40966435185185185</v>
      </c>
      <c r="KE5" s="1">
        <v>0.30658564814814815</v>
      </c>
      <c r="KF5" s="1">
        <v>3.9548611111111111E-2</v>
      </c>
      <c r="KG5" s="1">
        <v>6.3518518518518516E-2</v>
      </c>
      <c r="KH5">
        <v>109</v>
      </c>
      <c r="KI5">
        <v>1098</v>
      </c>
      <c r="KJ5">
        <v>1613</v>
      </c>
      <c r="KK5">
        <v>40</v>
      </c>
      <c r="KL5">
        <v>0</v>
      </c>
      <c r="KM5">
        <v>0</v>
      </c>
      <c r="KN5">
        <v>0</v>
      </c>
      <c r="KO5">
        <v>97.58</v>
      </c>
      <c r="KP5">
        <f t="shared" si="31"/>
        <v>1058</v>
      </c>
      <c r="KQ5" s="106">
        <v>1067</v>
      </c>
      <c r="KR5" s="27">
        <f t="shared" ref="KR5:KR6" si="59">KP5/KQ5*100</f>
        <v>99.156513589503277</v>
      </c>
      <c r="KS5" s="106" t="s">
        <v>473</v>
      </c>
      <c r="KT5" s="270" t="s">
        <v>2729</v>
      </c>
      <c r="KU5" s="106" t="s">
        <v>2690</v>
      </c>
      <c r="KW5" s="1">
        <v>0.41329861111111116</v>
      </c>
      <c r="KX5" s="1">
        <v>0.27688657407407408</v>
      </c>
      <c r="KY5" s="1">
        <v>8.7314814814814803E-2</v>
      </c>
      <c r="KZ5" s="1">
        <v>4.9074074074074076E-2</v>
      </c>
      <c r="LA5">
        <v>307</v>
      </c>
      <c r="LB5">
        <v>929</v>
      </c>
      <c r="LC5">
        <v>710</v>
      </c>
      <c r="LD5">
        <v>46</v>
      </c>
      <c r="LE5">
        <v>0</v>
      </c>
      <c r="LF5">
        <v>0</v>
      </c>
      <c r="LG5">
        <v>0</v>
      </c>
      <c r="LH5">
        <v>93.92</v>
      </c>
      <c r="LI5">
        <f t="shared" si="32"/>
        <v>883</v>
      </c>
      <c r="LJ5" s="106">
        <v>1067</v>
      </c>
      <c r="LK5" s="27">
        <f t="shared" ref="LK5:LK7" si="60">LI5/LJ5*100</f>
        <v>82.755388940955953</v>
      </c>
      <c r="LL5" s="106" t="s">
        <v>473</v>
      </c>
      <c r="LM5" s="270" t="s">
        <v>2729</v>
      </c>
      <c r="LN5" s="106" t="s">
        <v>2690</v>
      </c>
      <c r="LP5" s="1">
        <v>0.47797453703703702</v>
      </c>
      <c r="LQ5" s="1">
        <v>0.33969907407407413</v>
      </c>
      <c r="LR5" s="1">
        <v>8.7754629629629641E-2</v>
      </c>
      <c r="LS5" s="1">
        <v>5.0509259259259254E-2</v>
      </c>
      <c r="LT5">
        <v>341</v>
      </c>
      <c r="LU5">
        <v>1141</v>
      </c>
      <c r="LV5">
        <v>1054</v>
      </c>
      <c r="LW5">
        <v>70</v>
      </c>
      <c r="LX5">
        <v>0</v>
      </c>
      <c r="LY5">
        <v>0</v>
      </c>
      <c r="LZ5">
        <v>0</v>
      </c>
      <c r="MA5">
        <v>93.77</v>
      </c>
      <c r="MB5">
        <f t="shared" si="33"/>
        <v>1071</v>
      </c>
      <c r="MC5" s="106">
        <v>1067</v>
      </c>
      <c r="MD5" s="27">
        <f t="shared" ref="MD5:MD7" si="61">MB5/MC5*100</f>
        <v>100.37488284910965</v>
      </c>
      <c r="ME5" s="106" t="s">
        <v>473</v>
      </c>
      <c r="MF5" s="270" t="s">
        <v>2729</v>
      </c>
      <c r="MG5" s="106" t="s">
        <v>2690</v>
      </c>
      <c r="MI5" s="1">
        <v>0.44500000000000001</v>
      </c>
      <c r="MJ5" s="1">
        <v>0.28587962962962959</v>
      </c>
      <c r="MK5" s="1">
        <v>8.0567129629629627E-2</v>
      </c>
      <c r="ML5" s="1">
        <v>7.8541666666666662E-2</v>
      </c>
      <c r="MM5">
        <v>85</v>
      </c>
      <c r="MN5">
        <v>915</v>
      </c>
      <c r="MO5">
        <v>685</v>
      </c>
      <c r="MP5">
        <v>23</v>
      </c>
      <c r="MQ5">
        <v>0</v>
      </c>
      <c r="MR5">
        <v>0</v>
      </c>
      <c r="MS5">
        <v>0</v>
      </c>
      <c r="MT5">
        <v>96.75</v>
      </c>
      <c r="MU5">
        <f t="shared" si="34"/>
        <v>892</v>
      </c>
      <c r="MV5" s="106">
        <v>1067</v>
      </c>
      <c r="MW5" s="27">
        <f t="shared" ref="MW5:MW9" si="62">MU5/MV5*100</f>
        <v>83.598875351452676</v>
      </c>
      <c r="MX5" s="106" t="s">
        <v>473</v>
      </c>
      <c r="MY5" s="270" t="s">
        <v>2729</v>
      </c>
      <c r="MZ5" s="106" t="s">
        <v>2690</v>
      </c>
      <c r="NB5" s="1">
        <v>0.47440972222222227</v>
      </c>
      <c r="NC5" s="1">
        <v>0.33682870370370371</v>
      </c>
      <c r="ND5" s="1">
        <v>7.4826388888888887E-2</v>
      </c>
      <c r="NE5" s="1">
        <v>6.2743055555555552E-2</v>
      </c>
      <c r="NF5">
        <v>88</v>
      </c>
      <c r="NG5">
        <v>1203</v>
      </c>
      <c r="NH5">
        <v>350</v>
      </c>
      <c r="NI5">
        <v>10</v>
      </c>
      <c r="NJ5">
        <v>0</v>
      </c>
      <c r="NK5">
        <v>0</v>
      </c>
      <c r="NL5">
        <v>0</v>
      </c>
      <c r="NM5">
        <v>97.22</v>
      </c>
      <c r="NN5">
        <f t="shared" si="36"/>
        <v>1193</v>
      </c>
      <c r="NO5" s="106">
        <v>1067</v>
      </c>
      <c r="NP5" s="27">
        <f t="shared" ref="NP5:NP9" si="63">NN5/NO5*100</f>
        <v>111.80880974695408</v>
      </c>
      <c r="NQ5" s="106" t="s">
        <v>473</v>
      </c>
      <c r="NR5" s="270" t="s">
        <v>2729</v>
      </c>
      <c r="NS5" s="106" t="s">
        <v>2690</v>
      </c>
      <c r="NU5" s="1">
        <v>0.40159722222222222</v>
      </c>
      <c r="NV5" s="1">
        <v>0.31016203703703704</v>
      </c>
      <c r="NW5" s="1">
        <v>2.8206018518518519E-2</v>
      </c>
      <c r="NX5" s="1">
        <v>6.3217592592592589E-2</v>
      </c>
      <c r="NY5">
        <v>86</v>
      </c>
      <c r="NZ5">
        <v>1186</v>
      </c>
      <c r="OA5">
        <v>509</v>
      </c>
      <c r="OB5">
        <v>22</v>
      </c>
      <c r="OC5">
        <v>0</v>
      </c>
      <c r="OD5">
        <v>0</v>
      </c>
      <c r="OE5">
        <v>0</v>
      </c>
      <c r="OF5">
        <v>95.86</v>
      </c>
      <c r="OG5">
        <f t="shared" si="38"/>
        <v>1164</v>
      </c>
      <c r="OH5" s="106">
        <v>1067</v>
      </c>
      <c r="OI5" s="27">
        <f t="shared" si="8"/>
        <v>109.09090909090908</v>
      </c>
      <c r="OJ5" s="106" t="s">
        <v>473</v>
      </c>
      <c r="OK5" s="270" t="s">
        <v>2729</v>
      </c>
      <c r="OL5" s="106" t="s">
        <v>2690</v>
      </c>
      <c r="ON5" s="1">
        <v>0</v>
      </c>
      <c r="OO5" s="1">
        <v>0</v>
      </c>
      <c r="OP5" s="1">
        <v>0</v>
      </c>
      <c r="OQ5" s="1">
        <v>0</v>
      </c>
      <c r="OR5">
        <v>0</v>
      </c>
      <c r="OS5">
        <v>0</v>
      </c>
      <c r="OT5">
        <v>513</v>
      </c>
      <c r="OU5">
        <v>21</v>
      </c>
      <c r="OV5">
        <v>0</v>
      </c>
      <c r="OW5">
        <v>0</v>
      </c>
      <c r="OX5">
        <v>0</v>
      </c>
      <c r="OY5">
        <v>96.07</v>
      </c>
      <c r="PA5" s="106"/>
      <c r="PB5" s="27"/>
      <c r="PC5" s="106" t="s">
        <v>473</v>
      </c>
      <c r="PD5" s="270" t="s">
        <v>2729</v>
      </c>
      <c r="PE5" s="106" t="s">
        <v>2690</v>
      </c>
      <c r="PG5" s="1">
        <v>0.45097222222222227</v>
      </c>
      <c r="PH5" s="1">
        <v>0.32699074074074075</v>
      </c>
      <c r="PI5" s="1">
        <v>3.2256944444444442E-2</v>
      </c>
      <c r="PJ5" s="1">
        <v>9.1712962962962954E-2</v>
      </c>
      <c r="PK5">
        <v>97</v>
      </c>
      <c r="PL5">
        <v>1168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f t="shared" si="40"/>
        <v>1168</v>
      </c>
      <c r="PT5" s="106">
        <v>1067</v>
      </c>
      <c r="PU5" s="27">
        <f t="shared" si="10"/>
        <v>109.46579194001875</v>
      </c>
      <c r="PV5" s="106" t="s">
        <v>473</v>
      </c>
      <c r="PW5" s="270" t="s">
        <v>2729</v>
      </c>
      <c r="PX5" s="106" t="s">
        <v>2690</v>
      </c>
      <c r="PZ5" s="1">
        <v>0.39728009259259256</v>
      </c>
      <c r="QA5" s="1">
        <v>0.23682870370370371</v>
      </c>
      <c r="QB5" s="1">
        <v>8.5729166666666676E-2</v>
      </c>
      <c r="QC5" s="1">
        <v>7.4710648148148151E-2</v>
      </c>
      <c r="QD5">
        <v>35</v>
      </c>
      <c r="QE5">
        <v>740</v>
      </c>
      <c r="QF5">
        <v>489</v>
      </c>
      <c r="QG5">
        <v>22</v>
      </c>
      <c r="QH5">
        <v>0</v>
      </c>
      <c r="QI5">
        <v>0</v>
      </c>
      <c r="QJ5">
        <v>0</v>
      </c>
      <c r="QK5">
        <v>95.69</v>
      </c>
      <c r="QL5">
        <f t="shared" si="41"/>
        <v>718</v>
      </c>
      <c r="QM5" s="106">
        <v>1067</v>
      </c>
      <c r="QN5" s="27">
        <f t="shared" si="11"/>
        <v>67.291471415182755</v>
      </c>
      <c r="QO5" s="106" t="s">
        <v>473</v>
      </c>
      <c r="QP5" s="270" t="s">
        <v>2729</v>
      </c>
      <c r="QQ5" s="106" t="s">
        <v>2690</v>
      </c>
      <c r="QS5" s="1">
        <v>0.35888888888888887</v>
      </c>
      <c r="QT5" s="1">
        <v>0.27625</v>
      </c>
      <c r="QU5" s="1">
        <v>5.4166666666666669E-2</v>
      </c>
      <c r="QV5" s="1">
        <v>2.8460648148148148E-2</v>
      </c>
      <c r="QW5">
        <v>52</v>
      </c>
      <c r="QX5">
        <v>1026</v>
      </c>
      <c r="QY5">
        <v>1065</v>
      </c>
      <c r="QZ5">
        <v>25</v>
      </c>
      <c r="RA5">
        <v>0</v>
      </c>
      <c r="RB5">
        <v>0</v>
      </c>
      <c r="RC5">
        <v>0</v>
      </c>
      <c r="RD5">
        <v>97.71</v>
      </c>
      <c r="RE5">
        <f t="shared" si="42"/>
        <v>1001</v>
      </c>
      <c r="RF5" s="106">
        <v>1067</v>
      </c>
      <c r="RG5" s="27">
        <f t="shared" si="12"/>
        <v>93.814432989690715</v>
      </c>
      <c r="RH5" s="106" t="s">
        <v>473</v>
      </c>
      <c r="RI5" s="270" t="s">
        <v>2729</v>
      </c>
      <c r="RJ5" s="106" t="s">
        <v>2690</v>
      </c>
      <c r="RL5" s="1">
        <v>0.42880787037037038</v>
      </c>
      <c r="RM5" s="1">
        <v>0.25997685185185188</v>
      </c>
      <c r="RN5" s="1">
        <v>8.8483796296296283E-2</v>
      </c>
      <c r="RO5" s="1">
        <v>8.0347222222222223E-2</v>
      </c>
      <c r="RP5">
        <v>46</v>
      </c>
      <c r="RQ5">
        <v>883</v>
      </c>
      <c r="RR5">
        <v>257</v>
      </c>
      <c r="RS5">
        <v>13</v>
      </c>
      <c r="RT5">
        <v>0</v>
      </c>
      <c r="RU5">
        <v>0</v>
      </c>
      <c r="RV5">
        <v>0</v>
      </c>
      <c r="RW5">
        <v>95.19</v>
      </c>
      <c r="RX5">
        <f t="shared" si="43"/>
        <v>870</v>
      </c>
      <c r="RY5" s="106">
        <v>800</v>
      </c>
      <c r="RZ5" s="27">
        <f t="shared" si="13"/>
        <v>108.74999999999999</v>
      </c>
      <c r="SA5" s="106" t="s">
        <v>473</v>
      </c>
      <c r="SB5" s="270" t="s">
        <v>2729</v>
      </c>
      <c r="SC5" s="106" t="s">
        <v>2690</v>
      </c>
      <c r="SE5" s="1">
        <v>0.39126157407407408</v>
      </c>
      <c r="SF5" s="1">
        <v>0.29370370370370369</v>
      </c>
      <c r="SG5" s="1">
        <v>3.7777777777777778E-2</v>
      </c>
      <c r="SH5" s="1">
        <v>5.9768518518518519E-2</v>
      </c>
      <c r="SI5">
        <v>47</v>
      </c>
      <c r="SJ5">
        <v>1170</v>
      </c>
      <c r="SK5">
        <v>43</v>
      </c>
      <c r="SL5">
        <v>3</v>
      </c>
      <c r="SM5">
        <v>0</v>
      </c>
      <c r="SN5">
        <v>0</v>
      </c>
      <c r="SO5">
        <v>0</v>
      </c>
      <c r="SP5">
        <v>93.48</v>
      </c>
      <c r="SQ5">
        <f t="shared" si="44"/>
        <v>1167</v>
      </c>
      <c r="SR5" s="106">
        <v>1067</v>
      </c>
      <c r="SS5" s="27">
        <f t="shared" ref="SS5:SS8" si="64">SQ5/SR5*100</f>
        <v>109.37207122774133</v>
      </c>
      <c r="ST5" s="106" t="s">
        <v>473</v>
      </c>
      <c r="SU5" s="270" t="s">
        <v>2729</v>
      </c>
      <c r="SV5" s="106" t="s">
        <v>2690</v>
      </c>
      <c r="SX5" s="1">
        <v>0.61799768518518516</v>
      </c>
      <c r="SY5" s="1">
        <v>0.44453703703703701</v>
      </c>
      <c r="SZ5" s="1">
        <v>5.4178240740740735E-2</v>
      </c>
      <c r="TA5" s="1">
        <v>0.11927083333333333</v>
      </c>
      <c r="TB5">
        <v>122</v>
      </c>
      <c r="TC5">
        <v>1613</v>
      </c>
      <c r="TD5">
        <v>2227</v>
      </c>
      <c r="TE5">
        <v>128</v>
      </c>
      <c r="TF5">
        <v>0</v>
      </c>
      <c r="TG5">
        <v>0</v>
      </c>
      <c r="TH5">
        <v>0</v>
      </c>
      <c r="TI5">
        <v>94.56</v>
      </c>
      <c r="TJ5">
        <f t="shared" si="45"/>
        <v>1485</v>
      </c>
      <c r="TK5" s="106">
        <v>1067</v>
      </c>
      <c r="TL5" s="27">
        <f t="shared" ref="TL5:TL8" si="65">TJ5/TK5*100</f>
        <v>139.17525773195877</v>
      </c>
    </row>
    <row r="6" spans="1:532">
      <c r="A6" s="106" t="s">
        <v>2364</v>
      </c>
      <c r="B6" s="270" t="s">
        <v>2729</v>
      </c>
      <c r="C6" s="106" t="s">
        <v>2690</v>
      </c>
      <c r="E6" s="1">
        <v>3.4409722222222223E-2</v>
      </c>
      <c r="F6" s="1">
        <v>3.3414351851851855E-2</v>
      </c>
      <c r="G6" s="1">
        <v>6.7129629629629625E-4</v>
      </c>
      <c r="H6" s="1">
        <v>3.2407407407407406E-4</v>
      </c>
      <c r="I6">
        <v>29</v>
      </c>
      <c r="J6">
        <v>83</v>
      </c>
      <c r="K6">
        <v>956</v>
      </c>
      <c r="L6">
        <v>62</v>
      </c>
      <c r="M6">
        <v>0</v>
      </c>
      <c r="N6">
        <v>0</v>
      </c>
      <c r="O6">
        <v>0</v>
      </c>
      <c r="P6">
        <v>93.91</v>
      </c>
      <c r="Q6" s="106">
        <f t="shared" si="14"/>
        <v>21</v>
      </c>
      <c r="R6" s="106"/>
      <c r="S6" s="27" t="e">
        <f t="shared" si="46"/>
        <v>#DIV/0!</v>
      </c>
      <c r="T6" s="106" t="s">
        <v>2364</v>
      </c>
      <c r="U6" s="270" t="s">
        <v>2729</v>
      </c>
      <c r="V6" s="106" t="s">
        <v>2690</v>
      </c>
      <c r="X6" s="1">
        <v>6.7129629629629625E-4</v>
      </c>
      <c r="Y6" s="1">
        <v>6.7129629629629625E-4</v>
      </c>
      <c r="Z6" s="1">
        <v>0</v>
      </c>
      <c r="AA6" s="1">
        <v>0</v>
      </c>
      <c r="AB6">
        <v>1</v>
      </c>
      <c r="AC6">
        <v>3</v>
      </c>
      <c r="AD6">
        <v>34</v>
      </c>
      <c r="AE6">
        <v>0</v>
      </c>
      <c r="AF6">
        <v>0</v>
      </c>
      <c r="AG6">
        <v>0</v>
      </c>
      <c r="AH6">
        <v>0</v>
      </c>
      <c r="AI6">
        <v>100</v>
      </c>
      <c r="AJ6" s="106">
        <f t="shared" si="15"/>
        <v>3</v>
      </c>
      <c r="AK6" s="106"/>
      <c r="AL6" s="27" t="e">
        <f t="shared" si="47"/>
        <v>#DIV/0!</v>
      </c>
      <c r="AM6" s="106" t="s">
        <v>2364</v>
      </c>
      <c r="AN6" s="270" t="s">
        <v>2729</v>
      </c>
      <c r="AO6" s="106" t="s">
        <v>2690</v>
      </c>
      <c r="AQ6" s="1">
        <v>4.8958333333333328E-3</v>
      </c>
      <c r="AR6" s="1">
        <v>4.8842592592592592E-3</v>
      </c>
      <c r="AS6" s="1">
        <v>1.1574074074074073E-5</v>
      </c>
      <c r="AT6" s="1">
        <v>0</v>
      </c>
      <c r="AU6">
        <v>5</v>
      </c>
      <c r="AV6">
        <v>13</v>
      </c>
      <c r="AW6">
        <v>230</v>
      </c>
      <c r="AX6">
        <v>8</v>
      </c>
      <c r="AY6">
        <v>0</v>
      </c>
      <c r="AZ6">
        <v>0</v>
      </c>
      <c r="BA6">
        <v>0</v>
      </c>
      <c r="BB6">
        <v>96.64</v>
      </c>
      <c r="BC6" s="106">
        <f t="shared" si="16"/>
        <v>5</v>
      </c>
      <c r="BD6" s="106"/>
      <c r="BE6" s="27" t="e">
        <f t="shared" si="48"/>
        <v>#DIV/0!</v>
      </c>
      <c r="BF6" s="106" t="s">
        <v>2364</v>
      </c>
      <c r="BG6" s="270" t="s">
        <v>2729</v>
      </c>
      <c r="BH6" s="106" t="s">
        <v>2690</v>
      </c>
      <c r="BJ6" s="1">
        <v>0.2817013888888889</v>
      </c>
      <c r="BK6" s="1">
        <v>0.25282407407407409</v>
      </c>
      <c r="BL6" s="1">
        <v>2.3784722222222221E-2</v>
      </c>
      <c r="BM6" s="1">
        <v>5.0694444444444441E-3</v>
      </c>
      <c r="BN6">
        <v>140</v>
      </c>
      <c r="BO6">
        <v>365</v>
      </c>
      <c r="BP6">
        <v>423</v>
      </c>
      <c r="BQ6">
        <v>13</v>
      </c>
      <c r="BR6">
        <v>0</v>
      </c>
      <c r="BS6">
        <v>0</v>
      </c>
      <c r="BT6">
        <v>0</v>
      </c>
      <c r="BU6">
        <v>97.02</v>
      </c>
      <c r="BV6" s="106">
        <f t="shared" si="17"/>
        <v>352</v>
      </c>
      <c r="BW6" s="106"/>
      <c r="BX6" s="27" t="e">
        <f t="shared" si="49"/>
        <v>#DIV/0!</v>
      </c>
      <c r="BY6" s="106" t="s">
        <v>2364</v>
      </c>
      <c r="BZ6" s="270" t="s">
        <v>2729</v>
      </c>
      <c r="CA6" s="106" t="s">
        <v>2690</v>
      </c>
      <c r="CC6" s="1">
        <v>0.11174768518518519</v>
      </c>
      <c r="CD6" s="1">
        <v>0.10409722222222222</v>
      </c>
      <c r="CE6" s="1">
        <v>5.4861111111111117E-3</v>
      </c>
      <c r="CF6" s="1">
        <v>2.1643518518518518E-3</v>
      </c>
      <c r="CG6">
        <v>45</v>
      </c>
      <c r="CH6">
        <v>137</v>
      </c>
      <c r="CI6">
        <v>140</v>
      </c>
      <c r="CJ6">
        <v>8</v>
      </c>
      <c r="CK6">
        <v>0</v>
      </c>
      <c r="CL6">
        <v>0</v>
      </c>
      <c r="CM6">
        <v>0</v>
      </c>
      <c r="CN6">
        <v>94.59</v>
      </c>
      <c r="CO6" s="106">
        <f t="shared" si="18"/>
        <v>129</v>
      </c>
      <c r="CP6" s="106"/>
      <c r="CQ6" s="27" t="e">
        <f t="shared" si="50"/>
        <v>#DIV/0!</v>
      </c>
      <c r="CR6" s="106" t="s">
        <v>2364</v>
      </c>
      <c r="CS6" s="270" t="s">
        <v>2729</v>
      </c>
      <c r="CT6" s="106" t="s">
        <v>2690</v>
      </c>
      <c r="CV6" s="1">
        <v>0.11174768518518519</v>
      </c>
      <c r="CW6" s="1">
        <v>0.10409722222222222</v>
      </c>
      <c r="CX6" s="1">
        <v>5.4861111111111117E-3</v>
      </c>
      <c r="CY6" s="1">
        <v>2.1643518518518518E-3</v>
      </c>
      <c r="CZ6">
        <v>45</v>
      </c>
      <c r="DA6">
        <v>137</v>
      </c>
      <c r="DB6">
        <v>142</v>
      </c>
      <c r="DC6">
        <v>8</v>
      </c>
      <c r="DD6">
        <v>0</v>
      </c>
      <c r="DE6">
        <v>0</v>
      </c>
      <c r="DF6">
        <v>0</v>
      </c>
      <c r="DG6">
        <v>94.67</v>
      </c>
      <c r="DH6" s="106">
        <f t="shared" si="19"/>
        <v>129</v>
      </c>
      <c r="DI6" s="106"/>
      <c r="DJ6" s="27" t="e">
        <f t="shared" si="51"/>
        <v>#DIV/0!</v>
      </c>
      <c r="DK6" s="106" t="s">
        <v>2364</v>
      </c>
      <c r="DL6" s="270" t="s">
        <v>2729</v>
      </c>
      <c r="DM6" s="106" t="s">
        <v>2690</v>
      </c>
      <c r="DO6" s="1">
        <v>0.60165509259259264</v>
      </c>
      <c r="DP6" s="1">
        <v>0.38658564814814816</v>
      </c>
      <c r="DQ6" s="1">
        <v>0.20405092592592591</v>
      </c>
      <c r="DR6" s="1">
        <v>1.1006944444444444E-2</v>
      </c>
      <c r="DS6">
        <v>46</v>
      </c>
      <c r="DT6">
        <v>880</v>
      </c>
      <c r="DU6">
        <v>5</v>
      </c>
      <c r="DV6">
        <v>1</v>
      </c>
      <c r="DW6">
        <v>0</v>
      </c>
      <c r="DX6">
        <v>0</v>
      </c>
      <c r="DY6">
        <v>0</v>
      </c>
      <c r="DZ6">
        <v>83.33</v>
      </c>
      <c r="EA6" s="106">
        <f t="shared" si="20"/>
        <v>879</v>
      </c>
      <c r="EB6" s="106">
        <v>1067</v>
      </c>
      <c r="EC6" s="27">
        <f t="shared" si="21"/>
        <v>82.3805060918463</v>
      </c>
      <c r="ED6" s="106" t="s">
        <v>2364</v>
      </c>
      <c r="EE6" s="270" t="s">
        <v>2729</v>
      </c>
      <c r="EF6" s="106" t="s">
        <v>2690</v>
      </c>
      <c r="EH6" s="1">
        <v>0.5037962962962963</v>
      </c>
      <c r="EI6" s="1">
        <v>0.37785879629629626</v>
      </c>
      <c r="EJ6" s="1">
        <v>0.11741898148148149</v>
      </c>
      <c r="EK6" s="1">
        <v>8.5069444444444437E-3</v>
      </c>
      <c r="EL6">
        <v>65</v>
      </c>
      <c r="EM6">
        <v>750</v>
      </c>
      <c r="EN6">
        <v>6</v>
      </c>
      <c r="EO6">
        <v>3</v>
      </c>
      <c r="EP6">
        <v>0</v>
      </c>
      <c r="EQ6">
        <v>0</v>
      </c>
      <c r="ER6">
        <v>0</v>
      </c>
      <c r="ES6">
        <v>66.67</v>
      </c>
      <c r="ET6" s="106">
        <f t="shared" si="22"/>
        <v>747</v>
      </c>
      <c r="EU6" s="106">
        <v>1067</v>
      </c>
      <c r="EV6" s="27">
        <f t="shared" si="23"/>
        <v>70.009372071227745</v>
      </c>
      <c r="EW6" s="106" t="s">
        <v>2364</v>
      </c>
      <c r="EX6" s="270" t="s">
        <v>2729</v>
      </c>
      <c r="EY6" s="106" t="s">
        <v>2690</v>
      </c>
      <c r="FA6" s="1">
        <v>0.50755787037037037</v>
      </c>
      <c r="FB6" s="1">
        <v>0.31798611111111114</v>
      </c>
      <c r="FC6" s="1">
        <v>0.16678240740740743</v>
      </c>
      <c r="FD6" s="1">
        <v>2.2766203703703702E-2</v>
      </c>
      <c r="FE6">
        <v>80</v>
      </c>
      <c r="FF6">
        <v>723</v>
      </c>
      <c r="FG6">
        <v>987</v>
      </c>
      <c r="FH6">
        <v>65</v>
      </c>
      <c r="FI6">
        <v>0</v>
      </c>
      <c r="FJ6">
        <v>0</v>
      </c>
      <c r="FK6">
        <v>0</v>
      </c>
      <c r="FL6">
        <v>93.82</v>
      </c>
      <c r="FM6" s="106">
        <f t="shared" si="24"/>
        <v>658</v>
      </c>
      <c r="FN6" s="106">
        <v>1067</v>
      </c>
      <c r="FO6" s="27">
        <f t="shared" si="52"/>
        <v>61.668228678537965</v>
      </c>
      <c r="FP6" s="106" t="s">
        <v>2364</v>
      </c>
      <c r="FQ6" s="270" t="s">
        <v>2729</v>
      </c>
      <c r="FR6" s="106" t="s">
        <v>2690</v>
      </c>
      <c r="FT6" s="1">
        <v>0.43618055555555557</v>
      </c>
      <c r="FU6" s="1">
        <v>0.32611111111111107</v>
      </c>
      <c r="FV6" s="1">
        <v>8.5914351851851853E-2</v>
      </c>
      <c r="FW6" s="1">
        <v>2.4155092592592589E-2</v>
      </c>
      <c r="FX6">
        <v>68</v>
      </c>
      <c r="FY6">
        <v>727</v>
      </c>
      <c r="FZ6">
        <v>1303</v>
      </c>
      <c r="GA6">
        <v>97</v>
      </c>
      <c r="GB6">
        <v>0</v>
      </c>
      <c r="GC6">
        <v>0</v>
      </c>
      <c r="GD6">
        <v>0</v>
      </c>
      <c r="GE6">
        <v>93.07</v>
      </c>
      <c r="GF6" s="106">
        <f t="shared" si="25"/>
        <v>630</v>
      </c>
      <c r="GG6" s="106">
        <v>1067</v>
      </c>
      <c r="GH6" s="27">
        <f t="shared" si="53"/>
        <v>59.044048734770385</v>
      </c>
      <c r="GI6" s="106" t="s">
        <v>2364</v>
      </c>
      <c r="GJ6" s="270" t="s">
        <v>2729</v>
      </c>
      <c r="GK6" s="106" t="s">
        <v>2690</v>
      </c>
      <c r="GM6" s="1">
        <v>0.49599537037037034</v>
      </c>
      <c r="GN6" s="1">
        <v>0.34645833333333331</v>
      </c>
      <c r="GO6" s="1">
        <v>0.12827546296296297</v>
      </c>
      <c r="GP6" s="1">
        <v>2.1250000000000002E-2</v>
      </c>
      <c r="GQ6">
        <v>94</v>
      </c>
      <c r="GR6">
        <v>822</v>
      </c>
      <c r="GS6">
        <v>1542</v>
      </c>
      <c r="GT6">
        <v>87</v>
      </c>
      <c r="GU6">
        <v>0</v>
      </c>
      <c r="GV6">
        <v>0</v>
      </c>
      <c r="GW6">
        <v>0</v>
      </c>
      <c r="GX6">
        <v>94.66</v>
      </c>
      <c r="GY6">
        <f t="shared" si="26"/>
        <v>735</v>
      </c>
      <c r="GZ6" s="106">
        <v>1067</v>
      </c>
      <c r="HA6" s="27">
        <f t="shared" si="54"/>
        <v>68.884723523898785</v>
      </c>
      <c r="HB6" s="106" t="s">
        <v>2364</v>
      </c>
      <c r="HC6" s="270" t="s">
        <v>2729</v>
      </c>
      <c r="HD6" s="106" t="s">
        <v>2690</v>
      </c>
      <c r="HF6" s="1">
        <v>1.2701388888888889</v>
      </c>
      <c r="HG6" s="1">
        <v>0.87996527777777789</v>
      </c>
      <c r="HH6" s="1">
        <v>0.29378472222222224</v>
      </c>
      <c r="HI6" s="1">
        <v>9.6388888888888899E-2</v>
      </c>
      <c r="HJ6">
        <v>164</v>
      </c>
      <c r="HK6">
        <v>1931</v>
      </c>
      <c r="HL6">
        <v>2190</v>
      </c>
      <c r="HM6">
        <v>109</v>
      </c>
      <c r="HN6">
        <v>0</v>
      </c>
      <c r="HO6">
        <v>0</v>
      </c>
      <c r="HP6">
        <v>0</v>
      </c>
      <c r="HQ6">
        <v>95.26</v>
      </c>
      <c r="HR6">
        <f t="shared" si="27"/>
        <v>1822</v>
      </c>
      <c r="HS6" s="106">
        <v>1067</v>
      </c>
      <c r="HT6" s="27">
        <f t="shared" si="55"/>
        <v>170.75913776944705</v>
      </c>
      <c r="HU6" s="106" t="s">
        <v>2364</v>
      </c>
      <c r="HV6" s="270" t="s">
        <v>2729</v>
      </c>
      <c r="HW6" s="106" t="s">
        <v>2690</v>
      </c>
      <c r="HY6" s="1">
        <v>0.58415509259259257</v>
      </c>
      <c r="HZ6" s="1">
        <v>0.37347222222222221</v>
      </c>
      <c r="IA6" s="1">
        <v>0.18068287037037037</v>
      </c>
      <c r="IB6" s="1">
        <v>2.9988425925925922E-2</v>
      </c>
      <c r="IC6">
        <v>83</v>
      </c>
      <c r="ID6">
        <v>773</v>
      </c>
      <c r="IE6">
        <v>1073</v>
      </c>
      <c r="IF6">
        <v>47</v>
      </c>
      <c r="IG6">
        <v>0</v>
      </c>
      <c r="IH6">
        <v>0</v>
      </c>
      <c r="II6">
        <v>0</v>
      </c>
      <c r="IJ6">
        <v>95.8</v>
      </c>
      <c r="IK6">
        <f t="shared" si="28"/>
        <v>726</v>
      </c>
      <c r="IL6" s="106">
        <v>1067</v>
      </c>
      <c r="IM6" s="27">
        <f t="shared" si="56"/>
        <v>68.041237113402062</v>
      </c>
      <c r="IN6" s="106" t="s">
        <v>2364</v>
      </c>
      <c r="IO6" s="270" t="s">
        <v>2729</v>
      </c>
      <c r="IP6" s="106" t="s">
        <v>2690</v>
      </c>
      <c r="IR6" s="1">
        <v>0.50755787037037037</v>
      </c>
      <c r="IS6" s="1">
        <v>0.35648148148148145</v>
      </c>
      <c r="IT6" s="1">
        <v>0.10440972222222222</v>
      </c>
      <c r="IU6" s="1">
        <v>4.6643518518518522E-2</v>
      </c>
      <c r="IV6">
        <v>56</v>
      </c>
      <c r="IW6">
        <v>827</v>
      </c>
      <c r="IX6">
        <v>545</v>
      </c>
      <c r="IY6">
        <v>29</v>
      </c>
      <c r="IZ6">
        <v>0</v>
      </c>
      <c r="JA6">
        <v>0</v>
      </c>
      <c r="JB6">
        <v>0</v>
      </c>
      <c r="JC6">
        <v>94.95</v>
      </c>
      <c r="JD6">
        <f t="shared" si="29"/>
        <v>798</v>
      </c>
      <c r="JE6" s="106">
        <v>1067</v>
      </c>
      <c r="JF6" s="27">
        <f t="shared" si="57"/>
        <v>74.789128397375819</v>
      </c>
      <c r="JG6" s="106" t="s">
        <v>2364</v>
      </c>
      <c r="JH6" s="270" t="s">
        <v>2729</v>
      </c>
      <c r="JI6" s="106" t="s">
        <v>2690</v>
      </c>
      <c r="JK6" s="1">
        <v>0.50760416666666663</v>
      </c>
      <c r="JL6" s="1">
        <v>0.42406250000000001</v>
      </c>
      <c r="JM6" s="1">
        <v>5.454861111111111E-2</v>
      </c>
      <c r="JN6" s="1">
        <v>2.8981481481481483E-2</v>
      </c>
      <c r="JO6">
        <v>53</v>
      </c>
      <c r="JP6">
        <v>885</v>
      </c>
      <c r="JQ6">
        <v>490</v>
      </c>
      <c r="JR6">
        <v>20</v>
      </c>
      <c r="JS6">
        <v>0</v>
      </c>
      <c r="JT6">
        <v>0</v>
      </c>
      <c r="JU6">
        <v>0</v>
      </c>
      <c r="JV6">
        <v>96.08</v>
      </c>
      <c r="JW6">
        <f t="shared" si="30"/>
        <v>865</v>
      </c>
      <c r="JX6" s="106">
        <v>1067</v>
      </c>
      <c r="JY6" s="27">
        <f t="shared" si="58"/>
        <v>81.068416119962521</v>
      </c>
      <c r="JZ6" s="106" t="s">
        <v>2364</v>
      </c>
      <c r="KA6" s="270" t="s">
        <v>2729</v>
      </c>
      <c r="KB6" s="106" t="s">
        <v>2690</v>
      </c>
      <c r="KD6" s="1">
        <v>0.48015046296296293</v>
      </c>
      <c r="KE6" s="1">
        <v>0.39063657407407404</v>
      </c>
      <c r="KF6" s="1">
        <v>6.6851851851851843E-2</v>
      </c>
      <c r="KG6" s="1">
        <v>2.2662037037037036E-2</v>
      </c>
      <c r="KH6">
        <v>101</v>
      </c>
      <c r="KI6">
        <v>929</v>
      </c>
      <c r="KJ6">
        <v>905</v>
      </c>
      <c r="KK6">
        <v>18</v>
      </c>
      <c r="KL6">
        <v>0</v>
      </c>
      <c r="KM6">
        <v>0</v>
      </c>
      <c r="KN6">
        <v>0</v>
      </c>
      <c r="KO6">
        <v>98.05</v>
      </c>
      <c r="KP6">
        <f t="shared" si="31"/>
        <v>911</v>
      </c>
      <c r="KQ6" s="106">
        <v>1067</v>
      </c>
      <c r="KR6" s="27">
        <f t="shared" si="59"/>
        <v>85.379568884723525</v>
      </c>
      <c r="KS6" s="106" t="s">
        <v>2364</v>
      </c>
      <c r="KT6" s="270" t="s">
        <v>2729</v>
      </c>
      <c r="KU6" s="106" t="s">
        <v>2690</v>
      </c>
      <c r="KW6" s="1">
        <v>0.47082175925925923</v>
      </c>
      <c r="KX6" s="1">
        <v>0.39018518518518519</v>
      </c>
      <c r="KY6" s="1">
        <v>5.3773148148148153E-2</v>
      </c>
      <c r="KZ6" s="1">
        <v>2.6840277777777779E-2</v>
      </c>
      <c r="LA6">
        <v>241</v>
      </c>
      <c r="LB6">
        <v>937</v>
      </c>
      <c r="LC6">
        <v>602</v>
      </c>
      <c r="LD6">
        <v>17</v>
      </c>
      <c r="LE6">
        <v>0</v>
      </c>
      <c r="LF6">
        <v>0</v>
      </c>
      <c r="LG6">
        <v>0</v>
      </c>
      <c r="LH6">
        <v>97.25</v>
      </c>
      <c r="LI6">
        <f t="shared" si="32"/>
        <v>920</v>
      </c>
      <c r="LJ6" s="106">
        <v>1067</v>
      </c>
      <c r="LK6" s="27">
        <f t="shared" si="60"/>
        <v>86.223055295220234</v>
      </c>
      <c r="LL6" s="106" t="s">
        <v>2364</v>
      </c>
      <c r="LM6" s="270" t="s">
        <v>2729</v>
      </c>
      <c r="LN6" s="106" t="s">
        <v>2690</v>
      </c>
      <c r="LP6" s="1">
        <v>0.82689814814814822</v>
      </c>
      <c r="LQ6" s="1">
        <v>0.69627314814814811</v>
      </c>
      <c r="LR6" s="1">
        <v>8.1817129629629629E-2</v>
      </c>
      <c r="LS6" s="1">
        <v>4.8796296296296303E-2</v>
      </c>
      <c r="LT6">
        <v>303</v>
      </c>
      <c r="LU6">
        <v>1659</v>
      </c>
      <c r="LV6">
        <v>1146</v>
      </c>
      <c r="LW6">
        <v>21</v>
      </c>
      <c r="LX6">
        <v>0</v>
      </c>
      <c r="LY6">
        <v>0</v>
      </c>
      <c r="LZ6">
        <v>0</v>
      </c>
      <c r="MA6">
        <v>98.2</v>
      </c>
      <c r="MB6">
        <f t="shared" si="33"/>
        <v>1638</v>
      </c>
      <c r="MC6" s="106">
        <v>1067</v>
      </c>
      <c r="MD6" s="27">
        <f t="shared" si="61"/>
        <v>153.514526710403</v>
      </c>
      <c r="ME6" s="106" t="s">
        <v>2364</v>
      </c>
      <c r="MF6" s="270" t="s">
        <v>2729</v>
      </c>
      <c r="MG6" s="106" t="s">
        <v>2690</v>
      </c>
      <c r="MI6" s="1">
        <v>0.50474537037037037</v>
      </c>
      <c r="MJ6" s="1">
        <v>0.41562499999999997</v>
      </c>
      <c r="MK6" s="1">
        <v>4.3842592592592593E-2</v>
      </c>
      <c r="ML6" s="1">
        <v>4.5266203703703704E-2</v>
      </c>
      <c r="MM6">
        <v>93</v>
      </c>
      <c r="MN6">
        <v>849</v>
      </c>
      <c r="MO6">
        <v>1184</v>
      </c>
      <c r="MP6">
        <v>10</v>
      </c>
      <c r="MQ6">
        <v>0</v>
      </c>
      <c r="MR6">
        <v>0</v>
      </c>
      <c r="MS6">
        <v>0</v>
      </c>
      <c r="MT6">
        <v>99.16</v>
      </c>
      <c r="MU6">
        <f t="shared" si="34"/>
        <v>839</v>
      </c>
      <c r="MV6" s="106">
        <v>1067</v>
      </c>
      <c r="MW6" s="27">
        <f t="shared" si="62"/>
        <v>78.631677600749754</v>
      </c>
      <c r="MX6" s="106" t="s">
        <v>2364</v>
      </c>
      <c r="MY6" s="270" t="s">
        <v>2729</v>
      </c>
      <c r="MZ6" s="106" t="s">
        <v>2690</v>
      </c>
      <c r="NB6" s="1">
        <v>0.46532407407407406</v>
      </c>
      <c r="NC6" s="1">
        <v>0.39100694444444445</v>
      </c>
      <c r="ND6" s="1">
        <v>4.4016203703703703E-2</v>
      </c>
      <c r="NE6" s="1">
        <v>3.0289351851851855E-2</v>
      </c>
      <c r="NF6">
        <v>69</v>
      </c>
      <c r="NG6">
        <v>913</v>
      </c>
      <c r="NH6">
        <v>476</v>
      </c>
      <c r="NI6">
        <v>0</v>
      </c>
      <c r="NJ6">
        <v>0</v>
      </c>
      <c r="NK6">
        <v>0</v>
      </c>
      <c r="NL6">
        <v>0</v>
      </c>
      <c r="NM6">
        <v>100</v>
      </c>
      <c r="NN6">
        <f t="shared" si="36"/>
        <v>913</v>
      </c>
      <c r="NO6" s="106">
        <v>1067</v>
      </c>
      <c r="NP6" s="27">
        <f t="shared" si="63"/>
        <v>85.567010309278345</v>
      </c>
      <c r="NQ6" s="106" t="s">
        <v>2364</v>
      </c>
      <c r="NR6" s="270" t="s">
        <v>2729</v>
      </c>
      <c r="NS6" s="106" t="s">
        <v>2690</v>
      </c>
      <c r="NU6" s="1">
        <v>0.52409722222222221</v>
      </c>
      <c r="NV6" s="1">
        <v>0.41482638888888884</v>
      </c>
      <c r="NW6" s="1">
        <v>7.7407407407407411E-2</v>
      </c>
      <c r="NX6" s="1">
        <v>3.1851851851851853E-2</v>
      </c>
      <c r="NY6">
        <v>58</v>
      </c>
      <c r="NZ6">
        <v>935</v>
      </c>
      <c r="OA6">
        <v>454</v>
      </c>
      <c r="OB6">
        <v>3</v>
      </c>
      <c r="OC6">
        <v>0</v>
      </c>
      <c r="OD6">
        <v>0</v>
      </c>
      <c r="OE6">
        <v>0</v>
      </c>
      <c r="OF6">
        <v>99.34</v>
      </c>
      <c r="OG6">
        <f t="shared" si="38"/>
        <v>932</v>
      </c>
      <c r="OH6" s="106">
        <v>1067</v>
      </c>
      <c r="OI6" s="27">
        <f t="shared" si="8"/>
        <v>87.347703842549208</v>
      </c>
      <c r="OJ6" s="106" t="s">
        <v>2364</v>
      </c>
      <c r="OK6" s="270" t="s">
        <v>2729</v>
      </c>
      <c r="OL6" s="106" t="s">
        <v>2690</v>
      </c>
      <c r="ON6" s="1">
        <v>0.39232638888888888</v>
      </c>
      <c r="OO6" s="1">
        <v>0.3341898148148148</v>
      </c>
      <c r="OP6" s="1">
        <v>3.7523148148148146E-2</v>
      </c>
      <c r="OQ6" s="1">
        <v>2.0601851851851854E-2</v>
      </c>
      <c r="OR6">
        <v>43</v>
      </c>
      <c r="OS6">
        <v>807</v>
      </c>
      <c r="OT6">
        <v>423</v>
      </c>
      <c r="OU6">
        <v>4</v>
      </c>
      <c r="OV6">
        <v>0</v>
      </c>
      <c r="OW6">
        <v>0</v>
      </c>
      <c r="OX6">
        <v>0</v>
      </c>
      <c r="OY6">
        <v>99.06</v>
      </c>
      <c r="OZ6">
        <f t="shared" si="39"/>
        <v>803</v>
      </c>
      <c r="PA6" s="106">
        <v>1067</v>
      </c>
      <c r="PB6" s="27">
        <f t="shared" si="9"/>
        <v>75.257731958762889</v>
      </c>
      <c r="PC6" s="106" t="s">
        <v>2364</v>
      </c>
      <c r="PD6" s="270" t="s">
        <v>2729</v>
      </c>
      <c r="PE6" s="106" t="s">
        <v>2690</v>
      </c>
      <c r="PG6" s="1">
        <v>0.91671296296296301</v>
      </c>
      <c r="PH6" s="1">
        <v>0.74709490740740747</v>
      </c>
      <c r="PI6" s="1">
        <v>9.5810185185185179E-2</v>
      </c>
      <c r="PJ6" s="1">
        <v>7.379629629629629E-2</v>
      </c>
      <c r="PK6">
        <v>65</v>
      </c>
      <c r="PL6">
        <v>1593</v>
      </c>
      <c r="PM6">
        <v>565</v>
      </c>
      <c r="PN6">
        <v>10</v>
      </c>
      <c r="PO6">
        <v>0</v>
      </c>
      <c r="PP6">
        <v>0</v>
      </c>
      <c r="PQ6">
        <v>0</v>
      </c>
      <c r="PR6">
        <v>98.26</v>
      </c>
      <c r="PS6">
        <f t="shared" si="40"/>
        <v>1583</v>
      </c>
      <c r="PT6" s="106">
        <v>1067</v>
      </c>
      <c r="PU6" s="27">
        <f t="shared" si="10"/>
        <v>148.35988753514528</v>
      </c>
      <c r="PV6" s="106" t="s">
        <v>2364</v>
      </c>
      <c r="PW6" s="270" t="s">
        <v>2729</v>
      </c>
      <c r="PX6" s="106" t="s">
        <v>2690</v>
      </c>
      <c r="PZ6" s="1">
        <v>0.47886574074074079</v>
      </c>
      <c r="QA6" s="1">
        <v>0.39313657407407404</v>
      </c>
      <c r="QB6" s="1">
        <v>6.5555555555555547E-2</v>
      </c>
      <c r="QC6" s="1">
        <v>2.0162037037037037E-2</v>
      </c>
      <c r="QD6">
        <v>40</v>
      </c>
      <c r="QE6">
        <v>941</v>
      </c>
      <c r="QF6">
        <v>622</v>
      </c>
      <c r="QG6">
        <v>13</v>
      </c>
      <c r="QH6">
        <v>0</v>
      </c>
      <c r="QI6">
        <v>0</v>
      </c>
      <c r="QJ6">
        <v>0</v>
      </c>
      <c r="QK6">
        <v>97.95</v>
      </c>
      <c r="QL6">
        <f t="shared" si="41"/>
        <v>928</v>
      </c>
      <c r="QM6" s="106">
        <v>1067</v>
      </c>
      <c r="QN6" s="27">
        <f t="shared" si="11"/>
        <v>86.972820993439541</v>
      </c>
      <c r="QO6" s="106" t="s">
        <v>2364</v>
      </c>
      <c r="QP6" s="270" t="s">
        <v>2729</v>
      </c>
      <c r="QQ6" s="106" t="s">
        <v>2690</v>
      </c>
      <c r="QS6" s="1">
        <v>0.48630787037037032</v>
      </c>
      <c r="QT6" s="1">
        <v>0.4045138888888889</v>
      </c>
      <c r="QU6" s="1">
        <v>5.1087962962962967E-2</v>
      </c>
      <c r="QV6" s="1">
        <v>3.0694444444444444E-2</v>
      </c>
      <c r="QW6">
        <v>48</v>
      </c>
      <c r="QX6">
        <v>929</v>
      </c>
      <c r="QY6">
        <v>864</v>
      </c>
      <c r="QZ6">
        <v>21</v>
      </c>
      <c r="RA6">
        <v>0</v>
      </c>
      <c r="RB6">
        <v>0</v>
      </c>
      <c r="RC6">
        <v>0</v>
      </c>
      <c r="RD6">
        <v>97.63</v>
      </c>
      <c r="RE6">
        <f t="shared" si="42"/>
        <v>908</v>
      </c>
      <c r="RF6" s="106">
        <v>1067</v>
      </c>
      <c r="RG6" s="27">
        <f t="shared" si="12"/>
        <v>85.098406747891289</v>
      </c>
      <c r="RH6" s="106" t="s">
        <v>2364</v>
      </c>
      <c r="RI6" s="270" t="s">
        <v>2729</v>
      </c>
      <c r="RJ6" s="106" t="s">
        <v>2690</v>
      </c>
      <c r="RL6" s="1">
        <v>0.4987037037037037</v>
      </c>
      <c r="RM6" s="1">
        <v>0.35295138888888888</v>
      </c>
      <c r="RN6" s="1">
        <v>0.10857638888888889</v>
      </c>
      <c r="RO6" s="1">
        <v>3.7175925925925925E-2</v>
      </c>
      <c r="RP6">
        <v>39</v>
      </c>
      <c r="RQ6">
        <v>801</v>
      </c>
      <c r="RR6">
        <v>1095</v>
      </c>
      <c r="RS6">
        <v>15</v>
      </c>
      <c r="RT6">
        <v>0</v>
      </c>
      <c r="RU6">
        <v>0</v>
      </c>
      <c r="RV6">
        <v>0</v>
      </c>
      <c r="RW6">
        <v>98.65</v>
      </c>
      <c r="RX6">
        <f t="shared" si="43"/>
        <v>786</v>
      </c>
      <c r="RY6" s="106">
        <v>800</v>
      </c>
      <c r="RZ6" s="27">
        <f t="shared" si="13"/>
        <v>98.25</v>
      </c>
      <c r="SA6" s="106" t="s">
        <v>2364</v>
      </c>
      <c r="SB6" s="270" t="s">
        <v>2729</v>
      </c>
      <c r="SC6" s="106" t="s">
        <v>2690</v>
      </c>
      <c r="SE6" s="1">
        <v>0.45281250000000001</v>
      </c>
      <c r="SF6" s="1">
        <v>0.36583333333333329</v>
      </c>
      <c r="SG6" s="1">
        <v>2.9143518518518517E-2</v>
      </c>
      <c r="SH6" s="1">
        <v>5.7824074074074076E-2</v>
      </c>
      <c r="SI6">
        <v>35</v>
      </c>
      <c r="SJ6">
        <v>845</v>
      </c>
      <c r="SK6">
        <v>38</v>
      </c>
      <c r="SL6">
        <v>0</v>
      </c>
      <c r="SM6">
        <v>0</v>
      </c>
      <c r="SN6">
        <v>0</v>
      </c>
      <c r="SO6">
        <v>0</v>
      </c>
      <c r="SP6">
        <v>100</v>
      </c>
      <c r="SQ6">
        <f t="shared" si="44"/>
        <v>845</v>
      </c>
      <c r="SR6" s="106">
        <v>1067</v>
      </c>
      <c r="SS6" s="27">
        <f t="shared" si="64"/>
        <v>79.194001874414241</v>
      </c>
      <c r="ST6" s="106" t="s">
        <v>2364</v>
      </c>
      <c r="SU6" s="270" t="s">
        <v>2729</v>
      </c>
      <c r="SV6" s="106" t="s">
        <v>2690</v>
      </c>
      <c r="SX6" s="1">
        <v>0.77468750000000008</v>
      </c>
      <c r="SY6" s="1">
        <v>0.62984953703703705</v>
      </c>
      <c r="SZ6" s="1">
        <v>7.6111111111111115E-2</v>
      </c>
      <c r="TA6" s="1">
        <v>6.8715277777777778E-2</v>
      </c>
      <c r="TB6">
        <v>88</v>
      </c>
      <c r="TC6">
        <v>1390</v>
      </c>
      <c r="TD6">
        <v>1726</v>
      </c>
      <c r="TE6">
        <v>27</v>
      </c>
      <c r="TF6">
        <v>0</v>
      </c>
      <c r="TG6">
        <v>0</v>
      </c>
      <c r="TH6">
        <v>0</v>
      </c>
      <c r="TI6">
        <v>98.46</v>
      </c>
      <c r="TJ6">
        <f t="shared" si="45"/>
        <v>1363</v>
      </c>
      <c r="TK6" s="106">
        <v>1067</v>
      </c>
      <c r="TL6" s="27">
        <f t="shared" si="65"/>
        <v>127.74133083411434</v>
      </c>
    </row>
    <row r="7" spans="1:532">
      <c r="A7" s="106" t="s">
        <v>111</v>
      </c>
      <c r="B7" s="270" t="s">
        <v>2729</v>
      </c>
      <c r="C7" s="106" t="s">
        <v>2690</v>
      </c>
      <c r="E7" s="1">
        <v>0.38074074074074077</v>
      </c>
      <c r="F7" s="1">
        <v>0.28210648148148149</v>
      </c>
      <c r="G7" s="1">
        <v>3.8784722222222227E-2</v>
      </c>
      <c r="H7" s="1">
        <v>5.9849537037037041E-2</v>
      </c>
      <c r="I7">
        <v>221</v>
      </c>
      <c r="J7">
        <v>904</v>
      </c>
      <c r="K7">
        <v>644</v>
      </c>
      <c r="L7">
        <v>115</v>
      </c>
      <c r="M7">
        <v>0</v>
      </c>
      <c r="N7">
        <v>0</v>
      </c>
      <c r="O7">
        <v>0</v>
      </c>
      <c r="P7">
        <v>84.85</v>
      </c>
      <c r="Q7" s="106">
        <f t="shared" si="14"/>
        <v>789</v>
      </c>
      <c r="R7" s="106">
        <v>1067</v>
      </c>
      <c r="S7" s="27">
        <f t="shared" si="46"/>
        <v>73.945641986879096</v>
      </c>
      <c r="T7" s="106" t="s">
        <v>111</v>
      </c>
      <c r="U7" s="270" t="s">
        <v>2729</v>
      </c>
      <c r="V7" s="106" t="s">
        <v>2690</v>
      </c>
      <c r="X7" s="1">
        <v>0</v>
      </c>
      <c r="Y7" s="1">
        <v>0</v>
      </c>
      <c r="Z7" s="1">
        <v>0</v>
      </c>
      <c r="AA7" s="1">
        <v>0</v>
      </c>
      <c r="AB7">
        <v>0</v>
      </c>
      <c r="AC7">
        <v>0</v>
      </c>
      <c r="AD7">
        <v>28</v>
      </c>
      <c r="AE7">
        <v>1</v>
      </c>
      <c r="AF7">
        <v>0</v>
      </c>
      <c r="AG7">
        <v>0</v>
      </c>
      <c r="AH7">
        <v>0</v>
      </c>
      <c r="AI7">
        <v>96.55</v>
      </c>
      <c r="AJ7" s="106">
        <f t="shared" si="15"/>
        <v>-1</v>
      </c>
      <c r="AK7" s="106"/>
      <c r="AL7" s="27" t="e">
        <f t="shared" si="47"/>
        <v>#DIV/0!</v>
      </c>
      <c r="AM7" s="106" t="s">
        <v>111</v>
      </c>
      <c r="AN7" s="270" t="s">
        <v>2729</v>
      </c>
      <c r="AO7" s="106" t="s">
        <v>2690</v>
      </c>
      <c r="AQ7" s="1">
        <v>0.34584490740740742</v>
      </c>
      <c r="AR7" s="1">
        <v>0.24961805555555558</v>
      </c>
      <c r="AS7" s="1">
        <v>3.2881944444444443E-2</v>
      </c>
      <c r="AT7" s="1">
        <v>6.3333333333333339E-2</v>
      </c>
      <c r="AU7">
        <v>91</v>
      </c>
      <c r="AV7">
        <v>798</v>
      </c>
      <c r="AW7">
        <v>784</v>
      </c>
      <c r="AX7">
        <v>167</v>
      </c>
      <c r="AY7">
        <v>0</v>
      </c>
      <c r="AZ7">
        <v>0</v>
      </c>
      <c r="BA7">
        <v>0</v>
      </c>
      <c r="BB7">
        <v>82.44</v>
      </c>
      <c r="BC7" s="106">
        <f t="shared" si="16"/>
        <v>631</v>
      </c>
      <c r="BD7" s="106">
        <v>1067</v>
      </c>
      <c r="BE7" s="27">
        <f t="shared" si="48"/>
        <v>59.137769447047795</v>
      </c>
      <c r="BF7" s="106" t="s">
        <v>111</v>
      </c>
      <c r="BG7" s="270" t="s">
        <v>2729</v>
      </c>
      <c r="BH7" s="106" t="s">
        <v>2690</v>
      </c>
      <c r="BJ7" s="1">
        <v>0.38791666666666669</v>
      </c>
      <c r="BK7" s="1">
        <v>0.28364583333333332</v>
      </c>
      <c r="BL7" s="1">
        <v>5.62037037037037E-2</v>
      </c>
      <c r="BM7" s="1">
        <v>4.8055555555555553E-2</v>
      </c>
      <c r="BN7">
        <v>108</v>
      </c>
      <c r="BO7">
        <v>887</v>
      </c>
      <c r="BP7">
        <v>640</v>
      </c>
      <c r="BQ7">
        <v>123</v>
      </c>
      <c r="BR7">
        <v>0</v>
      </c>
      <c r="BS7">
        <v>0</v>
      </c>
      <c r="BT7">
        <v>0</v>
      </c>
      <c r="BU7">
        <v>83.88</v>
      </c>
      <c r="BV7" s="106">
        <f t="shared" si="17"/>
        <v>764</v>
      </c>
      <c r="BW7" s="106">
        <v>1067</v>
      </c>
      <c r="BX7" s="27">
        <f t="shared" si="49"/>
        <v>71.60262417994376</v>
      </c>
      <c r="BY7" s="106" t="s">
        <v>111</v>
      </c>
      <c r="BZ7" s="270" t="s">
        <v>2729</v>
      </c>
      <c r="CA7" s="106" t="s">
        <v>2690</v>
      </c>
      <c r="CC7" s="1">
        <v>0.38204861111111116</v>
      </c>
      <c r="CD7" s="1">
        <v>0.23809027777777778</v>
      </c>
      <c r="CE7" s="1">
        <v>7.3715277777777768E-2</v>
      </c>
      <c r="CF7" s="1">
        <v>7.0231481481481492E-2</v>
      </c>
      <c r="CG7">
        <v>84</v>
      </c>
      <c r="CH7">
        <v>824</v>
      </c>
      <c r="CI7">
        <v>322</v>
      </c>
      <c r="CJ7">
        <v>50</v>
      </c>
      <c r="CK7">
        <v>0</v>
      </c>
      <c r="CL7">
        <v>0</v>
      </c>
      <c r="CM7">
        <v>0</v>
      </c>
      <c r="CN7">
        <v>86.56</v>
      </c>
      <c r="CO7" s="106">
        <f t="shared" si="18"/>
        <v>774</v>
      </c>
      <c r="CP7" s="106">
        <v>1067</v>
      </c>
      <c r="CQ7" s="27">
        <f t="shared" si="50"/>
        <v>72.5398313027179</v>
      </c>
      <c r="CR7" s="106" t="s">
        <v>111</v>
      </c>
      <c r="CS7" s="270" t="s">
        <v>2729</v>
      </c>
      <c r="CT7" s="106" t="s">
        <v>2690</v>
      </c>
      <c r="CV7" s="1">
        <v>0.41848379629629634</v>
      </c>
      <c r="CW7" s="1">
        <v>0.2704050925925926</v>
      </c>
      <c r="CX7" s="1">
        <v>7.5694444444444439E-2</v>
      </c>
      <c r="CY7" s="1">
        <v>7.2372685185185193E-2</v>
      </c>
      <c r="CZ7">
        <v>96</v>
      </c>
      <c r="DA7">
        <v>953</v>
      </c>
      <c r="DB7">
        <v>559</v>
      </c>
      <c r="DC7">
        <v>100</v>
      </c>
      <c r="DD7">
        <v>0</v>
      </c>
      <c r="DE7">
        <v>0</v>
      </c>
      <c r="DF7">
        <v>0</v>
      </c>
      <c r="DG7">
        <v>84.83</v>
      </c>
      <c r="DH7" s="106">
        <f t="shared" si="19"/>
        <v>853</v>
      </c>
      <c r="DI7" s="106">
        <v>1067</v>
      </c>
      <c r="DJ7" s="27">
        <f t="shared" si="51"/>
        <v>79.943767572633547</v>
      </c>
      <c r="DK7" s="106" t="s">
        <v>111</v>
      </c>
      <c r="DL7" s="270" t="s">
        <v>2729</v>
      </c>
      <c r="DM7" s="106" t="s">
        <v>2690</v>
      </c>
      <c r="DO7" s="1">
        <v>0</v>
      </c>
      <c r="DP7" s="1">
        <v>0</v>
      </c>
      <c r="DQ7" s="1">
        <v>0</v>
      </c>
      <c r="DR7" s="1">
        <v>0</v>
      </c>
      <c r="DS7">
        <v>0</v>
      </c>
      <c r="DT7">
        <v>0</v>
      </c>
      <c r="DU7">
        <v>834</v>
      </c>
      <c r="DV7">
        <v>73</v>
      </c>
      <c r="DW7">
        <v>0</v>
      </c>
      <c r="DX7">
        <v>0</v>
      </c>
      <c r="DY7">
        <v>0</v>
      </c>
      <c r="DZ7">
        <v>91.95</v>
      </c>
      <c r="EA7" s="106">
        <f t="shared" si="20"/>
        <v>-73</v>
      </c>
      <c r="EB7" s="106"/>
      <c r="EC7" s="27"/>
      <c r="ED7" s="106" t="s">
        <v>111</v>
      </c>
      <c r="EE7" s="270" t="s">
        <v>2729</v>
      </c>
      <c r="EF7" s="106" t="s">
        <v>2690</v>
      </c>
      <c r="EH7" s="1">
        <v>0</v>
      </c>
      <c r="EI7" s="1">
        <v>0</v>
      </c>
      <c r="EJ7" s="1">
        <v>0</v>
      </c>
      <c r="EK7" s="1">
        <v>0</v>
      </c>
      <c r="EL7">
        <v>0</v>
      </c>
      <c r="EM7">
        <v>0</v>
      </c>
      <c r="EN7">
        <v>676</v>
      </c>
      <c r="EO7">
        <v>130</v>
      </c>
      <c r="EP7">
        <v>0</v>
      </c>
      <c r="EQ7">
        <v>0</v>
      </c>
      <c r="ER7">
        <v>0</v>
      </c>
      <c r="ES7">
        <v>83.87</v>
      </c>
      <c r="ET7" s="106">
        <f t="shared" si="22"/>
        <v>-130</v>
      </c>
      <c r="EU7" s="106"/>
      <c r="EV7" s="27"/>
      <c r="EW7" s="106" t="s">
        <v>111</v>
      </c>
      <c r="EX7" s="270" t="s">
        <v>2729</v>
      </c>
      <c r="EY7" s="106" t="s">
        <v>2690</v>
      </c>
      <c r="FA7" s="1">
        <v>0.39461805555555557</v>
      </c>
      <c r="FB7" s="1">
        <v>0.24781249999999999</v>
      </c>
      <c r="FC7" s="1">
        <v>6.0960648148148146E-2</v>
      </c>
      <c r="FD7" s="1">
        <v>8.5844907407407411E-2</v>
      </c>
      <c r="FE7">
        <v>157</v>
      </c>
      <c r="FF7">
        <v>1041</v>
      </c>
      <c r="FG7">
        <v>12</v>
      </c>
      <c r="FH7">
        <v>7</v>
      </c>
      <c r="FI7">
        <v>0</v>
      </c>
      <c r="FJ7">
        <v>0</v>
      </c>
      <c r="FK7">
        <v>0</v>
      </c>
      <c r="FL7">
        <v>63.16</v>
      </c>
      <c r="FM7" s="106">
        <f t="shared" si="24"/>
        <v>1034</v>
      </c>
      <c r="FN7" s="106">
        <v>1067</v>
      </c>
      <c r="FO7" s="27">
        <f t="shared" si="52"/>
        <v>96.907216494845358</v>
      </c>
      <c r="FP7" s="106" t="s">
        <v>111</v>
      </c>
      <c r="FQ7" s="270" t="s">
        <v>2729</v>
      </c>
      <c r="FR7" s="106" t="s">
        <v>2690</v>
      </c>
      <c r="FT7" s="1">
        <v>0.29559027777777774</v>
      </c>
      <c r="FU7" s="1">
        <v>0.1575462962962963</v>
      </c>
      <c r="FV7" s="1">
        <v>0.11568287037037038</v>
      </c>
      <c r="FW7" s="1">
        <v>2.2337962962962962E-2</v>
      </c>
      <c r="FX7">
        <v>51</v>
      </c>
      <c r="FY7">
        <v>493</v>
      </c>
      <c r="FZ7">
        <v>943</v>
      </c>
      <c r="GA7">
        <v>194</v>
      </c>
      <c r="GB7">
        <v>0</v>
      </c>
      <c r="GC7">
        <v>0</v>
      </c>
      <c r="GD7">
        <v>0</v>
      </c>
      <c r="GE7">
        <v>82.94</v>
      </c>
      <c r="GF7" s="106">
        <f t="shared" si="25"/>
        <v>299</v>
      </c>
      <c r="GG7" s="106">
        <v>1067</v>
      </c>
      <c r="GH7" s="27">
        <f t="shared" si="53"/>
        <v>28.022492970946576</v>
      </c>
      <c r="GI7" s="106" t="s">
        <v>111</v>
      </c>
      <c r="GJ7" s="270" t="s">
        <v>2729</v>
      </c>
      <c r="GK7" s="106" t="s">
        <v>2690</v>
      </c>
      <c r="GM7" s="1">
        <v>0.31270833333333331</v>
      </c>
      <c r="GN7" s="1">
        <v>0.16652777777777777</v>
      </c>
      <c r="GO7" s="1">
        <v>0.13399305555555555</v>
      </c>
      <c r="GP7" s="1">
        <v>1.2175925925925929E-2</v>
      </c>
      <c r="GQ7">
        <v>125</v>
      </c>
      <c r="GR7">
        <v>718</v>
      </c>
      <c r="GS7">
        <v>1300</v>
      </c>
      <c r="GT7">
        <v>170</v>
      </c>
      <c r="GU7">
        <v>0</v>
      </c>
      <c r="GV7">
        <v>0</v>
      </c>
      <c r="GW7">
        <v>0</v>
      </c>
      <c r="GX7">
        <v>88.44</v>
      </c>
      <c r="GY7">
        <f t="shared" si="26"/>
        <v>548</v>
      </c>
      <c r="GZ7" s="106">
        <v>1067</v>
      </c>
      <c r="HA7" s="27">
        <f t="shared" si="54"/>
        <v>51.358950328022487</v>
      </c>
      <c r="HB7" s="106" t="s">
        <v>111</v>
      </c>
      <c r="HC7" s="270" t="s">
        <v>2729</v>
      </c>
      <c r="HD7" s="106" t="s">
        <v>2690</v>
      </c>
      <c r="HF7" s="1">
        <v>0.31270833333333331</v>
      </c>
      <c r="HG7" s="1">
        <v>0.16652777777777777</v>
      </c>
      <c r="HH7" s="1">
        <v>0.13399305555555555</v>
      </c>
      <c r="HI7" s="1">
        <v>1.2175925925925929E-2</v>
      </c>
      <c r="HJ7">
        <v>125</v>
      </c>
      <c r="HK7">
        <v>718</v>
      </c>
      <c r="HL7">
        <v>1313</v>
      </c>
      <c r="HM7">
        <v>174</v>
      </c>
      <c r="HN7">
        <v>0</v>
      </c>
      <c r="HO7">
        <v>0</v>
      </c>
      <c r="HP7">
        <v>0</v>
      </c>
      <c r="HQ7">
        <v>88.3</v>
      </c>
      <c r="HR7">
        <f t="shared" si="27"/>
        <v>544</v>
      </c>
      <c r="HS7" s="106">
        <v>1067</v>
      </c>
      <c r="HT7" s="27">
        <f t="shared" si="55"/>
        <v>50.984067478912841</v>
      </c>
      <c r="HU7" s="106" t="s">
        <v>111</v>
      </c>
      <c r="HV7" s="270" t="s">
        <v>2729</v>
      </c>
      <c r="HW7" s="106" t="s">
        <v>2690</v>
      </c>
      <c r="HY7" s="1">
        <v>0.40592592592592597</v>
      </c>
      <c r="HZ7" s="1">
        <v>0.24276620370370372</v>
      </c>
      <c r="IA7" s="1">
        <v>0.14393518518518519</v>
      </c>
      <c r="IB7" s="1">
        <v>1.9212962962962963E-2</v>
      </c>
      <c r="IC7">
        <v>133</v>
      </c>
      <c r="ID7">
        <v>850</v>
      </c>
      <c r="IE7">
        <v>877</v>
      </c>
      <c r="IF7">
        <v>70</v>
      </c>
      <c r="IG7">
        <v>0</v>
      </c>
      <c r="IH7">
        <v>0</v>
      </c>
      <c r="II7">
        <v>0</v>
      </c>
      <c r="IJ7">
        <v>92.61</v>
      </c>
      <c r="IK7">
        <f t="shared" si="28"/>
        <v>780</v>
      </c>
      <c r="IL7" s="106">
        <v>1067</v>
      </c>
      <c r="IM7" s="27">
        <f t="shared" si="56"/>
        <v>73.102155576382373</v>
      </c>
      <c r="IN7" s="106" t="s">
        <v>111</v>
      </c>
      <c r="IO7" s="270" t="s">
        <v>2729</v>
      </c>
      <c r="IP7" s="106" t="s">
        <v>2690</v>
      </c>
      <c r="IR7" s="1">
        <v>0.35952546296296295</v>
      </c>
      <c r="IS7" s="1">
        <v>0.27071759259259259</v>
      </c>
      <c r="IT7" s="1">
        <v>7.4652777777777776E-2</v>
      </c>
      <c r="IU7" s="1">
        <v>1.4155092592592592E-2</v>
      </c>
      <c r="IV7">
        <v>74</v>
      </c>
      <c r="IW7">
        <v>830</v>
      </c>
      <c r="IX7">
        <v>589</v>
      </c>
      <c r="IY7">
        <v>38</v>
      </c>
      <c r="IZ7">
        <v>0</v>
      </c>
      <c r="JA7">
        <v>0</v>
      </c>
      <c r="JB7">
        <v>0</v>
      </c>
      <c r="JC7">
        <v>93.94</v>
      </c>
      <c r="JD7">
        <f t="shared" si="29"/>
        <v>792</v>
      </c>
      <c r="JE7" s="106">
        <v>1067</v>
      </c>
      <c r="JF7" s="27">
        <f t="shared" si="57"/>
        <v>74.226804123711347</v>
      </c>
      <c r="JG7" s="106" t="s">
        <v>111</v>
      </c>
      <c r="JH7" s="270" t="s">
        <v>2729</v>
      </c>
      <c r="JI7" s="106" t="s">
        <v>2690</v>
      </c>
      <c r="JK7" s="1">
        <v>0</v>
      </c>
      <c r="JL7" s="1">
        <v>0</v>
      </c>
      <c r="JM7" s="1">
        <v>0</v>
      </c>
      <c r="JN7" s="1">
        <v>0</v>
      </c>
      <c r="JO7">
        <v>0</v>
      </c>
      <c r="JP7">
        <v>0</v>
      </c>
      <c r="JQ7">
        <v>231</v>
      </c>
      <c r="JR7">
        <v>14</v>
      </c>
      <c r="JS7">
        <v>0</v>
      </c>
      <c r="JT7">
        <v>0</v>
      </c>
      <c r="JU7">
        <v>0</v>
      </c>
      <c r="JV7">
        <v>94.29</v>
      </c>
      <c r="JW7">
        <f t="shared" si="30"/>
        <v>-14</v>
      </c>
      <c r="JX7" s="106"/>
      <c r="JY7" s="27"/>
      <c r="JZ7" s="106" t="s">
        <v>111</v>
      </c>
      <c r="KA7" s="270" t="s">
        <v>2729</v>
      </c>
      <c r="KB7" s="106" t="s">
        <v>2690</v>
      </c>
      <c r="KD7" s="1">
        <v>0.387662037037037</v>
      </c>
      <c r="KE7" s="1">
        <v>0.2675925925925926</v>
      </c>
      <c r="KF7" s="1">
        <v>6.9201388888888882E-2</v>
      </c>
      <c r="KG7" s="1">
        <v>5.0856481481481482E-2</v>
      </c>
      <c r="KH7">
        <v>106</v>
      </c>
      <c r="KI7">
        <v>762</v>
      </c>
      <c r="KJ7">
        <v>40</v>
      </c>
      <c r="KK7">
        <v>7</v>
      </c>
      <c r="KL7">
        <v>0</v>
      </c>
      <c r="KM7">
        <v>0</v>
      </c>
      <c r="KN7">
        <v>0</v>
      </c>
      <c r="KO7">
        <v>85.11</v>
      </c>
      <c r="KP7">
        <f t="shared" si="31"/>
        <v>755</v>
      </c>
      <c r="KQ7" s="106">
        <v>1067</v>
      </c>
      <c r="KR7" s="27">
        <f t="shared" ref="KR7" si="66">KP7/KQ7*100</f>
        <v>70.759137769447051</v>
      </c>
      <c r="KS7" s="106" t="s">
        <v>111</v>
      </c>
      <c r="KT7" s="270" t="s">
        <v>2729</v>
      </c>
      <c r="KU7" s="106" t="s">
        <v>2690</v>
      </c>
      <c r="KW7" s="1">
        <v>0.35315972222222225</v>
      </c>
      <c r="KX7" s="1">
        <v>0.22983796296296297</v>
      </c>
      <c r="KY7" s="1">
        <v>6.3842592592592604E-2</v>
      </c>
      <c r="KZ7" s="1">
        <v>5.9479166666666666E-2</v>
      </c>
      <c r="LA7">
        <v>216</v>
      </c>
      <c r="LB7">
        <v>601</v>
      </c>
      <c r="LC7">
        <v>642</v>
      </c>
      <c r="LD7">
        <v>51</v>
      </c>
      <c r="LE7">
        <v>0</v>
      </c>
      <c r="LF7">
        <v>0</v>
      </c>
      <c r="LG7">
        <v>0</v>
      </c>
      <c r="LH7">
        <v>92.64</v>
      </c>
      <c r="LI7">
        <f t="shared" si="32"/>
        <v>550</v>
      </c>
      <c r="LJ7" s="106">
        <v>1067</v>
      </c>
      <c r="LK7" s="27">
        <f t="shared" si="60"/>
        <v>51.546391752577314</v>
      </c>
      <c r="LL7" s="106" t="s">
        <v>111</v>
      </c>
      <c r="LM7" s="270" t="s">
        <v>2729</v>
      </c>
      <c r="LN7" s="106" t="s">
        <v>2690</v>
      </c>
      <c r="LP7" s="1">
        <v>0.53521990740740744</v>
      </c>
      <c r="LQ7" s="1">
        <v>0.37693287037037032</v>
      </c>
      <c r="LR7" s="1">
        <v>8.3171296296296285E-2</v>
      </c>
      <c r="LS7" s="1">
        <v>7.5104166666666666E-2</v>
      </c>
      <c r="LT7">
        <v>287</v>
      </c>
      <c r="LU7">
        <v>1068</v>
      </c>
      <c r="LV7">
        <v>741</v>
      </c>
      <c r="LW7">
        <v>71</v>
      </c>
      <c r="LX7">
        <v>0</v>
      </c>
      <c r="LY7">
        <v>0</v>
      </c>
      <c r="LZ7">
        <v>0</v>
      </c>
      <c r="MA7">
        <v>91.26</v>
      </c>
      <c r="MB7">
        <f t="shared" si="33"/>
        <v>997</v>
      </c>
      <c r="MC7" s="106">
        <v>1067</v>
      </c>
      <c r="MD7" s="27">
        <f t="shared" si="61"/>
        <v>93.439550140581076</v>
      </c>
      <c r="ME7" s="106" t="s">
        <v>111</v>
      </c>
      <c r="MF7" s="270" t="s">
        <v>2729</v>
      </c>
      <c r="MG7" s="106" t="s">
        <v>2690</v>
      </c>
      <c r="MI7" s="1">
        <v>0.40069444444444446</v>
      </c>
      <c r="MJ7" s="1">
        <v>0.24652777777777779</v>
      </c>
      <c r="MK7" s="1">
        <v>5.9837962962962961E-2</v>
      </c>
      <c r="ML7" s="1">
        <v>9.4317129629629626E-2</v>
      </c>
      <c r="MM7">
        <v>100</v>
      </c>
      <c r="MN7">
        <v>675</v>
      </c>
      <c r="MO7">
        <v>921</v>
      </c>
      <c r="MP7">
        <v>29</v>
      </c>
      <c r="MQ7">
        <v>0</v>
      </c>
      <c r="MR7">
        <v>0</v>
      </c>
      <c r="MS7">
        <v>0</v>
      </c>
      <c r="MT7">
        <v>96.95</v>
      </c>
      <c r="MU7">
        <f t="shared" si="34"/>
        <v>646</v>
      </c>
      <c r="MV7" s="106">
        <v>1067</v>
      </c>
      <c r="MW7" s="27">
        <f t="shared" si="62"/>
        <v>60.543580131208998</v>
      </c>
      <c r="MX7" s="106" t="s">
        <v>111</v>
      </c>
      <c r="MY7" s="270" t="s">
        <v>2729</v>
      </c>
      <c r="MZ7" s="106" t="s">
        <v>2690</v>
      </c>
      <c r="NB7" s="1">
        <v>0.44</v>
      </c>
      <c r="NC7" s="1">
        <v>0.32368055555555558</v>
      </c>
      <c r="ND7" s="1">
        <v>4.4328703703703703E-2</v>
      </c>
      <c r="NE7" s="1">
        <v>7.1979166666666664E-2</v>
      </c>
      <c r="NF7">
        <v>95</v>
      </c>
      <c r="NG7">
        <v>1014</v>
      </c>
      <c r="NH7">
        <v>303</v>
      </c>
      <c r="NI7">
        <v>11</v>
      </c>
      <c r="NJ7">
        <v>0</v>
      </c>
      <c r="NK7">
        <v>0</v>
      </c>
      <c r="NL7">
        <v>0</v>
      </c>
      <c r="NM7">
        <v>96.5</v>
      </c>
      <c r="NN7">
        <f t="shared" si="36"/>
        <v>1003</v>
      </c>
      <c r="NO7" s="106">
        <v>1067</v>
      </c>
      <c r="NP7" s="27">
        <f t="shared" si="63"/>
        <v>94.001874414245549</v>
      </c>
      <c r="NQ7" s="106" t="s">
        <v>111</v>
      </c>
      <c r="NR7" s="270" t="s">
        <v>2729</v>
      </c>
      <c r="NS7" s="106" t="s">
        <v>2690</v>
      </c>
      <c r="NU7" s="1">
        <v>0.40663194444444445</v>
      </c>
      <c r="NV7" s="1">
        <v>0.29722222222222222</v>
      </c>
      <c r="NW7" s="1">
        <v>5.2372685185185182E-2</v>
      </c>
      <c r="NX7" s="1">
        <v>5.7025462962962958E-2</v>
      </c>
      <c r="NY7">
        <v>95</v>
      </c>
      <c r="NZ7">
        <v>1059</v>
      </c>
      <c r="OA7">
        <v>499</v>
      </c>
      <c r="OB7">
        <v>30</v>
      </c>
      <c r="OC7">
        <v>0</v>
      </c>
      <c r="OD7">
        <v>0</v>
      </c>
      <c r="OE7">
        <v>0</v>
      </c>
      <c r="OF7">
        <v>94.33</v>
      </c>
      <c r="OG7">
        <f t="shared" si="38"/>
        <v>1029</v>
      </c>
      <c r="OH7" s="106">
        <v>1067</v>
      </c>
      <c r="OI7" s="27">
        <f t="shared" si="8"/>
        <v>96.438612933458288</v>
      </c>
      <c r="OJ7" s="106" t="s">
        <v>111</v>
      </c>
      <c r="OK7" s="270" t="s">
        <v>2729</v>
      </c>
      <c r="OL7" s="106" t="s">
        <v>2690</v>
      </c>
      <c r="ON7" s="1">
        <v>0.41068287037037038</v>
      </c>
      <c r="OO7" s="1">
        <v>0.28377314814814814</v>
      </c>
      <c r="OP7" s="1">
        <v>5.9641203703703703E-2</v>
      </c>
      <c r="OQ7" s="1">
        <v>6.7268518518518519E-2</v>
      </c>
      <c r="OR7">
        <v>77</v>
      </c>
      <c r="OS7">
        <v>1112</v>
      </c>
      <c r="OT7">
        <v>591</v>
      </c>
      <c r="OU7">
        <v>52</v>
      </c>
      <c r="OV7">
        <v>0</v>
      </c>
      <c r="OW7">
        <v>0</v>
      </c>
      <c r="OX7">
        <v>0</v>
      </c>
      <c r="OY7">
        <v>91.91</v>
      </c>
      <c r="OZ7">
        <f t="shared" si="39"/>
        <v>1060</v>
      </c>
      <c r="PA7" s="106">
        <v>1067</v>
      </c>
      <c r="PB7" s="27">
        <f t="shared" si="9"/>
        <v>99.34395501405811</v>
      </c>
      <c r="PC7" s="106" t="s">
        <v>111</v>
      </c>
      <c r="PD7" s="270" t="s">
        <v>2729</v>
      </c>
      <c r="PE7" s="106" t="s">
        <v>2690</v>
      </c>
      <c r="PG7" s="1">
        <v>0.62170138888888882</v>
      </c>
      <c r="PH7" s="1">
        <v>0.44943287037037033</v>
      </c>
      <c r="PI7" s="1">
        <v>7.5034722222222225E-2</v>
      </c>
      <c r="PJ7" s="1">
        <v>9.7222222222222224E-2</v>
      </c>
      <c r="PK7">
        <v>100</v>
      </c>
      <c r="PL7">
        <v>1600</v>
      </c>
      <c r="PM7">
        <v>371</v>
      </c>
      <c r="PN7">
        <v>37</v>
      </c>
      <c r="PO7">
        <v>0</v>
      </c>
      <c r="PP7">
        <v>0</v>
      </c>
      <c r="PQ7">
        <v>0</v>
      </c>
      <c r="PR7">
        <v>90.93</v>
      </c>
      <c r="PS7">
        <f t="shared" si="40"/>
        <v>1563</v>
      </c>
      <c r="PT7" s="106">
        <v>1067</v>
      </c>
      <c r="PU7" s="27">
        <f t="shared" si="10"/>
        <v>146.485473289597</v>
      </c>
      <c r="PV7" s="106" t="s">
        <v>111</v>
      </c>
      <c r="PW7" s="270" t="s">
        <v>2729</v>
      </c>
      <c r="PX7" s="106" t="s">
        <v>2690</v>
      </c>
      <c r="PZ7" s="1">
        <v>0.38295138888888891</v>
      </c>
      <c r="QA7" s="1">
        <v>0.29417824074074073</v>
      </c>
      <c r="QB7" s="1">
        <v>4.0555555555555553E-2</v>
      </c>
      <c r="QC7" s="1">
        <v>4.8206018518518523E-2</v>
      </c>
      <c r="QD7">
        <v>66</v>
      </c>
      <c r="QE7">
        <v>1006</v>
      </c>
      <c r="QF7">
        <v>868</v>
      </c>
      <c r="QG7">
        <v>46</v>
      </c>
      <c r="QH7">
        <v>0</v>
      </c>
      <c r="QI7">
        <v>0</v>
      </c>
      <c r="QJ7">
        <v>0</v>
      </c>
      <c r="QK7">
        <v>94.97</v>
      </c>
      <c r="QL7">
        <f t="shared" si="41"/>
        <v>960</v>
      </c>
      <c r="QM7" s="106">
        <v>1067</v>
      </c>
      <c r="QN7" s="27">
        <f t="shared" si="11"/>
        <v>89.971883786316781</v>
      </c>
      <c r="QO7" s="106" t="s">
        <v>111</v>
      </c>
      <c r="QP7" s="270" t="s">
        <v>2729</v>
      </c>
      <c r="QQ7" s="106" t="s">
        <v>2690</v>
      </c>
      <c r="QS7" s="1">
        <v>0.21354166666666666</v>
      </c>
      <c r="QT7" s="1">
        <v>0.16939814814814813</v>
      </c>
      <c r="QU7" s="1">
        <v>2.9178240740740741E-2</v>
      </c>
      <c r="QV7" s="1">
        <v>1.4965277777777779E-2</v>
      </c>
      <c r="QW7">
        <v>65</v>
      </c>
      <c r="QX7">
        <v>652</v>
      </c>
      <c r="QY7">
        <v>1126</v>
      </c>
      <c r="QZ7">
        <v>43</v>
      </c>
      <c r="RA7">
        <v>0</v>
      </c>
      <c r="RB7">
        <v>0</v>
      </c>
      <c r="RC7">
        <v>0</v>
      </c>
      <c r="RD7">
        <v>96.32</v>
      </c>
      <c r="RE7">
        <f t="shared" si="42"/>
        <v>609</v>
      </c>
      <c r="RF7" s="106">
        <v>1067</v>
      </c>
      <c r="RG7" s="27">
        <f t="shared" si="12"/>
        <v>57.075913776944709</v>
      </c>
      <c r="RH7" s="106" t="s">
        <v>111</v>
      </c>
      <c r="RI7" s="270" t="s">
        <v>2729</v>
      </c>
      <c r="RJ7" s="106" t="s">
        <v>2690</v>
      </c>
      <c r="RL7" s="1">
        <v>0.39210648148148147</v>
      </c>
      <c r="RM7" s="1">
        <v>0.17905092592592595</v>
      </c>
      <c r="RN7" s="1">
        <v>0.11991898148148149</v>
      </c>
      <c r="RO7" s="1">
        <v>9.3124999999999999E-2</v>
      </c>
      <c r="RP7">
        <v>55</v>
      </c>
      <c r="RQ7">
        <v>649</v>
      </c>
      <c r="RR7">
        <v>955</v>
      </c>
      <c r="RS7">
        <v>29</v>
      </c>
      <c r="RT7">
        <v>0</v>
      </c>
      <c r="RU7">
        <v>0</v>
      </c>
      <c r="RV7">
        <v>0</v>
      </c>
      <c r="RW7">
        <v>97.05</v>
      </c>
      <c r="RX7">
        <f t="shared" si="43"/>
        <v>620</v>
      </c>
      <c r="RY7" s="106">
        <v>800</v>
      </c>
      <c r="RZ7" s="27">
        <f t="shared" si="13"/>
        <v>77.5</v>
      </c>
      <c r="SA7" s="106" t="s">
        <v>111</v>
      </c>
      <c r="SB7" s="270" t="s">
        <v>2729</v>
      </c>
      <c r="SC7" s="106" t="s">
        <v>2690</v>
      </c>
      <c r="SE7" s="1">
        <v>0.4004050925925926</v>
      </c>
      <c r="SF7" s="1">
        <v>0.30920138888888887</v>
      </c>
      <c r="SG7" s="1">
        <v>4.6423611111111117E-2</v>
      </c>
      <c r="SH7" s="1">
        <v>4.476851851851852E-2</v>
      </c>
      <c r="SI7">
        <v>57</v>
      </c>
      <c r="SJ7">
        <v>1119</v>
      </c>
      <c r="SK7">
        <v>54</v>
      </c>
      <c r="SL7">
        <v>3</v>
      </c>
      <c r="SM7">
        <v>0</v>
      </c>
      <c r="SN7">
        <v>0</v>
      </c>
      <c r="SO7">
        <v>0</v>
      </c>
      <c r="SP7">
        <v>94.74</v>
      </c>
      <c r="SQ7">
        <f t="shared" si="44"/>
        <v>1116</v>
      </c>
      <c r="SR7" s="106">
        <v>1067</v>
      </c>
      <c r="SS7" s="27">
        <f t="shared" si="64"/>
        <v>104.59231490159324</v>
      </c>
      <c r="ST7" s="106" t="s">
        <v>111</v>
      </c>
      <c r="SU7" s="270" t="s">
        <v>2729</v>
      </c>
      <c r="SV7" s="106" t="s">
        <v>2690</v>
      </c>
      <c r="SX7" s="1">
        <v>1.6342592592592593E-2</v>
      </c>
      <c r="SY7" s="1">
        <v>1.6145833333333335E-2</v>
      </c>
      <c r="SZ7" s="1">
        <v>0</v>
      </c>
      <c r="TA7" s="1">
        <v>1.9675925925925926E-4</v>
      </c>
      <c r="TB7">
        <v>26</v>
      </c>
      <c r="TC7">
        <v>75</v>
      </c>
      <c r="TD7">
        <v>857</v>
      </c>
      <c r="TE7">
        <v>68</v>
      </c>
      <c r="TF7">
        <v>0</v>
      </c>
      <c r="TG7">
        <v>0</v>
      </c>
      <c r="TH7">
        <v>0</v>
      </c>
      <c r="TI7">
        <v>92.65</v>
      </c>
      <c r="TJ7">
        <f t="shared" si="45"/>
        <v>7</v>
      </c>
      <c r="TK7" s="106"/>
      <c r="TL7" s="27"/>
    </row>
    <row r="8" spans="1:532">
      <c r="A8" s="106" t="s">
        <v>130</v>
      </c>
      <c r="B8" s="270" t="s">
        <v>2729</v>
      </c>
      <c r="C8" s="106" t="s">
        <v>2690</v>
      </c>
      <c r="E8" s="1">
        <v>0.50802083333333337</v>
      </c>
      <c r="F8" s="1">
        <v>0.24179398148148148</v>
      </c>
      <c r="G8" s="1">
        <v>0.23212962962962966</v>
      </c>
      <c r="H8" s="1">
        <v>3.408564814814815E-2</v>
      </c>
      <c r="I8">
        <v>287</v>
      </c>
      <c r="J8">
        <v>781</v>
      </c>
      <c r="K8">
        <v>1008</v>
      </c>
      <c r="L8">
        <v>182</v>
      </c>
      <c r="M8">
        <v>0</v>
      </c>
      <c r="N8">
        <v>0</v>
      </c>
      <c r="O8">
        <v>0</v>
      </c>
      <c r="P8">
        <v>84.71</v>
      </c>
      <c r="Q8" s="106">
        <f t="shared" si="14"/>
        <v>599</v>
      </c>
      <c r="R8" s="106">
        <v>1067</v>
      </c>
      <c r="S8" s="27">
        <f t="shared" si="46"/>
        <v>56.138706654170569</v>
      </c>
      <c r="T8" s="106" t="s">
        <v>130</v>
      </c>
      <c r="U8" s="270" t="s">
        <v>2729</v>
      </c>
      <c r="V8" s="106" t="s">
        <v>2690</v>
      </c>
      <c r="X8" s="1">
        <v>6.293981481481481E-2</v>
      </c>
      <c r="Y8" s="1">
        <v>5.2997685185185182E-2</v>
      </c>
      <c r="Z8" s="1">
        <v>7.9861111111111105E-4</v>
      </c>
      <c r="AA8" s="1">
        <v>9.1203703703703707E-3</v>
      </c>
      <c r="AB8">
        <v>21</v>
      </c>
      <c r="AC8">
        <v>151</v>
      </c>
      <c r="AD8">
        <v>91</v>
      </c>
      <c r="AE8">
        <v>66</v>
      </c>
      <c r="AF8">
        <v>0</v>
      </c>
      <c r="AG8">
        <v>0</v>
      </c>
      <c r="AH8">
        <v>0</v>
      </c>
      <c r="AI8">
        <v>57.96</v>
      </c>
      <c r="AJ8" s="106">
        <f t="shared" si="15"/>
        <v>85</v>
      </c>
      <c r="AK8" s="106"/>
      <c r="AL8" s="27" t="e">
        <f t="shared" si="47"/>
        <v>#DIV/0!</v>
      </c>
      <c r="AM8" s="106" t="s">
        <v>130</v>
      </c>
      <c r="AN8" s="270" t="s">
        <v>2729</v>
      </c>
      <c r="AO8" s="106" t="s">
        <v>2690</v>
      </c>
      <c r="AQ8" s="1">
        <v>0.39468750000000002</v>
      </c>
      <c r="AR8" s="1">
        <v>0.28069444444444441</v>
      </c>
      <c r="AS8" s="1">
        <v>8.0046296296296296E-2</v>
      </c>
      <c r="AT8" s="1">
        <v>3.3935185185185186E-2</v>
      </c>
      <c r="AU8">
        <v>104</v>
      </c>
      <c r="AV8">
        <v>930</v>
      </c>
      <c r="AW8">
        <v>718</v>
      </c>
      <c r="AX8">
        <v>126</v>
      </c>
      <c r="AY8">
        <v>0</v>
      </c>
      <c r="AZ8">
        <v>0</v>
      </c>
      <c r="BA8">
        <v>0</v>
      </c>
      <c r="BB8">
        <v>85.07</v>
      </c>
      <c r="BC8" s="106">
        <f t="shared" si="16"/>
        <v>804</v>
      </c>
      <c r="BD8" s="106">
        <v>1067</v>
      </c>
      <c r="BE8" s="27">
        <f t="shared" si="48"/>
        <v>75.351452671040292</v>
      </c>
      <c r="BF8" s="106" t="s">
        <v>130</v>
      </c>
      <c r="BG8" s="270" t="s">
        <v>2729</v>
      </c>
      <c r="BH8" s="106" t="s">
        <v>2690</v>
      </c>
      <c r="BJ8" s="1">
        <v>0.31466435185185188</v>
      </c>
      <c r="BK8" s="1">
        <v>0.23721064814814816</v>
      </c>
      <c r="BL8" s="1">
        <v>5.6666666666666671E-2</v>
      </c>
      <c r="BM8" s="1">
        <v>2.0775462962962964E-2</v>
      </c>
      <c r="BN8">
        <v>95</v>
      </c>
      <c r="BO8">
        <v>784</v>
      </c>
      <c r="BP8">
        <v>734</v>
      </c>
      <c r="BQ8">
        <v>141</v>
      </c>
      <c r="BR8">
        <v>0</v>
      </c>
      <c r="BS8">
        <v>0</v>
      </c>
      <c r="BT8">
        <v>0</v>
      </c>
      <c r="BU8">
        <v>83.89</v>
      </c>
      <c r="BV8" s="106">
        <f t="shared" si="17"/>
        <v>643</v>
      </c>
      <c r="BW8" s="106">
        <v>1067</v>
      </c>
      <c r="BX8" s="27">
        <f t="shared" si="49"/>
        <v>60.262417994376761</v>
      </c>
      <c r="BY8" s="106" t="s">
        <v>130</v>
      </c>
      <c r="BZ8" s="270" t="s">
        <v>2729</v>
      </c>
      <c r="CA8" s="106" t="s">
        <v>2690</v>
      </c>
      <c r="CC8" s="1">
        <v>0.25520833333333331</v>
      </c>
      <c r="CD8" s="1">
        <v>0.17930555555555558</v>
      </c>
      <c r="CE8" s="1">
        <v>5.4872685185185184E-2</v>
      </c>
      <c r="CF8" s="1">
        <v>2.1030092592592597E-2</v>
      </c>
      <c r="CG8">
        <v>137</v>
      </c>
      <c r="CH8">
        <v>744</v>
      </c>
      <c r="CI8">
        <v>582</v>
      </c>
      <c r="CJ8">
        <v>85</v>
      </c>
      <c r="CK8">
        <v>0</v>
      </c>
      <c r="CL8">
        <v>0</v>
      </c>
      <c r="CM8">
        <v>0</v>
      </c>
      <c r="CN8">
        <v>87.26</v>
      </c>
      <c r="CO8" s="106">
        <f t="shared" si="18"/>
        <v>659</v>
      </c>
      <c r="CP8" s="106">
        <v>1067</v>
      </c>
      <c r="CQ8" s="27">
        <f t="shared" si="50"/>
        <v>61.761949390815374</v>
      </c>
      <c r="CR8" s="106" t="s">
        <v>130</v>
      </c>
      <c r="CS8" s="270" t="s">
        <v>2729</v>
      </c>
      <c r="CT8" s="106" t="s">
        <v>2690</v>
      </c>
      <c r="CV8" s="1">
        <v>0.33869212962962963</v>
      </c>
      <c r="CW8" s="1">
        <v>0.24984953703703705</v>
      </c>
      <c r="CX8" s="1">
        <v>5.9421296296296298E-2</v>
      </c>
      <c r="CY8" s="1">
        <v>2.9421296296296296E-2</v>
      </c>
      <c r="CZ8">
        <v>170</v>
      </c>
      <c r="DA8">
        <v>959</v>
      </c>
      <c r="DB8">
        <v>745</v>
      </c>
      <c r="DC8">
        <v>107</v>
      </c>
      <c r="DD8">
        <v>0</v>
      </c>
      <c r="DE8">
        <v>0</v>
      </c>
      <c r="DF8">
        <v>0</v>
      </c>
      <c r="DG8">
        <v>87.44</v>
      </c>
      <c r="DH8" s="106">
        <f t="shared" si="19"/>
        <v>852</v>
      </c>
      <c r="DI8" s="106">
        <v>1067</v>
      </c>
      <c r="DJ8" s="27">
        <f t="shared" si="51"/>
        <v>79.850046860356144</v>
      </c>
      <c r="DK8" s="106" t="s">
        <v>130</v>
      </c>
      <c r="DL8" s="270" t="s">
        <v>2729</v>
      </c>
      <c r="DM8" s="106" t="s">
        <v>2690</v>
      </c>
      <c r="DO8" s="1">
        <v>0.38395833333333335</v>
      </c>
      <c r="DP8" s="1">
        <v>0.28126157407407409</v>
      </c>
      <c r="DQ8" s="1">
        <v>8.0115740740740737E-2</v>
      </c>
      <c r="DR8" s="1">
        <v>2.2569444444444444E-2</v>
      </c>
      <c r="DS8">
        <v>96</v>
      </c>
      <c r="DT8">
        <v>904</v>
      </c>
      <c r="DU8">
        <v>738</v>
      </c>
      <c r="DV8">
        <v>82</v>
      </c>
      <c r="DW8">
        <v>0</v>
      </c>
      <c r="DX8">
        <v>0</v>
      </c>
      <c r="DY8">
        <v>0</v>
      </c>
      <c r="DZ8">
        <v>90</v>
      </c>
      <c r="EA8" s="106">
        <f t="shared" si="20"/>
        <v>822</v>
      </c>
      <c r="EB8" s="106">
        <v>1067</v>
      </c>
      <c r="EC8" s="27">
        <f t="shared" si="21"/>
        <v>77.038425492033738</v>
      </c>
      <c r="ED8" s="106" t="s">
        <v>130</v>
      </c>
      <c r="EE8" s="270" t="s">
        <v>2729</v>
      </c>
      <c r="EF8" s="106" t="s">
        <v>2690</v>
      </c>
      <c r="EH8" s="1">
        <v>0.41134259259259259</v>
      </c>
      <c r="EI8" s="1">
        <v>0.26093749999999999</v>
      </c>
      <c r="EJ8" s="1">
        <v>0.12325231481481481</v>
      </c>
      <c r="EK8" s="1">
        <v>2.7129629629629632E-2</v>
      </c>
      <c r="EL8">
        <v>100</v>
      </c>
      <c r="EM8">
        <v>867</v>
      </c>
      <c r="EN8">
        <v>899</v>
      </c>
      <c r="EO8">
        <v>57</v>
      </c>
      <c r="EP8">
        <v>0</v>
      </c>
      <c r="EQ8">
        <v>0</v>
      </c>
      <c r="ER8">
        <v>0</v>
      </c>
      <c r="ES8">
        <v>94.04</v>
      </c>
      <c r="ET8" s="106">
        <f t="shared" si="22"/>
        <v>810</v>
      </c>
      <c r="EU8" s="106">
        <v>1067</v>
      </c>
      <c r="EV8" s="27">
        <f t="shared" si="23"/>
        <v>75.913776944704779</v>
      </c>
      <c r="EW8" s="106" t="s">
        <v>130</v>
      </c>
      <c r="EX8" s="270" t="s">
        <v>2729</v>
      </c>
      <c r="EY8" s="106" t="s">
        <v>2690</v>
      </c>
      <c r="FA8" s="1">
        <v>0.37825231481481486</v>
      </c>
      <c r="FB8" s="1">
        <v>0.24755787037037036</v>
      </c>
      <c r="FC8" s="1">
        <v>9.0682870370370372E-2</v>
      </c>
      <c r="FD8" s="1">
        <v>4.0011574074074074E-2</v>
      </c>
      <c r="FE8">
        <v>165</v>
      </c>
      <c r="FF8">
        <v>1068</v>
      </c>
      <c r="FG8">
        <v>804</v>
      </c>
      <c r="FH8">
        <v>73</v>
      </c>
      <c r="FI8">
        <v>0</v>
      </c>
      <c r="FJ8">
        <v>0</v>
      </c>
      <c r="FK8">
        <v>0</v>
      </c>
      <c r="FL8">
        <v>91.68</v>
      </c>
      <c r="FM8" s="106">
        <f t="shared" si="24"/>
        <v>995</v>
      </c>
      <c r="FN8" s="106">
        <v>1067</v>
      </c>
      <c r="FO8" s="27">
        <f t="shared" si="52"/>
        <v>93.252108716026243</v>
      </c>
      <c r="FP8" s="106" t="s">
        <v>130</v>
      </c>
      <c r="FQ8" s="270" t="s">
        <v>2729</v>
      </c>
      <c r="FR8" s="106" t="s">
        <v>2690</v>
      </c>
      <c r="FT8" s="1">
        <v>0.48270833333333335</v>
      </c>
      <c r="FU8" s="1">
        <v>0.24459490740740741</v>
      </c>
      <c r="FV8" s="1">
        <v>0.22417824074074075</v>
      </c>
      <c r="FW8" s="1">
        <v>1.3912037037037037E-2</v>
      </c>
      <c r="FX8">
        <v>100</v>
      </c>
      <c r="FY8">
        <v>989</v>
      </c>
      <c r="FZ8">
        <v>1778</v>
      </c>
      <c r="GA8">
        <v>332</v>
      </c>
      <c r="GB8">
        <v>0</v>
      </c>
      <c r="GC8">
        <v>0</v>
      </c>
      <c r="GD8">
        <v>0</v>
      </c>
      <c r="GE8">
        <v>84.27</v>
      </c>
      <c r="GF8" s="106">
        <f t="shared" si="25"/>
        <v>657</v>
      </c>
      <c r="GG8" s="106">
        <v>1067</v>
      </c>
      <c r="GH8" s="27">
        <f t="shared" si="53"/>
        <v>61.574507966260541</v>
      </c>
      <c r="GI8" s="106" t="s">
        <v>130</v>
      </c>
      <c r="GJ8" s="270" t="s">
        <v>2729</v>
      </c>
      <c r="GK8" s="106" t="s">
        <v>2690</v>
      </c>
      <c r="GM8" s="1">
        <v>0.27706018518518521</v>
      </c>
      <c r="GN8" s="1">
        <v>0.14875000000000002</v>
      </c>
      <c r="GO8" s="1">
        <v>9.7546296296296298E-2</v>
      </c>
      <c r="GP8" s="1">
        <v>3.0752314814814816E-2</v>
      </c>
      <c r="GQ8">
        <v>121</v>
      </c>
      <c r="GR8">
        <v>578</v>
      </c>
      <c r="GS8">
        <v>1533</v>
      </c>
      <c r="GT8">
        <v>106</v>
      </c>
      <c r="GU8">
        <v>0</v>
      </c>
      <c r="GV8">
        <v>0</v>
      </c>
      <c r="GW8">
        <v>0</v>
      </c>
      <c r="GX8">
        <v>93.53</v>
      </c>
      <c r="GY8">
        <f t="shared" si="26"/>
        <v>472</v>
      </c>
      <c r="GZ8" s="106">
        <v>1067</v>
      </c>
      <c r="HA8" s="27">
        <f t="shared" si="54"/>
        <v>44.236176194939084</v>
      </c>
      <c r="HB8" s="106" t="s">
        <v>130</v>
      </c>
      <c r="HC8" s="270" t="s">
        <v>2729</v>
      </c>
      <c r="HD8" s="106" t="s">
        <v>2690</v>
      </c>
      <c r="HF8" s="1">
        <v>0.34182870370370372</v>
      </c>
      <c r="HG8" s="1">
        <v>0.18386574074074072</v>
      </c>
      <c r="HH8" s="1">
        <v>0.12287037037037037</v>
      </c>
      <c r="HI8" s="1">
        <v>3.5069444444444445E-2</v>
      </c>
      <c r="HJ8">
        <v>130</v>
      </c>
      <c r="HK8">
        <v>727</v>
      </c>
      <c r="HL8">
        <v>1679</v>
      </c>
      <c r="HM8">
        <v>111</v>
      </c>
      <c r="HN8">
        <v>0</v>
      </c>
      <c r="HO8">
        <v>0</v>
      </c>
      <c r="HP8">
        <v>0</v>
      </c>
      <c r="HQ8">
        <v>93.8</v>
      </c>
      <c r="HR8">
        <f t="shared" si="27"/>
        <v>616</v>
      </c>
      <c r="HS8" s="106">
        <v>1067</v>
      </c>
      <c r="HT8" s="27">
        <f t="shared" si="55"/>
        <v>57.731958762886592</v>
      </c>
      <c r="HU8" s="106" t="s">
        <v>130</v>
      </c>
      <c r="HV8" s="270" t="s">
        <v>2729</v>
      </c>
      <c r="HW8" s="106" t="s">
        <v>2690</v>
      </c>
      <c r="HY8" s="1">
        <v>0.52574074074074073</v>
      </c>
      <c r="HZ8" s="1">
        <v>0.33226851851851852</v>
      </c>
      <c r="IA8" s="1">
        <v>0.1524537037037037</v>
      </c>
      <c r="IB8" s="1">
        <v>4.1006944444444443E-2</v>
      </c>
      <c r="IC8">
        <v>171</v>
      </c>
      <c r="ID8">
        <v>1135</v>
      </c>
      <c r="IE8">
        <v>1106</v>
      </c>
      <c r="IF8">
        <v>61</v>
      </c>
      <c r="IG8">
        <v>0</v>
      </c>
      <c r="IH8">
        <v>0</v>
      </c>
      <c r="II8">
        <v>0</v>
      </c>
      <c r="IJ8">
        <v>94.77</v>
      </c>
      <c r="IK8">
        <f t="shared" si="28"/>
        <v>1074</v>
      </c>
      <c r="IL8" s="106">
        <v>1067</v>
      </c>
      <c r="IM8" s="27">
        <f t="shared" si="56"/>
        <v>100.65604498594189</v>
      </c>
      <c r="IN8" s="106" t="s">
        <v>130</v>
      </c>
      <c r="IO8" s="270" t="s">
        <v>2729</v>
      </c>
      <c r="IP8" s="106" t="s">
        <v>2690</v>
      </c>
      <c r="IR8" s="1">
        <v>0.46965277777777775</v>
      </c>
      <c r="IS8" s="1">
        <v>0.29834490740740743</v>
      </c>
      <c r="IT8" s="1">
        <v>0.14908564814814815</v>
      </c>
      <c r="IU8" s="1">
        <v>2.2210648148148149E-2</v>
      </c>
      <c r="IV8">
        <v>90</v>
      </c>
      <c r="IW8">
        <v>1156</v>
      </c>
      <c r="IX8">
        <v>964</v>
      </c>
      <c r="IY8">
        <v>66</v>
      </c>
      <c r="IZ8">
        <v>0</v>
      </c>
      <c r="JA8">
        <v>0</v>
      </c>
      <c r="JB8">
        <v>0</v>
      </c>
      <c r="JC8">
        <v>93.59</v>
      </c>
      <c r="JD8">
        <f t="shared" si="29"/>
        <v>1090</v>
      </c>
      <c r="JE8" s="106">
        <v>1067</v>
      </c>
      <c r="JF8" s="27">
        <f t="shared" si="57"/>
        <v>102.1555763823805</v>
      </c>
      <c r="JG8" s="106" t="s">
        <v>130</v>
      </c>
      <c r="JH8" s="270" t="s">
        <v>2729</v>
      </c>
      <c r="JI8" s="106" t="s">
        <v>2690</v>
      </c>
      <c r="JK8" s="1">
        <v>0.39170138888888889</v>
      </c>
      <c r="JL8" s="1">
        <v>0.2980902777777778</v>
      </c>
      <c r="JM8" s="1">
        <v>7.2430555555555554E-2</v>
      </c>
      <c r="JN8" s="1">
        <v>2.1168981481481483E-2</v>
      </c>
      <c r="JO8">
        <v>68</v>
      </c>
      <c r="JP8">
        <v>989</v>
      </c>
      <c r="JQ8">
        <v>159</v>
      </c>
      <c r="JR8">
        <v>21</v>
      </c>
      <c r="JS8">
        <v>0</v>
      </c>
      <c r="JT8">
        <v>0</v>
      </c>
      <c r="JU8">
        <v>0</v>
      </c>
      <c r="JV8">
        <v>88.33</v>
      </c>
      <c r="JW8">
        <f t="shared" si="30"/>
        <v>968</v>
      </c>
      <c r="JX8" s="106">
        <v>1067</v>
      </c>
      <c r="JY8" s="27">
        <f t="shared" si="58"/>
        <v>90.721649484536087</v>
      </c>
      <c r="JZ8" s="106" t="s">
        <v>130</v>
      </c>
      <c r="KA8" s="270" t="s">
        <v>2729</v>
      </c>
      <c r="KB8" s="106" t="s">
        <v>2690</v>
      </c>
      <c r="KD8" s="1">
        <v>0.39537037037037037</v>
      </c>
      <c r="KE8" s="1">
        <v>0.27740740740740738</v>
      </c>
      <c r="KF8" s="1">
        <v>8.9722222222222217E-2</v>
      </c>
      <c r="KG8" s="1">
        <v>2.8229166666666666E-2</v>
      </c>
      <c r="KH8">
        <v>101</v>
      </c>
      <c r="KI8">
        <v>923</v>
      </c>
      <c r="KJ8">
        <v>1149</v>
      </c>
      <c r="KK8">
        <v>51</v>
      </c>
      <c r="KL8">
        <v>0</v>
      </c>
      <c r="KM8">
        <v>0</v>
      </c>
      <c r="KN8">
        <v>0</v>
      </c>
      <c r="KO8">
        <v>95.75</v>
      </c>
      <c r="KP8">
        <f t="shared" si="31"/>
        <v>872</v>
      </c>
      <c r="KQ8" s="106">
        <v>1067</v>
      </c>
      <c r="KR8" s="27">
        <f t="shared" ref="KR8" si="67">KP8/KQ8*100</f>
        <v>81.724461105904396</v>
      </c>
      <c r="KS8" s="106" t="s">
        <v>130</v>
      </c>
      <c r="KT8" s="270" t="s">
        <v>2729</v>
      </c>
      <c r="KU8" s="106" t="s">
        <v>2690</v>
      </c>
      <c r="KW8" s="1">
        <v>9.2361111111111116E-2</v>
      </c>
      <c r="KX8" s="1">
        <v>7.8530092592592596E-2</v>
      </c>
      <c r="KY8" s="1">
        <v>6.9328703703703696E-3</v>
      </c>
      <c r="KZ8" s="1">
        <v>6.8865740740740736E-3</v>
      </c>
      <c r="LA8">
        <v>34</v>
      </c>
      <c r="LB8">
        <v>276</v>
      </c>
      <c r="LC8">
        <v>618</v>
      </c>
      <c r="LD8">
        <v>19</v>
      </c>
      <c r="LE8">
        <v>0</v>
      </c>
      <c r="LF8">
        <v>0</v>
      </c>
      <c r="LG8">
        <v>0</v>
      </c>
      <c r="LH8">
        <v>97.02</v>
      </c>
      <c r="LI8">
        <f t="shared" si="32"/>
        <v>257</v>
      </c>
      <c r="LJ8" s="106"/>
      <c r="LK8" s="27"/>
      <c r="LL8" s="106" t="s">
        <v>130</v>
      </c>
      <c r="LM8" s="270" t="s">
        <v>2729</v>
      </c>
      <c r="LN8" s="106" t="s">
        <v>2690</v>
      </c>
      <c r="LP8" s="1">
        <v>0.10850694444444443</v>
      </c>
      <c r="LQ8" s="1">
        <v>9.4363425925925934E-2</v>
      </c>
      <c r="LR8" s="1">
        <v>6.9675925925925921E-3</v>
      </c>
      <c r="LS8" s="1">
        <v>7.1643518518518514E-3</v>
      </c>
      <c r="LT8">
        <v>59</v>
      </c>
      <c r="LU8">
        <v>331</v>
      </c>
      <c r="LV8">
        <v>1028</v>
      </c>
      <c r="LW8">
        <v>50</v>
      </c>
      <c r="LX8">
        <v>0</v>
      </c>
      <c r="LY8">
        <v>0</v>
      </c>
      <c r="LZ8">
        <v>0</v>
      </c>
      <c r="MA8">
        <v>95.36</v>
      </c>
      <c r="MB8">
        <f t="shared" si="33"/>
        <v>281</v>
      </c>
      <c r="MC8" s="106"/>
      <c r="MD8" s="27"/>
      <c r="ME8" s="106" t="s">
        <v>130</v>
      </c>
      <c r="MF8" s="270" t="s">
        <v>2729</v>
      </c>
      <c r="MG8" s="106" t="s">
        <v>2690</v>
      </c>
      <c r="MI8" s="1">
        <v>0.3740046296296296</v>
      </c>
      <c r="MJ8" s="1">
        <v>0.29295138888888889</v>
      </c>
      <c r="MK8" s="1">
        <v>3.6909722222222226E-2</v>
      </c>
      <c r="ML8" s="1">
        <v>4.4143518518518519E-2</v>
      </c>
      <c r="MM8">
        <v>130</v>
      </c>
      <c r="MN8">
        <v>922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f t="shared" si="34"/>
        <v>922</v>
      </c>
      <c r="MV8" s="106">
        <v>1067</v>
      </c>
      <c r="MW8" s="27">
        <f t="shared" si="62"/>
        <v>86.410496719775068</v>
      </c>
      <c r="MX8" s="106" t="s">
        <v>130</v>
      </c>
      <c r="MY8" s="270" t="s">
        <v>2729</v>
      </c>
      <c r="MZ8" s="106" t="s">
        <v>2690</v>
      </c>
      <c r="NB8" s="1">
        <v>0.4271875</v>
      </c>
      <c r="NC8" s="1">
        <v>0.32722222222222225</v>
      </c>
      <c r="ND8" s="1">
        <v>6.1979166666666669E-2</v>
      </c>
      <c r="NE8" s="1">
        <v>3.7986111111111116E-2</v>
      </c>
      <c r="NF8">
        <v>116</v>
      </c>
      <c r="NG8">
        <v>1187</v>
      </c>
      <c r="NH8">
        <v>416</v>
      </c>
      <c r="NI8">
        <v>10</v>
      </c>
      <c r="NJ8">
        <v>0</v>
      </c>
      <c r="NK8">
        <v>0</v>
      </c>
      <c r="NL8">
        <v>0</v>
      </c>
      <c r="NM8">
        <v>97.65</v>
      </c>
      <c r="NN8">
        <f t="shared" si="36"/>
        <v>1177</v>
      </c>
      <c r="NO8" s="106">
        <v>1067</v>
      </c>
      <c r="NP8" s="27">
        <f t="shared" si="63"/>
        <v>110.30927835051547</v>
      </c>
      <c r="NQ8" s="106" t="s">
        <v>130</v>
      </c>
      <c r="NR8" s="270" t="s">
        <v>2729</v>
      </c>
      <c r="NS8" s="106" t="s">
        <v>2690</v>
      </c>
      <c r="NU8" s="1">
        <v>0.33123842592592595</v>
      </c>
      <c r="NV8" s="1">
        <v>0.29424768518518518</v>
      </c>
      <c r="NW8" s="1">
        <v>2.3136574074074077E-2</v>
      </c>
      <c r="NX8" s="1">
        <v>1.3842592592592594E-2</v>
      </c>
      <c r="NY8">
        <v>117</v>
      </c>
      <c r="NZ8">
        <v>1184</v>
      </c>
      <c r="OA8">
        <v>562</v>
      </c>
      <c r="OB8">
        <v>30</v>
      </c>
      <c r="OC8">
        <v>0</v>
      </c>
      <c r="OD8">
        <v>0</v>
      </c>
      <c r="OE8">
        <v>0</v>
      </c>
      <c r="OF8">
        <v>94.93</v>
      </c>
      <c r="OG8">
        <f t="shared" si="38"/>
        <v>1154</v>
      </c>
      <c r="OH8" s="106">
        <v>1067</v>
      </c>
      <c r="OI8" s="27">
        <f t="shared" si="8"/>
        <v>108.15370196813497</v>
      </c>
      <c r="OJ8" s="106" t="s">
        <v>130</v>
      </c>
      <c r="OK8" s="270" t="s">
        <v>2729</v>
      </c>
      <c r="OL8" s="106" t="s">
        <v>2690</v>
      </c>
      <c r="ON8" s="1">
        <v>0.38547453703703699</v>
      </c>
      <c r="OO8" s="1">
        <v>0.30890046296296297</v>
      </c>
      <c r="OP8" s="1">
        <v>5.1157407407407408E-2</v>
      </c>
      <c r="OQ8" s="1">
        <v>2.5416666666666667E-2</v>
      </c>
      <c r="OR8">
        <v>95</v>
      </c>
      <c r="OS8">
        <v>1129</v>
      </c>
      <c r="OT8">
        <v>669</v>
      </c>
      <c r="OU8">
        <v>44</v>
      </c>
      <c r="OV8">
        <v>0</v>
      </c>
      <c r="OW8">
        <v>0</v>
      </c>
      <c r="OX8">
        <v>0</v>
      </c>
      <c r="OY8">
        <v>93.83</v>
      </c>
      <c r="OZ8">
        <f t="shared" si="39"/>
        <v>1085</v>
      </c>
      <c r="PA8" s="106">
        <v>1067</v>
      </c>
      <c r="PB8" s="27">
        <f t="shared" si="9"/>
        <v>101.68697282099343</v>
      </c>
      <c r="PC8" s="106" t="s">
        <v>130</v>
      </c>
      <c r="PD8" s="270" t="s">
        <v>2729</v>
      </c>
      <c r="PE8" s="106" t="s">
        <v>2690</v>
      </c>
      <c r="PG8" s="1">
        <v>0.54583333333333328</v>
      </c>
      <c r="PH8" s="1">
        <v>0.46136574074074077</v>
      </c>
      <c r="PI8" s="1">
        <v>4.2129629629629628E-2</v>
      </c>
      <c r="PJ8" s="1">
        <v>4.2326388888888893E-2</v>
      </c>
      <c r="PK8">
        <v>97</v>
      </c>
      <c r="PL8">
        <v>1703</v>
      </c>
      <c r="PM8">
        <v>399</v>
      </c>
      <c r="PN8">
        <v>32</v>
      </c>
      <c r="PO8">
        <v>0</v>
      </c>
      <c r="PP8">
        <v>0</v>
      </c>
      <c r="PQ8">
        <v>0</v>
      </c>
      <c r="PR8">
        <v>92.58</v>
      </c>
      <c r="PS8">
        <f t="shared" si="40"/>
        <v>1671</v>
      </c>
      <c r="PT8" s="106">
        <v>1067</v>
      </c>
      <c r="PU8" s="27">
        <f t="shared" si="10"/>
        <v>156.60731021555765</v>
      </c>
      <c r="PV8" s="106" t="s">
        <v>130</v>
      </c>
      <c r="PW8" s="270" t="s">
        <v>2729</v>
      </c>
      <c r="PX8" s="106" t="s">
        <v>2690</v>
      </c>
      <c r="PZ8" s="1">
        <v>0.35570601851851852</v>
      </c>
      <c r="QA8" s="1">
        <v>0.27072916666666663</v>
      </c>
      <c r="QB8" s="1">
        <v>4.4895833333333329E-2</v>
      </c>
      <c r="QC8" s="1">
        <v>4.0069444444444442E-2</v>
      </c>
      <c r="QD8">
        <v>73</v>
      </c>
      <c r="QE8">
        <v>1123</v>
      </c>
      <c r="QF8">
        <v>967</v>
      </c>
      <c r="QG8">
        <v>47</v>
      </c>
      <c r="QH8">
        <v>0</v>
      </c>
      <c r="QI8">
        <v>0</v>
      </c>
      <c r="QJ8">
        <v>0</v>
      </c>
      <c r="QK8">
        <v>95.36</v>
      </c>
      <c r="QL8">
        <f t="shared" si="41"/>
        <v>1076</v>
      </c>
      <c r="QM8" s="106">
        <v>1067</v>
      </c>
      <c r="QN8" s="27">
        <f t="shared" si="11"/>
        <v>100.84348641049672</v>
      </c>
      <c r="QO8" s="106" t="s">
        <v>130</v>
      </c>
      <c r="QP8" s="270" t="s">
        <v>2729</v>
      </c>
      <c r="QQ8" s="106" t="s">
        <v>2690</v>
      </c>
      <c r="QS8" s="1">
        <v>0.36637731481481484</v>
      </c>
      <c r="QT8" s="1">
        <v>0.18740740740740738</v>
      </c>
      <c r="QU8" s="1">
        <v>9.2256944444444447E-2</v>
      </c>
      <c r="QV8" s="1">
        <v>8.6701388888888897E-2</v>
      </c>
      <c r="QW8">
        <v>53</v>
      </c>
      <c r="QX8">
        <v>700</v>
      </c>
      <c r="QY8">
        <v>1070</v>
      </c>
      <c r="QZ8">
        <v>41</v>
      </c>
      <c r="RA8">
        <v>0</v>
      </c>
      <c r="RB8">
        <v>0</v>
      </c>
      <c r="RC8">
        <v>0</v>
      </c>
      <c r="RD8">
        <v>96.31</v>
      </c>
      <c r="RE8">
        <f t="shared" si="42"/>
        <v>659</v>
      </c>
      <c r="RF8" s="106">
        <v>1067</v>
      </c>
      <c r="RG8" s="27">
        <f t="shared" si="12"/>
        <v>61.761949390815374</v>
      </c>
      <c r="RH8" s="106" t="s">
        <v>130</v>
      </c>
      <c r="RI8" s="270" t="s">
        <v>2729</v>
      </c>
      <c r="RJ8" s="106" t="s">
        <v>2690</v>
      </c>
      <c r="RL8" s="1">
        <v>0.3825925925925926</v>
      </c>
      <c r="RM8" s="1">
        <v>0.26630787037037035</v>
      </c>
      <c r="RN8" s="1">
        <v>8.0590277777777775E-2</v>
      </c>
      <c r="RO8" s="1">
        <v>3.5682870370370372E-2</v>
      </c>
      <c r="RP8">
        <v>77</v>
      </c>
      <c r="RQ8">
        <v>1094</v>
      </c>
      <c r="RR8">
        <v>985</v>
      </c>
      <c r="RS8">
        <v>39</v>
      </c>
      <c r="RT8">
        <v>0</v>
      </c>
      <c r="RU8">
        <v>0</v>
      </c>
      <c r="RV8">
        <v>0</v>
      </c>
      <c r="RW8">
        <v>96.19</v>
      </c>
      <c r="RX8">
        <f t="shared" si="43"/>
        <v>1055</v>
      </c>
      <c r="RY8" s="106">
        <v>800</v>
      </c>
      <c r="RZ8" s="27">
        <f t="shared" si="13"/>
        <v>131.875</v>
      </c>
      <c r="SA8" s="106" t="s">
        <v>130</v>
      </c>
      <c r="SB8" s="270" t="s">
        <v>2729</v>
      </c>
      <c r="SC8" s="106" t="s">
        <v>2690</v>
      </c>
      <c r="SE8" s="1">
        <v>0.2898263888888889</v>
      </c>
      <c r="SF8" s="1">
        <v>0.23452546296296295</v>
      </c>
      <c r="SG8" s="1">
        <v>3.366898148148148E-2</v>
      </c>
      <c r="SH8" s="1">
        <v>2.1631944444444443E-2</v>
      </c>
      <c r="SI8">
        <v>60</v>
      </c>
      <c r="SJ8">
        <v>986</v>
      </c>
      <c r="SK8">
        <v>61</v>
      </c>
      <c r="SL8">
        <v>3</v>
      </c>
      <c r="SM8">
        <v>0</v>
      </c>
      <c r="SN8">
        <v>0</v>
      </c>
      <c r="SO8">
        <v>0</v>
      </c>
      <c r="SP8">
        <v>95.31</v>
      </c>
      <c r="SQ8">
        <f t="shared" si="44"/>
        <v>983</v>
      </c>
      <c r="SR8" s="106">
        <v>1067</v>
      </c>
      <c r="SS8" s="27">
        <f t="shared" si="64"/>
        <v>92.127460168697283</v>
      </c>
      <c r="ST8" s="106" t="s">
        <v>130</v>
      </c>
      <c r="SU8" s="270" t="s">
        <v>2729</v>
      </c>
      <c r="SV8" s="106" t="s">
        <v>2690</v>
      </c>
      <c r="SX8" s="1">
        <v>0.5693287037037037</v>
      </c>
      <c r="SY8" s="1">
        <v>0.33962962962962967</v>
      </c>
      <c r="SZ8" s="1">
        <v>0.18081018518518518</v>
      </c>
      <c r="TA8" s="1">
        <v>4.8877314814814811E-2</v>
      </c>
      <c r="TB8">
        <v>110</v>
      </c>
      <c r="TC8">
        <v>1364</v>
      </c>
      <c r="TD8">
        <v>1669</v>
      </c>
      <c r="TE8">
        <v>83</v>
      </c>
      <c r="TF8">
        <v>0</v>
      </c>
      <c r="TG8">
        <v>0</v>
      </c>
      <c r="TH8">
        <v>0</v>
      </c>
      <c r="TI8">
        <v>95.26</v>
      </c>
      <c r="TJ8">
        <f t="shared" si="45"/>
        <v>1281</v>
      </c>
      <c r="TK8" s="106">
        <v>1067</v>
      </c>
      <c r="TL8" s="27">
        <f t="shared" si="65"/>
        <v>120.05623242736645</v>
      </c>
    </row>
    <row r="9" spans="1:532">
      <c r="A9" s="106" t="s">
        <v>2367</v>
      </c>
      <c r="B9" s="270" t="s">
        <v>2729</v>
      </c>
      <c r="C9" s="106" t="s">
        <v>2690</v>
      </c>
      <c r="E9" s="1">
        <v>6.0509259259259263E-2</v>
      </c>
      <c r="F9" s="1">
        <v>4.3171296296296298E-2</v>
      </c>
      <c r="G9" s="1">
        <v>1.2719907407407407E-2</v>
      </c>
      <c r="H9" s="1">
        <v>4.6064814814814814E-3</v>
      </c>
      <c r="I9">
        <v>32</v>
      </c>
      <c r="J9">
        <v>143</v>
      </c>
      <c r="K9">
        <v>1050</v>
      </c>
      <c r="L9">
        <v>122</v>
      </c>
      <c r="M9">
        <v>0</v>
      </c>
      <c r="N9">
        <v>0</v>
      </c>
      <c r="O9">
        <v>0</v>
      </c>
      <c r="P9">
        <v>89.59</v>
      </c>
      <c r="Q9" s="106">
        <f t="shared" si="14"/>
        <v>21</v>
      </c>
      <c r="R9" s="106"/>
      <c r="S9" s="27"/>
      <c r="T9" s="106" t="s">
        <v>2367</v>
      </c>
      <c r="U9" s="270" t="s">
        <v>2729</v>
      </c>
      <c r="V9" s="106" t="s">
        <v>2690</v>
      </c>
      <c r="X9" s="1">
        <v>4.0393518518518521E-3</v>
      </c>
      <c r="Y9" s="1">
        <v>3.0787037037037037E-3</v>
      </c>
      <c r="Z9" s="1">
        <v>2.8935185185185189E-4</v>
      </c>
      <c r="AA9" s="1">
        <v>6.7129629629629625E-4</v>
      </c>
      <c r="AB9">
        <v>2</v>
      </c>
      <c r="AC9">
        <v>17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s="106">
        <f t="shared" si="15"/>
        <v>17</v>
      </c>
      <c r="AK9" s="106"/>
      <c r="AL9" s="27"/>
      <c r="AM9" s="106" t="s">
        <v>2367</v>
      </c>
      <c r="AN9" s="270" t="s">
        <v>2729</v>
      </c>
      <c r="AO9" s="106" t="s">
        <v>2690</v>
      </c>
      <c r="AQ9" s="1">
        <v>2.2187499999999999E-2</v>
      </c>
      <c r="AR9" s="1">
        <v>4.8148148148148152E-3</v>
      </c>
      <c r="AS9" s="1">
        <v>1.7314814814814814E-2</v>
      </c>
      <c r="AT9" s="1">
        <v>4.6296296296296294E-5</v>
      </c>
      <c r="AU9">
        <v>5</v>
      </c>
      <c r="AV9">
        <v>8</v>
      </c>
      <c r="AW9">
        <v>182</v>
      </c>
      <c r="AX9">
        <v>10</v>
      </c>
      <c r="AY9">
        <v>0</v>
      </c>
      <c r="AZ9">
        <v>0</v>
      </c>
      <c r="BA9">
        <v>0</v>
      </c>
      <c r="BB9">
        <v>94.79</v>
      </c>
      <c r="BC9" s="106">
        <f t="shared" si="16"/>
        <v>-2</v>
      </c>
      <c r="BD9" s="106"/>
      <c r="BE9" s="27"/>
      <c r="BF9" s="106" t="s">
        <v>2367</v>
      </c>
      <c r="BG9" s="270" t="s">
        <v>2729</v>
      </c>
      <c r="BH9" s="106" t="s">
        <v>2690</v>
      </c>
      <c r="BJ9" s="1">
        <v>0.27203703703703702</v>
      </c>
      <c r="BK9" s="1">
        <v>0.20498842592592592</v>
      </c>
      <c r="BL9" s="1">
        <v>2.1921296296296296E-2</v>
      </c>
      <c r="BM9" s="1">
        <v>4.5115740740740741E-2</v>
      </c>
      <c r="BN9">
        <v>144</v>
      </c>
      <c r="BO9">
        <v>452</v>
      </c>
      <c r="BP9">
        <v>491</v>
      </c>
      <c r="BQ9">
        <v>17</v>
      </c>
      <c r="BR9">
        <v>0</v>
      </c>
      <c r="BS9">
        <v>0</v>
      </c>
      <c r="BT9">
        <v>0</v>
      </c>
      <c r="BU9">
        <v>96.65</v>
      </c>
      <c r="BV9" s="106">
        <f t="shared" si="17"/>
        <v>435</v>
      </c>
      <c r="BW9" s="106"/>
      <c r="BX9" s="27"/>
      <c r="BY9" s="106" t="s">
        <v>2367</v>
      </c>
      <c r="BZ9" s="270" t="s">
        <v>2729</v>
      </c>
      <c r="CA9" s="106" t="s">
        <v>2690</v>
      </c>
      <c r="CC9" s="1">
        <v>0.12855324074074073</v>
      </c>
      <c r="CD9" s="1">
        <v>0.10383101851851852</v>
      </c>
      <c r="CE9" s="1">
        <v>8.6458333333333335E-3</v>
      </c>
      <c r="CF9" s="1">
        <v>1.6064814814814813E-2</v>
      </c>
      <c r="CG9">
        <v>45</v>
      </c>
      <c r="CH9">
        <v>185</v>
      </c>
      <c r="CI9">
        <v>251</v>
      </c>
      <c r="CJ9">
        <v>9</v>
      </c>
      <c r="CK9">
        <v>0</v>
      </c>
      <c r="CL9">
        <v>0</v>
      </c>
      <c r="CM9">
        <v>0</v>
      </c>
      <c r="CN9">
        <v>96.54</v>
      </c>
      <c r="CO9" s="106">
        <f t="shared" si="18"/>
        <v>176</v>
      </c>
      <c r="CP9" s="106"/>
      <c r="CQ9" s="27"/>
      <c r="CR9" s="106" t="s">
        <v>2367</v>
      </c>
      <c r="CS9" s="270" t="s">
        <v>2729</v>
      </c>
      <c r="CT9" s="106" t="s">
        <v>2690</v>
      </c>
      <c r="CV9" s="1">
        <v>0.16180555555555556</v>
      </c>
      <c r="CW9" s="1">
        <v>0.1325925925925926</v>
      </c>
      <c r="CX9" s="1">
        <v>9.0046296296296298E-3</v>
      </c>
      <c r="CY9" s="1">
        <v>2.0196759259259258E-2</v>
      </c>
      <c r="CZ9">
        <v>47</v>
      </c>
      <c r="DA9">
        <v>243</v>
      </c>
      <c r="DB9">
        <v>253</v>
      </c>
      <c r="DC9">
        <v>9</v>
      </c>
      <c r="DD9">
        <v>0</v>
      </c>
      <c r="DE9">
        <v>0</v>
      </c>
      <c r="DF9">
        <v>0</v>
      </c>
      <c r="DG9">
        <v>96.56</v>
      </c>
      <c r="DH9" s="106">
        <f t="shared" si="19"/>
        <v>234</v>
      </c>
      <c r="DI9" s="106"/>
      <c r="DJ9" s="27"/>
      <c r="DK9" s="106" t="s">
        <v>2367</v>
      </c>
      <c r="DL9" s="270" t="s">
        <v>2729</v>
      </c>
      <c r="DM9" s="106" t="s">
        <v>2690</v>
      </c>
      <c r="DO9" s="1">
        <v>0</v>
      </c>
      <c r="DP9" s="1">
        <v>0</v>
      </c>
      <c r="DQ9" s="1">
        <v>0</v>
      </c>
      <c r="DR9" s="1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 s="106">
        <f t="shared" si="20"/>
        <v>0</v>
      </c>
      <c r="EB9" s="106"/>
      <c r="EC9" s="27"/>
      <c r="ED9" s="106" t="s">
        <v>2367</v>
      </c>
      <c r="EE9" s="270" t="s">
        <v>2729</v>
      </c>
      <c r="EF9" s="106" t="s">
        <v>2690</v>
      </c>
      <c r="EH9" s="1">
        <v>1.0659722222222221E-2</v>
      </c>
      <c r="EI9" s="1">
        <v>9.3518518518518525E-3</v>
      </c>
      <c r="EJ9" s="1">
        <v>1.0416666666666667E-3</v>
      </c>
      <c r="EK9" s="1">
        <v>2.5462962962962961E-4</v>
      </c>
      <c r="EL9">
        <v>4</v>
      </c>
      <c r="EM9">
        <v>15</v>
      </c>
      <c r="EN9">
        <v>51</v>
      </c>
      <c r="EO9">
        <v>26</v>
      </c>
      <c r="EP9">
        <v>0</v>
      </c>
      <c r="EQ9">
        <v>0</v>
      </c>
      <c r="ER9">
        <v>0</v>
      </c>
      <c r="ES9">
        <v>66.23</v>
      </c>
      <c r="ET9" s="106">
        <f t="shared" si="22"/>
        <v>-11</v>
      </c>
      <c r="EU9" s="106"/>
      <c r="EV9" s="27"/>
      <c r="EW9" s="106" t="s">
        <v>2367</v>
      </c>
      <c r="EX9" s="270" t="s">
        <v>2729</v>
      </c>
      <c r="EY9" s="106" t="s">
        <v>2690</v>
      </c>
      <c r="FA9" s="1">
        <v>0</v>
      </c>
      <c r="FB9" s="1">
        <v>0</v>
      </c>
      <c r="FC9" s="1">
        <v>0</v>
      </c>
      <c r="FD9" s="1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 s="106">
        <f t="shared" si="24"/>
        <v>0</v>
      </c>
      <c r="FN9" s="106"/>
      <c r="FO9" s="27"/>
      <c r="FP9" s="106" t="s">
        <v>2367</v>
      </c>
      <c r="FQ9" s="270" t="s">
        <v>2729</v>
      </c>
      <c r="FR9" s="106" t="s">
        <v>2690</v>
      </c>
      <c r="FT9" s="1">
        <v>0</v>
      </c>
      <c r="FU9" s="1">
        <v>0</v>
      </c>
      <c r="FV9" s="1">
        <v>0</v>
      </c>
      <c r="FW9" s="1">
        <v>0</v>
      </c>
      <c r="FX9">
        <v>0</v>
      </c>
      <c r="FY9">
        <v>0</v>
      </c>
      <c r="FZ9">
        <v>14</v>
      </c>
      <c r="GA9">
        <v>0</v>
      </c>
      <c r="GB9">
        <v>0</v>
      </c>
      <c r="GC9">
        <v>0</v>
      </c>
      <c r="GD9">
        <v>0</v>
      </c>
      <c r="GE9">
        <v>100</v>
      </c>
      <c r="GF9" s="106">
        <f t="shared" si="25"/>
        <v>0</v>
      </c>
      <c r="GG9" s="106"/>
      <c r="GH9" s="27"/>
      <c r="GI9" s="106" t="s">
        <v>2367</v>
      </c>
      <c r="GJ9" s="270" t="s">
        <v>2729</v>
      </c>
      <c r="GK9" s="106" t="s">
        <v>2690</v>
      </c>
      <c r="GM9" s="1">
        <v>0</v>
      </c>
      <c r="GN9" s="1">
        <v>0</v>
      </c>
      <c r="GO9" s="1">
        <v>0</v>
      </c>
      <c r="GP9" s="1">
        <v>0</v>
      </c>
      <c r="GQ9">
        <v>0</v>
      </c>
      <c r="GR9">
        <v>0</v>
      </c>
      <c r="GS9">
        <v>1</v>
      </c>
      <c r="GT9">
        <v>0</v>
      </c>
      <c r="GU9">
        <v>0</v>
      </c>
      <c r="GV9">
        <v>0</v>
      </c>
      <c r="GW9">
        <v>0</v>
      </c>
      <c r="GX9">
        <v>100</v>
      </c>
      <c r="GY9">
        <f t="shared" si="26"/>
        <v>0</v>
      </c>
      <c r="GZ9" s="106"/>
      <c r="HA9" s="27"/>
      <c r="HB9" s="106" t="s">
        <v>2367</v>
      </c>
      <c r="HC9" s="270" t="s">
        <v>2729</v>
      </c>
      <c r="HD9" s="106" t="s">
        <v>2690</v>
      </c>
      <c r="HF9" s="1">
        <v>0</v>
      </c>
      <c r="HG9" s="1">
        <v>0</v>
      </c>
      <c r="HH9" s="1">
        <v>0</v>
      </c>
      <c r="HI9" s="1">
        <v>0</v>
      </c>
      <c r="HJ9">
        <v>0</v>
      </c>
      <c r="HK9">
        <v>0</v>
      </c>
      <c r="HL9">
        <v>1</v>
      </c>
      <c r="HM9">
        <v>0</v>
      </c>
      <c r="HN9">
        <v>0</v>
      </c>
      <c r="HO9">
        <v>0</v>
      </c>
      <c r="HP9">
        <v>0</v>
      </c>
      <c r="HQ9">
        <v>100</v>
      </c>
      <c r="HR9">
        <f t="shared" si="27"/>
        <v>0</v>
      </c>
      <c r="HS9" s="106"/>
      <c r="HT9" s="27"/>
      <c r="HU9" s="106" t="s">
        <v>2367</v>
      </c>
      <c r="HV9" s="270" t="s">
        <v>2729</v>
      </c>
      <c r="HW9" s="106" t="s">
        <v>2690</v>
      </c>
      <c r="HY9" s="1" t="e">
        <v>#N/A</v>
      </c>
      <c r="HZ9" s="1" t="e">
        <v>#N/A</v>
      </c>
      <c r="IA9" s="1" t="e">
        <v>#N/A</v>
      </c>
      <c r="IB9" s="1" t="e">
        <v>#N/A</v>
      </c>
      <c r="IC9" t="e">
        <v>#N/A</v>
      </c>
      <c r="ID9" t="e">
        <v>#N/A</v>
      </c>
      <c r="IE9" t="e">
        <v>#N/A</v>
      </c>
      <c r="IF9" t="e">
        <v>#N/A</v>
      </c>
      <c r="IG9" t="e">
        <v>#N/A</v>
      </c>
      <c r="IH9" t="e">
        <v>#N/A</v>
      </c>
      <c r="II9" t="e">
        <v>#N/A</v>
      </c>
      <c r="IJ9" t="e">
        <v>#N/A</v>
      </c>
      <c r="IK9" t="e">
        <f t="shared" si="28"/>
        <v>#N/A</v>
      </c>
      <c r="IL9" s="106"/>
      <c r="IM9" s="27"/>
      <c r="IN9" s="106" t="s">
        <v>2367</v>
      </c>
      <c r="IO9" s="270" t="s">
        <v>2729</v>
      </c>
      <c r="IP9" s="106" t="s">
        <v>2690</v>
      </c>
      <c r="IR9" s="1" t="e">
        <v>#N/A</v>
      </c>
      <c r="IS9" s="1" t="e">
        <v>#N/A</v>
      </c>
      <c r="IT9" s="1" t="e">
        <v>#N/A</v>
      </c>
      <c r="IU9" s="1" t="e">
        <v>#N/A</v>
      </c>
      <c r="IV9" t="e">
        <v>#N/A</v>
      </c>
      <c r="IW9" t="e">
        <v>#N/A</v>
      </c>
      <c r="IX9" t="e">
        <v>#N/A</v>
      </c>
      <c r="IY9" t="e">
        <v>#N/A</v>
      </c>
      <c r="IZ9" t="e">
        <v>#N/A</v>
      </c>
      <c r="JA9" t="e">
        <v>#N/A</v>
      </c>
      <c r="JB9" t="e">
        <v>#N/A</v>
      </c>
      <c r="JC9" t="e">
        <v>#N/A</v>
      </c>
      <c r="JD9" t="e">
        <f t="shared" si="29"/>
        <v>#N/A</v>
      </c>
      <c r="JE9" s="106"/>
      <c r="JF9" s="27"/>
      <c r="JG9" s="106" t="s">
        <v>2367</v>
      </c>
      <c r="JH9" s="270" t="s">
        <v>2729</v>
      </c>
      <c r="JI9" s="106" t="s">
        <v>2690</v>
      </c>
      <c r="JK9" s="1" t="e">
        <v>#N/A</v>
      </c>
      <c r="JL9" s="1" t="e">
        <v>#N/A</v>
      </c>
      <c r="JM9" s="1" t="e">
        <v>#N/A</v>
      </c>
      <c r="JN9" s="1" t="e">
        <v>#N/A</v>
      </c>
      <c r="JO9" t="e">
        <v>#N/A</v>
      </c>
      <c r="JP9" t="e">
        <v>#N/A</v>
      </c>
      <c r="JQ9" t="e">
        <v>#N/A</v>
      </c>
      <c r="JR9" t="e">
        <v>#N/A</v>
      </c>
      <c r="JS9" t="e">
        <v>#N/A</v>
      </c>
      <c r="JT9" t="e">
        <v>#N/A</v>
      </c>
      <c r="JU9" t="e">
        <v>#N/A</v>
      </c>
      <c r="JV9" t="e">
        <v>#N/A</v>
      </c>
      <c r="JW9" t="e">
        <f t="shared" si="30"/>
        <v>#N/A</v>
      </c>
      <c r="JX9" s="106"/>
      <c r="JY9" s="27"/>
      <c r="JZ9" s="106" t="s">
        <v>2367</v>
      </c>
      <c r="KA9" s="270" t="s">
        <v>2729</v>
      </c>
      <c r="KB9" s="106" t="s">
        <v>2690</v>
      </c>
      <c r="KD9" s="1" t="e">
        <v>#N/A</v>
      </c>
      <c r="KE9" s="1" t="e">
        <v>#N/A</v>
      </c>
      <c r="KF9" s="1" t="e">
        <v>#N/A</v>
      </c>
      <c r="KG9" s="1" t="e">
        <v>#N/A</v>
      </c>
      <c r="KH9" t="e">
        <v>#N/A</v>
      </c>
      <c r="KI9" t="e">
        <v>#N/A</v>
      </c>
      <c r="KJ9" t="e">
        <v>#N/A</v>
      </c>
      <c r="KK9" t="e">
        <v>#N/A</v>
      </c>
      <c r="KL9" t="e">
        <v>#N/A</v>
      </c>
      <c r="KM9" t="e">
        <v>#N/A</v>
      </c>
      <c r="KN9" t="e">
        <v>#N/A</v>
      </c>
      <c r="KO9" t="e">
        <v>#N/A</v>
      </c>
      <c r="KP9" t="e">
        <f t="shared" si="31"/>
        <v>#N/A</v>
      </c>
      <c r="KQ9" s="106"/>
      <c r="KR9" s="27"/>
      <c r="KS9" s="106" t="s">
        <v>2367</v>
      </c>
      <c r="KT9" s="270" t="s">
        <v>2729</v>
      </c>
      <c r="KU9" s="106" t="s">
        <v>2690</v>
      </c>
      <c r="KW9" s="1" t="e">
        <v>#N/A</v>
      </c>
      <c r="KX9" s="1" t="e">
        <v>#N/A</v>
      </c>
      <c r="KY9" s="1" t="e">
        <v>#N/A</v>
      </c>
      <c r="KZ9" s="1" t="e">
        <v>#N/A</v>
      </c>
      <c r="LA9" t="e">
        <v>#N/A</v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f t="shared" si="32"/>
        <v>#N/A</v>
      </c>
      <c r="LJ9" s="106"/>
      <c r="LK9" s="27"/>
      <c r="LL9" s="106" t="s">
        <v>2367</v>
      </c>
      <c r="LM9" s="270" t="s">
        <v>2729</v>
      </c>
      <c r="LN9" s="106" t="s">
        <v>2690</v>
      </c>
      <c r="LP9" s="1" t="e">
        <v>#N/A</v>
      </c>
      <c r="LQ9" s="1" t="e">
        <v>#N/A</v>
      </c>
      <c r="LR9" s="1" t="e">
        <v>#N/A</v>
      </c>
      <c r="LS9" s="1" t="e">
        <v>#N/A</v>
      </c>
      <c r="LT9" t="e">
        <v>#N/A</v>
      </c>
      <c r="LU9" t="e">
        <v>#N/A</v>
      </c>
      <c r="LV9" t="e">
        <v>#N/A</v>
      </c>
      <c r="LW9" t="e">
        <v>#N/A</v>
      </c>
      <c r="LX9" t="e">
        <v>#N/A</v>
      </c>
      <c r="LY9" t="e">
        <v>#N/A</v>
      </c>
      <c r="LZ9" t="e">
        <v>#N/A</v>
      </c>
      <c r="MA9" t="e">
        <v>#N/A</v>
      </c>
      <c r="MB9" t="e">
        <f t="shared" si="33"/>
        <v>#N/A</v>
      </c>
      <c r="MC9" s="106"/>
      <c r="MD9" s="27"/>
      <c r="ME9" s="106" t="s">
        <v>2367</v>
      </c>
      <c r="MF9" s="270" t="s">
        <v>2729</v>
      </c>
      <c r="MG9" s="106" t="s">
        <v>2690</v>
      </c>
      <c r="MI9" s="1">
        <v>0.29040509259259256</v>
      </c>
      <c r="MJ9" s="1">
        <v>0.20050925925925925</v>
      </c>
      <c r="MK9" s="1">
        <v>3.8634259259259257E-2</v>
      </c>
      <c r="ML9" s="1">
        <v>5.1261574074074077E-2</v>
      </c>
      <c r="MM9">
        <v>80</v>
      </c>
      <c r="MN9">
        <v>622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f t="shared" si="34"/>
        <v>622</v>
      </c>
      <c r="MV9" s="106">
        <v>1067</v>
      </c>
      <c r="MW9" s="27">
        <f t="shared" si="62"/>
        <v>58.294283036551079</v>
      </c>
      <c r="MX9" s="106" t="s">
        <v>2367</v>
      </c>
      <c r="MY9" s="270" t="s">
        <v>2729</v>
      </c>
      <c r="MZ9" s="106" t="s">
        <v>2690</v>
      </c>
      <c r="NB9" s="1">
        <v>0.44597222222222221</v>
      </c>
      <c r="NC9" s="1">
        <v>0.28531250000000002</v>
      </c>
      <c r="ND9" s="1">
        <v>3.6666666666666667E-2</v>
      </c>
      <c r="NE9" s="1">
        <v>0.12398148148148147</v>
      </c>
      <c r="NF9">
        <v>75</v>
      </c>
      <c r="NG9">
        <v>912</v>
      </c>
      <c r="NH9">
        <v>108</v>
      </c>
      <c r="NI9">
        <v>2</v>
      </c>
      <c r="NJ9">
        <v>0</v>
      </c>
      <c r="NK9">
        <v>0</v>
      </c>
      <c r="NL9">
        <v>0</v>
      </c>
      <c r="NM9">
        <v>98.18</v>
      </c>
      <c r="NN9">
        <f t="shared" si="36"/>
        <v>910</v>
      </c>
      <c r="NO9" s="106">
        <v>1067</v>
      </c>
      <c r="NP9" s="27">
        <f t="shared" si="63"/>
        <v>85.285848172446109</v>
      </c>
      <c r="NQ9" s="106" t="s">
        <v>2367</v>
      </c>
      <c r="NR9" s="270" t="s">
        <v>2729</v>
      </c>
      <c r="NS9" s="106" t="s">
        <v>2690</v>
      </c>
      <c r="NU9" s="1">
        <v>0.39106481481481481</v>
      </c>
      <c r="NV9" s="1">
        <v>0.27582175925925928</v>
      </c>
      <c r="NW9" s="1">
        <v>3.6111111111111115E-2</v>
      </c>
      <c r="NX9" s="1">
        <v>7.9108796296296288E-2</v>
      </c>
      <c r="NY9">
        <v>95</v>
      </c>
      <c r="NZ9">
        <v>1040</v>
      </c>
      <c r="OA9">
        <v>474</v>
      </c>
      <c r="OB9">
        <v>28</v>
      </c>
      <c r="OC9">
        <v>0</v>
      </c>
      <c r="OD9">
        <v>0</v>
      </c>
      <c r="OE9">
        <v>0</v>
      </c>
      <c r="OF9">
        <v>94.42</v>
      </c>
      <c r="OG9">
        <f t="shared" si="38"/>
        <v>1012</v>
      </c>
      <c r="OH9" s="106">
        <v>1067</v>
      </c>
      <c r="OI9" s="27">
        <f t="shared" si="8"/>
        <v>94.845360824742258</v>
      </c>
      <c r="OJ9" s="106" t="s">
        <v>2367</v>
      </c>
      <c r="OK9" s="270" t="s">
        <v>2729</v>
      </c>
      <c r="OL9" s="106" t="s">
        <v>2690</v>
      </c>
      <c r="ON9" s="1">
        <v>0.33221064814814816</v>
      </c>
      <c r="OO9" s="1">
        <v>0.2217824074074074</v>
      </c>
      <c r="OP9" s="1">
        <v>4.8877314814814811E-2</v>
      </c>
      <c r="OQ9" s="1">
        <v>6.1539351851851852E-2</v>
      </c>
      <c r="OR9">
        <v>62</v>
      </c>
      <c r="OS9">
        <v>861</v>
      </c>
      <c r="OT9">
        <v>542</v>
      </c>
      <c r="OU9">
        <v>19</v>
      </c>
      <c r="OV9">
        <v>0</v>
      </c>
      <c r="OW9">
        <v>0</v>
      </c>
      <c r="OX9">
        <v>0</v>
      </c>
      <c r="OY9">
        <v>96.61</v>
      </c>
      <c r="OZ9">
        <f t="shared" si="39"/>
        <v>842</v>
      </c>
      <c r="PA9" s="106">
        <v>1067</v>
      </c>
      <c r="PB9" s="27">
        <f t="shared" si="9"/>
        <v>78.912839737582004</v>
      </c>
      <c r="PC9" s="106" t="s">
        <v>2367</v>
      </c>
      <c r="PD9" s="270" t="s">
        <v>2729</v>
      </c>
      <c r="PE9" s="106" t="s">
        <v>2690</v>
      </c>
      <c r="PG9" s="1">
        <v>0.10454861111111112</v>
      </c>
      <c r="PH9" s="1">
        <v>6.4675925925925928E-2</v>
      </c>
      <c r="PI9" s="1">
        <v>2.9166666666666664E-2</v>
      </c>
      <c r="PJ9" s="1">
        <v>1.068287037037037E-2</v>
      </c>
      <c r="PK9">
        <v>18</v>
      </c>
      <c r="PL9">
        <v>225</v>
      </c>
      <c r="PM9">
        <v>343</v>
      </c>
      <c r="PN9">
        <v>31</v>
      </c>
      <c r="PO9">
        <v>0</v>
      </c>
      <c r="PP9">
        <v>0</v>
      </c>
      <c r="PQ9">
        <v>0</v>
      </c>
      <c r="PR9">
        <v>91.71</v>
      </c>
      <c r="PS9">
        <f t="shared" si="40"/>
        <v>194</v>
      </c>
      <c r="PT9" s="106">
        <v>1067</v>
      </c>
      <c r="PU9" s="27">
        <f t="shared" si="10"/>
        <v>18.181818181818183</v>
      </c>
      <c r="PV9" s="106" t="s">
        <v>2367</v>
      </c>
      <c r="PW9" s="270" t="s">
        <v>2729</v>
      </c>
      <c r="PX9" s="106" t="s">
        <v>2690</v>
      </c>
      <c r="PZ9" s="1">
        <v>2.0844907407407406E-2</v>
      </c>
      <c r="QA9" s="1">
        <v>1.0995370370370371E-2</v>
      </c>
      <c r="QB9" s="1">
        <v>5.6597222222222222E-3</v>
      </c>
      <c r="QC9" s="1">
        <v>4.1898148148148146E-3</v>
      </c>
      <c r="QD9">
        <v>17</v>
      </c>
      <c r="QE9">
        <v>31</v>
      </c>
      <c r="QF9">
        <v>1019</v>
      </c>
      <c r="QG9">
        <v>42</v>
      </c>
      <c r="QH9">
        <v>0</v>
      </c>
      <c r="QI9">
        <v>0</v>
      </c>
      <c r="QJ9">
        <v>0</v>
      </c>
      <c r="QK9">
        <v>96.04</v>
      </c>
      <c r="QL9">
        <f t="shared" si="41"/>
        <v>-11</v>
      </c>
      <c r="QM9" s="106"/>
      <c r="QN9" s="27"/>
      <c r="QO9" s="106" t="s">
        <v>2367</v>
      </c>
      <c r="QP9" s="270" t="s">
        <v>2729</v>
      </c>
      <c r="QQ9" s="106" t="s">
        <v>2690</v>
      </c>
      <c r="QS9" s="1">
        <v>3.7037037037037034E-3</v>
      </c>
      <c r="QT9" s="1">
        <v>3.6342592592592594E-3</v>
      </c>
      <c r="QU9" s="1">
        <v>5.7870370370370366E-5</v>
      </c>
      <c r="QV9" s="1">
        <v>0</v>
      </c>
      <c r="QW9">
        <v>7</v>
      </c>
      <c r="QX9">
        <v>11</v>
      </c>
      <c r="QY9">
        <v>163</v>
      </c>
      <c r="QZ9">
        <v>5</v>
      </c>
      <c r="RA9">
        <v>0</v>
      </c>
      <c r="RB9">
        <v>0</v>
      </c>
      <c r="RC9">
        <v>0</v>
      </c>
      <c r="RD9">
        <v>97.02</v>
      </c>
      <c r="RE9">
        <f t="shared" si="42"/>
        <v>6</v>
      </c>
      <c r="RF9" s="106"/>
      <c r="RG9" s="27"/>
      <c r="RH9" s="106" t="s">
        <v>2367</v>
      </c>
      <c r="RI9" s="270" t="s">
        <v>2729</v>
      </c>
      <c r="RJ9" s="106" t="s">
        <v>2690</v>
      </c>
      <c r="RL9" s="1">
        <v>0</v>
      </c>
      <c r="RM9" s="1">
        <v>0</v>
      </c>
      <c r="RN9" s="1">
        <v>0</v>
      </c>
      <c r="RO9" s="1">
        <v>0</v>
      </c>
      <c r="RP9">
        <v>0</v>
      </c>
      <c r="RQ9">
        <v>0</v>
      </c>
      <c r="RR9">
        <v>78</v>
      </c>
      <c r="RS9">
        <v>0</v>
      </c>
      <c r="RT9">
        <v>0</v>
      </c>
      <c r="RU9">
        <v>0</v>
      </c>
      <c r="RV9">
        <v>0</v>
      </c>
      <c r="RW9">
        <v>100</v>
      </c>
      <c r="RX9">
        <f t="shared" si="43"/>
        <v>0</v>
      </c>
      <c r="RY9" s="106"/>
      <c r="RZ9" s="27"/>
      <c r="SA9" s="106" t="s">
        <v>2367</v>
      </c>
      <c r="SB9" s="270" t="s">
        <v>2729</v>
      </c>
      <c r="SC9" s="106" t="s">
        <v>2690</v>
      </c>
      <c r="SE9" s="1">
        <v>0</v>
      </c>
      <c r="SF9" s="1">
        <v>0</v>
      </c>
      <c r="SG9" s="1">
        <v>0</v>
      </c>
      <c r="SH9" s="1">
        <v>0</v>
      </c>
      <c r="SI9">
        <v>0</v>
      </c>
      <c r="SJ9">
        <v>0</v>
      </c>
      <c r="SK9">
        <v>4</v>
      </c>
      <c r="SL9">
        <v>0</v>
      </c>
      <c r="SM9">
        <v>0</v>
      </c>
      <c r="SN9">
        <v>0</v>
      </c>
      <c r="SO9">
        <v>0</v>
      </c>
      <c r="SP9">
        <v>100</v>
      </c>
      <c r="SQ9">
        <f t="shared" si="44"/>
        <v>0</v>
      </c>
      <c r="SR9" s="106"/>
      <c r="SS9" s="27"/>
      <c r="ST9" s="106" t="s">
        <v>2367</v>
      </c>
      <c r="SU9" s="270" t="s">
        <v>2729</v>
      </c>
      <c r="SV9" s="106" t="s">
        <v>2690</v>
      </c>
      <c r="SX9" s="1">
        <v>0</v>
      </c>
      <c r="SY9" s="1">
        <v>0</v>
      </c>
      <c r="SZ9" s="1">
        <v>0</v>
      </c>
      <c r="TA9" s="1">
        <v>0</v>
      </c>
      <c r="TB9">
        <v>0</v>
      </c>
      <c r="TC9">
        <v>0</v>
      </c>
      <c r="TD9">
        <v>46</v>
      </c>
      <c r="TE9">
        <v>0</v>
      </c>
      <c r="TF9">
        <v>0</v>
      </c>
      <c r="TG9">
        <v>0</v>
      </c>
      <c r="TH9">
        <v>0</v>
      </c>
      <c r="TI9">
        <v>100</v>
      </c>
      <c r="TJ9">
        <f t="shared" si="45"/>
        <v>0</v>
      </c>
      <c r="TK9" s="106"/>
      <c r="TL9" s="27"/>
    </row>
    <row r="10" spans="1:532">
      <c r="A10" s="106" t="s">
        <v>2368</v>
      </c>
      <c r="B10" s="270" t="s">
        <v>2729</v>
      </c>
      <c r="C10" s="106" t="s">
        <v>2690</v>
      </c>
      <c r="E10" s="1" t="e">
        <v>#N/A</v>
      </c>
      <c r="F10" s="1" t="e">
        <v>#N/A</v>
      </c>
      <c r="G10" s="1" t="e">
        <v>#N/A</v>
      </c>
      <c r="H10" s="1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s="106" t="e">
        <f t="shared" si="14"/>
        <v>#N/A</v>
      </c>
      <c r="R10" s="106"/>
      <c r="S10" s="27" t="e">
        <f t="shared" si="46"/>
        <v>#N/A</v>
      </c>
      <c r="T10" s="106" t="s">
        <v>2368</v>
      </c>
      <c r="U10" s="270" t="s">
        <v>2729</v>
      </c>
      <c r="V10" s="106" t="s">
        <v>2690</v>
      </c>
      <c r="X10" s="1" t="e">
        <v>#N/A</v>
      </c>
      <c r="Y10" s="1" t="e">
        <v>#N/A</v>
      </c>
      <c r="Z10" s="1" t="e">
        <v>#N/A</v>
      </c>
      <c r="AA10" s="1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s="106" t="e">
        <f t="shared" si="15"/>
        <v>#N/A</v>
      </c>
      <c r="AK10" s="106"/>
      <c r="AL10" s="27" t="e">
        <f t="shared" ref="AL10:AL11" si="68">AJ10/AK10*100</f>
        <v>#N/A</v>
      </c>
      <c r="AM10" s="106" t="s">
        <v>2368</v>
      </c>
      <c r="AN10" s="270" t="s">
        <v>2729</v>
      </c>
      <c r="AO10" s="106" t="s">
        <v>2690</v>
      </c>
      <c r="AQ10" s="1" t="e">
        <v>#N/A</v>
      </c>
      <c r="AR10" s="1" t="e">
        <v>#N/A</v>
      </c>
      <c r="AS10" s="1" t="e">
        <v>#N/A</v>
      </c>
      <c r="AT10" s="1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s="106" t="e">
        <f t="shared" si="16"/>
        <v>#N/A</v>
      </c>
      <c r="BD10" s="106"/>
      <c r="BE10" s="27" t="e">
        <f t="shared" ref="BE10:BE11" si="69">BC10/BD10*100</f>
        <v>#N/A</v>
      </c>
      <c r="BF10" s="106" t="s">
        <v>2368</v>
      </c>
      <c r="BG10" s="270" t="s">
        <v>2729</v>
      </c>
      <c r="BH10" s="106" t="s">
        <v>2690</v>
      </c>
      <c r="BJ10" s="1" t="e">
        <v>#N/A</v>
      </c>
      <c r="BK10" s="1" t="e">
        <v>#N/A</v>
      </c>
      <c r="BL10" s="1" t="e">
        <v>#N/A</v>
      </c>
      <c r="BM10" s="1" t="e">
        <v>#N/A</v>
      </c>
      <c r="BN10" t="e">
        <v>#N/A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t="e">
        <v>#N/A</v>
      </c>
      <c r="BV10" s="106" t="e">
        <f t="shared" si="17"/>
        <v>#N/A</v>
      </c>
      <c r="BW10" s="106"/>
      <c r="BX10" s="27" t="e">
        <f t="shared" ref="BX10:BX11" si="70">BV10/BW10*100</f>
        <v>#N/A</v>
      </c>
      <c r="BY10" s="106" t="s">
        <v>2368</v>
      </c>
      <c r="BZ10" s="270" t="s">
        <v>2729</v>
      </c>
      <c r="CA10" s="106" t="s">
        <v>2690</v>
      </c>
      <c r="CC10" s="1" t="e">
        <v>#N/A</v>
      </c>
      <c r="CD10" s="1" t="e">
        <v>#N/A</v>
      </c>
      <c r="CE10" s="1" t="e">
        <v>#N/A</v>
      </c>
      <c r="CF10" s="1" t="e">
        <v>#N/A</v>
      </c>
      <c r="CG10" t="e">
        <v>#N/A</v>
      </c>
      <c r="CH10" t="e">
        <v>#N/A</v>
      </c>
      <c r="CI10" t="e">
        <v>#N/A</v>
      </c>
      <c r="CJ10" t="e">
        <v>#N/A</v>
      </c>
      <c r="CK10" t="e">
        <v>#N/A</v>
      </c>
      <c r="CL10" t="e">
        <v>#N/A</v>
      </c>
      <c r="CM10" t="e">
        <v>#N/A</v>
      </c>
      <c r="CN10" t="e">
        <v>#N/A</v>
      </c>
      <c r="CO10" s="106" t="e">
        <f t="shared" si="18"/>
        <v>#N/A</v>
      </c>
      <c r="CP10" s="106"/>
      <c r="CQ10" s="27" t="e">
        <f t="shared" ref="CQ10:CQ11" si="71">CO10/CP10*100</f>
        <v>#N/A</v>
      </c>
      <c r="CR10" s="106" t="s">
        <v>2368</v>
      </c>
      <c r="CS10" s="270" t="s">
        <v>2729</v>
      </c>
      <c r="CT10" s="106" t="s">
        <v>2690</v>
      </c>
      <c r="CV10" s="1" t="e">
        <v>#N/A</v>
      </c>
      <c r="CW10" s="1" t="e">
        <v>#N/A</v>
      </c>
      <c r="CX10" s="1" t="e">
        <v>#N/A</v>
      </c>
      <c r="CY10" s="1" t="e">
        <v>#N/A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t="e">
        <v>#N/A</v>
      </c>
      <c r="DH10" s="106" t="e">
        <f t="shared" si="19"/>
        <v>#N/A</v>
      </c>
      <c r="DI10" s="106"/>
      <c r="DJ10" s="27" t="e">
        <f t="shared" ref="DJ10:DJ11" si="72">DH10/DI10*100</f>
        <v>#N/A</v>
      </c>
      <c r="DK10" s="106" t="s">
        <v>2368</v>
      </c>
      <c r="DL10" s="270" t="s">
        <v>2729</v>
      </c>
      <c r="DM10" s="106" t="s">
        <v>2690</v>
      </c>
      <c r="DO10" s="1" t="e">
        <v>#N/A</v>
      </c>
      <c r="DP10" s="1" t="e">
        <v>#N/A</v>
      </c>
      <c r="DQ10" s="1" t="e">
        <v>#N/A</v>
      </c>
      <c r="DR10" s="1" t="e">
        <v>#N/A</v>
      </c>
      <c r="DS10" t="e">
        <v>#N/A</v>
      </c>
      <c r="DT10" t="e">
        <v>#N/A</v>
      </c>
      <c r="DU10" t="e">
        <v>#N/A</v>
      </c>
      <c r="DV10" t="e">
        <v>#N/A</v>
      </c>
      <c r="DW10" t="e">
        <v>#N/A</v>
      </c>
      <c r="DX10" t="e">
        <v>#N/A</v>
      </c>
      <c r="DY10" t="e">
        <v>#N/A</v>
      </c>
      <c r="DZ10" t="e">
        <v>#N/A</v>
      </c>
      <c r="EA10" s="106" t="e">
        <f t="shared" si="20"/>
        <v>#N/A</v>
      </c>
      <c r="EB10" s="106"/>
      <c r="EC10" s="27" t="e">
        <f t="shared" si="21"/>
        <v>#N/A</v>
      </c>
      <c r="ED10" s="106" t="s">
        <v>2368</v>
      </c>
      <c r="EE10" s="270" t="s">
        <v>2729</v>
      </c>
      <c r="EF10" s="106" t="s">
        <v>2690</v>
      </c>
      <c r="EH10" s="1" t="e">
        <v>#N/A</v>
      </c>
      <c r="EI10" s="1" t="e">
        <v>#N/A</v>
      </c>
      <c r="EJ10" s="1" t="e">
        <v>#N/A</v>
      </c>
      <c r="EK10" s="1" t="e">
        <v>#N/A</v>
      </c>
      <c r="EL10" t="e">
        <v>#N/A</v>
      </c>
      <c r="EM10" t="e">
        <v>#N/A</v>
      </c>
      <c r="EN10" t="e">
        <v>#N/A</v>
      </c>
      <c r="EO10" t="e">
        <v>#N/A</v>
      </c>
      <c r="EP10" t="e">
        <v>#N/A</v>
      </c>
      <c r="EQ10" t="e">
        <v>#N/A</v>
      </c>
      <c r="ER10" t="e">
        <v>#N/A</v>
      </c>
      <c r="ES10" t="e">
        <v>#N/A</v>
      </c>
      <c r="ET10" s="106" t="e">
        <f t="shared" si="22"/>
        <v>#N/A</v>
      </c>
      <c r="EU10" s="106"/>
      <c r="EV10" s="27"/>
      <c r="EW10" s="106" t="s">
        <v>2368</v>
      </c>
      <c r="EX10" s="270" t="s">
        <v>2729</v>
      </c>
      <c r="EY10" s="106" t="s">
        <v>2690</v>
      </c>
      <c r="FA10" s="1" t="e">
        <v>#N/A</v>
      </c>
      <c r="FB10" s="1" t="e">
        <v>#N/A</v>
      </c>
      <c r="FC10" s="1" t="e">
        <v>#N/A</v>
      </c>
      <c r="FD10" s="1" t="e">
        <v>#N/A</v>
      </c>
      <c r="FE10" t="e">
        <v>#N/A</v>
      </c>
      <c r="FF10" t="e">
        <v>#N/A</v>
      </c>
      <c r="FG10" t="e">
        <v>#N/A</v>
      </c>
      <c r="FH10" t="e">
        <v>#N/A</v>
      </c>
      <c r="FI10" t="e">
        <v>#N/A</v>
      </c>
      <c r="FJ10" t="e">
        <v>#N/A</v>
      </c>
      <c r="FK10" t="e">
        <v>#N/A</v>
      </c>
      <c r="FL10" t="e">
        <v>#N/A</v>
      </c>
      <c r="FM10" s="106" t="e">
        <f t="shared" si="24"/>
        <v>#N/A</v>
      </c>
      <c r="FN10" s="106"/>
      <c r="FO10" s="27"/>
      <c r="FP10" s="106" t="s">
        <v>2368</v>
      </c>
      <c r="FQ10" s="270" t="s">
        <v>2729</v>
      </c>
      <c r="FR10" s="106" t="s">
        <v>2690</v>
      </c>
      <c r="FT10" s="1" t="e">
        <v>#N/A</v>
      </c>
      <c r="FU10" s="1" t="e">
        <v>#N/A</v>
      </c>
      <c r="FV10" s="1" t="e">
        <v>#N/A</v>
      </c>
      <c r="FW10" s="1" t="e">
        <v>#N/A</v>
      </c>
      <c r="FX10" t="e">
        <v>#N/A</v>
      </c>
      <c r="FY10" t="e">
        <v>#N/A</v>
      </c>
      <c r="FZ10" t="e">
        <v>#N/A</v>
      </c>
      <c r="GA10" t="e">
        <v>#N/A</v>
      </c>
      <c r="GB10" t="e">
        <v>#N/A</v>
      </c>
      <c r="GC10" t="e">
        <v>#N/A</v>
      </c>
      <c r="GD10" t="e">
        <v>#N/A</v>
      </c>
      <c r="GE10" t="e">
        <v>#N/A</v>
      </c>
      <c r="GF10" s="106" t="e">
        <f t="shared" si="25"/>
        <v>#N/A</v>
      </c>
      <c r="GG10" s="106"/>
      <c r="GH10" s="27"/>
      <c r="GI10" s="106" t="s">
        <v>2368</v>
      </c>
      <c r="GJ10" s="270" t="s">
        <v>2729</v>
      </c>
      <c r="GK10" s="106" t="s">
        <v>2690</v>
      </c>
      <c r="GM10" s="1" t="e">
        <v>#N/A</v>
      </c>
      <c r="GN10" s="1" t="e">
        <v>#N/A</v>
      </c>
      <c r="GO10" s="1" t="e">
        <v>#N/A</v>
      </c>
      <c r="GP10" s="1" t="e">
        <v>#N/A</v>
      </c>
      <c r="GQ10" t="e">
        <v>#N/A</v>
      </c>
      <c r="GR10" t="e">
        <v>#N/A</v>
      </c>
      <c r="GS10" t="e">
        <v>#N/A</v>
      </c>
      <c r="GT10" t="e">
        <v>#N/A</v>
      </c>
      <c r="GU10" t="e">
        <v>#N/A</v>
      </c>
      <c r="GV10" t="e">
        <v>#N/A</v>
      </c>
      <c r="GW10" t="e">
        <v>#N/A</v>
      </c>
      <c r="GX10" t="e">
        <v>#N/A</v>
      </c>
      <c r="GY10" t="e">
        <f t="shared" si="26"/>
        <v>#N/A</v>
      </c>
      <c r="GZ10" s="106"/>
      <c r="HA10" s="27"/>
      <c r="HB10" s="106" t="s">
        <v>2368</v>
      </c>
      <c r="HC10" s="270" t="s">
        <v>2729</v>
      </c>
      <c r="HD10" s="106" t="s">
        <v>2690</v>
      </c>
      <c r="HF10" s="1" t="e">
        <v>#N/A</v>
      </c>
      <c r="HG10" s="1" t="e">
        <v>#N/A</v>
      </c>
      <c r="HH10" s="1" t="e">
        <v>#N/A</v>
      </c>
      <c r="HI10" s="1" t="e">
        <v>#N/A</v>
      </c>
      <c r="HJ10" t="e">
        <v>#N/A</v>
      </c>
      <c r="HK10" t="e">
        <v>#N/A</v>
      </c>
      <c r="HL10" t="e">
        <v>#N/A</v>
      </c>
      <c r="HM10" t="e">
        <v>#N/A</v>
      </c>
      <c r="HN10" t="e">
        <v>#N/A</v>
      </c>
      <c r="HO10" t="e">
        <v>#N/A</v>
      </c>
      <c r="HP10" t="e">
        <v>#N/A</v>
      </c>
      <c r="HQ10" t="e">
        <v>#N/A</v>
      </c>
      <c r="HR10" t="e">
        <f t="shared" si="27"/>
        <v>#N/A</v>
      </c>
      <c r="HS10" s="106"/>
      <c r="HT10" s="27"/>
      <c r="HU10" s="106" t="s">
        <v>2368</v>
      </c>
      <c r="HV10" s="270" t="s">
        <v>2729</v>
      </c>
      <c r="HW10" s="106" t="s">
        <v>2690</v>
      </c>
      <c r="HY10" s="1" t="e">
        <v>#N/A</v>
      </c>
      <c r="HZ10" s="1" t="e">
        <v>#N/A</v>
      </c>
      <c r="IA10" s="1" t="e">
        <v>#N/A</v>
      </c>
      <c r="IB10" s="1" t="e">
        <v>#N/A</v>
      </c>
      <c r="IC10" t="e">
        <v>#N/A</v>
      </c>
      <c r="ID10" t="e">
        <v>#N/A</v>
      </c>
      <c r="IE10" t="e">
        <v>#N/A</v>
      </c>
      <c r="IF10" t="e">
        <v>#N/A</v>
      </c>
      <c r="IG10" t="e">
        <v>#N/A</v>
      </c>
      <c r="IH10" t="e">
        <v>#N/A</v>
      </c>
      <c r="II10" t="e">
        <v>#N/A</v>
      </c>
      <c r="IJ10" t="e">
        <v>#N/A</v>
      </c>
      <c r="IK10" t="e">
        <f t="shared" si="28"/>
        <v>#N/A</v>
      </c>
      <c r="IL10" s="106"/>
      <c r="IM10" s="27"/>
      <c r="IN10" s="106" t="s">
        <v>2368</v>
      </c>
      <c r="IO10" s="270" t="s">
        <v>2729</v>
      </c>
      <c r="IP10" s="106" t="s">
        <v>2690</v>
      </c>
      <c r="IR10" s="1" t="e">
        <v>#N/A</v>
      </c>
      <c r="IS10" s="1" t="e">
        <v>#N/A</v>
      </c>
      <c r="IT10" s="1" t="e">
        <v>#N/A</v>
      </c>
      <c r="IU10" s="1" t="e">
        <v>#N/A</v>
      </c>
      <c r="IV10" t="e">
        <v>#N/A</v>
      </c>
      <c r="IW10" t="e">
        <v>#N/A</v>
      </c>
      <c r="IX10" t="e">
        <v>#N/A</v>
      </c>
      <c r="IY10" t="e">
        <v>#N/A</v>
      </c>
      <c r="IZ10" t="e">
        <v>#N/A</v>
      </c>
      <c r="JA10" t="e">
        <v>#N/A</v>
      </c>
      <c r="JB10" t="e">
        <v>#N/A</v>
      </c>
      <c r="JC10" t="e">
        <v>#N/A</v>
      </c>
      <c r="JD10" t="e">
        <f t="shared" si="29"/>
        <v>#N/A</v>
      </c>
      <c r="JE10" s="106"/>
      <c r="JF10" s="27"/>
      <c r="JG10" s="106" t="s">
        <v>2368</v>
      </c>
      <c r="JH10" s="270" t="s">
        <v>2729</v>
      </c>
      <c r="JI10" s="106" t="s">
        <v>2690</v>
      </c>
      <c r="JK10" s="1" t="e">
        <v>#N/A</v>
      </c>
      <c r="JL10" s="1" t="e">
        <v>#N/A</v>
      </c>
      <c r="JM10" s="1" t="e">
        <v>#N/A</v>
      </c>
      <c r="JN10" s="1" t="e">
        <v>#N/A</v>
      </c>
      <c r="JO10" t="e">
        <v>#N/A</v>
      </c>
      <c r="JP10" t="e">
        <v>#N/A</v>
      </c>
      <c r="JQ10" t="e">
        <v>#N/A</v>
      </c>
      <c r="JR10" t="e">
        <v>#N/A</v>
      </c>
      <c r="JS10" t="e">
        <v>#N/A</v>
      </c>
      <c r="JT10" t="e">
        <v>#N/A</v>
      </c>
      <c r="JU10" t="e">
        <v>#N/A</v>
      </c>
      <c r="JV10" t="e">
        <v>#N/A</v>
      </c>
      <c r="JW10" t="e">
        <f t="shared" si="30"/>
        <v>#N/A</v>
      </c>
      <c r="JX10" s="106"/>
      <c r="JY10" s="27"/>
      <c r="JZ10" s="106" t="s">
        <v>2368</v>
      </c>
      <c r="KA10" s="270" t="s">
        <v>2729</v>
      </c>
      <c r="KB10" s="106" t="s">
        <v>2690</v>
      </c>
      <c r="KD10" s="1" t="e">
        <v>#N/A</v>
      </c>
      <c r="KE10" s="1" t="e">
        <v>#N/A</v>
      </c>
      <c r="KF10" s="1" t="e">
        <v>#N/A</v>
      </c>
      <c r="KG10" s="1" t="e">
        <v>#N/A</v>
      </c>
      <c r="KH10" t="e">
        <v>#N/A</v>
      </c>
      <c r="KI10" t="e">
        <v>#N/A</v>
      </c>
      <c r="KJ10" t="e">
        <v>#N/A</v>
      </c>
      <c r="KK10" t="e">
        <v>#N/A</v>
      </c>
      <c r="KL10" t="e">
        <v>#N/A</v>
      </c>
      <c r="KM10" t="e">
        <v>#N/A</v>
      </c>
      <c r="KN10" t="e">
        <v>#N/A</v>
      </c>
      <c r="KO10" t="e">
        <v>#N/A</v>
      </c>
      <c r="KP10" t="e">
        <f t="shared" si="31"/>
        <v>#N/A</v>
      </c>
      <c r="KQ10" s="106"/>
      <c r="KR10" s="27"/>
      <c r="KS10" s="106" t="s">
        <v>2368</v>
      </c>
      <c r="KT10" s="270" t="s">
        <v>2729</v>
      </c>
      <c r="KU10" s="106" t="s">
        <v>2690</v>
      </c>
      <c r="KW10" s="1" t="e">
        <v>#N/A</v>
      </c>
      <c r="KX10" s="1" t="e">
        <v>#N/A</v>
      </c>
      <c r="KY10" s="1" t="e">
        <v>#N/A</v>
      </c>
      <c r="KZ10" s="1" t="e">
        <v>#N/A</v>
      </c>
      <c r="LA10" t="e">
        <v>#N/A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f t="shared" si="32"/>
        <v>#N/A</v>
      </c>
      <c r="LJ10" s="106"/>
      <c r="LK10" s="27"/>
      <c r="LL10" s="106" t="s">
        <v>2368</v>
      </c>
      <c r="LM10" s="270" t="s">
        <v>2729</v>
      </c>
      <c r="LN10" s="106" t="s">
        <v>2690</v>
      </c>
      <c r="LP10" s="1" t="e">
        <v>#N/A</v>
      </c>
      <c r="LQ10" s="1" t="e">
        <v>#N/A</v>
      </c>
      <c r="LR10" s="1" t="e">
        <v>#N/A</v>
      </c>
      <c r="LS10" s="1" t="e">
        <v>#N/A</v>
      </c>
      <c r="LT10" t="e">
        <v>#N/A</v>
      </c>
      <c r="LU10" t="e">
        <v>#N/A</v>
      </c>
      <c r="LV10" t="e">
        <v>#N/A</v>
      </c>
      <c r="LW10" t="e">
        <v>#N/A</v>
      </c>
      <c r="LX10" t="e">
        <v>#N/A</v>
      </c>
      <c r="LY10" t="e">
        <v>#N/A</v>
      </c>
      <c r="LZ10" t="e">
        <v>#N/A</v>
      </c>
      <c r="MA10" t="e">
        <v>#N/A</v>
      </c>
      <c r="MB10" t="e">
        <f t="shared" si="33"/>
        <v>#N/A</v>
      </c>
      <c r="MC10" s="106"/>
      <c r="MD10" s="27"/>
      <c r="ME10" s="106" t="s">
        <v>2368</v>
      </c>
      <c r="MF10" s="270" t="s">
        <v>2729</v>
      </c>
      <c r="MG10" s="106" t="s">
        <v>2690</v>
      </c>
      <c r="MI10" s="1" t="e">
        <v>#N/A</v>
      </c>
      <c r="MJ10" s="1" t="e">
        <v>#N/A</v>
      </c>
      <c r="MK10" s="1" t="e">
        <v>#N/A</v>
      </c>
      <c r="ML10" s="1" t="e">
        <v>#N/A</v>
      </c>
      <c r="MM10" t="e">
        <v>#N/A</v>
      </c>
      <c r="MN10" t="e">
        <v>#N/A</v>
      </c>
      <c r="MO10" t="e">
        <v>#N/A</v>
      </c>
      <c r="MP10" t="e">
        <v>#N/A</v>
      </c>
      <c r="MQ10" t="e">
        <v>#N/A</v>
      </c>
      <c r="MR10" t="e">
        <v>#N/A</v>
      </c>
      <c r="MS10" t="e">
        <v>#N/A</v>
      </c>
      <c r="MT10" t="e">
        <v>#N/A</v>
      </c>
      <c r="MV10" s="106"/>
      <c r="MW10" s="27"/>
      <c r="MX10" s="106" t="s">
        <v>2368</v>
      </c>
      <c r="MY10" s="270" t="s">
        <v>2729</v>
      </c>
      <c r="MZ10" s="106" t="s">
        <v>2690</v>
      </c>
      <c r="NB10" s="1" t="e">
        <v>#N/A</v>
      </c>
      <c r="NC10" s="1" t="e">
        <v>#N/A</v>
      </c>
      <c r="ND10" s="1" t="e">
        <v>#N/A</v>
      </c>
      <c r="NE10" s="1" t="e">
        <v>#N/A</v>
      </c>
      <c r="NF10" t="e">
        <v>#N/A</v>
      </c>
      <c r="NG10" t="e">
        <v>#N/A</v>
      </c>
      <c r="NH10" t="e">
        <v>#N/A</v>
      </c>
      <c r="NI10" t="e">
        <v>#N/A</v>
      </c>
      <c r="NJ10" t="e">
        <v>#N/A</v>
      </c>
      <c r="NK10" t="e">
        <v>#N/A</v>
      </c>
      <c r="NL10" t="e">
        <v>#N/A</v>
      </c>
      <c r="NM10" t="e">
        <v>#N/A</v>
      </c>
      <c r="NN10" t="e">
        <f t="shared" si="36"/>
        <v>#N/A</v>
      </c>
      <c r="NO10" s="106"/>
      <c r="NP10" s="27"/>
      <c r="NQ10" s="106" t="s">
        <v>2368</v>
      </c>
      <c r="NR10" s="270" t="s">
        <v>2729</v>
      </c>
      <c r="NS10" s="106" t="s">
        <v>2690</v>
      </c>
      <c r="NU10" s="1" t="e">
        <v>#N/A</v>
      </c>
      <c r="NV10" s="1" t="e">
        <v>#N/A</v>
      </c>
      <c r="NW10" s="1" t="e">
        <v>#N/A</v>
      </c>
      <c r="NX10" s="1" t="e">
        <v>#N/A</v>
      </c>
      <c r="NY10" t="e">
        <v>#N/A</v>
      </c>
      <c r="NZ10" t="e">
        <v>#N/A</v>
      </c>
      <c r="OA10" t="e">
        <v>#N/A</v>
      </c>
      <c r="OB10" t="e">
        <v>#N/A</v>
      </c>
      <c r="OC10" t="e">
        <v>#N/A</v>
      </c>
      <c r="OD10" t="e">
        <v>#N/A</v>
      </c>
      <c r="OE10" t="e">
        <v>#N/A</v>
      </c>
      <c r="OF10" t="e">
        <v>#N/A</v>
      </c>
      <c r="OH10" s="106"/>
      <c r="OI10" s="27"/>
      <c r="OJ10" s="106" t="s">
        <v>2368</v>
      </c>
      <c r="OK10" s="270" t="s">
        <v>2729</v>
      </c>
      <c r="OL10" s="106" t="s">
        <v>2690</v>
      </c>
      <c r="ON10" s="1" t="e">
        <v>#N/A</v>
      </c>
      <c r="OO10" s="1" t="e">
        <v>#N/A</v>
      </c>
      <c r="OP10" s="1" t="e">
        <v>#N/A</v>
      </c>
      <c r="OQ10" s="1" t="e">
        <v>#N/A</v>
      </c>
      <c r="OR10" t="e">
        <v>#N/A</v>
      </c>
      <c r="OS10" t="e">
        <v>#N/A</v>
      </c>
      <c r="OT10" t="e">
        <v>#N/A</v>
      </c>
      <c r="OU10" t="e">
        <v>#N/A</v>
      </c>
      <c r="OV10" t="e">
        <v>#N/A</v>
      </c>
      <c r="OW10" t="e">
        <v>#N/A</v>
      </c>
      <c r="OX10" t="e">
        <v>#N/A</v>
      </c>
      <c r="OY10" t="e">
        <v>#N/A</v>
      </c>
      <c r="PA10" s="106"/>
      <c r="PB10" s="27"/>
      <c r="PC10" s="106" t="s">
        <v>2368</v>
      </c>
      <c r="PD10" s="270" t="s">
        <v>2729</v>
      </c>
      <c r="PE10" s="106" t="s">
        <v>2690</v>
      </c>
      <c r="PG10" s="1" t="e">
        <v>#N/A</v>
      </c>
      <c r="PH10" s="1" t="e">
        <v>#N/A</v>
      </c>
      <c r="PI10" s="1" t="e">
        <v>#N/A</v>
      </c>
      <c r="PJ10" s="1" t="e">
        <v>#N/A</v>
      </c>
      <c r="PK10" t="e">
        <v>#N/A</v>
      </c>
      <c r="PL10" t="e">
        <v>#N/A</v>
      </c>
      <c r="PM10" t="e">
        <v>#N/A</v>
      </c>
      <c r="PN10" t="e">
        <v>#N/A</v>
      </c>
      <c r="PO10" t="e">
        <v>#N/A</v>
      </c>
      <c r="PP10" t="e">
        <v>#N/A</v>
      </c>
      <c r="PQ10" t="e">
        <v>#N/A</v>
      </c>
      <c r="PR10" t="e">
        <v>#N/A</v>
      </c>
      <c r="PS10" t="e">
        <f t="shared" si="40"/>
        <v>#N/A</v>
      </c>
      <c r="PT10" s="106"/>
      <c r="PU10" s="27"/>
      <c r="PV10" s="106" t="s">
        <v>2368</v>
      </c>
      <c r="PW10" s="270" t="s">
        <v>2729</v>
      </c>
      <c r="PX10" s="106" t="s">
        <v>2690</v>
      </c>
      <c r="PZ10" s="1" t="e">
        <v>#N/A</v>
      </c>
      <c r="QA10" s="1" t="e">
        <v>#N/A</v>
      </c>
      <c r="QB10" s="1" t="e">
        <v>#N/A</v>
      </c>
      <c r="QC10" s="1" t="e">
        <v>#N/A</v>
      </c>
      <c r="QD10" t="e">
        <v>#N/A</v>
      </c>
      <c r="QE10" t="e">
        <v>#N/A</v>
      </c>
      <c r="QF10" t="e">
        <v>#N/A</v>
      </c>
      <c r="QG10" t="e">
        <v>#N/A</v>
      </c>
      <c r="QH10" t="e">
        <v>#N/A</v>
      </c>
      <c r="QI10" t="e">
        <v>#N/A</v>
      </c>
      <c r="QJ10" t="e">
        <v>#N/A</v>
      </c>
      <c r="QK10" t="e">
        <v>#N/A</v>
      </c>
      <c r="QL10" t="e">
        <f t="shared" si="41"/>
        <v>#N/A</v>
      </c>
      <c r="QM10" s="106"/>
      <c r="QN10" s="27"/>
      <c r="QO10" s="106" t="s">
        <v>2368</v>
      </c>
      <c r="QP10" s="270" t="s">
        <v>2729</v>
      </c>
      <c r="QQ10" s="106" t="s">
        <v>2690</v>
      </c>
      <c r="QS10" s="1" t="e">
        <v>#N/A</v>
      </c>
      <c r="QT10" s="1" t="e">
        <v>#N/A</v>
      </c>
      <c r="QU10" s="1" t="e">
        <v>#N/A</v>
      </c>
      <c r="QV10" s="1" t="e">
        <v>#N/A</v>
      </c>
      <c r="QW10" t="e">
        <v>#N/A</v>
      </c>
      <c r="QX10" t="e">
        <v>#N/A</v>
      </c>
      <c r="QY10" t="e">
        <v>#N/A</v>
      </c>
      <c r="QZ10" t="e">
        <v>#N/A</v>
      </c>
      <c r="RA10" t="e">
        <v>#N/A</v>
      </c>
      <c r="RB10" t="e">
        <v>#N/A</v>
      </c>
      <c r="RC10" t="e">
        <v>#N/A</v>
      </c>
      <c r="RD10" t="e">
        <v>#N/A</v>
      </c>
      <c r="RE10" t="e">
        <f t="shared" si="42"/>
        <v>#N/A</v>
      </c>
      <c r="RF10" s="106"/>
      <c r="RG10" s="27"/>
      <c r="RH10" s="106" t="s">
        <v>2368</v>
      </c>
      <c r="RI10" s="270" t="s">
        <v>2729</v>
      </c>
      <c r="RJ10" s="106" t="s">
        <v>2690</v>
      </c>
      <c r="RL10" s="1" t="e">
        <v>#N/A</v>
      </c>
      <c r="RM10" s="1" t="e">
        <v>#N/A</v>
      </c>
      <c r="RN10" s="1" t="e">
        <v>#N/A</v>
      </c>
      <c r="RO10" s="1" t="e">
        <v>#N/A</v>
      </c>
      <c r="RP10" t="e">
        <v>#N/A</v>
      </c>
      <c r="RQ10" t="e">
        <v>#N/A</v>
      </c>
      <c r="RR10" t="e">
        <v>#N/A</v>
      </c>
      <c r="RS10" t="e">
        <v>#N/A</v>
      </c>
      <c r="RT10" t="e">
        <v>#N/A</v>
      </c>
      <c r="RU10" t="e">
        <v>#N/A</v>
      </c>
      <c r="RV10" t="e">
        <v>#N/A</v>
      </c>
      <c r="RW10" t="e">
        <v>#N/A</v>
      </c>
      <c r="RX10" t="e">
        <f t="shared" si="43"/>
        <v>#N/A</v>
      </c>
      <c r="RY10" s="106"/>
      <c r="RZ10" s="27"/>
      <c r="SA10" s="106" t="s">
        <v>2368</v>
      </c>
      <c r="SB10" s="270" t="s">
        <v>2729</v>
      </c>
      <c r="SC10" s="106" t="s">
        <v>2690</v>
      </c>
      <c r="SE10" s="1" t="e">
        <v>#N/A</v>
      </c>
      <c r="SF10" s="1" t="e">
        <v>#N/A</v>
      </c>
      <c r="SG10" s="1" t="e">
        <v>#N/A</v>
      </c>
      <c r="SH10" s="1" t="e">
        <v>#N/A</v>
      </c>
      <c r="SI10" t="e">
        <v>#N/A</v>
      </c>
      <c r="SJ10" t="e">
        <v>#N/A</v>
      </c>
      <c r="SK10" t="e">
        <v>#N/A</v>
      </c>
      <c r="SL10" t="e">
        <v>#N/A</v>
      </c>
      <c r="SM10" t="e">
        <v>#N/A</v>
      </c>
      <c r="SN10" t="e">
        <v>#N/A</v>
      </c>
      <c r="SO10" t="e">
        <v>#N/A</v>
      </c>
      <c r="SP10" t="e">
        <v>#N/A</v>
      </c>
      <c r="SQ10" t="e">
        <f t="shared" si="44"/>
        <v>#N/A</v>
      </c>
      <c r="SR10" s="106"/>
      <c r="SS10" s="27"/>
      <c r="ST10" s="106" t="s">
        <v>2368</v>
      </c>
      <c r="SU10" s="270" t="s">
        <v>2729</v>
      </c>
      <c r="SV10" s="106" t="s">
        <v>2690</v>
      </c>
      <c r="SX10" t="e">
        <v>#N/A</v>
      </c>
      <c r="SY10" t="e">
        <v>#N/A</v>
      </c>
      <c r="SZ10" t="e">
        <v>#N/A</v>
      </c>
      <c r="TA10" t="e">
        <v>#N/A</v>
      </c>
      <c r="TB10" t="e">
        <v>#N/A</v>
      </c>
      <c r="TC10" t="e">
        <v>#N/A</v>
      </c>
      <c r="TD10" t="e">
        <v>#N/A</v>
      </c>
      <c r="TE10" t="e">
        <v>#N/A</v>
      </c>
      <c r="TF10" t="e">
        <v>#N/A</v>
      </c>
      <c r="TG10" t="e">
        <v>#N/A</v>
      </c>
      <c r="TH10" t="e">
        <v>#N/A</v>
      </c>
      <c r="TI10" t="e">
        <v>#N/A</v>
      </c>
      <c r="TJ10" t="e">
        <f t="shared" si="45"/>
        <v>#N/A</v>
      </c>
      <c r="TK10" s="106"/>
      <c r="TL10" s="27"/>
    </row>
    <row r="11" spans="1:532">
      <c r="A11" s="106" t="s">
        <v>2171</v>
      </c>
      <c r="B11" s="270" t="s">
        <v>2729</v>
      </c>
      <c r="C11" s="106" t="s">
        <v>2690</v>
      </c>
      <c r="E11" s="1">
        <v>0.33915509259259258</v>
      </c>
      <c r="F11" s="1">
        <v>0.27956018518518516</v>
      </c>
      <c r="G11" s="1">
        <v>3.1793981481481479E-2</v>
      </c>
      <c r="H11" s="1">
        <v>2.7789351851851853E-2</v>
      </c>
      <c r="I11">
        <v>164</v>
      </c>
      <c r="J11">
        <v>909</v>
      </c>
      <c r="K11">
        <v>962</v>
      </c>
      <c r="L11">
        <v>185</v>
      </c>
      <c r="M11">
        <v>0</v>
      </c>
      <c r="N11">
        <v>0</v>
      </c>
      <c r="O11">
        <v>0</v>
      </c>
      <c r="P11">
        <v>83.87</v>
      </c>
      <c r="Q11" s="106">
        <f t="shared" si="14"/>
        <v>724</v>
      </c>
      <c r="R11" s="106">
        <v>1067</v>
      </c>
      <c r="S11" s="27">
        <f t="shared" si="46"/>
        <v>67.853795688847242</v>
      </c>
      <c r="T11" s="106" t="s">
        <v>2171</v>
      </c>
      <c r="U11" s="270" t="s">
        <v>2729</v>
      </c>
      <c r="V11" s="106" t="s">
        <v>2690</v>
      </c>
      <c r="X11" s="1">
        <v>0</v>
      </c>
      <c r="Y11" s="1">
        <v>0</v>
      </c>
      <c r="Z11" s="1">
        <v>0</v>
      </c>
      <c r="AA11" s="1">
        <v>0</v>
      </c>
      <c r="AB11">
        <v>0</v>
      </c>
      <c r="AC11">
        <v>0</v>
      </c>
      <c r="AD11">
        <v>22</v>
      </c>
      <c r="AE11">
        <v>17</v>
      </c>
      <c r="AF11">
        <v>0</v>
      </c>
      <c r="AG11">
        <v>0</v>
      </c>
      <c r="AH11">
        <v>0</v>
      </c>
      <c r="AI11">
        <v>56.41</v>
      </c>
      <c r="AJ11" s="106">
        <f t="shared" si="15"/>
        <v>-17</v>
      </c>
      <c r="AK11" s="106"/>
      <c r="AL11" s="27" t="e">
        <f t="shared" si="68"/>
        <v>#DIV/0!</v>
      </c>
      <c r="AM11" s="106" t="s">
        <v>2171</v>
      </c>
      <c r="AN11" s="270" t="s">
        <v>2729</v>
      </c>
      <c r="AO11" s="106" t="s">
        <v>2690</v>
      </c>
      <c r="AQ11" s="1">
        <v>0.38248842592592597</v>
      </c>
      <c r="AR11" s="1">
        <v>0.29532407407407407</v>
      </c>
      <c r="AS11" s="1">
        <v>5.1435185185185188E-2</v>
      </c>
      <c r="AT11" s="1">
        <v>3.5717592592592592E-2</v>
      </c>
      <c r="AU11">
        <v>92</v>
      </c>
      <c r="AV11">
        <v>825</v>
      </c>
      <c r="AW11">
        <v>690</v>
      </c>
      <c r="AX11">
        <v>96</v>
      </c>
      <c r="AY11">
        <v>0</v>
      </c>
      <c r="AZ11">
        <v>0</v>
      </c>
      <c r="BA11">
        <v>0</v>
      </c>
      <c r="BB11">
        <v>87.79</v>
      </c>
      <c r="BC11" s="106">
        <f t="shared" si="16"/>
        <v>729</v>
      </c>
      <c r="BD11" s="106">
        <v>1067</v>
      </c>
      <c r="BE11" s="27">
        <f t="shared" si="69"/>
        <v>68.322399250234298</v>
      </c>
      <c r="BF11" s="106" t="s">
        <v>2171</v>
      </c>
      <c r="BG11" s="270" t="s">
        <v>2729</v>
      </c>
      <c r="BH11" s="106" t="s">
        <v>2690</v>
      </c>
      <c r="BJ11" s="1">
        <v>0.31908564814814816</v>
      </c>
      <c r="BK11" s="1">
        <v>0.27561342592592591</v>
      </c>
      <c r="BL11" s="1">
        <v>2.3576388888888893E-2</v>
      </c>
      <c r="BM11" s="1">
        <v>1.9884259259259258E-2</v>
      </c>
      <c r="BN11">
        <v>98</v>
      </c>
      <c r="BO11">
        <v>874</v>
      </c>
      <c r="BP11">
        <v>379</v>
      </c>
      <c r="BQ11">
        <v>109</v>
      </c>
      <c r="BR11">
        <v>0</v>
      </c>
      <c r="BS11">
        <v>0</v>
      </c>
      <c r="BT11">
        <v>0</v>
      </c>
      <c r="BU11">
        <v>77.66</v>
      </c>
      <c r="BV11" s="106">
        <f t="shared" si="17"/>
        <v>765</v>
      </c>
      <c r="BW11" s="106">
        <v>1067</v>
      </c>
      <c r="BX11" s="27">
        <f t="shared" si="70"/>
        <v>71.696344892221177</v>
      </c>
      <c r="BY11" s="106" t="s">
        <v>2171</v>
      </c>
      <c r="BZ11" s="270" t="s">
        <v>2729</v>
      </c>
      <c r="CA11" s="106" t="s">
        <v>2690</v>
      </c>
      <c r="CC11" s="1">
        <v>0.30722222222222223</v>
      </c>
      <c r="CD11" s="1">
        <v>0.25063657407407408</v>
      </c>
      <c r="CE11" s="1">
        <v>3.1030092592592592E-2</v>
      </c>
      <c r="CF11" s="1">
        <v>2.5543981481481483E-2</v>
      </c>
      <c r="CG11">
        <v>90</v>
      </c>
      <c r="CH11">
        <v>756</v>
      </c>
      <c r="CI11">
        <v>518</v>
      </c>
      <c r="CJ11">
        <v>101</v>
      </c>
      <c r="CK11">
        <v>0</v>
      </c>
      <c r="CL11">
        <v>0</v>
      </c>
      <c r="CM11">
        <v>0</v>
      </c>
      <c r="CN11">
        <v>83.68</v>
      </c>
      <c r="CO11" s="106">
        <f t="shared" si="18"/>
        <v>655</v>
      </c>
      <c r="CP11" s="106">
        <v>1067</v>
      </c>
      <c r="CQ11" s="27">
        <f t="shared" si="71"/>
        <v>61.387066541705714</v>
      </c>
      <c r="CR11" s="106" t="s">
        <v>2171</v>
      </c>
      <c r="CS11" s="270" t="s">
        <v>2729</v>
      </c>
      <c r="CT11" s="106" t="s">
        <v>2690</v>
      </c>
      <c r="CV11" s="1">
        <v>0.3175115740740741</v>
      </c>
      <c r="CW11" s="1">
        <v>0.26092592592592595</v>
      </c>
      <c r="CX11" s="1">
        <v>3.1030092592592592E-2</v>
      </c>
      <c r="CY11" s="1">
        <v>2.5543981481481483E-2</v>
      </c>
      <c r="CZ11">
        <v>103</v>
      </c>
      <c r="DA11">
        <v>801</v>
      </c>
      <c r="DB11">
        <v>868</v>
      </c>
      <c r="DC11">
        <v>136</v>
      </c>
      <c r="DD11">
        <v>0</v>
      </c>
      <c r="DE11">
        <v>0</v>
      </c>
      <c r="DF11">
        <v>0</v>
      </c>
      <c r="DG11">
        <v>86.45</v>
      </c>
      <c r="DH11" s="106">
        <f t="shared" si="19"/>
        <v>665</v>
      </c>
      <c r="DI11" s="106">
        <v>1067</v>
      </c>
      <c r="DJ11" s="27">
        <f t="shared" si="72"/>
        <v>62.324273664479847</v>
      </c>
      <c r="DK11" s="106" t="s">
        <v>2171</v>
      </c>
      <c r="DL11" s="270" t="s">
        <v>2729</v>
      </c>
      <c r="DM11" s="106" t="s">
        <v>2690</v>
      </c>
      <c r="DO11" s="1">
        <v>0.3444444444444445</v>
      </c>
      <c r="DP11" s="1">
        <v>0.25822916666666668</v>
      </c>
      <c r="DQ11" s="1">
        <v>4.8842592592592597E-2</v>
      </c>
      <c r="DR11" s="1">
        <v>3.7361111111111109E-2</v>
      </c>
      <c r="DS11">
        <v>83</v>
      </c>
      <c r="DT11">
        <v>770</v>
      </c>
      <c r="DU11">
        <v>808</v>
      </c>
      <c r="DV11">
        <v>113</v>
      </c>
      <c r="DW11">
        <v>0</v>
      </c>
      <c r="DX11">
        <v>0</v>
      </c>
      <c r="DY11">
        <v>0</v>
      </c>
      <c r="DZ11">
        <v>87.73</v>
      </c>
      <c r="EA11" s="106">
        <f t="shared" si="20"/>
        <v>657</v>
      </c>
      <c r="EB11" s="106">
        <v>1067</v>
      </c>
      <c r="EC11" s="27">
        <f t="shared" si="21"/>
        <v>61.574507966260541</v>
      </c>
      <c r="ED11" s="106" t="s">
        <v>2171</v>
      </c>
      <c r="EE11" s="270" t="s">
        <v>2729</v>
      </c>
      <c r="EF11" s="106" t="s">
        <v>2690</v>
      </c>
      <c r="EH11" s="1">
        <v>0.38199074074074074</v>
      </c>
      <c r="EI11" s="1">
        <v>0.27315972222222223</v>
      </c>
      <c r="EJ11" s="1">
        <v>8.0219907407407406E-2</v>
      </c>
      <c r="EK11" s="1">
        <v>2.8587962962962964E-2</v>
      </c>
      <c r="EL11">
        <v>94</v>
      </c>
      <c r="EM11">
        <v>876</v>
      </c>
      <c r="EN11">
        <v>546</v>
      </c>
      <c r="EO11">
        <v>131</v>
      </c>
      <c r="EP11">
        <v>0</v>
      </c>
      <c r="EQ11">
        <v>0</v>
      </c>
      <c r="ER11">
        <v>0</v>
      </c>
      <c r="ES11">
        <v>80.650000000000006</v>
      </c>
      <c r="ET11" s="106">
        <f t="shared" si="22"/>
        <v>745</v>
      </c>
      <c r="EU11" s="106">
        <v>1067</v>
      </c>
      <c r="EV11" s="27">
        <f t="shared" si="23"/>
        <v>69.821930646672911</v>
      </c>
      <c r="EW11" s="106" t="s">
        <v>2171</v>
      </c>
      <c r="EX11" s="270" t="s">
        <v>2729</v>
      </c>
      <c r="EY11" s="106" t="s">
        <v>2690</v>
      </c>
      <c r="FA11" s="1">
        <v>0.44697916666666665</v>
      </c>
      <c r="FB11" s="1">
        <v>0.32368055555555558</v>
      </c>
      <c r="FC11" s="1">
        <v>0.10200231481481481</v>
      </c>
      <c r="FD11" s="1">
        <v>2.1284722222222222E-2</v>
      </c>
      <c r="FE11">
        <v>146</v>
      </c>
      <c r="FF11">
        <v>1023</v>
      </c>
      <c r="FG11">
        <v>974</v>
      </c>
      <c r="FH11">
        <v>100</v>
      </c>
      <c r="FI11">
        <v>0</v>
      </c>
      <c r="FJ11">
        <v>0</v>
      </c>
      <c r="FK11">
        <v>0</v>
      </c>
      <c r="FL11">
        <v>90.69</v>
      </c>
      <c r="FM11" s="106">
        <f t="shared" si="24"/>
        <v>923</v>
      </c>
      <c r="FN11" s="106">
        <v>1067</v>
      </c>
      <c r="FO11" s="27">
        <f t="shared" si="52"/>
        <v>86.504217432052485</v>
      </c>
      <c r="FP11" s="106" t="s">
        <v>2171</v>
      </c>
      <c r="FQ11" s="270" t="s">
        <v>2729</v>
      </c>
      <c r="FR11" s="106" t="s">
        <v>2690</v>
      </c>
      <c r="FT11" s="1">
        <v>0.35336805555555556</v>
      </c>
      <c r="FU11" s="1">
        <v>0.23844907407407409</v>
      </c>
      <c r="FV11" s="1">
        <v>8.9328703703703702E-2</v>
      </c>
      <c r="FW11" s="1">
        <v>2.5567129629629634E-2</v>
      </c>
      <c r="FX11">
        <v>95</v>
      </c>
      <c r="FY11">
        <v>939</v>
      </c>
      <c r="FZ11">
        <v>1519</v>
      </c>
      <c r="GA11">
        <v>211</v>
      </c>
      <c r="GB11">
        <v>0</v>
      </c>
      <c r="GC11">
        <v>0</v>
      </c>
      <c r="GD11">
        <v>0</v>
      </c>
      <c r="GE11">
        <v>87.8</v>
      </c>
      <c r="GF11" s="106">
        <f t="shared" si="25"/>
        <v>728</v>
      </c>
      <c r="GG11" s="106">
        <v>1067</v>
      </c>
      <c r="GH11" s="27">
        <f t="shared" ref="GH11:GH22" si="73">GF11/GG11*100</f>
        <v>68.228678537956881</v>
      </c>
      <c r="GI11" s="106" t="s">
        <v>2171</v>
      </c>
      <c r="GJ11" s="270" t="s">
        <v>2729</v>
      </c>
      <c r="GK11" s="106" t="s">
        <v>2690</v>
      </c>
      <c r="GM11" s="1">
        <v>0.32396990740740739</v>
      </c>
      <c r="GN11" s="1">
        <v>0.21625000000000003</v>
      </c>
      <c r="GO11" s="1">
        <v>7.8368055555555552E-2</v>
      </c>
      <c r="GP11" s="1">
        <v>2.9351851851851851E-2</v>
      </c>
      <c r="GQ11">
        <v>109</v>
      </c>
      <c r="GR11">
        <v>682</v>
      </c>
      <c r="GS11">
        <v>1675</v>
      </c>
      <c r="GT11">
        <v>123</v>
      </c>
      <c r="GU11">
        <v>0</v>
      </c>
      <c r="GV11">
        <v>0</v>
      </c>
      <c r="GW11">
        <v>0</v>
      </c>
      <c r="GX11">
        <v>93.16</v>
      </c>
      <c r="GY11">
        <f t="shared" si="26"/>
        <v>559</v>
      </c>
      <c r="GZ11" s="106">
        <v>1067</v>
      </c>
      <c r="HA11" s="27">
        <f t="shared" ref="HA11:HA13" si="74">GY11/GZ11*100</f>
        <v>52.389878163074044</v>
      </c>
      <c r="HB11" s="106" t="s">
        <v>2171</v>
      </c>
      <c r="HC11" s="270" t="s">
        <v>2729</v>
      </c>
      <c r="HD11" s="106" t="s">
        <v>2690</v>
      </c>
      <c r="HF11" s="1">
        <v>0.48730324074074072</v>
      </c>
      <c r="HG11" s="1">
        <v>0.35993055555555559</v>
      </c>
      <c r="HH11" s="1">
        <v>8.7314814814814803E-2</v>
      </c>
      <c r="HI11" s="1">
        <v>4.0046296296296295E-2</v>
      </c>
      <c r="HJ11">
        <v>128</v>
      </c>
      <c r="HK11">
        <v>1101</v>
      </c>
      <c r="HL11">
        <v>1791</v>
      </c>
      <c r="HM11">
        <v>136</v>
      </c>
      <c r="HN11">
        <v>0</v>
      </c>
      <c r="HO11">
        <v>0</v>
      </c>
      <c r="HP11">
        <v>0</v>
      </c>
      <c r="HQ11">
        <v>92.94</v>
      </c>
      <c r="HR11">
        <f t="shared" si="27"/>
        <v>965</v>
      </c>
      <c r="HS11" s="106">
        <v>1067</v>
      </c>
      <c r="HT11" s="27">
        <f t="shared" ref="HT11" si="75">HR11/HS11*100</f>
        <v>90.440487347703851</v>
      </c>
      <c r="HU11" s="106" t="s">
        <v>2171</v>
      </c>
      <c r="HV11" s="270" t="s">
        <v>2729</v>
      </c>
      <c r="HW11" s="106" t="s">
        <v>2690</v>
      </c>
      <c r="HY11" s="1">
        <v>0.4495601851851852</v>
      </c>
      <c r="HZ11" s="1">
        <v>0.33557870370370368</v>
      </c>
      <c r="IA11" s="1">
        <v>8.7488425925925928E-2</v>
      </c>
      <c r="IB11" s="1">
        <v>2.6469907407407411E-2</v>
      </c>
      <c r="IC11">
        <v>158</v>
      </c>
      <c r="ID11">
        <v>1162</v>
      </c>
      <c r="IE11">
        <v>1424</v>
      </c>
      <c r="IF11">
        <v>76</v>
      </c>
      <c r="IG11">
        <v>0</v>
      </c>
      <c r="IH11">
        <v>0</v>
      </c>
      <c r="II11">
        <v>0</v>
      </c>
      <c r="IJ11">
        <v>94.93</v>
      </c>
      <c r="IK11">
        <f t="shared" si="28"/>
        <v>1086</v>
      </c>
      <c r="IL11" s="106">
        <v>1067</v>
      </c>
      <c r="IM11" s="27">
        <f t="shared" ref="IM11" si="76">IK11/IL11*100</f>
        <v>101.78069353327086</v>
      </c>
      <c r="IN11" s="106" t="s">
        <v>2171</v>
      </c>
      <c r="IO11" s="270" t="s">
        <v>2729</v>
      </c>
      <c r="IP11" s="106" t="s">
        <v>2690</v>
      </c>
      <c r="IR11" s="1">
        <v>0.43587962962962962</v>
      </c>
      <c r="IS11" s="1">
        <v>0.3392013888888889</v>
      </c>
      <c r="IT11" s="1">
        <v>5.9525462962962961E-2</v>
      </c>
      <c r="IU11" s="1">
        <v>3.7141203703703704E-2</v>
      </c>
      <c r="IV11">
        <v>78</v>
      </c>
      <c r="IW11">
        <v>1135</v>
      </c>
      <c r="IX11">
        <v>686</v>
      </c>
      <c r="IY11">
        <v>29</v>
      </c>
      <c r="IZ11">
        <v>0</v>
      </c>
      <c r="JA11">
        <v>0</v>
      </c>
      <c r="JB11">
        <v>0</v>
      </c>
      <c r="JC11">
        <v>95.94</v>
      </c>
      <c r="JD11">
        <f t="shared" si="29"/>
        <v>1106</v>
      </c>
      <c r="JE11" s="106">
        <v>1067</v>
      </c>
      <c r="JF11" s="27">
        <f t="shared" ref="JF11" si="77">JD11/JE11*100</f>
        <v>103.65510777881912</v>
      </c>
      <c r="JG11" s="106" t="s">
        <v>2171</v>
      </c>
      <c r="JH11" s="270" t="s">
        <v>2729</v>
      </c>
      <c r="JI11" s="106" t="s">
        <v>2690</v>
      </c>
      <c r="JK11" s="1">
        <v>0</v>
      </c>
      <c r="JL11" s="1">
        <v>0</v>
      </c>
      <c r="JM11" s="1">
        <v>0</v>
      </c>
      <c r="JN11" s="1">
        <v>0</v>
      </c>
      <c r="JO11">
        <v>0</v>
      </c>
      <c r="JP11">
        <v>0</v>
      </c>
      <c r="JQ11">
        <v>488</v>
      </c>
      <c r="JR11">
        <v>10</v>
      </c>
      <c r="JS11">
        <v>0</v>
      </c>
      <c r="JT11">
        <v>0</v>
      </c>
      <c r="JU11">
        <v>0</v>
      </c>
      <c r="JV11">
        <v>97.99</v>
      </c>
      <c r="JW11">
        <f t="shared" si="30"/>
        <v>-10</v>
      </c>
      <c r="JX11" s="106"/>
      <c r="JY11" s="27"/>
      <c r="JZ11" s="106" t="s">
        <v>2171</v>
      </c>
      <c r="KA11" s="270" t="s">
        <v>2729</v>
      </c>
      <c r="KB11" s="106" t="s">
        <v>2690</v>
      </c>
      <c r="KD11" s="1">
        <v>0</v>
      </c>
      <c r="KE11" s="1">
        <v>0</v>
      </c>
      <c r="KF11" s="1">
        <v>0</v>
      </c>
      <c r="KG11" s="1">
        <v>0</v>
      </c>
      <c r="KH11">
        <v>0</v>
      </c>
      <c r="KI11">
        <v>0</v>
      </c>
      <c r="KJ11">
        <v>23</v>
      </c>
      <c r="KK11">
        <v>6</v>
      </c>
      <c r="KL11">
        <v>0</v>
      </c>
      <c r="KM11">
        <v>0</v>
      </c>
      <c r="KN11">
        <v>0</v>
      </c>
      <c r="KO11">
        <v>79.31</v>
      </c>
      <c r="KP11">
        <f t="shared" si="31"/>
        <v>-6</v>
      </c>
      <c r="KQ11" s="106"/>
      <c r="KR11" s="27"/>
      <c r="KS11" s="106" t="s">
        <v>2171</v>
      </c>
      <c r="KT11" s="270" t="s">
        <v>2729</v>
      </c>
      <c r="KU11" s="106" t="s">
        <v>2690</v>
      </c>
      <c r="KW11" s="1">
        <v>0.34004629629629629</v>
      </c>
      <c r="KX11" s="1">
        <v>0.25792824074074078</v>
      </c>
      <c r="KY11" s="1">
        <v>4.8993055555555554E-2</v>
      </c>
      <c r="KZ11" s="1">
        <v>3.3101851851851848E-2</v>
      </c>
      <c r="LA11">
        <v>257</v>
      </c>
      <c r="LB11">
        <v>866</v>
      </c>
      <c r="LC11">
        <v>105</v>
      </c>
      <c r="LD11">
        <v>7</v>
      </c>
      <c r="LE11">
        <v>0</v>
      </c>
      <c r="LF11">
        <v>0</v>
      </c>
      <c r="LG11">
        <v>0</v>
      </c>
      <c r="LH11">
        <v>93.75</v>
      </c>
      <c r="LI11">
        <f t="shared" si="32"/>
        <v>859</v>
      </c>
      <c r="LJ11" s="106">
        <v>1067</v>
      </c>
      <c r="LK11" s="27">
        <f t="shared" ref="LK11" si="78">LI11/LJ11*100</f>
        <v>80.506091846298034</v>
      </c>
      <c r="LL11" s="106" t="s">
        <v>2171</v>
      </c>
      <c r="LM11" s="270" t="s">
        <v>2729</v>
      </c>
      <c r="LN11" s="106" t="s">
        <v>2690</v>
      </c>
      <c r="LP11" s="1">
        <v>0.51607638888888896</v>
      </c>
      <c r="LQ11" s="1">
        <v>0.31042824074074077</v>
      </c>
      <c r="LR11" s="1">
        <v>0.16947916666666665</v>
      </c>
      <c r="LS11" s="1">
        <v>3.6168981481481483E-2</v>
      </c>
      <c r="LT11">
        <v>296</v>
      </c>
      <c r="LU11">
        <v>1070</v>
      </c>
      <c r="LV11">
        <v>121</v>
      </c>
      <c r="LW11">
        <v>14</v>
      </c>
      <c r="LX11">
        <v>0</v>
      </c>
      <c r="LY11">
        <v>0</v>
      </c>
      <c r="LZ11">
        <v>0</v>
      </c>
      <c r="MA11">
        <v>89.63</v>
      </c>
      <c r="MB11">
        <f t="shared" si="33"/>
        <v>1056</v>
      </c>
      <c r="MC11" s="106">
        <v>1067</v>
      </c>
      <c r="MD11" s="27">
        <f t="shared" ref="MD11" si="79">MB11/MC11*100</f>
        <v>98.969072164948457</v>
      </c>
      <c r="ME11" s="106" t="s">
        <v>2171</v>
      </c>
      <c r="MF11" s="270" t="s">
        <v>2729</v>
      </c>
      <c r="MG11" s="106" t="s">
        <v>2690</v>
      </c>
      <c r="MI11" s="1">
        <v>0.34616898148148145</v>
      </c>
      <c r="MJ11" s="1">
        <v>0.28634259259259259</v>
      </c>
      <c r="MK11" s="1">
        <v>3.2916666666666664E-2</v>
      </c>
      <c r="ML11" s="1">
        <v>2.6898148148148147E-2</v>
      </c>
      <c r="MM11">
        <v>139</v>
      </c>
      <c r="MN11">
        <v>880</v>
      </c>
      <c r="MO11">
        <v>974</v>
      </c>
      <c r="MP11">
        <v>41</v>
      </c>
      <c r="MQ11">
        <v>0</v>
      </c>
      <c r="MR11">
        <v>0</v>
      </c>
      <c r="MS11">
        <v>0</v>
      </c>
      <c r="MT11">
        <v>95.96</v>
      </c>
      <c r="MU11">
        <f t="shared" si="34"/>
        <v>839</v>
      </c>
      <c r="MV11" s="106">
        <v>1067</v>
      </c>
      <c r="MW11" s="27">
        <f t="shared" ref="MW11:MW12" si="80">MU11/MV11*100</f>
        <v>78.631677600749754</v>
      </c>
      <c r="MX11" s="106" t="s">
        <v>2171</v>
      </c>
      <c r="MY11" s="270" t="s">
        <v>2729</v>
      </c>
      <c r="MZ11" s="106" t="s">
        <v>2690</v>
      </c>
      <c r="NB11" s="1">
        <v>0.32337962962962963</v>
      </c>
      <c r="NC11" s="1">
        <v>0.27241898148148147</v>
      </c>
      <c r="ND11" s="1">
        <v>2.3553240740740739E-2</v>
      </c>
      <c r="NE11" s="1">
        <v>2.7395833333333338E-2</v>
      </c>
      <c r="NF11">
        <v>96</v>
      </c>
      <c r="NG11">
        <v>979</v>
      </c>
      <c r="NH11">
        <v>359</v>
      </c>
      <c r="NI11">
        <v>7</v>
      </c>
      <c r="NJ11">
        <v>0</v>
      </c>
      <c r="NK11">
        <v>0</v>
      </c>
      <c r="NL11">
        <v>0</v>
      </c>
      <c r="NM11">
        <v>98.09</v>
      </c>
      <c r="NN11">
        <f t="shared" si="36"/>
        <v>972</v>
      </c>
      <c r="NO11" s="106">
        <v>1067</v>
      </c>
      <c r="NP11" s="27">
        <f t="shared" ref="NP11:NP12" si="81">NN11/NO11*100</f>
        <v>91.09653233364574</v>
      </c>
      <c r="NQ11" s="106" t="s">
        <v>2171</v>
      </c>
      <c r="NR11" s="270" t="s">
        <v>2729</v>
      </c>
      <c r="NS11" s="106" t="s">
        <v>2690</v>
      </c>
      <c r="NU11" s="1">
        <v>0.32100694444444444</v>
      </c>
      <c r="NV11" s="1">
        <v>0.25509259259259259</v>
      </c>
      <c r="NW11" s="1">
        <v>3.3726851851851855E-2</v>
      </c>
      <c r="NX11" s="1">
        <v>3.2175925925925927E-2</v>
      </c>
      <c r="NY11">
        <v>94</v>
      </c>
      <c r="NZ11">
        <v>1005</v>
      </c>
      <c r="OA11">
        <v>530</v>
      </c>
      <c r="OB11">
        <v>52</v>
      </c>
      <c r="OC11">
        <v>0</v>
      </c>
      <c r="OD11">
        <v>0</v>
      </c>
      <c r="OE11">
        <v>0</v>
      </c>
      <c r="OF11">
        <v>91.07</v>
      </c>
      <c r="OG11">
        <f t="shared" si="38"/>
        <v>953</v>
      </c>
      <c r="OH11" s="106">
        <v>1067</v>
      </c>
      <c r="OI11" s="27">
        <f t="shared" ref="OI11:OI20" si="82">OG11/OH11*100</f>
        <v>89.315838800374877</v>
      </c>
      <c r="OJ11" s="106" t="s">
        <v>2171</v>
      </c>
      <c r="OK11" s="270" t="s">
        <v>2729</v>
      </c>
      <c r="OL11" s="106" t="s">
        <v>2690</v>
      </c>
      <c r="ON11" s="1">
        <v>0.35130787037037042</v>
      </c>
      <c r="OO11" s="1">
        <v>0.27807870370370369</v>
      </c>
      <c r="OP11" s="1">
        <v>4.9768518518518517E-2</v>
      </c>
      <c r="OQ11" s="1">
        <v>2.344907407407407E-2</v>
      </c>
      <c r="OR11">
        <v>76</v>
      </c>
      <c r="OS11">
        <v>1108</v>
      </c>
      <c r="OT11">
        <v>469</v>
      </c>
      <c r="OU11">
        <v>30</v>
      </c>
      <c r="OV11">
        <v>0</v>
      </c>
      <c r="OW11">
        <v>0</v>
      </c>
      <c r="OX11">
        <v>0</v>
      </c>
      <c r="OY11">
        <v>93.99</v>
      </c>
      <c r="OZ11">
        <f t="shared" si="39"/>
        <v>1078</v>
      </c>
      <c r="PA11" s="106">
        <v>1067</v>
      </c>
      <c r="PB11" s="27">
        <f t="shared" ref="PB11:PB20" si="83">OZ11/PA11*100</f>
        <v>101.03092783505154</v>
      </c>
      <c r="PC11" s="106" t="s">
        <v>2171</v>
      </c>
      <c r="PD11" s="270" t="s">
        <v>2729</v>
      </c>
      <c r="PE11" s="106" t="s">
        <v>2690</v>
      </c>
      <c r="PG11" s="1">
        <v>0.46819444444444441</v>
      </c>
      <c r="PH11" s="1">
        <v>0.37858796296296293</v>
      </c>
      <c r="PI11" s="1">
        <v>5.6724537037037039E-2</v>
      </c>
      <c r="PJ11" s="1">
        <v>3.2870370370370376E-2</v>
      </c>
      <c r="PK11">
        <v>90</v>
      </c>
      <c r="PL11">
        <v>1336</v>
      </c>
      <c r="PM11">
        <v>563</v>
      </c>
      <c r="PN11">
        <v>27</v>
      </c>
      <c r="PO11">
        <v>0</v>
      </c>
      <c r="PP11">
        <v>0</v>
      </c>
      <c r="PQ11">
        <v>0</v>
      </c>
      <c r="PR11">
        <v>95.42</v>
      </c>
      <c r="PS11">
        <f t="shared" si="40"/>
        <v>1309</v>
      </c>
      <c r="PT11" s="106">
        <v>1067</v>
      </c>
      <c r="PU11" s="27">
        <f t="shared" ref="PU11:PU20" si="84">PS11/PT11*100</f>
        <v>122.68041237113403</v>
      </c>
      <c r="PV11" s="106" t="s">
        <v>2171</v>
      </c>
      <c r="PW11" s="270" t="s">
        <v>2729</v>
      </c>
      <c r="PX11" s="106" t="s">
        <v>2690</v>
      </c>
      <c r="PZ11" s="1">
        <v>0.35719907407407409</v>
      </c>
      <c r="QA11" s="1">
        <v>0.31067129629629631</v>
      </c>
      <c r="QB11" s="1">
        <v>1.6562500000000001E-2</v>
      </c>
      <c r="QC11" s="1">
        <v>2.9953703703703705E-2</v>
      </c>
      <c r="QD11">
        <v>61</v>
      </c>
      <c r="QE11">
        <v>1099</v>
      </c>
      <c r="QF11">
        <v>760</v>
      </c>
      <c r="QG11">
        <v>21</v>
      </c>
      <c r="QH11">
        <v>0</v>
      </c>
      <c r="QI11">
        <v>0</v>
      </c>
      <c r="QJ11">
        <v>0</v>
      </c>
      <c r="QK11">
        <v>97.31</v>
      </c>
      <c r="QL11">
        <f t="shared" si="41"/>
        <v>1078</v>
      </c>
      <c r="QM11" s="106">
        <v>1067</v>
      </c>
      <c r="QN11" s="27">
        <f t="shared" ref="QN11:QN20" si="85">QL11/QM11*100</f>
        <v>101.03092783505154</v>
      </c>
      <c r="QO11" s="106" t="s">
        <v>2171</v>
      </c>
      <c r="QP11" s="270" t="s">
        <v>2729</v>
      </c>
      <c r="QQ11" s="106" t="s">
        <v>2690</v>
      </c>
      <c r="QS11" s="1">
        <v>0.37589120370370371</v>
      </c>
      <c r="QT11" s="1">
        <v>0.30762731481481481</v>
      </c>
      <c r="QU11" s="1">
        <v>2.0856481481481479E-2</v>
      </c>
      <c r="QV11" s="1">
        <v>4.7395833333333331E-2</v>
      </c>
      <c r="QW11">
        <v>69</v>
      </c>
      <c r="QX11">
        <v>1106</v>
      </c>
      <c r="QY11">
        <v>1050</v>
      </c>
      <c r="QZ11">
        <v>36</v>
      </c>
      <c r="RA11">
        <v>0</v>
      </c>
      <c r="RB11">
        <v>0</v>
      </c>
      <c r="RC11">
        <v>0</v>
      </c>
      <c r="RD11">
        <v>96.69</v>
      </c>
      <c r="RE11">
        <f t="shared" si="42"/>
        <v>1070</v>
      </c>
      <c r="RF11" s="106">
        <v>1067</v>
      </c>
      <c r="RG11" s="27">
        <f t="shared" ref="RG11:RG20" si="86">RE11/RF11*100</f>
        <v>100.28116213683225</v>
      </c>
      <c r="RH11" s="106" t="s">
        <v>2171</v>
      </c>
      <c r="RI11" s="270" t="s">
        <v>2729</v>
      </c>
      <c r="RJ11" s="106" t="s">
        <v>2690</v>
      </c>
      <c r="RL11" s="1">
        <v>0.29638888888888887</v>
      </c>
      <c r="RM11" s="1">
        <v>0.23671296296296296</v>
      </c>
      <c r="RN11" s="1">
        <v>3.6782407407407409E-2</v>
      </c>
      <c r="RO11" s="1">
        <v>2.2881944444444444E-2</v>
      </c>
      <c r="RP11">
        <v>46</v>
      </c>
      <c r="RQ11">
        <v>826</v>
      </c>
      <c r="RR11">
        <v>716</v>
      </c>
      <c r="RS11">
        <v>6</v>
      </c>
      <c r="RT11">
        <v>0</v>
      </c>
      <c r="RU11">
        <v>0</v>
      </c>
      <c r="RV11">
        <v>0</v>
      </c>
      <c r="RW11">
        <v>99.17</v>
      </c>
      <c r="RX11">
        <f t="shared" si="43"/>
        <v>820</v>
      </c>
      <c r="RY11" s="106">
        <v>800</v>
      </c>
      <c r="RZ11" s="27">
        <f t="shared" ref="RZ11:RZ20" si="87">RX11/RY11*100</f>
        <v>102.49999999999999</v>
      </c>
      <c r="SA11" s="106" t="s">
        <v>2171</v>
      </c>
      <c r="SB11" s="270" t="s">
        <v>2729</v>
      </c>
      <c r="SC11" s="106" t="s">
        <v>2690</v>
      </c>
      <c r="SE11" s="1">
        <v>0.32292824074074072</v>
      </c>
      <c r="SF11" s="1">
        <v>0.27136574074074077</v>
      </c>
      <c r="SG11" s="1">
        <v>1.7175925925925924E-2</v>
      </c>
      <c r="SH11" s="1">
        <v>3.4386574074074076E-2</v>
      </c>
      <c r="SI11">
        <v>56</v>
      </c>
      <c r="SJ11">
        <v>997</v>
      </c>
      <c r="SK11">
        <v>61</v>
      </c>
      <c r="SL11">
        <v>3</v>
      </c>
      <c r="SM11">
        <v>0</v>
      </c>
      <c r="SN11">
        <v>0</v>
      </c>
      <c r="SO11">
        <v>0</v>
      </c>
      <c r="SP11">
        <v>95.31</v>
      </c>
      <c r="SQ11">
        <f t="shared" si="44"/>
        <v>994</v>
      </c>
      <c r="SR11" s="106">
        <v>1067</v>
      </c>
      <c r="SS11" s="27">
        <f t="shared" ref="SS11:SS19" si="88">SQ11/SR11*100</f>
        <v>93.158388003748826</v>
      </c>
      <c r="ST11" s="106" t="s">
        <v>2171</v>
      </c>
      <c r="SU11" s="270" t="s">
        <v>2729</v>
      </c>
      <c r="SV11" s="106" t="s">
        <v>2690</v>
      </c>
      <c r="SX11" s="1">
        <v>0.35728009259259258</v>
      </c>
      <c r="SY11" s="1">
        <v>0.29825231481481479</v>
      </c>
      <c r="SZ11" s="1">
        <v>3.2083333333333332E-2</v>
      </c>
      <c r="TA11" s="1">
        <v>2.6944444444444441E-2</v>
      </c>
      <c r="TB11">
        <v>82</v>
      </c>
      <c r="TC11">
        <v>1149</v>
      </c>
      <c r="TD11">
        <v>2229</v>
      </c>
      <c r="TE11">
        <v>136</v>
      </c>
      <c r="TF11">
        <v>0</v>
      </c>
      <c r="TG11">
        <v>0</v>
      </c>
      <c r="TH11">
        <v>0</v>
      </c>
      <c r="TI11">
        <v>94.25</v>
      </c>
      <c r="TJ11">
        <f t="shared" si="45"/>
        <v>1013</v>
      </c>
      <c r="TK11" s="106">
        <v>1067</v>
      </c>
      <c r="TL11" s="27">
        <f t="shared" ref="TL11" si="89">TJ11/TK11*100</f>
        <v>94.939081537019675</v>
      </c>
    </row>
    <row r="12" spans="1:532">
      <c r="A12" s="106" t="s">
        <v>2369</v>
      </c>
      <c r="B12" s="270" t="s">
        <v>2729</v>
      </c>
      <c r="C12" s="106" t="s">
        <v>2690</v>
      </c>
      <c r="E12" s="1">
        <v>2.2326388888888885E-2</v>
      </c>
      <c r="F12" s="1">
        <v>1.8020833333333333E-2</v>
      </c>
      <c r="G12" s="1">
        <v>2.5462962962962961E-4</v>
      </c>
      <c r="H12" s="1">
        <v>4.0393518518518521E-3</v>
      </c>
      <c r="I12">
        <v>37</v>
      </c>
      <c r="J12">
        <v>87</v>
      </c>
      <c r="K12">
        <v>1191</v>
      </c>
      <c r="L12">
        <v>89</v>
      </c>
      <c r="M12">
        <v>0</v>
      </c>
      <c r="N12">
        <v>0</v>
      </c>
      <c r="O12">
        <v>0</v>
      </c>
      <c r="P12">
        <v>93.05</v>
      </c>
      <c r="Q12" s="106">
        <f t="shared" si="14"/>
        <v>-2</v>
      </c>
      <c r="R12" s="106"/>
      <c r="S12" s="27"/>
      <c r="T12" s="106" t="s">
        <v>2369</v>
      </c>
      <c r="U12" s="270" t="s">
        <v>2729</v>
      </c>
      <c r="V12" s="106" t="s">
        <v>2690</v>
      </c>
      <c r="X12" s="1">
        <v>2.0833333333333333E-3</v>
      </c>
      <c r="Y12" s="1">
        <v>8.564814814814815E-4</v>
      </c>
      <c r="Z12" s="1">
        <v>0</v>
      </c>
      <c r="AA12" s="1">
        <v>1.2268518518518518E-3</v>
      </c>
      <c r="AB12">
        <v>1</v>
      </c>
      <c r="AC12">
        <v>1</v>
      </c>
      <c r="AD12">
        <v>4</v>
      </c>
      <c r="AE12">
        <v>0</v>
      </c>
      <c r="AF12">
        <v>0</v>
      </c>
      <c r="AG12">
        <v>0</v>
      </c>
      <c r="AH12">
        <v>0</v>
      </c>
      <c r="AI12">
        <v>100</v>
      </c>
      <c r="AJ12" s="106">
        <f t="shared" si="15"/>
        <v>1</v>
      </c>
      <c r="AK12" s="106"/>
      <c r="AL12" s="27"/>
      <c r="AM12" s="106" t="s">
        <v>2369</v>
      </c>
      <c r="AN12" s="270" t="s">
        <v>2729</v>
      </c>
      <c r="AO12" s="106" t="s">
        <v>2690</v>
      </c>
      <c r="AQ12" s="1">
        <v>4.340277777777778E-3</v>
      </c>
      <c r="AR12" s="1">
        <v>3.5763888888888894E-3</v>
      </c>
      <c r="AS12" s="1">
        <v>0</v>
      </c>
      <c r="AT12" s="1">
        <v>7.5231481481481471E-4</v>
      </c>
      <c r="AU12">
        <v>5</v>
      </c>
      <c r="AV12">
        <v>8</v>
      </c>
      <c r="AW12">
        <v>169</v>
      </c>
      <c r="AX12">
        <v>10</v>
      </c>
      <c r="AY12">
        <v>0</v>
      </c>
      <c r="AZ12">
        <v>0</v>
      </c>
      <c r="BA12">
        <v>0</v>
      </c>
      <c r="BB12">
        <v>94.41</v>
      </c>
      <c r="BC12" s="106">
        <f t="shared" si="16"/>
        <v>-2</v>
      </c>
      <c r="BD12" s="106"/>
      <c r="BE12" s="27"/>
      <c r="BF12" s="106" t="s">
        <v>2369</v>
      </c>
      <c r="BG12" s="270" t="s">
        <v>2729</v>
      </c>
      <c r="BH12" s="106" t="s">
        <v>2690</v>
      </c>
      <c r="BJ12" s="1">
        <v>7.2291666666666657E-2</v>
      </c>
      <c r="BK12" s="1">
        <v>5.8657407407407408E-2</v>
      </c>
      <c r="BL12" s="1">
        <v>9.2939814814814812E-3</v>
      </c>
      <c r="BM12" s="1">
        <v>4.340277777777778E-3</v>
      </c>
      <c r="BN12">
        <v>31</v>
      </c>
      <c r="BO12">
        <v>103</v>
      </c>
      <c r="BP12">
        <v>97</v>
      </c>
      <c r="BQ12">
        <v>6</v>
      </c>
      <c r="BR12">
        <v>0</v>
      </c>
      <c r="BS12">
        <v>0</v>
      </c>
      <c r="BT12">
        <v>0</v>
      </c>
      <c r="BU12">
        <v>94.17</v>
      </c>
      <c r="BV12" s="106">
        <f t="shared" si="17"/>
        <v>97</v>
      </c>
      <c r="BW12" s="106"/>
      <c r="BX12" s="27"/>
      <c r="BY12" s="106" t="s">
        <v>2369</v>
      </c>
      <c r="BZ12" s="270" t="s">
        <v>2729</v>
      </c>
      <c r="CA12" s="106" t="s">
        <v>2690</v>
      </c>
      <c r="CC12" s="1">
        <v>9.9918981481481484E-2</v>
      </c>
      <c r="CD12" s="1">
        <v>7.8113425925925919E-2</v>
      </c>
      <c r="CE12" s="1">
        <v>1.2175925925925929E-2</v>
      </c>
      <c r="CF12" s="1">
        <v>9.618055555555555E-3</v>
      </c>
      <c r="CG12">
        <v>51</v>
      </c>
      <c r="CH12">
        <v>140</v>
      </c>
      <c r="CI12">
        <v>146</v>
      </c>
      <c r="CJ12">
        <v>10</v>
      </c>
      <c r="CK12">
        <v>0</v>
      </c>
      <c r="CL12">
        <v>0</v>
      </c>
      <c r="CM12">
        <v>0</v>
      </c>
      <c r="CN12">
        <v>93.59</v>
      </c>
      <c r="CO12" s="106">
        <f t="shared" si="18"/>
        <v>130</v>
      </c>
      <c r="CP12" s="106"/>
      <c r="CQ12" s="27"/>
      <c r="CR12" s="106" t="s">
        <v>2369</v>
      </c>
      <c r="CS12" s="270" t="s">
        <v>2729</v>
      </c>
      <c r="CT12" s="106" t="s">
        <v>2690</v>
      </c>
      <c r="CV12" s="1">
        <v>9.9918981481481484E-2</v>
      </c>
      <c r="CW12" s="1">
        <v>7.8113425925925919E-2</v>
      </c>
      <c r="CX12" s="1">
        <v>1.2175925925925929E-2</v>
      </c>
      <c r="CY12" s="1">
        <v>9.618055555555555E-3</v>
      </c>
      <c r="CZ12">
        <v>51</v>
      </c>
      <c r="DA12">
        <v>140</v>
      </c>
      <c r="DB12">
        <v>146</v>
      </c>
      <c r="DC12">
        <v>10</v>
      </c>
      <c r="DD12">
        <v>0</v>
      </c>
      <c r="DE12">
        <v>0</v>
      </c>
      <c r="DF12">
        <v>0</v>
      </c>
      <c r="DG12">
        <v>93.59</v>
      </c>
      <c r="DH12" s="106">
        <f t="shared" si="19"/>
        <v>130</v>
      </c>
      <c r="DI12" s="106"/>
      <c r="DJ12" s="27"/>
      <c r="DK12" s="106" t="s">
        <v>2369</v>
      </c>
      <c r="DL12" s="270" t="s">
        <v>2729</v>
      </c>
      <c r="DM12" s="106" t="s">
        <v>2690</v>
      </c>
      <c r="DO12" s="1">
        <v>0.56783564814814813</v>
      </c>
      <c r="DP12" s="1">
        <v>0.35380787037037037</v>
      </c>
      <c r="DQ12" s="1">
        <v>0.18385416666666665</v>
      </c>
      <c r="DR12" s="1">
        <v>3.0162037037037032E-2</v>
      </c>
      <c r="DS12">
        <v>33</v>
      </c>
      <c r="DT12">
        <v>798</v>
      </c>
      <c r="DU12">
        <v>18</v>
      </c>
      <c r="DV12">
        <v>0</v>
      </c>
      <c r="DW12">
        <v>0</v>
      </c>
      <c r="DX12">
        <v>0</v>
      </c>
      <c r="DY12">
        <v>0</v>
      </c>
      <c r="DZ12">
        <v>100</v>
      </c>
      <c r="EA12" s="106">
        <f t="shared" si="20"/>
        <v>798</v>
      </c>
      <c r="EB12" s="106">
        <v>1067</v>
      </c>
      <c r="EC12" s="27">
        <f t="shared" si="21"/>
        <v>74.789128397375819</v>
      </c>
      <c r="ED12" s="106" t="s">
        <v>2369</v>
      </c>
      <c r="EE12" s="270" t="s">
        <v>2729</v>
      </c>
      <c r="EF12" s="106" t="s">
        <v>2690</v>
      </c>
      <c r="EH12" s="1">
        <v>0.59056712962962965</v>
      </c>
      <c r="EI12" s="1">
        <v>0.31707175925925929</v>
      </c>
      <c r="EJ12" s="1">
        <v>0.23748842592592592</v>
      </c>
      <c r="EK12" s="1">
        <v>3.5983796296296298E-2</v>
      </c>
      <c r="EL12">
        <v>37</v>
      </c>
      <c r="EM12">
        <v>779</v>
      </c>
      <c r="EN12">
        <v>57</v>
      </c>
      <c r="EO12">
        <v>4</v>
      </c>
      <c r="EP12">
        <v>0</v>
      </c>
      <c r="EQ12">
        <v>0</v>
      </c>
      <c r="ER12">
        <v>0</v>
      </c>
      <c r="ES12">
        <v>93.44</v>
      </c>
      <c r="ET12" s="106">
        <f t="shared" si="22"/>
        <v>775</v>
      </c>
      <c r="EU12" s="106">
        <v>1067</v>
      </c>
      <c r="EV12" s="27">
        <f t="shared" si="23"/>
        <v>72.633552014995317</v>
      </c>
      <c r="EW12" s="106" t="s">
        <v>2369</v>
      </c>
      <c r="EX12" s="270" t="s">
        <v>2729</v>
      </c>
      <c r="EY12" s="106" t="s">
        <v>2690</v>
      </c>
      <c r="FA12" s="1">
        <v>0.56805555555555554</v>
      </c>
      <c r="FB12" s="1">
        <v>0.33430555555555558</v>
      </c>
      <c r="FC12" s="1">
        <v>0.20309027777777777</v>
      </c>
      <c r="FD12" s="1">
        <v>3.0636574074074076E-2</v>
      </c>
      <c r="FE12">
        <v>78</v>
      </c>
      <c r="FF12">
        <v>972</v>
      </c>
      <c r="FG12">
        <v>848</v>
      </c>
      <c r="FH12">
        <v>28</v>
      </c>
      <c r="FI12">
        <v>0</v>
      </c>
      <c r="FJ12">
        <v>0</v>
      </c>
      <c r="FK12">
        <v>0</v>
      </c>
      <c r="FL12">
        <v>96.8</v>
      </c>
      <c r="FM12" s="106">
        <f t="shared" si="24"/>
        <v>944</v>
      </c>
      <c r="FN12" s="106">
        <v>1067</v>
      </c>
      <c r="FO12" s="27">
        <f t="shared" si="52"/>
        <v>88.472352389878168</v>
      </c>
      <c r="FP12" s="106" t="s">
        <v>2369</v>
      </c>
      <c r="FQ12" s="270" t="s">
        <v>2729</v>
      </c>
      <c r="FR12" s="106" t="s">
        <v>2690</v>
      </c>
      <c r="FT12" s="1">
        <v>7.2627314814814811E-2</v>
      </c>
      <c r="FU12" s="1">
        <v>4.7835648148148148E-2</v>
      </c>
      <c r="FV12" s="1">
        <v>1.5196759259259259E-2</v>
      </c>
      <c r="FW12" s="1">
        <v>9.5833333333333343E-3</v>
      </c>
      <c r="FX12">
        <v>48</v>
      </c>
      <c r="FY12">
        <v>222</v>
      </c>
      <c r="FZ12">
        <v>1570</v>
      </c>
      <c r="GA12">
        <v>159</v>
      </c>
      <c r="GB12">
        <v>0</v>
      </c>
      <c r="GC12">
        <v>0</v>
      </c>
      <c r="GD12">
        <v>0</v>
      </c>
      <c r="GE12">
        <v>90.8</v>
      </c>
      <c r="GF12" s="106">
        <f t="shared" si="25"/>
        <v>63</v>
      </c>
      <c r="GG12" s="106"/>
      <c r="GH12" s="27"/>
      <c r="GI12" s="106" t="s">
        <v>2369</v>
      </c>
      <c r="GJ12" s="270" t="s">
        <v>2729</v>
      </c>
      <c r="GK12" s="106" t="s">
        <v>2690</v>
      </c>
      <c r="GM12" s="1">
        <v>4.2708333333333339E-3</v>
      </c>
      <c r="GN12" s="1">
        <v>4.0046296296296297E-3</v>
      </c>
      <c r="GO12" s="1">
        <v>1.3888888888888889E-4</v>
      </c>
      <c r="GP12" s="1">
        <v>1.1574074074074073E-4</v>
      </c>
      <c r="GQ12">
        <v>8</v>
      </c>
      <c r="GR12">
        <v>11</v>
      </c>
      <c r="GS12">
        <v>240</v>
      </c>
      <c r="GT12">
        <v>8</v>
      </c>
      <c r="GU12">
        <v>0</v>
      </c>
      <c r="GV12">
        <v>0</v>
      </c>
      <c r="GW12">
        <v>0</v>
      </c>
      <c r="GX12">
        <v>96.77</v>
      </c>
      <c r="GY12">
        <f t="shared" si="26"/>
        <v>3</v>
      </c>
      <c r="GZ12" s="106"/>
      <c r="HA12" s="27"/>
      <c r="HB12" s="106" t="s">
        <v>2369</v>
      </c>
      <c r="HC12" s="270" t="s">
        <v>2729</v>
      </c>
      <c r="HD12" s="106" t="s">
        <v>2690</v>
      </c>
      <c r="HF12" s="1">
        <v>2.2592592592592591E-2</v>
      </c>
      <c r="HG12" s="1">
        <v>1.1076388888888887E-2</v>
      </c>
      <c r="HH12" s="1">
        <v>9.479166666666667E-3</v>
      </c>
      <c r="HI12" s="1">
        <v>2.0254629629629629E-3</v>
      </c>
      <c r="HJ12">
        <v>9</v>
      </c>
      <c r="HK12">
        <v>56</v>
      </c>
      <c r="HL12">
        <v>285</v>
      </c>
      <c r="HM12">
        <v>8</v>
      </c>
      <c r="HN12">
        <v>0</v>
      </c>
      <c r="HO12">
        <v>0</v>
      </c>
      <c r="HP12">
        <v>0</v>
      </c>
      <c r="HQ12">
        <v>97.27</v>
      </c>
      <c r="HR12">
        <f t="shared" si="27"/>
        <v>48</v>
      </c>
      <c r="HS12" s="106"/>
      <c r="HT12" s="27"/>
      <c r="HU12" s="106" t="s">
        <v>2369</v>
      </c>
      <c r="HV12" s="270" t="s">
        <v>2729</v>
      </c>
      <c r="HW12" s="106" t="s">
        <v>2690</v>
      </c>
      <c r="HY12" s="1" t="e">
        <v>#N/A</v>
      </c>
      <c r="HZ12" s="1" t="e">
        <v>#N/A</v>
      </c>
      <c r="IA12" s="1" t="e">
        <v>#N/A</v>
      </c>
      <c r="IB12" s="1" t="e">
        <v>#N/A</v>
      </c>
      <c r="IC12" t="e">
        <v>#N/A</v>
      </c>
      <c r="ID12" t="e">
        <v>#N/A</v>
      </c>
      <c r="IE12" t="e">
        <v>#N/A</v>
      </c>
      <c r="IF12" t="e">
        <v>#N/A</v>
      </c>
      <c r="IG12" t="e">
        <v>#N/A</v>
      </c>
      <c r="IH12" t="e">
        <v>#N/A</v>
      </c>
      <c r="II12" t="e">
        <v>#N/A</v>
      </c>
      <c r="IJ12" t="e">
        <v>#N/A</v>
      </c>
      <c r="IK12" t="e">
        <f t="shared" si="28"/>
        <v>#N/A</v>
      </c>
      <c r="IL12" s="106"/>
      <c r="IM12" s="27"/>
      <c r="IN12" s="106" t="s">
        <v>2369</v>
      </c>
      <c r="IO12" s="270" t="s">
        <v>2729</v>
      </c>
      <c r="IP12" s="106" t="s">
        <v>2690</v>
      </c>
      <c r="IR12" s="1" t="e">
        <v>#N/A</v>
      </c>
      <c r="IS12" s="1" t="e">
        <v>#N/A</v>
      </c>
      <c r="IT12" s="1" t="e">
        <v>#N/A</v>
      </c>
      <c r="IU12" s="1" t="e">
        <v>#N/A</v>
      </c>
      <c r="IV12" t="e">
        <v>#N/A</v>
      </c>
      <c r="IW12" t="e">
        <v>#N/A</v>
      </c>
      <c r="IX12" t="e">
        <v>#N/A</v>
      </c>
      <c r="IY12" t="e">
        <v>#N/A</v>
      </c>
      <c r="IZ12" t="e">
        <v>#N/A</v>
      </c>
      <c r="JA12" t="e">
        <v>#N/A</v>
      </c>
      <c r="JB12" t="e">
        <v>#N/A</v>
      </c>
      <c r="JC12" t="e">
        <v>#N/A</v>
      </c>
      <c r="JD12" t="e">
        <f t="shared" si="29"/>
        <v>#N/A</v>
      </c>
      <c r="JE12" s="106"/>
      <c r="JF12" s="27"/>
      <c r="JG12" s="106" t="s">
        <v>2369</v>
      </c>
      <c r="JH12" s="270" t="s">
        <v>2729</v>
      </c>
      <c r="JI12" s="106" t="s">
        <v>2690</v>
      </c>
      <c r="JK12" s="1" t="e">
        <v>#N/A</v>
      </c>
      <c r="JL12" s="1" t="e">
        <v>#N/A</v>
      </c>
      <c r="JM12" s="1" t="e">
        <v>#N/A</v>
      </c>
      <c r="JN12" s="1" t="e">
        <v>#N/A</v>
      </c>
      <c r="JO12" t="e">
        <v>#N/A</v>
      </c>
      <c r="JP12" t="e">
        <v>#N/A</v>
      </c>
      <c r="JQ12" t="e">
        <v>#N/A</v>
      </c>
      <c r="JR12" t="e">
        <v>#N/A</v>
      </c>
      <c r="JS12" t="e">
        <v>#N/A</v>
      </c>
      <c r="JT12" t="e">
        <v>#N/A</v>
      </c>
      <c r="JU12" t="e">
        <v>#N/A</v>
      </c>
      <c r="JV12" t="e">
        <v>#N/A</v>
      </c>
      <c r="JW12" t="e">
        <f t="shared" si="30"/>
        <v>#N/A</v>
      </c>
      <c r="JX12" s="106"/>
      <c r="JY12" s="27"/>
      <c r="JZ12" s="106" t="s">
        <v>2369</v>
      </c>
      <c r="KA12" s="270" t="s">
        <v>2729</v>
      </c>
      <c r="KB12" s="106" t="s">
        <v>2690</v>
      </c>
      <c r="KD12" s="1" t="e">
        <v>#N/A</v>
      </c>
      <c r="KE12" s="1" t="e">
        <v>#N/A</v>
      </c>
      <c r="KF12" s="1" t="e">
        <v>#N/A</v>
      </c>
      <c r="KG12" s="1" t="e">
        <v>#N/A</v>
      </c>
      <c r="KH12" t="e">
        <v>#N/A</v>
      </c>
      <c r="KI12" t="e">
        <v>#N/A</v>
      </c>
      <c r="KJ12" t="e">
        <v>#N/A</v>
      </c>
      <c r="KK12" t="e">
        <v>#N/A</v>
      </c>
      <c r="KL12" t="e">
        <v>#N/A</v>
      </c>
      <c r="KM12" t="e">
        <v>#N/A</v>
      </c>
      <c r="KN12" t="e">
        <v>#N/A</v>
      </c>
      <c r="KO12" t="e">
        <v>#N/A</v>
      </c>
      <c r="KP12" t="e">
        <f t="shared" si="31"/>
        <v>#N/A</v>
      </c>
      <c r="KQ12" s="106"/>
      <c r="KR12" s="27"/>
      <c r="KS12" s="106" t="s">
        <v>2369</v>
      </c>
      <c r="KT12" s="270" t="s">
        <v>2729</v>
      </c>
      <c r="KU12" s="106" t="s">
        <v>2690</v>
      </c>
      <c r="KW12" s="1" t="e">
        <v>#N/A</v>
      </c>
      <c r="KX12" s="1" t="e">
        <v>#N/A</v>
      </c>
      <c r="KY12" s="1" t="e">
        <v>#N/A</v>
      </c>
      <c r="KZ12" s="1" t="e">
        <v>#N/A</v>
      </c>
      <c r="LA12" t="e">
        <v>#N/A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f t="shared" si="32"/>
        <v>#N/A</v>
      </c>
      <c r="LJ12" s="106"/>
      <c r="LK12" s="27"/>
      <c r="LL12" s="106" t="s">
        <v>2369</v>
      </c>
      <c r="LM12" s="270" t="s">
        <v>2729</v>
      </c>
      <c r="LN12" s="106" t="s">
        <v>2690</v>
      </c>
      <c r="LP12" s="1" t="e">
        <v>#N/A</v>
      </c>
      <c r="LQ12" s="1" t="e">
        <v>#N/A</v>
      </c>
      <c r="LR12" s="1" t="e">
        <v>#N/A</v>
      </c>
      <c r="LS12" s="1" t="e">
        <v>#N/A</v>
      </c>
      <c r="LT12" t="e">
        <v>#N/A</v>
      </c>
      <c r="LU12" t="e">
        <v>#N/A</v>
      </c>
      <c r="LV12" t="e">
        <v>#N/A</v>
      </c>
      <c r="LW12" t="e">
        <v>#N/A</v>
      </c>
      <c r="LX12" t="e">
        <v>#N/A</v>
      </c>
      <c r="LY12" t="e">
        <v>#N/A</v>
      </c>
      <c r="LZ12" t="e">
        <v>#N/A</v>
      </c>
      <c r="MA12" t="e">
        <v>#N/A</v>
      </c>
      <c r="MB12" t="e">
        <f t="shared" si="33"/>
        <v>#N/A</v>
      </c>
      <c r="MC12" s="106"/>
      <c r="MD12" s="27"/>
      <c r="ME12" s="106" t="s">
        <v>2369</v>
      </c>
      <c r="MF12" s="270" t="s">
        <v>2729</v>
      </c>
      <c r="MG12" s="106" t="s">
        <v>2690</v>
      </c>
      <c r="MI12" s="1">
        <v>0.4384143518518519</v>
      </c>
      <c r="MJ12" s="1">
        <v>0.30282407407407408</v>
      </c>
      <c r="MK12" s="1">
        <v>0.10664351851851851</v>
      </c>
      <c r="ML12" s="1">
        <v>2.8935185185185185E-2</v>
      </c>
      <c r="MM12">
        <v>69</v>
      </c>
      <c r="MN12">
        <v>714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f t="shared" si="34"/>
        <v>714</v>
      </c>
      <c r="MV12" s="106">
        <v>1067</v>
      </c>
      <c r="MW12" s="27">
        <f t="shared" si="80"/>
        <v>66.916588566073102</v>
      </c>
      <c r="MX12" s="106" t="s">
        <v>2369</v>
      </c>
      <c r="MY12" s="270" t="s">
        <v>2729</v>
      </c>
      <c r="MZ12" s="106" t="s">
        <v>2690</v>
      </c>
      <c r="NB12" s="1">
        <v>0.57055555555555559</v>
      </c>
      <c r="NC12" s="1">
        <v>0.38388888888888889</v>
      </c>
      <c r="ND12" s="1">
        <v>0.13688657407407409</v>
      </c>
      <c r="NE12" s="1">
        <v>4.9768518518518517E-2</v>
      </c>
      <c r="NF12">
        <v>72</v>
      </c>
      <c r="NG12">
        <v>893</v>
      </c>
      <c r="NH12">
        <v>94</v>
      </c>
      <c r="NI12">
        <v>1</v>
      </c>
      <c r="NJ12">
        <v>0</v>
      </c>
      <c r="NK12">
        <v>0</v>
      </c>
      <c r="NL12">
        <v>0</v>
      </c>
      <c r="NM12">
        <v>98.95</v>
      </c>
      <c r="NN12">
        <f t="shared" si="36"/>
        <v>892</v>
      </c>
      <c r="NO12" s="106">
        <v>1067</v>
      </c>
      <c r="NP12" s="27">
        <f t="shared" si="81"/>
        <v>83.598875351452676</v>
      </c>
      <c r="NQ12" s="106" t="s">
        <v>2369</v>
      </c>
      <c r="NR12" s="270" t="s">
        <v>2729</v>
      </c>
      <c r="NS12" s="106" t="s">
        <v>2690</v>
      </c>
      <c r="NU12" s="1">
        <v>0.55721064814814814</v>
      </c>
      <c r="NV12" s="1">
        <v>0.34641203703703699</v>
      </c>
      <c r="NW12" s="1">
        <v>0.16652777777777777</v>
      </c>
      <c r="NX12" s="1">
        <v>4.4259259259259255E-2</v>
      </c>
      <c r="NY12">
        <v>62</v>
      </c>
      <c r="NZ12">
        <v>974</v>
      </c>
      <c r="OA12">
        <v>472</v>
      </c>
      <c r="OB12">
        <v>4</v>
      </c>
      <c r="OC12">
        <v>0</v>
      </c>
      <c r="OD12">
        <v>0</v>
      </c>
      <c r="OE12">
        <v>0</v>
      </c>
      <c r="OF12">
        <v>99.16</v>
      </c>
      <c r="OG12">
        <f t="shared" si="38"/>
        <v>970</v>
      </c>
      <c r="OH12" s="106">
        <v>1067</v>
      </c>
      <c r="OI12" s="27">
        <f t="shared" si="82"/>
        <v>90.909090909090907</v>
      </c>
      <c r="OJ12" s="106" t="s">
        <v>2369</v>
      </c>
      <c r="OK12" s="270" t="s">
        <v>2729</v>
      </c>
      <c r="OL12" s="106" t="s">
        <v>2690</v>
      </c>
      <c r="ON12" s="1">
        <v>0.48138888888888887</v>
      </c>
      <c r="OO12" s="1">
        <v>0.28354166666666664</v>
      </c>
      <c r="OP12" s="1">
        <v>0.18085648148148148</v>
      </c>
      <c r="OQ12" s="1">
        <v>1.6979166666666667E-2</v>
      </c>
      <c r="OR12">
        <v>53</v>
      </c>
      <c r="OS12">
        <v>854</v>
      </c>
      <c r="OT12">
        <v>500</v>
      </c>
      <c r="OU12">
        <v>14</v>
      </c>
      <c r="OV12">
        <v>0</v>
      </c>
      <c r="OW12">
        <v>0</v>
      </c>
      <c r="OX12">
        <v>0</v>
      </c>
      <c r="OY12">
        <v>97.28</v>
      </c>
      <c r="OZ12">
        <f t="shared" si="39"/>
        <v>840</v>
      </c>
      <c r="PA12" s="106">
        <v>1067</v>
      </c>
      <c r="PB12" s="27">
        <f t="shared" si="83"/>
        <v>78.725398313027185</v>
      </c>
      <c r="PC12" s="106" t="s">
        <v>2369</v>
      </c>
      <c r="PD12" s="270" t="s">
        <v>2729</v>
      </c>
      <c r="PE12" s="106" t="s">
        <v>2690</v>
      </c>
      <c r="PG12" s="1">
        <v>0.1067361111111111</v>
      </c>
      <c r="PH12" s="1">
        <v>6.2557870370370375E-2</v>
      </c>
      <c r="PI12" s="1">
        <v>4.0844907407407406E-2</v>
      </c>
      <c r="PJ12" s="1">
        <v>3.3217592592592591E-3</v>
      </c>
      <c r="PK12">
        <v>14</v>
      </c>
      <c r="PL12">
        <v>177</v>
      </c>
      <c r="PM12">
        <v>457</v>
      </c>
      <c r="PN12">
        <v>16</v>
      </c>
      <c r="PO12">
        <v>0</v>
      </c>
      <c r="PP12">
        <v>0</v>
      </c>
      <c r="PQ12">
        <v>0</v>
      </c>
      <c r="PR12">
        <v>96.62</v>
      </c>
      <c r="PS12">
        <f t="shared" si="40"/>
        <v>161</v>
      </c>
      <c r="PT12" s="106">
        <v>1067</v>
      </c>
      <c r="PU12" s="27">
        <f t="shared" si="84"/>
        <v>15.089034676663543</v>
      </c>
      <c r="PV12" s="106" t="s">
        <v>2369</v>
      </c>
      <c r="PW12" s="270" t="s">
        <v>2729</v>
      </c>
      <c r="PX12" s="106" t="s">
        <v>2690</v>
      </c>
      <c r="PZ12" s="1">
        <v>5.0810185185185186E-3</v>
      </c>
      <c r="QA12" s="1">
        <v>4.8495370370370368E-3</v>
      </c>
      <c r="QB12" s="1">
        <v>6.9444444444444444E-5</v>
      </c>
      <c r="QC12" s="1">
        <v>1.3888888888888889E-4</v>
      </c>
      <c r="QD12">
        <v>11</v>
      </c>
      <c r="QE12">
        <v>20</v>
      </c>
      <c r="QF12">
        <v>787</v>
      </c>
      <c r="QG12">
        <v>19</v>
      </c>
      <c r="QH12">
        <v>0</v>
      </c>
      <c r="QI12">
        <v>0</v>
      </c>
      <c r="QJ12">
        <v>0</v>
      </c>
      <c r="QK12">
        <v>97.64</v>
      </c>
      <c r="QL12">
        <f t="shared" si="41"/>
        <v>1</v>
      </c>
      <c r="QM12" s="106"/>
      <c r="QN12" s="27"/>
      <c r="QO12" s="106" t="s">
        <v>2369</v>
      </c>
      <c r="QP12" s="270" t="s">
        <v>2729</v>
      </c>
      <c r="QQ12" s="106" t="s">
        <v>2690</v>
      </c>
      <c r="QS12" s="1">
        <v>3.2407407407407406E-4</v>
      </c>
      <c r="QT12" s="1">
        <v>2.0833333333333335E-4</v>
      </c>
      <c r="QU12" s="1">
        <v>1.0416666666666667E-4</v>
      </c>
      <c r="QV12" s="1">
        <v>0</v>
      </c>
      <c r="QW12">
        <v>1</v>
      </c>
      <c r="QX12">
        <v>1</v>
      </c>
      <c r="QY12">
        <v>169</v>
      </c>
      <c r="QZ12">
        <v>1</v>
      </c>
      <c r="RA12">
        <v>0</v>
      </c>
      <c r="RB12">
        <v>0</v>
      </c>
      <c r="RC12">
        <v>0</v>
      </c>
      <c r="RD12">
        <v>99.41</v>
      </c>
      <c r="RE12">
        <f t="shared" si="42"/>
        <v>0</v>
      </c>
      <c r="RF12" s="106"/>
      <c r="RG12" s="27"/>
      <c r="RH12" s="106" t="s">
        <v>2369</v>
      </c>
      <c r="RI12" s="270" t="s">
        <v>2729</v>
      </c>
      <c r="RJ12" s="106" t="s">
        <v>2690</v>
      </c>
      <c r="RL12" s="1">
        <v>6.2500000000000001E-4</v>
      </c>
      <c r="RM12" s="1">
        <v>6.2500000000000001E-4</v>
      </c>
      <c r="RN12" s="1">
        <v>0</v>
      </c>
      <c r="RO12" s="1">
        <v>0</v>
      </c>
      <c r="RP12">
        <v>1</v>
      </c>
      <c r="RQ12">
        <v>2</v>
      </c>
      <c r="RR12">
        <v>40</v>
      </c>
      <c r="RS12">
        <v>2</v>
      </c>
      <c r="RT12">
        <v>0</v>
      </c>
      <c r="RU12">
        <v>0</v>
      </c>
      <c r="RV12">
        <v>0</v>
      </c>
      <c r="RW12">
        <v>95.24</v>
      </c>
      <c r="RX12">
        <f t="shared" si="43"/>
        <v>0</v>
      </c>
      <c r="RY12" s="106"/>
      <c r="RZ12" s="27"/>
      <c r="SA12" s="106" t="s">
        <v>2369</v>
      </c>
      <c r="SB12" s="270" t="s">
        <v>2729</v>
      </c>
      <c r="SC12" s="106" t="s">
        <v>2690</v>
      </c>
      <c r="SE12" s="1">
        <v>0</v>
      </c>
      <c r="SF12" s="1">
        <v>0</v>
      </c>
      <c r="SG12" s="1">
        <v>0</v>
      </c>
      <c r="SH12" s="1">
        <v>0</v>
      </c>
      <c r="SI12">
        <v>0</v>
      </c>
      <c r="SJ12">
        <v>0</v>
      </c>
      <c r="SK12">
        <v>7</v>
      </c>
      <c r="SL12">
        <v>0</v>
      </c>
      <c r="SM12">
        <v>0</v>
      </c>
      <c r="SN12">
        <v>0</v>
      </c>
      <c r="SO12">
        <v>0</v>
      </c>
      <c r="SP12">
        <v>100</v>
      </c>
      <c r="SQ12">
        <f t="shared" si="44"/>
        <v>0</v>
      </c>
      <c r="SR12" s="106"/>
      <c r="SS12" s="27"/>
      <c r="ST12" s="106" t="s">
        <v>2369</v>
      </c>
      <c r="SU12" s="270" t="s">
        <v>2729</v>
      </c>
      <c r="SV12" s="106" t="s">
        <v>2690</v>
      </c>
      <c r="SX12" s="1">
        <v>0</v>
      </c>
      <c r="SY12" s="1">
        <v>0</v>
      </c>
      <c r="SZ12" s="1">
        <v>0</v>
      </c>
      <c r="TA12" s="1">
        <v>0</v>
      </c>
      <c r="TB12">
        <v>0</v>
      </c>
      <c r="TC12">
        <v>0</v>
      </c>
      <c r="TD12">
        <v>98</v>
      </c>
      <c r="TE12">
        <v>0</v>
      </c>
      <c r="TF12">
        <v>0</v>
      </c>
      <c r="TG12">
        <v>0</v>
      </c>
      <c r="TH12">
        <v>0</v>
      </c>
      <c r="TI12">
        <v>100</v>
      </c>
      <c r="TJ12">
        <f t="shared" si="45"/>
        <v>0</v>
      </c>
      <c r="TK12" s="106"/>
      <c r="TL12" s="27"/>
    </row>
    <row r="13" spans="1:532">
      <c r="A13" s="106" t="s">
        <v>2371</v>
      </c>
      <c r="B13" s="270" t="s">
        <v>2729</v>
      </c>
      <c r="C13" s="106" t="s">
        <v>2690</v>
      </c>
      <c r="E13" s="1">
        <v>0</v>
      </c>
      <c r="F13" s="1">
        <v>0</v>
      </c>
      <c r="G13" s="1">
        <v>0</v>
      </c>
      <c r="H13" s="1">
        <v>0</v>
      </c>
      <c r="I13">
        <v>0</v>
      </c>
      <c r="J13">
        <v>0</v>
      </c>
      <c r="K13">
        <v>268</v>
      </c>
      <c r="L13">
        <v>44</v>
      </c>
      <c r="M13">
        <v>0</v>
      </c>
      <c r="N13">
        <v>0</v>
      </c>
      <c r="O13">
        <v>0</v>
      </c>
      <c r="P13">
        <v>85.9</v>
      </c>
      <c r="Q13" s="106">
        <f t="shared" si="14"/>
        <v>-44</v>
      </c>
      <c r="R13" s="106"/>
      <c r="S13" s="27"/>
      <c r="T13" s="106" t="s">
        <v>2371</v>
      </c>
      <c r="U13" s="270" t="s">
        <v>2729</v>
      </c>
      <c r="V13" s="106" t="s">
        <v>2690</v>
      </c>
      <c r="X13" s="1">
        <v>0</v>
      </c>
      <c r="Y13" s="1">
        <v>0</v>
      </c>
      <c r="Z13" s="1">
        <v>0</v>
      </c>
      <c r="AA13" s="1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106">
        <f t="shared" si="15"/>
        <v>0</v>
      </c>
      <c r="AK13" s="106"/>
      <c r="AL13" s="27"/>
      <c r="AM13" s="106" t="s">
        <v>2371</v>
      </c>
      <c r="AN13" s="270" t="s">
        <v>2729</v>
      </c>
      <c r="AO13" s="106" t="s">
        <v>2690</v>
      </c>
      <c r="AQ13" s="1">
        <v>1.9641203703703706E-2</v>
      </c>
      <c r="AR13" s="1">
        <v>1.8726851851851852E-2</v>
      </c>
      <c r="AS13" s="1">
        <v>5.9027777777777778E-4</v>
      </c>
      <c r="AT13" s="1">
        <v>3.1250000000000001E-4</v>
      </c>
      <c r="AU13">
        <v>29</v>
      </c>
      <c r="AV13">
        <v>97</v>
      </c>
      <c r="AW13">
        <v>15</v>
      </c>
      <c r="AX13">
        <v>6</v>
      </c>
      <c r="AY13">
        <v>0</v>
      </c>
      <c r="AZ13">
        <v>0</v>
      </c>
      <c r="BA13">
        <v>0</v>
      </c>
      <c r="BB13">
        <v>71.430000000000007</v>
      </c>
      <c r="BC13" s="106">
        <f t="shared" si="16"/>
        <v>91</v>
      </c>
      <c r="BD13" s="106"/>
      <c r="BE13" s="27"/>
      <c r="BF13" s="106" t="s">
        <v>2371</v>
      </c>
      <c r="BG13" s="270" t="s">
        <v>2729</v>
      </c>
      <c r="BH13" s="106" t="s">
        <v>2690</v>
      </c>
      <c r="BJ13" s="1">
        <v>9.2442129629629624E-2</v>
      </c>
      <c r="BK13" s="1">
        <v>2.3553240740740739E-2</v>
      </c>
      <c r="BL13" s="1">
        <v>3.3449074074074071E-3</v>
      </c>
      <c r="BM13" s="1">
        <v>6.5532407407407414E-2</v>
      </c>
      <c r="BN13">
        <v>20</v>
      </c>
      <c r="BO13">
        <v>72</v>
      </c>
      <c r="BP13">
        <v>228</v>
      </c>
      <c r="BQ13">
        <v>9</v>
      </c>
      <c r="BR13">
        <v>0</v>
      </c>
      <c r="BS13">
        <v>0</v>
      </c>
      <c r="BT13">
        <v>0</v>
      </c>
      <c r="BU13">
        <v>96.2</v>
      </c>
      <c r="BV13" s="106">
        <f t="shared" si="17"/>
        <v>63</v>
      </c>
      <c r="BW13" s="106"/>
      <c r="BX13" s="27"/>
      <c r="BY13" s="106" t="s">
        <v>2371</v>
      </c>
      <c r="BZ13" s="270" t="s">
        <v>2729</v>
      </c>
      <c r="CA13" s="106" t="s">
        <v>2690</v>
      </c>
      <c r="CC13" s="1">
        <v>1.1793981481481482E-2</v>
      </c>
      <c r="CD13" s="1">
        <v>5.3935185185185188E-3</v>
      </c>
      <c r="CE13" s="1">
        <v>2.199074074074074E-4</v>
      </c>
      <c r="CF13" s="1">
        <v>6.168981481481481E-3</v>
      </c>
      <c r="CG13">
        <v>10</v>
      </c>
      <c r="CH13">
        <v>14</v>
      </c>
      <c r="CI13">
        <v>13</v>
      </c>
      <c r="CJ13">
        <v>2</v>
      </c>
      <c r="CK13">
        <v>0</v>
      </c>
      <c r="CL13">
        <v>0</v>
      </c>
      <c r="CM13">
        <v>0</v>
      </c>
      <c r="CN13">
        <v>86.67</v>
      </c>
      <c r="CO13" s="106">
        <f t="shared" si="18"/>
        <v>12</v>
      </c>
      <c r="CP13" s="106"/>
      <c r="CQ13" s="27"/>
      <c r="CR13" s="106" t="s">
        <v>2371</v>
      </c>
      <c r="CS13" s="270" t="s">
        <v>2729</v>
      </c>
      <c r="CT13" s="106" t="s">
        <v>2690</v>
      </c>
      <c r="CV13" s="1">
        <v>1.1793981481481482E-2</v>
      </c>
      <c r="CW13" s="1">
        <v>5.3935185185185188E-3</v>
      </c>
      <c r="CX13" s="1">
        <v>2.199074074074074E-4</v>
      </c>
      <c r="CY13" s="1">
        <v>6.168981481481481E-3</v>
      </c>
      <c r="CZ13">
        <v>10</v>
      </c>
      <c r="DA13">
        <v>14</v>
      </c>
      <c r="DB13">
        <v>13</v>
      </c>
      <c r="DC13">
        <v>2</v>
      </c>
      <c r="DD13">
        <v>0</v>
      </c>
      <c r="DE13">
        <v>0</v>
      </c>
      <c r="DF13">
        <v>0</v>
      </c>
      <c r="DG13">
        <v>86.67</v>
      </c>
      <c r="DH13" s="106">
        <f t="shared" si="19"/>
        <v>12</v>
      </c>
      <c r="DI13" s="106"/>
      <c r="DJ13" s="27"/>
      <c r="DK13" s="106" t="s">
        <v>2371</v>
      </c>
      <c r="DL13" s="270" t="s">
        <v>2729</v>
      </c>
      <c r="DM13" s="106" t="s">
        <v>2690</v>
      </c>
      <c r="DO13" s="1">
        <v>0.3036921296296296</v>
      </c>
      <c r="DP13" s="1">
        <v>0.17800925925925926</v>
      </c>
      <c r="DQ13" s="1">
        <v>1.1736111111111109E-2</v>
      </c>
      <c r="DR13" s="1">
        <v>0.11393518518518519</v>
      </c>
      <c r="DS13">
        <v>77</v>
      </c>
      <c r="DT13">
        <v>798</v>
      </c>
      <c r="DU13">
        <v>10</v>
      </c>
      <c r="DV13">
        <v>0</v>
      </c>
      <c r="DW13">
        <v>0</v>
      </c>
      <c r="DX13">
        <v>0</v>
      </c>
      <c r="DY13">
        <v>0</v>
      </c>
      <c r="DZ13">
        <v>100</v>
      </c>
      <c r="EA13" s="106">
        <f t="shared" si="20"/>
        <v>798</v>
      </c>
      <c r="EB13" s="106">
        <v>1067</v>
      </c>
      <c r="EC13" s="27">
        <f t="shared" si="21"/>
        <v>74.789128397375819</v>
      </c>
      <c r="ED13" s="106" t="s">
        <v>2371</v>
      </c>
      <c r="EE13" s="270" t="s">
        <v>2729</v>
      </c>
      <c r="EF13" s="106" t="s">
        <v>2690</v>
      </c>
      <c r="EH13" s="1">
        <v>0.31570601851851854</v>
      </c>
      <c r="EI13" s="1">
        <v>0.15540509259259258</v>
      </c>
      <c r="EJ13" s="1">
        <v>5.7465277777777775E-2</v>
      </c>
      <c r="EK13" s="1">
        <v>0.10282407407407407</v>
      </c>
      <c r="EL13">
        <v>96</v>
      </c>
      <c r="EM13">
        <v>734</v>
      </c>
      <c r="EN13">
        <v>160</v>
      </c>
      <c r="EO13">
        <v>23</v>
      </c>
      <c r="EP13">
        <v>0</v>
      </c>
      <c r="EQ13">
        <v>0</v>
      </c>
      <c r="ER13">
        <v>0</v>
      </c>
      <c r="ES13">
        <v>87.43</v>
      </c>
      <c r="ET13" s="106">
        <f t="shared" si="22"/>
        <v>711</v>
      </c>
      <c r="EU13" s="106">
        <v>1067</v>
      </c>
      <c r="EV13" s="27">
        <f t="shared" si="23"/>
        <v>66.635426429240866</v>
      </c>
      <c r="EW13" s="106" t="s">
        <v>2371</v>
      </c>
      <c r="EX13" s="270" t="s">
        <v>2729</v>
      </c>
      <c r="EY13" s="106" t="s">
        <v>2690</v>
      </c>
      <c r="FA13" s="1">
        <v>0.33482638888888888</v>
      </c>
      <c r="FB13" s="1">
        <v>0.13159722222222223</v>
      </c>
      <c r="FC13" s="1">
        <v>1.0358796296296295E-2</v>
      </c>
      <c r="FD13" s="1">
        <v>0.19284722222222225</v>
      </c>
      <c r="FE13">
        <v>124</v>
      </c>
      <c r="FF13">
        <v>811</v>
      </c>
      <c r="FG13">
        <v>762</v>
      </c>
      <c r="FH13">
        <v>70</v>
      </c>
      <c r="FI13">
        <v>0</v>
      </c>
      <c r="FJ13">
        <v>0</v>
      </c>
      <c r="FK13">
        <v>0</v>
      </c>
      <c r="FL13">
        <v>91.59</v>
      </c>
      <c r="FM13" s="106">
        <f t="shared" si="24"/>
        <v>741</v>
      </c>
      <c r="FN13" s="106">
        <v>1067</v>
      </c>
      <c r="FO13" s="27">
        <f t="shared" si="52"/>
        <v>69.447047797563272</v>
      </c>
      <c r="FP13" s="106" t="s">
        <v>2371</v>
      </c>
      <c r="FQ13" s="270" t="s">
        <v>2729</v>
      </c>
      <c r="FR13" s="106" t="s">
        <v>2690</v>
      </c>
      <c r="FT13" s="1">
        <v>0.33383101851851849</v>
      </c>
      <c r="FU13" s="1">
        <v>0.1637962962962963</v>
      </c>
      <c r="FV13" s="1">
        <v>1.1030092592592591E-2</v>
      </c>
      <c r="FW13" s="1">
        <v>0.15899305555555557</v>
      </c>
      <c r="FX13">
        <v>97</v>
      </c>
      <c r="FY13">
        <v>823</v>
      </c>
      <c r="FZ13">
        <v>1331</v>
      </c>
      <c r="GA13">
        <v>187</v>
      </c>
      <c r="GB13">
        <v>0</v>
      </c>
      <c r="GC13">
        <v>0</v>
      </c>
      <c r="GD13">
        <v>0</v>
      </c>
      <c r="GE13">
        <v>87.68</v>
      </c>
      <c r="GF13" s="106">
        <f t="shared" si="25"/>
        <v>636</v>
      </c>
      <c r="GG13" s="106">
        <v>1067</v>
      </c>
      <c r="GH13" s="27">
        <f t="shared" si="73"/>
        <v>59.606373008434865</v>
      </c>
      <c r="GI13" s="106" t="s">
        <v>2371</v>
      </c>
      <c r="GJ13" s="270" t="s">
        <v>2729</v>
      </c>
      <c r="GK13" s="106" t="s">
        <v>2690</v>
      </c>
      <c r="GM13" s="1">
        <v>0.34131944444444445</v>
      </c>
      <c r="GN13" s="1">
        <v>0.15829861111111113</v>
      </c>
      <c r="GO13" s="1">
        <v>1.494212962962963E-2</v>
      </c>
      <c r="GP13" s="1">
        <v>0.16805555555555554</v>
      </c>
      <c r="GQ13">
        <v>118</v>
      </c>
      <c r="GR13">
        <v>894</v>
      </c>
      <c r="GS13">
        <v>1562</v>
      </c>
      <c r="GT13">
        <v>132</v>
      </c>
      <c r="GU13">
        <v>0</v>
      </c>
      <c r="GV13">
        <v>0</v>
      </c>
      <c r="GW13">
        <v>0</v>
      </c>
      <c r="GX13">
        <v>92.21</v>
      </c>
      <c r="GY13">
        <f t="shared" si="26"/>
        <v>762</v>
      </c>
      <c r="GZ13" s="106">
        <v>1067</v>
      </c>
      <c r="HA13" s="27">
        <f t="shared" si="74"/>
        <v>71.41518275538894</v>
      </c>
      <c r="HB13" s="106" t="s">
        <v>2371</v>
      </c>
      <c r="HC13" s="270" t="s">
        <v>2729</v>
      </c>
      <c r="HD13" s="106" t="s">
        <v>2690</v>
      </c>
      <c r="HF13" s="1">
        <v>0.34131944444444445</v>
      </c>
      <c r="HG13" s="1">
        <v>0.15829861111111113</v>
      </c>
      <c r="HH13" s="1">
        <v>1.494212962962963E-2</v>
      </c>
      <c r="HI13" s="1">
        <v>0.16805555555555554</v>
      </c>
      <c r="HJ13">
        <v>118</v>
      </c>
      <c r="HK13">
        <v>894</v>
      </c>
      <c r="HL13">
        <v>1562</v>
      </c>
      <c r="HM13">
        <v>132</v>
      </c>
      <c r="HN13">
        <v>0</v>
      </c>
      <c r="HO13">
        <v>0</v>
      </c>
      <c r="HP13">
        <v>0</v>
      </c>
      <c r="HQ13">
        <v>92.21</v>
      </c>
      <c r="HR13">
        <f t="shared" si="27"/>
        <v>762</v>
      </c>
      <c r="HS13" s="106">
        <v>1067</v>
      </c>
      <c r="HT13" s="27">
        <f t="shared" ref="HT13" si="90">HR13/HS13*100</f>
        <v>71.41518275538894</v>
      </c>
      <c r="HU13" s="106" t="s">
        <v>2371</v>
      </c>
      <c r="HV13" s="270" t="s">
        <v>2729</v>
      </c>
      <c r="HW13" s="106" t="s">
        <v>2690</v>
      </c>
      <c r="HY13" s="1">
        <v>0</v>
      </c>
      <c r="HZ13" s="1">
        <v>0</v>
      </c>
      <c r="IA13" s="1">
        <v>0</v>
      </c>
      <c r="IB13" s="1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f t="shared" si="28"/>
        <v>0</v>
      </c>
      <c r="IL13" s="106"/>
      <c r="IM13" s="27"/>
      <c r="IN13" s="106" t="s">
        <v>2371</v>
      </c>
      <c r="IO13" s="270" t="s">
        <v>2729</v>
      </c>
      <c r="IP13" s="106" t="s">
        <v>2690</v>
      </c>
      <c r="IR13" s="1">
        <v>0.32541666666666669</v>
      </c>
      <c r="IS13" s="1">
        <v>0.14883101851851852</v>
      </c>
      <c r="IT13" s="1">
        <v>2.5775462962962962E-2</v>
      </c>
      <c r="IU13" s="1">
        <v>0.15079861111111112</v>
      </c>
      <c r="IV13">
        <v>77</v>
      </c>
      <c r="IW13">
        <v>671</v>
      </c>
      <c r="IX13">
        <v>468</v>
      </c>
      <c r="IY13">
        <v>32</v>
      </c>
      <c r="IZ13">
        <v>0</v>
      </c>
      <c r="JA13">
        <v>0</v>
      </c>
      <c r="JB13">
        <v>0</v>
      </c>
      <c r="JC13">
        <v>93.6</v>
      </c>
      <c r="JD13">
        <f t="shared" si="29"/>
        <v>639</v>
      </c>
      <c r="JE13" s="106">
        <v>1067</v>
      </c>
      <c r="JF13" s="27">
        <f t="shared" ref="JF13" si="91">JD13/JE13*100</f>
        <v>59.887535145267101</v>
      </c>
      <c r="JG13" s="106" t="s">
        <v>2371</v>
      </c>
      <c r="JH13" s="270" t="s">
        <v>2729</v>
      </c>
      <c r="JI13" s="106" t="s">
        <v>2690</v>
      </c>
      <c r="JK13" s="1">
        <v>0.37337962962962962</v>
      </c>
      <c r="JL13" s="1">
        <v>0.13450231481481481</v>
      </c>
      <c r="JM13" s="1">
        <v>1.8657407407407407E-2</v>
      </c>
      <c r="JN13" s="1">
        <v>0.22020833333333334</v>
      </c>
      <c r="JO13">
        <v>40</v>
      </c>
      <c r="JP13">
        <v>639</v>
      </c>
      <c r="JQ13">
        <v>203</v>
      </c>
      <c r="JR13">
        <v>16</v>
      </c>
      <c r="JS13">
        <v>0</v>
      </c>
      <c r="JT13">
        <v>0</v>
      </c>
      <c r="JU13">
        <v>0</v>
      </c>
      <c r="JV13">
        <v>92.69</v>
      </c>
      <c r="JW13">
        <f t="shared" si="30"/>
        <v>623</v>
      </c>
      <c r="JX13" s="106">
        <v>1067</v>
      </c>
      <c r="JY13" s="27">
        <f t="shared" ref="JY13" si="92">JW13/JX13*100</f>
        <v>58.388003748828488</v>
      </c>
      <c r="JZ13" s="106" t="s">
        <v>2371</v>
      </c>
      <c r="KA13" s="270" t="s">
        <v>2729</v>
      </c>
      <c r="KB13" s="106" t="s">
        <v>2690</v>
      </c>
      <c r="KD13" s="1">
        <v>0.3753009259259259</v>
      </c>
      <c r="KE13" s="1">
        <v>0.15769675925925927</v>
      </c>
      <c r="KF13" s="1">
        <v>1.9907407407407408E-2</v>
      </c>
      <c r="KG13" s="1">
        <v>0.19768518518518519</v>
      </c>
      <c r="KH13">
        <v>118</v>
      </c>
      <c r="KI13">
        <v>860</v>
      </c>
      <c r="KJ13">
        <v>665</v>
      </c>
      <c r="KK13">
        <v>44</v>
      </c>
      <c r="KL13">
        <v>0</v>
      </c>
      <c r="KM13">
        <v>0</v>
      </c>
      <c r="KN13">
        <v>0</v>
      </c>
      <c r="KO13">
        <v>93.79</v>
      </c>
      <c r="KP13">
        <f t="shared" si="31"/>
        <v>816</v>
      </c>
      <c r="KQ13" s="106">
        <v>1067</v>
      </c>
      <c r="KR13" s="27">
        <f t="shared" ref="KR13" si="93">KP13/KQ13*100</f>
        <v>76.476101218369266</v>
      </c>
      <c r="KS13" s="106" t="s">
        <v>2371</v>
      </c>
      <c r="KT13" s="270" t="s">
        <v>2729</v>
      </c>
      <c r="KU13" s="106" t="s">
        <v>2690</v>
      </c>
      <c r="KW13" s="1">
        <v>0.37305555555555553</v>
      </c>
      <c r="KX13" s="1">
        <v>9.6597222222222223E-2</v>
      </c>
      <c r="KY13" s="1">
        <v>2.8587962962962964E-2</v>
      </c>
      <c r="KZ13" s="1">
        <v>0.24784722222222222</v>
      </c>
      <c r="LA13">
        <v>369</v>
      </c>
      <c r="LB13">
        <v>406</v>
      </c>
      <c r="LC13">
        <v>863</v>
      </c>
      <c r="LD13">
        <v>57</v>
      </c>
      <c r="LE13">
        <v>0</v>
      </c>
      <c r="LF13">
        <v>0</v>
      </c>
      <c r="LG13">
        <v>0</v>
      </c>
      <c r="LH13">
        <v>93.8</v>
      </c>
      <c r="LI13">
        <f t="shared" si="32"/>
        <v>349</v>
      </c>
      <c r="LJ13" s="106">
        <v>1067</v>
      </c>
      <c r="LK13" s="27">
        <f t="shared" ref="LK13" si="94">LI13/LJ13*100</f>
        <v>32.708528584817245</v>
      </c>
      <c r="LL13" s="106" t="s">
        <v>2371</v>
      </c>
      <c r="LM13" s="270" t="s">
        <v>2729</v>
      </c>
      <c r="LN13" s="106" t="s">
        <v>2690</v>
      </c>
      <c r="LP13" s="1">
        <v>0.59248842592592588</v>
      </c>
      <c r="LQ13" s="1">
        <v>0.28877314814814814</v>
      </c>
      <c r="LR13" s="1">
        <v>3.246527777777778E-2</v>
      </c>
      <c r="LS13" s="1">
        <v>0.2712384259259259</v>
      </c>
      <c r="LT13">
        <v>502</v>
      </c>
      <c r="LU13">
        <v>1367</v>
      </c>
      <c r="LV13">
        <v>1037</v>
      </c>
      <c r="LW13">
        <v>72</v>
      </c>
      <c r="LX13">
        <v>0</v>
      </c>
      <c r="LY13">
        <v>0</v>
      </c>
      <c r="LZ13">
        <v>0</v>
      </c>
      <c r="MA13">
        <v>93.51</v>
      </c>
      <c r="MB13">
        <f t="shared" si="33"/>
        <v>1295</v>
      </c>
      <c r="MC13" s="106">
        <v>1067</v>
      </c>
      <c r="MD13" s="27">
        <f t="shared" ref="MD13" si="95">MB13/MC13*100</f>
        <v>121.36832239925025</v>
      </c>
      <c r="ME13" s="106" t="s">
        <v>2371</v>
      </c>
      <c r="MF13" s="270" t="s">
        <v>2729</v>
      </c>
      <c r="MG13" s="106" t="s">
        <v>2690</v>
      </c>
      <c r="MI13" s="1">
        <v>0.3526157407407407</v>
      </c>
      <c r="MJ13" s="1">
        <v>0.18656249999999999</v>
      </c>
      <c r="MK13" s="1">
        <v>1.2349537037037039E-2</v>
      </c>
      <c r="ML13" s="1">
        <v>0.15369212962962964</v>
      </c>
      <c r="MM13">
        <v>160</v>
      </c>
      <c r="MN13">
        <v>930</v>
      </c>
      <c r="MO13">
        <v>611</v>
      </c>
      <c r="MP13">
        <v>39</v>
      </c>
      <c r="MQ13">
        <v>0</v>
      </c>
      <c r="MR13">
        <v>0</v>
      </c>
      <c r="MS13">
        <v>0</v>
      </c>
      <c r="MT13">
        <v>94</v>
      </c>
      <c r="MU13">
        <f t="shared" si="34"/>
        <v>891</v>
      </c>
      <c r="MV13" s="106">
        <v>1067</v>
      </c>
      <c r="MW13" s="27">
        <f t="shared" ref="MW13:MW15" si="96">MU13/MV13*100</f>
        <v>83.505154639175259</v>
      </c>
      <c r="MX13" s="106" t="s">
        <v>2371</v>
      </c>
      <c r="MY13" s="270" t="s">
        <v>2729</v>
      </c>
      <c r="MZ13" s="106" t="s">
        <v>2690</v>
      </c>
      <c r="NB13" s="1">
        <v>0.33914351851851854</v>
      </c>
      <c r="NC13" s="1">
        <v>0.14937500000000001</v>
      </c>
      <c r="ND13" s="1">
        <v>5.162037037037037E-3</v>
      </c>
      <c r="NE13" s="1">
        <v>0.18460648148148148</v>
      </c>
      <c r="NF13">
        <v>101</v>
      </c>
      <c r="NG13">
        <v>745</v>
      </c>
      <c r="NH13">
        <v>928</v>
      </c>
      <c r="NI13">
        <v>32</v>
      </c>
      <c r="NJ13">
        <v>0</v>
      </c>
      <c r="NK13">
        <v>0</v>
      </c>
      <c r="NL13">
        <v>0</v>
      </c>
      <c r="NM13">
        <v>96.67</v>
      </c>
      <c r="NN13">
        <f t="shared" si="36"/>
        <v>713</v>
      </c>
      <c r="NO13" s="106">
        <v>1067</v>
      </c>
      <c r="NP13" s="27">
        <f t="shared" ref="NP13:NP15" si="97">NN13/NO13*100</f>
        <v>66.822867853795685</v>
      </c>
      <c r="NQ13" s="106" t="s">
        <v>2371</v>
      </c>
      <c r="NR13" s="270" t="s">
        <v>2729</v>
      </c>
      <c r="NS13" s="106" t="s">
        <v>2690</v>
      </c>
      <c r="NU13" s="1">
        <v>0.2949074074074074</v>
      </c>
      <c r="NV13" s="1">
        <v>0.16552083333333334</v>
      </c>
      <c r="NW13" s="1">
        <v>1.6886574074074075E-2</v>
      </c>
      <c r="NX13" s="1">
        <v>0.11247685185185186</v>
      </c>
      <c r="NY13">
        <v>71</v>
      </c>
      <c r="NZ13">
        <v>801</v>
      </c>
      <c r="OA13">
        <v>630</v>
      </c>
      <c r="OB13">
        <v>11</v>
      </c>
      <c r="OC13">
        <v>0</v>
      </c>
      <c r="OD13">
        <v>0</v>
      </c>
      <c r="OE13">
        <v>0</v>
      </c>
      <c r="OF13">
        <v>98.28</v>
      </c>
      <c r="OG13">
        <f t="shared" si="38"/>
        <v>790</v>
      </c>
      <c r="OH13" s="106">
        <v>1067</v>
      </c>
      <c r="OI13" s="27">
        <f t="shared" si="82"/>
        <v>74.039362699156513</v>
      </c>
      <c r="OJ13" s="106" t="s">
        <v>2371</v>
      </c>
      <c r="OK13" s="270" t="s">
        <v>2729</v>
      </c>
      <c r="OL13" s="106" t="s">
        <v>2690</v>
      </c>
      <c r="ON13" s="1">
        <v>0.36239583333333331</v>
      </c>
      <c r="OO13" s="1">
        <v>0.1555324074074074</v>
      </c>
      <c r="OP13" s="1">
        <v>3.0682870370370371E-2</v>
      </c>
      <c r="OQ13" s="1">
        <v>0.1761689814814815</v>
      </c>
      <c r="OR13">
        <v>45</v>
      </c>
      <c r="OS13">
        <v>622</v>
      </c>
      <c r="OT13">
        <v>374</v>
      </c>
      <c r="OU13">
        <v>32</v>
      </c>
      <c r="OV13">
        <v>0</v>
      </c>
      <c r="OW13">
        <v>0</v>
      </c>
      <c r="OX13">
        <v>0</v>
      </c>
      <c r="OY13">
        <v>92.12</v>
      </c>
      <c r="OZ13">
        <f t="shared" si="39"/>
        <v>590</v>
      </c>
      <c r="PA13" s="106">
        <v>1067</v>
      </c>
      <c r="PB13" s="27">
        <f t="shared" si="83"/>
        <v>55.295220243673846</v>
      </c>
      <c r="PC13" s="106" t="s">
        <v>2371</v>
      </c>
      <c r="PD13" s="270" t="s">
        <v>2729</v>
      </c>
      <c r="PE13" s="106" t="s">
        <v>2690</v>
      </c>
      <c r="PG13" s="1">
        <v>0.38859953703703703</v>
      </c>
      <c r="PH13" s="1">
        <v>0.22916666666666666</v>
      </c>
      <c r="PI13" s="1">
        <v>2.2719907407407411E-2</v>
      </c>
      <c r="PJ13" s="1">
        <v>0.13670138888888889</v>
      </c>
      <c r="PK13">
        <v>71</v>
      </c>
      <c r="PL13">
        <v>1173</v>
      </c>
      <c r="PM13">
        <v>300</v>
      </c>
      <c r="PN13">
        <v>15</v>
      </c>
      <c r="PO13">
        <v>0</v>
      </c>
      <c r="PP13">
        <v>0</v>
      </c>
      <c r="PQ13">
        <v>0</v>
      </c>
      <c r="PR13">
        <v>95.24</v>
      </c>
      <c r="PS13">
        <f t="shared" si="40"/>
        <v>1158</v>
      </c>
      <c r="PT13" s="106">
        <v>1067</v>
      </c>
      <c r="PU13" s="27">
        <f t="shared" si="84"/>
        <v>108.52858481724461</v>
      </c>
      <c r="PV13" s="106" t="s">
        <v>2371</v>
      </c>
      <c r="PW13" s="270" t="s">
        <v>2729</v>
      </c>
      <c r="PX13" s="106" t="s">
        <v>2690</v>
      </c>
      <c r="PZ13" s="1">
        <v>0.3364699074074074</v>
      </c>
      <c r="QA13" s="1">
        <v>0.16165509259259259</v>
      </c>
      <c r="QB13" s="1">
        <v>6.3773148148148148E-3</v>
      </c>
      <c r="QC13" s="1">
        <v>0.16843750000000002</v>
      </c>
      <c r="QD13">
        <v>50</v>
      </c>
      <c r="QE13">
        <v>883</v>
      </c>
      <c r="QF13">
        <v>484</v>
      </c>
      <c r="QG13">
        <v>14</v>
      </c>
      <c r="QH13">
        <v>0</v>
      </c>
      <c r="QI13">
        <v>0</v>
      </c>
      <c r="QJ13">
        <v>0</v>
      </c>
      <c r="QK13">
        <v>97.19</v>
      </c>
      <c r="QL13">
        <f t="shared" si="41"/>
        <v>869</v>
      </c>
      <c r="QM13" s="106">
        <v>1067</v>
      </c>
      <c r="QN13" s="27">
        <f t="shared" si="85"/>
        <v>81.44329896907216</v>
      </c>
      <c r="QO13" s="106" t="s">
        <v>2371</v>
      </c>
      <c r="QP13" s="270" t="s">
        <v>2729</v>
      </c>
      <c r="QQ13" s="106" t="s">
        <v>2690</v>
      </c>
      <c r="QS13" s="1">
        <v>0.31679398148148147</v>
      </c>
      <c r="QT13" s="1">
        <v>0.13532407407407407</v>
      </c>
      <c r="QU13" s="1">
        <v>9.7453703703703713E-3</v>
      </c>
      <c r="QV13" s="1">
        <v>0.17171296296296298</v>
      </c>
      <c r="QW13">
        <v>36</v>
      </c>
      <c r="QX13">
        <v>708</v>
      </c>
      <c r="QY13">
        <v>609</v>
      </c>
      <c r="QZ13">
        <v>17</v>
      </c>
      <c r="RA13">
        <v>0</v>
      </c>
      <c r="RB13">
        <v>0</v>
      </c>
      <c r="RC13">
        <v>0</v>
      </c>
      <c r="RD13">
        <v>97.28</v>
      </c>
      <c r="RE13">
        <f t="shared" si="42"/>
        <v>691</v>
      </c>
      <c r="RF13" s="106">
        <v>1067</v>
      </c>
      <c r="RG13" s="27">
        <f t="shared" si="86"/>
        <v>64.7610121836926</v>
      </c>
      <c r="RH13" s="106" t="s">
        <v>2371</v>
      </c>
      <c r="RI13" s="270" t="s">
        <v>2729</v>
      </c>
      <c r="RJ13" s="106" t="s">
        <v>2690</v>
      </c>
      <c r="RL13" s="1">
        <v>0.18318287037037037</v>
      </c>
      <c r="RM13" s="1">
        <v>0.13503472222222221</v>
      </c>
      <c r="RN13" s="1">
        <v>5.9143518518518521E-3</v>
      </c>
      <c r="RO13" s="1">
        <v>4.2222222222222223E-2</v>
      </c>
      <c r="RP13">
        <v>33</v>
      </c>
      <c r="RQ13">
        <v>711</v>
      </c>
      <c r="RR13">
        <v>887</v>
      </c>
      <c r="RS13">
        <v>18</v>
      </c>
      <c r="RT13">
        <v>0</v>
      </c>
      <c r="RU13">
        <v>0</v>
      </c>
      <c r="RV13">
        <v>0</v>
      </c>
      <c r="RW13">
        <v>98.01</v>
      </c>
      <c r="RX13">
        <f t="shared" si="43"/>
        <v>693</v>
      </c>
      <c r="RY13" s="106">
        <v>800</v>
      </c>
      <c r="RZ13" s="27">
        <f t="shared" si="87"/>
        <v>86.625</v>
      </c>
      <c r="SA13" s="106" t="s">
        <v>2371</v>
      </c>
      <c r="SB13" s="270" t="s">
        <v>2729</v>
      </c>
      <c r="SC13" s="106" t="s">
        <v>2690</v>
      </c>
      <c r="SE13" s="1">
        <v>0</v>
      </c>
      <c r="SF13" s="1">
        <v>0</v>
      </c>
      <c r="SG13" s="1">
        <v>0</v>
      </c>
      <c r="SH13" s="1">
        <v>0</v>
      </c>
      <c r="SI13">
        <v>0</v>
      </c>
      <c r="SJ13">
        <v>0</v>
      </c>
      <c r="SK13">
        <v>95</v>
      </c>
      <c r="SL13">
        <v>0</v>
      </c>
      <c r="SM13">
        <v>0</v>
      </c>
      <c r="SN13">
        <v>0</v>
      </c>
      <c r="SO13">
        <v>0</v>
      </c>
      <c r="SP13">
        <v>100</v>
      </c>
      <c r="SQ13">
        <f t="shared" si="44"/>
        <v>0</v>
      </c>
      <c r="SR13" s="106"/>
      <c r="SS13" s="27"/>
      <c r="ST13" s="106" t="s">
        <v>2371</v>
      </c>
      <c r="SU13" s="270" t="s">
        <v>2729</v>
      </c>
      <c r="SV13" s="106" t="s">
        <v>2690</v>
      </c>
      <c r="SX13" s="1">
        <v>0.36574074074074076</v>
      </c>
      <c r="SY13" s="1">
        <v>0.19721064814814815</v>
      </c>
      <c r="SZ13" s="1">
        <v>5.8449074074074072E-3</v>
      </c>
      <c r="TA13" s="1">
        <v>0.16268518518518518</v>
      </c>
      <c r="TB13">
        <v>66</v>
      </c>
      <c r="TC13">
        <v>1052</v>
      </c>
      <c r="TD13">
        <v>1031</v>
      </c>
      <c r="TE13">
        <v>42</v>
      </c>
      <c r="TF13">
        <v>0</v>
      </c>
      <c r="TG13">
        <v>0</v>
      </c>
      <c r="TH13">
        <v>0</v>
      </c>
      <c r="TI13">
        <v>96.09</v>
      </c>
      <c r="TJ13">
        <f t="shared" si="45"/>
        <v>1010</v>
      </c>
      <c r="TK13" s="106">
        <v>1067</v>
      </c>
      <c r="TL13" s="27">
        <f t="shared" ref="TL13" si="98">TJ13/TK13*100</f>
        <v>94.657919400187438</v>
      </c>
    </row>
    <row r="14" spans="1:532">
      <c r="A14" s="106" t="s">
        <v>2373</v>
      </c>
      <c r="B14" s="270" t="s">
        <v>2729</v>
      </c>
      <c r="C14" s="106" t="s">
        <v>2690</v>
      </c>
      <c r="E14" s="1">
        <v>1.2719907407407407E-2</v>
      </c>
      <c r="F14" s="1">
        <v>7.2337962962962963E-3</v>
      </c>
      <c r="G14" s="1">
        <v>2.9398148148148148E-3</v>
      </c>
      <c r="H14" s="1">
        <v>2.5462962962962961E-3</v>
      </c>
      <c r="I14">
        <v>7</v>
      </c>
      <c r="J14">
        <v>31</v>
      </c>
      <c r="K14">
        <v>372</v>
      </c>
      <c r="L14">
        <v>30</v>
      </c>
      <c r="M14">
        <v>0</v>
      </c>
      <c r="N14">
        <v>0</v>
      </c>
      <c r="O14">
        <v>0</v>
      </c>
      <c r="P14">
        <v>92.54</v>
      </c>
      <c r="Q14" s="106">
        <f t="shared" si="14"/>
        <v>1</v>
      </c>
      <c r="R14" s="106"/>
      <c r="S14" s="27"/>
      <c r="T14" s="106" t="s">
        <v>2373</v>
      </c>
      <c r="U14" s="270" t="s">
        <v>2729</v>
      </c>
      <c r="V14" s="106" t="s">
        <v>2690</v>
      </c>
      <c r="X14" s="1">
        <v>0</v>
      </c>
      <c r="Y14" s="1">
        <v>0</v>
      </c>
      <c r="Z14" s="1">
        <v>0</v>
      </c>
      <c r="AA14" s="1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106">
        <f t="shared" si="15"/>
        <v>0</v>
      </c>
      <c r="AK14" s="106"/>
      <c r="AL14" s="27"/>
      <c r="AM14" s="106" t="s">
        <v>2373</v>
      </c>
      <c r="AN14" s="270" t="s">
        <v>2729</v>
      </c>
      <c r="AO14" s="106" t="s">
        <v>2690</v>
      </c>
      <c r="AQ14" s="1">
        <v>1.3310185185185185E-3</v>
      </c>
      <c r="AR14" s="1">
        <v>1.2731481481481483E-3</v>
      </c>
      <c r="AS14" s="1">
        <v>0</v>
      </c>
      <c r="AT14" s="1">
        <v>5.7870370370370366E-5</v>
      </c>
      <c r="AU14">
        <v>1</v>
      </c>
      <c r="AV14">
        <v>1</v>
      </c>
      <c r="AW14">
        <v>59</v>
      </c>
      <c r="AX14">
        <v>13</v>
      </c>
      <c r="AY14">
        <v>0</v>
      </c>
      <c r="AZ14">
        <v>0</v>
      </c>
      <c r="BA14">
        <v>0</v>
      </c>
      <c r="BB14">
        <v>81.94</v>
      </c>
      <c r="BC14" s="106">
        <f t="shared" si="16"/>
        <v>-12</v>
      </c>
      <c r="BD14" s="106"/>
      <c r="BE14" s="27"/>
      <c r="BF14" s="106" t="s">
        <v>2373</v>
      </c>
      <c r="BG14" s="270" t="s">
        <v>2729</v>
      </c>
      <c r="BH14" s="106" t="s">
        <v>2690</v>
      </c>
      <c r="BJ14" s="1">
        <v>9.6238425925925922E-2</v>
      </c>
      <c r="BK14" s="1">
        <v>4.1041666666666664E-2</v>
      </c>
      <c r="BL14" s="1">
        <v>1.2002314814814815E-2</v>
      </c>
      <c r="BM14" s="1">
        <v>4.3194444444444445E-2</v>
      </c>
      <c r="BN14">
        <v>21</v>
      </c>
      <c r="BO14">
        <v>60</v>
      </c>
      <c r="BP14">
        <v>73</v>
      </c>
      <c r="BQ14">
        <v>1</v>
      </c>
      <c r="BR14">
        <v>0</v>
      </c>
      <c r="BS14">
        <v>0</v>
      </c>
      <c r="BT14">
        <v>0</v>
      </c>
      <c r="BU14">
        <v>98.65</v>
      </c>
      <c r="BV14" s="106">
        <f t="shared" si="17"/>
        <v>59</v>
      </c>
      <c r="BW14" s="106"/>
      <c r="BX14" s="27"/>
      <c r="BY14" s="106" t="s">
        <v>2373</v>
      </c>
      <c r="BZ14" s="270" t="s">
        <v>2729</v>
      </c>
      <c r="CA14" s="106" t="s">
        <v>2690</v>
      </c>
      <c r="CC14" s="1">
        <v>2.6296296296296293E-2</v>
      </c>
      <c r="CD14" s="1">
        <v>6.4120370370370364E-3</v>
      </c>
      <c r="CE14" s="1">
        <v>1.9097222222222222E-3</v>
      </c>
      <c r="CF14" s="1">
        <v>1.7962962962962962E-2</v>
      </c>
      <c r="CG14">
        <v>7</v>
      </c>
      <c r="CH14">
        <v>14</v>
      </c>
      <c r="CI14">
        <v>35</v>
      </c>
      <c r="CJ14">
        <v>5</v>
      </c>
      <c r="CK14">
        <v>0</v>
      </c>
      <c r="CL14">
        <v>0</v>
      </c>
      <c r="CM14">
        <v>0</v>
      </c>
      <c r="CN14">
        <v>87.5</v>
      </c>
      <c r="CO14" s="106">
        <f t="shared" si="18"/>
        <v>9</v>
      </c>
      <c r="CP14" s="106"/>
      <c r="CQ14" s="27"/>
      <c r="CR14" s="106" t="s">
        <v>2373</v>
      </c>
      <c r="CS14" s="270" t="s">
        <v>2729</v>
      </c>
      <c r="CT14" s="106" t="s">
        <v>2690</v>
      </c>
      <c r="CV14" s="1">
        <v>2.6296296296296293E-2</v>
      </c>
      <c r="CW14" s="1">
        <v>6.4120370370370364E-3</v>
      </c>
      <c r="CX14" s="1">
        <v>1.9097222222222222E-3</v>
      </c>
      <c r="CY14" s="1">
        <v>1.7962962962962962E-2</v>
      </c>
      <c r="CZ14">
        <v>7</v>
      </c>
      <c r="DA14">
        <v>14</v>
      </c>
      <c r="DB14">
        <v>36</v>
      </c>
      <c r="DC14">
        <v>5</v>
      </c>
      <c r="DD14">
        <v>0</v>
      </c>
      <c r="DE14">
        <v>0</v>
      </c>
      <c r="DF14">
        <v>0</v>
      </c>
      <c r="DG14">
        <v>87.8</v>
      </c>
      <c r="DH14" s="106">
        <f t="shared" si="19"/>
        <v>9</v>
      </c>
      <c r="DI14" s="106"/>
      <c r="DJ14" s="27"/>
      <c r="DK14" s="106" t="s">
        <v>2373</v>
      </c>
      <c r="DL14" s="270" t="s">
        <v>2729</v>
      </c>
      <c r="DM14" s="106" t="s">
        <v>2690</v>
      </c>
      <c r="DO14" s="1">
        <v>2.9166666666666668E-3</v>
      </c>
      <c r="DP14" s="1">
        <v>2.7662037037037034E-3</v>
      </c>
      <c r="DQ14" s="1">
        <v>1.5046296296296297E-4</v>
      </c>
      <c r="DR14" s="1">
        <v>0</v>
      </c>
      <c r="DS14">
        <v>3</v>
      </c>
      <c r="DT14">
        <v>10</v>
      </c>
      <c r="DU14">
        <v>3</v>
      </c>
      <c r="DV14">
        <v>0</v>
      </c>
      <c r="DW14">
        <v>0</v>
      </c>
      <c r="DX14">
        <v>0</v>
      </c>
      <c r="DY14">
        <v>0</v>
      </c>
      <c r="DZ14">
        <v>100</v>
      </c>
      <c r="EA14" s="106">
        <f t="shared" si="20"/>
        <v>10</v>
      </c>
      <c r="EB14" s="106"/>
      <c r="EC14" s="27"/>
      <c r="ED14" s="106" t="s">
        <v>2373</v>
      </c>
      <c r="EE14" s="270" t="s">
        <v>2729</v>
      </c>
      <c r="EF14" s="106" t="s">
        <v>2690</v>
      </c>
      <c r="EH14" s="1">
        <v>0</v>
      </c>
      <c r="EI14" s="1">
        <v>0</v>
      </c>
      <c r="EJ14" s="1">
        <v>0</v>
      </c>
      <c r="EK14" s="1">
        <v>0</v>
      </c>
      <c r="EL14">
        <v>0</v>
      </c>
      <c r="EM14">
        <v>0</v>
      </c>
      <c r="EN14">
        <v>8</v>
      </c>
      <c r="EO14">
        <v>9</v>
      </c>
      <c r="EP14">
        <v>0</v>
      </c>
      <c r="EQ14">
        <v>0</v>
      </c>
      <c r="ER14">
        <v>0</v>
      </c>
      <c r="ES14">
        <v>47.06</v>
      </c>
      <c r="ET14" s="106">
        <f t="shared" si="22"/>
        <v>-9</v>
      </c>
      <c r="EU14" s="106"/>
      <c r="EV14" s="27"/>
      <c r="EW14" s="106" t="s">
        <v>2373</v>
      </c>
      <c r="EX14" s="270" t="s">
        <v>2729</v>
      </c>
      <c r="EY14" s="106" t="s">
        <v>2690</v>
      </c>
      <c r="FA14" s="1">
        <v>4.1666666666666669E-4</v>
      </c>
      <c r="FB14" s="1">
        <v>4.1666666666666669E-4</v>
      </c>
      <c r="FC14" s="1">
        <v>0</v>
      </c>
      <c r="FD14" s="1">
        <v>0</v>
      </c>
      <c r="FE14">
        <v>1</v>
      </c>
      <c r="FF14">
        <v>1</v>
      </c>
      <c r="FG14">
        <v>10</v>
      </c>
      <c r="FH14">
        <v>1</v>
      </c>
      <c r="FI14">
        <v>0</v>
      </c>
      <c r="FJ14">
        <v>0</v>
      </c>
      <c r="FK14">
        <v>0</v>
      </c>
      <c r="FL14">
        <v>90.91</v>
      </c>
      <c r="FM14" s="106">
        <f t="shared" si="24"/>
        <v>0</v>
      </c>
      <c r="FN14" s="106"/>
      <c r="FO14" s="27"/>
      <c r="FP14" s="106" t="s">
        <v>2373</v>
      </c>
      <c r="FQ14" s="270" t="s">
        <v>2729</v>
      </c>
      <c r="FR14" s="106" t="s">
        <v>2690</v>
      </c>
      <c r="FT14" s="1">
        <v>0</v>
      </c>
      <c r="FU14" s="1">
        <v>0</v>
      </c>
      <c r="FV14" s="1">
        <v>0</v>
      </c>
      <c r="FW14" s="1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100</v>
      </c>
      <c r="GF14" s="106">
        <f t="shared" si="25"/>
        <v>0</v>
      </c>
      <c r="GG14" s="106"/>
      <c r="GH14" s="27"/>
      <c r="GI14" s="106" t="s">
        <v>2373</v>
      </c>
      <c r="GJ14" s="270" t="s">
        <v>2729</v>
      </c>
      <c r="GK14" s="106" t="s">
        <v>2690</v>
      </c>
      <c r="GM14" s="1">
        <v>0</v>
      </c>
      <c r="GN14" s="1">
        <v>0</v>
      </c>
      <c r="GO14" s="1">
        <v>0</v>
      </c>
      <c r="GP14" s="1">
        <v>0</v>
      </c>
      <c r="GQ14">
        <v>0</v>
      </c>
      <c r="GR14">
        <v>0</v>
      </c>
      <c r="GS14">
        <v>3</v>
      </c>
      <c r="GT14">
        <v>1</v>
      </c>
      <c r="GU14">
        <v>0</v>
      </c>
      <c r="GV14">
        <v>0</v>
      </c>
      <c r="GW14">
        <v>0</v>
      </c>
      <c r="GX14">
        <v>75</v>
      </c>
      <c r="GY14">
        <f t="shared" si="26"/>
        <v>-1</v>
      </c>
      <c r="GZ14" s="106"/>
      <c r="HA14" s="27"/>
      <c r="HB14" s="106" t="s">
        <v>2373</v>
      </c>
      <c r="HC14" s="270" t="s">
        <v>2729</v>
      </c>
      <c r="HD14" s="106" t="s">
        <v>2690</v>
      </c>
      <c r="HF14" s="1">
        <v>4.0509259259259258E-4</v>
      </c>
      <c r="HG14" s="1">
        <v>4.0509259259259258E-4</v>
      </c>
      <c r="HH14" s="1">
        <v>0</v>
      </c>
      <c r="HI14" s="1">
        <v>0</v>
      </c>
      <c r="HJ14">
        <v>1</v>
      </c>
      <c r="HK14">
        <v>1</v>
      </c>
      <c r="HL14">
        <v>3</v>
      </c>
      <c r="HM14">
        <v>1</v>
      </c>
      <c r="HN14">
        <v>0</v>
      </c>
      <c r="HO14">
        <v>0</v>
      </c>
      <c r="HP14">
        <v>0</v>
      </c>
      <c r="HQ14">
        <v>75</v>
      </c>
      <c r="HR14">
        <f t="shared" si="27"/>
        <v>0</v>
      </c>
      <c r="HS14" s="106"/>
      <c r="HT14" s="27"/>
      <c r="HU14" s="106" t="s">
        <v>2373</v>
      </c>
      <c r="HV14" s="270" t="s">
        <v>2729</v>
      </c>
      <c r="HW14" s="106" t="s">
        <v>2690</v>
      </c>
      <c r="HY14" s="1">
        <v>0</v>
      </c>
      <c r="HZ14" s="1">
        <v>0</v>
      </c>
      <c r="IA14" s="1">
        <v>0</v>
      </c>
      <c r="IB14" s="1">
        <v>0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100</v>
      </c>
      <c r="IK14">
        <f t="shared" si="28"/>
        <v>0</v>
      </c>
      <c r="IL14" s="106"/>
      <c r="IM14" s="27"/>
      <c r="IN14" s="106" t="s">
        <v>2373</v>
      </c>
      <c r="IO14" s="270" t="s">
        <v>2729</v>
      </c>
      <c r="IP14" s="106" t="s">
        <v>2690</v>
      </c>
      <c r="IR14" s="1" t="e">
        <v>#N/A</v>
      </c>
      <c r="IS14" s="1" t="e">
        <v>#N/A</v>
      </c>
      <c r="IT14" s="1" t="e">
        <v>#N/A</v>
      </c>
      <c r="IU14" s="1" t="e">
        <v>#N/A</v>
      </c>
      <c r="IV14" t="e">
        <v>#N/A</v>
      </c>
      <c r="IW14" t="e">
        <v>#N/A</v>
      </c>
      <c r="IX14" t="e">
        <v>#N/A</v>
      </c>
      <c r="IY14" t="e">
        <v>#N/A</v>
      </c>
      <c r="IZ14" t="e">
        <v>#N/A</v>
      </c>
      <c r="JA14" t="e">
        <v>#N/A</v>
      </c>
      <c r="JB14" t="e">
        <v>#N/A</v>
      </c>
      <c r="JC14" t="e">
        <v>#N/A</v>
      </c>
      <c r="JD14" t="e">
        <f t="shared" si="29"/>
        <v>#N/A</v>
      </c>
      <c r="JE14" s="106"/>
      <c r="JF14" s="27"/>
      <c r="JG14" s="106" t="s">
        <v>2373</v>
      </c>
      <c r="JH14" s="270" t="s">
        <v>2729</v>
      </c>
      <c r="JI14" s="106" t="s">
        <v>2690</v>
      </c>
      <c r="JK14" s="1">
        <v>0</v>
      </c>
      <c r="JL14" s="1">
        <v>0</v>
      </c>
      <c r="JM14" s="1">
        <v>0</v>
      </c>
      <c r="JN14" s="1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f t="shared" si="30"/>
        <v>0</v>
      </c>
      <c r="JX14" s="106"/>
      <c r="JY14" s="27"/>
      <c r="JZ14" s="106" t="s">
        <v>2373</v>
      </c>
      <c r="KA14" s="270" t="s">
        <v>2729</v>
      </c>
      <c r="KB14" s="106" t="s">
        <v>2690</v>
      </c>
      <c r="KD14" s="1">
        <v>2.199074074074074E-4</v>
      </c>
      <c r="KE14" s="1">
        <v>1.8518518518518518E-4</v>
      </c>
      <c r="KF14" s="1">
        <v>0</v>
      </c>
      <c r="KG14" s="1">
        <v>2.3148148148148147E-5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f t="shared" si="31"/>
        <v>0</v>
      </c>
      <c r="KQ14" s="106"/>
      <c r="KR14" s="27"/>
      <c r="KS14" s="106" t="s">
        <v>2373</v>
      </c>
      <c r="KT14" s="270" t="s">
        <v>2729</v>
      </c>
      <c r="KU14" s="106" t="s">
        <v>2690</v>
      </c>
      <c r="KW14" s="1">
        <v>3.0324074074074073E-3</v>
      </c>
      <c r="KX14" s="1">
        <v>2.8240740740740739E-3</v>
      </c>
      <c r="KY14" s="1">
        <v>0</v>
      </c>
      <c r="KZ14" s="1">
        <v>1.9675925925925926E-4</v>
      </c>
      <c r="LA14">
        <v>2</v>
      </c>
      <c r="LB14">
        <v>11</v>
      </c>
      <c r="LC14">
        <v>63</v>
      </c>
      <c r="LD14">
        <v>0</v>
      </c>
      <c r="LE14">
        <v>0</v>
      </c>
      <c r="LF14">
        <v>0</v>
      </c>
      <c r="LG14">
        <v>0</v>
      </c>
      <c r="LH14">
        <v>100</v>
      </c>
      <c r="LI14">
        <f t="shared" si="32"/>
        <v>11</v>
      </c>
      <c r="LJ14" s="106"/>
      <c r="LK14" s="27"/>
      <c r="LL14" s="106" t="s">
        <v>2373</v>
      </c>
      <c r="LM14" s="270" t="s">
        <v>2729</v>
      </c>
      <c r="LN14" s="106" t="s">
        <v>2690</v>
      </c>
      <c r="LP14" s="1">
        <v>3.0324074074074073E-3</v>
      </c>
      <c r="LQ14" s="1">
        <v>2.8240740740740739E-3</v>
      </c>
      <c r="LR14" s="1">
        <v>0</v>
      </c>
      <c r="LS14" s="1">
        <v>1.9675925925925926E-4</v>
      </c>
      <c r="LT14">
        <v>2</v>
      </c>
      <c r="LU14">
        <v>11</v>
      </c>
      <c r="LV14">
        <v>63</v>
      </c>
      <c r="LW14">
        <v>0</v>
      </c>
      <c r="LX14">
        <v>0</v>
      </c>
      <c r="LY14">
        <v>0</v>
      </c>
      <c r="LZ14">
        <v>0</v>
      </c>
      <c r="MA14">
        <v>100</v>
      </c>
      <c r="MB14">
        <f t="shared" si="33"/>
        <v>11</v>
      </c>
      <c r="MC14" s="106"/>
      <c r="MD14" s="27"/>
      <c r="ME14" s="106" t="s">
        <v>2373</v>
      </c>
      <c r="MF14" s="270" t="s">
        <v>2729</v>
      </c>
      <c r="MG14" s="106" t="s">
        <v>2690</v>
      </c>
      <c r="MI14" s="1">
        <v>0.40898148148148145</v>
      </c>
      <c r="MJ14" s="1">
        <v>0.21375</v>
      </c>
      <c r="MK14" s="1">
        <v>4.0810185185185185E-2</v>
      </c>
      <c r="ML14" s="1">
        <v>0.15442129629629631</v>
      </c>
      <c r="MM14">
        <v>36</v>
      </c>
      <c r="MN14">
        <v>405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f t="shared" si="34"/>
        <v>405</v>
      </c>
      <c r="MV14" s="106">
        <v>1067</v>
      </c>
      <c r="MW14" s="27">
        <f t="shared" si="96"/>
        <v>37.956888472352389</v>
      </c>
      <c r="MX14" s="106" t="s">
        <v>2373</v>
      </c>
      <c r="MY14" s="270" t="s">
        <v>2729</v>
      </c>
      <c r="MZ14" s="106" t="s">
        <v>2690</v>
      </c>
      <c r="NB14" s="1">
        <v>0.54697916666666668</v>
      </c>
      <c r="NC14" s="1">
        <v>0.29356481481481483</v>
      </c>
      <c r="ND14" s="1">
        <v>8.6504629629629626E-2</v>
      </c>
      <c r="NE14" s="1">
        <v>0.16689814814814816</v>
      </c>
      <c r="NF14">
        <v>57</v>
      </c>
      <c r="NG14">
        <v>671</v>
      </c>
      <c r="NH14">
        <v>110</v>
      </c>
      <c r="NI14">
        <v>1</v>
      </c>
      <c r="NJ14">
        <v>0</v>
      </c>
      <c r="NK14">
        <v>0</v>
      </c>
      <c r="NL14">
        <v>0</v>
      </c>
      <c r="NM14">
        <v>99.1</v>
      </c>
      <c r="NN14">
        <f t="shared" si="36"/>
        <v>670</v>
      </c>
      <c r="NO14" s="106">
        <v>1067</v>
      </c>
      <c r="NP14" s="27">
        <f t="shared" si="97"/>
        <v>62.792877225866917</v>
      </c>
      <c r="NQ14" s="106" t="s">
        <v>2373</v>
      </c>
      <c r="NR14" s="270" t="s">
        <v>2729</v>
      </c>
      <c r="NS14" s="106" t="s">
        <v>2690</v>
      </c>
      <c r="NU14" s="1">
        <v>0.62109953703703702</v>
      </c>
      <c r="NV14" s="1">
        <v>0.24214120370370371</v>
      </c>
      <c r="NW14" s="1">
        <v>0.15009259259259258</v>
      </c>
      <c r="NX14" s="1">
        <v>0.22885416666666666</v>
      </c>
      <c r="NY14">
        <v>25</v>
      </c>
      <c r="NZ14">
        <v>573</v>
      </c>
      <c r="OA14">
        <v>155</v>
      </c>
      <c r="OB14">
        <v>3</v>
      </c>
      <c r="OC14">
        <v>0</v>
      </c>
      <c r="OD14">
        <v>0</v>
      </c>
      <c r="OE14">
        <v>0</v>
      </c>
      <c r="OF14">
        <v>98.1</v>
      </c>
      <c r="OG14">
        <f t="shared" si="38"/>
        <v>570</v>
      </c>
      <c r="OH14" s="106">
        <v>1067</v>
      </c>
      <c r="OI14" s="27">
        <f t="shared" si="82"/>
        <v>53.420805998125587</v>
      </c>
      <c r="OJ14" s="106" t="s">
        <v>2373</v>
      </c>
      <c r="OK14" s="270" t="s">
        <v>2729</v>
      </c>
      <c r="OL14" s="106" t="s">
        <v>2690</v>
      </c>
      <c r="ON14" s="1">
        <v>0.43372685185185184</v>
      </c>
      <c r="OO14" s="1">
        <v>0.21003472222222222</v>
      </c>
      <c r="OP14" s="1">
        <v>9.2997685185185183E-2</v>
      </c>
      <c r="OQ14" s="1">
        <v>0.13068287037037038</v>
      </c>
      <c r="OR14">
        <v>39</v>
      </c>
      <c r="OS14">
        <v>627</v>
      </c>
      <c r="OT14">
        <v>123</v>
      </c>
      <c r="OU14">
        <v>7</v>
      </c>
      <c r="OV14">
        <v>0</v>
      </c>
      <c r="OW14">
        <v>0</v>
      </c>
      <c r="OX14">
        <v>0</v>
      </c>
      <c r="OY14">
        <v>94.62</v>
      </c>
      <c r="OZ14">
        <f t="shared" si="39"/>
        <v>620</v>
      </c>
      <c r="PA14" s="106">
        <v>1067</v>
      </c>
      <c r="PB14" s="27">
        <f t="shared" si="83"/>
        <v>58.106841611996252</v>
      </c>
      <c r="PC14" s="106" t="s">
        <v>2373</v>
      </c>
      <c r="PD14" s="270" t="s">
        <v>2729</v>
      </c>
      <c r="PE14" s="106" t="s">
        <v>2690</v>
      </c>
      <c r="PG14" s="1">
        <v>3.2349537037037038E-2</v>
      </c>
      <c r="PH14" s="1">
        <v>2.8402777777777777E-2</v>
      </c>
      <c r="PI14" s="1">
        <v>2.9398148148148148E-3</v>
      </c>
      <c r="PJ14" s="1">
        <v>9.8379629629629642E-4</v>
      </c>
      <c r="PK14">
        <v>6</v>
      </c>
      <c r="PL14">
        <v>71</v>
      </c>
      <c r="PM14">
        <v>528</v>
      </c>
      <c r="PN14">
        <v>37</v>
      </c>
      <c r="PO14">
        <v>0</v>
      </c>
      <c r="PP14">
        <v>0</v>
      </c>
      <c r="PQ14">
        <v>0</v>
      </c>
      <c r="PR14">
        <v>93.45</v>
      </c>
      <c r="PS14">
        <f t="shared" si="40"/>
        <v>34</v>
      </c>
      <c r="PT14" s="106">
        <v>1067</v>
      </c>
      <c r="PU14" s="27">
        <f t="shared" si="84"/>
        <v>3.1865042174320526</v>
      </c>
      <c r="PV14" s="106" t="s">
        <v>2373</v>
      </c>
      <c r="PW14" s="270" t="s">
        <v>2729</v>
      </c>
      <c r="PX14" s="106" t="s">
        <v>2690</v>
      </c>
      <c r="PZ14" s="1">
        <v>1.5810185185185184E-2</v>
      </c>
      <c r="QA14" s="1">
        <v>1.3483796296296298E-2</v>
      </c>
      <c r="QB14" s="1">
        <v>2.0949074074074073E-3</v>
      </c>
      <c r="QC14" s="1">
        <v>2.199074074074074E-4</v>
      </c>
      <c r="QD14">
        <v>19</v>
      </c>
      <c r="QE14">
        <v>50</v>
      </c>
      <c r="QF14">
        <v>711</v>
      </c>
      <c r="QG14">
        <v>26</v>
      </c>
      <c r="QH14">
        <v>0</v>
      </c>
      <c r="QI14">
        <v>0</v>
      </c>
      <c r="QJ14">
        <v>0</v>
      </c>
      <c r="QK14">
        <v>96.47</v>
      </c>
      <c r="QL14">
        <f t="shared" si="41"/>
        <v>24</v>
      </c>
      <c r="QM14" s="106"/>
      <c r="QN14" s="27"/>
      <c r="QO14" s="106" t="s">
        <v>2373</v>
      </c>
      <c r="QP14" s="270" t="s">
        <v>2729</v>
      </c>
      <c r="QQ14" s="106" t="s">
        <v>2690</v>
      </c>
      <c r="QS14" s="1">
        <v>0</v>
      </c>
      <c r="QT14" s="1">
        <v>0</v>
      </c>
      <c r="QU14" s="1">
        <v>0</v>
      </c>
      <c r="QV14" s="1">
        <v>0</v>
      </c>
      <c r="QW14">
        <v>0</v>
      </c>
      <c r="QX14">
        <v>0</v>
      </c>
      <c r="QY14">
        <v>142</v>
      </c>
      <c r="QZ14">
        <v>7</v>
      </c>
      <c r="RA14">
        <v>0</v>
      </c>
      <c r="RB14">
        <v>0</v>
      </c>
      <c r="RC14">
        <v>0</v>
      </c>
      <c r="RD14">
        <v>95.3</v>
      </c>
      <c r="RE14">
        <f t="shared" si="42"/>
        <v>-7</v>
      </c>
      <c r="RF14" s="106"/>
      <c r="RG14" s="27"/>
      <c r="RH14" s="106" t="s">
        <v>2373</v>
      </c>
      <c r="RI14" s="270" t="s">
        <v>2729</v>
      </c>
      <c r="RJ14" s="106" t="s">
        <v>2690</v>
      </c>
      <c r="RL14" s="1">
        <v>9.5601851851851855E-3</v>
      </c>
      <c r="RM14" s="1">
        <v>7.5462962962962966E-3</v>
      </c>
      <c r="RN14" s="1">
        <v>2.0023148148148148E-3</v>
      </c>
      <c r="RO14" s="1">
        <v>0</v>
      </c>
      <c r="RP14">
        <v>11</v>
      </c>
      <c r="RQ14">
        <v>19</v>
      </c>
      <c r="RR14">
        <v>71</v>
      </c>
      <c r="RS14">
        <v>1</v>
      </c>
      <c r="RT14">
        <v>0</v>
      </c>
      <c r="RU14">
        <v>0</v>
      </c>
      <c r="RV14">
        <v>0</v>
      </c>
      <c r="RW14">
        <v>98.61</v>
      </c>
      <c r="RX14">
        <f t="shared" si="43"/>
        <v>18</v>
      </c>
      <c r="RY14" s="106"/>
      <c r="RZ14" s="27"/>
      <c r="SA14" s="106" t="s">
        <v>2373</v>
      </c>
      <c r="SB14" s="270" t="s">
        <v>2729</v>
      </c>
      <c r="SC14" s="106" t="s">
        <v>2690</v>
      </c>
      <c r="SE14" s="1">
        <v>0</v>
      </c>
      <c r="SF14" s="1">
        <v>0</v>
      </c>
      <c r="SG14" s="1">
        <v>0</v>
      </c>
      <c r="SH14" s="1">
        <v>0</v>
      </c>
      <c r="SI14">
        <v>0</v>
      </c>
      <c r="SJ14">
        <v>0</v>
      </c>
      <c r="SK14">
        <v>37</v>
      </c>
      <c r="SL14">
        <v>0</v>
      </c>
      <c r="SM14">
        <v>0</v>
      </c>
      <c r="SN14">
        <v>0</v>
      </c>
      <c r="SO14">
        <v>0</v>
      </c>
      <c r="SP14">
        <v>100</v>
      </c>
      <c r="SQ14">
        <f t="shared" si="44"/>
        <v>0</v>
      </c>
      <c r="SR14" s="106"/>
      <c r="SS14" s="27"/>
      <c r="ST14" s="106" t="s">
        <v>2373</v>
      </c>
      <c r="SU14" s="270" t="s">
        <v>2729</v>
      </c>
      <c r="SV14" s="106" t="s">
        <v>2690</v>
      </c>
      <c r="SX14" s="1">
        <v>4.3807870370370372E-2</v>
      </c>
      <c r="SY14" s="1">
        <v>1.9953703703703706E-2</v>
      </c>
      <c r="SZ14" s="1">
        <v>1.6516203703703703E-2</v>
      </c>
      <c r="TA14" s="1">
        <v>7.3263888888888892E-3</v>
      </c>
      <c r="TB14">
        <v>1</v>
      </c>
      <c r="TC14">
        <v>11</v>
      </c>
      <c r="TD14">
        <v>116</v>
      </c>
      <c r="TE14">
        <v>0</v>
      </c>
      <c r="TF14">
        <v>0</v>
      </c>
      <c r="TG14">
        <v>0</v>
      </c>
      <c r="TH14">
        <v>0</v>
      </c>
      <c r="TI14">
        <v>100</v>
      </c>
      <c r="TJ14">
        <f t="shared" si="45"/>
        <v>11</v>
      </c>
      <c r="TK14" s="106"/>
      <c r="TL14" s="27"/>
    </row>
    <row r="15" spans="1:532">
      <c r="A15" s="106" t="s">
        <v>2372</v>
      </c>
      <c r="B15" s="270" t="s">
        <v>2729</v>
      </c>
      <c r="C15" s="106" t="s">
        <v>2690</v>
      </c>
      <c r="E15" s="1">
        <v>5.1863425925925931E-2</v>
      </c>
      <c r="F15" s="1">
        <v>4.4131944444444439E-2</v>
      </c>
      <c r="G15" s="1">
        <v>7.4884259259259262E-3</v>
      </c>
      <c r="H15" s="1">
        <v>2.4305555555555552E-4</v>
      </c>
      <c r="I15">
        <v>19</v>
      </c>
      <c r="J15">
        <v>163</v>
      </c>
      <c r="K15">
        <v>982</v>
      </c>
      <c r="L15">
        <v>150</v>
      </c>
      <c r="M15">
        <v>0</v>
      </c>
      <c r="N15">
        <v>0</v>
      </c>
      <c r="O15">
        <v>0</v>
      </c>
      <c r="P15">
        <v>86.75</v>
      </c>
      <c r="Q15" s="106">
        <f t="shared" si="14"/>
        <v>13</v>
      </c>
      <c r="R15" s="106"/>
      <c r="S15" s="27"/>
      <c r="T15" s="106" t="s">
        <v>2372</v>
      </c>
      <c r="U15" s="270" t="s">
        <v>2729</v>
      </c>
      <c r="V15" s="106" t="s">
        <v>2690</v>
      </c>
      <c r="X15" s="1">
        <v>0</v>
      </c>
      <c r="Y15" s="1">
        <v>0</v>
      </c>
      <c r="Z15" s="1">
        <v>0</v>
      </c>
      <c r="AA15" s="1">
        <v>0</v>
      </c>
      <c r="AB15">
        <v>0</v>
      </c>
      <c r="AC15">
        <v>0</v>
      </c>
      <c r="AD15">
        <v>2</v>
      </c>
      <c r="AE15">
        <v>1</v>
      </c>
      <c r="AF15">
        <v>0</v>
      </c>
      <c r="AG15">
        <v>0</v>
      </c>
      <c r="AH15">
        <v>0</v>
      </c>
      <c r="AI15">
        <v>66.67</v>
      </c>
      <c r="AJ15" s="106">
        <f t="shared" si="15"/>
        <v>-1</v>
      </c>
      <c r="AK15" s="106"/>
      <c r="AL15" s="27"/>
      <c r="AM15" s="106" t="s">
        <v>2372</v>
      </c>
      <c r="AN15" s="270" t="s">
        <v>2729</v>
      </c>
      <c r="AO15" s="106" t="s">
        <v>2690</v>
      </c>
      <c r="AQ15" s="1">
        <v>1.0729166666666666E-2</v>
      </c>
      <c r="AR15" s="1">
        <v>1.064814814814815E-2</v>
      </c>
      <c r="AS15" s="1">
        <v>2.3148148148148147E-5</v>
      </c>
      <c r="AT15" s="1">
        <v>3.4722222222222222E-5</v>
      </c>
      <c r="AU15">
        <v>8</v>
      </c>
      <c r="AV15">
        <v>34</v>
      </c>
      <c r="AW15">
        <v>182</v>
      </c>
      <c r="AX15">
        <v>34</v>
      </c>
      <c r="AY15">
        <v>0</v>
      </c>
      <c r="AZ15">
        <v>0</v>
      </c>
      <c r="BA15">
        <v>0</v>
      </c>
      <c r="BB15">
        <v>84.26</v>
      </c>
      <c r="BC15" s="106">
        <f t="shared" si="16"/>
        <v>0</v>
      </c>
      <c r="BD15" s="106"/>
      <c r="BE15" s="27"/>
      <c r="BF15" s="106" t="s">
        <v>2372</v>
      </c>
      <c r="BG15" s="270" t="s">
        <v>2729</v>
      </c>
      <c r="BH15" s="106" t="s">
        <v>2690</v>
      </c>
      <c r="BJ15" s="1">
        <v>9.0937500000000004E-2</v>
      </c>
      <c r="BK15" s="1">
        <v>6.1481481481481477E-2</v>
      </c>
      <c r="BL15" s="1">
        <v>8.9120370370370378E-3</v>
      </c>
      <c r="BM15" s="1">
        <v>2.0543981481481479E-2</v>
      </c>
      <c r="BN15">
        <v>16</v>
      </c>
      <c r="BO15">
        <v>68</v>
      </c>
      <c r="BP15">
        <v>228</v>
      </c>
      <c r="BQ15">
        <v>16</v>
      </c>
      <c r="BR15">
        <v>0</v>
      </c>
      <c r="BS15">
        <v>0</v>
      </c>
      <c r="BT15">
        <v>0</v>
      </c>
      <c r="BU15">
        <v>93.44</v>
      </c>
      <c r="BV15" s="106">
        <f t="shared" si="17"/>
        <v>52</v>
      </c>
      <c r="BW15" s="106"/>
      <c r="BX15" s="27"/>
      <c r="BY15" s="106" t="s">
        <v>2372</v>
      </c>
      <c r="BZ15" s="270" t="s">
        <v>2729</v>
      </c>
      <c r="CA15" s="106" t="s">
        <v>2690</v>
      </c>
      <c r="CC15" s="1">
        <v>2.5520833333333336E-2</v>
      </c>
      <c r="CD15" s="1">
        <v>1.9988425925925927E-2</v>
      </c>
      <c r="CE15" s="1">
        <v>5.5208333333333333E-3</v>
      </c>
      <c r="CF15" s="1">
        <v>0</v>
      </c>
      <c r="CG15">
        <v>8</v>
      </c>
      <c r="CH15">
        <v>29</v>
      </c>
      <c r="CI15">
        <v>149</v>
      </c>
      <c r="CJ15">
        <v>4</v>
      </c>
      <c r="CK15">
        <v>0</v>
      </c>
      <c r="CL15">
        <v>0</v>
      </c>
      <c r="CM15">
        <v>0</v>
      </c>
      <c r="CN15">
        <v>97.39</v>
      </c>
      <c r="CO15" s="106">
        <f t="shared" si="18"/>
        <v>25</v>
      </c>
      <c r="CP15" s="106"/>
      <c r="CQ15" s="27"/>
      <c r="CR15" s="106" t="s">
        <v>2372</v>
      </c>
      <c r="CS15" s="270" t="s">
        <v>2729</v>
      </c>
      <c r="CT15" s="106" t="s">
        <v>2690</v>
      </c>
      <c r="CV15" s="1">
        <v>2.5520833333333336E-2</v>
      </c>
      <c r="CW15" s="1">
        <v>1.9988425925925927E-2</v>
      </c>
      <c r="CX15" s="1">
        <v>5.5208333333333333E-3</v>
      </c>
      <c r="CY15" s="1">
        <v>0</v>
      </c>
      <c r="CZ15">
        <v>8</v>
      </c>
      <c r="DA15">
        <v>29</v>
      </c>
      <c r="DB15">
        <v>149</v>
      </c>
      <c r="DC15">
        <v>4</v>
      </c>
      <c r="DD15">
        <v>0</v>
      </c>
      <c r="DE15">
        <v>0</v>
      </c>
      <c r="DF15">
        <v>0</v>
      </c>
      <c r="DG15">
        <v>97.39</v>
      </c>
      <c r="DH15" s="106">
        <f t="shared" si="19"/>
        <v>25</v>
      </c>
      <c r="DI15" s="106"/>
      <c r="DJ15" s="27"/>
      <c r="DK15" s="106" t="s">
        <v>2372</v>
      </c>
      <c r="DL15" s="270" t="s">
        <v>2729</v>
      </c>
      <c r="DM15" s="106" t="s">
        <v>2690</v>
      </c>
      <c r="DO15" s="1">
        <v>0.47662037037037036</v>
      </c>
      <c r="DP15" s="1">
        <v>0.28033564814814815</v>
      </c>
      <c r="DQ15" s="1">
        <v>0.15011574074074074</v>
      </c>
      <c r="DR15" s="1">
        <v>4.6157407407407404E-2</v>
      </c>
      <c r="DS15">
        <v>24</v>
      </c>
      <c r="DT15">
        <v>474</v>
      </c>
      <c r="DU15">
        <v>15</v>
      </c>
      <c r="DV15">
        <v>1</v>
      </c>
      <c r="DW15">
        <v>0</v>
      </c>
      <c r="DX15">
        <v>0</v>
      </c>
      <c r="DY15">
        <v>0</v>
      </c>
      <c r="DZ15">
        <v>93.75</v>
      </c>
      <c r="EA15" s="106">
        <f t="shared" si="20"/>
        <v>473</v>
      </c>
      <c r="EB15" s="106">
        <v>1067</v>
      </c>
      <c r="EC15" s="27">
        <f t="shared" si="21"/>
        <v>44.329896907216494</v>
      </c>
      <c r="ED15" s="106" t="s">
        <v>2372</v>
      </c>
      <c r="EE15" s="270" t="s">
        <v>2729</v>
      </c>
      <c r="EF15" s="106" t="s">
        <v>2690</v>
      </c>
      <c r="EH15" s="1">
        <v>0.65644675925925922</v>
      </c>
      <c r="EI15" s="1">
        <v>0.42020833333333335</v>
      </c>
      <c r="EJ15" s="1">
        <v>0.21261574074074074</v>
      </c>
      <c r="EK15" s="1">
        <v>2.359953703703704E-2</v>
      </c>
      <c r="EL15">
        <v>43</v>
      </c>
      <c r="EM15">
        <v>805</v>
      </c>
      <c r="EN15">
        <v>46</v>
      </c>
      <c r="EO15">
        <v>9</v>
      </c>
      <c r="EP15">
        <v>0</v>
      </c>
      <c r="EQ15">
        <v>0</v>
      </c>
      <c r="ER15">
        <v>0</v>
      </c>
      <c r="ES15">
        <v>83.64</v>
      </c>
      <c r="ET15" s="106">
        <f t="shared" si="22"/>
        <v>796</v>
      </c>
      <c r="EU15" s="106">
        <v>1067</v>
      </c>
      <c r="EV15" s="27">
        <f t="shared" si="23"/>
        <v>74.601686972820985</v>
      </c>
      <c r="EW15" s="106" t="s">
        <v>2372</v>
      </c>
      <c r="EX15" s="270" t="s">
        <v>2729</v>
      </c>
      <c r="EY15" s="106" t="s">
        <v>2690</v>
      </c>
      <c r="FA15" s="1">
        <v>0.57311342592592596</v>
      </c>
      <c r="FB15" s="1">
        <v>0.35509259259259257</v>
      </c>
      <c r="FC15" s="1">
        <v>0.16888888888888889</v>
      </c>
      <c r="FD15" s="1">
        <v>4.912037037037037E-2</v>
      </c>
      <c r="FE15">
        <v>83</v>
      </c>
      <c r="FF15">
        <v>849</v>
      </c>
      <c r="FG15">
        <v>608</v>
      </c>
      <c r="FH15">
        <v>42</v>
      </c>
      <c r="FI15">
        <v>0</v>
      </c>
      <c r="FJ15">
        <v>0</v>
      </c>
      <c r="FK15">
        <v>0</v>
      </c>
      <c r="FL15">
        <v>93.54</v>
      </c>
      <c r="FM15" s="106">
        <f t="shared" si="24"/>
        <v>807</v>
      </c>
      <c r="FN15" s="106">
        <v>1067</v>
      </c>
      <c r="FO15" s="27">
        <f t="shared" si="52"/>
        <v>75.632614807872542</v>
      </c>
      <c r="FP15" s="106" t="s">
        <v>2372</v>
      </c>
      <c r="FQ15" s="270" t="s">
        <v>2729</v>
      </c>
      <c r="FR15" s="106" t="s">
        <v>2690</v>
      </c>
      <c r="FT15" s="1">
        <v>8.5902777777777772E-2</v>
      </c>
      <c r="FU15" s="1">
        <v>7.5937500000000005E-2</v>
      </c>
      <c r="FV15" s="1">
        <v>9.6990740740740735E-3</v>
      </c>
      <c r="FW15" s="1">
        <v>2.6620370370370372E-4</v>
      </c>
      <c r="FX15">
        <v>45</v>
      </c>
      <c r="FY15">
        <v>207</v>
      </c>
      <c r="FZ15">
        <v>1481</v>
      </c>
      <c r="GA15">
        <v>116</v>
      </c>
      <c r="GB15">
        <v>0</v>
      </c>
      <c r="GC15">
        <v>0</v>
      </c>
      <c r="GD15">
        <v>0</v>
      </c>
      <c r="GE15">
        <v>92.74</v>
      </c>
      <c r="GF15" s="106">
        <f t="shared" si="25"/>
        <v>91</v>
      </c>
      <c r="GG15" s="106"/>
      <c r="GH15" s="27"/>
      <c r="GI15" s="106" t="s">
        <v>2372</v>
      </c>
      <c r="GJ15" s="270" t="s">
        <v>2729</v>
      </c>
      <c r="GK15" s="106" t="s">
        <v>2690</v>
      </c>
      <c r="GM15" s="1">
        <v>1.0092592592592592E-2</v>
      </c>
      <c r="GN15" s="1">
        <v>7.1180555555555554E-3</v>
      </c>
      <c r="GO15" s="1">
        <v>2.9629629629629628E-3</v>
      </c>
      <c r="GP15" s="1">
        <v>0</v>
      </c>
      <c r="GQ15">
        <v>5</v>
      </c>
      <c r="GR15">
        <v>5</v>
      </c>
      <c r="GS15">
        <v>162</v>
      </c>
      <c r="GT15">
        <v>5</v>
      </c>
      <c r="GU15">
        <v>0</v>
      </c>
      <c r="GV15">
        <v>0</v>
      </c>
      <c r="GW15">
        <v>0</v>
      </c>
      <c r="GX15">
        <v>97.01</v>
      </c>
      <c r="GY15">
        <f t="shared" si="26"/>
        <v>0</v>
      </c>
      <c r="GZ15" s="106"/>
      <c r="HA15" s="27"/>
      <c r="HB15" s="106" t="s">
        <v>2372</v>
      </c>
      <c r="HC15" s="270" t="s">
        <v>2729</v>
      </c>
      <c r="HD15" s="106" t="s">
        <v>2690</v>
      </c>
      <c r="HF15" s="1">
        <v>1.0092592592592592E-2</v>
      </c>
      <c r="HG15" s="1">
        <v>7.1180555555555554E-3</v>
      </c>
      <c r="HH15" s="1">
        <v>2.9629629629629628E-3</v>
      </c>
      <c r="HI15" s="1">
        <v>0</v>
      </c>
      <c r="HJ15">
        <v>5</v>
      </c>
      <c r="HK15">
        <v>5</v>
      </c>
      <c r="HL15">
        <v>162</v>
      </c>
      <c r="HM15">
        <v>5</v>
      </c>
      <c r="HN15">
        <v>0</v>
      </c>
      <c r="HO15">
        <v>0</v>
      </c>
      <c r="HP15">
        <v>0</v>
      </c>
      <c r="HQ15">
        <v>97.01</v>
      </c>
      <c r="HR15">
        <f t="shared" si="27"/>
        <v>0</v>
      </c>
      <c r="HS15" s="106"/>
      <c r="HT15" s="27"/>
      <c r="HU15" s="106" t="s">
        <v>2372</v>
      </c>
      <c r="HV15" s="270" t="s">
        <v>2729</v>
      </c>
      <c r="HW15" s="106" t="s">
        <v>2690</v>
      </c>
      <c r="HY15" s="1">
        <v>1.462962962962963E-2</v>
      </c>
      <c r="HZ15" s="1">
        <v>8.6805555555555559E-3</v>
      </c>
      <c r="IA15" s="1">
        <v>5.6018518518518518E-3</v>
      </c>
      <c r="IB15" s="1">
        <v>3.4722222222222224E-4</v>
      </c>
      <c r="IC15">
        <v>1</v>
      </c>
      <c r="ID15">
        <v>14</v>
      </c>
      <c r="IE15">
        <v>14</v>
      </c>
      <c r="IF15">
        <v>0</v>
      </c>
      <c r="IG15">
        <v>0</v>
      </c>
      <c r="IH15">
        <v>0</v>
      </c>
      <c r="II15">
        <v>0</v>
      </c>
      <c r="IJ15">
        <v>100</v>
      </c>
      <c r="IK15">
        <f t="shared" si="28"/>
        <v>14</v>
      </c>
      <c r="IL15" s="106"/>
      <c r="IM15" s="27"/>
      <c r="IN15" s="106" t="s">
        <v>2372</v>
      </c>
      <c r="IO15" s="270" t="s">
        <v>2729</v>
      </c>
      <c r="IP15" s="106" t="s">
        <v>2690</v>
      </c>
      <c r="IR15" s="1" t="e">
        <v>#N/A</v>
      </c>
      <c r="IS15" s="1" t="e">
        <v>#N/A</v>
      </c>
      <c r="IT15" s="1" t="e">
        <v>#N/A</v>
      </c>
      <c r="IU15" s="1" t="e">
        <v>#N/A</v>
      </c>
      <c r="IV15" t="e">
        <v>#N/A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f t="shared" si="29"/>
        <v>#N/A</v>
      </c>
      <c r="JE15" s="106"/>
      <c r="JF15" s="27"/>
      <c r="JG15" s="106" t="s">
        <v>2372</v>
      </c>
      <c r="JH15" s="270" t="s">
        <v>2729</v>
      </c>
      <c r="JI15" s="106" t="s">
        <v>2690</v>
      </c>
      <c r="JK15" s="1" t="e">
        <v>#N/A</v>
      </c>
      <c r="JL15" s="1" t="e">
        <v>#N/A</v>
      </c>
      <c r="JM15" s="1" t="e">
        <v>#N/A</v>
      </c>
      <c r="JN15" s="1" t="e">
        <v>#N/A</v>
      </c>
      <c r="JO15" t="e">
        <v>#N/A</v>
      </c>
      <c r="JP15" t="e">
        <v>#N/A</v>
      </c>
      <c r="JQ15" t="e">
        <v>#N/A</v>
      </c>
      <c r="JR15" t="e">
        <v>#N/A</v>
      </c>
      <c r="JS15" t="e">
        <v>#N/A</v>
      </c>
      <c r="JT15" t="e">
        <v>#N/A</v>
      </c>
      <c r="JU15" t="e">
        <v>#N/A</v>
      </c>
      <c r="JV15" t="e">
        <v>#N/A</v>
      </c>
      <c r="JW15" t="e">
        <f t="shared" si="30"/>
        <v>#N/A</v>
      </c>
      <c r="JX15" s="106"/>
      <c r="JY15" s="27"/>
      <c r="JZ15" s="106" t="s">
        <v>2372</v>
      </c>
      <c r="KA15" s="270" t="s">
        <v>2729</v>
      </c>
      <c r="KB15" s="106" t="s">
        <v>2690</v>
      </c>
      <c r="KD15" s="1" t="e">
        <v>#N/A</v>
      </c>
      <c r="KE15" s="1" t="e">
        <v>#N/A</v>
      </c>
      <c r="KF15" s="1" t="e">
        <v>#N/A</v>
      </c>
      <c r="KG15" s="1" t="e">
        <v>#N/A</v>
      </c>
      <c r="KH15" t="e">
        <v>#N/A</v>
      </c>
      <c r="KI15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f t="shared" si="31"/>
        <v>#N/A</v>
      </c>
      <c r="KQ15" s="106"/>
      <c r="KR15" s="27"/>
      <c r="KS15" s="106" t="s">
        <v>2372</v>
      </c>
      <c r="KT15" s="270" t="s">
        <v>2729</v>
      </c>
      <c r="KU15" s="106" t="s">
        <v>2690</v>
      </c>
      <c r="KW15" s="1" t="e">
        <v>#N/A</v>
      </c>
      <c r="KX15" s="1" t="e">
        <v>#N/A</v>
      </c>
      <c r="KY15" s="1" t="e">
        <v>#N/A</v>
      </c>
      <c r="KZ15" s="1" t="e">
        <v>#N/A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f t="shared" si="32"/>
        <v>#N/A</v>
      </c>
      <c r="LJ15" s="106"/>
      <c r="LK15" s="27"/>
      <c r="LL15" s="106" t="s">
        <v>2372</v>
      </c>
      <c r="LM15" s="270" t="s">
        <v>2729</v>
      </c>
      <c r="LN15" s="106" t="s">
        <v>2690</v>
      </c>
      <c r="LP15" s="1" t="e">
        <v>#N/A</v>
      </c>
      <c r="LQ15" s="1" t="e">
        <v>#N/A</v>
      </c>
      <c r="LR15" s="1" t="e">
        <v>#N/A</v>
      </c>
      <c r="LS15" s="1" t="e">
        <v>#N/A</v>
      </c>
      <c r="LT15" t="e">
        <v>#N/A</v>
      </c>
      <c r="LU15" t="e">
        <v>#N/A</v>
      </c>
      <c r="LV15" t="e">
        <v>#N/A</v>
      </c>
      <c r="LW15" t="e">
        <v>#N/A</v>
      </c>
      <c r="LX15" t="e">
        <v>#N/A</v>
      </c>
      <c r="LY15" t="e">
        <v>#N/A</v>
      </c>
      <c r="LZ15" t="e">
        <v>#N/A</v>
      </c>
      <c r="MA15" t="e">
        <v>#N/A</v>
      </c>
      <c r="MB15" t="e">
        <f t="shared" si="33"/>
        <v>#N/A</v>
      </c>
      <c r="MC15" s="106"/>
      <c r="MD15" s="27"/>
      <c r="ME15" s="106" t="s">
        <v>2372</v>
      </c>
      <c r="MF15" s="270" t="s">
        <v>2729</v>
      </c>
      <c r="MG15" s="106" t="s">
        <v>2690</v>
      </c>
      <c r="MI15" s="1">
        <v>0.47533564814814816</v>
      </c>
      <c r="MJ15" s="1">
        <v>0.34179398148148149</v>
      </c>
      <c r="MK15" s="1">
        <v>0.10265046296296297</v>
      </c>
      <c r="ML15" s="1">
        <v>3.0891203703703702E-2</v>
      </c>
      <c r="MM15">
        <v>51</v>
      </c>
      <c r="MN15">
        <v>564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f t="shared" si="34"/>
        <v>564</v>
      </c>
      <c r="MV15" s="106">
        <v>1067</v>
      </c>
      <c r="MW15" s="27">
        <f t="shared" si="96"/>
        <v>52.8584817244611</v>
      </c>
      <c r="MX15" s="106" t="s">
        <v>2372</v>
      </c>
      <c r="MY15" s="270" t="s">
        <v>2729</v>
      </c>
      <c r="MZ15" s="106" t="s">
        <v>2690</v>
      </c>
      <c r="NB15" s="1">
        <v>0.56939814814814815</v>
      </c>
      <c r="NC15" s="1">
        <v>0.4740625</v>
      </c>
      <c r="ND15" s="1">
        <v>6.3090277777777773E-2</v>
      </c>
      <c r="NE15" s="1">
        <v>3.2222222222222222E-2</v>
      </c>
      <c r="NF15">
        <v>64</v>
      </c>
      <c r="NG15">
        <v>888</v>
      </c>
      <c r="NH15">
        <v>53</v>
      </c>
      <c r="NI15">
        <v>0</v>
      </c>
      <c r="NJ15">
        <v>0</v>
      </c>
      <c r="NK15">
        <v>0</v>
      </c>
      <c r="NL15">
        <v>0</v>
      </c>
      <c r="NM15">
        <v>100</v>
      </c>
      <c r="NN15">
        <f t="shared" si="36"/>
        <v>888</v>
      </c>
      <c r="NO15" s="106">
        <v>1067</v>
      </c>
      <c r="NP15" s="27">
        <f t="shared" si="97"/>
        <v>83.223992502343009</v>
      </c>
      <c r="NQ15" s="106" t="s">
        <v>2372</v>
      </c>
      <c r="NR15" s="270" t="s">
        <v>2729</v>
      </c>
      <c r="NS15" s="106" t="s">
        <v>2690</v>
      </c>
      <c r="NU15" s="1">
        <v>0.55324074074074081</v>
      </c>
      <c r="NV15" s="1">
        <v>0.43556712962962968</v>
      </c>
      <c r="NW15" s="1">
        <v>0.10537037037037038</v>
      </c>
      <c r="NX15" s="1">
        <v>1.2291666666666666E-2</v>
      </c>
      <c r="NY15">
        <v>65</v>
      </c>
      <c r="NZ15">
        <v>1089</v>
      </c>
      <c r="OA15">
        <v>337</v>
      </c>
      <c r="OB15">
        <v>7</v>
      </c>
      <c r="OC15">
        <v>0</v>
      </c>
      <c r="OD15">
        <v>0</v>
      </c>
      <c r="OE15">
        <v>0</v>
      </c>
      <c r="OF15">
        <v>97.97</v>
      </c>
      <c r="OG15">
        <f t="shared" si="38"/>
        <v>1082</v>
      </c>
      <c r="OH15" s="106">
        <v>1067</v>
      </c>
      <c r="OI15" s="27">
        <f t="shared" si="82"/>
        <v>101.4058106841612</v>
      </c>
      <c r="OJ15" s="106" t="s">
        <v>2372</v>
      </c>
      <c r="OK15" s="270" t="s">
        <v>2729</v>
      </c>
      <c r="OL15" s="106" t="s">
        <v>2690</v>
      </c>
      <c r="ON15" s="1">
        <v>0.45379629629629631</v>
      </c>
      <c r="OO15" s="1">
        <v>0.32775462962962965</v>
      </c>
      <c r="OP15" s="1">
        <v>0.11421296296296296</v>
      </c>
      <c r="OQ15" s="1">
        <v>1.1817129629629629E-2</v>
      </c>
      <c r="OR15">
        <v>43</v>
      </c>
      <c r="OS15">
        <v>720</v>
      </c>
      <c r="OT15">
        <v>479</v>
      </c>
      <c r="OU15">
        <v>15</v>
      </c>
      <c r="OV15">
        <v>0</v>
      </c>
      <c r="OW15">
        <v>0</v>
      </c>
      <c r="OX15">
        <v>0</v>
      </c>
      <c r="OY15">
        <v>96.96</v>
      </c>
      <c r="OZ15">
        <f t="shared" si="39"/>
        <v>705</v>
      </c>
      <c r="PA15" s="106">
        <v>1067</v>
      </c>
      <c r="PB15" s="27">
        <f t="shared" si="83"/>
        <v>66.073102155576379</v>
      </c>
      <c r="PC15" s="106" t="s">
        <v>2372</v>
      </c>
      <c r="PD15" s="270" t="s">
        <v>2729</v>
      </c>
      <c r="PE15" s="106" t="s">
        <v>2690</v>
      </c>
      <c r="PG15" s="1">
        <v>7.7465277777777772E-2</v>
      </c>
      <c r="PH15" s="1">
        <v>6.0520833333333329E-2</v>
      </c>
      <c r="PI15" s="1">
        <v>1.2465277777777777E-2</v>
      </c>
      <c r="PJ15" s="1">
        <v>4.4560185185185189E-3</v>
      </c>
      <c r="PK15">
        <v>12</v>
      </c>
      <c r="PL15">
        <v>130</v>
      </c>
      <c r="PM15">
        <v>675</v>
      </c>
      <c r="PN15">
        <v>36</v>
      </c>
      <c r="PO15">
        <v>0</v>
      </c>
      <c r="PP15">
        <v>0</v>
      </c>
      <c r="PQ15">
        <v>0</v>
      </c>
      <c r="PR15">
        <v>94.94</v>
      </c>
      <c r="PS15">
        <f t="shared" si="40"/>
        <v>94</v>
      </c>
      <c r="PT15" s="106">
        <v>1067</v>
      </c>
      <c r="PU15" s="27">
        <f t="shared" si="84"/>
        <v>8.8097469540768518</v>
      </c>
      <c r="PV15" s="106" t="s">
        <v>2372</v>
      </c>
      <c r="PW15" s="270" t="s">
        <v>2729</v>
      </c>
      <c r="PX15" s="106" t="s">
        <v>2690</v>
      </c>
      <c r="PZ15" s="1">
        <v>1.5671296296296298E-2</v>
      </c>
      <c r="QA15" s="1">
        <v>1.2222222222222223E-2</v>
      </c>
      <c r="QB15" s="1">
        <v>3.4490740740740745E-3</v>
      </c>
      <c r="QC15" s="1">
        <v>0</v>
      </c>
      <c r="QD15">
        <v>12</v>
      </c>
      <c r="QE15">
        <v>28</v>
      </c>
      <c r="QF15">
        <v>753</v>
      </c>
      <c r="QG15">
        <v>23</v>
      </c>
      <c r="QH15">
        <v>0</v>
      </c>
      <c r="QI15">
        <v>0</v>
      </c>
      <c r="QJ15">
        <v>0</v>
      </c>
      <c r="QK15">
        <v>97.04</v>
      </c>
      <c r="QL15">
        <f t="shared" si="41"/>
        <v>5</v>
      </c>
      <c r="QM15" s="106"/>
      <c r="QN15" s="27"/>
      <c r="QO15" s="106" t="s">
        <v>2372</v>
      </c>
      <c r="QP15" s="270" t="s">
        <v>2729</v>
      </c>
      <c r="QQ15" s="106" t="s">
        <v>2690</v>
      </c>
      <c r="QS15" s="1">
        <v>6.3425925925925915E-3</v>
      </c>
      <c r="QT15" s="1">
        <v>5.37037037037037E-3</v>
      </c>
      <c r="QU15" s="1">
        <v>9.7222222222222209E-4</v>
      </c>
      <c r="QV15" s="1">
        <v>0</v>
      </c>
      <c r="QW15">
        <v>7</v>
      </c>
      <c r="QX15">
        <v>10</v>
      </c>
      <c r="QY15">
        <v>293</v>
      </c>
      <c r="QZ15">
        <v>9</v>
      </c>
      <c r="RA15">
        <v>0</v>
      </c>
      <c r="RB15">
        <v>0</v>
      </c>
      <c r="RC15">
        <v>0</v>
      </c>
      <c r="RD15">
        <v>97.02</v>
      </c>
      <c r="RE15">
        <f t="shared" si="42"/>
        <v>1</v>
      </c>
      <c r="RF15" s="106"/>
      <c r="RG15" s="27"/>
      <c r="RH15" s="106" t="s">
        <v>2372</v>
      </c>
      <c r="RI15" s="270" t="s">
        <v>2729</v>
      </c>
      <c r="RJ15" s="106" t="s">
        <v>2690</v>
      </c>
      <c r="RL15" s="1">
        <v>2.7199074074074074E-3</v>
      </c>
      <c r="RM15" s="1">
        <v>2.7199074074074074E-3</v>
      </c>
      <c r="RN15" s="1">
        <v>0</v>
      </c>
      <c r="RO15" s="1">
        <v>0</v>
      </c>
      <c r="RP15">
        <v>1</v>
      </c>
      <c r="RQ15">
        <v>2</v>
      </c>
      <c r="RR15">
        <v>105</v>
      </c>
      <c r="RS15">
        <v>2</v>
      </c>
      <c r="RT15">
        <v>0</v>
      </c>
      <c r="RU15">
        <v>0</v>
      </c>
      <c r="RV15">
        <v>0</v>
      </c>
      <c r="RW15">
        <v>98.13</v>
      </c>
      <c r="RX15">
        <f t="shared" si="43"/>
        <v>0</v>
      </c>
      <c r="RY15" s="106"/>
      <c r="RZ15" s="27"/>
      <c r="SA15" s="106" t="s">
        <v>2372</v>
      </c>
      <c r="SB15" s="270" t="s">
        <v>2729</v>
      </c>
      <c r="SC15" s="106" t="s">
        <v>2690</v>
      </c>
      <c r="SE15" s="1">
        <v>0</v>
      </c>
      <c r="SF15" s="1">
        <v>0</v>
      </c>
      <c r="SG15" s="1">
        <v>0</v>
      </c>
      <c r="SH15" s="1">
        <v>0</v>
      </c>
      <c r="SI15">
        <v>0</v>
      </c>
      <c r="SJ15">
        <v>0</v>
      </c>
      <c r="SK15">
        <v>33</v>
      </c>
      <c r="SL15">
        <v>0</v>
      </c>
      <c r="SM15">
        <v>0</v>
      </c>
      <c r="SN15">
        <v>0</v>
      </c>
      <c r="SO15">
        <v>0</v>
      </c>
      <c r="SP15">
        <v>100</v>
      </c>
      <c r="SQ15">
        <f t="shared" si="44"/>
        <v>0</v>
      </c>
      <c r="SR15" s="106"/>
      <c r="SS15" s="27"/>
      <c r="ST15" s="106" t="s">
        <v>2372</v>
      </c>
      <c r="SU15" s="270" t="s">
        <v>2729</v>
      </c>
      <c r="SV15" s="106" t="s">
        <v>2690</v>
      </c>
      <c r="SX15" s="1">
        <v>0</v>
      </c>
      <c r="SY15" s="1">
        <v>0</v>
      </c>
      <c r="SZ15" s="1">
        <v>0</v>
      </c>
      <c r="TA15" s="1">
        <v>0</v>
      </c>
      <c r="TB15">
        <v>0</v>
      </c>
      <c r="TC15">
        <v>0</v>
      </c>
      <c r="TD15">
        <v>75</v>
      </c>
      <c r="TE15">
        <v>2</v>
      </c>
      <c r="TF15">
        <v>0</v>
      </c>
      <c r="TG15">
        <v>0</v>
      </c>
      <c r="TH15">
        <v>0</v>
      </c>
      <c r="TI15">
        <v>97.4</v>
      </c>
      <c r="TJ15">
        <f t="shared" si="45"/>
        <v>-2</v>
      </c>
      <c r="TK15" s="106"/>
      <c r="TL15" s="27"/>
    </row>
    <row r="16" spans="1:532">
      <c r="A16" s="106" t="s">
        <v>2374</v>
      </c>
      <c r="B16" s="270" t="s">
        <v>2729</v>
      </c>
      <c r="C16" s="106" t="s">
        <v>2690</v>
      </c>
      <c r="E16" s="1">
        <v>0</v>
      </c>
      <c r="F16" s="1">
        <v>0</v>
      </c>
      <c r="G16" s="1">
        <v>0</v>
      </c>
      <c r="H16" s="1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s="106">
        <f t="shared" si="14"/>
        <v>0</v>
      </c>
      <c r="R16" s="106"/>
      <c r="S16" s="27"/>
      <c r="T16" s="106" t="s">
        <v>2374</v>
      </c>
      <c r="U16" s="270" t="s">
        <v>2729</v>
      </c>
      <c r="V16" s="106" t="s">
        <v>2690</v>
      </c>
      <c r="X16" s="1">
        <v>0</v>
      </c>
      <c r="Y16" s="1">
        <v>0</v>
      </c>
      <c r="Z16" s="1">
        <v>0</v>
      </c>
      <c r="AA16" s="1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106">
        <f t="shared" si="15"/>
        <v>0</v>
      </c>
      <c r="AK16" s="106"/>
      <c r="AL16" s="27"/>
      <c r="AM16" s="106" t="s">
        <v>2374</v>
      </c>
      <c r="AN16" s="270" t="s">
        <v>2729</v>
      </c>
      <c r="AO16" s="106" t="s">
        <v>2690</v>
      </c>
      <c r="AQ16" s="1">
        <v>0</v>
      </c>
      <c r="AR16" s="1">
        <v>0</v>
      </c>
      <c r="AS16" s="1">
        <v>0</v>
      </c>
      <c r="AT16" s="1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06">
        <f t="shared" si="16"/>
        <v>0</v>
      </c>
      <c r="BD16" s="106"/>
      <c r="BE16" s="27"/>
      <c r="BF16" s="106" t="s">
        <v>2374</v>
      </c>
      <c r="BG16" s="270" t="s">
        <v>2729</v>
      </c>
      <c r="BH16" s="106" t="s">
        <v>2690</v>
      </c>
      <c r="BJ16" s="1">
        <v>7.1770833333333339E-2</v>
      </c>
      <c r="BK16" s="1">
        <v>5.9814814814814814E-2</v>
      </c>
      <c r="BL16" s="1">
        <v>7.4074074074074068E-3</v>
      </c>
      <c r="BM16" s="1">
        <v>4.5370370370370365E-3</v>
      </c>
      <c r="BN16">
        <v>75</v>
      </c>
      <c r="BO16">
        <v>155</v>
      </c>
      <c r="BP16">
        <v>143</v>
      </c>
      <c r="BQ16">
        <v>16</v>
      </c>
      <c r="BR16">
        <v>0</v>
      </c>
      <c r="BS16">
        <v>0</v>
      </c>
      <c r="BT16">
        <v>0</v>
      </c>
      <c r="BU16">
        <v>89.94</v>
      </c>
      <c r="BV16" s="106">
        <f t="shared" si="17"/>
        <v>139</v>
      </c>
      <c r="BW16" s="106"/>
      <c r="BX16" s="27"/>
      <c r="BY16" s="106" t="s">
        <v>2374</v>
      </c>
      <c r="BZ16" s="270" t="s">
        <v>2729</v>
      </c>
      <c r="CA16" s="106" t="s">
        <v>2690</v>
      </c>
      <c r="CC16" s="1">
        <v>2.7349537037037037E-2</v>
      </c>
      <c r="CD16" s="1">
        <v>2.3796296296296298E-2</v>
      </c>
      <c r="CE16" s="1">
        <v>2.5578703703703705E-3</v>
      </c>
      <c r="CF16" s="1">
        <v>9.8379629629629642E-4</v>
      </c>
      <c r="CG16">
        <v>25</v>
      </c>
      <c r="CH16">
        <v>67</v>
      </c>
      <c r="CI16">
        <v>62</v>
      </c>
      <c r="CJ16">
        <v>7</v>
      </c>
      <c r="CK16">
        <v>0</v>
      </c>
      <c r="CL16">
        <v>0</v>
      </c>
      <c r="CM16">
        <v>0</v>
      </c>
      <c r="CN16">
        <v>89.86</v>
      </c>
      <c r="CO16" s="106">
        <f t="shared" si="18"/>
        <v>60</v>
      </c>
      <c r="CP16" s="106"/>
      <c r="CQ16" s="27"/>
      <c r="CR16" s="106" t="s">
        <v>2374</v>
      </c>
      <c r="CS16" s="270" t="s">
        <v>2729</v>
      </c>
      <c r="CT16" s="106" t="s">
        <v>2690</v>
      </c>
      <c r="CV16" s="1">
        <v>2.7349537037037037E-2</v>
      </c>
      <c r="CW16" s="1">
        <v>2.3796296296296298E-2</v>
      </c>
      <c r="CX16" s="1">
        <v>2.5578703703703705E-3</v>
      </c>
      <c r="CY16" s="1">
        <v>9.8379629629629642E-4</v>
      </c>
      <c r="CZ16">
        <v>25</v>
      </c>
      <c r="DA16">
        <v>67</v>
      </c>
      <c r="DB16">
        <v>62</v>
      </c>
      <c r="DC16">
        <v>7</v>
      </c>
      <c r="DD16">
        <v>0</v>
      </c>
      <c r="DE16">
        <v>0</v>
      </c>
      <c r="DF16">
        <v>0</v>
      </c>
      <c r="DG16">
        <v>89.86</v>
      </c>
      <c r="DH16" s="106">
        <f t="shared" si="19"/>
        <v>60</v>
      </c>
      <c r="DI16" s="106"/>
      <c r="DJ16" s="27"/>
      <c r="DK16" s="106" t="s">
        <v>2374</v>
      </c>
      <c r="DL16" s="270" t="s">
        <v>2729</v>
      </c>
      <c r="DM16" s="106" t="s">
        <v>2690</v>
      </c>
      <c r="DO16" s="1">
        <v>0.32578703703703704</v>
      </c>
      <c r="DP16" s="1">
        <v>0.11424768518518519</v>
      </c>
      <c r="DQ16" s="1">
        <v>0.14806712962962962</v>
      </c>
      <c r="DR16" s="1">
        <v>6.3460648148148155E-2</v>
      </c>
      <c r="DS16">
        <v>14</v>
      </c>
      <c r="DT16">
        <v>197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 s="106">
        <f t="shared" si="20"/>
        <v>197</v>
      </c>
      <c r="EB16" s="106"/>
      <c r="EC16" s="27"/>
      <c r="ED16" s="106" t="s">
        <v>2374</v>
      </c>
      <c r="EE16" s="270" t="s">
        <v>2729</v>
      </c>
      <c r="EF16" s="106" t="s">
        <v>2690</v>
      </c>
      <c r="EH16" s="1">
        <v>0.36932870370370369</v>
      </c>
      <c r="EI16" s="1">
        <v>0.17879629629629631</v>
      </c>
      <c r="EJ16" s="1">
        <v>8.621527777777778E-2</v>
      </c>
      <c r="EK16" s="1">
        <v>0.10430555555555555</v>
      </c>
      <c r="EL16">
        <v>34</v>
      </c>
      <c r="EM16">
        <v>353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 s="106">
        <f t="shared" si="22"/>
        <v>353</v>
      </c>
      <c r="EU16" s="106"/>
      <c r="EV16" s="27"/>
      <c r="EW16" s="106" t="s">
        <v>2374</v>
      </c>
      <c r="EX16" s="270" t="s">
        <v>2729</v>
      </c>
      <c r="EY16" s="106" t="s">
        <v>2690</v>
      </c>
      <c r="FA16" s="1">
        <v>0.30012731481481481</v>
      </c>
      <c r="FB16" s="1">
        <v>0.20385416666666667</v>
      </c>
      <c r="FC16" s="1">
        <v>4.9722222222222223E-2</v>
      </c>
      <c r="FD16" s="1">
        <v>4.6539351851851853E-2</v>
      </c>
      <c r="FE16">
        <v>116</v>
      </c>
      <c r="FF16">
        <v>679</v>
      </c>
      <c r="FG16">
        <v>171</v>
      </c>
      <c r="FH16">
        <v>22</v>
      </c>
      <c r="FI16">
        <v>0</v>
      </c>
      <c r="FJ16">
        <v>0</v>
      </c>
      <c r="FK16">
        <v>0</v>
      </c>
      <c r="FL16">
        <v>88.6</v>
      </c>
      <c r="FM16" s="106">
        <f t="shared" si="24"/>
        <v>657</v>
      </c>
      <c r="FN16" s="106">
        <v>533</v>
      </c>
      <c r="FO16" s="27">
        <f t="shared" si="52"/>
        <v>123.26454033771105</v>
      </c>
      <c r="FP16" s="106" t="s">
        <v>2374</v>
      </c>
      <c r="FQ16" s="270" t="s">
        <v>2729</v>
      </c>
      <c r="FR16" s="106" t="s">
        <v>2690</v>
      </c>
      <c r="FT16" s="1">
        <v>0.30554398148148149</v>
      </c>
      <c r="FU16" s="1">
        <v>0.22865740740740739</v>
      </c>
      <c r="FV16" s="1">
        <v>2.6863425925925926E-2</v>
      </c>
      <c r="FW16" s="1">
        <v>5.0011574074074076E-2</v>
      </c>
      <c r="FX16">
        <v>74</v>
      </c>
      <c r="FY16">
        <v>752</v>
      </c>
      <c r="FZ16">
        <v>841</v>
      </c>
      <c r="GA16">
        <v>138</v>
      </c>
      <c r="GB16">
        <v>0</v>
      </c>
      <c r="GC16">
        <v>0</v>
      </c>
      <c r="GD16">
        <v>0</v>
      </c>
      <c r="GE16">
        <v>85.9</v>
      </c>
      <c r="GF16" s="106">
        <f t="shared" si="25"/>
        <v>614</v>
      </c>
      <c r="GG16" s="106">
        <v>533</v>
      </c>
      <c r="GH16" s="27">
        <f t="shared" si="73"/>
        <v>115.1969981238274</v>
      </c>
      <c r="GI16" s="106" t="s">
        <v>2374</v>
      </c>
      <c r="GJ16" s="270" t="s">
        <v>2729</v>
      </c>
      <c r="GK16" s="106" t="s">
        <v>2690</v>
      </c>
      <c r="GM16" s="1">
        <v>0.3510300925925926</v>
      </c>
      <c r="GN16" s="1">
        <v>0.20734953703703704</v>
      </c>
      <c r="GO16" s="1">
        <v>5.4178240740740735E-2</v>
      </c>
      <c r="GP16" s="1">
        <v>8.9490740740740746E-2</v>
      </c>
      <c r="GQ16">
        <v>116</v>
      </c>
      <c r="GR16">
        <v>763</v>
      </c>
      <c r="GS16">
        <v>1409</v>
      </c>
      <c r="GT16">
        <v>196</v>
      </c>
      <c r="GU16">
        <v>0</v>
      </c>
      <c r="GV16">
        <v>0</v>
      </c>
      <c r="GW16">
        <v>0</v>
      </c>
      <c r="GX16">
        <v>87.79</v>
      </c>
      <c r="GY16">
        <f t="shared" si="26"/>
        <v>567</v>
      </c>
      <c r="GZ16" s="106">
        <v>1067</v>
      </c>
      <c r="HA16" s="27">
        <f t="shared" ref="HA16:HA20" si="99">GY16/GZ16*100</f>
        <v>53.139643861293351</v>
      </c>
      <c r="HB16" s="106" t="s">
        <v>2374</v>
      </c>
      <c r="HC16" s="270" t="s">
        <v>2729</v>
      </c>
      <c r="HD16" s="106" t="s">
        <v>2690</v>
      </c>
      <c r="HF16" s="1">
        <v>0.3510300925925926</v>
      </c>
      <c r="HG16" s="1">
        <v>0.20734953703703704</v>
      </c>
      <c r="HH16" s="1">
        <v>5.4178240740740735E-2</v>
      </c>
      <c r="HI16" s="1">
        <v>8.9490740740740746E-2</v>
      </c>
      <c r="HJ16">
        <v>116</v>
      </c>
      <c r="HK16">
        <v>763</v>
      </c>
      <c r="HL16">
        <v>1409</v>
      </c>
      <c r="HM16">
        <v>196</v>
      </c>
      <c r="HN16">
        <v>0</v>
      </c>
      <c r="HO16">
        <v>0</v>
      </c>
      <c r="HP16">
        <v>0</v>
      </c>
      <c r="HQ16">
        <v>87.79</v>
      </c>
      <c r="HR16">
        <f t="shared" si="27"/>
        <v>567</v>
      </c>
      <c r="HS16" s="106">
        <v>1067</v>
      </c>
      <c r="HT16" s="27">
        <f t="shared" ref="HT16:HT18" si="100">HR16/HS16*100</f>
        <v>53.139643861293351</v>
      </c>
      <c r="HU16" s="106" t="s">
        <v>2374</v>
      </c>
      <c r="HV16" s="270" t="s">
        <v>2729</v>
      </c>
      <c r="HW16" s="106" t="s">
        <v>2690</v>
      </c>
      <c r="HY16" s="1">
        <v>0.38005787037037037</v>
      </c>
      <c r="HZ16" s="1">
        <v>0.27695601851851853</v>
      </c>
      <c r="IA16" s="1">
        <v>3.2245370370370369E-2</v>
      </c>
      <c r="IB16" s="1">
        <v>7.0844907407407412E-2</v>
      </c>
      <c r="IC16">
        <v>135</v>
      </c>
      <c r="ID16">
        <v>898</v>
      </c>
      <c r="IE16">
        <v>875</v>
      </c>
      <c r="IF16">
        <v>42</v>
      </c>
      <c r="IG16">
        <v>0</v>
      </c>
      <c r="IH16">
        <v>0</v>
      </c>
      <c r="II16">
        <v>0</v>
      </c>
      <c r="IJ16">
        <v>95.42</v>
      </c>
      <c r="IK16">
        <f t="shared" si="28"/>
        <v>856</v>
      </c>
      <c r="IL16" s="106">
        <v>1067</v>
      </c>
      <c r="IM16" s="27">
        <f t="shared" ref="IM16:IM18" si="101">IK16/IL16*100</f>
        <v>80.224929709465783</v>
      </c>
      <c r="IN16" s="106" t="s">
        <v>2374</v>
      </c>
      <c r="IO16" s="270" t="s">
        <v>2729</v>
      </c>
      <c r="IP16" s="106" t="s">
        <v>2690</v>
      </c>
      <c r="IR16" s="1">
        <v>0.4033680555555556</v>
      </c>
      <c r="IS16" s="1">
        <v>0.28591435185185182</v>
      </c>
      <c r="IT16" s="1">
        <v>3.8067129629629631E-2</v>
      </c>
      <c r="IU16" s="1">
        <v>7.9386574074074082E-2</v>
      </c>
      <c r="IV16">
        <v>81</v>
      </c>
      <c r="IW16">
        <v>929</v>
      </c>
      <c r="IX16">
        <v>665</v>
      </c>
      <c r="IY16">
        <v>46</v>
      </c>
      <c r="IZ16">
        <v>0</v>
      </c>
      <c r="JA16">
        <v>0</v>
      </c>
      <c r="JB16">
        <v>0</v>
      </c>
      <c r="JC16">
        <v>93.53</v>
      </c>
      <c r="JD16">
        <f t="shared" si="29"/>
        <v>883</v>
      </c>
      <c r="JE16" s="106">
        <v>1067</v>
      </c>
      <c r="JF16" s="27">
        <f t="shared" ref="JF16:JF18" si="102">JD16/JE16*100</f>
        <v>82.755388940955953</v>
      </c>
      <c r="JG16" s="106" t="s">
        <v>2374</v>
      </c>
      <c r="JH16" s="270" t="s">
        <v>2729</v>
      </c>
      <c r="JI16" s="106" t="s">
        <v>2690</v>
      </c>
      <c r="JK16" s="1">
        <v>0.37296296296296294</v>
      </c>
      <c r="JL16" s="1">
        <v>0.29258101851851853</v>
      </c>
      <c r="JM16" s="1">
        <v>1.5671296296296298E-2</v>
      </c>
      <c r="JN16" s="1">
        <v>6.4699074074074062E-2</v>
      </c>
      <c r="JO16">
        <v>45</v>
      </c>
      <c r="JP16">
        <v>924</v>
      </c>
      <c r="JQ16">
        <v>278</v>
      </c>
      <c r="JR16">
        <v>16</v>
      </c>
      <c r="JS16">
        <v>0</v>
      </c>
      <c r="JT16">
        <v>0</v>
      </c>
      <c r="JU16">
        <v>0</v>
      </c>
      <c r="JV16">
        <v>94.56</v>
      </c>
      <c r="JW16">
        <f t="shared" si="30"/>
        <v>908</v>
      </c>
      <c r="JX16" s="106">
        <v>1067</v>
      </c>
      <c r="JY16" s="27">
        <f t="shared" ref="JY16:JY18" si="103">JW16/JX16*100</f>
        <v>85.098406747891289</v>
      </c>
      <c r="JZ16" s="106" t="s">
        <v>2374</v>
      </c>
      <c r="KA16" s="270" t="s">
        <v>2729</v>
      </c>
      <c r="KB16" s="106" t="s">
        <v>2690</v>
      </c>
      <c r="KD16" s="1">
        <v>0.40546296296296297</v>
      </c>
      <c r="KE16" s="1">
        <v>0.25850694444444444</v>
      </c>
      <c r="KF16" s="1">
        <v>5.9849537037037041E-2</v>
      </c>
      <c r="KG16" s="1">
        <v>8.7094907407407399E-2</v>
      </c>
      <c r="KH16">
        <v>125</v>
      </c>
      <c r="KI16">
        <v>903</v>
      </c>
      <c r="KJ16">
        <v>922</v>
      </c>
      <c r="KK16">
        <v>36</v>
      </c>
      <c r="KL16">
        <v>0</v>
      </c>
      <c r="KM16">
        <v>0</v>
      </c>
      <c r="KN16">
        <v>0</v>
      </c>
      <c r="KO16">
        <v>96.24</v>
      </c>
      <c r="KP16">
        <f t="shared" si="31"/>
        <v>867</v>
      </c>
      <c r="KQ16" s="106">
        <v>1067</v>
      </c>
      <c r="KR16" s="27">
        <f t="shared" ref="KR16:KR20" si="104">KP16/KQ16*100</f>
        <v>81.25585754451734</v>
      </c>
      <c r="KS16" s="106" t="s">
        <v>2374</v>
      </c>
      <c r="KT16" s="270" t="s">
        <v>2729</v>
      </c>
      <c r="KU16" s="106" t="s">
        <v>2690</v>
      </c>
      <c r="KW16" s="1">
        <v>0.37549768518518517</v>
      </c>
      <c r="KX16" s="1">
        <v>0.20758101851851851</v>
      </c>
      <c r="KY16" s="1">
        <v>4.6956018518518522E-2</v>
      </c>
      <c r="KZ16" s="1">
        <v>0.12094907407407407</v>
      </c>
      <c r="LA16">
        <v>311</v>
      </c>
      <c r="LB16">
        <v>736</v>
      </c>
      <c r="LC16">
        <v>812</v>
      </c>
      <c r="LD16">
        <v>61</v>
      </c>
      <c r="LE16">
        <v>0</v>
      </c>
      <c r="LF16">
        <v>0</v>
      </c>
      <c r="LG16">
        <v>0</v>
      </c>
      <c r="LH16">
        <v>93.01</v>
      </c>
      <c r="LI16">
        <f t="shared" si="32"/>
        <v>675</v>
      </c>
      <c r="LJ16" s="106">
        <v>1067</v>
      </c>
      <c r="LK16" s="27">
        <f t="shared" ref="LK16" si="105">LI16/LJ16*100</f>
        <v>63.261480787253987</v>
      </c>
      <c r="LL16" s="106" t="s">
        <v>2374</v>
      </c>
      <c r="LM16" s="270" t="s">
        <v>2729</v>
      </c>
      <c r="LN16" s="106" t="s">
        <v>2690</v>
      </c>
      <c r="LP16" s="1">
        <v>0.51906249999999998</v>
      </c>
      <c r="LQ16" s="1">
        <v>0.31225694444444446</v>
      </c>
      <c r="LR16" s="1">
        <v>5.9108796296296291E-2</v>
      </c>
      <c r="LS16" s="1">
        <v>0.14768518518518517</v>
      </c>
      <c r="LT16">
        <v>342</v>
      </c>
      <c r="LU16">
        <v>1101</v>
      </c>
      <c r="LV16">
        <v>929</v>
      </c>
      <c r="LW16">
        <v>68</v>
      </c>
      <c r="LX16">
        <v>0</v>
      </c>
      <c r="LY16">
        <v>0</v>
      </c>
      <c r="LZ16">
        <v>0</v>
      </c>
      <c r="MA16">
        <v>93.18</v>
      </c>
      <c r="MB16">
        <f t="shared" si="33"/>
        <v>1033</v>
      </c>
      <c r="MC16" s="106">
        <v>1067</v>
      </c>
      <c r="MD16" s="27">
        <f t="shared" ref="MD16" si="106">MB16/MC16*100</f>
        <v>96.813495782567955</v>
      </c>
      <c r="ME16" s="106" t="s">
        <v>2374</v>
      </c>
      <c r="MF16" s="270" t="s">
        <v>2729</v>
      </c>
      <c r="MG16" s="106" t="s">
        <v>2690</v>
      </c>
      <c r="MI16" s="1">
        <v>0.47373842592592591</v>
      </c>
      <c r="MJ16" s="1">
        <v>0.27750000000000002</v>
      </c>
      <c r="MK16" s="1">
        <v>9.1365740740740733E-2</v>
      </c>
      <c r="ML16" s="1">
        <v>0.10486111111111111</v>
      </c>
      <c r="MM16">
        <v>91</v>
      </c>
      <c r="MN16">
        <v>914</v>
      </c>
      <c r="MO16">
        <v>947</v>
      </c>
      <c r="MP16">
        <v>44</v>
      </c>
      <c r="MQ16">
        <v>0</v>
      </c>
      <c r="MR16">
        <v>0</v>
      </c>
      <c r="MS16">
        <v>0</v>
      </c>
      <c r="MT16">
        <v>95.56</v>
      </c>
      <c r="MU16">
        <f t="shared" si="34"/>
        <v>870</v>
      </c>
      <c r="MV16" s="106">
        <v>1067</v>
      </c>
      <c r="MW16" s="27">
        <f t="shared" ref="MW16:MW17" si="107">MU16/MV16*100</f>
        <v>81.537019681349577</v>
      </c>
      <c r="MX16" s="106" t="s">
        <v>2374</v>
      </c>
      <c r="MY16" s="270" t="s">
        <v>2729</v>
      </c>
      <c r="MZ16" s="106" t="s">
        <v>2690</v>
      </c>
      <c r="NB16" s="1">
        <v>0.38710648148148147</v>
      </c>
      <c r="NC16" s="1">
        <v>0.27758101851851852</v>
      </c>
      <c r="ND16" s="1">
        <v>4.4224537037037041E-2</v>
      </c>
      <c r="NE16" s="1">
        <v>6.5289351851851848E-2</v>
      </c>
      <c r="NF16">
        <v>64</v>
      </c>
      <c r="NG16">
        <v>930</v>
      </c>
      <c r="NH16">
        <v>295</v>
      </c>
      <c r="NI16">
        <v>13</v>
      </c>
      <c r="NJ16">
        <v>0</v>
      </c>
      <c r="NK16">
        <v>0</v>
      </c>
      <c r="NL16">
        <v>0</v>
      </c>
      <c r="NM16">
        <v>95.78</v>
      </c>
      <c r="NN16">
        <f t="shared" si="36"/>
        <v>917</v>
      </c>
      <c r="NO16" s="106">
        <v>1067</v>
      </c>
      <c r="NP16" s="27">
        <f t="shared" ref="NP16:NP17" si="108">NN16/NO16*100</f>
        <v>85.941893158388012</v>
      </c>
      <c r="NQ16" s="106" t="s">
        <v>2374</v>
      </c>
      <c r="NR16" s="270" t="s">
        <v>2729</v>
      </c>
      <c r="NS16" s="106" t="s">
        <v>2690</v>
      </c>
      <c r="NU16" s="1">
        <v>0.39508101851851851</v>
      </c>
      <c r="NV16" s="1">
        <v>0.27760416666666665</v>
      </c>
      <c r="NW16" s="1">
        <v>3.5451388888888886E-2</v>
      </c>
      <c r="NX16" s="1">
        <v>8.2002314814814806E-2</v>
      </c>
      <c r="NY16">
        <v>75</v>
      </c>
      <c r="NZ16">
        <v>933</v>
      </c>
      <c r="OA16">
        <v>701</v>
      </c>
      <c r="OB16">
        <v>24</v>
      </c>
      <c r="OC16">
        <v>0</v>
      </c>
      <c r="OD16">
        <v>0</v>
      </c>
      <c r="OE16">
        <v>0</v>
      </c>
      <c r="OF16">
        <v>96.69</v>
      </c>
      <c r="OG16">
        <f t="shared" si="38"/>
        <v>909</v>
      </c>
      <c r="OH16" s="106">
        <v>1067</v>
      </c>
      <c r="OI16" s="27">
        <f t="shared" si="82"/>
        <v>85.192127460168692</v>
      </c>
      <c r="OJ16" s="106" t="s">
        <v>2374</v>
      </c>
      <c r="OK16" s="270" t="s">
        <v>2729</v>
      </c>
      <c r="OL16" s="106" t="s">
        <v>2690</v>
      </c>
      <c r="ON16" s="1">
        <v>0</v>
      </c>
      <c r="OO16" s="1">
        <v>0</v>
      </c>
      <c r="OP16" s="1">
        <v>0</v>
      </c>
      <c r="OQ16" s="1">
        <v>0</v>
      </c>
      <c r="OR16">
        <v>0</v>
      </c>
      <c r="OS16">
        <v>0</v>
      </c>
      <c r="OT16">
        <v>592</v>
      </c>
      <c r="OU16">
        <v>62</v>
      </c>
      <c r="OV16">
        <v>0</v>
      </c>
      <c r="OW16">
        <v>0</v>
      </c>
      <c r="OX16">
        <v>0</v>
      </c>
      <c r="OY16">
        <v>90.52</v>
      </c>
      <c r="OZ16">
        <f t="shared" si="39"/>
        <v>-62</v>
      </c>
      <c r="PA16" s="106">
        <v>1067</v>
      </c>
      <c r="PB16" s="27">
        <f t="shared" si="83"/>
        <v>-5.8106841611996254</v>
      </c>
      <c r="PC16" s="106" t="s">
        <v>2374</v>
      </c>
      <c r="PD16" s="270" t="s">
        <v>2729</v>
      </c>
      <c r="PE16" s="106" t="s">
        <v>2690</v>
      </c>
      <c r="PG16" s="1">
        <v>0.57525462962962959</v>
      </c>
      <c r="PH16" s="1">
        <v>0.30877314814814816</v>
      </c>
      <c r="PI16" s="1">
        <v>0.13517361111111112</v>
      </c>
      <c r="PJ16" s="1">
        <v>0.1312962962962963</v>
      </c>
      <c r="PK16">
        <v>60</v>
      </c>
      <c r="PL16">
        <v>1030</v>
      </c>
      <c r="PM16">
        <v>40</v>
      </c>
      <c r="PN16">
        <v>1</v>
      </c>
      <c r="PO16">
        <v>0</v>
      </c>
      <c r="PP16">
        <v>0</v>
      </c>
      <c r="PQ16">
        <v>0</v>
      </c>
      <c r="PR16">
        <v>97.56</v>
      </c>
      <c r="PS16">
        <f t="shared" si="40"/>
        <v>1029</v>
      </c>
      <c r="PT16" s="106">
        <v>1067</v>
      </c>
      <c r="PU16" s="27">
        <f t="shared" si="84"/>
        <v>96.438612933458288</v>
      </c>
      <c r="PV16" s="106" t="s">
        <v>2374</v>
      </c>
      <c r="PW16" s="270" t="s">
        <v>2729</v>
      </c>
      <c r="PX16" s="106" t="s">
        <v>2690</v>
      </c>
      <c r="PZ16" s="1">
        <v>0.3840277777777778</v>
      </c>
      <c r="QA16" s="1">
        <v>0.27486111111111111</v>
      </c>
      <c r="QB16" s="1">
        <v>1.8101851851851852E-2</v>
      </c>
      <c r="QC16" s="1">
        <v>9.105324074074074E-2</v>
      </c>
      <c r="QD16">
        <v>33</v>
      </c>
      <c r="QE16">
        <v>836</v>
      </c>
      <c r="QF16">
        <v>53</v>
      </c>
      <c r="QG16">
        <v>0</v>
      </c>
      <c r="QH16">
        <v>0</v>
      </c>
      <c r="QI16">
        <v>0</v>
      </c>
      <c r="QJ16">
        <v>0</v>
      </c>
      <c r="QK16">
        <v>100</v>
      </c>
      <c r="QL16">
        <f t="shared" si="41"/>
        <v>836</v>
      </c>
      <c r="QM16" s="106">
        <v>1067</v>
      </c>
      <c r="QN16" s="27">
        <f t="shared" si="85"/>
        <v>78.350515463917532</v>
      </c>
      <c r="QO16" s="106" t="s">
        <v>2374</v>
      </c>
      <c r="QP16" s="270" t="s">
        <v>2729</v>
      </c>
      <c r="QQ16" s="106" t="s">
        <v>2690</v>
      </c>
      <c r="QS16" s="1">
        <v>0.49214120370370368</v>
      </c>
      <c r="QT16" s="1">
        <v>0.27491898148148147</v>
      </c>
      <c r="QU16" s="1">
        <v>6.0347222222222219E-2</v>
      </c>
      <c r="QV16" s="1">
        <v>0.15686342592592592</v>
      </c>
      <c r="QW16">
        <v>40</v>
      </c>
      <c r="QX16">
        <v>869</v>
      </c>
      <c r="QY16">
        <v>825</v>
      </c>
      <c r="QZ16">
        <v>57</v>
      </c>
      <c r="RA16">
        <v>0</v>
      </c>
      <c r="RB16">
        <v>0</v>
      </c>
      <c r="RC16">
        <v>0</v>
      </c>
      <c r="RD16">
        <v>93.54</v>
      </c>
      <c r="RE16">
        <f t="shared" si="42"/>
        <v>812</v>
      </c>
      <c r="RF16" s="106">
        <v>1067</v>
      </c>
      <c r="RG16" s="27">
        <f t="shared" si="86"/>
        <v>76.101218369259598</v>
      </c>
      <c r="RH16" s="106" t="s">
        <v>2374</v>
      </c>
      <c r="RI16" s="270" t="s">
        <v>2729</v>
      </c>
      <c r="RJ16" s="106" t="s">
        <v>2690</v>
      </c>
      <c r="RL16" s="1">
        <v>0.377962962962963</v>
      </c>
      <c r="RM16" s="1">
        <v>0.20177083333333334</v>
      </c>
      <c r="RN16" s="1">
        <v>0.12424768518518518</v>
      </c>
      <c r="RO16" s="1">
        <v>5.1944444444444439E-2</v>
      </c>
      <c r="RP16">
        <v>28</v>
      </c>
      <c r="RQ16">
        <v>655</v>
      </c>
      <c r="RR16">
        <v>281</v>
      </c>
      <c r="RS16">
        <v>8</v>
      </c>
      <c r="RT16">
        <v>0</v>
      </c>
      <c r="RU16">
        <v>0</v>
      </c>
      <c r="RV16">
        <v>0</v>
      </c>
      <c r="RW16">
        <v>97.23</v>
      </c>
      <c r="RX16">
        <f t="shared" si="43"/>
        <v>647</v>
      </c>
      <c r="RY16" s="106">
        <v>800</v>
      </c>
      <c r="RZ16" s="27">
        <f t="shared" si="87"/>
        <v>80.875</v>
      </c>
      <c r="SA16" s="106" t="s">
        <v>2374</v>
      </c>
      <c r="SB16" s="270" t="s">
        <v>2729</v>
      </c>
      <c r="SC16" s="106" t="s">
        <v>2690</v>
      </c>
      <c r="SE16" s="1">
        <v>9.105324074074074E-2</v>
      </c>
      <c r="SF16" s="1">
        <v>8.4699074074074066E-2</v>
      </c>
      <c r="SG16" s="1">
        <v>3.3217592592592591E-3</v>
      </c>
      <c r="SH16" s="1">
        <v>3.0324074074074073E-3</v>
      </c>
      <c r="SI16">
        <v>25</v>
      </c>
      <c r="SJ16">
        <v>325</v>
      </c>
      <c r="SK16">
        <v>89</v>
      </c>
      <c r="SL16">
        <v>6</v>
      </c>
      <c r="SM16">
        <v>0</v>
      </c>
      <c r="SN16">
        <v>0</v>
      </c>
      <c r="SO16">
        <v>0</v>
      </c>
      <c r="SP16">
        <v>93.68</v>
      </c>
      <c r="SQ16">
        <f t="shared" si="44"/>
        <v>319</v>
      </c>
      <c r="SR16" s="106"/>
      <c r="SS16" s="27"/>
      <c r="ST16" s="106" t="s">
        <v>2374</v>
      </c>
      <c r="SU16" s="270" t="s">
        <v>2729</v>
      </c>
      <c r="SV16" s="106" t="s">
        <v>2690</v>
      </c>
      <c r="SX16" s="1">
        <v>0.52487268518518515</v>
      </c>
      <c r="SY16" s="1">
        <v>0.3631712962962963</v>
      </c>
      <c r="SZ16" s="1">
        <v>1.40625E-2</v>
      </c>
      <c r="TA16" s="1">
        <v>0.1476388888888889</v>
      </c>
      <c r="TB16">
        <v>59</v>
      </c>
      <c r="TC16">
        <v>1112</v>
      </c>
      <c r="TD16">
        <v>1612</v>
      </c>
      <c r="TE16">
        <v>72</v>
      </c>
      <c r="TF16">
        <v>0</v>
      </c>
      <c r="TG16">
        <v>0</v>
      </c>
      <c r="TH16">
        <v>0</v>
      </c>
      <c r="TI16">
        <v>95.72</v>
      </c>
      <c r="TJ16">
        <f t="shared" si="45"/>
        <v>1040</v>
      </c>
      <c r="TK16" s="106">
        <v>1067</v>
      </c>
      <c r="TL16" s="27">
        <f t="shared" ref="TL16:TL20" si="109">TJ16/TK16*100</f>
        <v>97.469540768509844</v>
      </c>
    </row>
    <row r="17" spans="1:532">
      <c r="A17" s="106" t="s">
        <v>1269</v>
      </c>
      <c r="B17" s="270" t="s">
        <v>2729</v>
      </c>
      <c r="C17" s="106" t="s">
        <v>2690</v>
      </c>
      <c r="E17" s="1">
        <v>0.59290509259259261</v>
      </c>
      <c r="F17" s="1">
        <v>0.42799768518518522</v>
      </c>
      <c r="G17" s="1">
        <v>0.12208333333333332</v>
      </c>
      <c r="H17" s="1">
        <v>4.2812500000000003E-2</v>
      </c>
      <c r="I17">
        <v>291</v>
      </c>
      <c r="J17">
        <v>1353</v>
      </c>
      <c r="K17">
        <v>1405</v>
      </c>
      <c r="L17">
        <v>491</v>
      </c>
      <c r="M17">
        <v>0</v>
      </c>
      <c r="N17">
        <v>0</v>
      </c>
      <c r="O17">
        <v>0</v>
      </c>
      <c r="P17">
        <v>74.099999999999994</v>
      </c>
      <c r="Q17" s="106">
        <f t="shared" si="14"/>
        <v>862</v>
      </c>
      <c r="R17" s="106">
        <v>1067</v>
      </c>
      <c r="S17" s="27">
        <f t="shared" si="46"/>
        <v>80.78725398313027</v>
      </c>
      <c r="T17" s="106" t="s">
        <v>1269</v>
      </c>
      <c r="U17" s="270" t="s">
        <v>2729</v>
      </c>
      <c r="V17" s="106" t="s">
        <v>2690</v>
      </c>
      <c r="X17" s="1">
        <v>0</v>
      </c>
      <c r="Y17" s="1">
        <v>0</v>
      </c>
      <c r="Z17" s="1">
        <v>0</v>
      </c>
      <c r="AA17" s="1">
        <v>0</v>
      </c>
      <c r="AB17">
        <v>0</v>
      </c>
      <c r="AC17">
        <v>0</v>
      </c>
      <c r="AD17">
        <v>7</v>
      </c>
      <c r="AE17">
        <v>5</v>
      </c>
      <c r="AF17">
        <v>0</v>
      </c>
      <c r="AG17">
        <v>0</v>
      </c>
      <c r="AH17">
        <v>0</v>
      </c>
      <c r="AI17">
        <v>58.33</v>
      </c>
      <c r="AJ17" s="106">
        <f t="shared" si="15"/>
        <v>-5</v>
      </c>
      <c r="AK17" s="106"/>
      <c r="AL17" s="27" t="e">
        <f t="shared" ref="AL17:AL20" si="110">AJ17/AK17*100</f>
        <v>#DIV/0!</v>
      </c>
      <c r="AM17" s="106" t="s">
        <v>1269</v>
      </c>
      <c r="AN17" s="270" t="s">
        <v>2729</v>
      </c>
      <c r="AO17" s="106" t="s">
        <v>2690</v>
      </c>
      <c r="AQ17" s="1">
        <v>0.41266203703703702</v>
      </c>
      <c r="AR17" s="1">
        <v>0.27853009259259259</v>
      </c>
      <c r="AS17" s="1">
        <v>0.11413194444444445</v>
      </c>
      <c r="AT17" s="1">
        <v>1.9988425925925927E-2</v>
      </c>
      <c r="AU17">
        <v>88</v>
      </c>
      <c r="AV17">
        <v>755</v>
      </c>
      <c r="AW17">
        <v>692</v>
      </c>
      <c r="AX17">
        <v>221</v>
      </c>
      <c r="AY17">
        <v>0</v>
      </c>
      <c r="AZ17">
        <v>0</v>
      </c>
      <c r="BA17">
        <v>0</v>
      </c>
      <c r="BB17">
        <v>75.790000000000006</v>
      </c>
      <c r="BC17" s="106">
        <f t="shared" si="16"/>
        <v>534</v>
      </c>
      <c r="BD17" s="106">
        <v>1067</v>
      </c>
      <c r="BE17" s="27">
        <f t="shared" ref="BE17:BE20" si="111">BC17/BD17*100</f>
        <v>50.046860356138708</v>
      </c>
      <c r="BF17" s="106" t="s">
        <v>1269</v>
      </c>
      <c r="BG17" s="270" t="s">
        <v>2729</v>
      </c>
      <c r="BH17" s="106" t="s">
        <v>2690</v>
      </c>
      <c r="BJ17" s="1">
        <v>0.50686342592592593</v>
      </c>
      <c r="BK17" s="1">
        <v>0.35983796296296294</v>
      </c>
      <c r="BL17" s="1">
        <v>0.10655092592592592</v>
      </c>
      <c r="BM17" s="1">
        <v>4.0462962962962964E-2</v>
      </c>
      <c r="BN17">
        <v>186</v>
      </c>
      <c r="BO17">
        <v>1026</v>
      </c>
      <c r="BP17">
        <v>1003</v>
      </c>
      <c r="BQ17">
        <v>428</v>
      </c>
      <c r="BR17">
        <v>0</v>
      </c>
      <c r="BS17">
        <v>0</v>
      </c>
      <c r="BT17">
        <v>0</v>
      </c>
      <c r="BU17">
        <v>70.09</v>
      </c>
      <c r="BV17" s="106">
        <f t="shared" si="17"/>
        <v>598</v>
      </c>
      <c r="BW17" s="106">
        <v>1067</v>
      </c>
      <c r="BX17" s="27">
        <f t="shared" ref="BX17:BX20" si="112">BV17/BW17*100</f>
        <v>56.044985941893152</v>
      </c>
      <c r="BY17" s="106" t="s">
        <v>1269</v>
      </c>
      <c r="BZ17" s="270" t="s">
        <v>2729</v>
      </c>
      <c r="CA17" s="106" t="s">
        <v>2690</v>
      </c>
      <c r="CC17" s="1">
        <v>0.43517361111111108</v>
      </c>
      <c r="CD17" s="1">
        <v>0.26972222222222225</v>
      </c>
      <c r="CE17" s="1">
        <v>0.13285879629629629</v>
      </c>
      <c r="CF17" s="1">
        <v>3.2569444444444443E-2</v>
      </c>
      <c r="CG17">
        <v>131</v>
      </c>
      <c r="CH17">
        <v>706</v>
      </c>
      <c r="CI17">
        <v>696</v>
      </c>
      <c r="CJ17">
        <v>259</v>
      </c>
      <c r="CK17">
        <v>0</v>
      </c>
      <c r="CL17">
        <v>0</v>
      </c>
      <c r="CM17">
        <v>0</v>
      </c>
      <c r="CN17">
        <v>72.88</v>
      </c>
      <c r="CO17" s="106">
        <f t="shared" si="18"/>
        <v>447</v>
      </c>
      <c r="CP17" s="106">
        <v>1067</v>
      </c>
      <c r="CQ17" s="27">
        <f t="shared" ref="CQ17:CQ20" si="113">CO17/CP17*100</f>
        <v>41.893158388003748</v>
      </c>
      <c r="CR17" s="106" t="s">
        <v>1269</v>
      </c>
      <c r="CS17" s="270" t="s">
        <v>2729</v>
      </c>
      <c r="CT17" s="106" t="s">
        <v>2690</v>
      </c>
      <c r="CV17" s="1">
        <v>1.0731249999999999</v>
      </c>
      <c r="CW17" s="1">
        <v>0.68057870370370377</v>
      </c>
      <c r="CX17" s="1">
        <v>0.27605324074074072</v>
      </c>
      <c r="CY17" s="1">
        <v>0.11649305555555556</v>
      </c>
      <c r="CZ17">
        <v>240</v>
      </c>
      <c r="DA17">
        <v>1819</v>
      </c>
      <c r="DB17">
        <v>903</v>
      </c>
      <c r="DC17">
        <v>288</v>
      </c>
      <c r="DD17">
        <v>0</v>
      </c>
      <c r="DE17">
        <v>0</v>
      </c>
      <c r="DF17">
        <v>0</v>
      </c>
      <c r="DG17">
        <v>75.819999999999993</v>
      </c>
      <c r="DH17" s="106">
        <f t="shared" si="19"/>
        <v>1531</v>
      </c>
      <c r="DI17" s="106">
        <v>1067</v>
      </c>
      <c r="DJ17" s="27">
        <f t="shared" ref="DJ17:DJ20" si="114">DH17/DI17*100</f>
        <v>143.48641049671977</v>
      </c>
      <c r="DK17" s="106" t="s">
        <v>1269</v>
      </c>
      <c r="DL17" s="270" t="s">
        <v>2729</v>
      </c>
      <c r="DM17" s="106" t="s">
        <v>2690</v>
      </c>
      <c r="DO17" s="1">
        <v>0.60615740740740742</v>
      </c>
      <c r="DP17" s="1">
        <v>0.35386574074074079</v>
      </c>
      <c r="DQ17" s="1">
        <v>0.22089120370370371</v>
      </c>
      <c r="DR17" s="1">
        <v>3.138888888888889E-2</v>
      </c>
      <c r="DS17">
        <v>62</v>
      </c>
      <c r="DT17">
        <v>769</v>
      </c>
      <c r="DU17">
        <v>497</v>
      </c>
      <c r="DV17">
        <v>105</v>
      </c>
      <c r="DW17">
        <v>0</v>
      </c>
      <c r="DX17">
        <v>0</v>
      </c>
      <c r="DY17">
        <v>0</v>
      </c>
      <c r="DZ17">
        <v>82.56</v>
      </c>
      <c r="EA17" s="106">
        <f t="shared" si="20"/>
        <v>664</v>
      </c>
      <c r="EB17" s="106">
        <v>1067</v>
      </c>
      <c r="EC17" s="27">
        <f t="shared" si="21"/>
        <v>62.23055295220243</v>
      </c>
      <c r="ED17" s="106" t="s">
        <v>1269</v>
      </c>
      <c r="EE17" s="270" t="s">
        <v>2729</v>
      </c>
      <c r="EF17" s="106" t="s">
        <v>2690</v>
      </c>
      <c r="EH17" s="1">
        <v>0.55706018518518519</v>
      </c>
      <c r="EI17" s="1">
        <v>0.32785879629629627</v>
      </c>
      <c r="EJ17" s="1">
        <v>0.1943287037037037</v>
      </c>
      <c r="EK17" s="1">
        <v>3.4861111111111114E-2</v>
      </c>
      <c r="EL17">
        <v>90</v>
      </c>
      <c r="EM17">
        <v>716</v>
      </c>
      <c r="EN17">
        <v>1375</v>
      </c>
      <c r="EO17">
        <v>205</v>
      </c>
      <c r="EP17">
        <v>0</v>
      </c>
      <c r="EQ17">
        <v>0</v>
      </c>
      <c r="ER17">
        <v>0</v>
      </c>
      <c r="ES17">
        <v>87.03</v>
      </c>
      <c r="ET17" s="106">
        <f t="shared" si="22"/>
        <v>511</v>
      </c>
      <c r="EU17" s="106">
        <v>1067</v>
      </c>
      <c r="EV17" s="27">
        <f t="shared" si="23"/>
        <v>47.891283973758206</v>
      </c>
      <c r="EW17" s="106" t="s">
        <v>1269</v>
      </c>
      <c r="EX17" s="270" t="s">
        <v>2729</v>
      </c>
      <c r="EY17" s="106" t="s">
        <v>2690</v>
      </c>
      <c r="FA17" s="1">
        <v>0.55012731481481481</v>
      </c>
      <c r="FB17" s="1">
        <v>0.34162037037037035</v>
      </c>
      <c r="FC17" s="1">
        <v>0.16722222222222224</v>
      </c>
      <c r="FD17" s="1">
        <v>4.1273148148148149E-2</v>
      </c>
      <c r="FE17">
        <v>171</v>
      </c>
      <c r="FF17">
        <v>744</v>
      </c>
      <c r="FG17">
        <v>970</v>
      </c>
      <c r="FH17">
        <v>153</v>
      </c>
      <c r="FI17">
        <v>0</v>
      </c>
      <c r="FJ17">
        <v>0</v>
      </c>
      <c r="FK17">
        <v>0</v>
      </c>
      <c r="FL17">
        <v>86.38</v>
      </c>
      <c r="FM17" s="106">
        <f t="shared" si="24"/>
        <v>591</v>
      </c>
      <c r="FN17" s="106">
        <v>1067</v>
      </c>
      <c r="FO17" s="27">
        <f t="shared" si="52"/>
        <v>55.388940955951263</v>
      </c>
      <c r="FP17" s="106" t="s">
        <v>1269</v>
      </c>
      <c r="FQ17" s="270" t="s">
        <v>2729</v>
      </c>
      <c r="FR17" s="106" t="s">
        <v>2690</v>
      </c>
      <c r="FT17" s="1">
        <v>0.44209490740740742</v>
      </c>
      <c r="FU17" s="1">
        <v>0.28032407407407406</v>
      </c>
      <c r="FV17" s="1">
        <v>0.13885416666666667</v>
      </c>
      <c r="FW17" s="1">
        <v>2.2905092592592591E-2</v>
      </c>
      <c r="FX17">
        <v>89</v>
      </c>
      <c r="FY17">
        <v>708</v>
      </c>
      <c r="FZ17">
        <v>1274</v>
      </c>
      <c r="GA17">
        <v>282</v>
      </c>
      <c r="GB17">
        <v>0</v>
      </c>
      <c r="GC17">
        <v>0</v>
      </c>
      <c r="GD17">
        <v>0</v>
      </c>
      <c r="GE17">
        <v>81.88</v>
      </c>
      <c r="GF17" s="106">
        <f t="shared" si="25"/>
        <v>426</v>
      </c>
      <c r="GG17" s="106">
        <v>1067</v>
      </c>
      <c r="GH17" s="27">
        <f t="shared" si="73"/>
        <v>39.925023430178072</v>
      </c>
      <c r="GI17" s="106" t="s">
        <v>1269</v>
      </c>
      <c r="GJ17" s="270" t="s">
        <v>2729</v>
      </c>
      <c r="GK17" s="106" t="s">
        <v>2690</v>
      </c>
      <c r="GM17" s="1">
        <v>0.4412962962962963</v>
      </c>
      <c r="GN17" s="1">
        <v>0.20965277777777777</v>
      </c>
      <c r="GO17" s="1">
        <v>0.21263888888888891</v>
      </c>
      <c r="GP17" s="1">
        <v>1.8993055555555558E-2</v>
      </c>
      <c r="GQ17">
        <v>116</v>
      </c>
      <c r="GR17">
        <v>517</v>
      </c>
      <c r="GS17">
        <v>1259</v>
      </c>
      <c r="GT17">
        <v>140</v>
      </c>
      <c r="GU17">
        <v>0</v>
      </c>
      <c r="GV17">
        <v>0</v>
      </c>
      <c r="GW17">
        <v>0</v>
      </c>
      <c r="GX17">
        <v>89.99</v>
      </c>
      <c r="GY17">
        <f t="shared" si="26"/>
        <v>377</v>
      </c>
      <c r="GZ17" s="106">
        <v>1067</v>
      </c>
      <c r="HA17" s="27">
        <f t="shared" si="99"/>
        <v>35.332708528584817</v>
      </c>
      <c r="HB17" s="106" t="s">
        <v>1269</v>
      </c>
      <c r="HC17" s="270" t="s">
        <v>2729</v>
      </c>
      <c r="HD17" s="106" t="s">
        <v>2690</v>
      </c>
      <c r="HF17" s="1">
        <v>1.1527777777777779</v>
      </c>
      <c r="HG17" s="1">
        <v>0.5606944444444445</v>
      </c>
      <c r="HH17" s="1">
        <v>0.52371527777777771</v>
      </c>
      <c r="HI17" s="1">
        <v>6.8356481481481476E-2</v>
      </c>
      <c r="HJ17">
        <v>175</v>
      </c>
      <c r="HK17">
        <v>1344</v>
      </c>
      <c r="HL17">
        <v>1841</v>
      </c>
      <c r="HM17">
        <v>210</v>
      </c>
      <c r="HN17">
        <v>0</v>
      </c>
      <c r="HO17">
        <v>0</v>
      </c>
      <c r="HP17">
        <v>0</v>
      </c>
      <c r="HQ17">
        <v>89.76</v>
      </c>
      <c r="HR17">
        <f t="shared" si="27"/>
        <v>1134</v>
      </c>
      <c r="HS17" s="106">
        <v>1067</v>
      </c>
      <c r="HT17" s="27">
        <f t="shared" si="100"/>
        <v>106.2792877225867</v>
      </c>
      <c r="HU17" s="106" t="s">
        <v>1269</v>
      </c>
      <c r="HV17" s="270" t="s">
        <v>2729</v>
      </c>
      <c r="HW17" s="106" t="s">
        <v>2690</v>
      </c>
      <c r="HY17" s="1">
        <v>0.62346064814814817</v>
      </c>
      <c r="HZ17" s="1">
        <v>0.30653935185185183</v>
      </c>
      <c r="IA17" s="1">
        <v>0.27069444444444446</v>
      </c>
      <c r="IB17" s="1">
        <v>4.6215277777777779E-2</v>
      </c>
      <c r="IC17">
        <v>113</v>
      </c>
      <c r="ID17">
        <v>789</v>
      </c>
      <c r="IE17">
        <v>872</v>
      </c>
      <c r="IF17">
        <v>67</v>
      </c>
      <c r="IG17">
        <v>0</v>
      </c>
      <c r="IH17">
        <v>0</v>
      </c>
      <c r="II17">
        <v>0</v>
      </c>
      <c r="IJ17">
        <v>92.86</v>
      </c>
      <c r="IK17">
        <f t="shared" si="28"/>
        <v>722</v>
      </c>
      <c r="IL17" s="106">
        <v>1067</v>
      </c>
      <c r="IM17" s="27">
        <f t="shared" si="101"/>
        <v>67.666354264292409</v>
      </c>
      <c r="IN17" s="106" t="s">
        <v>1269</v>
      </c>
      <c r="IO17" s="270" t="s">
        <v>2729</v>
      </c>
      <c r="IP17" s="106" t="s">
        <v>2690</v>
      </c>
      <c r="IR17" s="1">
        <v>0.46326388888888892</v>
      </c>
      <c r="IS17" s="1">
        <v>0.2790509259259259</v>
      </c>
      <c r="IT17" s="1">
        <v>0.1579861111111111</v>
      </c>
      <c r="IU17" s="1">
        <v>2.6215277777777778E-2</v>
      </c>
      <c r="IV17">
        <v>67</v>
      </c>
      <c r="IW17">
        <v>638</v>
      </c>
      <c r="IX17">
        <v>512</v>
      </c>
      <c r="IY17">
        <v>82</v>
      </c>
      <c r="IZ17">
        <v>0</v>
      </c>
      <c r="JA17">
        <v>0</v>
      </c>
      <c r="JB17">
        <v>0</v>
      </c>
      <c r="JC17">
        <v>86.2</v>
      </c>
      <c r="JD17">
        <f t="shared" si="29"/>
        <v>556</v>
      </c>
      <c r="JE17" s="106">
        <v>1067</v>
      </c>
      <c r="JF17" s="27">
        <f t="shared" si="102"/>
        <v>52.108716026241794</v>
      </c>
      <c r="JG17" s="106" t="s">
        <v>1269</v>
      </c>
      <c r="JH17" s="270" t="s">
        <v>2729</v>
      </c>
      <c r="JI17" s="106" t="s">
        <v>2690</v>
      </c>
      <c r="JK17" s="1">
        <v>0.36972222222222223</v>
      </c>
      <c r="JL17" s="1">
        <v>0.24489583333333331</v>
      </c>
      <c r="JM17" s="1">
        <v>0.10614583333333333</v>
      </c>
      <c r="JN17" s="1">
        <v>1.8668981481481481E-2</v>
      </c>
      <c r="JO17">
        <v>46</v>
      </c>
      <c r="JP17">
        <v>540</v>
      </c>
      <c r="JQ17">
        <v>319</v>
      </c>
      <c r="JR17">
        <v>28</v>
      </c>
      <c r="JS17">
        <v>0</v>
      </c>
      <c r="JT17">
        <v>0</v>
      </c>
      <c r="JU17">
        <v>0</v>
      </c>
      <c r="JV17">
        <v>91.93</v>
      </c>
      <c r="JW17">
        <f t="shared" si="30"/>
        <v>512</v>
      </c>
      <c r="JX17" s="106">
        <v>1067</v>
      </c>
      <c r="JY17" s="27">
        <f t="shared" si="103"/>
        <v>47.985004686035616</v>
      </c>
      <c r="JZ17" s="106" t="s">
        <v>1269</v>
      </c>
      <c r="KA17" s="270" t="s">
        <v>2729</v>
      </c>
      <c r="KB17" s="106" t="s">
        <v>2690</v>
      </c>
      <c r="KD17" s="1">
        <v>0</v>
      </c>
      <c r="KE17" s="1">
        <v>0</v>
      </c>
      <c r="KF17" s="1">
        <v>0</v>
      </c>
      <c r="KG17" s="1">
        <v>0</v>
      </c>
      <c r="KH17">
        <v>0</v>
      </c>
      <c r="KI17">
        <v>0</v>
      </c>
      <c r="KJ17">
        <v>498</v>
      </c>
      <c r="KK17">
        <v>38</v>
      </c>
      <c r="KL17">
        <v>0</v>
      </c>
      <c r="KM17">
        <v>0</v>
      </c>
      <c r="KN17">
        <v>0</v>
      </c>
      <c r="KO17">
        <v>92.91</v>
      </c>
      <c r="KP17">
        <f t="shared" si="31"/>
        <v>-38</v>
      </c>
      <c r="KQ17" s="106"/>
      <c r="KR17" s="27"/>
      <c r="KS17" s="106" t="s">
        <v>1269</v>
      </c>
      <c r="KT17" s="270" t="s">
        <v>2729</v>
      </c>
      <c r="KU17" s="106" t="s">
        <v>2690</v>
      </c>
      <c r="KW17" s="1">
        <v>0</v>
      </c>
      <c r="KX17" s="1">
        <v>0</v>
      </c>
      <c r="KY17" s="1">
        <v>0</v>
      </c>
      <c r="KZ17" s="1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f t="shared" si="32"/>
        <v>0</v>
      </c>
      <c r="LJ17" s="106"/>
      <c r="LK17" s="27"/>
      <c r="LL17" s="106" t="s">
        <v>1269</v>
      </c>
      <c r="LM17" s="270" t="s">
        <v>2729</v>
      </c>
      <c r="LN17" s="106" t="s">
        <v>2690</v>
      </c>
      <c r="LP17" s="1">
        <v>0.30407407407407411</v>
      </c>
      <c r="LQ17" s="1">
        <v>0.20145833333333332</v>
      </c>
      <c r="LR17" s="1">
        <v>5.3749999999999999E-2</v>
      </c>
      <c r="LS17" s="1">
        <v>4.8854166666666664E-2</v>
      </c>
      <c r="LT17">
        <v>57</v>
      </c>
      <c r="LU17">
        <v>380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f t="shared" si="33"/>
        <v>380</v>
      </c>
      <c r="MC17" s="106"/>
      <c r="MD17" s="27"/>
      <c r="ME17" s="106" t="s">
        <v>1269</v>
      </c>
      <c r="MF17" s="270" t="s">
        <v>2729</v>
      </c>
      <c r="MG17" s="106" t="s">
        <v>2690</v>
      </c>
      <c r="MI17" s="1">
        <v>0.72905092592592602</v>
      </c>
      <c r="MJ17" s="1">
        <v>0.37732638888888892</v>
      </c>
      <c r="MK17" s="1">
        <v>0.31878472222222221</v>
      </c>
      <c r="ML17" s="1">
        <v>3.2928240740740737E-2</v>
      </c>
      <c r="MM17">
        <v>76</v>
      </c>
      <c r="MN17">
        <v>840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f t="shared" si="34"/>
        <v>840</v>
      </c>
      <c r="MV17" s="106">
        <v>1067</v>
      </c>
      <c r="MW17" s="27">
        <f t="shared" si="107"/>
        <v>78.725398313027185</v>
      </c>
      <c r="MX17" s="106" t="s">
        <v>1269</v>
      </c>
      <c r="MY17" s="270" t="s">
        <v>2729</v>
      </c>
      <c r="MZ17" s="106" t="s">
        <v>2690</v>
      </c>
      <c r="NB17" s="1">
        <v>0.58812500000000001</v>
      </c>
      <c r="NC17" s="1">
        <v>0.40671296296296294</v>
      </c>
      <c r="ND17" s="1">
        <v>0.15729166666666666</v>
      </c>
      <c r="NE17" s="1">
        <v>2.4108796296296298E-2</v>
      </c>
      <c r="NF17">
        <v>101</v>
      </c>
      <c r="NG17">
        <v>977</v>
      </c>
      <c r="NH17">
        <v>471</v>
      </c>
      <c r="NI17">
        <v>48</v>
      </c>
      <c r="NJ17">
        <v>0</v>
      </c>
      <c r="NK17">
        <v>0</v>
      </c>
      <c r="NL17">
        <v>0</v>
      </c>
      <c r="NM17">
        <v>90.75</v>
      </c>
      <c r="NN17">
        <f t="shared" si="36"/>
        <v>929</v>
      </c>
      <c r="NO17" s="106">
        <v>1067</v>
      </c>
      <c r="NP17" s="27">
        <f t="shared" si="108"/>
        <v>87.066541705716958</v>
      </c>
      <c r="NQ17" s="106" t="s">
        <v>1269</v>
      </c>
      <c r="NR17" s="270" t="s">
        <v>2729</v>
      </c>
      <c r="NS17" s="106" t="s">
        <v>2690</v>
      </c>
      <c r="NU17" s="1">
        <v>0.53079861111111104</v>
      </c>
      <c r="NV17" s="1">
        <v>0.38881944444444444</v>
      </c>
      <c r="NW17" s="1">
        <v>0.11034722222222222</v>
      </c>
      <c r="NX17" s="1">
        <v>3.1608796296296295E-2</v>
      </c>
      <c r="NY17">
        <v>70</v>
      </c>
      <c r="NZ17">
        <v>938</v>
      </c>
      <c r="OA17">
        <v>302</v>
      </c>
      <c r="OB17">
        <v>35</v>
      </c>
      <c r="OC17">
        <v>0</v>
      </c>
      <c r="OD17">
        <v>0</v>
      </c>
      <c r="OE17">
        <v>0</v>
      </c>
      <c r="OF17">
        <v>89.61</v>
      </c>
      <c r="OG17">
        <f t="shared" si="38"/>
        <v>903</v>
      </c>
      <c r="OH17" s="106">
        <v>1067</v>
      </c>
      <c r="OI17" s="27">
        <f t="shared" si="82"/>
        <v>84.629803186504219</v>
      </c>
      <c r="OJ17" s="106" t="s">
        <v>1269</v>
      </c>
      <c r="OK17" s="270" t="s">
        <v>2729</v>
      </c>
      <c r="OL17" s="106" t="s">
        <v>2690</v>
      </c>
      <c r="ON17" s="1">
        <v>0.37526620370370373</v>
      </c>
      <c r="OO17" s="1">
        <v>0.2129050925925926</v>
      </c>
      <c r="OP17" s="1">
        <v>0.14356481481481481</v>
      </c>
      <c r="OQ17" s="1">
        <v>1.8784722222222223E-2</v>
      </c>
      <c r="OR17">
        <v>49</v>
      </c>
      <c r="OS17">
        <v>658</v>
      </c>
      <c r="OT17">
        <v>429</v>
      </c>
      <c r="OU17">
        <v>47</v>
      </c>
      <c r="OV17">
        <v>0</v>
      </c>
      <c r="OW17">
        <v>0</v>
      </c>
      <c r="OX17">
        <v>0</v>
      </c>
      <c r="OY17">
        <v>90.13</v>
      </c>
      <c r="OZ17">
        <f t="shared" si="39"/>
        <v>611</v>
      </c>
      <c r="PA17" s="106">
        <v>1067</v>
      </c>
      <c r="PB17" s="27">
        <f t="shared" si="83"/>
        <v>57.263355201499536</v>
      </c>
      <c r="PC17" s="106" t="s">
        <v>1269</v>
      </c>
      <c r="PD17" s="270" t="s">
        <v>2729</v>
      </c>
      <c r="PE17" s="106" t="s">
        <v>2690</v>
      </c>
      <c r="PG17" s="1">
        <v>0.49406250000000002</v>
      </c>
      <c r="PH17" s="1">
        <v>0.42247685185185185</v>
      </c>
      <c r="PI17" s="1">
        <v>5.783564814814815E-2</v>
      </c>
      <c r="PJ17" s="1">
        <v>1.3726851851851851E-2</v>
      </c>
      <c r="PK17">
        <v>58</v>
      </c>
      <c r="PL17">
        <v>1235</v>
      </c>
      <c r="PM17">
        <v>628</v>
      </c>
      <c r="PN17">
        <v>48</v>
      </c>
      <c r="PO17">
        <v>0</v>
      </c>
      <c r="PP17">
        <v>0</v>
      </c>
      <c r="PQ17">
        <v>0</v>
      </c>
      <c r="PR17">
        <v>92.9</v>
      </c>
      <c r="PS17">
        <f t="shared" si="40"/>
        <v>1187</v>
      </c>
      <c r="PT17" s="106">
        <v>1067</v>
      </c>
      <c r="PU17" s="27">
        <f t="shared" si="84"/>
        <v>111.2464854732896</v>
      </c>
      <c r="PV17" s="106" t="s">
        <v>1269</v>
      </c>
      <c r="PW17" s="270" t="s">
        <v>2729</v>
      </c>
      <c r="PX17" s="106" t="s">
        <v>2690</v>
      </c>
      <c r="PZ17" s="1">
        <v>0.43820601851851854</v>
      </c>
      <c r="QA17" s="1">
        <v>0.34033564814814815</v>
      </c>
      <c r="QB17" s="1">
        <v>8.2280092592592599E-2</v>
      </c>
      <c r="QC17" s="1">
        <v>1.5578703703703704E-2</v>
      </c>
      <c r="QD17">
        <v>62</v>
      </c>
      <c r="QE17">
        <v>1014</v>
      </c>
      <c r="QF17">
        <v>687</v>
      </c>
      <c r="QG17">
        <v>71</v>
      </c>
      <c r="QH17">
        <v>0</v>
      </c>
      <c r="QI17">
        <v>0</v>
      </c>
      <c r="QJ17">
        <v>0</v>
      </c>
      <c r="QK17">
        <v>90.63</v>
      </c>
      <c r="QL17">
        <f t="shared" si="41"/>
        <v>943</v>
      </c>
      <c r="QM17" s="106">
        <v>1067</v>
      </c>
      <c r="QN17" s="27">
        <f t="shared" si="85"/>
        <v>88.378631677600751</v>
      </c>
      <c r="QO17" s="106" t="s">
        <v>1269</v>
      </c>
      <c r="QP17" s="270" t="s">
        <v>2729</v>
      </c>
      <c r="QQ17" s="106" t="s">
        <v>2690</v>
      </c>
      <c r="QS17" s="1">
        <v>0.41552083333333334</v>
      </c>
      <c r="QT17" s="1">
        <v>0.3296412037037037</v>
      </c>
      <c r="QU17" s="1">
        <v>7.273148148148148E-2</v>
      </c>
      <c r="QV17" s="1">
        <v>1.3125E-2</v>
      </c>
      <c r="QW17">
        <v>48</v>
      </c>
      <c r="QX17">
        <v>848</v>
      </c>
      <c r="QY17">
        <v>439</v>
      </c>
      <c r="QZ17">
        <v>15</v>
      </c>
      <c r="RA17">
        <v>0</v>
      </c>
      <c r="RB17">
        <v>0</v>
      </c>
      <c r="RC17">
        <v>0</v>
      </c>
      <c r="RD17">
        <v>96.7</v>
      </c>
      <c r="RE17">
        <f t="shared" si="42"/>
        <v>833</v>
      </c>
      <c r="RF17" s="106">
        <v>1067</v>
      </c>
      <c r="RG17" s="27">
        <f t="shared" si="86"/>
        <v>78.069353327085295</v>
      </c>
      <c r="RH17" s="106" t="s">
        <v>1269</v>
      </c>
      <c r="RI17" s="270" t="s">
        <v>2729</v>
      </c>
      <c r="RJ17" s="106" t="s">
        <v>2690</v>
      </c>
      <c r="RL17" s="1">
        <v>0.34880787037037037</v>
      </c>
      <c r="RM17" s="1">
        <v>0.29010416666666666</v>
      </c>
      <c r="RN17" s="1">
        <v>4.1655092592592598E-2</v>
      </c>
      <c r="RO17" s="1">
        <v>1.7037037037037038E-2</v>
      </c>
      <c r="RP17">
        <v>68</v>
      </c>
      <c r="RQ17">
        <v>928</v>
      </c>
      <c r="RR17">
        <v>1144</v>
      </c>
      <c r="RS17">
        <v>97</v>
      </c>
      <c r="RT17">
        <v>0</v>
      </c>
      <c r="RU17">
        <v>0</v>
      </c>
      <c r="RV17">
        <v>0</v>
      </c>
      <c r="RW17">
        <v>92.18</v>
      </c>
      <c r="RX17">
        <f t="shared" si="43"/>
        <v>831</v>
      </c>
      <c r="RY17" s="106">
        <v>800</v>
      </c>
      <c r="RZ17" s="27">
        <f t="shared" si="87"/>
        <v>103.875</v>
      </c>
      <c r="SA17" s="106" t="s">
        <v>1269</v>
      </c>
      <c r="SB17" s="270" t="s">
        <v>2729</v>
      </c>
      <c r="SC17" s="106" t="s">
        <v>2690</v>
      </c>
      <c r="SE17" s="1">
        <v>0.40929398148148149</v>
      </c>
      <c r="SF17" s="1">
        <v>0.27701388888888889</v>
      </c>
      <c r="SG17" s="1">
        <v>9.8391203703703703E-2</v>
      </c>
      <c r="SH17" s="1">
        <v>3.3865740740740738E-2</v>
      </c>
      <c r="SI17">
        <v>42</v>
      </c>
      <c r="SJ17">
        <v>670</v>
      </c>
      <c r="SK17">
        <v>65</v>
      </c>
      <c r="SL17">
        <v>11</v>
      </c>
      <c r="SM17">
        <v>0</v>
      </c>
      <c r="SN17">
        <v>0</v>
      </c>
      <c r="SO17">
        <v>0</v>
      </c>
      <c r="SP17">
        <v>85.53</v>
      </c>
      <c r="SQ17">
        <f t="shared" si="44"/>
        <v>659</v>
      </c>
      <c r="SR17" s="106">
        <v>1067</v>
      </c>
      <c r="SS17" s="27">
        <f t="shared" si="88"/>
        <v>61.761949390815374</v>
      </c>
      <c r="ST17" s="106" t="s">
        <v>1269</v>
      </c>
      <c r="SU17" s="270" t="s">
        <v>2729</v>
      </c>
      <c r="SV17" s="106" t="s">
        <v>2690</v>
      </c>
      <c r="SX17" s="1">
        <v>0.81864583333333341</v>
      </c>
      <c r="SY17" s="1">
        <v>0.66321759259259261</v>
      </c>
      <c r="SZ17" s="1">
        <v>0.10968750000000001</v>
      </c>
      <c r="TA17" s="1">
        <v>4.5729166666666661E-2</v>
      </c>
      <c r="TB17">
        <v>170</v>
      </c>
      <c r="TC17">
        <v>1798</v>
      </c>
      <c r="TD17">
        <v>2028</v>
      </c>
      <c r="TE17">
        <v>176</v>
      </c>
      <c r="TF17">
        <v>0</v>
      </c>
      <c r="TG17">
        <v>0</v>
      </c>
      <c r="TH17">
        <v>0</v>
      </c>
      <c r="TI17">
        <v>92.01</v>
      </c>
      <c r="TJ17">
        <f t="shared" si="45"/>
        <v>1622</v>
      </c>
      <c r="TK17" s="106">
        <v>1067</v>
      </c>
      <c r="TL17" s="27">
        <f t="shared" si="109"/>
        <v>152.01499531396439</v>
      </c>
    </row>
    <row r="18" spans="1:532">
      <c r="A18" s="106" t="s">
        <v>1950</v>
      </c>
      <c r="B18" s="270" t="s">
        <v>2729</v>
      </c>
      <c r="C18" s="106" t="s">
        <v>2690</v>
      </c>
      <c r="E18" s="1">
        <v>0.5917013888888889</v>
      </c>
      <c r="F18" s="1">
        <v>0.43986111111111109</v>
      </c>
      <c r="G18" s="1">
        <v>0.14648148148148146</v>
      </c>
      <c r="H18" s="1">
        <v>5.347222222222222E-3</v>
      </c>
      <c r="I18">
        <v>241</v>
      </c>
      <c r="J18">
        <v>1291</v>
      </c>
      <c r="K18">
        <v>1170</v>
      </c>
      <c r="L18">
        <v>239</v>
      </c>
      <c r="M18">
        <v>0</v>
      </c>
      <c r="N18">
        <v>0</v>
      </c>
      <c r="O18">
        <v>0</v>
      </c>
      <c r="P18">
        <v>83.04</v>
      </c>
      <c r="Q18" s="106">
        <f t="shared" si="14"/>
        <v>1052</v>
      </c>
      <c r="R18" s="106">
        <v>1067</v>
      </c>
      <c r="S18" s="27">
        <f t="shared" si="46"/>
        <v>98.594189315838804</v>
      </c>
      <c r="T18" s="106" t="s">
        <v>1950</v>
      </c>
      <c r="U18" s="270" t="s">
        <v>2729</v>
      </c>
      <c r="V18" s="106" t="s">
        <v>2690</v>
      </c>
      <c r="X18" s="1">
        <v>1.9444444444444445E-2</v>
      </c>
      <c r="Y18" s="1">
        <v>1.0023148148148147E-2</v>
      </c>
      <c r="Z18" s="1">
        <v>9.4097222222222238E-3</v>
      </c>
      <c r="AA18" s="1">
        <v>0</v>
      </c>
      <c r="AB18">
        <v>7</v>
      </c>
      <c r="AC18">
        <v>26</v>
      </c>
      <c r="AD18">
        <v>83</v>
      </c>
      <c r="AE18">
        <v>27</v>
      </c>
      <c r="AF18">
        <v>0</v>
      </c>
      <c r="AG18">
        <v>0</v>
      </c>
      <c r="AH18">
        <v>0</v>
      </c>
      <c r="AI18">
        <v>75.45</v>
      </c>
      <c r="AJ18" s="106">
        <f t="shared" si="15"/>
        <v>-1</v>
      </c>
      <c r="AK18" s="106"/>
      <c r="AL18" s="27" t="e">
        <f t="shared" si="110"/>
        <v>#DIV/0!</v>
      </c>
      <c r="AM18" s="106" t="s">
        <v>1950</v>
      </c>
      <c r="AN18" s="270" t="s">
        <v>2729</v>
      </c>
      <c r="AO18" s="106" t="s">
        <v>2690</v>
      </c>
      <c r="AQ18" s="1">
        <v>0.53541666666666665</v>
      </c>
      <c r="AR18" s="1">
        <v>0.44363425925925926</v>
      </c>
      <c r="AS18" s="1">
        <v>8.5023148148148153E-2</v>
      </c>
      <c r="AT18" s="1">
        <v>6.7361111111111103E-3</v>
      </c>
      <c r="AU18">
        <v>132</v>
      </c>
      <c r="AV18">
        <v>1265</v>
      </c>
      <c r="AW18">
        <v>818</v>
      </c>
      <c r="AX18">
        <v>184</v>
      </c>
      <c r="AY18">
        <v>0</v>
      </c>
      <c r="AZ18">
        <v>0</v>
      </c>
      <c r="BA18">
        <v>0</v>
      </c>
      <c r="BB18">
        <v>81.64</v>
      </c>
      <c r="BC18" s="106">
        <f t="shared" si="16"/>
        <v>1081</v>
      </c>
      <c r="BD18" s="106">
        <v>1067</v>
      </c>
      <c r="BE18" s="27">
        <f t="shared" si="111"/>
        <v>101.31208997188379</v>
      </c>
      <c r="BF18" s="106" t="s">
        <v>1950</v>
      </c>
      <c r="BG18" s="270" t="s">
        <v>2729</v>
      </c>
      <c r="BH18" s="106" t="s">
        <v>2690</v>
      </c>
      <c r="BJ18" s="1">
        <v>0.46620370370370368</v>
      </c>
      <c r="BK18" s="1">
        <v>0.40322916666666669</v>
      </c>
      <c r="BL18" s="1">
        <v>5.9282407407407402E-2</v>
      </c>
      <c r="BM18" s="1">
        <v>3.6805555555555554E-3</v>
      </c>
      <c r="BN18">
        <v>104</v>
      </c>
      <c r="BO18">
        <v>1161</v>
      </c>
      <c r="BP18">
        <v>1010</v>
      </c>
      <c r="BQ18">
        <v>183</v>
      </c>
      <c r="BR18">
        <v>0</v>
      </c>
      <c r="BS18">
        <v>0</v>
      </c>
      <c r="BT18">
        <v>0</v>
      </c>
      <c r="BU18">
        <v>84.66</v>
      </c>
      <c r="BV18" s="106">
        <f t="shared" si="17"/>
        <v>978</v>
      </c>
      <c r="BW18" s="106">
        <v>1067</v>
      </c>
      <c r="BX18" s="27">
        <f t="shared" si="112"/>
        <v>91.658856607310213</v>
      </c>
      <c r="BY18" s="106" t="s">
        <v>1950</v>
      </c>
      <c r="BZ18" s="270" t="s">
        <v>2729</v>
      </c>
      <c r="CA18" s="106" t="s">
        <v>2690</v>
      </c>
      <c r="CC18" s="1">
        <v>0.43688657407407411</v>
      </c>
      <c r="CD18" s="1">
        <v>0.38837962962962963</v>
      </c>
      <c r="CE18" s="1">
        <v>4.6851851851851846E-2</v>
      </c>
      <c r="CF18" s="1">
        <v>1.6435185185185183E-3</v>
      </c>
      <c r="CG18">
        <v>102</v>
      </c>
      <c r="CH18">
        <v>1176</v>
      </c>
      <c r="CI18">
        <v>791</v>
      </c>
      <c r="CJ18">
        <v>184</v>
      </c>
      <c r="CK18">
        <v>0</v>
      </c>
      <c r="CL18">
        <v>0</v>
      </c>
      <c r="CM18">
        <v>0</v>
      </c>
      <c r="CN18">
        <v>81.13</v>
      </c>
      <c r="CO18" s="106">
        <f t="shared" si="18"/>
        <v>992</v>
      </c>
      <c r="CP18" s="106">
        <v>1067</v>
      </c>
      <c r="CQ18" s="27">
        <f t="shared" si="113"/>
        <v>92.970946579194006</v>
      </c>
      <c r="CR18" s="106" t="s">
        <v>1950</v>
      </c>
      <c r="CS18" s="270" t="s">
        <v>2729</v>
      </c>
      <c r="CT18" s="106" t="s">
        <v>2690</v>
      </c>
      <c r="CV18" s="1">
        <v>0.51048611111111108</v>
      </c>
      <c r="CW18" s="1">
        <v>0.44796296296296295</v>
      </c>
      <c r="CX18" s="1">
        <v>6.039351851851852E-2</v>
      </c>
      <c r="CY18" s="1">
        <v>2.1180555555555553E-3</v>
      </c>
      <c r="CZ18">
        <v>122</v>
      </c>
      <c r="DA18">
        <v>1353</v>
      </c>
      <c r="DB18">
        <v>1088</v>
      </c>
      <c r="DC18">
        <v>216</v>
      </c>
      <c r="DD18">
        <v>0</v>
      </c>
      <c r="DE18">
        <v>0</v>
      </c>
      <c r="DF18">
        <v>0</v>
      </c>
      <c r="DG18">
        <v>83.44</v>
      </c>
      <c r="DH18" s="106">
        <f t="shared" si="19"/>
        <v>1137</v>
      </c>
      <c r="DI18" s="106">
        <v>1067</v>
      </c>
      <c r="DJ18" s="27">
        <f t="shared" si="114"/>
        <v>106.56044985941892</v>
      </c>
      <c r="DK18" s="106" t="s">
        <v>1950</v>
      </c>
      <c r="DL18" s="270" t="s">
        <v>2729</v>
      </c>
      <c r="DM18" s="106" t="s">
        <v>2690</v>
      </c>
      <c r="DO18" s="1">
        <v>0.53393518518518512</v>
      </c>
      <c r="DP18" s="1">
        <v>0.44290509259259259</v>
      </c>
      <c r="DQ18" s="1">
        <v>8.0289351851851862E-2</v>
      </c>
      <c r="DR18" s="1">
        <v>1.0729166666666666E-2</v>
      </c>
      <c r="DS18">
        <v>109</v>
      </c>
      <c r="DT18">
        <v>1179</v>
      </c>
      <c r="DU18">
        <v>1065</v>
      </c>
      <c r="DV18">
        <v>90</v>
      </c>
      <c r="DW18">
        <v>0</v>
      </c>
      <c r="DX18">
        <v>0</v>
      </c>
      <c r="DY18">
        <v>0</v>
      </c>
      <c r="DZ18">
        <v>92.21</v>
      </c>
      <c r="EA18" s="106">
        <f t="shared" si="20"/>
        <v>1089</v>
      </c>
      <c r="EB18" s="106">
        <v>1067</v>
      </c>
      <c r="EC18" s="27">
        <f t="shared" si="21"/>
        <v>102.06185567010309</v>
      </c>
      <c r="ED18" s="106" t="s">
        <v>1950</v>
      </c>
      <c r="EE18" s="270" t="s">
        <v>2729</v>
      </c>
      <c r="EF18" s="106" t="s">
        <v>2690</v>
      </c>
      <c r="EH18" s="1">
        <v>0.44160879629629629</v>
      </c>
      <c r="EI18" s="1">
        <v>0.36329861111111111</v>
      </c>
      <c r="EJ18" s="1">
        <v>6.8738425925925925E-2</v>
      </c>
      <c r="EK18" s="1">
        <v>9.5601851851851855E-3</v>
      </c>
      <c r="EL18">
        <v>107</v>
      </c>
      <c r="EM18">
        <v>1049</v>
      </c>
      <c r="EN18">
        <v>1200</v>
      </c>
      <c r="EO18">
        <v>184</v>
      </c>
      <c r="EP18">
        <v>0</v>
      </c>
      <c r="EQ18">
        <v>0</v>
      </c>
      <c r="ER18">
        <v>0</v>
      </c>
      <c r="ES18">
        <v>86.71</v>
      </c>
      <c r="ET18" s="106">
        <f t="shared" si="22"/>
        <v>865</v>
      </c>
      <c r="EU18" s="106">
        <v>1067</v>
      </c>
      <c r="EV18" s="27">
        <f t="shared" si="23"/>
        <v>81.068416119962521</v>
      </c>
      <c r="EW18" s="106" t="s">
        <v>1950</v>
      </c>
      <c r="EX18" s="270" t="s">
        <v>2729</v>
      </c>
      <c r="EY18" s="106" t="s">
        <v>2690</v>
      </c>
      <c r="FA18" s="1">
        <v>0.56170138888888888</v>
      </c>
      <c r="FB18" s="1">
        <v>0.41804398148148153</v>
      </c>
      <c r="FC18" s="1">
        <v>0.11716435185185185</v>
      </c>
      <c r="FD18" s="1">
        <v>2.6469907407407411E-2</v>
      </c>
      <c r="FE18">
        <v>158</v>
      </c>
      <c r="FF18">
        <v>1148</v>
      </c>
      <c r="FG18">
        <v>1096</v>
      </c>
      <c r="FH18">
        <v>92</v>
      </c>
      <c r="FI18">
        <v>0</v>
      </c>
      <c r="FJ18">
        <v>0</v>
      </c>
      <c r="FK18">
        <v>0</v>
      </c>
      <c r="FL18">
        <v>92.26</v>
      </c>
      <c r="FM18" s="106">
        <f t="shared" si="24"/>
        <v>1056</v>
      </c>
      <c r="FN18" s="106">
        <v>1067</v>
      </c>
      <c r="FO18" s="27">
        <f t="shared" si="52"/>
        <v>98.969072164948457</v>
      </c>
      <c r="FP18" s="106" t="s">
        <v>1950</v>
      </c>
      <c r="FQ18" s="270" t="s">
        <v>2729</v>
      </c>
      <c r="FR18" s="106" t="s">
        <v>2690</v>
      </c>
      <c r="FT18" s="1">
        <v>0.4800462962962963</v>
      </c>
      <c r="FU18" s="1">
        <v>0.3988888888888889</v>
      </c>
      <c r="FV18" s="1">
        <v>7.2812500000000002E-2</v>
      </c>
      <c r="FW18" s="1">
        <v>8.3333333333333332E-3</v>
      </c>
      <c r="FX18">
        <v>162</v>
      </c>
      <c r="FY18">
        <v>1317</v>
      </c>
      <c r="FZ18">
        <v>2161</v>
      </c>
      <c r="GA18">
        <v>248</v>
      </c>
      <c r="GB18">
        <v>0</v>
      </c>
      <c r="GC18">
        <v>0</v>
      </c>
      <c r="GD18">
        <v>0</v>
      </c>
      <c r="GE18">
        <v>89.71</v>
      </c>
      <c r="GF18" s="106">
        <f t="shared" si="25"/>
        <v>1069</v>
      </c>
      <c r="GG18" s="106">
        <v>1067</v>
      </c>
      <c r="GH18" s="27">
        <f t="shared" si="73"/>
        <v>100.18744142455482</v>
      </c>
      <c r="GI18" s="106" t="s">
        <v>1950</v>
      </c>
      <c r="GJ18" s="270" t="s">
        <v>2729</v>
      </c>
      <c r="GK18" s="106" t="s">
        <v>2690</v>
      </c>
      <c r="GM18" s="1">
        <v>0.41991898148148149</v>
      </c>
      <c r="GN18" s="1">
        <v>0.3155324074074074</v>
      </c>
      <c r="GO18" s="1">
        <v>9.3506944444444448E-2</v>
      </c>
      <c r="GP18" s="1">
        <v>1.0868055555555556E-2</v>
      </c>
      <c r="GQ18">
        <v>132</v>
      </c>
      <c r="GR18">
        <v>1098</v>
      </c>
      <c r="GS18">
        <v>2191</v>
      </c>
      <c r="GT18">
        <v>192</v>
      </c>
      <c r="GU18">
        <v>0</v>
      </c>
      <c r="GV18">
        <v>0</v>
      </c>
      <c r="GW18">
        <v>0</v>
      </c>
      <c r="GX18">
        <v>91.94</v>
      </c>
      <c r="GY18">
        <f t="shared" si="26"/>
        <v>906</v>
      </c>
      <c r="GZ18" s="106">
        <v>1067</v>
      </c>
      <c r="HA18" s="27">
        <f t="shared" si="99"/>
        <v>84.910965323336455</v>
      </c>
      <c r="HB18" s="106" t="s">
        <v>1950</v>
      </c>
      <c r="HC18" s="270" t="s">
        <v>2729</v>
      </c>
      <c r="HD18" s="106" t="s">
        <v>2690</v>
      </c>
      <c r="HF18" s="1">
        <v>0.58047453703703711</v>
      </c>
      <c r="HG18" s="1">
        <v>0.46189814814814811</v>
      </c>
      <c r="HH18" s="1">
        <v>0.10615740740740741</v>
      </c>
      <c r="HI18" s="1">
        <v>1.2407407407407409E-2</v>
      </c>
      <c r="HJ18">
        <v>160</v>
      </c>
      <c r="HK18">
        <v>1474</v>
      </c>
      <c r="HL18">
        <v>2396</v>
      </c>
      <c r="HM18">
        <v>207</v>
      </c>
      <c r="HN18">
        <v>0</v>
      </c>
      <c r="HO18">
        <v>0</v>
      </c>
      <c r="HP18">
        <v>0</v>
      </c>
      <c r="HQ18">
        <v>92.05</v>
      </c>
      <c r="HR18">
        <f t="shared" si="27"/>
        <v>1267</v>
      </c>
      <c r="HS18" s="106">
        <v>1067</v>
      </c>
      <c r="HT18" s="27">
        <f t="shared" si="100"/>
        <v>118.74414245548266</v>
      </c>
      <c r="HU18" s="106" t="s">
        <v>1950</v>
      </c>
      <c r="HV18" s="270" t="s">
        <v>2729</v>
      </c>
      <c r="HW18" s="106" t="s">
        <v>2690</v>
      </c>
      <c r="HY18" s="1">
        <v>0.44689814814814816</v>
      </c>
      <c r="HZ18" s="1">
        <v>0.3754513888888889</v>
      </c>
      <c r="IA18" s="1">
        <v>6.6493055555555555E-2</v>
      </c>
      <c r="IB18" s="1">
        <v>4.9537037037037041E-3</v>
      </c>
      <c r="IC18">
        <v>151</v>
      </c>
      <c r="ID18">
        <v>1150</v>
      </c>
      <c r="IE18">
        <v>1302</v>
      </c>
      <c r="IF18">
        <v>62</v>
      </c>
      <c r="IG18">
        <v>0</v>
      </c>
      <c r="IH18">
        <v>0</v>
      </c>
      <c r="II18">
        <v>0</v>
      </c>
      <c r="IJ18">
        <v>95.45</v>
      </c>
      <c r="IK18">
        <f t="shared" si="28"/>
        <v>1088</v>
      </c>
      <c r="IL18" s="106">
        <v>1067</v>
      </c>
      <c r="IM18" s="27">
        <f t="shared" si="101"/>
        <v>101.96813495782568</v>
      </c>
      <c r="IN18" s="106" t="s">
        <v>1950</v>
      </c>
      <c r="IO18" s="270" t="s">
        <v>2729</v>
      </c>
      <c r="IP18" s="106" t="s">
        <v>2690</v>
      </c>
      <c r="IR18" s="1">
        <v>0.46354166666666669</v>
      </c>
      <c r="IS18" s="1">
        <v>0.38491898148148151</v>
      </c>
      <c r="IT18" s="1">
        <v>7.525462962962963E-2</v>
      </c>
      <c r="IU18" s="1">
        <v>3.3449074074074071E-3</v>
      </c>
      <c r="IV18">
        <v>82</v>
      </c>
      <c r="IW18">
        <v>1137</v>
      </c>
      <c r="IX18">
        <v>849</v>
      </c>
      <c r="IY18">
        <v>48</v>
      </c>
      <c r="IZ18">
        <v>0</v>
      </c>
      <c r="JA18">
        <v>0</v>
      </c>
      <c r="JB18">
        <v>0</v>
      </c>
      <c r="JC18">
        <v>94.65</v>
      </c>
      <c r="JD18">
        <f t="shared" si="29"/>
        <v>1089</v>
      </c>
      <c r="JE18" s="106">
        <v>1067</v>
      </c>
      <c r="JF18" s="27">
        <f t="shared" si="102"/>
        <v>102.06185567010309</v>
      </c>
      <c r="JG18" s="106" t="s">
        <v>1950</v>
      </c>
      <c r="JH18" s="270" t="s">
        <v>2729</v>
      </c>
      <c r="JI18" s="106" t="s">
        <v>2690</v>
      </c>
      <c r="JK18" s="1">
        <v>0.45311342592592596</v>
      </c>
      <c r="JL18" s="1">
        <v>0.37668981481481478</v>
      </c>
      <c r="JM18" s="1">
        <v>7.3761574074074077E-2</v>
      </c>
      <c r="JN18" s="1">
        <v>2.6504629629629625E-3</v>
      </c>
      <c r="JO18">
        <v>81</v>
      </c>
      <c r="JP18">
        <v>1105</v>
      </c>
      <c r="JQ18">
        <v>371</v>
      </c>
      <c r="JR18">
        <v>28</v>
      </c>
      <c r="JS18">
        <v>0</v>
      </c>
      <c r="JT18">
        <v>0</v>
      </c>
      <c r="JU18">
        <v>0</v>
      </c>
      <c r="JV18">
        <v>92.98</v>
      </c>
      <c r="JW18">
        <f t="shared" si="30"/>
        <v>1077</v>
      </c>
      <c r="JX18" s="106">
        <v>1067</v>
      </c>
      <c r="JY18" s="27">
        <f t="shared" si="103"/>
        <v>100.93720712277414</v>
      </c>
      <c r="JZ18" s="106" t="s">
        <v>1950</v>
      </c>
      <c r="KA18" s="270" t="s">
        <v>2729</v>
      </c>
      <c r="KB18" s="106" t="s">
        <v>2690</v>
      </c>
      <c r="KD18" s="1">
        <v>0.42106481481481484</v>
      </c>
      <c r="KE18" s="1">
        <v>0.36152777777777773</v>
      </c>
      <c r="KF18" s="1">
        <v>5.4293981481481485E-2</v>
      </c>
      <c r="KG18" s="1">
        <v>5.2314814814814819E-3</v>
      </c>
      <c r="KH18">
        <v>131</v>
      </c>
      <c r="KI18">
        <v>1101</v>
      </c>
      <c r="KJ18">
        <v>1304</v>
      </c>
      <c r="KK18">
        <v>36</v>
      </c>
      <c r="KL18">
        <v>0</v>
      </c>
      <c r="KM18">
        <v>0</v>
      </c>
      <c r="KN18">
        <v>0</v>
      </c>
      <c r="KO18">
        <v>97.31</v>
      </c>
      <c r="KP18">
        <f t="shared" si="31"/>
        <v>1065</v>
      </c>
      <c r="KQ18" s="106">
        <v>1067</v>
      </c>
      <c r="KR18" s="27">
        <f t="shared" si="104"/>
        <v>99.812558575445181</v>
      </c>
      <c r="KS18" s="106" t="s">
        <v>1950</v>
      </c>
      <c r="KT18" s="270" t="s">
        <v>2729</v>
      </c>
      <c r="KU18" s="106" t="s">
        <v>2690</v>
      </c>
      <c r="KW18" s="1">
        <v>0.35781250000000003</v>
      </c>
      <c r="KX18" s="1">
        <v>0.28850694444444441</v>
      </c>
      <c r="KY18" s="1">
        <v>4.5555555555555551E-2</v>
      </c>
      <c r="KZ18" s="1">
        <v>2.3738425925925923E-2</v>
      </c>
      <c r="LA18">
        <v>275</v>
      </c>
      <c r="LB18">
        <v>738</v>
      </c>
      <c r="LC18">
        <v>970</v>
      </c>
      <c r="LD18">
        <v>52</v>
      </c>
      <c r="LE18">
        <v>0</v>
      </c>
      <c r="LF18">
        <v>0</v>
      </c>
      <c r="LG18">
        <v>0</v>
      </c>
      <c r="LH18">
        <v>94.91</v>
      </c>
      <c r="LI18">
        <f t="shared" si="32"/>
        <v>686</v>
      </c>
      <c r="LJ18" s="106">
        <v>1067</v>
      </c>
      <c r="LK18" s="27">
        <f t="shared" ref="LK18:LK20" si="115">LI18/LJ18*100</f>
        <v>64.29240862230553</v>
      </c>
      <c r="LL18" s="106" t="s">
        <v>1950</v>
      </c>
      <c r="LM18" s="270" t="s">
        <v>2729</v>
      </c>
      <c r="LN18" s="106" t="s">
        <v>2690</v>
      </c>
      <c r="LP18" s="1">
        <v>0.49552083333333335</v>
      </c>
      <c r="LQ18" s="1">
        <v>0.41578703703703707</v>
      </c>
      <c r="LR18" s="1">
        <v>5.3333333333333337E-2</v>
      </c>
      <c r="LS18" s="1">
        <v>2.6388888888888889E-2</v>
      </c>
      <c r="LT18">
        <v>346</v>
      </c>
      <c r="LU18">
        <v>1115</v>
      </c>
      <c r="LV18">
        <v>1137</v>
      </c>
      <c r="LW18">
        <v>70</v>
      </c>
      <c r="LX18">
        <v>0</v>
      </c>
      <c r="LY18">
        <v>0</v>
      </c>
      <c r="LZ18">
        <v>0</v>
      </c>
      <c r="MA18">
        <v>94.2</v>
      </c>
      <c r="MB18">
        <f t="shared" si="33"/>
        <v>1045</v>
      </c>
      <c r="MC18" s="106">
        <v>1067</v>
      </c>
      <c r="MD18" s="27">
        <f t="shared" ref="MD18:MD20" si="116">MB18/MC18*100</f>
        <v>97.9381443298969</v>
      </c>
      <c r="ME18" s="106" t="s">
        <v>1950</v>
      </c>
      <c r="MF18" s="270" t="s">
        <v>2729</v>
      </c>
      <c r="MG18" s="106" t="s">
        <v>2690</v>
      </c>
      <c r="MI18" s="1">
        <v>0.38368055555555558</v>
      </c>
      <c r="MJ18" s="1">
        <v>0.3341898148148148</v>
      </c>
      <c r="MK18" s="1">
        <v>4.3750000000000004E-2</v>
      </c>
      <c r="ML18" s="1">
        <v>5.7175925925925927E-3</v>
      </c>
      <c r="MM18">
        <v>136</v>
      </c>
      <c r="MN18">
        <v>1144</v>
      </c>
      <c r="MO18">
        <v>528</v>
      </c>
      <c r="MP18">
        <v>25</v>
      </c>
      <c r="MQ18">
        <v>0</v>
      </c>
      <c r="MR18">
        <v>0</v>
      </c>
      <c r="MS18">
        <v>0</v>
      </c>
      <c r="MT18">
        <v>95.48</v>
      </c>
      <c r="MU18">
        <f t="shared" si="34"/>
        <v>1119</v>
      </c>
      <c r="MV18" s="106">
        <v>1067</v>
      </c>
      <c r="MW18" s="27">
        <f t="shared" ref="MW18:MW20" si="117">MU18/MV18*100</f>
        <v>104.87347703842549</v>
      </c>
      <c r="MX18" s="106" t="s">
        <v>1950</v>
      </c>
      <c r="MY18" s="270" t="s">
        <v>2729</v>
      </c>
      <c r="MZ18" s="106" t="s">
        <v>2690</v>
      </c>
      <c r="NB18" s="1">
        <v>0.38988425925925929</v>
      </c>
      <c r="NC18" s="1">
        <v>0.35546296296296293</v>
      </c>
      <c r="ND18" s="1">
        <v>2.9965277777777775E-2</v>
      </c>
      <c r="NE18" s="1">
        <v>4.4328703703703709E-3</v>
      </c>
      <c r="NF18">
        <v>97</v>
      </c>
      <c r="NG18">
        <v>1105</v>
      </c>
      <c r="NH18">
        <v>840</v>
      </c>
      <c r="NI18">
        <v>24</v>
      </c>
      <c r="NJ18">
        <v>0</v>
      </c>
      <c r="NK18">
        <v>0</v>
      </c>
      <c r="NL18">
        <v>0</v>
      </c>
      <c r="NM18">
        <v>97.22</v>
      </c>
      <c r="NN18">
        <f t="shared" si="36"/>
        <v>1081</v>
      </c>
      <c r="NO18" s="106">
        <v>1067</v>
      </c>
      <c r="NP18" s="27">
        <f t="shared" ref="NP18:NP20" si="118">NN18/NO18*100</f>
        <v>101.31208997188379</v>
      </c>
      <c r="NQ18" s="106" t="s">
        <v>1950</v>
      </c>
      <c r="NR18" s="270" t="s">
        <v>2729</v>
      </c>
      <c r="NS18" s="106" t="s">
        <v>2690</v>
      </c>
      <c r="NU18" s="1">
        <v>0.39987268518518521</v>
      </c>
      <c r="NV18" s="1">
        <v>0.34408564814814818</v>
      </c>
      <c r="NW18" s="1">
        <v>4.9317129629629634E-2</v>
      </c>
      <c r="NX18" s="1">
        <v>6.4699074074074069E-3</v>
      </c>
      <c r="NY18">
        <v>110</v>
      </c>
      <c r="NZ18">
        <v>1118</v>
      </c>
      <c r="OA18">
        <v>799</v>
      </c>
      <c r="OB18">
        <v>45</v>
      </c>
      <c r="OC18">
        <v>0</v>
      </c>
      <c r="OD18">
        <v>0</v>
      </c>
      <c r="OE18">
        <v>0</v>
      </c>
      <c r="OF18">
        <v>94.67</v>
      </c>
      <c r="OG18">
        <f t="shared" si="38"/>
        <v>1073</v>
      </c>
      <c r="OH18" s="106">
        <v>1067</v>
      </c>
      <c r="OI18" s="27">
        <f t="shared" si="82"/>
        <v>100.56232427366447</v>
      </c>
      <c r="OJ18" s="106" t="s">
        <v>1950</v>
      </c>
      <c r="OK18" s="270" t="s">
        <v>2729</v>
      </c>
      <c r="OL18" s="106" t="s">
        <v>2690</v>
      </c>
      <c r="ON18" s="1">
        <v>0.38105324074074076</v>
      </c>
      <c r="OO18" s="1">
        <v>0.31953703703703701</v>
      </c>
      <c r="OP18" s="1">
        <v>5.3634259259259263E-2</v>
      </c>
      <c r="OQ18" s="1">
        <v>7.8703703703703713E-3</v>
      </c>
      <c r="OR18">
        <v>84</v>
      </c>
      <c r="OS18">
        <v>1108</v>
      </c>
      <c r="OT18">
        <v>381</v>
      </c>
      <c r="OU18">
        <v>17</v>
      </c>
      <c r="OV18">
        <v>0</v>
      </c>
      <c r="OW18">
        <v>0</v>
      </c>
      <c r="OX18">
        <v>0</v>
      </c>
      <c r="OY18">
        <v>95.73</v>
      </c>
      <c r="OZ18">
        <f t="shared" si="39"/>
        <v>1091</v>
      </c>
      <c r="PA18" s="106">
        <v>1067</v>
      </c>
      <c r="PB18" s="27">
        <f t="shared" si="83"/>
        <v>102.2492970946579</v>
      </c>
      <c r="PC18" s="106" t="s">
        <v>1950</v>
      </c>
      <c r="PD18" s="270" t="s">
        <v>2729</v>
      </c>
      <c r="PE18" s="106" t="s">
        <v>2690</v>
      </c>
      <c r="PG18" s="1">
        <v>0.35401620370370374</v>
      </c>
      <c r="PH18" s="1">
        <v>0.3116666666666667</v>
      </c>
      <c r="PI18" s="1">
        <v>3.6840277777777777E-2</v>
      </c>
      <c r="PJ18" s="1">
        <v>5.4976851851851853E-3</v>
      </c>
      <c r="PK18">
        <v>84</v>
      </c>
      <c r="PL18">
        <v>1099</v>
      </c>
      <c r="PM18">
        <v>478</v>
      </c>
      <c r="PN18">
        <v>13</v>
      </c>
      <c r="PO18">
        <v>0</v>
      </c>
      <c r="PP18">
        <v>0</v>
      </c>
      <c r="PQ18">
        <v>0</v>
      </c>
      <c r="PR18">
        <v>97.35</v>
      </c>
      <c r="PS18">
        <f t="shared" si="40"/>
        <v>1086</v>
      </c>
      <c r="PT18" s="106">
        <v>1067</v>
      </c>
      <c r="PU18" s="27">
        <f t="shared" si="84"/>
        <v>101.78069353327086</v>
      </c>
      <c r="PV18" s="106" t="s">
        <v>1950</v>
      </c>
      <c r="PW18" s="270" t="s">
        <v>2729</v>
      </c>
      <c r="PX18" s="106" t="s">
        <v>2690</v>
      </c>
      <c r="PZ18" s="1">
        <v>0.35628472222222224</v>
      </c>
      <c r="QA18" s="1">
        <v>0.32642361111111112</v>
      </c>
      <c r="QB18" s="1">
        <v>2.5347222222222219E-2</v>
      </c>
      <c r="QC18" s="1">
        <v>4.5023148148148149E-3</v>
      </c>
      <c r="QD18">
        <v>78</v>
      </c>
      <c r="QE18">
        <v>1122</v>
      </c>
      <c r="QF18">
        <v>864</v>
      </c>
      <c r="QG18">
        <v>28</v>
      </c>
      <c r="QH18">
        <v>0</v>
      </c>
      <c r="QI18">
        <v>0</v>
      </c>
      <c r="QJ18">
        <v>0</v>
      </c>
      <c r="QK18">
        <v>96.86</v>
      </c>
      <c r="QL18">
        <f t="shared" si="41"/>
        <v>1094</v>
      </c>
      <c r="QM18" s="106">
        <v>1067</v>
      </c>
      <c r="QN18" s="27">
        <f t="shared" si="85"/>
        <v>102.53045923149016</v>
      </c>
      <c r="QO18" s="106" t="s">
        <v>1950</v>
      </c>
      <c r="QP18" s="270" t="s">
        <v>2729</v>
      </c>
      <c r="QQ18" s="106" t="s">
        <v>2690</v>
      </c>
      <c r="QS18" s="1">
        <v>0.35874999999999996</v>
      </c>
      <c r="QT18" s="1">
        <v>0.32908564814814817</v>
      </c>
      <c r="QU18" s="1">
        <v>2.5115740740740741E-2</v>
      </c>
      <c r="QV18" s="1">
        <v>4.5370370370370365E-3</v>
      </c>
      <c r="QW18">
        <v>60</v>
      </c>
      <c r="QX18">
        <v>1113</v>
      </c>
      <c r="QY18">
        <v>1059</v>
      </c>
      <c r="QZ18">
        <v>40</v>
      </c>
      <c r="RA18">
        <v>0</v>
      </c>
      <c r="RB18">
        <v>0</v>
      </c>
      <c r="RC18">
        <v>0</v>
      </c>
      <c r="RD18">
        <v>96.36</v>
      </c>
      <c r="RE18">
        <f t="shared" si="42"/>
        <v>1073</v>
      </c>
      <c r="RF18" s="106">
        <v>1067</v>
      </c>
      <c r="RG18" s="27">
        <f t="shared" si="86"/>
        <v>100.56232427366447</v>
      </c>
      <c r="RH18" s="106" t="s">
        <v>1950</v>
      </c>
      <c r="RI18" s="270" t="s">
        <v>2729</v>
      </c>
      <c r="RJ18" s="106" t="s">
        <v>2690</v>
      </c>
      <c r="RL18" s="1">
        <v>0.2008101851851852</v>
      </c>
      <c r="RM18" s="1">
        <v>0.17758101851851851</v>
      </c>
      <c r="RN18" s="1">
        <v>1.5659722222222224E-2</v>
      </c>
      <c r="RO18" s="1">
        <v>7.5578703703703702E-3</v>
      </c>
      <c r="RP18">
        <v>36</v>
      </c>
      <c r="RQ18">
        <v>617</v>
      </c>
      <c r="RR18">
        <v>447</v>
      </c>
      <c r="RS18">
        <v>3</v>
      </c>
      <c r="RT18">
        <v>0</v>
      </c>
      <c r="RU18">
        <v>0</v>
      </c>
      <c r="RV18">
        <v>0</v>
      </c>
      <c r="RW18">
        <v>99.33</v>
      </c>
      <c r="RX18">
        <f t="shared" si="43"/>
        <v>614</v>
      </c>
      <c r="RY18" s="106">
        <v>800</v>
      </c>
      <c r="RZ18" s="27">
        <f t="shared" si="87"/>
        <v>76.75</v>
      </c>
      <c r="SA18" s="106" t="s">
        <v>1950</v>
      </c>
      <c r="SB18" s="270" t="s">
        <v>2729</v>
      </c>
      <c r="SC18" s="106" t="s">
        <v>2690</v>
      </c>
      <c r="SE18" s="1">
        <v>6.157407407407408E-2</v>
      </c>
      <c r="SF18" s="1">
        <v>5.6238425925925928E-2</v>
      </c>
      <c r="SG18" s="1">
        <v>2.0370370370370373E-3</v>
      </c>
      <c r="SH18" s="1">
        <v>3.2986111111111111E-3</v>
      </c>
      <c r="SI18">
        <v>12</v>
      </c>
      <c r="SJ18">
        <v>202</v>
      </c>
      <c r="SK18">
        <v>119</v>
      </c>
      <c r="SL18">
        <v>1</v>
      </c>
      <c r="SM18">
        <v>0</v>
      </c>
      <c r="SN18">
        <v>0</v>
      </c>
      <c r="SO18">
        <v>0</v>
      </c>
      <c r="SP18">
        <v>99.17</v>
      </c>
      <c r="SQ18">
        <f t="shared" si="44"/>
        <v>201</v>
      </c>
      <c r="SR18" s="106"/>
      <c r="SS18" s="27"/>
      <c r="ST18" s="106" t="s">
        <v>1950</v>
      </c>
      <c r="SU18" s="270" t="s">
        <v>2729</v>
      </c>
      <c r="SV18" s="106" t="s">
        <v>2690</v>
      </c>
      <c r="SX18" s="1">
        <v>0.38269675925925922</v>
      </c>
      <c r="SY18" s="1">
        <v>0.33466435185185189</v>
      </c>
      <c r="SZ18" s="1">
        <v>2.9837962962962965E-2</v>
      </c>
      <c r="TA18" s="1">
        <v>1.818287037037037E-2</v>
      </c>
      <c r="TB18">
        <v>83</v>
      </c>
      <c r="TC18">
        <v>1180</v>
      </c>
      <c r="TD18">
        <v>1442</v>
      </c>
      <c r="TE18">
        <v>64</v>
      </c>
      <c r="TF18">
        <v>0</v>
      </c>
      <c r="TG18">
        <v>0</v>
      </c>
      <c r="TH18">
        <v>0</v>
      </c>
      <c r="TI18">
        <v>95.75</v>
      </c>
      <c r="TJ18">
        <f t="shared" si="45"/>
        <v>1116</v>
      </c>
      <c r="TK18" s="106">
        <v>1067</v>
      </c>
      <c r="TL18" s="27">
        <f t="shared" si="109"/>
        <v>104.59231490159324</v>
      </c>
    </row>
    <row r="19" spans="1:532">
      <c r="A19" s="106" t="s">
        <v>1527</v>
      </c>
      <c r="B19" s="270" t="s">
        <v>2729</v>
      </c>
      <c r="C19" s="106" t="s">
        <v>2690</v>
      </c>
      <c r="E19" s="1">
        <v>0.49585648148148148</v>
      </c>
      <c r="F19" s="1">
        <v>0.33193287037037039</v>
      </c>
      <c r="G19" s="1">
        <v>9.7256944444444438E-2</v>
      </c>
      <c r="H19" s="1">
        <v>6.6655092592592599E-2</v>
      </c>
      <c r="I19">
        <v>171</v>
      </c>
      <c r="J19">
        <v>887</v>
      </c>
      <c r="K19">
        <v>1122</v>
      </c>
      <c r="L19">
        <v>257</v>
      </c>
      <c r="M19">
        <v>0</v>
      </c>
      <c r="N19">
        <v>0</v>
      </c>
      <c r="O19">
        <v>0</v>
      </c>
      <c r="P19">
        <v>81.36</v>
      </c>
      <c r="Q19" s="106">
        <f t="shared" si="14"/>
        <v>630</v>
      </c>
      <c r="R19" s="106">
        <v>1067</v>
      </c>
      <c r="S19" s="27">
        <f t="shared" si="46"/>
        <v>59.044048734770385</v>
      </c>
      <c r="T19" s="106" t="s">
        <v>1527</v>
      </c>
      <c r="U19" s="270" t="s">
        <v>2729</v>
      </c>
      <c r="V19" s="106" t="s">
        <v>2690</v>
      </c>
      <c r="X19" s="1">
        <v>0.19461805555555556</v>
      </c>
      <c r="Y19" s="1">
        <v>0.15204861111111112</v>
      </c>
      <c r="Z19" s="1">
        <v>3.5578703703703703E-2</v>
      </c>
      <c r="AA19" s="1">
        <v>6.9675925925925921E-3</v>
      </c>
      <c r="AB19">
        <v>50</v>
      </c>
      <c r="AC19">
        <v>406</v>
      </c>
      <c r="AD19">
        <v>58</v>
      </c>
      <c r="AE19">
        <v>28</v>
      </c>
      <c r="AF19">
        <v>0</v>
      </c>
      <c r="AG19">
        <v>0</v>
      </c>
      <c r="AH19">
        <v>0</v>
      </c>
      <c r="AI19">
        <v>67.44</v>
      </c>
      <c r="AJ19" s="106">
        <f t="shared" si="15"/>
        <v>378</v>
      </c>
      <c r="AK19" s="106"/>
      <c r="AL19" s="27" t="e">
        <f t="shared" si="110"/>
        <v>#DIV/0!</v>
      </c>
      <c r="AM19" s="106" t="s">
        <v>1527</v>
      </c>
      <c r="AN19" s="270" t="s">
        <v>2729</v>
      </c>
      <c r="AO19" s="106" t="s">
        <v>2690</v>
      </c>
      <c r="AQ19" s="1">
        <v>0.44535879629629632</v>
      </c>
      <c r="AR19" s="1">
        <v>0.3194791666666667</v>
      </c>
      <c r="AS19" s="1">
        <v>8.6400462962962957E-2</v>
      </c>
      <c r="AT19" s="1">
        <v>3.9467592592592596E-2</v>
      </c>
      <c r="AU19">
        <v>96</v>
      </c>
      <c r="AV19">
        <v>865</v>
      </c>
      <c r="AW19">
        <v>632</v>
      </c>
      <c r="AX19">
        <v>182</v>
      </c>
      <c r="AY19">
        <v>0</v>
      </c>
      <c r="AZ19">
        <v>0</v>
      </c>
      <c r="BA19">
        <v>0</v>
      </c>
      <c r="BB19">
        <v>77.64</v>
      </c>
      <c r="BC19" s="106">
        <f t="shared" si="16"/>
        <v>683</v>
      </c>
      <c r="BD19" s="106">
        <v>1067</v>
      </c>
      <c r="BE19" s="27">
        <f t="shared" si="111"/>
        <v>64.011246485473293</v>
      </c>
      <c r="BF19" s="106" t="s">
        <v>1527</v>
      </c>
      <c r="BG19" s="270" t="s">
        <v>2729</v>
      </c>
      <c r="BH19" s="106" t="s">
        <v>2690</v>
      </c>
      <c r="BJ19" s="1">
        <v>0.46989583333333335</v>
      </c>
      <c r="BK19" s="1">
        <v>0.32466435185185188</v>
      </c>
      <c r="BL19" s="1">
        <v>8.009259259259259E-2</v>
      </c>
      <c r="BM19" s="1">
        <v>6.5127314814814818E-2</v>
      </c>
      <c r="BN19">
        <v>163</v>
      </c>
      <c r="BO19">
        <v>912</v>
      </c>
      <c r="BP19">
        <v>1177</v>
      </c>
      <c r="BQ19">
        <v>323</v>
      </c>
      <c r="BR19">
        <v>0</v>
      </c>
      <c r="BS19">
        <v>0</v>
      </c>
      <c r="BT19">
        <v>0</v>
      </c>
      <c r="BU19">
        <v>78.47</v>
      </c>
      <c r="BV19" s="106">
        <f t="shared" si="17"/>
        <v>589</v>
      </c>
      <c r="BW19" s="106">
        <v>1067</v>
      </c>
      <c r="BX19" s="27">
        <f t="shared" si="112"/>
        <v>55.201499531396436</v>
      </c>
      <c r="BY19" s="106" t="s">
        <v>1527</v>
      </c>
      <c r="BZ19" s="270" t="s">
        <v>2729</v>
      </c>
      <c r="CA19" s="106" t="s">
        <v>2690</v>
      </c>
      <c r="CC19" s="1">
        <v>0.3871412037037037</v>
      </c>
      <c r="CD19" s="1">
        <v>0.24482638888888889</v>
      </c>
      <c r="CE19" s="1">
        <v>9.6527777777777768E-2</v>
      </c>
      <c r="CF19" s="1">
        <v>4.5775462962962969E-2</v>
      </c>
      <c r="CG19">
        <v>75</v>
      </c>
      <c r="CH19">
        <v>622</v>
      </c>
      <c r="CI19">
        <v>492</v>
      </c>
      <c r="CJ19">
        <v>161</v>
      </c>
      <c r="CK19">
        <v>0</v>
      </c>
      <c r="CL19">
        <v>0</v>
      </c>
      <c r="CM19">
        <v>0</v>
      </c>
      <c r="CN19">
        <v>75.34</v>
      </c>
      <c r="CO19" s="106">
        <f t="shared" si="18"/>
        <v>461</v>
      </c>
      <c r="CP19" s="106">
        <v>1067</v>
      </c>
      <c r="CQ19" s="27">
        <f t="shared" si="113"/>
        <v>43.205248359887534</v>
      </c>
      <c r="CR19" s="106" t="s">
        <v>1527</v>
      </c>
      <c r="CS19" s="270" t="s">
        <v>2729</v>
      </c>
      <c r="CT19" s="106" t="s">
        <v>2690</v>
      </c>
      <c r="CV19" s="1">
        <v>0.48770833333333335</v>
      </c>
      <c r="CW19" s="1">
        <v>0.31473379629629633</v>
      </c>
      <c r="CX19" s="1">
        <v>0.11471064814814814</v>
      </c>
      <c r="CY19" s="1">
        <v>5.8252314814814819E-2</v>
      </c>
      <c r="CZ19">
        <v>96</v>
      </c>
      <c r="DA19">
        <v>823</v>
      </c>
      <c r="DB19">
        <v>707</v>
      </c>
      <c r="DC19">
        <v>208</v>
      </c>
      <c r="DD19">
        <v>0</v>
      </c>
      <c r="DE19">
        <v>0</v>
      </c>
      <c r="DF19">
        <v>0</v>
      </c>
      <c r="DG19">
        <v>77.27</v>
      </c>
      <c r="DH19" s="106">
        <f t="shared" si="19"/>
        <v>615</v>
      </c>
      <c r="DI19" s="106">
        <v>1067</v>
      </c>
      <c r="DJ19" s="27">
        <f t="shared" si="114"/>
        <v>57.638238050609182</v>
      </c>
      <c r="DK19" s="106" t="s">
        <v>1527</v>
      </c>
      <c r="DL19" s="270" t="s">
        <v>2729</v>
      </c>
      <c r="DM19" s="106" t="s">
        <v>2690</v>
      </c>
      <c r="DO19" s="1">
        <v>0</v>
      </c>
      <c r="DP19" s="1">
        <v>0</v>
      </c>
      <c r="DQ19" s="1">
        <v>0</v>
      </c>
      <c r="DR19" s="1">
        <v>0</v>
      </c>
      <c r="DS19">
        <v>0</v>
      </c>
      <c r="DT19">
        <v>0</v>
      </c>
      <c r="DU19">
        <v>718</v>
      </c>
      <c r="DV19">
        <v>120</v>
      </c>
      <c r="DW19">
        <v>0</v>
      </c>
      <c r="DX19">
        <v>0</v>
      </c>
      <c r="DY19">
        <v>0</v>
      </c>
      <c r="DZ19">
        <v>85.68</v>
      </c>
      <c r="EA19" s="106">
        <f t="shared" si="20"/>
        <v>-120</v>
      </c>
      <c r="EB19" s="106"/>
      <c r="EC19" s="27"/>
      <c r="ED19" s="106" t="s">
        <v>1527</v>
      </c>
      <c r="EE19" s="270" t="s">
        <v>2729</v>
      </c>
      <c r="EF19" s="106" t="s">
        <v>2690</v>
      </c>
      <c r="EH19" s="1">
        <v>0</v>
      </c>
      <c r="EI19" s="1">
        <v>0</v>
      </c>
      <c r="EJ19" s="1">
        <v>0</v>
      </c>
      <c r="EK19" s="1">
        <v>0</v>
      </c>
      <c r="EL19">
        <v>0</v>
      </c>
      <c r="EM19">
        <v>0</v>
      </c>
      <c r="EN19">
        <v>500</v>
      </c>
      <c r="EO19">
        <v>91</v>
      </c>
      <c r="EP19">
        <v>0</v>
      </c>
      <c r="EQ19">
        <v>0</v>
      </c>
      <c r="ER19">
        <v>0</v>
      </c>
      <c r="ES19">
        <v>84.6</v>
      </c>
      <c r="ET19" s="106">
        <f t="shared" si="22"/>
        <v>-91</v>
      </c>
      <c r="EU19" s="106"/>
      <c r="EV19" s="27"/>
      <c r="EW19" s="106" t="s">
        <v>1527</v>
      </c>
      <c r="EX19" s="270" t="s">
        <v>2729</v>
      </c>
      <c r="EY19" s="106" t="s">
        <v>2690</v>
      </c>
      <c r="FA19" s="1">
        <v>0</v>
      </c>
      <c r="FB19" s="1">
        <v>0</v>
      </c>
      <c r="FC19" s="1">
        <v>0</v>
      </c>
      <c r="FD19" s="1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 s="106">
        <f t="shared" si="24"/>
        <v>0</v>
      </c>
      <c r="FN19" s="106"/>
      <c r="FO19" s="27"/>
      <c r="FP19" s="106" t="s">
        <v>1527</v>
      </c>
      <c r="FQ19" s="270" t="s">
        <v>2729</v>
      </c>
      <c r="FR19" s="106" t="s">
        <v>2690</v>
      </c>
      <c r="FT19" s="1">
        <v>0</v>
      </c>
      <c r="FU19" s="1">
        <v>0</v>
      </c>
      <c r="FV19" s="1">
        <v>0</v>
      </c>
      <c r="FW19" s="1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 s="106">
        <f t="shared" si="25"/>
        <v>0</v>
      </c>
      <c r="GG19" s="106"/>
      <c r="GH19" s="27"/>
      <c r="GI19" s="106" t="s">
        <v>1527</v>
      </c>
      <c r="GJ19" s="270" t="s">
        <v>2729</v>
      </c>
      <c r="GK19" s="106" t="s">
        <v>2690</v>
      </c>
      <c r="GM19" s="1">
        <v>0</v>
      </c>
      <c r="GN19" s="1">
        <v>0</v>
      </c>
      <c r="GO19" s="1">
        <v>0</v>
      </c>
      <c r="GP19" s="1">
        <v>0</v>
      </c>
      <c r="GQ19">
        <v>0</v>
      </c>
      <c r="GR19">
        <v>0</v>
      </c>
      <c r="GS19">
        <v>0</v>
      </c>
      <c r="GT19">
        <v>1</v>
      </c>
      <c r="GU19">
        <v>0</v>
      </c>
      <c r="GV19">
        <v>0</v>
      </c>
      <c r="GW19">
        <v>0</v>
      </c>
      <c r="GX19">
        <v>0</v>
      </c>
      <c r="GY19">
        <f t="shared" si="26"/>
        <v>-1</v>
      </c>
      <c r="GZ19" s="106"/>
      <c r="HA19" s="27"/>
      <c r="HB19" s="106" t="s">
        <v>1527</v>
      </c>
      <c r="HC19" s="270" t="s">
        <v>2729</v>
      </c>
      <c r="HD19" s="106" t="s">
        <v>2690</v>
      </c>
      <c r="HF19" s="1">
        <v>0.11549768518518518</v>
      </c>
      <c r="HG19" s="1">
        <v>6.8541666666666667E-2</v>
      </c>
      <c r="HH19" s="1">
        <v>1.9212962962962962E-3</v>
      </c>
      <c r="HI19" s="1">
        <v>4.5023148148148145E-2</v>
      </c>
      <c r="HJ19">
        <v>74</v>
      </c>
      <c r="HK19">
        <v>246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0</v>
      </c>
      <c r="HR19">
        <f t="shared" si="27"/>
        <v>245</v>
      </c>
      <c r="HS19" s="106"/>
      <c r="HT19" s="27"/>
      <c r="HU19" s="106" t="s">
        <v>1527</v>
      </c>
      <c r="HV19" s="270" t="s">
        <v>2729</v>
      </c>
      <c r="HW19" s="106" t="s">
        <v>2690</v>
      </c>
      <c r="HY19" s="1">
        <v>8.1851851851851856E-2</v>
      </c>
      <c r="HZ19" s="1">
        <v>3.5138888888888893E-2</v>
      </c>
      <c r="IA19" s="1">
        <v>7.8472222222222224E-3</v>
      </c>
      <c r="IB19" s="1">
        <v>3.8865740740740742E-2</v>
      </c>
      <c r="IC19">
        <v>31</v>
      </c>
      <c r="ID19">
        <v>102</v>
      </c>
      <c r="IE19">
        <v>801</v>
      </c>
      <c r="IF19">
        <v>119</v>
      </c>
      <c r="IG19">
        <v>0</v>
      </c>
      <c r="IH19">
        <v>0</v>
      </c>
      <c r="II19">
        <v>0</v>
      </c>
      <c r="IJ19">
        <v>87.07</v>
      </c>
      <c r="IK19">
        <f t="shared" si="28"/>
        <v>-17</v>
      </c>
      <c r="IL19" s="106">
        <v>1067</v>
      </c>
      <c r="IM19" s="27">
        <f t="shared" ref="IM19" si="119">IK19/IL19*100</f>
        <v>-1.5932521087160263</v>
      </c>
      <c r="IN19" s="106" t="s">
        <v>1527</v>
      </c>
      <c r="IO19" s="270" t="s">
        <v>2729</v>
      </c>
      <c r="IP19" s="106" t="s">
        <v>2690</v>
      </c>
      <c r="IR19" s="1">
        <v>0.46436342592592594</v>
      </c>
      <c r="IS19" s="1">
        <v>0.21332175925925925</v>
      </c>
      <c r="IT19" s="1">
        <v>0.1411111111111111</v>
      </c>
      <c r="IU19" s="1">
        <v>0.10991898148148148</v>
      </c>
      <c r="IV19">
        <v>64</v>
      </c>
      <c r="IW19">
        <v>485</v>
      </c>
      <c r="IX19">
        <v>424</v>
      </c>
      <c r="IY19">
        <v>47</v>
      </c>
      <c r="IZ19">
        <v>0</v>
      </c>
      <c r="JA19">
        <v>0</v>
      </c>
      <c r="JB19">
        <v>0</v>
      </c>
      <c r="JC19">
        <v>90.02</v>
      </c>
      <c r="JD19">
        <f t="shared" si="29"/>
        <v>438</v>
      </c>
      <c r="JE19" s="106">
        <v>1067</v>
      </c>
      <c r="JF19" s="27">
        <f t="shared" ref="JF19" si="120">JD19/JE19*100</f>
        <v>41.049671977507032</v>
      </c>
      <c r="JG19" s="106" t="s">
        <v>1527</v>
      </c>
      <c r="JH19" s="270" t="s">
        <v>2729</v>
      </c>
      <c r="JI19" s="106" t="s">
        <v>2690</v>
      </c>
      <c r="JK19" s="1">
        <v>0.4299074074074074</v>
      </c>
      <c r="JL19" s="1">
        <v>0.26151620370370371</v>
      </c>
      <c r="JM19" s="1">
        <v>0.10159722222222223</v>
      </c>
      <c r="JN19" s="1">
        <v>6.6770833333333335E-2</v>
      </c>
      <c r="JO19">
        <v>39</v>
      </c>
      <c r="JP19">
        <v>571</v>
      </c>
      <c r="JQ19">
        <v>110</v>
      </c>
      <c r="JR19">
        <v>18</v>
      </c>
      <c r="JS19">
        <v>0</v>
      </c>
      <c r="JT19">
        <v>0</v>
      </c>
      <c r="JU19">
        <v>0</v>
      </c>
      <c r="JV19">
        <v>85.94</v>
      </c>
      <c r="JW19">
        <f t="shared" si="30"/>
        <v>553</v>
      </c>
      <c r="JX19" s="106">
        <v>1067</v>
      </c>
      <c r="JY19" s="27">
        <f t="shared" ref="JY19" si="121">JW19/JX19*100</f>
        <v>51.827553889409558</v>
      </c>
      <c r="JZ19" s="106" t="s">
        <v>1527</v>
      </c>
      <c r="KA19" s="270" t="s">
        <v>2729</v>
      </c>
      <c r="KB19" s="106" t="s">
        <v>2690</v>
      </c>
      <c r="KD19" s="1">
        <v>0.46497685185185184</v>
      </c>
      <c r="KE19" s="1">
        <v>0.23135416666666667</v>
      </c>
      <c r="KF19" s="1">
        <v>0.14519675925925926</v>
      </c>
      <c r="KG19" s="1">
        <v>8.8414351851851855E-2</v>
      </c>
      <c r="KH19">
        <v>78</v>
      </c>
      <c r="KI19">
        <v>505</v>
      </c>
      <c r="KJ19">
        <v>603</v>
      </c>
      <c r="KK19">
        <v>68</v>
      </c>
      <c r="KL19">
        <v>0</v>
      </c>
      <c r="KM19">
        <v>0</v>
      </c>
      <c r="KN19">
        <v>0</v>
      </c>
      <c r="KO19">
        <v>89.87</v>
      </c>
      <c r="KP19">
        <f t="shared" si="31"/>
        <v>437</v>
      </c>
      <c r="KQ19" s="106">
        <v>1067</v>
      </c>
      <c r="KR19" s="27">
        <f t="shared" si="104"/>
        <v>40.955951265229615</v>
      </c>
      <c r="KS19" s="106" t="s">
        <v>1527</v>
      </c>
      <c r="KT19" s="270" t="s">
        <v>2729</v>
      </c>
      <c r="KU19" s="106" t="s">
        <v>2690</v>
      </c>
      <c r="KW19" s="1">
        <v>0.37010416666666668</v>
      </c>
      <c r="KX19" s="1">
        <v>0.18597222222222221</v>
      </c>
      <c r="KY19" s="1">
        <v>9.2407407407407396E-2</v>
      </c>
      <c r="KZ19" s="1">
        <v>9.1701388888888888E-2</v>
      </c>
      <c r="LA19">
        <v>178</v>
      </c>
      <c r="LB19">
        <v>367</v>
      </c>
      <c r="LC19">
        <v>503</v>
      </c>
      <c r="LD19">
        <v>80</v>
      </c>
      <c r="LE19">
        <v>0</v>
      </c>
      <c r="LF19">
        <v>0</v>
      </c>
      <c r="LG19">
        <v>0</v>
      </c>
      <c r="LH19">
        <v>86.28</v>
      </c>
      <c r="LI19">
        <f t="shared" si="32"/>
        <v>287</v>
      </c>
      <c r="LJ19" s="106">
        <v>1067</v>
      </c>
      <c r="LK19" s="27">
        <f t="shared" si="115"/>
        <v>26.897844423617617</v>
      </c>
      <c r="LL19" s="106" t="s">
        <v>1527</v>
      </c>
      <c r="LM19" s="270" t="s">
        <v>2729</v>
      </c>
      <c r="LN19" s="106" t="s">
        <v>2690</v>
      </c>
      <c r="LP19" s="1">
        <v>0.7147337962962963</v>
      </c>
      <c r="LQ19" s="1">
        <v>0.38790509259259259</v>
      </c>
      <c r="LR19" s="1">
        <v>0.1691087962962963</v>
      </c>
      <c r="LS19" s="1">
        <v>0.15769675925925927</v>
      </c>
      <c r="LT19">
        <v>277</v>
      </c>
      <c r="LU19">
        <v>831</v>
      </c>
      <c r="LV19">
        <v>561</v>
      </c>
      <c r="LW19">
        <v>85</v>
      </c>
      <c r="LX19">
        <v>0</v>
      </c>
      <c r="LY19">
        <v>0</v>
      </c>
      <c r="LZ19">
        <v>0</v>
      </c>
      <c r="MA19">
        <v>86.84</v>
      </c>
      <c r="MB19">
        <f t="shared" si="33"/>
        <v>746</v>
      </c>
      <c r="MC19" s="106">
        <v>1067</v>
      </c>
      <c r="MD19" s="27">
        <f t="shared" si="116"/>
        <v>69.915651358950328</v>
      </c>
      <c r="ME19" s="106" t="s">
        <v>1527</v>
      </c>
      <c r="MF19" s="270" t="s">
        <v>2729</v>
      </c>
      <c r="MG19" s="106" t="s">
        <v>2690</v>
      </c>
      <c r="MI19" s="1">
        <v>0.51442129629629629</v>
      </c>
      <c r="MJ19" s="1">
        <v>0.28400462962962963</v>
      </c>
      <c r="MK19" s="1">
        <v>0.16192129629629629</v>
      </c>
      <c r="ML19" s="1">
        <v>6.8495370370370359E-2</v>
      </c>
      <c r="MM19">
        <v>113</v>
      </c>
      <c r="MN19">
        <v>723</v>
      </c>
      <c r="MO19">
        <v>391</v>
      </c>
      <c r="MP19">
        <v>65</v>
      </c>
      <c r="MQ19">
        <v>0</v>
      </c>
      <c r="MR19">
        <v>0</v>
      </c>
      <c r="MS19">
        <v>0</v>
      </c>
      <c r="MT19">
        <v>85.75</v>
      </c>
      <c r="MU19">
        <f t="shared" si="34"/>
        <v>658</v>
      </c>
      <c r="MV19" s="106">
        <v>1067</v>
      </c>
      <c r="MW19" s="27">
        <f t="shared" si="117"/>
        <v>61.668228678537965</v>
      </c>
      <c r="MX19" s="106" t="s">
        <v>1527</v>
      </c>
      <c r="MY19" s="270" t="s">
        <v>2729</v>
      </c>
      <c r="MZ19" s="106" t="s">
        <v>2690</v>
      </c>
      <c r="NB19" s="1">
        <v>0.5839699074074074</v>
      </c>
      <c r="NC19" s="1">
        <v>0.30226851851851849</v>
      </c>
      <c r="ND19" s="1">
        <v>0.13268518518518518</v>
      </c>
      <c r="NE19" s="1">
        <v>0.14899305555555556</v>
      </c>
      <c r="NF19">
        <v>94</v>
      </c>
      <c r="NG19">
        <v>745</v>
      </c>
      <c r="NH19">
        <v>601</v>
      </c>
      <c r="NI19">
        <v>50</v>
      </c>
      <c r="NJ19">
        <v>0</v>
      </c>
      <c r="NK19">
        <v>0</v>
      </c>
      <c r="NL19">
        <v>0</v>
      </c>
      <c r="NM19">
        <v>92.32</v>
      </c>
      <c r="NN19">
        <f t="shared" si="36"/>
        <v>695</v>
      </c>
      <c r="NO19" s="106">
        <v>1067</v>
      </c>
      <c r="NP19" s="27">
        <f t="shared" si="118"/>
        <v>65.135895032802253</v>
      </c>
      <c r="NQ19" s="106" t="s">
        <v>1527</v>
      </c>
      <c r="NR19" s="270" t="s">
        <v>2729</v>
      </c>
      <c r="NS19" s="106" t="s">
        <v>2690</v>
      </c>
      <c r="NU19" s="1">
        <v>0.55842592592592599</v>
      </c>
      <c r="NV19" s="1">
        <v>0.25680555555555556</v>
      </c>
      <c r="NW19" s="1">
        <v>0.18357638888888891</v>
      </c>
      <c r="NX19" s="1">
        <v>0.11803240740740741</v>
      </c>
      <c r="NY19">
        <v>100</v>
      </c>
      <c r="NZ19">
        <v>775</v>
      </c>
      <c r="OA19">
        <v>416</v>
      </c>
      <c r="OB19">
        <v>45</v>
      </c>
      <c r="OC19">
        <v>0</v>
      </c>
      <c r="OD19">
        <v>0</v>
      </c>
      <c r="OE19">
        <v>0</v>
      </c>
      <c r="OF19">
        <v>90.24</v>
      </c>
      <c r="OG19">
        <f t="shared" si="38"/>
        <v>730</v>
      </c>
      <c r="OH19" s="106">
        <v>1067</v>
      </c>
      <c r="OI19" s="27">
        <f t="shared" si="82"/>
        <v>68.416119962511715</v>
      </c>
      <c r="OJ19" s="106" t="s">
        <v>1527</v>
      </c>
      <c r="OK19" s="270" t="s">
        <v>2729</v>
      </c>
      <c r="OL19" s="106" t="s">
        <v>2690</v>
      </c>
      <c r="ON19" s="1">
        <v>0.46618055555555554</v>
      </c>
      <c r="OO19" s="1">
        <v>0.29060185185185183</v>
      </c>
      <c r="OP19" s="1">
        <v>6.6226851851851856E-2</v>
      </c>
      <c r="OQ19" s="1">
        <v>0.10932870370370369</v>
      </c>
      <c r="OR19">
        <v>74</v>
      </c>
      <c r="OS19">
        <v>913</v>
      </c>
      <c r="OT19">
        <v>198</v>
      </c>
      <c r="OU19">
        <v>11</v>
      </c>
      <c r="OV19">
        <v>0</v>
      </c>
      <c r="OW19">
        <v>0</v>
      </c>
      <c r="OX19">
        <v>0</v>
      </c>
      <c r="OY19">
        <v>94.74</v>
      </c>
      <c r="OZ19">
        <f t="shared" si="39"/>
        <v>902</v>
      </c>
      <c r="PA19" s="106">
        <v>1067</v>
      </c>
      <c r="PB19" s="27">
        <f t="shared" si="83"/>
        <v>84.536082474226802</v>
      </c>
      <c r="PC19" s="106" t="s">
        <v>1527</v>
      </c>
      <c r="PD19" s="270" t="s">
        <v>2729</v>
      </c>
      <c r="PE19" s="106" t="s">
        <v>2690</v>
      </c>
      <c r="PG19" s="1">
        <v>0.84865740740740747</v>
      </c>
      <c r="PH19" s="1">
        <v>0.48243055555555553</v>
      </c>
      <c r="PI19" s="1">
        <v>0.27285879629629628</v>
      </c>
      <c r="PJ19" s="1">
        <v>9.3368055555555551E-2</v>
      </c>
      <c r="PK19">
        <v>95</v>
      </c>
      <c r="PL19">
        <v>1363</v>
      </c>
      <c r="PM19">
        <v>441</v>
      </c>
      <c r="PN19">
        <v>101</v>
      </c>
      <c r="PO19">
        <v>0</v>
      </c>
      <c r="PP19">
        <v>0</v>
      </c>
      <c r="PQ19">
        <v>0</v>
      </c>
      <c r="PR19">
        <v>81.37</v>
      </c>
      <c r="PS19">
        <f t="shared" si="40"/>
        <v>1262</v>
      </c>
      <c r="PT19" s="106">
        <v>1067</v>
      </c>
      <c r="PU19" s="27">
        <f t="shared" si="84"/>
        <v>118.27553889409559</v>
      </c>
      <c r="PV19" s="106" t="s">
        <v>1527</v>
      </c>
      <c r="PW19" s="270" t="s">
        <v>2729</v>
      </c>
      <c r="PX19" s="106" t="s">
        <v>2690</v>
      </c>
      <c r="PZ19" s="1">
        <v>0.41711805555555559</v>
      </c>
      <c r="QA19" s="1">
        <v>0.28533564814814816</v>
      </c>
      <c r="QB19" s="1">
        <v>9.8182870370370365E-2</v>
      </c>
      <c r="QC19" s="1">
        <v>3.3587962962962965E-2</v>
      </c>
      <c r="QD19">
        <v>74</v>
      </c>
      <c r="QE19">
        <v>811</v>
      </c>
      <c r="QF19">
        <v>593</v>
      </c>
      <c r="QG19">
        <v>104</v>
      </c>
      <c r="QH19">
        <v>0</v>
      </c>
      <c r="QI19">
        <v>0</v>
      </c>
      <c r="QJ19">
        <v>0</v>
      </c>
      <c r="QK19">
        <v>85.08</v>
      </c>
      <c r="QL19">
        <f t="shared" si="41"/>
        <v>707</v>
      </c>
      <c r="QM19" s="106">
        <v>1067</v>
      </c>
      <c r="QN19" s="27">
        <f t="shared" si="85"/>
        <v>66.260543580131198</v>
      </c>
      <c r="QO19" s="106" t="s">
        <v>1527</v>
      </c>
      <c r="QP19" s="270" t="s">
        <v>2729</v>
      </c>
      <c r="QQ19" s="106" t="s">
        <v>2690</v>
      </c>
      <c r="QS19" s="1">
        <v>0.44668981481481485</v>
      </c>
      <c r="QT19" s="1">
        <v>0.30780092592592595</v>
      </c>
      <c r="QU19" s="1">
        <v>8.5324074074074066E-2</v>
      </c>
      <c r="QV19" s="1">
        <v>5.3553240740740742E-2</v>
      </c>
      <c r="QW19">
        <v>68</v>
      </c>
      <c r="QX19">
        <v>843</v>
      </c>
      <c r="QY19">
        <v>921</v>
      </c>
      <c r="QZ19">
        <v>80</v>
      </c>
      <c r="RA19">
        <v>0</v>
      </c>
      <c r="RB19">
        <v>0</v>
      </c>
      <c r="RC19">
        <v>0</v>
      </c>
      <c r="RD19">
        <v>92.01</v>
      </c>
      <c r="RE19">
        <f t="shared" si="42"/>
        <v>763</v>
      </c>
      <c r="RF19" s="106">
        <v>1067</v>
      </c>
      <c r="RG19" s="27">
        <f t="shared" si="86"/>
        <v>71.508903467666357</v>
      </c>
      <c r="RH19" s="106" t="s">
        <v>1527</v>
      </c>
      <c r="RI19" s="270" t="s">
        <v>2729</v>
      </c>
      <c r="RJ19" s="106" t="s">
        <v>2690</v>
      </c>
      <c r="RL19" s="1">
        <v>0.4406018518518518</v>
      </c>
      <c r="RM19" s="1">
        <v>0.23343749999999999</v>
      </c>
      <c r="RN19" s="1">
        <v>0.1688425925925926</v>
      </c>
      <c r="RO19" s="1">
        <v>3.8321759259259257E-2</v>
      </c>
      <c r="RP19">
        <v>81</v>
      </c>
      <c r="RQ19">
        <v>718</v>
      </c>
      <c r="RR19">
        <v>928</v>
      </c>
      <c r="RS19">
        <v>103</v>
      </c>
      <c r="RT19">
        <v>0</v>
      </c>
      <c r="RU19">
        <v>0</v>
      </c>
      <c r="RV19">
        <v>0</v>
      </c>
      <c r="RW19">
        <v>90.01</v>
      </c>
      <c r="RX19">
        <f t="shared" si="43"/>
        <v>615</v>
      </c>
      <c r="RY19" s="106">
        <v>800</v>
      </c>
      <c r="RZ19" s="27">
        <f t="shared" si="87"/>
        <v>76.875</v>
      </c>
      <c r="SA19" s="106" t="s">
        <v>1527</v>
      </c>
      <c r="SB19" s="270" t="s">
        <v>2729</v>
      </c>
      <c r="SC19" s="106" t="s">
        <v>2690</v>
      </c>
      <c r="SE19" s="1">
        <v>0.52204861111111112</v>
      </c>
      <c r="SF19" s="1">
        <v>0.12909722222222222</v>
      </c>
      <c r="SG19" s="1">
        <v>0.27334490740740741</v>
      </c>
      <c r="SH19" s="1">
        <v>0.11960648148148149</v>
      </c>
      <c r="SI19">
        <v>32</v>
      </c>
      <c r="SJ19">
        <v>367</v>
      </c>
      <c r="SK19">
        <v>60</v>
      </c>
      <c r="SL19">
        <v>5</v>
      </c>
      <c r="SM19">
        <v>0</v>
      </c>
      <c r="SN19">
        <v>0</v>
      </c>
      <c r="SO19">
        <v>0</v>
      </c>
      <c r="SP19">
        <v>92.31</v>
      </c>
      <c r="SQ19">
        <f t="shared" si="44"/>
        <v>362</v>
      </c>
      <c r="SR19" s="106">
        <v>1067</v>
      </c>
      <c r="SS19" s="27">
        <f t="shared" si="88"/>
        <v>33.926897844423621</v>
      </c>
      <c r="ST19" s="106" t="s">
        <v>1527</v>
      </c>
      <c r="SU19" s="270" t="s">
        <v>2729</v>
      </c>
      <c r="SV19" s="106" t="s">
        <v>2690</v>
      </c>
      <c r="SX19" s="1">
        <v>0.65332175925925928</v>
      </c>
      <c r="SY19" s="1">
        <v>0.41093750000000001</v>
      </c>
      <c r="SZ19" s="1">
        <v>0.17356481481481481</v>
      </c>
      <c r="TA19" s="1">
        <v>6.87962962962963E-2</v>
      </c>
      <c r="TB19">
        <v>154</v>
      </c>
      <c r="TC19">
        <v>1223</v>
      </c>
      <c r="TD19">
        <v>1541</v>
      </c>
      <c r="TE19">
        <v>186</v>
      </c>
      <c r="TF19">
        <v>0</v>
      </c>
      <c r="TG19">
        <v>0</v>
      </c>
      <c r="TH19">
        <v>0</v>
      </c>
      <c r="TI19">
        <v>89.23</v>
      </c>
      <c r="TJ19">
        <f t="shared" si="45"/>
        <v>1037</v>
      </c>
      <c r="TK19" s="106">
        <v>1067</v>
      </c>
      <c r="TL19" s="27">
        <f t="shared" si="109"/>
        <v>97.188378631677594</v>
      </c>
    </row>
    <row r="20" spans="1:532">
      <c r="A20" s="106" t="s">
        <v>495</v>
      </c>
      <c r="B20" s="270" t="s">
        <v>2729</v>
      </c>
      <c r="C20" s="106" t="s">
        <v>2690</v>
      </c>
      <c r="E20" s="1">
        <v>0.34251157407407407</v>
      </c>
      <c r="F20" s="1">
        <v>0.28509259259259262</v>
      </c>
      <c r="G20" s="1">
        <v>5.3055555555555557E-2</v>
      </c>
      <c r="H20" s="1">
        <v>4.3518518518518515E-3</v>
      </c>
      <c r="I20">
        <v>241</v>
      </c>
      <c r="J20">
        <v>1194</v>
      </c>
      <c r="K20">
        <v>1207</v>
      </c>
      <c r="L20">
        <v>103</v>
      </c>
      <c r="M20">
        <v>0</v>
      </c>
      <c r="N20">
        <v>0</v>
      </c>
      <c r="O20">
        <v>0</v>
      </c>
      <c r="P20">
        <v>92.14</v>
      </c>
      <c r="Q20" s="106">
        <f t="shared" si="14"/>
        <v>1091</v>
      </c>
      <c r="R20" s="106">
        <v>1067</v>
      </c>
      <c r="S20" s="27">
        <f t="shared" si="46"/>
        <v>102.2492970946579</v>
      </c>
      <c r="T20" s="106" t="s">
        <v>495</v>
      </c>
      <c r="U20" s="270" t="s">
        <v>2729</v>
      </c>
      <c r="V20" s="106" t="s">
        <v>2690</v>
      </c>
      <c r="X20" s="1">
        <v>0</v>
      </c>
      <c r="Y20" s="1">
        <v>0</v>
      </c>
      <c r="Z20" s="1">
        <v>0</v>
      </c>
      <c r="AA20" s="1">
        <v>0</v>
      </c>
      <c r="AB20">
        <v>0</v>
      </c>
      <c r="AC20">
        <v>0</v>
      </c>
      <c r="AD20">
        <v>2</v>
      </c>
      <c r="AE20">
        <v>0</v>
      </c>
      <c r="AF20">
        <v>0</v>
      </c>
      <c r="AG20">
        <v>0</v>
      </c>
      <c r="AH20">
        <v>0</v>
      </c>
      <c r="AI20">
        <v>100</v>
      </c>
      <c r="AJ20" s="106">
        <f t="shared" si="15"/>
        <v>0</v>
      </c>
      <c r="AK20" s="106"/>
      <c r="AL20" s="27" t="e">
        <f t="shared" si="110"/>
        <v>#DIV/0!</v>
      </c>
      <c r="AM20" s="106" t="s">
        <v>495</v>
      </c>
      <c r="AN20" s="270" t="s">
        <v>2729</v>
      </c>
      <c r="AO20" s="106" t="s">
        <v>2690</v>
      </c>
      <c r="AQ20" s="1">
        <v>0.33836805555555555</v>
      </c>
      <c r="AR20" s="1">
        <v>0.28567129629629628</v>
      </c>
      <c r="AS20" s="1">
        <v>2.49537037037037E-2</v>
      </c>
      <c r="AT20" s="1">
        <v>2.7731481481481478E-2</v>
      </c>
      <c r="AU20">
        <v>112</v>
      </c>
      <c r="AV20">
        <v>1124</v>
      </c>
      <c r="AW20">
        <v>1109</v>
      </c>
      <c r="AX20">
        <v>91</v>
      </c>
      <c r="AY20">
        <v>0</v>
      </c>
      <c r="AZ20">
        <v>0</v>
      </c>
      <c r="BA20">
        <v>0</v>
      </c>
      <c r="BB20">
        <v>92.42</v>
      </c>
      <c r="BC20" s="106">
        <f t="shared" si="16"/>
        <v>1033</v>
      </c>
      <c r="BD20" s="106">
        <v>1067</v>
      </c>
      <c r="BE20" s="27">
        <f t="shared" si="111"/>
        <v>96.813495782567955</v>
      </c>
      <c r="BF20" s="106" t="s">
        <v>495</v>
      </c>
      <c r="BG20" s="270" t="s">
        <v>2729</v>
      </c>
      <c r="BH20" s="106" t="s">
        <v>2690</v>
      </c>
      <c r="BJ20" s="1">
        <v>0.35373842592592591</v>
      </c>
      <c r="BK20" s="1">
        <v>0.30924768518518519</v>
      </c>
      <c r="BL20" s="1">
        <v>2.8877314814814817E-2</v>
      </c>
      <c r="BM20" s="1">
        <v>1.5613425925925926E-2</v>
      </c>
      <c r="BN20">
        <v>106</v>
      </c>
      <c r="BO20">
        <v>1184</v>
      </c>
      <c r="BP20">
        <v>710</v>
      </c>
      <c r="BQ20">
        <v>79</v>
      </c>
      <c r="BR20">
        <v>0</v>
      </c>
      <c r="BS20">
        <v>0</v>
      </c>
      <c r="BT20">
        <v>0</v>
      </c>
      <c r="BU20">
        <v>89.99</v>
      </c>
      <c r="BV20" s="106">
        <f t="shared" si="17"/>
        <v>1105</v>
      </c>
      <c r="BW20" s="106">
        <v>1067</v>
      </c>
      <c r="BX20" s="27">
        <f t="shared" si="112"/>
        <v>103.5613870665417</v>
      </c>
      <c r="BY20" s="106" t="s">
        <v>495</v>
      </c>
      <c r="BZ20" s="270" t="s">
        <v>2729</v>
      </c>
      <c r="CA20" s="106" t="s">
        <v>2690</v>
      </c>
      <c r="CC20" s="1">
        <v>8.4155092592592587E-2</v>
      </c>
      <c r="CD20" s="1">
        <v>7.1226851851851861E-2</v>
      </c>
      <c r="CE20" s="1">
        <v>4.4791666666666669E-3</v>
      </c>
      <c r="CF20" s="1">
        <v>8.4259259259259253E-3</v>
      </c>
      <c r="CG20">
        <v>51</v>
      </c>
      <c r="CH20">
        <v>296</v>
      </c>
      <c r="CI20">
        <v>775</v>
      </c>
      <c r="CJ20">
        <v>165</v>
      </c>
      <c r="CK20">
        <v>0</v>
      </c>
      <c r="CL20">
        <v>0</v>
      </c>
      <c r="CM20">
        <v>0</v>
      </c>
      <c r="CN20">
        <v>82.45</v>
      </c>
      <c r="CO20" s="106">
        <f t="shared" si="18"/>
        <v>131</v>
      </c>
      <c r="CP20" s="106">
        <v>1067</v>
      </c>
      <c r="CQ20" s="27">
        <f t="shared" si="113"/>
        <v>12.277413308341144</v>
      </c>
      <c r="CR20" s="106" t="s">
        <v>495</v>
      </c>
      <c r="CS20" s="270" t="s">
        <v>2729</v>
      </c>
      <c r="CT20" s="106" t="s">
        <v>2690</v>
      </c>
      <c r="CV20" s="1">
        <v>9.5497685185185185E-2</v>
      </c>
      <c r="CW20" s="1">
        <v>7.9224537037037038E-2</v>
      </c>
      <c r="CX20" s="1">
        <v>7.8356481481481489E-3</v>
      </c>
      <c r="CY20" s="1">
        <v>8.4259259259259253E-3</v>
      </c>
      <c r="CZ20">
        <v>56</v>
      </c>
      <c r="DA20">
        <v>329</v>
      </c>
      <c r="DB20">
        <v>1119</v>
      </c>
      <c r="DC20">
        <v>201</v>
      </c>
      <c r="DD20">
        <v>0</v>
      </c>
      <c r="DE20">
        <v>0</v>
      </c>
      <c r="DF20">
        <v>0</v>
      </c>
      <c r="DG20">
        <v>84.77</v>
      </c>
      <c r="DH20" s="106">
        <f t="shared" si="19"/>
        <v>128</v>
      </c>
      <c r="DI20" s="106">
        <v>1067</v>
      </c>
      <c r="DJ20" s="27">
        <f t="shared" si="114"/>
        <v>11.996251171508904</v>
      </c>
      <c r="DK20" s="106" t="s">
        <v>495</v>
      </c>
      <c r="DL20" s="270" t="s">
        <v>2729</v>
      </c>
      <c r="DM20" s="106" t="s">
        <v>2690</v>
      </c>
      <c r="DO20" s="1">
        <v>0.30984953703703705</v>
      </c>
      <c r="DP20" s="1">
        <v>0.28098379629629627</v>
      </c>
      <c r="DQ20" s="1">
        <v>1.6238425925925924E-2</v>
      </c>
      <c r="DR20" s="1">
        <v>1.2615740740740742E-2</v>
      </c>
      <c r="DS20">
        <v>112</v>
      </c>
      <c r="DT20">
        <v>1108</v>
      </c>
      <c r="DU20">
        <v>975</v>
      </c>
      <c r="DV20">
        <v>69</v>
      </c>
      <c r="DW20">
        <v>0</v>
      </c>
      <c r="DX20">
        <v>0</v>
      </c>
      <c r="DY20">
        <v>0</v>
      </c>
      <c r="DZ20">
        <v>93.39</v>
      </c>
      <c r="EA20" s="106">
        <f t="shared" si="20"/>
        <v>1039</v>
      </c>
      <c r="EB20" s="106">
        <v>1067</v>
      </c>
      <c r="EC20" s="27">
        <f t="shared" si="21"/>
        <v>97.375820056232428</v>
      </c>
      <c r="ED20" s="106" t="s">
        <v>495</v>
      </c>
      <c r="EE20" s="270" t="s">
        <v>2729</v>
      </c>
      <c r="EF20" s="106" t="s">
        <v>2690</v>
      </c>
      <c r="EH20" s="1">
        <v>0.26658564814814817</v>
      </c>
      <c r="EI20" s="1">
        <v>0.19270833333333334</v>
      </c>
      <c r="EJ20" s="1">
        <v>5.9571759259259262E-2</v>
      </c>
      <c r="EK20" s="1">
        <v>1.4305555555555557E-2</v>
      </c>
      <c r="EL20">
        <v>56</v>
      </c>
      <c r="EM20">
        <v>738</v>
      </c>
      <c r="EN20">
        <v>217</v>
      </c>
      <c r="EO20">
        <v>44</v>
      </c>
      <c r="EP20">
        <v>0</v>
      </c>
      <c r="EQ20">
        <v>0</v>
      </c>
      <c r="ER20">
        <v>0</v>
      </c>
      <c r="ES20">
        <v>83.14</v>
      </c>
      <c r="ET20" s="106">
        <f t="shared" si="22"/>
        <v>694</v>
      </c>
      <c r="EU20" s="106">
        <v>1067</v>
      </c>
      <c r="EV20" s="27">
        <f t="shared" si="23"/>
        <v>65.042174320524836</v>
      </c>
      <c r="EW20" s="106" t="s">
        <v>495</v>
      </c>
      <c r="EX20" s="270" t="s">
        <v>2729</v>
      </c>
      <c r="EY20" s="106" t="s">
        <v>2690</v>
      </c>
      <c r="FA20" s="1">
        <v>0.30479166666666668</v>
      </c>
      <c r="FB20" s="1">
        <v>0.25317129629629631</v>
      </c>
      <c r="FC20" s="1">
        <v>2.9456018518518517E-2</v>
      </c>
      <c r="FD20" s="1">
        <v>2.2152777777777775E-2</v>
      </c>
      <c r="FE20">
        <v>162</v>
      </c>
      <c r="FF20">
        <v>1100</v>
      </c>
      <c r="FG20">
        <v>1252</v>
      </c>
      <c r="FH20">
        <v>79</v>
      </c>
      <c r="FI20">
        <v>0</v>
      </c>
      <c r="FJ20">
        <v>0</v>
      </c>
      <c r="FK20">
        <v>0</v>
      </c>
      <c r="FL20">
        <v>94.06</v>
      </c>
      <c r="FM20" s="106">
        <f t="shared" si="24"/>
        <v>1021</v>
      </c>
      <c r="FN20" s="106">
        <v>1067</v>
      </c>
      <c r="FO20" s="27">
        <f t="shared" si="52"/>
        <v>95.688847235238981</v>
      </c>
      <c r="FP20" s="106" t="s">
        <v>495</v>
      </c>
      <c r="FQ20" s="270" t="s">
        <v>2729</v>
      </c>
      <c r="FR20" s="106" t="s">
        <v>2690</v>
      </c>
      <c r="FT20" s="1">
        <v>0.23385416666666667</v>
      </c>
      <c r="FU20" s="1">
        <v>0.19832175925925924</v>
      </c>
      <c r="FV20" s="1">
        <v>2.7916666666666669E-2</v>
      </c>
      <c r="FW20" s="1">
        <v>7.6041666666666662E-3</v>
      </c>
      <c r="FX20">
        <v>89</v>
      </c>
      <c r="FY20">
        <v>730</v>
      </c>
      <c r="FZ20">
        <v>1543</v>
      </c>
      <c r="GA20">
        <v>257</v>
      </c>
      <c r="GB20">
        <v>0</v>
      </c>
      <c r="GC20">
        <v>0</v>
      </c>
      <c r="GD20">
        <v>0</v>
      </c>
      <c r="GE20">
        <v>85.72</v>
      </c>
      <c r="GF20" s="106">
        <f t="shared" si="25"/>
        <v>473</v>
      </c>
      <c r="GG20" s="106">
        <v>1067</v>
      </c>
      <c r="GH20" s="27">
        <f t="shared" si="73"/>
        <v>44.329896907216494</v>
      </c>
      <c r="GI20" s="106" t="s">
        <v>495</v>
      </c>
      <c r="GJ20" s="270" t="s">
        <v>2729</v>
      </c>
      <c r="GK20" s="106" t="s">
        <v>2690</v>
      </c>
      <c r="GM20" s="1">
        <v>0.25247685185185187</v>
      </c>
      <c r="GN20" s="1">
        <v>0.20100694444444445</v>
      </c>
      <c r="GO20" s="1">
        <v>4.5092592592592594E-2</v>
      </c>
      <c r="GP20" s="1">
        <v>6.3773148148148148E-3</v>
      </c>
      <c r="GQ20">
        <v>123</v>
      </c>
      <c r="GR20">
        <v>923</v>
      </c>
      <c r="GS20">
        <v>1746</v>
      </c>
      <c r="GT20">
        <v>173</v>
      </c>
      <c r="GU20">
        <v>0</v>
      </c>
      <c r="GV20">
        <v>0</v>
      </c>
      <c r="GW20">
        <v>0</v>
      </c>
      <c r="GX20">
        <v>90.98</v>
      </c>
      <c r="GY20">
        <f t="shared" si="26"/>
        <v>750</v>
      </c>
      <c r="GZ20" s="106">
        <v>1067</v>
      </c>
      <c r="HA20" s="27">
        <f t="shared" si="99"/>
        <v>70.290534208059981</v>
      </c>
      <c r="HB20" s="106" t="s">
        <v>495</v>
      </c>
      <c r="HC20" s="270" t="s">
        <v>2729</v>
      </c>
      <c r="HD20" s="106" t="s">
        <v>2690</v>
      </c>
      <c r="HF20" s="1">
        <v>0.52339120370370373</v>
      </c>
      <c r="HG20" s="1">
        <v>0.44299768518518517</v>
      </c>
      <c r="HH20" s="1">
        <v>6.3611111111111118E-2</v>
      </c>
      <c r="HI20" s="1">
        <v>1.6770833333333332E-2</v>
      </c>
      <c r="HJ20">
        <v>207</v>
      </c>
      <c r="HK20">
        <v>1944</v>
      </c>
      <c r="HL20">
        <v>2621</v>
      </c>
      <c r="HM20">
        <v>203</v>
      </c>
      <c r="HN20">
        <v>0</v>
      </c>
      <c r="HO20">
        <v>0</v>
      </c>
      <c r="HP20">
        <v>0</v>
      </c>
      <c r="HQ20">
        <v>92.81</v>
      </c>
      <c r="HR20">
        <f t="shared" si="27"/>
        <v>1741</v>
      </c>
      <c r="HS20" s="106">
        <v>1067</v>
      </c>
      <c r="HT20" s="27">
        <f t="shared" ref="HT20" si="122">HR20/HS20*100</f>
        <v>163.16776007497657</v>
      </c>
      <c r="HU20" s="106" t="s">
        <v>495</v>
      </c>
      <c r="HV20" s="270" t="s">
        <v>2729</v>
      </c>
      <c r="HW20" s="106" t="s">
        <v>2690</v>
      </c>
      <c r="HY20" s="1">
        <v>0.3261458333333333</v>
      </c>
      <c r="HZ20" s="1">
        <v>0.28119212962962964</v>
      </c>
      <c r="IA20" s="1">
        <v>2.5694444444444447E-2</v>
      </c>
      <c r="IB20" s="1">
        <v>1.9259259259259261E-2</v>
      </c>
      <c r="IC20">
        <v>143</v>
      </c>
      <c r="ID20">
        <v>1113</v>
      </c>
      <c r="IE20">
        <v>1240</v>
      </c>
      <c r="IF20">
        <v>58</v>
      </c>
      <c r="IG20">
        <v>0</v>
      </c>
      <c r="IH20">
        <v>0</v>
      </c>
      <c r="II20">
        <v>0</v>
      </c>
      <c r="IJ20">
        <v>95.53</v>
      </c>
      <c r="IK20">
        <f t="shared" si="28"/>
        <v>1055</v>
      </c>
      <c r="IL20" s="106">
        <v>1067</v>
      </c>
      <c r="IM20" s="27">
        <f t="shared" ref="IM20" si="123">IK20/IL20*100</f>
        <v>98.87535145267104</v>
      </c>
      <c r="IN20" s="106" t="s">
        <v>495</v>
      </c>
      <c r="IO20" s="270" t="s">
        <v>2729</v>
      </c>
      <c r="IP20" s="106" t="s">
        <v>2690</v>
      </c>
      <c r="IR20" s="1">
        <v>0.33667824074074071</v>
      </c>
      <c r="IS20" s="1">
        <v>0.29619212962962965</v>
      </c>
      <c r="IT20" s="1">
        <v>2.5069444444444446E-2</v>
      </c>
      <c r="IU20" s="1">
        <v>1.539351851851852E-2</v>
      </c>
      <c r="IV20">
        <v>75</v>
      </c>
      <c r="IW20">
        <v>1009</v>
      </c>
      <c r="IX20">
        <v>649</v>
      </c>
      <c r="IY20">
        <v>22</v>
      </c>
      <c r="IZ20">
        <v>0</v>
      </c>
      <c r="JA20">
        <v>0</v>
      </c>
      <c r="JB20">
        <v>0</v>
      </c>
      <c r="JC20">
        <v>96.72</v>
      </c>
      <c r="JD20">
        <f t="shared" si="29"/>
        <v>987</v>
      </c>
      <c r="JE20" s="106">
        <v>1067</v>
      </c>
      <c r="JF20" s="27">
        <f t="shared" ref="JF20" si="124">JD20/JE20*100</f>
        <v>92.502343017806936</v>
      </c>
      <c r="JG20" s="106" t="s">
        <v>495</v>
      </c>
      <c r="JH20" s="270" t="s">
        <v>2729</v>
      </c>
      <c r="JI20" s="106" t="s">
        <v>2690</v>
      </c>
      <c r="JK20" s="1">
        <v>0.35696759259259259</v>
      </c>
      <c r="JL20" s="1">
        <v>0.29261574074074076</v>
      </c>
      <c r="JM20" s="1">
        <v>4.5752314814814815E-2</v>
      </c>
      <c r="JN20" s="1">
        <v>1.8599537037037036E-2</v>
      </c>
      <c r="JO20">
        <v>63</v>
      </c>
      <c r="JP20">
        <v>1084</v>
      </c>
      <c r="JQ20">
        <v>352</v>
      </c>
      <c r="JR20">
        <v>7</v>
      </c>
      <c r="JS20">
        <v>0</v>
      </c>
      <c r="JT20">
        <v>0</v>
      </c>
      <c r="JU20">
        <v>0</v>
      </c>
      <c r="JV20">
        <v>98.05</v>
      </c>
      <c r="JW20">
        <f t="shared" si="30"/>
        <v>1077</v>
      </c>
      <c r="JX20" s="106">
        <v>1067</v>
      </c>
      <c r="JY20" s="27">
        <f t="shared" ref="JY20" si="125">JW20/JX20*100</f>
        <v>100.93720712277414</v>
      </c>
      <c r="JZ20" s="106" t="s">
        <v>495</v>
      </c>
      <c r="KA20" s="270" t="s">
        <v>2729</v>
      </c>
      <c r="KB20" s="106" t="s">
        <v>2690</v>
      </c>
      <c r="KD20" s="1">
        <v>0.30611111111111111</v>
      </c>
      <c r="KE20" s="1">
        <v>0.27530092592592592</v>
      </c>
      <c r="KF20" s="1">
        <v>2.1724537037037039E-2</v>
      </c>
      <c r="KG20" s="1">
        <v>9.0856481481481483E-3</v>
      </c>
      <c r="KH20">
        <v>129</v>
      </c>
      <c r="KI20">
        <v>1121</v>
      </c>
      <c r="KJ20">
        <v>1176</v>
      </c>
      <c r="KK20">
        <v>35</v>
      </c>
      <c r="KL20">
        <v>0</v>
      </c>
      <c r="KM20">
        <v>0</v>
      </c>
      <c r="KN20">
        <v>0</v>
      </c>
      <c r="KO20">
        <v>97.11</v>
      </c>
      <c r="KP20">
        <f t="shared" si="31"/>
        <v>1086</v>
      </c>
      <c r="KQ20" s="106">
        <v>1067</v>
      </c>
      <c r="KR20" s="27">
        <f t="shared" si="104"/>
        <v>101.78069353327086</v>
      </c>
      <c r="KS20" s="106" t="s">
        <v>495</v>
      </c>
      <c r="KT20" s="270" t="s">
        <v>2729</v>
      </c>
      <c r="KU20" s="106" t="s">
        <v>2690</v>
      </c>
      <c r="KW20" s="1">
        <v>0.20002314814814814</v>
      </c>
      <c r="KX20" s="1">
        <v>0.15609953703703702</v>
      </c>
      <c r="KY20" s="1">
        <v>2.4525462962962968E-2</v>
      </c>
      <c r="KZ20" s="1">
        <v>1.9386574074074073E-2</v>
      </c>
      <c r="LA20">
        <v>126</v>
      </c>
      <c r="LB20">
        <v>622</v>
      </c>
      <c r="LC20">
        <v>1160</v>
      </c>
      <c r="LD20">
        <v>32</v>
      </c>
      <c r="LE20">
        <v>0</v>
      </c>
      <c r="LF20">
        <v>0</v>
      </c>
      <c r="LG20">
        <v>0</v>
      </c>
      <c r="LH20">
        <v>97.32</v>
      </c>
      <c r="LI20">
        <f t="shared" si="32"/>
        <v>590</v>
      </c>
      <c r="LJ20" s="106">
        <v>1067</v>
      </c>
      <c r="LK20" s="27">
        <f t="shared" si="115"/>
        <v>55.295220243673846</v>
      </c>
      <c r="LL20" s="106" t="s">
        <v>495</v>
      </c>
      <c r="LM20" s="270" t="s">
        <v>2729</v>
      </c>
      <c r="LN20" s="106" t="s">
        <v>2690</v>
      </c>
      <c r="LP20" s="1">
        <v>0.36010416666666667</v>
      </c>
      <c r="LQ20" s="1">
        <v>0.30528935185185185</v>
      </c>
      <c r="LR20" s="1">
        <v>2.5879629629629627E-2</v>
      </c>
      <c r="LS20" s="1">
        <v>2.8923611111111108E-2</v>
      </c>
      <c r="LT20">
        <v>209</v>
      </c>
      <c r="LU20">
        <v>1188</v>
      </c>
      <c r="LV20">
        <v>1166</v>
      </c>
      <c r="LW20">
        <v>33</v>
      </c>
      <c r="LX20">
        <v>0</v>
      </c>
      <c r="LY20">
        <v>0</v>
      </c>
      <c r="LZ20">
        <v>0</v>
      </c>
      <c r="MA20">
        <v>97.25</v>
      </c>
      <c r="MB20">
        <f t="shared" si="33"/>
        <v>1155</v>
      </c>
      <c r="MC20" s="106">
        <v>1067</v>
      </c>
      <c r="MD20" s="27">
        <f t="shared" si="116"/>
        <v>108.24742268041237</v>
      </c>
      <c r="ME20" s="106" t="s">
        <v>495</v>
      </c>
      <c r="MF20" s="270" t="s">
        <v>2729</v>
      </c>
      <c r="MG20" s="106" t="s">
        <v>2690</v>
      </c>
      <c r="MI20" s="1">
        <v>0.32619212962962962</v>
      </c>
      <c r="MJ20" s="1">
        <v>0.28715277777777776</v>
      </c>
      <c r="MK20" s="1">
        <v>2.5949074074074072E-2</v>
      </c>
      <c r="ML20" s="1">
        <v>1.3078703703703703E-2</v>
      </c>
      <c r="MM20">
        <v>123</v>
      </c>
      <c r="MN20">
        <v>1109</v>
      </c>
      <c r="MO20">
        <v>689</v>
      </c>
      <c r="MP20">
        <v>16</v>
      </c>
      <c r="MQ20">
        <v>0</v>
      </c>
      <c r="MR20">
        <v>0</v>
      </c>
      <c r="MS20">
        <v>0</v>
      </c>
      <c r="MT20">
        <v>97.73</v>
      </c>
      <c r="MU20">
        <f t="shared" si="34"/>
        <v>1093</v>
      </c>
      <c r="MV20" s="106">
        <v>1067</v>
      </c>
      <c r="MW20" s="27">
        <f t="shared" si="117"/>
        <v>102.43673851921275</v>
      </c>
      <c r="MX20" s="106" t="s">
        <v>495</v>
      </c>
      <c r="MY20" s="270" t="s">
        <v>2729</v>
      </c>
      <c r="MZ20" s="106" t="s">
        <v>2690</v>
      </c>
      <c r="NB20" s="1">
        <v>0.31777777777777777</v>
      </c>
      <c r="NC20" s="1">
        <v>0.26238425925925929</v>
      </c>
      <c r="ND20" s="1">
        <v>4.8773148148148149E-2</v>
      </c>
      <c r="NE20" s="1">
        <v>6.5972222222222222E-3</v>
      </c>
      <c r="NF20">
        <v>88</v>
      </c>
      <c r="NG20">
        <v>1077</v>
      </c>
      <c r="NH20">
        <v>873</v>
      </c>
      <c r="NI20">
        <v>15</v>
      </c>
      <c r="NJ20">
        <v>0</v>
      </c>
      <c r="NK20">
        <v>0</v>
      </c>
      <c r="NL20">
        <v>0</v>
      </c>
      <c r="NM20">
        <v>98.31</v>
      </c>
      <c r="NN20">
        <f t="shared" si="36"/>
        <v>1062</v>
      </c>
      <c r="NO20" s="106">
        <v>1067</v>
      </c>
      <c r="NP20" s="27">
        <f t="shared" si="118"/>
        <v>99.53139643861293</v>
      </c>
      <c r="NQ20" s="106" t="s">
        <v>495</v>
      </c>
      <c r="NR20" s="270" t="s">
        <v>2729</v>
      </c>
      <c r="NS20" s="106" t="s">
        <v>2690</v>
      </c>
      <c r="NU20" s="1">
        <v>0.28971064814814812</v>
      </c>
      <c r="NV20" s="1">
        <v>0.26673611111111112</v>
      </c>
      <c r="NW20" s="1">
        <v>1.6296296296296295E-2</v>
      </c>
      <c r="NX20" s="1">
        <v>6.6666666666666671E-3</v>
      </c>
      <c r="NY20">
        <v>95</v>
      </c>
      <c r="NZ20">
        <v>1142</v>
      </c>
      <c r="OA20">
        <v>774</v>
      </c>
      <c r="OB20">
        <v>56</v>
      </c>
      <c r="OC20">
        <v>0</v>
      </c>
      <c r="OD20">
        <v>0</v>
      </c>
      <c r="OE20">
        <v>0</v>
      </c>
      <c r="OF20">
        <v>93.25</v>
      </c>
      <c r="OG20">
        <f t="shared" si="38"/>
        <v>1086</v>
      </c>
      <c r="OH20" s="106">
        <v>1067</v>
      </c>
      <c r="OI20" s="27">
        <f t="shared" si="82"/>
        <v>101.78069353327086</v>
      </c>
      <c r="OJ20" s="106" t="s">
        <v>495</v>
      </c>
      <c r="OK20" s="270" t="s">
        <v>2729</v>
      </c>
      <c r="OL20" s="106" t="s">
        <v>2690</v>
      </c>
      <c r="ON20" s="1">
        <v>0.30439814814814814</v>
      </c>
      <c r="OO20" s="1">
        <v>0.25372685185185184</v>
      </c>
      <c r="OP20" s="1">
        <v>4.2754629629629635E-2</v>
      </c>
      <c r="OQ20" s="1">
        <v>7.905092592592592E-3</v>
      </c>
      <c r="OR20">
        <v>52</v>
      </c>
      <c r="OS20">
        <v>1142</v>
      </c>
      <c r="OT20">
        <v>514</v>
      </c>
      <c r="OU20">
        <v>28</v>
      </c>
      <c r="OV20">
        <v>0</v>
      </c>
      <c r="OW20">
        <v>0</v>
      </c>
      <c r="OX20">
        <v>0</v>
      </c>
      <c r="OY20">
        <v>94.83</v>
      </c>
      <c r="OZ20">
        <f t="shared" si="39"/>
        <v>1114</v>
      </c>
      <c r="PA20" s="106">
        <v>1067</v>
      </c>
      <c r="PB20" s="27">
        <f t="shared" si="83"/>
        <v>104.40487347703842</v>
      </c>
      <c r="PC20" s="106" t="s">
        <v>495</v>
      </c>
      <c r="PD20" s="270" t="s">
        <v>2729</v>
      </c>
      <c r="PE20" s="106" t="s">
        <v>2690</v>
      </c>
      <c r="PG20" s="1">
        <v>0.30837962962962961</v>
      </c>
      <c r="PH20" s="1">
        <v>0.27780092592592592</v>
      </c>
      <c r="PI20" s="1">
        <v>2.2233796296296297E-2</v>
      </c>
      <c r="PJ20" s="1">
        <v>8.3333333333333332E-3</v>
      </c>
      <c r="PK20">
        <v>55</v>
      </c>
      <c r="PL20">
        <v>1130</v>
      </c>
      <c r="PM20">
        <v>371</v>
      </c>
      <c r="PN20">
        <v>11</v>
      </c>
      <c r="PO20">
        <v>0</v>
      </c>
      <c r="PP20">
        <v>0</v>
      </c>
      <c r="PQ20">
        <v>0</v>
      </c>
      <c r="PR20">
        <v>97.12</v>
      </c>
      <c r="PS20">
        <f t="shared" si="40"/>
        <v>1119</v>
      </c>
      <c r="PT20" s="106">
        <v>1067</v>
      </c>
      <c r="PU20" s="27">
        <f t="shared" si="84"/>
        <v>104.87347703842549</v>
      </c>
      <c r="PV20" s="106" t="s">
        <v>495</v>
      </c>
      <c r="PW20" s="270" t="s">
        <v>2729</v>
      </c>
      <c r="PX20" s="106" t="s">
        <v>2690</v>
      </c>
      <c r="PZ20" s="1">
        <v>0.35541666666666666</v>
      </c>
      <c r="QA20" s="1">
        <v>0.3079513888888889</v>
      </c>
      <c r="QB20" s="1">
        <v>3.1053240740740742E-2</v>
      </c>
      <c r="QC20" s="1">
        <v>1.638888888888889E-2</v>
      </c>
      <c r="QD20">
        <v>56</v>
      </c>
      <c r="QE20">
        <v>1106</v>
      </c>
      <c r="QF20">
        <v>1001</v>
      </c>
      <c r="QG20">
        <v>45</v>
      </c>
      <c r="QH20">
        <v>0</v>
      </c>
      <c r="QI20">
        <v>0</v>
      </c>
      <c r="QJ20">
        <v>0</v>
      </c>
      <c r="QK20">
        <v>95.7</v>
      </c>
      <c r="QL20">
        <f t="shared" si="41"/>
        <v>1061</v>
      </c>
      <c r="QM20" s="106">
        <v>1067</v>
      </c>
      <c r="QN20" s="27">
        <f t="shared" si="85"/>
        <v>99.437675726335513</v>
      </c>
      <c r="QO20" s="106" t="s">
        <v>495</v>
      </c>
      <c r="QP20" s="270" t="s">
        <v>2729</v>
      </c>
      <c r="QQ20" s="106" t="s">
        <v>2690</v>
      </c>
      <c r="QS20" s="1">
        <v>0.35196759259259264</v>
      </c>
      <c r="QT20" s="1">
        <v>0.3112847222222222</v>
      </c>
      <c r="QU20" s="1">
        <v>2.9594907407407407E-2</v>
      </c>
      <c r="QV20" s="1">
        <v>1.1064814814814814E-2</v>
      </c>
      <c r="QW20">
        <v>59</v>
      </c>
      <c r="QX20">
        <v>1145</v>
      </c>
      <c r="QY20">
        <v>895</v>
      </c>
      <c r="QZ20">
        <v>32</v>
      </c>
      <c r="RA20">
        <v>0</v>
      </c>
      <c r="RB20">
        <v>0</v>
      </c>
      <c r="RC20">
        <v>0</v>
      </c>
      <c r="RD20">
        <v>96.55</v>
      </c>
      <c r="RE20">
        <f t="shared" si="42"/>
        <v>1113</v>
      </c>
      <c r="RF20" s="106">
        <v>1067</v>
      </c>
      <c r="RG20" s="27">
        <f t="shared" si="86"/>
        <v>104.31115276476102</v>
      </c>
      <c r="RH20" s="106" t="s">
        <v>495</v>
      </c>
      <c r="RI20" s="270" t="s">
        <v>2729</v>
      </c>
      <c r="RJ20" s="106" t="s">
        <v>2690</v>
      </c>
      <c r="RL20" s="1">
        <v>0.25084490740740739</v>
      </c>
      <c r="RM20" s="1">
        <v>0.21246527777777779</v>
      </c>
      <c r="RN20" s="1">
        <v>3.243055555555556E-2</v>
      </c>
      <c r="RO20" s="1">
        <v>5.9375000000000009E-3</v>
      </c>
      <c r="RP20">
        <v>43</v>
      </c>
      <c r="RQ20">
        <v>806</v>
      </c>
      <c r="RR20">
        <v>452</v>
      </c>
      <c r="RS20">
        <v>6</v>
      </c>
      <c r="RT20">
        <v>0</v>
      </c>
      <c r="RU20">
        <v>0</v>
      </c>
      <c r="RV20">
        <v>0</v>
      </c>
      <c r="RW20">
        <v>98.69</v>
      </c>
      <c r="RX20">
        <f t="shared" si="43"/>
        <v>800</v>
      </c>
      <c r="RY20" s="106">
        <v>800</v>
      </c>
      <c r="RZ20" s="27">
        <f t="shared" si="87"/>
        <v>100</v>
      </c>
      <c r="SA20" s="106" t="s">
        <v>495</v>
      </c>
      <c r="SB20" s="270" t="s">
        <v>2729</v>
      </c>
      <c r="SC20" s="106" t="s">
        <v>2690</v>
      </c>
      <c r="SE20" s="1">
        <v>4.6585648148148147E-2</v>
      </c>
      <c r="SF20" s="1">
        <v>4.3935185185185188E-2</v>
      </c>
      <c r="SG20" s="1">
        <v>1.4467592592592594E-3</v>
      </c>
      <c r="SH20" s="1">
        <v>1.1921296296296296E-3</v>
      </c>
      <c r="SI20">
        <v>7</v>
      </c>
      <c r="SJ20">
        <v>144</v>
      </c>
      <c r="SK20">
        <v>61</v>
      </c>
      <c r="SL20">
        <v>0</v>
      </c>
      <c r="SM20">
        <v>0</v>
      </c>
      <c r="SN20">
        <v>0</v>
      </c>
      <c r="SO20">
        <v>0</v>
      </c>
      <c r="SP20">
        <v>100</v>
      </c>
      <c r="SQ20">
        <f t="shared" si="44"/>
        <v>144</v>
      </c>
      <c r="SR20" s="106"/>
      <c r="SS20" s="27"/>
      <c r="ST20" s="106" t="s">
        <v>495</v>
      </c>
      <c r="SU20" s="270" t="s">
        <v>2729</v>
      </c>
      <c r="SV20" s="106" t="s">
        <v>2690</v>
      </c>
      <c r="SX20" s="1">
        <v>0.36371527777777773</v>
      </c>
      <c r="SY20" s="1">
        <v>0.31215277777777778</v>
      </c>
      <c r="SZ20" s="1">
        <v>3.3854166666666664E-2</v>
      </c>
      <c r="TA20" s="1">
        <v>1.7696759259259259E-2</v>
      </c>
      <c r="TB20">
        <v>54</v>
      </c>
      <c r="TC20">
        <v>1129</v>
      </c>
      <c r="TD20">
        <v>1472</v>
      </c>
      <c r="TE20">
        <v>75</v>
      </c>
      <c r="TF20">
        <v>0</v>
      </c>
      <c r="TG20">
        <v>0</v>
      </c>
      <c r="TH20">
        <v>0</v>
      </c>
      <c r="TI20">
        <v>95.15</v>
      </c>
      <c r="TJ20">
        <f t="shared" si="45"/>
        <v>1054</v>
      </c>
      <c r="TK20" s="106">
        <v>1067</v>
      </c>
      <c r="TL20" s="27">
        <f t="shared" si="109"/>
        <v>98.781630740393624</v>
      </c>
    </row>
    <row r="21" spans="1:532">
      <c r="A21" s="106" t="s">
        <v>2378</v>
      </c>
      <c r="B21" s="270" t="s">
        <v>2729</v>
      </c>
      <c r="C21" s="106" t="s">
        <v>2690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s="106" t="e">
        <f t="shared" si="14"/>
        <v>#N/A</v>
      </c>
      <c r="R21" s="106"/>
      <c r="S21" s="27"/>
      <c r="T21" s="106" t="s">
        <v>2378</v>
      </c>
      <c r="U21" s="270" t="s">
        <v>2729</v>
      </c>
      <c r="V21" s="106" t="s">
        <v>2690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s="106" t="e">
        <f t="shared" si="15"/>
        <v>#N/A</v>
      </c>
      <c r="AK21" s="106"/>
      <c r="AL21" s="27"/>
      <c r="AM21" s="106" t="s">
        <v>2378</v>
      </c>
      <c r="AN21" s="270" t="s">
        <v>2729</v>
      </c>
      <c r="AO21" s="106" t="s">
        <v>2690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 t="e">
        <f t="shared" si="16"/>
        <v>#N/A</v>
      </c>
      <c r="BD21" s="106"/>
      <c r="BE21" s="27"/>
      <c r="BF21" s="106" t="s">
        <v>2378</v>
      </c>
      <c r="BG21" s="270" t="s">
        <v>2729</v>
      </c>
      <c r="BH21" s="106" t="s">
        <v>2690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s="106" t="e">
        <f t="shared" si="17"/>
        <v>#N/A</v>
      </c>
      <c r="BW21" s="106"/>
      <c r="BX21" s="27"/>
      <c r="BY21" s="106" t="s">
        <v>2378</v>
      </c>
      <c r="BZ21" s="270" t="s">
        <v>2729</v>
      </c>
      <c r="CA21" s="106" t="s">
        <v>2690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s="106" t="e">
        <f t="shared" si="18"/>
        <v>#N/A</v>
      </c>
      <c r="CP21" s="106"/>
      <c r="CQ21" s="27"/>
      <c r="CR21" s="106" t="s">
        <v>2378</v>
      </c>
      <c r="CS21" s="270" t="s">
        <v>2729</v>
      </c>
      <c r="CT21" s="106" t="s">
        <v>2690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s="106" t="e">
        <f t="shared" si="19"/>
        <v>#N/A</v>
      </c>
      <c r="DI21" s="106"/>
      <c r="DJ21" s="27"/>
      <c r="DK21" s="106" t="s">
        <v>2378</v>
      </c>
      <c r="DL21" s="270" t="s">
        <v>2729</v>
      </c>
      <c r="DM21" s="106" t="s">
        <v>2690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s="106" t="e">
        <f t="shared" si="20"/>
        <v>#N/A</v>
      </c>
      <c r="EB21" s="106"/>
      <c r="EC21" s="27" t="e">
        <f t="shared" si="21"/>
        <v>#N/A</v>
      </c>
      <c r="ED21" s="106" t="s">
        <v>2378</v>
      </c>
      <c r="EE21" s="270" t="s">
        <v>2729</v>
      </c>
      <c r="EF21" s="106" t="s">
        <v>2690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s="106" t="e">
        <f t="shared" si="22"/>
        <v>#N/A</v>
      </c>
      <c r="EU21" s="106"/>
      <c r="EV21" s="27" t="e">
        <f t="shared" si="23"/>
        <v>#N/A</v>
      </c>
      <c r="EW21" s="106" t="s">
        <v>2378</v>
      </c>
      <c r="EX21" s="270" t="s">
        <v>2729</v>
      </c>
      <c r="EY21" s="106" t="s">
        <v>2690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s="106" t="e">
        <f t="shared" si="24"/>
        <v>#N/A</v>
      </c>
      <c r="FN21" s="106"/>
      <c r="FO21" s="27" t="e">
        <f t="shared" si="52"/>
        <v>#N/A</v>
      </c>
      <c r="FP21" s="106" t="s">
        <v>2378</v>
      </c>
      <c r="FQ21" s="270" t="s">
        <v>2729</v>
      </c>
      <c r="FR21" s="106" t="s">
        <v>2690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s="106" t="e">
        <f t="shared" si="25"/>
        <v>#N/A</v>
      </c>
      <c r="GG21" s="106"/>
      <c r="GH21" s="27" t="e">
        <f t="shared" si="73"/>
        <v>#N/A</v>
      </c>
      <c r="GI21" s="106" t="s">
        <v>2378</v>
      </c>
      <c r="GJ21" s="270" t="s">
        <v>2729</v>
      </c>
      <c r="GK21" s="106" t="s">
        <v>2690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f t="shared" si="26"/>
        <v>#N/A</v>
      </c>
      <c r="GZ21" s="106"/>
      <c r="HA21" s="27"/>
      <c r="HB21" s="106" t="s">
        <v>2378</v>
      </c>
      <c r="HC21" s="270" t="s">
        <v>2729</v>
      </c>
      <c r="HD21" s="106" t="s">
        <v>2690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t="e">
        <f t="shared" si="27"/>
        <v>#N/A</v>
      </c>
      <c r="HS21" s="106"/>
      <c r="HT21" s="27"/>
      <c r="HU21" s="106" t="s">
        <v>2378</v>
      </c>
      <c r="HV21" s="270" t="s">
        <v>2729</v>
      </c>
      <c r="HW21" s="106" t="s">
        <v>2690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f t="shared" si="28"/>
        <v>#N/A</v>
      </c>
      <c r="IL21" s="106"/>
      <c r="IM21" s="27"/>
      <c r="IN21" s="106" t="s">
        <v>2378</v>
      </c>
      <c r="IO21" s="270" t="s">
        <v>2729</v>
      </c>
      <c r="IP21" s="106" t="s">
        <v>2690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f t="shared" si="29"/>
        <v>#N/A</v>
      </c>
      <c r="JE21" s="106"/>
      <c r="JF21" s="27"/>
      <c r="JG21" s="106" t="s">
        <v>2378</v>
      </c>
      <c r="JH21" s="270" t="s">
        <v>2729</v>
      </c>
      <c r="JI21" s="106" t="s">
        <v>2690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f t="shared" si="30"/>
        <v>#N/A</v>
      </c>
      <c r="JX21" s="106"/>
      <c r="JY21" s="27"/>
      <c r="JZ21" s="106" t="s">
        <v>2378</v>
      </c>
      <c r="KA21" s="270" t="s">
        <v>2729</v>
      </c>
      <c r="KB21" s="106" t="s">
        <v>2690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f t="shared" si="31"/>
        <v>#N/A</v>
      </c>
      <c r="KQ21" s="106"/>
      <c r="KR21" s="27"/>
      <c r="KS21" s="106" t="s">
        <v>2378</v>
      </c>
      <c r="KT21" s="270" t="s">
        <v>2729</v>
      </c>
      <c r="KU21" s="106" t="s">
        <v>2690</v>
      </c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f t="shared" si="32"/>
        <v>#N/A</v>
      </c>
      <c r="LJ21" s="106"/>
      <c r="LK21" s="27"/>
      <c r="LL21" s="106" t="s">
        <v>2378</v>
      </c>
      <c r="LM21" s="270" t="s">
        <v>2729</v>
      </c>
      <c r="LN21" s="106" t="s">
        <v>2690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f t="shared" si="33"/>
        <v>#N/A</v>
      </c>
      <c r="MC21" s="106"/>
      <c r="MD21" s="27"/>
      <c r="ME21" s="106" t="s">
        <v>2378</v>
      </c>
      <c r="MF21" s="270" t="s">
        <v>2729</v>
      </c>
      <c r="MG21" s="106" t="s">
        <v>2690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f t="shared" si="34"/>
        <v>#N/A</v>
      </c>
      <c r="MV21" s="106"/>
      <c r="MW21" s="27"/>
      <c r="MX21" s="106" t="s">
        <v>2378</v>
      </c>
      <c r="MY21" s="270" t="s">
        <v>2729</v>
      </c>
      <c r="MZ21" s="106" t="s">
        <v>2690</v>
      </c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f t="shared" si="36"/>
        <v>#N/A</v>
      </c>
      <c r="NO21" s="106"/>
      <c r="NP21" s="27"/>
      <c r="NQ21" s="106" t="s">
        <v>2378</v>
      </c>
      <c r="NR21" s="270" t="s">
        <v>2729</v>
      </c>
      <c r="NS21" s="106" t="s">
        <v>2690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H21" s="106"/>
      <c r="OI21" s="27"/>
      <c r="OJ21" s="106" t="s">
        <v>2378</v>
      </c>
      <c r="OK21" s="270" t="s">
        <v>2729</v>
      </c>
      <c r="OL21" s="106" t="s">
        <v>2690</v>
      </c>
      <c r="ON21" t="e">
        <v>#N/A</v>
      </c>
      <c r="OO21" t="e">
        <v>#N/A</v>
      </c>
      <c r="OP21" t="e">
        <v>#N/A</v>
      </c>
      <c r="OQ2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PA21" s="106"/>
      <c r="PB21" s="27"/>
      <c r="PC21" s="106" t="s">
        <v>2378</v>
      </c>
      <c r="PD21" s="270" t="s">
        <v>2729</v>
      </c>
      <c r="PE21" s="106" t="s">
        <v>2690</v>
      </c>
      <c r="PG21" t="e">
        <v>#N/A</v>
      </c>
      <c r="PH21" t="e">
        <v>#N/A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t="e">
        <f t="shared" si="40"/>
        <v>#N/A</v>
      </c>
      <c r="PT21" s="106"/>
      <c r="PU21" s="27"/>
      <c r="PV21" s="106" t="s">
        <v>2378</v>
      </c>
      <c r="PW21" s="270" t="s">
        <v>2729</v>
      </c>
      <c r="PX21" s="106" t="s">
        <v>2690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t="e">
        <f t="shared" si="41"/>
        <v>#N/A</v>
      </c>
      <c r="QM21" s="106"/>
      <c r="QN21" s="27"/>
      <c r="QO21" s="106" t="s">
        <v>2378</v>
      </c>
      <c r="QP21" s="270" t="s">
        <v>2729</v>
      </c>
      <c r="QQ21" s="106" t="s">
        <v>2690</v>
      </c>
      <c r="QS21" t="e">
        <v>#N/A</v>
      </c>
      <c r="QT21" t="e">
        <v>#N/A</v>
      </c>
      <c r="QU21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f t="shared" si="42"/>
        <v>#N/A</v>
      </c>
      <c r="RF21" s="106"/>
      <c r="RG21" s="27"/>
      <c r="RH21" s="106" t="s">
        <v>2378</v>
      </c>
      <c r="RI21" s="270" t="s">
        <v>2729</v>
      </c>
      <c r="RJ21" s="106" t="s">
        <v>2690</v>
      </c>
      <c r="RL21" t="e">
        <v>#N/A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t="e">
        <f t="shared" si="43"/>
        <v>#N/A</v>
      </c>
      <c r="RY21" s="106"/>
      <c r="RZ21" s="27"/>
      <c r="SA21" s="106" t="s">
        <v>2378</v>
      </c>
      <c r="SB21" s="270" t="s">
        <v>2729</v>
      </c>
      <c r="SC21" s="106" t="s">
        <v>2690</v>
      </c>
      <c r="SE21" t="e">
        <v>#N/A</v>
      </c>
      <c r="SF21" t="e">
        <v>#N/A</v>
      </c>
      <c r="SG21" t="e">
        <v>#N/A</v>
      </c>
      <c r="SH21" t="e">
        <v>#N/A</v>
      </c>
      <c r="SI21" t="e">
        <v>#N/A</v>
      </c>
      <c r="SJ21" t="e">
        <v>#N/A</v>
      </c>
      <c r="SK21" t="e">
        <v>#N/A</v>
      </c>
      <c r="SL21" t="e">
        <v>#N/A</v>
      </c>
      <c r="SM21" t="e">
        <v>#N/A</v>
      </c>
      <c r="SN21" t="e">
        <v>#N/A</v>
      </c>
      <c r="SO21" t="e">
        <v>#N/A</v>
      </c>
      <c r="SP21" t="e">
        <v>#N/A</v>
      </c>
      <c r="SQ21" t="e">
        <f t="shared" si="44"/>
        <v>#N/A</v>
      </c>
      <c r="SR21" s="106"/>
      <c r="SS21" s="27"/>
      <c r="ST21" s="106" t="s">
        <v>2378</v>
      </c>
      <c r="SU21" s="270" t="s">
        <v>2729</v>
      </c>
      <c r="SV21" s="106" t="s">
        <v>2690</v>
      </c>
      <c r="SX21" t="e">
        <v>#N/A</v>
      </c>
      <c r="SY21" t="e">
        <v>#N/A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f t="shared" si="45"/>
        <v>#N/A</v>
      </c>
      <c r="TK21" s="106"/>
      <c r="TL21" s="27"/>
    </row>
    <row r="22" spans="1:532">
      <c r="A22" s="106" t="s">
        <v>2379</v>
      </c>
      <c r="B22" s="270" t="s">
        <v>2729</v>
      </c>
      <c r="C22" s="106" t="s">
        <v>2690</v>
      </c>
      <c r="E22" s="1">
        <v>3.802083333333333E-2</v>
      </c>
      <c r="F22" s="1">
        <v>3.0011574074074076E-2</v>
      </c>
      <c r="G22" s="1">
        <v>3.5648148148148154E-3</v>
      </c>
      <c r="H22" s="1">
        <v>4.4212962962962956E-3</v>
      </c>
      <c r="I22">
        <v>38</v>
      </c>
      <c r="J22">
        <v>111</v>
      </c>
      <c r="K22">
        <v>253</v>
      </c>
      <c r="L22">
        <v>41</v>
      </c>
      <c r="M22">
        <v>0</v>
      </c>
      <c r="N22">
        <v>0</v>
      </c>
      <c r="O22">
        <v>0</v>
      </c>
      <c r="P22">
        <v>86.05</v>
      </c>
      <c r="Q22" s="106">
        <f t="shared" si="14"/>
        <v>70</v>
      </c>
      <c r="R22" s="106"/>
      <c r="S22" s="27"/>
      <c r="T22" s="106" t="s">
        <v>2379</v>
      </c>
      <c r="U22" s="270" t="s">
        <v>2729</v>
      </c>
      <c r="V22" s="106" t="s">
        <v>2690</v>
      </c>
      <c r="X22" s="1">
        <v>1.9444444444444442E-3</v>
      </c>
      <c r="Y22" s="1">
        <v>1.9444444444444442E-3</v>
      </c>
      <c r="Z22" s="1">
        <v>0</v>
      </c>
      <c r="AA22" s="1">
        <v>0</v>
      </c>
      <c r="AB22">
        <v>3</v>
      </c>
      <c r="AC22">
        <v>8</v>
      </c>
      <c r="AD22">
        <v>5</v>
      </c>
      <c r="AE22">
        <v>3</v>
      </c>
      <c r="AF22">
        <v>0</v>
      </c>
      <c r="AG22">
        <v>0</v>
      </c>
      <c r="AH22">
        <v>0</v>
      </c>
      <c r="AI22">
        <v>62.5</v>
      </c>
      <c r="AJ22" s="106">
        <f t="shared" si="15"/>
        <v>5</v>
      </c>
      <c r="AK22" s="106"/>
      <c r="AL22" s="27"/>
      <c r="AM22" s="106" t="s">
        <v>2379</v>
      </c>
      <c r="AN22" s="270" t="s">
        <v>2729</v>
      </c>
      <c r="AO22" s="106" t="s">
        <v>2690</v>
      </c>
      <c r="AQ22" s="1">
        <v>7.789351851851852E-3</v>
      </c>
      <c r="AR22" s="1">
        <v>6.5972222222222222E-3</v>
      </c>
      <c r="AS22" s="1">
        <v>1.1574074074074073E-5</v>
      </c>
      <c r="AT22" s="1">
        <v>1.1689814814814816E-3</v>
      </c>
      <c r="AU22">
        <v>12</v>
      </c>
      <c r="AV22">
        <v>17</v>
      </c>
      <c r="AW22">
        <v>204</v>
      </c>
      <c r="AX22">
        <v>18</v>
      </c>
      <c r="AY22">
        <v>0</v>
      </c>
      <c r="AZ22">
        <v>0</v>
      </c>
      <c r="BA22">
        <v>0</v>
      </c>
      <c r="BB22">
        <v>91.89</v>
      </c>
      <c r="BC22" s="106">
        <f t="shared" si="16"/>
        <v>-1</v>
      </c>
      <c r="BD22" s="106"/>
      <c r="BE22" s="27"/>
      <c r="BF22" s="106" t="s">
        <v>2379</v>
      </c>
      <c r="BG22" s="270" t="s">
        <v>2729</v>
      </c>
      <c r="BH22" s="106" t="s">
        <v>2690</v>
      </c>
      <c r="BJ22" s="1">
        <v>4.2245370370370371E-3</v>
      </c>
      <c r="BK22" s="1">
        <v>4.0046296296296297E-3</v>
      </c>
      <c r="BL22" s="1">
        <v>2.0833333333333335E-4</v>
      </c>
      <c r="BM22" s="1">
        <v>0</v>
      </c>
      <c r="BN22">
        <v>5</v>
      </c>
      <c r="BO22">
        <v>11</v>
      </c>
      <c r="BP22">
        <v>43</v>
      </c>
      <c r="BQ22">
        <v>10</v>
      </c>
      <c r="BR22">
        <v>0</v>
      </c>
      <c r="BS22">
        <v>0</v>
      </c>
      <c r="BT22">
        <v>0</v>
      </c>
      <c r="BU22">
        <v>81.13</v>
      </c>
      <c r="BV22" s="106">
        <f t="shared" si="17"/>
        <v>1</v>
      </c>
      <c r="BW22" s="106"/>
      <c r="BX22" s="27"/>
      <c r="BY22" s="106" t="s">
        <v>2379</v>
      </c>
      <c r="BZ22" s="270" t="s">
        <v>2729</v>
      </c>
      <c r="CA22" s="106" t="s">
        <v>2690</v>
      </c>
      <c r="CC22" s="1">
        <v>0</v>
      </c>
      <c r="CD22" s="1">
        <v>0</v>
      </c>
      <c r="CE22" s="1">
        <v>0</v>
      </c>
      <c r="CF22" s="1">
        <v>0</v>
      </c>
      <c r="CG22">
        <v>0</v>
      </c>
      <c r="CH22">
        <v>0</v>
      </c>
      <c r="CI22">
        <v>28</v>
      </c>
      <c r="CJ22">
        <v>0</v>
      </c>
      <c r="CK22">
        <v>0</v>
      </c>
      <c r="CL22">
        <v>0</v>
      </c>
      <c r="CM22">
        <v>0</v>
      </c>
      <c r="CN22">
        <v>100</v>
      </c>
      <c r="CO22" s="106">
        <f t="shared" si="18"/>
        <v>0</v>
      </c>
      <c r="CP22" s="106"/>
      <c r="CQ22" s="27"/>
      <c r="CR22" s="106" t="s">
        <v>2379</v>
      </c>
      <c r="CS22" s="270" t="s">
        <v>2729</v>
      </c>
      <c r="CT22" s="106" t="s">
        <v>2690</v>
      </c>
      <c r="CV22" s="1">
        <v>0</v>
      </c>
      <c r="CW22" s="1">
        <v>0</v>
      </c>
      <c r="CX22" s="1">
        <v>0</v>
      </c>
      <c r="CY22" s="1">
        <v>0</v>
      </c>
      <c r="CZ22">
        <v>0</v>
      </c>
      <c r="DA22">
        <v>0</v>
      </c>
      <c r="DB22">
        <v>32</v>
      </c>
      <c r="DC22">
        <v>0</v>
      </c>
      <c r="DD22">
        <v>0</v>
      </c>
      <c r="DE22">
        <v>0</v>
      </c>
      <c r="DF22">
        <v>0</v>
      </c>
      <c r="DG22">
        <v>100</v>
      </c>
      <c r="DH22" s="106">
        <f t="shared" si="19"/>
        <v>0</v>
      </c>
      <c r="DI22" s="106"/>
      <c r="DJ22" s="27"/>
      <c r="DK22" s="106" t="s">
        <v>2379</v>
      </c>
      <c r="DL22" s="270" t="s">
        <v>2729</v>
      </c>
      <c r="DM22" s="106" t="s">
        <v>2690</v>
      </c>
      <c r="DO22" s="1">
        <v>0</v>
      </c>
      <c r="DP22" s="1">
        <v>0</v>
      </c>
      <c r="DQ22" s="1">
        <v>0</v>
      </c>
      <c r="DR22" s="1">
        <v>0</v>
      </c>
      <c r="DS22">
        <v>0</v>
      </c>
      <c r="DT22">
        <v>0</v>
      </c>
      <c r="DU22">
        <v>9</v>
      </c>
      <c r="DV22">
        <v>0</v>
      </c>
      <c r="DW22">
        <v>0</v>
      </c>
      <c r="DX22">
        <v>0</v>
      </c>
      <c r="DY22">
        <v>0</v>
      </c>
      <c r="DZ22">
        <v>100</v>
      </c>
      <c r="EA22" s="106">
        <f t="shared" si="20"/>
        <v>0</v>
      </c>
      <c r="EB22" s="106"/>
      <c r="EC22" s="27" t="e">
        <f t="shared" si="21"/>
        <v>#DIV/0!</v>
      </c>
      <c r="ED22" s="106" t="s">
        <v>2379</v>
      </c>
      <c r="EE22" s="270" t="s">
        <v>2729</v>
      </c>
      <c r="EF22" s="106" t="s">
        <v>2690</v>
      </c>
      <c r="EH22" s="1">
        <v>0</v>
      </c>
      <c r="EI22" s="1">
        <v>0</v>
      </c>
      <c r="EJ22" s="1">
        <v>0</v>
      </c>
      <c r="EK22" s="1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 s="106">
        <f t="shared" si="22"/>
        <v>0</v>
      </c>
      <c r="EU22" s="106"/>
      <c r="EV22" s="27" t="e">
        <f t="shared" si="23"/>
        <v>#DIV/0!</v>
      </c>
      <c r="EW22" s="106" t="s">
        <v>2379</v>
      </c>
      <c r="EX22" s="270" t="s">
        <v>2729</v>
      </c>
      <c r="EY22" s="106" t="s">
        <v>2690</v>
      </c>
      <c r="FA22" s="1">
        <v>2.7199074074074074E-3</v>
      </c>
      <c r="FB22" s="1">
        <v>2.7083333333333334E-3</v>
      </c>
      <c r="FC22" s="1">
        <v>0</v>
      </c>
      <c r="FD22" s="1">
        <v>0</v>
      </c>
      <c r="FE22">
        <v>1</v>
      </c>
      <c r="FF22">
        <v>12</v>
      </c>
      <c r="FG22">
        <v>15</v>
      </c>
      <c r="FH22">
        <v>13</v>
      </c>
      <c r="FI22">
        <v>0</v>
      </c>
      <c r="FJ22">
        <v>0</v>
      </c>
      <c r="FK22">
        <v>0</v>
      </c>
      <c r="FL22">
        <v>53.57</v>
      </c>
      <c r="FM22" s="106">
        <f t="shared" si="24"/>
        <v>-1</v>
      </c>
      <c r="FN22" s="106"/>
      <c r="FO22" s="27" t="e">
        <f t="shared" si="52"/>
        <v>#DIV/0!</v>
      </c>
      <c r="FP22" s="106" t="s">
        <v>2379</v>
      </c>
      <c r="FQ22" s="270" t="s">
        <v>2729</v>
      </c>
      <c r="FR22" s="106" t="s">
        <v>2690</v>
      </c>
      <c r="FT22" s="1">
        <v>6.2500000000000001E-4</v>
      </c>
      <c r="FU22" s="1">
        <v>6.2500000000000001E-4</v>
      </c>
      <c r="FV22" s="1">
        <v>0</v>
      </c>
      <c r="FW22" s="1">
        <v>0</v>
      </c>
      <c r="FX22">
        <v>1</v>
      </c>
      <c r="FY22">
        <v>1</v>
      </c>
      <c r="FZ22">
        <v>2</v>
      </c>
      <c r="GA22">
        <v>2</v>
      </c>
      <c r="GB22">
        <v>0</v>
      </c>
      <c r="GC22">
        <v>0</v>
      </c>
      <c r="GD22">
        <v>0</v>
      </c>
      <c r="GE22">
        <v>50</v>
      </c>
      <c r="GF22" s="106">
        <f t="shared" si="25"/>
        <v>-1</v>
      </c>
      <c r="GG22" s="106"/>
      <c r="GH22" s="27" t="e">
        <f t="shared" si="73"/>
        <v>#DIV/0!</v>
      </c>
      <c r="GI22" s="106" t="s">
        <v>2379</v>
      </c>
      <c r="GJ22" s="270" t="s">
        <v>2729</v>
      </c>
      <c r="GK22" s="106" t="s">
        <v>2690</v>
      </c>
      <c r="GM22" s="1">
        <v>7.8009259259259256E-3</v>
      </c>
      <c r="GN22" s="1">
        <v>3.3912037037037036E-3</v>
      </c>
      <c r="GO22" s="1">
        <v>3.9930555555555561E-3</v>
      </c>
      <c r="GP22" s="1">
        <v>4.0509259259259258E-4</v>
      </c>
      <c r="GQ22">
        <v>1</v>
      </c>
      <c r="GR22">
        <v>6</v>
      </c>
      <c r="GS22">
        <v>15</v>
      </c>
      <c r="GT22">
        <v>0</v>
      </c>
      <c r="GU22">
        <v>0</v>
      </c>
      <c r="GV22">
        <v>0</v>
      </c>
      <c r="GW22">
        <v>0</v>
      </c>
      <c r="GX22">
        <v>100</v>
      </c>
      <c r="GY22">
        <f t="shared" si="26"/>
        <v>6</v>
      </c>
      <c r="GZ22" s="106"/>
      <c r="HA22" s="27"/>
      <c r="HB22" s="106" t="s">
        <v>2379</v>
      </c>
      <c r="HC22" s="270" t="s">
        <v>2729</v>
      </c>
      <c r="HD22" s="106" t="s">
        <v>2690</v>
      </c>
      <c r="HF22" s="1">
        <v>7.8009259259259256E-3</v>
      </c>
      <c r="HG22" s="1">
        <v>3.3912037037037036E-3</v>
      </c>
      <c r="HH22" s="1">
        <v>3.9930555555555561E-3</v>
      </c>
      <c r="HI22" s="1">
        <v>4.0509259259259258E-4</v>
      </c>
      <c r="HJ22">
        <v>1</v>
      </c>
      <c r="HK22">
        <v>6</v>
      </c>
      <c r="HL22">
        <v>21</v>
      </c>
      <c r="HM22">
        <v>1</v>
      </c>
      <c r="HN22">
        <v>0</v>
      </c>
      <c r="HO22">
        <v>0</v>
      </c>
      <c r="HP22">
        <v>0</v>
      </c>
      <c r="HQ22">
        <v>95.45</v>
      </c>
      <c r="HR22">
        <f t="shared" si="27"/>
        <v>5</v>
      </c>
      <c r="HS22" s="106"/>
      <c r="HT22" s="27"/>
      <c r="HU22" s="106" t="s">
        <v>2379</v>
      </c>
      <c r="HV22" s="270" t="s">
        <v>2729</v>
      </c>
      <c r="HW22" s="106" t="s">
        <v>2690</v>
      </c>
      <c r="HY22" s="1">
        <v>7.407407407407407E-4</v>
      </c>
      <c r="HZ22" s="1">
        <v>7.407407407407407E-4</v>
      </c>
      <c r="IA22" s="1">
        <v>0</v>
      </c>
      <c r="IB22" s="1">
        <v>0</v>
      </c>
      <c r="IC22">
        <v>1</v>
      </c>
      <c r="ID22">
        <v>1</v>
      </c>
      <c r="IE22">
        <v>18</v>
      </c>
      <c r="IF22">
        <v>0</v>
      </c>
      <c r="IG22">
        <v>0</v>
      </c>
      <c r="IH22">
        <v>0</v>
      </c>
      <c r="II22">
        <v>0</v>
      </c>
      <c r="IJ22">
        <v>100</v>
      </c>
      <c r="IK22">
        <f t="shared" si="28"/>
        <v>1</v>
      </c>
      <c r="IL22" s="106"/>
      <c r="IM22" s="27"/>
      <c r="IN22" s="106" t="s">
        <v>2379</v>
      </c>
      <c r="IO22" s="270" t="s">
        <v>2729</v>
      </c>
      <c r="IP22" s="106" t="s">
        <v>2690</v>
      </c>
      <c r="IR22" s="1" t="e">
        <v>#N/A</v>
      </c>
      <c r="IS22" s="1" t="e">
        <v>#N/A</v>
      </c>
      <c r="IT22" s="1" t="e">
        <v>#N/A</v>
      </c>
      <c r="IU22" s="1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D22" t="e">
        <f t="shared" si="29"/>
        <v>#N/A</v>
      </c>
      <c r="JE22" s="106"/>
      <c r="JF22" s="27"/>
      <c r="JG22" s="106" t="s">
        <v>2379</v>
      </c>
      <c r="JH22" s="270" t="s">
        <v>2729</v>
      </c>
      <c r="JI22" s="106" t="s">
        <v>2690</v>
      </c>
      <c r="JK22" s="1" t="e">
        <v>#N/A</v>
      </c>
      <c r="JL22" s="1" t="e">
        <v>#N/A</v>
      </c>
      <c r="JM22" s="1" t="e">
        <v>#N/A</v>
      </c>
      <c r="JN22" s="1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W22" t="e">
        <f t="shared" si="30"/>
        <v>#N/A</v>
      </c>
      <c r="JX22" s="106"/>
      <c r="JY22" s="27"/>
      <c r="JZ22" s="106" t="s">
        <v>2379</v>
      </c>
      <c r="KA22" s="270" t="s">
        <v>2729</v>
      </c>
      <c r="KB22" s="106" t="s">
        <v>2690</v>
      </c>
      <c r="KD22" s="1" t="e">
        <v>#N/A</v>
      </c>
      <c r="KE22" s="1" t="e">
        <v>#N/A</v>
      </c>
      <c r="KF22" s="1" t="e">
        <v>#N/A</v>
      </c>
      <c r="KG22" s="1" t="e">
        <v>#N/A</v>
      </c>
      <c r="KH22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t="e">
        <f t="shared" si="31"/>
        <v>#N/A</v>
      </c>
      <c r="KQ22" s="106"/>
      <c r="KR22" s="27"/>
      <c r="KS22" s="106" t="s">
        <v>2379</v>
      </c>
      <c r="KT22" s="270" t="s">
        <v>2729</v>
      </c>
      <c r="KU22" s="106" t="s">
        <v>2690</v>
      </c>
      <c r="KW22" s="1" t="e">
        <v>#N/A</v>
      </c>
      <c r="KX22" s="1" t="e">
        <v>#N/A</v>
      </c>
      <c r="KY22" s="1" t="e">
        <v>#N/A</v>
      </c>
      <c r="KZ22" s="1" t="e">
        <v>#N/A</v>
      </c>
      <c r="LA22" t="e">
        <v>#N/A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f t="shared" si="32"/>
        <v>#N/A</v>
      </c>
      <c r="LJ22" s="106"/>
      <c r="LK22" s="27"/>
      <c r="LL22" s="106" t="s">
        <v>2379</v>
      </c>
      <c r="LM22" s="270" t="s">
        <v>2729</v>
      </c>
      <c r="LN22" s="106" t="s">
        <v>2690</v>
      </c>
      <c r="LP22" s="1" t="e">
        <v>#N/A</v>
      </c>
      <c r="LQ22" s="1" t="e">
        <v>#N/A</v>
      </c>
      <c r="LR22" s="1" t="e">
        <v>#N/A</v>
      </c>
      <c r="LS22" s="1" t="e">
        <v>#N/A</v>
      </c>
      <c r="LT22" t="e">
        <v>#N/A</v>
      </c>
      <c r="LU22" t="e">
        <v>#N/A</v>
      </c>
      <c r="LV22" t="e">
        <v>#N/A</v>
      </c>
      <c r="LW22" t="e">
        <v>#N/A</v>
      </c>
      <c r="LX22" t="e">
        <v>#N/A</v>
      </c>
      <c r="LY22" t="e">
        <v>#N/A</v>
      </c>
      <c r="LZ22" t="e">
        <v>#N/A</v>
      </c>
      <c r="MA22" t="e">
        <v>#N/A</v>
      </c>
      <c r="MB22" t="e">
        <f t="shared" si="33"/>
        <v>#N/A</v>
      </c>
      <c r="MC22" s="106"/>
      <c r="MD22" s="27"/>
      <c r="ME22" s="106" t="s">
        <v>2379</v>
      </c>
      <c r="MF22" s="270" t="s">
        <v>2729</v>
      </c>
      <c r="MG22" s="106" t="s">
        <v>2690</v>
      </c>
      <c r="MI22" s="1">
        <v>8.7245370370370376E-2</v>
      </c>
      <c r="MJ22" s="1">
        <v>3.9571759259259258E-2</v>
      </c>
      <c r="MK22" s="1">
        <v>3.0138888888888885E-2</v>
      </c>
      <c r="ML22" s="1">
        <v>1.7523148148148149E-2</v>
      </c>
      <c r="MM22">
        <v>8</v>
      </c>
      <c r="MN22">
        <v>64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f t="shared" si="34"/>
        <v>64</v>
      </c>
      <c r="MV22" s="106">
        <v>1067</v>
      </c>
      <c r="MW22" s="27">
        <f t="shared" ref="MW22" si="126">MU22/MV22*100</f>
        <v>5.998125585754452</v>
      </c>
      <c r="MX22" s="106" t="s">
        <v>2379</v>
      </c>
      <c r="MY22" s="270" t="s">
        <v>2729</v>
      </c>
      <c r="MZ22" s="106" t="s">
        <v>2690</v>
      </c>
      <c r="NB22" s="1">
        <v>0.31800925925925927</v>
      </c>
      <c r="NC22" s="1">
        <v>0.25024305555555554</v>
      </c>
      <c r="ND22" s="1">
        <v>2.3287037037037037E-2</v>
      </c>
      <c r="NE22" s="1">
        <v>4.4467592592592593E-2</v>
      </c>
      <c r="NF22">
        <v>32</v>
      </c>
      <c r="NG22">
        <v>452</v>
      </c>
      <c r="NH22">
        <v>2</v>
      </c>
      <c r="NI22">
        <v>0</v>
      </c>
      <c r="NJ22">
        <v>0</v>
      </c>
      <c r="NK22">
        <v>0</v>
      </c>
      <c r="NL22">
        <v>0</v>
      </c>
      <c r="NM22">
        <v>100</v>
      </c>
      <c r="NN22">
        <f t="shared" si="36"/>
        <v>452</v>
      </c>
      <c r="NO22" s="106">
        <v>1067</v>
      </c>
      <c r="NP22" s="27">
        <f t="shared" ref="NP22" si="127">NN22/NO22*100</f>
        <v>42.361761949390811</v>
      </c>
      <c r="NQ22" s="106" t="s">
        <v>2379</v>
      </c>
      <c r="NR22" s="270" t="s">
        <v>2729</v>
      </c>
      <c r="NS22" s="106" t="s">
        <v>2690</v>
      </c>
      <c r="NU22" s="1">
        <v>0.18717592592592591</v>
      </c>
      <c r="NV22" s="1">
        <v>0.13939814814814813</v>
      </c>
      <c r="NW22" s="1">
        <v>1.8310185185185186E-2</v>
      </c>
      <c r="NX22" s="1">
        <v>2.9456018518518517E-2</v>
      </c>
      <c r="NY22">
        <v>65</v>
      </c>
      <c r="NZ22">
        <v>541</v>
      </c>
      <c r="OA22">
        <v>215</v>
      </c>
      <c r="OB22">
        <v>33</v>
      </c>
      <c r="OC22">
        <v>0</v>
      </c>
      <c r="OD22">
        <v>0</v>
      </c>
      <c r="OE22">
        <v>0</v>
      </c>
      <c r="OF22">
        <v>86.69</v>
      </c>
      <c r="OG22">
        <f t="shared" si="38"/>
        <v>508</v>
      </c>
      <c r="OH22" s="106">
        <v>1067</v>
      </c>
      <c r="OI22" s="27">
        <f t="shared" ref="OI22" si="128">OG22/OH22*100</f>
        <v>47.610121836925963</v>
      </c>
      <c r="OJ22" s="106" t="s">
        <v>2379</v>
      </c>
      <c r="OK22" s="270" t="s">
        <v>2729</v>
      </c>
      <c r="OL22" s="106" t="s">
        <v>2690</v>
      </c>
      <c r="ON22" s="1">
        <v>0.34083333333333332</v>
      </c>
      <c r="OO22" s="1">
        <v>0.26715277777777779</v>
      </c>
      <c r="OP22" s="1">
        <v>2.5659722222222223E-2</v>
      </c>
      <c r="OQ22" s="1">
        <v>4.7997685185185185E-2</v>
      </c>
      <c r="OR22">
        <v>80</v>
      </c>
      <c r="OS22">
        <v>976</v>
      </c>
      <c r="OT22">
        <v>117</v>
      </c>
      <c r="OU22">
        <v>24</v>
      </c>
      <c r="OV22">
        <v>0</v>
      </c>
      <c r="OW22">
        <v>0</v>
      </c>
      <c r="OX22">
        <v>0</v>
      </c>
      <c r="OY22">
        <v>82.98</v>
      </c>
      <c r="OZ22">
        <f t="shared" si="39"/>
        <v>952</v>
      </c>
      <c r="PA22" s="106">
        <v>1067</v>
      </c>
      <c r="PB22" s="27">
        <f t="shared" ref="PB22" si="129">OZ22/PA22*100</f>
        <v>89.222118088097474</v>
      </c>
      <c r="PC22" s="106" t="s">
        <v>2379</v>
      </c>
      <c r="PD22" s="270" t="s">
        <v>2729</v>
      </c>
      <c r="PE22" s="106" t="s">
        <v>2690</v>
      </c>
      <c r="PG22" s="1">
        <v>0.20156250000000001</v>
      </c>
      <c r="PH22" s="1">
        <v>0.16671296296296298</v>
      </c>
      <c r="PI22" s="1">
        <v>9.5949074074074079E-3</v>
      </c>
      <c r="PJ22" s="1">
        <v>2.5243055555555557E-2</v>
      </c>
      <c r="PK22">
        <v>44</v>
      </c>
      <c r="PL22">
        <v>597</v>
      </c>
      <c r="PM22">
        <v>415</v>
      </c>
      <c r="PN22">
        <v>26</v>
      </c>
      <c r="PO22">
        <v>0</v>
      </c>
      <c r="PP22">
        <v>0</v>
      </c>
      <c r="PQ22">
        <v>0</v>
      </c>
      <c r="PR22">
        <v>94.1</v>
      </c>
      <c r="PS22">
        <f t="shared" si="40"/>
        <v>571</v>
      </c>
      <c r="PT22" s="106">
        <v>1067</v>
      </c>
      <c r="PU22" s="27">
        <f t="shared" ref="PU22" si="130">PS22/PT22*100</f>
        <v>53.514526710402997</v>
      </c>
      <c r="PV22" s="106" t="s">
        <v>2379</v>
      </c>
      <c r="PW22" s="270" t="s">
        <v>2729</v>
      </c>
      <c r="PX22" s="106" t="s">
        <v>2690</v>
      </c>
      <c r="PZ22" s="1">
        <v>0.29040509259259256</v>
      </c>
      <c r="QA22" s="1">
        <v>0.25555555555555559</v>
      </c>
      <c r="QB22" s="1">
        <v>1.3020833333333334E-2</v>
      </c>
      <c r="QC22" s="1">
        <v>2.1817129629629631E-2</v>
      </c>
      <c r="QD22">
        <v>63</v>
      </c>
      <c r="QE22">
        <v>908</v>
      </c>
      <c r="QF22">
        <v>584</v>
      </c>
      <c r="QG22">
        <v>32</v>
      </c>
      <c r="QH22">
        <v>0</v>
      </c>
      <c r="QI22">
        <v>0</v>
      </c>
      <c r="QJ22">
        <v>0</v>
      </c>
      <c r="QK22">
        <v>94.81</v>
      </c>
      <c r="QL22">
        <f t="shared" si="41"/>
        <v>876</v>
      </c>
      <c r="QM22" s="106">
        <v>1067</v>
      </c>
      <c r="QN22" s="27">
        <f t="shared" ref="QN22" si="131">QL22/QM22*100</f>
        <v>82.099343955014064</v>
      </c>
      <c r="QO22" s="106" t="s">
        <v>2379</v>
      </c>
      <c r="QP22" s="270" t="s">
        <v>2729</v>
      </c>
      <c r="QQ22" s="106" t="s">
        <v>2690</v>
      </c>
      <c r="QS22" s="1">
        <v>0.32547453703703705</v>
      </c>
      <c r="QT22" s="1">
        <v>0.26013888888888886</v>
      </c>
      <c r="QU22" s="1">
        <v>2.8449074074074075E-2</v>
      </c>
      <c r="QV22" s="1">
        <v>3.6874999999999998E-2</v>
      </c>
      <c r="QW22">
        <v>48</v>
      </c>
      <c r="QX22">
        <v>914</v>
      </c>
      <c r="QY22">
        <v>530</v>
      </c>
      <c r="QZ22">
        <v>32</v>
      </c>
      <c r="RA22">
        <v>0</v>
      </c>
      <c r="RB22">
        <v>0</v>
      </c>
      <c r="RC22">
        <v>0</v>
      </c>
      <c r="RD22">
        <v>94.31</v>
      </c>
      <c r="RE22">
        <f t="shared" si="42"/>
        <v>882</v>
      </c>
      <c r="RF22" s="106">
        <v>1067</v>
      </c>
      <c r="RG22" s="27">
        <f t="shared" ref="RG22" si="132">RE22/RF22*100</f>
        <v>82.661668228678536</v>
      </c>
      <c r="RH22" s="106" t="s">
        <v>2379</v>
      </c>
      <c r="RI22" s="270" t="s">
        <v>2729</v>
      </c>
      <c r="RJ22" s="106" t="s">
        <v>2690</v>
      </c>
      <c r="RL22" s="1">
        <v>0.36232638888888885</v>
      </c>
      <c r="RM22" s="1">
        <v>0.26402777777777781</v>
      </c>
      <c r="RN22" s="1">
        <v>5.5694444444444442E-2</v>
      </c>
      <c r="RO22" s="1">
        <v>4.2592592592592592E-2</v>
      </c>
      <c r="RP22">
        <v>56</v>
      </c>
      <c r="RQ22">
        <v>792</v>
      </c>
      <c r="RR22">
        <v>648</v>
      </c>
      <c r="RS22">
        <v>62</v>
      </c>
      <c r="RT22">
        <v>0</v>
      </c>
      <c r="RU22">
        <v>0</v>
      </c>
      <c r="RV22">
        <v>0</v>
      </c>
      <c r="RW22">
        <v>91.27</v>
      </c>
      <c r="RX22">
        <f t="shared" si="43"/>
        <v>730</v>
      </c>
      <c r="RY22" s="106">
        <v>800</v>
      </c>
      <c r="RZ22" s="27">
        <f t="shared" ref="RZ22" si="133">RX22/RY22*100</f>
        <v>91.25</v>
      </c>
      <c r="SA22" s="106" t="s">
        <v>2379</v>
      </c>
      <c r="SB22" s="270" t="s">
        <v>2729</v>
      </c>
      <c r="SC22" s="106" t="s">
        <v>2690</v>
      </c>
      <c r="SE22" s="1">
        <v>0</v>
      </c>
      <c r="SF22" s="1">
        <v>0</v>
      </c>
      <c r="SG22" s="1">
        <v>0</v>
      </c>
      <c r="SH22" s="1">
        <v>0</v>
      </c>
      <c r="SI22">
        <v>0</v>
      </c>
      <c r="SJ22">
        <v>0</v>
      </c>
      <c r="SK22">
        <v>90</v>
      </c>
      <c r="SL22">
        <v>6</v>
      </c>
      <c r="SM22">
        <v>0</v>
      </c>
      <c r="SN22">
        <v>0</v>
      </c>
      <c r="SO22">
        <v>0</v>
      </c>
      <c r="SP22">
        <v>93.75</v>
      </c>
      <c r="SQ22">
        <f t="shared" si="44"/>
        <v>-6</v>
      </c>
      <c r="SR22" s="106"/>
      <c r="SS22" s="27"/>
      <c r="ST22" s="106" t="s">
        <v>2379</v>
      </c>
      <c r="SU22" s="270" t="s">
        <v>2729</v>
      </c>
      <c r="SV22" s="106" t="s">
        <v>2690</v>
      </c>
      <c r="SX22" s="1">
        <v>0.31787037037037036</v>
      </c>
      <c r="SY22" s="1">
        <v>0.21068287037037037</v>
      </c>
      <c r="SZ22" s="1">
        <v>4.2013888888888885E-2</v>
      </c>
      <c r="TA22" s="1">
        <v>6.5162037037037032E-2</v>
      </c>
      <c r="TB22">
        <v>36</v>
      </c>
      <c r="TC22">
        <v>528</v>
      </c>
      <c r="TD22">
        <v>262</v>
      </c>
      <c r="TE22">
        <v>20</v>
      </c>
      <c r="TF22">
        <v>0</v>
      </c>
      <c r="TG22">
        <v>0</v>
      </c>
      <c r="TH22">
        <v>0</v>
      </c>
      <c r="TI22">
        <v>92.91</v>
      </c>
      <c r="TJ22">
        <f t="shared" si="45"/>
        <v>508</v>
      </c>
      <c r="TK22" s="106">
        <v>1067</v>
      </c>
      <c r="TL22" s="27">
        <f t="shared" ref="TL22" si="134">TJ22/TK22*100</f>
        <v>47.610121836925963</v>
      </c>
    </row>
    <row r="23" spans="1:532">
      <c r="A23" s="106" t="s">
        <v>2380</v>
      </c>
      <c r="B23" s="270" t="s">
        <v>2729</v>
      </c>
      <c r="C23" s="106" t="s">
        <v>2690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s="106" t="e">
        <f t="shared" si="14"/>
        <v>#N/A</v>
      </c>
      <c r="R23" s="106"/>
      <c r="S23" s="27" t="e">
        <f t="shared" si="46"/>
        <v>#N/A</v>
      </c>
      <c r="T23" s="106" t="s">
        <v>2380</v>
      </c>
      <c r="U23" s="270" t="s">
        <v>2729</v>
      </c>
      <c r="V23" s="106" t="s">
        <v>2690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s="106" t="e">
        <f t="shared" si="15"/>
        <v>#N/A</v>
      </c>
      <c r="AK23" s="106"/>
      <c r="AL23" s="27" t="e">
        <f t="shared" ref="AL23:AL27" si="135">AJ23/AK23*100</f>
        <v>#N/A</v>
      </c>
      <c r="AM23" s="106" t="s">
        <v>2380</v>
      </c>
      <c r="AN23" s="270" t="s">
        <v>2729</v>
      </c>
      <c r="AO23" s="106" t="s">
        <v>2690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s="106" t="e">
        <f t="shared" si="16"/>
        <v>#N/A</v>
      </c>
      <c r="BD23" s="106"/>
      <c r="BE23" s="27" t="e">
        <f t="shared" ref="BE23:BE27" si="136">BC23/BD23*100</f>
        <v>#N/A</v>
      </c>
      <c r="BF23" s="106" t="s">
        <v>2380</v>
      </c>
      <c r="BG23" s="270" t="s">
        <v>2729</v>
      </c>
      <c r="BH23" s="106" t="s">
        <v>2690</v>
      </c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s="106" t="e">
        <f t="shared" si="17"/>
        <v>#N/A</v>
      </c>
      <c r="BW23" s="106"/>
      <c r="BX23" s="27" t="e">
        <f t="shared" ref="BX23:BX27" si="137">BV23/BW23*100</f>
        <v>#N/A</v>
      </c>
      <c r="BY23" s="106" t="s">
        <v>2380</v>
      </c>
      <c r="BZ23" s="270" t="s">
        <v>2729</v>
      </c>
      <c r="CA23" s="106" t="s">
        <v>2690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s="106" t="e">
        <f t="shared" si="18"/>
        <v>#N/A</v>
      </c>
      <c r="CP23" s="106"/>
      <c r="CQ23" s="27" t="e">
        <f t="shared" ref="CQ23:CQ27" si="138">CO23/CP23*100</f>
        <v>#N/A</v>
      </c>
      <c r="CR23" s="106" t="s">
        <v>2380</v>
      </c>
      <c r="CS23" s="270" t="s">
        <v>2729</v>
      </c>
      <c r="CT23" s="106" t="s">
        <v>2690</v>
      </c>
      <c r="CV23" t="e">
        <v>#N/A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s="106" t="e">
        <f t="shared" si="19"/>
        <v>#N/A</v>
      </c>
      <c r="DI23" s="106"/>
      <c r="DJ23" s="27" t="e">
        <f t="shared" ref="DJ23:DJ27" si="139">DH23/DI23*100</f>
        <v>#N/A</v>
      </c>
      <c r="DK23" s="106" t="s">
        <v>2380</v>
      </c>
      <c r="DL23" s="270" t="s">
        <v>2729</v>
      </c>
      <c r="DM23" s="106" t="s">
        <v>2690</v>
      </c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s="106" t="e">
        <f t="shared" si="20"/>
        <v>#N/A</v>
      </c>
      <c r="EB23" s="106"/>
      <c r="EC23" s="27" t="e">
        <f t="shared" si="21"/>
        <v>#N/A</v>
      </c>
      <c r="ED23" s="106" t="s">
        <v>2380</v>
      </c>
      <c r="EE23" s="270" t="s">
        <v>2729</v>
      </c>
      <c r="EF23" s="106" t="s">
        <v>2690</v>
      </c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s="106" t="e">
        <f t="shared" si="22"/>
        <v>#N/A</v>
      </c>
      <c r="EU23" s="106"/>
      <c r="EV23" s="27" t="e">
        <f t="shared" si="23"/>
        <v>#N/A</v>
      </c>
      <c r="EW23" s="106" t="s">
        <v>2380</v>
      </c>
      <c r="EX23" s="270" t="s">
        <v>2729</v>
      </c>
      <c r="EY23" s="106" t="s">
        <v>2690</v>
      </c>
      <c r="FA23" t="e">
        <v>#N/A</v>
      </c>
      <c r="FB23" t="e">
        <v>#N/A</v>
      </c>
      <c r="FC23" t="e">
        <v>#N/A</v>
      </c>
      <c r="FD23" t="e">
        <v>#N/A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s="106" t="e">
        <f t="shared" si="24"/>
        <v>#N/A</v>
      </c>
      <c r="FN23" s="106"/>
      <c r="FO23" s="27" t="e">
        <f t="shared" si="52"/>
        <v>#N/A</v>
      </c>
      <c r="FP23" s="106" t="s">
        <v>2380</v>
      </c>
      <c r="FQ23" s="270" t="s">
        <v>2729</v>
      </c>
      <c r="FR23" s="106" t="s">
        <v>2690</v>
      </c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s="106" t="e">
        <f t="shared" si="25"/>
        <v>#N/A</v>
      </c>
      <c r="GG23" s="106"/>
      <c r="GH23" s="27" t="e">
        <f t="shared" ref="GH23:GH27" si="140">GF23/GG23*100</f>
        <v>#N/A</v>
      </c>
      <c r="GI23" s="106" t="s">
        <v>2380</v>
      </c>
      <c r="GJ23" s="270" t="s">
        <v>2729</v>
      </c>
      <c r="GK23" s="106" t="s">
        <v>2690</v>
      </c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t="e">
        <f t="shared" si="26"/>
        <v>#N/A</v>
      </c>
      <c r="GZ23" s="106"/>
      <c r="HA23" s="27"/>
      <c r="HB23" s="106" t="s">
        <v>2380</v>
      </c>
      <c r="HC23" s="270" t="s">
        <v>2729</v>
      </c>
      <c r="HD23" s="106" t="s">
        <v>2690</v>
      </c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t="e">
        <f t="shared" si="27"/>
        <v>#N/A</v>
      </c>
      <c r="HS23" s="106"/>
      <c r="HT23" s="27"/>
      <c r="HU23" s="106" t="s">
        <v>2380</v>
      </c>
      <c r="HV23" s="270" t="s">
        <v>2729</v>
      </c>
      <c r="HW23" s="106" t="s">
        <v>2690</v>
      </c>
      <c r="HY23" t="e">
        <v>#N/A</v>
      </c>
      <c r="HZ23" t="e">
        <v>#N/A</v>
      </c>
      <c r="IA23" t="e">
        <v>#N/A</v>
      </c>
      <c r="IB23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t="e">
        <f t="shared" si="28"/>
        <v>#N/A</v>
      </c>
      <c r="IL23" s="106"/>
      <c r="IM23" s="27"/>
      <c r="IN23" s="106" t="s">
        <v>2380</v>
      </c>
      <c r="IO23" s="270" t="s">
        <v>2729</v>
      </c>
      <c r="IP23" s="106" t="s">
        <v>2690</v>
      </c>
      <c r="IR23" t="e">
        <v>#N/A</v>
      </c>
      <c r="IS23" t="e">
        <v>#N/A</v>
      </c>
      <c r="IT23" t="e">
        <v>#N/A</v>
      </c>
      <c r="IU23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t="e">
        <f t="shared" si="29"/>
        <v>#N/A</v>
      </c>
      <c r="JE23" s="106"/>
      <c r="JF23" s="27"/>
      <c r="JG23" s="106" t="s">
        <v>2380</v>
      </c>
      <c r="JH23" s="270" t="s">
        <v>2729</v>
      </c>
      <c r="JI23" s="106" t="s">
        <v>2690</v>
      </c>
      <c r="JK23" t="e">
        <v>#N/A</v>
      </c>
      <c r="JL23" t="e">
        <v>#N/A</v>
      </c>
      <c r="JM23" t="e">
        <v>#N/A</v>
      </c>
      <c r="JN23" t="e">
        <v>#N/A</v>
      </c>
      <c r="JO23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W23" t="e">
        <f t="shared" si="30"/>
        <v>#N/A</v>
      </c>
      <c r="JX23" s="106"/>
      <c r="JY23" s="27"/>
      <c r="JZ23" s="106" t="s">
        <v>2380</v>
      </c>
      <c r="KA23" s="270" t="s">
        <v>2729</v>
      </c>
      <c r="KB23" s="106" t="s">
        <v>2690</v>
      </c>
      <c r="KD23" t="e">
        <v>#N/A</v>
      </c>
      <c r="KE23" t="e">
        <v>#N/A</v>
      </c>
      <c r="KF23" t="e">
        <v>#N/A</v>
      </c>
      <c r="KG23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t="e">
        <f t="shared" si="31"/>
        <v>#N/A</v>
      </c>
      <c r="KQ23" s="106"/>
      <c r="KR23" s="27"/>
      <c r="KS23" s="106" t="s">
        <v>2380</v>
      </c>
      <c r="KT23" s="270" t="s">
        <v>2729</v>
      </c>
      <c r="KU23" s="106" t="s">
        <v>2690</v>
      </c>
      <c r="KW23" t="e">
        <v>#N/A</v>
      </c>
      <c r="KX23" t="e">
        <v>#N/A</v>
      </c>
      <c r="KY23" t="e">
        <v>#N/A</v>
      </c>
      <c r="KZ23" t="e">
        <v>#N/A</v>
      </c>
      <c r="LA23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f t="shared" si="32"/>
        <v>#N/A</v>
      </c>
      <c r="LJ23" s="106"/>
      <c r="LK23" s="27"/>
      <c r="LL23" s="106" t="s">
        <v>2380</v>
      </c>
      <c r="LM23" s="270" t="s">
        <v>2729</v>
      </c>
      <c r="LN23" s="106" t="s">
        <v>2690</v>
      </c>
      <c r="LP23" t="e">
        <v>#N/A</v>
      </c>
      <c r="LQ23" t="e">
        <v>#N/A</v>
      </c>
      <c r="LR23" t="e">
        <v>#N/A</v>
      </c>
      <c r="LS23" t="e">
        <v>#N/A</v>
      </c>
      <c r="LT23" t="e">
        <v>#N/A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B23" t="e">
        <f t="shared" si="33"/>
        <v>#N/A</v>
      </c>
      <c r="MC23" s="106"/>
      <c r="MD23" s="27"/>
      <c r="ME23" s="106" t="s">
        <v>2380</v>
      </c>
      <c r="MF23" s="270" t="s">
        <v>2729</v>
      </c>
      <c r="MG23" s="106" t="s">
        <v>2690</v>
      </c>
      <c r="MI23" t="e">
        <v>#N/A</v>
      </c>
      <c r="MJ23" t="e">
        <v>#N/A</v>
      </c>
      <c r="MK23" t="e">
        <v>#N/A</v>
      </c>
      <c r="ML23" t="e">
        <v>#N/A</v>
      </c>
      <c r="MM23" t="e">
        <v>#N/A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U23" t="e">
        <f t="shared" si="34"/>
        <v>#N/A</v>
      </c>
      <c r="MV23" s="106"/>
      <c r="MW23" s="27"/>
      <c r="MX23" s="106" t="s">
        <v>2380</v>
      </c>
      <c r="MY23" s="270" t="s">
        <v>2729</v>
      </c>
      <c r="MZ23" s="106" t="s">
        <v>2690</v>
      </c>
      <c r="NB23" t="e">
        <v>#N/A</v>
      </c>
      <c r="NC23" t="e">
        <v>#N/A</v>
      </c>
      <c r="ND23" t="e">
        <v>#N/A</v>
      </c>
      <c r="NE23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t="e">
        <f t="shared" si="36"/>
        <v>#N/A</v>
      </c>
      <c r="NO23" s="106"/>
      <c r="NP23" s="27"/>
      <c r="NQ23" s="106" t="s">
        <v>2380</v>
      </c>
      <c r="NR23" s="270" t="s">
        <v>2729</v>
      </c>
      <c r="NS23" s="106" t="s">
        <v>2690</v>
      </c>
      <c r="NU23" t="e">
        <v>#N/A</v>
      </c>
      <c r="NV23" t="e">
        <v>#N/A</v>
      </c>
      <c r="NW23" t="e">
        <v>#N/A</v>
      </c>
      <c r="NX23" t="e">
        <v>#N/A</v>
      </c>
      <c r="NY23" t="e">
        <v>#N/A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H23" s="106"/>
      <c r="OI23" s="27"/>
      <c r="OJ23" s="106" t="s">
        <v>2380</v>
      </c>
      <c r="OK23" s="270" t="s">
        <v>2729</v>
      </c>
      <c r="OL23" s="106" t="s">
        <v>2690</v>
      </c>
      <c r="ON23" t="e">
        <v>#N/A</v>
      </c>
      <c r="OO23" t="e">
        <v>#N/A</v>
      </c>
      <c r="OP23" t="e">
        <v>#N/A</v>
      </c>
      <c r="OQ23" t="e">
        <v>#N/A</v>
      </c>
      <c r="OR23" t="e">
        <v>#N/A</v>
      </c>
      <c r="OS23" t="e">
        <v>#N/A</v>
      </c>
      <c r="OT23" t="e">
        <v>#N/A</v>
      </c>
      <c r="OU23" t="e">
        <v>#N/A</v>
      </c>
      <c r="OV23" t="e">
        <v>#N/A</v>
      </c>
      <c r="OW23" t="e">
        <v>#N/A</v>
      </c>
      <c r="OX23" t="e">
        <v>#N/A</v>
      </c>
      <c r="OY23" t="e">
        <v>#N/A</v>
      </c>
      <c r="PA23" s="106"/>
      <c r="PB23" s="27"/>
      <c r="PC23" s="106" t="s">
        <v>2380</v>
      </c>
      <c r="PD23" s="270" t="s">
        <v>2729</v>
      </c>
      <c r="PE23" s="106" t="s">
        <v>2690</v>
      </c>
      <c r="PG23" t="e">
        <v>#N/A</v>
      </c>
      <c r="PH23" t="e">
        <v>#N/A</v>
      </c>
      <c r="PI23" t="e">
        <v>#N/A</v>
      </c>
      <c r="PJ23" t="e">
        <v>#N/A</v>
      </c>
      <c r="PK23" t="e">
        <v>#N/A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t="e">
        <f t="shared" si="40"/>
        <v>#N/A</v>
      </c>
      <c r="PT23" s="106"/>
      <c r="PU23" s="27"/>
      <c r="PV23" s="106" t="s">
        <v>2380</v>
      </c>
      <c r="PW23" s="270" t="s">
        <v>2729</v>
      </c>
      <c r="PX23" s="106" t="s">
        <v>2690</v>
      </c>
      <c r="PZ23" s="1">
        <v>0</v>
      </c>
      <c r="QA23" s="1">
        <v>0</v>
      </c>
      <c r="QB23" s="1">
        <v>0</v>
      </c>
      <c r="QC23" s="1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f t="shared" si="41"/>
        <v>0</v>
      </c>
      <c r="QM23" s="106"/>
      <c r="QN23" s="27"/>
      <c r="QO23" s="106" t="s">
        <v>2380</v>
      </c>
      <c r="QP23" s="270" t="s">
        <v>2729</v>
      </c>
      <c r="QQ23" s="106" t="s">
        <v>2690</v>
      </c>
      <c r="QS23" s="1">
        <v>0</v>
      </c>
      <c r="QT23" s="1">
        <v>0</v>
      </c>
      <c r="QU23" s="1">
        <v>0</v>
      </c>
      <c r="QV23" s="1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f t="shared" si="42"/>
        <v>0</v>
      </c>
      <c r="RF23" s="106"/>
      <c r="RG23" s="27"/>
      <c r="RH23" s="106" t="s">
        <v>2380</v>
      </c>
      <c r="RI23" s="270" t="s">
        <v>2729</v>
      </c>
      <c r="RJ23" s="106" t="s">
        <v>2690</v>
      </c>
      <c r="RL23" s="1">
        <v>0.10704861111111112</v>
      </c>
      <c r="RM23" s="1">
        <v>8.0115740740740737E-2</v>
      </c>
      <c r="RN23" s="1">
        <v>1.6967592592592593E-2</v>
      </c>
      <c r="RO23" s="1">
        <v>9.9537037037037042E-3</v>
      </c>
      <c r="RP23">
        <v>9</v>
      </c>
      <c r="RQ23">
        <v>49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f t="shared" si="43"/>
        <v>49</v>
      </c>
      <c r="RY23" s="106"/>
      <c r="RZ23" s="27"/>
      <c r="SA23" s="106" t="s">
        <v>2380</v>
      </c>
      <c r="SB23" s="270" t="s">
        <v>2729</v>
      </c>
      <c r="SC23" s="106" t="s">
        <v>2690</v>
      </c>
      <c r="SE23" s="1">
        <v>0</v>
      </c>
      <c r="SF23" s="1">
        <v>0</v>
      </c>
      <c r="SG23" s="1">
        <v>0</v>
      </c>
      <c r="SH23" s="1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f t="shared" si="44"/>
        <v>0</v>
      </c>
      <c r="SR23" s="106"/>
      <c r="SS23" s="27"/>
      <c r="ST23" s="106" t="s">
        <v>2380</v>
      </c>
      <c r="SU23" s="270" t="s">
        <v>2729</v>
      </c>
      <c r="SV23" s="106" t="s">
        <v>2690</v>
      </c>
      <c r="SX23" s="1">
        <v>0.36446759259259259</v>
      </c>
      <c r="SY23" s="1">
        <v>0.18490740740740741</v>
      </c>
      <c r="SZ23" s="1">
        <v>0.14901620370370369</v>
      </c>
      <c r="TA23" s="1">
        <v>3.0532407407407411E-2</v>
      </c>
      <c r="TB23">
        <v>9</v>
      </c>
      <c r="TC23">
        <v>84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f t="shared" si="45"/>
        <v>84</v>
      </c>
      <c r="TK23" s="106"/>
      <c r="TL23" s="27"/>
    </row>
    <row r="24" spans="1:532">
      <c r="A24" s="106" t="s">
        <v>2375</v>
      </c>
      <c r="B24" s="270" t="s">
        <v>2729</v>
      </c>
      <c r="C24" s="106" t="s">
        <v>2690</v>
      </c>
      <c r="E24" s="1">
        <v>0</v>
      </c>
      <c r="F24" s="1">
        <v>0</v>
      </c>
      <c r="G24" s="1">
        <v>0</v>
      </c>
      <c r="H24" s="1">
        <v>0</v>
      </c>
      <c r="I24">
        <v>0</v>
      </c>
      <c r="J24">
        <v>0</v>
      </c>
      <c r="K24">
        <v>18</v>
      </c>
      <c r="L24">
        <v>22</v>
      </c>
      <c r="M24">
        <v>0</v>
      </c>
      <c r="N24">
        <v>0</v>
      </c>
      <c r="O24">
        <v>0</v>
      </c>
      <c r="P24">
        <v>45</v>
      </c>
      <c r="Q24" s="106">
        <f t="shared" si="14"/>
        <v>-22</v>
      </c>
      <c r="R24" s="106"/>
      <c r="S24" s="27" t="e">
        <f t="shared" si="46"/>
        <v>#DIV/0!</v>
      </c>
      <c r="T24" s="106" t="s">
        <v>2375</v>
      </c>
      <c r="U24" s="270" t="s">
        <v>2729</v>
      </c>
      <c r="V24" s="106" t="s">
        <v>2690</v>
      </c>
      <c r="X24" s="1">
        <v>0</v>
      </c>
      <c r="Y24" s="1">
        <v>0</v>
      </c>
      <c r="Z24" s="1">
        <v>0</v>
      </c>
      <c r="AA24" s="1">
        <v>0</v>
      </c>
      <c r="AB24">
        <v>0</v>
      </c>
      <c r="AC24">
        <v>0</v>
      </c>
      <c r="AD24">
        <v>3</v>
      </c>
      <c r="AE24">
        <v>0</v>
      </c>
      <c r="AF24">
        <v>0</v>
      </c>
      <c r="AG24">
        <v>0</v>
      </c>
      <c r="AH24">
        <v>0</v>
      </c>
      <c r="AI24">
        <v>100</v>
      </c>
      <c r="AJ24" s="106">
        <f t="shared" si="15"/>
        <v>0</v>
      </c>
      <c r="AK24" s="106"/>
      <c r="AL24" s="27" t="e">
        <f t="shared" si="135"/>
        <v>#DIV/0!</v>
      </c>
      <c r="AM24" s="106" t="s">
        <v>2375</v>
      </c>
      <c r="AN24" s="270" t="s">
        <v>2729</v>
      </c>
      <c r="AO24" s="106" t="s">
        <v>2690</v>
      </c>
      <c r="AQ24" s="1">
        <v>0</v>
      </c>
      <c r="AR24" s="1">
        <v>0</v>
      </c>
      <c r="AS24" s="1">
        <v>0</v>
      </c>
      <c r="AT24" s="1">
        <v>0</v>
      </c>
      <c r="AU24">
        <v>0</v>
      </c>
      <c r="AV24">
        <v>0</v>
      </c>
      <c r="AW24">
        <v>69</v>
      </c>
      <c r="AX24">
        <v>41</v>
      </c>
      <c r="AY24">
        <v>0</v>
      </c>
      <c r="AZ24">
        <v>0</v>
      </c>
      <c r="BA24">
        <v>0</v>
      </c>
      <c r="BB24">
        <v>62.73</v>
      </c>
      <c r="BC24" s="106">
        <f t="shared" si="16"/>
        <v>-41</v>
      </c>
      <c r="BD24" s="106"/>
      <c r="BE24" s="27" t="e">
        <f t="shared" si="136"/>
        <v>#DIV/0!</v>
      </c>
      <c r="BF24" s="106" t="s">
        <v>2375</v>
      </c>
      <c r="BG24" s="270" t="s">
        <v>2729</v>
      </c>
      <c r="BH24" s="106" t="s">
        <v>2690</v>
      </c>
      <c r="BJ24" s="1">
        <v>0</v>
      </c>
      <c r="BK24" s="1">
        <v>0</v>
      </c>
      <c r="BL24" s="1">
        <v>0</v>
      </c>
      <c r="BM24" s="1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s="106">
        <f t="shared" si="17"/>
        <v>0</v>
      </c>
      <c r="BW24" s="106"/>
      <c r="BX24" s="27" t="e">
        <f t="shared" si="137"/>
        <v>#DIV/0!</v>
      </c>
      <c r="BY24" s="106" t="s">
        <v>2375</v>
      </c>
      <c r="BZ24" s="270" t="s">
        <v>2729</v>
      </c>
      <c r="CA24" s="106" t="s">
        <v>2690</v>
      </c>
      <c r="CC24" s="1">
        <v>0</v>
      </c>
      <c r="CD24" s="1">
        <v>0</v>
      </c>
      <c r="CE24" s="1">
        <v>0</v>
      </c>
      <c r="CF24" s="1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 s="106">
        <f t="shared" si="18"/>
        <v>0</v>
      </c>
      <c r="CP24" s="106"/>
      <c r="CQ24" s="27" t="e">
        <f t="shared" si="138"/>
        <v>#DIV/0!</v>
      </c>
      <c r="CR24" s="106" t="s">
        <v>2375</v>
      </c>
      <c r="CS24" s="270" t="s">
        <v>2729</v>
      </c>
      <c r="CT24" s="106" t="s">
        <v>2690</v>
      </c>
      <c r="CV24" s="1" t="e">
        <v>#N/A</v>
      </c>
      <c r="CW24" s="1" t="e">
        <v>#N/A</v>
      </c>
      <c r="CX24" s="1" t="e">
        <v>#N/A</v>
      </c>
      <c r="CY24" s="1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s="106" t="e">
        <f t="shared" si="19"/>
        <v>#N/A</v>
      </c>
      <c r="DI24" s="106"/>
      <c r="DJ24" s="27" t="e">
        <f t="shared" si="139"/>
        <v>#N/A</v>
      </c>
      <c r="DK24" s="106" t="s">
        <v>2375</v>
      </c>
      <c r="DL24" s="270" t="s">
        <v>2729</v>
      </c>
      <c r="DM24" s="106" t="s">
        <v>2690</v>
      </c>
      <c r="DO24" s="1">
        <v>0</v>
      </c>
      <c r="DP24" s="1">
        <v>0</v>
      </c>
      <c r="DQ24" s="1">
        <v>0</v>
      </c>
      <c r="DR24" s="1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 s="106">
        <f t="shared" si="20"/>
        <v>0</v>
      </c>
      <c r="EB24" s="106"/>
      <c r="EC24" s="27" t="e">
        <f t="shared" si="21"/>
        <v>#DIV/0!</v>
      </c>
      <c r="ED24" s="106" t="s">
        <v>2375</v>
      </c>
      <c r="EE24" s="270" t="s">
        <v>2729</v>
      </c>
      <c r="EF24" s="106" t="s">
        <v>2690</v>
      </c>
      <c r="EH24" s="1">
        <v>5.6863425925925921E-2</v>
      </c>
      <c r="EI24" s="1">
        <v>5.4375E-2</v>
      </c>
      <c r="EJ24" s="1">
        <v>1.0763888888888889E-3</v>
      </c>
      <c r="EK24" s="1">
        <v>1.4120370370370369E-3</v>
      </c>
      <c r="EL24">
        <v>7</v>
      </c>
      <c r="EM24">
        <v>64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 s="106">
        <f t="shared" si="22"/>
        <v>64</v>
      </c>
      <c r="EU24" s="106"/>
      <c r="EV24" s="27" t="e">
        <f t="shared" si="23"/>
        <v>#DIV/0!</v>
      </c>
      <c r="EW24" s="106" t="s">
        <v>2375</v>
      </c>
      <c r="EX24" s="270" t="s">
        <v>2729</v>
      </c>
      <c r="EY24" s="106" t="s">
        <v>2690</v>
      </c>
      <c r="FA24" s="1">
        <v>0</v>
      </c>
      <c r="FB24" s="1">
        <v>0</v>
      </c>
      <c r="FC24" s="1">
        <v>0</v>
      </c>
      <c r="FD24" s="1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 s="106">
        <f t="shared" si="24"/>
        <v>0</v>
      </c>
      <c r="FN24" s="106"/>
      <c r="FO24" s="27" t="e">
        <f t="shared" si="52"/>
        <v>#DIV/0!</v>
      </c>
      <c r="FP24" s="106" t="s">
        <v>2375</v>
      </c>
      <c r="FQ24" s="270" t="s">
        <v>2729</v>
      </c>
      <c r="FR24" s="106" t="s">
        <v>2690</v>
      </c>
      <c r="FT24" s="1">
        <v>0</v>
      </c>
      <c r="FU24" s="1">
        <v>0</v>
      </c>
      <c r="FV24" s="1">
        <v>0</v>
      </c>
      <c r="FW24" s="1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 s="106">
        <f t="shared" si="25"/>
        <v>0</v>
      </c>
      <c r="GG24" s="106"/>
      <c r="GH24" s="27" t="e">
        <f t="shared" si="140"/>
        <v>#DIV/0!</v>
      </c>
      <c r="GI24" s="106" t="s">
        <v>2375</v>
      </c>
      <c r="GJ24" s="270" t="s">
        <v>2729</v>
      </c>
      <c r="GK24" s="106" t="s">
        <v>2690</v>
      </c>
      <c r="GM24" s="1">
        <v>0</v>
      </c>
      <c r="GN24" s="1">
        <v>0</v>
      </c>
      <c r="GO24" s="1">
        <v>0</v>
      </c>
      <c r="GP24" s="1">
        <v>0</v>
      </c>
      <c r="GQ24">
        <v>0</v>
      </c>
      <c r="GR24">
        <v>0</v>
      </c>
      <c r="GS24">
        <v>54</v>
      </c>
      <c r="GT24">
        <v>29</v>
      </c>
      <c r="GU24">
        <v>0</v>
      </c>
      <c r="GV24">
        <v>0</v>
      </c>
      <c r="GW24">
        <v>0</v>
      </c>
      <c r="GX24">
        <v>65.06</v>
      </c>
      <c r="GY24">
        <f t="shared" si="26"/>
        <v>-29</v>
      </c>
      <c r="GZ24" s="106"/>
      <c r="HA24" s="27"/>
      <c r="HB24" s="106" t="s">
        <v>2375</v>
      </c>
      <c r="HC24" s="270" t="s">
        <v>2729</v>
      </c>
      <c r="HD24" s="106" t="s">
        <v>2690</v>
      </c>
      <c r="HF24" s="1">
        <v>0</v>
      </c>
      <c r="HG24" s="1">
        <v>0</v>
      </c>
      <c r="HH24" s="1">
        <v>0</v>
      </c>
      <c r="HI24" s="1">
        <v>0</v>
      </c>
      <c r="HJ24">
        <v>0</v>
      </c>
      <c r="HK24">
        <v>0</v>
      </c>
      <c r="HL24">
        <v>54</v>
      </c>
      <c r="HM24">
        <v>29</v>
      </c>
      <c r="HN24">
        <v>0</v>
      </c>
      <c r="HO24">
        <v>0</v>
      </c>
      <c r="HP24">
        <v>0</v>
      </c>
      <c r="HQ24">
        <v>65.06</v>
      </c>
      <c r="HR24">
        <f t="shared" si="27"/>
        <v>-29</v>
      </c>
      <c r="HS24" s="106"/>
      <c r="HT24" s="27"/>
      <c r="HU24" s="106" t="s">
        <v>2375</v>
      </c>
      <c r="HV24" s="270" t="s">
        <v>2729</v>
      </c>
      <c r="HW24" s="106" t="s">
        <v>2690</v>
      </c>
      <c r="HY24" s="1" t="e">
        <v>#N/A</v>
      </c>
      <c r="HZ24" s="1" t="e">
        <v>#N/A</v>
      </c>
      <c r="IA24" s="1" t="e">
        <v>#N/A</v>
      </c>
      <c r="IB24" s="1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t="e">
        <f t="shared" si="28"/>
        <v>#N/A</v>
      </c>
      <c r="IL24" s="106"/>
      <c r="IM24" s="27"/>
      <c r="IN24" s="106" t="s">
        <v>2375</v>
      </c>
      <c r="IO24" s="270" t="s">
        <v>2729</v>
      </c>
      <c r="IP24" s="106" t="s">
        <v>2690</v>
      </c>
      <c r="IR24" s="1" t="e">
        <v>#N/A</v>
      </c>
      <c r="IS24" s="1" t="e">
        <v>#N/A</v>
      </c>
      <c r="IT24" s="1" t="e">
        <v>#N/A</v>
      </c>
      <c r="IU24" s="1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D24" t="e">
        <f t="shared" si="29"/>
        <v>#N/A</v>
      </c>
      <c r="JE24" s="106"/>
      <c r="JF24" s="27"/>
      <c r="JG24" s="106" t="s">
        <v>2375</v>
      </c>
      <c r="JH24" s="270" t="s">
        <v>2729</v>
      </c>
      <c r="JI24" s="106" t="s">
        <v>2690</v>
      </c>
      <c r="JK24" s="1" t="e">
        <v>#N/A</v>
      </c>
      <c r="JL24" s="1" t="e">
        <v>#N/A</v>
      </c>
      <c r="JM24" s="1" t="e">
        <v>#N/A</v>
      </c>
      <c r="JN24" s="1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t="e">
        <f t="shared" si="30"/>
        <v>#N/A</v>
      </c>
      <c r="JX24" s="106"/>
      <c r="JY24" s="27"/>
      <c r="JZ24" s="106" t="s">
        <v>2375</v>
      </c>
      <c r="KA24" s="270" t="s">
        <v>2729</v>
      </c>
      <c r="KB24" s="106" t="s">
        <v>2690</v>
      </c>
      <c r="KD24" s="1" t="e">
        <v>#N/A</v>
      </c>
      <c r="KE24" s="1" t="e">
        <v>#N/A</v>
      </c>
      <c r="KF24" s="1" t="e">
        <v>#N/A</v>
      </c>
      <c r="KG24" s="1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t="e">
        <f t="shared" si="31"/>
        <v>#N/A</v>
      </c>
      <c r="KQ24" s="106"/>
      <c r="KR24" s="27"/>
      <c r="KS24" s="106" t="s">
        <v>2375</v>
      </c>
      <c r="KT24" s="270" t="s">
        <v>2729</v>
      </c>
      <c r="KU24" s="106" t="s">
        <v>2690</v>
      </c>
      <c r="KW24" s="1" t="e">
        <v>#N/A</v>
      </c>
      <c r="KX24" s="1" t="e">
        <v>#N/A</v>
      </c>
      <c r="KY24" s="1" t="e">
        <v>#N/A</v>
      </c>
      <c r="KZ24" s="1" t="e">
        <v>#N/A</v>
      </c>
      <c r="LA24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f t="shared" si="32"/>
        <v>#N/A</v>
      </c>
      <c r="LJ24" s="106"/>
      <c r="LK24" s="27"/>
      <c r="LL24" s="106" t="s">
        <v>2375</v>
      </c>
      <c r="LM24" s="270" t="s">
        <v>2729</v>
      </c>
      <c r="LN24" s="106" t="s">
        <v>2690</v>
      </c>
      <c r="LP24" s="1" t="e">
        <v>#N/A</v>
      </c>
      <c r="LQ24" s="1" t="e">
        <v>#N/A</v>
      </c>
      <c r="LR24" s="1" t="e">
        <v>#N/A</v>
      </c>
      <c r="LS24" s="1" t="e">
        <v>#N/A</v>
      </c>
      <c r="LT24" t="e">
        <v>#N/A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B24" t="e">
        <f t="shared" si="33"/>
        <v>#N/A</v>
      </c>
      <c r="MC24" s="106"/>
      <c r="MD24" s="27"/>
      <c r="ME24" s="106" t="s">
        <v>2375</v>
      </c>
      <c r="MF24" s="270" t="s">
        <v>2729</v>
      </c>
      <c r="MG24" s="106" t="s">
        <v>2690</v>
      </c>
      <c r="MI24" s="1">
        <v>0</v>
      </c>
      <c r="MJ24" s="1">
        <v>0</v>
      </c>
      <c r="MK24" s="1">
        <v>0</v>
      </c>
      <c r="ML24" s="1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f t="shared" si="34"/>
        <v>0</v>
      </c>
      <c r="MV24" s="106"/>
      <c r="MW24" s="27"/>
      <c r="MX24" s="106" t="s">
        <v>2375</v>
      </c>
      <c r="MY24" s="270" t="s">
        <v>2729</v>
      </c>
      <c r="MZ24" s="106" t="s">
        <v>2690</v>
      </c>
      <c r="NB24" s="1">
        <v>4.8495370370370368E-3</v>
      </c>
      <c r="NC24" s="1">
        <v>4.3518518518518515E-3</v>
      </c>
      <c r="ND24" s="1">
        <v>4.9768518518518521E-4</v>
      </c>
      <c r="NE24" s="1">
        <v>0</v>
      </c>
      <c r="NF24">
        <v>3</v>
      </c>
      <c r="NG24">
        <v>26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f t="shared" si="36"/>
        <v>26</v>
      </c>
      <c r="NO24" s="106"/>
      <c r="NP24" s="27"/>
      <c r="NQ24" s="106" t="s">
        <v>2375</v>
      </c>
      <c r="NR24" s="270" t="s">
        <v>2729</v>
      </c>
      <c r="NS24" s="106" t="s">
        <v>2690</v>
      </c>
      <c r="NU24" s="1">
        <v>0.24376157407407406</v>
      </c>
      <c r="NV24" s="1">
        <v>6.8657407407407403E-2</v>
      </c>
      <c r="NW24" s="1">
        <v>1.525462962962963E-2</v>
      </c>
      <c r="NX24" s="1">
        <v>0.15984953703703705</v>
      </c>
      <c r="NY24">
        <v>4</v>
      </c>
      <c r="NZ24">
        <v>49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f t="shared" si="38"/>
        <v>49</v>
      </c>
      <c r="OH24" s="106"/>
      <c r="OI24" s="27"/>
      <c r="OJ24" s="106" t="s">
        <v>2375</v>
      </c>
      <c r="OK24" s="270" t="s">
        <v>2729</v>
      </c>
      <c r="OL24" s="106" t="s">
        <v>2690</v>
      </c>
      <c r="ON24" s="1">
        <v>0</v>
      </c>
      <c r="OO24" s="1">
        <v>0</v>
      </c>
      <c r="OP24" s="1">
        <v>0</v>
      </c>
      <c r="OQ24" s="1">
        <v>0</v>
      </c>
      <c r="OR24">
        <v>0</v>
      </c>
      <c r="OS24">
        <v>0</v>
      </c>
      <c r="OT24">
        <v>32</v>
      </c>
      <c r="OU24">
        <v>5</v>
      </c>
      <c r="OV24">
        <v>0</v>
      </c>
      <c r="OW24">
        <v>0</v>
      </c>
      <c r="OX24">
        <v>0</v>
      </c>
      <c r="OY24">
        <v>86.49</v>
      </c>
      <c r="OZ24">
        <f t="shared" si="39"/>
        <v>-5</v>
      </c>
      <c r="PA24" s="106"/>
      <c r="PB24" s="27"/>
      <c r="PC24" s="106" t="s">
        <v>2375</v>
      </c>
      <c r="PD24" s="270" t="s">
        <v>2729</v>
      </c>
      <c r="PE24" s="106" t="s">
        <v>2690</v>
      </c>
      <c r="PG24" s="1">
        <v>1.0380092592592594</v>
      </c>
      <c r="PH24" s="1">
        <v>0.65090277777777772</v>
      </c>
      <c r="PI24" s="1">
        <v>0.1779398148148148</v>
      </c>
      <c r="PJ24" s="1">
        <v>0.20916666666666664</v>
      </c>
      <c r="PK24">
        <v>52</v>
      </c>
      <c r="PL24">
        <v>863</v>
      </c>
      <c r="PM24">
        <v>49</v>
      </c>
      <c r="PN24">
        <v>8</v>
      </c>
      <c r="PO24">
        <v>0</v>
      </c>
      <c r="PP24">
        <v>0</v>
      </c>
      <c r="PQ24">
        <v>0</v>
      </c>
      <c r="PR24">
        <v>85.96</v>
      </c>
      <c r="PS24">
        <f t="shared" si="40"/>
        <v>855</v>
      </c>
      <c r="PT24" s="106"/>
      <c r="PU24" s="27"/>
      <c r="PV24" s="106" t="s">
        <v>2375</v>
      </c>
      <c r="PW24" s="270" t="s">
        <v>2729</v>
      </c>
      <c r="PX24" s="106" t="s">
        <v>2690</v>
      </c>
      <c r="PZ24" s="1">
        <v>0.47458333333333336</v>
      </c>
      <c r="QA24" s="1">
        <v>0.36040509259259257</v>
      </c>
      <c r="QB24" s="1">
        <v>2.0127314814814817E-2</v>
      </c>
      <c r="QC24" s="1">
        <v>9.4050925925925941E-2</v>
      </c>
      <c r="QD24">
        <v>16</v>
      </c>
      <c r="QE24">
        <v>449</v>
      </c>
      <c r="QF24">
        <v>69</v>
      </c>
      <c r="QG24">
        <v>2</v>
      </c>
      <c r="QH24">
        <v>0</v>
      </c>
      <c r="QI24">
        <v>0</v>
      </c>
      <c r="QJ24">
        <v>0</v>
      </c>
      <c r="QK24">
        <v>97.18</v>
      </c>
      <c r="QL24">
        <f t="shared" si="41"/>
        <v>447</v>
      </c>
      <c r="QM24" s="106">
        <v>1067</v>
      </c>
      <c r="QN24" s="27">
        <f t="shared" ref="QN24" si="141">QL24/QM24*100</f>
        <v>41.893158388003748</v>
      </c>
      <c r="QO24" s="106" t="s">
        <v>2375</v>
      </c>
      <c r="QP24" s="270" t="s">
        <v>2729</v>
      </c>
      <c r="QQ24" s="106" t="s">
        <v>2690</v>
      </c>
      <c r="QS24" s="1">
        <v>0</v>
      </c>
      <c r="QT24" s="1">
        <v>0</v>
      </c>
      <c r="QU24" s="1">
        <v>0</v>
      </c>
      <c r="QV24" s="1">
        <v>0</v>
      </c>
      <c r="QW24">
        <v>0</v>
      </c>
      <c r="QX24">
        <v>0</v>
      </c>
      <c r="QY24">
        <v>389</v>
      </c>
      <c r="QZ24">
        <v>60</v>
      </c>
      <c r="RA24">
        <v>0</v>
      </c>
      <c r="RB24">
        <v>0</v>
      </c>
      <c r="RC24">
        <v>0</v>
      </c>
      <c r="RD24">
        <v>86.64</v>
      </c>
      <c r="RE24">
        <f t="shared" si="42"/>
        <v>-60</v>
      </c>
      <c r="RF24" s="106"/>
      <c r="RG24" s="27"/>
      <c r="RH24" s="106" t="s">
        <v>2375</v>
      </c>
      <c r="RI24" s="270" t="s">
        <v>2729</v>
      </c>
      <c r="RJ24" s="106" t="s">
        <v>2690</v>
      </c>
      <c r="RL24" s="1">
        <v>4.8611111111111104E-4</v>
      </c>
      <c r="RM24" s="1">
        <v>4.8611111111111104E-4</v>
      </c>
      <c r="RN24" s="1">
        <v>0</v>
      </c>
      <c r="RO24" s="1">
        <v>0</v>
      </c>
      <c r="RP24">
        <v>1</v>
      </c>
      <c r="RQ24">
        <v>1</v>
      </c>
      <c r="RR24">
        <v>291</v>
      </c>
      <c r="RS24">
        <v>88</v>
      </c>
      <c r="RT24">
        <v>0</v>
      </c>
      <c r="RU24">
        <v>0</v>
      </c>
      <c r="RV24">
        <v>0</v>
      </c>
      <c r="RW24">
        <v>76.78</v>
      </c>
      <c r="RX24">
        <f t="shared" si="43"/>
        <v>-87</v>
      </c>
      <c r="RY24" s="106"/>
      <c r="RZ24" s="27"/>
      <c r="SA24" s="106" t="s">
        <v>2375</v>
      </c>
      <c r="SB24" s="270" t="s">
        <v>2729</v>
      </c>
      <c r="SC24" s="106" t="s">
        <v>2690</v>
      </c>
      <c r="SE24" s="1">
        <v>0</v>
      </c>
      <c r="SF24" s="1">
        <v>0</v>
      </c>
      <c r="SG24" s="1">
        <v>0</v>
      </c>
      <c r="SH24" s="1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f t="shared" si="44"/>
        <v>0</v>
      </c>
      <c r="SR24" s="106"/>
      <c r="SS24" s="27"/>
      <c r="ST24" s="106" t="s">
        <v>2375</v>
      </c>
      <c r="SU24" s="270" t="s">
        <v>2729</v>
      </c>
      <c r="SV24" s="106" t="s">
        <v>2690</v>
      </c>
      <c r="SX24" s="1">
        <v>0</v>
      </c>
      <c r="SY24" s="1">
        <v>0</v>
      </c>
      <c r="SZ24" s="1">
        <v>0</v>
      </c>
      <c r="TA24" s="1">
        <v>0</v>
      </c>
      <c r="TB24">
        <v>0</v>
      </c>
      <c r="TC24">
        <v>0</v>
      </c>
      <c r="TD24">
        <v>73</v>
      </c>
      <c r="TE24">
        <v>38</v>
      </c>
      <c r="TF24">
        <v>0</v>
      </c>
      <c r="TG24">
        <v>0</v>
      </c>
      <c r="TH24">
        <v>0</v>
      </c>
      <c r="TI24">
        <v>65.77</v>
      </c>
      <c r="TJ24">
        <f t="shared" si="45"/>
        <v>-38</v>
      </c>
      <c r="TK24" s="106"/>
      <c r="TL24" s="27"/>
    </row>
    <row r="25" spans="1:532" ht="13.5" customHeight="1">
      <c r="A25" s="106" t="s">
        <v>2370</v>
      </c>
      <c r="B25" s="270" t="s">
        <v>2729</v>
      </c>
      <c r="C25" s="106" t="s">
        <v>2690</v>
      </c>
      <c r="E25" s="1">
        <v>7.6851851851851847E-3</v>
      </c>
      <c r="F25" s="1">
        <v>7.1296296296296307E-3</v>
      </c>
      <c r="G25" s="1">
        <v>4.9768518518518521E-4</v>
      </c>
      <c r="H25" s="1">
        <v>4.6296296296296294E-5</v>
      </c>
      <c r="I25">
        <v>6</v>
      </c>
      <c r="J25">
        <v>23</v>
      </c>
      <c r="K25">
        <v>18</v>
      </c>
      <c r="L25">
        <v>7</v>
      </c>
      <c r="M25">
        <v>0</v>
      </c>
      <c r="N25">
        <v>0</v>
      </c>
      <c r="O25">
        <v>0</v>
      </c>
      <c r="P25">
        <v>72</v>
      </c>
      <c r="Q25" s="106">
        <f t="shared" si="14"/>
        <v>16</v>
      </c>
      <c r="R25" s="106"/>
      <c r="S25" s="27" t="e">
        <f t="shared" si="46"/>
        <v>#DIV/0!</v>
      </c>
      <c r="T25" s="106" t="s">
        <v>2370</v>
      </c>
      <c r="U25" s="270" t="s">
        <v>2729</v>
      </c>
      <c r="V25" s="106" t="s">
        <v>2690</v>
      </c>
      <c r="X25" s="1">
        <v>0</v>
      </c>
      <c r="Y25" s="1">
        <v>0</v>
      </c>
      <c r="Z25" s="1">
        <v>0</v>
      </c>
      <c r="AA25" s="1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s="106">
        <f t="shared" si="15"/>
        <v>0</v>
      </c>
      <c r="AK25" s="106"/>
      <c r="AL25" s="27" t="e">
        <f t="shared" si="135"/>
        <v>#DIV/0!</v>
      </c>
      <c r="AM25" s="106" t="s">
        <v>2370</v>
      </c>
      <c r="AN25" s="270" t="s">
        <v>2729</v>
      </c>
      <c r="AO25" s="106" t="s">
        <v>2690</v>
      </c>
      <c r="AQ25" s="1">
        <v>1.5613425925925926E-2</v>
      </c>
      <c r="AR25" s="1">
        <v>9.1782407407407403E-3</v>
      </c>
      <c r="AS25" s="1">
        <v>5.4398148148148149E-3</v>
      </c>
      <c r="AT25" s="1">
        <v>9.8379629629629642E-4</v>
      </c>
      <c r="AU25">
        <v>8</v>
      </c>
      <c r="AV25">
        <v>22</v>
      </c>
      <c r="AW25">
        <v>46</v>
      </c>
      <c r="AX25">
        <v>23</v>
      </c>
      <c r="AY25">
        <v>0</v>
      </c>
      <c r="AZ25">
        <v>0</v>
      </c>
      <c r="BA25">
        <v>0</v>
      </c>
      <c r="BB25">
        <v>66.67</v>
      </c>
      <c r="BC25" s="106">
        <f t="shared" si="16"/>
        <v>-1</v>
      </c>
      <c r="BD25" s="106"/>
      <c r="BE25" s="27" t="e">
        <f t="shared" si="136"/>
        <v>#DIV/0!</v>
      </c>
      <c r="BF25" s="106" t="s">
        <v>2370</v>
      </c>
      <c r="BG25" s="270" t="s">
        <v>2729</v>
      </c>
      <c r="BH25" s="106" t="s">
        <v>2690</v>
      </c>
      <c r="BJ25" s="1">
        <v>5.9027777777777778E-4</v>
      </c>
      <c r="BK25" s="1">
        <v>5.9027777777777778E-4</v>
      </c>
      <c r="BL25" s="1">
        <v>0</v>
      </c>
      <c r="BM25" s="1">
        <v>0</v>
      </c>
      <c r="BN25">
        <v>1</v>
      </c>
      <c r="BO25">
        <v>1</v>
      </c>
      <c r="BP25">
        <v>24</v>
      </c>
      <c r="BQ25">
        <v>1</v>
      </c>
      <c r="BR25">
        <v>0</v>
      </c>
      <c r="BS25">
        <v>0</v>
      </c>
      <c r="BT25">
        <v>0</v>
      </c>
      <c r="BU25">
        <v>96</v>
      </c>
      <c r="BV25" s="106">
        <f t="shared" si="17"/>
        <v>0</v>
      </c>
      <c r="BW25" s="106"/>
      <c r="BX25" s="27" t="e">
        <f t="shared" si="137"/>
        <v>#DIV/0!</v>
      </c>
      <c r="BY25" s="106" t="s">
        <v>2370</v>
      </c>
      <c r="BZ25" s="270" t="s">
        <v>2729</v>
      </c>
      <c r="CA25" s="106" t="s">
        <v>2690</v>
      </c>
      <c r="CC25" s="1">
        <v>1.9953703703703706E-2</v>
      </c>
      <c r="CD25" s="1">
        <v>1.6238425925925924E-2</v>
      </c>
      <c r="CE25" s="1">
        <v>1.7361111111111112E-4</v>
      </c>
      <c r="CF25" s="1">
        <v>3.530092592592592E-3</v>
      </c>
      <c r="CG25">
        <v>5</v>
      </c>
      <c r="CH25">
        <v>31</v>
      </c>
      <c r="CI25">
        <v>31</v>
      </c>
      <c r="CJ25">
        <v>1</v>
      </c>
      <c r="CK25">
        <v>0</v>
      </c>
      <c r="CL25">
        <v>0</v>
      </c>
      <c r="CM25">
        <v>0</v>
      </c>
      <c r="CN25">
        <v>96.88</v>
      </c>
      <c r="CO25" s="106">
        <f t="shared" si="18"/>
        <v>30</v>
      </c>
      <c r="CP25" s="106"/>
      <c r="CQ25" s="27" t="e">
        <f t="shared" si="138"/>
        <v>#DIV/0!</v>
      </c>
      <c r="CR25" s="106" t="s">
        <v>2370</v>
      </c>
      <c r="CS25" s="270" t="s">
        <v>2729</v>
      </c>
      <c r="CT25" s="106" t="s">
        <v>2690</v>
      </c>
      <c r="CV25" s="1">
        <v>1.9953703703703706E-2</v>
      </c>
      <c r="CW25" s="1">
        <v>1.6238425925925924E-2</v>
      </c>
      <c r="CX25" s="1">
        <v>1.7361111111111112E-4</v>
      </c>
      <c r="CY25" s="1">
        <v>3.530092592592592E-3</v>
      </c>
      <c r="CZ25">
        <v>5</v>
      </c>
      <c r="DA25">
        <v>31</v>
      </c>
      <c r="DB25">
        <v>36</v>
      </c>
      <c r="DC25">
        <v>1</v>
      </c>
      <c r="DD25">
        <v>0</v>
      </c>
      <c r="DE25">
        <v>0</v>
      </c>
      <c r="DF25">
        <v>0</v>
      </c>
      <c r="DG25">
        <v>97.3</v>
      </c>
      <c r="DH25" s="106">
        <f t="shared" si="19"/>
        <v>30</v>
      </c>
      <c r="DI25" s="106"/>
      <c r="DJ25" s="27" t="e">
        <f t="shared" si="139"/>
        <v>#DIV/0!</v>
      </c>
      <c r="DK25" s="106" t="s">
        <v>2370</v>
      </c>
      <c r="DL25" s="270" t="s">
        <v>2729</v>
      </c>
      <c r="DM25" s="106" t="s">
        <v>2690</v>
      </c>
      <c r="DO25" s="1">
        <v>1.6782407407407406E-3</v>
      </c>
      <c r="DP25" s="1">
        <v>1.6666666666666668E-3</v>
      </c>
      <c r="DQ25" s="1">
        <v>0</v>
      </c>
      <c r="DR25" s="1">
        <v>0</v>
      </c>
      <c r="DS25">
        <v>1</v>
      </c>
      <c r="DT25">
        <v>1</v>
      </c>
      <c r="DU25">
        <v>36</v>
      </c>
      <c r="DV25">
        <v>6</v>
      </c>
      <c r="DW25">
        <v>0</v>
      </c>
      <c r="DX25">
        <v>0</v>
      </c>
      <c r="DY25">
        <v>0</v>
      </c>
      <c r="DZ25">
        <v>85.71</v>
      </c>
      <c r="EA25" s="106">
        <f t="shared" si="20"/>
        <v>-5</v>
      </c>
      <c r="EB25" s="106"/>
      <c r="EC25" s="27" t="e">
        <f t="shared" si="21"/>
        <v>#DIV/0!</v>
      </c>
      <c r="ED25" s="106" t="s">
        <v>2370</v>
      </c>
      <c r="EE25" s="270" t="s">
        <v>2729</v>
      </c>
      <c r="EF25" s="106" t="s">
        <v>2690</v>
      </c>
      <c r="EH25" s="1">
        <v>4.0509259259259257E-3</v>
      </c>
      <c r="EI25" s="1">
        <v>4.0162037037037033E-3</v>
      </c>
      <c r="EJ25" s="1">
        <v>0</v>
      </c>
      <c r="EK25" s="1">
        <v>2.3148148148148147E-5</v>
      </c>
      <c r="EL25">
        <v>2</v>
      </c>
      <c r="EM25">
        <v>9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 s="106">
        <f t="shared" si="22"/>
        <v>9</v>
      </c>
      <c r="EU25" s="106"/>
      <c r="EV25" s="27" t="e">
        <f t="shared" si="23"/>
        <v>#DIV/0!</v>
      </c>
      <c r="EW25" s="106" t="s">
        <v>2370</v>
      </c>
      <c r="EX25" s="270" t="s">
        <v>2729</v>
      </c>
      <c r="EY25" s="106" t="s">
        <v>2690</v>
      </c>
      <c r="FA25" s="1">
        <v>1.0416666666666667E-3</v>
      </c>
      <c r="FB25" s="1">
        <v>7.0601851851851847E-4</v>
      </c>
      <c r="FC25" s="1">
        <v>3.3564814814814812E-4</v>
      </c>
      <c r="FD25" s="1">
        <v>0</v>
      </c>
      <c r="FE25">
        <v>1</v>
      </c>
      <c r="FF25">
        <v>3</v>
      </c>
      <c r="FG25">
        <v>37</v>
      </c>
      <c r="FH25">
        <v>3</v>
      </c>
      <c r="FI25">
        <v>0</v>
      </c>
      <c r="FJ25">
        <v>0</v>
      </c>
      <c r="FK25">
        <v>0</v>
      </c>
      <c r="FL25">
        <v>92.5</v>
      </c>
      <c r="FM25" s="106">
        <f t="shared" si="24"/>
        <v>0</v>
      </c>
      <c r="FN25" s="106"/>
      <c r="FO25" s="27" t="e">
        <f t="shared" si="52"/>
        <v>#DIV/0!</v>
      </c>
      <c r="FP25" s="106" t="s">
        <v>2370</v>
      </c>
      <c r="FQ25" s="270" t="s">
        <v>2729</v>
      </c>
      <c r="FR25" s="106" t="s">
        <v>2690</v>
      </c>
      <c r="FT25" s="1">
        <v>0</v>
      </c>
      <c r="FU25" s="1">
        <v>0</v>
      </c>
      <c r="FV25" s="1">
        <v>0</v>
      </c>
      <c r="FW25" s="1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 s="106">
        <f t="shared" si="25"/>
        <v>0</v>
      </c>
      <c r="GG25" s="106"/>
      <c r="GH25" s="27" t="e">
        <f t="shared" si="140"/>
        <v>#DIV/0!</v>
      </c>
      <c r="GI25" s="106" t="s">
        <v>2370</v>
      </c>
      <c r="GJ25" s="270" t="s">
        <v>2729</v>
      </c>
      <c r="GK25" s="106" t="s">
        <v>2690</v>
      </c>
      <c r="GM25" s="1">
        <v>0</v>
      </c>
      <c r="GN25" s="1">
        <v>0</v>
      </c>
      <c r="GO25" s="1">
        <v>0</v>
      </c>
      <c r="GP25" s="1">
        <v>0</v>
      </c>
      <c r="GQ25">
        <v>0</v>
      </c>
      <c r="GR25">
        <v>0</v>
      </c>
      <c r="GS25">
        <v>13</v>
      </c>
      <c r="GT25">
        <v>0</v>
      </c>
      <c r="GU25">
        <v>0</v>
      </c>
      <c r="GV25">
        <v>0</v>
      </c>
      <c r="GW25">
        <v>0</v>
      </c>
      <c r="GX25">
        <v>100</v>
      </c>
      <c r="GY25">
        <f t="shared" si="26"/>
        <v>0</v>
      </c>
      <c r="GZ25" s="106"/>
      <c r="HA25" s="27"/>
      <c r="HB25" s="106" t="s">
        <v>2370</v>
      </c>
      <c r="HC25" s="270" t="s">
        <v>2729</v>
      </c>
      <c r="HD25" s="106" t="s">
        <v>2690</v>
      </c>
      <c r="HF25" s="1">
        <v>0</v>
      </c>
      <c r="HG25" s="1">
        <v>0</v>
      </c>
      <c r="HH25" s="1">
        <v>0</v>
      </c>
      <c r="HI25" s="1">
        <v>0</v>
      </c>
      <c r="HJ25">
        <v>0</v>
      </c>
      <c r="HK25">
        <v>0</v>
      </c>
      <c r="HL25">
        <v>13</v>
      </c>
      <c r="HM25">
        <v>0</v>
      </c>
      <c r="HN25">
        <v>0</v>
      </c>
      <c r="HO25">
        <v>0</v>
      </c>
      <c r="HP25">
        <v>0</v>
      </c>
      <c r="HQ25">
        <v>100</v>
      </c>
      <c r="HR25">
        <f t="shared" si="27"/>
        <v>0</v>
      </c>
      <c r="HS25" s="106"/>
      <c r="HT25" s="27"/>
      <c r="HU25" s="106" t="s">
        <v>2370</v>
      </c>
      <c r="HV25" s="270" t="s">
        <v>2729</v>
      </c>
      <c r="HW25" s="106" t="s">
        <v>2690</v>
      </c>
      <c r="HY25" s="1" t="e">
        <v>#N/A</v>
      </c>
      <c r="HZ25" s="1" t="e">
        <v>#N/A</v>
      </c>
      <c r="IA25" s="1" t="e">
        <v>#N/A</v>
      </c>
      <c r="IB25" s="1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t="e">
        <f t="shared" si="28"/>
        <v>#N/A</v>
      </c>
      <c r="IL25" s="106"/>
      <c r="IM25" s="27"/>
      <c r="IN25" s="106" t="s">
        <v>2370</v>
      </c>
      <c r="IO25" s="270" t="s">
        <v>2729</v>
      </c>
      <c r="IP25" s="106" t="s">
        <v>2690</v>
      </c>
      <c r="IR25" s="1" t="e">
        <v>#N/A</v>
      </c>
      <c r="IS25" s="1" t="e">
        <v>#N/A</v>
      </c>
      <c r="IT25" s="1" t="e">
        <v>#N/A</v>
      </c>
      <c r="IU25" s="1" t="e">
        <v>#N/A</v>
      </c>
      <c r="IV25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D25" t="e">
        <f t="shared" si="29"/>
        <v>#N/A</v>
      </c>
      <c r="JE25" s="106"/>
      <c r="JF25" s="27"/>
      <c r="JG25" s="106" t="s">
        <v>2370</v>
      </c>
      <c r="JH25" s="270" t="s">
        <v>2729</v>
      </c>
      <c r="JI25" s="106" t="s">
        <v>2690</v>
      </c>
      <c r="JK25" s="1" t="e">
        <v>#N/A</v>
      </c>
      <c r="JL25" s="1" t="e">
        <v>#N/A</v>
      </c>
      <c r="JM25" s="1" t="e">
        <v>#N/A</v>
      </c>
      <c r="JN25" s="1" t="e">
        <v>#N/A</v>
      </c>
      <c r="JO25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W25" t="e">
        <f t="shared" si="30"/>
        <v>#N/A</v>
      </c>
      <c r="JX25" s="106"/>
      <c r="JY25" s="27"/>
      <c r="JZ25" s="106" t="s">
        <v>2370</v>
      </c>
      <c r="KA25" s="270" t="s">
        <v>2729</v>
      </c>
      <c r="KB25" s="106" t="s">
        <v>2690</v>
      </c>
      <c r="KD25" s="1" t="e">
        <v>#N/A</v>
      </c>
      <c r="KE25" s="1" t="e">
        <v>#N/A</v>
      </c>
      <c r="KF25" s="1" t="e">
        <v>#N/A</v>
      </c>
      <c r="KG25" s="1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t="e">
        <f t="shared" si="31"/>
        <v>#N/A</v>
      </c>
      <c r="KQ25" s="106"/>
      <c r="KR25" s="27"/>
      <c r="KS25" s="106" t="s">
        <v>2370</v>
      </c>
      <c r="KT25" s="270" t="s">
        <v>2729</v>
      </c>
      <c r="KU25" s="106" t="s">
        <v>2690</v>
      </c>
      <c r="KW25" s="1" t="e">
        <v>#N/A</v>
      </c>
      <c r="KX25" s="1" t="e">
        <v>#N/A</v>
      </c>
      <c r="KY25" s="1" t="e">
        <v>#N/A</v>
      </c>
      <c r="KZ25" s="1" t="e">
        <v>#N/A</v>
      </c>
      <c r="LA25" t="e">
        <v>#N/A</v>
      </c>
      <c r="LB25" t="e">
        <v>#N/A</v>
      </c>
      <c r="LC25" t="e">
        <v>#N/A</v>
      </c>
      <c r="LD25" t="e">
        <v>#N/A</v>
      </c>
      <c r="LE25" t="e">
        <v>#N/A</v>
      </c>
      <c r="LF25" t="e">
        <v>#N/A</v>
      </c>
      <c r="LG25" t="e">
        <v>#N/A</v>
      </c>
      <c r="LH25" t="e">
        <v>#N/A</v>
      </c>
      <c r="LI25" t="e">
        <f t="shared" si="32"/>
        <v>#N/A</v>
      </c>
      <c r="LJ25" s="106"/>
      <c r="LK25" s="27"/>
      <c r="LL25" s="106" t="s">
        <v>2370</v>
      </c>
      <c r="LM25" s="270" t="s">
        <v>2729</v>
      </c>
      <c r="LN25" s="106" t="s">
        <v>2690</v>
      </c>
      <c r="LP25" s="1" t="e">
        <v>#N/A</v>
      </c>
      <c r="LQ25" s="1" t="e">
        <v>#N/A</v>
      </c>
      <c r="LR25" s="1" t="e">
        <v>#N/A</v>
      </c>
      <c r="LS25" s="1" t="e">
        <v>#N/A</v>
      </c>
      <c r="LT25" t="e">
        <v>#N/A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B25" t="e">
        <f t="shared" si="33"/>
        <v>#N/A</v>
      </c>
      <c r="MC25" s="106"/>
      <c r="MD25" s="27"/>
      <c r="ME25" s="106" t="s">
        <v>2370</v>
      </c>
      <c r="MF25" s="270" t="s">
        <v>2729</v>
      </c>
      <c r="MG25" s="106" t="s">
        <v>2690</v>
      </c>
      <c r="MI25" s="1">
        <v>0</v>
      </c>
      <c r="MJ25" s="1">
        <v>0</v>
      </c>
      <c r="MK25" s="1">
        <v>0</v>
      </c>
      <c r="ML25" s="1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f t="shared" si="34"/>
        <v>0</v>
      </c>
      <c r="MV25" s="106"/>
      <c r="MW25" s="27"/>
      <c r="MX25" s="106" t="s">
        <v>2370</v>
      </c>
      <c r="MY25" s="270" t="s">
        <v>2729</v>
      </c>
      <c r="MZ25" s="106" t="s">
        <v>2690</v>
      </c>
      <c r="NB25" s="1">
        <v>0</v>
      </c>
      <c r="NC25" s="1">
        <v>0</v>
      </c>
      <c r="ND25" s="1">
        <v>0</v>
      </c>
      <c r="NE25" s="1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f t="shared" si="36"/>
        <v>0</v>
      </c>
      <c r="NO25" s="106"/>
      <c r="NP25" s="27"/>
      <c r="NQ25" s="106" t="s">
        <v>2370</v>
      </c>
      <c r="NR25" s="270" t="s">
        <v>2729</v>
      </c>
      <c r="NS25" s="106" t="s">
        <v>2690</v>
      </c>
      <c r="NU25" s="1">
        <v>0.21184027777777778</v>
      </c>
      <c r="NV25" s="1">
        <v>0.15962962962962965</v>
      </c>
      <c r="NW25" s="1">
        <v>1.5173611111111112E-2</v>
      </c>
      <c r="NX25" s="1">
        <v>3.7025462962962961E-2</v>
      </c>
      <c r="NY25">
        <v>8</v>
      </c>
      <c r="NZ25">
        <v>212</v>
      </c>
      <c r="OA25">
        <v>14</v>
      </c>
      <c r="OB25">
        <v>0</v>
      </c>
      <c r="OC25">
        <v>0</v>
      </c>
      <c r="OD25">
        <v>0</v>
      </c>
      <c r="OE25">
        <v>0</v>
      </c>
      <c r="OF25">
        <v>100</v>
      </c>
      <c r="OG25">
        <f t="shared" si="38"/>
        <v>212</v>
      </c>
      <c r="OH25" s="106"/>
      <c r="OI25" s="27"/>
      <c r="OJ25" s="106" t="s">
        <v>2370</v>
      </c>
      <c r="OK25" s="270" t="s">
        <v>2729</v>
      </c>
      <c r="OL25" s="106" t="s">
        <v>2690</v>
      </c>
      <c r="ON25" s="1">
        <v>0.18578703703703703</v>
      </c>
      <c r="OO25" s="1">
        <v>0.13843749999999999</v>
      </c>
      <c r="OP25" s="1">
        <v>1.2037037037037035E-2</v>
      </c>
      <c r="OQ25" s="1">
        <v>3.5300925925925923E-2</v>
      </c>
      <c r="OR25">
        <v>16</v>
      </c>
      <c r="OS25">
        <v>273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f t="shared" si="39"/>
        <v>273</v>
      </c>
      <c r="PA25" s="106"/>
      <c r="PB25" s="27"/>
      <c r="PC25" s="106" t="s">
        <v>2370</v>
      </c>
      <c r="PD25" s="270" t="s">
        <v>2729</v>
      </c>
      <c r="PE25" s="106" t="s">
        <v>2690</v>
      </c>
      <c r="PG25" s="1">
        <v>8.4374999999999992E-2</v>
      </c>
      <c r="PH25" s="1">
        <v>3.3217592592592597E-2</v>
      </c>
      <c r="PI25" s="1">
        <v>4.1666666666666669E-4</v>
      </c>
      <c r="PJ25" s="1">
        <v>5.0729166666666665E-2</v>
      </c>
      <c r="PK25">
        <v>7</v>
      </c>
      <c r="PL25">
        <v>91</v>
      </c>
      <c r="PM25">
        <v>182</v>
      </c>
      <c r="PN25">
        <v>72</v>
      </c>
      <c r="PO25">
        <v>0</v>
      </c>
      <c r="PP25">
        <v>0</v>
      </c>
      <c r="PQ25">
        <v>0</v>
      </c>
      <c r="PR25">
        <v>71.650000000000006</v>
      </c>
      <c r="PS25">
        <f t="shared" si="40"/>
        <v>19</v>
      </c>
      <c r="PT25" s="106"/>
      <c r="PU25" s="27"/>
      <c r="PV25" s="106" t="s">
        <v>2370</v>
      </c>
      <c r="PW25" s="270" t="s">
        <v>2729</v>
      </c>
      <c r="PX25" s="106" t="s">
        <v>2690</v>
      </c>
      <c r="PZ25" s="1">
        <v>6.1805555555555563E-3</v>
      </c>
      <c r="QA25" s="1">
        <v>5.9490740740740745E-3</v>
      </c>
      <c r="QB25" s="1">
        <v>2.3148148148148146E-4</v>
      </c>
      <c r="QC25" s="1">
        <v>0</v>
      </c>
      <c r="QD25">
        <v>5</v>
      </c>
      <c r="QE25">
        <v>14</v>
      </c>
      <c r="QF25">
        <v>182</v>
      </c>
      <c r="QG25">
        <v>22</v>
      </c>
      <c r="QH25">
        <v>0</v>
      </c>
      <c r="QI25">
        <v>0</v>
      </c>
      <c r="QJ25">
        <v>0</v>
      </c>
      <c r="QK25">
        <v>89.22</v>
      </c>
      <c r="QL25">
        <f t="shared" si="41"/>
        <v>-8</v>
      </c>
      <c r="QM25" s="106"/>
      <c r="QN25" s="27"/>
      <c r="QO25" s="106" t="s">
        <v>2370</v>
      </c>
      <c r="QP25" s="270" t="s">
        <v>2729</v>
      </c>
      <c r="QQ25" s="106" t="s">
        <v>2690</v>
      </c>
      <c r="QS25" s="1">
        <v>0.11127314814814815</v>
      </c>
      <c r="QT25" s="1">
        <v>1.8159722222222219E-2</v>
      </c>
      <c r="QU25" s="1">
        <v>7.9699074074074075E-2</v>
      </c>
      <c r="QV25" s="1">
        <v>1.3402777777777777E-2</v>
      </c>
      <c r="QW25">
        <v>12</v>
      </c>
      <c r="QX25">
        <v>46</v>
      </c>
      <c r="QY25">
        <v>155</v>
      </c>
      <c r="QZ25">
        <v>29</v>
      </c>
      <c r="RA25">
        <v>0</v>
      </c>
      <c r="RB25">
        <v>0</v>
      </c>
      <c r="RC25">
        <v>0</v>
      </c>
      <c r="RD25">
        <v>84.24</v>
      </c>
      <c r="RE25">
        <f t="shared" si="42"/>
        <v>17</v>
      </c>
      <c r="RF25" s="106"/>
      <c r="RG25" s="27"/>
      <c r="RH25" s="106" t="s">
        <v>2370</v>
      </c>
      <c r="RI25" s="270" t="s">
        <v>2729</v>
      </c>
      <c r="RJ25" s="106" t="s">
        <v>2690</v>
      </c>
      <c r="RL25" s="1">
        <v>8.5300925925925926E-3</v>
      </c>
      <c r="RM25" s="1">
        <v>6.851851851851852E-3</v>
      </c>
      <c r="RN25" s="1">
        <v>4.6296296296296294E-5</v>
      </c>
      <c r="RO25" s="1">
        <v>1.6203703703703703E-3</v>
      </c>
      <c r="RP25">
        <v>8</v>
      </c>
      <c r="RQ25">
        <v>16</v>
      </c>
      <c r="RR25">
        <v>99</v>
      </c>
      <c r="RS25">
        <v>18</v>
      </c>
      <c r="RT25">
        <v>0</v>
      </c>
      <c r="RU25">
        <v>0</v>
      </c>
      <c r="RV25">
        <v>0</v>
      </c>
      <c r="RW25">
        <v>84.62</v>
      </c>
      <c r="RX25">
        <f t="shared" si="43"/>
        <v>-2</v>
      </c>
      <c r="RY25" s="106"/>
      <c r="RZ25" s="27"/>
      <c r="SA25" s="106" t="s">
        <v>2370</v>
      </c>
      <c r="SB25" s="270" t="s">
        <v>2729</v>
      </c>
      <c r="SC25" s="106" t="s">
        <v>2690</v>
      </c>
      <c r="SE25" s="1">
        <v>0</v>
      </c>
      <c r="SF25" s="1">
        <v>0</v>
      </c>
      <c r="SG25" s="1">
        <v>0</v>
      </c>
      <c r="SH25" s="1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f t="shared" si="44"/>
        <v>0</v>
      </c>
      <c r="SR25" s="106"/>
      <c r="SS25" s="27"/>
      <c r="ST25" s="106" t="s">
        <v>2370</v>
      </c>
      <c r="SU25" s="270" t="s">
        <v>2729</v>
      </c>
      <c r="SV25" s="106" t="s">
        <v>2690</v>
      </c>
      <c r="SX25" s="1">
        <v>0</v>
      </c>
      <c r="SY25" s="1">
        <v>0</v>
      </c>
      <c r="SZ25" s="1">
        <v>0</v>
      </c>
      <c r="TA25" s="1">
        <v>0</v>
      </c>
      <c r="TB25">
        <v>0</v>
      </c>
      <c r="TC25">
        <v>0</v>
      </c>
      <c r="TD25">
        <v>6</v>
      </c>
      <c r="TE25">
        <v>0</v>
      </c>
      <c r="TF25">
        <v>0</v>
      </c>
      <c r="TG25">
        <v>0</v>
      </c>
      <c r="TH25">
        <v>0</v>
      </c>
      <c r="TI25">
        <v>100</v>
      </c>
      <c r="TJ25">
        <f t="shared" si="45"/>
        <v>0</v>
      </c>
      <c r="TK25" s="106"/>
      <c r="TL25" s="27"/>
    </row>
    <row r="26" spans="1:532">
      <c r="A26" s="106" t="s">
        <v>2376</v>
      </c>
      <c r="B26" s="270" t="s">
        <v>2729</v>
      </c>
      <c r="C26" s="106" t="s">
        <v>2690</v>
      </c>
      <c r="E26" s="1">
        <v>4.3958333333333328E-2</v>
      </c>
      <c r="F26" s="1">
        <v>1.7453703703703704E-2</v>
      </c>
      <c r="G26" s="1">
        <v>2.5879629629629627E-2</v>
      </c>
      <c r="H26" s="1">
        <v>6.2500000000000001E-4</v>
      </c>
      <c r="I26">
        <v>32</v>
      </c>
      <c r="J26">
        <v>97</v>
      </c>
      <c r="K26">
        <v>1095</v>
      </c>
      <c r="L26">
        <v>91</v>
      </c>
      <c r="M26">
        <v>0</v>
      </c>
      <c r="N26">
        <v>0</v>
      </c>
      <c r="O26">
        <v>0</v>
      </c>
      <c r="P26">
        <v>92.33</v>
      </c>
      <c r="Q26" s="106">
        <f t="shared" si="14"/>
        <v>6</v>
      </c>
      <c r="R26" s="106"/>
      <c r="S26" s="27" t="e">
        <f t="shared" si="46"/>
        <v>#DIV/0!</v>
      </c>
      <c r="T26" s="106" t="s">
        <v>2376</v>
      </c>
      <c r="U26" s="270" t="s">
        <v>2729</v>
      </c>
      <c r="V26" s="106" t="s">
        <v>2690</v>
      </c>
      <c r="X26" s="1">
        <v>0</v>
      </c>
      <c r="Y26" s="1">
        <v>0</v>
      </c>
      <c r="Z26" s="1">
        <v>0</v>
      </c>
      <c r="AA26" s="1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s="106">
        <f t="shared" si="15"/>
        <v>0</v>
      </c>
      <c r="AK26" s="106"/>
      <c r="AL26" s="27" t="e">
        <f t="shared" si="135"/>
        <v>#DIV/0!</v>
      </c>
      <c r="AM26" s="106" t="s">
        <v>2376</v>
      </c>
      <c r="AN26" s="270" t="s">
        <v>2729</v>
      </c>
      <c r="AO26" s="106" t="s">
        <v>2690</v>
      </c>
      <c r="AQ26" s="1">
        <v>2.4305555555555556E-3</v>
      </c>
      <c r="AR26" s="1">
        <v>2.3726851851851851E-3</v>
      </c>
      <c r="AS26" s="1">
        <v>1.1574074074074073E-5</v>
      </c>
      <c r="AT26" s="1">
        <v>3.4722222222222222E-5</v>
      </c>
      <c r="AU26">
        <v>5</v>
      </c>
      <c r="AV26">
        <v>8</v>
      </c>
      <c r="AW26">
        <v>184</v>
      </c>
      <c r="AX26">
        <v>7</v>
      </c>
      <c r="AY26">
        <v>0</v>
      </c>
      <c r="AZ26">
        <v>0</v>
      </c>
      <c r="BA26">
        <v>0</v>
      </c>
      <c r="BB26">
        <v>96.34</v>
      </c>
      <c r="BC26" s="106">
        <f t="shared" si="16"/>
        <v>1</v>
      </c>
      <c r="BD26" s="106"/>
      <c r="BE26" s="27" t="e">
        <f t="shared" si="136"/>
        <v>#DIV/0!</v>
      </c>
      <c r="BF26" s="106" t="s">
        <v>2376</v>
      </c>
      <c r="BG26" s="270" t="s">
        <v>2729</v>
      </c>
      <c r="BH26" s="106" t="s">
        <v>2690</v>
      </c>
      <c r="BJ26" s="1">
        <v>0</v>
      </c>
      <c r="BK26" s="1">
        <v>0</v>
      </c>
      <c r="BL26" s="1">
        <v>0</v>
      </c>
      <c r="BM26" s="1">
        <v>0</v>
      </c>
      <c r="BN26">
        <v>0</v>
      </c>
      <c r="BO26">
        <v>0</v>
      </c>
      <c r="BP26">
        <v>13</v>
      </c>
      <c r="BQ26">
        <v>2</v>
      </c>
      <c r="BR26">
        <v>0</v>
      </c>
      <c r="BS26">
        <v>0</v>
      </c>
      <c r="BT26">
        <v>0</v>
      </c>
      <c r="BU26">
        <v>86.67</v>
      </c>
      <c r="BV26" s="106">
        <f t="shared" si="17"/>
        <v>-2</v>
      </c>
      <c r="BW26" s="106"/>
      <c r="BX26" s="27" t="e">
        <f t="shared" si="137"/>
        <v>#DIV/0!</v>
      </c>
      <c r="BY26" s="106" t="s">
        <v>2376</v>
      </c>
      <c r="BZ26" s="270" t="s">
        <v>2729</v>
      </c>
      <c r="CA26" s="106" t="s">
        <v>2690</v>
      </c>
      <c r="CC26" s="1">
        <v>0</v>
      </c>
      <c r="CD26" s="1">
        <v>0</v>
      </c>
      <c r="CE26" s="1">
        <v>0</v>
      </c>
      <c r="CF26" s="1">
        <v>0</v>
      </c>
      <c r="CG26">
        <v>0</v>
      </c>
      <c r="CH26">
        <v>0</v>
      </c>
      <c r="CI26">
        <v>10</v>
      </c>
      <c r="CJ26">
        <v>3</v>
      </c>
      <c r="CK26">
        <v>0</v>
      </c>
      <c r="CL26">
        <v>0</v>
      </c>
      <c r="CM26">
        <v>0</v>
      </c>
      <c r="CN26">
        <v>76.92</v>
      </c>
      <c r="CO26" s="106">
        <f t="shared" si="18"/>
        <v>-3</v>
      </c>
      <c r="CP26" s="106"/>
      <c r="CQ26" s="27" t="e">
        <f t="shared" si="138"/>
        <v>#DIV/0!</v>
      </c>
      <c r="CR26" s="106" t="s">
        <v>2376</v>
      </c>
      <c r="CS26" s="270" t="s">
        <v>2729</v>
      </c>
      <c r="CT26" s="106" t="s">
        <v>2690</v>
      </c>
      <c r="CV26" s="1">
        <v>1.1689814814814816E-3</v>
      </c>
      <c r="CW26" s="1">
        <v>1.1689814814814816E-3</v>
      </c>
      <c r="CX26" s="1">
        <v>0</v>
      </c>
      <c r="CY26" s="1">
        <v>0</v>
      </c>
      <c r="CZ26">
        <v>2</v>
      </c>
      <c r="DA26">
        <v>3</v>
      </c>
      <c r="DB26">
        <v>14</v>
      </c>
      <c r="DC26">
        <v>3</v>
      </c>
      <c r="DD26">
        <v>0</v>
      </c>
      <c r="DE26">
        <v>0</v>
      </c>
      <c r="DF26">
        <v>0</v>
      </c>
      <c r="DG26">
        <v>82.35</v>
      </c>
      <c r="DH26" s="106">
        <f t="shared" si="19"/>
        <v>0</v>
      </c>
      <c r="DI26" s="106"/>
      <c r="DJ26" s="27" t="e">
        <f t="shared" si="139"/>
        <v>#DIV/0!</v>
      </c>
      <c r="DK26" s="106" t="s">
        <v>2376</v>
      </c>
      <c r="DL26" s="270" t="s">
        <v>2729</v>
      </c>
      <c r="DM26" s="106" t="s">
        <v>2690</v>
      </c>
      <c r="DO26" s="1">
        <v>2.1759259259259258E-3</v>
      </c>
      <c r="DP26" s="1">
        <v>2.1643518518518518E-3</v>
      </c>
      <c r="DQ26" s="1">
        <v>0</v>
      </c>
      <c r="DR26" s="1">
        <v>0</v>
      </c>
      <c r="DS26">
        <v>1</v>
      </c>
      <c r="DT26">
        <v>4</v>
      </c>
      <c r="DU26">
        <v>21</v>
      </c>
      <c r="DV26">
        <v>2</v>
      </c>
      <c r="DW26">
        <v>0</v>
      </c>
      <c r="DX26">
        <v>0</v>
      </c>
      <c r="DY26">
        <v>0</v>
      </c>
      <c r="DZ26">
        <v>91.3</v>
      </c>
      <c r="EA26" s="106">
        <f t="shared" si="20"/>
        <v>2</v>
      </c>
      <c r="EB26" s="106"/>
      <c r="EC26" s="27" t="e">
        <f t="shared" si="21"/>
        <v>#DIV/0!</v>
      </c>
      <c r="ED26" s="106" t="s">
        <v>2376</v>
      </c>
      <c r="EE26" s="270" t="s">
        <v>2729</v>
      </c>
      <c r="EF26" s="106" t="s">
        <v>2690</v>
      </c>
      <c r="EH26" s="1">
        <v>1.6203703703703703E-4</v>
      </c>
      <c r="EI26" s="1">
        <v>1.6203703703703703E-4</v>
      </c>
      <c r="EJ26" s="1">
        <v>0</v>
      </c>
      <c r="EK26" s="1">
        <v>0</v>
      </c>
      <c r="EL26">
        <v>1</v>
      </c>
      <c r="EM26">
        <v>1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100</v>
      </c>
      <c r="ET26" s="106">
        <f t="shared" si="22"/>
        <v>1</v>
      </c>
      <c r="EU26" s="106"/>
      <c r="EV26" s="27" t="e">
        <f t="shared" si="23"/>
        <v>#DIV/0!</v>
      </c>
      <c r="EW26" s="106" t="s">
        <v>2376</v>
      </c>
      <c r="EX26" s="270" t="s">
        <v>2729</v>
      </c>
      <c r="EY26" s="106" t="s">
        <v>2690</v>
      </c>
      <c r="FA26" s="1">
        <v>0</v>
      </c>
      <c r="FB26" s="1">
        <v>0</v>
      </c>
      <c r="FC26" s="1">
        <v>0</v>
      </c>
      <c r="FD26" s="1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 s="106">
        <f t="shared" si="24"/>
        <v>0</v>
      </c>
      <c r="FN26" s="106"/>
      <c r="FO26" s="27" t="e">
        <f t="shared" si="52"/>
        <v>#DIV/0!</v>
      </c>
      <c r="FP26" s="106" t="s">
        <v>2376</v>
      </c>
      <c r="FQ26" s="270" t="s">
        <v>2729</v>
      </c>
      <c r="FR26" s="106" t="s">
        <v>2690</v>
      </c>
      <c r="FT26" s="1">
        <v>0</v>
      </c>
      <c r="FU26" s="1">
        <v>0</v>
      </c>
      <c r="FV26" s="1">
        <v>0</v>
      </c>
      <c r="FW26" s="1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 s="106">
        <f t="shared" si="25"/>
        <v>0</v>
      </c>
      <c r="GG26" s="106"/>
      <c r="GH26" s="27" t="e">
        <f t="shared" si="140"/>
        <v>#DIV/0!</v>
      </c>
      <c r="GI26" s="106" t="s">
        <v>2376</v>
      </c>
      <c r="GJ26" s="270" t="s">
        <v>2729</v>
      </c>
      <c r="GK26" s="106" t="s">
        <v>2690</v>
      </c>
      <c r="GM26" s="1">
        <v>6.134259259259259E-4</v>
      </c>
      <c r="GN26" s="1">
        <v>6.134259259259259E-4</v>
      </c>
      <c r="GO26" s="1">
        <v>0</v>
      </c>
      <c r="GP26" s="1">
        <v>0</v>
      </c>
      <c r="GQ26">
        <v>2</v>
      </c>
      <c r="GR26">
        <v>2</v>
      </c>
      <c r="GS26">
        <v>7</v>
      </c>
      <c r="GT26">
        <v>2</v>
      </c>
      <c r="GU26">
        <v>0</v>
      </c>
      <c r="GV26">
        <v>0</v>
      </c>
      <c r="GW26">
        <v>0</v>
      </c>
      <c r="GX26">
        <v>77.78</v>
      </c>
      <c r="GY26">
        <f t="shared" si="26"/>
        <v>0</v>
      </c>
      <c r="GZ26" s="106"/>
      <c r="HA26" s="27"/>
      <c r="HB26" s="106" t="s">
        <v>2376</v>
      </c>
      <c r="HC26" s="270" t="s">
        <v>2729</v>
      </c>
      <c r="HD26" s="106" t="s">
        <v>2690</v>
      </c>
      <c r="HF26" s="1">
        <v>6.134259259259259E-4</v>
      </c>
      <c r="HG26" s="1">
        <v>6.134259259259259E-4</v>
      </c>
      <c r="HH26" s="1">
        <v>0</v>
      </c>
      <c r="HI26" s="1">
        <v>0</v>
      </c>
      <c r="HJ26">
        <v>2</v>
      </c>
      <c r="HK26">
        <v>2</v>
      </c>
      <c r="HL26">
        <v>7</v>
      </c>
      <c r="HM26">
        <v>2</v>
      </c>
      <c r="HN26">
        <v>0</v>
      </c>
      <c r="HO26">
        <v>0</v>
      </c>
      <c r="HP26">
        <v>0</v>
      </c>
      <c r="HQ26">
        <v>77.78</v>
      </c>
      <c r="HR26">
        <f t="shared" si="27"/>
        <v>0</v>
      </c>
      <c r="HS26" s="106"/>
      <c r="HT26" s="27"/>
      <c r="HU26" s="106" t="s">
        <v>2376</v>
      </c>
      <c r="HV26" s="270" t="s">
        <v>2729</v>
      </c>
      <c r="HW26" s="106" t="s">
        <v>2690</v>
      </c>
      <c r="HY26" s="1">
        <v>6.134259259259259E-4</v>
      </c>
      <c r="HZ26" s="1">
        <v>6.134259259259259E-4</v>
      </c>
      <c r="IA26" s="1">
        <v>0</v>
      </c>
      <c r="IB26" s="1">
        <v>0</v>
      </c>
      <c r="IC26">
        <v>1</v>
      </c>
      <c r="ID26">
        <v>1</v>
      </c>
      <c r="IE26">
        <v>3</v>
      </c>
      <c r="IF26">
        <v>1</v>
      </c>
      <c r="IG26">
        <v>0</v>
      </c>
      <c r="IH26">
        <v>0</v>
      </c>
      <c r="II26">
        <v>0</v>
      </c>
      <c r="IJ26">
        <v>75</v>
      </c>
      <c r="IK26">
        <f t="shared" si="28"/>
        <v>0</v>
      </c>
      <c r="IL26" s="106"/>
      <c r="IM26" s="27"/>
      <c r="IN26" s="106" t="s">
        <v>2376</v>
      </c>
      <c r="IO26" s="270" t="s">
        <v>2729</v>
      </c>
      <c r="IP26" s="106" t="s">
        <v>2690</v>
      </c>
      <c r="IR26" s="1" t="e">
        <v>#N/A</v>
      </c>
      <c r="IS26" s="1" t="e">
        <v>#N/A</v>
      </c>
      <c r="IT26" s="1" t="e">
        <v>#N/A</v>
      </c>
      <c r="IU26" s="1" t="e">
        <v>#N/A</v>
      </c>
      <c r="IV26" t="e">
        <v>#N/A</v>
      </c>
      <c r="IW26" t="e">
        <v>#N/A</v>
      </c>
      <c r="IX26" t="e">
        <v>#N/A</v>
      </c>
      <c r="IY26" t="e">
        <v>#N/A</v>
      </c>
      <c r="IZ26" t="e">
        <v>#N/A</v>
      </c>
      <c r="JA26" t="e">
        <v>#N/A</v>
      </c>
      <c r="JB26" t="e">
        <v>#N/A</v>
      </c>
      <c r="JC26" t="e">
        <v>#N/A</v>
      </c>
      <c r="JD26" t="e">
        <f t="shared" si="29"/>
        <v>#N/A</v>
      </c>
      <c r="JE26" s="106"/>
      <c r="JF26" s="27"/>
      <c r="JG26" s="106" t="s">
        <v>2376</v>
      </c>
      <c r="JH26" s="270" t="s">
        <v>2729</v>
      </c>
      <c r="JI26" s="106" t="s">
        <v>2690</v>
      </c>
      <c r="JK26" s="1" t="e">
        <v>#N/A</v>
      </c>
      <c r="JL26" s="1" t="e">
        <v>#N/A</v>
      </c>
      <c r="JM26" s="1" t="e">
        <v>#N/A</v>
      </c>
      <c r="JN26" s="1" t="e">
        <v>#N/A</v>
      </c>
      <c r="JO26" t="e">
        <v>#N/A</v>
      </c>
      <c r="JP26" t="e">
        <v>#N/A</v>
      </c>
      <c r="JQ26" t="e">
        <v>#N/A</v>
      </c>
      <c r="JR26" t="e">
        <v>#N/A</v>
      </c>
      <c r="JS26" t="e">
        <v>#N/A</v>
      </c>
      <c r="JT26" t="e">
        <v>#N/A</v>
      </c>
      <c r="JU26" t="e">
        <v>#N/A</v>
      </c>
      <c r="JV26" t="e">
        <v>#N/A</v>
      </c>
      <c r="JW26" t="e">
        <f t="shared" si="30"/>
        <v>#N/A</v>
      </c>
      <c r="JX26" s="106"/>
      <c r="JY26" s="27"/>
      <c r="JZ26" s="106" t="s">
        <v>2376</v>
      </c>
      <c r="KA26" s="270" t="s">
        <v>2729</v>
      </c>
      <c r="KB26" s="106" t="s">
        <v>2690</v>
      </c>
      <c r="KD26" s="1" t="e">
        <v>#N/A</v>
      </c>
      <c r="KE26" s="1" t="e">
        <v>#N/A</v>
      </c>
      <c r="KF26" s="1" t="e">
        <v>#N/A</v>
      </c>
      <c r="KG26" s="1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t="e">
        <f t="shared" si="31"/>
        <v>#N/A</v>
      </c>
      <c r="KQ26" s="106"/>
      <c r="KR26" s="27"/>
      <c r="KS26" s="106" t="s">
        <v>2376</v>
      </c>
      <c r="KT26" s="270" t="s">
        <v>2729</v>
      </c>
      <c r="KU26" s="106" t="s">
        <v>2690</v>
      </c>
      <c r="KW26" s="1" t="e">
        <v>#N/A</v>
      </c>
      <c r="KX26" s="1" t="e">
        <v>#N/A</v>
      </c>
      <c r="KY26" s="1" t="e">
        <v>#N/A</v>
      </c>
      <c r="KZ26" s="1" t="e">
        <v>#N/A</v>
      </c>
      <c r="LA26" t="e">
        <v>#N/A</v>
      </c>
      <c r="LB26" t="e">
        <v>#N/A</v>
      </c>
      <c r="LC26" t="e">
        <v>#N/A</v>
      </c>
      <c r="LD26" t="e">
        <v>#N/A</v>
      </c>
      <c r="LE26" t="e">
        <v>#N/A</v>
      </c>
      <c r="LF26" t="e">
        <v>#N/A</v>
      </c>
      <c r="LG26" t="e">
        <v>#N/A</v>
      </c>
      <c r="LH26" t="e">
        <v>#N/A</v>
      </c>
      <c r="LI26" t="e">
        <f t="shared" si="32"/>
        <v>#N/A</v>
      </c>
      <c r="LJ26" s="106"/>
      <c r="LK26" s="27"/>
      <c r="LL26" s="106" t="s">
        <v>2376</v>
      </c>
      <c r="LM26" s="270" t="s">
        <v>2729</v>
      </c>
      <c r="LN26" s="106" t="s">
        <v>2690</v>
      </c>
      <c r="LP26" s="1" t="e">
        <v>#N/A</v>
      </c>
      <c r="LQ26" s="1" t="e">
        <v>#N/A</v>
      </c>
      <c r="LR26" s="1" t="e">
        <v>#N/A</v>
      </c>
      <c r="LS26" s="1" t="e">
        <v>#N/A</v>
      </c>
      <c r="LT26" t="e">
        <v>#N/A</v>
      </c>
      <c r="LU26" t="e">
        <v>#N/A</v>
      </c>
      <c r="LV26" t="e">
        <v>#N/A</v>
      </c>
      <c r="LW26" t="e">
        <v>#N/A</v>
      </c>
      <c r="LX26" t="e">
        <v>#N/A</v>
      </c>
      <c r="LY26" t="e">
        <v>#N/A</v>
      </c>
      <c r="LZ26" t="e">
        <v>#N/A</v>
      </c>
      <c r="MA26" t="e">
        <v>#N/A</v>
      </c>
      <c r="MB26" t="e">
        <f t="shared" si="33"/>
        <v>#N/A</v>
      </c>
      <c r="MC26" s="106"/>
      <c r="MD26" s="27"/>
      <c r="ME26" s="106" t="s">
        <v>2376</v>
      </c>
      <c r="MF26" s="270" t="s">
        <v>2729</v>
      </c>
      <c r="MG26" s="106" t="s">
        <v>2690</v>
      </c>
      <c r="MI26" s="1">
        <v>0</v>
      </c>
      <c r="MJ26" s="1">
        <v>0</v>
      </c>
      <c r="MK26" s="1">
        <v>0</v>
      </c>
      <c r="ML26" s="1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f t="shared" si="34"/>
        <v>0</v>
      </c>
      <c r="MV26" s="106"/>
      <c r="MW26" s="27"/>
      <c r="MX26" s="106" t="s">
        <v>2376</v>
      </c>
      <c r="MY26" s="270" t="s">
        <v>2729</v>
      </c>
      <c r="MZ26" s="106" t="s">
        <v>2690</v>
      </c>
      <c r="NB26" s="1">
        <v>0</v>
      </c>
      <c r="NC26" s="1">
        <v>0</v>
      </c>
      <c r="ND26" s="1">
        <v>0</v>
      </c>
      <c r="NE26" s="1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f t="shared" si="36"/>
        <v>0</v>
      </c>
      <c r="NO26" s="106"/>
      <c r="NP26" s="27"/>
      <c r="NQ26" s="106" t="s">
        <v>2376</v>
      </c>
      <c r="NR26" s="270" t="s">
        <v>2729</v>
      </c>
      <c r="NS26" s="106" t="s">
        <v>2690</v>
      </c>
      <c r="NU26" s="1">
        <v>0.26445601851851852</v>
      </c>
      <c r="NV26" s="1">
        <v>0.14450231481481482</v>
      </c>
      <c r="NW26" s="1">
        <v>4.3148148148148151E-2</v>
      </c>
      <c r="NX26" s="1">
        <v>7.6793981481481477E-2</v>
      </c>
      <c r="NY26">
        <v>38</v>
      </c>
      <c r="NZ26">
        <v>587</v>
      </c>
      <c r="OA26">
        <v>17</v>
      </c>
      <c r="OB26">
        <v>1</v>
      </c>
      <c r="OC26">
        <v>0</v>
      </c>
      <c r="OD26">
        <v>0</v>
      </c>
      <c r="OE26">
        <v>0</v>
      </c>
      <c r="OF26">
        <v>94.44</v>
      </c>
      <c r="OG26">
        <f t="shared" si="38"/>
        <v>586</v>
      </c>
      <c r="OH26" s="106"/>
      <c r="OI26" s="27"/>
      <c r="OJ26" s="106" t="s">
        <v>2376</v>
      </c>
      <c r="OK26" s="270" t="s">
        <v>2729</v>
      </c>
      <c r="OL26" s="106" t="s">
        <v>2690</v>
      </c>
      <c r="ON26" s="1">
        <v>0</v>
      </c>
      <c r="OO26" s="1">
        <v>0</v>
      </c>
      <c r="OP26" s="1">
        <v>0</v>
      </c>
      <c r="OQ26" s="1">
        <v>0</v>
      </c>
      <c r="OR26">
        <v>0</v>
      </c>
      <c r="OS26">
        <v>0</v>
      </c>
      <c r="OT26">
        <v>195</v>
      </c>
      <c r="OU26">
        <v>10</v>
      </c>
      <c r="OV26">
        <v>0</v>
      </c>
      <c r="OW26">
        <v>0</v>
      </c>
      <c r="OX26">
        <v>0</v>
      </c>
      <c r="OY26">
        <v>95.12</v>
      </c>
      <c r="OZ26">
        <f t="shared" si="39"/>
        <v>-10</v>
      </c>
      <c r="PA26" s="106"/>
      <c r="PB26" s="27"/>
      <c r="PC26" s="106" t="s">
        <v>2376</v>
      </c>
      <c r="PD26" s="270" t="s">
        <v>2729</v>
      </c>
      <c r="PE26" s="106" t="s">
        <v>2690</v>
      </c>
      <c r="PG26" s="1">
        <v>1.4537037037037038E-2</v>
      </c>
      <c r="PH26" s="1">
        <v>1.4224537037037037E-2</v>
      </c>
      <c r="PI26" s="1">
        <v>0</v>
      </c>
      <c r="PJ26" s="1">
        <v>3.1250000000000001E-4</v>
      </c>
      <c r="PK26">
        <v>17</v>
      </c>
      <c r="PL26">
        <v>75</v>
      </c>
      <c r="PM26">
        <v>329</v>
      </c>
      <c r="PN26">
        <v>50</v>
      </c>
      <c r="PO26">
        <v>0</v>
      </c>
      <c r="PP26">
        <v>0</v>
      </c>
      <c r="PQ26">
        <v>0</v>
      </c>
      <c r="PR26">
        <v>86.81</v>
      </c>
      <c r="PS26">
        <f t="shared" si="40"/>
        <v>25</v>
      </c>
      <c r="PT26" s="106"/>
      <c r="PU26" s="27"/>
      <c r="PV26" s="106" t="s">
        <v>2376</v>
      </c>
      <c r="PW26" s="270" t="s">
        <v>2729</v>
      </c>
      <c r="PX26" s="106" t="s">
        <v>2690</v>
      </c>
      <c r="PZ26" s="1">
        <v>0</v>
      </c>
      <c r="QA26" s="1">
        <v>0</v>
      </c>
      <c r="QB26" s="1">
        <v>0</v>
      </c>
      <c r="QC26" s="1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f t="shared" si="41"/>
        <v>0</v>
      </c>
      <c r="QM26" s="106"/>
      <c r="QN26" s="27"/>
      <c r="QO26" s="106" t="s">
        <v>2376</v>
      </c>
      <c r="QP26" s="270" t="s">
        <v>2729</v>
      </c>
      <c r="QQ26" s="106" t="s">
        <v>2690</v>
      </c>
      <c r="QS26" s="1">
        <v>0</v>
      </c>
      <c r="QT26" s="1">
        <v>0</v>
      </c>
      <c r="QU26" s="1">
        <v>0</v>
      </c>
      <c r="QV26" s="1">
        <v>0</v>
      </c>
      <c r="QW26">
        <v>0</v>
      </c>
      <c r="QX26">
        <v>0</v>
      </c>
      <c r="QY26">
        <v>118</v>
      </c>
      <c r="QZ26">
        <v>13</v>
      </c>
      <c r="RA26">
        <v>0</v>
      </c>
      <c r="RB26">
        <v>0</v>
      </c>
      <c r="RC26">
        <v>0</v>
      </c>
      <c r="RD26">
        <v>90.08</v>
      </c>
      <c r="RE26">
        <f t="shared" si="42"/>
        <v>-13</v>
      </c>
      <c r="RF26" s="106"/>
      <c r="RG26" s="27"/>
      <c r="RH26" s="106" t="s">
        <v>2376</v>
      </c>
      <c r="RI26" s="270" t="s">
        <v>2729</v>
      </c>
      <c r="RJ26" s="106" t="s">
        <v>2690</v>
      </c>
      <c r="RL26" s="1">
        <v>5.6249999999999989E-3</v>
      </c>
      <c r="RM26" s="1">
        <v>4.2361111111111106E-3</v>
      </c>
      <c r="RN26" s="1">
        <v>1.1574074074074073E-4</v>
      </c>
      <c r="RO26" s="1">
        <v>1.261574074074074E-3</v>
      </c>
      <c r="RP26">
        <v>6</v>
      </c>
      <c r="RQ26">
        <v>17</v>
      </c>
      <c r="RR26">
        <v>58</v>
      </c>
      <c r="RS26">
        <v>1</v>
      </c>
      <c r="RT26">
        <v>0</v>
      </c>
      <c r="RU26">
        <v>0</v>
      </c>
      <c r="RV26">
        <v>0</v>
      </c>
      <c r="RW26">
        <v>98.31</v>
      </c>
      <c r="RX26">
        <f t="shared" si="43"/>
        <v>16</v>
      </c>
      <c r="RY26" s="106"/>
      <c r="RZ26" s="27"/>
      <c r="SA26" s="106" t="s">
        <v>2376</v>
      </c>
      <c r="SB26" s="270" t="s">
        <v>2729</v>
      </c>
      <c r="SC26" s="106" t="s">
        <v>2690</v>
      </c>
      <c r="SE26" s="1">
        <v>0</v>
      </c>
      <c r="SF26" s="1">
        <v>0</v>
      </c>
      <c r="SG26" s="1">
        <v>0</v>
      </c>
      <c r="SH26" s="1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f t="shared" si="44"/>
        <v>0</v>
      </c>
      <c r="SR26" s="106"/>
      <c r="SS26" s="27"/>
      <c r="ST26" s="106" t="s">
        <v>2376</v>
      </c>
      <c r="SU26" s="270" t="s">
        <v>2729</v>
      </c>
      <c r="SV26" s="106" t="s">
        <v>2690</v>
      </c>
      <c r="SX26" s="1">
        <v>0</v>
      </c>
      <c r="SY26" s="1">
        <v>0</v>
      </c>
      <c r="SZ26" s="1">
        <v>0</v>
      </c>
      <c r="TA26" s="1">
        <v>0</v>
      </c>
      <c r="TB26">
        <v>0</v>
      </c>
      <c r="TC26">
        <v>0</v>
      </c>
      <c r="TD26">
        <v>1</v>
      </c>
      <c r="TE26">
        <v>0</v>
      </c>
      <c r="TF26">
        <v>0</v>
      </c>
      <c r="TG26">
        <v>0</v>
      </c>
      <c r="TH26">
        <v>0</v>
      </c>
      <c r="TI26">
        <v>100</v>
      </c>
      <c r="TJ26">
        <f t="shared" si="45"/>
        <v>0</v>
      </c>
      <c r="TK26" s="106"/>
      <c r="TL26" s="27"/>
    </row>
    <row r="27" spans="1:532">
      <c r="A27" s="106" t="s">
        <v>2377</v>
      </c>
      <c r="B27" s="270" t="s">
        <v>2729</v>
      </c>
      <c r="C27" s="106" t="s">
        <v>2690</v>
      </c>
      <c r="E27" s="1">
        <v>0</v>
      </c>
      <c r="F27" s="1">
        <v>0</v>
      </c>
      <c r="G27" s="1">
        <v>0</v>
      </c>
      <c r="H27" s="1">
        <v>0</v>
      </c>
      <c r="I27">
        <v>0</v>
      </c>
      <c r="J27">
        <v>0</v>
      </c>
      <c r="K27">
        <v>12</v>
      </c>
      <c r="L27">
        <v>1</v>
      </c>
      <c r="M27">
        <v>0</v>
      </c>
      <c r="N27">
        <v>0</v>
      </c>
      <c r="O27">
        <v>0</v>
      </c>
      <c r="P27">
        <v>92.31</v>
      </c>
      <c r="Q27" s="106">
        <f t="shared" si="14"/>
        <v>-1</v>
      </c>
      <c r="R27" s="106"/>
      <c r="S27" s="27" t="e">
        <f t="shared" si="46"/>
        <v>#DIV/0!</v>
      </c>
      <c r="T27" s="106" t="s">
        <v>2377</v>
      </c>
      <c r="U27" s="270" t="s">
        <v>2729</v>
      </c>
      <c r="V27" s="106" t="s">
        <v>2690</v>
      </c>
      <c r="X27" s="1">
        <v>0</v>
      </c>
      <c r="Y27" s="1">
        <v>0</v>
      </c>
      <c r="Z27" s="1">
        <v>0</v>
      </c>
      <c r="AA27" s="1">
        <v>0</v>
      </c>
      <c r="AB27">
        <v>0</v>
      </c>
      <c r="AC27">
        <v>0</v>
      </c>
      <c r="AD27">
        <v>2</v>
      </c>
      <c r="AE27">
        <v>0</v>
      </c>
      <c r="AF27">
        <v>0</v>
      </c>
      <c r="AG27">
        <v>0</v>
      </c>
      <c r="AH27">
        <v>0</v>
      </c>
      <c r="AI27">
        <v>100</v>
      </c>
      <c r="AJ27" s="106">
        <f t="shared" si="15"/>
        <v>0</v>
      </c>
      <c r="AK27" s="106"/>
      <c r="AL27" s="27" t="e">
        <f t="shared" si="135"/>
        <v>#DIV/0!</v>
      </c>
      <c r="AM27" s="106" t="s">
        <v>2377</v>
      </c>
      <c r="AN27" s="270" t="s">
        <v>2729</v>
      </c>
      <c r="AO27" s="106" t="s">
        <v>2690</v>
      </c>
      <c r="AQ27" s="1">
        <v>2.9745370370370373E-3</v>
      </c>
      <c r="AR27" s="1">
        <v>2.8587962962962963E-3</v>
      </c>
      <c r="AS27" s="1">
        <v>4.6296296296296294E-5</v>
      </c>
      <c r="AT27" s="1">
        <v>5.7870370370370366E-5</v>
      </c>
      <c r="AU27">
        <v>6</v>
      </c>
      <c r="AV27">
        <v>5</v>
      </c>
      <c r="AW27">
        <v>54</v>
      </c>
      <c r="AX27">
        <v>18</v>
      </c>
      <c r="AY27">
        <v>0</v>
      </c>
      <c r="AZ27">
        <v>0</v>
      </c>
      <c r="BA27">
        <v>0</v>
      </c>
      <c r="BB27">
        <v>75</v>
      </c>
      <c r="BC27" s="106">
        <f t="shared" si="16"/>
        <v>-13</v>
      </c>
      <c r="BD27" s="106"/>
      <c r="BE27" s="27" t="e">
        <f t="shared" si="136"/>
        <v>#DIV/0!</v>
      </c>
      <c r="BF27" s="106" t="s">
        <v>2377</v>
      </c>
      <c r="BG27" s="270" t="s">
        <v>2729</v>
      </c>
      <c r="BH27" s="106" t="s">
        <v>2690</v>
      </c>
      <c r="BJ27" s="1">
        <v>4.2824074074074075E-3</v>
      </c>
      <c r="BK27" s="1">
        <v>3.5995370370370369E-3</v>
      </c>
      <c r="BL27" s="1">
        <v>3.4722222222222222E-5</v>
      </c>
      <c r="BM27" s="1">
        <v>6.2500000000000001E-4</v>
      </c>
      <c r="BN27">
        <v>7</v>
      </c>
      <c r="BO27">
        <v>9</v>
      </c>
      <c r="BP27">
        <v>19</v>
      </c>
      <c r="BQ27">
        <v>1</v>
      </c>
      <c r="BR27">
        <v>0</v>
      </c>
      <c r="BS27">
        <v>0</v>
      </c>
      <c r="BT27">
        <v>0</v>
      </c>
      <c r="BU27">
        <v>95</v>
      </c>
      <c r="BV27" s="106">
        <f t="shared" si="17"/>
        <v>8</v>
      </c>
      <c r="BW27" s="106"/>
      <c r="BX27" s="27" t="e">
        <f t="shared" si="137"/>
        <v>#DIV/0!</v>
      </c>
      <c r="BY27" s="106" t="s">
        <v>2377</v>
      </c>
      <c r="BZ27" s="270" t="s">
        <v>2729</v>
      </c>
      <c r="CA27" s="106" t="s">
        <v>2690</v>
      </c>
      <c r="CC27" s="1">
        <v>3.8101851851851852E-2</v>
      </c>
      <c r="CD27" s="1">
        <v>1.4467592592592593E-2</v>
      </c>
      <c r="CE27" s="1">
        <v>3.4027777777777784E-3</v>
      </c>
      <c r="CF27" s="1">
        <v>2.0219907407407409E-2</v>
      </c>
      <c r="CG27">
        <v>5</v>
      </c>
      <c r="CH27">
        <v>15</v>
      </c>
      <c r="CI27">
        <v>41</v>
      </c>
      <c r="CJ27">
        <v>2</v>
      </c>
      <c r="CK27">
        <v>0</v>
      </c>
      <c r="CL27">
        <v>0</v>
      </c>
      <c r="CM27">
        <v>0</v>
      </c>
      <c r="CN27">
        <v>95.35</v>
      </c>
      <c r="CO27" s="106">
        <f t="shared" si="18"/>
        <v>13</v>
      </c>
      <c r="CP27" s="106"/>
      <c r="CQ27" s="27" t="e">
        <f t="shared" si="138"/>
        <v>#DIV/0!</v>
      </c>
      <c r="CR27" s="106" t="s">
        <v>2377</v>
      </c>
      <c r="CS27" s="270" t="s">
        <v>2729</v>
      </c>
      <c r="CT27" s="106" t="s">
        <v>2690</v>
      </c>
      <c r="CV27" s="1">
        <v>3.8101851851851852E-2</v>
      </c>
      <c r="CW27" s="1">
        <v>1.4467592592592593E-2</v>
      </c>
      <c r="CX27" s="1">
        <v>3.4027777777777784E-3</v>
      </c>
      <c r="CY27" s="1">
        <v>2.0219907407407409E-2</v>
      </c>
      <c r="CZ27">
        <v>5</v>
      </c>
      <c r="DA27">
        <v>15</v>
      </c>
      <c r="DB27">
        <v>41</v>
      </c>
      <c r="DC27">
        <v>2</v>
      </c>
      <c r="DD27">
        <v>0</v>
      </c>
      <c r="DE27">
        <v>0</v>
      </c>
      <c r="DF27">
        <v>0</v>
      </c>
      <c r="DG27">
        <v>95.35</v>
      </c>
      <c r="DH27" s="106">
        <f t="shared" si="19"/>
        <v>13</v>
      </c>
      <c r="DI27" s="106"/>
      <c r="DJ27" s="27" t="e">
        <f t="shared" si="139"/>
        <v>#DIV/0!</v>
      </c>
      <c r="DK27" s="106" t="s">
        <v>2377</v>
      </c>
      <c r="DL27" s="270" t="s">
        <v>2729</v>
      </c>
      <c r="DM27" s="106" t="s">
        <v>2690</v>
      </c>
      <c r="DO27" s="1">
        <v>0</v>
      </c>
      <c r="DP27" s="1">
        <v>0</v>
      </c>
      <c r="DQ27" s="1">
        <v>0</v>
      </c>
      <c r="DR27" s="1">
        <v>0</v>
      </c>
      <c r="DS27">
        <v>0</v>
      </c>
      <c r="DT27">
        <v>0</v>
      </c>
      <c r="DU27">
        <v>11</v>
      </c>
      <c r="DV27">
        <v>2</v>
      </c>
      <c r="DW27">
        <v>0</v>
      </c>
      <c r="DX27">
        <v>0</v>
      </c>
      <c r="DY27">
        <v>0</v>
      </c>
      <c r="DZ27">
        <v>84.62</v>
      </c>
      <c r="EA27" s="106">
        <f t="shared" si="20"/>
        <v>-2</v>
      </c>
      <c r="EB27" s="106"/>
      <c r="EC27" s="27" t="e">
        <f t="shared" si="21"/>
        <v>#DIV/0!</v>
      </c>
      <c r="ED27" s="106" t="s">
        <v>2377</v>
      </c>
      <c r="EE27" s="270" t="s">
        <v>2729</v>
      </c>
      <c r="EF27" s="106" t="s">
        <v>2690</v>
      </c>
      <c r="EH27" s="1">
        <v>7.4293981481481489E-2</v>
      </c>
      <c r="EI27" s="1">
        <v>4.3518518518518515E-3</v>
      </c>
      <c r="EJ27" s="1">
        <v>7.6388888888888893E-4</v>
      </c>
      <c r="EK27" s="1">
        <v>6.9166666666666668E-2</v>
      </c>
      <c r="EL27">
        <v>4</v>
      </c>
      <c r="EM27">
        <v>6</v>
      </c>
      <c r="EN27">
        <v>23</v>
      </c>
      <c r="EO27">
        <v>3</v>
      </c>
      <c r="EP27">
        <v>0</v>
      </c>
      <c r="EQ27">
        <v>0</v>
      </c>
      <c r="ER27">
        <v>0</v>
      </c>
      <c r="ES27">
        <v>88.46</v>
      </c>
      <c r="ET27" s="106">
        <f t="shared" si="22"/>
        <v>3</v>
      </c>
      <c r="EU27" s="106"/>
      <c r="EV27" s="27" t="e">
        <f t="shared" si="23"/>
        <v>#DIV/0!</v>
      </c>
      <c r="EW27" s="106" t="s">
        <v>2377</v>
      </c>
      <c r="EX27" s="270" t="s">
        <v>2729</v>
      </c>
      <c r="EY27" s="106" t="s">
        <v>2690</v>
      </c>
      <c r="FA27" s="1">
        <v>0</v>
      </c>
      <c r="FB27" s="1">
        <v>0</v>
      </c>
      <c r="FC27" s="1">
        <v>0</v>
      </c>
      <c r="FD27" s="1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 s="106">
        <f t="shared" si="24"/>
        <v>0</v>
      </c>
      <c r="FN27" s="106"/>
      <c r="FO27" s="27" t="e">
        <f t="shared" si="52"/>
        <v>#DIV/0!</v>
      </c>
      <c r="FP27" s="106" t="s">
        <v>2377</v>
      </c>
      <c r="FQ27" s="270" t="s">
        <v>2729</v>
      </c>
      <c r="FR27" s="106" t="s">
        <v>2690</v>
      </c>
      <c r="FT27" s="1">
        <v>0</v>
      </c>
      <c r="FU27" s="1">
        <v>0</v>
      </c>
      <c r="FV27" s="1">
        <v>0</v>
      </c>
      <c r="FW27" s="1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 s="106">
        <f t="shared" si="25"/>
        <v>0</v>
      </c>
      <c r="GG27" s="106"/>
      <c r="GH27" s="27" t="e">
        <f t="shared" si="140"/>
        <v>#DIV/0!</v>
      </c>
      <c r="GI27" s="106" t="s">
        <v>2377</v>
      </c>
      <c r="GJ27" s="270" t="s">
        <v>2729</v>
      </c>
      <c r="GK27" s="106" t="s">
        <v>2690</v>
      </c>
      <c r="GM27" s="1">
        <v>0</v>
      </c>
      <c r="GN27" s="1">
        <v>0</v>
      </c>
      <c r="GO27" s="1">
        <v>0</v>
      </c>
      <c r="GP27" s="1">
        <v>0</v>
      </c>
      <c r="GQ27">
        <v>0</v>
      </c>
      <c r="GR27">
        <v>0</v>
      </c>
      <c r="GS27">
        <v>6</v>
      </c>
      <c r="GT27">
        <v>0</v>
      </c>
      <c r="GU27">
        <v>0</v>
      </c>
      <c r="GV27">
        <v>0</v>
      </c>
      <c r="GW27">
        <v>0</v>
      </c>
      <c r="GX27">
        <v>100</v>
      </c>
      <c r="GY27">
        <f t="shared" si="26"/>
        <v>0</v>
      </c>
      <c r="GZ27" s="106"/>
      <c r="HA27" s="27"/>
      <c r="HB27" s="106" t="s">
        <v>2377</v>
      </c>
      <c r="HC27" s="270" t="s">
        <v>2729</v>
      </c>
      <c r="HD27" s="106" t="s">
        <v>2690</v>
      </c>
      <c r="HF27" s="1">
        <v>0</v>
      </c>
      <c r="HG27" s="1">
        <v>0</v>
      </c>
      <c r="HH27" s="1">
        <v>0</v>
      </c>
      <c r="HI27" s="1">
        <v>0</v>
      </c>
      <c r="HJ27">
        <v>0</v>
      </c>
      <c r="HK27">
        <v>0</v>
      </c>
      <c r="HL27">
        <v>6</v>
      </c>
      <c r="HM27">
        <v>0</v>
      </c>
      <c r="HN27">
        <v>0</v>
      </c>
      <c r="HO27">
        <v>0</v>
      </c>
      <c r="HP27">
        <v>0</v>
      </c>
      <c r="HQ27">
        <v>100</v>
      </c>
      <c r="HR27">
        <f t="shared" si="27"/>
        <v>0</v>
      </c>
      <c r="HS27" s="106"/>
      <c r="HT27" s="27"/>
      <c r="HU27" s="106" t="s">
        <v>2377</v>
      </c>
      <c r="HV27" s="270" t="s">
        <v>2729</v>
      </c>
      <c r="HW27" s="106" t="s">
        <v>2690</v>
      </c>
      <c r="HY27" s="1" t="e">
        <v>#N/A</v>
      </c>
      <c r="HZ27" s="1" t="e">
        <v>#N/A</v>
      </c>
      <c r="IA27" s="1" t="e">
        <v>#N/A</v>
      </c>
      <c r="IB27" s="1" t="e">
        <v>#N/A</v>
      </c>
      <c r="IC27" t="e">
        <v>#N/A</v>
      </c>
      <c r="ID27" t="e">
        <v>#N/A</v>
      </c>
      <c r="IE27" t="e">
        <v>#N/A</v>
      </c>
      <c r="IF27" t="e">
        <v>#N/A</v>
      </c>
      <c r="IG27" t="e">
        <v>#N/A</v>
      </c>
      <c r="IH27" t="e">
        <v>#N/A</v>
      </c>
      <c r="II27" t="e">
        <v>#N/A</v>
      </c>
      <c r="IJ27" t="e">
        <v>#N/A</v>
      </c>
      <c r="IK27" t="e">
        <f t="shared" si="28"/>
        <v>#N/A</v>
      </c>
      <c r="IL27" s="106"/>
      <c r="IM27" s="27"/>
      <c r="IN27" s="106" t="s">
        <v>2377</v>
      </c>
      <c r="IO27" s="270" t="s">
        <v>2729</v>
      </c>
      <c r="IP27" s="106" t="s">
        <v>2690</v>
      </c>
      <c r="IR27" s="1" t="e">
        <v>#N/A</v>
      </c>
      <c r="IS27" s="1" t="e">
        <v>#N/A</v>
      </c>
      <c r="IT27" s="1" t="e">
        <v>#N/A</v>
      </c>
      <c r="IU27" s="1" t="e">
        <v>#N/A</v>
      </c>
      <c r="IV27" t="e">
        <v>#N/A</v>
      </c>
      <c r="IW27" t="e">
        <v>#N/A</v>
      </c>
      <c r="IX27" t="e">
        <v>#N/A</v>
      </c>
      <c r="IY27" t="e">
        <v>#N/A</v>
      </c>
      <c r="IZ27" t="e">
        <v>#N/A</v>
      </c>
      <c r="JA27" t="e">
        <v>#N/A</v>
      </c>
      <c r="JB27" t="e">
        <v>#N/A</v>
      </c>
      <c r="JC27" t="e">
        <v>#N/A</v>
      </c>
      <c r="JD27" t="e">
        <f t="shared" si="29"/>
        <v>#N/A</v>
      </c>
      <c r="JE27" s="106"/>
      <c r="JF27" s="27"/>
      <c r="JG27" s="106" t="s">
        <v>2377</v>
      </c>
      <c r="JH27" s="270" t="s">
        <v>2729</v>
      </c>
      <c r="JI27" s="106" t="s">
        <v>2690</v>
      </c>
      <c r="JK27" s="1" t="e">
        <v>#N/A</v>
      </c>
      <c r="JL27" s="1" t="e">
        <v>#N/A</v>
      </c>
      <c r="JM27" s="1" t="e">
        <v>#N/A</v>
      </c>
      <c r="JN27" s="1" t="e">
        <v>#N/A</v>
      </c>
      <c r="JO27" t="e">
        <v>#N/A</v>
      </c>
      <c r="JP27" t="e">
        <v>#N/A</v>
      </c>
      <c r="JQ27" t="e">
        <v>#N/A</v>
      </c>
      <c r="JR27" t="e">
        <v>#N/A</v>
      </c>
      <c r="JS27" t="e">
        <v>#N/A</v>
      </c>
      <c r="JT27" t="e">
        <v>#N/A</v>
      </c>
      <c r="JU27" t="e">
        <v>#N/A</v>
      </c>
      <c r="JV27" t="e">
        <v>#N/A</v>
      </c>
      <c r="JW27" t="e">
        <f t="shared" si="30"/>
        <v>#N/A</v>
      </c>
      <c r="JX27" s="106"/>
      <c r="JY27" s="27"/>
      <c r="JZ27" s="106" t="s">
        <v>2377</v>
      </c>
      <c r="KA27" s="270" t="s">
        <v>2729</v>
      </c>
      <c r="KB27" s="106" t="s">
        <v>2690</v>
      </c>
      <c r="KD27" s="1" t="e">
        <v>#N/A</v>
      </c>
      <c r="KE27" s="1" t="e">
        <v>#N/A</v>
      </c>
      <c r="KF27" s="1" t="e">
        <v>#N/A</v>
      </c>
      <c r="KG27" s="1" t="e">
        <v>#N/A</v>
      </c>
      <c r="KH27" t="e">
        <v>#N/A</v>
      </c>
      <c r="KI27" t="e">
        <v>#N/A</v>
      </c>
      <c r="KJ27" t="e">
        <v>#N/A</v>
      </c>
      <c r="KK27" t="e">
        <v>#N/A</v>
      </c>
      <c r="KL27" t="e">
        <v>#N/A</v>
      </c>
      <c r="KM27" t="e">
        <v>#N/A</v>
      </c>
      <c r="KN27" t="e">
        <v>#N/A</v>
      </c>
      <c r="KO27" t="e">
        <v>#N/A</v>
      </c>
      <c r="KP27" t="e">
        <f t="shared" si="31"/>
        <v>#N/A</v>
      </c>
      <c r="KQ27" s="106"/>
      <c r="KR27" s="27"/>
      <c r="KS27" s="106" t="s">
        <v>2377</v>
      </c>
      <c r="KT27" s="270" t="s">
        <v>2729</v>
      </c>
      <c r="KU27" s="106" t="s">
        <v>2690</v>
      </c>
      <c r="KW27" s="1" t="e">
        <v>#N/A</v>
      </c>
      <c r="KX27" s="1" t="e">
        <v>#N/A</v>
      </c>
      <c r="KY27" s="1" t="e">
        <v>#N/A</v>
      </c>
      <c r="KZ27" s="1" t="e">
        <v>#N/A</v>
      </c>
      <c r="LA27" t="e">
        <v>#N/A</v>
      </c>
      <c r="LB27" t="e">
        <v>#N/A</v>
      </c>
      <c r="LC27" t="e">
        <v>#N/A</v>
      </c>
      <c r="LD27" t="e">
        <v>#N/A</v>
      </c>
      <c r="LE27" t="e">
        <v>#N/A</v>
      </c>
      <c r="LF27" t="e">
        <v>#N/A</v>
      </c>
      <c r="LG27" t="e">
        <v>#N/A</v>
      </c>
      <c r="LH27" t="e">
        <v>#N/A</v>
      </c>
      <c r="LI27" t="e">
        <f t="shared" si="32"/>
        <v>#N/A</v>
      </c>
      <c r="LJ27" s="106"/>
      <c r="LK27" s="27"/>
      <c r="LL27" s="106" t="s">
        <v>2377</v>
      </c>
      <c r="LM27" s="270" t="s">
        <v>2729</v>
      </c>
      <c r="LN27" s="106" t="s">
        <v>2690</v>
      </c>
      <c r="LP27" s="1" t="e">
        <v>#N/A</v>
      </c>
      <c r="LQ27" s="1" t="e">
        <v>#N/A</v>
      </c>
      <c r="LR27" s="1" t="e">
        <v>#N/A</v>
      </c>
      <c r="LS27" s="1" t="e">
        <v>#N/A</v>
      </c>
      <c r="LT27" t="e">
        <v>#N/A</v>
      </c>
      <c r="LU27" t="e">
        <v>#N/A</v>
      </c>
      <c r="LV27" t="e">
        <v>#N/A</v>
      </c>
      <c r="LW27" t="e">
        <v>#N/A</v>
      </c>
      <c r="LX27" t="e">
        <v>#N/A</v>
      </c>
      <c r="LY27" t="e">
        <v>#N/A</v>
      </c>
      <c r="LZ27" t="e">
        <v>#N/A</v>
      </c>
      <c r="MA27" t="e">
        <v>#N/A</v>
      </c>
      <c r="MB27" t="e">
        <f t="shared" si="33"/>
        <v>#N/A</v>
      </c>
      <c r="MC27" s="106"/>
      <c r="MD27" s="27"/>
      <c r="ME27" s="106" t="s">
        <v>2377</v>
      </c>
      <c r="MF27" s="270" t="s">
        <v>2729</v>
      </c>
      <c r="MG27" s="106" t="s">
        <v>2690</v>
      </c>
      <c r="MI27" s="1">
        <v>0</v>
      </c>
      <c r="MJ27" s="1">
        <v>0</v>
      </c>
      <c r="MK27" s="1">
        <v>0</v>
      </c>
      <c r="ML27" s="1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f t="shared" si="34"/>
        <v>0</v>
      </c>
      <c r="MV27" s="106"/>
      <c r="MW27" s="27"/>
      <c r="MX27" s="106" t="s">
        <v>2377</v>
      </c>
      <c r="MY27" s="270" t="s">
        <v>2729</v>
      </c>
      <c r="MZ27" s="106" t="s">
        <v>2690</v>
      </c>
      <c r="NB27" s="1">
        <v>0</v>
      </c>
      <c r="NC27" s="1">
        <v>0</v>
      </c>
      <c r="ND27" s="1">
        <v>0</v>
      </c>
      <c r="NE27" s="1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f t="shared" si="36"/>
        <v>0</v>
      </c>
      <c r="NO27" s="106"/>
      <c r="NP27" s="27"/>
      <c r="NQ27" s="106" t="s">
        <v>2377</v>
      </c>
      <c r="NR27" s="270" t="s">
        <v>2729</v>
      </c>
      <c r="NS27" s="106" t="s">
        <v>2690</v>
      </c>
      <c r="NU27" s="1">
        <v>0.2165162037037037</v>
      </c>
      <c r="NV27" s="1">
        <v>0.10458333333333332</v>
      </c>
      <c r="NW27" s="1">
        <v>2.1319444444444443E-2</v>
      </c>
      <c r="NX27" s="1">
        <v>9.0613425925925917E-2</v>
      </c>
      <c r="NY27">
        <v>21</v>
      </c>
      <c r="NZ27">
        <v>268</v>
      </c>
      <c r="OA27">
        <v>26</v>
      </c>
      <c r="OB27">
        <v>6</v>
      </c>
      <c r="OC27">
        <v>0</v>
      </c>
      <c r="OD27">
        <v>0</v>
      </c>
      <c r="OE27">
        <v>0</v>
      </c>
      <c r="OF27">
        <v>81.25</v>
      </c>
      <c r="OG27">
        <f t="shared" si="38"/>
        <v>262</v>
      </c>
      <c r="OH27" s="106"/>
      <c r="OI27" s="27"/>
      <c r="OJ27" s="106" t="s">
        <v>2377</v>
      </c>
      <c r="OK27" s="270" t="s">
        <v>2729</v>
      </c>
      <c r="OL27" s="106" t="s">
        <v>2690</v>
      </c>
      <c r="ON27" s="1">
        <v>0.21414351851851851</v>
      </c>
      <c r="OO27" s="1">
        <v>8.5752314814814823E-2</v>
      </c>
      <c r="OP27" s="1">
        <v>5.3993055555555558E-2</v>
      </c>
      <c r="OQ27" s="1">
        <v>7.4398148148148144E-2</v>
      </c>
      <c r="OR27">
        <v>18</v>
      </c>
      <c r="OS27">
        <v>208</v>
      </c>
      <c r="OT27">
        <v>234</v>
      </c>
      <c r="OU27">
        <v>21</v>
      </c>
      <c r="OV27">
        <v>0</v>
      </c>
      <c r="OW27">
        <v>0</v>
      </c>
      <c r="OX27">
        <v>0</v>
      </c>
      <c r="OY27">
        <v>91.76</v>
      </c>
      <c r="OZ27">
        <f t="shared" si="39"/>
        <v>187</v>
      </c>
      <c r="PA27" s="106"/>
      <c r="PB27" s="27"/>
      <c r="PC27" s="106" t="s">
        <v>2377</v>
      </c>
      <c r="PD27" s="270" t="s">
        <v>2729</v>
      </c>
      <c r="PE27" s="106" t="s">
        <v>2690</v>
      </c>
      <c r="PG27" s="1">
        <v>3.0497685185185183E-2</v>
      </c>
      <c r="PH27" s="1">
        <v>2.0243055555555552E-2</v>
      </c>
      <c r="PI27" s="1">
        <v>1.9212962962962962E-3</v>
      </c>
      <c r="PJ27" s="1">
        <v>8.3217592592592596E-3</v>
      </c>
      <c r="PK27">
        <v>4</v>
      </c>
      <c r="PL27">
        <v>54</v>
      </c>
      <c r="PM27">
        <v>123</v>
      </c>
      <c r="PN27">
        <v>8</v>
      </c>
      <c r="PO27">
        <v>0</v>
      </c>
      <c r="PP27">
        <v>0</v>
      </c>
      <c r="PQ27">
        <v>0</v>
      </c>
      <c r="PR27">
        <v>93.89</v>
      </c>
      <c r="PS27">
        <f t="shared" si="40"/>
        <v>46</v>
      </c>
      <c r="PT27" s="106"/>
      <c r="PU27" s="27"/>
      <c r="PV27" s="106" t="s">
        <v>2377</v>
      </c>
      <c r="PW27" s="270" t="s">
        <v>2729</v>
      </c>
      <c r="PX27" s="106" t="s">
        <v>2690</v>
      </c>
      <c r="PZ27" s="1">
        <v>1.1574074074074073E-3</v>
      </c>
      <c r="QA27" s="1">
        <v>1.1574074074074073E-3</v>
      </c>
      <c r="QB27" s="1">
        <v>0</v>
      </c>
      <c r="QC27" s="1">
        <v>0</v>
      </c>
      <c r="QD27">
        <v>3</v>
      </c>
      <c r="QE27">
        <v>6</v>
      </c>
      <c r="QF27">
        <v>106</v>
      </c>
      <c r="QG27">
        <v>2</v>
      </c>
      <c r="QH27">
        <v>0</v>
      </c>
      <c r="QI27">
        <v>0</v>
      </c>
      <c r="QJ27">
        <v>0</v>
      </c>
      <c r="QK27">
        <v>98.15</v>
      </c>
      <c r="QL27">
        <f t="shared" si="41"/>
        <v>4</v>
      </c>
      <c r="QM27" s="106"/>
      <c r="QN27" s="27"/>
      <c r="QO27" s="106" t="s">
        <v>2377</v>
      </c>
      <c r="QP27" s="270" t="s">
        <v>2729</v>
      </c>
      <c r="QQ27" s="106" t="s">
        <v>2690</v>
      </c>
      <c r="QS27" s="1">
        <v>5.7870370370370366E-5</v>
      </c>
      <c r="QT27" s="1">
        <v>5.7870370370370366E-5</v>
      </c>
      <c r="QU27" s="1">
        <v>0</v>
      </c>
      <c r="QV27" s="1">
        <v>0</v>
      </c>
      <c r="QW27">
        <v>0</v>
      </c>
      <c r="QX27">
        <v>0</v>
      </c>
      <c r="QY27">
        <v>53</v>
      </c>
      <c r="QZ27">
        <v>1</v>
      </c>
      <c r="RA27">
        <v>0</v>
      </c>
      <c r="RB27">
        <v>0</v>
      </c>
      <c r="RC27">
        <v>0</v>
      </c>
      <c r="RD27">
        <v>98.15</v>
      </c>
      <c r="RE27">
        <f t="shared" si="42"/>
        <v>-1</v>
      </c>
      <c r="RF27" s="106"/>
      <c r="RG27" s="27"/>
      <c r="RH27" s="106" t="s">
        <v>2377</v>
      </c>
      <c r="RI27" s="270" t="s">
        <v>2729</v>
      </c>
      <c r="RJ27" s="106" t="s">
        <v>2690</v>
      </c>
      <c r="RL27" s="1">
        <v>5.2662037037037035E-3</v>
      </c>
      <c r="RM27" s="1">
        <v>3.530092592592592E-3</v>
      </c>
      <c r="RN27" s="1">
        <v>0</v>
      </c>
      <c r="RO27" s="1">
        <v>1.7245370370370372E-3</v>
      </c>
      <c r="RP27">
        <v>3</v>
      </c>
      <c r="RQ27">
        <v>7</v>
      </c>
      <c r="RR27">
        <v>7</v>
      </c>
      <c r="RS27">
        <v>1</v>
      </c>
      <c r="RT27">
        <v>0</v>
      </c>
      <c r="RU27">
        <v>0</v>
      </c>
      <c r="RV27">
        <v>0</v>
      </c>
      <c r="RW27">
        <v>87.5</v>
      </c>
      <c r="RX27">
        <f t="shared" si="43"/>
        <v>6</v>
      </c>
      <c r="RY27" s="106"/>
      <c r="RZ27" s="27"/>
      <c r="SA27" s="106" t="s">
        <v>2377</v>
      </c>
      <c r="SB27" s="270" t="s">
        <v>2729</v>
      </c>
      <c r="SC27" s="106" t="s">
        <v>2690</v>
      </c>
      <c r="SE27" s="1">
        <v>0</v>
      </c>
      <c r="SF27" s="1">
        <v>0</v>
      </c>
      <c r="SG27" s="1">
        <v>0</v>
      </c>
      <c r="SH27" s="1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f t="shared" si="44"/>
        <v>0</v>
      </c>
      <c r="SR27" s="106"/>
      <c r="SS27" s="27"/>
      <c r="ST27" s="106" t="s">
        <v>2377</v>
      </c>
      <c r="SU27" s="270" t="s">
        <v>2729</v>
      </c>
      <c r="SV27" s="106" t="s">
        <v>2690</v>
      </c>
      <c r="SX27" t="e">
        <v>#N/A</v>
      </c>
      <c r="SY27" t="e">
        <v>#N/A</v>
      </c>
      <c r="SZ27" t="e">
        <v>#N/A</v>
      </c>
      <c r="TA27" t="e">
        <v>#N/A</v>
      </c>
      <c r="TB27" t="e">
        <v>#N/A</v>
      </c>
      <c r="TC27" t="e">
        <v>#N/A</v>
      </c>
      <c r="TD27" t="e">
        <v>#N/A</v>
      </c>
      <c r="TE27" t="e">
        <v>#N/A</v>
      </c>
      <c r="TF27" t="e">
        <v>#N/A</v>
      </c>
      <c r="TG27" t="e">
        <v>#N/A</v>
      </c>
      <c r="TH27" t="e">
        <v>#N/A</v>
      </c>
      <c r="TI27" t="e">
        <v>#N/A</v>
      </c>
      <c r="TJ27" t="e">
        <f t="shared" si="45"/>
        <v>#N/A</v>
      </c>
      <c r="TK27" s="106"/>
      <c r="TL27" s="27"/>
    </row>
    <row r="28" spans="1:532">
      <c r="A28" s="106" t="s">
        <v>2238</v>
      </c>
      <c r="B28" s="270" t="s">
        <v>2729</v>
      </c>
      <c r="C28" s="106" t="s">
        <v>2690</v>
      </c>
      <c r="E28" s="1">
        <v>1.1759259259259259E-2</v>
      </c>
      <c r="F28" s="1">
        <v>1.1608796296296296E-2</v>
      </c>
      <c r="G28" s="1">
        <v>6.9444444444444444E-5</v>
      </c>
      <c r="H28" s="1">
        <v>6.9444444444444444E-5</v>
      </c>
      <c r="I28">
        <v>16</v>
      </c>
      <c r="J28">
        <v>50</v>
      </c>
      <c r="K28">
        <v>280</v>
      </c>
      <c r="L28">
        <v>52</v>
      </c>
      <c r="M28">
        <v>0</v>
      </c>
      <c r="N28">
        <v>0</v>
      </c>
      <c r="O28">
        <v>0</v>
      </c>
      <c r="P28">
        <v>84.34</v>
      </c>
      <c r="Q28" s="106">
        <f t="shared" si="14"/>
        <v>-2</v>
      </c>
      <c r="R28" s="106"/>
      <c r="S28" s="27"/>
      <c r="T28" s="106" t="s">
        <v>2238</v>
      </c>
      <c r="U28" s="270" t="s">
        <v>2729</v>
      </c>
      <c r="V28" s="106" t="s">
        <v>2690</v>
      </c>
      <c r="X28" s="1">
        <v>0</v>
      </c>
      <c r="Y28" s="1">
        <v>0</v>
      </c>
      <c r="Z28" s="1">
        <v>0</v>
      </c>
      <c r="AA28" s="1">
        <v>0</v>
      </c>
      <c r="AB28">
        <v>0</v>
      </c>
      <c r="AC28">
        <v>0</v>
      </c>
      <c r="AD28">
        <v>4</v>
      </c>
      <c r="AE28">
        <v>0</v>
      </c>
      <c r="AF28">
        <v>0</v>
      </c>
      <c r="AG28">
        <v>0</v>
      </c>
      <c r="AH28">
        <v>0</v>
      </c>
      <c r="AI28">
        <v>100</v>
      </c>
      <c r="AJ28" s="106">
        <f t="shared" si="15"/>
        <v>0</v>
      </c>
      <c r="AK28" s="106"/>
      <c r="AL28" s="27"/>
      <c r="AM28" s="106" t="s">
        <v>2238</v>
      </c>
      <c r="AN28" s="270" t="s">
        <v>2729</v>
      </c>
      <c r="AO28" s="106" t="s">
        <v>2690</v>
      </c>
      <c r="AQ28" s="1">
        <v>3.7766203703703705E-2</v>
      </c>
      <c r="AR28" s="1">
        <v>8.4143518518518517E-3</v>
      </c>
      <c r="AS28" s="1">
        <v>2.9120370370370366E-2</v>
      </c>
      <c r="AT28" s="1">
        <v>2.199074074074074E-4</v>
      </c>
      <c r="AU28">
        <v>6</v>
      </c>
      <c r="AV28">
        <v>16</v>
      </c>
      <c r="AW28">
        <v>61</v>
      </c>
      <c r="AX28">
        <v>25</v>
      </c>
      <c r="AY28">
        <v>0</v>
      </c>
      <c r="AZ28">
        <v>0</v>
      </c>
      <c r="BA28">
        <v>0</v>
      </c>
      <c r="BB28">
        <v>70.930000000000007</v>
      </c>
      <c r="BC28" s="106">
        <f t="shared" si="16"/>
        <v>-9</v>
      </c>
      <c r="BD28" s="106"/>
      <c r="BE28" s="27"/>
      <c r="BF28" s="106" t="s">
        <v>2238</v>
      </c>
      <c r="BG28" s="270" t="s">
        <v>2729</v>
      </c>
      <c r="BH28" s="106" t="s">
        <v>2690</v>
      </c>
      <c r="BJ28" s="1">
        <v>2.7083333333333334E-3</v>
      </c>
      <c r="BK28" s="1">
        <v>1.2962962962962963E-3</v>
      </c>
      <c r="BL28" s="1">
        <v>0</v>
      </c>
      <c r="BM28" s="1">
        <v>1.4120370370370369E-3</v>
      </c>
      <c r="BN28">
        <v>1</v>
      </c>
      <c r="BO28">
        <v>6</v>
      </c>
      <c r="BP28">
        <v>26</v>
      </c>
      <c r="BQ28">
        <v>8</v>
      </c>
      <c r="BR28">
        <v>0</v>
      </c>
      <c r="BS28">
        <v>0</v>
      </c>
      <c r="BT28">
        <v>0</v>
      </c>
      <c r="BU28">
        <v>76.47</v>
      </c>
      <c r="BV28" s="106">
        <f t="shared" si="17"/>
        <v>-2</v>
      </c>
      <c r="BW28" s="106"/>
      <c r="BX28" s="27"/>
      <c r="BY28" s="106" t="s">
        <v>2238</v>
      </c>
      <c r="BZ28" s="270" t="s">
        <v>2729</v>
      </c>
      <c r="CA28" s="106" t="s">
        <v>2690</v>
      </c>
      <c r="CC28" s="1">
        <v>7.3819444444444438E-2</v>
      </c>
      <c r="CD28" s="1">
        <v>6.7546296296296285E-2</v>
      </c>
      <c r="CE28" s="1">
        <v>3.9351851851851857E-3</v>
      </c>
      <c r="CF28" s="1">
        <v>2.3263888888888887E-3</v>
      </c>
      <c r="CG28">
        <v>35</v>
      </c>
      <c r="CH28">
        <v>143</v>
      </c>
      <c r="CI28">
        <v>134</v>
      </c>
      <c r="CJ28">
        <v>5</v>
      </c>
      <c r="CK28">
        <v>0</v>
      </c>
      <c r="CL28">
        <v>0</v>
      </c>
      <c r="CM28">
        <v>0</v>
      </c>
      <c r="CN28">
        <v>96.4</v>
      </c>
      <c r="CO28" s="106">
        <f t="shared" si="18"/>
        <v>138</v>
      </c>
      <c r="CP28" s="106"/>
      <c r="CQ28" s="27"/>
      <c r="CR28" s="106" t="s">
        <v>2238</v>
      </c>
      <c r="CS28" s="270" t="s">
        <v>2729</v>
      </c>
      <c r="CT28" s="106" t="s">
        <v>2690</v>
      </c>
      <c r="CV28" s="1">
        <v>7.3819444444444438E-2</v>
      </c>
      <c r="CW28" s="1">
        <v>6.7546296296296285E-2</v>
      </c>
      <c r="CX28" s="1">
        <v>3.9351851851851857E-3</v>
      </c>
      <c r="CY28" s="1">
        <v>2.3263888888888887E-3</v>
      </c>
      <c r="CZ28">
        <v>35</v>
      </c>
      <c r="DA28">
        <v>143</v>
      </c>
      <c r="DB28">
        <v>136</v>
      </c>
      <c r="DC28">
        <v>13</v>
      </c>
      <c r="DD28">
        <v>0</v>
      </c>
      <c r="DE28">
        <v>0</v>
      </c>
      <c r="DF28">
        <v>0</v>
      </c>
      <c r="DG28">
        <v>91.28</v>
      </c>
      <c r="DH28" s="106">
        <f t="shared" si="19"/>
        <v>130</v>
      </c>
      <c r="DI28" s="106"/>
      <c r="DJ28" s="27"/>
      <c r="DK28" s="106" t="s">
        <v>2238</v>
      </c>
      <c r="DL28" s="270" t="s">
        <v>2729</v>
      </c>
      <c r="DM28" s="106" t="s">
        <v>2690</v>
      </c>
      <c r="DO28" s="1">
        <v>9.780092592592592E-3</v>
      </c>
      <c r="DP28" s="1">
        <v>5.5208333333333333E-3</v>
      </c>
      <c r="DQ28" s="1">
        <v>3.8541666666666668E-3</v>
      </c>
      <c r="DR28" s="1">
        <v>3.9351851851851852E-4</v>
      </c>
      <c r="DS28">
        <v>1</v>
      </c>
      <c r="DT28">
        <v>9</v>
      </c>
      <c r="DU28">
        <v>20</v>
      </c>
      <c r="DV28">
        <v>0</v>
      </c>
      <c r="DW28">
        <v>0</v>
      </c>
      <c r="DX28">
        <v>0</v>
      </c>
      <c r="DY28">
        <v>0</v>
      </c>
      <c r="DZ28">
        <v>100</v>
      </c>
      <c r="EA28" s="106">
        <f t="shared" si="20"/>
        <v>9</v>
      </c>
      <c r="EB28" s="106"/>
      <c r="EC28" s="27" t="e">
        <f t="shared" si="21"/>
        <v>#DIV/0!</v>
      </c>
      <c r="ED28" s="106" t="s">
        <v>2238</v>
      </c>
      <c r="EE28" s="270" t="s">
        <v>2729</v>
      </c>
      <c r="EF28" s="106" t="s">
        <v>2690</v>
      </c>
      <c r="EH28" s="1">
        <v>3.7152777777777774E-3</v>
      </c>
      <c r="EI28" s="1">
        <v>3.7152777777777774E-3</v>
      </c>
      <c r="EJ28" s="1">
        <v>0</v>
      </c>
      <c r="EK28" s="1">
        <v>0</v>
      </c>
      <c r="EL28">
        <v>5</v>
      </c>
      <c r="EM28">
        <v>9</v>
      </c>
      <c r="EN28">
        <v>5</v>
      </c>
      <c r="EO28">
        <v>10</v>
      </c>
      <c r="EP28">
        <v>0</v>
      </c>
      <c r="EQ28">
        <v>0</v>
      </c>
      <c r="ER28">
        <v>0</v>
      </c>
      <c r="ES28">
        <v>33.33</v>
      </c>
      <c r="ET28" s="106">
        <f t="shared" si="22"/>
        <v>-1</v>
      </c>
      <c r="EU28" s="106"/>
      <c r="EV28" s="27" t="e">
        <f t="shared" si="23"/>
        <v>#DIV/0!</v>
      </c>
      <c r="EW28" s="106" t="s">
        <v>2238</v>
      </c>
      <c r="EX28" s="270" t="s">
        <v>2729</v>
      </c>
      <c r="EY28" s="106" t="s">
        <v>2690</v>
      </c>
      <c r="FA28" s="1">
        <v>0</v>
      </c>
      <c r="FB28" s="1">
        <v>0</v>
      </c>
      <c r="FC28" s="1">
        <v>0</v>
      </c>
      <c r="FD28" s="1">
        <v>0</v>
      </c>
      <c r="FE28">
        <v>0</v>
      </c>
      <c r="FF28">
        <v>0</v>
      </c>
      <c r="FG28">
        <v>9</v>
      </c>
      <c r="FH28">
        <v>0</v>
      </c>
      <c r="FI28">
        <v>0</v>
      </c>
      <c r="FJ28">
        <v>0</v>
      </c>
      <c r="FK28">
        <v>0</v>
      </c>
      <c r="FL28">
        <v>100</v>
      </c>
      <c r="FM28" s="106">
        <f t="shared" si="24"/>
        <v>0</v>
      </c>
      <c r="FN28" s="106"/>
      <c r="FO28" s="27" t="e">
        <f t="shared" si="52"/>
        <v>#DIV/0!</v>
      </c>
      <c r="FP28" s="106" t="s">
        <v>2238</v>
      </c>
      <c r="FQ28" s="270" t="s">
        <v>2729</v>
      </c>
      <c r="FR28" s="106" t="s">
        <v>2690</v>
      </c>
      <c r="FT28" s="1">
        <v>0</v>
      </c>
      <c r="FU28" s="1">
        <v>0</v>
      </c>
      <c r="FV28" s="1">
        <v>0</v>
      </c>
      <c r="FW28" s="1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 s="106">
        <f t="shared" si="25"/>
        <v>0</v>
      </c>
      <c r="GG28" s="106"/>
      <c r="GH28" s="27"/>
      <c r="GI28" s="106" t="s">
        <v>2238</v>
      </c>
      <c r="GJ28" s="270" t="s">
        <v>2729</v>
      </c>
      <c r="GK28" s="106" t="s">
        <v>2690</v>
      </c>
      <c r="GM28" s="1">
        <v>0</v>
      </c>
      <c r="GN28" s="1">
        <v>0</v>
      </c>
      <c r="GO28" s="1">
        <v>0</v>
      </c>
      <c r="GP28" s="1">
        <v>0</v>
      </c>
      <c r="GQ28">
        <v>0</v>
      </c>
      <c r="GR28">
        <v>0</v>
      </c>
      <c r="GS28">
        <v>10</v>
      </c>
      <c r="GT28">
        <v>0</v>
      </c>
      <c r="GU28">
        <v>0</v>
      </c>
      <c r="GV28">
        <v>0</v>
      </c>
      <c r="GW28">
        <v>0</v>
      </c>
      <c r="GX28">
        <v>100</v>
      </c>
      <c r="GY28">
        <f t="shared" si="26"/>
        <v>0</v>
      </c>
      <c r="GZ28" s="106"/>
      <c r="HA28" s="27"/>
      <c r="HB28" s="106" t="s">
        <v>2238</v>
      </c>
      <c r="HC28" s="270" t="s">
        <v>2729</v>
      </c>
      <c r="HD28" s="106" t="s">
        <v>2690</v>
      </c>
      <c r="HF28" s="1">
        <v>0</v>
      </c>
      <c r="HG28" s="1">
        <v>0</v>
      </c>
      <c r="HH28" s="1">
        <v>0</v>
      </c>
      <c r="HI28" s="1">
        <v>0</v>
      </c>
      <c r="HJ28">
        <v>0</v>
      </c>
      <c r="HK28">
        <v>0</v>
      </c>
      <c r="HL28">
        <v>10</v>
      </c>
      <c r="HM28">
        <v>0</v>
      </c>
      <c r="HN28">
        <v>0</v>
      </c>
      <c r="HO28">
        <v>0</v>
      </c>
      <c r="HP28">
        <v>0</v>
      </c>
      <c r="HQ28">
        <v>100</v>
      </c>
      <c r="HR28">
        <f t="shared" si="27"/>
        <v>0</v>
      </c>
      <c r="HS28" s="106"/>
      <c r="HT28" s="27"/>
      <c r="HU28" s="106" t="s">
        <v>2238</v>
      </c>
      <c r="HV28" s="270" t="s">
        <v>2729</v>
      </c>
      <c r="HW28" s="106" t="s">
        <v>2690</v>
      </c>
      <c r="HY28" s="1" t="e">
        <v>#N/A</v>
      </c>
      <c r="HZ28" s="1" t="e">
        <v>#N/A</v>
      </c>
      <c r="IA28" s="1" t="e">
        <v>#N/A</v>
      </c>
      <c r="IB28" s="1" t="e">
        <v>#N/A</v>
      </c>
      <c r="IC28" t="e">
        <v>#N/A</v>
      </c>
      <c r="ID28" t="e">
        <v>#N/A</v>
      </c>
      <c r="IE28" t="e">
        <v>#N/A</v>
      </c>
      <c r="IF28" t="e">
        <v>#N/A</v>
      </c>
      <c r="IG28" t="e">
        <v>#N/A</v>
      </c>
      <c r="IH28" t="e">
        <v>#N/A</v>
      </c>
      <c r="II28" t="e">
        <v>#N/A</v>
      </c>
      <c r="IJ28" t="e">
        <v>#N/A</v>
      </c>
      <c r="IK28" t="e">
        <f t="shared" si="28"/>
        <v>#N/A</v>
      </c>
      <c r="IL28" s="106"/>
      <c r="IM28" s="27"/>
      <c r="IN28" s="106" t="s">
        <v>2238</v>
      </c>
      <c r="IO28" s="270" t="s">
        <v>2729</v>
      </c>
      <c r="IP28" s="106" t="s">
        <v>2690</v>
      </c>
      <c r="IR28" s="1" t="e">
        <v>#N/A</v>
      </c>
      <c r="IS28" s="1" t="e">
        <v>#N/A</v>
      </c>
      <c r="IT28" s="1" t="e">
        <v>#N/A</v>
      </c>
      <c r="IU28" s="1" t="e">
        <v>#N/A</v>
      </c>
      <c r="IV28" t="e">
        <v>#N/A</v>
      </c>
      <c r="IW28" t="e">
        <v>#N/A</v>
      </c>
      <c r="IX28" t="e">
        <v>#N/A</v>
      </c>
      <c r="IY28" t="e">
        <v>#N/A</v>
      </c>
      <c r="IZ28" t="e">
        <v>#N/A</v>
      </c>
      <c r="JA28" t="e">
        <v>#N/A</v>
      </c>
      <c r="JB28" t="e">
        <v>#N/A</v>
      </c>
      <c r="JC28" t="e">
        <v>#N/A</v>
      </c>
      <c r="JD28" t="e">
        <f t="shared" si="29"/>
        <v>#N/A</v>
      </c>
      <c r="JE28" s="106"/>
      <c r="JF28" s="27"/>
      <c r="JG28" s="106" t="s">
        <v>2238</v>
      </c>
      <c r="JH28" s="270" t="s">
        <v>2729</v>
      </c>
      <c r="JI28" s="106" t="s">
        <v>2690</v>
      </c>
      <c r="JK28" s="1" t="e">
        <v>#N/A</v>
      </c>
      <c r="JL28" s="1" t="e">
        <v>#N/A</v>
      </c>
      <c r="JM28" s="1" t="e">
        <v>#N/A</v>
      </c>
      <c r="JN28" s="1" t="e">
        <v>#N/A</v>
      </c>
      <c r="JO28" t="e">
        <v>#N/A</v>
      </c>
      <c r="JP28" t="e">
        <v>#N/A</v>
      </c>
      <c r="JQ28" t="e">
        <v>#N/A</v>
      </c>
      <c r="JR28" t="e">
        <v>#N/A</v>
      </c>
      <c r="JS28" t="e">
        <v>#N/A</v>
      </c>
      <c r="JT28" t="e">
        <v>#N/A</v>
      </c>
      <c r="JU28" t="e">
        <v>#N/A</v>
      </c>
      <c r="JV28" t="e">
        <v>#N/A</v>
      </c>
      <c r="JW28" t="e">
        <f t="shared" si="30"/>
        <v>#N/A</v>
      </c>
      <c r="JX28" s="106"/>
      <c r="JY28" s="27"/>
      <c r="JZ28" s="106" t="s">
        <v>2238</v>
      </c>
      <c r="KA28" s="270" t="s">
        <v>2729</v>
      </c>
      <c r="KB28" s="106" t="s">
        <v>2690</v>
      </c>
      <c r="KD28" s="1" t="e">
        <v>#N/A</v>
      </c>
      <c r="KE28" s="1" t="e">
        <v>#N/A</v>
      </c>
      <c r="KF28" s="1" t="e">
        <v>#N/A</v>
      </c>
      <c r="KG28" s="1" t="e">
        <v>#N/A</v>
      </c>
      <c r="KH28" t="e">
        <v>#N/A</v>
      </c>
      <c r="KI28" t="e">
        <v>#N/A</v>
      </c>
      <c r="KJ28" t="e">
        <v>#N/A</v>
      </c>
      <c r="KK28" t="e">
        <v>#N/A</v>
      </c>
      <c r="KL28" t="e">
        <v>#N/A</v>
      </c>
      <c r="KM28" t="e">
        <v>#N/A</v>
      </c>
      <c r="KN28" t="e">
        <v>#N/A</v>
      </c>
      <c r="KO28" t="e">
        <v>#N/A</v>
      </c>
      <c r="KP28" t="e">
        <f t="shared" si="31"/>
        <v>#N/A</v>
      </c>
      <c r="KQ28" s="106"/>
      <c r="KR28" s="27"/>
      <c r="KS28" s="106" t="s">
        <v>2238</v>
      </c>
      <c r="KT28" s="270" t="s">
        <v>2729</v>
      </c>
      <c r="KU28" s="106" t="s">
        <v>2690</v>
      </c>
      <c r="KW28" s="1" t="e">
        <v>#N/A</v>
      </c>
      <c r="KX28" s="1" t="e">
        <v>#N/A</v>
      </c>
      <c r="KY28" s="1" t="e">
        <v>#N/A</v>
      </c>
      <c r="KZ28" s="1" t="e">
        <v>#N/A</v>
      </c>
      <c r="LA28" t="e">
        <v>#N/A</v>
      </c>
      <c r="LB28" t="e">
        <v>#N/A</v>
      </c>
      <c r="LC28" t="e">
        <v>#N/A</v>
      </c>
      <c r="LD28" t="e">
        <v>#N/A</v>
      </c>
      <c r="LE28" t="e">
        <v>#N/A</v>
      </c>
      <c r="LF28" t="e">
        <v>#N/A</v>
      </c>
      <c r="LG28" t="e">
        <v>#N/A</v>
      </c>
      <c r="LH28" t="e">
        <v>#N/A</v>
      </c>
      <c r="LI28" t="e">
        <f t="shared" si="32"/>
        <v>#N/A</v>
      </c>
      <c r="LJ28" s="106"/>
      <c r="LK28" s="27"/>
      <c r="LL28" s="106" t="s">
        <v>2238</v>
      </c>
      <c r="LM28" s="270" t="s">
        <v>2729</v>
      </c>
      <c r="LN28" s="106" t="s">
        <v>2690</v>
      </c>
      <c r="LP28" s="1" t="e">
        <v>#N/A</v>
      </c>
      <c r="LQ28" s="1" t="e">
        <v>#N/A</v>
      </c>
      <c r="LR28" s="1" t="e">
        <v>#N/A</v>
      </c>
      <c r="LS28" s="1" t="e">
        <v>#N/A</v>
      </c>
      <c r="LT28" t="e">
        <v>#N/A</v>
      </c>
      <c r="LU28" t="e">
        <v>#N/A</v>
      </c>
      <c r="LV28" t="e">
        <v>#N/A</v>
      </c>
      <c r="LW28" t="e">
        <v>#N/A</v>
      </c>
      <c r="LX28" t="e">
        <v>#N/A</v>
      </c>
      <c r="LY28" t="e">
        <v>#N/A</v>
      </c>
      <c r="LZ28" t="e">
        <v>#N/A</v>
      </c>
      <c r="MA28" t="e">
        <v>#N/A</v>
      </c>
      <c r="MB28" t="e">
        <f t="shared" si="33"/>
        <v>#N/A</v>
      </c>
      <c r="MC28" s="106"/>
      <c r="MD28" s="27"/>
      <c r="ME28" s="106" t="s">
        <v>2238</v>
      </c>
      <c r="MF28" s="270" t="s">
        <v>2729</v>
      </c>
      <c r="MG28" s="106" t="s">
        <v>2690</v>
      </c>
      <c r="MI28" s="1">
        <v>0</v>
      </c>
      <c r="MJ28" s="1">
        <v>0</v>
      </c>
      <c r="MK28" s="1">
        <v>0</v>
      </c>
      <c r="ML28" s="1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f t="shared" si="34"/>
        <v>0</v>
      </c>
      <c r="MV28" s="106"/>
      <c r="MW28" s="27"/>
      <c r="MX28" s="106" t="s">
        <v>2238</v>
      </c>
      <c r="MY28" s="270" t="s">
        <v>2729</v>
      </c>
      <c r="MZ28" s="106" t="s">
        <v>2690</v>
      </c>
      <c r="NB28" s="1">
        <v>0</v>
      </c>
      <c r="NC28" s="1">
        <v>0</v>
      </c>
      <c r="ND28" s="1">
        <v>0</v>
      </c>
      <c r="NE28" s="1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f t="shared" si="36"/>
        <v>0</v>
      </c>
      <c r="NO28" s="106"/>
      <c r="NP28" s="27"/>
      <c r="NQ28" s="106" t="s">
        <v>2238</v>
      </c>
      <c r="NR28" s="270" t="s">
        <v>2729</v>
      </c>
      <c r="NS28" s="106" t="s">
        <v>2690</v>
      </c>
      <c r="NU28" s="1">
        <v>0.3574074074074074</v>
      </c>
      <c r="NV28" s="1">
        <v>0.10788194444444445</v>
      </c>
      <c r="NW28" s="1">
        <v>6.322916666666667E-2</v>
      </c>
      <c r="NX28" s="1">
        <v>0.18628472222222223</v>
      </c>
      <c r="NY28">
        <v>27</v>
      </c>
      <c r="NZ28">
        <v>300</v>
      </c>
      <c r="OA28">
        <v>84</v>
      </c>
      <c r="OB28">
        <v>3</v>
      </c>
      <c r="OC28">
        <v>0</v>
      </c>
      <c r="OD28">
        <v>0</v>
      </c>
      <c r="OE28">
        <v>0</v>
      </c>
      <c r="OF28">
        <v>96.55</v>
      </c>
      <c r="OG28">
        <f t="shared" si="38"/>
        <v>297</v>
      </c>
      <c r="OH28" s="106"/>
      <c r="OI28" s="27"/>
      <c r="OJ28" s="106" t="s">
        <v>2238</v>
      </c>
      <c r="OK28" s="270" t="s">
        <v>2729</v>
      </c>
      <c r="OL28" s="106" t="s">
        <v>2690</v>
      </c>
      <c r="ON28" s="1">
        <v>0.43664351851851851</v>
      </c>
      <c r="OO28" s="1">
        <v>0.2341550925925926</v>
      </c>
      <c r="OP28" s="1">
        <v>5.1087962962962967E-2</v>
      </c>
      <c r="OQ28" s="1">
        <v>0.15138888888888888</v>
      </c>
      <c r="OR28">
        <v>31</v>
      </c>
      <c r="OS28">
        <v>577</v>
      </c>
      <c r="OT28">
        <v>137</v>
      </c>
      <c r="OU28">
        <v>9</v>
      </c>
      <c r="OV28">
        <v>0</v>
      </c>
      <c r="OW28">
        <v>0</v>
      </c>
      <c r="OX28">
        <v>0</v>
      </c>
      <c r="OY28">
        <v>93.84</v>
      </c>
      <c r="OZ28">
        <f t="shared" si="39"/>
        <v>568</v>
      </c>
      <c r="PA28" s="106"/>
      <c r="PB28" s="27"/>
      <c r="PC28" s="106" t="s">
        <v>2238</v>
      </c>
      <c r="PD28" s="270" t="s">
        <v>2729</v>
      </c>
      <c r="PE28" s="106" t="s">
        <v>2690</v>
      </c>
      <c r="PG28" s="1">
        <v>4.4467592592592593E-2</v>
      </c>
      <c r="PH28" s="1">
        <v>2.3506944444444445E-2</v>
      </c>
      <c r="PI28" s="1">
        <v>5.1041666666666666E-3</v>
      </c>
      <c r="PJ28" s="1">
        <v>1.5844907407407408E-2</v>
      </c>
      <c r="PK28">
        <v>7</v>
      </c>
      <c r="PL28">
        <v>56</v>
      </c>
      <c r="PM28">
        <v>210</v>
      </c>
      <c r="PN28">
        <v>8</v>
      </c>
      <c r="PO28">
        <v>0</v>
      </c>
      <c r="PP28">
        <v>0</v>
      </c>
      <c r="PQ28">
        <v>0</v>
      </c>
      <c r="PR28">
        <v>96.33</v>
      </c>
      <c r="PS28">
        <f t="shared" si="40"/>
        <v>48</v>
      </c>
      <c r="PT28" s="106"/>
      <c r="PU28" s="27"/>
      <c r="PV28" s="106" t="s">
        <v>2238</v>
      </c>
      <c r="PW28" s="270" t="s">
        <v>2729</v>
      </c>
      <c r="PX28" s="106" t="s">
        <v>2690</v>
      </c>
      <c r="PZ28" s="1">
        <v>3.4548611111111113E-2</v>
      </c>
      <c r="QA28" s="1">
        <v>2.4351851851851857E-2</v>
      </c>
      <c r="QB28" s="1">
        <v>6.8171296296296287E-3</v>
      </c>
      <c r="QC28" s="1">
        <v>3.3680555555555551E-3</v>
      </c>
      <c r="QD28">
        <v>10</v>
      </c>
      <c r="QE28">
        <v>89</v>
      </c>
      <c r="QF28">
        <v>342</v>
      </c>
      <c r="QG28">
        <v>33</v>
      </c>
      <c r="QH28">
        <v>0</v>
      </c>
      <c r="QI28">
        <v>0</v>
      </c>
      <c r="QJ28">
        <v>0</v>
      </c>
      <c r="QK28">
        <v>91.2</v>
      </c>
      <c r="QL28">
        <f t="shared" si="41"/>
        <v>56</v>
      </c>
      <c r="QM28" s="106"/>
      <c r="QN28" s="27"/>
      <c r="QO28" s="106" t="s">
        <v>2238</v>
      </c>
      <c r="QP28" s="270" t="s">
        <v>2729</v>
      </c>
      <c r="QQ28" s="106" t="s">
        <v>2690</v>
      </c>
      <c r="QS28" s="1">
        <v>4.9884259259259265E-3</v>
      </c>
      <c r="QT28" s="1">
        <v>4.9884259259259265E-3</v>
      </c>
      <c r="QU28" s="1">
        <v>0</v>
      </c>
      <c r="QV28" s="1">
        <v>0</v>
      </c>
      <c r="QW28">
        <v>7</v>
      </c>
      <c r="QX28">
        <v>18</v>
      </c>
      <c r="QY28">
        <v>160</v>
      </c>
      <c r="QZ28">
        <v>12</v>
      </c>
      <c r="RA28">
        <v>0</v>
      </c>
      <c r="RB28">
        <v>0</v>
      </c>
      <c r="RC28">
        <v>0</v>
      </c>
      <c r="RD28">
        <v>93.02</v>
      </c>
      <c r="RE28">
        <f t="shared" si="42"/>
        <v>6</v>
      </c>
      <c r="RF28" s="106"/>
      <c r="RG28" s="27"/>
      <c r="RH28" s="106" t="s">
        <v>2238</v>
      </c>
      <c r="RI28" s="270" t="s">
        <v>2729</v>
      </c>
      <c r="RJ28" s="106" t="s">
        <v>2690</v>
      </c>
      <c r="RL28" s="1">
        <v>1.5393518518518519E-3</v>
      </c>
      <c r="RM28" s="1">
        <v>1.5393518518518519E-3</v>
      </c>
      <c r="RN28" s="1">
        <v>0</v>
      </c>
      <c r="RO28" s="1">
        <v>0</v>
      </c>
      <c r="RP28">
        <v>1</v>
      </c>
      <c r="RQ28">
        <v>4</v>
      </c>
      <c r="RR28">
        <v>22</v>
      </c>
      <c r="RS28">
        <v>3</v>
      </c>
      <c r="RT28">
        <v>0</v>
      </c>
      <c r="RU28">
        <v>0</v>
      </c>
      <c r="RV28">
        <v>0</v>
      </c>
      <c r="RW28">
        <v>88</v>
      </c>
      <c r="RX28">
        <f t="shared" si="43"/>
        <v>1</v>
      </c>
      <c r="RY28" s="106"/>
      <c r="RZ28" s="27"/>
      <c r="SA28" s="106" t="s">
        <v>2238</v>
      </c>
      <c r="SB28" s="270" t="s">
        <v>2729</v>
      </c>
      <c r="SC28" s="106" t="s">
        <v>2690</v>
      </c>
      <c r="SE28" s="1">
        <v>0</v>
      </c>
      <c r="SF28" s="1">
        <v>0</v>
      </c>
      <c r="SG28" s="1">
        <v>0</v>
      </c>
      <c r="SH28" s="1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f t="shared" si="44"/>
        <v>0</v>
      </c>
      <c r="SR28" s="106"/>
      <c r="SS28" s="27"/>
      <c r="ST28" s="106" t="s">
        <v>2238</v>
      </c>
      <c r="SU28" s="270" t="s">
        <v>2729</v>
      </c>
      <c r="SV28" s="106" t="s">
        <v>2690</v>
      </c>
      <c r="SX28" s="1">
        <v>0</v>
      </c>
      <c r="SY28" s="1">
        <v>0</v>
      </c>
      <c r="SZ28" s="1">
        <v>0</v>
      </c>
      <c r="TA28" s="1">
        <v>0</v>
      </c>
      <c r="TB28">
        <v>0</v>
      </c>
      <c r="TC28">
        <v>0</v>
      </c>
      <c r="TD28">
        <v>64</v>
      </c>
      <c r="TE28">
        <v>0</v>
      </c>
      <c r="TF28">
        <v>0</v>
      </c>
      <c r="TG28">
        <v>0</v>
      </c>
      <c r="TH28">
        <v>0</v>
      </c>
      <c r="TI28">
        <v>100</v>
      </c>
      <c r="TJ28">
        <f t="shared" si="45"/>
        <v>0</v>
      </c>
      <c r="TK28" s="106"/>
      <c r="TL28" s="27"/>
    </row>
    <row r="29" spans="1:532">
      <c r="FO29" s="27"/>
      <c r="PV29" t="s">
        <v>2085</v>
      </c>
      <c r="PW29" s="270" t="s">
        <v>2729</v>
      </c>
      <c r="PX29" s="106" t="s">
        <v>2690</v>
      </c>
      <c r="PZ29" s="1">
        <v>0.31143518518518515</v>
      </c>
      <c r="QA29" s="1">
        <v>0.16586805555555556</v>
      </c>
      <c r="QB29" s="1">
        <v>0.14167824074074073</v>
      </c>
      <c r="QC29" s="1">
        <v>3.8773148148148143E-3</v>
      </c>
      <c r="QD29">
        <v>7</v>
      </c>
      <c r="QE29">
        <v>194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f t="shared" si="41"/>
        <v>194</v>
      </c>
      <c r="QM29">
        <v>533</v>
      </c>
      <c r="QN29" s="27">
        <f t="shared" ref="QN29:QN31" si="142">QL29/QM29*100</f>
        <v>36.397748592870542</v>
      </c>
      <c r="QO29" t="s">
        <v>2085</v>
      </c>
      <c r="QP29" s="270" t="s">
        <v>2729</v>
      </c>
      <c r="QQ29" s="106" t="s">
        <v>2690</v>
      </c>
      <c r="QS29" s="1">
        <v>0.34690972222222222</v>
      </c>
      <c r="QT29" s="1">
        <v>0.30747685185185186</v>
      </c>
      <c r="QU29" s="1">
        <v>3.5231481481481482E-2</v>
      </c>
      <c r="QV29" s="1">
        <v>4.1782407407407402E-3</v>
      </c>
      <c r="QW29">
        <v>17</v>
      </c>
      <c r="QX29">
        <v>469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f t="shared" si="42"/>
        <v>469</v>
      </c>
      <c r="RF29">
        <v>533</v>
      </c>
      <c r="RG29" s="27">
        <f t="shared" ref="RG29:RG31" si="143">RE29/RF29*100</f>
        <v>87.992495309568469</v>
      </c>
      <c r="RH29" t="s">
        <v>2085</v>
      </c>
      <c r="RI29" s="270" t="s">
        <v>2729</v>
      </c>
      <c r="RJ29" s="106" t="s">
        <v>2690</v>
      </c>
      <c r="RL29" s="1">
        <v>0.2804861111111111</v>
      </c>
      <c r="RM29" s="1">
        <v>0.2540162037037037</v>
      </c>
      <c r="RN29" s="1">
        <v>2.1307870370370369E-2</v>
      </c>
      <c r="RO29" s="1">
        <v>5.1504629629629635E-3</v>
      </c>
      <c r="RP29">
        <v>22</v>
      </c>
      <c r="RQ29">
        <v>515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f t="shared" si="43"/>
        <v>515</v>
      </c>
      <c r="RY29">
        <v>533</v>
      </c>
      <c r="RZ29" s="27">
        <f t="shared" ref="RZ29:RZ31" si="144">RX29/RY29*100</f>
        <v>96.622889305816145</v>
      </c>
      <c r="SA29" t="s">
        <v>2085</v>
      </c>
      <c r="SB29" s="270" t="s">
        <v>2729</v>
      </c>
      <c r="SC29" s="106" t="s">
        <v>2690</v>
      </c>
      <c r="SE29" s="1">
        <v>0.3555787037037037</v>
      </c>
      <c r="SF29" s="1">
        <v>0.31043981481481481</v>
      </c>
      <c r="SG29" s="1">
        <v>3.9293981481481485E-2</v>
      </c>
      <c r="SH29" s="1">
        <v>5.8333333333333336E-3</v>
      </c>
      <c r="SI29">
        <v>31</v>
      </c>
      <c r="SJ29">
        <v>594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f t="shared" si="44"/>
        <v>594</v>
      </c>
      <c r="SR29">
        <v>533</v>
      </c>
      <c r="SS29" s="27">
        <f t="shared" ref="SS29:SS31" si="145">SQ29/SR29*100</f>
        <v>111.44465290806752</v>
      </c>
      <c r="ST29" t="s">
        <v>2085</v>
      </c>
      <c r="SU29" s="270" t="s">
        <v>2729</v>
      </c>
      <c r="SV29" s="106" t="s">
        <v>2690</v>
      </c>
      <c r="SX29" s="1">
        <v>0.2845138888888889</v>
      </c>
      <c r="SY29" s="1">
        <v>0.22497685185185187</v>
      </c>
      <c r="SZ29" s="1">
        <v>5.6967592592592597E-2</v>
      </c>
      <c r="TA29" s="1">
        <v>2.5578703703703705E-3</v>
      </c>
      <c r="TB29">
        <v>40</v>
      </c>
      <c r="TC29">
        <v>449</v>
      </c>
      <c r="TD29">
        <v>882</v>
      </c>
      <c r="TE29">
        <v>139</v>
      </c>
      <c r="TF29">
        <v>0</v>
      </c>
      <c r="TG29">
        <v>0</v>
      </c>
      <c r="TH29">
        <v>0</v>
      </c>
      <c r="TI29">
        <v>86.39</v>
      </c>
      <c r="TJ29">
        <f t="shared" si="45"/>
        <v>310</v>
      </c>
      <c r="TK29">
        <v>533</v>
      </c>
      <c r="TL29" s="27">
        <f t="shared" ref="TL29:TL31" si="146">TJ29/TK29*100</f>
        <v>58.161350844277671</v>
      </c>
    </row>
    <row r="30" spans="1:532">
      <c r="PV30" s="67" t="s">
        <v>2382</v>
      </c>
      <c r="PW30" s="270" t="s">
        <v>2729</v>
      </c>
      <c r="PX30" s="106" t="s">
        <v>2690</v>
      </c>
      <c r="PZ30" s="1">
        <v>0.24026620370370369</v>
      </c>
      <c r="QA30" s="1">
        <v>9.3078703703703705E-2</v>
      </c>
      <c r="QB30" s="1">
        <v>0.10496527777777777</v>
      </c>
      <c r="QC30" s="1">
        <v>4.2199074074074076E-2</v>
      </c>
      <c r="QD30">
        <v>1</v>
      </c>
      <c r="QE30">
        <v>36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f t="shared" si="41"/>
        <v>36</v>
      </c>
      <c r="QM30">
        <v>533</v>
      </c>
      <c r="QN30" s="27">
        <f t="shared" si="142"/>
        <v>6.7542213883677302</v>
      </c>
      <c r="QO30" s="67" t="s">
        <v>2382</v>
      </c>
      <c r="QP30" s="270" t="s">
        <v>2729</v>
      </c>
      <c r="QQ30" s="106" t="s">
        <v>2690</v>
      </c>
      <c r="QS30" s="1">
        <v>0.37741898148148145</v>
      </c>
      <c r="QT30" s="1">
        <v>0.24961805555555558</v>
      </c>
      <c r="QU30" s="1">
        <v>3.9837962962962964E-2</v>
      </c>
      <c r="QV30" s="1">
        <v>8.7951388888888885E-2</v>
      </c>
      <c r="QW30">
        <v>15</v>
      </c>
      <c r="QX30">
        <v>285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f t="shared" si="42"/>
        <v>285</v>
      </c>
      <c r="RF30">
        <v>533</v>
      </c>
      <c r="RG30" s="27">
        <f t="shared" si="143"/>
        <v>53.470919324577856</v>
      </c>
      <c r="RH30" s="67" t="s">
        <v>2382</v>
      </c>
      <c r="RI30" s="270" t="s">
        <v>2729</v>
      </c>
      <c r="RJ30" s="106" t="s">
        <v>2690</v>
      </c>
      <c r="RL30" s="1">
        <v>0.22662037037037039</v>
      </c>
      <c r="RM30" s="1">
        <v>0.16331018518518517</v>
      </c>
      <c r="RN30" s="1">
        <v>0.02</v>
      </c>
      <c r="RO30" s="1">
        <v>4.3298611111111107E-2</v>
      </c>
      <c r="RP30">
        <v>14</v>
      </c>
      <c r="RQ30">
        <v>215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f t="shared" si="43"/>
        <v>215</v>
      </c>
      <c r="RY30">
        <v>533</v>
      </c>
      <c r="RZ30" s="27">
        <f t="shared" si="144"/>
        <v>40.337711069418383</v>
      </c>
      <c r="SA30" s="67" t="s">
        <v>2382</v>
      </c>
      <c r="SB30" s="270" t="s">
        <v>2729</v>
      </c>
      <c r="SC30" s="106" t="s">
        <v>2690</v>
      </c>
      <c r="SE30" s="1">
        <v>0.3263078703703704</v>
      </c>
      <c r="SF30" s="1">
        <v>0.22460648148148146</v>
      </c>
      <c r="SG30" s="1">
        <v>4.0763888888888891E-2</v>
      </c>
      <c r="SH30" s="1">
        <v>6.0925925925925932E-2</v>
      </c>
      <c r="SI30">
        <v>15</v>
      </c>
      <c r="SJ30">
        <v>268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f t="shared" si="44"/>
        <v>268</v>
      </c>
      <c r="SR30">
        <v>533</v>
      </c>
      <c r="SS30" s="27">
        <f t="shared" si="145"/>
        <v>50.281425891181982</v>
      </c>
      <c r="ST30" s="67" t="s">
        <v>2382</v>
      </c>
      <c r="SU30" s="270" t="s">
        <v>2729</v>
      </c>
      <c r="SV30" s="106" t="s">
        <v>2690</v>
      </c>
      <c r="SX30" s="1">
        <v>0.29748842592592589</v>
      </c>
      <c r="SY30" s="1">
        <v>0.17406250000000001</v>
      </c>
      <c r="SZ30" s="1">
        <v>6.8125000000000005E-2</v>
      </c>
      <c r="TA30" s="1">
        <v>5.527777777777778E-2</v>
      </c>
      <c r="TB30">
        <v>15</v>
      </c>
      <c r="TC30">
        <v>190</v>
      </c>
      <c r="TD30">
        <v>362</v>
      </c>
      <c r="TE30">
        <v>74</v>
      </c>
      <c r="TF30">
        <v>0</v>
      </c>
      <c r="TG30">
        <v>0</v>
      </c>
      <c r="TH30">
        <v>0</v>
      </c>
      <c r="TI30">
        <v>83.03</v>
      </c>
      <c r="TJ30">
        <f t="shared" si="45"/>
        <v>116</v>
      </c>
      <c r="TK30">
        <v>533</v>
      </c>
      <c r="TL30" s="27">
        <f t="shared" si="146"/>
        <v>21.763602251407129</v>
      </c>
    </row>
    <row r="31" spans="1:532">
      <c r="PV31" s="67" t="s">
        <v>1054</v>
      </c>
      <c r="PW31" s="270" t="s">
        <v>2729</v>
      </c>
      <c r="PX31" s="106" t="s">
        <v>2690</v>
      </c>
      <c r="PZ31" s="1">
        <v>0.3181134259259259</v>
      </c>
      <c r="QA31" s="1">
        <v>0.15106481481481482</v>
      </c>
      <c r="QB31" s="1">
        <v>0.15733796296296296</v>
      </c>
      <c r="QC31" s="1">
        <v>9.6990740740740735E-3</v>
      </c>
      <c r="QD31">
        <v>6</v>
      </c>
      <c r="QE31">
        <v>145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f t="shared" si="41"/>
        <v>145</v>
      </c>
      <c r="QM31">
        <v>533</v>
      </c>
      <c r="QN31" s="27">
        <f t="shared" si="142"/>
        <v>27.204502814258912</v>
      </c>
      <c r="QO31" s="67" t="s">
        <v>1054</v>
      </c>
      <c r="QP31" s="270" t="s">
        <v>2729</v>
      </c>
      <c r="QQ31" s="106" t="s">
        <v>2690</v>
      </c>
      <c r="QS31" s="1">
        <v>0.40790509259259261</v>
      </c>
      <c r="QT31" s="1">
        <v>0.31041666666666667</v>
      </c>
      <c r="QU31" s="1">
        <v>6.0451388888888895E-2</v>
      </c>
      <c r="QV31" s="1">
        <v>3.7025462962962961E-2</v>
      </c>
      <c r="QW31">
        <v>14</v>
      </c>
      <c r="QX31">
        <v>381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f t="shared" si="42"/>
        <v>381</v>
      </c>
      <c r="RF31">
        <v>533</v>
      </c>
      <c r="RG31" s="27">
        <f t="shared" si="143"/>
        <v>71.482176360225139</v>
      </c>
      <c r="RH31" s="67" t="s">
        <v>1054</v>
      </c>
      <c r="RI31" s="270" t="s">
        <v>2729</v>
      </c>
      <c r="RJ31" s="106" t="s">
        <v>2690</v>
      </c>
      <c r="RL31" s="1">
        <v>0.32498842592592592</v>
      </c>
      <c r="RM31" s="1">
        <v>0.28136574074074078</v>
      </c>
      <c r="RN31" s="1">
        <v>2.1944444444444447E-2</v>
      </c>
      <c r="RO31" s="1">
        <v>2.1666666666666667E-2</v>
      </c>
      <c r="RP31">
        <v>16</v>
      </c>
      <c r="RQ31">
        <v>445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f t="shared" si="43"/>
        <v>445</v>
      </c>
      <c r="RY31">
        <v>533</v>
      </c>
      <c r="RZ31" s="27">
        <f t="shared" si="144"/>
        <v>83.489681050656657</v>
      </c>
      <c r="SA31" s="67" t="s">
        <v>1054</v>
      </c>
      <c r="SB31" s="270" t="s">
        <v>2729</v>
      </c>
      <c r="SC31" s="106" t="s">
        <v>2690</v>
      </c>
      <c r="SE31" s="1">
        <v>0.47089120370370369</v>
      </c>
      <c r="SF31" s="1">
        <v>0.40194444444444444</v>
      </c>
      <c r="SG31" s="1">
        <v>4.2789351851851849E-2</v>
      </c>
      <c r="SH31" s="1">
        <v>2.613425925925926E-2</v>
      </c>
      <c r="SI31">
        <v>29</v>
      </c>
      <c r="SJ31">
        <v>534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f t="shared" si="44"/>
        <v>534</v>
      </c>
      <c r="SR31">
        <v>533</v>
      </c>
      <c r="SS31" s="27">
        <f t="shared" si="145"/>
        <v>100.187617260788</v>
      </c>
      <c r="ST31" s="67" t="s">
        <v>1054</v>
      </c>
      <c r="SU31" s="270" t="s">
        <v>2729</v>
      </c>
      <c r="SV31" s="106" t="s">
        <v>2690</v>
      </c>
      <c r="SX31" s="1">
        <v>0.5028125</v>
      </c>
      <c r="SY31" s="1">
        <v>0.40202546296296293</v>
      </c>
      <c r="SZ31" s="1">
        <v>4.4085648148148145E-2</v>
      </c>
      <c r="TA31" s="1">
        <v>5.6689814814814811E-2</v>
      </c>
      <c r="TB31">
        <v>34</v>
      </c>
      <c r="TC31">
        <v>535</v>
      </c>
      <c r="TD31">
        <v>612</v>
      </c>
      <c r="TE31">
        <v>124</v>
      </c>
      <c r="TF31">
        <v>0</v>
      </c>
      <c r="TG31">
        <v>0</v>
      </c>
      <c r="TH31">
        <v>0</v>
      </c>
      <c r="TI31">
        <v>83.15</v>
      </c>
      <c r="TJ31">
        <f t="shared" si="45"/>
        <v>411</v>
      </c>
      <c r="TK31">
        <v>533</v>
      </c>
      <c r="TL31" s="27">
        <f t="shared" si="146"/>
        <v>77.110694183864908</v>
      </c>
    </row>
  </sheetData>
  <mergeCells count="28">
    <mergeCell ref="JG1:JY1"/>
    <mergeCell ref="NQ1:OI1"/>
    <mergeCell ref="OJ1:PB1"/>
    <mergeCell ref="PC1:PU1"/>
    <mergeCell ref="ME1:MW1"/>
    <mergeCell ref="MX1:NP1"/>
    <mergeCell ref="CR1:DJ1"/>
    <mergeCell ref="A1:S1"/>
    <mergeCell ref="T1:AL1"/>
    <mergeCell ref="AM1:BE1"/>
    <mergeCell ref="BF1:BX1"/>
    <mergeCell ref="BY1:CQ1"/>
    <mergeCell ref="ST1:TL1"/>
    <mergeCell ref="HB1:HT1"/>
    <mergeCell ref="DK1:EC1"/>
    <mergeCell ref="ED1:EV1"/>
    <mergeCell ref="EW1:FO1"/>
    <mergeCell ref="FP1:GH1"/>
    <mergeCell ref="PV1:QN1"/>
    <mergeCell ref="QO1:RG1"/>
    <mergeCell ref="RH1:RZ1"/>
    <mergeCell ref="SA1:SS1"/>
    <mergeCell ref="GI1:HA1"/>
    <mergeCell ref="JZ1:KR1"/>
    <mergeCell ref="KS1:LK1"/>
    <mergeCell ref="LL1:MD1"/>
    <mergeCell ref="HU1:IM1"/>
    <mergeCell ref="IN1:JF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E39DB-E0B2-4F7A-9713-76FF4DFFF7E5}">
  <dimension ref="A1:ACB26"/>
  <sheetViews>
    <sheetView topLeftCell="ABA1" workbookViewId="0">
      <selection activeCell="ABA1" sqref="ABA1:ACB22"/>
    </sheetView>
  </sheetViews>
  <sheetFormatPr defaultRowHeight="14.4"/>
  <cols>
    <col min="2" max="2" width="22.109375" customWidth="1"/>
    <col min="29" max="29" width="12.44140625" customWidth="1"/>
    <col min="30" max="30" width="16" customWidth="1"/>
    <col min="58" max="58" width="16" customWidth="1"/>
    <col min="86" max="86" width="14.109375" customWidth="1"/>
    <col min="114" max="114" width="15.88671875" customWidth="1"/>
    <col min="142" max="142" width="16.5546875" customWidth="1"/>
    <col min="267" max="267" width="13.44140625" customWidth="1"/>
    <col min="310" max="310" width="16.6640625" customWidth="1"/>
    <col min="421" max="421" width="11.88671875" customWidth="1"/>
    <col min="424" max="424" width="7.88671875" customWidth="1"/>
    <col min="508" max="508" width="6.33203125" bestFit="1" customWidth="1"/>
    <col min="509" max="512" width="9.109375" customWidth="1"/>
    <col min="673" max="673" width="13.44140625" customWidth="1"/>
  </cols>
  <sheetData>
    <row r="1" spans="1:756">
      <c r="A1" s="548">
        <v>43953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43954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43955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43956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43957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43960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>
        <v>43961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>
        <v>43962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>
        <v>43963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>
        <v>43964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 t="s">
        <v>2735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>
        <v>43967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>
        <v>43968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>
        <v>43969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>
        <v>43970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43971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 t="s">
        <v>2734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>
        <v>43974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>
        <v>43975</v>
      </c>
      <c r="SL1" s="548"/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>
        <v>43976</v>
      </c>
      <c r="TN1" s="548"/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  <c r="UO1" s="548">
        <v>43977</v>
      </c>
      <c r="UP1" s="548"/>
      <c r="UQ1" s="548"/>
      <c r="UR1" s="548"/>
      <c r="US1" s="548"/>
      <c r="UT1" s="548"/>
      <c r="UU1" s="548"/>
      <c r="UV1" s="548"/>
      <c r="UW1" s="548"/>
      <c r="UX1" s="548"/>
      <c r="UY1" s="548"/>
      <c r="UZ1" s="548"/>
      <c r="VA1" s="548"/>
      <c r="VB1" s="548"/>
      <c r="VC1" s="548"/>
      <c r="VD1" s="548"/>
      <c r="VE1" s="548"/>
      <c r="VF1" s="548"/>
      <c r="VG1" s="548"/>
      <c r="VH1" s="548"/>
      <c r="VI1" s="548"/>
      <c r="VJ1" s="548"/>
      <c r="VK1" s="548"/>
      <c r="VL1" s="548"/>
      <c r="VM1" s="548"/>
      <c r="VN1" s="548"/>
      <c r="VO1" s="548"/>
      <c r="VP1" s="548"/>
      <c r="VQ1" s="548">
        <v>43978</v>
      </c>
      <c r="VR1" s="548"/>
      <c r="VS1" s="548"/>
      <c r="VT1" s="548"/>
      <c r="VU1" s="548"/>
      <c r="VV1" s="548"/>
      <c r="VW1" s="548"/>
      <c r="VX1" s="548"/>
      <c r="VY1" s="548"/>
      <c r="VZ1" s="548"/>
      <c r="WA1" s="548"/>
      <c r="WB1" s="548"/>
      <c r="WC1" s="548"/>
      <c r="WD1" s="548"/>
      <c r="WE1" s="548"/>
      <c r="WF1" s="548"/>
      <c r="WG1" s="548"/>
      <c r="WH1" s="548"/>
      <c r="WI1" s="548"/>
      <c r="WJ1" s="548"/>
      <c r="WK1" s="548"/>
      <c r="WL1" s="548"/>
      <c r="WM1" s="548"/>
      <c r="WN1" s="548"/>
      <c r="WO1" s="548"/>
      <c r="WP1" s="548"/>
      <c r="WQ1" s="548"/>
      <c r="WR1" s="548"/>
      <c r="WS1" s="548">
        <v>43981</v>
      </c>
      <c r="WT1" s="548"/>
      <c r="WU1" s="548"/>
      <c r="WV1" s="548"/>
      <c r="WW1" s="548"/>
      <c r="WX1" s="548"/>
      <c r="WY1" s="548"/>
      <c r="WZ1" s="548"/>
      <c r="XA1" s="548"/>
      <c r="XB1" s="548"/>
      <c r="XC1" s="548"/>
      <c r="XD1" s="548"/>
      <c r="XE1" s="548"/>
      <c r="XF1" s="548"/>
      <c r="XG1" s="548"/>
      <c r="XH1" s="548"/>
      <c r="XI1" s="548"/>
      <c r="XJ1" s="548"/>
      <c r="XK1" s="548"/>
      <c r="XL1" s="548"/>
      <c r="XM1" s="548"/>
      <c r="XN1" s="548"/>
      <c r="XO1" s="548"/>
      <c r="XP1" s="548"/>
      <c r="XQ1" s="548"/>
      <c r="XR1" s="548"/>
      <c r="XS1" s="548"/>
      <c r="XT1" s="548"/>
      <c r="XU1" s="548">
        <v>43982</v>
      </c>
      <c r="XV1" s="548"/>
      <c r="XW1" s="548"/>
      <c r="XX1" s="548"/>
      <c r="XY1" s="548"/>
      <c r="XZ1" s="548"/>
      <c r="YA1" s="548"/>
      <c r="YB1" s="548"/>
      <c r="YC1" s="548"/>
      <c r="YD1" s="548"/>
      <c r="YE1" s="548"/>
      <c r="YF1" s="548"/>
      <c r="YG1" s="548"/>
      <c r="YH1" s="548"/>
      <c r="YI1" s="548"/>
      <c r="YJ1" s="548"/>
      <c r="YK1" s="548"/>
      <c r="YL1" s="548"/>
      <c r="YM1" s="548"/>
      <c r="YN1" s="548"/>
      <c r="YO1" s="548"/>
      <c r="YP1" s="548"/>
      <c r="YQ1" s="548"/>
      <c r="YR1" s="548"/>
      <c r="YS1" s="548"/>
      <c r="YT1" s="548"/>
      <c r="YU1" s="548"/>
      <c r="YV1" s="548"/>
      <c r="YW1" s="548">
        <v>43983</v>
      </c>
      <c r="YX1" s="548"/>
      <c r="YY1" s="548"/>
      <c r="YZ1" s="548"/>
      <c r="ZA1" s="548"/>
      <c r="ZB1" s="548"/>
      <c r="ZC1" s="548"/>
      <c r="ZD1" s="548"/>
      <c r="ZE1" s="548"/>
      <c r="ZF1" s="548"/>
      <c r="ZG1" s="548"/>
      <c r="ZH1" s="548"/>
      <c r="ZI1" s="548"/>
      <c r="ZJ1" s="548"/>
      <c r="ZK1" s="548"/>
      <c r="ZL1" s="548"/>
      <c r="ZM1" s="548"/>
      <c r="ZN1" s="548"/>
      <c r="ZO1" s="548"/>
      <c r="ZP1" s="548"/>
      <c r="ZQ1" s="548"/>
      <c r="ZR1" s="548"/>
      <c r="ZS1" s="548"/>
      <c r="ZT1" s="548"/>
      <c r="ZU1" s="548"/>
      <c r="ZV1" s="548"/>
      <c r="ZW1" s="548"/>
      <c r="ZX1" s="548"/>
      <c r="ZY1" s="548">
        <v>43984</v>
      </c>
      <c r="ZZ1" s="548"/>
      <c r="AAA1" s="548"/>
      <c r="AAB1" s="548"/>
      <c r="AAC1" s="548"/>
      <c r="AAD1" s="548"/>
      <c r="AAE1" s="548"/>
      <c r="AAF1" s="548"/>
      <c r="AAG1" s="548"/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>
        <v>43985</v>
      </c>
      <c r="ABB1" s="548"/>
      <c r="ABC1" s="548"/>
      <c r="ABD1" s="548"/>
      <c r="ABE1" s="548"/>
      <c r="ABF1" s="548"/>
      <c r="ABG1" s="548"/>
      <c r="ABH1" s="548"/>
      <c r="ABI1" s="548"/>
      <c r="ABJ1" s="548"/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</row>
    <row r="2" spans="1:756">
      <c r="A2" s="170" t="s">
        <v>1</v>
      </c>
      <c r="B2" s="170" t="s">
        <v>2723</v>
      </c>
      <c r="C2" s="170" t="s">
        <v>2724</v>
      </c>
      <c r="D2" s="170" t="s">
        <v>2730</v>
      </c>
      <c r="E2" s="170" t="s">
        <v>2358</v>
      </c>
      <c r="F2" s="170" t="s">
        <v>2410</v>
      </c>
      <c r="G2" s="170" t="s">
        <v>2411</v>
      </c>
      <c r="H2" s="170" t="s">
        <v>2412</v>
      </c>
      <c r="I2" s="170" t="s">
        <v>2413</v>
      </c>
      <c r="J2" s="170" t="s">
        <v>2414</v>
      </c>
      <c r="K2" s="171" t="s">
        <v>2415</v>
      </c>
      <c r="L2" s="170" t="s">
        <v>2416</v>
      </c>
      <c r="M2" s="170" t="s">
        <v>2417</v>
      </c>
      <c r="N2" s="170" t="s">
        <v>2418</v>
      </c>
      <c r="O2" s="172" t="s">
        <v>2419</v>
      </c>
      <c r="P2" s="170" t="s">
        <v>2420</v>
      </c>
      <c r="Q2" s="170" t="s">
        <v>2421</v>
      </c>
      <c r="R2" s="170" t="s">
        <v>2422</v>
      </c>
      <c r="S2" s="170" t="s">
        <v>2423</v>
      </c>
      <c r="T2" s="170" t="s">
        <v>2424</v>
      </c>
      <c r="U2" s="170" t="s">
        <v>2425</v>
      </c>
      <c r="V2" s="170" t="s">
        <v>2426</v>
      </c>
      <c r="W2" s="170" t="s">
        <v>2427</v>
      </c>
      <c r="X2" s="170" t="s">
        <v>2428</v>
      </c>
      <c r="Y2" s="170" t="s">
        <v>2429</v>
      </c>
      <c r="Z2" s="170" t="s">
        <v>2430</v>
      </c>
      <c r="AA2" s="173" t="s">
        <v>2727</v>
      </c>
      <c r="AB2" s="174" t="s">
        <v>2728</v>
      </c>
      <c r="AC2" s="170" t="s">
        <v>1</v>
      </c>
      <c r="AD2" s="170" t="s">
        <v>2723</v>
      </c>
      <c r="AE2" s="170" t="s">
        <v>2724</v>
      </c>
      <c r="AF2" s="170" t="s">
        <v>2730</v>
      </c>
      <c r="AG2" s="170" t="s">
        <v>2358</v>
      </c>
      <c r="AH2" s="170" t="s">
        <v>2410</v>
      </c>
      <c r="AI2" s="170" t="s">
        <v>2411</v>
      </c>
      <c r="AJ2" s="170" t="s">
        <v>2412</v>
      </c>
      <c r="AK2" s="170" t="s">
        <v>2413</v>
      </c>
      <c r="AL2" s="170" t="s">
        <v>2414</v>
      </c>
      <c r="AM2" s="171" t="s">
        <v>2415</v>
      </c>
      <c r="AN2" s="170" t="s">
        <v>2416</v>
      </c>
      <c r="AO2" s="170" t="s">
        <v>2417</v>
      </c>
      <c r="AP2" s="170" t="s">
        <v>2418</v>
      </c>
      <c r="AQ2" s="172" t="s">
        <v>2419</v>
      </c>
      <c r="AR2" s="170" t="s">
        <v>2420</v>
      </c>
      <c r="AS2" s="170" t="s">
        <v>2421</v>
      </c>
      <c r="AT2" s="170" t="s">
        <v>2422</v>
      </c>
      <c r="AU2" s="170" t="s">
        <v>2423</v>
      </c>
      <c r="AV2" s="170" t="s">
        <v>2424</v>
      </c>
      <c r="AW2" s="170" t="s">
        <v>2425</v>
      </c>
      <c r="AX2" s="170" t="s">
        <v>2426</v>
      </c>
      <c r="AY2" s="170" t="s">
        <v>2427</v>
      </c>
      <c r="AZ2" s="170" t="s">
        <v>2428</v>
      </c>
      <c r="BA2" s="170" t="s">
        <v>2429</v>
      </c>
      <c r="BB2" s="170" t="s">
        <v>2430</v>
      </c>
      <c r="BC2" s="173" t="s">
        <v>2727</v>
      </c>
      <c r="BD2" s="174" t="s">
        <v>2728</v>
      </c>
      <c r="BE2" s="170" t="s">
        <v>1</v>
      </c>
      <c r="BF2" s="170" t="s">
        <v>2723</v>
      </c>
      <c r="BG2" s="170" t="s">
        <v>2724</v>
      </c>
      <c r="BH2" s="170" t="s">
        <v>2730</v>
      </c>
      <c r="BI2" s="170" t="s">
        <v>2358</v>
      </c>
      <c r="BJ2" s="170" t="s">
        <v>2410</v>
      </c>
      <c r="BK2" s="170" t="s">
        <v>2411</v>
      </c>
      <c r="BL2" s="170" t="s">
        <v>2412</v>
      </c>
      <c r="BM2" s="170" t="s">
        <v>2413</v>
      </c>
      <c r="BN2" s="170" t="s">
        <v>2414</v>
      </c>
      <c r="BO2" s="171" t="s">
        <v>2415</v>
      </c>
      <c r="BP2" s="170" t="s">
        <v>2416</v>
      </c>
      <c r="BQ2" s="170" t="s">
        <v>2417</v>
      </c>
      <c r="BR2" s="170" t="s">
        <v>2418</v>
      </c>
      <c r="BS2" s="172" t="s">
        <v>2419</v>
      </c>
      <c r="BT2" s="170" t="s">
        <v>2420</v>
      </c>
      <c r="BU2" s="170" t="s">
        <v>2421</v>
      </c>
      <c r="BV2" s="170" t="s">
        <v>2422</v>
      </c>
      <c r="BW2" s="170" t="s">
        <v>2423</v>
      </c>
      <c r="BX2" s="170" t="s">
        <v>2424</v>
      </c>
      <c r="BY2" s="170" t="s">
        <v>2425</v>
      </c>
      <c r="BZ2" s="170" t="s">
        <v>2426</v>
      </c>
      <c r="CA2" s="170" t="s">
        <v>2427</v>
      </c>
      <c r="CB2" s="170" t="s">
        <v>2428</v>
      </c>
      <c r="CC2" s="170" t="s">
        <v>2429</v>
      </c>
      <c r="CD2" s="170" t="s">
        <v>2430</v>
      </c>
      <c r="CE2" s="173" t="s">
        <v>2727</v>
      </c>
      <c r="CF2" s="174" t="s">
        <v>2728</v>
      </c>
      <c r="CG2" s="170" t="s">
        <v>1</v>
      </c>
      <c r="CH2" s="170" t="s">
        <v>2723</v>
      </c>
      <c r="CI2" s="170" t="s">
        <v>2724</v>
      </c>
      <c r="CJ2" s="170" t="s">
        <v>2730</v>
      </c>
      <c r="CK2" s="170" t="s">
        <v>2358</v>
      </c>
      <c r="CL2" s="170" t="s">
        <v>2410</v>
      </c>
      <c r="CM2" s="170" t="s">
        <v>2411</v>
      </c>
      <c r="CN2" s="170" t="s">
        <v>2412</v>
      </c>
      <c r="CO2" s="170" t="s">
        <v>2413</v>
      </c>
      <c r="CP2" s="170" t="s">
        <v>2414</v>
      </c>
      <c r="CQ2" s="171" t="s">
        <v>2415</v>
      </c>
      <c r="CR2" s="170" t="s">
        <v>2416</v>
      </c>
      <c r="CS2" s="170" t="s">
        <v>2417</v>
      </c>
      <c r="CT2" s="170" t="s">
        <v>2418</v>
      </c>
      <c r="CU2" s="172" t="s">
        <v>2419</v>
      </c>
      <c r="CV2" s="170" t="s">
        <v>2420</v>
      </c>
      <c r="CW2" s="170" t="s">
        <v>2421</v>
      </c>
      <c r="CX2" s="170" t="s">
        <v>2422</v>
      </c>
      <c r="CY2" s="170" t="s">
        <v>2423</v>
      </c>
      <c r="CZ2" s="170" t="s">
        <v>2424</v>
      </c>
      <c r="DA2" s="170" t="s">
        <v>2425</v>
      </c>
      <c r="DB2" s="170" t="s">
        <v>2426</v>
      </c>
      <c r="DC2" s="170" t="s">
        <v>2427</v>
      </c>
      <c r="DD2" s="170" t="s">
        <v>2428</v>
      </c>
      <c r="DE2" s="170" t="s">
        <v>2429</v>
      </c>
      <c r="DF2" s="170" t="s">
        <v>2430</v>
      </c>
      <c r="DG2" s="173" t="s">
        <v>2727</v>
      </c>
      <c r="DH2" s="174" t="s">
        <v>2728</v>
      </c>
      <c r="DI2" s="170" t="s">
        <v>1</v>
      </c>
      <c r="DJ2" s="170" t="s">
        <v>2723</v>
      </c>
      <c r="DK2" s="170" t="s">
        <v>2724</v>
      </c>
      <c r="DL2" s="170" t="s">
        <v>2730</v>
      </c>
      <c r="DM2" s="170" t="s">
        <v>2358</v>
      </c>
      <c r="DN2" s="170" t="s">
        <v>2410</v>
      </c>
      <c r="DO2" s="170" t="s">
        <v>2411</v>
      </c>
      <c r="DP2" s="170" t="s">
        <v>2412</v>
      </c>
      <c r="DQ2" s="170" t="s">
        <v>2413</v>
      </c>
      <c r="DR2" s="170" t="s">
        <v>2414</v>
      </c>
      <c r="DS2" s="171" t="s">
        <v>2415</v>
      </c>
      <c r="DT2" s="170" t="s">
        <v>2416</v>
      </c>
      <c r="DU2" s="170" t="s">
        <v>2417</v>
      </c>
      <c r="DV2" s="170" t="s">
        <v>2418</v>
      </c>
      <c r="DW2" s="172" t="s">
        <v>2419</v>
      </c>
      <c r="DX2" s="170" t="s">
        <v>2420</v>
      </c>
      <c r="DY2" s="170" t="s">
        <v>2421</v>
      </c>
      <c r="DZ2" s="170" t="s">
        <v>2422</v>
      </c>
      <c r="EA2" s="170" t="s">
        <v>2423</v>
      </c>
      <c r="EB2" s="170" t="s">
        <v>2424</v>
      </c>
      <c r="EC2" s="170" t="s">
        <v>2425</v>
      </c>
      <c r="ED2" s="170" t="s">
        <v>2426</v>
      </c>
      <c r="EE2" s="170" t="s">
        <v>2427</v>
      </c>
      <c r="EF2" s="170" t="s">
        <v>2428</v>
      </c>
      <c r="EG2" s="170" t="s">
        <v>2429</v>
      </c>
      <c r="EH2" s="170" t="s">
        <v>2430</v>
      </c>
      <c r="EI2" s="173" t="s">
        <v>2727</v>
      </c>
      <c r="EJ2" s="174" t="s">
        <v>2728</v>
      </c>
      <c r="EK2" s="170" t="s">
        <v>1</v>
      </c>
      <c r="EL2" s="170" t="s">
        <v>2723</v>
      </c>
      <c r="EM2" s="170" t="s">
        <v>2724</v>
      </c>
      <c r="EN2" s="170" t="s">
        <v>2730</v>
      </c>
      <c r="EO2" s="170" t="s">
        <v>2358</v>
      </c>
      <c r="EP2" s="170" t="s">
        <v>2410</v>
      </c>
      <c r="EQ2" s="170" t="s">
        <v>2411</v>
      </c>
      <c r="ER2" s="170" t="s">
        <v>2412</v>
      </c>
      <c r="ES2" s="170" t="s">
        <v>2413</v>
      </c>
      <c r="ET2" s="170" t="s">
        <v>2414</v>
      </c>
      <c r="EU2" s="171" t="s">
        <v>2415</v>
      </c>
      <c r="EV2" s="170" t="s">
        <v>2416</v>
      </c>
      <c r="EW2" s="170" t="s">
        <v>2417</v>
      </c>
      <c r="EX2" s="170" t="s">
        <v>2418</v>
      </c>
      <c r="EY2" s="172" t="s">
        <v>2419</v>
      </c>
      <c r="EZ2" s="170" t="s">
        <v>2420</v>
      </c>
      <c r="FA2" s="170" t="s">
        <v>2421</v>
      </c>
      <c r="FB2" s="170" t="s">
        <v>2422</v>
      </c>
      <c r="FC2" s="170" t="s">
        <v>2423</v>
      </c>
      <c r="FD2" s="170" t="s">
        <v>2424</v>
      </c>
      <c r="FE2" s="170" t="s">
        <v>2425</v>
      </c>
      <c r="FF2" s="170" t="s">
        <v>2426</v>
      </c>
      <c r="FG2" s="170" t="s">
        <v>2427</v>
      </c>
      <c r="FH2" s="170" t="s">
        <v>2428</v>
      </c>
      <c r="FI2" s="170" t="s">
        <v>2429</v>
      </c>
      <c r="FJ2" s="170" t="s">
        <v>2430</v>
      </c>
      <c r="FK2" s="173" t="s">
        <v>2727</v>
      </c>
      <c r="FL2" s="174" t="s">
        <v>2728</v>
      </c>
      <c r="FM2" s="170" t="s">
        <v>1</v>
      </c>
      <c r="FN2" s="170" t="s">
        <v>2723</v>
      </c>
      <c r="FO2" s="170" t="s">
        <v>2724</v>
      </c>
      <c r="FP2" s="170" t="s">
        <v>2730</v>
      </c>
      <c r="FQ2" s="170" t="s">
        <v>2358</v>
      </c>
      <c r="FR2" s="170" t="s">
        <v>2410</v>
      </c>
      <c r="FS2" s="170" t="s">
        <v>2411</v>
      </c>
      <c r="FT2" s="170" t="s">
        <v>2412</v>
      </c>
      <c r="FU2" s="170" t="s">
        <v>2413</v>
      </c>
      <c r="FV2" s="170" t="s">
        <v>2414</v>
      </c>
      <c r="FW2" s="171" t="s">
        <v>2415</v>
      </c>
      <c r="FX2" s="170" t="s">
        <v>2416</v>
      </c>
      <c r="FY2" s="170" t="s">
        <v>2417</v>
      </c>
      <c r="FZ2" s="170" t="s">
        <v>2418</v>
      </c>
      <c r="GA2" s="172" t="s">
        <v>2419</v>
      </c>
      <c r="GB2" s="170" t="s">
        <v>2420</v>
      </c>
      <c r="GC2" s="170" t="s">
        <v>2421</v>
      </c>
      <c r="GD2" s="170" t="s">
        <v>2422</v>
      </c>
      <c r="GE2" s="170" t="s">
        <v>2423</v>
      </c>
      <c r="GF2" s="170" t="s">
        <v>2424</v>
      </c>
      <c r="GG2" s="170" t="s">
        <v>2425</v>
      </c>
      <c r="GH2" s="170" t="s">
        <v>2426</v>
      </c>
      <c r="GI2" s="170" t="s">
        <v>2427</v>
      </c>
      <c r="GJ2" s="170" t="s">
        <v>2428</v>
      </c>
      <c r="GK2" s="170" t="s">
        <v>2429</v>
      </c>
      <c r="GL2" s="170" t="s">
        <v>2430</v>
      </c>
      <c r="GM2" s="173" t="s">
        <v>2727</v>
      </c>
      <c r="GN2" s="174" t="s">
        <v>2728</v>
      </c>
      <c r="GO2" s="170" t="s">
        <v>1</v>
      </c>
      <c r="GP2" s="170" t="s">
        <v>2723</v>
      </c>
      <c r="GQ2" s="170" t="s">
        <v>2724</v>
      </c>
      <c r="GR2" s="170" t="s">
        <v>2730</v>
      </c>
      <c r="GS2" s="170" t="s">
        <v>2358</v>
      </c>
      <c r="GT2" s="170" t="s">
        <v>2410</v>
      </c>
      <c r="GU2" s="170" t="s">
        <v>2411</v>
      </c>
      <c r="GV2" s="170" t="s">
        <v>2412</v>
      </c>
      <c r="GW2" s="170" t="s">
        <v>2413</v>
      </c>
      <c r="GX2" s="170" t="s">
        <v>2414</v>
      </c>
      <c r="GY2" s="171" t="s">
        <v>2415</v>
      </c>
      <c r="GZ2" s="170" t="s">
        <v>2416</v>
      </c>
      <c r="HA2" s="170" t="s">
        <v>2417</v>
      </c>
      <c r="HB2" s="170" t="s">
        <v>2418</v>
      </c>
      <c r="HC2" s="172" t="s">
        <v>2419</v>
      </c>
      <c r="HD2" s="170" t="s">
        <v>2420</v>
      </c>
      <c r="HE2" s="170" t="s">
        <v>2421</v>
      </c>
      <c r="HF2" s="170" t="s">
        <v>2422</v>
      </c>
      <c r="HG2" s="170" t="s">
        <v>2423</v>
      </c>
      <c r="HH2" s="170" t="s">
        <v>2424</v>
      </c>
      <c r="HI2" s="170" t="s">
        <v>2425</v>
      </c>
      <c r="HJ2" s="170" t="s">
        <v>2426</v>
      </c>
      <c r="HK2" s="170" t="s">
        <v>2427</v>
      </c>
      <c r="HL2" s="170" t="s">
        <v>2428</v>
      </c>
      <c r="HM2" s="170" t="s">
        <v>2429</v>
      </c>
      <c r="HN2" s="170" t="s">
        <v>2430</v>
      </c>
      <c r="HO2" s="173" t="s">
        <v>2727</v>
      </c>
      <c r="HP2" s="174" t="s">
        <v>2728</v>
      </c>
      <c r="HQ2" s="170" t="s">
        <v>1</v>
      </c>
      <c r="HR2" s="170" t="s">
        <v>2723</v>
      </c>
      <c r="HS2" s="170" t="s">
        <v>2724</v>
      </c>
      <c r="HT2" s="170" t="s">
        <v>2730</v>
      </c>
      <c r="HU2" s="170" t="s">
        <v>2358</v>
      </c>
      <c r="HV2" s="170" t="s">
        <v>2410</v>
      </c>
      <c r="HW2" s="170" t="s">
        <v>2411</v>
      </c>
      <c r="HX2" s="170" t="s">
        <v>2412</v>
      </c>
      <c r="HY2" s="170" t="s">
        <v>2413</v>
      </c>
      <c r="HZ2" s="170" t="s">
        <v>2414</v>
      </c>
      <c r="IA2" s="171" t="s">
        <v>2415</v>
      </c>
      <c r="IB2" s="170" t="s">
        <v>2416</v>
      </c>
      <c r="IC2" s="170" t="s">
        <v>2417</v>
      </c>
      <c r="ID2" s="170" t="s">
        <v>2418</v>
      </c>
      <c r="IE2" s="172" t="s">
        <v>2419</v>
      </c>
      <c r="IF2" s="170" t="s">
        <v>2420</v>
      </c>
      <c r="IG2" s="170" t="s">
        <v>2421</v>
      </c>
      <c r="IH2" s="170" t="s">
        <v>2422</v>
      </c>
      <c r="II2" s="170" t="s">
        <v>2423</v>
      </c>
      <c r="IJ2" s="170" t="s">
        <v>2424</v>
      </c>
      <c r="IK2" s="170" t="s">
        <v>2425</v>
      </c>
      <c r="IL2" s="170" t="s">
        <v>2426</v>
      </c>
      <c r="IM2" s="170" t="s">
        <v>2427</v>
      </c>
      <c r="IN2" s="170" t="s">
        <v>2428</v>
      </c>
      <c r="IO2" s="170" t="s">
        <v>2429</v>
      </c>
      <c r="IP2" s="170" t="s">
        <v>2430</v>
      </c>
      <c r="IQ2" s="173" t="s">
        <v>2727</v>
      </c>
      <c r="IR2" s="174" t="s">
        <v>2728</v>
      </c>
      <c r="IS2" s="170" t="s">
        <v>1</v>
      </c>
      <c r="IT2" s="170" t="s">
        <v>2723</v>
      </c>
      <c r="IU2" s="170" t="s">
        <v>2724</v>
      </c>
      <c r="IV2" s="170" t="s">
        <v>2730</v>
      </c>
      <c r="IW2" s="170" t="s">
        <v>2358</v>
      </c>
      <c r="IX2" s="170" t="s">
        <v>2410</v>
      </c>
      <c r="IY2" s="170" t="s">
        <v>2411</v>
      </c>
      <c r="IZ2" s="170" t="s">
        <v>2412</v>
      </c>
      <c r="JA2" s="170" t="s">
        <v>2413</v>
      </c>
      <c r="JB2" s="170" t="s">
        <v>2414</v>
      </c>
      <c r="JC2" s="171" t="s">
        <v>2415</v>
      </c>
      <c r="JD2" s="170" t="s">
        <v>2416</v>
      </c>
      <c r="JE2" s="170" t="s">
        <v>2417</v>
      </c>
      <c r="JF2" s="170" t="s">
        <v>2418</v>
      </c>
      <c r="JG2" s="172" t="s">
        <v>2419</v>
      </c>
      <c r="JH2" s="170" t="s">
        <v>2420</v>
      </c>
      <c r="JI2" s="170" t="s">
        <v>2421</v>
      </c>
      <c r="JJ2" s="170" t="s">
        <v>2422</v>
      </c>
      <c r="JK2" s="170" t="s">
        <v>2423</v>
      </c>
      <c r="JL2" s="170" t="s">
        <v>2424</v>
      </c>
      <c r="JM2" s="170" t="s">
        <v>2425</v>
      </c>
      <c r="JN2" s="170" t="s">
        <v>2426</v>
      </c>
      <c r="JO2" s="170" t="s">
        <v>2427</v>
      </c>
      <c r="JP2" s="170" t="s">
        <v>2428</v>
      </c>
      <c r="JQ2" s="170" t="s">
        <v>2429</v>
      </c>
      <c r="JR2" s="170" t="s">
        <v>2430</v>
      </c>
      <c r="JS2" s="173" t="s">
        <v>2727</v>
      </c>
      <c r="JT2" s="174" t="s">
        <v>2728</v>
      </c>
      <c r="JU2" s="170" t="s">
        <v>1</v>
      </c>
      <c r="JV2" s="170" t="s">
        <v>2723</v>
      </c>
      <c r="JW2" s="170" t="s">
        <v>2724</v>
      </c>
      <c r="JX2" s="170" t="s">
        <v>2730</v>
      </c>
      <c r="JY2" s="170" t="s">
        <v>2358</v>
      </c>
      <c r="JZ2" s="170" t="s">
        <v>2410</v>
      </c>
      <c r="KA2" s="170" t="s">
        <v>2411</v>
      </c>
      <c r="KB2" s="170" t="s">
        <v>2412</v>
      </c>
      <c r="KC2" s="170" t="s">
        <v>2413</v>
      </c>
      <c r="KD2" s="170" t="s">
        <v>2414</v>
      </c>
      <c r="KE2" s="171" t="s">
        <v>2415</v>
      </c>
      <c r="KF2" s="170" t="s">
        <v>2416</v>
      </c>
      <c r="KG2" s="170" t="s">
        <v>2417</v>
      </c>
      <c r="KH2" s="170" t="s">
        <v>2418</v>
      </c>
      <c r="KI2" s="172" t="s">
        <v>2419</v>
      </c>
      <c r="KJ2" s="170" t="s">
        <v>2420</v>
      </c>
      <c r="KK2" s="170" t="s">
        <v>2421</v>
      </c>
      <c r="KL2" s="170" t="s">
        <v>2422</v>
      </c>
      <c r="KM2" s="170" t="s">
        <v>2423</v>
      </c>
      <c r="KN2" s="170" t="s">
        <v>2424</v>
      </c>
      <c r="KO2" s="170" t="s">
        <v>2425</v>
      </c>
      <c r="KP2" s="170" t="s">
        <v>2426</v>
      </c>
      <c r="KQ2" s="170" t="s">
        <v>2427</v>
      </c>
      <c r="KR2" s="170" t="s">
        <v>2428</v>
      </c>
      <c r="KS2" s="170" t="s">
        <v>2429</v>
      </c>
      <c r="KT2" s="170" t="s">
        <v>2430</v>
      </c>
      <c r="KU2" s="173" t="s">
        <v>2727</v>
      </c>
      <c r="KV2" s="174" t="s">
        <v>2728</v>
      </c>
      <c r="KW2" s="170" t="s">
        <v>1</v>
      </c>
      <c r="KX2" s="170" t="s">
        <v>2723</v>
      </c>
      <c r="KY2" s="170" t="s">
        <v>2724</v>
      </c>
      <c r="KZ2" s="170" t="s">
        <v>2730</v>
      </c>
      <c r="LA2" s="170" t="s">
        <v>2358</v>
      </c>
      <c r="LB2" s="170" t="s">
        <v>2410</v>
      </c>
      <c r="LC2" s="170" t="s">
        <v>2411</v>
      </c>
      <c r="LD2" s="170" t="s">
        <v>2412</v>
      </c>
      <c r="LE2" s="170" t="s">
        <v>2413</v>
      </c>
      <c r="LF2" s="170" t="s">
        <v>2414</v>
      </c>
      <c r="LG2" s="171" t="s">
        <v>2415</v>
      </c>
      <c r="LH2" s="170" t="s">
        <v>2416</v>
      </c>
      <c r="LI2" s="170" t="s">
        <v>2417</v>
      </c>
      <c r="LJ2" s="170" t="s">
        <v>2418</v>
      </c>
      <c r="LK2" s="172" t="s">
        <v>2419</v>
      </c>
      <c r="LL2" s="170" t="s">
        <v>2420</v>
      </c>
      <c r="LM2" s="170" t="s">
        <v>2421</v>
      </c>
      <c r="LN2" s="170" t="s">
        <v>2422</v>
      </c>
      <c r="LO2" s="170" t="s">
        <v>2423</v>
      </c>
      <c r="LP2" s="170" t="s">
        <v>2424</v>
      </c>
      <c r="LQ2" s="170" t="s">
        <v>2425</v>
      </c>
      <c r="LR2" s="170" t="s">
        <v>2426</v>
      </c>
      <c r="LS2" s="170" t="s">
        <v>2427</v>
      </c>
      <c r="LT2" s="170" t="s">
        <v>2428</v>
      </c>
      <c r="LU2" s="170" t="s">
        <v>2429</v>
      </c>
      <c r="LV2" s="170" t="s">
        <v>2430</v>
      </c>
      <c r="LW2" s="173" t="s">
        <v>2727</v>
      </c>
      <c r="LX2" s="174" t="s">
        <v>2728</v>
      </c>
      <c r="LY2" s="170" t="s">
        <v>1</v>
      </c>
      <c r="LZ2" s="170" t="s">
        <v>2723</v>
      </c>
      <c r="MA2" s="170" t="s">
        <v>2724</v>
      </c>
      <c r="MB2" s="170" t="s">
        <v>2730</v>
      </c>
      <c r="MC2" s="170" t="s">
        <v>2358</v>
      </c>
      <c r="MD2" s="170" t="s">
        <v>2410</v>
      </c>
      <c r="ME2" s="170" t="s">
        <v>2411</v>
      </c>
      <c r="MF2" s="170" t="s">
        <v>2412</v>
      </c>
      <c r="MG2" s="170" t="s">
        <v>2413</v>
      </c>
      <c r="MH2" s="170" t="s">
        <v>2414</v>
      </c>
      <c r="MI2" s="171" t="s">
        <v>2415</v>
      </c>
      <c r="MJ2" s="170" t="s">
        <v>2416</v>
      </c>
      <c r="MK2" s="170" t="s">
        <v>2417</v>
      </c>
      <c r="ML2" s="170" t="s">
        <v>2418</v>
      </c>
      <c r="MM2" s="172" t="s">
        <v>2419</v>
      </c>
      <c r="MN2" s="170" t="s">
        <v>2420</v>
      </c>
      <c r="MO2" s="170" t="s">
        <v>2421</v>
      </c>
      <c r="MP2" s="170" t="s">
        <v>2422</v>
      </c>
      <c r="MQ2" s="170" t="s">
        <v>2423</v>
      </c>
      <c r="MR2" s="170" t="s">
        <v>2424</v>
      </c>
      <c r="MS2" s="170" t="s">
        <v>2425</v>
      </c>
      <c r="MT2" s="170" t="s">
        <v>2426</v>
      </c>
      <c r="MU2" s="170" t="s">
        <v>2427</v>
      </c>
      <c r="MV2" s="170" t="s">
        <v>2428</v>
      </c>
      <c r="MW2" s="170" t="s">
        <v>2429</v>
      </c>
      <c r="MX2" s="170" t="s">
        <v>2430</v>
      </c>
      <c r="MY2" s="173" t="s">
        <v>2727</v>
      </c>
      <c r="MZ2" s="174" t="s">
        <v>2728</v>
      </c>
      <c r="NA2" s="170" t="s">
        <v>1</v>
      </c>
      <c r="NB2" s="170" t="s">
        <v>2723</v>
      </c>
      <c r="NC2" s="170" t="s">
        <v>2724</v>
      </c>
      <c r="ND2" s="170" t="s">
        <v>2730</v>
      </c>
      <c r="NE2" s="170" t="s">
        <v>2358</v>
      </c>
      <c r="NF2" s="170" t="s">
        <v>2410</v>
      </c>
      <c r="NG2" s="170" t="s">
        <v>2411</v>
      </c>
      <c r="NH2" s="170" t="s">
        <v>2412</v>
      </c>
      <c r="NI2" s="170" t="s">
        <v>2413</v>
      </c>
      <c r="NJ2" s="170" t="s">
        <v>2414</v>
      </c>
      <c r="NK2" s="171" t="s">
        <v>2415</v>
      </c>
      <c r="NL2" s="170" t="s">
        <v>2416</v>
      </c>
      <c r="NM2" s="170" t="s">
        <v>2417</v>
      </c>
      <c r="NN2" s="170" t="s">
        <v>2418</v>
      </c>
      <c r="NO2" s="172" t="s">
        <v>2419</v>
      </c>
      <c r="NP2" s="170" t="s">
        <v>2420</v>
      </c>
      <c r="NQ2" s="170" t="s">
        <v>2421</v>
      </c>
      <c r="NR2" s="170" t="s">
        <v>2422</v>
      </c>
      <c r="NS2" s="170" t="s">
        <v>2423</v>
      </c>
      <c r="NT2" s="170" t="s">
        <v>2424</v>
      </c>
      <c r="NU2" s="170" t="s">
        <v>2425</v>
      </c>
      <c r="NV2" s="170" t="s">
        <v>2426</v>
      </c>
      <c r="NW2" s="170" t="s">
        <v>2427</v>
      </c>
      <c r="NX2" s="170" t="s">
        <v>2428</v>
      </c>
      <c r="NY2" s="170" t="s">
        <v>2429</v>
      </c>
      <c r="NZ2" s="170" t="s">
        <v>2430</v>
      </c>
      <c r="OA2" s="173" t="s">
        <v>2727</v>
      </c>
      <c r="OB2" s="174" t="s">
        <v>2728</v>
      </c>
      <c r="OC2" s="170" t="s">
        <v>1</v>
      </c>
      <c r="OD2" s="170" t="s">
        <v>2723</v>
      </c>
      <c r="OE2" s="170" t="s">
        <v>2724</v>
      </c>
      <c r="OF2" s="170" t="s">
        <v>2730</v>
      </c>
      <c r="OG2" s="170" t="s">
        <v>2358</v>
      </c>
      <c r="OH2" s="170" t="s">
        <v>2410</v>
      </c>
      <c r="OI2" s="170" t="s">
        <v>2411</v>
      </c>
      <c r="OJ2" s="170" t="s">
        <v>2412</v>
      </c>
      <c r="OK2" s="170" t="s">
        <v>2413</v>
      </c>
      <c r="OL2" s="170" t="s">
        <v>2414</v>
      </c>
      <c r="OM2" s="171" t="s">
        <v>2415</v>
      </c>
      <c r="ON2" s="170" t="s">
        <v>2416</v>
      </c>
      <c r="OO2" s="170" t="s">
        <v>2417</v>
      </c>
      <c r="OP2" s="170" t="s">
        <v>2418</v>
      </c>
      <c r="OQ2" s="172" t="s">
        <v>2419</v>
      </c>
      <c r="OR2" s="170" t="s">
        <v>2420</v>
      </c>
      <c r="OS2" s="170" t="s">
        <v>2421</v>
      </c>
      <c r="OT2" s="170" t="s">
        <v>2422</v>
      </c>
      <c r="OU2" s="170" t="s">
        <v>2423</v>
      </c>
      <c r="OV2" s="170" t="s">
        <v>2424</v>
      </c>
      <c r="OW2" s="170" t="s">
        <v>2425</v>
      </c>
      <c r="OX2" s="170" t="s">
        <v>2426</v>
      </c>
      <c r="OY2" s="170" t="s">
        <v>2427</v>
      </c>
      <c r="OZ2" s="170" t="s">
        <v>2428</v>
      </c>
      <c r="PA2" s="170" t="s">
        <v>2429</v>
      </c>
      <c r="PB2" s="170" t="s">
        <v>2430</v>
      </c>
      <c r="PC2" s="173" t="s">
        <v>2727</v>
      </c>
      <c r="PD2" s="174" t="s">
        <v>2728</v>
      </c>
      <c r="PE2" s="170" t="s">
        <v>1</v>
      </c>
      <c r="PF2" s="170" t="s">
        <v>2723</v>
      </c>
      <c r="PG2" s="170" t="s">
        <v>2724</v>
      </c>
      <c r="PH2" s="170" t="s">
        <v>2730</v>
      </c>
      <c r="PI2" s="170" t="s">
        <v>2358</v>
      </c>
      <c r="PJ2" s="170" t="s">
        <v>2410</v>
      </c>
      <c r="PK2" s="170" t="s">
        <v>2411</v>
      </c>
      <c r="PL2" s="170" t="s">
        <v>2412</v>
      </c>
      <c r="PM2" s="170" t="s">
        <v>2413</v>
      </c>
      <c r="PN2" s="170" t="s">
        <v>2414</v>
      </c>
      <c r="PO2" s="171" t="s">
        <v>2415</v>
      </c>
      <c r="PP2" s="170" t="s">
        <v>2416</v>
      </c>
      <c r="PQ2" s="170" t="s">
        <v>2417</v>
      </c>
      <c r="PR2" s="170" t="s">
        <v>2418</v>
      </c>
      <c r="PS2" s="172" t="s">
        <v>2419</v>
      </c>
      <c r="PT2" s="170" t="s">
        <v>2420</v>
      </c>
      <c r="PU2" s="170" t="s">
        <v>2421</v>
      </c>
      <c r="PV2" s="170" t="s">
        <v>2422</v>
      </c>
      <c r="PW2" s="170" t="s">
        <v>2423</v>
      </c>
      <c r="PX2" s="170" t="s">
        <v>2424</v>
      </c>
      <c r="PY2" s="170" t="s">
        <v>2425</v>
      </c>
      <c r="PZ2" s="170" t="s">
        <v>2426</v>
      </c>
      <c r="QA2" s="170" t="s">
        <v>2427</v>
      </c>
      <c r="QB2" s="170" t="s">
        <v>2428</v>
      </c>
      <c r="QC2" s="170" t="s">
        <v>2429</v>
      </c>
      <c r="QD2" s="170" t="s">
        <v>2430</v>
      </c>
      <c r="QE2" s="173" t="s">
        <v>2727</v>
      </c>
      <c r="QF2" s="174" t="s">
        <v>2728</v>
      </c>
      <c r="QG2" s="170" t="s">
        <v>1</v>
      </c>
      <c r="QH2" s="170" t="s">
        <v>2723</v>
      </c>
      <c r="QI2" s="170" t="s">
        <v>2724</v>
      </c>
      <c r="QJ2" s="170" t="s">
        <v>2730</v>
      </c>
      <c r="QK2" s="170" t="s">
        <v>2358</v>
      </c>
      <c r="QL2" s="170" t="s">
        <v>2410</v>
      </c>
      <c r="QM2" s="170" t="s">
        <v>2411</v>
      </c>
      <c r="QN2" s="170" t="s">
        <v>2412</v>
      </c>
      <c r="QO2" s="170" t="s">
        <v>2413</v>
      </c>
      <c r="QP2" s="170" t="s">
        <v>2414</v>
      </c>
      <c r="QQ2" s="171" t="s">
        <v>2415</v>
      </c>
      <c r="QR2" s="170" t="s">
        <v>2416</v>
      </c>
      <c r="QS2" s="170" t="s">
        <v>2417</v>
      </c>
      <c r="QT2" s="170" t="s">
        <v>2418</v>
      </c>
      <c r="QU2" s="172" t="s">
        <v>2419</v>
      </c>
      <c r="QV2" s="170" t="s">
        <v>2420</v>
      </c>
      <c r="QW2" s="170" t="s">
        <v>2421</v>
      </c>
      <c r="QX2" s="170" t="s">
        <v>2422</v>
      </c>
      <c r="QY2" s="170" t="s">
        <v>2423</v>
      </c>
      <c r="QZ2" s="170" t="s">
        <v>2424</v>
      </c>
      <c r="RA2" s="170" t="s">
        <v>2425</v>
      </c>
      <c r="RB2" s="170" t="s">
        <v>2426</v>
      </c>
      <c r="RC2" s="170" t="s">
        <v>2427</v>
      </c>
      <c r="RD2" s="170" t="s">
        <v>2428</v>
      </c>
      <c r="RE2" s="170" t="s">
        <v>2429</v>
      </c>
      <c r="RF2" s="170" t="s">
        <v>2430</v>
      </c>
      <c r="RG2" s="173" t="s">
        <v>2727</v>
      </c>
      <c r="RH2" s="174" t="s">
        <v>2728</v>
      </c>
      <c r="RI2" s="170" t="s">
        <v>1</v>
      </c>
      <c r="RJ2" s="170" t="s">
        <v>2723</v>
      </c>
      <c r="RK2" s="170" t="s">
        <v>2724</v>
      </c>
      <c r="RL2" s="170" t="s">
        <v>2730</v>
      </c>
      <c r="RM2" s="170" t="s">
        <v>2358</v>
      </c>
      <c r="RN2" s="170" t="s">
        <v>2410</v>
      </c>
      <c r="RO2" s="170" t="s">
        <v>2411</v>
      </c>
      <c r="RP2" s="170" t="s">
        <v>2412</v>
      </c>
      <c r="RQ2" s="170" t="s">
        <v>2413</v>
      </c>
      <c r="RR2" s="170" t="s">
        <v>2414</v>
      </c>
      <c r="RS2" s="171" t="s">
        <v>2415</v>
      </c>
      <c r="RT2" s="170" t="s">
        <v>2416</v>
      </c>
      <c r="RU2" s="170" t="s">
        <v>2417</v>
      </c>
      <c r="RV2" s="170" t="s">
        <v>2418</v>
      </c>
      <c r="RW2" s="172" t="s">
        <v>2419</v>
      </c>
      <c r="RX2" s="170" t="s">
        <v>2420</v>
      </c>
      <c r="RY2" s="170" t="s">
        <v>2421</v>
      </c>
      <c r="RZ2" s="170" t="s">
        <v>2422</v>
      </c>
      <c r="SA2" s="170" t="s">
        <v>2423</v>
      </c>
      <c r="SB2" s="170" t="s">
        <v>2424</v>
      </c>
      <c r="SC2" s="170" t="s">
        <v>2425</v>
      </c>
      <c r="SD2" s="170" t="s">
        <v>2426</v>
      </c>
      <c r="SE2" s="170" t="s">
        <v>2427</v>
      </c>
      <c r="SF2" s="170" t="s">
        <v>2428</v>
      </c>
      <c r="SG2" s="170" t="s">
        <v>2429</v>
      </c>
      <c r="SH2" s="170" t="s">
        <v>2430</v>
      </c>
      <c r="SI2" s="173" t="s">
        <v>2727</v>
      </c>
      <c r="SJ2" s="174" t="s">
        <v>2728</v>
      </c>
      <c r="SK2" s="170" t="s">
        <v>1</v>
      </c>
      <c r="SL2" s="170" t="s">
        <v>2723</v>
      </c>
      <c r="SM2" s="170" t="s">
        <v>2724</v>
      </c>
      <c r="SN2" s="170" t="s">
        <v>2730</v>
      </c>
      <c r="SO2" s="170" t="s">
        <v>2358</v>
      </c>
      <c r="SP2" s="170" t="s">
        <v>2410</v>
      </c>
      <c r="SQ2" s="170" t="s">
        <v>2411</v>
      </c>
      <c r="SR2" s="170" t="s">
        <v>2412</v>
      </c>
      <c r="SS2" s="170" t="s">
        <v>2413</v>
      </c>
      <c r="ST2" s="170" t="s">
        <v>2414</v>
      </c>
      <c r="SU2" s="171" t="s">
        <v>2415</v>
      </c>
      <c r="SV2" s="170" t="s">
        <v>2416</v>
      </c>
      <c r="SW2" s="170" t="s">
        <v>2417</v>
      </c>
      <c r="SX2" s="170" t="s">
        <v>2418</v>
      </c>
      <c r="SY2" s="172" t="s">
        <v>2419</v>
      </c>
      <c r="SZ2" s="170" t="s">
        <v>2420</v>
      </c>
      <c r="TA2" s="170" t="s">
        <v>2421</v>
      </c>
      <c r="TB2" s="170" t="s">
        <v>2422</v>
      </c>
      <c r="TC2" s="170" t="s">
        <v>2423</v>
      </c>
      <c r="TD2" s="170" t="s">
        <v>2424</v>
      </c>
      <c r="TE2" s="170" t="s">
        <v>2425</v>
      </c>
      <c r="TF2" s="170" t="s">
        <v>2426</v>
      </c>
      <c r="TG2" s="170" t="s">
        <v>2427</v>
      </c>
      <c r="TH2" s="170" t="s">
        <v>2428</v>
      </c>
      <c r="TI2" s="170" t="s">
        <v>2429</v>
      </c>
      <c r="TJ2" s="170" t="s">
        <v>2430</v>
      </c>
      <c r="TK2" s="173" t="s">
        <v>2727</v>
      </c>
      <c r="TL2" s="174" t="s">
        <v>2728</v>
      </c>
      <c r="TM2" s="170" t="s">
        <v>1</v>
      </c>
      <c r="TN2" s="170" t="s">
        <v>2723</v>
      </c>
      <c r="TO2" s="170" t="s">
        <v>2724</v>
      </c>
      <c r="TP2" s="170" t="s">
        <v>2730</v>
      </c>
      <c r="TQ2" s="170" t="s">
        <v>2358</v>
      </c>
      <c r="TR2" s="170" t="s">
        <v>2410</v>
      </c>
      <c r="TS2" s="170" t="s">
        <v>2411</v>
      </c>
      <c r="TT2" s="170" t="s">
        <v>2412</v>
      </c>
      <c r="TU2" s="170" t="s">
        <v>2413</v>
      </c>
      <c r="TV2" s="170" t="s">
        <v>2414</v>
      </c>
      <c r="TW2" s="171" t="s">
        <v>2415</v>
      </c>
      <c r="TX2" s="170" t="s">
        <v>2416</v>
      </c>
      <c r="TY2" s="170" t="s">
        <v>2417</v>
      </c>
      <c r="TZ2" s="170" t="s">
        <v>2418</v>
      </c>
      <c r="UA2" s="172" t="s">
        <v>2419</v>
      </c>
      <c r="UB2" s="170" t="s">
        <v>2420</v>
      </c>
      <c r="UC2" s="170" t="s">
        <v>2421</v>
      </c>
      <c r="UD2" s="170" t="s">
        <v>2422</v>
      </c>
      <c r="UE2" s="170" t="s">
        <v>2423</v>
      </c>
      <c r="UF2" s="170" t="s">
        <v>2424</v>
      </c>
      <c r="UG2" s="170" t="s">
        <v>2425</v>
      </c>
      <c r="UH2" s="170" t="s">
        <v>2426</v>
      </c>
      <c r="UI2" s="170" t="s">
        <v>2427</v>
      </c>
      <c r="UJ2" s="170" t="s">
        <v>2428</v>
      </c>
      <c r="UK2" s="170" t="s">
        <v>2429</v>
      </c>
      <c r="UL2" s="170" t="s">
        <v>2430</v>
      </c>
      <c r="UM2" s="173" t="s">
        <v>2727</v>
      </c>
      <c r="UN2" s="174" t="s">
        <v>2728</v>
      </c>
      <c r="UO2" s="170" t="s">
        <v>1</v>
      </c>
      <c r="UP2" s="170" t="s">
        <v>2723</v>
      </c>
      <c r="UQ2" s="170" t="s">
        <v>2724</v>
      </c>
      <c r="UR2" s="170" t="s">
        <v>2730</v>
      </c>
      <c r="US2" s="170" t="s">
        <v>2358</v>
      </c>
      <c r="UT2" s="170" t="s">
        <v>2410</v>
      </c>
      <c r="UU2" s="170" t="s">
        <v>2411</v>
      </c>
      <c r="UV2" s="170" t="s">
        <v>2412</v>
      </c>
      <c r="UW2" s="170" t="s">
        <v>2413</v>
      </c>
      <c r="UX2" s="170" t="s">
        <v>2414</v>
      </c>
      <c r="UY2" s="171" t="s">
        <v>2415</v>
      </c>
      <c r="UZ2" s="170" t="s">
        <v>2416</v>
      </c>
      <c r="VA2" s="170" t="s">
        <v>2417</v>
      </c>
      <c r="VB2" s="170" t="s">
        <v>2418</v>
      </c>
      <c r="VC2" s="172" t="s">
        <v>2419</v>
      </c>
      <c r="VD2" s="170" t="s">
        <v>2420</v>
      </c>
      <c r="VE2" s="170" t="s">
        <v>2421</v>
      </c>
      <c r="VF2" s="170" t="s">
        <v>2422</v>
      </c>
      <c r="VG2" s="170" t="s">
        <v>2423</v>
      </c>
      <c r="VH2" s="170" t="s">
        <v>2424</v>
      </c>
      <c r="VI2" s="170" t="s">
        <v>2425</v>
      </c>
      <c r="VJ2" s="170" t="s">
        <v>2426</v>
      </c>
      <c r="VK2" s="170" t="s">
        <v>2427</v>
      </c>
      <c r="VL2" s="170" t="s">
        <v>2428</v>
      </c>
      <c r="VM2" s="170" t="s">
        <v>2429</v>
      </c>
      <c r="VN2" s="170" t="s">
        <v>2430</v>
      </c>
      <c r="VO2" s="173" t="s">
        <v>2727</v>
      </c>
      <c r="VP2" s="174" t="s">
        <v>2728</v>
      </c>
      <c r="VQ2" s="170" t="s">
        <v>1</v>
      </c>
      <c r="VR2" s="170" t="s">
        <v>2723</v>
      </c>
      <c r="VS2" s="170" t="s">
        <v>2724</v>
      </c>
      <c r="VT2" s="170" t="s">
        <v>2730</v>
      </c>
      <c r="VU2" s="170" t="s">
        <v>2358</v>
      </c>
      <c r="VV2" s="170" t="s">
        <v>2410</v>
      </c>
      <c r="VW2" s="170" t="s">
        <v>2411</v>
      </c>
      <c r="VX2" s="170" t="s">
        <v>2412</v>
      </c>
      <c r="VY2" s="170" t="s">
        <v>2413</v>
      </c>
      <c r="VZ2" s="170" t="s">
        <v>2414</v>
      </c>
      <c r="WA2" s="171" t="s">
        <v>2415</v>
      </c>
      <c r="WB2" s="170" t="s">
        <v>2416</v>
      </c>
      <c r="WC2" s="170" t="s">
        <v>2417</v>
      </c>
      <c r="WD2" s="170" t="s">
        <v>2418</v>
      </c>
      <c r="WE2" s="172" t="s">
        <v>2419</v>
      </c>
      <c r="WF2" s="170" t="s">
        <v>2420</v>
      </c>
      <c r="WG2" s="170" t="s">
        <v>2421</v>
      </c>
      <c r="WH2" s="170" t="s">
        <v>2422</v>
      </c>
      <c r="WI2" s="170" t="s">
        <v>2423</v>
      </c>
      <c r="WJ2" s="170" t="s">
        <v>2424</v>
      </c>
      <c r="WK2" s="170" t="s">
        <v>2425</v>
      </c>
      <c r="WL2" s="170" t="s">
        <v>2426</v>
      </c>
      <c r="WM2" s="170" t="s">
        <v>2427</v>
      </c>
      <c r="WN2" s="170" t="s">
        <v>2428</v>
      </c>
      <c r="WO2" s="170" t="s">
        <v>2429</v>
      </c>
      <c r="WP2" s="170" t="s">
        <v>2430</v>
      </c>
      <c r="WQ2" s="173" t="s">
        <v>2727</v>
      </c>
      <c r="WR2" s="174" t="s">
        <v>2728</v>
      </c>
      <c r="WS2" s="170" t="s">
        <v>1</v>
      </c>
      <c r="WT2" s="170" t="s">
        <v>2723</v>
      </c>
      <c r="WU2" s="170" t="s">
        <v>2724</v>
      </c>
      <c r="WV2" s="170" t="s">
        <v>2730</v>
      </c>
      <c r="WW2" s="170" t="s">
        <v>2358</v>
      </c>
      <c r="WX2" s="170" t="s">
        <v>2410</v>
      </c>
      <c r="WY2" s="170" t="s">
        <v>2411</v>
      </c>
      <c r="WZ2" s="170" t="s">
        <v>2412</v>
      </c>
      <c r="XA2" s="170" t="s">
        <v>2413</v>
      </c>
      <c r="XB2" s="170" t="s">
        <v>2414</v>
      </c>
      <c r="XC2" s="171" t="s">
        <v>2415</v>
      </c>
      <c r="XD2" s="170" t="s">
        <v>2416</v>
      </c>
      <c r="XE2" s="170" t="s">
        <v>2417</v>
      </c>
      <c r="XF2" s="170" t="s">
        <v>2418</v>
      </c>
      <c r="XG2" s="172" t="s">
        <v>2419</v>
      </c>
      <c r="XH2" s="170" t="s">
        <v>2420</v>
      </c>
      <c r="XI2" s="170" t="s">
        <v>2421</v>
      </c>
      <c r="XJ2" s="170" t="s">
        <v>2422</v>
      </c>
      <c r="XK2" s="170" t="s">
        <v>2423</v>
      </c>
      <c r="XL2" s="170" t="s">
        <v>2424</v>
      </c>
      <c r="XM2" s="170" t="s">
        <v>2425</v>
      </c>
      <c r="XN2" s="170" t="s">
        <v>2426</v>
      </c>
      <c r="XO2" s="170" t="s">
        <v>2427</v>
      </c>
      <c r="XP2" s="170" t="s">
        <v>2428</v>
      </c>
      <c r="XQ2" s="170" t="s">
        <v>2429</v>
      </c>
      <c r="XR2" s="170" t="s">
        <v>2430</v>
      </c>
      <c r="XS2" s="173" t="s">
        <v>2727</v>
      </c>
      <c r="XT2" s="174" t="s">
        <v>2728</v>
      </c>
      <c r="XU2" s="170" t="s">
        <v>1</v>
      </c>
      <c r="XV2" s="170" t="s">
        <v>2723</v>
      </c>
      <c r="XW2" s="170" t="s">
        <v>2724</v>
      </c>
      <c r="XX2" s="170" t="s">
        <v>2730</v>
      </c>
      <c r="XY2" s="170" t="s">
        <v>2358</v>
      </c>
      <c r="XZ2" s="170" t="s">
        <v>2410</v>
      </c>
      <c r="YA2" s="170" t="s">
        <v>2411</v>
      </c>
      <c r="YB2" s="170" t="s">
        <v>2412</v>
      </c>
      <c r="YC2" s="170" t="s">
        <v>2413</v>
      </c>
      <c r="YD2" s="170" t="s">
        <v>2414</v>
      </c>
      <c r="YE2" s="171" t="s">
        <v>2415</v>
      </c>
      <c r="YF2" s="170" t="s">
        <v>2416</v>
      </c>
      <c r="YG2" s="170" t="s">
        <v>2417</v>
      </c>
      <c r="YH2" s="170" t="s">
        <v>2418</v>
      </c>
      <c r="YI2" s="172" t="s">
        <v>2419</v>
      </c>
      <c r="YJ2" s="170" t="s">
        <v>2420</v>
      </c>
      <c r="YK2" s="170" t="s">
        <v>2421</v>
      </c>
      <c r="YL2" s="170" t="s">
        <v>2422</v>
      </c>
      <c r="YM2" s="170" t="s">
        <v>2423</v>
      </c>
      <c r="YN2" s="170" t="s">
        <v>2424</v>
      </c>
      <c r="YO2" s="170" t="s">
        <v>2425</v>
      </c>
      <c r="YP2" s="170" t="s">
        <v>2426</v>
      </c>
      <c r="YQ2" s="170" t="s">
        <v>2427</v>
      </c>
      <c r="YR2" s="170" t="s">
        <v>2428</v>
      </c>
      <c r="YS2" s="170" t="s">
        <v>2429</v>
      </c>
      <c r="YT2" s="170" t="s">
        <v>2430</v>
      </c>
      <c r="YU2" s="173" t="s">
        <v>2727</v>
      </c>
      <c r="YV2" s="174" t="s">
        <v>2728</v>
      </c>
      <c r="YW2" s="170" t="s">
        <v>1</v>
      </c>
      <c r="YX2" s="170" t="s">
        <v>2723</v>
      </c>
      <c r="YY2" s="170" t="s">
        <v>2724</v>
      </c>
      <c r="YZ2" s="170" t="s">
        <v>2730</v>
      </c>
      <c r="ZA2" s="170" t="s">
        <v>2358</v>
      </c>
      <c r="ZB2" s="170" t="s">
        <v>2410</v>
      </c>
      <c r="ZC2" s="170" t="s">
        <v>2411</v>
      </c>
      <c r="ZD2" s="170" t="s">
        <v>2412</v>
      </c>
      <c r="ZE2" s="170" t="s">
        <v>2413</v>
      </c>
      <c r="ZF2" s="170" t="s">
        <v>2414</v>
      </c>
      <c r="ZG2" s="171" t="s">
        <v>2415</v>
      </c>
      <c r="ZH2" s="170" t="s">
        <v>2416</v>
      </c>
      <c r="ZI2" s="170" t="s">
        <v>2417</v>
      </c>
      <c r="ZJ2" s="170" t="s">
        <v>2418</v>
      </c>
      <c r="ZK2" s="172" t="s">
        <v>2419</v>
      </c>
      <c r="ZL2" s="170" t="s">
        <v>2420</v>
      </c>
      <c r="ZM2" s="170" t="s">
        <v>2421</v>
      </c>
      <c r="ZN2" s="170" t="s">
        <v>2422</v>
      </c>
      <c r="ZO2" s="170" t="s">
        <v>2423</v>
      </c>
      <c r="ZP2" s="170" t="s">
        <v>2424</v>
      </c>
      <c r="ZQ2" s="170" t="s">
        <v>2425</v>
      </c>
      <c r="ZR2" s="170" t="s">
        <v>2426</v>
      </c>
      <c r="ZS2" s="170" t="s">
        <v>2427</v>
      </c>
      <c r="ZT2" s="170" t="s">
        <v>2428</v>
      </c>
      <c r="ZU2" s="170" t="s">
        <v>2429</v>
      </c>
      <c r="ZV2" s="170" t="s">
        <v>2430</v>
      </c>
      <c r="ZW2" s="173" t="s">
        <v>2727</v>
      </c>
      <c r="ZX2" s="174" t="s">
        <v>2728</v>
      </c>
      <c r="ZY2" s="170" t="s">
        <v>1</v>
      </c>
      <c r="ZZ2" s="170" t="s">
        <v>2723</v>
      </c>
      <c r="AAA2" s="170" t="s">
        <v>2724</v>
      </c>
      <c r="AAB2" s="170" t="s">
        <v>2730</v>
      </c>
      <c r="AAC2" s="170" t="s">
        <v>2358</v>
      </c>
      <c r="AAD2" s="170" t="s">
        <v>2410</v>
      </c>
      <c r="AAE2" s="170" t="s">
        <v>2411</v>
      </c>
      <c r="AAF2" s="170" t="s">
        <v>2412</v>
      </c>
      <c r="AAG2" s="170" t="s">
        <v>2413</v>
      </c>
      <c r="AAH2" s="170" t="s">
        <v>2414</v>
      </c>
      <c r="AAI2" s="171" t="s">
        <v>2415</v>
      </c>
      <c r="AAJ2" s="170" t="s">
        <v>2416</v>
      </c>
      <c r="AAK2" s="170" t="s">
        <v>2417</v>
      </c>
      <c r="AAL2" s="170" t="s">
        <v>2418</v>
      </c>
      <c r="AAM2" s="172" t="s">
        <v>2419</v>
      </c>
      <c r="AAN2" s="170" t="s">
        <v>2420</v>
      </c>
      <c r="AAO2" s="170" t="s">
        <v>2421</v>
      </c>
      <c r="AAP2" s="170" t="s">
        <v>2422</v>
      </c>
      <c r="AAQ2" s="170" t="s">
        <v>2423</v>
      </c>
      <c r="AAR2" s="170" t="s">
        <v>2424</v>
      </c>
      <c r="AAS2" s="170" t="s">
        <v>2425</v>
      </c>
      <c r="AAT2" s="170" t="s">
        <v>2426</v>
      </c>
      <c r="AAU2" s="170" t="s">
        <v>2427</v>
      </c>
      <c r="AAV2" s="170" t="s">
        <v>2428</v>
      </c>
      <c r="AAW2" s="170" t="s">
        <v>2429</v>
      </c>
      <c r="AAX2" s="170" t="s">
        <v>2430</v>
      </c>
      <c r="AAY2" s="173" t="s">
        <v>2727</v>
      </c>
      <c r="AAZ2" s="174" t="s">
        <v>2728</v>
      </c>
      <c r="ABA2" s="170" t="s">
        <v>1</v>
      </c>
      <c r="ABB2" s="170" t="s">
        <v>2723</v>
      </c>
      <c r="ABC2" s="170" t="s">
        <v>2724</v>
      </c>
      <c r="ABD2" s="170" t="s">
        <v>2730</v>
      </c>
      <c r="ABE2" s="170" t="s">
        <v>2358</v>
      </c>
      <c r="ABF2" s="170" t="s">
        <v>2410</v>
      </c>
      <c r="ABG2" s="170" t="s">
        <v>2411</v>
      </c>
      <c r="ABH2" s="170" t="s">
        <v>2412</v>
      </c>
      <c r="ABI2" s="170" t="s">
        <v>2413</v>
      </c>
      <c r="ABJ2" s="170" t="s">
        <v>2414</v>
      </c>
      <c r="ABK2" s="171" t="s">
        <v>2415</v>
      </c>
      <c r="ABL2" s="170" t="s">
        <v>2416</v>
      </c>
      <c r="ABM2" s="170" t="s">
        <v>2417</v>
      </c>
      <c r="ABN2" s="170" t="s">
        <v>2418</v>
      </c>
      <c r="ABO2" s="172" t="s">
        <v>2419</v>
      </c>
      <c r="ABP2" s="170" t="s">
        <v>2420</v>
      </c>
      <c r="ABQ2" s="170" t="s">
        <v>2421</v>
      </c>
      <c r="ABR2" s="170" t="s">
        <v>2422</v>
      </c>
      <c r="ABS2" s="170" t="s">
        <v>2423</v>
      </c>
      <c r="ABT2" s="170" t="s">
        <v>2424</v>
      </c>
      <c r="ABU2" s="170" t="s">
        <v>2425</v>
      </c>
      <c r="ABV2" s="170" t="s">
        <v>2426</v>
      </c>
      <c r="ABW2" s="170" t="s">
        <v>2427</v>
      </c>
      <c r="ABX2" s="170" t="s">
        <v>2428</v>
      </c>
      <c r="ABY2" s="170" t="s">
        <v>2429</v>
      </c>
      <c r="ABZ2" s="170" t="s">
        <v>2430</v>
      </c>
      <c r="ACA2" s="173" t="s">
        <v>2727</v>
      </c>
      <c r="ACB2" s="174" t="s">
        <v>2728</v>
      </c>
    </row>
    <row r="3" spans="1:756">
      <c r="A3" s="170" t="s">
        <v>2375</v>
      </c>
      <c r="B3" s="170" t="s">
        <v>2736</v>
      </c>
      <c r="C3" s="170" t="s">
        <v>2692</v>
      </c>
      <c r="E3" s="1">
        <v>0.61328703703703702</v>
      </c>
      <c r="F3" s="1">
        <v>0.27651620370370372</v>
      </c>
      <c r="G3" s="1">
        <v>2.1562499999999998E-2</v>
      </c>
      <c r="H3" s="1">
        <v>0.31518518518518518</v>
      </c>
      <c r="I3">
        <v>153</v>
      </c>
      <c r="J3">
        <v>17</v>
      </c>
      <c r="K3">
        <v>170</v>
      </c>
      <c r="L3">
        <v>751</v>
      </c>
      <c r="M3">
        <v>17</v>
      </c>
      <c r="N3">
        <v>4</v>
      </c>
      <c r="O3">
        <v>772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s="106">
        <v>2400</v>
      </c>
      <c r="AB3" s="175">
        <f t="shared" ref="AB3:AB19" si="0">O3/AA3*100</f>
        <v>32.166666666666664</v>
      </c>
      <c r="AC3" s="170" t="s">
        <v>2375</v>
      </c>
      <c r="AD3" s="170" t="s">
        <v>2736</v>
      </c>
      <c r="AE3" s="170" t="s">
        <v>2692</v>
      </c>
      <c r="AG3" s="1">
        <v>0</v>
      </c>
      <c r="AH3" s="1">
        <v>0</v>
      </c>
      <c r="AI3" s="1">
        <v>0</v>
      </c>
      <c r="AJ3" s="1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06"/>
      <c r="BD3" s="175"/>
      <c r="BE3" s="170" t="s">
        <v>2375</v>
      </c>
      <c r="BF3" s="170" t="s">
        <v>2736</v>
      </c>
      <c r="BG3" s="170" t="s">
        <v>2692</v>
      </c>
      <c r="BI3" s="1">
        <v>0.36540509259259263</v>
      </c>
      <c r="BJ3" s="1">
        <v>0.21745370370370368</v>
      </c>
      <c r="BK3" s="1">
        <v>2.6875E-2</v>
      </c>
      <c r="BL3" s="1">
        <v>0.12106481481481481</v>
      </c>
      <c r="BM3">
        <v>216</v>
      </c>
      <c r="BN3">
        <v>33</v>
      </c>
      <c r="BO3">
        <v>249</v>
      </c>
      <c r="BP3">
        <v>1359</v>
      </c>
      <c r="BQ3">
        <v>29</v>
      </c>
      <c r="BR3">
        <v>12</v>
      </c>
      <c r="BS3">
        <v>1400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 s="106">
        <v>2400</v>
      </c>
      <c r="CF3" s="175">
        <f t="shared" ref="CF3:CF9" si="1">BS3/CE3*100</f>
        <v>58.333333333333336</v>
      </c>
      <c r="CG3" s="170" t="s">
        <v>2375</v>
      </c>
      <c r="CH3" s="170" t="s">
        <v>2736</v>
      </c>
      <c r="CI3" s="170" t="s">
        <v>2692</v>
      </c>
      <c r="CK3" s="1">
        <v>0.5056828703703703</v>
      </c>
      <c r="CL3" s="1">
        <v>0.35401620370370374</v>
      </c>
      <c r="CM3" s="1">
        <v>5.9317129629629629E-2</v>
      </c>
      <c r="CN3" s="1">
        <v>9.2349537037037036E-2</v>
      </c>
      <c r="CO3">
        <v>285</v>
      </c>
      <c r="CP3">
        <v>35</v>
      </c>
      <c r="CQ3">
        <v>320</v>
      </c>
      <c r="CR3">
        <v>924</v>
      </c>
      <c r="CS3">
        <v>48</v>
      </c>
      <c r="CT3">
        <v>9</v>
      </c>
      <c r="CU3">
        <v>981</v>
      </c>
      <c r="CV3">
        <v>0</v>
      </c>
      <c r="CW3">
        <v>0</v>
      </c>
      <c r="CX3">
        <v>0</v>
      </c>
      <c r="CY3">
        <v>5</v>
      </c>
      <c r="CZ3">
        <v>1</v>
      </c>
      <c r="DA3">
        <v>6</v>
      </c>
      <c r="DB3">
        <v>67</v>
      </c>
      <c r="DC3">
        <v>1</v>
      </c>
      <c r="DD3">
        <v>0</v>
      </c>
      <c r="DE3">
        <v>68</v>
      </c>
      <c r="DF3">
        <v>98.53</v>
      </c>
      <c r="DG3" s="106">
        <v>2400</v>
      </c>
      <c r="DH3" s="175">
        <f t="shared" ref="DH3:DH16" si="2">CU3/DG3*100</f>
        <v>40.875</v>
      </c>
      <c r="DI3" s="170" t="s">
        <v>2375</v>
      </c>
      <c r="DJ3" s="170" t="s">
        <v>2737</v>
      </c>
      <c r="DK3" s="170" t="s">
        <v>2692</v>
      </c>
      <c r="DM3" s="1">
        <v>0.34222222222222221</v>
      </c>
      <c r="DN3" s="1">
        <v>0.11979166666666667</v>
      </c>
      <c r="DO3" s="1">
        <v>1.6180555555555556E-2</v>
      </c>
      <c r="DP3" s="1">
        <v>0.20623842592592592</v>
      </c>
      <c r="DQ3">
        <v>168</v>
      </c>
      <c r="DR3">
        <v>9</v>
      </c>
      <c r="DS3">
        <v>177</v>
      </c>
      <c r="DT3">
        <v>623</v>
      </c>
      <c r="DU3">
        <v>8</v>
      </c>
      <c r="DV3">
        <v>3</v>
      </c>
      <c r="DW3">
        <v>634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 s="106">
        <v>823</v>
      </c>
      <c r="EJ3" s="175">
        <f t="shared" ref="EJ3:EJ19" si="3">DW3/EI3*100</f>
        <v>77.035236938031588</v>
      </c>
      <c r="EK3" s="170" t="s">
        <v>2375</v>
      </c>
      <c r="EL3" t="s">
        <v>2731</v>
      </c>
      <c r="EM3" s="170" t="s">
        <v>2692</v>
      </c>
      <c r="EO3" s="1">
        <v>0.61767361111111108</v>
      </c>
      <c r="EP3" s="1">
        <v>0.38008101851851855</v>
      </c>
      <c r="EQ3" s="1">
        <v>2.4201388888888887E-2</v>
      </c>
      <c r="ER3" s="1">
        <v>0.21337962962962964</v>
      </c>
      <c r="ES3">
        <v>265</v>
      </c>
      <c r="ET3">
        <v>11</v>
      </c>
      <c r="EU3">
        <v>276</v>
      </c>
      <c r="EV3">
        <v>3010</v>
      </c>
      <c r="EW3">
        <v>8</v>
      </c>
      <c r="EX3">
        <v>5</v>
      </c>
      <c r="EY3">
        <v>3023</v>
      </c>
      <c r="EZ3">
        <v>0</v>
      </c>
      <c r="FA3">
        <v>0</v>
      </c>
      <c r="FB3">
        <v>0</v>
      </c>
      <c r="FC3">
        <v>19</v>
      </c>
      <c r="FD3">
        <v>1</v>
      </c>
      <c r="FE3">
        <v>20</v>
      </c>
      <c r="FF3">
        <v>211</v>
      </c>
      <c r="FG3">
        <v>3</v>
      </c>
      <c r="FH3">
        <v>0</v>
      </c>
      <c r="FI3">
        <v>214</v>
      </c>
      <c r="FJ3">
        <v>98.6</v>
      </c>
      <c r="FK3" s="106">
        <v>3200</v>
      </c>
      <c r="FL3" s="175">
        <f t="shared" ref="FL3:FL19" si="4">EY3/FK3*100</f>
        <v>94.46875</v>
      </c>
      <c r="FM3" s="170" t="s">
        <v>2375</v>
      </c>
      <c r="FN3" t="s">
        <v>2731</v>
      </c>
      <c r="FO3" s="170" t="s">
        <v>2692</v>
      </c>
      <c r="FQ3" s="1">
        <v>0.3510300925925926</v>
      </c>
      <c r="FR3" s="1">
        <v>0.14710648148148148</v>
      </c>
      <c r="FS3" s="1">
        <v>7.3101851851851848E-2</v>
      </c>
      <c r="FT3" s="1">
        <v>0.1307986111111111</v>
      </c>
      <c r="FU3">
        <v>83</v>
      </c>
      <c r="FV3">
        <v>9</v>
      </c>
      <c r="FW3">
        <v>92</v>
      </c>
      <c r="FX3">
        <v>1170</v>
      </c>
      <c r="FY3">
        <v>2</v>
      </c>
      <c r="FZ3">
        <v>7</v>
      </c>
      <c r="GA3">
        <v>1179</v>
      </c>
      <c r="GB3">
        <v>0</v>
      </c>
      <c r="GC3">
        <v>0</v>
      </c>
      <c r="GD3">
        <v>0</v>
      </c>
      <c r="GE3">
        <v>6</v>
      </c>
      <c r="GF3">
        <v>1</v>
      </c>
      <c r="GG3">
        <v>7</v>
      </c>
      <c r="GH3">
        <v>66</v>
      </c>
      <c r="GI3">
        <v>0</v>
      </c>
      <c r="GJ3">
        <v>1</v>
      </c>
      <c r="GK3">
        <v>67</v>
      </c>
      <c r="GL3">
        <v>98.51</v>
      </c>
      <c r="GM3" s="106">
        <v>3200</v>
      </c>
      <c r="GN3" s="175">
        <f t="shared" ref="GN3:GN8" si="5">GA3/GM3*100</f>
        <v>36.84375</v>
      </c>
      <c r="GO3" s="170" t="s">
        <v>2375</v>
      </c>
      <c r="GP3" t="s">
        <v>2731</v>
      </c>
      <c r="GQ3" s="170" t="s">
        <v>2692</v>
      </c>
      <c r="GS3" s="1">
        <v>0.63785879629629627</v>
      </c>
      <c r="GT3" s="1">
        <v>0.31626157407407407</v>
      </c>
      <c r="GU3" s="1">
        <v>2.8703703703703703E-2</v>
      </c>
      <c r="GV3" s="1">
        <v>0.29288194444444443</v>
      </c>
      <c r="GW3">
        <v>335</v>
      </c>
      <c r="GX3">
        <v>19</v>
      </c>
      <c r="GY3">
        <v>354</v>
      </c>
      <c r="GZ3">
        <v>3019</v>
      </c>
      <c r="HA3">
        <v>15</v>
      </c>
      <c r="HB3">
        <v>6</v>
      </c>
      <c r="HC3">
        <v>3040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 s="106">
        <v>3200</v>
      </c>
      <c r="HP3" s="175">
        <f t="shared" ref="HP3:HP8" si="6">HC3/HO3*100</f>
        <v>95</v>
      </c>
      <c r="HQ3" s="170" t="s">
        <v>2375</v>
      </c>
      <c r="HR3" t="s">
        <v>2731</v>
      </c>
      <c r="HS3" s="170" t="s">
        <v>2692</v>
      </c>
      <c r="HU3" s="1">
        <v>0.34462962962962962</v>
      </c>
      <c r="HV3" s="1">
        <v>0.29184027777777777</v>
      </c>
      <c r="HW3" s="1">
        <v>1.9849537037037037E-2</v>
      </c>
      <c r="HX3" s="1">
        <v>3.2939814814814811E-2</v>
      </c>
      <c r="HY3">
        <v>290</v>
      </c>
      <c r="HZ3">
        <v>13</v>
      </c>
      <c r="IA3">
        <v>303</v>
      </c>
      <c r="IB3">
        <v>2315</v>
      </c>
      <c r="IC3">
        <v>8</v>
      </c>
      <c r="ID3">
        <v>9</v>
      </c>
      <c r="IE3">
        <v>2332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 s="106">
        <v>3200</v>
      </c>
      <c r="IR3" s="175">
        <f t="shared" ref="IR3:IR8" si="7">IE3/IQ3*100</f>
        <v>72.875</v>
      </c>
      <c r="IS3" s="170" t="s">
        <v>2375</v>
      </c>
      <c r="IT3" t="s">
        <v>2731</v>
      </c>
      <c r="IU3" s="170" t="s">
        <v>2692</v>
      </c>
      <c r="IW3" s="1">
        <v>0.4377314814814815</v>
      </c>
      <c r="IX3" s="1">
        <v>0.38557870370370373</v>
      </c>
      <c r="IY3" s="1">
        <v>3.1041666666666665E-2</v>
      </c>
      <c r="IZ3" s="1">
        <v>2.1099537037037038E-2</v>
      </c>
      <c r="JA3">
        <v>307</v>
      </c>
      <c r="JB3">
        <v>14</v>
      </c>
      <c r="JC3">
        <v>321</v>
      </c>
      <c r="JD3">
        <v>2744</v>
      </c>
      <c r="JE3">
        <v>5</v>
      </c>
      <c r="JF3">
        <v>14</v>
      </c>
      <c r="JG3" s="38">
        <v>2763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 s="106">
        <v>3200</v>
      </c>
      <c r="JT3" s="175">
        <f t="shared" ref="JT3:JT8" si="8">JG3/JS3*100</f>
        <v>86.34375</v>
      </c>
      <c r="JU3" s="170" t="s">
        <v>2375</v>
      </c>
      <c r="JV3" t="s">
        <v>2731</v>
      </c>
      <c r="JW3" s="170" t="s">
        <v>2692</v>
      </c>
      <c r="JY3" s="1">
        <v>0.8941203703703704</v>
      </c>
      <c r="JZ3" s="1">
        <v>0.72927083333333342</v>
      </c>
      <c r="KA3" s="1">
        <v>5.1041666666666673E-2</v>
      </c>
      <c r="KB3" s="1">
        <v>0.16483796296296296</v>
      </c>
      <c r="KC3">
        <v>882</v>
      </c>
      <c r="KD3">
        <v>23</v>
      </c>
      <c r="KE3">
        <v>905</v>
      </c>
      <c r="KF3">
        <v>7699</v>
      </c>
      <c r="KG3">
        <v>12</v>
      </c>
      <c r="KH3">
        <v>17</v>
      </c>
      <c r="KI3" s="38">
        <v>7728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106">
        <v>3200</v>
      </c>
      <c r="KV3" s="175">
        <f t="shared" ref="KV3" si="9">KI3/KU3*100</f>
        <v>241.5</v>
      </c>
      <c r="KW3" s="170" t="s">
        <v>2375</v>
      </c>
      <c r="KX3" t="s">
        <v>2731</v>
      </c>
      <c r="KY3" s="170" t="s">
        <v>2692</v>
      </c>
      <c r="LA3" s="1">
        <v>0.6051967592592592</v>
      </c>
      <c r="LB3" s="1">
        <v>0.27771990740740743</v>
      </c>
      <c r="LC3" s="1">
        <v>8.9618055555555562E-2</v>
      </c>
      <c r="LD3" s="1">
        <v>0.23784722222222221</v>
      </c>
      <c r="LE3">
        <v>459</v>
      </c>
      <c r="LF3">
        <v>9</v>
      </c>
      <c r="LG3">
        <v>468</v>
      </c>
      <c r="LH3">
        <v>3324</v>
      </c>
      <c r="LI3">
        <v>1</v>
      </c>
      <c r="LJ3">
        <v>8</v>
      </c>
      <c r="LK3" s="38">
        <v>3333</v>
      </c>
      <c r="LL3">
        <v>0</v>
      </c>
      <c r="LM3">
        <v>0</v>
      </c>
      <c r="LN3">
        <v>0</v>
      </c>
      <c r="LO3">
        <v>0</v>
      </c>
      <c r="LP3">
        <v>2</v>
      </c>
      <c r="LQ3">
        <v>2</v>
      </c>
      <c r="LR3">
        <v>19</v>
      </c>
      <c r="LS3">
        <v>2</v>
      </c>
      <c r="LT3">
        <v>1</v>
      </c>
      <c r="LU3">
        <v>22</v>
      </c>
      <c r="LV3">
        <v>86.36</v>
      </c>
      <c r="LW3" s="106">
        <v>3200</v>
      </c>
      <c r="LX3" s="175">
        <f t="shared" ref="LX3" si="10">LK3/LW3*100</f>
        <v>104.15625</v>
      </c>
      <c r="LY3" s="170" t="s">
        <v>2375</v>
      </c>
      <c r="LZ3" t="s">
        <v>2731</v>
      </c>
      <c r="MA3" s="170" t="s">
        <v>2692</v>
      </c>
      <c r="MC3" s="1">
        <v>0.57778935185185187</v>
      </c>
      <c r="MD3" s="1">
        <v>0.24302083333333332</v>
      </c>
      <c r="ME3" s="1">
        <v>2.3923611111111114E-2</v>
      </c>
      <c r="MF3" s="1">
        <v>0.31083333333333335</v>
      </c>
      <c r="MG3">
        <v>323</v>
      </c>
      <c r="MH3">
        <v>6</v>
      </c>
      <c r="MI3">
        <v>329</v>
      </c>
      <c r="MJ3">
        <v>2768</v>
      </c>
      <c r="MK3">
        <v>2</v>
      </c>
      <c r="ML3">
        <v>4</v>
      </c>
      <c r="MM3" s="38">
        <v>2774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 s="106">
        <v>3200</v>
      </c>
      <c r="MZ3" s="175">
        <f t="shared" ref="MZ3" si="11">MM3/MY3*100</f>
        <v>86.6875</v>
      </c>
      <c r="NA3" s="170" t="s">
        <v>2375</v>
      </c>
      <c r="NB3" t="s">
        <v>2731</v>
      </c>
      <c r="NC3" s="170" t="s">
        <v>2692</v>
      </c>
      <c r="NE3" s="1">
        <v>0.46890046296296295</v>
      </c>
      <c r="NF3" s="1">
        <v>0.25895833333333335</v>
      </c>
      <c r="NG3" s="1">
        <v>2.5358796296296296E-2</v>
      </c>
      <c r="NH3" s="1">
        <v>0.18458333333333332</v>
      </c>
      <c r="NI3">
        <v>308</v>
      </c>
      <c r="NJ3">
        <v>10</v>
      </c>
      <c r="NK3">
        <v>318</v>
      </c>
      <c r="NL3">
        <v>2290</v>
      </c>
      <c r="NM3">
        <v>12</v>
      </c>
      <c r="NN3">
        <v>6</v>
      </c>
      <c r="NO3" s="38">
        <v>2308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 s="106">
        <v>3200</v>
      </c>
      <c r="OB3" s="175">
        <f t="shared" ref="OB3" si="12">NO3/OA3*100</f>
        <v>72.125</v>
      </c>
      <c r="OC3" s="170" t="s">
        <v>2375</v>
      </c>
      <c r="OD3" t="s">
        <v>2731</v>
      </c>
      <c r="OE3" s="170" t="s">
        <v>2692</v>
      </c>
      <c r="OG3" s="1">
        <v>0.36381944444444447</v>
      </c>
      <c r="OH3" s="1">
        <v>0.27096064814814813</v>
      </c>
      <c r="OI3" s="1">
        <v>2.1099537037037038E-2</v>
      </c>
      <c r="OJ3" s="1">
        <v>7.1747685185185192E-2</v>
      </c>
      <c r="OK3">
        <v>213</v>
      </c>
      <c r="OL3">
        <v>6</v>
      </c>
      <c r="OM3">
        <v>219</v>
      </c>
      <c r="ON3">
        <v>3168</v>
      </c>
      <c r="OO3">
        <v>3</v>
      </c>
      <c r="OP3">
        <v>5</v>
      </c>
      <c r="OQ3" s="38">
        <v>3176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 s="106">
        <v>3200</v>
      </c>
      <c r="PD3" s="175">
        <f t="shared" ref="PD3" si="13">OQ3/PC3*100</f>
        <v>99.25</v>
      </c>
      <c r="PE3" s="170" t="s">
        <v>2375</v>
      </c>
      <c r="PF3" t="s">
        <v>2731</v>
      </c>
      <c r="PG3" s="170" t="s">
        <v>2692</v>
      </c>
      <c r="PI3" s="1">
        <v>0.33600694444444446</v>
      </c>
      <c r="PJ3" s="1">
        <v>0.22586805555555556</v>
      </c>
      <c r="PK3" s="1">
        <v>2.7129629629629632E-2</v>
      </c>
      <c r="PL3" s="1">
        <v>8.2997685185185188E-2</v>
      </c>
      <c r="PM3">
        <v>244</v>
      </c>
      <c r="PN3">
        <v>5</v>
      </c>
      <c r="PO3">
        <v>249</v>
      </c>
      <c r="PP3">
        <v>2117</v>
      </c>
      <c r="PQ3">
        <v>5</v>
      </c>
      <c r="PR3">
        <v>1</v>
      </c>
      <c r="PS3" s="38">
        <v>2123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 s="106">
        <v>3200</v>
      </c>
      <c r="QF3" s="175">
        <f t="shared" ref="QF3" si="14">PS3/QE3*100</f>
        <v>66.34375</v>
      </c>
      <c r="QG3" s="170" t="s">
        <v>2375</v>
      </c>
      <c r="QH3" t="s">
        <v>2731</v>
      </c>
      <c r="QI3" s="170" t="s">
        <v>2692</v>
      </c>
      <c r="QK3" s="1">
        <v>0.83057870370370368</v>
      </c>
      <c r="QL3" s="1">
        <v>0.55958333333333332</v>
      </c>
      <c r="QM3" s="1">
        <v>4.612268518518519E-2</v>
      </c>
      <c r="QN3" s="1">
        <v>0.27099537037037036</v>
      </c>
      <c r="QO3">
        <v>493</v>
      </c>
      <c r="QP3">
        <v>10</v>
      </c>
      <c r="QQ3">
        <v>503</v>
      </c>
      <c r="QR3">
        <v>4669</v>
      </c>
      <c r="QS3">
        <v>9</v>
      </c>
      <c r="QT3">
        <v>3</v>
      </c>
      <c r="QU3" s="38">
        <v>4681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 s="106">
        <v>3200</v>
      </c>
      <c r="RH3" s="175">
        <f t="shared" ref="RH3:RH8" si="15">QU3/RG3*100</f>
        <v>146.28125</v>
      </c>
      <c r="RI3" s="170" t="s">
        <v>2375</v>
      </c>
      <c r="RJ3" t="s">
        <v>2731</v>
      </c>
      <c r="RK3" s="170" t="s">
        <v>2692</v>
      </c>
      <c r="RM3" s="1">
        <v>0.24309027777777778</v>
      </c>
      <c r="RN3" s="1">
        <v>0.21480324074074075</v>
      </c>
      <c r="RO3" s="1">
        <v>1.818287037037037E-2</v>
      </c>
      <c r="RP3" s="1">
        <v>1.0092592592592592E-2</v>
      </c>
      <c r="RQ3">
        <v>358</v>
      </c>
      <c r="RR3">
        <v>13</v>
      </c>
      <c r="RS3">
        <v>371</v>
      </c>
      <c r="RT3">
        <v>3268</v>
      </c>
      <c r="RU3">
        <v>13</v>
      </c>
      <c r="RV3">
        <v>2</v>
      </c>
      <c r="RW3" s="38">
        <v>3283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 s="106">
        <v>3200</v>
      </c>
      <c r="SJ3" s="175">
        <f t="shared" ref="SJ3:SJ8" si="16">RW3/SI3*100</f>
        <v>102.59375</v>
      </c>
      <c r="SK3" s="170" t="s">
        <v>2375</v>
      </c>
      <c r="SL3" t="s">
        <v>2731</v>
      </c>
      <c r="SM3" s="170" t="s">
        <v>2692</v>
      </c>
      <c r="SO3" s="1">
        <v>0.42984953703703704</v>
      </c>
      <c r="SP3" s="1">
        <v>0.25746527777777778</v>
      </c>
      <c r="SQ3" s="1">
        <v>2.225694444444444E-2</v>
      </c>
      <c r="SR3" s="1">
        <v>0.15011574074074074</v>
      </c>
      <c r="SS3">
        <v>510</v>
      </c>
      <c r="ST3">
        <v>14</v>
      </c>
      <c r="SU3">
        <v>524</v>
      </c>
      <c r="SV3">
        <v>3123</v>
      </c>
      <c r="SW3">
        <v>15</v>
      </c>
      <c r="SX3">
        <v>12</v>
      </c>
      <c r="SY3" s="38">
        <v>3150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 s="106">
        <v>3200</v>
      </c>
      <c r="TL3" s="175">
        <f t="shared" ref="TL3:TL7" si="17">SY3/TK3*100</f>
        <v>98.4375</v>
      </c>
      <c r="TM3" s="170" t="s">
        <v>2375</v>
      </c>
      <c r="TN3" t="s">
        <v>2731</v>
      </c>
      <c r="TO3" s="170" t="s">
        <v>2692</v>
      </c>
      <c r="TQ3" s="1">
        <v>0.2209837962962963</v>
      </c>
      <c r="TR3" s="1">
        <v>0.19564814814814815</v>
      </c>
      <c r="TS3" s="1">
        <v>2.1458333333333333E-2</v>
      </c>
      <c r="TT3" s="1">
        <v>3.8773148148148143E-3</v>
      </c>
      <c r="TU3">
        <v>252</v>
      </c>
      <c r="TV3">
        <v>7</v>
      </c>
      <c r="TW3">
        <v>259</v>
      </c>
      <c r="TX3">
        <v>2081</v>
      </c>
      <c r="TY3">
        <v>2</v>
      </c>
      <c r="TZ3">
        <v>9</v>
      </c>
      <c r="UA3" s="38">
        <v>2092</v>
      </c>
      <c r="UB3">
        <v>0</v>
      </c>
      <c r="UC3">
        <v>0</v>
      </c>
      <c r="UD3">
        <v>0</v>
      </c>
      <c r="UE3">
        <v>1</v>
      </c>
      <c r="UF3">
        <v>1</v>
      </c>
      <c r="UG3">
        <v>2</v>
      </c>
      <c r="UH3">
        <v>44</v>
      </c>
      <c r="UI3">
        <v>1</v>
      </c>
      <c r="UJ3">
        <v>0</v>
      </c>
      <c r="UK3">
        <v>45</v>
      </c>
      <c r="UL3">
        <v>97.78</v>
      </c>
      <c r="UM3" s="106">
        <v>3200</v>
      </c>
      <c r="UN3" s="175">
        <f t="shared" ref="UN3:UN8" si="18">UA3/UM3*100</f>
        <v>65.375</v>
      </c>
      <c r="UO3" s="170" t="s">
        <v>2375</v>
      </c>
      <c r="UP3" t="s">
        <v>2731</v>
      </c>
      <c r="UQ3" s="170" t="s">
        <v>2692</v>
      </c>
      <c r="US3" s="1">
        <v>0</v>
      </c>
      <c r="UT3" s="1">
        <v>0</v>
      </c>
      <c r="UU3" s="1">
        <v>0</v>
      </c>
      <c r="UV3" s="1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 s="38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 s="106">
        <v>3200</v>
      </c>
      <c r="VP3" s="175">
        <f t="shared" ref="VP3:VP8" si="19">VC3/VO3*100</f>
        <v>0</v>
      </c>
      <c r="VQ3" s="170" t="s">
        <v>2375</v>
      </c>
      <c r="VR3" t="s">
        <v>2731</v>
      </c>
      <c r="VS3" s="170" t="s">
        <v>2692</v>
      </c>
      <c r="VU3" s="1">
        <v>0.13646990740740741</v>
      </c>
      <c r="VV3" s="1">
        <v>0.13524305555555555</v>
      </c>
      <c r="VW3" s="1">
        <v>6.6319444444444446E-3</v>
      </c>
      <c r="VX3" s="1">
        <v>1.2268518518518518E-3</v>
      </c>
      <c r="VY3">
        <v>262</v>
      </c>
      <c r="VZ3">
        <v>18</v>
      </c>
      <c r="WA3">
        <v>280</v>
      </c>
      <c r="WB3">
        <v>2824</v>
      </c>
      <c r="WC3">
        <v>8</v>
      </c>
      <c r="WD3">
        <v>13</v>
      </c>
      <c r="WE3" s="38">
        <v>2845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 s="106"/>
      <c r="WR3" s="175" t="e">
        <f t="shared" ref="WR3:WR8" si="20">WE3/WQ3*100</f>
        <v>#DIV/0!</v>
      </c>
      <c r="WS3" s="170" t="s">
        <v>2375</v>
      </c>
      <c r="WT3" t="s">
        <v>2731</v>
      </c>
      <c r="WU3" s="170" t="s">
        <v>2692</v>
      </c>
      <c r="WW3" s="1">
        <v>2.0254629629629629E-3</v>
      </c>
      <c r="WX3" s="1">
        <v>5.7870370370370366E-5</v>
      </c>
      <c r="WY3" s="1">
        <v>1.9675925925925928E-3</v>
      </c>
      <c r="WZ3" s="1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 s="38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 s="106"/>
      <c r="XT3" s="175" t="e">
        <f t="shared" ref="XT3:XT8" si="21">XG3/XS3*100</f>
        <v>#DIV/0!</v>
      </c>
      <c r="XU3" s="170" t="s">
        <v>2375</v>
      </c>
      <c r="XV3" t="s">
        <v>2731</v>
      </c>
      <c r="XW3" s="170" t="s">
        <v>2692</v>
      </c>
      <c r="XY3" s="1">
        <v>0.39837962962962964</v>
      </c>
      <c r="XZ3" s="1">
        <v>0.3346412037037037</v>
      </c>
      <c r="YA3" s="1">
        <v>1.4502314814814815E-2</v>
      </c>
      <c r="YB3" s="1">
        <v>4.9224537037037032E-2</v>
      </c>
      <c r="YC3">
        <v>200</v>
      </c>
      <c r="YD3">
        <v>29</v>
      </c>
      <c r="YE3">
        <v>229</v>
      </c>
      <c r="YF3">
        <v>3315</v>
      </c>
      <c r="YG3">
        <v>18</v>
      </c>
      <c r="YH3">
        <v>29</v>
      </c>
      <c r="YI3" s="38">
        <v>3362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 s="106">
        <v>3200</v>
      </c>
      <c r="YV3" s="175">
        <f t="shared" ref="YV3" si="22">YI3/YU3*100</f>
        <v>105.06249999999999</v>
      </c>
      <c r="YW3" s="170" t="s">
        <v>2375</v>
      </c>
      <c r="YX3" t="s">
        <v>2731</v>
      </c>
      <c r="YY3" s="170" t="s">
        <v>2692</v>
      </c>
      <c r="ZA3" s="1">
        <v>0.57546296296296295</v>
      </c>
      <c r="ZB3" s="1">
        <v>0.25214120370370369</v>
      </c>
      <c r="ZC3" s="1">
        <v>1.2777777777777777E-2</v>
      </c>
      <c r="ZD3" s="1">
        <v>0.3105324074074074</v>
      </c>
      <c r="ZE3">
        <v>131</v>
      </c>
      <c r="ZF3">
        <v>19</v>
      </c>
      <c r="ZG3">
        <v>150</v>
      </c>
      <c r="ZH3">
        <v>2414</v>
      </c>
      <c r="ZI3">
        <v>9</v>
      </c>
      <c r="ZJ3">
        <v>34</v>
      </c>
      <c r="ZK3" s="38">
        <v>2457</v>
      </c>
      <c r="ZL3">
        <v>0</v>
      </c>
      <c r="ZM3">
        <v>0</v>
      </c>
      <c r="ZN3">
        <v>0</v>
      </c>
      <c r="ZO3">
        <v>0</v>
      </c>
      <c r="ZP3">
        <v>1</v>
      </c>
      <c r="ZQ3">
        <v>1</v>
      </c>
      <c r="ZR3">
        <v>39</v>
      </c>
      <c r="ZS3">
        <v>1</v>
      </c>
      <c r="ZT3">
        <v>0</v>
      </c>
      <c r="ZU3">
        <v>40</v>
      </c>
      <c r="ZV3">
        <v>97.5</v>
      </c>
      <c r="ZW3" s="106">
        <v>2400</v>
      </c>
      <c r="ZX3" s="175">
        <f t="shared" ref="ZX3:ZX7" si="23">ZK3/ZW3*100</f>
        <v>102.375</v>
      </c>
      <c r="ZY3" s="170" t="s">
        <v>2375</v>
      </c>
      <c r="ZZ3" t="s">
        <v>2731</v>
      </c>
      <c r="AAA3" s="170" t="s">
        <v>2692</v>
      </c>
      <c r="AAC3" s="1">
        <v>0</v>
      </c>
      <c r="AAD3" s="1">
        <v>0</v>
      </c>
      <c r="AAE3" s="1">
        <v>0</v>
      </c>
      <c r="AAF3" s="1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 s="38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 s="106"/>
      <c r="AAZ3" s="175"/>
      <c r="ABA3" s="170" t="s">
        <v>2375</v>
      </c>
      <c r="ABB3" t="s">
        <v>2731</v>
      </c>
      <c r="ABC3" s="170" t="s">
        <v>2692</v>
      </c>
      <c r="ABE3" s="1">
        <v>0.51187499999999997</v>
      </c>
      <c r="ABF3" s="1">
        <v>0.45601851851851855</v>
      </c>
      <c r="ABG3" s="1">
        <v>2.6898148148148147E-2</v>
      </c>
      <c r="ABH3" s="1">
        <v>5.5844907407407406E-2</v>
      </c>
      <c r="ABI3">
        <v>317</v>
      </c>
      <c r="ABJ3">
        <v>15</v>
      </c>
      <c r="ABK3">
        <v>332</v>
      </c>
      <c r="ABL3">
        <v>4243</v>
      </c>
      <c r="ABM3">
        <v>9</v>
      </c>
      <c r="ABN3">
        <v>6</v>
      </c>
      <c r="ABO3" s="38">
        <v>4258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 s="106">
        <v>3200</v>
      </c>
      <c r="ACB3" s="175">
        <f t="shared" ref="ACB3:ACB6" si="24">ABO3/ACA3*100</f>
        <v>133.0625</v>
      </c>
    </row>
    <row r="4" spans="1:756">
      <c r="A4" s="170" t="s">
        <v>2370</v>
      </c>
      <c r="B4" s="170" t="s">
        <v>2736</v>
      </c>
      <c r="C4" s="170" t="s">
        <v>2692</v>
      </c>
      <c r="E4" s="1">
        <v>0.37231481481481482</v>
      </c>
      <c r="F4" s="1">
        <v>0.22945601851851852</v>
      </c>
      <c r="G4" s="1">
        <v>4.6574074074074073E-2</v>
      </c>
      <c r="H4" s="1">
        <v>9.6273148148148149E-2</v>
      </c>
      <c r="I4">
        <v>999</v>
      </c>
      <c r="J4">
        <v>89</v>
      </c>
      <c r="K4">
        <v>1088</v>
      </c>
      <c r="L4">
        <v>2334</v>
      </c>
      <c r="M4">
        <v>110</v>
      </c>
      <c r="N4">
        <v>27</v>
      </c>
      <c r="O4">
        <v>2471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106">
        <v>2400</v>
      </c>
      <c r="AB4" s="175">
        <f t="shared" si="0"/>
        <v>102.95833333333333</v>
      </c>
      <c r="AC4" s="170" t="s">
        <v>2370</v>
      </c>
      <c r="AD4" s="170" t="s">
        <v>2736</v>
      </c>
      <c r="AE4" s="170" t="s">
        <v>2692</v>
      </c>
      <c r="AG4" s="1">
        <v>0</v>
      </c>
      <c r="AH4" s="1">
        <v>0</v>
      </c>
      <c r="AI4" s="1">
        <v>0</v>
      </c>
      <c r="AJ4" s="1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06"/>
      <c r="BD4" s="175"/>
      <c r="BE4" s="170" t="s">
        <v>2370</v>
      </c>
      <c r="BF4" s="170" t="s">
        <v>2737</v>
      </c>
      <c r="BG4" s="170" t="s">
        <v>2692</v>
      </c>
      <c r="BI4" s="1">
        <v>0.37304398148148149</v>
      </c>
      <c r="BJ4" s="1">
        <v>0.2698726851851852</v>
      </c>
      <c r="BK4" s="1">
        <v>4.87037037037037E-2</v>
      </c>
      <c r="BL4" s="1">
        <v>5.4444444444444441E-2</v>
      </c>
      <c r="BM4">
        <v>98</v>
      </c>
      <c r="BN4">
        <v>41</v>
      </c>
      <c r="BO4">
        <v>139</v>
      </c>
      <c r="BP4">
        <v>996</v>
      </c>
      <c r="BQ4">
        <v>26</v>
      </c>
      <c r="BR4">
        <v>29</v>
      </c>
      <c r="BS4">
        <v>1051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 s="106">
        <v>823</v>
      </c>
      <c r="CF4" s="175">
        <f t="shared" si="1"/>
        <v>127.70352369380316</v>
      </c>
      <c r="CG4" s="170" t="s">
        <v>2370</v>
      </c>
      <c r="CH4" s="170" t="s">
        <v>2737</v>
      </c>
      <c r="CI4" s="170" t="s">
        <v>2692</v>
      </c>
      <c r="CK4" s="1">
        <v>0.35924768518518518</v>
      </c>
      <c r="CL4" s="1">
        <v>0.22413194444444443</v>
      </c>
      <c r="CM4" s="1">
        <v>3.2384259259259258E-2</v>
      </c>
      <c r="CN4" s="1">
        <v>0.1027199074074074</v>
      </c>
      <c r="CO4">
        <v>265</v>
      </c>
      <c r="CP4">
        <v>86</v>
      </c>
      <c r="CQ4">
        <v>351</v>
      </c>
      <c r="CR4">
        <v>2600</v>
      </c>
      <c r="CS4">
        <v>138</v>
      </c>
      <c r="CT4">
        <v>51</v>
      </c>
      <c r="CU4">
        <v>2789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 s="106">
        <v>823</v>
      </c>
      <c r="DH4" s="175">
        <f t="shared" si="2"/>
        <v>338.8821385176185</v>
      </c>
      <c r="DI4" s="170" t="s">
        <v>2370</v>
      </c>
      <c r="DJ4" s="170" t="s">
        <v>2737</v>
      </c>
      <c r="DK4" s="170" t="s">
        <v>2692</v>
      </c>
      <c r="DM4" s="1">
        <v>0.3059837962962963</v>
      </c>
      <c r="DN4" s="1">
        <v>0.23857638888888888</v>
      </c>
      <c r="DO4" s="1">
        <v>3.1458333333333331E-2</v>
      </c>
      <c r="DP4" s="1">
        <v>3.5925925925925924E-2</v>
      </c>
      <c r="DQ4">
        <v>435</v>
      </c>
      <c r="DR4">
        <v>42</v>
      </c>
      <c r="DS4">
        <v>477</v>
      </c>
      <c r="DT4">
        <v>1968</v>
      </c>
      <c r="DU4">
        <v>50</v>
      </c>
      <c r="DV4">
        <v>21</v>
      </c>
      <c r="DW4">
        <v>2039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 s="106">
        <v>823</v>
      </c>
      <c r="EJ4" s="175">
        <f t="shared" si="3"/>
        <v>247.75212636695016</v>
      </c>
      <c r="EK4" s="170" t="s">
        <v>2370</v>
      </c>
      <c r="EL4" t="s">
        <v>2731</v>
      </c>
      <c r="EM4" s="170" t="s">
        <v>2692</v>
      </c>
      <c r="EO4" s="1">
        <v>0.37284722222222227</v>
      </c>
      <c r="EP4" s="1">
        <v>0.25413194444444448</v>
      </c>
      <c r="EQ4" s="1">
        <v>5.0740740740740746E-2</v>
      </c>
      <c r="ER4" s="1">
        <v>6.7962962962962961E-2</v>
      </c>
      <c r="ES4">
        <v>261</v>
      </c>
      <c r="ET4">
        <v>21</v>
      </c>
      <c r="EU4">
        <v>282</v>
      </c>
      <c r="EV4">
        <v>3277</v>
      </c>
      <c r="EW4">
        <v>18</v>
      </c>
      <c r="EX4">
        <v>18</v>
      </c>
      <c r="EY4">
        <v>3313</v>
      </c>
      <c r="EZ4">
        <v>0</v>
      </c>
      <c r="FA4">
        <v>0</v>
      </c>
      <c r="FB4">
        <v>0</v>
      </c>
      <c r="FC4">
        <v>2</v>
      </c>
      <c r="FD4">
        <v>1</v>
      </c>
      <c r="FE4">
        <v>3</v>
      </c>
      <c r="FF4">
        <v>97</v>
      </c>
      <c r="FG4">
        <v>1</v>
      </c>
      <c r="FH4">
        <v>0</v>
      </c>
      <c r="FI4">
        <v>98</v>
      </c>
      <c r="FJ4">
        <v>98.98</v>
      </c>
      <c r="FK4" s="106">
        <v>3200</v>
      </c>
      <c r="FL4" s="175">
        <f t="shared" si="4"/>
        <v>103.53125000000001</v>
      </c>
      <c r="FM4" s="170" t="s">
        <v>2370</v>
      </c>
      <c r="FN4" t="s">
        <v>2731</v>
      </c>
      <c r="FO4" s="170" t="s">
        <v>2692</v>
      </c>
      <c r="FQ4" s="1">
        <v>0.49783564814814812</v>
      </c>
      <c r="FR4" s="1">
        <v>0.31927083333333334</v>
      </c>
      <c r="FS4" s="1">
        <v>9.1261574074074078E-2</v>
      </c>
      <c r="FT4" s="1">
        <v>8.7280092592592604E-2</v>
      </c>
      <c r="FU4">
        <v>271</v>
      </c>
      <c r="FV4">
        <v>30</v>
      </c>
      <c r="FW4">
        <v>301</v>
      </c>
      <c r="FX4">
        <v>3305</v>
      </c>
      <c r="FY4">
        <v>32</v>
      </c>
      <c r="FZ4">
        <v>32</v>
      </c>
      <c r="GA4">
        <v>3369</v>
      </c>
      <c r="GB4">
        <v>0</v>
      </c>
      <c r="GC4">
        <v>0</v>
      </c>
      <c r="GD4">
        <v>0</v>
      </c>
      <c r="GE4">
        <v>18</v>
      </c>
      <c r="GF4">
        <v>0</v>
      </c>
      <c r="GG4">
        <v>18</v>
      </c>
      <c r="GH4">
        <v>493</v>
      </c>
      <c r="GI4">
        <v>0</v>
      </c>
      <c r="GJ4">
        <v>0</v>
      </c>
      <c r="GK4">
        <v>493</v>
      </c>
      <c r="GL4">
        <v>100</v>
      </c>
      <c r="GM4" s="106">
        <v>3200</v>
      </c>
      <c r="GN4" s="175">
        <f t="shared" si="5"/>
        <v>105.28125</v>
      </c>
      <c r="GO4" s="170" t="s">
        <v>2370</v>
      </c>
      <c r="GP4" t="s">
        <v>2731</v>
      </c>
      <c r="GQ4" s="170" t="s">
        <v>2692</v>
      </c>
      <c r="GS4" s="1">
        <v>0.39983796296296298</v>
      </c>
      <c r="GT4" s="1">
        <v>0.24712962962962962</v>
      </c>
      <c r="GU4" s="1">
        <v>0.11815972222222222</v>
      </c>
      <c r="GV4" s="1">
        <v>3.4548611111111113E-2</v>
      </c>
      <c r="GW4">
        <v>217</v>
      </c>
      <c r="GX4">
        <v>30</v>
      </c>
      <c r="GY4">
        <v>247</v>
      </c>
      <c r="GZ4">
        <v>3204</v>
      </c>
      <c r="HA4">
        <v>32</v>
      </c>
      <c r="HB4">
        <v>48</v>
      </c>
      <c r="HC4">
        <v>3284</v>
      </c>
      <c r="HD4">
        <v>0</v>
      </c>
      <c r="HE4">
        <v>0</v>
      </c>
      <c r="HF4">
        <v>0</v>
      </c>
      <c r="HG4">
        <v>0</v>
      </c>
      <c r="HH4">
        <v>1</v>
      </c>
      <c r="HI4">
        <v>1</v>
      </c>
      <c r="HJ4">
        <v>48</v>
      </c>
      <c r="HK4">
        <v>1</v>
      </c>
      <c r="HL4">
        <v>0</v>
      </c>
      <c r="HM4">
        <v>49</v>
      </c>
      <c r="HN4">
        <v>97.96</v>
      </c>
      <c r="HO4" s="106">
        <v>3200</v>
      </c>
      <c r="HP4" s="175">
        <f t="shared" si="6"/>
        <v>102.62500000000001</v>
      </c>
      <c r="HQ4" s="170" t="s">
        <v>2370</v>
      </c>
      <c r="HR4" t="s">
        <v>2731</v>
      </c>
      <c r="HS4" s="170" t="s">
        <v>2692</v>
      </c>
      <c r="HU4" s="1">
        <v>0.30934027777777778</v>
      </c>
      <c r="HV4" s="1">
        <v>0.19049768518518517</v>
      </c>
      <c r="HW4" s="1">
        <v>4.5925925925925926E-2</v>
      </c>
      <c r="HX4" s="1">
        <v>7.289351851851851E-2</v>
      </c>
      <c r="HY4">
        <v>417</v>
      </c>
      <c r="HZ4">
        <v>50</v>
      </c>
      <c r="IA4">
        <v>467</v>
      </c>
      <c r="IB4">
        <v>3194</v>
      </c>
      <c r="IC4">
        <v>96</v>
      </c>
      <c r="ID4">
        <v>26</v>
      </c>
      <c r="IE4">
        <v>3316</v>
      </c>
      <c r="IF4">
        <v>0</v>
      </c>
      <c r="IG4">
        <v>0</v>
      </c>
      <c r="IH4">
        <v>0</v>
      </c>
      <c r="II4">
        <v>3</v>
      </c>
      <c r="IJ4">
        <v>0</v>
      </c>
      <c r="IK4">
        <v>3</v>
      </c>
      <c r="IL4">
        <v>153</v>
      </c>
      <c r="IM4">
        <v>0</v>
      </c>
      <c r="IN4">
        <v>0</v>
      </c>
      <c r="IO4">
        <v>153</v>
      </c>
      <c r="IP4">
        <v>100</v>
      </c>
      <c r="IQ4" s="106">
        <v>3200</v>
      </c>
      <c r="IR4" s="175">
        <f t="shared" si="7"/>
        <v>103.62499999999999</v>
      </c>
      <c r="IS4" s="170" t="s">
        <v>2370</v>
      </c>
      <c r="IT4" t="s">
        <v>2731</v>
      </c>
      <c r="IU4" s="170" t="s">
        <v>2692</v>
      </c>
      <c r="IW4" s="1" t="e">
        <v>#N/A</v>
      </c>
      <c r="IX4" s="1" t="e">
        <v>#N/A</v>
      </c>
      <c r="IY4" s="1" t="e">
        <v>#N/A</v>
      </c>
      <c r="IZ4" s="1" t="e">
        <v>#N/A</v>
      </c>
      <c r="JA4" t="e">
        <v>#N/A</v>
      </c>
      <c r="JB4" t="e">
        <v>#N/A</v>
      </c>
      <c r="JC4" t="e">
        <v>#N/A</v>
      </c>
      <c r="JD4" t="e">
        <v>#N/A</v>
      </c>
      <c r="JE4" t="e">
        <v>#N/A</v>
      </c>
      <c r="JF4" t="e">
        <v>#N/A</v>
      </c>
      <c r="JG4" s="38" t="e">
        <v>#N/A</v>
      </c>
      <c r="JH4" t="e">
        <v>#N/A</v>
      </c>
      <c r="JI4" t="e">
        <v>#N/A</v>
      </c>
      <c r="JJ4" t="e">
        <v>#N/A</v>
      </c>
      <c r="JK4" t="e">
        <v>#N/A</v>
      </c>
      <c r="JL4" t="e">
        <v>#N/A</v>
      </c>
      <c r="JM4" t="e">
        <v>#N/A</v>
      </c>
      <c r="JN4" t="e">
        <v>#N/A</v>
      </c>
      <c r="JO4" t="e">
        <v>#N/A</v>
      </c>
      <c r="JP4" t="e">
        <v>#N/A</v>
      </c>
      <c r="JQ4" t="e">
        <v>#N/A</v>
      </c>
      <c r="JR4" t="e">
        <v>#N/A</v>
      </c>
      <c r="JS4" s="106"/>
      <c r="JT4" s="175"/>
      <c r="JU4" s="170" t="s">
        <v>2370</v>
      </c>
      <c r="JV4" t="s">
        <v>2731</v>
      </c>
      <c r="JW4" s="170" t="s">
        <v>2692</v>
      </c>
      <c r="JY4" s="1" t="e">
        <v>#N/A</v>
      </c>
      <c r="JZ4" s="1" t="e">
        <v>#N/A</v>
      </c>
      <c r="KA4" s="1" t="e">
        <v>#N/A</v>
      </c>
      <c r="KB4" s="1" t="e">
        <v>#N/A</v>
      </c>
      <c r="KC4" t="e">
        <v>#N/A</v>
      </c>
      <c r="KD4" t="e">
        <v>#N/A</v>
      </c>
      <c r="KE4" t="e">
        <v>#N/A</v>
      </c>
      <c r="KF4" t="e">
        <v>#N/A</v>
      </c>
      <c r="KG4" t="e">
        <v>#N/A</v>
      </c>
      <c r="KH4" t="e">
        <v>#N/A</v>
      </c>
      <c r="KI4" s="38" t="e">
        <v>#N/A</v>
      </c>
      <c r="KJ4" t="e">
        <v>#N/A</v>
      </c>
      <c r="KK4" t="e">
        <v>#N/A</v>
      </c>
      <c r="KL4" t="e">
        <v>#N/A</v>
      </c>
      <c r="KM4" t="e">
        <v>#N/A</v>
      </c>
      <c r="KN4" t="e">
        <v>#N/A</v>
      </c>
      <c r="KO4" t="e">
        <v>#N/A</v>
      </c>
      <c r="KP4" t="e">
        <v>#N/A</v>
      </c>
      <c r="KQ4" t="e">
        <v>#N/A</v>
      </c>
      <c r="KR4" t="e">
        <v>#N/A</v>
      </c>
      <c r="KS4" t="e">
        <v>#N/A</v>
      </c>
      <c r="KT4" t="e">
        <v>#N/A</v>
      </c>
      <c r="KU4" s="106"/>
      <c r="KV4" s="175"/>
      <c r="KW4" s="170" t="s">
        <v>2370</v>
      </c>
      <c r="KX4" t="s">
        <v>2731</v>
      </c>
      <c r="KY4" s="170" t="s">
        <v>2692</v>
      </c>
      <c r="LA4" s="1">
        <v>0.33011574074074074</v>
      </c>
      <c r="LB4" s="1">
        <v>0.23756944444444442</v>
      </c>
      <c r="LC4" s="1">
        <v>4.010416666666667E-2</v>
      </c>
      <c r="LD4" s="1">
        <v>5.2418981481481476E-2</v>
      </c>
      <c r="LE4">
        <v>494</v>
      </c>
      <c r="LF4">
        <v>14</v>
      </c>
      <c r="LG4">
        <v>508</v>
      </c>
      <c r="LH4">
        <v>3333</v>
      </c>
      <c r="LI4">
        <v>2</v>
      </c>
      <c r="LJ4">
        <v>12</v>
      </c>
      <c r="LK4" s="38">
        <v>3347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 s="106">
        <v>3200</v>
      </c>
      <c r="LX4" s="175">
        <f t="shared" ref="LX4" si="25">LK4/LW4*100</f>
        <v>104.59375</v>
      </c>
      <c r="LY4" s="170" t="s">
        <v>2370</v>
      </c>
      <c r="LZ4" t="s">
        <v>2731</v>
      </c>
      <c r="MA4" s="170" t="s">
        <v>2692</v>
      </c>
      <c r="MC4" s="1">
        <v>0.29402777777777778</v>
      </c>
      <c r="MD4" s="1">
        <v>0.19939814814814816</v>
      </c>
      <c r="ME4" s="1">
        <v>2.7291666666666662E-2</v>
      </c>
      <c r="MF4" s="1">
        <v>6.732638888888888E-2</v>
      </c>
      <c r="MG4">
        <v>400</v>
      </c>
      <c r="MH4">
        <v>12</v>
      </c>
      <c r="MI4">
        <v>412</v>
      </c>
      <c r="MJ4">
        <v>3277</v>
      </c>
      <c r="MK4">
        <v>19</v>
      </c>
      <c r="ML4">
        <v>4</v>
      </c>
      <c r="MM4" s="38">
        <v>3300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 s="106">
        <v>3200</v>
      </c>
      <c r="MZ4" s="175">
        <f t="shared" ref="MZ4" si="26">MM4/MY4*100</f>
        <v>103.125</v>
      </c>
      <c r="NA4" s="170" t="s">
        <v>2370</v>
      </c>
      <c r="NB4" t="s">
        <v>2731</v>
      </c>
      <c r="NC4" s="170" t="s">
        <v>2692</v>
      </c>
      <c r="NE4" s="1">
        <v>0.43894675925925924</v>
      </c>
      <c r="NF4" s="1">
        <v>0.29297453703703702</v>
      </c>
      <c r="NG4" s="1">
        <v>3.3368055555555554E-2</v>
      </c>
      <c r="NH4" s="1">
        <v>0.11259259259259259</v>
      </c>
      <c r="NI4">
        <v>401</v>
      </c>
      <c r="NJ4">
        <v>16</v>
      </c>
      <c r="NK4">
        <v>417</v>
      </c>
      <c r="NL4">
        <v>3365</v>
      </c>
      <c r="NM4">
        <v>18</v>
      </c>
      <c r="NN4">
        <v>1</v>
      </c>
      <c r="NO4" s="38">
        <v>3384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 s="106">
        <v>3200</v>
      </c>
      <c r="OB4" s="175">
        <f t="shared" ref="OB4" si="27">NO4/OA4*100</f>
        <v>105.75000000000001</v>
      </c>
      <c r="OC4" s="170" t="s">
        <v>2370</v>
      </c>
      <c r="OD4" t="s">
        <v>2731</v>
      </c>
      <c r="OE4" s="170" t="s">
        <v>2692</v>
      </c>
      <c r="OG4" s="1">
        <v>0.41114583333333332</v>
      </c>
      <c r="OH4" s="1">
        <v>0.28158564814814818</v>
      </c>
      <c r="OI4" s="1">
        <v>5.3136574074074072E-2</v>
      </c>
      <c r="OJ4" s="1">
        <v>7.6412037037037042E-2</v>
      </c>
      <c r="OK4">
        <v>224</v>
      </c>
      <c r="OL4">
        <v>15</v>
      </c>
      <c r="OM4">
        <v>239</v>
      </c>
      <c r="ON4">
        <v>3257</v>
      </c>
      <c r="OO4">
        <v>24</v>
      </c>
      <c r="OP4">
        <v>3</v>
      </c>
      <c r="OQ4" s="38">
        <v>3284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 s="106">
        <v>3200</v>
      </c>
      <c r="PD4" s="175">
        <f t="shared" ref="PD4" si="28">OQ4/PC4*100</f>
        <v>102.62500000000001</v>
      </c>
      <c r="PE4" s="170" t="s">
        <v>2370</v>
      </c>
      <c r="PF4" t="s">
        <v>2731</v>
      </c>
      <c r="PG4" s="170" t="s">
        <v>2692</v>
      </c>
      <c r="PI4" s="1">
        <v>0.40186342592592594</v>
      </c>
      <c r="PJ4" s="1">
        <v>0.22238425925925928</v>
      </c>
      <c r="PK4" s="1">
        <v>5.7291666666666664E-2</v>
      </c>
      <c r="PL4" s="1">
        <v>0.12217592592592592</v>
      </c>
      <c r="PM4">
        <v>503</v>
      </c>
      <c r="PN4">
        <v>21</v>
      </c>
      <c r="PO4">
        <v>524</v>
      </c>
      <c r="PP4">
        <v>3321</v>
      </c>
      <c r="PQ4">
        <v>23</v>
      </c>
      <c r="PR4">
        <v>7</v>
      </c>
      <c r="PS4" s="38">
        <v>3351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 s="106">
        <v>3200</v>
      </c>
      <c r="QF4" s="175">
        <f t="shared" ref="QF4" si="29">PS4/QE4*100</f>
        <v>104.71875</v>
      </c>
      <c r="QG4" s="170" t="s">
        <v>2370</v>
      </c>
      <c r="QH4" t="s">
        <v>2731</v>
      </c>
      <c r="QI4" s="170" t="s">
        <v>2692</v>
      </c>
      <c r="QK4" s="1">
        <v>0.34457175925925926</v>
      </c>
      <c r="QL4" s="1">
        <v>0.22238425925925928</v>
      </c>
      <c r="QM4" s="1">
        <v>5.7291666666666664E-2</v>
      </c>
      <c r="QN4" s="1">
        <v>0.12217592592592592</v>
      </c>
      <c r="QO4">
        <v>503</v>
      </c>
      <c r="QP4">
        <v>21</v>
      </c>
      <c r="QQ4">
        <v>524</v>
      </c>
      <c r="QR4">
        <v>3321</v>
      </c>
      <c r="QS4">
        <v>23</v>
      </c>
      <c r="QT4">
        <v>7</v>
      </c>
      <c r="QU4" s="38">
        <v>3351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 s="106">
        <v>3200</v>
      </c>
      <c r="RH4" s="175">
        <f t="shared" si="15"/>
        <v>104.71875</v>
      </c>
      <c r="RI4" s="170" t="s">
        <v>2370</v>
      </c>
      <c r="RJ4" t="s">
        <v>2731</v>
      </c>
      <c r="RK4" s="170" t="s">
        <v>2692</v>
      </c>
      <c r="RM4" s="1">
        <v>0.47872685185185188</v>
      </c>
      <c r="RN4" s="1">
        <v>0.30333333333333334</v>
      </c>
      <c r="RO4" s="1">
        <v>4.2615740740740739E-2</v>
      </c>
      <c r="RP4" s="1">
        <v>0.13276620370370371</v>
      </c>
      <c r="RQ4">
        <v>484</v>
      </c>
      <c r="RR4">
        <v>14</v>
      </c>
      <c r="RS4">
        <v>498</v>
      </c>
      <c r="RT4">
        <v>3214</v>
      </c>
      <c r="RU4">
        <v>14</v>
      </c>
      <c r="RV4">
        <v>5</v>
      </c>
      <c r="RW4" s="38">
        <v>3233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 s="106">
        <v>3200</v>
      </c>
      <c r="SJ4" s="175">
        <f t="shared" si="16"/>
        <v>101.03125</v>
      </c>
      <c r="SK4" s="170" t="s">
        <v>2370</v>
      </c>
      <c r="SL4" t="s">
        <v>2731</v>
      </c>
      <c r="SM4" s="170" t="s">
        <v>2692</v>
      </c>
      <c r="SO4" s="1">
        <v>0.31790509259259259</v>
      </c>
      <c r="SP4" s="1">
        <v>0.19059027777777779</v>
      </c>
      <c r="SQ4" s="1">
        <v>4.809027777777778E-2</v>
      </c>
      <c r="SR4" s="1">
        <v>7.9212962962962971E-2</v>
      </c>
      <c r="SS4">
        <v>597</v>
      </c>
      <c r="ST4">
        <v>7</v>
      </c>
      <c r="SU4">
        <v>604</v>
      </c>
      <c r="SV4">
        <v>3448</v>
      </c>
      <c r="SW4">
        <v>7</v>
      </c>
      <c r="SX4">
        <v>3</v>
      </c>
      <c r="SY4" s="38">
        <v>3458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 s="106">
        <v>3200</v>
      </c>
      <c r="TL4" s="175">
        <f t="shared" si="17"/>
        <v>108.0625</v>
      </c>
      <c r="TM4" s="170" t="s">
        <v>2370</v>
      </c>
      <c r="TN4" t="s">
        <v>2731</v>
      </c>
      <c r="TO4" s="170" t="s">
        <v>2692</v>
      </c>
      <c r="TQ4" s="1">
        <v>0.13495370370370371</v>
      </c>
      <c r="TR4" s="1">
        <v>8.5231481481481478E-2</v>
      </c>
      <c r="TS4" s="1">
        <v>1.6435185185185188E-2</v>
      </c>
      <c r="TT4" s="1">
        <v>3.3287037037037039E-2</v>
      </c>
      <c r="TU4">
        <v>229</v>
      </c>
      <c r="TV4">
        <v>6</v>
      </c>
      <c r="TW4">
        <v>235</v>
      </c>
      <c r="TX4">
        <v>2041</v>
      </c>
      <c r="TY4">
        <v>7</v>
      </c>
      <c r="TZ4">
        <v>1</v>
      </c>
      <c r="UA4" s="38">
        <v>2049</v>
      </c>
      <c r="UB4">
        <v>0</v>
      </c>
      <c r="UC4">
        <v>0</v>
      </c>
      <c r="UD4">
        <v>0</v>
      </c>
      <c r="UE4">
        <v>0</v>
      </c>
      <c r="UF4">
        <v>2</v>
      </c>
      <c r="UG4">
        <v>2</v>
      </c>
      <c r="UH4">
        <v>63</v>
      </c>
      <c r="UI4">
        <v>2</v>
      </c>
      <c r="UJ4">
        <v>0</v>
      </c>
      <c r="UK4">
        <v>65</v>
      </c>
      <c r="UL4">
        <v>96.92</v>
      </c>
      <c r="UM4" s="106">
        <v>3200</v>
      </c>
      <c r="UN4" s="175">
        <f t="shared" si="18"/>
        <v>64.03125</v>
      </c>
      <c r="UO4" s="170" t="s">
        <v>2370</v>
      </c>
      <c r="UP4" t="s">
        <v>2731</v>
      </c>
      <c r="UQ4" s="170" t="s">
        <v>2692</v>
      </c>
      <c r="US4" s="1">
        <v>0</v>
      </c>
      <c r="UT4" s="1">
        <v>0</v>
      </c>
      <c r="UU4" s="1">
        <v>0</v>
      </c>
      <c r="UV4" s="1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 s="38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 s="106">
        <v>3200</v>
      </c>
      <c r="VP4" s="175">
        <f t="shared" si="19"/>
        <v>0</v>
      </c>
      <c r="VQ4" s="170" t="s">
        <v>2370</v>
      </c>
      <c r="VR4" t="s">
        <v>2731</v>
      </c>
      <c r="VS4" s="170" t="s">
        <v>2692</v>
      </c>
      <c r="VU4" s="1">
        <v>0.50162037037037044</v>
      </c>
      <c r="VV4" s="1">
        <v>0.39160879629629625</v>
      </c>
      <c r="VW4" s="1">
        <v>3.3877314814814811E-2</v>
      </c>
      <c r="VX4" s="1">
        <v>0.11001157407407407</v>
      </c>
      <c r="VY4">
        <v>247</v>
      </c>
      <c r="VZ4">
        <v>23</v>
      </c>
      <c r="WA4">
        <v>270</v>
      </c>
      <c r="WB4">
        <v>5480</v>
      </c>
      <c r="WC4">
        <v>29</v>
      </c>
      <c r="WD4">
        <v>9</v>
      </c>
      <c r="WE4" s="38">
        <v>5518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 s="106">
        <v>3200</v>
      </c>
      <c r="WR4" s="175">
        <f t="shared" si="20"/>
        <v>172.4375</v>
      </c>
      <c r="WS4" s="170" t="s">
        <v>2370</v>
      </c>
      <c r="WT4" t="s">
        <v>2731</v>
      </c>
      <c r="WU4" s="170" t="s">
        <v>2692</v>
      </c>
      <c r="WW4" s="1">
        <v>0.27737268518518515</v>
      </c>
      <c r="WX4" s="1">
        <v>0.19199074074074074</v>
      </c>
      <c r="WY4" s="1">
        <v>1.511574074074074E-2</v>
      </c>
      <c r="WZ4" s="1">
        <v>7.0254629629629625E-2</v>
      </c>
      <c r="XA4">
        <v>172</v>
      </c>
      <c r="XB4">
        <v>5</v>
      </c>
      <c r="XC4">
        <v>177</v>
      </c>
      <c r="XD4">
        <v>3301</v>
      </c>
      <c r="XE4">
        <v>4</v>
      </c>
      <c r="XF4">
        <v>4</v>
      </c>
      <c r="XG4" s="38">
        <v>3309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 s="106">
        <v>3200</v>
      </c>
      <c r="XT4" s="175">
        <f t="shared" si="21"/>
        <v>103.40625000000001</v>
      </c>
      <c r="XU4" s="170" t="s">
        <v>2370</v>
      </c>
      <c r="XV4" t="s">
        <v>2731</v>
      </c>
      <c r="XW4" s="170" t="s">
        <v>2692</v>
      </c>
      <c r="XY4" s="1">
        <v>0.30315972222222221</v>
      </c>
      <c r="XZ4" s="1">
        <v>0.20672453703703705</v>
      </c>
      <c r="YA4" s="1">
        <v>1.5613425925925926E-2</v>
      </c>
      <c r="YB4" s="1">
        <v>8.0810185185185179E-2</v>
      </c>
      <c r="YC4">
        <v>211</v>
      </c>
      <c r="YD4">
        <v>5</v>
      </c>
      <c r="YE4">
        <v>216</v>
      </c>
      <c r="YF4">
        <v>3345</v>
      </c>
      <c r="YG4">
        <v>12</v>
      </c>
      <c r="YH4">
        <v>0</v>
      </c>
      <c r="YI4" s="38">
        <v>3357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 s="106">
        <v>3200</v>
      </c>
      <c r="YV4" s="175">
        <f t="shared" ref="YV4:YV7" si="30">YI4/YU4*100</f>
        <v>104.90625</v>
      </c>
      <c r="YW4" s="170" t="s">
        <v>2370</v>
      </c>
      <c r="YX4" t="s">
        <v>2731</v>
      </c>
      <c r="YY4" s="170" t="s">
        <v>2692</v>
      </c>
      <c r="ZA4" s="1">
        <v>0.29672453703703705</v>
      </c>
      <c r="ZB4" s="1">
        <v>0.17912037037037035</v>
      </c>
      <c r="ZC4" s="1">
        <v>6.9004629629629624E-2</v>
      </c>
      <c r="ZD4" s="1">
        <v>4.8576388888888884E-2</v>
      </c>
      <c r="ZE4">
        <v>169</v>
      </c>
      <c r="ZF4">
        <v>9</v>
      </c>
      <c r="ZG4">
        <v>178</v>
      </c>
      <c r="ZH4">
        <v>3286</v>
      </c>
      <c r="ZI4">
        <v>10</v>
      </c>
      <c r="ZJ4">
        <v>5</v>
      </c>
      <c r="ZK4" s="38">
        <v>3301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92</v>
      </c>
      <c r="ZS4">
        <v>1</v>
      </c>
      <c r="ZT4">
        <v>0</v>
      </c>
      <c r="ZU4">
        <v>93</v>
      </c>
      <c r="ZV4">
        <v>98.92</v>
      </c>
      <c r="ZW4" s="106">
        <v>2400</v>
      </c>
      <c r="ZX4" s="175">
        <f t="shared" si="23"/>
        <v>137.54166666666669</v>
      </c>
      <c r="ZY4" s="170" t="s">
        <v>2370</v>
      </c>
      <c r="ZZ4" t="s">
        <v>2731</v>
      </c>
      <c r="AAA4" s="170" t="s">
        <v>2692</v>
      </c>
      <c r="AAC4" s="1">
        <v>0</v>
      </c>
      <c r="AAD4" s="1">
        <v>0</v>
      </c>
      <c r="AAE4" s="1">
        <v>0</v>
      </c>
      <c r="AAF4" s="1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 s="38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 s="106"/>
      <c r="AAZ4" s="175" t="e">
        <f t="shared" ref="AAZ4:AAZ8" si="31">AAM4/AAY4*100</f>
        <v>#DIV/0!</v>
      </c>
      <c r="ABA4" s="170" t="s">
        <v>2370</v>
      </c>
      <c r="ABB4" t="s">
        <v>2731</v>
      </c>
      <c r="ABC4" s="170" t="s">
        <v>2692</v>
      </c>
      <c r="ABE4" s="1">
        <v>0.40505787037037039</v>
      </c>
      <c r="ABF4" s="1">
        <v>0.31993055555555555</v>
      </c>
      <c r="ABG4" s="1">
        <v>3.1793981481481479E-2</v>
      </c>
      <c r="ABH4" s="1">
        <v>8.5115740740740742E-2</v>
      </c>
      <c r="ABI4">
        <v>367</v>
      </c>
      <c r="ABJ4">
        <v>8</v>
      </c>
      <c r="ABK4">
        <v>375</v>
      </c>
      <c r="ABL4">
        <v>3361</v>
      </c>
      <c r="ABM4">
        <v>11</v>
      </c>
      <c r="ABN4">
        <v>2</v>
      </c>
      <c r="ABO4" s="38">
        <v>3374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 s="106">
        <v>3200</v>
      </c>
      <c r="ACB4" s="175">
        <f t="shared" si="24"/>
        <v>105.4375</v>
      </c>
    </row>
    <row r="5" spans="1:756">
      <c r="A5" s="170" t="s">
        <v>2376</v>
      </c>
      <c r="B5" s="170" t="s">
        <v>2736</v>
      </c>
      <c r="C5" s="170" t="s">
        <v>2692</v>
      </c>
      <c r="E5" s="1">
        <v>0.35615740740740742</v>
      </c>
      <c r="F5" s="1">
        <v>8.2291666666666666E-2</v>
      </c>
      <c r="G5" s="1">
        <v>3.3009259259259259E-2</v>
      </c>
      <c r="H5" s="1">
        <v>0.24084490740740741</v>
      </c>
      <c r="I5">
        <v>205</v>
      </c>
      <c r="J5">
        <v>42</v>
      </c>
      <c r="K5">
        <v>247</v>
      </c>
      <c r="L5">
        <v>694</v>
      </c>
      <c r="M5">
        <v>49</v>
      </c>
      <c r="N5">
        <v>24</v>
      </c>
      <c r="O5">
        <v>767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106">
        <v>2400</v>
      </c>
      <c r="AB5" s="175">
        <f t="shared" si="0"/>
        <v>31.958333333333332</v>
      </c>
      <c r="AC5" s="170" t="s">
        <v>2376</v>
      </c>
      <c r="AD5" s="170" t="s">
        <v>2736</v>
      </c>
      <c r="AE5" s="170" t="s">
        <v>2692</v>
      </c>
      <c r="AG5" s="1">
        <v>0</v>
      </c>
      <c r="AH5" s="1">
        <v>0</v>
      </c>
      <c r="AI5" s="1">
        <v>0</v>
      </c>
      <c r="AJ5" s="1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06"/>
      <c r="BD5" s="175"/>
      <c r="BE5" s="170" t="s">
        <v>2376</v>
      </c>
      <c r="BF5" s="170" t="s">
        <v>2736</v>
      </c>
      <c r="BG5" s="170" t="s">
        <v>2692</v>
      </c>
      <c r="BI5" s="1">
        <v>0.33255787037037038</v>
      </c>
      <c r="BJ5" s="1">
        <v>0.16309027777777776</v>
      </c>
      <c r="BK5" s="1">
        <v>2.9699074074074072E-2</v>
      </c>
      <c r="BL5" s="1">
        <v>0.13975694444444445</v>
      </c>
      <c r="BM5">
        <v>310</v>
      </c>
      <c r="BN5">
        <v>107</v>
      </c>
      <c r="BO5">
        <v>417</v>
      </c>
      <c r="BP5">
        <v>1553</v>
      </c>
      <c r="BQ5">
        <v>150</v>
      </c>
      <c r="BR5">
        <v>49</v>
      </c>
      <c r="BS5">
        <v>1752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 s="106">
        <v>2400</v>
      </c>
      <c r="CF5" s="175">
        <f t="shared" si="1"/>
        <v>73</v>
      </c>
      <c r="CG5" s="170" t="s">
        <v>2376</v>
      </c>
      <c r="CH5" s="170" t="s">
        <v>2737</v>
      </c>
      <c r="CI5" s="170" t="s">
        <v>2692</v>
      </c>
      <c r="CK5" s="1">
        <v>0</v>
      </c>
      <c r="CL5" s="1">
        <v>0</v>
      </c>
      <c r="CM5" s="1">
        <v>0</v>
      </c>
      <c r="CN5" s="1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 s="106"/>
      <c r="DH5" s="175"/>
      <c r="DI5" s="170" t="s">
        <v>2376</v>
      </c>
      <c r="DJ5" s="170" t="s">
        <v>2737</v>
      </c>
      <c r="DK5" s="170" t="s">
        <v>2692</v>
      </c>
      <c r="DM5" s="1">
        <v>0</v>
      </c>
      <c r="DN5" s="1">
        <v>0</v>
      </c>
      <c r="DO5" s="1">
        <v>0</v>
      </c>
      <c r="DP5" s="1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5</v>
      </c>
      <c r="EB5">
        <v>1</v>
      </c>
      <c r="EC5">
        <v>6</v>
      </c>
      <c r="ED5">
        <v>59</v>
      </c>
      <c r="EE5">
        <v>1</v>
      </c>
      <c r="EF5">
        <v>0</v>
      </c>
      <c r="EG5">
        <v>60</v>
      </c>
      <c r="EH5">
        <v>98.33</v>
      </c>
      <c r="EI5" s="106"/>
      <c r="EJ5" s="175"/>
      <c r="EK5" s="170" t="s">
        <v>2376</v>
      </c>
      <c r="EL5" t="s">
        <v>2731</v>
      </c>
      <c r="EM5" s="170" t="s">
        <v>2692</v>
      </c>
      <c r="EO5" s="1">
        <v>0.35805555555555557</v>
      </c>
      <c r="EP5" s="1">
        <v>0.13965277777777776</v>
      </c>
      <c r="EQ5" s="1">
        <v>0.14555555555555555</v>
      </c>
      <c r="ER5" s="1">
        <v>7.2835648148148149E-2</v>
      </c>
      <c r="ES5">
        <v>129</v>
      </c>
      <c r="ET5">
        <v>53</v>
      </c>
      <c r="EU5">
        <v>182</v>
      </c>
      <c r="EV5">
        <v>2185</v>
      </c>
      <c r="EW5">
        <v>94</v>
      </c>
      <c r="EX5">
        <v>44</v>
      </c>
      <c r="EY5">
        <v>2323</v>
      </c>
      <c r="EZ5">
        <v>0</v>
      </c>
      <c r="FA5">
        <v>0</v>
      </c>
      <c r="FB5">
        <v>0</v>
      </c>
      <c r="FC5">
        <v>15</v>
      </c>
      <c r="FD5">
        <v>0</v>
      </c>
      <c r="FE5">
        <v>15</v>
      </c>
      <c r="FF5">
        <v>235</v>
      </c>
      <c r="FG5">
        <v>0</v>
      </c>
      <c r="FH5">
        <v>0</v>
      </c>
      <c r="FI5">
        <v>235</v>
      </c>
      <c r="FJ5">
        <v>100</v>
      </c>
      <c r="FK5" s="106">
        <v>3200</v>
      </c>
      <c r="FL5" s="175">
        <f t="shared" si="4"/>
        <v>72.59375</v>
      </c>
      <c r="FM5" s="170" t="s">
        <v>2376</v>
      </c>
      <c r="FN5" t="s">
        <v>2731</v>
      </c>
      <c r="FO5" s="170" t="s">
        <v>2692</v>
      </c>
      <c r="FQ5" s="1">
        <v>0.26435185185185184</v>
      </c>
      <c r="FR5" s="1">
        <v>0.10047453703703703</v>
      </c>
      <c r="FS5" s="1">
        <v>0.11152777777777778</v>
      </c>
      <c r="FT5" s="1">
        <v>5.2337962962962968E-2</v>
      </c>
      <c r="FU5">
        <v>294</v>
      </c>
      <c r="FV5">
        <v>31</v>
      </c>
      <c r="FW5">
        <v>325</v>
      </c>
      <c r="FX5">
        <v>1479</v>
      </c>
      <c r="FY5">
        <v>69</v>
      </c>
      <c r="FZ5">
        <v>13</v>
      </c>
      <c r="GA5">
        <v>1561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 s="106">
        <v>3200</v>
      </c>
      <c r="GN5" s="175">
        <f t="shared" si="5"/>
        <v>48.78125</v>
      </c>
      <c r="GO5" s="170" t="s">
        <v>2376</v>
      </c>
      <c r="GP5" t="s">
        <v>2731</v>
      </c>
      <c r="GQ5" s="170" t="s">
        <v>2692</v>
      </c>
      <c r="GS5" s="1">
        <v>0</v>
      </c>
      <c r="GT5" s="1">
        <v>0</v>
      </c>
      <c r="GU5" s="1">
        <v>0</v>
      </c>
      <c r="GV5" s="1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 s="106"/>
      <c r="HP5" s="175"/>
      <c r="HQ5" s="170" t="s">
        <v>2376</v>
      </c>
      <c r="HR5" t="s">
        <v>2731</v>
      </c>
      <c r="HS5" s="170" t="s">
        <v>2692</v>
      </c>
      <c r="HU5" s="1">
        <v>0.5545254629629629</v>
      </c>
      <c r="HV5" s="1">
        <v>0.20696759259259259</v>
      </c>
      <c r="HW5" s="1">
        <v>0.11031249999999999</v>
      </c>
      <c r="HX5" s="1">
        <v>0.23723379629629629</v>
      </c>
      <c r="HY5">
        <v>327</v>
      </c>
      <c r="HZ5">
        <v>106</v>
      </c>
      <c r="IA5">
        <v>433</v>
      </c>
      <c r="IB5">
        <v>2789</v>
      </c>
      <c r="IC5">
        <v>178</v>
      </c>
      <c r="ID5">
        <v>76</v>
      </c>
      <c r="IE5">
        <v>3043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 s="106">
        <v>3200</v>
      </c>
      <c r="IR5" s="175">
        <f t="shared" si="7"/>
        <v>95.09375</v>
      </c>
      <c r="IS5" s="170" t="s">
        <v>2376</v>
      </c>
      <c r="IT5" t="s">
        <v>2731</v>
      </c>
      <c r="IU5" s="170" t="s">
        <v>2692</v>
      </c>
      <c r="IW5" s="1">
        <v>0.30783564814814818</v>
      </c>
      <c r="IX5" s="1">
        <v>0.11665509259259259</v>
      </c>
      <c r="IY5" s="1">
        <v>3.6701388888888888E-2</v>
      </c>
      <c r="IZ5" s="1">
        <v>0.15445601851851851</v>
      </c>
      <c r="JA5">
        <v>194</v>
      </c>
      <c r="JB5">
        <v>39</v>
      </c>
      <c r="JC5">
        <v>233</v>
      </c>
      <c r="JD5">
        <v>2029</v>
      </c>
      <c r="JE5">
        <v>53</v>
      </c>
      <c r="JF5">
        <v>22</v>
      </c>
      <c r="JG5" s="38">
        <v>2104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 s="106">
        <v>3200</v>
      </c>
      <c r="JT5" s="175">
        <f t="shared" si="8"/>
        <v>65.75</v>
      </c>
      <c r="JU5" s="170" t="s">
        <v>2376</v>
      </c>
      <c r="JV5" t="s">
        <v>2731</v>
      </c>
      <c r="JW5" s="170" t="s">
        <v>2692</v>
      </c>
      <c r="JY5" s="1">
        <v>0.58998842592592593</v>
      </c>
      <c r="JZ5" s="1">
        <v>0.27783564814814815</v>
      </c>
      <c r="KA5" s="1">
        <v>0.11497685185185186</v>
      </c>
      <c r="KB5" s="1">
        <v>0.31215277777777778</v>
      </c>
      <c r="KC5">
        <v>400</v>
      </c>
      <c r="KD5">
        <v>126</v>
      </c>
      <c r="KE5">
        <v>526</v>
      </c>
      <c r="KF5">
        <v>4454</v>
      </c>
      <c r="KG5">
        <v>143</v>
      </c>
      <c r="KH5">
        <v>106</v>
      </c>
      <c r="KI5" s="38">
        <v>4703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 s="106">
        <v>3200</v>
      </c>
      <c r="KV5" s="175">
        <f t="shared" ref="KV5:KV6" si="32">KI5/KU5*100</f>
        <v>146.96875</v>
      </c>
      <c r="KW5" s="170" t="s">
        <v>2376</v>
      </c>
      <c r="KX5" t="s">
        <v>2731</v>
      </c>
      <c r="KY5" s="170" t="s">
        <v>2692</v>
      </c>
      <c r="LA5" s="1">
        <v>0.51138888888888889</v>
      </c>
      <c r="LB5" s="1">
        <v>0.20646990740740742</v>
      </c>
      <c r="LC5" s="1">
        <v>0.11912037037037038</v>
      </c>
      <c r="LD5" s="1">
        <v>0.18578703703703703</v>
      </c>
      <c r="LE5">
        <v>374</v>
      </c>
      <c r="LF5">
        <v>100</v>
      </c>
      <c r="LG5">
        <v>474</v>
      </c>
      <c r="LH5">
        <v>3210</v>
      </c>
      <c r="LI5">
        <v>76</v>
      </c>
      <c r="LJ5">
        <v>70</v>
      </c>
      <c r="LK5" s="38">
        <v>3356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 s="106">
        <v>3200</v>
      </c>
      <c r="LX5" s="175">
        <f t="shared" ref="LX5:LX6" si="33">LK5/LW5*100</f>
        <v>104.875</v>
      </c>
      <c r="LY5" s="170" t="s">
        <v>2376</v>
      </c>
      <c r="LZ5" t="s">
        <v>2731</v>
      </c>
      <c r="MA5" s="170" t="s">
        <v>2692</v>
      </c>
      <c r="MC5" s="1">
        <v>0.45804398148148145</v>
      </c>
      <c r="MD5" s="1">
        <v>0.15008101851851852</v>
      </c>
      <c r="ME5" s="1">
        <v>0.11172453703703704</v>
      </c>
      <c r="MF5" s="1">
        <v>0.19622685185185185</v>
      </c>
      <c r="MG5">
        <v>136</v>
      </c>
      <c r="MH5">
        <v>64</v>
      </c>
      <c r="MI5">
        <v>200</v>
      </c>
      <c r="MJ5">
        <v>2515</v>
      </c>
      <c r="MK5">
        <v>61</v>
      </c>
      <c r="ML5">
        <v>54</v>
      </c>
      <c r="MM5" s="38">
        <v>2630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 s="106">
        <v>3200</v>
      </c>
      <c r="MZ5" s="175">
        <f t="shared" ref="MZ5:MZ6" si="34">MM5/MY5*100</f>
        <v>82.1875</v>
      </c>
      <c r="NA5" s="170" t="s">
        <v>2376</v>
      </c>
      <c r="NB5" t="s">
        <v>2731</v>
      </c>
      <c r="NC5" s="170" t="s">
        <v>2692</v>
      </c>
      <c r="NE5" s="1">
        <v>0.45226851851851851</v>
      </c>
      <c r="NF5" s="1">
        <v>0.17486111111111111</v>
      </c>
      <c r="NG5" s="1">
        <v>0.15869212962962961</v>
      </c>
      <c r="NH5" s="1">
        <v>0.1187037037037037</v>
      </c>
      <c r="NI5">
        <v>143</v>
      </c>
      <c r="NJ5">
        <v>72</v>
      </c>
      <c r="NK5">
        <v>215</v>
      </c>
      <c r="NL5">
        <v>3164</v>
      </c>
      <c r="NM5">
        <v>90</v>
      </c>
      <c r="NN5">
        <v>51</v>
      </c>
      <c r="NO5" s="38">
        <v>3305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 s="106">
        <v>3200</v>
      </c>
      <c r="OB5" s="175">
        <f t="shared" ref="OB5:OB6" si="35">NO5/OA5*100</f>
        <v>103.28124999999999</v>
      </c>
      <c r="OC5" s="170" t="s">
        <v>2376</v>
      </c>
      <c r="OD5" t="s">
        <v>2731</v>
      </c>
      <c r="OE5" s="170" t="s">
        <v>2692</v>
      </c>
      <c r="OG5" s="1">
        <v>0.47736111111111112</v>
      </c>
      <c r="OH5" s="1">
        <v>0.17519675925925926</v>
      </c>
      <c r="OI5" s="1">
        <v>0.12190972222222222</v>
      </c>
      <c r="OJ5" s="1">
        <v>0.18025462962962965</v>
      </c>
      <c r="OK5">
        <v>153</v>
      </c>
      <c r="OL5">
        <v>60</v>
      </c>
      <c r="OM5">
        <v>213</v>
      </c>
      <c r="ON5">
        <v>3040</v>
      </c>
      <c r="OO5">
        <v>114</v>
      </c>
      <c r="OP5">
        <v>50</v>
      </c>
      <c r="OQ5" s="38">
        <v>3204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 s="106">
        <v>3200</v>
      </c>
      <c r="PD5" s="175">
        <f t="shared" ref="PD5:PD7" si="36">OQ5/PC5*100</f>
        <v>100.125</v>
      </c>
      <c r="PE5" s="170" t="s">
        <v>2376</v>
      </c>
      <c r="PF5" t="s">
        <v>2731</v>
      </c>
      <c r="PG5" s="170" t="s">
        <v>2692</v>
      </c>
      <c r="PI5" s="1">
        <v>0.32579861111111114</v>
      </c>
      <c r="PJ5" s="1">
        <v>0.1363310185185185</v>
      </c>
      <c r="PK5" s="1">
        <v>7.2222222222222229E-2</v>
      </c>
      <c r="PL5" s="1">
        <v>0.11724537037037037</v>
      </c>
      <c r="PM5">
        <v>248</v>
      </c>
      <c r="PN5">
        <v>45</v>
      </c>
      <c r="PO5">
        <v>293</v>
      </c>
      <c r="PP5">
        <v>2352</v>
      </c>
      <c r="PQ5">
        <v>107</v>
      </c>
      <c r="PR5">
        <v>30</v>
      </c>
      <c r="PS5" s="38">
        <v>2489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 s="106">
        <v>3200</v>
      </c>
      <c r="QF5" s="175">
        <f t="shared" ref="QF5:QF7" si="37">PS5/QE5*100</f>
        <v>77.78125</v>
      </c>
      <c r="QG5" s="170" t="s">
        <v>2376</v>
      </c>
      <c r="QH5" t="s">
        <v>2731</v>
      </c>
      <c r="QI5" s="170" t="s">
        <v>2692</v>
      </c>
      <c r="QK5" s="1">
        <v>0.31487268518518519</v>
      </c>
      <c r="QL5" s="1">
        <v>0.19339120370370369</v>
      </c>
      <c r="QM5" s="1">
        <v>7.8425925925925913E-2</v>
      </c>
      <c r="QN5" s="1">
        <v>0.12146990740740742</v>
      </c>
      <c r="QO5">
        <v>369</v>
      </c>
      <c r="QP5">
        <v>74</v>
      </c>
      <c r="QQ5">
        <v>443</v>
      </c>
      <c r="QR5">
        <v>3436</v>
      </c>
      <c r="QS5">
        <v>137</v>
      </c>
      <c r="QT5">
        <v>47</v>
      </c>
      <c r="QU5" s="38">
        <v>3620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 s="106">
        <v>3200</v>
      </c>
      <c r="RH5" s="175">
        <f t="shared" si="15"/>
        <v>113.12500000000001</v>
      </c>
      <c r="RI5" s="170" t="s">
        <v>2376</v>
      </c>
      <c r="RJ5" t="s">
        <v>2731</v>
      </c>
      <c r="RK5" s="170" t="s">
        <v>2692</v>
      </c>
      <c r="RM5" s="1">
        <v>0.50567129629629626</v>
      </c>
      <c r="RN5" s="1">
        <v>0.16335648148148149</v>
      </c>
      <c r="RO5" s="1">
        <v>0.10480324074074075</v>
      </c>
      <c r="RP5" s="1">
        <v>0.23748842592592592</v>
      </c>
      <c r="RQ5">
        <v>326</v>
      </c>
      <c r="RR5">
        <v>69</v>
      </c>
      <c r="RS5">
        <v>395</v>
      </c>
      <c r="RT5">
        <v>2595</v>
      </c>
      <c r="RU5">
        <v>68</v>
      </c>
      <c r="RV5">
        <v>61</v>
      </c>
      <c r="RW5" s="38">
        <v>2724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 s="106">
        <v>3200</v>
      </c>
      <c r="SJ5" s="175">
        <f t="shared" si="16"/>
        <v>85.125</v>
      </c>
      <c r="SK5" s="170" t="s">
        <v>2376</v>
      </c>
      <c r="SL5" t="s">
        <v>2731</v>
      </c>
      <c r="SM5" s="170" t="s">
        <v>2692</v>
      </c>
      <c r="SO5" s="1">
        <v>0.43395833333333328</v>
      </c>
      <c r="SP5" s="1">
        <v>0.14396990740740742</v>
      </c>
      <c r="SQ5" s="1">
        <v>7.0046296296296287E-2</v>
      </c>
      <c r="SR5" s="1">
        <v>0.21993055555555555</v>
      </c>
      <c r="SS5">
        <v>337</v>
      </c>
      <c r="ST5">
        <v>69</v>
      </c>
      <c r="SU5">
        <v>406</v>
      </c>
      <c r="SV5">
        <v>2653</v>
      </c>
      <c r="SW5">
        <v>82</v>
      </c>
      <c r="SX5">
        <v>46</v>
      </c>
      <c r="SY5" s="38">
        <v>2781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 s="106">
        <v>3200</v>
      </c>
      <c r="TL5" s="175">
        <f t="shared" si="17"/>
        <v>86.90625</v>
      </c>
      <c r="TM5" s="170" t="s">
        <v>2376</v>
      </c>
      <c r="TN5" t="s">
        <v>2731</v>
      </c>
      <c r="TO5" s="170" t="s">
        <v>2692</v>
      </c>
      <c r="TQ5" s="1">
        <v>7.7314814814814815E-3</v>
      </c>
      <c r="TR5" s="1">
        <v>2.4189814814814816E-3</v>
      </c>
      <c r="TS5" s="1">
        <v>3.5532407407407405E-3</v>
      </c>
      <c r="TT5" s="1">
        <v>1.736111111111111E-3</v>
      </c>
      <c r="TU5">
        <v>5</v>
      </c>
      <c r="TV5">
        <v>0</v>
      </c>
      <c r="TW5">
        <v>5</v>
      </c>
      <c r="TX5">
        <v>72</v>
      </c>
      <c r="TY5">
        <v>0</v>
      </c>
      <c r="TZ5">
        <v>0</v>
      </c>
      <c r="UA5" s="38">
        <v>72</v>
      </c>
      <c r="UB5">
        <v>0</v>
      </c>
      <c r="UC5">
        <v>0</v>
      </c>
      <c r="UD5">
        <v>0</v>
      </c>
      <c r="UE5">
        <v>1</v>
      </c>
      <c r="UF5">
        <v>1</v>
      </c>
      <c r="UG5">
        <v>2</v>
      </c>
      <c r="UH5">
        <v>47</v>
      </c>
      <c r="UI5">
        <v>3</v>
      </c>
      <c r="UJ5">
        <v>1</v>
      </c>
      <c r="UK5">
        <v>51</v>
      </c>
      <c r="UL5">
        <v>92.16</v>
      </c>
      <c r="UM5" s="106">
        <v>3200</v>
      </c>
      <c r="UN5" s="175">
        <f t="shared" si="18"/>
        <v>2.25</v>
      </c>
      <c r="UO5" s="170" t="s">
        <v>2376</v>
      </c>
      <c r="UP5" t="s">
        <v>2731</v>
      </c>
      <c r="UQ5" s="170" t="s">
        <v>2692</v>
      </c>
      <c r="US5" s="1">
        <v>0</v>
      </c>
      <c r="UT5" s="1">
        <v>0</v>
      </c>
      <c r="UU5" s="1">
        <v>0</v>
      </c>
      <c r="UV5" s="1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 s="38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 s="106">
        <v>3200</v>
      </c>
      <c r="VP5" s="175">
        <f t="shared" si="19"/>
        <v>0</v>
      </c>
      <c r="VQ5" s="170" t="s">
        <v>2376</v>
      </c>
      <c r="VR5" t="s">
        <v>2731</v>
      </c>
      <c r="VS5" s="170" t="s">
        <v>2692</v>
      </c>
      <c r="VU5" s="1" t="e">
        <v>#N/A</v>
      </c>
      <c r="VV5" s="1" t="e">
        <v>#N/A</v>
      </c>
      <c r="VW5" s="1" t="e">
        <v>#N/A</v>
      </c>
      <c r="VX5" s="1" t="e">
        <v>#N/A</v>
      </c>
      <c r="VY5" t="e">
        <v>#N/A</v>
      </c>
      <c r="VZ5" t="e">
        <v>#N/A</v>
      </c>
      <c r="WA5" t="e">
        <v>#N/A</v>
      </c>
      <c r="WB5" t="e">
        <v>#N/A</v>
      </c>
      <c r="WC5" t="e">
        <v>#N/A</v>
      </c>
      <c r="WD5" t="e">
        <v>#N/A</v>
      </c>
      <c r="WE5" s="38" t="e">
        <v>#N/A</v>
      </c>
      <c r="WF5" t="e">
        <v>#N/A</v>
      </c>
      <c r="WG5" t="e">
        <v>#N/A</v>
      </c>
      <c r="WH5" t="e">
        <v>#N/A</v>
      </c>
      <c r="WI5" t="e">
        <v>#N/A</v>
      </c>
      <c r="WJ5" t="e">
        <v>#N/A</v>
      </c>
      <c r="WK5" t="e">
        <v>#N/A</v>
      </c>
      <c r="WL5" t="e">
        <v>#N/A</v>
      </c>
      <c r="WM5" t="e">
        <v>#N/A</v>
      </c>
      <c r="WN5" t="e">
        <v>#N/A</v>
      </c>
      <c r="WO5" t="e">
        <v>#N/A</v>
      </c>
      <c r="WP5" t="e">
        <v>#N/A</v>
      </c>
      <c r="WQ5" s="106">
        <v>3200</v>
      </c>
      <c r="WR5" s="175" t="e">
        <f t="shared" si="20"/>
        <v>#N/A</v>
      </c>
      <c r="WS5" s="170" t="s">
        <v>2376</v>
      </c>
      <c r="WT5" t="s">
        <v>2731</v>
      </c>
      <c r="WU5" s="170" t="s">
        <v>2692</v>
      </c>
      <c r="WW5" s="1">
        <v>0</v>
      </c>
      <c r="WX5" s="1">
        <v>0</v>
      </c>
      <c r="WY5" s="1">
        <v>0</v>
      </c>
      <c r="WZ5" s="1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 s="38">
        <v>0</v>
      </c>
      <c r="XH5">
        <v>0</v>
      </c>
      <c r="XI5">
        <v>0</v>
      </c>
      <c r="XJ5">
        <v>0</v>
      </c>
      <c r="XK5">
        <v>0</v>
      </c>
      <c r="XL5">
        <v>2</v>
      </c>
      <c r="XM5">
        <v>2</v>
      </c>
      <c r="XN5">
        <v>74</v>
      </c>
      <c r="XO5">
        <v>8</v>
      </c>
      <c r="XP5">
        <v>0</v>
      </c>
      <c r="XQ5">
        <v>82</v>
      </c>
      <c r="XR5">
        <v>90.24</v>
      </c>
      <c r="XS5" s="106"/>
      <c r="XT5" s="175"/>
      <c r="XU5" s="170" t="s">
        <v>2376</v>
      </c>
      <c r="XV5" t="s">
        <v>2731</v>
      </c>
      <c r="XW5" s="170" t="s">
        <v>2692</v>
      </c>
      <c r="XY5" s="1">
        <v>0</v>
      </c>
      <c r="XZ5" s="1">
        <v>0</v>
      </c>
      <c r="YA5" s="1">
        <v>0</v>
      </c>
      <c r="YB5" s="1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 s="38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 s="106"/>
      <c r="YV5" s="175"/>
      <c r="YW5" s="170" t="s">
        <v>2376</v>
      </c>
      <c r="YX5" t="s">
        <v>2731</v>
      </c>
      <c r="YY5" s="170" t="s">
        <v>2692</v>
      </c>
      <c r="ZA5" s="1">
        <v>0.32285879629629627</v>
      </c>
      <c r="ZB5" s="1">
        <v>0.13387731481481482</v>
      </c>
      <c r="ZC5" s="1">
        <v>9.2476851851851852E-2</v>
      </c>
      <c r="ZD5" s="1">
        <v>9.6493055555555554E-2</v>
      </c>
      <c r="ZE5">
        <v>69</v>
      </c>
      <c r="ZF5">
        <v>55</v>
      </c>
      <c r="ZG5">
        <v>124</v>
      </c>
      <c r="ZH5">
        <v>2252</v>
      </c>
      <c r="ZI5">
        <v>117</v>
      </c>
      <c r="ZJ5">
        <v>50</v>
      </c>
      <c r="ZK5" s="38">
        <v>2419</v>
      </c>
      <c r="ZL5">
        <v>0</v>
      </c>
      <c r="ZM5">
        <v>0</v>
      </c>
      <c r="ZN5">
        <v>0</v>
      </c>
      <c r="ZO5">
        <v>0</v>
      </c>
      <c r="ZP5">
        <v>1</v>
      </c>
      <c r="ZQ5">
        <v>1</v>
      </c>
      <c r="ZR5">
        <v>42</v>
      </c>
      <c r="ZS5">
        <v>3</v>
      </c>
      <c r="ZT5">
        <v>0</v>
      </c>
      <c r="ZU5">
        <v>45</v>
      </c>
      <c r="ZV5">
        <v>93.33</v>
      </c>
      <c r="ZW5" s="106">
        <v>2400</v>
      </c>
      <c r="ZX5" s="175">
        <f t="shared" si="23"/>
        <v>100.79166666666666</v>
      </c>
      <c r="ZY5" s="170" t="s">
        <v>2376</v>
      </c>
      <c r="ZZ5" t="s">
        <v>2731</v>
      </c>
      <c r="AAA5" s="170" t="s">
        <v>2692</v>
      </c>
      <c r="AAC5" s="1">
        <v>2.3356481481481482E-2</v>
      </c>
      <c r="AAD5" s="1">
        <v>9.0277777777777787E-3</v>
      </c>
      <c r="AAE5" s="1">
        <v>8.1018518518518516E-5</v>
      </c>
      <c r="AAF5" s="1">
        <v>1.4224537037037037E-2</v>
      </c>
      <c r="AAG5">
        <v>9</v>
      </c>
      <c r="AAH5">
        <v>1</v>
      </c>
      <c r="AAI5">
        <v>10</v>
      </c>
      <c r="AAJ5">
        <v>170</v>
      </c>
      <c r="AAK5">
        <v>0</v>
      </c>
      <c r="AAL5">
        <v>2</v>
      </c>
      <c r="AAM5" s="38">
        <v>172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 s="106"/>
      <c r="AAZ5" s="175" t="e">
        <f t="shared" si="31"/>
        <v>#DIV/0!</v>
      </c>
      <c r="ABA5" s="170" t="s">
        <v>2376</v>
      </c>
      <c r="ABB5" t="s">
        <v>2731</v>
      </c>
      <c r="ABC5" s="170" t="s">
        <v>2692</v>
      </c>
      <c r="ABE5" s="1">
        <v>0.32059027777777777</v>
      </c>
      <c r="ABF5" s="1">
        <v>0.20482638888888891</v>
      </c>
      <c r="ABG5" s="1">
        <v>5.2337962962962968E-2</v>
      </c>
      <c r="ABH5" s="1">
        <v>0.11575231481481481</v>
      </c>
      <c r="ABI5">
        <v>237</v>
      </c>
      <c r="ABJ5">
        <v>72</v>
      </c>
      <c r="ABK5">
        <v>309</v>
      </c>
      <c r="ABL5">
        <v>3171</v>
      </c>
      <c r="ABM5">
        <v>91</v>
      </c>
      <c r="ABN5">
        <v>63</v>
      </c>
      <c r="ABO5" s="38">
        <v>3325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 s="106">
        <v>3200</v>
      </c>
      <c r="ACB5" s="175">
        <f t="shared" si="24"/>
        <v>103.90625</v>
      </c>
    </row>
    <row r="6" spans="1:756">
      <c r="A6" s="170" t="s">
        <v>2377</v>
      </c>
      <c r="B6" s="170" t="s">
        <v>2736</v>
      </c>
      <c r="C6" s="170" t="s">
        <v>2692</v>
      </c>
      <c r="E6" s="1">
        <v>0.47249999999999998</v>
      </c>
      <c r="F6" s="1">
        <v>5.8888888888888886E-2</v>
      </c>
      <c r="G6" s="1">
        <v>3.7488425925925925E-2</v>
      </c>
      <c r="H6" s="1">
        <v>0.37611111111111112</v>
      </c>
      <c r="I6">
        <v>444</v>
      </c>
      <c r="J6">
        <v>23</v>
      </c>
      <c r="K6">
        <v>467</v>
      </c>
      <c r="L6">
        <v>1309</v>
      </c>
      <c r="M6">
        <v>17</v>
      </c>
      <c r="N6">
        <v>23</v>
      </c>
      <c r="O6">
        <v>1349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106">
        <v>2400</v>
      </c>
      <c r="AB6" s="175">
        <f t="shared" si="0"/>
        <v>56.208333333333336</v>
      </c>
      <c r="AC6" s="170" t="s">
        <v>2377</v>
      </c>
      <c r="AD6" s="170" t="s">
        <v>2736</v>
      </c>
      <c r="AE6" s="170" t="s">
        <v>2692</v>
      </c>
      <c r="AG6" s="1">
        <v>0.24984953703703705</v>
      </c>
      <c r="AH6" s="1">
        <v>1.7766203703703704E-2</v>
      </c>
      <c r="AI6" s="1">
        <v>5.1400462962962967E-2</v>
      </c>
      <c r="AJ6" s="1">
        <v>0.1806712962962963</v>
      </c>
      <c r="AK6">
        <v>140</v>
      </c>
      <c r="AL6">
        <v>5</v>
      </c>
      <c r="AM6">
        <v>145</v>
      </c>
      <c r="AN6">
        <v>243</v>
      </c>
      <c r="AO6">
        <v>5</v>
      </c>
      <c r="AP6">
        <v>2</v>
      </c>
      <c r="AQ6">
        <v>250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06"/>
      <c r="BD6" s="175"/>
      <c r="BE6" s="170" t="s">
        <v>2377</v>
      </c>
      <c r="BF6" s="170" t="s">
        <v>2736</v>
      </c>
      <c r="BG6" s="170" t="s">
        <v>2692</v>
      </c>
      <c r="BI6" s="1">
        <v>0.35606481481481483</v>
      </c>
      <c r="BJ6" s="1">
        <v>6.446759259259259E-2</v>
      </c>
      <c r="BK6" s="1">
        <v>1.0219907407407408E-2</v>
      </c>
      <c r="BL6" s="1">
        <v>0.28137731481481482</v>
      </c>
      <c r="BM6">
        <v>569</v>
      </c>
      <c r="BN6">
        <v>23</v>
      </c>
      <c r="BO6">
        <v>592</v>
      </c>
      <c r="BP6">
        <v>1240</v>
      </c>
      <c r="BQ6">
        <v>13</v>
      </c>
      <c r="BR6">
        <v>19</v>
      </c>
      <c r="BS6">
        <v>1272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 s="106">
        <v>2400</v>
      </c>
      <c r="CF6" s="175">
        <f t="shared" si="1"/>
        <v>53</v>
      </c>
      <c r="CG6" s="170" t="s">
        <v>2377</v>
      </c>
      <c r="CH6" s="170" t="s">
        <v>2736</v>
      </c>
      <c r="CI6" s="170" t="s">
        <v>2692</v>
      </c>
      <c r="CK6" s="1">
        <v>0.39300925925925928</v>
      </c>
      <c r="CL6" s="1">
        <v>8.9328703703703702E-2</v>
      </c>
      <c r="CM6" s="1">
        <v>1.7106481481481483E-2</v>
      </c>
      <c r="CN6" s="1">
        <v>0.2865625</v>
      </c>
      <c r="CO6">
        <v>469</v>
      </c>
      <c r="CP6">
        <v>46</v>
      </c>
      <c r="CQ6">
        <v>515</v>
      </c>
      <c r="CR6">
        <v>2192</v>
      </c>
      <c r="CS6">
        <v>57</v>
      </c>
      <c r="CT6">
        <v>31</v>
      </c>
      <c r="CU6">
        <v>2280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 s="106">
        <v>2400</v>
      </c>
      <c r="DH6" s="175">
        <f t="shared" si="2"/>
        <v>95</v>
      </c>
      <c r="DI6" s="170" t="s">
        <v>2377</v>
      </c>
      <c r="DJ6" s="170" t="s">
        <v>2737</v>
      </c>
      <c r="DK6" s="170" t="s">
        <v>2692</v>
      </c>
      <c r="DM6" s="1">
        <v>0.10436342592592592</v>
      </c>
      <c r="DN6" s="1">
        <v>3.7326388888888888E-2</v>
      </c>
      <c r="DO6" s="1">
        <v>1.2141203703703704E-2</v>
      </c>
      <c r="DP6" s="1">
        <v>5.4884259259259265E-2</v>
      </c>
      <c r="DQ6">
        <v>173</v>
      </c>
      <c r="DR6">
        <v>17</v>
      </c>
      <c r="DS6">
        <v>190</v>
      </c>
      <c r="DT6">
        <v>1142</v>
      </c>
      <c r="DU6">
        <v>23</v>
      </c>
      <c r="DV6">
        <v>17</v>
      </c>
      <c r="DW6">
        <v>1182</v>
      </c>
      <c r="DX6">
        <v>0</v>
      </c>
      <c r="DY6">
        <v>0</v>
      </c>
      <c r="DZ6">
        <v>0</v>
      </c>
      <c r="EA6">
        <v>6</v>
      </c>
      <c r="EB6">
        <v>1</v>
      </c>
      <c r="EC6">
        <v>7</v>
      </c>
      <c r="ED6">
        <v>94</v>
      </c>
      <c r="EE6">
        <v>1</v>
      </c>
      <c r="EF6">
        <v>0</v>
      </c>
      <c r="EG6">
        <v>95</v>
      </c>
      <c r="EH6">
        <v>98.95</v>
      </c>
      <c r="EI6" s="106">
        <v>823</v>
      </c>
      <c r="EJ6" s="175">
        <f t="shared" si="3"/>
        <v>143.62089914945321</v>
      </c>
      <c r="EK6" s="170" t="s">
        <v>2377</v>
      </c>
      <c r="EL6" t="s">
        <v>2731</v>
      </c>
      <c r="EM6" s="170" t="s">
        <v>2692</v>
      </c>
      <c r="EO6" s="1">
        <v>0.4698032407407407</v>
      </c>
      <c r="EP6" s="1">
        <v>9.796296296296296E-2</v>
      </c>
      <c r="EQ6" s="1">
        <v>2.8136574074074074E-2</v>
      </c>
      <c r="ER6" s="1">
        <v>0.34369212962962964</v>
      </c>
      <c r="ES6">
        <v>309</v>
      </c>
      <c r="ET6">
        <v>29</v>
      </c>
      <c r="EU6">
        <v>338</v>
      </c>
      <c r="EV6">
        <v>3413</v>
      </c>
      <c r="EW6">
        <v>44</v>
      </c>
      <c r="EX6">
        <v>10</v>
      </c>
      <c r="EY6">
        <v>3467</v>
      </c>
      <c r="EZ6">
        <v>0</v>
      </c>
      <c r="FA6">
        <v>0</v>
      </c>
      <c r="FB6">
        <v>0</v>
      </c>
      <c r="FC6">
        <v>22</v>
      </c>
      <c r="FD6">
        <v>2</v>
      </c>
      <c r="FE6">
        <v>24</v>
      </c>
      <c r="FF6">
        <v>64</v>
      </c>
      <c r="FG6">
        <v>1</v>
      </c>
      <c r="FH6">
        <v>1</v>
      </c>
      <c r="FI6">
        <v>66</v>
      </c>
      <c r="FJ6">
        <v>96.97</v>
      </c>
      <c r="FK6" s="106">
        <v>3200</v>
      </c>
      <c r="FL6" s="175">
        <f t="shared" si="4"/>
        <v>108.34375</v>
      </c>
      <c r="FM6" s="170" t="s">
        <v>2377</v>
      </c>
      <c r="FN6" t="s">
        <v>2731</v>
      </c>
      <c r="FO6" s="170" t="s">
        <v>2692</v>
      </c>
      <c r="FQ6" s="1">
        <v>0.40427083333333336</v>
      </c>
      <c r="FR6" s="1">
        <v>9.1041666666666674E-2</v>
      </c>
      <c r="FS6" s="1">
        <v>7.9606481481481486E-2</v>
      </c>
      <c r="FT6" s="1">
        <v>0.23359953703703704</v>
      </c>
      <c r="FU6">
        <v>178</v>
      </c>
      <c r="FV6">
        <v>17</v>
      </c>
      <c r="FW6">
        <v>195</v>
      </c>
      <c r="FX6">
        <v>2746</v>
      </c>
      <c r="FY6">
        <v>40</v>
      </c>
      <c r="FZ6">
        <v>18</v>
      </c>
      <c r="GA6">
        <v>2804</v>
      </c>
      <c r="GB6">
        <v>0</v>
      </c>
      <c r="GC6">
        <v>0</v>
      </c>
      <c r="GD6">
        <v>0</v>
      </c>
      <c r="GE6">
        <v>14</v>
      </c>
      <c r="GF6">
        <v>1</v>
      </c>
      <c r="GG6">
        <v>15</v>
      </c>
      <c r="GH6">
        <v>277</v>
      </c>
      <c r="GI6">
        <v>0</v>
      </c>
      <c r="GJ6">
        <v>2</v>
      </c>
      <c r="GK6">
        <v>279</v>
      </c>
      <c r="GL6">
        <v>99.28</v>
      </c>
      <c r="GM6" s="106">
        <v>3200</v>
      </c>
      <c r="GN6" s="175">
        <f t="shared" si="5"/>
        <v>87.625</v>
      </c>
      <c r="GO6" s="170" t="s">
        <v>2377</v>
      </c>
      <c r="GP6" t="s">
        <v>2731</v>
      </c>
      <c r="GQ6" s="170" t="s">
        <v>2692</v>
      </c>
      <c r="GS6" s="1">
        <v>0.41665509259259265</v>
      </c>
      <c r="GT6" s="1">
        <v>0.10260416666666666</v>
      </c>
      <c r="GU6" s="1">
        <v>7.1423611111111118E-2</v>
      </c>
      <c r="GV6" s="1">
        <v>0.24260416666666665</v>
      </c>
      <c r="GW6">
        <v>230</v>
      </c>
      <c r="GX6">
        <v>17</v>
      </c>
      <c r="GY6">
        <v>247</v>
      </c>
      <c r="GZ6">
        <v>2816</v>
      </c>
      <c r="HA6">
        <v>23</v>
      </c>
      <c r="HB6">
        <v>12</v>
      </c>
      <c r="HC6">
        <v>2851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 s="106">
        <v>3200</v>
      </c>
      <c r="HP6" s="175">
        <f t="shared" si="6"/>
        <v>89.09375</v>
      </c>
      <c r="HQ6" s="170" t="s">
        <v>2377</v>
      </c>
      <c r="HR6" t="s">
        <v>2731</v>
      </c>
      <c r="HS6" s="170" t="s">
        <v>2692</v>
      </c>
      <c r="HU6" s="1">
        <v>0</v>
      </c>
      <c r="HV6" s="1">
        <v>0</v>
      </c>
      <c r="HW6" s="1">
        <v>0</v>
      </c>
      <c r="HX6" s="1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2</v>
      </c>
      <c r="IJ6">
        <v>0</v>
      </c>
      <c r="IK6">
        <v>2</v>
      </c>
      <c r="IL6">
        <v>98</v>
      </c>
      <c r="IM6">
        <v>0</v>
      </c>
      <c r="IN6">
        <v>0</v>
      </c>
      <c r="IO6">
        <v>98</v>
      </c>
      <c r="IP6">
        <v>100</v>
      </c>
      <c r="IQ6" s="106"/>
      <c r="IR6" s="175"/>
      <c r="IS6" s="170" t="s">
        <v>2377</v>
      </c>
      <c r="IT6" t="s">
        <v>2731</v>
      </c>
      <c r="IU6" s="170" t="s">
        <v>2692</v>
      </c>
      <c r="IW6" s="1">
        <v>0.33542824074074074</v>
      </c>
      <c r="IX6" s="1">
        <v>7.8136574074074081E-2</v>
      </c>
      <c r="IY6" s="1">
        <v>3.3842592592592598E-2</v>
      </c>
      <c r="IZ6" s="1">
        <v>0.22342592592592592</v>
      </c>
      <c r="JA6">
        <v>398</v>
      </c>
      <c r="JB6">
        <v>23</v>
      </c>
      <c r="JC6">
        <v>421</v>
      </c>
      <c r="JD6">
        <v>3085</v>
      </c>
      <c r="JE6">
        <v>34</v>
      </c>
      <c r="JF6">
        <v>12</v>
      </c>
      <c r="JG6" s="38">
        <v>3131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 s="106">
        <v>3200</v>
      </c>
      <c r="JT6" s="175">
        <f t="shared" si="8"/>
        <v>97.84375</v>
      </c>
      <c r="JU6" s="170" t="s">
        <v>2377</v>
      </c>
      <c r="JV6" t="s">
        <v>2731</v>
      </c>
      <c r="JW6" s="170" t="s">
        <v>2692</v>
      </c>
      <c r="JY6" s="1">
        <v>0.37421296296296297</v>
      </c>
      <c r="JZ6" s="1">
        <v>9.2060185185185175E-2</v>
      </c>
      <c r="KA6" s="1">
        <v>4.1134259259259259E-2</v>
      </c>
      <c r="KB6" s="1">
        <v>0.28215277777777775</v>
      </c>
      <c r="KC6">
        <v>502</v>
      </c>
      <c r="KD6">
        <v>23</v>
      </c>
      <c r="KE6">
        <v>525</v>
      </c>
      <c r="KF6">
        <v>3949</v>
      </c>
      <c r="KG6">
        <v>34</v>
      </c>
      <c r="KH6">
        <v>12</v>
      </c>
      <c r="KI6" s="38">
        <v>3995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106">
        <v>3200</v>
      </c>
      <c r="KV6" s="175">
        <f t="shared" si="32"/>
        <v>124.84375000000001</v>
      </c>
      <c r="KW6" s="170" t="s">
        <v>2377</v>
      </c>
      <c r="KX6" t="s">
        <v>2731</v>
      </c>
      <c r="KY6" s="170" t="s">
        <v>2692</v>
      </c>
      <c r="LA6" s="1">
        <v>0.47131944444444446</v>
      </c>
      <c r="LB6" s="1">
        <v>9.6701388888888892E-2</v>
      </c>
      <c r="LC6" s="1">
        <v>3.8483796296296294E-2</v>
      </c>
      <c r="LD6" s="1">
        <v>0.33612268518518523</v>
      </c>
      <c r="LE6">
        <v>526</v>
      </c>
      <c r="LF6">
        <v>41</v>
      </c>
      <c r="LG6">
        <v>567</v>
      </c>
      <c r="LH6">
        <v>3761</v>
      </c>
      <c r="LI6">
        <v>9</v>
      </c>
      <c r="LJ6">
        <v>47</v>
      </c>
      <c r="LK6" s="38">
        <v>3817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 s="106">
        <v>3200</v>
      </c>
      <c r="LX6" s="175">
        <f t="shared" si="33"/>
        <v>119.28125</v>
      </c>
      <c r="LY6" s="170" t="s">
        <v>2377</v>
      </c>
      <c r="LZ6" t="s">
        <v>2731</v>
      </c>
      <c r="MA6" s="170" t="s">
        <v>2692</v>
      </c>
      <c r="MC6" s="1">
        <v>0.43930555555555556</v>
      </c>
      <c r="MD6" s="1">
        <v>5.2824074074074079E-2</v>
      </c>
      <c r="ME6" s="1">
        <v>2.6979166666666669E-2</v>
      </c>
      <c r="MF6" s="1">
        <v>0.35950231481481482</v>
      </c>
      <c r="MG6">
        <v>290</v>
      </c>
      <c r="MH6">
        <v>11</v>
      </c>
      <c r="MI6">
        <v>301</v>
      </c>
      <c r="MJ6">
        <v>2667</v>
      </c>
      <c r="MK6">
        <v>10</v>
      </c>
      <c r="ML6">
        <v>10</v>
      </c>
      <c r="MM6" s="38">
        <v>2687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 s="106">
        <v>3200</v>
      </c>
      <c r="MZ6" s="175">
        <f t="shared" si="34"/>
        <v>83.96875</v>
      </c>
      <c r="NA6" s="170" t="s">
        <v>2377</v>
      </c>
      <c r="NB6" t="s">
        <v>2731</v>
      </c>
      <c r="NC6" s="170" t="s">
        <v>2692</v>
      </c>
      <c r="NE6" s="1">
        <v>0.41484953703703703</v>
      </c>
      <c r="NF6" s="1">
        <v>6.1851851851851852E-2</v>
      </c>
      <c r="NG6" s="1">
        <v>1.5960648148148151E-2</v>
      </c>
      <c r="NH6" s="1">
        <v>0.33702546296296299</v>
      </c>
      <c r="NI6">
        <v>407</v>
      </c>
      <c r="NJ6">
        <v>4</v>
      </c>
      <c r="NK6">
        <v>411</v>
      </c>
      <c r="NL6">
        <v>2795</v>
      </c>
      <c r="NM6">
        <v>2</v>
      </c>
      <c r="NN6">
        <v>2</v>
      </c>
      <c r="NO6" s="38">
        <v>2799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 s="106">
        <v>3200</v>
      </c>
      <c r="OB6" s="175">
        <f t="shared" si="35"/>
        <v>87.46875</v>
      </c>
      <c r="OC6" s="170" t="s">
        <v>2377</v>
      </c>
      <c r="OD6" t="s">
        <v>2731</v>
      </c>
      <c r="OE6" s="170" t="s">
        <v>2692</v>
      </c>
      <c r="OG6" s="1">
        <v>0.42114583333333333</v>
      </c>
      <c r="OH6" s="1">
        <v>6.3472222222222222E-2</v>
      </c>
      <c r="OI6" s="1">
        <v>1.3229166666666667E-2</v>
      </c>
      <c r="OJ6" s="1">
        <v>0.34442129629629631</v>
      </c>
      <c r="OK6">
        <v>276</v>
      </c>
      <c r="OL6">
        <v>3</v>
      </c>
      <c r="OM6">
        <v>279</v>
      </c>
      <c r="ON6">
        <v>3771</v>
      </c>
      <c r="OO6">
        <v>1</v>
      </c>
      <c r="OP6">
        <v>5</v>
      </c>
      <c r="OQ6" s="38">
        <v>3777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 s="106">
        <v>3200</v>
      </c>
      <c r="PD6" s="175">
        <f t="shared" si="36"/>
        <v>118.03125000000001</v>
      </c>
      <c r="PE6" s="170" t="s">
        <v>2377</v>
      </c>
      <c r="PF6" t="s">
        <v>2731</v>
      </c>
      <c r="PG6" s="170" t="s">
        <v>2692</v>
      </c>
      <c r="PI6" s="1">
        <v>0.22819444444444445</v>
      </c>
      <c r="PJ6" s="1">
        <v>7.3738425925925929E-2</v>
      </c>
      <c r="PK6" s="1">
        <v>2.0925925925925928E-2</v>
      </c>
      <c r="PL6" s="1">
        <v>0.1335300925925926</v>
      </c>
      <c r="PM6">
        <v>523</v>
      </c>
      <c r="PN6">
        <v>5</v>
      </c>
      <c r="PO6">
        <v>528</v>
      </c>
      <c r="PP6">
        <v>3929</v>
      </c>
      <c r="PQ6">
        <v>2</v>
      </c>
      <c r="PR6">
        <v>3</v>
      </c>
      <c r="PS6" s="38">
        <v>3934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 s="106">
        <v>3200</v>
      </c>
      <c r="QF6" s="175">
        <f t="shared" si="37"/>
        <v>122.93750000000001</v>
      </c>
      <c r="QG6" s="170" t="s">
        <v>2377</v>
      </c>
      <c r="QH6" t="s">
        <v>2731</v>
      </c>
      <c r="QI6" s="170" t="s">
        <v>2692</v>
      </c>
      <c r="QK6" s="1">
        <v>0.20726851851851849</v>
      </c>
      <c r="QL6" s="1">
        <v>7.3738425925925929E-2</v>
      </c>
      <c r="QM6" s="1">
        <v>2.0925925925925928E-2</v>
      </c>
      <c r="QN6" s="1">
        <v>0.1335300925925926</v>
      </c>
      <c r="QO6">
        <v>523</v>
      </c>
      <c r="QP6">
        <v>5</v>
      </c>
      <c r="QQ6">
        <v>528</v>
      </c>
      <c r="QR6">
        <v>3929</v>
      </c>
      <c r="QS6">
        <v>2</v>
      </c>
      <c r="QT6">
        <v>3</v>
      </c>
      <c r="QU6" s="38">
        <v>3934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 s="106">
        <v>3200</v>
      </c>
      <c r="RH6" s="175">
        <f t="shared" si="15"/>
        <v>122.93750000000001</v>
      </c>
      <c r="RI6" s="170" t="s">
        <v>2377</v>
      </c>
      <c r="RJ6" t="s">
        <v>2731</v>
      </c>
      <c r="RK6" s="170" t="s">
        <v>2692</v>
      </c>
      <c r="RM6" s="1">
        <v>0.31376157407407407</v>
      </c>
      <c r="RN6" s="1">
        <v>7.7048611111111109E-2</v>
      </c>
      <c r="RO6" s="1">
        <v>1.3622685185185184E-2</v>
      </c>
      <c r="RP6" s="1">
        <v>0.22307870370370372</v>
      </c>
      <c r="RQ6">
        <v>445</v>
      </c>
      <c r="RR6">
        <v>17</v>
      </c>
      <c r="RS6">
        <v>462</v>
      </c>
      <c r="RT6">
        <v>3629</v>
      </c>
      <c r="RU6">
        <v>27</v>
      </c>
      <c r="RV6">
        <v>3</v>
      </c>
      <c r="RW6" s="38">
        <v>3659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 s="106">
        <v>3200</v>
      </c>
      <c r="SJ6" s="175">
        <f t="shared" si="16"/>
        <v>114.34375000000001</v>
      </c>
      <c r="SK6" s="170" t="s">
        <v>2377</v>
      </c>
      <c r="SL6" t="s">
        <v>2731</v>
      </c>
      <c r="SM6" s="170" t="s">
        <v>2692</v>
      </c>
      <c r="SO6" s="1">
        <v>0.44028935185185186</v>
      </c>
      <c r="SP6" s="1">
        <v>7.3449074074074069E-2</v>
      </c>
      <c r="SQ6" s="1">
        <v>2.0995370370370373E-2</v>
      </c>
      <c r="SR6" s="1">
        <v>0.34583333333333338</v>
      </c>
      <c r="SS6">
        <v>523</v>
      </c>
      <c r="ST6">
        <v>3</v>
      </c>
      <c r="SU6">
        <v>526</v>
      </c>
      <c r="SV6">
        <v>3920</v>
      </c>
      <c r="SW6">
        <v>6</v>
      </c>
      <c r="SX6">
        <v>3</v>
      </c>
      <c r="SY6" s="38">
        <v>3929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 s="106">
        <v>3200</v>
      </c>
      <c r="TL6" s="175">
        <f t="shared" si="17"/>
        <v>122.78125</v>
      </c>
      <c r="TM6" s="170" t="s">
        <v>2377</v>
      </c>
      <c r="TN6" t="s">
        <v>2731</v>
      </c>
      <c r="TO6" s="170" t="s">
        <v>2692</v>
      </c>
      <c r="TQ6" s="1">
        <v>0.15074074074074076</v>
      </c>
      <c r="TR6" s="1">
        <v>3.7013888888888888E-2</v>
      </c>
      <c r="TS6" s="1">
        <v>3.6284722222222225E-2</v>
      </c>
      <c r="TT6" s="1">
        <v>7.7442129629629639E-2</v>
      </c>
      <c r="TU6">
        <v>139</v>
      </c>
      <c r="TV6">
        <v>6</v>
      </c>
      <c r="TW6">
        <v>145</v>
      </c>
      <c r="TX6">
        <v>1335</v>
      </c>
      <c r="TY6">
        <v>26</v>
      </c>
      <c r="TZ6">
        <v>2</v>
      </c>
      <c r="UA6" s="38">
        <v>1363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 s="106">
        <v>3200</v>
      </c>
      <c r="UN6" s="175">
        <f t="shared" si="18"/>
        <v>42.59375</v>
      </c>
      <c r="UO6" s="170" t="s">
        <v>2377</v>
      </c>
      <c r="UP6" t="s">
        <v>2731</v>
      </c>
      <c r="UQ6" s="170" t="s">
        <v>2692</v>
      </c>
      <c r="US6" s="1">
        <v>0</v>
      </c>
      <c r="UT6" s="1">
        <v>0</v>
      </c>
      <c r="UU6" s="1">
        <v>0</v>
      </c>
      <c r="UV6" s="1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 s="38">
        <v>0</v>
      </c>
      <c r="VD6">
        <v>0</v>
      </c>
      <c r="VE6">
        <v>0</v>
      </c>
      <c r="VF6">
        <v>0</v>
      </c>
      <c r="VG6">
        <v>0</v>
      </c>
      <c r="VH6">
        <v>2</v>
      </c>
      <c r="VI6">
        <v>2</v>
      </c>
      <c r="VJ6">
        <v>43</v>
      </c>
      <c r="VK6">
        <v>6</v>
      </c>
      <c r="VL6">
        <v>0</v>
      </c>
      <c r="VM6">
        <v>49</v>
      </c>
      <c r="VN6">
        <v>87.76</v>
      </c>
      <c r="VO6" s="106">
        <v>3200</v>
      </c>
      <c r="VP6" s="175">
        <f t="shared" si="19"/>
        <v>0</v>
      </c>
      <c r="VQ6" s="170" t="s">
        <v>2377</v>
      </c>
      <c r="VR6" t="s">
        <v>2731</v>
      </c>
      <c r="VS6" s="170" t="s">
        <v>2692</v>
      </c>
      <c r="VU6" s="1">
        <v>0.49428240740740742</v>
      </c>
      <c r="VV6" s="1">
        <v>0.11364583333333333</v>
      </c>
      <c r="VW6" s="1">
        <v>4.1516203703703701E-2</v>
      </c>
      <c r="VX6" s="1">
        <v>0.38063657407407409</v>
      </c>
      <c r="VY6">
        <v>90</v>
      </c>
      <c r="VZ6">
        <v>26</v>
      </c>
      <c r="WA6">
        <v>116</v>
      </c>
      <c r="WB6">
        <v>2477</v>
      </c>
      <c r="WC6">
        <v>87</v>
      </c>
      <c r="WD6">
        <v>13</v>
      </c>
      <c r="WE6" s="38">
        <v>2577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 s="106">
        <v>3200</v>
      </c>
      <c r="WR6" s="175">
        <f t="shared" si="20"/>
        <v>80.53125</v>
      </c>
      <c r="WS6" s="170" t="s">
        <v>2377</v>
      </c>
      <c r="WT6" t="s">
        <v>2731</v>
      </c>
      <c r="WU6" s="170" t="s">
        <v>2692</v>
      </c>
      <c r="WW6" s="1">
        <v>0.46253472222222225</v>
      </c>
      <c r="WX6" s="1">
        <v>8.1226851851851856E-2</v>
      </c>
      <c r="WY6" s="1">
        <v>2.3020833333333334E-2</v>
      </c>
      <c r="WZ6" s="1">
        <v>0.35827546296296298</v>
      </c>
      <c r="XA6">
        <v>217</v>
      </c>
      <c r="XB6">
        <v>19</v>
      </c>
      <c r="XC6">
        <v>236</v>
      </c>
      <c r="XD6">
        <v>3530</v>
      </c>
      <c r="XE6">
        <v>42</v>
      </c>
      <c r="XF6">
        <v>16</v>
      </c>
      <c r="XG6" s="38">
        <v>3588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 s="106">
        <v>3200</v>
      </c>
      <c r="XT6" s="175">
        <f t="shared" si="21"/>
        <v>112.12500000000001</v>
      </c>
      <c r="XU6" s="170" t="s">
        <v>2377</v>
      </c>
      <c r="XV6" t="s">
        <v>2731</v>
      </c>
      <c r="XW6" s="170" t="s">
        <v>2692</v>
      </c>
      <c r="XY6" s="1">
        <v>0.44928240740740738</v>
      </c>
      <c r="XZ6" s="1">
        <v>7.6793981481481477E-2</v>
      </c>
      <c r="YA6" s="1">
        <v>3.6203703703703703E-2</v>
      </c>
      <c r="YB6" s="1">
        <v>0.33627314814814818</v>
      </c>
      <c r="YC6">
        <v>240</v>
      </c>
      <c r="YD6">
        <v>16</v>
      </c>
      <c r="YE6">
        <v>256</v>
      </c>
      <c r="YF6">
        <v>3353</v>
      </c>
      <c r="YG6">
        <v>13</v>
      </c>
      <c r="YH6">
        <v>8</v>
      </c>
      <c r="YI6" s="38">
        <v>3374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 s="106">
        <v>3200</v>
      </c>
      <c r="YV6" s="175">
        <f t="shared" si="30"/>
        <v>105.4375</v>
      </c>
      <c r="YW6" s="170" t="s">
        <v>2377</v>
      </c>
      <c r="YX6" t="s">
        <v>2731</v>
      </c>
      <c r="YY6" s="170" t="s">
        <v>2692</v>
      </c>
      <c r="ZA6" s="1">
        <v>0.54648148148148146</v>
      </c>
      <c r="ZB6" s="1">
        <v>4.2604166666666665E-2</v>
      </c>
      <c r="ZC6" s="1">
        <v>0.11037037037037038</v>
      </c>
      <c r="ZD6" s="1">
        <v>0.39349537037037036</v>
      </c>
      <c r="ZE6">
        <v>141</v>
      </c>
      <c r="ZF6">
        <v>6</v>
      </c>
      <c r="ZG6">
        <v>147</v>
      </c>
      <c r="ZH6">
        <v>2087</v>
      </c>
      <c r="ZI6">
        <v>13</v>
      </c>
      <c r="ZJ6">
        <v>1</v>
      </c>
      <c r="ZK6" s="38">
        <v>2101</v>
      </c>
      <c r="ZL6">
        <v>0</v>
      </c>
      <c r="ZM6">
        <v>0</v>
      </c>
      <c r="ZN6">
        <v>0</v>
      </c>
      <c r="ZO6">
        <v>0</v>
      </c>
      <c r="ZP6">
        <v>1</v>
      </c>
      <c r="ZQ6">
        <v>1</v>
      </c>
      <c r="ZR6">
        <v>40</v>
      </c>
      <c r="ZS6">
        <v>1</v>
      </c>
      <c r="ZT6">
        <v>0</v>
      </c>
      <c r="ZU6">
        <v>41</v>
      </c>
      <c r="ZV6">
        <v>97.56</v>
      </c>
      <c r="ZW6" s="106">
        <v>2400</v>
      </c>
      <c r="ZX6" s="175">
        <f t="shared" si="23"/>
        <v>87.541666666666657</v>
      </c>
      <c r="ZY6" s="170" t="s">
        <v>2377</v>
      </c>
      <c r="ZZ6" t="s">
        <v>2731</v>
      </c>
      <c r="AAA6" s="170" t="s">
        <v>2692</v>
      </c>
      <c r="AAC6" s="1">
        <v>0</v>
      </c>
      <c r="AAD6" s="1">
        <v>0</v>
      </c>
      <c r="AAE6" s="1">
        <v>0</v>
      </c>
      <c r="AAF6" s="1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 s="38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 s="106"/>
      <c r="AAZ6" s="175" t="e">
        <f t="shared" si="31"/>
        <v>#DIV/0!</v>
      </c>
      <c r="ABA6" s="170" t="s">
        <v>2377</v>
      </c>
      <c r="ABB6" t="s">
        <v>2731</v>
      </c>
      <c r="ABC6" s="170" t="s">
        <v>2692</v>
      </c>
      <c r="ABE6" s="1">
        <v>0.33091435185185186</v>
      </c>
      <c r="ABF6" s="1">
        <v>6.3125000000000001E-2</v>
      </c>
      <c r="ABG6" s="1">
        <v>9.9884259259259266E-3</v>
      </c>
      <c r="ABH6" s="1">
        <v>0.26777777777777778</v>
      </c>
      <c r="ABI6">
        <v>208</v>
      </c>
      <c r="ABJ6">
        <v>11</v>
      </c>
      <c r="ABK6">
        <v>219</v>
      </c>
      <c r="ABL6">
        <v>2142</v>
      </c>
      <c r="ABM6">
        <v>9</v>
      </c>
      <c r="ABN6">
        <v>3</v>
      </c>
      <c r="ABO6" s="38">
        <v>2154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 s="106">
        <v>3200</v>
      </c>
      <c r="ACB6" s="175">
        <f t="shared" si="24"/>
        <v>67.3125</v>
      </c>
    </row>
    <row r="7" spans="1:756">
      <c r="A7" s="170" t="s">
        <v>2238</v>
      </c>
      <c r="B7" s="170" t="s">
        <v>2736</v>
      </c>
      <c r="C7" s="170" t="s">
        <v>2692</v>
      </c>
      <c r="E7" s="1">
        <v>0.5034953703703704</v>
      </c>
      <c r="F7" s="1">
        <v>0.13041666666666665</v>
      </c>
      <c r="G7" s="1">
        <v>5.092592592592593E-2</v>
      </c>
      <c r="H7" s="1">
        <v>0.32215277777777779</v>
      </c>
      <c r="I7">
        <v>374</v>
      </c>
      <c r="J7">
        <v>125</v>
      </c>
      <c r="K7">
        <v>499</v>
      </c>
      <c r="L7">
        <v>1178</v>
      </c>
      <c r="M7">
        <v>146</v>
      </c>
      <c r="N7">
        <v>53</v>
      </c>
      <c r="O7">
        <v>1377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s="106">
        <v>2400</v>
      </c>
      <c r="AB7" s="175">
        <f t="shared" si="0"/>
        <v>57.375</v>
      </c>
      <c r="AC7" s="170" t="s">
        <v>2238</v>
      </c>
      <c r="AD7" s="170" t="s">
        <v>2736</v>
      </c>
      <c r="AE7" s="170" t="s">
        <v>2692</v>
      </c>
      <c r="AG7" s="1">
        <v>0</v>
      </c>
      <c r="AH7" s="1">
        <v>0</v>
      </c>
      <c r="AI7" s="1">
        <v>0</v>
      </c>
      <c r="AJ7" s="1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06"/>
      <c r="BD7" s="175"/>
      <c r="BE7" s="170" t="s">
        <v>2238</v>
      </c>
      <c r="BF7" s="170" t="s">
        <v>2736</v>
      </c>
      <c r="BG7" s="170" t="s">
        <v>2692</v>
      </c>
      <c r="BI7" s="1">
        <v>0.40763888888888888</v>
      </c>
      <c r="BJ7" s="1">
        <v>0.18633101851851852</v>
      </c>
      <c r="BK7" s="1">
        <v>4.0960648148148149E-2</v>
      </c>
      <c r="BL7" s="1">
        <v>0.18033564814814815</v>
      </c>
      <c r="BM7">
        <v>611</v>
      </c>
      <c r="BN7">
        <v>193</v>
      </c>
      <c r="BO7">
        <v>804</v>
      </c>
      <c r="BP7">
        <v>2280</v>
      </c>
      <c r="BQ7">
        <v>216</v>
      </c>
      <c r="BR7">
        <v>67</v>
      </c>
      <c r="BS7">
        <v>2563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 s="106">
        <v>2400</v>
      </c>
      <c r="CF7" s="175">
        <f t="shared" si="1"/>
        <v>106.79166666666666</v>
      </c>
      <c r="CG7" s="170" t="s">
        <v>2238</v>
      </c>
      <c r="CH7" s="170" t="s">
        <v>2737</v>
      </c>
      <c r="CI7" s="170" t="s">
        <v>2692</v>
      </c>
      <c r="CK7" s="1">
        <v>0.28888888888888892</v>
      </c>
      <c r="CL7" s="1">
        <v>0.12238425925925926</v>
      </c>
      <c r="CM7" s="1">
        <v>4.7141203703703706E-2</v>
      </c>
      <c r="CN7" s="1">
        <v>0.11934027777777778</v>
      </c>
      <c r="CO7">
        <v>190</v>
      </c>
      <c r="CP7">
        <v>66</v>
      </c>
      <c r="CQ7">
        <v>256</v>
      </c>
      <c r="CR7">
        <v>2463</v>
      </c>
      <c r="CS7">
        <v>105</v>
      </c>
      <c r="CT7">
        <v>45</v>
      </c>
      <c r="CU7">
        <v>2613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s="106">
        <v>823</v>
      </c>
      <c r="DH7" s="175">
        <f t="shared" si="2"/>
        <v>317.49696233292832</v>
      </c>
      <c r="DI7" s="170" t="s">
        <v>2238</v>
      </c>
      <c r="DJ7" s="170" t="s">
        <v>2737</v>
      </c>
      <c r="DK7" s="170" t="s">
        <v>2692</v>
      </c>
      <c r="DM7" s="1">
        <v>0.18711805555555558</v>
      </c>
      <c r="DN7" s="1">
        <v>5.9513888888888887E-2</v>
      </c>
      <c r="DO7" s="1">
        <v>1.1064814814814814E-2</v>
      </c>
      <c r="DP7" s="1">
        <v>0.11651620370370371</v>
      </c>
      <c r="DQ7">
        <v>188</v>
      </c>
      <c r="DR7">
        <v>37</v>
      </c>
      <c r="DS7">
        <v>225</v>
      </c>
      <c r="DT7">
        <v>585</v>
      </c>
      <c r="DU7">
        <v>37</v>
      </c>
      <c r="DV7">
        <v>14</v>
      </c>
      <c r="DW7">
        <v>636</v>
      </c>
      <c r="DX7">
        <v>0</v>
      </c>
      <c r="DY7">
        <v>0</v>
      </c>
      <c r="DZ7">
        <v>0</v>
      </c>
      <c r="EA7">
        <v>4</v>
      </c>
      <c r="EB7">
        <v>0</v>
      </c>
      <c r="EC7">
        <v>4</v>
      </c>
      <c r="ED7">
        <v>52</v>
      </c>
      <c r="EE7">
        <v>0</v>
      </c>
      <c r="EF7">
        <v>0</v>
      </c>
      <c r="EG7">
        <v>52</v>
      </c>
      <c r="EH7">
        <v>100</v>
      </c>
      <c r="EI7" s="106">
        <v>823</v>
      </c>
      <c r="EJ7" s="175">
        <f t="shared" si="3"/>
        <v>77.278250303766711</v>
      </c>
      <c r="EK7" s="170" t="s">
        <v>2238</v>
      </c>
      <c r="EL7" t="s">
        <v>2731</v>
      </c>
      <c r="EM7" s="170" t="s">
        <v>2692</v>
      </c>
      <c r="EO7" s="1">
        <v>0.44105324074074076</v>
      </c>
      <c r="EP7" s="1">
        <v>0.17640046296296297</v>
      </c>
      <c r="EQ7" s="1">
        <v>3.9247685185185184E-2</v>
      </c>
      <c r="ER7" s="1">
        <v>0.22538194444444445</v>
      </c>
      <c r="ES7">
        <v>213</v>
      </c>
      <c r="ET7">
        <v>88</v>
      </c>
      <c r="EU7">
        <v>301</v>
      </c>
      <c r="EV7">
        <v>2861</v>
      </c>
      <c r="EW7">
        <v>116</v>
      </c>
      <c r="EX7">
        <v>43</v>
      </c>
      <c r="EY7">
        <v>3020</v>
      </c>
      <c r="EZ7">
        <v>0</v>
      </c>
      <c r="FA7">
        <v>0</v>
      </c>
      <c r="FB7">
        <v>0</v>
      </c>
      <c r="FC7">
        <v>14</v>
      </c>
      <c r="FD7">
        <v>3</v>
      </c>
      <c r="FE7">
        <v>17</v>
      </c>
      <c r="FF7">
        <v>312</v>
      </c>
      <c r="FG7">
        <v>7</v>
      </c>
      <c r="FH7">
        <v>3</v>
      </c>
      <c r="FI7">
        <v>322</v>
      </c>
      <c r="FJ7">
        <v>96.89</v>
      </c>
      <c r="FK7" s="106">
        <v>3200</v>
      </c>
      <c r="FL7" s="175">
        <f t="shared" si="4"/>
        <v>94.375</v>
      </c>
      <c r="FM7" s="170" t="s">
        <v>2238</v>
      </c>
      <c r="FN7" t="s">
        <v>2731</v>
      </c>
      <c r="FO7" s="170" t="s">
        <v>2692</v>
      </c>
      <c r="FQ7" s="1">
        <v>0.54137731481481477</v>
      </c>
      <c r="FR7" s="1">
        <v>0.18912037037037036</v>
      </c>
      <c r="FS7" s="1">
        <v>0.10375000000000001</v>
      </c>
      <c r="FT7" s="1">
        <v>0.24849537037037037</v>
      </c>
      <c r="FU7">
        <v>163</v>
      </c>
      <c r="FV7">
        <v>95</v>
      </c>
      <c r="FW7">
        <v>258</v>
      </c>
      <c r="FX7">
        <v>3151</v>
      </c>
      <c r="FY7">
        <v>186</v>
      </c>
      <c r="FZ7">
        <v>73</v>
      </c>
      <c r="GA7">
        <v>3410</v>
      </c>
      <c r="GB7">
        <v>0</v>
      </c>
      <c r="GC7">
        <v>0</v>
      </c>
      <c r="GD7">
        <v>0</v>
      </c>
      <c r="GE7">
        <v>13</v>
      </c>
      <c r="GF7">
        <v>0</v>
      </c>
      <c r="GG7">
        <v>13</v>
      </c>
      <c r="GH7">
        <v>639</v>
      </c>
      <c r="GI7">
        <v>0</v>
      </c>
      <c r="GJ7">
        <v>0</v>
      </c>
      <c r="GK7">
        <v>639</v>
      </c>
      <c r="GL7">
        <v>100</v>
      </c>
      <c r="GM7" s="106">
        <v>3200</v>
      </c>
      <c r="GN7" s="175">
        <f t="shared" si="5"/>
        <v>106.5625</v>
      </c>
      <c r="GO7" s="170" t="s">
        <v>2238</v>
      </c>
      <c r="GP7" t="s">
        <v>2731</v>
      </c>
      <c r="GQ7" s="170" t="s">
        <v>2692</v>
      </c>
      <c r="GS7" s="1">
        <v>0.56373842592592593</v>
      </c>
      <c r="GT7" s="1">
        <v>0.1996064814814815</v>
      </c>
      <c r="GU7" s="1">
        <v>8.7233796296296295E-2</v>
      </c>
      <c r="GV7" s="1">
        <v>0.27688657407407408</v>
      </c>
      <c r="GW7">
        <v>223</v>
      </c>
      <c r="GX7">
        <v>89</v>
      </c>
      <c r="GY7">
        <v>312</v>
      </c>
      <c r="GZ7">
        <v>3009</v>
      </c>
      <c r="HA7">
        <v>172</v>
      </c>
      <c r="HB7">
        <v>45</v>
      </c>
      <c r="HC7">
        <v>3226</v>
      </c>
      <c r="HD7">
        <v>0</v>
      </c>
      <c r="HE7">
        <v>0</v>
      </c>
      <c r="HF7">
        <v>0</v>
      </c>
      <c r="HG7">
        <v>0</v>
      </c>
      <c r="HH7">
        <v>1</v>
      </c>
      <c r="HI7">
        <v>1</v>
      </c>
      <c r="HJ7">
        <v>78</v>
      </c>
      <c r="HK7">
        <v>3</v>
      </c>
      <c r="HL7">
        <v>0</v>
      </c>
      <c r="HM7">
        <v>81</v>
      </c>
      <c r="HN7">
        <v>96.3</v>
      </c>
      <c r="HO7" s="106">
        <v>3200</v>
      </c>
      <c r="HP7" s="175">
        <f t="shared" si="6"/>
        <v>100.8125</v>
      </c>
      <c r="HQ7" s="170" t="s">
        <v>2238</v>
      </c>
      <c r="HR7" t="s">
        <v>2731</v>
      </c>
      <c r="HS7" s="170" t="s">
        <v>2692</v>
      </c>
      <c r="HU7" s="1">
        <v>0.37593750000000004</v>
      </c>
      <c r="HV7" s="1">
        <v>0.12627314814814813</v>
      </c>
      <c r="HW7" s="1">
        <v>0.11813657407407407</v>
      </c>
      <c r="HX7" s="1">
        <v>0.13152777777777777</v>
      </c>
      <c r="HY7">
        <v>160</v>
      </c>
      <c r="HZ7">
        <v>69</v>
      </c>
      <c r="IA7">
        <v>229</v>
      </c>
      <c r="IB7">
        <v>1636</v>
      </c>
      <c r="IC7">
        <v>112</v>
      </c>
      <c r="ID7">
        <v>20</v>
      </c>
      <c r="IE7">
        <v>1768</v>
      </c>
      <c r="IF7">
        <v>0</v>
      </c>
      <c r="IG7">
        <v>0</v>
      </c>
      <c r="IH7">
        <v>0</v>
      </c>
      <c r="II7">
        <v>4</v>
      </c>
      <c r="IJ7">
        <v>1</v>
      </c>
      <c r="IK7">
        <v>5</v>
      </c>
      <c r="IL7">
        <v>241</v>
      </c>
      <c r="IM7">
        <v>2</v>
      </c>
      <c r="IN7">
        <v>0</v>
      </c>
      <c r="IO7">
        <v>243</v>
      </c>
      <c r="IP7">
        <v>99.18</v>
      </c>
      <c r="IQ7" s="106">
        <v>3200</v>
      </c>
      <c r="IR7" s="175">
        <f t="shared" si="7"/>
        <v>55.25</v>
      </c>
      <c r="IS7" s="170" t="s">
        <v>2238</v>
      </c>
      <c r="IT7" t="s">
        <v>2731</v>
      </c>
      <c r="IU7" s="170" t="s">
        <v>2692</v>
      </c>
      <c r="IW7" s="1" t="e">
        <v>#N/A</v>
      </c>
      <c r="IX7" s="1" t="e">
        <v>#N/A</v>
      </c>
      <c r="IY7" s="1" t="e">
        <v>#N/A</v>
      </c>
      <c r="IZ7" s="1" t="e">
        <v>#N/A</v>
      </c>
      <c r="JA7" t="e">
        <v>#N/A</v>
      </c>
      <c r="JB7" t="e">
        <v>#N/A</v>
      </c>
      <c r="JC7" t="e">
        <v>#N/A</v>
      </c>
      <c r="JD7" t="e">
        <v>#N/A</v>
      </c>
      <c r="JE7" t="e">
        <v>#N/A</v>
      </c>
      <c r="JF7" t="e">
        <v>#N/A</v>
      </c>
      <c r="JG7" s="38" t="e">
        <v>#N/A</v>
      </c>
      <c r="JH7" t="e">
        <v>#N/A</v>
      </c>
      <c r="JI7" t="e">
        <v>#N/A</v>
      </c>
      <c r="JJ7" t="e">
        <v>#N/A</v>
      </c>
      <c r="JK7" t="e">
        <v>#N/A</v>
      </c>
      <c r="JL7" t="e">
        <v>#N/A</v>
      </c>
      <c r="JM7" t="e">
        <v>#N/A</v>
      </c>
      <c r="JN7" t="e">
        <v>#N/A</v>
      </c>
      <c r="JO7" t="e">
        <v>#N/A</v>
      </c>
      <c r="JP7" t="e">
        <v>#N/A</v>
      </c>
      <c r="JQ7" t="e">
        <v>#N/A</v>
      </c>
      <c r="JR7" t="e">
        <v>#N/A</v>
      </c>
      <c r="JS7" s="106"/>
      <c r="JT7" s="175"/>
      <c r="JU7" s="170" t="s">
        <v>2238</v>
      </c>
      <c r="JV7" t="s">
        <v>2731</v>
      </c>
      <c r="JW7" s="170" t="s">
        <v>2692</v>
      </c>
      <c r="JY7" s="1">
        <v>0.14836805555555554</v>
      </c>
      <c r="JZ7" s="1">
        <v>6.9606481481481478E-2</v>
      </c>
      <c r="KA7" s="1">
        <v>2.494212962962963E-2</v>
      </c>
      <c r="KB7" s="1">
        <v>7.8750000000000001E-2</v>
      </c>
      <c r="KC7">
        <v>79</v>
      </c>
      <c r="KD7">
        <v>35</v>
      </c>
      <c r="KE7">
        <v>114</v>
      </c>
      <c r="KF7">
        <v>1618</v>
      </c>
      <c r="KG7">
        <v>29</v>
      </c>
      <c r="KH7">
        <v>27</v>
      </c>
      <c r="KI7" s="38">
        <v>1674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106"/>
      <c r="KV7" s="175"/>
      <c r="KW7" s="170" t="s">
        <v>2238</v>
      </c>
      <c r="KX7" t="s">
        <v>2731</v>
      </c>
      <c r="KY7" s="170" t="s">
        <v>2692</v>
      </c>
      <c r="LA7" s="1">
        <v>0.33906249999999999</v>
      </c>
      <c r="LB7" s="1">
        <v>0.13420138888888888</v>
      </c>
      <c r="LC7" s="1">
        <v>8.9513888888888893E-2</v>
      </c>
      <c r="LD7" s="1">
        <v>0.11532407407407408</v>
      </c>
      <c r="LE7">
        <v>302</v>
      </c>
      <c r="LF7">
        <v>81</v>
      </c>
      <c r="LG7">
        <v>383</v>
      </c>
      <c r="LH7">
        <v>2449</v>
      </c>
      <c r="LI7">
        <v>61</v>
      </c>
      <c r="LJ7">
        <v>40</v>
      </c>
      <c r="LK7" s="38">
        <v>2550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 s="106">
        <v>3200</v>
      </c>
      <c r="LX7" s="175">
        <f t="shared" ref="LX7" si="38">LK7/LW7*100</f>
        <v>79.6875</v>
      </c>
      <c r="LY7" s="170" t="s">
        <v>2238</v>
      </c>
      <c r="LZ7" t="s">
        <v>2731</v>
      </c>
      <c r="MA7" s="170" t="s">
        <v>2692</v>
      </c>
      <c r="MC7" s="1">
        <v>0.29018518518518516</v>
      </c>
      <c r="MD7" s="1">
        <v>1.6481481481481482E-2</v>
      </c>
      <c r="ME7" s="1">
        <v>0.15349537037037037</v>
      </c>
      <c r="MF7" s="1">
        <v>0.12020833333333332</v>
      </c>
      <c r="MG7">
        <v>48</v>
      </c>
      <c r="MH7">
        <v>15</v>
      </c>
      <c r="MI7">
        <v>63</v>
      </c>
      <c r="MJ7">
        <v>406</v>
      </c>
      <c r="MK7">
        <v>13</v>
      </c>
      <c r="ML7">
        <v>9</v>
      </c>
      <c r="MM7" s="38">
        <v>428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 s="106">
        <v>3200</v>
      </c>
      <c r="MZ7" s="175">
        <f t="shared" ref="MZ7" si="39">MM7/MY7*100</f>
        <v>13.375</v>
      </c>
      <c r="NA7" s="170" t="s">
        <v>2238</v>
      </c>
      <c r="NB7" t="s">
        <v>2731</v>
      </c>
      <c r="NC7" s="170" t="s">
        <v>2692</v>
      </c>
      <c r="NE7" s="1">
        <v>0.47716435185185185</v>
      </c>
      <c r="NF7" s="1">
        <v>0.1241087962962963</v>
      </c>
      <c r="NG7" s="1">
        <v>5.5150462962962964E-2</v>
      </c>
      <c r="NH7" s="1">
        <v>0.29789351851851853</v>
      </c>
      <c r="NI7">
        <v>307</v>
      </c>
      <c r="NJ7">
        <v>55</v>
      </c>
      <c r="NK7">
        <v>362</v>
      </c>
      <c r="NL7">
        <v>2924</v>
      </c>
      <c r="NM7">
        <v>57</v>
      </c>
      <c r="NN7">
        <v>27</v>
      </c>
      <c r="NO7" s="38">
        <v>3008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 s="106">
        <v>3200</v>
      </c>
      <c r="OB7" s="175">
        <f t="shared" ref="OB7" si="40">NO7/OA7*100</f>
        <v>94</v>
      </c>
      <c r="OC7" s="170" t="s">
        <v>2238</v>
      </c>
      <c r="OD7" t="s">
        <v>2731</v>
      </c>
      <c r="OE7" s="170" t="s">
        <v>2692</v>
      </c>
      <c r="OG7" s="1">
        <v>0.33443287037037034</v>
      </c>
      <c r="OH7" s="1">
        <v>0.14958333333333332</v>
      </c>
      <c r="OI7" s="1">
        <v>4.4236111111111115E-2</v>
      </c>
      <c r="OJ7" s="1">
        <v>0.14059027777777777</v>
      </c>
      <c r="OK7">
        <v>183</v>
      </c>
      <c r="OL7">
        <v>66</v>
      </c>
      <c r="OM7">
        <v>249</v>
      </c>
      <c r="ON7">
        <v>3335</v>
      </c>
      <c r="OO7">
        <v>55</v>
      </c>
      <c r="OP7">
        <v>38</v>
      </c>
      <c r="OQ7" s="38">
        <v>3428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 s="106">
        <v>3200</v>
      </c>
      <c r="PD7" s="175">
        <f t="shared" si="36"/>
        <v>107.125</v>
      </c>
      <c r="PE7" s="170" t="s">
        <v>2238</v>
      </c>
      <c r="PF7" t="s">
        <v>2731</v>
      </c>
      <c r="PG7" s="170" t="s">
        <v>2692</v>
      </c>
      <c r="PI7" s="1">
        <v>0.38008101851851855</v>
      </c>
      <c r="PJ7" s="1">
        <v>0.16387731481481482</v>
      </c>
      <c r="PK7" s="1">
        <v>7.6215277777777771E-2</v>
      </c>
      <c r="PL7" s="1">
        <v>0.13997685185185185</v>
      </c>
      <c r="PM7">
        <v>327</v>
      </c>
      <c r="PN7">
        <v>76</v>
      </c>
      <c r="PO7">
        <v>403</v>
      </c>
      <c r="PP7">
        <v>3154</v>
      </c>
      <c r="PQ7">
        <v>110</v>
      </c>
      <c r="PR7">
        <v>41</v>
      </c>
      <c r="PS7" s="38">
        <v>3305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 s="106">
        <v>3200</v>
      </c>
      <c r="QF7" s="175">
        <f t="shared" si="37"/>
        <v>103.28124999999999</v>
      </c>
      <c r="QG7" s="170" t="s">
        <v>2238</v>
      </c>
      <c r="QH7" t="s">
        <v>2731</v>
      </c>
      <c r="QI7" s="170" t="s">
        <v>2692</v>
      </c>
      <c r="QK7" s="1">
        <v>0.50707175925925929</v>
      </c>
      <c r="QL7" s="1">
        <v>0.21123842592592593</v>
      </c>
      <c r="QM7" s="1">
        <v>0.12468749999999999</v>
      </c>
      <c r="QN7" s="1">
        <v>0.29582175925925924</v>
      </c>
      <c r="QO7">
        <v>444</v>
      </c>
      <c r="QP7">
        <v>102</v>
      </c>
      <c r="QQ7">
        <v>546</v>
      </c>
      <c r="QR7">
        <v>4194</v>
      </c>
      <c r="QS7">
        <v>136</v>
      </c>
      <c r="QT7">
        <v>59</v>
      </c>
      <c r="QU7" s="38">
        <v>4389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 s="106">
        <v>3200</v>
      </c>
      <c r="RH7" s="175">
        <f t="shared" si="15"/>
        <v>137.15625</v>
      </c>
      <c r="RI7" s="170" t="s">
        <v>2238</v>
      </c>
      <c r="RJ7" t="s">
        <v>2731</v>
      </c>
      <c r="RK7" s="170" t="s">
        <v>2692</v>
      </c>
      <c r="RM7" s="1">
        <v>0.37302083333333336</v>
      </c>
      <c r="RN7" s="1">
        <v>0.14694444444444446</v>
      </c>
      <c r="RO7" s="1">
        <v>4.3240740740740739E-2</v>
      </c>
      <c r="RP7" s="1">
        <v>0.18282407407407408</v>
      </c>
      <c r="RQ7">
        <v>416</v>
      </c>
      <c r="RR7">
        <v>62</v>
      </c>
      <c r="RS7">
        <v>478</v>
      </c>
      <c r="RT7">
        <v>3295</v>
      </c>
      <c r="RU7">
        <v>52</v>
      </c>
      <c r="RV7">
        <v>39</v>
      </c>
      <c r="RW7" s="38">
        <v>3386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 s="106">
        <v>3200</v>
      </c>
      <c r="SJ7" s="175">
        <f t="shared" si="16"/>
        <v>105.8125</v>
      </c>
      <c r="SK7" s="170" t="s">
        <v>2238</v>
      </c>
      <c r="SL7" t="s">
        <v>2731</v>
      </c>
      <c r="SM7" s="170" t="s">
        <v>2692</v>
      </c>
      <c r="SO7" s="1">
        <v>0.37624999999999997</v>
      </c>
      <c r="SP7" s="1">
        <v>0.14023148148148148</v>
      </c>
      <c r="SQ7" s="1">
        <v>5.6747685185185186E-2</v>
      </c>
      <c r="SR7" s="1">
        <v>0.17924768518518519</v>
      </c>
      <c r="SS7">
        <v>390</v>
      </c>
      <c r="ST7">
        <v>74</v>
      </c>
      <c r="SU7">
        <v>464</v>
      </c>
      <c r="SV7">
        <v>3130</v>
      </c>
      <c r="SW7">
        <v>65</v>
      </c>
      <c r="SX7">
        <v>42</v>
      </c>
      <c r="SY7" s="38">
        <v>3237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 s="106">
        <v>3200</v>
      </c>
      <c r="TL7" s="175">
        <f t="shared" si="17"/>
        <v>101.15624999999999</v>
      </c>
      <c r="TM7" s="170" t="s">
        <v>2238</v>
      </c>
      <c r="TN7" t="s">
        <v>2731</v>
      </c>
      <c r="TO7" s="170" t="s">
        <v>2692</v>
      </c>
      <c r="TQ7" s="1">
        <v>0.13314814814814815</v>
      </c>
      <c r="TR7" s="1">
        <v>6.4594907407407406E-2</v>
      </c>
      <c r="TS7" s="1">
        <v>1.3101851851851852E-2</v>
      </c>
      <c r="TT7" s="1">
        <v>5.543981481481481E-2</v>
      </c>
      <c r="TU7">
        <v>132</v>
      </c>
      <c r="TV7">
        <v>44</v>
      </c>
      <c r="TW7">
        <v>176</v>
      </c>
      <c r="TX7">
        <v>1203</v>
      </c>
      <c r="TY7">
        <v>29</v>
      </c>
      <c r="TZ7">
        <v>31</v>
      </c>
      <c r="UA7" s="38">
        <v>1263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 s="106">
        <v>3200</v>
      </c>
      <c r="UN7" s="175">
        <f t="shared" si="18"/>
        <v>39.46875</v>
      </c>
      <c r="UO7" s="170" t="s">
        <v>2238</v>
      </c>
      <c r="UP7" t="s">
        <v>2731</v>
      </c>
      <c r="UQ7" s="170" t="s">
        <v>2692</v>
      </c>
      <c r="US7" s="1">
        <v>0</v>
      </c>
      <c r="UT7" s="1">
        <v>0</v>
      </c>
      <c r="UU7" s="1">
        <v>0</v>
      </c>
      <c r="UV7" s="1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 s="38">
        <v>0</v>
      </c>
      <c r="VD7">
        <v>0</v>
      </c>
      <c r="VE7">
        <v>0</v>
      </c>
      <c r="VF7">
        <v>0</v>
      </c>
      <c r="VG7">
        <v>1</v>
      </c>
      <c r="VH7">
        <v>1</v>
      </c>
      <c r="VI7">
        <v>2</v>
      </c>
      <c r="VJ7">
        <v>42</v>
      </c>
      <c r="VK7">
        <v>2</v>
      </c>
      <c r="VL7">
        <v>0</v>
      </c>
      <c r="VM7">
        <v>44</v>
      </c>
      <c r="VN7">
        <v>95.45</v>
      </c>
      <c r="VO7" s="106">
        <v>3200</v>
      </c>
      <c r="VP7" s="175">
        <f t="shared" si="19"/>
        <v>0</v>
      </c>
      <c r="VQ7" s="170" t="s">
        <v>2238</v>
      </c>
      <c r="VR7" t="s">
        <v>2731</v>
      </c>
      <c r="VS7" s="170" t="s">
        <v>2692</v>
      </c>
      <c r="VU7" s="1">
        <v>0.26655092592592594</v>
      </c>
      <c r="VV7" s="1">
        <v>0.12922453703703704</v>
      </c>
      <c r="VW7" s="1">
        <v>6.0740740740740741E-2</v>
      </c>
      <c r="VX7" s="1">
        <v>0.13731481481481481</v>
      </c>
      <c r="VY7">
        <v>46</v>
      </c>
      <c r="VZ7">
        <v>77</v>
      </c>
      <c r="WA7">
        <v>123</v>
      </c>
      <c r="WB7">
        <v>3299</v>
      </c>
      <c r="WC7">
        <v>85</v>
      </c>
      <c r="WD7">
        <v>75</v>
      </c>
      <c r="WE7" s="38">
        <v>3459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 s="106">
        <v>3200</v>
      </c>
      <c r="WR7" s="175">
        <f t="shared" si="20"/>
        <v>108.09375000000001</v>
      </c>
      <c r="WS7" s="170" t="s">
        <v>2238</v>
      </c>
      <c r="WT7" t="s">
        <v>2731</v>
      </c>
      <c r="WU7" s="170" t="s">
        <v>2692</v>
      </c>
      <c r="WW7" s="1">
        <v>0.35325231481481478</v>
      </c>
      <c r="WX7" s="1">
        <v>0.13480324074074074</v>
      </c>
      <c r="WY7" s="1">
        <v>0.12204861111111111</v>
      </c>
      <c r="WZ7" s="1">
        <v>9.6400462962962966E-2</v>
      </c>
      <c r="XA7">
        <v>119</v>
      </c>
      <c r="XB7">
        <v>87</v>
      </c>
      <c r="XC7">
        <v>206</v>
      </c>
      <c r="XD7">
        <v>3152</v>
      </c>
      <c r="XE7">
        <v>68</v>
      </c>
      <c r="XF7">
        <v>65</v>
      </c>
      <c r="XG7" s="38">
        <v>3285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 s="106">
        <v>3200</v>
      </c>
      <c r="XT7" s="175">
        <f t="shared" si="21"/>
        <v>102.65625</v>
      </c>
      <c r="XU7" s="170" t="s">
        <v>2238</v>
      </c>
      <c r="XV7" t="s">
        <v>2731</v>
      </c>
      <c r="XW7" s="170" t="s">
        <v>2692</v>
      </c>
      <c r="XY7" s="1">
        <v>0.3654513888888889</v>
      </c>
      <c r="XZ7" s="1">
        <v>0.1290162037037037</v>
      </c>
      <c r="YA7" s="1">
        <v>4.8159722222222222E-2</v>
      </c>
      <c r="YB7" s="1">
        <v>0.1882638888888889</v>
      </c>
      <c r="YC7">
        <v>190</v>
      </c>
      <c r="YD7">
        <v>62</v>
      </c>
      <c r="YE7">
        <v>252</v>
      </c>
      <c r="YF7">
        <v>3421</v>
      </c>
      <c r="YG7">
        <v>47</v>
      </c>
      <c r="YH7">
        <v>51</v>
      </c>
      <c r="YI7" s="38">
        <v>3519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 s="106">
        <v>3200</v>
      </c>
      <c r="YV7" s="175">
        <f t="shared" si="30"/>
        <v>109.96875</v>
      </c>
      <c r="YW7" s="170" t="s">
        <v>2238</v>
      </c>
      <c r="YX7" t="s">
        <v>2731</v>
      </c>
      <c r="YY7" s="170" t="s">
        <v>2692</v>
      </c>
      <c r="ZA7" s="1">
        <v>0.28057870370370369</v>
      </c>
      <c r="ZB7" s="1">
        <v>8.3229166666666674E-2</v>
      </c>
      <c r="ZC7" s="1">
        <v>4.5150462962962962E-2</v>
      </c>
      <c r="ZD7" s="1">
        <v>0.1521875</v>
      </c>
      <c r="ZE7">
        <v>72</v>
      </c>
      <c r="ZF7">
        <v>38</v>
      </c>
      <c r="ZG7">
        <v>110</v>
      </c>
      <c r="ZH7">
        <v>2584</v>
      </c>
      <c r="ZI7">
        <v>49</v>
      </c>
      <c r="ZJ7">
        <v>26</v>
      </c>
      <c r="ZK7" s="38">
        <v>2659</v>
      </c>
      <c r="ZL7">
        <v>0</v>
      </c>
      <c r="ZM7">
        <v>0</v>
      </c>
      <c r="ZN7">
        <v>0</v>
      </c>
      <c r="ZO7">
        <v>0</v>
      </c>
      <c r="ZP7">
        <v>1</v>
      </c>
      <c r="ZQ7">
        <v>1</v>
      </c>
      <c r="ZR7">
        <v>15</v>
      </c>
      <c r="ZS7">
        <v>2</v>
      </c>
      <c r="ZT7">
        <v>0</v>
      </c>
      <c r="ZU7">
        <v>17</v>
      </c>
      <c r="ZV7">
        <v>88.24</v>
      </c>
      <c r="ZW7" s="106">
        <v>2400</v>
      </c>
      <c r="ZX7" s="175">
        <f t="shared" si="23"/>
        <v>110.79166666666667</v>
      </c>
      <c r="ZY7" s="170" t="s">
        <v>2238</v>
      </c>
      <c r="ZZ7" t="s">
        <v>2731</v>
      </c>
      <c r="AAA7" s="170" t="s">
        <v>2692</v>
      </c>
      <c r="AAC7" s="1">
        <v>0</v>
      </c>
      <c r="AAD7" s="1">
        <v>0</v>
      </c>
      <c r="AAE7" s="1">
        <v>0</v>
      </c>
      <c r="AAF7" s="1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 s="38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 s="106"/>
      <c r="AAZ7" s="175" t="e">
        <f t="shared" si="31"/>
        <v>#DIV/0!</v>
      </c>
      <c r="ABA7" s="170" t="s">
        <v>2238</v>
      </c>
      <c r="ABB7" t="s">
        <v>2731</v>
      </c>
      <c r="ABC7" s="170" t="s">
        <v>2692</v>
      </c>
      <c r="ABE7" s="1" t="e">
        <v>#N/A</v>
      </c>
      <c r="ABF7" s="1" t="e">
        <v>#N/A</v>
      </c>
      <c r="ABG7" s="1" t="e">
        <v>#N/A</v>
      </c>
      <c r="ABH7" s="1" t="e">
        <v>#N/A</v>
      </c>
      <c r="ABI7" t="e">
        <v>#N/A</v>
      </c>
      <c r="ABJ7" t="e">
        <v>#N/A</v>
      </c>
      <c r="ABK7" t="e">
        <v>#N/A</v>
      </c>
      <c r="ABL7" t="e">
        <v>#N/A</v>
      </c>
      <c r="ABM7" t="e">
        <v>#N/A</v>
      </c>
      <c r="ABN7" t="e">
        <v>#N/A</v>
      </c>
      <c r="ABO7" s="38" t="e">
        <v>#N/A</v>
      </c>
      <c r="ABP7" t="e">
        <v>#N/A</v>
      </c>
      <c r="ABQ7" t="e">
        <v>#N/A</v>
      </c>
      <c r="ABR7" t="e">
        <v>#N/A</v>
      </c>
      <c r="ABS7" t="e">
        <v>#N/A</v>
      </c>
      <c r="ABT7" t="e">
        <v>#N/A</v>
      </c>
      <c r="ABU7" t="e">
        <v>#N/A</v>
      </c>
      <c r="ABV7" t="e">
        <v>#N/A</v>
      </c>
      <c r="ABW7" t="e">
        <v>#N/A</v>
      </c>
      <c r="ABX7" t="e">
        <v>#N/A</v>
      </c>
      <c r="ABY7" t="e">
        <v>#N/A</v>
      </c>
      <c r="ABZ7" t="e">
        <v>#N/A</v>
      </c>
      <c r="ACA7" s="106"/>
      <c r="ACB7" s="175"/>
    </row>
    <row r="8" spans="1:756">
      <c r="A8" s="170" t="s">
        <v>2379</v>
      </c>
      <c r="B8" s="170" t="s">
        <v>2736</v>
      </c>
      <c r="C8" s="170" t="s">
        <v>2692</v>
      </c>
      <c r="E8" s="1">
        <v>0.23878472222222222</v>
      </c>
      <c r="F8" s="1">
        <v>0.14557870370370371</v>
      </c>
      <c r="G8" s="1">
        <v>3.8807870370370375E-2</v>
      </c>
      <c r="H8" s="1">
        <v>5.4386574074074073E-2</v>
      </c>
      <c r="I8">
        <v>777</v>
      </c>
      <c r="J8">
        <v>33</v>
      </c>
      <c r="K8">
        <v>810</v>
      </c>
      <c r="L8">
        <v>1700</v>
      </c>
      <c r="M8">
        <v>49</v>
      </c>
      <c r="N8">
        <v>7</v>
      </c>
      <c r="O8">
        <v>1756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06">
        <v>2400</v>
      </c>
      <c r="AB8" s="175">
        <f t="shared" si="0"/>
        <v>73.166666666666671</v>
      </c>
      <c r="AC8" s="170" t="s">
        <v>2379</v>
      </c>
      <c r="AD8" s="170" t="s">
        <v>2736</v>
      </c>
      <c r="AE8" s="170" t="s">
        <v>2692</v>
      </c>
      <c r="AG8" s="1">
        <v>3.3449074074074069E-2</v>
      </c>
      <c r="AH8" s="1">
        <v>2.3587962962962963E-2</v>
      </c>
      <c r="AI8" s="1">
        <v>5.185185185185185E-3</v>
      </c>
      <c r="AJ8" s="1">
        <v>4.6643518518518518E-3</v>
      </c>
      <c r="AK8">
        <v>147</v>
      </c>
      <c r="AL8">
        <v>10</v>
      </c>
      <c r="AM8">
        <v>157</v>
      </c>
      <c r="AN8">
        <v>261</v>
      </c>
      <c r="AO8">
        <v>17</v>
      </c>
      <c r="AP8">
        <v>2</v>
      </c>
      <c r="AQ8">
        <v>280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06"/>
      <c r="BD8" s="175"/>
      <c r="BE8" s="170" t="s">
        <v>2379</v>
      </c>
      <c r="BF8" s="170" t="s">
        <v>2737</v>
      </c>
      <c r="BG8" s="170" t="s">
        <v>2692</v>
      </c>
      <c r="BI8" s="1">
        <v>0.31569444444444444</v>
      </c>
      <c r="BJ8" s="1">
        <v>0.22981481481481481</v>
      </c>
      <c r="BK8" s="1">
        <v>7.4965277777777783E-2</v>
      </c>
      <c r="BL8" s="1">
        <v>1.091435185185185E-2</v>
      </c>
      <c r="BM8">
        <v>90</v>
      </c>
      <c r="BN8">
        <v>44</v>
      </c>
      <c r="BO8">
        <v>134</v>
      </c>
      <c r="BP8">
        <v>905</v>
      </c>
      <c r="BQ8">
        <v>52</v>
      </c>
      <c r="BR8">
        <v>32</v>
      </c>
      <c r="BS8">
        <v>989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 s="106">
        <v>823</v>
      </c>
      <c r="CF8" s="175">
        <f t="shared" si="1"/>
        <v>120.17010935601458</v>
      </c>
      <c r="CG8" s="170" t="s">
        <v>2379</v>
      </c>
      <c r="CH8" s="170" t="s">
        <v>2737</v>
      </c>
      <c r="CI8" s="170" t="s">
        <v>2692</v>
      </c>
      <c r="CK8" s="1">
        <v>0.28430555555555553</v>
      </c>
      <c r="CL8" s="1">
        <v>0.24802083333333333</v>
      </c>
      <c r="CM8" s="1">
        <v>1.9016203703703705E-2</v>
      </c>
      <c r="CN8" s="1">
        <v>1.7256944444444446E-2</v>
      </c>
      <c r="CO8">
        <v>131</v>
      </c>
      <c r="CP8">
        <v>58</v>
      </c>
      <c r="CQ8">
        <v>189</v>
      </c>
      <c r="CR8">
        <v>1547</v>
      </c>
      <c r="CS8">
        <v>74</v>
      </c>
      <c r="CT8">
        <v>29</v>
      </c>
      <c r="CU8">
        <v>1650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 s="106">
        <v>823</v>
      </c>
      <c r="DH8" s="175">
        <f t="shared" si="2"/>
        <v>200.48602673147022</v>
      </c>
      <c r="DI8" s="170" t="s">
        <v>2379</v>
      </c>
      <c r="DJ8" s="170" t="s">
        <v>2737</v>
      </c>
      <c r="DK8" s="170" t="s">
        <v>2692</v>
      </c>
      <c r="DM8" s="1">
        <v>0.40819444444444447</v>
      </c>
      <c r="DN8" s="1">
        <v>0.32972222222222219</v>
      </c>
      <c r="DO8" s="1">
        <v>4.2141203703703702E-2</v>
      </c>
      <c r="DP8" s="1">
        <v>3.6307870370370372E-2</v>
      </c>
      <c r="DQ8">
        <v>204</v>
      </c>
      <c r="DR8">
        <v>37</v>
      </c>
      <c r="DS8">
        <v>241</v>
      </c>
      <c r="DT8">
        <v>812</v>
      </c>
      <c r="DU8">
        <v>38</v>
      </c>
      <c r="DV8">
        <v>12</v>
      </c>
      <c r="DW8">
        <v>862</v>
      </c>
      <c r="DX8">
        <v>0</v>
      </c>
      <c r="DY8">
        <v>0</v>
      </c>
      <c r="DZ8">
        <v>0</v>
      </c>
      <c r="EA8">
        <v>8</v>
      </c>
      <c r="EB8">
        <v>1</v>
      </c>
      <c r="EC8">
        <v>9</v>
      </c>
      <c r="ED8">
        <v>69</v>
      </c>
      <c r="EE8">
        <v>1</v>
      </c>
      <c r="EF8">
        <v>0</v>
      </c>
      <c r="EG8">
        <v>70</v>
      </c>
      <c r="EH8">
        <v>98.57</v>
      </c>
      <c r="EI8" s="106">
        <v>823</v>
      </c>
      <c r="EJ8" s="175">
        <f t="shared" si="3"/>
        <v>104.73876063183477</v>
      </c>
      <c r="EK8" s="170" t="s">
        <v>2379</v>
      </c>
      <c r="EL8" t="s">
        <v>2731</v>
      </c>
      <c r="EM8" s="170" t="s">
        <v>2692</v>
      </c>
      <c r="EO8" s="1">
        <v>0.33906249999999999</v>
      </c>
      <c r="EP8" s="1">
        <v>0.20168981481481482</v>
      </c>
      <c r="EQ8" s="1">
        <v>8.0787037037037032E-2</v>
      </c>
      <c r="ER8" s="1">
        <v>5.6574074074074075E-2</v>
      </c>
      <c r="ES8">
        <v>214</v>
      </c>
      <c r="ET8">
        <v>54</v>
      </c>
      <c r="EU8">
        <v>268</v>
      </c>
      <c r="EV8">
        <v>2953</v>
      </c>
      <c r="EW8">
        <v>82</v>
      </c>
      <c r="EX8">
        <v>27</v>
      </c>
      <c r="EY8">
        <v>3062</v>
      </c>
      <c r="EZ8">
        <v>0</v>
      </c>
      <c r="FA8">
        <v>0</v>
      </c>
      <c r="FB8">
        <v>0</v>
      </c>
      <c r="FC8">
        <v>13</v>
      </c>
      <c r="FD8">
        <v>0</v>
      </c>
      <c r="FE8">
        <v>13</v>
      </c>
      <c r="FF8">
        <v>102</v>
      </c>
      <c r="FG8">
        <v>0</v>
      </c>
      <c r="FH8">
        <v>0</v>
      </c>
      <c r="FI8">
        <v>102</v>
      </c>
      <c r="FJ8">
        <v>100</v>
      </c>
      <c r="FK8" s="106">
        <v>3200</v>
      </c>
      <c r="FL8" s="175">
        <f t="shared" si="4"/>
        <v>95.6875</v>
      </c>
      <c r="FM8" s="170" t="s">
        <v>2379</v>
      </c>
      <c r="FN8" t="s">
        <v>2731</v>
      </c>
      <c r="FO8" s="170" t="s">
        <v>2692</v>
      </c>
      <c r="FQ8" s="1">
        <v>0.43221064814814819</v>
      </c>
      <c r="FR8" s="1">
        <v>0.28622685185185187</v>
      </c>
      <c r="FS8" s="1">
        <v>8.4687500000000013E-2</v>
      </c>
      <c r="FT8" s="1">
        <v>6.1296296296296293E-2</v>
      </c>
      <c r="FU8">
        <v>177</v>
      </c>
      <c r="FV8">
        <v>34</v>
      </c>
      <c r="FW8">
        <v>211</v>
      </c>
      <c r="FX8">
        <v>2111</v>
      </c>
      <c r="FY8">
        <v>142</v>
      </c>
      <c r="FZ8">
        <v>14</v>
      </c>
      <c r="GA8">
        <v>2267</v>
      </c>
      <c r="GB8">
        <v>0</v>
      </c>
      <c r="GC8">
        <v>0</v>
      </c>
      <c r="GD8">
        <v>0</v>
      </c>
      <c r="GE8">
        <v>1</v>
      </c>
      <c r="GF8">
        <v>0</v>
      </c>
      <c r="GG8">
        <v>1</v>
      </c>
      <c r="GH8">
        <v>68</v>
      </c>
      <c r="GI8">
        <v>0</v>
      </c>
      <c r="GJ8">
        <v>0</v>
      </c>
      <c r="GK8">
        <v>68</v>
      </c>
      <c r="GL8">
        <v>100</v>
      </c>
      <c r="GM8" s="106">
        <v>3200</v>
      </c>
      <c r="GN8" s="175">
        <f t="shared" si="5"/>
        <v>70.84375</v>
      </c>
      <c r="GO8" s="170" t="s">
        <v>2379</v>
      </c>
      <c r="GP8" t="s">
        <v>2731</v>
      </c>
      <c r="GQ8" s="170" t="s">
        <v>2692</v>
      </c>
      <c r="GS8" s="1">
        <v>0.34274305555555556</v>
      </c>
      <c r="GT8" s="1">
        <v>0.20189814814814813</v>
      </c>
      <c r="GU8" s="1">
        <v>7.5335648148148152E-2</v>
      </c>
      <c r="GV8" s="1">
        <v>6.5497685185185187E-2</v>
      </c>
      <c r="GW8">
        <v>334</v>
      </c>
      <c r="GX8">
        <v>45</v>
      </c>
      <c r="GY8">
        <v>379</v>
      </c>
      <c r="GZ8">
        <v>3087</v>
      </c>
      <c r="HA8">
        <v>63</v>
      </c>
      <c r="HB8">
        <v>21</v>
      </c>
      <c r="HC8">
        <v>3171</v>
      </c>
      <c r="HD8">
        <v>0</v>
      </c>
      <c r="HE8">
        <v>0</v>
      </c>
      <c r="HF8">
        <v>0</v>
      </c>
      <c r="HG8">
        <v>0</v>
      </c>
      <c r="HH8">
        <v>1</v>
      </c>
      <c r="HI8">
        <v>1</v>
      </c>
      <c r="HJ8">
        <v>46</v>
      </c>
      <c r="HK8">
        <v>0</v>
      </c>
      <c r="HL8">
        <v>10</v>
      </c>
      <c r="HM8">
        <v>56</v>
      </c>
      <c r="HN8">
        <v>82.14</v>
      </c>
      <c r="HO8" s="106">
        <v>3200</v>
      </c>
      <c r="HP8" s="175">
        <f t="shared" si="6"/>
        <v>99.09375</v>
      </c>
      <c r="HQ8" s="170" t="s">
        <v>2379</v>
      </c>
      <c r="HR8" t="s">
        <v>2731</v>
      </c>
      <c r="HS8" s="170" t="s">
        <v>2692</v>
      </c>
      <c r="HU8" s="1">
        <v>0.35175925925925927</v>
      </c>
      <c r="HV8" s="1">
        <v>0.2134722222222222</v>
      </c>
      <c r="HW8" s="1">
        <v>8.7048611111111118E-2</v>
      </c>
      <c r="HX8" s="1">
        <v>5.1215277777777783E-2</v>
      </c>
      <c r="HY8">
        <v>310</v>
      </c>
      <c r="HZ8">
        <v>40</v>
      </c>
      <c r="IA8">
        <v>350</v>
      </c>
      <c r="IB8">
        <v>2974</v>
      </c>
      <c r="IC8">
        <v>63</v>
      </c>
      <c r="ID8">
        <v>5</v>
      </c>
      <c r="IE8">
        <v>3042</v>
      </c>
      <c r="IF8">
        <v>0</v>
      </c>
      <c r="IG8">
        <v>0</v>
      </c>
      <c r="IH8">
        <v>0</v>
      </c>
      <c r="II8">
        <v>0</v>
      </c>
      <c r="IJ8">
        <v>1</v>
      </c>
      <c r="IK8">
        <v>1</v>
      </c>
      <c r="IL8">
        <v>51</v>
      </c>
      <c r="IM8">
        <v>2</v>
      </c>
      <c r="IN8">
        <v>0</v>
      </c>
      <c r="IO8">
        <v>53</v>
      </c>
      <c r="IP8">
        <v>96.23</v>
      </c>
      <c r="IQ8" s="106">
        <v>3200</v>
      </c>
      <c r="IR8" s="175">
        <f t="shared" si="7"/>
        <v>95.0625</v>
      </c>
      <c r="IS8" s="170" t="s">
        <v>2379</v>
      </c>
      <c r="IT8" t="s">
        <v>2731</v>
      </c>
      <c r="IU8" s="170" t="s">
        <v>2692</v>
      </c>
      <c r="IW8" s="1">
        <v>0.30444444444444446</v>
      </c>
      <c r="IX8" s="1">
        <v>0.18196759259259257</v>
      </c>
      <c r="IY8" s="1">
        <v>5.0462962962962959E-2</v>
      </c>
      <c r="IZ8" s="1">
        <v>7.2002314814814811E-2</v>
      </c>
      <c r="JA8">
        <v>424</v>
      </c>
      <c r="JB8">
        <v>24</v>
      </c>
      <c r="JC8">
        <v>448</v>
      </c>
      <c r="JD8">
        <v>3084</v>
      </c>
      <c r="JE8">
        <v>39</v>
      </c>
      <c r="JF8">
        <v>4</v>
      </c>
      <c r="JG8" s="38">
        <v>3127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 s="106">
        <v>3200</v>
      </c>
      <c r="JT8" s="175">
        <f t="shared" si="8"/>
        <v>97.71875</v>
      </c>
      <c r="JU8" s="170" t="s">
        <v>2379</v>
      </c>
      <c r="JV8" t="s">
        <v>2731</v>
      </c>
      <c r="JW8" s="170" t="s">
        <v>2692</v>
      </c>
      <c r="JY8" s="1">
        <v>0.37819444444444444</v>
      </c>
      <c r="JZ8" s="1">
        <v>0.29249999999999998</v>
      </c>
      <c r="KA8" s="1">
        <v>6.761574074074074E-2</v>
      </c>
      <c r="KB8" s="1">
        <v>8.5682870370370368E-2</v>
      </c>
      <c r="KC8">
        <v>564</v>
      </c>
      <c r="KD8">
        <v>30</v>
      </c>
      <c r="KE8">
        <v>594</v>
      </c>
      <c r="KF8">
        <v>4429</v>
      </c>
      <c r="KG8">
        <v>45</v>
      </c>
      <c r="KH8">
        <v>4</v>
      </c>
      <c r="KI8" s="38">
        <v>4478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 s="106">
        <v>3200</v>
      </c>
      <c r="KV8" s="175">
        <f t="shared" ref="KV8" si="41">KI8/KU8*100</f>
        <v>139.9375</v>
      </c>
      <c r="KW8" s="170" t="s">
        <v>2379</v>
      </c>
      <c r="KX8" t="s">
        <v>2731</v>
      </c>
      <c r="KY8" s="170" t="s">
        <v>2692</v>
      </c>
      <c r="LA8" s="1">
        <v>0.45543981481481483</v>
      </c>
      <c r="LB8" s="1">
        <v>0.33452546296296298</v>
      </c>
      <c r="LC8" s="1">
        <v>6.3784722222222215E-2</v>
      </c>
      <c r="LD8" s="1">
        <v>5.7118055555555554E-2</v>
      </c>
      <c r="LE8">
        <v>474</v>
      </c>
      <c r="LF8">
        <v>35</v>
      </c>
      <c r="LG8">
        <v>509</v>
      </c>
      <c r="LH8">
        <v>3246</v>
      </c>
      <c r="LI8">
        <v>24</v>
      </c>
      <c r="LJ8">
        <v>27</v>
      </c>
      <c r="LK8" s="38">
        <v>3297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 s="106">
        <v>3200</v>
      </c>
      <c r="LX8" s="175">
        <f t="shared" ref="LX8" si="42">LK8/LW8*100</f>
        <v>103.03125</v>
      </c>
      <c r="LY8" s="170" t="s">
        <v>2379</v>
      </c>
      <c r="LZ8" t="s">
        <v>2731</v>
      </c>
      <c r="MA8" s="170" t="s">
        <v>2692</v>
      </c>
      <c r="MC8" s="1" t="e">
        <v>#N/A</v>
      </c>
      <c r="MD8" s="1" t="e">
        <v>#N/A</v>
      </c>
      <c r="ME8" s="1" t="e">
        <v>#N/A</v>
      </c>
      <c r="MF8" s="1" t="e">
        <v>#N/A</v>
      </c>
      <c r="MG8" t="e">
        <v>#N/A</v>
      </c>
      <c r="MH8" t="e">
        <v>#N/A</v>
      </c>
      <c r="MI8" t="e">
        <v>#N/A</v>
      </c>
      <c r="MJ8" t="e">
        <v>#N/A</v>
      </c>
      <c r="MK8" t="e">
        <v>#N/A</v>
      </c>
      <c r="ML8" t="e">
        <v>#N/A</v>
      </c>
      <c r="MM8" s="38" t="e">
        <v>#N/A</v>
      </c>
      <c r="MN8" t="e">
        <v>#N/A</v>
      </c>
      <c r="MO8" t="e">
        <v>#N/A</v>
      </c>
      <c r="MP8" t="e">
        <v>#N/A</v>
      </c>
      <c r="MQ8" t="e">
        <v>#N/A</v>
      </c>
      <c r="MR8" t="e">
        <v>#N/A</v>
      </c>
      <c r="MS8" t="e">
        <v>#N/A</v>
      </c>
      <c r="MT8" t="e">
        <v>#N/A</v>
      </c>
      <c r="MU8" t="e">
        <v>#N/A</v>
      </c>
      <c r="MV8" t="e">
        <v>#N/A</v>
      </c>
      <c r="MW8" t="e">
        <v>#N/A</v>
      </c>
      <c r="MX8" t="e">
        <v>#N/A</v>
      </c>
      <c r="MY8" s="106"/>
      <c r="MZ8" s="175"/>
      <c r="NA8" s="170" t="s">
        <v>2379</v>
      </c>
      <c r="NB8" t="s">
        <v>2731</v>
      </c>
      <c r="NC8" s="170" t="s">
        <v>2692</v>
      </c>
      <c r="NE8" s="1">
        <v>0.38761574074074073</v>
      </c>
      <c r="NF8" s="1">
        <v>0.31210648148148151</v>
      </c>
      <c r="NG8" s="1">
        <v>3.6527777777777777E-2</v>
      </c>
      <c r="NH8" s="1">
        <v>3.8969907407407404E-2</v>
      </c>
      <c r="NI8">
        <v>330</v>
      </c>
      <c r="NJ8">
        <v>10</v>
      </c>
      <c r="NK8">
        <v>340</v>
      </c>
      <c r="NL8">
        <v>3163</v>
      </c>
      <c r="NM8">
        <v>18</v>
      </c>
      <c r="NN8">
        <v>4</v>
      </c>
      <c r="NO8" s="38">
        <v>3185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 s="106">
        <v>3200</v>
      </c>
      <c r="OB8" s="175">
        <f t="shared" ref="OB8" si="43">NO8/OA8*100</f>
        <v>99.53125</v>
      </c>
      <c r="OC8" s="170" t="s">
        <v>2379</v>
      </c>
      <c r="OD8" t="s">
        <v>2731</v>
      </c>
      <c r="OE8" s="170" t="s">
        <v>2692</v>
      </c>
      <c r="OG8" s="1">
        <v>0.33275462962962959</v>
      </c>
      <c r="OH8" s="1">
        <v>0.26874999999999999</v>
      </c>
      <c r="OI8" s="1">
        <v>3.2407407407407406E-2</v>
      </c>
      <c r="OJ8" s="1">
        <v>3.1574074074074074E-2</v>
      </c>
      <c r="OK8">
        <v>215</v>
      </c>
      <c r="OL8">
        <v>5</v>
      </c>
      <c r="OM8">
        <v>220</v>
      </c>
      <c r="ON8">
        <v>3138</v>
      </c>
      <c r="OO8">
        <v>7</v>
      </c>
      <c r="OP8">
        <v>2</v>
      </c>
      <c r="OQ8" s="38">
        <v>3147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 s="106">
        <v>3200</v>
      </c>
      <c r="PD8" s="175">
        <f t="shared" ref="PD8" si="44">OQ8/PC8*100</f>
        <v>98.34375</v>
      </c>
      <c r="PE8" s="170" t="s">
        <v>2379</v>
      </c>
      <c r="PF8" t="s">
        <v>2731</v>
      </c>
      <c r="PG8" s="170" t="s">
        <v>2692</v>
      </c>
      <c r="PI8" s="1">
        <v>0.36534722222222221</v>
      </c>
      <c r="PJ8" s="1">
        <v>0.24303240740740742</v>
      </c>
      <c r="PK8" s="1">
        <v>8.0775462962962966E-2</v>
      </c>
      <c r="PL8" s="1">
        <v>4.1527777777777775E-2</v>
      </c>
      <c r="PM8">
        <v>506</v>
      </c>
      <c r="PN8">
        <v>11</v>
      </c>
      <c r="PO8">
        <v>517</v>
      </c>
      <c r="PP8">
        <v>3391</v>
      </c>
      <c r="PQ8">
        <v>26</v>
      </c>
      <c r="PR8">
        <v>2</v>
      </c>
      <c r="PS8" s="38">
        <v>3419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 s="106">
        <v>3200</v>
      </c>
      <c r="QF8" s="175">
        <f t="shared" ref="QF8" si="45">PS8/QE8*100</f>
        <v>106.84375</v>
      </c>
      <c r="QG8" s="170" t="s">
        <v>2379</v>
      </c>
      <c r="QH8" t="s">
        <v>2731</v>
      </c>
      <c r="QI8" s="170" t="s">
        <v>2692</v>
      </c>
      <c r="QK8" s="1">
        <v>0.28457175925925926</v>
      </c>
      <c r="QL8" s="1">
        <v>0.24303240740740742</v>
      </c>
      <c r="QM8" s="1">
        <v>8.0775462962962966E-2</v>
      </c>
      <c r="QN8" s="1">
        <v>4.1527777777777775E-2</v>
      </c>
      <c r="QO8">
        <v>506</v>
      </c>
      <c r="QP8">
        <v>11</v>
      </c>
      <c r="QQ8">
        <v>517</v>
      </c>
      <c r="QR8">
        <v>3391</v>
      </c>
      <c r="QS8">
        <v>26</v>
      </c>
      <c r="QT8">
        <v>2</v>
      </c>
      <c r="QU8" s="38">
        <v>3419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 s="106">
        <v>3200</v>
      </c>
      <c r="RH8" s="175">
        <f t="shared" si="15"/>
        <v>106.84375</v>
      </c>
      <c r="RI8" s="170" t="s">
        <v>2379</v>
      </c>
      <c r="RJ8" t="s">
        <v>2731</v>
      </c>
      <c r="RK8" s="170" t="s">
        <v>2692</v>
      </c>
      <c r="RM8" s="1">
        <v>5.2499999999999998E-2</v>
      </c>
      <c r="RN8" s="1">
        <v>2.2511574074074073E-2</v>
      </c>
      <c r="RO8" s="1">
        <v>1.3553240740740741E-2</v>
      </c>
      <c r="RP8" s="1">
        <v>1.6435185185185188E-2</v>
      </c>
      <c r="RQ8">
        <v>38</v>
      </c>
      <c r="RR8">
        <v>0</v>
      </c>
      <c r="RS8">
        <v>38</v>
      </c>
      <c r="RT8">
        <v>315</v>
      </c>
      <c r="RU8">
        <v>0</v>
      </c>
      <c r="RV8">
        <v>0</v>
      </c>
      <c r="RW8" s="38">
        <v>315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 s="106"/>
      <c r="SJ8" s="175" t="e">
        <f t="shared" si="16"/>
        <v>#DIV/0!</v>
      </c>
      <c r="SK8" s="170" t="s">
        <v>2379</v>
      </c>
      <c r="SL8" t="s">
        <v>2731</v>
      </c>
      <c r="SM8" s="170" t="s">
        <v>2692</v>
      </c>
      <c r="SO8" s="1">
        <v>0</v>
      </c>
      <c r="SP8" s="1">
        <v>0</v>
      </c>
      <c r="SQ8" s="1">
        <v>0</v>
      </c>
      <c r="SR8" s="1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 s="3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 s="106"/>
      <c r="TL8" s="175"/>
      <c r="TM8" s="170" t="s">
        <v>2379</v>
      </c>
      <c r="TN8" t="s">
        <v>2731</v>
      </c>
      <c r="TO8" s="170" t="s">
        <v>2692</v>
      </c>
      <c r="TQ8" s="1">
        <v>0</v>
      </c>
      <c r="TR8" s="1">
        <v>0</v>
      </c>
      <c r="TS8" s="1">
        <v>0</v>
      </c>
      <c r="TT8" s="1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 s="3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 s="106">
        <v>3200</v>
      </c>
      <c r="UN8" s="175">
        <f t="shared" si="18"/>
        <v>0</v>
      </c>
      <c r="UO8" s="170" t="s">
        <v>2379</v>
      </c>
      <c r="UP8" t="s">
        <v>2731</v>
      </c>
      <c r="UQ8" s="170" t="s">
        <v>2692</v>
      </c>
      <c r="US8" s="1">
        <v>0</v>
      </c>
      <c r="UT8" s="1">
        <v>0</v>
      </c>
      <c r="UU8" s="1">
        <v>0</v>
      </c>
      <c r="UV8" s="1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 s="38">
        <v>0</v>
      </c>
      <c r="VD8">
        <v>0</v>
      </c>
      <c r="VE8">
        <v>0</v>
      </c>
      <c r="VF8">
        <v>0</v>
      </c>
      <c r="VG8">
        <v>0</v>
      </c>
      <c r="VH8">
        <v>2</v>
      </c>
      <c r="VI8">
        <v>2</v>
      </c>
      <c r="VJ8">
        <v>50</v>
      </c>
      <c r="VK8">
        <v>3</v>
      </c>
      <c r="VL8">
        <v>1</v>
      </c>
      <c r="VM8">
        <v>54</v>
      </c>
      <c r="VN8">
        <v>92.59</v>
      </c>
      <c r="VO8" s="106">
        <v>3200</v>
      </c>
      <c r="VP8" s="175">
        <f t="shared" si="19"/>
        <v>0</v>
      </c>
      <c r="VQ8" s="170" t="s">
        <v>2379</v>
      </c>
      <c r="VR8" t="s">
        <v>2731</v>
      </c>
      <c r="VS8" s="170" t="s">
        <v>2692</v>
      </c>
      <c r="VU8" s="1" t="e">
        <v>#N/A</v>
      </c>
      <c r="VV8" s="1" t="e">
        <v>#N/A</v>
      </c>
      <c r="VW8" s="1" t="e">
        <v>#N/A</v>
      </c>
      <c r="VX8" s="1" t="e">
        <v>#N/A</v>
      </c>
      <c r="VY8" t="e">
        <v>#N/A</v>
      </c>
      <c r="VZ8" t="e">
        <v>#N/A</v>
      </c>
      <c r="WA8" t="e">
        <v>#N/A</v>
      </c>
      <c r="WB8" t="e">
        <v>#N/A</v>
      </c>
      <c r="WC8" t="e">
        <v>#N/A</v>
      </c>
      <c r="WD8" t="e">
        <v>#N/A</v>
      </c>
      <c r="WE8" s="38" t="e">
        <v>#N/A</v>
      </c>
      <c r="WF8" t="e">
        <v>#N/A</v>
      </c>
      <c r="WG8" t="e">
        <v>#N/A</v>
      </c>
      <c r="WH8" t="e">
        <v>#N/A</v>
      </c>
      <c r="WI8" t="e">
        <v>#N/A</v>
      </c>
      <c r="WJ8" t="e">
        <v>#N/A</v>
      </c>
      <c r="WK8" t="e">
        <v>#N/A</v>
      </c>
      <c r="WL8" t="e">
        <v>#N/A</v>
      </c>
      <c r="WM8" t="e">
        <v>#N/A</v>
      </c>
      <c r="WN8" t="e">
        <v>#N/A</v>
      </c>
      <c r="WO8" t="e">
        <v>#N/A</v>
      </c>
      <c r="WP8" t="e">
        <v>#N/A</v>
      </c>
      <c r="WQ8" s="106">
        <v>3200</v>
      </c>
      <c r="WR8" s="175" t="e">
        <f t="shared" si="20"/>
        <v>#N/A</v>
      </c>
      <c r="WS8" s="170" t="s">
        <v>2379</v>
      </c>
      <c r="WT8" t="s">
        <v>2731</v>
      </c>
      <c r="WU8" s="170" t="s">
        <v>2692</v>
      </c>
      <c r="WW8" s="1">
        <v>0</v>
      </c>
      <c r="WX8" s="1">
        <v>0</v>
      </c>
      <c r="WY8" s="1">
        <v>0</v>
      </c>
      <c r="WZ8" s="1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 s="3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 s="106">
        <v>3200</v>
      </c>
      <c r="XT8" s="175">
        <f t="shared" si="21"/>
        <v>0</v>
      </c>
      <c r="XU8" s="170" t="s">
        <v>2379</v>
      </c>
      <c r="XV8" t="s">
        <v>2731</v>
      </c>
      <c r="XW8" s="170" t="s">
        <v>2692</v>
      </c>
      <c r="XY8" s="1">
        <v>0</v>
      </c>
      <c r="XZ8" s="1">
        <v>0</v>
      </c>
      <c r="YA8" s="1">
        <v>0</v>
      </c>
      <c r="YB8" s="1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 s="3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 s="106"/>
      <c r="YV8" s="175"/>
      <c r="YW8" s="170" t="s">
        <v>2379</v>
      </c>
      <c r="YX8" t="s">
        <v>2731</v>
      </c>
      <c r="YY8" s="170" t="s">
        <v>2692</v>
      </c>
      <c r="ZA8" s="1">
        <v>0</v>
      </c>
      <c r="ZB8" s="1">
        <v>0</v>
      </c>
      <c r="ZC8" s="1">
        <v>0</v>
      </c>
      <c r="ZD8" s="1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 s="38">
        <v>0</v>
      </c>
      <c r="ZL8">
        <v>0</v>
      </c>
      <c r="ZM8">
        <v>0</v>
      </c>
      <c r="ZN8">
        <v>0</v>
      </c>
      <c r="ZO8">
        <v>0</v>
      </c>
      <c r="ZP8">
        <v>1</v>
      </c>
      <c r="ZQ8">
        <v>1</v>
      </c>
      <c r="ZR8">
        <v>34</v>
      </c>
      <c r="ZS8">
        <v>1</v>
      </c>
      <c r="ZT8">
        <v>0</v>
      </c>
      <c r="ZU8">
        <v>35</v>
      </c>
      <c r="ZV8">
        <v>97.14</v>
      </c>
      <c r="ZW8" s="106"/>
      <c r="ZX8" s="175"/>
      <c r="ZY8" s="170" t="s">
        <v>2379</v>
      </c>
      <c r="ZZ8" t="s">
        <v>2731</v>
      </c>
      <c r="AAA8" s="170" t="s">
        <v>2692</v>
      </c>
      <c r="AAC8" s="1">
        <v>0</v>
      </c>
      <c r="AAD8" s="1">
        <v>0</v>
      </c>
      <c r="AAE8" s="1">
        <v>0</v>
      </c>
      <c r="AAF8" s="1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 s="3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 s="106"/>
      <c r="AAZ8" s="175" t="e">
        <f t="shared" si="31"/>
        <v>#DIV/0!</v>
      </c>
      <c r="ABA8" s="170" t="s">
        <v>2379</v>
      </c>
      <c r="ABB8" t="s">
        <v>2731</v>
      </c>
      <c r="ABC8" s="170" t="s">
        <v>2692</v>
      </c>
      <c r="ABE8" s="1" t="e">
        <v>#N/A</v>
      </c>
      <c r="ABF8" s="1" t="e">
        <v>#N/A</v>
      </c>
      <c r="ABG8" s="1" t="e">
        <v>#N/A</v>
      </c>
      <c r="ABH8" s="1" t="e">
        <v>#N/A</v>
      </c>
      <c r="ABI8" t="e">
        <v>#N/A</v>
      </c>
      <c r="ABJ8" t="e">
        <v>#N/A</v>
      </c>
      <c r="ABK8" t="e">
        <v>#N/A</v>
      </c>
      <c r="ABL8" t="e">
        <v>#N/A</v>
      </c>
      <c r="ABM8" t="e">
        <v>#N/A</v>
      </c>
      <c r="ABN8" t="e">
        <v>#N/A</v>
      </c>
      <c r="ABO8" s="38" t="e">
        <v>#N/A</v>
      </c>
      <c r="ABP8" t="e">
        <v>#N/A</v>
      </c>
      <c r="ABQ8" t="e">
        <v>#N/A</v>
      </c>
      <c r="ABR8" t="e">
        <v>#N/A</v>
      </c>
      <c r="ABS8" t="e">
        <v>#N/A</v>
      </c>
      <c r="ABT8" t="e">
        <v>#N/A</v>
      </c>
      <c r="ABU8" t="e">
        <v>#N/A</v>
      </c>
      <c r="ABV8" t="e">
        <v>#N/A</v>
      </c>
      <c r="ABW8" t="e">
        <v>#N/A</v>
      </c>
      <c r="ABX8" t="e">
        <v>#N/A</v>
      </c>
      <c r="ABY8" t="e">
        <v>#N/A</v>
      </c>
      <c r="ABZ8" t="e">
        <v>#N/A</v>
      </c>
      <c r="ACA8" s="106"/>
      <c r="ACB8" s="175"/>
    </row>
    <row r="9" spans="1:756">
      <c r="A9" s="170" t="s">
        <v>2371</v>
      </c>
      <c r="B9" s="170" t="s">
        <v>2736</v>
      </c>
      <c r="C9" s="170" t="s">
        <v>2692</v>
      </c>
      <c r="E9" s="1">
        <v>0</v>
      </c>
      <c r="F9" s="1">
        <v>0</v>
      </c>
      <c r="G9" s="1">
        <v>0</v>
      </c>
      <c r="H9" s="1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s="106"/>
      <c r="AB9" s="175"/>
      <c r="AC9" s="170" t="s">
        <v>2371</v>
      </c>
      <c r="AD9" s="170" t="s">
        <v>2736</v>
      </c>
      <c r="AE9" s="170" t="s">
        <v>2692</v>
      </c>
      <c r="AG9" s="1">
        <v>0</v>
      </c>
      <c r="AH9" s="1">
        <v>0</v>
      </c>
      <c r="AI9" s="1">
        <v>0</v>
      </c>
      <c r="AJ9" s="1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06"/>
      <c r="BD9" s="175"/>
      <c r="BE9" s="170" t="s">
        <v>2371</v>
      </c>
      <c r="BF9" s="170" t="s">
        <v>2737</v>
      </c>
      <c r="BG9" s="170" t="s">
        <v>2692</v>
      </c>
      <c r="BI9" s="1">
        <v>0.22940972222222222</v>
      </c>
      <c r="BJ9" s="1">
        <v>5.9143518518518519E-2</v>
      </c>
      <c r="BK9" s="1">
        <v>7.1284722222222222E-2</v>
      </c>
      <c r="BL9" s="1">
        <v>9.898148148148149E-2</v>
      </c>
      <c r="BM9">
        <v>79</v>
      </c>
      <c r="BN9">
        <v>46</v>
      </c>
      <c r="BO9">
        <v>125</v>
      </c>
      <c r="BP9">
        <v>872</v>
      </c>
      <c r="BQ9">
        <v>55</v>
      </c>
      <c r="BR9">
        <v>32</v>
      </c>
      <c r="BS9">
        <v>959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 s="106">
        <v>823</v>
      </c>
      <c r="CF9" s="175">
        <f t="shared" si="1"/>
        <v>116.52490886998785</v>
      </c>
      <c r="CG9" s="170" t="s">
        <v>2371</v>
      </c>
      <c r="CH9" s="170" t="s">
        <v>2737</v>
      </c>
      <c r="CI9" s="170" t="s">
        <v>2692</v>
      </c>
      <c r="CK9" s="1">
        <v>0.25532407407407409</v>
      </c>
      <c r="CL9" s="1">
        <v>9.8495370370370372E-2</v>
      </c>
      <c r="CM9" s="1">
        <v>1.247685185185185E-2</v>
      </c>
      <c r="CN9" s="1">
        <v>0.14432870370370371</v>
      </c>
      <c r="CO9">
        <v>120</v>
      </c>
      <c r="CP9">
        <v>102</v>
      </c>
      <c r="CQ9">
        <v>222</v>
      </c>
      <c r="CR9">
        <v>2198</v>
      </c>
      <c r="CS9">
        <v>138</v>
      </c>
      <c r="CT9">
        <v>73</v>
      </c>
      <c r="CU9">
        <v>2409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 s="106">
        <v>823</v>
      </c>
      <c r="DH9" s="175">
        <f t="shared" si="2"/>
        <v>292.70959902794658</v>
      </c>
      <c r="DI9" s="170" t="s">
        <v>2371</v>
      </c>
      <c r="DJ9" s="170" t="s">
        <v>2737</v>
      </c>
      <c r="DK9" s="170" t="s">
        <v>2692</v>
      </c>
      <c r="DM9" s="1">
        <v>0.23696759259259259</v>
      </c>
      <c r="DN9" s="1">
        <v>8.0682870370370363E-2</v>
      </c>
      <c r="DO9" s="1">
        <v>1.3402777777777777E-2</v>
      </c>
      <c r="DP9" s="1">
        <v>0.14287037037037037</v>
      </c>
      <c r="DQ9">
        <v>244</v>
      </c>
      <c r="DR9">
        <v>79</v>
      </c>
      <c r="DS9">
        <v>323</v>
      </c>
      <c r="DT9">
        <v>747</v>
      </c>
      <c r="DU9">
        <v>81</v>
      </c>
      <c r="DV9">
        <v>47</v>
      </c>
      <c r="DW9">
        <v>875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 s="106">
        <v>823</v>
      </c>
      <c r="EJ9" s="175">
        <f t="shared" si="3"/>
        <v>106.318347509113</v>
      </c>
      <c r="EK9" s="170" t="s">
        <v>2371</v>
      </c>
      <c r="EL9" t="s">
        <v>2731</v>
      </c>
      <c r="EM9" s="170" t="s">
        <v>2692</v>
      </c>
      <c r="EO9" s="1">
        <v>0</v>
      </c>
      <c r="EP9" s="1">
        <v>0</v>
      </c>
      <c r="EQ9" s="1">
        <v>0</v>
      </c>
      <c r="ER9" s="1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4</v>
      </c>
      <c r="FD9">
        <v>0</v>
      </c>
      <c r="FE9">
        <v>4</v>
      </c>
      <c r="FF9">
        <v>78</v>
      </c>
      <c r="FG9">
        <v>0</v>
      </c>
      <c r="FH9">
        <v>0</v>
      </c>
      <c r="FI9">
        <v>78</v>
      </c>
      <c r="FJ9">
        <v>100</v>
      </c>
      <c r="FK9" s="106"/>
      <c r="FL9" s="175"/>
      <c r="FM9" s="170" t="s">
        <v>2371</v>
      </c>
      <c r="FN9" t="s">
        <v>2731</v>
      </c>
      <c r="FO9" s="170" t="s">
        <v>2692</v>
      </c>
      <c r="FQ9" s="1">
        <v>0</v>
      </c>
      <c r="FR9" s="1">
        <v>0</v>
      </c>
      <c r="FS9" s="1">
        <v>0</v>
      </c>
      <c r="FT9" s="1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3</v>
      </c>
      <c r="GF9">
        <v>0</v>
      </c>
      <c r="GG9">
        <v>3</v>
      </c>
      <c r="GH9">
        <v>179</v>
      </c>
      <c r="GI9">
        <v>0</v>
      </c>
      <c r="GJ9">
        <v>0</v>
      </c>
      <c r="GK9">
        <v>179</v>
      </c>
      <c r="GL9">
        <v>100</v>
      </c>
      <c r="GM9" s="106"/>
      <c r="GN9" s="175"/>
      <c r="GO9" s="170" t="s">
        <v>2371</v>
      </c>
      <c r="GP9" t="s">
        <v>2731</v>
      </c>
      <c r="GQ9" s="170" t="s">
        <v>2692</v>
      </c>
      <c r="GS9" s="1">
        <v>0</v>
      </c>
      <c r="GT9" s="1">
        <v>0</v>
      </c>
      <c r="GU9" s="1">
        <v>0</v>
      </c>
      <c r="GV9" s="1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2</v>
      </c>
      <c r="HH9">
        <v>1</v>
      </c>
      <c r="HI9">
        <v>3</v>
      </c>
      <c r="HJ9">
        <v>181</v>
      </c>
      <c r="HK9">
        <v>1</v>
      </c>
      <c r="HL9">
        <v>0</v>
      </c>
      <c r="HM9">
        <v>182</v>
      </c>
      <c r="HN9">
        <v>99.45</v>
      </c>
      <c r="HO9" s="106"/>
      <c r="HP9" s="175"/>
      <c r="HQ9" s="170" t="s">
        <v>2371</v>
      </c>
      <c r="HR9" t="s">
        <v>2731</v>
      </c>
      <c r="HS9" s="170" t="s">
        <v>2692</v>
      </c>
      <c r="HU9" s="1">
        <v>0</v>
      </c>
      <c r="HV9" s="1">
        <v>0</v>
      </c>
      <c r="HW9" s="1">
        <v>0</v>
      </c>
      <c r="HX9" s="1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2</v>
      </c>
      <c r="IJ9">
        <v>0</v>
      </c>
      <c r="IK9">
        <v>2</v>
      </c>
      <c r="IL9">
        <v>100</v>
      </c>
      <c r="IM9">
        <v>0</v>
      </c>
      <c r="IN9">
        <v>0</v>
      </c>
      <c r="IO9">
        <v>100</v>
      </c>
      <c r="IP9">
        <v>100</v>
      </c>
      <c r="IQ9" s="106"/>
      <c r="IR9" s="175"/>
      <c r="IS9" s="170" t="s">
        <v>2371</v>
      </c>
      <c r="IT9" t="s">
        <v>2731</v>
      </c>
      <c r="IU9" s="170" t="s">
        <v>2692</v>
      </c>
      <c r="IW9" s="1" t="e">
        <v>#N/A</v>
      </c>
      <c r="IX9" s="1" t="e">
        <v>#N/A</v>
      </c>
      <c r="IY9" s="1" t="e">
        <v>#N/A</v>
      </c>
      <c r="IZ9" s="1" t="e">
        <v>#N/A</v>
      </c>
      <c r="JA9" t="e">
        <v>#N/A</v>
      </c>
      <c r="JB9" t="e">
        <v>#N/A</v>
      </c>
      <c r="JC9" t="e">
        <v>#N/A</v>
      </c>
      <c r="JD9" t="e">
        <v>#N/A</v>
      </c>
      <c r="JE9" t="e">
        <v>#N/A</v>
      </c>
      <c r="JF9" t="e">
        <v>#N/A</v>
      </c>
      <c r="JG9" s="38" t="e">
        <v>#N/A</v>
      </c>
      <c r="JH9" t="e">
        <v>#N/A</v>
      </c>
      <c r="JI9" t="e">
        <v>#N/A</v>
      </c>
      <c r="JJ9" t="e">
        <v>#N/A</v>
      </c>
      <c r="JK9" t="e">
        <v>#N/A</v>
      </c>
      <c r="JL9" t="e">
        <v>#N/A</v>
      </c>
      <c r="JM9" t="e">
        <v>#N/A</v>
      </c>
      <c r="JN9" t="e">
        <v>#N/A</v>
      </c>
      <c r="JO9" t="e">
        <v>#N/A</v>
      </c>
      <c r="JP9" t="e">
        <v>#N/A</v>
      </c>
      <c r="JQ9" t="e">
        <v>#N/A</v>
      </c>
      <c r="JR9" t="e">
        <v>#N/A</v>
      </c>
      <c r="JS9" s="106"/>
      <c r="JT9" s="175"/>
      <c r="JU9" s="170" t="s">
        <v>2371</v>
      </c>
      <c r="JV9" t="s">
        <v>2731</v>
      </c>
      <c r="JW9" s="170" t="s">
        <v>2692</v>
      </c>
      <c r="JY9" s="1" t="e">
        <v>#N/A</v>
      </c>
      <c r="JZ9" s="1" t="e">
        <v>#N/A</v>
      </c>
      <c r="KA9" s="1" t="e">
        <v>#N/A</v>
      </c>
      <c r="KB9" s="1" t="e">
        <v>#N/A</v>
      </c>
      <c r="KC9" t="e">
        <v>#N/A</v>
      </c>
      <c r="KD9" t="e">
        <v>#N/A</v>
      </c>
      <c r="KE9" t="e">
        <v>#N/A</v>
      </c>
      <c r="KF9" t="e">
        <v>#N/A</v>
      </c>
      <c r="KG9" t="e">
        <v>#N/A</v>
      </c>
      <c r="KH9" t="e">
        <v>#N/A</v>
      </c>
      <c r="KI9" s="38" t="e">
        <v>#N/A</v>
      </c>
      <c r="KJ9" t="e">
        <v>#N/A</v>
      </c>
      <c r="KK9" t="e">
        <v>#N/A</v>
      </c>
      <c r="KL9" t="e">
        <v>#N/A</v>
      </c>
      <c r="KM9" t="e">
        <v>#N/A</v>
      </c>
      <c r="KN9" t="e">
        <v>#N/A</v>
      </c>
      <c r="KO9" t="e">
        <v>#N/A</v>
      </c>
      <c r="KP9" t="e">
        <v>#N/A</v>
      </c>
      <c r="KQ9" t="e">
        <v>#N/A</v>
      </c>
      <c r="KR9" t="e">
        <v>#N/A</v>
      </c>
      <c r="KS9" t="e">
        <v>#N/A</v>
      </c>
      <c r="KT9" t="e">
        <v>#N/A</v>
      </c>
      <c r="KU9" s="106"/>
      <c r="KV9" s="175"/>
      <c r="KW9" s="170" t="s">
        <v>2371</v>
      </c>
      <c r="KX9" t="s">
        <v>2731</v>
      </c>
      <c r="KY9" s="170" t="s">
        <v>2692</v>
      </c>
      <c r="LA9" s="1" t="e">
        <v>#N/A</v>
      </c>
      <c r="LB9" s="1" t="e">
        <v>#N/A</v>
      </c>
      <c r="LC9" s="1" t="e">
        <v>#N/A</v>
      </c>
      <c r="LD9" s="1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s="38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t="e">
        <v>#N/A</v>
      </c>
      <c r="LU9" t="e">
        <v>#N/A</v>
      </c>
      <c r="LV9" t="e">
        <v>#N/A</v>
      </c>
      <c r="LW9" s="106"/>
      <c r="LX9" s="175"/>
      <c r="LY9" s="170" t="s">
        <v>2371</v>
      </c>
      <c r="LZ9" t="s">
        <v>2731</v>
      </c>
      <c r="MA9" s="170" t="s">
        <v>2692</v>
      </c>
      <c r="MC9" s="1" t="e">
        <v>#N/A</v>
      </c>
      <c r="MD9" s="1" t="e">
        <v>#N/A</v>
      </c>
      <c r="ME9" s="1" t="e">
        <v>#N/A</v>
      </c>
      <c r="MF9" s="1" t="e">
        <v>#N/A</v>
      </c>
      <c r="MG9" t="e">
        <v>#N/A</v>
      </c>
      <c r="MH9" t="e">
        <v>#N/A</v>
      </c>
      <c r="MI9" t="e">
        <v>#N/A</v>
      </c>
      <c r="MJ9" t="e">
        <v>#N/A</v>
      </c>
      <c r="MK9" t="e">
        <v>#N/A</v>
      </c>
      <c r="ML9" t="e">
        <v>#N/A</v>
      </c>
      <c r="MM9" s="38" t="e">
        <v>#N/A</v>
      </c>
      <c r="MN9" t="e">
        <v>#N/A</v>
      </c>
      <c r="MO9" t="e">
        <v>#N/A</v>
      </c>
      <c r="MP9" t="e">
        <v>#N/A</v>
      </c>
      <c r="MQ9" t="e">
        <v>#N/A</v>
      </c>
      <c r="MR9" t="e">
        <v>#N/A</v>
      </c>
      <c r="MS9" t="e">
        <v>#N/A</v>
      </c>
      <c r="MT9" t="e">
        <v>#N/A</v>
      </c>
      <c r="MU9" t="e">
        <v>#N/A</v>
      </c>
      <c r="MV9" t="e">
        <v>#N/A</v>
      </c>
      <c r="MW9" t="e">
        <v>#N/A</v>
      </c>
      <c r="MX9" t="e">
        <v>#N/A</v>
      </c>
      <c r="MY9" s="106"/>
      <c r="MZ9" s="175"/>
      <c r="NA9" s="170" t="s">
        <v>2371</v>
      </c>
      <c r="NB9" t="s">
        <v>2731</v>
      </c>
      <c r="NC9" s="170" t="s">
        <v>2692</v>
      </c>
      <c r="NE9" s="1" t="e">
        <v>#N/A</v>
      </c>
      <c r="NF9" s="1" t="e">
        <v>#N/A</v>
      </c>
      <c r="NG9" s="1" t="e">
        <v>#N/A</v>
      </c>
      <c r="NH9" s="1" t="e">
        <v>#N/A</v>
      </c>
      <c r="NI9" t="e">
        <v>#N/A</v>
      </c>
      <c r="NJ9" t="e">
        <v>#N/A</v>
      </c>
      <c r="NK9" t="e">
        <v>#N/A</v>
      </c>
      <c r="NL9" t="e">
        <v>#N/A</v>
      </c>
      <c r="NM9" t="e">
        <v>#N/A</v>
      </c>
      <c r="NN9" t="e">
        <v>#N/A</v>
      </c>
      <c r="NO9" s="38" t="e">
        <v>#N/A</v>
      </c>
      <c r="NP9" t="e">
        <v>#N/A</v>
      </c>
      <c r="NQ9" t="e">
        <v>#N/A</v>
      </c>
      <c r="NR9" t="e">
        <v>#N/A</v>
      </c>
      <c r="NS9" t="e">
        <v>#N/A</v>
      </c>
      <c r="NT9" t="e">
        <v>#N/A</v>
      </c>
      <c r="NU9" t="e">
        <v>#N/A</v>
      </c>
      <c r="NV9" t="e">
        <v>#N/A</v>
      </c>
      <c r="NW9" t="e">
        <v>#N/A</v>
      </c>
      <c r="NX9" t="e">
        <v>#N/A</v>
      </c>
      <c r="NY9" t="e">
        <v>#N/A</v>
      </c>
      <c r="NZ9" t="e">
        <v>#N/A</v>
      </c>
      <c r="OA9" s="106"/>
      <c r="OB9" s="175"/>
      <c r="OC9" s="170" t="s">
        <v>2371</v>
      </c>
      <c r="OD9" t="s">
        <v>2731</v>
      </c>
      <c r="OE9" s="170" t="s">
        <v>2692</v>
      </c>
      <c r="OG9" s="1" t="e">
        <v>#N/A</v>
      </c>
      <c r="OH9" s="1" t="e">
        <v>#N/A</v>
      </c>
      <c r="OI9" s="1" t="e">
        <v>#N/A</v>
      </c>
      <c r="OJ9" s="1" t="e">
        <v>#N/A</v>
      </c>
      <c r="OK9" t="e">
        <v>#N/A</v>
      </c>
      <c r="OL9" t="e">
        <v>#N/A</v>
      </c>
      <c r="OM9" t="e">
        <v>#N/A</v>
      </c>
      <c r="ON9" t="e">
        <v>#N/A</v>
      </c>
      <c r="OO9" t="e">
        <v>#N/A</v>
      </c>
      <c r="OP9" t="e">
        <v>#N/A</v>
      </c>
      <c r="OQ9" s="38" t="e">
        <v>#N/A</v>
      </c>
      <c r="OR9" t="e">
        <v>#N/A</v>
      </c>
      <c r="OS9" t="e">
        <v>#N/A</v>
      </c>
      <c r="OT9" t="e">
        <v>#N/A</v>
      </c>
      <c r="OU9" t="e">
        <v>#N/A</v>
      </c>
      <c r="OV9" t="e">
        <v>#N/A</v>
      </c>
      <c r="OW9" t="e">
        <v>#N/A</v>
      </c>
      <c r="OX9" t="e">
        <v>#N/A</v>
      </c>
      <c r="OY9" t="e">
        <v>#N/A</v>
      </c>
      <c r="OZ9" t="e">
        <v>#N/A</v>
      </c>
      <c r="PA9" t="e">
        <v>#N/A</v>
      </c>
      <c r="PB9" t="e">
        <v>#N/A</v>
      </c>
      <c r="PC9" s="106"/>
      <c r="PD9" s="175"/>
      <c r="PE9" s="170" t="s">
        <v>2371</v>
      </c>
      <c r="PF9" t="s">
        <v>2731</v>
      </c>
      <c r="PG9" s="170" t="s">
        <v>2692</v>
      </c>
      <c r="PI9" s="1" t="e">
        <v>#N/A</v>
      </c>
      <c r="PJ9" s="1" t="e">
        <v>#N/A</v>
      </c>
      <c r="PK9" s="1" t="e">
        <v>#N/A</v>
      </c>
      <c r="PL9" s="1" t="e">
        <v>#N/A</v>
      </c>
      <c r="PM9" t="e">
        <v>#N/A</v>
      </c>
      <c r="PN9" t="e">
        <v>#N/A</v>
      </c>
      <c r="PO9" t="e">
        <v>#N/A</v>
      </c>
      <c r="PP9" t="e">
        <v>#N/A</v>
      </c>
      <c r="PQ9" t="e">
        <v>#N/A</v>
      </c>
      <c r="PR9" t="e">
        <v>#N/A</v>
      </c>
      <c r="PS9" s="38" t="e">
        <v>#N/A</v>
      </c>
      <c r="PT9" t="e">
        <v>#N/A</v>
      </c>
      <c r="PU9" t="e">
        <v>#N/A</v>
      </c>
      <c r="PV9" t="e">
        <v>#N/A</v>
      </c>
      <c r="PW9" t="e">
        <v>#N/A</v>
      </c>
      <c r="PX9" t="e">
        <v>#N/A</v>
      </c>
      <c r="PY9" t="e">
        <v>#N/A</v>
      </c>
      <c r="PZ9" t="e">
        <v>#N/A</v>
      </c>
      <c r="QA9" t="e">
        <v>#N/A</v>
      </c>
      <c r="QB9" t="e">
        <v>#N/A</v>
      </c>
      <c r="QC9" t="e">
        <v>#N/A</v>
      </c>
      <c r="QD9" t="e">
        <v>#N/A</v>
      </c>
      <c r="QE9" s="106"/>
      <c r="QF9" s="175"/>
      <c r="QG9" s="170" t="s">
        <v>2371</v>
      </c>
      <c r="QH9" t="s">
        <v>2731</v>
      </c>
      <c r="QI9" s="170" t="s">
        <v>2692</v>
      </c>
      <c r="QK9" s="1" t="e">
        <v>#N/A</v>
      </c>
      <c r="QL9" s="1" t="e">
        <v>#N/A</v>
      </c>
      <c r="QM9" s="1" t="e">
        <v>#N/A</v>
      </c>
      <c r="QN9" s="1" t="e">
        <v>#N/A</v>
      </c>
      <c r="QO9" t="e">
        <v>#N/A</v>
      </c>
      <c r="QP9" t="e">
        <v>#N/A</v>
      </c>
      <c r="QQ9" t="e">
        <v>#N/A</v>
      </c>
      <c r="QR9" t="e">
        <v>#N/A</v>
      </c>
      <c r="QS9" t="e">
        <v>#N/A</v>
      </c>
      <c r="QT9" t="e">
        <v>#N/A</v>
      </c>
      <c r="QU9" s="38" t="e">
        <v>#N/A</v>
      </c>
      <c r="QV9" t="e">
        <v>#N/A</v>
      </c>
      <c r="QW9" t="e">
        <v>#N/A</v>
      </c>
      <c r="QX9" t="e">
        <v>#N/A</v>
      </c>
      <c r="QY9" t="e">
        <v>#N/A</v>
      </c>
      <c r="QZ9" t="e">
        <v>#N/A</v>
      </c>
      <c r="RA9" t="e">
        <v>#N/A</v>
      </c>
      <c r="RB9" t="e">
        <v>#N/A</v>
      </c>
      <c r="RC9" t="e">
        <v>#N/A</v>
      </c>
      <c r="RD9" t="e">
        <v>#N/A</v>
      </c>
      <c r="RE9" t="e">
        <v>#N/A</v>
      </c>
      <c r="RF9" t="e">
        <v>#N/A</v>
      </c>
      <c r="RG9" s="106"/>
      <c r="RH9" s="175"/>
      <c r="RI9" s="170" t="s">
        <v>2371</v>
      </c>
      <c r="RJ9" t="s">
        <v>2731</v>
      </c>
      <c r="RK9" s="170" t="s">
        <v>2692</v>
      </c>
      <c r="RM9" s="1" t="e">
        <v>#N/A</v>
      </c>
      <c r="RN9" s="1" t="e">
        <v>#N/A</v>
      </c>
      <c r="RO9" s="1" t="e">
        <v>#N/A</v>
      </c>
      <c r="RP9" s="1" t="e">
        <v>#N/A</v>
      </c>
      <c r="RQ9" t="e">
        <v>#N/A</v>
      </c>
      <c r="RR9" t="e">
        <v>#N/A</v>
      </c>
      <c r="RS9" t="e">
        <v>#N/A</v>
      </c>
      <c r="RT9" t="e">
        <v>#N/A</v>
      </c>
      <c r="RU9" t="e">
        <v>#N/A</v>
      </c>
      <c r="RV9" t="e">
        <v>#N/A</v>
      </c>
      <c r="RW9" s="38" t="e">
        <v>#N/A</v>
      </c>
      <c r="RX9" t="e">
        <v>#N/A</v>
      </c>
      <c r="RY9" t="e">
        <v>#N/A</v>
      </c>
      <c r="RZ9" t="e">
        <v>#N/A</v>
      </c>
      <c r="SA9" t="e">
        <v>#N/A</v>
      </c>
      <c r="SB9" t="e">
        <v>#N/A</v>
      </c>
      <c r="SC9" t="e">
        <v>#N/A</v>
      </c>
      <c r="SD9" t="e">
        <v>#N/A</v>
      </c>
      <c r="SE9" t="e">
        <v>#N/A</v>
      </c>
      <c r="SF9" t="e">
        <v>#N/A</v>
      </c>
      <c r="SG9" t="e">
        <v>#N/A</v>
      </c>
      <c r="SH9" t="e">
        <v>#N/A</v>
      </c>
      <c r="SI9" s="106"/>
      <c r="SJ9" s="175"/>
      <c r="SK9" s="170" t="s">
        <v>2371</v>
      </c>
      <c r="SL9" t="s">
        <v>2731</v>
      </c>
      <c r="SM9" s="170" t="s">
        <v>2692</v>
      </c>
      <c r="SO9" s="1" t="e">
        <v>#N/A</v>
      </c>
      <c r="SP9" s="1" t="e">
        <v>#N/A</v>
      </c>
      <c r="SQ9" s="1" t="e">
        <v>#N/A</v>
      </c>
      <c r="SR9" s="1" t="e">
        <v>#N/A</v>
      </c>
      <c r="SS9" t="e">
        <v>#N/A</v>
      </c>
      <c r="ST9" t="e">
        <v>#N/A</v>
      </c>
      <c r="SU9" t="e">
        <v>#N/A</v>
      </c>
      <c r="SV9" t="e">
        <v>#N/A</v>
      </c>
      <c r="SW9" t="e">
        <v>#N/A</v>
      </c>
      <c r="SX9" t="e">
        <v>#N/A</v>
      </c>
      <c r="SY9" s="38" t="e">
        <v>#N/A</v>
      </c>
      <c r="SZ9" t="e">
        <v>#N/A</v>
      </c>
      <c r="TA9" t="e">
        <v>#N/A</v>
      </c>
      <c r="TB9" t="e">
        <v>#N/A</v>
      </c>
      <c r="TC9" t="e">
        <v>#N/A</v>
      </c>
      <c r="TD9" t="e">
        <v>#N/A</v>
      </c>
      <c r="TE9" t="e">
        <v>#N/A</v>
      </c>
      <c r="TF9" t="e">
        <v>#N/A</v>
      </c>
      <c r="TG9" t="e">
        <v>#N/A</v>
      </c>
      <c r="TH9" t="e">
        <v>#N/A</v>
      </c>
      <c r="TI9" t="e">
        <v>#N/A</v>
      </c>
      <c r="TJ9" t="e">
        <v>#N/A</v>
      </c>
      <c r="TK9" s="106"/>
      <c r="TL9" s="175"/>
      <c r="TM9" s="170" t="s">
        <v>2371</v>
      </c>
      <c r="TN9" t="s">
        <v>2731</v>
      </c>
      <c r="TO9" s="170" t="s">
        <v>2692</v>
      </c>
      <c r="TQ9" s="1" t="e">
        <v>#N/A</v>
      </c>
      <c r="TR9" s="1" t="e">
        <v>#N/A</v>
      </c>
      <c r="TS9" s="1" t="e">
        <v>#N/A</v>
      </c>
      <c r="TT9" s="1" t="e">
        <v>#N/A</v>
      </c>
      <c r="TU9" t="e">
        <v>#N/A</v>
      </c>
      <c r="TV9" t="e">
        <v>#N/A</v>
      </c>
      <c r="TW9" t="e">
        <v>#N/A</v>
      </c>
      <c r="TX9" t="e">
        <v>#N/A</v>
      </c>
      <c r="TY9" t="e">
        <v>#N/A</v>
      </c>
      <c r="TZ9" t="e">
        <v>#N/A</v>
      </c>
      <c r="UA9" s="38" t="e">
        <v>#N/A</v>
      </c>
      <c r="UB9" t="e">
        <v>#N/A</v>
      </c>
      <c r="UC9" t="e">
        <v>#N/A</v>
      </c>
      <c r="UD9" t="e">
        <v>#N/A</v>
      </c>
      <c r="UE9" t="e">
        <v>#N/A</v>
      </c>
      <c r="UF9" t="e">
        <v>#N/A</v>
      </c>
      <c r="UG9" t="e">
        <v>#N/A</v>
      </c>
      <c r="UH9" t="e">
        <v>#N/A</v>
      </c>
      <c r="UI9" t="e">
        <v>#N/A</v>
      </c>
      <c r="UJ9" t="e">
        <v>#N/A</v>
      </c>
      <c r="UK9" t="e">
        <v>#N/A</v>
      </c>
      <c r="UL9" t="e">
        <v>#N/A</v>
      </c>
      <c r="UM9" s="106"/>
      <c r="UN9" s="175"/>
      <c r="UO9" s="170" t="s">
        <v>2371</v>
      </c>
      <c r="UP9" t="s">
        <v>2731</v>
      </c>
      <c r="UQ9" s="170" t="s">
        <v>2692</v>
      </c>
      <c r="US9" s="1" t="e">
        <v>#N/A</v>
      </c>
      <c r="UT9" s="1" t="e">
        <v>#N/A</v>
      </c>
      <c r="UU9" s="1" t="e">
        <v>#N/A</v>
      </c>
      <c r="UV9" s="1" t="e">
        <v>#N/A</v>
      </c>
      <c r="UW9" t="e">
        <v>#N/A</v>
      </c>
      <c r="UX9" t="e">
        <v>#N/A</v>
      </c>
      <c r="UY9" t="e">
        <v>#N/A</v>
      </c>
      <c r="UZ9" t="e">
        <v>#N/A</v>
      </c>
      <c r="VA9" t="e">
        <v>#N/A</v>
      </c>
      <c r="VB9" t="e">
        <v>#N/A</v>
      </c>
      <c r="VC9" s="38" t="e">
        <v>#N/A</v>
      </c>
      <c r="VD9" t="e">
        <v>#N/A</v>
      </c>
      <c r="VE9" t="e">
        <v>#N/A</v>
      </c>
      <c r="VF9" t="e">
        <v>#N/A</v>
      </c>
      <c r="VG9" t="e">
        <v>#N/A</v>
      </c>
      <c r="VH9" t="e">
        <v>#N/A</v>
      </c>
      <c r="VI9" t="e">
        <v>#N/A</v>
      </c>
      <c r="VJ9" t="e">
        <v>#N/A</v>
      </c>
      <c r="VK9" t="e">
        <v>#N/A</v>
      </c>
      <c r="VL9" t="e">
        <v>#N/A</v>
      </c>
      <c r="VM9" t="e">
        <v>#N/A</v>
      </c>
      <c r="VN9" t="e">
        <v>#N/A</v>
      </c>
      <c r="VO9" s="106"/>
      <c r="VP9" s="175"/>
      <c r="VQ9" s="170" t="s">
        <v>2371</v>
      </c>
      <c r="VR9" t="s">
        <v>2731</v>
      </c>
      <c r="VS9" s="170" t="s">
        <v>2692</v>
      </c>
      <c r="VU9" s="1" t="e">
        <v>#N/A</v>
      </c>
      <c r="VV9" s="1" t="e">
        <v>#N/A</v>
      </c>
      <c r="VW9" s="1" t="e">
        <v>#N/A</v>
      </c>
      <c r="VX9" s="1" t="e">
        <v>#N/A</v>
      </c>
      <c r="VY9" t="e">
        <v>#N/A</v>
      </c>
      <c r="VZ9" t="e">
        <v>#N/A</v>
      </c>
      <c r="WA9" t="e">
        <v>#N/A</v>
      </c>
      <c r="WB9" t="e">
        <v>#N/A</v>
      </c>
      <c r="WC9" t="e">
        <v>#N/A</v>
      </c>
      <c r="WD9" t="e">
        <v>#N/A</v>
      </c>
      <c r="WE9" s="38" t="e">
        <v>#N/A</v>
      </c>
      <c r="WF9" t="e">
        <v>#N/A</v>
      </c>
      <c r="WG9" t="e">
        <v>#N/A</v>
      </c>
      <c r="WH9" t="e">
        <v>#N/A</v>
      </c>
      <c r="WI9" t="e">
        <v>#N/A</v>
      </c>
      <c r="WJ9" t="e">
        <v>#N/A</v>
      </c>
      <c r="WK9" t="e">
        <v>#N/A</v>
      </c>
      <c r="WL9" t="e">
        <v>#N/A</v>
      </c>
      <c r="WM9" t="e">
        <v>#N/A</v>
      </c>
      <c r="WN9" t="e">
        <v>#N/A</v>
      </c>
      <c r="WO9" t="e">
        <v>#N/A</v>
      </c>
      <c r="WP9" t="e">
        <v>#N/A</v>
      </c>
      <c r="WQ9" s="106"/>
      <c r="WR9" s="175"/>
      <c r="WS9" s="170" t="s">
        <v>2371</v>
      </c>
      <c r="WT9" t="s">
        <v>2731</v>
      </c>
      <c r="WU9" s="170" t="s">
        <v>2692</v>
      </c>
      <c r="WW9" s="1" t="e">
        <v>#N/A</v>
      </c>
      <c r="WX9" s="1" t="e">
        <v>#N/A</v>
      </c>
      <c r="WY9" s="1" t="e">
        <v>#N/A</v>
      </c>
      <c r="WZ9" s="1" t="e">
        <v>#N/A</v>
      </c>
      <c r="XA9" t="e">
        <v>#N/A</v>
      </c>
      <c r="XB9" t="e">
        <v>#N/A</v>
      </c>
      <c r="XC9" t="e">
        <v>#N/A</v>
      </c>
      <c r="XD9" t="e">
        <v>#N/A</v>
      </c>
      <c r="XE9" t="e">
        <v>#N/A</v>
      </c>
      <c r="XF9" t="e">
        <v>#N/A</v>
      </c>
      <c r="XG9" s="38" t="e">
        <v>#N/A</v>
      </c>
      <c r="XH9" t="e">
        <v>#N/A</v>
      </c>
      <c r="XI9" t="e">
        <v>#N/A</v>
      </c>
      <c r="XJ9" t="e">
        <v>#N/A</v>
      </c>
      <c r="XK9" t="e">
        <v>#N/A</v>
      </c>
      <c r="XL9" t="e">
        <v>#N/A</v>
      </c>
      <c r="XM9" t="e">
        <v>#N/A</v>
      </c>
      <c r="XN9" t="e">
        <v>#N/A</v>
      </c>
      <c r="XO9" t="e">
        <v>#N/A</v>
      </c>
      <c r="XP9" t="e">
        <v>#N/A</v>
      </c>
      <c r="XQ9" t="e">
        <v>#N/A</v>
      </c>
      <c r="XR9" t="e">
        <v>#N/A</v>
      </c>
      <c r="XS9" s="106"/>
      <c r="XT9" s="175"/>
      <c r="XU9" s="170" t="s">
        <v>2371</v>
      </c>
      <c r="XV9" t="s">
        <v>2731</v>
      </c>
      <c r="XW9" s="170" t="s">
        <v>2692</v>
      </c>
      <c r="XY9" s="1" t="e">
        <v>#N/A</v>
      </c>
      <c r="XZ9" s="1" t="e">
        <v>#N/A</v>
      </c>
      <c r="YA9" s="1" t="e">
        <v>#N/A</v>
      </c>
      <c r="YB9" s="1" t="e">
        <v>#N/A</v>
      </c>
      <c r="YC9" t="e">
        <v>#N/A</v>
      </c>
      <c r="YD9" t="e">
        <v>#N/A</v>
      </c>
      <c r="YE9" t="e">
        <v>#N/A</v>
      </c>
      <c r="YF9" t="e">
        <v>#N/A</v>
      </c>
      <c r="YG9" t="e">
        <v>#N/A</v>
      </c>
      <c r="YH9" t="e">
        <v>#N/A</v>
      </c>
      <c r="YI9" s="38" t="e">
        <v>#N/A</v>
      </c>
      <c r="YJ9" t="e">
        <v>#N/A</v>
      </c>
      <c r="YK9" t="e">
        <v>#N/A</v>
      </c>
      <c r="YL9" t="e">
        <v>#N/A</v>
      </c>
      <c r="YM9" t="e">
        <v>#N/A</v>
      </c>
      <c r="YN9" t="e">
        <v>#N/A</v>
      </c>
      <c r="YO9" t="e">
        <v>#N/A</v>
      </c>
      <c r="YP9" t="e">
        <v>#N/A</v>
      </c>
      <c r="YQ9" t="e">
        <v>#N/A</v>
      </c>
      <c r="YR9" t="e">
        <v>#N/A</v>
      </c>
      <c r="YS9" t="e">
        <v>#N/A</v>
      </c>
      <c r="YT9" t="e">
        <v>#N/A</v>
      </c>
      <c r="YU9" s="106"/>
      <c r="YV9" s="175"/>
      <c r="YW9" s="170" t="s">
        <v>2371</v>
      </c>
      <c r="YX9" t="s">
        <v>2731</v>
      </c>
      <c r="YY9" s="170" t="s">
        <v>2692</v>
      </c>
      <c r="ZA9" s="1" t="e">
        <v>#N/A</v>
      </c>
      <c r="ZB9" s="1" t="e">
        <v>#N/A</v>
      </c>
      <c r="ZC9" s="1" t="e">
        <v>#N/A</v>
      </c>
      <c r="ZD9" s="1" t="e">
        <v>#N/A</v>
      </c>
      <c r="ZE9" t="e">
        <v>#N/A</v>
      </c>
      <c r="ZF9" t="e">
        <v>#N/A</v>
      </c>
      <c r="ZG9" t="e">
        <v>#N/A</v>
      </c>
      <c r="ZH9" t="e">
        <v>#N/A</v>
      </c>
      <c r="ZI9" t="e">
        <v>#N/A</v>
      </c>
      <c r="ZJ9" t="e">
        <v>#N/A</v>
      </c>
      <c r="ZK9" s="38" t="e">
        <v>#N/A</v>
      </c>
      <c r="ZL9" t="e">
        <v>#N/A</v>
      </c>
      <c r="ZM9" t="e">
        <v>#N/A</v>
      </c>
      <c r="ZN9" t="e">
        <v>#N/A</v>
      </c>
      <c r="ZO9" t="e">
        <v>#N/A</v>
      </c>
      <c r="ZP9" t="e">
        <v>#N/A</v>
      </c>
      <c r="ZQ9" t="e">
        <v>#N/A</v>
      </c>
      <c r="ZR9" t="e">
        <v>#N/A</v>
      </c>
      <c r="ZS9" t="e">
        <v>#N/A</v>
      </c>
      <c r="ZT9" t="e">
        <v>#N/A</v>
      </c>
      <c r="ZU9" t="e">
        <v>#N/A</v>
      </c>
      <c r="ZV9" t="e">
        <v>#N/A</v>
      </c>
      <c r="ZW9" s="106"/>
      <c r="ZX9" s="175"/>
      <c r="ZY9" s="170" t="s">
        <v>2371</v>
      </c>
      <c r="ZZ9" t="s">
        <v>2731</v>
      </c>
      <c r="AAA9" s="170" t="s">
        <v>2692</v>
      </c>
      <c r="AAC9" s="1" t="e">
        <v>#N/A</v>
      </c>
      <c r="AAD9" s="1" t="e">
        <v>#N/A</v>
      </c>
      <c r="AAE9" s="1" t="e">
        <v>#N/A</v>
      </c>
      <c r="AAF9" s="1" t="e">
        <v>#N/A</v>
      </c>
      <c r="AAG9" t="e">
        <v>#N/A</v>
      </c>
      <c r="AAH9" t="e">
        <v>#N/A</v>
      </c>
      <c r="AAI9" t="e">
        <v>#N/A</v>
      </c>
      <c r="AAJ9" t="e">
        <v>#N/A</v>
      </c>
      <c r="AAK9" t="e">
        <v>#N/A</v>
      </c>
      <c r="AAL9" t="e">
        <v>#N/A</v>
      </c>
      <c r="AAM9" s="38" t="e">
        <v>#N/A</v>
      </c>
      <c r="AAN9" t="e">
        <v>#N/A</v>
      </c>
      <c r="AAO9" t="e">
        <v>#N/A</v>
      </c>
      <c r="AAP9" t="e">
        <v>#N/A</v>
      </c>
      <c r="AAQ9" t="e">
        <v>#N/A</v>
      </c>
      <c r="AAR9" t="e">
        <v>#N/A</v>
      </c>
      <c r="AAS9" t="e">
        <v>#N/A</v>
      </c>
      <c r="AAT9" t="e">
        <v>#N/A</v>
      </c>
      <c r="AAU9" t="e">
        <v>#N/A</v>
      </c>
      <c r="AAV9" t="e">
        <v>#N/A</v>
      </c>
      <c r="AAW9" t="e">
        <v>#N/A</v>
      </c>
      <c r="AAX9" t="e">
        <v>#N/A</v>
      </c>
      <c r="AAY9" s="106"/>
      <c r="AAZ9" s="175"/>
      <c r="ABA9" s="170" t="s">
        <v>2371</v>
      </c>
      <c r="ABB9" t="s">
        <v>2731</v>
      </c>
      <c r="ABC9" s="170" t="s">
        <v>2692</v>
      </c>
      <c r="ABE9" s="1" t="e">
        <v>#N/A</v>
      </c>
      <c r="ABF9" s="1" t="e">
        <v>#N/A</v>
      </c>
      <c r="ABG9" s="1" t="e">
        <v>#N/A</v>
      </c>
      <c r="ABH9" s="1" t="e">
        <v>#N/A</v>
      </c>
      <c r="ABI9" t="e">
        <v>#N/A</v>
      </c>
      <c r="ABJ9" t="e">
        <v>#N/A</v>
      </c>
      <c r="ABK9" t="e">
        <v>#N/A</v>
      </c>
      <c r="ABL9" t="e">
        <v>#N/A</v>
      </c>
      <c r="ABM9" t="e">
        <v>#N/A</v>
      </c>
      <c r="ABN9" t="e">
        <v>#N/A</v>
      </c>
      <c r="ABO9" s="38" t="e">
        <v>#N/A</v>
      </c>
      <c r="ABP9" t="e">
        <v>#N/A</v>
      </c>
      <c r="ABQ9" t="e">
        <v>#N/A</v>
      </c>
      <c r="ABR9" t="e">
        <v>#N/A</v>
      </c>
      <c r="ABS9" t="e">
        <v>#N/A</v>
      </c>
      <c r="ABT9" t="e">
        <v>#N/A</v>
      </c>
      <c r="ABU9" t="e">
        <v>#N/A</v>
      </c>
      <c r="ABV9" t="e">
        <v>#N/A</v>
      </c>
      <c r="ABW9" t="e">
        <v>#N/A</v>
      </c>
      <c r="ABX9" t="e">
        <v>#N/A</v>
      </c>
      <c r="ABY9" t="e">
        <v>#N/A</v>
      </c>
      <c r="ABZ9" t="e">
        <v>#N/A</v>
      </c>
      <c r="ACA9" s="106"/>
      <c r="ACB9" s="175"/>
    </row>
    <row r="10" spans="1:756">
      <c r="A10" s="170" t="s">
        <v>2369</v>
      </c>
      <c r="B10" s="170" t="s">
        <v>2736</v>
      </c>
      <c r="C10" s="170" t="s">
        <v>2692</v>
      </c>
      <c r="E10" s="1">
        <v>0.4924189814814815</v>
      </c>
      <c r="F10" s="1">
        <v>0.39576388888888886</v>
      </c>
      <c r="G10" s="1">
        <v>4.9814814814814812E-2</v>
      </c>
      <c r="H10" s="1">
        <v>4.6828703703703706E-2</v>
      </c>
      <c r="I10">
        <v>296</v>
      </c>
      <c r="J10">
        <v>269</v>
      </c>
      <c r="K10">
        <v>565</v>
      </c>
      <c r="L10">
        <v>1277</v>
      </c>
      <c r="M10">
        <v>474</v>
      </c>
      <c r="N10">
        <v>81</v>
      </c>
      <c r="O10">
        <v>1832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s="106">
        <v>2400</v>
      </c>
      <c r="AB10" s="175">
        <f t="shared" si="0"/>
        <v>76.333333333333329</v>
      </c>
      <c r="AC10" s="170" t="s">
        <v>2369</v>
      </c>
      <c r="AD10" s="170" t="s">
        <v>2736</v>
      </c>
      <c r="AE10" s="170" t="s">
        <v>2692</v>
      </c>
      <c r="AG10" s="1">
        <v>0.17775462962962962</v>
      </c>
      <c r="AH10" s="1">
        <v>0.1597800925925926</v>
      </c>
      <c r="AI10" s="1">
        <v>3.414351851851852E-3</v>
      </c>
      <c r="AJ10" s="1">
        <v>1.4548611111111111E-2</v>
      </c>
      <c r="AK10">
        <v>187</v>
      </c>
      <c r="AL10">
        <v>113</v>
      </c>
      <c r="AM10">
        <v>300</v>
      </c>
      <c r="AN10">
        <v>414</v>
      </c>
      <c r="AO10">
        <v>171</v>
      </c>
      <c r="AP10">
        <v>22</v>
      </c>
      <c r="AQ10">
        <v>607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06"/>
      <c r="BD10" s="175"/>
      <c r="BE10" s="170" t="s">
        <v>2369</v>
      </c>
      <c r="BF10" s="170" t="s">
        <v>2736</v>
      </c>
      <c r="BG10" s="170" t="s">
        <v>2692</v>
      </c>
      <c r="BI10" s="1">
        <v>0.4682291666666667</v>
      </c>
      <c r="BJ10" s="1">
        <v>0.40305555555555556</v>
      </c>
      <c r="BK10" s="1">
        <v>2.2962962962962966E-2</v>
      </c>
      <c r="BL10" s="1">
        <v>4.2199074074074076E-2</v>
      </c>
      <c r="BM10">
        <v>403</v>
      </c>
      <c r="BN10">
        <v>352</v>
      </c>
      <c r="BO10">
        <v>755</v>
      </c>
      <c r="BP10">
        <v>1588</v>
      </c>
      <c r="BQ10">
        <v>541</v>
      </c>
      <c r="BR10">
        <v>130</v>
      </c>
      <c r="BS10">
        <v>2259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 s="106">
        <v>2400</v>
      </c>
      <c r="CF10" s="175">
        <f t="shared" ref="CF10:CF14" si="46">BS10/CE10*100</f>
        <v>94.125</v>
      </c>
      <c r="CG10" s="170" t="s">
        <v>2369</v>
      </c>
      <c r="CH10" s="170" t="s">
        <v>2737</v>
      </c>
      <c r="CI10" s="170" t="s">
        <v>2692</v>
      </c>
      <c r="CK10" s="1">
        <v>0.41651620370370374</v>
      </c>
      <c r="CL10" s="1">
        <v>0.24156250000000001</v>
      </c>
      <c r="CM10" s="1">
        <v>0.14076388888888888</v>
      </c>
      <c r="CN10" s="1">
        <v>3.4189814814814819E-2</v>
      </c>
      <c r="CO10">
        <v>29</v>
      </c>
      <c r="CP10">
        <v>112</v>
      </c>
      <c r="CQ10">
        <v>141</v>
      </c>
      <c r="CR10">
        <v>1405</v>
      </c>
      <c r="CS10">
        <v>369</v>
      </c>
      <c r="CT10">
        <v>80</v>
      </c>
      <c r="CU10">
        <v>1854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 s="106">
        <v>823</v>
      </c>
      <c r="DH10" s="175">
        <f t="shared" si="2"/>
        <v>225.27339003645199</v>
      </c>
      <c r="DI10" s="170" t="s">
        <v>2369</v>
      </c>
      <c r="DJ10" s="170" t="s">
        <v>2737</v>
      </c>
      <c r="DK10" s="170" t="s">
        <v>2692</v>
      </c>
      <c r="DM10" s="1">
        <v>0.2804166666666667</v>
      </c>
      <c r="DN10" s="1">
        <v>0.22265046296296298</v>
      </c>
      <c r="DO10" s="1">
        <v>3.6944444444444446E-2</v>
      </c>
      <c r="DP10" s="1">
        <v>2.0810185185185185E-2</v>
      </c>
      <c r="DQ10">
        <v>147</v>
      </c>
      <c r="DR10">
        <v>144</v>
      </c>
      <c r="DS10">
        <v>291</v>
      </c>
      <c r="DT10">
        <v>741</v>
      </c>
      <c r="DU10">
        <v>282</v>
      </c>
      <c r="DV10">
        <v>69</v>
      </c>
      <c r="DW10">
        <v>1092</v>
      </c>
      <c r="DX10">
        <v>0</v>
      </c>
      <c r="DY10">
        <v>0</v>
      </c>
      <c r="DZ10">
        <v>0</v>
      </c>
      <c r="EA10">
        <v>3</v>
      </c>
      <c r="EB10">
        <v>0</v>
      </c>
      <c r="EC10">
        <v>3</v>
      </c>
      <c r="ED10">
        <v>82</v>
      </c>
      <c r="EE10">
        <v>0</v>
      </c>
      <c r="EF10">
        <v>0</v>
      </c>
      <c r="EG10">
        <v>82</v>
      </c>
      <c r="EH10">
        <v>100</v>
      </c>
      <c r="EI10" s="106">
        <v>823</v>
      </c>
      <c r="EJ10" s="175">
        <f t="shared" si="3"/>
        <v>132.68529769137302</v>
      </c>
      <c r="EK10" s="170" t="s">
        <v>2369</v>
      </c>
      <c r="EL10" t="s">
        <v>2731</v>
      </c>
      <c r="EM10" s="170" t="s">
        <v>2692</v>
      </c>
      <c r="EO10" s="1">
        <v>0</v>
      </c>
      <c r="EP10" s="1">
        <v>0</v>
      </c>
      <c r="EQ10" s="1">
        <v>0</v>
      </c>
      <c r="ER10" s="1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29</v>
      </c>
      <c r="FD10">
        <v>1</v>
      </c>
      <c r="FE10">
        <v>30</v>
      </c>
      <c r="FF10">
        <v>306</v>
      </c>
      <c r="FG10">
        <v>5</v>
      </c>
      <c r="FH10">
        <v>0</v>
      </c>
      <c r="FI10">
        <v>311</v>
      </c>
      <c r="FJ10">
        <v>98.39</v>
      </c>
      <c r="FK10" s="106"/>
      <c r="FL10" s="175"/>
      <c r="FM10" s="170" t="s">
        <v>2369</v>
      </c>
      <c r="FN10" t="s">
        <v>2731</v>
      </c>
      <c r="FO10" s="170" t="s">
        <v>2692</v>
      </c>
      <c r="FQ10" s="1">
        <v>0</v>
      </c>
      <c r="FR10" s="1">
        <v>0</v>
      </c>
      <c r="FS10" s="1">
        <v>0</v>
      </c>
      <c r="FT10" s="1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5</v>
      </c>
      <c r="GF10">
        <v>0</v>
      </c>
      <c r="GG10">
        <v>5</v>
      </c>
      <c r="GH10">
        <v>376</v>
      </c>
      <c r="GI10">
        <v>0</v>
      </c>
      <c r="GJ10">
        <v>0</v>
      </c>
      <c r="GK10">
        <v>376</v>
      </c>
      <c r="GL10">
        <v>100</v>
      </c>
      <c r="GM10" s="106"/>
      <c r="GN10" s="175"/>
      <c r="GO10" s="170" t="s">
        <v>2369</v>
      </c>
      <c r="GP10" t="s">
        <v>2731</v>
      </c>
      <c r="GQ10" s="170" t="s">
        <v>2692</v>
      </c>
      <c r="GS10" s="1">
        <v>0</v>
      </c>
      <c r="GT10" s="1">
        <v>0</v>
      </c>
      <c r="GU10" s="1">
        <v>0</v>
      </c>
      <c r="GV10" s="1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1</v>
      </c>
      <c r="HJ10">
        <v>45</v>
      </c>
      <c r="HK10">
        <v>0</v>
      </c>
      <c r="HL10">
        <v>0</v>
      </c>
      <c r="HM10">
        <v>45</v>
      </c>
      <c r="HN10">
        <v>100</v>
      </c>
      <c r="HO10" s="106"/>
      <c r="HP10" s="175"/>
      <c r="HQ10" s="170" t="s">
        <v>2369</v>
      </c>
      <c r="HR10" t="s">
        <v>2731</v>
      </c>
      <c r="HS10" s="170" t="s">
        <v>2692</v>
      </c>
      <c r="HU10" s="1">
        <v>0.50741898148148146</v>
      </c>
      <c r="HV10" s="1">
        <v>0.35966435185185186</v>
      </c>
      <c r="HW10" s="1">
        <v>0.12560185185185185</v>
      </c>
      <c r="HX10" s="1">
        <v>2.2152777777777775E-2</v>
      </c>
      <c r="HY10">
        <v>203</v>
      </c>
      <c r="HZ10">
        <v>229</v>
      </c>
      <c r="IA10">
        <v>432</v>
      </c>
      <c r="IB10">
        <v>2736</v>
      </c>
      <c r="IC10">
        <v>618</v>
      </c>
      <c r="ID10">
        <v>189</v>
      </c>
      <c r="IE10">
        <v>3543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 s="106">
        <v>3200</v>
      </c>
      <c r="IR10" s="175">
        <f t="shared" ref="IR10:IR16" si="47">IE10/IQ10*100</f>
        <v>110.71875</v>
      </c>
      <c r="IS10" s="170" t="s">
        <v>2369</v>
      </c>
      <c r="IT10" t="s">
        <v>2731</v>
      </c>
      <c r="IU10" s="170" t="s">
        <v>2692</v>
      </c>
      <c r="IW10" s="1">
        <v>0.57589120370370372</v>
      </c>
      <c r="IX10" s="1">
        <v>0.3661342592592593</v>
      </c>
      <c r="IY10" s="1">
        <v>0.16789351851851853</v>
      </c>
      <c r="IZ10" s="1">
        <v>4.1851851851851855E-2</v>
      </c>
      <c r="JA10">
        <v>229</v>
      </c>
      <c r="JB10">
        <v>191</v>
      </c>
      <c r="JC10">
        <v>420</v>
      </c>
      <c r="JD10">
        <v>2772</v>
      </c>
      <c r="JE10">
        <v>451</v>
      </c>
      <c r="JF10">
        <v>115</v>
      </c>
      <c r="JG10" s="38">
        <v>3338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 s="106">
        <v>3200</v>
      </c>
      <c r="JT10" s="175">
        <f t="shared" ref="JT10" si="48">JG10/JS10*100</f>
        <v>104.31250000000001</v>
      </c>
      <c r="JU10" s="170" t="s">
        <v>2369</v>
      </c>
      <c r="JV10" t="s">
        <v>2731</v>
      </c>
      <c r="JW10" s="170" t="s">
        <v>2692</v>
      </c>
      <c r="JY10" s="1">
        <v>0.41708333333333331</v>
      </c>
      <c r="JZ10" s="1">
        <v>0.37516203703703704</v>
      </c>
      <c r="KA10" s="1">
        <v>0.1777199074074074</v>
      </c>
      <c r="KB10" s="1">
        <v>4.1921296296296297E-2</v>
      </c>
      <c r="KC10">
        <v>242</v>
      </c>
      <c r="KD10">
        <v>195</v>
      </c>
      <c r="KE10">
        <v>437</v>
      </c>
      <c r="KF10">
        <v>2893</v>
      </c>
      <c r="KG10">
        <v>456</v>
      </c>
      <c r="KH10">
        <v>115</v>
      </c>
      <c r="KI10" s="38">
        <v>3464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 s="106">
        <v>3200</v>
      </c>
      <c r="KV10" s="175">
        <f t="shared" ref="KV10" si="49">KI10/KU10*100</f>
        <v>108.25</v>
      </c>
      <c r="KW10" s="170" t="s">
        <v>2369</v>
      </c>
      <c r="KX10" t="s">
        <v>2731</v>
      </c>
      <c r="KY10" s="170" t="s">
        <v>2692</v>
      </c>
      <c r="LA10" s="1">
        <v>0.5198842592592593</v>
      </c>
      <c r="LB10" s="1">
        <v>0.33872685185185186</v>
      </c>
      <c r="LC10" s="1">
        <v>0.15317129629629631</v>
      </c>
      <c r="LD10" s="1">
        <v>2.7974537037037034E-2</v>
      </c>
      <c r="LE10">
        <v>294</v>
      </c>
      <c r="LF10">
        <v>238</v>
      </c>
      <c r="LG10">
        <v>532</v>
      </c>
      <c r="LH10">
        <v>3028</v>
      </c>
      <c r="LI10">
        <v>255</v>
      </c>
      <c r="LJ10">
        <v>162</v>
      </c>
      <c r="LK10" s="38">
        <v>3445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 s="106">
        <v>3200</v>
      </c>
      <c r="LX10" s="175">
        <f t="shared" ref="LX10" si="50">LK10/LW10*100</f>
        <v>107.65625000000001</v>
      </c>
      <c r="LY10" s="170" t="s">
        <v>2369</v>
      </c>
      <c r="LZ10" t="s">
        <v>2731</v>
      </c>
      <c r="MA10" s="170" t="s">
        <v>2692</v>
      </c>
      <c r="MC10" s="1">
        <v>0.54137731481481477</v>
      </c>
      <c r="MD10" s="1">
        <v>0.3457986111111111</v>
      </c>
      <c r="ME10" s="1">
        <v>0.10589120370370371</v>
      </c>
      <c r="MF10" s="1">
        <v>8.9675925925925923E-2</v>
      </c>
      <c r="MG10">
        <v>213</v>
      </c>
      <c r="MH10">
        <v>158</v>
      </c>
      <c r="MI10">
        <v>371</v>
      </c>
      <c r="MJ10">
        <v>2561</v>
      </c>
      <c r="MK10">
        <v>346</v>
      </c>
      <c r="ML10">
        <v>98</v>
      </c>
      <c r="MM10" s="38">
        <v>3005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 s="106">
        <v>3200</v>
      </c>
      <c r="MZ10" s="175">
        <f t="shared" ref="MZ10" si="51">MM10/MY10*100</f>
        <v>93.90625</v>
      </c>
      <c r="NA10" s="170" t="s">
        <v>2369</v>
      </c>
      <c r="NB10" t="s">
        <v>2731</v>
      </c>
      <c r="NC10" s="170" t="s">
        <v>2692</v>
      </c>
      <c r="NE10" s="1">
        <v>0</v>
      </c>
      <c r="NF10" s="1">
        <v>0</v>
      </c>
      <c r="NG10" s="1">
        <v>0</v>
      </c>
      <c r="NH10" s="1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 s="38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 s="106"/>
      <c r="OB10" s="175"/>
      <c r="OC10" s="170" t="s">
        <v>2369</v>
      </c>
      <c r="OD10" t="s">
        <v>2731</v>
      </c>
      <c r="OE10" s="170" t="s">
        <v>2692</v>
      </c>
      <c r="OG10" s="1">
        <v>0.53207175925925931</v>
      </c>
      <c r="OH10" s="1">
        <v>0.39160879629629625</v>
      </c>
      <c r="OI10" s="1">
        <v>0.12065972222222222</v>
      </c>
      <c r="OJ10" s="1">
        <v>1.9803240740740739E-2</v>
      </c>
      <c r="OK10">
        <v>100</v>
      </c>
      <c r="OL10">
        <v>165</v>
      </c>
      <c r="OM10">
        <v>265</v>
      </c>
      <c r="ON10">
        <v>2905</v>
      </c>
      <c r="OO10">
        <v>370</v>
      </c>
      <c r="OP10">
        <v>100</v>
      </c>
      <c r="OQ10" s="38">
        <v>3375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 s="106">
        <v>3200</v>
      </c>
      <c r="PD10" s="175">
        <f t="shared" ref="PD10" si="52">OQ10/PC10*100</f>
        <v>105.46875</v>
      </c>
      <c r="PE10" s="170" t="s">
        <v>2369</v>
      </c>
      <c r="PF10" t="s">
        <v>2731</v>
      </c>
      <c r="PG10" s="170" t="s">
        <v>2692</v>
      </c>
      <c r="PI10" s="1">
        <v>0.37186342592592592</v>
      </c>
      <c r="PJ10" s="1">
        <v>0.25437500000000002</v>
      </c>
      <c r="PK10" s="1">
        <v>0.10545138888888889</v>
      </c>
      <c r="PL10" s="1">
        <v>1.2025462962962962E-2</v>
      </c>
      <c r="PM10">
        <v>164</v>
      </c>
      <c r="PN10">
        <v>107</v>
      </c>
      <c r="PO10">
        <v>271</v>
      </c>
      <c r="PP10">
        <v>2038</v>
      </c>
      <c r="PQ10">
        <v>182</v>
      </c>
      <c r="PR10">
        <v>42</v>
      </c>
      <c r="PS10" s="38">
        <v>2262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 s="106">
        <v>3200</v>
      </c>
      <c r="QF10" s="175">
        <f t="shared" ref="QF10" si="53">PS10/QE10*100</f>
        <v>70.6875</v>
      </c>
      <c r="QG10" s="170" t="s">
        <v>2369</v>
      </c>
      <c r="QH10" t="s">
        <v>2731</v>
      </c>
      <c r="QI10" s="170" t="s">
        <v>2692</v>
      </c>
      <c r="QK10" s="1">
        <v>0.34708333333333335</v>
      </c>
      <c r="QL10" s="1">
        <v>0.32795138888888892</v>
      </c>
      <c r="QM10" s="1">
        <v>0.11098379629629629</v>
      </c>
      <c r="QN10" s="1">
        <v>1.9120370370370371E-2</v>
      </c>
      <c r="QO10">
        <v>236</v>
      </c>
      <c r="QP10">
        <v>148</v>
      </c>
      <c r="QQ10">
        <v>384</v>
      </c>
      <c r="QR10">
        <v>2741</v>
      </c>
      <c r="QS10">
        <v>213</v>
      </c>
      <c r="QT10">
        <v>63</v>
      </c>
      <c r="QU10" s="38">
        <v>3017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 s="106">
        <v>3200</v>
      </c>
      <c r="RH10" s="175">
        <f t="shared" ref="RH10" si="54">QU10/RG10*100</f>
        <v>94.28125</v>
      </c>
      <c r="RI10" s="170" t="s">
        <v>2369</v>
      </c>
      <c r="RJ10" t="s">
        <v>2731</v>
      </c>
      <c r="RK10" s="170" t="s">
        <v>2692</v>
      </c>
      <c r="RM10" s="1">
        <v>8.9166666666666672E-2</v>
      </c>
      <c r="RN10" s="1">
        <v>5.3518518518518521E-2</v>
      </c>
      <c r="RO10" s="1">
        <v>3.2094907407407412E-2</v>
      </c>
      <c r="RP10" s="1">
        <v>3.5532407407407405E-3</v>
      </c>
      <c r="RQ10">
        <v>30</v>
      </c>
      <c r="RR10">
        <v>22</v>
      </c>
      <c r="RS10">
        <v>52</v>
      </c>
      <c r="RT10">
        <v>307</v>
      </c>
      <c r="RU10">
        <v>17</v>
      </c>
      <c r="RV10">
        <v>10</v>
      </c>
      <c r="RW10" s="38">
        <v>334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 s="106"/>
      <c r="SJ10" s="175" t="e">
        <f t="shared" ref="SJ10" si="55">RW10/SI10*100</f>
        <v>#DIV/0!</v>
      </c>
      <c r="SK10" s="170" t="s">
        <v>2369</v>
      </c>
      <c r="SL10" t="s">
        <v>2731</v>
      </c>
      <c r="SM10" s="170" t="s">
        <v>2692</v>
      </c>
      <c r="SO10" s="1">
        <v>0</v>
      </c>
      <c r="SP10" s="1">
        <v>0</v>
      </c>
      <c r="SQ10" s="1">
        <v>0</v>
      </c>
      <c r="SR10" s="1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 s="38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 s="106"/>
      <c r="TL10" s="175"/>
      <c r="TM10" s="170" t="s">
        <v>2369</v>
      </c>
      <c r="TN10" t="s">
        <v>2731</v>
      </c>
      <c r="TO10" s="170" t="s">
        <v>2692</v>
      </c>
      <c r="TQ10" s="1">
        <v>0</v>
      </c>
      <c r="TR10" s="1">
        <v>0</v>
      </c>
      <c r="TS10" s="1">
        <v>0</v>
      </c>
      <c r="TT10" s="1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 s="38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 s="106">
        <v>3200</v>
      </c>
      <c r="UN10" s="175">
        <f t="shared" ref="UN10" si="56">UA10/UM10*100</f>
        <v>0</v>
      </c>
      <c r="UO10" s="170" t="s">
        <v>2369</v>
      </c>
      <c r="UP10" t="s">
        <v>2731</v>
      </c>
      <c r="UQ10" s="170" t="s">
        <v>2692</v>
      </c>
      <c r="US10" s="1">
        <v>0</v>
      </c>
      <c r="UT10" s="1">
        <v>0</v>
      </c>
      <c r="UU10" s="1">
        <v>0</v>
      </c>
      <c r="UV10" s="1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 s="38">
        <v>0</v>
      </c>
      <c r="VD10">
        <v>0</v>
      </c>
      <c r="VE10">
        <v>0</v>
      </c>
      <c r="VF10">
        <v>0</v>
      </c>
      <c r="VG10">
        <v>0</v>
      </c>
      <c r="VH10">
        <v>2</v>
      </c>
      <c r="VI10">
        <v>2</v>
      </c>
      <c r="VJ10">
        <v>60</v>
      </c>
      <c r="VK10">
        <v>6</v>
      </c>
      <c r="VL10">
        <v>0</v>
      </c>
      <c r="VM10">
        <v>66</v>
      </c>
      <c r="VN10">
        <v>90.91</v>
      </c>
      <c r="VO10" s="106">
        <v>3200</v>
      </c>
      <c r="VP10" s="175">
        <f t="shared" ref="VP10" si="57">VC10/VO10*100</f>
        <v>0</v>
      </c>
      <c r="VQ10" s="170" t="s">
        <v>2369</v>
      </c>
      <c r="VR10" t="s">
        <v>2731</v>
      </c>
      <c r="VS10" s="170" t="s">
        <v>2692</v>
      </c>
      <c r="VU10" s="1">
        <v>0.34251157407407407</v>
      </c>
      <c r="VV10" s="1">
        <v>0.32178240740740743</v>
      </c>
      <c r="VW10" s="1">
        <v>0.15153935185185186</v>
      </c>
      <c r="VX10" s="1">
        <v>2.0729166666666667E-2</v>
      </c>
      <c r="VY10">
        <v>10</v>
      </c>
      <c r="VZ10">
        <v>187</v>
      </c>
      <c r="WA10">
        <v>197</v>
      </c>
      <c r="WB10">
        <v>2852</v>
      </c>
      <c r="WC10">
        <v>545</v>
      </c>
      <c r="WD10">
        <v>101</v>
      </c>
      <c r="WE10" s="38">
        <v>3498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 s="106">
        <v>3200</v>
      </c>
      <c r="WR10" s="175">
        <f t="shared" ref="WR10" si="58">WE10/WQ10*100</f>
        <v>109.31249999999999</v>
      </c>
      <c r="WS10" s="170" t="s">
        <v>2369</v>
      </c>
      <c r="WT10" t="s">
        <v>2731</v>
      </c>
      <c r="WU10" s="170" t="s">
        <v>2692</v>
      </c>
      <c r="WW10" s="1">
        <v>0.41414351851851849</v>
      </c>
      <c r="WX10" s="1">
        <v>0.29064814814814816</v>
      </c>
      <c r="WY10" s="1">
        <v>0.10200231481481481</v>
      </c>
      <c r="WZ10" s="1">
        <v>2.148148148148148E-2</v>
      </c>
      <c r="XA10">
        <v>36</v>
      </c>
      <c r="XB10">
        <v>147</v>
      </c>
      <c r="XC10">
        <v>183</v>
      </c>
      <c r="XD10">
        <v>2937</v>
      </c>
      <c r="XE10">
        <v>282</v>
      </c>
      <c r="XF10">
        <v>75</v>
      </c>
      <c r="XG10" s="38">
        <v>3294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 s="106">
        <v>3200</v>
      </c>
      <c r="XT10" s="175">
        <f t="shared" ref="XT10" si="59">XG10/XS10*100</f>
        <v>102.9375</v>
      </c>
      <c r="XU10" s="170" t="s">
        <v>2369</v>
      </c>
      <c r="XV10" t="s">
        <v>2731</v>
      </c>
      <c r="XW10" s="170" t="s">
        <v>2692</v>
      </c>
      <c r="XY10" s="1">
        <v>0.40686342592592589</v>
      </c>
      <c r="XZ10" s="1">
        <v>0.28621527777777778</v>
      </c>
      <c r="YA10" s="1">
        <v>6.5150462962962966E-2</v>
      </c>
      <c r="YB10" s="1">
        <v>5.5486111111111104E-2</v>
      </c>
      <c r="YC10">
        <v>45</v>
      </c>
      <c r="YD10">
        <v>168</v>
      </c>
      <c r="YE10">
        <v>213</v>
      </c>
      <c r="YF10">
        <v>2862</v>
      </c>
      <c r="YG10">
        <v>235</v>
      </c>
      <c r="YH10">
        <v>110</v>
      </c>
      <c r="YI10" s="38">
        <v>3207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 s="106">
        <v>3200</v>
      </c>
      <c r="YV10" s="175">
        <f t="shared" ref="YV10" si="60">YI10/YU10*100</f>
        <v>100.21875</v>
      </c>
      <c r="YW10" s="170" t="s">
        <v>2369</v>
      </c>
      <c r="YX10" t="s">
        <v>2731</v>
      </c>
      <c r="YY10" s="170" t="s">
        <v>2692</v>
      </c>
      <c r="ZA10" s="1">
        <v>0.30313657407407407</v>
      </c>
      <c r="ZB10" s="1">
        <v>0.20673611111111112</v>
      </c>
      <c r="ZC10" s="1">
        <v>7.5590277777777784E-2</v>
      </c>
      <c r="ZD10" s="1">
        <v>2.0798611111111111E-2</v>
      </c>
      <c r="ZE10">
        <v>27</v>
      </c>
      <c r="ZF10">
        <v>122</v>
      </c>
      <c r="ZG10">
        <v>149</v>
      </c>
      <c r="ZH10">
        <v>2402</v>
      </c>
      <c r="ZI10">
        <v>232</v>
      </c>
      <c r="ZJ10">
        <v>75</v>
      </c>
      <c r="ZK10" s="38">
        <v>2709</v>
      </c>
      <c r="ZL10">
        <v>0</v>
      </c>
      <c r="ZM10">
        <v>0</v>
      </c>
      <c r="ZN10">
        <v>0</v>
      </c>
      <c r="ZO10">
        <v>0</v>
      </c>
      <c r="ZP10">
        <v>1</v>
      </c>
      <c r="ZQ10">
        <v>1</v>
      </c>
      <c r="ZR10">
        <v>42</v>
      </c>
      <c r="ZS10">
        <v>2</v>
      </c>
      <c r="ZT10">
        <v>1</v>
      </c>
      <c r="ZU10">
        <v>45</v>
      </c>
      <c r="ZV10">
        <v>93.33</v>
      </c>
      <c r="ZW10" s="106">
        <v>2400</v>
      </c>
      <c r="ZX10" s="175">
        <f t="shared" ref="ZX10" si="61">ZK10/ZW10*100</f>
        <v>112.87499999999999</v>
      </c>
      <c r="ZY10" s="170" t="s">
        <v>2369</v>
      </c>
      <c r="ZZ10" t="s">
        <v>2731</v>
      </c>
      <c r="AAA10" s="170" t="s">
        <v>2692</v>
      </c>
      <c r="AAC10" s="1">
        <v>0</v>
      </c>
      <c r="AAD10" s="1">
        <v>0</v>
      </c>
      <c r="AAE10" s="1">
        <v>0</v>
      </c>
      <c r="AAF10" s="1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 s="38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 s="106"/>
      <c r="AAZ10" s="175" t="e">
        <f t="shared" ref="AAZ10" si="62">AAM10/AAY10*100</f>
        <v>#DIV/0!</v>
      </c>
      <c r="ABA10" s="170" t="s">
        <v>2369</v>
      </c>
      <c r="ABB10" t="s">
        <v>2731</v>
      </c>
      <c r="ABC10" s="170" t="s">
        <v>2692</v>
      </c>
      <c r="ABE10" s="1">
        <v>0.27377314814814818</v>
      </c>
      <c r="ABF10" s="1">
        <v>0.24806712962962962</v>
      </c>
      <c r="ABG10" s="1">
        <v>6.7743055555555556E-2</v>
      </c>
      <c r="ABH10" s="1">
        <v>2.5694444444444447E-2</v>
      </c>
      <c r="ABI10">
        <v>42</v>
      </c>
      <c r="ABJ10">
        <v>160</v>
      </c>
      <c r="ABK10">
        <v>202</v>
      </c>
      <c r="ABL10">
        <v>2571</v>
      </c>
      <c r="ABM10">
        <v>201</v>
      </c>
      <c r="ABN10">
        <v>106</v>
      </c>
      <c r="ABO10" s="38">
        <v>2878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 s="106">
        <v>3200</v>
      </c>
      <c r="ACB10" s="175">
        <f t="shared" ref="ACB10" si="63">ABO10/ACA10*100</f>
        <v>89.9375</v>
      </c>
    </row>
    <row r="11" spans="1:756">
      <c r="A11" s="170" t="s">
        <v>2362</v>
      </c>
      <c r="B11" s="170" t="s">
        <v>2736</v>
      </c>
      <c r="C11" s="170" t="s">
        <v>2692</v>
      </c>
      <c r="E11" s="1">
        <v>0.26369212962962962</v>
      </c>
      <c r="F11" s="1">
        <v>0.17082175925925924</v>
      </c>
      <c r="G11" s="1">
        <v>2.7291666666666662E-2</v>
      </c>
      <c r="H11" s="1">
        <v>6.5567129629629628E-2</v>
      </c>
      <c r="I11">
        <v>125</v>
      </c>
      <c r="J11">
        <v>56</v>
      </c>
      <c r="K11">
        <v>181</v>
      </c>
      <c r="L11">
        <v>2333</v>
      </c>
      <c r="M11">
        <v>60</v>
      </c>
      <c r="N11">
        <v>37</v>
      </c>
      <c r="O11">
        <v>2430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106">
        <v>2400</v>
      </c>
      <c r="AB11" s="175">
        <f t="shared" si="0"/>
        <v>101.25</v>
      </c>
      <c r="AC11" s="170" t="s">
        <v>2362</v>
      </c>
      <c r="AD11" s="170" t="s">
        <v>2736</v>
      </c>
      <c r="AE11" s="170" t="s">
        <v>2692</v>
      </c>
      <c r="AG11" s="1">
        <v>0</v>
      </c>
      <c r="AH11" s="1">
        <v>0</v>
      </c>
      <c r="AI11" s="1">
        <v>0</v>
      </c>
      <c r="AJ11" s="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06"/>
      <c r="BD11" s="175"/>
      <c r="BE11" s="170" t="s">
        <v>2362</v>
      </c>
      <c r="BF11" s="170" t="s">
        <v>2736</v>
      </c>
      <c r="BG11" s="170" t="s">
        <v>2692</v>
      </c>
      <c r="BI11" s="1">
        <v>0.26722222222222219</v>
      </c>
      <c r="BJ11" s="1">
        <v>0.17844907407407407</v>
      </c>
      <c r="BK11" s="1">
        <v>4.3321759259259261E-2</v>
      </c>
      <c r="BL11" s="1">
        <v>4.5439814814814815E-2</v>
      </c>
      <c r="BM11">
        <v>552</v>
      </c>
      <c r="BN11">
        <v>190</v>
      </c>
      <c r="BO11">
        <v>742</v>
      </c>
      <c r="BP11">
        <v>2314</v>
      </c>
      <c r="BQ11">
        <v>134</v>
      </c>
      <c r="BR11">
        <v>136</v>
      </c>
      <c r="BS11">
        <v>2584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 s="106">
        <v>2400</v>
      </c>
      <c r="CF11" s="175">
        <f t="shared" si="46"/>
        <v>107.66666666666667</v>
      </c>
      <c r="CG11" s="170" t="s">
        <v>2362</v>
      </c>
      <c r="CH11" s="170" t="s">
        <v>2737</v>
      </c>
      <c r="CI11" s="170" t="s">
        <v>2692</v>
      </c>
      <c r="CK11" s="1">
        <v>0.20317129629629629</v>
      </c>
      <c r="CL11" s="1">
        <v>0.10353009259259259</v>
      </c>
      <c r="CM11" s="1">
        <v>4.3807870370370372E-2</v>
      </c>
      <c r="CN11" s="1">
        <v>5.5833333333333325E-2</v>
      </c>
      <c r="CO11">
        <v>175</v>
      </c>
      <c r="CP11">
        <v>68</v>
      </c>
      <c r="CQ11">
        <v>243</v>
      </c>
      <c r="CR11">
        <v>1563</v>
      </c>
      <c r="CS11">
        <v>83</v>
      </c>
      <c r="CT11">
        <v>54</v>
      </c>
      <c r="CU11">
        <v>1700</v>
      </c>
      <c r="CV11">
        <v>0</v>
      </c>
      <c r="CW11">
        <v>0</v>
      </c>
      <c r="CX11">
        <v>0</v>
      </c>
      <c r="CY11">
        <v>3</v>
      </c>
      <c r="CZ11">
        <v>0</v>
      </c>
      <c r="DA11">
        <v>3</v>
      </c>
      <c r="DB11">
        <v>20</v>
      </c>
      <c r="DC11">
        <v>0</v>
      </c>
      <c r="DD11">
        <v>0</v>
      </c>
      <c r="DE11">
        <v>20</v>
      </c>
      <c r="DF11">
        <v>100</v>
      </c>
      <c r="DG11" s="106">
        <v>823</v>
      </c>
      <c r="DH11" s="175">
        <f t="shared" si="2"/>
        <v>206.56136087484813</v>
      </c>
      <c r="DI11" s="170" t="s">
        <v>2362</v>
      </c>
      <c r="DJ11" s="170" t="s">
        <v>2737</v>
      </c>
      <c r="DK11" s="170" t="s">
        <v>2692</v>
      </c>
      <c r="DM11" s="1">
        <v>0.19034722222222222</v>
      </c>
      <c r="DN11" s="1">
        <v>0.10313657407407407</v>
      </c>
      <c r="DO11" s="1">
        <v>5.2384259259259262E-2</v>
      </c>
      <c r="DP11" s="1">
        <v>3.4826388888888886E-2</v>
      </c>
      <c r="DQ11">
        <v>205</v>
      </c>
      <c r="DR11">
        <v>49</v>
      </c>
      <c r="DS11">
        <v>254</v>
      </c>
      <c r="DT11">
        <v>959</v>
      </c>
      <c r="DU11">
        <v>21</v>
      </c>
      <c r="DV11">
        <v>45</v>
      </c>
      <c r="DW11">
        <v>1025</v>
      </c>
      <c r="DX11">
        <v>0</v>
      </c>
      <c r="DY11">
        <v>0</v>
      </c>
      <c r="DZ11">
        <v>0</v>
      </c>
      <c r="EA11">
        <v>2</v>
      </c>
      <c r="EB11">
        <v>0</v>
      </c>
      <c r="EC11">
        <v>2</v>
      </c>
      <c r="ED11">
        <v>44</v>
      </c>
      <c r="EE11">
        <v>0</v>
      </c>
      <c r="EF11">
        <v>0</v>
      </c>
      <c r="EG11">
        <v>44</v>
      </c>
      <c r="EH11">
        <v>100</v>
      </c>
      <c r="EI11" s="106">
        <v>823</v>
      </c>
      <c r="EJ11" s="175">
        <f t="shared" si="3"/>
        <v>124.54434993924666</v>
      </c>
      <c r="EK11" s="170" t="s">
        <v>2362</v>
      </c>
      <c r="EL11" t="s">
        <v>2731</v>
      </c>
      <c r="EM11" s="170" t="s">
        <v>2692</v>
      </c>
      <c r="EO11" s="1">
        <v>0</v>
      </c>
      <c r="EP11" s="1">
        <v>0</v>
      </c>
      <c r="EQ11" s="1">
        <v>0</v>
      </c>
      <c r="ER11" s="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10</v>
      </c>
      <c r="FD11">
        <v>0</v>
      </c>
      <c r="FE11">
        <v>10</v>
      </c>
      <c r="FF11">
        <v>41</v>
      </c>
      <c r="FG11">
        <v>0</v>
      </c>
      <c r="FH11">
        <v>0</v>
      </c>
      <c r="FI11">
        <v>41</v>
      </c>
      <c r="FJ11">
        <v>100</v>
      </c>
      <c r="FK11" s="106"/>
      <c r="FL11" s="175"/>
      <c r="FM11" s="170" t="s">
        <v>2362</v>
      </c>
      <c r="FN11" t="s">
        <v>2731</v>
      </c>
      <c r="FO11" s="170" t="s">
        <v>2692</v>
      </c>
      <c r="FQ11" s="1">
        <v>0</v>
      </c>
      <c r="FR11" s="1">
        <v>0</v>
      </c>
      <c r="FS11" s="1">
        <v>0</v>
      </c>
      <c r="FT11" s="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15</v>
      </c>
      <c r="GF11">
        <v>0</v>
      </c>
      <c r="GG11">
        <v>15</v>
      </c>
      <c r="GH11">
        <v>204</v>
      </c>
      <c r="GI11">
        <v>0</v>
      </c>
      <c r="GJ11">
        <v>0</v>
      </c>
      <c r="GK11">
        <v>204</v>
      </c>
      <c r="GL11">
        <v>100</v>
      </c>
      <c r="GM11" s="106"/>
      <c r="GN11" s="175"/>
      <c r="GO11" s="170" t="s">
        <v>2362</v>
      </c>
      <c r="GP11" t="s">
        <v>2731</v>
      </c>
      <c r="GQ11" s="170" t="s">
        <v>2692</v>
      </c>
      <c r="GS11" s="1">
        <v>0</v>
      </c>
      <c r="GT11" s="1">
        <v>0</v>
      </c>
      <c r="GU11" s="1">
        <v>0</v>
      </c>
      <c r="GV11" s="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3</v>
      </c>
      <c r="HH11">
        <v>1</v>
      </c>
      <c r="HI11">
        <v>4</v>
      </c>
      <c r="HJ11">
        <v>208</v>
      </c>
      <c r="HK11">
        <v>0</v>
      </c>
      <c r="HL11">
        <v>3</v>
      </c>
      <c r="HM11">
        <v>211</v>
      </c>
      <c r="HN11">
        <v>98.58</v>
      </c>
      <c r="HO11" s="106"/>
      <c r="HP11" s="175"/>
      <c r="HQ11" s="170" t="s">
        <v>2362</v>
      </c>
      <c r="HR11" t="s">
        <v>2731</v>
      </c>
      <c r="HS11" s="170" t="s">
        <v>2692</v>
      </c>
      <c r="HU11" s="1">
        <v>0</v>
      </c>
      <c r="HV11" s="1">
        <v>0</v>
      </c>
      <c r="HW11" s="1">
        <v>0</v>
      </c>
      <c r="HX11" s="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3</v>
      </c>
      <c r="IJ11">
        <v>2</v>
      </c>
      <c r="IK11">
        <v>5</v>
      </c>
      <c r="IL11">
        <v>247</v>
      </c>
      <c r="IM11">
        <v>9</v>
      </c>
      <c r="IN11">
        <v>0</v>
      </c>
      <c r="IO11">
        <v>256</v>
      </c>
      <c r="IP11">
        <v>96.48</v>
      </c>
      <c r="IQ11" s="106"/>
      <c r="IR11" s="175"/>
      <c r="IS11" s="170" t="s">
        <v>2362</v>
      </c>
      <c r="IT11" t="s">
        <v>2731</v>
      </c>
      <c r="IU11" s="170" t="s">
        <v>2692</v>
      </c>
      <c r="IW11" s="1" t="e">
        <v>#N/A</v>
      </c>
      <c r="IX11" s="1" t="e">
        <v>#N/A</v>
      </c>
      <c r="IY11" s="1" t="e">
        <v>#N/A</v>
      </c>
      <c r="IZ11" s="1" t="e">
        <v>#N/A</v>
      </c>
      <c r="JA11" t="e">
        <v>#N/A</v>
      </c>
      <c r="JB11" t="e">
        <v>#N/A</v>
      </c>
      <c r="JC11" t="e">
        <v>#N/A</v>
      </c>
      <c r="JD11" t="e">
        <v>#N/A</v>
      </c>
      <c r="JE11" t="e">
        <v>#N/A</v>
      </c>
      <c r="JF11" t="e">
        <v>#N/A</v>
      </c>
      <c r="JG11" s="38" t="e">
        <v>#N/A</v>
      </c>
      <c r="JH11" t="e">
        <v>#N/A</v>
      </c>
      <c r="JI11" t="e">
        <v>#N/A</v>
      </c>
      <c r="JJ11" t="e">
        <v>#N/A</v>
      </c>
      <c r="JK11" t="e">
        <v>#N/A</v>
      </c>
      <c r="JL11" t="e">
        <v>#N/A</v>
      </c>
      <c r="JM11" t="e">
        <v>#N/A</v>
      </c>
      <c r="JN11" t="e">
        <v>#N/A</v>
      </c>
      <c r="JO11" t="e">
        <v>#N/A</v>
      </c>
      <c r="JP11" t="e">
        <v>#N/A</v>
      </c>
      <c r="JQ11" t="e">
        <v>#N/A</v>
      </c>
      <c r="JR11" t="e">
        <v>#N/A</v>
      </c>
      <c r="JS11" s="106"/>
      <c r="JT11" s="175"/>
      <c r="JU11" s="170" t="s">
        <v>2362</v>
      </c>
      <c r="JV11" t="s">
        <v>2731</v>
      </c>
      <c r="JW11" s="170" t="s">
        <v>2692</v>
      </c>
      <c r="JY11" s="1" t="e">
        <v>#N/A</v>
      </c>
      <c r="JZ11" s="1" t="e">
        <v>#N/A</v>
      </c>
      <c r="KA11" s="1" t="e">
        <v>#N/A</v>
      </c>
      <c r="KB11" s="1" t="e">
        <v>#N/A</v>
      </c>
      <c r="KC11" t="e">
        <v>#N/A</v>
      </c>
      <c r="KD11" t="e">
        <v>#N/A</v>
      </c>
      <c r="KE11" t="e">
        <v>#N/A</v>
      </c>
      <c r="KF11" t="e">
        <v>#N/A</v>
      </c>
      <c r="KG11" t="e">
        <v>#N/A</v>
      </c>
      <c r="KH11" t="e">
        <v>#N/A</v>
      </c>
      <c r="KI11" s="38" t="e">
        <v>#N/A</v>
      </c>
      <c r="KJ11" t="e">
        <v>#N/A</v>
      </c>
      <c r="KK11" t="e">
        <v>#N/A</v>
      </c>
      <c r="KL11" t="e">
        <v>#N/A</v>
      </c>
      <c r="KM11" t="e">
        <v>#N/A</v>
      </c>
      <c r="KN11" t="e">
        <v>#N/A</v>
      </c>
      <c r="KO11" t="e">
        <v>#N/A</v>
      </c>
      <c r="KP11" t="e">
        <v>#N/A</v>
      </c>
      <c r="KQ11" t="e">
        <v>#N/A</v>
      </c>
      <c r="KR11" t="e">
        <v>#N/A</v>
      </c>
      <c r="KS11" t="e">
        <v>#N/A</v>
      </c>
      <c r="KT11" t="e">
        <v>#N/A</v>
      </c>
      <c r="KU11" s="106"/>
      <c r="KV11" s="175"/>
      <c r="KW11" s="170" t="s">
        <v>2362</v>
      </c>
      <c r="KX11" t="s">
        <v>2731</v>
      </c>
      <c r="KY11" s="170" t="s">
        <v>2692</v>
      </c>
      <c r="LA11" s="1" t="e">
        <v>#N/A</v>
      </c>
      <c r="LB11" s="1" t="e">
        <v>#N/A</v>
      </c>
      <c r="LC11" s="1" t="e">
        <v>#N/A</v>
      </c>
      <c r="LD11" s="1" t="e">
        <v>#N/A</v>
      </c>
      <c r="LE11" t="e">
        <v>#N/A</v>
      </c>
      <c r="LF11" t="e">
        <v>#N/A</v>
      </c>
      <c r="LG11" t="e">
        <v>#N/A</v>
      </c>
      <c r="LH11" t="e">
        <v>#N/A</v>
      </c>
      <c r="LI11" t="e">
        <v>#N/A</v>
      </c>
      <c r="LJ11" t="e">
        <v>#N/A</v>
      </c>
      <c r="LK11" s="38" t="e">
        <v>#N/A</v>
      </c>
      <c r="LL11" t="e">
        <v>#N/A</v>
      </c>
      <c r="LM11" t="e">
        <v>#N/A</v>
      </c>
      <c r="LN11" t="e">
        <v>#N/A</v>
      </c>
      <c r="LO11" t="e">
        <v>#N/A</v>
      </c>
      <c r="LP11" t="e">
        <v>#N/A</v>
      </c>
      <c r="LQ11" t="e">
        <v>#N/A</v>
      </c>
      <c r="LR11" t="e">
        <v>#N/A</v>
      </c>
      <c r="LS11" t="e">
        <v>#N/A</v>
      </c>
      <c r="LT11" t="e">
        <v>#N/A</v>
      </c>
      <c r="LU11" t="e">
        <v>#N/A</v>
      </c>
      <c r="LV11" t="e">
        <v>#N/A</v>
      </c>
      <c r="LW11" s="106"/>
      <c r="LX11" s="175"/>
      <c r="LY11" s="170" t="s">
        <v>2362</v>
      </c>
      <c r="LZ11" t="s">
        <v>2731</v>
      </c>
      <c r="MA11" s="170" t="s">
        <v>2692</v>
      </c>
      <c r="MC11" s="1" t="e">
        <v>#N/A</v>
      </c>
      <c r="MD11" s="1" t="e">
        <v>#N/A</v>
      </c>
      <c r="ME11" s="1" t="e">
        <v>#N/A</v>
      </c>
      <c r="MF11" s="1" t="e">
        <v>#N/A</v>
      </c>
      <c r="MG11" t="e">
        <v>#N/A</v>
      </c>
      <c r="MH11" t="e">
        <v>#N/A</v>
      </c>
      <c r="MI11" t="e">
        <v>#N/A</v>
      </c>
      <c r="MJ11" t="e">
        <v>#N/A</v>
      </c>
      <c r="MK11" t="e">
        <v>#N/A</v>
      </c>
      <c r="ML11" t="e">
        <v>#N/A</v>
      </c>
      <c r="MM11" s="38" t="e">
        <v>#N/A</v>
      </c>
      <c r="MN11" t="e">
        <v>#N/A</v>
      </c>
      <c r="MO11" t="e">
        <v>#N/A</v>
      </c>
      <c r="MP11" t="e">
        <v>#N/A</v>
      </c>
      <c r="MQ11" t="e">
        <v>#N/A</v>
      </c>
      <c r="MR11" t="e">
        <v>#N/A</v>
      </c>
      <c r="MS11" t="e">
        <v>#N/A</v>
      </c>
      <c r="MT11" t="e">
        <v>#N/A</v>
      </c>
      <c r="MU11" t="e">
        <v>#N/A</v>
      </c>
      <c r="MV11" t="e">
        <v>#N/A</v>
      </c>
      <c r="MW11" t="e">
        <v>#N/A</v>
      </c>
      <c r="MX11" t="e">
        <v>#N/A</v>
      </c>
      <c r="MY11" s="106"/>
      <c r="MZ11" s="175"/>
      <c r="NA11" s="170" t="s">
        <v>2362</v>
      </c>
      <c r="NB11" t="s">
        <v>2731</v>
      </c>
      <c r="NC11" s="170" t="s">
        <v>2692</v>
      </c>
      <c r="NE11" s="1" t="e">
        <v>#N/A</v>
      </c>
      <c r="NF11" s="1" t="e">
        <v>#N/A</v>
      </c>
      <c r="NG11" s="1" t="e">
        <v>#N/A</v>
      </c>
      <c r="NH11" s="1" t="e">
        <v>#N/A</v>
      </c>
      <c r="NI11" t="e">
        <v>#N/A</v>
      </c>
      <c r="NJ11" t="e">
        <v>#N/A</v>
      </c>
      <c r="NK11" t="e">
        <v>#N/A</v>
      </c>
      <c r="NL11" t="e">
        <v>#N/A</v>
      </c>
      <c r="NM11" t="e">
        <v>#N/A</v>
      </c>
      <c r="NN11" t="e">
        <v>#N/A</v>
      </c>
      <c r="NO11" s="38" t="e">
        <v>#N/A</v>
      </c>
      <c r="NP11" t="e">
        <v>#N/A</v>
      </c>
      <c r="NQ11" t="e">
        <v>#N/A</v>
      </c>
      <c r="NR11" t="e">
        <v>#N/A</v>
      </c>
      <c r="NS11" t="e">
        <v>#N/A</v>
      </c>
      <c r="NT11" t="e">
        <v>#N/A</v>
      </c>
      <c r="NU11" t="e">
        <v>#N/A</v>
      </c>
      <c r="NV11" t="e">
        <v>#N/A</v>
      </c>
      <c r="NW11" t="e">
        <v>#N/A</v>
      </c>
      <c r="NX11" t="e">
        <v>#N/A</v>
      </c>
      <c r="NY11" t="e">
        <v>#N/A</v>
      </c>
      <c r="NZ11" t="e">
        <v>#N/A</v>
      </c>
      <c r="OA11" s="106"/>
      <c r="OB11" s="175"/>
      <c r="OC11" s="170" t="s">
        <v>2362</v>
      </c>
      <c r="OD11" t="s">
        <v>2731</v>
      </c>
      <c r="OE11" s="170" t="s">
        <v>2692</v>
      </c>
      <c r="OG11" s="1" t="e">
        <v>#N/A</v>
      </c>
      <c r="OH11" s="1" t="e">
        <v>#N/A</v>
      </c>
      <c r="OI11" s="1" t="e">
        <v>#N/A</v>
      </c>
      <c r="OJ11" s="1" t="e">
        <v>#N/A</v>
      </c>
      <c r="OK11" t="e">
        <v>#N/A</v>
      </c>
      <c r="OL11" t="e">
        <v>#N/A</v>
      </c>
      <c r="OM11" t="e">
        <v>#N/A</v>
      </c>
      <c r="ON11" t="e">
        <v>#N/A</v>
      </c>
      <c r="OO11" t="e">
        <v>#N/A</v>
      </c>
      <c r="OP11" t="e">
        <v>#N/A</v>
      </c>
      <c r="OQ11" s="38" t="e">
        <v>#N/A</v>
      </c>
      <c r="OR11" t="e">
        <v>#N/A</v>
      </c>
      <c r="OS11" t="e">
        <v>#N/A</v>
      </c>
      <c r="OT11" t="e">
        <v>#N/A</v>
      </c>
      <c r="OU11" t="e">
        <v>#N/A</v>
      </c>
      <c r="OV11" t="e">
        <v>#N/A</v>
      </c>
      <c r="OW11" t="e">
        <v>#N/A</v>
      </c>
      <c r="OX11" t="e">
        <v>#N/A</v>
      </c>
      <c r="OY11" t="e">
        <v>#N/A</v>
      </c>
      <c r="OZ11" t="e">
        <v>#N/A</v>
      </c>
      <c r="PA11" t="e">
        <v>#N/A</v>
      </c>
      <c r="PB11" t="e">
        <v>#N/A</v>
      </c>
      <c r="PC11" s="106"/>
      <c r="PD11" s="175"/>
      <c r="PE11" s="170" t="s">
        <v>2362</v>
      </c>
      <c r="PF11" t="s">
        <v>2731</v>
      </c>
      <c r="PG11" s="170" t="s">
        <v>2692</v>
      </c>
      <c r="PI11" s="1" t="e">
        <v>#N/A</v>
      </c>
      <c r="PJ11" s="1" t="e">
        <v>#N/A</v>
      </c>
      <c r="PK11" s="1" t="e">
        <v>#N/A</v>
      </c>
      <c r="PL11" s="1" t="e">
        <v>#N/A</v>
      </c>
      <c r="PM11" t="e">
        <v>#N/A</v>
      </c>
      <c r="PN11" t="e">
        <v>#N/A</v>
      </c>
      <c r="PO11" t="e">
        <v>#N/A</v>
      </c>
      <c r="PP11" t="e">
        <v>#N/A</v>
      </c>
      <c r="PQ11" t="e">
        <v>#N/A</v>
      </c>
      <c r="PR11" t="e">
        <v>#N/A</v>
      </c>
      <c r="PS11" s="38" t="e">
        <v>#N/A</v>
      </c>
      <c r="PT11" t="e">
        <v>#N/A</v>
      </c>
      <c r="PU11" t="e">
        <v>#N/A</v>
      </c>
      <c r="PV11" t="e">
        <v>#N/A</v>
      </c>
      <c r="PW11" t="e">
        <v>#N/A</v>
      </c>
      <c r="PX11" t="e">
        <v>#N/A</v>
      </c>
      <c r="PY11" t="e">
        <v>#N/A</v>
      </c>
      <c r="PZ11" t="e">
        <v>#N/A</v>
      </c>
      <c r="QA11" t="e">
        <v>#N/A</v>
      </c>
      <c r="QB11" t="e">
        <v>#N/A</v>
      </c>
      <c r="QC11" t="e">
        <v>#N/A</v>
      </c>
      <c r="QD11" t="e">
        <v>#N/A</v>
      </c>
      <c r="QE11" s="106"/>
      <c r="QF11" s="175"/>
      <c r="QG11" s="170" t="s">
        <v>2362</v>
      </c>
      <c r="QH11" t="s">
        <v>2731</v>
      </c>
      <c r="QI11" s="170" t="s">
        <v>2692</v>
      </c>
      <c r="QK11" s="1" t="e">
        <v>#N/A</v>
      </c>
      <c r="QL11" s="1" t="e">
        <v>#N/A</v>
      </c>
      <c r="QM11" s="1" t="e">
        <v>#N/A</v>
      </c>
      <c r="QN11" s="1" t="e">
        <v>#N/A</v>
      </c>
      <c r="QO11" t="e">
        <v>#N/A</v>
      </c>
      <c r="QP11" t="e">
        <v>#N/A</v>
      </c>
      <c r="QQ11" t="e">
        <v>#N/A</v>
      </c>
      <c r="QR11" t="e">
        <v>#N/A</v>
      </c>
      <c r="QS11" t="e">
        <v>#N/A</v>
      </c>
      <c r="QT11" t="e">
        <v>#N/A</v>
      </c>
      <c r="QU11" s="38" t="e">
        <v>#N/A</v>
      </c>
      <c r="QV11" t="e">
        <v>#N/A</v>
      </c>
      <c r="QW11" t="e">
        <v>#N/A</v>
      </c>
      <c r="QX11" t="e">
        <v>#N/A</v>
      </c>
      <c r="QY11" t="e">
        <v>#N/A</v>
      </c>
      <c r="QZ11" t="e">
        <v>#N/A</v>
      </c>
      <c r="RA11" t="e">
        <v>#N/A</v>
      </c>
      <c r="RB11" t="e">
        <v>#N/A</v>
      </c>
      <c r="RC11" t="e">
        <v>#N/A</v>
      </c>
      <c r="RD11" t="e">
        <v>#N/A</v>
      </c>
      <c r="RE11" t="e">
        <v>#N/A</v>
      </c>
      <c r="RF11" t="e">
        <v>#N/A</v>
      </c>
      <c r="RG11" s="106"/>
      <c r="RH11" s="175"/>
      <c r="RI11" s="170" t="s">
        <v>2362</v>
      </c>
      <c r="RJ11" t="s">
        <v>2731</v>
      </c>
      <c r="RK11" s="170" t="s">
        <v>2692</v>
      </c>
      <c r="RM11" s="1" t="e">
        <v>#N/A</v>
      </c>
      <c r="RN11" s="1" t="e">
        <v>#N/A</v>
      </c>
      <c r="RO11" s="1" t="e">
        <v>#N/A</v>
      </c>
      <c r="RP11" s="1" t="e">
        <v>#N/A</v>
      </c>
      <c r="RQ11" t="e">
        <v>#N/A</v>
      </c>
      <c r="RR11" t="e">
        <v>#N/A</v>
      </c>
      <c r="RS11" t="e">
        <v>#N/A</v>
      </c>
      <c r="RT11" t="e">
        <v>#N/A</v>
      </c>
      <c r="RU11" t="e">
        <v>#N/A</v>
      </c>
      <c r="RV11" t="e">
        <v>#N/A</v>
      </c>
      <c r="RW11" s="38" t="e">
        <v>#N/A</v>
      </c>
      <c r="RX11" t="e">
        <v>#N/A</v>
      </c>
      <c r="RY11" t="e">
        <v>#N/A</v>
      </c>
      <c r="RZ11" t="e">
        <v>#N/A</v>
      </c>
      <c r="SA11" t="e">
        <v>#N/A</v>
      </c>
      <c r="SB11" t="e">
        <v>#N/A</v>
      </c>
      <c r="SC11" t="e">
        <v>#N/A</v>
      </c>
      <c r="SD11" t="e">
        <v>#N/A</v>
      </c>
      <c r="SE11" t="e">
        <v>#N/A</v>
      </c>
      <c r="SF11" t="e">
        <v>#N/A</v>
      </c>
      <c r="SG11" t="e">
        <v>#N/A</v>
      </c>
      <c r="SH11" t="e">
        <v>#N/A</v>
      </c>
      <c r="SI11" s="106"/>
      <c r="SJ11" s="175"/>
      <c r="SK11" s="170" t="s">
        <v>2362</v>
      </c>
      <c r="SL11" t="s">
        <v>2731</v>
      </c>
      <c r="SM11" s="170" t="s">
        <v>2692</v>
      </c>
      <c r="SO11" s="1" t="e">
        <v>#N/A</v>
      </c>
      <c r="SP11" s="1" t="e">
        <v>#N/A</v>
      </c>
      <c r="SQ11" s="1" t="e">
        <v>#N/A</v>
      </c>
      <c r="SR11" s="1" t="e">
        <v>#N/A</v>
      </c>
      <c r="SS11" t="e">
        <v>#N/A</v>
      </c>
      <c r="ST11" t="e">
        <v>#N/A</v>
      </c>
      <c r="SU11" t="e">
        <v>#N/A</v>
      </c>
      <c r="SV11" t="e">
        <v>#N/A</v>
      </c>
      <c r="SW11" t="e">
        <v>#N/A</v>
      </c>
      <c r="SX11" t="e">
        <v>#N/A</v>
      </c>
      <c r="SY11" s="38" t="e">
        <v>#N/A</v>
      </c>
      <c r="SZ11" t="e">
        <v>#N/A</v>
      </c>
      <c r="TA11" t="e">
        <v>#N/A</v>
      </c>
      <c r="TB11" t="e">
        <v>#N/A</v>
      </c>
      <c r="TC11" t="e">
        <v>#N/A</v>
      </c>
      <c r="TD11" t="e">
        <v>#N/A</v>
      </c>
      <c r="TE11" t="e">
        <v>#N/A</v>
      </c>
      <c r="TF11" t="e">
        <v>#N/A</v>
      </c>
      <c r="TG11" t="e">
        <v>#N/A</v>
      </c>
      <c r="TH11" t="e">
        <v>#N/A</v>
      </c>
      <c r="TI11" t="e">
        <v>#N/A</v>
      </c>
      <c r="TJ11" t="e">
        <v>#N/A</v>
      </c>
      <c r="TK11" s="106"/>
      <c r="TL11" s="175"/>
      <c r="TM11" s="170" t="s">
        <v>2362</v>
      </c>
      <c r="TN11" t="s">
        <v>2731</v>
      </c>
      <c r="TO11" s="170" t="s">
        <v>2692</v>
      </c>
      <c r="TQ11" s="1" t="e">
        <v>#N/A</v>
      </c>
      <c r="TR11" s="1" t="e">
        <v>#N/A</v>
      </c>
      <c r="TS11" s="1" t="e">
        <v>#N/A</v>
      </c>
      <c r="TT11" s="1" t="e">
        <v>#N/A</v>
      </c>
      <c r="TU11" t="e">
        <v>#N/A</v>
      </c>
      <c r="TV11" t="e">
        <v>#N/A</v>
      </c>
      <c r="TW11" t="e">
        <v>#N/A</v>
      </c>
      <c r="TX11" t="e">
        <v>#N/A</v>
      </c>
      <c r="TY11" t="e">
        <v>#N/A</v>
      </c>
      <c r="TZ11" t="e">
        <v>#N/A</v>
      </c>
      <c r="UA11" s="38" t="e">
        <v>#N/A</v>
      </c>
      <c r="UB11" t="e">
        <v>#N/A</v>
      </c>
      <c r="UC11" t="e">
        <v>#N/A</v>
      </c>
      <c r="UD11" t="e">
        <v>#N/A</v>
      </c>
      <c r="UE11" t="e">
        <v>#N/A</v>
      </c>
      <c r="UF11" t="e">
        <v>#N/A</v>
      </c>
      <c r="UG11" t="e">
        <v>#N/A</v>
      </c>
      <c r="UH11" t="e">
        <v>#N/A</v>
      </c>
      <c r="UI11" t="e">
        <v>#N/A</v>
      </c>
      <c r="UJ11" t="e">
        <v>#N/A</v>
      </c>
      <c r="UK11" t="e">
        <v>#N/A</v>
      </c>
      <c r="UL11" t="e">
        <v>#N/A</v>
      </c>
      <c r="UM11" s="106"/>
      <c r="UN11" s="175"/>
      <c r="UO11" s="170" t="s">
        <v>2362</v>
      </c>
      <c r="UP11" t="s">
        <v>2731</v>
      </c>
      <c r="UQ11" s="170" t="s">
        <v>2692</v>
      </c>
      <c r="US11" s="1" t="e">
        <v>#N/A</v>
      </c>
      <c r="UT11" s="1" t="e">
        <v>#N/A</v>
      </c>
      <c r="UU11" s="1" t="e">
        <v>#N/A</v>
      </c>
      <c r="UV11" s="1" t="e">
        <v>#N/A</v>
      </c>
      <c r="UW11" t="e">
        <v>#N/A</v>
      </c>
      <c r="UX11" t="e">
        <v>#N/A</v>
      </c>
      <c r="UY11" t="e">
        <v>#N/A</v>
      </c>
      <c r="UZ11" t="e">
        <v>#N/A</v>
      </c>
      <c r="VA11" t="e">
        <v>#N/A</v>
      </c>
      <c r="VB11" t="e">
        <v>#N/A</v>
      </c>
      <c r="VC11" s="38" t="e">
        <v>#N/A</v>
      </c>
      <c r="VD11" t="e">
        <v>#N/A</v>
      </c>
      <c r="VE11" t="e">
        <v>#N/A</v>
      </c>
      <c r="VF11" t="e">
        <v>#N/A</v>
      </c>
      <c r="VG11" t="e">
        <v>#N/A</v>
      </c>
      <c r="VH11" t="e">
        <v>#N/A</v>
      </c>
      <c r="VI11" t="e">
        <v>#N/A</v>
      </c>
      <c r="VJ11" t="e">
        <v>#N/A</v>
      </c>
      <c r="VK11" t="e">
        <v>#N/A</v>
      </c>
      <c r="VL11" t="e">
        <v>#N/A</v>
      </c>
      <c r="VM11" t="e">
        <v>#N/A</v>
      </c>
      <c r="VN11" t="e">
        <v>#N/A</v>
      </c>
      <c r="VO11" s="106"/>
      <c r="VP11" s="175"/>
      <c r="VQ11" s="170" t="s">
        <v>2362</v>
      </c>
      <c r="VR11" t="s">
        <v>2731</v>
      </c>
      <c r="VS11" s="170" t="s">
        <v>2692</v>
      </c>
      <c r="VU11" s="1" t="e">
        <v>#N/A</v>
      </c>
      <c r="VV11" s="1" t="e">
        <v>#N/A</v>
      </c>
      <c r="VW11" s="1" t="e">
        <v>#N/A</v>
      </c>
      <c r="VX11" s="1" t="e">
        <v>#N/A</v>
      </c>
      <c r="VY11" t="e">
        <v>#N/A</v>
      </c>
      <c r="VZ11" t="e">
        <v>#N/A</v>
      </c>
      <c r="WA11" t="e">
        <v>#N/A</v>
      </c>
      <c r="WB11" t="e">
        <v>#N/A</v>
      </c>
      <c r="WC11" t="e">
        <v>#N/A</v>
      </c>
      <c r="WD11" t="e">
        <v>#N/A</v>
      </c>
      <c r="WE11" s="38" t="e">
        <v>#N/A</v>
      </c>
      <c r="WF11" t="e">
        <v>#N/A</v>
      </c>
      <c r="WG11" t="e">
        <v>#N/A</v>
      </c>
      <c r="WH11" t="e">
        <v>#N/A</v>
      </c>
      <c r="WI11" t="e">
        <v>#N/A</v>
      </c>
      <c r="WJ11" t="e">
        <v>#N/A</v>
      </c>
      <c r="WK11" t="e">
        <v>#N/A</v>
      </c>
      <c r="WL11" t="e">
        <v>#N/A</v>
      </c>
      <c r="WM11" t="e">
        <v>#N/A</v>
      </c>
      <c r="WN11" t="e">
        <v>#N/A</v>
      </c>
      <c r="WO11" t="e">
        <v>#N/A</v>
      </c>
      <c r="WP11" t="e">
        <v>#N/A</v>
      </c>
      <c r="WQ11" s="106"/>
      <c r="WR11" s="175"/>
      <c r="WS11" s="170" t="s">
        <v>2362</v>
      </c>
      <c r="WT11" t="s">
        <v>2731</v>
      </c>
      <c r="WU11" s="170" t="s">
        <v>2692</v>
      </c>
      <c r="WW11" s="1" t="e">
        <v>#N/A</v>
      </c>
      <c r="WX11" s="1" t="e">
        <v>#N/A</v>
      </c>
      <c r="WY11" s="1" t="e">
        <v>#N/A</v>
      </c>
      <c r="WZ11" s="1" t="e">
        <v>#N/A</v>
      </c>
      <c r="XA11" t="e">
        <v>#N/A</v>
      </c>
      <c r="XB11" t="e">
        <v>#N/A</v>
      </c>
      <c r="XC11" t="e">
        <v>#N/A</v>
      </c>
      <c r="XD11" t="e">
        <v>#N/A</v>
      </c>
      <c r="XE11" t="e">
        <v>#N/A</v>
      </c>
      <c r="XF11" t="e">
        <v>#N/A</v>
      </c>
      <c r="XG11" s="38" t="e">
        <v>#N/A</v>
      </c>
      <c r="XH11" t="e">
        <v>#N/A</v>
      </c>
      <c r="XI11" t="e">
        <v>#N/A</v>
      </c>
      <c r="XJ11" t="e">
        <v>#N/A</v>
      </c>
      <c r="XK11" t="e">
        <v>#N/A</v>
      </c>
      <c r="XL11" t="e">
        <v>#N/A</v>
      </c>
      <c r="XM11" t="e">
        <v>#N/A</v>
      </c>
      <c r="XN11" t="e">
        <v>#N/A</v>
      </c>
      <c r="XO11" t="e">
        <v>#N/A</v>
      </c>
      <c r="XP11" t="e">
        <v>#N/A</v>
      </c>
      <c r="XQ11" t="e">
        <v>#N/A</v>
      </c>
      <c r="XR11" t="e">
        <v>#N/A</v>
      </c>
      <c r="XS11" s="106"/>
      <c r="XT11" s="175"/>
      <c r="XU11" s="170" t="s">
        <v>2362</v>
      </c>
      <c r="XV11" t="s">
        <v>2731</v>
      </c>
      <c r="XW11" s="170" t="s">
        <v>2692</v>
      </c>
      <c r="XY11" s="1" t="e">
        <v>#N/A</v>
      </c>
      <c r="XZ11" s="1" t="e">
        <v>#N/A</v>
      </c>
      <c r="YA11" s="1" t="e">
        <v>#N/A</v>
      </c>
      <c r="YB11" s="1" t="e">
        <v>#N/A</v>
      </c>
      <c r="YC11" t="e">
        <v>#N/A</v>
      </c>
      <c r="YD11" t="e">
        <v>#N/A</v>
      </c>
      <c r="YE11" t="e">
        <v>#N/A</v>
      </c>
      <c r="YF11" t="e">
        <v>#N/A</v>
      </c>
      <c r="YG11" t="e">
        <v>#N/A</v>
      </c>
      <c r="YH11" t="e">
        <v>#N/A</v>
      </c>
      <c r="YI11" s="38" t="e">
        <v>#N/A</v>
      </c>
      <c r="YJ11" t="e">
        <v>#N/A</v>
      </c>
      <c r="YK11" t="e">
        <v>#N/A</v>
      </c>
      <c r="YL11" t="e">
        <v>#N/A</v>
      </c>
      <c r="YM11" t="e">
        <v>#N/A</v>
      </c>
      <c r="YN11" t="e">
        <v>#N/A</v>
      </c>
      <c r="YO11" t="e">
        <v>#N/A</v>
      </c>
      <c r="YP11" t="e">
        <v>#N/A</v>
      </c>
      <c r="YQ11" t="e">
        <v>#N/A</v>
      </c>
      <c r="YR11" t="e">
        <v>#N/A</v>
      </c>
      <c r="YS11" t="e">
        <v>#N/A</v>
      </c>
      <c r="YT11" t="e">
        <v>#N/A</v>
      </c>
      <c r="YU11" s="106"/>
      <c r="YV11" s="175"/>
      <c r="YW11" s="170" t="s">
        <v>2362</v>
      </c>
      <c r="YX11" t="s">
        <v>2731</v>
      </c>
      <c r="YY11" s="170" t="s">
        <v>2692</v>
      </c>
      <c r="ZA11" s="1" t="e">
        <v>#N/A</v>
      </c>
      <c r="ZB11" s="1" t="e">
        <v>#N/A</v>
      </c>
      <c r="ZC11" s="1" t="e">
        <v>#N/A</v>
      </c>
      <c r="ZD11" s="1" t="e">
        <v>#N/A</v>
      </c>
      <c r="ZE11" t="e">
        <v>#N/A</v>
      </c>
      <c r="ZF11" t="e">
        <v>#N/A</v>
      </c>
      <c r="ZG11" t="e">
        <v>#N/A</v>
      </c>
      <c r="ZH11" t="e">
        <v>#N/A</v>
      </c>
      <c r="ZI11" t="e">
        <v>#N/A</v>
      </c>
      <c r="ZJ11" t="e">
        <v>#N/A</v>
      </c>
      <c r="ZK11" s="38" t="e">
        <v>#N/A</v>
      </c>
      <c r="ZL11" t="e">
        <v>#N/A</v>
      </c>
      <c r="ZM11" t="e">
        <v>#N/A</v>
      </c>
      <c r="ZN11" t="e">
        <v>#N/A</v>
      </c>
      <c r="ZO11" t="e">
        <v>#N/A</v>
      </c>
      <c r="ZP11" t="e">
        <v>#N/A</v>
      </c>
      <c r="ZQ11" t="e">
        <v>#N/A</v>
      </c>
      <c r="ZR11" t="e">
        <v>#N/A</v>
      </c>
      <c r="ZS11" t="e">
        <v>#N/A</v>
      </c>
      <c r="ZT11" t="e">
        <v>#N/A</v>
      </c>
      <c r="ZU11" t="e">
        <v>#N/A</v>
      </c>
      <c r="ZV11" t="e">
        <v>#N/A</v>
      </c>
      <c r="ZW11" s="106"/>
      <c r="ZX11" s="175"/>
      <c r="ZY11" s="170" t="s">
        <v>2362</v>
      </c>
      <c r="ZZ11" t="s">
        <v>2731</v>
      </c>
      <c r="AAA11" s="170" t="s">
        <v>2692</v>
      </c>
      <c r="AAC11" s="1" t="e">
        <v>#N/A</v>
      </c>
      <c r="AAD11" s="1" t="e">
        <v>#N/A</v>
      </c>
      <c r="AAE11" s="1" t="e">
        <v>#N/A</v>
      </c>
      <c r="AAF11" s="1" t="e">
        <v>#N/A</v>
      </c>
      <c r="AAG11" t="e">
        <v>#N/A</v>
      </c>
      <c r="AAH11" t="e">
        <v>#N/A</v>
      </c>
      <c r="AAI11" t="e">
        <v>#N/A</v>
      </c>
      <c r="AAJ11" t="e">
        <v>#N/A</v>
      </c>
      <c r="AAK11" t="e">
        <v>#N/A</v>
      </c>
      <c r="AAL11" t="e">
        <v>#N/A</v>
      </c>
      <c r="AAM11" s="38" t="e">
        <v>#N/A</v>
      </c>
      <c r="AAN11" t="e">
        <v>#N/A</v>
      </c>
      <c r="AAO11" t="e">
        <v>#N/A</v>
      </c>
      <c r="AAP11" t="e">
        <v>#N/A</v>
      </c>
      <c r="AAQ11" t="e">
        <v>#N/A</v>
      </c>
      <c r="AAR11" t="e">
        <v>#N/A</v>
      </c>
      <c r="AAS11" t="e">
        <v>#N/A</v>
      </c>
      <c r="AAT11" t="e">
        <v>#N/A</v>
      </c>
      <c r="AAU11" t="e">
        <v>#N/A</v>
      </c>
      <c r="AAV11" t="e">
        <v>#N/A</v>
      </c>
      <c r="AAW11" t="e">
        <v>#N/A</v>
      </c>
      <c r="AAX11" t="e">
        <v>#N/A</v>
      </c>
      <c r="AAY11" s="106"/>
      <c r="AAZ11" s="175"/>
      <c r="ABA11" s="170" t="s">
        <v>2362</v>
      </c>
      <c r="ABB11" t="s">
        <v>2731</v>
      </c>
      <c r="ABC11" s="170" t="s">
        <v>2692</v>
      </c>
      <c r="ABE11" s="1" t="e">
        <v>#N/A</v>
      </c>
      <c r="ABF11" s="1" t="e">
        <v>#N/A</v>
      </c>
      <c r="ABG11" s="1" t="e">
        <v>#N/A</v>
      </c>
      <c r="ABH11" s="1" t="e">
        <v>#N/A</v>
      </c>
      <c r="ABI11" t="e">
        <v>#N/A</v>
      </c>
      <c r="ABJ11" t="e">
        <v>#N/A</v>
      </c>
      <c r="ABK11" t="e">
        <v>#N/A</v>
      </c>
      <c r="ABL11" t="e">
        <v>#N/A</v>
      </c>
      <c r="ABM11" t="e">
        <v>#N/A</v>
      </c>
      <c r="ABN11" t="e">
        <v>#N/A</v>
      </c>
      <c r="ABO11" s="38" t="e">
        <v>#N/A</v>
      </c>
      <c r="ABP11" t="e">
        <v>#N/A</v>
      </c>
      <c r="ABQ11" t="e">
        <v>#N/A</v>
      </c>
      <c r="ABR11" t="e">
        <v>#N/A</v>
      </c>
      <c r="ABS11" t="e">
        <v>#N/A</v>
      </c>
      <c r="ABT11" t="e">
        <v>#N/A</v>
      </c>
      <c r="ABU11" t="e">
        <v>#N/A</v>
      </c>
      <c r="ABV11" t="e">
        <v>#N/A</v>
      </c>
      <c r="ABW11" t="e">
        <v>#N/A</v>
      </c>
      <c r="ABX11" t="e">
        <v>#N/A</v>
      </c>
      <c r="ABY11" t="e">
        <v>#N/A</v>
      </c>
      <c r="ABZ11" t="e">
        <v>#N/A</v>
      </c>
      <c r="ACA11" s="106"/>
      <c r="ACB11" s="175"/>
    </row>
    <row r="12" spans="1:756">
      <c r="A12" s="106" t="s">
        <v>2373</v>
      </c>
      <c r="B12" s="170" t="s">
        <v>2737</v>
      </c>
      <c r="C12" s="106" t="s">
        <v>2692</v>
      </c>
      <c r="E12" s="1">
        <v>0.44730324074074074</v>
      </c>
      <c r="F12" s="1">
        <v>0.1827199074074074</v>
      </c>
      <c r="G12" s="1">
        <v>7.7662037037037043E-2</v>
      </c>
      <c r="H12" s="1">
        <v>0.18690972222222221</v>
      </c>
      <c r="I12">
        <v>53</v>
      </c>
      <c r="J12">
        <v>98</v>
      </c>
      <c r="K12">
        <v>151</v>
      </c>
      <c r="L12">
        <v>770</v>
      </c>
      <c r="M12">
        <v>204</v>
      </c>
      <c r="N12">
        <v>70</v>
      </c>
      <c r="O12">
        <v>1044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s="106">
        <v>823</v>
      </c>
      <c r="AB12" s="175">
        <f t="shared" si="0"/>
        <v>126.85297691373026</v>
      </c>
      <c r="AC12" s="106" t="s">
        <v>2373</v>
      </c>
      <c r="AD12" s="170" t="s">
        <v>2737</v>
      </c>
      <c r="AE12" s="106" t="s">
        <v>2692</v>
      </c>
      <c r="AG12" s="1">
        <v>0</v>
      </c>
      <c r="AH12" s="1">
        <v>0</v>
      </c>
      <c r="AI12" s="1">
        <v>0</v>
      </c>
      <c r="AJ12" s="1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06"/>
      <c r="BD12" s="175"/>
      <c r="BE12" s="106" t="s">
        <v>2373</v>
      </c>
      <c r="BF12" s="170" t="s">
        <v>2737</v>
      </c>
      <c r="BG12" s="106" t="s">
        <v>2692</v>
      </c>
      <c r="BI12" s="1">
        <v>0.34994212962962962</v>
      </c>
      <c r="BJ12" s="1">
        <v>0.17288194444444446</v>
      </c>
      <c r="BK12" s="1">
        <v>2.0879629629629626E-2</v>
      </c>
      <c r="BL12" s="1">
        <v>0.15615740740740741</v>
      </c>
      <c r="BM12">
        <v>57</v>
      </c>
      <c r="BN12">
        <v>103</v>
      </c>
      <c r="BO12">
        <v>160</v>
      </c>
      <c r="BP12">
        <v>855</v>
      </c>
      <c r="BQ12">
        <v>202</v>
      </c>
      <c r="BR12">
        <v>68</v>
      </c>
      <c r="BS12">
        <v>1125</v>
      </c>
      <c r="BT12">
        <v>0</v>
      </c>
      <c r="BU12">
        <v>0</v>
      </c>
      <c r="BV12">
        <v>0</v>
      </c>
      <c r="BW12">
        <v>19</v>
      </c>
      <c r="BX12">
        <v>3</v>
      </c>
      <c r="BY12">
        <v>22</v>
      </c>
      <c r="BZ12">
        <v>323</v>
      </c>
      <c r="CA12">
        <v>4</v>
      </c>
      <c r="CB12">
        <v>0</v>
      </c>
      <c r="CC12">
        <v>327</v>
      </c>
      <c r="CD12">
        <v>98.78</v>
      </c>
      <c r="CE12" s="106">
        <v>823</v>
      </c>
      <c r="CF12" s="175">
        <f t="shared" si="46"/>
        <v>136.69501822600242</v>
      </c>
      <c r="CG12" s="106" t="s">
        <v>2373</v>
      </c>
      <c r="CH12" s="170" t="s">
        <v>2737</v>
      </c>
      <c r="CI12" s="106" t="s">
        <v>2692</v>
      </c>
      <c r="CK12" s="1">
        <v>0.39655092592592595</v>
      </c>
      <c r="CL12" s="1">
        <v>0.12329861111111111</v>
      </c>
      <c r="CM12" s="1">
        <v>5.6504629629629627E-2</v>
      </c>
      <c r="CN12" s="1">
        <v>0.21674768518518517</v>
      </c>
      <c r="CO12">
        <v>36</v>
      </c>
      <c r="CP12">
        <v>60</v>
      </c>
      <c r="CQ12">
        <v>96</v>
      </c>
      <c r="CR12">
        <v>1038</v>
      </c>
      <c r="CS12">
        <v>178</v>
      </c>
      <c r="CT12">
        <v>59</v>
      </c>
      <c r="CU12">
        <v>1275</v>
      </c>
      <c r="CV12">
        <v>0</v>
      </c>
      <c r="CW12">
        <v>0</v>
      </c>
      <c r="CX12">
        <v>0</v>
      </c>
      <c r="CY12">
        <v>28</v>
      </c>
      <c r="CZ12">
        <v>0</v>
      </c>
      <c r="DA12">
        <v>28</v>
      </c>
      <c r="DB12">
        <v>513</v>
      </c>
      <c r="DC12">
        <v>0</v>
      </c>
      <c r="DD12">
        <v>0</v>
      </c>
      <c r="DE12">
        <v>513</v>
      </c>
      <c r="DF12">
        <v>100</v>
      </c>
      <c r="DG12" s="106">
        <v>823</v>
      </c>
      <c r="DH12" s="175">
        <f t="shared" si="2"/>
        <v>154.92102065613608</v>
      </c>
      <c r="DI12" s="106" t="s">
        <v>2373</v>
      </c>
      <c r="DJ12" s="170" t="s">
        <v>2737</v>
      </c>
      <c r="DK12" s="106" t="s">
        <v>2692</v>
      </c>
      <c r="DM12" s="1">
        <v>0.29782407407407407</v>
      </c>
      <c r="DN12" s="1">
        <v>0.1282986111111111</v>
      </c>
      <c r="DO12" s="1">
        <v>6.3020833333333331E-2</v>
      </c>
      <c r="DP12" s="1">
        <v>0.10650462962962963</v>
      </c>
      <c r="DQ12">
        <v>122</v>
      </c>
      <c r="DR12">
        <v>79</v>
      </c>
      <c r="DS12">
        <v>201</v>
      </c>
      <c r="DT12">
        <v>538</v>
      </c>
      <c r="DU12">
        <v>163</v>
      </c>
      <c r="DV12">
        <v>42</v>
      </c>
      <c r="DW12">
        <v>743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 s="106">
        <v>823</v>
      </c>
      <c r="EJ12" s="175">
        <f t="shared" si="3"/>
        <v>90.279465370595375</v>
      </c>
      <c r="EK12" s="106" t="s">
        <v>2373</v>
      </c>
      <c r="EL12" t="s">
        <v>2731</v>
      </c>
      <c r="EM12" s="106" t="s">
        <v>2692</v>
      </c>
      <c r="EO12" s="1">
        <v>0.47734953703703703</v>
      </c>
      <c r="EP12" s="1">
        <v>0.16105324074074073</v>
      </c>
      <c r="EQ12" s="1">
        <v>0.10252314814814815</v>
      </c>
      <c r="ER12" s="1">
        <v>0.21376157407407406</v>
      </c>
      <c r="ES12">
        <v>41</v>
      </c>
      <c r="ET12">
        <v>50</v>
      </c>
      <c r="EU12">
        <v>91</v>
      </c>
      <c r="EV12">
        <v>717</v>
      </c>
      <c r="EW12">
        <v>139</v>
      </c>
      <c r="EX12">
        <v>30</v>
      </c>
      <c r="EY12">
        <v>886</v>
      </c>
      <c r="EZ12">
        <v>0</v>
      </c>
      <c r="FA12">
        <v>0</v>
      </c>
      <c r="FB12">
        <v>0</v>
      </c>
      <c r="FC12">
        <v>1</v>
      </c>
      <c r="FD12">
        <v>0</v>
      </c>
      <c r="FE12">
        <v>1</v>
      </c>
      <c r="FF12">
        <v>28</v>
      </c>
      <c r="FG12">
        <v>0</v>
      </c>
      <c r="FH12">
        <v>0</v>
      </c>
      <c r="FI12">
        <v>28</v>
      </c>
      <c r="FJ12">
        <v>100</v>
      </c>
      <c r="FK12" s="106">
        <v>3200</v>
      </c>
      <c r="FL12" s="175">
        <f t="shared" si="4"/>
        <v>27.6875</v>
      </c>
      <c r="FM12" s="106" t="s">
        <v>2373</v>
      </c>
      <c r="FN12" t="s">
        <v>2731</v>
      </c>
      <c r="FO12" s="106" t="s">
        <v>2692</v>
      </c>
      <c r="FQ12" s="1">
        <v>0.52951388888888895</v>
      </c>
      <c r="FR12" s="1">
        <v>0.2099537037037037</v>
      </c>
      <c r="FS12" s="1">
        <v>0.12418981481481482</v>
      </c>
      <c r="FT12" s="1">
        <v>0.19534722222222223</v>
      </c>
      <c r="FU12">
        <v>34</v>
      </c>
      <c r="FV12">
        <v>65</v>
      </c>
      <c r="FW12">
        <v>99</v>
      </c>
      <c r="FX12">
        <v>1201</v>
      </c>
      <c r="FY12">
        <v>272</v>
      </c>
      <c r="FZ12">
        <v>74</v>
      </c>
      <c r="GA12">
        <v>1547</v>
      </c>
      <c r="GB12">
        <v>0</v>
      </c>
      <c r="GC12">
        <v>0</v>
      </c>
      <c r="GD12">
        <v>0</v>
      </c>
      <c r="GE12">
        <v>2</v>
      </c>
      <c r="GF12">
        <v>0</v>
      </c>
      <c r="GG12">
        <v>2</v>
      </c>
      <c r="GH12">
        <v>121</v>
      </c>
      <c r="GI12">
        <v>0</v>
      </c>
      <c r="GJ12">
        <v>0</v>
      </c>
      <c r="GK12">
        <v>121</v>
      </c>
      <c r="GL12">
        <v>100</v>
      </c>
      <c r="GM12" s="106">
        <v>3200</v>
      </c>
      <c r="GN12" s="175">
        <f t="shared" ref="GN12" si="64">GA12/GM12*100</f>
        <v>48.34375</v>
      </c>
      <c r="GO12" s="106" t="s">
        <v>2373</v>
      </c>
      <c r="GP12" t="s">
        <v>2731</v>
      </c>
      <c r="GQ12" s="106" t="s">
        <v>2692</v>
      </c>
      <c r="GS12" s="1">
        <v>0.38528935185185187</v>
      </c>
      <c r="GT12" s="1">
        <v>0.10791666666666666</v>
      </c>
      <c r="GU12" s="1">
        <v>8.6516203703703706E-2</v>
      </c>
      <c r="GV12" s="1">
        <v>0.19084490740740742</v>
      </c>
      <c r="GW12">
        <v>30</v>
      </c>
      <c r="GX12">
        <v>30</v>
      </c>
      <c r="GY12">
        <v>60</v>
      </c>
      <c r="GZ12">
        <v>568</v>
      </c>
      <c r="HA12">
        <v>100</v>
      </c>
      <c r="HB12">
        <v>17</v>
      </c>
      <c r="HC12">
        <v>685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s="106">
        <v>3200</v>
      </c>
      <c r="HP12" s="175">
        <f t="shared" ref="HP12" si="65">HC12/HO12*100</f>
        <v>21.40625</v>
      </c>
      <c r="HQ12" s="106" t="s">
        <v>2373</v>
      </c>
      <c r="HR12" t="s">
        <v>2731</v>
      </c>
      <c r="HS12" s="106" t="s">
        <v>2692</v>
      </c>
      <c r="HU12" s="1">
        <v>0</v>
      </c>
      <c r="HV12" s="1">
        <v>0</v>
      </c>
      <c r="HW12" s="1">
        <v>0</v>
      </c>
      <c r="HX12" s="1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3</v>
      </c>
      <c r="IJ12">
        <v>0</v>
      </c>
      <c r="IK12">
        <v>3</v>
      </c>
      <c r="IL12">
        <v>148</v>
      </c>
      <c r="IM12">
        <v>0</v>
      </c>
      <c r="IN12">
        <v>0</v>
      </c>
      <c r="IO12">
        <v>148</v>
      </c>
      <c r="IP12">
        <v>100</v>
      </c>
      <c r="IQ12" s="106"/>
      <c r="IR12" s="175"/>
      <c r="IS12" s="106" t="s">
        <v>2373</v>
      </c>
      <c r="IT12" t="s">
        <v>2731</v>
      </c>
      <c r="IU12" s="106" t="s">
        <v>2692</v>
      </c>
      <c r="IW12" s="1" t="e">
        <v>#N/A</v>
      </c>
      <c r="IX12" s="1" t="e">
        <v>#N/A</v>
      </c>
      <c r="IY12" s="1" t="e">
        <v>#N/A</v>
      </c>
      <c r="IZ12" s="1" t="e">
        <v>#N/A</v>
      </c>
      <c r="JA12" t="e">
        <v>#N/A</v>
      </c>
      <c r="JB12" t="e">
        <v>#N/A</v>
      </c>
      <c r="JC12" t="e">
        <v>#N/A</v>
      </c>
      <c r="JD12" t="e">
        <v>#N/A</v>
      </c>
      <c r="JE12" t="e">
        <v>#N/A</v>
      </c>
      <c r="JF12" t="e">
        <v>#N/A</v>
      </c>
      <c r="JG12" s="38" t="e">
        <v>#N/A</v>
      </c>
      <c r="JH12" t="e">
        <v>#N/A</v>
      </c>
      <c r="JI12" t="e">
        <v>#N/A</v>
      </c>
      <c r="JJ12" t="e">
        <v>#N/A</v>
      </c>
      <c r="JK12" t="e">
        <v>#N/A</v>
      </c>
      <c r="JL12" t="e">
        <v>#N/A</v>
      </c>
      <c r="JM12" t="e">
        <v>#N/A</v>
      </c>
      <c r="JN12" t="e">
        <v>#N/A</v>
      </c>
      <c r="JO12" t="e">
        <v>#N/A</v>
      </c>
      <c r="JP12" t="e">
        <v>#N/A</v>
      </c>
      <c r="JQ12" t="e">
        <v>#N/A</v>
      </c>
      <c r="JR12" t="e">
        <v>#N/A</v>
      </c>
      <c r="JS12" s="106"/>
      <c r="JT12" s="175"/>
      <c r="JU12" s="106" t="s">
        <v>2373</v>
      </c>
      <c r="JV12" t="s">
        <v>2731</v>
      </c>
      <c r="JW12" s="106" t="s">
        <v>2692</v>
      </c>
      <c r="JY12" s="1">
        <v>8.144675925925926E-2</v>
      </c>
      <c r="JZ12" s="1">
        <v>5.063657407407407E-2</v>
      </c>
      <c r="KA12" s="1">
        <v>1.6064814814814813E-2</v>
      </c>
      <c r="KB12" s="1">
        <v>3.0810185185185187E-2</v>
      </c>
      <c r="KC12">
        <v>13</v>
      </c>
      <c r="KD12">
        <v>15</v>
      </c>
      <c r="KE12">
        <v>28</v>
      </c>
      <c r="KF12">
        <v>279</v>
      </c>
      <c r="KG12">
        <v>37</v>
      </c>
      <c r="KH12">
        <v>13</v>
      </c>
      <c r="KI12" s="38">
        <v>329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 s="106"/>
      <c r="KV12" s="175"/>
      <c r="KW12" s="106" t="s">
        <v>2373</v>
      </c>
      <c r="KX12" t="s">
        <v>2731</v>
      </c>
      <c r="KY12" s="106" t="s">
        <v>2692</v>
      </c>
      <c r="LA12" s="1" t="e">
        <v>#N/A</v>
      </c>
      <c r="LB12" s="1" t="e">
        <v>#N/A</v>
      </c>
      <c r="LC12" s="1" t="e">
        <v>#N/A</v>
      </c>
      <c r="LD12" s="1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s="38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t="e">
        <v>#N/A</v>
      </c>
      <c r="LU12" t="e">
        <v>#N/A</v>
      </c>
      <c r="LV12" t="e">
        <v>#N/A</v>
      </c>
      <c r="LW12" s="106"/>
      <c r="LX12" s="175"/>
      <c r="LY12" s="106" t="s">
        <v>2373</v>
      </c>
      <c r="LZ12" t="s">
        <v>2731</v>
      </c>
      <c r="MA12" s="106" t="s">
        <v>2692</v>
      </c>
      <c r="MC12" s="1" t="e">
        <v>#N/A</v>
      </c>
      <c r="MD12" s="1" t="e">
        <v>#N/A</v>
      </c>
      <c r="ME12" s="1" t="e">
        <v>#N/A</v>
      </c>
      <c r="MF12" s="1" t="e">
        <v>#N/A</v>
      </c>
      <c r="MG12" t="e">
        <v>#N/A</v>
      </c>
      <c r="MH12" t="e">
        <v>#N/A</v>
      </c>
      <c r="MI12" t="e">
        <v>#N/A</v>
      </c>
      <c r="MJ12" t="e">
        <v>#N/A</v>
      </c>
      <c r="MK12" t="e">
        <v>#N/A</v>
      </c>
      <c r="ML12" t="e">
        <v>#N/A</v>
      </c>
      <c r="MM12" s="38" t="e">
        <v>#N/A</v>
      </c>
      <c r="MN12" t="e">
        <v>#N/A</v>
      </c>
      <c r="MO12" t="e">
        <v>#N/A</v>
      </c>
      <c r="MP12" t="e">
        <v>#N/A</v>
      </c>
      <c r="MQ12" t="e">
        <v>#N/A</v>
      </c>
      <c r="MR12" t="e">
        <v>#N/A</v>
      </c>
      <c r="MS12" t="e">
        <v>#N/A</v>
      </c>
      <c r="MT12" t="e">
        <v>#N/A</v>
      </c>
      <c r="MU12" t="e">
        <v>#N/A</v>
      </c>
      <c r="MV12" t="e">
        <v>#N/A</v>
      </c>
      <c r="MW12" t="e">
        <v>#N/A</v>
      </c>
      <c r="MX12" t="e">
        <v>#N/A</v>
      </c>
      <c r="MY12" s="106"/>
      <c r="MZ12" s="175"/>
      <c r="NA12" s="106" t="s">
        <v>2373</v>
      </c>
      <c r="NB12" t="s">
        <v>2731</v>
      </c>
      <c r="NC12" s="106" t="s">
        <v>2692</v>
      </c>
      <c r="NE12" s="1">
        <v>0</v>
      </c>
      <c r="NF12" s="1">
        <v>0</v>
      </c>
      <c r="NG12" s="1">
        <v>0</v>
      </c>
      <c r="NH12" s="1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 s="38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 s="106"/>
      <c r="OB12" s="175"/>
      <c r="OC12" s="106" t="s">
        <v>2373</v>
      </c>
      <c r="OD12" t="s">
        <v>2731</v>
      </c>
      <c r="OE12" s="106" t="s">
        <v>2692</v>
      </c>
      <c r="OG12" s="1">
        <v>0.4503240740740741</v>
      </c>
      <c r="OH12" s="1">
        <v>0.16030092592592593</v>
      </c>
      <c r="OI12" s="1">
        <v>6.9317129629629631E-2</v>
      </c>
      <c r="OJ12" s="1">
        <v>0.22069444444444444</v>
      </c>
      <c r="OK12">
        <v>65</v>
      </c>
      <c r="OL12">
        <v>46</v>
      </c>
      <c r="OM12">
        <v>111</v>
      </c>
      <c r="ON12">
        <v>979</v>
      </c>
      <c r="OO12">
        <v>136</v>
      </c>
      <c r="OP12">
        <v>22</v>
      </c>
      <c r="OQ12" s="38">
        <v>1137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 s="106">
        <v>3200</v>
      </c>
      <c r="PD12" s="175">
        <f t="shared" ref="PD12" si="66">OQ12/PC12*100</f>
        <v>35.53125</v>
      </c>
      <c r="PE12" s="106" t="s">
        <v>2373</v>
      </c>
      <c r="PF12" t="s">
        <v>2731</v>
      </c>
      <c r="PG12" s="106" t="s">
        <v>2692</v>
      </c>
      <c r="PI12" s="1">
        <v>0.42568287037037034</v>
      </c>
      <c r="PJ12" s="1">
        <v>0.16077546296296297</v>
      </c>
      <c r="PK12" s="1">
        <v>8.7233796296296295E-2</v>
      </c>
      <c r="PL12" s="1">
        <v>0.17766203703703706</v>
      </c>
      <c r="PM12">
        <v>165</v>
      </c>
      <c r="PN12">
        <v>67</v>
      </c>
      <c r="PO12">
        <v>232</v>
      </c>
      <c r="PP12">
        <v>1567</v>
      </c>
      <c r="PQ12">
        <v>89</v>
      </c>
      <c r="PR12">
        <v>22</v>
      </c>
      <c r="PS12" s="338">
        <v>1678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 s="106">
        <v>3200</v>
      </c>
      <c r="QF12" s="175">
        <f t="shared" ref="QF12" si="67">PS12/QE12*100</f>
        <v>52.4375</v>
      </c>
      <c r="QG12" s="106" t="s">
        <v>2373</v>
      </c>
      <c r="QH12" t="s">
        <v>2731</v>
      </c>
      <c r="QI12" s="106" t="s">
        <v>2692</v>
      </c>
      <c r="QK12" s="1">
        <v>0.85297453703703707</v>
      </c>
      <c r="QL12" s="1">
        <v>0.42325231481481485</v>
      </c>
      <c r="QM12" s="1">
        <v>0.12107638888888889</v>
      </c>
      <c r="QN12" s="1">
        <v>0.42972222222222217</v>
      </c>
      <c r="QO12">
        <v>546</v>
      </c>
      <c r="QP12">
        <v>189</v>
      </c>
      <c r="QQ12">
        <v>735</v>
      </c>
      <c r="QR12">
        <v>4135</v>
      </c>
      <c r="QS12">
        <v>296</v>
      </c>
      <c r="QT12">
        <v>58</v>
      </c>
      <c r="QU12" s="38">
        <v>4489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 s="106">
        <v>3200</v>
      </c>
      <c r="RH12" s="175">
        <f t="shared" ref="RH12" si="68">QU12/RG12*100</f>
        <v>140.28125</v>
      </c>
      <c r="RI12" s="106" t="s">
        <v>2373</v>
      </c>
      <c r="RJ12" t="s">
        <v>2731</v>
      </c>
      <c r="RK12" s="106" t="s">
        <v>2692</v>
      </c>
      <c r="RM12" s="1">
        <v>7.4282407407407408E-2</v>
      </c>
      <c r="RN12" s="1">
        <v>3.7766203703703705E-2</v>
      </c>
      <c r="RO12" s="1">
        <v>1.4178240740740741E-2</v>
      </c>
      <c r="RP12" s="1">
        <v>2.2326388888888885E-2</v>
      </c>
      <c r="RQ12">
        <v>42</v>
      </c>
      <c r="RR12">
        <v>16</v>
      </c>
      <c r="RS12">
        <v>58</v>
      </c>
      <c r="RT12">
        <v>443</v>
      </c>
      <c r="RU12">
        <v>26</v>
      </c>
      <c r="RV12">
        <v>3</v>
      </c>
      <c r="RW12" s="338">
        <v>472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 s="106"/>
      <c r="SJ12" s="175" t="e">
        <f t="shared" ref="SJ12" si="69">RW12/SI12*100</f>
        <v>#DIV/0!</v>
      </c>
      <c r="SK12" s="106" t="s">
        <v>2373</v>
      </c>
      <c r="SL12" t="s">
        <v>2731</v>
      </c>
      <c r="SM12" s="106" t="s">
        <v>2692</v>
      </c>
      <c r="SO12" s="1">
        <v>0</v>
      </c>
      <c r="SP12" s="1">
        <v>0</v>
      </c>
      <c r="SQ12" s="1">
        <v>0</v>
      </c>
      <c r="SR12" s="1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 s="338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 s="106"/>
      <c r="TL12" s="175"/>
      <c r="TM12" s="106" t="s">
        <v>2373</v>
      </c>
      <c r="TN12" t="s">
        <v>2731</v>
      </c>
      <c r="TO12" s="106" t="s">
        <v>2692</v>
      </c>
      <c r="TQ12" s="1">
        <v>0</v>
      </c>
      <c r="TR12" s="1">
        <v>0</v>
      </c>
      <c r="TS12" s="1">
        <v>0</v>
      </c>
      <c r="TT12" s="1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 s="338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 s="106">
        <v>3200</v>
      </c>
      <c r="UN12" s="175">
        <f t="shared" ref="UN12" si="70">UA12/UM12*100</f>
        <v>0</v>
      </c>
      <c r="UO12" s="106" t="s">
        <v>2373</v>
      </c>
      <c r="UP12" t="s">
        <v>2731</v>
      </c>
      <c r="UQ12" s="106" t="s">
        <v>2692</v>
      </c>
      <c r="US12" s="1">
        <v>0</v>
      </c>
      <c r="UT12" s="1">
        <v>0</v>
      </c>
      <c r="UU12" s="1">
        <v>0</v>
      </c>
      <c r="UV12" s="1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 s="338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 s="106">
        <v>3200</v>
      </c>
      <c r="VP12" s="175">
        <f t="shared" ref="VP12" si="71">VC12/VO12*100</f>
        <v>0</v>
      </c>
      <c r="VQ12" s="106" t="s">
        <v>2373</v>
      </c>
      <c r="VR12" t="s">
        <v>2731</v>
      </c>
      <c r="VS12" s="106" t="s">
        <v>2692</v>
      </c>
      <c r="VU12" s="1">
        <v>0.50179398148148147</v>
      </c>
      <c r="VV12" s="1">
        <v>0.29370370370370369</v>
      </c>
      <c r="VW12" s="1">
        <v>0.14769675925925926</v>
      </c>
      <c r="VX12" s="1">
        <v>0.20809027777777778</v>
      </c>
      <c r="VY12">
        <v>11</v>
      </c>
      <c r="VZ12">
        <v>105</v>
      </c>
      <c r="WA12">
        <v>116</v>
      </c>
      <c r="WB12">
        <v>3409</v>
      </c>
      <c r="WC12">
        <v>534</v>
      </c>
      <c r="WD12">
        <v>103</v>
      </c>
      <c r="WE12" s="338">
        <v>4046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 s="106">
        <v>3200</v>
      </c>
      <c r="WR12" s="175">
        <f t="shared" ref="WR12" si="72">WE12/WQ12*100</f>
        <v>126.4375</v>
      </c>
      <c r="WS12" s="106" t="s">
        <v>2373</v>
      </c>
      <c r="WT12" t="s">
        <v>2731</v>
      </c>
      <c r="WU12" s="106" t="s">
        <v>2692</v>
      </c>
      <c r="WW12" s="1">
        <v>0.29657407407407405</v>
      </c>
      <c r="WX12" s="1">
        <v>0.14857638888888888</v>
      </c>
      <c r="WY12" s="1">
        <v>6.5787037037037033E-2</v>
      </c>
      <c r="WZ12" s="1">
        <v>8.2199074074074077E-2</v>
      </c>
      <c r="XA12">
        <v>31</v>
      </c>
      <c r="XB12">
        <v>91</v>
      </c>
      <c r="XC12">
        <v>122</v>
      </c>
      <c r="XD12">
        <v>1886</v>
      </c>
      <c r="XE12">
        <v>217</v>
      </c>
      <c r="XF12">
        <v>57</v>
      </c>
      <c r="XG12" s="338">
        <v>2160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 s="106">
        <v>3200</v>
      </c>
      <c r="XT12" s="175">
        <f t="shared" ref="XT12" si="73">XG12/XS12*100</f>
        <v>67.5</v>
      </c>
      <c r="XU12" s="106" t="s">
        <v>2373</v>
      </c>
      <c r="XV12" t="s">
        <v>2731</v>
      </c>
      <c r="XW12" s="106" t="s">
        <v>2692</v>
      </c>
      <c r="XY12" s="1">
        <v>0</v>
      </c>
      <c r="XZ12" s="1">
        <v>0</v>
      </c>
      <c r="YA12" s="1">
        <v>0</v>
      </c>
      <c r="YB12" s="1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 s="338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 s="106"/>
      <c r="YV12" s="175"/>
      <c r="YW12" s="106" t="s">
        <v>2373</v>
      </c>
      <c r="YX12" t="s">
        <v>2731</v>
      </c>
      <c r="YY12" s="106" t="s">
        <v>2692</v>
      </c>
      <c r="ZA12" s="1">
        <v>0.12203703703703704</v>
      </c>
      <c r="ZB12" s="1">
        <v>4.6817129629629632E-2</v>
      </c>
      <c r="ZC12" s="1">
        <v>1.8854166666666665E-2</v>
      </c>
      <c r="ZD12" s="1">
        <v>5.634259259259259E-2</v>
      </c>
      <c r="ZE12">
        <v>14</v>
      </c>
      <c r="ZF12">
        <v>29</v>
      </c>
      <c r="ZG12">
        <v>43</v>
      </c>
      <c r="ZH12">
        <v>954</v>
      </c>
      <c r="ZI12">
        <v>70</v>
      </c>
      <c r="ZJ12">
        <v>15</v>
      </c>
      <c r="ZK12" s="338">
        <v>1039</v>
      </c>
      <c r="ZL12">
        <v>0</v>
      </c>
      <c r="ZM12">
        <v>0</v>
      </c>
      <c r="ZN12">
        <v>0</v>
      </c>
      <c r="ZO12">
        <v>1</v>
      </c>
      <c r="ZP12">
        <v>0</v>
      </c>
      <c r="ZQ12">
        <v>1</v>
      </c>
      <c r="ZR12">
        <v>13</v>
      </c>
      <c r="ZS12">
        <v>0</v>
      </c>
      <c r="ZT12">
        <v>0</v>
      </c>
      <c r="ZU12">
        <v>13</v>
      </c>
      <c r="ZV12">
        <v>100</v>
      </c>
      <c r="ZW12" s="106">
        <v>2400</v>
      </c>
      <c r="ZX12" s="175">
        <f t="shared" ref="ZX12:ZX14" si="74">ZK12/ZW12*100</f>
        <v>43.291666666666664</v>
      </c>
      <c r="ZY12" s="106" t="s">
        <v>2373</v>
      </c>
      <c r="ZZ12" t="s">
        <v>2731</v>
      </c>
      <c r="AAA12" s="106" t="s">
        <v>2692</v>
      </c>
      <c r="AAC12" s="1">
        <v>0</v>
      </c>
      <c r="AAD12" s="1">
        <v>0</v>
      </c>
      <c r="AAE12" s="1">
        <v>0</v>
      </c>
      <c r="AAF12" s="1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 s="338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 s="106"/>
      <c r="AAZ12" s="175" t="e">
        <f t="shared" ref="AAZ12" si="75">AAM12/AAY12*100</f>
        <v>#DIV/0!</v>
      </c>
      <c r="ABA12" s="106" t="s">
        <v>2373</v>
      </c>
      <c r="ABB12" t="s">
        <v>2731</v>
      </c>
      <c r="ABC12" s="106" t="s">
        <v>2692</v>
      </c>
      <c r="ABE12" s="1">
        <v>0.48092592592592592</v>
      </c>
      <c r="ABF12" s="1">
        <v>0.27336805555555554</v>
      </c>
      <c r="ABG12" s="1">
        <v>0.11393518518518519</v>
      </c>
      <c r="ABH12" s="1">
        <v>0.20755787037037035</v>
      </c>
      <c r="ABI12">
        <v>216</v>
      </c>
      <c r="ABJ12">
        <v>126</v>
      </c>
      <c r="ABK12">
        <v>342</v>
      </c>
      <c r="ABL12">
        <v>3688</v>
      </c>
      <c r="ABM12">
        <v>252</v>
      </c>
      <c r="ABN12">
        <v>63</v>
      </c>
      <c r="ABO12" s="338">
        <v>4003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 s="106">
        <v>3200</v>
      </c>
      <c r="ACB12" s="175">
        <f t="shared" ref="ACB12" si="76">ABO12/ACA12*100</f>
        <v>125.09375</v>
      </c>
    </row>
    <row r="13" spans="1:756">
      <c r="A13" s="106" t="s">
        <v>2374</v>
      </c>
      <c r="B13" s="170" t="s">
        <v>2736</v>
      </c>
      <c r="C13" s="106" t="s">
        <v>2692</v>
      </c>
      <c r="E13" s="1">
        <v>0.40863425925925928</v>
      </c>
      <c r="F13" s="1">
        <v>0.26327546296296295</v>
      </c>
      <c r="G13" s="1">
        <v>5.9571759259259262E-2</v>
      </c>
      <c r="H13" s="1">
        <v>8.5775462962962956E-2</v>
      </c>
      <c r="I13">
        <v>647</v>
      </c>
      <c r="J13">
        <v>84</v>
      </c>
      <c r="K13">
        <v>731</v>
      </c>
      <c r="L13">
        <v>1821</v>
      </c>
      <c r="M13">
        <v>110</v>
      </c>
      <c r="N13">
        <v>27</v>
      </c>
      <c r="O13">
        <v>1958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106">
        <v>2400</v>
      </c>
      <c r="AB13" s="175">
        <f t="shared" si="0"/>
        <v>81.583333333333329</v>
      </c>
      <c r="AC13" s="106" t="s">
        <v>2374</v>
      </c>
      <c r="AD13" s="170" t="s">
        <v>2736</v>
      </c>
      <c r="AE13" s="106" t="s">
        <v>2692</v>
      </c>
      <c r="AG13" s="1">
        <v>0</v>
      </c>
      <c r="AH13" s="1">
        <v>0</v>
      </c>
      <c r="AI13" s="1">
        <v>0</v>
      </c>
      <c r="AJ13" s="1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06"/>
      <c r="BD13" s="175"/>
      <c r="BE13" s="106" t="s">
        <v>2374</v>
      </c>
      <c r="BF13" s="170" t="s">
        <v>2737</v>
      </c>
      <c r="BG13" s="106" t="s">
        <v>2692</v>
      </c>
      <c r="BI13" s="1">
        <v>0.32932870370370371</v>
      </c>
      <c r="BJ13" s="1">
        <v>0.19099537037037037</v>
      </c>
      <c r="BK13" s="1">
        <v>3.6168981481481483E-2</v>
      </c>
      <c r="BL13" s="1">
        <v>0.10215277777777777</v>
      </c>
      <c r="BM13">
        <v>63</v>
      </c>
      <c r="BN13">
        <v>87</v>
      </c>
      <c r="BO13">
        <v>150</v>
      </c>
      <c r="BP13">
        <v>884</v>
      </c>
      <c r="BQ13">
        <v>89</v>
      </c>
      <c r="BR13">
        <v>77</v>
      </c>
      <c r="BS13">
        <v>1050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 s="106">
        <v>823</v>
      </c>
      <c r="CF13" s="175">
        <f t="shared" si="46"/>
        <v>127.58201701093562</v>
      </c>
      <c r="CG13" s="106" t="s">
        <v>2374</v>
      </c>
      <c r="CH13" s="170" t="s">
        <v>2737</v>
      </c>
      <c r="CI13" s="106" t="s">
        <v>2692</v>
      </c>
      <c r="CK13" s="1">
        <v>0.33458333333333329</v>
      </c>
      <c r="CL13" s="1">
        <v>0.14234953703703704</v>
      </c>
      <c r="CM13" s="1">
        <v>0.12960648148148149</v>
      </c>
      <c r="CN13" s="1">
        <v>6.2627314814814816E-2</v>
      </c>
      <c r="CO13">
        <v>84</v>
      </c>
      <c r="CP13">
        <v>84</v>
      </c>
      <c r="CQ13">
        <v>168</v>
      </c>
      <c r="CR13">
        <v>1478</v>
      </c>
      <c r="CS13">
        <v>173</v>
      </c>
      <c r="CT13">
        <v>112</v>
      </c>
      <c r="CU13">
        <v>1763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 s="106">
        <v>823</v>
      </c>
      <c r="DH13" s="175">
        <f t="shared" si="2"/>
        <v>214.21628189550424</v>
      </c>
      <c r="DI13" s="106" t="s">
        <v>2374</v>
      </c>
      <c r="DJ13" s="170" t="s">
        <v>2737</v>
      </c>
      <c r="DK13" s="106" t="s">
        <v>2692</v>
      </c>
      <c r="DM13" s="1">
        <v>0.1950925925925926</v>
      </c>
      <c r="DN13" s="1">
        <v>0.13083333333333333</v>
      </c>
      <c r="DO13" s="1">
        <v>2.1030092592592597E-2</v>
      </c>
      <c r="DP13" s="1">
        <v>4.3229166666666673E-2</v>
      </c>
      <c r="DQ13">
        <v>131</v>
      </c>
      <c r="DR13">
        <v>138</v>
      </c>
      <c r="DS13">
        <v>269</v>
      </c>
      <c r="DT13">
        <v>545</v>
      </c>
      <c r="DU13">
        <v>113</v>
      </c>
      <c r="DV13">
        <v>130</v>
      </c>
      <c r="DW13">
        <v>788</v>
      </c>
      <c r="DX13">
        <v>0</v>
      </c>
      <c r="DY13">
        <v>0</v>
      </c>
      <c r="DZ13">
        <v>0</v>
      </c>
      <c r="EA13">
        <v>6</v>
      </c>
      <c r="EB13">
        <v>1</v>
      </c>
      <c r="EC13">
        <v>7</v>
      </c>
      <c r="ED13">
        <v>48</v>
      </c>
      <c r="EE13">
        <v>0</v>
      </c>
      <c r="EF13">
        <v>3</v>
      </c>
      <c r="EG13">
        <v>51</v>
      </c>
      <c r="EH13">
        <v>94.12</v>
      </c>
      <c r="EI13" s="106">
        <v>823</v>
      </c>
      <c r="EJ13" s="175">
        <f t="shared" si="3"/>
        <v>95.747266099635482</v>
      </c>
      <c r="EK13" s="106" t="s">
        <v>2374</v>
      </c>
      <c r="EL13" t="s">
        <v>2731</v>
      </c>
      <c r="EM13" s="106" t="s">
        <v>2692</v>
      </c>
      <c r="EO13" s="1">
        <v>0</v>
      </c>
      <c r="EP13" s="1">
        <v>0</v>
      </c>
      <c r="EQ13" s="1">
        <v>0</v>
      </c>
      <c r="ER13" s="1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2</v>
      </c>
      <c r="FD13">
        <v>1</v>
      </c>
      <c r="FE13">
        <v>3</v>
      </c>
      <c r="FF13">
        <v>92</v>
      </c>
      <c r="FG13">
        <v>4</v>
      </c>
      <c r="FH13">
        <v>0</v>
      </c>
      <c r="FI13">
        <v>96</v>
      </c>
      <c r="FJ13">
        <v>95.83</v>
      </c>
      <c r="FK13" s="106"/>
      <c r="FL13" s="175"/>
      <c r="FM13" s="106" t="s">
        <v>2374</v>
      </c>
      <c r="FN13" t="s">
        <v>2731</v>
      </c>
      <c r="FO13" s="106" t="s">
        <v>2692</v>
      </c>
      <c r="FQ13" s="1">
        <v>0</v>
      </c>
      <c r="FR13" s="1">
        <v>0</v>
      </c>
      <c r="FS13" s="1">
        <v>0</v>
      </c>
      <c r="FT13" s="1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3</v>
      </c>
      <c r="GF13">
        <v>0</v>
      </c>
      <c r="GG13">
        <v>3</v>
      </c>
      <c r="GH13">
        <v>217</v>
      </c>
      <c r="GI13">
        <v>0</v>
      </c>
      <c r="GJ13">
        <v>0</v>
      </c>
      <c r="GK13">
        <v>217</v>
      </c>
      <c r="GL13">
        <v>100</v>
      </c>
      <c r="GM13" s="106"/>
      <c r="GN13" s="175"/>
      <c r="GO13" s="106" t="s">
        <v>2374</v>
      </c>
      <c r="GP13" t="s">
        <v>2731</v>
      </c>
      <c r="GQ13" s="106" t="s">
        <v>2692</v>
      </c>
      <c r="GS13" s="1">
        <v>0</v>
      </c>
      <c r="GT13" s="1">
        <v>0</v>
      </c>
      <c r="GU13" s="1">
        <v>0</v>
      </c>
      <c r="GV13" s="1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1</v>
      </c>
      <c r="HJ13">
        <v>45</v>
      </c>
      <c r="HK13">
        <v>0</v>
      </c>
      <c r="HL13">
        <v>0</v>
      </c>
      <c r="HM13">
        <v>45</v>
      </c>
      <c r="HN13">
        <v>100</v>
      </c>
      <c r="HO13" s="106"/>
      <c r="HP13" s="175"/>
      <c r="HQ13" s="106" t="s">
        <v>2374</v>
      </c>
      <c r="HR13" t="s">
        <v>2731</v>
      </c>
      <c r="HS13" s="106" t="s">
        <v>2692</v>
      </c>
      <c r="HU13" s="1">
        <v>0</v>
      </c>
      <c r="HV13" s="1">
        <v>0</v>
      </c>
      <c r="HW13" s="1">
        <v>0</v>
      </c>
      <c r="HX13" s="1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3</v>
      </c>
      <c r="IJ13">
        <v>0</v>
      </c>
      <c r="IK13">
        <v>3</v>
      </c>
      <c r="IL13">
        <v>150</v>
      </c>
      <c r="IM13">
        <v>0</v>
      </c>
      <c r="IN13">
        <v>0</v>
      </c>
      <c r="IO13">
        <v>150</v>
      </c>
      <c r="IP13">
        <v>100</v>
      </c>
      <c r="IQ13" s="106"/>
      <c r="IR13" s="175"/>
      <c r="IS13" s="106" t="s">
        <v>2374</v>
      </c>
      <c r="IT13" t="s">
        <v>2731</v>
      </c>
      <c r="IU13" s="106" t="s">
        <v>2692</v>
      </c>
      <c r="IW13" s="1" t="e">
        <v>#N/A</v>
      </c>
      <c r="IX13" s="1" t="e">
        <v>#N/A</v>
      </c>
      <c r="IY13" s="1" t="e">
        <v>#N/A</v>
      </c>
      <c r="IZ13" s="1" t="e">
        <v>#N/A</v>
      </c>
      <c r="JA13" t="e">
        <v>#N/A</v>
      </c>
      <c r="JB13" t="e">
        <v>#N/A</v>
      </c>
      <c r="JC13" t="e">
        <v>#N/A</v>
      </c>
      <c r="JD13" t="e">
        <v>#N/A</v>
      </c>
      <c r="JE13" t="e">
        <v>#N/A</v>
      </c>
      <c r="JF13" t="e">
        <v>#N/A</v>
      </c>
      <c r="JG13" s="38" t="e">
        <v>#N/A</v>
      </c>
      <c r="JH13" t="e">
        <v>#N/A</v>
      </c>
      <c r="JI13" t="e">
        <v>#N/A</v>
      </c>
      <c r="JJ13" t="e">
        <v>#N/A</v>
      </c>
      <c r="JK13" t="e">
        <v>#N/A</v>
      </c>
      <c r="JL13" t="e">
        <v>#N/A</v>
      </c>
      <c r="JM13" t="e">
        <v>#N/A</v>
      </c>
      <c r="JN13" t="e">
        <v>#N/A</v>
      </c>
      <c r="JO13" t="e">
        <v>#N/A</v>
      </c>
      <c r="JP13" t="e">
        <v>#N/A</v>
      </c>
      <c r="JQ13" t="e">
        <v>#N/A</v>
      </c>
      <c r="JR13" t="e">
        <v>#N/A</v>
      </c>
      <c r="JS13" s="106"/>
      <c r="JT13" s="175"/>
      <c r="JU13" s="106" t="s">
        <v>2374</v>
      </c>
      <c r="JV13" t="s">
        <v>2731</v>
      </c>
      <c r="JW13" s="106" t="s">
        <v>2692</v>
      </c>
      <c r="JY13" s="1" t="e">
        <v>#N/A</v>
      </c>
      <c r="JZ13" s="1" t="e">
        <v>#N/A</v>
      </c>
      <c r="KA13" s="1" t="e">
        <v>#N/A</v>
      </c>
      <c r="KB13" s="1" t="e">
        <v>#N/A</v>
      </c>
      <c r="KC13" t="e">
        <v>#N/A</v>
      </c>
      <c r="KD13" t="e">
        <v>#N/A</v>
      </c>
      <c r="KE13" t="e">
        <v>#N/A</v>
      </c>
      <c r="KF13" t="e">
        <v>#N/A</v>
      </c>
      <c r="KG13" t="e">
        <v>#N/A</v>
      </c>
      <c r="KH13" t="e">
        <v>#N/A</v>
      </c>
      <c r="KI13" s="38" t="e">
        <v>#N/A</v>
      </c>
      <c r="KJ13" t="e">
        <v>#N/A</v>
      </c>
      <c r="KK13" t="e">
        <v>#N/A</v>
      </c>
      <c r="KL13" t="e">
        <v>#N/A</v>
      </c>
      <c r="KM13" t="e">
        <v>#N/A</v>
      </c>
      <c r="KN13" t="e">
        <v>#N/A</v>
      </c>
      <c r="KO13" t="e">
        <v>#N/A</v>
      </c>
      <c r="KP13" t="e">
        <v>#N/A</v>
      </c>
      <c r="KQ13" t="e">
        <v>#N/A</v>
      </c>
      <c r="KR13" t="e">
        <v>#N/A</v>
      </c>
      <c r="KS13" t="e">
        <v>#N/A</v>
      </c>
      <c r="KT13" t="e">
        <v>#N/A</v>
      </c>
      <c r="KU13" s="106"/>
      <c r="KV13" s="175"/>
      <c r="KW13" s="106" t="s">
        <v>2374</v>
      </c>
      <c r="KX13" t="s">
        <v>2731</v>
      </c>
      <c r="KY13" s="106" t="s">
        <v>2692</v>
      </c>
      <c r="LA13" s="1" t="e">
        <v>#N/A</v>
      </c>
      <c r="LB13" s="1" t="e">
        <v>#N/A</v>
      </c>
      <c r="LC13" s="1" t="e">
        <v>#N/A</v>
      </c>
      <c r="LD13" s="1" t="e">
        <v>#N/A</v>
      </c>
      <c r="LE13" t="e">
        <v>#N/A</v>
      </c>
      <c r="LF13" t="e">
        <v>#N/A</v>
      </c>
      <c r="LG13" t="e">
        <v>#N/A</v>
      </c>
      <c r="LH13" t="e">
        <v>#N/A</v>
      </c>
      <c r="LI13" t="e">
        <v>#N/A</v>
      </c>
      <c r="LJ13" t="e">
        <v>#N/A</v>
      </c>
      <c r="LK13" s="38" t="e">
        <v>#N/A</v>
      </c>
      <c r="LL13" t="e">
        <v>#N/A</v>
      </c>
      <c r="LM13" t="e">
        <v>#N/A</v>
      </c>
      <c r="LN13" t="e">
        <v>#N/A</v>
      </c>
      <c r="LO13" t="e">
        <v>#N/A</v>
      </c>
      <c r="LP13" t="e">
        <v>#N/A</v>
      </c>
      <c r="LQ13" t="e">
        <v>#N/A</v>
      </c>
      <c r="LR13" t="e">
        <v>#N/A</v>
      </c>
      <c r="LS13" t="e">
        <v>#N/A</v>
      </c>
      <c r="LT13" t="e">
        <v>#N/A</v>
      </c>
      <c r="LU13" t="e">
        <v>#N/A</v>
      </c>
      <c r="LV13" t="e">
        <v>#N/A</v>
      </c>
      <c r="LW13" s="106"/>
      <c r="LX13" s="175"/>
      <c r="LY13" s="106" t="s">
        <v>2374</v>
      </c>
      <c r="LZ13" t="s">
        <v>2731</v>
      </c>
      <c r="MA13" s="106" t="s">
        <v>2692</v>
      </c>
      <c r="MC13" s="1" t="e">
        <v>#N/A</v>
      </c>
      <c r="MD13" s="1" t="e">
        <v>#N/A</v>
      </c>
      <c r="ME13" s="1" t="e">
        <v>#N/A</v>
      </c>
      <c r="MF13" s="1" t="e">
        <v>#N/A</v>
      </c>
      <c r="MG13" t="e">
        <v>#N/A</v>
      </c>
      <c r="MH13" t="e">
        <v>#N/A</v>
      </c>
      <c r="MI13" t="e">
        <v>#N/A</v>
      </c>
      <c r="MJ13" t="e">
        <v>#N/A</v>
      </c>
      <c r="MK13" t="e">
        <v>#N/A</v>
      </c>
      <c r="ML13" t="e">
        <v>#N/A</v>
      </c>
      <c r="MM13" s="38" t="e">
        <v>#N/A</v>
      </c>
      <c r="MN13" t="e">
        <v>#N/A</v>
      </c>
      <c r="MO13" t="e">
        <v>#N/A</v>
      </c>
      <c r="MP13" t="e">
        <v>#N/A</v>
      </c>
      <c r="MQ13" t="e">
        <v>#N/A</v>
      </c>
      <c r="MR13" t="e">
        <v>#N/A</v>
      </c>
      <c r="MS13" t="e">
        <v>#N/A</v>
      </c>
      <c r="MT13" t="e">
        <v>#N/A</v>
      </c>
      <c r="MU13" t="e">
        <v>#N/A</v>
      </c>
      <c r="MV13" t="e">
        <v>#N/A</v>
      </c>
      <c r="MW13" t="e">
        <v>#N/A</v>
      </c>
      <c r="MX13" t="e">
        <v>#N/A</v>
      </c>
      <c r="MY13" s="106"/>
      <c r="MZ13" s="175"/>
      <c r="NA13" s="106" t="s">
        <v>2374</v>
      </c>
      <c r="NB13" t="s">
        <v>2731</v>
      </c>
      <c r="NC13" s="106" t="s">
        <v>2692</v>
      </c>
      <c r="NE13" s="1" t="e">
        <v>#N/A</v>
      </c>
      <c r="NF13" s="1" t="e">
        <v>#N/A</v>
      </c>
      <c r="NG13" s="1" t="e">
        <v>#N/A</v>
      </c>
      <c r="NH13" s="1" t="e">
        <v>#N/A</v>
      </c>
      <c r="NI13" t="e">
        <v>#N/A</v>
      </c>
      <c r="NJ13" t="e">
        <v>#N/A</v>
      </c>
      <c r="NK13" t="e">
        <v>#N/A</v>
      </c>
      <c r="NL13" t="e">
        <v>#N/A</v>
      </c>
      <c r="NM13" t="e">
        <v>#N/A</v>
      </c>
      <c r="NN13" t="e">
        <v>#N/A</v>
      </c>
      <c r="NO13" s="38" t="e">
        <v>#N/A</v>
      </c>
      <c r="NP13" t="e">
        <v>#N/A</v>
      </c>
      <c r="NQ13" t="e">
        <v>#N/A</v>
      </c>
      <c r="NR13" t="e">
        <v>#N/A</v>
      </c>
      <c r="NS13" t="e">
        <v>#N/A</v>
      </c>
      <c r="NT13" t="e">
        <v>#N/A</v>
      </c>
      <c r="NU13" t="e">
        <v>#N/A</v>
      </c>
      <c r="NV13" t="e">
        <v>#N/A</v>
      </c>
      <c r="NW13" t="e">
        <v>#N/A</v>
      </c>
      <c r="NX13" t="e">
        <v>#N/A</v>
      </c>
      <c r="NY13" t="e">
        <v>#N/A</v>
      </c>
      <c r="NZ13" t="e">
        <v>#N/A</v>
      </c>
      <c r="OA13" s="106"/>
      <c r="OB13" s="175"/>
      <c r="OC13" s="106" t="s">
        <v>2374</v>
      </c>
      <c r="OD13" t="s">
        <v>2731</v>
      </c>
      <c r="OE13" s="106" t="s">
        <v>2692</v>
      </c>
      <c r="OG13" s="1" t="e">
        <v>#N/A</v>
      </c>
      <c r="OH13" s="1" t="e">
        <v>#N/A</v>
      </c>
      <c r="OI13" s="1" t="e">
        <v>#N/A</v>
      </c>
      <c r="OJ13" s="1" t="e">
        <v>#N/A</v>
      </c>
      <c r="OK13" t="e">
        <v>#N/A</v>
      </c>
      <c r="OL13" t="e">
        <v>#N/A</v>
      </c>
      <c r="OM13" t="e">
        <v>#N/A</v>
      </c>
      <c r="ON13" t="e">
        <v>#N/A</v>
      </c>
      <c r="OO13" t="e">
        <v>#N/A</v>
      </c>
      <c r="OP13" t="e">
        <v>#N/A</v>
      </c>
      <c r="OQ13" s="38" t="e">
        <v>#N/A</v>
      </c>
      <c r="OR13" t="e">
        <v>#N/A</v>
      </c>
      <c r="OS13" t="e">
        <v>#N/A</v>
      </c>
      <c r="OT13" t="e">
        <v>#N/A</v>
      </c>
      <c r="OU13" t="e">
        <v>#N/A</v>
      </c>
      <c r="OV13" t="e">
        <v>#N/A</v>
      </c>
      <c r="OW13" t="e">
        <v>#N/A</v>
      </c>
      <c r="OX13" t="e">
        <v>#N/A</v>
      </c>
      <c r="OY13" t="e">
        <v>#N/A</v>
      </c>
      <c r="OZ13" t="e">
        <v>#N/A</v>
      </c>
      <c r="PA13" t="e">
        <v>#N/A</v>
      </c>
      <c r="PB13" t="e">
        <v>#N/A</v>
      </c>
      <c r="PC13" s="106"/>
      <c r="PD13" s="175"/>
      <c r="PE13" s="106" t="s">
        <v>2374</v>
      </c>
      <c r="PF13" t="s">
        <v>2731</v>
      </c>
      <c r="PG13" s="106" t="s">
        <v>2692</v>
      </c>
      <c r="PI13" s="1" t="e">
        <v>#N/A</v>
      </c>
      <c r="PJ13" s="1" t="e">
        <v>#N/A</v>
      </c>
      <c r="PK13" s="1" t="e">
        <v>#N/A</v>
      </c>
      <c r="PL13" s="1" t="e">
        <v>#N/A</v>
      </c>
      <c r="PM13" t="e">
        <v>#N/A</v>
      </c>
      <c r="PN13" t="e">
        <v>#N/A</v>
      </c>
      <c r="PO13" t="e">
        <v>#N/A</v>
      </c>
      <c r="PP13" t="e">
        <v>#N/A</v>
      </c>
      <c r="PQ13" t="e">
        <v>#N/A</v>
      </c>
      <c r="PR13" t="e">
        <v>#N/A</v>
      </c>
      <c r="PS13" s="38" t="e">
        <v>#N/A</v>
      </c>
      <c r="PT13" t="e">
        <v>#N/A</v>
      </c>
      <c r="PU13" t="e">
        <v>#N/A</v>
      </c>
      <c r="PV13" t="e">
        <v>#N/A</v>
      </c>
      <c r="PW13" t="e">
        <v>#N/A</v>
      </c>
      <c r="PX13" t="e">
        <v>#N/A</v>
      </c>
      <c r="PY13" t="e">
        <v>#N/A</v>
      </c>
      <c r="PZ13" t="e">
        <v>#N/A</v>
      </c>
      <c r="QA13" t="e">
        <v>#N/A</v>
      </c>
      <c r="QB13" t="e">
        <v>#N/A</v>
      </c>
      <c r="QC13" t="e">
        <v>#N/A</v>
      </c>
      <c r="QD13" t="e">
        <v>#N/A</v>
      </c>
      <c r="QE13" s="106"/>
      <c r="QF13" s="175"/>
      <c r="QG13" s="106" t="s">
        <v>2374</v>
      </c>
      <c r="QH13" t="s">
        <v>2731</v>
      </c>
      <c r="QI13" s="106" t="s">
        <v>2692</v>
      </c>
      <c r="QK13" s="1" t="e">
        <v>#N/A</v>
      </c>
      <c r="QL13" s="1" t="e">
        <v>#N/A</v>
      </c>
      <c r="QM13" s="1" t="e">
        <v>#N/A</v>
      </c>
      <c r="QN13" s="1" t="e">
        <v>#N/A</v>
      </c>
      <c r="QO13" t="e">
        <v>#N/A</v>
      </c>
      <c r="QP13" t="e">
        <v>#N/A</v>
      </c>
      <c r="QQ13" t="e">
        <v>#N/A</v>
      </c>
      <c r="QR13" t="e">
        <v>#N/A</v>
      </c>
      <c r="QS13" t="e">
        <v>#N/A</v>
      </c>
      <c r="QT13" t="e">
        <v>#N/A</v>
      </c>
      <c r="QU13" s="38" t="e">
        <v>#N/A</v>
      </c>
      <c r="QV13" t="e">
        <v>#N/A</v>
      </c>
      <c r="QW13" t="e">
        <v>#N/A</v>
      </c>
      <c r="QX13" t="e">
        <v>#N/A</v>
      </c>
      <c r="QY13" t="e">
        <v>#N/A</v>
      </c>
      <c r="QZ13" t="e">
        <v>#N/A</v>
      </c>
      <c r="RA13" t="e">
        <v>#N/A</v>
      </c>
      <c r="RB13" t="e">
        <v>#N/A</v>
      </c>
      <c r="RC13" t="e">
        <v>#N/A</v>
      </c>
      <c r="RD13" t="e">
        <v>#N/A</v>
      </c>
      <c r="RE13" t="e">
        <v>#N/A</v>
      </c>
      <c r="RF13" t="e">
        <v>#N/A</v>
      </c>
      <c r="RG13" s="106"/>
      <c r="RH13" s="175"/>
      <c r="RI13" s="106" t="s">
        <v>2374</v>
      </c>
      <c r="RJ13" t="s">
        <v>2731</v>
      </c>
      <c r="RK13" s="106" t="s">
        <v>2692</v>
      </c>
      <c r="RM13" s="1" t="e">
        <v>#N/A</v>
      </c>
      <c r="RN13" s="1" t="e">
        <v>#N/A</v>
      </c>
      <c r="RO13" s="1" t="e">
        <v>#N/A</v>
      </c>
      <c r="RP13" s="1" t="e">
        <v>#N/A</v>
      </c>
      <c r="RQ13" t="e">
        <v>#N/A</v>
      </c>
      <c r="RR13" t="e">
        <v>#N/A</v>
      </c>
      <c r="RS13" t="e">
        <v>#N/A</v>
      </c>
      <c r="RT13" t="e">
        <v>#N/A</v>
      </c>
      <c r="RU13" t="e">
        <v>#N/A</v>
      </c>
      <c r="RV13" t="e">
        <v>#N/A</v>
      </c>
      <c r="RW13" s="38" t="e">
        <v>#N/A</v>
      </c>
      <c r="RX13" t="e">
        <v>#N/A</v>
      </c>
      <c r="RY13" t="e">
        <v>#N/A</v>
      </c>
      <c r="RZ13" t="e">
        <v>#N/A</v>
      </c>
      <c r="SA13" t="e">
        <v>#N/A</v>
      </c>
      <c r="SB13" t="e">
        <v>#N/A</v>
      </c>
      <c r="SC13" t="e">
        <v>#N/A</v>
      </c>
      <c r="SD13" t="e">
        <v>#N/A</v>
      </c>
      <c r="SE13" t="e">
        <v>#N/A</v>
      </c>
      <c r="SF13" t="e">
        <v>#N/A</v>
      </c>
      <c r="SG13" t="e">
        <v>#N/A</v>
      </c>
      <c r="SH13" t="e">
        <v>#N/A</v>
      </c>
      <c r="SI13" s="106"/>
      <c r="SJ13" s="175"/>
      <c r="SK13" s="106" t="s">
        <v>2374</v>
      </c>
      <c r="SL13" t="s">
        <v>2731</v>
      </c>
      <c r="SM13" s="106" t="s">
        <v>2692</v>
      </c>
      <c r="SO13" s="1" t="e">
        <v>#N/A</v>
      </c>
      <c r="SP13" s="1" t="e">
        <v>#N/A</v>
      </c>
      <c r="SQ13" s="1" t="e">
        <v>#N/A</v>
      </c>
      <c r="SR13" s="1" t="e">
        <v>#N/A</v>
      </c>
      <c r="SS13" t="e">
        <v>#N/A</v>
      </c>
      <c r="ST13" t="e">
        <v>#N/A</v>
      </c>
      <c r="SU13" t="e">
        <v>#N/A</v>
      </c>
      <c r="SV13" t="e">
        <v>#N/A</v>
      </c>
      <c r="SW13" t="e">
        <v>#N/A</v>
      </c>
      <c r="SX13" t="e">
        <v>#N/A</v>
      </c>
      <c r="SY13" s="38" t="e">
        <v>#N/A</v>
      </c>
      <c r="SZ13" t="e">
        <v>#N/A</v>
      </c>
      <c r="TA13" t="e">
        <v>#N/A</v>
      </c>
      <c r="TB13" t="e">
        <v>#N/A</v>
      </c>
      <c r="TC13" t="e">
        <v>#N/A</v>
      </c>
      <c r="TD13" t="e">
        <v>#N/A</v>
      </c>
      <c r="TE13" t="e">
        <v>#N/A</v>
      </c>
      <c r="TF13" t="e">
        <v>#N/A</v>
      </c>
      <c r="TG13" t="e">
        <v>#N/A</v>
      </c>
      <c r="TH13" t="e">
        <v>#N/A</v>
      </c>
      <c r="TI13" t="e">
        <v>#N/A</v>
      </c>
      <c r="TJ13" t="e">
        <v>#N/A</v>
      </c>
      <c r="TK13" s="106"/>
      <c r="TL13" s="175"/>
      <c r="TM13" s="106" t="s">
        <v>2374</v>
      </c>
      <c r="TN13" t="s">
        <v>2731</v>
      </c>
      <c r="TO13" s="106" t="s">
        <v>2692</v>
      </c>
      <c r="TQ13" s="1" t="e">
        <v>#N/A</v>
      </c>
      <c r="TR13" s="1" t="e">
        <v>#N/A</v>
      </c>
      <c r="TS13" s="1" t="e">
        <v>#N/A</v>
      </c>
      <c r="TT13" s="1" t="e">
        <v>#N/A</v>
      </c>
      <c r="TU13" t="e">
        <v>#N/A</v>
      </c>
      <c r="TV13" t="e">
        <v>#N/A</v>
      </c>
      <c r="TW13" t="e">
        <v>#N/A</v>
      </c>
      <c r="TX13" t="e">
        <v>#N/A</v>
      </c>
      <c r="TY13" t="e">
        <v>#N/A</v>
      </c>
      <c r="TZ13" t="e">
        <v>#N/A</v>
      </c>
      <c r="UA13" s="38" t="e">
        <v>#N/A</v>
      </c>
      <c r="UB13" t="e">
        <v>#N/A</v>
      </c>
      <c r="UC13" t="e">
        <v>#N/A</v>
      </c>
      <c r="UD13" t="e">
        <v>#N/A</v>
      </c>
      <c r="UE13" t="e">
        <v>#N/A</v>
      </c>
      <c r="UF13" t="e">
        <v>#N/A</v>
      </c>
      <c r="UG13" t="e">
        <v>#N/A</v>
      </c>
      <c r="UH13" t="e">
        <v>#N/A</v>
      </c>
      <c r="UI13" t="e">
        <v>#N/A</v>
      </c>
      <c r="UJ13" t="e">
        <v>#N/A</v>
      </c>
      <c r="UK13" t="e">
        <v>#N/A</v>
      </c>
      <c r="UL13" t="e">
        <v>#N/A</v>
      </c>
      <c r="UM13" s="106"/>
      <c r="UN13" s="175"/>
      <c r="UO13" s="106" t="s">
        <v>2374</v>
      </c>
      <c r="UP13" t="s">
        <v>2731</v>
      </c>
      <c r="UQ13" s="106" t="s">
        <v>2692</v>
      </c>
      <c r="US13" s="1" t="e">
        <v>#N/A</v>
      </c>
      <c r="UT13" s="1" t="e">
        <v>#N/A</v>
      </c>
      <c r="UU13" s="1" t="e">
        <v>#N/A</v>
      </c>
      <c r="UV13" s="1" t="e">
        <v>#N/A</v>
      </c>
      <c r="UW13" t="e">
        <v>#N/A</v>
      </c>
      <c r="UX13" t="e">
        <v>#N/A</v>
      </c>
      <c r="UY13" t="e">
        <v>#N/A</v>
      </c>
      <c r="UZ13" t="e">
        <v>#N/A</v>
      </c>
      <c r="VA13" t="e">
        <v>#N/A</v>
      </c>
      <c r="VB13" t="e">
        <v>#N/A</v>
      </c>
      <c r="VC13" s="38" t="e">
        <v>#N/A</v>
      </c>
      <c r="VD13" t="e">
        <v>#N/A</v>
      </c>
      <c r="VE13" t="e">
        <v>#N/A</v>
      </c>
      <c r="VF13" t="e">
        <v>#N/A</v>
      </c>
      <c r="VG13" t="e">
        <v>#N/A</v>
      </c>
      <c r="VH13" t="e">
        <v>#N/A</v>
      </c>
      <c r="VI13" t="e">
        <v>#N/A</v>
      </c>
      <c r="VJ13" t="e">
        <v>#N/A</v>
      </c>
      <c r="VK13" t="e">
        <v>#N/A</v>
      </c>
      <c r="VL13" t="e">
        <v>#N/A</v>
      </c>
      <c r="VM13" t="e">
        <v>#N/A</v>
      </c>
      <c r="VN13" t="e">
        <v>#N/A</v>
      </c>
      <c r="VO13" s="106"/>
      <c r="VP13" s="175"/>
      <c r="VQ13" s="106" t="s">
        <v>2374</v>
      </c>
      <c r="VR13" t="s">
        <v>2731</v>
      </c>
      <c r="VS13" s="106" t="s">
        <v>2692</v>
      </c>
      <c r="VU13" s="1" t="e">
        <v>#N/A</v>
      </c>
      <c r="VV13" s="1" t="e">
        <v>#N/A</v>
      </c>
      <c r="VW13" s="1" t="e">
        <v>#N/A</v>
      </c>
      <c r="VX13" s="1" t="e">
        <v>#N/A</v>
      </c>
      <c r="VY13" t="e">
        <v>#N/A</v>
      </c>
      <c r="VZ13" t="e">
        <v>#N/A</v>
      </c>
      <c r="WA13" t="e">
        <v>#N/A</v>
      </c>
      <c r="WB13" t="e">
        <v>#N/A</v>
      </c>
      <c r="WC13" t="e">
        <v>#N/A</v>
      </c>
      <c r="WD13" t="e">
        <v>#N/A</v>
      </c>
      <c r="WE13" s="38" t="e">
        <v>#N/A</v>
      </c>
      <c r="WF13" t="e">
        <v>#N/A</v>
      </c>
      <c r="WG13" t="e">
        <v>#N/A</v>
      </c>
      <c r="WH13" t="e">
        <v>#N/A</v>
      </c>
      <c r="WI13" t="e">
        <v>#N/A</v>
      </c>
      <c r="WJ13" t="e">
        <v>#N/A</v>
      </c>
      <c r="WK13" t="e">
        <v>#N/A</v>
      </c>
      <c r="WL13" t="e">
        <v>#N/A</v>
      </c>
      <c r="WM13" t="e">
        <v>#N/A</v>
      </c>
      <c r="WN13" t="e">
        <v>#N/A</v>
      </c>
      <c r="WO13" t="e">
        <v>#N/A</v>
      </c>
      <c r="WP13" t="e">
        <v>#N/A</v>
      </c>
      <c r="WQ13" s="106"/>
      <c r="WR13" s="175"/>
      <c r="WS13" s="106" t="s">
        <v>2374</v>
      </c>
      <c r="WT13" t="s">
        <v>2731</v>
      </c>
      <c r="WU13" s="106" t="s">
        <v>2692</v>
      </c>
      <c r="WW13" s="1" t="e">
        <v>#N/A</v>
      </c>
      <c r="WX13" s="1" t="e">
        <v>#N/A</v>
      </c>
      <c r="WY13" s="1" t="e">
        <v>#N/A</v>
      </c>
      <c r="WZ13" s="1" t="e">
        <v>#N/A</v>
      </c>
      <c r="XA13" t="e">
        <v>#N/A</v>
      </c>
      <c r="XB13" t="e">
        <v>#N/A</v>
      </c>
      <c r="XC13" t="e">
        <v>#N/A</v>
      </c>
      <c r="XD13" t="e">
        <v>#N/A</v>
      </c>
      <c r="XE13" t="e">
        <v>#N/A</v>
      </c>
      <c r="XF13" t="e">
        <v>#N/A</v>
      </c>
      <c r="XG13" s="38" t="e">
        <v>#N/A</v>
      </c>
      <c r="XH13" t="e">
        <v>#N/A</v>
      </c>
      <c r="XI13" t="e">
        <v>#N/A</v>
      </c>
      <c r="XJ13" t="e">
        <v>#N/A</v>
      </c>
      <c r="XK13" t="e">
        <v>#N/A</v>
      </c>
      <c r="XL13" t="e">
        <v>#N/A</v>
      </c>
      <c r="XM13" t="e">
        <v>#N/A</v>
      </c>
      <c r="XN13" t="e">
        <v>#N/A</v>
      </c>
      <c r="XO13" t="e">
        <v>#N/A</v>
      </c>
      <c r="XP13" t="e">
        <v>#N/A</v>
      </c>
      <c r="XQ13" t="e">
        <v>#N/A</v>
      </c>
      <c r="XR13" t="e">
        <v>#N/A</v>
      </c>
      <c r="XS13" s="106"/>
      <c r="XT13" s="175"/>
      <c r="XU13" s="106" t="s">
        <v>2374</v>
      </c>
      <c r="XV13" t="s">
        <v>2731</v>
      </c>
      <c r="XW13" s="106" t="s">
        <v>2692</v>
      </c>
      <c r="XY13" s="1" t="e">
        <v>#N/A</v>
      </c>
      <c r="XZ13" s="1" t="e">
        <v>#N/A</v>
      </c>
      <c r="YA13" s="1" t="e">
        <v>#N/A</v>
      </c>
      <c r="YB13" s="1" t="e">
        <v>#N/A</v>
      </c>
      <c r="YC13" t="e">
        <v>#N/A</v>
      </c>
      <c r="YD13" t="e">
        <v>#N/A</v>
      </c>
      <c r="YE13" t="e">
        <v>#N/A</v>
      </c>
      <c r="YF13" t="e">
        <v>#N/A</v>
      </c>
      <c r="YG13" t="e">
        <v>#N/A</v>
      </c>
      <c r="YH13" t="e">
        <v>#N/A</v>
      </c>
      <c r="YI13" s="38" t="e">
        <v>#N/A</v>
      </c>
      <c r="YJ13" t="e">
        <v>#N/A</v>
      </c>
      <c r="YK13" t="e">
        <v>#N/A</v>
      </c>
      <c r="YL13" t="e">
        <v>#N/A</v>
      </c>
      <c r="YM13" t="e">
        <v>#N/A</v>
      </c>
      <c r="YN13" t="e">
        <v>#N/A</v>
      </c>
      <c r="YO13" t="e">
        <v>#N/A</v>
      </c>
      <c r="YP13" t="e">
        <v>#N/A</v>
      </c>
      <c r="YQ13" t="e">
        <v>#N/A</v>
      </c>
      <c r="YR13" t="e">
        <v>#N/A</v>
      </c>
      <c r="YS13" t="e">
        <v>#N/A</v>
      </c>
      <c r="YT13" t="e">
        <v>#N/A</v>
      </c>
      <c r="YU13" s="106"/>
      <c r="YV13" s="175"/>
      <c r="YW13" s="106" t="s">
        <v>2374</v>
      </c>
      <c r="YX13" t="s">
        <v>2731</v>
      </c>
      <c r="YY13" s="106" t="s">
        <v>2692</v>
      </c>
      <c r="ZA13" s="1" t="e">
        <v>#N/A</v>
      </c>
      <c r="ZB13" s="1" t="e">
        <v>#N/A</v>
      </c>
      <c r="ZC13" s="1" t="e">
        <v>#N/A</v>
      </c>
      <c r="ZD13" s="1" t="e">
        <v>#N/A</v>
      </c>
      <c r="ZE13" t="e">
        <v>#N/A</v>
      </c>
      <c r="ZF13" t="e">
        <v>#N/A</v>
      </c>
      <c r="ZG13" t="e">
        <v>#N/A</v>
      </c>
      <c r="ZH13" t="e">
        <v>#N/A</v>
      </c>
      <c r="ZI13" t="e">
        <v>#N/A</v>
      </c>
      <c r="ZJ13" t="e">
        <v>#N/A</v>
      </c>
      <c r="ZK13" s="38" t="e">
        <v>#N/A</v>
      </c>
      <c r="ZL13" t="e">
        <v>#N/A</v>
      </c>
      <c r="ZM13" t="e">
        <v>#N/A</v>
      </c>
      <c r="ZN13" t="e">
        <v>#N/A</v>
      </c>
      <c r="ZO13" t="e">
        <v>#N/A</v>
      </c>
      <c r="ZP13" t="e">
        <v>#N/A</v>
      </c>
      <c r="ZQ13" t="e">
        <v>#N/A</v>
      </c>
      <c r="ZR13" t="e">
        <v>#N/A</v>
      </c>
      <c r="ZS13" t="e">
        <v>#N/A</v>
      </c>
      <c r="ZT13" t="e">
        <v>#N/A</v>
      </c>
      <c r="ZU13" t="e">
        <v>#N/A</v>
      </c>
      <c r="ZV13" t="e">
        <v>#N/A</v>
      </c>
      <c r="ZW13" s="106"/>
      <c r="ZX13" s="175"/>
      <c r="ZY13" s="106" t="s">
        <v>2374</v>
      </c>
      <c r="ZZ13" t="s">
        <v>2731</v>
      </c>
      <c r="AAA13" s="106" t="s">
        <v>2692</v>
      </c>
      <c r="AAC13" s="1" t="e">
        <v>#N/A</v>
      </c>
      <c r="AAD13" s="1" t="e">
        <v>#N/A</v>
      </c>
      <c r="AAE13" s="1" t="e">
        <v>#N/A</v>
      </c>
      <c r="AAF13" s="1" t="e">
        <v>#N/A</v>
      </c>
      <c r="AAG13" t="e">
        <v>#N/A</v>
      </c>
      <c r="AAH13" t="e">
        <v>#N/A</v>
      </c>
      <c r="AAI13" t="e">
        <v>#N/A</v>
      </c>
      <c r="AAJ13" t="e">
        <v>#N/A</v>
      </c>
      <c r="AAK13" t="e">
        <v>#N/A</v>
      </c>
      <c r="AAL13" t="e">
        <v>#N/A</v>
      </c>
      <c r="AAM13" s="38" t="e">
        <v>#N/A</v>
      </c>
      <c r="AAN13" t="e">
        <v>#N/A</v>
      </c>
      <c r="AAO13" t="e">
        <v>#N/A</v>
      </c>
      <c r="AAP13" t="e">
        <v>#N/A</v>
      </c>
      <c r="AAQ13" t="e">
        <v>#N/A</v>
      </c>
      <c r="AAR13" t="e">
        <v>#N/A</v>
      </c>
      <c r="AAS13" t="e">
        <v>#N/A</v>
      </c>
      <c r="AAT13" t="e">
        <v>#N/A</v>
      </c>
      <c r="AAU13" t="e">
        <v>#N/A</v>
      </c>
      <c r="AAV13" t="e">
        <v>#N/A</v>
      </c>
      <c r="AAW13" t="e">
        <v>#N/A</v>
      </c>
      <c r="AAX13" t="e">
        <v>#N/A</v>
      </c>
      <c r="AAY13" s="106"/>
      <c r="AAZ13" s="175"/>
      <c r="ABA13" s="106" t="s">
        <v>2374</v>
      </c>
      <c r="ABB13" t="s">
        <v>2731</v>
      </c>
      <c r="ABC13" s="106" t="s">
        <v>2692</v>
      </c>
      <c r="ABE13" s="1" t="e">
        <v>#N/A</v>
      </c>
      <c r="ABF13" s="1" t="e">
        <v>#N/A</v>
      </c>
      <c r="ABG13" s="1" t="e">
        <v>#N/A</v>
      </c>
      <c r="ABH13" s="1" t="e">
        <v>#N/A</v>
      </c>
      <c r="ABI13" t="e">
        <v>#N/A</v>
      </c>
      <c r="ABJ13" t="e">
        <v>#N/A</v>
      </c>
      <c r="ABK13" t="e">
        <v>#N/A</v>
      </c>
      <c r="ABL13" t="e">
        <v>#N/A</v>
      </c>
      <c r="ABM13" t="e">
        <v>#N/A</v>
      </c>
      <c r="ABN13" t="e">
        <v>#N/A</v>
      </c>
      <c r="ABO13" s="38" t="e">
        <v>#N/A</v>
      </c>
      <c r="ABP13" t="e">
        <v>#N/A</v>
      </c>
      <c r="ABQ13" t="e">
        <v>#N/A</v>
      </c>
      <c r="ABR13" t="e">
        <v>#N/A</v>
      </c>
      <c r="ABS13" t="e">
        <v>#N/A</v>
      </c>
      <c r="ABT13" t="e">
        <v>#N/A</v>
      </c>
      <c r="ABU13" t="e">
        <v>#N/A</v>
      </c>
      <c r="ABV13" t="e">
        <v>#N/A</v>
      </c>
      <c r="ABW13" t="e">
        <v>#N/A</v>
      </c>
      <c r="ABX13" t="e">
        <v>#N/A</v>
      </c>
      <c r="ABY13" t="e">
        <v>#N/A</v>
      </c>
      <c r="ABZ13" t="e">
        <v>#N/A</v>
      </c>
      <c r="ACA13" s="106"/>
      <c r="ACB13" s="175"/>
    </row>
    <row r="14" spans="1:756">
      <c r="A14" s="106" t="s">
        <v>2372</v>
      </c>
      <c r="B14" s="170" t="s">
        <v>2737</v>
      </c>
      <c r="C14" s="106" t="s">
        <v>2692</v>
      </c>
      <c r="E14" s="1">
        <v>0.37262731481481487</v>
      </c>
      <c r="F14" s="1">
        <v>0.20681712962962964</v>
      </c>
      <c r="G14" s="1">
        <v>0.11361111111111111</v>
      </c>
      <c r="H14" s="1">
        <v>5.2199074074074071E-2</v>
      </c>
      <c r="I14">
        <v>55</v>
      </c>
      <c r="J14">
        <v>85</v>
      </c>
      <c r="K14">
        <v>140</v>
      </c>
      <c r="L14">
        <v>820</v>
      </c>
      <c r="M14">
        <v>139</v>
      </c>
      <c r="N14">
        <v>62</v>
      </c>
      <c r="O14">
        <v>1021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106">
        <v>823</v>
      </c>
      <c r="AB14" s="175">
        <f t="shared" si="0"/>
        <v>124.05832320777644</v>
      </c>
      <c r="AC14" s="106" t="s">
        <v>2372</v>
      </c>
      <c r="AD14" s="170" t="s">
        <v>2737</v>
      </c>
      <c r="AE14" s="106" t="s">
        <v>2692</v>
      </c>
      <c r="AG14" s="1">
        <v>0</v>
      </c>
      <c r="AH14" s="1">
        <v>0</v>
      </c>
      <c r="AI14" s="1">
        <v>0</v>
      </c>
      <c r="AJ14" s="1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06"/>
      <c r="BD14" s="175"/>
      <c r="BE14" s="106" t="s">
        <v>2372</v>
      </c>
      <c r="BF14" s="170" t="s">
        <v>2737</v>
      </c>
      <c r="BG14" s="106" t="s">
        <v>2692</v>
      </c>
      <c r="BI14" s="1">
        <v>0.38961805555555556</v>
      </c>
      <c r="BJ14" s="1">
        <v>0.17074074074074075</v>
      </c>
      <c r="BK14" s="1">
        <v>0.1332986111111111</v>
      </c>
      <c r="BL14" s="1">
        <v>8.5555555555555551E-2</v>
      </c>
      <c r="BM14">
        <v>59</v>
      </c>
      <c r="BN14">
        <v>76</v>
      </c>
      <c r="BO14">
        <v>135</v>
      </c>
      <c r="BP14">
        <v>971</v>
      </c>
      <c r="BQ14">
        <v>125</v>
      </c>
      <c r="BR14">
        <v>51</v>
      </c>
      <c r="BS14">
        <v>1147</v>
      </c>
      <c r="BT14">
        <v>0</v>
      </c>
      <c r="BU14">
        <v>0</v>
      </c>
      <c r="BV14">
        <v>0</v>
      </c>
      <c r="BW14">
        <v>20</v>
      </c>
      <c r="BX14">
        <v>3</v>
      </c>
      <c r="BY14">
        <v>23</v>
      </c>
      <c r="BZ14">
        <v>297</v>
      </c>
      <c r="CA14">
        <v>5</v>
      </c>
      <c r="CB14">
        <v>0</v>
      </c>
      <c r="CC14">
        <v>302</v>
      </c>
      <c r="CD14">
        <v>98.34</v>
      </c>
      <c r="CE14" s="106">
        <v>823</v>
      </c>
      <c r="CF14" s="175">
        <f t="shared" si="46"/>
        <v>139.36816524908869</v>
      </c>
      <c r="CG14" s="106" t="s">
        <v>2372</v>
      </c>
      <c r="CH14" s="170" t="s">
        <v>2737</v>
      </c>
      <c r="CI14" s="106" t="s">
        <v>2692</v>
      </c>
      <c r="CK14" s="1">
        <v>0.53271990740740738</v>
      </c>
      <c r="CL14" s="1">
        <v>0.33034722222222224</v>
      </c>
      <c r="CM14" s="1">
        <v>0.10570601851851852</v>
      </c>
      <c r="CN14" s="1">
        <v>9.6643518518518531E-2</v>
      </c>
      <c r="CO14">
        <v>61</v>
      </c>
      <c r="CP14">
        <v>117</v>
      </c>
      <c r="CQ14">
        <v>178</v>
      </c>
      <c r="CR14">
        <v>1749</v>
      </c>
      <c r="CS14">
        <v>325</v>
      </c>
      <c r="CT14">
        <v>114</v>
      </c>
      <c r="CU14">
        <v>2188</v>
      </c>
      <c r="CV14">
        <v>0</v>
      </c>
      <c r="CW14">
        <v>0</v>
      </c>
      <c r="CX14">
        <v>0</v>
      </c>
      <c r="CY14">
        <v>29</v>
      </c>
      <c r="CZ14">
        <v>2</v>
      </c>
      <c r="DA14">
        <v>31</v>
      </c>
      <c r="DB14">
        <v>562</v>
      </c>
      <c r="DC14">
        <v>2</v>
      </c>
      <c r="DD14">
        <v>5</v>
      </c>
      <c r="DE14">
        <v>569</v>
      </c>
      <c r="DF14">
        <v>98.77</v>
      </c>
      <c r="DG14" s="106">
        <v>823</v>
      </c>
      <c r="DH14" s="175">
        <f t="shared" si="2"/>
        <v>265.85662211421629</v>
      </c>
      <c r="DI14" s="106" t="s">
        <v>2372</v>
      </c>
      <c r="DJ14" s="170" t="s">
        <v>2737</v>
      </c>
      <c r="DK14" s="106" t="s">
        <v>2692</v>
      </c>
      <c r="DM14" s="1">
        <v>0.33828703703703705</v>
      </c>
      <c r="DN14" s="1">
        <v>0.22702546296296297</v>
      </c>
      <c r="DO14" s="1">
        <v>6.7303240740740733E-2</v>
      </c>
      <c r="DP14" s="1">
        <v>4.3946759259259255E-2</v>
      </c>
      <c r="DQ14">
        <v>172</v>
      </c>
      <c r="DR14">
        <v>114</v>
      </c>
      <c r="DS14">
        <v>286</v>
      </c>
      <c r="DT14">
        <v>711</v>
      </c>
      <c r="DU14">
        <v>139</v>
      </c>
      <c r="DV14">
        <v>71</v>
      </c>
      <c r="DW14">
        <v>921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 s="106">
        <v>823</v>
      </c>
      <c r="EJ14" s="175">
        <f t="shared" si="3"/>
        <v>111.90765492102067</v>
      </c>
      <c r="EK14" s="106" t="s">
        <v>2372</v>
      </c>
      <c r="EL14" t="s">
        <v>2731</v>
      </c>
      <c r="EM14" s="106" t="s">
        <v>2692</v>
      </c>
      <c r="EO14" s="1">
        <v>0</v>
      </c>
      <c r="EP14" s="1">
        <v>0</v>
      </c>
      <c r="EQ14" s="1">
        <v>0</v>
      </c>
      <c r="ER14" s="1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3</v>
      </c>
      <c r="FD14">
        <v>0</v>
      </c>
      <c r="FE14">
        <v>3</v>
      </c>
      <c r="FF14">
        <v>93</v>
      </c>
      <c r="FG14">
        <v>0</v>
      </c>
      <c r="FH14">
        <v>0</v>
      </c>
      <c r="FI14">
        <v>93</v>
      </c>
      <c r="FJ14">
        <v>100</v>
      </c>
      <c r="FK14" s="106"/>
      <c r="FL14" s="175"/>
      <c r="FM14" s="106" t="s">
        <v>2372</v>
      </c>
      <c r="FN14" t="s">
        <v>2731</v>
      </c>
      <c r="FO14" s="106" t="s">
        <v>2692</v>
      </c>
      <c r="FQ14" s="1">
        <v>0</v>
      </c>
      <c r="FR14" s="1">
        <v>0</v>
      </c>
      <c r="FS14" s="1">
        <v>0</v>
      </c>
      <c r="FT14" s="1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6</v>
      </c>
      <c r="GF14">
        <v>0</v>
      </c>
      <c r="GG14">
        <v>6</v>
      </c>
      <c r="GH14">
        <v>409</v>
      </c>
      <c r="GI14">
        <v>0</v>
      </c>
      <c r="GJ14">
        <v>0</v>
      </c>
      <c r="GK14">
        <v>409</v>
      </c>
      <c r="GL14">
        <v>100</v>
      </c>
      <c r="GM14" s="106"/>
      <c r="GN14" s="175"/>
      <c r="GO14" s="106" t="s">
        <v>2372</v>
      </c>
      <c r="GP14" t="s">
        <v>2731</v>
      </c>
      <c r="GQ14" s="106" t="s">
        <v>2692</v>
      </c>
      <c r="GS14" s="1">
        <v>0</v>
      </c>
      <c r="GT14" s="1">
        <v>0</v>
      </c>
      <c r="GU14" s="1">
        <v>0</v>
      </c>
      <c r="GV14" s="1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1</v>
      </c>
      <c r="HJ14">
        <v>66</v>
      </c>
      <c r="HK14">
        <v>0</v>
      </c>
      <c r="HL14">
        <v>0</v>
      </c>
      <c r="HM14">
        <v>66</v>
      </c>
      <c r="HN14">
        <v>100</v>
      </c>
      <c r="HO14" s="106"/>
      <c r="HP14" s="175"/>
      <c r="HQ14" s="106" t="s">
        <v>2372</v>
      </c>
      <c r="HR14" t="s">
        <v>2731</v>
      </c>
      <c r="HS14" s="106" t="s">
        <v>2692</v>
      </c>
      <c r="HU14" s="1">
        <v>0.5314120370370371</v>
      </c>
      <c r="HV14" s="1">
        <v>0.35120370370370368</v>
      </c>
      <c r="HW14" s="1">
        <v>0.12997685185185184</v>
      </c>
      <c r="HX14" s="1">
        <v>5.0219907407407414E-2</v>
      </c>
      <c r="HY14">
        <v>233</v>
      </c>
      <c r="HZ14">
        <v>179</v>
      </c>
      <c r="IA14">
        <v>412</v>
      </c>
      <c r="IB14">
        <v>3021</v>
      </c>
      <c r="IC14">
        <v>311</v>
      </c>
      <c r="ID14">
        <v>195</v>
      </c>
      <c r="IE14">
        <v>3527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1</v>
      </c>
      <c r="IL14">
        <v>42</v>
      </c>
      <c r="IM14">
        <v>0</v>
      </c>
      <c r="IN14">
        <v>0</v>
      </c>
      <c r="IO14">
        <v>42</v>
      </c>
      <c r="IP14">
        <v>100</v>
      </c>
      <c r="IQ14" s="106">
        <v>3200</v>
      </c>
      <c r="IR14" s="175">
        <f t="shared" si="47"/>
        <v>110.21875000000001</v>
      </c>
      <c r="IS14" s="106" t="s">
        <v>2372</v>
      </c>
      <c r="IT14" t="s">
        <v>2731</v>
      </c>
      <c r="IU14" s="106" t="s">
        <v>2692</v>
      </c>
      <c r="IW14" s="1">
        <v>0.44996527777777778</v>
      </c>
      <c r="IX14" s="1">
        <v>0.28457175925925926</v>
      </c>
      <c r="IY14" s="1">
        <v>0.12670138888888891</v>
      </c>
      <c r="IZ14" s="1">
        <v>3.8680555555555558E-2</v>
      </c>
      <c r="JA14">
        <v>349</v>
      </c>
      <c r="JB14">
        <v>113</v>
      </c>
      <c r="JC14">
        <v>462</v>
      </c>
      <c r="JD14">
        <v>3326</v>
      </c>
      <c r="JE14">
        <v>153</v>
      </c>
      <c r="JF14">
        <v>64</v>
      </c>
      <c r="JG14" s="38">
        <v>3543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 s="106">
        <v>3200</v>
      </c>
      <c r="JT14" s="175">
        <f t="shared" ref="JT14" si="77">JG14/JS14*100</f>
        <v>110.71875</v>
      </c>
      <c r="JU14" s="106" t="s">
        <v>2372</v>
      </c>
      <c r="JV14" t="s">
        <v>2731</v>
      </c>
      <c r="JW14" s="106" t="s">
        <v>2692</v>
      </c>
      <c r="JY14" s="1">
        <v>0.36917824074074074</v>
      </c>
      <c r="JZ14" s="1">
        <v>0.32778935185185182</v>
      </c>
      <c r="KA14" s="1">
        <v>0.16994212962962962</v>
      </c>
      <c r="KB14" s="1">
        <v>4.1388888888888892E-2</v>
      </c>
      <c r="KC14">
        <v>396</v>
      </c>
      <c r="KD14">
        <v>134</v>
      </c>
      <c r="KE14">
        <v>530</v>
      </c>
      <c r="KF14">
        <v>3795</v>
      </c>
      <c r="KG14">
        <v>175</v>
      </c>
      <c r="KH14">
        <v>76</v>
      </c>
      <c r="KI14" s="38">
        <v>4046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 s="106">
        <v>3200</v>
      </c>
      <c r="KV14" s="175">
        <f t="shared" ref="KV14" si="78">KI14/KU14*100</f>
        <v>126.4375</v>
      </c>
      <c r="KW14" s="106" t="s">
        <v>2372</v>
      </c>
      <c r="KX14" t="s">
        <v>2731</v>
      </c>
      <c r="KY14" s="106" t="s">
        <v>2692</v>
      </c>
      <c r="LA14" s="1">
        <v>0.61340277777777774</v>
      </c>
      <c r="LB14" s="1">
        <v>0.32049768518518518</v>
      </c>
      <c r="LC14" s="1">
        <v>0.24787037037037038</v>
      </c>
      <c r="LD14" s="1">
        <v>4.5023148148148145E-2</v>
      </c>
      <c r="LE14">
        <v>349</v>
      </c>
      <c r="LF14">
        <v>137</v>
      </c>
      <c r="LG14">
        <v>486</v>
      </c>
      <c r="LH14">
        <v>3199</v>
      </c>
      <c r="LI14">
        <v>130</v>
      </c>
      <c r="LJ14">
        <v>95</v>
      </c>
      <c r="LK14" s="38">
        <v>3424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 s="106">
        <v>3200</v>
      </c>
      <c r="LX14" s="175">
        <f t="shared" ref="LX14" si="79">LK14/LW14*100</f>
        <v>107</v>
      </c>
      <c r="LY14" s="106" t="s">
        <v>2372</v>
      </c>
      <c r="LZ14" t="s">
        <v>2731</v>
      </c>
      <c r="MA14" s="106" t="s">
        <v>2692</v>
      </c>
      <c r="MC14" s="1">
        <v>0.53767361111111112</v>
      </c>
      <c r="MD14" s="1">
        <v>0.2842824074074074</v>
      </c>
      <c r="ME14" s="1">
        <v>0.15982638888888889</v>
      </c>
      <c r="MF14" s="1">
        <v>9.3553240740740742E-2</v>
      </c>
      <c r="MG14">
        <v>362</v>
      </c>
      <c r="MH14">
        <v>106</v>
      </c>
      <c r="MI14">
        <v>468</v>
      </c>
      <c r="MJ14">
        <v>3358</v>
      </c>
      <c r="MK14">
        <v>129</v>
      </c>
      <c r="ML14">
        <v>79</v>
      </c>
      <c r="MM14" s="38">
        <v>3566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 s="106">
        <v>3200</v>
      </c>
      <c r="MZ14" s="175">
        <f t="shared" ref="MZ14" si="80">MM14/MY14*100</f>
        <v>111.43749999999999</v>
      </c>
      <c r="NA14" s="106" t="s">
        <v>2372</v>
      </c>
      <c r="NB14" t="s">
        <v>2731</v>
      </c>
      <c r="NC14" s="106" t="s">
        <v>2692</v>
      </c>
      <c r="NE14" s="1">
        <v>0.57263888888888892</v>
      </c>
      <c r="NF14" s="1">
        <v>0.29721064814814818</v>
      </c>
      <c r="NG14" s="1">
        <v>0.12046296296296295</v>
      </c>
      <c r="NH14" s="1">
        <v>0.15494212962962964</v>
      </c>
      <c r="NI14">
        <v>527</v>
      </c>
      <c r="NJ14">
        <v>83</v>
      </c>
      <c r="NK14">
        <v>610</v>
      </c>
      <c r="NL14">
        <v>2891</v>
      </c>
      <c r="NM14">
        <v>153</v>
      </c>
      <c r="NN14">
        <v>41</v>
      </c>
      <c r="NO14" s="38">
        <v>3085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 s="106">
        <v>3200</v>
      </c>
      <c r="OB14" s="175">
        <f t="shared" ref="OB14" si="81">NO14/OA14*100</f>
        <v>96.40625</v>
      </c>
      <c r="OC14" s="106" t="s">
        <v>2372</v>
      </c>
      <c r="OD14" t="s">
        <v>2731</v>
      </c>
      <c r="OE14" s="106" t="s">
        <v>2692</v>
      </c>
      <c r="OG14" s="1">
        <v>0.47865740740740742</v>
      </c>
      <c r="OH14" s="1">
        <v>0.2961226851851852</v>
      </c>
      <c r="OI14" s="1">
        <v>0.13373842592592591</v>
      </c>
      <c r="OJ14" s="1">
        <v>4.8773148148148149E-2</v>
      </c>
      <c r="OK14">
        <v>196</v>
      </c>
      <c r="OL14">
        <v>81</v>
      </c>
      <c r="OM14">
        <v>277</v>
      </c>
      <c r="ON14">
        <v>3413</v>
      </c>
      <c r="OO14">
        <v>95</v>
      </c>
      <c r="OP14">
        <v>56</v>
      </c>
      <c r="OQ14" s="38">
        <v>3564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 s="106">
        <v>3200</v>
      </c>
      <c r="PD14" s="175">
        <f t="shared" ref="PD14" si="82">OQ14/PC14*100</f>
        <v>111.375</v>
      </c>
      <c r="PE14" s="106" t="s">
        <v>2372</v>
      </c>
      <c r="PF14" t="s">
        <v>2731</v>
      </c>
      <c r="PG14" s="106" t="s">
        <v>2692</v>
      </c>
      <c r="PI14" s="1">
        <v>0</v>
      </c>
      <c r="PJ14" s="1">
        <v>0</v>
      </c>
      <c r="PK14" s="1">
        <v>0</v>
      </c>
      <c r="PL14" s="1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 s="38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 s="106"/>
      <c r="QF14" s="175"/>
      <c r="QG14" s="106" t="s">
        <v>2372</v>
      </c>
      <c r="QH14" t="s">
        <v>2731</v>
      </c>
      <c r="QI14" s="106" t="s">
        <v>2692</v>
      </c>
      <c r="QK14" s="1" t="e">
        <v>#N/A</v>
      </c>
      <c r="QL14" s="1" t="e">
        <v>#N/A</v>
      </c>
      <c r="QM14" s="1" t="e">
        <v>#N/A</v>
      </c>
      <c r="QN14" s="1" t="e">
        <v>#N/A</v>
      </c>
      <c r="QO14" t="e">
        <v>#N/A</v>
      </c>
      <c r="QP14" t="e">
        <v>#N/A</v>
      </c>
      <c r="QQ14" t="e">
        <v>#N/A</v>
      </c>
      <c r="QR14" t="e">
        <v>#N/A</v>
      </c>
      <c r="QS14" t="e">
        <v>#N/A</v>
      </c>
      <c r="QT14" t="e">
        <v>#N/A</v>
      </c>
      <c r="QU14" s="38" t="e">
        <v>#N/A</v>
      </c>
      <c r="QV14" t="e">
        <v>#N/A</v>
      </c>
      <c r="QW14" t="e">
        <v>#N/A</v>
      </c>
      <c r="QX14" t="e">
        <v>#N/A</v>
      </c>
      <c r="QY14" t="e">
        <v>#N/A</v>
      </c>
      <c r="QZ14" t="e">
        <v>#N/A</v>
      </c>
      <c r="RA14" t="e">
        <v>#N/A</v>
      </c>
      <c r="RB14" t="e">
        <v>#N/A</v>
      </c>
      <c r="RC14" t="e">
        <v>#N/A</v>
      </c>
      <c r="RD14" t="e">
        <v>#N/A</v>
      </c>
      <c r="RE14" t="e">
        <v>#N/A</v>
      </c>
      <c r="RF14" t="e">
        <v>#N/A</v>
      </c>
      <c r="RG14" s="106"/>
      <c r="RH14" s="175"/>
      <c r="RI14" s="106" t="s">
        <v>2372</v>
      </c>
      <c r="RJ14" t="s">
        <v>2731</v>
      </c>
      <c r="RK14" s="106" t="s">
        <v>2692</v>
      </c>
      <c r="RM14" s="1">
        <v>6.7951388888888895E-2</v>
      </c>
      <c r="RN14" s="1">
        <v>3.4409722222222223E-2</v>
      </c>
      <c r="RO14" s="1">
        <v>2.8657407407407406E-2</v>
      </c>
      <c r="RP14" s="1">
        <v>4.8726851851851856E-3</v>
      </c>
      <c r="RQ14">
        <v>46</v>
      </c>
      <c r="RR14">
        <v>2</v>
      </c>
      <c r="RS14">
        <v>48</v>
      </c>
      <c r="RT14">
        <v>451</v>
      </c>
      <c r="RU14">
        <v>1</v>
      </c>
      <c r="RV14">
        <v>1</v>
      </c>
      <c r="RW14" s="38">
        <v>453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 s="106"/>
      <c r="SJ14" s="175"/>
      <c r="SK14" s="106" t="s">
        <v>2372</v>
      </c>
      <c r="SL14" t="s">
        <v>2731</v>
      </c>
      <c r="SM14" s="106" t="s">
        <v>2692</v>
      </c>
      <c r="SO14" s="1">
        <v>0</v>
      </c>
      <c r="SP14" s="1">
        <v>0</v>
      </c>
      <c r="SQ14" s="1">
        <v>0</v>
      </c>
      <c r="SR14" s="1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 s="38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 s="106"/>
      <c r="TL14" s="175"/>
      <c r="TM14" s="106" t="s">
        <v>2372</v>
      </c>
      <c r="TN14" t="s">
        <v>2731</v>
      </c>
      <c r="TO14" s="106" t="s">
        <v>2692</v>
      </c>
      <c r="TQ14" s="1">
        <v>0</v>
      </c>
      <c r="TR14" s="1">
        <v>0</v>
      </c>
      <c r="TS14" s="1">
        <v>0</v>
      </c>
      <c r="TT14" s="1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 s="38">
        <v>0</v>
      </c>
      <c r="UB14">
        <v>0</v>
      </c>
      <c r="UC14">
        <v>0</v>
      </c>
      <c r="UD14">
        <v>0</v>
      </c>
      <c r="UE14">
        <v>1</v>
      </c>
      <c r="UF14">
        <v>1</v>
      </c>
      <c r="UG14">
        <v>2</v>
      </c>
      <c r="UH14">
        <v>56</v>
      </c>
      <c r="UI14">
        <v>3</v>
      </c>
      <c r="UJ14">
        <v>0</v>
      </c>
      <c r="UK14">
        <v>59</v>
      </c>
      <c r="UL14">
        <v>94.92</v>
      </c>
      <c r="UM14" s="106"/>
      <c r="UN14" s="175"/>
      <c r="UO14" s="106" t="s">
        <v>2372</v>
      </c>
      <c r="UP14" t="s">
        <v>2731</v>
      </c>
      <c r="UQ14" s="106" t="s">
        <v>2692</v>
      </c>
      <c r="US14" s="1">
        <v>0</v>
      </c>
      <c r="UT14" s="1">
        <v>0</v>
      </c>
      <c r="UU14" s="1">
        <v>0</v>
      </c>
      <c r="UV14" s="1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 s="38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 s="106"/>
      <c r="VP14" s="175"/>
      <c r="VQ14" s="106" t="s">
        <v>2372</v>
      </c>
      <c r="VR14" t="s">
        <v>2731</v>
      </c>
      <c r="VS14" s="106" t="s">
        <v>2692</v>
      </c>
      <c r="VU14" s="1">
        <v>0.3165162037037037</v>
      </c>
      <c r="VV14" s="1">
        <v>0.29228009259259258</v>
      </c>
      <c r="VW14" s="1">
        <v>8.3148148148148152E-2</v>
      </c>
      <c r="VX14" s="1">
        <v>2.4236111111111111E-2</v>
      </c>
      <c r="VY14">
        <v>26</v>
      </c>
      <c r="VZ14">
        <v>137</v>
      </c>
      <c r="WA14">
        <v>163</v>
      </c>
      <c r="WB14">
        <v>3531</v>
      </c>
      <c r="WC14">
        <v>182</v>
      </c>
      <c r="WD14">
        <v>127</v>
      </c>
      <c r="WE14" s="38">
        <v>3840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 s="106"/>
      <c r="WR14" s="175"/>
      <c r="WS14" s="106" t="s">
        <v>2372</v>
      </c>
      <c r="WT14" t="s">
        <v>2731</v>
      </c>
      <c r="WU14" s="106" t="s">
        <v>2692</v>
      </c>
      <c r="WW14" s="1">
        <v>0.32870370370370372</v>
      </c>
      <c r="WX14" s="1">
        <v>0.20228009259259258</v>
      </c>
      <c r="WY14" s="1">
        <v>0.1170138888888889</v>
      </c>
      <c r="WZ14" s="1">
        <v>9.386574074074075E-3</v>
      </c>
      <c r="XA14">
        <v>84</v>
      </c>
      <c r="XB14">
        <v>80</v>
      </c>
      <c r="XC14">
        <v>164</v>
      </c>
      <c r="XD14">
        <v>3505</v>
      </c>
      <c r="XE14">
        <v>106</v>
      </c>
      <c r="XF14">
        <v>44</v>
      </c>
      <c r="XG14" s="38">
        <v>3655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 s="106">
        <v>3200</v>
      </c>
      <c r="XT14" s="175">
        <f t="shared" ref="XT14" si="83">XG14/XS14*100</f>
        <v>114.21874999999999</v>
      </c>
      <c r="XU14" s="106" t="s">
        <v>2372</v>
      </c>
      <c r="XV14" t="s">
        <v>2731</v>
      </c>
      <c r="XW14" s="106" t="s">
        <v>2692</v>
      </c>
      <c r="XY14" s="1">
        <v>0.38673611111111111</v>
      </c>
      <c r="XZ14" s="1">
        <v>0.27494212962962966</v>
      </c>
      <c r="YA14" s="1">
        <v>7.4479166666666666E-2</v>
      </c>
      <c r="YB14" s="1">
        <v>3.7303240740740741E-2</v>
      </c>
      <c r="YC14">
        <v>135</v>
      </c>
      <c r="YD14">
        <v>85</v>
      </c>
      <c r="YE14">
        <v>220</v>
      </c>
      <c r="YF14">
        <v>3398</v>
      </c>
      <c r="YG14">
        <v>101</v>
      </c>
      <c r="YH14">
        <v>50</v>
      </c>
      <c r="YI14" s="38">
        <v>3549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 s="106">
        <v>3200</v>
      </c>
      <c r="YV14" s="175">
        <f t="shared" ref="YV14" si="84">YI14/YU14*100</f>
        <v>110.90625</v>
      </c>
      <c r="YW14" s="106" t="s">
        <v>2372</v>
      </c>
      <c r="YX14" t="s">
        <v>2731</v>
      </c>
      <c r="YY14" s="106" t="s">
        <v>2692</v>
      </c>
      <c r="ZA14" s="1">
        <v>0.28620370370370368</v>
      </c>
      <c r="ZB14" s="1">
        <v>0.18670138888888888</v>
      </c>
      <c r="ZC14" s="1">
        <v>8.4907407407407418E-2</v>
      </c>
      <c r="ZD14" s="1">
        <v>1.4571759259259258E-2</v>
      </c>
      <c r="ZE14">
        <v>83</v>
      </c>
      <c r="ZF14">
        <v>65</v>
      </c>
      <c r="ZG14">
        <v>148</v>
      </c>
      <c r="ZH14">
        <v>2899</v>
      </c>
      <c r="ZI14">
        <v>81</v>
      </c>
      <c r="ZJ14">
        <v>40</v>
      </c>
      <c r="ZK14" s="38">
        <v>3020</v>
      </c>
      <c r="ZL14">
        <v>0</v>
      </c>
      <c r="ZM14">
        <v>0</v>
      </c>
      <c r="ZN14">
        <v>0</v>
      </c>
      <c r="ZO14">
        <v>0</v>
      </c>
      <c r="ZP14">
        <v>1</v>
      </c>
      <c r="ZQ14">
        <v>1</v>
      </c>
      <c r="ZR14">
        <v>51</v>
      </c>
      <c r="ZS14">
        <v>1</v>
      </c>
      <c r="ZT14">
        <v>0</v>
      </c>
      <c r="ZU14">
        <v>52</v>
      </c>
      <c r="ZV14">
        <v>98.08</v>
      </c>
      <c r="ZW14" s="106">
        <v>2400</v>
      </c>
      <c r="ZX14" s="175">
        <f t="shared" si="74"/>
        <v>125.83333333333333</v>
      </c>
      <c r="ZY14" s="106" t="s">
        <v>2372</v>
      </c>
      <c r="ZZ14" t="s">
        <v>2731</v>
      </c>
      <c r="AAA14" s="106" t="s">
        <v>2692</v>
      </c>
      <c r="AAC14" s="1">
        <v>0</v>
      </c>
      <c r="AAD14" s="1">
        <v>0</v>
      </c>
      <c r="AAE14" s="1">
        <v>0</v>
      </c>
      <c r="AAF14" s="1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 s="38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 s="106"/>
      <c r="AAZ14" s="175"/>
      <c r="ABA14" s="106" t="s">
        <v>2372</v>
      </c>
      <c r="ABB14" t="s">
        <v>2731</v>
      </c>
      <c r="ABC14" s="106" t="s">
        <v>2692</v>
      </c>
      <c r="ABE14" s="1" t="e">
        <v>#N/A</v>
      </c>
      <c r="ABF14" s="1" t="e">
        <v>#N/A</v>
      </c>
      <c r="ABG14" s="1" t="e">
        <v>#N/A</v>
      </c>
      <c r="ABH14" s="1" t="e">
        <v>#N/A</v>
      </c>
      <c r="ABI14" t="e">
        <v>#N/A</v>
      </c>
      <c r="ABJ14" t="e">
        <v>#N/A</v>
      </c>
      <c r="ABK14" t="e">
        <v>#N/A</v>
      </c>
      <c r="ABL14" t="e">
        <v>#N/A</v>
      </c>
      <c r="ABM14" t="e">
        <v>#N/A</v>
      </c>
      <c r="ABN14" t="e">
        <v>#N/A</v>
      </c>
      <c r="ABO14" s="38" t="e">
        <v>#N/A</v>
      </c>
      <c r="ABP14" t="e">
        <v>#N/A</v>
      </c>
      <c r="ABQ14" t="e">
        <v>#N/A</v>
      </c>
      <c r="ABR14" t="e">
        <v>#N/A</v>
      </c>
      <c r="ABS14" t="e">
        <v>#N/A</v>
      </c>
      <c r="ABT14" t="e">
        <v>#N/A</v>
      </c>
      <c r="ABU14" t="e">
        <v>#N/A</v>
      </c>
      <c r="ABV14" t="e">
        <v>#N/A</v>
      </c>
      <c r="ABW14" t="e">
        <v>#N/A</v>
      </c>
      <c r="ABX14" t="e">
        <v>#N/A</v>
      </c>
      <c r="ABY14" t="e">
        <v>#N/A</v>
      </c>
      <c r="ABZ14" t="e">
        <v>#N/A</v>
      </c>
      <c r="ACA14" s="106"/>
      <c r="ACB14" s="175"/>
    </row>
    <row r="15" spans="1:756">
      <c r="A15" t="s">
        <v>2378</v>
      </c>
      <c r="B15" s="170" t="s">
        <v>2736</v>
      </c>
      <c r="C15" s="106" t="s">
        <v>2692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s="106"/>
      <c r="AB15" s="175"/>
      <c r="AC15" t="s">
        <v>2378</v>
      </c>
      <c r="AD15" s="170" t="s">
        <v>2736</v>
      </c>
      <c r="AE15" s="106" t="s">
        <v>2692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s="106"/>
      <c r="BD15" s="175"/>
      <c r="BE15" t="s">
        <v>2378</v>
      </c>
      <c r="BF15" s="170" t="s">
        <v>2736</v>
      </c>
      <c r="BG15" s="106" t="s">
        <v>2692</v>
      </c>
      <c r="BI15" t="e">
        <v>#N/A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t="e">
        <v>#N/A</v>
      </c>
      <c r="BV15" t="e">
        <v>#N/A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s="106"/>
      <c r="CF15" s="175"/>
      <c r="CG15" t="s">
        <v>2378</v>
      </c>
      <c r="CH15" s="170" t="s">
        <v>2737</v>
      </c>
      <c r="CI15" s="106" t="s">
        <v>2692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e">
        <v>#N/A</v>
      </c>
      <c r="CQ15" t="e">
        <v>#N/A</v>
      </c>
      <c r="CR15" t="e">
        <v>#N/A</v>
      </c>
      <c r="CS15" t="e">
        <v>#N/A</v>
      </c>
      <c r="CT15" t="e">
        <v>#N/A</v>
      </c>
      <c r="CU15" t="e">
        <v>#N/A</v>
      </c>
      <c r="CV15" t="e">
        <v>#N/A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s="106"/>
      <c r="DH15" s="175"/>
      <c r="DI15" t="s">
        <v>2378</v>
      </c>
      <c r="DJ15" s="170" t="s">
        <v>2737</v>
      </c>
      <c r="DK15" s="106" t="s">
        <v>2692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I15" s="106"/>
      <c r="EJ15" s="175"/>
      <c r="EK15" t="s">
        <v>2378</v>
      </c>
      <c r="EL15" t="s">
        <v>2731</v>
      </c>
      <c r="EM15" s="106" t="s">
        <v>2692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t="e">
        <v>#N/A</v>
      </c>
      <c r="EZ15" t="e">
        <v>#N/A</v>
      </c>
      <c r="FA15" t="e">
        <v>#N/A</v>
      </c>
      <c r="FB15" t="e">
        <v>#N/A</v>
      </c>
      <c r="FC15" t="e">
        <v>#N/A</v>
      </c>
      <c r="FD15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K15" s="106"/>
      <c r="FL15" s="175"/>
      <c r="FM15" t="s">
        <v>2378</v>
      </c>
      <c r="FN15" t="s">
        <v>2731</v>
      </c>
      <c r="FO15" s="106" t="s">
        <v>2692</v>
      </c>
      <c r="FQ15" t="e">
        <v>#N/A</v>
      </c>
      <c r="FR15" t="e">
        <v>#N/A</v>
      </c>
      <c r="FS15" t="e">
        <v>#N/A</v>
      </c>
      <c r="FT15" t="e">
        <v>#N/A</v>
      </c>
      <c r="FU15" t="e">
        <v>#N/A</v>
      </c>
      <c r="FV15" t="e">
        <v>#N/A</v>
      </c>
      <c r="FW15" t="e">
        <v>#N/A</v>
      </c>
      <c r="FX15" t="e">
        <v>#N/A</v>
      </c>
      <c r="FY15" t="e">
        <v>#N/A</v>
      </c>
      <c r="FZ15" t="e">
        <v>#N/A</v>
      </c>
      <c r="GA15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v>#N/A</v>
      </c>
      <c r="GG15" t="e">
        <v>#N/A</v>
      </c>
      <c r="GH15" t="e">
        <v>#N/A</v>
      </c>
      <c r="GI15" t="e">
        <v>#N/A</v>
      </c>
      <c r="GJ15" t="e">
        <v>#N/A</v>
      </c>
      <c r="GK15" t="e">
        <v>#N/A</v>
      </c>
      <c r="GL15" t="e">
        <v>#N/A</v>
      </c>
      <c r="GM15" s="106"/>
      <c r="GN15" s="175"/>
      <c r="GO15" t="s">
        <v>2378</v>
      </c>
      <c r="GP15" t="s">
        <v>2731</v>
      </c>
      <c r="GQ15" s="106" t="s">
        <v>2692</v>
      </c>
      <c r="GS15" t="e">
        <v>#N/A</v>
      </c>
      <c r="GT15" t="e">
        <v>#N/A</v>
      </c>
      <c r="GU15" t="e">
        <v>#N/A</v>
      </c>
      <c r="GV15" t="e">
        <v>#N/A</v>
      </c>
      <c r="GW15" t="e">
        <v>#N/A</v>
      </c>
      <c r="GX15" t="e">
        <v>#N/A</v>
      </c>
      <c r="GY15" t="e">
        <v>#N/A</v>
      </c>
      <c r="GZ15" t="e">
        <v>#N/A</v>
      </c>
      <c r="HA15" t="e">
        <v>#N/A</v>
      </c>
      <c r="HB15" t="e">
        <v>#N/A</v>
      </c>
      <c r="HC15" t="e">
        <v>#N/A</v>
      </c>
      <c r="HD15" t="e">
        <v>#N/A</v>
      </c>
      <c r="HE15" t="e">
        <v>#N/A</v>
      </c>
      <c r="HF15" t="e">
        <v>#N/A</v>
      </c>
      <c r="HG15" t="e">
        <v>#N/A</v>
      </c>
      <c r="HH15" t="e">
        <v>#N/A</v>
      </c>
      <c r="HI15" t="e">
        <v>#N/A</v>
      </c>
      <c r="HJ15" t="e">
        <v>#N/A</v>
      </c>
      <c r="HK15" t="e">
        <v>#N/A</v>
      </c>
      <c r="HL15" t="e">
        <v>#N/A</v>
      </c>
      <c r="HM15" t="e">
        <v>#N/A</v>
      </c>
      <c r="HN15" t="e">
        <v>#N/A</v>
      </c>
      <c r="HO15" s="106"/>
      <c r="HP15" s="175"/>
      <c r="HQ15" t="s">
        <v>2378</v>
      </c>
      <c r="HR15" t="s">
        <v>2731</v>
      </c>
      <c r="HS15" s="106" t="s">
        <v>2692</v>
      </c>
      <c r="HU15" t="e">
        <v>#N/A</v>
      </c>
      <c r="HV15" t="e">
        <v>#N/A</v>
      </c>
      <c r="HW15" t="e">
        <v>#N/A</v>
      </c>
      <c r="HX15" t="e">
        <v>#N/A</v>
      </c>
      <c r="HY15" t="e">
        <v>#N/A</v>
      </c>
      <c r="HZ15" t="e">
        <v>#N/A</v>
      </c>
      <c r="IA15" t="e">
        <v>#N/A</v>
      </c>
      <c r="IB15" t="e">
        <v>#N/A</v>
      </c>
      <c r="IC15" t="e">
        <v>#N/A</v>
      </c>
      <c r="ID15" t="e">
        <v>#N/A</v>
      </c>
      <c r="IE15" t="e">
        <v>#N/A</v>
      </c>
      <c r="IF15" t="e">
        <v>#N/A</v>
      </c>
      <c r="IG15" t="e">
        <v>#N/A</v>
      </c>
      <c r="IH15" t="e">
        <v>#N/A</v>
      </c>
      <c r="II15" t="e">
        <v>#N/A</v>
      </c>
      <c r="IJ15" t="e">
        <v>#N/A</v>
      </c>
      <c r="IK15" t="e">
        <v>#N/A</v>
      </c>
      <c r="IL15" t="e">
        <v>#N/A</v>
      </c>
      <c r="IM15" t="e">
        <v>#N/A</v>
      </c>
      <c r="IN15" t="e">
        <v>#N/A</v>
      </c>
      <c r="IO15" t="e">
        <v>#N/A</v>
      </c>
      <c r="IP15" t="e">
        <v>#N/A</v>
      </c>
      <c r="IQ15" s="106"/>
      <c r="IR15" s="175"/>
      <c r="IS15" t="s">
        <v>2378</v>
      </c>
      <c r="IT15" t="s">
        <v>2731</v>
      </c>
      <c r="IU15" s="106" t="s">
        <v>2692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v>#N/A</v>
      </c>
      <c r="JE15" t="e">
        <v>#N/A</v>
      </c>
      <c r="JF15" t="e">
        <v>#N/A</v>
      </c>
      <c r="JG15" s="38" t="e">
        <v>#N/A</v>
      </c>
      <c r="JH15" t="e">
        <v>#N/A</v>
      </c>
      <c r="JI15" t="e">
        <v>#N/A</v>
      </c>
      <c r="JJ15" t="e">
        <v>#N/A</v>
      </c>
      <c r="JK15" t="e">
        <v>#N/A</v>
      </c>
      <c r="JL15" t="e">
        <v>#N/A</v>
      </c>
      <c r="JM15" t="e">
        <v>#N/A</v>
      </c>
      <c r="JN15" t="e">
        <v>#N/A</v>
      </c>
      <c r="JO15" t="e">
        <v>#N/A</v>
      </c>
      <c r="JP15" t="e">
        <v>#N/A</v>
      </c>
      <c r="JQ15" t="e">
        <v>#N/A</v>
      </c>
      <c r="JR15" t="e">
        <v>#N/A</v>
      </c>
      <c r="JS15" s="106"/>
      <c r="JT15" s="175"/>
      <c r="JU15" t="s">
        <v>2378</v>
      </c>
      <c r="JV15" t="s">
        <v>2731</v>
      </c>
      <c r="JW15" s="106" t="s">
        <v>2692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s="38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s="106"/>
      <c r="KV15" s="175"/>
      <c r="KW15" t="s">
        <v>2378</v>
      </c>
      <c r="KX15" t="s">
        <v>2731</v>
      </c>
      <c r="KY15" s="106" t="s">
        <v>2692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s="38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s="106"/>
      <c r="LX15" s="175"/>
      <c r="LY15" t="s">
        <v>2378</v>
      </c>
      <c r="LZ15" t="s">
        <v>2731</v>
      </c>
      <c r="MA15" s="106" t="s">
        <v>2692</v>
      </c>
      <c r="MC15" t="e">
        <v>#N/A</v>
      </c>
      <c r="MD15" t="e">
        <v>#N/A</v>
      </c>
      <c r="ME15" t="e">
        <v>#N/A</v>
      </c>
      <c r="MF15" t="e">
        <v>#N/A</v>
      </c>
      <c r="MG15" t="e">
        <v>#N/A</v>
      </c>
      <c r="MH15" t="e">
        <v>#N/A</v>
      </c>
      <c r="MI15" t="e">
        <v>#N/A</v>
      </c>
      <c r="MJ15" t="e">
        <v>#N/A</v>
      </c>
      <c r="MK15" t="e">
        <v>#N/A</v>
      </c>
      <c r="ML15" t="e">
        <v>#N/A</v>
      </c>
      <c r="MM15" s="38" t="e">
        <v>#N/A</v>
      </c>
      <c r="MN15" t="e">
        <v>#N/A</v>
      </c>
      <c r="MO15" t="e">
        <v>#N/A</v>
      </c>
      <c r="MP15" t="e">
        <v>#N/A</v>
      </c>
      <c r="MQ15" t="e">
        <v>#N/A</v>
      </c>
      <c r="MR15" t="e">
        <v>#N/A</v>
      </c>
      <c r="MS15" t="e">
        <v>#N/A</v>
      </c>
      <c r="MT15" t="e">
        <v>#N/A</v>
      </c>
      <c r="MU15" t="e">
        <v>#N/A</v>
      </c>
      <c r="MV15" t="e">
        <v>#N/A</v>
      </c>
      <c r="MW15" t="e">
        <v>#N/A</v>
      </c>
      <c r="MX15" t="e">
        <v>#N/A</v>
      </c>
      <c r="MY15" s="106"/>
      <c r="MZ15" s="175"/>
      <c r="NA15" t="s">
        <v>2378</v>
      </c>
      <c r="NB15" t="s">
        <v>2731</v>
      </c>
      <c r="NC15" s="106" t="s">
        <v>2692</v>
      </c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s="38" t="e">
        <v>#N/A</v>
      </c>
      <c r="NP15" t="e">
        <v>#N/A</v>
      </c>
      <c r="NQ15" t="e">
        <v>#N/A</v>
      </c>
      <c r="NR15" t="e">
        <v>#N/A</v>
      </c>
      <c r="NS15" t="e">
        <v>#N/A</v>
      </c>
      <c r="NT15" t="e">
        <v>#N/A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s="106"/>
      <c r="OB15" s="175"/>
      <c r="OC15" t="s">
        <v>2378</v>
      </c>
      <c r="OD15" t="s">
        <v>2731</v>
      </c>
      <c r="OE15" s="106" t="s">
        <v>2692</v>
      </c>
      <c r="OG15" t="e">
        <v>#N/A</v>
      </c>
      <c r="OH15" t="e">
        <v>#N/A</v>
      </c>
      <c r="OI15" t="e">
        <v>#N/A</v>
      </c>
      <c r="OJ15" t="e">
        <v>#N/A</v>
      </c>
      <c r="OK15" t="e">
        <v>#N/A</v>
      </c>
      <c r="OL15" t="e">
        <v>#N/A</v>
      </c>
      <c r="OM15" t="e">
        <v>#N/A</v>
      </c>
      <c r="ON15" t="e">
        <v>#N/A</v>
      </c>
      <c r="OO15" t="e">
        <v>#N/A</v>
      </c>
      <c r="OP15" t="e">
        <v>#N/A</v>
      </c>
      <c r="OQ15" s="38" t="e">
        <v>#N/A</v>
      </c>
      <c r="OR15" t="e">
        <v>#N/A</v>
      </c>
      <c r="OS15" t="e">
        <v>#N/A</v>
      </c>
      <c r="OT15" t="e">
        <v>#N/A</v>
      </c>
      <c r="OU15" t="e">
        <v>#N/A</v>
      </c>
      <c r="OV15" t="e">
        <v>#N/A</v>
      </c>
      <c r="OW15" t="e">
        <v>#N/A</v>
      </c>
      <c r="OX15" t="e">
        <v>#N/A</v>
      </c>
      <c r="OY15" t="e">
        <v>#N/A</v>
      </c>
      <c r="OZ15" t="e">
        <v>#N/A</v>
      </c>
      <c r="PA15" t="e">
        <v>#N/A</v>
      </c>
      <c r="PB15" t="e">
        <v>#N/A</v>
      </c>
      <c r="PC15" s="106"/>
      <c r="PD15" s="175"/>
      <c r="PE15" t="s">
        <v>2378</v>
      </c>
      <c r="PF15" t="s">
        <v>2731</v>
      </c>
      <c r="PG15" s="106" t="s">
        <v>2692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s="38" t="e">
        <v>#N/A</v>
      </c>
      <c r="PT15" t="e">
        <v>#N/A</v>
      </c>
      <c r="PU15" t="e">
        <v>#N/A</v>
      </c>
      <c r="PV15" t="e">
        <v>#N/A</v>
      </c>
      <c r="PW15" t="e">
        <v>#N/A</v>
      </c>
      <c r="PX15" t="e">
        <v>#N/A</v>
      </c>
      <c r="PY15" t="e">
        <v>#N/A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s="106"/>
      <c r="QF15" s="175"/>
      <c r="QG15" t="s">
        <v>2378</v>
      </c>
      <c r="QH15" t="s">
        <v>2731</v>
      </c>
      <c r="QI15" s="106" t="s">
        <v>2692</v>
      </c>
      <c r="QK15" t="e">
        <v>#N/A</v>
      </c>
      <c r="QL15" t="e">
        <v>#N/A</v>
      </c>
      <c r="QM15" t="e">
        <v>#N/A</v>
      </c>
      <c r="QN15" t="e">
        <v>#N/A</v>
      </c>
      <c r="QO15" t="e">
        <v>#N/A</v>
      </c>
      <c r="QP15" t="e">
        <v>#N/A</v>
      </c>
      <c r="QQ15" t="e">
        <v>#N/A</v>
      </c>
      <c r="QR15" t="e">
        <v>#N/A</v>
      </c>
      <c r="QS15" t="e">
        <v>#N/A</v>
      </c>
      <c r="QT15" t="e">
        <v>#N/A</v>
      </c>
      <c r="QU15" s="38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t="e">
        <v>#N/A</v>
      </c>
      <c r="RF15" t="e">
        <v>#N/A</v>
      </c>
      <c r="RG15" s="106"/>
      <c r="RH15" s="175"/>
      <c r="RI15" t="s">
        <v>2378</v>
      </c>
      <c r="RJ15" t="s">
        <v>2731</v>
      </c>
      <c r="RK15" s="106" t="s">
        <v>2692</v>
      </c>
      <c r="RM15" t="e">
        <v>#N/A</v>
      </c>
      <c r="RN15" t="e">
        <v>#N/A</v>
      </c>
      <c r="RO15" t="e">
        <v>#N/A</v>
      </c>
      <c r="RP15" t="e">
        <v>#N/A</v>
      </c>
      <c r="RQ15" t="e">
        <v>#N/A</v>
      </c>
      <c r="RR15" t="e">
        <v>#N/A</v>
      </c>
      <c r="RS15" t="e">
        <v>#N/A</v>
      </c>
      <c r="RT15" t="e">
        <v>#N/A</v>
      </c>
      <c r="RU15" t="e">
        <v>#N/A</v>
      </c>
      <c r="RV15" t="e">
        <v>#N/A</v>
      </c>
      <c r="RW15" s="38" t="e">
        <v>#N/A</v>
      </c>
      <c r="RX15" t="e">
        <v>#N/A</v>
      </c>
      <c r="RY15" t="e">
        <v>#N/A</v>
      </c>
      <c r="RZ15" t="e">
        <v>#N/A</v>
      </c>
      <c r="SA15" t="e">
        <v>#N/A</v>
      </c>
      <c r="SB15" t="e">
        <v>#N/A</v>
      </c>
      <c r="SC15" t="e">
        <v>#N/A</v>
      </c>
      <c r="SD15" t="e">
        <v>#N/A</v>
      </c>
      <c r="SE15" t="e">
        <v>#N/A</v>
      </c>
      <c r="SF15" t="e">
        <v>#N/A</v>
      </c>
      <c r="SG15" t="e">
        <v>#N/A</v>
      </c>
      <c r="SH15" t="e">
        <v>#N/A</v>
      </c>
      <c r="SI15" s="106"/>
      <c r="SJ15" s="175"/>
      <c r="SK15" t="s">
        <v>2378</v>
      </c>
      <c r="SL15" t="s">
        <v>2731</v>
      </c>
      <c r="SM15" s="106" t="s">
        <v>2692</v>
      </c>
      <c r="SO15" t="e">
        <v>#N/A</v>
      </c>
      <c r="SP15" t="e">
        <v>#N/A</v>
      </c>
      <c r="SQ15" t="e">
        <v>#N/A</v>
      </c>
      <c r="SR15" t="e">
        <v>#N/A</v>
      </c>
      <c r="SS15" t="e">
        <v>#N/A</v>
      </c>
      <c r="ST15" t="e">
        <v>#N/A</v>
      </c>
      <c r="SU15" t="e">
        <v>#N/A</v>
      </c>
      <c r="SV15" t="e">
        <v>#N/A</v>
      </c>
      <c r="SW15" t="e">
        <v>#N/A</v>
      </c>
      <c r="SX15" t="e">
        <v>#N/A</v>
      </c>
      <c r="SY15" s="38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t="e">
        <v>#N/A</v>
      </c>
      <c r="TK15" s="106"/>
      <c r="TL15" s="175"/>
      <c r="TM15" t="s">
        <v>2378</v>
      </c>
      <c r="TN15" t="s">
        <v>2731</v>
      </c>
      <c r="TO15" s="106" t="s">
        <v>2692</v>
      </c>
      <c r="TQ15" t="e">
        <v>#N/A</v>
      </c>
      <c r="TR15" t="e">
        <v>#N/A</v>
      </c>
      <c r="TS15" t="e">
        <v>#N/A</v>
      </c>
      <c r="TT15" t="e">
        <v>#N/A</v>
      </c>
      <c r="TU15" t="e">
        <v>#N/A</v>
      </c>
      <c r="TV15" t="e">
        <v>#N/A</v>
      </c>
      <c r="TW15" t="e">
        <v>#N/A</v>
      </c>
      <c r="TX15" t="e">
        <v>#N/A</v>
      </c>
      <c r="TY15" t="e">
        <v>#N/A</v>
      </c>
      <c r="TZ15" t="e">
        <v>#N/A</v>
      </c>
      <c r="UA15" s="38" t="e">
        <v>#N/A</v>
      </c>
      <c r="UB15" t="e">
        <v>#N/A</v>
      </c>
      <c r="UC15" t="e">
        <v>#N/A</v>
      </c>
      <c r="UD15" t="e">
        <v>#N/A</v>
      </c>
      <c r="UE15" t="e">
        <v>#N/A</v>
      </c>
      <c r="UF15" t="e">
        <v>#N/A</v>
      </c>
      <c r="UG15" t="e">
        <v>#N/A</v>
      </c>
      <c r="UH15" t="e">
        <v>#N/A</v>
      </c>
      <c r="UI15" t="e">
        <v>#N/A</v>
      </c>
      <c r="UJ15" t="e">
        <v>#N/A</v>
      </c>
      <c r="UK15" t="e">
        <v>#N/A</v>
      </c>
      <c r="UL15" t="e">
        <v>#N/A</v>
      </c>
      <c r="UM15" s="106"/>
      <c r="UN15" s="175"/>
      <c r="UO15" t="s">
        <v>2378</v>
      </c>
      <c r="UP15" t="s">
        <v>2731</v>
      </c>
      <c r="UQ15" s="106" t="s">
        <v>2692</v>
      </c>
      <c r="US15" t="e">
        <v>#N/A</v>
      </c>
      <c r="UT15" t="e">
        <v>#N/A</v>
      </c>
      <c r="UU15" t="e">
        <v>#N/A</v>
      </c>
      <c r="UV15" t="e">
        <v>#N/A</v>
      </c>
      <c r="UW15" t="e">
        <v>#N/A</v>
      </c>
      <c r="UX15" t="e">
        <v>#N/A</v>
      </c>
      <c r="UY15" t="e">
        <v>#N/A</v>
      </c>
      <c r="UZ15" t="e">
        <v>#N/A</v>
      </c>
      <c r="VA15" t="e">
        <v>#N/A</v>
      </c>
      <c r="VB15" t="e">
        <v>#N/A</v>
      </c>
      <c r="VC15" s="38" t="e">
        <v>#N/A</v>
      </c>
      <c r="VD15" t="e">
        <v>#N/A</v>
      </c>
      <c r="VE15" t="e">
        <v>#N/A</v>
      </c>
      <c r="VF15" t="e">
        <v>#N/A</v>
      </c>
      <c r="VG15" t="e">
        <v>#N/A</v>
      </c>
      <c r="VH15" t="e">
        <v>#N/A</v>
      </c>
      <c r="VI15" t="e">
        <v>#N/A</v>
      </c>
      <c r="VJ15" t="e">
        <v>#N/A</v>
      </c>
      <c r="VK15" t="e">
        <v>#N/A</v>
      </c>
      <c r="VL15" t="e">
        <v>#N/A</v>
      </c>
      <c r="VM15" t="e">
        <v>#N/A</v>
      </c>
      <c r="VN15" t="e">
        <v>#N/A</v>
      </c>
      <c r="VO15" s="106"/>
      <c r="VP15" s="175"/>
      <c r="VQ15" t="s">
        <v>2378</v>
      </c>
      <c r="VR15" t="s">
        <v>2731</v>
      </c>
      <c r="VS15" s="106" t="s">
        <v>2692</v>
      </c>
      <c r="VU15" t="e">
        <v>#N/A</v>
      </c>
      <c r="VV15" t="e">
        <v>#N/A</v>
      </c>
      <c r="VW15" t="e">
        <v>#N/A</v>
      </c>
      <c r="VX15" t="e">
        <v>#N/A</v>
      </c>
      <c r="VY15" t="e">
        <v>#N/A</v>
      </c>
      <c r="VZ15" t="e">
        <v>#N/A</v>
      </c>
      <c r="WA15" t="e">
        <v>#N/A</v>
      </c>
      <c r="WB15" t="e">
        <v>#N/A</v>
      </c>
      <c r="WC15" t="e">
        <v>#N/A</v>
      </c>
      <c r="WD15" t="e">
        <v>#N/A</v>
      </c>
      <c r="WE15" s="38" t="e">
        <v>#N/A</v>
      </c>
      <c r="WF15" t="e">
        <v>#N/A</v>
      </c>
      <c r="WG15" t="e">
        <v>#N/A</v>
      </c>
      <c r="WH15" t="e">
        <v>#N/A</v>
      </c>
      <c r="WI15" t="e">
        <v>#N/A</v>
      </c>
      <c r="WJ15" t="e">
        <v>#N/A</v>
      </c>
      <c r="WK15" t="e">
        <v>#N/A</v>
      </c>
      <c r="WL15" t="e">
        <v>#N/A</v>
      </c>
      <c r="WM15" t="e">
        <v>#N/A</v>
      </c>
      <c r="WN15" t="e">
        <v>#N/A</v>
      </c>
      <c r="WO15" t="e">
        <v>#N/A</v>
      </c>
      <c r="WP15" t="e">
        <v>#N/A</v>
      </c>
      <c r="WQ15" s="106"/>
      <c r="WR15" s="175"/>
      <c r="WS15" t="s">
        <v>2378</v>
      </c>
      <c r="WT15" t="s">
        <v>2731</v>
      </c>
      <c r="WU15" s="106" t="s">
        <v>2692</v>
      </c>
      <c r="WW15" t="e">
        <v>#N/A</v>
      </c>
      <c r="WX15" t="e">
        <v>#N/A</v>
      </c>
      <c r="WY15" t="e">
        <v>#N/A</v>
      </c>
      <c r="WZ15" t="e">
        <v>#N/A</v>
      </c>
      <c r="XA15" t="e">
        <v>#N/A</v>
      </c>
      <c r="XB15" t="e">
        <v>#N/A</v>
      </c>
      <c r="XC15" t="e">
        <v>#N/A</v>
      </c>
      <c r="XD15" t="e">
        <v>#N/A</v>
      </c>
      <c r="XE15" t="e">
        <v>#N/A</v>
      </c>
      <c r="XF15" t="e">
        <v>#N/A</v>
      </c>
      <c r="XG15" s="38" t="e">
        <v>#N/A</v>
      </c>
      <c r="XH15" t="e">
        <v>#N/A</v>
      </c>
      <c r="XI15" t="e">
        <v>#N/A</v>
      </c>
      <c r="XJ15" t="e">
        <v>#N/A</v>
      </c>
      <c r="XK15" t="e">
        <v>#N/A</v>
      </c>
      <c r="XL15" t="e">
        <v>#N/A</v>
      </c>
      <c r="XM15" t="e">
        <v>#N/A</v>
      </c>
      <c r="XN15" t="e">
        <v>#N/A</v>
      </c>
      <c r="XO15" t="e">
        <v>#N/A</v>
      </c>
      <c r="XP15" t="e">
        <v>#N/A</v>
      </c>
      <c r="XQ15" t="e">
        <v>#N/A</v>
      </c>
      <c r="XR15" t="e">
        <v>#N/A</v>
      </c>
      <c r="XS15" s="106"/>
      <c r="XT15" s="175"/>
      <c r="XU15" t="s">
        <v>2378</v>
      </c>
      <c r="XV15" t="s">
        <v>2731</v>
      </c>
      <c r="XW15" s="106" t="s">
        <v>2692</v>
      </c>
      <c r="XY15" t="e">
        <v>#N/A</v>
      </c>
      <c r="XZ15" t="e">
        <v>#N/A</v>
      </c>
      <c r="YA15" t="e">
        <v>#N/A</v>
      </c>
      <c r="YB15" t="e">
        <v>#N/A</v>
      </c>
      <c r="YC15" t="e">
        <v>#N/A</v>
      </c>
      <c r="YD15" t="e">
        <v>#N/A</v>
      </c>
      <c r="YE15" t="e">
        <v>#N/A</v>
      </c>
      <c r="YF15" t="e">
        <v>#N/A</v>
      </c>
      <c r="YG15" t="e">
        <v>#N/A</v>
      </c>
      <c r="YH15" t="e">
        <v>#N/A</v>
      </c>
      <c r="YI15" s="38" t="e">
        <v>#N/A</v>
      </c>
      <c r="YJ15" t="e">
        <v>#N/A</v>
      </c>
      <c r="YK15" t="e">
        <v>#N/A</v>
      </c>
      <c r="YL15" t="e">
        <v>#N/A</v>
      </c>
      <c r="YM15" t="e">
        <v>#N/A</v>
      </c>
      <c r="YN15" t="e">
        <v>#N/A</v>
      </c>
      <c r="YO15" t="e">
        <v>#N/A</v>
      </c>
      <c r="YP15" t="e">
        <v>#N/A</v>
      </c>
      <c r="YQ15" t="e">
        <v>#N/A</v>
      </c>
      <c r="YR15" t="e">
        <v>#N/A</v>
      </c>
      <c r="YS15" t="e">
        <v>#N/A</v>
      </c>
      <c r="YT15" t="e">
        <v>#N/A</v>
      </c>
      <c r="YU15" s="106"/>
      <c r="YV15" s="175"/>
      <c r="YW15" t="s">
        <v>2378</v>
      </c>
      <c r="YX15" t="s">
        <v>2731</v>
      </c>
      <c r="YY15" s="106" t="s">
        <v>2692</v>
      </c>
      <c r="ZA15" t="e">
        <v>#N/A</v>
      </c>
      <c r="ZB15" t="e">
        <v>#N/A</v>
      </c>
      <c r="ZC15" t="e">
        <v>#N/A</v>
      </c>
      <c r="ZD15" t="e">
        <v>#N/A</v>
      </c>
      <c r="ZE15" t="e">
        <v>#N/A</v>
      </c>
      <c r="ZF15" t="e">
        <v>#N/A</v>
      </c>
      <c r="ZG15" t="e">
        <v>#N/A</v>
      </c>
      <c r="ZH15" t="e">
        <v>#N/A</v>
      </c>
      <c r="ZI15" t="e">
        <v>#N/A</v>
      </c>
      <c r="ZJ15" t="e">
        <v>#N/A</v>
      </c>
      <c r="ZK15" s="38" t="e">
        <v>#N/A</v>
      </c>
      <c r="ZL15" t="e">
        <v>#N/A</v>
      </c>
      <c r="ZM15" t="e">
        <v>#N/A</v>
      </c>
      <c r="ZN15" t="e">
        <v>#N/A</v>
      </c>
      <c r="ZO15" t="e">
        <v>#N/A</v>
      </c>
      <c r="ZP15" t="e">
        <v>#N/A</v>
      </c>
      <c r="ZQ15" t="e">
        <v>#N/A</v>
      </c>
      <c r="ZR15" t="e">
        <v>#N/A</v>
      </c>
      <c r="ZS15" t="e">
        <v>#N/A</v>
      </c>
      <c r="ZT15" t="e">
        <v>#N/A</v>
      </c>
      <c r="ZU15" t="e">
        <v>#N/A</v>
      </c>
      <c r="ZV15" t="e">
        <v>#N/A</v>
      </c>
      <c r="ZW15" s="106"/>
      <c r="ZX15" s="175"/>
      <c r="ZY15" t="s">
        <v>2378</v>
      </c>
      <c r="ZZ15" t="s">
        <v>2731</v>
      </c>
      <c r="AAA15" s="106" t="s">
        <v>2692</v>
      </c>
      <c r="AAC15" t="e">
        <v>#N/A</v>
      </c>
      <c r="AAD15" t="e">
        <v>#N/A</v>
      </c>
      <c r="AAE15" t="e">
        <v>#N/A</v>
      </c>
      <c r="AAF15" t="e">
        <v>#N/A</v>
      </c>
      <c r="AAG15" t="e">
        <v>#N/A</v>
      </c>
      <c r="AAH15" t="e">
        <v>#N/A</v>
      </c>
      <c r="AAI15" t="e">
        <v>#N/A</v>
      </c>
      <c r="AAJ15" t="e">
        <v>#N/A</v>
      </c>
      <c r="AAK15" t="e">
        <v>#N/A</v>
      </c>
      <c r="AAL15" t="e">
        <v>#N/A</v>
      </c>
      <c r="AAM15" s="38" t="e">
        <v>#N/A</v>
      </c>
      <c r="AAN15" t="e">
        <v>#N/A</v>
      </c>
      <c r="AAO15" t="e">
        <v>#N/A</v>
      </c>
      <c r="AAP15" t="e">
        <v>#N/A</v>
      </c>
      <c r="AAQ15" t="e">
        <v>#N/A</v>
      </c>
      <c r="AAR15" t="e">
        <v>#N/A</v>
      </c>
      <c r="AAS15" t="e">
        <v>#N/A</v>
      </c>
      <c r="AAT15" t="e">
        <v>#N/A</v>
      </c>
      <c r="AAU15" t="e">
        <v>#N/A</v>
      </c>
      <c r="AAV15" t="e">
        <v>#N/A</v>
      </c>
      <c r="AAW15" t="e">
        <v>#N/A</v>
      </c>
      <c r="AAX15" t="e">
        <v>#N/A</v>
      </c>
      <c r="AAY15" s="106"/>
      <c r="AAZ15" s="175"/>
      <c r="ABA15" t="s">
        <v>2378</v>
      </c>
      <c r="ABB15" t="s">
        <v>2731</v>
      </c>
      <c r="ABC15" s="106" t="s">
        <v>2692</v>
      </c>
      <c r="ABE15" t="e">
        <v>#N/A</v>
      </c>
      <c r="ABF15" t="e">
        <v>#N/A</v>
      </c>
      <c r="ABG15" t="e">
        <v>#N/A</v>
      </c>
      <c r="ABH15" t="e">
        <v>#N/A</v>
      </c>
      <c r="ABI15" t="e">
        <v>#N/A</v>
      </c>
      <c r="ABJ15" t="e">
        <v>#N/A</v>
      </c>
      <c r="ABK15" t="e">
        <v>#N/A</v>
      </c>
      <c r="ABL15" t="e">
        <v>#N/A</v>
      </c>
      <c r="ABM15" t="e">
        <v>#N/A</v>
      </c>
      <c r="ABN15" t="e">
        <v>#N/A</v>
      </c>
      <c r="ABO15" s="38" t="e">
        <v>#N/A</v>
      </c>
      <c r="ABP15" t="e">
        <v>#N/A</v>
      </c>
      <c r="ABQ15" t="e">
        <v>#N/A</v>
      </c>
      <c r="ABR15" t="e">
        <v>#N/A</v>
      </c>
      <c r="ABS15" t="e">
        <v>#N/A</v>
      </c>
      <c r="ABT15" t="e">
        <v>#N/A</v>
      </c>
      <c r="ABU15" t="e">
        <v>#N/A</v>
      </c>
      <c r="ABV15" t="e">
        <v>#N/A</v>
      </c>
      <c r="ABW15" t="e">
        <v>#N/A</v>
      </c>
      <c r="ABX15" t="e">
        <v>#N/A</v>
      </c>
      <c r="ABY15" t="e">
        <v>#N/A</v>
      </c>
      <c r="ABZ15" t="e">
        <v>#N/A</v>
      </c>
      <c r="ACA15" s="106"/>
      <c r="ACB15" s="175"/>
    </row>
    <row r="16" spans="1:756">
      <c r="A16" t="s">
        <v>2363</v>
      </c>
      <c r="B16" s="170" t="s">
        <v>2736</v>
      </c>
      <c r="C16" s="106" t="s">
        <v>2692</v>
      </c>
      <c r="E16" s="1">
        <v>0.30256944444444445</v>
      </c>
      <c r="F16" s="1">
        <v>0.21387731481481484</v>
      </c>
      <c r="G16" s="1">
        <v>5.4143518518518514E-2</v>
      </c>
      <c r="H16" s="1">
        <v>3.4525462962962966E-2</v>
      </c>
      <c r="I16">
        <v>615</v>
      </c>
      <c r="J16">
        <v>214</v>
      </c>
      <c r="K16">
        <v>829</v>
      </c>
      <c r="L16">
        <v>1673</v>
      </c>
      <c r="M16">
        <v>387</v>
      </c>
      <c r="N16">
        <v>135</v>
      </c>
      <c r="O16">
        <v>2195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s="106">
        <v>2400</v>
      </c>
      <c r="AB16" s="175">
        <f t="shared" si="0"/>
        <v>91.458333333333329</v>
      </c>
      <c r="AC16" t="s">
        <v>2363</v>
      </c>
      <c r="AD16" s="170" t="s">
        <v>2736</v>
      </c>
      <c r="AE16" s="106" t="s">
        <v>2692</v>
      </c>
      <c r="AG16" s="1">
        <v>0</v>
      </c>
      <c r="AH16" s="1">
        <v>0</v>
      </c>
      <c r="AI16" s="1">
        <v>0</v>
      </c>
      <c r="AJ16" s="1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06"/>
      <c r="BD16" s="175"/>
      <c r="BE16" t="s">
        <v>2363</v>
      </c>
      <c r="BF16" s="170" t="s">
        <v>2736</v>
      </c>
      <c r="BG16" s="106" t="s">
        <v>2692</v>
      </c>
      <c r="BI16" s="1">
        <v>0.24622685185185186</v>
      </c>
      <c r="BJ16" s="1">
        <v>0.19491898148148148</v>
      </c>
      <c r="BK16" s="1">
        <v>3.9780092592592589E-2</v>
      </c>
      <c r="BL16" s="1">
        <v>1.1516203703703702E-2</v>
      </c>
      <c r="BM16">
        <v>710</v>
      </c>
      <c r="BN16">
        <v>238</v>
      </c>
      <c r="BO16">
        <v>948</v>
      </c>
      <c r="BP16">
        <v>2044</v>
      </c>
      <c r="BQ16">
        <v>278</v>
      </c>
      <c r="BR16">
        <v>216</v>
      </c>
      <c r="BS16">
        <v>2538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 s="106">
        <v>2400</v>
      </c>
      <c r="CF16" s="175">
        <f t="shared" ref="CF16" si="85">BS16/CE16*100</f>
        <v>105.75000000000001</v>
      </c>
      <c r="CG16" t="s">
        <v>2363</v>
      </c>
      <c r="CH16" s="170" t="s">
        <v>2737</v>
      </c>
      <c r="CI16" s="106" t="s">
        <v>2692</v>
      </c>
      <c r="CK16" s="1">
        <v>0.24636574074074072</v>
      </c>
      <c r="CL16" s="1">
        <v>0.16609953703703703</v>
      </c>
      <c r="CM16" s="1">
        <v>6.8912037037037036E-2</v>
      </c>
      <c r="CN16" s="1">
        <v>1.1342592592592592E-2</v>
      </c>
      <c r="CO16">
        <v>83</v>
      </c>
      <c r="CP16">
        <v>131</v>
      </c>
      <c r="CQ16">
        <v>214</v>
      </c>
      <c r="CR16">
        <v>1833</v>
      </c>
      <c r="CS16">
        <v>318</v>
      </c>
      <c r="CT16">
        <v>165</v>
      </c>
      <c r="CU16">
        <v>2316</v>
      </c>
      <c r="CV16">
        <v>0</v>
      </c>
      <c r="CW16">
        <v>0</v>
      </c>
      <c r="CX16">
        <v>0</v>
      </c>
      <c r="CY16">
        <v>10</v>
      </c>
      <c r="CZ16">
        <v>0</v>
      </c>
      <c r="DA16">
        <v>10</v>
      </c>
      <c r="DB16">
        <v>66</v>
      </c>
      <c r="DC16">
        <v>0</v>
      </c>
      <c r="DD16">
        <v>0</v>
      </c>
      <c r="DE16">
        <v>66</v>
      </c>
      <c r="DF16">
        <v>100</v>
      </c>
      <c r="DG16" s="106">
        <v>823</v>
      </c>
      <c r="DH16" s="175">
        <f t="shared" si="2"/>
        <v>281.40947752126368</v>
      </c>
      <c r="DI16" t="s">
        <v>2363</v>
      </c>
      <c r="DJ16" s="170" t="s">
        <v>2737</v>
      </c>
      <c r="DK16" s="106" t="s">
        <v>2692</v>
      </c>
      <c r="DM16" s="1">
        <v>0.18662037037037038</v>
      </c>
      <c r="DN16" s="1">
        <v>0.10324074074074074</v>
      </c>
      <c r="DO16" s="1">
        <v>4.3182870370370365E-2</v>
      </c>
      <c r="DP16" s="1">
        <v>4.0185185185185185E-2</v>
      </c>
      <c r="DQ16">
        <v>293</v>
      </c>
      <c r="DR16">
        <v>98</v>
      </c>
      <c r="DS16">
        <v>391</v>
      </c>
      <c r="DT16">
        <v>998</v>
      </c>
      <c r="DU16">
        <v>113</v>
      </c>
      <c r="DV16">
        <v>47</v>
      </c>
      <c r="DW16">
        <v>1158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 s="106">
        <v>823</v>
      </c>
      <c r="EJ16" s="175">
        <f t="shared" si="3"/>
        <v>140.70473876063184</v>
      </c>
      <c r="EK16" t="s">
        <v>2363</v>
      </c>
      <c r="EL16" t="s">
        <v>2731</v>
      </c>
      <c r="EM16" s="106" t="s">
        <v>2692</v>
      </c>
      <c r="EO16" s="1">
        <v>1.0416666666666667E-4</v>
      </c>
      <c r="EP16" s="1">
        <v>1.0416666666666667E-4</v>
      </c>
      <c r="EQ16" s="1">
        <v>0</v>
      </c>
      <c r="ER16" s="1">
        <v>0</v>
      </c>
      <c r="ES16">
        <v>1</v>
      </c>
      <c r="ET16">
        <v>0</v>
      </c>
      <c r="EU16">
        <v>1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11</v>
      </c>
      <c r="FD16">
        <v>0</v>
      </c>
      <c r="FE16">
        <v>11</v>
      </c>
      <c r="FF16">
        <v>92</v>
      </c>
      <c r="FG16">
        <v>0</v>
      </c>
      <c r="FH16">
        <v>0</v>
      </c>
      <c r="FI16">
        <v>92</v>
      </c>
      <c r="FJ16">
        <v>100</v>
      </c>
      <c r="FK16" s="106"/>
      <c r="FL16" s="175"/>
      <c r="FM16" t="s">
        <v>2363</v>
      </c>
      <c r="FN16" t="s">
        <v>2731</v>
      </c>
      <c r="FO16" s="106" t="s">
        <v>2692</v>
      </c>
      <c r="FQ16" s="1">
        <v>0</v>
      </c>
      <c r="FR16" s="1">
        <v>0</v>
      </c>
      <c r="FS16" s="1">
        <v>0</v>
      </c>
      <c r="FT16" s="1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35</v>
      </c>
      <c r="GF16">
        <v>0</v>
      </c>
      <c r="GG16">
        <v>35</v>
      </c>
      <c r="GH16">
        <v>428</v>
      </c>
      <c r="GI16">
        <v>0</v>
      </c>
      <c r="GJ16">
        <v>0</v>
      </c>
      <c r="GK16">
        <v>428</v>
      </c>
      <c r="GL16">
        <v>100</v>
      </c>
      <c r="GM16" s="106"/>
      <c r="GN16" s="175"/>
      <c r="GO16" t="s">
        <v>2363</v>
      </c>
      <c r="GP16" t="s">
        <v>2731</v>
      </c>
      <c r="GQ16" s="106" t="s">
        <v>2692</v>
      </c>
      <c r="GS16" s="1">
        <v>0</v>
      </c>
      <c r="GT16" s="1">
        <v>0</v>
      </c>
      <c r="GU16" s="1">
        <v>0</v>
      </c>
      <c r="GV16" s="1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2</v>
      </c>
      <c r="HH16">
        <v>0</v>
      </c>
      <c r="HI16">
        <v>2</v>
      </c>
      <c r="HJ16">
        <v>89</v>
      </c>
      <c r="HK16">
        <v>0</v>
      </c>
      <c r="HL16">
        <v>0</v>
      </c>
      <c r="HM16">
        <v>89</v>
      </c>
      <c r="HN16">
        <v>100</v>
      </c>
      <c r="HO16" s="106"/>
      <c r="HP16" s="175"/>
      <c r="HQ16" t="s">
        <v>2363</v>
      </c>
      <c r="HR16" t="s">
        <v>2731</v>
      </c>
      <c r="HS16" s="106" t="s">
        <v>2692</v>
      </c>
      <c r="HU16" s="1">
        <v>0.28118055555555554</v>
      </c>
      <c r="HV16" s="1">
        <v>0.18916666666666668</v>
      </c>
      <c r="HW16" s="1">
        <v>7.2222222222222229E-2</v>
      </c>
      <c r="HX16" s="1">
        <v>1.9780092592592592E-2</v>
      </c>
      <c r="HY16">
        <v>228</v>
      </c>
      <c r="HZ16">
        <v>136</v>
      </c>
      <c r="IA16">
        <v>364</v>
      </c>
      <c r="IB16">
        <v>2800</v>
      </c>
      <c r="IC16">
        <v>286</v>
      </c>
      <c r="ID16">
        <v>81</v>
      </c>
      <c r="IE16">
        <v>3167</v>
      </c>
      <c r="IF16">
        <v>0</v>
      </c>
      <c r="IG16">
        <v>0</v>
      </c>
      <c r="IH16">
        <v>0</v>
      </c>
      <c r="II16">
        <v>37</v>
      </c>
      <c r="IJ16">
        <v>0</v>
      </c>
      <c r="IK16">
        <v>37</v>
      </c>
      <c r="IL16">
        <v>107</v>
      </c>
      <c r="IM16">
        <v>0</v>
      </c>
      <c r="IN16">
        <v>0</v>
      </c>
      <c r="IO16">
        <v>107</v>
      </c>
      <c r="IP16">
        <v>100</v>
      </c>
      <c r="IQ16" s="106">
        <v>3200</v>
      </c>
      <c r="IR16" s="175">
        <f t="shared" si="47"/>
        <v>98.96875</v>
      </c>
      <c r="IS16" t="s">
        <v>2363</v>
      </c>
      <c r="IT16" t="s">
        <v>2731</v>
      </c>
      <c r="IU16" s="106" t="s">
        <v>2692</v>
      </c>
      <c r="IW16" s="1">
        <v>0.3003587962962963</v>
      </c>
      <c r="IX16" s="1">
        <v>0.2076388888888889</v>
      </c>
      <c r="IY16" s="1">
        <v>7.4062499999999989E-2</v>
      </c>
      <c r="IZ16" s="1">
        <v>1.8645833333333334E-2</v>
      </c>
      <c r="JA16">
        <v>423</v>
      </c>
      <c r="JB16">
        <v>148</v>
      </c>
      <c r="JC16">
        <v>571</v>
      </c>
      <c r="JD16">
        <v>3062</v>
      </c>
      <c r="JE16">
        <v>379</v>
      </c>
      <c r="JF16">
        <v>93</v>
      </c>
      <c r="JG16" s="38">
        <v>3534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 s="106">
        <v>3200</v>
      </c>
      <c r="JT16" s="175">
        <f t="shared" ref="JT16" si="86">JG16/JS16*100</f>
        <v>110.43750000000001</v>
      </c>
      <c r="JU16" t="s">
        <v>2363</v>
      </c>
      <c r="JV16" t="s">
        <v>2731</v>
      </c>
      <c r="JW16" s="106" t="s">
        <v>2692</v>
      </c>
      <c r="JY16" s="1">
        <v>0.22628472222222221</v>
      </c>
      <c r="JZ16" s="1">
        <v>0.2076388888888889</v>
      </c>
      <c r="KA16" s="1">
        <v>7.4062499999999989E-2</v>
      </c>
      <c r="KB16" s="1">
        <v>1.8645833333333334E-2</v>
      </c>
      <c r="KC16">
        <v>423</v>
      </c>
      <c r="KD16">
        <v>148</v>
      </c>
      <c r="KE16">
        <v>571</v>
      </c>
      <c r="KF16">
        <v>3062</v>
      </c>
      <c r="KG16">
        <v>379</v>
      </c>
      <c r="KH16">
        <v>93</v>
      </c>
      <c r="KI16" s="38">
        <v>3534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 s="106">
        <v>3200</v>
      </c>
      <c r="KV16" s="175">
        <f t="shared" ref="KV16" si="87">KI16/KU16*100</f>
        <v>110.43750000000001</v>
      </c>
      <c r="KW16" t="s">
        <v>2363</v>
      </c>
      <c r="KX16" t="s">
        <v>2731</v>
      </c>
      <c r="KY16" s="106" t="s">
        <v>2692</v>
      </c>
      <c r="LA16" s="1">
        <v>0.26619212962962963</v>
      </c>
      <c r="LB16" s="1">
        <v>0.19582175925925926</v>
      </c>
      <c r="LC16" s="1">
        <v>5.4351851851851853E-2</v>
      </c>
      <c r="LD16" s="1">
        <v>1.5995370370370372E-2</v>
      </c>
      <c r="LE16">
        <v>261</v>
      </c>
      <c r="LF16">
        <v>259</v>
      </c>
      <c r="LG16">
        <v>520</v>
      </c>
      <c r="LH16">
        <v>2846</v>
      </c>
      <c r="LI16">
        <v>284</v>
      </c>
      <c r="LJ16">
        <v>196</v>
      </c>
      <c r="LK16" s="38">
        <v>3326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 s="106">
        <v>3200</v>
      </c>
      <c r="LX16" s="175">
        <f t="shared" ref="LX16" si="88">LK16/LW16*100</f>
        <v>103.9375</v>
      </c>
      <c r="LY16" t="s">
        <v>2363</v>
      </c>
      <c r="LZ16" t="s">
        <v>2731</v>
      </c>
      <c r="MA16" s="106" t="s">
        <v>2692</v>
      </c>
      <c r="MC16" s="1">
        <v>0.24053240740740742</v>
      </c>
      <c r="MD16" s="1">
        <v>0.1696064814814815</v>
      </c>
      <c r="ME16" s="1">
        <v>4.5983796296296293E-2</v>
      </c>
      <c r="MF16" s="1">
        <v>2.4918981481481483E-2</v>
      </c>
      <c r="MG16">
        <v>223</v>
      </c>
      <c r="MH16">
        <v>128</v>
      </c>
      <c r="MI16">
        <v>351</v>
      </c>
      <c r="MJ16">
        <v>2965</v>
      </c>
      <c r="MK16">
        <v>231</v>
      </c>
      <c r="ML16">
        <v>69</v>
      </c>
      <c r="MM16" s="38">
        <v>3265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 s="106">
        <v>3200</v>
      </c>
      <c r="MZ16" s="175">
        <f t="shared" ref="MZ16" si="89">MM16/MY16*100</f>
        <v>102.03125</v>
      </c>
      <c r="NA16" t="s">
        <v>2363</v>
      </c>
      <c r="NB16" t="s">
        <v>2731</v>
      </c>
      <c r="NC16" s="106" t="s">
        <v>2692</v>
      </c>
      <c r="NE16" s="1">
        <v>0.1955324074074074</v>
      </c>
      <c r="NF16" s="1">
        <v>0.12664351851851852</v>
      </c>
      <c r="NG16" s="1">
        <v>4.7418981481481486E-2</v>
      </c>
      <c r="NH16" s="1">
        <v>2.146990740740741E-2</v>
      </c>
      <c r="NI16">
        <v>253</v>
      </c>
      <c r="NJ16">
        <v>86</v>
      </c>
      <c r="NK16">
        <v>339</v>
      </c>
      <c r="NL16">
        <v>2631</v>
      </c>
      <c r="NM16">
        <v>210</v>
      </c>
      <c r="NN16">
        <v>33</v>
      </c>
      <c r="NO16" s="38">
        <v>2874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 s="106">
        <v>3200</v>
      </c>
      <c r="OB16" s="175">
        <f t="shared" ref="OB16" si="90">NO16/OA16*100</f>
        <v>89.8125</v>
      </c>
      <c r="OC16" t="s">
        <v>2363</v>
      </c>
      <c r="OD16" t="s">
        <v>2731</v>
      </c>
      <c r="OE16" s="106" t="s">
        <v>2692</v>
      </c>
      <c r="OG16" s="1">
        <v>0.19724537037037038</v>
      </c>
      <c r="OH16" s="1">
        <v>0.14287037037037037</v>
      </c>
      <c r="OI16" s="1">
        <v>4.0636574074074075E-2</v>
      </c>
      <c r="OJ16" s="1">
        <v>1.3726851851851851E-2</v>
      </c>
      <c r="OK16">
        <v>218</v>
      </c>
      <c r="OL16">
        <v>107</v>
      </c>
      <c r="OM16">
        <v>325</v>
      </c>
      <c r="ON16">
        <v>3045</v>
      </c>
      <c r="OO16">
        <v>175</v>
      </c>
      <c r="OP16">
        <v>68</v>
      </c>
      <c r="OQ16" s="38">
        <v>3288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 s="106">
        <v>3200</v>
      </c>
      <c r="PD16" s="175">
        <f t="shared" ref="PD16" si="91">OQ16/PC16*100</f>
        <v>102.75000000000001</v>
      </c>
      <c r="PE16" t="s">
        <v>2363</v>
      </c>
      <c r="PF16" t="s">
        <v>2731</v>
      </c>
      <c r="PG16" s="106" t="s">
        <v>2692</v>
      </c>
      <c r="PI16" s="1">
        <v>0.16274305555555554</v>
      </c>
      <c r="PJ16" s="1">
        <v>9.1770833333333343E-2</v>
      </c>
      <c r="PK16" s="1">
        <v>5.0856481481481482E-2</v>
      </c>
      <c r="PL16" s="1">
        <v>2.0104166666666666E-2</v>
      </c>
      <c r="PM16">
        <v>308</v>
      </c>
      <c r="PN16">
        <v>51</v>
      </c>
      <c r="PO16">
        <v>359</v>
      </c>
      <c r="PP16">
        <v>3116</v>
      </c>
      <c r="PQ16">
        <v>59</v>
      </c>
      <c r="PR16">
        <v>20</v>
      </c>
      <c r="PS16" s="38">
        <v>3195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 s="106">
        <v>3200</v>
      </c>
      <c r="QF16" s="175">
        <f t="shared" ref="QF16" si="92">PS16/QE16*100</f>
        <v>99.84375</v>
      </c>
      <c r="QG16" t="s">
        <v>2363</v>
      </c>
      <c r="QH16" t="s">
        <v>2731</v>
      </c>
      <c r="QI16" s="106" t="s">
        <v>2692</v>
      </c>
      <c r="QK16" s="1">
        <v>0.11188657407407408</v>
      </c>
      <c r="QL16" s="1">
        <v>9.1770833333333343E-2</v>
      </c>
      <c r="QM16" s="1">
        <v>5.0856481481481482E-2</v>
      </c>
      <c r="QN16" s="1">
        <v>2.0104166666666666E-2</v>
      </c>
      <c r="QO16">
        <v>308</v>
      </c>
      <c r="QP16">
        <v>51</v>
      </c>
      <c r="QQ16">
        <v>359</v>
      </c>
      <c r="QR16">
        <v>3116</v>
      </c>
      <c r="QS16">
        <v>59</v>
      </c>
      <c r="QT16">
        <v>20</v>
      </c>
      <c r="QU16" s="38">
        <v>3195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 s="106">
        <v>3200</v>
      </c>
      <c r="RH16" s="175">
        <f t="shared" ref="RH16" si="93">QU16/RG16*100</f>
        <v>99.84375</v>
      </c>
      <c r="RI16" t="s">
        <v>2363</v>
      </c>
      <c r="RJ16" t="s">
        <v>2731</v>
      </c>
      <c r="RK16" s="106" t="s">
        <v>2692</v>
      </c>
      <c r="RM16" s="1">
        <v>5.3912037037037036E-2</v>
      </c>
      <c r="RN16" s="1">
        <v>3.8564814814814816E-2</v>
      </c>
      <c r="RO16" s="1">
        <v>1.300925925925926E-2</v>
      </c>
      <c r="RP16" s="1">
        <v>2.3263888888888887E-3</v>
      </c>
      <c r="RQ16">
        <v>102</v>
      </c>
      <c r="RR16">
        <v>25</v>
      </c>
      <c r="RS16">
        <v>127</v>
      </c>
      <c r="RT16">
        <v>889</v>
      </c>
      <c r="RU16">
        <v>32</v>
      </c>
      <c r="RV16">
        <v>11</v>
      </c>
      <c r="RW16" s="38">
        <v>932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 s="106"/>
      <c r="SJ16" s="175" t="e">
        <f t="shared" ref="SJ16" si="94">RW16/SI16*100</f>
        <v>#DIV/0!</v>
      </c>
      <c r="SK16" t="s">
        <v>2363</v>
      </c>
      <c r="SL16" t="s">
        <v>2731</v>
      </c>
      <c r="SM16" s="106" t="s">
        <v>2692</v>
      </c>
      <c r="SO16" s="1">
        <v>0</v>
      </c>
      <c r="SP16" s="1">
        <v>0</v>
      </c>
      <c r="SQ16" s="1">
        <v>0</v>
      </c>
      <c r="SR16" s="1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 s="38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 s="106"/>
      <c r="TL16" s="175"/>
      <c r="TM16" t="s">
        <v>2363</v>
      </c>
      <c r="TN16" t="s">
        <v>2731</v>
      </c>
      <c r="TO16" s="106" t="s">
        <v>2692</v>
      </c>
      <c r="TQ16" s="1">
        <v>0</v>
      </c>
      <c r="TR16" s="1">
        <v>0</v>
      </c>
      <c r="TS16" s="1">
        <v>0</v>
      </c>
      <c r="TT16" s="1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 s="38">
        <v>0</v>
      </c>
      <c r="UB16">
        <v>0</v>
      </c>
      <c r="UC16">
        <v>0</v>
      </c>
      <c r="UD16">
        <v>0</v>
      </c>
      <c r="UE16">
        <v>1</v>
      </c>
      <c r="UF16">
        <v>1</v>
      </c>
      <c r="UG16">
        <v>2</v>
      </c>
      <c r="UH16">
        <v>67</v>
      </c>
      <c r="UI16">
        <v>1</v>
      </c>
      <c r="UJ16">
        <v>0</v>
      </c>
      <c r="UK16">
        <v>68</v>
      </c>
      <c r="UL16">
        <v>98.53</v>
      </c>
      <c r="UM16" s="106">
        <v>3200</v>
      </c>
      <c r="UN16" s="175">
        <f t="shared" ref="UN16" si="95">UA16/UM16*100</f>
        <v>0</v>
      </c>
      <c r="UO16" t="s">
        <v>2363</v>
      </c>
      <c r="UP16" t="s">
        <v>2731</v>
      </c>
      <c r="UQ16" s="106" t="s">
        <v>2692</v>
      </c>
      <c r="US16" s="1">
        <v>0</v>
      </c>
      <c r="UT16" s="1">
        <v>0</v>
      </c>
      <c r="UU16" s="1">
        <v>0</v>
      </c>
      <c r="UV16" s="1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 s="38">
        <v>0</v>
      </c>
      <c r="VD16">
        <v>0</v>
      </c>
      <c r="VE16">
        <v>0</v>
      </c>
      <c r="VF16">
        <v>0</v>
      </c>
      <c r="VG16">
        <v>1</v>
      </c>
      <c r="VH16">
        <v>1</v>
      </c>
      <c r="VI16">
        <v>2</v>
      </c>
      <c r="VJ16">
        <v>95</v>
      </c>
      <c r="VK16">
        <v>1</v>
      </c>
      <c r="VL16">
        <v>0</v>
      </c>
      <c r="VM16">
        <v>96</v>
      </c>
      <c r="VN16">
        <v>98.96</v>
      </c>
      <c r="VO16" s="106">
        <v>3200</v>
      </c>
      <c r="VP16" s="175">
        <f t="shared" ref="VP16" si="96">VC16/VO16*100</f>
        <v>0</v>
      </c>
      <c r="VQ16" t="s">
        <v>2363</v>
      </c>
      <c r="VR16" t="s">
        <v>2731</v>
      </c>
      <c r="VS16" s="106" t="s">
        <v>2692</v>
      </c>
      <c r="VU16" s="1">
        <v>0.14115740740740743</v>
      </c>
      <c r="VV16" s="1">
        <v>0.13401620370370371</v>
      </c>
      <c r="VW16" s="1">
        <v>3.1319444444444448E-2</v>
      </c>
      <c r="VX16" s="1">
        <v>7.1296296296296307E-3</v>
      </c>
      <c r="VY16">
        <v>18</v>
      </c>
      <c r="VZ16">
        <v>109</v>
      </c>
      <c r="WA16">
        <v>127</v>
      </c>
      <c r="WB16">
        <v>1966</v>
      </c>
      <c r="WC16">
        <v>261</v>
      </c>
      <c r="WD16">
        <v>206</v>
      </c>
      <c r="WE16" s="38">
        <v>2433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 s="106">
        <v>3200</v>
      </c>
      <c r="WR16" s="175">
        <f t="shared" ref="WR16" si="97">WE16/WQ16*100</f>
        <v>76.03125</v>
      </c>
      <c r="WS16" t="s">
        <v>2363</v>
      </c>
      <c r="WT16" t="s">
        <v>2731</v>
      </c>
      <c r="WU16" s="106" t="s">
        <v>2692</v>
      </c>
      <c r="WW16" s="1">
        <v>0.17631944444444445</v>
      </c>
      <c r="WX16" s="1">
        <v>0.13920138888888889</v>
      </c>
      <c r="WY16" s="1">
        <v>2.6446759259259264E-2</v>
      </c>
      <c r="WZ16" s="1">
        <v>1.0671296296296297E-2</v>
      </c>
      <c r="XA16">
        <v>67</v>
      </c>
      <c r="XB16">
        <v>125</v>
      </c>
      <c r="XC16">
        <v>192</v>
      </c>
      <c r="XD16">
        <v>2815</v>
      </c>
      <c r="XE16">
        <v>319</v>
      </c>
      <c r="XF16">
        <v>117</v>
      </c>
      <c r="XG16" s="38">
        <v>3251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 s="106">
        <v>3200</v>
      </c>
      <c r="XT16" s="175">
        <f t="shared" ref="XT16" si="98">XG16/XS16*100</f>
        <v>101.59375</v>
      </c>
      <c r="XU16" t="s">
        <v>2363</v>
      </c>
      <c r="XV16" t="s">
        <v>2731</v>
      </c>
      <c r="XW16" s="106" t="s">
        <v>2692</v>
      </c>
      <c r="XY16" s="1">
        <v>0.14233796296296297</v>
      </c>
      <c r="XZ16" s="1">
        <v>0.11008101851851852</v>
      </c>
      <c r="YA16" s="1">
        <v>2.1111111111111108E-2</v>
      </c>
      <c r="YB16" s="1">
        <v>1.1122685185185185E-2</v>
      </c>
      <c r="YC16">
        <v>164</v>
      </c>
      <c r="YD16">
        <v>72</v>
      </c>
      <c r="YE16">
        <v>236</v>
      </c>
      <c r="YF16">
        <v>3107</v>
      </c>
      <c r="YG16">
        <v>96</v>
      </c>
      <c r="YH16">
        <v>57</v>
      </c>
      <c r="YI16" s="38">
        <v>3260</v>
      </c>
      <c r="YJ16">
        <v>0</v>
      </c>
      <c r="YK16">
        <v>0</v>
      </c>
      <c r="YL16">
        <v>0</v>
      </c>
      <c r="YM16">
        <v>0</v>
      </c>
      <c r="YN16">
        <v>1</v>
      </c>
      <c r="YO16">
        <v>1</v>
      </c>
      <c r="YP16">
        <v>37</v>
      </c>
      <c r="YQ16">
        <v>2</v>
      </c>
      <c r="YR16">
        <v>0</v>
      </c>
      <c r="YS16">
        <v>39</v>
      </c>
      <c r="YT16">
        <v>94.87</v>
      </c>
      <c r="YU16" s="106">
        <v>3200</v>
      </c>
      <c r="YV16" s="175">
        <f t="shared" ref="YV16" si="99">YI16/YU16*100</f>
        <v>101.875</v>
      </c>
      <c r="YW16" t="s">
        <v>2363</v>
      </c>
      <c r="YX16" t="s">
        <v>2731</v>
      </c>
      <c r="YY16" s="106" t="s">
        <v>2692</v>
      </c>
      <c r="ZA16" s="1">
        <v>7.9826388888888891E-2</v>
      </c>
      <c r="ZB16" s="1">
        <v>6.3356481481481486E-2</v>
      </c>
      <c r="ZC16" s="1">
        <v>1.2905092592592591E-2</v>
      </c>
      <c r="ZD16" s="1">
        <v>3.5532407407407405E-3</v>
      </c>
      <c r="ZE16">
        <v>74</v>
      </c>
      <c r="ZF16">
        <v>67</v>
      </c>
      <c r="ZG16">
        <v>141</v>
      </c>
      <c r="ZH16">
        <v>2241</v>
      </c>
      <c r="ZI16">
        <v>92</v>
      </c>
      <c r="ZJ16">
        <v>50</v>
      </c>
      <c r="ZK16" s="38">
        <v>2383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 s="106">
        <v>2400</v>
      </c>
      <c r="ZX16" s="175">
        <f t="shared" ref="ZX16" si="100">ZK16/ZW16*100</f>
        <v>99.291666666666671</v>
      </c>
      <c r="ZY16" t="s">
        <v>2363</v>
      </c>
      <c r="ZZ16" t="s">
        <v>2731</v>
      </c>
      <c r="AAA16" s="106" t="s">
        <v>2692</v>
      </c>
      <c r="AAC16" s="1">
        <v>0</v>
      </c>
      <c r="AAD16" s="1">
        <v>0</v>
      </c>
      <c r="AAE16" s="1">
        <v>0</v>
      </c>
      <c r="AAF16" s="1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 s="38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 s="106"/>
      <c r="AAZ16" s="175" t="e">
        <f t="shared" ref="AAZ16" si="101">AAM16/AAY16*100</f>
        <v>#DIV/0!</v>
      </c>
      <c r="ABA16" t="s">
        <v>2363</v>
      </c>
      <c r="ABB16" t="s">
        <v>2731</v>
      </c>
      <c r="ABC16" s="106" t="s">
        <v>2692</v>
      </c>
      <c r="ABE16" s="1" t="e">
        <v>#N/A</v>
      </c>
      <c r="ABF16" s="1" t="e">
        <v>#N/A</v>
      </c>
      <c r="ABG16" s="1" t="e">
        <v>#N/A</v>
      </c>
      <c r="ABH16" s="1" t="e">
        <v>#N/A</v>
      </c>
      <c r="ABI16" t="e">
        <v>#N/A</v>
      </c>
      <c r="ABJ16" t="e">
        <v>#N/A</v>
      </c>
      <c r="ABK16" t="e">
        <v>#N/A</v>
      </c>
      <c r="ABL16" t="e">
        <v>#N/A</v>
      </c>
      <c r="ABM16" t="e">
        <v>#N/A</v>
      </c>
      <c r="ABN16" t="e">
        <v>#N/A</v>
      </c>
      <c r="ABO16" s="38" t="e">
        <v>#N/A</v>
      </c>
      <c r="ABP16" t="e">
        <v>#N/A</v>
      </c>
      <c r="ABQ16" t="e">
        <v>#N/A</v>
      </c>
      <c r="ABR16" t="e">
        <v>#N/A</v>
      </c>
      <c r="ABS16" t="e">
        <v>#N/A</v>
      </c>
      <c r="ABT16" t="e">
        <v>#N/A</v>
      </c>
      <c r="ABU16" t="e">
        <v>#N/A</v>
      </c>
      <c r="ABV16" t="e">
        <v>#N/A</v>
      </c>
      <c r="ABW16" t="e">
        <v>#N/A</v>
      </c>
      <c r="ABX16" t="e">
        <v>#N/A</v>
      </c>
      <c r="ABY16" t="e">
        <v>#N/A</v>
      </c>
      <c r="ABZ16" t="e">
        <v>#N/A</v>
      </c>
      <c r="ACA16" s="106"/>
      <c r="ACB16" s="175"/>
    </row>
    <row r="17" spans="1:756">
      <c r="A17" t="s">
        <v>473</v>
      </c>
      <c r="B17" s="170" t="s">
        <v>2736</v>
      </c>
      <c r="C17" s="106" t="s">
        <v>2692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s="106"/>
      <c r="AB17" s="175"/>
      <c r="AC17" t="s">
        <v>473</v>
      </c>
      <c r="AD17" s="170" t="s">
        <v>2736</v>
      </c>
      <c r="AE17" s="106" t="s">
        <v>2692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s="106"/>
      <c r="BD17" s="175"/>
      <c r="BE17" t="s">
        <v>473</v>
      </c>
      <c r="BF17" s="170" t="s">
        <v>2736</v>
      </c>
      <c r="BG17" s="106" t="s">
        <v>2692</v>
      </c>
      <c r="BI17" t="e">
        <v>#N/A</v>
      </c>
      <c r="BJ17" t="e">
        <v>#N/A</v>
      </c>
      <c r="BK17" t="e">
        <v>#N/A</v>
      </c>
      <c r="BL17" t="e">
        <v>#N/A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e">
        <v>#N/A</v>
      </c>
      <c r="BS17" t="e">
        <v>#N/A</v>
      </c>
      <c r="BT17" t="e">
        <v>#N/A</v>
      </c>
      <c r="BU17" t="e">
        <v>#N/A</v>
      </c>
      <c r="BV17" t="e">
        <v>#N/A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s="106"/>
      <c r="CF17" s="175"/>
      <c r="CG17" t="s">
        <v>473</v>
      </c>
      <c r="CH17" s="170" t="s">
        <v>2737</v>
      </c>
      <c r="CI17" s="106" t="s">
        <v>2692</v>
      </c>
      <c r="CK17" t="e">
        <v>#N/A</v>
      </c>
      <c r="CL17" t="e">
        <v>#N/A</v>
      </c>
      <c r="CM17" t="e">
        <v>#N/A</v>
      </c>
      <c r="CN17" t="e">
        <v>#N/A</v>
      </c>
      <c r="CO17" t="e">
        <v>#N/A</v>
      </c>
      <c r="CP17" t="e">
        <v>#N/A</v>
      </c>
      <c r="CQ17" t="e">
        <v>#N/A</v>
      </c>
      <c r="CR17" t="e">
        <v>#N/A</v>
      </c>
      <c r="CS17" t="e">
        <v>#N/A</v>
      </c>
      <c r="CT17" t="e">
        <v>#N/A</v>
      </c>
      <c r="CU17" t="e">
        <v>#N/A</v>
      </c>
      <c r="CV17" t="e">
        <v>#N/A</v>
      </c>
      <c r="CW17" t="e">
        <v>#N/A</v>
      </c>
      <c r="CX17" t="e">
        <v>#N/A</v>
      </c>
      <c r="CY17" t="e">
        <v>#N/A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G17" s="106"/>
      <c r="DH17" s="175"/>
      <c r="DI17" t="s">
        <v>473</v>
      </c>
      <c r="DJ17" s="170" t="s">
        <v>2737</v>
      </c>
      <c r="DK17" s="106" t="s">
        <v>2692</v>
      </c>
      <c r="DM17" t="e">
        <v>#N/A</v>
      </c>
      <c r="DN17" t="e">
        <v>#N/A</v>
      </c>
      <c r="DO17" t="e">
        <v>#N/A</v>
      </c>
      <c r="DP17" t="e">
        <v>#N/A</v>
      </c>
      <c r="DQ17" t="e">
        <v>#N/A</v>
      </c>
      <c r="DR17" t="e">
        <v>#N/A</v>
      </c>
      <c r="DS17" t="e">
        <v>#N/A</v>
      </c>
      <c r="DT17" t="e">
        <v>#N/A</v>
      </c>
      <c r="DU17" t="e">
        <v>#N/A</v>
      </c>
      <c r="DV17" t="e">
        <v>#N/A</v>
      </c>
      <c r="DW17" t="e">
        <v>#N/A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  <c r="EG17" t="e">
        <v>#N/A</v>
      </c>
      <c r="EH17" t="e">
        <v>#N/A</v>
      </c>
      <c r="EI17" s="106"/>
      <c r="EJ17" s="175"/>
      <c r="EK17" t="s">
        <v>473</v>
      </c>
      <c r="EL17" t="s">
        <v>2731</v>
      </c>
      <c r="EM17" s="106" t="s">
        <v>2692</v>
      </c>
      <c r="EO17" t="e">
        <v>#N/A</v>
      </c>
      <c r="EP17" t="e">
        <v>#N/A</v>
      </c>
      <c r="EQ17" t="e">
        <v>#N/A</v>
      </c>
      <c r="ER17" t="e">
        <v>#N/A</v>
      </c>
      <c r="ES17" t="e">
        <v>#N/A</v>
      </c>
      <c r="ET17" t="e">
        <v>#N/A</v>
      </c>
      <c r="EU17" t="e">
        <v>#N/A</v>
      </c>
      <c r="EV17" t="e">
        <v>#N/A</v>
      </c>
      <c r="EW17" t="e">
        <v>#N/A</v>
      </c>
      <c r="EX17" t="e">
        <v>#N/A</v>
      </c>
      <c r="EY17" t="e">
        <v>#N/A</v>
      </c>
      <c r="EZ17" t="e">
        <v>#N/A</v>
      </c>
      <c r="FA17" t="e">
        <v>#N/A</v>
      </c>
      <c r="FB17" t="e">
        <v>#N/A</v>
      </c>
      <c r="FC17" t="e">
        <v>#N/A</v>
      </c>
      <c r="FD17" t="e">
        <v>#N/A</v>
      </c>
      <c r="FE17" t="e">
        <v>#N/A</v>
      </c>
      <c r="FF17" t="e">
        <v>#N/A</v>
      </c>
      <c r="FG17" t="e">
        <v>#N/A</v>
      </c>
      <c r="FH17" t="e">
        <v>#N/A</v>
      </c>
      <c r="FI17" t="e">
        <v>#N/A</v>
      </c>
      <c r="FJ17" t="e">
        <v>#N/A</v>
      </c>
      <c r="FK17" s="106"/>
      <c r="FL17" s="175"/>
      <c r="FM17" t="s">
        <v>473</v>
      </c>
      <c r="FN17" t="s">
        <v>2731</v>
      </c>
      <c r="FO17" s="106" t="s">
        <v>2692</v>
      </c>
      <c r="FQ17" t="e">
        <v>#N/A</v>
      </c>
      <c r="FR17" t="e">
        <v>#N/A</v>
      </c>
      <c r="FS17" t="e">
        <v>#N/A</v>
      </c>
      <c r="FT17" t="e">
        <v>#N/A</v>
      </c>
      <c r="FU17" t="e">
        <v>#N/A</v>
      </c>
      <c r="FV17" t="e">
        <v>#N/A</v>
      </c>
      <c r="FW17" t="e">
        <v>#N/A</v>
      </c>
      <c r="FX17" t="e">
        <v>#N/A</v>
      </c>
      <c r="FY17" t="e">
        <v>#N/A</v>
      </c>
      <c r="FZ17" t="e">
        <v>#N/A</v>
      </c>
      <c r="GA17" t="e">
        <v>#N/A</v>
      </c>
      <c r="GB17" t="e">
        <v>#N/A</v>
      </c>
      <c r="GC17" t="e">
        <v>#N/A</v>
      </c>
      <c r="GD17" t="e">
        <v>#N/A</v>
      </c>
      <c r="GE17" t="e">
        <v>#N/A</v>
      </c>
      <c r="GF17" t="e">
        <v>#N/A</v>
      </c>
      <c r="GG17" t="e">
        <v>#N/A</v>
      </c>
      <c r="GH17" t="e">
        <v>#N/A</v>
      </c>
      <c r="GI17" t="e">
        <v>#N/A</v>
      </c>
      <c r="GJ17" t="e">
        <v>#N/A</v>
      </c>
      <c r="GK17" t="e">
        <v>#N/A</v>
      </c>
      <c r="GL17" t="e">
        <v>#N/A</v>
      </c>
      <c r="GM17" s="106"/>
      <c r="GN17" s="175"/>
      <c r="GO17" t="s">
        <v>473</v>
      </c>
      <c r="GP17" t="s">
        <v>2731</v>
      </c>
      <c r="GQ17" s="106" t="s">
        <v>2692</v>
      </c>
      <c r="GS17" t="e">
        <v>#N/A</v>
      </c>
      <c r="GT17" t="e">
        <v>#N/A</v>
      </c>
      <c r="GU17" t="e">
        <v>#N/A</v>
      </c>
      <c r="GV17" t="e">
        <v>#N/A</v>
      </c>
      <c r="GW17" t="e">
        <v>#N/A</v>
      </c>
      <c r="GX17" t="e">
        <v>#N/A</v>
      </c>
      <c r="GY17" t="e">
        <v>#N/A</v>
      </c>
      <c r="GZ17" t="e">
        <v>#N/A</v>
      </c>
      <c r="HA17" t="e">
        <v>#N/A</v>
      </c>
      <c r="HB17" t="e">
        <v>#N/A</v>
      </c>
      <c r="HC17" t="e">
        <v>#N/A</v>
      </c>
      <c r="HD17" t="e">
        <v>#N/A</v>
      </c>
      <c r="HE17" t="e">
        <v>#N/A</v>
      </c>
      <c r="HF17" t="e">
        <v>#N/A</v>
      </c>
      <c r="HG17" t="e">
        <v>#N/A</v>
      </c>
      <c r="HH17" t="e">
        <v>#N/A</v>
      </c>
      <c r="HI17" t="e">
        <v>#N/A</v>
      </c>
      <c r="HJ17" t="e">
        <v>#N/A</v>
      </c>
      <c r="HK17" t="e">
        <v>#N/A</v>
      </c>
      <c r="HL17" t="e">
        <v>#N/A</v>
      </c>
      <c r="HM17" t="e">
        <v>#N/A</v>
      </c>
      <c r="HN17" t="e">
        <v>#N/A</v>
      </c>
      <c r="HO17" s="106"/>
      <c r="HP17" s="175"/>
      <c r="HQ17" t="s">
        <v>473</v>
      </c>
      <c r="HR17" t="s">
        <v>2731</v>
      </c>
      <c r="HS17" s="106" t="s">
        <v>2692</v>
      </c>
      <c r="HU17" t="e">
        <v>#N/A</v>
      </c>
      <c r="HV17" t="e">
        <v>#N/A</v>
      </c>
      <c r="HW17" t="e">
        <v>#N/A</v>
      </c>
      <c r="HX17" t="e">
        <v>#N/A</v>
      </c>
      <c r="HY17" t="e">
        <v>#N/A</v>
      </c>
      <c r="HZ17" t="e">
        <v>#N/A</v>
      </c>
      <c r="IA17" t="e">
        <v>#N/A</v>
      </c>
      <c r="IB17" t="e">
        <v>#N/A</v>
      </c>
      <c r="IC17" t="e">
        <v>#N/A</v>
      </c>
      <c r="ID17" t="e">
        <v>#N/A</v>
      </c>
      <c r="IE17" t="e">
        <v>#N/A</v>
      </c>
      <c r="IF17" t="e">
        <v>#N/A</v>
      </c>
      <c r="IG17" t="e">
        <v>#N/A</v>
      </c>
      <c r="IH17" t="e">
        <v>#N/A</v>
      </c>
      <c r="II17" t="e">
        <v>#N/A</v>
      </c>
      <c r="IJ17" t="e">
        <v>#N/A</v>
      </c>
      <c r="IK17" t="e">
        <v>#N/A</v>
      </c>
      <c r="IL17" t="e">
        <v>#N/A</v>
      </c>
      <c r="IM17" t="e">
        <v>#N/A</v>
      </c>
      <c r="IN17" t="e">
        <v>#N/A</v>
      </c>
      <c r="IO17" t="e">
        <v>#N/A</v>
      </c>
      <c r="IP17" t="e">
        <v>#N/A</v>
      </c>
      <c r="IQ17" s="106"/>
      <c r="IR17" s="175"/>
      <c r="IS17" t="s">
        <v>473</v>
      </c>
      <c r="IT17" t="s">
        <v>2731</v>
      </c>
      <c r="IU17" s="106" t="s">
        <v>2692</v>
      </c>
      <c r="IW17" t="e">
        <v>#N/A</v>
      </c>
      <c r="IX17" t="e">
        <v>#N/A</v>
      </c>
      <c r="IY17" t="e">
        <v>#N/A</v>
      </c>
      <c r="IZ17" t="e">
        <v>#N/A</v>
      </c>
      <c r="JA17" t="e">
        <v>#N/A</v>
      </c>
      <c r="JB17" t="e">
        <v>#N/A</v>
      </c>
      <c r="JC17" t="e">
        <v>#N/A</v>
      </c>
      <c r="JD17" t="e">
        <v>#N/A</v>
      </c>
      <c r="JE17" t="e">
        <v>#N/A</v>
      </c>
      <c r="JF17" t="e">
        <v>#N/A</v>
      </c>
      <c r="JG17" s="38" t="e">
        <v>#N/A</v>
      </c>
      <c r="JH17" t="e">
        <v>#N/A</v>
      </c>
      <c r="JI17" t="e">
        <v>#N/A</v>
      </c>
      <c r="JJ17" t="e">
        <v>#N/A</v>
      </c>
      <c r="JK17" t="e">
        <v>#N/A</v>
      </c>
      <c r="JL17" t="e">
        <v>#N/A</v>
      </c>
      <c r="JM17" t="e">
        <v>#N/A</v>
      </c>
      <c r="JN17" t="e">
        <v>#N/A</v>
      </c>
      <c r="JO17" t="e">
        <v>#N/A</v>
      </c>
      <c r="JP17" t="e">
        <v>#N/A</v>
      </c>
      <c r="JQ17" t="e">
        <v>#N/A</v>
      </c>
      <c r="JR17" t="e">
        <v>#N/A</v>
      </c>
      <c r="JS17" s="106"/>
      <c r="JT17" s="175"/>
      <c r="JU17" t="s">
        <v>473</v>
      </c>
      <c r="JV17" t="s">
        <v>2731</v>
      </c>
      <c r="JW17" s="106" t="s">
        <v>2692</v>
      </c>
      <c r="JY17" t="e">
        <v>#N/A</v>
      </c>
      <c r="JZ17" t="e">
        <v>#N/A</v>
      </c>
      <c r="KA17" t="e">
        <v>#N/A</v>
      </c>
      <c r="KB17" t="e">
        <v>#N/A</v>
      </c>
      <c r="KC17" t="e">
        <v>#N/A</v>
      </c>
      <c r="KD17" t="e">
        <v>#N/A</v>
      </c>
      <c r="KE17" t="e">
        <v>#N/A</v>
      </c>
      <c r="KF17" t="e">
        <v>#N/A</v>
      </c>
      <c r="KG17" t="e">
        <v>#N/A</v>
      </c>
      <c r="KH17" t="e">
        <v>#N/A</v>
      </c>
      <c r="KI17" s="38" t="e">
        <v>#N/A</v>
      </c>
      <c r="KJ17" t="e">
        <v>#N/A</v>
      </c>
      <c r="KK17" t="e">
        <v>#N/A</v>
      </c>
      <c r="KL17" t="e">
        <v>#N/A</v>
      </c>
      <c r="KM17" t="e">
        <v>#N/A</v>
      </c>
      <c r="KN17" t="e">
        <v>#N/A</v>
      </c>
      <c r="KO17" t="e">
        <v>#N/A</v>
      </c>
      <c r="KP17" t="e">
        <v>#N/A</v>
      </c>
      <c r="KQ17" t="e">
        <v>#N/A</v>
      </c>
      <c r="KR17" t="e">
        <v>#N/A</v>
      </c>
      <c r="KS17" t="e">
        <v>#N/A</v>
      </c>
      <c r="KT17" t="e">
        <v>#N/A</v>
      </c>
      <c r="KU17" s="106"/>
      <c r="KV17" s="175"/>
      <c r="KW17" t="s">
        <v>473</v>
      </c>
      <c r="KX17" t="s">
        <v>2731</v>
      </c>
      <c r="KY17" s="106" t="s">
        <v>2692</v>
      </c>
      <c r="LA17" t="e">
        <v>#N/A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s="38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t="e">
        <v>#N/A</v>
      </c>
      <c r="LU17" t="e">
        <v>#N/A</v>
      </c>
      <c r="LV17" t="e">
        <v>#N/A</v>
      </c>
      <c r="LW17" s="106"/>
      <c r="LX17" s="175"/>
      <c r="LY17" t="s">
        <v>473</v>
      </c>
      <c r="LZ17" t="s">
        <v>2731</v>
      </c>
      <c r="MA17" s="106" t="s">
        <v>2692</v>
      </c>
      <c r="MC17" t="e">
        <v>#N/A</v>
      </c>
      <c r="MD17" t="e">
        <v>#N/A</v>
      </c>
      <c r="ME17" t="e">
        <v>#N/A</v>
      </c>
      <c r="MF17" t="e">
        <v>#N/A</v>
      </c>
      <c r="MG17" t="e">
        <v>#N/A</v>
      </c>
      <c r="MH17" t="e">
        <v>#N/A</v>
      </c>
      <c r="MI17" t="e">
        <v>#N/A</v>
      </c>
      <c r="MJ17" t="e">
        <v>#N/A</v>
      </c>
      <c r="MK17" t="e">
        <v>#N/A</v>
      </c>
      <c r="ML17" t="e">
        <v>#N/A</v>
      </c>
      <c r="MM17" s="38" t="e">
        <v>#N/A</v>
      </c>
      <c r="MN17" t="e">
        <v>#N/A</v>
      </c>
      <c r="MO17" t="e">
        <v>#N/A</v>
      </c>
      <c r="MP17" t="e">
        <v>#N/A</v>
      </c>
      <c r="MQ17" t="e">
        <v>#N/A</v>
      </c>
      <c r="MR17" t="e">
        <v>#N/A</v>
      </c>
      <c r="MS17" t="e">
        <v>#N/A</v>
      </c>
      <c r="MT17" t="e">
        <v>#N/A</v>
      </c>
      <c r="MU17" t="e">
        <v>#N/A</v>
      </c>
      <c r="MV17" t="e">
        <v>#N/A</v>
      </c>
      <c r="MW17" t="e">
        <v>#N/A</v>
      </c>
      <c r="MX17" t="e">
        <v>#N/A</v>
      </c>
      <c r="MY17" s="106"/>
      <c r="MZ17" s="175"/>
      <c r="NA17" t="s">
        <v>473</v>
      </c>
      <c r="NB17" t="s">
        <v>2731</v>
      </c>
      <c r="NC17" s="106" t="s">
        <v>2692</v>
      </c>
      <c r="NE17" t="e">
        <v>#N/A</v>
      </c>
      <c r="NF17" t="e">
        <v>#N/A</v>
      </c>
      <c r="NG17" t="e">
        <v>#N/A</v>
      </c>
      <c r="NH17" t="e">
        <v>#N/A</v>
      </c>
      <c r="NI17" t="e">
        <v>#N/A</v>
      </c>
      <c r="NJ17" t="e">
        <v>#N/A</v>
      </c>
      <c r="NK17" t="e">
        <v>#N/A</v>
      </c>
      <c r="NL17" t="e">
        <v>#N/A</v>
      </c>
      <c r="NM17" t="e">
        <v>#N/A</v>
      </c>
      <c r="NN17" t="e">
        <v>#N/A</v>
      </c>
      <c r="NO17" s="38" t="e">
        <v>#N/A</v>
      </c>
      <c r="NP17" t="e">
        <v>#N/A</v>
      </c>
      <c r="NQ17" t="e">
        <v>#N/A</v>
      </c>
      <c r="NR17" t="e">
        <v>#N/A</v>
      </c>
      <c r="NS17" t="e">
        <v>#N/A</v>
      </c>
      <c r="NT17" t="e">
        <v>#N/A</v>
      </c>
      <c r="NU17" t="e">
        <v>#N/A</v>
      </c>
      <c r="NV17" t="e">
        <v>#N/A</v>
      </c>
      <c r="NW17" t="e">
        <v>#N/A</v>
      </c>
      <c r="NX17" t="e">
        <v>#N/A</v>
      </c>
      <c r="NY17" t="e">
        <v>#N/A</v>
      </c>
      <c r="NZ17" t="e">
        <v>#N/A</v>
      </c>
      <c r="OA17" s="106"/>
      <c r="OB17" s="175"/>
      <c r="OC17" t="s">
        <v>473</v>
      </c>
      <c r="OD17" t="s">
        <v>2731</v>
      </c>
      <c r="OE17" s="106" t="s">
        <v>2692</v>
      </c>
      <c r="OG17" t="e">
        <v>#N/A</v>
      </c>
      <c r="OH17" t="e">
        <v>#N/A</v>
      </c>
      <c r="OI17" t="e">
        <v>#N/A</v>
      </c>
      <c r="OJ17" t="e">
        <v>#N/A</v>
      </c>
      <c r="OK17" t="e">
        <v>#N/A</v>
      </c>
      <c r="OL17" t="e">
        <v>#N/A</v>
      </c>
      <c r="OM17" t="e">
        <v>#N/A</v>
      </c>
      <c r="ON17" t="e">
        <v>#N/A</v>
      </c>
      <c r="OO17" t="e">
        <v>#N/A</v>
      </c>
      <c r="OP17" t="e">
        <v>#N/A</v>
      </c>
      <c r="OQ17" s="38" t="e">
        <v>#N/A</v>
      </c>
      <c r="OR17" t="e">
        <v>#N/A</v>
      </c>
      <c r="OS17" t="e">
        <v>#N/A</v>
      </c>
      <c r="OT17" t="e">
        <v>#N/A</v>
      </c>
      <c r="OU17" t="e">
        <v>#N/A</v>
      </c>
      <c r="OV17" t="e">
        <v>#N/A</v>
      </c>
      <c r="OW17" t="e">
        <v>#N/A</v>
      </c>
      <c r="OX17" t="e">
        <v>#N/A</v>
      </c>
      <c r="OY17" t="e">
        <v>#N/A</v>
      </c>
      <c r="OZ17" t="e">
        <v>#N/A</v>
      </c>
      <c r="PA17" t="e">
        <v>#N/A</v>
      </c>
      <c r="PB17" t="e">
        <v>#N/A</v>
      </c>
      <c r="PC17" s="106"/>
      <c r="PD17" s="175"/>
      <c r="PE17" t="s">
        <v>473</v>
      </c>
      <c r="PF17" t="s">
        <v>2731</v>
      </c>
      <c r="PG17" s="106" t="s">
        <v>2692</v>
      </c>
      <c r="PI17" t="e">
        <v>#N/A</v>
      </c>
      <c r="PJ17" t="e">
        <v>#N/A</v>
      </c>
      <c r="PK17" t="e">
        <v>#N/A</v>
      </c>
      <c r="PL17" t="e">
        <v>#N/A</v>
      </c>
      <c r="PM17" t="e">
        <v>#N/A</v>
      </c>
      <c r="PN17" t="e">
        <v>#N/A</v>
      </c>
      <c r="PO17" t="e">
        <v>#N/A</v>
      </c>
      <c r="PP17" t="e">
        <v>#N/A</v>
      </c>
      <c r="PQ17" t="e">
        <v>#N/A</v>
      </c>
      <c r="PR17" t="e">
        <v>#N/A</v>
      </c>
      <c r="PS17" s="38" t="e">
        <v>#N/A</v>
      </c>
      <c r="PT17" t="e">
        <v>#N/A</v>
      </c>
      <c r="PU17" t="e">
        <v>#N/A</v>
      </c>
      <c r="PV17" t="e">
        <v>#N/A</v>
      </c>
      <c r="PW17" t="e">
        <v>#N/A</v>
      </c>
      <c r="PX17" t="e">
        <v>#N/A</v>
      </c>
      <c r="PY17" t="e">
        <v>#N/A</v>
      </c>
      <c r="PZ17" t="e">
        <v>#N/A</v>
      </c>
      <c r="QA17" t="e">
        <v>#N/A</v>
      </c>
      <c r="QB17" t="e">
        <v>#N/A</v>
      </c>
      <c r="QC17" t="e">
        <v>#N/A</v>
      </c>
      <c r="QD17" t="e">
        <v>#N/A</v>
      </c>
      <c r="QE17" s="106"/>
      <c r="QF17" s="175"/>
      <c r="QG17" t="s">
        <v>473</v>
      </c>
      <c r="QH17" t="s">
        <v>2731</v>
      </c>
      <c r="QI17" s="106" t="s">
        <v>2692</v>
      </c>
      <c r="QK17" t="e">
        <v>#N/A</v>
      </c>
      <c r="QL17" t="e">
        <v>#N/A</v>
      </c>
      <c r="QM17" t="e">
        <v>#N/A</v>
      </c>
      <c r="QN17" t="e">
        <v>#N/A</v>
      </c>
      <c r="QO17" t="e">
        <v>#N/A</v>
      </c>
      <c r="QP17" t="e">
        <v>#N/A</v>
      </c>
      <c r="QQ17" t="e">
        <v>#N/A</v>
      </c>
      <c r="QR17" t="e">
        <v>#N/A</v>
      </c>
      <c r="QS17" t="e">
        <v>#N/A</v>
      </c>
      <c r="QT17" t="e">
        <v>#N/A</v>
      </c>
      <c r="QU17" s="38" t="e">
        <v>#N/A</v>
      </c>
      <c r="QV17" t="e">
        <v>#N/A</v>
      </c>
      <c r="QW17" t="e">
        <v>#N/A</v>
      </c>
      <c r="QX17" t="e">
        <v>#N/A</v>
      </c>
      <c r="QY17" t="e">
        <v>#N/A</v>
      </c>
      <c r="QZ17" t="e">
        <v>#N/A</v>
      </c>
      <c r="RA17" t="e">
        <v>#N/A</v>
      </c>
      <c r="RB17" t="e">
        <v>#N/A</v>
      </c>
      <c r="RC17" t="e">
        <v>#N/A</v>
      </c>
      <c r="RD17" t="e">
        <v>#N/A</v>
      </c>
      <c r="RE17" t="e">
        <v>#N/A</v>
      </c>
      <c r="RF17" t="e">
        <v>#N/A</v>
      </c>
      <c r="RG17" s="106"/>
      <c r="RH17" s="175"/>
      <c r="RI17" t="s">
        <v>473</v>
      </c>
      <c r="RJ17" t="s">
        <v>2731</v>
      </c>
      <c r="RK17" s="106" t="s">
        <v>2692</v>
      </c>
      <c r="RM17" t="e">
        <v>#N/A</v>
      </c>
      <c r="RN17" t="e">
        <v>#N/A</v>
      </c>
      <c r="RO17" t="e">
        <v>#N/A</v>
      </c>
      <c r="RP17" t="e">
        <v>#N/A</v>
      </c>
      <c r="RQ17" t="e">
        <v>#N/A</v>
      </c>
      <c r="RR17" t="e">
        <v>#N/A</v>
      </c>
      <c r="RS17" t="e">
        <v>#N/A</v>
      </c>
      <c r="RT17" t="e">
        <v>#N/A</v>
      </c>
      <c r="RU17" t="e">
        <v>#N/A</v>
      </c>
      <c r="RV17" t="e">
        <v>#N/A</v>
      </c>
      <c r="RW17" s="38" t="e">
        <v>#N/A</v>
      </c>
      <c r="RX17" t="e">
        <v>#N/A</v>
      </c>
      <c r="RY17" t="e">
        <v>#N/A</v>
      </c>
      <c r="RZ17" t="e">
        <v>#N/A</v>
      </c>
      <c r="SA17" t="e">
        <v>#N/A</v>
      </c>
      <c r="SB17" t="e">
        <v>#N/A</v>
      </c>
      <c r="SC17" t="e">
        <v>#N/A</v>
      </c>
      <c r="SD17" t="e">
        <v>#N/A</v>
      </c>
      <c r="SE17" t="e">
        <v>#N/A</v>
      </c>
      <c r="SF17" t="e">
        <v>#N/A</v>
      </c>
      <c r="SG17" t="e">
        <v>#N/A</v>
      </c>
      <c r="SH17" t="e">
        <v>#N/A</v>
      </c>
      <c r="SI17" s="106"/>
      <c r="SJ17" s="175"/>
      <c r="SK17" t="s">
        <v>473</v>
      </c>
      <c r="SL17" t="s">
        <v>2731</v>
      </c>
      <c r="SM17" s="106" t="s">
        <v>2692</v>
      </c>
      <c r="SO17" t="e">
        <v>#N/A</v>
      </c>
      <c r="SP17" t="e">
        <v>#N/A</v>
      </c>
      <c r="SQ17" t="e">
        <v>#N/A</v>
      </c>
      <c r="SR17" t="e">
        <v>#N/A</v>
      </c>
      <c r="SS17" t="e">
        <v>#N/A</v>
      </c>
      <c r="ST17" t="e">
        <v>#N/A</v>
      </c>
      <c r="SU17" t="e">
        <v>#N/A</v>
      </c>
      <c r="SV17" t="e">
        <v>#N/A</v>
      </c>
      <c r="SW17" t="e">
        <v>#N/A</v>
      </c>
      <c r="SX17" t="e">
        <v>#N/A</v>
      </c>
      <c r="SY17" s="38" t="e">
        <v>#N/A</v>
      </c>
      <c r="SZ17" t="e">
        <v>#N/A</v>
      </c>
      <c r="TA17" t="e">
        <v>#N/A</v>
      </c>
      <c r="TB17" t="e">
        <v>#N/A</v>
      </c>
      <c r="TC17" t="e">
        <v>#N/A</v>
      </c>
      <c r="TD17" t="e">
        <v>#N/A</v>
      </c>
      <c r="TE17" t="e">
        <v>#N/A</v>
      </c>
      <c r="TF17" t="e">
        <v>#N/A</v>
      </c>
      <c r="TG17" t="e">
        <v>#N/A</v>
      </c>
      <c r="TH17" t="e">
        <v>#N/A</v>
      </c>
      <c r="TI17" t="e">
        <v>#N/A</v>
      </c>
      <c r="TJ17" t="e">
        <v>#N/A</v>
      </c>
      <c r="TK17" s="106"/>
      <c r="TL17" s="175"/>
      <c r="TM17" t="s">
        <v>473</v>
      </c>
      <c r="TN17" t="s">
        <v>2731</v>
      </c>
      <c r="TO17" s="106" t="s">
        <v>2692</v>
      </c>
      <c r="TQ17" t="e">
        <v>#N/A</v>
      </c>
      <c r="TR17" t="e">
        <v>#N/A</v>
      </c>
      <c r="TS17" t="e">
        <v>#N/A</v>
      </c>
      <c r="TT17" t="e">
        <v>#N/A</v>
      </c>
      <c r="TU17" t="e">
        <v>#N/A</v>
      </c>
      <c r="TV17" t="e">
        <v>#N/A</v>
      </c>
      <c r="TW17" t="e">
        <v>#N/A</v>
      </c>
      <c r="TX17" t="e">
        <v>#N/A</v>
      </c>
      <c r="TY17" t="e">
        <v>#N/A</v>
      </c>
      <c r="TZ17" t="e">
        <v>#N/A</v>
      </c>
      <c r="UA17" s="38" t="e">
        <v>#N/A</v>
      </c>
      <c r="UB17" t="e">
        <v>#N/A</v>
      </c>
      <c r="UC17" t="e">
        <v>#N/A</v>
      </c>
      <c r="UD17" t="e">
        <v>#N/A</v>
      </c>
      <c r="UE17" t="e">
        <v>#N/A</v>
      </c>
      <c r="UF17" t="e">
        <v>#N/A</v>
      </c>
      <c r="UG17" t="e">
        <v>#N/A</v>
      </c>
      <c r="UH17" t="e">
        <v>#N/A</v>
      </c>
      <c r="UI17" t="e">
        <v>#N/A</v>
      </c>
      <c r="UJ17" t="e">
        <v>#N/A</v>
      </c>
      <c r="UK17" t="e">
        <v>#N/A</v>
      </c>
      <c r="UL17" t="e">
        <v>#N/A</v>
      </c>
      <c r="UM17" s="106"/>
      <c r="UN17" s="175"/>
      <c r="UO17" t="s">
        <v>473</v>
      </c>
      <c r="UP17" t="s">
        <v>2731</v>
      </c>
      <c r="UQ17" s="106" t="s">
        <v>2692</v>
      </c>
      <c r="US17" t="e">
        <v>#N/A</v>
      </c>
      <c r="UT17" t="e">
        <v>#N/A</v>
      </c>
      <c r="UU17" t="e">
        <v>#N/A</v>
      </c>
      <c r="UV17" t="e">
        <v>#N/A</v>
      </c>
      <c r="UW17" t="e">
        <v>#N/A</v>
      </c>
      <c r="UX17" t="e">
        <v>#N/A</v>
      </c>
      <c r="UY17" t="e">
        <v>#N/A</v>
      </c>
      <c r="UZ17" t="e">
        <v>#N/A</v>
      </c>
      <c r="VA17" t="e">
        <v>#N/A</v>
      </c>
      <c r="VB17" t="e">
        <v>#N/A</v>
      </c>
      <c r="VC17" s="38" t="e">
        <v>#N/A</v>
      </c>
      <c r="VD17" t="e">
        <v>#N/A</v>
      </c>
      <c r="VE17" t="e">
        <v>#N/A</v>
      </c>
      <c r="VF17" t="e">
        <v>#N/A</v>
      </c>
      <c r="VG17" t="e">
        <v>#N/A</v>
      </c>
      <c r="VH17" t="e">
        <v>#N/A</v>
      </c>
      <c r="VI17" t="e">
        <v>#N/A</v>
      </c>
      <c r="VJ17" t="e">
        <v>#N/A</v>
      </c>
      <c r="VK17" t="e">
        <v>#N/A</v>
      </c>
      <c r="VL17" t="e">
        <v>#N/A</v>
      </c>
      <c r="VM17" t="e">
        <v>#N/A</v>
      </c>
      <c r="VN17" t="e">
        <v>#N/A</v>
      </c>
      <c r="VO17" s="106"/>
      <c r="VP17" s="175"/>
      <c r="VQ17" t="s">
        <v>473</v>
      </c>
      <c r="VR17" t="s">
        <v>2731</v>
      </c>
      <c r="VS17" s="106" t="s">
        <v>2692</v>
      </c>
      <c r="VU17" t="e">
        <v>#N/A</v>
      </c>
      <c r="VV17" t="e">
        <v>#N/A</v>
      </c>
      <c r="VW17" t="e">
        <v>#N/A</v>
      </c>
      <c r="VX17" t="e">
        <v>#N/A</v>
      </c>
      <c r="VY17" t="e">
        <v>#N/A</v>
      </c>
      <c r="VZ17" t="e">
        <v>#N/A</v>
      </c>
      <c r="WA17" t="e">
        <v>#N/A</v>
      </c>
      <c r="WB17" t="e">
        <v>#N/A</v>
      </c>
      <c r="WC17" t="e">
        <v>#N/A</v>
      </c>
      <c r="WD17" t="e">
        <v>#N/A</v>
      </c>
      <c r="WE17" s="38" t="e">
        <v>#N/A</v>
      </c>
      <c r="WF17" t="e">
        <v>#N/A</v>
      </c>
      <c r="WG17" t="e">
        <v>#N/A</v>
      </c>
      <c r="WH17" t="e">
        <v>#N/A</v>
      </c>
      <c r="WI17" t="e">
        <v>#N/A</v>
      </c>
      <c r="WJ17" t="e">
        <v>#N/A</v>
      </c>
      <c r="WK17" t="e">
        <v>#N/A</v>
      </c>
      <c r="WL17" t="e">
        <v>#N/A</v>
      </c>
      <c r="WM17" t="e">
        <v>#N/A</v>
      </c>
      <c r="WN17" t="e">
        <v>#N/A</v>
      </c>
      <c r="WO17" t="e">
        <v>#N/A</v>
      </c>
      <c r="WP17" t="e">
        <v>#N/A</v>
      </c>
      <c r="WQ17" s="106"/>
      <c r="WR17" s="175"/>
      <c r="WS17" t="s">
        <v>473</v>
      </c>
      <c r="WT17" t="s">
        <v>2731</v>
      </c>
      <c r="WU17" s="106" t="s">
        <v>2692</v>
      </c>
      <c r="WW17" t="e">
        <v>#N/A</v>
      </c>
      <c r="WX17" t="e">
        <v>#N/A</v>
      </c>
      <c r="WY17" t="e">
        <v>#N/A</v>
      </c>
      <c r="WZ17" t="e">
        <v>#N/A</v>
      </c>
      <c r="XA17" t="e">
        <v>#N/A</v>
      </c>
      <c r="XB17" t="e">
        <v>#N/A</v>
      </c>
      <c r="XC17" t="e">
        <v>#N/A</v>
      </c>
      <c r="XD17" t="e">
        <v>#N/A</v>
      </c>
      <c r="XE17" t="e">
        <v>#N/A</v>
      </c>
      <c r="XF17" t="e">
        <v>#N/A</v>
      </c>
      <c r="XG17" s="38" t="e">
        <v>#N/A</v>
      </c>
      <c r="XH17" t="e">
        <v>#N/A</v>
      </c>
      <c r="XI17" t="e">
        <v>#N/A</v>
      </c>
      <c r="XJ17" t="e">
        <v>#N/A</v>
      </c>
      <c r="XK17" t="e">
        <v>#N/A</v>
      </c>
      <c r="XL17" t="e">
        <v>#N/A</v>
      </c>
      <c r="XM17" t="e">
        <v>#N/A</v>
      </c>
      <c r="XN17" t="e">
        <v>#N/A</v>
      </c>
      <c r="XO17" t="e">
        <v>#N/A</v>
      </c>
      <c r="XP17" t="e">
        <v>#N/A</v>
      </c>
      <c r="XQ17" t="e">
        <v>#N/A</v>
      </c>
      <c r="XR17" t="e">
        <v>#N/A</v>
      </c>
      <c r="XS17" s="106"/>
      <c r="XT17" s="175"/>
      <c r="XU17" t="s">
        <v>473</v>
      </c>
      <c r="XV17" t="s">
        <v>2731</v>
      </c>
      <c r="XW17" s="106" t="s">
        <v>2692</v>
      </c>
      <c r="XY17" t="e">
        <v>#N/A</v>
      </c>
      <c r="XZ17" t="e">
        <v>#N/A</v>
      </c>
      <c r="YA17" t="e">
        <v>#N/A</v>
      </c>
      <c r="YB17" t="e">
        <v>#N/A</v>
      </c>
      <c r="YC17" t="e">
        <v>#N/A</v>
      </c>
      <c r="YD17" t="e">
        <v>#N/A</v>
      </c>
      <c r="YE17" t="e">
        <v>#N/A</v>
      </c>
      <c r="YF17" t="e">
        <v>#N/A</v>
      </c>
      <c r="YG17" t="e">
        <v>#N/A</v>
      </c>
      <c r="YH17" t="e">
        <v>#N/A</v>
      </c>
      <c r="YI17" s="38" t="e">
        <v>#N/A</v>
      </c>
      <c r="YJ17" t="e">
        <v>#N/A</v>
      </c>
      <c r="YK17" t="e">
        <v>#N/A</v>
      </c>
      <c r="YL17" t="e">
        <v>#N/A</v>
      </c>
      <c r="YM17" t="e">
        <v>#N/A</v>
      </c>
      <c r="YN17" t="e">
        <v>#N/A</v>
      </c>
      <c r="YO17" t="e">
        <v>#N/A</v>
      </c>
      <c r="YP17" t="e">
        <v>#N/A</v>
      </c>
      <c r="YQ17" t="e">
        <v>#N/A</v>
      </c>
      <c r="YR17" t="e">
        <v>#N/A</v>
      </c>
      <c r="YS17" t="e">
        <v>#N/A</v>
      </c>
      <c r="YT17" t="e">
        <v>#N/A</v>
      </c>
      <c r="YU17" s="106"/>
      <c r="YV17" s="175"/>
      <c r="YW17" t="s">
        <v>473</v>
      </c>
      <c r="YX17" t="s">
        <v>2731</v>
      </c>
      <c r="YY17" s="106" t="s">
        <v>2692</v>
      </c>
      <c r="ZA17" t="e">
        <v>#N/A</v>
      </c>
      <c r="ZB17" t="e">
        <v>#N/A</v>
      </c>
      <c r="ZC17" t="e">
        <v>#N/A</v>
      </c>
      <c r="ZD17" t="e">
        <v>#N/A</v>
      </c>
      <c r="ZE17" t="e">
        <v>#N/A</v>
      </c>
      <c r="ZF17" t="e">
        <v>#N/A</v>
      </c>
      <c r="ZG17" t="e">
        <v>#N/A</v>
      </c>
      <c r="ZH17" t="e">
        <v>#N/A</v>
      </c>
      <c r="ZI17" t="e">
        <v>#N/A</v>
      </c>
      <c r="ZJ17" t="e">
        <v>#N/A</v>
      </c>
      <c r="ZK17" s="38" t="e">
        <v>#N/A</v>
      </c>
      <c r="ZL17" t="e">
        <v>#N/A</v>
      </c>
      <c r="ZM17" t="e">
        <v>#N/A</v>
      </c>
      <c r="ZN17" t="e">
        <v>#N/A</v>
      </c>
      <c r="ZO17" t="e">
        <v>#N/A</v>
      </c>
      <c r="ZP17" t="e">
        <v>#N/A</v>
      </c>
      <c r="ZQ17" t="e">
        <v>#N/A</v>
      </c>
      <c r="ZR17" t="e">
        <v>#N/A</v>
      </c>
      <c r="ZS17" t="e">
        <v>#N/A</v>
      </c>
      <c r="ZT17" t="e">
        <v>#N/A</v>
      </c>
      <c r="ZU17" t="e">
        <v>#N/A</v>
      </c>
      <c r="ZV17" t="e">
        <v>#N/A</v>
      </c>
      <c r="ZW17" s="106"/>
      <c r="ZX17" s="175"/>
      <c r="ZY17" t="s">
        <v>473</v>
      </c>
      <c r="ZZ17" t="s">
        <v>2731</v>
      </c>
      <c r="AAA17" s="106" t="s">
        <v>2692</v>
      </c>
      <c r="AAC17" t="e">
        <v>#N/A</v>
      </c>
      <c r="AAD17" t="e">
        <v>#N/A</v>
      </c>
      <c r="AAE17" t="e">
        <v>#N/A</v>
      </c>
      <c r="AAF17" t="e">
        <v>#N/A</v>
      </c>
      <c r="AAG17" t="e">
        <v>#N/A</v>
      </c>
      <c r="AAH17" t="e">
        <v>#N/A</v>
      </c>
      <c r="AAI17" t="e">
        <v>#N/A</v>
      </c>
      <c r="AAJ17" t="e">
        <v>#N/A</v>
      </c>
      <c r="AAK17" t="e">
        <v>#N/A</v>
      </c>
      <c r="AAL17" t="e">
        <v>#N/A</v>
      </c>
      <c r="AAM17" s="38" t="e">
        <v>#N/A</v>
      </c>
      <c r="AAN17" t="e">
        <v>#N/A</v>
      </c>
      <c r="AAO17" t="e">
        <v>#N/A</v>
      </c>
      <c r="AAP17" t="e">
        <v>#N/A</v>
      </c>
      <c r="AAQ17" t="e">
        <v>#N/A</v>
      </c>
      <c r="AAR17" t="e">
        <v>#N/A</v>
      </c>
      <c r="AAS17" t="e">
        <v>#N/A</v>
      </c>
      <c r="AAT17" t="e">
        <v>#N/A</v>
      </c>
      <c r="AAU17" t="e">
        <v>#N/A</v>
      </c>
      <c r="AAV17" t="e">
        <v>#N/A</v>
      </c>
      <c r="AAW17" t="e">
        <v>#N/A</v>
      </c>
      <c r="AAX17" t="e">
        <v>#N/A</v>
      </c>
      <c r="AAY17" s="106"/>
      <c r="AAZ17" s="175"/>
      <c r="ABA17" t="s">
        <v>473</v>
      </c>
      <c r="ABB17" t="s">
        <v>2731</v>
      </c>
      <c r="ABC17" s="106" t="s">
        <v>2692</v>
      </c>
      <c r="ABE17" t="e">
        <v>#N/A</v>
      </c>
      <c r="ABF17" t="e">
        <v>#N/A</v>
      </c>
      <c r="ABG17" t="e">
        <v>#N/A</v>
      </c>
      <c r="ABH17" t="e">
        <v>#N/A</v>
      </c>
      <c r="ABI17" t="e">
        <v>#N/A</v>
      </c>
      <c r="ABJ17" t="e">
        <v>#N/A</v>
      </c>
      <c r="ABK17" t="e">
        <v>#N/A</v>
      </c>
      <c r="ABL17" t="e">
        <v>#N/A</v>
      </c>
      <c r="ABM17" t="e">
        <v>#N/A</v>
      </c>
      <c r="ABN17" t="e">
        <v>#N/A</v>
      </c>
      <c r="ABO17" s="38" t="e">
        <v>#N/A</v>
      </c>
      <c r="ABP17" t="e">
        <v>#N/A</v>
      </c>
      <c r="ABQ17" t="e">
        <v>#N/A</v>
      </c>
      <c r="ABR17" t="e">
        <v>#N/A</v>
      </c>
      <c r="ABS17" t="e">
        <v>#N/A</v>
      </c>
      <c r="ABT17" t="e">
        <v>#N/A</v>
      </c>
      <c r="ABU17" t="e">
        <v>#N/A</v>
      </c>
      <c r="ABV17" t="e">
        <v>#N/A</v>
      </c>
      <c r="ABW17" t="e">
        <v>#N/A</v>
      </c>
      <c r="ABX17" t="e">
        <v>#N/A</v>
      </c>
      <c r="ABY17" t="e">
        <v>#N/A</v>
      </c>
      <c r="ABZ17" t="e">
        <v>#N/A</v>
      </c>
      <c r="ACA17" s="106"/>
      <c r="ACB17" s="175"/>
    </row>
    <row r="18" spans="1:756">
      <c r="A18" t="s">
        <v>2364</v>
      </c>
      <c r="B18" s="170" t="s">
        <v>2736</v>
      </c>
      <c r="C18" s="106" t="s">
        <v>2692</v>
      </c>
      <c r="E18" s="1">
        <v>0.44605324074074071</v>
      </c>
      <c r="F18" s="1">
        <v>0.36984953703703699</v>
      </c>
      <c r="G18" s="1">
        <v>5.8206018518518511E-2</v>
      </c>
      <c r="H18" s="1">
        <v>1.7986111111111109E-2</v>
      </c>
      <c r="I18">
        <v>143</v>
      </c>
      <c r="J18">
        <v>204</v>
      </c>
      <c r="K18">
        <v>347</v>
      </c>
      <c r="L18">
        <v>700</v>
      </c>
      <c r="M18">
        <v>304</v>
      </c>
      <c r="N18">
        <v>133</v>
      </c>
      <c r="O18">
        <v>1137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s="106">
        <v>2400</v>
      </c>
      <c r="AB18" s="175">
        <f t="shared" si="0"/>
        <v>47.375</v>
      </c>
      <c r="AC18" t="s">
        <v>2364</v>
      </c>
      <c r="AD18" s="170" t="s">
        <v>2736</v>
      </c>
      <c r="AE18" s="106" t="s">
        <v>2692</v>
      </c>
      <c r="AG18" s="1">
        <v>0.11628472222222223</v>
      </c>
      <c r="AH18" s="1">
        <v>0.10776620370370371</v>
      </c>
      <c r="AI18" s="1">
        <v>4.8263888888888887E-3</v>
      </c>
      <c r="AJ18" s="1">
        <v>3.6805555555555554E-3</v>
      </c>
      <c r="AK18">
        <v>46</v>
      </c>
      <c r="AL18">
        <v>64</v>
      </c>
      <c r="AM18">
        <v>110</v>
      </c>
      <c r="AN18">
        <v>178</v>
      </c>
      <c r="AO18">
        <v>98</v>
      </c>
      <c r="AP18">
        <v>39</v>
      </c>
      <c r="AQ18">
        <v>315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06"/>
      <c r="BD18" s="175"/>
      <c r="BE18" t="s">
        <v>2364</v>
      </c>
      <c r="BF18" s="170" t="s">
        <v>2736</v>
      </c>
      <c r="BG18" s="106" t="s">
        <v>2692</v>
      </c>
      <c r="BI18" s="1">
        <v>0.46180555555555558</v>
      </c>
      <c r="BJ18" s="1">
        <v>0.39196759259259256</v>
      </c>
      <c r="BK18" s="1">
        <v>4.1909722222222223E-2</v>
      </c>
      <c r="BL18" s="1">
        <v>2.7916666666666669E-2</v>
      </c>
      <c r="BM18">
        <v>304</v>
      </c>
      <c r="BN18">
        <v>232</v>
      </c>
      <c r="BO18">
        <v>536</v>
      </c>
      <c r="BP18">
        <v>1387</v>
      </c>
      <c r="BQ18">
        <v>261</v>
      </c>
      <c r="BR18">
        <v>212</v>
      </c>
      <c r="BS18">
        <v>1860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 s="106">
        <v>2400</v>
      </c>
      <c r="CF18" s="175">
        <f t="shared" ref="CF18:CF19" si="102">BS18/CE18*100</f>
        <v>77.5</v>
      </c>
      <c r="CG18" t="s">
        <v>2364</v>
      </c>
      <c r="CH18" s="170" t="s">
        <v>2737</v>
      </c>
      <c r="CI18" s="106" t="s">
        <v>2692</v>
      </c>
      <c r="CK18" s="1">
        <v>0.13592592592592592</v>
      </c>
      <c r="CL18" s="1">
        <v>0.11237268518518519</v>
      </c>
      <c r="CM18" s="1">
        <v>1.3182870370370371E-2</v>
      </c>
      <c r="CN18" s="1">
        <v>1.037037037037037E-2</v>
      </c>
      <c r="CO18">
        <v>29</v>
      </c>
      <c r="CP18">
        <v>46</v>
      </c>
      <c r="CQ18">
        <v>75</v>
      </c>
      <c r="CR18">
        <v>477</v>
      </c>
      <c r="CS18">
        <v>85</v>
      </c>
      <c r="CT18">
        <v>28</v>
      </c>
      <c r="CU18">
        <v>590</v>
      </c>
      <c r="CV18">
        <v>0</v>
      </c>
      <c r="CW18">
        <v>0</v>
      </c>
      <c r="CX18">
        <v>0</v>
      </c>
      <c r="CY18">
        <v>9</v>
      </c>
      <c r="CZ18">
        <v>0</v>
      </c>
      <c r="DA18">
        <v>9</v>
      </c>
      <c r="DB18">
        <v>53</v>
      </c>
      <c r="DC18">
        <v>0</v>
      </c>
      <c r="DD18">
        <v>0</v>
      </c>
      <c r="DE18">
        <v>53</v>
      </c>
      <c r="DF18">
        <v>100</v>
      </c>
      <c r="DG18" s="106">
        <v>823</v>
      </c>
      <c r="DH18" s="175">
        <f t="shared" ref="DH18:DH19" si="103">CU18/DG18*100</f>
        <v>71.688942891859057</v>
      </c>
      <c r="DI18" t="s">
        <v>2364</v>
      </c>
      <c r="DJ18" s="170" t="s">
        <v>2737</v>
      </c>
      <c r="DK18" s="106" t="s">
        <v>2692</v>
      </c>
      <c r="DM18" s="1">
        <v>0.18899305555555557</v>
      </c>
      <c r="DN18" s="1">
        <v>0.16137731481481482</v>
      </c>
      <c r="DO18" s="1">
        <v>1.7337962962962961E-2</v>
      </c>
      <c r="DP18" s="1">
        <v>1.0277777777777778E-2</v>
      </c>
      <c r="DQ18">
        <v>101</v>
      </c>
      <c r="DR18">
        <v>83</v>
      </c>
      <c r="DS18">
        <v>184</v>
      </c>
      <c r="DT18">
        <v>395</v>
      </c>
      <c r="DU18">
        <v>82</v>
      </c>
      <c r="DV18">
        <v>93</v>
      </c>
      <c r="DW18">
        <v>570</v>
      </c>
      <c r="DX18">
        <v>0</v>
      </c>
      <c r="DY18">
        <v>0</v>
      </c>
      <c r="DZ18">
        <v>0</v>
      </c>
      <c r="EA18">
        <v>9</v>
      </c>
      <c r="EB18">
        <v>0</v>
      </c>
      <c r="EC18">
        <v>9</v>
      </c>
      <c r="ED18">
        <v>66</v>
      </c>
      <c r="EE18">
        <v>0</v>
      </c>
      <c r="EF18">
        <v>0</v>
      </c>
      <c r="EG18">
        <v>66</v>
      </c>
      <c r="EH18">
        <v>100</v>
      </c>
      <c r="EI18" s="106">
        <v>823</v>
      </c>
      <c r="EJ18" s="175">
        <f t="shared" si="3"/>
        <v>69.258809234507908</v>
      </c>
      <c r="EK18" t="s">
        <v>2364</v>
      </c>
      <c r="EL18" t="s">
        <v>2731</v>
      </c>
      <c r="EM18" s="106" t="s">
        <v>2692</v>
      </c>
      <c r="EO18" s="1">
        <v>0</v>
      </c>
      <c r="EP18" s="1">
        <v>0</v>
      </c>
      <c r="EQ18" s="1">
        <v>0</v>
      </c>
      <c r="ER18" s="1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21</v>
      </c>
      <c r="FD18">
        <v>3</v>
      </c>
      <c r="FE18">
        <v>24</v>
      </c>
      <c r="FF18">
        <v>302</v>
      </c>
      <c r="FG18">
        <v>6</v>
      </c>
      <c r="FH18">
        <v>0</v>
      </c>
      <c r="FI18">
        <v>308</v>
      </c>
      <c r="FJ18">
        <v>98.05</v>
      </c>
      <c r="FK18" s="106"/>
      <c r="FL18" s="175"/>
      <c r="FM18" t="s">
        <v>2364</v>
      </c>
      <c r="FN18" t="s">
        <v>2731</v>
      </c>
      <c r="FO18" s="106" t="s">
        <v>2692</v>
      </c>
      <c r="FQ18" s="1">
        <v>0</v>
      </c>
      <c r="FR18" s="1">
        <v>0</v>
      </c>
      <c r="FS18" s="1">
        <v>0</v>
      </c>
      <c r="FT18" s="1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23</v>
      </c>
      <c r="GF18">
        <v>0</v>
      </c>
      <c r="GG18">
        <v>23</v>
      </c>
      <c r="GH18">
        <v>97</v>
      </c>
      <c r="GI18">
        <v>0</v>
      </c>
      <c r="GJ18">
        <v>0</v>
      </c>
      <c r="GK18">
        <v>97</v>
      </c>
      <c r="GL18">
        <v>100</v>
      </c>
      <c r="GM18" s="106"/>
      <c r="GN18" s="175"/>
      <c r="GO18" t="s">
        <v>2364</v>
      </c>
      <c r="GP18" t="s">
        <v>2731</v>
      </c>
      <c r="GQ18" s="106" t="s">
        <v>2692</v>
      </c>
      <c r="GS18" s="1">
        <v>0</v>
      </c>
      <c r="GT18" s="1">
        <v>0</v>
      </c>
      <c r="GU18" s="1">
        <v>0</v>
      </c>
      <c r="GV18" s="1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 s="106"/>
      <c r="HP18" s="175"/>
      <c r="HQ18" t="s">
        <v>2364</v>
      </c>
      <c r="HR18" t="s">
        <v>2731</v>
      </c>
      <c r="HS18" s="106" t="s">
        <v>2692</v>
      </c>
      <c r="HU18" s="1">
        <v>0</v>
      </c>
      <c r="HV18" s="1">
        <v>0</v>
      </c>
      <c r="HW18" s="1">
        <v>0</v>
      </c>
      <c r="HX18" s="1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5</v>
      </c>
      <c r="IJ18">
        <v>0</v>
      </c>
      <c r="IK18">
        <v>5</v>
      </c>
      <c r="IL18">
        <v>0</v>
      </c>
      <c r="IM18">
        <v>0</v>
      </c>
      <c r="IN18">
        <v>0</v>
      </c>
      <c r="IO18">
        <v>0</v>
      </c>
      <c r="IP18">
        <v>0</v>
      </c>
      <c r="IQ18" s="106"/>
      <c r="IR18" s="175"/>
      <c r="IS18" t="s">
        <v>2364</v>
      </c>
      <c r="IT18" t="s">
        <v>2731</v>
      </c>
      <c r="IU18" s="106" t="s">
        <v>2692</v>
      </c>
      <c r="IW18" s="1" t="e">
        <v>#N/A</v>
      </c>
      <c r="IX18" s="1" t="e">
        <v>#N/A</v>
      </c>
      <c r="IY18" s="1" t="e">
        <v>#N/A</v>
      </c>
      <c r="IZ18" s="1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v>#N/A</v>
      </c>
      <c r="JF18" t="e">
        <v>#N/A</v>
      </c>
      <c r="JG18" s="3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S18" s="106"/>
      <c r="JT18" s="175"/>
      <c r="JU18" t="s">
        <v>2364</v>
      </c>
      <c r="JV18" t="s">
        <v>2731</v>
      </c>
      <c r="JW18" s="106" t="s">
        <v>2692</v>
      </c>
      <c r="JY18" s="1" t="e">
        <v>#N/A</v>
      </c>
      <c r="JZ18" s="1" t="e">
        <v>#N/A</v>
      </c>
      <c r="KA18" s="1" t="e">
        <v>#N/A</v>
      </c>
      <c r="KB18" s="1" t="e">
        <v>#N/A</v>
      </c>
      <c r="KC18" t="e">
        <v>#N/A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s="3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P18" t="e">
        <v>#N/A</v>
      </c>
      <c r="KQ18" t="e">
        <v>#N/A</v>
      </c>
      <c r="KR18" t="e">
        <v>#N/A</v>
      </c>
      <c r="KS18" t="e">
        <v>#N/A</v>
      </c>
      <c r="KT18" t="e">
        <v>#N/A</v>
      </c>
      <c r="KU18" s="106"/>
      <c r="KV18" s="175"/>
      <c r="KW18" t="s">
        <v>2364</v>
      </c>
      <c r="KX18" t="s">
        <v>2731</v>
      </c>
      <c r="KY18" s="106" t="s">
        <v>2692</v>
      </c>
      <c r="LA18" s="1" t="e">
        <v>#N/A</v>
      </c>
      <c r="LB18" s="1" t="e">
        <v>#N/A</v>
      </c>
      <c r="LC18" s="1" t="e">
        <v>#N/A</v>
      </c>
      <c r="LD18" s="1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s="3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t="e">
        <v>#N/A</v>
      </c>
      <c r="LU18" t="e">
        <v>#N/A</v>
      </c>
      <c r="LV18" t="e">
        <v>#N/A</v>
      </c>
      <c r="LW18" s="106"/>
      <c r="LX18" s="175"/>
      <c r="LY18" t="s">
        <v>2364</v>
      </c>
      <c r="LZ18" t="s">
        <v>2731</v>
      </c>
      <c r="MA18" s="106" t="s">
        <v>2692</v>
      </c>
      <c r="MC18" s="1" t="e">
        <v>#N/A</v>
      </c>
      <c r="MD18" s="1" t="e">
        <v>#N/A</v>
      </c>
      <c r="ME18" s="1" t="e">
        <v>#N/A</v>
      </c>
      <c r="MF18" s="1" t="e">
        <v>#N/A</v>
      </c>
      <c r="MG18" t="e">
        <v>#N/A</v>
      </c>
      <c r="MH18" t="e">
        <v>#N/A</v>
      </c>
      <c r="MI18" t="e">
        <v>#N/A</v>
      </c>
      <c r="MJ18" t="e">
        <v>#N/A</v>
      </c>
      <c r="MK18" t="e">
        <v>#N/A</v>
      </c>
      <c r="ML18" t="e">
        <v>#N/A</v>
      </c>
      <c r="MM18" s="38" t="e">
        <v>#N/A</v>
      </c>
      <c r="MN18" t="e">
        <v>#N/A</v>
      </c>
      <c r="MO18" t="e">
        <v>#N/A</v>
      </c>
      <c r="MP18" t="e">
        <v>#N/A</v>
      </c>
      <c r="MQ18" t="e">
        <v>#N/A</v>
      </c>
      <c r="MR18" t="e">
        <v>#N/A</v>
      </c>
      <c r="MS18" t="e">
        <v>#N/A</v>
      </c>
      <c r="MT18" t="e">
        <v>#N/A</v>
      </c>
      <c r="MU18" t="e">
        <v>#N/A</v>
      </c>
      <c r="MV18" t="e">
        <v>#N/A</v>
      </c>
      <c r="MW18" t="e">
        <v>#N/A</v>
      </c>
      <c r="MX18" t="e">
        <v>#N/A</v>
      </c>
      <c r="MY18" s="106"/>
      <c r="MZ18" s="175"/>
      <c r="NA18" t="s">
        <v>2364</v>
      </c>
      <c r="NB18" t="s">
        <v>2731</v>
      </c>
      <c r="NC18" s="106" t="s">
        <v>2692</v>
      </c>
      <c r="NE18" s="1" t="e">
        <v>#N/A</v>
      </c>
      <c r="NF18" s="1" t="e">
        <v>#N/A</v>
      </c>
      <c r="NG18" s="1" t="e">
        <v>#N/A</v>
      </c>
      <c r="NH18" s="1" t="e">
        <v>#N/A</v>
      </c>
      <c r="NI18" t="e">
        <v>#N/A</v>
      </c>
      <c r="NJ18" t="e">
        <v>#N/A</v>
      </c>
      <c r="NK18" t="e">
        <v>#N/A</v>
      </c>
      <c r="NL18" t="e">
        <v>#N/A</v>
      </c>
      <c r="NM18" t="e">
        <v>#N/A</v>
      </c>
      <c r="NN18" t="e">
        <v>#N/A</v>
      </c>
      <c r="NO18" s="38" t="e">
        <v>#N/A</v>
      </c>
      <c r="NP18" t="e">
        <v>#N/A</v>
      </c>
      <c r="NQ18" t="e">
        <v>#N/A</v>
      </c>
      <c r="NR18" t="e">
        <v>#N/A</v>
      </c>
      <c r="NS18" t="e">
        <v>#N/A</v>
      </c>
      <c r="NT18" t="e">
        <v>#N/A</v>
      </c>
      <c r="NU18" t="e">
        <v>#N/A</v>
      </c>
      <c r="NV18" t="e">
        <v>#N/A</v>
      </c>
      <c r="NW18" t="e">
        <v>#N/A</v>
      </c>
      <c r="NX18" t="e">
        <v>#N/A</v>
      </c>
      <c r="NY18" t="e">
        <v>#N/A</v>
      </c>
      <c r="NZ18" t="e">
        <v>#N/A</v>
      </c>
      <c r="OA18" s="106"/>
      <c r="OB18" s="175"/>
      <c r="OC18" t="s">
        <v>2364</v>
      </c>
      <c r="OD18" t="s">
        <v>2731</v>
      </c>
      <c r="OE18" s="106" t="s">
        <v>2692</v>
      </c>
      <c r="OG18" s="1" t="e">
        <v>#N/A</v>
      </c>
      <c r="OH18" s="1" t="e">
        <v>#N/A</v>
      </c>
      <c r="OI18" s="1" t="e">
        <v>#N/A</v>
      </c>
      <c r="OJ18" s="1" t="e">
        <v>#N/A</v>
      </c>
      <c r="OK18" t="e">
        <v>#N/A</v>
      </c>
      <c r="OL18" t="e">
        <v>#N/A</v>
      </c>
      <c r="OM18" t="e">
        <v>#N/A</v>
      </c>
      <c r="ON18" t="e">
        <v>#N/A</v>
      </c>
      <c r="OO18" t="e">
        <v>#N/A</v>
      </c>
      <c r="OP18" t="e">
        <v>#N/A</v>
      </c>
      <c r="OQ18" s="38" t="e">
        <v>#N/A</v>
      </c>
      <c r="OR18" t="e">
        <v>#N/A</v>
      </c>
      <c r="OS18" t="e">
        <v>#N/A</v>
      </c>
      <c r="OT18" t="e">
        <v>#N/A</v>
      </c>
      <c r="OU18" t="e">
        <v>#N/A</v>
      </c>
      <c r="OV18" t="e">
        <v>#N/A</v>
      </c>
      <c r="OW18" t="e">
        <v>#N/A</v>
      </c>
      <c r="OX18" t="e">
        <v>#N/A</v>
      </c>
      <c r="OY18" t="e">
        <v>#N/A</v>
      </c>
      <c r="OZ18" t="e">
        <v>#N/A</v>
      </c>
      <c r="PA18" t="e">
        <v>#N/A</v>
      </c>
      <c r="PB18" t="e">
        <v>#N/A</v>
      </c>
      <c r="PC18" s="106"/>
      <c r="PD18" s="175"/>
      <c r="PE18" t="s">
        <v>2364</v>
      </c>
      <c r="PF18" t="s">
        <v>2731</v>
      </c>
      <c r="PG18" s="106" t="s">
        <v>2692</v>
      </c>
      <c r="PI18" s="1" t="e">
        <v>#N/A</v>
      </c>
      <c r="PJ18" s="1" t="e">
        <v>#N/A</v>
      </c>
      <c r="PK18" s="1" t="e">
        <v>#N/A</v>
      </c>
      <c r="PL18" s="1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s="38" t="e">
        <v>#N/A</v>
      </c>
      <c r="PT18" t="e">
        <v>#N/A</v>
      </c>
      <c r="PU18" t="e">
        <v>#N/A</v>
      </c>
      <c r="PV18" t="e">
        <v>#N/A</v>
      </c>
      <c r="PW18" t="e">
        <v>#N/A</v>
      </c>
      <c r="PX18" t="e">
        <v>#N/A</v>
      </c>
      <c r="PY18" t="e">
        <v>#N/A</v>
      </c>
      <c r="PZ18" t="e">
        <v>#N/A</v>
      </c>
      <c r="QA18" t="e">
        <v>#N/A</v>
      </c>
      <c r="QB18" t="e">
        <v>#N/A</v>
      </c>
      <c r="QC18" t="e">
        <v>#N/A</v>
      </c>
      <c r="QD18" t="e">
        <v>#N/A</v>
      </c>
      <c r="QE18" s="106"/>
      <c r="QF18" s="175"/>
      <c r="QG18" t="s">
        <v>2364</v>
      </c>
      <c r="QH18" t="s">
        <v>2731</v>
      </c>
      <c r="QI18" s="106" t="s">
        <v>2692</v>
      </c>
      <c r="QK18" s="1" t="e">
        <v>#N/A</v>
      </c>
      <c r="QL18" s="1" t="e">
        <v>#N/A</v>
      </c>
      <c r="QM18" s="1" t="e">
        <v>#N/A</v>
      </c>
      <c r="QN18" s="1" t="e">
        <v>#N/A</v>
      </c>
      <c r="QO18" t="e">
        <v>#N/A</v>
      </c>
      <c r="QP18" t="e">
        <v>#N/A</v>
      </c>
      <c r="QQ18" t="e">
        <v>#N/A</v>
      </c>
      <c r="QR18" t="e">
        <v>#N/A</v>
      </c>
      <c r="QS18" t="e">
        <v>#N/A</v>
      </c>
      <c r="QT18" t="e">
        <v>#N/A</v>
      </c>
      <c r="QU18" s="38" t="e">
        <v>#N/A</v>
      </c>
      <c r="QV18" t="e">
        <v>#N/A</v>
      </c>
      <c r="QW18" t="e">
        <v>#N/A</v>
      </c>
      <c r="QX18" t="e">
        <v>#N/A</v>
      </c>
      <c r="QY18" t="e">
        <v>#N/A</v>
      </c>
      <c r="QZ18" t="e">
        <v>#N/A</v>
      </c>
      <c r="RA18" t="e">
        <v>#N/A</v>
      </c>
      <c r="RB18" t="e">
        <v>#N/A</v>
      </c>
      <c r="RC18" t="e">
        <v>#N/A</v>
      </c>
      <c r="RD18" t="e">
        <v>#N/A</v>
      </c>
      <c r="RE18" t="e">
        <v>#N/A</v>
      </c>
      <c r="RF18" t="e">
        <v>#N/A</v>
      </c>
      <c r="RG18" s="106"/>
      <c r="RH18" s="175"/>
      <c r="RI18" t="s">
        <v>2364</v>
      </c>
      <c r="RJ18" t="s">
        <v>2731</v>
      </c>
      <c r="RK18" s="106" t="s">
        <v>2692</v>
      </c>
      <c r="RM18" s="1" t="e">
        <v>#N/A</v>
      </c>
      <c r="RN18" s="1" t="e">
        <v>#N/A</v>
      </c>
      <c r="RO18" s="1" t="e">
        <v>#N/A</v>
      </c>
      <c r="RP18" s="1" t="e">
        <v>#N/A</v>
      </c>
      <c r="RQ18" t="e">
        <v>#N/A</v>
      </c>
      <c r="RR18" t="e">
        <v>#N/A</v>
      </c>
      <c r="RS18" t="e">
        <v>#N/A</v>
      </c>
      <c r="RT18" t="e">
        <v>#N/A</v>
      </c>
      <c r="RU18" t="e">
        <v>#N/A</v>
      </c>
      <c r="RV18" t="e">
        <v>#N/A</v>
      </c>
      <c r="RW18" s="38" t="e">
        <v>#N/A</v>
      </c>
      <c r="RX18" t="e">
        <v>#N/A</v>
      </c>
      <c r="RY18" t="e">
        <v>#N/A</v>
      </c>
      <c r="RZ18" t="e">
        <v>#N/A</v>
      </c>
      <c r="SA18" t="e">
        <v>#N/A</v>
      </c>
      <c r="SB18" t="e">
        <v>#N/A</v>
      </c>
      <c r="SC18" t="e">
        <v>#N/A</v>
      </c>
      <c r="SD18" t="e">
        <v>#N/A</v>
      </c>
      <c r="SE18" t="e">
        <v>#N/A</v>
      </c>
      <c r="SF18" t="e">
        <v>#N/A</v>
      </c>
      <c r="SG18" t="e">
        <v>#N/A</v>
      </c>
      <c r="SH18" t="e">
        <v>#N/A</v>
      </c>
      <c r="SI18" s="106"/>
      <c r="SJ18" s="175"/>
      <c r="SK18" t="s">
        <v>2364</v>
      </c>
      <c r="SL18" t="s">
        <v>2731</v>
      </c>
      <c r="SM18" s="106" t="s">
        <v>2692</v>
      </c>
      <c r="SO18" s="1" t="e">
        <v>#N/A</v>
      </c>
      <c r="SP18" s="1" t="e">
        <v>#N/A</v>
      </c>
      <c r="SQ18" s="1" t="e">
        <v>#N/A</v>
      </c>
      <c r="SR18" s="1" t="e">
        <v>#N/A</v>
      </c>
      <c r="SS18" t="e">
        <v>#N/A</v>
      </c>
      <c r="ST18" t="e">
        <v>#N/A</v>
      </c>
      <c r="SU18" t="e">
        <v>#N/A</v>
      </c>
      <c r="SV18" t="e">
        <v>#N/A</v>
      </c>
      <c r="SW18" t="e">
        <v>#N/A</v>
      </c>
      <c r="SX18" t="e">
        <v>#N/A</v>
      </c>
      <c r="SY18" s="38" t="e">
        <v>#N/A</v>
      </c>
      <c r="SZ18" t="e">
        <v>#N/A</v>
      </c>
      <c r="TA18" t="e">
        <v>#N/A</v>
      </c>
      <c r="TB18" t="e">
        <v>#N/A</v>
      </c>
      <c r="TC18" t="e">
        <v>#N/A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K18" s="106"/>
      <c r="TL18" s="175"/>
      <c r="TM18" t="s">
        <v>2364</v>
      </c>
      <c r="TN18" t="s">
        <v>2731</v>
      </c>
      <c r="TO18" s="106" t="s">
        <v>2692</v>
      </c>
      <c r="TQ18" s="1" t="e">
        <v>#N/A</v>
      </c>
      <c r="TR18" s="1" t="e">
        <v>#N/A</v>
      </c>
      <c r="TS18" s="1" t="e">
        <v>#N/A</v>
      </c>
      <c r="TT18" s="1" t="e">
        <v>#N/A</v>
      </c>
      <c r="TU18" t="e">
        <v>#N/A</v>
      </c>
      <c r="TV18" t="e">
        <v>#N/A</v>
      </c>
      <c r="TW18" t="e">
        <v>#N/A</v>
      </c>
      <c r="TX18" t="e">
        <v>#N/A</v>
      </c>
      <c r="TY18" t="e">
        <v>#N/A</v>
      </c>
      <c r="TZ18" t="e">
        <v>#N/A</v>
      </c>
      <c r="UA18" s="38" t="e">
        <v>#N/A</v>
      </c>
      <c r="UB18" t="e">
        <v>#N/A</v>
      </c>
      <c r="UC18" t="e">
        <v>#N/A</v>
      </c>
      <c r="UD18" t="e">
        <v>#N/A</v>
      </c>
      <c r="UE18" t="e">
        <v>#N/A</v>
      </c>
      <c r="UF18" t="e">
        <v>#N/A</v>
      </c>
      <c r="UG18" t="e">
        <v>#N/A</v>
      </c>
      <c r="UH18" t="e">
        <v>#N/A</v>
      </c>
      <c r="UI18" t="e">
        <v>#N/A</v>
      </c>
      <c r="UJ18" t="e">
        <v>#N/A</v>
      </c>
      <c r="UK18" t="e">
        <v>#N/A</v>
      </c>
      <c r="UL18" t="e">
        <v>#N/A</v>
      </c>
      <c r="UM18" s="106"/>
      <c r="UN18" s="175"/>
      <c r="UO18" t="s">
        <v>2364</v>
      </c>
      <c r="UP18" t="s">
        <v>2731</v>
      </c>
      <c r="UQ18" s="106" t="s">
        <v>2692</v>
      </c>
      <c r="US18" s="1" t="e">
        <v>#N/A</v>
      </c>
      <c r="UT18" s="1" t="e">
        <v>#N/A</v>
      </c>
      <c r="UU18" s="1" t="e">
        <v>#N/A</v>
      </c>
      <c r="UV18" s="1" t="e">
        <v>#N/A</v>
      </c>
      <c r="UW18" t="e">
        <v>#N/A</v>
      </c>
      <c r="UX18" t="e">
        <v>#N/A</v>
      </c>
      <c r="UY18" t="e">
        <v>#N/A</v>
      </c>
      <c r="UZ18" t="e">
        <v>#N/A</v>
      </c>
      <c r="VA18" t="e">
        <v>#N/A</v>
      </c>
      <c r="VB18" t="e">
        <v>#N/A</v>
      </c>
      <c r="VC18" s="38" t="e">
        <v>#N/A</v>
      </c>
      <c r="VD18" t="e">
        <v>#N/A</v>
      </c>
      <c r="VE18" t="e">
        <v>#N/A</v>
      </c>
      <c r="VF18" t="e">
        <v>#N/A</v>
      </c>
      <c r="VG18" t="e">
        <v>#N/A</v>
      </c>
      <c r="VH18" t="e">
        <v>#N/A</v>
      </c>
      <c r="VI18" t="e">
        <v>#N/A</v>
      </c>
      <c r="VJ18" t="e">
        <v>#N/A</v>
      </c>
      <c r="VK18" t="e">
        <v>#N/A</v>
      </c>
      <c r="VL18" t="e">
        <v>#N/A</v>
      </c>
      <c r="VM18" t="e">
        <v>#N/A</v>
      </c>
      <c r="VN18" t="e">
        <v>#N/A</v>
      </c>
      <c r="VO18" s="106"/>
      <c r="VP18" s="175"/>
      <c r="VQ18" t="s">
        <v>2364</v>
      </c>
      <c r="VR18" t="s">
        <v>2731</v>
      </c>
      <c r="VS18" s="106" t="s">
        <v>2692</v>
      </c>
      <c r="VU18" s="1" t="e">
        <v>#N/A</v>
      </c>
      <c r="VV18" s="1" t="e">
        <v>#N/A</v>
      </c>
      <c r="VW18" s="1" t="e">
        <v>#N/A</v>
      </c>
      <c r="VX18" s="1" t="e">
        <v>#N/A</v>
      </c>
      <c r="VY18" t="e">
        <v>#N/A</v>
      </c>
      <c r="VZ18" t="e">
        <v>#N/A</v>
      </c>
      <c r="WA18" t="e">
        <v>#N/A</v>
      </c>
      <c r="WB18" t="e">
        <v>#N/A</v>
      </c>
      <c r="WC18" t="e">
        <v>#N/A</v>
      </c>
      <c r="WD18" t="e">
        <v>#N/A</v>
      </c>
      <c r="WE18" s="38" t="e">
        <v>#N/A</v>
      </c>
      <c r="WF18" t="e">
        <v>#N/A</v>
      </c>
      <c r="WG18" t="e">
        <v>#N/A</v>
      </c>
      <c r="WH18" t="e">
        <v>#N/A</v>
      </c>
      <c r="WI18" t="e">
        <v>#N/A</v>
      </c>
      <c r="WJ18" t="e">
        <v>#N/A</v>
      </c>
      <c r="WK18" t="e">
        <v>#N/A</v>
      </c>
      <c r="WL18" t="e">
        <v>#N/A</v>
      </c>
      <c r="WM18" t="e">
        <v>#N/A</v>
      </c>
      <c r="WN18" t="e">
        <v>#N/A</v>
      </c>
      <c r="WO18" t="e">
        <v>#N/A</v>
      </c>
      <c r="WP18" t="e">
        <v>#N/A</v>
      </c>
      <c r="WQ18" s="106"/>
      <c r="WR18" s="175"/>
      <c r="WS18" t="s">
        <v>2364</v>
      </c>
      <c r="WT18" t="s">
        <v>2731</v>
      </c>
      <c r="WU18" s="106" t="s">
        <v>2692</v>
      </c>
      <c r="WW18" s="1" t="e">
        <v>#N/A</v>
      </c>
      <c r="WX18" s="1" t="e">
        <v>#N/A</v>
      </c>
      <c r="WY18" s="1" t="e">
        <v>#N/A</v>
      </c>
      <c r="WZ18" s="1" t="e">
        <v>#N/A</v>
      </c>
      <c r="XA18" t="e">
        <v>#N/A</v>
      </c>
      <c r="XB18" t="e">
        <v>#N/A</v>
      </c>
      <c r="XC18" t="e">
        <v>#N/A</v>
      </c>
      <c r="XD18" t="e">
        <v>#N/A</v>
      </c>
      <c r="XE18" t="e">
        <v>#N/A</v>
      </c>
      <c r="XF18" t="e">
        <v>#N/A</v>
      </c>
      <c r="XG18" s="38" t="e">
        <v>#N/A</v>
      </c>
      <c r="XH18" t="e">
        <v>#N/A</v>
      </c>
      <c r="XI18" t="e">
        <v>#N/A</v>
      </c>
      <c r="XJ18" t="e">
        <v>#N/A</v>
      </c>
      <c r="XK18" t="e">
        <v>#N/A</v>
      </c>
      <c r="XL18" t="e">
        <v>#N/A</v>
      </c>
      <c r="XM18" t="e">
        <v>#N/A</v>
      </c>
      <c r="XN18" t="e">
        <v>#N/A</v>
      </c>
      <c r="XO18" t="e">
        <v>#N/A</v>
      </c>
      <c r="XP18" t="e">
        <v>#N/A</v>
      </c>
      <c r="XQ18" t="e">
        <v>#N/A</v>
      </c>
      <c r="XR18" t="e">
        <v>#N/A</v>
      </c>
      <c r="XS18" s="106"/>
      <c r="XT18" s="175"/>
      <c r="XU18" t="s">
        <v>2364</v>
      </c>
      <c r="XV18" t="s">
        <v>2731</v>
      </c>
      <c r="XW18" s="106" t="s">
        <v>2692</v>
      </c>
      <c r="XY18" s="1" t="e">
        <v>#N/A</v>
      </c>
      <c r="XZ18" s="1" t="e">
        <v>#N/A</v>
      </c>
      <c r="YA18" s="1" t="e">
        <v>#N/A</v>
      </c>
      <c r="YB18" s="1" t="e">
        <v>#N/A</v>
      </c>
      <c r="YC18" t="e">
        <v>#N/A</v>
      </c>
      <c r="YD18" t="e">
        <v>#N/A</v>
      </c>
      <c r="YE18" t="e">
        <v>#N/A</v>
      </c>
      <c r="YF18" t="e">
        <v>#N/A</v>
      </c>
      <c r="YG18" t="e">
        <v>#N/A</v>
      </c>
      <c r="YH18" t="e">
        <v>#N/A</v>
      </c>
      <c r="YI18" s="38" t="e">
        <v>#N/A</v>
      </c>
      <c r="YJ18" t="e">
        <v>#N/A</v>
      </c>
      <c r="YK18" t="e">
        <v>#N/A</v>
      </c>
      <c r="YL18" t="e">
        <v>#N/A</v>
      </c>
      <c r="YM18" t="e">
        <v>#N/A</v>
      </c>
      <c r="YN18" t="e">
        <v>#N/A</v>
      </c>
      <c r="YO18" t="e">
        <v>#N/A</v>
      </c>
      <c r="YP18" t="e">
        <v>#N/A</v>
      </c>
      <c r="YQ18" t="e">
        <v>#N/A</v>
      </c>
      <c r="YR18" t="e">
        <v>#N/A</v>
      </c>
      <c r="YS18" t="e">
        <v>#N/A</v>
      </c>
      <c r="YT18" t="e">
        <v>#N/A</v>
      </c>
      <c r="YU18" s="106"/>
      <c r="YV18" s="175"/>
      <c r="YW18" t="s">
        <v>2364</v>
      </c>
      <c r="YX18" t="s">
        <v>2731</v>
      </c>
      <c r="YY18" s="106" t="s">
        <v>2692</v>
      </c>
      <c r="ZA18" s="1" t="e">
        <v>#N/A</v>
      </c>
      <c r="ZB18" s="1" t="e">
        <v>#N/A</v>
      </c>
      <c r="ZC18" s="1" t="e">
        <v>#N/A</v>
      </c>
      <c r="ZD18" s="1" t="e">
        <v>#N/A</v>
      </c>
      <c r="ZE18" t="e">
        <v>#N/A</v>
      </c>
      <c r="ZF18" t="e">
        <v>#N/A</v>
      </c>
      <c r="ZG18" t="e">
        <v>#N/A</v>
      </c>
      <c r="ZH18" t="e">
        <v>#N/A</v>
      </c>
      <c r="ZI18" t="e">
        <v>#N/A</v>
      </c>
      <c r="ZJ18" t="e">
        <v>#N/A</v>
      </c>
      <c r="ZK18" s="38" t="e">
        <v>#N/A</v>
      </c>
      <c r="ZL18" t="e">
        <v>#N/A</v>
      </c>
      <c r="ZM18" t="e">
        <v>#N/A</v>
      </c>
      <c r="ZN18" t="e">
        <v>#N/A</v>
      </c>
      <c r="ZO18" t="e">
        <v>#N/A</v>
      </c>
      <c r="ZP18" t="e">
        <v>#N/A</v>
      </c>
      <c r="ZQ18" t="e">
        <v>#N/A</v>
      </c>
      <c r="ZR18" t="e">
        <v>#N/A</v>
      </c>
      <c r="ZS18" t="e">
        <v>#N/A</v>
      </c>
      <c r="ZT18" t="e">
        <v>#N/A</v>
      </c>
      <c r="ZU18" t="e">
        <v>#N/A</v>
      </c>
      <c r="ZV18" t="e">
        <v>#N/A</v>
      </c>
      <c r="ZW18" s="106"/>
      <c r="ZX18" s="175"/>
      <c r="ZY18" t="s">
        <v>2364</v>
      </c>
      <c r="ZZ18" t="s">
        <v>2731</v>
      </c>
      <c r="AAA18" s="106" t="s">
        <v>2692</v>
      </c>
      <c r="AAC18" s="1" t="e">
        <v>#N/A</v>
      </c>
      <c r="AAD18" s="1" t="e">
        <v>#N/A</v>
      </c>
      <c r="AAE18" s="1" t="e">
        <v>#N/A</v>
      </c>
      <c r="AAF18" s="1" t="e">
        <v>#N/A</v>
      </c>
      <c r="AAG18" t="e">
        <v>#N/A</v>
      </c>
      <c r="AAH18" t="e">
        <v>#N/A</v>
      </c>
      <c r="AAI18" t="e">
        <v>#N/A</v>
      </c>
      <c r="AAJ18" t="e">
        <v>#N/A</v>
      </c>
      <c r="AAK18" t="e">
        <v>#N/A</v>
      </c>
      <c r="AAL18" t="e">
        <v>#N/A</v>
      </c>
      <c r="AAM18" s="38" t="e">
        <v>#N/A</v>
      </c>
      <c r="AAN18" t="e">
        <v>#N/A</v>
      </c>
      <c r="AAO18" t="e">
        <v>#N/A</v>
      </c>
      <c r="AAP18" t="e">
        <v>#N/A</v>
      </c>
      <c r="AAQ18" t="e">
        <v>#N/A</v>
      </c>
      <c r="AAR18" t="e">
        <v>#N/A</v>
      </c>
      <c r="AAS18" t="e">
        <v>#N/A</v>
      </c>
      <c r="AAT18" t="e">
        <v>#N/A</v>
      </c>
      <c r="AAU18" t="e">
        <v>#N/A</v>
      </c>
      <c r="AAV18" t="e">
        <v>#N/A</v>
      </c>
      <c r="AAW18" t="e">
        <v>#N/A</v>
      </c>
      <c r="AAX18" t="e">
        <v>#N/A</v>
      </c>
      <c r="AAY18" s="106"/>
      <c r="AAZ18" s="175"/>
      <c r="ABA18" t="s">
        <v>2364</v>
      </c>
      <c r="ABB18" t="s">
        <v>2731</v>
      </c>
      <c r="ABC18" s="106" t="s">
        <v>2692</v>
      </c>
      <c r="ABE18" s="1" t="e">
        <v>#N/A</v>
      </c>
      <c r="ABF18" s="1" t="e">
        <v>#N/A</v>
      </c>
      <c r="ABG18" s="1" t="e">
        <v>#N/A</v>
      </c>
      <c r="ABH18" s="1" t="e">
        <v>#N/A</v>
      </c>
      <c r="ABI18" t="e">
        <v>#N/A</v>
      </c>
      <c r="ABJ18" t="e">
        <v>#N/A</v>
      </c>
      <c r="ABK18" t="e">
        <v>#N/A</v>
      </c>
      <c r="ABL18" t="e">
        <v>#N/A</v>
      </c>
      <c r="ABM18" t="e">
        <v>#N/A</v>
      </c>
      <c r="ABN18" t="e">
        <v>#N/A</v>
      </c>
      <c r="ABO18" s="38" t="e">
        <v>#N/A</v>
      </c>
      <c r="ABP18" t="e">
        <v>#N/A</v>
      </c>
      <c r="ABQ18" t="e">
        <v>#N/A</v>
      </c>
      <c r="ABR18" t="e">
        <v>#N/A</v>
      </c>
      <c r="ABS18" t="e">
        <v>#N/A</v>
      </c>
      <c r="ABT18" t="e">
        <v>#N/A</v>
      </c>
      <c r="ABU18" t="e">
        <v>#N/A</v>
      </c>
      <c r="ABV18" t="e">
        <v>#N/A</v>
      </c>
      <c r="ABW18" t="e">
        <v>#N/A</v>
      </c>
      <c r="ABX18" t="e">
        <v>#N/A</v>
      </c>
      <c r="ABY18" t="e">
        <v>#N/A</v>
      </c>
      <c r="ABZ18" t="e">
        <v>#N/A</v>
      </c>
      <c r="ACA18" s="106"/>
      <c r="ACB18" s="175"/>
    </row>
    <row r="19" spans="1:756">
      <c r="A19" t="s">
        <v>2367</v>
      </c>
      <c r="B19" s="170" t="s">
        <v>2736</v>
      </c>
      <c r="C19" s="106" t="s">
        <v>2692</v>
      </c>
      <c r="E19" s="1">
        <v>0.28319444444444447</v>
      </c>
      <c r="F19" s="1">
        <v>0.170625</v>
      </c>
      <c r="G19" s="1">
        <v>5.5115740740740743E-2</v>
      </c>
      <c r="H19" s="1">
        <v>5.7442129629629628E-2</v>
      </c>
      <c r="I19">
        <v>129</v>
      </c>
      <c r="J19">
        <v>124</v>
      </c>
      <c r="K19">
        <v>253</v>
      </c>
      <c r="L19">
        <v>551</v>
      </c>
      <c r="M19">
        <v>228</v>
      </c>
      <c r="N19">
        <v>89</v>
      </c>
      <c r="O19">
        <v>868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106">
        <v>2400</v>
      </c>
      <c r="AB19" s="175">
        <f t="shared" si="0"/>
        <v>36.166666666666671</v>
      </c>
      <c r="AC19" t="s">
        <v>2367</v>
      </c>
      <c r="AD19" s="170" t="s">
        <v>2736</v>
      </c>
      <c r="AE19" s="106" t="s">
        <v>2692</v>
      </c>
      <c r="AG19" s="1">
        <v>0.16312499999999999</v>
      </c>
      <c r="AH19" s="1">
        <v>0.11310185185185184</v>
      </c>
      <c r="AI19" s="1">
        <v>2.0601851851851853E-3</v>
      </c>
      <c r="AJ19" s="1">
        <v>4.7951388888888891E-2</v>
      </c>
      <c r="AK19">
        <v>207</v>
      </c>
      <c r="AL19">
        <v>71</v>
      </c>
      <c r="AM19">
        <v>278</v>
      </c>
      <c r="AN19">
        <v>505</v>
      </c>
      <c r="AO19">
        <v>96</v>
      </c>
      <c r="AP19">
        <v>35</v>
      </c>
      <c r="AQ19">
        <v>636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06"/>
      <c r="BD19" s="175"/>
      <c r="BE19" t="s">
        <v>2367</v>
      </c>
      <c r="BF19" s="170" t="s">
        <v>2736</v>
      </c>
      <c r="BG19" s="106" t="s">
        <v>2692</v>
      </c>
      <c r="BI19" s="1">
        <v>0.35856481481481484</v>
      </c>
      <c r="BJ19" s="1">
        <v>0.20061342592592593</v>
      </c>
      <c r="BK19" s="1">
        <v>6.9548611111111117E-2</v>
      </c>
      <c r="BL19" s="1">
        <v>8.8402777777777775E-2</v>
      </c>
      <c r="BM19">
        <v>338</v>
      </c>
      <c r="BN19">
        <v>221</v>
      </c>
      <c r="BO19">
        <v>559</v>
      </c>
      <c r="BP19">
        <v>1555</v>
      </c>
      <c r="BQ19">
        <v>263</v>
      </c>
      <c r="BR19">
        <v>169</v>
      </c>
      <c r="BS19">
        <v>1987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 s="106">
        <v>2400</v>
      </c>
      <c r="CF19" s="175">
        <f t="shared" si="102"/>
        <v>82.791666666666657</v>
      </c>
      <c r="CG19" t="s">
        <v>2367</v>
      </c>
      <c r="CH19" s="170" t="s">
        <v>2737</v>
      </c>
      <c r="CI19" s="106" t="s">
        <v>2692</v>
      </c>
      <c r="CK19" s="1">
        <v>0.11461805555555556</v>
      </c>
      <c r="CL19" s="1">
        <v>9.4108796296296301E-2</v>
      </c>
      <c r="CM19" s="1">
        <v>3.8541666666666668E-3</v>
      </c>
      <c r="CN19" s="1">
        <v>1.6643518518518519E-2</v>
      </c>
      <c r="CO19">
        <v>58</v>
      </c>
      <c r="CP19">
        <v>77</v>
      </c>
      <c r="CQ19">
        <v>135</v>
      </c>
      <c r="CR19">
        <v>729</v>
      </c>
      <c r="CS19">
        <v>169</v>
      </c>
      <c r="CT19">
        <v>103</v>
      </c>
      <c r="CU19">
        <v>1001</v>
      </c>
      <c r="CV19">
        <v>0</v>
      </c>
      <c r="CW19">
        <v>0</v>
      </c>
      <c r="CX19">
        <v>0</v>
      </c>
      <c r="CY19">
        <v>3</v>
      </c>
      <c r="CZ19">
        <v>0</v>
      </c>
      <c r="DA19">
        <v>3</v>
      </c>
      <c r="DB19">
        <v>69</v>
      </c>
      <c r="DC19">
        <v>0</v>
      </c>
      <c r="DD19">
        <v>0</v>
      </c>
      <c r="DE19">
        <v>69</v>
      </c>
      <c r="DF19">
        <v>100</v>
      </c>
      <c r="DG19" s="106">
        <v>823</v>
      </c>
      <c r="DH19" s="175">
        <f t="shared" si="103"/>
        <v>121.62818955042528</v>
      </c>
      <c r="DI19" t="s">
        <v>2367</v>
      </c>
      <c r="DJ19" s="170" t="s">
        <v>2737</v>
      </c>
      <c r="DK19" s="106" t="s">
        <v>2692</v>
      </c>
      <c r="DM19" s="1">
        <v>0.16839120370370372</v>
      </c>
      <c r="DN19" s="1">
        <v>0.10387731481481481</v>
      </c>
      <c r="DO19" s="1">
        <v>1.982638888888889E-2</v>
      </c>
      <c r="DP19" s="1">
        <v>4.4687499999999998E-2</v>
      </c>
      <c r="DQ19">
        <v>142</v>
      </c>
      <c r="DR19">
        <v>94</v>
      </c>
      <c r="DS19">
        <v>236</v>
      </c>
      <c r="DT19">
        <v>574</v>
      </c>
      <c r="DU19">
        <v>87</v>
      </c>
      <c r="DV19">
        <v>122</v>
      </c>
      <c r="DW19">
        <v>783</v>
      </c>
      <c r="DX19">
        <v>0</v>
      </c>
      <c r="DY19">
        <v>0</v>
      </c>
      <c r="DZ19">
        <v>0</v>
      </c>
      <c r="EA19">
        <v>7</v>
      </c>
      <c r="EB19">
        <v>1</v>
      </c>
      <c r="EC19">
        <v>8</v>
      </c>
      <c r="ED19">
        <v>77</v>
      </c>
      <c r="EE19">
        <v>0</v>
      </c>
      <c r="EF19">
        <v>1</v>
      </c>
      <c r="EG19">
        <v>78</v>
      </c>
      <c r="EH19">
        <v>98.72</v>
      </c>
      <c r="EI19" s="106">
        <v>823</v>
      </c>
      <c r="EJ19" s="175">
        <f t="shared" si="3"/>
        <v>95.139732685297702</v>
      </c>
      <c r="EK19" t="s">
        <v>2367</v>
      </c>
      <c r="EL19" t="s">
        <v>2731</v>
      </c>
      <c r="EM19" s="106" t="s">
        <v>2692</v>
      </c>
      <c r="EO19" s="1">
        <v>0.32489583333333333</v>
      </c>
      <c r="EP19" s="1">
        <v>0.26111111111111113</v>
      </c>
      <c r="EQ19" s="1">
        <v>3.3321759259259259E-2</v>
      </c>
      <c r="ER19" s="1">
        <v>3.0451388888888889E-2</v>
      </c>
      <c r="ES19">
        <v>138</v>
      </c>
      <c r="ET19">
        <v>118</v>
      </c>
      <c r="EU19">
        <v>256</v>
      </c>
      <c r="EV19">
        <v>2577</v>
      </c>
      <c r="EW19">
        <v>290</v>
      </c>
      <c r="EX19">
        <v>82</v>
      </c>
      <c r="EY19">
        <v>2949</v>
      </c>
      <c r="EZ19">
        <v>0</v>
      </c>
      <c r="FA19">
        <v>0</v>
      </c>
      <c r="FB19">
        <v>0</v>
      </c>
      <c r="FC19">
        <v>16</v>
      </c>
      <c r="FD19">
        <v>2</v>
      </c>
      <c r="FE19">
        <v>18</v>
      </c>
      <c r="FF19">
        <v>345</v>
      </c>
      <c r="FG19">
        <v>3</v>
      </c>
      <c r="FH19">
        <v>1</v>
      </c>
      <c r="FI19">
        <v>349</v>
      </c>
      <c r="FJ19">
        <v>98.85</v>
      </c>
      <c r="FK19" s="106">
        <v>3200</v>
      </c>
      <c r="FL19" s="175">
        <f t="shared" si="4"/>
        <v>92.15625</v>
      </c>
      <c r="FM19" t="s">
        <v>2367</v>
      </c>
      <c r="FN19" t="s">
        <v>2731</v>
      </c>
      <c r="FO19" s="106" t="s">
        <v>2692</v>
      </c>
      <c r="FQ19" s="1">
        <v>0.29015046296296299</v>
      </c>
      <c r="FR19" s="1">
        <v>0.1820023148148148</v>
      </c>
      <c r="FS19" s="1">
        <v>6.0590277777777778E-2</v>
      </c>
      <c r="FT19" s="1">
        <v>4.7546296296296302E-2</v>
      </c>
      <c r="FU19">
        <v>59</v>
      </c>
      <c r="FV19">
        <v>61</v>
      </c>
      <c r="FW19">
        <v>120</v>
      </c>
      <c r="FX19">
        <v>1589</v>
      </c>
      <c r="FY19">
        <v>352</v>
      </c>
      <c r="FZ19">
        <v>86</v>
      </c>
      <c r="GA19">
        <v>2027</v>
      </c>
      <c r="GB19">
        <v>0</v>
      </c>
      <c r="GC19">
        <v>0</v>
      </c>
      <c r="GD19">
        <v>0</v>
      </c>
      <c r="GE19">
        <v>14</v>
      </c>
      <c r="GF19">
        <v>0</v>
      </c>
      <c r="GG19">
        <v>14</v>
      </c>
      <c r="GH19">
        <v>126</v>
      </c>
      <c r="GI19">
        <v>0</v>
      </c>
      <c r="GJ19">
        <v>0</v>
      </c>
      <c r="GK19">
        <v>126</v>
      </c>
      <c r="GL19">
        <v>100</v>
      </c>
      <c r="GM19" s="106">
        <v>3200</v>
      </c>
      <c r="GN19" s="175">
        <f t="shared" ref="GN19" si="104">GA19/GM19*100</f>
        <v>63.34375</v>
      </c>
      <c r="GO19" t="s">
        <v>2367</v>
      </c>
      <c r="GP19" t="s">
        <v>2731</v>
      </c>
      <c r="GQ19" s="106" t="s">
        <v>2692</v>
      </c>
      <c r="GS19" s="1">
        <v>0.16175925925925924</v>
      </c>
      <c r="GT19" s="1">
        <v>0.10913194444444445</v>
      </c>
      <c r="GU19" s="1">
        <v>1.3287037037037036E-2</v>
      </c>
      <c r="GV19" s="1">
        <v>3.9328703703703706E-2</v>
      </c>
      <c r="GW19">
        <v>120</v>
      </c>
      <c r="GX19">
        <v>41</v>
      </c>
      <c r="GY19">
        <v>161</v>
      </c>
      <c r="GZ19">
        <v>894</v>
      </c>
      <c r="HA19">
        <v>77</v>
      </c>
      <c r="HB19">
        <v>33</v>
      </c>
      <c r="HC19">
        <v>1004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 s="106">
        <v>3200</v>
      </c>
      <c r="HP19" s="175">
        <f t="shared" ref="HP19" si="105">HC19/HO19*100</f>
        <v>31.374999999999996</v>
      </c>
      <c r="HQ19" t="s">
        <v>2367</v>
      </c>
      <c r="HR19" t="s">
        <v>2731</v>
      </c>
      <c r="HS19" s="106" t="s">
        <v>2692</v>
      </c>
      <c r="HU19" s="1">
        <v>0.55758101851851849</v>
      </c>
      <c r="HV19" s="1">
        <v>0.29549768518518521</v>
      </c>
      <c r="HW19" s="1">
        <v>0.16755787037037037</v>
      </c>
      <c r="HX19" s="1">
        <v>9.4513888888888897E-2</v>
      </c>
      <c r="HY19">
        <v>322</v>
      </c>
      <c r="HZ19">
        <v>163</v>
      </c>
      <c r="IA19">
        <v>485</v>
      </c>
      <c r="IB19">
        <v>2771</v>
      </c>
      <c r="IC19">
        <v>352</v>
      </c>
      <c r="ID19">
        <v>97</v>
      </c>
      <c r="IE19">
        <v>3220</v>
      </c>
      <c r="IF19">
        <v>0</v>
      </c>
      <c r="IG19">
        <v>0</v>
      </c>
      <c r="IH19">
        <v>0</v>
      </c>
      <c r="II19">
        <v>2</v>
      </c>
      <c r="IJ19">
        <v>0</v>
      </c>
      <c r="IK19">
        <v>2</v>
      </c>
      <c r="IL19">
        <v>102</v>
      </c>
      <c r="IM19">
        <v>0</v>
      </c>
      <c r="IN19">
        <v>0</v>
      </c>
      <c r="IO19">
        <v>102</v>
      </c>
      <c r="IP19">
        <v>100</v>
      </c>
      <c r="IQ19" s="106">
        <v>3200</v>
      </c>
      <c r="IR19" s="175">
        <f t="shared" ref="IR19" si="106">IE19/IQ19*100</f>
        <v>100.62500000000001</v>
      </c>
      <c r="IS19" t="s">
        <v>2367</v>
      </c>
      <c r="IT19" t="s">
        <v>2731</v>
      </c>
      <c r="IU19" s="106" t="s">
        <v>2692</v>
      </c>
      <c r="IW19" s="1">
        <v>0.53704861111111113</v>
      </c>
      <c r="IX19" s="1">
        <v>0.31145833333333334</v>
      </c>
      <c r="IY19" s="1">
        <v>0.14155092592592591</v>
      </c>
      <c r="IZ19" s="1">
        <v>8.4027777777777771E-2</v>
      </c>
      <c r="JA19">
        <v>324</v>
      </c>
      <c r="JB19">
        <v>199</v>
      </c>
      <c r="JC19">
        <v>523</v>
      </c>
      <c r="JD19">
        <v>3351</v>
      </c>
      <c r="JE19">
        <v>447</v>
      </c>
      <c r="JF19">
        <v>89</v>
      </c>
      <c r="JG19" s="38">
        <v>3887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 s="106">
        <v>3200</v>
      </c>
      <c r="JT19" s="175">
        <f t="shared" ref="JT19" si="107">JG19/JS19*100</f>
        <v>121.46874999999999</v>
      </c>
      <c r="JU19" t="s">
        <v>2367</v>
      </c>
      <c r="JV19" t="s">
        <v>2731</v>
      </c>
      <c r="JW19" s="106" t="s">
        <v>2692</v>
      </c>
      <c r="JY19" s="1">
        <v>0.73557870370370371</v>
      </c>
      <c r="JZ19" s="1">
        <v>0.551875</v>
      </c>
      <c r="KA19" s="1">
        <v>0.21613425925925925</v>
      </c>
      <c r="KB19" s="1">
        <v>0.1837037037037037</v>
      </c>
      <c r="KC19">
        <v>621</v>
      </c>
      <c r="KD19">
        <v>345</v>
      </c>
      <c r="KE19">
        <v>966</v>
      </c>
      <c r="KF19">
        <v>6419</v>
      </c>
      <c r="KG19">
        <v>667</v>
      </c>
      <c r="KH19">
        <v>142</v>
      </c>
      <c r="KI19" s="38">
        <v>7228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 s="106">
        <v>3200</v>
      </c>
      <c r="KV19" s="175">
        <f t="shared" ref="KV19" si="108">KI19/KU19*100</f>
        <v>225.875</v>
      </c>
      <c r="KW19" t="s">
        <v>2367</v>
      </c>
      <c r="KX19" t="s">
        <v>2731</v>
      </c>
      <c r="KY19" s="106" t="s">
        <v>2692</v>
      </c>
      <c r="LA19" s="1">
        <v>0.40488425925925925</v>
      </c>
      <c r="LB19" s="1">
        <v>0.22005787037037036</v>
      </c>
      <c r="LC19" s="1">
        <v>8.8287037037037039E-2</v>
      </c>
      <c r="LD19" s="1">
        <v>9.6527777777777768E-2</v>
      </c>
      <c r="LE19">
        <v>472</v>
      </c>
      <c r="LF19">
        <v>191</v>
      </c>
      <c r="LG19">
        <v>663</v>
      </c>
      <c r="LH19">
        <v>3956</v>
      </c>
      <c r="LI19">
        <v>249</v>
      </c>
      <c r="LJ19">
        <v>87</v>
      </c>
      <c r="LK19" s="38">
        <v>4292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 s="106">
        <v>3200</v>
      </c>
      <c r="LX19" s="175">
        <f t="shared" ref="LX19" si="109">LK19/LW19*100</f>
        <v>134.125</v>
      </c>
      <c r="LY19" t="s">
        <v>2367</v>
      </c>
      <c r="LZ19" t="s">
        <v>2731</v>
      </c>
      <c r="MA19" s="106" t="s">
        <v>2692</v>
      </c>
      <c r="MC19" s="1">
        <v>0.38873842592592595</v>
      </c>
      <c r="MD19" s="1">
        <v>0.24010416666666667</v>
      </c>
      <c r="ME19" s="1">
        <v>8.6793981481481486E-2</v>
      </c>
      <c r="MF19" s="1">
        <v>6.1828703703703712E-2</v>
      </c>
      <c r="MG19">
        <v>240</v>
      </c>
      <c r="MH19">
        <v>122</v>
      </c>
      <c r="MI19">
        <v>362</v>
      </c>
      <c r="MJ19">
        <v>3434</v>
      </c>
      <c r="MK19">
        <v>407</v>
      </c>
      <c r="ML19">
        <v>62</v>
      </c>
      <c r="MM19" s="38">
        <v>3903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 s="106">
        <v>3200</v>
      </c>
      <c r="MZ19" s="175">
        <f t="shared" ref="MZ19" si="110">MM19/MY19*100</f>
        <v>121.96875</v>
      </c>
      <c r="NA19" t="s">
        <v>2367</v>
      </c>
      <c r="NB19" t="s">
        <v>2731</v>
      </c>
      <c r="NC19" s="106" t="s">
        <v>2692</v>
      </c>
      <c r="NE19" s="1">
        <v>0.39067129629629632</v>
      </c>
      <c r="NF19" s="1">
        <v>0.2542476851851852</v>
      </c>
      <c r="NG19" s="1">
        <v>8.2013888888888886E-2</v>
      </c>
      <c r="NH19" s="1">
        <v>5.4398148148148147E-2</v>
      </c>
      <c r="NI19">
        <v>132</v>
      </c>
      <c r="NJ19">
        <v>122</v>
      </c>
      <c r="NK19">
        <v>254</v>
      </c>
      <c r="NL19">
        <v>3446</v>
      </c>
      <c r="NM19">
        <v>349</v>
      </c>
      <c r="NN19">
        <v>57</v>
      </c>
      <c r="NO19" s="38">
        <v>3852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 s="106">
        <v>3200</v>
      </c>
      <c r="OB19" s="175">
        <f t="shared" ref="OB19" si="111">NO19/OA19*100</f>
        <v>120.37500000000001</v>
      </c>
      <c r="OC19" t="s">
        <v>2367</v>
      </c>
      <c r="OD19" t="s">
        <v>2731</v>
      </c>
      <c r="OE19" s="106" t="s">
        <v>2692</v>
      </c>
      <c r="OG19" s="1">
        <v>0.46157407407407408</v>
      </c>
      <c r="OH19" s="1">
        <v>0.26983796296296297</v>
      </c>
      <c r="OI19" s="1">
        <v>9.6527777777777768E-2</v>
      </c>
      <c r="OJ19" s="1">
        <v>9.5196759259259259E-2</v>
      </c>
      <c r="OK19">
        <v>141</v>
      </c>
      <c r="OL19">
        <v>120</v>
      </c>
      <c r="OM19">
        <v>261</v>
      </c>
      <c r="ON19">
        <v>3194</v>
      </c>
      <c r="OO19">
        <v>387</v>
      </c>
      <c r="OP19">
        <v>39</v>
      </c>
      <c r="OQ19" s="38">
        <v>3620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 s="106">
        <v>3200</v>
      </c>
      <c r="PD19" s="175">
        <f t="shared" ref="PD19" si="112">OQ19/PC19*100</f>
        <v>113.12500000000001</v>
      </c>
      <c r="PE19" t="s">
        <v>2367</v>
      </c>
      <c r="PF19" t="s">
        <v>2731</v>
      </c>
      <c r="PG19" s="106" t="s">
        <v>2692</v>
      </c>
      <c r="PI19" s="1">
        <v>0.21547453703703703</v>
      </c>
      <c r="PJ19" s="1">
        <v>0.13787037037037037</v>
      </c>
      <c r="PK19" s="1">
        <v>3.771990740740741E-2</v>
      </c>
      <c r="PL19" s="1">
        <v>3.9872685185185185E-2</v>
      </c>
      <c r="PM19">
        <v>310</v>
      </c>
      <c r="PN19">
        <v>79</v>
      </c>
      <c r="PO19">
        <v>389</v>
      </c>
      <c r="PP19">
        <v>2527</v>
      </c>
      <c r="PQ19">
        <v>144</v>
      </c>
      <c r="PR19">
        <v>18</v>
      </c>
      <c r="PS19" s="38">
        <v>2689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 s="106">
        <v>3200</v>
      </c>
      <c r="QF19" s="175">
        <f t="shared" ref="QF19" si="113">PS19/QE19*100</f>
        <v>84.03125</v>
      </c>
      <c r="QG19" t="s">
        <v>2367</v>
      </c>
      <c r="QH19" t="s">
        <v>2731</v>
      </c>
      <c r="QI19" s="106" t="s">
        <v>2692</v>
      </c>
      <c r="QK19" s="1">
        <v>0.17775462962962962</v>
      </c>
      <c r="QL19" s="1">
        <v>0.13787037037037037</v>
      </c>
      <c r="QM19" s="1">
        <v>3.771990740740741E-2</v>
      </c>
      <c r="QN19" s="1">
        <v>3.9872685185185185E-2</v>
      </c>
      <c r="QO19">
        <v>310</v>
      </c>
      <c r="QP19">
        <v>79</v>
      </c>
      <c r="QQ19">
        <v>389</v>
      </c>
      <c r="QR19">
        <v>2527</v>
      </c>
      <c r="QS19">
        <v>144</v>
      </c>
      <c r="QT19">
        <v>18</v>
      </c>
      <c r="QU19" s="38">
        <v>2689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 s="106">
        <v>3200</v>
      </c>
      <c r="RH19" s="175">
        <f t="shared" ref="RH19" si="114">QU19/RG19*100</f>
        <v>84.03125</v>
      </c>
      <c r="RI19" t="s">
        <v>2367</v>
      </c>
      <c r="RJ19" t="s">
        <v>2731</v>
      </c>
      <c r="RK19" s="106" t="s">
        <v>2692</v>
      </c>
      <c r="RM19" s="1">
        <v>0.10608796296296297</v>
      </c>
      <c r="RN19" s="1">
        <v>5.5162037037037037E-2</v>
      </c>
      <c r="RO19" s="1">
        <v>2.3159722222222224E-2</v>
      </c>
      <c r="RP19" s="1">
        <v>2.7754629629629629E-2</v>
      </c>
      <c r="RQ19">
        <v>106</v>
      </c>
      <c r="RR19">
        <v>34</v>
      </c>
      <c r="RS19">
        <v>140</v>
      </c>
      <c r="RT19">
        <v>800</v>
      </c>
      <c r="RU19">
        <v>73</v>
      </c>
      <c r="RV19">
        <v>8</v>
      </c>
      <c r="RW19" s="38">
        <v>881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 s="106"/>
      <c r="SJ19" s="175" t="e">
        <f t="shared" ref="SJ19" si="115">RW19/SI19*100</f>
        <v>#DIV/0!</v>
      </c>
      <c r="SK19" t="s">
        <v>2367</v>
      </c>
      <c r="SL19" t="s">
        <v>2731</v>
      </c>
      <c r="SM19" s="106" t="s">
        <v>2692</v>
      </c>
      <c r="SO19" s="1">
        <v>0</v>
      </c>
      <c r="SP19" s="1">
        <v>0</v>
      </c>
      <c r="SQ19" s="1">
        <v>0</v>
      </c>
      <c r="SR19" s="1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 s="38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 s="106"/>
      <c r="TL19" s="175"/>
      <c r="TM19" t="s">
        <v>2367</v>
      </c>
      <c r="TN19" t="s">
        <v>2731</v>
      </c>
      <c r="TO19" s="106" t="s">
        <v>2692</v>
      </c>
      <c r="TQ19" s="1">
        <v>0</v>
      </c>
      <c r="TR19" s="1">
        <v>0</v>
      </c>
      <c r="TS19" s="1">
        <v>0</v>
      </c>
      <c r="TT19" s="1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 s="38">
        <v>0</v>
      </c>
      <c r="UB19">
        <v>0</v>
      </c>
      <c r="UC19">
        <v>0</v>
      </c>
      <c r="UD19">
        <v>0</v>
      </c>
      <c r="UE19">
        <v>1</v>
      </c>
      <c r="UF19">
        <v>1</v>
      </c>
      <c r="UG19">
        <v>2</v>
      </c>
      <c r="UH19">
        <v>41</v>
      </c>
      <c r="UI19">
        <v>2</v>
      </c>
      <c r="UJ19">
        <v>0</v>
      </c>
      <c r="UK19">
        <v>43</v>
      </c>
      <c r="UL19">
        <v>95.35</v>
      </c>
      <c r="UM19" s="106">
        <v>3200</v>
      </c>
      <c r="UN19" s="175">
        <f t="shared" ref="UN19" si="116">UA19/UM19*100</f>
        <v>0</v>
      </c>
      <c r="UO19" t="s">
        <v>2367</v>
      </c>
      <c r="UP19" t="s">
        <v>2731</v>
      </c>
      <c r="UQ19" s="106" t="s">
        <v>2692</v>
      </c>
      <c r="US19" s="1">
        <v>0</v>
      </c>
      <c r="UT19" s="1">
        <v>0</v>
      </c>
      <c r="UU19" s="1">
        <v>0</v>
      </c>
      <c r="UV19" s="1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 s="38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 s="106">
        <v>3200</v>
      </c>
      <c r="VP19" s="175">
        <f t="shared" ref="VP19" si="117">VC19/VO19*100</f>
        <v>0</v>
      </c>
      <c r="VQ19" t="s">
        <v>2367</v>
      </c>
      <c r="VR19" t="s">
        <v>2731</v>
      </c>
      <c r="VS19" s="106" t="s">
        <v>2692</v>
      </c>
      <c r="VU19" s="1">
        <v>0.2558333333333333</v>
      </c>
      <c r="VV19" s="1">
        <v>0.22515046296296296</v>
      </c>
      <c r="VW19" s="1">
        <v>2.4479166666666666E-2</v>
      </c>
      <c r="VX19" s="1">
        <v>3.0671296296296294E-2</v>
      </c>
      <c r="VY19">
        <v>13</v>
      </c>
      <c r="VZ19">
        <v>140</v>
      </c>
      <c r="WA19">
        <v>153</v>
      </c>
      <c r="WB19">
        <v>2708</v>
      </c>
      <c r="WC19">
        <v>644</v>
      </c>
      <c r="WD19">
        <v>156</v>
      </c>
      <c r="WE19" s="38">
        <v>3508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 s="106">
        <v>3200</v>
      </c>
      <c r="WR19" s="175">
        <f t="shared" ref="WR19" si="118">WE19/WQ19*100</f>
        <v>109.625</v>
      </c>
      <c r="WS19" t="s">
        <v>2367</v>
      </c>
      <c r="WT19" t="s">
        <v>2731</v>
      </c>
      <c r="WU19" s="106" t="s">
        <v>2692</v>
      </c>
      <c r="WW19" s="1">
        <v>0.32534722222222223</v>
      </c>
      <c r="WX19" s="1">
        <v>0.19230324074074076</v>
      </c>
      <c r="WY19" s="1">
        <v>8.0081018518518524E-2</v>
      </c>
      <c r="WZ19" s="1">
        <v>5.2962962962962962E-2</v>
      </c>
      <c r="XA19">
        <v>75</v>
      </c>
      <c r="XB19">
        <v>124</v>
      </c>
      <c r="XC19">
        <v>199</v>
      </c>
      <c r="XD19">
        <v>3142</v>
      </c>
      <c r="XE19">
        <v>374</v>
      </c>
      <c r="XF19">
        <v>153</v>
      </c>
      <c r="XG19" s="38">
        <v>3669</v>
      </c>
      <c r="XH19">
        <v>0</v>
      </c>
      <c r="XI19">
        <v>0</v>
      </c>
      <c r="XJ19">
        <v>0</v>
      </c>
      <c r="XK19">
        <v>0</v>
      </c>
      <c r="XL19">
        <v>2</v>
      </c>
      <c r="XM19">
        <v>2</v>
      </c>
      <c r="XN19">
        <v>70</v>
      </c>
      <c r="XO19">
        <v>3</v>
      </c>
      <c r="XP19">
        <v>0</v>
      </c>
      <c r="XQ19">
        <v>73</v>
      </c>
      <c r="XR19">
        <v>95.89</v>
      </c>
      <c r="XS19" s="106">
        <v>3200</v>
      </c>
      <c r="XT19" s="175">
        <f t="shared" ref="XT19" si="119">XG19/XS19*100</f>
        <v>114.65625</v>
      </c>
      <c r="XU19" t="s">
        <v>2367</v>
      </c>
      <c r="XV19" t="s">
        <v>2731</v>
      </c>
      <c r="XW19" s="106" t="s">
        <v>2692</v>
      </c>
      <c r="XY19" s="1">
        <v>0.28880787037037037</v>
      </c>
      <c r="XZ19" s="1">
        <v>0.19032407407407406</v>
      </c>
      <c r="YA19" s="1">
        <v>4.5324074074074072E-2</v>
      </c>
      <c r="YB19" s="1">
        <v>5.3148148148148146E-2</v>
      </c>
      <c r="YC19">
        <v>105</v>
      </c>
      <c r="YD19">
        <v>130</v>
      </c>
      <c r="YE19">
        <v>235</v>
      </c>
      <c r="YF19">
        <v>3165</v>
      </c>
      <c r="YG19">
        <v>352</v>
      </c>
      <c r="YH19">
        <v>93</v>
      </c>
      <c r="YI19" s="38">
        <v>3610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 s="106">
        <v>3200</v>
      </c>
      <c r="YV19" s="175">
        <f t="shared" ref="YV19" si="120">YI19/YU19*100</f>
        <v>112.8125</v>
      </c>
      <c r="YW19" t="s">
        <v>2367</v>
      </c>
      <c r="YX19" t="s">
        <v>2731</v>
      </c>
      <c r="YY19" s="106" t="s">
        <v>2692</v>
      </c>
      <c r="ZA19" s="1">
        <v>0.14812499999999998</v>
      </c>
      <c r="ZB19" s="1">
        <v>0.1320138888888889</v>
      </c>
      <c r="ZC19" s="1">
        <v>9.4444444444444445E-3</v>
      </c>
      <c r="ZD19" s="1">
        <v>6.6550925925925935E-3</v>
      </c>
      <c r="ZE19">
        <v>33</v>
      </c>
      <c r="ZF19">
        <v>94</v>
      </c>
      <c r="ZG19">
        <v>127</v>
      </c>
      <c r="ZH19">
        <v>2489</v>
      </c>
      <c r="ZI19">
        <v>340</v>
      </c>
      <c r="ZJ19">
        <v>102</v>
      </c>
      <c r="ZK19" s="38">
        <v>2931</v>
      </c>
      <c r="ZL19">
        <v>0</v>
      </c>
      <c r="ZM19">
        <v>0</v>
      </c>
      <c r="ZN19">
        <v>0</v>
      </c>
      <c r="ZO19">
        <v>0</v>
      </c>
      <c r="ZP19">
        <v>1</v>
      </c>
      <c r="ZQ19">
        <v>1</v>
      </c>
      <c r="ZR19">
        <v>51</v>
      </c>
      <c r="ZS19">
        <v>1</v>
      </c>
      <c r="ZT19">
        <v>0</v>
      </c>
      <c r="ZU19">
        <v>52</v>
      </c>
      <c r="ZV19">
        <v>98.08</v>
      </c>
      <c r="ZW19" s="106">
        <v>2400</v>
      </c>
      <c r="ZX19" s="175">
        <f t="shared" ref="ZX19" si="121">ZK19/ZW19*100</f>
        <v>122.125</v>
      </c>
      <c r="ZY19" t="s">
        <v>2367</v>
      </c>
      <c r="ZZ19" t="s">
        <v>2731</v>
      </c>
      <c r="AAA19" s="106" t="s">
        <v>2692</v>
      </c>
      <c r="AAC19" s="1">
        <v>7.7210648148148139E-2</v>
      </c>
      <c r="AAD19" s="1">
        <v>3.7615740740740741E-2</v>
      </c>
      <c r="AAE19" s="1">
        <v>3.363425925925926E-2</v>
      </c>
      <c r="AAF19" s="1">
        <v>5.9490740740740745E-3</v>
      </c>
      <c r="AAG19">
        <v>28</v>
      </c>
      <c r="AAH19">
        <v>36</v>
      </c>
      <c r="AAI19">
        <v>64</v>
      </c>
      <c r="AAJ19">
        <v>926</v>
      </c>
      <c r="AAK19">
        <v>68</v>
      </c>
      <c r="AAL19">
        <v>18</v>
      </c>
      <c r="AAM19" s="38">
        <v>1012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 s="106">
        <v>800</v>
      </c>
      <c r="AAZ19" s="175">
        <f t="shared" ref="AAZ19" si="122">AAM19/AAY19*100</f>
        <v>126.49999999999999</v>
      </c>
      <c r="ABA19" t="s">
        <v>2367</v>
      </c>
      <c r="ABB19" t="s">
        <v>2731</v>
      </c>
      <c r="ABC19" s="106" t="s">
        <v>2692</v>
      </c>
      <c r="ABE19" s="1">
        <v>0.17894675925925926</v>
      </c>
      <c r="ABF19" s="1">
        <v>7.4548611111111107E-2</v>
      </c>
      <c r="ABG19" s="1">
        <v>7.4675925925925923E-2</v>
      </c>
      <c r="ABH19" s="1">
        <v>0.10438657407407408</v>
      </c>
      <c r="ABI19">
        <v>77</v>
      </c>
      <c r="ABJ19">
        <v>54</v>
      </c>
      <c r="ABK19">
        <v>131</v>
      </c>
      <c r="ABL19">
        <v>945</v>
      </c>
      <c r="ABM19">
        <v>159</v>
      </c>
      <c r="ABN19">
        <v>25</v>
      </c>
      <c r="ABO19" s="38">
        <v>1129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 s="106">
        <v>800</v>
      </c>
      <c r="ACB19" s="175">
        <f t="shared" ref="ACB19" si="123">ABO19/ACA19*100</f>
        <v>141.125</v>
      </c>
    </row>
    <row r="20" spans="1:756">
      <c r="A20" t="s">
        <v>130</v>
      </c>
      <c r="B20" s="170" t="s">
        <v>2736</v>
      </c>
      <c r="C20" s="106" t="s">
        <v>2692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s="106"/>
      <c r="AB20" s="175"/>
      <c r="AC20" t="s">
        <v>130</v>
      </c>
      <c r="AD20" s="170" t="s">
        <v>2736</v>
      </c>
      <c r="AE20" s="106" t="s">
        <v>2692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s="106"/>
      <c r="BD20" s="175"/>
      <c r="BE20" t="s">
        <v>130</v>
      </c>
      <c r="BF20" s="170" t="s">
        <v>2736</v>
      </c>
      <c r="BG20" s="106" t="s">
        <v>2692</v>
      </c>
      <c r="BI20" t="e">
        <v>#N/A</v>
      </c>
      <c r="BJ20" t="e">
        <v>#N/A</v>
      </c>
      <c r="BK20" t="e">
        <v>#N/A</v>
      </c>
      <c r="BL20" t="e">
        <v>#N/A</v>
      </c>
      <c r="BM20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s="106"/>
      <c r="CF20" s="175"/>
      <c r="CG20" t="s">
        <v>130</v>
      </c>
      <c r="CH20" s="170" t="s">
        <v>2737</v>
      </c>
      <c r="CI20" s="106" t="s">
        <v>2692</v>
      </c>
      <c r="CK20" t="e">
        <v>#N/A</v>
      </c>
      <c r="CL20" t="e">
        <v>#N/A</v>
      </c>
      <c r="CM20" t="e">
        <v>#N/A</v>
      </c>
      <c r="CN20" t="e">
        <v>#N/A</v>
      </c>
      <c r="CO20" t="e">
        <v>#N/A</v>
      </c>
      <c r="CP20" t="e">
        <v>#N/A</v>
      </c>
      <c r="CQ20" t="e">
        <v>#N/A</v>
      </c>
      <c r="CR20" t="e">
        <v>#N/A</v>
      </c>
      <c r="CS20" t="e">
        <v>#N/A</v>
      </c>
      <c r="CT20" t="e">
        <v>#N/A</v>
      </c>
      <c r="CU20" t="e">
        <v>#N/A</v>
      </c>
      <c r="CV20" t="e">
        <v>#N/A</v>
      </c>
      <c r="CW20" t="e">
        <v>#N/A</v>
      </c>
      <c r="CX20" t="e">
        <v>#N/A</v>
      </c>
      <c r="CY20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s="106"/>
      <c r="DH20" s="175"/>
      <c r="DI20" t="s">
        <v>130</v>
      </c>
      <c r="DJ20" s="170" t="s">
        <v>2737</v>
      </c>
      <c r="DK20" s="106" t="s">
        <v>2692</v>
      </c>
      <c r="DM20" t="e">
        <v>#N/A</v>
      </c>
      <c r="DN20" t="e">
        <v>#N/A</v>
      </c>
      <c r="DO20" t="e">
        <v>#N/A</v>
      </c>
      <c r="DP20" t="e">
        <v>#N/A</v>
      </c>
      <c r="DQ20" t="e">
        <v>#N/A</v>
      </c>
      <c r="DR20" t="e">
        <v>#N/A</v>
      </c>
      <c r="DS20" t="e">
        <v>#N/A</v>
      </c>
      <c r="DT20" t="e">
        <v>#N/A</v>
      </c>
      <c r="DU20" t="e">
        <v>#N/A</v>
      </c>
      <c r="DV20" t="e">
        <v>#N/A</v>
      </c>
      <c r="DW20" t="e">
        <v>#N/A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  <c r="EG20" t="e">
        <v>#N/A</v>
      </c>
      <c r="EH20" t="e">
        <v>#N/A</v>
      </c>
      <c r="EI20" s="106"/>
      <c r="EJ20" s="175"/>
      <c r="EK20" t="s">
        <v>130</v>
      </c>
      <c r="EL20" t="s">
        <v>2731</v>
      </c>
      <c r="EM20" s="106" t="s">
        <v>2692</v>
      </c>
      <c r="EO20" t="e">
        <v>#N/A</v>
      </c>
      <c r="EP20" t="e">
        <v>#N/A</v>
      </c>
      <c r="EQ20" t="e">
        <v>#N/A</v>
      </c>
      <c r="ER20" t="e">
        <v>#N/A</v>
      </c>
      <c r="ES20" t="e">
        <v>#N/A</v>
      </c>
      <c r="ET20" t="e">
        <v>#N/A</v>
      </c>
      <c r="EU20" t="e">
        <v>#N/A</v>
      </c>
      <c r="EV20" t="e">
        <v>#N/A</v>
      </c>
      <c r="EW20" t="e">
        <v>#N/A</v>
      </c>
      <c r="EX20" t="e">
        <v>#N/A</v>
      </c>
      <c r="EY20" t="e">
        <v>#N/A</v>
      </c>
      <c r="EZ20" t="e">
        <v>#N/A</v>
      </c>
      <c r="FA20" t="e">
        <v>#N/A</v>
      </c>
      <c r="FB20" t="e">
        <v>#N/A</v>
      </c>
      <c r="FC20" t="e">
        <v>#N/A</v>
      </c>
      <c r="FD20" t="e">
        <v>#N/A</v>
      </c>
      <c r="FE20" t="e">
        <v>#N/A</v>
      </c>
      <c r="FF20" t="e">
        <v>#N/A</v>
      </c>
      <c r="FG20" t="e">
        <v>#N/A</v>
      </c>
      <c r="FH20" t="e">
        <v>#N/A</v>
      </c>
      <c r="FI20" t="e">
        <v>#N/A</v>
      </c>
      <c r="FJ20" t="e">
        <v>#N/A</v>
      </c>
      <c r="FK20" s="106"/>
      <c r="FL20" s="175"/>
      <c r="FM20" t="s">
        <v>130</v>
      </c>
      <c r="FN20" t="s">
        <v>2731</v>
      </c>
      <c r="FO20" s="106" t="s">
        <v>2692</v>
      </c>
      <c r="FQ20" t="e">
        <v>#N/A</v>
      </c>
      <c r="FR20" t="e">
        <v>#N/A</v>
      </c>
      <c r="FS20" t="e">
        <v>#N/A</v>
      </c>
      <c r="FT20" t="e">
        <v>#N/A</v>
      </c>
      <c r="FU20" t="e">
        <v>#N/A</v>
      </c>
      <c r="FV20" t="e">
        <v>#N/A</v>
      </c>
      <c r="FW20" t="e">
        <v>#N/A</v>
      </c>
      <c r="FX20" t="e">
        <v>#N/A</v>
      </c>
      <c r="FY20" t="e">
        <v>#N/A</v>
      </c>
      <c r="FZ20" t="e">
        <v>#N/A</v>
      </c>
      <c r="GA20" t="e">
        <v>#N/A</v>
      </c>
      <c r="GB20" t="e">
        <v>#N/A</v>
      </c>
      <c r="GC20" t="e">
        <v>#N/A</v>
      </c>
      <c r="GD20" t="e">
        <v>#N/A</v>
      </c>
      <c r="GE20" t="e">
        <v>#N/A</v>
      </c>
      <c r="GF20" t="e">
        <v>#N/A</v>
      </c>
      <c r="GG20" t="e">
        <v>#N/A</v>
      </c>
      <c r="GH20" t="e">
        <v>#N/A</v>
      </c>
      <c r="GI20" t="e">
        <v>#N/A</v>
      </c>
      <c r="GJ20" t="e">
        <v>#N/A</v>
      </c>
      <c r="GK20" t="e">
        <v>#N/A</v>
      </c>
      <c r="GL20" t="e">
        <v>#N/A</v>
      </c>
      <c r="GM20" s="106"/>
      <c r="GN20" s="175"/>
      <c r="GO20" t="s">
        <v>130</v>
      </c>
      <c r="GP20" t="s">
        <v>2731</v>
      </c>
      <c r="GQ20" s="106" t="s">
        <v>2692</v>
      </c>
      <c r="GS20" t="e">
        <v>#N/A</v>
      </c>
      <c r="GT20" t="e">
        <v>#N/A</v>
      </c>
      <c r="GU20" t="e">
        <v>#N/A</v>
      </c>
      <c r="GV20" t="e">
        <v>#N/A</v>
      </c>
      <c r="GW20" t="e">
        <v>#N/A</v>
      </c>
      <c r="GX20" t="e">
        <v>#N/A</v>
      </c>
      <c r="GY20" t="e">
        <v>#N/A</v>
      </c>
      <c r="GZ20" t="e">
        <v>#N/A</v>
      </c>
      <c r="HA20" t="e">
        <v>#N/A</v>
      </c>
      <c r="HB20" t="e">
        <v>#N/A</v>
      </c>
      <c r="HC20" t="e">
        <v>#N/A</v>
      </c>
      <c r="HD20" t="e">
        <v>#N/A</v>
      </c>
      <c r="HE20" t="e">
        <v>#N/A</v>
      </c>
      <c r="HF20" t="e">
        <v>#N/A</v>
      </c>
      <c r="HG20" t="e">
        <v>#N/A</v>
      </c>
      <c r="HH20" t="e">
        <v>#N/A</v>
      </c>
      <c r="HI20" t="e">
        <v>#N/A</v>
      </c>
      <c r="HJ20" t="e">
        <v>#N/A</v>
      </c>
      <c r="HK20" t="e">
        <v>#N/A</v>
      </c>
      <c r="HL20" t="e">
        <v>#N/A</v>
      </c>
      <c r="HM20" t="e">
        <v>#N/A</v>
      </c>
      <c r="HN20" t="e">
        <v>#N/A</v>
      </c>
      <c r="HO20" s="106"/>
      <c r="HP20" s="175"/>
      <c r="HQ20" t="s">
        <v>130</v>
      </c>
      <c r="HR20" t="s">
        <v>2731</v>
      </c>
      <c r="HS20" s="106" t="s">
        <v>2692</v>
      </c>
      <c r="HU20" t="e">
        <v>#N/A</v>
      </c>
      <c r="HV20" t="e">
        <v>#N/A</v>
      </c>
      <c r="HW20" t="e">
        <v>#N/A</v>
      </c>
      <c r="HX20" t="e">
        <v>#N/A</v>
      </c>
      <c r="HY20" t="e">
        <v>#N/A</v>
      </c>
      <c r="HZ20" t="e">
        <v>#N/A</v>
      </c>
      <c r="IA20" t="e">
        <v>#N/A</v>
      </c>
      <c r="IB20" t="e">
        <v>#N/A</v>
      </c>
      <c r="IC20" t="e">
        <v>#N/A</v>
      </c>
      <c r="ID20" t="e">
        <v>#N/A</v>
      </c>
      <c r="IE20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K20" t="e">
        <v>#N/A</v>
      </c>
      <c r="IL20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s="106"/>
      <c r="IR20" s="175"/>
      <c r="IS20" t="s">
        <v>130</v>
      </c>
      <c r="IT20" t="s">
        <v>2731</v>
      </c>
      <c r="IU20" s="106" t="s">
        <v>2692</v>
      </c>
      <c r="IW20" t="e">
        <v>#N/A</v>
      </c>
      <c r="IX20" t="e">
        <v>#N/A</v>
      </c>
      <c r="IY20" t="e">
        <v>#N/A</v>
      </c>
      <c r="IZ20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v>#N/A</v>
      </c>
      <c r="JF20" t="e">
        <v>#N/A</v>
      </c>
      <c r="JG20" s="38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v>#N/A</v>
      </c>
      <c r="JM20" t="e">
        <v>#N/A</v>
      </c>
      <c r="JN20" t="e">
        <v>#N/A</v>
      </c>
      <c r="JO20" t="e">
        <v>#N/A</v>
      </c>
      <c r="JP20" t="e">
        <v>#N/A</v>
      </c>
      <c r="JQ20" t="e">
        <v>#N/A</v>
      </c>
      <c r="JR20" t="e">
        <v>#N/A</v>
      </c>
      <c r="JS20" s="106"/>
      <c r="JT20" s="175"/>
      <c r="JU20" t="s">
        <v>130</v>
      </c>
      <c r="JV20" t="s">
        <v>2731</v>
      </c>
      <c r="JW20" s="106" t="s">
        <v>2692</v>
      </c>
      <c r="JY20" t="e">
        <v>#N/A</v>
      </c>
      <c r="JZ20" t="e">
        <v>#N/A</v>
      </c>
      <c r="KA20" t="e">
        <v>#N/A</v>
      </c>
      <c r="KB20" t="e">
        <v>#N/A</v>
      </c>
      <c r="KC20" t="e">
        <v>#N/A</v>
      </c>
      <c r="KD20" t="e">
        <v>#N/A</v>
      </c>
      <c r="KE20" t="e">
        <v>#N/A</v>
      </c>
      <c r="KF20" t="e">
        <v>#N/A</v>
      </c>
      <c r="KG20" t="e">
        <v>#N/A</v>
      </c>
      <c r="KH20" t="e">
        <v>#N/A</v>
      </c>
      <c r="KI20" s="38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P20" t="e">
        <v>#N/A</v>
      </c>
      <c r="KQ20" t="e">
        <v>#N/A</v>
      </c>
      <c r="KR20" t="e">
        <v>#N/A</v>
      </c>
      <c r="KS20" t="e">
        <v>#N/A</v>
      </c>
      <c r="KT20" t="e">
        <v>#N/A</v>
      </c>
      <c r="KU20" s="106"/>
      <c r="KV20" s="175"/>
      <c r="KW20" t="s">
        <v>130</v>
      </c>
      <c r="KX20" t="s">
        <v>2731</v>
      </c>
      <c r="KY20" s="106" t="s">
        <v>2692</v>
      </c>
      <c r="LA20" t="e">
        <v>#N/A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s="38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t="e">
        <v>#N/A</v>
      </c>
      <c r="LU20" t="e">
        <v>#N/A</v>
      </c>
      <c r="LV20" t="e">
        <v>#N/A</v>
      </c>
      <c r="LW20" s="106"/>
      <c r="LX20" s="175"/>
      <c r="LY20" t="s">
        <v>130</v>
      </c>
      <c r="LZ20" t="s">
        <v>2731</v>
      </c>
      <c r="MA20" s="106" t="s">
        <v>2692</v>
      </c>
      <c r="MC20" t="e">
        <v>#N/A</v>
      </c>
      <c r="MD20" t="e">
        <v>#N/A</v>
      </c>
      <c r="ME20" t="e">
        <v>#N/A</v>
      </c>
      <c r="MF20" t="e">
        <v>#N/A</v>
      </c>
      <c r="MG20" t="e">
        <v>#N/A</v>
      </c>
      <c r="MH20" t="e">
        <v>#N/A</v>
      </c>
      <c r="MI20" t="e">
        <v>#N/A</v>
      </c>
      <c r="MJ20" t="e">
        <v>#N/A</v>
      </c>
      <c r="MK20" t="e">
        <v>#N/A</v>
      </c>
      <c r="ML20" t="e">
        <v>#N/A</v>
      </c>
      <c r="MM20" s="38" t="e">
        <v>#N/A</v>
      </c>
      <c r="MN20" t="e">
        <v>#N/A</v>
      </c>
      <c r="MO20" t="e">
        <v>#N/A</v>
      </c>
      <c r="MP20" t="e">
        <v>#N/A</v>
      </c>
      <c r="MQ20" t="e">
        <v>#N/A</v>
      </c>
      <c r="MR20" t="e">
        <v>#N/A</v>
      </c>
      <c r="MS20" t="e">
        <v>#N/A</v>
      </c>
      <c r="MT20" t="e">
        <v>#N/A</v>
      </c>
      <c r="MU20" t="e">
        <v>#N/A</v>
      </c>
      <c r="MV20" t="e">
        <v>#N/A</v>
      </c>
      <c r="MW20" t="e">
        <v>#N/A</v>
      </c>
      <c r="MX20" t="e">
        <v>#N/A</v>
      </c>
      <c r="MY20" s="106"/>
      <c r="MZ20" s="175"/>
      <c r="NA20" t="s">
        <v>130</v>
      </c>
      <c r="NB20" t="s">
        <v>2731</v>
      </c>
      <c r="NC20" s="106" t="s">
        <v>2692</v>
      </c>
      <c r="NE20" t="e">
        <v>#N/A</v>
      </c>
      <c r="NF20" t="e">
        <v>#N/A</v>
      </c>
      <c r="NG20" t="e">
        <v>#N/A</v>
      </c>
      <c r="NH20" t="e">
        <v>#N/A</v>
      </c>
      <c r="NI20" t="e">
        <v>#N/A</v>
      </c>
      <c r="NJ20" t="e">
        <v>#N/A</v>
      </c>
      <c r="NK20" t="e">
        <v>#N/A</v>
      </c>
      <c r="NL20" t="e">
        <v>#N/A</v>
      </c>
      <c r="NM20" t="e">
        <v>#N/A</v>
      </c>
      <c r="NN20" t="e">
        <v>#N/A</v>
      </c>
      <c r="NO20" s="38" t="e">
        <v>#N/A</v>
      </c>
      <c r="NP20" t="e">
        <v>#N/A</v>
      </c>
      <c r="NQ20" t="e">
        <v>#N/A</v>
      </c>
      <c r="NR20" t="e">
        <v>#N/A</v>
      </c>
      <c r="NS20" t="e">
        <v>#N/A</v>
      </c>
      <c r="NT20" t="e">
        <v>#N/A</v>
      </c>
      <c r="NU20" t="e">
        <v>#N/A</v>
      </c>
      <c r="NV20" t="e">
        <v>#N/A</v>
      </c>
      <c r="NW20" t="e">
        <v>#N/A</v>
      </c>
      <c r="NX20" t="e">
        <v>#N/A</v>
      </c>
      <c r="NY20" t="e">
        <v>#N/A</v>
      </c>
      <c r="NZ20" t="e">
        <v>#N/A</v>
      </c>
      <c r="OA20" s="106"/>
      <c r="OB20" s="175"/>
      <c r="OC20" t="s">
        <v>130</v>
      </c>
      <c r="OD20" t="s">
        <v>2731</v>
      </c>
      <c r="OE20" s="106" t="s">
        <v>2692</v>
      </c>
      <c r="OG20" t="e">
        <v>#N/A</v>
      </c>
      <c r="OH20" t="e">
        <v>#N/A</v>
      </c>
      <c r="OI20" t="e">
        <v>#N/A</v>
      </c>
      <c r="OJ20" t="e">
        <v>#N/A</v>
      </c>
      <c r="OK20" t="e">
        <v>#N/A</v>
      </c>
      <c r="OL20" t="e">
        <v>#N/A</v>
      </c>
      <c r="OM20" t="e">
        <v>#N/A</v>
      </c>
      <c r="ON20" t="e">
        <v>#N/A</v>
      </c>
      <c r="OO20" t="e">
        <v>#N/A</v>
      </c>
      <c r="OP20" t="e">
        <v>#N/A</v>
      </c>
      <c r="OQ20" s="38" t="e">
        <v>#N/A</v>
      </c>
      <c r="OR20" t="e">
        <v>#N/A</v>
      </c>
      <c r="OS20" t="e">
        <v>#N/A</v>
      </c>
      <c r="OT20" t="e">
        <v>#N/A</v>
      </c>
      <c r="OU20" t="e">
        <v>#N/A</v>
      </c>
      <c r="OV20" t="e">
        <v>#N/A</v>
      </c>
      <c r="OW20" t="e">
        <v>#N/A</v>
      </c>
      <c r="OX20" t="e">
        <v>#N/A</v>
      </c>
      <c r="OY20" t="e">
        <v>#N/A</v>
      </c>
      <c r="OZ20" t="e">
        <v>#N/A</v>
      </c>
      <c r="PA20" t="e">
        <v>#N/A</v>
      </c>
      <c r="PB20" t="e">
        <v>#N/A</v>
      </c>
      <c r="PC20" s="106"/>
      <c r="PD20" s="175"/>
      <c r="PE20" t="s">
        <v>130</v>
      </c>
      <c r="PF20" t="s">
        <v>2731</v>
      </c>
      <c r="PG20" s="106" t="s">
        <v>2692</v>
      </c>
      <c r="PI20" t="e">
        <v>#N/A</v>
      </c>
      <c r="PJ20" t="e">
        <v>#N/A</v>
      </c>
      <c r="PK20" t="e">
        <v>#N/A</v>
      </c>
      <c r="PL20" t="e">
        <v>#N/A</v>
      </c>
      <c r="PM20" t="e">
        <v>#N/A</v>
      </c>
      <c r="PN20" t="e">
        <v>#N/A</v>
      </c>
      <c r="PO20" t="e">
        <v>#N/A</v>
      </c>
      <c r="PP20" t="e">
        <v>#N/A</v>
      </c>
      <c r="PQ20" t="e">
        <v>#N/A</v>
      </c>
      <c r="PR20" t="e">
        <v>#N/A</v>
      </c>
      <c r="PS20" s="38" t="e">
        <v>#N/A</v>
      </c>
      <c r="PT20" t="e">
        <v>#N/A</v>
      </c>
      <c r="PU20" t="e">
        <v>#N/A</v>
      </c>
      <c r="PV20" t="e">
        <v>#N/A</v>
      </c>
      <c r="PW20" t="e">
        <v>#N/A</v>
      </c>
      <c r="PX20" t="e">
        <v>#N/A</v>
      </c>
      <c r="PY20" t="e">
        <v>#N/A</v>
      </c>
      <c r="PZ20" t="e">
        <v>#N/A</v>
      </c>
      <c r="QA20" t="e">
        <v>#N/A</v>
      </c>
      <c r="QB20" t="e">
        <v>#N/A</v>
      </c>
      <c r="QC20" t="e">
        <v>#N/A</v>
      </c>
      <c r="QD20" t="e">
        <v>#N/A</v>
      </c>
      <c r="QE20" s="106"/>
      <c r="QF20" s="175"/>
      <c r="QG20" t="s">
        <v>130</v>
      </c>
      <c r="QH20" t="s">
        <v>2731</v>
      </c>
      <c r="QI20" s="106" t="s">
        <v>2692</v>
      </c>
      <c r="QK20" t="e">
        <v>#N/A</v>
      </c>
      <c r="QL20" t="e">
        <v>#N/A</v>
      </c>
      <c r="QM20" t="e">
        <v>#N/A</v>
      </c>
      <c r="QN20" t="e">
        <v>#N/A</v>
      </c>
      <c r="QO20" t="e">
        <v>#N/A</v>
      </c>
      <c r="QP20" t="e">
        <v>#N/A</v>
      </c>
      <c r="QQ20" t="e">
        <v>#N/A</v>
      </c>
      <c r="QR20" t="e">
        <v>#N/A</v>
      </c>
      <c r="QS20" t="e">
        <v>#N/A</v>
      </c>
      <c r="QT20" t="e">
        <v>#N/A</v>
      </c>
      <c r="QU20" s="38" t="e">
        <v>#N/A</v>
      </c>
      <c r="QV20" t="e">
        <v>#N/A</v>
      </c>
      <c r="QW20" t="e">
        <v>#N/A</v>
      </c>
      <c r="QX20" t="e">
        <v>#N/A</v>
      </c>
      <c r="QY20" t="e">
        <v>#N/A</v>
      </c>
      <c r="QZ20" t="e">
        <v>#N/A</v>
      </c>
      <c r="RA20" t="e">
        <v>#N/A</v>
      </c>
      <c r="RB20" t="e">
        <v>#N/A</v>
      </c>
      <c r="RC20" t="e">
        <v>#N/A</v>
      </c>
      <c r="RD20" t="e">
        <v>#N/A</v>
      </c>
      <c r="RE20" t="e">
        <v>#N/A</v>
      </c>
      <c r="RF20" t="e">
        <v>#N/A</v>
      </c>
      <c r="RG20" s="106"/>
      <c r="RH20" s="175"/>
      <c r="RI20" t="s">
        <v>130</v>
      </c>
      <c r="RJ20" t="s">
        <v>2731</v>
      </c>
      <c r="RK20" s="106" t="s">
        <v>2692</v>
      </c>
      <c r="RM20" t="e">
        <v>#N/A</v>
      </c>
      <c r="RN20" t="e">
        <v>#N/A</v>
      </c>
      <c r="RO20" t="e">
        <v>#N/A</v>
      </c>
      <c r="RP20" t="e">
        <v>#N/A</v>
      </c>
      <c r="RQ20" t="e">
        <v>#N/A</v>
      </c>
      <c r="RR20" t="e">
        <v>#N/A</v>
      </c>
      <c r="RS20" t="e">
        <v>#N/A</v>
      </c>
      <c r="RT20" t="e">
        <v>#N/A</v>
      </c>
      <c r="RU20" t="e">
        <v>#N/A</v>
      </c>
      <c r="RV20" t="e">
        <v>#N/A</v>
      </c>
      <c r="RW20" s="38" t="e">
        <v>#N/A</v>
      </c>
      <c r="RX20" t="e">
        <v>#N/A</v>
      </c>
      <c r="RY20" t="e">
        <v>#N/A</v>
      </c>
      <c r="RZ20" t="e">
        <v>#N/A</v>
      </c>
      <c r="SA20" t="e">
        <v>#N/A</v>
      </c>
      <c r="SB20" t="e">
        <v>#N/A</v>
      </c>
      <c r="SC20" t="e">
        <v>#N/A</v>
      </c>
      <c r="SD20" t="e">
        <v>#N/A</v>
      </c>
      <c r="SE20" t="e">
        <v>#N/A</v>
      </c>
      <c r="SF20" t="e">
        <v>#N/A</v>
      </c>
      <c r="SG20" t="e">
        <v>#N/A</v>
      </c>
      <c r="SH20" t="e">
        <v>#N/A</v>
      </c>
      <c r="SI20" s="106"/>
      <c r="SJ20" s="175"/>
      <c r="SK20" t="s">
        <v>130</v>
      </c>
      <c r="SL20" t="s">
        <v>2731</v>
      </c>
      <c r="SM20" s="106" t="s">
        <v>2692</v>
      </c>
      <c r="SO20" t="e">
        <v>#N/A</v>
      </c>
      <c r="SP20" t="e">
        <v>#N/A</v>
      </c>
      <c r="SQ20" t="e">
        <v>#N/A</v>
      </c>
      <c r="SR20" t="e">
        <v>#N/A</v>
      </c>
      <c r="SS20" t="e">
        <v>#N/A</v>
      </c>
      <c r="ST20" t="e">
        <v>#N/A</v>
      </c>
      <c r="SU20" t="e">
        <v>#N/A</v>
      </c>
      <c r="SV20" t="e">
        <v>#N/A</v>
      </c>
      <c r="SW20" t="e">
        <v>#N/A</v>
      </c>
      <c r="SX20" t="e">
        <v>#N/A</v>
      </c>
      <c r="SY20" s="38" t="e">
        <v>#N/A</v>
      </c>
      <c r="SZ20" t="e">
        <v>#N/A</v>
      </c>
      <c r="TA20" t="e">
        <v>#N/A</v>
      </c>
      <c r="TB20" t="e">
        <v>#N/A</v>
      </c>
      <c r="TC20" t="e">
        <v>#N/A</v>
      </c>
      <c r="TD20" t="e">
        <v>#N/A</v>
      </c>
      <c r="TE20" t="e">
        <v>#N/A</v>
      </c>
      <c r="TF20" t="e">
        <v>#N/A</v>
      </c>
      <c r="TG20" t="e">
        <v>#N/A</v>
      </c>
      <c r="TH20" t="e">
        <v>#N/A</v>
      </c>
      <c r="TI20" t="e">
        <v>#N/A</v>
      </c>
      <c r="TJ20" t="e">
        <v>#N/A</v>
      </c>
      <c r="TK20" s="106"/>
      <c r="TL20" s="175"/>
      <c r="TM20" t="s">
        <v>130</v>
      </c>
      <c r="TN20" t="s">
        <v>2731</v>
      </c>
      <c r="TO20" s="106" t="s">
        <v>2692</v>
      </c>
      <c r="TQ20" t="e">
        <v>#N/A</v>
      </c>
      <c r="TR20" t="e">
        <v>#N/A</v>
      </c>
      <c r="TS20" t="e">
        <v>#N/A</v>
      </c>
      <c r="TT20" t="e">
        <v>#N/A</v>
      </c>
      <c r="TU20" t="e">
        <v>#N/A</v>
      </c>
      <c r="TV20" t="e">
        <v>#N/A</v>
      </c>
      <c r="TW20" t="e">
        <v>#N/A</v>
      </c>
      <c r="TX20" t="e">
        <v>#N/A</v>
      </c>
      <c r="TY20" t="e">
        <v>#N/A</v>
      </c>
      <c r="TZ20" t="e">
        <v>#N/A</v>
      </c>
      <c r="UA20" s="38" t="e">
        <v>#N/A</v>
      </c>
      <c r="UB20" t="e">
        <v>#N/A</v>
      </c>
      <c r="UC20" t="e">
        <v>#N/A</v>
      </c>
      <c r="UD20" t="e">
        <v>#N/A</v>
      </c>
      <c r="UE20" t="e">
        <v>#N/A</v>
      </c>
      <c r="UF20" t="e">
        <v>#N/A</v>
      </c>
      <c r="UG20" t="e">
        <v>#N/A</v>
      </c>
      <c r="UH20" t="e">
        <v>#N/A</v>
      </c>
      <c r="UI20" t="e">
        <v>#N/A</v>
      </c>
      <c r="UJ20" t="e">
        <v>#N/A</v>
      </c>
      <c r="UK20" t="e">
        <v>#N/A</v>
      </c>
      <c r="UL20" t="e">
        <v>#N/A</v>
      </c>
      <c r="UM20" s="106"/>
      <c r="UN20" s="175"/>
      <c r="UO20" t="s">
        <v>130</v>
      </c>
      <c r="UP20" t="s">
        <v>2731</v>
      </c>
      <c r="UQ20" s="106" t="s">
        <v>2692</v>
      </c>
      <c r="US20" t="e">
        <v>#N/A</v>
      </c>
      <c r="UT20" t="e">
        <v>#N/A</v>
      </c>
      <c r="UU20" t="e">
        <v>#N/A</v>
      </c>
      <c r="UV20" t="e">
        <v>#N/A</v>
      </c>
      <c r="UW20" t="e">
        <v>#N/A</v>
      </c>
      <c r="UX20" t="e">
        <v>#N/A</v>
      </c>
      <c r="UY20" t="e">
        <v>#N/A</v>
      </c>
      <c r="UZ20" t="e">
        <v>#N/A</v>
      </c>
      <c r="VA20" t="e">
        <v>#N/A</v>
      </c>
      <c r="VB20" t="e">
        <v>#N/A</v>
      </c>
      <c r="VC20" s="38" t="e">
        <v>#N/A</v>
      </c>
      <c r="VD20" t="e">
        <v>#N/A</v>
      </c>
      <c r="VE20" t="e">
        <v>#N/A</v>
      </c>
      <c r="VF20" t="e">
        <v>#N/A</v>
      </c>
      <c r="VG20" t="e">
        <v>#N/A</v>
      </c>
      <c r="VH20" t="e">
        <v>#N/A</v>
      </c>
      <c r="VI20" t="e">
        <v>#N/A</v>
      </c>
      <c r="VJ20" t="e">
        <v>#N/A</v>
      </c>
      <c r="VK20" t="e">
        <v>#N/A</v>
      </c>
      <c r="VL20" t="e">
        <v>#N/A</v>
      </c>
      <c r="VM20" t="e">
        <v>#N/A</v>
      </c>
      <c r="VN20" t="e">
        <v>#N/A</v>
      </c>
      <c r="VO20" s="106"/>
      <c r="VP20" s="175"/>
      <c r="VQ20" t="s">
        <v>130</v>
      </c>
      <c r="VR20" t="s">
        <v>2731</v>
      </c>
      <c r="VS20" s="106" t="s">
        <v>2692</v>
      </c>
      <c r="VU20" t="e">
        <v>#N/A</v>
      </c>
      <c r="VV20" t="e">
        <v>#N/A</v>
      </c>
      <c r="VW20" t="e">
        <v>#N/A</v>
      </c>
      <c r="VX20" t="e">
        <v>#N/A</v>
      </c>
      <c r="VY20" t="e">
        <v>#N/A</v>
      </c>
      <c r="VZ20" t="e">
        <v>#N/A</v>
      </c>
      <c r="WA20" t="e">
        <v>#N/A</v>
      </c>
      <c r="WB20" t="e">
        <v>#N/A</v>
      </c>
      <c r="WC20" t="e">
        <v>#N/A</v>
      </c>
      <c r="WD20" t="e">
        <v>#N/A</v>
      </c>
      <c r="WE20" s="38" t="e">
        <v>#N/A</v>
      </c>
      <c r="WF20" t="e">
        <v>#N/A</v>
      </c>
      <c r="WG20" t="e">
        <v>#N/A</v>
      </c>
      <c r="WH20" t="e">
        <v>#N/A</v>
      </c>
      <c r="WI20" t="e">
        <v>#N/A</v>
      </c>
      <c r="WJ20" t="e">
        <v>#N/A</v>
      </c>
      <c r="WK20" t="e">
        <v>#N/A</v>
      </c>
      <c r="WL20" t="e">
        <v>#N/A</v>
      </c>
      <c r="WM20" t="e">
        <v>#N/A</v>
      </c>
      <c r="WN20" t="e">
        <v>#N/A</v>
      </c>
      <c r="WO20" t="e">
        <v>#N/A</v>
      </c>
      <c r="WP20" t="e">
        <v>#N/A</v>
      </c>
      <c r="WQ20" s="106"/>
      <c r="WR20" s="175"/>
      <c r="WS20" t="s">
        <v>130</v>
      </c>
      <c r="WT20" t="s">
        <v>2731</v>
      </c>
      <c r="WU20" s="106" t="s">
        <v>2692</v>
      </c>
      <c r="WW20" t="e">
        <v>#N/A</v>
      </c>
      <c r="WX20" t="e">
        <v>#N/A</v>
      </c>
      <c r="WY20" t="e">
        <v>#N/A</v>
      </c>
      <c r="WZ20" t="e">
        <v>#N/A</v>
      </c>
      <c r="XA20" t="e">
        <v>#N/A</v>
      </c>
      <c r="XB20" t="e">
        <v>#N/A</v>
      </c>
      <c r="XC20" t="e">
        <v>#N/A</v>
      </c>
      <c r="XD20" t="e">
        <v>#N/A</v>
      </c>
      <c r="XE20" t="e">
        <v>#N/A</v>
      </c>
      <c r="XF20" t="e">
        <v>#N/A</v>
      </c>
      <c r="XG20" s="38" t="e">
        <v>#N/A</v>
      </c>
      <c r="XH20" t="e">
        <v>#N/A</v>
      </c>
      <c r="XI20" t="e">
        <v>#N/A</v>
      </c>
      <c r="XJ20" t="e">
        <v>#N/A</v>
      </c>
      <c r="XK20" t="e">
        <v>#N/A</v>
      </c>
      <c r="XL20" t="e">
        <v>#N/A</v>
      </c>
      <c r="XM20" t="e">
        <v>#N/A</v>
      </c>
      <c r="XN20" t="e">
        <v>#N/A</v>
      </c>
      <c r="XO20" t="e">
        <v>#N/A</v>
      </c>
      <c r="XP20" t="e">
        <v>#N/A</v>
      </c>
      <c r="XQ20" t="e">
        <v>#N/A</v>
      </c>
      <c r="XR20" t="e">
        <v>#N/A</v>
      </c>
      <c r="XS20" s="106"/>
      <c r="XT20" s="175"/>
      <c r="XU20" t="s">
        <v>130</v>
      </c>
      <c r="XV20" t="s">
        <v>2731</v>
      </c>
      <c r="XW20" s="106" t="s">
        <v>2692</v>
      </c>
      <c r="XY20" t="e">
        <v>#N/A</v>
      </c>
      <c r="XZ20" t="e">
        <v>#N/A</v>
      </c>
      <c r="YA20" t="e">
        <v>#N/A</v>
      </c>
      <c r="YB20" t="e">
        <v>#N/A</v>
      </c>
      <c r="YC20" t="e">
        <v>#N/A</v>
      </c>
      <c r="YD20" t="e">
        <v>#N/A</v>
      </c>
      <c r="YE20" t="e">
        <v>#N/A</v>
      </c>
      <c r="YF20" t="e">
        <v>#N/A</v>
      </c>
      <c r="YG20" t="e">
        <v>#N/A</v>
      </c>
      <c r="YH20" t="e">
        <v>#N/A</v>
      </c>
      <c r="YI20" s="38" t="e">
        <v>#N/A</v>
      </c>
      <c r="YJ20" t="e">
        <v>#N/A</v>
      </c>
      <c r="YK20" t="e">
        <v>#N/A</v>
      </c>
      <c r="YL20" t="e">
        <v>#N/A</v>
      </c>
      <c r="YM20" t="e">
        <v>#N/A</v>
      </c>
      <c r="YN20" t="e">
        <v>#N/A</v>
      </c>
      <c r="YO20" t="e">
        <v>#N/A</v>
      </c>
      <c r="YP20" t="e">
        <v>#N/A</v>
      </c>
      <c r="YQ20" t="e">
        <v>#N/A</v>
      </c>
      <c r="YR20" t="e">
        <v>#N/A</v>
      </c>
      <c r="YS20" t="e">
        <v>#N/A</v>
      </c>
      <c r="YT20" t="e">
        <v>#N/A</v>
      </c>
      <c r="YU20" s="106"/>
      <c r="YV20" s="175"/>
      <c r="YW20" t="s">
        <v>130</v>
      </c>
      <c r="YX20" t="s">
        <v>2731</v>
      </c>
      <c r="YY20" s="106" t="s">
        <v>2692</v>
      </c>
      <c r="ZA20" t="e">
        <v>#N/A</v>
      </c>
      <c r="ZB20" t="e">
        <v>#N/A</v>
      </c>
      <c r="ZC20" t="e">
        <v>#N/A</v>
      </c>
      <c r="ZD20" t="e">
        <v>#N/A</v>
      </c>
      <c r="ZE20" t="e">
        <v>#N/A</v>
      </c>
      <c r="ZF20" t="e">
        <v>#N/A</v>
      </c>
      <c r="ZG20" t="e">
        <v>#N/A</v>
      </c>
      <c r="ZH20" t="e">
        <v>#N/A</v>
      </c>
      <c r="ZI20" t="e">
        <v>#N/A</v>
      </c>
      <c r="ZJ20" t="e">
        <v>#N/A</v>
      </c>
      <c r="ZK20" s="38" t="e">
        <v>#N/A</v>
      </c>
      <c r="ZL20" t="e">
        <v>#N/A</v>
      </c>
      <c r="ZM20" t="e">
        <v>#N/A</v>
      </c>
      <c r="ZN20" t="e">
        <v>#N/A</v>
      </c>
      <c r="ZO20" t="e">
        <v>#N/A</v>
      </c>
      <c r="ZP20" t="e">
        <v>#N/A</v>
      </c>
      <c r="ZQ20" t="e">
        <v>#N/A</v>
      </c>
      <c r="ZR20" t="e">
        <v>#N/A</v>
      </c>
      <c r="ZS20" t="e">
        <v>#N/A</v>
      </c>
      <c r="ZT20" t="e">
        <v>#N/A</v>
      </c>
      <c r="ZU20" t="e">
        <v>#N/A</v>
      </c>
      <c r="ZV20" t="e">
        <v>#N/A</v>
      </c>
      <c r="ZW20" s="106"/>
      <c r="ZX20" s="175"/>
      <c r="ZY20" t="s">
        <v>130</v>
      </c>
      <c r="ZZ20" t="s">
        <v>2731</v>
      </c>
      <c r="AAA20" s="106" t="s">
        <v>2692</v>
      </c>
      <c r="AAC20" t="e">
        <v>#N/A</v>
      </c>
      <c r="AAD20" t="e">
        <v>#N/A</v>
      </c>
      <c r="AAE20" t="e">
        <v>#N/A</v>
      </c>
      <c r="AAF20" t="e">
        <v>#N/A</v>
      </c>
      <c r="AAG20" t="e">
        <v>#N/A</v>
      </c>
      <c r="AAH20" t="e">
        <v>#N/A</v>
      </c>
      <c r="AAI20" t="e">
        <v>#N/A</v>
      </c>
      <c r="AAJ20" t="e">
        <v>#N/A</v>
      </c>
      <c r="AAK20" t="e">
        <v>#N/A</v>
      </c>
      <c r="AAL20" t="e">
        <v>#N/A</v>
      </c>
      <c r="AAM20" s="38" t="e">
        <v>#N/A</v>
      </c>
      <c r="AAN20" t="e">
        <v>#N/A</v>
      </c>
      <c r="AAO20" t="e">
        <v>#N/A</v>
      </c>
      <c r="AAP20" t="e">
        <v>#N/A</v>
      </c>
      <c r="AAQ20" t="e">
        <v>#N/A</v>
      </c>
      <c r="AAR20" t="e">
        <v>#N/A</v>
      </c>
      <c r="AAS20" t="e">
        <v>#N/A</v>
      </c>
      <c r="AAT20" t="e">
        <v>#N/A</v>
      </c>
      <c r="AAU20" t="e">
        <v>#N/A</v>
      </c>
      <c r="AAV20" t="e">
        <v>#N/A</v>
      </c>
      <c r="AAW20" t="e">
        <v>#N/A</v>
      </c>
      <c r="AAX20" t="e">
        <v>#N/A</v>
      </c>
      <c r="AAY20" s="106"/>
      <c r="AAZ20" s="175"/>
      <c r="ABA20" t="s">
        <v>130</v>
      </c>
      <c r="ABB20" t="s">
        <v>2731</v>
      </c>
      <c r="ABC20" s="106" t="s">
        <v>2692</v>
      </c>
      <c r="ABE20" t="e">
        <v>#N/A</v>
      </c>
      <c r="ABF20" t="e">
        <v>#N/A</v>
      </c>
      <c r="ABG20" t="e">
        <v>#N/A</v>
      </c>
      <c r="ABH20" t="e">
        <v>#N/A</v>
      </c>
      <c r="ABI20" t="e">
        <v>#N/A</v>
      </c>
      <c r="ABJ20" t="e">
        <v>#N/A</v>
      </c>
      <c r="ABK20" t="e">
        <v>#N/A</v>
      </c>
      <c r="ABL20" t="e">
        <v>#N/A</v>
      </c>
      <c r="ABM20" t="e">
        <v>#N/A</v>
      </c>
      <c r="ABN20" t="e">
        <v>#N/A</v>
      </c>
      <c r="ABO20" s="38" t="e">
        <v>#N/A</v>
      </c>
      <c r="ABP20" t="e">
        <v>#N/A</v>
      </c>
      <c r="ABQ20" t="e">
        <v>#N/A</v>
      </c>
      <c r="ABR20" t="e">
        <v>#N/A</v>
      </c>
      <c r="ABS20" t="e">
        <v>#N/A</v>
      </c>
      <c r="ABT20" t="e">
        <v>#N/A</v>
      </c>
      <c r="ABU20" t="e">
        <v>#N/A</v>
      </c>
      <c r="ABV20" t="e">
        <v>#N/A</v>
      </c>
      <c r="ABW20" t="e">
        <v>#N/A</v>
      </c>
      <c r="ABX20" t="e">
        <v>#N/A</v>
      </c>
      <c r="ABY20" t="e">
        <v>#N/A</v>
      </c>
      <c r="ABZ20" t="e">
        <v>#N/A</v>
      </c>
      <c r="ACA20" s="106"/>
      <c r="ACB20" s="175"/>
    </row>
    <row r="21" spans="1:756">
      <c r="A21" t="s">
        <v>2368</v>
      </c>
      <c r="B21" s="170" t="s">
        <v>2736</v>
      </c>
      <c r="C21" s="106" t="s">
        <v>2692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s="106"/>
      <c r="AB21" s="175"/>
      <c r="AC21" t="s">
        <v>2368</v>
      </c>
      <c r="AD21" s="170" t="s">
        <v>2736</v>
      </c>
      <c r="AE21" s="106" t="s">
        <v>2692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/>
      <c r="BD21" s="175"/>
      <c r="BE21" t="s">
        <v>2368</v>
      </c>
      <c r="BF21" s="170" t="s">
        <v>2736</v>
      </c>
      <c r="BG21" s="106" t="s">
        <v>2692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s="106"/>
      <c r="CF21" s="175"/>
      <c r="CG21" t="s">
        <v>2368</v>
      </c>
      <c r="CH21" s="170" t="s">
        <v>2737</v>
      </c>
      <c r="CI21" s="106" t="s">
        <v>2692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s="106"/>
      <c r="DH21" s="175"/>
      <c r="DI21" t="s">
        <v>2368</v>
      </c>
      <c r="DJ21" s="170" t="s">
        <v>2737</v>
      </c>
      <c r="DK21" s="106" t="s">
        <v>2692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s="106"/>
      <c r="EJ21" s="175"/>
      <c r="EK21" t="s">
        <v>2368</v>
      </c>
      <c r="EL21" t="s">
        <v>2731</v>
      </c>
      <c r="EM21" s="106" t="s">
        <v>2692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s="106"/>
      <c r="FL21" s="175"/>
      <c r="FM21" t="s">
        <v>2368</v>
      </c>
      <c r="FN21" t="s">
        <v>2731</v>
      </c>
      <c r="FO21" s="106" t="s">
        <v>2692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s="106"/>
      <c r="GN21" s="175"/>
      <c r="GO21" t="s">
        <v>2368</v>
      </c>
      <c r="GP21" t="s">
        <v>2731</v>
      </c>
      <c r="GQ21" s="106" t="s">
        <v>2692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s="106"/>
      <c r="HP21" s="175"/>
      <c r="HQ21" t="s">
        <v>2368</v>
      </c>
      <c r="HR21" t="s">
        <v>2731</v>
      </c>
      <c r="HS21" s="106" t="s">
        <v>2692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s="106"/>
      <c r="IR21" s="175"/>
      <c r="IS21" t="s">
        <v>2368</v>
      </c>
      <c r="IT21" t="s">
        <v>2731</v>
      </c>
      <c r="IU21" s="106" t="s">
        <v>2692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s="38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s="106"/>
      <c r="JT21" s="175"/>
      <c r="JU21" t="s">
        <v>2368</v>
      </c>
      <c r="JV21" t="s">
        <v>2731</v>
      </c>
      <c r="JW21" s="106" t="s">
        <v>2692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s="38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s="106"/>
      <c r="KV21" s="175"/>
      <c r="KW21" t="s">
        <v>2368</v>
      </c>
      <c r="KX21" t="s">
        <v>2731</v>
      </c>
      <c r="KY21" s="106" t="s">
        <v>2692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s="38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s="106"/>
      <c r="LX21" s="175"/>
      <c r="LY21" t="s">
        <v>2368</v>
      </c>
      <c r="LZ21" t="s">
        <v>2731</v>
      </c>
      <c r="MA21" s="106" t="s">
        <v>2692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s="38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s="106"/>
      <c r="MZ21" s="175"/>
      <c r="NA21" t="s">
        <v>2368</v>
      </c>
      <c r="NB21" t="s">
        <v>2731</v>
      </c>
      <c r="NC21" s="106" t="s">
        <v>2692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s="38" t="e">
        <v>#N/A</v>
      </c>
      <c r="NP21" t="e">
        <v>#N/A</v>
      </c>
      <c r="NQ21" t="e">
        <v>#N/A</v>
      </c>
      <c r="NR21" t="e">
        <v>#N/A</v>
      </c>
      <c r="NS21" t="e">
        <v>#N/A</v>
      </c>
      <c r="NT21" t="e">
        <v>#N/A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s="106"/>
      <c r="OB21" s="175"/>
      <c r="OC21" t="s">
        <v>2368</v>
      </c>
      <c r="OD21" t="s">
        <v>2731</v>
      </c>
      <c r="OE21" s="106" t="s">
        <v>2692</v>
      </c>
      <c r="OG21" t="e">
        <v>#N/A</v>
      </c>
      <c r="OH21" t="e">
        <v>#N/A</v>
      </c>
      <c r="OI21" t="e">
        <v>#N/A</v>
      </c>
      <c r="OJ21" t="e">
        <v>#N/A</v>
      </c>
      <c r="OK21" t="e">
        <v>#N/A</v>
      </c>
      <c r="OL21" t="e">
        <v>#N/A</v>
      </c>
      <c r="OM21" t="e">
        <v>#N/A</v>
      </c>
      <c r="ON21" t="e">
        <v>#N/A</v>
      </c>
      <c r="OO21" t="e">
        <v>#N/A</v>
      </c>
      <c r="OP21" t="e">
        <v>#N/A</v>
      </c>
      <c r="OQ21" s="38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t="e">
        <v>#N/A</v>
      </c>
      <c r="PB21" t="e">
        <v>#N/A</v>
      </c>
      <c r="PC21" s="106"/>
      <c r="PD21" s="175"/>
      <c r="PE21" t="s">
        <v>2368</v>
      </c>
      <c r="PF21" t="s">
        <v>2731</v>
      </c>
      <c r="PG21" s="106" t="s">
        <v>2692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s="38" t="e">
        <v>#N/A</v>
      </c>
      <c r="PT21" t="e">
        <v>#N/A</v>
      </c>
      <c r="PU21" t="e">
        <v>#N/A</v>
      </c>
      <c r="PV21" t="e">
        <v>#N/A</v>
      </c>
      <c r="PW21" t="e">
        <v>#N/A</v>
      </c>
      <c r="PX21" t="e">
        <v>#N/A</v>
      </c>
      <c r="PY21" t="e">
        <v>#N/A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s="106"/>
      <c r="QF21" s="175"/>
      <c r="QG21" t="s">
        <v>2368</v>
      </c>
      <c r="QH21" t="s">
        <v>2731</v>
      </c>
      <c r="QI21" s="106" t="s">
        <v>2692</v>
      </c>
      <c r="QK21" t="e">
        <v>#N/A</v>
      </c>
      <c r="QL21" t="e">
        <v>#N/A</v>
      </c>
      <c r="QM21" t="e">
        <v>#N/A</v>
      </c>
      <c r="QN21" t="e">
        <v>#N/A</v>
      </c>
      <c r="QO21" t="e">
        <v>#N/A</v>
      </c>
      <c r="QP21" t="e">
        <v>#N/A</v>
      </c>
      <c r="QQ21" t="e">
        <v>#N/A</v>
      </c>
      <c r="QR21" t="e">
        <v>#N/A</v>
      </c>
      <c r="QS21" t="e">
        <v>#N/A</v>
      </c>
      <c r="QT21" t="e">
        <v>#N/A</v>
      </c>
      <c r="QU21" s="38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v>#N/A</v>
      </c>
      <c r="RF21" t="e">
        <v>#N/A</v>
      </c>
      <c r="RG21" s="106"/>
      <c r="RH21" s="175"/>
      <c r="RI21" t="s">
        <v>2368</v>
      </c>
      <c r="RJ21" t="s">
        <v>2731</v>
      </c>
      <c r="RK21" s="106" t="s">
        <v>2692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s="38" t="e">
        <v>#N/A</v>
      </c>
      <c r="RX21" t="e">
        <v>#N/A</v>
      </c>
      <c r="RY21" t="e">
        <v>#N/A</v>
      </c>
      <c r="RZ21" t="e">
        <v>#N/A</v>
      </c>
      <c r="SA21" t="e">
        <v>#N/A</v>
      </c>
      <c r="SB21" t="e">
        <v>#N/A</v>
      </c>
      <c r="SC21" t="e">
        <v>#N/A</v>
      </c>
      <c r="SD21" t="e">
        <v>#N/A</v>
      </c>
      <c r="SE21" t="e">
        <v>#N/A</v>
      </c>
      <c r="SF21" t="e">
        <v>#N/A</v>
      </c>
      <c r="SG21" t="e">
        <v>#N/A</v>
      </c>
      <c r="SH21" t="e">
        <v>#N/A</v>
      </c>
      <c r="SI21" s="106"/>
      <c r="SJ21" s="175"/>
      <c r="SK21" t="s">
        <v>2368</v>
      </c>
      <c r="SL21" t="s">
        <v>2731</v>
      </c>
      <c r="SM21" s="106" t="s">
        <v>2692</v>
      </c>
      <c r="SO21" t="e">
        <v>#N/A</v>
      </c>
      <c r="SP21" t="e">
        <v>#N/A</v>
      </c>
      <c r="SQ21" t="e">
        <v>#N/A</v>
      </c>
      <c r="SR21" t="e">
        <v>#N/A</v>
      </c>
      <c r="SS21" t="e">
        <v>#N/A</v>
      </c>
      <c r="ST21" t="e">
        <v>#N/A</v>
      </c>
      <c r="SU21" t="e">
        <v>#N/A</v>
      </c>
      <c r="SV21" t="e">
        <v>#N/A</v>
      </c>
      <c r="SW21" t="e">
        <v>#N/A</v>
      </c>
      <c r="SX21" t="e">
        <v>#N/A</v>
      </c>
      <c r="SY21" s="38" t="e">
        <v>#N/A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v>#N/A</v>
      </c>
      <c r="TK21" s="106"/>
      <c r="TL21" s="175"/>
      <c r="TM21" t="s">
        <v>2368</v>
      </c>
      <c r="TN21" t="s">
        <v>2731</v>
      </c>
      <c r="TO21" s="106" t="s">
        <v>2692</v>
      </c>
      <c r="TQ21" t="e">
        <v>#N/A</v>
      </c>
      <c r="TR21" t="e">
        <v>#N/A</v>
      </c>
      <c r="TS21" t="e">
        <v>#N/A</v>
      </c>
      <c r="TT21" t="e">
        <v>#N/A</v>
      </c>
      <c r="TU21" t="e">
        <v>#N/A</v>
      </c>
      <c r="TV21" t="e">
        <v>#N/A</v>
      </c>
      <c r="TW21" t="e">
        <v>#N/A</v>
      </c>
      <c r="TX21" t="e">
        <v>#N/A</v>
      </c>
      <c r="TY21" t="e">
        <v>#N/A</v>
      </c>
      <c r="TZ21" t="e">
        <v>#N/A</v>
      </c>
      <c r="UA21" s="38" t="e">
        <v>#N/A</v>
      </c>
      <c r="UB21" t="e">
        <v>#N/A</v>
      </c>
      <c r="UC21" t="e">
        <v>#N/A</v>
      </c>
      <c r="UD21" t="e">
        <v>#N/A</v>
      </c>
      <c r="UE21" t="e">
        <v>#N/A</v>
      </c>
      <c r="UF21" t="e">
        <v>#N/A</v>
      </c>
      <c r="UG21" t="e">
        <v>#N/A</v>
      </c>
      <c r="UH21" t="e">
        <v>#N/A</v>
      </c>
      <c r="UI21" t="e">
        <v>#N/A</v>
      </c>
      <c r="UJ21" t="e">
        <v>#N/A</v>
      </c>
      <c r="UK21" t="e">
        <v>#N/A</v>
      </c>
      <c r="UL21" t="e">
        <v>#N/A</v>
      </c>
      <c r="UM21" s="106"/>
      <c r="UN21" s="175"/>
      <c r="UO21" t="s">
        <v>2368</v>
      </c>
      <c r="UP21" t="s">
        <v>2731</v>
      </c>
      <c r="UQ21" s="106" t="s">
        <v>2692</v>
      </c>
      <c r="US21" t="e">
        <v>#N/A</v>
      </c>
      <c r="UT21" t="e">
        <v>#N/A</v>
      </c>
      <c r="UU21" t="e">
        <v>#N/A</v>
      </c>
      <c r="UV21" t="e">
        <v>#N/A</v>
      </c>
      <c r="UW21" t="e">
        <v>#N/A</v>
      </c>
      <c r="UX21" t="e">
        <v>#N/A</v>
      </c>
      <c r="UY21" t="e">
        <v>#N/A</v>
      </c>
      <c r="UZ21" t="e">
        <v>#N/A</v>
      </c>
      <c r="VA21" t="e">
        <v>#N/A</v>
      </c>
      <c r="VB21" t="e">
        <v>#N/A</v>
      </c>
      <c r="VC21" s="38" t="e">
        <v>#N/A</v>
      </c>
      <c r="VD21" t="e">
        <v>#N/A</v>
      </c>
      <c r="VE21" t="e">
        <v>#N/A</v>
      </c>
      <c r="VF21" t="e">
        <v>#N/A</v>
      </c>
      <c r="VG21" t="e">
        <v>#N/A</v>
      </c>
      <c r="VH21" t="e">
        <v>#N/A</v>
      </c>
      <c r="VI21" t="e">
        <v>#N/A</v>
      </c>
      <c r="VJ21" t="e">
        <v>#N/A</v>
      </c>
      <c r="VK21" t="e">
        <v>#N/A</v>
      </c>
      <c r="VL21" t="e">
        <v>#N/A</v>
      </c>
      <c r="VM21" t="e">
        <v>#N/A</v>
      </c>
      <c r="VN21" t="e">
        <v>#N/A</v>
      </c>
      <c r="VO21" s="106"/>
      <c r="VP21" s="175"/>
      <c r="VQ21" t="s">
        <v>2368</v>
      </c>
      <c r="VR21" t="s">
        <v>2731</v>
      </c>
      <c r="VS21" s="106" t="s">
        <v>2692</v>
      </c>
      <c r="VU21" t="e">
        <v>#N/A</v>
      </c>
      <c r="VV21" t="e">
        <v>#N/A</v>
      </c>
      <c r="VW21" t="e">
        <v>#N/A</v>
      </c>
      <c r="VX21" t="e">
        <v>#N/A</v>
      </c>
      <c r="VY21" t="e">
        <v>#N/A</v>
      </c>
      <c r="VZ21" t="e">
        <v>#N/A</v>
      </c>
      <c r="WA21" t="e">
        <v>#N/A</v>
      </c>
      <c r="WB21" t="e">
        <v>#N/A</v>
      </c>
      <c r="WC21" t="e">
        <v>#N/A</v>
      </c>
      <c r="WD21" t="e">
        <v>#N/A</v>
      </c>
      <c r="WE21" s="38" t="e">
        <v>#N/A</v>
      </c>
      <c r="WF21" t="e">
        <v>#N/A</v>
      </c>
      <c r="WG21" t="e">
        <v>#N/A</v>
      </c>
      <c r="WH21" t="e">
        <v>#N/A</v>
      </c>
      <c r="WI21" t="e">
        <v>#N/A</v>
      </c>
      <c r="WJ21" t="e">
        <v>#N/A</v>
      </c>
      <c r="WK21" t="e">
        <v>#N/A</v>
      </c>
      <c r="WL21" t="e">
        <v>#N/A</v>
      </c>
      <c r="WM21" t="e">
        <v>#N/A</v>
      </c>
      <c r="WN21" t="e">
        <v>#N/A</v>
      </c>
      <c r="WO21" t="e">
        <v>#N/A</v>
      </c>
      <c r="WP21" t="e">
        <v>#N/A</v>
      </c>
      <c r="WQ21" s="106"/>
      <c r="WR21" s="175"/>
      <c r="WS21" t="s">
        <v>2368</v>
      </c>
      <c r="WT21" t="s">
        <v>2731</v>
      </c>
      <c r="WU21" s="106" t="s">
        <v>2692</v>
      </c>
      <c r="WW21" t="e">
        <v>#N/A</v>
      </c>
      <c r="WX21" t="e">
        <v>#N/A</v>
      </c>
      <c r="WY21" t="e">
        <v>#N/A</v>
      </c>
      <c r="WZ21" t="e">
        <v>#N/A</v>
      </c>
      <c r="XA21" t="e">
        <v>#N/A</v>
      </c>
      <c r="XB21" t="e">
        <v>#N/A</v>
      </c>
      <c r="XC21" t="e">
        <v>#N/A</v>
      </c>
      <c r="XD21" t="e">
        <v>#N/A</v>
      </c>
      <c r="XE21" t="e">
        <v>#N/A</v>
      </c>
      <c r="XF21" t="e">
        <v>#N/A</v>
      </c>
      <c r="XG21" s="38" t="e">
        <v>#N/A</v>
      </c>
      <c r="XH21" t="e">
        <v>#N/A</v>
      </c>
      <c r="XI21" t="e">
        <v>#N/A</v>
      </c>
      <c r="XJ21" t="e">
        <v>#N/A</v>
      </c>
      <c r="XK21" t="e">
        <v>#N/A</v>
      </c>
      <c r="XL21" t="e">
        <v>#N/A</v>
      </c>
      <c r="XM21" t="e">
        <v>#N/A</v>
      </c>
      <c r="XN21" t="e">
        <v>#N/A</v>
      </c>
      <c r="XO21" t="e">
        <v>#N/A</v>
      </c>
      <c r="XP21" t="e">
        <v>#N/A</v>
      </c>
      <c r="XQ21" t="e">
        <v>#N/A</v>
      </c>
      <c r="XR21" t="e">
        <v>#N/A</v>
      </c>
      <c r="XS21" s="106"/>
      <c r="XT21" s="175"/>
      <c r="XU21" t="s">
        <v>2368</v>
      </c>
      <c r="XV21" t="s">
        <v>2731</v>
      </c>
      <c r="XW21" s="106" t="s">
        <v>2692</v>
      </c>
      <c r="XY21" t="e">
        <v>#N/A</v>
      </c>
      <c r="XZ21" t="e">
        <v>#N/A</v>
      </c>
      <c r="YA21" t="e">
        <v>#N/A</v>
      </c>
      <c r="YB21" t="e">
        <v>#N/A</v>
      </c>
      <c r="YC21" t="e">
        <v>#N/A</v>
      </c>
      <c r="YD21" t="e">
        <v>#N/A</v>
      </c>
      <c r="YE21" t="e">
        <v>#N/A</v>
      </c>
      <c r="YF21" t="e">
        <v>#N/A</v>
      </c>
      <c r="YG21" t="e">
        <v>#N/A</v>
      </c>
      <c r="YH21" t="e">
        <v>#N/A</v>
      </c>
      <c r="YI21" s="38" t="e">
        <v>#N/A</v>
      </c>
      <c r="YJ21" t="e">
        <v>#N/A</v>
      </c>
      <c r="YK21" t="e">
        <v>#N/A</v>
      </c>
      <c r="YL21" t="e">
        <v>#N/A</v>
      </c>
      <c r="YM21" t="e">
        <v>#N/A</v>
      </c>
      <c r="YN21" t="e">
        <v>#N/A</v>
      </c>
      <c r="YO21" t="e">
        <v>#N/A</v>
      </c>
      <c r="YP21" t="e">
        <v>#N/A</v>
      </c>
      <c r="YQ21" t="e">
        <v>#N/A</v>
      </c>
      <c r="YR21" t="e">
        <v>#N/A</v>
      </c>
      <c r="YS21" t="e">
        <v>#N/A</v>
      </c>
      <c r="YT21" t="e">
        <v>#N/A</v>
      </c>
      <c r="YU21" s="106"/>
      <c r="YV21" s="175"/>
      <c r="YW21" t="s">
        <v>2368</v>
      </c>
      <c r="YX21" t="s">
        <v>2731</v>
      </c>
      <c r="YY21" s="106" t="s">
        <v>2692</v>
      </c>
      <c r="ZA21" t="e">
        <v>#N/A</v>
      </c>
      <c r="ZB21" t="e">
        <v>#N/A</v>
      </c>
      <c r="ZC21" t="e">
        <v>#N/A</v>
      </c>
      <c r="ZD21" t="e">
        <v>#N/A</v>
      </c>
      <c r="ZE21" t="e">
        <v>#N/A</v>
      </c>
      <c r="ZF21" t="e">
        <v>#N/A</v>
      </c>
      <c r="ZG21" t="e">
        <v>#N/A</v>
      </c>
      <c r="ZH21" t="e">
        <v>#N/A</v>
      </c>
      <c r="ZI21" t="e">
        <v>#N/A</v>
      </c>
      <c r="ZJ21" t="e">
        <v>#N/A</v>
      </c>
      <c r="ZK21" s="38" t="e">
        <v>#N/A</v>
      </c>
      <c r="ZL21" t="e">
        <v>#N/A</v>
      </c>
      <c r="ZM21" t="e">
        <v>#N/A</v>
      </c>
      <c r="ZN21" t="e">
        <v>#N/A</v>
      </c>
      <c r="ZO21" t="e">
        <v>#N/A</v>
      </c>
      <c r="ZP21" t="e">
        <v>#N/A</v>
      </c>
      <c r="ZQ21" t="e">
        <v>#N/A</v>
      </c>
      <c r="ZR21" t="e">
        <v>#N/A</v>
      </c>
      <c r="ZS21" t="e">
        <v>#N/A</v>
      </c>
      <c r="ZT21" t="e">
        <v>#N/A</v>
      </c>
      <c r="ZU21" t="e">
        <v>#N/A</v>
      </c>
      <c r="ZV21" t="e">
        <v>#N/A</v>
      </c>
      <c r="ZW21" s="106"/>
      <c r="ZX21" s="175"/>
      <c r="ZY21" t="s">
        <v>2368</v>
      </c>
      <c r="ZZ21" t="s">
        <v>2731</v>
      </c>
      <c r="AAA21" s="106" t="s">
        <v>2692</v>
      </c>
      <c r="AAC21" t="e">
        <v>#N/A</v>
      </c>
      <c r="AAD21" t="e">
        <v>#N/A</v>
      </c>
      <c r="AAE21" t="e">
        <v>#N/A</v>
      </c>
      <c r="AAF21" t="e">
        <v>#N/A</v>
      </c>
      <c r="AAG21" t="e">
        <v>#N/A</v>
      </c>
      <c r="AAH21" t="e">
        <v>#N/A</v>
      </c>
      <c r="AAI21" t="e">
        <v>#N/A</v>
      </c>
      <c r="AAJ21" t="e">
        <v>#N/A</v>
      </c>
      <c r="AAK21" t="e">
        <v>#N/A</v>
      </c>
      <c r="AAL21" t="e">
        <v>#N/A</v>
      </c>
      <c r="AAM21" s="38" t="e">
        <v>#N/A</v>
      </c>
      <c r="AAN21" t="e">
        <v>#N/A</v>
      </c>
      <c r="AAO21" t="e">
        <v>#N/A</v>
      </c>
      <c r="AAP21" t="e">
        <v>#N/A</v>
      </c>
      <c r="AAQ21" t="e">
        <v>#N/A</v>
      </c>
      <c r="AAR21" t="e">
        <v>#N/A</v>
      </c>
      <c r="AAS21" t="e">
        <v>#N/A</v>
      </c>
      <c r="AAT21" t="e">
        <v>#N/A</v>
      </c>
      <c r="AAU21" t="e">
        <v>#N/A</v>
      </c>
      <c r="AAV21" t="e">
        <v>#N/A</v>
      </c>
      <c r="AAW21" t="e">
        <v>#N/A</v>
      </c>
      <c r="AAX21" t="e">
        <v>#N/A</v>
      </c>
      <c r="AAY21" s="106"/>
      <c r="AAZ21" s="175"/>
      <c r="ABA21" t="s">
        <v>2368</v>
      </c>
      <c r="ABB21" t="s">
        <v>2731</v>
      </c>
      <c r="ABC21" s="106" t="s">
        <v>2692</v>
      </c>
      <c r="ABE21" t="e">
        <v>#N/A</v>
      </c>
      <c r="ABF21" t="e">
        <v>#N/A</v>
      </c>
      <c r="ABG21" t="e">
        <v>#N/A</v>
      </c>
      <c r="ABH21" t="e">
        <v>#N/A</v>
      </c>
      <c r="ABI21" t="e">
        <v>#N/A</v>
      </c>
      <c r="ABJ21" t="e">
        <v>#N/A</v>
      </c>
      <c r="ABK21" t="e">
        <v>#N/A</v>
      </c>
      <c r="ABL21" t="e">
        <v>#N/A</v>
      </c>
      <c r="ABM21" t="e">
        <v>#N/A</v>
      </c>
      <c r="ABN21" t="e">
        <v>#N/A</v>
      </c>
      <c r="ABO21" s="38" t="e">
        <v>#N/A</v>
      </c>
      <c r="ABP21" t="e">
        <v>#N/A</v>
      </c>
      <c r="ABQ21" t="e">
        <v>#N/A</v>
      </c>
      <c r="ABR21" t="e">
        <v>#N/A</v>
      </c>
      <c r="ABS21" t="e">
        <v>#N/A</v>
      </c>
      <c r="ABT21" t="e">
        <v>#N/A</v>
      </c>
      <c r="ABU21" t="e">
        <v>#N/A</v>
      </c>
      <c r="ABV21" t="e">
        <v>#N/A</v>
      </c>
      <c r="ABW21" t="e">
        <v>#N/A</v>
      </c>
      <c r="ABX21" t="e">
        <v>#N/A</v>
      </c>
      <c r="ABY21" t="e">
        <v>#N/A</v>
      </c>
      <c r="ABZ21" t="e">
        <v>#N/A</v>
      </c>
      <c r="ACA21" s="106"/>
      <c r="ACB21" s="175"/>
    </row>
    <row r="22" spans="1:756">
      <c r="DI22" t="s">
        <v>495</v>
      </c>
      <c r="DJ22" t="s">
        <v>2731</v>
      </c>
      <c r="DK22" s="106" t="s">
        <v>2692</v>
      </c>
      <c r="DM22" s="1">
        <v>0.3079513888888889</v>
      </c>
      <c r="DN22" s="1">
        <v>0.28172453703703704</v>
      </c>
      <c r="DO22" s="1">
        <v>1.6064814814814813E-2</v>
      </c>
      <c r="DP22" s="1">
        <v>1.0150462962962964E-2</v>
      </c>
      <c r="DQ22">
        <v>29</v>
      </c>
      <c r="DR22">
        <v>106</v>
      </c>
      <c r="DS22">
        <v>135</v>
      </c>
      <c r="DT22">
        <v>1123</v>
      </c>
      <c r="DU22">
        <v>528</v>
      </c>
      <c r="DV22">
        <v>188</v>
      </c>
      <c r="DW22">
        <v>1839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K22" t="s">
        <v>495</v>
      </c>
      <c r="EL22" t="s">
        <v>2731</v>
      </c>
      <c r="EM22" s="106" t="s">
        <v>2692</v>
      </c>
      <c r="EO22" s="1" t="e">
        <v>#N/A</v>
      </c>
      <c r="EP22" s="1" t="e">
        <v>#N/A</v>
      </c>
      <c r="EQ22" s="1" t="e">
        <v>#N/A</v>
      </c>
      <c r="ER22" s="1" t="e">
        <v>#N/A</v>
      </c>
      <c r="ES22" t="e">
        <v>#N/A</v>
      </c>
      <c r="ET22" t="e">
        <v>#N/A</v>
      </c>
      <c r="EU22" t="e">
        <v>#N/A</v>
      </c>
      <c r="EV22" t="e">
        <v>#N/A</v>
      </c>
      <c r="EW22" t="e">
        <v>#N/A</v>
      </c>
      <c r="EX22" t="e">
        <v>#N/A</v>
      </c>
      <c r="EY22" t="e">
        <v>#N/A</v>
      </c>
      <c r="EZ22" t="e">
        <v>#N/A</v>
      </c>
      <c r="FA22" t="e">
        <v>#N/A</v>
      </c>
      <c r="FB22" t="e">
        <v>#N/A</v>
      </c>
      <c r="FC22" t="e">
        <v>#N/A</v>
      </c>
      <c r="FD22" t="e">
        <v>#N/A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s="106"/>
      <c r="FM22" t="s">
        <v>495</v>
      </c>
      <c r="FN22" t="s">
        <v>2731</v>
      </c>
      <c r="FO22" s="106" t="s">
        <v>2692</v>
      </c>
      <c r="FQ22" s="1" t="e">
        <v>#N/A</v>
      </c>
      <c r="FR22" s="1" t="e">
        <v>#N/A</v>
      </c>
      <c r="FS22" s="1" t="e">
        <v>#N/A</v>
      </c>
      <c r="FT22" s="1" t="e">
        <v>#N/A</v>
      </c>
      <c r="FU22" t="e">
        <v>#N/A</v>
      </c>
      <c r="FV22" t="e">
        <v>#N/A</v>
      </c>
      <c r="FW22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t="e">
        <v>#N/A</v>
      </c>
      <c r="GG22" t="e">
        <v>#N/A</v>
      </c>
      <c r="GH22" t="e">
        <v>#N/A</v>
      </c>
      <c r="GI22" t="e">
        <v>#N/A</v>
      </c>
      <c r="GJ22" t="e">
        <v>#N/A</v>
      </c>
      <c r="GK22" t="e">
        <v>#N/A</v>
      </c>
      <c r="GL22" t="e">
        <v>#N/A</v>
      </c>
      <c r="GM22" s="106"/>
      <c r="GO22" t="s">
        <v>495</v>
      </c>
      <c r="GP22" t="s">
        <v>2731</v>
      </c>
      <c r="GQ22" s="106" t="s">
        <v>2692</v>
      </c>
      <c r="GS22" s="1" t="e">
        <v>#N/A</v>
      </c>
      <c r="GT22" s="1" t="e">
        <v>#N/A</v>
      </c>
      <c r="GU22" s="1" t="e">
        <v>#N/A</v>
      </c>
      <c r="GV22" s="1" t="e">
        <v>#N/A</v>
      </c>
      <c r="GW22" t="e">
        <v>#N/A</v>
      </c>
      <c r="GX22" t="e">
        <v>#N/A</v>
      </c>
      <c r="GY22" t="e">
        <v>#N/A</v>
      </c>
      <c r="GZ22" t="e">
        <v>#N/A</v>
      </c>
      <c r="HA22" t="e">
        <v>#N/A</v>
      </c>
      <c r="HB22" t="e">
        <v>#N/A</v>
      </c>
      <c r="HC22" t="e">
        <v>#N/A</v>
      </c>
      <c r="HD22" t="e">
        <v>#N/A</v>
      </c>
      <c r="HE22" t="e">
        <v>#N/A</v>
      </c>
      <c r="HF22" t="e">
        <v>#N/A</v>
      </c>
      <c r="HG22" t="e">
        <v>#N/A</v>
      </c>
      <c r="HH22" t="e">
        <v>#N/A</v>
      </c>
      <c r="HI22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s="106"/>
      <c r="HQ22" t="s">
        <v>495</v>
      </c>
      <c r="HR22" t="s">
        <v>2731</v>
      </c>
      <c r="HS22" s="106" t="s">
        <v>2692</v>
      </c>
      <c r="HU22" s="1" t="e">
        <v>#N/A</v>
      </c>
      <c r="HV22" s="1" t="e">
        <v>#N/A</v>
      </c>
      <c r="HW22" s="1" t="e">
        <v>#N/A</v>
      </c>
      <c r="HX22" s="1" t="e">
        <v>#N/A</v>
      </c>
      <c r="HY22" t="e">
        <v>#N/A</v>
      </c>
      <c r="HZ22" t="e">
        <v>#N/A</v>
      </c>
      <c r="IA22" t="e">
        <v>#N/A</v>
      </c>
      <c r="IB22" t="e">
        <v>#N/A</v>
      </c>
      <c r="IC22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t="e">
        <v>#N/A</v>
      </c>
      <c r="IL22" t="e">
        <v>#N/A</v>
      </c>
      <c r="IM22" t="e">
        <v>#N/A</v>
      </c>
      <c r="IN22" t="e">
        <v>#N/A</v>
      </c>
      <c r="IO22" t="e">
        <v>#N/A</v>
      </c>
      <c r="IP22" t="e">
        <v>#N/A</v>
      </c>
      <c r="IQ22" s="106"/>
      <c r="IS22" t="s">
        <v>495</v>
      </c>
      <c r="IT22" t="s">
        <v>2731</v>
      </c>
      <c r="IU22" s="106" t="s">
        <v>2692</v>
      </c>
      <c r="IW22" s="1">
        <v>0</v>
      </c>
      <c r="IX22" s="1">
        <v>0</v>
      </c>
      <c r="IY22" s="1">
        <v>0</v>
      </c>
      <c r="IZ22" s="1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 s="38">
        <v>0</v>
      </c>
      <c r="JH22">
        <v>0</v>
      </c>
      <c r="JI22">
        <v>0</v>
      </c>
      <c r="JJ22">
        <v>0</v>
      </c>
      <c r="JK22">
        <v>0</v>
      </c>
      <c r="JL22">
        <v>2</v>
      </c>
      <c r="JM22">
        <v>2</v>
      </c>
      <c r="JN22">
        <v>79</v>
      </c>
      <c r="JO22">
        <v>2</v>
      </c>
      <c r="JP22">
        <v>0</v>
      </c>
      <c r="JQ22">
        <v>81</v>
      </c>
      <c r="JR22">
        <v>97.53</v>
      </c>
      <c r="JS22" s="106"/>
      <c r="JU22" t="s">
        <v>495</v>
      </c>
      <c r="JV22" t="s">
        <v>2731</v>
      </c>
      <c r="JW22" s="106" t="s">
        <v>2692</v>
      </c>
      <c r="JY22" s="1">
        <v>0</v>
      </c>
      <c r="JZ22" s="1">
        <v>0</v>
      </c>
      <c r="KA22" s="1">
        <v>0</v>
      </c>
      <c r="KB22" s="1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 s="38">
        <v>0</v>
      </c>
      <c r="KJ22">
        <v>0</v>
      </c>
      <c r="KK22">
        <v>0</v>
      </c>
      <c r="KL22">
        <v>0</v>
      </c>
      <c r="KM22">
        <v>0</v>
      </c>
      <c r="KN22">
        <v>2</v>
      </c>
      <c r="KO22">
        <v>2</v>
      </c>
      <c r="KP22">
        <v>79</v>
      </c>
      <c r="KQ22">
        <v>2</v>
      </c>
      <c r="KR22">
        <v>0</v>
      </c>
      <c r="KS22">
        <v>81</v>
      </c>
      <c r="KT22">
        <v>97.53</v>
      </c>
      <c r="KU22" s="106"/>
      <c r="KW22" t="s">
        <v>495</v>
      </c>
      <c r="KX22" t="s">
        <v>2731</v>
      </c>
      <c r="KY22" s="106" t="s">
        <v>2692</v>
      </c>
      <c r="LA22" s="1" t="e">
        <v>#N/A</v>
      </c>
      <c r="LB22" s="1" t="e">
        <v>#N/A</v>
      </c>
      <c r="LC22" s="1" t="e">
        <v>#N/A</v>
      </c>
      <c r="LD22" s="1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s="38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t="e">
        <v>#N/A</v>
      </c>
      <c r="LU22" t="e">
        <v>#N/A</v>
      </c>
      <c r="LV22" t="e">
        <v>#N/A</v>
      </c>
      <c r="LW22" s="106"/>
      <c r="LY22" t="s">
        <v>495</v>
      </c>
      <c r="LZ22" t="s">
        <v>2731</v>
      </c>
      <c r="MA22" s="106" t="s">
        <v>2692</v>
      </c>
      <c r="MC22" s="1" t="e">
        <v>#N/A</v>
      </c>
      <c r="MD22" s="1" t="e">
        <v>#N/A</v>
      </c>
      <c r="ME22" s="1" t="e">
        <v>#N/A</v>
      </c>
      <c r="MF22" s="1" t="e">
        <v>#N/A</v>
      </c>
      <c r="MG22" t="e">
        <v>#N/A</v>
      </c>
      <c r="MH22" t="e">
        <v>#N/A</v>
      </c>
      <c r="MI22" t="e">
        <v>#N/A</v>
      </c>
      <c r="MJ22" t="e">
        <v>#N/A</v>
      </c>
      <c r="MK22" t="e">
        <v>#N/A</v>
      </c>
      <c r="ML22" t="e">
        <v>#N/A</v>
      </c>
      <c r="MM22" s="38" t="e">
        <v>#N/A</v>
      </c>
      <c r="MN22" t="e">
        <v>#N/A</v>
      </c>
      <c r="MO22" t="e">
        <v>#N/A</v>
      </c>
      <c r="MP22" t="e">
        <v>#N/A</v>
      </c>
      <c r="MQ22" t="e">
        <v>#N/A</v>
      </c>
      <c r="MR22" t="e">
        <v>#N/A</v>
      </c>
      <c r="MS22" t="e">
        <v>#N/A</v>
      </c>
      <c r="MT22" t="e">
        <v>#N/A</v>
      </c>
      <c r="MU22" t="e">
        <v>#N/A</v>
      </c>
      <c r="MV22" t="e">
        <v>#N/A</v>
      </c>
      <c r="MW22" t="e">
        <v>#N/A</v>
      </c>
      <c r="MX22" t="e">
        <v>#N/A</v>
      </c>
      <c r="MY22" s="106"/>
      <c r="NA22" t="s">
        <v>495</v>
      </c>
      <c r="NB22" t="s">
        <v>2731</v>
      </c>
      <c r="NC22" s="106" t="s">
        <v>2692</v>
      </c>
      <c r="NE22" s="1" t="e">
        <v>#N/A</v>
      </c>
      <c r="NF22" s="1" t="e">
        <v>#N/A</v>
      </c>
      <c r="NG22" s="1" t="e">
        <v>#N/A</v>
      </c>
      <c r="NH22" s="1" t="e">
        <v>#N/A</v>
      </c>
      <c r="NI22" t="e">
        <v>#N/A</v>
      </c>
      <c r="NJ22" t="e">
        <v>#N/A</v>
      </c>
      <c r="NK22" t="e">
        <v>#N/A</v>
      </c>
      <c r="NL22" t="e">
        <v>#N/A</v>
      </c>
      <c r="NM22" t="e">
        <v>#N/A</v>
      </c>
      <c r="NN22" t="e">
        <v>#N/A</v>
      </c>
      <c r="NO22" s="38" t="e">
        <v>#N/A</v>
      </c>
      <c r="NP22" t="e">
        <v>#N/A</v>
      </c>
      <c r="NQ22" t="e">
        <v>#N/A</v>
      </c>
      <c r="NR22" t="e">
        <v>#N/A</v>
      </c>
      <c r="NS22" t="e">
        <v>#N/A</v>
      </c>
      <c r="NT22" t="e">
        <v>#N/A</v>
      </c>
      <c r="NU22" t="e">
        <v>#N/A</v>
      </c>
      <c r="NV22" t="e">
        <v>#N/A</v>
      </c>
      <c r="NW22" t="e">
        <v>#N/A</v>
      </c>
      <c r="NX22" t="e">
        <v>#N/A</v>
      </c>
      <c r="NY22" t="e">
        <v>#N/A</v>
      </c>
      <c r="NZ22" t="e">
        <v>#N/A</v>
      </c>
      <c r="OA22" s="106"/>
      <c r="OC22" t="s">
        <v>495</v>
      </c>
      <c r="OD22" t="s">
        <v>2731</v>
      </c>
      <c r="OE22" s="106" t="s">
        <v>2692</v>
      </c>
      <c r="OG22" s="1" t="e">
        <v>#N/A</v>
      </c>
      <c r="OH22" s="1" t="e">
        <v>#N/A</v>
      </c>
      <c r="OI22" s="1" t="e">
        <v>#N/A</v>
      </c>
      <c r="OJ22" s="1" t="e">
        <v>#N/A</v>
      </c>
      <c r="OK22" t="e">
        <v>#N/A</v>
      </c>
      <c r="OL22" t="e">
        <v>#N/A</v>
      </c>
      <c r="OM22" t="e">
        <v>#N/A</v>
      </c>
      <c r="ON22" t="e">
        <v>#N/A</v>
      </c>
      <c r="OO22" t="e">
        <v>#N/A</v>
      </c>
      <c r="OP22" t="e">
        <v>#N/A</v>
      </c>
      <c r="OQ22" s="38" t="e">
        <v>#N/A</v>
      </c>
      <c r="OR22" t="e">
        <v>#N/A</v>
      </c>
      <c r="OS22" t="e">
        <v>#N/A</v>
      </c>
      <c r="OT22" t="e">
        <v>#N/A</v>
      </c>
      <c r="OU22" t="e">
        <v>#N/A</v>
      </c>
      <c r="OV22" t="e">
        <v>#N/A</v>
      </c>
      <c r="OW22" t="e">
        <v>#N/A</v>
      </c>
      <c r="OX22" t="e">
        <v>#N/A</v>
      </c>
      <c r="OY22" t="e">
        <v>#N/A</v>
      </c>
      <c r="OZ22" t="e">
        <v>#N/A</v>
      </c>
      <c r="PA22" t="e">
        <v>#N/A</v>
      </c>
      <c r="PB22" t="e">
        <v>#N/A</v>
      </c>
      <c r="PC22" s="106"/>
      <c r="PE22" t="s">
        <v>495</v>
      </c>
      <c r="PF22" t="s">
        <v>2731</v>
      </c>
      <c r="PG22" s="106" t="s">
        <v>2692</v>
      </c>
      <c r="PI22" s="1" t="e">
        <v>#N/A</v>
      </c>
      <c r="PJ22" s="1" t="e">
        <v>#N/A</v>
      </c>
      <c r="PK22" s="1" t="e">
        <v>#N/A</v>
      </c>
      <c r="PL22" s="1" t="e">
        <v>#N/A</v>
      </c>
      <c r="PM22" t="e">
        <v>#N/A</v>
      </c>
      <c r="PN22" t="e">
        <v>#N/A</v>
      </c>
      <c r="PO22" t="e">
        <v>#N/A</v>
      </c>
      <c r="PP22" t="e">
        <v>#N/A</v>
      </c>
      <c r="PQ22" t="e">
        <v>#N/A</v>
      </c>
      <c r="PR22" t="e">
        <v>#N/A</v>
      </c>
      <c r="PS22" s="38" t="e">
        <v>#N/A</v>
      </c>
      <c r="PT22" t="e">
        <v>#N/A</v>
      </c>
      <c r="PU22" t="e">
        <v>#N/A</v>
      </c>
      <c r="PV22" t="e">
        <v>#N/A</v>
      </c>
      <c r="PW22" t="e">
        <v>#N/A</v>
      </c>
      <c r="PX22" t="e">
        <v>#N/A</v>
      </c>
      <c r="PY22" t="e">
        <v>#N/A</v>
      </c>
      <c r="PZ22" t="e">
        <v>#N/A</v>
      </c>
      <c r="QA22" t="e">
        <v>#N/A</v>
      </c>
      <c r="QB22" t="e">
        <v>#N/A</v>
      </c>
      <c r="QC22" t="e">
        <v>#N/A</v>
      </c>
      <c r="QD22" t="e">
        <v>#N/A</v>
      </c>
      <c r="QE22" s="106"/>
      <c r="QG22" t="s">
        <v>495</v>
      </c>
      <c r="QH22" t="s">
        <v>2731</v>
      </c>
      <c r="QI22" s="106" t="s">
        <v>2692</v>
      </c>
      <c r="QK22" s="1" t="e">
        <v>#N/A</v>
      </c>
      <c r="QL22" s="1" t="e">
        <v>#N/A</v>
      </c>
      <c r="QM22" s="1" t="e">
        <v>#N/A</v>
      </c>
      <c r="QN22" s="1" t="e">
        <v>#N/A</v>
      </c>
      <c r="QO22" t="e">
        <v>#N/A</v>
      </c>
      <c r="QP22" t="e">
        <v>#N/A</v>
      </c>
      <c r="QQ22" t="e">
        <v>#N/A</v>
      </c>
      <c r="QR22" t="e">
        <v>#N/A</v>
      </c>
      <c r="QS22" t="e">
        <v>#N/A</v>
      </c>
      <c r="QT22" t="e">
        <v>#N/A</v>
      </c>
      <c r="QU22" s="38" t="e">
        <v>#N/A</v>
      </c>
      <c r="QV22" t="e">
        <v>#N/A</v>
      </c>
      <c r="QW22" t="e">
        <v>#N/A</v>
      </c>
      <c r="QX22" t="e">
        <v>#N/A</v>
      </c>
      <c r="QY22" t="e">
        <v>#N/A</v>
      </c>
      <c r="QZ22" t="e">
        <v>#N/A</v>
      </c>
      <c r="RA22" t="e">
        <v>#N/A</v>
      </c>
      <c r="RB22" t="e">
        <v>#N/A</v>
      </c>
      <c r="RC22" t="e">
        <v>#N/A</v>
      </c>
      <c r="RD22" t="e">
        <v>#N/A</v>
      </c>
      <c r="RE22" t="e">
        <v>#N/A</v>
      </c>
      <c r="RF22" t="e">
        <v>#N/A</v>
      </c>
      <c r="RG22" s="106"/>
      <c r="RI22" t="s">
        <v>495</v>
      </c>
      <c r="RJ22" t="s">
        <v>2731</v>
      </c>
      <c r="RK22" s="106" t="s">
        <v>2692</v>
      </c>
      <c r="RM22" s="1" t="e">
        <v>#N/A</v>
      </c>
      <c r="RN22" s="1" t="e">
        <v>#N/A</v>
      </c>
      <c r="RO22" s="1" t="e">
        <v>#N/A</v>
      </c>
      <c r="RP22" s="1" t="e">
        <v>#N/A</v>
      </c>
      <c r="RQ22" t="e">
        <v>#N/A</v>
      </c>
      <c r="RR22" t="e">
        <v>#N/A</v>
      </c>
      <c r="RS22" t="e">
        <v>#N/A</v>
      </c>
      <c r="RT22" t="e">
        <v>#N/A</v>
      </c>
      <c r="RU22" t="e">
        <v>#N/A</v>
      </c>
      <c r="RV22" t="e">
        <v>#N/A</v>
      </c>
      <c r="RW22" s="38" t="e">
        <v>#N/A</v>
      </c>
      <c r="RX22" t="e">
        <v>#N/A</v>
      </c>
      <c r="RY22" t="e">
        <v>#N/A</v>
      </c>
      <c r="RZ22" t="e">
        <v>#N/A</v>
      </c>
      <c r="SA22" t="e">
        <v>#N/A</v>
      </c>
      <c r="SB22" t="e">
        <v>#N/A</v>
      </c>
      <c r="SC22" t="e">
        <v>#N/A</v>
      </c>
      <c r="SD22" t="e">
        <v>#N/A</v>
      </c>
      <c r="SE22" t="e">
        <v>#N/A</v>
      </c>
      <c r="SF22" t="e">
        <v>#N/A</v>
      </c>
      <c r="SG22" t="e">
        <v>#N/A</v>
      </c>
      <c r="SH22" t="e">
        <v>#N/A</v>
      </c>
      <c r="SI22" s="106"/>
      <c r="SK22" t="s">
        <v>495</v>
      </c>
      <c r="SL22" t="s">
        <v>2731</v>
      </c>
      <c r="SM22" s="106" t="s">
        <v>2692</v>
      </c>
      <c r="SO22" s="1" t="e">
        <v>#N/A</v>
      </c>
      <c r="SP22" s="1" t="e">
        <v>#N/A</v>
      </c>
      <c r="SQ22" s="1" t="e">
        <v>#N/A</v>
      </c>
      <c r="SR22" s="1" t="e">
        <v>#N/A</v>
      </c>
      <c r="SS22" t="e">
        <v>#N/A</v>
      </c>
      <c r="ST22" t="e">
        <v>#N/A</v>
      </c>
      <c r="SU22" t="e">
        <v>#N/A</v>
      </c>
      <c r="SV22" t="e">
        <v>#N/A</v>
      </c>
      <c r="SW22" t="e">
        <v>#N/A</v>
      </c>
      <c r="SX22" t="e">
        <v>#N/A</v>
      </c>
      <c r="SY22" s="38" t="e">
        <v>#N/A</v>
      </c>
      <c r="SZ22" t="e">
        <v>#N/A</v>
      </c>
      <c r="TA22" t="e">
        <v>#N/A</v>
      </c>
      <c r="TB22" t="e">
        <v>#N/A</v>
      </c>
      <c r="TC22" t="e">
        <v>#N/A</v>
      </c>
      <c r="TD22" t="e">
        <v>#N/A</v>
      </c>
      <c r="TE22" t="e">
        <v>#N/A</v>
      </c>
      <c r="TF22" t="e">
        <v>#N/A</v>
      </c>
      <c r="TG22" t="e">
        <v>#N/A</v>
      </c>
      <c r="TH22" t="e">
        <v>#N/A</v>
      </c>
      <c r="TI22" t="e">
        <v>#N/A</v>
      </c>
      <c r="TJ22" t="e">
        <v>#N/A</v>
      </c>
      <c r="TK22" s="106"/>
      <c r="TM22" t="s">
        <v>495</v>
      </c>
      <c r="TN22" t="s">
        <v>2731</v>
      </c>
      <c r="TO22" s="106" t="s">
        <v>2692</v>
      </c>
      <c r="TQ22" s="1" t="e">
        <v>#N/A</v>
      </c>
      <c r="TR22" s="1" t="e">
        <v>#N/A</v>
      </c>
      <c r="TS22" s="1" t="e">
        <v>#N/A</v>
      </c>
      <c r="TT22" s="1" t="e">
        <v>#N/A</v>
      </c>
      <c r="TU22" t="e">
        <v>#N/A</v>
      </c>
      <c r="TV22" t="e">
        <v>#N/A</v>
      </c>
      <c r="TW22" t="e">
        <v>#N/A</v>
      </c>
      <c r="TX22" t="e">
        <v>#N/A</v>
      </c>
      <c r="TY22" t="e">
        <v>#N/A</v>
      </c>
      <c r="TZ22" t="e">
        <v>#N/A</v>
      </c>
      <c r="UA22" s="38" t="e">
        <v>#N/A</v>
      </c>
      <c r="UB22" t="e">
        <v>#N/A</v>
      </c>
      <c r="UC22" t="e">
        <v>#N/A</v>
      </c>
      <c r="UD22" t="e">
        <v>#N/A</v>
      </c>
      <c r="UE22" t="e">
        <v>#N/A</v>
      </c>
      <c r="UF22" t="e">
        <v>#N/A</v>
      </c>
      <c r="UG22" t="e">
        <v>#N/A</v>
      </c>
      <c r="UH22" t="e">
        <v>#N/A</v>
      </c>
      <c r="UI22" t="e">
        <v>#N/A</v>
      </c>
      <c r="UJ22" t="e">
        <v>#N/A</v>
      </c>
      <c r="UK22" t="e">
        <v>#N/A</v>
      </c>
      <c r="UL22" t="e">
        <v>#N/A</v>
      </c>
      <c r="UM22" s="106"/>
      <c r="UO22" t="s">
        <v>495</v>
      </c>
      <c r="UP22" t="s">
        <v>2731</v>
      </c>
      <c r="UQ22" s="106" t="s">
        <v>2692</v>
      </c>
      <c r="US22" s="1" t="e">
        <v>#N/A</v>
      </c>
      <c r="UT22" s="1" t="e">
        <v>#N/A</v>
      </c>
      <c r="UU22" s="1" t="e">
        <v>#N/A</v>
      </c>
      <c r="UV22" s="1" t="e">
        <v>#N/A</v>
      </c>
      <c r="UW22" t="e">
        <v>#N/A</v>
      </c>
      <c r="UX22" t="e">
        <v>#N/A</v>
      </c>
      <c r="UY22" t="e">
        <v>#N/A</v>
      </c>
      <c r="UZ22" t="e">
        <v>#N/A</v>
      </c>
      <c r="VA22" t="e">
        <v>#N/A</v>
      </c>
      <c r="VB22" t="e">
        <v>#N/A</v>
      </c>
      <c r="VC22" s="38" t="e">
        <v>#N/A</v>
      </c>
      <c r="VD22" t="e">
        <v>#N/A</v>
      </c>
      <c r="VE22" t="e">
        <v>#N/A</v>
      </c>
      <c r="VF22" t="e">
        <v>#N/A</v>
      </c>
      <c r="VG22" t="e">
        <v>#N/A</v>
      </c>
      <c r="VH22" t="e">
        <v>#N/A</v>
      </c>
      <c r="VI22" t="e">
        <v>#N/A</v>
      </c>
      <c r="VJ22" t="e">
        <v>#N/A</v>
      </c>
      <c r="VK22" t="e">
        <v>#N/A</v>
      </c>
      <c r="VL22" t="e">
        <v>#N/A</v>
      </c>
      <c r="VM22" t="e">
        <v>#N/A</v>
      </c>
      <c r="VN22" t="e">
        <v>#N/A</v>
      </c>
      <c r="VO22" s="106"/>
      <c r="VQ22" t="s">
        <v>495</v>
      </c>
      <c r="VR22" t="s">
        <v>2731</v>
      </c>
      <c r="VS22" s="106" t="s">
        <v>2692</v>
      </c>
      <c r="VU22" s="1" t="e">
        <v>#N/A</v>
      </c>
      <c r="VV22" s="1" t="e">
        <v>#N/A</v>
      </c>
      <c r="VW22" s="1" t="e">
        <v>#N/A</v>
      </c>
      <c r="VX22" s="1" t="e">
        <v>#N/A</v>
      </c>
      <c r="VY22" t="e">
        <v>#N/A</v>
      </c>
      <c r="VZ22" t="e">
        <v>#N/A</v>
      </c>
      <c r="WA22" t="e">
        <v>#N/A</v>
      </c>
      <c r="WB22" t="e">
        <v>#N/A</v>
      </c>
      <c r="WC22" t="e">
        <v>#N/A</v>
      </c>
      <c r="WD22" t="e">
        <v>#N/A</v>
      </c>
      <c r="WE22" s="38" t="e">
        <v>#N/A</v>
      </c>
      <c r="WF22" t="e">
        <v>#N/A</v>
      </c>
      <c r="WG22" t="e">
        <v>#N/A</v>
      </c>
      <c r="WH22" t="e">
        <v>#N/A</v>
      </c>
      <c r="WI22" t="e">
        <v>#N/A</v>
      </c>
      <c r="WJ22" t="e">
        <v>#N/A</v>
      </c>
      <c r="WK22" t="e">
        <v>#N/A</v>
      </c>
      <c r="WL22" t="e">
        <v>#N/A</v>
      </c>
      <c r="WM22" t="e">
        <v>#N/A</v>
      </c>
      <c r="WN22" t="e">
        <v>#N/A</v>
      </c>
      <c r="WO22" t="e">
        <v>#N/A</v>
      </c>
      <c r="WP22" t="e">
        <v>#N/A</v>
      </c>
      <c r="WQ22" s="106"/>
      <c r="WS22" t="s">
        <v>495</v>
      </c>
      <c r="WT22" t="s">
        <v>2731</v>
      </c>
      <c r="WU22" s="106" t="s">
        <v>2692</v>
      </c>
      <c r="WW22" s="1" t="e">
        <v>#N/A</v>
      </c>
      <c r="WX22" s="1" t="e">
        <v>#N/A</v>
      </c>
      <c r="WY22" s="1" t="e">
        <v>#N/A</v>
      </c>
      <c r="WZ22" s="1" t="e">
        <v>#N/A</v>
      </c>
      <c r="XA22" t="e">
        <v>#N/A</v>
      </c>
      <c r="XB22" t="e">
        <v>#N/A</v>
      </c>
      <c r="XC22" t="e">
        <v>#N/A</v>
      </c>
      <c r="XD22" t="e">
        <v>#N/A</v>
      </c>
      <c r="XE22" t="e">
        <v>#N/A</v>
      </c>
      <c r="XF22" t="e">
        <v>#N/A</v>
      </c>
      <c r="XG22" s="38" t="e">
        <v>#N/A</v>
      </c>
      <c r="XH22" t="e">
        <v>#N/A</v>
      </c>
      <c r="XI22" t="e">
        <v>#N/A</v>
      </c>
      <c r="XJ22" t="e">
        <v>#N/A</v>
      </c>
      <c r="XK22" t="e">
        <v>#N/A</v>
      </c>
      <c r="XL22" t="e">
        <v>#N/A</v>
      </c>
      <c r="XM22" t="e">
        <v>#N/A</v>
      </c>
      <c r="XN22" t="e">
        <v>#N/A</v>
      </c>
      <c r="XO22" t="e">
        <v>#N/A</v>
      </c>
      <c r="XP22" t="e">
        <v>#N/A</v>
      </c>
      <c r="XQ22" t="e">
        <v>#N/A</v>
      </c>
      <c r="XR22" t="e">
        <v>#N/A</v>
      </c>
      <c r="XS22" s="106"/>
      <c r="XU22" t="s">
        <v>495</v>
      </c>
      <c r="XV22" t="s">
        <v>2731</v>
      </c>
      <c r="XW22" s="106" t="s">
        <v>2692</v>
      </c>
      <c r="XY22" s="1" t="e">
        <v>#N/A</v>
      </c>
      <c r="XZ22" s="1" t="e">
        <v>#N/A</v>
      </c>
      <c r="YA22" s="1" t="e">
        <v>#N/A</v>
      </c>
      <c r="YB22" s="1" t="e">
        <v>#N/A</v>
      </c>
      <c r="YC22" t="e">
        <v>#N/A</v>
      </c>
      <c r="YD22" t="e">
        <v>#N/A</v>
      </c>
      <c r="YE22" t="e">
        <v>#N/A</v>
      </c>
      <c r="YF22" t="e">
        <v>#N/A</v>
      </c>
      <c r="YG22" t="e">
        <v>#N/A</v>
      </c>
      <c r="YH22" t="e">
        <v>#N/A</v>
      </c>
      <c r="YI22" s="38" t="e">
        <v>#N/A</v>
      </c>
      <c r="YJ22" t="e">
        <v>#N/A</v>
      </c>
      <c r="YK22" t="e">
        <v>#N/A</v>
      </c>
      <c r="YL22" t="e">
        <v>#N/A</v>
      </c>
      <c r="YM22" t="e">
        <v>#N/A</v>
      </c>
      <c r="YN22" t="e">
        <v>#N/A</v>
      </c>
      <c r="YO22" t="e">
        <v>#N/A</v>
      </c>
      <c r="YP22" t="e">
        <v>#N/A</v>
      </c>
      <c r="YQ22" t="e">
        <v>#N/A</v>
      </c>
      <c r="YR22" t="e">
        <v>#N/A</v>
      </c>
      <c r="YS22" t="e">
        <v>#N/A</v>
      </c>
      <c r="YT22" t="e">
        <v>#N/A</v>
      </c>
      <c r="YU22" s="106"/>
      <c r="YW22" t="s">
        <v>495</v>
      </c>
      <c r="YX22" t="s">
        <v>2731</v>
      </c>
      <c r="YY22" s="106" t="s">
        <v>2692</v>
      </c>
      <c r="ZA22" s="1" t="e">
        <v>#N/A</v>
      </c>
      <c r="ZB22" s="1" t="e">
        <v>#N/A</v>
      </c>
      <c r="ZC22" s="1" t="e">
        <v>#N/A</v>
      </c>
      <c r="ZD22" s="1" t="e">
        <v>#N/A</v>
      </c>
      <c r="ZE22" t="e">
        <v>#N/A</v>
      </c>
      <c r="ZF22" t="e">
        <v>#N/A</v>
      </c>
      <c r="ZG22" t="e">
        <v>#N/A</v>
      </c>
      <c r="ZH22" t="e">
        <v>#N/A</v>
      </c>
      <c r="ZI22" t="e">
        <v>#N/A</v>
      </c>
      <c r="ZJ22" t="e">
        <v>#N/A</v>
      </c>
      <c r="ZK22" s="38" t="e">
        <v>#N/A</v>
      </c>
      <c r="ZL22" t="e">
        <v>#N/A</v>
      </c>
      <c r="ZM22" t="e">
        <v>#N/A</v>
      </c>
      <c r="ZN22" t="e">
        <v>#N/A</v>
      </c>
      <c r="ZO22" t="e">
        <v>#N/A</v>
      </c>
      <c r="ZP22" t="e">
        <v>#N/A</v>
      </c>
      <c r="ZQ22" t="e">
        <v>#N/A</v>
      </c>
      <c r="ZR22" t="e">
        <v>#N/A</v>
      </c>
      <c r="ZS22" t="e">
        <v>#N/A</v>
      </c>
      <c r="ZT22" t="e">
        <v>#N/A</v>
      </c>
      <c r="ZU22" t="e">
        <v>#N/A</v>
      </c>
      <c r="ZV22" t="e">
        <v>#N/A</v>
      </c>
      <c r="ZW22" s="106"/>
      <c r="ZY22" t="s">
        <v>495</v>
      </c>
      <c r="ZZ22" t="s">
        <v>2731</v>
      </c>
      <c r="AAA22" s="106" t="s">
        <v>2692</v>
      </c>
      <c r="AAC22" s="1" t="e">
        <v>#N/A</v>
      </c>
      <c r="AAD22" s="1" t="e">
        <v>#N/A</v>
      </c>
      <c r="AAE22" s="1" t="e">
        <v>#N/A</v>
      </c>
      <c r="AAF22" s="1" t="e">
        <v>#N/A</v>
      </c>
      <c r="AAG22" t="e">
        <v>#N/A</v>
      </c>
      <c r="AAH22" t="e">
        <v>#N/A</v>
      </c>
      <c r="AAI22" t="e">
        <v>#N/A</v>
      </c>
      <c r="AAJ22" t="e">
        <v>#N/A</v>
      </c>
      <c r="AAK22" t="e">
        <v>#N/A</v>
      </c>
      <c r="AAL22" t="e">
        <v>#N/A</v>
      </c>
      <c r="AAM22" s="38" t="e">
        <v>#N/A</v>
      </c>
      <c r="AAN22" t="e">
        <v>#N/A</v>
      </c>
      <c r="AAO22" t="e">
        <v>#N/A</v>
      </c>
      <c r="AAP22" t="e">
        <v>#N/A</v>
      </c>
      <c r="AAQ22" t="e">
        <v>#N/A</v>
      </c>
      <c r="AAR22" t="e">
        <v>#N/A</v>
      </c>
      <c r="AAS22" t="e">
        <v>#N/A</v>
      </c>
      <c r="AAT22" t="e">
        <v>#N/A</v>
      </c>
      <c r="AAU22" t="e">
        <v>#N/A</v>
      </c>
      <c r="AAV22" t="e">
        <v>#N/A</v>
      </c>
      <c r="AAW22" t="e">
        <v>#N/A</v>
      </c>
      <c r="AAX22" t="e">
        <v>#N/A</v>
      </c>
      <c r="AAY22" s="106"/>
      <c r="ABA22" t="s">
        <v>495</v>
      </c>
      <c r="ABB22" t="s">
        <v>2731</v>
      </c>
      <c r="ABC22" s="106" t="s">
        <v>2692</v>
      </c>
      <c r="ABE22" s="1" t="e">
        <v>#N/A</v>
      </c>
      <c r="ABF22" s="1" t="e">
        <v>#N/A</v>
      </c>
      <c r="ABG22" s="1" t="e">
        <v>#N/A</v>
      </c>
      <c r="ABH22" s="1" t="e">
        <v>#N/A</v>
      </c>
      <c r="ABI22" t="e">
        <v>#N/A</v>
      </c>
      <c r="ABJ22" t="e">
        <v>#N/A</v>
      </c>
      <c r="ABK22" t="e">
        <v>#N/A</v>
      </c>
      <c r="ABL22" t="e">
        <v>#N/A</v>
      </c>
      <c r="ABM22" t="e">
        <v>#N/A</v>
      </c>
      <c r="ABN22" t="e">
        <v>#N/A</v>
      </c>
      <c r="ABO22" s="38" t="e">
        <v>#N/A</v>
      </c>
      <c r="ABP22" t="e">
        <v>#N/A</v>
      </c>
      <c r="ABQ22" t="e">
        <v>#N/A</v>
      </c>
      <c r="ABR22" t="e">
        <v>#N/A</v>
      </c>
      <c r="ABS22" t="e">
        <v>#N/A</v>
      </c>
      <c r="ABT22" t="e">
        <v>#N/A</v>
      </c>
      <c r="ABU22" t="e">
        <v>#N/A</v>
      </c>
      <c r="ABV22" t="e">
        <v>#N/A</v>
      </c>
      <c r="ABW22" t="e">
        <v>#N/A</v>
      </c>
      <c r="ABX22" t="e">
        <v>#N/A</v>
      </c>
      <c r="ABY22" t="e">
        <v>#N/A</v>
      </c>
      <c r="ABZ22" t="e">
        <v>#N/A</v>
      </c>
      <c r="ACA22" s="106"/>
    </row>
    <row r="26" spans="1:756">
      <c r="B26" s="170" t="s">
        <v>2737</v>
      </c>
    </row>
  </sheetData>
  <mergeCells count="27">
    <mergeCell ref="OC1:PD1"/>
    <mergeCell ref="PE1:QF1"/>
    <mergeCell ref="QG1:RH1"/>
    <mergeCell ref="KW1:LX1"/>
    <mergeCell ref="LY1:MZ1"/>
    <mergeCell ref="NA1:OB1"/>
    <mergeCell ref="TM1:UN1"/>
    <mergeCell ref="UO1:VP1"/>
    <mergeCell ref="VQ1:WR1"/>
    <mergeCell ref="A1:AB1"/>
    <mergeCell ref="AC1:BD1"/>
    <mergeCell ref="BE1:CF1"/>
    <mergeCell ref="CG1:DH1"/>
    <mergeCell ref="DI1:EJ1"/>
    <mergeCell ref="RI1:SJ1"/>
    <mergeCell ref="SK1:TL1"/>
    <mergeCell ref="JU1:KV1"/>
    <mergeCell ref="EK1:FL1"/>
    <mergeCell ref="FM1:GN1"/>
    <mergeCell ref="GO1:HP1"/>
    <mergeCell ref="HQ1:IR1"/>
    <mergeCell ref="IS1:JT1"/>
    <mergeCell ref="ABA1:ACB1"/>
    <mergeCell ref="WS1:XT1"/>
    <mergeCell ref="XU1:YV1"/>
    <mergeCell ref="YW1:ZX1"/>
    <mergeCell ref="ZY1:AAZ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152A1-4017-406A-8B47-629C7C0E526C}">
  <dimension ref="A1:E22"/>
  <sheetViews>
    <sheetView topLeftCell="A2" workbookViewId="0">
      <selection activeCell="A21" sqref="A21:D22"/>
    </sheetView>
  </sheetViews>
  <sheetFormatPr defaultRowHeight="14.4"/>
  <cols>
    <col min="1" max="1" width="19.88671875" customWidth="1"/>
    <col min="2" max="2" width="16.5546875" customWidth="1"/>
    <col min="3" max="3" width="19.6640625" customWidth="1"/>
    <col min="4" max="4" width="24" customWidth="1"/>
    <col min="5" max="5" width="75.88671875" customWidth="1"/>
  </cols>
  <sheetData>
    <row r="1" spans="1:5" ht="23.25" customHeight="1">
      <c r="A1" s="347" t="s">
        <v>2738</v>
      </c>
      <c r="B1" s="347" t="s">
        <v>2739</v>
      </c>
      <c r="C1" s="347" t="s">
        <v>2740</v>
      </c>
      <c r="D1" s="347" t="s">
        <v>2741</v>
      </c>
      <c r="E1" s="6" t="s">
        <v>2742</v>
      </c>
    </row>
    <row r="2" spans="1:5">
      <c r="A2" s="6" t="s">
        <v>2393</v>
      </c>
      <c r="B2" s="6">
        <v>26</v>
      </c>
      <c r="C2" s="6" t="s">
        <v>2729</v>
      </c>
      <c r="D2" s="6" t="s">
        <v>2743</v>
      </c>
      <c r="E2" s="6" t="s">
        <v>2744</v>
      </c>
    </row>
    <row r="11" spans="1:5">
      <c r="A11" t="s">
        <v>2745</v>
      </c>
      <c r="B11" t="s">
        <v>2746</v>
      </c>
      <c r="C11" t="s">
        <v>2747</v>
      </c>
    </row>
    <row r="12" spans="1:5">
      <c r="A12" t="s">
        <v>2748</v>
      </c>
    </row>
    <row r="13" spans="1:5">
      <c r="A13" t="s">
        <v>2749</v>
      </c>
    </row>
    <row r="15" spans="1:5">
      <c r="A15" t="s">
        <v>2748</v>
      </c>
    </row>
    <row r="19" spans="1:5">
      <c r="A19" s="6" t="s">
        <v>2750</v>
      </c>
      <c r="B19" s="6" t="s">
        <v>2745</v>
      </c>
      <c r="C19" s="6" t="s">
        <v>2746</v>
      </c>
      <c r="D19" s="6" t="s">
        <v>2747</v>
      </c>
      <c r="E19" s="37" t="s">
        <v>2751</v>
      </c>
    </row>
    <row r="20" spans="1:5">
      <c r="A20" s="122" t="s">
        <v>2748</v>
      </c>
      <c r="B20" s="122">
        <v>26</v>
      </c>
      <c r="C20" s="122">
        <v>23</v>
      </c>
      <c r="D20" s="122">
        <v>3</v>
      </c>
      <c r="E20" s="37" t="s">
        <v>2752</v>
      </c>
    </row>
    <row r="21" spans="1:5">
      <c r="A21" s="6" t="s">
        <v>2750</v>
      </c>
      <c r="B21" s="6" t="s">
        <v>2745</v>
      </c>
      <c r="C21" s="6" t="s">
        <v>2746</v>
      </c>
      <c r="D21" s="6" t="s">
        <v>2747</v>
      </c>
    </row>
    <row r="22" spans="1:5">
      <c r="A22" s="6" t="s">
        <v>2749</v>
      </c>
      <c r="B22" s="6">
        <v>28</v>
      </c>
      <c r="C22" s="6">
        <v>21</v>
      </c>
      <c r="D22" s="6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C369E-97F0-49AD-920C-8CA682AAC118}">
  <dimension ref="A1:R12"/>
  <sheetViews>
    <sheetView workbookViewId="0">
      <selection activeCell="G28" sqref="G28"/>
    </sheetView>
  </sheetViews>
  <sheetFormatPr defaultRowHeight="14.4"/>
  <cols>
    <col min="1" max="1" width="12.5546875" customWidth="1"/>
    <col min="2" max="2" width="12.88671875" customWidth="1"/>
  </cols>
  <sheetData>
    <row r="1" spans="1:18">
      <c r="A1" s="546">
        <v>44336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7"/>
    </row>
    <row r="2" spans="1:18">
      <c r="A2" s="106" t="s">
        <v>1</v>
      </c>
      <c r="B2" s="6" t="s">
        <v>2723</v>
      </c>
      <c r="C2" s="106" t="s">
        <v>2724</v>
      </c>
      <c r="D2" s="106" t="s">
        <v>2358</v>
      </c>
      <c r="E2" s="106" t="s">
        <v>3</v>
      </c>
      <c r="F2" s="106" t="s">
        <v>4</v>
      </c>
      <c r="G2" s="106" t="s">
        <v>2359</v>
      </c>
      <c r="H2" s="106" t="s">
        <v>6</v>
      </c>
      <c r="I2" s="115" t="s">
        <v>7</v>
      </c>
      <c r="J2" s="106" t="s">
        <v>8</v>
      </c>
      <c r="K2" s="106" t="s">
        <v>9</v>
      </c>
      <c r="L2" s="106" t="s">
        <v>10</v>
      </c>
      <c r="M2" s="106" t="s">
        <v>11</v>
      </c>
      <c r="N2" s="106" t="s">
        <v>12</v>
      </c>
      <c r="O2" s="106" t="s">
        <v>13</v>
      </c>
      <c r="P2" s="167" t="s">
        <v>2726</v>
      </c>
      <c r="Q2" s="168" t="s">
        <v>2727</v>
      </c>
      <c r="R2" s="169" t="s">
        <v>2728</v>
      </c>
    </row>
    <row r="3" spans="1:18">
      <c r="A3" s="106" t="s">
        <v>2362</v>
      </c>
      <c r="B3" s="270" t="s">
        <v>2729</v>
      </c>
      <c r="C3" s="106" t="s">
        <v>2690</v>
      </c>
      <c r="D3" s="1">
        <v>0.5284375</v>
      </c>
      <c r="E3" s="1">
        <v>0.24466435185185187</v>
      </c>
      <c r="F3" s="1">
        <v>0.14502314814814815</v>
      </c>
      <c r="G3" s="1">
        <v>0.13873842592592592</v>
      </c>
      <c r="H3">
        <v>353</v>
      </c>
      <c r="I3" s="343">
        <v>760</v>
      </c>
      <c r="J3">
        <v>1146</v>
      </c>
      <c r="K3">
        <v>86</v>
      </c>
      <c r="L3">
        <v>0</v>
      </c>
      <c r="M3">
        <v>0</v>
      </c>
      <c r="N3">
        <v>0</v>
      </c>
      <c r="O3">
        <v>93.02</v>
      </c>
      <c r="P3">
        <f>I3-K3</f>
        <v>674</v>
      </c>
      <c r="Q3" s="106">
        <v>1067</v>
      </c>
      <c r="R3" s="27">
        <f t="shared" ref="R3" si="0">P3/Q3*100</f>
        <v>63.167760074976563</v>
      </c>
    </row>
    <row r="4" spans="1:18">
      <c r="A4" s="106" t="s">
        <v>473</v>
      </c>
      <c r="B4" s="270" t="s">
        <v>2729</v>
      </c>
      <c r="C4" s="106" t="s">
        <v>2690</v>
      </c>
      <c r="D4" s="1">
        <v>0.41329861111111116</v>
      </c>
      <c r="E4" s="1">
        <v>0.27688657407407408</v>
      </c>
      <c r="F4" s="1">
        <v>8.7314814814814803E-2</v>
      </c>
      <c r="G4" s="1">
        <v>4.9074074074074076E-2</v>
      </c>
      <c r="H4">
        <v>307</v>
      </c>
      <c r="I4" s="343">
        <v>929</v>
      </c>
      <c r="J4">
        <v>710</v>
      </c>
      <c r="K4">
        <v>46</v>
      </c>
      <c r="L4">
        <v>0</v>
      </c>
      <c r="M4">
        <v>0</v>
      </c>
      <c r="N4">
        <v>0</v>
      </c>
      <c r="O4">
        <v>93.92</v>
      </c>
      <c r="P4">
        <f t="shared" ref="P4:P12" si="1">I4-K4</f>
        <v>883</v>
      </c>
      <c r="Q4" s="106">
        <v>1067</v>
      </c>
      <c r="R4" s="27">
        <f t="shared" ref="R4:R6" si="2">P4/Q4*100</f>
        <v>82.755388940955953</v>
      </c>
    </row>
    <row r="5" spans="1:18">
      <c r="A5" s="106" t="s">
        <v>2364</v>
      </c>
      <c r="B5" s="270" t="s">
        <v>2729</v>
      </c>
      <c r="C5" s="106" t="s">
        <v>2690</v>
      </c>
      <c r="D5" s="1">
        <v>0.47082175925925923</v>
      </c>
      <c r="E5" s="1">
        <v>0.39018518518518519</v>
      </c>
      <c r="F5" s="1">
        <v>5.3773148148148153E-2</v>
      </c>
      <c r="G5" s="1">
        <v>2.6840277777777779E-2</v>
      </c>
      <c r="H5">
        <v>241</v>
      </c>
      <c r="I5" s="343">
        <v>937</v>
      </c>
      <c r="J5">
        <v>602</v>
      </c>
      <c r="K5">
        <v>17</v>
      </c>
      <c r="L5">
        <v>0</v>
      </c>
      <c r="M5">
        <v>0</v>
      </c>
      <c r="N5">
        <v>0</v>
      </c>
      <c r="O5">
        <v>97.25</v>
      </c>
      <c r="P5">
        <f t="shared" si="1"/>
        <v>920</v>
      </c>
      <c r="Q5" s="106">
        <v>1067</v>
      </c>
      <c r="R5" s="27">
        <f t="shared" si="2"/>
        <v>86.223055295220234</v>
      </c>
    </row>
    <row r="6" spans="1:18">
      <c r="A6" s="106" t="s">
        <v>111</v>
      </c>
      <c r="B6" s="270" t="s">
        <v>2729</v>
      </c>
      <c r="C6" s="106" t="s">
        <v>2690</v>
      </c>
      <c r="D6" s="1">
        <v>0.35315972222222225</v>
      </c>
      <c r="E6" s="1">
        <v>0.22983796296296297</v>
      </c>
      <c r="F6" s="1">
        <v>6.3842592592592604E-2</v>
      </c>
      <c r="G6" s="1">
        <v>5.9479166666666666E-2</v>
      </c>
      <c r="H6">
        <v>216</v>
      </c>
      <c r="I6" s="343">
        <v>601</v>
      </c>
      <c r="J6">
        <v>642</v>
      </c>
      <c r="K6">
        <v>51</v>
      </c>
      <c r="L6">
        <v>0</v>
      </c>
      <c r="M6">
        <v>0</v>
      </c>
      <c r="N6">
        <v>0</v>
      </c>
      <c r="O6">
        <v>92.64</v>
      </c>
      <c r="P6">
        <f t="shared" si="1"/>
        <v>550</v>
      </c>
      <c r="Q6" s="106">
        <v>1067</v>
      </c>
      <c r="R6" s="27">
        <f t="shared" si="2"/>
        <v>51.546391752577314</v>
      </c>
    </row>
    <row r="7" spans="1:18">
      <c r="A7" s="106" t="s">
        <v>2171</v>
      </c>
      <c r="B7" s="270" t="s">
        <v>2729</v>
      </c>
      <c r="C7" s="106" t="s">
        <v>2690</v>
      </c>
      <c r="D7" s="1">
        <v>0.34004629629629629</v>
      </c>
      <c r="E7" s="1">
        <v>0.25792824074074078</v>
      </c>
      <c r="F7" s="1">
        <v>4.8993055555555554E-2</v>
      </c>
      <c r="G7" s="1">
        <v>3.3101851851851848E-2</v>
      </c>
      <c r="H7">
        <v>257</v>
      </c>
      <c r="I7" s="343">
        <v>866</v>
      </c>
      <c r="J7">
        <v>105</v>
      </c>
      <c r="K7">
        <v>7</v>
      </c>
      <c r="L7">
        <v>0</v>
      </c>
      <c r="M7">
        <v>0</v>
      </c>
      <c r="N7">
        <v>0</v>
      </c>
      <c r="O7">
        <v>93.75</v>
      </c>
      <c r="P7">
        <f t="shared" si="1"/>
        <v>859</v>
      </c>
      <c r="Q7" s="106">
        <v>1067</v>
      </c>
      <c r="R7" s="27">
        <f t="shared" ref="R7" si="3">P7/Q7*100</f>
        <v>80.506091846298034</v>
      </c>
    </row>
    <row r="8" spans="1:18">
      <c r="A8" s="106" t="s">
        <v>2371</v>
      </c>
      <c r="B8" s="270" t="s">
        <v>2729</v>
      </c>
      <c r="C8" s="106" t="s">
        <v>2690</v>
      </c>
      <c r="D8" s="1">
        <v>0.37305555555555553</v>
      </c>
      <c r="E8" s="1">
        <v>9.6597222222222223E-2</v>
      </c>
      <c r="F8" s="1">
        <v>2.8587962962962964E-2</v>
      </c>
      <c r="G8" s="1">
        <v>0.24784722222222222</v>
      </c>
      <c r="H8">
        <v>369</v>
      </c>
      <c r="I8" s="343">
        <v>406</v>
      </c>
      <c r="J8">
        <v>863</v>
      </c>
      <c r="K8">
        <v>57</v>
      </c>
      <c r="L8">
        <v>0</v>
      </c>
      <c r="M8">
        <v>0</v>
      </c>
      <c r="N8">
        <v>0</v>
      </c>
      <c r="O8">
        <v>93.8</v>
      </c>
      <c r="P8">
        <f t="shared" si="1"/>
        <v>349</v>
      </c>
      <c r="Q8" s="106">
        <v>1067</v>
      </c>
      <c r="R8" s="27">
        <f t="shared" ref="R8" si="4">P8/Q8*100</f>
        <v>32.708528584817245</v>
      </c>
    </row>
    <row r="9" spans="1:18">
      <c r="A9" s="106" t="s">
        <v>2374</v>
      </c>
      <c r="B9" s="270" t="s">
        <v>2729</v>
      </c>
      <c r="C9" s="106" t="s">
        <v>2690</v>
      </c>
      <c r="D9" s="1">
        <v>0.37549768518518517</v>
      </c>
      <c r="E9" s="1">
        <v>0.20758101851851851</v>
      </c>
      <c r="F9" s="1">
        <v>4.6956018518518522E-2</v>
      </c>
      <c r="G9" s="1">
        <v>0.12094907407407407</v>
      </c>
      <c r="H9">
        <v>311</v>
      </c>
      <c r="I9" s="343">
        <v>736</v>
      </c>
      <c r="J9">
        <v>812</v>
      </c>
      <c r="K9">
        <v>61</v>
      </c>
      <c r="L9">
        <v>0</v>
      </c>
      <c r="M9">
        <v>0</v>
      </c>
      <c r="N9">
        <v>0</v>
      </c>
      <c r="O9">
        <v>93.01</v>
      </c>
      <c r="P9">
        <f t="shared" si="1"/>
        <v>675</v>
      </c>
      <c r="Q9" s="106">
        <v>1067</v>
      </c>
      <c r="R9" s="27">
        <f t="shared" ref="R9" si="5">P9/Q9*100</f>
        <v>63.261480787253987</v>
      </c>
    </row>
    <row r="10" spans="1:18">
      <c r="A10" s="106" t="s">
        <v>1950</v>
      </c>
      <c r="B10" s="270" t="s">
        <v>2729</v>
      </c>
      <c r="C10" s="106" t="s">
        <v>2690</v>
      </c>
      <c r="D10" s="1">
        <v>0.35781250000000003</v>
      </c>
      <c r="E10" s="1">
        <v>0.28850694444444441</v>
      </c>
      <c r="F10" s="1">
        <v>4.5555555555555551E-2</v>
      </c>
      <c r="G10" s="1">
        <v>2.3738425925925923E-2</v>
      </c>
      <c r="H10">
        <v>275</v>
      </c>
      <c r="I10" s="343">
        <v>738</v>
      </c>
      <c r="J10">
        <v>970</v>
      </c>
      <c r="K10">
        <v>52</v>
      </c>
      <c r="L10">
        <v>0</v>
      </c>
      <c r="M10">
        <v>0</v>
      </c>
      <c r="N10">
        <v>0</v>
      </c>
      <c r="O10">
        <v>94.91</v>
      </c>
      <c r="P10">
        <f t="shared" si="1"/>
        <v>686</v>
      </c>
      <c r="Q10" s="106">
        <v>1067</v>
      </c>
      <c r="R10" s="27">
        <f t="shared" ref="R10:R12" si="6">P10/Q10*100</f>
        <v>64.29240862230553</v>
      </c>
    </row>
    <row r="11" spans="1:18">
      <c r="A11" s="106" t="s">
        <v>1527</v>
      </c>
      <c r="B11" s="270" t="s">
        <v>2729</v>
      </c>
      <c r="C11" s="106" t="s">
        <v>2690</v>
      </c>
      <c r="D11" s="1">
        <v>0.37010416666666668</v>
      </c>
      <c r="E11" s="1">
        <v>0.18597222222222221</v>
      </c>
      <c r="F11" s="1">
        <v>9.2407407407407396E-2</v>
      </c>
      <c r="G11" s="1">
        <v>9.1701388888888888E-2</v>
      </c>
      <c r="H11">
        <v>178</v>
      </c>
      <c r="I11" s="343">
        <v>367</v>
      </c>
      <c r="J11">
        <v>503</v>
      </c>
      <c r="K11">
        <v>80</v>
      </c>
      <c r="L11">
        <v>0</v>
      </c>
      <c r="M11">
        <v>0</v>
      </c>
      <c r="N11">
        <v>0</v>
      </c>
      <c r="O11">
        <v>86.28</v>
      </c>
      <c r="P11">
        <f t="shared" si="1"/>
        <v>287</v>
      </c>
      <c r="Q11" s="106">
        <v>1067</v>
      </c>
      <c r="R11" s="27">
        <f t="shared" si="6"/>
        <v>26.897844423617617</v>
      </c>
    </row>
    <row r="12" spans="1:18">
      <c r="A12" s="106" t="s">
        <v>495</v>
      </c>
      <c r="B12" s="270" t="s">
        <v>2729</v>
      </c>
      <c r="C12" s="106" t="s">
        <v>2690</v>
      </c>
      <c r="D12" s="1">
        <v>0.20002314814814814</v>
      </c>
      <c r="E12" s="1">
        <v>0.15609953703703702</v>
      </c>
      <c r="F12" s="1">
        <v>2.4525462962962968E-2</v>
      </c>
      <c r="G12" s="1">
        <v>1.9386574074074073E-2</v>
      </c>
      <c r="H12">
        <v>126</v>
      </c>
      <c r="I12" s="343">
        <v>622</v>
      </c>
      <c r="J12">
        <v>1160</v>
      </c>
      <c r="K12">
        <v>32</v>
      </c>
      <c r="L12">
        <v>0</v>
      </c>
      <c r="M12">
        <v>0</v>
      </c>
      <c r="N12">
        <v>0</v>
      </c>
      <c r="O12">
        <v>97.32</v>
      </c>
      <c r="P12">
        <f t="shared" si="1"/>
        <v>590</v>
      </c>
      <c r="Q12" s="106">
        <v>1067</v>
      </c>
      <c r="R12" s="27">
        <f t="shared" si="6"/>
        <v>55.295220243673846</v>
      </c>
    </row>
  </sheetData>
  <mergeCells count="1">
    <mergeCell ref="A1:R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960B8-D72B-4342-8AE2-0C2E047BC247}">
  <dimension ref="A1:P22"/>
  <sheetViews>
    <sheetView workbookViewId="0">
      <selection activeCell="L11" sqref="L11"/>
    </sheetView>
  </sheetViews>
  <sheetFormatPr defaultRowHeight="14.4"/>
  <cols>
    <col min="1" max="1" width="23.6640625" customWidth="1"/>
    <col min="3" max="3" width="25.44140625" customWidth="1"/>
    <col min="5" max="5" width="26.44140625" customWidth="1"/>
    <col min="7" max="7" width="25.44140625" customWidth="1"/>
    <col min="10" max="10" width="9.33203125" bestFit="1" customWidth="1"/>
  </cols>
  <sheetData>
    <row r="1" spans="1:16">
      <c r="A1" t="s">
        <v>2753</v>
      </c>
      <c r="C1" t="s">
        <v>2754</v>
      </c>
      <c r="E1" t="s">
        <v>2755</v>
      </c>
      <c r="G1" t="s">
        <v>2756</v>
      </c>
      <c r="J1" s="161"/>
      <c r="K1" s="549" t="s">
        <v>2690</v>
      </c>
      <c r="L1" s="550"/>
      <c r="M1" s="161"/>
      <c r="N1" s="549" t="s">
        <v>2692</v>
      </c>
      <c r="O1" s="551"/>
      <c r="P1" s="289"/>
    </row>
    <row r="2" spans="1:16">
      <c r="A2" s="280" t="s">
        <v>2757</v>
      </c>
      <c r="C2" s="280" t="s">
        <v>2757</v>
      </c>
      <c r="E2" s="280" t="s">
        <v>2757</v>
      </c>
      <c r="G2" s="280" t="s">
        <v>2757</v>
      </c>
      <c r="J2" s="164" t="s">
        <v>2758</v>
      </c>
      <c r="K2" s="164" t="s">
        <v>2759</v>
      </c>
      <c r="L2" s="164" t="s">
        <v>2760</v>
      </c>
      <c r="M2" s="164" t="s">
        <v>2761</v>
      </c>
      <c r="N2" s="164" t="s">
        <v>2760</v>
      </c>
      <c r="O2" s="288" t="s">
        <v>2761</v>
      </c>
      <c r="P2" s="160" t="s">
        <v>2762</v>
      </c>
    </row>
    <row r="3" spans="1:16">
      <c r="A3" s="281" t="s">
        <v>2763</v>
      </c>
      <c r="C3" s="281" t="s">
        <v>2763</v>
      </c>
      <c r="E3" s="281" t="s">
        <v>2763</v>
      </c>
      <c r="G3" s="281" t="s">
        <v>2763</v>
      </c>
      <c r="J3" s="211">
        <v>44683</v>
      </c>
      <c r="K3" s="6">
        <v>14</v>
      </c>
      <c r="L3" s="6"/>
      <c r="M3" s="6"/>
      <c r="N3" s="6">
        <v>2</v>
      </c>
      <c r="O3" s="95">
        <v>12</v>
      </c>
      <c r="P3" s="6">
        <f>SUM(L3:O3)</f>
        <v>14</v>
      </c>
    </row>
    <row r="4" spans="1:16">
      <c r="A4" s="282" t="s">
        <v>2764</v>
      </c>
      <c r="C4" s="282" t="s">
        <v>2764</v>
      </c>
      <c r="E4" s="282" t="s">
        <v>2764</v>
      </c>
      <c r="G4" s="282" t="s">
        <v>2764</v>
      </c>
      <c r="J4" s="211">
        <v>44685</v>
      </c>
      <c r="K4" s="6">
        <v>15</v>
      </c>
      <c r="L4" s="6"/>
      <c r="M4" s="6"/>
      <c r="N4" s="6">
        <v>6.5</v>
      </c>
      <c r="O4" s="95">
        <v>8.5</v>
      </c>
      <c r="P4" s="6">
        <f t="shared" ref="P4:P6" si="0">SUM(L4:O4)</f>
        <v>15</v>
      </c>
    </row>
    <row r="5" spans="1:16">
      <c r="A5" s="283" t="s">
        <v>2372</v>
      </c>
      <c r="C5" s="283" t="s">
        <v>2372</v>
      </c>
      <c r="E5" s="283" t="s">
        <v>2372</v>
      </c>
      <c r="G5" s="283" t="s">
        <v>2372</v>
      </c>
      <c r="J5" s="211">
        <v>44686</v>
      </c>
      <c r="K5" s="6">
        <v>14</v>
      </c>
      <c r="L5" s="6"/>
      <c r="M5" s="6">
        <v>1.5</v>
      </c>
      <c r="N5" s="6">
        <v>10.5</v>
      </c>
      <c r="O5" s="95">
        <v>2</v>
      </c>
      <c r="P5" s="6">
        <f t="shared" si="0"/>
        <v>14</v>
      </c>
    </row>
    <row r="6" spans="1:16">
      <c r="A6" s="106"/>
      <c r="C6" s="282" t="s">
        <v>2374</v>
      </c>
      <c r="E6" s="282" t="s">
        <v>2374</v>
      </c>
      <c r="G6" s="282" t="s">
        <v>2374</v>
      </c>
      <c r="J6" s="211">
        <v>44687</v>
      </c>
      <c r="K6" s="6">
        <v>14</v>
      </c>
      <c r="L6" s="6">
        <v>3</v>
      </c>
      <c r="M6" s="6"/>
      <c r="N6" s="6">
        <v>11</v>
      </c>
      <c r="O6" s="95"/>
      <c r="P6" s="6">
        <f t="shared" si="0"/>
        <v>14</v>
      </c>
    </row>
    <row r="7" spans="1:16">
      <c r="A7" s="280" t="s">
        <v>2765</v>
      </c>
      <c r="C7" s="286" t="s">
        <v>2379</v>
      </c>
      <c r="E7" s="286" t="s">
        <v>2379</v>
      </c>
      <c r="G7" s="286" t="s">
        <v>2379</v>
      </c>
    </row>
    <row r="8" spans="1:16">
      <c r="A8" s="281" t="s">
        <v>2763</v>
      </c>
      <c r="C8" s="283" t="s">
        <v>2371</v>
      </c>
      <c r="E8" s="283" t="s">
        <v>2371</v>
      </c>
      <c r="G8" s="283" t="s">
        <v>2371</v>
      </c>
    </row>
    <row r="9" spans="1:16">
      <c r="A9" s="284" t="s">
        <v>2370</v>
      </c>
      <c r="C9" s="284" t="s">
        <v>2370</v>
      </c>
      <c r="E9" s="284" t="s">
        <v>2370</v>
      </c>
      <c r="G9" s="284" t="s">
        <v>2370</v>
      </c>
    </row>
    <row r="10" spans="1:16">
      <c r="A10" s="283" t="s">
        <v>2369</v>
      </c>
      <c r="E10" s="283" t="s">
        <v>2369</v>
      </c>
      <c r="G10" s="283" t="s">
        <v>2369</v>
      </c>
    </row>
    <row r="11" spans="1:16">
      <c r="A11" s="282" t="s">
        <v>2376</v>
      </c>
      <c r="C11" s="280" t="s">
        <v>2765</v>
      </c>
      <c r="E11" s="286" t="s">
        <v>2238</v>
      </c>
      <c r="G11" s="286" t="s">
        <v>2238</v>
      </c>
    </row>
    <row r="12" spans="1:16">
      <c r="A12" s="285" t="s">
        <v>2377</v>
      </c>
      <c r="C12" s="281" t="s">
        <v>2763</v>
      </c>
      <c r="E12" s="286" t="s">
        <v>2362</v>
      </c>
      <c r="G12" s="286" t="s">
        <v>2362</v>
      </c>
    </row>
    <row r="13" spans="1:16">
      <c r="A13" s="286" t="s">
        <v>2238</v>
      </c>
      <c r="C13" s="283" t="s">
        <v>2369</v>
      </c>
      <c r="E13" s="117" t="s">
        <v>2363</v>
      </c>
      <c r="G13" s="117" t="s">
        <v>2363</v>
      </c>
    </row>
    <row r="14" spans="1:16">
      <c r="A14" s="286" t="s">
        <v>2362</v>
      </c>
      <c r="C14" s="282" t="s">
        <v>2376</v>
      </c>
      <c r="G14" s="285" t="s">
        <v>2377</v>
      </c>
    </row>
    <row r="15" spans="1:16">
      <c r="A15" s="283" t="s">
        <v>2375</v>
      </c>
      <c r="C15" s="285" t="s">
        <v>2377</v>
      </c>
      <c r="E15" s="280" t="s">
        <v>2765</v>
      </c>
      <c r="G15" s="283" t="s">
        <v>2375</v>
      </c>
    </row>
    <row r="16" spans="1:16">
      <c r="A16" s="287" t="s">
        <v>2367</v>
      </c>
      <c r="C16" s="286" t="s">
        <v>2238</v>
      </c>
      <c r="E16" s="281" t="s">
        <v>2763</v>
      </c>
      <c r="G16" s="287" t="s">
        <v>2367</v>
      </c>
    </row>
    <row r="17" spans="1:7">
      <c r="A17" s="287" t="s">
        <v>2364</v>
      </c>
      <c r="C17" s="286" t="s">
        <v>2362</v>
      </c>
      <c r="E17" s="285" t="s">
        <v>2377</v>
      </c>
      <c r="G17" s="287" t="s">
        <v>2364</v>
      </c>
    </row>
    <row r="18" spans="1:7">
      <c r="A18" s="282" t="s">
        <v>2374</v>
      </c>
      <c r="C18" s="283" t="s">
        <v>2375</v>
      </c>
      <c r="E18" s="283" t="s">
        <v>2375</v>
      </c>
    </row>
    <row r="19" spans="1:7">
      <c r="A19" s="286" t="s">
        <v>2379</v>
      </c>
      <c r="C19" s="287" t="s">
        <v>2367</v>
      </c>
    </row>
    <row r="20" spans="1:7">
      <c r="A20" s="117" t="s">
        <v>2363</v>
      </c>
      <c r="C20" s="287" t="s">
        <v>2364</v>
      </c>
      <c r="E20" s="280" t="s">
        <v>2766</v>
      </c>
    </row>
    <row r="21" spans="1:7">
      <c r="C21" s="117" t="s">
        <v>2363</v>
      </c>
      <c r="E21" s="287" t="s">
        <v>2367</v>
      </c>
    </row>
    <row r="22" spans="1:7">
      <c r="E22" s="287" t="s">
        <v>2364</v>
      </c>
    </row>
  </sheetData>
  <mergeCells count="2">
    <mergeCell ref="K1:L1"/>
    <mergeCell ref="N1:O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A3F98-4DAA-4B88-87D1-02AE093577AF}">
  <dimension ref="A1:J21"/>
  <sheetViews>
    <sheetView workbookViewId="0">
      <selection activeCell="I27" sqref="I27"/>
    </sheetView>
  </sheetViews>
  <sheetFormatPr defaultRowHeight="14.4"/>
  <cols>
    <col min="2" max="2" width="12.88671875" bestFit="1" customWidth="1"/>
  </cols>
  <sheetData>
    <row r="1" spans="1:10">
      <c r="A1" t="s">
        <v>2767</v>
      </c>
      <c r="B1" t="s">
        <v>2723</v>
      </c>
      <c r="C1" t="s">
        <v>2768</v>
      </c>
      <c r="D1" t="s">
        <v>2769</v>
      </c>
      <c r="E1" t="s">
        <v>2770</v>
      </c>
      <c r="F1" t="s">
        <v>2771</v>
      </c>
      <c r="G1" t="s">
        <v>2728</v>
      </c>
      <c r="H1" t="s">
        <v>2772</v>
      </c>
      <c r="I1" t="s">
        <v>2773</v>
      </c>
      <c r="J1" t="s">
        <v>2774</v>
      </c>
    </row>
    <row r="2" spans="1:10">
      <c r="A2" t="s">
        <v>2362</v>
      </c>
      <c r="B2" t="s">
        <v>2775</v>
      </c>
      <c r="C2" t="s">
        <v>2690</v>
      </c>
      <c r="D2">
        <v>2096</v>
      </c>
      <c r="E2">
        <v>158</v>
      </c>
      <c r="F2">
        <v>2127</v>
      </c>
      <c r="G2">
        <v>101.48</v>
      </c>
      <c r="H2" s="1">
        <v>0.87086805555555558</v>
      </c>
      <c r="I2" s="1">
        <v>0.17417824074074073</v>
      </c>
      <c r="J2">
        <v>1</v>
      </c>
    </row>
    <row r="3" spans="1:10">
      <c r="A3" t="s">
        <v>2380</v>
      </c>
      <c r="B3" t="s">
        <v>2775</v>
      </c>
      <c r="C3" t="s">
        <v>2692</v>
      </c>
      <c r="D3">
        <v>9600</v>
      </c>
      <c r="E3">
        <v>657</v>
      </c>
      <c r="F3">
        <v>11456</v>
      </c>
      <c r="G3">
        <v>119.33</v>
      </c>
      <c r="H3" s="10">
        <v>1.0526388888888889</v>
      </c>
      <c r="I3" s="1">
        <v>0.21053240740740742</v>
      </c>
      <c r="J3">
        <v>2</v>
      </c>
    </row>
    <row r="4" spans="1:10">
      <c r="A4" t="s">
        <v>2375</v>
      </c>
      <c r="B4" t="s">
        <v>2775</v>
      </c>
      <c r="C4" t="s">
        <v>2692</v>
      </c>
      <c r="D4">
        <v>9600</v>
      </c>
      <c r="E4">
        <v>536</v>
      </c>
      <c r="F4">
        <v>8449</v>
      </c>
      <c r="G4">
        <v>88.01</v>
      </c>
      <c r="H4" s="10">
        <v>1.2417592592592592</v>
      </c>
      <c r="I4" s="1">
        <v>0.24835648148148148</v>
      </c>
      <c r="J4">
        <v>3</v>
      </c>
    </row>
    <row r="5" spans="1:10">
      <c r="A5" t="s">
        <v>2370</v>
      </c>
      <c r="B5" t="s">
        <v>2775</v>
      </c>
      <c r="C5" t="s">
        <v>2692</v>
      </c>
      <c r="D5">
        <v>9600</v>
      </c>
      <c r="E5">
        <v>580</v>
      </c>
      <c r="F5">
        <v>11040</v>
      </c>
      <c r="G5">
        <v>115</v>
      </c>
      <c r="H5" s="1">
        <v>0.953587962962963</v>
      </c>
      <c r="I5" s="1">
        <v>0.19071759259259258</v>
      </c>
      <c r="J5">
        <v>4</v>
      </c>
    </row>
    <row r="6" spans="1:10">
      <c r="A6" t="s">
        <v>2371</v>
      </c>
      <c r="B6" t="s">
        <v>2776</v>
      </c>
      <c r="C6" t="s">
        <v>2690</v>
      </c>
      <c r="D6">
        <v>1280</v>
      </c>
      <c r="E6">
        <v>1453</v>
      </c>
      <c r="F6">
        <v>1199</v>
      </c>
      <c r="G6">
        <v>93.67</v>
      </c>
      <c r="H6" s="1">
        <v>0.54590277777777774</v>
      </c>
      <c r="I6" s="1">
        <v>0.10917824074074074</v>
      </c>
      <c r="J6">
        <v>5</v>
      </c>
    </row>
    <row r="7" spans="1:10">
      <c r="A7" t="s">
        <v>2376</v>
      </c>
      <c r="B7" t="s">
        <v>2775</v>
      </c>
      <c r="C7" t="s">
        <v>2692</v>
      </c>
      <c r="D7">
        <v>9600</v>
      </c>
      <c r="E7">
        <v>676</v>
      </c>
      <c r="F7">
        <v>10258</v>
      </c>
      <c r="G7">
        <v>106.85</v>
      </c>
      <c r="H7" s="1">
        <v>0.56672453703703707</v>
      </c>
      <c r="I7" s="1">
        <v>0.11334490740740739</v>
      </c>
      <c r="J7">
        <v>6</v>
      </c>
    </row>
    <row r="8" spans="1:10">
      <c r="A8" t="s">
        <v>2377</v>
      </c>
      <c r="B8" t="s">
        <v>2775</v>
      </c>
      <c r="C8" t="s">
        <v>2692</v>
      </c>
      <c r="D8">
        <v>9600</v>
      </c>
      <c r="E8">
        <v>717</v>
      </c>
      <c r="F8">
        <v>12283</v>
      </c>
      <c r="G8">
        <v>127.95</v>
      </c>
      <c r="H8" s="1">
        <v>0.28444444444444444</v>
      </c>
      <c r="I8" s="1">
        <v>5.6886574074074076E-2</v>
      </c>
      <c r="J8">
        <v>7</v>
      </c>
    </row>
    <row r="9" spans="1:10">
      <c r="A9" t="s">
        <v>2378</v>
      </c>
      <c r="B9" t="s">
        <v>2776</v>
      </c>
      <c r="C9" t="s">
        <v>2692</v>
      </c>
      <c r="D9">
        <v>2470</v>
      </c>
      <c r="E9">
        <v>2228</v>
      </c>
      <c r="F9">
        <v>2764</v>
      </c>
      <c r="G9">
        <v>111.9</v>
      </c>
      <c r="H9" s="1">
        <v>0.35140046296296296</v>
      </c>
      <c r="I9" s="1">
        <v>7.0277777777777786E-2</v>
      </c>
      <c r="J9">
        <v>8</v>
      </c>
    </row>
    <row r="10" spans="1:10">
      <c r="A10" t="s">
        <v>2373</v>
      </c>
      <c r="B10" t="s">
        <v>2776</v>
      </c>
      <c r="C10" t="s">
        <v>2690</v>
      </c>
      <c r="D10">
        <v>960</v>
      </c>
      <c r="E10">
        <v>514</v>
      </c>
      <c r="F10">
        <v>660</v>
      </c>
      <c r="G10">
        <v>68.75</v>
      </c>
      <c r="H10" s="1">
        <v>0.84252314814814822</v>
      </c>
      <c r="I10" s="1">
        <v>0.21063657407407407</v>
      </c>
      <c r="J10">
        <v>9</v>
      </c>
    </row>
    <row r="11" spans="1:10">
      <c r="A11" t="s">
        <v>2372</v>
      </c>
      <c r="B11" t="s">
        <v>2776</v>
      </c>
      <c r="C11" t="s">
        <v>2690</v>
      </c>
      <c r="D11">
        <v>1280</v>
      </c>
      <c r="E11">
        <v>807</v>
      </c>
      <c r="F11">
        <v>1285</v>
      </c>
      <c r="G11">
        <v>100.39</v>
      </c>
      <c r="H11" s="10">
        <v>1.5245486111111111</v>
      </c>
      <c r="I11" s="1">
        <v>0.3049074074074074</v>
      </c>
      <c r="J11">
        <v>10</v>
      </c>
    </row>
    <row r="12" spans="1:10">
      <c r="H12" s="10"/>
      <c r="I12" s="1"/>
    </row>
    <row r="13" spans="1:10">
      <c r="A13" t="s">
        <v>2374</v>
      </c>
      <c r="B13" t="s">
        <v>2776</v>
      </c>
      <c r="C13" t="s">
        <v>2690</v>
      </c>
      <c r="D13">
        <v>1280</v>
      </c>
      <c r="E13">
        <v>1184</v>
      </c>
      <c r="F13">
        <v>1251</v>
      </c>
      <c r="G13">
        <v>97.73</v>
      </c>
      <c r="H13" s="10">
        <v>1.1981597222222222</v>
      </c>
      <c r="I13" s="1">
        <v>0.23962962962962964</v>
      </c>
      <c r="J13">
        <v>12</v>
      </c>
    </row>
    <row r="14" spans="1:10">
      <c r="A14" t="s">
        <v>2369</v>
      </c>
      <c r="B14" t="s">
        <v>2775</v>
      </c>
      <c r="C14" t="s">
        <v>2690</v>
      </c>
      <c r="D14">
        <v>2096</v>
      </c>
      <c r="E14">
        <v>104</v>
      </c>
      <c r="F14">
        <v>2029</v>
      </c>
      <c r="G14">
        <v>96.8</v>
      </c>
      <c r="H14" s="10">
        <v>1.6299652777777778</v>
      </c>
      <c r="I14" s="1">
        <v>0.32599537037037035</v>
      </c>
      <c r="J14">
        <v>13</v>
      </c>
    </row>
    <row r="15" spans="1:10">
      <c r="A15" t="s">
        <v>2379</v>
      </c>
      <c r="B15" t="s">
        <v>2776</v>
      </c>
      <c r="C15" t="s">
        <v>2692</v>
      </c>
      <c r="D15">
        <v>2470</v>
      </c>
      <c r="E15">
        <v>2329</v>
      </c>
      <c r="F15">
        <v>2653</v>
      </c>
      <c r="G15">
        <v>107.41</v>
      </c>
      <c r="H15" s="1">
        <v>0.41898148148148145</v>
      </c>
      <c r="I15" s="1">
        <v>0.11851851851851852</v>
      </c>
      <c r="J15">
        <v>14</v>
      </c>
    </row>
    <row r="16" spans="1:10">
      <c r="A16" t="s">
        <v>2238</v>
      </c>
      <c r="B16" t="s">
        <v>2775</v>
      </c>
      <c r="C16" t="s">
        <v>2692</v>
      </c>
      <c r="D16">
        <v>9600</v>
      </c>
      <c r="E16">
        <v>547</v>
      </c>
      <c r="F16">
        <v>9821</v>
      </c>
      <c r="G16">
        <v>102.3</v>
      </c>
      <c r="H16" s="1">
        <v>0.57777777777777783</v>
      </c>
      <c r="I16" s="1">
        <v>0.11555555555555556</v>
      </c>
      <c r="J16">
        <v>15</v>
      </c>
    </row>
    <row r="17" spans="1:10">
      <c r="A17" t="s">
        <v>2363</v>
      </c>
      <c r="B17" t="s">
        <v>2775</v>
      </c>
      <c r="C17" t="s">
        <v>2690</v>
      </c>
      <c r="D17">
        <v>1572</v>
      </c>
      <c r="E17">
        <v>84</v>
      </c>
      <c r="F17">
        <v>1643</v>
      </c>
      <c r="G17">
        <v>104.52</v>
      </c>
      <c r="H17" s="1">
        <v>0.58510416666666665</v>
      </c>
      <c r="I17" s="1">
        <v>0.14627314814814815</v>
      </c>
      <c r="J17">
        <v>16</v>
      </c>
    </row>
    <row r="18" spans="1:10">
      <c r="A18" t="s">
        <v>473</v>
      </c>
      <c r="B18" t="s">
        <v>2775</v>
      </c>
      <c r="C18" t="s">
        <v>2690</v>
      </c>
      <c r="D18">
        <v>2096</v>
      </c>
      <c r="E18">
        <v>106</v>
      </c>
      <c r="F18">
        <v>2155</v>
      </c>
      <c r="G18">
        <v>102.81</v>
      </c>
      <c r="H18" s="1">
        <v>0.79192129629629626</v>
      </c>
      <c r="I18" s="1">
        <v>0.15837962962962962</v>
      </c>
      <c r="J18">
        <v>17</v>
      </c>
    </row>
    <row r="19" spans="1:10">
      <c r="A19" t="s">
        <v>2777</v>
      </c>
      <c r="B19" t="s">
        <v>2775</v>
      </c>
      <c r="C19" t="s">
        <v>2690</v>
      </c>
      <c r="J19" t="e">
        <v>#N/A</v>
      </c>
    </row>
    <row r="20" spans="1:10">
      <c r="A20" t="s">
        <v>2778</v>
      </c>
      <c r="B20" t="s">
        <v>2779</v>
      </c>
      <c r="C20" t="s">
        <v>2690</v>
      </c>
      <c r="D20">
        <v>5760</v>
      </c>
      <c r="E20">
        <v>14</v>
      </c>
      <c r="F20">
        <v>22</v>
      </c>
      <c r="G20">
        <v>0.38</v>
      </c>
      <c r="J20" t="e">
        <v>#N/A</v>
      </c>
    </row>
    <row r="21" spans="1:10">
      <c r="A21" t="s">
        <v>2780</v>
      </c>
      <c r="B21" t="s">
        <v>2775</v>
      </c>
      <c r="C21" t="s">
        <v>2692</v>
      </c>
      <c r="J21" t="e">
        <v>#N/A</v>
      </c>
    </row>
  </sheetData>
  <sortState xmlns:xlrd2="http://schemas.microsoft.com/office/spreadsheetml/2017/richdata2" ref="A2:J21">
    <sortCondition ref="J2:J2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3FA6-E823-4862-940E-77AD1BB43DB7}">
  <dimension ref="A1:J19"/>
  <sheetViews>
    <sheetView workbookViewId="0"/>
  </sheetViews>
  <sheetFormatPr defaultRowHeight="14.4"/>
  <cols>
    <col min="1" max="1" width="19.6640625" customWidth="1"/>
    <col min="2" max="2" width="16.44140625" customWidth="1"/>
    <col min="3" max="3" width="12.88671875" bestFit="1" customWidth="1"/>
    <col min="7" max="7" width="18.44140625" bestFit="1" customWidth="1"/>
    <col min="8" max="8" width="11.109375" bestFit="1" customWidth="1"/>
    <col min="9" max="9" width="12.109375" bestFit="1" customWidth="1"/>
    <col min="10" max="10" width="22.5546875" bestFit="1" customWidth="1"/>
    <col min="13" max="13" width="12.88671875" bestFit="1" customWidth="1"/>
  </cols>
  <sheetData>
    <row r="1" spans="1:10">
      <c r="A1" t="s">
        <v>2774</v>
      </c>
      <c r="B1" s="71" t="s">
        <v>2767</v>
      </c>
      <c r="C1" s="71" t="s">
        <v>2723</v>
      </c>
      <c r="D1" s="71" t="s">
        <v>2768</v>
      </c>
      <c r="E1" s="71" t="s">
        <v>2769</v>
      </c>
      <c r="F1" s="71" t="s">
        <v>2770</v>
      </c>
      <c r="G1" s="71" t="s">
        <v>2771</v>
      </c>
      <c r="H1" s="75" t="s">
        <v>2728</v>
      </c>
      <c r="I1" s="37" t="s">
        <v>2781</v>
      </c>
      <c r="J1" s="37" t="s">
        <v>2782</v>
      </c>
    </row>
    <row r="2" spans="1:10">
      <c r="A2">
        <f>VLOOKUP(B2,Sheet1!A:G,7,0)</f>
        <v>1</v>
      </c>
      <c r="B2" s="37" t="s">
        <v>2362</v>
      </c>
      <c r="C2" s="37" t="s">
        <v>2775</v>
      </c>
      <c r="D2" s="37" t="s">
        <v>2690</v>
      </c>
      <c r="E2" s="37">
        <v>2096</v>
      </c>
      <c r="F2" s="37">
        <v>158</v>
      </c>
      <c r="G2" s="37">
        <v>2127</v>
      </c>
      <c r="H2" s="41">
        <v>101.48</v>
      </c>
      <c r="I2" s="37">
        <f>ROUND(H2,0)</f>
        <v>101</v>
      </c>
      <c r="J2" s="74" t="s">
        <v>2702</v>
      </c>
    </row>
    <row r="3" spans="1:10">
      <c r="A3">
        <f>VLOOKUP(B3,Sheet1!A:G,7,0)</f>
        <v>2</v>
      </c>
      <c r="B3" s="37" t="s">
        <v>2380</v>
      </c>
      <c r="C3" s="37" t="s">
        <v>2775</v>
      </c>
      <c r="D3" s="37" t="s">
        <v>2692</v>
      </c>
      <c r="E3" s="37">
        <v>9600</v>
      </c>
      <c r="F3" s="37">
        <v>657</v>
      </c>
      <c r="G3" s="37">
        <v>11456</v>
      </c>
      <c r="H3" s="41">
        <v>119.33</v>
      </c>
      <c r="I3" s="37">
        <f t="shared" ref="I3:I19" si="0">ROUND(H3,0)</f>
        <v>119</v>
      </c>
      <c r="J3" s="74" t="s">
        <v>2783</v>
      </c>
    </row>
    <row r="4" spans="1:10">
      <c r="A4">
        <f>VLOOKUP(B4,Sheet1!A:G,7,0)</f>
        <v>3</v>
      </c>
      <c r="B4" s="37" t="s">
        <v>2375</v>
      </c>
      <c r="C4" s="37" t="s">
        <v>2775</v>
      </c>
      <c r="D4" s="37" t="s">
        <v>2692</v>
      </c>
      <c r="E4" s="37">
        <v>9600</v>
      </c>
      <c r="F4" s="37">
        <v>536</v>
      </c>
      <c r="G4" s="37">
        <v>8449</v>
      </c>
      <c r="H4" s="41">
        <v>88.01</v>
      </c>
      <c r="I4" s="37">
        <f t="shared" si="0"/>
        <v>88</v>
      </c>
      <c r="J4" s="74" t="s">
        <v>2698</v>
      </c>
    </row>
    <row r="5" spans="1:10">
      <c r="A5">
        <f>VLOOKUP(B5,Sheet1!A:G,7,0)</f>
        <v>4</v>
      </c>
      <c r="B5" s="37" t="s">
        <v>2370</v>
      </c>
      <c r="C5" s="37" t="s">
        <v>2775</v>
      </c>
      <c r="D5" s="37" t="s">
        <v>2692</v>
      </c>
      <c r="E5" s="37">
        <v>9600</v>
      </c>
      <c r="F5" s="37">
        <v>580</v>
      </c>
      <c r="G5" s="37">
        <v>11040</v>
      </c>
      <c r="H5" s="41">
        <v>115</v>
      </c>
      <c r="I5" s="37">
        <f t="shared" si="0"/>
        <v>115</v>
      </c>
      <c r="J5" s="74" t="s">
        <v>2719</v>
      </c>
    </row>
    <row r="6" spans="1:10">
      <c r="A6">
        <f>VLOOKUP(B6,Sheet1!A:G,7,0)</f>
        <v>5</v>
      </c>
      <c r="B6" s="37" t="s">
        <v>2371</v>
      </c>
      <c r="C6" s="37" t="s">
        <v>2776</v>
      </c>
      <c r="D6" s="37" t="s">
        <v>2690</v>
      </c>
      <c r="E6" s="37">
        <v>1280</v>
      </c>
      <c r="F6" s="37">
        <v>1453</v>
      </c>
      <c r="G6" s="37">
        <v>1199</v>
      </c>
      <c r="H6" s="41">
        <v>93.67</v>
      </c>
      <c r="I6" s="37">
        <f t="shared" si="0"/>
        <v>94</v>
      </c>
      <c r="J6" s="74" t="s">
        <v>2691</v>
      </c>
    </row>
    <row r="7" spans="1:10">
      <c r="A7">
        <f>VLOOKUP(B7,Sheet1!A:G,7,0)</f>
        <v>6</v>
      </c>
      <c r="B7" s="37" t="s">
        <v>2376</v>
      </c>
      <c r="C7" s="37" t="s">
        <v>2775</v>
      </c>
      <c r="D7" s="37" t="s">
        <v>2692</v>
      </c>
      <c r="E7" s="37">
        <v>9600</v>
      </c>
      <c r="F7" s="37">
        <v>676</v>
      </c>
      <c r="G7" s="37">
        <v>10258</v>
      </c>
      <c r="H7" s="41">
        <v>106.85</v>
      </c>
      <c r="I7" s="37">
        <f t="shared" si="0"/>
        <v>107</v>
      </c>
      <c r="J7" s="74" t="s">
        <v>2717</v>
      </c>
    </row>
    <row r="8" spans="1:10">
      <c r="A8">
        <f>VLOOKUP(B8,Sheet1!A:G,7,0)</f>
        <v>7</v>
      </c>
      <c r="B8" s="37" t="s">
        <v>2377</v>
      </c>
      <c r="C8" s="37" t="s">
        <v>2775</v>
      </c>
      <c r="D8" s="37" t="s">
        <v>2692</v>
      </c>
      <c r="E8" s="37">
        <v>9600</v>
      </c>
      <c r="F8" s="37">
        <v>717</v>
      </c>
      <c r="G8" s="37">
        <v>12283</v>
      </c>
      <c r="H8" s="41">
        <v>127.95</v>
      </c>
      <c r="I8" s="37">
        <f t="shared" si="0"/>
        <v>128</v>
      </c>
      <c r="J8" s="74" t="s">
        <v>2720</v>
      </c>
    </row>
    <row r="9" spans="1:10">
      <c r="A9">
        <f>VLOOKUP(B9,Sheet1!A:G,7,0)</f>
        <v>8</v>
      </c>
      <c r="B9" s="37" t="s">
        <v>2378</v>
      </c>
      <c r="C9" s="37" t="s">
        <v>2776</v>
      </c>
      <c r="D9" s="37" t="s">
        <v>2690</v>
      </c>
      <c r="E9" s="37">
        <v>320</v>
      </c>
      <c r="F9" s="37">
        <v>193</v>
      </c>
      <c r="G9" s="37">
        <v>224</v>
      </c>
      <c r="H9" s="41">
        <v>70</v>
      </c>
      <c r="I9" s="37">
        <f t="shared" si="0"/>
        <v>70</v>
      </c>
      <c r="J9" s="74" t="s">
        <v>2784</v>
      </c>
    </row>
    <row r="10" spans="1:10">
      <c r="A10">
        <f>VLOOKUP(B10,Sheet1!A:G,7,0)</f>
        <v>8</v>
      </c>
      <c r="B10" s="73" t="s">
        <v>2378</v>
      </c>
      <c r="C10" s="73" t="s">
        <v>2776</v>
      </c>
      <c r="D10" s="73" t="s">
        <v>2692</v>
      </c>
      <c r="E10" s="73">
        <v>2470</v>
      </c>
      <c r="F10" s="73">
        <v>2228</v>
      </c>
      <c r="G10" s="73">
        <v>2764</v>
      </c>
      <c r="H10" s="76">
        <v>111.9</v>
      </c>
      <c r="I10" s="37">
        <f t="shared" si="0"/>
        <v>112</v>
      </c>
      <c r="J10" s="74" t="s">
        <v>2784</v>
      </c>
    </row>
    <row r="11" spans="1:10">
      <c r="A11">
        <f>VLOOKUP(B11,Sheet1!A:G,7,0)</f>
        <v>9</v>
      </c>
      <c r="B11" s="37" t="s">
        <v>2373</v>
      </c>
      <c r="C11" s="37" t="s">
        <v>2776</v>
      </c>
      <c r="D11" s="37" t="s">
        <v>2690</v>
      </c>
      <c r="E11" s="37">
        <v>960</v>
      </c>
      <c r="F11" s="37">
        <v>514</v>
      </c>
      <c r="G11" s="37">
        <v>660</v>
      </c>
      <c r="H11" s="41">
        <v>68.75</v>
      </c>
      <c r="I11" s="37">
        <f t="shared" si="0"/>
        <v>69</v>
      </c>
      <c r="J11" s="74" t="s">
        <v>2709</v>
      </c>
    </row>
    <row r="12" spans="1:10">
      <c r="A12">
        <f>VLOOKUP(B12,Sheet1!A:G,7,0)</f>
        <v>10</v>
      </c>
      <c r="B12" s="37" t="s">
        <v>2372</v>
      </c>
      <c r="C12" s="37" t="s">
        <v>2776</v>
      </c>
      <c r="D12" s="37" t="s">
        <v>2690</v>
      </c>
      <c r="E12" s="37">
        <v>1280</v>
      </c>
      <c r="F12" s="37">
        <v>807</v>
      </c>
      <c r="G12" s="37">
        <v>1285</v>
      </c>
      <c r="H12" s="41">
        <v>100.39</v>
      </c>
      <c r="I12" s="37">
        <f t="shared" si="0"/>
        <v>100</v>
      </c>
      <c r="J12" s="74" t="s">
        <v>2715</v>
      </c>
    </row>
    <row r="13" spans="1:10">
      <c r="A13">
        <f>VLOOKUP(B13,Sheet1!A:G,7,0)</f>
        <v>12</v>
      </c>
      <c r="B13" s="37" t="s">
        <v>2374</v>
      </c>
      <c r="C13" s="37" t="s">
        <v>2776</v>
      </c>
      <c r="D13" s="37" t="s">
        <v>2690</v>
      </c>
      <c r="E13" s="37">
        <v>1280</v>
      </c>
      <c r="F13" s="37">
        <v>1184</v>
      </c>
      <c r="G13" s="37">
        <v>1251</v>
      </c>
      <c r="H13" s="41">
        <v>97.73</v>
      </c>
      <c r="I13" s="37">
        <f t="shared" si="0"/>
        <v>98</v>
      </c>
      <c r="J13" s="74" t="s">
        <v>2703</v>
      </c>
    </row>
    <row r="14" spans="1:10">
      <c r="A14">
        <f>VLOOKUP(B14,Sheet1!A:G,7,0)</f>
        <v>13</v>
      </c>
      <c r="B14" s="69" t="s">
        <v>2369</v>
      </c>
      <c r="C14" s="69" t="s">
        <v>2775</v>
      </c>
      <c r="D14" s="69" t="s">
        <v>2690</v>
      </c>
      <c r="E14" s="69">
        <v>2096</v>
      </c>
      <c r="F14" s="69">
        <v>104</v>
      </c>
      <c r="G14" s="69">
        <v>2029</v>
      </c>
      <c r="H14" s="77">
        <v>96.8</v>
      </c>
      <c r="I14" s="37">
        <f t="shared" si="0"/>
        <v>97</v>
      </c>
      <c r="J14" s="74" t="s">
        <v>2714</v>
      </c>
    </row>
    <row r="15" spans="1:10">
      <c r="A15">
        <f>VLOOKUP(B15,Sheet1!A:G,7,0)</f>
        <v>14</v>
      </c>
      <c r="B15" s="37" t="s">
        <v>2379</v>
      </c>
      <c r="C15" s="37" t="s">
        <v>2776</v>
      </c>
      <c r="D15" s="37" t="s">
        <v>2690</v>
      </c>
      <c r="E15" s="37">
        <v>320</v>
      </c>
      <c r="F15" s="37">
        <v>276</v>
      </c>
      <c r="G15" s="37">
        <v>264</v>
      </c>
      <c r="H15" s="41">
        <v>82.5</v>
      </c>
      <c r="I15" s="37">
        <f t="shared" si="0"/>
        <v>83</v>
      </c>
      <c r="J15" s="74" t="s">
        <v>2704</v>
      </c>
    </row>
    <row r="16" spans="1:10">
      <c r="A16">
        <f>VLOOKUP(B16,Sheet1!A:G,7,0)</f>
        <v>14</v>
      </c>
      <c r="B16" s="37" t="s">
        <v>2379</v>
      </c>
      <c r="C16" s="37" t="s">
        <v>2776</v>
      </c>
      <c r="D16" s="37" t="s">
        <v>2692</v>
      </c>
      <c r="E16" s="37">
        <v>2470</v>
      </c>
      <c r="F16" s="37">
        <v>2329</v>
      </c>
      <c r="G16" s="37">
        <v>2653</v>
      </c>
      <c r="H16" s="41">
        <v>107.41</v>
      </c>
      <c r="I16" s="37">
        <f t="shared" si="0"/>
        <v>107</v>
      </c>
      <c r="J16" s="74" t="s">
        <v>2704</v>
      </c>
    </row>
    <row r="17" spans="1:10">
      <c r="A17">
        <f>VLOOKUP(B17,Sheet1!A:G,7,0)</f>
        <v>15</v>
      </c>
      <c r="B17" s="37" t="s">
        <v>2238</v>
      </c>
      <c r="C17" s="37" t="s">
        <v>2775</v>
      </c>
      <c r="D17" s="37" t="s">
        <v>2692</v>
      </c>
      <c r="E17" s="37">
        <v>9600</v>
      </c>
      <c r="F17" s="37">
        <v>547</v>
      </c>
      <c r="G17" s="37">
        <v>9821</v>
      </c>
      <c r="H17" s="41">
        <v>102.3</v>
      </c>
      <c r="I17" s="37">
        <f t="shared" si="0"/>
        <v>102</v>
      </c>
      <c r="J17" s="74" t="s">
        <v>2712</v>
      </c>
    </row>
    <row r="18" spans="1:10">
      <c r="A18">
        <f>VLOOKUP(B18,Sheet1!A:G,7,0)</f>
        <v>16</v>
      </c>
      <c r="B18" s="37" t="s">
        <v>2363</v>
      </c>
      <c r="C18" s="37" t="s">
        <v>2775</v>
      </c>
      <c r="D18" s="37" t="s">
        <v>2690</v>
      </c>
      <c r="E18" s="37">
        <v>1572</v>
      </c>
      <c r="F18" s="37">
        <v>84</v>
      </c>
      <c r="G18" s="37">
        <v>1643</v>
      </c>
      <c r="H18" s="41">
        <v>104.52</v>
      </c>
      <c r="I18" s="37">
        <f t="shared" si="0"/>
        <v>105</v>
      </c>
      <c r="J18" s="74" t="s">
        <v>2711</v>
      </c>
    </row>
    <row r="19" spans="1:10">
      <c r="A19">
        <f>VLOOKUP(B19,Sheet1!A:G,7,0)</f>
        <v>17</v>
      </c>
      <c r="B19" s="37" t="s">
        <v>473</v>
      </c>
      <c r="C19" s="37" t="s">
        <v>2775</v>
      </c>
      <c r="D19" s="37" t="s">
        <v>2690</v>
      </c>
      <c r="E19" s="37">
        <v>2096</v>
      </c>
      <c r="F19" s="37">
        <v>106</v>
      </c>
      <c r="G19" s="37">
        <v>2155</v>
      </c>
      <c r="H19" s="41">
        <v>102.81</v>
      </c>
      <c r="I19" s="37">
        <f t="shared" si="0"/>
        <v>103</v>
      </c>
      <c r="J19" s="74" t="s">
        <v>2706</v>
      </c>
    </row>
  </sheetData>
  <sortState xmlns:xlrd2="http://schemas.microsoft.com/office/spreadsheetml/2017/richdata2" ref="A2:H19">
    <sortCondition ref="A2:A19"/>
  </sortState>
  <hyperlinks>
    <hyperlink ref="J2" r:id="rId1" xr:uid="{37B60EC0-5B61-4FB9-BE8C-1F5B39EB8298}"/>
    <hyperlink ref="J3" r:id="rId2" xr:uid="{86F10AE9-04BA-4974-BB11-D4F503EF9486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8F49B-8E1C-4481-87EA-1F549A908AA3}">
  <dimension ref="A1:U25"/>
  <sheetViews>
    <sheetView workbookViewId="0">
      <selection activeCell="R2" sqref="R2"/>
    </sheetView>
  </sheetViews>
  <sheetFormatPr defaultRowHeight="14.4"/>
  <cols>
    <col min="1" max="1" width="12.109375" bestFit="1" customWidth="1"/>
    <col min="3" max="3" width="9.88671875" bestFit="1" customWidth="1"/>
    <col min="15" max="15" width="11" bestFit="1" customWidth="1"/>
    <col min="17" max="17" width="11.5546875" bestFit="1" customWidth="1"/>
    <col min="18" max="18" width="12.88671875" bestFit="1" customWidth="1"/>
    <col min="20" max="20" width="11.109375" bestFit="1" customWidth="1"/>
    <col min="21" max="21" width="9.109375" bestFit="1" customWidth="1"/>
  </cols>
  <sheetData>
    <row r="1" spans="1:21">
      <c r="A1" s="55" t="s">
        <v>2767</v>
      </c>
      <c r="B1" s="37"/>
      <c r="C1" s="37"/>
      <c r="D1" s="37"/>
      <c r="E1" s="37"/>
      <c r="F1" s="37"/>
      <c r="G1" s="37" t="s">
        <v>2785</v>
      </c>
      <c r="J1" s="68" t="s">
        <v>2767</v>
      </c>
      <c r="K1" s="68" t="s">
        <v>2723</v>
      </c>
      <c r="L1" s="68" t="s">
        <v>2768</v>
      </c>
      <c r="M1" s="68" t="s">
        <v>2728</v>
      </c>
      <c r="N1" s="68" t="s">
        <v>2786</v>
      </c>
      <c r="O1" s="68" t="s">
        <v>2786</v>
      </c>
      <c r="Q1" s="71" t="s">
        <v>2767</v>
      </c>
      <c r="R1" s="71" t="s">
        <v>2723</v>
      </c>
      <c r="S1" s="71" t="s">
        <v>2768</v>
      </c>
      <c r="T1" s="75" t="s">
        <v>2728</v>
      </c>
      <c r="U1" t="s">
        <v>2786</v>
      </c>
    </row>
    <row r="2" spans="1:21">
      <c r="A2" s="37" t="s">
        <v>2362</v>
      </c>
      <c r="B2" s="37" t="s">
        <v>2702</v>
      </c>
      <c r="C2" s="39">
        <v>42989</v>
      </c>
      <c r="D2" s="37"/>
      <c r="E2" s="37" t="s">
        <v>2393</v>
      </c>
      <c r="F2" s="37"/>
      <c r="G2" s="37">
        <v>1</v>
      </c>
      <c r="J2" s="37" t="s">
        <v>2362</v>
      </c>
      <c r="K2" s="37" t="s">
        <v>2775</v>
      </c>
      <c r="L2" s="37" t="s">
        <v>2690</v>
      </c>
      <c r="M2" s="37">
        <v>100.57</v>
      </c>
      <c r="N2" s="57">
        <f t="shared" ref="N2:N20" si="0">O2/5</f>
        <v>0.19900462962962964</v>
      </c>
      <c r="O2" s="57">
        <v>0.99502314814814818</v>
      </c>
      <c r="Q2" s="37" t="s">
        <v>2362</v>
      </c>
      <c r="R2" s="37" t="s">
        <v>2775</v>
      </c>
      <c r="S2" s="37" t="s">
        <v>2690</v>
      </c>
      <c r="T2" s="41">
        <v>101.48</v>
      </c>
      <c r="U2">
        <v>1</v>
      </c>
    </row>
    <row r="3" spans="1:21">
      <c r="A3" s="37" t="s">
        <v>2380</v>
      </c>
      <c r="B3" s="37" t="s">
        <v>2783</v>
      </c>
      <c r="C3" s="39">
        <v>42933</v>
      </c>
      <c r="D3" s="37"/>
      <c r="E3" s="37" t="s">
        <v>2393</v>
      </c>
      <c r="F3" s="37"/>
      <c r="G3" s="37">
        <v>2</v>
      </c>
      <c r="J3" s="37" t="s">
        <v>2380</v>
      </c>
      <c r="K3" s="37" t="s">
        <v>2775</v>
      </c>
      <c r="L3" s="37" t="s">
        <v>2692</v>
      </c>
      <c r="M3" s="37">
        <v>119.71</v>
      </c>
      <c r="N3" s="57">
        <f t="shared" si="0"/>
        <v>0.24406250000000002</v>
      </c>
      <c r="O3" s="56">
        <v>1.2203125000000001</v>
      </c>
      <c r="Q3" s="37" t="s">
        <v>2380</v>
      </c>
      <c r="R3" s="37" t="s">
        <v>2775</v>
      </c>
      <c r="S3" s="37" t="s">
        <v>2692</v>
      </c>
      <c r="T3" s="41">
        <v>119.33</v>
      </c>
      <c r="U3">
        <v>2</v>
      </c>
    </row>
    <row r="4" spans="1:21">
      <c r="A4" s="37" t="s">
        <v>2375</v>
      </c>
      <c r="B4" s="37" t="s">
        <v>2698</v>
      </c>
      <c r="C4" s="39">
        <v>42996</v>
      </c>
      <c r="D4" s="37"/>
      <c r="E4" s="37" t="s">
        <v>2393</v>
      </c>
      <c r="F4" s="37"/>
      <c r="G4" s="37">
        <v>3</v>
      </c>
      <c r="J4" s="37" t="s">
        <v>2375</v>
      </c>
      <c r="K4" s="37" t="s">
        <v>2775</v>
      </c>
      <c r="L4" s="37" t="s">
        <v>2692</v>
      </c>
      <c r="M4" s="37">
        <v>114.16</v>
      </c>
      <c r="N4" s="57">
        <f t="shared" si="0"/>
        <v>0.25718055555555558</v>
      </c>
      <c r="O4" s="56">
        <v>1.2859027777777778</v>
      </c>
      <c r="Q4" s="37" t="s">
        <v>2375</v>
      </c>
      <c r="R4" s="37" t="s">
        <v>2775</v>
      </c>
      <c r="S4" s="37" t="s">
        <v>2692</v>
      </c>
      <c r="T4" s="41">
        <v>88.01</v>
      </c>
      <c r="U4">
        <v>3</v>
      </c>
    </row>
    <row r="5" spans="1:21">
      <c r="A5" s="37" t="s">
        <v>2370</v>
      </c>
      <c r="B5" s="37" t="s">
        <v>2719</v>
      </c>
      <c r="C5" s="39">
        <v>42996</v>
      </c>
      <c r="D5" s="37"/>
      <c r="E5" s="37" t="s">
        <v>2393</v>
      </c>
      <c r="F5" s="37"/>
      <c r="G5" s="37">
        <v>4</v>
      </c>
      <c r="J5" s="37" t="s">
        <v>2370</v>
      </c>
      <c r="K5" s="37" t="s">
        <v>2775</v>
      </c>
      <c r="L5" s="37" t="s">
        <v>2692</v>
      </c>
      <c r="M5" s="37">
        <v>104.96</v>
      </c>
      <c r="N5" s="57">
        <f t="shared" si="0"/>
        <v>0.26094444444444442</v>
      </c>
      <c r="O5" s="56">
        <v>1.3047222222222221</v>
      </c>
      <c r="Q5" s="37" t="s">
        <v>2370</v>
      </c>
      <c r="R5" s="37" t="s">
        <v>2775</v>
      </c>
      <c r="S5" s="37" t="s">
        <v>2692</v>
      </c>
      <c r="T5" s="41">
        <v>115</v>
      </c>
      <c r="U5">
        <v>4</v>
      </c>
    </row>
    <row r="6" spans="1:21">
      <c r="A6" s="37" t="s">
        <v>2371</v>
      </c>
      <c r="B6" s="37" t="s">
        <v>2691</v>
      </c>
      <c r="C6" s="39">
        <v>42989</v>
      </c>
      <c r="D6" s="37"/>
      <c r="E6" s="37" t="s">
        <v>2393</v>
      </c>
      <c r="F6" s="37"/>
      <c r="G6" s="37">
        <v>5</v>
      </c>
      <c r="J6" s="37" t="s">
        <v>2371</v>
      </c>
      <c r="K6" s="37" t="s">
        <v>2776</v>
      </c>
      <c r="L6" s="37" t="s">
        <v>2690</v>
      </c>
      <c r="M6" s="37">
        <v>79.06</v>
      </c>
      <c r="N6" s="57">
        <f t="shared" si="0"/>
        <v>0.13842592592592592</v>
      </c>
      <c r="O6" s="57">
        <v>0.69212962962962965</v>
      </c>
      <c r="Q6" s="37" t="s">
        <v>2371</v>
      </c>
      <c r="R6" s="37" t="s">
        <v>2776</v>
      </c>
      <c r="S6" s="37" t="s">
        <v>2690</v>
      </c>
      <c r="T6" s="41">
        <v>93.67</v>
      </c>
      <c r="U6">
        <v>5</v>
      </c>
    </row>
    <row r="7" spans="1:21">
      <c r="A7" s="37" t="s">
        <v>2376</v>
      </c>
      <c r="B7" s="37" t="s">
        <v>2717</v>
      </c>
      <c r="C7" s="39">
        <v>42989</v>
      </c>
      <c r="D7" s="37"/>
      <c r="E7" s="37" t="s">
        <v>2393</v>
      </c>
      <c r="F7" s="37"/>
      <c r="G7" s="37">
        <v>6</v>
      </c>
      <c r="J7" s="37" t="s">
        <v>2376</v>
      </c>
      <c r="K7" s="37" t="s">
        <v>2775</v>
      </c>
      <c r="L7" s="37" t="s">
        <v>2692</v>
      </c>
      <c r="M7" s="37">
        <v>105.81</v>
      </c>
      <c r="N7" s="57">
        <f t="shared" si="0"/>
        <v>0.12530092592592593</v>
      </c>
      <c r="O7" s="57">
        <v>0.62650462962962961</v>
      </c>
      <c r="Q7" s="37" t="s">
        <v>2376</v>
      </c>
      <c r="R7" s="37" t="s">
        <v>2775</v>
      </c>
      <c r="S7" s="37" t="s">
        <v>2692</v>
      </c>
      <c r="T7" s="41">
        <v>106.85</v>
      </c>
      <c r="U7">
        <v>6</v>
      </c>
    </row>
    <row r="8" spans="1:21">
      <c r="A8" s="37" t="s">
        <v>2377</v>
      </c>
      <c r="B8" s="37" t="s">
        <v>2720</v>
      </c>
      <c r="C8" s="39">
        <v>43045</v>
      </c>
      <c r="D8" s="37"/>
      <c r="E8" s="37" t="s">
        <v>2393</v>
      </c>
      <c r="F8" s="37"/>
      <c r="G8" s="37">
        <v>7</v>
      </c>
      <c r="J8" s="37" t="s">
        <v>2377</v>
      </c>
      <c r="K8" s="37" t="s">
        <v>2775</v>
      </c>
      <c r="L8" s="37" t="s">
        <v>2692</v>
      </c>
      <c r="M8" s="37">
        <v>98</v>
      </c>
      <c r="N8" s="57">
        <f t="shared" si="0"/>
        <v>5.4120370370370374E-2</v>
      </c>
      <c r="O8" s="57">
        <v>0.27060185185185187</v>
      </c>
      <c r="Q8" s="37" t="s">
        <v>2377</v>
      </c>
      <c r="R8" s="37" t="s">
        <v>2775</v>
      </c>
      <c r="S8" s="37" t="s">
        <v>2692</v>
      </c>
      <c r="T8" s="41">
        <v>127.95</v>
      </c>
      <c r="U8">
        <v>7</v>
      </c>
    </row>
    <row r="9" spans="1:21">
      <c r="A9" s="37" t="s">
        <v>2378</v>
      </c>
      <c r="B9" s="37" t="s">
        <v>2784</v>
      </c>
      <c r="C9" s="39">
        <v>43131</v>
      </c>
      <c r="D9" s="37"/>
      <c r="E9" s="37" t="s">
        <v>2393</v>
      </c>
      <c r="F9" s="37"/>
      <c r="G9" s="37">
        <v>8</v>
      </c>
      <c r="J9" s="37" t="s">
        <v>2378</v>
      </c>
      <c r="K9" s="37" t="s">
        <v>2776</v>
      </c>
      <c r="L9" s="37" t="s">
        <v>2692</v>
      </c>
      <c r="M9" s="37">
        <v>96.96</v>
      </c>
      <c r="N9" s="57">
        <f t="shared" si="0"/>
        <v>0.14469675925925926</v>
      </c>
      <c r="O9" s="57">
        <v>0.72348379629629633</v>
      </c>
      <c r="Q9" s="73" t="s">
        <v>2378</v>
      </c>
      <c r="R9" s="73" t="s">
        <v>2776</v>
      </c>
      <c r="S9" s="73" t="s">
        <v>2692</v>
      </c>
      <c r="T9" s="76">
        <v>111.9</v>
      </c>
      <c r="U9">
        <v>8</v>
      </c>
    </row>
    <row r="10" spans="1:21">
      <c r="A10" s="37" t="s">
        <v>2373</v>
      </c>
      <c r="B10" s="37" t="s">
        <v>2709</v>
      </c>
      <c r="C10" s="39">
        <v>44256</v>
      </c>
      <c r="D10" s="37"/>
      <c r="E10" s="37" t="s">
        <v>2393</v>
      </c>
      <c r="F10" s="37"/>
      <c r="G10" s="37">
        <v>9</v>
      </c>
      <c r="J10" s="37" t="s">
        <v>2373</v>
      </c>
      <c r="K10" s="37" t="s">
        <v>2776</v>
      </c>
      <c r="L10" s="37" t="s">
        <v>2690</v>
      </c>
      <c r="M10" s="37">
        <v>64.81</v>
      </c>
      <c r="N10" s="57">
        <f t="shared" si="0"/>
        <v>0.25799305555555557</v>
      </c>
      <c r="O10" s="56">
        <v>1.2899652777777779</v>
      </c>
      <c r="Q10" s="37" t="s">
        <v>2373</v>
      </c>
      <c r="R10" s="37" t="s">
        <v>2776</v>
      </c>
      <c r="S10" s="37" t="s">
        <v>2690</v>
      </c>
      <c r="T10" s="41">
        <v>68.75</v>
      </c>
      <c r="U10">
        <v>9</v>
      </c>
    </row>
    <row r="11" spans="1:21">
      <c r="A11" s="37" t="s">
        <v>2372</v>
      </c>
      <c r="B11" s="37" t="s">
        <v>2715</v>
      </c>
      <c r="C11" s="39">
        <v>44256</v>
      </c>
      <c r="D11" s="37"/>
      <c r="E11" s="37" t="s">
        <v>2393</v>
      </c>
      <c r="F11" s="37"/>
      <c r="G11" s="37">
        <v>10</v>
      </c>
      <c r="J11" s="37" t="s">
        <v>2372</v>
      </c>
      <c r="K11" s="37" t="s">
        <v>2776</v>
      </c>
      <c r="L11" s="37" t="s">
        <v>2690</v>
      </c>
      <c r="M11" s="37">
        <v>79.63</v>
      </c>
      <c r="N11" s="57">
        <f t="shared" si="0"/>
        <v>0.35259259259259257</v>
      </c>
      <c r="O11" s="56">
        <v>1.7629629629629628</v>
      </c>
      <c r="Q11" s="37" t="s">
        <v>2372</v>
      </c>
      <c r="R11" s="37" t="s">
        <v>2776</v>
      </c>
      <c r="S11" s="37" t="s">
        <v>2690</v>
      </c>
      <c r="T11" s="41">
        <v>100.39</v>
      </c>
      <c r="U11">
        <v>10</v>
      </c>
    </row>
    <row r="12" spans="1:21">
      <c r="A12" s="37" t="s">
        <v>2777</v>
      </c>
      <c r="B12" s="37" t="s">
        <v>2787</v>
      </c>
      <c r="C12" s="39">
        <v>44256</v>
      </c>
      <c r="D12" s="37"/>
      <c r="E12" s="37" t="s">
        <v>2393</v>
      </c>
      <c r="F12" s="37"/>
      <c r="G12" s="37">
        <v>11</v>
      </c>
      <c r="J12" s="37" t="s">
        <v>2777</v>
      </c>
      <c r="K12" s="37" t="s">
        <v>2775</v>
      </c>
      <c r="L12" s="37" t="s">
        <v>2690</v>
      </c>
      <c r="M12" s="37"/>
      <c r="N12" s="57">
        <f t="shared" si="0"/>
        <v>0</v>
      </c>
      <c r="O12" s="37"/>
      <c r="Q12" s="37"/>
      <c r="R12" s="37"/>
      <c r="S12" s="37"/>
      <c r="T12" s="41"/>
      <c r="U12">
        <v>11</v>
      </c>
    </row>
    <row r="13" spans="1:21">
      <c r="A13" s="37" t="s">
        <v>2374</v>
      </c>
      <c r="B13" s="37" t="s">
        <v>2703</v>
      </c>
      <c r="C13" s="39">
        <v>44256</v>
      </c>
      <c r="D13" s="37"/>
      <c r="E13" s="37" t="s">
        <v>2393</v>
      </c>
      <c r="F13" s="37"/>
      <c r="G13" s="37">
        <v>12</v>
      </c>
      <c r="J13" s="37" t="s">
        <v>2374</v>
      </c>
      <c r="K13" s="37" t="s">
        <v>2776</v>
      </c>
      <c r="L13" s="37" t="s">
        <v>2690</v>
      </c>
      <c r="M13" s="37">
        <v>82.08</v>
      </c>
      <c r="N13" s="57">
        <f t="shared" si="0"/>
        <v>0.20526157407407405</v>
      </c>
      <c r="O13" s="56">
        <v>1.0263078703703703</v>
      </c>
      <c r="Q13" s="37" t="s">
        <v>2374</v>
      </c>
      <c r="R13" s="37" t="s">
        <v>2776</v>
      </c>
      <c r="S13" s="37" t="s">
        <v>2690</v>
      </c>
      <c r="T13" s="41">
        <v>97.73</v>
      </c>
      <c r="U13">
        <v>12</v>
      </c>
    </row>
    <row r="14" spans="1:21">
      <c r="A14" s="37" t="s">
        <v>2369</v>
      </c>
      <c r="B14" s="37" t="s">
        <v>2714</v>
      </c>
      <c r="C14" s="39">
        <v>44256</v>
      </c>
      <c r="D14" s="37"/>
      <c r="E14" s="37" t="s">
        <v>2393</v>
      </c>
      <c r="F14" s="37"/>
      <c r="G14" s="37">
        <v>13</v>
      </c>
      <c r="J14" s="37" t="s">
        <v>2369</v>
      </c>
      <c r="K14" s="37" t="s">
        <v>2775</v>
      </c>
      <c r="L14" s="37" t="s">
        <v>2690</v>
      </c>
      <c r="M14" s="37">
        <v>84.73</v>
      </c>
      <c r="N14" s="57">
        <f t="shared" si="0"/>
        <v>0.36837268518518518</v>
      </c>
      <c r="O14" s="56">
        <v>1.8418634259259259</v>
      </c>
      <c r="Q14" s="69" t="s">
        <v>2369</v>
      </c>
      <c r="R14" s="69" t="s">
        <v>2775</v>
      </c>
      <c r="S14" s="69" t="s">
        <v>2690</v>
      </c>
      <c r="T14" s="77">
        <v>96.8</v>
      </c>
      <c r="U14">
        <v>13</v>
      </c>
    </row>
    <row r="15" spans="1:21">
      <c r="A15" s="37" t="s">
        <v>2379</v>
      </c>
      <c r="B15" s="37" t="s">
        <v>2704</v>
      </c>
      <c r="C15" s="39">
        <v>44256</v>
      </c>
      <c r="D15" s="37"/>
      <c r="E15" s="37" t="s">
        <v>2393</v>
      </c>
      <c r="F15" s="37"/>
      <c r="G15" s="37">
        <v>14</v>
      </c>
      <c r="J15" s="37" t="s">
        <v>2379</v>
      </c>
      <c r="K15" s="37" t="s">
        <v>2776</v>
      </c>
      <c r="L15" s="37" t="s">
        <v>2690</v>
      </c>
      <c r="M15" s="37">
        <v>68.69</v>
      </c>
      <c r="N15" s="57">
        <f t="shared" si="0"/>
        <v>0.18992361111111108</v>
      </c>
      <c r="O15" s="57">
        <v>0.94961805555555545</v>
      </c>
      <c r="Q15" s="37" t="s">
        <v>2379</v>
      </c>
      <c r="R15" s="37" t="s">
        <v>2776</v>
      </c>
      <c r="S15" s="37" t="s">
        <v>2692</v>
      </c>
      <c r="T15" s="41">
        <v>107.41</v>
      </c>
      <c r="U15">
        <v>14</v>
      </c>
    </row>
    <row r="16" spans="1:21">
      <c r="A16" s="37" t="s">
        <v>2238</v>
      </c>
      <c r="B16" s="37" t="s">
        <v>2712</v>
      </c>
      <c r="C16" s="39">
        <v>44256</v>
      </c>
      <c r="D16" s="37"/>
      <c r="E16" s="37" t="s">
        <v>2393</v>
      </c>
      <c r="F16" s="37"/>
      <c r="G16" s="37">
        <v>15</v>
      </c>
      <c r="J16" s="37" t="s">
        <v>2238</v>
      </c>
      <c r="K16" s="37" t="s">
        <v>2775</v>
      </c>
      <c r="L16" s="37" t="s">
        <v>2690</v>
      </c>
      <c r="M16" s="37">
        <v>66.760000000000005</v>
      </c>
      <c r="N16" s="57">
        <f t="shared" si="0"/>
        <v>0.25451851851851848</v>
      </c>
      <c r="O16" s="56">
        <v>1.2725925925925925</v>
      </c>
      <c r="Q16" s="37" t="s">
        <v>2238</v>
      </c>
      <c r="R16" s="37" t="s">
        <v>2775</v>
      </c>
      <c r="S16" s="37" t="s">
        <v>2692</v>
      </c>
      <c r="T16" s="41">
        <v>102.3</v>
      </c>
      <c r="U16">
        <v>15</v>
      </c>
    </row>
    <row r="17" spans="1:21">
      <c r="A17" s="37" t="s">
        <v>2363</v>
      </c>
      <c r="B17" s="37" t="s">
        <v>2711</v>
      </c>
      <c r="C17" s="39">
        <v>44287</v>
      </c>
      <c r="D17" s="37"/>
      <c r="E17" s="37" t="s">
        <v>2393</v>
      </c>
      <c r="F17" s="37"/>
      <c r="G17" s="37">
        <v>16</v>
      </c>
      <c r="J17" s="37" t="s">
        <v>2363</v>
      </c>
      <c r="K17" s="37" t="s">
        <v>2775</v>
      </c>
      <c r="L17" s="37" t="s">
        <v>2690</v>
      </c>
      <c r="M17" s="37">
        <v>107.37</v>
      </c>
      <c r="N17" s="57">
        <f t="shared" si="0"/>
        <v>0.21781712962962962</v>
      </c>
      <c r="O17" s="56">
        <v>1.0890856481481481</v>
      </c>
      <c r="Q17" s="37" t="s">
        <v>2363</v>
      </c>
      <c r="R17" s="37" t="s">
        <v>2775</v>
      </c>
      <c r="S17" s="37" t="s">
        <v>2690</v>
      </c>
      <c r="T17" s="41">
        <v>104.52</v>
      </c>
      <c r="U17">
        <v>16</v>
      </c>
    </row>
    <row r="18" spans="1:21">
      <c r="A18" s="37" t="s">
        <v>473</v>
      </c>
      <c r="B18" s="37" t="s">
        <v>2706</v>
      </c>
      <c r="C18" s="39">
        <v>44287</v>
      </c>
      <c r="D18" s="37"/>
      <c r="E18" s="37" t="s">
        <v>2393</v>
      </c>
      <c r="F18" s="37"/>
      <c r="G18" s="37">
        <v>17</v>
      </c>
      <c r="J18" s="37" t="s">
        <v>473</v>
      </c>
      <c r="K18" s="37" t="s">
        <v>2775</v>
      </c>
      <c r="L18" s="37" t="s">
        <v>2690</v>
      </c>
      <c r="M18" s="37">
        <v>103.28</v>
      </c>
      <c r="N18" s="57">
        <f t="shared" si="0"/>
        <v>0.232375</v>
      </c>
      <c r="O18" s="56">
        <v>1.161875</v>
      </c>
      <c r="Q18" s="37" t="s">
        <v>473</v>
      </c>
      <c r="R18" s="37" t="s">
        <v>2775</v>
      </c>
      <c r="S18" s="37" t="s">
        <v>2690</v>
      </c>
      <c r="T18" s="41">
        <v>102.81</v>
      </c>
      <c r="U18">
        <v>17</v>
      </c>
    </row>
    <row r="19" spans="1:21">
      <c r="A19" s="37" t="s">
        <v>2364</v>
      </c>
      <c r="B19" s="37" t="s">
        <v>2708</v>
      </c>
      <c r="C19" s="39">
        <v>44445</v>
      </c>
      <c r="D19" s="37"/>
      <c r="E19" s="37" t="s">
        <v>2393</v>
      </c>
      <c r="F19" s="37"/>
      <c r="G19" s="37">
        <v>18</v>
      </c>
      <c r="J19" s="69" t="s">
        <v>2780</v>
      </c>
      <c r="K19" s="69" t="s">
        <v>2775</v>
      </c>
      <c r="L19" s="69" t="s">
        <v>2692</v>
      </c>
      <c r="M19" s="69">
        <v>32.86</v>
      </c>
      <c r="N19" s="1">
        <f t="shared" si="0"/>
        <v>7.7041666666666661E-2</v>
      </c>
      <c r="O19" s="70">
        <v>0.38520833333333332</v>
      </c>
    </row>
    <row r="20" spans="1:21">
      <c r="A20" s="37" t="s">
        <v>2367</v>
      </c>
      <c r="B20" s="37" t="s">
        <v>2718</v>
      </c>
      <c r="C20" s="39">
        <v>44445</v>
      </c>
      <c r="D20" s="37"/>
      <c r="E20" s="37" t="s">
        <v>2393</v>
      </c>
      <c r="F20" s="37"/>
      <c r="G20" s="37">
        <v>19</v>
      </c>
      <c r="J20" s="37" t="s">
        <v>2778</v>
      </c>
      <c r="K20" s="37" t="s">
        <v>2779</v>
      </c>
      <c r="L20" s="37" t="s">
        <v>2690</v>
      </c>
      <c r="M20" s="37">
        <v>20.9</v>
      </c>
      <c r="N20" s="1">
        <f t="shared" si="0"/>
        <v>4.7384259259259258E-2</v>
      </c>
      <c r="O20" s="57">
        <v>0.2369212962962963</v>
      </c>
    </row>
    <row r="21" spans="1:21">
      <c r="A21" s="37" t="s">
        <v>2788</v>
      </c>
      <c r="B21" s="37" t="s">
        <v>2789</v>
      </c>
      <c r="C21" s="39">
        <v>44445</v>
      </c>
      <c r="D21" s="37"/>
      <c r="E21" s="37" t="s">
        <v>2393</v>
      </c>
      <c r="F21" s="37"/>
      <c r="G21" s="37">
        <v>20</v>
      </c>
    </row>
    <row r="22" spans="1:21">
      <c r="A22" s="37" t="s">
        <v>2171</v>
      </c>
      <c r="B22" s="37" t="s">
        <v>2707</v>
      </c>
      <c r="C22" s="39">
        <v>44445</v>
      </c>
      <c r="D22" s="37"/>
      <c r="E22" s="37" t="s">
        <v>2393</v>
      </c>
      <c r="F22" s="37"/>
      <c r="G22" s="37">
        <v>21</v>
      </c>
    </row>
    <row r="23" spans="1:21">
      <c r="A23" s="37" t="s">
        <v>111</v>
      </c>
      <c r="B23" s="37" t="s">
        <v>2713</v>
      </c>
      <c r="C23" s="39">
        <v>44445</v>
      </c>
      <c r="D23" s="37"/>
      <c r="E23" s="37" t="s">
        <v>2393</v>
      </c>
      <c r="F23" s="37"/>
      <c r="G23" s="37">
        <v>22</v>
      </c>
    </row>
    <row r="24" spans="1:21">
      <c r="A24" s="37" t="s">
        <v>130</v>
      </c>
      <c r="B24" s="37" t="s">
        <v>2700</v>
      </c>
      <c r="C24" s="39">
        <v>44445</v>
      </c>
      <c r="D24" s="37"/>
      <c r="E24" s="37" t="s">
        <v>2393</v>
      </c>
      <c r="F24" s="37"/>
      <c r="G24" s="37">
        <v>23</v>
      </c>
    </row>
    <row r="25" spans="1:21">
      <c r="A25" s="37" t="s">
        <v>2368</v>
      </c>
      <c r="B25" s="37" t="s">
        <v>2705</v>
      </c>
      <c r="C25" s="39">
        <v>44445</v>
      </c>
      <c r="D25" s="37"/>
      <c r="E25" s="37" t="s">
        <v>2393</v>
      </c>
      <c r="F25" s="37"/>
      <c r="G25" s="37">
        <v>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1694E-044A-4F17-9083-B303C1FFDEE6}">
  <dimension ref="A1:H19"/>
  <sheetViews>
    <sheetView workbookViewId="0">
      <selection activeCell="J4" sqref="J4"/>
    </sheetView>
  </sheetViews>
  <sheetFormatPr defaultRowHeight="14.4"/>
  <cols>
    <col min="1" max="1" width="11.5546875" bestFit="1" customWidth="1"/>
    <col min="2" max="2" width="12.88671875" bestFit="1" customWidth="1"/>
    <col min="5" max="5" width="12.5546875" bestFit="1" customWidth="1"/>
    <col min="6" max="6" width="14.33203125" bestFit="1" customWidth="1"/>
  </cols>
  <sheetData>
    <row r="1" spans="1:8">
      <c r="A1" s="65" t="s">
        <v>2767</v>
      </c>
      <c r="B1" s="65" t="s">
        <v>2723</v>
      </c>
      <c r="C1" s="65" t="s">
        <v>2768</v>
      </c>
      <c r="D1" s="65" t="s">
        <v>2769</v>
      </c>
      <c r="E1" s="65" t="s">
        <v>2770</v>
      </c>
      <c r="F1" s="65" t="s">
        <v>2419</v>
      </c>
      <c r="G1" s="65" t="s">
        <v>2728</v>
      </c>
      <c r="H1" s="65" t="s">
        <v>2683</v>
      </c>
    </row>
    <row r="2" spans="1:8">
      <c r="A2" t="s">
        <v>2380</v>
      </c>
      <c r="B2" t="s">
        <v>2775</v>
      </c>
      <c r="C2" t="s">
        <v>2692</v>
      </c>
      <c r="D2">
        <v>7200</v>
      </c>
      <c r="E2">
        <v>492</v>
      </c>
      <c r="F2">
        <v>8777</v>
      </c>
      <c r="G2">
        <v>122</v>
      </c>
      <c r="H2">
        <v>-1577</v>
      </c>
    </row>
    <row r="3" spans="1:8">
      <c r="A3" t="s">
        <v>2375</v>
      </c>
      <c r="B3" t="s">
        <v>2775</v>
      </c>
      <c r="C3" t="s">
        <v>2692</v>
      </c>
      <c r="D3">
        <v>7200</v>
      </c>
      <c r="E3">
        <v>404</v>
      </c>
      <c r="F3">
        <v>6037</v>
      </c>
      <c r="G3">
        <v>84</v>
      </c>
      <c r="H3">
        <v>1163</v>
      </c>
    </row>
    <row r="4" spans="1:8">
      <c r="A4" t="s">
        <v>2370</v>
      </c>
      <c r="B4" t="s">
        <v>2775</v>
      </c>
      <c r="C4" t="s">
        <v>2692</v>
      </c>
      <c r="D4">
        <v>7200</v>
      </c>
      <c r="E4">
        <v>463</v>
      </c>
      <c r="F4">
        <v>8318</v>
      </c>
      <c r="G4">
        <v>116</v>
      </c>
      <c r="H4">
        <v>-1118</v>
      </c>
    </row>
    <row r="5" spans="1:8">
      <c r="A5" t="s">
        <v>2376</v>
      </c>
      <c r="B5" t="s">
        <v>2775</v>
      </c>
      <c r="C5" t="s">
        <v>2692</v>
      </c>
      <c r="D5">
        <v>7200</v>
      </c>
      <c r="E5">
        <v>508</v>
      </c>
      <c r="F5">
        <v>7737</v>
      </c>
      <c r="G5">
        <v>107</v>
      </c>
      <c r="H5">
        <v>-537</v>
      </c>
    </row>
    <row r="6" spans="1:8">
      <c r="A6" t="s">
        <v>2377</v>
      </c>
      <c r="B6" t="s">
        <v>2775</v>
      </c>
      <c r="C6" t="s">
        <v>2692</v>
      </c>
      <c r="D6">
        <v>7200</v>
      </c>
      <c r="E6">
        <v>607</v>
      </c>
      <c r="F6">
        <v>10174</v>
      </c>
      <c r="G6">
        <v>141</v>
      </c>
      <c r="H6">
        <v>-2974</v>
      </c>
    </row>
    <row r="7" spans="1:8">
      <c r="A7" t="s">
        <v>2378</v>
      </c>
      <c r="B7" t="s">
        <v>2776</v>
      </c>
      <c r="C7" t="s">
        <v>2692</v>
      </c>
      <c r="D7">
        <v>2058</v>
      </c>
      <c r="E7">
        <v>1765</v>
      </c>
      <c r="F7">
        <v>2138</v>
      </c>
      <c r="G7">
        <v>104</v>
      </c>
      <c r="H7">
        <v>-80</v>
      </c>
    </row>
    <row r="8" spans="1:8">
      <c r="A8" t="s">
        <v>2238</v>
      </c>
      <c r="B8" t="s">
        <v>2775</v>
      </c>
      <c r="C8" t="s">
        <v>2692</v>
      </c>
      <c r="D8">
        <v>7200</v>
      </c>
      <c r="E8">
        <v>373</v>
      </c>
      <c r="F8">
        <v>7167</v>
      </c>
      <c r="G8">
        <v>100</v>
      </c>
      <c r="H8">
        <v>33</v>
      </c>
    </row>
    <row r="9" spans="1:8">
      <c r="A9" t="s">
        <v>2379</v>
      </c>
      <c r="B9" t="s">
        <v>2776</v>
      </c>
      <c r="C9" t="s">
        <v>2692</v>
      </c>
      <c r="D9">
        <v>2058</v>
      </c>
      <c r="E9">
        <v>1837</v>
      </c>
      <c r="F9">
        <v>1915</v>
      </c>
      <c r="G9">
        <v>93</v>
      </c>
      <c r="H9">
        <v>143</v>
      </c>
    </row>
    <row r="10" spans="1:8">
      <c r="A10" t="s">
        <v>2362</v>
      </c>
      <c r="B10" t="s">
        <v>2775</v>
      </c>
      <c r="C10" t="s">
        <v>2690</v>
      </c>
      <c r="D10">
        <v>1572</v>
      </c>
      <c r="E10">
        <v>116</v>
      </c>
      <c r="F10">
        <v>1603</v>
      </c>
      <c r="G10">
        <v>102</v>
      </c>
      <c r="H10">
        <v>-31</v>
      </c>
    </row>
    <row r="11" spans="1:8">
      <c r="A11" t="s">
        <v>2369</v>
      </c>
      <c r="B11" t="s">
        <v>2775</v>
      </c>
      <c r="C11" t="s">
        <v>2690</v>
      </c>
      <c r="D11">
        <v>1572</v>
      </c>
      <c r="E11">
        <v>75</v>
      </c>
      <c r="F11">
        <v>1587</v>
      </c>
      <c r="G11">
        <v>101</v>
      </c>
      <c r="H11">
        <v>-15</v>
      </c>
    </row>
    <row r="12" spans="1:8">
      <c r="A12" t="s">
        <v>2363</v>
      </c>
      <c r="B12" t="s">
        <v>2775</v>
      </c>
      <c r="C12" t="s">
        <v>2690</v>
      </c>
      <c r="D12">
        <v>1572</v>
      </c>
      <c r="E12">
        <v>84</v>
      </c>
      <c r="F12">
        <v>1645</v>
      </c>
      <c r="G12">
        <v>105</v>
      </c>
      <c r="H12">
        <v>-73</v>
      </c>
    </row>
    <row r="13" spans="1:8">
      <c r="A13" t="s">
        <v>473</v>
      </c>
      <c r="B13" t="s">
        <v>2775</v>
      </c>
      <c r="C13" t="s">
        <v>2690</v>
      </c>
      <c r="D13">
        <v>1572</v>
      </c>
      <c r="E13">
        <v>75</v>
      </c>
      <c r="F13">
        <v>1604</v>
      </c>
      <c r="G13">
        <v>102</v>
      </c>
      <c r="H13">
        <v>-32</v>
      </c>
    </row>
    <row r="14" spans="1:8">
      <c r="A14" t="s">
        <v>2371</v>
      </c>
      <c r="B14" t="s">
        <v>2776</v>
      </c>
      <c r="C14" t="s">
        <v>2690</v>
      </c>
      <c r="D14">
        <v>960</v>
      </c>
      <c r="E14">
        <v>1120</v>
      </c>
      <c r="F14">
        <v>858</v>
      </c>
      <c r="G14">
        <v>89</v>
      </c>
      <c r="H14">
        <v>102</v>
      </c>
    </row>
    <row r="15" spans="1:8">
      <c r="A15" t="s">
        <v>2373</v>
      </c>
      <c r="B15" t="s">
        <v>2776</v>
      </c>
      <c r="C15" t="s">
        <v>2690</v>
      </c>
      <c r="D15">
        <v>640</v>
      </c>
      <c r="E15">
        <v>218</v>
      </c>
      <c r="F15">
        <v>287</v>
      </c>
      <c r="G15">
        <v>45</v>
      </c>
      <c r="H15">
        <v>353</v>
      </c>
    </row>
    <row r="16" spans="1:8">
      <c r="A16" t="s">
        <v>2372</v>
      </c>
      <c r="B16" t="s">
        <v>2776</v>
      </c>
      <c r="C16" t="s">
        <v>2690</v>
      </c>
      <c r="D16">
        <v>960</v>
      </c>
      <c r="E16">
        <v>586</v>
      </c>
      <c r="F16">
        <v>963</v>
      </c>
      <c r="G16">
        <v>100</v>
      </c>
      <c r="H16">
        <v>-3</v>
      </c>
    </row>
    <row r="17" spans="1:8">
      <c r="A17" t="s">
        <v>2374</v>
      </c>
      <c r="B17" t="s">
        <v>2776</v>
      </c>
      <c r="C17" t="s">
        <v>2690</v>
      </c>
      <c r="D17">
        <v>960</v>
      </c>
      <c r="E17">
        <v>982</v>
      </c>
      <c r="F17">
        <v>900</v>
      </c>
      <c r="G17">
        <v>94</v>
      </c>
      <c r="H17">
        <v>60</v>
      </c>
    </row>
    <row r="18" spans="1:8">
      <c r="A18" t="s">
        <v>2379</v>
      </c>
      <c r="B18" t="s">
        <v>2776</v>
      </c>
      <c r="C18" t="s">
        <v>2690</v>
      </c>
      <c r="D18">
        <v>160</v>
      </c>
      <c r="E18">
        <v>171</v>
      </c>
      <c r="F18">
        <v>182</v>
      </c>
      <c r="G18">
        <v>114</v>
      </c>
      <c r="H18">
        <v>-22</v>
      </c>
    </row>
    <row r="19" spans="1:8">
      <c r="A19" t="s">
        <v>2378</v>
      </c>
      <c r="B19" t="s">
        <v>2776</v>
      </c>
      <c r="C19" t="s">
        <v>2690</v>
      </c>
      <c r="D19">
        <v>160</v>
      </c>
      <c r="E19">
        <v>134</v>
      </c>
      <c r="F19">
        <v>173</v>
      </c>
      <c r="G19">
        <v>108</v>
      </c>
      <c r="H19">
        <v>-13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0A199-BA7C-4002-8FF1-485E8E0F8350}">
  <dimension ref="A1:AC12"/>
  <sheetViews>
    <sheetView workbookViewId="0">
      <selection activeCell="P8" sqref="P8"/>
    </sheetView>
  </sheetViews>
  <sheetFormatPr defaultRowHeight="14.4"/>
  <cols>
    <col min="11" max="11" width="16.109375" customWidth="1"/>
    <col min="12" max="12" width="27.44140625" customWidth="1"/>
    <col min="28" max="28" width="21.88671875" customWidth="1"/>
    <col min="29" max="29" width="22.109375" customWidth="1"/>
  </cols>
  <sheetData>
    <row r="1" spans="1:29">
      <c r="A1" s="552" t="s">
        <v>2790</v>
      </c>
      <c r="B1" s="553"/>
      <c r="C1" s="553"/>
      <c r="D1" s="553"/>
      <c r="E1" s="553"/>
      <c r="F1" s="553"/>
      <c r="G1" s="553"/>
      <c r="H1" s="553"/>
      <c r="I1" s="553"/>
      <c r="J1" s="553"/>
      <c r="K1" s="553"/>
      <c r="L1" s="554"/>
    </row>
    <row r="2" spans="1:29">
      <c r="A2" s="37" t="s">
        <v>1</v>
      </c>
      <c r="B2" s="37" t="s">
        <v>2723</v>
      </c>
      <c r="C2" s="37" t="s">
        <v>2724</v>
      </c>
      <c r="D2" s="37" t="s">
        <v>2727</v>
      </c>
      <c r="E2" s="55" t="s">
        <v>2791</v>
      </c>
      <c r="F2" s="37" t="s">
        <v>2383</v>
      </c>
      <c r="G2" s="37" t="s">
        <v>2792</v>
      </c>
      <c r="H2" s="37" t="s">
        <v>2793</v>
      </c>
      <c r="I2" s="37" t="s">
        <v>2786</v>
      </c>
      <c r="J2" s="37"/>
      <c r="K2" s="55" t="s">
        <v>2794</v>
      </c>
      <c r="L2" s="55" t="s">
        <v>2795</v>
      </c>
    </row>
    <row r="3" spans="1:29">
      <c r="A3" s="37" t="s">
        <v>2369</v>
      </c>
      <c r="B3" s="37" t="s">
        <v>2776</v>
      </c>
      <c r="C3" s="37" t="s">
        <v>2690</v>
      </c>
      <c r="D3" s="37">
        <v>880</v>
      </c>
      <c r="E3" s="55">
        <v>1125</v>
      </c>
      <c r="F3" s="37">
        <v>911</v>
      </c>
      <c r="G3" s="37">
        <v>103.52</v>
      </c>
      <c r="H3" s="37">
        <v>97.3</v>
      </c>
      <c r="I3" s="57">
        <v>0.55847222222222215</v>
      </c>
      <c r="J3" s="57">
        <v>0.11168981481481481</v>
      </c>
      <c r="K3" s="55">
        <v>563</v>
      </c>
      <c r="L3" s="55">
        <v>509</v>
      </c>
    </row>
    <row r="4" spans="1:29">
      <c r="A4" s="37" t="s">
        <v>2371</v>
      </c>
      <c r="B4" s="37" t="s">
        <v>2776</v>
      </c>
      <c r="C4" s="37" t="s">
        <v>2690</v>
      </c>
      <c r="D4" s="37">
        <v>960</v>
      </c>
      <c r="E4" s="55">
        <v>1711</v>
      </c>
      <c r="F4" s="37">
        <v>526</v>
      </c>
      <c r="G4" s="37">
        <v>54.79</v>
      </c>
      <c r="H4" s="37">
        <v>91.96</v>
      </c>
      <c r="I4" s="57">
        <v>0.29940972222222223</v>
      </c>
      <c r="J4" s="57">
        <v>9.9803240740740748E-2</v>
      </c>
      <c r="K4" s="55">
        <v>570</v>
      </c>
      <c r="L4" s="55">
        <v>509</v>
      </c>
    </row>
    <row r="5" spans="1:29">
      <c r="A5" s="37" t="s">
        <v>2373</v>
      </c>
      <c r="B5" s="37" t="s">
        <v>2776</v>
      </c>
      <c r="C5" s="37" t="s">
        <v>2690</v>
      </c>
      <c r="D5" s="37">
        <v>1600</v>
      </c>
      <c r="E5" s="55">
        <v>3149</v>
      </c>
      <c r="F5" s="37">
        <v>1205</v>
      </c>
      <c r="G5" s="37">
        <v>75.31</v>
      </c>
      <c r="H5" s="37">
        <v>97.36</v>
      </c>
      <c r="I5" s="56">
        <v>1.1833449074074074</v>
      </c>
      <c r="J5" s="57">
        <v>0.23666666666666666</v>
      </c>
      <c r="K5" s="55">
        <v>630</v>
      </c>
      <c r="L5" s="55">
        <v>995</v>
      </c>
    </row>
    <row r="6" spans="1:29">
      <c r="A6" s="37" t="s">
        <v>2372</v>
      </c>
      <c r="B6" s="37" t="s">
        <v>2776</v>
      </c>
      <c r="C6" s="37" t="s">
        <v>2690</v>
      </c>
      <c r="D6" s="37">
        <v>1280</v>
      </c>
      <c r="E6" s="55">
        <v>820</v>
      </c>
      <c r="F6" s="37">
        <v>1184</v>
      </c>
      <c r="G6" s="37">
        <v>92.5</v>
      </c>
      <c r="H6" s="37">
        <v>98.63</v>
      </c>
      <c r="I6" s="57">
        <v>0.9052662037037037</v>
      </c>
      <c r="J6" s="57">
        <v>0.18105324074074072</v>
      </c>
      <c r="K6" s="55">
        <v>205</v>
      </c>
      <c r="L6" s="55">
        <v>321</v>
      </c>
    </row>
    <row r="7" spans="1:29">
      <c r="A7" s="37" t="s">
        <v>2374</v>
      </c>
      <c r="B7" s="37" t="s">
        <v>2776</v>
      </c>
      <c r="C7" s="37" t="s">
        <v>2690</v>
      </c>
      <c r="D7" s="37">
        <v>1600</v>
      </c>
      <c r="E7" s="55">
        <v>1760</v>
      </c>
      <c r="F7" s="37">
        <v>1341</v>
      </c>
      <c r="G7" s="37">
        <v>83.81</v>
      </c>
      <c r="H7" s="37">
        <v>97.44</v>
      </c>
      <c r="I7" s="57">
        <v>0.84502314814814816</v>
      </c>
      <c r="J7" s="57">
        <v>0.21125000000000002</v>
      </c>
      <c r="K7" s="55">
        <v>352</v>
      </c>
      <c r="L7" s="55">
        <v>515</v>
      </c>
    </row>
    <row r="8" spans="1:29">
      <c r="P8" s="555" t="s">
        <v>2796</v>
      </c>
      <c r="Q8" s="555"/>
      <c r="R8" s="555"/>
      <c r="S8" s="555"/>
      <c r="T8" s="555"/>
      <c r="U8" s="555"/>
      <c r="V8" s="555"/>
      <c r="W8" s="555"/>
      <c r="X8" s="555"/>
      <c r="Y8" s="555"/>
      <c r="Z8" s="555"/>
      <c r="AA8" s="555"/>
      <c r="AB8" s="555"/>
      <c r="AC8" s="555"/>
    </row>
    <row r="9" spans="1:29">
      <c r="P9" s="37" t="s">
        <v>1</v>
      </c>
      <c r="Q9" s="37" t="s">
        <v>2723</v>
      </c>
      <c r="R9" s="37" t="s">
        <v>2724</v>
      </c>
      <c r="S9" s="37" t="s">
        <v>2727</v>
      </c>
      <c r="T9" s="37" t="s">
        <v>2791</v>
      </c>
      <c r="U9" s="37" t="s">
        <v>2797</v>
      </c>
      <c r="V9" s="37" t="s">
        <v>2792</v>
      </c>
      <c r="W9" s="37" t="s">
        <v>2793</v>
      </c>
      <c r="X9" s="37" t="s">
        <v>2786</v>
      </c>
      <c r="Y9" s="37" t="s">
        <v>2773</v>
      </c>
      <c r="Z9" s="37"/>
      <c r="AA9" s="37"/>
      <c r="AB9" s="37" t="s">
        <v>2798</v>
      </c>
      <c r="AC9" s="37" t="s">
        <v>2799</v>
      </c>
    </row>
    <row r="10" spans="1:29">
      <c r="P10" s="37" t="s">
        <v>2378</v>
      </c>
      <c r="Q10" s="37" t="s">
        <v>2776</v>
      </c>
      <c r="R10" s="37" t="s">
        <v>2692</v>
      </c>
      <c r="S10" s="37">
        <v>2469</v>
      </c>
      <c r="T10" s="37">
        <v>3220</v>
      </c>
      <c r="U10" s="37">
        <v>1411</v>
      </c>
      <c r="V10" s="37">
        <v>57.15</v>
      </c>
      <c r="W10" s="37">
        <v>97.79</v>
      </c>
      <c r="X10" s="57">
        <v>0.14151620370370369</v>
      </c>
      <c r="Y10" s="57">
        <v>4.7175925925925927E-2</v>
      </c>
      <c r="Z10" s="37"/>
      <c r="AA10" s="57">
        <v>4.7175925925925927E-2</v>
      </c>
      <c r="AB10" s="37">
        <v>805</v>
      </c>
      <c r="AC10" s="37">
        <v>1038</v>
      </c>
    </row>
    <row r="11" spans="1:29">
      <c r="P11" s="37" t="s">
        <v>2369</v>
      </c>
      <c r="Q11" s="37" t="s">
        <v>2776</v>
      </c>
      <c r="R11" s="37" t="s">
        <v>2692</v>
      </c>
      <c r="S11" s="37">
        <v>1853</v>
      </c>
      <c r="T11" s="37">
        <v>1514</v>
      </c>
      <c r="U11" s="37">
        <v>1657</v>
      </c>
      <c r="V11" s="37">
        <v>89.42</v>
      </c>
      <c r="W11" s="37"/>
      <c r="X11" s="57">
        <v>0.2472337962962963</v>
      </c>
      <c r="Y11" s="57">
        <v>6.1805555555555558E-2</v>
      </c>
      <c r="Z11" s="57">
        <v>0.11168981481481481</v>
      </c>
      <c r="AA11" s="57">
        <v>0.17349537037037036</v>
      </c>
      <c r="AB11" s="37">
        <v>664</v>
      </c>
      <c r="AC11" s="37">
        <v>664</v>
      </c>
    </row>
    <row r="12" spans="1:29">
      <c r="P12" s="37" t="s">
        <v>2379</v>
      </c>
      <c r="Q12" s="37" t="s">
        <v>2800</v>
      </c>
      <c r="R12" s="37" t="s">
        <v>2692</v>
      </c>
      <c r="S12" s="37">
        <v>3602</v>
      </c>
      <c r="T12" s="37">
        <v>3412</v>
      </c>
      <c r="U12" s="37">
        <v>2773</v>
      </c>
      <c r="V12" s="37">
        <v>76.989999999999995</v>
      </c>
      <c r="W12" s="37">
        <v>98.18</v>
      </c>
      <c r="X12" s="57">
        <v>0.27466435185185184</v>
      </c>
      <c r="Y12" s="57">
        <v>5.4930555555555559E-2</v>
      </c>
      <c r="Z12" s="57">
        <v>5.3749999999999999E-2</v>
      </c>
      <c r="AA12" s="57">
        <v>0.10868055555555556</v>
      </c>
      <c r="AB12" s="37">
        <v>682.4</v>
      </c>
      <c r="AC12" s="37">
        <v>931.33299999999997</v>
      </c>
    </row>
  </sheetData>
  <mergeCells count="2">
    <mergeCell ref="A1:L1"/>
    <mergeCell ref="P8:AC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CDEA6-3282-4B35-AF9C-ACE32A3E2FDC}">
  <dimension ref="A1:Q27"/>
  <sheetViews>
    <sheetView workbookViewId="0">
      <selection activeCell="N5" sqref="N5"/>
    </sheetView>
  </sheetViews>
  <sheetFormatPr defaultRowHeight="14.4"/>
  <cols>
    <col min="2" max="2" width="12.88671875" customWidth="1"/>
    <col min="11" max="11" width="25.33203125" customWidth="1"/>
  </cols>
  <sheetData>
    <row r="1" spans="1:13">
      <c r="A1" t="s">
        <v>1</v>
      </c>
      <c r="B1" t="s">
        <v>2723</v>
      </c>
      <c r="C1" t="s">
        <v>2682</v>
      </c>
      <c r="D1" t="s">
        <v>3</v>
      </c>
      <c r="E1" t="s">
        <v>6</v>
      </c>
      <c r="F1" t="s">
        <v>13</v>
      </c>
      <c r="G1" t="s">
        <v>2726</v>
      </c>
      <c r="H1" t="s">
        <v>2727</v>
      </c>
      <c r="I1" t="s">
        <v>2728</v>
      </c>
      <c r="J1" t="s">
        <v>2683</v>
      </c>
      <c r="K1" t="s">
        <v>2801</v>
      </c>
      <c r="L1" t="s">
        <v>2802</v>
      </c>
      <c r="M1" t="s">
        <v>2803</v>
      </c>
    </row>
    <row r="2" spans="1:13">
      <c r="A2" t="s">
        <v>2362</v>
      </c>
      <c r="B2" t="s">
        <v>2775</v>
      </c>
      <c r="C2" t="s">
        <v>2690</v>
      </c>
      <c r="D2" s="1">
        <v>0.19519675925925925</v>
      </c>
      <c r="E2">
        <v>218</v>
      </c>
      <c r="F2">
        <v>97.46</v>
      </c>
      <c r="G2">
        <v>2108</v>
      </c>
      <c r="H2">
        <v>2096</v>
      </c>
      <c r="I2">
        <v>100.57</v>
      </c>
      <c r="J2">
        <v>-12</v>
      </c>
      <c r="K2" s="82" t="s">
        <v>2702</v>
      </c>
      <c r="L2">
        <f t="shared" ref="L2:L26" si="0">ROUND(I2,0)</f>
        <v>101</v>
      </c>
      <c r="M2">
        <f t="shared" ref="M2:M26" si="1">ROUND(F2,0)</f>
        <v>97</v>
      </c>
    </row>
    <row r="3" spans="1:13">
      <c r="A3" t="s">
        <v>2363</v>
      </c>
      <c r="B3" t="s">
        <v>2775</v>
      </c>
      <c r="C3" t="s">
        <v>2690</v>
      </c>
      <c r="D3" s="1">
        <v>0.17413194444444444</v>
      </c>
      <c r="E3">
        <v>190</v>
      </c>
      <c r="F3">
        <v>98.09</v>
      </c>
      <c r="G3">
        <v>2130</v>
      </c>
      <c r="H3">
        <v>2096</v>
      </c>
      <c r="I3">
        <v>101.62</v>
      </c>
      <c r="J3">
        <v>-34</v>
      </c>
      <c r="K3" s="82" t="s">
        <v>2711</v>
      </c>
      <c r="L3">
        <f t="shared" si="0"/>
        <v>102</v>
      </c>
      <c r="M3">
        <f t="shared" si="1"/>
        <v>98</v>
      </c>
    </row>
    <row r="4" spans="1:13">
      <c r="A4" t="s">
        <v>473</v>
      </c>
      <c r="B4" t="s">
        <v>2775</v>
      </c>
      <c r="C4" t="s">
        <v>2690</v>
      </c>
      <c r="D4" s="1">
        <v>0.21255787037037036</v>
      </c>
      <c r="E4">
        <v>198</v>
      </c>
      <c r="F4">
        <v>96.38</v>
      </c>
      <c r="G4">
        <v>1833</v>
      </c>
      <c r="H4">
        <v>2096</v>
      </c>
      <c r="I4">
        <v>87.45</v>
      </c>
      <c r="J4">
        <v>263</v>
      </c>
      <c r="K4" s="82" t="s">
        <v>2706</v>
      </c>
      <c r="L4">
        <f t="shared" si="0"/>
        <v>87</v>
      </c>
      <c r="M4">
        <f t="shared" si="1"/>
        <v>96</v>
      </c>
    </row>
    <row r="5" spans="1:13">
      <c r="A5" t="s">
        <v>2364</v>
      </c>
      <c r="B5" t="s">
        <v>2775</v>
      </c>
      <c r="C5" t="s">
        <v>2690</v>
      </c>
      <c r="D5" s="1">
        <v>0.37663194444444442</v>
      </c>
      <c r="E5">
        <v>136</v>
      </c>
      <c r="F5">
        <v>99.2</v>
      </c>
      <c r="G5">
        <v>1749</v>
      </c>
      <c r="H5">
        <v>1468</v>
      </c>
      <c r="I5">
        <v>119.14</v>
      </c>
      <c r="J5">
        <v>-281</v>
      </c>
      <c r="K5" s="82" t="s">
        <v>2708</v>
      </c>
      <c r="L5">
        <f t="shared" si="0"/>
        <v>119</v>
      </c>
      <c r="M5">
        <f t="shared" si="1"/>
        <v>99</v>
      </c>
    </row>
    <row r="6" spans="1:13">
      <c r="A6" t="s">
        <v>111</v>
      </c>
      <c r="B6" t="s">
        <v>2775</v>
      </c>
      <c r="C6" t="s">
        <v>2690</v>
      </c>
      <c r="D6" s="1">
        <v>0.27730324074074075</v>
      </c>
      <c r="E6">
        <v>156</v>
      </c>
      <c r="F6">
        <v>96.01</v>
      </c>
      <c r="G6">
        <v>1537</v>
      </c>
      <c r="H6">
        <v>1468</v>
      </c>
      <c r="I6">
        <v>104.7</v>
      </c>
      <c r="J6">
        <v>-69</v>
      </c>
      <c r="K6" s="82" t="s">
        <v>2713</v>
      </c>
      <c r="L6">
        <f t="shared" si="0"/>
        <v>105</v>
      </c>
      <c r="M6">
        <f t="shared" si="1"/>
        <v>96</v>
      </c>
    </row>
    <row r="7" spans="1:13">
      <c r="A7" t="s">
        <v>130</v>
      </c>
      <c r="B7" t="s">
        <v>2775</v>
      </c>
      <c r="C7" t="s">
        <v>2690</v>
      </c>
      <c r="D7" s="1">
        <v>0.32237268518518519</v>
      </c>
      <c r="E7">
        <v>138</v>
      </c>
      <c r="F7">
        <v>95.57</v>
      </c>
      <c r="G7">
        <v>1594</v>
      </c>
      <c r="H7">
        <v>1468</v>
      </c>
      <c r="I7">
        <v>108.58</v>
      </c>
      <c r="J7">
        <v>-126</v>
      </c>
      <c r="K7" s="82" t="s">
        <v>2700</v>
      </c>
      <c r="L7">
        <f t="shared" si="0"/>
        <v>109</v>
      </c>
      <c r="M7">
        <f t="shared" si="1"/>
        <v>96</v>
      </c>
    </row>
    <row r="8" spans="1:13">
      <c r="A8" t="s">
        <v>2367</v>
      </c>
      <c r="B8" t="s">
        <v>2775</v>
      </c>
      <c r="C8" t="s">
        <v>2690</v>
      </c>
      <c r="D8" s="1">
        <v>0.15789351851851852</v>
      </c>
      <c r="E8">
        <v>109</v>
      </c>
      <c r="F8">
        <v>95.04</v>
      </c>
      <c r="G8">
        <v>1045</v>
      </c>
      <c r="H8">
        <v>1101</v>
      </c>
      <c r="I8">
        <v>94.91</v>
      </c>
      <c r="J8">
        <v>56</v>
      </c>
      <c r="K8" s="82" t="s">
        <v>2718</v>
      </c>
      <c r="L8">
        <f t="shared" si="0"/>
        <v>95</v>
      </c>
      <c r="M8">
        <f t="shared" si="1"/>
        <v>95</v>
      </c>
    </row>
    <row r="9" spans="1:13">
      <c r="A9" t="s">
        <v>2368</v>
      </c>
      <c r="B9" t="s">
        <v>2775</v>
      </c>
      <c r="C9" t="s">
        <v>2690</v>
      </c>
      <c r="D9" s="1">
        <v>0.3079513888888889</v>
      </c>
      <c r="E9">
        <v>147</v>
      </c>
      <c r="F9">
        <v>96.88</v>
      </c>
      <c r="G9">
        <v>1625</v>
      </c>
      <c r="H9">
        <v>1468</v>
      </c>
      <c r="I9">
        <v>110.69</v>
      </c>
      <c r="J9">
        <v>-157</v>
      </c>
      <c r="K9" s="82" t="s">
        <v>2705</v>
      </c>
      <c r="L9">
        <f t="shared" si="0"/>
        <v>111</v>
      </c>
      <c r="M9">
        <f t="shared" si="1"/>
        <v>97</v>
      </c>
    </row>
    <row r="10" spans="1:13">
      <c r="A10" t="s">
        <v>2171</v>
      </c>
      <c r="B10" t="s">
        <v>2775</v>
      </c>
      <c r="C10" t="s">
        <v>2690</v>
      </c>
      <c r="D10" s="1">
        <v>0.27550925925925923</v>
      </c>
      <c r="E10">
        <v>198</v>
      </c>
      <c r="F10">
        <v>95.93</v>
      </c>
      <c r="G10">
        <v>1760</v>
      </c>
      <c r="H10">
        <v>1468</v>
      </c>
      <c r="I10">
        <v>119.89</v>
      </c>
      <c r="J10">
        <v>-292</v>
      </c>
      <c r="K10" s="82" t="s">
        <v>2707</v>
      </c>
      <c r="L10">
        <f t="shared" si="0"/>
        <v>120</v>
      </c>
      <c r="M10">
        <f t="shared" si="1"/>
        <v>96</v>
      </c>
    </row>
    <row r="11" spans="1:13">
      <c r="A11" t="s">
        <v>2788</v>
      </c>
      <c r="B11" t="s">
        <v>2775</v>
      </c>
      <c r="C11" t="s">
        <v>2690</v>
      </c>
      <c r="D11" s="1">
        <v>0.26800925925925928</v>
      </c>
      <c r="E11">
        <v>113</v>
      </c>
      <c r="F11">
        <v>81.41</v>
      </c>
      <c r="G11">
        <v>866</v>
      </c>
      <c r="H11">
        <v>1468</v>
      </c>
      <c r="I11">
        <v>58.99</v>
      </c>
      <c r="J11">
        <v>602</v>
      </c>
      <c r="K11" s="82" t="s">
        <v>2789</v>
      </c>
      <c r="L11">
        <f t="shared" si="0"/>
        <v>59</v>
      </c>
      <c r="M11">
        <f t="shared" si="1"/>
        <v>81</v>
      </c>
    </row>
    <row r="12" spans="1:13">
      <c r="A12" t="s">
        <v>2369</v>
      </c>
      <c r="B12" t="s">
        <v>2775</v>
      </c>
      <c r="C12" t="s">
        <v>2690</v>
      </c>
      <c r="D12" s="1">
        <v>0.22454861111111113</v>
      </c>
      <c r="E12">
        <v>1010</v>
      </c>
      <c r="F12">
        <v>97.77</v>
      </c>
      <c r="G12">
        <v>1629</v>
      </c>
      <c r="H12">
        <v>1568</v>
      </c>
      <c r="I12">
        <v>103.89</v>
      </c>
      <c r="J12">
        <v>-61</v>
      </c>
      <c r="K12" s="82" t="s">
        <v>2714</v>
      </c>
      <c r="L12">
        <f t="shared" si="0"/>
        <v>104</v>
      </c>
      <c r="M12">
        <f t="shared" si="1"/>
        <v>98</v>
      </c>
    </row>
    <row r="13" spans="1:13">
      <c r="A13" t="s">
        <v>2371</v>
      </c>
      <c r="B13" t="s">
        <v>2775</v>
      </c>
      <c r="C13" t="s">
        <v>2690</v>
      </c>
      <c r="D13" s="1">
        <v>0.12797453703703704</v>
      </c>
      <c r="E13">
        <v>1125</v>
      </c>
      <c r="F13">
        <v>96.77</v>
      </c>
      <c r="G13">
        <v>1198</v>
      </c>
      <c r="H13">
        <v>1688</v>
      </c>
      <c r="I13">
        <v>70.97</v>
      </c>
      <c r="J13">
        <v>490</v>
      </c>
      <c r="K13" s="82" t="s">
        <v>2691</v>
      </c>
      <c r="L13">
        <f t="shared" si="0"/>
        <v>71</v>
      </c>
      <c r="M13">
        <f t="shared" si="1"/>
        <v>97</v>
      </c>
    </row>
    <row r="14" spans="1:13">
      <c r="A14" t="s">
        <v>2373</v>
      </c>
      <c r="B14" t="s">
        <v>2776</v>
      </c>
      <c r="C14" t="s">
        <v>2690</v>
      </c>
      <c r="D14" s="1">
        <v>0.20717592592592593</v>
      </c>
      <c r="E14">
        <v>905</v>
      </c>
      <c r="F14">
        <v>98.89</v>
      </c>
      <c r="G14">
        <v>1120</v>
      </c>
      <c r="H14">
        <v>1280</v>
      </c>
      <c r="I14">
        <v>87.5</v>
      </c>
      <c r="J14">
        <v>160</v>
      </c>
      <c r="K14" s="82" t="s">
        <v>2709</v>
      </c>
      <c r="L14">
        <f t="shared" si="0"/>
        <v>88</v>
      </c>
      <c r="M14">
        <f t="shared" si="1"/>
        <v>99</v>
      </c>
    </row>
    <row r="15" spans="1:13">
      <c r="A15" t="s">
        <v>2372</v>
      </c>
      <c r="B15" t="s">
        <v>2776</v>
      </c>
      <c r="C15" t="s">
        <v>2690</v>
      </c>
      <c r="D15" s="1">
        <v>0.25521990740740741</v>
      </c>
      <c r="E15">
        <v>787</v>
      </c>
      <c r="F15">
        <v>99.22</v>
      </c>
      <c r="G15">
        <v>1274</v>
      </c>
      <c r="H15">
        <v>1280</v>
      </c>
      <c r="I15">
        <v>99.53</v>
      </c>
      <c r="J15">
        <v>6</v>
      </c>
      <c r="K15" s="82" t="s">
        <v>2715</v>
      </c>
      <c r="L15">
        <f t="shared" si="0"/>
        <v>100</v>
      </c>
      <c r="M15">
        <f t="shared" si="1"/>
        <v>99</v>
      </c>
    </row>
    <row r="16" spans="1:13">
      <c r="A16" t="s">
        <v>2374</v>
      </c>
      <c r="B16" t="s">
        <v>2775</v>
      </c>
      <c r="C16" t="s">
        <v>2690</v>
      </c>
      <c r="D16" s="1">
        <v>0.15158564814814815</v>
      </c>
      <c r="E16">
        <v>359</v>
      </c>
      <c r="F16">
        <v>98.23</v>
      </c>
      <c r="G16">
        <v>1006</v>
      </c>
      <c r="H16">
        <v>1368</v>
      </c>
      <c r="I16">
        <v>73.540000000000006</v>
      </c>
      <c r="J16">
        <v>362</v>
      </c>
      <c r="K16" s="82" t="s">
        <v>2703</v>
      </c>
      <c r="L16">
        <f t="shared" si="0"/>
        <v>74</v>
      </c>
      <c r="M16">
        <f t="shared" si="1"/>
        <v>98</v>
      </c>
    </row>
    <row r="17" spans="1:17">
      <c r="A17" t="s">
        <v>2379</v>
      </c>
      <c r="B17" t="s">
        <v>2775</v>
      </c>
      <c r="C17" t="s">
        <v>2690</v>
      </c>
      <c r="D17" s="1">
        <v>0.11967592592592592</v>
      </c>
      <c r="E17">
        <v>110</v>
      </c>
      <c r="F17">
        <v>97.28</v>
      </c>
      <c r="G17">
        <v>1100</v>
      </c>
      <c r="H17">
        <v>1048</v>
      </c>
      <c r="I17">
        <v>104.96</v>
      </c>
      <c r="J17">
        <v>-52</v>
      </c>
      <c r="K17" s="82" t="s">
        <v>2704</v>
      </c>
      <c r="L17">
        <f t="shared" si="0"/>
        <v>105</v>
      </c>
      <c r="M17">
        <f t="shared" si="1"/>
        <v>97</v>
      </c>
    </row>
    <row r="18" spans="1:17">
      <c r="A18" t="s">
        <v>2380</v>
      </c>
      <c r="B18" t="s">
        <v>2775</v>
      </c>
      <c r="C18" t="s">
        <v>2692</v>
      </c>
      <c r="D18" s="1">
        <v>9.9884259259259256E-2</v>
      </c>
      <c r="E18">
        <v>812</v>
      </c>
      <c r="F18">
        <v>99.05</v>
      </c>
      <c r="G18">
        <v>8238</v>
      </c>
      <c r="H18">
        <v>7200</v>
      </c>
      <c r="I18">
        <v>114.42</v>
      </c>
      <c r="J18">
        <v>-1038</v>
      </c>
      <c r="K18" s="82" t="s">
        <v>2783</v>
      </c>
      <c r="L18">
        <f t="shared" si="0"/>
        <v>114</v>
      </c>
      <c r="M18">
        <f t="shared" si="1"/>
        <v>99</v>
      </c>
    </row>
    <row r="19" spans="1:17">
      <c r="A19" t="s">
        <v>2375</v>
      </c>
      <c r="B19" t="s">
        <v>2775</v>
      </c>
      <c r="C19" t="s">
        <v>2692</v>
      </c>
      <c r="D19" s="1">
        <v>7.9583333333333339E-2</v>
      </c>
      <c r="E19">
        <v>861</v>
      </c>
      <c r="F19">
        <v>98.45</v>
      </c>
      <c r="G19">
        <v>8108</v>
      </c>
      <c r="H19">
        <v>9600</v>
      </c>
      <c r="I19">
        <v>84.46</v>
      </c>
      <c r="J19">
        <v>1492</v>
      </c>
      <c r="K19" s="82" t="s">
        <v>2698</v>
      </c>
      <c r="L19">
        <f t="shared" si="0"/>
        <v>84</v>
      </c>
      <c r="M19">
        <f t="shared" si="1"/>
        <v>98</v>
      </c>
      <c r="Q19" s="1"/>
    </row>
    <row r="20" spans="1:17">
      <c r="A20" t="s">
        <v>2370</v>
      </c>
      <c r="B20" t="s">
        <v>2775</v>
      </c>
      <c r="C20" t="s">
        <v>2692</v>
      </c>
      <c r="D20" s="1">
        <v>0.12990740740740742</v>
      </c>
      <c r="E20">
        <v>964</v>
      </c>
      <c r="F20">
        <v>97.84</v>
      </c>
      <c r="G20">
        <v>10003</v>
      </c>
      <c r="H20">
        <v>9600</v>
      </c>
      <c r="I20">
        <v>104.2</v>
      </c>
      <c r="J20">
        <v>-403</v>
      </c>
      <c r="K20" s="82" t="s">
        <v>2719</v>
      </c>
      <c r="L20">
        <f t="shared" si="0"/>
        <v>104</v>
      </c>
      <c r="M20">
        <f t="shared" si="1"/>
        <v>98</v>
      </c>
      <c r="Q20" s="1"/>
    </row>
    <row r="21" spans="1:17">
      <c r="A21" t="s">
        <v>2376</v>
      </c>
      <c r="B21" t="s">
        <v>2775</v>
      </c>
      <c r="C21" t="s">
        <v>2692</v>
      </c>
      <c r="D21" s="1">
        <v>0.11594907407407407</v>
      </c>
      <c r="E21">
        <v>789</v>
      </c>
      <c r="F21">
        <v>98.74</v>
      </c>
      <c r="G21">
        <v>9129</v>
      </c>
      <c r="H21">
        <v>9600</v>
      </c>
      <c r="I21">
        <v>95.09</v>
      </c>
      <c r="J21">
        <v>471</v>
      </c>
      <c r="K21" s="82" t="s">
        <v>2717</v>
      </c>
      <c r="L21">
        <f t="shared" si="0"/>
        <v>95</v>
      </c>
      <c r="M21">
        <f t="shared" si="1"/>
        <v>99</v>
      </c>
      <c r="Q21" s="1"/>
    </row>
    <row r="22" spans="1:17">
      <c r="A22" t="s">
        <v>2377</v>
      </c>
      <c r="B22" t="s">
        <v>2775</v>
      </c>
      <c r="C22" t="s">
        <v>2692</v>
      </c>
      <c r="D22" s="1">
        <v>7.991898148148148E-2</v>
      </c>
      <c r="E22">
        <v>904</v>
      </c>
      <c r="F22">
        <v>98.41</v>
      </c>
      <c r="G22">
        <v>10231</v>
      </c>
      <c r="H22">
        <v>9600</v>
      </c>
      <c r="I22">
        <v>106.57</v>
      </c>
      <c r="J22">
        <v>-631</v>
      </c>
      <c r="K22" s="82" t="s">
        <v>2720</v>
      </c>
      <c r="L22">
        <f t="shared" si="0"/>
        <v>107</v>
      </c>
      <c r="M22">
        <f t="shared" si="1"/>
        <v>98</v>
      </c>
      <c r="Q22" s="1"/>
    </row>
    <row r="23" spans="1:17">
      <c r="A23" t="s">
        <v>2238</v>
      </c>
      <c r="B23" t="s">
        <v>2804</v>
      </c>
      <c r="C23" t="s">
        <v>2692</v>
      </c>
      <c r="D23" s="1">
        <v>0.10439814814814814</v>
      </c>
      <c r="E23">
        <v>825</v>
      </c>
      <c r="F23">
        <v>98.95</v>
      </c>
      <c r="G23">
        <v>8337</v>
      </c>
      <c r="H23">
        <v>9600</v>
      </c>
      <c r="I23">
        <v>86.84</v>
      </c>
      <c r="J23">
        <v>1263</v>
      </c>
      <c r="K23" s="82" t="s">
        <v>2712</v>
      </c>
      <c r="L23">
        <f t="shared" si="0"/>
        <v>87</v>
      </c>
      <c r="M23">
        <f t="shared" si="1"/>
        <v>99</v>
      </c>
      <c r="Q23" s="1"/>
    </row>
    <row r="24" spans="1:17">
      <c r="A24" t="s">
        <v>2378</v>
      </c>
      <c r="B24" t="s">
        <v>2776</v>
      </c>
      <c r="C24" t="s">
        <v>2692</v>
      </c>
      <c r="D24" s="1">
        <v>5.4988425925925927E-2</v>
      </c>
      <c r="E24">
        <v>2286</v>
      </c>
      <c r="F24">
        <v>98.36</v>
      </c>
      <c r="G24">
        <v>2762</v>
      </c>
      <c r="H24">
        <v>3292</v>
      </c>
      <c r="I24">
        <v>83.9</v>
      </c>
      <c r="J24">
        <v>530</v>
      </c>
      <c r="K24" s="82" t="s">
        <v>2784</v>
      </c>
      <c r="L24">
        <f t="shared" si="0"/>
        <v>84</v>
      </c>
      <c r="M24">
        <f t="shared" si="1"/>
        <v>98</v>
      </c>
      <c r="Q24" s="1"/>
    </row>
    <row r="25" spans="1:17">
      <c r="A25" t="s">
        <v>2379</v>
      </c>
      <c r="B25" t="s">
        <v>2776</v>
      </c>
      <c r="C25" t="s">
        <v>2692</v>
      </c>
      <c r="D25" s="1">
        <v>7.2581018518518517E-2</v>
      </c>
      <c r="E25">
        <v>1647</v>
      </c>
      <c r="F25">
        <v>95.22</v>
      </c>
      <c r="G25">
        <v>1184</v>
      </c>
      <c r="H25">
        <v>1646</v>
      </c>
      <c r="I25">
        <v>71.930000000000007</v>
      </c>
      <c r="J25">
        <v>462</v>
      </c>
      <c r="K25" s="82" t="s">
        <v>2704</v>
      </c>
      <c r="L25">
        <f t="shared" si="0"/>
        <v>72</v>
      </c>
      <c r="M25">
        <f t="shared" si="1"/>
        <v>95</v>
      </c>
      <c r="Q25" s="1"/>
    </row>
    <row r="26" spans="1:17">
      <c r="A26" t="s">
        <v>2369</v>
      </c>
      <c r="B26" t="s">
        <v>2775</v>
      </c>
      <c r="C26" t="s">
        <v>2692</v>
      </c>
      <c r="D26" s="1">
        <v>0.10682870370370372</v>
      </c>
      <c r="E26">
        <v>94</v>
      </c>
      <c r="F26">
        <v>93.22</v>
      </c>
      <c r="G26">
        <v>1118</v>
      </c>
      <c r="H26">
        <v>900</v>
      </c>
      <c r="I26">
        <v>124.22</v>
      </c>
      <c r="J26">
        <v>-218</v>
      </c>
      <c r="K26" s="82" t="s">
        <v>2714</v>
      </c>
      <c r="L26">
        <f t="shared" si="0"/>
        <v>124</v>
      </c>
      <c r="M26">
        <f t="shared" si="1"/>
        <v>93</v>
      </c>
      <c r="Q26" s="1"/>
    </row>
    <row r="27" spans="1:17">
      <c r="Q27" s="1"/>
    </row>
  </sheetData>
  <hyperlinks>
    <hyperlink ref="K2" r:id="rId1" xr:uid="{18CA8A9E-ECD5-43A3-809C-C6A81F68CCBF}"/>
    <hyperlink ref="K3" r:id="rId2" xr:uid="{1F2D7994-62A1-4F2C-B479-A86306AC12C4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9723E-002A-49CA-8F7F-2E6AB9350F64}">
  <dimension ref="A1:N25"/>
  <sheetViews>
    <sheetView workbookViewId="0">
      <selection activeCell="D28" sqref="D28"/>
    </sheetView>
  </sheetViews>
  <sheetFormatPr defaultRowHeight="14.4"/>
  <cols>
    <col min="2" max="2" width="18.33203125" customWidth="1"/>
    <col min="3" max="3" width="15.44140625" customWidth="1"/>
    <col min="6" max="6" width="16.33203125" customWidth="1"/>
    <col min="7" max="7" width="18.33203125" customWidth="1"/>
    <col min="8" max="8" width="11.5546875" customWidth="1"/>
    <col min="11" max="11" width="14.44140625" customWidth="1"/>
    <col min="12" max="12" width="11.44140625" customWidth="1"/>
    <col min="14" max="14" width="27.44140625" customWidth="1"/>
  </cols>
  <sheetData>
    <row r="1" spans="1:14">
      <c r="A1" s="120" t="s">
        <v>2805</v>
      </c>
      <c r="B1" s="120" t="s">
        <v>2806</v>
      </c>
      <c r="C1" s="120" t="s">
        <v>2723</v>
      </c>
      <c r="D1" s="120" t="s">
        <v>2768</v>
      </c>
      <c r="E1" s="120" t="s">
        <v>2769</v>
      </c>
      <c r="F1" s="120" t="s">
        <v>2770</v>
      </c>
      <c r="G1" s="120" t="s">
        <v>2771</v>
      </c>
      <c r="H1" s="120" t="s">
        <v>2728</v>
      </c>
      <c r="I1" s="120" t="s">
        <v>2772</v>
      </c>
      <c r="J1" s="120" t="s">
        <v>2793</v>
      </c>
      <c r="K1" s="125" t="s">
        <v>2807</v>
      </c>
      <c r="L1" s="37" t="s">
        <v>2808</v>
      </c>
      <c r="M1" s="37" t="s">
        <v>2809</v>
      </c>
      <c r="N1" s="37" t="s">
        <v>2810</v>
      </c>
    </row>
    <row r="2" spans="1:14">
      <c r="A2" s="6" t="s">
        <v>2362</v>
      </c>
      <c r="B2" s="6" t="s">
        <v>2393</v>
      </c>
      <c r="C2" s="6" t="s">
        <v>2775</v>
      </c>
      <c r="D2" s="6" t="s">
        <v>2690</v>
      </c>
      <c r="E2" s="6">
        <v>2620</v>
      </c>
      <c r="F2" s="6">
        <v>233</v>
      </c>
      <c r="G2" s="6">
        <v>2681</v>
      </c>
      <c r="H2" s="6">
        <v>102.33</v>
      </c>
      <c r="I2" s="121">
        <v>0.19359953703703703</v>
      </c>
      <c r="J2" s="6">
        <v>98.3</v>
      </c>
      <c r="K2" s="95">
        <v>5</v>
      </c>
      <c r="L2" s="37">
        <f>ROUND(H2,0)</f>
        <v>102</v>
      </c>
      <c r="M2" s="37">
        <f>ROUND(J2,0)</f>
        <v>98</v>
      </c>
      <c r="N2" s="103" t="s">
        <v>2702</v>
      </c>
    </row>
    <row r="3" spans="1:14">
      <c r="A3" s="6" t="s">
        <v>2363</v>
      </c>
      <c r="B3" s="6" t="s">
        <v>2393</v>
      </c>
      <c r="C3" s="6" t="s">
        <v>2775</v>
      </c>
      <c r="D3" s="6" t="s">
        <v>2690</v>
      </c>
      <c r="E3" s="6">
        <v>2620</v>
      </c>
      <c r="F3" s="6">
        <v>234</v>
      </c>
      <c r="G3" s="6">
        <v>2733</v>
      </c>
      <c r="H3" s="6">
        <v>104.31</v>
      </c>
      <c r="I3" s="121">
        <v>0.1749074074074074</v>
      </c>
      <c r="J3" s="6">
        <v>98.6</v>
      </c>
      <c r="K3" s="95">
        <v>5</v>
      </c>
      <c r="L3" s="37">
        <f t="shared" ref="L3:L25" si="0">ROUND(H3,0)</f>
        <v>104</v>
      </c>
      <c r="M3" s="37">
        <f t="shared" ref="M3:M25" si="1">ROUND(J3,0)</f>
        <v>99</v>
      </c>
      <c r="N3" s="103" t="s">
        <v>2711</v>
      </c>
    </row>
    <row r="4" spans="1:14">
      <c r="A4" s="6" t="s">
        <v>473</v>
      </c>
      <c r="B4" s="6" t="s">
        <v>2393</v>
      </c>
      <c r="C4" s="6" t="s">
        <v>2775</v>
      </c>
      <c r="D4" s="6" t="s">
        <v>2690</v>
      </c>
      <c r="E4" s="6">
        <v>2620</v>
      </c>
      <c r="F4" s="6">
        <v>233</v>
      </c>
      <c r="G4" s="6">
        <v>2640</v>
      </c>
      <c r="H4" s="6">
        <v>100.76</v>
      </c>
      <c r="I4" s="121">
        <v>0.23579861111111111</v>
      </c>
      <c r="J4" s="6">
        <v>97.8</v>
      </c>
      <c r="K4" s="95">
        <v>5</v>
      </c>
      <c r="L4" s="37">
        <f t="shared" si="0"/>
        <v>101</v>
      </c>
      <c r="M4" s="37">
        <f t="shared" si="1"/>
        <v>98</v>
      </c>
      <c r="N4" s="103" t="s">
        <v>2706</v>
      </c>
    </row>
    <row r="5" spans="1:14">
      <c r="A5" s="6" t="s">
        <v>2364</v>
      </c>
      <c r="B5" s="6" t="s">
        <v>2393</v>
      </c>
      <c r="C5" s="6" t="s">
        <v>2775</v>
      </c>
      <c r="D5" s="6" t="s">
        <v>2690</v>
      </c>
      <c r="E5" s="6">
        <v>1310</v>
      </c>
      <c r="F5" s="6">
        <v>159</v>
      </c>
      <c r="G5" s="6">
        <v>1897</v>
      </c>
      <c r="H5" s="6">
        <v>144.81</v>
      </c>
      <c r="I5" s="121">
        <v>0.33401620370370372</v>
      </c>
      <c r="J5" s="6">
        <v>97.9</v>
      </c>
      <c r="K5" s="95">
        <v>5</v>
      </c>
      <c r="L5" s="37">
        <f t="shared" si="0"/>
        <v>145</v>
      </c>
      <c r="M5" s="37">
        <f t="shared" si="1"/>
        <v>98</v>
      </c>
      <c r="N5" s="103" t="s">
        <v>2708</v>
      </c>
    </row>
    <row r="6" spans="1:14">
      <c r="A6" s="6" t="s">
        <v>111</v>
      </c>
      <c r="B6" s="6" t="s">
        <v>2393</v>
      </c>
      <c r="C6" s="6" t="s">
        <v>2775</v>
      </c>
      <c r="D6" s="6" t="s">
        <v>2690</v>
      </c>
      <c r="E6" s="6">
        <v>1310</v>
      </c>
      <c r="F6" s="6">
        <v>175</v>
      </c>
      <c r="G6" s="6">
        <v>1700</v>
      </c>
      <c r="H6" s="6">
        <v>129.77000000000001</v>
      </c>
      <c r="I6" s="121">
        <v>0.28811342592592593</v>
      </c>
      <c r="J6" s="6">
        <v>93.3</v>
      </c>
      <c r="K6" s="95">
        <v>5</v>
      </c>
      <c r="L6" s="37">
        <f t="shared" si="0"/>
        <v>130</v>
      </c>
      <c r="M6" s="37">
        <f t="shared" si="1"/>
        <v>93</v>
      </c>
      <c r="N6" s="103" t="s">
        <v>2713</v>
      </c>
    </row>
    <row r="7" spans="1:14">
      <c r="A7" s="6" t="s">
        <v>130</v>
      </c>
      <c r="B7" s="6" t="s">
        <v>2393</v>
      </c>
      <c r="C7" s="6" t="s">
        <v>2775</v>
      </c>
      <c r="D7" s="6" t="s">
        <v>2690</v>
      </c>
      <c r="E7" s="6">
        <v>1310</v>
      </c>
      <c r="F7" s="6">
        <v>123</v>
      </c>
      <c r="G7" s="6">
        <v>1515</v>
      </c>
      <c r="H7" s="6">
        <v>115.67</v>
      </c>
      <c r="I7" s="121">
        <v>0.25107638888888889</v>
      </c>
      <c r="J7" s="6">
        <v>95.3</v>
      </c>
      <c r="K7" s="95">
        <v>5</v>
      </c>
      <c r="L7" s="37">
        <f t="shared" si="0"/>
        <v>116</v>
      </c>
      <c r="M7" s="37">
        <f t="shared" si="1"/>
        <v>95</v>
      </c>
      <c r="N7" s="103" t="s">
        <v>2700</v>
      </c>
    </row>
    <row r="8" spans="1:14">
      <c r="A8" s="6" t="s">
        <v>2367</v>
      </c>
      <c r="B8" s="6" t="s">
        <v>2393</v>
      </c>
      <c r="C8" s="6" t="s">
        <v>2775</v>
      </c>
      <c r="D8" s="6" t="s">
        <v>2690</v>
      </c>
      <c r="E8" s="6">
        <v>1310</v>
      </c>
      <c r="F8" s="6">
        <v>193</v>
      </c>
      <c r="G8" s="6">
        <v>2043</v>
      </c>
      <c r="H8" s="6">
        <v>155.94999999999999</v>
      </c>
      <c r="I8" s="121">
        <v>0.26378472222222221</v>
      </c>
      <c r="J8" s="6">
        <v>96.6</v>
      </c>
      <c r="K8" s="95">
        <v>5</v>
      </c>
      <c r="L8" s="37">
        <f t="shared" si="0"/>
        <v>156</v>
      </c>
      <c r="M8" s="37">
        <f t="shared" si="1"/>
        <v>97</v>
      </c>
      <c r="N8" s="103" t="s">
        <v>2718</v>
      </c>
    </row>
    <row r="9" spans="1:14">
      <c r="A9" s="6" t="s">
        <v>2368</v>
      </c>
      <c r="B9" s="6" t="s">
        <v>2393</v>
      </c>
      <c r="C9" s="6" t="s">
        <v>2775</v>
      </c>
      <c r="D9" s="6" t="s">
        <v>2690</v>
      </c>
      <c r="E9" s="6">
        <v>1310</v>
      </c>
      <c r="F9" s="6">
        <v>215</v>
      </c>
      <c r="G9" s="6">
        <v>2022</v>
      </c>
      <c r="H9" s="6">
        <v>154.35</v>
      </c>
      <c r="I9" s="121">
        <v>0.29015046296296299</v>
      </c>
      <c r="J9" s="6">
        <v>96.3</v>
      </c>
      <c r="K9" s="95">
        <v>5</v>
      </c>
      <c r="L9" s="37">
        <f t="shared" si="0"/>
        <v>154</v>
      </c>
      <c r="M9" s="37">
        <f t="shared" si="1"/>
        <v>96</v>
      </c>
      <c r="N9" s="103" t="s">
        <v>2705</v>
      </c>
    </row>
    <row r="10" spans="1:14">
      <c r="A10" s="6" t="s">
        <v>2171</v>
      </c>
      <c r="B10" s="6" t="s">
        <v>2393</v>
      </c>
      <c r="C10" s="6" t="s">
        <v>2775</v>
      </c>
      <c r="D10" s="6" t="s">
        <v>2690</v>
      </c>
      <c r="E10" s="6">
        <v>1048</v>
      </c>
      <c r="F10" s="6">
        <v>170</v>
      </c>
      <c r="G10" s="6">
        <v>1591</v>
      </c>
      <c r="H10" s="6">
        <v>151.81</v>
      </c>
      <c r="I10" s="121">
        <v>0.20087962962962966</v>
      </c>
      <c r="J10" s="6">
        <v>98.3</v>
      </c>
      <c r="K10" s="95">
        <v>4</v>
      </c>
      <c r="L10" s="37">
        <f t="shared" si="0"/>
        <v>152</v>
      </c>
      <c r="M10" s="37">
        <f t="shared" si="1"/>
        <v>98</v>
      </c>
      <c r="N10" s="103" t="s">
        <v>2707</v>
      </c>
    </row>
    <row r="11" spans="1:14">
      <c r="A11" s="6" t="s">
        <v>2788</v>
      </c>
      <c r="B11" s="6" t="s">
        <v>2393</v>
      </c>
      <c r="C11" s="6" t="s">
        <v>2775</v>
      </c>
      <c r="D11" s="6" t="s">
        <v>2690</v>
      </c>
      <c r="E11" s="6">
        <v>1310</v>
      </c>
      <c r="F11" s="6">
        <v>156</v>
      </c>
      <c r="G11" s="6">
        <v>1061</v>
      </c>
      <c r="H11" s="6">
        <v>80.989999999999995</v>
      </c>
      <c r="I11" s="121">
        <v>0.30103009259259256</v>
      </c>
      <c r="J11" s="6">
        <v>83.6</v>
      </c>
      <c r="K11" s="95">
        <v>5</v>
      </c>
      <c r="L11" s="37">
        <f t="shared" si="0"/>
        <v>81</v>
      </c>
      <c r="M11" s="37">
        <f t="shared" si="1"/>
        <v>84</v>
      </c>
      <c r="N11" s="103" t="s">
        <v>2789</v>
      </c>
    </row>
    <row r="12" spans="1:14">
      <c r="A12" s="6" t="s">
        <v>2369</v>
      </c>
      <c r="B12" s="6" t="s">
        <v>2393</v>
      </c>
      <c r="C12" s="6" t="s">
        <v>2775</v>
      </c>
      <c r="D12" s="6" t="s">
        <v>2690</v>
      </c>
      <c r="E12" s="6">
        <v>2096</v>
      </c>
      <c r="F12" s="6">
        <v>179</v>
      </c>
      <c r="G12" s="6">
        <v>2181</v>
      </c>
      <c r="H12" s="6">
        <v>104.06</v>
      </c>
      <c r="I12" s="6"/>
      <c r="J12" s="6">
        <v>98.3</v>
      </c>
      <c r="K12" s="95">
        <v>4</v>
      </c>
      <c r="L12" s="37">
        <f t="shared" si="0"/>
        <v>104</v>
      </c>
      <c r="M12" s="37">
        <f t="shared" si="1"/>
        <v>98</v>
      </c>
      <c r="N12" s="103" t="s">
        <v>2714</v>
      </c>
    </row>
    <row r="13" spans="1:14">
      <c r="A13" s="6" t="s">
        <v>2371</v>
      </c>
      <c r="B13" s="6" t="s">
        <v>2393</v>
      </c>
      <c r="C13" s="6" t="s">
        <v>2776</v>
      </c>
      <c r="D13" s="6" t="s">
        <v>2690</v>
      </c>
      <c r="E13" s="6">
        <v>960</v>
      </c>
      <c r="F13" s="6">
        <v>485</v>
      </c>
      <c r="G13" s="6">
        <v>998</v>
      </c>
      <c r="H13" s="6">
        <v>103.96</v>
      </c>
      <c r="I13" s="121">
        <v>8.3946759259259263E-2</v>
      </c>
      <c r="J13" s="6">
        <v>93.2</v>
      </c>
      <c r="K13" s="95">
        <v>3</v>
      </c>
      <c r="L13" s="37">
        <f t="shared" si="0"/>
        <v>104</v>
      </c>
      <c r="M13" s="37">
        <f t="shared" si="1"/>
        <v>93</v>
      </c>
      <c r="N13" s="103" t="s">
        <v>2691</v>
      </c>
    </row>
    <row r="14" spans="1:14">
      <c r="A14" s="6" t="s">
        <v>2373</v>
      </c>
      <c r="B14" s="6" t="s">
        <v>2393</v>
      </c>
      <c r="C14" s="6" t="s">
        <v>2776</v>
      </c>
      <c r="D14" s="6" t="s">
        <v>2690</v>
      </c>
      <c r="E14" s="6">
        <v>1280</v>
      </c>
      <c r="F14" s="6">
        <v>1918</v>
      </c>
      <c r="G14" s="6">
        <v>1217</v>
      </c>
      <c r="H14" s="6">
        <v>95.07</v>
      </c>
      <c r="I14" s="121">
        <v>0.13930555555555554</v>
      </c>
      <c r="J14" s="6">
        <v>97.6</v>
      </c>
      <c r="K14" s="95">
        <v>4</v>
      </c>
      <c r="L14" s="37">
        <f t="shared" si="0"/>
        <v>95</v>
      </c>
      <c r="M14" s="37">
        <f t="shared" si="1"/>
        <v>98</v>
      </c>
      <c r="N14" s="103" t="s">
        <v>2709</v>
      </c>
    </row>
    <row r="15" spans="1:14">
      <c r="A15" s="6" t="s">
        <v>2372</v>
      </c>
      <c r="B15" s="6" t="s">
        <v>2393</v>
      </c>
      <c r="C15" s="6" t="s">
        <v>2776</v>
      </c>
      <c r="D15" s="6" t="s">
        <v>2690</v>
      </c>
      <c r="E15" s="6">
        <v>1600</v>
      </c>
      <c r="F15" s="6">
        <v>2503</v>
      </c>
      <c r="G15" s="6">
        <v>1614</v>
      </c>
      <c r="H15" s="6">
        <v>100.88</v>
      </c>
      <c r="I15" s="121">
        <v>0.26880787037037041</v>
      </c>
      <c r="J15" s="6">
        <v>99</v>
      </c>
      <c r="K15" s="95">
        <v>5</v>
      </c>
      <c r="L15" s="37">
        <f t="shared" si="0"/>
        <v>101</v>
      </c>
      <c r="M15" s="37">
        <f t="shared" si="1"/>
        <v>99</v>
      </c>
      <c r="N15" s="103" t="s">
        <v>2715</v>
      </c>
    </row>
    <row r="16" spans="1:14">
      <c r="A16" s="6" t="s">
        <v>2374</v>
      </c>
      <c r="B16" s="6" t="s">
        <v>2393</v>
      </c>
      <c r="C16" s="6" t="s">
        <v>2776</v>
      </c>
      <c r="D16" s="6" t="s">
        <v>2690</v>
      </c>
      <c r="E16" s="6">
        <v>1280</v>
      </c>
      <c r="F16" s="6">
        <v>2632</v>
      </c>
      <c r="G16" s="6">
        <v>921</v>
      </c>
      <c r="H16" s="6">
        <v>71.95</v>
      </c>
      <c r="I16" s="121">
        <v>0.13115740740740742</v>
      </c>
      <c r="J16" s="6">
        <v>98.1</v>
      </c>
      <c r="K16" s="95">
        <v>4</v>
      </c>
      <c r="L16" s="37">
        <f t="shared" si="0"/>
        <v>72</v>
      </c>
      <c r="M16" s="37">
        <f t="shared" si="1"/>
        <v>98</v>
      </c>
      <c r="N16" s="103" t="s">
        <v>2703</v>
      </c>
    </row>
    <row r="17" spans="1:14">
      <c r="A17" s="122" t="s">
        <v>2379</v>
      </c>
      <c r="B17" s="122" t="s">
        <v>2393</v>
      </c>
      <c r="C17" s="122" t="s">
        <v>2775</v>
      </c>
      <c r="D17" s="122" t="s">
        <v>2690</v>
      </c>
      <c r="E17" s="122">
        <v>1834</v>
      </c>
      <c r="F17" s="122">
        <v>197</v>
      </c>
      <c r="G17" s="122">
        <v>1694</v>
      </c>
      <c r="H17" s="122">
        <v>92.37</v>
      </c>
      <c r="I17" s="123">
        <v>0.21018518518518517</v>
      </c>
      <c r="J17" s="122">
        <v>96.5</v>
      </c>
      <c r="K17" s="124">
        <v>4</v>
      </c>
      <c r="L17" s="37">
        <f t="shared" si="0"/>
        <v>92</v>
      </c>
      <c r="M17" s="37">
        <f t="shared" si="1"/>
        <v>97</v>
      </c>
      <c r="N17" s="103" t="s">
        <v>2704</v>
      </c>
    </row>
    <row r="18" spans="1:14">
      <c r="A18" s="6" t="s">
        <v>2380</v>
      </c>
      <c r="B18" s="6" t="s">
        <v>2393</v>
      </c>
      <c r="C18" s="6" t="s">
        <v>2775</v>
      </c>
      <c r="D18" s="6" t="s">
        <v>2692</v>
      </c>
      <c r="E18" s="6">
        <v>12000</v>
      </c>
      <c r="F18" s="6">
        <v>1020</v>
      </c>
      <c r="G18" s="6">
        <v>12409</v>
      </c>
      <c r="H18" s="6">
        <v>103.41</v>
      </c>
      <c r="I18" s="121">
        <v>9.0624999999999997E-2</v>
      </c>
      <c r="J18" s="6">
        <v>96.635000000000005</v>
      </c>
      <c r="K18" s="95">
        <v>5</v>
      </c>
      <c r="L18" s="37">
        <f t="shared" si="0"/>
        <v>103</v>
      </c>
      <c r="M18" s="37">
        <f t="shared" si="1"/>
        <v>97</v>
      </c>
      <c r="N18" s="103" t="s">
        <v>2783</v>
      </c>
    </row>
    <row r="19" spans="1:14">
      <c r="A19" s="6" t="s">
        <v>2375</v>
      </c>
      <c r="B19" s="6" t="s">
        <v>2393</v>
      </c>
      <c r="C19" s="6" t="s">
        <v>2775</v>
      </c>
      <c r="D19" s="6" t="s">
        <v>2692</v>
      </c>
      <c r="E19" s="6">
        <v>12000</v>
      </c>
      <c r="F19" s="6">
        <v>1091</v>
      </c>
      <c r="G19" s="6">
        <v>12982</v>
      </c>
      <c r="H19" s="6">
        <v>108.18</v>
      </c>
      <c r="I19" s="121">
        <v>9.3587962962962956E-2</v>
      </c>
      <c r="J19" s="6">
        <v>99.114999999999995</v>
      </c>
      <c r="K19" s="95">
        <v>5</v>
      </c>
      <c r="L19" s="37">
        <f t="shared" si="0"/>
        <v>108</v>
      </c>
      <c r="M19" s="37">
        <f t="shared" si="1"/>
        <v>99</v>
      </c>
      <c r="N19" s="103" t="s">
        <v>2698</v>
      </c>
    </row>
    <row r="20" spans="1:14">
      <c r="A20" s="6" t="s">
        <v>2370</v>
      </c>
      <c r="B20" s="6" t="s">
        <v>2393</v>
      </c>
      <c r="C20" s="6" t="s">
        <v>2775</v>
      </c>
      <c r="D20" s="6" t="s">
        <v>2692</v>
      </c>
      <c r="E20" s="6">
        <v>12000</v>
      </c>
      <c r="F20" s="6">
        <v>1097</v>
      </c>
      <c r="G20" s="6">
        <v>13087</v>
      </c>
      <c r="H20" s="6">
        <v>109.06</v>
      </c>
      <c r="I20" s="121">
        <v>0.12456018518518519</v>
      </c>
      <c r="J20" s="6">
        <v>96.787499999999994</v>
      </c>
      <c r="K20" s="95">
        <v>5</v>
      </c>
      <c r="L20" s="37">
        <f t="shared" si="0"/>
        <v>109</v>
      </c>
      <c r="M20" s="37">
        <f t="shared" si="1"/>
        <v>97</v>
      </c>
      <c r="N20" s="103" t="s">
        <v>2719</v>
      </c>
    </row>
    <row r="21" spans="1:14">
      <c r="A21" s="6" t="s">
        <v>2376</v>
      </c>
      <c r="B21" s="6" t="s">
        <v>2393</v>
      </c>
      <c r="C21" s="6" t="s">
        <v>2775</v>
      </c>
      <c r="D21" s="6" t="s">
        <v>2692</v>
      </c>
      <c r="E21" s="6">
        <v>12000</v>
      </c>
      <c r="F21" s="6">
        <v>1156</v>
      </c>
      <c r="G21" s="6">
        <v>11941</v>
      </c>
      <c r="H21" s="6">
        <v>99.51</v>
      </c>
      <c r="I21" s="121">
        <v>0.11456018518518518</v>
      </c>
      <c r="J21" s="6">
        <v>98.032499999999999</v>
      </c>
      <c r="K21" s="95">
        <v>5</v>
      </c>
      <c r="L21" s="37">
        <f t="shared" si="0"/>
        <v>100</v>
      </c>
      <c r="M21" s="37">
        <f t="shared" si="1"/>
        <v>98</v>
      </c>
      <c r="N21" s="103" t="s">
        <v>2717</v>
      </c>
    </row>
    <row r="22" spans="1:14">
      <c r="A22" s="6" t="s">
        <v>2377</v>
      </c>
      <c r="B22" s="6" t="s">
        <v>2393</v>
      </c>
      <c r="C22" s="6" t="s">
        <v>2775</v>
      </c>
      <c r="D22" s="6" t="s">
        <v>2692</v>
      </c>
      <c r="E22" s="6">
        <v>9600</v>
      </c>
      <c r="F22" s="6">
        <v>948</v>
      </c>
      <c r="G22" s="6">
        <v>10879</v>
      </c>
      <c r="H22" s="6">
        <v>113.32</v>
      </c>
      <c r="I22" s="121">
        <v>5.7928240740740738E-2</v>
      </c>
      <c r="J22" s="6">
        <v>97.57</v>
      </c>
      <c r="K22" s="95">
        <v>4</v>
      </c>
      <c r="L22" s="37">
        <f t="shared" si="0"/>
        <v>113</v>
      </c>
      <c r="M22" s="37">
        <f t="shared" si="1"/>
        <v>98</v>
      </c>
      <c r="N22" s="103" t="s">
        <v>2720</v>
      </c>
    </row>
    <row r="23" spans="1:14">
      <c r="A23" s="6" t="s">
        <v>2238</v>
      </c>
      <c r="B23" s="6" t="s">
        <v>2393</v>
      </c>
      <c r="C23" s="6" t="s">
        <v>2804</v>
      </c>
      <c r="D23" s="6" t="s">
        <v>2692</v>
      </c>
      <c r="E23" s="6">
        <v>12000</v>
      </c>
      <c r="F23" s="6">
        <v>1084</v>
      </c>
      <c r="G23" s="6">
        <v>11594</v>
      </c>
      <c r="H23" s="6">
        <v>96.62</v>
      </c>
      <c r="I23" s="121">
        <v>0.1153125</v>
      </c>
      <c r="J23" s="6">
        <v>97.782499999999999</v>
      </c>
      <c r="K23" s="95">
        <v>5</v>
      </c>
      <c r="L23" s="37">
        <f t="shared" si="0"/>
        <v>97</v>
      </c>
      <c r="M23" s="37">
        <f t="shared" si="1"/>
        <v>98</v>
      </c>
      <c r="N23" s="103" t="s">
        <v>2712</v>
      </c>
    </row>
    <row r="24" spans="1:14">
      <c r="A24" s="6" t="s">
        <v>2378</v>
      </c>
      <c r="B24" s="6" t="s">
        <v>2393</v>
      </c>
      <c r="C24" s="6" t="s">
        <v>2776</v>
      </c>
      <c r="D24" s="6" t="s">
        <v>2692</v>
      </c>
      <c r="E24" s="6">
        <v>4115</v>
      </c>
      <c r="F24" s="6">
        <v>6806</v>
      </c>
      <c r="G24" s="6">
        <v>3422</v>
      </c>
      <c r="H24" s="6">
        <v>83.16</v>
      </c>
      <c r="I24" s="121">
        <v>9.8402777777777783E-2</v>
      </c>
      <c r="J24" s="6">
        <v>98.067499999999995</v>
      </c>
      <c r="K24" s="95">
        <v>5</v>
      </c>
      <c r="L24" s="37">
        <f t="shared" si="0"/>
        <v>83</v>
      </c>
      <c r="M24" s="37">
        <f t="shared" si="1"/>
        <v>98</v>
      </c>
      <c r="N24" s="103" t="s">
        <v>2784</v>
      </c>
    </row>
    <row r="25" spans="1:14">
      <c r="A25" s="6" t="s">
        <v>2379</v>
      </c>
      <c r="B25" s="6" t="s">
        <v>2393</v>
      </c>
      <c r="C25" s="6" t="s">
        <v>2811</v>
      </c>
      <c r="D25" s="6" t="s">
        <v>2692</v>
      </c>
      <c r="E25" s="6">
        <v>2023</v>
      </c>
      <c r="F25" s="6">
        <v>1198</v>
      </c>
      <c r="G25" s="6">
        <v>1715</v>
      </c>
      <c r="H25" s="6">
        <v>84.78</v>
      </c>
      <c r="I25" s="121">
        <v>3.5254629629629629E-2</v>
      </c>
      <c r="J25" s="6">
        <v>99.141999999999996</v>
      </c>
      <c r="K25" s="95">
        <v>2</v>
      </c>
      <c r="L25" s="37">
        <f t="shared" si="0"/>
        <v>85</v>
      </c>
      <c r="M25" s="37">
        <f t="shared" si="1"/>
        <v>99</v>
      </c>
      <c r="N25" s="103" t="s">
        <v>2704</v>
      </c>
    </row>
  </sheetData>
  <hyperlinks>
    <hyperlink ref="N2" r:id="rId1" xr:uid="{CE1F7181-4B5B-40EA-9709-C6117B7C5FBB}"/>
    <hyperlink ref="N3" r:id="rId2" xr:uid="{57A16FE1-D462-48C1-8B38-0BC4D83644E6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2BEA9-4D27-4C52-A83A-BEC028E1AEAA}">
  <dimension ref="A1:ABO31"/>
  <sheetViews>
    <sheetView topLeftCell="AAP1" workbookViewId="0">
      <selection activeCell="ABI35" sqref="ABI35"/>
    </sheetView>
  </sheetViews>
  <sheetFormatPr defaultRowHeight="14.4"/>
  <cols>
    <col min="1" max="1" width="12.33203125" customWidth="1"/>
    <col min="2" max="2" width="14.33203125" customWidth="1"/>
    <col min="20" max="20" width="11.6640625" customWidth="1"/>
    <col min="21" max="21" width="13.6640625" customWidth="1"/>
    <col min="40" max="40" width="15.44140625" customWidth="1"/>
    <col min="78" max="78" width="12" customWidth="1"/>
    <col min="154" max="154" width="13.33203125" customWidth="1"/>
    <col min="192" max="192" width="13.109375" customWidth="1"/>
    <col min="210" max="210" width="11.33203125" customWidth="1"/>
    <col min="211" max="211" width="12.5546875" customWidth="1"/>
    <col min="285" max="285" width="10.6640625" customWidth="1"/>
    <col min="325" max="325" width="11" customWidth="1"/>
    <col min="361" max="361" width="10.109375" customWidth="1"/>
    <col min="363" max="363" width="18.44140625" customWidth="1"/>
    <col min="382" max="382" width="13.6640625" customWidth="1"/>
    <col min="401" max="401" width="15.109375" customWidth="1"/>
    <col min="419" max="419" width="13.33203125" customWidth="1"/>
    <col min="420" max="420" width="13.6640625" customWidth="1"/>
    <col min="438" max="439" width="12.33203125" customWidth="1"/>
    <col min="516" max="516" width="15" customWidth="1"/>
    <col min="535" max="535" width="14.44140625" customWidth="1"/>
    <col min="554" max="554" width="13.109375" customWidth="1"/>
    <col min="706" max="706" width="12.33203125" customWidth="1"/>
  </cols>
  <sheetData>
    <row r="1" spans="1:743">
      <c r="A1" s="556">
        <v>44501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6"/>
      <c r="T1" s="556">
        <v>44502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6"/>
      <c r="AM1" s="556">
        <v>44503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6"/>
      <c r="BF1" s="556">
        <v>44504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6"/>
      <c r="BY1" s="556" t="s">
        <v>2812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6"/>
      <c r="CR1" s="556" t="s">
        <v>2813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6"/>
      <c r="DK1" s="556" t="s">
        <v>2814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6"/>
      <c r="ED1" s="556" t="s">
        <v>2815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6"/>
      <c r="EW1" s="556" t="s">
        <v>2816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6"/>
      <c r="FP1" s="556" t="s">
        <v>2817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6"/>
      <c r="GI1" s="556" t="s">
        <v>2818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6"/>
      <c r="HB1" s="556" t="s">
        <v>2819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6"/>
      <c r="HU1" s="556" t="s">
        <v>2820</v>
      </c>
      <c r="HV1" s="546"/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6"/>
      <c r="IN1" s="556" t="s">
        <v>2821</v>
      </c>
      <c r="IO1" s="546"/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6"/>
      <c r="JG1" s="556" t="s">
        <v>2822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6"/>
      <c r="JZ1" s="556" t="s">
        <v>2823</v>
      </c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6"/>
      <c r="KS1" s="556" t="s">
        <v>2824</v>
      </c>
      <c r="KT1" s="546"/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6"/>
      <c r="LL1" s="556" t="s">
        <v>2825</v>
      </c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6"/>
      <c r="ME1" s="556" t="s">
        <v>2826</v>
      </c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6"/>
      <c r="MX1" s="556" t="s">
        <v>2827</v>
      </c>
      <c r="MY1" s="546"/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6"/>
      <c r="NQ1" s="556" t="s">
        <v>2828</v>
      </c>
      <c r="NR1" s="546"/>
      <c r="NS1" s="546"/>
      <c r="NT1" s="546"/>
      <c r="NU1" s="546"/>
      <c r="NV1" s="546"/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6"/>
      <c r="OJ1" s="556" t="s">
        <v>2829</v>
      </c>
      <c r="OK1" s="546"/>
      <c r="OL1" s="546"/>
      <c r="OM1" s="546"/>
      <c r="ON1" s="546"/>
      <c r="OO1" s="546"/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6"/>
      <c r="PC1" s="556" t="s">
        <v>2830</v>
      </c>
      <c r="PD1" s="546"/>
      <c r="PE1" s="546"/>
      <c r="PF1" s="546"/>
      <c r="PG1" s="546"/>
      <c r="PH1" s="546"/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6"/>
      <c r="PV1" s="556" t="s">
        <v>2831</v>
      </c>
      <c r="PW1" s="546"/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6"/>
      <c r="QO1" s="556" t="s">
        <v>2832</v>
      </c>
      <c r="QP1" s="546"/>
      <c r="QQ1" s="546"/>
      <c r="QR1" s="546"/>
      <c r="QS1" s="546"/>
      <c r="QT1" s="546"/>
      <c r="QU1" s="546"/>
      <c r="QV1" s="546"/>
      <c r="QW1" s="546"/>
      <c r="QX1" s="546"/>
      <c r="QY1" s="546"/>
      <c r="QZ1" s="546"/>
      <c r="RA1" s="546"/>
      <c r="RB1" s="546"/>
      <c r="RC1" s="546"/>
      <c r="RD1" s="546"/>
      <c r="RE1" s="546"/>
      <c r="RF1" s="546"/>
      <c r="RG1" s="546"/>
      <c r="RH1" s="556" t="s">
        <v>2833</v>
      </c>
      <c r="RI1" s="546"/>
      <c r="RJ1" s="546"/>
      <c r="RK1" s="546"/>
      <c r="RL1" s="546"/>
      <c r="RM1" s="546"/>
      <c r="RN1" s="546"/>
      <c r="RO1" s="546"/>
      <c r="RP1" s="546"/>
      <c r="RQ1" s="546"/>
      <c r="RR1" s="546"/>
      <c r="RS1" s="546"/>
      <c r="RT1" s="546"/>
      <c r="RU1" s="546"/>
      <c r="RV1" s="546"/>
      <c r="RW1" s="546"/>
      <c r="RX1" s="546"/>
      <c r="RY1" s="546"/>
      <c r="RZ1" s="546"/>
      <c r="SA1" s="556" t="s">
        <v>2834</v>
      </c>
      <c r="SB1" s="546"/>
      <c r="SC1" s="546"/>
      <c r="SD1" s="546"/>
      <c r="SE1" s="546"/>
      <c r="SF1" s="546"/>
      <c r="SG1" s="546"/>
      <c r="SH1" s="546"/>
      <c r="SI1" s="546"/>
      <c r="SJ1" s="546"/>
      <c r="SK1" s="546"/>
      <c r="SL1" s="546"/>
      <c r="SM1" s="546"/>
      <c r="SN1" s="546"/>
      <c r="SO1" s="546"/>
      <c r="SP1" s="546"/>
      <c r="SQ1" s="546"/>
      <c r="SR1" s="546"/>
      <c r="SS1" s="546"/>
      <c r="SU1" s="556" t="s">
        <v>2834</v>
      </c>
      <c r="SV1" s="546"/>
      <c r="SW1" s="546"/>
      <c r="SX1" s="546"/>
      <c r="SY1" s="546"/>
      <c r="SZ1" s="546"/>
      <c r="TA1" s="546"/>
      <c r="TB1" s="546"/>
      <c r="TC1" s="546"/>
      <c r="TD1" s="546"/>
      <c r="TE1" s="546"/>
      <c r="TF1" s="546"/>
      <c r="TG1" s="546"/>
      <c r="TH1" s="546"/>
      <c r="TI1" s="546"/>
      <c r="TJ1" s="546"/>
      <c r="TK1" s="546"/>
      <c r="TL1" s="546"/>
      <c r="TM1" s="546"/>
      <c r="TN1" s="556" t="s">
        <v>2835</v>
      </c>
      <c r="TO1" s="546"/>
      <c r="TP1" s="546"/>
      <c r="TQ1" s="546"/>
      <c r="TR1" s="546"/>
      <c r="TS1" s="546"/>
      <c r="TT1" s="546"/>
      <c r="TU1" s="546"/>
      <c r="TV1" s="546"/>
      <c r="TW1" s="546"/>
      <c r="TX1" s="546"/>
      <c r="TY1" s="546"/>
      <c r="TZ1" s="546"/>
      <c r="UA1" s="546"/>
      <c r="UB1" s="546"/>
      <c r="UC1" s="546"/>
      <c r="UD1" s="546"/>
      <c r="UE1" s="546"/>
      <c r="UF1" s="546"/>
      <c r="UG1" s="556" t="s">
        <v>2836</v>
      </c>
      <c r="UH1" s="546"/>
      <c r="UI1" s="546"/>
      <c r="UJ1" s="546"/>
      <c r="UK1" s="546"/>
      <c r="UL1" s="546"/>
      <c r="UM1" s="546"/>
      <c r="UN1" s="546"/>
      <c r="UO1" s="546"/>
      <c r="UP1" s="546"/>
      <c r="UQ1" s="546"/>
      <c r="UR1" s="546"/>
      <c r="US1" s="546"/>
      <c r="UT1" s="546"/>
      <c r="UU1" s="546"/>
      <c r="UV1" s="546"/>
      <c r="UW1" s="546"/>
      <c r="UX1" s="546"/>
      <c r="UY1" s="546"/>
      <c r="UZ1" s="556" t="s">
        <v>2837</v>
      </c>
      <c r="VA1" s="546"/>
      <c r="VB1" s="546"/>
      <c r="VC1" s="546"/>
      <c r="VD1" s="546"/>
      <c r="VE1" s="546"/>
      <c r="VF1" s="546"/>
      <c r="VG1" s="546"/>
      <c r="VH1" s="546"/>
      <c r="VI1" s="546"/>
      <c r="VJ1" s="546"/>
      <c r="VK1" s="546"/>
      <c r="VL1" s="546"/>
      <c r="VM1" s="546"/>
      <c r="VN1" s="546"/>
      <c r="VO1" s="546"/>
      <c r="VP1" s="546"/>
      <c r="VQ1" s="546"/>
      <c r="VR1" s="546"/>
      <c r="VS1" s="556" t="s">
        <v>2838</v>
      </c>
      <c r="VT1" s="546"/>
      <c r="VU1" s="546"/>
      <c r="VV1" s="546"/>
      <c r="VW1" s="546"/>
      <c r="VX1" s="546"/>
      <c r="VY1" s="546"/>
      <c r="VZ1" s="546"/>
      <c r="WA1" s="546"/>
      <c r="WB1" s="546"/>
      <c r="WC1" s="546"/>
      <c r="WD1" s="546"/>
      <c r="WE1" s="546"/>
      <c r="WF1" s="546"/>
      <c r="WG1" s="546"/>
      <c r="WH1" s="546"/>
      <c r="WI1" s="546"/>
      <c r="WJ1" s="546"/>
      <c r="WK1" s="546"/>
      <c r="WL1" s="556" t="s">
        <v>2839</v>
      </c>
      <c r="WM1" s="546"/>
      <c r="WN1" s="546"/>
      <c r="WO1" s="546"/>
      <c r="WP1" s="546"/>
      <c r="WQ1" s="546"/>
      <c r="WR1" s="546"/>
      <c r="WS1" s="546"/>
      <c r="WT1" s="546"/>
      <c r="WU1" s="546"/>
      <c r="WV1" s="546"/>
      <c r="WW1" s="546"/>
      <c r="WX1" s="546"/>
      <c r="WY1" s="546"/>
      <c r="WZ1" s="546"/>
      <c r="XA1" s="546"/>
      <c r="XB1" s="546"/>
      <c r="XC1" s="546"/>
      <c r="XD1" s="546"/>
      <c r="XE1" s="556" t="s">
        <v>2840</v>
      </c>
      <c r="XF1" s="546"/>
      <c r="XG1" s="546"/>
      <c r="XH1" s="546"/>
      <c r="XI1" s="546"/>
      <c r="XJ1" s="546"/>
      <c r="XK1" s="546"/>
      <c r="XL1" s="546"/>
      <c r="XM1" s="546"/>
      <c r="XN1" s="546"/>
      <c r="XO1" s="546"/>
      <c r="XP1" s="546"/>
      <c r="XQ1" s="546"/>
      <c r="XR1" s="546"/>
      <c r="XS1" s="546"/>
      <c r="XT1" s="546"/>
      <c r="XU1" s="546"/>
      <c r="XV1" s="546"/>
      <c r="XW1" s="546"/>
      <c r="XX1" s="556" t="s">
        <v>2841</v>
      </c>
      <c r="XY1" s="546"/>
      <c r="XZ1" s="546"/>
      <c r="YA1" s="546"/>
      <c r="YB1" s="546"/>
      <c r="YC1" s="546"/>
      <c r="YD1" s="546"/>
      <c r="YE1" s="546"/>
      <c r="YF1" s="546"/>
      <c r="YG1" s="546"/>
      <c r="YH1" s="546"/>
      <c r="YI1" s="546"/>
      <c r="YJ1" s="546"/>
      <c r="YK1" s="546"/>
      <c r="YL1" s="546"/>
      <c r="YM1" s="546"/>
      <c r="YN1" s="546"/>
      <c r="YO1" s="546"/>
      <c r="YP1" s="546"/>
      <c r="YQ1" s="556" t="s">
        <v>2842</v>
      </c>
      <c r="YR1" s="546"/>
      <c r="YS1" s="546"/>
      <c r="YT1" s="546"/>
      <c r="YU1" s="546"/>
      <c r="YV1" s="546"/>
      <c r="YW1" s="546"/>
      <c r="YX1" s="546"/>
      <c r="YY1" s="546"/>
      <c r="YZ1" s="546"/>
      <c r="ZA1" s="546"/>
      <c r="ZB1" s="546"/>
      <c r="ZC1" s="546"/>
      <c r="ZD1" s="546"/>
      <c r="ZE1" s="546"/>
      <c r="ZF1" s="546"/>
      <c r="ZG1" s="546"/>
      <c r="ZH1" s="546"/>
      <c r="ZI1" s="546"/>
      <c r="ZJ1" s="556" t="s">
        <v>2843</v>
      </c>
      <c r="ZK1" s="546"/>
      <c r="ZL1" s="546"/>
      <c r="ZM1" s="546"/>
      <c r="ZN1" s="546"/>
      <c r="ZO1" s="546"/>
      <c r="ZP1" s="546"/>
      <c r="ZQ1" s="546"/>
      <c r="ZR1" s="546"/>
      <c r="ZS1" s="546"/>
      <c r="ZT1" s="546"/>
      <c r="ZU1" s="546"/>
      <c r="ZV1" s="546"/>
      <c r="ZW1" s="546"/>
      <c r="ZX1" s="546"/>
      <c r="ZY1" s="546"/>
      <c r="ZZ1" s="546"/>
      <c r="AAA1" s="546"/>
      <c r="AAB1" s="546"/>
      <c r="AAD1" s="556" t="s">
        <v>2844</v>
      </c>
      <c r="AAE1" s="546"/>
      <c r="AAF1" s="546"/>
      <c r="AAG1" s="546"/>
      <c r="AAH1" s="546"/>
      <c r="AAI1" s="546"/>
      <c r="AAJ1" s="546"/>
      <c r="AAK1" s="546"/>
      <c r="AAL1" s="546"/>
      <c r="AAM1" s="546"/>
      <c r="AAN1" s="546"/>
      <c r="AAO1" s="546"/>
      <c r="AAP1" s="546"/>
      <c r="AAQ1" s="546"/>
      <c r="AAR1" s="546"/>
      <c r="AAS1" s="546"/>
      <c r="AAT1" s="546"/>
      <c r="AAU1" s="546"/>
      <c r="AAV1" s="546"/>
      <c r="AAW1" s="556" t="s">
        <v>2845</v>
      </c>
      <c r="AAX1" s="546"/>
      <c r="AAY1" s="546"/>
      <c r="AAZ1" s="546"/>
      <c r="ABA1" s="546"/>
      <c r="ABB1" s="546"/>
      <c r="ABC1" s="546"/>
      <c r="ABD1" s="546"/>
      <c r="ABE1" s="546"/>
      <c r="ABF1" s="546"/>
      <c r="ABG1" s="546"/>
      <c r="ABH1" s="546"/>
      <c r="ABI1" s="546"/>
      <c r="ABJ1" s="546"/>
      <c r="ABK1" s="546"/>
      <c r="ABL1" s="546"/>
      <c r="ABM1" s="546"/>
      <c r="ABN1" s="546"/>
      <c r="ABO1" s="546"/>
    </row>
    <row r="2" spans="1:743">
      <c r="A2" t="s">
        <v>1</v>
      </c>
      <c r="B2" s="37" t="s">
        <v>2723</v>
      </c>
      <c r="C2" t="s">
        <v>2724</v>
      </c>
      <c r="D2" t="s">
        <v>2725</v>
      </c>
      <c r="E2" t="s">
        <v>2358</v>
      </c>
      <c r="F2" t="s">
        <v>3</v>
      </c>
      <c r="G2" t="s">
        <v>4</v>
      </c>
      <c r="H2" t="s">
        <v>2359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s="62" t="s">
        <v>2726</v>
      </c>
      <c r="R2" s="61" t="s">
        <v>2727</v>
      </c>
      <c r="S2" s="80" t="s">
        <v>2728</v>
      </c>
      <c r="T2" t="s">
        <v>1</v>
      </c>
      <c r="U2" s="37" t="s">
        <v>2723</v>
      </c>
      <c r="V2" t="s">
        <v>2724</v>
      </c>
      <c r="W2" t="s">
        <v>2725</v>
      </c>
      <c r="X2" t="s">
        <v>2358</v>
      </c>
      <c r="Y2" t="s">
        <v>3</v>
      </c>
      <c r="Z2" t="s">
        <v>4</v>
      </c>
      <c r="AA2" t="s">
        <v>2359</v>
      </c>
      <c r="AB2" t="s">
        <v>6</v>
      </c>
      <c r="AC2" t="s">
        <v>7</v>
      </c>
      <c r="AD2" t="s">
        <v>8</v>
      </c>
      <c r="AE2" t="s">
        <v>9</v>
      </c>
      <c r="AF2" t="s">
        <v>10</v>
      </c>
      <c r="AG2" t="s">
        <v>11</v>
      </c>
      <c r="AH2" t="s">
        <v>12</v>
      </c>
      <c r="AI2" t="s">
        <v>13</v>
      </c>
      <c r="AJ2" s="62" t="s">
        <v>2726</v>
      </c>
      <c r="AK2" s="61" t="s">
        <v>2727</v>
      </c>
      <c r="AL2" s="80" t="s">
        <v>2728</v>
      </c>
      <c r="AM2" t="s">
        <v>1</v>
      </c>
      <c r="AN2" s="37" t="s">
        <v>2723</v>
      </c>
      <c r="AO2" t="s">
        <v>2724</v>
      </c>
      <c r="AP2" t="s">
        <v>2725</v>
      </c>
      <c r="AQ2" t="s">
        <v>2358</v>
      </c>
      <c r="AR2" t="s">
        <v>3</v>
      </c>
      <c r="AS2" t="s">
        <v>4</v>
      </c>
      <c r="AT2" t="s">
        <v>2359</v>
      </c>
      <c r="AU2" t="s">
        <v>6</v>
      </c>
      <c r="AV2" t="s">
        <v>7</v>
      </c>
      <c r="AW2" t="s">
        <v>8</v>
      </c>
      <c r="AX2" t="s">
        <v>9</v>
      </c>
      <c r="AY2" t="s">
        <v>10</v>
      </c>
      <c r="AZ2" t="s">
        <v>11</v>
      </c>
      <c r="BA2" t="s">
        <v>12</v>
      </c>
      <c r="BB2" t="s">
        <v>13</v>
      </c>
      <c r="BC2" s="62" t="s">
        <v>2726</v>
      </c>
      <c r="BD2" s="61" t="s">
        <v>2727</v>
      </c>
      <c r="BE2" s="80" t="s">
        <v>2728</v>
      </c>
      <c r="BF2" t="s">
        <v>1</v>
      </c>
      <c r="BG2" s="37" t="s">
        <v>2723</v>
      </c>
      <c r="BH2" t="s">
        <v>2724</v>
      </c>
      <c r="BI2" t="s">
        <v>2725</v>
      </c>
      <c r="BJ2" t="s">
        <v>2358</v>
      </c>
      <c r="BK2" t="s">
        <v>3</v>
      </c>
      <c r="BL2" t="s">
        <v>4</v>
      </c>
      <c r="BM2" t="s">
        <v>2359</v>
      </c>
      <c r="BN2" t="s">
        <v>6</v>
      </c>
      <c r="BO2" t="s">
        <v>7</v>
      </c>
      <c r="BP2" t="s">
        <v>8</v>
      </c>
      <c r="BQ2" t="s">
        <v>9</v>
      </c>
      <c r="BR2" t="s">
        <v>10</v>
      </c>
      <c r="BS2" t="s">
        <v>11</v>
      </c>
      <c r="BT2" t="s">
        <v>12</v>
      </c>
      <c r="BU2" t="s">
        <v>13</v>
      </c>
      <c r="BV2" s="62" t="s">
        <v>2726</v>
      </c>
      <c r="BW2" s="61" t="s">
        <v>2727</v>
      </c>
      <c r="BX2" s="80" t="s">
        <v>2728</v>
      </c>
      <c r="BY2" t="s">
        <v>1</v>
      </c>
      <c r="BZ2" s="37" t="s">
        <v>2723</v>
      </c>
      <c r="CA2" t="s">
        <v>2724</v>
      </c>
      <c r="CB2" t="s">
        <v>2725</v>
      </c>
      <c r="CC2" t="s">
        <v>2358</v>
      </c>
      <c r="CD2" t="s">
        <v>3</v>
      </c>
      <c r="CE2" t="s">
        <v>4</v>
      </c>
      <c r="CF2" t="s">
        <v>2359</v>
      </c>
      <c r="CG2" t="s">
        <v>6</v>
      </c>
      <c r="CH2" t="s">
        <v>7</v>
      </c>
      <c r="CI2" t="s">
        <v>8</v>
      </c>
      <c r="CJ2" t="s">
        <v>9</v>
      </c>
      <c r="CK2" t="s">
        <v>10</v>
      </c>
      <c r="CL2" t="s">
        <v>11</v>
      </c>
      <c r="CM2" t="s">
        <v>12</v>
      </c>
      <c r="CN2" t="s">
        <v>13</v>
      </c>
      <c r="CO2" s="62" t="s">
        <v>2726</v>
      </c>
      <c r="CP2" s="61" t="s">
        <v>2727</v>
      </c>
      <c r="CQ2" s="80" t="s">
        <v>2728</v>
      </c>
      <c r="CR2" t="s">
        <v>1</v>
      </c>
      <c r="CS2" s="37" t="s">
        <v>2723</v>
      </c>
      <c r="CT2" t="s">
        <v>2724</v>
      </c>
      <c r="CU2" t="s">
        <v>2725</v>
      </c>
      <c r="CV2" t="s">
        <v>2358</v>
      </c>
      <c r="CW2" t="s">
        <v>3</v>
      </c>
      <c r="CX2" t="s">
        <v>4</v>
      </c>
      <c r="CY2" t="s">
        <v>2359</v>
      </c>
      <c r="CZ2" t="s">
        <v>6</v>
      </c>
      <c r="DA2" t="s">
        <v>7</v>
      </c>
      <c r="DB2" t="s">
        <v>8</v>
      </c>
      <c r="DC2" t="s">
        <v>9</v>
      </c>
      <c r="DD2" t="s">
        <v>10</v>
      </c>
      <c r="DE2" t="s">
        <v>11</v>
      </c>
      <c r="DF2" t="s">
        <v>12</v>
      </c>
      <c r="DG2" t="s">
        <v>13</v>
      </c>
      <c r="DH2" s="62" t="s">
        <v>2726</v>
      </c>
      <c r="DI2" s="61" t="s">
        <v>2727</v>
      </c>
      <c r="DJ2" s="80" t="s">
        <v>2728</v>
      </c>
      <c r="DK2" t="s">
        <v>1</v>
      </c>
      <c r="DL2" s="37" t="s">
        <v>2723</v>
      </c>
      <c r="DM2" t="s">
        <v>2724</v>
      </c>
      <c r="DN2" t="s">
        <v>2725</v>
      </c>
      <c r="DO2" t="s">
        <v>2358</v>
      </c>
      <c r="DP2" t="s">
        <v>3</v>
      </c>
      <c r="DQ2" t="s">
        <v>4</v>
      </c>
      <c r="DR2" t="s">
        <v>2359</v>
      </c>
      <c r="DS2" t="s">
        <v>6</v>
      </c>
      <c r="DT2" t="s">
        <v>7</v>
      </c>
      <c r="DU2" t="s">
        <v>8</v>
      </c>
      <c r="DV2" t="s">
        <v>9</v>
      </c>
      <c r="DW2" t="s">
        <v>10</v>
      </c>
      <c r="DX2" t="s">
        <v>11</v>
      </c>
      <c r="DY2" t="s">
        <v>12</v>
      </c>
      <c r="DZ2" t="s">
        <v>13</v>
      </c>
      <c r="EA2" s="62" t="s">
        <v>2726</v>
      </c>
      <c r="EB2" s="61" t="s">
        <v>2727</v>
      </c>
      <c r="EC2" s="80" t="s">
        <v>2728</v>
      </c>
      <c r="ED2" t="s">
        <v>1</v>
      </c>
      <c r="EE2" s="37" t="s">
        <v>2723</v>
      </c>
      <c r="EF2" t="s">
        <v>2724</v>
      </c>
      <c r="EG2" t="s">
        <v>2725</v>
      </c>
      <c r="EH2" t="s">
        <v>2358</v>
      </c>
      <c r="EI2" t="s">
        <v>3</v>
      </c>
      <c r="EJ2" t="s">
        <v>4</v>
      </c>
      <c r="EK2" t="s">
        <v>2359</v>
      </c>
      <c r="EL2" t="s">
        <v>6</v>
      </c>
      <c r="EM2" t="s">
        <v>7</v>
      </c>
      <c r="EN2" t="s">
        <v>8</v>
      </c>
      <c r="EO2" t="s">
        <v>9</v>
      </c>
      <c r="EP2" t="s">
        <v>10</v>
      </c>
      <c r="EQ2" t="s">
        <v>11</v>
      </c>
      <c r="ER2" t="s">
        <v>12</v>
      </c>
      <c r="ES2" t="s">
        <v>13</v>
      </c>
      <c r="ET2" s="62" t="s">
        <v>2726</v>
      </c>
      <c r="EU2" s="61" t="s">
        <v>2727</v>
      </c>
      <c r="EV2" s="80" t="s">
        <v>2728</v>
      </c>
      <c r="EW2" t="s">
        <v>1</v>
      </c>
      <c r="EX2" s="37" t="s">
        <v>2723</v>
      </c>
      <c r="EY2" t="s">
        <v>2724</v>
      </c>
      <c r="EZ2" t="s">
        <v>2725</v>
      </c>
      <c r="FA2" t="s">
        <v>2358</v>
      </c>
      <c r="FB2" t="s">
        <v>3</v>
      </c>
      <c r="FC2" t="s">
        <v>4</v>
      </c>
      <c r="FD2" t="s">
        <v>2359</v>
      </c>
      <c r="FE2" t="s">
        <v>6</v>
      </c>
      <c r="FF2" t="s">
        <v>7</v>
      </c>
      <c r="FG2" t="s">
        <v>8</v>
      </c>
      <c r="FH2" t="s">
        <v>9</v>
      </c>
      <c r="FI2" t="s">
        <v>10</v>
      </c>
      <c r="FJ2" t="s">
        <v>11</v>
      </c>
      <c r="FK2" t="s">
        <v>12</v>
      </c>
      <c r="FL2" t="s">
        <v>13</v>
      </c>
      <c r="FM2" s="62" t="s">
        <v>2726</v>
      </c>
      <c r="FN2" s="61" t="s">
        <v>2727</v>
      </c>
      <c r="FO2" s="80" t="s">
        <v>2728</v>
      </c>
      <c r="FP2" t="s">
        <v>1</v>
      </c>
      <c r="FQ2" s="37" t="s">
        <v>2723</v>
      </c>
      <c r="FR2" t="s">
        <v>2724</v>
      </c>
      <c r="FS2" t="s">
        <v>2725</v>
      </c>
      <c r="FT2" t="s">
        <v>2358</v>
      </c>
      <c r="FU2" t="s">
        <v>3</v>
      </c>
      <c r="FV2" t="s">
        <v>4</v>
      </c>
      <c r="FW2" t="s">
        <v>2359</v>
      </c>
      <c r="FX2" t="s">
        <v>6</v>
      </c>
      <c r="FY2" t="s">
        <v>7</v>
      </c>
      <c r="FZ2" t="s">
        <v>8</v>
      </c>
      <c r="GA2" t="s">
        <v>9</v>
      </c>
      <c r="GB2" t="s">
        <v>10</v>
      </c>
      <c r="GC2" t="s">
        <v>11</v>
      </c>
      <c r="GD2" t="s">
        <v>12</v>
      </c>
      <c r="GE2" t="s">
        <v>13</v>
      </c>
      <c r="GF2" s="62" t="s">
        <v>2726</v>
      </c>
      <c r="GG2" s="61" t="s">
        <v>2727</v>
      </c>
      <c r="GH2" s="80" t="s">
        <v>2728</v>
      </c>
      <c r="GI2" t="s">
        <v>1</v>
      </c>
      <c r="GJ2" s="37" t="s">
        <v>2723</v>
      </c>
      <c r="GK2" t="s">
        <v>2724</v>
      </c>
      <c r="GL2" t="s">
        <v>2725</v>
      </c>
      <c r="GM2" t="s">
        <v>2358</v>
      </c>
      <c r="GN2" t="s">
        <v>3</v>
      </c>
      <c r="GO2" t="s">
        <v>4</v>
      </c>
      <c r="GP2" t="s">
        <v>2359</v>
      </c>
      <c r="GQ2" t="s">
        <v>6</v>
      </c>
      <c r="GR2" t="s">
        <v>7</v>
      </c>
      <c r="GS2" t="s">
        <v>8</v>
      </c>
      <c r="GT2" t="s">
        <v>9</v>
      </c>
      <c r="GU2" t="s">
        <v>10</v>
      </c>
      <c r="GV2" t="s">
        <v>11</v>
      </c>
      <c r="GW2" t="s">
        <v>12</v>
      </c>
      <c r="GX2" t="s">
        <v>13</v>
      </c>
      <c r="GY2" s="62" t="s">
        <v>2726</v>
      </c>
      <c r="GZ2" s="61" t="s">
        <v>2727</v>
      </c>
      <c r="HA2" s="80" t="s">
        <v>2728</v>
      </c>
      <c r="HB2" t="s">
        <v>1</v>
      </c>
      <c r="HC2" s="37" t="s">
        <v>2723</v>
      </c>
      <c r="HD2" t="s">
        <v>2724</v>
      </c>
      <c r="HE2" t="s">
        <v>2725</v>
      </c>
      <c r="HF2" t="s">
        <v>2358</v>
      </c>
      <c r="HG2" t="s">
        <v>3</v>
      </c>
      <c r="HH2" t="s">
        <v>4</v>
      </c>
      <c r="HI2" t="s">
        <v>2359</v>
      </c>
      <c r="HJ2" t="s">
        <v>6</v>
      </c>
      <c r="HK2" t="s">
        <v>7</v>
      </c>
      <c r="HL2" t="s">
        <v>8</v>
      </c>
      <c r="HM2" t="s">
        <v>9</v>
      </c>
      <c r="HN2" t="s">
        <v>10</v>
      </c>
      <c r="HO2" t="s">
        <v>11</v>
      </c>
      <c r="HP2" t="s">
        <v>12</v>
      </c>
      <c r="HQ2" t="s">
        <v>13</v>
      </c>
      <c r="HR2" s="62" t="s">
        <v>2726</v>
      </c>
      <c r="HS2" s="61" t="s">
        <v>2727</v>
      </c>
      <c r="HT2" s="80" t="s">
        <v>2728</v>
      </c>
      <c r="HU2" t="s">
        <v>1</v>
      </c>
      <c r="HV2" s="37" t="s">
        <v>2723</v>
      </c>
      <c r="HW2" t="s">
        <v>2724</v>
      </c>
      <c r="HX2" t="s">
        <v>2725</v>
      </c>
      <c r="HY2" t="s">
        <v>2358</v>
      </c>
      <c r="HZ2" t="s">
        <v>3</v>
      </c>
      <c r="IA2" t="s">
        <v>4</v>
      </c>
      <c r="IB2" t="s">
        <v>2359</v>
      </c>
      <c r="IC2" t="s">
        <v>6</v>
      </c>
      <c r="ID2" t="s">
        <v>7</v>
      </c>
      <c r="IE2" t="s">
        <v>8</v>
      </c>
      <c r="IF2" t="s">
        <v>9</v>
      </c>
      <c r="IG2" t="s">
        <v>10</v>
      </c>
      <c r="IH2" t="s">
        <v>11</v>
      </c>
      <c r="II2" t="s">
        <v>12</v>
      </c>
      <c r="IJ2" t="s">
        <v>13</v>
      </c>
      <c r="IK2" s="62" t="s">
        <v>2726</v>
      </c>
      <c r="IL2" s="61" t="s">
        <v>2727</v>
      </c>
      <c r="IM2" s="80" t="s">
        <v>2728</v>
      </c>
      <c r="IN2" t="s">
        <v>1</v>
      </c>
      <c r="IO2" s="37" t="s">
        <v>2723</v>
      </c>
      <c r="IP2" t="s">
        <v>2724</v>
      </c>
      <c r="IQ2" t="s">
        <v>2725</v>
      </c>
      <c r="IR2" t="s">
        <v>2358</v>
      </c>
      <c r="IS2" t="s">
        <v>3</v>
      </c>
      <c r="IT2" t="s">
        <v>4</v>
      </c>
      <c r="IU2" t="s">
        <v>2359</v>
      </c>
      <c r="IV2" t="s">
        <v>6</v>
      </c>
      <c r="IW2" t="s">
        <v>7</v>
      </c>
      <c r="IX2" t="s">
        <v>8</v>
      </c>
      <c r="IY2" t="s">
        <v>9</v>
      </c>
      <c r="IZ2" t="s">
        <v>10</v>
      </c>
      <c r="JA2" t="s">
        <v>11</v>
      </c>
      <c r="JB2" t="s">
        <v>12</v>
      </c>
      <c r="JC2" t="s">
        <v>13</v>
      </c>
      <c r="JD2" s="62" t="s">
        <v>2726</v>
      </c>
      <c r="JE2" s="61" t="s">
        <v>2727</v>
      </c>
      <c r="JF2" s="80" t="s">
        <v>2728</v>
      </c>
      <c r="JG2" t="s">
        <v>1</v>
      </c>
      <c r="JH2" s="37" t="s">
        <v>2723</v>
      </c>
      <c r="JI2" t="s">
        <v>2724</v>
      </c>
      <c r="JJ2" t="s">
        <v>2725</v>
      </c>
      <c r="JK2" t="s">
        <v>2358</v>
      </c>
      <c r="JL2" t="s">
        <v>3</v>
      </c>
      <c r="JM2" t="s">
        <v>4</v>
      </c>
      <c r="JN2" t="s">
        <v>2359</v>
      </c>
      <c r="JO2" t="s">
        <v>6</v>
      </c>
      <c r="JP2" t="s">
        <v>7</v>
      </c>
      <c r="JQ2" t="s">
        <v>8</v>
      </c>
      <c r="JR2" t="s">
        <v>9</v>
      </c>
      <c r="JS2" t="s">
        <v>10</v>
      </c>
      <c r="JT2" t="s">
        <v>11</v>
      </c>
      <c r="JU2" t="s">
        <v>12</v>
      </c>
      <c r="JV2" t="s">
        <v>13</v>
      </c>
      <c r="JW2" s="62" t="s">
        <v>2726</v>
      </c>
      <c r="JX2" s="61" t="s">
        <v>2727</v>
      </c>
      <c r="JY2" s="80" t="s">
        <v>2728</v>
      </c>
      <c r="JZ2" t="s">
        <v>1</v>
      </c>
      <c r="KA2" s="37" t="s">
        <v>2723</v>
      </c>
      <c r="KB2" t="s">
        <v>2724</v>
      </c>
      <c r="KC2" t="s">
        <v>2725</v>
      </c>
      <c r="KD2" t="s">
        <v>2358</v>
      </c>
      <c r="KE2" t="s">
        <v>3</v>
      </c>
      <c r="KF2" t="s">
        <v>4</v>
      </c>
      <c r="KG2" t="s">
        <v>2359</v>
      </c>
      <c r="KH2" t="s">
        <v>6</v>
      </c>
      <c r="KI2" t="s">
        <v>7</v>
      </c>
      <c r="KJ2" t="s">
        <v>8</v>
      </c>
      <c r="KK2" t="s">
        <v>9</v>
      </c>
      <c r="KL2" t="s">
        <v>10</v>
      </c>
      <c r="KM2" t="s">
        <v>11</v>
      </c>
      <c r="KN2" t="s">
        <v>12</v>
      </c>
      <c r="KO2" t="s">
        <v>13</v>
      </c>
      <c r="KP2" s="62" t="s">
        <v>2726</v>
      </c>
      <c r="KQ2" s="61" t="s">
        <v>2727</v>
      </c>
      <c r="KR2" s="80" t="s">
        <v>2728</v>
      </c>
      <c r="KS2" t="s">
        <v>1</v>
      </c>
      <c r="KT2" s="37" t="s">
        <v>2723</v>
      </c>
      <c r="KU2" t="s">
        <v>2724</v>
      </c>
      <c r="KV2" t="s">
        <v>2725</v>
      </c>
      <c r="KW2" t="s">
        <v>2358</v>
      </c>
      <c r="KX2" t="s">
        <v>3</v>
      </c>
      <c r="KY2" t="s">
        <v>4</v>
      </c>
      <c r="KZ2" t="s">
        <v>2359</v>
      </c>
      <c r="LA2" t="s">
        <v>6</v>
      </c>
      <c r="LB2" t="s">
        <v>7</v>
      </c>
      <c r="LC2" t="s">
        <v>8</v>
      </c>
      <c r="LD2" t="s">
        <v>9</v>
      </c>
      <c r="LE2" t="s">
        <v>10</v>
      </c>
      <c r="LF2" t="s">
        <v>11</v>
      </c>
      <c r="LG2" t="s">
        <v>12</v>
      </c>
      <c r="LH2" t="s">
        <v>13</v>
      </c>
      <c r="LI2" s="62" t="s">
        <v>2726</v>
      </c>
      <c r="LJ2" s="61" t="s">
        <v>2727</v>
      </c>
      <c r="LK2" s="80" t="s">
        <v>2728</v>
      </c>
      <c r="LL2" t="s">
        <v>1</v>
      </c>
      <c r="LM2" s="37" t="s">
        <v>2723</v>
      </c>
      <c r="LN2" t="s">
        <v>2724</v>
      </c>
      <c r="LO2" t="s">
        <v>2725</v>
      </c>
      <c r="LP2" t="s">
        <v>2358</v>
      </c>
      <c r="LQ2" t="s">
        <v>3</v>
      </c>
      <c r="LR2" t="s">
        <v>4</v>
      </c>
      <c r="LS2" t="s">
        <v>2359</v>
      </c>
      <c r="LT2" t="s">
        <v>6</v>
      </c>
      <c r="LU2" t="s">
        <v>7</v>
      </c>
      <c r="LV2" t="s">
        <v>8</v>
      </c>
      <c r="LW2" t="s">
        <v>9</v>
      </c>
      <c r="LX2" t="s">
        <v>10</v>
      </c>
      <c r="LY2" t="s">
        <v>11</v>
      </c>
      <c r="LZ2" t="s">
        <v>12</v>
      </c>
      <c r="MA2" t="s">
        <v>13</v>
      </c>
      <c r="MB2" s="62" t="s">
        <v>2726</v>
      </c>
      <c r="MC2" s="61" t="s">
        <v>2727</v>
      </c>
      <c r="MD2" s="80" t="s">
        <v>2728</v>
      </c>
      <c r="ME2" t="s">
        <v>1</v>
      </c>
      <c r="MF2" s="37" t="s">
        <v>2723</v>
      </c>
      <c r="MG2" t="s">
        <v>2724</v>
      </c>
      <c r="MH2" t="s">
        <v>2725</v>
      </c>
      <c r="MI2" t="s">
        <v>2358</v>
      </c>
      <c r="MJ2" t="s">
        <v>3</v>
      </c>
      <c r="MK2" t="s">
        <v>4</v>
      </c>
      <c r="ML2" t="s">
        <v>2359</v>
      </c>
      <c r="MM2" t="s">
        <v>6</v>
      </c>
      <c r="MN2" t="s">
        <v>7</v>
      </c>
      <c r="MO2" t="s">
        <v>8</v>
      </c>
      <c r="MP2" t="s">
        <v>9</v>
      </c>
      <c r="MQ2" t="s">
        <v>10</v>
      </c>
      <c r="MR2" t="s">
        <v>11</v>
      </c>
      <c r="MS2" t="s">
        <v>12</v>
      </c>
      <c r="MT2" t="s">
        <v>13</v>
      </c>
      <c r="MU2" s="62" t="s">
        <v>2726</v>
      </c>
      <c r="MV2" s="61" t="s">
        <v>2727</v>
      </c>
      <c r="MW2" s="80" t="s">
        <v>2728</v>
      </c>
      <c r="MX2" t="s">
        <v>1</v>
      </c>
      <c r="MY2" s="37" t="s">
        <v>2723</v>
      </c>
      <c r="MZ2" t="s">
        <v>2724</v>
      </c>
      <c r="NA2" t="s">
        <v>2725</v>
      </c>
      <c r="NB2" t="s">
        <v>2358</v>
      </c>
      <c r="NC2" t="s">
        <v>3</v>
      </c>
      <c r="ND2" t="s">
        <v>4</v>
      </c>
      <c r="NE2" t="s">
        <v>2359</v>
      </c>
      <c r="NF2" t="s">
        <v>6</v>
      </c>
      <c r="NG2" t="s">
        <v>7</v>
      </c>
      <c r="NH2" t="s">
        <v>8</v>
      </c>
      <c r="NI2" t="s">
        <v>9</v>
      </c>
      <c r="NJ2" t="s">
        <v>10</v>
      </c>
      <c r="NK2" t="s">
        <v>11</v>
      </c>
      <c r="NL2" t="s">
        <v>12</v>
      </c>
      <c r="NM2" t="s">
        <v>13</v>
      </c>
      <c r="NN2" s="62" t="s">
        <v>2726</v>
      </c>
      <c r="NO2" s="61" t="s">
        <v>2727</v>
      </c>
      <c r="NP2" s="80" t="s">
        <v>2728</v>
      </c>
      <c r="NQ2" t="s">
        <v>1</v>
      </c>
      <c r="NR2" s="37" t="s">
        <v>2723</v>
      </c>
      <c r="NS2" t="s">
        <v>2724</v>
      </c>
      <c r="NT2" t="s">
        <v>2725</v>
      </c>
      <c r="NU2" t="s">
        <v>2358</v>
      </c>
      <c r="NV2" t="s">
        <v>3</v>
      </c>
      <c r="NW2" t="s">
        <v>4</v>
      </c>
      <c r="NX2" t="s">
        <v>2359</v>
      </c>
      <c r="NY2" t="s">
        <v>6</v>
      </c>
      <c r="NZ2" t="s">
        <v>7</v>
      </c>
      <c r="OA2" t="s">
        <v>8</v>
      </c>
      <c r="OB2" t="s">
        <v>9</v>
      </c>
      <c r="OC2" t="s">
        <v>10</v>
      </c>
      <c r="OD2" t="s">
        <v>11</v>
      </c>
      <c r="OE2" t="s">
        <v>12</v>
      </c>
      <c r="OF2" t="s">
        <v>13</v>
      </c>
      <c r="OG2" s="62" t="s">
        <v>2726</v>
      </c>
      <c r="OH2" s="61" t="s">
        <v>2727</v>
      </c>
      <c r="OI2" s="80" t="s">
        <v>2728</v>
      </c>
      <c r="OJ2" t="s">
        <v>1</v>
      </c>
      <c r="OK2" s="37" t="s">
        <v>2723</v>
      </c>
      <c r="OL2" t="s">
        <v>2724</v>
      </c>
      <c r="OM2" t="s">
        <v>2725</v>
      </c>
      <c r="ON2" t="s">
        <v>2358</v>
      </c>
      <c r="OO2" t="s">
        <v>3</v>
      </c>
      <c r="OP2" t="s">
        <v>4</v>
      </c>
      <c r="OQ2" t="s">
        <v>2359</v>
      </c>
      <c r="OR2" t="s">
        <v>6</v>
      </c>
      <c r="OS2" t="s">
        <v>7</v>
      </c>
      <c r="OT2" t="s">
        <v>8</v>
      </c>
      <c r="OU2" t="s">
        <v>9</v>
      </c>
      <c r="OV2" t="s">
        <v>10</v>
      </c>
      <c r="OW2" t="s">
        <v>11</v>
      </c>
      <c r="OX2" t="s">
        <v>12</v>
      </c>
      <c r="OY2" t="s">
        <v>13</v>
      </c>
      <c r="OZ2" s="62" t="s">
        <v>2726</v>
      </c>
      <c r="PA2" s="61" t="s">
        <v>2727</v>
      </c>
      <c r="PB2" s="80" t="s">
        <v>2728</v>
      </c>
      <c r="PC2" t="s">
        <v>1</v>
      </c>
      <c r="PD2" s="37" t="s">
        <v>2723</v>
      </c>
      <c r="PE2" t="s">
        <v>2724</v>
      </c>
      <c r="PF2" t="s">
        <v>2725</v>
      </c>
      <c r="PG2" t="s">
        <v>2358</v>
      </c>
      <c r="PH2" t="s">
        <v>3</v>
      </c>
      <c r="PI2" t="s">
        <v>4</v>
      </c>
      <c r="PJ2" t="s">
        <v>2359</v>
      </c>
      <c r="PK2" t="s">
        <v>6</v>
      </c>
      <c r="PL2" t="s">
        <v>7</v>
      </c>
      <c r="PM2" t="s">
        <v>8</v>
      </c>
      <c r="PN2" t="s">
        <v>9</v>
      </c>
      <c r="PO2" t="s">
        <v>10</v>
      </c>
      <c r="PP2" t="s">
        <v>11</v>
      </c>
      <c r="PQ2" t="s">
        <v>12</v>
      </c>
      <c r="PR2" t="s">
        <v>13</v>
      </c>
      <c r="PS2" s="62" t="s">
        <v>2726</v>
      </c>
      <c r="PT2" s="61" t="s">
        <v>2727</v>
      </c>
      <c r="PU2" s="80" t="s">
        <v>2728</v>
      </c>
      <c r="PV2" t="s">
        <v>1</v>
      </c>
      <c r="PW2" s="37" t="s">
        <v>2723</v>
      </c>
      <c r="PX2" t="s">
        <v>2724</v>
      </c>
      <c r="PY2" t="s">
        <v>2725</v>
      </c>
      <c r="PZ2" t="s">
        <v>2358</v>
      </c>
      <c r="QA2" t="s">
        <v>3</v>
      </c>
      <c r="QB2" t="s">
        <v>4</v>
      </c>
      <c r="QC2" t="s">
        <v>2359</v>
      </c>
      <c r="QD2" t="s">
        <v>6</v>
      </c>
      <c r="QE2" t="s">
        <v>7</v>
      </c>
      <c r="QF2" t="s">
        <v>8</v>
      </c>
      <c r="QG2" t="s">
        <v>9</v>
      </c>
      <c r="QH2" t="s">
        <v>10</v>
      </c>
      <c r="QI2" t="s">
        <v>11</v>
      </c>
      <c r="QJ2" t="s">
        <v>12</v>
      </c>
      <c r="QK2" t="s">
        <v>13</v>
      </c>
      <c r="QL2" s="62" t="s">
        <v>2726</v>
      </c>
      <c r="QM2" s="61" t="s">
        <v>2727</v>
      </c>
      <c r="QN2" s="80" t="s">
        <v>2728</v>
      </c>
      <c r="QO2" t="s">
        <v>1</v>
      </c>
      <c r="QP2" s="37" t="s">
        <v>2723</v>
      </c>
      <c r="QQ2" t="s">
        <v>2724</v>
      </c>
      <c r="QR2" t="s">
        <v>2725</v>
      </c>
      <c r="QS2" t="s">
        <v>2358</v>
      </c>
      <c r="QT2" t="s">
        <v>3</v>
      </c>
      <c r="QU2" t="s">
        <v>4</v>
      </c>
      <c r="QV2" t="s">
        <v>2359</v>
      </c>
      <c r="QW2" t="s">
        <v>6</v>
      </c>
      <c r="QX2" t="s">
        <v>7</v>
      </c>
      <c r="QY2" t="s">
        <v>8</v>
      </c>
      <c r="QZ2" t="s">
        <v>9</v>
      </c>
      <c r="RA2" t="s">
        <v>10</v>
      </c>
      <c r="RB2" t="s">
        <v>11</v>
      </c>
      <c r="RC2" t="s">
        <v>12</v>
      </c>
      <c r="RD2" t="s">
        <v>13</v>
      </c>
      <c r="RE2" s="62" t="s">
        <v>2726</v>
      </c>
      <c r="RF2" s="61" t="s">
        <v>2727</v>
      </c>
      <c r="RG2" s="80" t="s">
        <v>2728</v>
      </c>
      <c r="RH2" t="s">
        <v>1</v>
      </c>
      <c r="RI2" s="37" t="s">
        <v>2723</v>
      </c>
      <c r="RJ2" t="s">
        <v>2724</v>
      </c>
      <c r="RK2" t="s">
        <v>2725</v>
      </c>
      <c r="RL2" t="s">
        <v>2358</v>
      </c>
      <c r="RM2" t="s">
        <v>3</v>
      </c>
      <c r="RN2" t="s">
        <v>4</v>
      </c>
      <c r="RO2" t="s">
        <v>2359</v>
      </c>
      <c r="RP2" t="s">
        <v>6</v>
      </c>
      <c r="RQ2" t="s">
        <v>7</v>
      </c>
      <c r="RR2" t="s">
        <v>8</v>
      </c>
      <c r="RS2" t="s">
        <v>9</v>
      </c>
      <c r="RT2" t="s">
        <v>10</v>
      </c>
      <c r="RU2" t="s">
        <v>11</v>
      </c>
      <c r="RV2" t="s">
        <v>12</v>
      </c>
      <c r="RW2" t="s">
        <v>13</v>
      </c>
      <c r="RX2" s="62" t="s">
        <v>2726</v>
      </c>
      <c r="RY2" s="61" t="s">
        <v>2727</v>
      </c>
      <c r="RZ2" s="80" t="s">
        <v>2728</v>
      </c>
      <c r="SA2" t="s">
        <v>1</v>
      </c>
      <c r="SB2" s="37" t="s">
        <v>2723</v>
      </c>
      <c r="SC2" t="s">
        <v>2724</v>
      </c>
      <c r="SD2" t="s">
        <v>2725</v>
      </c>
      <c r="SE2" t="s">
        <v>2358</v>
      </c>
      <c r="SF2" t="s">
        <v>3</v>
      </c>
      <c r="SG2" t="s">
        <v>4</v>
      </c>
      <c r="SH2" t="s">
        <v>2359</v>
      </c>
      <c r="SI2" t="s">
        <v>6</v>
      </c>
      <c r="SJ2" t="s">
        <v>7</v>
      </c>
      <c r="SK2" t="s">
        <v>8</v>
      </c>
      <c r="SL2" t="s">
        <v>9</v>
      </c>
      <c r="SM2" t="s">
        <v>10</v>
      </c>
      <c r="SN2" t="s">
        <v>11</v>
      </c>
      <c r="SO2" t="s">
        <v>12</v>
      </c>
      <c r="SP2" t="s">
        <v>13</v>
      </c>
      <c r="SQ2" s="62" t="s">
        <v>2726</v>
      </c>
      <c r="SR2" s="61" t="s">
        <v>2727</v>
      </c>
      <c r="SS2" s="80" t="s">
        <v>2728</v>
      </c>
      <c r="ST2" t="s">
        <v>2846</v>
      </c>
      <c r="SU2" t="s">
        <v>1</v>
      </c>
      <c r="SV2" s="37" t="s">
        <v>2723</v>
      </c>
      <c r="SW2" t="s">
        <v>2724</v>
      </c>
      <c r="SX2" t="s">
        <v>2725</v>
      </c>
      <c r="SY2" t="s">
        <v>2358</v>
      </c>
      <c r="SZ2" t="s">
        <v>3</v>
      </c>
      <c r="TA2" t="s">
        <v>4</v>
      </c>
      <c r="TB2" t="s">
        <v>2359</v>
      </c>
      <c r="TC2" t="s">
        <v>6</v>
      </c>
      <c r="TD2" t="s">
        <v>7</v>
      </c>
      <c r="TE2" t="s">
        <v>8</v>
      </c>
      <c r="TF2" t="s">
        <v>9</v>
      </c>
      <c r="TG2" t="s">
        <v>10</v>
      </c>
      <c r="TH2" t="s">
        <v>11</v>
      </c>
      <c r="TI2" t="s">
        <v>12</v>
      </c>
      <c r="TJ2" t="s">
        <v>13</v>
      </c>
      <c r="TK2" s="62" t="s">
        <v>2726</v>
      </c>
      <c r="TL2" s="61" t="s">
        <v>2727</v>
      </c>
      <c r="TM2" s="80" t="s">
        <v>2728</v>
      </c>
      <c r="TN2" t="s">
        <v>1</v>
      </c>
      <c r="TO2" s="37" t="s">
        <v>2723</v>
      </c>
      <c r="TP2" t="s">
        <v>2724</v>
      </c>
      <c r="TQ2" t="s">
        <v>2725</v>
      </c>
      <c r="TR2" t="s">
        <v>2358</v>
      </c>
      <c r="TS2" t="s">
        <v>3</v>
      </c>
      <c r="TT2" t="s">
        <v>4</v>
      </c>
      <c r="TU2" t="s">
        <v>2359</v>
      </c>
      <c r="TV2" t="s">
        <v>6</v>
      </c>
      <c r="TW2" t="s">
        <v>7</v>
      </c>
      <c r="TX2" t="s">
        <v>8</v>
      </c>
      <c r="TY2" t="s">
        <v>9</v>
      </c>
      <c r="TZ2" t="s">
        <v>10</v>
      </c>
      <c r="UA2" t="s">
        <v>11</v>
      </c>
      <c r="UB2" t="s">
        <v>12</v>
      </c>
      <c r="UC2" t="s">
        <v>13</v>
      </c>
      <c r="UD2" s="62" t="s">
        <v>2726</v>
      </c>
      <c r="UE2" s="61" t="s">
        <v>2727</v>
      </c>
      <c r="UF2" s="80" t="s">
        <v>2728</v>
      </c>
      <c r="UG2" t="s">
        <v>1</v>
      </c>
      <c r="UH2" s="37" t="s">
        <v>2723</v>
      </c>
      <c r="UI2" t="s">
        <v>2724</v>
      </c>
      <c r="UJ2" t="s">
        <v>2725</v>
      </c>
      <c r="UK2" t="s">
        <v>2358</v>
      </c>
      <c r="UL2" t="s">
        <v>3</v>
      </c>
      <c r="UM2" t="s">
        <v>4</v>
      </c>
      <c r="UN2" t="s">
        <v>2359</v>
      </c>
      <c r="UO2" t="s">
        <v>6</v>
      </c>
      <c r="UP2" t="s">
        <v>7</v>
      </c>
      <c r="UQ2" t="s">
        <v>8</v>
      </c>
      <c r="UR2" t="s">
        <v>9</v>
      </c>
      <c r="US2" t="s">
        <v>10</v>
      </c>
      <c r="UT2" t="s">
        <v>11</v>
      </c>
      <c r="UU2" t="s">
        <v>12</v>
      </c>
      <c r="UV2" t="s">
        <v>13</v>
      </c>
      <c r="UW2" s="62" t="s">
        <v>2726</v>
      </c>
      <c r="UX2" s="61" t="s">
        <v>2727</v>
      </c>
      <c r="UY2" s="80" t="s">
        <v>2728</v>
      </c>
      <c r="UZ2" t="s">
        <v>1</v>
      </c>
      <c r="VA2" s="37" t="s">
        <v>2723</v>
      </c>
      <c r="VB2" t="s">
        <v>2724</v>
      </c>
      <c r="VC2" t="s">
        <v>2725</v>
      </c>
      <c r="VD2" t="s">
        <v>2358</v>
      </c>
      <c r="VE2" t="s">
        <v>3</v>
      </c>
      <c r="VF2" t="s">
        <v>4</v>
      </c>
      <c r="VG2" t="s">
        <v>2359</v>
      </c>
      <c r="VH2" t="s">
        <v>6</v>
      </c>
      <c r="VI2" t="s">
        <v>7</v>
      </c>
      <c r="VJ2" t="s">
        <v>8</v>
      </c>
      <c r="VK2" t="s">
        <v>9</v>
      </c>
      <c r="VL2" t="s">
        <v>10</v>
      </c>
      <c r="VM2" t="s">
        <v>11</v>
      </c>
      <c r="VN2" t="s">
        <v>12</v>
      </c>
      <c r="VO2" t="s">
        <v>13</v>
      </c>
      <c r="VP2" s="62" t="s">
        <v>2726</v>
      </c>
      <c r="VQ2" s="61" t="s">
        <v>2727</v>
      </c>
      <c r="VR2" s="80" t="s">
        <v>2728</v>
      </c>
      <c r="VS2" t="s">
        <v>1</v>
      </c>
      <c r="VT2" s="37" t="s">
        <v>2723</v>
      </c>
      <c r="VU2" t="s">
        <v>2724</v>
      </c>
      <c r="VV2" t="s">
        <v>2725</v>
      </c>
      <c r="VW2" t="s">
        <v>2358</v>
      </c>
      <c r="VX2" t="s">
        <v>3</v>
      </c>
      <c r="VY2" t="s">
        <v>4</v>
      </c>
      <c r="VZ2" t="s">
        <v>2359</v>
      </c>
      <c r="WA2" t="s">
        <v>6</v>
      </c>
      <c r="WB2" t="s">
        <v>7</v>
      </c>
      <c r="WC2" t="s">
        <v>8</v>
      </c>
      <c r="WD2" t="s">
        <v>9</v>
      </c>
      <c r="WE2" t="s">
        <v>10</v>
      </c>
      <c r="WF2" t="s">
        <v>11</v>
      </c>
      <c r="WG2" t="s">
        <v>12</v>
      </c>
      <c r="WH2" t="s">
        <v>13</v>
      </c>
      <c r="WI2" s="62" t="s">
        <v>2726</v>
      </c>
      <c r="WJ2" s="61" t="s">
        <v>2727</v>
      </c>
      <c r="WK2" s="80" t="s">
        <v>2728</v>
      </c>
      <c r="WL2" t="s">
        <v>1</v>
      </c>
      <c r="WM2" s="37" t="s">
        <v>2723</v>
      </c>
      <c r="WN2" t="s">
        <v>2724</v>
      </c>
      <c r="WO2" t="s">
        <v>2725</v>
      </c>
      <c r="WP2" t="s">
        <v>2358</v>
      </c>
      <c r="WQ2" t="s">
        <v>3</v>
      </c>
      <c r="WR2" t="s">
        <v>4</v>
      </c>
      <c r="WS2" t="s">
        <v>2359</v>
      </c>
      <c r="WT2" t="s">
        <v>6</v>
      </c>
      <c r="WU2" t="s">
        <v>7</v>
      </c>
      <c r="WV2" t="s">
        <v>8</v>
      </c>
      <c r="WW2" t="s">
        <v>9</v>
      </c>
      <c r="WX2" t="s">
        <v>10</v>
      </c>
      <c r="WY2" t="s">
        <v>11</v>
      </c>
      <c r="WZ2" t="s">
        <v>12</v>
      </c>
      <c r="XA2" t="s">
        <v>13</v>
      </c>
      <c r="XB2" s="62" t="s">
        <v>2726</v>
      </c>
      <c r="XC2" s="61" t="s">
        <v>2727</v>
      </c>
      <c r="XD2" s="80" t="s">
        <v>2728</v>
      </c>
      <c r="XE2" t="s">
        <v>1</v>
      </c>
      <c r="XF2" s="37" t="s">
        <v>2723</v>
      </c>
      <c r="XG2" t="s">
        <v>2724</v>
      </c>
      <c r="XH2" t="s">
        <v>2725</v>
      </c>
      <c r="XI2" t="s">
        <v>2358</v>
      </c>
      <c r="XJ2" t="s">
        <v>3</v>
      </c>
      <c r="XK2" t="s">
        <v>4</v>
      </c>
      <c r="XL2" t="s">
        <v>2359</v>
      </c>
      <c r="XM2" t="s">
        <v>6</v>
      </c>
      <c r="XN2" t="s">
        <v>7</v>
      </c>
      <c r="XO2" t="s">
        <v>8</v>
      </c>
      <c r="XP2" t="s">
        <v>9</v>
      </c>
      <c r="XQ2" t="s">
        <v>10</v>
      </c>
      <c r="XR2" t="s">
        <v>11</v>
      </c>
      <c r="XS2" t="s">
        <v>12</v>
      </c>
      <c r="XT2" t="s">
        <v>13</v>
      </c>
      <c r="XU2" s="62" t="s">
        <v>2726</v>
      </c>
      <c r="XV2" s="61" t="s">
        <v>2727</v>
      </c>
      <c r="XW2" s="80" t="s">
        <v>2728</v>
      </c>
      <c r="XX2" t="s">
        <v>1</v>
      </c>
      <c r="XY2" s="37" t="s">
        <v>2723</v>
      </c>
      <c r="XZ2" t="s">
        <v>2724</v>
      </c>
      <c r="YA2" t="s">
        <v>2725</v>
      </c>
      <c r="YB2" t="s">
        <v>2358</v>
      </c>
      <c r="YC2" t="s">
        <v>3</v>
      </c>
      <c r="YD2" t="s">
        <v>4</v>
      </c>
      <c r="YE2" t="s">
        <v>2359</v>
      </c>
      <c r="YF2" t="s">
        <v>6</v>
      </c>
      <c r="YG2" t="s">
        <v>7</v>
      </c>
      <c r="YH2" t="s">
        <v>8</v>
      </c>
      <c r="YI2" t="s">
        <v>9</v>
      </c>
      <c r="YJ2" t="s">
        <v>10</v>
      </c>
      <c r="YK2" t="s">
        <v>11</v>
      </c>
      <c r="YL2" t="s">
        <v>12</v>
      </c>
      <c r="YM2" t="s">
        <v>13</v>
      </c>
      <c r="YN2" s="62" t="s">
        <v>2726</v>
      </c>
      <c r="YO2" s="61" t="s">
        <v>2727</v>
      </c>
      <c r="YP2" s="80" t="s">
        <v>2728</v>
      </c>
      <c r="YQ2" t="s">
        <v>1</v>
      </c>
      <c r="YR2" s="37" t="s">
        <v>2723</v>
      </c>
      <c r="YS2" t="s">
        <v>2724</v>
      </c>
      <c r="YT2" t="s">
        <v>2725</v>
      </c>
      <c r="YU2" t="s">
        <v>2358</v>
      </c>
      <c r="YV2" t="s">
        <v>3</v>
      </c>
      <c r="YW2" t="s">
        <v>4</v>
      </c>
      <c r="YX2" t="s">
        <v>2359</v>
      </c>
      <c r="YY2" t="s">
        <v>6</v>
      </c>
      <c r="YZ2" t="s">
        <v>7</v>
      </c>
      <c r="ZA2" t="s">
        <v>8</v>
      </c>
      <c r="ZB2" t="s">
        <v>9</v>
      </c>
      <c r="ZC2" t="s">
        <v>10</v>
      </c>
      <c r="ZD2" t="s">
        <v>11</v>
      </c>
      <c r="ZE2" t="s">
        <v>12</v>
      </c>
      <c r="ZF2" t="s">
        <v>13</v>
      </c>
      <c r="ZG2" s="62" t="s">
        <v>2726</v>
      </c>
      <c r="ZH2" s="61" t="s">
        <v>2727</v>
      </c>
      <c r="ZI2" s="80" t="s">
        <v>2728</v>
      </c>
      <c r="ZJ2" t="s">
        <v>1</v>
      </c>
      <c r="ZK2" s="37" t="s">
        <v>2723</v>
      </c>
      <c r="ZL2" t="s">
        <v>2724</v>
      </c>
      <c r="ZM2" t="s">
        <v>2725</v>
      </c>
      <c r="ZN2" t="s">
        <v>2358</v>
      </c>
      <c r="ZO2" t="s">
        <v>3</v>
      </c>
      <c r="ZP2" t="s">
        <v>4</v>
      </c>
      <c r="ZQ2" t="s">
        <v>2359</v>
      </c>
      <c r="ZR2" t="s">
        <v>6</v>
      </c>
      <c r="ZS2" t="s">
        <v>7</v>
      </c>
      <c r="ZT2" t="s">
        <v>8</v>
      </c>
      <c r="ZU2" t="s">
        <v>9</v>
      </c>
      <c r="ZV2" t="s">
        <v>10</v>
      </c>
      <c r="ZW2" t="s">
        <v>11</v>
      </c>
      <c r="ZX2" t="s">
        <v>12</v>
      </c>
      <c r="ZY2" t="s">
        <v>13</v>
      </c>
      <c r="ZZ2" s="62" t="s">
        <v>2726</v>
      </c>
      <c r="AAA2" s="61" t="s">
        <v>2727</v>
      </c>
      <c r="AAB2" s="80" t="s">
        <v>2728</v>
      </c>
      <c r="AAC2" t="s">
        <v>2683</v>
      </c>
      <c r="AAD2" t="s">
        <v>1</v>
      </c>
      <c r="AAE2" s="37" t="s">
        <v>2723</v>
      </c>
      <c r="AAF2" t="s">
        <v>2724</v>
      </c>
      <c r="AAG2" t="s">
        <v>2725</v>
      </c>
      <c r="AAH2" t="s">
        <v>2358</v>
      </c>
      <c r="AAI2" t="s">
        <v>3</v>
      </c>
      <c r="AAJ2" t="s">
        <v>4</v>
      </c>
      <c r="AAK2" t="s">
        <v>2359</v>
      </c>
      <c r="AAL2" t="s">
        <v>6</v>
      </c>
      <c r="AAM2" t="s">
        <v>7</v>
      </c>
      <c r="AAN2" t="s">
        <v>8</v>
      </c>
      <c r="AAO2" t="s">
        <v>9</v>
      </c>
      <c r="AAP2" t="s">
        <v>10</v>
      </c>
      <c r="AAQ2" t="s">
        <v>11</v>
      </c>
      <c r="AAR2" t="s">
        <v>12</v>
      </c>
      <c r="AAS2" t="s">
        <v>13</v>
      </c>
      <c r="AAT2" s="62" t="s">
        <v>2726</v>
      </c>
      <c r="AAU2" s="61" t="s">
        <v>2727</v>
      </c>
      <c r="AAV2" s="80" t="s">
        <v>2728</v>
      </c>
      <c r="AAW2" t="s">
        <v>1</v>
      </c>
      <c r="AAX2" s="37" t="s">
        <v>2723</v>
      </c>
      <c r="AAY2" t="s">
        <v>2724</v>
      </c>
      <c r="AAZ2" t="s">
        <v>2725</v>
      </c>
      <c r="ABA2" t="s">
        <v>2358</v>
      </c>
      <c r="ABB2" t="s">
        <v>3</v>
      </c>
      <c r="ABC2" t="s">
        <v>4</v>
      </c>
      <c r="ABD2" t="s">
        <v>2359</v>
      </c>
      <c r="ABE2" t="s">
        <v>6</v>
      </c>
      <c r="ABF2" t="s">
        <v>7</v>
      </c>
      <c r="ABG2" t="s">
        <v>8</v>
      </c>
      <c r="ABH2" t="s">
        <v>9</v>
      </c>
      <c r="ABI2" t="s">
        <v>10</v>
      </c>
      <c r="ABJ2" t="s">
        <v>11</v>
      </c>
      <c r="ABK2" t="s">
        <v>12</v>
      </c>
      <c r="ABL2" t="s">
        <v>13</v>
      </c>
      <c r="ABM2" s="62" t="s">
        <v>2726</v>
      </c>
      <c r="ABN2" s="61" t="s">
        <v>2727</v>
      </c>
      <c r="ABO2" s="80" t="s">
        <v>2728</v>
      </c>
    </row>
    <row r="3" spans="1:743">
      <c r="A3" t="s">
        <v>2362</v>
      </c>
      <c r="B3" s="37" t="s">
        <v>2736</v>
      </c>
      <c r="C3" t="s">
        <v>2690</v>
      </c>
      <c r="D3">
        <v>8</v>
      </c>
      <c r="E3" s="1">
        <v>0.24710648148148148</v>
      </c>
      <c r="F3" s="1">
        <v>0.1884837962962963</v>
      </c>
      <c r="G3" s="1">
        <v>6.9791666666666674E-3</v>
      </c>
      <c r="H3" s="1">
        <v>5.1631944444444446E-2</v>
      </c>
      <c r="I3">
        <v>39</v>
      </c>
      <c r="J3">
        <v>526</v>
      </c>
      <c r="K3">
        <v>523</v>
      </c>
      <c r="L3">
        <v>6</v>
      </c>
      <c r="M3">
        <v>0</v>
      </c>
      <c r="N3">
        <v>0</v>
      </c>
      <c r="O3">
        <v>0</v>
      </c>
      <c r="P3">
        <v>98.87</v>
      </c>
      <c r="Q3">
        <f t="shared" ref="Q3:Q17" si="0">J3-L3</f>
        <v>520</v>
      </c>
      <c r="R3">
        <v>524</v>
      </c>
      <c r="S3" s="12">
        <f t="shared" ref="S3:S17" si="1">Q3/R3*100</f>
        <v>99.236641221374043</v>
      </c>
      <c r="T3" t="s">
        <v>2362</v>
      </c>
      <c r="U3" s="37" t="s">
        <v>2736</v>
      </c>
      <c r="V3" t="s">
        <v>2690</v>
      </c>
      <c r="W3">
        <v>8</v>
      </c>
      <c r="X3" s="1">
        <v>0.30787037037037041</v>
      </c>
      <c r="Y3" s="1">
        <v>0.21229166666666666</v>
      </c>
      <c r="Z3" s="1">
        <v>4.7164351851851853E-2</v>
      </c>
      <c r="AA3" s="1">
        <v>4.8402777777777774E-2</v>
      </c>
      <c r="AB3">
        <v>35</v>
      </c>
      <c r="AC3">
        <v>551</v>
      </c>
      <c r="AD3">
        <v>539</v>
      </c>
      <c r="AE3">
        <v>13</v>
      </c>
      <c r="AF3">
        <v>0</v>
      </c>
      <c r="AG3">
        <v>0</v>
      </c>
      <c r="AH3">
        <v>0</v>
      </c>
      <c r="AI3">
        <v>97.64</v>
      </c>
      <c r="AJ3">
        <f>AC3-AE3</f>
        <v>538</v>
      </c>
      <c r="AK3">
        <v>524</v>
      </c>
      <c r="AL3" s="12">
        <f t="shared" ref="AL3:AL17" si="2">AJ3/AK3*100</f>
        <v>102.67175572519085</v>
      </c>
      <c r="AM3" t="s">
        <v>2362</v>
      </c>
      <c r="AN3" s="37" t="s">
        <v>2736</v>
      </c>
      <c r="AO3" t="s">
        <v>2690</v>
      </c>
      <c r="AP3">
        <v>8</v>
      </c>
      <c r="AQ3" s="1">
        <v>0.29009259259259262</v>
      </c>
      <c r="AR3" s="1">
        <v>0.19899305555555555</v>
      </c>
      <c r="AS3" s="1">
        <v>5.0231481481481481E-3</v>
      </c>
      <c r="AT3" s="1">
        <v>8.6064814814814816E-2</v>
      </c>
      <c r="AU3">
        <v>36</v>
      </c>
      <c r="AV3">
        <v>534</v>
      </c>
      <c r="AW3">
        <v>530</v>
      </c>
      <c r="AX3">
        <v>6</v>
      </c>
      <c r="AY3">
        <v>0</v>
      </c>
      <c r="AZ3">
        <v>0</v>
      </c>
      <c r="BA3">
        <v>0</v>
      </c>
      <c r="BB3">
        <v>98.88</v>
      </c>
      <c r="BC3">
        <f>AV3-AX3</f>
        <v>528</v>
      </c>
      <c r="BD3">
        <v>524</v>
      </c>
      <c r="BE3" s="12">
        <f t="shared" ref="BE3:BE17" si="3">BC3/BD3*100</f>
        <v>100.76335877862594</v>
      </c>
      <c r="BF3" t="s">
        <v>2362</v>
      </c>
      <c r="BG3" s="37" t="s">
        <v>2736</v>
      </c>
      <c r="BH3" t="s">
        <v>2690</v>
      </c>
      <c r="BI3">
        <v>8</v>
      </c>
      <c r="BJ3" s="1">
        <v>0</v>
      </c>
      <c r="BK3" s="1">
        <v>0</v>
      </c>
      <c r="BL3" s="1">
        <v>0</v>
      </c>
      <c r="BM3" s="1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W3">
        <v>524</v>
      </c>
      <c r="BX3" s="12">
        <f t="shared" ref="BX3:BX17" si="4">BV3/BW3*100</f>
        <v>0</v>
      </c>
      <c r="BY3" t="s">
        <v>2362</v>
      </c>
      <c r="BZ3" s="37" t="s">
        <v>2736</v>
      </c>
      <c r="CA3" t="s">
        <v>2690</v>
      </c>
      <c r="CB3">
        <v>8</v>
      </c>
      <c r="CC3" s="1">
        <v>0.84508101851851858</v>
      </c>
      <c r="CD3" s="1">
        <v>0.59978009259259257</v>
      </c>
      <c r="CE3" s="1">
        <v>5.917824074074074E-2</v>
      </c>
      <c r="CF3" s="1">
        <v>0.18611111111111112</v>
      </c>
      <c r="CG3">
        <v>110</v>
      </c>
      <c r="CH3">
        <v>1611</v>
      </c>
      <c r="CI3">
        <v>1592</v>
      </c>
      <c r="CJ3">
        <v>25</v>
      </c>
      <c r="CK3">
        <v>0</v>
      </c>
      <c r="CL3">
        <v>0</v>
      </c>
      <c r="CM3">
        <v>0</v>
      </c>
      <c r="CN3">
        <v>98.45</v>
      </c>
      <c r="CO3">
        <f>CH3-CJ3</f>
        <v>1586</v>
      </c>
      <c r="CP3">
        <f>SUM(R3,AK3,BD3)</f>
        <v>1572</v>
      </c>
      <c r="CQ3" s="12">
        <f t="shared" ref="CQ3:CQ17" si="5">CO3/CP3*100</f>
        <v>100.89058524173029</v>
      </c>
      <c r="CR3" t="s">
        <v>2362</v>
      </c>
      <c r="CS3" s="37" t="s">
        <v>2736</v>
      </c>
      <c r="CT3" t="s">
        <v>2690</v>
      </c>
      <c r="CU3">
        <v>8</v>
      </c>
      <c r="CV3" s="1">
        <v>0</v>
      </c>
      <c r="CW3" s="1">
        <v>0</v>
      </c>
      <c r="CX3" s="1">
        <v>0</v>
      </c>
      <c r="CY3" s="1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J3" s="12" t="e">
        <f t="shared" ref="DJ3:DJ17" si="6">DH3/DI3*100</f>
        <v>#DIV/0!</v>
      </c>
      <c r="DK3" t="s">
        <v>2362</v>
      </c>
      <c r="DL3" s="37" t="s">
        <v>2736</v>
      </c>
      <c r="DM3" t="s">
        <v>2690</v>
      </c>
      <c r="DN3">
        <v>8</v>
      </c>
      <c r="DO3" s="1">
        <v>0</v>
      </c>
      <c r="DP3" s="1">
        <v>0</v>
      </c>
      <c r="DQ3" s="1">
        <v>0</v>
      </c>
      <c r="DR3" s="1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C3" s="12" t="e">
        <f t="shared" ref="EC3:EC17" si="7">EA3/EB3*100</f>
        <v>#DIV/0!</v>
      </c>
      <c r="ED3" t="s">
        <v>2362</v>
      </c>
      <c r="EE3" s="37" t="s">
        <v>2736</v>
      </c>
      <c r="EF3" t="s">
        <v>2690</v>
      </c>
      <c r="EG3">
        <v>8</v>
      </c>
      <c r="EH3" s="1">
        <v>0</v>
      </c>
      <c r="EI3" s="1">
        <v>0</v>
      </c>
      <c r="EJ3" s="1">
        <v>0</v>
      </c>
      <c r="EK3" s="1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V3" s="12" t="e">
        <f t="shared" ref="EV3:EV17" si="8">ET3/EU3*100</f>
        <v>#DIV/0!</v>
      </c>
      <c r="EW3" t="s">
        <v>2362</v>
      </c>
      <c r="EX3" s="37" t="s">
        <v>2736</v>
      </c>
      <c r="EY3" t="s">
        <v>2690</v>
      </c>
      <c r="EZ3">
        <v>8</v>
      </c>
      <c r="FA3" s="1">
        <v>0.29009259259259262</v>
      </c>
      <c r="FB3" s="1">
        <v>0.19899305555555555</v>
      </c>
      <c r="FC3" s="1">
        <v>5.0231481481481481E-3</v>
      </c>
      <c r="FD3" s="1">
        <v>8.6064814814814816E-2</v>
      </c>
      <c r="FE3">
        <v>36</v>
      </c>
      <c r="FF3">
        <v>534</v>
      </c>
      <c r="FG3">
        <v>530</v>
      </c>
      <c r="FH3">
        <v>6</v>
      </c>
      <c r="FI3">
        <v>0</v>
      </c>
      <c r="FJ3">
        <v>0</v>
      </c>
      <c r="FK3">
        <v>0</v>
      </c>
      <c r="FL3">
        <v>98.88</v>
      </c>
      <c r="FM3">
        <f>FF3-FH3</f>
        <v>528</v>
      </c>
      <c r="FN3">
        <v>524</v>
      </c>
      <c r="FO3" s="12">
        <f t="shared" ref="FO3:FO17" si="9">FM3/FN3*100</f>
        <v>100.76335877862594</v>
      </c>
      <c r="FP3" t="s">
        <v>2362</v>
      </c>
      <c r="FQ3" s="37" t="s">
        <v>2736</v>
      </c>
      <c r="FR3" t="s">
        <v>2690</v>
      </c>
      <c r="FS3">
        <v>8</v>
      </c>
      <c r="FT3" s="1">
        <v>0.84508101851851858</v>
      </c>
      <c r="FU3" s="1">
        <v>0.59978009259259257</v>
      </c>
      <c r="FV3" s="1">
        <v>5.917824074074074E-2</v>
      </c>
      <c r="FW3" s="1">
        <v>0.18611111111111112</v>
      </c>
      <c r="FX3">
        <v>110</v>
      </c>
      <c r="FY3">
        <v>1611</v>
      </c>
      <c r="FZ3">
        <v>1592</v>
      </c>
      <c r="GA3">
        <v>25</v>
      </c>
      <c r="GB3">
        <v>0</v>
      </c>
      <c r="GC3">
        <v>0</v>
      </c>
      <c r="GD3">
        <v>0</v>
      </c>
      <c r="GE3">
        <v>98.45</v>
      </c>
      <c r="GF3">
        <f>FY3-GA3</f>
        <v>1586</v>
      </c>
      <c r="GG3">
        <f>SUM(R3,AK3,BD3)</f>
        <v>1572</v>
      </c>
      <c r="GH3" s="12">
        <f t="shared" ref="GH3:GH17" si="10">GF3/GG3*100</f>
        <v>100.89058524173029</v>
      </c>
      <c r="GI3" t="s">
        <v>2362</v>
      </c>
      <c r="GJ3" s="37" t="s">
        <v>2736</v>
      </c>
      <c r="GK3" t="s">
        <v>2690</v>
      </c>
      <c r="GL3">
        <v>8</v>
      </c>
      <c r="GM3" s="1">
        <v>0.21570601851851853</v>
      </c>
      <c r="GN3" s="1">
        <v>0.18278935185185186</v>
      </c>
      <c r="GO3" s="1">
        <v>5.0694444444444441E-3</v>
      </c>
      <c r="GP3" s="1">
        <v>2.7835648148148151E-2</v>
      </c>
      <c r="GQ3">
        <v>51</v>
      </c>
      <c r="GR3">
        <v>482</v>
      </c>
      <c r="GS3">
        <v>481</v>
      </c>
      <c r="GT3">
        <v>1</v>
      </c>
      <c r="GU3">
        <v>0</v>
      </c>
      <c r="GV3">
        <v>0</v>
      </c>
      <c r="GW3">
        <v>0</v>
      </c>
      <c r="GX3">
        <v>99.79</v>
      </c>
      <c r="GY3">
        <f>GR3-GT3</f>
        <v>481</v>
      </c>
      <c r="GZ3">
        <v>524</v>
      </c>
      <c r="HA3" s="12">
        <f>GY3/GZ3*100</f>
        <v>91.793893129770993</v>
      </c>
      <c r="HB3" t="s">
        <v>2362</v>
      </c>
      <c r="HC3" s="37" t="s">
        <v>2736</v>
      </c>
      <c r="HD3" t="s">
        <v>2690</v>
      </c>
      <c r="HE3">
        <v>8</v>
      </c>
      <c r="HF3" s="1">
        <v>0.24946759259259257</v>
      </c>
      <c r="HG3" s="1">
        <v>0.20525462962962962</v>
      </c>
      <c r="HH3" s="1">
        <v>1.5844907407407408E-2</v>
      </c>
      <c r="HI3" s="1">
        <v>2.8356481481481483E-2</v>
      </c>
      <c r="HJ3">
        <v>62</v>
      </c>
      <c r="HK3">
        <v>553</v>
      </c>
      <c r="HL3">
        <v>551</v>
      </c>
      <c r="HM3">
        <v>8</v>
      </c>
      <c r="HN3">
        <v>0</v>
      </c>
      <c r="HO3">
        <v>0</v>
      </c>
      <c r="HP3">
        <v>0</v>
      </c>
      <c r="HQ3">
        <v>98.57</v>
      </c>
      <c r="HR3">
        <f>HK3-HM3</f>
        <v>545</v>
      </c>
      <c r="HS3">
        <v>524</v>
      </c>
      <c r="HT3" s="12">
        <f t="shared" ref="HT3:HT17" si="11">HR3/HS3*100</f>
        <v>104.00763358778626</v>
      </c>
      <c r="HU3" t="s">
        <v>2362</v>
      </c>
      <c r="HV3" s="37" t="s">
        <v>2736</v>
      </c>
      <c r="HW3" t="s">
        <v>2690</v>
      </c>
      <c r="HX3">
        <v>8</v>
      </c>
      <c r="HY3" s="1">
        <v>0.27895833333333336</v>
      </c>
      <c r="HZ3" s="1">
        <v>0.1965740740740741</v>
      </c>
      <c r="IA3" s="1">
        <v>3.8009259259259263E-2</v>
      </c>
      <c r="IB3" s="1">
        <v>4.4374999999999998E-2</v>
      </c>
      <c r="IC3">
        <v>31</v>
      </c>
      <c r="ID3">
        <v>540</v>
      </c>
      <c r="IE3">
        <v>418</v>
      </c>
      <c r="IF3">
        <v>13</v>
      </c>
      <c r="IG3">
        <v>0</v>
      </c>
      <c r="IH3">
        <v>0</v>
      </c>
      <c r="II3">
        <v>0</v>
      </c>
      <c r="IJ3">
        <v>96.98</v>
      </c>
      <c r="IK3">
        <f>ID3-IF3</f>
        <v>527</v>
      </c>
      <c r="IL3">
        <v>524</v>
      </c>
      <c r="IM3" s="12">
        <f t="shared" ref="IM3:IM17" si="12">IK3/IL3*100</f>
        <v>100.57251908396947</v>
      </c>
      <c r="IN3" t="s">
        <v>2362</v>
      </c>
      <c r="IO3" s="37" t="s">
        <v>2736</v>
      </c>
      <c r="IP3" t="s">
        <v>2690</v>
      </c>
      <c r="IQ3">
        <v>8</v>
      </c>
      <c r="IR3" s="1">
        <v>0.21589120370370371</v>
      </c>
      <c r="IS3" s="1">
        <v>0.1741435185185185</v>
      </c>
      <c r="IT3" s="1">
        <v>1.0231481481481482E-2</v>
      </c>
      <c r="IU3" s="1">
        <v>3.1493055555555559E-2</v>
      </c>
      <c r="IV3">
        <v>26</v>
      </c>
      <c r="IW3">
        <v>532</v>
      </c>
      <c r="IX3">
        <v>507</v>
      </c>
      <c r="IY3">
        <v>29</v>
      </c>
      <c r="IZ3">
        <v>0</v>
      </c>
      <c r="JA3">
        <v>0</v>
      </c>
      <c r="JB3">
        <v>0</v>
      </c>
      <c r="JC3">
        <v>94.59</v>
      </c>
      <c r="JD3">
        <f>IW3-IY3</f>
        <v>503</v>
      </c>
      <c r="JE3">
        <v>524</v>
      </c>
      <c r="JF3" s="12">
        <f t="shared" ref="JF3:JF12" si="13">JD3/JE3*100</f>
        <v>95.992366412213741</v>
      </c>
      <c r="JG3" t="s">
        <v>2362</v>
      </c>
      <c r="JH3" s="37" t="s">
        <v>2736</v>
      </c>
      <c r="JI3" t="s">
        <v>2690</v>
      </c>
      <c r="JJ3">
        <v>4</v>
      </c>
      <c r="JK3" s="1">
        <v>0.1739236111111111</v>
      </c>
      <c r="JL3" s="1">
        <v>0.14471064814814816</v>
      </c>
      <c r="JM3" s="1">
        <v>1.3090277777777779E-2</v>
      </c>
      <c r="JN3" s="1">
        <v>1.6111111111111111E-2</v>
      </c>
      <c r="JO3">
        <v>40</v>
      </c>
      <c r="JP3">
        <v>411</v>
      </c>
      <c r="JQ3">
        <v>534</v>
      </c>
      <c r="JR3">
        <v>20</v>
      </c>
      <c r="JS3">
        <v>0</v>
      </c>
      <c r="JT3">
        <v>0</v>
      </c>
      <c r="JU3">
        <v>0</v>
      </c>
      <c r="JV3">
        <v>96.39</v>
      </c>
      <c r="JW3">
        <f>JP3-JR3</f>
        <v>391</v>
      </c>
      <c r="JX3">
        <v>295</v>
      </c>
      <c r="JY3" s="12">
        <f t="shared" ref="JY3:JY17" si="14">JW3/JX3*100</f>
        <v>132.54237288135593</v>
      </c>
      <c r="JZ3" t="s">
        <v>2362</v>
      </c>
      <c r="KA3" s="37" t="s">
        <v>2736</v>
      </c>
      <c r="KB3" t="s">
        <v>2690</v>
      </c>
      <c r="KC3">
        <v>8</v>
      </c>
      <c r="KD3" s="1">
        <v>0</v>
      </c>
      <c r="KE3" s="1">
        <v>0</v>
      </c>
      <c r="KF3" s="1">
        <v>0</v>
      </c>
      <c r="KG3" s="1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f>KI3-KK3</f>
        <v>0</v>
      </c>
      <c r="KR3" s="12" t="e">
        <f t="shared" ref="KR3:KR17" si="15">KP3/KQ3*100</f>
        <v>#DIV/0!</v>
      </c>
      <c r="KS3" t="s">
        <v>2362</v>
      </c>
      <c r="KT3" s="37" t="s">
        <v>2736</v>
      </c>
      <c r="KU3" t="s">
        <v>2690</v>
      </c>
      <c r="KV3">
        <v>8</v>
      </c>
      <c r="KW3" s="1">
        <v>6.7592592592592591E-3</v>
      </c>
      <c r="KX3" s="1">
        <v>6.2962962962962964E-3</v>
      </c>
      <c r="KY3" s="1">
        <v>0</v>
      </c>
      <c r="KZ3" s="1">
        <v>4.5138888888888892E-4</v>
      </c>
      <c r="LA3">
        <v>8</v>
      </c>
      <c r="LB3">
        <v>18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f>LB3-LD3</f>
        <v>18</v>
      </c>
      <c r="LK3" s="12" t="e">
        <f t="shared" ref="LK3:LK17" si="16">LI3/LJ3*100</f>
        <v>#DIV/0!</v>
      </c>
      <c r="LL3" t="s">
        <v>2362</v>
      </c>
      <c r="LM3" s="37" t="s">
        <v>2736</v>
      </c>
      <c r="LN3" t="s">
        <v>2690</v>
      </c>
      <c r="LO3">
        <v>8</v>
      </c>
      <c r="LP3" s="1">
        <v>0.18069444444444446</v>
      </c>
      <c r="LQ3" s="1">
        <v>0.15101851851851852</v>
      </c>
      <c r="LR3" s="1">
        <v>1.3090277777777779E-2</v>
      </c>
      <c r="LS3" s="1">
        <v>1.6562500000000001E-2</v>
      </c>
      <c r="LT3">
        <v>48</v>
      </c>
      <c r="LU3">
        <v>429</v>
      </c>
      <c r="LV3">
        <v>534</v>
      </c>
      <c r="LW3">
        <v>20</v>
      </c>
      <c r="LX3">
        <v>0</v>
      </c>
      <c r="LY3">
        <v>0</v>
      </c>
      <c r="LZ3">
        <v>0</v>
      </c>
      <c r="MA3">
        <v>96.39</v>
      </c>
      <c r="MB3">
        <f>LU3-LW3</f>
        <v>409</v>
      </c>
      <c r="MC3">
        <v>295</v>
      </c>
      <c r="MD3" s="12">
        <f t="shared" ref="MD3:MD17" si="17">MB3/MC3*100</f>
        <v>138.64406779661016</v>
      </c>
      <c r="ME3" t="s">
        <v>2362</v>
      </c>
      <c r="MF3" s="37" t="s">
        <v>2736</v>
      </c>
      <c r="MG3" t="s">
        <v>2690</v>
      </c>
      <c r="MH3">
        <v>8</v>
      </c>
      <c r="MI3" s="1">
        <v>0.14072916666666666</v>
      </c>
      <c r="MJ3" s="1">
        <v>0.90979166666666667</v>
      </c>
      <c r="MK3" s="1">
        <v>8.2280092592592599E-2</v>
      </c>
      <c r="ML3" s="1">
        <v>0.14864583333333334</v>
      </c>
      <c r="MM3">
        <v>218</v>
      </c>
      <c r="MN3">
        <v>2536</v>
      </c>
      <c r="MO3">
        <v>2491</v>
      </c>
      <c r="MP3">
        <v>71</v>
      </c>
      <c r="MQ3">
        <v>0</v>
      </c>
      <c r="MR3">
        <v>0</v>
      </c>
      <c r="MS3">
        <v>0</v>
      </c>
      <c r="MT3">
        <v>97.23</v>
      </c>
      <c r="MU3">
        <f>MN3-MP3</f>
        <v>2465</v>
      </c>
      <c r="MV3">
        <f>SUM(GZ3,HS3,IL3,JE3,MC3)</f>
        <v>2391</v>
      </c>
      <c r="MW3" s="12">
        <f t="shared" ref="MW3:MW17" si="18">MU3/MV3*100</f>
        <v>103.09493935591803</v>
      </c>
      <c r="MX3" t="s">
        <v>2362</v>
      </c>
      <c r="MY3" s="37" t="s">
        <v>2736</v>
      </c>
      <c r="MZ3" t="s">
        <v>2690</v>
      </c>
      <c r="NB3" s="1">
        <v>5.6712962962962956E-4</v>
      </c>
      <c r="NC3" s="1">
        <v>5.6712962962962956E-4</v>
      </c>
      <c r="ND3" s="1">
        <v>0</v>
      </c>
      <c r="NE3" s="1">
        <v>0</v>
      </c>
      <c r="NF3">
        <v>2</v>
      </c>
      <c r="NG3">
        <v>2</v>
      </c>
      <c r="NH3">
        <v>19</v>
      </c>
      <c r="NI3">
        <v>2</v>
      </c>
      <c r="NJ3">
        <v>0</v>
      </c>
      <c r="NK3">
        <v>0</v>
      </c>
      <c r="NL3">
        <v>0</v>
      </c>
      <c r="NM3">
        <v>90.48</v>
      </c>
      <c r="NP3" s="12"/>
      <c r="NQ3" t="s">
        <v>2362</v>
      </c>
      <c r="NR3" s="37" t="s">
        <v>2736</v>
      </c>
      <c r="NS3" t="s">
        <v>2690</v>
      </c>
      <c r="NU3" s="1">
        <v>0</v>
      </c>
      <c r="NV3" s="1"/>
      <c r="NW3" s="1">
        <v>0</v>
      </c>
      <c r="NX3" s="1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I3" s="12"/>
      <c r="OJ3" t="s">
        <v>2362</v>
      </c>
      <c r="OK3" s="37" t="s">
        <v>2736</v>
      </c>
      <c r="OL3" t="s">
        <v>2690</v>
      </c>
      <c r="ON3" s="1">
        <v>0</v>
      </c>
      <c r="OO3" s="1"/>
      <c r="OP3" s="1">
        <v>0</v>
      </c>
      <c r="OQ3" s="1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f>OS3-OU3</f>
        <v>0</v>
      </c>
      <c r="PB3" s="12"/>
      <c r="PC3" t="s">
        <v>2362</v>
      </c>
      <c r="PD3" s="37" t="s">
        <v>2736</v>
      </c>
      <c r="PE3" t="s">
        <v>2690</v>
      </c>
      <c r="PG3" s="1">
        <v>3.2291666666666666E-3</v>
      </c>
      <c r="PH3" s="1"/>
      <c r="PI3" s="1">
        <v>5.7870370370370366E-5</v>
      </c>
      <c r="PJ3" s="1">
        <v>0</v>
      </c>
      <c r="PK3">
        <v>2</v>
      </c>
      <c r="PL3">
        <v>17</v>
      </c>
      <c r="PM3">
        <v>15</v>
      </c>
      <c r="PN3">
        <v>2</v>
      </c>
      <c r="PO3">
        <v>0</v>
      </c>
      <c r="PP3">
        <v>0</v>
      </c>
      <c r="PQ3">
        <v>0</v>
      </c>
      <c r="PR3">
        <v>88.24</v>
      </c>
      <c r="PS3">
        <f>PL3-PN3</f>
        <v>15</v>
      </c>
      <c r="PU3" s="12"/>
      <c r="PV3" t="s">
        <v>2362</v>
      </c>
      <c r="PW3" s="37" t="s">
        <v>2736</v>
      </c>
      <c r="PX3" t="s">
        <v>2690</v>
      </c>
      <c r="PZ3" s="1" t="e">
        <v>#N/A</v>
      </c>
      <c r="QA3" s="1" t="e">
        <v>#N/A</v>
      </c>
      <c r="QB3" s="1" t="e">
        <v>#N/A</v>
      </c>
      <c r="QC3" s="1" t="e">
        <v>#N/A</v>
      </c>
      <c r="QD3" t="e">
        <v>#N/A</v>
      </c>
      <c r="QE3" t="e">
        <v>#N/A</v>
      </c>
      <c r="QF3" t="e">
        <v>#N/A</v>
      </c>
      <c r="QG3" t="e">
        <v>#N/A</v>
      </c>
      <c r="QH3" t="e">
        <v>#N/A</v>
      </c>
      <c r="QI3" t="e">
        <v>#N/A</v>
      </c>
      <c r="QJ3" t="e">
        <v>#N/A</v>
      </c>
      <c r="QK3" t="e">
        <v>#N/A</v>
      </c>
      <c r="QL3" t="e">
        <f>QE3-QG3</f>
        <v>#N/A</v>
      </c>
      <c r="QN3" s="12"/>
      <c r="QO3" t="s">
        <v>2362</v>
      </c>
      <c r="QP3" s="37" t="s">
        <v>2736</v>
      </c>
      <c r="QQ3" t="s">
        <v>2690</v>
      </c>
      <c r="QR3" t="e">
        <v>#N/A</v>
      </c>
      <c r="QS3" s="1" t="e">
        <v>#N/A</v>
      </c>
      <c r="QT3" s="1" t="e">
        <v>#N/A</v>
      </c>
      <c r="QU3" s="1" t="e">
        <v>#N/A</v>
      </c>
      <c r="QV3" s="1" t="e">
        <v>#N/A</v>
      </c>
      <c r="QW3">
        <v>0</v>
      </c>
      <c r="QX3">
        <v>0</v>
      </c>
      <c r="QY3">
        <v>0</v>
      </c>
      <c r="QZ3">
        <v>0</v>
      </c>
      <c r="RA3" t="e">
        <v>#N/A</v>
      </c>
      <c r="RB3" t="e">
        <v>#N/A</v>
      </c>
      <c r="RC3" t="e">
        <v>#N/A</v>
      </c>
      <c r="RE3">
        <f>QX3-QZ3</f>
        <v>0</v>
      </c>
      <c r="RG3" s="12"/>
      <c r="RH3" t="s">
        <v>2362</v>
      </c>
      <c r="RI3" s="37" t="s">
        <v>2736</v>
      </c>
      <c r="RJ3" t="s">
        <v>2690</v>
      </c>
      <c r="RL3" s="1" t="e">
        <v>#N/A</v>
      </c>
      <c r="RM3" s="1" t="e">
        <v>#N/A</v>
      </c>
      <c r="RN3" s="1" t="e">
        <v>#N/A</v>
      </c>
      <c r="RO3" s="1" t="e">
        <v>#N/A</v>
      </c>
      <c r="RP3">
        <v>0</v>
      </c>
      <c r="RQ3">
        <v>0</v>
      </c>
      <c r="RR3">
        <v>0</v>
      </c>
      <c r="RS3" t="e">
        <v>#N/A</v>
      </c>
      <c r="RT3" t="e">
        <v>#N/A</v>
      </c>
      <c r="RU3" t="e">
        <v>#N/A</v>
      </c>
      <c r="RV3" t="e">
        <v>#N/A</v>
      </c>
      <c r="RW3" t="e">
        <v>#N/A</v>
      </c>
      <c r="RX3" t="e">
        <f>RQ3-RS3</f>
        <v>#N/A</v>
      </c>
      <c r="RZ3" s="12"/>
      <c r="SA3" t="s">
        <v>2362</v>
      </c>
      <c r="SB3" s="37" t="s">
        <v>2736</v>
      </c>
      <c r="SC3" t="s">
        <v>2690</v>
      </c>
      <c r="SE3" s="1" t="e">
        <v>#N/A</v>
      </c>
      <c r="SF3" s="1"/>
      <c r="SG3" s="1" t="e">
        <v>#N/A</v>
      </c>
      <c r="SH3" s="1" t="e">
        <v>#N/A</v>
      </c>
      <c r="SI3" t="e">
        <v>#N/A</v>
      </c>
      <c r="SJ3" t="e">
        <f>SUM(QE3,QX3,RQ3)</f>
        <v>#N/A</v>
      </c>
      <c r="SK3" t="e">
        <f>SUM(QF3,QY3,RR3)</f>
        <v>#N/A</v>
      </c>
      <c r="SL3" t="e">
        <f>SUM(QG3,QZ3,RS3)</f>
        <v>#N/A</v>
      </c>
      <c r="SM3" t="e">
        <v>#N/A</v>
      </c>
      <c r="SN3" t="e">
        <v>#N/A</v>
      </c>
      <c r="SO3" t="e">
        <v>#N/A</v>
      </c>
      <c r="SP3" t="s">
        <v>2847</v>
      </c>
      <c r="SQ3" t="e">
        <f>SUM(QL3,RE3,RX3)</f>
        <v>#N/A</v>
      </c>
      <c r="SS3" s="12"/>
      <c r="ST3" t="e">
        <f>AVERAGE(OR3,PK3,SI3)</f>
        <v>#N/A</v>
      </c>
      <c r="SU3" t="s">
        <v>2362</v>
      </c>
      <c r="SV3" s="37" t="s">
        <v>2736</v>
      </c>
      <c r="SW3" t="s">
        <v>2690</v>
      </c>
      <c r="SY3" s="1">
        <v>3.7962962962962963E-3</v>
      </c>
      <c r="SZ3" s="1">
        <v>3.7384259259259263E-3</v>
      </c>
      <c r="TA3" s="1">
        <v>5.7870370370370366E-5</v>
      </c>
      <c r="TB3" s="1">
        <v>0</v>
      </c>
      <c r="TC3">
        <v>4</v>
      </c>
      <c r="TD3">
        <v>19</v>
      </c>
      <c r="TE3">
        <v>34</v>
      </c>
      <c r="TF3">
        <v>4</v>
      </c>
      <c r="TG3">
        <v>0</v>
      </c>
      <c r="TH3">
        <v>0</v>
      </c>
      <c r="TI3">
        <v>0</v>
      </c>
      <c r="TJ3">
        <v>89.47</v>
      </c>
      <c r="TK3">
        <f>TD3-TF3</f>
        <v>15</v>
      </c>
      <c r="TL3">
        <f>SUM(NO3,OH3,PA3,PT3,SR3)</f>
        <v>0</v>
      </c>
      <c r="TM3" s="12"/>
      <c r="TN3" t="s">
        <v>2362</v>
      </c>
      <c r="TO3" s="37" t="s">
        <v>2736</v>
      </c>
      <c r="TP3" t="s">
        <v>2690</v>
      </c>
      <c r="TR3" s="1">
        <v>0</v>
      </c>
      <c r="TS3" s="1">
        <v>0</v>
      </c>
      <c r="TT3" s="1">
        <v>0</v>
      </c>
      <c r="TU3" s="1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f>TW3-TY3</f>
        <v>0</v>
      </c>
      <c r="UF3" s="12"/>
      <c r="UG3" t="s">
        <v>2362</v>
      </c>
      <c r="UH3" s="37" t="s">
        <v>2736</v>
      </c>
      <c r="UI3" t="s">
        <v>2690</v>
      </c>
      <c r="UK3" s="1">
        <v>0.13895833333333332</v>
      </c>
      <c r="UL3" s="1">
        <v>0.12125000000000001</v>
      </c>
      <c r="UM3" s="1">
        <v>5.6828703703703702E-3</v>
      </c>
      <c r="UN3" s="1">
        <v>1.2013888888888888E-2</v>
      </c>
      <c r="UO3">
        <v>14</v>
      </c>
      <c r="UP3">
        <v>257</v>
      </c>
      <c r="UQ3">
        <v>237</v>
      </c>
      <c r="UR3">
        <v>6</v>
      </c>
      <c r="US3">
        <v>0</v>
      </c>
      <c r="UT3">
        <v>0</v>
      </c>
      <c r="UU3">
        <v>0</v>
      </c>
      <c r="UV3">
        <v>97.53</v>
      </c>
      <c r="UW3">
        <f>UP3-UR3</f>
        <v>251</v>
      </c>
      <c r="UX3">
        <v>262</v>
      </c>
      <c r="UY3" s="12">
        <f>UW3/UX3*100</f>
        <v>95.801526717557252</v>
      </c>
      <c r="UZ3" t="s">
        <v>2362</v>
      </c>
      <c r="VA3" s="37" t="s">
        <v>2736</v>
      </c>
      <c r="VB3" t="s">
        <v>2690</v>
      </c>
      <c r="VD3" s="1">
        <v>4.7453703703703704E-4</v>
      </c>
      <c r="VE3" s="1">
        <v>4.7453703703703704E-4</v>
      </c>
      <c r="VF3" s="1">
        <v>0</v>
      </c>
      <c r="VG3" s="1">
        <v>0</v>
      </c>
      <c r="VH3">
        <v>2</v>
      </c>
      <c r="VI3">
        <v>2</v>
      </c>
      <c r="VJ3">
        <v>19</v>
      </c>
      <c r="VK3">
        <v>0</v>
      </c>
      <c r="VL3">
        <v>0</v>
      </c>
      <c r="VM3">
        <v>0</v>
      </c>
      <c r="VN3">
        <v>0</v>
      </c>
      <c r="VO3">
        <v>100</v>
      </c>
      <c r="VP3">
        <f>VI3-VK3</f>
        <v>2</v>
      </c>
      <c r="VR3" s="12"/>
      <c r="VS3" t="s">
        <v>2362</v>
      </c>
      <c r="VT3" s="37" t="s">
        <v>2736</v>
      </c>
      <c r="VU3" t="s">
        <v>2690</v>
      </c>
      <c r="VW3" s="1">
        <v>0</v>
      </c>
      <c r="VX3" s="1">
        <v>0</v>
      </c>
      <c r="VY3" s="1">
        <v>0</v>
      </c>
      <c r="VZ3" s="1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f>WB3-WD3</f>
        <v>0</v>
      </c>
      <c r="WK3" s="12"/>
      <c r="WL3" t="s">
        <v>2362</v>
      </c>
      <c r="WM3" s="37" t="s">
        <v>2736</v>
      </c>
      <c r="WN3" t="s">
        <v>2690</v>
      </c>
      <c r="WP3" s="1" t="e">
        <v>#N/A</v>
      </c>
      <c r="WQ3" s="1" t="e">
        <v>#N/A</v>
      </c>
      <c r="WR3" s="1" t="e">
        <v>#N/A</v>
      </c>
      <c r="WS3" s="1" t="e">
        <v>#N/A</v>
      </c>
      <c r="WT3" t="e">
        <v>#N/A</v>
      </c>
      <c r="WU3" t="e">
        <v>#N/A</v>
      </c>
      <c r="WV3" t="e">
        <v>#N/A</v>
      </c>
      <c r="WW3" t="e">
        <v>#N/A</v>
      </c>
      <c r="WX3" t="e">
        <v>#N/A</v>
      </c>
      <c r="WY3" t="e">
        <v>#N/A</v>
      </c>
      <c r="WZ3" t="e">
        <v>#N/A</v>
      </c>
      <c r="XA3" t="e">
        <v>#N/A</v>
      </c>
      <c r="XB3" t="e">
        <f>WU3-WW3</f>
        <v>#N/A</v>
      </c>
      <c r="XD3" s="12"/>
      <c r="XE3" t="s">
        <v>2362</v>
      </c>
      <c r="XF3" s="37" t="s">
        <v>2736</v>
      </c>
      <c r="XG3" t="s">
        <v>2690</v>
      </c>
      <c r="XI3" s="1" t="e">
        <v>#N/A</v>
      </c>
      <c r="XJ3" s="1" t="e">
        <v>#N/A</v>
      </c>
      <c r="XK3" s="1" t="e">
        <v>#N/A</v>
      </c>
      <c r="XL3" s="1" t="e">
        <v>#N/A</v>
      </c>
      <c r="XM3" t="e">
        <v>#N/A</v>
      </c>
      <c r="XN3" t="e">
        <v>#N/A</v>
      </c>
      <c r="XO3" t="e">
        <v>#N/A</v>
      </c>
      <c r="XP3" t="e">
        <v>#N/A</v>
      </c>
      <c r="XQ3" t="e">
        <v>#N/A</v>
      </c>
      <c r="XR3" t="e">
        <v>#N/A</v>
      </c>
      <c r="XS3" t="e">
        <v>#N/A</v>
      </c>
      <c r="XT3" t="e">
        <v>#N/A</v>
      </c>
      <c r="XU3" t="e">
        <f>XN3-XP3</f>
        <v>#N/A</v>
      </c>
      <c r="XW3" s="12"/>
      <c r="XX3" t="s">
        <v>2362</v>
      </c>
      <c r="XY3" s="37" t="s">
        <v>2736</v>
      </c>
      <c r="XZ3" t="s">
        <v>2690</v>
      </c>
      <c r="YB3" s="1" t="e">
        <v>#N/A</v>
      </c>
      <c r="YC3" s="1" t="e">
        <v>#N/A</v>
      </c>
      <c r="YD3" s="1" t="e">
        <v>#N/A</v>
      </c>
      <c r="YE3" s="1" t="e">
        <v>#N/A</v>
      </c>
      <c r="YF3" t="e">
        <v>#N/A</v>
      </c>
      <c r="YG3" t="e">
        <v>#N/A</v>
      </c>
      <c r="YH3" t="e">
        <v>#N/A</v>
      </c>
      <c r="YI3" t="e">
        <v>#N/A</v>
      </c>
      <c r="YJ3" t="e">
        <v>#N/A</v>
      </c>
      <c r="YK3" t="e">
        <v>#N/A</v>
      </c>
      <c r="YL3" t="e">
        <v>#N/A</v>
      </c>
      <c r="YM3" t="e">
        <v>#N/A</v>
      </c>
      <c r="YN3" t="e">
        <f>YG3-YI3</f>
        <v>#N/A</v>
      </c>
      <c r="YP3" s="12"/>
      <c r="YQ3" t="s">
        <v>2362</v>
      </c>
      <c r="YR3" s="37" t="s">
        <v>2736</v>
      </c>
      <c r="YS3" t="s">
        <v>2690</v>
      </c>
      <c r="YU3" s="1" t="e">
        <v>#N/A</v>
      </c>
      <c r="YV3" s="1" t="e">
        <v>#N/A</v>
      </c>
      <c r="YW3" s="1" t="e">
        <v>#N/A</v>
      </c>
      <c r="YX3" s="1" t="e">
        <v>#N/A</v>
      </c>
      <c r="YY3" t="e">
        <v>#N/A</v>
      </c>
      <c r="YZ3" t="e">
        <v>#N/A</v>
      </c>
      <c r="ZA3" t="e">
        <v>#N/A</v>
      </c>
      <c r="ZB3" t="e">
        <v>#N/A</v>
      </c>
      <c r="ZC3" t="e">
        <v>#N/A</v>
      </c>
      <c r="ZD3" t="e">
        <v>#N/A</v>
      </c>
      <c r="ZE3" t="e">
        <v>#N/A</v>
      </c>
      <c r="ZF3" t="e">
        <v>#N/A</v>
      </c>
      <c r="ZG3" t="e">
        <f>SUM(XB3,XU3,YN3)</f>
        <v>#N/A</v>
      </c>
      <c r="ZI3" s="12"/>
      <c r="ZJ3" t="s">
        <v>2362</v>
      </c>
      <c r="ZK3" s="37" t="s">
        <v>2736</v>
      </c>
      <c r="ZL3" t="s">
        <v>2690</v>
      </c>
      <c r="ZN3" s="1">
        <v>0.13943287037037036</v>
      </c>
      <c r="ZO3" s="1">
        <v>0.12172453703703705</v>
      </c>
      <c r="ZP3" s="1">
        <v>5.6828703703703702E-3</v>
      </c>
      <c r="ZQ3" s="1">
        <v>1.2013888888888888E-2</v>
      </c>
      <c r="ZR3">
        <v>16</v>
      </c>
      <c r="ZS3">
        <v>259</v>
      </c>
      <c r="ZT3">
        <v>256</v>
      </c>
      <c r="ZU3">
        <v>6</v>
      </c>
      <c r="ZV3">
        <v>0</v>
      </c>
      <c r="ZW3">
        <v>0</v>
      </c>
      <c r="ZX3">
        <v>0</v>
      </c>
      <c r="ZY3">
        <v>97.71</v>
      </c>
      <c r="ZZ3">
        <f>ZS3-ZU3</f>
        <v>253</v>
      </c>
      <c r="AAA3">
        <f t="shared" ref="AAA3:AAA25" si="19">SUM(UE3,UX3,VQ3,WJ3,XC3)</f>
        <v>262</v>
      </c>
      <c r="AAB3" s="12">
        <f t="shared" ref="AAB3:AAB11" si="20">ZZ3/AAA3*100</f>
        <v>96.564885496183209</v>
      </c>
      <c r="AAC3">
        <f>AAA3-ZZ3</f>
        <v>9</v>
      </c>
      <c r="AAD3" t="s">
        <v>2362</v>
      </c>
      <c r="AAE3" s="37" t="s">
        <v>2736</v>
      </c>
      <c r="AAF3" t="s">
        <v>2690</v>
      </c>
      <c r="AAH3" s="1" t="e">
        <v>#N/A</v>
      </c>
      <c r="AAI3" s="1" t="e">
        <v>#N/A</v>
      </c>
      <c r="AAJ3" s="1" t="e">
        <v>#N/A</v>
      </c>
      <c r="AAK3" s="1" t="e">
        <v>#N/A</v>
      </c>
      <c r="AAL3" t="e">
        <v>#N/A</v>
      </c>
      <c r="AAM3" t="e">
        <v>#N/A</v>
      </c>
      <c r="AAN3" t="e">
        <v>#N/A</v>
      </c>
      <c r="AAO3" t="e">
        <v>#N/A</v>
      </c>
      <c r="AAP3" t="e">
        <v>#N/A</v>
      </c>
      <c r="AAQ3" t="e">
        <v>#N/A</v>
      </c>
      <c r="AAR3" t="e">
        <v>#N/A</v>
      </c>
      <c r="AAS3" t="e">
        <v>#N/A</v>
      </c>
      <c r="AAT3" t="e">
        <f>AAM3-AAO3</f>
        <v>#N/A</v>
      </c>
      <c r="AAV3" s="12"/>
      <c r="AAW3" t="s">
        <v>2362</v>
      </c>
      <c r="AAX3" s="37" t="s">
        <v>2736</v>
      </c>
      <c r="AAY3" t="s">
        <v>2690</v>
      </c>
      <c r="ABA3" s="1" t="e">
        <v>#N/A</v>
      </c>
      <c r="ABB3" s="1" t="e">
        <v>#N/A</v>
      </c>
      <c r="ABC3" s="1" t="e">
        <v>#N/A</v>
      </c>
      <c r="ABD3" s="1" t="e">
        <v>#N/A</v>
      </c>
      <c r="ABE3" t="e">
        <v>#N/A</v>
      </c>
      <c r="ABF3" t="e">
        <v>#N/A</v>
      </c>
      <c r="ABG3" t="e">
        <v>#N/A</v>
      </c>
      <c r="ABH3" t="e">
        <v>#N/A</v>
      </c>
      <c r="ABI3" t="e">
        <v>#N/A</v>
      </c>
      <c r="ABJ3" t="e">
        <v>#N/A</v>
      </c>
      <c r="ABK3" t="e">
        <v>#N/A</v>
      </c>
      <c r="ABL3" t="e">
        <v>#N/A</v>
      </c>
      <c r="ABM3" t="e">
        <f>ABF3-ABH3</f>
        <v>#N/A</v>
      </c>
      <c r="ABO3" s="12"/>
    </row>
    <row r="4" spans="1:743">
      <c r="A4" t="s">
        <v>2363</v>
      </c>
      <c r="B4" s="37" t="s">
        <v>2736</v>
      </c>
      <c r="C4" t="s">
        <v>2690</v>
      </c>
      <c r="D4">
        <v>8</v>
      </c>
      <c r="E4" s="1">
        <v>0.18872685185185187</v>
      </c>
      <c r="F4" s="1">
        <v>0.16945601851851852</v>
      </c>
      <c r="G4" s="1">
        <v>4.3055555555555555E-3</v>
      </c>
      <c r="H4" s="1">
        <v>1.4965277777777779E-2</v>
      </c>
      <c r="I4">
        <v>50</v>
      </c>
      <c r="J4">
        <v>555</v>
      </c>
      <c r="K4">
        <v>550</v>
      </c>
      <c r="L4">
        <v>8</v>
      </c>
      <c r="M4">
        <v>0</v>
      </c>
      <c r="N4">
        <v>0</v>
      </c>
      <c r="O4">
        <v>0</v>
      </c>
      <c r="P4">
        <v>98.57</v>
      </c>
      <c r="Q4">
        <f t="shared" si="0"/>
        <v>547</v>
      </c>
      <c r="R4">
        <v>524</v>
      </c>
      <c r="S4" s="12">
        <f t="shared" si="1"/>
        <v>104.38931297709924</v>
      </c>
      <c r="T4" t="s">
        <v>2363</v>
      </c>
      <c r="U4" s="37" t="s">
        <v>2736</v>
      </c>
      <c r="V4" t="s">
        <v>2690</v>
      </c>
      <c r="W4">
        <v>8</v>
      </c>
      <c r="X4" s="1">
        <v>0.1882175925925926</v>
      </c>
      <c r="Y4" s="1">
        <v>0.15805555555555556</v>
      </c>
      <c r="Z4" s="1">
        <v>1.4571759259259258E-2</v>
      </c>
      <c r="AA4" s="1">
        <v>1.556712962962963E-2</v>
      </c>
      <c r="AB4">
        <v>27</v>
      </c>
      <c r="AC4">
        <v>593</v>
      </c>
      <c r="AD4">
        <v>589</v>
      </c>
      <c r="AE4">
        <v>5</v>
      </c>
      <c r="AF4">
        <v>0</v>
      </c>
      <c r="AG4">
        <v>0</v>
      </c>
      <c r="AH4">
        <v>0</v>
      </c>
      <c r="AI4">
        <v>99.16</v>
      </c>
      <c r="AJ4">
        <f t="shared" ref="AJ4:AJ25" si="21">AC4-AE4</f>
        <v>588</v>
      </c>
      <c r="AK4">
        <v>524</v>
      </c>
      <c r="AL4" s="12">
        <f t="shared" si="2"/>
        <v>112.21374045801527</v>
      </c>
      <c r="AM4" t="s">
        <v>2363</v>
      </c>
      <c r="AN4" s="37" t="s">
        <v>2736</v>
      </c>
      <c r="AO4" t="s">
        <v>2690</v>
      </c>
      <c r="AP4">
        <v>8</v>
      </c>
      <c r="AQ4" s="1">
        <v>0.20563657407407407</v>
      </c>
      <c r="AR4" s="1">
        <v>0.1905324074074074</v>
      </c>
      <c r="AS4" s="1">
        <v>4.7569444444444447E-3</v>
      </c>
      <c r="AT4" s="1">
        <v>1.0335648148148148E-2</v>
      </c>
      <c r="AU4">
        <v>47</v>
      </c>
      <c r="AV4">
        <v>556</v>
      </c>
      <c r="AW4">
        <v>556</v>
      </c>
      <c r="AX4">
        <v>1</v>
      </c>
      <c r="AY4">
        <v>0</v>
      </c>
      <c r="AZ4">
        <v>0</v>
      </c>
      <c r="BA4">
        <v>0</v>
      </c>
      <c r="BB4">
        <v>99.82</v>
      </c>
      <c r="BC4">
        <f t="shared" ref="BC4:BC25" si="22">AV4-AX4</f>
        <v>555</v>
      </c>
      <c r="BD4">
        <v>524</v>
      </c>
      <c r="BE4" s="12">
        <f t="shared" si="3"/>
        <v>105.91603053435115</v>
      </c>
      <c r="BF4" t="s">
        <v>2363</v>
      </c>
      <c r="BG4" s="37" t="s">
        <v>2736</v>
      </c>
      <c r="BH4" t="s">
        <v>2690</v>
      </c>
      <c r="BI4">
        <v>8</v>
      </c>
      <c r="BJ4" s="1">
        <v>0</v>
      </c>
      <c r="BK4" s="1">
        <v>0</v>
      </c>
      <c r="BL4" s="1">
        <v>0</v>
      </c>
      <c r="BM4" s="1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W4">
        <v>524</v>
      </c>
      <c r="BX4" s="12">
        <f t="shared" si="4"/>
        <v>0</v>
      </c>
      <c r="BY4" t="s">
        <v>2363</v>
      </c>
      <c r="BZ4" s="37" t="s">
        <v>2736</v>
      </c>
      <c r="CA4" t="s">
        <v>2690</v>
      </c>
      <c r="CB4">
        <v>8</v>
      </c>
      <c r="CC4" s="1">
        <v>0.58259259259259266</v>
      </c>
      <c r="CD4" s="1">
        <v>0.5180555555555556</v>
      </c>
      <c r="CE4" s="1">
        <v>2.3645833333333335E-2</v>
      </c>
      <c r="CF4" s="1">
        <v>4.0879629629629634E-2</v>
      </c>
      <c r="CG4">
        <v>124</v>
      </c>
      <c r="CH4">
        <v>1704</v>
      </c>
      <c r="CI4">
        <v>1695</v>
      </c>
      <c r="CJ4">
        <v>14</v>
      </c>
      <c r="CK4">
        <v>0</v>
      </c>
      <c r="CL4">
        <v>0</v>
      </c>
      <c r="CM4">
        <v>0</v>
      </c>
      <c r="CN4">
        <v>99.18</v>
      </c>
      <c r="CO4">
        <f t="shared" ref="CO4:CO25" si="23">CH4-CJ4</f>
        <v>1690</v>
      </c>
      <c r="CP4">
        <f t="shared" ref="CP4:CP25" si="24">SUM(R4,AK4,BD4)</f>
        <v>1572</v>
      </c>
      <c r="CQ4" s="12">
        <f t="shared" si="5"/>
        <v>107.5063613231552</v>
      </c>
      <c r="CR4" t="s">
        <v>2363</v>
      </c>
      <c r="CS4" s="37" t="s">
        <v>2736</v>
      </c>
      <c r="CT4" t="s">
        <v>2690</v>
      </c>
      <c r="CU4">
        <v>8</v>
      </c>
      <c r="CV4" s="1">
        <v>0</v>
      </c>
      <c r="CW4" s="1">
        <v>0</v>
      </c>
      <c r="CX4" s="1">
        <v>0</v>
      </c>
      <c r="CY4" s="1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J4" s="12" t="e">
        <f t="shared" si="6"/>
        <v>#DIV/0!</v>
      </c>
      <c r="DK4" t="s">
        <v>2363</v>
      </c>
      <c r="DL4" s="37" t="s">
        <v>2736</v>
      </c>
      <c r="DM4" t="s">
        <v>2690</v>
      </c>
      <c r="DN4">
        <v>8</v>
      </c>
      <c r="DO4" s="1">
        <v>0</v>
      </c>
      <c r="DP4" s="1">
        <v>0</v>
      </c>
      <c r="DQ4" s="1">
        <v>0</v>
      </c>
      <c r="DR4" s="1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C4" s="12" t="e">
        <f t="shared" si="7"/>
        <v>#DIV/0!</v>
      </c>
      <c r="ED4" t="s">
        <v>2363</v>
      </c>
      <c r="EE4" s="37" t="s">
        <v>2736</v>
      </c>
      <c r="EF4" t="s">
        <v>2690</v>
      </c>
      <c r="EG4">
        <v>8</v>
      </c>
      <c r="EH4" s="1">
        <v>0</v>
      </c>
      <c r="EI4" s="1">
        <v>0</v>
      </c>
      <c r="EJ4" s="1">
        <v>0</v>
      </c>
      <c r="EK4" s="1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V4" s="12" t="e">
        <f t="shared" si="8"/>
        <v>#DIV/0!</v>
      </c>
      <c r="EW4" t="s">
        <v>2363</v>
      </c>
      <c r="EX4" s="37" t="s">
        <v>2736</v>
      </c>
      <c r="EY4" t="s">
        <v>2690</v>
      </c>
      <c r="EZ4">
        <v>8</v>
      </c>
      <c r="FA4" s="1">
        <v>0.20563657407407407</v>
      </c>
      <c r="FB4" s="1">
        <v>0.1905324074074074</v>
      </c>
      <c r="FC4" s="1">
        <v>4.7569444444444447E-3</v>
      </c>
      <c r="FD4" s="1">
        <v>1.0335648148148148E-2</v>
      </c>
      <c r="FE4">
        <v>47</v>
      </c>
      <c r="FF4">
        <v>556</v>
      </c>
      <c r="FG4">
        <v>556</v>
      </c>
      <c r="FH4">
        <v>1</v>
      </c>
      <c r="FI4">
        <v>0</v>
      </c>
      <c r="FJ4">
        <v>0</v>
      </c>
      <c r="FK4">
        <v>0</v>
      </c>
      <c r="FL4">
        <v>99.82</v>
      </c>
      <c r="FM4">
        <f t="shared" ref="FM4:FM25" si="25">FF4-FH4</f>
        <v>555</v>
      </c>
      <c r="FN4">
        <v>524</v>
      </c>
      <c r="FO4" s="12">
        <f t="shared" si="9"/>
        <v>105.91603053435115</v>
      </c>
      <c r="FP4" t="s">
        <v>2363</v>
      </c>
      <c r="FQ4" s="37" t="s">
        <v>2736</v>
      </c>
      <c r="FR4" t="s">
        <v>2690</v>
      </c>
      <c r="FS4">
        <v>8</v>
      </c>
      <c r="FT4" s="1">
        <v>0.58259259259259266</v>
      </c>
      <c r="FU4" s="1">
        <v>0.5180555555555556</v>
      </c>
      <c r="FV4" s="1">
        <v>2.3645833333333335E-2</v>
      </c>
      <c r="FW4" s="1">
        <v>4.0879629629629634E-2</v>
      </c>
      <c r="FX4">
        <v>124</v>
      </c>
      <c r="FY4">
        <v>1704</v>
      </c>
      <c r="FZ4">
        <v>1695</v>
      </c>
      <c r="GA4">
        <v>14</v>
      </c>
      <c r="GB4">
        <v>0</v>
      </c>
      <c r="GC4">
        <v>0</v>
      </c>
      <c r="GD4">
        <v>0</v>
      </c>
      <c r="GE4">
        <v>99.18</v>
      </c>
      <c r="GF4">
        <f t="shared" ref="GF4:GF25" si="26">FY4-GA4</f>
        <v>1690</v>
      </c>
      <c r="GG4">
        <f t="shared" ref="GG4:GG25" si="27">SUM(R4,AK4,BD4)</f>
        <v>1572</v>
      </c>
      <c r="GH4" s="12">
        <f t="shared" si="10"/>
        <v>107.5063613231552</v>
      </c>
      <c r="GI4" t="s">
        <v>2363</v>
      </c>
      <c r="GJ4" s="37" t="s">
        <v>2736</v>
      </c>
      <c r="GK4" t="s">
        <v>2690</v>
      </c>
      <c r="GL4">
        <v>8</v>
      </c>
      <c r="GM4" s="1">
        <v>0.19239583333333332</v>
      </c>
      <c r="GN4" s="1">
        <v>0.17998842592592593</v>
      </c>
      <c r="GO4" s="1">
        <v>2.5115740740740741E-3</v>
      </c>
      <c r="GP4" s="1">
        <v>9.8726851851851857E-3</v>
      </c>
      <c r="GQ4">
        <v>32</v>
      </c>
      <c r="GR4">
        <v>576</v>
      </c>
      <c r="GS4">
        <v>575</v>
      </c>
      <c r="GT4">
        <v>6</v>
      </c>
      <c r="GU4">
        <v>0</v>
      </c>
      <c r="GV4">
        <v>0</v>
      </c>
      <c r="GW4">
        <v>0</v>
      </c>
      <c r="GX4">
        <v>98.97</v>
      </c>
      <c r="GY4">
        <f t="shared" ref="GY4:GY17" si="28">GR4-GT4</f>
        <v>570</v>
      </c>
      <c r="GZ4">
        <v>524</v>
      </c>
      <c r="HA4" s="12">
        <f>GY4/GZ4*100</f>
        <v>108.77862595419847</v>
      </c>
      <c r="HB4" t="s">
        <v>2363</v>
      </c>
      <c r="HC4" s="37" t="s">
        <v>2736</v>
      </c>
      <c r="HD4" t="s">
        <v>2690</v>
      </c>
      <c r="HE4">
        <v>8</v>
      </c>
      <c r="HF4" s="1">
        <v>0.18857638888888886</v>
      </c>
      <c r="HG4" s="1">
        <v>0.1744097222222222</v>
      </c>
      <c r="HH4" s="1">
        <v>1.0868055555555556E-2</v>
      </c>
      <c r="HI4" s="1">
        <v>3.2754629629629631E-3</v>
      </c>
      <c r="HJ4">
        <v>62</v>
      </c>
      <c r="HK4">
        <v>552</v>
      </c>
      <c r="HL4">
        <v>542</v>
      </c>
      <c r="HM4">
        <v>11</v>
      </c>
      <c r="HN4">
        <v>0</v>
      </c>
      <c r="HO4">
        <v>0</v>
      </c>
      <c r="HP4">
        <v>0</v>
      </c>
      <c r="HQ4">
        <v>98.01</v>
      </c>
      <c r="HR4">
        <f t="shared" ref="HR4:HR17" si="29">HK4-HM4</f>
        <v>541</v>
      </c>
      <c r="HS4">
        <v>524</v>
      </c>
      <c r="HT4" s="12">
        <f t="shared" si="11"/>
        <v>103.2442748091603</v>
      </c>
      <c r="HU4" t="s">
        <v>2363</v>
      </c>
      <c r="HV4" s="37" t="s">
        <v>2736</v>
      </c>
      <c r="HW4" t="s">
        <v>2690</v>
      </c>
      <c r="HX4">
        <v>8</v>
      </c>
      <c r="HY4" s="1">
        <v>0.23045138888888891</v>
      </c>
      <c r="HZ4" s="1">
        <v>0.20223379629629631</v>
      </c>
      <c r="IA4" s="1">
        <v>7.0254629629629634E-3</v>
      </c>
      <c r="IB4" s="1">
        <v>2.1180555555555553E-2</v>
      </c>
      <c r="IC4">
        <v>32</v>
      </c>
      <c r="ID4">
        <v>590</v>
      </c>
      <c r="IE4">
        <v>583</v>
      </c>
      <c r="IF4">
        <v>10</v>
      </c>
      <c r="IG4">
        <v>0</v>
      </c>
      <c r="IH4">
        <v>0</v>
      </c>
      <c r="II4">
        <v>0</v>
      </c>
      <c r="IJ4">
        <v>98.31</v>
      </c>
      <c r="IK4">
        <f t="shared" ref="IK4:IK17" si="30">ID4-IF4</f>
        <v>580</v>
      </c>
      <c r="IL4">
        <v>524</v>
      </c>
      <c r="IM4" s="12">
        <f t="shared" si="12"/>
        <v>110.68702290076335</v>
      </c>
      <c r="IN4" t="s">
        <v>2363</v>
      </c>
      <c r="IO4" s="37" t="s">
        <v>2736</v>
      </c>
      <c r="IP4" t="s">
        <v>2690</v>
      </c>
      <c r="IQ4">
        <v>8</v>
      </c>
      <c r="IR4" s="1">
        <v>0.21890046296296295</v>
      </c>
      <c r="IS4" s="1">
        <v>0.1897337962962963</v>
      </c>
      <c r="IT4" s="1">
        <v>6.0185185185185177E-3</v>
      </c>
      <c r="IU4" s="1">
        <v>2.3124999999999996E-2</v>
      </c>
      <c r="IV4">
        <v>23</v>
      </c>
      <c r="IW4">
        <v>559</v>
      </c>
      <c r="IX4">
        <v>396</v>
      </c>
      <c r="IY4">
        <v>20</v>
      </c>
      <c r="IZ4">
        <v>0</v>
      </c>
      <c r="JA4">
        <v>0</v>
      </c>
      <c r="JB4">
        <v>0</v>
      </c>
      <c r="JC4">
        <v>95.19</v>
      </c>
      <c r="JD4">
        <f t="shared" ref="JD4:JD17" si="31">IW4-IY4</f>
        <v>539</v>
      </c>
      <c r="JE4">
        <v>524</v>
      </c>
      <c r="JF4" s="12">
        <f t="shared" si="13"/>
        <v>102.86259541984732</v>
      </c>
      <c r="JG4" t="s">
        <v>2363</v>
      </c>
      <c r="JH4" s="37" t="s">
        <v>2736</v>
      </c>
      <c r="JI4" t="s">
        <v>2690</v>
      </c>
      <c r="JJ4">
        <v>8</v>
      </c>
      <c r="JK4" s="1">
        <v>0.21343749999999997</v>
      </c>
      <c r="JL4" s="1">
        <v>0.19947916666666665</v>
      </c>
      <c r="JM4" s="1">
        <v>4.0393518518518521E-3</v>
      </c>
      <c r="JN4" s="1">
        <v>9.9074074074074082E-3</v>
      </c>
      <c r="JO4">
        <v>51</v>
      </c>
      <c r="JP4">
        <v>598</v>
      </c>
      <c r="JQ4">
        <v>734</v>
      </c>
      <c r="JR4">
        <v>14</v>
      </c>
      <c r="JS4">
        <v>0</v>
      </c>
      <c r="JT4">
        <v>0</v>
      </c>
      <c r="JU4">
        <v>0</v>
      </c>
      <c r="JV4">
        <v>98.13</v>
      </c>
      <c r="JW4">
        <f t="shared" ref="JW4:JW17" si="32">JP4-JR4</f>
        <v>584</v>
      </c>
      <c r="JX4">
        <v>524</v>
      </c>
      <c r="JY4" s="12">
        <f t="shared" si="14"/>
        <v>111.45038167938932</v>
      </c>
      <c r="JZ4" t="s">
        <v>2363</v>
      </c>
      <c r="KA4" s="37" t="s">
        <v>2736</v>
      </c>
      <c r="KB4" t="s">
        <v>2690</v>
      </c>
      <c r="KC4">
        <v>8</v>
      </c>
      <c r="KD4" s="1">
        <v>0</v>
      </c>
      <c r="KE4" s="1">
        <v>0</v>
      </c>
      <c r="KF4" s="1">
        <v>0</v>
      </c>
      <c r="KG4" s="1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f t="shared" ref="KP4:KP17" si="33">KI4-KK4</f>
        <v>0</v>
      </c>
      <c r="KR4" s="12" t="e">
        <f t="shared" si="15"/>
        <v>#DIV/0!</v>
      </c>
      <c r="KS4" t="s">
        <v>2363</v>
      </c>
      <c r="KT4" s="37" t="s">
        <v>2736</v>
      </c>
      <c r="KU4" t="s">
        <v>2690</v>
      </c>
      <c r="KV4">
        <v>8</v>
      </c>
      <c r="KW4" s="1">
        <v>0</v>
      </c>
      <c r="KX4" s="1">
        <v>0</v>
      </c>
      <c r="KY4" s="1">
        <v>0</v>
      </c>
      <c r="KZ4" s="1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f t="shared" ref="LI4:LI17" si="34">LB4-LD4</f>
        <v>0</v>
      </c>
      <c r="LK4" s="12" t="e">
        <f t="shared" si="16"/>
        <v>#DIV/0!</v>
      </c>
      <c r="LL4" t="s">
        <v>2363</v>
      </c>
      <c r="LM4" s="37" t="s">
        <v>2736</v>
      </c>
      <c r="LN4" t="s">
        <v>2690</v>
      </c>
      <c r="LO4">
        <v>8</v>
      </c>
      <c r="LP4" s="1">
        <v>0.21343749999999997</v>
      </c>
      <c r="LQ4" s="1">
        <v>0.19947916666666665</v>
      </c>
      <c r="LR4" s="1">
        <v>4.0393518518518521E-3</v>
      </c>
      <c r="LS4" s="1">
        <v>9.9074074074074082E-3</v>
      </c>
      <c r="LT4">
        <v>51</v>
      </c>
      <c r="LU4">
        <v>598</v>
      </c>
      <c r="LV4">
        <v>734</v>
      </c>
      <c r="LW4">
        <v>14</v>
      </c>
      <c r="LX4">
        <v>0</v>
      </c>
      <c r="LY4">
        <v>0</v>
      </c>
      <c r="LZ4">
        <v>0</v>
      </c>
      <c r="MA4">
        <v>98.13</v>
      </c>
      <c r="MB4">
        <f t="shared" ref="MB4:MB17" si="35">LU4-LW4</f>
        <v>584</v>
      </c>
      <c r="MC4">
        <v>524</v>
      </c>
      <c r="MD4" s="12">
        <f t="shared" si="17"/>
        <v>111.45038167938932</v>
      </c>
      <c r="ME4" t="s">
        <v>2363</v>
      </c>
      <c r="MF4" s="37" t="s">
        <v>2736</v>
      </c>
      <c r="MG4" t="s">
        <v>2690</v>
      </c>
      <c r="MH4">
        <v>8</v>
      </c>
      <c r="MI4" s="1">
        <v>4.3784722222222218E-2</v>
      </c>
      <c r="MJ4" s="1">
        <v>0.94586805555555553</v>
      </c>
      <c r="MK4" s="1">
        <v>3.0497685185185183E-2</v>
      </c>
      <c r="ML4" s="1">
        <v>6.7407407407407416E-2</v>
      </c>
      <c r="MM4">
        <v>200</v>
      </c>
      <c r="MN4">
        <v>2875</v>
      </c>
      <c r="MO4">
        <v>2830</v>
      </c>
      <c r="MP4">
        <v>61</v>
      </c>
      <c r="MQ4">
        <v>0</v>
      </c>
      <c r="MR4">
        <v>0</v>
      </c>
      <c r="MS4">
        <v>0</v>
      </c>
      <c r="MT4">
        <v>97.89</v>
      </c>
      <c r="MU4">
        <f t="shared" ref="MU4:MU17" si="36">MN4-MP4</f>
        <v>2814</v>
      </c>
      <c r="MV4">
        <f t="shared" ref="MV4:MV25" si="37">SUM(GZ4,HS4,IL4,JE4,MC4)</f>
        <v>2620</v>
      </c>
      <c r="MW4" s="12">
        <f t="shared" si="18"/>
        <v>107.40458015267176</v>
      </c>
      <c r="MX4" t="s">
        <v>2363</v>
      </c>
      <c r="MY4" s="37" t="s">
        <v>2736</v>
      </c>
      <c r="MZ4" t="s">
        <v>2690</v>
      </c>
      <c r="NA4">
        <v>8</v>
      </c>
      <c r="NB4" s="1">
        <v>0.21863425925925925</v>
      </c>
      <c r="NC4" s="1">
        <v>0.1930787037037037</v>
      </c>
      <c r="ND4" s="1">
        <v>1.0208333333333333E-2</v>
      </c>
      <c r="NE4" s="1">
        <v>1.5335648148148147E-2</v>
      </c>
      <c r="NF4">
        <v>57</v>
      </c>
      <c r="NG4">
        <v>569</v>
      </c>
      <c r="NH4">
        <v>550</v>
      </c>
      <c r="NI4">
        <v>20</v>
      </c>
      <c r="NJ4">
        <v>0</v>
      </c>
      <c r="NK4">
        <v>0</v>
      </c>
      <c r="NL4">
        <v>0</v>
      </c>
      <c r="NM4">
        <v>96.49</v>
      </c>
      <c r="NN4">
        <f t="shared" ref="NN4:NN25" si="38">NG4-NI4</f>
        <v>549</v>
      </c>
      <c r="NO4">
        <v>524</v>
      </c>
      <c r="NP4" s="12">
        <f t="shared" ref="NP4:NP12" si="39">NN4/NO4*100</f>
        <v>104.7709923664122</v>
      </c>
      <c r="NQ4" t="s">
        <v>2363</v>
      </c>
      <c r="NR4" s="37" t="s">
        <v>2736</v>
      </c>
      <c r="NS4" t="s">
        <v>2690</v>
      </c>
      <c r="NT4">
        <v>8</v>
      </c>
      <c r="NU4" s="1">
        <v>0.21243055555555557</v>
      </c>
      <c r="NV4" s="1">
        <v>0.17949074074074076</v>
      </c>
      <c r="NW4" s="1">
        <v>6.6435185185185182E-3</v>
      </c>
      <c r="NX4" s="1">
        <v>2.6284722222222223E-2</v>
      </c>
      <c r="NY4">
        <v>41</v>
      </c>
      <c r="NZ4">
        <v>554</v>
      </c>
      <c r="OA4">
        <v>547</v>
      </c>
      <c r="OB4">
        <v>7</v>
      </c>
      <c r="OC4">
        <v>0</v>
      </c>
      <c r="OD4">
        <v>0</v>
      </c>
      <c r="OE4">
        <v>0</v>
      </c>
      <c r="OF4">
        <v>98.74</v>
      </c>
      <c r="OG4">
        <f t="shared" ref="OG4:OG25" si="40">NZ4-OB4</f>
        <v>547</v>
      </c>
      <c r="OH4">
        <v>524</v>
      </c>
      <c r="OI4" s="12">
        <f t="shared" ref="OI4:OI12" si="41">OG4/OH4*100</f>
        <v>104.38931297709924</v>
      </c>
      <c r="OJ4" t="s">
        <v>2363</v>
      </c>
      <c r="OK4" s="37" t="s">
        <v>2736</v>
      </c>
      <c r="OL4" t="s">
        <v>2690</v>
      </c>
      <c r="OM4">
        <v>8</v>
      </c>
      <c r="ON4" s="1">
        <v>0.30734953703703705</v>
      </c>
      <c r="OO4" s="1">
        <v>0.21207175925925925</v>
      </c>
      <c r="OP4" s="1">
        <v>6.4027777777777781E-2</v>
      </c>
      <c r="OQ4" s="1">
        <v>3.123842592592593E-2</v>
      </c>
      <c r="OR4">
        <v>63</v>
      </c>
      <c r="OS4">
        <v>528</v>
      </c>
      <c r="OT4">
        <v>509</v>
      </c>
      <c r="OU4">
        <v>23</v>
      </c>
      <c r="OV4">
        <v>0</v>
      </c>
      <c r="OW4">
        <v>0</v>
      </c>
      <c r="OX4">
        <v>0</v>
      </c>
      <c r="OY4">
        <v>95.68</v>
      </c>
      <c r="OZ4">
        <f t="shared" ref="OZ4:OZ25" si="42">OS4-OU4</f>
        <v>505</v>
      </c>
      <c r="PA4">
        <v>524</v>
      </c>
      <c r="PB4" s="12">
        <f t="shared" ref="PB4:PB11" si="43">OZ4/PA4*100</f>
        <v>96.374045801526719</v>
      </c>
      <c r="PC4" t="s">
        <v>2363</v>
      </c>
      <c r="PD4" s="37" t="s">
        <v>2736</v>
      </c>
      <c r="PE4" t="s">
        <v>2690</v>
      </c>
      <c r="PF4">
        <v>8</v>
      </c>
      <c r="PG4" s="1">
        <v>0.42019675925925926</v>
      </c>
      <c r="PH4" s="1">
        <v>0.29375000000000001</v>
      </c>
      <c r="PI4" s="1">
        <v>7.4791666666666659E-2</v>
      </c>
      <c r="PJ4" s="1">
        <v>5.1643518518518526E-2</v>
      </c>
      <c r="PK4">
        <v>58</v>
      </c>
      <c r="PL4">
        <v>524</v>
      </c>
      <c r="PM4">
        <v>269</v>
      </c>
      <c r="PN4">
        <v>21</v>
      </c>
      <c r="PO4">
        <v>0</v>
      </c>
      <c r="PP4">
        <v>0</v>
      </c>
      <c r="PQ4">
        <v>0</v>
      </c>
      <c r="PR4">
        <v>92.76</v>
      </c>
      <c r="PS4">
        <f t="shared" ref="PS4:PS13" si="44">PL4-PN4</f>
        <v>503</v>
      </c>
      <c r="PT4">
        <v>524</v>
      </c>
      <c r="PU4" s="12">
        <f t="shared" ref="PU4:PU11" si="45">PS4/PT4*100</f>
        <v>95.992366412213741</v>
      </c>
      <c r="PV4" t="s">
        <v>2363</v>
      </c>
      <c r="PW4" s="37" t="s">
        <v>2736</v>
      </c>
      <c r="PX4" t="s">
        <v>2690</v>
      </c>
      <c r="PY4">
        <v>8</v>
      </c>
      <c r="PZ4" s="1">
        <v>0.21665509259259261</v>
      </c>
      <c r="QA4" s="1">
        <v>0.18538194444444445</v>
      </c>
      <c r="QB4" s="1">
        <v>1.3414351851851851E-2</v>
      </c>
      <c r="QC4" s="1">
        <v>1.7847222222222223E-2</v>
      </c>
      <c r="QD4">
        <v>74</v>
      </c>
      <c r="QE4">
        <v>558</v>
      </c>
      <c r="QF4">
        <v>832</v>
      </c>
      <c r="QG4">
        <v>18</v>
      </c>
      <c r="QH4">
        <v>0</v>
      </c>
      <c r="QI4">
        <v>0</v>
      </c>
      <c r="QJ4">
        <v>0</v>
      </c>
      <c r="QK4">
        <v>97.88</v>
      </c>
      <c r="QL4">
        <f>QE4-QG4</f>
        <v>540</v>
      </c>
      <c r="QM4">
        <v>524</v>
      </c>
      <c r="QN4" s="12">
        <f t="shared" ref="QN4:QN11" si="46">QL4/QM4*100</f>
        <v>103.05343511450383</v>
      </c>
      <c r="QO4" t="s">
        <v>2363</v>
      </c>
      <c r="QP4" s="37" t="s">
        <v>2736</v>
      </c>
      <c r="QQ4" t="s">
        <v>2690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E4">
        <f t="shared" ref="RE4:RE25" si="47">QX4-QZ4</f>
        <v>0</v>
      </c>
      <c r="RF4">
        <v>524</v>
      </c>
      <c r="RG4" s="12">
        <f t="shared" ref="RG4:RG11" si="48">RE4/RF4*100</f>
        <v>0</v>
      </c>
      <c r="RH4" t="s">
        <v>2363</v>
      </c>
      <c r="RI4" s="37" t="s">
        <v>2736</v>
      </c>
      <c r="RJ4" t="s">
        <v>2690</v>
      </c>
      <c r="RL4" s="1">
        <v>0</v>
      </c>
      <c r="RM4" s="1">
        <v>0</v>
      </c>
      <c r="RN4" s="1">
        <v>0</v>
      </c>
      <c r="RO4" s="1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f>RQ4-RS4</f>
        <v>0</v>
      </c>
      <c r="RY4">
        <v>524</v>
      </c>
      <c r="RZ4" s="12">
        <f t="shared" ref="RZ4:RZ11" si="49">RX4/RY4*100</f>
        <v>0</v>
      </c>
      <c r="SA4" t="s">
        <v>2363</v>
      </c>
      <c r="SB4" s="37" t="s">
        <v>2736</v>
      </c>
      <c r="SC4" t="s">
        <v>2690</v>
      </c>
      <c r="SE4" s="1">
        <v>0.21665509259259261</v>
      </c>
      <c r="SF4" s="1">
        <v>0.18538194444444445</v>
      </c>
      <c r="SG4" s="1">
        <v>1.3414351851851851E-2</v>
      </c>
      <c r="SH4" s="1">
        <v>1.7847222222222223E-2</v>
      </c>
      <c r="SI4">
        <v>74</v>
      </c>
      <c r="SJ4">
        <f>SUM(QE4,QX4,RQ4)</f>
        <v>558</v>
      </c>
      <c r="SK4">
        <f t="shared" ref="SK4:SK25" si="50">SUM(QF4,QY4,RR4)</f>
        <v>832</v>
      </c>
      <c r="SL4">
        <f t="shared" ref="SL4:SL25" si="51">SUM(QG4,QZ4,RS4)</f>
        <v>18</v>
      </c>
      <c r="SM4">
        <v>0</v>
      </c>
      <c r="SN4">
        <v>0</v>
      </c>
      <c r="SO4">
        <v>0</v>
      </c>
      <c r="SP4">
        <v>97.88</v>
      </c>
      <c r="SQ4">
        <f t="shared" ref="SQ4:SQ17" si="52">SUM(QL4,RE4,RX4)</f>
        <v>540</v>
      </c>
      <c r="SR4">
        <v>524</v>
      </c>
      <c r="SS4" s="12">
        <f t="shared" ref="SS4:SS12" si="53">SQ4/SR4*100</f>
        <v>103.05343511450383</v>
      </c>
      <c r="ST4">
        <f t="shared" ref="ST4:ST25" si="54">AVERAGE(OR4,PK4,SI4)</f>
        <v>65</v>
      </c>
      <c r="SU4" t="s">
        <v>2363</v>
      </c>
      <c r="SV4" s="37" t="s">
        <v>2736</v>
      </c>
      <c r="SW4" t="s">
        <v>2690</v>
      </c>
      <c r="SY4" s="1">
        <v>0.37528935185185186</v>
      </c>
      <c r="SZ4" s="1">
        <v>6.3796296296296295E-2</v>
      </c>
      <c r="TA4" s="1">
        <v>0.1691087962962963</v>
      </c>
      <c r="TB4" s="1">
        <v>0.14238425925925927</v>
      </c>
      <c r="TC4">
        <v>293</v>
      </c>
      <c r="TD4">
        <v>2733</v>
      </c>
      <c r="TE4">
        <v>2707</v>
      </c>
      <c r="TF4">
        <v>89</v>
      </c>
      <c r="TG4">
        <v>0</v>
      </c>
      <c r="TH4">
        <v>0</v>
      </c>
      <c r="TI4">
        <v>0</v>
      </c>
      <c r="TJ4">
        <v>96.82</v>
      </c>
      <c r="TK4">
        <f t="shared" ref="TK4:TK17" si="55">TD4-TF4</f>
        <v>2644</v>
      </c>
      <c r="TL4">
        <f t="shared" ref="TL4:TL25" si="56">SUM(NO4,OH4,PA4,PT4,SR4)</f>
        <v>2620</v>
      </c>
      <c r="TM4" s="12">
        <f t="shared" ref="TM4:TM12" si="57">TK4/TL4*100</f>
        <v>100.91603053435114</v>
      </c>
      <c r="TN4" t="s">
        <v>2363</v>
      </c>
      <c r="TO4" s="37" t="s">
        <v>2736</v>
      </c>
      <c r="TP4" t="s">
        <v>2690</v>
      </c>
      <c r="TQ4">
        <v>8</v>
      </c>
      <c r="TR4" s="1">
        <v>0.32118055555555552</v>
      </c>
      <c r="TS4" s="1">
        <v>0.27832175925925923</v>
      </c>
      <c r="TT4" s="1">
        <v>2.0613425925925927E-2</v>
      </c>
      <c r="TU4" s="1">
        <v>2.2233796296296297E-2</v>
      </c>
      <c r="TV4">
        <v>31</v>
      </c>
      <c r="TW4">
        <v>530</v>
      </c>
      <c r="TX4">
        <v>531</v>
      </c>
      <c r="TY4">
        <v>5</v>
      </c>
      <c r="TZ4">
        <v>0</v>
      </c>
      <c r="UA4">
        <v>0</v>
      </c>
      <c r="UB4">
        <v>0</v>
      </c>
      <c r="UC4">
        <v>98.9</v>
      </c>
      <c r="UD4">
        <f t="shared" ref="UD4:UD12" si="58">TW4-TY4</f>
        <v>525</v>
      </c>
      <c r="UE4">
        <v>524</v>
      </c>
      <c r="UF4" s="12">
        <f t="shared" ref="UF4:UF11" si="59">UD4/UE4*100</f>
        <v>100.1908396946565</v>
      </c>
      <c r="UG4" t="s">
        <v>2363</v>
      </c>
      <c r="UH4" s="37" t="s">
        <v>2736</v>
      </c>
      <c r="UI4" t="s">
        <v>2690</v>
      </c>
      <c r="UJ4">
        <v>8</v>
      </c>
      <c r="UK4" s="1">
        <v>0.34888888888888886</v>
      </c>
      <c r="UL4" s="1">
        <v>0.2794328703703704</v>
      </c>
      <c r="UM4" s="1">
        <v>2.2152777777777775E-2</v>
      </c>
      <c r="UN4" s="1">
        <v>4.7291666666666669E-2</v>
      </c>
      <c r="UO4">
        <v>37</v>
      </c>
      <c r="UP4">
        <v>568</v>
      </c>
      <c r="UQ4">
        <v>546</v>
      </c>
      <c r="UR4">
        <v>16</v>
      </c>
      <c r="US4">
        <v>0</v>
      </c>
      <c r="UT4">
        <v>0</v>
      </c>
      <c r="UU4">
        <v>0</v>
      </c>
      <c r="UV4">
        <v>97.15</v>
      </c>
      <c r="UW4">
        <f t="shared" ref="UW4:UW25" si="60">UP4-UR4</f>
        <v>552</v>
      </c>
      <c r="UX4">
        <v>524</v>
      </c>
      <c r="UY4" s="12">
        <f>UW4/UX4*100</f>
        <v>105.34351145038168</v>
      </c>
      <c r="UZ4" t="s">
        <v>2363</v>
      </c>
      <c r="VA4" s="37" t="s">
        <v>2736</v>
      </c>
      <c r="VB4" t="s">
        <v>2690</v>
      </c>
      <c r="VC4">
        <v>8</v>
      </c>
      <c r="VD4" s="1">
        <v>0.23916666666666667</v>
      </c>
      <c r="VE4" s="1">
        <v>0.19297453703703704</v>
      </c>
      <c r="VF4" s="1">
        <v>1.9884259259259258E-2</v>
      </c>
      <c r="VG4" s="1">
        <v>2.6284722222222223E-2</v>
      </c>
      <c r="VH4">
        <v>85</v>
      </c>
      <c r="VI4">
        <v>533</v>
      </c>
      <c r="VJ4">
        <v>538</v>
      </c>
      <c r="VK4">
        <v>12</v>
      </c>
      <c r="VL4">
        <v>0</v>
      </c>
      <c r="VM4">
        <v>0</v>
      </c>
      <c r="VN4">
        <v>0</v>
      </c>
      <c r="VO4">
        <v>97.82</v>
      </c>
      <c r="VP4">
        <f t="shared" ref="VP4:VP25" si="61">VI4-VK4</f>
        <v>521</v>
      </c>
      <c r="VQ4">
        <v>524</v>
      </c>
      <c r="VR4" s="12">
        <f>VP4/VQ4*100</f>
        <v>99.427480916030532</v>
      </c>
      <c r="VS4" t="s">
        <v>2363</v>
      </c>
      <c r="VT4" s="37" t="s">
        <v>2736</v>
      </c>
      <c r="VU4" t="s">
        <v>2690</v>
      </c>
      <c r="VV4">
        <v>8</v>
      </c>
      <c r="VW4" s="1">
        <v>0.20672453703703705</v>
      </c>
      <c r="VX4" s="1">
        <v>0.18907407407407406</v>
      </c>
      <c r="VY4" s="1">
        <v>7.8472222222222224E-3</v>
      </c>
      <c r="VZ4" s="1">
        <v>9.7916666666666655E-3</v>
      </c>
      <c r="WA4">
        <v>80</v>
      </c>
      <c r="WB4">
        <v>550</v>
      </c>
      <c r="WC4">
        <v>559</v>
      </c>
      <c r="WD4">
        <v>9</v>
      </c>
      <c r="WE4">
        <v>0</v>
      </c>
      <c r="WF4">
        <v>0</v>
      </c>
      <c r="WG4">
        <v>0</v>
      </c>
      <c r="WH4">
        <v>98.42</v>
      </c>
      <c r="WI4">
        <f t="shared" ref="WI4:WI25" si="62">WB4-WD4</f>
        <v>541</v>
      </c>
      <c r="WJ4">
        <v>524</v>
      </c>
      <c r="WK4" s="12">
        <f t="shared" ref="WK4:WK11" si="63">WI4/WJ4*100</f>
        <v>103.2442748091603</v>
      </c>
      <c r="WL4" t="s">
        <v>2363</v>
      </c>
      <c r="WM4" s="37" t="s">
        <v>2736</v>
      </c>
      <c r="WN4" t="s">
        <v>2690</v>
      </c>
      <c r="WO4">
        <v>8</v>
      </c>
      <c r="WP4" s="1">
        <v>0.20344907407407409</v>
      </c>
      <c r="WQ4" s="1">
        <v>0.17910879629629628</v>
      </c>
      <c r="WR4" s="1">
        <v>1.4722222222222222E-2</v>
      </c>
      <c r="WS4" s="1">
        <v>9.618055555555555E-3</v>
      </c>
      <c r="WT4">
        <v>46</v>
      </c>
      <c r="WU4">
        <v>544</v>
      </c>
      <c r="WV4">
        <v>556</v>
      </c>
      <c r="WW4">
        <v>5</v>
      </c>
      <c r="WX4">
        <v>0</v>
      </c>
      <c r="WY4">
        <v>0</v>
      </c>
      <c r="WZ4">
        <v>0</v>
      </c>
      <c r="XA4">
        <v>99.11</v>
      </c>
      <c r="XB4">
        <f>WU4-WW4</f>
        <v>539</v>
      </c>
      <c r="XC4">
        <v>524</v>
      </c>
      <c r="XD4" s="12">
        <f>XB4/XC4*100</f>
        <v>102.86259541984732</v>
      </c>
      <c r="XE4" t="s">
        <v>2363</v>
      </c>
      <c r="XF4" s="37" t="s">
        <v>2736</v>
      </c>
      <c r="XG4" t="s">
        <v>2690</v>
      </c>
      <c r="XH4">
        <v>8</v>
      </c>
      <c r="XI4" s="1">
        <v>0</v>
      </c>
      <c r="XJ4" s="1">
        <v>0</v>
      </c>
      <c r="XK4" s="1">
        <v>0</v>
      </c>
      <c r="XL4" s="1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f t="shared" ref="XU4:XU25" si="64">XN4-XP4</f>
        <v>0</v>
      </c>
      <c r="XV4">
        <v>524</v>
      </c>
      <c r="XW4" s="12">
        <f>XU4/XV4*100</f>
        <v>0</v>
      </c>
      <c r="XX4" t="s">
        <v>2363</v>
      </c>
      <c r="XY4" s="37" t="s">
        <v>2736</v>
      </c>
      <c r="XZ4" t="s">
        <v>2690</v>
      </c>
      <c r="YA4">
        <v>8</v>
      </c>
      <c r="YB4" s="1">
        <v>0</v>
      </c>
      <c r="YC4" s="1">
        <v>0</v>
      </c>
      <c r="YD4" s="1">
        <v>0</v>
      </c>
      <c r="YE4" s="1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f t="shared" ref="YN4:YN25" si="65">YG4-YI4</f>
        <v>0</v>
      </c>
      <c r="YO4">
        <v>524</v>
      </c>
      <c r="YP4" s="12">
        <f>YN4/YO4*100</f>
        <v>0</v>
      </c>
      <c r="YQ4" t="s">
        <v>2363</v>
      </c>
      <c r="YR4" s="37" t="s">
        <v>2736</v>
      </c>
      <c r="YS4" t="s">
        <v>2690</v>
      </c>
      <c r="YT4">
        <v>8</v>
      </c>
      <c r="YU4" s="1">
        <v>0.20344907407407409</v>
      </c>
      <c r="YV4" s="1">
        <v>0.17910879629629628</v>
      </c>
      <c r="YW4" s="1">
        <v>1.4722222222222222E-2</v>
      </c>
      <c r="YX4" s="1">
        <v>9.618055555555555E-3</v>
      </c>
      <c r="YY4">
        <v>46</v>
      </c>
      <c r="YZ4">
        <v>544</v>
      </c>
      <c r="ZA4">
        <v>556</v>
      </c>
      <c r="ZB4">
        <v>5</v>
      </c>
      <c r="ZC4">
        <v>0</v>
      </c>
      <c r="ZD4">
        <v>0</v>
      </c>
      <c r="ZE4">
        <v>0</v>
      </c>
      <c r="ZF4">
        <v>99.11</v>
      </c>
      <c r="ZG4">
        <f>YZ4-ZB4</f>
        <v>539</v>
      </c>
      <c r="ZH4">
        <v>524</v>
      </c>
      <c r="ZI4" s="12">
        <f>ZG4/ZH4*100</f>
        <v>102.86259541984732</v>
      </c>
      <c r="ZJ4" t="s">
        <v>2363</v>
      </c>
      <c r="ZK4" s="37" t="s">
        <v>2736</v>
      </c>
      <c r="ZL4" t="s">
        <v>2690</v>
      </c>
      <c r="ZN4" s="1">
        <v>0.31943287037037038</v>
      </c>
      <c r="ZO4" s="1">
        <v>0.11893518518518519</v>
      </c>
      <c r="ZP4" s="1">
        <v>8.5243055555555558E-2</v>
      </c>
      <c r="ZQ4" s="1">
        <v>0.11525462962962962</v>
      </c>
      <c r="ZR4">
        <v>279</v>
      </c>
      <c r="ZS4">
        <v>2621</v>
      </c>
      <c r="ZT4">
        <v>2648</v>
      </c>
      <c r="ZU4">
        <v>47</v>
      </c>
      <c r="ZV4">
        <v>0</v>
      </c>
      <c r="ZW4">
        <v>0</v>
      </c>
      <c r="ZX4">
        <v>0</v>
      </c>
      <c r="ZY4">
        <v>98.26</v>
      </c>
      <c r="ZZ4">
        <f>ZS4-ZU4</f>
        <v>2574</v>
      </c>
      <c r="AAA4">
        <f t="shared" si="19"/>
        <v>2620</v>
      </c>
      <c r="AAB4" s="12">
        <f t="shared" si="20"/>
        <v>98.244274809160302</v>
      </c>
      <c r="AAC4">
        <f t="shared" ref="AAC4:AAC25" si="66">AAA4-ZZ4</f>
        <v>46</v>
      </c>
      <c r="AAD4" t="s">
        <v>2363</v>
      </c>
      <c r="AAE4" s="37" t="s">
        <v>2736</v>
      </c>
      <c r="AAF4" t="s">
        <v>2690</v>
      </c>
      <c r="AAG4">
        <v>8</v>
      </c>
      <c r="AAH4" s="1">
        <v>0.23931712962962962</v>
      </c>
      <c r="AAI4" s="1">
        <v>0.20293981481481482</v>
      </c>
      <c r="AAJ4" s="1">
        <v>5.0810185185185186E-3</v>
      </c>
      <c r="AAK4" s="1">
        <v>3.1284722222222221E-2</v>
      </c>
      <c r="AAL4">
        <v>81</v>
      </c>
      <c r="AAM4">
        <v>551</v>
      </c>
      <c r="AAN4">
        <v>579</v>
      </c>
      <c r="AAO4">
        <v>6</v>
      </c>
      <c r="AAP4">
        <v>0</v>
      </c>
      <c r="AAQ4">
        <v>0</v>
      </c>
      <c r="AAR4">
        <v>0</v>
      </c>
      <c r="AAS4">
        <v>98.97</v>
      </c>
      <c r="AAT4">
        <f t="shared" ref="AAT4:AAT29" si="67">AAM4-AAO4</f>
        <v>545</v>
      </c>
      <c r="AAU4">
        <v>524</v>
      </c>
      <c r="AAV4" s="12">
        <f t="shared" ref="AAV4:AAV11" si="68">AAT4/AAU4*100</f>
        <v>104.00763358778626</v>
      </c>
      <c r="AAW4" t="s">
        <v>2363</v>
      </c>
      <c r="AAX4" s="37" t="s">
        <v>2736</v>
      </c>
      <c r="AAY4" t="s">
        <v>2690</v>
      </c>
      <c r="AAZ4">
        <v>8</v>
      </c>
      <c r="ABA4" s="1">
        <v>0.19584490740740743</v>
      </c>
      <c r="ABB4" s="1">
        <v>0.17885416666666668</v>
      </c>
      <c r="ABC4" s="1">
        <v>1.4872685185185185E-2</v>
      </c>
      <c r="ABD4" s="1">
        <v>2.1064814814814813E-3</v>
      </c>
      <c r="ABE4">
        <v>87</v>
      </c>
      <c r="ABF4">
        <v>545</v>
      </c>
      <c r="ABG4">
        <v>566</v>
      </c>
      <c r="ABH4">
        <v>11</v>
      </c>
      <c r="ABI4">
        <v>0</v>
      </c>
      <c r="ABJ4">
        <v>0</v>
      </c>
      <c r="ABK4">
        <v>0</v>
      </c>
      <c r="ABL4">
        <v>98.09</v>
      </c>
      <c r="ABM4">
        <f t="shared" ref="ABM4:ABM29" si="69">ABF4-ABH4</f>
        <v>534</v>
      </c>
      <c r="ABN4">
        <v>524</v>
      </c>
      <c r="ABO4" s="12">
        <f t="shared" ref="ABO4:ABO11" si="70">ABM4/ABN4*100</f>
        <v>101.90839694656488</v>
      </c>
    </row>
    <row r="5" spans="1:743">
      <c r="A5" t="s">
        <v>473</v>
      </c>
      <c r="B5" s="37" t="s">
        <v>2736</v>
      </c>
      <c r="C5" t="s">
        <v>2690</v>
      </c>
      <c r="D5">
        <v>8</v>
      </c>
      <c r="E5" s="1">
        <v>0.31417824074074074</v>
      </c>
      <c r="F5" s="1">
        <v>0.2021412037037037</v>
      </c>
      <c r="G5" s="1">
        <v>2.1435185185185186E-2</v>
      </c>
      <c r="H5" s="1">
        <v>9.0578703703703703E-2</v>
      </c>
      <c r="I5">
        <v>31</v>
      </c>
      <c r="J5">
        <v>455</v>
      </c>
      <c r="K5">
        <v>453</v>
      </c>
      <c r="L5">
        <v>11</v>
      </c>
      <c r="M5">
        <v>0</v>
      </c>
      <c r="N5">
        <v>0</v>
      </c>
      <c r="O5">
        <v>0</v>
      </c>
      <c r="P5">
        <v>97.63</v>
      </c>
      <c r="Q5">
        <f t="shared" si="0"/>
        <v>444</v>
      </c>
      <c r="R5">
        <v>524</v>
      </c>
      <c r="S5" s="12">
        <f t="shared" si="1"/>
        <v>84.732824427480907</v>
      </c>
      <c r="T5" t="s">
        <v>473</v>
      </c>
      <c r="U5" s="37" t="s">
        <v>2736</v>
      </c>
      <c r="V5" t="s">
        <v>2690</v>
      </c>
      <c r="W5">
        <v>8</v>
      </c>
      <c r="X5" s="1">
        <v>0.33716435185185184</v>
      </c>
      <c r="Y5" s="1">
        <v>0.18085648148148148</v>
      </c>
      <c r="Z5" s="1">
        <v>1.4537037037037038E-2</v>
      </c>
      <c r="AA5" s="1">
        <v>0.14174768518518518</v>
      </c>
      <c r="AB5">
        <v>36</v>
      </c>
      <c r="AC5">
        <v>486</v>
      </c>
      <c r="AD5">
        <v>409</v>
      </c>
      <c r="AE5">
        <v>22</v>
      </c>
      <c r="AF5">
        <v>0</v>
      </c>
      <c r="AG5">
        <v>0</v>
      </c>
      <c r="AH5">
        <v>0</v>
      </c>
      <c r="AI5">
        <v>94.9</v>
      </c>
      <c r="AJ5">
        <f t="shared" si="21"/>
        <v>464</v>
      </c>
      <c r="AK5">
        <v>524</v>
      </c>
      <c r="AL5" s="12">
        <f t="shared" si="2"/>
        <v>88.549618320610691</v>
      </c>
      <c r="AM5" t="s">
        <v>473</v>
      </c>
      <c r="AN5" s="37" t="s">
        <v>2736</v>
      </c>
      <c r="AO5" t="s">
        <v>2690</v>
      </c>
      <c r="AP5">
        <v>8</v>
      </c>
      <c r="AQ5" s="1">
        <v>0.36351851851851852</v>
      </c>
      <c r="AR5" s="1">
        <v>0.20998842592592593</v>
      </c>
      <c r="AS5" s="1">
        <v>7.4305555555555555E-2</v>
      </c>
      <c r="AT5" s="1">
        <v>7.9212962962962971E-2</v>
      </c>
      <c r="AU5">
        <v>24</v>
      </c>
      <c r="AV5">
        <v>395</v>
      </c>
      <c r="AW5">
        <v>426</v>
      </c>
      <c r="AX5">
        <v>4</v>
      </c>
      <c r="AY5">
        <v>0</v>
      </c>
      <c r="AZ5">
        <v>0</v>
      </c>
      <c r="BA5">
        <v>0</v>
      </c>
      <c r="BB5">
        <v>99.07</v>
      </c>
      <c r="BC5">
        <f t="shared" si="22"/>
        <v>391</v>
      </c>
      <c r="BD5">
        <v>524</v>
      </c>
      <c r="BE5" s="12">
        <f t="shared" si="3"/>
        <v>74.618320610687022</v>
      </c>
      <c r="BF5" t="s">
        <v>473</v>
      </c>
      <c r="BG5" s="37" t="s">
        <v>2736</v>
      </c>
      <c r="BH5" t="s">
        <v>2690</v>
      </c>
      <c r="BI5">
        <v>8</v>
      </c>
      <c r="BJ5" s="1">
        <v>0.10217592592592593</v>
      </c>
      <c r="BK5" s="1">
        <v>6.9722222222222227E-2</v>
      </c>
      <c r="BL5" s="1">
        <v>0</v>
      </c>
      <c r="BM5" s="1">
        <v>3.2442129629629633E-2</v>
      </c>
      <c r="BN5">
        <v>15</v>
      </c>
      <c r="BO5">
        <v>172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W5">
        <v>524</v>
      </c>
      <c r="BX5" s="12">
        <f t="shared" si="4"/>
        <v>0</v>
      </c>
      <c r="BY5" t="s">
        <v>473</v>
      </c>
      <c r="BZ5" s="37" t="s">
        <v>2736</v>
      </c>
      <c r="CA5" t="s">
        <v>2690</v>
      </c>
      <c r="CB5">
        <v>8</v>
      </c>
      <c r="CC5" s="1">
        <v>0.1170486111111111</v>
      </c>
      <c r="CD5" s="1">
        <v>0.66273148148148142</v>
      </c>
      <c r="CE5" s="1">
        <v>0.11030092592592593</v>
      </c>
      <c r="CF5" s="1">
        <v>0.34401620370370373</v>
      </c>
      <c r="CG5">
        <v>106</v>
      </c>
      <c r="CH5">
        <v>1508</v>
      </c>
      <c r="CI5">
        <v>1288</v>
      </c>
      <c r="CJ5">
        <v>37</v>
      </c>
      <c r="CK5">
        <v>0</v>
      </c>
      <c r="CL5">
        <v>0</v>
      </c>
      <c r="CM5">
        <v>0</v>
      </c>
      <c r="CN5">
        <v>97.21</v>
      </c>
      <c r="CO5">
        <f t="shared" si="23"/>
        <v>1471</v>
      </c>
      <c r="CP5">
        <f t="shared" si="24"/>
        <v>1572</v>
      </c>
      <c r="CQ5" s="12">
        <f t="shared" si="5"/>
        <v>93.575063613231563</v>
      </c>
      <c r="CR5" t="s">
        <v>473</v>
      </c>
      <c r="CS5" s="37" t="s">
        <v>2736</v>
      </c>
      <c r="CT5" t="s">
        <v>2690</v>
      </c>
      <c r="CU5">
        <v>8</v>
      </c>
      <c r="CV5" s="1">
        <v>0</v>
      </c>
      <c r="CW5" s="1">
        <v>0</v>
      </c>
      <c r="CX5" s="1">
        <v>0</v>
      </c>
      <c r="CY5" s="1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J5" s="12" t="e">
        <f t="shared" si="6"/>
        <v>#DIV/0!</v>
      </c>
      <c r="DK5" t="s">
        <v>473</v>
      </c>
      <c r="DL5" s="37" t="s">
        <v>2736</v>
      </c>
      <c r="DM5" t="s">
        <v>2690</v>
      </c>
      <c r="DN5">
        <v>8</v>
      </c>
      <c r="DO5" s="1">
        <v>0</v>
      </c>
      <c r="DP5" s="1">
        <v>0</v>
      </c>
      <c r="DQ5" s="1">
        <v>0</v>
      </c>
      <c r="DR5" s="1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C5" s="12" t="e">
        <f t="shared" si="7"/>
        <v>#DIV/0!</v>
      </c>
      <c r="ED5" t="s">
        <v>473</v>
      </c>
      <c r="EE5" s="37" t="s">
        <v>2736</v>
      </c>
      <c r="EF5" t="s">
        <v>2690</v>
      </c>
      <c r="EG5">
        <v>8</v>
      </c>
      <c r="EH5" s="1">
        <v>5.1736111111111115E-2</v>
      </c>
      <c r="EI5" s="1">
        <v>4.8159722222222222E-2</v>
      </c>
      <c r="EJ5" s="1">
        <v>6.9444444444444444E-5</v>
      </c>
      <c r="EK5" s="1">
        <v>3.483796296296296E-3</v>
      </c>
      <c r="EL5">
        <v>6</v>
      </c>
      <c r="EM5">
        <v>108</v>
      </c>
      <c r="EN5">
        <v>170</v>
      </c>
      <c r="EO5">
        <v>2</v>
      </c>
      <c r="EP5">
        <v>0</v>
      </c>
      <c r="EQ5">
        <v>0</v>
      </c>
      <c r="ER5">
        <v>0</v>
      </c>
      <c r="ES5">
        <v>98.84</v>
      </c>
      <c r="EV5" s="12" t="e">
        <f t="shared" si="8"/>
        <v>#DIV/0!</v>
      </c>
      <c r="EW5" t="s">
        <v>473</v>
      </c>
      <c r="EX5" s="37" t="s">
        <v>2736</v>
      </c>
      <c r="EY5" t="s">
        <v>2690</v>
      </c>
      <c r="EZ5">
        <v>8</v>
      </c>
      <c r="FA5" s="1">
        <v>0.51744212962962965</v>
      </c>
      <c r="FB5" s="1">
        <v>0.32788194444444446</v>
      </c>
      <c r="FC5" s="1">
        <v>7.4386574074074077E-2</v>
      </c>
      <c r="FD5" s="1">
        <v>0.11516203703703703</v>
      </c>
      <c r="FE5">
        <v>45</v>
      </c>
      <c r="FF5">
        <v>675</v>
      </c>
      <c r="FG5">
        <v>596</v>
      </c>
      <c r="FH5">
        <v>6</v>
      </c>
      <c r="FI5">
        <v>0</v>
      </c>
      <c r="FJ5">
        <v>0</v>
      </c>
      <c r="FK5">
        <v>0</v>
      </c>
      <c r="FL5">
        <v>99</v>
      </c>
      <c r="FM5">
        <f t="shared" si="25"/>
        <v>669</v>
      </c>
      <c r="FN5">
        <v>524</v>
      </c>
      <c r="FO5" s="12">
        <f t="shared" si="9"/>
        <v>127.67175572519085</v>
      </c>
      <c r="FP5" t="s">
        <v>473</v>
      </c>
      <c r="FQ5" s="37" t="s">
        <v>2736</v>
      </c>
      <c r="FR5" t="s">
        <v>2690</v>
      </c>
      <c r="FS5">
        <v>8</v>
      </c>
      <c r="FT5" s="1">
        <v>0.16879629629629631</v>
      </c>
      <c r="FU5" s="1">
        <v>0.71091435185185192</v>
      </c>
      <c r="FV5" s="1">
        <v>0.11037037037037038</v>
      </c>
      <c r="FW5" s="1">
        <v>0.34749999999999998</v>
      </c>
      <c r="FX5">
        <v>112</v>
      </c>
      <c r="FY5">
        <v>1616</v>
      </c>
      <c r="FZ5">
        <v>1458</v>
      </c>
      <c r="GA5">
        <v>39</v>
      </c>
      <c r="GB5">
        <v>0</v>
      </c>
      <c r="GC5">
        <v>0</v>
      </c>
      <c r="GD5">
        <v>0</v>
      </c>
      <c r="GE5">
        <v>97.39</v>
      </c>
      <c r="GF5">
        <f t="shared" si="26"/>
        <v>1577</v>
      </c>
      <c r="GG5">
        <f t="shared" si="27"/>
        <v>1572</v>
      </c>
      <c r="GH5" s="12">
        <f t="shared" si="10"/>
        <v>100.31806615776082</v>
      </c>
      <c r="GI5" t="s">
        <v>473</v>
      </c>
      <c r="GJ5" s="37" t="s">
        <v>2736</v>
      </c>
      <c r="GK5" t="s">
        <v>2690</v>
      </c>
      <c r="GL5">
        <v>8</v>
      </c>
      <c r="GM5" s="1">
        <v>0.32709490740740738</v>
      </c>
      <c r="GN5" s="1">
        <v>0.23592592592592596</v>
      </c>
      <c r="GO5" s="1">
        <v>4.0972222222222226E-3</v>
      </c>
      <c r="GP5" s="1">
        <v>8.7071759259259252E-2</v>
      </c>
      <c r="GQ5">
        <v>40</v>
      </c>
      <c r="GR5">
        <v>548</v>
      </c>
      <c r="GS5">
        <v>652</v>
      </c>
      <c r="GT5">
        <v>6</v>
      </c>
      <c r="GU5">
        <v>0</v>
      </c>
      <c r="GV5">
        <v>0</v>
      </c>
      <c r="GW5">
        <v>0</v>
      </c>
      <c r="GX5">
        <v>99.09</v>
      </c>
      <c r="GY5">
        <f t="shared" si="28"/>
        <v>542</v>
      </c>
      <c r="GZ5">
        <v>524</v>
      </c>
      <c r="HA5" s="12">
        <f>GY5/GZ5*100</f>
        <v>103.43511450381679</v>
      </c>
      <c r="HB5" t="s">
        <v>473</v>
      </c>
      <c r="HC5" s="37" t="s">
        <v>2736</v>
      </c>
      <c r="HD5" t="s">
        <v>2690</v>
      </c>
      <c r="HE5">
        <v>8</v>
      </c>
      <c r="HF5" s="1">
        <v>0.33982638888888889</v>
      </c>
      <c r="HG5" s="1">
        <v>0.2552314814814815</v>
      </c>
      <c r="HH5" s="1">
        <v>4.7222222222222223E-3</v>
      </c>
      <c r="HI5" s="1">
        <v>7.9872685185185185E-2</v>
      </c>
      <c r="HJ5">
        <v>57</v>
      </c>
      <c r="HK5">
        <v>533</v>
      </c>
      <c r="HL5">
        <v>526</v>
      </c>
      <c r="HM5">
        <v>16</v>
      </c>
      <c r="HN5">
        <v>0</v>
      </c>
      <c r="HO5">
        <v>0</v>
      </c>
      <c r="HP5">
        <v>0</v>
      </c>
      <c r="HQ5">
        <v>97.05</v>
      </c>
      <c r="HR5">
        <f t="shared" si="29"/>
        <v>517</v>
      </c>
      <c r="HS5">
        <v>524</v>
      </c>
      <c r="HT5" s="12">
        <f t="shared" si="11"/>
        <v>98.664122137404576</v>
      </c>
      <c r="HU5" t="s">
        <v>473</v>
      </c>
      <c r="HV5" s="37" t="s">
        <v>2736</v>
      </c>
      <c r="HW5" t="s">
        <v>2690</v>
      </c>
      <c r="HX5">
        <v>8</v>
      </c>
      <c r="HY5" s="1">
        <v>0.299375</v>
      </c>
      <c r="HZ5" s="1">
        <v>0.22846064814814815</v>
      </c>
      <c r="IA5" s="1">
        <v>6.3657407407407404E-3</v>
      </c>
      <c r="IB5" s="1">
        <v>6.4525462962962965E-2</v>
      </c>
      <c r="IC5">
        <v>24</v>
      </c>
      <c r="ID5">
        <v>535</v>
      </c>
      <c r="IE5">
        <v>379</v>
      </c>
      <c r="IF5">
        <v>4</v>
      </c>
      <c r="IG5">
        <v>0</v>
      </c>
      <c r="IH5">
        <v>0</v>
      </c>
      <c r="II5">
        <v>0</v>
      </c>
      <c r="IJ5">
        <v>98.96</v>
      </c>
      <c r="IK5">
        <f t="shared" si="30"/>
        <v>531</v>
      </c>
      <c r="IL5">
        <v>524</v>
      </c>
      <c r="IM5" s="12">
        <f t="shared" si="12"/>
        <v>101.33587786259541</v>
      </c>
      <c r="IN5" t="s">
        <v>473</v>
      </c>
      <c r="IO5" s="37" t="s">
        <v>2736</v>
      </c>
      <c r="IP5" t="s">
        <v>2690</v>
      </c>
      <c r="IQ5">
        <v>8</v>
      </c>
      <c r="IR5" s="1">
        <v>0.29851851851851852</v>
      </c>
      <c r="IS5" s="1">
        <v>0.22800925925925927</v>
      </c>
      <c r="IT5" s="1">
        <v>1.9594907407407405E-2</v>
      </c>
      <c r="IU5" s="1">
        <v>5.0902777777777776E-2</v>
      </c>
      <c r="IV5">
        <v>22</v>
      </c>
      <c r="IW5">
        <v>562</v>
      </c>
      <c r="IX5">
        <v>460</v>
      </c>
      <c r="IY5">
        <v>30</v>
      </c>
      <c r="IZ5">
        <v>0</v>
      </c>
      <c r="JA5">
        <v>0</v>
      </c>
      <c r="JB5">
        <v>0</v>
      </c>
      <c r="JC5">
        <v>93.88</v>
      </c>
      <c r="JD5">
        <f t="shared" si="31"/>
        <v>532</v>
      </c>
      <c r="JE5">
        <v>524</v>
      </c>
      <c r="JF5" s="12">
        <f t="shared" si="13"/>
        <v>101.52671755725191</v>
      </c>
      <c r="JG5" t="s">
        <v>473</v>
      </c>
      <c r="JH5" s="37" t="s">
        <v>2736</v>
      </c>
      <c r="JI5" t="s">
        <v>2690</v>
      </c>
      <c r="JJ5">
        <v>8</v>
      </c>
      <c r="JK5" s="1">
        <v>0.28894675925925922</v>
      </c>
      <c r="JL5" s="1">
        <v>0.22714120370370372</v>
      </c>
      <c r="JM5" s="1">
        <v>2.8668981481481479E-2</v>
      </c>
      <c r="JN5" s="1">
        <v>3.3125000000000002E-2</v>
      </c>
      <c r="JO5">
        <v>47</v>
      </c>
      <c r="JP5">
        <v>530</v>
      </c>
      <c r="JQ5">
        <v>658</v>
      </c>
      <c r="JR5">
        <v>21</v>
      </c>
      <c r="JS5">
        <v>0</v>
      </c>
      <c r="JT5">
        <v>0</v>
      </c>
      <c r="JU5">
        <v>0</v>
      </c>
      <c r="JV5">
        <v>96.91</v>
      </c>
      <c r="JW5">
        <f t="shared" si="32"/>
        <v>509</v>
      </c>
      <c r="JX5">
        <v>524</v>
      </c>
      <c r="JY5" s="12">
        <f t="shared" si="14"/>
        <v>97.137404580152676</v>
      </c>
      <c r="JZ5" t="s">
        <v>473</v>
      </c>
      <c r="KA5" s="37" t="s">
        <v>2736</v>
      </c>
      <c r="KB5" t="s">
        <v>2690</v>
      </c>
      <c r="KC5">
        <v>8</v>
      </c>
      <c r="KD5" s="1">
        <v>0</v>
      </c>
      <c r="KE5" s="1">
        <v>0</v>
      </c>
      <c r="KF5" s="1">
        <v>0</v>
      </c>
      <c r="KG5" s="1">
        <v>0</v>
      </c>
      <c r="KH5">
        <v>0</v>
      </c>
      <c r="KI5">
        <v>0</v>
      </c>
      <c r="KJ5">
        <v>86</v>
      </c>
      <c r="KK5">
        <v>0</v>
      </c>
      <c r="KL5">
        <v>0</v>
      </c>
      <c r="KM5">
        <v>0</v>
      </c>
      <c r="KN5">
        <v>0</v>
      </c>
      <c r="KO5">
        <v>100</v>
      </c>
      <c r="KP5">
        <f t="shared" si="33"/>
        <v>0</v>
      </c>
      <c r="KR5" s="12" t="e">
        <f t="shared" si="15"/>
        <v>#DIV/0!</v>
      </c>
      <c r="KS5" t="s">
        <v>473</v>
      </c>
      <c r="KT5" s="37" t="s">
        <v>2736</v>
      </c>
      <c r="KU5" t="s">
        <v>2690</v>
      </c>
      <c r="KV5">
        <v>8</v>
      </c>
      <c r="KW5" s="1">
        <v>0</v>
      </c>
      <c r="KX5" s="1">
        <v>0</v>
      </c>
      <c r="KY5" s="1">
        <v>0</v>
      </c>
      <c r="KZ5" s="1">
        <v>0</v>
      </c>
      <c r="LA5">
        <v>0</v>
      </c>
      <c r="LB5">
        <v>0</v>
      </c>
      <c r="LC5">
        <v>3</v>
      </c>
      <c r="LD5">
        <v>2</v>
      </c>
      <c r="LE5">
        <v>0</v>
      </c>
      <c r="LF5">
        <v>0</v>
      </c>
      <c r="LG5">
        <v>0</v>
      </c>
      <c r="LH5">
        <v>60</v>
      </c>
      <c r="LI5">
        <f t="shared" si="34"/>
        <v>-2</v>
      </c>
      <c r="LK5" s="12" t="e">
        <f t="shared" si="16"/>
        <v>#DIV/0!</v>
      </c>
      <c r="LL5" t="s">
        <v>473</v>
      </c>
      <c r="LM5" s="37" t="s">
        <v>2736</v>
      </c>
      <c r="LN5" t="s">
        <v>2690</v>
      </c>
      <c r="LO5">
        <v>8</v>
      </c>
      <c r="LP5" s="1">
        <v>0.28894675925925922</v>
      </c>
      <c r="LQ5" s="1">
        <v>0.22714120370370372</v>
      </c>
      <c r="LR5" s="1">
        <v>2.8668981481481479E-2</v>
      </c>
      <c r="LS5" s="1">
        <v>3.3125000000000002E-2</v>
      </c>
      <c r="LT5">
        <v>47</v>
      </c>
      <c r="LU5">
        <v>530</v>
      </c>
      <c r="LV5">
        <v>747</v>
      </c>
      <c r="LW5">
        <v>23</v>
      </c>
      <c r="LX5">
        <v>0</v>
      </c>
      <c r="LY5">
        <v>0</v>
      </c>
      <c r="LZ5">
        <v>0</v>
      </c>
      <c r="MA5">
        <v>97.01</v>
      </c>
      <c r="MB5">
        <f t="shared" si="35"/>
        <v>507</v>
      </c>
      <c r="MC5">
        <v>524</v>
      </c>
      <c r="MD5" s="12">
        <f t="shared" si="17"/>
        <v>96.755725190839698</v>
      </c>
      <c r="ME5" t="s">
        <v>473</v>
      </c>
      <c r="MF5" s="37" t="s">
        <v>2736</v>
      </c>
      <c r="MG5" t="s">
        <v>2690</v>
      </c>
      <c r="MH5">
        <v>8</v>
      </c>
      <c r="MI5" s="1">
        <v>0.55378472222222219</v>
      </c>
      <c r="MJ5" s="1">
        <v>0.17479166666666668</v>
      </c>
      <c r="MK5" s="1">
        <v>6.3460648148148155E-2</v>
      </c>
      <c r="ML5" s="1">
        <v>0.31552083333333331</v>
      </c>
      <c r="MM5">
        <v>190</v>
      </c>
      <c r="MN5">
        <v>2708</v>
      </c>
      <c r="MO5">
        <v>2764</v>
      </c>
      <c r="MP5">
        <v>79</v>
      </c>
      <c r="MQ5">
        <v>0</v>
      </c>
      <c r="MR5">
        <v>0</v>
      </c>
      <c r="MS5">
        <v>0</v>
      </c>
      <c r="MT5">
        <v>97.22</v>
      </c>
      <c r="MU5">
        <f t="shared" si="36"/>
        <v>2629</v>
      </c>
      <c r="MV5">
        <f t="shared" si="37"/>
        <v>2620</v>
      </c>
      <c r="MW5" s="12">
        <f t="shared" si="18"/>
        <v>100.34351145038167</v>
      </c>
      <c r="MX5" t="s">
        <v>473</v>
      </c>
      <c r="MY5" s="37" t="s">
        <v>2736</v>
      </c>
      <c r="MZ5" t="s">
        <v>2690</v>
      </c>
      <c r="NA5">
        <v>8</v>
      </c>
      <c r="NB5" s="1">
        <v>0.39902777777777776</v>
      </c>
      <c r="NC5" s="1">
        <v>0.28984953703703703</v>
      </c>
      <c r="ND5" s="1">
        <v>5.5555555555555558E-3</v>
      </c>
      <c r="NE5" s="1">
        <v>0.10361111111111111</v>
      </c>
      <c r="NF5">
        <v>58</v>
      </c>
      <c r="NG5">
        <v>533</v>
      </c>
      <c r="NH5">
        <v>509</v>
      </c>
      <c r="NI5">
        <v>28</v>
      </c>
      <c r="NJ5">
        <v>0</v>
      </c>
      <c r="NK5">
        <v>0</v>
      </c>
      <c r="NL5">
        <v>0</v>
      </c>
      <c r="NM5">
        <v>94.79</v>
      </c>
      <c r="NN5">
        <f t="shared" si="38"/>
        <v>505</v>
      </c>
      <c r="NO5">
        <v>524</v>
      </c>
      <c r="NP5" s="12">
        <f t="shared" si="39"/>
        <v>96.374045801526719</v>
      </c>
      <c r="NQ5" t="s">
        <v>473</v>
      </c>
      <c r="NR5" s="37" t="s">
        <v>2736</v>
      </c>
      <c r="NS5" t="s">
        <v>2690</v>
      </c>
      <c r="NT5">
        <v>8</v>
      </c>
      <c r="NU5" s="1">
        <v>0.37731481481481483</v>
      </c>
      <c r="NV5" s="1">
        <v>0.23579861111111111</v>
      </c>
      <c r="NW5" s="1">
        <v>3.4606481481481485E-3</v>
      </c>
      <c r="NX5" s="1">
        <v>0.13804398148148148</v>
      </c>
      <c r="NY5">
        <v>50</v>
      </c>
      <c r="NZ5">
        <v>548</v>
      </c>
      <c r="OA5">
        <v>536</v>
      </c>
      <c r="OB5">
        <v>18</v>
      </c>
      <c r="OC5">
        <v>0</v>
      </c>
      <c r="OD5">
        <v>0</v>
      </c>
      <c r="OE5">
        <v>0</v>
      </c>
      <c r="OF5">
        <v>96.75</v>
      </c>
      <c r="OG5">
        <f t="shared" si="40"/>
        <v>530</v>
      </c>
      <c r="OH5">
        <v>524</v>
      </c>
      <c r="OI5" s="12">
        <f t="shared" si="41"/>
        <v>101.14503816793894</v>
      </c>
      <c r="OJ5" t="s">
        <v>473</v>
      </c>
      <c r="OK5" s="37" t="s">
        <v>2736</v>
      </c>
      <c r="OL5" t="s">
        <v>2690</v>
      </c>
      <c r="OM5">
        <v>8</v>
      </c>
      <c r="ON5" s="1">
        <v>0.36318287037037034</v>
      </c>
      <c r="OO5" s="1">
        <v>0.22002314814814816</v>
      </c>
      <c r="OP5" s="1">
        <v>2.7916666666666669E-2</v>
      </c>
      <c r="OQ5" s="1">
        <v>0.1152199074074074</v>
      </c>
      <c r="OR5">
        <v>66</v>
      </c>
      <c r="OS5">
        <v>490</v>
      </c>
      <c r="OT5">
        <v>466</v>
      </c>
      <c r="OU5">
        <v>28</v>
      </c>
      <c r="OV5">
        <v>0</v>
      </c>
      <c r="OW5">
        <v>0</v>
      </c>
      <c r="OX5">
        <v>0</v>
      </c>
      <c r="OY5">
        <v>94.33</v>
      </c>
      <c r="OZ5">
        <f t="shared" si="42"/>
        <v>462</v>
      </c>
      <c r="PA5">
        <v>524</v>
      </c>
      <c r="PB5" s="12">
        <f t="shared" si="43"/>
        <v>88.167938931297712</v>
      </c>
      <c r="PC5" t="s">
        <v>473</v>
      </c>
      <c r="PD5" s="37" t="s">
        <v>2736</v>
      </c>
      <c r="PE5" t="s">
        <v>2690</v>
      </c>
      <c r="PF5">
        <v>8</v>
      </c>
      <c r="PG5" s="1">
        <v>0.39168981481481485</v>
      </c>
      <c r="PH5" s="1">
        <v>0.24319444444444446</v>
      </c>
      <c r="PI5" s="1">
        <v>2.8599537037037034E-2</v>
      </c>
      <c r="PJ5" s="1">
        <v>0.11988425925925926</v>
      </c>
      <c r="PK5">
        <v>23</v>
      </c>
      <c r="PL5">
        <v>365</v>
      </c>
      <c r="PM5">
        <v>290</v>
      </c>
      <c r="PN5">
        <v>34</v>
      </c>
      <c r="PO5">
        <v>0</v>
      </c>
      <c r="PP5">
        <v>0</v>
      </c>
      <c r="PQ5">
        <v>0</v>
      </c>
      <c r="PR5">
        <v>89.51</v>
      </c>
      <c r="PS5">
        <f t="shared" si="44"/>
        <v>331</v>
      </c>
      <c r="PT5">
        <v>524</v>
      </c>
      <c r="PU5" s="12">
        <f t="shared" si="45"/>
        <v>63.167938931297705</v>
      </c>
      <c r="PV5" t="s">
        <v>473</v>
      </c>
      <c r="PW5" s="37" t="s">
        <v>2736</v>
      </c>
      <c r="PX5" t="s">
        <v>2690</v>
      </c>
      <c r="PY5">
        <v>8</v>
      </c>
      <c r="PZ5" s="1">
        <v>0.33586805555555554</v>
      </c>
      <c r="QA5" s="1">
        <v>0.2131828703703704</v>
      </c>
      <c r="QB5" s="1">
        <v>3.5092592592592592E-2</v>
      </c>
      <c r="QC5" s="1">
        <v>8.7581018518518516E-2</v>
      </c>
      <c r="QD5">
        <v>74</v>
      </c>
      <c r="QE5">
        <v>448</v>
      </c>
      <c r="QF5">
        <v>469</v>
      </c>
      <c r="QG5">
        <v>40</v>
      </c>
      <c r="QH5">
        <v>0</v>
      </c>
      <c r="QI5">
        <v>0</v>
      </c>
      <c r="QJ5">
        <v>0</v>
      </c>
      <c r="QK5">
        <v>92.14</v>
      </c>
      <c r="QL5">
        <f t="shared" ref="QL5:QL13" si="71">QE5-QG5</f>
        <v>408</v>
      </c>
      <c r="QM5">
        <v>524</v>
      </c>
      <c r="QN5" s="12">
        <f t="shared" si="46"/>
        <v>77.862595419847324</v>
      </c>
      <c r="QO5" t="s">
        <v>473</v>
      </c>
      <c r="QP5" s="37" t="s">
        <v>2736</v>
      </c>
      <c r="QQ5" t="s">
        <v>2690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>
        <v>0</v>
      </c>
      <c r="QX5">
        <v>0</v>
      </c>
      <c r="QY5">
        <v>20</v>
      </c>
      <c r="QZ5">
        <v>2</v>
      </c>
      <c r="RA5">
        <v>0</v>
      </c>
      <c r="RB5">
        <v>0</v>
      </c>
      <c r="RC5">
        <v>0</v>
      </c>
      <c r="RE5">
        <f t="shared" si="47"/>
        <v>-2</v>
      </c>
      <c r="RF5">
        <v>524</v>
      </c>
      <c r="RG5" s="12">
        <f t="shared" si="48"/>
        <v>-0.38167938931297707</v>
      </c>
      <c r="RH5" t="s">
        <v>473</v>
      </c>
      <c r="RI5" s="37" t="s">
        <v>2736</v>
      </c>
      <c r="RJ5" t="s">
        <v>2690</v>
      </c>
      <c r="RL5" s="1">
        <v>0.11725694444444446</v>
      </c>
      <c r="RM5" s="1">
        <v>9.8379629629629636E-2</v>
      </c>
      <c r="RN5" s="1">
        <v>1.6203703703703703E-4</v>
      </c>
      <c r="RO5" s="1">
        <v>1.8703703703703705E-2</v>
      </c>
      <c r="RP5">
        <v>25</v>
      </c>
      <c r="RQ5">
        <v>194</v>
      </c>
      <c r="RR5">
        <v>40</v>
      </c>
      <c r="RS5">
        <v>1</v>
      </c>
      <c r="RT5">
        <v>0</v>
      </c>
      <c r="RU5">
        <v>0</v>
      </c>
      <c r="RV5">
        <v>0</v>
      </c>
      <c r="RW5">
        <v>80</v>
      </c>
      <c r="RX5">
        <f>RQ5-RS5</f>
        <v>193</v>
      </c>
      <c r="RY5">
        <v>524</v>
      </c>
      <c r="RZ5" s="12">
        <f t="shared" si="49"/>
        <v>36.832061068702288</v>
      </c>
      <c r="SA5" t="s">
        <v>473</v>
      </c>
      <c r="SB5" s="37" t="s">
        <v>2736</v>
      </c>
      <c r="SC5" t="s">
        <v>2690</v>
      </c>
      <c r="SE5" s="1">
        <v>0.453125</v>
      </c>
      <c r="SF5" s="1">
        <v>0.31157407407407406</v>
      </c>
      <c r="SG5" s="1">
        <v>3.5254629629629629E-2</v>
      </c>
      <c r="SH5" s="1">
        <v>0.10628472222222222</v>
      </c>
      <c r="SI5">
        <v>99</v>
      </c>
      <c r="SJ5">
        <f t="shared" ref="SJ5:SJ25" si="72">SUM(QE5,QX5,RQ5)</f>
        <v>642</v>
      </c>
      <c r="SK5">
        <f t="shared" si="50"/>
        <v>529</v>
      </c>
      <c r="SL5">
        <f t="shared" si="51"/>
        <v>43</v>
      </c>
      <c r="SM5">
        <v>0</v>
      </c>
      <c r="SN5">
        <v>0</v>
      </c>
      <c r="SO5">
        <v>0</v>
      </c>
      <c r="SP5">
        <v>92.02</v>
      </c>
      <c r="SQ5">
        <f t="shared" si="52"/>
        <v>599</v>
      </c>
      <c r="SR5">
        <v>524</v>
      </c>
      <c r="SS5" s="12">
        <f t="shared" si="53"/>
        <v>114.31297709923665</v>
      </c>
      <c r="ST5">
        <f t="shared" si="54"/>
        <v>62.666666666666664</v>
      </c>
      <c r="SU5" t="s">
        <v>473</v>
      </c>
      <c r="SV5" s="37" t="s">
        <v>2736</v>
      </c>
      <c r="SW5" t="s">
        <v>2690</v>
      </c>
      <c r="SY5" s="1">
        <v>0.98434027777777777</v>
      </c>
      <c r="SZ5" s="1">
        <v>0.30046296296296299</v>
      </c>
      <c r="TA5" s="1">
        <v>0.10081018518518518</v>
      </c>
      <c r="TB5" s="1">
        <v>0.58305555555555555</v>
      </c>
      <c r="TC5">
        <v>296</v>
      </c>
      <c r="TD5">
        <v>2578</v>
      </c>
      <c r="TE5">
        <v>2274</v>
      </c>
      <c r="TF5">
        <v>149</v>
      </c>
      <c r="TG5">
        <v>0</v>
      </c>
      <c r="TH5">
        <v>0</v>
      </c>
      <c r="TI5">
        <v>0</v>
      </c>
      <c r="TJ5">
        <v>93.85</v>
      </c>
      <c r="TK5">
        <f t="shared" si="55"/>
        <v>2429</v>
      </c>
      <c r="TL5">
        <f t="shared" si="56"/>
        <v>2620</v>
      </c>
      <c r="TM5" s="12">
        <f t="shared" si="57"/>
        <v>92.709923664122144</v>
      </c>
      <c r="TN5" t="s">
        <v>473</v>
      </c>
      <c r="TO5" s="37" t="s">
        <v>2736</v>
      </c>
      <c r="TP5" t="s">
        <v>2690</v>
      </c>
      <c r="TQ5">
        <v>8</v>
      </c>
      <c r="TR5" s="1">
        <v>0.31097222222222221</v>
      </c>
      <c r="TS5" s="1">
        <v>0.23927083333333332</v>
      </c>
      <c r="TT5" s="1">
        <v>1.0335648148148148E-2</v>
      </c>
      <c r="TU5" s="1">
        <v>6.1354166666666675E-2</v>
      </c>
      <c r="TV5">
        <v>35</v>
      </c>
      <c r="TW5">
        <v>453</v>
      </c>
      <c r="TX5">
        <v>638</v>
      </c>
      <c r="TY5">
        <v>22</v>
      </c>
      <c r="TZ5">
        <v>0</v>
      </c>
      <c r="UA5">
        <v>0</v>
      </c>
      <c r="UB5">
        <v>0</v>
      </c>
      <c r="UC5">
        <v>95.79</v>
      </c>
      <c r="UD5">
        <f t="shared" si="58"/>
        <v>431</v>
      </c>
      <c r="UE5">
        <v>524</v>
      </c>
      <c r="UF5" s="12">
        <f t="shared" si="59"/>
        <v>82.251908396946561</v>
      </c>
      <c r="UG5" t="s">
        <v>473</v>
      </c>
      <c r="UH5" s="37" t="s">
        <v>2736</v>
      </c>
      <c r="UI5" t="s">
        <v>2690</v>
      </c>
      <c r="UJ5">
        <v>8</v>
      </c>
      <c r="UK5" s="1">
        <v>0.38336805555555559</v>
      </c>
      <c r="UL5" s="1">
        <v>0.26804398148148151</v>
      </c>
      <c r="UM5" s="1">
        <v>2.8449074074074075E-2</v>
      </c>
      <c r="UN5" s="1">
        <v>8.6863425925925927E-2</v>
      </c>
      <c r="UO5">
        <v>34</v>
      </c>
      <c r="UP5">
        <v>492</v>
      </c>
      <c r="UQ5">
        <v>533</v>
      </c>
      <c r="UR5">
        <v>20</v>
      </c>
      <c r="US5">
        <v>0</v>
      </c>
      <c r="UT5">
        <v>0</v>
      </c>
      <c r="UU5">
        <v>0</v>
      </c>
      <c r="UV5">
        <v>96.38</v>
      </c>
      <c r="UW5">
        <f t="shared" si="60"/>
        <v>472</v>
      </c>
      <c r="UX5">
        <v>524</v>
      </c>
      <c r="UY5" s="12">
        <f>UW5/UX5*100</f>
        <v>90.07633587786259</v>
      </c>
      <c r="UZ5" t="s">
        <v>473</v>
      </c>
      <c r="VA5" s="37" t="s">
        <v>2736</v>
      </c>
      <c r="VB5" t="s">
        <v>2690</v>
      </c>
      <c r="VC5">
        <v>8</v>
      </c>
      <c r="VD5" s="1">
        <v>0.32059027777777777</v>
      </c>
      <c r="VE5" s="1">
        <v>0.21715277777777778</v>
      </c>
      <c r="VF5" s="1">
        <v>2.9513888888888892E-2</v>
      </c>
      <c r="VG5" s="1">
        <v>7.391203703703704E-2</v>
      </c>
      <c r="VH5">
        <v>92</v>
      </c>
      <c r="VI5">
        <v>585</v>
      </c>
      <c r="VJ5">
        <v>485</v>
      </c>
      <c r="VK5">
        <v>27</v>
      </c>
      <c r="VL5">
        <v>0</v>
      </c>
      <c r="VM5">
        <v>0</v>
      </c>
      <c r="VN5">
        <v>0</v>
      </c>
      <c r="VO5">
        <v>94.73</v>
      </c>
      <c r="VP5">
        <f t="shared" si="61"/>
        <v>558</v>
      </c>
      <c r="VQ5">
        <v>524</v>
      </c>
      <c r="VR5" s="12">
        <f>VP5/VQ5*100</f>
        <v>106.48854961832062</v>
      </c>
      <c r="VS5" t="s">
        <v>473</v>
      </c>
      <c r="VT5" s="37" t="s">
        <v>2736</v>
      </c>
      <c r="VU5" t="s">
        <v>2690</v>
      </c>
      <c r="VV5">
        <v>8</v>
      </c>
      <c r="VW5" s="1">
        <v>0.34832175925925929</v>
      </c>
      <c r="VX5" s="1">
        <v>0.25916666666666666</v>
      </c>
      <c r="VY5" s="1">
        <v>1.5983796296296295E-2</v>
      </c>
      <c r="VZ5" s="1">
        <v>7.3171296296296304E-2</v>
      </c>
      <c r="WA5">
        <v>96</v>
      </c>
      <c r="WB5">
        <v>541</v>
      </c>
      <c r="WC5">
        <v>572</v>
      </c>
      <c r="WD5">
        <v>10</v>
      </c>
      <c r="WE5">
        <v>0</v>
      </c>
      <c r="WF5">
        <v>0</v>
      </c>
      <c r="WG5">
        <v>0</v>
      </c>
      <c r="WH5">
        <v>98.28</v>
      </c>
      <c r="WI5">
        <f t="shared" si="62"/>
        <v>531</v>
      </c>
      <c r="WJ5">
        <v>524</v>
      </c>
      <c r="WK5" s="12">
        <f t="shared" si="63"/>
        <v>101.33587786259541</v>
      </c>
      <c r="WL5" t="s">
        <v>473</v>
      </c>
      <c r="WM5" s="37" t="s">
        <v>2736</v>
      </c>
      <c r="WN5" t="s">
        <v>2690</v>
      </c>
      <c r="WP5" s="1">
        <v>0</v>
      </c>
      <c r="WQ5" s="1">
        <v>0</v>
      </c>
      <c r="WR5" s="1">
        <v>0</v>
      </c>
      <c r="WS5" s="1">
        <v>0</v>
      </c>
      <c r="WT5">
        <v>0</v>
      </c>
      <c r="WU5">
        <v>0</v>
      </c>
      <c r="WV5">
        <v>3</v>
      </c>
      <c r="WW5">
        <v>0</v>
      </c>
      <c r="WX5">
        <v>0</v>
      </c>
      <c r="WY5">
        <v>0</v>
      </c>
      <c r="WZ5">
        <v>0</v>
      </c>
      <c r="XA5">
        <v>100</v>
      </c>
      <c r="XB5">
        <f t="shared" ref="XB5:XB25" si="73">WU5-WW5</f>
        <v>0</v>
      </c>
      <c r="XD5" s="12"/>
      <c r="XE5" t="s">
        <v>473</v>
      </c>
      <c r="XF5" s="37" t="s">
        <v>2736</v>
      </c>
      <c r="XG5" t="s">
        <v>2690</v>
      </c>
      <c r="XI5" s="1">
        <v>0</v>
      </c>
      <c r="XJ5" s="1">
        <v>0</v>
      </c>
      <c r="XK5" s="1">
        <v>0</v>
      </c>
      <c r="XL5" s="1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f t="shared" si="64"/>
        <v>0</v>
      </c>
      <c r="XW5" s="12"/>
      <c r="XX5" t="s">
        <v>473</v>
      </c>
      <c r="XY5" s="37" t="s">
        <v>2736</v>
      </c>
      <c r="XZ5" t="s">
        <v>2690</v>
      </c>
      <c r="YB5" s="1">
        <v>0.10009259259259258</v>
      </c>
      <c r="YC5" s="1">
        <v>7.2199074074074068E-2</v>
      </c>
      <c r="YD5" s="1">
        <v>9.0277777777777784E-4</v>
      </c>
      <c r="YE5" s="1">
        <v>2.6967592592592595E-2</v>
      </c>
      <c r="YF5">
        <v>11</v>
      </c>
      <c r="YG5">
        <v>191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f t="shared" si="65"/>
        <v>191</v>
      </c>
      <c r="YP5" s="12"/>
      <c r="YQ5" t="s">
        <v>473</v>
      </c>
      <c r="YR5" s="37" t="s">
        <v>2736</v>
      </c>
      <c r="YS5" t="s">
        <v>2690</v>
      </c>
      <c r="YU5" s="1">
        <v>0.10009259259259258</v>
      </c>
      <c r="YV5" s="1">
        <v>7.2199074074074068E-2</v>
      </c>
      <c r="YW5" s="1">
        <v>9.0277777777777784E-4</v>
      </c>
      <c r="YX5" s="1">
        <v>2.6967592592592595E-2</v>
      </c>
      <c r="YY5">
        <v>11</v>
      </c>
      <c r="YZ5">
        <v>191</v>
      </c>
      <c r="ZA5">
        <v>3</v>
      </c>
      <c r="ZB5">
        <v>0</v>
      </c>
      <c r="ZC5">
        <v>0</v>
      </c>
      <c r="ZD5">
        <v>0</v>
      </c>
      <c r="ZE5">
        <v>0</v>
      </c>
      <c r="ZF5">
        <v>100</v>
      </c>
      <c r="ZG5">
        <f t="shared" ref="ZG5:ZG25" si="74">YZ5-ZB5</f>
        <v>191</v>
      </c>
      <c r="ZI5" s="12"/>
      <c r="ZJ5" t="s">
        <v>473</v>
      </c>
      <c r="ZK5" s="37" t="s">
        <v>2736</v>
      </c>
      <c r="ZL5" t="s">
        <v>2690</v>
      </c>
      <c r="ZN5" s="1">
        <v>0.46336805555555555</v>
      </c>
      <c r="ZO5" s="1">
        <v>5.5856481481481479E-2</v>
      </c>
      <c r="ZP5" s="1">
        <v>8.520833333333333E-2</v>
      </c>
      <c r="ZQ5" s="1">
        <v>0.32230324074074074</v>
      </c>
      <c r="ZR5">
        <v>268</v>
      </c>
      <c r="ZS5">
        <v>2194</v>
      </c>
      <c r="ZT5">
        <v>2093</v>
      </c>
      <c r="ZU5">
        <v>79</v>
      </c>
      <c r="ZV5">
        <v>0</v>
      </c>
      <c r="ZW5">
        <v>0</v>
      </c>
      <c r="ZX5">
        <v>0</v>
      </c>
      <c r="ZY5">
        <v>96.36</v>
      </c>
      <c r="ZZ5">
        <f>ZS5-ZU5</f>
        <v>2115</v>
      </c>
      <c r="AAA5">
        <f t="shared" si="19"/>
        <v>2096</v>
      </c>
      <c r="AAB5" s="12">
        <f t="shared" si="20"/>
        <v>100.90648854961832</v>
      </c>
      <c r="AAC5">
        <f t="shared" si="66"/>
        <v>-19</v>
      </c>
      <c r="AAD5" t="s">
        <v>473</v>
      </c>
      <c r="AAE5" s="37" t="s">
        <v>2736</v>
      </c>
      <c r="AAF5" t="s">
        <v>2690</v>
      </c>
      <c r="AAG5">
        <v>8</v>
      </c>
      <c r="AAH5" s="1">
        <v>0.34184027777777781</v>
      </c>
      <c r="AAI5" s="1">
        <v>0.21407407407407408</v>
      </c>
      <c r="AAJ5" s="1">
        <v>1.0034722222222221E-2</v>
      </c>
      <c r="AAK5" s="1">
        <v>0.11771990740740741</v>
      </c>
      <c r="AAL5">
        <v>70</v>
      </c>
      <c r="AAM5">
        <v>589</v>
      </c>
      <c r="AAN5">
        <v>740</v>
      </c>
      <c r="AAO5">
        <v>49</v>
      </c>
      <c r="AAP5">
        <v>0</v>
      </c>
      <c r="AAQ5">
        <v>0</v>
      </c>
      <c r="AAR5">
        <v>0</v>
      </c>
      <c r="AAS5">
        <v>93.79</v>
      </c>
      <c r="AAT5">
        <f t="shared" si="67"/>
        <v>540</v>
      </c>
      <c r="AAU5">
        <v>524</v>
      </c>
      <c r="AAV5" s="12">
        <f t="shared" si="68"/>
        <v>103.05343511450383</v>
      </c>
      <c r="AAW5" t="s">
        <v>473</v>
      </c>
      <c r="AAX5" s="37" t="s">
        <v>2736</v>
      </c>
      <c r="AAY5" t="s">
        <v>2690</v>
      </c>
      <c r="AAZ5">
        <v>8</v>
      </c>
      <c r="ABA5" s="1">
        <v>0.29854166666666665</v>
      </c>
      <c r="ABB5" s="1">
        <v>0.22931712962962961</v>
      </c>
      <c r="ABC5" s="1">
        <v>1.1458333333333333E-3</v>
      </c>
      <c r="ABD5" s="1">
        <v>6.806712962962963E-2</v>
      </c>
      <c r="ABE5">
        <v>78</v>
      </c>
      <c r="ABF5">
        <v>521</v>
      </c>
      <c r="ABG5">
        <v>526</v>
      </c>
      <c r="ABH5">
        <v>12</v>
      </c>
      <c r="ABI5">
        <v>0</v>
      </c>
      <c r="ABJ5">
        <v>0</v>
      </c>
      <c r="ABK5">
        <v>0</v>
      </c>
      <c r="ABL5">
        <v>97.77</v>
      </c>
      <c r="ABM5">
        <f t="shared" si="69"/>
        <v>509</v>
      </c>
      <c r="ABN5">
        <v>524</v>
      </c>
      <c r="ABO5" s="12">
        <f t="shared" si="70"/>
        <v>97.137404580152676</v>
      </c>
    </row>
    <row r="6" spans="1:743">
      <c r="A6" t="s">
        <v>2364</v>
      </c>
      <c r="B6" s="37" t="s">
        <v>2736</v>
      </c>
      <c r="C6" t="s">
        <v>2690</v>
      </c>
      <c r="D6">
        <v>8</v>
      </c>
      <c r="E6" s="1">
        <v>0.58868055555555554</v>
      </c>
      <c r="F6" s="1">
        <v>0.4533449074074074</v>
      </c>
      <c r="G6" s="1">
        <v>7.5243055555555563E-2</v>
      </c>
      <c r="H6" s="1">
        <v>6.008101851851852E-2</v>
      </c>
      <c r="I6">
        <v>32</v>
      </c>
      <c r="J6">
        <v>533</v>
      </c>
      <c r="K6">
        <v>460</v>
      </c>
      <c r="L6">
        <v>2</v>
      </c>
      <c r="M6">
        <v>0</v>
      </c>
      <c r="N6">
        <v>0</v>
      </c>
      <c r="O6">
        <v>0</v>
      </c>
      <c r="P6">
        <v>99.57</v>
      </c>
      <c r="Q6">
        <f t="shared" si="0"/>
        <v>531</v>
      </c>
      <c r="R6">
        <v>524</v>
      </c>
      <c r="S6" s="12">
        <f t="shared" si="1"/>
        <v>101.33587786259541</v>
      </c>
      <c r="T6" t="s">
        <v>2364</v>
      </c>
      <c r="U6" s="37" t="s">
        <v>2736</v>
      </c>
      <c r="V6" t="s">
        <v>2690</v>
      </c>
      <c r="W6">
        <v>8</v>
      </c>
      <c r="X6" s="1">
        <v>0.58834490740740741</v>
      </c>
      <c r="Y6" s="1">
        <v>0.40454861111111112</v>
      </c>
      <c r="Z6" s="1">
        <v>0.1234837962962963</v>
      </c>
      <c r="AA6" s="1">
        <v>6.0289351851851851E-2</v>
      </c>
      <c r="AB6">
        <v>31</v>
      </c>
      <c r="AC6">
        <v>516</v>
      </c>
      <c r="AD6">
        <v>376</v>
      </c>
      <c r="AE6">
        <v>9</v>
      </c>
      <c r="AF6">
        <v>0</v>
      </c>
      <c r="AG6">
        <v>0</v>
      </c>
      <c r="AH6">
        <v>0</v>
      </c>
      <c r="AI6">
        <v>97.66</v>
      </c>
      <c r="AJ6">
        <f t="shared" si="21"/>
        <v>507</v>
      </c>
      <c r="AK6">
        <v>524</v>
      </c>
      <c r="AL6" s="12">
        <f t="shared" si="2"/>
        <v>96.755725190839698</v>
      </c>
      <c r="AM6" t="s">
        <v>2364</v>
      </c>
      <c r="AN6" s="37" t="s">
        <v>2736</v>
      </c>
      <c r="AO6" t="s">
        <v>2690</v>
      </c>
      <c r="AP6">
        <v>8</v>
      </c>
      <c r="AQ6" s="1">
        <v>0.54373842592592592</v>
      </c>
      <c r="AR6" s="1">
        <v>0.39021990740740736</v>
      </c>
      <c r="AS6" s="1">
        <v>9.4386574074074081E-2</v>
      </c>
      <c r="AT6" s="1">
        <v>5.9131944444444445E-2</v>
      </c>
      <c r="AU6">
        <v>24</v>
      </c>
      <c r="AV6">
        <v>477</v>
      </c>
      <c r="AW6">
        <v>677</v>
      </c>
      <c r="AX6">
        <v>1</v>
      </c>
      <c r="AY6">
        <v>0</v>
      </c>
      <c r="AZ6">
        <v>0</v>
      </c>
      <c r="BA6">
        <v>0</v>
      </c>
      <c r="BB6">
        <v>99.85</v>
      </c>
      <c r="BC6">
        <f t="shared" si="22"/>
        <v>476</v>
      </c>
      <c r="BD6">
        <v>524</v>
      </c>
      <c r="BE6" s="12">
        <f t="shared" si="3"/>
        <v>90.839694656488547</v>
      </c>
      <c r="BF6" t="s">
        <v>2364</v>
      </c>
      <c r="BG6" s="37" t="s">
        <v>2736</v>
      </c>
      <c r="BH6" t="s">
        <v>2690</v>
      </c>
      <c r="BI6">
        <v>8</v>
      </c>
      <c r="BJ6" s="1">
        <v>0</v>
      </c>
      <c r="BK6" s="1">
        <v>0</v>
      </c>
      <c r="BL6" s="1">
        <v>0</v>
      </c>
      <c r="BM6" s="1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W6">
        <v>524</v>
      </c>
      <c r="BX6" s="12">
        <f t="shared" si="4"/>
        <v>0</v>
      </c>
      <c r="BY6" t="s">
        <v>2364</v>
      </c>
      <c r="BZ6" s="37" t="s">
        <v>2736</v>
      </c>
      <c r="CA6" t="s">
        <v>2690</v>
      </c>
      <c r="CB6">
        <v>8</v>
      </c>
      <c r="CC6" s="1">
        <v>0.72077546296296291</v>
      </c>
      <c r="CD6" s="1">
        <v>0.24812500000000001</v>
      </c>
      <c r="CE6" s="1">
        <v>0.29313657407407406</v>
      </c>
      <c r="CF6" s="1">
        <v>0.17951388888888889</v>
      </c>
      <c r="CG6">
        <v>87</v>
      </c>
      <c r="CH6">
        <v>1526</v>
      </c>
      <c r="CI6">
        <v>1513</v>
      </c>
      <c r="CJ6">
        <v>12</v>
      </c>
      <c r="CK6">
        <v>0</v>
      </c>
      <c r="CL6">
        <v>0</v>
      </c>
      <c r="CM6">
        <v>0</v>
      </c>
      <c r="CN6">
        <v>99.21</v>
      </c>
      <c r="CO6">
        <f t="shared" si="23"/>
        <v>1514</v>
      </c>
      <c r="CP6">
        <f t="shared" si="24"/>
        <v>1572</v>
      </c>
      <c r="CQ6" s="12">
        <f t="shared" si="5"/>
        <v>96.310432569974552</v>
      </c>
      <c r="CR6" t="s">
        <v>2364</v>
      </c>
      <c r="CS6" s="37" t="s">
        <v>2736</v>
      </c>
      <c r="CT6" t="s">
        <v>2690</v>
      </c>
      <c r="CU6">
        <v>8</v>
      </c>
      <c r="CV6" s="1">
        <v>0</v>
      </c>
      <c r="CW6" s="1">
        <v>0</v>
      </c>
      <c r="CX6" s="1">
        <v>0</v>
      </c>
      <c r="CY6" s="1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J6" s="12" t="e">
        <f t="shared" si="6"/>
        <v>#DIV/0!</v>
      </c>
      <c r="DK6" t="s">
        <v>2364</v>
      </c>
      <c r="DL6" s="37" t="s">
        <v>2736</v>
      </c>
      <c r="DM6" t="s">
        <v>2690</v>
      </c>
      <c r="DN6">
        <v>8</v>
      </c>
      <c r="DO6" s="1">
        <v>0.15763888888888888</v>
      </c>
      <c r="DP6" s="1">
        <v>0.11739583333333332</v>
      </c>
      <c r="DQ6" s="1">
        <v>1.7893518518518517E-2</v>
      </c>
      <c r="DR6" s="1">
        <v>2.2337962962962962E-2</v>
      </c>
      <c r="DS6">
        <v>27</v>
      </c>
      <c r="DT6">
        <v>112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C6" s="12" t="e">
        <f t="shared" si="7"/>
        <v>#DIV/0!</v>
      </c>
      <c r="ED6" t="s">
        <v>2364</v>
      </c>
      <c r="EE6" s="37" t="s">
        <v>2736</v>
      </c>
      <c r="EF6" t="s">
        <v>2690</v>
      </c>
      <c r="EG6">
        <v>8</v>
      </c>
      <c r="EH6" s="1">
        <v>0.19796296296296298</v>
      </c>
      <c r="EI6" s="1">
        <v>0.13841435185185186</v>
      </c>
      <c r="EJ6" s="1">
        <v>7.4421296296296293E-3</v>
      </c>
      <c r="EK6" s="1">
        <v>5.2094907407407409E-2</v>
      </c>
      <c r="EL6">
        <v>7</v>
      </c>
      <c r="EM6">
        <v>240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V6" s="12" t="e">
        <f t="shared" si="8"/>
        <v>#DIV/0!</v>
      </c>
      <c r="EW6" t="s">
        <v>2364</v>
      </c>
      <c r="EX6" s="37" t="s">
        <v>2736</v>
      </c>
      <c r="EY6" t="s">
        <v>2690</v>
      </c>
      <c r="EZ6">
        <v>8</v>
      </c>
      <c r="FA6" s="1">
        <v>0.89935185185185185</v>
      </c>
      <c r="FB6" s="1">
        <v>0.64604166666666674</v>
      </c>
      <c r="FC6" s="1">
        <v>0.11972222222222222</v>
      </c>
      <c r="FD6" s="1">
        <v>0.13356481481481483</v>
      </c>
      <c r="FE6">
        <v>58</v>
      </c>
      <c r="FF6">
        <v>829</v>
      </c>
      <c r="FG6">
        <v>677</v>
      </c>
      <c r="FH6">
        <v>1</v>
      </c>
      <c r="FI6">
        <v>0</v>
      </c>
      <c r="FJ6">
        <v>0</v>
      </c>
      <c r="FK6">
        <v>0</v>
      </c>
      <c r="FL6">
        <v>99.85</v>
      </c>
      <c r="FM6">
        <f t="shared" si="25"/>
        <v>828</v>
      </c>
      <c r="FN6">
        <v>524</v>
      </c>
      <c r="FO6" s="12">
        <f t="shared" si="9"/>
        <v>158.01526717557252</v>
      </c>
      <c r="FP6" t="s">
        <v>2364</v>
      </c>
      <c r="FQ6" s="37" t="s">
        <v>2736</v>
      </c>
      <c r="FR6" t="s">
        <v>2690</v>
      </c>
      <c r="FS6">
        <v>8</v>
      </c>
      <c r="FT6" s="1">
        <v>0.14008101851851851</v>
      </c>
      <c r="FU6" s="1">
        <v>0.55782407407407408</v>
      </c>
      <c r="FV6" s="1">
        <v>0.32111111111111112</v>
      </c>
      <c r="FW6" s="1">
        <v>0.26113425925925926</v>
      </c>
      <c r="FX6">
        <v>121</v>
      </c>
      <c r="FY6">
        <v>1878</v>
      </c>
      <c r="FZ6">
        <v>1513</v>
      </c>
      <c r="GA6">
        <v>12</v>
      </c>
      <c r="GB6">
        <v>0</v>
      </c>
      <c r="GC6">
        <v>0</v>
      </c>
      <c r="GD6">
        <v>0</v>
      </c>
      <c r="GE6">
        <v>99.21</v>
      </c>
      <c r="GF6">
        <f t="shared" si="26"/>
        <v>1866</v>
      </c>
      <c r="GG6">
        <f t="shared" si="27"/>
        <v>1572</v>
      </c>
      <c r="GH6" s="12">
        <f t="shared" si="10"/>
        <v>118.70229007633588</v>
      </c>
      <c r="GI6" t="s">
        <v>2364</v>
      </c>
      <c r="GJ6" s="37" t="s">
        <v>2736</v>
      </c>
      <c r="GK6" t="s">
        <v>2690</v>
      </c>
      <c r="GL6">
        <v>8</v>
      </c>
      <c r="GM6" s="1">
        <v>0.55462962962962969</v>
      </c>
      <c r="GN6" s="1">
        <v>0.42050925925925925</v>
      </c>
      <c r="GO6" s="1">
        <v>6.2685185185185191E-2</v>
      </c>
      <c r="GP6" s="1">
        <v>7.1423611111111118E-2</v>
      </c>
      <c r="GQ6">
        <v>41</v>
      </c>
      <c r="GR6">
        <v>448</v>
      </c>
      <c r="GS6">
        <v>697</v>
      </c>
      <c r="GT6">
        <v>6</v>
      </c>
      <c r="GU6">
        <v>0</v>
      </c>
      <c r="GV6">
        <v>0</v>
      </c>
      <c r="GW6">
        <v>0</v>
      </c>
      <c r="GX6">
        <v>99.15</v>
      </c>
      <c r="GY6">
        <f t="shared" si="28"/>
        <v>442</v>
      </c>
      <c r="GZ6">
        <v>524</v>
      </c>
      <c r="HA6" s="12">
        <f>GY6/GZ6*100</f>
        <v>84.351145038167942</v>
      </c>
      <c r="HB6" t="s">
        <v>2364</v>
      </c>
      <c r="HC6" s="37" t="s">
        <v>2736</v>
      </c>
      <c r="HD6" t="s">
        <v>2690</v>
      </c>
      <c r="HE6">
        <v>8</v>
      </c>
      <c r="HF6" s="1">
        <v>0.61141203703703706</v>
      </c>
      <c r="HG6" s="1">
        <v>0.46236111111111106</v>
      </c>
      <c r="HH6" s="1">
        <v>0.10668981481481482</v>
      </c>
      <c r="HI6" s="1">
        <v>4.2349537037037033E-2</v>
      </c>
      <c r="HJ6">
        <v>34</v>
      </c>
      <c r="HK6">
        <v>532</v>
      </c>
      <c r="HL6">
        <v>361</v>
      </c>
      <c r="HM6">
        <v>3</v>
      </c>
      <c r="HN6">
        <v>0</v>
      </c>
      <c r="HO6">
        <v>0</v>
      </c>
      <c r="HP6">
        <v>0</v>
      </c>
      <c r="HQ6">
        <v>99.18</v>
      </c>
      <c r="HR6">
        <f t="shared" si="29"/>
        <v>529</v>
      </c>
      <c r="HS6">
        <v>524</v>
      </c>
      <c r="HT6" s="12">
        <f t="shared" si="11"/>
        <v>100.95419847328245</v>
      </c>
      <c r="HU6" t="s">
        <v>2364</v>
      </c>
      <c r="HV6" s="37" t="s">
        <v>2736</v>
      </c>
      <c r="HW6" t="s">
        <v>2690</v>
      </c>
      <c r="HX6">
        <v>8</v>
      </c>
      <c r="HY6" s="1">
        <v>0.55851851851851853</v>
      </c>
      <c r="HZ6" s="1">
        <v>0.43615740740740744</v>
      </c>
      <c r="IA6" s="1">
        <v>5.0590277777777776E-2</v>
      </c>
      <c r="IB6" s="1">
        <v>7.1759259259259259E-2</v>
      </c>
      <c r="IC6">
        <v>17</v>
      </c>
      <c r="ID6">
        <v>516</v>
      </c>
      <c r="IE6">
        <v>423</v>
      </c>
      <c r="IF6">
        <v>2</v>
      </c>
      <c r="IG6">
        <v>0</v>
      </c>
      <c r="IH6">
        <v>0</v>
      </c>
      <c r="II6">
        <v>0</v>
      </c>
      <c r="IJ6">
        <v>99.53</v>
      </c>
      <c r="IK6">
        <f t="shared" si="30"/>
        <v>514</v>
      </c>
      <c r="IL6">
        <v>524</v>
      </c>
      <c r="IM6" s="12">
        <f t="shared" si="12"/>
        <v>98.091603053435122</v>
      </c>
      <c r="IN6" t="s">
        <v>2364</v>
      </c>
      <c r="IO6" s="37" t="s">
        <v>2736</v>
      </c>
      <c r="IP6" t="s">
        <v>2690</v>
      </c>
      <c r="IQ6">
        <v>8</v>
      </c>
      <c r="IR6" s="1">
        <v>0.59461805555555558</v>
      </c>
      <c r="IS6" s="1">
        <v>0.45672453703703703</v>
      </c>
      <c r="IT6" s="1">
        <v>9.2476851851851852E-2</v>
      </c>
      <c r="IU6" s="1">
        <v>4.5405092592592594E-2</v>
      </c>
      <c r="IV6">
        <v>27</v>
      </c>
      <c r="IW6">
        <v>566</v>
      </c>
      <c r="IX6">
        <v>464</v>
      </c>
      <c r="IY6">
        <v>20</v>
      </c>
      <c r="IZ6">
        <v>0</v>
      </c>
      <c r="JA6">
        <v>0</v>
      </c>
      <c r="JB6">
        <v>0</v>
      </c>
      <c r="JC6">
        <v>95.87</v>
      </c>
      <c r="JD6">
        <f t="shared" si="31"/>
        <v>546</v>
      </c>
      <c r="JE6">
        <v>524</v>
      </c>
      <c r="JF6" s="12">
        <f t="shared" si="13"/>
        <v>104.19847328244273</v>
      </c>
      <c r="JG6" t="s">
        <v>2364</v>
      </c>
      <c r="JH6" s="37" t="s">
        <v>2736</v>
      </c>
      <c r="JI6" t="s">
        <v>2690</v>
      </c>
      <c r="JJ6">
        <v>8</v>
      </c>
      <c r="JK6" s="1">
        <v>0.47425925925925921</v>
      </c>
      <c r="JL6" s="1">
        <v>0.37907407407407406</v>
      </c>
      <c r="JM6" s="1">
        <v>6.09837962962963E-2</v>
      </c>
      <c r="JN6" s="1">
        <v>3.4189814814814819E-2</v>
      </c>
      <c r="JO6">
        <v>21</v>
      </c>
      <c r="JP6">
        <v>436</v>
      </c>
      <c r="JQ6">
        <v>569</v>
      </c>
      <c r="JR6">
        <v>10</v>
      </c>
      <c r="JS6">
        <v>0</v>
      </c>
      <c r="JT6">
        <v>0</v>
      </c>
      <c r="JU6">
        <v>0</v>
      </c>
      <c r="JV6">
        <v>98.27</v>
      </c>
      <c r="JW6">
        <f t="shared" si="32"/>
        <v>426</v>
      </c>
      <c r="JX6">
        <v>524</v>
      </c>
      <c r="JY6" s="12">
        <f t="shared" si="14"/>
        <v>81.297709923664115</v>
      </c>
      <c r="JZ6" t="s">
        <v>2364</v>
      </c>
      <c r="KA6" s="37" t="s">
        <v>2736</v>
      </c>
      <c r="KB6" t="s">
        <v>2690</v>
      </c>
      <c r="KC6">
        <v>8</v>
      </c>
      <c r="KD6" s="1">
        <v>0</v>
      </c>
      <c r="KE6" s="1">
        <v>0</v>
      </c>
      <c r="KF6" s="1">
        <v>0</v>
      </c>
      <c r="KG6" s="1">
        <v>0</v>
      </c>
      <c r="KH6">
        <v>0</v>
      </c>
      <c r="KI6">
        <v>0</v>
      </c>
      <c r="KJ6">
        <v>106</v>
      </c>
      <c r="KK6">
        <v>1</v>
      </c>
      <c r="KL6">
        <v>0</v>
      </c>
      <c r="KM6">
        <v>0</v>
      </c>
      <c r="KN6">
        <v>0</v>
      </c>
      <c r="KO6">
        <v>99.07</v>
      </c>
      <c r="KP6">
        <f t="shared" si="33"/>
        <v>-1</v>
      </c>
      <c r="KR6" s="12" t="e">
        <f t="shared" si="15"/>
        <v>#DIV/0!</v>
      </c>
      <c r="KS6" t="s">
        <v>2364</v>
      </c>
      <c r="KT6" s="37" t="s">
        <v>2736</v>
      </c>
      <c r="KU6" t="s">
        <v>2690</v>
      </c>
      <c r="KV6">
        <v>8</v>
      </c>
      <c r="KW6" s="1">
        <v>0.28634259259259259</v>
      </c>
      <c r="KX6" s="1">
        <v>0.17113425925925926</v>
      </c>
      <c r="KY6" s="1">
        <v>8.2141203703703702E-2</v>
      </c>
      <c r="KZ6" s="1">
        <v>3.3055555555555553E-2</v>
      </c>
      <c r="LA6">
        <v>7</v>
      </c>
      <c r="LB6">
        <v>159</v>
      </c>
      <c r="LC6">
        <v>194</v>
      </c>
      <c r="LD6">
        <v>5</v>
      </c>
      <c r="LE6">
        <v>0</v>
      </c>
      <c r="LF6">
        <v>0</v>
      </c>
      <c r="LG6">
        <v>0</v>
      </c>
      <c r="LH6">
        <v>97.49</v>
      </c>
      <c r="LI6">
        <f t="shared" si="34"/>
        <v>154</v>
      </c>
      <c r="LK6" s="12" t="e">
        <f t="shared" si="16"/>
        <v>#DIV/0!</v>
      </c>
      <c r="LL6" t="s">
        <v>2364</v>
      </c>
      <c r="LM6" s="37" t="s">
        <v>2736</v>
      </c>
      <c r="LN6" t="s">
        <v>2690</v>
      </c>
      <c r="LO6">
        <v>8</v>
      </c>
      <c r="LP6" s="1">
        <v>0.76061342592592596</v>
      </c>
      <c r="LQ6" s="1">
        <v>0.5502083333333333</v>
      </c>
      <c r="LR6" s="1">
        <v>0.14313657407407407</v>
      </c>
      <c r="LS6" s="1">
        <v>6.7256944444444453E-2</v>
      </c>
      <c r="LT6">
        <v>28</v>
      </c>
      <c r="LU6">
        <v>595</v>
      </c>
      <c r="LV6">
        <v>869</v>
      </c>
      <c r="LW6">
        <v>16</v>
      </c>
      <c r="LX6">
        <v>0</v>
      </c>
      <c r="LY6">
        <v>0</v>
      </c>
      <c r="LZ6">
        <v>0</v>
      </c>
      <c r="MA6">
        <v>98.19</v>
      </c>
      <c r="MB6">
        <f t="shared" si="35"/>
        <v>579</v>
      </c>
      <c r="MC6">
        <v>524</v>
      </c>
      <c r="MD6" s="12">
        <f t="shared" si="17"/>
        <v>110.49618320610688</v>
      </c>
      <c r="ME6" t="s">
        <v>2364</v>
      </c>
      <c r="MF6" s="37" t="s">
        <v>2736</v>
      </c>
      <c r="MG6" t="s">
        <v>2690</v>
      </c>
      <c r="MH6">
        <v>8</v>
      </c>
      <c r="MI6" s="1">
        <v>7.9814814814814811E-2</v>
      </c>
      <c r="MJ6" s="1">
        <v>0.32598379629629631</v>
      </c>
      <c r="MK6" s="1">
        <v>0.45559027777777777</v>
      </c>
      <c r="ML6" s="1">
        <v>0.29822916666666666</v>
      </c>
      <c r="MM6">
        <v>147</v>
      </c>
      <c r="MN6">
        <v>2657</v>
      </c>
      <c r="MO6">
        <v>2814</v>
      </c>
      <c r="MP6">
        <v>47</v>
      </c>
      <c r="MQ6">
        <v>0</v>
      </c>
      <c r="MR6">
        <v>0</v>
      </c>
      <c r="MS6">
        <v>0</v>
      </c>
      <c r="MT6">
        <v>98.36</v>
      </c>
      <c r="MU6">
        <f t="shared" si="36"/>
        <v>2610</v>
      </c>
      <c r="MV6">
        <f t="shared" si="37"/>
        <v>2620</v>
      </c>
      <c r="MW6" s="12">
        <f t="shared" si="18"/>
        <v>99.618320610687022</v>
      </c>
      <c r="MX6" t="s">
        <v>2364</v>
      </c>
      <c r="MY6" s="37" t="s">
        <v>2736</v>
      </c>
      <c r="MZ6" t="s">
        <v>2690</v>
      </c>
      <c r="NA6">
        <v>8</v>
      </c>
      <c r="NB6" s="1">
        <v>0.53282407407407406</v>
      </c>
      <c r="NC6" s="1">
        <v>0.37648148148148147</v>
      </c>
      <c r="ND6" s="1">
        <v>5.2627314814814814E-2</v>
      </c>
      <c r="NE6" s="1">
        <v>0.10371527777777778</v>
      </c>
      <c r="NF6">
        <v>22</v>
      </c>
      <c r="NG6">
        <v>330</v>
      </c>
      <c r="NH6">
        <v>523</v>
      </c>
      <c r="NI6">
        <v>4</v>
      </c>
      <c r="NJ6">
        <v>0</v>
      </c>
      <c r="NK6">
        <v>0</v>
      </c>
      <c r="NL6">
        <v>0</v>
      </c>
      <c r="NM6">
        <v>99.24</v>
      </c>
      <c r="NN6">
        <f t="shared" si="38"/>
        <v>326</v>
      </c>
      <c r="NO6">
        <v>524</v>
      </c>
      <c r="NP6" s="12">
        <f t="shared" si="39"/>
        <v>62.213740458015266</v>
      </c>
      <c r="NQ6" t="s">
        <v>2364</v>
      </c>
      <c r="NR6" s="37" t="s">
        <v>2736</v>
      </c>
      <c r="NS6" t="s">
        <v>2690</v>
      </c>
      <c r="NT6">
        <v>8</v>
      </c>
      <c r="NU6" s="1">
        <v>0.67031249999999998</v>
      </c>
      <c r="NV6" s="1">
        <v>0.46887731481481482</v>
      </c>
      <c r="NW6" s="1">
        <v>0.11741898148148149</v>
      </c>
      <c r="NX6" s="1">
        <v>8.4004629629629624E-2</v>
      </c>
      <c r="NY6">
        <v>42</v>
      </c>
      <c r="NZ6">
        <v>541</v>
      </c>
      <c r="OA6">
        <v>504</v>
      </c>
      <c r="OB6">
        <v>13</v>
      </c>
      <c r="OC6">
        <v>0</v>
      </c>
      <c r="OD6">
        <v>0</v>
      </c>
      <c r="OE6">
        <v>0</v>
      </c>
      <c r="OF6">
        <v>97.49</v>
      </c>
      <c r="OG6">
        <f t="shared" si="40"/>
        <v>528</v>
      </c>
      <c r="OH6">
        <v>524</v>
      </c>
      <c r="OI6" s="12">
        <f t="shared" si="41"/>
        <v>100.76335877862594</v>
      </c>
      <c r="OJ6" t="s">
        <v>2364</v>
      </c>
      <c r="OK6" s="37" t="s">
        <v>2736</v>
      </c>
      <c r="OL6" t="s">
        <v>2690</v>
      </c>
      <c r="OM6">
        <v>8</v>
      </c>
      <c r="ON6" s="1">
        <v>0.53032407407407411</v>
      </c>
      <c r="OO6" s="1">
        <v>0.37738425925925928</v>
      </c>
      <c r="OP6" s="1">
        <v>9.1180555555555556E-2</v>
      </c>
      <c r="OQ6" s="1">
        <v>6.174768518518519E-2</v>
      </c>
      <c r="OR6">
        <v>38</v>
      </c>
      <c r="OS6">
        <v>351</v>
      </c>
      <c r="OT6">
        <v>319</v>
      </c>
      <c r="OU6">
        <v>10</v>
      </c>
      <c r="OV6">
        <v>0</v>
      </c>
      <c r="OW6">
        <v>0</v>
      </c>
      <c r="OX6">
        <v>0</v>
      </c>
      <c r="OY6">
        <v>96.96</v>
      </c>
      <c r="OZ6">
        <f t="shared" si="42"/>
        <v>341</v>
      </c>
      <c r="PA6">
        <v>524</v>
      </c>
      <c r="PB6" s="12">
        <f t="shared" si="43"/>
        <v>65.07633587786259</v>
      </c>
      <c r="PC6" t="s">
        <v>2364</v>
      </c>
      <c r="PD6" s="37" t="s">
        <v>2736</v>
      </c>
      <c r="PE6" t="s">
        <v>2690</v>
      </c>
      <c r="PF6">
        <v>8</v>
      </c>
      <c r="PG6" s="1">
        <v>8.7418981481481473E-2</v>
      </c>
      <c r="PH6" s="1">
        <v>0.40914351851851855</v>
      </c>
      <c r="PI6" s="1">
        <v>0.65438657407407408</v>
      </c>
      <c r="PJ6" s="1">
        <v>2.3877314814814813E-2</v>
      </c>
      <c r="PK6">
        <v>24</v>
      </c>
      <c r="PL6">
        <v>371</v>
      </c>
      <c r="PM6">
        <v>197</v>
      </c>
      <c r="PN6">
        <v>21</v>
      </c>
      <c r="PO6">
        <v>0</v>
      </c>
      <c r="PP6">
        <v>0</v>
      </c>
      <c r="PQ6">
        <v>0</v>
      </c>
      <c r="PR6">
        <v>90.37</v>
      </c>
      <c r="PS6">
        <f t="shared" si="44"/>
        <v>350</v>
      </c>
      <c r="PT6">
        <v>524</v>
      </c>
      <c r="PU6" s="12">
        <f t="shared" si="45"/>
        <v>66.793893129770993</v>
      </c>
      <c r="PV6" t="s">
        <v>2364</v>
      </c>
      <c r="PW6" s="37" t="s">
        <v>2736</v>
      </c>
      <c r="PX6" t="s">
        <v>2690</v>
      </c>
      <c r="PY6">
        <v>8</v>
      </c>
      <c r="PZ6" s="1">
        <v>6.4884259259259267E-2</v>
      </c>
      <c r="QA6" s="1">
        <v>0.43836805555555558</v>
      </c>
      <c r="QB6" s="1">
        <v>0.60534722222222215</v>
      </c>
      <c r="QC6" s="1">
        <v>2.1157407407407406E-2</v>
      </c>
      <c r="QD6">
        <v>93</v>
      </c>
      <c r="QE6">
        <v>405</v>
      </c>
      <c r="QF6">
        <v>352</v>
      </c>
      <c r="QG6">
        <v>34</v>
      </c>
      <c r="QH6">
        <v>0</v>
      </c>
      <c r="QI6">
        <v>0</v>
      </c>
      <c r="QJ6">
        <v>0</v>
      </c>
      <c r="QK6">
        <v>91.19</v>
      </c>
      <c r="QL6">
        <f t="shared" si="71"/>
        <v>371</v>
      </c>
      <c r="QM6">
        <v>524</v>
      </c>
      <c r="QN6" s="12">
        <f t="shared" si="46"/>
        <v>70.801526717557252</v>
      </c>
      <c r="QO6" t="s">
        <v>2364</v>
      </c>
      <c r="QP6" s="37" t="s">
        <v>2736</v>
      </c>
      <c r="QQ6" t="s">
        <v>2690</v>
      </c>
      <c r="QR6" s="1">
        <v>0.65983796296296293</v>
      </c>
      <c r="QS6" s="1">
        <v>0.34004629629629629</v>
      </c>
      <c r="QT6" s="1">
        <v>0.26905092592592594</v>
      </c>
      <c r="QU6" s="1">
        <v>5.0717592592592592E-2</v>
      </c>
      <c r="QV6" s="1">
        <v>19</v>
      </c>
      <c r="QW6">
        <v>19</v>
      </c>
      <c r="QX6">
        <v>294</v>
      </c>
      <c r="QY6">
        <v>344</v>
      </c>
      <c r="QZ6">
        <v>8</v>
      </c>
      <c r="RA6">
        <v>0</v>
      </c>
      <c r="RB6">
        <v>0</v>
      </c>
      <c r="RC6">
        <v>99.11</v>
      </c>
      <c r="RE6">
        <f>QX6-QZ6</f>
        <v>286</v>
      </c>
      <c r="RF6">
        <v>524</v>
      </c>
      <c r="RG6" s="12">
        <f t="shared" si="48"/>
        <v>54.580152671755719</v>
      </c>
      <c r="RH6" t="s">
        <v>2364</v>
      </c>
      <c r="RI6" s="37" t="s">
        <v>2736</v>
      </c>
      <c r="RJ6" t="s">
        <v>2690</v>
      </c>
      <c r="RL6" s="1">
        <v>0.95114583333333336</v>
      </c>
      <c r="RM6" s="1">
        <v>0.45502314814814815</v>
      </c>
      <c r="RN6" s="1">
        <v>0.34942129629629631</v>
      </c>
      <c r="RO6" s="1">
        <v>0.14668981481481483</v>
      </c>
      <c r="RP6">
        <v>23</v>
      </c>
      <c r="RQ6">
        <v>416</v>
      </c>
      <c r="RR6">
        <v>261</v>
      </c>
      <c r="RS6">
        <v>2</v>
      </c>
      <c r="RT6">
        <v>0</v>
      </c>
      <c r="RU6">
        <v>0</v>
      </c>
      <c r="RV6">
        <v>0</v>
      </c>
      <c r="RW6">
        <v>98.9</v>
      </c>
      <c r="RX6">
        <f>RQ6-RS6</f>
        <v>414</v>
      </c>
      <c r="RY6">
        <v>524</v>
      </c>
      <c r="RZ6" s="12">
        <f t="shared" si="49"/>
        <v>79.007633587786259</v>
      </c>
      <c r="SA6" t="s">
        <v>2364</v>
      </c>
      <c r="SB6" s="37" t="s">
        <v>2736</v>
      </c>
      <c r="SC6" t="s">
        <v>2690</v>
      </c>
      <c r="SE6" s="1">
        <v>0.67587962962962955</v>
      </c>
      <c r="SF6" s="1">
        <v>0.23346064814814815</v>
      </c>
      <c r="SG6" s="1">
        <v>0.22384259259259257</v>
      </c>
      <c r="SH6" s="1">
        <v>0.21857638888888889</v>
      </c>
      <c r="SI6">
        <v>135</v>
      </c>
      <c r="SJ6">
        <f t="shared" si="72"/>
        <v>1115</v>
      </c>
      <c r="SK6">
        <f t="shared" si="50"/>
        <v>957</v>
      </c>
      <c r="SL6">
        <f t="shared" si="51"/>
        <v>44</v>
      </c>
      <c r="SM6">
        <v>0</v>
      </c>
      <c r="SN6">
        <v>0</v>
      </c>
      <c r="SO6">
        <v>0</v>
      </c>
      <c r="SP6">
        <v>95.2</v>
      </c>
      <c r="SQ6">
        <f t="shared" si="52"/>
        <v>1071</v>
      </c>
      <c r="SR6">
        <v>524</v>
      </c>
      <c r="SS6" s="12">
        <f t="shared" si="53"/>
        <v>204.38931297709922</v>
      </c>
      <c r="ST6">
        <f t="shared" si="54"/>
        <v>65.666666666666671</v>
      </c>
      <c r="SU6" t="s">
        <v>2364</v>
      </c>
      <c r="SV6" s="37" t="s">
        <v>2736</v>
      </c>
      <c r="SW6" t="s">
        <v>2690</v>
      </c>
      <c r="SY6" s="1">
        <v>0.49678240740740742</v>
      </c>
      <c r="SZ6" s="1">
        <v>0.86537037037037035</v>
      </c>
      <c r="TA6" s="1">
        <v>0.13947916666666668</v>
      </c>
      <c r="TB6" s="1">
        <v>0.49192129629629627</v>
      </c>
      <c r="TC6">
        <v>261</v>
      </c>
      <c r="TD6">
        <v>2480</v>
      </c>
      <c r="TE6">
        <v>2297</v>
      </c>
      <c r="TF6">
        <v>86</v>
      </c>
      <c r="TG6">
        <v>0</v>
      </c>
      <c r="TH6">
        <v>0</v>
      </c>
      <c r="TI6">
        <v>0</v>
      </c>
      <c r="TJ6">
        <v>96.39</v>
      </c>
      <c r="TK6">
        <f t="shared" si="55"/>
        <v>2394</v>
      </c>
      <c r="TL6">
        <f t="shared" si="56"/>
        <v>2620</v>
      </c>
      <c r="TM6" s="12">
        <f t="shared" si="57"/>
        <v>91.374045801526719</v>
      </c>
      <c r="TN6" t="s">
        <v>2364</v>
      </c>
      <c r="TO6" s="37" t="s">
        <v>2736</v>
      </c>
      <c r="TP6" t="s">
        <v>2690</v>
      </c>
      <c r="TQ6">
        <v>8</v>
      </c>
      <c r="TR6" s="1">
        <v>0.60859953703703706</v>
      </c>
      <c r="TS6" s="1">
        <v>0.43947916666666664</v>
      </c>
      <c r="TT6" s="1">
        <v>0.12439814814814815</v>
      </c>
      <c r="TU6" s="1">
        <v>4.4710648148148152E-2</v>
      </c>
      <c r="TV6">
        <v>25</v>
      </c>
      <c r="TW6">
        <v>424</v>
      </c>
      <c r="TX6">
        <v>753</v>
      </c>
      <c r="TY6">
        <v>14</v>
      </c>
      <c r="TZ6">
        <v>0</v>
      </c>
      <c r="UA6">
        <v>0</v>
      </c>
      <c r="UB6">
        <v>0</v>
      </c>
      <c r="UC6">
        <v>98.01</v>
      </c>
      <c r="UD6">
        <f t="shared" si="58"/>
        <v>410</v>
      </c>
      <c r="UE6">
        <v>524</v>
      </c>
      <c r="UF6" s="12">
        <f t="shared" si="59"/>
        <v>78.244274809160302</v>
      </c>
      <c r="UG6" t="s">
        <v>2364</v>
      </c>
      <c r="UH6" s="37" t="s">
        <v>2736</v>
      </c>
      <c r="UI6" t="s">
        <v>2690</v>
      </c>
      <c r="UK6" s="1">
        <v>0</v>
      </c>
      <c r="UL6" s="1">
        <v>0</v>
      </c>
      <c r="UM6" s="1">
        <v>0</v>
      </c>
      <c r="UN6" s="1">
        <v>0</v>
      </c>
      <c r="UO6">
        <v>0</v>
      </c>
      <c r="UP6">
        <v>0</v>
      </c>
      <c r="UQ6">
        <v>24</v>
      </c>
      <c r="UR6">
        <v>0</v>
      </c>
      <c r="US6">
        <v>0</v>
      </c>
      <c r="UT6">
        <v>0</v>
      </c>
      <c r="UU6">
        <v>0</v>
      </c>
      <c r="UV6">
        <v>100</v>
      </c>
      <c r="UW6">
        <f t="shared" si="60"/>
        <v>0</v>
      </c>
      <c r="UY6" s="12"/>
      <c r="UZ6" t="s">
        <v>2364</v>
      </c>
      <c r="VA6" s="37" t="s">
        <v>2736</v>
      </c>
      <c r="VB6" t="s">
        <v>2690</v>
      </c>
      <c r="VC6">
        <v>8</v>
      </c>
      <c r="VD6" s="1">
        <v>0.59945601851851849</v>
      </c>
      <c r="VE6" s="1">
        <v>0.48042824074074075</v>
      </c>
      <c r="VF6" s="1">
        <v>8.8842592592592584E-2</v>
      </c>
      <c r="VG6" s="1">
        <v>3.0173611111111113E-2</v>
      </c>
      <c r="VH6">
        <v>76</v>
      </c>
      <c r="VI6">
        <v>623</v>
      </c>
      <c r="VJ6">
        <v>343</v>
      </c>
      <c r="VK6">
        <v>12</v>
      </c>
      <c r="VL6">
        <v>0</v>
      </c>
      <c r="VM6">
        <v>0</v>
      </c>
      <c r="VN6">
        <v>0</v>
      </c>
      <c r="VO6">
        <v>96.62</v>
      </c>
      <c r="VP6">
        <f t="shared" si="61"/>
        <v>611</v>
      </c>
      <c r="VQ6">
        <v>524</v>
      </c>
      <c r="VR6" s="12">
        <f>VP6/VQ6*100</f>
        <v>116.6030534351145</v>
      </c>
      <c r="VS6" t="s">
        <v>2364</v>
      </c>
      <c r="VT6" s="37" t="s">
        <v>2736</v>
      </c>
      <c r="VU6" t="s">
        <v>2690</v>
      </c>
      <c r="VV6">
        <v>8</v>
      </c>
      <c r="VW6" s="1">
        <v>0.60497685185185179</v>
      </c>
      <c r="VX6" s="1">
        <v>0.4516087962962963</v>
      </c>
      <c r="VY6" s="1">
        <v>0.11076388888888888</v>
      </c>
      <c r="VZ6" s="1">
        <v>4.2592592592592592E-2</v>
      </c>
      <c r="WA6">
        <v>76</v>
      </c>
      <c r="WB6">
        <v>543</v>
      </c>
      <c r="WC6">
        <v>654</v>
      </c>
      <c r="WD6">
        <v>12</v>
      </c>
      <c r="WE6">
        <v>0</v>
      </c>
      <c r="WF6">
        <v>0</v>
      </c>
      <c r="WG6">
        <v>0</v>
      </c>
      <c r="WH6">
        <v>98.2</v>
      </c>
      <c r="WI6">
        <f t="shared" si="62"/>
        <v>531</v>
      </c>
      <c r="WJ6">
        <v>524</v>
      </c>
      <c r="WK6" s="12">
        <f t="shared" si="63"/>
        <v>101.33587786259541</v>
      </c>
      <c r="WL6" t="s">
        <v>2364</v>
      </c>
      <c r="WM6" s="37" t="s">
        <v>2736</v>
      </c>
      <c r="WN6" t="s">
        <v>2690</v>
      </c>
      <c r="WO6">
        <v>8</v>
      </c>
      <c r="WP6" s="1">
        <v>1.1243749999999999</v>
      </c>
      <c r="WQ6" s="1">
        <v>0.44541666666666663</v>
      </c>
      <c r="WR6" s="1">
        <v>0.60097222222222224</v>
      </c>
      <c r="WS6" s="1">
        <v>7.7974537037037037E-2</v>
      </c>
      <c r="WT6">
        <v>32</v>
      </c>
      <c r="WU6">
        <v>467</v>
      </c>
      <c r="WV6">
        <v>551</v>
      </c>
      <c r="WW6">
        <v>17</v>
      </c>
      <c r="WX6">
        <v>0</v>
      </c>
      <c r="WY6">
        <v>0</v>
      </c>
      <c r="WZ6">
        <v>0</v>
      </c>
      <c r="XA6">
        <v>97.01</v>
      </c>
      <c r="XB6">
        <f t="shared" si="73"/>
        <v>450</v>
      </c>
      <c r="XC6">
        <v>524</v>
      </c>
      <c r="XD6" s="12">
        <f t="shared" ref="XD6:XD11" si="75">XB6/XC6*100</f>
        <v>85.877862595419856</v>
      </c>
      <c r="XE6" t="s">
        <v>2364</v>
      </c>
      <c r="XF6" s="37" t="s">
        <v>2736</v>
      </c>
      <c r="XG6" t="s">
        <v>2690</v>
      </c>
      <c r="XH6">
        <v>8</v>
      </c>
      <c r="XI6" s="1">
        <v>0.41914351851851855</v>
      </c>
      <c r="XJ6" s="1">
        <v>0.12854166666666667</v>
      </c>
      <c r="XK6" s="1">
        <v>0.22275462962962964</v>
      </c>
      <c r="XL6" s="1">
        <v>6.7835648148148145E-2</v>
      </c>
      <c r="XM6">
        <v>4</v>
      </c>
      <c r="XN6">
        <v>142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f t="shared" si="64"/>
        <v>142</v>
      </c>
      <c r="XV6">
        <v>524</v>
      </c>
      <c r="XW6" s="12">
        <f t="shared" ref="XW6:XW11" si="76">XU6/XV6*100</f>
        <v>27.099236641221374</v>
      </c>
      <c r="XX6" t="s">
        <v>2364</v>
      </c>
      <c r="XY6" s="37" t="s">
        <v>2736</v>
      </c>
      <c r="XZ6" t="s">
        <v>2690</v>
      </c>
      <c r="YA6">
        <v>8</v>
      </c>
      <c r="YB6" s="1">
        <v>0</v>
      </c>
      <c r="YC6" s="1">
        <v>0</v>
      </c>
      <c r="YD6" s="1">
        <v>0</v>
      </c>
      <c r="YE6" s="1">
        <v>0</v>
      </c>
      <c r="YF6">
        <v>0</v>
      </c>
      <c r="YG6">
        <v>0</v>
      </c>
      <c r="YH6">
        <v>113</v>
      </c>
      <c r="YI6">
        <v>0</v>
      </c>
      <c r="YJ6">
        <v>0</v>
      </c>
      <c r="YK6">
        <v>0</v>
      </c>
      <c r="YL6">
        <v>0</v>
      </c>
      <c r="YM6">
        <v>100</v>
      </c>
      <c r="YN6">
        <f t="shared" si="65"/>
        <v>0</v>
      </c>
      <c r="YO6">
        <v>524</v>
      </c>
      <c r="YP6" s="12">
        <f t="shared" ref="YP6:YP11" si="77">YN6/YO6*100</f>
        <v>0</v>
      </c>
      <c r="YQ6" t="s">
        <v>2364</v>
      </c>
      <c r="YR6" s="37" t="s">
        <v>2736</v>
      </c>
      <c r="YS6" t="s">
        <v>2690</v>
      </c>
      <c r="YT6">
        <v>8</v>
      </c>
      <c r="YU6" s="1">
        <v>1.5435185185185185</v>
      </c>
      <c r="YV6" s="1">
        <v>0.57395833333333335</v>
      </c>
      <c r="YW6" s="1">
        <v>0.8237268518518519</v>
      </c>
      <c r="YX6" s="1">
        <v>0.14582175925925925</v>
      </c>
      <c r="YY6">
        <v>36</v>
      </c>
      <c r="YZ6">
        <v>609</v>
      </c>
      <c r="ZA6">
        <v>664</v>
      </c>
      <c r="ZB6">
        <v>17</v>
      </c>
      <c r="ZC6">
        <v>0</v>
      </c>
      <c r="ZD6">
        <v>0</v>
      </c>
      <c r="ZE6">
        <v>0</v>
      </c>
      <c r="ZF6">
        <v>97.5</v>
      </c>
      <c r="ZG6">
        <f t="shared" si="74"/>
        <v>592</v>
      </c>
      <c r="ZH6">
        <v>524</v>
      </c>
      <c r="ZI6" s="12">
        <f t="shared" ref="ZI6:ZI11" si="78">ZG6/ZH6*100</f>
        <v>112.97709923664124</v>
      </c>
      <c r="ZJ6" t="s">
        <v>2364</v>
      </c>
      <c r="ZK6" s="37" t="s">
        <v>2736</v>
      </c>
      <c r="ZL6" t="s">
        <v>2690</v>
      </c>
      <c r="ZN6" s="1">
        <v>0.3565740740740741</v>
      </c>
      <c r="ZO6" s="1">
        <v>0.94549768518518518</v>
      </c>
      <c r="ZP6" s="1">
        <v>0.14775462962962962</v>
      </c>
      <c r="ZQ6" s="1">
        <v>0.26331018518518517</v>
      </c>
      <c r="ZR6">
        <v>213</v>
      </c>
      <c r="ZS6">
        <v>2002</v>
      </c>
      <c r="ZT6">
        <v>2374</v>
      </c>
      <c r="ZU6">
        <v>55</v>
      </c>
      <c r="ZV6">
        <v>0</v>
      </c>
      <c r="ZW6">
        <v>0</v>
      </c>
      <c r="ZX6">
        <v>0</v>
      </c>
      <c r="ZY6">
        <v>97.74</v>
      </c>
      <c r="ZZ6">
        <f t="shared" ref="ZZ6:ZZ25" si="79">ZS6-ZU6</f>
        <v>1947</v>
      </c>
      <c r="AAA6">
        <f t="shared" si="19"/>
        <v>2096</v>
      </c>
      <c r="AAB6" s="12">
        <f t="shared" si="20"/>
        <v>92.891221374045813</v>
      </c>
      <c r="AAC6">
        <f t="shared" si="66"/>
        <v>149</v>
      </c>
      <c r="AAD6" t="s">
        <v>2364</v>
      </c>
      <c r="AAE6" s="37" t="s">
        <v>2736</v>
      </c>
      <c r="AAF6" t="s">
        <v>2690</v>
      </c>
      <c r="AAG6">
        <v>8</v>
      </c>
      <c r="AAH6" s="1">
        <v>0.62075231481481474</v>
      </c>
      <c r="AAI6" s="1">
        <v>0.41202546296296294</v>
      </c>
      <c r="AAJ6" s="1">
        <v>0.15792824074074074</v>
      </c>
      <c r="AAK6" s="1">
        <v>5.078703703703704E-2</v>
      </c>
      <c r="AAL6">
        <v>82</v>
      </c>
      <c r="AAM6">
        <v>479</v>
      </c>
      <c r="AAN6">
        <v>292</v>
      </c>
      <c r="AAO6">
        <v>5</v>
      </c>
      <c r="AAP6">
        <v>0</v>
      </c>
      <c r="AAQ6">
        <v>0</v>
      </c>
      <c r="AAR6">
        <v>0</v>
      </c>
      <c r="AAS6">
        <v>98.32</v>
      </c>
      <c r="AAT6">
        <f t="shared" si="67"/>
        <v>474</v>
      </c>
      <c r="AAU6">
        <v>524</v>
      </c>
      <c r="AAV6" s="12">
        <f t="shared" si="68"/>
        <v>90.458015267175568</v>
      </c>
      <c r="AAW6" t="s">
        <v>2364</v>
      </c>
      <c r="AAX6" s="37" t="s">
        <v>2736</v>
      </c>
      <c r="AAY6" t="s">
        <v>2690</v>
      </c>
      <c r="AAZ6">
        <v>8</v>
      </c>
      <c r="ABA6" s="1">
        <v>0.58726851851851858</v>
      </c>
      <c r="ABB6" s="1">
        <v>0.40168981481481486</v>
      </c>
      <c r="ABC6" s="1">
        <v>8.4988425925925926E-2</v>
      </c>
      <c r="ABD6" s="1">
        <v>0.1005787037037037</v>
      </c>
      <c r="ABE6">
        <v>54</v>
      </c>
      <c r="ABF6">
        <v>477</v>
      </c>
      <c r="ABG6">
        <v>468</v>
      </c>
      <c r="ABH6">
        <v>7</v>
      </c>
      <c r="ABI6">
        <v>0</v>
      </c>
      <c r="ABJ6">
        <v>0</v>
      </c>
      <c r="ABK6">
        <v>0</v>
      </c>
      <c r="ABL6">
        <v>98.53</v>
      </c>
      <c r="ABM6">
        <f t="shared" si="69"/>
        <v>470</v>
      </c>
      <c r="ABN6">
        <v>524</v>
      </c>
      <c r="ABO6" s="12">
        <f t="shared" si="70"/>
        <v>89.694656488549612</v>
      </c>
    </row>
    <row r="7" spans="1:743">
      <c r="A7" t="s">
        <v>111</v>
      </c>
      <c r="B7" s="37" t="s">
        <v>2736</v>
      </c>
      <c r="C7" t="s">
        <v>2690</v>
      </c>
      <c r="D7">
        <v>8</v>
      </c>
      <c r="E7" s="1">
        <v>0.43240740740740741</v>
      </c>
      <c r="F7" s="1">
        <v>0.37813657407407408</v>
      </c>
      <c r="G7" s="1">
        <v>3.0127314814814815E-2</v>
      </c>
      <c r="H7" s="1">
        <v>2.4131944444444445E-2</v>
      </c>
      <c r="I7">
        <v>39</v>
      </c>
      <c r="J7">
        <v>544</v>
      </c>
      <c r="K7">
        <v>535</v>
      </c>
      <c r="L7">
        <v>10</v>
      </c>
      <c r="M7">
        <v>0</v>
      </c>
      <c r="N7">
        <v>0</v>
      </c>
      <c r="O7">
        <v>0</v>
      </c>
      <c r="P7">
        <v>98.17</v>
      </c>
      <c r="Q7">
        <f t="shared" si="0"/>
        <v>534</v>
      </c>
      <c r="R7">
        <v>524</v>
      </c>
      <c r="S7" s="12">
        <f t="shared" si="1"/>
        <v>101.90839694656488</v>
      </c>
      <c r="T7" t="s">
        <v>111</v>
      </c>
      <c r="U7" s="37" t="s">
        <v>2736</v>
      </c>
      <c r="V7" t="s">
        <v>2690</v>
      </c>
      <c r="W7">
        <v>8</v>
      </c>
      <c r="X7" s="1">
        <v>0.38893518518518522</v>
      </c>
      <c r="Y7" s="1">
        <v>0.33370370370370367</v>
      </c>
      <c r="Z7" s="1">
        <v>3.1539351851851853E-2</v>
      </c>
      <c r="AA7" s="1">
        <v>2.3680555555555555E-2</v>
      </c>
      <c r="AB7">
        <v>43</v>
      </c>
      <c r="AC7">
        <v>554</v>
      </c>
      <c r="AD7">
        <v>475</v>
      </c>
      <c r="AE7">
        <v>14</v>
      </c>
      <c r="AF7">
        <v>0</v>
      </c>
      <c r="AG7">
        <v>0</v>
      </c>
      <c r="AH7">
        <v>0</v>
      </c>
      <c r="AI7">
        <v>97.14</v>
      </c>
      <c r="AJ7">
        <f t="shared" si="21"/>
        <v>540</v>
      </c>
      <c r="AK7">
        <v>524</v>
      </c>
      <c r="AL7" s="12">
        <f t="shared" si="2"/>
        <v>103.05343511450383</v>
      </c>
      <c r="AM7" t="s">
        <v>111</v>
      </c>
      <c r="AN7" s="37" t="s">
        <v>2736</v>
      </c>
      <c r="AO7" t="s">
        <v>2690</v>
      </c>
      <c r="AP7">
        <v>8</v>
      </c>
      <c r="AQ7" s="1">
        <v>0.3371527777777778</v>
      </c>
      <c r="AR7" s="1">
        <v>0.29393518518518519</v>
      </c>
      <c r="AS7" s="1">
        <v>1.8553240740740742E-2</v>
      </c>
      <c r="AT7" s="1">
        <v>2.4652777777777777E-2</v>
      </c>
      <c r="AU7">
        <v>53</v>
      </c>
      <c r="AV7">
        <v>456</v>
      </c>
      <c r="AW7">
        <v>511</v>
      </c>
      <c r="AX7">
        <v>19</v>
      </c>
      <c r="AY7">
        <v>0</v>
      </c>
      <c r="AZ7">
        <v>0</v>
      </c>
      <c r="BA7">
        <v>0</v>
      </c>
      <c r="BB7">
        <v>96.42</v>
      </c>
      <c r="BC7">
        <f t="shared" si="22"/>
        <v>437</v>
      </c>
      <c r="BD7">
        <v>524</v>
      </c>
      <c r="BE7" s="12">
        <f t="shared" si="3"/>
        <v>83.396946564885496</v>
      </c>
      <c r="BF7" t="s">
        <v>111</v>
      </c>
      <c r="BG7" s="37" t="s">
        <v>2736</v>
      </c>
      <c r="BH7" t="s">
        <v>2690</v>
      </c>
      <c r="BI7">
        <v>8</v>
      </c>
      <c r="BJ7" s="1">
        <v>0</v>
      </c>
      <c r="BK7" s="1">
        <v>0</v>
      </c>
      <c r="BL7" s="1">
        <v>0</v>
      </c>
      <c r="BM7" s="1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W7">
        <v>524</v>
      </c>
      <c r="BX7" s="12">
        <f t="shared" si="4"/>
        <v>0</v>
      </c>
      <c r="BY7" t="s">
        <v>111</v>
      </c>
      <c r="BZ7" s="37" t="s">
        <v>2736</v>
      </c>
      <c r="CA7" t="s">
        <v>2690</v>
      </c>
      <c r="CB7">
        <v>8</v>
      </c>
      <c r="CC7" s="1">
        <v>0.15849537037037037</v>
      </c>
      <c r="CD7" s="1">
        <v>5.7870370370370376E-3</v>
      </c>
      <c r="CE7" s="1">
        <v>8.0219907407407406E-2</v>
      </c>
      <c r="CF7" s="1">
        <v>7.2476851851851862E-2</v>
      </c>
      <c r="CG7">
        <v>135</v>
      </c>
      <c r="CH7">
        <v>1554</v>
      </c>
      <c r="CI7">
        <v>1521</v>
      </c>
      <c r="CJ7">
        <v>43</v>
      </c>
      <c r="CK7">
        <v>0</v>
      </c>
      <c r="CL7">
        <v>0</v>
      </c>
      <c r="CM7">
        <v>0</v>
      </c>
      <c r="CN7">
        <v>97.25</v>
      </c>
      <c r="CO7">
        <f t="shared" si="23"/>
        <v>1511</v>
      </c>
      <c r="CP7">
        <f t="shared" si="24"/>
        <v>1572</v>
      </c>
      <c r="CQ7" s="12">
        <f t="shared" si="5"/>
        <v>96.119592875318062</v>
      </c>
      <c r="CR7" t="s">
        <v>111</v>
      </c>
      <c r="CS7" s="37" t="s">
        <v>2736</v>
      </c>
      <c r="CT7" t="s">
        <v>2690</v>
      </c>
      <c r="CU7">
        <v>8</v>
      </c>
      <c r="CV7" s="1">
        <v>0</v>
      </c>
      <c r="CW7" s="1">
        <v>0</v>
      </c>
      <c r="CX7" s="1">
        <v>0</v>
      </c>
      <c r="CY7" s="1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J7" s="12" t="e">
        <f t="shared" si="6"/>
        <v>#DIV/0!</v>
      </c>
      <c r="DK7" t="s">
        <v>111</v>
      </c>
      <c r="DL7" s="37" t="s">
        <v>2736</v>
      </c>
      <c r="DM7" t="s">
        <v>2690</v>
      </c>
      <c r="DN7">
        <v>8</v>
      </c>
      <c r="DO7" s="1">
        <v>0</v>
      </c>
      <c r="DP7" s="1">
        <v>0</v>
      </c>
      <c r="DQ7" s="1">
        <v>0</v>
      </c>
      <c r="DR7" s="1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C7" s="12" t="e">
        <f t="shared" si="7"/>
        <v>#DIV/0!</v>
      </c>
      <c r="ED7" t="s">
        <v>111</v>
      </c>
      <c r="EE7" s="37" t="s">
        <v>2736</v>
      </c>
      <c r="EF7" t="s">
        <v>2690</v>
      </c>
      <c r="EG7">
        <v>8</v>
      </c>
      <c r="EH7" s="1">
        <v>0</v>
      </c>
      <c r="EI7" s="1">
        <v>0</v>
      </c>
      <c r="EJ7" s="1">
        <v>0</v>
      </c>
      <c r="EK7" s="1">
        <v>0</v>
      </c>
      <c r="EL7">
        <v>2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V7" s="12" t="e">
        <f t="shared" si="8"/>
        <v>#DIV/0!</v>
      </c>
      <c r="EW7" t="s">
        <v>111</v>
      </c>
      <c r="EX7" s="37" t="s">
        <v>2736</v>
      </c>
      <c r="EY7" t="s">
        <v>2690</v>
      </c>
      <c r="EZ7">
        <v>8</v>
      </c>
      <c r="FA7" s="1">
        <v>0.3371527777777778</v>
      </c>
      <c r="FB7" s="1">
        <v>0.29393518518518519</v>
      </c>
      <c r="FC7" s="1">
        <v>1.8553240740740742E-2</v>
      </c>
      <c r="FD7" s="1">
        <v>2.4652777777777777E-2</v>
      </c>
      <c r="FE7">
        <v>55</v>
      </c>
      <c r="FF7">
        <v>457</v>
      </c>
      <c r="FG7">
        <v>511</v>
      </c>
      <c r="FH7">
        <v>19</v>
      </c>
      <c r="FI7">
        <v>0</v>
      </c>
      <c r="FJ7">
        <v>0</v>
      </c>
      <c r="FK7">
        <v>0</v>
      </c>
      <c r="FL7">
        <v>96.42</v>
      </c>
      <c r="FM7">
        <f t="shared" si="25"/>
        <v>438</v>
      </c>
      <c r="FN7">
        <v>524</v>
      </c>
      <c r="FO7" s="12">
        <f t="shared" si="9"/>
        <v>83.587786259541986</v>
      </c>
      <c r="FP7" t="s">
        <v>111</v>
      </c>
      <c r="FQ7" s="37" t="s">
        <v>2736</v>
      </c>
      <c r="FR7" t="s">
        <v>2690</v>
      </c>
      <c r="FS7">
        <v>8</v>
      </c>
      <c r="FT7" s="1">
        <v>0.15973379629629628</v>
      </c>
      <c r="FU7" s="1">
        <v>7.0254629629629634E-3</v>
      </c>
      <c r="FV7" s="1">
        <v>8.0219907407407406E-2</v>
      </c>
      <c r="FW7" s="1">
        <v>7.2476851851851862E-2</v>
      </c>
      <c r="FX7">
        <v>137</v>
      </c>
      <c r="FY7">
        <v>1555</v>
      </c>
      <c r="FZ7">
        <v>1521</v>
      </c>
      <c r="GA7">
        <v>43</v>
      </c>
      <c r="GB7">
        <v>0</v>
      </c>
      <c r="GC7">
        <v>0</v>
      </c>
      <c r="GD7">
        <v>0</v>
      </c>
      <c r="GE7">
        <v>97.25</v>
      </c>
      <c r="GF7">
        <f t="shared" si="26"/>
        <v>1512</v>
      </c>
      <c r="GG7">
        <f t="shared" si="27"/>
        <v>1572</v>
      </c>
      <c r="GH7" s="12">
        <f t="shared" si="10"/>
        <v>96.18320610687023</v>
      </c>
      <c r="GI7" t="s">
        <v>111</v>
      </c>
      <c r="GJ7" s="37" t="s">
        <v>2736</v>
      </c>
      <c r="GK7" t="s">
        <v>2690</v>
      </c>
      <c r="GL7">
        <v>8</v>
      </c>
      <c r="GM7" s="1">
        <v>0.3376736111111111</v>
      </c>
      <c r="GN7" s="1">
        <v>0.28534722222222225</v>
      </c>
      <c r="GO7" s="1">
        <v>1.5740740740740743E-2</v>
      </c>
      <c r="GP7" s="1">
        <v>3.6574074074074071E-2</v>
      </c>
      <c r="GQ7">
        <v>47</v>
      </c>
      <c r="GR7">
        <v>500</v>
      </c>
      <c r="GS7">
        <v>497</v>
      </c>
      <c r="GT7">
        <v>16</v>
      </c>
      <c r="GU7">
        <v>0</v>
      </c>
      <c r="GV7">
        <v>0</v>
      </c>
      <c r="GW7">
        <v>0</v>
      </c>
      <c r="GX7">
        <v>96.88</v>
      </c>
      <c r="GY7">
        <f t="shared" si="28"/>
        <v>484</v>
      </c>
      <c r="GZ7">
        <v>524</v>
      </c>
      <c r="HA7" s="12">
        <f>GY7/GZ7*100</f>
        <v>92.36641221374046</v>
      </c>
      <c r="HB7" t="s">
        <v>111</v>
      </c>
      <c r="HC7" s="37" t="s">
        <v>2736</v>
      </c>
      <c r="HD7" t="s">
        <v>2690</v>
      </c>
      <c r="HE7">
        <v>8</v>
      </c>
      <c r="HF7" s="1">
        <v>0.35000000000000003</v>
      </c>
      <c r="HG7" s="1">
        <v>0.26630787037037035</v>
      </c>
      <c r="HH7" s="1">
        <v>3.0266203703703708E-2</v>
      </c>
      <c r="HI7" s="1">
        <v>5.3414351851851859E-2</v>
      </c>
      <c r="HJ7">
        <v>48</v>
      </c>
      <c r="HK7">
        <v>448</v>
      </c>
      <c r="HL7">
        <v>421</v>
      </c>
      <c r="HM7">
        <v>14</v>
      </c>
      <c r="HN7">
        <v>0</v>
      </c>
      <c r="HO7">
        <v>0</v>
      </c>
      <c r="HP7">
        <v>0</v>
      </c>
      <c r="HQ7">
        <v>96.78</v>
      </c>
      <c r="HR7">
        <f t="shared" si="29"/>
        <v>434</v>
      </c>
      <c r="HS7">
        <v>524</v>
      </c>
      <c r="HT7" s="12">
        <f t="shared" si="11"/>
        <v>82.824427480916029</v>
      </c>
      <c r="HU7" t="s">
        <v>111</v>
      </c>
      <c r="HV7" s="37" t="s">
        <v>2736</v>
      </c>
      <c r="HW7" t="s">
        <v>2690</v>
      </c>
      <c r="HX7">
        <v>8</v>
      </c>
      <c r="HY7" s="1">
        <v>0.40486111111111112</v>
      </c>
      <c r="HZ7" s="1">
        <v>0.32827546296296295</v>
      </c>
      <c r="IA7" s="1">
        <v>1.8171296296296297E-2</v>
      </c>
      <c r="IB7" s="1">
        <v>5.8402777777777776E-2</v>
      </c>
      <c r="IC7">
        <v>24</v>
      </c>
      <c r="ID7">
        <v>510</v>
      </c>
      <c r="IE7">
        <v>349</v>
      </c>
      <c r="IF7">
        <v>8</v>
      </c>
      <c r="IG7">
        <v>0</v>
      </c>
      <c r="IH7">
        <v>0</v>
      </c>
      <c r="II7">
        <v>0</v>
      </c>
      <c r="IJ7">
        <v>97.76</v>
      </c>
      <c r="IK7">
        <f t="shared" si="30"/>
        <v>502</v>
      </c>
      <c r="IL7">
        <v>524</v>
      </c>
      <c r="IM7" s="12">
        <f t="shared" si="12"/>
        <v>95.801526717557252</v>
      </c>
      <c r="IN7" t="s">
        <v>111</v>
      </c>
      <c r="IO7" s="37" t="s">
        <v>2736</v>
      </c>
      <c r="IP7" t="s">
        <v>2690</v>
      </c>
      <c r="IQ7">
        <v>8</v>
      </c>
      <c r="IR7" s="1">
        <v>0.41901620370370374</v>
      </c>
      <c r="IS7" s="1">
        <v>0.35564814814814816</v>
      </c>
      <c r="IT7" s="1">
        <v>1.6909722222222225E-2</v>
      </c>
      <c r="IU7" s="1">
        <v>4.6446759259259257E-2</v>
      </c>
      <c r="IV7">
        <v>30</v>
      </c>
      <c r="IW7">
        <v>557</v>
      </c>
      <c r="IX7">
        <v>370</v>
      </c>
      <c r="IY7">
        <v>33</v>
      </c>
      <c r="IZ7">
        <v>0</v>
      </c>
      <c r="JA7">
        <v>0</v>
      </c>
      <c r="JB7">
        <v>0</v>
      </c>
      <c r="JC7">
        <v>91.81</v>
      </c>
      <c r="JD7">
        <f t="shared" si="31"/>
        <v>524</v>
      </c>
      <c r="JE7">
        <v>524</v>
      </c>
      <c r="JF7" s="12">
        <f t="shared" si="13"/>
        <v>100</v>
      </c>
      <c r="JG7" t="s">
        <v>111</v>
      </c>
      <c r="JH7" s="37" t="s">
        <v>2736</v>
      </c>
      <c r="JI7" t="s">
        <v>2690</v>
      </c>
      <c r="JJ7">
        <v>8</v>
      </c>
      <c r="JK7" s="1">
        <v>0.44011574074074072</v>
      </c>
      <c r="JL7" s="1">
        <v>0.35608796296296297</v>
      </c>
      <c r="JM7" s="1">
        <v>4.2372685185185187E-2</v>
      </c>
      <c r="JN7" s="1">
        <v>4.1643518518518517E-2</v>
      </c>
      <c r="JO7">
        <v>33</v>
      </c>
      <c r="JP7">
        <v>661</v>
      </c>
      <c r="JQ7">
        <v>604</v>
      </c>
      <c r="JR7">
        <v>19</v>
      </c>
      <c r="JS7">
        <v>0</v>
      </c>
      <c r="JT7">
        <v>0</v>
      </c>
      <c r="JU7">
        <v>0</v>
      </c>
      <c r="JV7">
        <v>96.95</v>
      </c>
      <c r="JW7">
        <f t="shared" si="32"/>
        <v>642</v>
      </c>
      <c r="JX7">
        <v>524</v>
      </c>
      <c r="JY7" s="12">
        <f t="shared" si="14"/>
        <v>122.51908396946564</v>
      </c>
      <c r="JZ7" t="s">
        <v>111</v>
      </c>
      <c r="KA7" s="37" t="s">
        <v>2736</v>
      </c>
      <c r="KB7" t="s">
        <v>2690</v>
      </c>
      <c r="KC7">
        <v>8</v>
      </c>
      <c r="KD7" s="1">
        <v>0</v>
      </c>
      <c r="KE7" s="1">
        <v>0</v>
      </c>
      <c r="KF7" s="1">
        <v>0</v>
      </c>
      <c r="KG7" s="1">
        <v>0</v>
      </c>
      <c r="KH7">
        <v>0</v>
      </c>
      <c r="KI7">
        <v>0</v>
      </c>
      <c r="KJ7">
        <v>169</v>
      </c>
      <c r="KK7">
        <v>9</v>
      </c>
      <c r="KL7">
        <v>0</v>
      </c>
      <c r="KM7">
        <v>0</v>
      </c>
      <c r="KN7">
        <v>0</v>
      </c>
      <c r="KO7">
        <v>94.94</v>
      </c>
      <c r="KP7">
        <f t="shared" si="33"/>
        <v>-9</v>
      </c>
      <c r="KR7" s="12" t="e">
        <f t="shared" si="15"/>
        <v>#DIV/0!</v>
      </c>
      <c r="KS7" t="s">
        <v>111</v>
      </c>
      <c r="KT7" s="37" t="s">
        <v>2736</v>
      </c>
      <c r="KU7" t="s">
        <v>2690</v>
      </c>
      <c r="KV7">
        <v>8</v>
      </c>
      <c r="KW7" s="1">
        <v>5.185185185185185E-3</v>
      </c>
      <c r="KX7" s="1">
        <v>5.1273148148148146E-3</v>
      </c>
      <c r="KY7" s="1">
        <v>0</v>
      </c>
      <c r="KZ7" s="1">
        <v>4.6296296296296294E-5</v>
      </c>
      <c r="LA7">
        <v>4</v>
      </c>
      <c r="LB7">
        <v>16</v>
      </c>
      <c r="LC7">
        <v>198</v>
      </c>
      <c r="LD7">
        <v>6</v>
      </c>
      <c r="LE7">
        <v>0</v>
      </c>
      <c r="LF7">
        <v>0</v>
      </c>
      <c r="LG7">
        <v>0</v>
      </c>
      <c r="LH7">
        <v>97.06</v>
      </c>
      <c r="LI7">
        <f t="shared" si="34"/>
        <v>10</v>
      </c>
      <c r="LK7" s="12" t="e">
        <f t="shared" si="16"/>
        <v>#DIV/0!</v>
      </c>
      <c r="LL7" t="s">
        <v>111</v>
      </c>
      <c r="LM7" s="37" t="s">
        <v>2736</v>
      </c>
      <c r="LN7" t="s">
        <v>2690</v>
      </c>
      <c r="LO7">
        <v>8</v>
      </c>
      <c r="LP7" s="1">
        <v>0.44530092592592596</v>
      </c>
      <c r="LQ7" s="1">
        <v>0.36121527777777779</v>
      </c>
      <c r="LR7" s="1">
        <v>4.2372685185185187E-2</v>
      </c>
      <c r="LS7" s="1">
        <v>4.1701388888888885E-2</v>
      </c>
      <c r="LT7">
        <v>37</v>
      </c>
      <c r="LU7">
        <v>677</v>
      </c>
      <c r="LV7">
        <v>971</v>
      </c>
      <c r="LW7">
        <v>34</v>
      </c>
      <c r="LX7">
        <v>0</v>
      </c>
      <c r="LY7">
        <v>0</v>
      </c>
      <c r="LZ7">
        <v>0</v>
      </c>
      <c r="MA7">
        <v>96.62</v>
      </c>
      <c r="MB7">
        <f t="shared" si="35"/>
        <v>643</v>
      </c>
      <c r="MC7">
        <v>524</v>
      </c>
      <c r="MD7" s="12">
        <f t="shared" si="17"/>
        <v>122.70992366412214</v>
      </c>
      <c r="ME7" t="s">
        <v>111</v>
      </c>
      <c r="MF7" s="37" t="s">
        <v>2736</v>
      </c>
      <c r="MG7" t="s">
        <v>2690</v>
      </c>
      <c r="MH7">
        <v>8</v>
      </c>
      <c r="MI7" s="1">
        <v>0.95688657407407407</v>
      </c>
      <c r="MJ7" s="1">
        <v>0.59682870370370367</v>
      </c>
      <c r="MK7" s="1">
        <v>0.12347222222222222</v>
      </c>
      <c r="ML7" s="1">
        <v>0.23656250000000001</v>
      </c>
      <c r="MM7">
        <v>186</v>
      </c>
      <c r="MN7">
        <v>2692</v>
      </c>
      <c r="MO7">
        <v>2608</v>
      </c>
      <c r="MP7">
        <v>105</v>
      </c>
      <c r="MQ7">
        <v>0</v>
      </c>
      <c r="MR7">
        <v>0</v>
      </c>
      <c r="MS7">
        <v>0</v>
      </c>
      <c r="MT7">
        <v>96.13</v>
      </c>
      <c r="MU7">
        <f t="shared" si="36"/>
        <v>2587</v>
      </c>
      <c r="MV7">
        <f t="shared" si="37"/>
        <v>2620</v>
      </c>
      <c r="MW7" s="12">
        <f t="shared" si="18"/>
        <v>98.74045801526718</v>
      </c>
      <c r="MX7" t="s">
        <v>111</v>
      </c>
      <c r="MY7" s="37" t="s">
        <v>2736</v>
      </c>
      <c r="MZ7" t="s">
        <v>2690</v>
      </c>
      <c r="NA7">
        <v>8</v>
      </c>
      <c r="NB7" s="1">
        <v>0.39325231481481482</v>
      </c>
      <c r="NC7" s="1">
        <v>0.30741898148148145</v>
      </c>
      <c r="ND7" s="1">
        <v>2.5138888888888891E-2</v>
      </c>
      <c r="NE7" s="1">
        <v>6.06712962962963E-2</v>
      </c>
      <c r="NF7">
        <v>52</v>
      </c>
      <c r="NG7">
        <v>491</v>
      </c>
      <c r="NH7">
        <v>512</v>
      </c>
      <c r="NI7">
        <v>19</v>
      </c>
      <c r="NJ7">
        <v>0</v>
      </c>
      <c r="NK7">
        <v>0</v>
      </c>
      <c r="NL7">
        <v>0</v>
      </c>
      <c r="NM7">
        <v>96.42</v>
      </c>
      <c r="NN7">
        <f t="shared" si="38"/>
        <v>472</v>
      </c>
      <c r="NO7">
        <v>524</v>
      </c>
      <c r="NP7" s="12">
        <f t="shared" si="39"/>
        <v>90.07633587786259</v>
      </c>
      <c r="NQ7" t="s">
        <v>111</v>
      </c>
      <c r="NR7" s="37" t="s">
        <v>2736</v>
      </c>
      <c r="NS7" t="s">
        <v>2690</v>
      </c>
      <c r="NT7">
        <v>8</v>
      </c>
      <c r="NU7" s="1">
        <v>0.39423611111111106</v>
      </c>
      <c r="NV7" s="1">
        <v>0.33243055555555556</v>
      </c>
      <c r="NW7" s="1">
        <v>2.3738425925925923E-2</v>
      </c>
      <c r="NX7" s="1">
        <v>3.8067129629629631E-2</v>
      </c>
      <c r="NY7">
        <v>45</v>
      </c>
      <c r="NZ7">
        <v>555</v>
      </c>
      <c r="OA7">
        <v>549</v>
      </c>
      <c r="OB7">
        <v>8</v>
      </c>
      <c r="OC7">
        <v>0</v>
      </c>
      <c r="OD7">
        <v>0</v>
      </c>
      <c r="OE7">
        <v>0</v>
      </c>
      <c r="OF7">
        <v>98.56</v>
      </c>
      <c r="OG7">
        <f t="shared" si="40"/>
        <v>547</v>
      </c>
      <c r="OH7">
        <v>524</v>
      </c>
      <c r="OI7" s="12">
        <f t="shared" si="41"/>
        <v>104.38931297709924</v>
      </c>
      <c r="OJ7" t="s">
        <v>111</v>
      </c>
      <c r="OK7" s="37" t="s">
        <v>2736</v>
      </c>
      <c r="OL7" t="s">
        <v>2690</v>
      </c>
      <c r="OM7">
        <v>8</v>
      </c>
      <c r="ON7" s="1">
        <v>0.37680555555555556</v>
      </c>
      <c r="OO7" s="1">
        <v>0.29714120370370373</v>
      </c>
      <c r="OP7" s="1">
        <v>3.3287037037037039E-2</v>
      </c>
      <c r="OQ7" s="1">
        <v>4.6365740740740742E-2</v>
      </c>
      <c r="OR7">
        <v>88</v>
      </c>
      <c r="OS7">
        <v>457</v>
      </c>
      <c r="OT7">
        <v>420</v>
      </c>
      <c r="OU7">
        <v>48</v>
      </c>
      <c r="OV7">
        <v>0</v>
      </c>
      <c r="OW7">
        <v>0</v>
      </c>
      <c r="OX7">
        <v>0</v>
      </c>
      <c r="OY7">
        <v>89.74</v>
      </c>
      <c r="OZ7">
        <f t="shared" si="42"/>
        <v>409</v>
      </c>
      <c r="PA7">
        <v>524</v>
      </c>
      <c r="PB7" s="12">
        <f t="shared" si="43"/>
        <v>78.053435114503827</v>
      </c>
      <c r="PC7" t="s">
        <v>111</v>
      </c>
      <c r="PD7" s="37" t="s">
        <v>2736</v>
      </c>
      <c r="PE7" t="s">
        <v>2690</v>
      </c>
      <c r="PF7">
        <v>8</v>
      </c>
      <c r="PG7" s="1">
        <v>0.43188657407407405</v>
      </c>
      <c r="PH7" s="1">
        <v>0.32946759259259256</v>
      </c>
      <c r="PI7" s="1">
        <v>3.5254629629629629E-2</v>
      </c>
      <c r="PJ7" s="1">
        <v>6.7152777777777783E-2</v>
      </c>
      <c r="PK7">
        <v>32</v>
      </c>
      <c r="PL7">
        <v>382</v>
      </c>
      <c r="PM7">
        <v>234</v>
      </c>
      <c r="PN7">
        <v>26</v>
      </c>
      <c r="PO7">
        <v>0</v>
      </c>
      <c r="PP7">
        <v>0</v>
      </c>
      <c r="PQ7">
        <v>0</v>
      </c>
      <c r="PR7">
        <v>90</v>
      </c>
      <c r="PS7">
        <f t="shared" si="44"/>
        <v>356</v>
      </c>
      <c r="PT7">
        <v>524</v>
      </c>
      <c r="PU7" s="12">
        <f t="shared" si="45"/>
        <v>67.938931297709928</v>
      </c>
      <c r="PV7" t="s">
        <v>111</v>
      </c>
      <c r="PW7" s="37" t="s">
        <v>2736</v>
      </c>
      <c r="PX7" t="s">
        <v>2690</v>
      </c>
      <c r="PY7">
        <v>8</v>
      </c>
      <c r="PZ7" s="1">
        <v>0.40122685185185186</v>
      </c>
      <c r="QA7" s="1">
        <v>0.29499999999999998</v>
      </c>
      <c r="QB7" s="1">
        <v>4.9340277777777775E-2</v>
      </c>
      <c r="QC7" s="1">
        <v>5.6886574074074076E-2</v>
      </c>
      <c r="QD7">
        <v>57</v>
      </c>
      <c r="QE7">
        <v>367</v>
      </c>
      <c r="QF7">
        <v>473</v>
      </c>
      <c r="QG7">
        <v>68</v>
      </c>
      <c r="QH7">
        <v>0</v>
      </c>
      <c r="QI7">
        <v>0</v>
      </c>
      <c r="QJ7">
        <v>0</v>
      </c>
      <c r="QK7">
        <v>87.43</v>
      </c>
      <c r="QL7">
        <f t="shared" si="71"/>
        <v>299</v>
      </c>
      <c r="QM7">
        <v>524</v>
      </c>
      <c r="QN7" s="12">
        <f t="shared" si="46"/>
        <v>57.061068702290072</v>
      </c>
      <c r="QO7" t="s">
        <v>111</v>
      </c>
      <c r="QP7" s="37" t="s">
        <v>2736</v>
      </c>
      <c r="QQ7" t="s">
        <v>2690</v>
      </c>
      <c r="QR7" s="1">
        <v>0.1343287037037037</v>
      </c>
      <c r="QS7" s="1">
        <v>0.11565972222222222</v>
      </c>
      <c r="QT7" s="1">
        <v>7.8935185185185185E-3</v>
      </c>
      <c r="QU7" s="1">
        <v>1.0763888888888891E-2</v>
      </c>
      <c r="QV7" s="1">
        <v>15</v>
      </c>
      <c r="QW7">
        <v>15</v>
      </c>
      <c r="QX7">
        <v>129</v>
      </c>
      <c r="QY7">
        <v>107</v>
      </c>
      <c r="QZ7">
        <v>2</v>
      </c>
      <c r="RA7">
        <v>0</v>
      </c>
      <c r="RB7">
        <v>0</v>
      </c>
      <c r="RC7">
        <v>100</v>
      </c>
      <c r="RE7">
        <f>QX7-QZ7</f>
        <v>127</v>
      </c>
      <c r="RF7">
        <v>524</v>
      </c>
      <c r="RG7" s="12">
        <f t="shared" si="48"/>
        <v>24.236641221374043</v>
      </c>
      <c r="RH7" t="s">
        <v>111</v>
      </c>
      <c r="RI7" s="37" t="s">
        <v>2736</v>
      </c>
      <c r="RJ7" t="s">
        <v>2690</v>
      </c>
      <c r="RL7" s="1">
        <v>0</v>
      </c>
      <c r="RM7" s="1">
        <v>0</v>
      </c>
      <c r="RN7" s="1">
        <v>0</v>
      </c>
      <c r="RO7" s="1">
        <v>0</v>
      </c>
      <c r="RP7">
        <v>0</v>
      </c>
      <c r="RQ7">
        <v>0</v>
      </c>
      <c r="RR7">
        <v>114</v>
      </c>
      <c r="RS7">
        <v>11</v>
      </c>
      <c r="RT7">
        <v>0</v>
      </c>
      <c r="RU7">
        <v>0</v>
      </c>
      <c r="RV7">
        <v>0</v>
      </c>
      <c r="RW7">
        <v>91.2</v>
      </c>
      <c r="RX7">
        <f t="shared" ref="RX7:RX25" si="80">RQ7-RS7</f>
        <v>-11</v>
      </c>
      <c r="RY7">
        <v>524</v>
      </c>
      <c r="RZ7" s="12">
        <f t="shared" si="49"/>
        <v>-2.0992366412213741</v>
      </c>
      <c r="SA7" t="s">
        <v>111</v>
      </c>
      <c r="SB7" s="37" t="s">
        <v>2736</v>
      </c>
      <c r="SC7" t="s">
        <v>2690</v>
      </c>
      <c r="SE7" s="1">
        <v>0.53555555555555556</v>
      </c>
      <c r="SF7" s="1">
        <v>0.41065972222222219</v>
      </c>
      <c r="SG7" s="1">
        <v>5.7233796296296297E-2</v>
      </c>
      <c r="SH7" s="1">
        <v>6.7650462962962968E-2</v>
      </c>
      <c r="SI7">
        <v>72</v>
      </c>
      <c r="SJ7">
        <f t="shared" si="72"/>
        <v>496</v>
      </c>
      <c r="SK7">
        <f t="shared" si="50"/>
        <v>694</v>
      </c>
      <c r="SL7">
        <f t="shared" si="51"/>
        <v>81</v>
      </c>
      <c r="SM7">
        <v>0</v>
      </c>
      <c r="SN7">
        <v>0</v>
      </c>
      <c r="SO7">
        <v>0</v>
      </c>
      <c r="SP7">
        <v>88.35</v>
      </c>
      <c r="SQ7">
        <f>SUM(QL7,RE7,RX7)</f>
        <v>415</v>
      </c>
      <c r="SR7">
        <v>524</v>
      </c>
      <c r="SS7" s="12">
        <f t="shared" si="53"/>
        <v>79.198473282442748</v>
      </c>
      <c r="ST7">
        <f t="shared" si="54"/>
        <v>64</v>
      </c>
      <c r="SU7" t="s">
        <v>111</v>
      </c>
      <c r="SV7" s="37" t="s">
        <v>2736</v>
      </c>
      <c r="SW7" t="s">
        <v>2690</v>
      </c>
      <c r="SY7" s="1">
        <v>0.13175925925925927</v>
      </c>
      <c r="SZ7" s="1">
        <v>0.67715277777777771</v>
      </c>
      <c r="TA7" s="1">
        <v>0.17466435185185183</v>
      </c>
      <c r="TB7" s="1">
        <v>0.27993055555555557</v>
      </c>
      <c r="TC7">
        <v>289</v>
      </c>
      <c r="TD7">
        <v>2321</v>
      </c>
      <c r="TE7">
        <v>2314</v>
      </c>
      <c r="TF7">
        <v>180</v>
      </c>
      <c r="TG7">
        <v>0</v>
      </c>
      <c r="TH7">
        <v>0</v>
      </c>
      <c r="TI7">
        <v>0</v>
      </c>
      <c r="TJ7">
        <v>92.78</v>
      </c>
      <c r="TK7">
        <f t="shared" si="55"/>
        <v>2141</v>
      </c>
      <c r="TL7">
        <f t="shared" si="56"/>
        <v>2620</v>
      </c>
      <c r="TM7" s="12">
        <f t="shared" si="57"/>
        <v>81.717557251908403</v>
      </c>
      <c r="TN7" t="s">
        <v>111</v>
      </c>
      <c r="TO7" s="37" t="s">
        <v>2736</v>
      </c>
      <c r="TP7" t="s">
        <v>2690</v>
      </c>
      <c r="TQ7">
        <v>8</v>
      </c>
      <c r="TR7" s="1">
        <v>0.47629629629629627</v>
      </c>
      <c r="TS7" s="1">
        <v>0.37840277777777781</v>
      </c>
      <c r="TT7" s="1">
        <v>2.3553240740740739E-2</v>
      </c>
      <c r="TU7" s="1">
        <v>7.4328703703703702E-2</v>
      </c>
      <c r="TV7">
        <v>31</v>
      </c>
      <c r="TW7">
        <v>459</v>
      </c>
      <c r="TX7">
        <v>465</v>
      </c>
      <c r="TY7">
        <v>16</v>
      </c>
      <c r="TZ7">
        <v>0</v>
      </c>
      <c r="UA7">
        <v>0</v>
      </c>
      <c r="UB7">
        <v>0</v>
      </c>
      <c r="UC7">
        <v>96.65</v>
      </c>
      <c r="UD7">
        <f t="shared" si="58"/>
        <v>443</v>
      </c>
      <c r="UE7">
        <v>524</v>
      </c>
      <c r="UF7" s="12">
        <f t="shared" si="59"/>
        <v>84.541984732824432</v>
      </c>
      <c r="UG7" t="s">
        <v>111</v>
      </c>
      <c r="UH7" s="37" t="s">
        <v>2736</v>
      </c>
      <c r="UI7" t="s">
        <v>2690</v>
      </c>
      <c r="UJ7">
        <v>8</v>
      </c>
      <c r="UK7" s="1">
        <v>0.4009375</v>
      </c>
      <c r="UL7" s="1">
        <v>0.33841435185185187</v>
      </c>
      <c r="UM7" s="1">
        <v>4.7673611111111104E-2</v>
      </c>
      <c r="UN7" s="1">
        <v>1.4826388888888889E-2</v>
      </c>
      <c r="UO7">
        <v>31</v>
      </c>
      <c r="UP7">
        <v>468</v>
      </c>
      <c r="UQ7">
        <v>447</v>
      </c>
      <c r="UR7">
        <v>30</v>
      </c>
      <c r="US7">
        <v>0</v>
      </c>
      <c r="UT7">
        <v>0</v>
      </c>
      <c r="UU7">
        <v>0</v>
      </c>
      <c r="UV7">
        <v>93.71</v>
      </c>
      <c r="UW7">
        <f t="shared" si="60"/>
        <v>438</v>
      </c>
      <c r="UX7">
        <v>524</v>
      </c>
      <c r="UY7" s="12">
        <f>UW7/UX7*100</f>
        <v>83.587786259541986</v>
      </c>
      <c r="UZ7" t="s">
        <v>111</v>
      </c>
      <c r="VA7" s="37" t="s">
        <v>2736</v>
      </c>
      <c r="VB7" t="s">
        <v>2690</v>
      </c>
      <c r="VC7">
        <v>8</v>
      </c>
      <c r="VD7" s="1">
        <v>0.40009259259259261</v>
      </c>
      <c r="VE7" s="1">
        <v>0.33910879629629626</v>
      </c>
      <c r="VF7" s="1">
        <v>1.3958333333333335E-2</v>
      </c>
      <c r="VG7" s="1">
        <v>4.7002314814814816E-2</v>
      </c>
      <c r="VH7">
        <v>85</v>
      </c>
      <c r="VI7">
        <v>584</v>
      </c>
      <c r="VJ7">
        <v>423</v>
      </c>
      <c r="VK7">
        <v>15</v>
      </c>
      <c r="VL7">
        <v>0</v>
      </c>
      <c r="VM7">
        <v>0</v>
      </c>
      <c r="VN7">
        <v>0</v>
      </c>
      <c r="VO7">
        <v>96.58</v>
      </c>
      <c r="VP7">
        <f t="shared" si="61"/>
        <v>569</v>
      </c>
      <c r="VQ7">
        <v>524</v>
      </c>
      <c r="VR7" s="12">
        <f>VP7/VQ7*100</f>
        <v>108.58778625954197</v>
      </c>
      <c r="VS7" t="s">
        <v>111</v>
      </c>
      <c r="VT7" s="37" t="s">
        <v>2736</v>
      </c>
      <c r="VU7" t="s">
        <v>2690</v>
      </c>
      <c r="VV7">
        <v>8</v>
      </c>
      <c r="VW7" s="1">
        <v>0.51850694444444445</v>
      </c>
      <c r="VX7" s="1">
        <v>0.34869212962962964</v>
      </c>
      <c r="VY7" s="1">
        <v>6.2974537037037037E-2</v>
      </c>
      <c r="VZ7" s="1">
        <v>0.10682870370370372</v>
      </c>
      <c r="WA7">
        <v>77</v>
      </c>
      <c r="WB7">
        <v>525</v>
      </c>
      <c r="WC7">
        <v>582</v>
      </c>
      <c r="WD7">
        <v>27</v>
      </c>
      <c r="WE7">
        <v>0</v>
      </c>
      <c r="WF7">
        <v>0</v>
      </c>
      <c r="WG7">
        <v>0</v>
      </c>
      <c r="WH7">
        <v>95.57</v>
      </c>
      <c r="WI7">
        <f t="shared" si="62"/>
        <v>498</v>
      </c>
      <c r="WJ7">
        <v>524</v>
      </c>
      <c r="WK7" s="12">
        <f t="shared" si="63"/>
        <v>95.038167938931295</v>
      </c>
      <c r="WL7" t="s">
        <v>111</v>
      </c>
      <c r="WM7" s="37" t="s">
        <v>2736</v>
      </c>
      <c r="WN7" t="s">
        <v>2690</v>
      </c>
      <c r="WO7">
        <v>8</v>
      </c>
      <c r="WP7" s="1">
        <v>0.35834490740740743</v>
      </c>
      <c r="WQ7" s="1">
        <v>0.30921296296296297</v>
      </c>
      <c r="WR7" s="1">
        <v>3.1990740740740743E-2</v>
      </c>
      <c r="WS7" s="1">
        <v>1.712962962962963E-2</v>
      </c>
      <c r="WT7">
        <v>45</v>
      </c>
      <c r="WU7">
        <v>560</v>
      </c>
      <c r="WV7">
        <v>557</v>
      </c>
      <c r="WW7">
        <v>16</v>
      </c>
      <c r="WX7">
        <v>0</v>
      </c>
      <c r="WY7">
        <v>0</v>
      </c>
      <c r="WZ7">
        <v>0</v>
      </c>
      <c r="XA7">
        <v>97.21</v>
      </c>
      <c r="XB7">
        <f t="shared" si="73"/>
        <v>544</v>
      </c>
      <c r="XC7">
        <v>524</v>
      </c>
      <c r="XD7" s="12">
        <f t="shared" si="75"/>
        <v>103.81679389312977</v>
      </c>
      <c r="XE7" t="s">
        <v>111</v>
      </c>
      <c r="XF7" s="37" t="s">
        <v>2736</v>
      </c>
      <c r="XG7" t="s">
        <v>2690</v>
      </c>
      <c r="XH7">
        <v>8</v>
      </c>
      <c r="XI7" s="1">
        <v>0</v>
      </c>
      <c r="XJ7" s="1">
        <v>0</v>
      </c>
      <c r="XK7" s="1">
        <v>0</v>
      </c>
      <c r="XL7" s="1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f t="shared" si="64"/>
        <v>0</v>
      </c>
      <c r="XV7">
        <v>524</v>
      </c>
      <c r="XW7" s="12">
        <f t="shared" si="76"/>
        <v>0</v>
      </c>
      <c r="XX7" t="s">
        <v>111</v>
      </c>
      <c r="XY7" s="37" t="s">
        <v>2736</v>
      </c>
      <c r="XZ7" t="s">
        <v>2690</v>
      </c>
      <c r="YA7">
        <v>8</v>
      </c>
      <c r="YB7" s="1">
        <v>0</v>
      </c>
      <c r="YC7" s="1">
        <v>0</v>
      </c>
      <c r="YD7" s="1">
        <v>0</v>
      </c>
      <c r="YE7" s="1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f t="shared" si="65"/>
        <v>0</v>
      </c>
      <c r="YO7">
        <v>524</v>
      </c>
      <c r="YP7" s="12">
        <f t="shared" si="77"/>
        <v>0</v>
      </c>
      <c r="YQ7" t="s">
        <v>111</v>
      </c>
      <c r="YR7" s="37" t="s">
        <v>2736</v>
      </c>
      <c r="YS7" t="s">
        <v>2690</v>
      </c>
      <c r="YT7">
        <v>8</v>
      </c>
      <c r="YU7" s="1">
        <v>0.35834490740740743</v>
      </c>
      <c r="YV7" s="1">
        <v>0.30921296296296297</v>
      </c>
      <c r="YW7" s="1">
        <v>3.1990740740740743E-2</v>
      </c>
      <c r="YX7" s="1">
        <v>1.712962962962963E-2</v>
      </c>
      <c r="YY7">
        <v>45</v>
      </c>
      <c r="YZ7">
        <v>560</v>
      </c>
      <c r="ZA7">
        <v>557</v>
      </c>
      <c r="ZB7">
        <v>16</v>
      </c>
      <c r="ZC7">
        <v>0</v>
      </c>
      <c r="ZD7">
        <v>0</v>
      </c>
      <c r="ZE7">
        <v>0</v>
      </c>
      <c r="ZF7">
        <v>97.21</v>
      </c>
      <c r="ZG7">
        <f t="shared" si="74"/>
        <v>544</v>
      </c>
      <c r="ZH7">
        <v>524</v>
      </c>
      <c r="ZI7" s="12">
        <f t="shared" si="78"/>
        <v>103.81679389312977</v>
      </c>
      <c r="ZJ7" t="s">
        <v>111</v>
      </c>
      <c r="ZK7" s="37" t="s">
        <v>2736</v>
      </c>
      <c r="ZL7" t="s">
        <v>2690</v>
      </c>
      <c r="ZN7" s="1">
        <v>0.15420138888888887</v>
      </c>
      <c r="ZO7" s="1">
        <v>0.71386574074074083</v>
      </c>
      <c r="ZP7" s="1">
        <v>0.1801736111111111</v>
      </c>
      <c r="ZQ7" s="1">
        <v>0.26015046296296296</v>
      </c>
      <c r="ZR7">
        <v>269</v>
      </c>
      <c r="ZS7">
        <v>2475</v>
      </c>
      <c r="ZT7">
        <v>2470</v>
      </c>
      <c r="ZU7">
        <v>104</v>
      </c>
      <c r="ZV7">
        <v>0</v>
      </c>
      <c r="ZW7">
        <v>0</v>
      </c>
      <c r="ZX7">
        <v>0</v>
      </c>
      <c r="ZY7">
        <v>95.96</v>
      </c>
      <c r="ZZ7">
        <f t="shared" si="79"/>
        <v>2371</v>
      </c>
      <c r="AAA7">
        <f t="shared" si="19"/>
        <v>2620</v>
      </c>
      <c r="AAB7" s="12">
        <f t="shared" si="20"/>
        <v>90.496183206106878</v>
      </c>
      <c r="AAC7">
        <f t="shared" si="66"/>
        <v>249</v>
      </c>
      <c r="AAD7" t="s">
        <v>111</v>
      </c>
      <c r="AAE7" s="37" t="s">
        <v>2736</v>
      </c>
      <c r="AAF7" t="s">
        <v>2690</v>
      </c>
      <c r="AAG7">
        <v>8</v>
      </c>
      <c r="AAH7" s="1">
        <v>0.4244560185185185</v>
      </c>
      <c r="AAI7" s="1">
        <v>0.30788194444444444</v>
      </c>
      <c r="AAJ7" s="1">
        <v>6.1666666666666668E-2</v>
      </c>
      <c r="AAK7" s="1">
        <v>5.4895833333333331E-2</v>
      </c>
      <c r="AAL7">
        <v>65</v>
      </c>
      <c r="AAM7">
        <v>489</v>
      </c>
      <c r="AAN7">
        <v>432</v>
      </c>
      <c r="AAO7">
        <v>19</v>
      </c>
      <c r="AAP7">
        <v>0</v>
      </c>
      <c r="AAQ7">
        <v>0</v>
      </c>
      <c r="AAR7">
        <v>0</v>
      </c>
      <c r="AAS7">
        <v>95.79</v>
      </c>
      <c r="AAT7">
        <f t="shared" si="67"/>
        <v>470</v>
      </c>
      <c r="AAU7">
        <v>524</v>
      </c>
      <c r="AAV7" s="12">
        <f t="shared" si="68"/>
        <v>89.694656488549612</v>
      </c>
      <c r="AAW7" t="s">
        <v>111</v>
      </c>
      <c r="AAX7" s="37" t="s">
        <v>2736</v>
      </c>
      <c r="AAY7" t="s">
        <v>2690</v>
      </c>
      <c r="AAZ7">
        <v>8</v>
      </c>
      <c r="ABA7" s="1">
        <v>0.409212962962963</v>
      </c>
      <c r="ABB7" s="1">
        <v>0.34259259259259256</v>
      </c>
      <c r="ABC7" s="1">
        <v>3.9178240740740743E-2</v>
      </c>
      <c r="ABD7" s="1">
        <v>2.7442129629629632E-2</v>
      </c>
      <c r="ABE7">
        <v>81</v>
      </c>
      <c r="ABF7">
        <v>559</v>
      </c>
      <c r="ABG7">
        <v>473</v>
      </c>
      <c r="ABH7">
        <v>18</v>
      </c>
      <c r="ABI7">
        <v>0</v>
      </c>
      <c r="ABJ7">
        <v>0</v>
      </c>
      <c r="ABK7">
        <v>0</v>
      </c>
      <c r="ABL7">
        <v>96.33</v>
      </c>
      <c r="ABM7">
        <f t="shared" si="69"/>
        <v>541</v>
      </c>
      <c r="ABN7">
        <v>524</v>
      </c>
      <c r="ABO7" s="12">
        <f t="shared" si="70"/>
        <v>103.2442748091603</v>
      </c>
    </row>
    <row r="8" spans="1:743">
      <c r="A8" t="s">
        <v>130</v>
      </c>
      <c r="B8" s="37" t="s">
        <v>2736</v>
      </c>
      <c r="C8" t="s">
        <v>2690</v>
      </c>
      <c r="D8">
        <v>8</v>
      </c>
      <c r="E8" s="1">
        <v>0.46476851851851847</v>
      </c>
      <c r="F8" s="1">
        <v>0.37351851851851853</v>
      </c>
      <c r="G8" s="1">
        <v>1.7638888888888888E-2</v>
      </c>
      <c r="H8" s="1">
        <v>7.3599537037037033E-2</v>
      </c>
      <c r="I8">
        <v>28</v>
      </c>
      <c r="J8">
        <v>489</v>
      </c>
      <c r="K8">
        <v>511</v>
      </c>
      <c r="L8">
        <v>7</v>
      </c>
      <c r="M8">
        <v>0</v>
      </c>
      <c r="N8">
        <v>0</v>
      </c>
      <c r="O8">
        <v>0</v>
      </c>
      <c r="P8">
        <v>98.65</v>
      </c>
      <c r="Q8">
        <f t="shared" si="0"/>
        <v>482</v>
      </c>
      <c r="R8">
        <v>524</v>
      </c>
      <c r="S8" s="12">
        <f t="shared" si="1"/>
        <v>91.984732824427482</v>
      </c>
      <c r="T8" t="s">
        <v>130</v>
      </c>
      <c r="U8" s="37" t="s">
        <v>2736</v>
      </c>
      <c r="V8" t="s">
        <v>2690</v>
      </c>
      <c r="W8">
        <v>8</v>
      </c>
      <c r="X8" s="1">
        <v>0.36249999999999999</v>
      </c>
      <c r="Y8" s="1">
        <v>0.25081018518518522</v>
      </c>
      <c r="Z8" s="1">
        <v>5.4224537037037036E-2</v>
      </c>
      <c r="AA8" s="1">
        <v>5.7453703703703701E-2</v>
      </c>
      <c r="AB8">
        <v>33</v>
      </c>
      <c r="AC8">
        <v>399</v>
      </c>
      <c r="AD8">
        <v>330</v>
      </c>
      <c r="AE8">
        <v>20</v>
      </c>
      <c r="AF8">
        <v>0</v>
      </c>
      <c r="AG8">
        <v>0</v>
      </c>
      <c r="AH8">
        <v>0</v>
      </c>
      <c r="AI8">
        <v>94.29</v>
      </c>
      <c r="AJ8">
        <f t="shared" si="21"/>
        <v>379</v>
      </c>
      <c r="AK8">
        <v>524</v>
      </c>
      <c r="AL8" s="12">
        <f t="shared" si="2"/>
        <v>72.328244274809165</v>
      </c>
      <c r="AM8" t="s">
        <v>130</v>
      </c>
      <c r="AN8" s="37" t="s">
        <v>2736</v>
      </c>
      <c r="AO8" t="s">
        <v>2690</v>
      </c>
      <c r="AP8">
        <v>8</v>
      </c>
      <c r="AQ8" s="1">
        <v>0.34861111111111115</v>
      </c>
      <c r="AR8" s="1">
        <v>0.25388888888888889</v>
      </c>
      <c r="AS8" s="1">
        <v>4.4699074074074079E-2</v>
      </c>
      <c r="AT8" s="1">
        <v>5.0011574074074076E-2</v>
      </c>
      <c r="AU8">
        <v>32</v>
      </c>
      <c r="AV8">
        <v>386</v>
      </c>
      <c r="AW8">
        <v>417</v>
      </c>
      <c r="AX8">
        <v>21</v>
      </c>
      <c r="AY8">
        <v>0</v>
      </c>
      <c r="AZ8">
        <v>0</v>
      </c>
      <c r="BA8">
        <v>0</v>
      </c>
      <c r="BB8">
        <v>95.21</v>
      </c>
      <c r="BC8">
        <f t="shared" si="22"/>
        <v>365</v>
      </c>
      <c r="BD8">
        <v>524</v>
      </c>
      <c r="BE8" s="12">
        <f t="shared" si="3"/>
        <v>69.656488549618317</v>
      </c>
      <c r="BF8" t="s">
        <v>130</v>
      </c>
      <c r="BG8" s="37" t="s">
        <v>2736</v>
      </c>
      <c r="BH8" t="s">
        <v>2690</v>
      </c>
      <c r="BI8">
        <v>8</v>
      </c>
      <c r="BJ8" s="1">
        <v>0</v>
      </c>
      <c r="BK8" s="1">
        <v>0</v>
      </c>
      <c r="BL8" s="1">
        <v>0</v>
      </c>
      <c r="BM8" s="1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W8">
        <v>524</v>
      </c>
      <c r="BX8" s="12">
        <f t="shared" si="4"/>
        <v>0</v>
      </c>
      <c r="BY8" t="s">
        <v>130</v>
      </c>
      <c r="BZ8" s="37" t="s">
        <v>2736</v>
      </c>
      <c r="CA8" t="s">
        <v>2690</v>
      </c>
      <c r="CB8">
        <v>8</v>
      </c>
      <c r="CC8" s="1">
        <v>0.1758912037037037</v>
      </c>
      <c r="CD8" s="1">
        <v>0.87822916666666673</v>
      </c>
      <c r="CE8" s="1">
        <v>0.11657407407407407</v>
      </c>
      <c r="CF8" s="1">
        <v>0.18107638888888888</v>
      </c>
      <c r="CG8">
        <v>93</v>
      </c>
      <c r="CH8">
        <v>1274</v>
      </c>
      <c r="CI8">
        <v>1258</v>
      </c>
      <c r="CJ8">
        <v>48</v>
      </c>
      <c r="CK8">
        <v>0</v>
      </c>
      <c r="CL8">
        <v>0</v>
      </c>
      <c r="CM8">
        <v>0</v>
      </c>
      <c r="CN8">
        <v>96.32</v>
      </c>
      <c r="CO8">
        <f t="shared" si="23"/>
        <v>1226</v>
      </c>
      <c r="CP8">
        <f t="shared" si="24"/>
        <v>1572</v>
      </c>
      <c r="CQ8" s="12">
        <f t="shared" si="5"/>
        <v>77.989821882951645</v>
      </c>
      <c r="CR8" t="s">
        <v>130</v>
      </c>
      <c r="CS8" s="37" t="s">
        <v>2736</v>
      </c>
      <c r="CT8" t="s">
        <v>2690</v>
      </c>
      <c r="CU8">
        <v>8</v>
      </c>
      <c r="CV8" s="1">
        <v>6.4733796296296289E-2</v>
      </c>
      <c r="CW8" s="1">
        <v>4.8842592592592597E-2</v>
      </c>
      <c r="CX8" s="1">
        <v>1.2858796296296297E-2</v>
      </c>
      <c r="CY8" s="1">
        <v>3.0208333333333333E-3</v>
      </c>
      <c r="CZ8">
        <v>4</v>
      </c>
      <c r="DA8">
        <v>48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J8" s="12" t="e">
        <f t="shared" si="6"/>
        <v>#DIV/0!</v>
      </c>
      <c r="DK8" t="s">
        <v>130</v>
      </c>
      <c r="DL8" s="37" t="s">
        <v>2736</v>
      </c>
      <c r="DM8" t="s">
        <v>2690</v>
      </c>
      <c r="DN8">
        <v>8</v>
      </c>
      <c r="DO8" s="1">
        <v>0</v>
      </c>
      <c r="DP8" s="1">
        <v>0</v>
      </c>
      <c r="DQ8" s="1">
        <v>0</v>
      </c>
      <c r="DR8" s="1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C8" s="12" t="e">
        <f t="shared" si="7"/>
        <v>#DIV/0!</v>
      </c>
      <c r="ED8" t="s">
        <v>130</v>
      </c>
      <c r="EE8" s="37" t="s">
        <v>2736</v>
      </c>
      <c r="EF8" t="s">
        <v>2690</v>
      </c>
      <c r="EG8">
        <v>8</v>
      </c>
      <c r="EH8" s="1">
        <v>0.16359953703703703</v>
      </c>
      <c r="EI8" s="1">
        <v>8.1909722222222217E-2</v>
      </c>
      <c r="EJ8" s="1">
        <v>2.2685185185185182E-3</v>
      </c>
      <c r="EK8" s="1">
        <v>7.9409722222222215E-2</v>
      </c>
      <c r="EL8">
        <v>10</v>
      </c>
      <c r="EM8">
        <v>121</v>
      </c>
      <c r="EN8">
        <v>0</v>
      </c>
      <c r="EO8">
        <v>2</v>
      </c>
      <c r="EP8">
        <v>0</v>
      </c>
      <c r="EQ8">
        <v>0</v>
      </c>
      <c r="ER8">
        <v>0</v>
      </c>
      <c r="ES8">
        <v>0</v>
      </c>
      <c r="EV8" s="12" t="e">
        <f t="shared" si="8"/>
        <v>#DIV/0!</v>
      </c>
      <c r="EW8" t="s">
        <v>130</v>
      </c>
      <c r="EX8" s="37" t="s">
        <v>2736</v>
      </c>
      <c r="EY8" t="s">
        <v>2690</v>
      </c>
      <c r="EZ8">
        <v>8</v>
      </c>
      <c r="FA8" s="1">
        <v>0.57694444444444437</v>
      </c>
      <c r="FB8" s="1">
        <v>0.38465277777777779</v>
      </c>
      <c r="FC8" s="1">
        <v>5.9837962962962961E-2</v>
      </c>
      <c r="FD8" s="1">
        <v>0.13244212962962962</v>
      </c>
      <c r="FE8">
        <v>46</v>
      </c>
      <c r="FF8">
        <v>555</v>
      </c>
      <c r="FG8">
        <v>417</v>
      </c>
      <c r="FH8">
        <v>23</v>
      </c>
      <c r="FI8">
        <v>0</v>
      </c>
      <c r="FJ8">
        <v>0</v>
      </c>
      <c r="FK8">
        <v>0</v>
      </c>
      <c r="FL8">
        <v>94.77</v>
      </c>
      <c r="FM8">
        <f t="shared" si="25"/>
        <v>532</v>
      </c>
      <c r="FN8">
        <v>524</v>
      </c>
      <c r="FO8" s="12">
        <f t="shared" si="9"/>
        <v>101.52671755725191</v>
      </c>
      <c r="FP8" t="s">
        <v>130</v>
      </c>
      <c r="FQ8" s="37" t="s">
        <v>2736</v>
      </c>
      <c r="FR8" t="s">
        <v>2690</v>
      </c>
      <c r="FS8">
        <v>8</v>
      </c>
      <c r="FT8" s="1">
        <v>0.41746527777777781</v>
      </c>
      <c r="FU8" s="1">
        <v>2.2233796296296297E-2</v>
      </c>
      <c r="FV8" s="1">
        <v>0.13171296296296295</v>
      </c>
      <c r="FW8" s="1">
        <v>0.26350694444444445</v>
      </c>
      <c r="FX8">
        <v>107</v>
      </c>
      <c r="FY8">
        <v>1443</v>
      </c>
      <c r="FZ8">
        <v>1258</v>
      </c>
      <c r="GA8">
        <v>50</v>
      </c>
      <c r="GB8">
        <v>0</v>
      </c>
      <c r="GC8">
        <v>0</v>
      </c>
      <c r="GD8">
        <v>0</v>
      </c>
      <c r="GE8">
        <v>96.18</v>
      </c>
      <c r="GF8">
        <f t="shared" si="26"/>
        <v>1393</v>
      </c>
      <c r="GG8">
        <f t="shared" si="27"/>
        <v>1572</v>
      </c>
      <c r="GH8" s="12">
        <f t="shared" si="10"/>
        <v>88.613231552162858</v>
      </c>
      <c r="GI8" t="s">
        <v>130</v>
      </c>
      <c r="GJ8" s="37" t="s">
        <v>2736</v>
      </c>
      <c r="GK8" t="s">
        <v>2690</v>
      </c>
      <c r="GM8" s="1">
        <v>0</v>
      </c>
      <c r="GN8" s="1"/>
      <c r="GO8" s="1">
        <v>0</v>
      </c>
      <c r="GP8" s="1">
        <v>0</v>
      </c>
      <c r="GQ8">
        <v>0</v>
      </c>
      <c r="GR8">
        <v>0</v>
      </c>
      <c r="GS8">
        <v>155</v>
      </c>
      <c r="GT8">
        <v>15</v>
      </c>
      <c r="GU8">
        <v>0</v>
      </c>
      <c r="GV8">
        <v>0</v>
      </c>
      <c r="GW8">
        <v>0</v>
      </c>
      <c r="GX8">
        <v>91.18</v>
      </c>
      <c r="HA8" s="12"/>
      <c r="HB8" t="s">
        <v>130</v>
      </c>
      <c r="HC8" s="37" t="s">
        <v>2736</v>
      </c>
      <c r="HD8" t="s">
        <v>2690</v>
      </c>
      <c r="HE8">
        <v>8</v>
      </c>
      <c r="HF8" s="1">
        <v>0.43812500000000004</v>
      </c>
      <c r="HG8" s="1">
        <v>0.28127314814814813</v>
      </c>
      <c r="HH8" s="1">
        <v>9.7731481481481475E-2</v>
      </c>
      <c r="HI8" s="1">
        <v>5.9108796296296291E-2</v>
      </c>
      <c r="HJ8">
        <v>52</v>
      </c>
      <c r="HK8">
        <v>441</v>
      </c>
      <c r="HL8">
        <v>334</v>
      </c>
      <c r="HM8">
        <v>33</v>
      </c>
      <c r="HN8">
        <v>0</v>
      </c>
      <c r="HO8">
        <v>0</v>
      </c>
      <c r="HP8">
        <v>0</v>
      </c>
      <c r="HQ8">
        <v>91.01</v>
      </c>
      <c r="HR8">
        <f t="shared" si="29"/>
        <v>408</v>
      </c>
      <c r="HS8">
        <v>524</v>
      </c>
      <c r="HT8" s="12">
        <f t="shared" si="11"/>
        <v>77.862595419847324</v>
      </c>
      <c r="HU8" t="s">
        <v>130</v>
      </c>
      <c r="HV8" s="37" t="s">
        <v>2736</v>
      </c>
      <c r="HW8" t="s">
        <v>2690</v>
      </c>
      <c r="HX8">
        <v>8</v>
      </c>
      <c r="HY8" s="1">
        <v>0.45675925925925925</v>
      </c>
      <c r="HZ8" s="1">
        <v>0.35427083333333331</v>
      </c>
      <c r="IA8" s="1">
        <v>4.821759259259259E-2</v>
      </c>
      <c r="IB8" s="1">
        <v>5.4259259259259257E-2</v>
      </c>
      <c r="IC8">
        <v>29</v>
      </c>
      <c r="ID8">
        <v>575</v>
      </c>
      <c r="IE8">
        <v>352</v>
      </c>
      <c r="IF8">
        <v>20</v>
      </c>
      <c r="IG8">
        <v>0</v>
      </c>
      <c r="IH8">
        <v>0</v>
      </c>
      <c r="II8">
        <v>0</v>
      </c>
      <c r="IJ8">
        <v>94.62</v>
      </c>
      <c r="IK8">
        <f t="shared" si="30"/>
        <v>555</v>
      </c>
      <c r="IL8">
        <v>524</v>
      </c>
      <c r="IM8" s="12">
        <f t="shared" si="12"/>
        <v>105.91603053435115</v>
      </c>
      <c r="IN8" t="s">
        <v>130</v>
      </c>
      <c r="IO8" s="37" t="s">
        <v>2736</v>
      </c>
      <c r="IP8" t="s">
        <v>2690</v>
      </c>
      <c r="IQ8">
        <v>8</v>
      </c>
      <c r="IR8" s="1">
        <v>0.47895833333333332</v>
      </c>
      <c r="IS8" s="1">
        <v>0.37769675925925927</v>
      </c>
      <c r="IT8" s="1">
        <v>5.2476851851851851E-2</v>
      </c>
      <c r="IU8" s="1">
        <v>4.8784722222222222E-2</v>
      </c>
      <c r="IV8">
        <v>33</v>
      </c>
      <c r="IW8">
        <v>559</v>
      </c>
      <c r="IX8">
        <v>488</v>
      </c>
      <c r="IY8">
        <v>35</v>
      </c>
      <c r="IZ8">
        <v>0</v>
      </c>
      <c r="JA8">
        <v>0</v>
      </c>
      <c r="JB8">
        <v>0</v>
      </c>
      <c r="JC8">
        <v>93.31</v>
      </c>
      <c r="JD8">
        <f t="shared" si="31"/>
        <v>524</v>
      </c>
      <c r="JE8">
        <v>524</v>
      </c>
      <c r="JF8" s="12">
        <f t="shared" si="13"/>
        <v>100</v>
      </c>
      <c r="JG8" t="s">
        <v>130</v>
      </c>
      <c r="JH8" s="37" t="s">
        <v>2736</v>
      </c>
      <c r="JI8" t="s">
        <v>2690</v>
      </c>
      <c r="JJ8">
        <v>8</v>
      </c>
      <c r="JK8" s="1">
        <v>0.43826388888888884</v>
      </c>
      <c r="JL8" s="1">
        <v>0.32960648148148147</v>
      </c>
      <c r="JM8" s="1">
        <v>1.3020833333333334E-2</v>
      </c>
      <c r="JN8" s="1">
        <v>9.5625000000000002E-2</v>
      </c>
      <c r="JO8">
        <v>23</v>
      </c>
      <c r="JP8">
        <v>472</v>
      </c>
      <c r="JQ8">
        <v>497</v>
      </c>
      <c r="JR8">
        <v>32</v>
      </c>
      <c r="JS8">
        <v>0</v>
      </c>
      <c r="JT8">
        <v>0</v>
      </c>
      <c r="JU8">
        <v>0</v>
      </c>
      <c r="JV8">
        <v>93.95</v>
      </c>
      <c r="JW8">
        <f t="shared" si="32"/>
        <v>440</v>
      </c>
      <c r="JX8">
        <v>524</v>
      </c>
      <c r="JY8" s="12">
        <f t="shared" si="14"/>
        <v>83.969465648854964</v>
      </c>
      <c r="JZ8" t="s">
        <v>130</v>
      </c>
      <c r="KA8" s="37" t="s">
        <v>2736</v>
      </c>
      <c r="KB8" t="s">
        <v>2690</v>
      </c>
      <c r="KC8">
        <v>8</v>
      </c>
      <c r="KD8" s="1">
        <v>0.18416666666666667</v>
      </c>
      <c r="KE8" s="1">
        <v>0.10898148148148147</v>
      </c>
      <c r="KF8" s="1">
        <v>1.423611111111111E-3</v>
      </c>
      <c r="KG8" s="1">
        <v>7.3761574074074077E-2</v>
      </c>
      <c r="KH8">
        <v>11</v>
      </c>
      <c r="KI8">
        <v>148</v>
      </c>
      <c r="KJ8">
        <v>166</v>
      </c>
      <c r="KK8">
        <v>4</v>
      </c>
      <c r="KL8">
        <v>0</v>
      </c>
      <c r="KM8">
        <v>0</v>
      </c>
      <c r="KN8">
        <v>0</v>
      </c>
      <c r="KO8">
        <v>97.65</v>
      </c>
      <c r="KP8">
        <f t="shared" si="33"/>
        <v>144</v>
      </c>
      <c r="KR8" s="12" t="e">
        <f t="shared" si="15"/>
        <v>#DIV/0!</v>
      </c>
      <c r="KS8" t="s">
        <v>130</v>
      </c>
      <c r="KT8" s="37" t="s">
        <v>2736</v>
      </c>
      <c r="KU8" t="s">
        <v>2690</v>
      </c>
      <c r="KV8">
        <v>8</v>
      </c>
      <c r="KW8" s="1">
        <v>8.5671296296296287E-2</v>
      </c>
      <c r="KX8" s="1">
        <v>5.376157407407408E-2</v>
      </c>
      <c r="KY8" s="1">
        <v>1.8518518518518518E-4</v>
      </c>
      <c r="KZ8" s="1">
        <v>3.172453703703703E-2</v>
      </c>
      <c r="LA8">
        <v>2</v>
      </c>
      <c r="LB8">
        <v>58</v>
      </c>
      <c r="LC8">
        <v>117</v>
      </c>
      <c r="LD8">
        <v>0</v>
      </c>
      <c r="LE8">
        <v>0</v>
      </c>
      <c r="LF8">
        <v>0</v>
      </c>
      <c r="LG8">
        <v>0</v>
      </c>
      <c r="LH8">
        <v>100</v>
      </c>
      <c r="LI8">
        <f t="shared" si="34"/>
        <v>58</v>
      </c>
      <c r="LK8" s="12" t="e">
        <f t="shared" si="16"/>
        <v>#DIV/0!</v>
      </c>
      <c r="LL8" t="s">
        <v>130</v>
      </c>
      <c r="LM8" s="37" t="s">
        <v>2736</v>
      </c>
      <c r="LN8" t="s">
        <v>2690</v>
      </c>
      <c r="LO8">
        <v>8</v>
      </c>
      <c r="LP8" s="1">
        <v>0.708125</v>
      </c>
      <c r="LQ8" s="1">
        <v>0.49236111111111108</v>
      </c>
      <c r="LR8" s="1">
        <v>1.462962962962963E-2</v>
      </c>
      <c r="LS8" s="1">
        <v>0.2011226851851852</v>
      </c>
      <c r="LT8">
        <v>36</v>
      </c>
      <c r="LU8">
        <v>678</v>
      </c>
      <c r="LV8">
        <v>780</v>
      </c>
      <c r="LW8">
        <v>36</v>
      </c>
      <c r="LX8">
        <v>0</v>
      </c>
      <c r="LY8">
        <v>0</v>
      </c>
      <c r="LZ8">
        <v>0</v>
      </c>
      <c r="MA8">
        <v>95.59</v>
      </c>
      <c r="MB8">
        <f t="shared" si="35"/>
        <v>642</v>
      </c>
      <c r="MC8">
        <v>524</v>
      </c>
      <c r="MD8" s="12">
        <f t="shared" si="17"/>
        <v>122.51908396946564</v>
      </c>
      <c r="ME8" t="s">
        <v>130</v>
      </c>
      <c r="MF8" s="37" t="s">
        <v>2736</v>
      </c>
      <c r="MG8" t="s">
        <v>2690</v>
      </c>
      <c r="MH8">
        <v>8</v>
      </c>
      <c r="MI8" s="1">
        <v>8.1990740740740739E-2</v>
      </c>
      <c r="MJ8" s="1">
        <v>0.50561342592592595</v>
      </c>
      <c r="MK8" s="1">
        <v>0.21307870370370371</v>
      </c>
      <c r="ML8" s="1">
        <v>0.36328703703703707</v>
      </c>
      <c r="MM8">
        <v>150</v>
      </c>
      <c r="MN8">
        <v>2253</v>
      </c>
      <c r="MO8">
        <v>2109</v>
      </c>
      <c r="MP8">
        <v>139</v>
      </c>
      <c r="MQ8">
        <v>0</v>
      </c>
      <c r="MR8">
        <v>0</v>
      </c>
      <c r="MS8">
        <v>0</v>
      </c>
      <c r="MT8">
        <v>93.82</v>
      </c>
      <c r="MU8">
        <f t="shared" si="36"/>
        <v>2114</v>
      </c>
      <c r="MV8">
        <f t="shared" si="37"/>
        <v>2096</v>
      </c>
      <c r="MW8" s="12">
        <f t="shared" si="18"/>
        <v>100.8587786259542</v>
      </c>
      <c r="MX8" t="s">
        <v>130</v>
      </c>
      <c r="MY8" s="37" t="s">
        <v>2736</v>
      </c>
      <c r="MZ8" t="s">
        <v>2690</v>
      </c>
      <c r="NA8">
        <v>8</v>
      </c>
      <c r="NB8" s="1">
        <v>0.37677083333333333</v>
      </c>
      <c r="NC8" s="1">
        <v>0.28295138888888888</v>
      </c>
      <c r="ND8" s="1">
        <v>6.2916666666666662E-2</v>
      </c>
      <c r="NE8" s="1">
        <v>3.0891203703703702E-2</v>
      </c>
      <c r="NF8">
        <v>38</v>
      </c>
      <c r="NG8">
        <v>379</v>
      </c>
      <c r="NH8">
        <v>561</v>
      </c>
      <c r="NI8">
        <v>27</v>
      </c>
      <c r="NJ8">
        <v>0</v>
      </c>
      <c r="NK8">
        <v>0</v>
      </c>
      <c r="NL8">
        <v>0</v>
      </c>
      <c r="NM8">
        <v>95.41</v>
      </c>
      <c r="NN8">
        <f t="shared" si="38"/>
        <v>352</v>
      </c>
      <c r="NO8">
        <v>524</v>
      </c>
      <c r="NP8" s="12">
        <f t="shared" si="39"/>
        <v>67.175572519083971</v>
      </c>
      <c r="NQ8" t="s">
        <v>130</v>
      </c>
      <c r="NR8" s="37" t="s">
        <v>2736</v>
      </c>
      <c r="NS8" t="s">
        <v>2690</v>
      </c>
      <c r="NT8">
        <v>8</v>
      </c>
      <c r="NU8" s="1">
        <v>0.38307870370370373</v>
      </c>
      <c r="NV8" s="1">
        <v>0.30975694444444446</v>
      </c>
      <c r="NW8" s="1">
        <v>2.4976851851851851E-2</v>
      </c>
      <c r="NX8" s="1">
        <v>4.8333333333333332E-2</v>
      </c>
      <c r="NY8">
        <v>44</v>
      </c>
      <c r="NZ8">
        <v>574</v>
      </c>
      <c r="OA8">
        <v>563</v>
      </c>
      <c r="OB8">
        <v>21</v>
      </c>
      <c r="OC8">
        <v>0</v>
      </c>
      <c r="OD8">
        <v>0</v>
      </c>
      <c r="OE8">
        <v>0</v>
      </c>
      <c r="OF8">
        <v>96.4</v>
      </c>
      <c r="OG8">
        <f t="shared" si="40"/>
        <v>553</v>
      </c>
      <c r="OH8">
        <v>524</v>
      </c>
      <c r="OI8" s="12">
        <f t="shared" si="41"/>
        <v>105.53435114503817</v>
      </c>
      <c r="OJ8" t="s">
        <v>130</v>
      </c>
      <c r="OK8" s="37" t="s">
        <v>2736</v>
      </c>
      <c r="OL8" t="s">
        <v>2690</v>
      </c>
      <c r="OM8">
        <v>8</v>
      </c>
      <c r="ON8" s="1">
        <v>0.48481481481481481</v>
      </c>
      <c r="OO8" s="1">
        <v>0.31356481481481485</v>
      </c>
      <c r="OP8" s="1">
        <v>3.3379629629629634E-2</v>
      </c>
      <c r="OQ8" s="1">
        <v>0.1378587962962963</v>
      </c>
      <c r="OR8">
        <v>71</v>
      </c>
      <c r="OS8">
        <v>409</v>
      </c>
      <c r="OT8">
        <v>341</v>
      </c>
      <c r="OU8">
        <v>36</v>
      </c>
      <c r="OV8">
        <v>0</v>
      </c>
      <c r="OW8">
        <v>0</v>
      </c>
      <c r="OX8">
        <v>0</v>
      </c>
      <c r="OY8">
        <v>90.45</v>
      </c>
      <c r="OZ8">
        <f t="shared" si="42"/>
        <v>373</v>
      </c>
      <c r="PA8">
        <v>524</v>
      </c>
      <c r="PB8" s="12">
        <f t="shared" si="43"/>
        <v>71.18320610687023</v>
      </c>
      <c r="PC8" t="s">
        <v>130</v>
      </c>
      <c r="PD8" s="37" t="s">
        <v>2736</v>
      </c>
      <c r="PE8" t="s">
        <v>2690</v>
      </c>
      <c r="PF8">
        <v>8</v>
      </c>
      <c r="PG8" s="1">
        <v>0.3944212962962963</v>
      </c>
      <c r="PH8" s="1">
        <v>0.16578703703703704</v>
      </c>
      <c r="PI8" s="1">
        <v>0.18240740740740743</v>
      </c>
      <c r="PJ8" s="1">
        <v>4.6215277777777779E-2</v>
      </c>
      <c r="PK8">
        <v>10</v>
      </c>
      <c r="PL8">
        <v>153</v>
      </c>
      <c r="PM8">
        <v>160</v>
      </c>
      <c r="PN8">
        <v>50</v>
      </c>
      <c r="PO8">
        <v>0</v>
      </c>
      <c r="PP8">
        <v>0</v>
      </c>
      <c r="PQ8">
        <v>0</v>
      </c>
      <c r="PR8">
        <v>76.19</v>
      </c>
      <c r="PS8">
        <f t="shared" si="44"/>
        <v>103</v>
      </c>
      <c r="PT8">
        <v>524</v>
      </c>
      <c r="PU8" s="12">
        <f t="shared" si="45"/>
        <v>19.65648854961832</v>
      </c>
      <c r="PV8" t="s">
        <v>130</v>
      </c>
      <c r="PW8" s="37" t="s">
        <v>2736</v>
      </c>
      <c r="PX8" t="s">
        <v>2690</v>
      </c>
      <c r="PY8">
        <v>8</v>
      </c>
      <c r="PZ8" s="1">
        <v>0.37938657407407406</v>
      </c>
      <c r="QA8" s="1">
        <v>0.23975694444444443</v>
      </c>
      <c r="QB8" s="1">
        <v>0.10616898148148148</v>
      </c>
      <c r="QC8" s="1">
        <v>3.3449074074074069E-2</v>
      </c>
      <c r="QD8">
        <v>36</v>
      </c>
      <c r="QE8">
        <v>296</v>
      </c>
      <c r="QF8">
        <v>249</v>
      </c>
      <c r="QG8">
        <v>35</v>
      </c>
      <c r="QH8">
        <v>0</v>
      </c>
      <c r="QI8">
        <v>0</v>
      </c>
      <c r="QJ8">
        <v>0</v>
      </c>
      <c r="QK8">
        <v>87.68</v>
      </c>
      <c r="QL8">
        <f t="shared" si="71"/>
        <v>261</v>
      </c>
      <c r="QM8">
        <v>524</v>
      </c>
      <c r="QN8" s="12">
        <f t="shared" si="46"/>
        <v>49.809160305343511</v>
      </c>
      <c r="QO8" t="s">
        <v>130</v>
      </c>
      <c r="QP8" s="37" t="s">
        <v>2736</v>
      </c>
      <c r="QQ8" t="s">
        <v>2690</v>
      </c>
      <c r="QR8" s="1">
        <v>0.37560185185185185</v>
      </c>
      <c r="QS8" s="1">
        <v>0.21341435185185187</v>
      </c>
      <c r="QT8" s="1">
        <v>6.5046296296296302E-3</v>
      </c>
      <c r="QU8" s="1">
        <v>0.15567129629629631</v>
      </c>
      <c r="QV8" s="1">
        <v>26</v>
      </c>
      <c r="QW8">
        <v>26</v>
      </c>
      <c r="QX8">
        <v>308</v>
      </c>
      <c r="QY8">
        <v>84</v>
      </c>
      <c r="QZ8">
        <v>7</v>
      </c>
      <c r="RA8">
        <v>0</v>
      </c>
      <c r="RB8">
        <v>0</v>
      </c>
      <c r="RC8">
        <v>90.67</v>
      </c>
      <c r="RE8">
        <f t="shared" si="47"/>
        <v>301</v>
      </c>
      <c r="RF8">
        <v>524</v>
      </c>
      <c r="RG8" s="12">
        <f t="shared" si="48"/>
        <v>57.442748091603058</v>
      </c>
      <c r="RH8" t="s">
        <v>130</v>
      </c>
      <c r="RI8" s="37" t="s">
        <v>2736</v>
      </c>
      <c r="RJ8" t="s">
        <v>2690</v>
      </c>
      <c r="RL8" s="1">
        <v>0.32653935185185184</v>
      </c>
      <c r="RM8" s="1">
        <v>0.27435185185185185</v>
      </c>
      <c r="RN8" s="1">
        <v>9.1435185185185178E-3</v>
      </c>
      <c r="RO8" s="1">
        <v>4.3032407407407408E-2</v>
      </c>
      <c r="RP8">
        <v>31</v>
      </c>
      <c r="RQ8">
        <v>422</v>
      </c>
      <c r="RR8">
        <v>279</v>
      </c>
      <c r="RS8">
        <v>25</v>
      </c>
      <c r="RT8">
        <v>0</v>
      </c>
      <c r="RU8">
        <v>0</v>
      </c>
      <c r="RV8">
        <v>0</v>
      </c>
      <c r="RW8">
        <v>87.56</v>
      </c>
      <c r="RX8">
        <f t="shared" si="80"/>
        <v>397</v>
      </c>
      <c r="RY8">
        <v>524</v>
      </c>
      <c r="RZ8" s="12">
        <f t="shared" si="49"/>
        <v>75.763358778625957</v>
      </c>
      <c r="SA8" t="s">
        <v>130</v>
      </c>
      <c r="SB8" s="37" t="s">
        <v>2736</v>
      </c>
      <c r="SC8" t="s">
        <v>2690</v>
      </c>
      <c r="SE8" s="1">
        <v>8.1539351851851849E-2</v>
      </c>
      <c r="SF8" s="1">
        <v>0.72752314814814811</v>
      </c>
      <c r="SG8" s="1">
        <v>0.12184027777777778</v>
      </c>
      <c r="SH8" s="1">
        <v>0.23216435185185183</v>
      </c>
      <c r="SI8">
        <v>93</v>
      </c>
      <c r="SJ8">
        <f t="shared" si="72"/>
        <v>1026</v>
      </c>
      <c r="SK8">
        <f t="shared" si="50"/>
        <v>612</v>
      </c>
      <c r="SL8">
        <f t="shared" si="51"/>
        <v>67</v>
      </c>
      <c r="SM8">
        <v>0</v>
      </c>
      <c r="SN8">
        <v>0</v>
      </c>
      <c r="SO8">
        <v>0</v>
      </c>
      <c r="SP8">
        <v>88.04</v>
      </c>
      <c r="SQ8">
        <f t="shared" si="52"/>
        <v>959</v>
      </c>
      <c r="SR8">
        <v>524</v>
      </c>
      <c r="SS8" s="12">
        <f t="shared" si="53"/>
        <v>183.01526717557252</v>
      </c>
      <c r="ST8">
        <f t="shared" si="54"/>
        <v>58</v>
      </c>
      <c r="SU8" t="s">
        <v>130</v>
      </c>
      <c r="SV8" s="37" t="s">
        <v>2736</v>
      </c>
      <c r="SW8" t="s">
        <v>2690</v>
      </c>
      <c r="SY8" s="1">
        <v>0.72064814814814815</v>
      </c>
      <c r="SZ8" s="1">
        <v>0.7996064814814815</v>
      </c>
      <c r="TA8" s="1">
        <v>0.42553240740740739</v>
      </c>
      <c r="TB8" s="1">
        <v>0.49549768518518517</v>
      </c>
      <c r="TC8">
        <v>256</v>
      </c>
      <c r="TD8">
        <v>2302</v>
      </c>
      <c r="TE8">
        <v>2118</v>
      </c>
      <c r="TF8">
        <v>201</v>
      </c>
      <c r="TG8">
        <v>0</v>
      </c>
      <c r="TH8">
        <v>0</v>
      </c>
      <c r="TI8">
        <v>0</v>
      </c>
      <c r="TJ8">
        <v>91.33</v>
      </c>
      <c r="TK8">
        <f t="shared" si="55"/>
        <v>2101</v>
      </c>
      <c r="TL8">
        <f t="shared" si="56"/>
        <v>2620</v>
      </c>
      <c r="TM8" s="12">
        <f t="shared" si="57"/>
        <v>80.190839694656489</v>
      </c>
      <c r="TN8" t="s">
        <v>130</v>
      </c>
      <c r="TO8" s="37" t="s">
        <v>2736</v>
      </c>
      <c r="TP8" t="s">
        <v>2690</v>
      </c>
      <c r="TQ8">
        <v>8</v>
      </c>
      <c r="TR8" s="1">
        <v>0.50633101851851847</v>
      </c>
      <c r="TS8" s="1">
        <v>0.36280092592592594</v>
      </c>
      <c r="TT8" s="1">
        <v>5.7916666666666665E-2</v>
      </c>
      <c r="TU8" s="1">
        <v>8.5613425925925926E-2</v>
      </c>
      <c r="TV8">
        <v>45</v>
      </c>
      <c r="TW8">
        <v>570</v>
      </c>
      <c r="TX8">
        <v>969</v>
      </c>
      <c r="TY8">
        <v>44</v>
      </c>
      <c r="TZ8">
        <v>0</v>
      </c>
      <c r="UA8">
        <v>0</v>
      </c>
      <c r="UB8">
        <v>0</v>
      </c>
      <c r="UC8">
        <v>95.16</v>
      </c>
      <c r="UD8">
        <f t="shared" si="58"/>
        <v>526</v>
      </c>
      <c r="UE8">
        <v>524</v>
      </c>
      <c r="UF8" s="12">
        <f t="shared" si="59"/>
        <v>100.38167938931298</v>
      </c>
      <c r="UG8" t="s">
        <v>130</v>
      </c>
      <c r="UH8" s="37" t="s">
        <v>2736</v>
      </c>
      <c r="UI8" t="s">
        <v>2690</v>
      </c>
      <c r="UJ8">
        <v>8</v>
      </c>
      <c r="UK8" s="1">
        <v>0.4380324074074074</v>
      </c>
      <c r="UL8" s="1">
        <v>0.35401620370370374</v>
      </c>
      <c r="UM8" s="1">
        <v>2.3229166666666665E-2</v>
      </c>
      <c r="UN8" s="1">
        <v>6.0775462962962962E-2</v>
      </c>
      <c r="UO8">
        <v>34</v>
      </c>
      <c r="UP8">
        <v>546</v>
      </c>
      <c r="UQ8">
        <v>529</v>
      </c>
      <c r="UR8">
        <v>18</v>
      </c>
      <c r="US8">
        <v>0</v>
      </c>
      <c r="UT8">
        <v>0</v>
      </c>
      <c r="UU8">
        <v>0</v>
      </c>
      <c r="UV8">
        <v>96.71</v>
      </c>
      <c r="UW8">
        <f t="shared" si="60"/>
        <v>528</v>
      </c>
      <c r="UX8">
        <v>524</v>
      </c>
      <c r="UY8" s="12">
        <f>UW8/UX8*100</f>
        <v>100.76335877862594</v>
      </c>
      <c r="UZ8" t="s">
        <v>130</v>
      </c>
      <c r="VA8" s="37" t="s">
        <v>2736</v>
      </c>
      <c r="VB8" t="s">
        <v>2690</v>
      </c>
      <c r="VC8">
        <v>8</v>
      </c>
      <c r="VD8" s="1">
        <v>0.37429398148148146</v>
      </c>
      <c r="VE8" s="1">
        <v>0.25182870370370369</v>
      </c>
      <c r="VF8" s="1">
        <v>7.4664351851851843E-2</v>
      </c>
      <c r="VG8" s="1">
        <v>4.7789351851851847E-2</v>
      </c>
      <c r="VH8">
        <v>87</v>
      </c>
      <c r="VI8">
        <v>560</v>
      </c>
      <c r="VJ8">
        <v>436</v>
      </c>
      <c r="VK8">
        <v>30</v>
      </c>
      <c r="VL8">
        <v>0</v>
      </c>
      <c r="VM8">
        <v>0</v>
      </c>
      <c r="VN8">
        <v>0</v>
      </c>
      <c r="VO8">
        <v>93.56</v>
      </c>
      <c r="VP8">
        <f t="shared" si="61"/>
        <v>530</v>
      </c>
      <c r="VQ8">
        <v>524</v>
      </c>
      <c r="VR8" s="12">
        <f>VP8/VQ8*100</f>
        <v>101.14503816793894</v>
      </c>
      <c r="VS8" t="s">
        <v>130</v>
      </c>
      <c r="VT8" s="37" t="s">
        <v>2736</v>
      </c>
      <c r="VU8" t="s">
        <v>2690</v>
      </c>
      <c r="VV8">
        <v>8</v>
      </c>
      <c r="VW8" s="1">
        <v>0.32878472222222221</v>
      </c>
      <c r="VX8" s="1">
        <v>0.2661574074074074</v>
      </c>
      <c r="VY8" s="1">
        <v>3.6550925925925924E-2</v>
      </c>
      <c r="VZ8" s="1">
        <v>2.6064814814814815E-2</v>
      </c>
      <c r="WA8">
        <v>85</v>
      </c>
      <c r="WB8">
        <v>550</v>
      </c>
      <c r="WC8">
        <v>575</v>
      </c>
      <c r="WD8">
        <v>21</v>
      </c>
      <c r="WE8">
        <v>0</v>
      </c>
      <c r="WF8">
        <v>0</v>
      </c>
      <c r="WG8">
        <v>0</v>
      </c>
      <c r="WH8">
        <v>96.48</v>
      </c>
      <c r="WI8">
        <f t="shared" si="62"/>
        <v>529</v>
      </c>
      <c r="WJ8">
        <v>524</v>
      </c>
      <c r="WK8" s="12">
        <f t="shared" si="63"/>
        <v>100.95419847328245</v>
      </c>
      <c r="WL8" t="s">
        <v>130</v>
      </c>
      <c r="WM8" s="37" t="s">
        <v>2736</v>
      </c>
      <c r="WN8" t="s">
        <v>2690</v>
      </c>
      <c r="WO8">
        <v>8</v>
      </c>
      <c r="WP8" s="1">
        <v>0.33288194444444447</v>
      </c>
      <c r="WQ8" s="1">
        <v>0.26837962962962963</v>
      </c>
      <c r="WR8" s="1">
        <v>2.3171296296296297E-2</v>
      </c>
      <c r="WS8" s="1">
        <v>4.1319444444444443E-2</v>
      </c>
      <c r="WT8">
        <v>49</v>
      </c>
      <c r="WU8">
        <v>547</v>
      </c>
      <c r="WV8">
        <v>550</v>
      </c>
      <c r="WW8">
        <v>26</v>
      </c>
      <c r="WX8">
        <v>0</v>
      </c>
      <c r="WY8">
        <v>0</v>
      </c>
      <c r="WZ8">
        <v>0</v>
      </c>
      <c r="XA8">
        <v>95.49</v>
      </c>
      <c r="XB8">
        <f t="shared" si="73"/>
        <v>521</v>
      </c>
      <c r="XC8">
        <v>524</v>
      </c>
      <c r="XD8" s="12">
        <f t="shared" si="75"/>
        <v>99.427480916030532</v>
      </c>
      <c r="XE8" t="s">
        <v>130</v>
      </c>
      <c r="XF8" s="37" t="s">
        <v>2736</v>
      </c>
      <c r="XG8" t="s">
        <v>2690</v>
      </c>
      <c r="XH8">
        <v>8</v>
      </c>
      <c r="XI8" s="1">
        <v>8.449074074074075E-4</v>
      </c>
      <c r="XJ8" s="1">
        <v>8.449074074074075E-4</v>
      </c>
      <c r="XK8" s="1">
        <v>0</v>
      </c>
      <c r="XL8" s="1">
        <v>0</v>
      </c>
      <c r="XM8">
        <v>2</v>
      </c>
      <c r="XN8">
        <v>8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f t="shared" si="64"/>
        <v>8</v>
      </c>
      <c r="XV8">
        <v>524</v>
      </c>
      <c r="XW8" s="12">
        <f t="shared" si="76"/>
        <v>1.5267175572519083</v>
      </c>
      <c r="XX8" t="s">
        <v>130</v>
      </c>
      <c r="XY8" s="37" t="s">
        <v>2736</v>
      </c>
      <c r="XZ8" t="s">
        <v>2690</v>
      </c>
      <c r="YA8">
        <v>8</v>
      </c>
      <c r="YB8" s="1">
        <v>0</v>
      </c>
      <c r="YC8" s="1">
        <v>0</v>
      </c>
      <c r="YD8" s="1">
        <v>0</v>
      </c>
      <c r="YE8" s="1">
        <v>0</v>
      </c>
      <c r="YF8">
        <v>0</v>
      </c>
      <c r="YG8">
        <v>0</v>
      </c>
      <c r="YH8">
        <v>7</v>
      </c>
      <c r="YI8">
        <v>1</v>
      </c>
      <c r="YJ8">
        <v>0</v>
      </c>
      <c r="YK8">
        <v>0</v>
      </c>
      <c r="YL8">
        <v>0</v>
      </c>
      <c r="YM8">
        <v>87.5</v>
      </c>
      <c r="YN8">
        <f t="shared" si="65"/>
        <v>-1</v>
      </c>
      <c r="YO8">
        <v>524</v>
      </c>
      <c r="YP8" s="12">
        <f t="shared" si="77"/>
        <v>-0.19083969465648853</v>
      </c>
      <c r="YQ8" t="s">
        <v>130</v>
      </c>
      <c r="YR8" s="37" t="s">
        <v>2736</v>
      </c>
      <c r="YS8" t="s">
        <v>2690</v>
      </c>
      <c r="YT8">
        <v>8</v>
      </c>
      <c r="YU8" s="1">
        <v>0.33372685185185186</v>
      </c>
      <c r="YV8" s="1">
        <v>0.26922453703703703</v>
      </c>
      <c r="YW8" s="1">
        <v>2.3171296296296297E-2</v>
      </c>
      <c r="YX8" s="1">
        <v>4.1319444444444443E-2</v>
      </c>
      <c r="YY8">
        <v>51</v>
      </c>
      <c r="YZ8">
        <v>555</v>
      </c>
      <c r="ZA8">
        <v>557</v>
      </c>
      <c r="ZB8">
        <v>27</v>
      </c>
      <c r="ZC8">
        <v>0</v>
      </c>
      <c r="ZD8">
        <v>0</v>
      </c>
      <c r="ZE8">
        <v>0</v>
      </c>
      <c r="ZF8">
        <v>95.38</v>
      </c>
      <c r="ZG8">
        <f t="shared" si="74"/>
        <v>528</v>
      </c>
      <c r="ZH8">
        <v>524</v>
      </c>
      <c r="ZI8" s="12">
        <f t="shared" si="78"/>
        <v>100.76335877862594</v>
      </c>
      <c r="ZJ8" t="s">
        <v>130</v>
      </c>
      <c r="ZK8" s="37" t="s">
        <v>2736</v>
      </c>
      <c r="ZL8" t="s">
        <v>2690</v>
      </c>
      <c r="ZN8" s="1">
        <v>0.98120370370370369</v>
      </c>
      <c r="ZO8" s="1">
        <v>0.50405092592592593</v>
      </c>
      <c r="ZP8" s="1">
        <v>0.21555555555555558</v>
      </c>
      <c r="ZQ8" s="1">
        <v>0.26157407407407407</v>
      </c>
      <c r="ZR8">
        <v>302</v>
      </c>
      <c r="ZS8">
        <v>2678</v>
      </c>
      <c r="ZT8">
        <v>2963</v>
      </c>
      <c r="ZU8">
        <v>140</v>
      </c>
      <c r="ZV8">
        <v>0</v>
      </c>
      <c r="ZW8">
        <v>0</v>
      </c>
      <c r="ZX8">
        <v>0</v>
      </c>
      <c r="ZY8">
        <v>95.49</v>
      </c>
      <c r="ZZ8">
        <f t="shared" si="79"/>
        <v>2538</v>
      </c>
      <c r="AAA8">
        <f t="shared" si="19"/>
        <v>2620</v>
      </c>
      <c r="AAB8" s="12">
        <f t="shared" si="20"/>
        <v>96.870229007633597</v>
      </c>
      <c r="AAC8">
        <f t="shared" si="66"/>
        <v>82</v>
      </c>
      <c r="AAD8" t="s">
        <v>130</v>
      </c>
      <c r="AAE8" s="37" t="s">
        <v>2736</v>
      </c>
      <c r="AAF8" t="s">
        <v>2690</v>
      </c>
      <c r="AAG8">
        <v>8</v>
      </c>
      <c r="AAH8" s="1">
        <v>0.36314814814814816</v>
      </c>
      <c r="AAI8" s="1">
        <v>0.27840277777777778</v>
      </c>
      <c r="AAJ8" s="1">
        <v>2.3761574074074074E-2</v>
      </c>
      <c r="AAK8" s="1">
        <v>6.0972222222222226E-2</v>
      </c>
      <c r="AAL8">
        <v>66</v>
      </c>
      <c r="AAM8">
        <v>536</v>
      </c>
      <c r="AAN8">
        <v>521</v>
      </c>
      <c r="AAO8">
        <v>19</v>
      </c>
      <c r="AAP8">
        <v>0</v>
      </c>
      <c r="AAQ8">
        <v>0</v>
      </c>
      <c r="AAR8">
        <v>0</v>
      </c>
      <c r="AAS8">
        <v>96.48</v>
      </c>
      <c r="AAT8">
        <f t="shared" si="67"/>
        <v>517</v>
      </c>
      <c r="AAU8">
        <v>524</v>
      </c>
      <c r="AAV8" s="12">
        <f t="shared" si="68"/>
        <v>98.664122137404576</v>
      </c>
      <c r="AAW8" t="s">
        <v>130</v>
      </c>
      <c r="AAX8" s="37" t="s">
        <v>2736</v>
      </c>
      <c r="AAY8" t="s">
        <v>2690</v>
      </c>
      <c r="AAZ8">
        <v>8</v>
      </c>
      <c r="ABA8" s="1">
        <v>0.41923611111111114</v>
      </c>
      <c r="ABB8" s="1">
        <v>0.30430555555555555</v>
      </c>
      <c r="ABC8" s="1">
        <v>2.0381944444444446E-2</v>
      </c>
      <c r="ABD8" s="1">
        <v>9.4537037037037031E-2</v>
      </c>
      <c r="ABE8">
        <v>88</v>
      </c>
      <c r="ABF8">
        <v>546</v>
      </c>
      <c r="ABG8">
        <v>555</v>
      </c>
      <c r="ABH8">
        <v>10</v>
      </c>
      <c r="ABI8">
        <v>0</v>
      </c>
      <c r="ABJ8">
        <v>0</v>
      </c>
      <c r="ABK8">
        <v>0</v>
      </c>
      <c r="ABL8">
        <v>98.23</v>
      </c>
      <c r="ABM8">
        <f t="shared" si="69"/>
        <v>536</v>
      </c>
      <c r="ABN8">
        <v>524</v>
      </c>
      <c r="ABO8" s="12">
        <f t="shared" si="70"/>
        <v>102.29007633587786</v>
      </c>
    </row>
    <row r="9" spans="1:743">
      <c r="A9" t="s">
        <v>2367</v>
      </c>
      <c r="B9" s="37" t="s">
        <v>2736</v>
      </c>
      <c r="C9" t="s">
        <v>2690</v>
      </c>
      <c r="D9">
        <v>8</v>
      </c>
      <c r="E9" s="1">
        <v>2.6006944444444447E-2</v>
      </c>
      <c r="F9" s="1">
        <v>1.3668981481481482E-2</v>
      </c>
      <c r="G9" s="1">
        <v>8.6226851851851846E-3</v>
      </c>
      <c r="H9" s="1">
        <v>3.7152777777777774E-3</v>
      </c>
      <c r="I9">
        <v>3</v>
      </c>
      <c r="J9">
        <v>32</v>
      </c>
      <c r="K9">
        <v>27</v>
      </c>
      <c r="L9">
        <v>5</v>
      </c>
      <c r="M9">
        <v>0</v>
      </c>
      <c r="N9">
        <v>0</v>
      </c>
      <c r="O9">
        <v>0</v>
      </c>
      <c r="P9">
        <v>84.38</v>
      </c>
      <c r="Q9">
        <f t="shared" si="0"/>
        <v>27</v>
      </c>
      <c r="R9">
        <v>524</v>
      </c>
      <c r="S9" s="12">
        <f t="shared" si="1"/>
        <v>5.1526717557251906</v>
      </c>
      <c r="T9" t="s">
        <v>2367</v>
      </c>
      <c r="U9" s="37" t="s">
        <v>2736</v>
      </c>
      <c r="V9" t="s">
        <v>2690</v>
      </c>
      <c r="W9">
        <v>8</v>
      </c>
      <c r="X9" s="1">
        <v>0.25789351851851855</v>
      </c>
      <c r="Y9" s="1">
        <v>0.23684027777777775</v>
      </c>
      <c r="Z9" s="1">
        <v>1.5590277777777778E-2</v>
      </c>
      <c r="AA9" s="1">
        <v>5.4513888888888884E-3</v>
      </c>
      <c r="AB9">
        <v>34</v>
      </c>
      <c r="AC9">
        <v>648</v>
      </c>
      <c r="AD9">
        <v>643</v>
      </c>
      <c r="AE9">
        <v>9</v>
      </c>
      <c r="AF9">
        <v>0</v>
      </c>
      <c r="AG9">
        <v>0</v>
      </c>
      <c r="AH9">
        <v>0</v>
      </c>
      <c r="AI9">
        <v>98.62</v>
      </c>
      <c r="AJ9">
        <f t="shared" si="21"/>
        <v>639</v>
      </c>
      <c r="AK9">
        <v>524</v>
      </c>
      <c r="AL9" s="12">
        <f t="shared" si="2"/>
        <v>121.94656488549617</v>
      </c>
      <c r="AM9" t="s">
        <v>2367</v>
      </c>
      <c r="AN9" s="37" t="s">
        <v>2736</v>
      </c>
      <c r="AO9" t="s">
        <v>2690</v>
      </c>
      <c r="AP9">
        <v>8</v>
      </c>
      <c r="AQ9" s="1">
        <v>0.30912037037037038</v>
      </c>
      <c r="AR9" s="1">
        <v>0.27281250000000001</v>
      </c>
      <c r="AS9" s="1">
        <v>1.3483796296296298E-2</v>
      </c>
      <c r="AT9" s="1">
        <v>2.2812499999999999E-2</v>
      </c>
      <c r="AU9">
        <v>44</v>
      </c>
      <c r="AV9">
        <v>701</v>
      </c>
      <c r="AW9">
        <v>690</v>
      </c>
      <c r="AX9">
        <v>16</v>
      </c>
      <c r="AY9">
        <v>0</v>
      </c>
      <c r="AZ9">
        <v>0</v>
      </c>
      <c r="BA9">
        <v>0</v>
      </c>
      <c r="BB9">
        <v>97.73</v>
      </c>
      <c r="BC9">
        <f t="shared" si="22"/>
        <v>685</v>
      </c>
      <c r="BD9">
        <v>524</v>
      </c>
      <c r="BE9" s="12">
        <f t="shared" si="3"/>
        <v>130.72519083969465</v>
      </c>
      <c r="BF9" t="s">
        <v>2367</v>
      </c>
      <c r="BG9" s="37" t="s">
        <v>2736</v>
      </c>
      <c r="BH9" t="s">
        <v>2690</v>
      </c>
      <c r="BI9">
        <v>8</v>
      </c>
      <c r="BJ9" s="1">
        <v>4.5902777777777772E-2</v>
      </c>
      <c r="BK9" s="1">
        <v>4.2638888888888893E-2</v>
      </c>
      <c r="BL9" s="1">
        <v>5.9027777777777778E-4</v>
      </c>
      <c r="BM9" s="1">
        <v>2.6620370370370374E-3</v>
      </c>
      <c r="BN9">
        <v>20</v>
      </c>
      <c r="BO9">
        <v>124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W9">
        <v>524</v>
      </c>
      <c r="BX9" s="12">
        <f t="shared" si="4"/>
        <v>0</v>
      </c>
      <c r="BY9" t="s">
        <v>2367</v>
      </c>
      <c r="BZ9" s="37" t="s">
        <v>2736</v>
      </c>
      <c r="CA9" t="s">
        <v>2690</v>
      </c>
      <c r="CB9">
        <v>8</v>
      </c>
      <c r="CC9" s="1">
        <v>0.63894675925925926</v>
      </c>
      <c r="CD9" s="1">
        <v>0.56597222222222221</v>
      </c>
      <c r="CE9" s="1">
        <v>3.829861111111111E-2</v>
      </c>
      <c r="CF9" s="1">
        <v>3.4664351851851849E-2</v>
      </c>
      <c r="CG9">
        <v>101</v>
      </c>
      <c r="CH9">
        <v>1505</v>
      </c>
      <c r="CI9">
        <v>1360</v>
      </c>
      <c r="CJ9">
        <v>30</v>
      </c>
      <c r="CK9">
        <v>0</v>
      </c>
      <c r="CL9">
        <v>0</v>
      </c>
      <c r="CM9">
        <v>0</v>
      </c>
      <c r="CN9">
        <v>97.84</v>
      </c>
      <c r="CO9">
        <f t="shared" si="23"/>
        <v>1475</v>
      </c>
      <c r="CP9">
        <f t="shared" si="24"/>
        <v>1572</v>
      </c>
      <c r="CQ9" s="12">
        <f t="shared" si="5"/>
        <v>93.829516539440206</v>
      </c>
      <c r="CR9" t="s">
        <v>2367</v>
      </c>
      <c r="CS9" s="37" t="s">
        <v>2736</v>
      </c>
      <c r="CT9" t="s">
        <v>2690</v>
      </c>
      <c r="CU9">
        <v>8</v>
      </c>
      <c r="CV9" s="1">
        <v>4.6585648148148147E-2</v>
      </c>
      <c r="CW9" s="1">
        <v>4.1423611111111112E-2</v>
      </c>
      <c r="CX9" s="1">
        <v>4.7453703703703704E-4</v>
      </c>
      <c r="CY9" s="1">
        <v>4.6759259259259263E-3</v>
      </c>
      <c r="CZ9">
        <v>7</v>
      </c>
      <c r="DA9">
        <v>144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J9" s="12" t="e">
        <f t="shared" si="6"/>
        <v>#DIV/0!</v>
      </c>
      <c r="DK9" t="s">
        <v>2367</v>
      </c>
      <c r="DL9" s="37" t="s">
        <v>2736</v>
      </c>
      <c r="DM9" t="s">
        <v>2690</v>
      </c>
      <c r="DN9">
        <v>8</v>
      </c>
      <c r="DO9" s="1">
        <v>0</v>
      </c>
      <c r="DP9" s="1">
        <v>0</v>
      </c>
      <c r="DQ9" s="1">
        <v>0</v>
      </c>
      <c r="DR9" s="1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C9" s="12" t="e">
        <f t="shared" si="7"/>
        <v>#DIV/0!</v>
      </c>
      <c r="ED9" t="s">
        <v>2367</v>
      </c>
      <c r="EE9" s="37" t="s">
        <v>2736</v>
      </c>
      <c r="EF9" t="s">
        <v>2690</v>
      </c>
      <c r="EG9">
        <v>8</v>
      </c>
      <c r="EH9" s="1">
        <v>0</v>
      </c>
      <c r="EI9" s="1">
        <v>0</v>
      </c>
      <c r="EJ9" s="1">
        <v>0</v>
      </c>
      <c r="EK9" s="1">
        <v>0</v>
      </c>
      <c r="EL9">
        <v>0</v>
      </c>
      <c r="EM9">
        <v>0</v>
      </c>
      <c r="EN9">
        <v>234</v>
      </c>
      <c r="EO9">
        <v>3</v>
      </c>
      <c r="EP9">
        <v>0</v>
      </c>
      <c r="EQ9">
        <v>0</v>
      </c>
      <c r="ER9">
        <v>0</v>
      </c>
      <c r="ES9">
        <v>98.73</v>
      </c>
      <c r="EV9" s="12" t="e">
        <f t="shared" si="8"/>
        <v>#DIV/0!</v>
      </c>
      <c r="EW9" t="s">
        <v>2367</v>
      </c>
      <c r="EX9" s="37" t="s">
        <v>2736</v>
      </c>
      <c r="EY9" t="s">
        <v>2690</v>
      </c>
      <c r="EZ9">
        <v>8</v>
      </c>
      <c r="FA9" s="1">
        <v>0.41377314814814814</v>
      </c>
      <c r="FB9" s="1">
        <v>0.36809027777777775</v>
      </c>
      <c r="FC9" s="1">
        <v>1.5196759259259259E-2</v>
      </c>
      <c r="FD9" s="1">
        <v>3.0462962962962966E-2</v>
      </c>
      <c r="FE9">
        <v>71</v>
      </c>
      <c r="FF9">
        <v>969</v>
      </c>
      <c r="FG9">
        <v>924</v>
      </c>
      <c r="FH9">
        <v>19</v>
      </c>
      <c r="FI9">
        <v>0</v>
      </c>
      <c r="FJ9">
        <v>0</v>
      </c>
      <c r="FK9">
        <v>0</v>
      </c>
      <c r="FL9">
        <v>97.99</v>
      </c>
      <c r="FM9">
        <f t="shared" si="25"/>
        <v>950</v>
      </c>
      <c r="FN9">
        <v>524</v>
      </c>
      <c r="FO9" s="12">
        <f t="shared" si="9"/>
        <v>181.29770992366412</v>
      </c>
      <c r="FP9" t="s">
        <v>2367</v>
      </c>
      <c r="FQ9" s="37" t="s">
        <v>2736</v>
      </c>
      <c r="FR9" t="s">
        <v>2690</v>
      </c>
      <c r="FS9">
        <v>8</v>
      </c>
      <c r="FT9" s="1">
        <v>0.69768518518518519</v>
      </c>
      <c r="FU9" s="1">
        <v>0.61861111111111111</v>
      </c>
      <c r="FV9" s="1">
        <v>3.9421296296296295E-2</v>
      </c>
      <c r="FW9" s="1">
        <v>3.9641203703703706E-2</v>
      </c>
      <c r="FX9">
        <v>108</v>
      </c>
      <c r="FY9">
        <v>1649</v>
      </c>
      <c r="FZ9">
        <v>1594</v>
      </c>
      <c r="GA9">
        <v>33</v>
      </c>
      <c r="GB9">
        <v>0</v>
      </c>
      <c r="GC9">
        <v>0</v>
      </c>
      <c r="GD9">
        <v>0</v>
      </c>
      <c r="GE9">
        <v>97.97</v>
      </c>
      <c r="GF9">
        <f t="shared" si="26"/>
        <v>1616</v>
      </c>
      <c r="GG9">
        <f t="shared" si="27"/>
        <v>1572</v>
      </c>
      <c r="GH9" s="12">
        <f t="shared" si="10"/>
        <v>102.79898218829517</v>
      </c>
      <c r="GI9" t="s">
        <v>2367</v>
      </c>
      <c r="GJ9" s="37" t="s">
        <v>2736</v>
      </c>
      <c r="GK9" t="s">
        <v>2690</v>
      </c>
      <c r="GL9">
        <v>8</v>
      </c>
      <c r="GM9" s="1">
        <v>0.22900462962962964</v>
      </c>
      <c r="GN9" s="1">
        <v>0.18028935185185183</v>
      </c>
      <c r="GO9" s="1">
        <v>1.1863425925925925E-2</v>
      </c>
      <c r="GP9" s="1">
        <v>3.6840277777777777E-2</v>
      </c>
      <c r="GQ9">
        <v>40</v>
      </c>
      <c r="GR9">
        <v>458</v>
      </c>
      <c r="GS9">
        <v>480</v>
      </c>
      <c r="GT9">
        <v>11</v>
      </c>
      <c r="GU9">
        <v>0</v>
      </c>
      <c r="GV9">
        <v>0</v>
      </c>
      <c r="GW9">
        <v>0</v>
      </c>
      <c r="GX9">
        <v>97.76</v>
      </c>
      <c r="GY9">
        <f t="shared" si="28"/>
        <v>447</v>
      </c>
      <c r="GZ9">
        <v>524</v>
      </c>
      <c r="HA9" s="12">
        <f t="shared" ref="HA9:HA17" si="81">GY9/GZ9*100</f>
        <v>85.305343511450388</v>
      </c>
      <c r="HB9" t="s">
        <v>2367</v>
      </c>
      <c r="HC9" s="37" t="s">
        <v>2736</v>
      </c>
      <c r="HD9" t="s">
        <v>2690</v>
      </c>
      <c r="HE9">
        <v>8</v>
      </c>
      <c r="HF9" s="1">
        <v>0.34592592592592591</v>
      </c>
      <c r="HG9" s="1">
        <v>0.25125000000000003</v>
      </c>
      <c r="HH9" s="1">
        <v>6.5034722222222216E-2</v>
      </c>
      <c r="HI9" s="1">
        <v>2.9629629629629627E-2</v>
      </c>
      <c r="HJ9">
        <v>58</v>
      </c>
      <c r="HK9">
        <v>586</v>
      </c>
      <c r="HL9">
        <v>402</v>
      </c>
      <c r="HM9">
        <v>19</v>
      </c>
      <c r="HN9">
        <v>0</v>
      </c>
      <c r="HO9">
        <v>0</v>
      </c>
      <c r="HP9">
        <v>0</v>
      </c>
      <c r="HQ9">
        <v>95.49</v>
      </c>
      <c r="HR9">
        <f t="shared" si="29"/>
        <v>567</v>
      </c>
      <c r="HS9">
        <v>524</v>
      </c>
      <c r="HT9" s="12">
        <f t="shared" si="11"/>
        <v>108.20610687022901</v>
      </c>
      <c r="HU9" t="s">
        <v>2367</v>
      </c>
      <c r="HV9" s="37" t="s">
        <v>2736</v>
      </c>
      <c r="HW9" t="s">
        <v>2690</v>
      </c>
      <c r="HX9">
        <v>8</v>
      </c>
      <c r="HY9" s="1">
        <v>0.25344907407407408</v>
      </c>
      <c r="HZ9" s="1">
        <v>0.22248842592592591</v>
      </c>
      <c r="IA9" s="1">
        <v>1.1296296296296296E-2</v>
      </c>
      <c r="IB9" s="1">
        <v>1.9664351851851853E-2</v>
      </c>
      <c r="IC9">
        <v>30</v>
      </c>
      <c r="ID9">
        <v>572</v>
      </c>
      <c r="IE9">
        <v>554</v>
      </c>
      <c r="IF9">
        <v>8</v>
      </c>
      <c r="IG9">
        <v>0</v>
      </c>
      <c r="IH9">
        <v>0</v>
      </c>
      <c r="II9">
        <v>0</v>
      </c>
      <c r="IJ9">
        <v>98.58</v>
      </c>
      <c r="IK9">
        <f t="shared" si="30"/>
        <v>564</v>
      </c>
      <c r="IL9">
        <v>524</v>
      </c>
      <c r="IM9" s="12">
        <f t="shared" si="12"/>
        <v>107.63358778625954</v>
      </c>
      <c r="IN9" t="s">
        <v>2367</v>
      </c>
      <c r="IO9" s="37" t="s">
        <v>2736</v>
      </c>
      <c r="IP9" t="s">
        <v>2690</v>
      </c>
      <c r="IQ9">
        <v>8</v>
      </c>
      <c r="IR9" s="1">
        <v>0.26784722222222224</v>
      </c>
      <c r="IS9" s="1">
        <v>0.22296296296296295</v>
      </c>
      <c r="IT9" s="1">
        <v>1.8796296296296297E-2</v>
      </c>
      <c r="IU9" s="1">
        <v>2.6087962962962966E-2</v>
      </c>
      <c r="IV9">
        <v>28</v>
      </c>
      <c r="IW9">
        <v>567</v>
      </c>
      <c r="IX9">
        <v>427</v>
      </c>
      <c r="IY9">
        <v>16</v>
      </c>
      <c r="IZ9">
        <v>0</v>
      </c>
      <c r="JA9">
        <v>0</v>
      </c>
      <c r="JB9">
        <v>0</v>
      </c>
      <c r="JC9">
        <v>96.39</v>
      </c>
      <c r="JD9">
        <f t="shared" si="31"/>
        <v>551</v>
      </c>
      <c r="JE9">
        <v>524</v>
      </c>
      <c r="JF9" s="12">
        <f t="shared" si="13"/>
        <v>105.15267175572518</v>
      </c>
      <c r="JG9" t="s">
        <v>2367</v>
      </c>
      <c r="JH9" s="37" t="s">
        <v>2736</v>
      </c>
      <c r="JI9" t="s">
        <v>2690</v>
      </c>
      <c r="JJ9">
        <v>8</v>
      </c>
      <c r="JK9" s="1">
        <v>0.27451388888888889</v>
      </c>
      <c r="JL9" s="1">
        <v>0.24842592592592594</v>
      </c>
      <c r="JM9" s="1">
        <v>1.7384259259259262E-2</v>
      </c>
      <c r="JN9" s="1">
        <v>8.6921296296296312E-3</v>
      </c>
      <c r="JO9">
        <v>29</v>
      </c>
      <c r="JP9">
        <v>546</v>
      </c>
      <c r="JQ9">
        <v>601</v>
      </c>
      <c r="JR9">
        <v>21</v>
      </c>
      <c r="JS9">
        <v>0</v>
      </c>
      <c r="JT9">
        <v>0</v>
      </c>
      <c r="JU9">
        <v>0</v>
      </c>
      <c r="JV9">
        <v>96.62</v>
      </c>
      <c r="JW9">
        <f t="shared" si="32"/>
        <v>525</v>
      </c>
      <c r="JX9">
        <v>524</v>
      </c>
      <c r="JY9" s="12">
        <f t="shared" si="14"/>
        <v>100.1908396946565</v>
      </c>
      <c r="JZ9" t="s">
        <v>2367</v>
      </c>
      <c r="KA9" s="37" t="s">
        <v>2736</v>
      </c>
      <c r="KB9" t="s">
        <v>2690</v>
      </c>
      <c r="KC9">
        <v>8</v>
      </c>
      <c r="KD9" s="1">
        <v>8.7962962962962962E-4</v>
      </c>
      <c r="KE9" s="1">
        <v>8.7962962962962962E-4</v>
      </c>
      <c r="KF9" s="1">
        <v>0</v>
      </c>
      <c r="KG9" s="1">
        <v>0</v>
      </c>
      <c r="KH9">
        <v>2</v>
      </c>
      <c r="KI9">
        <v>2</v>
      </c>
      <c r="KJ9">
        <v>190</v>
      </c>
      <c r="KK9">
        <v>1</v>
      </c>
      <c r="KL9">
        <v>0</v>
      </c>
      <c r="KM9">
        <v>0</v>
      </c>
      <c r="KN9">
        <v>0</v>
      </c>
      <c r="KO9">
        <v>99.48</v>
      </c>
      <c r="KP9">
        <f t="shared" si="33"/>
        <v>1</v>
      </c>
      <c r="KR9" s="12" t="e">
        <f t="shared" si="15"/>
        <v>#DIV/0!</v>
      </c>
      <c r="KS9" t="s">
        <v>2367</v>
      </c>
      <c r="KT9" s="37" t="s">
        <v>2736</v>
      </c>
      <c r="KU9" t="s">
        <v>2690</v>
      </c>
      <c r="KV9">
        <v>8</v>
      </c>
      <c r="KW9" s="1">
        <v>0</v>
      </c>
      <c r="KX9" s="1">
        <v>0</v>
      </c>
      <c r="KY9" s="1">
        <v>0</v>
      </c>
      <c r="KZ9" s="1">
        <v>0</v>
      </c>
      <c r="LA9">
        <v>0</v>
      </c>
      <c r="LB9">
        <v>0</v>
      </c>
      <c r="LC9">
        <v>57</v>
      </c>
      <c r="LD9">
        <v>1</v>
      </c>
      <c r="LE9">
        <v>0</v>
      </c>
      <c r="LF9">
        <v>0</v>
      </c>
      <c r="LG9">
        <v>0</v>
      </c>
      <c r="LH9">
        <v>98.28</v>
      </c>
      <c r="LI9">
        <f t="shared" si="34"/>
        <v>-1</v>
      </c>
      <c r="LK9" s="12" t="e">
        <f t="shared" si="16"/>
        <v>#DIV/0!</v>
      </c>
      <c r="LL9" t="s">
        <v>2367</v>
      </c>
      <c r="LM9" s="37" t="s">
        <v>2736</v>
      </c>
      <c r="LN9" t="s">
        <v>2690</v>
      </c>
      <c r="LO9">
        <v>8</v>
      </c>
      <c r="LP9" s="1">
        <v>0.27539351851851851</v>
      </c>
      <c r="LQ9" s="1">
        <v>0.24930555555555556</v>
      </c>
      <c r="LR9" s="1">
        <v>1.7384259259259262E-2</v>
      </c>
      <c r="LS9" s="1">
        <v>8.6921296296296312E-3</v>
      </c>
      <c r="LT9">
        <v>31</v>
      </c>
      <c r="LU9">
        <v>548</v>
      </c>
      <c r="LV9">
        <v>848</v>
      </c>
      <c r="LW9">
        <v>23</v>
      </c>
      <c r="LX9">
        <v>0</v>
      </c>
      <c r="LY9">
        <v>0</v>
      </c>
      <c r="LZ9">
        <v>0</v>
      </c>
      <c r="MA9">
        <v>97.36</v>
      </c>
      <c r="MB9">
        <f t="shared" si="35"/>
        <v>525</v>
      </c>
      <c r="MC9">
        <v>524</v>
      </c>
      <c r="MD9" s="12">
        <f t="shared" si="17"/>
        <v>100.1908396946565</v>
      </c>
      <c r="ME9" t="s">
        <v>2367</v>
      </c>
      <c r="MF9" s="37" t="s">
        <v>2736</v>
      </c>
      <c r="MG9" t="s">
        <v>2690</v>
      </c>
      <c r="MH9">
        <v>8</v>
      </c>
      <c r="MI9" s="1">
        <v>0.37166666666666665</v>
      </c>
      <c r="MJ9" s="1">
        <v>0.12631944444444446</v>
      </c>
      <c r="MK9" s="1">
        <v>0.12439814814814815</v>
      </c>
      <c r="ML9" s="1">
        <v>0.12092592592592592</v>
      </c>
      <c r="MM9">
        <v>187</v>
      </c>
      <c r="MN9">
        <v>2731</v>
      </c>
      <c r="MO9">
        <v>2711</v>
      </c>
      <c r="MP9">
        <v>77</v>
      </c>
      <c r="MQ9">
        <v>0</v>
      </c>
      <c r="MR9">
        <v>0</v>
      </c>
      <c r="MS9">
        <v>0</v>
      </c>
      <c r="MT9">
        <v>97.24</v>
      </c>
      <c r="MU9">
        <f t="shared" si="36"/>
        <v>2654</v>
      </c>
      <c r="MV9">
        <f t="shared" si="37"/>
        <v>2620</v>
      </c>
      <c r="MW9" s="12">
        <f t="shared" si="18"/>
        <v>101.29770992366412</v>
      </c>
      <c r="MX9" t="s">
        <v>2367</v>
      </c>
      <c r="MY9" s="37" t="s">
        <v>2736</v>
      </c>
      <c r="MZ9" t="s">
        <v>2690</v>
      </c>
      <c r="NA9">
        <v>8</v>
      </c>
      <c r="NB9" s="1">
        <v>0.30277777777777776</v>
      </c>
      <c r="NC9" s="1">
        <v>0.24250000000000002</v>
      </c>
      <c r="ND9" s="1">
        <v>3.1817129629629633E-2</v>
      </c>
      <c r="NE9" s="1">
        <v>2.8449074074074075E-2</v>
      </c>
      <c r="NF9">
        <v>41</v>
      </c>
      <c r="NG9">
        <v>447</v>
      </c>
      <c r="NH9">
        <v>439</v>
      </c>
      <c r="NI9">
        <v>13</v>
      </c>
      <c r="NJ9">
        <v>0</v>
      </c>
      <c r="NK9">
        <v>0</v>
      </c>
      <c r="NL9">
        <v>0</v>
      </c>
      <c r="NM9">
        <v>97.12</v>
      </c>
      <c r="NN9">
        <f t="shared" si="38"/>
        <v>434</v>
      </c>
      <c r="NO9">
        <v>524</v>
      </c>
      <c r="NP9" s="12">
        <f t="shared" si="39"/>
        <v>82.824427480916029</v>
      </c>
      <c r="NQ9" t="s">
        <v>2367</v>
      </c>
      <c r="NR9" s="37" t="s">
        <v>2736</v>
      </c>
      <c r="NS9" t="s">
        <v>2690</v>
      </c>
      <c r="NT9">
        <v>8</v>
      </c>
      <c r="NU9" s="1">
        <v>0.37106481481481479</v>
      </c>
      <c r="NV9" s="1">
        <v>0.29847222222222219</v>
      </c>
      <c r="NW9" s="1">
        <v>3.9386574074074074E-2</v>
      </c>
      <c r="NX9" s="1">
        <v>3.3194444444444443E-2</v>
      </c>
      <c r="NY9">
        <v>41</v>
      </c>
      <c r="NZ9">
        <v>603</v>
      </c>
      <c r="OA9">
        <v>596</v>
      </c>
      <c r="OB9">
        <v>9</v>
      </c>
      <c r="OC9">
        <v>0</v>
      </c>
      <c r="OD9">
        <v>0</v>
      </c>
      <c r="OE9">
        <v>0</v>
      </c>
      <c r="OF9">
        <v>98.51</v>
      </c>
      <c r="OG9">
        <f t="shared" si="40"/>
        <v>594</v>
      </c>
      <c r="OH9">
        <v>524</v>
      </c>
      <c r="OI9" s="12">
        <f t="shared" si="41"/>
        <v>113.3587786259542</v>
      </c>
      <c r="OJ9" t="s">
        <v>2367</v>
      </c>
      <c r="OK9" s="37" t="s">
        <v>2736</v>
      </c>
      <c r="OL9" t="s">
        <v>2690</v>
      </c>
      <c r="OM9">
        <v>8</v>
      </c>
      <c r="ON9" s="1">
        <v>0.25959490740740737</v>
      </c>
      <c r="OO9" s="1">
        <v>0.18439814814814814</v>
      </c>
      <c r="OP9" s="1">
        <v>4.4733796296296292E-2</v>
      </c>
      <c r="OQ9" s="1">
        <v>3.0462962962962966E-2</v>
      </c>
      <c r="OR9">
        <v>80</v>
      </c>
      <c r="OS9">
        <v>401</v>
      </c>
      <c r="OT9">
        <v>329</v>
      </c>
      <c r="OU9">
        <v>31</v>
      </c>
      <c r="OV9">
        <v>0</v>
      </c>
      <c r="OW9">
        <v>0</v>
      </c>
      <c r="OX9">
        <v>0</v>
      </c>
      <c r="OY9">
        <v>91.39</v>
      </c>
      <c r="OZ9">
        <f t="shared" si="42"/>
        <v>370</v>
      </c>
      <c r="PA9">
        <v>524</v>
      </c>
      <c r="PB9" s="12">
        <f t="shared" si="43"/>
        <v>70.610687022900763</v>
      </c>
      <c r="PC9" t="s">
        <v>2367</v>
      </c>
      <c r="PD9" s="37" t="s">
        <v>2736</v>
      </c>
      <c r="PE9" t="s">
        <v>2690</v>
      </c>
      <c r="PF9">
        <v>8</v>
      </c>
      <c r="PG9" s="1">
        <v>0.31657407407407406</v>
      </c>
      <c r="PH9" s="1">
        <v>0.27725694444444443</v>
      </c>
      <c r="PI9" s="1">
        <v>3.5636574074074077E-2</v>
      </c>
      <c r="PJ9" s="1">
        <v>3.6689814814814814E-3</v>
      </c>
      <c r="PK9">
        <v>27</v>
      </c>
      <c r="PL9">
        <v>453</v>
      </c>
      <c r="PM9">
        <v>305</v>
      </c>
      <c r="PN9">
        <v>63</v>
      </c>
      <c r="PO9">
        <v>0</v>
      </c>
      <c r="PP9">
        <v>0</v>
      </c>
      <c r="PQ9">
        <v>0</v>
      </c>
      <c r="PR9">
        <v>82.88</v>
      </c>
      <c r="PS9">
        <f t="shared" si="44"/>
        <v>390</v>
      </c>
      <c r="PT9">
        <v>524</v>
      </c>
      <c r="PU9" s="12">
        <f t="shared" si="45"/>
        <v>74.427480916030532</v>
      </c>
      <c r="PV9" t="s">
        <v>2367</v>
      </c>
      <c r="PW9" s="37" t="s">
        <v>2736</v>
      </c>
      <c r="PX9" t="s">
        <v>2690</v>
      </c>
      <c r="PY9">
        <v>8</v>
      </c>
      <c r="PZ9" s="1">
        <v>0.30876157407407406</v>
      </c>
      <c r="QA9" s="1">
        <v>0.24517361111111111</v>
      </c>
      <c r="QB9" s="1">
        <v>4.3206018518518519E-2</v>
      </c>
      <c r="QC9" s="1">
        <v>2.0370370370370369E-2</v>
      </c>
      <c r="QD9">
        <v>56</v>
      </c>
      <c r="QE9">
        <v>376</v>
      </c>
      <c r="QF9">
        <v>447</v>
      </c>
      <c r="QG9">
        <v>60</v>
      </c>
      <c r="QH9">
        <v>0</v>
      </c>
      <c r="QI9">
        <v>0</v>
      </c>
      <c r="QJ9">
        <v>0</v>
      </c>
      <c r="QK9">
        <v>88.17</v>
      </c>
      <c r="QL9">
        <f t="shared" si="71"/>
        <v>316</v>
      </c>
      <c r="QM9">
        <v>524</v>
      </c>
      <c r="QN9" s="12">
        <f t="shared" si="46"/>
        <v>60.305343511450381</v>
      </c>
      <c r="QO9" t="s">
        <v>2367</v>
      </c>
      <c r="QP9" s="37" t="s">
        <v>2736</v>
      </c>
      <c r="QQ9" t="s">
        <v>2690</v>
      </c>
      <c r="QR9" s="1">
        <v>0.28436342592592595</v>
      </c>
      <c r="QS9" s="1">
        <v>0.21881944444444446</v>
      </c>
      <c r="QT9" s="1">
        <v>2.165509259259259E-2</v>
      </c>
      <c r="QU9" s="1">
        <v>4.387731481481482E-2</v>
      </c>
      <c r="QV9" s="1">
        <v>33</v>
      </c>
      <c r="QW9">
        <v>33</v>
      </c>
      <c r="QX9">
        <v>331</v>
      </c>
      <c r="QY9">
        <v>316</v>
      </c>
      <c r="QZ9">
        <v>13</v>
      </c>
      <c r="RA9">
        <v>0</v>
      </c>
      <c r="RB9">
        <v>0</v>
      </c>
      <c r="RC9">
        <v>96.36</v>
      </c>
      <c r="RE9">
        <f t="shared" si="47"/>
        <v>318</v>
      </c>
      <c r="RF9">
        <v>524</v>
      </c>
      <c r="RG9" s="12">
        <f t="shared" si="48"/>
        <v>60.687022900763353</v>
      </c>
      <c r="RH9" t="s">
        <v>2367</v>
      </c>
      <c r="RI9" s="37" t="s">
        <v>2736</v>
      </c>
      <c r="RJ9" t="s">
        <v>2690</v>
      </c>
      <c r="RL9" s="1">
        <v>4.8796296296296303E-2</v>
      </c>
      <c r="RM9" s="1">
        <v>4.1041666666666664E-2</v>
      </c>
      <c r="RN9" s="1">
        <v>7.291666666666667E-4</v>
      </c>
      <c r="RO9" s="1">
        <v>7.013888888888889E-3</v>
      </c>
      <c r="RP9">
        <v>8</v>
      </c>
      <c r="RQ9">
        <v>71</v>
      </c>
      <c r="RR9">
        <v>86</v>
      </c>
      <c r="RS9">
        <v>1</v>
      </c>
      <c r="RT9">
        <v>0</v>
      </c>
      <c r="RU9">
        <v>0</v>
      </c>
      <c r="RV9">
        <v>0</v>
      </c>
      <c r="RW9">
        <v>98.85</v>
      </c>
      <c r="RX9">
        <f t="shared" si="80"/>
        <v>70</v>
      </c>
      <c r="RY9">
        <v>524</v>
      </c>
      <c r="RZ9" s="12">
        <f t="shared" si="49"/>
        <v>13.358778625954198</v>
      </c>
      <c r="SA9" t="s">
        <v>2367</v>
      </c>
      <c r="SB9" s="37" t="s">
        <v>2736</v>
      </c>
      <c r="SC9" t="s">
        <v>2690</v>
      </c>
      <c r="SE9" s="1">
        <v>0.64193287037037039</v>
      </c>
      <c r="SF9" s="1">
        <v>0.50503472222222223</v>
      </c>
      <c r="SG9" s="1">
        <v>6.5601851851851856E-2</v>
      </c>
      <c r="SH9" s="1">
        <v>7.1273148148148155E-2</v>
      </c>
      <c r="SI9">
        <v>97</v>
      </c>
      <c r="SJ9">
        <f t="shared" si="72"/>
        <v>778</v>
      </c>
      <c r="SK9">
        <f t="shared" si="50"/>
        <v>849</v>
      </c>
      <c r="SL9">
        <f t="shared" si="51"/>
        <v>74</v>
      </c>
      <c r="SM9">
        <v>0</v>
      </c>
      <c r="SN9">
        <v>0</v>
      </c>
      <c r="SO9">
        <v>0</v>
      </c>
      <c r="SP9">
        <v>91.68</v>
      </c>
      <c r="SQ9">
        <f>SUM(QL9,RE9,RX9)</f>
        <v>704</v>
      </c>
      <c r="SR9">
        <v>524</v>
      </c>
      <c r="SS9" s="12">
        <f t="shared" si="53"/>
        <v>134.35114503816794</v>
      </c>
      <c r="ST9">
        <f t="shared" si="54"/>
        <v>68</v>
      </c>
      <c r="SU9" t="s">
        <v>2367</v>
      </c>
      <c r="SV9" s="37" t="s">
        <v>2736</v>
      </c>
      <c r="SW9" t="s">
        <v>2690</v>
      </c>
      <c r="SY9" s="1">
        <v>0.89196759259259262</v>
      </c>
      <c r="SZ9" s="1">
        <v>0.50767361111111109</v>
      </c>
      <c r="TA9" s="1">
        <v>0.21718750000000001</v>
      </c>
      <c r="TB9" s="1">
        <v>0.16708333333333333</v>
      </c>
      <c r="TC9">
        <v>286</v>
      </c>
      <c r="TD9">
        <v>2498</v>
      </c>
      <c r="TE9">
        <v>2440</v>
      </c>
      <c r="TF9">
        <v>186</v>
      </c>
      <c r="TG9">
        <v>0</v>
      </c>
      <c r="TH9">
        <v>0</v>
      </c>
      <c r="TI9">
        <v>0</v>
      </c>
      <c r="TJ9">
        <v>92.92</v>
      </c>
      <c r="TK9">
        <f t="shared" si="55"/>
        <v>2312</v>
      </c>
      <c r="TL9">
        <f t="shared" si="56"/>
        <v>2620</v>
      </c>
      <c r="TM9" s="12">
        <f t="shared" si="57"/>
        <v>88.244274809160302</v>
      </c>
      <c r="TN9" t="s">
        <v>2367</v>
      </c>
      <c r="TO9" s="37" t="s">
        <v>2736</v>
      </c>
      <c r="TP9" t="s">
        <v>2690</v>
      </c>
      <c r="TQ9">
        <v>8</v>
      </c>
      <c r="TR9" s="1">
        <v>0.35799768518518515</v>
      </c>
      <c r="TS9" s="1">
        <v>0.31403935185185183</v>
      </c>
      <c r="TT9" s="1">
        <v>3.8090277777777778E-2</v>
      </c>
      <c r="TU9" s="1">
        <v>5.8564814814814825E-3</v>
      </c>
      <c r="TV9">
        <v>33</v>
      </c>
      <c r="TW9">
        <v>527</v>
      </c>
      <c r="TX9">
        <v>579</v>
      </c>
      <c r="TY9">
        <v>27</v>
      </c>
      <c r="TZ9">
        <v>0</v>
      </c>
      <c r="UA9">
        <v>0</v>
      </c>
      <c r="UB9">
        <v>0</v>
      </c>
      <c r="UC9">
        <v>95.23</v>
      </c>
      <c r="UD9">
        <f t="shared" si="58"/>
        <v>500</v>
      </c>
      <c r="UE9">
        <v>524</v>
      </c>
      <c r="UF9" s="12">
        <f t="shared" si="59"/>
        <v>95.419847328244273</v>
      </c>
      <c r="UG9" t="s">
        <v>2367</v>
      </c>
      <c r="UH9" s="37" t="s">
        <v>2736</v>
      </c>
      <c r="UI9" t="s">
        <v>2690</v>
      </c>
      <c r="UJ9">
        <v>8</v>
      </c>
      <c r="UK9" s="1">
        <v>0.31640046296296293</v>
      </c>
      <c r="UL9" s="1">
        <v>0.28707175925925926</v>
      </c>
      <c r="UM9" s="1">
        <v>1.1412037037037038E-2</v>
      </c>
      <c r="UN9" s="1">
        <v>1.7893518518518517E-2</v>
      </c>
      <c r="UO9">
        <v>28</v>
      </c>
      <c r="UP9">
        <v>538</v>
      </c>
      <c r="UQ9">
        <v>530</v>
      </c>
      <c r="UR9">
        <v>9</v>
      </c>
      <c r="US9">
        <v>0</v>
      </c>
      <c r="UT9">
        <v>0</v>
      </c>
      <c r="UU9">
        <v>0</v>
      </c>
      <c r="UV9">
        <v>98.33</v>
      </c>
      <c r="UW9">
        <f t="shared" si="60"/>
        <v>529</v>
      </c>
      <c r="UX9">
        <v>524</v>
      </c>
      <c r="UY9" s="12">
        <f>UW9/UX9*100</f>
        <v>100.95419847328245</v>
      </c>
      <c r="UZ9" t="s">
        <v>2367</v>
      </c>
      <c r="VA9" s="37" t="s">
        <v>2736</v>
      </c>
      <c r="VB9" t="s">
        <v>2690</v>
      </c>
      <c r="VD9" s="1">
        <v>0</v>
      </c>
      <c r="VE9" s="1">
        <v>0</v>
      </c>
      <c r="VF9" s="1">
        <v>0</v>
      </c>
      <c r="VG9" s="1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f t="shared" si="61"/>
        <v>0</v>
      </c>
      <c r="VR9" s="12"/>
      <c r="VS9" t="s">
        <v>2367</v>
      </c>
      <c r="VT9" s="37" t="s">
        <v>2736</v>
      </c>
      <c r="VU9" t="s">
        <v>2690</v>
      </c>
      <c r="VV9">
        <v>8</v>
      </c>
      <c r="VW9" s="1">
        <v>0.31989583333333332</v>
      </c>
      <c r="VX9" s="1">
        <v>0.27733796296296293</v>
      </c>
      <c r="VY9" s="1">
        <v>2.9583333333333336E-2</v>
      </c>
      <c r="VZ9" s="1">
        <v>1.2962962962962963E-2</v>
      </c>
      <c r="WA9">
        <v>89</v>
      </c>
      <c r="WB9">
        <v>569</v>
      </c>
      <c r="WC9">
        <v>562</v>
      </c>
      <c r="WD9">
        <v>10</v>
      </c>
      <c r="WE9">
        <v>0</v>
      </c>
      <c r="WF9">
        <v>0</v>
      </c>
      <c r="WG9">
        <v>0</v>
      </c>
      <c r="WH9">
        <v>98.25</v>
      </c>
      <c r="WI9">
        <f t="shared" si="62"/>
        <v>559</v>
      </c>
      <c r="WJ9">
        <v>524</v>
      </c>
      <c r="WK9" s="12">
        <f t="shared" si="63"/>
        <v>106.67938931297709</v>
      </c>
      <c r="WL9" t="s">
        <v>2367</v>
      </c>
      <c r="WM9" s="37" t="s">
        <v>2736</v>
      </c>
      <c r="WN9" t="s">
        <v>2690</v>
      </c>
      <c r="WO9">
        <v>8</v>
      </c>
      <c r="WP9" s="1">
        <v>0.27408564814814812</v>
      </c>
      <c r="WQ9" s="1">
        <v>0.24427083333333333</v>
      </c>
      <c r="WR9" s="1">
        <v>1.5856481481481482E-2</v>
      </c>
      <c r="WS9" s="1">
        <v>1.3946759259259258E-2</v>
      </c>
      <c r="WT9">
        <v>54</v>
      </c>
      <c r="WU9">
        <v>611</v>
      </c>
      <c r="WV9">
        <v>597</v>
      </c>
      <c r="WW9">
        <v>16</v>
      </c>
      <c r="WX9">
        <v>0</v>
      </c>
      <c r="WY9">
        <v>0</v>
      </c>
      <c r="WZ9">
        <v>0</v>
      </c>
      <c r="XA9">
        <v>97.39</v>
      </c>
      <c r="XB9">
        <f t="shared" si="73"/>
        <v>595</v>
      </c>
      <c r="XC9">
        <v>524</v>
      </c>
      <c r="XD9" s="12">
        <f t="shared" si="75"/>
        <v>113.54961832061068</v>
      </c>
      <c r="XE9" t="s">
        <v>2367</v>
      </c>
      <c r="XF9" s="37" t="s">
        <v>2736</v>
      </c>
      <c r="XG9" t="s">
        <v>2690</v>
      </c>
      <c r="XH9">
        <v>8</v>
      </c>
      <c r="XI9" s="1">
        <v>2.7789351851851853E-2</v>
      </c>
      <c r="XJ9" s="1">
        <v>2.6805555555555555E-2</v>
      </c>
      <c r="XK9" s="1">
        <v>3.1250000000000001E-4</v>
      </c>
      <c r="XL9" s="1">
        <v>6.5972222222222213E-4</v>
      </c>
      <c r="XM9">
        <v>3</v>
      </c>
      <c r="XN9">
        <v>55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f t="shared" si="64"/>
        <v>55</v>
      </c>
      <c r="XV9">
        <v>524</v>
      </c>
      <c r="XW9" s="12">
        <f t="shared" si="76"/>
        <v>10.496183206106871</v>
      </c>
      <c r="XX9" t="s">
        <v>2367</v>
      </c>
      <c r="XY9" s="37" t="s">
        <v>2736</v>
      </c>
      <c r="XZ9" t="s">
        <v>2690</v>
      </c>
      <c r="YA9">
        <v>8</v>
      </c>
      <c r="YB9" s="1">
        <v>4.9537037037037039E-2</v>
      </c>
      <c r="YC9" s="1">
        <v>4.83912037037037E-2</v>
      </c>
      <c r="YD9" s="1">
        <v>2.3148148148148147E-5</v>
      </c>
      <c r="YE9" s="1">
        <v>1.1111111111111111E-3</v>
      </c>
      <c r="YF9">
        <v>4</v>
      </c>
      <c r="YG9">
        <v>99</v>
      </c>
      <c r="YH9">
        <v>54</v>
      </c>
      <c r="YI9">
        <v>4</v>
      </c>
      <c r="YJ9">
        <v>0</v>
      </c>
      <c r="YK9">
        <v>0</v>
      </c>
      <c r="YL9">
        <v>0</v>
      </c>
      <c r="YM9">
        <v>93.1</v>
      </c>
      <c r="YN9">
        <f t="shared" si="65"/>
        <v>95</v>
      </c>
      <c r="YO9">
        <v>524</v>
      </c>
      <c r="YP9" s="12">
        <f t="shared" si="77"/>
        <v>18.12977099236641</v>
      </c>
      <c r="YQ9" t="s">
        <v>2367</v>
      </c>
      <c r="YR9" s="37" t="s">
        <v>2736</v>
      </c>
      <c r="YS9" t="s">
        <v>2690</v>
      </c>
      <c r="YT9">
        <v>8</v>
      </c>
      <c r="YU9" s="1">
        <v>0.35142361111111109</v>
      </c>
      <c r="YV9" s="1">
        <v>0.3194791666666667</v>
      </c>
      <c r="YW9" s="1">
        <v>1.6203703703703703E-2</v>
      </c>
      <c r="YX9" s="1">
        <v>1.5729166666666666E-2</v>
      </c>
      <c r="YY9">
        <v>61</v>
      </c>
      <c r="YZ9">
        <v>765</v>
      </c>
      <c r="ZA9">
        <v>651</v>
      </c>
      <c r="ZB9">
        <v>20</v>
      </c>
      <c r="ZC9">
        <v>0</v>
      </c>
      <c r="ZD9">
        <v>0</v>
      </c>
      <c r="ZE9">
        <v>0</v>
      </c>
      <c r="ZF9">
        <v>97.02</v>
      </c>
      <c r="ZG9">
        <f t="shared" si="74"/>
        <v>745</v>
      </c>
      <c r="ZH9">
        <v>524</v>
      </c>
      <c r="ZI9" s="12">
        <f t="shared" si="78"/>
        <v>142.17557251908397</v>
      </c>
      <c r="ZJ9" t="s">
        <v>2367</v>
      </c>
      <c r="ZK9" s="37" t="s">
        <v>2736</v>
      </c>
      <c r="ZL9" t="s">
        <v>2690</v>
      </c>
      <c r="ZN9" s="1">
        <v>0.34572916666666664</v>
      </c>
      <c r="ZO9" s="1">
        <v>0.19795138888888889</v>
      </c>
      <c r="ZP9" s="1">
        <v>9.5300925925925928E-2</v>
      </c>
      <c r="ZQ9" s="1">
        <v>5.2465277777777784E-2</v>
      </c>
      <c r="ZR9">
        <v>211</v>
      </c>
      <c r="ZS9">
        <v>2269</v>
      </c>
      <c r="ZT9">
        <v>2282</v>
      </c>
      <c r="ZU9">
        <v>66</v>
      </c>
      <c r="ZV9">
        <v>0</v>
      </c>
      <c r="ZW9">
        <v>0</v>
      </c>
      <c r="ZX9">
        <v>0</v>
      </c>
      <c r="ZY9">
        <v>97.19</v>
      </c>
      <c r="ZZ9">
        <f t="shared" si="79"/>
        <v>2203</v>
      </c>
      <c r="AAA9">
        <f t="shared" si="19"/>
        <v>2096</v>
      </c>
      <c r="AAB9" s="12">
        <f t="shared" si="20"/>
        <v>105.10496183206106</v>
      </c>
      <c r="AAC9">
        <f t="shared" si="66"/>
        <v>-107</v>
      </c>
      <c r="AAD9" t="s">
        <v>2367</v>
      </c>
      <c r="AAE9" s="37" t="s">
        <v>2736</v>
      </c>
      <c r="AAF9" t="s">
        <v>2690</v>
      </c>
      <c r="AAG9">
        <v>8</v>
      </c>
      <c r="AAH9" s="1">
        <v>0.28305555555555556</v>
      </c>
      <c r="AAI9" s="1">
        <v>0.2600115740740741</v>
      </c>
      <c r="AAJ9" s="1">
        <v>1.298611111111111E-2</v>
      </c>
      <c r="AAK9" s="1">
        <v>1.005787037037037E-2</v>
      </c>
      <c r="AAL9">
        <v>86</v>
      </c>
      <c r="AAM9">
        <v>595</v>
      </c>
      <c r="AAN9">
        <v>563</v>
      </c>
      <c r="AAO9">
        <v>29</v>
      </c>
      <c r="AAP9">
        <v>0</v>
      </c>
      <c r="AAQ9">
        <v>0</v>
      </c>
      <c r="AAR9">
        <v>0</v>
      </c>
      <c r="AAS9">
        <v>95.1</v>
      </c>
      <c r="AAT9">
        <f t="shared" si="67"/>
        <v>566</v>
      </c>
      <c r="AAU9">
        <v>524</v>
      </c>
      <c r="AAV9" s="12">
        <f t="shared" si="68"/>
        <v>108.01526717557253</v>
      </c>
      <c r="AAW9" t="s">
        <v>2367</v>
      </c>
      <c r="AAX9" s="37" t="s">
        <v>2736</v>
      </c>
      <c r="AAY9" t="s">
        <v>2690</v>
      </c>
      <c r="AAZ9">
        <v>8</v>
      </c>
      <c r="ABA9" s="1">
        <v>0.30915509259259261</v>
      </c>
      <c r="ABB9" s="1">
        <v>0.27247685185185183</v>
      </c>
      <c r="ABC9" s="1">
        <v>2.8506944444444442E-2</v>
      </c>
      <c r="ABD9" s="1">
        <v>8.1597222222222227E-3</v>
      </c>
      <c r="ABE9">
        <v>84</v>
      </c>
      <c r="ABF9">
        <v>579</v>
      </c>
      <c r="ABG9">
        <v>725</v>
      </c>
      <c r="ABH9">
        <v>20</v>
      </c>
      <c r="ABI9">
        <v>0</v>
      </c>
      <c r="ABJ9">
        <v>0</v>
      </c>
      <c r="ABK9">
        <v>0</v>
      </c>
      <c r="ABL9">
        <v>97.32</v>
      </c>
      <c r="ABM9">
        <f t="shared" si="69"/>
        <v>559</v>
      </c>
      <c r="ABN9">
        <v>524</v>
      </c>
      <c r="ABO9" s="12">
        <f t="shared" si="70"/>
        <v>106.67938931297709</v>
      </c>
    </row>
    <row r="10" spans="1:743">
      <c r="A10" t="s">
        <v>2368</v>
      </c>
      <c r="B10" s="37" t="s">
        <v>2736</v>
      </c>
      <c r="C10" t="s">
        <v>2690</v>
      </c>
      <c r="D10">
        <v>8</v>
      </c>
      <c r="E10" s="1">
        <v>0.42228009259259264</v>
      </c>
      <c r="F10" s="1">
        <v>0.33254629629629628</v>
      </c>
      <c r="G10" s="1">
        <v>5.6053240740740744E-2</v>
      </c>
      <c r="H10" s="1">
        <v>3.3680555555555554E-2</v>
      </c>
      <c r="I10">
        <v>34</v>
      </c>
      <c r="J10">
        <v>547</v>
      </c>
      <c r="K10">
        <v>538</v>
      </c>
      <c r="L10">
        <v>10</v>
      </c>
      <c r="M10">
        <v>0</v>
      </c>
      <c r="N10">
        <v>0</v>
      </c>
      <c r="O10">
        <v>0</v>
      </c>
      <c r="P10">
        <v>98.18</v>
      </c>
      <c r="Q10">
        <f t="shared" si="0"/>
        <v>537</v>
      </c>
      <c r="R10">
        <v>524</v>
      </c>
      <c r="S10" s="12">
        <f t="shared" si="1"/>
        <v>102.48091603053436</v>
      </c>
      <c r="T10" t="s">
        <v>2368</v>
      </c>
      <c r="U10" s="37" t="s">
        <v>2736</v>
      </c>
      <c r="V10" t="s">
        <v>2690</v>
      </c>
      <c r="W10">
        <v>8</v>
      </c>
      <c r="X10" s="1">
        <v>0.53788194444444437</v>
      </c>
      <c r="Y10" s="1">
        <v>0.23254629629629631</v>
      </c>
      <c r="Z10" s="1">
        <v>0.24488425925925927</v>
      </c>
      <c r="AA10" s="1">
        <v>6.0439814814814814E-2</v>
      </c>
      <c r="AB10">
        <v>33</v>
      </c>
      <c r="AC10">
        <v>449</v>
      </c>
      <c r="AD10">
        <v>287</v>
      </c>
      <c r="AE10">
        <v>13</v>
      </c>
      <c r="AF10">
        <v>0</v>
      </c>
      <c r="AG10">
        <v>0</v>
      </c>
      <c r="AH10">
        <v>0</v>
      </c>
      <c r="AI10">
        <v>95.67</v>
      </c>
      <c r="AJ10">
        <f t="shared" si="21"/>
        <v>436</v>
      </c>
      <c r="AK10">
        <v>524</v>
      </c>
      <c r="AL10" s="12">
        <f t="shared" si="2"/>
        <v>83.206106870229007</v>
      </c>
      <c r="AM10" t="s">
        <v>2368</v>
      </c>
      <c r="AN10" s="37" t="s">
        <v>2736</v>
      </c>
      <c r="AO10" t="s">
        <v>2690</v>
      </c>
      <c r="AP10">
        <v>8</v>
      </c>
      <c r="AQ10" s="1">
        <v>0.44285879629629626</v>
      </c>
      <c r="AR10" s="1">
        <v>0.32539351851851855</v>
      </c>
      <c r="AS10" s="1">
        <v>5.6122685185185185E-2</v>
      </c>
      <c r="AT10" s="1">
        <v>6.1331018518518521E-2</v>
      </c>
      <c r="AU10">
        <v>45</v>
      </c>
      <c r="AV10">
        <v>555</v>
      </c>
      <c r="AW10">
        <v>675</v>
      </c>
      <c r="AX10">
        <v>25</v>
      </c>
      <c r="AY10">
        <v>0</v>
      </c>
      <c r="AZ10">
        <v>0</v>
      </c>
      <c r="BA10">
        <v>0</v>
      </c>
      <c r="BB10">
        <v>96.43</v>
      </c>
      <c r="BC10">
        <f t="shared" si="22"/>
        <v>530</v>
      </c>
      <c r="BD10">
        <v>524</v>
      </c>
      <c r="BE10" s="12">
        <f t="shared" si="3"/>
        <v>101.14503816793894</v>
      </c>
      <c r="BF10" t="s">
        <v>2368</v>
      </c>
      <c r="BG10" s="37" t="s">
        <v>2736</v>
      </c>
      <c r="BH10" t="s">
        <v>2690</v>
      </c>
      <c r="BI10">
        <v>8</v>
      </c>
      <c r="BJ10" s="1">
        <v>0</v>
      </c>
      <c r="BK10" s="1">
        <v>0</v>
      </c>
      <c r="BL10" s="1">
        <v>0</v>
      </c>
      <c r="BM10" s="1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W10">
        <v>524</v>
      </c>
      <c r="BX10" s="12">
        <f t="shared" si="4"/>
        <v>0</v>
      </c>
      <c r="BY10" t="s">
        <v>2368</v>
      </c>
      <c r="BZ10" s="37" t="s">
        <v>2736</v>
      </c>
      <c r="CA10" t="s">
        <v>2690</v>
      </c>
      <c r="CB10">
        <v>8</v>
      </c>
      <c r="CC10" s="1">
        <v>0.40303240740740742</v>
      </c>
      <c r="CD10" s="1">
        <v>0.89048611111111109</v>
      </c>
      <c r="CE10" s="1">
        <v>0.35707175925925921</v>
      </c>
      <c r="CF10" s="1">
        <v>0.15546296296296297</v>
      </c>
      <c r="CG10">
        <v>112</v>
      </c>
      <c r="CH10">
        <v>1551</v>
      </c>
      <c r="CI10">
        <v>1500</v>
      </c>
      <c r="CJ10">
        <v>48</v>
      </c>
      <c r="CK10">
        <v>0</v>
      </c>
      <c r="CL10">
        <v>0</v>
      </c>
      <c r="CM10">
        <v>0</v>
      </c>
      <c r="CN10">
        <v>96.9</v>
      </c>
      <c r="CO10">
        <f t="shared" si="23"/>
        <v>1503</v>
      </c>
      <c r="CP10">
        <f t="shared" si="24"/>
        <v>1572</v>
      </c>
      <c r="CQ10" s="12">
        <f t="shared" si="5"/>
        <v>95.610687022900763</v>
      </c>
      <c r="CR10" t="s">
        <v>2368</v>
      </c>
      <c r="CS10" s="37" t="s">
        <v>2736</v>
      </c>
      <c r="CT10" t="s">
        <v>2690</v>
      </c>
      <c r="CU10">
        <v>8</v>
      </c>
      <c r="CV10" s="1">
        <v>0</v>
      </c>
      <c r="CW10" s="1">
        <v>0</v>
      </c>
      <c r="CX10" s="1">
        <v>0</v>
      </c>
      <c r="CY10" s="1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J10" s="12" t="e">
        <f t="shared" si="6"/>
        <v>#DIV/0!</v>
      </c>
      <c r="DK10" t="s">
        <v>2368</v>
      </c>
      <c r="DL10" s="37" t="s">
        <v>2736</v>
      </c>
      <c r="DM10" t="s">
        <v>2690</v>
      </c>
      <c r="DN10">
        <v>8</v>
      </c>
      <c r="DO10" s="1">
        <v>4.4050925925925931E-2</v>
      </c>
      <c r="DP10" s="1">
        <v>4.0115740740740737E-2</v>
      </c>
      <c r="DQ10" s="1">
        <v>2.8819444444444444E-3</v>
      </c>
      <c r="DR10" s="1">
        <v>1.0416666666666667E-3</v>
      </c>
      <c r="DS10">
        <v>23</v>
      </c>
      <c r="DT10">
        <v>94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C10" s="12" t="e">
        <f t="shared" si="7"/>
        <v>#DIV/0!</v>
      </c>
      <c r="ED10" t="s">
        <v>2368</v>
      </c>
      <c r="EE10" s="37" t="s">
        <v>2736</v>
      </c>
      <c r="EF10" t="s">
        <v>2690</v>
      </c>
      <c r="EG10">
        <v>8</v>
      </c>
      <c r="EH10" s="1">
        <v>0</v>
      </c>
      <c r="EI10" s="1">
        <v>0</v>
      </c>
      <c r="EJ10" s="1">
        <v>0</v>
      </c>
      <c r="EK10" s="1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V10" s="12" t="e">
        <f t="shared" si="8"/>
        <v>#DIV/0!</v>
      </c>
      <c r="EW10" t="s">
        <v>2368</v>
      </c>
      <c r="EX10" s="37" t="s">
        <v>2736</v>
      </c>
      <c r="EY10" t="s">
        <v>2690</v>
      </c>
      <c r="EZ10">
        <v>8</v>
      </c>
      <c r="FA10" s="1">
        <v>0.48692129629629632</v>
      </c>
      <c r="FB10" s="1">
        <v>0.36550925925925926</v>
      </c>
      <c r="FC10" s="1">
        <v>5.9016203703703703E-2</v>
      </c>
      <c r="FD10" s="1">
        <v>6.2384259259259257E-2</v>
      </c>
      <c r="FE10">
        <v>68</v>
      </c>
      <c r="FF10">
        <v>649</v>
      </c>
      <c r="FG10">
        <v>675</v>
      </c>
      <c r="FH10">
        <v>25</v>
      </c>
      <c r="FI10">
        <v>0</v>
      </c>
      <c r="FJ10">
        <v>0</v>
      </c>
      <c r="FK10">
        <v>0</v>
      </c>
      <c r="FL10">
        <v>96.43</v>
      </c>
      <c r="FM10">
        <f t="shared" si="25"/>
        <v>624</v>
      </c>
      <c r="FN10">
        <v>524</v>
      </c>
      <c r="FO10" s="12">
        <f t="shared" si="9"/>
        <v>119.08396946564885</v>
      </c>
      <c r="FP10" t="s">
        <v>2368</v>
      </c>
      <c r="FQ10" s="37" t="s">
        <v>2736</v>
      </c>
      <c r="FR10" t="s">
        <v>2690</v>
      </c>
      <c r="FS10">
        <v>8</v>
      </c>
      <c r="FT10" s="1">
        <v>0.44709490740740737</v>
      </c>
      <c r="FU10" s="1">
        <v>0.93060185185185185</v>
      </c>
      <c r="FV10" s="1">
        <v>0.35996527777777776</v>
      </c>
      <c r="FW10" s="1">
        <v>0.1565162037037037</v>
      </c>
      <c r="FX10">
        <v>135</v>
      </c>
      <c r="FY10">
        <v>1645</v>
      </c>
      <c r="FZ10">
        <v>1500</v>
      </c>
      <c r="GA10">
        <v>48</v>
      </c>
      <c r="GB10">
        <v>0</v>
      </c>
      <c r="GC10">
        <v>0</v>
      </c>
      <c r="GD10">
        <v>0</v>
      </c>
      <c r="GE10">
        <v>96.9</v>
      </c>
      <c r="GF10">
        <f t="shared" si="26"/>
        <v>1597</v>
      </c>
      <c r="GG10">
        <f t="shared" si="27"/>
        <v>1572</v>
      </c>
      <c r="GH10" s="12">
        <f t="shared" si="10"/>
        <v>101.59033078880407</v>
      </c>
      <c r="GI10" t="s">
        <v>2368</v>
      </c>
      <c r="GJ10" s="37" t="s">
        <v>2736</v>
      </c>
      <c r="GK10" t="s">
        <v>2690</v>
      </c>
      <c r="GL10">
        <v>8</v>
      </c>
      <c r="GM10" s="1">
        <v>0.44218750000000001</v>
      </c>
      <c r="GN10" s="1">
        <v>0.33486111111111111</v>
      </c>
      <c r="GO10" s="1">
        <v>4.8125000000000001E-2</v>
      </c>
      <c r="GP10" s="1">
        <v>5.9189814814814813E-2</v>
      </c>
      <c r="GQ10">
        <v>60</v>
      </c>
      <c r="GR10">
        <v>569</v>
      </c>
      <c r="GS10">
        <v>649</v>
      </c>
      <c r="GT10">
        <v>17</v>
      </c>
      <c r="GU10">
        <v>0</v>
      </c>
      <c r="GV10">
        <v>0</v>
      </c>
      <c r="GW10">
        <v>0</v>
      </c>
      <c r="GX10">
        <v>97.45</v>
      </c>
      <c r="GY10">
        <f t="shared" si="28"/>
        <v>552</v>
      </c>
      <c r="GZ10">
        <v>524</v>
      </c>
      <c r="HA10" s="12">
        <f t="shared" si="81"/>
        <v>105.34351145038168</v>
      </c>
      <c r="HB10" t="s">
        <v>2368</v>
      </c>
      <c r="HC10" s="37" t="s">
        <v>2736</v>
      </c>
      <c r="HD10" t="s">
        <v>2690</v>
      </c>
      <c r="HE10">
        <v>8</v>
      </c>
      <c r="HF10" s="1">
        <v>0.41791666666666666</v>
      </c>
      <c r="HG10" s="1">
        <v>0.26787037037037037</v>
      </c>
      <c r="HH10" s="1">
        <v>8.1550925925925929E-2</v>
      </c>
      <c r="HI10" s="1">
        <v>6.8472222222222226E-2</v>
      </c>
      <c r="HJ10">
        <v>51</v>
      </c>
      <c r="HK10">
        <v>412</v>
      </c>
      <c r="HL10">
        <v>392</v>
      </c>
      <c r="HM10">
        <v>27</v>
      </c>
      <c r="HN10">
        <v>0</v>
      </c>
      <c r="HO10">
        <v>0</v>
      </c>
      <c r="HP10">
        <v>0</v>
      </c>
      <c r="HQ10">
        <v>93.56</v>
      </c>
      <c r="HR10">
        <f t="shared" si="29"/>
        <v>385</v>
      </c>
      <c r="HS10">
        <v>524</v>
      </c>
      <c r="HT10" s="12">
        <f t="shared" si="11"/>
        <v>73.473282442748086</v>
      </c>
      <c r="HU10" t="s">
        <v>2368</v>
      </c>
      <c r="HV10" s="37" t="s">
        <v>2736</v>
      </c>
      <c r="HW10" t="s">
        <v>2690</v>
      </c>
      <c r="HX10">
        <v>8</v>
      </c>
      <c r="HY10" s="1">
        <v>0.44025462962962963</v>
      </c>
      <c r="HZ10" s="1">
        <v>0.34159722222222227</v>
      </c>
      <c r="IA10" s="1">
        <v>4.8402777777777774E-2</v>
      </c>
      <c r="IB10" s="1">
        <v>5.0243055555555555E-2</v>
      </c>
      <c r="IC10">
        <v>34</v>
      </c>
      <c r="ID10">
        <v>626</v>
      </c>
      <c r="IE10">
        <v>317</v>
      </c>
      <c r="IF10">
        <v>10</v>
      </c>
      <c r="IG10">
        <v>0</v>
      </c>
      <c r="IH10">
        <v>0</v>
      </c>
      <c r="II10">
        <v>0</v>
      </c>
      <c r="IJ10">
        <v>96.94</v>
      </c>
      <c r="IK10">
        <f t="shared" si="30"/>
        <v>616</v>
      </c>
      <c r="IL10">
        <v>524</v>
      </c>
      <c r="IM10" s="12">
        <f t="shared" si="12"/>
        <v>117.55725190839695</v>
      </c>
      <c r="IN10" t="s">
        <v>2368</v>
      </c>
      <c r="IO10" s="37" t="s">
        <v>2736</v>
      </c>
      <c r="IP10" t="s">
        <v>2690</v>
      </c>
      <c r="IQ10">
        <v>8</v>
      </c>
      <c r="IR10" s="1">
        <v>0.58775462962962965</v>
      </c>
      <c r="IS10" s="1">
        <v>0.31710648148148146</v>
      </c>
      <c r="IT10" s="1">
        <v>0.2177199074074074</v>
      </c>
      <c r="IU10" s="1">
        <v>5.2916666666666667E-2</v>
      </c>
      <c r="IV10">
        <v>26</v>
      </c>
      <c r="IW10">
        <v>546</v>
      </c>
      <c r="IX10">
        <v>403</v>
      </c>
      <c r="IY10">
        <v>20</v>
      </c>
      <c r="IZ10">
        <v>0</v>
      </c>
      <c r="JA10">
        <v>0</v>
      </c>
      <c r="JB10">
        <v>0</v>
      </c>
      <c r="JC10">
        <v>95.27</v>
      </c>
      <c r="JD10">
        <f t="shared" si="31"/>
        <v>526</v>
      </c>
      <c r="JE10">
        <v>524</v>
      </c>
      <c r="JF10" s="12">
        <f t="shared" si="13"/>
        <v>100.38167938931298</v>
      </c>
      <c r="JG10" t="s">
        <v>2368</v>
      </c>
      <c r="JH10" s="37" t="s">
        <v>2736</v>
      </c>
      <c r="JI10" t="s">
        <v>2690</v>
      </c>
      <c r="JJ10">
        <v>8</v>
      </c>
      <c r="JK10" s="1">
        <v>0.37633101851851852</v>
      </c>
      <c r="JL10" s="1">
        <v>0.29715277777777777</v>
      </c>
      <c r="JM10" s="1">
        <v>2.837962962962963E-2</v>
      </c>
      <c r="JN10" s="1">
        <v>5.078703703703704E-2</v>
      </c>
      <c r="JO10">
        <v>31</v>
      </c>
      <c r="JP10">
        <v>642</v>
      </c>
      <c r="JQ10">
        <v>699</v>
      </c>
      <c r="JR10">
        <v>22</v>
      </c>
      <c r="JS10">
        <v>0</v>
      </c>
      <c r="JT10">
        <v>0</v>
      </c>
      <c r="JU10">
        <v>0</v>
      </c>
      <c r="JV10">
        <v>96.95</v>
      </c>
      <c r="JW10">
        <f t="shared" si="32"/>
        <v>620</v>
      </c>
      <c r="JX10">
        <v>524</v>
      </c>
      <c r="JY10" s="12">
        <f t="shared" si="14"/>
        <v>118.32061068702291</v>
      </c>
      <c r="JZ10" t="s">
        <v>2368</v>
      </c>
      <c r="KA10" s="37" t="s">
        <v>2736</v>
      </c>
      <c r="KB10" t="s">
        <v>2690</v>
      </c>
      <c r="KC10">
        <v>8</v>
      </c>
      <c r="KD10" s="1">
        <v>0</v>
      </c>
      <c r="KE10" s="1">
        <v>0</v>
      </c>
      <c r="KF10" s="1">
        <v>0</v>
      </c>
      <c r="KG10" s="1">
        <v>0</v>
      </c>
      <c r="KH10">
        <v>0</v>
      </c>
      <c r="KI10">
        <v>0</v>
      </c>
      <c r="KJ10">
        <v>211</v>
      </c>
      <c r="KK10">
        <v>7</v>
      </c>
      <c r="KL10">
        <v>0</v>
      </c>
      <c r="KM10">
        <v>0</v>
      </c>
      <c r="KN10">
        <v>0</v>
      </c>
      <c r="KO10">
        <v>96.79</v>
      </c>
      <c r="KP10">
        <f t="shared" si="33"/>
        <v>-7</v>
      </c>
      <c r="KR10" s="12" t="e">
        <f t="shared" si="15"/>
        <v>#DIV/0!</v>
      </c>
      <c r="KS10" t="s">
        <v>2368</v>
      </c>
      <c r="KT10" s="37" t="s">
        <v>2736</v>
      </c>
      <c r="KU10" t="s">
        <v>2690</v>
      </c>
      <c r="KV10">
        <v>8</v>
      </c>
      <c r="KW10" s="1">
        <v>0</v>
      </c>
      <c r="KX10" s="1">
        <v>0</v>
      </c>
      <c r="KY10" s="1">
        <v>0</v>
      </c>
      <c r="KZ10" s="1">
        <v>0</v>
      </c>
      <c r="LA10">
        <v>0</v>
      </c>
      <c r="LB10">
        <v>0</v>
      </c>
      <c r="LC10">
        <v>169</v>
      </c>
      <c r="LD10">
        <v>1</v>
      </c>
      <c r="LE10">
        <v>0</v>
      </c>
      <c r="LF10">
        <v>0</v>
      </c>
      <c r="LG10">
        <v>0</v>
      </c>
      <c r="LH10">
        <v>99.41</v>
      </c>
      <c r="LI10">
        <f t="shared" si="34"/>
        <v>-1</v>
      </c>
      <c r="LK10" s="12" t="e">
        <f t="shared" si="16"/>
        <v>#DIV/0!</v>
      </c>
      <c r="LL10" t="s">
        <v>2368</v>
      </c>
      <c r="LM10" s="37" t="s">
        <v>2736</v>
      </c>
      <c r="LN10" t="s">
        <v>2690</v>
      </c>
      <c r="LO10">
        <v>8</v>
      </c>
      <c r="LP10" s="1">
        <v>0.37633101851851852</v>
      </c>
      <c r="LQ10" s="1">
        <v>0.29715277777777777</v>
      </c>
      <c r="LR10" s="1">
        <v>2.837962962962963E-2</v>
      </c>
      <c r="LS10" s="1">
        <v>5.078703703703704E-2</v>
      </c>
      <c r="LT10">
        <v>31</v>
      </c>
      <c r="LU10">
        <v>642</v>
      </c>
      <c r="LV10">
        <v>1079</v>
      </c>
      <c r="LW10">
        <v>30</v>
      </c>
      <c r="LX10">
        <v>0</v>
      </c>
      <c r="LY10">
        <v>0</v>
      </c>
      <c r="LZ10">
        <v>0</v>
      </c>
      <c r="MA10">
        <v>97.29</v>
      </c>
      <c r="MB10">
        <f t="shared" si="35"/>
        <v>612</v>
      </c>
      <c r="MC10">
        <v>524</v>
      </c>
      <c r="MD10" s="12">
        <f t="shared" si="17"/>
        <v>116.79389312977099</v>
      </c>
      <c r="ME10" t="s">
        <v>2368</v>
      </c>
      <c r="MF10" s="37" t="s">
        <v>2736</v>
      </c>
      <c r="MG10" t="s">
        <v>2690</v>
      </c>
      <c r="MH10">
        <v>8</v>
      </c>
      <c r="MI10" s="1">
        <v>0.26445601851851852</v>
      </c>
      <c r="MJ10" s="1">
        <v>0.55861111111111106</v>
      </c>
      <c r="MK10" s="1">
        <v>0.42418981481481483</v>
      </c>
      <c r="ML10" s="1">
        <v>0.28163194444444445</v>
      </c>
      <c r="MM10">
        <v>202</v>
      </c>
      <c r="MN10">
        <v>2795</v>
      </c>
      <c r="MO10">
        <v>2840</v>
      </c>
      <c r="MP10">
        <v>104</v>
      </c>
      <c r="MQ10">
        <v>0</v>
      </c>
      <c r="MR10">
        <v>0</v>
      </c>
      <c r="MS10">
        <v>0</v>
      </c>
      <c r="MT10">
        <v>96.47</v>
      </c>
      <c r="MU10">
        <f t="shared" si="36"/>
        <v>2691</v>
      </c>
      <c r="MV10">
        <f t="shared" si="37"/>
        <v>2620</v>
      </c>
      <c r="MW10" s="12">
        <f t="shared" si="18"/>
        <v>102.70992366412213</v>
      </c>
      <c r="MX10" t="s">
        <v>2368</v>
      </c>
      <c r="MY10" s="37" t="s">
        <v>2736</v>
      </c>
      <c r="MZ10" t="s">
        <v>2690</v>
      </c>
      <c r="NA10">
        <v>8</v>
      </c>
      <c r="NB10" s="1">
        <v>0.48077546296296297</v>
      </c>
      <c r="NC10" s="1">
        <v>0.34796296296296297</v>
      </c>
      <c r="ND10" s="1">
        <v>7.8240740740740736E-2</v>
      </c>
      <c r="NE10" s="1">
        <v>5.4560185185185184E-2</v>
      </c>
      <c r="NF10">
        <v>53</v>
      </c>
      <c r="NG10">
        <v>509</v>
      </c>
      <c r="NH10">
        <v>558</v>
      </c>
      <c r="NI10">
        <v>16</v>
      </c>
      <c r="NJ10">
        <v>0</v>
      </c>
      <c r="NK10">
        <v>0</v>
      </c>
      <c r="NL10">
        <v>0</v>
      </c>
      <c r="NM10">
        <v>97.21</v>
      </c>
      <c r="NN10">
        <f t="shared" si="38"/>
        <v>493</v>
      </c>
      <c r="NO10">
        <v>524</v>
      </c>
      <c r="NP10" s="12">
        <f t="shared" si="39"/>
        <v>94.083969465648849</v>
      </c>
      <c r="NQ10" t="s">
        <v>2368</v>
      </c>
      <c r="NR10" s="37" t="s">
        <v>2736</v>
      </c>
      <c r="NS10" t="s">
        <v>2690</v>
      </c>
      <c r="NT10">
        <v>8</v>
      </c>
      <c r="NU10" s="1">
        <v>0.42557870370370371</v>
      </c>
      <c r="NV10" s="1">
        <v>0.27883101851851849</v>
      </c>
      <c r="NW10" s="1">
        <v>6.1666666666666668E-2</v>
      </c>
      <c r="NX10" s="1">
        <v>8.5057870370370367E-2</v>
      </c>
      <c r="NY10">
        <v>54</v>
      </c>
      <c r="NZ10">
        <v>611</v>
      </c>
      <c r="OA10">
        <v>604</v>
      </c>
      <c r="OB10">
        <v>26</v>
      </c>
      <c r="OC10">
        <v>0</v>
      </c>
      <c r="OD10">
        <v>0</v>
      </c>
      <c r="OE10">
        <v>0</v>
      </c>
      <c r="OF10">
        <v>95.87</v>
      </c>
      <c r="OG10">
        <f t="shared" si="40"/>
        <v>585</v>
      </c>
      <c r="OH10">
        <v>524</v>
      </c>
      <c r="OI10" s="12">
        <f t="shared" si="41"/>
        <v>111.6412213740458</v>
      </c>
      <c r="OJ10" t="s">
        <v>2368</v>
      </c>
      <c r="OK10" s="37" t="s">
        <v>2736</v>
      </c>
      <c r="OL10" t="s">
        <v>2690</v>
      </c>
      <c r="OM10">
        <v>8</v>
      </c>
      <c r="ON10" s="1">
        <v>0.37907407407407406</v>
      </c>
      <c r="OO10" s="1">
        <v>0.2222685185185185</v>
      </c>
      <c r="OP10" s="1">
        <v>7.7939814814814809E-2</v>
      </c>
      <c r="OQ10" s="1">
        <v>7.885416666666667E-2</v>
      </c>
      <c r="OR10">
        <v>75</v>
      </c>
      <c r="OS10">
        <v>426</v>
      </c>
      <c r="OT10">
        <v>381</v>
      </c>
      <c r="OU10">
        <v>71</v>
      </c>
      <c r="OV10">
        <v>0</v>
      </c>
      <c r="OW10">
        <v>0</v>
      </c>
      <c r="OX10">
        <v>0</v>
      </c>
      <c r="OY10">
        <v>84.29</v>
      </c>
      <c r="OZ10">
        <f t="shared" si="42"/>
        <v>355</v>
      </c>
      <c r="PA10">
        <v>524</v>
      </c>
      <c r="PB10" s="12">
        <f t="shared" si="43"/>
        <v>67.748091603053439</v>
      </c>
      <c r="PC10" t="s">
        <v>2368</v>
      </c>
      <c r="PD10" s="37" t="s">
        <v>2736</v>
      </c>
      <c r="PE10" t="s">
        <v>2690</v>
      </c>
      <c r="PF10">
        <v>8</v>
      </c>
      <c r="PG10" s="1">
        <v>0.47664351851851849</v>
      </c>
      <c r="PH10" s="1">
        <v>0.20171296296296296</v>
      </c>
      <c r="PI10" s="1">
        <v>0.23531250000000001</v>
      </c>
      <c r="PJ10" s="1">
        <v>3.9606481481481479E-2</v>
      </c>
      <c r="PK10">
        <v>37</v>
      </c>
      <c r="PL10">
        <v>305</v>
      </c>
      <c r="PM10">
        <v>138</v>
      </c>
      <c r="PN10">
        <v>73</v>
      </c>
      <c r="PO10">
        <v>0</v>
      </c>
      <c r="PP10">
        <v>0</v>
      </c>
      <c r="PQ10">
        <v>0</v>
      </c>
      <c r="PR10">
        <v>65.400000000000006</v>
      </c>
      <c r="PS10">
        <f t="shared" si="44"/>
        <v>232</v>
      </c>
      <c r="PT10">
        <v>524</v>
      </c>
      <c r="PU10" s="12">
        <f t="shared" si="45"/>
        <v>44.274809160305345</v>
      </c>
      <c r="PV10" t="s">
        <v>2368</v>
      </c>
      <c r="PW10" s="37" t="s">
        <v>2736</v>
      </c>
      <c r="PX10" t="s">
        <v>2690</v>
      </c>
      <c r="PY10">
        <v>8</v>
      </c>
      <c r="PZ10" s="1">
        <v>0.64493055555555556</v>
      </c>
      <c r="QA10" s="1">
        <v>0.31892361111111112</v>
      </c>
      <c r="QB10" s="1">
        <v>0.21844907407407407</v>
      </c>
      <c r="QC10" s="1">
        <v>0.10754629629629631</v>
      </c>
      <c r="QD10">
        <v>88</v>
      </c>
      <c r="QE10">
        <v>535</v>
      </c>
      <c r="QF10">
        <v>407</v>
      </c>
      <c r="QG10">
        <v>75</v>
      </c>
      <c r="QH10">
        <v>0</v>
      </c>
      <c r="QI10">
        <v>0</v>
      </c>
      <c r="QJ10">
        <v>0</v>
      </c>
      <c r="QK10">
        <v>84.44</v>
      </c>
      <c r="QL10">
        <f t="shared" si="71"/>
        <v>460</v>
      </c>
      <c r="QM10">
        <v>524</v>
      </c>
      <c r="QN10" s="12">
        <f t="shared" si="46"/>
        <v>87.786259541984734</v>
      </c>
      <c r="QO10" t="s">
        <v>2368</v>
      </c>
      <c r="QP10" s="37" t="s">
        <v>2736</v>
      </c>
      <c r="QQ10" t="s">
        <v>2690</v>
      </c>
      <c r="QR10" s="1">
        <v>0.20260416666666667</v>
      </c>
      <c r="QS10" s="1">
        <v>0.12460648148148147</v>
      </c>
      <c r="QT10" s="1">
        <v>1.2256944444444444E-2</v>
      </c>
      <c r="QU10" s="1">
        <v>6.5729166666666672E-2</v>
      </c>
      <c r="QV10" s="1">
        <v>20</v>
      </c>
      <c r="QW10">
        <v>20</v>
      </c>
      <c r="QX10">
        <v>309</v>
      </c>
      <c r="QY10">
        <v>230</v>
      </c>
      <c r="QZ10">
        <v>11</v>
      </c>
      <c r="RA10">
        <v>0</v>
      </c>
      <c r="RB10">
        <v>0</v>
      </c>
      <c r="RC10">
        <v>100</v>
      </c>
      <c r="RE10">
        <f t="shared" si="47"/>
        <v>298</v>
      </c>
      <c r="RF10">
        <v>524</v>
      </c>
      <c r="RG10" s="12">
        <f t="shared" si="48"/>
        <v>56.87022900763359</v>
      </c>
      <c r="RH10" t="s">
        <v>2368</v>
      </c>
      <c r="RI10" s="37" t="s">
        <v>2736</v>
      </c>
      <c r="RJ10" t="s">
        <v>2690</v>
      </c>
      <c r="RL10" s="1">
        <v>0.13526620370370371</v>
      </c>
      <c r="RM10" s="1">
        <v>0.11224537037037037</v>
      </c>
      <c r="RN10" s="1">
        <v>1.2141203703703704E-2</v>
      </c>
      <c r="RO10" s="1">
        <v>1.0868055555555556E-2</v>
      </c>
      <c r="RP10">
        <v>13</v>
      </c>
      <c r="RQ10">
        <v>164</v>
      </c>
      <c r="RR10">
        <v>254</v>
      </c>
      <c r="RS10">
        <v>14</v>
      </c>
      <c r="RT10">
        <v>0</v>
      </c>
      <c r="RU10">
        <v>0</v>
      </c>
      <c r="RV10">
        <v>0</v>
      </c>
      <c r="RW10">
        <v>94.78</v>
      </c>
      <c r="RX10">
        <f t="shared" si="80"/>
        <v>150</v>
      </c>
      <c r="RY10">
        <v>524</v>
      </c>
      <c r="RZ10" s="12">
        <f t="shared" si="49"/>
        <v>28.625954198473281</v>
      </c>
      <c r="SA10" t="s">
        <v>2368</v>
      </c>
      <c r="SB10" s="37" t="s">
        <v>2736</v>
      </c>
      <c r="SC10" t="s">
        <v>2690</v>
      </c>
      <c r="SE10" s="1">
        <v>0.98281249999999998</v>
      </c>
      <c r="SF10" s="1">
        <v>0.55578703703703702</v>
      </c>
      <c r="SG10" s="1">
        <v>0.24285879629629628</v>
      </c>
      <c r="SH10" s="1">
        <v>0.18415509259259258</v>
      </c>
      <c r="SI10">
        <v>121</v>
      </c>
      <c r="SJ10">
        <f t="shared" si="72"/>
        <v>1008</v>
      </c>
      <c r="SK10">
        <f t="shared" si="50"/>
        <v>891</v>
      </c>
      <c r="SL10">
        <f t="shared" si="51"/>
        <v>100</v>
      </c>
      <c r="SM10">
        <v>0</v>
      </c>
      <c r="SN10">
        <v>0</v>
      </c>
      <c r="SO10">
        <v>0</v>
      </c>
      <c r="SP10">
        <v>89.25</v>
      </c>
      <c r="SQ10">
        <f t="shared" si="52"/>
        <v>908</v>
      </c>
      <c r="SR10">
        <v>524</v>
      </c>
      <c r="SS10" s="12">
        <f t="shared" si="53"/>
        <v>173.28244274809163</v>
      </c>
      <c r="ST10">
        <f t="shared" si="54"/>
        <v>77.666666666666671</v>
      </c>
      <c r="SU10" t="s">
        <v>2368</v>
      </c>
      <c r="SV10" s="37" t="s">
        <v>2736</v>
      </c>
      <c r="SW10" t="s">
        <v>2690</v>
      </c>
      <c r="SY10" s="1">
        <v>0.74490740740740735</v>
      </c>
      <c r="SZ10" s="1">
        <v>0.60659722222222223</v>
      </c>
      <c r="TA10" s="1">
        <v>0.69604166666666656</v>
      </c>
      <c r="TB10" s="1">
        <v>0.44225694444444441</v>
      </c>
      <c r="TC10">
        <v>340</v>
      </c>
      <c r="TD10">
        <v>2714</v>
      </c>
      <c r="TE10">
        <v>2420</v>
      </c>
      <c r="TF10">
        <v>275</v>
      </c>
      <c r="TG10">
        <v>0</v>
      </c>
      <c r="TH10">
        <v>0</v>
      </c>
      <c r="TI10">
        <v>0</v>
      </c>
      <c r="TJ10">
        <v>89.8</v>
      </c>
      <c r="TK10">
        <f t="shared" si="55"/>
        <v>2439</v>
      </c>
      <c r="TL10">
        <f t="shared" si="56"/>
        <v>2620</v>
      </c>
      <c r="TM10" s="12">
        <f t="shared" si="57"/>
        <v>93.091603053435108</v>
      </c>
      <c r="TN10" t="s">
        <v>2368</v>
      </c>
      <c r="TO10" s="37" t="s">
        <v>2736</v>
      </c>
      <c r="TP10" t="s">
        <v>2690</v>
      </c>
      <c r="TQ10">
        <v>8</v>
      </c>
      <c r="TR10" s="1">
        <v>0.54586805555555562</v>
      </c>
      <c r="TS10" s="1">
        <v>0.34206018518518522</v>
      </c>
      <c r="TT10" s="1">
        <v>0.11869212962962962</v>
      </c>
      <c r="TU10" s="1">
        <v>8.5104166666666661E-2</v>
      </c>
      <c r="TV10">
        <v>36</v>
      </c>
      <c r="TW10">
        <v>502</v>
      </c>
      <c r="TX10">
        <v>713</v>
      </c>
      <c r="TY10">
        <v>35</v>
      </c>
      <c r="TZ10">
        <v>0</v>
      </c>
      <c r="UA10">
        <v>0</v>
      </c>
      <c r="UB10">
        <v>0</v>
      </c>
      <c r="UC10">
        <v>94.41</v>
      </c>
      <c r="UD10">
        <f t="shared" si="58"/>
        <v>467</v>
      </c>
      <c r="UE10">
        <v>524</v>
      </c>
      <c r="UF10" s="12">
        <f t="shared" si="59"/>
        <v>89.122137404580144</v>
      </c>
      <c r="UG10" t="s">
        <v>2368</v>
      </c>
      <c r="UH10" s="37" t="s">
        <v>2736</v>
      </c>
      <c r="UI10" t="s">
        <v>2690</v>
      </c>
      <c r="UJ10">
        <v>8</v>
      </c>
      <c r="UK10" s="1">
        <v>0.53315972222222219</v>
      </c>
      <c r="UL10" s="1">
        <v>0.33928240740740739</v>
      </c>
      <c r="UM10" s="1">
        <v>9.9953703703703711E-2</v>
      </c>
      <c r="UN10" s="1">
        <v>9.3912037037037044E-2</v>
      </c>
      <c r="UO10">
        <v>53</v>
      </c>
      <c r="UP10">
        <v>557</v>
      </c>
      <c r="UQ10">
        <v>503</v>
      </c>
      <c r="UR10">
        <v>26</v>
      </c>
      <c r="US10">
        <v>0</v>
      </c>
      <c r="UT10">
        <v>0</v>
      </c>
      <c r="UU10">
        <v>0</v>
      </c>
      <c r="UV10">
        <v>95.09</v>
      </c>
      <c r="UW10">
        <f t="shared" si="60"/>
        <v>531</v>
      </c>
      <c r="UX10">
        <v>524</v>
      </c>
      <c r="UY10" s="12">
        <f>UW10/UX10*100</f>
        <v>101.33587786259541</v>
      </c>
      <c r="UZ10" t="s">
        <v>2368</v>
      </c>
      <c r="VA10" s="37" t="s">
        <v>2736</v>
      </c>
      <c r="VB10" t="s">
        <v>2690</v>
      </c>
      <c r="VC10">
        <v>8</v>
      </c>
      <c r="VD10" s="1">
        <v>0.32909722222222221</v>
      </c>
      <c r="VE10" s="1">
        <v>0.22460648148148146</v>
      </c>
      <c r="VF10" s="1">
        <v>4.2569444444444444E-2</v>
      </c>
      <c r="VG10" s="1">
        <v>6.190972222222222E-2</v>
      </c>
      <c r="VH10">
        <v>90</v>
      </c>
      <c r="VI10">
        <v>570</v>
      </c>
      <c r="VJ10">
        <v>511</v>
      </c>
      <c r="VK10">
        <v>38</v>
      </c>
      <c r="VL10">
        <v>0</v>
      </c>
      <c r="VM10">
        <v>0</v>
      </c>
      <c r="VN10">
        <v>0</v>
      </c>
      <c r="VO10">
        <v>93.08</v>
      </c>
      <c r="VP10">
        <f t="shared" si="61"/>
        <v>532</v>
      </c>
      <c r="VQ10">
        <v>524</v>
      </c>
      <c r="VR10" s="12">
        <f>VP10/VQ10*100</f>
        <v>101.52671755725191</v>
      </c>
      <c r="VS10" t="s">
        <v>2368</v>
      </c>
      <c r="VT10" s="37" t="s">
        <v>2736</v>
      </c>
      <c r="VU10" t="s">
        <v>2690</v>
      </c>
      <c r="VV10">
        <v>8</v>
      </c>
      <c r="VW10" s="1">
        <v>0.40305555555555556</v>
      </c>
      <c r="VX10" s="1">
        <v>0.27795138888888887</v>
      </c>
      <c r="VY10" s="1">
        <v>5.8819444444444445E-2</v>
      </c>
      <c r="VZ10" s="1">
        <v>6.627314814814815E-2</v>
      </c>
      <c r="WA10">
        <v>103</v>
      </c>
      <c r="WB10">
        <v>566</v>
      </c>
      <c r="WC10">
        <v>630</v>
      </c>
      <c r="WD10">
        <v>27</v>
      </c>
      <c r="WE10">
        <v>0</v>
      </c>
      <c r="WF10">
        <v>0</v>
      </c>
      <c r="WG10">
        <v>0</v>
      </c>
      <c r="WH10">
        <v>95.89</v>
      </c>
      <c r="WI10">
        <f t="shared" si="62"/>
        <v>539</v>
      </c>
      <c r="WJ10">
        <v>524</v>
      </c>
      <c r="WK10" s="12">
        <f t="shared" si="63"/>
        <v>102.86259541984732</v>
      </c>
      <c r="WL10" t="s">
        <v>2368</v>
      </c>
      <c r="WM10" s="37" t="s">
        <v>2736</v>
      </c>
      <c r="WN10" t="s">
        <v>2690</v>
      </c>
      <c r="WO10">
        <v>8</v>
      </c>
      <c r="WP10" s="1">
        <v>0.42521990740740739</v>
      </c>
      <c r="WQ10" s="1">
        <v>0.28635416666666669</v>
      </c>
      <c r="WR10" s="1">
        <v>8.9293981481481488E-2</v>
      </c>
      <c r="WS10" s="1">
        <v>4.9560185185185186E-2</v>
      </c>
      <c r="WT10">
        <v>42</v>
      </c>
      <c r="WU10">
        <v>556</v>
      </c>
      <c r="WV10">
        <v>530</v>
      </c>
      <c r="WW10">
        <v>46</v>
      </c>
      <c r="WX10">
        <v>0</v>
      </c>
      <c r="WY10">
        <v>0</v>
      </c>
      <c r="WZ10">
        <v>0</v>
      </c>
      <c r="XA10">
        <v>92.01</v>
      </c>
      <c r="XB10">
        <f t="shared" si="73"/>
        <v>510</v>
      </c>
      <c r="XC10">
        <v>524</v>
      </c>
      <c r="XD10" s="12">
        <f t="shared" si="75"/>
        <v>97.328244274809165</v>
      </c>
      <c r="XE10" t="s">
        <v>2368</v>
      </c>
      <c r="XF10" s="37" t="s">
        <v>2736</v>
      </c>
      <c r="XG10" t="s">
        <v>2690</v>
      </c>
      <c r="XH10">
        <v>8</v>
      </c>
      <c r="XI10" s="1">
        <v>0.23959490740740741</v>
      </c>
      <c r="XJ10" s="1">
        <v>1.5995370370370372E-2</v>
      </c>
      <c r="XK10" s="1">
        <v>0.22289351851851849</v>
      </c>
      <c r="XL10" s="1">
        <v>6.8287037037037025E-4</v>
      </c>
      <c r="XM10">
        <v>5</v>
      </c>
      <c r="XN10">
        <v>54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f t="shared" si="64"/>
        <v>54</v>
      </c>
      <c r="XV10">
        <v>524</v>
      </c>
      <c r="XW10" s="12">
        <f t="shared" si="76"/>
        <v>10.305343511450381</v>
      </c>
      <c r="XX10" t="s">
        <v>2368</v>
      </c>
      <c r="XY10" s="37" t="s">
        <v>2736</v>
      </c>
      <c r="XZ10" t="s">
        <v>2690</v>
      </c>
      <c r="YA10">
        <v>8</v>
      </c>
      <c r="YB10" s="1">
        <v>0</v>
      </c>
      <c r="YC10" s="1">
        <v>0</v>
      </c>
      <c r="YD10" s="1">
        <v>0</v>
      </c>
      <c r="YE10" s="1">
        <v>0</v>
      </c>
      <c r="YF10">
        <v>0</v>
      </c>
      <c r="YG10">
        <v>0</v>
      </c>
      <c r="YH10">
        <v>53</v>
      </c>
      <c r="YI10">
        <v>6</v>
      </c>
      <c r="YJ10">
        <v>0</v>
      </c>
      <c r="YK10">
        <v>0</v>
      </c>
      <c r="YL10">
        <v>0</v>
      </c>
      <c r="YM10">
        <v>89.83</v>
      </c>
      <c r="YN10">
        <f t="shared" si="65"/>
        <v>-6</v>
      </c>
      <c r="YO10">
        <v>524</v>
      </c>
      <c r="YP10" s="12">
        <f t="shared" si="77"/>
        <v>-1.1450381679389312</v>
      </c>
      <c r="YQ10" t="s">
        <v>2368</v>
      </c>
      <c r="YR10" s="37" t="s">
        <v>2736</v>
      </c>
      <c r="YS10" t="s">
        <v>2690</v>
      </c>
      <c r="YT10">
        <v>8</v>
      </c>
      <c r="YU10" s="1">
        <v>0.66481481481481486</v>
      </c>
      <c r="YV10" s="1">
        <v>0.30236111111111114</v>
      </c>
      <c r="YW10" s="1">
        <v>0.31219907407407405</v>
      </c>
      <c r="YX10" s="1">
        <v>5.0243055555555555E-2</v>
      </c>
      <c r="YY10">
        <v>47</v>
      </c>
      <c r="YZ10">
        <v>610</v>
      </c>
      <c r="ZA10">
        <v>583</v>
      </c>
      <c r="ZB10">
        <v>52</v>
      </c>
      <c r="ZC10">
        <v>0</v>
      </c>
      <c r="ZD10">
        <v>0</v>
      </c>
      <c r="ZE10">
        <v>0</v>
      </c>
      <c r="ZF10">
        <v>91.81</v>
      </c>
      <c r="ZG10">
        <f t="shared" si="74"/>
        <v>558</v>
      </c>
      <c r="ZH10">
        <v>524</v>
      </c>
      <c r="ZI10" s="12">
        <f t="shared" si="78"/>
        <v>106.48854961832062</v>
      </c>
      <c r="ZJ10" t="s">
        <v>2368</v>
      </c>
      <c r="ZK10" s="37" t="s">
        <v>2736</v>
      </c>
      <c r="ZL10" t="s">
        <v>2690</v>
      </c>
      <c r="ZN10" s="1">
        <v>0.47601851851851856</v>
      </c>
      <c r="ZO10" s="1">
        <v>0.48628472222222219</v>
      </c>
      <c r="ZP10" s="1">
        <v>0.63224537037037043</v>
      </c>
      <c r="ZQ10" s="1">
        <v>0.35747685185185185</v>
      </c>
      <c r="ZR10">
        <v>329</v>
      </c>
      <c r="ZS10">
        <v>2783</v>
      </c>
      <c r="ZT10">
        <v>2818</v>
      </c>
      <c r="ZU10">
        <v>178</v>
      </c>
      <c r="ZV10">
        <v>0</v>
      </c>
      <c r="ZW10">
        <v>0</v>
      </c>
      <c r="ZX10">
        <v>0</v>
      </c>
      <c r="ZY10">
        <v>94.06</v>
      </c>
      <c r="ZZ10">
        <f t="shared" si="79"/>
        <v>2605</v>
      </c>
      <c r="AAA10">
        <f t="shared" si="19"/>
        <v>2620</v>
      </c>
      <c r="AAB10" s="12">
        <f t="shared" si="20"/>
        <v>99.427480916030532</v>
      </c>
      <c r="AAC10">
        <f t="shared" si="66"/>
        <v>15</v>
      </c>
      <c r="AAD10" t="s">
        <v>2368</v>
      </c>
      <c r="AAE10" s="37" t="s">
        <v>2736</v>
      </c>
      <c r="AAF10" t="s">
        <v>2690</v>
      </c>
      <c r="AAG10">
        <v>8</v>
      </c>
      <c r="AAH10" s="1">
        <v>0.4487962962962963</v>
      </c>
      <c r="AAI10" s="1">
        <v>0.28225694444444444</v>
      </c>
      <c r="AAJ10" s="1">
        <v>3.9432870370370368E-2</v>
      </c>
      <c r="AAK10" s="1">
        <v>0.12709490740740739</v>
      </c>
      <c r="AAL10">
        <v>107</v>
      </c>
      <c r="AAM10">
        <v>553</v>
      </c>
      <c r="AAN10">
        <v>464</v>
      </c>
      <c r="AAO10">
        <v>5</v>
      </c>
      <c r="AAP10">
        <v>0</v>
      </c>
      <c r="AAQ10">
        <v>0</v>
      </c>
      <c r="AAR10">
        <v>0</v>
      </c>
      <c r="AAS10">
        <v>98.93</v>
      </c>
      <c r="AAT10">
        <f t="shared" si="67"/>
        <v>548</v>
      </c>
      <c r="AAU10">
        <v>524</v>
      </c>
      <c r="AAV10" s="12">
        <f t="shared" si="68"/>
        <v>104.58015267175573</v>
      </c>
      <c r="AAW10" t="s">
        <v>2368</v>
      </c>
      <c r="AAX10" s="37" t="s">
        <v>2736</v>
      </c>
      <c r="AAY10" t="s">
        <v>2690</v>
      </c>
      <c r="AAZ10">
        <v>8</v>
      </c>
      <c r="ABA10" s="1">
        <v>0.40214120370370371</v>
      </c>
      <c r="ABB10" s="1">
        <v>0.24737268518518518</v>
      </c>
      <c r="ABC10" s="1">
        <v>6.8194444444444446E-2</v>
      </c>
      <c r="ABD10" s="1">
        <v>8.6562500000000001E-2</v>
      </c>
      <c r="ABE10">
        <v>77</v>
      </c>
      <c r="ABF10">
        <v>529</v>
      </c>
      <c r="ABG10">
        <v>574</v>
      </c>
      <c r="ABH10">
        <v>7</v>
      </c>
      <c r="ABI10">
        <v>0</v>
      </c>
      <c r="ABJ10">
        <v>0</v>
      </c>
      <c r="ABK10">
        <v>0</v>
      </c>
      <c r="ABL10">
        <v>98.8</v>
      </c>
      <c r="ABM10">
        <f t="shared" si="69"/>
        <v>522</v>
      </c>
      <c r="ABN10">
        <v>524</v>
      </c>
      <c r="ABO10" s="12">
        <f t="shared" si="70"/>
        <v>99.618320610687022</v>
      </c>
    </row>
    <row r="11" spans="1:743">
      <c r="A11" t="s">
        <v>2171</v>
      </c>
      <c r="B11" s="37" t="s">
        <v>2736</v>
      </c>
      <c r="C11" t="s">
        <v>2690</v>
      </c>
      <c r="D11">
        <v>8</v>
      </c>
      <c r="E11" s="1">
        <v>0.2600115740740741</v>
      </c>
      <c r="F11" s="1">
        <v>0.24653935185185186</v>
      </c>
      <c r="G11" s="1">
        <v>2.1874999999999998E-3</v>
      </c>
      <c r="H11" s="1">
        <v>1.1273148148148148E-2</v>
      </c>
      <c r="I11">
        <v>43</v>
      </c>
      <c r="J11">
        <v>568</v>
      </c>
      <c r="K11">
        <v>558</v>
      </c>
      <c r="L11">
        <v>19</v>
      </c>
      <c r="M11">
        <v>0</v>
      </c>
      <c r="N11">
        <v>0</v>
      </c>
      <c r="O11">
        <v>0</v>
      </c>
      <c r="P11">
        <v>96.71</v>
      </c>
      <c r="Q11">
        <f t="shared" si="0"/>
        <v>549</v>
      </c>
      <c r="R11">
        <v>524</v>
      </c>
      <c r="S11" s="12">
        <f t="shared" si="1"/>
        <v>104.7709923664122</v>
      </c>
      <c r="T11" t="s">
        <v>2171</v>
      </c>
      <c r="U11" s="37" t="s">
        <v>2736</v>
      </c>
      <c r="V11" t="s">
        <v>2690</v>
      </c>
      <c r="W11">
        <v>8</v>
      </c>
      <c r="X11" s="1">
        <v>0.24395833333333336</v>
      </c>
      <c r="Y11" s="1">
        <v>0.22050925925925927</v>
      </c>
      <c r="Z11" s="1">
        <v>6.6782407407407415E-3</v>
      </c>
      <c r="AA11" s="1">
        <v>1.6770833333333332E-2</v>
      </c>
      <c r="AB11">
        <v>35</v>
      </c>
      <c r="AC11">
        <v>562</v>
      </c>
      <c r="AD11">
        <v>551</v>
      </c>
      <c r="AE11">
        <v>18</v>
      </c>
      <c r="AF11">
        <v>0</v>
      </c>
      <c r="AG11">
        <v>0</v>
      </c>
      <c r="AH11">
        <v>0</v>
      </c>
      <c r="AI11">
        <v>96.84</v>
      </c>
      <c r="AJ11">
        <f t="shared" si="21"/>
        <v>544</v>
      </c>
      <c r="AK11">
        <v>524</v>
      </c>
      <c r="AL11" s="12">
        <f t="shared" si="2"/>
        <v>103.81679389312977</v>
      </c>
      <c r="AM11" t="s">
        <v>2171</v>
      </c>
      <c r="AN11" s="37" t="s">
        <v>2736</v>
      </c>
      <c r="AO11" t="s">
        <v>2690</v>
      </c>
      <c r="AP11">
        <v>8</v>
      </c>
      <c r="AQ11" s="1">
        <v>0.28077546296296296</v>
      </c>
      <c r="AR11" s="1">
        <v>0.25886574074074076</v>
      </c>
      <c r="AS11" s="1">
        <v>1.8287037037037037E-3</v>
      </c>
      <c r="AT11" s="1">
        <v>2.0081018518518519E-2</v>
      </c>
      <c r="AU11">
        <v>47</v>
      </c>
      <c r="AV11">
        <v>580</v>
      </c>
      <c r="AW11">
        <v>567</v>
      </c>
      <c r="AX11">
        <v>16</v>
      </c>
      <c r="AY11">
        <v>0</v>
      </c>
      <c r="AZ11">
        <v>0</v>
      </c>
      <c r="BA11">
        <v>0</v>
      </c>
      <c r="BB11">
        <v>97.26</v>
      </c>
      <c r="BC11">
        <f t="shared" si="22"/>
        <v>564</v>
      </c>
      <c r="BD11">
        <v>524</v>
      </c>
      <c r="BE11" s="12">
        <f t="shared" si="3"/>
        <v>107.63358778625954</v>
      </c>
      <c r="BF11" t="s">
        <v>2171</v>
      </c>
      <c r="BG11" s="37" t="s">
        <v>2736</v>
      </c>
      <c r="BH11" t="s">
        <v>2690</v>
      </c>
      <c r="BI11">
        <v>8</v>
      </c>
      <c r="BJ11" s="1">
        <v>0</v>
      </c>
      <c r="BK11" s="1">
        <v>0</v>
      </c>
      <c r="BL11" s="1">
        <v>0</v>
      </c>
      <c r="BM11" s="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W11">
        <v>524</v>
      </c>
      <c r="BX11" s="12">
        <f t="shared" si="4"/>
        <v>0</v>
      </c>
      <c r="BY11" t="s">
        <v>2171</v>
      </c>
      <c r="BZ11" s="37" t="s">
        <v>2736</v>
      </c>
      <c r="CA11" t="s">
        <v>2690</v>
      </c>
      <c r="CB11">
        <v>8</v>
      </c>
      <c r="CC11" s="1">
        <v>0.78476851851851848</v>
      </c>
      <c r="CD11" s="1">
        <v>0.72592592592592586</v>
      </c>
      <c r="CE11" s="1">
        <v>1.0694444444444444E-2</v>
      </c>
      <c r="CF11" s="1">
        <v>4.8136574074074075E-2</v>
      </c>
      <c r="CG11">
        <v>125</v>
      </c>
      <c r="CH11">
        <v>1710</v>
      </c>
      <c r="CI11">
        <v>1676</v>
      </c>
      <c r="CJ11">
        <v>53</v>
      </c>
      <c r="CK11">
        <v>0</v>
      </c>
      <c r="CL11">
        <v>0</v>
      </c>
      <c r="CM11">
        <v>0</v>
      </c>
      <c r="CN11">
        <v>96.93</v>
      </c>
      <c r="CO11">
        <f t="shared" si="23"/>
        <v>1657</v>
      </c>
      <c r="CP11">
        <f t="shared" si="24"/>
        <v>1572</v>
      </c>
      <c r="CQ11" s="12">
        <f t="shared" si="5"/>
        <v>105.40712468193385</v>
      </c>
      <c r="CR11" t="s">
        <v>2171</v>
      </c>
      <c r="CS11" s="37" t="s">
        <v>2736</v>
      </c>
      <c r="CT11" t="s">
        <v>2690</v>
      </c>
      <c r="CU11">
        <v>8</v>
      </c>
      <c r="CV11" s="1">
        <v>0</v>
      </c>
      <c r="CW11" s="1">
        <v>0</v>
      </c>
      <c r="CX11" s="1">
        <v>0</v>
      </c>
      <c r="CY11" s="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J11" s="12" t="e">
        <f t="shared" si="6"/>
        <v>#DIV/0!</v>
      </c>
      <c r="DK11" t="s">
        <v>2171</v>
      </c>
      <c r="DL11" s="37" t="s">
        <v>2736</v>
      </c>
      <c r="DM11" t="s">
        <v>2690</v>
      </c>
      <c r="DN11">
        <v>8</v>
      </c>
      <c r="DO11" s="1">
        <v>0</v>
      </c>
      <c r="DP11" s="1">
        <v>0</v>
      </c>
      <c r="DQ11" s="1">
        <v>0</v>
      </c>
      <c r="DR11" s="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C11" s="12" t="e">
        <f t="shared" si="7"/>
        <v>#DIV/0!</v>
      </c>
      <c r="ED11" t="s">
        <v>2171</v>
      </c>
      <c r="EE11" s="37" t="s">
        <v>2736</v>
      </c>
      <c r="EF11" t="s">
        <v>2690</v>
      </c>
      <c r="EG11">
        <v>8</v>
      </c>
      <c r="EH11" s="1">
        <v>0</v>
      </c>
      <c r="EI11" s="1">
        <v>0</v>
      </c>
      <c r="EJ11" s="1">
        <v>0</v>
      </c>
      <c r="EK11" s="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V11" s="12" t="e">
        <f t="shared" si="8"/>
        <v>#DIV/0!</v>
      </c>
      <c r="EW11" t="s">
        <v>2171</v>
      </c>
      <c r="EX11" s="37" t="s">
        <v>2736</v>
      </c>
      <c r="EY11" t="s">
        <v>2690</v>
      </c>
      <c r="EZ11">
        <v>8</v>
      </c>
      <c r="FA11" s="1">
        <v>0.28077546296296296</v>
      </c>
      <c r="FB11" s="1">
        <v>0.25886574074074076</v>
      </c>
      <c r="FC11" s="1">
        <v>1.8287037037037037E-3</v>
      </c>
      <c r="FD11" s="1">
        <v>2.0081018518518519E-2</v>
      </c>
      <c r="FE11">
        <v>47</v>
      </c>
      <c r="FF11">
        <v>580</v>
      </c>
      <c r="FG11">
        <v>567</v>
      </c>
      <c r="FH11">
        <v>16</v>
      </c>
      <c r="FI11">
        <v>0</v>
      </c>
      <c r="FJ11">
        <v>0</v>
      </c>
      <c r="FK11">
        <v>0</v>
      </c>
      <c r="FL11">
        <v>97.26</v>
      </c>
      <c r="FM11">
        <f t="shared" si="25"/>
        <v>564</v>
      </c>
      <c r="FN11">
        <v>524</v>
      </c>
      <c r="FO11" s="12">
        <f t="shared" si="9"/>
        <v>107.63358778625954</v>
      </c>
      <c r="FP11" t="s">
        <v>2171</v>
      </c>
      <c r="FQ11" s="37" t="s">
        <v>2736</v>
      </c>
      <c r="FR11" t="s">
        <v>2690</v>
      </c>
      <c r="FS11">
        <v>8</v>
      </c>
      <c r="FT11" s="1">
        <v>0.78476851851851848</v>
      </c>
      <c r="FU11" s="1">
        <v>0.72592592592592586</v>
      </c>
      <c r="FV11" s="1">
        <v>1.0694444444444444E-2</v>
      </c>
      <c r="FW11" s="1">
        <v>4.8136574074074075E-2</v>
      </c>
      <c r="FX11">
        <v>125</v>
      </c>
      <c r="FY11">
        <v>1710</v>
      </c>
      <c r="FZ11">
        <v>1676</v>
      </c>
      <c r="GA11">
        <v>53</v>
      </c>
      <c r="GB11">
        <v>0</v>
      </c>
      <c r="GC11">
        <v>0</v>
      </c>
      <c r="GD11">
        <v>0</v>
      </c>
      <c r="GE11">
        <v>96.93</v>
      </c>
      <c r="GF11">
        <f t="shared" si="26"/>
        <v>1657</v>
      </c>
      <c r="GG11">
        <f t="shared" si="27"/>
        <v>1572</v>
      </c>
      <c r="GH11" s="12">
        <f t="shared" si="10"/>
        <v>105.40712468193385</v>
      </c>
      <c r="GI11" t="s">
        <v>2171</v>
      </c>
      <c r="GJ11" s="37" t="s">
        <v>2736</v>
      </c>
      <c r="GK11" t="s">
        <v>2690</v>
      </c>
      <c r="GL11">
        <v>8</v>
      </c>
      <c r="GM11" s="1">
        <v>0.28253472222222226</v>
      </c>
      <c r="GN11" s="1">
        <v>0.27467592592592593</v>
      </c>
      <c r="GO11" s="1">
        <v>2.0833333333333333E-3</v>
      </c>
      <c r="GP11" s="1">
        <v>5.7638888888888887E-3</v>
      </c>
      <c r="GQ11">
        <v>55</v>
      </c>
      <c r="GR11">
        <v>553</v>
      </c>
      <c r="GS11">
        <v>544</v>
      </c>
      <c r="GT11">
        <v>10</v>
      </c>
      <c r="GU11">
        <v>0</v>
      </c>
      <c r="GV11">
        <v>0</v>
      </c>
      <c r="GW11">
        <v>0</v>
      </c>
      <c r="GX11">
        <v>98.19</v>
      </c>
      <c r="GY11">
        <f t="shared" si="28"/>
        <v>543</v>
      </c>
      <c r="GZ11">
        <v>524</v>
      </c>
      <c r="HA11" s="12">
        <f t="shared" si="81"/>
        <v>103.62595419847329</v>
      </c>
      <c r="HB11" t="s">
        <v>2171</v>
      </c>
      <c r="HC11" s="37" t="s">
        <v>2736</v>
      </c>
      <c r="HD11" t="s">
        <v>2690</v>
      </c>
      <c r="HE11">
        <v>8</v>
      </c>
      <c r="HF11" s="1">
        <v>0.24069444444444443</v>
      </c>
      <c r="HG11" s="1">
        <v>0.22225694444444444</v>
      </c>
      <c r="HH11" s="1">
        <v>4.9074074074074072E-3</v>
      </c>
      <c r="HI11" s="1">
        <v>1.3518518518518518E-2</v>
      </c>
      <c r="HJ11">
        <v>46</v>
      </c>
      <c r="HK11">
        <v>444</v>
      </c>
      <c r="HL11">
        <v>437</v>
      </c>
      <c r="HM11">
        <v>9</v>
      </c>
      <c r="HN11">
        <v>0</v>
      </c>
      <c r="HO11">
        <v>0</v>
      </c>
      <c r="HP11">
        <v>0</v>
      </c>
      <c r="HQ11">
        <v>97.98</v>
      </c>
      <c r="HR11">
        <f t="shared" si="29"/>
        <v>435</v>
      </c>
      <c r="HS11">
        <v>524</v>
      </c>
      <c r="HT11" s="12">
        <f t="shared" si="11"/>
        <v>83.015267175572518</v>
      </c>
      <c r="HU11" t="s">
        <v>2171</v>
      </c>
      <c r="HV11" s="37" t="s">
        <v>2736</v>
      </c>
      <c r="HW11" t="s">
        <v>2690</v>
      </c>
      <c r="HX11">
        <v>8</v>
      </c>
      <c r="HY11" s="1">
        <v>0.26459490740740738</v>
      </c>
      <c r="HZ11" s="1">
        <v>0.24736111111111111</v>
      </c>
      <c r="IA11" s="1">
        <v>1.7939814814814815E-3</v>
      </c>
      <c r="IB11" s="1">
        <v>1.5428240740740741E-2</v>
      </c>
      <c r="IC11">
        <v>31</v>
      </c>
      <c r="ID11">
        <v>547</v>
      </c>
      <c r="IE11">
        <v>317</v>
      </c>
      <c r="IF11">
        <v>11</v>
      </c>
      <c r="IG11">
        <v>0</v>
      </c>
      <c r="IH11">
        <v>0</v>
      </c>
      <c r="II11">
        <v>0</v>
      </c>
      <c r="IJ11">
        <v>96.65</v>
      </c>
      <c r="IK11">
        <f t="shared" si="30"/>
        <v>536</v>
      </c>
      <c r="IL11">
        <v>524</v>
      </c>
      <c r="IM11" s="12">
        <f t="shared" si="12"/>
        <v>102.29007633587786</v>
      </c>
      <c r="IN11" t="s">
        <v>2171</v>
      </c>
      <c r="IO11" s="37" t="s">
        <v>2736</v>
      </c>
      <c r="IP11" t="s">
        <v>2690</v>
      </c>
      <c r="IQ11">
        <v>8</v>
      </c>
      <c r="IR11" s="1">
        <v>0.27569444444444446</v>
      </c>
      <c r="IS11" s="1">
        <v>0.25243055555555555</v>
      </c>
      <c r="IT11" s="1">
        <v>2.6388888888888885E-3</v>
      </c>
      <c r="IU11" s="1">
        <v>2.0613425925925927E-2</v>
      </c>
      <c r="IV11">
        <v>26</v>
      </c>
      <c r="IW11">
        <v>560</v>
      </c>
      <c r="IX11">
        <v>462</v>
      </c>
      <c r="IY11">
        <v>41</v>
      </c>
      <c r="IZ11">
        <v>0</v>
      </c>
      <c r="JA11">
        <v>0</v>
      </c>
      <c r="JB11">
        <v>0</v>
      </c>
      <c r="JC11">
        <v>91.85</v>
      </c>
      <c r="JD11">
        <f t="shared" si="31"/>
        <v>519</v>
      </c>
      <c r="JE11">
        <v>524</v>
      </c>
      <c r="JF11" s="12">
        <f t="shared" si="13"/>
        <v>99.045801526717554</v>
      </c>
      <c r="JG11" t="s">
        <v>2171</v>
      </c>
      <c r="JH11" s="37" t="s">
        <v>2736</v>
      </c>
      <c r="JI11" t="s">
        <v>2690</v>
      </c>
      <c r="JJ11">
        <v>8</v>
      </c>
      <c r="JK11" s="1">
        <v>0.32520833333333332</v>
      </c>
      <c r="JL11" s="1">
        <v>0.29353009259259261</v>
      </c>
      <c r="JM11" s="1">
        <v>1.4340277777777776E-2</v>
      </c>
      <c r="JN11" s="1">
        <v>1.7337962962962961E-2</v>
      </c>
      <c r="JO11">
        <v>34</v>
      </c>
      <c r="JP11">
        <v>645</v>
      </c>
      <c r="JQ11">
        <v>497</v>
      </c>
      <c r="JR11">
        <v>24</v>
      </c>
      <c r="JS11">
        <v>0</v>
      </c>
      <c r="JT11">
        <v>0</v>
      </c>
      <c r="JU11">
        <v>0</v>
      </c>
      <c r="JV11">
        <v>95.39</v>
      </c>
      <c r="JW11">
        <f t="shared" si="32"/>
        <v>621</v>
      </c>
      <c r="JX11">
        <v>524</v>
      </c>
      <c r="JY11" s="12">
        <f t="shared" si="14"/>
        <v>118.51145038167938</v>
      </c>
      <c r="JZ11" t="s">
        <v>2171</v>
      </c>
      <c r="KA11" s="37" t="s">
        <v>2736</v>
      </c>
      <c r="KB11" t="s">
        <v>2690</v>
      </c>
      <c r="KC11">
        <v>8</v>
      </c>
      <c r="KD11" s="1">
        <v>0</v>
      </c>
      <c r="KE11" s="1">
        <v>0</v>
      </c>
      <c r="KF11" s="1">
        <v>0</v>
      </c>
      <c r="KG11" s="1">
        <v>0</v>
      </c>
      <c r="KH11">
        <v>0</v>
      </c>
      <c r="KI11">
        <v>0</v>
      </c>
      <c r="KJ11">
        <v>179</v>
      </c>
      <c r="KK11">
        <v>5</v>
      </c>
      <c r="KL11">
        <v>0</v>
      </c>
      <c r="KM11">
        <v>0</v>
      </c>
      <c r="KN11">
        <v>0</v>
      </c>
      <c r="KO11">
        <v>97.28</v>
      </c>
      <c r="KP11">
        <f t="shared" si="33"/>
        <v>-5</v>
      </c>
      <c r="KR11" s="12" t="e">
        <f t="shared" si="15"/>
        <v>#DIV/0!</v>
      </c>
      <c r="KS11" t="s">
        <v>2171</v>
      </c>
      <c r="KT11" s="37" t="s">
        <v>2736</v>
      </c>
      <c r="KU11" t="s">
        <v>2690</v>
      </c>
      <c r="KV11">
        <v>8</v>
      </c>
      <c r="KW11" s="1">
        <v>0</v>
      </c>
      <c r="KX11" s="1">
        <v>0</v>
      </c>
      <c r="KY11" s="1">
        <v>0</v>
      </c>
      <c r="KZ11" s="1">
        <v>0</v>
      </c>
      <c r="LA11">
        <v>0</v>
      </c>
      <c r="LB11">
        <v>0</v>
      </c>
      <c r="LC11">
        <v>269</v>
      </c>
      <c r="LD11">
        <v>11</v>
      </c>
      <c r="LE11">
        <v>0</v>
      </c>
      <c r="LF11">
        <v>0</v>
      </c>
      <c r="LG11">
        <v>0</v>
      </c>
      <c r="LH11">
        <v>96.07</v>
      </c>
      <c r="LI11">
        <f t="shared" si="34"/>
        <v>-11</v>
      </c>
      <c r="LK11" s="12" t="e">
        <f t="shared" si="16"/>
        <v>#DIV/0!</v>
      </c>
      <c r="LL11" t="s">
        <v>2171</v>
      </c>
      <c r="LM11" s="37" t="s">
        <v>2736</v>
      </c>
      <c r="LN11" t="s">
        <v>2690</v>
      </c>
      <c r="LO11">
        <v>8</v>
      </c>
      <c r="LP11" s="1">
        <v>0.32520833333333332</v>
      </c>
      <c r="LQ11" s="1">
        <v>0.29353009259259261</v>
      </c>
      <c r="LR11" s="1">
        <v>1.4340277777777776E-2</v>
      </c>
      <c r="LS11" s="1">
        <v>1.7337962962962961E-2</v>
      </c>
      <c r="LT11">
        <v>34</v>
      </c>
      <c r="LU11">
        <v>645</v>
      </c>
      <c r="LV11">
        <v>945</v>
      </c>
      <c r="LW11">
        <v>40</v>
      </c>
      <c r="LX11">
        <v>0</v>
      </c>
      <c r="LY11">
        <v>0</v>
      </c>
      <c r="LZ11">
        <v>0</v>
      </c>
      <c r="MA11">
        <v>95.94</v>
      </c>
      <c r="MB11">
        <f t="shared" si="35"/>
        <v>605</v>
      </c>
      <c r="MC11">
        <v>524</v>
      </c>
      <c r="MD11" s="12">
        <f t="shared" si="17"/>
        <v>115.45801526717557</v>
      </c>
      <c r="ME11" t="s">
        <v>2171</v>
      </c>
      <c r="MF11" s="37" t="s">
        <v>2736</v>
      </c>
      <c r="MG11" t="s">
        <v>2690</v>
      </c>
      <c r="MH11">
        <v>8</v>
      </c>
      <c r="MI11" s="1">
        <v>0.38874999999999998</v>
      </c>
      <c r="MJ11" s="1">
        <v>0.2902777777777778</v>
      </c>
      <c r="MK11" s="1">
        <v>2.5787037037037039E-2</v>
      </c>
      <c r="ML11" s="1">
        <v>7.2673611111111105E-2</v>
      </c>
      <c r="MM11">
        <v>192</v>
      </c>
      <c r="MN11">
        <v>2749</v>
      </c>
      <c r="MO11">
        <v>2705</v>
      </c>
      <c r="MP11">
        <v>111</v>
      </c>
      <c r="MQ11">
        <v>0</v>
      </c>
      <c r="MR11">
        <v>0</v>
      </c>
      <c r="MS11">
        <v>0</v>
      </c>
      <c r="MT11">
        <v>96.06</v>
      </c>
      <c r="MU11">
        <f t="shared" si="36"/>
        <v>2638</v>
      </c>
      <c r="MV11">
        <f t="shared" si="37"/>
        <v>2620</v>
      </c>
      <c r="MW11" s="12">
        <f t="shared" si="18"/>
        <v>100.68702290076337</v>
      </c>
      <c r="MX11" t="s">
        <v>2171</v>
      </c>
      <c r="MY11" s="37" t="s">
        <v>2736</v>
      </c>
      <c r="MZ11" t="s">
        <v>2690</v>
      </c>
      <c r="NA11">
        <v>8</v>
      </c>
      <c r="NB11" s="1">
        <v>0.22271990740740741</v>
      </c>
      <c r="NC11" s="1">
        <v>0.20428240740740741</v>
      </c>
      <c r="ND11" s="1">
        <v>2.1296296296296298E-3</v>
      </c>
      <c r="NE11" s="1">
        <v>1.6307870370370372E-2</v>
      </c>
      <c r="NF11">
        <v>48</v>
      </c>
      <c r="NG11">
        <v>366</v>
      </c>
      <c r="NH11">
        <v>393</v>
      </c>
      <c r="NI11">
        <v>13</v>
      </c>
      <c r="NJ11">
        <v>0</v>
      </c>
      <c r="NK11">
        <v>0</v>
      </c>
      <c r="NL11">
        <v>0</v>
      </c>
      <c r="NM11">
        <v>96.8</v>
      </c>
      <c r="NN11">
        <f t="shared" si="38"/>
        <v>353</v>
      </c>
      <c r="NO11">
        <v>524</v>
      </c>
      <c r="NP11" s="12">
        <f t="shared" si="39"/>
        <v>67.36641221374046</v>
      </c>
      <c r="NQ11" t="s">
        <v>2171</v>
      </c>
      <c r="NR11" s="37" t="s">
        <v>2736</v>
      </c>
      <c r="NS11" t="s">
        <v>2690</v>
      </c>
      <c r="NT11">
        <v>8</v>
      </c>
      <c r="NU11" s="1">
        <v>0.27988425925925925</v>
      </c>
      <c r="NV11" s="1">
        <v>0.24138888888888888</v>
      </c>
      <c r="NW11" s="1">
        <v>2.0243055555555552E-2</v>
      </c>
      <c r="NX11" s="1">
        <v>1.8240740740740741E-2</v>
      </c>
      <c r="NY11">
        <v>58</v>
      </c>
      <c r="NZ11">
        <v>561</v>
      </c>
      <c r="OA11">
        <v>543</v>
      </c>
      <c r="OB11">
        <v>22</v>
      </c>
      <c r="OC11">
        <v>0</v>
      </c>
      <c r="OD11">
        <v>0</v>
      </c>
      <c r="OE11">
        <v>0</v>
      </c>
      <c r="OF11">
        <v>96.11</v>
      </c>
      <c r="OG11">
        <f t="shared" si="40"/>
        <v>539</v>
      </c>
      <c r="OH11">
        <v>524</v>
      </c>
      <c r="OI11" s="12">
        <f t="shared" si="41"/>
        <v>102.86259541984732</v>
      </c>
      <c r="OJ11" t="s">
        <v>2171</v>
      </c>
      <c r="OK11" s="37" t="s">
        <v>2736</v>
      </c>
      <c r="OL11" t="s">
        <v>2690</v>
      </c>
      <c r="OM11">
        <v>8</v>
      </c>
      <c r="ON11" s="1">
        <v>0.26030092592592591</v>
      </c>
      <c r="OO11" s="1">
        <v>0.23135416666666667</v>
      </c>
      <c r="OP11" s="1">
        <v>8.6689814814814806E-3</v>
      </c>
      <c r="OQ11" s="1">
        <v>2.0266203703703703E-2</v>
      </c>
      <c r="OR11">
        <v>53</v>
      </c>
      <c r="OS11">
        <v>391</v>
      </c>
      <c r="OT11">
        <v>366</v>
      </c>
      <c r="OU11">
        <v>48</v>
      </c>
      <c r="OV11">
        <v>0</v>
      </c>
      <c r="OW11">
        <v>0</v>
      </c>
      <c r="OX11">
        <v>0</v>
      </c>
      <c r="OY11">
        <v>88.41</v>
      </c>
      <c r="OZ11">
        <f t="shared" si="42"/>
        <v>343</v>
      </c>
      <c r="PA11">
        <v>524</v>
      </c>
      <c r="PB11" s="12">
        <f t="shared" si="43"/>
        <v>65.458015267175568</v>
      </c>
      <c r="PC11" t="s">
        <v>2171</v>
      </c>
      <c r="PD11" s="37" t="s">
        <v>2736</v>
      </c>
      <c r="PE11" t="s">
        <v>2690</v>
      </c>
      <c r="PF11">
        <v>8</v>
      </c>
      <c r="PG11" s="1">
        <v>0.28137731481481482</v>
      </c>
      <c r="PH11" s="1">
        <v>0.22357638888888889</v>
      </c>
      <c r="PI11" s="1">
        <v>3.394675925925926E-2</v>
      </c>
      <c r="PJ11" s="1">
        <v>2.3842592592592596E-2</v>
      </c>
      <c r="PK11">
        <v>24</v>
      </c>
      <c r="PL11">
        <v>282</v>
      </c>
      <c r="PM11">
        <v>165</v>
      </c>
      <c r="PN11">
        <v>29</v>
      </c>
      <c r="PO11">
        <v>0</v>
      </c>
      <c r="PP11">
        <v>0</v>
      </c>
      <c r="PQ11">
        <v>0</v>
      </c>
      <c r="PR11">
        <v>85.05</v>
      </c>
      <c r="PS11">
        <f t="shared" si="44"/>
        <v>253</v>
      </c>
      <c r="PT11">
        <v>524</v>
      </c>
      <c r="PU11" s="12">
        <f t="shared" si="45"/>
        <v>48.282442748091604</v>
      </c>
      <c r="PV11" t="s">
        <v>2171</v>
      </c>
      <c r="PW11" s="37" t="s">
        <v>2736</v>
      </c>
      <c r="PX11" t="s">
        <v>2690</v>
      </c>
      <c r="PY11">
        <v>8</v>
      </c>
      <c r="PZ11" s="1">
        <v>0.29636574074074074</v>
      </c>
      <c r="QA11" s="1">
        <v>0.22922453703703705</v>
      </c>
      <c r="QB11" s="1">
        <v>4.6631944444444441E-2</v>
      </c>
      <c r="QC11" s="1">
        <v>2.0497685185185185E-2</v>
      </c>
      <c r="QD11">
        <v>58</v>
      </c>
      <c r="QE11">
        <v>324</v>
      </c>
      <c r="QF11">
        <v>324</v>
      </c>
      <c r="QG11">
        <v>42</v>
      </c>
      <c r="QH11">
        <v>0</v>
      </c>
      <c r="QI11">
        <v>0</v>
      </c>
      <c r="QJ11">
        <v>0</v>
      </c>
      <c r="QK11">
        <v>88.52</v>
      </c>
      <c r="QL11">
        <f t="shared" si="71"/>
        <v>282</v>
      </c>
      <c r="QM11">
        <v>524</v>
      </c>
      <c r="QN11" s="12">
        <f t="shared" si="46"/>
        <v>53.81679389312977</v>
      </c>
      <c r="QO11" t="s">
        <v>2171</v>
      </c>
      <c r="QP11" s="37" t="s">
        <v>2736</v>
      </c>
      <c r="QQ11" t="s">
        <v>2690</v>
      </c>
      <c r="QR11" s="1">
        <v>8.6284722222222221E-2</v>
      </c>
      <c r="QS11" s="1">
        <v>7.7199074074074073E-2</v>
      </c>
      <c r="QT11" s="1">
        <v>0</v>
      </c>
      <c r="QU11" s="1">
        <v>9.0856481481481483E-3</v>
      </c>
      <c r="QV11" s="1">
        <v>20</v>
      </c>
      <c r="QW11">
        <v>20</v>
      </c>
      <c r="QX11">
        <v>135</v>
      </c>
      <c r="QY11">
        <v>57</v>
      </c>
      <c r="QZ11">
        <v>15</v>
      </c>
      <c r="RA11">
        <v>0</v>
      </c>
      <c r="RB11">
        <v>0</v>
      </c>
      <c r="RC11">
        <v>55.56</v>
      </c>
      <c r="RE11">
        <f t="shared" si="47"/>
        <v>120</v>
      </c>
      <c r="RF11">
        <v>524</v>
      </c>
      <c r="RG11" s="12">
        <f t="shared" si="48"/>
        <v>22.900763358778626</v>
      </c>
      <c r="RH11" t="s">
        <v>2171</v>
      </c>
      <c r="RI11" s="37" t="s">
        <v>2736</v>
      </c>
      <c r="RJ11" t="s">
        <v>2690</v>
      </c>
      <c r="RL11" s="1">
        <v>0.28674768518518517</v>
      </c>
      <c r="RM11" s="1">
        <v>0.26453703703703707</v>
      </c>
      <c r="RN11" s="1">
        <v>7.6388888888888893E-4</v>
      </c>
      <c r="RO11" s="1">
        <v>2.1435185185185186E-2</v>
      </c>
      <c r="RP11">
        <v>25</v>
      </c>
      <c r="RQ11">
        <v>365</v>
      </c>
      <c r="RR11">
        <v>257</v>
      </c>
      <c r="RS11">
        <v>2</v>
      </c>
      <c r="RT11">
        <v>0</v>
      </c>
      <c r="RU11">
        <v>0</v>
      </c>
      <c r="RV11">
        <v>0</v>
      </c>
      <c r="RW11">
        <v>98.75</v>
      </c>
      <c r="RX11">
        <f>RQ11-RS11</f>
        <v>363</v>
      </c>
      <c r="RY11">
        <v>524</v>
      </c>
      <c r="RZ11" s="12">
        <f t="shared" si="49"/>
        <v>69.274809160305338</v>
      </c>
      <c r="SA11" t="s">
        <v>2171</v>
      </c>
      <c r="SB11" s="37" t="s">
        <v>2736</v>
      </c>
      <c r="SC11" t="s">
        <v>2690</v>
      </c>
      <c r="SE11" s="1">
        <v>0.66940972222222228</v>
      </c>
      <c r="SF11" s="1">
        <v>0.57097222222222221</v>
      </c>
      <c r="SG11" s="1">
        <v>4.7395833333333331E-2</v>
      </c>
      <c r="SH11" s="1">
        <v>5.1030092592592592E-2</v>
      </c>
      <c r="SI11">
        <v>103</v>
      </c>
      <c r="SJ11">
        <f t="shared" si="72"/>
        <v>824</v>
      </c>
      <c r="SK11">
        <f t="shared" si="50"/>
        <v>638</v>
      </c>
      <c r="SL11">
        <f t="shared" si="51"/>
        <v>59</v>
      </c>
      <c r="SM11">
        <v>0</v>
      </c>
      <c r="SN11">
        <v>0</v>
      </c>
      <c r="SO11">
        <v>0</v>
      </c>
      <c r="SP11">
        <v>91.03</v>
      </c>
      <c r="SQ11">
        <f t="shared" si="52"/>
        <v>765</v>
      </c>
      <c r="SR11">
        <v>524</v>
      </c>
      <c r="SS11" s="12">
        <f t="shared" si="53"/>
        <v>145.99236641221373</v>
      </c>
      <c r="ST11">
        <f t="shared" si="54"/>
        <v>60</v>
      </c>
      <c r="SU11" t="s">
        <v>2171</v>
      </c>
      <c r="SV11" s="37" t="s">
        <v>2736</v>
      </c>
      <c r="SW11" t="s">
        <v>2690</v>
      </c>
      <c r="SY11" s="1">
        <v>0.71371527777777777</v>
      </c>
      <c r="SZ11" s="1">
        <v>0.47158564814814818</v>
      </c>
      <c r="TA11" s="1">
        <v>0.1124074074074074</v>
      </c>
      <c r="TB11" s="1">
        <v>0.12971064814814814</v>
      </c>
      <c r="TC11">
        <v>286</v>
      </c>
      <c r="TD11">
        <v>2342</v>
      </c>
      <c r="TE11">
        <v>1954</v>
      </c>
      <c r="TF11">
        <v>160</v>
      </c>
      <c r="TG11">
        <v>0</v>
      </c>
      <c r="TH11">
        <v>0</v>
      </c>
      <c r="TI11">
        <v>0</v>
      </c>
      <c r="TJ11">
        <v>92.43</v>
      </c>
      <c r="TK11">
        <f t="shared" si="55"/>
        <v>2182</v>
      </c>
      <c r="TL11">
        <f t="shared" si="56"/>
        <v>2620</v>
      </c>
      <c r="TM11" s="12">
        <f t="shared" si="57"/>
        <v>83.282442748091597</v>
      </c>
      <c r="TN11" t="s">
        <v>2171</v>
      </c>
      <c r="TO11" s="37" t="s">
        <v>2736</v>
      </c>
      <c r="TP11" t="s">
        <v>2690</v>
      </c>
      <c r="TQ11">
        <v>8</v>
      </c>
      <c r="TR11" s="1">
        <v>0.32636574074074076</v>
      </c>
      <c r="TS11" s="1">
        <v>0.28655092592592596</v>
      </c>
      <c r="TT11" s="1">
        <v>2.5706018518518517E-2</v>
      </c>
      <c r="TU11" s="1">
        <v>1.4097222222222221E-2</v>
      </c>
      <c r="TV11">
        <v>44</v>
      </c>
      <c r="TW11">
        <v>443</v>
      </c>
      <c r="TX11">
        <v>667</v>
      </c>
      <c r="TY11">
        <v>34</v>
      </c>
      <c r="TZ11">
        <v>0</v>
      </c>
      <c r="UA11">
        <v>0</v>
      </c>
      <c r="UB11">
        <v>0</v>
      </c>
      <c r="UC11">
        <v>94.08</v>
      </c>
      <c r="UD11">
        <f t="shared" si="58"/>
        <v>409</v>
      </c>
      <c r="UE11">
        <v>524</v>
      </c>
      <c r="UF11" s="12">
        <f t="shared" si="59"/>
        <v>78.053435114503827</v>
      </c>
      <c r="UG11" t="s">
        <v>2171</v>
      </c>
      <c r="UH11" s="37" t="s">
        <v>2736</v>
      </c>
      <c r="UI11" t="s">
        <v>2690</v>
      </c>
      <c r="UJ11">
        <v>8</v>
      </c>
      <c r="UK11" s="1">
        <v>0.34618055555555555</v>
      </c>
      <c r="UL11" s="1">
        <v>0.31203703703703706</v>
      </c>
      <c r="UM11" s="1">
        <v>1.3217592592592593E-2</v>
      </c>
      <c r="UN11" s="1">
        <v>2.0914351851851851E-2</v>
      </c>
      <c r="UO11">
        <v>32</v>
      </c>
      <c r="UP11">
        <v>549</v>
      </c>
      <c r="UQ11">
        <v>541</v>
      </c>
      <c r="UR11">
        <v>11</v>
      </c>
      <c r="US11">
        <v>0</v>
      </c>
      <c r="UT11">
        <v>0</v>
      </c>
      <c r="UU11">
        <v>0</v>
      </c>
      <c r="UV11">
        <v>98.01</v>
      </c>
      <c r="UW11">
        <f t="shared" si="60"/>
        <v>538</v>
      </c>
      <c r="UX11">
        <v>524</v>
      </c>
      <c r="UY11" s="12">
        <f>UW11/UX11*100</f>
        <v>102.67175572519085</v>
      </c>
      <c r="UZ11" t="s">
        <v>2171</v>
      </c>
      <c r="VA11" s="37" t="s">
        <v>2736</v>
      </c>
      <c r="VB11" t="s">
        <v>2690</v>
      </c>
      <c r="VC11">
        <v>8</v>
      </c>
      <c r="VD11" s="1">
        <v>0.31959490740740742</v>
      </c>
      <c r="VE11" s="1">
        <v>0.27760416666666665</v>
      </c>
      <c r="VF11" s="1">
        <v>1.3032407407407407E-2</v>
      </c>
      <c r="VG11" s="1">
        <v>2.8958333333333336E-2</v>
      </c>
      <c r="VH11">
        <v>85</v>
      </c>
      <c r="VI11">
        <v>544</v>
      </c>
      <c r="VJ11">
        <v>473</v>
      </c>
      <c r="VK11">
        <v>31</v>
      </c>
      <c r="VL11">
        <v>0</v>
      </c>
      <c r="VM11">
        <v>0</v>
      </c>
      <c r="VN11">
        <v>0</v>
      </c>
      <c r="VO11">
        <v>93.85</v>
      </c>
      <c r="VP11">
        <f t="shared" si="61"/>
        <v>513</v>
      </c>
      <c r="VQ11">
        <v>524</v>
      </c>
      <c r="VR11" s="12">
        <f>VP11/VQ11*100</f>
        <v>97.900763358778633</v>
      </c>
      <c r="VS11" t="s">
        <v>2171</v>
      </c>
      <c r="VT11" s="37" t="s">
        <v>2736</v>
      </c>
      <c r="VU11" t="s">
        <v>2690</v>
      </c>
      <c r="VV11">
        <v>8</v>
      </c>
      <c r="VW11" s="1">
        <v>0.3484606481481482</v>
      </c>
      <c r="VX11" s="1">
        <v>0.30207175925925928</v>
      </c>
      <c r="VY11" s="1">
        <v>1.0590277777777777E-2</v>
      </c>
      <c r="VZ11" s="1">
        <v>3.5787037037037034E-2</v>
      </c>
      <c r="WA11">
        <v>96</v>
      </c>
      <c r="WB11">
        <v>560</v>
      </c>
      <c r="WC11">
        <v>633</v>
      </c>
      <c r="WD11">
        <v>18</v>
      </c>
      <c r="WE11">
        <v>0</v>
      </c>
      <c r="WF11">
        <v>0</v>
      </c>
      <c r="WG11">
        <v>0</v>
      </c>
      <c r="WH11">
        <v>97.24</v>
      </c>
      <c r="WI11">
        <f t="shared" si="62"/>
        <v>542</v>
      </c>
      <c r="WJ11">
        <v>524</v>
      </c>
      <c r="WK11" s="12">
        <f t="shared" si="63"/>
        <v>103.43511450381679</v>
      </c>
      <c r="WL11" t="s">
        <v>2171</v>
      </c>
      <c r="WM11" s="37" t="s">
        <v>2736</v>
      </c>
      <c r="WN11" t="s">
        <v>2690</v>
      </c>
      <c r="WO11">
        <v>8</v>
      </c>
      <c r="WP11" s="1">
        <v>0.32032407407407409</v>
      </c>
      <c r="WQ11" s="1">
        <v>0.28424768518518517</v>
      </c>
      <c r="WR11" s="1">
        <v>7.789351851851852E-3</v>
      </c>
      <c r="WS11" s="1">
        <v>2.826388888888889E-2</v>
      </c>
      <c r="WT11">
        <v>50</v>
      </c>
      <c r="WU11">
        <v>560</v>
      </c>
      <c r="WV11">
        <v>564</v>
      </c>
      <c r="WW11">
        <v>18</v>
      </c>
      <c r="WX11">
        <v>0</v>
      </c>
      <c r="WY11">
        <v>0</v>
      </c>
      <c r="WZ11">
        <v>0</v>
      </c>
      <c r="XA11">
        <v>96.91</v>
      </c>
      <c r="XB11">
        <f t="shared" si="73"/>
        <v>542</v>
      </c>
      <c r="XC11">
        <v>524</v>
      </c>
      <c r="XD11" s="12">
        <f t="shared" si="75"/>
        <v>103.43511450381679</v>
      </c>
      <c r="XE11" t="s">
        <v>2171</v>
      </c>
      <c r="XF11" s="37" t="s">
        <v>2736</v>
      </c>
      <c r="XG11" t="s">
        <v>2690</v>
      </c>
      <c r="XH11">
        <v>8</v>
      </c>
      <c r="XI11" s="1">
        <v>0</v>
      </c>
      <c r="XJ11" s="1">
        <v>0</v>
      </c>
      <c r="XK11" s="1">
        <v>0</v>
      </c>
      <c r="XL11" s="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f t="shared" si="64"/>
        <v>0</v>
      </c>
      <c r="XV11">
        <v>524</v>
      </c>
      <c r="XW11" s="12">
        <f t="shared" si="76"/>
        <v>0</v>
      </c>
      <c r="XX11" t="s">
        <v>2171</v>
      </c>
      <c r="XY11" s="37" t="s">
        <v>2736</v>
      </c>
      <c r="XZ11" t="s">
        <v>2690</v>
      </c>
      <c r="YA11">
        <v>8</v>
      </c>
      <c r="YB11" s="1">
        <v>5.950231481481482E-2</v>
      </c>
      <c r="YC11" s="1">
        <v>5.4386574074074073E-2</v>
      </c>
      <c r="YD11" s="1">
        <v>5.0925925925925921E-4</v>
      </c>
      <c r="YE11" s="1">
        <v>4.5949074074074078E-3</v>
      </c>
      <c r="YF11">
        <v>4</v>
      </c>
      <c r="YG11">
        <v>115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f t="shared" si="65"/>
        <v>115</v>
      </c>
      <c r="YO11">
        <v>524</v>
      </c>
      <c r="YP11" s="12">
        <f t="shared" si="77"/>
        <v>21.946564885496183</v>
      </c>
      <c r="YQ11" t="s">
        <v>2171</v>
      </c>
      <c r="YR11" s="37" t="s">
        <v>2736</v>
      </c>
      <c r="YS11" t="s">
        <v>2690</v>
      </c>
      <c r="YT11">
        <v>8</v>
      </c>
      <c r="YU11" s="1">
        <v>0.37983796296296296</v>
      </c>
      <c r="YV11" s="1">
        <v>0.33864583333333331</v>
      </c>
      <c r="YW11" s="1">
        <v>8.3101851851851861E-3</v>
      </c>
      <c r="YX11" s="1">
        <v>3.2870370370370376E-2</v>
      </c>
      <c r="YY11">
        <v>54</v>
      </c>
      <c r="YZ11">
        <v>675</v>
      </c>
      <c r="ZA11">
        <v>564</v>
      </c>
      <c r="ZB11">
        <v>18</v>
      </c>
      <c r="ZC11">
        <v>0</v>
      </c>
      <c r="ZD11">
        <v>0</v>
      </c>
      <c r="ZE11">
        <v>0</v>
      </c>
      <c r="ZF11">
        <v>96.91</v>
      </c>
      <c r="ZG11">
        <f t="shared" si="74"/>
        <v>657</v>
      </c>
      <c r="ZH11">
        <v>524</v>
      </c>
      <c r="ZI11" s="12">
        <f t="shared" si="78"/>
        <v>125.38167938931298</v>
      </c>
      <c r="ZJ11" t="s">
        <v>2171</v>
      </c>
      <c r="ZK11" s="37" t="s">
        <v>2736</v>
      </c>
      <c r="ZL11" t="s">
        <v>2690</v>
      </c>
      <c r="ZN11" s="1">
        <v>0.72045138888888882</v>
      </c>
      <c r="ZO11" s="1">
        <v>0.51692129629629624</v>
      </c>
      <c r="ZP11" s="1">
        <v>7.0856481481481479E-2</v>
      </c>
      <c r="ZQ11" s="1">
        <v>0.13265046296296296</v>
      </c>
      <c r="ZR11">
        <v>311</v>
      </c>
      <c r="ZS11">
        <v>2743</v>
      </c>
      <c r="ZT11">
        <v>2751</v>
      </c>
      <c r="ZU11">
        <v>112</v>
      </c>
      <c r="ZV11">
        <v>0</v>
      </c>
      <c r="ZW11">
        <v>0</v>
      </c>
      <c r="ZX11">
        <v>0</v>
      </c>
      <c r="ZY11">
        <v>96.09</v>
      </c>
      <c r="ZZ11">
        <f t="shared" si="79"/>
        <v>2631</v>
      </c>
      <c r="AAA11">
        <f t="shared" si="19"/>
        <v>2620</v>
      </c>
      <c r="AAB11" s="12">
        <f t="shared" si="20"/>
        <v>100.41984732824427</v>
      </c>
      <c r="AAC11">
        <f t="shared" si="66"/>
        <v>-11</v>
      </c>
      <c r="AAD11" t="s">
        <v>2171</v>
      </c>
      <c r="AAE11" s="37" t="s">
        <v>2736</v>
      </c>
      <c r="AAF11" t="s">
        <v>2690</v>
      </c>
      <c r="AAG11">
        <v>8</v>
      </c>
      <c r="AAH11" s="1">
        <v>0.28957175925925926</v>
      </c>
      <c r="AAI11" s="1">
        <v>0.26837962962962963</v>
      </c>
      <c r="AAJ11" s="1">
        <v>2.1296296296296298E-3</v>
      </c>
      <c r="AAK11" s="1">
        <v>1.9050925925925926E-2</v>
      </c>
      <c r="AAL11">
        <v>75</v>
      </c>
      <c r="AAM11">
        <v>543</v>
      </c>
      <c r="AAN11">
        <v>603</v>
      </c>
      <c r="AAO11">
        <v>26</v>
      </c>
      <c r="AAP11">
        <v>0</v>
      </c>
      <c r="AAQ11">
        <v>0</v>
      </c>
      <c r="AAR11">
        <v>0</v>
      </c>
      <c r="AAS11">
        <v>95.87</v>
      </c>
      <c r="AAT11">
        <f t="shared" si="67"/>
        <v>517</v>
      </c>
      <c r="AAU11">
        <v>524</v>
      </c>
      <c r="AAV11" s="12">
        <f t="shared" si="68"/>
        <v>98.664122137404576</v>
      </c>
      <c r="AAW11" t="s">
        <v>2171</v>
      </c>
      <c r="AAX11" s="37" t="s">
        <v>2736</v>
      </c>
      <c r="AAY11" t="s">
        <v>2690</v>
      </c>
      <c r="AAZ11">
        <v>8</v>
      </c>
      <c r="ABA11" s="1">
        <v>0.2822453703703704</v>
      </c>
      <c r="ABB11" s="1">
        <v>0.26302083333333331</v>
      </c>
      <c r="ABC11" s="1">
        <v>2.4074074074074076E-3</v>
      </c>
      <c r="ABD11" s="1">
        <v>1.6805555555555556E-2</v>
      </c>
      <c r="ABE11">
        <v>87</v>
      </c>
      <c r="ABF11">
        <v>544</v>
      </c>
      <c r="ABG11">
        <v>572</v>
      </c>
      <c r="ABH11">
        <v>15</v>
      </c>
      <c r="ABI11">
        <v>0</v>
      </c>
      <c r="ABJ11">
        <v>0</v>
      </c>
      <c r="ABK11">
        <v>0</v>
      </c>
      <c r="ABL11">
        <v>97.44</v>
      </c>
      <c r="ABM11">
        <f t="shared" si="69"/>
        <v>529</v>
      </c>
      <c r="ABN11">
        <v>524</v>
      </c>
      <c r="ABO11" s="12">
        <f t="shared" si="70"/>
        <v>100.95419847328245</v>
      </c>
    </row>
    <row r="12" spans="1:743">
      <c r="A12" t="s">
        <v>2788</v>
      </c>
      <c r="B12" s="37" t="s">
        <v>2736</v>
      </c>
      <c r="C12" t="s">
        <v>2690</v>
      </c>
      <c r="D12">
        <v>8</v>
      </c>
      <c r="E12" s="1">
        <v>0.26057870370370367</v>
      </c>
      <c r="F12" s="1">
        <v>0.12469907407407409</v>
      </c>
      <c r="G12" s="1">
        <v>5.9212962962962967E-2</v>
      </c>
      <c r="H12" s="1">
        <v>7.6655092592592594E-2</v>
      </c>
      <c r="I12">
        <v>33</v>
      </c>
      <c r="J12">
        <v>289</v>
      </c>
      <c r="K12">
        <v>178</v>
      </c>
      <c r="L12">
        <v>146</v>
      </c>
      <c r="M12">
        <v>0</v>
      </c>
      <c r="N12">
        <v>0</v>
      </c>
      <c r="O12">
        <v>0</v>
      </c>
      <c r="P12">
        <v>54.94</v>
      </c>
      <c r="Q12">
        <f t="shared" si="0"/>
        <v>143</v>
      </c>
      <c r="R12">
        <v>524</v>
      </c>
      <c r="S12" s="12">
        <f t="shared" si="1"/>
        <v>27.29007633587786</v>
      </c>
      <c r="T12" t="s">
        <v>2788</v>
      </c>
      <c r="U12" s="37" t="s">
        <v>2736</v>
      </c>
      <c r="V12" t="s">
        <v>2690</v>
      </c>
      <c r="W12">
        <v>8</v>
      </c>
      <c r="X12" s="1">
        <v>0.17287037037037037</v>
      </c>
      <c r="Y12" s="1">
        <v>0.10817129629629629</v>
      </c>
      <c r="Z12" s="1">
        <v>3.9861111111111111E-2</v>
      </c>
      <c r="AA12" s="1">
        <v>2.4826388888888887E-2</v>
      </c>
      <c r="AB12">
        <v>25</v>
      </c>
      <c r="AC12">
        <v>196</v>
      </c>
      <c r="AD12">
        <v>131</v>
      </c>
      <c r="AE12">
        <v>94</v>
      </c>
      <c r="AF12">
        <v>0</v>
      </c>
      <c r="AG12">
        <v>0</v>
      </c>
      <c r="AH12">
        <v>0</v>
      </c>
      <c r="AI12">
        <v>58.22</v>
      </c>
      <c r="AJ12">
        <f t="shared" si="21"/>
        <v>102</v>
      </c>
      <c r="AK12">
        <v>524</v>
      </c>
      <c r="AL12" s="12">
        <f t="shared" si="2"/>
        <v>19.465648854961831</v>
      </c>
      <c r="AM12" t="s">
        <v>2788</v>
      </c>
      <c r="AN12" s="37" t="s">
        <v>2736</v>
      </c>
      <c r="AO12" t="s">
        <v>2690</v>
      </c>
      <c r="AP12">
        <v>8</v>
      </c>
      <c r="AQ12" s="1">
        <v>0.19320601851851851</v>
      </c>
      <c r="AR12" s="1">
        <v>0.11394675925925928</v>
      </c>
      <c r="AS12" s="1">
        <v>7.2719907407407414E-2</v>
      </c>
      <c r="AT12" s="1">
        <v>6.5277777777777782E-3</v>
      </c>
      <c r="AU12">
        <v>36</v>
      </c>
      <c r="AV12">
        <v>261</v>
      </c>
      <c r="AW12">
        <v>232</v>
      </c>
      <c r="AX12">
        <v>52</v>
      </c>
      <c r="AY12">
        <v>0</v>
      </c>
      <c r="AZ12">
        <v>0</v>
      </c>
      <c r="BA12">
        <v>0</v>
      </c>
      <c r="BB12">
        <v>81.69</v>
      </c>
      <c r="BC12">
        <f t="shared" si="22"/>
        <v>209</v>
      </c>
      <c r="BD12">
        <v>524</v>
      </c>
      <c r="BE12" s="12">
        <f t="shared" si="3"/>
        <v>39.885496183206108</v>
      </c>
      <c r="BF12" t="s">
        <v>2788</v>
      </c>
      <c r="BG12" s="37" t="s">
        <v>2736</v>
      </c>
      <c r="BH12" t="s">
        <v>2690</v>
      </c>
      <c r="BI12">
        <v>8</v>
      </c>
      <c r="BJ12" s="1">
        <v>0</v>
      </c>
      <c r="BK12" s="1">
        <v>0</v>
      </c>
      <c r="BL12" s="1">
        <v>0</v>
      </c>
      <c r="BM12" s="1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W12">
        <v>524</v>
      </c>
      <c r="BX12" s="12">
        <f t="shared" si="4"/>
        <v>0</v>
      </c>
      <c r="BY12" t="s">
        <v>2788</v>
      </c>
      <c r="BZ12" s="37" t="s">
        <v>2736</v>
      </c>
      <c r="CA12" t="s">
        <v>2690</v>
      </c>
      <c r="CB12">
        <v>8</v>
      </c>
      <c r="CC12" s="1">
        <v>0.62667824074074074</v>
      </c>
      <c r="CD12" s="1">
        <v>0.34681712962962963</v>
      </c>
      <c r="CE12" s="1">
        <v>0.17181712962962961</v>
      </c>
      <c r="CF12" s="1">
        <v>0.10803240740740742</v>
      </c>
      <c r="CG12">
        <v>94</v>
      </c>
      <c r="CH12">
        <v>746</v>
      </c>
      <c r="CI12">
        <v>541</v>
      </c>
      <c r="CJ12">
        <v>292</v>
      </c>
      <c r="CK12">
        <v>0</v>
      </c>
      <c r="CL12">
        <v>0</v>
      </c>
      <c r="CM12">
        <v>0</v>
      </c>
      <c r="CN12">
        <v>64.95</v>
      </c>
      <c r="CO12">
        <f t="shared" si="23"/>
        <v>454</v>
      </c>
      <c r="CP12">
        <f t="shared" si="24"/>
        <v>1572</v>
      </c>
      <c r="CQ12" s="12">
        <f t="shared" si="5"/>
        <v>28.880407124681934</v>
      </c>
      <c r="CR12" t="s">
        <v>2788</v>
      </c>
      <c r="CS12" s="37" t="s">
        <v>2736</v>
      </c>
      <c r="CT12" t="s">
        <v>2690</v>
      </c>
      <c r="CU12">
        <v>8</v>
      </c>
      <c r="CV12" s="1">
        <v>0</v>
      </c>
      <c r="CW12" s="1">
        <v>0</v>
      </c>
      <c r="CX12" s="1">
        <v>0</v>
      </c>
      <c r="CY12" s="1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J12" s="12" t="e">
        <f t="shared" si="6"/>
        <v>#DIV/0!</v>
      </c>
      <c r="DK12" t="s">
        <v>2788</v>
      </c>
      <c r="DL12" s="37" t="s">
        <v>2736</v>
      </c>
      <c r="DM12" t="s">
        <v>2690</v>
      </c>
      <c r="DN12">
        <v>8</v>
      </c>
      <c r="DO12" s="1">
        <v>0</v>
      </c>
      <c r="DP12" s="1">
        <v>0</v>
      </c>
      <c r="DQ12" s="1">
        <v>0</v>
      </c>
      <c r="DR12" s="1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C12" s="12" t="e">
        <f t="shared" si="7"/>
        <v>#DIV/0!</v>
      </c>
      <c r="ED12" t="s">
        <v>2788</v>
      </c>
      <c r="EE12" s="37" t="s">
        <v>2736</v>
      </c>
      <c r="EF12" t="s">
        <v>2690</v>
      </c>
      <c r="EG12">
        <v>8</v>
      </c>
      <c r="EH12" s="1">
        <v>0</v>
      </c>
      <c r="EI12" s="1">
        <v>0</v>
      </c>
      <c r="EJ12" s="1">
        <v>0</v>
      </c>
      <c r="EK12" s="1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V12" s="12" t="e">
        <f t="shared" si="8"/>
        <v>#DIV/0!</v>
      </c>
      <c r="EW12" t="s">
        <v>2788</v>
      </c>
      <c r="EX12" s="37" t="s">
        <v>2736</v>
      </c>
      <c r="EY12" t="s">
        <v>2690</v>
      </c>
      <c r="EZ12">
        <v>8</v>
      </c>
      <c r="FA12" s="1">
        <v>0.19320601851851851</v>
      </c>
      <c r="FB12" s="1">
        <v>0.11394675925925928</v>
      </c>
      <c r="FC12" s="1">
        <v>7.2719907407407414E-2</v>
      </c>
      <c r="FD12" s="1">
        <v>6.5277777777777782E-3</v>
      </c>
      <c r="FE12">
        <v>36</v>
      </c>
      <c r="FF12">
        <v>261</v>
      </c>
      <c r="FG12">
        <v>232</v>
      </c>
      <c r="FH12">
        <v>52</v>
      </c>
      <c r="FI12">
        <v>0</v>
      </c>
      <c r="FJ12">
        <v>0</v>
      </c>
      <c r="FK12">
        <v>0</v>
      </c>
      <c r="FL12">
        <v>81.69</v>
      </c>
      <c r="FM12">
        <f t="shared" si="25"/>
        <v>209</v>
      </c>
      <c r="FN12">
        <v>524</v>
      </c>
      <c r="FO12" s="12">
        <f t="shared" si="9"/>
        <v>39.885496183206108</v>
      </c>
      <c r="FP12" t="s">
        <v>2788</v>
      </c>
      <c r="FQ12" s="37" t="s">
        <v>2736</v>
      </c>
      <c r="FR12" t="s">
        <v>2690</v>
      </c>
      <c r="FS12">
        <v>8</v>
      </c>
      <c r="FT12" s="1">
        <v>0.62667824074074074</v>
      </c>
      <c r="FU12" s="1">
        <v>0.34681712962962963</v>
      </c>
      <c r="FV12" s="1">
        <v>0.17181712962962961</v>
      </c>
      <c r="FW12" s="1">
        <v>0.10803240740740742</v>
      </c>
      <c r="FX12">
        <v>94</v>
      </c>
      <c r="FY12">
        <v>746</v>
      </c>
      <c r="FZ12">
        <v>541</v>
      </c>
      <c r="GA12">
        <v>292</v>
      </c>
      <c r="GB12">
        <v>0</v>
      </c>
      <c r="GC12">
        <v>0</v>
      </c>
      <c r="GD12">
        <v>0</v>
      </c>
      <c r="GE12">
        <v>64.95</v>
      </c>
      <c r="GF12">
        <f t="shared" si="26"/>
        <v>454</v>
      </c>
      <c r="GG12">
        <f t="shared" si="27"/>
        <v>1572</v>
      </c>
      <c r="GH12" s="12">
        <f t="shared" si="10"/>
        <v>28.880407124681934</v>
      </c>
      <c r="GI12" t="s">
        <v>2788</v>
      </c>
      <c r="GJ12" s="37" t="s">
        <v>2736</v>
      </c>
      <c r="GK12" t="s">
        <v>2690</v>
      </c>
      <c r="GL12">
        <v>8</v>
      </c>
      <c r="GM12" s="1">
        <v>0.2444212962962963</v>
      </c>
      <c r="GN12" s="1">
        <v>0.14520833333333333</v>
      </c>
      <c r="GO12" s="1">
        <v>4.1099537037037039E-2</v>
      </c>
      <c r="GP12" s="1">
        <v>5.8101851851851849E-2</v>
      </c>
      <c r="GQ12">
        <v>47</v>
      </c>
      <c r="GR12">
        <v>323</v>
      </c>
      <c r="GS12">
        <v>295</v>
      </c>
      <c r="GT12">
        <v>61</v>
      </c>
      <c r="GU12">
        <v>0</v>
      </c>
      <c r="GV12">
        <v>0</v>
      </c>
      <c r="GW12">
        <v>0</v>
      </c>
      <c r="GX12">
        <v>82.87</v>
      </c>
      <c r="GY12">
        <f t="shared" si="28"/>
        <v>262</v>
      </c>
      <c r="GZ12">
        <v>524</v>
      </c>
      <c r="HA12" s="12">
        <f t="shared" si="81"/>
        <v>50</v>
      </c>
      <c r="HB12" t="s">
        <v>2788</v>
      </c>
      <c r="HC12" s="37" t="s">
        <v>2736</v>
      </c>
      <c r="HD12" t="s">
        <v>2690</v>
      </c>
      <c r="HE12">
        <v>8</v>
      </c>
      <c r="HF12" s="1">
        <v>0.18712962962962965</v>
      </c>
      <c r="HG12" s="1">
        <v>0.12539351851851852</v>
      </c>
      <c r="HH12" s="1">
        <v>2.6944444444444441E-2</v>
      </c>
      <c r="HI12" s="1">
        <v>3.4780092592592592E-2</v>
      </c>
      <c r="HJ12">
        <v>95</v>
      </c>
      <c r="HK12">
        <v>314</v>
      </c>
      <c r="HL12">
        <v>269</v>
      </c>
      <c r="HM12">
        <v>90</v>
      </c>
      <c r="HN12">
        <v>0</v>
      </c>
      <c r="HO12">
        <v>0</v>
      </c>
      <c r="HP12">
        <v>0</v>
      </c>
      <c r="HQ12">
        <v>74.930000000000007</v>
      </c>
      <c r="HR12">
        <f t="shared" si="29"/>
        <v>224</v>
      </c>
      <c r="HS12">
        <v>524</v>
      </c>
      <c r="HT12" s="12">
        <f t="shared" si="11"/>
        <v>42.748091603053432</v>
      </c>
      <c r="HU12" t="s">
        <v>2788</v>
      </c>
      <c r="HV12" s="37" t="s">
        <v>2736</v>
      </c>
      <c r="HW12" t="s">
        <v>2690</v>
      </c>
      <c r="HX12">
        <v>8</v>
      </c>
      <c r="HY12" s="1">
        <v>0.20400462962962962</v>
      </c>
      <c r="HZ12" s="1">
        <v>0.12773148148148147</v>
      </c>
      <c r="IA12" s="1">
        <v>5.1979166666666667E-2</v>
      </c>
      <c r="IB12" s="1">
        <v>2.4270833333333335E-2</v>
      </c>
      <c r="IC12">
        <v>21</v>
      </c>
      <c r="ID12">
        <v>276</v>
      </c>
      <c r="IE12">
        <v>224</v>
      </c>
      <c r="IF12">
        <v>71</v>
      </c>
      <c r="IG12">
        <v>0</v>
      </c>
      <c r="IH12">
        <v>0</v>
      </c>
      <c r="II12">
        <v>0</v>
      </c>
      <c r="IJ12">
        <v>75.930000000000007</v>
      </c>
      <c r="IK12">
        <f t="shared" si="30"/>
        <v>205</v>
      </c>
      <c r="IL12">
        <v>524</v>
      </c>
      <c r="IM12" s="12">
        <f t="shared" si="12"/>
        <v>39.122137404580151</v>
      </c>
      <c r="IN12" t="s">
        <v>2788</v>
      </c>
      <c r="IO12" s="37" t="s">
        <v>2736</v>
      </c>
      <c r="IP12" t="s">
        <v>2690</v>
      </c>
      <c r="IQ12">
        <v>8</v>
      </c>
      <c r="IR12" s="1">
        <v>0.20212962962962963</v>
      </c>
      <c r="IS12" s="1">
        <v>0.11381944444444443</v>
      </c>
      <c r="IT12" s="1">
        <v>5.2199074074074071E-2</v>
      </c>
      <c r="IU12" s="1">
        <v>3.6087962962962968E-2</v>
      </c>
      <c r="IV12">
        <v>32</v>
      </c>
      <c r="IW12">
        <v>275</v>
      </c>
      <c r="IX12">
        <v>187</v>
      </c>
      <c r="IY12">
        <v>74</v>
      </c>
      <c r="IZ12">
        <v>0</v>
      </c>
      <c r="JA12">
        <v>0</v>
      </c>
      <c r="JB12">
        <v>0</v>
      </c>
      <c r="JC12">
        <v>71.650000000000006</v>
      </c>
      <c r="JD12">
        <f t="shared" si="31"/>
        <v>201</v>
      </c>
      <c r="JE12">
        <v>524</v>
      </c>
      <c r="JF12" s="12">
        <f t="shared" si="13"/>
        <v>38.358778625954201</v>
      </c>
      <c r="JG12" t="s">
        <v>2788</v>
      </c>
      <c r="JH12" s="37" t="s">
        <v>2736</v>
      </c>
      <c r="JI12" t="s">
        <v>2690</v>
      </c>
      <c r="JJ12">
        <v>8</v>
      </c>
      <c r="JK12" s="1">
        <v>0.20783564814814814</v>
      </c>
      <c r="JL12" s="1">
        <v>0.10386574074074073</v>
      </c>
      <c r="JM12" s="1">
        <v>8.774305555555556E-2</v>
      </c>
      <c r="JN12" s="1">
        <v>1.6203703703703703E-2</v>
      </c>
      <c r="JO12">
        <v>41</v>
      </c>
      <c r="JP12">
        <v>254</v>
      </c>
      <c r="JQ12">
        <v>184</v>
      </c>
      <c r="JR12">
        <v>147</v>
      </c>
      <c r="JS12">
        <v>0</v>
      </c>
      <c r="JT12">
        <v>0</v>
      </c>
      <c r="JU12">
        <v>0</v>
      </c>
      <c r="JV12">
        <v>55.59</v>
      </c>
      <c r="JW12">
        <f t="shared" si="32"/>
        <v>107</v>
      </c>
      <c r="JX12">
        <v>524</v>
      </c>
      <c r="JY12" s="12">
        <f t="shared" si="14"/>
        <v>20.419847328244277</v>
      </c>
      <c r="JZ12" t="s">
        <v>2788</v>
      </c>
      <c r="KA12" s="37" t="s">
        <v>2736</v>
      </c>
      <c r="KB12" t="s">
        <v>2690</v>
      </c>
      <c r="KC12">
        <v>8</v>
      </c>
      <c r="KD12" s="1">
        <v>0</v>
      </c>
      <c r="KE12" s="1">
        <v>0</v>
      </c>
      <c r="KF12" s="1">
        <v>0</v>
      </c>
      <c r="KG12" s="1">
        <v>0</v>
      </c>
      <c r="KH12">
        <v>0</v>
      </c>
      <c r="KI12">
        <v>0</v>
      </c>
      <c r="KJ12">
        <v>27</v>
      </c>
      <c r="KK12">
        <v>36</v>
      </c>
      <c r="KL12">
        <v>0</v>
      </c>
      <c r="KM12">
        <v>0</v>
      </c>
      <c r="KN12">
        <v>0</v>
      </c>
      <c r="KO12">
        <v>42.86</v>
      </c>
      <c r="KP12">
        <f t="shared" si="33"/>
        <v>-36</v>
      </c>
      <c r="KR12" s="12" t="e">
        <f t="shared" si="15"/>
        <v>#DIV/0!</v>
      </c>
      <c r="KS12" t="s">
        <v>2788</v>
      </c>
      <c r="KT12" s="37" t="s">
        <v>2736</v>
      </c>
      <c r="KU12" t="s">
        <v>2690</v>
      </c>
      <c r="KV12">
        <v>8</v>
      </c>
      <c r="KW12" s="1">
        <v>0</v>
      </c>
      <c r="KX12" s="1">
        <v>0</v>
      </c>
      <c r="KY12" s="1">
        <v>0</v>
      </c>
      <c r="KZ12" s="1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f t="shared" si="34"/>
        <v>0</v>
      </c>
      <c r="LK12" s="12" t="e">
        <f t="shared" si="16"/>
        <v>#DIV/0!</v>
      </c>
      <c r="LL12" t="s">
        <v>2788</v>
      </c>
      <c r="LM12" s="37" t="s">
        <v>2736</v>
      </c>
      <c r="LN12" t="s">
        <v>2690</v>
      </c>
      <c r="LO12">
        <v>8</v>
      </c>
      <c r="LP12" s="1">
        <v>0.20783564814814814</v>
      </c>
      <c r="LQ12" s="1">
        <v>0.10386574074074073</v>
      </c>
      <c r="LR12" s="1">
        <v>8.774305555555556E-2</v>
      </c>
      <c r="LS12" s="1">
        <v>1.6203703703703703E-2</v>
      </c>
      <c r="LT12">
        <v>41</v>
      </c>
      <c r="LU12">
        <v>254</v>
      </c>
      <c r="LV12">
        <v>211</v>
      </c>
      <c r="LW12">
        <v>183</v>
      </c>
      <c r="LX12">
        <v>0</v>
      </c>
      <c r="LY12">
        <v>0</v>
      </c>
      <c r="LZ12">
        <v>0</v>
      </c>
      <c r="MA12">
        <v>53.55</v>
      </c>
      <c r="MB12">
        <f t="shared" si="35"/>
        <v>71</v>
      </c>
      <c r="MC12">
        <v>524</v>
      </c>
      <c r="MD12" s="12">
        <f t="shared" si="17"/>
        <v>13.549618320610687</v>
      </c>
      <c r="ME12" t="s">
        <v>2788</v>
      </c>
      <c r="MF12" s="37" t="s">
        <v>2736</v>
      </c>
      <c r="MG12" t="s">
        <v>2690</v>
      </c>
      <c r="MH12">
        <v>8</v>
      </c>
      <c r="MI12" s="1">
        <v>4.5543981481481477E-2</v>
      </c>
      <c r="MJ12" s="1">
        <v>0.61606481481481479</v>
      </c>
      <c r="MK12" s="1">
        <v>0.26</v>
      </c>
      <c r="ML12" s="1">
        <v>0.16946759259259259</v>
      </c>
      <c r="MM12">
        <v>236</v>
      </c>
      <c r="MN12">
        <v>1442</v>
      </c>
      <c r="MO12">
        <v>1186</v>
      </c>
      <c r="MP12">
        <v>479</v>
      </c>
      <c r="MQ12">
        <v>0</v>
      </c>
      <c r="MR12">
        <v>0</v>
      </c>
      <c r="MS12">
        <v>0</v>
      </c>
      <c r="MT12">
        <v>71.23</v>
      </c>
      <c r="MU12">
        <f t="shared" si="36"/>
        <v>963</v>
      </c>
      <c r="MV12">
        <f t="shared" si="37"/>
        <v>2620</v>
      </c>
      <c r="MW12" s="12">
        <f t="shared" si="18"/>
        <v>36.755725190839698</v>
      </c>
      <c r="MX12" t="s">
        <v>2788</v>
      </c>
      <c r="MY12" s="37" t="s">
        <v>2736</v>
      </c>
      <c r="MZ12" t="s">
        <v>2690</v>
      </c>
      <c r="NA12">
        <v>8</v>
      </c>
      <c r="NB12" s="1">
        <v>0.16826388888888888</v>
      </c>
      <c r="NC12" s="1">
        <v>6.6724537037037041E-2</v>
      </c>
      <c r="ND12" s="1">
        <v>4.9027777777777781E-2</v>
      </c>
      <c r="NE12" s="1">
        <v>5.2488425925925924E-2</v>
      </c>
      <c r="NF12">
        <v>38</v>
      </c>
      <c r="NG12">
        <v>194</v>
      </c>
      <c r="NH12">
        <v>135</v>
      </c>
      <c r="NI12">
        <v>106</v>
      </c>
      <c r="NJ12">
        <v>0</v>
      </c>
      <c r="NK12">
        <v>0</v>
      </c>
      <c r="NL12">
        <v>0</v>
      </c>
      <c r="NM12">
        <v>56.02</v>
      </c>
      <c r="NN12">
        <f t="shared" si="38"/>
        <v>88</v>
      </c>
      <c r="NO12">
        <v>524</v>
      </c>
      <c r="NP12" s="12">
        <f t="shared" si="39"/>
        <v>16.793893129770993</v>
      </c>
      <c r="NQ12" t="s">
        <v>2788</v>
      </c>
      <c r="NR12" s="37" t="s">
        <v>2736</v>
      </c>
      <c r="NS12" t="s">
        <v>2690</v>
      </c>
      <c r="NT12">
        <v>8</v>
      </c>
      <c r="NU12" s="1">
        <v>7.1099537037037031E-2</v>
      </c>
      <c r="NV12" s="1">
        <v>5.4988425925925927E-2</v>
      </c>
      <c r="NW12" s="1">
        <v>8.8657407407407417E-3</v>
      </c>
      <c r="NX12" s="1">
        <v>7.2337962962962963E-3</v>
      </c>
      <c r="NY12">
        <v>50</v>
      </c>
      <c r="NZ12">
        <v>178</v>
      </c>
      <c r="OA12">
        <v>134</v>
      </c>
      <c r="OB12">
        <v>116</v>
      </c>
      <c r="OC12">
        <v>0</v>
      </c>
      <c r="OD12">
        <v>0</v>
      </c>
      <c r="OE12">
        <v>0</v>
      </c>
      <c r="OF12">
        <v>53.6</v>
      </c>
      <c r="OG12">
        <f t="shared" si="40"/>
        <v>62</v>
      </c>
      <c r="OH12">
        <v>524</v>
      </c>
      <c r="OI12" s="12">
        <f t="shared" si="41"/>
        <v>11.83206106870229</v>
      </c>
      <c r="OJ12" t="s">
        <v>2788</v>
      </c>
      <c r="OK12" s="37" t="s">
        <v>2736</v>
      </c>
      <c r="OL12" t="s">
        <v>2690</v>
      </c>
      <c r="ON12" s="1">
        <v>0</v>
      </c>
      <c r="OO12" s="1"/>
      <c r="OP12" s="1">
        <v>0</v>
      </c>
      <c r="OQ12" s="1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PB12" s="12"/>
      <c r="PC12" t="s">
        <v>2788</v>
      </c>
      <c r="PD12" s="37" t="s">
        <v>2736</v>
      </c>
      <c r="PE12" t="s">
        <v>2690</v>
      </c>
      <c r="PF12">
        <v>8</v>
      </c>
      <c r="PG12" s="1">
        <v>3.8912037037037037E-2</v>
      </c>
      <c r="PH12" s="1">
        <v>3.667824074074074E-2</v>
      </c>
      <c r="PI12" s="1">
        <v>1.3310185185185185E-3</v>
      </c>
      <c r="PJ12" s="1">
        <v>8.9120370370370362E-4</v>
      </c>
      <c r="PK12">
        <v>19</v>
      </c>
      <c r="PL12">
        <v>68</v>
      </c>
      <c r="PM12">
        <v>104</v>
      </c>
      <c r="PN12">
        <v>6</v>
      </c>
      <c r="PO12">
        <v>0</v>
      </c>
      <c r="PP12">
        <v>0</v>
      </c>
      <c r="PQ12">
        <v>0</v>
      </c>
      <c r="PR12">
        <v>94.55</v>
      </c>
      <c r="PS12">
        <f t="shared" si="44"/>
        <v>62</v>
      </c>
      <c r="PT12">
        <v>524</v>
      </c>
      <c r="PU12" s="12">
        <f t="shared" ref="PU12:PU14" si="82">PS12/PT12*100</f>
        <v>11.83206106870229</v>
      </c>
      <c r="PV12" t="s">
        <v>2788</v>
      </c>
      <c r="PW12" s="37" t="s">
        <v>2736</v>
      </c>
      <c r="PX12" t="s">
        <v>2690</v>
      </c>
      <c r="PZ12" s="1" t="e">
        <v>#N/A</v>
      </c>
      <c r="QA12" s="1" t="e">
        <v>#N/A</v>
      </c>
      <c r="QB12" s="1" t="e">
        <v>#N/A</v>
      </c>
      <c r="QC12" s="1" t="e">
        <v>#N/A</v>
      </c>
      <c r="QD12">
        <v>20</v>
      </c>
      <c r="QE12">
        <v>88</v>
      </c>
      <c r="QF12" t="e">
        <v>#N/A</v>
      </c>
      <c r="QG12">
        <v>14</v>
      </c>
      <c r="QH12" t="e">
        <v>#N/A</v>
      </c>
      <c r="QI12" t="e">
        <v>#N/A</v>
      </c>
      <c r="QJ12" t="e">
        <v>#N/A</v>
      </c>
      <c r="QK12" t="e">
        <v>#N/A</v>
      </c>
      <c r="QL12">
        <f>QE12-QG12</f>
        <v>74</v>
      </c>
      <c r="QM12">
        <v>524</v>
      </c>
      <c r="QN12" s="12">
        <f t="shared" ref="QN12:QN14" si="83">QL12/QM12*100</f>
        <v>14.122137404580155</v>
      </c>
      <c r="QO12" t="s">
        <v>2788</v>
      </c>
      <c r="QP12" s="37" t="s">
        <v>2736</v>
      </c>
      <c r="QQ12" t="s">
        <v>2690</v>
      </c>
      <c r="QR12" t="e">
        <v>#N/A</v>
      </c>
      <c r="QS12" s="1" t="e">
        <v>#N/A</v>
      </c>
      <c r="QT12" s="1" t="e">
        <v>#N/A</v>
      </c>
      <c r="QU12" s="1" t="e">
        <v>#N/A</v>
      </c>
      <c r="QV12" s="1" t="e">
        <v>#N/A</v>
      </c>
      <c r="QW12">
        <v>0</v>
      </c>
      <c r="QX12">
        <v>0</v>
      </c>
      <c r="QY12">
        <v>6</v>
      </c>
      <c r="QZ12">
        <v>3</v>
      </c>
      <c r="RA12" t="e">
        <v>#N/A</v>
      </c>
      <c r="RB12" t="e">
        <v>#N/A</v>
      </c>
      <c r="RC12" t="e">
        <v>#N/A</v>
      </c>
      <c r="RF12">
        <v>524</v>
      </c>
      <c r="RG12" s="12"/>
      <c r="RH12" t="s">
        <v>2788</v>
      </c>
      <c r="RI12" s="37" t="s">
        <v>2736</v>
      </c>
      <c r="RJ12" t="s">
        <v>2690</v>
      </c>
      <c r="RL12" s="1" t="e">
        <v>#N/A</v>
      </c>
      <c r="RM12" s="1" t="e">
        <v>#N/A</v>
      </c>
      <c r="RN12" s="1" t="e">
        <v>#N/A</v>
      </c>
      <c r="RO12" s="1" t="e">
        <v>#N/A</v>
      </c>
      <c r="RP12">
        <v>0</v>
      </c>
      <c r="RQ12">
        <v>0</v>
      </c>
      <c r="RR12">
        <v>0</v>
      </c>
      <c r="RS12" t="e">
        <v>#N/A</v>
      </c>
      <c r="RT12" t="e">
        <v>#N/A</v>
      </c>
      <c r="RU12" t="e">
        <v>#N/A</v>
      </c>
      <c r="RV12" t="e">
        <v>#N/A</v>
      </c>
      <c r="RW12" t="e">
        <v>#N/A</v>
      </c>
      <c r="RY12">
        <v>524</v>
      </c>
      <c r="RZ12" s="12">
        <f t="shared" ref="RZ12:RZ14" si="84">RX12/RY12*100</f>
        <v>0</v>
      </c>
      <c r="SA12" t="s">
        <v>2788</v>
      </c>
      <c r="SB12" s="37" t="s">
        <v>2736</v>
      </c>
      <c r="SC12" t="s">
        <v>2690</v>
      </c>
      <c r="SE12" s="1" t="e">
        <v>#N/A</v>
      </c>
      <c r="SF12" s="1"/>
      <c r="SG12" s="1" t="e">
        <v>#N/A</v>
      </c>
      <c r="SH12" s="1" t="e">
        <v>#N/A</v>
      </c>
      <c r="SI12" t="e">
        <v>#N/A</v>
      </c>
      <c r="SJ12">
        <f t="shared" si="72"/>
        <v>88</v>
      </c>
      <c r="SK12" t="e">
        <f t="shared" si="50"/>
        <v>#N/A</v>
      </c>
      <c r="SL12" t="e">
        <f t="shared" si="51"/>
        <v>#N/A</v>
      </c>
      <c r="SM12" t="e">
        <v>#N/A</v>
      </c>
      <c r="SN12" t="e">
        <v>#N/A</v>
      </c>
      <c r="SO12" t="e">
        <v>#N/A</v>
      </c>
      <c r="SQ12">
        <f t="shared" si="52"/>
        <v>74</v>
      </c>
      <c r="SR12">
        <v>524</v>
      </c>
      <c r="SS12" s="12">
        <f t="shared" si="53"/>
        <v>14.122137404580155</v>
      </c>
      <c r="ST12" t="e">
        <f t="shared" si="54"/>
        <v>#N/A</v>
      </c>
      <c r="SU12" t="s">
        <v>2788</v>
      </c>
      <c r="SV12" s="37" t="s">
        <v>2736</v>
      </c>
      <c r="SW12" t="s">
        <v>2690</v>
      </c>
      <c r="SY12" s="1" t="e">
        <v>#N/A</v>
      </c>
      <c r="SZ12" s="1" t="e">
        <v>#N/A</v>
      </c>
      <c r="TA12" s="1" t="e">
        <v>#N/A</v>
      </c>
      <c r="TB12" s="1" t="e">
        <v>#N/A</v>
      </c>
      <c r="TC12" t="e">
        <v>#N/A</v>
      </c>
      <c r="TD12" t="e">
        <v>#N/A</v>
      </c>
      <c r="TE12" t="e">
        <v>#N/A</v>
      </c>
      <c r="TF12" t="e">
        <v>#N/A</v>
      </c>
      <c r="TG12" t="e">
        <v>#N/A</v>
      </c>
      <c r="TH12" t="e">
        <v>#N/A</v>
      </c>
      <c r="TI12" t="e">
        <v>#N/A</v>
      </c>
      <c r="TJ12" t="e">
        <v>#N/A</v>
      </c>
      <c r="TK12" t="e">
        <f t="shared" si="55"/>
        <v>#N/A</v>
      </c>
      <c r="TL12">
        <f t="shared" si="56"/>
        <v>2096</v>
      </c>
      <c r="TM12" s="12" t="e">
        <f t="shared" si="57"/>
        <v>#N/A</v>
      </c>
      <c r="TN12" t="s">
        <v>2788</v>
      </c>
      <c r="TO12" s="37" t="s">
        <v>2736</v>
      </c>
      <c r="TP12" t="s">
        <v>2690</v>
      </c>
      <c r="TR12" s="1" t="e">
        <v>#N/A</v>
      </c>
      <c r="TS12" s="1" t="e">
        <v>#N/A</v>
      </c>
      <c r="TT12" s="1" t="e">
        <v>#N/A</v>
      </c>
      <c r="TU12" s="1" t="e">
        <v>#N/A</v>
      </c>
      <c r="TV12" t="e">
        <v>#N/A</v>
      </c>
      <c r="TW12" t="e">
        <v>#N/A</v>
      </c>
      <c r="TX12" t="e">
        <v>#N/A</v>
      </c>
      <c r="TY12" t="e">
        <v>#N/A</v>
      </c>
      <c r="TZ12" t="e">
        <v>#N/A</v>
      </c>
      <c r="UA12" t="e">
        <v>#N/A</v>
      </c>
      <c r="UB12" t="e">
        <v>#N/A</v>
      </c>
      <c r="UC12" t="e">
        <v>#N/A</v>
      </c>
      <c r="UD12" t="e">
        <f t="shared" si="58"/>
        <v>#N/A</v>
      </c>
      <c r="UF12" s="12"/>
      <c r="UG12" t="s">
        <v>2788</v>
      </c>
      <c r="UH12" s="37" t="s">
        <v>2736</v>
      </c>
      <c r="UI12" t="s">
        <v>2690</v>
      </c>
      <c r="UK12" s="1" t="e">
        <v>#N/A</v>
      </c>
      <c r="UL12" s="1" t="e">
        <v>#N/A</v>
      </c>
      <c r="UM12" s="1" t="e">
        <v>#N/A</v>
      </c>
      <c r="UN12" s="1" t="e">
        <v>#N/A</v>
      </c>
      <c r="UO12" t="e">
        <v>#N/A</v>
      </c>
      <c r="UP12" t="e">
        <v>#N/A</v>
      </c>
      <c r="UQ12" t="e">
        <v>#N/A</v>
      </c>
      <c r="UR12" t="e">
        <v>#N/A</v>
      </c>
      <c r="US12" t="e">
        <v>#N/A</v>
      </c>
      <c r="UT12" t="e">
        <v>#N/A</v>
      </c>
      <c r="UU12" t="e">
        <v>#N/A</v>
      </c>
      <c r="UV12" t="e">
        <v>#N/A</v>
      </c>
      <c r="UW12" t="e">
        <f t="shared" si="60"/>
        <v>#N/A</v>
      </c>
      <c r="UY12" s="12"/>
      <c r="UZ12" t="s">
        <v>2788</v>
      </c>
      <c r="VA12" s="37" t="s">
        <v>2736</v>
      </c>
      <c r="VB12" t="s">
        <v>2690</v>
      </c>
      <c r="VD12" s="1" t="e">
        <v>#N/A</v>
      </c>
      <c r="VE12" s="1" t="e">
        <v>#N/A</v>
      </c>
      <c r="VF12" s="1" t="e">
        <v>#N/A</v>
      </c>
      <c r="VG12" s="1" t="e">
        <v>#N/A</v>
      </c>
      <c r="VH12" t="e">
        <v>#N/A</v>
      </c>
      <c r="VI12" t="e">
        <v>#N/A</v>
      </c>
      <c r="VJ12" t="e">
        <v>#N/A</v>
      </c>
      <c r="VK12" t="e">
        <v>#N/A</v>
      </c>
      <c r="VL12" t="e">
        <v>#N/A</v>
      </c>
      <c r="VM12" t="e">
        <v>#N/A</v>
      </c>
      <c r="VN12" t="e">
        <v>#N/A</v>
      </c>
      <c r="VO12" t="e">
        <v>#N/A</v>
      </c>
      <c r="VQ12">
        <v>524</v>
      </c>
      <c r="VR12" s="12">
        <f t="shared" ref="VR12:VR14" si="85">VP12/VQ12*100</f>
        <v>0</v>
      </c>
      <c r="VS12" t="s">
        <v>2788</v>
      </c>
      <c r="VT12" s="37" t="s">
        <v>2736</v>
      </c>
      <c r="VU12" t="s">
        <v>2690</v>
      </c>
      <c r="VW12" s="1" t="e">
        <v>#N/A</v>
      </c>
      <c r="VX12" s="1" t="e">
        <v>#N/A</v>
      </c>
      <c r="VY12" s="1" t="e">
        <v>#N/A</v>
      </c>
      <c r="VZ12" s="1" t="e">
        <v>#N/A</v>
      </c>
      <c r="WA12" t="e">
        <v>#N/A</v>
      </c>
      <c r="WB12" t="e">
        <v>#N/A</v>
      </c>
      <c r="WC12" t="e">
        <v>#N/A</v>
      </c>
      <c r="WD12" t="e">
        <v>#N/A</v>
      </c>
      <c r="WE12" t="e">
        <v>#N/A</v>
      </c>
      <c r="WF12" t="e">
        <v>#N/A</v>
      </c>
      <c r="WG12" t="e">
        <v>#N/A</v>
      </c>
      <c r="WH12" t="e">
        <v>#N/A</v>
      </c>
      <c r="WK12" s="12"/>
      <c r="WL12" t="s">
        <v>2788</v>
      </c>
      <c r="WM12" s="37" t="s">
        <v>2736</v>
      </c>
      <c r="WN12" t="s">
        <v>2690</v>
      </c>
      <c r="WP12" s="1" t="e">
        <v>#N/A</v>
      </c>
      <c r="WQ12" s="1" t="e">
        <v>#N/A</v>
      </c>
      <c r="WR12" s="1" t="e">
        <v>#N/A</v>
      </c>
      <c r="WS12" s="1" t="e">
        <v>#N/A</v>
      </c>
      <c r="WT12" t="e">
        <v>#N/A</v>
      </c>
      <c r="WU12" t="e">
        <v>#N/A</v>
      </c>
      <c r="WV12" t="e">
        <v>#N/A</v>
      </c>
      <c r="WW12" t="e">
        <v>#N/A</v>
      </c>
      <c r="WX12" t="e">
        <v>#N/A</v>
      </c>
      <c r="WY12" t="e">
        <v>#N/A</v>
      </c>
      <c r="WZ12" t="e">
        <v>#N/A</v>
      </c>
      <c r="XA12" t="e">
        <v>#N/A</v>
      </c>
      <c r="XB12" t="e">
        <f t="shared" si="73"/>
        <v>#N/A</v>
      </c>
      <c r="XD12" s="12"/>
      <c r="XE12" t="s">
        <v>2788</v>
      </c>
      <c r="XF12" s="37" t="s">
        <v>2736</v>
      </c>
      <c r="XG12" t="s">
        <v>2690</v>
      </c>
      <c r="XI12" s="1" t="e">
        <v>#N/A</v>
      </c>
      <c r="XJ12" s="1" t="e">
        <v>#N/A</v>
      </c>
      <c r="XK12" s="1" t="e">
        <v>#N/A</v>
      </c>
      <c r="XL12" s="1" t="e">
        <v>#N/A</v>
      </c>
      <c r="XM12" t="e">
        <v>#N/A</v>
      </c>
      <c r="XN12" t="e">
        <v>#N/A</v>
      </c>
      <c r="XO12" t="e">
        <v>#N/A</v>
      </c>
      <c r="XP12" t="e">
        <v>#N/A</v>
      </c>
      <c r="XQ12" t="e">
        <v>#N/A</v>
      </c>
      <c r="XR12" t="e">
        <v>#N/A</v>
      </c>
      <c r="XS12" t="e">
        <v>#N/A</v>
      </c>
      <c r="XT12" t="e">
        <v>#N/A</v>
      </c>
      <c r="XU12" t="e">
        <f t="shared" si="64"/>
        <v>#N/A</v>
      </c>
      <c r="XW12" s="12"/>
      <c r="XX12" t="s">
        <v>2788</v>
      </c>
      <c r="XY12" s="37" t="s">
        <v>2736</v>
      </c>
      <c r="XZ12" t="s">
        <v>2690</v>
      </c>
      <c r="YB12" s="1" t="e">
        <v>#N/A</v>
      </c>
      <c r="YC12" s="1" t="e">
        <v>#N/A</v>
      </c>
      <c r="YD12" s="1" t="e">
        <v>#N/A</v>
      </c>
      <c r="YE12" s="1" t="e">
        <v>#N/A</v>
      </c>
      <c r="YF12" t="e">
        <v>#N/A</v>
      </c>
      <c r="YG12" t="e">
        <v>#N/A</v>
      </c>
      <c r="YH12" t="e">
        <v>#N/A</v>
      </c>
      <c r="YI12" t="e">
        <v>#N/A</v>
      </c>
      <c r="YJ12" t="e">
        <v>#N/A</v>
      </c>
      <c r="YK12" t="e">
        <v>#N/A</v>
      </c>
      <c r="YL12" t="e">
        <v>#N/A</v>
      </c>
      <c r="YM12" t="e">
        <v>#N/A</v>
      </c>
      <c r="YN12" t="e">
        <f t="shared" si="65"/>
        <v>#N/A</v>
      </c>
      <c r="YP12" s="12"/>
      <c r="YQ12" t="s">
        <v>2788</v>
      </c>
      <c r="YR12" s="37" t="s">
        <v>2736</v>
      </c>
      <c r="YS12" t="s">
        <v>2690</v>
      </c>
      <c r="YU12" s="1" t="e">
        <v>#N/A</v>
      </c>
      <c r="YV12" s="1" t="e">
        <v>#N/A</v>
      </c>
      <c r="YW12" s="1" t="e">
        <v>#N/A</v>
      </c>
      <c r="YX12" s="1" t="e">
        <v>#N/A</v>
      </c>
      <c r="YY12" t="e">
        <v>#N/A</v>
      </c>
      <c r="YZ12" t="e">
        <v>#N/A</v>
      </c>
      <c r="ZA12" t="e">
        <v>#N/A</v>
      </c>
      <c r="ZB12" t="e">
        <v>#N/A</v>
      </c>
      <c r="ZC12" t="e">
        <v>#N/A</v>
      </c>
      <c r="ZD12" t="e">
        <v>#N/A</v>
      </c>
      <c r="ZE12" t="e">
        <v>#N/A</v>
      </c>
      <c r="ZF12" t="e">
        <v>#N/A</v>
      </c>
      <c r="ZG12" t="e">
        <f t="shared" si="74"/>
        <v>#N/A</v>
      </c>
      <c r="ZI12" s="12"/>
      <c r="ZJ12" t="s">
        <v>2788</v>
      </c>
      <c r="ZK12" s="37" t="s">
        <v>2736</v>
      </c>
      <c r="ZL12" t="s">
        <v>2690</v>
      </c>
      <c r="ZN12" s="1" t="e">
        <v>#N/A</v>
      </c>
      <c r="ZO12" s="1" t="e">
        <v>#N/A</v>
      </c>
      <c r="ZP12" s="1" t="e">
        <v>#N/A</v>
      </c>
      <c r="ZQ12" s="1" t="e">
        <v>#N/A</v>
      </c>
      <c r="ZR12" t="e">
        <v>#N/A</v>
      </c>
      <c r="ZS12" t="e">
        <v>#N/A</v>
      </c>
      <c r="ZT12" t="e">
        <v>#N/A</v>
      </c>
      <c r="ZU12" t="e">
        <v>#N/A</v>
      </c>
      <c r="ZV12" t="e">
        <v>#N/A</v>
      </c>
      <c r="ZW12" t="e">
        <v>#N/A</v>
      </c>
      <c r="ZX12" t="e">
        <v>#N/A</v>
      </c>
      <c r="ZY12" t="e">
        <v>#N/A</v>
      </c>
      <c r="ZZ12" t="e">
        <f t="shared" si="79"/>
        <v>#N/A</v>
      </c>
      <c r="AAA12">
        <f t="shared" si="19"/>
        <v>524</v>
      </c>
      <c r="AAB12" s="12" t="e">
        <f t="shared" ref="AAB12:AAB14" si="86">ZZ12/AAA12*100</f>
        <v>#N/A</v>
      </c>
      <c r="AAD12" t="s">
        <v>2788</v>
      </c>
      <c r="AAE12" s="37" t="s">
        <v>2736</v>
      </c>
      <c r="AAF12" t="s">
        <v>2690</v>
      </c>
      <c r="AAH12" s="1" t="e">
        <v>#N/A</v>
      </c>
      <c r="AAI12" s="1" t="e">
        <v>#N/A</v>
      </c>
      <c r="AAJ12" s="1" t="e">
        <v>#N/A</v>
      </c>
      <c r="AAK12" s="1" t="e">
        <v>#N/A</v>
      </c>
      <c r="AAL12" t="e">
        <v>#N/A</v>
      </c>
      <c r="AAM12" t="e">
        <v>#N/A</v>
      </c>
      <c r="AAN12" t="e">
        <v>#N/A</v>
      </c>
      <c r="AAO12" t="e">
        <v>#N/A</v>
      </c>
      <c r="AAP12" t="e">
        <v>#N/A</v>
      </c>
      <c r="AAQ12" t="e">
        <v>#N/A</v>
      </c>
      <c r="AAR12" t="e">
        <v>#N/A</v>
      </c>
      <c r="AAS12" t="e">
        <v>#N/A</v>
      </c>
      <c r="AAT12" t="e">
        <f t="shared" si="67"/>
        <v>#N/A</v>
      </c>
      <c r="AAV12" s="12"/>
      <c r="AAW12" t="s">
        <v>2788</v>
      </c>
      <c r="AAX12" s="37" t="s">
        <v>2736</v>
      </c>
      <c r="AAY12" t="s">
        <v>2690</v>
      </c>
      <c r="ABA12" s="1" t="e">
        <v>#N/A</v>
      </c>
      <c r="ABB12" s="1" t="e">
        <v>#N/A</v>
      </c>
      <c r="ABC12" s="1" t="e">
        <v>#N/A</v>
      </c>
      <c r="ABD12" s="1" t="e">
        <v>#N/A</v>
      </c>
      <c r="ABE12" t="e">
        <v>#N/A</v>
      </c>
      <c r="ABF12" t="e">
        <v>#N/A</v>
      </c>
      <c r="ABG12" t="e">
        <v>#N/A</v>
      </c>
      <c r="ABH12" t="e">
        <v>#N/A</v>
      </c>
      <c r="ABI12" t="e">
        <v>#N/A</v>
      </c>
      <c r="ABJ12" t="e">
        <v>#N/A</v>
      </c>
      <c r="ABK12" t="e">
        <v>#N/A</v>
      </c>
      <c r="ABL12" t="e">
        <v>#N/A</v>
      </c>
      <c r="ABM12" t="e">
        <f t="shared" si="69"/>
        <v>#N/A</v>
      </c>
      <c r="ABO12" s="12"/>
    </row>
    <row r="13" spans="1:743">
      <c r="A13" t="s">
        <v>2369</v>
      </c>
      <c r="B13" s="37" t="s">
        <v>2737</v>
      </c>
      <c r="C13" t="s">
        <v>2690</v>
      </c>
      <c r="D13">
        <v>8</v>
      </c>
      <c r="E13" s="1">
        <v>0.22111111111111112</v>
      </c>
      <c r="F13" s="1">
        <v>0.14568287037037037</v>
      </c>
      <c r="G13" s="1">
        <v>2.9062500000000002E-2</v>
      </c>
      <c r="H13" s="1">
        <v>4.6354166666666669E-2</v>
      </c>
      <c r="I13">
        <v>750</v>
      </c>
      <c r="J13">
        <v>184</v>
      </c>
      <c r="K13">
        <v>182</v>
      </c>
      <c r="L13">
        <v>2</v>
      </c>
      <c r="M13">
        <v>0</v>
      </c>
      <c r="N13">
        <v>0</v>
      </c>
      <c r="O13">
        <v>0</v>
      </c>
      <c r="P13">
        <v>98.91</v>
      </c>
      <c r="Q13">
        <f t="shared" si="0"/>
        <v>182</v>
      </c>
      <c r="R13">
        <v>320</v>
      </c>
      <c r="S13" s="12">
        <f t="shared" si="1"/>
        <v>56.875</v>
      </c>
      <c r="T13" t="s">
        <v>2369</v>
      </c>
      <c r="U13" s="37" t="s">
        <v>2737</v>
      </c>
      <c r="V13" t="s">
        <v>2690</v>
      </c>
      <c r="W13">
        <v>8</v>
      </c>
      <c r="X13" s="1">
        <v>0.34804398148148147</v>
      </c>
      <c r="Y13" s="1">
        <v>0.24839120370370371</v>
      </c>
      <c r="Z13" s="1">
        <v>5.7002314814814818E-2</v>
      </c>
      <c r="AA13" s="1">
        <v>4.2638888888888893E-2</v>
      </c>
      <c r="AB13">
        <v>625</v>
      </c>
      <c r="AC13">
        <v>389</v>
      </c>
      <c r="AD13">
        <v>181</v>
      </c>
      <c r="AE13">
        <v>2</v>
      </c>
      <c r="AF13">
        <v>0</v>
      </c>
      <c r="AG13">
        <v>0</v>
      </c>
      <c r="AH13">
        <v>0</v>
      </c>
      <c r="AI13">
        <v>98.91</v>
      </c>
      <c r="AJ13">
        <f t="shared" si="21"/>
        <v>387</v>
      </c>
      <c r="AK13">
        <v>320</v>
      </c>
      <c r="AL13" s="12">
        <f t="shared" si="2"/>
        <v>120.93750000000001</v>
      </c>
      <c r="AM13" t="s">
        <v>2369</v>
      </c>
      <c r="AN13" s="37" t="s">
        <v>2737</v>
      </c>
      <c r="AO13" t="s">
        <v>2690</v>
      </c>
      <c r="AP13">
        <v>8</v>
      </c>
      <c r="AQ13" s="1">
        <v>0.46083333333333337</v>
      </c>
      <c r="AR13" s="1">
        <v>0.32668981481481479</v>
      </c>
      <c r="AS13" s="1">
        <v>7.7256944444444434E-2</v>
      </c>
      <c r="AT13" s="1">
        <v>5.6875000000000002E-2</v>
      </c>
      <c r="AU13">
        <v>56</v>
      </c>
      <c r="AV13">
        <v>620</v>
      </c>
      <c r="AW13">
        <v>809</v>
      </c>
      <c r="AX13">
        <v>21</v>
      </c>
      <c r="AY13">
        <v>0</v>
      </c>
      <c r="AZ13">
        <v>0</v>
      </c>
      <c r="BA13">
        <v>0</v>
      </c>
      <c r="BB13">
        <v>97.47</v>
      </c>
      <c r="BC13">
        <f t="shared" si="22"/>
        <v>599</v>
      </c>
      <c r="BD13">
        <v>524</v>
      </c>
      <c r="BE13" s="12">
        <f t="shared" si="3"/>
        <v>114.31297709923665</v>
      </c>
      <c r="BF13" t="s">
        <v>2369</v>
      </c>
      <c r="BG13" s="37" t="s">
        <v>2737</v>
      </c>
      <c r="BH13" t="s">
        <v>2690</v>
      </c>
      <c r="BI13">
        <v>8</v>
      </c>
      <c r="BJ13" s="1">
        <v>0</v>
      </c>
      <c r="BK13" s="1">
        <v>0</v>
      </c>
      <c r="BL13" s="1">
        <v>0</v>
      </c>
      <c r="BM13" s="1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W13">
        <v>320</v>
      </c>
      <c r="BX13" s="12">
        <f t="shared" si="4"/>
        <v>0</v>
      </c>
      <c r="BY13" t="s">
        <v>2369</v>
      </c>
      <c r="BZ13" s="37" t="s">
        <v>2737</v>
      </c>
      <c r="CA13" t="s">
        <v>2690</v>
      </c>
      <c r="CB13">
        <v>8</v>
      </c>
      <c r="CC13" s="1">
        <v>3.0011574074074076E-2</v>
      </c>
      <c r="CD13" s="1">
        <v>0.72077546296296291</v>
      </c>
      <c r="CE13" s="1">
        <v>0.16333333333333333</v>
      </c>
      <c r="CF13" s="1">
        <v>0.14587962962962964</v>
      </c>
      <c r="CG13">
        <v>1431</v>
      </c>
      <c r="CH13">
        <v>1193</v>
      </c>
      <c r="CI13">
        <v>1172</v>
      </c>
      <c r="CJ13">
        <v>25</v>
      </c>
      <c r="CK13">
        <v>0</v>
      </c>
      <c r="CL13">
        <v>0</v>
      </c>
      <c r="CM13">
        <v>0</v>
      </c>
      <c r="CN13">
        <v>97.91</v>
      </c>
      <c r="CO13">
        <f t="shared" si="23"/>
        <v>1168</v>
      </c>
      <c r="CP13">
        <f t="shared" si="24"/>
        <v>1164</v>
      </c>
      <c r="CQ13" s="12">
        <f t="shared" si="5"/>
        <v>100.34364261168385</v>
      </c>
      <c r="CR13" t="s">
        <v>2369</v>
      </c>
      <c r="CS13" s="37" t="s">
        <v>2737</v>
      </c>
      <c r="CT13" t="s">
        <v>2690</v>
      </c>
      <c r="CU13">
        <v>8</v>
      </c>
      <c r="CV13" s="1">
        <v>0</v>
      </c>
      <c r="CW13" s="1">
        <v>0</v>
      </c>
      <c r="CX13" s="1">
        <v>0</v>
      </c>
      <c r="CY13" s="1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J13" s="12" t="e">
        <f t="shared" si="6"/>
        <v>#DIV/0!</v>
      </c>
      <c r="DK13" t="s">
        <v>2369</v>
      </c>
      <c r="DL13" s="37" t="s">
        <v>2737</v>
      </c>
      <c r="DM13" t="s">
        <v>2690</v>
      </c>
      <c r="DN13">
        <v>8</v>
      </c>
      <c r="DO13" s="1">
        <v>0</v>
      </c>
      <c r="DP13" s="1">
        <v>0</v>
      </c>
      <c r="DQ13" s="1">
        <v>0</v>
      </c>
      <c r="DR13" s="1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C13" s="12" t="e">
        <f t="shared" si="7"/>
        <v>#DIV/0!</v>
      </c>
      <c r="ED13" t="s">
        <v>2369</v>
      </c>
      <c r="EE13" s="37" t="s">
        <v>2737</v>
      </c>
      <c r="EF13" t="s">
        <v>2690</v>
      </c>
      <c r="EG13">
        <v>8</v>
      </c>
      <c r="EH13" s="1">
        <v>0</v>
      </c>
      <c r="EI13" s="1">
        <v>0</v>
      </c>
      <c r="EJ13" s="1">
        <v>0</v>
      </c>
      <c r="EK13" s="1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V13" s="12" t="e">
        <f t="shared" si="8"/>
        <v>#DIV/0!</v>
      </c>
      <c r="EW13" t="s">
        <v>2369</v>
      </c>
      <c r="EX13" s="37" t="s">
        <v>2737</v>
      </c>
      <c r="EY13" t="s">
        <v>2690</v>
      </c>
      <c r="EZ13">
        <v>8</v>
      </c>
      <c r="FA13" s="1">
        <v>0.46083333333333337</v>
      </c>
      <c r="FB13" s="1">
        <v>0.32668981481481479</v>
      </c>
      <c r="FC13" s="1">
        <v>7.7256944444444434E-2</v>
      </c>
      <c r="FD13" s="1">
        <v>5.6875000000000002E-2</v>
      </c>
      <c r="FE13">
        <v>56</v>
      </c>
      <c r="FF13">
        <v>620</v>
      </c>
      <c r="FG13">
        <v>809</v>
      </c>
      <c r="FH13">
        <v>21</v>
      </c>
      <c r="FI13">
        <v>0</v>
      </c>
      <c r="FJ13">
        <v>0</v>
      </c>
      <c r="FK13">
        <v>0</v>
      </c>
      <c r="FL13">
        <v>97.47</v>
      </c>
      <c r="FM13">
        <f t="shared" si="25"/>
        <v>599</v>
      </c>
      <c r="FN13">
        <v>524</v>
      </c>
      <c r="FO13" s="12">
        <f t="shared" si="9"/>
        <v>114.31297709923665</v>
      </c>
      <c r="FP13" t="s">
        <v>2369</v>
      </c>
      <c r="FQ13" s="37" t="s">
        <v>2737</v>
      </c>
      <c r="FR13" t="s">
        <v>2690</v>
      </c>
      <c r="FS13">
        <v>8</v>
      </c>
      <c r="FT13" s="1">
        <v>3.0011574074074076E-2</v>
      </c>
      <c r="FU13" s="1">
        <v>0.72077546296296291</v>
      </c>
      <c r="FV13" s="1">
        <v>0.16333333333333333</v>
      </c>
      <c r="FW13" s="1">
        <v>0.14587962962962964</v>
      </c>
      <c r="FX13">
        <v>1431</v>
      </c>
      <c r="FY13">
        <v>1193</v>
      </c>
      <c r="FZ13">
        <v>1172</v>
      </c>
      <c r="GA13">
        <v>25</v>
      </c>
      <c r="GB13">
        <v>0</v>
      </c>
      <c r="GC13">
        <v>0</v>
      </c>
      <c r="GD13">
        <v>0</v>
      </c>
      <c r="GE13">
        <v>97.91</v>
      </c>
      <c r="GF13">
        <f t="shared" si="26"/>
        <v>1168</v>
      </c>
      <c r="GG13">
        <f t="shared" si="27"/>
        <v>1164</v>
      </c>
      <c r="GH13" s="12">
        <f t="shared" si="10"/>
        <v>100.34364261168385</v>
      </c>
      <c r="GI13" t="s">
        <v>2369</v>
      </c>
      <c r="GJ13" s="37" t="s">
        <v>2736</v>
      </c>
      <c r="GK13" t="s">
        <v>2690</v>
      </c>
      <c r="GL13">
        <v>8</v>
      </c>
      <c r="GM13" s="1">
        <v>0.35062499999999996</v>
      </c>
      <c r="GN13" s="1">
        <v>0.28949074074074072</v>
      </c>
      <c r="GO13" s="1">
        <v>4.238425925925926E-2</v>
      </c>
      <c r="GP13" s="1">
        <v>1.8749999999999999E-2</v>
      </c>
      <c r="GQ13">
        <v>63</v>
      </c>
      <c r="GR13">
        <v>584</v>
      </c>
      <c r="GS13">
        <v>577</v>
      </c>
      <c r="GT13">
        <v>11</v>
      </c>
      <c r="GU13">
        <v>0</v>
      </c>
      <c r="GV13">
        <v>0</v>
      </c>
      <c r="GW13">
        <v>0</v>
      </c>
      <c r="GX13">
        <v>98.13</v>
      </c>
      <c r="GY13">
        <f t="shared" si="28"/>
        <v>573</v>
      </c>
      <c r="GZ13">
        <v>524</v>
      </c>
      <c r="HA13" s="12">
        <f t="shared" si="81"/>
        <v>109.35114503816794</v>
      </c>
      <c r="HB13" t="s">
        <v>2369</v>
      </c>
      <c r="HC13" s="37" t="s">
        <v>2736</v>
      </c>
      <c r="HD13" t="s">
        <v>2690</v>
      </c>
      <c r="HE13">
        <v>8</v>
      </c>
      <c r="HF13" s="1">
        <v>0.39515046296296297</v>
      </c>
      <c r="HG13" s="1">
        <v>0.3213657407407407</v>
      </c>
      <c r="HH13" s="1">
        <v>5.5972222222222222E-2</v>
      </c>
      <c r="HI13" s="1">
        <v>1.7789351851851851E-2</v>
      </c>
      <c r="HJ13">
        <v>54</v>
      </c>
      <c r="HK13">
        <v>576</v>
      </c>
      <c r="HL13">
        <v>562</v>
      </c>
      <c r="HM13">
        <v>16</v>
      </c>
      <c r="HN13">
        <v>0</v>
      </c>
      <c r="HO13">
        <v>0</v>
      </c>
      <c r="HP13">
        <v>0</v>
      </c>
      <c r="HQ13">
        <v>97.23</v>
      </c>
      <c r="HR13">
        <f t="shared" si="29"/>
        <v>560</v>
      </c>
      <c r="HS13">
        <v>524</v>
      </c>
      <c r="HT13" s="12">
        <f t="shared" si="11"/>
        <v>106.87022900763358</v>
      </c>
      <c r="HU13" t="s">
        <v>2369</v>
      </c>
      <c r="HV13" s="37" t="s">
        <v>2736</v>
      </c>
      <c r="HW13" t="s">
        <v>2690</v>
      </c>
      <c r="HX13">
        <v>8</v>
      </c>
      <c r="HY13" s="1">
        <v>0.33457175925925925</v>
      </c>
      <c r="HZ13" s="1">
        <v>0.28693287037037035</v>
      </c>
      <c r="IA13" s="1">
        <v>3.4456018518518518E-2</v>
      </c>
      <c r="IB13" s="1">
        <v>1.3171296296296294E-2</v>
      </c>
      <c r="IC13">
        <v>25</v>
      </c>
      <c r="ID13">
        <v>571</v>
      </c>
      <c r="IE13">
        <v>340</v>
      </c>
      <c r="IF13">
        <v>3</v>
      </c>
      <c r="IG13">
        <v>0</v>
      </c>
      <c r="IH13">
        <v>0</v>
      </c>
      <c r="II13">
        <v>0</v>
      </c>
      <c r="IJ13">
        <v>99.13</v>
      </c>
      <c r="IK13">
        <f t="shared" si="30"/>
        <v>568</v>
      </c>
      <c r="IL13">
        <v>524</v>
      </c>
      <c r="IM13" s="12">
        <f t="shared" si="12"/>
        <v>108.3969465648855</v>
      </c>
      <c r="IN13" t="s">
        <v>2369</v>
      </c>
      <c r="IO13" s="37" t="s">
        <v>2736</v>
      </c>
      <c r="IP13" t="s">
        <v>2690</v>
      </c>
      <c r="IR13" s="1">
        <v>1.6203703703703703E-3</v>
      </c>
      <c r="IS13" s="1"/>
      <c r="IT13" s="1">
        <v>0</v>
      </c>
      <c r="IU13" s="1">
        <v>0</v>
      </c>
      <c r="IV13">
        <v>2</v>
      </c>
      <c r="IW13">
        <v>5</v>
      </c>
      <c r="IX13">
        <v>223</v>
      </c>
      <c r="IY13">
        <v>7</v>
      </c>
      <c r="IZ13">
        <v>0</v>
      </c>
      <c r="JA13">
        <v>0</v>
      </c>
      <c r="JB13">
        <v>0</v>
      </c>
      <c r="JC13">
        <v>96.96</v>
      </c>
      <c r="JD13">
        <f t="shared" si="31"/>
        <v>-2</v>
      </c>
      <c r="JF13" s="12"/>
      <c r="JG13" t="s">
        <v>2369</v>
      </c>
      <c r="JH13" s="37" t="s">
        <v>2736</v>
      </c>
      <c r="JI13" t="s">
        <v>2690</v>
      </c>
      <c r="JK13" s="1">
        <v>2.1064814814814813E-3</v>
      </c>
      <c r="JL13" s="1">
        <v>1.9444444444444442E-3</v>
      </c>
      <c r="JM13" s="1">
        <v>1.6203703703703703E-4</v>
      </c>
      <c r="JN13" s="1">
        <v>0</v>
      </c>
      <c r="JO13">
        <v>1</v>
      </c>
      <c r="JP13">
        <v>4</v>
      </c>
      <c r="JQ13">
        <v>83</v>
      </c>
      <c r="JR13">
        <v>3</v>
      </c>
      <c r="JS13">
        <v>0</v>
      </c>
      <c r="JT13">
        <v>0</v>
      </c>
      <c r="JU13">
        <v>0</v>
      </c>
      <c r="JV13">
        <v>96.51</v>
      </c>
      <c r="JW13">
        <f t="shared" si="32"/>
        <v>1</v>
      </c>
      <c r="JY13" s="12" t="e">
        <f t="shared" si="14"/>
        <v>#DIV/0!</v>
      </c>
      <c r="JZ13" t="s">
        <v>2369</v>
      </c>
      <c r="KA13" s="37" t="s">
        <v>2736</v>
      </c>
      <c r="KB13" t="s">
        <v>2690</v>
      </c>
      <c r="KC13">
        <v>8</v>
      </c>
      <c r="KD13" s="1">
        <v>0</v>
      </c>
      <c r="KE13" s="1">
        <v>0</v>
      </c>
      <c r="KF13" s="1">
        <v>0</v>
      </c>
      <c r="KG13" s="1">
        <v>0</v>
      </c>
      <c r="KH13">
        <v>0</v>
      </c>
      <c r="KI13">
        <v>0</v>
      </c>
      <c r="KJ13">
        <v>4</v>
      </c>
      <c r="KK13">
        <v>1</v>
      </c>
      <c r="KL13">
        <v>0</v>
      </c>
      <c r="KM13">
        <v>0</v>
      </c>
      <c r="KN13">
        <v>0</v>
      </c>
      <c r="KO13">
        <v>80</v>
      </c>
      <c r="KP13">
        <f t="shared" si="33"/>
        <v>-1</v>
      </c>
      <c r="KR13" s="12" t="e">
        <f t="shared" si="15"/>
        <v>#DIV/0!</v>
      </c>
      <c r="KS13" t="s">
        <v>2369</v>
      </c>
      <c r="KT13" s="37" t="s">
        <v>2736</v>
      </c>
      <c r="KU13" t="s">
        <v>2690</v>
      </c>
      <c r="KV13">
        <v>8</v>
      </c>
      <c r="KW13" s="1">
        <v>0</v>
      </c>
      <c r="KX13" s="1">
        <v>0</v>
      </c>
      <c r="KY13" s="1">
        <v>0</v>
      </c>
      <c r="KZ13" s="1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f t="shared" si="34"/>
        <v>0</v>
      </c>
      <c r="LK13" s="12" t="e">
        <f t="shared" si="16"/>
        <v>#DIV/0!</v>
      </c>
      <c r="LL13" t="s">
        <v>2369</v>
      </c>
      <c r="LM13" s="37" t="s">
        <v>2736</v>
      </c>
      <c r="LN13" t="s">
        <v>2690</v>
      </c>
      <c r="LO13">
        <v>8</v>
      </c>
      <c r="LP13" s="1">
        <v>2.1064814814814813E-3</v>
      </c>
      <c r="LQ13" s="1"/>
      <c r="LR13" s="1">
        <v>1.6203703703703703E-4</v>
      </c>
      <c r="LS13" s="1">
        <v>0</v>
      </c>
      <c r="LT13">
        <v>1</v>
      </c>
      <c r="LU13">
        <v>4</v>
      </c>
      <c r="LV13">
        <v>87</v>
      </c>
      <c r="LW13">
        <v>4</v>
      </c>
      <c r="LX13">
        <v>0</v>
      </c>
      <c r="LY13">
        <v>0</v>
      </c>
      <c r="LZ13">
        <v>0</v>
      </c>
      <c r="MA13">
        <v>95.6</v>
      </c>
      <c r="MB13">
        <f t="shared" si="35"/>
        <v>0</v>
      </c>
      <c r="MD13" s="12" t="e">
        <f t="shared" si="17"/>
        <v>#DIV/0!</v>
      </c>
      <c r="ME13" t="s">
        <v>2369</v>
      </c>
      <c r="MF13" s="37" t="s">
        <v>2736</v>
      </c>
      <c r="MG13" t="s">
        <v>2690</v>
      </c>
      <c r="MH13">
        <v>8</v>
      </c>
      <c r="MI13" s="1">
        <v>8.4085648148148159E-2</v>
      </c>
      <c r="MJ13" s="1">
        <v>0.90136574074074083</v>
      </c>
      <c r="MK13" s="1">
        <v>0.13298611111111111</v>
      </c>
      <c r="ML13" s="1">
        <v>4.9722222222222223E-2</v>
      </c>
      <c r="MM13">
        <v>145</v>
      </c>
      <c r="MN13">
        <v>1740</v>
      </c>
      <c r="MO13">
        <v>1789</v>
      </c>
      <c r="MP13">
        <v>41</v>
      </c>
      <c r="MQ13">
        <v>0</v>
      </c>
      <c r="MR13">
        <v>0</v>
      </c>
      <c r="MS13">
        <v>0</v>
      </c>
      <c r="MT13">
        <v>97.76</v>
      </c>
      <c r="MU13">
        <f t="shared" si="36"/>
        <v>1699</v>
      </c>
      <c r="MV13">
        <f t="shared" si="37"/>
        <v>1572</v>
      </c>
      <c r="MW13" s="12">
        <f t="shared" si="18"/>
        <v>108.07888040712467</v>
      </c>
      <c r="MX13" t="s">
        <v>2369</v>
      </c>
      <c r="MY13" s="37" t="s">
        <v>2736</v>
      </c>
      <c r="MZ13" t="s">
        <v>2690</v>
      </c>
      <c r="NB13" s="1">
        <v>1.3194444444444443E-3</v>
      </c>
      <c r="NC13" s="1"/>
      <c r="ND13" s="1">
        <v>0</v>
      </c>
      <c r="NE13" s="1">
        <v>0</v>
      </c>
      <c r="NF13">
        <v>2</v>
      </c>
      <c r="NG13">
        <v>2</v>
      </c>
      <c r="NH13">
        <v>1</v>
      </c>
      <c r="NI13">
        <v>1</v>
      </c>
      <c r="NJ13">
        <v>0</v>
      </c>
      <c r="NK13">
        <v>0</v>
      </c>
      <c r="NL13">
        <v>0</v>
      </c>
      <c r="NM13">
        <v>50</v>
      </c>
      <c r="NN13">
        <f t="shared" si="38"/>
        <v>1</v>
      </c>
      <c r="NP13" s="12"/>
      <c r="NQ13" t="s">
        <v>2369</v>
      </c>
      <c r="NR13" s="37" t="s">
        <v>2736</v>
      </c>
      <c r="NS13" t="s">
        <v>2690</v>
      </c>
      <c r="NU13" s="1">
        <v>0</v>
      </c>
      <c r="NV13" s="1"/>
      <c r="NW13" s="1">
        <v>0</v>
      </c>
      <c r="NX13" s="1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I13" s="12"/>
      <c r="OJ13" t="s">
        <v>2369</v>
      </c>
      <c r="OK13" s="37" t="s">
        <v>2737</v>
      </c>
      <c r="OL13" t="s">
        <v>2690</v>
      </c>
      <c r="ON13" s="1">
        <v>0</v>
      </c>
      <c r="OO13" s="1"/>
      <c r="OP13" s="1">
        <v>0</v>
      </c>
      <c r="OQ13" s="1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PB13" s="12"/>
      <c r="PC13" t="s">
        <v>2369</v>
      </c>
      <c r="PD13" s="37" t="s">
        <v>2737</v>
      </c>
      <c r="PE13" t="s">
        <v>2690</v>
      </c>
      <c r="PF13">
        <v>8</v>
      </c>
      <c r="PG13" s="1">
        <v>0.32460648148148147</v>
      </c>
      <c r="PH13" s="1">
        <v>0.2071412037037037</v>
      </c>
      <c r="PI13" s="1">
        <v>9.0659722222222225E-2</v>
      </c>
      <c r="PJ13" s="1">
        <v>2.6805555555555555E-2</v>
      </c>
      <c r="PK13">
        <v>551</v>
      </c>
      <c r="PL13">
        <v>229</v>
      </c>
      <c r="PM13">
        <v>227</v>
      </c>
      <c r="PN13">
        <v>4</v>
      </c>
      <c r="PO13">
        <v>0</v>
      </c>
      <c r="PP13">
        <v>0</v>
      </c>
      <c r="PQ13">
        <v>0</v>
      </c>
      <c r="PR13">
        <v>98.27</v>
      </c>
      <c r="PS13">
        <f t="shared" si="44"/>
        <v>225</v>
      </c>
      <c r="PT13">
        <v>320</v>
      </c>
      <c r="PU13" s="12">
        <f t="shared" si="82"/>
        <v>70.3125</v>
      </c>
      <c r="PV13" t="s">
        <v>2369</v>
      </c>
      <c r="PW13" s="37" t="s">
        <v>2737</v>
      </c>
      <c r="PX13" t="s">
        <v>2690</v>
      </c>
      <c r="PY13">
        <v>8</v>
      </c>
      <c r="PZ13" s="1">
        <v>0.2558449074074074</v>
      </c>
      <c r="QA13" s="1">
        <v>0.11635416666666666</v>
      </c>
      <c r="QB13" s="1">
        <v>0.10969907407407407</v>
      </c>
      <c r="QC13" s="1">
        <v>2.9768518518518517E-2</v>
      </c>
      <c r="QD13">
        <v>542</v>
      </c>
      <c r="QE13">
        <v>88</v>
      </c>
      <c r="QF13">
        <v>86</v>
      </c>
      <c r="QG13">
        <v>2</v>
      </c>
      <c r="QH13">
        <v>0</v>
      </c>
      <c r="QI13">
        <v>0</v>
      </c>
      <c r="QJ13">
        <v>0</v>
      </c>
      <c r="QK13">
        <v>97.73</v>
      </c>
      <c r="QL13">
        <f t="shared" si="71"/>
        <v>86</v>
      </c>
      <c r="QM13">
        <v>320</v>
      </c>
      <c r="QN13" s="12">
        <f t="shared" si="83"/>
        <v>26.875</v>
      </c>
      <c r="QO13" t="s">
        <v>2369</v>
      </c>
      <c r="QP13" s="37" t="s">
        <v>2737</v>
      </c>
      <c r="QQ13" t="s">
        <v>2690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E13">
        <f t="shared" si="47"/>
        <v>0</v>
      </c>
      <c r="RF13">
        <v>320</v>
      </c>
      <c r="RG13" s="12">
        <f t="shared" ref="RG13:RG14" si="87">RE13/RF13*100</f>
        <v>0</v>
      </c>
      <c r="RH13" t="s">
        <v>2369</v>
      </c>
      <c r="RI13" s="37" t="s">
        <v>2737</v>
      </c>
      <c r="RJ13" t="s">
        <v>2690</v>
      </c>
      <c r="RL13" s="1">
        <v>0</v>
      </c>
      <c r="RM13" s="1">
        <v>0</v>
      </c>
      <c r="RN13" s="1">
        <v>0</v>
      </c>
      <c r="RO13" s="1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f t="shared" si="80"/>
        <v>0</v>
      </c>
      <c r="RY13">
        <v>320</v>
      </c>
      <c r="RZ13" s="12">
        <f t="shared" si="84"/>
        <v>0</v>
      </c>
      <c r="SA13" t="s">
        <v>2369</v>
      </c>
      <c r="SB13" s="37" t="s">
        <v>2737</v>
      </c>
      <c r="SC13" t="s">
        <v>2690</v>
      </c>
      <c r="SE13" s="1">
        <v>0.2558449074074074</v>
      </c>
      <c r="SF13" s="1">
        <v>0.11635416666666666</v>
      </c>
      <c r="SG13" s="1">
        <v>0.10969907407407407</v>
      </c>
      <c r="SH13" s="1">
        <v>2.9768518518518517E-2</v>
      </c>
      <c r="SI13">
        <v>542</v>
      </c>
      <c r="SJ13">
        <f t="shared" si="72"/>
        <v>88</v>
      </c>
      <c r="SK13">
        <f t="shared" si="50"/>
        <v>86</v>
      </c>
      <c r="SL13">
        <f t="shared" si="51"/>
        <v>2</v>
      </c>
      <c r="SM13">
        <v>0</v>
      </c>
      <c r="SN13">
        <v>0</v>
      </c>
      <c r="SO13">
        <v>0</v>
      </c>
      <c r="SP13">
        <v>97.73</v>
      </c>
      <c r="SQ13">
        <f t="shared" si="52"/>
        <v>86</v>
      </c>
      <c r="SR13">
        <v>320</v>
      </c>
      <c r="SS13" s="12">
        <f t="shared" ref="SS13:SS14" si="88">SQ13/SR13*100</f>
        <v>26.875</v>
      </c>
      <c r="ST13">
        <f t="shared" si="54"/>
        <v>546.5</v>
      </c>
      <c r="SU13" t="s">
        <v>2369</v>
      </c>
      <c r="SV13" s="37" t="s">
        <v>2737</v>
      </c>
      <c r="SW13" t="s">
        <v>2690</v>
      </c>
      <c r="SY13" s="1">
        <v>0.58178240740740739</v>
      </c>
      <c r="SZ13" s="1">
        <v>0.32482638888888887</v>
      </c>
      <c r="TA13" s="1">
        <v>0.2003587962962963</v>
      </c>
      <c r="TB13" s="1">
        <v>5.6585648148148149E-2</v>
      </c>
      <c r="TC13">
        <v>1095</v>
      </c>
      <c r="TD13">
        <v>319</v>
      </c>
      <c r="TE13">
        <v>314</v>
      </c>
      <c r="TF13">
        <v>7</v>
      </c>
      <c r="TG13">
        <v>0</v>
      </c>
      <c r="TH13">
        <v>0</v>
      </c>
      <c r="TI13">
        <v>0</v>
      </c>
      <c r="TJ13">
        <v>97.82</v>
      </c>
      <c r="TK13">
        <f t="shared" si="55"/>
        <v>312</v>
      </c>
      <c r="TL13">
        <f t="shared" si="56"/>
        <v>640</v>
      </c>
      <c r="TM13" s="12">
        <f t="shared" ref="TM13:TM14" si="89">TK13/TL13*100</f>
        <v>48.75</v>
      </c>
      <c r="TN13" t="s">
        <v>2369</v>
      </c>
      <c r="TO13" s="37" t="s">
        <v>2737</v>
      </c>
      <c r="TP13" t="s">
        <v>2690</v>
      </c>
      <c r="TQ13">
        <v>8</v>
      </c>
      <c r="TR13" s="1">
        <v>0.21312500000000001</v>
      </c>
      <c r="TS13" s="1">
        <v>0.10879629629629629</v>
      </c>
      <c r="TT13" s="1">
        <v>5.8634259259259254E-2</v>
      </c>
      <c r="TU13" s="1">
        <v>4.5682870370370367E-2</v>
      </c>
      <c r="TV13">
        <v>492</v>
      </c>
      <c r="TW13">
        <v>51</v>
      </c>
      <c r="TX13">
        <v>51</v>
      </c>
      <c r="TY13">
        <v>0</v>
      </c>
      <c r="TZ13">
        <v>0</v>
      </c>
      <c r="UA13">
        <v>0</v>
      </c>
      <c r="UB13">
        <v>0</v>
      </c>
      <c r="UC13">
        <v>100</v>
      </c>
      <c r="UD13">
        <f t="shared" ref="UD13:UD25" si="90">TW13-TY13</f>
        <v>51</v>
      </c>
      <c r="UE13">
        <v>320</v>
      </c>
      <c r="UF13" s="12">
        <f t="shared" ref="UF13:UF14" si="91">UD13/UE13*100</f>
        <v>15.937499999999998</v>
      </c>
      <c r="UG13" t="s">
        <v>2369</v>
      </c>
      <c r="UH13" s="37" t="s">
        <v>2737</v>
      </c>
      <c r="UI13" t="s">
        <v>2690</v>
      </c>
      <c r="UJ13">
        <v>8</v>
      </c>
      <c r="UK13" s="1">
        <v>0.35490740740740739</v>
      </c>
      <c r="UL13" s="1">
        <v>0.23401620370370368</v>
      </c>
      <c r="UM13" s="1">
        <v>0.10090277777777779</v>
      </c>
      <c r="UN13" s="1">
        <v>1.9976851851851853E-2</v>
      </c>
      <c r="UO13">
        <v>486</v>
      </c>
      <c r="UP13">
        <v>317</v>
      </c>
      <c r="UQ13">
        <v>314</v>
      </c>
      <c r="UR13">
        <v>5</v>
      </c>
      <c r="US13">
        <v>0</v>
      </c>
      <c r="UT13">
        <v>0</v>
      </c>
      <c r="UU13">
        <v>0</v>
      </c>
      <c r="UV13">
        <v>98.43</v>
      </c>
      <c r="UW13">
        <f t="shared" si="60"/>
        <v>312</v>
      </c>
      <c r="UX13">
        <v>320</v>
      </c>
      <c r="UY13" s="12">
        <f t="shared" ref="UY13:UY14" si="92">UW13/UX13*100</f>
        <v>97.5</v>
      </c>
      <c r="UZ13" t="s">
        <v>2369</v>
      </c>
      <c r="VA13" s="37" t="s">
        <v>2737</v>
      </c>
      <c r="VB13" t="s">
        <v>2690</v>
      </c>
      <c r="VC13">
        <v>8</v>
      </c>
      <c r="VD13" s="1">
        <v>0.24076388888888889</v>
      </c>
      <c r="VE13" s="1">
        <v>0.13245370370370371</v>
      </c>
      <c r="VF13" s="1">
        <v>5.4409722222222227E-2</v>
      </c>
      <c r="VG13" s="1">
        <v>5.3877314814814815E-2</v>
      </c>
      <c r="VH13">
        <v>591</v>
      </c>
      <c r="VI13">
        <v>78</v>
      </c>
      <c r="VJ13">
        <v>43</v>
      </c>
      <c r="VK13">
        <v>0</v>
      </c>
      <c r="VL13">
        <v>0</v>
      </c>
      <c r="VM13">
        <v>0</v>
      </c>
      <c r="VN13">
        <v>0</v>
      </c>
      <c r="VO13">
        <v>100</v>
      </c>
      <c r="VP13">
        <f t="shared" si="61"/>
        <v>78</v>
      </c>
      <c r="VQ13">
        <v>320</v>
      </c>
      <c r="VR13" s="12">
        <f t="shared" si="85"/>
        <v>24.375</v>
      </c>
      <c r="VS13" t="s">
        <v>2369</v>
      </c>
      <c r="VT13" s="37" t="s">
        <v>2737</v>
      </c>
      <c r="VU13" t="s">
        <v>2690</v>
      </c>
      <c r="VV13">
        <v>1</v>
      </c>
      <c r="VW13" s="1">
        <v>3.1793981481481479E-2</v>
      </c>
      <c r="VX13" s="1">
        <v>2.4108796296296298E-2</v>
      </c>
      <c r="VY13" s="1">
        <v>6.3078703703703708E-3</v>
      </c>
      <c r="VZ13" s="1">
        <v>1.3773148148148147E-3</v>
      </c>
      <c r="WA13">
        <v>94</v>
      </c>
      <c r="WB13">
        <v>21</v>
      </c>
      <c r="WC13">
        <v>21</v>
      </c>
      <c r="WD13">
        <v>0</v>
      </c>
      <c r="WE13">
        <v>0</v>
      </c>
      <c r="WF13">
        <v>0</v>
      </c>
      <c r="WG13">
        <v>0</v>
      </c>
      <c r="WH13">
        <v>100</v>
      </c>
      <c r="WI13">
        <f t="shared" si="62"/>
        <v>21</v>
      </c>
      <c r="WK13" s="12"/>
      <c r="WL13" t="s">
        <v>2369</v>
      </c>
      <c r="WM13" s="37" t="s">
        <v>2737</v>
      </c>
      <c r="WN13" t="s">
        <v>2690</v>
      </c>
      <c r="WO13">
        <v>8</v>
      </c>
      <c r="WP13" s="1">
        <v>0.35469907407407408</v>
      </c>
      <c r="WQ13" s="1">
        <v>0.27813657407407405</v>
      </c>
      <c r="WR13" s="1">
        <v>4.8148148148148141E-2</v>
      </c>
      <c r="WS13" s="1">
        <v>2.8414351851851847E-2</v>
      </c>
      <c r="WT13">
        <v>123</v>
      </c>
      <c r="WU13">
        <v>337</v>
      </c>
      <c r="WV13">
        <v>336</v>
      </c>
      <c r="WW13">
        <v>1</v>
      </c>
      <c r="WX13">
        <v>0</v>
      </c>
      <c r="WY13">
        <v>0</v>
      </c>
      <c r="WZ13">
        <v>0</v>
      </c>
      <c r="XA13">
        <v>99.7</v>
      </c>
      <c r="XB13">
        <f t="shared" si="73"/>
        <v>336</v>
      </c>
      <c r="XC13">
        <v>320</v>
      </c>
      <c r="XD13" s="12">
        <f t="shared" ref="XD13:XD14" si="93">XB13/XC13*100</f>
        <v>105</v>
      </c>
      <c r="XE13" t="s">
        <v>2369</v>
      </c>
      <c r="XF13" s="37" t="s">
        <v>2737</v>
      </c>
      <c r="XG13" t="s">
        <v>2690</v>
      </c>
      <c r="XH13">
        <v>8</v>
      </c>
      <c r="XI13" s="1">
        <v>0</v>
      </c>
      <c r="XJ13" s="1">
        <v>0</v>
      </c>
      <c r="XK13" s="1">
        <v>0</v>
      </c>
      <c r="XL13" s="1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f t="shared" si="64"/>
        <v>0</v>
      </c>
      <c r="XV13">
        <v>320</v>
      </c>
      <c r="XW13" s="12">
        <f t="shared" ref="XW13:XW14" si="94">XU13/XV13*100</f>
        <v>0</v>
      </c>
      <c r="XX13" t="s">
        <v>2369</v>
      </c>
      <c r="XY13" s="37" t="s">
        <v>2737</v>
      </c>
      <c r="XZ13" t="s">
        <v>2690</v>
      </c>
      <c r="YA13">
        <v>8</v>
      </c>
      <c r="YB13" s="1">
        <v>0</v>
      </c>
      <c r="YC13" s="1">
        <v>0</v>
      </c>
      <c r="YD13" s="1">
        <v>0</v>
      </c>
      <c r="YE13" s="1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f t="shared" si="65"/>
        <v>0</v>
      </c>
      <c r="YO13">
        <v>320</v>
      </c>
      <c r="YP13" s="12">
        <f t="shared" ref="YP13:YP14" si="95">YN13/YO13*100</f>
        <v>0</v>
      </c>
      <c r="YQ13" t="s">
        <v>2369</v>
      </c>
      <c r="YR13" s="37" t="s">
        <v>2737</v>
      </c>
      <c r="YS13" t="s">
        <v>2690</v>
      </c>
      <c r="YT13">
        <v>8</v>
      </c>
      <c r="YU13" s="1">
        <v>0.35469907407407408</v>
      </c>
      <c r="YV13" s="1">
        <v>0.27813657407407405</v>
      </c>
      <c r="YW13" s="1">
        <v>4.8148148148148141E-2</v>
      </c>
      <c r="YX13" s="1">
        <v>2.8414351851851847E-2</v>
      </c>
      <c r="YY13">
        <v>123</v>
      </c>
      <c r="YZ13">
        <v>337</v>
      </c>
      <c r="ZA13">
        <v>336</v>
      </c>
      <c r="ZB13">
        <v>1</v>
      </c>
      <c r="ZC13">
        <v>0</v>
      </c>
      <c r="ZD13">
        <v>0</v>
      </c>
      <c r="ZE13">
        <v>0</v>
      </c>
      <c r="ZF13">
        <v>99.7</v>
      </c>
      <c r="ZG13">
        <f t="shared" si="74"/>
        <v>336</v>
      </c>
      <c r="ZH13">
        <v>320</v>
      </c>
      <c r="ZI13" s="12">
        <f t="shared" ref="ZI13:ZI14" si="96">ZG13/ZH13*100</f>
        <v>105</v>
      </c>
      <c r="ZJ13" t="s">
        <v>2369</v>
      </c>
      <c r="ZK13" s="37" t="s">
        <v>2737</v>
      </c>
      <c r="ZL13" t="s">
        <v>2690</v>
      </c>
      <c r="ZN13" s="1">
        <v>0.1953125</v>
      </c>
      <c r="ZO13" s="1">
        <v>0.7775347222222222</v>
      </c>
      <c r="ZP13" s="1">
        <v>0.2684259259259259</v>
      </c>
      <c r="ZQ13" s="1">
        <v>0.14934027777777778</v>
      </c>
      <c r="ZR13">
        <v>1786</v>
      </c>
      <c r="ZS13">
        <v>986</v>
      </c>
      <c r="ZT13">
        <v>765</v>
      </c>
      <c r="ZU13">
        <v>6</v>
      </c>
      <c r="ZV13">
        <v>0</v>
      </c>
      <c r="ZW13">
        <v>0</v>
      </c>
      <c r="ZX13">
        <v>0</v>
      </c>
      <c r="ZY13">
        <v>99.22</v>
      </c>
      <c r="ZZ13">
        <f t="shared" si="79"/>
        <v>980</v>
      </c>
      <c r="AAA13">
        <f t="shared" si="19"/>
        <v>1280</v>
      </c>
      <c r="AAB13" s="12">
        <f t="shared" si="86"/>
        <v>76.5625</v>
      </c>
      <c r="AAC13">
        <f t="shared" si="66"/>
        <v>300</v>
      </c>
      <c r="AAD13" t="s">
        <v>2369</v>
      </c>
      <c r="AAE13" s="37" t="s">
        <v>2737</v>
      </c>
      <c r="AAF13" t="s">
        <v>2690</v>
      </c>
      <c r="AAG13">
        <v>8</v>
      </c>
      <c r="AAH13" s="1">
        <v>0.17679398148148148</v>
      </c>
      <c r="AAI13" s="1">
        <v>0.13109953703703703</v>
      </c>
      <c r="AAJ13" s="1">
        <v>2.5775462962962962E-2</v>
      </c>
      <c r="AAK13" s="1">
        <v>1.9918981481481482E-2</v>
      </c>
      <c r="AAL13">
        <v>608</v>
      </c>
      <c r="AAM13">
        <v>92</v>
      </c>
      <c r="AAN13">
        <v>47</v>
      </c>
      <c r="AAO13">
        <v>2</v>
      </c>
      <c r="AAP13">
        <v>0</v>
      </c>
      <c r="AAQ13">
        <v>0</v>
      </c>
      <c r="AAR13">
        <v>0</v>
      </c>
      <c r="AAS13">
        <v>95.92</v>
      </c>
      <c r="AAT13">
        <f t="shared" si="67"/>
        <v>90</v>
      </c>
      <c r="AAU13">
        <v>320</v>
      </c>
      <c r="AAV13" s="12">
        <f t="shared" ref="AAV13:AAV14" si="97">AAT13/AAU13*100</f>
        <v>28.125</v>
      </c>
      <c r="AAW13" t="s">
        <v>2369</v>
      </c>
      <c r="AAX13" s="37" t="s">
        <v>2737</v>
      </c>
      <c r="AAY13" t="s">
        <v>2690</v>
      </c>
      <c r="AAZ13">
        <v>8</v>
      </c>
      <c r="ABA13" s="1">
        <v>0.2084722222222222</v>
      </c>
      <c r="ABB13" s="1">
        <v>0.15530092592592593</v>
      </c>
      <c r="ABC13" s="1">
        <v>3.7824074074074072E-2</v>
      </c>
      <c r="ABD13" s="1">
        <v>1.5335648148148147E-2</v>
      </c>
      <c r="ABE13">
        <v>610</v>
      </c>
      <c r="ABF13">
        <v>119</v>
      </c>
      <c r="ABG13">
        <v>16</v>
      </c>
      <c r="ABH13">
        <v>0</v>
      </c>
      <c r="ABI13">
        <v>0</v>
      </c>
      <c r="ABJ13">
        <v>0</v>
      </c>
      <c r="ABK13">
        <v>0</v>
      </c>
      <c r="ABL13">
        <v>100</v>
      </c>
      <c r="ABM13">
        <f t="shared" si="69"/>
        <v>119</v>
      </c>
      <c r="ABN13">
        <v>320</v>
      </c>
      <c r="ABO13" s="12">
        <f t="shared" ref="ABO13:ABO14" si="98">ABM13/ABN13*100</f>
        <v>37.1875</v>
      </c>
    </row>
    <row r="14" spans="1:743">
      <c r="A14" t="s">
        <v>2371</v>
      </c>
      <c r="B14" s="37" t="s">
        <v>2737</v>
      </c>
      <c r="C14" t="s">
        <v>2690</v>
      </c>
      <c r="D14">
        <v>8</v>
      </c>
      <c r="E14" s="1">
        <v>0.30532407407407408</v>
      </c>
      <c r="F14" s="1">
        <v>0.10267361111111112</v>
      </c>
      <c r="G14" s="1">
        <v>2.8587962962962963E-3</v>
      </c>
      <c r="H14" s="1">
        <v>0.19978009259259258</v>
      </c>
      <c r="I14">
        <v>872</v>
      </c>
      <c r="J14">
        <v>103</v>
      </c>
      <c r="K14">
        <v>100</v>
      </c>
      <c r="L14">
        <v>3</v>
      </c>
      <c r="M14">
        <v>0</v>
      </c>
      <c r="N14">
        <v>0</v>
      </c>
      <c r="O14">
        <v>0</v>
      </c>
      <c r="P14">
        <v>97.09</v>
      </c>
      <c r="Q14">
        <f t="shared" si="0"/>
        <v>100</v>
      </c>
      <c r="R14">
        <v>320</v>
      </c>
      <c r="S14" s="12">
        <f t="shared" si="1"/>
        <v>31.25</v>
      </c>
      <c r="T14" t="s">
        <v>2371</v>
      </c>
      <c r="U14" s="37" t="s">
        <v>2737</v>
      </c>
      <c r="V14" t="s">
        <v>2690</v>
      </c>
      <c r="W14">
        <v>8</v>
      </c>
      <c r="X14" s="1">
        <v>0.27438657407407407</v>
      </c>
      <c r="Y14" s="1">
        <v>9.5358796296296289E-2</v>
      </c>
      <c r="Z14" s="1">
        <v>1.0729166666666666E-2</v>
      </c>
      <c r="AA14" s="1">
        <v>0.16828703703703704</v>
      </c>
      <c r="AB14">
        <v>380</v>
      </c>
      <c r="AC14">
        <v>207</v>
      </c>
      <c r="AD14">
        <v>170</v>
      </c>
      <c r="AE14">
        <v>3</v>
      </c>
      <c r="AF14">
        <v>0</v>
      </c>
      <c r="AG14">
        <v>0</v>
      </c>
      <c r="AH14">
        <v>0</v>
      </c>
      <c r="AI14">
        <v>98.27</v>
      </c>
      <c r="AJ14">
        <f t="shared" si="21"/>
        <v>204</v>
      </c>
      <c r="AK14">
        <v>320</v>
      </c>
      <c r="AL14" s="12">
        <f t="shared" si="2"/>
        <v>63.749999999999993</v>
      </c>
      <c r="AM14" t="s">
        <v>2371</v>
      </c>
      <c r="AN14" s="37" t="s">
        <v>2737</v>
      </c>
      <c r="AO14" t="s">
        <v>2690</v>
      </c>
      <c r="AP14">
        <v>8</v>
      </c>
      <c r="AQ14" s="1">
        <v>0.36722222222222217</v>
      </c>
      <c r="AR14" s="1">
        <v>0.17859953703703704</v>
      </c>
      <c r="AS14" s="1">
        <v>1.383101851851852E-2</v>
      </c>
      <c r="AT14" s="1">
        <v>0.17478009259259261</v>
      </c>
      <c r="AU14">
        <v>24</v>
      </c>
      <c r="AV14">
        <v>523</v>
      </c>
      <c r="AW14">
        <v>552</v>
      </c>
      <c r="AX14">
        <v>9</v>
      </c>
      <c r="AY14">
        <v>0</v>
      </c>
      <c r="AZ14">
        <v>0</v>
      </c>
      <c r="BA14">
        <v>0</v>
      </c>
      <c r="BB14">
        <v>98.4</v>
      </c>
      <c r="BC14">
        <f t="shared" si="22"/>
        <v>514</v>
      </c>
      <c r="BD14">
        <v>524</v>
      </c>
      <c r="BE14" s="12">
        <f t="shared" si="3"/>
        <v>98.091603053435122</v>
      </c>
      <c r="BF14" t="s">
        <v>2371</v>
      </c>
      <c r="BG14" s="37" t="s">
        <v>2737</v>
      </c>
      <c r="BH14" t="s">
        <v>2690</v>
      </c>
      <c r="BI14">
        <v>8</v>
      </c>
      <c r="BJ14" s="1">
        <v>0</v>
      </c>
      <c r="BK14" s="1">
        <v>0</v>
      </c>
      <c r="BL14" s="1">
        <v>0</v>
      </c>
      <c r="BM14" s="1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W14">
        <v>320</v>
      </c>
      <c r="BX14" s="12">
        <f t="shared" si="4"/>
        <v>0</v>
      </c>
      <c r="BY14" t="s">
        <v>2371</v>
      </c>
      <c r="BZ14" s="37" t="s">
        <v>2737</v>
      </c>
      <c r="CA14" t="s">
        <v>2690</v>
      </c>
      <c r="CB14">
        <v>8</v>
      </c>
      <c r="CC14" s="1">
        <v>0.94693287037037033</v>
      </c>
      <c r="CD14" s="1">
        <v>0.37663194444444442</v>
      </c>
      <c r="CE14" s="1">
        <v>2.7430555555555555E-2</v>
      </c>
      <c r="CF14" s="1">
        <v>0.5428587962962963</v>
      </c>
      <c r="CG14">
        <v>1276</v>
      </c>
      <c r="CH14">
        <v>833</v>
      </c>
      <c r="CI14">
        <v>822</v>
      </c>
      <c r="CJ14">
        <v>15</v>
      </c>
      <c r="CK14">
        <v>0</v>
      </c>
      <c r="CL14">
        <v>0</v>
      </c>
      <c r="CM14">
        <v>0</v>
      </c>
      <c r="CN14">
        <v>98.21</v>
      </c>
      <c r="CO14">
        <f t="shared" si="23"/>
        <v>818</v>
      </c>
      <c r="CP14">
        <f t="shared" si="24"/>
        <v>1164</v>
      </c>
      <c r="CQ14" s="12">
        <f t="shared" si="5"/>
        <v>70.274914089347078</v>
      </c>
      <c r="CR14" t="s">
        <v>2371</v>
      </c>
      <c r="CS14" s="37" t="s">
        <v>2737</v>
      </c>
      <c r="CT14" t="s">
        <v>2690</v>
      </c>
      <c r="CU14">
        <v>8</v>
      </c>
      <c r="CV14" s="1">
        <v>0</v>
      </c>
      <c r="CW14" s="1">
        <v>0</v>
      </c>
      <c r="CX14" s="1">
        <v>0</v>
      </c>
      <c r="CY14" s="1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J14" s="12" t="e">
        <f t="shared" si="6"/>
        <v>#DIV/0!</v>
      </c>
      <c r="DK14" t="s">
        <v>2371</v>
      </c>
      <c r="DL14" s="37" t="s">
        <v>2737</v>
      </c>
      <c r="DM14" t="s">
        <v>2690</v>
      </c>
      <c r="DN14">
        <v>8</v>
      </c>
      <c r="DO14" s="1">
        <v>0</v>
      </c>
      <c r="DP14" s="1">
        <v>0</v>
      </c>
      <c r="DQ14" s="1">
        <v>0</v>
      </c>
      <c r="DR14" s="1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C14" s="12" t="e">
        <f t="shared" si="7"/>
        <v>#DIV/0!</v>
      </c>
      <c r="ED14" t="s">
        <v>2371</v>
      </c>
      <c r="EE14" s="37" t="s">
        <v>2737</v>
      </c>
      <c r="EF14" t="s">
        <v>2690</v>
      </c>
      <c r="EG14">
        <v>8</v>
      </c>
      <c r="EH14" s="1">
        <v>0.10489583333333334</v>
      </c>
      <c r="EI14" s="1">
        <v>3.2777777777777781E-2</v>
      </c>
      <c r="EJ14" s="1">
        <v>3.2407407407407406E-4</v>
      </c>
      <c r="EK14" s="1">
        <v>7.1782407407407406E-2</v>
      </c>
      <c r="EL14">
        <v>7</v>
      </c>
      <c r="EM14">
        <v>122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V14" s="12" t="e">
        <f t="shared" si="8"/>
        <v>#DIV/0!</v>
      </c>
      <c r="EW14" t="s">
        <v>2371</v>
      </c>
      <c r="EX14" s="37" t="s">
        <v>2737</v>
      </c>
      <c r="EY14" t="s">
        <v>2690</v>
      </c>
      <c r="EZ14">
        <v>8</v>
      </c>
      <c r="FA14" s="1">
        <v>0.47212962962962962</v>
      </c>
      <c r="FB14" s="1">
        <v>0.21138888888888888</v>
      </c>
      <c r="FC14" s="1">
        <v>1.4166666666666666E-2</v>
      </c>
      <c r="FD14" s="1">
        <v>0.24657407407407406</v>
      </c>
      <c r="FE14">
        <v>31</v>
      </c>
      <c r="FF14">
        <v>645</v>
      </c>
      <c r="FG14">
        <v>552</v>
      </c>
      <c r="FH14">
        <v>9</v>
      </c>
      <c r="FI14">
        <v>0</v>
      </c>
      <c r="FJ14">
        <v>0</v>
      </c>
      <c r="FK14">
        <v>0</v>
      </c>
      <c r="FL14">
        <v>98.4</v>
      </c>
      <c r="FM14">
        <f t="shared" si="25"/>
        <v>636</v>
      </c>
      <c r="FN14">
        <v>524</v>
      </c>
      <c r="FO14" s="12">
        <f t="shared" si="9"/>
        <v>121.37404580152671</v>
      </c>
      <c r="FP14" t="s">
        <v>2371</v>
      </c>
      <c r="FQ14" s="37" t="s">
        <v>2737</v>
      </c>
      <c r="FR14" t="s">
        <v>2690</v>
      </c>
      <c r="FS14">
        <v>8</v>
      </c>
      <c r="FT14" s="1">
        <v>5.1840277777777777E-2</v>
      </c>
      <c r="FU14" s="1">
        <v>0.40942129629629626</v>
      </c>
      <c r="FV14" s="1">
        <v>2.7766203703703706E-2</v>
      </c>
      <c r="FW14" s="1">
        <v>0.61465277777777783</v>
      </c>
      <c r="FX14">
        <v>1283</v>
      </c>
      <c r="FY14">
        <v>955</v>
      </c>
      <c r="FZ14">
        <v>822</v>
      </c>
      <c r="GA14">
        <v>15</v>
      </c>
      <c r="GB14">
        <v>0</v>
      </c>
      <c r="GC14">
        <v>0</v>
      </c>
      <c r="GD14">
        <v>0</v>
      </c>
      <c r="GE14">
        <v>98.21</v>
      </c>
      <c r="GF14">
        <f t="shared" si="26"/>
        <v>940</v>
      </c>
      <c r="GG14">
        <f t="shared" si="27"/>
        <v>1164</v>
      </c>
      <c r="GH14" s="12">
        <f t="shared" si="10"/>
        <v>80.756013745704465</v>
      </c>
      <c r="GI14" t="s">
        <v>2371</v>
      </c>
      <c r="GJ14" s="37" t="s">
        <v>2736</v>
      </c>
      <c r="GK14" t="s">
        <v>2690</v>
      </c>
      <c r="GL14">
        <v>8</v>
      </c>
      <c r="GM14" s="1">
        <v>0.39525462962962959</v>
      </c>
      <c r="GN14" s="1">
        <v>0.16287037037037036</v>
      </c>
      <c r="GO14" s="1">
        <v>5.5520833333333332E-2</v>
      </c>
      <c r="GP14" s="1">
        <v>0.17685185185185184</v>
      </c>
      <c r="GQ14">
        <v>39</v>
      </c>
      <c r="GR14">
        <v>463</v>
      </c>
      <c r="GS14">
        <v>570</v>
      </c>
      <c r="GT14">
        <v>16</v>
      </c>
      <c r="GU14">
        <v>0</v>
      </c>
      <c r="GV14">
        <v>0</v>
      </c>
      <c r="GW14">
        <v>0</v>
      </c>
      <c r="GX14">
        <v>97.27</v>
      </c>
      <c r="GY14">
        <f t="shared" si="28"/>
        <v>447</v>
      </c>
      <c r="GZ14">
        <v>524</v>
      </c>
      <c r="HA14" s="12">
        <f t="shared" si="81"/>
        <v>85.305343511450388</v>
      </c>
      <c r="HB14" t="s">
        <v>2371</v>
      </c>
      <c r="HC14" s="37" t="s">
        <v>2736</v>
      </c>
      <c r="HD14" t="s">
        <v>2690</v>
      </c>
      <c r="HE14">
        <v>8</v>
      </c>
      <c r="HF14" s="1">
        <v>0.17817129629629627</v>
      </c>
      <c r="HG14" s="1">
        <v>0.12883101851851853</v>
      </c>
      <c r="HH14" s="1">
        <v>2.6967592592592594E-3</v>
      </c>
      <c r="HI14" s="1">
        <v>4.6631944444444441E-2</v>
      </c>
      <c r="HJ14">
        <v>35</v>
      </c>
      <c r="HK14">
        <v>325</v>
      </c>
      <c r="HL14">
        <v>313</v>
      </c>
      <c r="HM14">
        <v>12</v>
      </c>
      <c r="HN14">
        <v>0</v>
      </c>
      <c r="HO14">
        <v>0</v>
      </c>
      <c r="HP14">
        <v>0</v>
      </c>
      <c r="HQ14">
        <v>96.31</v>
      </c>
      <c r="HR14">
        <f t="shared" si="29"/>
        <v>313</v>
      </c>
      <c r="HS14">
        <v>524</v>
      </c>
      <c r="HT14" s="12">
        <f t="shared" si="11"/>
        <v>59.732824427480914</v>
      </c>
      <c r="HU14" t="s">
        <v>2371</v>
      </c>
      <c r="HV14" s="37" t="s">
        <v>2736</v>
      </c>
      <c r="HW14" t="s">
        <v>2690</v>
      </c>
      <c r="HX14">
        <v>8</v>
      </c>
      <c r="HY14" s="1">
        <v>0.32583333333333336</v>
      </c>
      <c r="HZ14" s="1">
        <v>0.19182870370370372</v>
      </c>
      <c r="IA14" s="1">
        <v>4.5891203703703705E-2</v>
      </c>
      <c r="IB14" s="1">
        <v>8.8101851851851862E-2</v>
      </c>
      <c r="IC14">
        <v>22</v>
      </c>
      <c r="ID14">
        <v>533</v>
      </c>
      <c r="IE14">
        <v>286</v>
      </c>
      <c r="IF14">
        <v>7</v>
      </c>
      <c r="IG14">
        <v>0</v>
      </c>
      <c r="IH14">
        <v>0</v>
      </c>
      <c r="II14">
        <v>0</v>
      </c>
      <c r="IJ14">
        <v>97.61</v>
      </c>
      <c r="IK14">
        <f t="shared" si="30"/>
        <v>526</v>
      </c>
      <c r="IL14">
        <v>524</v>
      </c>
      <c r="IM14" s="12">
        <f t="shared" si="12"/>
        <v>100.38167938931298</v>
      </c>
      <c r="IN14" t="s">
        <v>2371</v>
      </c>
      <c r="IO14" s="37" t="s">
        <v>2736</v>
      </c>
      <c r="IP14" t="s">
        <v>2690</v>
      </c>
      <c r="IR14" s="1">
        <v>1.2152777777777778E-3</v>
      </c>
      <c r="IS14" s="1"/>
      <c r="IT14" s="1">
        <v>0</v>
      </c>
      <c r="IU14" s="1">
        <v>0</v>
      </c>
      <c r="IV14">
        <v>4</v>
      </c>
      <c r="IW14">
        <v>4</v>
      </c>
      <c r="IX14">
        <v>243</v>
      </c>
      <c r="IY14">
        <v>6</v>
      </c>
      <c r="IZ14">
        <v>0</v>
      </c>
      <c r="JA14">
        <v>0</v>
      </c>
      <c r="JB14">
        <v>0</v>
      </c>
      <c r="JC14">
        <v>97.59</v>
      </c>
      <c r="JD14">
        <f t="shared" si="31"/>
        <v>-2</v>
      </c>
      <c r="JF14" s="12"/>
      <c r="JG14" t="s">
        <v>2371</v>
      </c>
      <c r="JH14" s="37" t="s">
        <v>2736</v>
      </c>
      <c r="JI14" t="s">
        <v>2690</v>
      </c>
      <c r="JK14" s="1">
        <v>0</v>
      </c>
      <c r="JL14" s="1">
        <v>0</v>
      </c>
      <c r="JM14" s="1">
        <v>0</v>
      </c>
      <c r="JN14" s="1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f t="shared" si="32"/>
        <v>0</v>
      </c>
      <c r="JY14" s="12" t="e">
        <f t="shared" si="14"/>
        <v>#DIV/0!</v>
      </c>
      <c r="JZ14" t="s">
        <v>2371</v>
      </c>
      <c r="KA14" s="37" t="s">
        <v>2736</v>
      </c>
      <c r="KB14" t="s">
        <v>2690</v>
      </c>
      <c r="KC14">
        <v>8</v>
      </c>
      <c r="KD14" s="1">
        <v>6.018518518518519E-4</v>
      </c>
      <c r="KE14" s="1">
        <v>6.018518518518519E-4</v>
      </c>
      <c r="KF14" s="1">
        <v>0</v>
      </c>
      <c r="KG14" s="1">
        <v>0</v>
      </c>
      <c r="KH14">
        <v>1</v>
      </c>
      <c r="KI14">
        <v>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f t="shared" si="33"/>
        <v>1</v>
      </c>
      <c r="KR14" s="12" t="e">
        <f t="shared" si="15"/>
        <v>#DIV/0!</v>
      </c>
      <c r="KS14" t="s">
        <v>2371</v>
      </c>
      <c r="KT14" s="37" t="s">
        <v>2736</v>
      </c>
      <c r="KU14" t="s">
        <v>2690</v>
      </c>
      <c r="KV14">
        <v>8</v>
      </c>
      <c r="KW14" s="1">
        <v>0</v>
      </c>
      <c r="KX14" s="1">
        <v>0</v>
      </c>
      <c r="KY14" s="1">
        <v>0</v>
      </c>
      <c r="KZ14" s="1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f t="shared" si="34"/>
        <v>0</v>
      </c>
      <c r="LK14" s="12" t="e">
        <f t="shared" si="16"/>
        <v>#DIV/0!</v>
      </c>
      <c r="LL14" t="s">
        <v>2371</v>
      </c>
      <c r="LM14" s="37" t="s">
        <v>2736</v>
      </c>
      <c r="LN14" t="s">
        <v>2690</v>
      </c>
      <c r="LO14">
        <v>8</v>
      </c>
      <c r="LP14" s="1">
        <v>6.018518518518519E-4</v>
      </c>
      <c r="LQ14" s="1"/>
      <c r="LR14" s="1">
        <v>0</v>
      </c>
      <c r="LS14" s="1">
        <v>0</v>
      </c>
      <c r="LT14">
        <v>1</v>
      </c>
      <c r="LU14">
        <v>1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f t="shared" si="35"/>
        <v>1</v>
      </c>
      <c r="MD14" s="12" t="e">
        <f t="shared" si="17"/>
        <v>#DIV/0!</v>
      </c>
      <c r="ME14" t="s">
        <v>2371</v>
      </c>
      <c r="MF14" s="37" t="s">
        <v>2736</v>
      </c>
      <c r="MG14" t="s">
        <v>2690</v>
      </c>
      <c r="MH14">
        <v>8</v>
      </c>
      <c r="MI14" s="1">
        <v>0.90109953703703705</v>
      </c>
      <c r="MJ14" s="1">
        <v>0.48535879629629625</v>
      </c>
      <c r="MK14" s="1">
        <v>0.10412037037037036</v>
      </c>
      <c r="ML14" s="1">
        <v>0.31159722222222225</v>
      </c>
      <c r="MM14">
        <v>101</v>
      </c>
      <c r="MN14">
        <v>1326</v>
      </c>
      <c r="MO14">
        <v>1412</v>
      </c>
      <c r="MP14">
        <v>41</v>
      </c>
      <c r="MQ14">
        <v>0</v>
      </c>
      <c r="MR14">
        <v>0</v>
      </c>
      <c r="MS14">
        <v>0</v>
      </c>
      <c r="MT14">
        <v>97.18</v>
      </c>
      <c r="MU14">
        <f t="shared" si="36"/>
        <v>1285</v>
      </c>
      <c r="MV14">
        <f t="shared" si="37"/>
        <v>1572</v>
      </c>
      <c r="MW14" s="12">
        <f t="shared" si="18"/>
        <v>81.743002544529261</v>
      </c>
      <c r="MX14" t="s">
        <v>2371</v>
      </c>
      <c r="MY14" s="37" t="s">
        <v>2736</v>
      </c>
      <c r="MZ14" t="s">
        <v>2690</v>
      </c>
      <c r="NB14" s="1">
        <v>0</v>
      </c>
      <c r="NC14" s="1"/>
      <c r="ND14" s="1">
        <v>0</v>
      </c>
      <c r="NE14" s="1">
        <v>0</v>
      </c>
      <c r="NF14">
        <v>0</v>
      </c>
      <c r="NG14">
        <v>0</v>
      </c>
      <c r="NH14">
        <v>1</v>
      </c>
      <c r="NI14">
        <v>0</v>
      </c>
      <c r="NJ14">
        <v>0</v>
      </c>
      <c r="NK14">
        <v>0</v>
      </c>
      <c r="NL14">
        <v>0</v>
      </c>
      <c r="NM14">
        <v>100</v>
      </c>
      <c r="NP14" s="12"/>
      <c r="NQ14" t="s">
        <v>2371</v>
      </c>
      <c r="NR14" s="37" t="s">
        <v>2736</v>
      </c>
      <c r="NS14" t="s">
        <v>2690</v>
      </c>
      <c r="NU14" s="1">
        <v>0</v>
      </c>
      <c r="NV14" s="1"/>
      <c r="NW14" s="1">
        <v>0</v>
      </c>
      <c r="NX14" s="1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I14" s="12"/>
      <c r="OJ14" t="s">
        <v>2371</v>
      </c>
      <c r="OK14" s="37" t="s">
        <v>2737</v>
      </c>
      <c r="OL14" t="s">
        <v>2690</v>
      </c>
      <c r="OM14">
        <v>8</v>
      </c>
      <c r="ON14" s="1">
        <v>0.32756944444444441</v>
      </c>
      <c r="OO14" s="1">
        <v>9.0416666666666659E-2</v>
      </c>
      <c r="OP14" s="1">
        <v>1.5173611111111112E-2</v>
      </c>
      <c r="OQ14" s="1">
        <v>0.22196759259259258</v>
      </c>
      <c r="OR14">
        <v>516</v>
      </c>
      <c r="OS14">
        <v>75</v>
      </c>
      <c r="OT14">
        <v>75</v>
      </c>
      <c r="OU14">
        <v>3</v>
      </c>
      <c r="OV14">
        <v>0</v>
      </c>
      <c r="OW14">
        <v>0</v>
      </c>
      <c r="OX14">
        <v>0</v>
      </c>
      <c r="OY14">
        <v>96.15</v>
      </c>
      <c r="OZ14">
        <f t="shared" si="42"/>
        <v>72</v>
      </c>
      <c r="PA14">
        <v>320</v>
      </c>
      <c r="PB14" s="12">
        <f t="shared" ref="PB14" si="99">OZ14/PA14*100</f>
        <v>22.5</v>
      </c>
      <c r="PC14" t="s">
        <v>2371</v>
      </c>
      <c r="PD14" s="37" t="s">
        <v>2737</v>
      </c>
      <c r="PE14" t="s">
        <v>2690</v>
      </c>
      <c r="PF14">
        <v>8</v>
      </c>
      <c r="PG14" s="1">
        <v>0.28204861111111112</v>
      </c>
      <c r="PH14" s="1">
        <v>9.9351851851851858E-2</v>
      </c>
      <c r="PI14" s="1">
        <v>2.4293981481481482E-2</v>
      </c>
      <c r="PJ14" s="1">
        <v>0.15840277777777778</v>
      </c>
      <c r="PK14">
        <v>489</v>
      </c>
      <c r="PL14">
        <v>180</v>
      </c>
      <c r="PM14">
        <v>179</v>
      </c>
      <c r="PN14">
        <v>3</v>
      </c>
      <c r="PO14">
        <v>0</v>
      </c>
      <c r="PP14">
        <v>0</v>
      </c>
      <c r="PQ14">
        <v>0</v>
      </c>
      <c r="PR14">
        <v>98.35</v>
      </c>
      <c r="PS14">
        <f t="shared" ref="PS14:PS25" si="100">PL14-PN14</f>
        <v>177</v>
      </c>
      <c r="PT14">
        <v>320</v>
      </c>
      <c r="PU14" s="12">
        <f t="shared" si="82"/>
        <v>55.3125</v>
      </c>
      <c r="PV14" t="s">
        <v>2371</v>
      </c>
      <c r="PW14" s="37" t="s">
        <v>2737</v>
      </c>
      <c r="PX14" t="s">
        <v>2690</v>
      </c>
      <c r="PY14">
        <v>8</v>
      </c>
      <c r="PZ14" s="1">
        <v>0.19797453703703705</v>
      </c>
      <c r="QA14" s="1">
        <v>4.2500000000000003E-2</v>
      </c>
      <c r="QB14" s="1">
        <v>6.0902777777777778E-2</v>
      </c>
      <c r="QC14" s="1">
        <v>9.4548611111111111E-2</v>
      </c>
      <c r="QD14">
        <v>648</v>
      </c>
      <c r="QE14">
        <v>60</v>
      </c>
      <c r="QF14">
        <v>60</v>
      </c>
      <c r="QG14">
        <v>0</v>
      </c>
      <c r="QH14">
        <v>0</v>
      </c>
      <c r="QI14">
        <v>0</v>
      </c>
      <c r="QJ14">
        <v>0</v>
      </c>
      <c r="QK14">
        <v>100</v>
      </c>
      <c r="QL14">
        <f t="shared" ref="QL14:QL25" si="101">QE14-QG14</f>
        <v>60</v>
      </c>
      <c r="QM14">
        <v>320</v>
      </c>
      <c r="QN14" s="12">
        <f t="shared" si="83"/>
        <v>18.75</v>
      </c>
      <c r="QO14" t="s">
        <v>2371</v>
      </c>
      <c r="QP14" s="37" t="s">
        <v>2737</v>
      </c>
      <c r="QQ14" t="s">
        <v>2690</v>
      </c>
      <c r="QR14" s="1">
        <v>5.5231481481481486E-2</v>
      </c>
      <c r="QS14" s="1">
        <v>4.7847222222222228E-2</v>
      </c>
      <c r="QT14" s="1">
        <v>6.782407407407408E-3</v>
      </c>
      <c r="QU14" s="1">
        <v>5.9027777777777778E-4</v>
      </c>
      <c r="QV14" s="1">
        <v>15</v>
      </c>
      <c r="QW14">
        <v>10</v>
      </c>
      <c r="QX14">
        <v>69</v>
      </c>
      <c r="QY14">
        <v>59</v>
      </c>
      <c r="QZ14">
        <v>10</v>
      </c>
      <c r="RA14">
        <v>0</v>
      </c>
      <c r="RB14">
        <v>0</v>
      </c>
      <c r="RC14">
        <v>85.51</v>
      </c>
      <c r="RE14">
        <f t="shared" si="47"/>
        <v>59</v>
      </c>
      <c r="RF14">
        <v>320</v>
      </c>
      <c r="RG14" s="12">
        <f t="shared" si="87"/>
        <v>18.4375</v>
      </c>
      <c r="RH14" t="s">
        <v>2371</v>
      </c>
      <c r="RI14" s="37" t="s">
        <v>2737</v>
      </c>
      <c r="RJ14" t="s">
        <v>2690</v>
      </c>
      <c r="RL14" s="1">
        <v>3.229166666666667E-2</v>
      </c>
      <c r="RM14" s="1">
        <v>1.4953703703703705E-2</v>
      </c>
      <c r="RN14" s="1">
        <v>5.7870370370370366E-5</v>
      </c>
      <c r="RO14" s="1">
        <v>1.726851851851852E-2</v>
      </c>
      <c r="RP14">
        <v>4</v>
      </c>
      <c r="RQ14">
        <v>24</v>
      </c>
      <c r="RR14">
        <v>19</v>
      </c>
      <c r="RS14">
        <v>1</v>
      </c>
      <c r="RT14">
        <v>0</v>
      </c>
      <c r="RU14">
        <v>0</v>
      </c>
      <c r="RV14">
        <v>0</v>
      </c>
      <c r="RW14">
        <v>80</v>
      </c>
      <c r="RX14">
        <f t="shared" si="80"/>
        <v>23</v>
      </c>
      <c r="RY14">
        <v>320</v>
      </c>
      <c r="RZ14" s="12">
        <f t="shared" si="84"/>
        <v>7.1874999999999991</v>
      </c>
      <c r="SA14" t="s">
        <v>2371</v>
      </c>
      <c r="SB14" s="37" t="s">
        <v>2737</v>
      </c>
      <c r="SC14" t="s">
        <v>2690</v>
      </c>
      <c r="SE14" s="1">
        <v>0.2854976851851852</v>
      </c>
      <c r="SF14" s="1">
        <v>0.10531249999999999</v>
      </c>
      <c r="SG14" s="1">
        <v>6.7743055555555556E-2</v>
      </c>
      <c r="SH14" s="1">
        <v>0.11243055555555555</v>
      </c>
      <c r="SI14">
        <v>667</v>
      </c>
      <c r="SJ14">
        <f t="shared" si="72"/>
        <v>153</v>
      </c>
      <c r="SK14">
        <f t="shared" si="50"/>
        <v>138</v>
      </c>
      <c r="SL14">
        <f t="shared" si="51"/>
        <v>11</v>
      </c>
      <c r="SM14">
        <v>0</v>
      </c>
      <c r="SN14">
        <v>0</v>
      </c>
      <c r="SO14">
        <v>0</v>
      </c>
      <c r="SP14">
        <v>91.79</v>
      </c>
      <c r="SQ14">
        <f t="shared" si="52"/>
        <v>142</v>
      </c>
      <c r="SR14">
        <v>320</v>
      </c>
      <c r="SS14" s="12">
        <f t="shared" si="88"/>
        <v>44.375</v>
      </c>
      <c r="ST14">
        <f t="shared" si="54"/>
        <v>557.33333333333337</v>
      </c>
      <c r="SU14" t="s">
        <v>2371</v>
      </c>
      <c r="SV14" s="37" t="s">
        <v>2737</v>
      </c>
      <c r="SW14" t="s">
        <v>2690</v>
      </c>
      <c r="SY14" s="1">
        <v>0.89512731481481478</v>
      </c>
      <c r="SZ14" s="1">
        <v>0.29509259259259263</v>
      </c>
      <c r="TA14" s="1">
        <v>0.10722222222222222</v>
      </c>
      <c r="TB14" s="1">
        <v>0.49281250000000004</v>
      </c>
      <c r="TC14">
        <v>1672</v>
      </c>
      <c r="TD14">
        <v>381</v>
      </c>
      <c r="TE14">
        <v>378</v>
      </c>
      <c r="TF14">
        <v>17</v>
      </c>
      <c r="TG14">
        <v>0</v>
      </c>
      <c r="TH14">
        <v>0</v>
      </c>
      <c r="TI14">
        <v>0</v>
      </c>
      <c r="TJ14">
        <v>95.7</v>
      </c>
      <c r="TK14">
        <f t="shared" si="55"/>
        <v>364</v>
      </c>
      <c r="TL14">
        <f t="shared" si="56"/>
        <v>960</v>
      </c>
      <c r="TM14" s="12">
        <f t="shared" si="89"/>
        <v>37.916666666666664</v>
      </c>
      <c r="TN14" t="s">
        <v>2371</v>
      </c>
      <c r="TO14" s="37" t="s">
        <v>2737</v>
      </c>
      <c r="TP14" t="s">
        <v>2690</v>
      </c>
      <c r="TQ14">
        <v>8</v>
      </c>
      <c r="TR14" s="1">
        <v>0.29553240740740744</v>
      </c>
      <c r="TS14" s="1">
        <v>3.6562499999999998E-2</v>
      </c>
      <c r="TT14" s="1">
        <v>2.8240740740740739E-3</v>
      </c>
      <c r="TU14" s="1">
        <v>0.25613425925925926</v>
      </c>
      <c r="TV14">
        <v>508</v>
      </c>
      <c r="TW14">
        <v>50</v>
      </c>
      <c r="TX14">
        <v>50</v>
      </c>
      <c r="TY14">
        <v>0</v>
      </c>
      <c r="TZ14">
        <v>0</v>
      </c>
      <c r="UA14">
        <v>0</v>
      </c>
      <c r="UB14">
        <v>0</v>
      </c>
      <c r="UC14">
        <v>100</v>
      </c>
      <c r="UD14">
        <f t="shared" si="90"/>
        <v>50</v>
      </c>
      <c r="UE14">
        <v>320</v>
      </c>
      <c r="UF14" s="12">
        <f t="shared" si="91"/>
        <v>15.625</v>
      </c>
      <c r="UG14" t="s">
        <v>2371</v>
      </c>
      <c r="UH14" s="37" t="s">
        <v>2737</v>
      </c>
      <c r="UI14" t="s">
        <v>2690</v>
      </c>
      <c r="UJ14">
        <v>8</v>
      </c>
      <c r="UK14" s="1">
        <v>0.45045138888888886</v>
      </c>
      <c r="UL14" s="1">
        <v>6.2696759259259258E-2</v>
      </c>
      <c r="UM14" s="1">
        <v>1.4780092592592595E-2</v>
      </c>
      <c r="UN14" s="1">
        <v>0.37297453703703703</v>
      </c>
      <c r="UO14">
        <v>449</v>
      </c>
      <c r="UP14">
        <v>110</v>
      </c>
      <c r="UQ14">
        <v>102</v>
      </c>
      <c r="UR14">
        <v>0</v>
      </c>
      <c r="US14">
        <v>0</v>
      </c>
      <c r="UT14">
        <v>0</v>
      </c>
      <c r="UU14">
        <v>0</v>
      </c>
      <c r="UV14">
        <v>100</v>
      </c>
      <c r="UW14">
        <f t="shared" si="60"/>
        <v>110</v>
      </c>
      <c r="UX14">
        <v>320</v>
      </c>
      <c r="UY14" s="12">
        <f t="shared" si="92"/>
        <v>34.375</v>
      </c>
      <c r="UZ14" t="s">
        <v>2371</v>
      </c>
      <c r="VA14" s="37" t="s">
        <v>2737</v>
      </c>
      <c r="VB14" t="s">
        <v>2690</v>
      </c>
      <c r="VC14">
        <v>8</v>
      </c>
      <c r="VD14" s="1">
        <v>0.39378472222222222</v>
      </c>
      <c r="VE14" s="1">
        <v>4.2662037037037033E-2</v>
      </c>
      <c r="VF14" s="1">
        <v>1.9178240740740742E-2</v>
      </c>
      <c r="VG14" s="1">
        <v>0.33193287037037039</v>
      </c>
      <c r="VH14">
        <v>573</v>
      </c>
      <c r="VI14">
        <v>21</v>
      </c>
      <c r="VJ14">
        <v>19</v>
      </c>
      <c r="VK14">
        <v>0</v>
      </c>
      <c r="VL14">
        <v>0</v>
      </c>
      <c r="VM14">
        <v>0</v>
      </c>
      <c r="VN14">
        <v>0</v>
      </c>
      <c r="VO14">
        <v>100</v>
      </c>
      <c r="VP14">
        <f t="shared" si="61"/>
        <v>21</v>
      </c>
      <c r="VQ14">
        <v>320</v>
      </c>
      <c r="VR14" s="12">
        <f t="shared" si="85"/>
        <v>6.5625</v>
      </c>
      <c r="VS14" t="s">
        <v>2371</v>
      </c>
      <c r="VT14" s="37" t="s">
        <v>2737</v>
      </c>
      <c r="VU14" t="s">
        <v>2690</v>
      </c>
      <c r="VV14">
        <v>8</v>
      </c>
      <c r="VW14" s="1">
        <v>0.28733796296296293</v>
      </c>
      <c r="VX14" s="1">
        <v>9.5625000000000002E-2</v>
      </c>
      <c r="VY14" s="1">
        <v>2.854166666666667E-2</v>
      </c>
      <c r="VZ14" s="1">
        <v>0.16315972222222222</v>
      </c>
      <c r="WA14">
        <v>616</v>
      </c>
      <c r="WB14">
        <v>111</v>
      </c>
      <c r="WC14">
        <v>111</v>
      </c>
      <c r="WD14">
        <v>5</v>
      </c>
      <c r="WE14">
        <v>0</v>
      </c>
      <c r="WF14">
        <v>0</v>
      </c>
      <c r="WG14">
        <v>0</v>
      </c>
      <c r="WH14">
        <v>95.69</v>
      </c>
      <c r="WI14">
        <f t="shared" si="62"/>
        <v>106</v>
      </c>
      <c r="WJ14">
        <v>320</v>
      </c>
      <c r="WK14" s="12">
        <f t="shared" ref="WK14" si="102">WI14/WJ14*100</f>
        <v>33.125</v>
      </c>
      <c r="WL14" t="s">
        <v>2371</v>
      </c>
      <c r="WM14" s="37" t="s">
        <v>2737</v>
      </c>
      <c r="WN14" t="s">
        <v>2690</v>
      </c>
      <c r="WO14">
        <v>8</v>
      </c>
      <c r="WP14" s="1">
        <v>0.36236111111111113</v>
      </c>
      <c r="WQ14" s="1">
        <v>0.15468750000000001</v>
      </c>
      <c r="WR14" s="1">
        <v>4.282407407407407E-2</v>
      </c>
      <c r="WS14" s="1">
        <v>0.16483796296296296</v>
      </c>
      <c r="WT14">
        <v>110</v>
      </c>
      <c r="WU14">
        <v>247</v>
      </c>
      <c r="WV14">
        <v>247</v>
      </c>
      <c r="WW14">
        <v>2</v>
      </c>
      <c r="WX14">
        <v>0</v>
      </c>
      <c r="WY14">
        <v>0</v>
      </c>
      <c r="WZ14">
        <v>0</v>
      </c>
      <c r="XA14">
        <v>99.2</v>
      </c>
      <c r="XB14">
        <f t="shared" si="73"/>
        <v>245</v>
      </c>
      <c r="XC14">
        <v>320</v>
      </c>
      <c r="XD14" s="12">
        <f t="shared" si="93"/>
        <v>76.5625</v>
      </c>
      <c r="XE14" t="s">
        <v>2371</v>
      </c>
      <c r="XF14" s="37" t="s">
        <v>2737</v>
      </c>
      <c r="XG14" t="s">
        <v>2690</v>
      </c>
      <c r="XH14">
        <v>8</v>
      </c>
      <c r="XI14" s="1">
        <v>0</v>
      </c>
      <c r="XJ14" s="1">
        <v>0</v>
      </c>
      <c r="XK14" s="1">
        <v>0</v>
      </c>
      <c r="XL14" s="1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f t="shared" si="64"/>
        <v>0</v>
      </c>
      <c r="XV14">
        <v>320</v>
      </c>
      <c r="XW14" s="12">
        <f t="shared" si="94"/>
        <v>0</v>
      </c>
      <c r="XX14" t="s">
        <v>2371</v>
      </c>
      <c r="XY14" s="37" t="s">
        <v>2737</v>
      </c>
      <c r="XZ14" t="s">
        <v>2690</v>
      </c>
      <c r="YA14">
        <v>8</v>
      </c>
      <c r="YB14" s="1">
        <v>5.3599537037037036E-2</v>
      </c>
      <c r="YC14" s="1">
        <v>4.5509259259259256E-2</v>
      </c>
      <c r="YD14" s="1">
        <v>2.2916666666666667E-3</v>
      </c>
      <c r="YE14" s="1">
        <v>5.7870370370370376E-3</v>
      </c>
      <c r="YF14">
        <v>61</v>
      </c>
      <c r="YG14">
        <v>191</v>
      </c>
      <c r="YH14">
        <v>134</v>
      </c>
      <c r="YI14">
        <v>0</v>
      </c>
      <c r="YJ14">
        <v>0</v>
      </c>
      <c r="YK14">
        <v>0</v>
      </c>
      <c r="YL14">
        <v>0</v>
      </c>
      <c r="YM14">
        <v>100</v>
      </c>
      <c r="YN14">
        <f t="shared" si="65"/>
        <v>191</v>
      </c>
      <c r="YO14">
        <v>320</v>
      </c>
      <c r="YP14" s="12">
        <f t="shared" si="95"/>
        <v>59.687500000000007</v>
      </c>
      <c r="YQ14" t="s">
        <v>2371</v>
      </c>
      <c r="YR14" s="37" t="s">
        <v>2737</v>
      </c>
      <c r="YS14" t="s">
        <v>2690</v>
      </c>
      <c r="YT14">
        <v>8</v>
      </c>
      <c r="YU14" s="1">
        <v>0.41597222222222219</v>
      </c>
      <c r="YV14" s="1">
        <v>0.20019675925925925</v>
      </c>
      <c r="YW14" s="1">
        <v>4.5127314814814821E-2</v>
      </c>
      <c r="YX14" s="1">
        <v>0.17063657407407407</v>
      </c>
      <c r="YY14">
        <v>171</v>
      </c>
      <c r="YZ14">
        <v>438</v>
      </c>
      <c r="ZA14">
        <v>381</v>
      </c>
      <c r="ZB14">
        <v>2</v>
      </c>
      <c r="ZC14">
        <v>0</v>
      </c>
      <c r="ZD14">
        <v>0</v>
      </c>
      <c r="ZE14">
        <v>0</v>
      </c>
      <c r="ZF14">
        <v>99.48</v>
      </c>
      <c r="ZG14">
        <f t="shared" si="74"/>
        <v>436</v>
      </c>
      <c r="ZH14">
        <v>320</v>
      </c>
      <c r="ZI14" s="12">
        <f t="shared" si="96"/>
        <v>136.25</v>
      </c>
      <c r="ZJ14" t="s">
        <v>2371</v>
      </c>
      <c r="ZK14" s="37" t="s">
        <v>2737</v>
      </c>
      <c r="ZL14" t="s">
        <v>2690</v>
      </c>
      <c r="ZN14" s="1">
        <v>0.84310185185185194</v>
      </c>
      <c r="ZO14" s="1">
        <v>0.43776620370370373</v>
      </c>
      <c r="ZP14" s="1">
        <v>0.11047453703703704</v>
      </c>
      <c r="ZQ14" s="1">
        <v>0.29484953703703703</v>
      </c>
      <c r="ZR14">
        <v>2317</v>
      </c>
      <c r="ZS14">
        <v>1310</v>
      </c>
      <c r="ZT14">
        <v>663</v>
      </c>
      <c r="ZU14">
        <v>7</v>
      </c>
      <c r="ZV14">
        <v>0</v>
      </c>
      <c r="ZW14">
        <v>0</v>
      </c>
      <c r="ZX14">
        <v>0</v>
      </c>
      <c r="ZY14">
        <v>98.96</v>
      </c>
      <c r="ZZ14">
        <f t="shared" si="79"/>
        <v>1303</v>
      </c>
      <c r="AAA14">
        <f t="shared" si="19"/>
        <v>1600</v>
      </c>
      <c r="AAB14" s="12">
        <f t="shared" si="86"/>
        <v>81.4375</v>
      </c>
      <c r="AAC14">
        <f t="shared" si="66"/>
        <v>297</v>
      </c>
      <c r="AAD14" t="s">
        <v>2371</v>
      </c>
      <c r="AAE14" s="37" t="s">
        <v>2737</v>
      </c>
      <c r="AAF14" t="s">
        <v>2690</v>
      </c>
      <c r="AAG14">
        <v>8</v>
      </c>
      <c r="AAH14" s="1">
        <v>0.24509259259259261</v>
      </c>
      <c r="AAI14" s="1">
        <v>2.9699074074074072E-2</v>
      </c>
      <c r="AAJ14" s="1">
        <v>1.3773148148148147E-3</v>
      </c>
      <c r="AAK14" s="1">
        <v>0.21400462962962963</v>
      </c>
      <c r="AAL14">
        <v>610</v>
      </c>
      <c r="AAM14">
        <v>9</v>
      </c>
      <c r="AAN14">
        <v>60</v>
      </c>
      <c r="AAO14">
        <v>2</v>
      </c>
      <c r="AAP14">
        <v>0</v>
      </c>
      <c r="AAQ14">
        <v>0</v>
      </c>
      <c r="AAR14">
        <v>0</v>
      </c>
      <c r="AAS14">
        <v>96.77</v>
      </c>
      <c r="AAT14">
        <f t="shared" si="67"/>
        <v>7</v>
      </c>
      <c r="AAU14">
        <v>320</v>
      </c>
      <c r="AAV14" s="12">
        <f t="shared" si="97"/>
        <v>2.1875</v>
      </c>
      <c r="AAW14" t="s">
        <v>2371</v>
      </c>
      <c r="AAX14" s="37" t="s">
        <v>2737</v>
      </c>
      <c r="AAY14" t="s">
        <v>2690</v>
      </c>
      <c r="AAZ14">
        <v>8</v>
      </c>
      <c r="ABA14" s="1">
        <v>0.23532407407407407</v>
      </c>
      <c r="ABB14" s="1">
        <v>5.0358796296296297E-2</v>
      </c>
      <c r="ABC14" s="1">
        <v>4.0972222222222226E-3</v>
      </c>
      <c r="ABD14" s="1">
        <v>0.18086805555555555</v>
      </c>
      <c r="ABE14">
        <v>668</v>
      </c>
      <c r="ABF14">
        <v>43</v>
      </c>
      <c r="ABG14">
        <v>3</v>
      </c>
      <c r="ABH14">
        <v>0</v>
      </c>
      <c r="ABI14">
        <v>0</v>
      </c>
      <c r="ABJ14">
        <v>0</v>
      </c>
      <c r="ABK14">
        <v>0</v>
      </c>
      <c r="ABL14">
        <v>100</v>
      </c>
      <c r="ABM14">
        <f t="shared" si="69"/>
        <v>43</v>
      </c>
      <c r="ABN14">
        <v>320</v>
      </c>
      <c r="ABO14" s="12">
        <f t="shared" si="98"/>
        <v>13.4375</v>
      </c>
    </row>
    <row r="15" spans="1:743">
      <c r="A15" t="s">
        <v>2373</v>
      </c>
      <c r="B15" s="37" t="s">
        <v>2737</v>
      </c>
      <c r="C15" t="s">
        <v>2690</v>
      </c>
      <c r="D15">
        <v>8</v>
      </c>
      <c r="E15" s="1">
        <v>0.22739583333333332</v>
      </c>
      <c r="F15" s="1">
        <v>0.1090162037037037</v>
      </c>
      <c r="G15" s="1">
        <v>5.5555555555555558E-3</v>
      </c>
      <c r="H15" s="1">
        <v>0.11282407407407408</v>
      </c>
      <c r="I15">
        <v>682</v>
      </c>
      <c r="J15">
        <v>59</v>
      </c>
      <c r="K15">
        <v>95</v>
      </c>
      <c r="L15">
        <v>0</v>
      </c>
      <c r="M15">
        <v>0</v>
      </c>
      <c r="N15">
        <v>0</v>
      </c>
      <c r="O15">
        <v>0</v>
      </c>
      <c r="P15">
        <v>100</v>
      </c>
      <c r="Q15">
        <f t="shared" si="0"/>
        <v>59</v>
      </c>
      <c r="R15">
        <v>320</v>
      </c>
      <c r="S15" s="12">
        <f t="shared" si="1"/>
        <v>18.4375</v>
      </c>
      <c r="T15" t="s">
        <v>2373</v>
      </c>
      <c r="U15" s="37" t="s">
        <v>2737</v>
      </c>
      <c r="V15" t="s">
        <v>2690</v>
      </c>
      <c r="W15">
        <v>8</v>
      </c>
      <c r="X15" s="1">
        <v>7.7245370370370367E-2</v>
      </c>
      <c r="Y15" s="1">
        <v>3.6736111111111108E-2</v>
      </c>
      <c r="Z15" s="1">
        <v>4.0162037037037033E-3</v>
      </c>
      <c r="AA15" s="1">
        <v>3.6493055555555549E-2</v>
      </c>
      <c r="AB15">
        <v>470</v>
      </c>
      <c r="AC15">
        <v>6</v>
      </c>
      <c r="AD15">
        <v>28</v>
      </c>
      <c r="AE15">
        <v>0</v>
      </c>
      <c r="AF15">
        <v>0</v>
      </c>
      <c r="AG15">
        <v>0</v>
      </c>
      <c r="AH15">
        <v>0</v>
      </c>
      <c r="AI15">
        <v>100</v>
      </c>
      <c r="AJ15">
        <f t="shared" si="21"/>
        <v>6</v>
      </c>
      <c r="AK15">
        <v>320</v>
      </c>
      <c r="AL15" s="12">
        <f t="shared" si="2"/>
        <v>1.875</v>
      </c>
      <c r="AM15" t="s">
        <v>2373</v>
      </c>
      <c r="AN15" s="37" t="s">
        <v>2737</v>
      </c>
      <c r="AO15" t="s">
        <v>2690</v>
      </c>
      <c r="AP15">
        <v>8</v>
      </c>
      <c r="AQ15" s="1">
        <v>0.36189814814814819</v>
      </c>
      <c r="AR15" s="1">
        <v>0.19971064814814818</v>
      </c>
      <c r="AS15" s="1">
        <v>2.5983796296296297E-2</v>
      </c>
      <c r="AT15" s="1">
        <v>0.13620370370370369</v>
      </c>
      <c r="AU15">
        <v>13</v>
      </c>
      <c r="AV15">
        <v>260</v>
      </c>
      <c r="AW15">
        <v>260</v>
      </c>
      <c r="AX15">
        <v>0</v>
      </c>
      <c r="AY15">
        <v>0</v>
      </c>
      <c r="AZ15">
        <v>0</v>
      </c>
      <c r="BA15">
        <v>0</v>
      </c>
      <c r="BB15">
        <v>100</v>
      </c>
      <c r="BC15">
        <f t="shared" si="22"/>
        <v>260</v>
      </c>
      <c r="BD15">
        <v>524</v>
      </c>
      <c r="BE15" s="12">
        <f t="shared" si="3"/>
        <v>49.618320610687022</v>
      </c>
      <c r="BF15" t="s">
        <v>2373</v>
      </c>
      <c r="BG15" s="37" t="s">
        <v>2737</v>
      </c>
      <c r="BH15" t="s">
        <v>2690</v>
      </c>
      <c r="BI15">
        <v>8</v>
      </c>
      <c r="BJ15" s="1">
        <v>0</v>
      </c>
      <c r="BK15" s="1">
        <v>0</v>
      </c>
      <c r="BL15" s="1">
        <v>0</v>
      </c>
      <c r="BM15" s="1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W15">
        <v>320</v>
      </c>
      <c r="BX15" s="12">
        <f t="shared" si="4"/>
        <v>0</v>
      </c>
      <c r="BY15" t="s">
        <v>2373</v>
      </c>
      <c r="BZ15" s="37" t="s">
        <v>2737</v>
      </c>
      <c r="CA15" t="s">
        <v>2690</v>
      </c>
      <c r="CB15">
        <v>8</v>
      </c>
      <c r="CC15" s="1">
        <v>0.66656250000000006</v>
      </c>
      <c r="CD15" s="1">
        <v>0.34546296296296292</v>
      </c>
      <c r="CE15" s="1">
        <v>3.5555555555555556E-2</v>
      </c>
      <c r="CF15" s="1">
        <v>0.28553240740740743</v>
      </c>
      <c r="CG15">
        <v>1165</v>
      </c>
      <c r="CH15">
        <v>325</v>
      </c>
      <c r="CI15">
        <v>383</v>
      </c>
      <c r="CJ15">
        <v>0</v>
      </c>
      <c r="CK15">
        <v>0</v>
      </c>
      <c r="CL15">
        <v>0</v>
      </c>
      <c r="CM15">
        <v>0</v>
      </c>
      <c r="CN15">
        <v>100</v>
      </c>
      <c r="CO15">
        <f t="shared" si="23"/>
        <v>325</v>
      </c>
      <c r="CP15">
        <f t="shared" si="24"/>
        <v>1164</v>
      </c>
      <c r="CQ15" s="12">
        <f t="shared" si="5"/>
        <v>27.920962199312715</v>
      </c>
      <c r="CR15" t="s">
        <v>2373</v>
      </c>
      <c r="CS15" s="37" t="s">
        <v>2737</v>
      </c>
      <c r="CT15" t="s">
        <v>2690</v>
      </c>
      <c r="CU15">
        <v>8</v>
      </c>
      <c r="CV15" s="1">
        <v>0</v>
      </c>
      <c r="CW15" s="1">
        <v>0</v>
      </c>
      <c r="CX15" s="1">
        <v>0</v>
      </c>
      <c r="CY15" s="1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J15" s="12" t="e">
        <f t="shared" si="6"/>
        <v>#DIV/0!</v>
      </c>
      <c r="DK15" t="s">
        <v>2373</v>
      </c>
      <c r="DL15" s="37" t="s">
        <v>2737</v>
      </c>
      <c r="DM15" t="s">
        <v>2690</v>
      </c>
      <c r="DN15">
        <v>8</v>
      </c>
      <c r="DO15" s="1">
        <v>0</v>
      </c>
      <c r="DP15" s="1">
        <v>0</v>
      </c>
      <c r="DQ15" s="1">
        <v>0</v>
      </c>
      <c r="DR15" s="1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C15" s="12" t="e">
        <f t="shared" si="7"/>
        <v>#DIV/0!</v>
      </c>
      <c r="ED15" t="s">
        <v>2373</v>
      </c>
      <c r="EE15" s="37" t="s">
        <v>2737</v>
      </c>
      <c r="EF15" t="s">
        <v>2690</v>
      </c>
      <c r="EG15">
        <v>8</v>
      </c>
      <c r="EH15" s="1">
        <v>0.27539351851851851</v>
      </c>
      <c r="EI15" s="1">
        <v>0.21599537037037039</v>
      </c>
      <c r="EJ15" s="1">
        <v>9.0393518518518522E-3</v>
      </c>
      <c r="EK15" s="1">
        <v>5.033564814814815E-2</v>
      </c>
      <c r="EL15">
        <v>25</v>
      </c>
      <c r="EM15">
        <v>588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V15" s="12" t="e">
        <f t="shared" si="8"/>
        <v>#DIV/0!</v>
      </c>
      <c r="EW15" t="s">
        <v>2373</v>
      </c>
      <c r="EX15" s="37" t="s">
        <v>2737</v>
      </c>
      <c r="EY15" t="s">
        <v>2690</v>
      </c>
      <c r="EZ15">
        <v>8</v>
      </c>
      <c r="FA15" s="1">
        <v>0.63730324074074074</v>
      </c>
      <c r="FB15" s="1">
        <v>0.41571759259259261</v>
      </c>
      <c r="FC15" s="1">
        <v>3.5034722222222224E-2</v>
      </c>
      <c r="FD15" s="1">
        <v>0.18653935185185186</v>
      </c>
      <c r="FE15">
        <v>38</v>
      </c>
      <c r="FF15">
        <v>848</v>
      </c>
      <c r="FG15">
        <v>260</v>
      </c>
      <c r="FH15">
        <v>0</v>
      </c>
      <c r="FI15">
        <v>0</v>
      </c>
      <c r="FJ15">
        <v>0</v>
      </c>
      <c r="FK15">
        <v>0</v>
      </c>
      <c r="FL15">
        <v>100</v>
      </c>
      <c r="FM15">
        <f t="shared" si="25"/>
        <v>848</v>
      </c>
      <c r="FN15">
        <v>524</v>
      </c>
      <c r="FO15" s="12">
        <f t="shared" si="9"/>
        <v>161.8320610687023</v>
      </c>
      <c r="FP15" t="s">
        <v>2373</v>
      </c>
      <c r="FQ15" s="37" t="s">
        <v>2737</v>
      </c>
      <c r="FR15" t="s">
        <v>2690</v>
      </c>
      <c r="FS15">
        <v>8</v>
      </c>
      <c r="FT15" s="1">
        <v>0.22181712962962963</v>
      </c>
      <c r="FU15" s="1">
        <v>0.65800925925925924</v>
      </c>
      <c r="FV15" s="1">
        <v>4.9918981481481474E-2</v>
      </c>
      <c r="FW15" s="1">
        <v>0.5138773148148148</v>
      </c>
      <c r="FX15">
        <v>1190</v>
      </c>
      <c r="FY15">
        <v>913</v>
      </c>
      <c r="FZ15">
        <v>383</v>
      </c>
      <c r="GA15">
        <v>0</v>
      </c>
      <c r="GB15">
        <v>0</v>
      </c>
      <c r="GC15">
        <v>0</v>
      </c>
      <c r="GD15">
        <v>0</v>
      </c>
      <c r="GE15">
        <v>100</v>
      </c>
      <c r="GF15">
        <f t="shared" si="26"/>
        <v>913</v>
      </c>
      <c r="GG15">
        <f t="shared" si="27"/>
        <v>1164</v>
      </c>
      <c r="GH15" s="12">
        <f t="shared" si="10"/>
        <v>78.43642611683849</v>
      </c>
      <c r="GI15" t="s">
        <v>2373</v>
      </c>
      <c r="GJ15" s="37" t="s">
        <v>2736</v>
      </c>
      <c r="GK15" t="s">
        <v>2690</v>
      </c>
      <c r="GL15">
        <v>8</v>
      </c>
      <c r="GM15" s="1">
        <v>0.60847222222222219</v>
      </c>
      <c r="GN15" s="1">
        <v>0.32842592592592595</v>
      </c>
      <c r="GO15" s="1">
        <v>3.7592592592592594E-2</v>
      </c>
      <c r="GP15" s="1">
        <v>0.24243055555555557</v>
      </c>
      <c r="GQ15">
        <v>54</v>
      </c>
      <c r="GR15">
        <v>430</v>
      </c>
      <c r="GS15">
        <v>839</v>
      </c>
      <c r="GT15">
        <v>11</v>
      </c>
      <c r="GU15">
        <v>0</v>
      </c>
      <c r="GV15">
        <v>0</v>
      </c>
      <c r="GW15">
        <v>0</v>
      </c>
      <c r="GX15">
        <v>98.71</v>
      </c>
      <c r="GY15">
        <f t="shared" si="28"/>
        <v>419</v>
      </c>
      <c r="GZ15">
        <v>524</v>
      </c>
      <c r="HA15" s="12">
        <f t="shared" si="81"/>
        <v>79.961832061068705</v>
      </c>
      <c r="HB15" t="s">
        <v>2373</v>
      </c>
      <c r="HC15" s="37" t="s">
        <v>2736</v>
      </c>
      <c r="HD15" t="s">
        <v>2690</v>
      </c>
      <c r="HE15">
        <v>8</v>
      </c>
      <c r="HF15" s="1">
        <v>0.42143518518518519</v>
      </c>
      <c r="HG15" s="1">
        <v>0.24174768518518519</v>
      </c>
      <c r="HH15" s="1">
        <v>5.3599537037037036E-2</v>
      </c>
      <c r="HI15" s="1">
        <v>0.12607638888888889</v>
      </c>
      <c r="HJ15">
        <v>26</v>
      </c>
      <c r="HK15">
        <v>321</v>
      </c>
      <c r="HL15">
        <v>389</v>
      </c>
      <c r="HM15">
        <v>12</v>
      </c>
      <c r="HN15">
        <v>0</v>
      </c>
      <c r="HO15">
        <v>0</v>
      </c>
      <c r="HP15">
        <v>0</v>
      </c>
      <c r="HQ15">
        <v>97.01</v>
      </c>
      <c r="HR15">
        <f t="shared" si="29"/>
        <v>309</v>
      </c>
      <c r="HS15">
        <v>524</v>
      </c>
      <c r="HT15" s="12">
        <f t="shared" si="11"/>
        <v>58.969465648854957</v>
      </c>
      <c r="HU15" t="s">
        <v>2373</v>
      </c>
      <c r="HV15" s="37" t="s">
        <v>2736</v>
      </c>
      <c r="HW15" t="s">
        <v>2690</v>
      </c>
      <c r="HX15">
        <v>8</v>
      </c>
      <c r="HY15" s="1">
        <v>0.57050925925925922</v>
      </c>
      <c r="HZ15" s="1">
        <v>0.29363425925925929</v>
      </c>
      <c r="IA15" s="1">
        <v>5.5937500000000001E-2</v>
      </c>
      <c r="IB15" s="1">
        <v>0.22091435185185185</v>
      </c>
      <c r="IC15">
        <v>16</v>
      </c>
      <c r="ID15">
        <v>351</v>
      </c>
      <c r="IE15">
        <v>235</v>
      </c>
      <c r="IF15">
        <v>10</v>
      </c>
      <c r="IG15">
        <v>0</v>
      </c>
      <c r="IH15">
        <v>0</v>
      </c>
      <c r="II15">
        <v>0</v>
      </c>
      <c r="IJ15">
        <v>95.92</v>
      </c>
      <c r="IK15">
        <f t="shared" si="30"/>
        <v>341</v>
      </c>
      <c r="IL15">
        <v>524</v>
      </c>
      <c r="IM15" s="12">
        <f t="shared" si="12"/>
        <v>65.07633587786259</v>
      </c>
      <c r="IN15" t="s">
        <v>2373</v>
      </c>
      <c r="IO15" s="37" t="s">
        <v>2736</v>
      </c>
      <c r="IP15" t="s">
        <v>2690</v>
      </c>
      <c r="IQ15">
        <v>8</v>
      </c>
      <c r="IR15" s="1">
        <v>0.46813657407407411</v>
      </c>
      <c r="IS15" s="1">
        <v>0.24875</v>
      </c>
      <c r="IT15" s="1">
        <v>3.107638888888889E-2</v>
      </c>
      <c r="IU15" s="1">
        <v>0.18829861111111112</v>
      </c>
      <c r="IV15">
        <v>13</v>
      </c>
      <c r="IW15">
        <v>315</v>
      </c>
      <c r="IX15">
        <v>256</v>
      </c>
      <c r="IY15">
        <v>4</v>
      </c>
      <c r="IZ15">
        <v>0</v>
      </c>
      <c r="JA15">
        <v>0</v>
      </c>
      <c r="JB15">
        <v>0</v>
      </c>
      <c r="JC15">
        <v>98.46</v>
      </c>
      <c r="JD15">
        <f t="shared" si="31"/>
        <v>311</v>
      </c>
      <c r="JE15">
        <v>524</v>
      </c>
      <c r="JF15" s="12">
        <f>JD15/JE15*100</f>
        <v>59.351145038167942</v>
      </c>
      <c r="JG15" t="s">
        <v>2373</v>
      </c>
      <c r="JH15" s="37" t="s">
        <v>2736</v>
      </c>
      <c r="JI15" t="s">
        <v>2690</v>
      </c>
      <c r="JJ15">
        <v>8</v>
      </c>
      <c r="JK15" s="1">
        <v>0.23648148148148149</v>
      </c>
      <c r="JL15" s="1">
        <v>0.10399305555555556</v>
      </c>
      <c r="JM15" s="1">
        <v>2.3171296296296297E-2</v>
      </c>
      <c r="JN15" s="1">
        <v>0.10930555555555554</v>
      </c>
      <c r="JO15">
        <v>8</v>
      </c>
      <c r="JP15">
        <v>95</v>
      </c>
      <c r="JQ15">
        <v>309</v>
      </c>
      <c r="JR15">
        <v>14</v>
      </c>
      <c r="JS15">
        <v>0</v>
      </c>
      <c r="JT15">
        <v>0</v>
      </c>
      <c r="JU15">
        <v>0</v>
      </c>
      <c r="JV15">
        <v>95.67</v>
      </c>
      <c r="JW15">
        <f t="shared" si="32"/>
        <v>81</v>
      </c>
      <c r="JX15">
        <v>524</v>
      </c>
      <c r="JY15" s="12">
        <f t="shared" si="14"/>
        <v>15.458015267175574</v>
      </c>
      <c r="JZ15" t="s">
        <v>2373</v>
      </c>
      <c r="KA15" s="37" t="s">
        <v>2736</v>
      </c>
      <c r="KB15" t="s">
        <v>2690</v>
      </c>
      <c r="KC15">
        <v>8</v>
      </c>
      <c r="KD15" s="1">
        <v>0.34008101851851852</v>
      </c>
      <c r="KE15" s="1">
        <v>0.19954861111111111</v>
      </c>
      <c r="KF15" s="1">
        <v>5.1574074074074078E-2</v>
      </c>
      <c r="KG15" s="1">
        <v>8.8946759259259267E-2</v>
      </c>
      <c r="KH15">
        <v>15</v>
      </c>
      <c r="KI15">
        <v>312</v>
      </c>
      <c r="KJ15">
        <v>36</v>
      </c>
      <c r="KK15">
        <v>1</v>
      </c>
      <c r="KL15">
        <v>0</v>
      </c>
      <c r="KM15">
        <v>0</v>
      </c>
      <c r="KN15">
        <v>0</v>
      </c>
      <c r="KO15">
        <v>97.3</v>
      </c>
      <c r="KP15">
        <f t="shared" si="33"/>
        <v>311</v>
      </c>
      <c r="KR15" s="12" t="e">
        <f t="shared" si="15"/>
        <v>#DIV/0!</v>
      </c>
      <c r="KS15" t="s">
        <v>2373</v>
      </c>
      <c r="KT15" s="37" t="s">
        <v>2736</v>
      </c>
      <c r="KU15" t="s">
        <v>2690</v>
      </c>
      <c r="KV15">
        <v>8</v>
      </c>
      <c r="KW15" s="1">
        <v>0.49893518518518515</v>
      </c>
      <c r="KX15" s="1">
        <v>0.27207175925925925</v>
      </c>
      <c r="KY15" s="1">
        <v>1.4641203703703703E-2</v>
      </c>
      <c r="KZ15" s="1">
        <v>0.21221064814814816</v>
      </c>
      <c r="LA15">
        <v>12</v>
      </c>
      <c r="LB15">
        <v>381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f t="shared" si="34"/>
        <v>381</v>
      </c>
      <c r="LK15" s="12" t="e">
        <f t="shared" si="16"/>
        <v>#DIV/0!</v>
      </c>
      <c r="LL15" t="s">
        <v>2373</v>
      </c>
      <c r="LM15" s="37" t="s">
        <v>2736</v>
      </c>
      <c r="LN15" t="s">
        <v>2690</v>
      </c>
      <c r="LO15">
        <v>8</v>
      </c>
      <c r="LP15" s="1">
        <v>7.5520833333333329E-2</v>
      </c>
      <c r="LQ15" s="1">
        <v>0.57562499999999994</v>
      </c>
      <c r="LR15" s="1">
        <v>8.9398148148148157E-2</v>
      </c>
      <c r="LS15" s="1">
        <v>0.41047453703703707</v>
      </c>
      <c r="LT15">
        <v>35</v>
      </c>
      <c r="LU15">
        <v>788</v>
      </c>
      <c r="LV15">
        <v>345</v>
      </c>
      <c r="LW15">
        <v>15</v>
      </c>
      <c r="LX15">
        <v>0</v>
      </c>
      <c r="LY15">
        <v>0</v>
      </c>
      <c r="LZ15">
        <v>0</v>
      </c>
      <c r="MA15">
        <v>95.83</v>
      </c>
      <c r="MB15">
        <f t="shared" si="35"/>
        <v>773</v>
      </c>
      <c r="MC15">
        <v>524</v>
      </c>
      <c r="MD15" s="12">
        <f t="shared" si="17"/>
        <v>147.51908396946564</v>
      </c>
      <c r="ME15" t="s">
        <v>2373</v>
      </c>
      <c r="MF15" s="37" t="s">
        <v>2736</v>
      </c>
      <c r="MG15" t="s">
        <v>2690</v>
      </c>
      <c r="MH15">
        <v>8</v>
      </c>
      <c r="MI15" s="1">
        <v>0.14408564814814814</v>
      </c>
      <c r="MJ15" s="1">
        <v>0.68821759259259263</v>
      </c>
      <c r="MK15" s="1">
        <v>0.26763888888888887</v>
      </c>
      <c r="ML15" s="1">
        <v>0.1882175925925926</v>
      </c>
      <c r="MM15">
        <v>144</v>
      </c>
      <c r="MN15">
        <v>2205</v>
      </c>
      <c r="MO15">
        <v>2064</v>
      </c>
      <c r="MP15">
        <v>52</v>
      </c>
      <c r="MQ15">
        <v>0</v>
      </c>
      <c r="MR15">
        <v>0</v>
      </c>
      <c r="MS15">
        <v>0</v>
      </c>
      <c r="MT15">
        <v>97.54</v>
      </c>
      <c r="MU15">
        <f t="shared" si="36"/>
        <v>2153</v>
      </c>
      <c r="MV15">
        <f t="shared" si="37"/>
        <v>2620</v>
      </c>
      <c r="MW15" s="12">
        <f t="shared" si="18"/>
        <v>82.175572519083971</v>
      </c>
      <c r="MX15" t="s">
        <v>2373</v>
      </c>
      <c r="MY15" s="37" t="s">
        <v>2736</v>
      </c>
      <c r="MZ15" t="s">
        <v>2690</v>
      </c>
      <c r="NA15">
        <v>8</v>
      </c>
      <c r="NB15" s="1">
        <v>0.59303240740740748</v>
      </c>
      <c r="NC15" s="1">
        <v>0.32254629629629633</v>
      </c>
      <c r="ND15" s="1">
        <v>8.0740740740740738E-2</v>
      </c>
      <c r="NE15" s="1">
        <v>0.1897337962962963</v>
      </c>
      <c r="NF15">
        <v>42</v>
      </c>
      <c r="NG15">
        <v>372</v>
      </c>
      <c r="NH15">
        <v>1041</v>
      </c>
      <c r="NI15">
        <v>31</v>
      </c>
      <c r="NJ15">
        <v>0</v>
      </c>
      <c r="NK15">
        <v>0</v>
      </c>
      <c r="NL15">
        <v>0</v>
      </c>
      <c r="NM15">
        <v>97.11</v>
      </c>
      <c r="NN15">
        <f t="shared" si="38"/>
        <v>341</v>
      </c>
      <c r="NO15">
        <v>524</v>
      </c>
      <c r="NP15" s="12">
        <f>NN15/NO15*100</f>
        <v>65.07633587786259</v>
      </c>
      <c r="NQ15" t="s">
        <v>2373</v>
      </c>
      <c r="NR15" s="37" t="s">
        <v>2736</v>
      </c>
      <c r="NS15" t="s">
        <v>2690</v>
      </c>
      <c r="NU15" s="1">
        <v>5.6828703703703702E-3</v>
      </c>
      <c r="NV15" s="1"/>
      <c r="NW15" s="1">
        <v>3.4722222222222222E-5</v>
      </c>
      <c r="NX15" s="1">
        <v>2.199074074074074E-4</v>
      </c>
      <c r="NY15">
        <v>1</v>
      </c>
      <c r="NZ15">
        <v>5</v>
      </c>
      <c r="OA15">
        <v>5</v>
      </c>
      <c r="OB15">
        <v>4</v>
      </c>
      <c r="OC15">
        <v>0</v>
      </c>
      <c r="OD15">
        <v>0</v>
      </c>
      <c r="OE15">
        <v>0</v>
      </c>
      <c r="OF15">
        <v>55.56</v>
      </c>
      <c r="OG15">
        <f t="shared" si="40"/>
        <v>1</v>
      </c>
      <c r="OI15" s="12"/>
      <c r="OJ15" t="s">
        <v>2373</v>
      </c>
      <c r="OK15" s="37" t="s">
        <v>2737</v>
      </c>
      <c r="OL15" t="s">
        <v>2690</v>
      </c>
      <c r="OM15">
        <v>8</v>
      </c>
      <c r="ON15" s="1">
        <v>0.34175925925925926</v>
      </c>
      <c r="OO15" s="1">
        <v>0.16716435185185186</v>
      </c>
      <c r="OP15" s="1">
        <v>3.770833333333333E-2</v>
      </c>
      <c r="OQ15" s="1">
        <v>0.136875</v>
      </c>
      <c r="OR15">
        <v>495</v>
      </c>
      <c r="OS15">
        <v>103</v>
      </c>
      <c r="OT15">
        <v>87</v>
      </c>
      <c r="OU15">
        <v>2</v>
      </c>
      <c r="OV15">
        <v>0</v>
      </c>
      <c r="OW15">
        <v>0</v>
      </c>
      <c r="OX15">
        <v>0</v>
      </c>
      <c r="OY15">
        <v>97.75</v>
      </c>
      <c r="OZ15">
        <f t="shared" si="42"/>
        <v>101</v>
      </c>
      <c r="PA15">
        <v>320</v>
      </c>
      <c r="PB15" s="12">
        <f>OZ15/PA15*100</f>
        <v>31.5625</v>
      </c>
      <c r="PC15" t="s">
        <v>2373</v>
      </c>
      <c r="PD15" s="37" t="s">
        <v>2737</v>
      </c>
      <c r="PE15" t="s">
        <v>2690</v>
      </c>
      <c r="PF15">
        <v>8</v>
      </c>
      <c r="PG15" s="1">
        <v>0.40238425925925925</v>
      </c>
      <c r="PH15" s="1">
        <v>0.14918981481481483</v>
      </c>
      <c r="PI15" s="1">
        <v>7.0902777777777773E-2</v>
      </c>
      <c r="PJ15" s="1">
        <v>0.18228009259259259</v>
      </c>
      <c r="PK15">
        <v>581</v>
      </c>
      <c r="PL15">
        <v>145</v>
      </c>
      <c r="PM15">
        <v>148</v>
      </c>
      <c r="PN15">
        <v>10</v>
      </c>
      <c r="PO15">
        <v>0</v>
      </c>
      <c r="PP15">
        <v>0</v>
      </c>
      <c r="PQ15">
        <v>0</v>
      </c>
      <c r="PR15">
        <v>93.67</v>
      </c>
      <c r="PS15">
        <f t="shared" si="100"/>
        <v>135</v>
      </c>
      <c r="PT15">
        <v>320</v>
      </c>
      <c r="PU15" s="12">
        <f>PS15/PT15*100</f>
        <v>42.1875</v>
      </c>
      <c r="PV15" t="s">
        <v>2373</v>
      </c>
      <c r="PW15" s="37" t="s">
        <v>2737</v>
      </c>
      <c r="PX15" t="s">
        <v>2690</v>
      </c>
      <c r="PY15">
        <v>8</v>
      </c>
      <c r="PZ15" s="1">
        <v>0.32612268518518522</v>
      </c>
      <c r="QA15" s="1">
        <v>0.11398148148148148</v>
      </c>
      <c r="QB15" s="1">
        <v>5.9907407407407409E-2</v>
      </c>
      <c r="QC15" s="1">
        <v>0.15222222222222223</v>
      </c>
      <c r="QD15">
        <v>534</v>
      </c>
      <c r="QE15">
        <v>97</v>
      </c>
      <c r="QF15">
        <v>91</v>
      </c>
      <c r="QG15">
        <v>0</v>
      </c>
      <c r="QH15">
        <v>0</v>
      </c>
      <c r="QI15">
        <v>0</v>
      </c>
      <c r="QJ15">
        <v>0</v>
      </c>
      <c r="QK15">
        <v>100</v>
      </c>
      <c r="QL15">
        <f t="shared" si="101"/>
        <v>97</v>
      </c>
      <c r="QM15">
        <v>320</v>
      </c>
      <c r="QN15" s="12">
        <f>QL15/QM15*100</f>
        <v>30.312499999999996</v>
      </c>
      <c r="QO15" t="s">
        <v>2373</v>
      </c>
      <c r="QP15" s="37" t="s">
        <v>2737</v>
      </c>
      <c r="QQ15" t="s">
        <v>2690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>
        <v>0</v>
      </c>
      <c r="QX15">
        <v>0</v>
      </c>
      <c r="QY15">
        <v>8</v>
      </c>
      <c r="QZ15">
        <v>0</v>
      </c>
      <c r="RA15">
        <v>0</v>
      </c>
      <c r="RB15">
        <v>0</v>
      </c>
      <c r="RC15">
        <v>0</v>
      </c>
      <c r="RE15">
        <f t="shared" si="47"/>
        <v>0</v>
      </c>
      <c r="RF15">
        <v>320</v>
      </c>
      <c r="RG15" s="12">
        <f>RE15/RF15*100</f>
        <v>0</v>
      </c>
      <c r="RH15" t="s">
        <v>2373</v>
      </c>
      <c r="RI15" s="37" t="s">
        <v>2737</v>
      </c>
      <c r="RJ15" t="s">
        <v>2690</v>
      </c>
      <c r="RL15" s="1">
        <v>0</v>
      </c>
      <c r="RM15" s="1">
        <v>0</v>
      </c>
      <c r="RN15" s="1">
        <v>0</v>
      </c>
      <c r="RO15" s="1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f t="shared" si="80"/>
        <v>0</v>
      </c>
      <c r="RY15">
        <v>320</v>
      </c>
      <c r="RZ15" s="12">
        <f>RX15/RY15*100</f>
        <v>0</v>
      </c>
      <c r="SA15" t="s">
        <v>2373</v>
      </c>
      <c r="SB15" s="37" t="s">
        <v>2737</v>
      </c>
      <c r="SC15" t="s">
        <v>2690</v>
      </c>
      <c r="SE15" s="1">
        <v>0.32612268518518522</v>
      </c>
      <c r="SF15" s="1">
        <v>0.11398148148148148</v>
      </c>
      <c r="SG15" s="1">
        <v>5.9907407407407409E-2</v>
      </c>
      <c r="SH15" s="1">
        <v>0.15222222222222223</v>
      </c>
      <c r="SI15">
        <v>534</v>
      </c>
      <c r="SJ15">
        <f t="shared" si="72"/>
        <v>97</v>
      </c>
      <c r="SK15">
        <f t="shared" si="50"/>
        <v>99</v>
      </c>
      <c r="SL15">
        <f t="shared" si="51"/>
        <v>0</v>
      </c>
      <c r="SM15">
        <v>0</v>
      </c>
      <c r="SN15">
        <v>0</v>
      </c>
      <c r="SO15">
        <v>0</v>
      </c>
      <c r="SP15">
        <v>100</v>
      </c>
      <c r="SQ15">
        <f t="shared" si="52"/>
        <v>97</v>
      </c>
      <c r="SR15">
        <v>320</v>
      </c>
      <c r="SS15" s="12">
        <f>SQ15/SR15*100</f>
        <v>30.312499999999996</v>
      </c>
      <c r="ST15">
        <f t="shared" si="54"/>
        <v>536.66666666666663</v>
      </c>
      <c r="SU15" t="s">
        <v>2373</v>
      </c>
      <c r="SV15" s="37" t="s">
        <v>2737</v>
      </c>
      <c r="SW15" t="s">
        <v>2690</v>
      </c>
      <c r="SY15" s="1">
        <v>0.66899305555555555</v>
      </c>
      <c r="SZ15" s="1">
        <v>0.75831018518518523</v>
      </c>
      <c r="TA15" s="1">
        <v>0.24930555555555556</v>
      </c>
      <c r="TB15" s="1">
        <v>0.66135416666666669</v>
      </c>
      <c r="TC15">
        <v>1653</v>
      </c>
      <c r="TD15">
        <v>722</v>
      </c>
      <c r="TE15">
        <v>1372</v>
      </c>
      <c r="TF15">
        <v>47</v>
      </c>
      <c r="TG15">
        <v>0</v>
      </c>
      <c r="TH15">
        <v>0</v>
      </c>
      <c r="TI15">
        <v>0</v>
      </c>
      <c r="TJ15">
        <v>96.69</v>
      </c>
      <c r="TK15">
        <f t="shared" si="55"/>
        <v>675</v>
      </c>
      <c r="TL15">
        <f t="shared" si="56"/>
        <v>1484</v>
      </c>
      <c r="TM15" s="12">
        <f>TK15/TL15*100</f>
        <v>45.485175202156334</v>
      </c>
      <c r="TN15" t="s">
        <v>2373</v>
      </c>
      <c r="TO15" s="37" t="s">
        <v>2737</v>
      </c>
      <c r="TP15" t="s">
        <v>2690</v>
      </c>
      <c r="TQ15">
        <v>8</v>
      </c>
      <c r="TR15" s="1">
        <v>0.28622685185185187</v>
      </c>
      <c r="TS15" s="1">
        <v>8.4780092592592601E-2</v>
      </c>
      <c r="TT15" s="1">
        <v>2.2951388888888886E-2</v>
      </c>
      <c r="TU15" s="1">
        <v>0.17849537037037036</v>
      </c>
      <c r="TV15">
        <v>525</v>
      </c>
      <c r="TW15">
        <v>19</v>
      </c>
      <c r="TX15">
        <v>19</v>
      </c>
      <c r="TY15">
        <v>0</v>
      </c>
      <c r="TZ15">
        <v>0</v>
      </c>
      <c r="UA15">
        <v>0</v>
      </c>
      <c r="UB15">
        <v>0</v>
      </c>
      <c r="UC15">
        <v>100</v>
      </c>
      <c r="UD15">
        <f t="shared" si="90"/>
        <v>19</v>
      </c>
      <c r="UE15">
        <v>320</v>
      </c>
      <c r="UF15" s="12">
        <f>UD15/UE15*100</f>
        <v>5.9375</v>
      </c>
      <c r="UG15" t="s">
        <v>2373</v>
      </c>
      <c r="UH15" s="37" t="s">
        <v>2737</v>
      </c>
      <c r="UI15" t="s">
        <v>2690</v>
      </c>
      <c r="UJ15">
        <v>8</v>
      </c>
      <c r="UK15" s="1">
        <v>0.34729166666666672</v>
      </c>
      <c r="UL15" s="1">
        <v>0.11825231481481481</v>
      </c>
      <c r="UM15" s="1">
        <v>3.4282407407407407E-2</v>
      </c>
      <c r="UN15" s="1">
        <v>0.19474537037037035</v>
      </c>
      <c r="UO15">
        <v>709</v>
      </c>
      <c r="UP15">
        <v>36</v>
      </c>
      <c r="UQ15">
        <v>24</v>
      </c>
      <c r="UR15">
        <v>0</v>
      </c>
      <c r="US15">
        <v>0</v>
      </c>
      <c r="UT15">
        <v>0</v>
      </c>
      <c r="UU15">
        <v>0</v>
      </c>
      <c r="UV15">
        <v>100</v>
      </c>
      <c r="UW15">
        <f t="shared" si="60"/>
        <v>36</v>
      </c>
      <c r="UX15">
        <v>320</v>
      </c>
      <c r="UY15" s="12">
        <f>UW15/UX15*100</f>
        <v>11.25</v>
      </c>
      <c r="UZ15" t="s">
        <v>2373</v>
      </c>
      <c r="VA15" s="37" t="s">
        <v>2737</v>
      </c>
      <c r="VB15" t="s">
        <v>2690</v>
      </c>
      <c r="VC15">
        <v>8</v>
      </c>
      <c r="VD15" s="1">
        <v>0.36321759259259262</v>
      </c>
      <c r="VE15" s="1">
        <v>0.13229166666666667</v>
      </c>
      <c r="VF15" s="1">
        <v>9.3634259259259261E-3</v>
      </c>
      <c r="VG15" s="1">
        <v>0.22155092592592593</v>
      </c>
      <c r="VH15">
        <v>541</v>
      </c>
      <c r="VI15">
        <v>286</v>
      </c>
      <c r="VJ15">
        <v>39</v>
      </c>
      <c r="VK15">
        <v>2</v>
      </c>
      <c r="VL15">
        <v>0</v>
      </c>
      <c r="VM15">
        <v>0</v>
      </c>
      <c r="VN15">
        <v>0</v>
      </c>
      <c r="VO15">
        <v>95.12</v>
      </c>
      <c r="VP15">
        <f t="shared" si="61"/>
        <v>284</v>
      </c>
      <c r="VQ15">
        <v>320</v>
      </c>
      <c r="VR15" s="12">
        <f>VP15/VQ15*100</f>
        <v>88.75</v>
      </c>
      <c r="VS15" t="s">
        <v>2373</v>
      </c>
      <c r="VT15" s="37" t="s">
        <v>2737</v>
      </c>
      <c r="VU15" t="s">
        <v>2690</v>
      </c>
      <c r="VV15">
        <v>8</v>
      </c>
      <c r="VW15" s="1">
        <v>0.50461805555555561</v>
      </c>
      <c r="VX15" s="1">
        <v>0.22758101851851853</v>
      </c>
      <c r="VY15" s="1">
        <v>6.9895833333333338E-2</v>
      </c>
      <c r="VZ15" s="1">
        <v>0.20711805555555554</v>
      </c>
      <c r="WA15">
        <v>299</v>
      </c>
      <c r="WB15">
        <v>111</v>
      </c>
      <c r="WC15">
        <v>112</v>
      </c>
      <c r="WD15">
        <v>1</v>
      </c>
      <c r="WE15">
        <v>0</v>
      </c>
      <c r="WF15">
        <v>0</v>
      </c>
      <c r="WG15">
        <v>0</v>
      </c>
      <c r="WH15">
        <v>99.12</v>
      </c>
      <c r="WI15">
        <f t="shared" si="62"/>
        <v>110</v>
      </c>
      <c r="WJ15">
        <v>320</v>
      </c>
      <c r="WK15" s="12">
        <f>WI15/WJ15*100</f>
        <v>34.375</v>
      </c>
      <c r="WL15" t="s">
        <v>2373</v>
      </c>
      <c r="WM15" s="37" t="s">
        <v>2737</v>
      </c>
      <c r="WN15" t="s">
        <v>2690</v>
      </c>
      <c r="WO15">
        <v>8</v>
      </c>
      <c r="WP15" s="1">
        <v>0.5348842592592592</v>
      </c>
      <c r="WQ15" s="1">
        <v>0.28930555555555554</v>
      </c>
      <c r="WR15" s="1">
        <v>6.0821759259259256E-2</v>
      </c>
      <c r="WS15" s="1">
        <v>0.18475694444444446</v>
      </c>
      <c r="WT15">
        <v>70</v>
      </c>
      <c r="WU15">
        <v>206</v>
      </c>
      <c r="WV15">
        <v>206</v>
      </c>
      <c r="WW15">
        <v>0</v>
      </c>
      <c r="WX15">
        <v>0</v>
      </c>
      <c r="WY15">
        <v>0</v>
      </c>
      <c r="WZ15">
        <v>0</v>
      </c>
      <c r="XA15">
        <v>100</v>
      </c>
      <c r="XB15">
        <f t="shared" si="73"/>
        <v>206</v>
      </c>
      <c r="XC15">
        <v>320</v>
      </c>
      <c r="XD15" s="12">
        <f>XB15/XC15*100</f>
        <v>64.375</v>
      </c>
      <c r="XE15" t="s">
        <v>2373</v>
      </c>
      <c r="XF15" s="37" t="s">
        <v>2737</v>
      </c>
      <c r="XG15" t="s">
        <v>2690</v>
      </c>
      <c r="XH15">
        <v>8</v>
      </c>
      <c r="XI15" s="1">
        <v>0</v>
      </c>
      <c r="XJ15" s="1">
        <v>0</v>
      </c>
      <c r="XK15" s="1">
        <v>0</v>
      </c>
      <c r="XL15" s="1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f t="shared" si="64"/>
        <v>0</v>
      </c>
      <c r="XV15">
        <v>320</v>
      </c>
      <c r="XW15" s="12">
        <f>XU15/XV15*100</f>
        <v>0</v>
      </c>
      <c r="XX15" t="s">
        <v>2373</v>
      </c>
      <c r="XY15" s="37" t="s">
        <v>2737</v>
      </c>
      <c r="XZ15" t="s">
        <v>2690</v>
      </c>
      <c r="YA15">
        <v>8</v>
      </c>
      <c r="YB15" s="1">
        <v>4.5960648148148146E-2</v>
      </c>
      <c r="YC15" s="1">
        <v>2.4826388888888887E-2</v>
      </c>
      <c r="YD15" s="1">
        <v>5.7870370370370366E-5</v>
      </c>
      <c r="YE15" s="1">
        <v>2.1064814814814814E-2</v>
      </c>
      <c r="YF15">
        <v>16</v>
      </c>
      <c r="YG15">
        <v>37</v>
      </c>
      <c r="YH15">
        <v>33</v>
      </c>
      <c r="YI15">
        <v>3</v>
      </c>
      <c r="YJ15">
        <v>0</v>
      </c>
      <c r="YK15">
        <v>0</v>
      </c>
      <c r="YL15">
        <v>0</v>
      </c>
      <c r="YM15">
        <v>91.67</v>
      </c>
      <c r="YN15">
        <f t="shared" si="65"/>
        <v>34</v>
      </c>
      <c r="YO15">
        <v>320</v>
      </c>
      <c r="YP15" s="12">
        <f>YN15/YO15*100</f>
        <v>10.625</v>
      </c>
      <c r="YQ15" t="s">
        <v>2373</v>
      </c>
      <c r="YR15" s="37" t="s">
        <v>2737</v>
      </c>
      <c r="YS15" t="s">
        <v>2690</v>
      </c>
      <c r="YT15">
        <v>8</v>
      </c>
      <c r="YU15" s="1">
        <v>0.5808564814814815</v>
      </c>
      <c r="YV15" s="1">
        <v>0.31413194444444442</v>
      </c>
      <c r="YW15" s="1">
        <v>6.0891203703703704E-2</v>
      </c>
      <c r="YX15" s="1">
        <v>0.20582175925925927</v>
      </c>
      <c r="YY15">
        <v>86</v>
      </c>
      <c r="YZ15">
        <v>243</v>
      </c>
      <c r="ZA15">
        <v>239</v>
      </c>
      <c r="ZB15">
        <v>3</v>
      </c>
      <c r="ZC15">
        <v>0</v>
      </c>
      <c r="ZD15">
        <v>0</v>
      </c>
      <c r="ZE15">
        <v>0</v>
      </c>
      <c r="ZF15">
        <v>98.76</v>
      </c>
      <c r="ZG15">
        <f t="shared" si="74"/>
        <v>240</v>
      </c>
      <c r="ZH15">
        <v>320</v>
      </c>
      <c r="ZI15" s="12">
        <f>ZG15/ZH15*100</f>
        <v>75</v>
      </c>
      <c r="ZJ15" t="s">
        <v>2373</v>
      </c>
      <c r="ZK15" s="37" t="s">
        <v>2737</v>
      </c>
      <c r="ZL15" t="s">
        <v>2690</v>
      </c>
      <c r="ZN15" s="1">
        <v>8.2245370370370371E-2</v>
      </c>
      <c r="ZO15" s="1">
        <v>0.87706018518518514</v>
      </c>
      <c r="ZP15" s="1">
        <v>0.19741898148148149</v>
      </c>
      <c r="ZQ15" s="1">
        <v>7.7546296296296287E-3</v>
      </c>
      <c r="ZR15">
        <v>2160</v>
      </c>
      <c r="ZS15">
        <v>698</v>
      </c>
      <c r="ZT15">
        <v>433</v>
      </c>
      <c r="ZU15">
        <v>6</v>
      </c>
      <c r="ZV15">
        <v>0</v>
      </c>
      <c r="ZW15">
        <v>0</v>
      </c>
      <c r="ZX15">
        <v>0</v>
      </c>
      <c r="ZY15">
        <v>98.63</v>
      </c>
      <c r="ZZ15">
        <f t="shared" si="79"/>
        <v>692</v>
      </c>
      <c r="AAA15">
        <f t="shared" si="19"/>
        <v>1600</v>
      </c>
      <c r="AAB15" s="12">
        <f>ZZ15/AAA15*100</f>
        <v>43.25</v>
      </c>
      <c r="AAC15">
        <f t="shared" si="66"/>
        <v>908</v>
      </c>
      <c r="AAD15" t="s">
        <v>2373</v>
      </c>
      <c r="AAE15" s="37" t="s">
        <v>2737</v>
      </c>
      <c r="AAF15" t="s">
        <v>2690</v>
      </c>
      <c r="AAG15">
        <v>8</v>
      </c>
      <c r="AAH15" s="1">
        <v>0.2675925925925926</v>
      </c>
      <c r="AAI15" s="1">
        <v>0.11023148148148149</v>
      </c>
      <c r="AAJ15" s="1">
        <v>2.4375000000000004E-2</v>
      </c>
      <c r="AAK15" s="1">
        <v>0.13298611111111111</v>
      </c>
      <c r="AAL15">
        <v>622</v>
      </c>
      <c r="AAM15">
        <v>44</v>
      </c>
      <c r="AAN15">
        <v>13</v>
      </c>
      <c r="AAO15">
        <v>1</v>
      </c>
      <c r="AAP15">
        <v>0</v>
      </c>
      <c r="AAQ15">
        <v>0</v>
      </c>
      <c r="AAR15">
        <v>0</v>
      </c>
      <c r="AAS15">
        <v>92.86</v>
      </c>
      <c r="AAT15">
        <f t="shared" si="67"/>
        <v>43</v>
      </c>
      <c r="AAU15">
        <v>320</v>
      </c>
      <c r="AAV15" s="12">
        <f>AAT15/AAU15*100</f>
        <v>13.4375</v>
      </c>
      <c r="AAW15" t="s">
        <v>2373</v>
      </c>
      <c r="AAX15" s="37" t="s">
        <v>2737</v>
      </c>
      <c r="AAY15" t="s">
        <v>2690</v>
      </c>
      <c r="AAZ15">
        <v>8</v>
      </c>
      <c r="ABA15" s="1">
        <v>0.25166666666666665</v>
      </c>
      <c r="ABB15" s="1">
        <v>0.11472222222222223</v>
      </c>
      <c r="ABC15" s="1">
        <v>1.7569444444444447E-2</v>
      </c>
      <c r="ABD15" s="1">
        <v>0.11936342592592593</v>
      </c>
      <c r="ABE15">
        <v>612</v>
      </c>
      <c r="ABF15">
        <v>61</v>
      </c>
      <c r="ABG15">
        <v>8</v>
      </c>
      <c r="ABH15">
        <v>0</v>
      </c>
      <c r="ABI15">
        <v>0</v>
      </c>
      <c r="ABJ15">
        <v>0</v>
      </c>
      <c r="ABK15">
        <v>0</v>
      </c>
      <c r="ABL15">
        <v>100</v>
      </c>
      <c r="ABM15">
        <f t="shared" si="69"/>
        <v>61</v>
      </c>
      <c r="ABN15">
        <v>320</v>
      </c>
      <c r="ABO15" s="12">
        <f>ABM15/ABN15*100</f>
        <v>19.0625</v>
      </c>
    </row>
    <row r="16" spans="1:743">
      <c r="A16" t="s">
        <v>2372</v>
      </c>
      <c r="B16" s="37" t="s">
        <v>2737</v>
      </c>
      <c r="C16" t="s">
        <v>2690</v>
      </c>
      <c r="D16">
        <v>8</v>
      </c>
      <c r="E16" s="1">
        <v>0.41637731481481483</v>
      </c>
      <c r="F16" s="1">
        <v>0.21736111111111112</v>
      </c>
      <c r="G16" s="1">
        <v>0.15560185185185185</v>
      </c>
      <c r="H16" s="1">
        <v>4.3402777777777783E-2</v>
      </c>
      <c r="I16">
        <v>700</v>
      </c>
      <c r="J16">
        <v>160</v>
      </c>
      <c r="K16">
        <v>160</v>
      </c>
      <c r="L16">
        <v>1</v>
      </c>
      <c r="M16">
        <v>0</v>
      </c>
      <c r="N16">
        <v>0</v>
      </c>
      <c r="O16">
        <v>0</v>
      </c>
      <c r="P16">
        <v>99.38</v>
      </c>
      <c r="Q16">
        <f t="shared" si="0"/>
        <v>159</v>
      </c>
      <c r="R16">
        <v>320</v>
      </c>
      <c r="S16" s="12">
        <f t="shared" si="1"/>
        <v>49.6875</v>
      </c>
      <c r="T16" t="s">
        <v>2372</v>
      </c>
      <c r="U16" s="37" t="s">
        <v>2737</v>
      </c>
      <c r="V16" t="s">
        <v>2690</v>
      </c>
      <c r="W16">
        <v>8</v>
      </c>
      <c r="X16" s="1">
        <v>0.49962962962962965</v>
      </c>
      <c r="Y16" s="1">
        <v>0.36277777777777781</v>
      </c>
      <c r="Z16" s="1">
        <v>8.0254629629629634E-2</v>
      </c>
      <c r="AA16" s="1">
        <v>5.6585648148148149E-2</v>
      </c>
      <c r="AB16">
        <v>656</v>
      </c>
      <c r="AC16">
        <v>327</v>
      </c>
      <c r="AD16">
        <v>106</v>
      </c>
      <c r="AE16">
        <v>2</v>
      </c>
      <c r="AF16">
        <v>0</v>
      </c>
      <c r="AG16">
        <v>0</v>
      </c>
      <c r="AH16">
        <v>0</v>
      </c>
      <c r="AI16">
        <v>98.15</v>
      </c>
      <c r="AJ16">
        <f t="shared" si="21"/>
        <v>325</v>
      </c>
      <c r="AK16">
        <v>320</v>
      </c>
      <c r="AL16" s="12">
        <f t="shared" si="2"/>
        <v>101.5625</v>
      </c>
      <c r="AM16" t="s">
        <v>2372</v>
      </c>
      <c r="AN16" s="37" t="s">
        <v>2737</v>
      </c>
      <c r="AO16" t="s">
        <v>2690</v>
      </c>
      <c r="AP16">
        <v>8</v>
      </c>
      <c r="AQ16" s="1">
        <v>0.55222222222222228</v>
      </c>
      <c r="AR16" s="1">
        <v>0.44753472222222218</v>
      </c>
      <c r="AS16" s="1">
        <v>6.0625000000000005E-2</v>
      </c>
      <c r="AT16" s="1">
        <v>4.4050925925925931E-2</v>
      </c>
      <c r="AU16">
        <v>37</v>
      </c>
      <c r="AV16">
        <v>578</v>
      </c>
      <c r="AW16">
        <v>782</v>
      </c>
      <c r="AX16">
        <v>18</v>
      </c>
      <c r="AY16">
        <v>0</v>
      </c>
      <c r="AZ16">
        <v>0</v>
      </c>
      <c r="BA16">
        <v>0</v>
      </c>
      <c r="BB16">
        <v>97.75</v>
      </c>
      <c r="BC16">
        <f t="shared" si="22"/>
        <v>560</v>
      </c>
      <c r="BD16">
        <v>524</v>
      </c>
      <c r="BE16" s="12">
        <f t="shared" si="3"/>
        <v>106.87022900763358</v>
      </c>
      <c r="BF16" t="s">
        <v>2372</v>
      </c>
      <c r="BG16" s="37" t="s">
        <v>2737</v>
      </c>
      <c r="BH16" t="s">
        <v>2690</v>
      </c>
      <c r="BI16">
        <v>8</v>
      </c>
      <c r="BJ16" s="1">
        <v>0</v>
      </c>
      <c r="BK16" s="1">
        <v>0</v>
      </c>
      <c r="BL16" s="1">
        <v>0</v>
      </c>
      <c r="BM16" s="1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W16">
        <v>320</v>
      </c>
      <c r="BX16" s="12">
        <f t="shared" si="4"/>
        <v>0</v>
      </c>
      <c r="BY16" t="s">
        <v>2372</v>
      </c>
      <c r="BZ16" s="37" t="s">
        <v>2737</v>
      </c>
      <c r="CA16" t="s">
        <v>2690</v>
      </c>
      <c r="CB16">
        <v>8</v>
      </c>
      <c r="CC16" s="1">
        <v>0.46825231481481483</v>
      </c>
      <c r="CD16" s="1">
        <v>2.7685185185185188E-2</v>
      </c>
      <c r="CE16" s="1">
        <v>0.29649305555555555</v>
      </c>
      <c r="CF16" s="1">
        <v>0.14406250000000001</v>
      </c>
      <c r="CG16">
        <v>1393</v>
      </c>
      <c r="CH16">
        <v>1065</v>
      </c>
      <c r="CI16">
        <v>1048</v>
      </c>
      <c r="CJ16">
        <v>21</v>
      </c>
      <c r="CK16">
        <v>0</v>
      </c>
      <c r="CL16">
        <v>0</v>
      </c>
      <c r="CM16">
        <v>0</v>
      </c>
      <c r="CN16">
        <v>98.04</v>
      </c>
      <c r="CO16">
        <f t="shared" si="23"/>
        <v>1044</v>
      </c>
      <c r="CP16">
        <f t="shared" si="24"/>
        <v>1164</v>
      </c>
      <c r="CQ16" s="12">
        <f t="shared" si="5"/>
        <v>89.690721649484544</v>
      </c>
      <c r="CR16" t="s">
        <v>2372</v>
      </c>
      <c r="CS16" s="37" t="s">
        <v>2737</v>
      </c>
      <c r="CT16" t="s">
        <v>2690</v>
      </c>
      <c r="CU16">
        <v>8</v>
      </c>
      <c r="CV16" s="1">
        <v>0</v>
      </c>
      <c r="CW16" s="1">
        <v>0</v>
      </c>
      <c r="CX16" s="1">
        <v>0</v>
      </c>
      <c r="CY16" s="1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J16" s="12" t="e">
        <f t="shared" si="6"/>
        <v>#DIV/0!</v>
      </c>
      <c r="DK16" t="s">
        <v>2372</v>
      </c>
      <c r="DL16" s="37" t="s">
        <v>2737</v>
      </c>
      <c r="DM16" t="s">
        <v>2690</v>
      </c>
      <c r="DN16">
        <v>8</v>
      </c>
      <c r="DO16" s="1">
        <v>0</v>
      </c>
      <c r="DP16" s="1">
        <v>0</v>
      </c>
      <c r="DQ16" s="1">
        <v>0</v>
      </c>
      <c r="DR16" s="1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C16" s="12" t="e">
        <f t="shared" si="7"/>
        <v>#DIV/0!</v>
      </c>
      <c r="ED16" t="s">
        <v>2372</v>
      </c>
      <c r="EE16" s="37" t="s">
        <v>2737</v>
      </c>
      <c r="EF16" t="s">
        <v>2690</v>
      </c>
      <c r="EG16">
        <v>8</v>
      </c>
      <c r="EH16" s="1">
        <v>0</v>
      </c>
      <c r="EI16" s="1">
        <v>0</v>
      </c>
      <c r="EJ16" s="1">
        <v>0</v>
      </c>
      <c r="EK16" s="1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V16" s="12" t="e">
        <f t="shared" si="8"/>
        <v>#DIV/0!</v>
      </c>
      <c r="EW16" t="s">
        <v>2372</v>
      </c>
      <c r="EX16" s="37" t="s">
        <v>2737</v>
      </c>
      <c r="EY16" t="s">
        <v>2690</v>
      </c>
      <c r="EZ16">
        <v>8</v>
      </c>
      <c r="FA16" s="1">
        <v>0.55222222222222228</v>
      </c>
      <c r="FB16" s="1">
        <v>0.44753472222222218</v>
      </c>
      <c r="FC16" s="1">
        <v>6.0625000000000005E-2</v>
      </c>
      <c r="FD16" s="1">
        <v>4.4050925925925931E-2</v>
      </c>
      <c r="FE16">
        <v>37</v>
      </c>
      <c r="FF16">
        <v>578</v>
      </c>
      <c r="FG16">
        <v>782</v>
      </c>
      <c r="FH16">
        <v>18</v>
      </c>
      <c r="FI16">
        <v>0</v>
      </c>
      <c r="FJ16">
        <v>0</v>
      </c>
      <c r="FK16">
        <v>0</v>
      </c>
      <c r="FL16">
        <v>97.75</v>
      </c>
      <c r="FM16">
        <f t="shared" si="25"/>
        <v>560</v>
      </c>
      <c r="FN16">
        <v>524</v>
      </c>
      <c r="FO16" s="12">
        <f t="shared" si="9"/>
        <v>106.87022900763358</v>
      </c>
      <c r="FP16" t="s">
        <v>2372</v>
      </c>
      <c r="FQ16" s="37" t="s">
        <v>2737</v>
      </c>
      <c r="FR16" t="s">
        <v>2690</v>
      </c>
      <c r="FS16">
        <v>8</v>
      </c>
      <c r="FT16" s="1">
        <v>0.46825231481481483</v>
      </c>
      <c r="FU16" s="1">
        <v>2.7685185185185188E-2</v>
      </c>
      <c r="FV16" s="1">
        <v>0.29649305555555555</v>
      </c>
      <c r="FW16" s="1">
        <v>0.14406250000000001</v>
      </c>
      <c r="FX16">
        <v>1393</v>
      </c>
      <c r="FY16">
        <v>1065</v>
      </c>
      <c r="FZ16">
        <v>1048</v>
      </c>
      <c r="GA16">
        <v>21</v>
      </c>
      <c r="GB16">
        <v>0</v>
      </c>
      <c r="GC16">
        <v>0</v>
      </c>
      <c r="GD16">
        <v>0</v>
      </c>
      <c r="GE16">
        <v>98.04</v>
      </c>
      <c r="GF16">
        <f t="shared" si="26"/>
        <v>1044</v>
      </c>
      <c r="GG16">
        <f t="shared" si="27"/>
        <v>1164</v>
      </c>
      <c r="GH16" s="12">
        <f t="shared" si="10"/>
        <v>89.690721649484544</v>
      </c>
      <c r="GI16" t="s">
        <v>2372</v>
      </c>
      <c r="GJ16" s="37" t="s">
        <v>2736</v>
      </c>
      <c r="GK16" t="s">
        <v>2690</v>
      </c>
      <c r="GL16">
        <v>8</v>
      </c>
      <c r="GM16" s="1">
        <v>0.62078703703703708</v>
      </c>
      <c r="GN16" s="1">
        <v>0.46635416666666668</v>
      </c>
      <c r="GO16" s="1">
        <v>0.10391203703703704</v>
      </c>
      <c r="GP16" s="1">
        <v>5.0497685185185187E-2</v>
      </c>
      <c r="GQ16">
        <v>35</v>
      </c>
      <c r="GR16">
        <v>561</v>
      </c>
      <c r="GS16">
        <v>524</v>
      </c>
      <c r="GT16">
        <v>12</v>
      </c>
      <c r="GU16">
        <v>0</v>
      </c>
      <c r="GV16">
        <v>0</v>
      </c>
      <c r="GW16">
        <v>0</v>
      </c>
      <c r="GX16">
        <v>97.76</v>
      </c>
      <c r="GY16">
        <f t="shared" si="28"/>
        <v>549</v>
      </c>
      <c r="GZ16">
        <v>524</v>
      </c>
      <c r="HA16" s="12">
        <f t="shared" si="81"/>
        <v>104.7709923664122</v>
      </c>
      <c r="HB16" t="s">
        <v>2372</v>
      </c>
      <c r="HC16" s="37" t="s">
        <v>2736</v>
      </c>
      <c r="HD16" t="s">
        <v>2690</v>
      </c>
      <c r="HE16">
        <v>8</v>
      </c>
      <c r="HF16" s="1">
        <v>0.52709490740740739</v>
      </c>
      <c r="HG16" s="1">
        <v>0.40626157407407404</v>
      </c>
      <c r="HH16" s="1">
        <v>6.7766203703703703E-2</v>
      </c>
      <c r="HI16" s="1">
        <v>5.3055555555555557E-2</v>
      </c>
      <c r="HJ16">
        <v>31</v>
      </c>
      <c r="HK16">
        <v>439</v>
      </c>
      <c r="HL16">
        <v>353</v>
      </c>
      <c r="HM16">
        <v>28</v>
      </c>
      <c r="HN16">
        <v>0</v>
      </c>
      <c r="HO16">
        <v>0</v>
      </c>
      <c r="HP16">
        <v>0</v>
      </c>
      <c r="HQ16">
        <v>92.65</v>
      </c>
      <c r="HR16">
        <f t="shared" si="29"/>
        <v>411</v>
      </c>
      <c r="HS16">
        <v>524</v>
      </c>
      <c r="HT16" s="12">
        <f t="shared" si="11"/>
        <v>78.435114503816791</v>
      </c>
      <c r="HU16" t="s">
        <v>2372</v>
      </c>
      <c r="HV16" s="37" t="s">
        <v>2736</v>
      </c>
      <c r="HW16" t="s">
        <v>2690</v>
      </c>
      <c r="HX16">
        <v>8</v>
      </c>
      <c r="HY16" s="1">
        <v>0.60571759259259261</v>
      </c>
      <c r="HZ16" s="1">
        <v>0.47934027777777777</v>
      </c>
      <c r="IA16" s="1">
        <v>9.4444444444444442E-2</v>
      </c>
      <c r="IB16" s="1">
        <v>3.1909722222222221E-2</v>
      </c>
      <c r="IC16">
        <v>24</v>
      </c>
      <c r="ID16">
        <v>539</v>
      </c>
      <c r="IE16">
        <v>325</v>
      </c>
      <c r="IF16">
        <v>6</v>
      </c>
      <c r="IG16">
        <v>0</v>
      </c>
      <c r="IH16">
        <v>0</v>
      </c>
      <c r="II16">
        <v>0</v>
      </c>
      <c r="IJ16">
        <v>98.19</v>
      </c>
      <c r="IK16">
        <f t="shared" si="30"/>
        <v>533</v>
      </c>
      <c r="IL16">
        <v>524</v>
      </c>
      <c r="IM16" s="12">
        <f t="shared" si="12"/>
        <v>101.71755725190839</v>
      </c>
      <c r="IN16" t="s">
        <v>2372</v>
      </c>
      <c r="IO16" s="37" t="s">
        <v>2736</v>
      </c>
      <c r="IP16" t="s">
        <v>2690</v>
      </c>
      <c r="IQ16">
        <v>8</v>
      </c>
      <c r="IR16" s="1">
        <v>0.61760416666666662</v>
      </c>
      <c r="IS16" s="1">
        <v>0.50509259259259254</v>
      </c>
      <c r="IT16" s="1">
        <v>5.3715277777777772E-2</v>
      </c>
      <c r="IU16" s="1">
        <v>5.8784722222222224E-2</v>
      </c>
      <c r="IV16">
        <v>24</v>
      </c>
      <c r="IW16">
        <v>547</v>
      </c>
      <c r="IX16">
        <v>448</v>
      </c>
      <c r="IY16">
        <v>13</v>
      </c>
      <c r="IZ16">
        <v>0</v>
      </c>
      <c r="JA16">
        <v>0</v>
      </c>
      <c r="JB16">
        <v>0</v>
      </c>
      <c r="JC16">
        <v>97.18</v>
      </c>
      <c r="JD16">
        <f t="shared" si="31"/>
        <v>534</v>
      </c>
      <c r="JE16">
        <v>524</v>
      </c>
      <c r="JF16" s="12">
        <f>JD16/JE16*100</f>
        <v>101.90839694656488</v>
      </c>
      <c r="JG16" t="s">
        <v>2372</v>
      </c>
      <c r="JH16" s="37" t="s">
        <v>2736</v>
      </c>
      <c r="JI16" t="s">
        <v>2690</v>
      </c>
      <c r="JJ16">
        <v>8</v>
      </c>
      <c r="JK16" s="1">
        <v>0.49747685185185181</v>
      </c>
      <c r="JL16" s="1">
        <v>0.37405092592592593</v>
      </c>
      <c r="JM16" s="1">
        <v>5.1875000000000004E-2</v>
      </c>
      <c r="JN16" s="1">
        <v>7.1539351851851854E-2</v>
      </c>
      <c r="JO16">
        <v>22</v>
      </c>
      <c r="JP16">
        <v>458</v>
      </c>
      <c r="JQ16">
        <v>576</v>
      </c>
      <c r="JR16">
        <v>17</v>
      </c>
      <c r="JS16">
        <v>0</v>
      </c>
      <c r="JT16">
        <v>0</v>
      </c>
      <c r="JU16">
        <v>0</v>
      </c>
      <c r="JV16">
        <v>97.13</v>
      </c>
      <c r="JW16">
        <f t="shared" si="32"/>
        <v>441</v>
      </c>
      <c r="JX16">
        <v>524</v>
      </c>
      <c r="JY16" s="12">
        <f t="shared" si="14"/>
        <v>84.160305343511453</v>
      </c>
      <c r="JZ16" t="s">
        <v>2372</v>
      </c>
      <c r="KA16" s="37" t="s">
        <v>2736</v>
      </c>
      <c r="KB16" t="s">
        <v>2690</v>
      </c>
      <c r="KC16">
        <v>8</v>
      </c>
      <c r="KD16" s="1">
        <v>0.13853009259259261</v>
      </c>
      <c r="KE16" s="1">
        <v>0.11679398148148147</v>
      </c>
      <c r="KF16" s="1">
        <v>4.8263888888888887E-3</v>
      </c>
      <c r="KG16" s="1">
        <v>1.6898148148148148E-2</v>
      </c>
      <c r="KH16">
        <v>4</v>
      </c>
      <c r="KI16">
        <v>106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f t="shared" si="33"/>
        <v>106</v>
      </c>
      <c r="KR16" s="12" t="e">
        <f t="shared" si="15"/>
        <v>#DIV/0!</v>
      </c>
      <c r="KS16" t="s">
        <v>2372</v>
      </c>
      <c r="KT16" s="37" t="s">
        <v>2736</v>
      </c>
      <c r="KU16" t="s">
        <v>2690</v>
      </c>
      <c r="KV16">
        <v>8</v>
      </c>
      <c r="KW16" s="1">
        <v>0.14326388888888889</v>
      </c>
      <c r="KX16" s="1">
        <v>0.12155092592592592</v>
      </c>
      <c r="KY16" s="1">
        <v>2.8124999999999995E-3</v>
      </c>
      <c r="KZ16" s="1">
        <v>1.8900462962962963E-2</v>
      </c>
      <c r="LA16">
        <v>4</v>
      </c>
      <c r="LB16">
        <v>50</v>
      </c>
      <c r="LC16">
        <v>237</v>
      </c>
      <c r="LD16">
        <v>14</v>
      </c>
      <c r="LE16">
        <v>0</v>
      </c>
      <c r="LF16">
        <v>0</v>
      </c>
      <c r="LG16">
        <v>0</v>
      </c>
      <c r="LH16">
        <v>94.42</v>
      </c>
      <c r="LI16">
        <f t="shared" si="34"/>
        <v>36</v>
      </c>
      <c r="LK16" s="12" t="e">
        <f t="shared" si="16"/>
        <v>#DIV/0!</v>
      </c>
      <c r="LL16" t="s">
        <v>2372</v>
      </c>
      <c r="LM16" s="37" t="s">
        <v>2736</v>
      </c>
      <c r="LN16" t="s">
        <v>2690</v>
      </c>
      <c r="LO16">
        <v>8</v>
      </c>
      <c r="LP16" s="1">
        <v>0.77929398148148143</v>
      </c>
      <c r="LQ16" s="1">
        <v>0.6124074074074074</v>
      </c>
      <c r="LR16" s="1">
        <v>5.9525462962962961E-2</v>
      </c>
      <c r="LS16" s="1">
        <v>0.10734953703703703</v>
      </c>
      <c r="LT16">
        <v>30</v>
      </c>
      <c r="LU16">
        <v>614</v>
      </c>
      <c r="LV16">
        <v>813</v>
      </c>
      <c r="LW16">
        <v>31</v>
      </c>
      <c r="LX16">
        <v>0</v>
      </c>
      <c r="LY16">
        <v>0</v>
      </c>
      <c r="LZ16">
        <v>0</v>
      </c>
      <c r="MA16">
        <v>96.33</v>
      </c>
      <c r="MB16">
        <f t="shared" si="35"/>
        <v>583</v>
      </c>
      <c r="MC16">
        <v>524</v>
      </c>
      <c r="MD16" s="12">
        <f t="shared" si="17"/>
        <v>111.25954198473282</v>
      </c>
      <c r="ME16" t="s">
        <v>2372</v>
      </c>
      <c r="MF16" s="37" t="s">
        <v>2736</v>
      </c>
      <c r="MG16" t="s">
        <v>2690</v>
      </c>
      <c r="MH16">
        <v>8</v>
      </c>
      <c r="MI16" s="1">
        <v>0.15052083333333333</v>
      </c>
      <c r="MJ16" s="1">
        <v>0.46947916666666667</v>
      </c>
      <c r="MK16" s="1">
        <v>0.37939814814814815</v>
      </c>
      <c r="ML16" s="1">
        <v>0.30163194444444447</v>
      </c>
      <c r="MM16">
        <v>144</v>
      </c>
      <c r="MN16">
        <v>2700</v>
      </c>
      <c r="MO16">
        <v>2463</v>
      </c>
      <c r="MP16">
        <v>90</v>
      </c>
      <c r="MQ16">
        <v>0</v>
      </c>
      <c r="MR16">
        <v>0</v>
      </c>
      <c r="MS16">
        <v>0</v>
      </c>
      <c r="MT16">
        <v>96.47</v>
      </c>
      <c r="MU16">
        <f t="shared" si="36"/>
        <v>2610</v>
      </c>
      <c r="MV16">
        <f t="shared" si="37"/>
        <v>2620</v>
      </c>
      <c r="MW16" s="12">
        <f t="shared" si="18"/>
        <v>99.618320610687022</v>
      </c>
      <c r="MX16" t="s">
        <v>2372</v>
      </c>
      <c r="MY16" s="37" t="s">
        <v>2736</v>
      </c>
      <c r="MZ16" t="s">
        <v>2690</v>
      </c>
      <c r="NA16">
        <v>8</v>
      </c>
      <c r="NB16" s="1">
        <v>0.64777777777777779</v>
      </c>
      <c r="NC16" s="1">
        <v>0.4651851851851852</v>
      </c>
      <c r="ND16" s="1">
        <v>8.0798611111111113E-2</v>
      </c>
      <c r="NE16" s="1">
        <v>0.10179398148148149</v>
      </c>
      <c r="NF16">
        <v>42</v>
      </c>
      <c r="NG16">
        <v>424</v>
      </c>
      <c r="NH16">
        <v>584</v>
      </c>
      <c r="NI16">
        <v>32</v>
      </c>
      <c r="NJ16">
        <v>0</v>
      </c>
      <c r="NK16">
        <v>0</v>
      </c>
      <c r="NL16">
        <v>0</v>
      </c>
      <c r="NM16">
        <v>94.81</v>
      </c>
      <c r="NN16">
        <f t="shared" si="38"/>
        <v>392</v>
      </c>
      <c r="NO16">
        <v>524</v>
      </c>
      <c r="NP16" s="12">
        <f>NN16/NO16*100</f>
        <v>74.809160305343511</v>
      </c>
      <c r="NQ16" t="s">
        <v>2372</v>
      </c>
      <c r="NR16" s="37" t="s">
        <v>2736</v>
      </c>
      <c r="NS16" t="s">
        <v>2690</v>
      </c>
      <c r="NT16">
        <v>8</v>
      </c>
      <c r="NU16" s="1">
        <v>0.56366898148148148</v>
      </c>
      <c r="NV16" s="1">
        <v>0.43747685185185187</v>
      </c>
      <c r="NW16" s="1">
        <v>9.7638888888888886E-2</v>
      </c>
      <c r="NX16" s="1">
        <v>2.854166666666667E-2</v>
      </c>
      <c r="NY16">
        <v>43</v>
      </c>
      <c r="NZ16">
        <v>467</v>
      </c>
      <c r="OA16">
        <v>450</v>
      </c>
      <c r="OB16">
        <v>20</v>
      </c>
      <c r="OC16">
        <v>0</v>
      </c>
      <c r="OD16">
        <v>0</v>
      </c>
      <c r="OE16">
        <v>0</v>
      </c>
      <c r="OF16">
        <v>95.74</v>
      </c>
      <c r="OG16">
        <f t="shared" si="40"/>
        <v>447</v>
      </c>
      <c r="OH16">
        <v>524</v>
      </c>
      <c r="OI16" s="12">
        <f>OG16/OH16*100</f>
        <v>85.305343511450388</v>
      </c>
      <c r="OJ16" t="s">
        <v>2372</v>
      </c>
      <c r="OK16" s="37" t="s">
        <v>2737</v>
      </c>
      <c r="OL16" t="s">
        <v>2690</v>
      </c>
      <c r="OM16">
        <v>8</v>
      </c>
      <c r="ON16" s="1">
        <v>0.39239583333333333</v>
      </c>
      <c r="OO16" s="1">
        <v>0.22863425925925926</v>
      </c>
      <c r="OP16" s="1">
        <v>8.1400462962962966E-2</v>
      </c>
      <c r="OQ16" s="1">
        <v>8.2349537037037041E-2</v>
      </c>
      <c r="OR16">
        <v>512</v>
      </c>
      <c r="OS16">
        <v>147</v>
      </c>
      <c r="OT16">
        <v>125</v>
      </c>
      <c r="OU16">
        <v>2</v>
      </c>
      <c r="OV16">
        <v>0</v>
      </c>
      <c r="OW16">
        <v>0</v>
      </c>
      <c r="OX16">
        <v>0</v>
      </c>
      <c r="OY16">
        <v>98.43</v>
      </c>
      <c r="OZ16">
        <f t="shared" si="42"/>
        <v>145</v>
      </c>
      <c r="PA16">
        <v>320</v>
      </c>
      <c r="PB16" s="12">
        <f>OZ16/PA16*100</f>
        <v>45.3125</v>
      </c>
      <c r="PC16" t="s">
        <v>2372</v>
      </c>
      <c r="PD16" s="37" t="s">
        <v>2737</v>
      </c>
      <c r="PE16" t="s">
        <v>2690</v>
      </c>
      <c r="PF16">
        <v>8</v>
      </c>
      <c r="PG16" s="1">
        <v>0.42447916666666669</v>
      </c>
      <c r="PH16" s="1">
        <v>0.26863425925925927</v>
      </c>
      <c r="PI16" s="1">
        <v>9.6875000000000003E-2</v>
      </c>
      <c r="PJ16" s="1">
        <v>5.8946759259259261E-2</v>
      </c>
      <c r="PK16">
        <v>535</v>
      </c>
      <c r="PL16">
        <v>216</v>
      </c>
      <c r="PM16">
        <v>210</v>
      </c>
      <c r="PN16">
        <v>7</v>
      </c>
      <c r="PO16">
        <v>0</v>
      </c>
      <c r="PP16">
        <v>0</v>
      </c>
      <c r="PQ16">
        <v>0</v>
      </c>
      <c r="PR16">
        <v>96.77</v>
      </c>
      <c r="PS16">
        <f t="shared" si="100"/>
        <v>209</v>
      </c>
      <c r="PT16">
        <v>320</v>
      </c>
      <c r="PU16" s="12">
        <f>PS16/PT16*100</f>
        <v>65.3125</v>
      </c>
      <c r="PV16" t="s">
        <v>2372</v>
      </c>
      <c r="PW16" s="37" t="s">
        <v>2737</v>
      </c>
      <c r="PX16" t="s">
        <v>2690</v>
      </c>
      <c r="PY16">
        <v>8</v>
      </c>
      <c r="PZ16" s="1">
        <v>0.38753472222222224</v>
      </c>
      <c r="QA16" s="1">
        <v>0.16216435185185185</v>
      </c>
      <c r="QB16" s="1">
        <v>0.1903125</v>
      </c>
      <c r="QC16" s="1">
        <v>3.5046296296296298E-2</v>
      </c>
      <c r="QD16">
        <v>507</v>
      </c>
      <c r="QE16">
        <v>85</v>
      </c>
      <c r="QF16">
        <v>85</v>
      </c>
      <c r="QG16">
        <v>0</v>
      </c>
      <c r="QH16">
        <v>0</v>
      </c>
      <c r="QI16">
        <v>0</v>
      </c>
      <c r="QJ16">
        <v>0</v>
      </c>
      <c r="QK16">
        <v>100</v>
      </c>
      <c r="QL16">
        <f t="shared" si="101"/>
        <v>85</v>
      </c>
      <c r="QM16">
        <v>320</v>
      </c>
      <c r="QN16" s="12">
        <f>QL16/QM16*100</f>
        <v>26.5625</v>
      </c>
      <c r="QO16" t="s">
        <v>2372</v>
      </c>
      <c r="QP16" s="37" t="s">
        <v>2737</v>
      </c>
      <c r="QQ16" t="s">
        <v>2690</v>
      </c>
      <c r="QR16" s="1">
        <v>0.1703935185185185</v>
      </c>
      <c r="QS16" s="1">
        <v>0.14020833333333335</v>
      </c>
      <c r="QT16" s="1">
        <v>2.2858796296296294E-2</v>
      </c>
      <c r="QU16" s="1">
        <v>7.3148148148148148E-3</v>
      </c>
      <c r="QV16" s="1">
        <v>5</v>
      </c>
      <c r="QW16">
        <v>4</v>
      </c>
      <c r="QX16">
        <v>85</v>
      </c>
      <c r="QY16">
        <v>0</v>
      </c>
      <c r="QZ16">
        <v>0</v>
      </c>
      <c r="RA16">
        <v>0</v>
      </c>
      <c r="RB16">
        <v>0</v>
      </c>
      <c r="RC16">
        <v>0</v>
      </c>
      <c r="RE16">
        <f t="shared" si="47"/>
        <v>85</v>
      </c>
      <c r="RF16">
        <v>320</v>
      </c>
      <c r="RG16" s="12">
        <f>RE16/RF16*100</f>
        <v>26.5625</v>
      </c>
      <c r="RH16" t="s">
        <v>2372</v>
      </c>
      <c r="RI16" s="37" t="s">
        <v>2737</v>
      </c>
      <c r="RJ16" t="s">
        <v>2690</v>
      </c>
      <c r="RL16" s="1">
        <v>0.23219907407407406</v>
      </c>
      <c r="RM16" s="1">
        <v>0.17620370370370372</v>
      </c>
      <c r="RN16" s="1">
        <v>2.2002314814814818E-2</v>
      </c>
      <c r="RO16" s="1">
        <v>3.3981481481481481E-2</v>
      </c>
      <c r="RP16">
        <v>5</v>
      </c>
      <c r="RQ16">
        <v>95</v>
      </c>
      <c r="RR16">
        <v>82</v>
      </c>
      <c r="RS16">
        <v>9</v>
      </c>
      <c r="RT16">
        <v>0</v>
      </c>
      <c r="RU16">
        <v>0</v>
      </c>
      <c r="RV16">
        <v>0</v>
      </c>
      <c r="RW16">
        <v>78.05</v>
      </c>
      <c r="RX16">
        <f t="shared" si="80"/>
        <v>86</v>
      </c>
      <c r="RY16">
        <v>320</v>
      </c>
      <c r="RZ16" s="12">
        <f>RX16/RY16*100</f>
        <v>26.875</v>
      </c>
      <c r="SA16" t="s">
        <v>2372</v>
      </c>
      <c r="SB16" s="37" t="s">
        <v>2737</v>
      </c>
      <c r="SC16" t="s">
        <v>2690</v>
      </c>
      <c r="SE16" s="1">
        <v>0.79015046296296287</v>
      </c>
      <c r="SF16" s="1">
        <v>0.47857638888888893</v>
      </c>
      <c r="SG16" s="1">
        <v>0.23519675925925929</v>
      </c>
      <c r="SH16" s="1">
        <v>7.6365740740740748E-2</v>
      </c>
      <c r="SI16">
        <v>517</v>
      </c>
      <c r="SJ16">
        <f t="shared" si="72"/>
        <v>265</v>
      </c>
      <c r="SK16">
        <f t="shared" si="50"/>
        <v>167</v>
      </c>
      <c r="SL16">
        <f t="shared" si="51"/>
        <v>9</v>
      </c>
      <c r="SM16">
        <v>0</v>
      </c>
      <c r="SN16">
        <v>0</v>
      </c>
      <c r="SO16">
        <v>0</v>
      </c>
      <c r="SP16">
        <v>92.86</v>
      </c>
      <c r="SQ16">
        <f t="shared" si="52"/>
        <v>256</v>
      </c>
      <c r="SR16">
        <v>320</v>
      </c>
      <c r="SS16" s="12">
        <f>SQ16/SR16*100</f>
        <v>80</v>
      </c>
      <c r="ST16">
        <f t="shared" si="54"/>
        <v>521.33333333333337</v>
      </c>
      <c r="SU16" t="s">
        <v>2372</v>
      </c>
      <c r="SV16" s="37" t="s">
        <v>2737</v>
      </c>
      <c r="SW16" t="s">
        <v>2690</v>
      </c>
      <c r="SY16" s="1">
        <v>0.8184837962962962</v>
      </c>
      <c r="SZ16" s="1">
        <v>0.87854166666666667</v>
      </c>
      <c r="TA16" s="1">
        <v>0.59192129629629631</v>
      </c>
      <c r="TB16" s="1">
        <v>0.34800925925925924</v>
      </c>
      <c r="TC16">
        <v>1649</v>
      </c>
      <c r="TD16">
        <v>1493</v>
      </c>
      <c r="TE16">
        <v>1486</v>
      </c>
      <c r="TF16">
        <v>70</v>
      </c>
      <c r="TG16">
        <v>0</v>
      </c>
      <c r="TH16">
        <v>0</v>
      </c>
      <c r="TI16">
        <v>0</v>
      </c>
      <c r="TJ16">
        <v>95.5</v>
      </c>
      <c r="TK16">
        <f t="shared" si="55"/>
        <v>1423</v>
      </c>
      <c r="TL16">
        <f t="shared" si="56"/>
        <v>2008</v>
      </c>
      <c r="TM16" s="12">
        <f>TK16/TL16*100</f>
        <v>70.866533864541836</v>
      </c>
      <c r="TN16" t="s">
        <v>2372</v>
      </c>
      <c r="TO16" s="37" t="s">
        <v>2737</v>
      </c>
      <c r="TP16" t="s">
        <v>2690</v>
      </c>
      <c r="TQ16">
        <v>8</v>
      </c>
      <c r="TR16" s="1">
        <v>0.29299768518518515</v>
      </c>
      <c r="TS16" s="1">
        <v>0.10333333333333333</v>
      </c>
      <c r="TT16" s="1">
        <v>5.2314814814814814E-2</v>
      </c>
      <c r="TU16" s="1">
        <v>0.13734953703703703</v>
      </c>
      <c r="TV16">
        <v>515</v>
      </c>
      <c r="TW16">
        <v>98</v>
      </c>
      <c r="TX16">
        <v>198</v>
      </c>
      <c r="TY16">
        <v>9</v>
      </c>
      <c r="TZ16">
        <v>0</v>
      </c>
      <c r="UA16">
        <v>0</v>
      </c>
      <c r="UB16">
        <v>0</v>
      </c>
      <c r="UC16">
        <v>95.65</v>
      </c>
      <c r="UD16">
        <f t="shared" si="90"/>
        <v>89</v>
      </c>
      <c r="UE16">
        <v>320</v>
      </c>
      <c r="UF16" s="12">
        <f>UD16/UE16*100</f>
        <v>27.8125</v>
      </c>
      <c r="UG16" t="s">
        <v>2372</v>
      </c>
      <c r="UH16" s="37" t="s">
        <v>2737</v>
      </c>
      <c r="UI16" t="s">
        <v>2690</v>
      </c>
      <c r="UJ16">
        <v>8</v>
      </c>
      <c r="UK16" s="1">
        <v>0.35379629629629633</v>
      </c>
      <c r="UL16" s="1">
        <v>0.2537847222222222</v>
      </c>
      <c r="UM16" s="1">
        <v>6.100694444444444E-2</v>
      </c>
      <c r="UN16" s="1">
        <v>3.8993055555555552E-2</v>
      </c>
      <c r="UO16">
        <v>518</v>
      </c>
      <c r="UP16">
        <v>230</v>
      </c>
      <c r="UQ16">
        <v>225</v>
      </c>
      <c r="UR16">
        <v>1</v>
      </c>
      <c r="US16">
        <v>0</v>
      </c>
      <c r="UT16">
        <v>0</v>
      </c>
      <c r="UU16">
        <v>0</v>
      </c>
      <c r="UV16">
        <v>99.56</v>
      </c>
      <c r="UW16">
        <f t="shared" si="60"/>
        <v>229</v>
      </c>
      <c r="UX16">
        <v>320</v>
      </c>
      <c r="UY16" s="12">
        <f>UW16/UX16*100</f>
        <v>71.5625</v>
      </c>
      <c r="UZ16" t="s">
        <v>2372</v>
      </c>
      <c r="VA16" s="37" t="s">
        <v>2737</v>
      </c>
      <c r="VB16" t="s">
        <v>2690</v>
      </c>
      <c r="VC16">
        <v>8</v>
      </c>
      <c r="VD16" s="1">
        <v>0.31759259259259259</v>
      </c>
      <c r="VE16" s="1">
        <v>0.16240740740740742</v>
      </c>
      <c r="VF16" s="1">
        <v>4.7754629629629626E-2</v>
      </c>
      <c r="VG16" s="1">
        <v>0.10743055555555554</v>
      </c>
      <c r="VH16">
        <v>544</v>
      </c>
      <c r="VI16">
        <v>115</v>
      </c>
      <c r="VJ16">
        <v>76</v>
      </c>
      <c r="VK16">
        <v>1</v>
      </c>
      <c r="VL16">
        <v>0</v>
      </c>
      <c r="VM16">
        <v>0</v>
      </c>
      <c r="VN16">
        <v>0</v>
      </c>
      <c r="VO16">
        <v>98.7</v>
      </c>
      <c r="VP16">
        <f t="shared" si="61"/>
        <v>114</v>
      </c>
      <c r="VQ16">
        <v>320</v>
      </c>
      <c r="VR16" s="12">
        <f>VP16/VQ16*100</f>
        <v>35.625</v>
      </c>
      <c r="VS16" t="s">
        <v>2372</v>
      </c>
      <c r="VT16" s="37" t="s">
        <v>2737</v>
      </c>
      <c r="VU16" t="s">
        <v>2690</v>
      </c>
      <c r="VV16">
        <v>8</v>
      </c>
      <c r="VW16" s="1">
        <v>0.36937500000000001</v>
      </c>
      <c r="VX16" s="1">
        <v>0.25516203703703705</v>
      </c>
      <c r="VY16" s="1">
        <v>4.4618055555555557E-2</v>
      </c>
      <c r="VZ16" s="1">
        <v>6.958333333333333E-2</v>
      </c>
      <c r="WA16">
        <v>398</v>
      </c>
      <c r="WB16">
        <v>190</v>
      </c>
      <c r="WC16">
        <v>188</v>
      </c>
      <c r="WD16">
        <v>2</v>
      </c>
      <c r="WE16">
        <v>0</v>
      </c>
      <c r="WF16">
        <v>0</v>
      </c>
      <c r="WG16">
        <v>0</v>
      </c>
      <c r="WH16">
        <v>98.95</v>
      </c>
      <c r="WI16">
        <f t="shared" si="62"/>
        <v>188</v>
      </c>
      <c r="WJ16">
        <v>320</v>
      </c>
      <c r="WK16" s="12">
        <f>WI16/WJ16*100</f>
        <v>58.75</v>
      </c>
      <c r="WL16" t="s">
        <v>2372</v>
      </c>
      <c r="WM16" s="37" t="s">
        <v>2737</v>
      </c>
      <c r="WN16" t="s">
        <v>2690</v>
      </c>
      <c r="WO16">
        <v>8</v>
      </c>
      <c r="WP16" s="1">
        <v>0.53783564814814822</v>
      </c>
      <c r="WQ16" s="1">
        <v>0.45439814814814811</v>
      </c>
      <c r="WR16" s="1">
        <v>3.4351851851851849E-2</v>
      </c>
      <c r="WS16" s="1">
        <v>4.9074074074074076E-2</v>
      </c>
      <c r="WT16">
        <v>132</v>
      </c>
      <c r="WU16">
        <v>351</v>
      </c>
      <c r="WV16">
        <v>348</v>
      </c>
      <c r="WW16">
        <v>3</v>
      </c>
      <c r="WX16">
        <v>0</v>
      </c>
      <c r="WY16">
        <v>0</v>
      </c>
      <c r="WZ16">
        <v>0</v>
      </c>
      <c r="XA16">
        <v>99.15</v>
      </c>
      <c r="XB16">
        <f t="shared" si="73"/>
        <v>348</v>
      </c>
      <c r="XC16">
        <v>320</v>
      </c>
      <c r="XD16" s="12">
        <f>XB16/XC16*100</f>
        <v>108.74999999999999</v>
      </c>
      <c r="XE16" t="s">
        <v>2372</v>
      </c>
      <c r="XF16" s="37" t="s">
        <v>2737</v>
      </c>
      <c r="XG16" t="s">
        <v>2690</v>
      </c>
      <c r="XH16">
        <v>8</v>
      </c>
      <c r="XI16" s="1">
        <v>0</v>
      </c>
      <c r="XJ16" s="1">
        <v>0</v>
      </c>
      <c r="XK16" s="1">
        <v>0</v>
      </c>
      <c r="XL16" s="1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f t="shared" si="64"/>
        <v>0</v>
      </c>
      <c r="XV16">
        <v>320</v>
      </c>
      <c r="XW16" s="12">
        <f>XU16/XV16*100</f>
        <v>0</v>
      </c>
      <c r="XX16" t="s">
        <v>2372</v>
      </c>
      <c r="XY16" s="37" t="s">
        <v>2737</v>
      </c>
      <c r="XZ16" t="s">
        <v>2690</v>
      </c>
      <c r="YA16">
        <v>8</v>
      </c>
      <c r="YB16" s="1">
        <v>0</v>
      </c>
      <c r="YC16" s="1">
        <v>0</v>
      </c>
      <c r="YD16" s="1">
        <v>0</v>
      </c>
      <c r="YE16" s="1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f t="shared" si="65"/>
        <v>0</v>
      </c>
      <c r="YO16">
        <v>320</v>
      </c>
      <c r="YP16" s="12">
        <f>YN16/YO16*100</f>
        <v>0</v>
      </c>
      <c r="YQ16" t="s">
        <v>2372</v>
      </c>
      <c r="YR16" s="37" t="s">
        <v>2737</v>
      </c>
      <c r="YS16" t="s">
        <v>2690</v>
      </c>
      <c r="YT16">
        <v>8</v>
      </c>
      <c r="YU16" s="1">
        <v>0.53783564814814822</v>
      </c>
      <c r="YV16" s="1">
        <v>0.45439814814814811</v>
      </c>
      <c r="YW16" s="1">
        <v>3.4351851851851849E-2</v>
      </c>
      <c r="YX16" s="1">
        <v>4.9074074074074076E-2</v>
      </c>
      <c r="YY16">
        <v>132</v>
      </c>
      <c r="YZ16">
        <v>351</v>
      </c>
      <c r="ZA16">
        <v>348</v>
      </c>
      <c r="ZB16">
        <v>3</v>
      </c>
      <c r="ZC16">
        <v>0</v>
      </c>
      <c r="ZD16">
        <v>0</v>
      </c>
      <c r="ZE16">
        <v>0</v>
      </c>
      <c r="ZF16">
        <v>99.15</v>
      </c>
      <c r="ZG16">
        <f t="shared" si="74"/>
        <v>348</v>
      </c>
      <c r="ZH16">
        <v>320</v>
      </c>
      <c r="ZI16" s="12">
        <f>ZG16/ZH16*100</f>
        <v>108.74999999999999</v>
      </c>
      <c r="ZJ16" t="s">
        <v>2372</v>
      </c>
      <c r="ZK16" s="37" t="s">
        <v>2737</v>
      </c>
      <c r="ZL16" t="s">
        <v>2690</v>
      </c>
      <c r="ZN16" s="1">
        <v>0.87163194444444436</v>
      </c>
      <c r="ZO16" s="1">
        <v>0.2290972222222222</v>
      </c>
      <c r="ZP16" s="1">
        <v>0.24006944444444445</v>
      </c>
      <c r="ZQ16" s="1">
        <v>0.4024537037037037</v>
      </c>
      <c r="ZR16">
        <v>2107</v>
      </c>
      <c r="ZS16">
        <v>984</v>
      </c>
      <c r="ZT16">
        <v>1035</v>
      </c>
      <c r="ZU16">
        <v>16</v>
      </c>
      <c r="ZV16">
        <v>0</v>
      </c>
      <c r="ZW16">
        <v>0</v>
      </c>
      <c r="ZX16">
        <v>0</v>
      </c>
      <c r="ZY16">
        <v>98.48</v>
      </c>
      <c r="ZZ16">
        <f t="shared" si="79"/>
        <v>968</v>
      </c>
      <c r="AAA16">
        <f t="shared" si="19"/>
        <v>1600</v>
      </c>
      <c r="AAB16" s="12">
        <f>ZZ16/AAA16*100</f>
        <v>60.5</v>
      </c>
      <c r="AAC16">
        <f t="shared" si="66"/>
        <v>632</v>
      </c>
      <c r="AAD16" t="s">
        <v>2372</v>
      </c>
      <c r="AAE16" s="37" t="s">
        <v>2737</v>
      </c>
      <c r="AAF16" t="s">
        <v>2690</v>
      </c>
      <c r="AAG16">
        <v>8</v>
      </c>
      <c r="AAH16" s="1">
        <v>0.25800925925925927</v>
      </c>
      <c r="AAI16" s="1">
        <v>0.14229166666666668</v>
      </c>
      <c r="AAJ16" s="1">
        <v>1.894675925925926E-2</v>
      </c>
      <c r="AAK16" s="1">
        <v>9.6759259259259253E-2</v>
      </c>
      <c r="AAL16">
        <v>604</v>
      </c>
      <c r="AAM16">
        <v>81</v>
      </c>
      <c r="AAN16">
        <v>56</v>
      </c>
      <c r="AAO16">
        <v>1</v>
      </c>
      <c r="AAP16">
        <v>0</v>
      </c>
      <c r="AAQ16">
        <v>0</v>
      </c>
      <c r="AAR16">
        <v>0</v>
      </c>
      <c r="AAS16">
        <v>98.25</v>
      </c>
      <c r="AAT16">
        <f t="shared" si="67"/>
        <v>80</v>
      </c>
      <c r="AAU16">
        <v>320</v>
      </c>
      <c r="AAV16" s="12">
        <f>AAT16/AAU16*100</f>
        <v>25</v>
      </c>
      <c r="AAW16" t="s">
        <v>2372</v>
      </c>
      <c r="AAX16" s="37" t="s">
        <v>2737</v>
      </c>
      <c r="AAY16" t="s">
        <v>2690</v>
      </c>
      <c r="AAZ16">
        <v>8</v>
      </c>
      <c r="ABA16" s="1">
        <v>0.32131944444444444</v>
      </c>
      <c r="ABB16" s="1">
        <v>0.12847222222222224</v>
      </c>
      <c r="ABC16" s="1">
        <v>3.6747685185185182E-2</v>
      </c>
      <c r="ABD16" s="1">
        <v>0.15608796296296296</v>
      </c>
      <c r="ABE16">
        <v>611</v>
      </c>
      <c r="ABF16">
        <v>94</v>
      </c>
      <c r="ABG16">
        <v>18</v>
      </c>
      <c r="ABH16">
        <v>0</v>
      </c>
      <c r="ABI16">
        <v>0</v>
      </c>
      <c r="ABJ16">
        <v>0</v>
      </c>
      <c r="ABK16">
        <v>0</v>
      </c>
      <c r="ABL16">
        <v>100</v>
      </c>
      <c r="ABM16">
        <f t="shared" si="69"/>
        <v>94</v>
      </c>
      <c r="ABN16">
        <v>320</v>
      </c>
      <c r="ABO16" s="12">
        <f>ABM16/ABN16*100</f>
        <v>29.375</v>
      </c>
    </row>
    <row r="17" spans="1:743">
      <c r="A17" t="s">
        <v>2374</v>
      </c>
      <c r="B17" s="37" t="s">
        <v>2737</v>
      </c>
      <c r="C17" t="s">
        <v>2690</v>
      </c>
      <c r="D17">
        <v>8</v>
      </c>
      <c r="E17" s="1">
        <v>0.32069444444444445</v>
      </c>
      <c r="F17" s="1">
        <v>0.14831018518518518</v>
      </c>
      <c r="G17" s="1">
        <v>1.3020833333333334E-2</v>
      </c>
      <c r="H17" s="1">
        <v>0.15934027777777779</v>
      </c>
      <c r="I17">
        <v>892</v>
      </c>
      <c r="J17">
        <v>160</v>
      </c>
      <c r="K17">
        <v>158</v>
      </c>
      <c r="L17">
        <v>2</v>
      </c>
      <c r="M17">
        <v>0</v>
      </c>
      <c r="N17">
        <v>0</v>
      </c>
      <c r="O17">
        <v>0</v>
      </c>
      <c r="P17">
        <v>98.75</v>
      </c>
      <c r="Q17">
        <f t="shared" si="0"/>
        <v>158</v>
      </c>
      <c r="R17">
        <v>320</v>
      </c>
      <c r="S17" s="12">
        <f t="shared" si="1"/>
        <v>49.375</v>
      </c>
      <c r="T17" t="s">
        <v>2374</v>
      </c>
      <c r="U17" s="37" t="s">
        <v>2737</v>
      </c>
      <c r="V17" t="s">
        <v>2690</v>
      </c>
      <c r="W17">
        <v>8</v>
      </c>
      <c r="X17" s="1">
        <v>0.27587962962962964</v>
      </c>
      <c r="Y17" s="1">
        <v>0.14077546296296298</v>
      </c>
      <c r="Z17" s="1">
        <v>2.3206018518518515E-2</v>
      </c>
      <c r="AA17" s="1">
        <v>0.11188657407407408</v>
      </c>
      <c r="AB17">
        <v>588</v>
      </c>
      <c r="AC17">
        <v>160</v>
      </c>
      <c r="AD17">
        <v>113</v>
      </c>
      <c r="AE17">
        <v>0</v>
      </c>
      <c r="AF17">
        <v>0</v>
      </c>
      <c r="AG17">
        <v>0</v>
      </c>
      <c r="AH17">
        <v>0</v>
      </c>
      <c r="AI17">
        <v>100</v>
      </c>
      <c r="AJ17">
        <f t="shared" si="21"/>
        <v>160</v>
      </c>
      <c r="AK17">
        <v>320</v>
      </c>
      <c r="AL17" s="12">
        <f t="shared" si="2"/>
        <v>50</v>
      </c>
      <c r="AM17" t="s">
        <v>2374</v>
      </c>
      <c r="AN17" s="37" t="s">
        <v>2737</v>
      </c>
      <c r="AO17" t="s">
        <v>2690</v>
      </c>
      <c r="AP17">
        <v>8</v>
      </c>
      <c r="AQ17" s="1">
        <v>0.43104166666666671</v>
      </c>
      <c r="AR17" s="1">
        <v>0.32085648148148149</v>
      </c>
      <c r="AS17" s="1">
        <v>2.8703703703703703E-2</v>
      </c>
      <c r="AT17" s="1">
        <v>8.1481481481481488E-2</v>
      </c>
      <c r="AU17">
        <v>31</v>
      </c>
      <c r="AV17">
        <v>517</v>
      </c>
      <c r="AW17">
        <v>559</v>
      </c>
      <c r="AX17">
        <v>8</v>
      </c>
      <c r="AY17">
        <v>0</v>
      </c>
      <c r="AZ17">
        <v>0</v>
      </c>
      <c r="BA17">
        <v>0</v>
      </c>
      <c r="BB17">
        <v>98.59</v>
      </c>
      <c r="BC17">
        <f t="shared" si="22"/>
        <v>509</v>
      </c>
      <c r="BD17">
        <v>524</v>
      </c>
      <c r="BE17" s="12">
        <f t="shared" si="3"/>
        <v>97.137404580152676</v>
      </c>
      <c r="BF17" t="s">
        <v>2374</v>
      </c>
      <c r="BG17" s="37" t="s">
        <v>2737</v>
      </c>
      <c r="BH17" t="s">
        <v>2690</v>
      </c>
      <c r="BI17">
        <v>8</v>
      </c>
      <c r="BJ17" s="1">
        <v>0</v>
      </c>
      <c r="BK17" s="1">
        <v>0</v>
      </c>
      <c r="BL17" s="1">
        <v>0</v>
      </c>
      <c r="BM17" s="1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W17">
        <v>320</v>
      </c>
      <c r="BX17" s="12">
        <f t="shared" si="4"/>
        <v>0</v>
      </c>
      <c r="BY17" t="s">
        <v>2374</v>
      </c>
      <c r="BZ17" s="37" t="s">
        <v>2737</v>
      </c>
      <c r="CA17" t="s">
        <v>2690</v>
      </c>
      <c r="CB17">
        <v>8</v>
      </c>
      <c r="CC17" s="1">
        <v>2.7627314814814813E-2</v>
      </c>
      <c r="CD17" s="1">
        <v>0.60995370370370372</v>
      </c>
      <c r="CE17" s="1">
        <v>6.4942129629629627E-2</v>
      </c>
      <c r="CF17" s="1">
        <v>0.35271990740740744</v>
      </c>
      <c r="CG17">
        <v>1511</v>
      </c>
      <c r="CH17">
        <v>837</v>
      </c>
      <c r="CI17">
        <v>830</v>
      </c>
      <c r="CJ17">
        <v>10</v>
      </c>
      <c r="CK17">
        <v>0</v>
      </c>
      <c r="CL17">
        <v>0</v>
      </c>
      <c r="CM17">
        <v>0</v>
      </c>
      <c r="CN17">
        <v>98.81</v>
      </c>
      <c r="CO17">
        <f t="shared" si="23"/>
        <v>827</v>
      </c>
      <c r="CP17">
        <f t="shared" si="24"/>
        <v>1164</v>
      </c>
      <c r="CQ17" s="12">
        <f t="shared" si="5"/>
        <v>71.048109965635746</v>
      </c>
      <c r="CR17" t="s">
        <v>2374</v>
      </c>
      <c r="CS17" s="37" t="s">
        <v>2737</v>
      </c>
      <c r="CT17" t="s">
        <v>2690</v>
      </c>
      <c r="CU17">
        <v>8</v>
      </c>
      <c r="CV17" s="1">
        <v>0</v>
      </c>
      <c r="CW17" s="1">
        <v>0</v>
      </c>
      <c r="CX17" s="1">
        <v>0</v>
      </c>
      <c r="CY17" s="1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J17" s="12" t="e">
        <f t="shared" si="6"/>
        <v>#DIV/0!</v>
      </c>
      <c r="DK17" t="s">
        <v>2374</v>
      </c>
      <c r="DL17" s="37" t="s">
        <v>2737</v>
      </c>
      <c r="DM17" t="s">
        <v>2690</v>
      </c>
      <c r="DN17">
        <v>8</v>
      </c>
      <c r="DO17" s="1">
        <v>0</v>
      </c>
      <c r="DP17" s="1">
        <v>0</v>
      </c>
      <c r="DQ17" s="1">
        <v>0</v>
      </c>
      <c r="DR17" s="1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C17" s="12" t="e">
        <f t="shared" si="7"/>
        <v>#DIV/0!</v>
      </c>
      <c r="ED17" t="s">
        <v>2374</v>
      </c>
      <c r="EE17" s="37" t="s">
        <v>2737</v>
      </c>
      <c r="EF17" t="s">
        <v>2690</v>
      </c>
      <c r="EG17">
        <v>8</v>
      </c>
      <c r="EH17" s="1">
        <v>0</v>
      </c>
      <c r="EI17" s="1">
        <v>0</v>
      </c>
      <c r="EJ17" s="1">
        <v>0</v>
      </c>
      <c r="EK17" s="1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V17" s="12" t="e">
        <f t="shared" si="8"/>
        <v>#DIV/0!</v>
      </c>
      <c r="EW17" t="s">
        <v>2374</v>
      </c>
      <c r="EX17" s="37" t="s">
        <v>2737</v>
      </c>
      <c r="EY17" t="s">
        <v>2690</v>
      </c>
      <c r="EZ17">
        <v>8</v>
      </c>
      <c r="FA17" s="1">
        <v>0.43104166666666671</v>
      </c>
      <c r="FB17" s="1">
        <v>0.32085648148148149</v>
      </c>
      <c r="FC17" s="1">
        <v>2.8703703703703703E-2</v>
      </c>
      <c r="FD17" s="1">
        <v>8.1481481481481488E-2</v>
      </c>
      <c r="FE17">
        <v>31</v>
      </c>
      <c r="FF17">
        <v>517</v>
      </c>
      <c r="FG17">
        <v>559</v>
      </c>
      <c r="FH17">
        <v>8</v>
      </c>
      <c r="FI17">
        <v>0</v>
      </c>
      <c r="FJ17">
        <v>0</v>
      </c>
      <c r="FK17">
        <v>0</v>
      </c>
      <c r="FL17">
        <v>98.59</v>
      </c>
      <c r="FM17">
        <f t="shared" si="25"/>
        <v>509</v>
      </c>
      <c r="FN17">
        <v>524</v>
      </c>
      <c r="FO17" s="12">
        <f t="shared" si="9"/>
        <v>97.137404580152676</v>
      </c>
      <c r="FP17" t="s">
        <v>2374</v>
      </c>
      <c r="FQ17" s="37" t="s">
        <v>2737</v>
      </c>
      <c r="FR17" t="s">
        <v>2690</v>
      </c>
      <c r="FS17">
        <v>8</v>
      </c>
      <c r="FT17" s="1">
        <v>2.7627314814814813E-2</v>
      </c>
      <c r="FU17" s="1">
        <v>0.60995370370370372</v>
      </c>
      <c r="FV17" s="1">
        <v>6.4942129629629627E-2</v>
      </c>
      <c r="FW17" s="1">
        <v>0.35271990740740744</v>
      </c>
      <c r="FX17">
        <v>1511</v>
      </c>
      <c r="FY17">
        <v>837</v>
      </c>
      <c r="FZ17">
        <v>830</v>
      </c>
      <c r="GA17">
        <v>10</v>
      </c>
      <c r="GB17">
        <v>0</v>
      </c>
      <c r="GC17">
        <v>0</v>
      </c>
      <c r="GD17">
        <v>0</v>
      </c>
      <c r="GE17">
        <v>98.81</v>
      </c>
      <c r="GF17">
        <f t="shared" si="26"/>
        <v>827</v>
      </c>
      <c r="GG17">
        <f t="shared" si="27"/>
        <v>1164</v>
      </c>
      <c r="GH17" s="12">
        <f t="shared" si="10"/>
        <v>71.048109965635746</v>
      </c>
      <c r="GI17" t="s">
        <v>2374</v>
      </c>
      <c r="GJ17" s="37" t="s">
        <v>2736</v>
      </c>
      <c r="GK17" t="s">
        <v>2690</v>
      </c>
      <c r="GL17">
        <v>8</v>
      </c>
      <c r="GM17" s="1">
        <v>0.39435185185185184</v>
      </c>
      <c r="GN17" s="1">
        <v>0.25282407407407409</v>
      </c>
      <c r="GO17" s="1">
        <v>2.0972222222222222E-2</v>
      </c>
      <c r="GP17" s="1">
        <v>0.12054398148148149</v>
      </c>
      <c r="GQ17">
        <v>46</v>
      </c>
      <c r="GR17">
        <v>468</v>
      </c>
      <c r="GS17">
        <v>462</v>
      </c>
      <c r="GT17">
        <v>8</v>
      </c>
      <c r="GU17">
        <v>0</v>
      </c>
      <c r="GV17">
        <v>0</v>
      </c>
      <c r="GW17">
        <v>0</v>
      </c>
      <c r="GX17">
        <v>98.3</v>
      </c>
      <c r="GY17">
        <f t="shared" si="28"/>
        <v>460</v>
      </c>
      <c r="GZ17">
        <v>524</v>
      </c>
      <c r="HA17" s="12">
        <f t="shared" si="81"/>
        <v>87.786259541984734</v>
      </c>
      <c r="HB17" t="s">
        <v>2374</v>
      </c>
      <c r="HC17" s="37" t="s">
        <v>2736</v>
      </c>
      <c r="HD17" t="s">
        <v>2690</v>
      </c>
      <c r="HE17">
        <v>8</v>
      </c>
      <c r="HF17" s="1">
        <v>0.37557870370370372</v>
      </c>
      <c r="HG17" s="1">
        <v>0.28618055555555555</v>
      </c>
      <c r="HH17" s="1">
        <v>7.3958333333333341E-3</v>
      </c>
      <c r="HI17" s="1">
        <v>8.1979166666666659E-2</v>
      </c>
      <c r="HJ17">
        <v>35</v>
      </c>
      <c r="HK17">
        <v>474</v>
      </c>
      <c r="HL17">
        <v>427</v>
      </c>
      <c r="HM17">
        <v>15</v>
      </c>
      <c r="HN17">
        <v>0</v>
      </c>
      <c r="HO17">
        <v>0</v>
      </c>
      <c r="HP17">
        <v>0</v>
      </c>
      <c r="HQ17">
        <v>96.61</v>
      </c>
      <c r="HR17">
        <f t="shared" si="29"/>
        <v>459</v>
      </c>
      <c r="HS17">
        <v>524</v>
      </c>
      <c r="HT17" s="12">
        <f t="shared" si="11"/>
        <v>87.595419847328245</v>
      </c>
      <c r="HU17" t="s">
        <v>2374</v>
      </c>
      <c r="HV17" s="37" t="s">
        <v>2736</v>
      </c>
      <c r="HW17" t="s">
        <v>2690</v>
      </c>
      <c r="HX17">
        <v>8</v>
      </c>
      <c r="HY17" s="1">
        <v>0.24597222222222223</v>
      </c>
      <c r="HZ17" s="1">
        <v>0.11591435185185185</v>
      </c>
      <c r="IA17" s="1">
        <v>0.10320601851851852</v>
      </c>
      <c r="IB17" s="1">
        <v>2.6840277777777779E-2</v>
      </c>
      <c r="IC17">
        <v>9</v>
      </c>
      <c r="ID17">
        <v>259</v>
      </c>
      <c r="IE17">
        <v>206</v>
      </c>
      <c r="IF17">
        <v>2</v>
      </c>
      <c r="IG17">
        <v>0</v>
      </c>
      <c r="IH17">
        <v>0</v>
      </c>
      <c r="II17">
        <v>0</v>
      </c>
      <c r="IJ17">
        <v>99.04</v>
      </c>
      <c r="IK17">
        <f t="shared" si="30"/>
        <v>257</v>
      </c>
      <c r="IL17">
        <v>524</v>
      </c>
      <c r="IM17" s="12">
        <f t="shared" si="12"/>
        <v>49.045801526717561</v>
      </c>
      <c r="IN17" t="s">
        <v>2374</v>
      </c>
      <c r="IO17" s="37" t="s">
        <v>2736</v>
      </c>
      <c r="IP17" t="s">
        <v>2690</v>
      </c>
      <c r="IR17" s="1">
        <v>0</v>
      </c>
      <c r="IS17" s="1">
        <v>0</v>
      </c>
      <c r="IT17" s="1">
        <v>0</v>
      </c>
      <c r="IU17" s="1">
        <v>0</v>
      </c>
      <c r="IV17">
        <v>0</v>
      </c>
      <c r="IW17">
        <v>0</v>
      </c>
      <c r="IX17">
        <v>83</v>
      </c>
      <c r="IY17">
        <v>3</v>
      </c>
      <c r="IZ17">
        <v>0</v>
      </c>
      <c r="JA17">
        <v>0</v>
      </c>
      <c r="JB17">
        <v>0</v>
      </c>
      <c r="JC17">
        <v>96.51</v>
      </c>
      <c r="JD17">
        <f t="shared" si="31"/>
        <v>-3</v>
      </c>
      <c r="JF17" s="12"/>
      <c r="JG17" t="s">
        <v>2374</v>
      </c>
      <c r="JH17" s="37" t="s">
        <v>2736</v>
      </c>
      <c r="JI17" t="s">
        <v>2690</v>
      </c>
      <c r="JJ17">
        <v>8</v>
      </c>
      <c r="JK17" s="1" t="e">
        <v>#N/A</v>
      </c>
      <c r="JL17" s="1"/>
      <c r="JM17" s="1" t="e">
        <v>#N/A</v>
      </c>
      <c r="JN17" s="1" t="e">
        <v>#N/A</v>
      </c>
      <c r="JO17" t="e">
        <v>#N/A</v>
      </c>
      <c r="JP17" t="e">
        <v>#N/A</v>
      </c>
      <c r="JQ17" t="e">
        <v>#N/A</v>
      </c>
      <c r="JR17" t="e">
        <v>#N/A</v>
      </c>
      <c r="JS17" t="e">
        <v>#N/A</v>
      </c>
      <c r="JT17" t="e">
        <v>#N/A</v>
      </c>
      <c r="JU17" t="e">
        <v>#N/A</v>
      </c>
      <c r="JV17" t="e">
        <v>#N/A</v>
      </c>
      <c r="JW17" t="e">
        <f t="shared" si="32"/>
        <v>#N/A</v>
      </c>
      <c r="JY17" s="12" t="e">
        <f t="shared" si="14"/>
        <v>#N/A</v>
      </c>
      <c r="JZ17" t="s">
        <v>2374</v>
      </c>
      <c r="KA17" s="37" t="s">
        <v>2736</v>
      </c>
      <c r="KB17" t="s">
        <v>2690</v>
      </c>
      <c r="KC17">
        <v>8</v>
      </c>
      <c r="KD17" s="1" t="e">
        <v>#N/A</v>
      </c>
      <c r="KE17" s="1"/>
      <c r="KF17" s="1" t="e">
        <v>#N/A</v>
      </c>
      <c r="KG17" s="1" t="e">
        <v>#N/A</v>
      </c>
      <c r="KH17" t="e">
        <v>#N/A</v>
      </c>
      <c r="KI17" t="e">
        <v>#N/A</v>
      </c>
      <c r="KJ17" t="e">
        <v>#N/A</v>
      </c>
      <c r="KK17" t="e">
        <v>#N/A</v>
      </c>
      <c r="KL17" t="e">
        <v>#N/A</v>
      </c>
      <c r="KM17" t="e">
        <v>#N/A</v>
      </c>
      <c r="KN17" t="e">
        <v>#N/A</v>
      </c>
      <c r="KO17" t="e">
        <v>#N/A</v>
      </c>
      <c r="KP17" t="e">
        <f t="shared" si="33"/>
        <v>#N/A</v>
      </c>
      <c r="KR17" s="12" t="e">
        <f t="shared" si="15"/>
        <v>#N/A</v>
      </c>
      <c r="KS17" t="s">
        <v>2374</v>
      </c>
      <c r="KT17" s="37" t="s">
        <v>2736</v>
      </c>
      <c r="KU17" t="s">
        <v>2690</v>
      </c>
      <c r="KV17">
        <v>8</v>
      </c>
      <c r="KW17" s="1" t="e">
        <v>#N/A</v>
      </c>
      <c r="KX17" s="1"/>
      <c r="KY17" s="1" t="e">
        <v>#N/A</v>
      </c>
      <c r="KZ17" s="1" t="e">
        <v>#N/A</v>
      </c>
      <c r="LA17" t="e">
        <v>#N/A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f t="shared" si="34"/>
        <v>#N/A</v>
      </c>
      <c r="LK17" s="12" t="e">
        <f t="shared" si="16"/>
        <v>#N/A</v>
      </c>
      <c r="LL17" t="s">
        <v>2374</v>
      </c>
      <c r="LM17" s="37" t="s">
        <v>2736</v>
      </c>
      <c r="LN17" t="s">
        <v>2690</v>
      </c>
      <c r="LO17">
        <v>8</v>
      </c>
      <c r="LP17" s="1" t="e">
        <v>#N/A</v>
      </c>
      <c r="LQ17" s="1"/>
      <c r="LR17" s="1" t="e">
        <v>#N/A</v>
      </c>
      <c r="LS17" s="1" t="e">
        <v>#N/A</v>
      </c>
      <c r="LT17" t="e">
        <v>#N/A</v>
      </c>
      <c r="LU17" t="e">
        <v>#N/A</v>
      </c>
      <c r="LV17" t="e">
        <v>#N/A</v>
      </c>
      <c r="LW17" t="e">
        <v>#N/A</v>
      </c>
      <c r="LX17" t="e">
        <v>#N/A</v>
      </c>
      <c r="LY17" t="e">
        <v>#N/A</v>
      </c>
      <c r="LZ17" t="e">
        <v>#N/A</v>
      </c>
      <c r="MA17" t="e">
        <v>#N/A</v>
      </c>
      <c r="MB17" t="e">
        <f t="shared" si="35"/>
        <v>#N/A</v>
      </c>
      <c r="MD17" s="12" t="e">
        <f t="shared" si="17"/>
        <v>#N/A</v>
      </c>
      <c r="ME17" t="s">
        <v>2374</v>
      </c>
      <c r="MF17" s="37" t="s">
        <v>2736</v>
      </c>
      <c r="MG17" t="s">
        <v>2690</v>
      </c>
      <c r="MH17">
        <v>8</v>
      </c>
      <c r="MI17" s="1">
        <v>1.5914351851851853E-2</v>
      </c>
      <c r="MJ17" s="1">
        <v>0.65494212962962961</v>
      </c>
      <c r="MK17" s="1">
        <v>0.13158564814814813</v>
      </c>
      <c r="ML17" s="1">
        <v>0.229375</v>
      </c>
      <c r="MM17">
        <v>90</v>
      </c>
      <c r="MN17">
        <v>1201</v>
      </c>
      <c r="MO17">
        <v>1178</v>
      </c>
      <c r="MP17">
        <v>28</v>
      </c>
      <c r="MQ17">
        <v>0</v>
      </c>
      <c r="MR17">
        <v>0</v>
      </c>
      <c r="MS17">
        <v>0</v>
      </c>
      <c r="MT17">
        <v>97.68</v>
      </c>
      <c r="MU17">
        <f t="shared" si="36"/>
        <v>1173</v>
      </c>
      <c r="MV17">
        <f t="shared" si="37"/>
        <v>1572</v>
      </c>
      <c r="MW17" s="12">
        <f t="shared" si="18"/>
        <v>74.618320610687022</v>
      </c>
      <c r="MX17" t="s">
        <v>2374</v>
      </c>
      <c r="MY17" s="37" t="s">
        <v>2736</v>
      </c>
      <c r="MZ17" t="s">
        <v>2690</v>
      </c>
      <c r="NB17" s="1">
        <v>0</v>
      </c>
      <c r="NC17" s="1"/>
      <c r="ND17" s="1">
        <v>0</v>
      </c>
      <c r="NE17" s="1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f t="shared" si="38"/>
        <v>0</v>
      </c>
      <c r="NP17" s="12"/>
      <c r="NQ17" t="s">
        <v>2374</v>
      </c>
      <c r="NR17" s="37" t="s">
        <v>2736</v>
      </c>
      <c r="NS17" t="s">
        <v>2690</v>
      </c>
      <c r="NT17">
        <v>8</v>
      </c>
      <c r="NU17" s="1">
        <v>0.40334490740740742</v>
      </c>
      <c r="NV17" s="1">
        <v>0.29659722222222223</v>
      </c>
      <c r="NW17" s="1">
        <v>1.5381944444444443E-2</v>
      </c>
      <c r="NX17" s="1">
        <v>9.1354166666666667E-2</v>
      </c>
      <c r="NY17">
        <v>41</v>
      </c>
      <c r="NZ17">
        <v>490</v>
      </c>
      <c r="OA17">
        <v>473</v>
      </c>
      <c r="OB17">
        <v>23</v>
      </c>
      <c r="OC17">
        <v>0</v>
      </c>
      <c r="OD17">
        <v>0</v>
      </c>
      <c r="OE17">
        <v>0</v>
      </c>
      <c r="OF17">
        <v>95.36</v>
      </c>
      <c r="OG17">
        <f t="shared" si="40"/>
        <v>467</v>
      </c>
      <c r="OH17">
        <v>524</v>
      </c>
      <c r="OI17" s="12">
        <f>OG17/OH17*100</f>
        <v>89.122137404580144</v>
      </c>
      <c r="OJ17" t="s">
        <v>2374</v>
      </c>
      <c r="OK17" s="37" t="s">
        <v>2737</v>
      </c>
      <c r="OL17" t="s">
        <v>2690</v>
      </c>
      <c r="OM17">
        <v>8</v>
      </c>
      <c r="ON17" s="1">
        <v>0.34060185185185188</v>
      </c>
      <c r="OO17" s="1">
        <v>0.15001157407407409</v>
      </c>
      <c r="OP17" s="1">
        <v>9.3171296296296283E-3</v>
      </c>
      <c r="OQ17" s="1">
        <v>0.18126157407407406</v>
      </c>
      <c r="OR17">
        <v>595</v>
      </c>
      <c r="OS17">
        <v>94</v>
      </c>
      <c r="OT17">
        <v>82</v>
      </c>
      <c r="OU17">
        <v>1</v>
      </c>
      <c r="OV17">
        <v>0</v>
      </c>
      <c r="OW17">
        <v>0</v>
      </c>
      <c r="OX17">
        <v>0</v>
      </c>
      <c r="OY17">
        <v>98.8</v>
      </c>
      <c r="OZ17">
        <f t="shared" si="42"/>
        <v>93</v>
      </c>
      <c r="PA17">
        <v>320</v>
      </c>
      <c r="PB17" s="12">
        <f>OZ17/PA17*100</f>
        <v>29.062500000000004</v>
      </c>
      <c r="PC17" t="s">
        <v>2374</v>
      </c>
      <c r="PD17" s="37" t="s">
        <v>2737</v>
      </c>
      <c r="PE17" t="s">
        <v>2690</v>
      </c>
      <c r="PF17">
        <v>8</v>
      </c>
      <c r="PG17" s="1">
        <v>0.28303240740740737</v>
      </c>
      <c r="PH17" s="1">
        <v>0.14283564814814814</v>
      </c>
      <c r="PI17" s="1">
        <v>3.259259259259259E-2</v>
      </c>
      <c r="PJ17" s="1">
        <v>0.10759259259259259</v>
      </c>
      <c r="PK17">
        <v>607</v>
      </c>
      <c r="PL17">
        <v>188</v>
      </c>
      <c r="PM17">
        <v>187</v>
      </c>
      <c r="PN17">
        <v>5</v>
      </c>
      <c r="PO17">
        <v>0</v>
      </c>
      <c r="PP17">
        <v>0</v>
      </c>
      <c r="PQ17">
        <v>0</v>
      </c>
      <c r="PR17">
        <v>97.4</v>
      </c>
      <c r="PS17">
        <f t="shared" si="100"/>
        <v>183</v>
      </c>
      <c r="PT17">
        <v>320</v>
      </c>
      <c r="PU17" s="12">
        <f>PS17/PT17*100</f>
        <v>57.1875</v>
      </c>
      <c r="PV17" t="s">
        <v>2374</v>
      </c>
      <c r="PW17" s="37" t="s">
        <v>2737</v>
      </c>
      <c r="PX17" t="s">
        <v>2690</v>
      </c>
      <c r="PY17">
        <v>8</v>
      </c>
      <c r="PZ17" s="1">
        <v>0.24067129629629633</v>
      </c>
      <c r="QA17" s="1">
        <v>7.7696759259259257E-2</v>
      </c>
      <c r="QB17" s="1">
        <v>8.9583333333333338E-3</v>
      </c>
      <c r="QC17" s="1">
        <v>0.15400462962962963</v>
      </c>
      <c r="QD17">
        <v>599</v>
      </c>
      <c r="QE17">
        <v>70</v>
      </c>
      <c r="QF17">
        <v>51</v>
      </c>
      <c r="QG17">
        <v>1</v>
      </c>
      <c r="QH17">
        <v>0</v>
      </c>
      <c r="QI17">
        <v>0</v>
      </c>
      <c r="QJ17">
        <v>0</v>
      </c>
      <c r="QK17">
        <v>98.08</v>
      </c>
      <c r="QL17">
        <f t="shared" si="101"/>
        <v>69</v>
      </c>
      <c r="QM17">
        <v>320</v>
      </c>
      <c r="QN17" s="12">
        <f>QL17/QM17*100</f>
        <v>21.5625</v>
      </c>
      <c r="QO17" t="s">
        <v>2374</v>
      </c>
      <c r="QP17" s="37" t="s">
        <v>2737</v>
      </c>
      <c r="QQ17" t="s">
        <v>2690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E17">
        <f t="shared" si="47"/>
        <v>0</v>
      </c>
      <c r="RF17">
        <v>320</v>
      </c>
      <c r="RG17" s="12">
        <f>RE17/RF17*100</f>
        <v>0</v>
      </c>
      <c r="RH17" t="s">
        <v>2374</v>
      </c>
      <c r="RI17" s="37" t="s">
        <v>2737</v>
      </c>
      <c r="RJ17" t="s">
        <v>2690</v>
      </c>
      <c r="RL17" s="1">
        <v>0</v>
      </c>
      <c r="RM17" s="1">
        <v>0</v>
      </c>
      <c r="RN17" s="1">
        <v>0</v>
      </c>
      <c r="RO17" s="1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f t="shared" si="80"/>
        <v>0</v>
      </c>
      <c r="RY17">
        <v>320</v>
      </c>
      <c r="RZ17" s="12">
        <f>RX17/RY17*100</f>
        <v>0</v>
      </c>
      <c r="SA17" t="s">
        <v>2374</v>
      </c>
      <c r="SB17" s="37" t="s">
        <v>2737</v>
      </c>
      <c r="SC17" t="s">
        <v>2690</v>
      </c>
      <c r="SE17" s="1">
        <v>0.24067129629629633</v>
      </c>
      <c r="SF17" s="1">
        <v>7.7696759259259257E-2</v>
      </c>
      <c r="SG17" s="1">
        <v>8.9583333333333338E-3</v>
      </c>
      <c r="SH17" s="1">
        <v>0.15400462962962963</v>
      </c>
      <c r="SI17">
        <v>599</v>
      </c>
      <c r="SJ17">
        <f t="shared" si="72"/>
        <v>70</v>
      </c>
      <c r="SK17">
        <f t="shared" si="50"/>
        <v>51</v>
      </c>
      <c r="SL17">
        <f t="shared" si="51"/>
        <v>1</v>
      </c>
      <c r="SM17">
        <v>0</v>
      </c>
      <c r="SN17">
        <v>0</v>
      </c>
      <c r="SO17">
        <v>0</v>
      </c>
      <c r="SP17">
        <v>98.08</v>
      </c>
      <c r="SQ17">
        <f t="shared" si="52"/>
        <v>69</v>
      </c>
      <c r="SR17">
        <v>320</v>
      </c>
      <c r="SS17" s="12">
        <f>SQ17/SR17*100</f>
        <v>21.5625</v>
      </c>
      <c r="ST17">
        <f t="shared" si="54"/>
        <v>600.33333333333337</v>
      </c>
      <c r="SU17" t="s">
        <v>2374</v>
      </c>
      <c r="SV17" s="37" t="s">
        <v>2737</v>
      </c>
      <c r="SW17" t="s">
        <v>2690</v>
      </c>
      <c r="SY17" s="1">
        <v>0.267662037037037</v>
      </c>
      <c r="SZ17" s="1">
        <v>0.66715277777777782</v>
      </c>
      <c r="TA17" s="1">
        <v>6.627314814814815E-2</v>
      </c>
      <c r="TB17" s="1">
        <v>0.53423611111111113</v>
      </c>
      <c r="TC17">
        <v>1842</v>
      </c>
      <c r="TD17">
        <v>842</v>
      </c>
      <c r="TE17">
        <v>793</v>
      </c>
      <c r="TF17">
        <v>30</v>
      </c>
      <c r="TG17">
        <v>0</v>
      </c>
      <c r="TH17">
        <v>0</v>
      </c>
      <c r="TI17">
        <v>0</v>
      </c>
      <c r="TJ17">
        <v>96.35</v>
      </c>
      <c r="TK17">
        <f t="shared" si="55"/>
        <v>812</v>
      </c>
      <c r="TL17">
        <f t="shared" si="56"/>
        <v>1484</v>
      </c>
      <c r="TM17" s="12">
        <f>TK17/TL17*100</f>
        <v>54.716981132075468</v>
      </c>
      <c r="TN17" t="s">
        <v>2374</v>
      </c>
      <c r="TO17" s="37" t="s">
        <v>2737</v>
      </c>
      <c r="TP17" t="s">
        <v>2690</v>
      </c>
      <c r="TQ17">
        <v>8</v>
      </c>
      <c r="TR17" s="1">
        <v>0.24929398148148149</v>
      </c>
      <c r="TS17" s="1">
        <v>6.0208333333333336E-2</v>
      </c>
      <c r="TT17" s="1">
        <v>3.0833333333333334E-2</v>
      </c>
      <c r="TU17" s="1">
        <v>0.1582523148148148</v>
      </c>
      <c r="TV17">
        <v>602</v>
      </c>
      <c r="TW17">
        <v>45</v>
      </c>
      <c r="TX17">
        <v>43</v>
      </c>
      <c r="TY17">
        <v>10</v>
      </c>
      <c r="TZ17">
        <v>0</v>
      </c>
      <c r="UA17">
        <v>0</v>
      </c>
      <c r="UB17">
        <v>0</v>
      </c>
      <c r="UC17">
        <v>81.13</v>
      </c>
      <c r="UD17">
        <f t="shared" si="90"/>
        <v>35</v>
      </c>
      <c r="UE17">
        <v>320</v>
      </c>
      <c r="UF17" s="12">
        <f>UD17/UE17*100</f>
        <v>10.9375</v>
      </c>
      <c r="UG17" t="s">
        <v>2374</v>
      </c>
      <c r="UH17" s="37" t="s">
        <v>2737</v>
      </c>
      <c r="UI17" t="s">
        <v>2690</v>
      </c>
      <c r="UJ17">
        <v>8</v>
      </c>
      <c r="UK17" s="1">
        <v>0.31186342592592592</v>
      </c>
      <c r="UL17" s="1">
        <v>0.15182870370370369</v>
      </c>
      <c r="UM17" s="1">
        <v>2.0162037037037037E-2</v>
      </c>
      <c r="UN17" s="1">
        <v>0.1398611111111111</v>
      </c>
      <c r="UO17">
        <v>517</v>
      </c>
      <c r="UP17">
        <v>201</v>
      </c>
      <c r="UQ17">
        <v>192</v>
      </c>
      <c r="UR17">
        <v>10</v>
      </c>
      <c r="US17">
        <v>0</v>
      </c>
      <c r="UT17">
        <v>0</v>
      </c>
      <c r="UU17">
        <v>0</v>
      </c>
      <c r="UV17">
        <v>95.05</v>
      </c>
      <c r="UW17">
        <f t="shared" si="60"/>
        <v>191</v>
      </c>
      <c r="UX17">
        <v>320</v>
      </c>
      <c r="UY17" s="12">
        <f>UW17/UX17*100</f>
        <v>59.687500000000007</v>
      </c>
      <c r="UZ17" t="s">
        <v>2374</v>
      </c>
      <c r="VA17" s="37" t="s">
        <v>2737</v>
      </c>
      <c r="VB17" t="s">
        <v>2690</v>
      </c>
      <c r="VC17">
        <v>8</v>
      </c>
      <c r="VD17" s="1">
        <v>0.2596296296296296</v>
      </c>
      <c r="VE17" s="1">
        <v>6.2962962962962957E-2</v>
      </c>
      <c r="VF17" s="1">
        <v>1.3310185185185185E-3</v>
      </c>
      <c r="VG17" s="1">
        <v>0.19532407407407407</v>
      </c>
      <c r="VH17">
        <v>613</v>
      </c>
      <c r="VI17">
        <v>42</v>
      </c>
      <c r="VJ17">
        <v>41</v>
      </c>
      <c r="VK17">
        <v>1</v>
      </c>
      <c r="VL17">
        <v>0</v>
      </c>
      <c r="VM17">
        <v>0</v>
      </c>
      <c r="VN17">
        <v>0</v>
      </c>
      <c r="VO17">
        <v>97.62</v>
      </c>
      <c r="VP17">
        <f t="shared" si="61"/>
        <v>41</v>
      </c>
      <c r="VQ17">
        <v>320</v>
      </c>
      <c r="VR17" s="12">
        <f>VP17/VQ17*100</f>
        <v>12.812499999999998</v>
      </c>
      <c r="VS17" t="s">
        <v>2374</v>
      </c>
      <c r="VT17" s="37" t="s">
        <v>2737</v>
      </c>
      <c r="VU17" t="s">
        <v>2690</v>
      </c>
      <c r="VV17">
        <v>8</v>
      </c>
      <c r="VW17" s="1">
        <v>0.30940972222222224</v>
      </c>
      <c r="VX17" s="1">
        <v>0.1582523148148148</v>
      </c>
      <c r="VY17" s="1">
        <v>1.064814814814815E-2</v>
      </c>
      <c r="VZ17" s="1">
        <v>0.14050925925925925</v>
      </c>
      <c r="WA17">
        <v>633</v>
      </c>
      <c r="WB17">
        <v>133</v>
      </c>
      <c r="WC17">
        <v>130</v>
      </c>
      <c r="WD17">
        <v>3</v>
      </c>
      <c r="WE17">
        <v>0</v>
      </c>
      <c r="WF17">
        <v>0</v>
      </c>
      <c r="WG17">
        <v>0</v>
      </c>
      <c r="WH17">
        <v>97.74</v>
      </c>
      <c r="WI17">
        <f t="shared" si="62"/>
        <v>130</v>
      </c>
      <c r="WJ17">
        <v>320</v>
      </c>
      <c r="WK17" s="12">
        <f>WI17/WJ17*100</f>
        <v>40.625</v>
      </c>
      <c r="WL17" t="s">
        <v>2374</v>
      </c>
      <c r="WM17" s="37" t="s">
        <v>2737</v>
      </c>
      <c r="WN17" t="s">
        <v>2690</v>
      </c>
      <c r="WO17">
        <v>8</v>
      </c>
      <c r="WP17" s="1">
        <v>0.41743055555555553</v>
      </c>
      <c r="WQ17" s="1">
        <v>0.27929398148148149</v>
      </c>
      <c r="WR17" s="1">
        <v>1.7523148148148149E-2</v>
      </c>
      <c r="WS17" s="1">
        <v>0.12060185185185185</v>
      </c>
      <c r="WT17">
        <v>91</v>
      </c>
      <c r="WU17">
        <v>255</v>
      </c>
      <c r="WV17">
        <v>255</v>
      </c>
      <c r="WW17">
        <v>0</v>
      </c>
      <c r="WX17">
        <v>0</v>
      </c>
      <c r="WY17">
        <v>0</v>
      </c>
      <c r="WZ17">
        <v>0</v>
      </c>
      <c r="XA17">
        <v>100</v>
      </c>
      <c r="XB17">
        <f t="shared" si="73"/>
        <v>255</v>
      </c>
      <c r="XC17">
        <v>320</v>
      </c>
      <c r="XD17" s="12">
        <f>XB17/XC17*100</f>
        <v>79.6875</v>
      </c>
      <c r="XE17" t="s">
        <v>2374</v>
      </c>
      <c r="XF17" s="37" t="s">
        <v>2737</v>
      </c>
      <c r="XG17" t="s">
        <v>2690</v>
      </c>
      <c r="XH17">
        <v>8</v>
      </c>
      <c r="XI17" s="1">
        <v>0</v>
      </c>
      <c r="XJ17" s="1">
        <v>0</v>
      </c>
      <c r="XK17" s="1">
        <v>0</v>
      </c>
      <c r="XL17" s="1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f t="shared" si="64"/>
        <v>0</v>
      </c>
      <c r="XV17">
        <v>320</v>
      </c>
      <c r="XW17" s="12">
        <f>XU17/XV17*100</f>
        <v>0</v>
      </c>
      <c r="XX17" t="s">
        <v>2374</v>
      </c>
      <c r="XY17" s="37" t="s">
        <v>2737</v>
      </c>
      <c r="XZ17" t="s">
        <v>2690</v>
      </c>
      <c r="YA17">
        <v>8</v>
      </c>
      <c r="YB17" s="1">
        <v>0</v>
      </c>
      <c r="YC17" s="1">
        <v>0</v>
      </c>
      <c r="YD17" s="1">
        <v>0</v>
      </c>
      <c r="YE17" s="1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f t="shared" si="65"/>
        <v>0</v>
      </c>
      <c r="YO17">
        <v>320</v>
      </c>
      <c r="YP17" s="12">
        <f>YN17/YO17*100</f>
        <v>0</v>
      </c>
      <c r="YQ17" t="s">
        <v>2374</v>
      </c>
      <c r="YR17" s="37" t="s">
        <v>2737</v>
      </c>
      <c r="YS17" t="s">
        <v>2690</v>
      </c>
      <c r="YT17">
        <v>8</v>
      </c>
      <c r="YU17" s="1">
        <v>0.41743055555555553</v>
      </c>
      <c r="YV17" s="1">
        <v>0.27929398148148149</v>
      </c>
      <c r="YW17" s="1">
        <v>1.7523148148148149E-2</v>
      </c>
      <c r="YX17" s="1">
        <v>0.12060185185185185</v>
      </c>
      <c r="YY17">
        <v>91</v>
      </c>
      <c r="YZ17">
        <v>255</v>
      </c>
      <c r="ZA17">
        <v>255</v>
      </c>
      <c r="ZB17">
        <v>0</v>
      </c>
      <c r="ZC17">
        <v>0</v>
      </c>
      <c r="ZD17">
        <v>0</v>
      </c>
      <c r="ZE17">
        <v>0</v>
      </c>
      <c r="ZF17">
        <v>100</v>
      </c>
      <c r="ZG17">
        <f t="shared" si="74"/>
        <v>255</v>
      </c>
      <c r="ZH17">
        <v>320</v>
      </c>
      <c r="ZI17" s="12">
        <f>ZG17/ZH17*100</f>
        <v>79.6875</v>
      </c>
      <c r="ZJ17" t="s">
        <v>2374</v>
      </c>
      <c r="ZK17" s="37" t="s">
        <v>2737</v>
      </c>
      <c r="ZL17" t="s">
        <v>2690</v>
      </c>
      <c r="ZN17" s="1">
        <v>0.54766203703703698</v>
      </c>
      <c r="ZO17" s="1">
        <v>0.71255787037037033</v>
      </c>
      <c r="ZP17" s="1">
        <v>8.0520833333333333E-2</v>
      </c>
      <c r="ZQ17" s="1">
        <v>0.75457175925925923</v>
      </c>
      <c r="ZR17">
        <v>2456</v>
      </c>
      <c r="ZS17">
        <v>676</v>
      </c>
      <c r="ZT17">
        <v>661</v>
      </c>
      <c r="ZU17">
        <v>24</v>
      </c>
      <c r="ZV17">
        <v>0</v>
      </c>
      <c r="ZW17">
        <v>0</v>
      </c>
      <c r="ZX17">
        <v>0</v>
      </c>
      <c r="ZY17">
        <v>96.5</v>
      </c>
      <c r="ZZ17">
        <f t="shared" si="79"/>
        <v>652</v>
      </c>
      <c r="AAA17">
        <f t="shared" si="19"/>
        <v>1600</v>
      </c>
      <c r="AAB17" s="12">
        <f>ZZ17/AAA17*100</f>
        <v>40.75</v>
      </c>
      <c r="AAC17">
        <f t="shared" si="66"/>
        <v>948</v>
      </c>
      <c r="AAD17" t="s">
        <v>2374</v>
      </c>
      <c r="AAE17" s="37" t="s">
        <v>2737</v>
      </c>
      <c r="AAF17" t="s">
        <v>2690</v>
      </c>
      <c r="AAG17">
        <v>8</v>
      </c>
      <c r="AAH17" s="1">
        <v>0.22209490740740742</v>
      </c>
      <c r="AAI17" s="1">
        <v>6.6030092592592585E-2</v>
      </c>
      <c r="AAJ17" s="1">
        <v>2.4305555555555556E-3</v>
      </c>
      <c r="AAK17" s="1">
        <v>0.15362268518518518</v>
      </c>
      <c r="AAL17">
        <v>654</v>
      </c>
      <c r="AAM17">
        <v>50</v>
      </c>
      <c r="AAN17">
        <v>17</v>
      </c>
      <c r="AAO17">
        <v>0</v>
      </c>
      <c r="AAP17">
        <v>0</v>
      </c>
      <c r="AAQ17">
        <v>0</v>
      </c>
      <c r="AAR17">
        <v>0</v>
      </c>
      <c r="AAS17">
        <v>100</v>
      </c>
      <c r="AAT17">
        <f t="shared" si="67"/>
        <v>50</v>
      </c>
      <c r="AAU17">
        <v>320</v>
      </c>
      <c r="AAV17" s="12">
        <f>AAT17/AAU17*100</f>
        <v>15.625</v>
      </c>
      <c r="AAW17" t="s">
        <v>2374</v>
      </c>
      <c r="AAX17" s="37" t="s">
        <v>2737</v>
      </c>
      <c r="AAY17" t="s">
        <v>2690</v>
      </c>
      <c r="AAZ17">
        <v>8</v>
      </c>
      <c r="ABA17" s="1">
        <v>0.24062500000000001</v>
      </c>
      <c r="ABB17" s="1">
        <v>8.5879629629629625E-2</v>
      </c>
      <c r="ABC17" s="1">
        <v>9.1087962962962971E-3</v>
      </c>
      <c r="ABD17" s="1">
        <v>0.14563657407407407</v>
      </c>
      <c r="ABE17">
        <v>676</v>
      </c>
      <c r="ABF17">
        <v>93</v>
      </c>
      <c r="ABG17">
        <v>22</v>
      </c>
      <c r="ABH17">
        <v>0</v>
      </c>
      <c r="ABI17">
        <v>0</v>
      </c>
      <c r="ABJ17">
        <v>0</v>
      </c>
      <c r="ABK17">
        <v>0</v>
      </c>
      <c r="ABL17">
        <v>100</v>
      </c>
      <c r="ABM17">
        <f t="shared" si="69"/>
        <v>93</v>
      </c>
      <c r="ABN17">
        <v>320</v>
      </c>
      <c r="ABO17" s="12">
        <f>ABM17/ABN17*100</f>
        <v>29.062500000000004</v>
      </c>
    </row>
    <row r="18" spans="1:743">
      <c r="A18" t="s">
        <v>2378</v>
      </c>
      <c r="B18" s="37" t="s">
        <v>2737</v>
      </c>
      <c r="S18" s="12"/>
      <c r="T18" t="s">
        <v>2378</v>
      </c>
      <c r="U18" s="37" t="s">
        <v>2737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f t="shared" si="21"/>
        <v>#N/A</v>
      </c>
      <c r="AL18" s="12" t="e">
        <f t="shared" ref="AL18:AL25" si="103">AJ18/AK18*100</f>
        <v>#N/A</v>
      </c>
      <c r="AM18" t="s">
        <v>2378</v>
      </c>
      <c r="AN18" s="37" t="s">
        <v>2737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t="e">
        <f t="shared" si="22"/>
        <v>#N/A</v>
      </c>
      <c r="BE18" s="12" t="e">
        <f t="shared" ref="BE18:BE25" si="104">BC18/BD18*100</f>
        <v>#N/A</v>
      </c>
      <c r="BF18" t="s">
        <v>2378</v>
      </c>
      <c r="BG18" s="37" t="s">
        <v>2737</v>
      </c>
      <c r="BJ18" t="e">
        <v>#N/A</v>
      </c>
      <c r="BK18" t="e">
        <v>#N/A</v>
      </c>
      <c r="BL18" t="e">
        <v>#N/A</v>
      </c>
      <c r="BM18" t="e">
        <v>#N/A</v>
      </c>
      <c r="BN18" t="e">
        <v>#N/A</v>
      </c>
      <c r="BO18" t="e">
        <v>#N/A</v>
      </c>
      <c r="BP18" t="e">
        <v>#N/A</v>
      </c>
      <c r="BQ18" t="e">
        <v>#N/A</v>
      </c>
      <c r="BR18" t="e">
        <v>#N/A</v>
      </c>
      <c r="BS18" t="e">
        <v>#N/A</v>
      </c>
      <c r="BT18" t="e">
        <v>#N/A</v>
      </c>
      <c r="BU18" t="e">
        <v>#N/A</v>
      </c>
      <c r="BX18" s="12" t="e">
        <f t="shared" ref="BX18:BX25" si="105">BV18/BW18*100</f>
        <v>#DIV/0!</v>
      </c>
      <c r="BY18" t="s">
        <v>2378</v>
      </c>
      <c r="BZ18" s="37" t="s">
        <v>2737</v>
      </c>
      <c r="CA18" t="s">
        <v>2690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  <c r="CI18" t="e">
        <v>#N/A</v>
      </c>
      <c r="CJ18" t="e">
        <v>#N/A</v>
      </c>
      <c r="CK18" t="e">
        <v>#N/A</v>
      </c>
      <c r="CL18" t="e">
        <v>#N/A</v>
      </c>
      <c r="CM18" t="e">
        <v>#N/A</v>
      </c>
      <c r="CN18" t="e">
        <v>#N/A</v>
      </c>
      <c r="CO18" t="e">
        <f t="shared" si="23"/>
        <v>#N/A</v>
      </c>
      <c r="CP18">
        <f t="shared" si="24"/>
        <v>0</v>
      </c>
      <c r="CQ18" s="12" t="e">
        <f t="shared" ref="CQ18:CQ25" si="106">CO18/CP18*100</f>
        <v>#N/A</v>
      </c>
      <c r="CR18" t="s">
        <v>2378</v>
      </c>
      <c r="CS18" s="37" t="s">
        <v>2737</v>
      </c>
      <c r="CT18" t="s">
        <v>2690</v>
      </c>
      <c r="CV18" t="e">
        <v>#N/A</v>
      </c>
      <c r="CW18" t="e">
        <v>#N/A</v>
      </c>
      <c r="CX18" t="e">
        <v>#N/A</v>
      </c>
      <c r="CY18" t="e">
        <v>#N/A</v>
      </c>
      <c r="CZ18" t="e">
        <v>#N/A</v>
      </c>
      <c r="DA18" t="e">
        <v>#N/A</v>
      </c>
      <c r="DB18" t="e">
        <v>#N/A</v>
      </c>
      <c r="DC18" t="e">
        <v>#N/A</v>
      </c>
      <c r="DD18" t="e">
        <v>#N/A</v>
      </c>
      <c r="DE18" t="e">
        <v>#N/A</v>
      </c>
      <c r="DF18" t="e">
        <v>#N/A</v>
      </c>
      <c r="DG18" t="e">
        <v>#N/A</v>
      </c>
      <c r="DJ18" s="12" t="e">
        <f t="shared" ref="DJ18:DJ25" si="107">DH18/DI18*100</f>
        <v>#DIV/0!</v>
      </c>
      <c r="DK18" t="s">
        <v>2378</v>
      </c>
      <c r="DL18" s="37" t="s">
        <v>2737</v>
      </c>
      <c r="DM18" t="s">
        <v>2690</v>
      </c>
      <c r="DO18" t="e">
        <v>#N/A</v>
      </c>
      <c r="DP18" t="e">
        <v>#N/A</v>
      </c>
      <c r="DQ18" t="e">
        <v>#N/A</v>
      </c>
      <c r="DR18" t="e">
        <v>#N/A</v>
      </c>
      <c r="DS18" t="e">
        <v>#N/A</v>
      </c>
      <c r="DT18" t="e">
        <v>#N/A</v>
      </c>
      <c r="DU18" t="e">
        <v>#N/A</v>
      </c>
      <c r="DV18" t="e">
        <v>#N/A</v>
      </c>
      <c r="DW18" t="e">
        <v>#N/A</v>
      </c>
      <c r="DX18" t="e">
        <v>#N/A</v>
      </c>
      <c r="DY18" t="e">
        <v>#N/A</v>
      </c>
      <c r="DZ18" t="e">
        <v>#N/A</v>
      </c>
      <c r="EC18" s="12" t="e">
        <f t="shared" ref="EC18:EC25" si="108">EA18/EB18*100</f>
        <v>#DIV/0!</v>
      </c>
      <c r="ED18" t="s">
        <v>2378</v>
      </c>
      <c r="EE18" s="37" t="s">
        <v>2737</v>
      </c>
      <c r="EF18" t="s">
        <v>2690</v>
      </c>
      <c r="EH18" t="e">
        <v>#N/A</v>
      </c>
      <c r="EI18" t="e">
        <v>#N/A</v>
      </c>
      <c r="EJ18" t="e">
        <v>#N/A</v>
      </c>
      <c r="EK18" t="e">
        <v>#N/A</v>
      </c>
      <c r="EL18" t="e">
        <v>#N/A</v>
      </c>
      <c r="EM18" t="e">
        <v>#N/A</v>
      </c>
      <c r="EN18" t="e">
        <v>#N/A</v>
      </c>
      <c r="EO18" t="e">
        <v>#N/A</v>
      </c>
      <c r="EP18" t="e">
        <v>#N/A</v>
      </c>
      <c r="EQ18" t="e">
        <v>#N/A</v>
      </c>
      <c r="ER18" t="e">
        <v>#N/A</v>
      </c>
      <c r="ES18" t="e">
        <v>#N/A</v>
      </c>
      <c r="EV18" s="12" t="e">
        <f t="shared" ref="EV18:EV25" si="109">ET18/EU18*100</f>
        <v>#DIV/0!</v>
      </c>
      <c r="EW18" t="s">
        <v>2378</v>
      </c>
      <c r="EX18" s="37" t="s">
        <v>2737</v>
      </c>
      <c r="FA18" t="e">
        <v>#N/A</v>
      </c>
      <c r="FB18" t="e">
        <v>#N/A</v>
      </c>
      <c r="FC18" t="e">
        <v>#N/A</v>
      </c>
      <c r="FD18" t="e">
        <v>#N/A</v>
      </c>
      <c r="FE18" t="e">
        <v>#N/A</v>
      </c>
      <c r="FF18" t="e">
        <v>#N/A</v>
      </c>
      <c r="FG18" t="e">
        <v>#N/A</v>
      </c>
      <c r="FH18" t="e">
        <v>#N/A</v>
      </c>
      <c r="FI18" t="e">
        <v>#N/A</v>
      </c>
      <c r="FJ18" t="e">
        <v>#N/A</v>
      </c>
      <c r="FK18" t="e">
        <v>#N/A</v>
      </c>
      <c r="FL18" t="e">
        <v>#N/A</v>
      </c>
      <c r="FM18" t="e">
        <f t="shared" si="25"/>
        <v>#N/A</v>
      </c>
      <c r="FO18" s="12" t="e">
        <f t="shared" ref="FO18:FO25" si="110">FM18/FN18*100</f>
        <v>#N/A</v>
      </c>
      <c r="FP18" t="s">
        <v>2378</v>
      </c>
      <c r="FQ18" s="37" t="s">
        <v>2737</v>
      </c>
      <c r="FT18" t="e">
        <v>#N/A</v>
      </c>
      <c r="FU18" t="e">
        <v>#N/A</v>
      </c>
      <c r="FV18" t="e">
        <v>#N/A</v>
      </c>
      <c r="FW18" t="e">
        <v>#N/A</v>
      </c>
      <c r="FX18" t="e">
        <v>#N/A</v>
      </c>
      <c r="FY18" t="e">
        <v>#N/A</v>
      </c>
      <c r="FZ18" t="e">
        <v>#N/A</v>
      </c>
      <c r="GA18" t="e">
        <v>#N/A</v>
      </c>
      <c r="GB18" t="e">
        <v>#N/A</v>
      </c>
      <c r="GC18" t="e">
        <v>#N/A</v>
      </c>
      <c r="GD18" t="e">
        <v>#N/A</v>
      </c>
      <c r="GE18" t="e">
        <v>#N/A</v>
      </c>
      <c r="GF18" t="e">
        <f t="shared" si="26"/>
        <v>#N/A</v>
      </c>
      <c r="GG18">
        <f t="shared" si="27"/>
        <v>0</v>
      </c>
      <c r="GH18" s="12" t="e">
        <f t="shared" ref="GH18:GH25" si="111">GF18/GG18*100</f>
        <v>#N/A</v>
      </c>
      <c r="GI18" t="s">
        <v>2378</v>
      </c>
      <c r="GJ18" s="37" t="s">
        <v>2736</v>
      </c>
      <c r="GK18" t="s">
        <v>2690</v>
      </c>
      <c r="GM18" t="e">
        <v>#N/A</v>
      </c>
      <c r="GN18" t="e">
        <v>#N/A</v>
      </c>
      <c r="GO18" t="e">
        <v>#N/A</v>
      </c>
      <c r="GP18" t="e">
        <v>#N/A</v>
      </c>
      <c r="GQ18" t="e">
        <v>#N/A</v>
      </c>
      <c r="GR18" t="e">
        <v>#N/A</v>
      </c>
      <c r="GS18" t="e">
        <v>#N/A</v>
      </c>
      <c r="GT18" t="e">
        <v>#N/A</v>
      </c>
      <c r="GU18" t="e">
        <v>#N/A</v>
      </c>
      <c r="GV18" t="e">
        <v>#N/A</v>
      </c>
      <c r="GW18" t="e">
        <v>#N/A</v>
      </c>
      <c r="GX18" t="e">
        <v>#N/A</v>
      </c>
      <c r="HA18" s="12" t="e">
        <f t="shared" ref="HA18:HA25" si="112">GY18/GZ18*100</f>
        <v>#DIV/0!</v>
      </c>
      <c r="HB18" t="s">
        <v>2378</v>
      </c>
      <c r="HC18" s="37" t="s">
        <v>2736</v>
      </c>
      <c r="HD18" t="s">
        <v>2690</v>
      </c>
      <c r="HF18" t="e">
        <v>#N/A</v>
      </c>
      <c r="HG18" t="e">
        <v>#N/A</v>
      </c>
      <c r="HH18" t="e">
        <v>#N/A</v>
      </c>
      <c r="HI18" t="e">
        <v>#N/A</v>
      </c>
      <c r="HJ18" t="e">
        <v>#N/A</v>
      </c>
      <c r="HK18" t="e">
        <v>#N/A</v>
      </c>
      <c r="HL18" t="e">
        <v>#N/A</v>
      </c>
      <c r="HM18" t="e">
        <v>#N/A</v>
      </c>
      <c r="HN18" t="e">
        <v>#N/A</v>
      </c>
      <c r="HO18" t="e">
        <v>#N/A</v>
      </c>
      <c r="HP18" t="e">
        <v>#N/A</v>
      </c>
      <c r="HQ18" t="e">
        <v>#N/A</v>
      </c>
      <c r="HT18" s="12" t="e">
        <f t="shared" ref="HT18:HT25" si="113">HR18/HS18*100</f>
        <v>#DIV/0!</v>
      </c>
      <c r="HU18" t="s">
        <v>2378</v>
      </c>
      <c r="HV18" s="37" t="s">
        <v>2736</v>
      </c>
      <c r="HW18" t="s">
        <v>2690</v>
      </c>
      <c r="HY18" t="e">
        <v>#N/A</v>
      </c>
      <c r="HZ18" t="e">
        <v>#N/A</v>
      </c>
      <c r="IA18" t="e">
        <v>#N/A</v>
      </c>
      <c r="IB18" t="e">
        <v>#N/A</v>
      </c>
      <c r="IC18" t="e">
        <v>#N/A</v>
      </c>
      <c r="ID18" t="e">
        <v>#N/A</v>
      </c>
      <c r="IE18" t="e">
        <v>#N/A</v>
      </c>
      <c r="IF18" t="e">
        <v>#N/A</v>
      </c>
      <c r="IG18" t="e">
        <v>#N/A</v>
      </c>
      <c r="IH18" t="e">
        <v>#N/A</v>
      </c>
      <c r="II18" t="e">
        <v>#N/A</v>
      </c>
      <c r="IJ18" t="e">
        <v>#N/A</v>
      </c>
      <c r="IM18" s="12" t="e">
        <f t="shared" ref="IM18:IM25" si="114">IK18/IL18*100</f>
        <v>#DIV/0!</v>
      </c>
      <c r="IN18" t="s">
        <v>2378</v>
      </c>
      <c r="IO18" s="37" t="s">
        <v>2736</v>
      </c>
      <c r="IP18" t="s">
        <v>2690</v>
      </c>
      <c r="IR18" t="e">
        <v>#N/A</v>
      </c>
      <c r="IT18" t="e">
        <v>#N/A</v>
      </c>
      <c r="IU18" t="e">
        <v>#N/A</v>
      </c>
      <c r="IV18" t="e">
        <v>#N/A</v>
      </c>
      <c r="IW18" t="e">
        <v>#N/A</v>
      </c>
      <c r="IX18" t="e">
        <v>#N/A</v>
      </c>
      <c r="IY18" t="e">
        <v>#N/A</v>
      </c>
      <c r="IZ18" t="e">
        <v>#N/A</v>
      </c>
      <c r="JA18" t="e">
        <v>#N/A</v>
      </c>
      <c r="JB18" t="e">
        <v>#N/A</v>
      </c>
      <c r="JC18" t="e">
        <v>#N/A</v>
      </c>
      <c r="JF18" s="12" t="e">
        <f t="shared" ref="JF18:JF25" si="115">JD18/JE18*100</f>
        <v>#DIV/0!</v>
      </c>
      <c r="JG18" t="s">
        <v>2378</v>
      </c>
      <c r="JH18" s="37" t="s">
        <v>2736</v>
      </c>
      <c r="JI18" t="s">
        <v>2690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S18" t="e">
        <v>#N/A</v>
      </c>
      <c r="JT18" t="e">
        <v>#N/A</v>
      </c>
      <c r="JU18" t="e">
        <v>#N/A</v>
      </c>
      <c r="JV18" t="e">
        <v>#N/A</v>
      </c>
      <c r="JY18" s="12" t="e">
        <f t="shared" ref="JY18:JY25" si="116">JW18/JX18*100</f>
        <v>#DIV/0!</v>
      </c>
      <c r="JZ18" t="s">
        <v>2378</v>
      </c>
      <c r="KA18" s="37" t="s">
        <v>2736</v>
      </c>
      <c r="KB18" t="s">
        <v>2690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R18" s="12" t="e">
        <f t="shared" ref="KR18:KR25" si="117">KP18/KQ18*100</f>
        <v>#DIV/0!</v>
      </c>
      <c r="KS18" t="s">
        <v>2378</v>
      </c>
      <c r="KT18" s="37" t="s">
        <v>2736</v>
      </c>
      <c r="KU18" t="s">
        <v>2690</v>
      </c>
      <c r="KW18" t="e">
        <v>#N/A</v>
      </c>
      <c r="KX18" t="e">
        <v>#N/A</v>
      </c>
      <c r="KY18" t="e">
        <v>#N/A</v>
      </c>
      <c r="KZ18" t="e">
        <v>#N/A</v>
      </c>
      <c r="LA18" t="e">
        <v>#N/A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K18" s="12" t="e">
        <f t="shared" ref="LK18:LK25" si="118">LI18/LJ18*100</f>
        <v>#DIV/0!</v>
      </c>
      <c r="LL18" t="s">
        <v>2378</v>
      </c>
      <c r="LM18" s="37" t="s">
        <v>2736</v>
      </c>
      <c r="LN18" t="s">
        <v>2690</v>
      </c>
      <c r="LP18" t="e">
        <v>#N/A</v>
      </c>
      <c r="LQ18" t="e">
        <v>#N/A</v>
      </c>
      <c r="LR18" t="e">
        <v>#N/A</v>
      </c>
      <c r="LS18" t="e">
        <v>#N/A</v>
      </c>
      <c r="LT18" t="e">
        <v>#N/A</v>
      </c>
      <c r="LU18" t="e">
        <v>#N/A</v>
      </c>
      <c r="LV18" t="e">
        <v>#N/A</v>
      </c>
      <c r="LW18" t="e">
        <v>#N/A</v>
      </c>
      <c r="LX18" t="e">
        <v>#N/A</v>
      </c>
      <c r="LY18" t="e">
        <v>#N/A</v>
      </c>
      <c r="LZ18" t="e">
        <v>#N/A</v>
      </c>
      <c r="MA18" t="e">
        <v>#N/A</v>
      </c>
      <c r="MD18" s="12" t="e">
        <f t="shared" ref="MD18:MD25" si="119">MB18/MC18*100</f>
        <v>#DIV/0!</v>
      </c>
      <c r="ME18" t="s">
        <v>2378</v>
      </c>
      <c r="MF18" s="37" t="s">
        <v>2736</v>
      </c>
      <c r="MG18" t="s">
        <v>2690</v>
      </c>
      <c r="MI18" t="e">
        <v>#N/A</v>
      </c>
      <c r="MJ18" t="e">
        <v>#N/A</v>
      </c>
      <c r="MK18" t="e">
        <v>#N/A</v>
      </c>
      <c r="ML18" t="e">
        <v>#N/A</v>
      </c>
      <c r="MM18" t="e">
        <v>#N/A</v>
      </c>
      <c r="MN18" t="e">
        <v>#N/A</v>
      </c>
      <c r="MO18" t="e">
        <v>#N/A</v>
      </c>
      <c r="MP18" t="e">
        <v>#N/A</v>
      </c>
      <c r="MQ18" t="e">
        <v>#N/A</v>
      </c>
      <c r="MR18" t="e">
        <v>#N/A</v>
      </c>
      <c r="MS18" t="e">
        <v>#N/A</v>
      </c>
      <c r="MT18" t="e">
        <v>#N/A</v>
      </c>
      <c r="MV18">
        <f t="shared" si="37"/>
        <v>0</v>
      </c>
      <c r="MW18" s="12" t="e">
        <f t="shared" ref="MW18:MW25" si="120">MU18/MV18*100</f>
        <v>#DIV/0!</v>
      </c>
      <c r="MX18" t="s">
        <v>2378</v>
      </c>
      <c r="MY18" s="37" t="s">
        <v>2736</v>
      </c>
      <c r="MZ18" t="s">
        <v>2690</v>
      </c>
      <c r="NB18" t="e">
        <v>#N/A</v>
      </c>
      <c r="NC18" t="e">
        <v>#N/A</v>
      </c>
      <c r="ND18" t="e">
        <v>#N/A</v>
      </c>
      <c r="NE18" t="e">
        <v>#N/A</v>
      </c>
      <c r="NF18" t="e">
        <v>#N/A</v>
      </c>
      <c r="NG18" t="e">
        <v>#N/A</v>
      </c>
      <c r="NH18" t="e">
        <v>#N/A</v>
      </c>
      <c r="NI18" t="e">
        <v>#N/A</v>
      </c>
      <c r="NJ18" t="e">
        <v>#N/A</v>
      </c>
      <c r="NK18" t="e">
        <v>#N/A</v>
      </c>
      <c r="NL18" t="e">
        <v>#N/A</v>
      </c>
      <c r="NM18" t="e">
        <v>#N/A</v>
      </c>
      <c r="NN18" t="e">
        <f t="shared" si="38"/>
        <v>#N/A</v>
      </c>
      <c r="NP18" s="12" t="e">
        <f t="shared" ref="NP18:NP25" si="121">NN18/NO18*100</f>
        <v>#N/A</v>
      </c>
      <c r="NQ18" t="s">
        <v>2378</v>
      </c>
      <c r="NR18" s="37" t="s">
        <v>2736</v>
      </c>
      <c r="NS18" t="s">
        <v>2690</v>
      </c>
      <c r="NU18" t="e">
        <v>#N/A</v>
      </c>
      <c r="NV18" t="e">
        <v>#N/A</v>
      </c>
      <c r="NW18" t="e">
        <v>#N/A</v>
      </c>
      <c r="NX18" t="e">
        <v>#N/A</v>
      </c>
      <c r="NY18" t="e">
        <v>#N/A</v>
      </c>
      <c r="NZ18" t="e">
        <v>#N/A</v>
      </c>
      <c r="OA18" t="e">
        <v>#N/A</v>
      </c>
      <c r="OB18" t="e">
        <v>#N/A</v>
      </c>
      <c r="OC18" t="e">
        <v>#N/A</v>
      </c>
      <c r="OD18" t="e">
        <v>#N/A</v>
      </c>
      <c r="OE18" t="e">
        <v>#N/A</v>
      </c>
      <c r="OF18" t="e">
        <v>#N/A</v>
      </c>
      <c r="OG18" t="e">
        <f t="shared" si="40"/>
        <v>#N/A</v>
      </c>
      <c r="OI18" s="12" t="e">
        <f t="shared" ref="OI18:OI25" si="122">OG18/OH18*100</f>
        <v>#N/A</v>
      </c>
      <c r="OJ18" t="s">
        <v>2378</v>
      </c>
      <c r="OK18" s="37" t="s">
        <v>2736</v>
      </c>
      <c r="OL18" t="s">
        <v>2690</v>
      </c>
      <c r="ON18" t="e">
        <v>#N/A</v>
      </c>
      <c r="OO18" t="e">
        <v>#N/A</v>
      </c>
      <c r="OP18" t="e">
        <v>#N/A</v>
      </c>
      <c r="OQ18" t="e">
        <v>#N/A</v>
      </c>
      <c r="OR18" t="e">
        <v>#N/A</v>
      </c>
      <c r="OS18" t="e">
        <v>#N/A</v>
      </c>
      <c r="OT18" t="e">
        <v>#N/A</v>
      </c>
      <c r="OU18" t="e">
        <v>#N/A</v>
      </c>
      <c r="OV18" t="e">
        <v>#N/A</v>
      </c>
      <c r="OW18" t="e">
        <v>#N/A</v>
      </c>
      <c r="OX18" t="e">
        <v>#N/A</v>
      </c>
      <c r="OY18" t="e">
        <v>#N/A</v>
      </c>
      <c r="OZ18" t="e">
        <f t="shared" si="42"/>
        <v>#N/A</v>
      </c>
      <c r="PB18" s="12" t="e">
        <f t="shared" ref="PB18:PB25" si="123">OZ18/PA18*100</f>
        <v>#N/A</v>
      </c>
      <c r="PC18" t="s">
        <v>2378</v>
      </c>
      <c r="PD18" s="37" t="s">
        <v>2736</v>
      </c>
      <c r="PE18" t="s">
        <v>2690</v>
      </c>
      <c r="PG18" t="e">
        <v>#N/A</v>
      </c>
      <c r="PH18" t="e">
        <v>#N/A</v>
      </c>
      <c r="PI18" t="e">
        <v>#N/A</v>
      </c>
      <c r="PJ18" t="e">
        <v>#N/A</v>
      </c>
      <c r="PK18" t="e">
        <v>#N/A</v>
      </c>
      <c r="PL18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t="e">
        <f t="shared" si="100"/>
        <v>#N/A</v>
      </c>
      <c r="PU18" s="12" t="e">
        <f t="shared" ref="PU18:PU25" si="124">PS18/PT18*100</f>
        <v>#N/A</v>
      </c>
      <c r="PV18" t="s">
        <v>2378</v>
      </c>
      <c r="PW18" s="37" t="s">
        <v>2736</v>
      </c>
      <c r="PX18" t="s">
        <v>2690</v>
      </c>
      <c r="PZ18" t="e">
        <v>#N/A</v>
      </c>
      <c r="QA18" t="e">
        <v>#N/A</v>
      </c>
      <c r="QB18" t="e">
        <v>#N/A</v>
      </c>
      <c r="QC18" t="e">
        <v>#N/A</v>
      </c>
      <c r="QD18" t="e">
        <v>#N/A</v>
      </c>
      <c r="QE18" t="e">
        <v>#N/A</v>
      </c>
      <c r="QF18" t="e">
        <v>#N/A</v>
      </c>
      <c r="QG18" t="e">
        <v>#N/A</v>
      </c>
      <c r="QH18" t="e">
        <v>#N/A</v>
      </c>
      <c r="QI18" t="e">
        <v>#N/A</v>
      </c>
      <c r="QJ18" t="e">
        <v>#N/A</v>
      </c>
      <c r="QK18" t="e">
        <v>#N/A</v>
      </c>
      <c r="QL18" t="e">
        <f t="shared" si="101"/>
        <v>#N/A</v>
      </c>
      <c r="QN18" s="12" t="e">
        <f t="shared" ref="QN18:QN25" si="125">QL18/QM18*100</f>
        <v>#N/A</v>
      </c>
      <c r="QO18" t="s">
        <v>2378</v>
      </c>
      <c r="QP18" s="37" t="s">
        <v>2736</v>
      </c>
      <c r="QQ18" t="s">
        <v>2690</v>
      </c>
      <c r="QR18" t="e">
        <v>#N/A</v>
      </c>
      <c r="QS18" t="e">
        <v>#N/A</v>
      </c>
      <c r="QT18" t="e">
        <v>#N/A</v>
      </c>
      <c r="QU18" t="e">
        <v>#N/A</v>
      </c>
      <c r="QV18" t="e">
        <v>#N/A</v>
      </c>
      <c r="QW18">
        <v>0</v>
      </c>
      <c r="QX18">
        <v>0</v>
      </c>
      <c r="QY18">
        <v>0</v>
      </c>
      <c r="QZ18">
        <v>0</v>
      </c>
      <c r="RA18" t="e">
        <v>#N/A</v>
      </c>
      <c r="RB18" t="e">
        <v>#N/A</v>
      </c>
      <c r="RC18" t="e">
        <v>#N/A</v>
      </c>
      <c r="RE18">
        <f t="shared" si="47"/>
        <v>0</v>
      </c>
      <c r="RG18" s="12" t="e">
        <f t="shared" ref="RG18:RG25" si="126">RE18/RF18*100</f>
        <v>#DIV/0!</v>
      </c>
      <c r="RH18" t="s">
        <v>2378</v>
      </c>
      <c r="RI18" s="37" t="s">
        <v>2736</v>
      </c>
      <c r="RJ18" t="s">
        <v>2690</v>
      </c>
      <c r="RL18" t="e">
        <v>#N/A</v>
      </c>
      <c r="RM18" t="e">
        <v>#N/A</v>
      </c>
      <c r="RN18" t="e">
        <v>#N/A</v>
      </c>
      <c r="RO18" t="e">
        <v>#N/A</v>
      </c>
      <c r="RP18">
        <v>0</v>
      </c>
      <c r="RQ18">
        <v>0</v>
      </c>
      <c r="RR18">
        <v>0</v>
      </c>
      <c r="RS18" t="e">
        <v>#N/A</v>
      </c>
      <c r="RT18" t="e">
        <v>#N/A</v>
      </c>
      <c r="RU18" t="e">
        <v>#N/A</v>
      </c>
      <c r="RV18" t="e">
        <v>#N/A</v>
      </c>
      <c r="RW18" t="e">
        <v>#N/A</v>
      </c>
      <c r="RX18" t="e">
        <f t="shared" si="80"/>
        <v>#N/A</v>
      </c>
      <c r="RZ18" s="12" t="e">
        <f t="shared" ref="RZ18:RZ25" si="127">RX18/RY18*100</f>
        <v>#N/A</v>
      </c>
      <c r="SA18" t="s">
        <v>2378</v>
      </c>
      <c r="SB18" s="37" t="s">
        <v>2736</v>
      </c>
      <c r="SC18" t="s">
        <v>2690</v>
      </c>
      <c r="SE18" t="e">
        <v>#N/A</v>
      </c>
      <c r="SF18" t="e">
        <v>#N/A</v>
      </c>
      <c r="SG18" t="e">
        <v>#N/A</v>
      </c>
      <c r="SH18" t="e">
        <v>#N/A</v>
      </c>
      <c r="SI18" t="e">
        <v>#N/A</v>
      </c>
      <c r="SJ18" t="e">
        <f t="shared" si="72"/>
        <v>#N/A</v>
      </c>
      <c r="SK18" t="e">
        <f t="shared" si="50"/>
        <v>#N/A</v>
      </c>
      <c r="SL18" t="e">
        <f t="shared" si="51"/>
        <v>#N/A</v>
      </c>
      <c r="SM18" t="e">
        <v>#N/A</v>
      </c>
      <c r="SN18" t="e">
        <v>#N/A</v>
      </c>
      <c r="SO18" t="e">
        <v>#N/A</v>
      </c>
      <c r="SP18" t="e">
        <v>#N/A</v>
      </c>
      <c r="SQ18" t="e">
        <f t="shared" ref="SQ18:SQ25" si="128">SJ18-SL18</f>
        <v>#N/A</v>
      </c>
      <c r="SS18" s="12" t="e">
        <f t="shared" ref="SS18:SS24" si="129">SQ18/SR18*100</f>
        <v>#N/A</v>
      </c>
      <c r="ST18" t="e">
        <f t="shared" si="54"/>
        <v>#N/A</v>
      </c>
      <c r="SU18" t="s">
        <v>2378</v>
      </c>
      <c r="SV18" s="37" t="s">
        <v>2736</v>
      </c>
      <c r="SW18" t="s">
        <v>2690</v>
      </c>
      <c r="SY18" t="e">
        <v>#N/A</v>
      </c>
      <c r="SZ18" t="e">
        <v>#N/A</v>
      </c>
      <c r="TA18" t="e">
        <v>#N/A</v>
      </c>
      <c r="TB18" t="e">
        <v>#N/A</v>
      </c>
      <c r="TC18" t="e">
        <v>#N/A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K18" t="e">
        <f t="shared" ref="TK18:TK25" si="130">TD18-TF18</f>
        <v>#N/A</v>
      </c>
      <c r="TL18">
        <f t="shared" si="56"/>
        <v>0</v>
      </c>
      <c r="TM18" s="12" t="e">
        <f t="shared" ref="TM18:TM24" si="131">TK18/TL18*100</f>
        <v>#N/A</v>
      </c>
      <c r="TN18" t="s">
        <v>2378</v>
      </c>
      <c r="TO18" s="37" t="s">
        <v>2736</v>
      </c>
      <c r="TP18" t="s">
        <v>2690</v>
      </c>
      <c r="TR18" t="e">
        <v>#N/A</v>
      </c>
      <c r="TS18" t="e">
        <v>#N/A</v>
      </c>
      <c r="TT18" t="e">
        <v>#N/A</v>
      </c>
      <c r="TU18" t="e">
        <v>#N/A</v>
      </c>
      <c r="TV18" t="e">
        <v>#N/A</v>
      </c>
      <c r="TW18" t="e">
        <v>#N/A</v>
      </c>
      <c r="TX18" t="e">
        <v>#N/A</v>
      </c>
      <c r="TY18" t="e">
        <v>#N/A</v>
      </c>
      <c r="TZ18" t="e">
        <v>#N/A</v>
      </c>
      <c r="UA18" t="e">
        <v>#N/A</v>
      </c>
      <c r="UB18" t="e">
        <v>#N/A</v>
      </c>
      <c r="UC18" t="e">
        <v>#N/A</v>
      </c>
      <c r="UD18" t="e">
        <f t="shared" si="90"/>
        <v>#N/A</v>
      </c>
      <c r="UF18" s="12" t="e">
        <f t="shared" ref="UF18:UF25" si="132">UD18/UE18*100</f>
        <v>#N/A</v>
      </c>
      <c r="UG18" t="s">
        <v>2378</v>
      </c>
      <c r="UH18" s="37" t="s">
        <v>2736</v>
      </c>
      <c r="UI18" t="s">
        <v>2690</v>
      </c>
      <c r="UK18" t="e">
        <v>#N/A</v>
      </c>
      <c r="UL18" t="e">
        <v>#N/A</v>
      </c>
      <c r="UM18" t="e">
        <v>#N/A</v>
      </c>
      <c r="UN18" t="e">
        <v>#N/A</v>
      </c>
      <c r="UO18" t="e">
        <v>#N/A</v>
      </c>
      <c r="UP18" t="e">
        <v>#N/A</v>
      </c>
      <c r="UQ18" t="e">
        <v>#N/A</v>
      </c>
      <c r="UR18" t="e">
        <v>#N/A</v>
      </c>
      <c r="US18" t="e">
        <v>#N/A</v>
      </c>
      <c r="UT18" t="e">
        <v>#N/A</v>
      </c>
      <c r="UU18" t="e">
        <v>#N/A</v>
      </c>
      <c r="UV18" t="e">
        <v>#N/A</v>
      </c>
      <c r="UW18" t="e">
        <f t="shared" si="60"/>
        <v>#N/A</v>
      </c>
      <c r="UY18" s="12"/>
      <c r="UZ18" t="s">
        <v>2378</v>
      </c>
      <c r="VA18" s="37" t="s">
        <v>2736</v>
      </c>
      <c r="VB18" t="s">
        <v>2690</v>
      </c>
      <c r="VD18" t="e">
        <v>#N/A</v>
      </c>
      <c r="VE18" t="e">
        <v>#N/A</v>
      </c>
      <c r="VF18" t="e">
        <v>#N/A</v>
      </c>
      <c r="VG18" t="e">
        <v>#N/A</v>
      </c>
      <c r="VH18" t="e">
        <v>#N/A</v>
      </c>
      <c r="VI18" t="e">
        <v>#N/A</v>
      </c>
      <c r="VJ18" t="e">
        <v>#N/A</v>
      </c>
      <c r="VK18" t="e">
        <v>#N/A</v>
      </c>
      <c r="VL18" t="e">
        <v>#N/A</v>
      </c>
      <c r="VM18" t="e">
        <v>#N/A</v>
      </c>
      <c r="VN18" t="e">
        <v>#N/A</v>
      </c>
      <c r="VO18" t="e">
        <v>#N/A</v>
      </c>
      <c r="VR18" s="12" t="e">
        <f t="shared" ref="VR18:VR25" si="133">VP18/VQ18*100</f>
        <v>#DIV/0!</v>
      </c>
      <c r="VS18" t="s">
        <v>2378</v>
      </c>
      <c r="VT18" s="37" t="s">
        <v>2736</v>
      </c>
      <c r="VU18" t="s">
        <v>2690</v>
      </c>
      <c r="VW18" t="e">
        <v>#N/A</v>
      </c>
      <c r="VX18" t="e">
        <v>#N/A</v>
      </c>
      <c r="VY18" t="e">
        <v>#N/A</v>
      </c>
      <c r="VZ18" t="e">
        <v>#N/A</v>
      </c>
      <c r="WA18" t="e">
        <v>#N/A</v>
      </c>
      <c r="WB18" t="e">
        <v>#N/A</v>
      </c>
      <c r="WC18" t="e">
        <v>#N/A</v>
      </c>
      <c r="WD18" t="e">
        <v>#N/A</v>
      </c>
      <c r="WE18" t="e">
        <v>#N/A</v>
      </c>
      <c r="WF18" t="e">
        <v>#N/A</v>
      </c>
      <c r="WG18" t="e">
        <v>#N/A</v>
      </c>
      <c r="WH18" t="e">
        <v>#N/A</v>
      </c>
      <c r="WI18" t="e">
        <f t="shared" si="62"/>
        <v>#N/A</v>
      </c>
      <c r="WK18" s="12" t="e">
        <f t="shared" ref="WK18:WK25" si="134">WI18/WJ18*100</f>
        <v>#N/A</v>
      </c>
      <c r="WL18" t="s">
        <v>2378</v>
      </c>
      <c r="WM18" s="37" t="s">
        <v>2736</v>
      </c>
      <c r="WN18" t="s">
        <v>2690</v>
      </c>
      <c r="WP18" t="e">
        <v>#N/A</v>
      </c>
      <c r="WQ18" t="e">
        <v>#N/A</v>
      </c>
      <c r="WR18" t="e">
        <v>#N/A</v>
      </c>
      <c r="WS18" t="e">
        <v>#N/A</v>
      </c>
      <c r="WT18" t="e">
        <v>#N/A</v>
      </c>
      <c r="WU18" t="e">
        <v>#N/A</v>
      </c>
      <c r="WV18" t="e">
        <v>#N/A</v>
      </c>
      <c r="WW18" t="e">
        <v>#N/A</v>
      </c>
      <c r="WX18" t="e">
        <v>#N/A</v>
      </c>
      <c r="WY18" t="e">
        <v>#N/A</v>
      </c>
      <c r="WZ18" t="e">
        <v>#N/A</v>
      </c>
      <c r="XA18" t="e">
        <v>#N/A</v>
      </c>
      <c r="XB18" t="e">
        <f t="shared" si="73"/>
        <v>#N/A</v>
      </c>
      <c r="XD18" s="12" t="e">
        <f t="shared" ref="XD18:XD25" si="135">XB18/XC18*100</f>
        <v>#N/A</v>
      </c>
      <c r="XE18" t="s">
        <v>2378</v>
      </c>
      <c r="XF18" s="37" t="s">
        <v>2736</v>
      </c>
      <c r="XG18" t="s">
        <v>2690</v>
      </c>
      <c r="XI18" t="e">
        <v>#N/A</v>
      </c>
      <c r="XJ18" t="e">
        <v>#N/A</v>
      </c>
      <c r="XK18" t="e">
        <v>#N/A</v>
      </c>
      <c r="XL18" t="e">
        <v>#N/A</v>
      </c>
      <c r="XM18" t="e">
        <v>#N/A</v>
      </c>
      <c r="XN18" t="e">
        <v>#N/A</v>
      </c>
      <c r="XO18" t="e">
        <v>#N/A</v>
      </c>
      <c r="XP18" t="e">
        <v>#N/A</v>
      </c>
      <c r="XQ18" t="e">
        <v>#N/A</v>
      </c>
      <c r="XR18" t="e">
        <v>#N/A</v>
      </c>
      <c r="XS18" t="e">
        <v>#N/A</v>
      </c>
      <c r="XT18" t="e">
        <v>#N/A</v>
      </c>
      <c r="XU18" t="e">
        <f t="shared" si="64"/>
        <v>#N/A</v>
      </c>
      <c r="XW18" s="12" t="e">
        <f t="shared" ref="XW18:XW25" si="136">XU18/XV18*100</f>
        <v>#N/A</v>
      </c>
      <c r="XX18" t="s">
        <v>2378</v>
      </c>
      <c r="XY18" s="37" t="s">
        <v>2736</v>
      </c>
      <c r="XZ18" t="s">
        <v>2690</v>
      </c>
      <c r="YB18" t="e">
        <v>#N/A</v>
      </c>
      <c r="YC18" t="e">
        <v>#N/A</v>
      </c>
      <c r="YD18" t="e">
        <v>#N/A</v>
      </c>
      <c r="YE18" t="e">
        <v>#N/A</v>
      </c>
      <c r="YF18" t="e">
        <v>#N/A</v>
      </c>
      <c r="YG18" t="e">
        <v>#N/A</v>
      </c>
      <c r="YH18" t="e">
        <v>#N/A</v>
      </c>
      <c r="YI18" t="e">
        <v>#N/A</v>
      </c>
      <c r="YJ18" t="e">
        <v>#N/A</v>
      </c>
      <c r="YK18" t="e">
        <v>#N/A</v>
      </c>
      <c r="YL18" t="e">
        <v>#N/A</v>
      </c>
      <c r="YM18" t="e">
        <v>#N/A</v>
      </c>
      <c r="YN18" t="e">
        <f t="shared" si="65"/>
        <v>#N/A</v>
      </c>
      <c r="YP18" s="12" t="e">
        <f t="shared" ref="YP18:YP25" si="137">YN18/YO18*100</f>
        <v>#N/A</v>
      </c>
      <c r="YQ18" t="s">
        <v>2378</v>
      </c>
      <c r="YR18" s="37" t="s">
        <v>2736</v>
      </c>
      <c r="YS18" t="s">
        <v>2690</v>
      </c>
      <c r="YU18" t="e">
        <v>#N/A</v>
      </c>
      <c r="YV18" t="e">
        <v>#N/A</v>
      </c>
      <c r="YW18" t="e">
        <v>#N/A</v>
      </c>
      <c r="YX18" t="e">
        <v>#N/A</v>
      </c>
      <c r="YY18" t="e">
        <v>#N/A</v>
      </c>
      <c r="YZ18" t="e">
        <v>#N/A</v>
      </c>
      <c r="ZA18" t="e">
        <v>#N/A</v>
      </c>
      <c r="ZB18" t="e">
        <v>#N/A</v>
      </c>
      <c r="ZC18" t="e">
        <v>#N/A</v>
      </c>
      <c r="ZD18" t="e">
        <v>#N/A</v>
      </c>
      <c r="ZE18" t="e">
        <v>#N/A</v>
      </c>
      <c r="ZF18" t="e">
        <v>#N/A</v>
      </c>
      <c r="ZG18" t="e">
        <f t="shared" si="74"/>
        <v>#N/A</v>
      </c>
      <c r="ZI18" s="12" t="e">
        <f t="shared" ref="ZI18:ZI25" si="138">ZG18/ZH18*100</f>
        <v>#N/A</v>
      </c>
      <c r="ZJ18" t="s">
        <v>2378</v>
      </c>
      <c r="ZK18" s="37" t="s">
        <v>2736</v>
      </c>
      <c r="ZL18" t="s">
        <v>2690</v>
      </c>
      <c r="ZN18" t="e">
        <v>#N/A</v>
      </c>
      <c r="ZO18" t="e">
        <v>#N/A</v>
      </c>
      <c r="ZP18" t="e">
        <v>#N/A</v>
      </c>
      <c r="ZQ18" t="e">
        <v>#N/A</v>
      </c>
      <c r="ZR18" t="e">
        <v>#N/A</v>
      </c>
      <c r="ZS18" t="e">
        <v>#N/A</v>
      </c>
      <c r="ZT18" t="e">
        <v>#N/A</v>
      </c>
      <c r="ZU18" t="e">
        <v>#N/A</v>
      </c>
      <c r="ZV18" t="e">
        <v>#N/A</v>
      </c>
      <c r="ZW18" t="e">
        <v>#N/A</v>
      </c>
      <c r="ZX18" t="e">
        <v>#N/A</v>
      </c>
      <c r="ZY18" t="e">
        <v>#N/A</v>
      </c>
      <c r="ZZ18" t="e">
        <f t="shared" si="79"/>
        <v>#N/A</v>
      </c>
      <c r="AAA18">
        <f t="shared" si="19"/>
        <v>0</v>
      </c>
      <c r="AAB18" s="12" t="e">
        <f t="shared" ref="AAB18:AAB25" si="139">ZZ18/AAA18*100</f>
        <v>#N/A</v>
      </c>
      <c r="AAD18" t="s">
        <v>2378</v>
      </c>
      <c r="AAE18" s="37" t="s">
        <v>2736</v>
      </c>
      <c r="AAF18" t="s">
        <v>2690</v>
      </c>
      <c r="AAH18" t="e">
        <v>#N/A</v>
      </c>
      <c r="AAI18" t="e">
        <v>#N/A</v>
      </c>
      <c r="AAJ18" t="e">
        <v>#N/A</v>
      </c>
      <c r="AAK18" t="e">
        <v>#N/A</v>
      </c>
      <c r="AAL18" t="e">
        <v>#N/A</v>
      </c>
      <c r="AAM18" t="e">
        <v>#N/A</v>
      </c>
      <c r="AAN18" t="e">
        <v>#N/A</v>
      </c>
      <c r="AAO18" t="e">
        <v>#N/A</v>
      </c>
      <c r="AAP18" t="e">
        <v>#N/A</v>
      </c>
      <c r="AAQ18" t="e">
        <v>#N/A</v>
      </c>
      <c r="AAR18" t="e">
        <v>#N/A</v>
      </c>
      <c r="AAS18" t="e">
        <v>#N/A</v>
      </c>
      <c r="AAT18" t="e">
        <f t="shared" si="67"/>
        <v>#N/A</v>
      </c>
      <c r="AAV18" s="12" t="e">
        <f t="shared" ref="AAV18:AAV29" si="140">AAT18/AAU18*100</f>
        <v>#N/A</v>
      </c>
      <c r="AAW18" t="s">
        <v>2378</v>
      </c>
      <c r="AAX18" s="37" t="s">
        <v>2736</v>
      </c>
      <c r="AAY18" t="s">
        <v>2690</v>
      </c>
      <c r="ABA18" t="e">
        <v>#N/A</v>
      </c>
      <c r="ABB18" t="e">
        <v>#N/A</v>
      </c>
      <c r="ABC18" t="e">
        <v>#N/A</v>
      </c>
      <c r="ABD18" t="e">
        <v>#N/A</v>
      </c>
      <c r="ABE18" t="e">
        <v>#N/A</v>
      </c>
      <c r="ABF18" t="e">
        <v>#N/A</v>
      </c>
      <c r="ABG18" t="e">
        <v>#N/A</v>
      </c>
      <c r="ABH18" t="e">
        <v>#N/A</v>
      </c>
      <c r="ABI18" t="e">
        <v>#N/A</v>
      </c>
      <c r="ABJ18" t="e">
        <v>#N/A</v>
      </c>
      <c r="ABK18" t="e">
        <v>#N/A</v>
      </c>
      <c r="ABL18" t="e">
        <v>#N/A</v>
      </c>
      <c r="ABM18" t="e">
        <f t="shared" si="69"/>
        <v>#N/A</v>
      </c>
      <c r="ABO18" s="12" t="e">
        <f t="shared" ref="ABO18:ABO29" si="141">ABM18/ABN18*100</f>
        <v>#N/A</v>
      </c>
    </row>
    <row r="19" spans="1:743">
      <c r="A19" t="s">
        <v>2379</v>
      </c>
      <c r="B19" s="37" t="s">
        <v>2736</v>
      </c>
      <c r="E19" s="1"/>
      <c r="F19" s="1"/>
      <c r="G19" s="1"/>
      <c r="H19" s="1"/>
      <c r="S19" s="12"/>
      <c r="T19" t="s">
        <v>2379</v>
      </c>
      <c r="U19" s="37" t="s">
        <v>2736</v>
      </c>
      <c r="X19" s="1" t="e">
        <v>#N/A</v>
      </c>
      <c r="Y19" s="1" t="e">
        <v>#N/A</v>
      </c>
      <c r="Z19" s="1" t="e">
        <v>#N/A</v>
      </c>
      <c r="AA19" s="1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f t="shared" si="21"/>
        <v>#N/A</v>
      </c>
      <c r="AL19" s="12" t="e">
        <f t="shared" si="103"/>
        <v>#N/A</v>
      </c>
      <c r="AM19" t="s">
        <v>2379</v>
      </c>
      <c r="AN19" s="37" t="s">
        <v>2736</v>
      </c>
      <c r="AQ19" s="1" t="e">
        <v>#N/A</v>
      </c>
      <c r="AR19" s="1" t="e">
        <v>#N/A</v>
      </c>
      <c r="AS19" s="1" t="e">
        <v>#N/A</v>
      </c>
      <c r="AT19" s="1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e">
        <f t="shared" si="22"/>
        <v>#N/A</v>
      </c>
      <c r="BE19" s="12" t="e">
        <f t="shared" si="104"/>
        <v>#N/A</v>
      </c>
      <c r="BF19" t="s">
        <v>2379</v>
      </c>
      <c r="BG19" s="37" t="s">
        <v>2736</v>
      </c>
      <c r="BJ19" s="1" t="e">
        <v>#N/A</v>
      </c>
      <c r="BK19" s="1" t="e">
        <v>#N/A</v>
      </c>
      <c r="BL19" s="1" t="e">
        <v>#N/A</v>
      </c>
      <c r="BM19" s="1" t="e">
        <v>#N/A</v>
      </c>
      <c r="BN19" t="e">
        <v>#N/A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t="e">
        <v>#N/A</v>
      </c>
      <c r="BX19" s="12" t="e">
        <f t="shared" si="105"/>
        <v>#DIV/0!</v>
      </c>
      <c r="BY19" t="s">
        <v>2379</v>
      </c>
      <c r="BZ19" s="37" t="s">
        <v>2736</v>
      </c>
      <c r="CA19" t="s">
        <v>2690</v>
      </c>
      <c r="CC19" s="1" t="e">
        <v>#N/A</v>
      </c>
      <c r="CD19" s="1" t="e">
        <v>#N/A</v>
      </c>
      <c r="CE19" s="1" t="e">
        <v>#N/A</v>
      </c>
      <c r="CF19" s="1" t="e">
        <v>#N/A</v>
      </c>
      <c r="CG19" t="e">
        <v>#N/A</v>
      </c>
      <c r="CH19" t="e">
        <v>#N/A</v>
      </c>
      <c r="CI19" t="e">
        <v>#N/A</v>
      </c>
      <c r="CJ19" t="e">
        <v>#N/A</v>
      </c>
      <c r="CK19" t="e">
        <v>#N/A</v>
      </c>
      <c r="CL19" t="e">
        <v>#N/A</v>
      </c>
      <c r="CM19" t="e">
        <v>#N/A</v>
      </c>
      <c r="CN19" t="e">
        <v>#N/A</v>
      </c>
      <c r="CO19" t="e">
        <f t="shared" si="23"/>
        <v>#N/A</v>
      </c>
      <c r="CP19">
        <f t="shared" si="24"/>
        <v>0</v>
      </c>
      <c r="CQ19" s="12" t="e">
        <f t="shared" si="106"/>
        <v>#N/A</v>
      </c>
      <c r="CR19" t="s">
        <v>2379</v>
      </c>
      <c r="CS19" s="37" t="s">
        <v>2736</v>
      </c>
      <c r="CT19" t="s">
        <v>2690</v>
      </c>
      <c r="CV19" s="1" t="e">
        <v>#N/A</v>
      </c>
      <c r="CW19" s="1" t="e">
        <v>#N/A</v>
      </c>
      <c r="CX19" s="1" t="e">
        <v>#N/A</v>
      </c>
      <c r="CY19" s="1" t="e">
        <v>#N/A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J19" s="12" t="e">
        <f t="shared" si="107"/>
        <v>#DIV/0!</v>
      </c>
      <c r="DK19" t="s">
        <v>2379</v>
      </c>
      <c r="DL19" s="37" t="s">
        <v>2736</v>
      </c>
      <c r="DM19" t="s">
        <v>2690</v>
      </c>
      <c r="DO19" s="1" t="e">
        <v>#N/A</v>
      </c>
      <c r="DP19" s="1" t="e">
        <v>#N/A</v>
      </c>
      <c r="DQ19" s="1" t="e">
        <v>#N/A</v>
      </c>
      <c r="DR19" s="1" t="e">
        <v>#N/A</v>
      </c>
      <c r="DS19" t="e">
        <v>#N/A</v>
      </c>
      <c r="DT19" t="e">
        <v>#N/A</v>
      </c>
      <c r="DU19" t="e">
        <v>#N/A</v>
      </c>
      <c r="DV19" t="e">
        <v>#N/A</v>
      </c>
      <c r="DW19" t="e">
        <v>#N/A</v>
      </c>
      <c r="DX19" t="e">
        <v>#N/A</v>
      </c>
      <c r="DY19" t="e">
        <v>#N/A</v>
      </c>
      <c r="DZ19" t="e">
        <v>#N/A</v>
      </c>
      <c r="EC19" s="12" t="e">
        <f t="shared" si="108"/>
        <v>#DIV/0!</v>
      </c>
      <c r="ED19" t="s">
        <v>2379</v>
      </c>
      <c r="EE19" s="37" t="s">
        <v>2736</v>
      </c>
      <c r="EF19" t="s">
        <v>2690</v>
      </c>
      <c r="EH19" s="1" t="e">
        <v>#N/A</v>
      </c>
      <c r="EI19" s="1" t="e">
        <v>#N/A</v>
      </c>
      <c r="EJ19" s="1" t="e">
        <v>#N/A</v>
      </c>
      <c r="EK19" s="1" t="e">
        <v>#N/A</v>
      </c>
      <c r="EL19" t="e">
        <v>#N/A</v>
      </c>
      <c r="EM19" t="e">
        <v>#N/A</v>
      </c>
      <c r="EN19" t="e">
        <v>#N/A</v>
      </c>
      <c r="EO19" t="e">
        <v>#N/A</v>
      </c>
      <c r="EP19" t="e">
        <v>#N/A</v>
      </c>
      <c r="EQ19" t="e">
        <v>#N/A</v>
      </c>
      <c r="ER19" t="e">
        <v>#N/A</v>
      </c>
      <c r="ES19" t="e">
        <v>#N/A</v>
      </c>
      <c r="EV19" s="12" t="e">
        <f t="shared" si="109"/>
        <v>#DIV/0!</v>
      </c>
      <c r="EW19" t="s">
        <v>2379</v>
      </c>
      <c r="EX19" s="37" t="s">
        <v>2736</v>
      </c>
      <c r="FA19" s="1" t="e">
        <v>#N/A</v>
      </c>
      <c r="FB19" s="1" t="e">
        <v>#N/A</v>
      </c>
      <c r="FC19" s="1" t="e">
        <v>#N/A</v>
      </c>
      <c r="FD19" s="1" t="e">
        <v>#N/A</v>
      </c>
      <c r="FE19" t="e">
        <v>#N/A</v>
      </c>
      <c r="FF19" t="e">
        <v>#N/A</v>
      </c>
      <c r="FG19" t="e">
        <v>#N/A</v>
      </c>
      <c r="FH19" t="e">
        <v>#N/A</v>
      </c>
      <c r="FI19" t="e">
        <v>#N/A</v>
      </c>
      <c r="FJ19" t="e">
        <v>#N/A</v>
      </c>
      <c r="FK19" t="e">
        <v>#N/A</v>
      </c>
      <c r="FL19" t="e">
        <v>#N/A</v>
      </c>
      <c r="FM19" t="e">
        <f t="shared" si="25"/>
        <v>#N/A</v>
      </c>
      <c r="FO19" s="12" t="e">
        <f t="shared" si="110"/>
        <v>#N/A</v>
      </c>
      <c r="FP19" t="s">
        <v>2379</v>
      </c>
      <c r="FQ19" s="37" t="s">
        <v>2736</v>
      </c>
      <c r="FT19" s="1" t="e">
        <v>#N/A</v>
      </c>
      <c r="FU19" s="1" t="e">
        <v>#N/A</v>
      </c>
      <c r="FV19" s="1" t="e">
        <v>#N/A</v>
      </c>
      <c r="FW19" s="1" t="e">
        <v>#N/A</v>
      </c>
      <c r="FX19" t="e">
        <v>#N/A</v>
      </c>
      <c r="FY19" t="e">
        <v>#N/A</v>
      </c>
      <c r="FZ19" t="e">
        <v>#N/A</v>
      </c>
      <c r="GA19" t="e">
        <v>#N/A</v>
      </c>
      <c r="GB19" t="e">
        <v>#N/A</v>
      </c>
      <c r="GC19" t="e">
        <v>#N/A</v>
      </c>
      <c r="GD19" t="e">
        <v>#N/A</v>
      </c>
      <c r="GE19" t="e">
        <v>#N/A</v>
      </c>
      <c r="GF19" t="e">
        <f t="shared" si="26"/>
        <v>#N/A</v>
      </c>
      <c r="GG19">
        <f t="shared" si="27"/>
        <v>0</v>
      </c>
      <c r="GH19" s="12" t="e">
        <f t="shared" si="111"/>
        <v>#N/A</v>
      </c>
      <c r="GI19" t="s">
        <v>2379</v>
      </c>
      <c r="GJ19" s="37" t="s">
        <v>2736</v>
      </c>
      <c r="GK19" t="s">
        <v>2690</v>
      </c>
      <c r="GM19" s="1" t="e">
        <v>#N/A</v>
      </c>
      <c r="GN19" s="1" t="e">
        <v>#N/A</v>
      </c>
      <c r="GO19" s="1" t="e">
        <v>#N/A</v>
      </c>
      <c r="GP19" s="1" t="e">
        <v>#N/A</v>
      </c>
      <c r="GQ19" t="e">
        <v>#N/A</v>
      </c>
      <c r="GR19" t="e">
        <v>#N/A</v>
      </c>
      <c r="GS19" t="e">
        <v>#N/A</v>
      </c>
      <c r="GT19" t="e">
        <v>#N/A</v>
      </c>
      <c r="GU19" t="e">
        <v>#N/A</v>
      </c>
      <c r="GV19" t="e">
        <v>#N/A</v>
      </c>
      <c r="GW19" t="e">
        <v>#N/A</v>
      </c>
      <c r="GX19" t="e">
        <v>#N/A</v>
      </c>
      <c r="HA19" s="12" t="e">
        <f t="shared" si="112"/>
        <v>#DIV/0!</v>
      </c>
      <c r="HB19" t="s">
        <v>2379</v>
      </c>
      <c r="HC19" s="37" t="s">
        <v>2736</v>
      </c>
      <c r="HD19" t="s">
        <v>2690</v>
      </c>
      <c r="HF19" s="1" t="e">
        <v>#N/A</v>
      </c>
      <c r="HG19" s="1" t="e">
        <v>#N/A</v>
      </c>
      <c r="HH19" s="1" t="e">
        <v>#N/A</v>
      </c>
      <c r="HI19" s="1" t="e">
        <v>#N/A</v>
      </c>
      <c r="HJ19" t="e">
        <v>#N/A</v>
      </c>
      <c r="HK19" t="e">
        <v>#N/A</v>
      </c>
      <c r="HL19" t="e">
        <v>#N/A</v>
      </c>
      <c r="HM19" t="e">
        <v>#N/A</v>
      </c>
      <c r="HN19" t="e">
        <v>#N/A</v>
      </c>
      <c r="HO19" t="e">
        <v>#N/A</v>
      </c>
      <c r="HP19" t="e">
        <v>#N/A</v>
      </c>
      <c r="HQ19" t="e">
        <v>#N/A</v>
      </c>
      <c r="HT19" s="12" t="e">
        <f t="shared" si="113"/>
        <v>#DIV/0!</v>
      </c>
      <c r="HU19" t="s">
        <v>2379</v>
      </c>
      <c r="HV19" s="37" t="s">
        <v>2736</v>
      </c>
      <c r="HW19" t="s">
        <v>2690</v>
      </c>
      <c r="HY19" s="1" t="e">
        <v>#N/A</v>
      </c>
      <c r="HZ19" s="1" t="e">
        <v>#N/A</v>
      </c>
      <c r="IA19" s="1" t="e">
        <v>#N/A</v>
      </c>
      <c r="IB19" s="1" t="e">
        <v>#N/A</v>
      </c>
      <c r="IC19" t="e">
        <v>#N/A</v>
      </c>
      <c r="ID19" t="e">
        <v>#N/A</v>
      </c>
      <c r="IE19" t="e">
        <v>#N/A</v>
      </c>
      <c r="IF19" t="e">
        <v>#N/A</v>
      </c>
      <c r="IG19" t="e">
        <v>#N/A</v>
      </c>
      <c r="IH19" t="e">
        <v>#N/A</v>
      </c>
      <c r="II19" t="e">
        <v>#N/A</v>
      </c>
      <c r="IJ19" t="e">
        <v>#N/A</v>
      </c>
      <c r="IM19" s="12" t="e">
        <f t="shared" si="114"/>
        <v>#DIV/0!</v>
      </c>
      <c r="IN19" t="s">
        <v>2379</v>
      </c>
      <c r="IO19" s="37" t="s">
        <v>2736</v>
      </c>
      <c r="IP19" t="s">
        <v>2690</v>
      </c>
      <c r="IR19" s="1" t="e">
        <v>#N/A</v>
      </c>
      <c r="IS19" s="1" t="e">
        <v>#N/A</v>
      </c>
      <c r="IT19" s="1" t="e">
        <v>#N/A</v>
      </c>
      <c r="IU19" s="1" t="e">
        <v>#N/A</v>
      </c>
      <c r="IV19" t="e">
        <v>#N/A</v>
      </c>
      <c r="IW19" t="e">
        <v>#N/A</v>
      </c>
      <c r="IX19" t="e">
        <v>#N/A</v>
      </c>
      <c r="IY19" t="e">
        <v>#N/A</v>
      </c>
      <c r="IZ19" t="e">
        <v>#N/A</v>
      </c>
      <c r="JA19" t="e">
        <v>#N/A</v>
      </c>
      <c r="JB19" t="e">
        <v>#N/A</v>
      </c>
      <c r="JC19" t="e">
        <v>#N/A</v>
      </c>
      <c r="JF19" s="12" t="e">
        <f t="shared" si="115"/>
        <v>#DIV/0!</v>
      </c>
      <c r="JG19" t="s">
        <v>2379</v>
      </c>
      <c r="JH19" s="37" t="s">
        <v>2736</v>
      </c>
      <c r="JI19" t="s">
        <v>2690</v>
      </c>
      <c r="JK19" s="1" t="e">
        <v>#N/A</v>
      </c>
      <c r="JL19" s="1" t="e">
        <v>#N/A</v>
      </c>
      <c r="JM19" s="1" t="e">
        <v>#N/A</v>
      </c>
      <c r="JN19" s="1" t="e">
        <v>#N/A</v>
      </c>
      <c r="JO19" t="e">
        <v>#N/A</v>
      </c>
      <c r="JP19" t="e">
        <v>#N/A</v>
      </c>
      <c r="JQ19" t="e">
        <v>#N/A</v>
      </c>
      <c r="JR19" t="e">
        <v>#N/A</v>
      </c>
      <c r="JS19" t="e">
        <v>#N/A</v>
      </c>
      <c r="JT19" t="e">
        <v>#N/A</v>
      </c>
      <c r="JU19" t="e">
        <v>#N/A</v>
      </c>
      <c r="JV19" t="e">
        <v>#N/A</v>
      </c>
      <c r="JY19" s="12" t="e">
        <f t="shared" si="116"/>
        <v>#DIV/0!</v>
      </c>
      <c r="JZ19" t="s">
        <v>2379</v>
      </c>
      <c r="KA19" s="37" t="s">
        <v>2736</v>
      </c>
      <c r="KB19" t="s">
        <v>2690</v>
      </c>
      <c r="KD19" s="1" t="e">
        <v>#N/A</v>
      </c>
      <c r="KE19" s="1" t="e">
        <v>#N/A</v>
      </c>
      <c r="KF19" s="1" t="e">
        <v>#N/A</v>
      </c>
      <c r="KG19" s="1" t="e">
        <v>#N/A</v>
      </c>
      <c r="KH19" t="e">
        <v>#N/A</v>
      </c>
      <c r="KI19" t="e">
        <v>#N/A</v>
      </c>
      <c r="KJ19" t="e">
        <v>#N/A</v>
      </c>
      <c r="KK19" t="e">
        <v>#N/A</v>
      </c>
      <c r="KL19" t="e">
        <v>#N/A</v>
      </c>
      <c r="KM19" t="e">
        <v>#N/A</v>
      </c>
      <c r="KN19" t="e">
        <v>#N/A</v>
      </c>
      <c r="KO19" t="e">
        <v>#N/A</v>
      </c>
      <c r="KR19" s="12" t="e">
        <f t="shared" si="117"/>
        <v>#DIV/0!</v>
      </c>
      <c r="KS19" t="s">
        <v>2379</v>
      </c>
      <c r="KT19" s="37" t="s">
        <v>2736</v>
      </c>
      <c r="KU19" t="s">
        <v>2690</v>
      </c>
      <c r="KW19" s="1" t="e">
        <v>#N/A</v>
      </c>
      <c r="KX19" s="1" t="e">
        <v>#N/A</v>
      </c>
      <c r="KY19" s="1" t="e">
        <v>#N/A</v>
      </c>
      <c r="KZ19" s="1" t="e">
        <v>#N/A</v>
      </c>
      <c r="LA19" t="e">
        <v>#N/A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K19" s="12" t="e">
        <f t="shared" si="118"/>
        <v>#DIV/0!</v>
      </c>
      <c r="LL19" t="s">
        <v>2379</v>
      </c>
      <c r="LM19" s="37" t="s">
        <v>2736</v>
      </c>
      <c r="LN19" t="s">
        <v>2690</v>
      </c>
      <c r="LP19" s="1" t="e">
        <v>#N/A</v>
      </c>
      <c r="LQ19" s="1" t="e">
        <v>#N/A</v>
      </c>
      <c r="LR19" s="1" t="e">
        <v>#N/A</v>
      </c>
      <c r="LS19" s="1" t="e">
        <v>#N/A</v>
      </c>
      <c r="LT19" t="e">
        <v>#N/A</v>
      </c>
      <c r="LU19" t="e">
        <v>#N/A</v>
      </c>
      <c r="LV19" t="e">
        <v>#N/A</v>
      </c>
      <c r="LW19" t="e">
        <v>#N/A</v>
      </c>
      <c r="LX19" t="e">
        <v>#N/A</v>
      </c>
      <c r="LY19" t="e">
        <v>#N/A</v>
      </c>
      <c r="LZ19" t="e">
        <v>#N/A</v>
      </c>
      <c r="MA19" t="e">
        <v>#N/A</v>
      </c>
      <c r="MD19" s="12" t="e">
        <f t="shared" si="119"/>
        <v>#DIV/0!</v>
      </c>
      <c r="ME19" t="s">
        <v>2379</v>
      </c>
      <c r="MF19" s="37" t="s">
        <v>2736</v>
      </c>
      <c r="MG19" t="s">
        <v>2690</v>
      </c>
      <c r="MI19" s="1" t="e">
        <v>#N/A</v>
      </c>
      <c r="MJ19" s="1" t="e">
        <v>#N/A</v>
      </c>
      <c r="MK19" s="1" t="e">
        <v>#N/A</v>
      </c>
      <c r="ML19" s="1" t="e">
        <v>#N/A</v>
      </c>
      <c r="MM19" t="e">
        <v>#N/A</v>
      </c>
      <c r="MN19" t="e">
        <v>#N/A</v>
      </c>
      <c r="MO19" t="e">
        <v>#N/A</v>
      </c>
      <c r="MP19" t="e">
        <v>#N/A</v>
      </c>
      <c r="MQ19" t="e">
        <v>#N/A</v>
      </c>
      <c r="MR19" t="e">
        <v>#N/A</v>
      </c>
      <c r="MS19" t="e">
        <v>#N/A</v>
      </c>
      <c r="MT19" t="e">
        <v>#N/A</v>
      </c>
      <c r="MV19">
        <f t="shared" si="37"/>
        <v>0</v>
      </c>
      <c r="MW19" s="12" t="e">
        <f t="shared" si="120"/>
        <v>#DIV/0!</v>
      </c>
      <c r="MX19" t="s">
        <v>2379</v>
      </c>
      <c r="MY19" s="37" t="s">
        <v>2736</v>
      </c>
      <c r="MZ19" t="s">
        <v>2690</v>
      </c>
      <c r="NB19" s="1" t="e">
        <v>#N/A</v>
      </c>
      <c r="NC19" s="1" t="e">
        <v>#N/A</v>
      </c>
      <c r="ND19" s="1" t="e">
        <v>#N/A</v>
      </c>
      <c r="NE19" s="1" t="e">
        <v>#N/A</v>
      </c>
      <c r="NF19" t="e">
        <v>#N/A</v>
      </c>
      <c r="NG19" t="e">
        <v>#N/A</v>
      </c>
      <c r="NH19" t="e">
        <v>#N/A</v>
      </c>
      <c r="NI19" t="e">
        <v>#N/A</v>
      </c>
      <c r="NJ19" t="e">
        <v>#N/A</v>
      </c>
      <c r="NK19" t="e">
        <v>#N/A</v>
      </c>
      <c r="NL19" t="e">
        <v>#N/A</v>
      </c>
      <c r="NM19" t="e">
        <v>#N/A</v>
      </c>
      <c r="NN19" t="e">
        <f t="shared" si="38"/>
        <v>#N/A</v>
      </c>
      <c r="NP19" s="12" t="e">
        <f t="shared" si="121"/>
        <v>#N/A</v>
      </c>
      <c r="NQ19" t="s">
        <v>2379</v>
      </c>
      <c r="NR19" s="37" t="s">
        <v>2736</v>
      </c>
      <c r="NS19" t="s">
        <v>2690</v>
      </c>
      <c r="NU19" s="1" t="e">
        <v>#N/A</v>
      </c>
      <c r="NV19" s="1" t="e">
        <v>#N/A</v>
      </c>
      <c r="NW19" s="1" t="e">
        <v>#N/A</v>
      </c>
      <c r="NX19" s="1" t="e">
        <v>#N/A</v>
      </c>
      <c r="NY19" t="e">
        <v>#N/A</v>
      </c>
      <c r="NZ19" t="e">
        <v>#N/A</v>
      </c>
      <c r="OA19" t="e">
        <v>#N/A</v>
      </c>
      <c r="OB19" t="e">
        <v>#N/A</v>
      </c>
      <c r="OC19" t="e">
        <v>#N/A</v>
      </c>
      <c r="OD19" t="e">
        <v>#N/A</v>
      </c>
      <c r="OE19" t="e">
        <v>#N/A</v>
      </c>
      <c r="OF19" t="e">
        <v>#N/A</v>
      </c>
      <c r="OG19" t="e">
        <f t="shared" si="40"/>
        <v>#N/A</v>
      </c>
      <c r="OI19" s="12" t="e">
        <f t="shared" si="122"/>
        <v>#N/A</v>
      </c>
      <c r="OJ19" t="s">
        <v>2379</v>
      </c>
      <c r="OK19" s="37" t="s">
        <v>2736</v>
      </c>
      <c r="OL19" t="s">
        <v>2690</v>
      </c>
      <c r="ON19" s="1" t="e">
        <v>#N/A</v>
      </c>
      <c r="OO19" s="1" t="e">
        <v>#N/A</v>
      </c>
      <c r="OP19" s="1" t="e">
        <v>#N/A</v>
      </c>
      <c r="OQ19" s="1" t="e">
        <v>#N/A</v>
      </c>
      <c r="OR19" t="e">
        <v>#N/A</v>
      </c>
      <c r="OS19" t="e">
        <v>#N/A</v>
      </c>
      <c r="OT19" t="e">
        <v>#N/A</v>
      </c>
      <c r="OU19" t="e">
        <v>#N/A</v>
      </c>
      <c r="OV19" t="e">
        <v>#N/A</v>
      </c>
      <c r="OW19" t="e">
        <v>#N/A</v>
      </c>
      <c r="OX19" t="e">
        <v>#N/A</v>
      </c>
      <c r="OY19" t="e">
        <v>#N/A</v>
      </c>
      <c r="OZ19" t="e">
        <f t="shared" si="42"/>
        <v>#N/A</v>
      </c>
      <c r="PB19" s="12" t="e">
        <f t="shared" si="123"/>
        <v>#N/A</v>
      </c>
      <c r="PC19" t="s">
        <v>2379</v>
      </c>
      <c r="PD19" s="37" t="s">
        <v>2736</v>
      </c>
      <c r="PE19" t="s">
        <v>2690</v>
      </c>
      <c r="PG19" s="1" t="e">
        <v>#N/A</v>
      </c>
      <c r="PH19" s="1" t="e">
        <v>#N/A</v>
      </c>
      <c r="PI19" s="1" t="e">
        <v>#N/A</v>
      </c>
      <c r="PJ19" s="1" t="e">
        <v>#N/A</v>
      </c>
      <c r="PK19" t="e">
        <v>#N/A</v>
      </c>
      <c r="PL19" t="e">
        <v>#N/A</v>
      </c>
      <c r="PM19" t="e">
        <v>#N/A</v>
      </c>
      <c r="PN19" t="e">
        <v>#N/A</v>
      </c>
      <c r="PO19" t="e">
        <v>#N/A</v>
      </c>
      <c r="PP19" t="e">
        <v>#N/A</v>
      </c>
      <c r="PQ19" t="e">
        <v>#N/A</v>
      </c>
      <c r="PR19" t="e">
        <v>#N/A</v>
      </c>
      <c r="PS19" t="e">
        <f t="shared" si="100"/>
        <v>#N/A</v>
      </c>
      <c r="PU19" s="12" t="e">
        <f t="shared" si="124"/>
        <v>#N/A</v>
      </c>
      <c r="PV19" t="s">
        <v>2379</v>
      </c>
      <c r="PW19" s="37" t="s">
        <v>2736</v>
      </c>
      <c r="PX19" t="s">
        <v>2690</v>
      </c>
      <c r="PZ19" s="1" t="e">
        <v>#N/A</v>
      </c>
      <c r="QA19" s="1" t="e">
        <v>#N/A</v>
      </c>
      <c r="QB19" s="1" t="e">
        <v>#N/A</v>
      </c>
      <c r="QC19" s="1" t="e">
        <v>#N/A</v>
      </c>
      <c r="QD19" t="e">
        <v>#N/A</v>
      </c>
      <c r="QE19" t="e">
        <v>#N/A</v>
      </c>
      <c r="QF19" t="e">
        <v>#N/A</v>
      </c>
      <c r="QG19" t="e">
        <v>#N/A</v>
      </c>
      <c r="QH19" t="e">
        <v>#N/A</v>
      </c>
      <c r="QI19" t="e">
        <v>#N/A</v>
      </c>
      <c r="QJ19" t="e">
        <v>#N/A</v>
      </c>
      <c r="QK19" t="e">
        <v>#N/A</v>
      </c>
      <c r="QL19" t="e">
        <f t="shared" si="101"/>
        <v>#N/A</v>
      </c>
      <c r="QN19" s="12" t="e">
        <f t="shared" si="125"/>
        <v>#N/A</v>
      </c>
      <c r="QO19" t="s">
        <v>2379</v>
      </c>
      <c r="QP19" s="37" t="s">
        <v>2736</v>
      </c>
      <c r="QQ19" t="s">
        <v>2690</v>
      </c>
      <c r="QR19" t="e">
        <v>#N/A</v>
      </c>
      <c r="QS19" s="1" t="e">
        <v>#N/A</v>
      </c>
      <c r="QT19" s="1" t="e">
        <v>#N/A</v>
      </c>
      <c r="QU19" s="1" t="e">
        <v>#N/A</v>
      </c>
      <c r="QV19" s="1" t="e">
        <v>#N/A</v>
      </c>
      <c r="QW19">
        <v>0</v>
      </c>
      <c r="QX19">
        <v>0</v>
      </c>
      <c r="QY19">
        <v>0</v>
      </c>
      <c r="QZ19">
        <v>0</v>
      </c>
      <c r="RA19" t="e">
        <v>#N/A</v>
      </c>
      <c r="RB19" t="e">
        <v>#N/A</v>
      </c>
      <c r="RC19" t="e">
        <v>#N/A</v>
      </c>
      <c r="RE19">
        <f t="shared" si="47"/>
        <v>0</v>
      </c>
      <c r="RG19" s="12" t="e">
        <f t="shared" si="126"/>
        <v>#DIV/0!</v>
      </c>
      <c r="RH19" t="s">
        <v>2379</v>
      </c>
      <c r="RI19" s="37" t="s">
        <v>2736</v>
      </c>
      <c r="RJ19" t="s">
        <v>2690</v>
      </c>
      <c r="RL19" s="1" t="e">
        <v>#N/A</v>
      </c>
      <c r="RM19" s="1" t="e">
        <v>#N/A</v>
      </c>
      <c r="RN19" s="1" t="e">
        <v>#N/A</v>
      </c>
      <c r="RO19" s="1" t="e">
        <v>#N/A</v>
      </c>
      <c r="RP19">
        <v>0</v>
      </c>
      <c r="RQ19">
        <v>0</v>
      </c>
      <c r="RR19">
        <v>0</v>
      </c>
      <c r="RS19" t="e">
        <v>#N/A</v>
      </c>
      <c r="RT19" t="e">
        <v>#N/A</v>
      </c>
      <c r="RU19" t="e">
        <v>#N/A</v>
      </c>
      <c r="RV19" t="e">
        <v>#N/A</v>
      </c>
      <c r="RW19" t="e">
        <v>#N/A</v>
      </c>
      <c r="RX19" t="e">
        <f t="shared" si="80"/>
        <v>#N/A</v>
      </c>
      <c r="RZ19" s="12" t="e">
        <f t="shared" si="127"/>
        <v>#N/A</v>
      </c>
      <c r="SA19" t="s">
        <v>2379</v>
      </c>
      <c r="SB19" s="37" t="s">
        <v>2736</v>
      </c>
      <c r="SC19" t="s">
        <v>2690</v>
      </c>
      <c r="SE19" s="1" t="e">
        <v>#N/A</v>
      </c>
      <c r="SF19" s="1" t="e">
        <v>#N/A</v>
      </c>
      <c r="SG19" s="1" t="e">
        <v>#N/A</v>
      </c>
      <c r="SH19" s="1" t="e">
        <v>#N/A</v>
      </c>
      <c r="SI19" t="e">
        <v>#N/A</v>
      </c>
      <c r="SJ19" t="e">
        <f t="shared" si="72"/>
        <v>#N/A</v>
      </c>
      <c r="SK19" t="e">
        <f t="shared" si="50"/>
        <v>#N/A</v>
      </c>
      <c r="SL19" t="e">
        <f t="shared" si="51"/>
        <v>#N/A</v>
      </c>
      <c r="SM19" t="e">
        <v>#N/A</v>
      </c>
      <c r="SN19" t="e">
        <v>#N/A</v>
      </c>
      <c r="SO19" t="e">
        <v>#N/A</v>
      </c>
      <c r="SP19" t="e">
        <v>#N/A</v>
      </c>
      <c r="SQ19" t="e">
        <f t="shared" si="128"/>
        <v>#N/A</v>
      </c>
      <c r="SS19" s="12" t="e">
        <f t="shared" si="129"/>
        <v>#N/A</v>
      </c>
      <c r="ST19" t="e">
        <f t="shared" si="54"/>
        <v>#N/A</v>
      </c>
      <c r="SU19" t="s">
        <v>2379</v>
      </c>
      <c r="SV19" s="37" t="s">
        <v>2736</v>
      </c>
      <c r="SW19" t="s">
        <v>2690</v>
      </c>
      <c r="SY19" s="1" t="e">
        <v>#N/A</v>
      </c>
      <c r="SZ19" s="1" t="e">
        <v>#N/A</v>
      </c>
      <c r="TA19" s="1" t="e">
        <v>#N/A</v>
      </c>
      <c r="TB19" s="1" t="e">
        <v>#N/A</v>
      </c>
      <c r="TC19" t="e">
        <v>#N/A</v>
      </c>
      <c r="TD19" t="e">
        <v>#N/A</v>
      </c>
      <c r="TE19" t="e">
        <v>#N/A</v>
      </c>
      <c r="TF19" t="e">
        <v>#N/A</v>
      </c>
      <c r="TG19" t="e">
        <v>#N/A</v>
      </c>
      <c r="TH19" t="e">
        <v>#N/A</v>
      </c>
      <c r="TI19" t="e">
        <v>#N/A</v>
      </c>
      <c r="TJ19" t="e">
        <v>#N/A</v>
      </c>
      <c r="TK19" t="e">
        <f t="shared" si="130"/>
        <v>#N/A</v>
      </c>
      <c r="TL19">
        <f t="shared" si="56"/>
        <v>0</v>
      </c>
      <c r="TM19" s="12" t="e">
        <f t="shared" si="131"/>
        <v>#N/A</v>
      </c>
      <c r="TN19" t="s">
        <v>2379</v>
      </c>
      <c r="TO19" s="37" t="s">
        <v>2736</v>
      </c>
      <c r="TP19" t="s">
        <v>2690</v>
      </c>
      <c r="TR19" s="1">
        <v>6.9444444444444444E-5</v>
      </c>
      <c r="TS19" s="1">
        <v>6.9444444444444444E-5</v>
      </c>
      <c r="TT19" s="1">
        <v>0</v>
      </c>
      <c r="TU19" s="1">
        <v>0</v>
      </c>
      <c r="TV19">
        <v>1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f t="shared" si="90"/>
        <v>0</v>
      </c>
      <c r="UF19" s="12" t="e">
        <f t="shared" si="132"/>
        <v>#DIV/0!</v>
      </c>
      <c r="UG19" t="s">
        <v>2379</v>
      </c>
      <c r="UH19" s="37" t="s">
        <v>2736</v>
      </c>
      <c r="UI19" t="s">
        <v>2690</v>
      </c>
      <c r="UK19" s="1">
        <v>0</v>
      </c>
      <c r="UL19" s="1">
        <v>0</v>
      </c>
      <c r="UM19" s="1">
        <v>0</v>
      </c>
      <c r="UN19" s="1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f t="shared" si="60"/>
        <v>0</v>
      </c>
      <c r="UY19" s="12"/>
      <c r="UZ19" t="s">
        <v>2379</v>
      </c>
      <c r="VA19" s="37" t="s">
        <v>2736</v>
      </c>
      <c r="VB19" t="s">
        <v>2690</v>
      </c>
      <c r="VD19" s="1">
        <v>0</v>
      </c>
      <c r="VE19" s="1">
        <v>0</v>
      </c>
      <c r="VF19" s="1">
        <v>0</v>
      </c>
      <c r="VG19" s="1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f t="shared" si="61"/>
        <v>0</v>
      </c>
      <c r="VR19" s="12" t="e">
        <f t="shared" si="133"/>
        <v>#DIV/0!</v>
      </c>
      <c r="VS19" t="s">
        <v>2379</v>
      </c>
      <c r="VT19" s="37" t="s">
        <v>2736</v>
      </c>
      <c r="VU19" t="s">
        <v>2690</v>
      </c>
      <c r="VW19" s="1">
        <v>0</v>
      </c>
      <c r="VX19" s="1">
        <v>0</v>
      </c>
      <c r="VY19" s="1">
        <v>0</v>
      </c>
      <c r="VZ19" s="1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f t="shared" si="62"/>
        <v>0</v>
      </c>
      <c r="WK19" s="12" t="e">
        <f t="shared" si="134"/>
        <v>#DIV/0!</v>
      </c>
      <c r="WL19" t="s">
        <v>2379</v>
      </c>
      <c r="WM19" s="37" t="s">
        <v>2736</v>
      </c>
      <c r="WN19" t="s">
        <v>2690</v>
      </c>
      <c r="WP19" s="1" t="e">
        <v>#N/A</v>
      </c>
      <c r="WQ19" s="1" t="e">
        <v>#N/A</v>
      </c>
      <c r="WR19" s="1" t="e">
        <v>#N/A</v>
      </c>
      <c r="WS19" s="1" t="e">
        <v>#N/A</v>
      </c>
      <c r="WT19" t="e">
        <v>#N/A</v>
      </c>
      <c r="WU19" t="e">
        <v>#N/A</v>
      </c>
      <c r="WV19" t="e">
        <v>#N/A</v>
      </c>
      <c r="WW19" t="e">
        <v>#N/A</v>
      </c>
      <c r="WX19" t="e">
        <v>#N/A</v>
      </c>
      <c r="WY19" t="e">
        <v>#N/A</v>
      </c>
      <c r="WZ19" t="e">
        <v>#N/A</v>
      </c>
      <c r="XA19" t="e">
        <v>#N/A</v>
      </c>
      <c r="XB19" t="e">
        <f t="shared" si="73"/>
        <v>#N/A</v>
      </c>
      <c r="XD19" s="12" t="e">
        <f t="shared" si="135"/>
        <v>#N/A</v>
      </c>
      <c r="XE19" t="s">
        <v>2379</v>
      </c>
      <c r="XF19" s="37" t="s">
        <v>2736</v>
      </c>
      <c r="XG19" t="s">
        <v>2690</v>
      </c>
      <c r="XI19" s="1" t="e">
        <v>#N/A</v>
      </c>
      <c r="XJ19" s="1" t="e">
        <v>#N/A</v>
      </c>
      <c r="XK19" s="1" t="e">
        <v>#N/A</v>
      </c>
      <c r="XL19" s="1" t="e">
        <v>#N/A</v>
      </c>
      <c r="XM19" t="e">
        <v>#N/A</v>
      </c>
      <c r="XN19" t="e">
        <v>#N/A</v>
      </c>
      <c r="XO19" t="e">
        <v>#N/A</v>
      </c>
      <c r="XP19" t="e">
        <v>#N/A</v>
      </c>
      <c r="XQ19" t="e">
        <v>#N/A</v>
      </c>
      <c r="XR19" t="e">
        <v>#N/A</v>
      </c>
      <c r="XS19" t="e">
        <v>#N/A</v>
      </c>
      <c r="XT19" t="e">
        <v>#N/A</v>
      </c>
      <c r="XU19" t="e">
        <f t="shared" si="64"/>
        <v>#N/A</v>
      </c>
      <c r="XW19" s="12" t="e">
        <f t="shared" si="136"/>
        <v>#N/A</v>
      </c>
      <c r="XX19" t="s">
        <v>2379</v>
      </c>
      <c r="XY19" s="37" t="s">
        <v>2736</v>
      </c>
      <c r="XZ19" t="s">
        <v>2690</v>
      </c>
      <c r="YB19" s="1" t="e">
        <v>#N/A</v>
      </c>
      <c r="YC19" s="1" t="e">
        <v>#N/A</v>
      </c>
      <c r="YD19" s="1" t="e">
        <v>#N/A</v>
      </c>
      <c r="YE19" s="1" t="e">
        <v>#N/A</v>
      </c>
      <c r="YF19" t="e">
        <v>#N/A</v>
      </c>
      <c r="YG19" t="e">
        <v>#N/A</v>
      </c>
      <c r="YH19" t="e">
        <v>#N/A</v>
      </c>
      <c r="YI19" t="e">
        <v>#N/A</v>
      </c>
      <c r="YJ19" t="e">
        <v>#N/A</v>
      </c>
      <c r="YK19" t="e">
        <v>#N/A</v>
      </c>
      <c r="YL19" t="e">
        <v>#N/A</v>
      </c>
      <c r="YM19" t="e">
        <v>#N/A</v>
      </c>
      <c r="YN19" t="e">
        <f t="shared" si="65"/>
        <v>#N/A</v>
      </c>
      <c r="YP19" s="12" t="e">
        <f t="shared" si="137"/>
        <v>#N/A</v>
      </c>
      <c r="YQ19" t="s">
        <v>2379</v>
      </c>
      <c r="YR19" s="37" t="s">
        <v>2736</v>
      </c>
      <c r="YS19" t="s">
        <v>2690</v>
      </c>
      <c r="YU19" s="1" t="e">
        <v>#N/A</v>
      </c>
      <c r="YV19" s="1" t="e">
        <v>#N/A</v>
      </c>
      <c r="YW19" s="1" t="e">
        <v>#N/A</v>
      </c>
      <c r="YX19" s="1" t="e">
        <v>#N/A</v>
      </c>
      <c r="YY19" t="e">
        <v>#N/A</v>
      </c>
      <c r="YZ19" t="e">
        <v>#N/A</v>
      </c>
      <c r="ZA19" t="e">
        <v>#N/A</v>
      </c>
      <c r="ZB19" t="e">
        <v>#N/A</v>
      </c>
      <c r="ZC19" t="e">
        <v>#N/A</v>
      </c>
      <c r="ZD19" t="e">
        <v>#N/A</v>
      </c>
      <c r="ZE19" t="e">
        <v>#N/A</v>
      </c>
      <c r="ZF19" t="e">
        <v>#N/A</v>
      </c>
      <c r="ZG19" t="e">
        <f t="shared" si="74"/>
        <v>#N/A</v>
      </c>
      <c r="ZI19" s="12" t="e">
        <f t="shared" si="138"/>
        <v>#N/A</v>
      </c>
      <c r="ZJ19" t="s">
        <v>2379</v>
      </c>
      <c r="ZK19" s="37" t="s">
        <v>2736</v>
      </c>
      <c r="ZL19" t="s">
        <v>2690</v>
      </c>
      <c r="ZN19" s="1">
        <v>6.9444444444444444E-5</v>
      </c>
      <c r="ZO19" s="1">
        <v>6.9444444444444444E-5</v>
      </c>
      <c r="ZP19" s="1">
        <v>0</v>
      </c>
      <c r="ZQ19" s="1">
        <v>0</v>
      </c>
      <c r="ZR19">
        <v>1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f t="shared" si="79"/>
        <v>0</v>
      </c>
      <c r="AAA19">
        <f t="shared" si="19"/>
        <v>0</v>
      </c>
      <c r="AAB19" s="12" t="e">
        <f t="shared" si="139"/>
        <v>#DIV/0!</v>
      </c>
      <c r="AAD19" t="s">
        <v>2379</v>
      </c>
      <c r="AAE19" s="37" t="s">
        <v>2736</v>
      </c>
      <c r="AAF19" t="s">
        <v>2690</v>
      </c>
      <c r="AAG19">
        <v>8</v>
      </c>
      <c r="AAH19" s="1">
        <v>3.6608796296296299E-2</v>
      </c>
      <c r="AAI19" s="1">
        <v>1.954861111111111E-2</v>
      </c>
      <c r="AAJ19" s="1">
        <v>1.1782407407407406E-2</v>
      </c>
      <c r="AAK19" s="1">
        <v>5.2777777777777771E-3</v>
      </c>
      <c r="AAL19">
        <v>794</v>
      </c>
      <c r="AAM19">
        <v>3</v>
      </c>
      <c r="AAN19">
        <v>3</v>
      </c>
      <c r="AAO19">
        <v>0</v>
      </c>
      <c r="AAP19">
        <v>0</v>
      </c>
      <c r="AAQ19">
        <v>0</v>
      </c>
      <c r="AAR19">
        <v>0</v>
      </c>
      <c r="AAS19">
        <v>100</v>
      </c>
      <c r="AAT19">
        <f t="shared" si="67"/>
        <v>3</v>
      </c>
      <c r="AAV19" s="12" t="e">
        <f t="shared" si="140"/>
        <v>#DIV/0!</v>
      </c>
      <c r="AAW19" t="s">
        <v>2379</v>
      </c>
      <c r="AAX19" s="37" t="s">
        <v>2736</v>
      </c>
      <c r="AAY19" t="s">
        <v>2690</v>
      </c>
      <c r="AAZ19">
        <v>8</v>
      </c>
      <c r="ABA19" s="1">
        <v>3.9618055555555552E-2</v>
      </c>
      <c r="ABB19" s="1">
        <v>2.1597222222222223E-2</v>
      </c>
      <c r="ABC19" s="1">
        <v>9.2592592592592605E-3</v>
      </c>
      <c r="ABD19" s="1">
        <v>8.7499999999999991E-3</v>
      </c>
      <c r="ABE19">
        <v>619</v>
      </c>
      <c r="ABF19">
        <v>15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f t="shared" si="69"/>
        <v>15</v>
      </c>
      <c r="ABN19">
        <v>320</v>
      </c>
      <c r="ABO19" s="12">
        <f t="shared" si="141"/>
        <v>4.6875</v>
      </c>
    </row>
    <row r="20" spans="1:743">
      <c r="A20" t="s">
        <v>2380</v>
      </c>
      <c r="B20" s="37" t="s">
        <v>2736</v>
      </c>
      <c r="E20" s="1"/>
      <c r="F20" s="1"/>
      <c r="G20" s="1"/>
      <c r="H20" s="1"/>
      <c r="S20" s="12"/>
      <c r="T20" t="s">
        <v>2380</v>
      </c>
      <c r="U20" s="37" t="s">
        <v>2736</v>
      </c>
      <c r="V20" t="s">
        <v>2690</v>
      </c>
      <c r="W20">
        <v>8</v>
      </c>
      <c r="X20" s="1">
        <v>0.4636805555555556</v>
      </c>
      <c r="Y20" s="1">
        <v>0.19859953703703703</v>
      </c>
      <c r="Z20" s="1">
        <v>2.0381944444444446E-2</v>
      </c>
      <c r="AA20" s="1">
        <v>0.24468750000000003</v>
      </c>
      <c r="AB20">
        <v>25</v>
      </c>
      <c r="AC20">
        <v>280</v>
      </c>
      <c r="AD20">
        <v>177</v>
      </c>
      <c r="AE20">
        <v>4</v>
      </c>
      <c r="AF20">
        <v>0</v>
      </c>
      <c r="AG20">
        <v>0</v>
      </c>
      <c r="AH20">
        <v>0</v>
      </c>
      <c r="AI20">
        <v>97.79</v>
      </c>
      <c r="AJ20">
        <f t="shared" si="21"/>
        <v>276</v>
      </c>
      <c r="AK20">
        <v>524</v>
      </c>
      <c r="AL20" s="12">
        <f t="shared" si="103"/>
        <v>52.671755725190842</v>
      </c>
      <c r="AM20" t="s">
        <v>2380</v>
      </c>
      <c r="AN20" s="37" t="s">
        <v>2736</v>
      </c>
      <c r="AQ20" s="1">
        <v>4.5486111111111109E-3</v>
      </c>
      <c r="AR20" s="1">
        <v>4.5486111111111109E-3</v>
      </c>
      <c r="AS20" s="1">
        <v>0</v>
      </c>
      <c r="AT20" s="1">
        <v>0</v>
      </c>
      <c r="AU20">
        <v>4</v>
      </c>
      <c r="AV20">
        <v>6</v>
      </c>
      <c r="AW20">
        <v>102</v>
      </c>
      <c r="AX20">
        <v>6</v>
      </c>
      <c r="AY20">
        <v>0</v>
      </c>
      <c r="AZ20">
        <v>0</v>
      </c>
      <c r="BA20">
        <v>0</v>
      </c>
      <c r="BB20">
        <v>94.44</v>
      </c>
      <c r="BC20">
        <f t="shared" si="22"/>
        <v>0</v>
      </c>
      <c r="BE20" s="12" t="e">
        <f t="shared" si="104"/>
        <v>#DIV/0!</v>
      </c>
      <c r="BF20" t="s">
        <v>2380</v>
      </c>
      <c r="BG20" s="37" t="s">
        <v>2736</v>
      </c>
      <c r="BJ20" s="1">
        <v>0</v>
      </c>
      <c r="BK20" s="1">
        <v>0</v>
      </c>
      <c r="BL20" s="1">
        <v>0</v>
      </c>
      <c r="BM20" s="1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X20" s="12" t="e">
        <f t="shared" si="105"/>
        <v>#DIV/0!</v>
      </c>
      <c r="BY20" t="s">
        <v>2380</v>
      </c>
      <c r="BZ20" s="37" t="s">
        <v>2736</v>
      </c>
      <c r="CA20" t="s">
        <v>2690</v>
      </c>
      <c r="CC20" s="1">
        <v>0.4682291666666667</v>
      </c>
      <c r="CD20" s="1">
        <v>0.20315972222222223</v>
      </c>
      <c r="CE20" s="1">
        <v>2.0381944444444446E-2</v>
      </c>
      <c r="CF20" s="1">
        <v>0.24468750000000003</v>
      </c>
      <c r="CG20">
        <v>29</v>
      </c>
      <c r="CH20">
        <v>286</v>
      </c>
      <c r="CI20">
        <v>279</v>
      </c>
      <c r="CJ20">
        <v>10</v>
      </c>
      <c r="CK20">
        <v>0</v>
      </c>
      <c r="CL20">
        <v>0</v>
      </c>
      <c r="CM20">
        <v>0</v>
      </c>
      <c r="CN20">
        <v>96.54</v>
      </c>
      <c r="CO20">
        <f t="shared" si="23"/>
        <v>276</v>
      </c>
      <c r="CP20">
        <f t="shared" si="24"/>
        <v>524</v>
      </c>
      <c r="CQ20" s="12">
        <f t="shared" si="106"/>
        <v>52.671755725190842</v>
      </c>
      <c r="CR20" t="s">
        <v>2380</v>
      </c>
      <c r="CS20" s="37" t="s">
        <v>2736</v>
      </c>
      <c r="CT20" t="s">
        <v>2690</v>
      </c>
      <c r="CV20" s="1">
        <v>0</v>
      </c>
      <c r="CW20" s="1">
        <v>0</v>
      </c>
      <c r="CX20" s="1">
        <v>0</v>
      </c>
      <c r="CY20" s="1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J20" s="12" t="e">
        <f t="shared" si="107"/>
        <v>#DIV/0!</v>
      </c>
      <c r="DK20" t="s">
        <v>2380</v>
      </c>
      <c r="DL20" s="37" t="s">
        <v>2736</v>
      </c>
      <c r="DM20" t="s">
        <v>2690</v>
      </c>
      <c r="DO20" s="1">
        <v>0</v>
      </c>
      <c r="DP20" s="1">
        <v>0</v>
      </c>
      <c r="DQ20" s="1">
        <v>0</v>
      </c>
      <c r="DR20" s="1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C20" s="12" t="e">
        <f t="shared" si="108"/>
        <v>#DIV/0!</v>
      </c>
      <c r="ED20" t="s">
        <v>2380</v>
      </c>
      <c r="EE20" s="37" t="s">
        <v>2736</v>
      </c>
      <c r="EF20" t="s">
        <v>2690</v>
      </c>
      <c r="EH20" s="1">
        <v>0</v>
      </c>
      <c r="EI20" s="1">
        <v>0</v>
      </c>
      <c r="EJ20" s="1">
        <v>0</v>
      </c>
      <c r="EK20" s="1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V20" s="12" t="e">
        <f t="shared" si="109"/>
        <v>#DIV/0!</v>
      </c>
      <c r="EW20" t="s">
        <v>2380</v>
      </c>
      <c r="EX20" s="37" t="s">
        <v>2736</v>
      </c>
      <c r="FA20" s="1">
        <v>4.5486111111111109E-3</v>
      </c>
      <c r="FB20" s="1">
        <v>4.5486111111111109E-3</v>
      </c>
      <c r="FC20" s="1">
        <v>0</v>
      </c>
      <c r="FD20" s="1">
        <v>0</v>
      </c>
      <c r="FE20">
        <v>4</v>
      </c>
      <c r="FF20">
        <v>6</v>
      </c>
      <c r="FG20">
        <v>102</v>
      </c>
      <c r="FH20">
        <v>6</v>
      </c>
      <c r="FI20">
        <v>0</v>
      </c>
      <c r="FJ20">
        <v>0</v>
      </c>
      <c r="FK20">
        <v>0</v>
      </c>
      <c r="FL20">
        <v>94.44</v>
      </c>
      <c r="FM20">
        <f t="shared" si="25"/>
        <v>0</v>
      </c>
      <c r="FO20" s="12" t="e">
        <f t="shared" si="110"/>
        <v>#DIV/0!</v>
      </c>
      <c r="FP20" t="s">
        <v>2380</v>
      </c>
      <c r="FQ20" s="37" t="s">
        <v>2736</v>
      </c>
      <c r="FT20" s="1">
        <v>0.4682291666666667</v>
      </c>
      <c r="FU20" s="1">
        <v>0.20315972222222223</v>
      </c>
      <c r="FV20" s="1">
        <v>2.0381944444444446E-2</v>
      </c>
      <c r="FW20" s="1">
        <v>0.24468750000000003</v>
      </c>
      <c r="FX20">
        <v>29</v>
      </c>
      <c r="FY20">
        <v>286</v>
      </c>
      <c r="FZ20">
        <v>279</v>
      </c>
      <c r="GA20">
        <v>10</v>
      </c>
      <c r="GB20">
        <v>0</v>
      </c>
      <c r="GC20">
        <v>0</v>
      </c>
      <c r="GD20">
        <v>0</v>
      </c>
      <c r="GE20">
        <v>96.54</v>
      </c>
      <c r="GF20">
        <f t="shared" si="26"/>
        <v>276</v>
      </c>
      <c r="GG20">
        <f t="shared" si="27"/>
        <v>524</v>
      </c>
      <c r="GH20" s="12">
        <f t="shared" si="111"/>
        <v>52.671755725190842</v>
      </c>
      <c r="GI20" t="s">
        <v>2380</v>
      </c>
      <c r="GJ20" s="37" t="s">
        <v>2736</v>
      </c>
      <c r="GK20" t="s">
        <v>2690</v>
      </c>
      <c r="GM20" s="1" t="e">
        <v>#N/A</v>
      </c>
      <c r="GN20" s="1" t="e">
        <v>#N/A</v>
      </c>
      <c r="GO20" s="1" t="e">
        <v>#N/A</v>
      </c>
      <c r="GP20" s="1" t="e">
        <v>#N/A</v>
      </c>
      <c r="GQ20" t="e">
        <v>#N/A</v>
      </c>
      <c r="GR20" t="e">
        <v>#N/A</v>
      </c>
      <c r="GS20" t="e">
        <v>#N/A</v>
      </c>
      <c r="GT20" t="e">
        <v>#N/A</v>
      </c>
      <c r="GU20" t="e">
        <v>#N/A</v>
      </c>
      <c r="GV20" t="e">
        <v>#N/A</v>
      </c>
      <c r="GW20" t="e">
        <v>#N/A</v>
      </c>
      <c r="GX20" t="e">
        <v>#N/A</v>
      </c>
      <c r="HA20" s="12" t="e">
        <f t="shared" si="112"/>
        <v>#DIV/0!</v>
      </c>
      <c r="HB20" t="s">
        <v>2380</v>
      </c>
      <c r="HC20" s="37" t="s">
        <v>2736</v>
      </c>
      <c r="HD20" t="s">
        <v>2690</v>
      </c>
      <c r="HF20" s="1" t="e">
        <v>#N/A</v>
      </c>
      <c r="HG20" s="1" t="e">
        <v>#N/A</v>
      </c>
      <c r="HH20" s="1" t="e">
        <v>#N/A</v>
      </c>
      <c r="HI20" s="1" t="e">
        <v>#N/A</v>
      </c>
      <c r="HJ20" t="e">
        <v>#N/A</v>
      </c>
      <c r="HK20" t="e">
        <v>#N/A</v>
      </c>
      <c r="HL20" t="e">
        <v>#N/A</v>
      </c>
      <c r="HM20" t="e">
        <v>#N/A</v>
      </c>
      <c r="HN20" t="e">
        <v>#N/A</v>
      </c>
      <c r="HO20" t="e">
        <v>#N/A</v>
      </c>
      <c r="HP20" t="e">
        <v>#N/A</v>
      </c>
      <c r="HQ20" t="e">
        <v>#N/A</v>
      </c>
      <c r="HT20" s="12" t="e">
        <f t="shared" si="113"/>
        <v>#DIV/0!</v>
      </c>
      <c r="HU20" t="s">
        <v>2380</v>
      </c>
      <c r="HV20" s="37" t="s">
        <v>2736</v>
      </c>
      <c r="HW20" t="s">
        <v>2690</v>
      </c>
      <c r="HY20" s="1" t="e">
        <v>#N/A</v>
      </c>
      <c r="HZ20" s="1" t="e">
        <v>#N/A</v>
      </c>
      <c r="IA20" s="1" t="e">
        <v>#N/A</v>
      </c>
      <c r="IB20" s="1" t="e">
        <v>#N/A</v>
      </c>
      <c r="IC20" t="e">
        <v>#N/A</v>
      </c>
      <c r="ID20" t="e">
        <v>#N/A</v>
      </c>
      <c r="IE20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M20" s="12" t="e">
        <f t="shared" si="114"/>
        <v>#DIV/0!</v>
      </c>
      <c r="IN20" t="s">
        <v>2380</v>
      </c>
      <c r="IO20" s="37" t="s">
        <v>2736</v>
      </c>
      <c r="IP20" t="s">
        <v>2690</v>
      </c>
      <c r="IR20" s="1" t="e">
        <v>#N/A</v>
      </c>
      <c r="IS20" s="1" t="e">
        <v>#N/A</v>
      </c>
      <c r="IT20" s="1" t="e">
        <v>#N/A</v>
      </c>
      <c r="IU20" s="1" t="e">
        <v>#N/A</v>
      </c>
      <c r="IV20" t="e">
        <v>#N/A</v>
      </c>
      <c r="IW20" t="e">
        <v>#N/A</v>
      </c>
      <c r="IX20" t="e">
        <v>#N/A</v>
      </c>
      <c r="IY20" t="e">
        <v>#N/A</v>
      </c>
      <c r="IZ20" t="e">
        <v>#N/A</v>
      </c>
      <c r="JA20" t="e">
        <v>#N/A</v>
      </c>
      <c r="JB20" t="e">
        <v>#N/A</v>
      </c>
      <c r="JC20" t="e">
        <v>#N/A</v>
      </c>
      <c r="JF20" s="12" t="e">
        <f t="shared" si="115"/>
        <v>#DIV/0!</v>
      </c>
      <c r="JG20" t="s">
        <v>2380</v>
      </c>
      <c r="JH20" s="37" t="s">
        <v>2736</v>
      </c>
      <c r="JI20" t="s">
        <v>2690</v>
      </c>
      <c r="JK20" s="1" t="e">
        <v>#N/A</v>
      </c>
      <c r="JL20" s="1" t="e">
        <v>#N/A</v>
      </c>
      <c r="JM20" s="1" t="e">
        <v>#N/A</v>
      </c>
      <c r="JN20" s="1" t="e">
        <v>#N/A</v>
      </c>
      <c r="JO20" t="e">
        <v>#N/A</v>
      </c>
      <c r="JP20" t="e">
        <v>#N/A</v>
      </c>
      <c r="JQ20" t="e">
        <v>#N/A</v>
      </c>
      <c r="JR20" t="e">
        <v>#N/A</v>
      </c>
      <c r="JS20" t="e">
        <v>#N/A</v>
      </c>
      <c r="JT20" t="e">
        <v>#N/A</v>
      </c>
      <c r="JU20" t="e">
        <v>#N/A</v>
      </c>
      <c r="JV20" t="e">
        <v>#N/A</v>
      </c>
      <c r="JY20" s="12" t="e">
        <f t="shared" si="116"/>
        <v>#DIV/0!</v>
      </c>
      <c r="JZ20" t="s">
        <v>2380</v>
      </c>
      <c r="KA20" s="37" t="s">
        <v>2736</v>
      </c>
      <c r="KB20" t="s">
        <v>2690</v>
      </c>
      <c r="KD20" s="1" t="e">
        <v>#N/A</v>
      </c>
      <c r="KE20" s="1" t="e">
        <v>#N/A</v>
      </c>
      <c r="KF20" s="1" t="e">
        <v>#N/A</v>
      </c>
      <c r="KG20" s="1" t="e">
        <v>#N/A</v>
      </c>
      <c r="KH20" t="e">
        <v>#N/A</v>
      </c>
      <c r="KI20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R20" s="12" t="e">
        <f t="shared" si="117"/>
        <v>#DIV/0!</v>
      </c>
      <c r="KS20" t="s">
        <v>2380</v>
      </c>
      <c r="KT20" s="37" t="s">
        <v>2736</v>
      </c>
      <c r="KU20" t="s">
        <v>2690</v>
      </c>
      <c r="KW20" s="1" t="e">
        <v>#N/A</v>
      </c>
      <c r="KX20" s="1" t="e">
        <v>#N/A</v>
      </c>
      <c r="KY20" s="1" t="e">
        <v>#N/A</v>
      </c>
      <c r="KZ20" s="1" t="e">
        <v>#N/A</v>
      </c>
      <c r="LA20" t="e">
        <v>#N/A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K20" s="12" t="e">
        <f t="shared" si="118"/>
        <v>#DIV/0!</v>
      </c>
      <c r="LL20" t="s">
        <v>2380</v>
      </c>
      <c r="LM20" s="37" t="s">
        <v>2736</v>
      </c>
      <c r="LN20" t="s">
        <v>2690</v>
      </c>
      <c r="LP20" s="1" t="e">
        <v>#N/A</v>
      </c>
      <c r="LQ20" s="1" t="e">
        <v>#N/A</v>
      </c>
      <c r="LR20" s="1" t="e">
        <v>#N/A</v>
      </c>
      <c r="LS20" s="1" t="e">
        <v>#N/A</v>
      </c>
      <c r="LT20" t="e">
        <v>#N/A</v>
      </c>
      <c r="LU20" t="e">
        <v>#N/A</v>
      </c>
      <c r="LV20" t="e">
        <v>#N/A</v>
      </c>
      <c r="LW20" t="e">
        <v>#N/A</v>
      </c>
      <c r="LX20" t="e">
        <v>#N/A</v>
      </c>
      <c r="LY20" t="e">
        <v>#N/A</v>
      </c>
      <c r="LZ20" t="e">
        <v>#N/A</v>
      </c>
      <c r="MA20" t="e">
        <v>#N/A</v>
      </c>
      <c r="MD20" s="12" t="e">
        <f t="shared" si="119"/>
        <v>#DIV/0!</v>
      </c>
      <c r="ME20" t="s">
        <v>2380</v>
      </c>
      <c r="MF20" s="37" t="s">
        <v>2736</v>
      </c>
      <c r="MG20" t="s">
        <v>2690</v>
      </c>
      <c r="MI20" s="1" t="e">
        <v>#N/A</v>
      </c>
      <c r="MJ20" s="1" t="e">
        <v>#N/A</v>
      </c>
      <c r="MK20" s="1" t="e">
        <v>#N/A</v>
      </c>
      <c r="ML20" s="1" t="e">
        <v>#N/A</v>
      </c>
      <c r="MM20" t="e">
        <v>#N/A</v>
      </c>
      <c r="MN20" t="e">
        <v>#N/A</v>
      </c>
      <c r="MO20" t="e">
        <v>#N/A</v>
      </c>
      <c r="MP20" t="e">
        <v>#N/A</v>
      </c>
      <c r="MQ20" t="e">
        <v>#N/A</v>
      </c>
      <c r="MR20" t="e">
        <v>#N/A</v>
      </c>
      <c r="MS20" t="e">
        <v>#N/A</v>
      </c>
      <c r="MT20" t="e">
        <v>#N/A</v>
      </c>
      <c r="MV20">
        <f t="shared" si="37"/>
        <v>0</v>
      </c>
      <c r="MW20" s="12" t="e">
        <f t="shared" si="120"/>
        <v>#DIV/0!</v>
      </c>
      <c r="MX20" t="s">
        <v>2380</v>
      </c>
      <c r="MY20" s="37" t="s">
        <v>2736</v>
      </c>
      <c r="MZ20" t="s">
        <v>2690</v>
      </c>
      <c r="NB20" s="1" t="e">
        <v>#N/A</v>
      </c>
      <c r="NC20" s="1" t="e">
        <v>#N/A</v>
      </c>
      <c r="ND20" s="1" t="e">
        <v>#N/A</v>
      </c>
      <c r="NE20" s="1" t="e">
        <v>#N/A</v>
      </c>
      <c r="NF20" t="e">
        <v>#N/A</v>
      </c>
      <c r="NG20" t="e">
        <v>#N/A</v>
      </c>
      <c r="NH20" t="e">
        <v>#N/A</v>
      </c>
      <c r="NI20" t="e">
        <v>#N/A</v>
      </c>
      <c r="NJ20" t="e">
        <v>#N/A</v>
      </c>
      <c r="NK20" t="e">
        <v>#N/A</v>
      </c>
      <c r="NL20" t="e">
        <v>#N/A</v>
      </c>
      <c r="NM20" t="e">
        <v>#N/A</v>
      </c>
      <c r="NN20" t="e">
        <f t="shared" si="38"/>
        <v>#N/A</v>
      </c>
      <c r="NP20" s="12" t="e">
        <f t="shared" si="121"/>
        <v>#N/A</v>
      </c>
      <c r="NQ20" t="s">
        <v>2380</v>
      </c>
      <c r="NR20" s="37" t="s">
        <v>2736</v>
      </c>
      <c r="NS20" t="s">
        <v>2690</v>
      </c>
      <c r="NU20" s="1" t="e">
        <v>#N/A</v>
      </c>
      <c r="NV20" s="1" t="e">
        <v>#N/A</v>
      </c>
      <c r="NW20" s="1" t="e">
        <v>#N/A</v>
      </c>
      <c r="NX20" s="1" t="e">
        <v>#N/A</v>
      </c>
      <c r="NY20" t="e">
        <v>#N/A</v>
      </c>
      <c r="NZ20" t="e">
        <v>#N/A</v>
      </c>
      <c r="OA20" t="e">
        <v>#N/A</v>
      </c>
      <c r="OB20" t="e">
        <v>#N/A</v>
      </c>
      <c r="OC20" t="e">
        <v>#N/A</v>
      </c>
      <c r="OD20" t="e">
        <v>#N/A</v>
      </c>
      <c r="OE20" t="e">
        <v>#N/A</v>
      </c>
      <c r="OF20" t="e">
        <v>#N/A</v>
      </c>
      <c r="OG20" t="e">
        <f t="shared" si="40"/>
        <v>#N/A</v>
      </c>
      <c r="OI20" s="12" t="e">
        <f t="shared" si="122"/>
        <v>#N/A</v>
      </c>
      <c r="OJ20" t="s">
        <v>2380</v>
      </c>
      <c r="OK20" s="37" t="s">
        <v>2736</v>
      </c>
      <c r="OL20" t="s">
        <v>2690</v>
      </c>
      <c r="ON20" s="1" t="e">
        <v>#N/A</v>
      </c>
      <c r="OO20" s="1" t="e">
        <v>#N/A</v>
      </c>
      <c r="OP20" s="1" t="e">
        <v>#N/A</v>
      </c>
      <c r="OQ20" s="1" t="e">
        <v>#N/A</v>
      </c>
      <c r="OR20" t="e">
        <v>#N/A</v>
      </c>
      <c r="OS20" t="e">
        <v>#N/A</v>
      </c>
      <c r="OT20" t="e">
        <v>#N/A</v>
      </c>
      <c r="OU20" t="e">
        <v>#N/A</v>
      </c>
      <c r="OV20" t="e">
        <v>#N/A</v>
      </c>
      <c r="OW20" t="e">
        <v>#N/A</v>
      </c>
      <c r="OX20" t="e">
        <v>#N/A</v>
      </c>
      <c r="OY20" t="e">
        <v>#N/A</v>
      </c>
      <c r="OZ20" t="e">
        <f t="shared" si="42"/>
        <v>#N/A</v>
      </c>
      <c r="PB20" s="12" t="e">
        <f t="shared" si="123"/>
        <v>#N/A</v>
      </c>
      <c r="PC20" t="s">
        <v>2380</v>
      </c>
      <c r="PD20" s="37" t="s">
        <v>2736</v>
      </c>
      <c r="PE20" t="s">
        <v>2690</v>
      </c>
      <c r="PG20" s="1" t="e">
        <v>#N/A</v>
      </c>
      <c r="PH20" s="1" t="e">
        <v>#N/A</v>
      </c>
      <c r="PI20" s="1" t="e">
        <v>#N/A</v>
      </c>
      <c r="PJ20" s="1" t="e">
        <v>#N/A</v>
      </c>
      <c r="PK20" t="e">
        <v>#N/A</v>
      </c>
      <c r="PL20" t="e">
        <v>#N/A</v>
      </c>
      <c r="PM20" t="e">
        <v>#N/A</v>
      </c>
      <c r="PN20" t="e">
        <v>#N/A</v>
      </c>
      <c r="PO20" t="e">
        <v>#N/A</v>
      </c>
      <c r="PP20" t="e">
        <v>#N/A</v>
      </c>
      <c r="PQ20" t="e">
        <v>#N/A</v>
      </c>
      <c r="PR20" t="e">
        <v>#N/A</v>
      </c>
      <c r="PS20" t="e">
        <f t="shared" si="100"/>
        <v>#N/A</v>
      </c>
      <c r="PU20" s="12" t="e">
        <f t="shared" si="124"/>
        <v>#N/A</v>
      </c>
      <c r="PV20" t="s">
        <v>2380</v>
      </c>
      <c r="PW20" s="37" t="s">
        <v>2736</v>
      </c>
      <c r="PX20" t="s">
        <v>2690</v>
      </c>
      <c r="PZ20" s="1" t="e">
        <v>#N/A</v>
      </c>
      <c r="QA20" s="1" t="e">
        <v>#N/A</v>
      </c>
      <c r="QB20" s="1" t="e">
        <v>#N/A</v>
      </c>
      <c r="QC20" s="1" t="e">
        <v>#N/A</v>
      </c>
      <c r="QD20" t="e">
        <v>#N/A</v>
      </c>
      <c r="QE20" t="e">
        <v>#N/A</v>
      </c>
      <c r="QF20" t="e">
        <v>#N/A</v>
      </c>
      <c r="QG20" t="e">
        <v>#N/A</v>
      </c>
      <c r="QH20" t="e">
        <v>#N/A</v>
      </c>
      <c r="QI20" t="e">
        <v>#N/A</v>
      </c>
      <c r="QJ20" t="e">
        <v>#N/A</v>
      </c>
      <c r="QK20" t="e">
        <v>#N/A</v>
      </c>
      <c r="QL20" t="e">
        <f t="shared" si="101"/>
        <v>#N/A</v>
      </c>
      <c r="QN20" s="12" t="e">
        <f t="shared" si="125"/>
        <v>#N/A</v>
      </c>
      <c r="QO20" t="s">
        <v>2380</v>
      </c>
      <c r="QP20" s="37" t="s">
        <v>2736</v>
      </c>
      <c r="QQ20" t="s">
        <v>2690</v>
      </c>
      <c r="QR20" t="e">
        <v>#N/A</v>
      </c>
      <c r="QS20" s="1" t="e">
        <v>#N/A</v>
      </c>
      <c r="QT20" s="1" t="e">
        <v>#N/A</v>
      </c>
      <c r="QU20" s="1" t="e">
        <v>#N/A</v>
      </c>
      <c r="QV20" s="1" t="e">
        <v>#N/A</v>
      </c>
      <c r="QW20">
        <v>0</v>
      </c>
      <c r="QX20">
        <v>0</v>
      </c>
      <c r="QY20">
        <v>0</v>
      </c>
      <c r="QZ20">
        <v>0</v>
      </c>
      <c r="RA20" t="e">
        <v>#N/A</v>
      </c>
      <c r="RB20" t="e">
        <v>#N/A</v>
      </c>
      <c r="RC20" t="e">
        <v>#N/A</v>
      </c>
      <c r="RE20">
        <f t="shared" si="47"/>
        <v>0</v>
      </c>
      <c r="RG20" s="12" t="e">
        <f t="shared" si="126"/>
        <v>#DIV/0!</v>
      </c>
      <c r="RH20" t="s">
        <v>2380</v>
      </c>
      <c r="RI20" s="37" t="s">
        <v>2736</v>
      </c>
      <c r="RJ20" t="s">
        <v>2690</v>
      </c>
      <c r="RL20" s="1" t="e">
        <v>#N/A</v>
      </c>
      <c r="RM20" s="1" t="e">
        <v>#N/A</v>
      </c>
      <c r="RN20" s="1" t="e">
        <v>#N/A</v>
      </c>
      <c r="RO20" s="1" t="e">
        <v>#N/A</v>
      </c>
      <c r="RP20">
        <v>0</v>
      </c>
      <c r="RQ20">
        <v>0</v>
      </c>
      <c r="RR20">
        <v>0</v>
      </c>
      <c r="RS20" t="e">
        <v>#N/A</v>
      </c>
      <c r="RT20" t="e">
        <v>#N/A</v>
      </c>
      <c r="RU20" t="e">
        <v>#N/A</v>
      </c>
      <c r="RV20" t="e">
        <v>#N/A</v>
      </c>
      <c r="RW20" t="e">
        <v>#N/A</v>
      </c>
      <c r="RX20" t="e">
        <f t="shared" si="80"/>
        <v>#N/A</v>
      </c>
      <c r="RZ20" s="12" t="e">
        <f t="shared" si="127"/>
        <v>#N/A</v>
      </c>
      <c r="SA20" t="s">
        <v>2380</v>
      </c>
      <c r="SB20" s="37" t="s">
        <v>2736</v>
      </c>
      <c r="SC20" t="s">
        <v>2690</v>
      </c>
      <c r="SE20" s="1" t="e">
        <v>#N/A</v>
      </c>
      <c r="SF20" s="1" t="e">
        <v>#N/A</v>
      </c>
      <c r="SG20" s="1" t="e">
        <v>#N/A</v>
      </c>
      <c r="SH20" s="1" t="e">
        <v>#N/A</v>
      </c>
      <c r="SI20" t="e">
        <v>#N/A</v>
      </c>
      <c r="SJ20" t="e">
        <f t="shared" si="72"/>
        <v>#N/A</v>
      </c>
      <c r="SK20" t="e">
        <f t="shared" si="50"/>
        <v>#N/A</v>
      </c>
      <c r="SL20" t="e">
        <f t="shared" si="51"/>
        <v>#N/A</v>
      </c>
      <c r="SM20" t="e">
        <v>#N/A</v>
      </c>
      <c r="SN20" t="e">
        <v>#N/A</v>
      </c>
      <c r="SO20" t="e">
        <v>#N/A</v>
      </c>
      <c r="SP20" t="e">
        <v>#N/A</v>
      </c>
      <c r="SQ20" t="e">
        <f t="shared" si="128"/>
        <v>#N/A</v>
      </c>
      <c r="SS20" s="12" t="e">
        <f t="shared" si="129"/>
        <v>#N/A</v>
      </c>
      <c r="ST20" t="e">
        <f t="shared" si="54"/>
        <v>#N/A</v>
      </c>
      <c r="SU20" t="s">
        <v>2380</v>
      </c>
      <c r="SV20" s="37" t="s">
        <v>2736</v>
      </c>
      <c r="SW20" t="s">
        <v>2690</v>
      </c>
      <c r="SY20" s="1" t="e">
        <v>#N/A</v>
      </c>
      <c r="SZ20" s="1" t="e">
        <v>#N/A</v>
      </c>
      <c r="TA20" s="1" t="e">
        <v>#N/A</v>
      </c>
      <c r="TB20" s="1" t="e">
        <v>#N/A</v>
      </c>
      <c r="TC20" t="e">
        <v>#N/A</v>
      </c>
      <c r="TD20" t="e">
        <v>#N/A</v>
      </c>
      <c r="TE20" t="e">
        <v>#N/A</v>
      </c>
      <c r="TF20" t="e">
        <v>#N/A</v>
      </c>
      <c r="TG20" t="e">
        <v>#N/A</v>
      </c>
      <c r="TH20" t="e">
        <v>#N/A</v>
      </c>
      <c r="TI20" t="e">
        <v>#N/A</v>
      </c>
      <c r="TJ20" t="e">
        <v>#N/A</v>
      </c>
      <c r="TK20" t="e">
        <f t="shared" si="130"/>
        <v>#N/A</v>
      </c>
      <c r="TL20">
        <f t="shared" si="56"/>
        <v>0</v>
      </c>
      <c r="TM20" s="12" t="e">
        <f t="shared" si="131"/>
        <v>#N/A</v>
      </c>
      <c r="TN20" t="s">
        <v>2380</v>
      </c>
      <c r="TO20" s="37" t="s">
        <v>2736</v>
      </c>
      <c r="TP20" t="s">
        <v>2690</v>
      </c>
      <c r="TR20" s="1">
        <v>0</v>
      </c>
      <c r="TS20" s="1">
        <v>0</v>
      </c>
      <c r="TT20" s="1">
        <v>0</v>
      </c>
      <c r="TU20" s="1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f t="shared" si="90"/>
        <v>0</v>
      </c>
      <c r="UF20" s="12" t="e">
        <f t="shared" si="132"/>
        <v>#DIV/0!</v>
      </c>
      <c r="UG20" t="s">
        <v>2380</v>
      </c>
      <c r="UH20" s="37" t="s">
        <v>2736</v>
      </c>
      <c r="UI20" t="s">
        <v>2690</v>
      </c>
      <c r="UK20" s="1">
        <v>2.8217592592592589E-2</v>
      </c>
      <c r="UL20" s="1">
        <v>2.2812499999999999E-2</v>
      </c>
      <c r="UM20" s="1">
        <v>0</v>
      </c>
      <c r="UN20" s="1">
        <v>5.4050925925925924E-3</v>
      </c>
      <c r="UO20">
        <v>1</v>
      </c>
      <c r="UP20">
        <v>24</v>
      </c>
      <c r="UQ20">
        <v>24</v>
      </c>
      <c r="UR20">
        <v>0</v>
      </c>
      <c r="US20">
        <v>0</v>
      </c>
      <c r="UT20">
        <v>0</v>
      </c>
      <c r="UU20">
        <v>0</v>
      </c>
      <c r="UV20">
        <v>100</v>
      </c>
      <c r="UW20">
        <f t="shared" si="60"/>
        <v>24</v>
      </c>
      <c r="UX20">
        <v>197</v>
      </c>
      <c r="UY20" s="12">
        <f t="shared" ref="UY20:UY25" si="142">UW20/UX20*100</f>
        <v>12.18274111675127</v>
      </c>
      <c r="UZ20" t="s">
        <v>2380</v>
      </c>
      <c r="VA20" s="37" t="s">
        <v>2736</v>
      </c>
      <c r="VB20" t="s">
        <v>2690</v>
      </c>
      <c r="VD20" s="1">
        <v>0</v>
      </c>
      <c r="VE20" s="1">
        <v>0</v>
      </c>
      <c r="VF20" s="1">
        <v>0</v>
      </c>
      <c r="VG20" s="1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f t="shared" si="61"/>
        <v>0</v>
      </c>
      <c r="VR20" s="12" t="e">
        <f t="shared" si="133"/>
        <v>#DIV/0!</v>
      </c>
      <c r="VS20" t="s">
        <v>2380</v>
      </c>
      <c r="VT20" s="37" t="s">
        <v>2736</v>
      </c>
      <c r="VU20" t="s">
        <v>2690</v>
      </c>
      <c r="VW20" s="1">
        <v>0</v>
      </c>
      <c r="VX20" s="1">
        <v>0</v>
      </c>
      <c r="VY20" s="1">
        <v>0</v>
      </c>
      <c r="VZ20" s="1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f t="shared" si="62"/>
        <v>0</v>
      </c>
      <c r="WK20" s="12" t="e">
        <f t="shared" si="134"/>
        <v>#DIV/0!</v>
      </c>
      <c r="WL20" t="s">
        <v>2380</v>
      </c>
      <c r="WM20" s="37" t="s">
        <v>2736</v>
      </c>
      <c r="WN20" t="s">
        <v>2690</v>
      </c>
      <c r="WP20" s="1" t="e">
        <v>#N/A</v>
      </c>
      <c r="WQ20" s="1" t="e">
        <v>#N/A</v>
      </c>
      <c r="WR20" s="1" t="e">
        <v>#N/A</v>
      </c>
      <c r="WS20" s="1" t="e">
        <v>#N/A</v>
      </c>
      <c r="WT20" t="e">
        <v>#N/A</v>
      </c>
      <c r="WU20" t="e">
        <v>#N/A</v>
      </c>
      <c r="WV20" t="e">
        <v>#N/A</v>
      </c>
      <c r="WW20" t="e">
        <v>#N/A</v>
      </c>
      <c r="WX20" t="e">
        <v>#N/A</v>
      </c>
      <c r="WY20" t="e">
        <v>#N/A</v>
      </c>
      <c r="WZ20" t="e">
        <v>#N/A</v>
      </c>
      <c r="XA20" t="e">
        <v>#N/A</v>
      </c>
      <c r="XB20" t="e">
        <f t="shared" si="73"/>
        <v>#N/A</v>
      </c>
      <c r="XD20" s="12" t="e">
        <f t="shared" si="135"/>
        <v>#N/A</v>
      </c>
      <c r="XE20" t="s">
        <v>2380</v>
      </c>
      <c r="XF20" s="37" t="s">
        <v>2736</v>
      </c>
      <c r="XG20" t="s">
        <v>2690</v>
      </c>
      <c r="XI20" s="1" t="e">
        <v>#N/A</v>
      </c>
      <c r="XJ20" s="1" t="e">
        <v>#N/A</v>
      </c>
      <c r="XK20" s="1" t="e">
        <v>#N/A</v>
      </c>
      <c r="XL20" s="1" t="e">
        <v>#N/A</v>
      </c>
      <c r="XM20" t="e">
        <v>#N/A</v>
      </c>
      <c r="XN20" t="e">
        <v>#N/A</v>
      </c>
      <c r="XO20" t="e">
        <v>#N/A</v>
      </c>
      <c r="XP20" t="e">
        <v>#N/A</v>
      </c>
      <c r="XQ20" t="e">
        <v>#N/A</v>
      </c>
      <c r="XR20" t="e">
        <v>#N/A</v>
      </c>
      <c r="XS20" t="e">
        <v>#N/A</v>
      </c>
      <c r="XT20" t="e">
        <v>#N/A</v>
      </c>
      <c r="XU20" t="e">
        <f t="shared" si="64"/>
        <v>#N/A</v>
      </c>
      <c r="XW20" s="12" t="e">
        <f t="shared" si="136"/>
        <v>#N/A</v>
      </c>
      <c r="XX20" t="s">
        <v>2380</v>
      </c>
      <c r="XY20" s="37" t="s">
        <v>2736</v>
      </c>
      <c r="XZ20" t="s">
        <v>2690</v>
      </c>
      <c r="YB20" s="1" t="e">
        <v>#N/A</v>
      </c>
      <c r="YC20" s="1" t="e">
        <v>#N/A</v>
      </c>
      <c r="YD20" s="1" t="e">
        <v>#N/A</v>
      </c>
      <c r="YE20" s="1" t="e">
        <v>#N/A</v>
      </c>
      <c r="YF20" t="e">
        <v>#N/A</v>
      </c>
      <c r="YG20" t="e">
        <v>#N/A</v>
      </c>
      <c r="YH20" t="e">
        <v>#N/A</v>
      </c>
      <c r="YI20" t="e">
        <v>#N/A</v>
      </c>
      <c r="YJ20" t="e">
        <v>#N/A</v>
      </c>
      <c r="YK20" t="e">
        <v>#N/A</v>
      </c>
      <c r="YL20" t="e">
        <v>#N/A</v>
      </c>
      <c r="YM20" t="e">
        <v>#N/A</v>
      </c>
      <c r="YN20" t="e">
        <f t="shared" si="65"/>
        <v>#N/A</v>
      </c>
      <c r="YP20" s="12" t="e">
        <f t="shared" si="137"/>
        <v>#N/A</v>
      </c>
      <c r="YQ20" t="s">
        <v>2380</v>
      </c>
      <c r="YR20" s="37" t="s">
        <v>2736</v>
      </c>
      <c r="YS20" t="s">
        <v>2690</v>
      </c>
      <c r="YU20" s="1" t="e">
        <v>#N/A</v>
      </c>
      <c r="YV20" s="1" t="e">
        <v>#N/A</v>
      </c>
      <c r="YW20" s="1" t="e">
        <v>#N/A</v>
      </c>
      <c r="YX20" s="1" t="e">
        <v>#N/A</v>
      </c>
      <c r="YY20" t="e">
        <v>#N/A</v>
      </c>
      <c r="YZ20" t="e">
        <v>#N/A</v>
      </c>
      <c r="ZA20" t="e">
        <v>#N/A</v>
      </c>
      <c r="ZB20" t="e">
        <v>#N/A</v>
      </c>
      <c r="ZC20" t="e">
        <v>#N/A</v>
      </c>
      <c r="ZD20" t="e">
        <v>#N/A</v>
      </c>
      <c r="ZE20" t="e">
        <v>#N/A</v>
      </c>
      <c r="ZF20" t="e">
        <v>#N/A</v>
      </c>
      <c r="ZG20" t="e">
        <f t="shared" si="74"/>
        <v>#N/A</v>
      </c>
      <c r="ZI20" s="12" t="e">
        <f t="shared" si="138"/>
        <v>#N/A</v>
      </c>
      <c r="ZJ20" t="s">
        <v>2380</v>
      </c>
      <c r="ZK20" s="37" t="s">
        <v>2736</v>
      </c>
      <c r="ZL20" t="s">
        <v>2690</v>
      </c>
      <c r="ZN20" s="1">
        <v>2.8217592592592589E-2</v>
      </c>
      <c r="ZO20" s="1">
        <v>2.2812499999999999E-2</v>
      </c>
      <c r="ZP20" s="1">
        <v>0</v>
      </c>
      <c r="ZQ20" s="1">
        <v>5.4050925925925924E-3</v>
      </c>
      <c r="ZR20">
        <v>1</v>
      </c>
      <c r="ZS20">
        <v>24</v>
      </c>
      <c r="ZT20">
        <v>24</v>
      </c>
      <c r="ZU20">
        <v>0</v>
      </c>
      <c r="ZV20">
        <v>0</v>
      </c>
      <c r="ZW20">
        <v>0</v>
      </c>
      <c r="ZX20">
        <v>0</v>
      </c>
      <c r="ZY20">
        <v>100</v>
      </c>
      <c r="ZZ20">
        <f t="shared" si="79"/>
        <v>24</v>
      </c>
      <c r="AAA20">
        <f t="shared" si="19"/>
        <v>197</v>
      </c>
      <c r="AAB20" s="12">
        <f t="shared" si="139"/>
        <v>12.18274111675127</v>
      </c>
      <c r="AAC20">
        <f t="shared" si="66"/>
        <v>173</v>
      </c>
      <c r="AAD20" t="s">
        <v>2380</v>
      </c>
      <c r="AAE20" s="37" t="s">
        <v>2736</v>
      </c>
      <c r="AAF20" t="s">
        <v>2690</v>
      </c>
      <c r="AAG20">
        <v>8</v>
      </c>
      <c r="AAH20" s="1">
        <v>0.49645833333333328</v>
      </c>
      <c r="AAI20" s="1">
        <v>0.22597222222222221</v>
      </c>
      <c r="AAJ20" s="1">
        <v>2.0381944444444446E-2</v>
      </c>
      <c r="AAK20" s="1">
        <v>0.25009259259259259</v>
      </c>
      <c r="AAL20">
        <v>30</v>
      </c>
      <c r="AAM20">
        <v>310</v>
      </c>
      <c r="AAN20">
        <v>303</v>
      </c>
      <c r="AAO20">
        <v>10</v>
      </c>
      <c r="AAP20">
        <v>0</v>
      </c>
      <c r="AAQ20">
        <v>0</v>
      </c>
      <c r="AAR20">
        <v>0</v>
      </c>
      <c r="AAS20">
        <v>96.81</v>
      </c>
      <c r="AAT20">
        <f t="shared" si="67"/>
        <v>300</v>
      </c>
      <c r="AAV20" s="12" t="e">
        <f t="shared" si="140"/>
        <v>#DIV/0!</v>
      </c>
      <c r="AAW20" t="s">
        <v>2380</v>
      </c>
      <c r="AAX20" s="37" t="s">
        <v>2736</v>
      </c>
      <c r="AAY20" t="s">
        <v>2690</v>
      </c>
      <c r="AAZ20">
        <v>8</v>
      </c>
      <c r="ABA20" s="1" t="e">
        <v>#N/A</v>
      </c>
      <c r="ABB20" s="1" t="e">
        <v>#N/A</v>
      </c>
      <c r="ABC20" s="1" t="e">
        <v>#N/A</v>
      </c>
      <c r="ABD20" s="1" t="e">
        <v>#N/A</v>
      </c>
      <c r="ABE20" t="e">
        <v>#N/A</v>
      </c>
      <c r="ABF20" t="e">
        <v>#N/A</v>
      </c>
      <c r="ABG20" t="e">
        <v>#N/A</v>
      </c>
      <c r="ABH20" t="e">
        <v>#N/A</v>
      </c>
      <c r="ABI20" t="e">
        <v>#N/A</v>
      </c>
      <c r="ABJ20" t="e">
        <v>#N/A</v>
      </c>
      <c r="ABK20" t="e">
        <v>#N/A</v>
      </c>
      <c r="ABL20" t="e">
        <v>#N/A</v>
      </c>
      <c r="ABM20" t="e">
        <f t="shared" si="69"/>
        <v>#N/A</v>
      </c>
      <c r="ABO20" s="12" t="e">
        <f t="shared" si="141"/>
        <v>#N/A</v>
      </c>
    </row>
    <row r="21" spans="1:743">
      <c r="A21" t="s">
        <v>2375</v>
      </c>
      <c r="B21" s="37" t="s">
        <v>2736</v>
      </c>
      <c r="E21" s="1"/>
      <c r="F21" s="1"/>
      <c r="G21" s="1"/>
      <c r="H21" s="1"/>
      <c r="S21" s="12"/>
      <c r="T21" t="s">
        <v>2375</v>
      </c>
      <c r="U21" s="37" t="s">
        <v>2736</v>
      </c>
      <c r="X21" s="1" t="e">
        <v>#N/A</v>
      </c>
      <c r="Y21" s="1" t="e">
        <v>#N/A</v>
      </c>
      <c r="Z21" s="1" t="e">
        <v>#N/A</v>
      </c>
      <c r="AA21" s="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f t="shared" si="21"/>
        <v>#N/A</v>
      </c>
      <c r="AL21" s="12" t="e">
        <f t="shared" si="103"/>
        <v>#N/A</v>
      </c>
      <c r="AM21" t="s">
        <v>2375</v>
      </c>
      <c r="AN21" s="37" t="s">
        <v>2736</v>
      </c>
      <c r="AQ21" s="1" t="e">
        <v>#N/A</v>
      </c>
      <c r="AR21" s="1" t="e">
        <v>#N/A</v>
      </c>
      <c r="AS21" s="1" t="e">
        <v>#N/A</v>
      </c>
      <c r="AT21" s="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f t="shared" si="22"/>
        <v>#N/A</v>
      </c>
      <c r="BE21" s="12" t="e">
        <f t="shared" si="104"/>
        <v>#N/A</v>
      </c>
      <c r="BF21" t="s">
        <v>2375</v>
      </c>
      <c r="BG21" s="37" t="s">
        <v>2736</v>
      </c>
      <c r="BJ21" s="1" t="e">
        <v>#N/A</v>
      </c>
      <c r="BK21" s="1" t="e">
        <v>#N/A</v>
      </c>
      <c r="BL21" s="1" t="e">
        <v>#N/A</v>
      </c>
      <c r="BM21" s="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X21" s="12" t="e">
        <f t="shared" si="105"/>
        <v>#DIV/0!</v>
      </c>
      <c r="BY21" t="s">
        <v>2375</v>
      </c>
      <c r="BZ21" s="37" t="s">
        <v>2736</v>
      </c>
      <c r="CA21" t="s">
        <v>2690</v>
      </c>
      <c r="CC21" s="1" t="e">
        <v>#N/A</v>
      </c>
      <c r="CD21" s="1" t="e">
        <v>#N/A</v>
      </c>
      <c r="CE21" s="1" t="e">
        <v>#N/A</v>
      </c>
      <c r="CF21" s="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f t="shared" si="23"/>
        <v>#N/A</v>
      </c>
      <c r="CP21">
        <f t="shared" si="24"/>
        <v>0</v>
      </c>
      <c r="CQ21" s="12" t="e">
        <f t="shared" si="106"/>
        <v>#N/A</v>
      </c>
      <c r="CR21" t="s">
        <v>2375</v>
      </c>
      <c r="CS21" s="37" t="s">
        <v>2736</v>
      </c>
      <c r="CT21" t="s">
        <v>2690</v>
      </c>
      <c r="CV21" s="1" t="e">
        <v>#N/A</v>
      </c>
      <c r="CW21" s="1" t="e">
        <v>#N/A</v>
      </c>
      <c r="CX21" s="1" t="e">
        <v>#N/A</v>
      </c>
      <c r="CY21" s="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J21" s="12" t="e">
        <f t="shared" si="107"/>
        <v>#DIV/0!</v>
      </c>
      <c r="DK21" t="s">
        <v>2375</v>
      </c>
      <c r="DL21" s="37" t="s">
        <v>2736</v>
      </c>
      <c r="DM21" t="s">
        <v>2690</v>
      </c>
      <c r="DO21" s="1" t="e">
        <v>#N/A</v>
      </c>
      <c r="DP21" s="1" t="e">
        <v>#N/A</v>
      </c>
      <c r="DQ21" s="1" t="e">
        <v>#N/A</v>
      </c>
      <c r="DR21" s="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C21" s="12" t="e">
        <f t="shared" si="108"/>
        <v>#DIV/0!</v>
      </c>
      <c r="ED21" t="s">
        <v>2375</v>
      </c>
      <c r="EE21" s="37" t="s">
        <v>2736</v>
      </c>
      <c r="EF21" t="s">
        <v>2690</v>
      </c>
      <c r="EH21" s="1" t="e">
        <v>#N/A</v>
      </c>
      <c r="EI21" s="1" t="e">
        <v>#N/A</v>
      </c>
      <c r="EJ21" s="1" t="e">
        <v>#N/A</v>
      </c>
      <c r="EK21" s="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V21" s="12" t="e">
        <f t="shared" si="109"/>
        <v>#DIV/0!</v>
      </c>
      <c r="EW21" t="s">
        <v>2375</v>
      </c>
      <c r="EX21" s="37" t="s">
        <v>2736</v>
      </c>
      <c r="FA21" s="1" t="e">
        <v>#N/A</v>
      </c>
      <c r="FB21" s="1" t="e">
        <v>#N/A</v>
      </c>
      <c r="FC21" s="1" t="e">
        <v>#N/A</v>
      </c>
      <c r="FD21" s="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f t="shared" si="25"/>
        <v>#N/A</v>
      </c>
      <c r="FO21" s="12" t="e">
        <f t="shared" si="110"/>
        <v>#N/A</v>
      </c>
      <c r="FP21" t="s">
        <v>2375</v>
      </c>
      <c r="FQ21" s="37" t="s">
        <v>2736</v>
      </c>
      <c r="FT21" s="1" t="e">
        <v>#N/A</v>
      </c>
      <c r="FU21" s="1" t="e">
        <v>#N/A</v>
      </c>
      <c r="FV21" s="1" t="e">
        <v>#N/A</v>
      </c>
      <c r="FW21" s="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f t="shared" si="26"/>
        <v>#N/A</v>
      </c>
      <c r="GG21">
        <f t="shared" si="27"/>
        <v>0</v>
      </c>
      <c r="GH21" s="12" t="e">
        <f t="shared" si="111"/>
        <v>#N/A</v>
      </c>
      <c r="GI21" t="s">
        <v>2375</v>
      </c>
      <c r="GJ21" s="37" t="s">
        <v>2736</v>
      </c>
      <c r="GK21" t="s">
        <v>2690</v>
      </c>
      <c r="GM21" s="1" t="e">
        <v>#N/A</v>
      </c>
      <c r="GN21" s="1" t="e">
        <v>#N/A</v>
      </c>
      <c r="GO21" s="1" t="e">
        <v>#N/A</v>
      </c>
      <c r="GP21" s="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HA21" s="12" t="e">
        <f t="shared" si="112"/>
        <v>#DIV/0!</v>
      </c>
      <c r="HB21" t="s">
        <v>2375</v>
      </c>
      <c r="HC21" s="37" t="s">
        <v>2736</v>
      </c>
      <c r="HD21" t="s">
        <v>2690</v>
      </c>
      <c r="HF21" s="1" t="e">
        <v>#N/A</v>
      </c>
      <c r="HG21" s="1" t="e">
        <v>#N/A</v>
      </c>
      <c r="HH21" s="1" t="e">
        <v>#N/A</v>
      </c>
      <c r="HI21" s="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T21" s="12" t="e">
        <f t="shared" si="113"/>
        <v>#DIV/0!</v>
      </c>
      <c r="HU21" t="s">
        <v>2375</v>
      </c>
      <c r="HV21" s="37" t="s">
        <v>2736</v>
      </c>
      <c r="HW21" t="s">
        <v>2690</v>
      </c>
      <c r="HY21" s="1" t="e">
        <v>#N/A</v>
      </c>
      <c r="HZ21" s="1" t="e">
        <v>#N/A</v>
      </c>
      <c r="IA21" s="1" t="e">
        <v>#N/A</v>
      </c>
      <c r="IB21" s="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M21" s="12" t="e">
        <f t="shared" si="114"/>
        <v>#DIV/0!</v>
      </c>
      <c r="IN21" t="s">
        <v>2375</v>
      </c>
      <c r="IO21" s="37" t="s">
        <v>2736</v>
      </c>
      <c r="IP21" t="s">
        <v>2690</v>
      </c>
      <c r="IR21" s="1" t="e">
        <v>#N/A</v>
      </c>
      <c r="IS21" s="1" t="e">
        <v>#N/A</v>
      </c>
      <c r="IT21" s="1" t="e">
        <v>#N/A</v>
      </c>
      <c r="IU21" s="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F21" s="12" t="e">
        <f t="shared" si="115"/>
        <v>#DIV/0!</v>
      </c>
      <c r="JG21" t="s">
        <v>2375</v>
      </c>
      <c r="JH21" s="37" t="s">
        <v>2736</v>
      </c>
      <c r="JI21" t="s">
        <v>2690</v>
      </c>
      <c r="JK21" s="1" t="e">
        <v>#N/A</v>
      </c>
      <c r="JL21" s="1" t="e">
        <v>#N/A</v>
      </c>
      <c r="JM21" s="1" t="e">
        <v>#N/A</v>
      </c>
      <c r="JN21" s="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Y21" s="12" t="e">
        <f t="shared" si="116"/>
        <v>#DIV/0!</v>
      </c>
      <c r="JZ21" t="s">
        <v>2375</v>
      </c>
      <c r="KA21" s="37" t="s">
        <v>2736</v>
      </c>
      <c r="KB21" t="s">
        <v>2690</v>
      </c>
      <c r="KD21" s="1" t="e">
        <v>#N/A</v>
      </c>
      <c r="KE21" s="1" t="e">
        <v>#N/A</v>
      </c>
      <c r="KF21" s="1" t="e">
        <v>#N/A</v>
      </c>
      <c r="KG21" s="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R21" s="12" t="e">
        <f t="shared" si="117"/>
        <v>#DIV/0!</v>
      </c>
      <c r="KS21" t="s">
        <v>2375</v>
      </c>
      <c r="KT21" s="37" t="s">
        <v>2736</v>
      </c>
      <c r="KU21" t="s">
        <v>2690</v>
      </c>
      <c r="KW21" s="1" t="e">
        <v>#N/A</v>
      </c>
      <c r="KX21" s="1" t="e">
        <v>#N/A</v>
      </c>
      <c r="KY21" s="1" t="e">
        <v>#N/A</v>
      </c>
      <c r="KZ21" s="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K21" s="12" t="e">
        <f t="shared" si="118"/>
        <v>#DIV/0!</v>
      </c>
      <c r="LL21" t="s">
        <v>2375</v>
      </c>
      <c r="LM21" s="37" t="s">
        <v>2736</v>
      </c>
      <c r="LN21" t="s">
        <v>2690</v>
      </c>
      <c r="LP21" s="1" t="e">
        <v>#N/A</v>
      </c>
      <c r="LQ21" s="1" t="e">
        <v>#N/A</v>
      </c>
      <c r="LR21" s="1" t="e">
        <v>#N/A</v>
      </c>
      <c r="LS21" s="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D21" s="12" t="e">
        <f t="shared" si="119"/>
        <v>#DIV/0!</v>
      </c>
      <c r="ME21" t="s">
        <v>2375</v>
      </c>
      <c r="MF21" s="37" t="s">
        <v>2736</v>
      </c>
      <c r="MG21" t="s">
        <v>2690</v>
      </c>
      <c r="MI21" s="1" t="e">
        <v>#N/A</v>
      </c>
      <c r="MJ21" s="1" t="e">
        <v>#N/A</v>
      </c>
      <c r="MK21" s="1" t="e">
        <v>#N/A</v>
      </c>
      <c r="ML21" s="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V21">
        <f t="shared" si="37"/>
        <v>0</v>
      </c>
      <c r="MW21" s="12" t="e">
        <f t="shared" si="120"/>
        <v>#DIV/0!</v>
      </c>
      <c r="MX21" t="s">
        <v>2375</v>
      </c>
      <c r="MY21" s="37" t="s">
        <v>2736</v>
      </c>
      <c r="MZ21" t="s">
        <v>2690</v>
      </c>
      <c r="NB21" s="1" t="e">
        <v>#N/A</v>
      </c>
      <c r="NC21" s="1" t="e">
        <v>#N/A</v>
      </c>
      <c r="ND21" s="1" t="e">
        <v>#N/A</v>
      </c>
      <c r="NE21" s="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f t="shared" si="38"/>
        <v>#N/A</v>
      </c>
      <c r="NP21" s="12" t="e">
        <f t="shared" si="121"/>
        <v>#N/A</v>
      </c>
      <c r="NQ21" t="s">
        <v>2375</v>
      </c>
      <c r="NR21" s="37" t="s">
        <v>2736</v>
      </c>
      <c r="NS21" t="s">
        <v>2690</v>
      </c>
      <c r="NU21" s="1" t="e">
        <v>#N/A</v>
      </c>
      <c r="NV21" s="1" t="e">
        <v>#N/A</v>
      </c>
      <c r="NW21" s="1" t="e">
        <v>#N/A</v>
      </c>
      <c r="NX21" s="1" t="e">
        <v>#N/A</v>
      </c>
      <c r="NY21" t="e">
        <v>#N/A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G21" t="e">
        <f t="shared" si="40"/>
        <v>#N/A</v>
      </c>
      <c r="OI21" s="12" t="e">
        <f t="shared" si="122"/>
        <v>#N/A</v>
      </c>
      <c r="OJ21" t="s">
        <v>2375</v>
      </c>
      <c r="OK21" s="37" t="s">
        <v>2736</v>
      </c>
      <c r="OL21" t="s">
        <v>2690</v>
      </c>
      <c r="ON21" s="1" t="e">
        <v>#N/A</v>
      </c>
      <c r="OO21" s="1" t="e">
        <v>#N/A</v>
      </c>
      <c r="OP21" s="1" t="e">
        <v>#N/A</v>
      </c>
      <c r="OQ21" s="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f t="shared" si="42"/>
        <v>#N/A</v>
      </c>
      <c r="PB21" s="12" t="e">
        <f t="shared" si="123"/>
        <v>#N/A</v>
      </c>
      <c r="PC21" t="s">
        <v>2375</v>
      </c>
      <c r="PD21" s="37" t="s">
        <v>2736</v>
      </c>
      <c r="PE21" t="s">
        <v>2690</v>
      </c>
      <c r="PG21" s="1" t="e">
        <v>#N/A</v>
      </c>
      <c r="PH21" s="1" t="e">
        <v>#N/A</v>
      </c>
      <c r="PI21" s="1" t="e">
        <v>#N/A</v>
      </c>
      <c r="PJ21" s="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t="e">
        <f t="shared" si="100"/>
        <v>#N/A</v>
      </c>
      <c r="PU21" s="12" t="e">
        <f t="shared" si="124"/>
        <v>#N/A</v>
      </c>
      <c r="PV21" t="s">
        <v>2375</v>
      </c>
      <c r="PW21" s="37" t="s">
        <v>2736</v>
      </c>
      <c r="PX21" t="s">
        <v>2690</v>
      </c>
      <c r="PZ21" s="1" t="e">
        <v>#N/A</v>
      </c>
      <c r="QA21" s="1" t="e">
        <v>#N/A</v>
      </c>
      <c r="QB21" s="1" t="e">
        <v>#N/A</v>
      </c>
      <c r="QC21" s="1" t="e">
        <v>#N/A</v>
      </c>
      <c r="QD21" t="e">
        <v>#N/A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t="e">
        <f t="shared" si="101"/>
        <v>#N/A</v>
      </c>
      <c r="QN21" s="12" t="e">
        <f t="shared" si="125"/>
        <v>#N/A</v>
      </c>
      <c r="QO21" t="s">
        <v>2375</v>
      </c>
      <c r="QP21" s="37" t="s">
        <v>2736</v>
      </c>
      <c r="QQ21" t="s">
        <v>2690</v>
      </c>
      <c r="QR21" t="e">
        <v>#N/A</v>
      </c>
      <c r="QS21" s="1" t="e">
        <v>#N/A</v>
      </c>
      <c r="QT21" s="1" t="e">
        <v>#N/A</v>
      </c>
      <c r="QU21" s="1" t="e">
        <v>#N/A</v>
      </c>
      <c r="QV21" s="1" t="e">
        <v>#N/A</v>
      </c>
      <c r="QW21">
        <v>0</v>
      </c>
      <c r="QX21">
        <v>0</v>
      </c>
      <c r="QY21">
        <v>0</v>
      </c>
      <c r="QZ21">
        <v>0</v>
      </c>
      <c r="RA21" t="e">
        <v>#N/A</v>
      </c>
      <c r="RB21" t="e">
        <v>#N/A</v>
      </c>
      <c r="RC21" t="e">
        <v>#N/A</v>
      </c>
      <c r="RE21">
        <f t="shared" si="47"/>
        <v>0</v>
      </c>
      <c r="RG21" s="12" t="e">
        <f t="shared" si="126"/>
        <v>#DIV/0!</v>
      </c>
      <c r="RH21" t="s">
        <v>2375</v>
      </c>
      <c r="RI21" s="37" t="s">
        <v>2736</v>
      </c>
      <c r="RJ21" t="s">
        <v>2690</v>
      </c>
      <c r="RL21" s="1" t="e">
        <v>#N/A</v>
      </c>
      <c r="RM21" s="1" t="e">
        <v>#N/A</v>
      </c>
      <c r="RN21" s="1" t="e">
        <v>#N/A</v>
      </c>
      <c r="RO21" s="1" t="e">
        <v>#N/A</v>
      </c>
      <c r="RP21">
        <v>0</v>
      </c>
      <c r="RQ21">
        <v>0</v>
      </c>
      <c r="RR21">
        <v>0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t="e">
        <f t="shared" si="80"/>
        <v>#N/A</v>
      </c>
      <c r="RZ21" s="12" t="e">
        <f t="shared" si="127"/>
        <v>#N/A</v>
      </c>
      <c r="SA21" t="s">
        <v>2375</v>
      </c>
      <c r="SB21" s="37" t="s">
        <v>2736</v>
      </c>
      <c r="SC21" t="s">
        <v>2690</v>
      </c>
      <c r="SE21" s="1" t="e">
        <v>#N/A</v>
      </c>
      <c r="SF21" s="1" t="e">
        <v>#N/A</v>
      </c>
      <c r="SG21" s="1" t="e">
        <v>#N/A</v>
      </c>
      <c r="SH21" s="1" t="e">
        <v>#N/A</v>
      </c>
      <c r="SI21" t="e">
        <v>#N/A</v>
      </c>
      <c r="SJ21" t="e">
        <f t="shared" si="72"/>
        <v>#N/A</v>
      </c>
      <c r="SK21" t="e">
        <f t="shared" si="50"/>
        <v>#N/A</v>
      </c>
      <c r="SL21" t="e">
        <f t="shared" si="51"/>
        <v>#N/A</v>
      </c>
      <c r="SM21" t="e">
        <v>#N/A</v>
      </c>
      <c r="SN21" t="e">
        <v>#N/A</v>
      </c>
      <c r="SO21" t="e">
        <v>#N/A</v>
      </c>
      <c r="SP21" t="e">
        <v>#N/A</v>
      </c>
      <c r="SQ21" t="e">
        <f t="shared" si="128"/>
        <v>#N/A</v>
      </c>
      <c r="SS21" s="12" t="e">
        <f t="shared" si="129"/>
        <v>#N/A</v>
      </c>
      <c r="ST21" t="e">
        <f t="shared" si="54"/>
        <v>#N/A</v>
      </c>
      <c r="SU21" t="s">
        <v>2375</v>
      </c>
      <c r="SV21" s="37" t="s">
        <v>2736</v>
      </c>
      <c r="SW21" t="s">
        <v>2690</v>
      </c>
      <c r="SY21" s="1" t="e">
        <v>#N/A</v>
      </c>
      <c r="SZ21" s="1" t="e">
        <v>#N/A</v>
      </c>
      <c r="TA21" s="1" t="e">
        <v>#N/A</v>
      </c>
      <c r="TB21" s="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v>#N/A</v>
      </c>
      <c r="TK21" t="e">
        <f t="shared" si="130"/>
        <v>#N/A</v>
      </c>
      <c r="TL21">
        <f t="shared" si="56"/>
        <v>0</v>
      </c>
      <c r="TM21" s="12" t="e">
        <f t="shared" si="131"/>
        <v>#N/A</v>
      </c>
      <c r="TN21" t="s">
        <v>2375</v>
      </c>
      <c r="TO21" s="37" t="s">
        <v>2736</v>
      </c>
      <c r="TP21" t="s">
        <v>2690</v>
      </c>
      <c r="TR21" s="1" t="e">
        <v>#N/A</v>
      </c>
      <c r="TS21" s="1" t="e">
        <v>#N/A</v>
      </c>
      <c r="TT21" s="1" t="e">
        <v>#N/A</v>
      </c>
      <c r="TU21" s="1" t="e">
        <v>#N/A</v>
      </c>
      <c r="TV21" t="e">
        <v>#N/A</v>
      </c>
      <c r="TW21" t="e">
        <v>#N/A</v>
      </c>
      <c r="TX21" t="e">
        <v>#N/A</v>
      </c>
      <c r="TY21" t="e">
        <v>#N/A</v>
      </c>
      <c r="TZ21" t="e">
        <v>#N/A</v>
      </c>
      <c r="UA21" t="e">
        <v>#N/A</v>
      </c>
      <c r="UB21" t="e">
        <v>#N/A</v>
      </c>
      <c r="UC21" t="e">
        <v>#N/A</v>
      </c>
      <c r="UD21" t="e">
        <f t="shared" si="90"/>
        <v>#N/A</v>
      </c>
      <c r="UF21" s="12" t="e">
        <f t="shared" si="132"/>
        <v>#N/A</v>
      </c>
      <c r="UG21" t="s">
        <v>2375</v>
      </c>
      <c r="UH21" s="37" t="s">
        <v>2736</v>
      </c>
      <c r="UI21" t="s">
        <v>2690</v>
      </c>
      <c r="UK21" s="1" t="e">
        <v>#N/A</v>
      </c>
      <c r="UL21" s="1" t="e">
        <v>#N/A</v>
      </c>
      <c r="UM21" s="1" t="e">
        <v>#N/A</v>
      </c>
      <c r="UN21" s="1" t="e">
        <v>#N/A</v>
      </c>
      <c r="UO21" t="e">
        <v>#N/A</v>
      </c>
      <c r="UP21" t="e">
        <v>#N/A</v>
      </c>
      <c r="UQ21" t="e">
        <v>#N/A</v>
      </c>
      <c r="UR21" t="e">
        <v>#N/A</v>
      </c>
      <c r="US21" t="e">
        <v>#N/A</v>
      </c>
      <c r="UT21" t="e">
        <v>#N/A</v>
      </c>
      <c r="UU21" t="e">
        <v>#N/A</v>
      </c>
      <c r="UV21" t="e">
        <v>#N/A</v>
      </c>
      <c r="UW21" t="e">
        <f t="shared" si="60"/>
        <v>#N/A</v>
      </c>
      <c r="UY21" s="12"/>
      <c r="UZ21" t="s">
        <v>2375</v>
      </c>
      <c r="VA21" s="37" t="s">
        <v>2736</v>
      </c>
      <c r="VB21" t="s">
        <v>2690</v>
      </c>
      <c r="VD21" s="1" t="e">
        <v>#N/A</v>
      </c>
      <c r="VE21" s="1" t="e">
        <v>#N/A</v>
      </c>
      <c r="VF21" s="1" t="e">
        <v>#N/A</v>
      </c>
      <c r="VG21" s="1" t="e">
        <v>#N/A</v>
      </c>
      <c r="VH21" t="e">
        <v>#N/A</v>
      </c>
      <c r="VI21" t="e">
        <v>#N/A</v>
      </c>
      <c r="VJ21" t="e">
        <v>#N/A</v>
      </c>
      <c r="VK21" t="e">
        <v>#N/A</v>
      </c>
      <c r="VL21" t="e">
        <v>#N/A</v>
      </c>
      <c r="VM21" t="e">
        <v>#N/A</v>
      </c>
      <c r="VN21" t="e">
        <v>#N/A</v>
      </c>
      <c r="VO21" t="e">
        <v>#N/A</v>
      </c>
      <c r="VR21" s="12" t="e">
        <f t="shared" si="133"/>
        <v>#DIV/0!</v>
      </c>
      <c r="VS21" t="s">
        <v>2375</v>
      </c>
      <c r="VT21" s="37" t="s">
        <v>2736</v>
      </c>
      <c r="VU21" t="s">
        <v>2690</v>
      </c>
      <c r="VW21" s="1" t="e">
        <v>#N/A</v>
      </c>
      <c r="VX21" s="1" t="e">
        <v>#N/A</v>
      </c>
      <c r="VY21" s="1" t="e">
        <v>#N/A</v>
      </c>
      <c r="VZ21" s="1" t="e">
        <v>#N/A</v>
      </c>
      <c r="WA21" t="e">
        <v>#N/A</v>
      </c>
      <c r="WB21" t="e">
        <v>#N/A</v>
      </c>
      <c r="WC21" t="e">
        <v>#N/A</v>
      </c>
      <c r="WD21" t="e">
        <v>#N/A</v>
      </c>
      <c r="WE21" t="e">
        <v>#N/A</v>
      </c>
      <c r="WF21" t="e">
        <v>#N/A</v>
      </c>
      <c r="WG21" t="e">
        <v>#N/A</v>
      </c>
      <c r="WH21" t="e">
        <v>#N/A</v>
      </c>
      <c r="WI21" t="e">
        <f t="shared" si="62"/>
        <v>#N/A</v>
      </c>
      <c r="WK21" s="12" t="e">
        <f t="shared" si="134"/>
        <v>#N/A</v>
      </c>
      <c r="WL21" t="s">
        <v>2375</v>
      </c>
      <c r="WM21" s="37" t="s">
        <v>2736</v>
      </c>
      <c r="WN21" t="s">
        <v>2690</v>
      </c>
      <c r="WP21" s="1" t="e">
        <v>#N/A</v>
      </c>
      <c r="WQ21" s="1" t="e">
        <v>#N/A</v>
      </c>
      <c r="WR21" s="1" t="e">
        <v>#N/A</v>
      </c>
      <c r="WS21" s="1" t="e">
        <v>#N/A</v>
      </c>
      <c r="WT21" t="e">
        <v>#N/A</v>
      </c>
      <c r="WU21" t="e">
        <v>#N/A</v>
      </c>
      <c r="WV21" t="e">
        <v>#N/A</v>
      </c>
      <c r="WW21" t="e">
        <v>#N/A</v>
      </c>
      <c r="WX21" t="e">
        <v>#N/A</v>
      </c>
      <c r="WY21" t="e">
        <v>#N/A</v>
      </c>
      <c r="WZ21" t="e">
        <v>#N/A</v>
      </c>
      <c r="XA21" t="e">
        <v>#N/A</v>
      </c>
      <c r="XB21" t="e">
        <f t="shared" si="73"/>
        <v>#N/A</v>
      </c>
      <c r="XD21" s="12" t="e">
        <f t="shared" si="135"/>
        <v>#N/A</v>
      </c>
      <c r="XE21" t="s">
        <v>2375</v>
      </c>
      <c r="XF21" s="37" t="s">
        <v>2736</v>
      </c>
      <c r="XG21" t="s">
        <v>2690</v>
      </c>
      <c r="XI21" s="1" t="e">
        <v>#N/A</v>
      </c>
      <c r="XJ21" s="1" t="e">
        <v>#N/A</v>
      </c>
      <c r="XK21" s="1" t="e">
        <v>#N/A</v>
      </c>
      <c r="XL21" s="1" t="e">
        <v>#N/A</v>
      </c>
      <c r="XM21" t="e">
        <v>#N/A</v>
      </c>
      <c r="XN21" t="e">
        <v>#N/A</v>
      </c>
      <c r="XO21" t="e">
        <v>#N/A</v>
      </c>
      <c r="XP21" t="e">
        <v>#N/A</v>
      </c>
      <c r="XQ21" t="e">
        <v>#N/A</v>
      </c>
      <c r="XR21" t="e">
        <v>#N/A</v>
      </c>
      <c r="XS21" t="e">
        <v>#N/A</v>
      </c>
      <c r="XT21" t="e">
        <v>#N/A</v>
      </c>
      <c r="XU21" t="e">
        <f t="shared" si="64"/>
        <v>#N/A</v>
      </c>
      <c r="XW21" s="12" t="e">
        <f t="shared" si="136"/>
        <v>#N/A</v>
      </c>
      <c r="XX21" t="s">
        <v>2375</v>
      </c>
      <c r="XY21" s="37" t="s">
        <v>2736</v>
      </c>
      <c r="XZ21" t="s">
        <v>2690</v>
      </c>
      <c r="YB21" s="1" t="e">
        <v>#N/A</v>
      </c>
      <c r="YC21" s="1" t="e">
        <v>#N/A</v>
      </c>
      <c r="YD21" s="1" t="e">
        <v>#N/A</v>
      </c>
      <c r="YE21" s="1" t="e">
        <v>#N/A</v>
      </c>
      <c r="YF21" t="e">
        <v>#N/A</v>
      </c>
      <c r="YG21" t="e">
        <v>#N/A</v>
      </c>
      <c r="YH21" t="e">
        <v>#N/A</v>
      </c>
      <c r="YI21" t="e">
        <v>#N/A</v>
      </c>
      <c r="YJ21" t="e">
        <v>#N/A</v>
      </c>
      <c r="YK21" t="e">
        <v>#N/A</v>
      </c>
      <c r="YL21" t="e">
        <v>#N/A</v>
      </c>
      <c r="YM21" t="e">
        <v>#N/A</v>
      </c>
      <c r="YN21" t="e">
        <f t="shared" si="65"/>
        <v>#N/A</v>
      </c>
      <c r="YP21" s="12" t="e">
        <f t="shared" si="137"/>
        <v>#N/A</v>
      </c>
      <c r="YQ21" t="s">
        <v>2375</v>
      </c>
      <c r="YR21" s="37" t="s">
        <v>2736</v>
      </c>
      <c r="YS21" t="s">
        <v>2690</v>
      </c>
      <c r="YU21" s="1" t="e">
        <v>#N/A</v>
      </c>
      <c r="YV21" s="1" t="e">
        <v>#N/A</v>
      </c>
      <c r="YW21" s="1" t="e">
        <v>#N/A</v>
      </c>
      <c r="YX21" s="1" t="e">
        <v>#N/A</v>
      </c>
      <c r="YY21" t="e">
        <v>#N/A</v>
      </c>
      <c r="YZ21" t="e">
        <v>#N/A</v>
      </c>
      <c r="ZA21" t="e">
        <v>#N/A</v>
      </c>
      <c r="ZB21" t="e">
        <v>#N/A</v>
      </c>
      <c r="ZC21" t="e">
        <v>#N/A</v>
      </c>
      <c r="ZD21" t="e">
        <v>#N/A</v>
      </c>
      <c r="ZE21" t="e">
        <v>#N/A</v>
      </c>
      <c r="ZF21" t="e">
        <v>#N/A</v>
      </c>
      <c r="ZG21" t="e">
        <f t="shared" si="74"/>
        <v>#N/A</v>
      </c>
      <c r="ZI21" s="12" t="e">
        <f t="shared" si="138"/>
        <v>#N/A</v>
      </c>
      <c r="ZJ21" t="s">
        <v>2375</v>
      </c>
      <c r="ZK21" s="37" t="s">
        <v>2736</v>
      </c>
      <c r="ZL21" t="s">
        <v>2690</v>
      </c>
      <c r="ZN21" s="1" t="e">
        <v>#N/A</v>
      </c>
      <c r="ZO21" s="1" t="e">
        <v>#N/A</v>
      </c>
      <c r="ZP21" s="1" t="e">
        <v>#N/A</v>
      </c>
      <c r="ZQ21" s="1" t="e">
        <v>#N/A</v>
      </c>
      <c r="ZR21" t="e">
        <v>#N/A</v>
      </c>
      <c r="ZS21" t="e">
        <v>#N/A</v>
      </c>
      <c r="ZT21" t="e">
        <v>#N/A</v>
      </c>
      <c r="ZU21" t="e">
        <v>#N/A</v>
      </c>
      <c r="ZV21" t="e">
        <v>#N/A</v>
      </c>
      <c r="ZW21" t="e">
        <v>#N/A</v>
      </c>
      <c r="ZX21" t="e">
        <v>#N/A</v>
      </c>
      <c r="ZY21" t="e">
        <v>#N/A</v>
      </c>
      <c r="ZZ21" t="e">
        <f t="shared" si="79"/>
        <v>#N/A</v>
      </c>
      <c r="AAA21">
        <f t="shared" si="19"/>
        <v>0</v>
      </c>
      <c r="AAB21" s="12" t="e">
        <f t="shared" si="139"/>
        <v>#N/A</v>
      </c>
      <c r="AAD21" t="s">
        <v>2375</v>
      </c>
      <c r="AAE21" s="37" t="s">
        <v>2736</v>
      </c>
      <c r="AAF21" t="s">
        <v>2690</v>
      </c>
      <c r="AAH21" s="1" t="e">
        <v>#N/A</v>
      </c>
      <c r="AAI21" s="1" t="e">
        <v>#N/A</v>
      </c>
      <c r="AAJ21" s="1" t="e">
        <v>#N/A</v>
      </c>
      <c r="AAK21" s="1" t="e">
        <v>#N/A</v>
      </c>
      <c r="AAL21" t="e">
        <v>#N/A</v>
      </c>
      <c r="AAM21" t="e">
        <v>#N/A</v>
      </c>
      <c r="AAN21" t="e">
        <v>#N/A</v>
      </c>
      <c r="AAO21" t="e">
        <v>#N/A</v>
      </c>
      <c r="AAP21" t="e">
        <v>#N/A</v>
      </c>
      <c r="AAQ21" t="e">
        <v>#N/A</v>
      </c>
      <c r="AAR21" t="e">
        <v>#N/A</v>
      </c>
      <c r="AAS21" t="e">
        <v>#N/A</v>
      </c>
      <c r="AAT21" t="e">
        <f t="shared" si="67"/>
        <v>#N/A</v>
      </c>
      <c r="AAV21" s="12" t="e">
        <f t="shared" si="140"/>
        <v>#N/A</v>
      </c>
      <c r="AAW21" t="s">
        <v>2375</v>
      </c>
      <c r="AAX21" s="37" t="s">
        <v>2736</v>
      </c>
      <c r="AAY21" t="s">
        <v>2690</v>
      </c>
      <c r="ABA21" s="1" t="e">
        <v>#N/A</v>
      </c>
      <c r="ABB21" s="1" t="e">
        <v>#N/A</v>
      </c>
      <c r="ABC21" s="1" t="e">
        <v>#N/A</v>
      </c>
      <c r="ABD21" s="1" t="e">
        <v>#N/A</v>
      </c>
      <c r="ABE21" t="e">
        <v>#N/A</v>
      </c>
      <c r="ABF21" t="e">
        <v>#N/A</v>
      </c>
      <c r="ABG21" t="e">
        <v>#N/A</v>
      </c>
      <c r="ABH21" t="e">
        <v>#N/A</v>
      </c>
      <c r="ABI21" t="e">
        <v>#N/A</v>
      </c>
      <c r="ABJ21" t="e">
        <v>#N/A</v>
      </c>
      <c r="ABK21" t="e">
        <v>#N/A</v>
      </c>
      <c r="ABL21" t="e">
        <v>#N/A</v>
      </c>
      <c r="ABM21" t="e">
        <f t="shared" si="69"/>
        <v>#N/A</v>
      </c>
      <c r="ABO21" s="12" t="e">
        <f t="shared" si="141"/>
        <v>#N/A</v>
      </c>
    </row>
    <row r="22" spans="1:743">
      <c r="A22" t="s">
        <v>2370</v>
      </c>
      <c r="B22" s="37" t="s">
        <v>2736</v>
      </c>
      <c r="E22" s="1"/>
      <c r="F22" s="1"/>
      <c r="G22" s="1"/>
      <c r="H22" s="1"/>
      <c r="S22" s="12"/>
      <c r="T22" t="s">
        <v>2370</v>
      </c>
      <c r="U22" s="37" t="s">
        <v>2736</v>
      </c>
      <c r="X22" s="1" t="e">
        <v>#N/A</v>
      </c>
      <c r="Y22" s="1" t="e">
        <v>#N/A</v>
      </c>
      <c r="Z22" s="1" t="e">
        <v>#N/A</v>
      </c>
      <c r="AA22" s="1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f t="shared" si="21"/>
        <v>#N/A</v>
      </c>
      <c r="AL22" s="12" t="e">
        <f t="shared" si="103"/>
        <v>#N/A</v>
      </c>
      <c r="AM22" t="s">
        <v>2370</v>
      </c>
      <c r="AN22" s="37" t="s">
        <v>2736</v>
      </c>
      <c r="AQ22" s="1" t="e">
        <v>#N/A</v>
      </c>
      <c r="AR22" s="1" t="e">
        <v>#N/A</v>
      </c>
      <c r="AS22" s="1" t="e">
        <v>#N/A</v>
      </c>
      <c r="AT22" s="1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f t="shared" si="22"/>
        <v>#N/A</v>
      </c>
      <c r="BE22" s="12" t="e">
        <f t="shared" si="104"/>
        <v>#N/A</v>
      </c>
      <c r="BF22" t="s">
        <v>2370</v>
      </c>
      <c r="BG22" s="37" t="s">
        <v>2736</v>
      </c>
      <c r="BJ22" s="1" t="e">
        <v>#N/A</v>
      </c>
      <c r="BK22" s="1" t="e">
        <v>#N/A</v>
      </c>
      <c r="BL22" s="1" t="e">
        <v>#N/A</v>
      </c>
      <c r="BM22" s="1" t="e">
        <v>#N/A</v>
      </c>
      <c r="BN22" t="e">
        <v>#N/A</v>
      </c>
      <c r="BO22" t="e">
        <v>#N/A</v>
      </c>
      <c r="BP22" t="e">
        <v>#N/A</v>
      </c>
      <c r="BQ22" t="e">
        <v>#N/A</v>
      </c>
      <c r="BR22" t="e">
        <v>#N/A</v>
      </c>
      <c r="BS22" t="e">
        <v>#N/A</v>
      </c>
      <c r="BT22" t="e">
        <v>#N/A</v>
      </c>
      <c r="BU22" t="e">
        <v>#N/A</v>
      </c>
      <c r="BX22" s="12" t="e">
        <f t="shared" si="105"/>
        <v>#DIV/0!</v>
      </c>
      <c r="BY22" t="s">
        <v>2370</v>
      </c>
      <c r="BZ22" s="37" t="s">
        <v>2736</v>
      </c>
      <c r="CA22" t="s">
        <v>2690</v>
      </c>
      <c r="CC22" s="1" t="e">
        <v>#N/A</v>
      </c>
      <c r="CD22" s="1" t="e">
        <v>#N/A</v>
      </c>
      <c r="CE22" s="1" t="e">
        <v>#N/A</v>
      </c>
      <c r="CF22" s="1" t="e">
        <v>#N/A</v>
      </c>
      <c r="CG22" t="e">
        <v>#N/A</v>
      </c>
      <c r="CH22" t="e">
        <v>#N/A</v>
      </c>
      <c r="CI22" t="e">
        <v>#N/A</v>
      </c>
      <c r="CJ22" t="e">
        <v>#N/A</v>
      </c>
      <c r="CK22" t="e">
        <v>#N/A</v>
      </c>
      <c r="CL22" t="e">
        <v>#N/A</v>
      </c>
      <c r="CM22" t="e">
        <v>#N/A</v>
      </c>
      <c r="CN22" t="e">
        <v>#N/A</v>
      </c>
      <c r="CO22" t="e">
        <f t="shared" si="23"/>
        <v>#N/A</v>
      </c>
      <c r="CP22">
        <f t="shared" si="24"/>
        <v>0</v>
      </c>
      <c r="CQ22" s="12" t="e">
        <f t="shared" si="106"/>
        <v>#N/A</v>
      </c>
      <c r="CR22" t="s">
        <v>2370</v>
      </c>
      <c r="CS22" s="37" t="s">
        <v>2736</v>
      </c>
      <c r="CT22" t="s">
        <v>2690</v>
      </c>
      <c r="CV22" s="1" t="e">
        <v>#N/A</v>
      </c>
      <c r="CW22" s="1" t="e">
        <v>#N/A</v>
      </c>
      <c r="CX22" s="1" t="e">
        <v>#N/A</v>
      </c>
      <c r="CY22" s="1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J22" s="12" t="e">
        <f t="shared" si="107"/>
        <v>#DIV/0!</v>
      </c>
      <c r="DK22" t="s">
        <v>2370</v>
      </c>
      <c r="DL22" s="37" t="s">
        <v>2736</v>
      </c>
      <c r="DM22" t="s">
        <v>2690</v>
      </c>
      <c r="DO22" s="1" t="e">
        <v>#N/A</v>
      </c>
      <c r="DP22" s="1" t="e">
        <v>#N/A</v>
      </c>
      <c r="DQ22" s="1" t="e">
        <v>#N/A</v>
      </c>
      <c r="DR22" s="1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t="e">
        <v>#N/A</v>
      </c>
      <c r="DX22" t="e">
        <v>#N/A</v>
      </c>
      <c r="DY22" t="e">
        <v>#N/A</v>
      </c>
      <c r="DZ22" t="e">
        <v>#N/A</v>
      </c>
      <c r="EC22" s="12" t="e">
        <f t="shared" si="108"/>
        <v>#DIV/0!</v>
      </c>
      <c r="ED22" t="s">
        <v>2370</v>
      </c>
      <c r="EE22" s="37" t="s">
        <v>2736</v>
      </c>
      <c r="EF22" t="s">
        <v>2690</v>
      </c>
      <c r="EH22" s="1" t="e">
        <v>#N/A</v>
      </c>
      <c r="EI22" s="1" t="e">
        <v>#N/A</v>
      </c>
      <c r="EJ22" s="1" t="e">
        <v>#N/A</v>
      </c>
      <c r="EK22" s="1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V22" s="12" t="e">
        <f t="shared" si="109"/>
        <v>#DIV/0!</v>
      </c>
      <c r="EW22" t="s">
        <v>2370</v>
      </c>
      <c r="EX22" s="37" t="s">
        <v>2736</v>
      </c>
      <c r="FA22" s="1" t="e">
        <v>#N/A</v>
      </c>
      <c r="FB22" s="1" t="e">
        <v>#N/A</v>
      </c>
      <c r="FC22" s="1" t="e">
        <v>#N/A</v>
      </c>
      <c r="FD22" s="1" t="e">
        <v>#N/A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t="e">
        <v>#N/A</v>
      </c>
      <c r="FL22" t="e">
        <v>#N/A</v>
      </c>
      <c r="FM22" t="e">
        <f t="shared" si="25"/>
        <v>#N/A</v>
      </c>
      <c r="FO22" s="12" t="e">
        <f t="shared" si="110"/>
        <v>#N/A</v>
      </c>
      <c r="FP22" t="s">
        <v>2370</v>
      </c>
      <c r="FQ22" s="37" t="s">
        <v>2736</v>
      </c>
      <c r="FT22" s="1" t="e">
        <v>#N/A</v>
      </c>
      <c r="FU22" s="1" t="e">
        <v>#N/A</v>
      </c>
      <c r="FV22" s="1" t="e">
        <v>#N/A</v>
      </c>
      <c r="FW22" s="1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t="e">
        <f t="shared" si="26"/>
        <v>#N/A</v>
      </c>
      <c r="GG22">
        <f t="shared" si="27"/>
        <v>0</v>
      </c>
      <c r="GH22" s="12" t="e">
        <f t="shared" si="111"/>
        <v>#N/A</v>
      </c>
      <c r="GI22" t="s">
        <v>2370</v>
      </c>
      <c r="GJ22" s="37" t="s">
        <v>2736</v>
      </c>
      <c r="GK22" t="s">
        <v>2690</v>
      </c>
      <c r="GM22" s="1" t="e">
        <v>#N/A</v>
      </c>
      <c r="GN22" s="1" t="e">
        <v>#N/A</v>
      </c>
      <c r="GO22" s="1" t="e">
        <v>#N/A</v>
      </c>
      <c r="GP22" s="1" t="e">
        <v>#N/A</v>
      </c>
      <c r="GQ22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v>#N/A</v>
      </c>
      <c r="GW22" t="e">
        <v>#N/A</v>
      </c>
      <c r="GX22" t="e">
        <v>#N/A</v>
      </c>
      <c r="HA22" s="12" t="e">
        <f t="shared" si="112"/>
        <v>#DIV/0!</v>
      </c>
      <c r="HB22" t="s">
        <v>2370</v>
      </c>
      <c r="HC22" s="37" t="s">
        <v>2736</v>
      </c>
      <c r="HD22" t="s">
        <v>2690</v>
      </c>
      <c r="HF22" s="1" t="e">
        <v>#N/A</v>
      </c>
      <c r="HG22" s="1" t="e">
        <v>#N/A</v>
      </c>
      <c r="HH22" s="1" t="e">
        <v>#N/A</v>
      </c>
      <c r="HI22" s="1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t="e">
        <v>#N/A</v>
      </c>
      <c r="HP22" t="e">
        <v>#N/A</v>
      </c>
      <c r="HQ22" t="e">
        <v>#N/A</v>
      </c>
      <c r="HT22" s="12" t="e">
        <f t="shared" si="113"/>
        <v>#DIV/0!</v>
      </c>
      <c r="HU22" t="s">
        <v>2370</v>
      </c>
      <c r="HV22" s="37" t="s">
        <v>2736</v>
      </c>
      <c r="HW22" t="s">
        <v>2690</v>
      </c>
      <c r="HY22" s="1" t="e">
        <v>#N/A</v>
      </c>
      <c r="HZ22" s="1" t="e">
        <v>#N/A</v>
      </c>
      <c r="IA22" s="1" t="e">
        <v>#N/A</v>
      </c>
      <c r="IB22" s="1" t="e">
        <v>#N/A</v>
      </c>
      <c r="IC22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M22" s="12" t="e">
        <f t="shared" si="114"/>
        <v>#DIV/0!</v>
      </c>
      <c r="IN22" t="s">
        <v>2370</v>
      </c>
      <c r="IO22" s="37" t="s">
        <v>2736</v>
      </c>
      <c r="IP22" t="s">
        <v>2690</v>
      </c>
      <c r="IR22" s="1" t="e">
        <v>#N/A</v>
      </c>
      <c r="IS22" s="1" t="e">
        <v>#N/A</v>
      </c>
      <c r="IT22" s="1" t="e">
        <v>#N/A</v>
      </c>
      <c r="IU22" s="1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F22" s="12" t="e">
        <f t="shared" si="115"/>
        <v>#DIV/0!</v>
      </c>
      <c r="JG22" t="s">
        <v>2370</v>
      </c>
      <c r="JH22" s="37" t="s">
        <v>2736</v>
      </c>
      <c r="JI22" t="s">
        <v>2690</v>
      </c>
      <c r="JK22" s="1" t="e">
        <v>#N/A</v>
      </c>
      <c r="JL22" s="1" t="e">
        <v>#N/A</v>
      </c>
      <c r="JM22" s="1" t="e">
        <v>#N/A</v>
      </c>
      <c r="JN22" s="1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Y22" s="12" t="e">
        <f t="shared" si="116"/>
        <v>#DIV/0!</v>
      </c>
      <c r="JZ22" t="s">
        <v>2370</v>
      </c>
      <c r="KA22" s="37" t="s">
        <v>2736</v>
      </c>
      <c r="KB22" t="s">
        <v>2690</v>
      </c>
      <c r="KD22" s="1" t="e">
        <v>#N/A</v>
      </c>
      <c r="KE22" s="1" t="e">
        <v>#N/A</v>
      </c>
      <c r="KF22" s="1" t="e">
        <v>#N/A</v>
      </c>
      <c r="KG22" s="1" t="e">
        <v>#N/A</v>
      </c>
      <c r="KH22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R22" s="12" t="e">
        <f t="shared" si="117"/>
        <v>#DIV/0!</v>
      </c>
      <c r="KS22" t="s">
        <v>2370</v>
      </c>
      <c r="KT22" s="37" t="s">
        <v>2736</v>
      </c>
      <c r="KU22" t="s">
        <v>2690</v>
      </c>
      <c r="KW22" s="1" t="e">
        <v>#N/A</v>
      </c>
      <c r="KX22" s="1" t="e">
        <v>#N/A</v>
      </c>
      <c r="KY22" s="1" t="e">
        <v>#N/A</v>
      </c>
      <c r="KZ22" s="1" t="e">
        <v>#N/A</v>
      </c>
      <c r="LA22" t="e">
        <v>#N/A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K22" s="12" t="e">
        <f t="shared" si="118"/>
        <v>#DIV/0!</v>
      </c>
      <c r="LL22" t="s">
        <v>2370</v>
      </c>
      <c r="LM22" s="37" t="s">
        <v>2736</v>
      </c>
      <c r="LN22" t="s">
        <v>2690</v>
      </c>
      <c r="LP22" s="1" t="e">
        <v>#N/A</v>
      </c>
      <c r="LQ22" s="1" t="e">
        <v>#N/A</v>
      </c>
      <c r="LR22" s="1" t="e">
        <v>#N/A</v>
      </c>
      <c r="LS22" s="1" t="e">
        <v>#N/A</v>
      </c>
      <c r="LT22" t="e">
        <v>#N/A</v>
      </c>
      <c r="LU22" t="e">
        <v>#N/A</v>
      </c>
      <c r="LV22" t="e">
        <v>#N/A</v>
      </c>
      <c r="LW22" t="e">
        <v>#N/A</v>
      </c>
      <c r="LX22" t="e">
        <v>#N/A</v>
      </c>
      <c r="LY22" t="e">
        <v>#N/A</v>
      </c>
      <c r="LZ22" t="e">
        <v>#N/A</v>
      </c>
      <c r="MA22" t="e">
        <v>#N/A</v>
      </c>
      <c r="MD22" s="12" t="e">
        <f t="shared" si="119"/>
        <v>#DIV/0!</v>
      </c>
      <c r="ME22" t="s">
        <v>2370</v>
      </c>
      <c r="MF22" s="37" t="s">
        <v>2736</v>
      </c>
      <c r="MG22" t="s">
        <v>2690</v>
      </c>
      <c r="MI22" s="1" t="e">
        <v>#N/A</v>
      </c>
      <c r="MJ22" s="1" t="e">
        <v>#N/A</v>
      </c>
      <c r="MK22" s="1" t="e">
        <v>#N/A</v>
      </c>
      <c r="ML22" s="1" t="e">
        <v>#N/A</v>
      </c>
      <c r="MM22" t="e">
        <v>#N/A</v>
      </c>
      <c r="MN22" t="e">
        <v>#N/A</v>
      </c>
      <c r="MO22" t="e">
        <v>#N/A</v>
      </c>
      <c r="MP22" t="e">
        <v>#N/A</v>
      </c>
      <c r="MQ22" t="e">
        <v>#N/A</v>
      </c>
      <c r="MR22" t="e">
        <v>#N/A</v>
      </c>
      <c r="MS22" t="e">
        <v>#N/A</v>
      </c>
      <c r="MT22" t="e">
        <v>#N/A</v>
      </c>
      <c r="MV22">
        <f t="shared" si="37"/>
        <v>0</v>
      </c>
      <c r="MW22" s="12" t="e">
        <f t="shared" si="120"/>
        <v>#DIV/0!</v>
      </c>
      <c r="MX22" t="s">
        <v>2370</v>
      </c>
      <c r="MY22" s="37" t="s">
        <v>2736</v>
      </c>
      <c r="MZ22" t="s">
        <v>2690</v>
      </c>
      <c r="NB22" s="1" t="e">
        <v>#N/A</v>
      </c>
      <c r="NC22" s="1" t="e">
        <v>#N/A</v>
      </c>
      <c r="ND22" s="1" t="e">
        <v>#N/A</v>
      </c>
      <c r="NE22" s="1" t="e">
        <v>#N/A</v>
      </c>
      <c r="NF22" t="e">
        <v>#N/A</v>
      </c>
      <c r="NG22" t="e">
        <v>#N/A</v>
      </c>
      <c r="NH22" t="e">
        <v>#N/A</v>
      </c>
      <c r="NI22" t="e">
        <v>#N/A</v>
      </c>
      <c r="NJ22" t="e">
        <v>#N/A</v>
      </c>
      <c r="NK22" t="e">
        <v>#N/A</v>
      </c>
      <c r="NL22" t="e">
        <v>#N/A</v>
      </c>
      <c r="NM22" t="e">
        <v>#N/A</v>
      </c>
      <c r="NN22" t="e">
        <f t="shared" si="38"/>
        <v>#N/A</v>
      </c>
      <c r="NP22" s="12" t="e">
        <f t="shared" si="121"/>
        <v>#N/A</v>
      </c>
      <c r="NQ22" t="s">
        <v>2370</v>
      </c>
      <c r="NR22" s="37" t="s">
        <v>2736</v>
      </c>
      <c r="NS22" t="s">
        <v>2690</v>
      </c>
      <c r="NU22" s="1" t="e">
        <v>#N/A</v>
      </c>
      <c r="NV22" s="1" t="e">
        <v>#N/A</v>
      </c>
      <c r="NW22" s="1" t="e">
        <v>#N/A</v>
      </c>
      <c r="NX22" s="1" t="e">
        <v>#N/A</v>
      </c>
      <c r="NY22" t="e">
        <v>#N/A</v>
      </c>
      <c r="NZ22" t="e">
        <v>#N/A</v>
      </c>
      <c r="OA22" t="e">
        <v>#N/A</v>
      </c>
      <c r="OB22" t="e">
        <v>#N/A</v>
      </c>
      <c r="OC22" t="e">
        <v>#N/A</v>
      </c>
      <c r="OD22" t="e">
        <v>#N/A</v>
      </c>
      <c r="OE22" t="e">
        <v>#N/A</v>
      </c>
      <c r="OF22" t="e">
        <v>#N/A</v>
      </c>
      <c r="OG22" t="e">
        <f t="shared" si="40"/>
        <v>#N/A</v>
      </c>
      <c r="OI22" s="12" t="e">
        <f t="shared" si="122"/>
        <v>#N/A</v>
      </c>
      <c r="OJ22" t="s">
        <v>2370</v>
      </c>
      <c r="OK22" s="37" t="s">
        <v>2736</v>
      </c>
      <c r="OL22" t="s">
        <v>2690</v>
      </c>
      <c r="ON22" s="1" t="e">
        <v>#N/A</v>
      </c>
      <c r="OO22" s="1" t="e">
        <v>#N/A</v>
      </c>
      <c r="OP22" s="1" t="e">
        <v>#N/A</v>
      </c>
      <c r="OQ22" s="1" t="e">
        <v>#N/A</v>
      </c>
      <c r="OR22" t="e">
        <v>#N/A</v>
      </c>
      <c r="OS22" t="e">
        <v>#N/A</v>
      </c>
      <c r="OT22" t="e">
        <v>#N/A</v>
      </c>
      <c r="OU22" t="e">
        <v>#N/A</v>
      </c>
      <c r="OV22" t="e">
        <v>#N/A</v>
      </c>
      <c r="OW22" t="e">
        <v>#N/A</v>
      </c>
      <c r="OX22" t="e">
        <v>#N/A</v>
      </c>
      <c r="OY22" t="e">
        <v>#N/A</v>
      </c>
      <c r="OZ22" t="e">
        <f t="shared" si="42"/>
        <v>#N/A</v>
      </c>
      <c r="PB22" s="12" t="e">
        <f t="shared" si="123"/>
        <v>#N/A</v>
      </c>
      <c r="PC22" t="s">
        <v>2370</v>
      </c>
      <c r="PD22" s="37" t="s">
        <v>2736</v>
      </c>
      <c r="PE22" t="s">
        <v>2690</v>
      </c>
      <c r="PG22" s="1" t="e">
        <v>#N/A</v>
      </c>
      <c r="PH22" s="1" t="e">
        <v>#N/A</v>
      </c>
      <c r="PI22" s="1" t="e">
        <v>#N/A</v>
      </c>
      <c r="PJ22" s="1" t="e">
        <v>#N/A</v>
      </c>
      <c r="PK22" t="e">
        <v>#N/A</v>
      </c>
      <c r="PL22" t="e">
        <v>#N/A</v>
      </c>
      <c r="PM22" t="e">
        <v>#N/A</v>
      </c>
      <c r="PN22" t="e">
        <v>#N/A</v>
      </c>
      <c r="PO22" t="e">
        <v>#N/A</v>
      </c>
      <c r="PP22" t="e">
        <v>#N/A</v>
      </c>
      <c r="PQ22" t="e">
        <v>#N/A</v>
      </c>
      <c r="PR22" t="e">
        <v>#N/A</v>
      </c>
      <c r="PS22" t="e">
        <f t="shared" si="100"/>
        <v>#N/A</v>
      </c>
      <c r="PU22" s="12" t="e">
        <f t="shared" si="124"/>
        <v>#N/A</v>
      </c>
      <c r="PV22" t="s">
        <v>2370</v>
      </c>
      <c r="PW22" s="37" t="s">
        <v>2736</v>
      </c>
      <c r="PX22" t="s">
        <v>2690</v>
      </c>
      <c r="PZ22" s="1" t="e">
        <v>#N/A</v>
      </c>
      <c r="QA22" s="1" t="e">
        <v>#N/A</v>
      </c>
      <c r="QB22" s="1" t="e">
        <v>#N/A</v>
      </c>
      <c r="QC22" s="1" t="e">
        <v>#N/A</v>
      </c>
      <c r="QD22" t="e">
        <v>#N/A</v>
      </c>
      <c r="QE22" t="e">
        <v>#N/A</v>
      </c>
      <c r="QF22" t="e">
        <v>#N/A</v>
      </c>
      <c r="QG22" t="e">
        <v>#N/A</v>
      </c>
      <c r="QH22" t="e">
        <v>#N/A</v>
      </c>
      <c r="QI22" t="e">
        <v>#N/A</v>
      </c>
      <c r="QJ22" t="e">
        <v>#N/A</v>
      </c>
      <c r="QK22" t="e">
        <v>#N/A</v>
      </c>
      <c r="QL22" t="e">
        <f t="shared" si="101"/>
        <v>#N/A</v>
      </c>
      <c r="QN22" s="12" t="e">
        <f t="shared" si="125"/>
        <v>#N/A</v>
      </c>
      <c r="QO22" t="s">
        <v>2370</v>
      </c>
      <c r="QP22" s="37" t="s">
        <v>2736</v>
      </c>
      <c r="QQ22" t="s">
        <v>2690</v>
      </c>
      <c r="QR22" t="e">
        <v>#N/A</v>
      </c>
      <c r="QS22" s="1" t="e">
        <v>#N/A</v>
      </c>
      <c r="QT22" s="1" t="e">
        <v>#N/A</v>
      </c>
      <c r="QU22" s="1" t="e">
        <v>#N/A</v>
      </c>
      <c r="QV22" s="1" t="e">
        <v>#N/A</v>
      </c>
      <c r="QW22">
        <v>0</v>
      </c>
      <c r="QX22">
        <v>0</v>
      </c>
      <c r="QY22">
        <v>0</v>
      </c>
      <c r="QZ22">
        <v>0</v>
      </c>
      <c r="RA22" t="e">
        <v>#N/A</v>
      </c>
      <c r="RB22" t="e">
        <v>#N/A</v>
      </c>
      <c r="RC22" t="e">
        <v>#N/A</v>
      </c>
      <c r="RE22">
        <f t="shared" si="47"/>
        <v>0</v>
      </c>
      <c r="RG22" s="12" t="e">
        <f t="shared" si="126"/>
        <v>#DIV/0!</v>
      </c>
      <c r="RH22" t="s">
        <v>2370</v>
      </c>
      <c r="RI22" s="37" t="s">
        <v>2736</v>
      </c>
      <c r="RJ22" t="s">
        <v>2690</v>
      </c>
      <c r="RL22" s="1" t="e">
        <v>#N/A</v>
      </c>
      <c r="RM22" s="1" t="e">
        <v>#N/A</v>
      </c>
      <c r="RN22" s="1" t="e">
        <v>#N/A</v>
      </c>
      <c r="RO22" s="1" t="e">
        <v>#N/A</v>
      </c>
      <c r="RP22">
        <v>0</v>
      </c>
      <c r="RQ22">
        <v>0</v>
      </c>
      <c r="RR22">
        <v>0</v>
      </c>
      <c r="RS22" t="e">
        <v>#N/A</v>
      </c>
      <c r="RT22" t="e">
        <v>#N/A</v>
      </c>
      <c r="RU22" t="e">
        <v>#N/A</v>
      </c>
      <c r="RV22" t="e">
        <v>#N/A</v>
      </c>
      <c r="RW22" t="e">
        <v>#N/A</v>
      </c>
      <c r="RX22" t="e">
        <f t="shared" si="80"/>
        <v>#N/A</v>
      </c>
      <c r="RZ22" s="12" t="e">
        <f t="shared" si="127"/>
        <v>#N/A</v>
      </c>
      <c r="SA22" t="s">
        <v>2370</v>
      </c>
      <c r="SB22" s="37" t="s">
        <v>2736</v>
      </c>
      <c r="SC22" t="s">
        <v>2690</v>
      </c>
      <c r="SE22" s="1" t="e">
        <v>#N/A</v>
      </c>
      <c r="SF22" s="1" t="e">
        <v>#N/A</v>
      </c>
      <c r="SG22" s="1" t="e">
        <v>#N/A</v>
      </c>
      <c r="SH22" s="1" t="e">
        <v>#N/A</v>
      </c>
      <c r="SI22" t="e">
        <v>#N/A</v>
      </c>
      <c r="SJ22" t="e">
        <f t="shared" si="72"/>
        <v>#N/A</v>
      </c>
      <c r="SK22" t="e">
        <f t="shared" si="50"/>
        <v>#N/A</v>
      </c>
      <c r="SL22" t="e">
        <f t="shared" si="51"/>
        <v>#N/A</v>
      </c>
      <c r="SM22" t="e">
        <v>#N/A</v>
      </c>
      <c r="SN22" t="e">
        <v>#N/A</v>
      </c>
      <c r="SO22" t="e">
        <v>#N/A</v>
      </c>
      <c r="SP22" t="e">
        <v>#N/A</v>
      </c>
      <c r="SQ22" t="e">
        <f t="shared" si="128"/>
        <v>#N/A</v>
      </c>
      <c r="SS22" s="12" t="e">
        <f t="shared" si="129"/>
        <v>#N/A</v>
      </c>
      <c r="ST22" t="e">
        <f t="shared" si="54"/>
        <v>#N/A</v>
      </c>
      <c r="SU22" t="s">
        <v>2370</v>
      </c>
      <c r="SV22" s="37" t="s">
        <v>2736</v>
      </c>
      <c r="SW22" t="s">
        <v>2690</v>
      </c>
      <c r="SY22" s="1" t="e">
        <v>#N/A</v>
      </c>
      <c r="SZ22" s="1" t="e">
        <v>#N/A</v>
      </c>
      <c r="TA22" s="1" t="e">
        <v>#N/A</v>
      </c>
      <c r="TB22" s="1" t="e">
        <v>#N/A</v>
      </c>
      <c r="TC22" t="e">
        <v>#N/A</v>
      </c>
      <c r="TD22" t="e">
        <v>#N/A</v>
      </c>
      <c r="TE22" t="e">
        <v>#N/A</v>
      </c>
      <c r="TF22" t="e">
        <v>#N/A</v>
      </c>
      <c r="TG22" t="e">
        <v>#N/A</v>
      </c>
      <c r="TH22" t="e">
        <v>#N/A</v>
      </c>
      <c r="TI22" t="e">
        <v>#N/A</v>
      </c>
      <c r="TJ22" t="e">
        <v>#N/A</v>
      </c>
      <c r="TK22" t="e">
        <f t="shared" si="130"/>
        <v>#N/A</v>
      </c>
      <c r="TL22">
        <f t="shared" si="56"/>
        <v>0</v>
      </c>
      <c r="TM22" s="12" t="e">
        <f t="shared" si="131"/>
        <v>#N/A</v>
      </c>
      <c r="TN22" t="s">
        <v>2370</v>
      </c>
      <c r="TO22" s="37" t="s">
        <v>2736</v>
      </c>
      <c r="TP22" t="s">
        <v>2690</v>
      </c>
      <c r="TR22" s="1">
        <v>0</v>
      </c>
      <c r="TS22" s="1">
        <v>0</v>
      </c>
      <c r="TT22" s="1">
        <v>0</v>
      </c>
      <c r="TU22" s="1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f t="shared" si="90"/>
        <v>0</v>
      </c>
      <c r="UF22" s="12" t="e">
        <f t="shared" si="132"/>
        <v>#DIV/0!</v>
      </c>
      <c r="UG22" t="s">
        <v>2370</v>
      </c>
      <c r="UH22" s="37" t="s">
        <v>2736</v>
      </c>
      <c r="UI22" t="s">
        <v>2690</v>
      </c>
      <c r="UK22" s="1">
        <v>3.9780092592592589E-2</v>
      </c>
      <c r="UL22" s="1">
        <v>3.5983796296296298E-2</v>
      </c>
      <c r="UM22" s="1">
        <v>3.3912037037037036E-3</v>
      </c>
      <c r="UN22" s="1">
        <v>3.8194444444444446E-4</v>
      </c>
      <c r="UO22">
        <v>1</v>
      </c>
      <c r="UP22">
        <v>21</v>
      </c>
      <c r="UQ22">
        <v>21</v>
      </c>
      <c r="UR22">
        <v>0</v>
      </c>
      <c r="US22">
        <v>0</v>
      </c>
      <c r="UT22">
        <v>0</v>
      </c>
      <c r="UU22">
        <v>0</v>
      </c>
      <c r="UV22">
        <v>100</v>
      </c>
      <c r="UW22">
        <f t="shared" si="60"/>
        <v>21</v>
      </c>
      <c r="UX22">
        <v>197</v>
      </c>
      <c r="UY22" s="12">
        <f t="shared" si="142"/>
        <v>10.659898477157361</v>
      </c>
      <c r="UZ22" t="s">
        <v>2370</v>
      </c>
      <c r="VA22" s="37" t="s">
        <v>2736</v>
      </c>
      <c r="VB22" t="s">
        <v>2690</v>
      </c>
      <c r="VD22" s="1">
        <v>0</v>
      </c>
      <c r="VE22" s="1">
        <v>0</v>
      </c>
      <c r="VF22" s="1">
        <v>0</v>
      </c>
      <c r="VG22" s="1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f t="shared" si="61"/>
        <v>0</v>
      </c>
      <c r="VR22" s="12" t="e">
        <f t="shared" si="133"/>
        <v>#DIV/0!</v>
      </c>
      <c r="VS22" t="s">
        <v>2370</v>
      </c>
      <c r="VT22" s="37" t="s">
        <v>2736</v>
      </c>
      <c r="VU22" t="s">
        <v>2690</v>
      </c>
      <c r="VW22" s="1">
        <v>0</v>
      </c>
      <c r="VX22" s="1">
        <v>0</v>
      </c>
      <c r="VY22" s="1">
        <v>0</v>
      </c>
      <c r="VZ22" s="1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f t="shared" si="62"/>
        <v>0</v>
      </c>
      <c r="WK22" s="12" t="e">
        <f t="shared" si="134"/>
        <v>#DIV/0!</v>
      </c>
      <c r="WL22" t="s">
        <v>2370</v>
      </c>
      <c r="WM22" s="37" t="s">
        <v>2736</v>
      </c>
      <c r="WN22" t="s">
        <v>2690</v>
      </c>
      <c r="WP22" s="1" t="e">
        <v>#N/A</v>
      </c>
      <c r="WQ22" s="1" t="e">
        <v>#N/A</v>
      </c>
      <c r="WR22" s="1" t="e">
        <v>#N/A</v>
      </c>
      <c r="WS22" s="1" t="e">
        <v>#N/A</v>
      </c>
      <c r="WT22" t="e">
        <v>#N/A</v>
      </c>
      <c r="WU22" t="e">
        <v>#N/A</v>
      </c>
      <c r="WV22" t="e">
        <v>#N/A</v>
      </c>
      <c r="WW22" t="e">
        <v>#N/A</v>
      </c>
      <c r="WX22" t="e">
        <v>#N/A</v>
      </c>
      <c r="WY22" t="e">
        <v>#N/A</v>
      </c>
      <c r="WZ22" t="e">
        <v>#N/A</v>
      </c>
      <c r="XA22" t="e">
        <v>#N/A</v>
      </c>
      <c r="XB22" t="e">
        <f t="shared" si="73"/>
        <v>#N/A</v>
      </c>
      <c r="XD22" s="12" t="e">
        <f t="shared" si="135"/>
        <v>#N/A</v>
      </c>
      <c r="XE22" t="s">
        <v>2370</v>
      </c>
      <c r="XF22" s="37" t="s">
        <v>2736</v>
      </c>
      <c r="XG22" t="s">
        <v>2690</v>
      </c>
      <c r="XI22" s="1" t="e">
        <v>#N/A</v>
      </c>
      <c r="XJ22" s="1" t="e">
        <v>#N/A</v>
      </c>
      <c r="XK22" s="1" t="e">
        <v>#N/A</v>
      </c>
      <c r="XL22" s="1" t="e">
        <v>#N/A</v>
      </c>
      <c r="XM22" t="e">
        <v>#N/A</v>
      </c>
      <c r="XN22" t="e">
        <v>#N/A</v>
      </c>
      <c r="XO22" t="e">
        <v>#N/A</v>
      </c>
      <c r="XP22" t="e">
        <v>#N/A</v>
      </c>
      <c r="XQ22" t="e">
        <v>#N/A</v>
      </c>
      <c r="XR22" t="e">
        <v>#N/A</v>
      </c>
      <c r="XS22" t="e">
        <v>#N/A</v>
      </c>
      <c r="XT22" t="e">
        <v>#N/A</v>
      </c>
      <c r="XU22" t="e">
        <f t="shared" si="64"/>
        <v>#N/A</v>
      </c>
      <c r="XW22" s="12" t="e">
        <f t="shared" si="136"/>
        <v>#N/A</v>
      </c>
      <c r="XX22" t="s">
        <v>2370</v>
      </c>
      <c r="XY22" s="37" t="s">
        <v>2736</v>
      </c>
      <c r="XZ22" t="s">
        <v>2690</v>
      </c>
      <c r="YB22" s="1" t="e">
        <v>#N/A</v>
      </c>
      <c r="YC22" s="1" t="e">
        <v>#N/A</v>
      </c>
      <c r="YD22" s="1" t="e">
        <v>#N/A</v>
      </c>
      <c r="YE22" s="1" t="e">
        <v>#N/A</v>
      </c>
      <c r="YF22" t="e">
        <v>#N/A</v>
      </c>
      <c r="YG22" t="e">
        <v>#N/A</v>
      </c>
      <c r="YH22" t="e">
        <v>#N/A</v>
      </c>
      <c r="YI22" t="e">
        <v>#N/A</v>
      </c>
      <c r="YJ22" t="e">
        <v>#N/A</v>
      </c>
      <c r="YK22" t="e">
        <v>#N/A</v>
      </c>
      <c r="YL22" t="e">
        <v>#N/A</v>
      </c>
      <c r="YM22" t="e">
        <v>#N/A</v>
      </c>
      <c r="YN22" t="e">
        <f t="shared" si="65"/>
        <v>#N/A</v>
      </c>
      <c r="YP22" s="12" t="e">
        <f t="shared" si="137"/>
        <v>#N/A</v>
      </c>
      <c r="YQ22" t="s">
        <v>2370</v>
      </c>
      <c r="YR22" s="37" t="s">
        <v>2736</v>
      </c>
      <c r="YS22" t="s">
        <v>2690</v>
      </c>
      <c r="YU22" s="1" t="e">
        <v>#N/A</v>
      </c>
      <c r="YV22" s="1" t="e">
        <v>#N/A</v>
      </c>
      <c r="YW22" s="1" t="e">
        <v>#N/A</v>
      </c>
      <c r="YX22" s="1" t="e">
        <v>#N/A</v>
      </c>
      <c r="YY22" t="e">
        <v>#N/A</v>
      </c>
      <c r="YZ22" t="e">
        <v>#N/A</v>
      </c>
      <c r="ZA22" t="e">
        <v>#N/A</v>
      </c>
      <c r="ZB22" t="e">
        <v>#N/A</v>
      </c>
      <c r="ZC22" t="e">
        <v>#N/A</v>
      </c>
      <c r="ZD22" t="e">
        <v>#N/A</v>
      </c>
      <c r="ZE22" t="e">
        <v>#N/A</v>
      </c>
      <c r="ZF22" t="e">
        <v>#N/A</v>
      </c>
      <c r="ZG22" t="e">
        <f t="shared" si="74"/>
        <v>#N/A</v>
      </c>
      <c r="ZI22" s="12" t="e">
        <f t="shared" si="138"/>
        <v>#N/A</v>
      </c>
      <c r="ZJ22" t="s">
        <v>2370</v>
      </c>
      <c r="ZK22" s="37" t="s">
        <v>2736</v>
      </c>
      <c r="ZL22" t="s">
        <v>2690</v>
      </c>
      <c r="ZN22" s="1">
        <v>3.9780092592592589E-2</v>
      </c>
      <c r="ZO22" s="1">
        <v>3.5983796296296298E-2</v>
      </c>
      <c r="ZP22" s="1">
        <v>3.3912037037037036E-3</v>
      </c>
      <c r="ZQ22" s="1">
        <v>3.8194444444444446E-4</v>
      </c>
      <c r="ZR22">
        <v>1</v>
      </c>
      <c r="ZS22">
        <v>21</v>
      </c>
      <c r="ZT22">
        <v>21</v>
      </c>
      <c r="ZU22">
        <v>0</v>
      </c>
      <c r="ZV22">
        <v>0</v>
      </c>
      <c r="ZW22">
        <v>0</v>
      </c>
      <c r="ZX22">
        <v>0</v>
      </c>
      <c r="ZY22">
        <v>100</v>
      </c>
      <c r="ZZ22">
        <f t="shared" si="79"/>
        <v>21</v>
      </c>
      <c r="AAA22">
        <f t="shared" si="19"/>
        <v>197</v>
      </c>
      <c r="AAB22" s="12">
        <f t="shared" si="139"/>
        <v>10.659898477157361</v>
      </c>
      <c r="AAC22">
        <f t="shared" si="66"/>
        <v>176</v>
      </c>
      <c r="AAD22" t="s">
        <v>2370</v>
      </c>
      <c r="AAE22" s="37" t="s">
        <v>2736</v>
      </c>
      <c r="AAF22" t="s">
        <v>2690</v>
      </c>
      <c r="AAH22" s="1" t="e">
        <v>#N/A</v>
      </c>
      <c r="AAI22" s="1" t="e">
        <v>#N/A</v>
      </c>
      <c r="AAJ22" s="1" t="e">
        <v>#N/A</v>
      </c>
      <c r="AAK22" s="1" t="e">
        <v>#N/A</v>
      </c>
      <c r="AAL22" t="e">
        <v>#N/A</v>
      </c>
      <c r="AAM22" t="e">
        <v>#N/A</v>
      </c>
      <c r="AAN22" t="e">
        <v>#N/A</v>
      </c>
      <c r="AAO22" t="e">
        <v>#N/A</v>
      </c>
      <c r="AAP22" t="e">
        <v>#N/A</v>
      </c>
      <c r="AAQ22" t="e">
        <v>#N/A</v>
      </c>
      <c r="AAR22" t="e">
        <v>#N/A</v>
      </c>
      <c r="AAS22" t="e">
        <v>#N/A</v>
      </c>
      <c r="AAT22" t="e">
        <f t="shared" si="67"/>
        <v>#N/A</v>
      </c>
      <c r="AAV22" s="12" t="e">
        <f t="shared" si="140"/>
        <v>#N/A</v>
      </c>
      <c r="AAW22" t="s">
        <v>2370</v>
      </c>
      <c r="AAX22" s="37" t="s">
        <v>2736</v>
      </c>
      <c r="AAY22" t="s">
        <v>2690</v>
      </c>
      <c r="ABA22" s="1">
        <v>3.2824074074074075E-2</v>
      </c>
      <c r="ABB22" s="1">
        <v>1.7881944444444443E-2</v>
      </c>
      <c r="ABC22" s="1">
        <v>1.283564814814815E-2</v>
      </c>
      <c r="ABD22" s="1">
        <v>2.0949074074074073E-3</v>
      </c>
      <c r="ABE22">
        <v>2</v>
      </c>
      <c r="ABF22">
        <v>18</v>
      </c>
      <c r="ABG22">
        <v>18</v>
      </c>
      <c r="ABH22">
        <v>1</v>
      </c>
      <c r="ABI22">
        <v>0</v>
      </c>
      <c r="ABJ22">
        <v>0</v>
      </c>
      <c r="ABK22">
        <v>0</v>
      </c>
      <c r="ABL22">
        <v>94.74</v>
      </c>
      <c r="ABM22">
        <f t="shared" si="69"/>
        <v>17</v>
      </c>
      <c r="ABO22" s="12" t="e">
        <f t="shared" si="141"/>
        <v>#DIV/0!</v>
      </c>
    </row>
    <row r="23" spans="1:743">
      <c r="A23" t="s">
        <v>2376</v>
      </c>
      <c r="B23" s="37" t="s">
        <v>2736</v>
      </c>
      <c r="E23" s="1"/>
      <c r="F23" s="1"/>
      <c r="G23" s="1"/>
      <c r="H23" s="1"/>
      <c r="S23" s="12"/>
      <c r="T23" t="s">
        <v>2376</v>
      </c>
      <c r="U23" s="37" t="s">
        <v>2736</v>
      </c>
      <c r="X23" s="1" t="e">
        <v>#N/A</v>
      </c>
      <c r="Y23" s="1" t="e">
        <v>#N/A</v>
      </c>
      <c r="Z23" s="1" t="e">
        <v>#N/A</v>
      </c>
      <c r="AA23" s="1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f t="shared" si="21"/>
        <v>#N/A</v>
      </c>
      <c r="AL23" s="12" t="e">
        <f t="shared" si="103"/>
        <v>#N/A</v>
      </c>
      <c r="AM23" t="s">
        <v>2376</v>
      </c>
      <c r="AN23" s="37" t="s">
        <v>2736</v>
      </c>
      <c r="AQ23" s="1" t="e">
        <v>#N/A</v>
      </c>
      <c r="AR23" s="1" t="e">
        <v>#N/A</v>
      </c>
      <c r="AS23" s="1" t="e">
        <v>#N/A</v>
      </c>
      <c r="AT23" s="1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f t="shared" si="22"/>
        <v>#N/A</v>
      </c>
      <c r="BE23" s="12" t="e">
        <f t="shared" si="104"/>
        <v>#N/A</v>
      </c>
      <c r="BF23" t="s">
        <v>2376</v>
      </c>
      <c r="BG23" s="37" t="s">
        <v>2736</v>
      </c>
      <c r="BJ23" s="1" t="e">
        <v>#N/A</v>
      </c>
      <c r="BK23" s="1" t="e">
        <v>#N/A</v>
      </c>
      <c r="BL23" s="1" t="e">
        <v>#N/A</v>
      </c>
      <c r="BM23" s="1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X23" s="12" t="e">
        <f t="shared" si="105"/>
        <v>#DIV/0!</v>
      </c>
      <c r="BY23" t="s">
        <v>2376</v>
      </c>
      <c r="BZ23" s="37" t="s">
        <v>2736</v>
      </c>
      <c r="CA23" t="s">
        <v>2690</v>
      </c>
      <c r="CC23" s="1" t="e">
        <v>#N/A</v>
      </c>
      <c r="CD23" s="1" t="e">
        <v>#N/A</v>
      </c>
      <c r="CE23" s="1" t="e">
        <v>#N/A</v>
      </c>
      <c r="CF23" s="1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t="e">
        <f t="shared" si="23"/>
        <v>#N/A</v>
      </c>
      <c r="CP23">
        <f t="shared" si="24"/>
        <v>0</v>
      </c>
      <c r="CQ23" s="12" t="e">
        <f t="shared" si="106"/>
        <v>#N/A</v>
      </c>
      <c r="CR23" t="s">
        <v>2376</v>
      </c>
      <c r="CS23" s="37" t="s">
        <v>2736</v>
      </c>
      <c r="CT23" t="s">
        <v>2690</v>
      </c>
      <c r="CV23" s="1" t="e">
        <v>#N/A</v>
      </c>
      <c r="CW23" s="1" t="e">
        <v>#N/A</v>
      </c>
      <c r="CX23" s="1" t="e">
        <v>#N/A</v>
      </c>
      <c r="CY23" s="1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J23" s="12" t="e">
        <f t="shared" si="107"/>
        <v>#DIV/0!</v>
      </c>
      <c r="DK23" t="s">
        <v>2376</v>
      </c>
      <c r="DL23" s="37" t="s">
        <v>2736</v>
      </c>
      <c r="DM23" t="s">
        <v>2690</v>
      </c>
      <c r="DO23" s="1" t="e">
        <v>#N/A</v>
      </c>
      <c r="DP23" s="1" t="e">
        <v>#N/A</v>
      </c>
      <c r="DQ23" s="1" t="e">
        <v>#N/A</v>
      </c>
      <c r="DR23" s="1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C23" s="12" t="e">
        <f t="shared" si="108"/>
        <v>#DIV/0!</v>
      </c>
      <c r="ED23" t="s">
        <v>2376</v>
      </c>
      <c r="EE23" s="37" t="s">
        <v>2736</v>
      </c>
      <c r="EF23" t="s">
        <v>2690</v>
      </c>
      <c r="EH23" s="1" t="e">
        <v>#N/A</v>
      </c>
      <c r="EI23" s="1" t="e">
        <v>#N/A</v>
      </c>
      <c r="EJ23" s="1" t="e">
        <v>#N/A</v>
      </c>
      <c r="EK23" s="1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V23" s="12" t="e">
        <f t="shared" si="109"/>
        <v>#DIV/0!</v>
      </c>
      <c r="EW23" t="s">
        <v>2376</v>
      </c>
      <c r="EX23" s="37" t="s">
        <v>2736</v>
      </c>
      <c r="FA23" s="1" t="e">
        <v>#N/A</v>
      </c>
      <c r="FB23" s="1" t="e">
        <v>#N/A</v>
      </c>
      <c r="FC23" s="1" t="e">
        <v>#N/A</v>
      </c>
      <c r="FD23" s="1" t="e">
        <v>#N/A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t="e">
        <f t="shared" si="25"/>
        <v>#N/A</v>
      </c>
      <c r="FO23" s="12" t="e">
        <f t="shared" si="110"/>
        <v>#N/A</v>
      </c>
      <c r="FP23" t="s">
        <v>2376</v>
      </c>
      <c r="FQ23" s="37" t="s">
        <v>2736</v>
      </c>
      <c r="FT23" s="1" t="e">
        <v>#N/A</v>
      </c>
      <c r="FU23" s="1" t="e">
        <v>#N/A</v>
      </c>
      <c r="FV23" s="1" t="e">
        <v>#N/A</v>
      </c>
      <c r="FW23" s="1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t="e">
        <f t="shared" si="26"/>
        <v>#N/A</v>
      </c>
      <c r="GG23">
        <f t="shared" si="27"/>
        <v>0</v>
      </c>
      <c r="GH23" s="12" t="e">
        <f t="shared" si="111"/>
        <v>#N/A</v>
      </c>
      <c r="GI23" t="s">
        <v>2376</v>
      </c>
      <c r="GJ23" s="37" t="s">
        <v>2736</v>
      </c>
      <c r="GK23" t="s">
        <v>2690</v>
      </c>
      <c r="GM23" s="1" t="e">
        <v>#N/A</v>
      </c>
      <c r="GN23" s="1" t="e">
        <v>#N/A</v>
      </c>
      <c r="GO23" s="1" t="e">
        <v>#N/A</v>
      </c>
      <c r="GP23" s="1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HA23" s="12" t="e">
        <f t="shared" si="112"/>
        <v>#DIV/0!</v>
      </c>
      <c r="HB23" t="s">
        <v>2376</v>
      </c>
      <c r="HC23" s="37" t="s">
        <v>2736</v>
      </c>
      <c r="HD23" t="s">
        <v>2690</v>
      </c>
      <c r="HF23" s="1" t="e">
        <v>#N/A</v>
      </c>
      <c r="HG23" s="1" t="e">
        <v>#N/A</v>
      </c>
      <c r="HH23" s="1" t="e">
        <v>#N/A</v>
      </c>
      <c r="HI23" s="1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T23" s="12" t="e">
        <f t="shared" si="113"/>
        <v>#DIV/0!</v>
      </c>
      <c r="HU23" t="s">
        <v>2376</v>
      </c>
      <c r="HV23" s="37" t="s">
        <v>2736</v>
      </c>
      <c r="HW23" t="s">
        <v>2690</v>
      </c>
      <c r="HY23" s="1" t="e">
        <v>#N/A</v>
      </c>
      <c r="HZ23" s="1" t="e">
        <v>#N/A</v>
      </c>
      <c r="IA23" s="1" t="e">
        <v>#N/A</v>
      </c>
      <c r="IB23" s="1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M23" s="12" t="e">
        <f t="shared" si="114"/>
        <v>#DIV/0!</v>
      </c>
      <c r="IN23" t="s">
        <v>2376</v>
      </c>
      <c r="IO23" s="37" t="s">
        <v>2736</v>
      </c>
      <c r="IP23" t="s">
        <v>2690</v>
      </c>
      <c r="IR23" s="1" t="e">
        <v>#N/A</v>
      </c>
      <c r="IS23" s="1" t="e">
        <v>#N/A</v>
      </c>
      <c r="IT23" s="1" t="e">
        <v>#N/A</v>
      </c>
      <c r="IU23" s="1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F23" s="12" t="e">
        <f t="shared" si="115"/>
        <v>#DIV/0!</v>
      </c>
      <c r="JG23" t="s">
        <v>2376</v>
      </c>
      <c r="JH23" s="37" t="s">
        <v>2736</v>
      </c>
      <c r="JI23" t="s">
        <v>2690</v>
      </c>
      <c r="JK23" s="1" t="e">
        <v>#N/A</v>
      </c>
      <c r="JL23" s="1" t="e">
        <v>#N/A</v>
      </c>
      <c r="JM23" s="1" t="e">
        <v>#N/A</v>
      </c>
      <c r="JN23" s="1" t="e">
        <v>#N/A</v>
      </c>
      <c r="JO23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Y23" s="12" t="e">
        <f t="shared" si="116"/>
        <v>#DIV/0!</v>
      </c>
      <c r="JZ23" t="s">
        <v>2376</v>
      </c>
      <c r="KA23" s="37" t="s">
        <v>2736</v>
      </c>
      <c r="KB23" t="s">
        <v>2690</v>
      </c>
      <c r="KD23" s="1" t="e">
        <v>#N/A</v>
      </c>
      <c r="KE23" s="1" t="e">
        <v>#N/A</v>
      </c>
      <c r="KF23" s="1" t="e">
        <v>#N/A</v>
      </c>
      <c r="KG23" s="1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R23" s="12" t="e">
        <f t="shared" si="117"/>
        <v>#DIV/0!</v>
      </c>
      <c r="KS23" t="s">
        <v>2376</v>
      </c>
      <c r="KT23" s="37" t="s">
        <v>2736</v>
      </c>
      <c r="KU23" t="s">
        <v>2690</v>
      </c>
      <c r="KW23" s="1" t="e">
        <v>#N/A</v>
      </c>
      <c r="KX23" s="1" t="e">
        <v>#N/A</v>
      </c>
      <c r="KY23" s="1" t="e">
        <v>#N/A</v>
      </c>
      <c r="KZ23" s="1" t="e">
        <v>#N/A</v>
      </c>
      <c r="LA23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K23" s="12" t="e">
        <f t="shared" si="118"/>
        <v>#DIV/0!</v>
      </c>
      <c r="LL23" t="s">
        <v>2376</v>
      </c>
      <c r="LM23" s="37" t="s">
        <v>2736</v>
      </c>
      <c r="LN23" t="s">
        <v>2690</v>
      </c>
      <c r="LP23" s="1" t="e">
        <v>#N/A</v>
      </c>
      <c r="LQ23" s="1" t="e">
        <v>#N/A</v>
      </c>
      <c r="LR23" s="1" t="e">
        <v>#N/A</v>
      </c>
      <c r="LS23" s="1" t="e">
        <v>#N/A</v>
      </c>
      <c r="LT23" t="e">
        <v>#N/A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D23" s="12" t="e">
        <f t="shared" si="119"/>
        <v>#DIV/0!</v>
      </c>
      <c r="ME23" t="s">
        <v>2376</v>
      </c>
      <c r="MF23" s="37" t="s">
        <v>2736</v>
      </c>
      <c r="MG23" t="s">
        <v>2690</v>
      </c>
      <c r="MI23" s="1" t="e">
        <v>#N/A</v>
      </c>
      <c r="MJ23" s="1" t="e">
        <v>#N/A</v>
      </c>
      <c r="MK23" s="1" t="e">
        <v>#N/A</v>
      </c>
      <c r="ML23" s="1" t="e">
        <v>#N/A</v>
      </c>
      <c r="MM23" t="e">
        <v>#N/A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V23">
        <f t="shared" si="37"/>
        <v>0</v>
      </c>
      <c r="MW23" s="12" t="e">
        <f t="shared" si="120"/>
        <v>#DIV/0!</v>
      </c>
      <c r="MX23" t="s">
        <v>2376</v>
      </c>
      <c r="MY23" s="37" t="s">
        <v>2736</v>
      </c>
      <c r="MZ23" t="s">
        <v>2690</v>
      </c>
      <c r="NB23" s="1" t="e">
        <v>#N/A</v>
      </c>
      <c r="NC23" s="1" t="e">
        <v>#N/A</v>
      </c>
      <c r="ND23" s="1" t="e">
        <v>#N/A</v>
      </c>
      <c r="NE23" s="1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t="e">
        <f t="shared" si="38"/>
        <v>#N/A</v>
      </c>
      <c r="NP23" s="12" t="e">
        <f t="shared" si="121"/>
        <v>#N/A</v>
      </c>
      <c r="NQ23" t="s">
        <v>2376</v>
      </c>
      <c r="NR23" s="37" t="s">
        <v>2736</v>
      </c>
      <c r="NS23" t="s">
        <v>2690</v>
      </c>
      <c r="NU23" s="1" t="e">
        <v>#N/A</v>
      </c>
      <c r="NV23" s="1" t="e">
        <v>#N/A</v>
      </c>
      <c r="NW23" s="1" t="e">
        <v>#N/A</v>
      </c>
      <c r="NX23" s="1" t="e">
        <v>#N/A</v>
      </c>
      <c r="NY23" t="e">
        <v>#N/A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G23" t="e">
        <f t="shared" si="40"/>
        <v>#N/A</v>
      </c>
      <c r="OI23" s="12" t="e">
        <f t="shared" si="122"/>
        <v>#N/A</v>
      </c>
      <c r="OJ23" t="s">
        <v>2376</v>
      </c>
      <c r="OK23" s="37" t="s">
        <v>2736</v>
      </c>
      <c r="OL23" t="s">
        <v>2690</v>
      </c>
      <c r="ON23" s="1" t="e">
        <v>#N/A</v>
      </c>
      <c r="OO23" s="1" t="e">
        <v>#N/A</v>
      </c>
      <c r="OP23" s="1" t="e">
        <v>#N/A</v>
      </c>
      <c r="OQ23" s="1" t="e">
        <v>#N/A</v>
      </c>
      <c r="OR23" t="e">
        <v>#N/A</v>
      </c>
      <c r="OS23" t="e">
        <v>#N/A</v>
      </c>
      <c r="OT23" t="e">
        <v>#N/A</v>
      </c>
      <c r="OU23" t="e">
        <v>#N/A</v>
      </c>
      <c r="OV23" t="e">
        <v>#N/A</v>
      </c>
      <c r="OW23" t="e">
        <v>#N/A</v>
      </c>
      <c r="OX23" t="e">
        <v>#N/A</v>
      </c>
      <c r="OY23" t="e">
        <v>#N/A</v>
      </c>
      <c r="OZ23" t="e">
        <f t="shared" si="42"/>
        <v>#N/A</v>
      </c>
      <c r="PB23" s="12" t="e">
        <f t="shared" si="123"/>
        <v>#N/A</v>
      </c>
      <c r="PC23" t="s">
        <v>2376</v>
      </c>
      <c r="PD23" s="37" t="s">
        <v>2736</v>
      </c>
      <c r="PE23" t="s">
        <v>2690</v>
      </c>
      <c r="PG23" s="1" t="e">
        <v>#N/A</v>
      </c>
      <c r="PH23" s="1" t="e">
        <v>#N/A</v>
      </c>
      <c r="PI23" s="1" t="e">
        <v>#N/A</v>
      </c>
      <c r="PJ23" s="1" t="e">
        <v>#N/A</v>
      </c>
      <c r="PK23" t="e">
        <v>#N/A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t="e">
        <f t="shared" si="100"/>
        <v>#N/A</v>
      </c>
      <c r="PU23" s="12" t="e">
        <f t="shared" si="124"/>
        <v>#N/A</v>
      </c>
      <c r="PV23" t="s">
        <v>2376</v>
      </c>
      <c r="PW23" s="37" t="s">
        <v>2736</v>
      </c>
      <c r="PX23" t="s">
        <v>2690</v>
      </c>
      <c r="PZ23" s="1" t="e">
        <v>#N/A</v>
      </c>
      <c r="QA23" s="1" t="e">
        <v>#N/A</v>
      </c>
      <c r="QB23" s="1" t="e">
        <v>#N/A</v>
      </c>
      <c r="QC23" s="1" t="e">
        <v>#N/A</v>
      </c>
      <c r="QD23" t="e">
        <v>#N/A</v>
      </c>
      <c r="QE23" t="e">
        <v>#N/A</v>
      </c>
      <c r="QF23" t="e">
        <v>#N/A</v>
      </c>
      <c r="QG23" t="e">
        <v>#N/A</v>
      </c>
      <c r="QH23" t="e">
        <v>#N/A</v>
      </c>
      <c r="QI23" t="e">
        <v>#N/A</v>
      </c>
      <c r="QJ23" t="e">
        <v>#N/A</v>
      </c>
      <c r="QK23" t="e">
        <v>#N/A</v>
      </c>
      <c r="QL23" t="e">
        <f t="shared" si="101"/>
        <v>#N/A</v>
      </c>
      <c r="QN23" s="12" t="e">
        <f t="shared" si="125"/>
        <v>#N/A</v>
      </c>
      <c r="QO23" t="s">
        <v>2376</v>
      </c>
      <c r="QP23" s="37" t="s">
        <v>2736</v>
      </c>
      <c r="QQ23" t="s">
        <v>2690</v>
      </c>
      <c r="QR23" t="e">
        <v>#N/A</v>
      </c>
      <c r="QS23" s="1" t="e">
        <v>#N/A</v>
      </c>
      <c r="QT23" s="1" t="e">
        <v>#N/A</v>
      </c>
      <c r="QU23" s="1" t="e">
        <v>#N/A</v>
      </c>
      <c r="QV23" s="1" t="e">
        <v>#N/A</v>
      </c>
      <c r="QW23">
        <v>0</v>
      </c>
      <c r="QX23">
        <v>0</v>
      </c>
      <c r="QY23">
        <v>0</v>
      </c>
      <c r="QZ23">
        <v>0</v>
      </c>
      <c r="RA23" t="e">
        <v>#N/A</v>
      </c>
      <c r="RB23" t="e">
        <v>#N/A</v>
      </c>
      <c r="RC23" t="e">
        <v>#N/A</v>
      </c>
      <c r="RE23">
        <f t="shared" si="47"/>
        <v>0</v>
      </c>
      <c r="RG23" s="12" t="e">
        <f t="shared" si="126"/>
        <v>#DIV/0!</v>
      </c>
      <c r="RH23" t="s">
        <v>2376</v>
      </c>
      <c r="RI23" s="37" t="s">
        <v>2736</v>
      </c>
      <c r="RJ23" t="s">
        <v>2690</v>
      </c>
      <c r="RL23" s="1" t="e">
        <v>#N/A</v>
      </c>
      <c r="RM23" s="1" t="e">
        <v>#N/A</v>
      </c>
      <c r="RN23" s="1" t="e">
        <v>#N/A</v>
      </c>
      <c r="RO23" s="1" t="e">
        <v>#N/A</v>
      </c>
      <c r="RP23">
        <v>0</v>
      </c>
      <c r="RQ23">
        <v>0</v>
      </c>
      <c r="RR23">
        <v>0</v>
      </c>
      <c r="RS23" t="e">
        <v>#N/A</v>
      </c>
      <c r="RT23" t="e">
        <v>#N/A</v>
      </c>
      <c r="RU23" t="e">
        <v>#N/A</v>
      </c>
      <c r="RV23" t="e">
        <v>#N/A</v>
      </c>
      <c r="RW23" t="e">
        <v>#N/A</v>
      </c>
      <c r="RX23" t="e">
        <f t="shared" si="80"/>
        <v>#N/A</v>
      </c>
      <c r="RZ23" s="12" t="e">
        <f t="shared" si="127"/>
        <v>#N/A</v>
      </c>
      <c r="SA23" t="s">
        <v>2376</v>
      </c>
      <c r="SB23" s="37" t="s">
        <v>2736</v>
      </c>
      <c r="SC23" t="s">
        <v>2690</v>
      </c>
      <c r="SE23" s="1" t="e">
        <v>#N/A</v>
      </c>
      <c r="SF23" s="1" t="e">
        <v>#N/A</v>
      </c>
      <c r="SG23" s="1" t="e">
        <v>#N/A</v>
      </c>
      <c r="SH23" s="1" t="e">
        <v>#N/A</v>
      </c>
      <c r="SI23" t="e">
        <v>#N/A</v>
      </c>
      <c r="SJ23" t="e">
        <f t="shared" si="72"/>
        <v>#N/A</v>
      </c>
      <c r="SK23" t="e">
        <f t="shared" si="50"/>
        <v>#N/A</v>
      </c>
      <c r="SL23" t="e">
        <f t="shared" si="51"/>
        <v>#N/A</v>
      </c>
      <c r="SM23" t="e">
        <v>#N/A</v>
      </c>
      <c r="SN23" t="e">
        <v>#N/A</v>
      </c>
      <c r="SO23" t="e">
        <v>#N/A</v>
      </c>
      <c r="SP23" t="e">
        <v>#N/A</v>
      </c>
      <c r="SQ23" t="e">
        <f t="shared" si="128"/>
        <v>#N/A</v>
      </c>
      <c r="SS23" s="12" t="e">
        <f t="shared" si="129"/>
        <v>#N/A</v>
      </c>
      <c r="ST23" t="e">
        <f t="shared" si="54"/>
        <v>#N/A</v>
      </c>
      <c r="SU23" t="s">
        <v>2376</v>
      </c>
      <c r="SV23" s="37" t="s">
        <v>2736</v>
      </c>
      <c r="SW23" t="s">
        <v>2690</v>
      </c>
      <c r="SY23" s="1" t="e">
        <v>#N/A</v>
      </c>
      <c r="SZ23" s="1" t="e">
        <v>#N/A</v>
      </c>
      <c r="TA23" s="1" t="e">
        <v>#N/A</v>
      </c>
      <c r="TB23" s="1" t="e">
        <v>#N/A</v>
      </c>
      <c r="TC23" t="e">
        <v>#N/A</v>
      </c>
      <c r="TD23" t="e">
        <v>#N/A</v>
      </c>
      <c r="TE23" t="e">
        <v>#N/A</v>
      </c>
      <c r="TF23" t="e">
        <v>#N/A</v>
      </c>
      <c r="TG23" t="e">
        <v>#N/A</v>
      </c>
      <c r="TH23" t="e">
        <v>#N/A</v>
      </c>
      <c r="TI23" t="e">
        <v>#N/A</v>
      </c>
      <c r="TJ23" t="e">
        <v>#N/A</v>
      </c>
      <c r="TK23" t="e">
        <f t="shared" si="130"/>
        <v>#N/A</v>
      </c>
      <c r="TL23">
        <f t="shared" si="56"/>
        <v>0</v>
      </c>
      <c r="TM23" s="12" t="e">
        <f t="shared" si="131"/>
        <v>#N/A</v>
      </c>
      <c r="TN23" t="s">
        <v>2376</v>
      </c>
      <c r="TO23" s="37" t="s">
        <v>2736</v>
      </c>
      <c r="TP23" t="s">
        <v>2690</v>
      </c>
      <c r="TR23" s="1">
        <v>0</v>
      </c>
      <c r="TS23" s="1">
        <v>0</v>
      </c>
      <c r="TT23" s="1">
        <v>0</v>
      </c>
      <c r="TU23" s="1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f t="shared" si="90"/>
        <v>0</v>
      </c>
      <c r="UF23" s="12" t="e">
        <f t="shared" si="132"/>
        <v>#DIV/0!</v>
      </c>
      <c r="UG23" t="s">
        <v>2376</v>
      </c>
      <c r="UH23" s="37" t="s">
        <v>2736</v>
      </c>
      <c r="UI23" t="s">
        <v>2690</v>
      </c>
      <c r="UK23" s="1">
        <v>0.12077546296296297</v>
      </c>
      <c r="UL23" s="1">
        <v>2.659722222222222E-2</v>
      </c>
      <c r="UM23" s="1">
        <v>7.4143518518518511E-2</v>
      </c>
      <c r="UN23" s="1">
        <v>2.0023148148148148E-2</v>
      </c>
      <c r="UO23">
        <v>4</v>
      </c>
      <c r="UP23">
        <v>31</v>
      </c>
      <c r="UQ23">
        <v>30</v>
      </c>
      <c r="UR23">
        <v>2</v>
      </c>
      <c r="US23">
        <v>0</v>
      </c>
      <c r="UT23">
        <v>0</v>
      </c>
      <c r="UU23">
        <v>0</v>
      </c>
      <c r="UV23">
        <v>93.75</v>
      </c>
      <c r="UW23">
        <f t="shared" si="60"/>
        <v>29</v>
      </c>
      <c r="UX23">
        <v>197</v>
      </c>
      <c r="UY23" s="12">
        <f t="shared" si="142"/>
        <v>14.720812182741117</v>
      </c>
      <c r="UZ23" t="s">
        <v>2376</v>
      </c>
      <c r="VA23" s="37" t="s">
        <v>2736</v>
      </c>
      <c r="VB23" t="s">
        <v>2690</v>
      </c>
      <c r="VD23" s="1">
        <v>1.5648148148148151E-2</v>
      </c>
      <c r="VE23" s="1">
        <v>1.4791666666666668E-2</v>
      </c>
      <c r="VF23" s="1">
        <v>0</v>
      </c>
      <c r="VG23" s="1">
        <v>8.449074074074075E-4</v>
      </c>
      <c r="VH23">
        <v>2</v>
      </c>
      <c r="VI23">
        <v>22</v>
      </c>
      <c r="VJ23">
        <v>22</v>
      </c>
      <c r="VK23">
        <v>2</v>
      </c>
      <c r="VL23">
        <v>0</v>
      </c>
      <c r="VM23">
        <v>0</v>
      </c>
      <c r="VN23">
        <v>0</v>
      </c>
      <c r="VO23">
        <v>91.67</v>
      </c>
      <c r="VP23">
        <f t="shared" si="61"/>
        <v>20</v>
      </c>
      <c r="VR23" s="12" t="e">
        <f t="shared" si="133"/>
        <v>#DIV/0!</v>
      </c>
      <c r="VS23" t="s">
        <v>2376</v>
      </c>
      <c r="VT23" s="37" t="s">
        <v>2736</v>
      </c>
      <c r="VU23" t="s">
        <v>2690</v>
      </c>
      <c r="VW23" s="1">
        <v>0</v>
      </c>
      <c r="VX23" s="1">
        <v>0</v>
      </c>
      <c r="VY23" s="1">
        <v>0</v>
      </c>
      <c r="VZ23" s="1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f t="shared" si="62"/>
        <v>0</v>
      </c>
      <c r="WK23" s="12" t="e">
        <f t="shared" si="134"/>
        <v>#DIV/0!</v>
      </c>
      <c r="WL23" t="s">
        <v>2376</v>
      </c>
      <c r="WM23" s="37" t="s">
        <v>2736</v>
      </c>
      <c r="WN23" t="s">
        <v>2690</v>
      </c>
      <c r="WP23" s="1" t="e">
        <v>#N/A</v>
      </c>
      <c r="WQ23" s="1" t="e">
        <v>#N/A</v>
      </c>
      <c r="WR23" s="1" t="e">
        <v>#N/A</v>
      </c>
      <c r="WS23" s="1" t="e">
        <v>#N/A</v>
      </c>
      <c r="WT23" t="e">
        <v>#N/A</v>
      </c>
      <c r="WU23" t="e">
        <v>#N/A</v>
      </c>
      <c r="WV23" t="e">
        <v>#N/A</v>
      </c>
      <c r="WW23" t="e">
        <v>#N/A</v>
      </c>
      <c r="WX23" t="e">
        <v>#N/A</v>
      </c>
      <c r="WY23" t="e">
        <v>#N/A</v>
      </c>
      <c r="WZ23" t="e">
        <v>#N/A</v>
      </c>
      <c r="XA23" t="e">
        <v>#N/A</v>
      </c>
      <c r="XB23" t="e">
        <f t="shared" si="73"/>
        <v>#N/A</v>
      </c>
      <c r="XD23" s="12" t="e">
        <f t="shared" si="135"/>
        <v>#N/A</v>
      </c>
      <c r="XE23" t="s">
        <v>2376</v>
      </c>
      <c r="XF23" s="37" t="s">
        <v>2736</v>
      </c>
      <c r="XG23" t="s">
        <v>2690</v>
      </c>
      <c r="XI23" s="1" t="e">
        <v>#N/A</v>
      </c>
      <c r="XJ23" s="1" t="e">
        <v>#N/A</v>
      </c>
      <c r="XK23" s="1" t="e">
        <v>#N/A</v>
      </c>
      <c r="XL23" s="1" t="e">
        <v>#N/A</v>
      </c>
      <c r="XM23" t="e">
        <v>#N/A</v>
      </c>
      <c r="XN23" t="e">
        <v>#N/A</v>
      </c>
      <c r="XO23" t="e">
        <v>#N/A</v>
      </c>
      <c r="XP23" t="e">
        <v>#N/A</v>
      </c>
      <c r="XQ23" t="e">
        <v>#N/A</v>
      </c>
      <c r="XR23" t="e">
        <v>#N/A</v>
      </c>
      <c r="XS23" t="e">
        <v>#N/A</v>
      </c>
      <c r="XT23" t="e">
        <v>#N/A</v>
      </c>
      <c r="XU23" t="e">
        <f t="shared" si="64"/>
        <v>#N/A</v>
      </c>
      <c r="XW23" s="12" t="e">
        <f t="shared" si="136"/>
        <v>#N/A</v>
      </c>
      <c r="XX23" t="s">
        <v>2376</v>
      </c>
      <c r="XY23" s="37" t="s">
        <v>2736</v>
      </c>
      <c r="XZ23" t="s">
        <v>2690</v>
      </c>
      <c r="YB23" s="1" t="e">
        <v>#N/A</v>
      </c>
      <c r="YC23" s="1" t="e">
        <v>#N/A</v>
      </c>
      <c r="YD23" s="1" t="e">
        <v>#N/A</v>
      </c>
      <c r="YE23" s="1" t="e">
        <v>#N/A</v>
      </c>
      <c r="YF23" t="e">
        <v>#N/A</v>
      </c>
      <c r="YG23" t="e">
        <v>#N/A</v>
      </c>
      <c r="YH23" t="e">
        <v>#N/A</v>
      </c>
      <c r="YI23" t="e">
        <v>#N/A</v>
      </c>
      <c r="YJ23" t="e">
        <v>#N/A</v>
      </c>
      <c r="YK23" t="e">
        <v>#N/A</v>
      </c>
      <c r="YL23" t="e">
        <v>#N/A</v>
      </c>
      <c r="YM23" t="e">
        <v>#N/A</v>
      </c>
      <c r="YN23" t="e">
        <f t="shared" si="65"/>
        <v>#N/A</v>
      </c>
      <c r="YP23" s="12" t="e">
        <f t="shared" si="137"/>
        <v>#N/A</v>
      </c>
      <c r="YQ23" t="s">
        <v>2376</v>
      </c>
      <c r="YR23" s="37" t="s">
        <v>2736</v>
      </c>
      <c r="YS23" t="s">
        <v>2690</v>
      </c>
      <c r="YU23" s="1" t="e">
        <v>#N/A</v>
      </c>
      <c r="YV23" s="1" t="e">
        <v>#N/A</v>
      </c>
      <c r="YW23" s="1" t="e">
        <v>#N/A</v>
      </c>
      <c r="YX23" s="1" t="e">
        <v>#N/A</v>
      </c>
      <c r="YY23" t="e">
        <v>#N/A</v>
      </c>
      <c r="YZ23" t="e">
        <v>#N/A</v>
      </c>
      <c r="ZA23" t="e">
        <v>#N/A</v>
      </c>
      <c r="ZB23" t="e">
        <v>#N/A</v>
      </c>
      <c r="ZC23" t="e">
        <v>#N/A</v>
      </c>
      <c r="ZD23" t="e">
        <v>#N/A</v>
      </c>
      <c r="ZE23" t="e">
        <v>#N/A</v>
      </c>
      <c r="ZF23" t="e">
        <v>#N/A</v>
      </c>
      <c r="ZG23" t="e">
        <f t="shared" si="74"/>
        <v>#N/A</v>
      </c>
      <c r="ZI23" s="12" t="e">
        <f t="shared" si="138"/>
        <v>#N/A</v>
      </c>
      <c r="ZJ23" t="s">
        <v>2376</v>
      </c>
      <c r="ZK23" s="37" t="s">
        <v>2736</v>
      </c>
      <c r="ZL23" t="s">
        <v>2690</v>
      </c>
      <c r="ZN23" s="1">
        <v>0.13642361111111112</v>
      </c>
      <c r="ZO23" s="1">
        <v>4.1388888888888892E-2</v>
      </c>
      <c r="ZP23" s="1">
        <v>7.4155092592592592E-2</v>
      </c>
      <c r="ZQ23" s="1">
        <v>2.0868055555555556E-2</v>
      </c>
      <c r="ZR23">
        <v>6</v>
      </c>
      <c r="ZS23">
        <v>53</v>
      </c>
      <c r="ZT23">
        <v>52</v>
      </c>
      <c r="ZU23">
        <v>4</v>
      </c>
      <c r="ZV23">
        <v>0</v>
      </c>
      <c r="ZW23">
        <v>0</v>
      </c>
      <c r="ZX23">
        <v>0</v>
      </c>
      <c r="ZY23">
        <v>92.86</v>
      </c>
      <c r="ZZ23">
        <f t="shared" si="79"/>
        <v>49</v>
      </c>
      <c r="AAA23">
        <f t="shared" si="19"/>
        <v>197</v>
      </c>
      <c r="AAB23" s="12">
        <f t="shared" si="139"/>
        <v>24.873096446700508</v>
      </c>
      <c r="AAC23">
        <f t="shared" si="66"/>
        <v>148</v>
      </c>
      <c r="AAD23" t="s">
        <v>2376</v>
      </c>
      <c r="AAE23" s="37" t="s">
        <v>2736</v>
      </c>
      <c r="AAF23" t="s">
        <v>2690</v>
      </c>
      <c r="AAH23" s="1" t="e">
        <v>#N/A</v>
      </c>
      <c r="AAI23" s="1" t="e">
        <v>#N/A</v>
      </c>
      <c r="AAJ23" s="1" t="e">
        <v>#N/A</v>
      </c>
      <c r="AAK23" s="1" t="e">
        <v>#N/A</v>
      </c>
      <c r="AAL23" t="e">
        <v>#N/A</v>
      </c>
      <c r="AAM23" t="e">
        <v>#N/A</v>
      </c>
      <c r="AAN23" t="e">
        <v>#N/A</v>
      </c>
      <c r="AAO23" t="e">
        <v>#N/A</v>
      </c>
      <c r="AAP23" t="e">
        <v>#N/A</v>
      </c>
      <c r="AAQ23" t="e">
        <v>#N/A</v>
      </c>
      <c r="AAR23" t="e">
        <v>#N/A</v>
      </c>
      <c r="AAS23" t="e">
        <v>#N/A</v>
      </c>
      <c r="AAT23" t="e">
        <f t="shared" si="67"/>
        <v>#N/A</v>
      </c>
      <c r="AAV23" s="12" t="e">
        <f t="shared" si="140"/>
        <v>#N/A</v>
      </c>
      <c r="AAW23" t="s">
        <v>2376</v>
      </c>
      <c r="AAX23" s="37" t="s">
        <v>2736</v>
      </c>
      <c r="AAY23" t="s">
        <v>2690</v>
      </c>
      <c r="ABA23" s="1" t="e">
        <v>#N/A</v>
      </c>
      <c r="ABB23" s="1" t="e">
        <v>#N/A</v>
      </c>
      <c r="ABC23" s="1" t="e">
        <v>#N/A</v>
      </c>
      <c r="ABD23" s="1" t="e">
        <v>#N/A</v>
      </c>
      <c r="ABE23" t="e">
        <v>#N/A</v>
      </c>
      <c r="ABF23" t="e">
        <v>#N/A</v>
      </c>
      <c r="ABG23" t="e">
        <v>#N/A</v>
      </c>
      <c r="ABH23" t="e">
        <v>#N/A</v>
      </c>
      <c r="ABI23" t="e">
        <v>#N/A</v>
      </c>
      <c r="ABJ23" t="e">
        <v>#N/A</v>
      </c>
      <c r="ABK23" t="e">
        <v>#N/A</v>
      </c>
      <c r="ABL23" t="e">
        <v>#N/A</v>
      </c>
      <c r="ABM23" t="e">
        <f t="shared" si="69"/>
        <v>#N/A</v>
      </c>
      <c r="ABO23" s="12" t="e">
        <f t="shared" si="141"/>
        <v>#N/A</v>
      </c>
    </row>
    <row r="24" spans="1:743">
      <c r="A24" t="s">
        <v>2377</v>
      </c>
      <c r="B24" s="37" t="s">
        <v>2736</v>
      </c>
      <c r="S24" s="12"/>
      <c r="T24" t="s">
        <v>2377</v>
      </c>
      <c r="U24" s="37" t="s">
        <v>2736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f t="shared" si="21"/>
        <v>#N/A</v>
      </c>
      <c r="AL24" s="12" t="e">
        <f t="shared" si="103"/>
        <v>#N/A</v>
      </c>
      <c r="AM24" t="s">
        <v>2377</v>
      </c>
      <c r="AN24" s="37" t="s">
        <v>2736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f t="shared" si="22"/>
        <v>#N/A</v>
      </c>
      <c r="BE24" s="12" t="e">
        <f t="shared" si="104"/>
        <v>#N/A</v>
      </c>
      <c r="BF24" t="s">
        <v>2377</v>
      </c>
      <c r="BG24" s="37" t="s">
        <v>2736</v>
      </c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X24" s="12" t="e">
        <f t="shared" si="105"/>
        <v>#DIV/0!</v>
      </c>
      <c r="BY24" t="s">
        <v>2377</v>
      </c>
      <c r="BZ24" s="37" t="s">
        <v>2736</v>
      </c>
      <c r="CA24" t="s">
        <v>2690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  <c r="CI24" t="e">
        <v>#N/A</v>
      </c>
      <c r="CJ24" t="e">
        <v>#N/A</v>
      </c>
      <c r="CK24" t="e">
        <v>#N/A</v>
      </c>
      <c r="CL24" t="e">
        <v>#N/A</v>
      </c>
      <c r="CM24" t="e">
        <v>#N/A</v>
      </c>
      <c r="CN24" t="e">
        <v>#N/A</v>
      </c>
      <c r="CO24" t="e">
        <f t="shared" si="23"/>
        <v>#N/A</v>
      </c>
      <c r="CP24">
        <f t="shared" si="24"/>
        <v>0</v>
      </c>
      <c r="CQ24" s="12" t="e">
        <f t="shared" si="106"/>
        <v>#N/A</v>
      </c>
      <c r="CR24" t="s">
        <v>2377</v>
      </c>
      <c r="CS24" s="37" t="s">
        <v>2736</v>
      </c>
      <c r="CT24" t="s">
        <v>2690</v>
      </c>
      <c r="CV24" t="e">
        <v>#N/A</v>
      </c>
      <c r="CW24" t="e">
        <v>#N/A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J24" s="12" t="e">
        <f t="shared" si="107"/>
        <v>#DIV/0!</v>
      </c>
      <c r="DK24" t="s">
        <v>2377</v>
      </c>
      <c r="DL24" s="37" t="s">
        <v>2736</v>
      </c>
      <c r="DM24" t="s">
        <v>2690</v>
      </c>
      <c r="DO24" t="e">
        <v>#N/A</v>
      </c>
      <c r="DP24" t="e">
        <v>#N/A</v>
      </c>
      <c r="DQ24" t="e">
        <v>#N/A</v>
      </c>
      <c r="DR24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C24" s="12" t="e">
        <f t="shared" si="108"/>
        <v>#DIV/0!</v>
      </c>
      <c r="ED24" t="s">
        <v>2377</v>
      </c>
      <c r="EE24" s="37" t="s">
        <v>2736</v>
      </c>
      <c r="EF24" t="s">
        <v>2690</v>
      </c>
      <c r="EH24" t="e">
        <v>#N/A</v>
      </c>
      <c r="EI24" t="e">
        <v>#N/A</v>
      </c>
      <c r="EJ24" t="e">
        <v>#N/A</v>
      </c>
      <c r="EK24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V24" s="12" t="e">
        <f t="shared" si="109"/>
        <v>#DIV/0!</v>
      </c>
      <c r="EW24" t="s">
        <v>2377</v>
      </c>
      <c r="EX24" s="37" t="s">
        <v>2736</v>
      </c>
      <c r="FA24" t="e">
        <v>#N/A</v>
      </c>
      <c r="FB24" t="e">
        <v>#N/A</v>
      </c>
      <c r="FC24" t="e">
        <v>#N/A</v>
      </c>
      <c r="FD24" t="e">
        <v>#N/A</v>
      </c>
      <c r="FE24" t="e">
        <v>#N/A</v>
      </c>
      <c r="FF24" t="e">
        <v>#N/A</v>
      </c>
      <c r="FG24" t="e">
        <v>#N/A</v>
      </c>
      <c r="FH24" t="e">
        <v>#N/A</v>
      </c>
      <c r="FI24" t="e">
        <v>#N/A</v>
      </c>
      <c r="FJ24" t="e">
        <v>#N/A</v>
      </c>
      <c r="FK24" t="e">
        <v>#N/A</v>
      </c>
      <c r="FL24" t="e">
        <v>#N/A</v>
      </c>
      <c r="FM24" t="e">
        <f t="shared" si="25"/>
        <v>#N/A</v>
      </c>
      <c r="FO24" s="12" t="e">
        <f t="shared" si="110"/>
        <v>#N/A</v>
      </c>
      <c r="FP24" t="s">
        <v>2377</v>
      </c>
      <c r="FQ24" s="37" t="s">
        <v>2736</v>
      </c>
      <c r="FT24" t="e">
        <v>#N/A</v>
      </c>
      <c r="FU24" t="e">
        <v>#N/A</v>
      </c>
      <c r="FV24" t="e">
        <v>#N/A</v>
      </c>
      <c r="FW24" t="e">
        <v>#N/A</v>
      </c>
      <c r="FX24" t="e">
        <v>#N/A</v>
      </c>
      <c r="FY24" t="e">
        <v>#N/A</v>
      </c>
      <c r="FZ24" t="e">
        <v>#N/A</v>
      </c>
      <c r="GA24" t="e">
        <v>#N/A</v>
      </c>
      <c r="GB24" t="e">
        <v>#N/A</v>
      </c>
      <c r="GC24" t="e">
        <v>#N/A</v>
      </c>
      <c r="GD24" t="e">
        <v>#N/A</v>
      </c>
      <c r="GE24" t="e">
        <v>#N/A</v>
      </c>
      <c r="GF24" t="e">
        <f t="shared" si="26"/>
        <v>#N/A</v>
      </c>
      <c r="GG24">
        <f t="shared" si="27"/>
        <v>0</v>
      </c>
      <c r="GH24" s="12" t="e">
        <f t="shared" si="111"/>
        <v>#N/A</v>
      </c>
      <c r="GI24" t="s">
        <v>2377</v>
      </c>
      <c r="GJ24" s="37" t="s">
        <v>2736</v>
      </c>
      <c r="GK24" t="s">
        <v>2690</v>
      </c>
      <c r="GM24" t="e">
        <v>#N/A</v>
      </c>
      <c r="GN24" t="e">
        <v>#N/A</v>
      </c>
      <c r="GO24" t="e">
        <v>#N/A</v>
      </c>
      <c r="GP24" t="e">
        <v>#N/A</v>
      </c>
      <c r="GQ24" t="e">
        <v>#N/A</v>
      </c>
      <c r="GR24" t="e">
        <v>#N/A</v>
      </c>
      <c r="GS24" t="e">
        <v>#N/A</v>
      </c>
      <c r="GT24" t="e">
        <v>#N/A</v>
      </c>
      <c r="GU24" t="e">
        <v>#N/A</v>
      </c>
      <c r="GV24" t="e">
        <v>#N/A</v>
      </c>
      <c r="GW24" t="e">
        <v>#N/A</v>
      </c>
      <c r="GX24" t="e">
        <v>#N/A</v>
      </c>
      <c r="HA24" s="12" t="e">
        <f t="shared" si="112"/>
        <v>#DIV/0!</v>
      </c>
      <c r="HB24" t="s">
        <v>2377</v>
      </c>
      <c r="HC24" s="37" t="s">
        <v>2736</v>
      </c>
      <c r="HD24" t="s">
        <v>2690</v>
      </c>
      <c r="HF24" t="e">
        <v>#N/A</v>
      </c>
      <c r="HG24" t="e">
        <v>#N/A</v>
      </c>
      <c r="HH24" t="e">
        <v>#N/A</v>
      </c>
      <c r="HI24" t="e">
        <v>#N/A</v>
      </c>
      <c r="HJ24" t="e">
        <v>#N/A</v>
      </c>
      <c r="HK24" t="e">
        <v>#N/A</v>
      </c>
      <c r="HL24" t="e">
        <v>#N/A</v>
      </c>
      <c r="HM24" t="e">
        <v>#N/A</v>
      </c>
      <c r="HN24" t="e">
        <v>#N/A</v>
      </c>
      <c r="HO24" t="e">
        <v>#N/A</v>
      </c>
      <c r="HP24" t="e">
        <v>#N/A</v>
      </c>
      <c r="HQ24" t="e">
        <v>#N/A</v>
      </c>
      <c r="HT24" s="12" t="e">
        <f t="shared" si="113"/>
        <v>#DIV/0!</v>
      </c>
      <c r="HU24" t="s">
        <v>2377</v>
      </c>
      <c r="HV24" s="37" t="s">
        <v>2736</v>
      </c>
      <c r="HW24" t="s">
        <v>2690</v>
      </c>
      <c r="HY24" t="e">
        <v>#N/A</v>
      </c>
      <c r="HZ24" t="e">
        <v>#N/A</v>
      </c>
      <c r="IA24" t="e">
        <v>#N/A</v>
      </c>
      <c r="IB24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M24" s="12" t="e">
        <f t="shared" si="114"/>
        <v>#DIV/0!</v>
      </c>
      <c r="IN24" t="s">
        <v>2377</v>
      </c>
      <c r="IO24" s="37" t="s">
        <v>2736</v>
      </c>
      <c r="IP24" t="s">
        <v>2690</v>
      </c>
      <c r="IR24" t="e">
        <v>#N/A</v>
      </c>
      <c r="IS24" t="e">
        <v>#N/A</v>
      </c>
      <c r="IT24" t="e">
        <v>#N/A</v>
      </c>
      <c r="IU24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F24" s="12" t="e">
        <f t="shared" si="115"/>
        <v>#DIV/0!</v>
      </c>
      <c r="JG24" t="s">
        <v>2377</v>
      </c>
      <c r="JH24" s="37" t="s">
        <v>2736</v>
      </c>
      <c r="JI24" t="s">
        <v>2690</v>
      </c>
      <c r="JK24" t="e">
        <v>#N/A</v>
      </c>
      <c r="JL24" t="e">
        <v>#N/A</v>
      </c>
      <c r="JM24" t="e">
        <v>#N/A</v>
      </c>
      <c r="JN24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Y24" s="12" t="e">
        <f t="shared" si="116"/>
        <v>#DIV/0!</v>
      </c>
      <c r="JZ24" t="s">
        <v>2377</v>
      </c>
      <c r="KA24" s="37" t="s">
        <v>2736</v>
      </c>
      <c r="KB24" t="s">
        <v>2690</v>
      </c>
      <c r="KD24" t="e">
        <v>#N/A</v>
      </c>
      <c r="KE24" t="e">
        <v>#N/A</v>
      </c>
      <c r="KF24" t="e">
        <v>#N/A</v>
      </c>
      <c r="KG24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R24" s="12" t="e">
        <f t="shared" si="117"/>
        <v>#DIV/0!</v>
      </c>
      <c r="KS24" t="s">
        <v>2377</v>
      </c>
      <c r="KT24" s="37" t="s">
        <v>2736</v>
      </c>
      <c r="KU24" t="s">
        <v>2690</v>
      </c>
      <c r="KW24" t="e">
        <v>#N/A</v>
      </c>
      <c r="KX24" t="e">
        <v>#N/A</v>
      </c>
      <c r="KY24" t="e">
        <v>#N/A</v>
      </c>
      <c r="KZ24" t="e">
        <v>#N/A</v>
      </c>
      <c r="LA24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K24" s="12" t="e">
        <f t="shared" si="118"/>
        <v>#DIV/0!</v>
      </c>
      <c r="LL24" t="s">
        <v>2377</v>
      </c>
      <c r="LM24" s="37" t="s">
        <v>2736</v>
      </c>
      <c r="LN24" t="s">
        <v>2690</v>
      </c>
      <c r="LP24" t="e">
        <v>#N/A</v>
      </c>
      <c r="LQ24" t="e">
        <v>#N/A</v>
      </c>
      <c r="LR24" t="e">
        <v>#N/A</v>
      </c>
      <c r="LS24" t="e">
        <v>#N/A</v>
      </c>
      <c r="LT24" t="e">
        <v>#N/A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D24" s="12" t="e">
        <f t="shared" si="119"/>
        <v>#DIV/0!</v>
      </c>
      <c r="ME24" t="s">
        <v>2377</v>
      </c>
      <c r="MF24" s="37" t="s">
        <v>2736</v>
      </c>
      <c r="MG24" t="s">
        <v>2690</v>
      </c>
      <c r="MI24" t="e">
        <v>#N/A</v>
      </c>
      <c r="MJ24" t="e">
        <v>#N/A</v>
      </c>
      <c r="MK24" t="e">
        <v>#N/A</v>
      </c>
      <c r="ML24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V24">
        <f t="shared" si="37"/>
        <v>0</v>
      </c>
      <c r="MW24" s="12" t="e">
        <f t="shared" si="120"/>
        <v>#DIV/0!</v>
      </c>
      <c r="MX24" t="s">
        <v>2377</v>
      </c>
      <c r="MY24" s="37" t="s">
        <v>2736</v>
      </c>
      <c r="MZ24" t="s">
        <v>2690</v>
      </c>
      <c r="NB24" t="e">
        <v>#N/A</v>
      </c>
      <c r="NC24" t="e">
        <v>#N/A</v>
      </c>
      <c r="ND24" t="e">
        <v>#N/A</v>
      </c>
      <c r="NE24" t="e">
        <v>#N/A</v>
      </c>
      <c r="NF24" t="e">
        <v>#N/A</v>
      </c>
      <c r="NG24" t="e">
        <v>#N/A</v>
      </c>
      <c r="NH24" t="e">
        <v>#N/A</v>
      </c>
      <c r="NI24" t="e">
        <v>#N/A</v>
      </c>
      <c r="NJ24" t="e">
        <v>#N/A</v>
      </c>
      <c r="NK24" t="e">
        <v>#N/A</v>
      </c>
      <c r="NL24" t="e">
        <v>#N/A</v>
      </c>
      <c r="NM24" t="e">
        <v>#N/A</v>
      </c>
      <c r="NN24" t="e">
        <f t="shared" si="38"/>
        <v>#N/A</v>
      </c>
      <c r="NP24" s="12" t="e">
        <f t="shared" si="121"/>
        <v>#N/A</v>
      </c>
      <c r="NQ24" t="s">
        <v>2377</v>
      </c>
      <c r="NR24" s="37" t="s">
        <v>2736</v>
      </c>
      <c r="NS24" t="s">
        <v>2690</v>
      </c>
      <c r="NU24" t="e">
        <v>#N/A</v>
      </c>
      <c r="NV24" t="e">
        <v>#N/A</v>
      </c>
      <c r="NW24" t="e">
        <v>#N/A</v>
      </c>
      <c r="NX24" t="e">
        <v>#N/A</v>
      </c>
      <c r="NY24" t="e">
        <v>#N/A</v>
      </c>
      <c r="NZ24" t="e">
        <v>#N/A</v>
      </c>
      <c r="OA24" t="e">
        <v>#N/A</v>
      </c>
      <c r="OB24" t="e">
        <v>#N/A</v>
      </c>
      <c r="OC24" t="e">
        <v>#N/A</v>
      </c>
      <c r="OD24" t="e">
        <v>#N/A</v>
      </c>
      <c r="OE24" t="e">
        <v>#N/A</v>
      </c>
      <c r="OF24" t="e">
        <v>#N/A</v>
      </c>
      <c r="OG24" t="e">
        <f t="shared" si="40"/>
        <v>#N/A</v>
      </c>
      <c r="OI24" s="12" t="e">
        <f t="shared" si="122"/>
        <v>#N/A</v>
      </c>
      <c r="OJ24" t="s">
        <v>2377</v>
      </c>
      <c r="OK24" s="37" t="s">
        <v>2736</v>
      </c>
      <c r="OL24" t="s">
        <v>2690</v>
      </c>
      <c r="ON24" t="e">
        <v>#N/A</v>
      </c>
      <c r="OO24" t="e">
        <v>#N/A</v>
      </c>
      <c r="OP24" t="e">
        <v>#N/A</v>
      </c>
      <c r="OQ24" t="e">
        <v>#N/A</v>
      </c>
      <c r="OR24" t="e">
        <v>#N/A</v>
      </c>
      <c r="OS24" t="e">
        <v>#N/A</v>
      </c>
      <c r="OT24" t="e">
        <v>#N/A</v>
      </c>
      <c r="OU24" t="e">
        <v>#N/A</v>
      </c>
      <c r="OV24" t="e">
        <v>#N/A</v>
      </c>
      <c r="OW24" t="e">
        <v>#N/A</v>
      </c>
      <c r="OX24" t="e">
        <v>#N/A</v>
      </c>
      <c r="OY24" t="e">
        <v>#N/A</v>
      </c>
      <c r="OZ24" t="e">
        <f t="shared" si="42"/>
        <v>#N/A</v>
      </c>
      <c r="PB24" s="12" t="e">
        <f t="shared" si="123"/>
        <v>#N/A</v>
      </c>
      <c r="PC24" t="s">
        <v>2377</v>
      </c>
      <c r="PD24" s="37" t="s">
        <v>2736</v>
      </c>
      <c r="PE24" t="s">
        <v>2690</v>
      </c>
      <c r="PG24" t="e">
        <v>#N/A</v>
      </c>
      <c r="PH24" t="e">
        <v>#N/A</v>
      </c>
      <c r="PI24" t="e">
        <v>#N/A</v>
      </c>
      <c r="PJ24" t="e">
        <v>#N/A</v>
      </c>
      <c r="PK24" t="e">
        <v>#N/A</v>
      </c>
      <c r="PL24" t="e">
        <v>#N/A</v>
      </c>
      <c r="PM24" t="e">
        <v>#N/A</v>
      </c>
      <c r="PN24" t="e">
        <v>#N/A</v>
      </c>
      <c r="PO24" t="e">
        <v>#N/A</v>
      </c>
      <c r="PP24" t="e">
        <v>#N/A</v>
      </c>
      <c r="PQ24" t="e">
        <v>#N/A</v>
      </c>
      <c r="PR24" t="e">
        <v>#N/A</v>
      </c>
      <c r="PS24" t="e">
        <f t="shared" si="100"/>
        <v>#N/A</v>
      </c>
      <c r="PU24" s="12" t="e">
        <f t="shared" si="124"/>
        <v>#N/A</v>
      </c>
      <c r="PV24" t="s">
        <v>2377</v>
      </c>
      <c r="PW24" s="37" t="s">
        <v>2736</v>
      </c>
      <c r="PX24" t="s">
        <v>2690</v>
      </c>
      <c r="PZ24" t="e">
        <v>#N/A</v>
      </c>
      <c r="QA24" t="e">
        <v>#N/A</v>
      </c>
      <c r="QB24" t="e">
        <v>#N/A</v>
      </c>
      <c r="QC24" t="e">
        <v>#N/A</v>
      </c>
      <c r="QD24" t="e">
        <v>#N/A</v>
      </c>
      <c r="QE24" t="e">
        <v>#N/A</v>
      </c>
      <c r="QF24" t="e">
        <v>#N/A</v>
      </c>
      <c r="QG24" t="e">
        <v>#N/A</v>
      </c>
      <c r="QH24" t="e">
        <v>#N/A</v>
      </c>
      <c r="QI24" t="e">
        <v>#N/A</v>
      </c>
      <c r="QJ24" t="e">
        <v>#N/A</v>
      </c>
      <c r="QK24" t="e">
        <v>#N/A</v>
      </c>
      <c r="QL24" t="e">
        <f t="shared" si="101"/>
        <v>#N/A</v>
      </c>
      <c r="QN24" s="12" t="e">
        <f t="shared" si="125"/>
        <v>#N/A</v>
      </c>
      <c r="QO24" t="s">
        <v>2377</v>
      </c>
      <c r="QP24" s="37" t="s">
        <v>2736</v>
      </c>
      <c r="QQ24" t="s">
        <v>2690</v>
      </c>
      <c r="QR24" t="e">
        <v>#N/A</v>
      </c>
      <c r="QS24" t="e">
        <v>#N/A</v>
      </c>
      <c r="QT24" t="e">
        <v>#N/A</v>
      </c>
      <c r="QU24" t="e">
        <v>#N/A</v>
      </c>
      <c r="QV24" t="e">
        <v>#N/A</v>
      </c>
      <c r="QW24">
        <v>0</v>
      </c>
      <c r="QX24">
        <v>0</v>
      </c>
      <c r="QY24">
        <v>0</v>
      </c>
      <c r="QZ24">
        <v>0</v>
      </c>
      <c r="RA24" t="e">
        <v>#N/A</v>
      </c>
      <c r="RB24" t="e">
        <v>#N/A</v>
      </c>
      <c r="RC24" t="e">
        <v>#N/A</v>
      </c>
      <c r="RE24">
        <f t="shared" si="47"/>
        <v>0</v>
      </c>
      <c r="RG24" s="12" t="e">
        <f t="shared" si="126"/>
        <v>#DIV/0!</v>
      </c>
      <c r="RH24" t="s">
        <v>2377</v>
      </c>
      <c r="RI24" s="37" t="s">
        <v>2736</v>
      </c>
      <c r="RJ24" t="s">
        <v>2690</v>
      </c>
      <c r="RL24" t="e">
        <v>#N/A</v>
      </c>
      <c r="RM24" t="e">
        <v>#N/A</v>
      </c>
      <c r="RN24" t="e">
        <v>#N/A</v>
      </c>
      <c r="RO24" t="e">
        <v>#N/A</v>
      </c>
      <c r="RP24">
        <v>0</v>
      </c>
      <c r="RQ24">
        <v>0</v>
      </c>
      <c r="RR24">
        <v>0</v>
      </c>
      <c r="RS24" t="e">
        <v>#N/A</v>
      </c>
      <c r="RT24" t="e">
        <v>#N/A</v>
      </c>
      <c r="RU24" t="e">
        <v>#N/A</v>
      </c>
      <c r="RV24" t="e">
        <v>#N/A</v>
      </c>
      <c r="RW24" t="e">
        <v>#N/A</v>
      </c>
      <c r="RX24" t="e">
        <f t="shared" si="80"/>
        <v>#N/A</v>
      </c>
      <c r="RZ24" s="12" t="e">
        <f t="shared" si="127"/>
        <v>#N/A</v>
      </c>
      <c r="SA24" t="s">
        <v>2377</v>
      </c>
      <c r="SB24" s="37" t="s">
        <v>2736</v>
      </c>
      <c r="SC24" t="s">
        <v>2690</v>
      </c>
      <c r="SE24" t="e">
        <v>#N/A</v>
      </c>
      <c r="SF24" t="e">
        <v>#N/A</v>
      </c>
      <c r="SG24" t="e">
        <v>#N/A</v>
      </c>
      <c r="SH24" t="e">
        <v>#N/A</v>
      </c>
      <c r="SI24" t="e">
        <v>#N/A</v>
      </c>
      <c r="SJ24" t="e">
        <f t="shared" si="72"/>
        <v>#N/A</v>
      </c>
      <c r="SK24" t="e">
        <f t="shared" si="50"/>
        <v>#N/A</v>
      </c>
      <c r="SL24" t="e">
        <f t="shared" si="51"/>
        <v>#N/A</v>
      </c>
      <c r="SM24" t="e">
        <v>#N/A</v>
      </c>
      <c r="SN24" t="e">
        <v>#N/A</v>
      </c>
      <c r="SO24" t="e">
        <v>#N/A</v>
      </c>
      <c r="SP24" t="e">
        <v>#N/A</v>
      </c>
      <c r="SQ24" t="e">
        <f t="shared" si="128"/>
        <v>#N/A</v>
      </c>
      <c r="SS24" s="12" t="e">
        <f t="shared" si="129"/>
        <v>#N/A</v>
      </c>
      <c r="ST24" t="e">
        <f t="shared" si="54"/>
        <v>#N/A</v>
      </c>
      <c r="SU24" t="s">
        <v>2377</v>
      </c>
      <c r="SV24" s="37" t="s">
        <v>2736</v>
      </c>
      <c r="SW24" t="s">
        <v>2690</v>
      </c>
      <c r="SY24" t="e">
        <v>#N/A</v>
      </c>
      <c r="SZ24" t="e">
        <v>#N/A</v>
      </c>
      <c r="TA24" t="e">
        <v>#N/A</v>
      </c>
      <c r="TB24" t="e">
        <v>#N/A</v>
      </c>
      <c r="TC24" t="e">
        <v>#N/A</v>
      </c>
      <c r="TD24" t="e">
        <v>#N/A</v>
      </c>
      <c r="TE24" t="e">
        <v>#N/A</v>
      </c>
      <c r="TF24" t="e">
        <v>#N/A</v>
      </c>
      <c r="TG24" t="e">
        <v>#N/A</v>
      </c>
      <c r="TH24" t="e">
        <v>#N/A</v>
      </c>
      <c r="TI24" t="e">
        <v>#N/A</v>
      </c>
      <c r="TJ24" t="e">
        <v>#N/A</v>
      </c>
      <c r="TK24" t="e">
        <f t="shared" si="130"/>
        <v>#N/A</v>
      </c>
      <c r="TL24">
        <f t="shared" si="56"/>
        <v>0</v>
      </c>
      <c r="TM24" s="12" t="e">
        <f t="shared" si="131"/>
        <v>#N/A</v>
      </c>
      <c r="TN24" t="s">
        <v>2377</v>
      </c>
      <c r="TO24" s="37" t="s">
        <v>2736</v>
      </c>
      <c r="TP24" t="s">
        <v>2690</v>
      </c>
      <c r="TR24" s="1">
        <v>0</v>
      </c>
      <c r="TS24" s="1">
        <v>0</v>
      </c>
      <c r="TT24" s="1">
        <v>0</v>
      </c>
      <c r="TU24" s="1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f t="shared" si="90"/>
        <v>0</v>
      </c>
      <c r="UF24" s="12" t="e">
        <f t="shared" si="132"/>
        <v>#DIV/0!</v>
      </c>
      <c r="UG24" t="s">
        <v>2377</v>
      </c>
      <c r="UH24" s="37" t="s">
        <v>2736</v>
      </c>
      <c r="UI24" t="s">
        <v>2690</v>
      </c>
      <c r="UK24" s="1">
        <v>8.6458333333333345E-2</v>
      </c>
      <c r="UL24" s="1">
        <v>6.1064814814814815E-2</v>
      </c>
      <c r="UM24" s="1">
        <v>4.2361111111111106E-3</v>
      </c>
      <c r="UN24" s="1">
        <v>2.1145833333333332E-2</v>
      </c>
      <c r="UO24">
        <v>6</v>
      </c>
      <c r="UP24">
        <v>235</v>
      </c>
      <c r="UQ24">
        <v>67</v>
      </c>
      <c r="UR24">
        <v>2</v>
      </c>
      <c r="US24">
        <v>0</v>
      </c>
      <c r="UT24">
        <v>0</v>
      </c>
      <c r="UU24">
        <v>0</v>
      </c>
      <c r="UV24">
        <v>97.1</v>
      </c>
      <c r="UW24">
        <f t="shared" si="60"/>
        <v>233</v>
      </c>
      <c r="UX24">
        <v>197</v>
      </c>
      <c r="UY24" s="12">
        <f t="shared" si="142"/>
        <v>118.27411167512692</v>
      </c>
      <c r="UZ24" t="s">
        <v>2377</v>
      </c>
      <c r="VA24" s="37" t="s">
        <v>2736</v>
      </c>
      <c r="VB24" t="s">
        <v>2690</v>
      </c>
      <c r="VD24" s="1">
        <v>0</v>
      </c>
      <c r="VE24" s="1">
        <v>0</v>
      </c>
      <c r="VF24" s="1">
        <v>0</v>
      </c>
      <c r="VG24" s="1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f t="shared" si="61"/>
        <v>0</v>
      </c>
      <c r="VR24" s="12" t="e">
        <f t="shared" si="133"/>
        <v>#DIV/0!</v>
      </c>
      <c r="VS24" t="s">
        <v>2377</v>
      </c>
      <c r="VT24" s="37" t="s">
        <v>2736</v>
      </c>
      <c r="VU24" t="s">
        <v>2690</v>
      </c>
      <c r="VW24" s="1">
        <v>0</v>
      </c>
      <c r="VX24" s="1">
        <v>0</v>
      </c>
      <c r="VY24" s="1">
        <v>0</v>
      </c>
      <c r="VZ24" s="1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f t="shared" si="62"/>
        <v>0</v>
      </c>
      <c r="WK24" s="12" t="e">
        <f t="shared" si="134"/>
        <v>#DIV/0!</v>
      </c>
      <c r="WL24" t="s">
        <v>2377</v>
      </c>
      <c r="WM24" s="37" t="s">
        <v>2736</v>
      </c>
      <c r="WN24" t="s">
        <v>2690</v>
      </c>
      <c r="WP24" s="1" t="e">
        <v>#N/A</v>
      </c>
      <c r="WQ24" s="1" t="e">
        <v>#N/A</v>
      </c>
      <c r="WR24" s="1" t="e">
        <v>#N/A</v>
      </c>
      <c r="WS24" s="1" t="e">
        <v>#N/A</v>
      </c>
      <c r="WT24" t="e">
        <v>#N/A</v>
      </c>
      <c r="WU24" t="e">
        <v>#N/A</v>
      </c>
      <c r="WV24" t="e">
        <v>#N/A</v>
      </c>
      <c r="WW24" t="e">
        <v>#N/A</v>
      </c>
      <c r="WX24" t="e">
        <v>#N/A</v>
      </c>
      <c r="WY24" t="e">
        <v>#N/A</v>
      </c>
      <c r="WZ24" t="e">
        <v>#N/A</v>
      </c>
      <c r="XA24" t="e">
        <v>#N/A</v>
      </c>
      <c r="XB24" t="e">
        <f t="shared" si="73"/>
        <v>#N/A</v>
      </c>
      <c r="XD24" s="12" t="e">
        <f t="shared" si="135"/>
        <v>#N/A</v>
      </c>
      <c r="XE24" t="s">
        <v>2377</v>
      </c>
      <c r="XF24" s="37" t="s">
        <v>2736</v>
      </c>
      <c r="XG24" t="s">
        <v>2690</v>
      </c>
      <c r="XI24" s="1" t="e">
        <v>#N/A</v>
      </c>
      <c r="XJ24" s="1" t="e">
        <v>#N/A</v>
      </c>
      <c r="XK24" s="1" t="e">
        <v>#N/A</v>
      </c>
      <c r="XL24" s="1" t="e">
        <v>#N/A</v>
      </c>
      <c r="XM24" t="e">
        <v>#N/A</v>
      </c>
      <c r="XN24" t="e">
        <v>#N/A</v>
      </c>
      <c r="XO24" t="e">
        <v>#N/A</v>
      </c>
      <c r="XP24" t="e">
        <v>#N/A</v>
      </c>
      <c r="XQ24" t="e">
        <v>#N/A</v>
      </c>
      <c r="XR24" t="e">
        <v>#N/A</v>
      </c>
      <c r="XS24" t="e">
        <v>#N/A</v>
      </c>
      <c r="XT24" t="e">
        <v>#N/A</v>
      </c>
      <c r="XU24" t="e">
        <f t="shared" si="64"/>
        <v>#N/A</v>
      </c>
      <c r="XW24" s="12" t="e">
        <f t="shared" si="136"/>
        <v>#N/A</v>
      </c>
      <c r="XX24" t="s">
        <v>2377</v>
      </c>
      <c r="XY24" s="37" t="s">
        <v>2736</v>
      </c>
      <c r="XZ24" t="s">
        <v>2690</v>
      </c>
      <c r="YB24" s="1" t="e">
        <v>#N/A</v>
      </c>
      <c r="YC24" s="1" t="e">
        <v>#N/A</v>
      </c>
      <c r="YD24" s="1" t="e">
        <v>#N/A</v>
      </c>
      <c r="YE24" s="1" t="e">
        <v>#N/A</v>
      </c>
      <c r="YF24" t="e">
        <v>#N/A</v>
      </c>
      <c r="YG24" t="e">
        <v>#N/A</v>
      </c>
      <c r="YH24" t="e">
        <v>#N/A</v>
      </c>
      <c r="YI24" t="e">
        <v>#N/A</v>
      </c>
      <c r="YJ24" t="e">
        <v>#N/A</v>
      </c>
      <c r="YK24" t="e">
        <v>#N/A</v>
      </c>
      <c r="YL24" t="e">
        <v>#N/A</v>
      </c>
      <c r="YM24" t="e">
        <v>#N/A</v>
      </c>
      <c r="YN24" t="e">
        <f t="shared" si="65"/>
        <v>#N/A</v>
      </c>
      <c r="YP24" s="12" t="e">
        <f t="shared" si="137"/>
        <v>#N/A</v>
      </c>
      <c r="YQ24" t="s">
        <v>2377</v>
      </c>
      <c r="YR24" s="37" t="s">
        <v>2736</v>
      </c>
      <c r="YS24" t="s">
        <v>2690</v>
      </c>
      <c r="YU24" s="1" t="e">
        <v>#N/A</v>
      </c>
      <c r="YV24" s="1" t="e">
        <v>#N/A</v>
      </c>
      <c r="YW24" s="1" t="e">
        <v>#N/A</v>
      </c>
      <c r="YX24" s="1" t="e">
        <v>#N/A</v>
      </c>
      <c r="YY24" t="e">
        <v>#N/A</v>
      </c>
      <c r="YZ24" t="e">
        <v>#N/A</v>
      </c>
      <c r="ZA24" t="e">
        <v>#N/A</v>
      </c>
      <c r="ZB24" t="e">
        <v>#N/A</v>
      </c>
      <c r="ZC24" t="e">
        <v>#N/A</v>
      </c>
      <c r="ZD24" t="e">
        <v>#N/A</v>
      </c>
      <c r="ZE24" t="e">
        <v>#N/A</v>
      </c>
      <c r="ZF24" t="e">
        <v>#N/A</v>
      </c>
      <c r="ZG24" t="e">
        <f t="shared" si="74"/>
        <v>#N/A</v>
      </c>
      <c r="ZI24" s="12" t="e">
        <f t="shared" si="138"/>
        <v>#N/A</v>
      </c>
      <c r="ZJ24" t="s">
        <v>2377</v>
      </c>
      <c r="ZK24" s="37" t="s">
        <v>2736</v>
      </c>
      <c r="ZL24" t="s">
        <v>2690</v>
      </c>
      <c r="ZN24" s="1">
        <v>8.6458333333333345E-2</v>
      </c>
      <c r="ZO24" s="1">
        <v>6.1064814814814815E-2</v>
      </c>
      <c r="ZP24" s="1">
        <v>4.2361111111111106E-3</v>
      </c>
      <c r="ZQ24" s="1">
        <v>2.1145833333333332E-2</v>
      </c>
      <c r="ZR24">
        <v>6</v>
      </c>
      <c r="ZS24">
        <v>235</v>
      </c>
      <c r="ZT24">
        <v>67</v>
      </c>
      <c r="ZU24">
        <v>2</v>
      </c>
      <c r="ZV24">
        <v>0</v>
      </c>
      <c r="ZW24">
        <v>0</v>
      </c>
      <c r="ZX24">
        <v>0</v>
      </c>
      <c r="ZY24">
        <v>97.1</v>
      </c>
      <c r="ZZ24">
        <f t="shared" si="79"/>
        <v>233</v>
      </c>
      <c r="AAA24">
        <f t="shared" si="19"/>
        <v>197</v>
      </c>
      <c r="AAB24" s="12">
        <f t="shared" si="139"/>
        <v>118.27411167512692</v>
      </c>
      <c r="AAC24">
        <f t="shared" si="66"/>
        <v>-36</v>
      </c>
      <c r="AAD24" t="s">
        <v>2377</v>
      </c>
      <c r="AAE24" s="37" t="s">
        <v>2736</v>
      </c>
      <c r="AAF24" t="s">
        <v>2690</v>
      </c>
      <c r="AAH24" s="1" t="e">
        <v>#N/A</v>
      </c>
      <c r="AAI24" s="1" t="e">
        <v>#N/A</v>
      </c>
      <c r="AAJ24" s="1" t="e">
        <v>#N/A</v>
      </c>
      <c r="AAK24" s="1" t="e">
        <v>#N/A</v>
      </c>
      <c r="AAL24" t="e">
        <v>#N/A</v>
      </c>
      <c r="AAM24" t="e">
        <v>#N/A</v>
      </c>
      <c r="AAN24" t="e">
        <v>#N/A</v>
      </c>
      <c r="AAO24" t="e">
        <v>#N/A</v>
      </c>
      <c r="AAP24" t="e">
        <v>#N/A</v>
      </c>
      <c r="AAQ24" t="e">
        <v>#N/A</v>
      </c>
      <c r="AAR24" t="e">
        <v>#N/A</v>
      </c>
      <c r="AAS24" t="e">
        <v>#N/A</v>
      </c>
      <c r="AAT24" t="e">
        <f t="shared" si="67"/>
        <v>#N/A</v>
      </c>
      <c r="AAV24" s="12" t="e">
        <f t="shared" si="140"/>
        <v>#N/A</v>
      </c>
      <c r="AAW24" t="s">
        <v>2377</v>
      </c>
      <c r="AAX24" s="37" t="s">
        <v>2736</v>
      </c>
      <c r="AAY24" t="s">
        <v>2690</v>
      </c>
      <c r="ABA24" s="1" t="e">
        <v>#N/A</v>
      </c>
      <c r="ABB24" s="1" t="e">
        <v>#N/A</v>
      </c>
      <c r="ABC24" s="1" t="e">
        <v>#N/A</v>
      </c>
      <c r="ABD24" s="1" t="e">
        <v>#N/A</v>
      </c>
      <c r="ABE24" t="e">
        <v>#N/A</v>
      </c>
      <c r="ABF24" t="e">
        <v>#N/A</v>
      </c>
      <c r="ABG24" t="e">
        <v>#N/A</v>
      </c>
      <c r="ABH24" t="e">
        <v>#N/A</v>
      </c>
      <c r="ABI24" t="e">
        <v>#N/A</v>
      </c>
      <c r="ABJ24" t="e">
        <v>#N/A</v>
      </c>
      <c r="ABK24" t="e">
        <v>#N/A</v>
      </c>
      <c r="ABL24" t="e">
        <v>#N/A</v>
      </c>
      <c r="ABM24" t="e">
        <f t="shared" si="69"/>
        <v>#N/A</v>
      </c>
      <c r="ABO24" s="12" t="e">
        <f t="shared" si="141"/>
        <v>#N/A</v>
      </c>
    </row>
    <row r="25" spans="1:743">
      <c r="A25" t="s">
        <v>2238</v>
      </c>
      <c r="B25" s="37" t="s">
        <v>2736</v>
      </c>
      <c r="E25" s="1"/>
      <c r="F25" s="1"/>
      <c r="G25" s="1"/>
      <c r="H25" s="1"/>
      <c r="S25" s="12"/>
      <c r="T25" t="s">
        <v>2238</v>
      </c>
      <c r="U25" s="37" t="s">
        <v>2736</v>
      </c>
      <c r="V25" t="s">
        <v>2690</v>
      </c>
      <c r="W25">
        <v>8</v>
      </c>
      <c r="X25" s="1">
        <v>0.54391203703703705</v>
      </c>
      <c r="Y25" s="1">
        <v>0.13048611111111111</v>
      </c>
      <c r="Z25" s="1">
        <v>0.25643518518518521</v>
      </c>
      <c r="AA25" s="1">
        <v>0.15697916666666667</v>
      </c>
      <c r="AB25">
        <v>19</v>
      </c>
      <c r="AC25">
        <v>176</v>
      </c>
      <c r="AD25">
        <v>117</v>
      </c>
      <c r="AE25">
        <v>6</v>
      </c>
      <c r="AF25">
        <v>0</v>
      </c>
      <c r="AG25">
        <v>0</v>
      </c>
      <c r="AH25">
        <v>0</v>
      </c>
      <c r="AI25">
        <v>95.12</v>
      </c>
      <c r="AJ25">
        <f t="shared" si="21"/>
        <v>170</v>
      </c>
      <c r="AK25">
        <v>524</v>
      </c>
      <c r="AL25" s="12">
        <f t="shared" si="103"/>
        <v>32.44274809160305</v>
      </c>
      <c r="AM25" t="s">
        <v>2238</v>
      </c>
      <c r="AN25" s="37" t="s">
        <v>2736</v>
      </c>
      <c r="AQ25" s="1">
        <v>0</v>
      </c>
      <c r="AR25" s="1">
        <v>0</v>
      </c>
      <c r="AS25" s="1">
        <v>0</v>
      </c>
      <c r="AT25" s="1">
        <v>0</v>
      </c>
      <c r="AU25">
        <v>0</v>
      </c>
      <c r="AV25">
        <v>0</v>
      </c>
      <c r="AW25">
        <v>56</v>
      </c>
      <c r="AX25">
        <v>0</v>
      </c>
      <c r="AY25">
        <v>0</v>
      </c>
      <c r="AZ25">
        <v>0</v>
      </c>
      <c r="BA25">
        <v>0</v>
      </c>
      <c r="BB25">
        <v>100</v>
      </c>
      <c r="BC25">
        <f t="shared" si="22"/>
        <v>0</v>
      </c>
      <c r="BE25" s="12" t="e">
        <f t="shared" si="104"/>
        <v>#DIV/0!</v>
      </c>
      <c r="BF25" t="s">
        <v>2238</v>
      </c>
      <c r="BG25" s="37" t="s">
        <v>2736</v>
      </c>
      <c r="BJ25" s="1">
        <v>0</v>
      </c>
      <c r="BK25" s="1">
        <v>0</v>
      </c>
      <c r="BL25" s="1">
        <v>0</v>
      </c>
      <c r="BM25" s="1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X25" s="12" t="e">
        <f t="shared" si="105"/>
        <v>#DIV/0!</v>
      </c>
      <c r="BY25" t="s">
        <v>2238</v>
      </c>
      <c r="BZ25" s="37" t="s">
        <v>2736</v>
      </c>
      <c r="CA25" t="s">
        <v>2690</v>
      </c>
      <c r="CC25" s="1">
        <v>0.54391203703703705</v>
      </c>
      <c r="CD25" s="1">
        <v>0.13048611111111111</v>
      </c>
      <c r="CE25" s="1">
        <v>0.25643518518518521</v>
      </c>
      <c r="CF25" s="1">
        <v>0.15697916666666667</v>
      </c>
      <c r="CG25">
        <v>19</v>
      </c>
      <c r="CH25">
        <v>176</v>
      </c>
      <c r="CI25">
        <v>173</v>
      </c>
      <c r="CJ25">
        <v>6</v>
      </c>
      <c r="CK25">
        <v>0</v>
      </c>
      <c r="CL25">
        <v>0</v>
      </c>
      <c r="CM25">
        <v>0</v>
      </c>
      <c r="CN25">
        <v>96.65</v>
      </c>
      <c r="CO25">
        <f t="shared" si="23"/>
        <v>170</v>
      </c>
      <c r="CP25">
        <f t="shared" si="24"/>
        <v>524</v>
      </c>
      <c r="CQ25" s="12">
        <f t="shared" si="106"/>
        <v>32.44274809160305</v>
      </c>
      <c r="CR25" t="s">
        <v>2238</v>
      </c>
      <c r="CS25" s="37" t="s">
        <v>2736</v>
      </c>
      <c r="CT25" t="s">
        <v>2690</v>
      </c>
      <c r="CV25" s="1">
        <v>0</v>
      </c>
      <c r="CW25" s="1">
        <v>0</v>
      </c>
      <c r="CX25" s="1">
        <v>0</v>
      </c>
      <c r="CY25" s="1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J25" s="12" t="e">
        <f t="shared" si="107"/>
        <v>#DIV/0!</v>
      </c>
      <c r="DK25" t="s">
        <v>2238</v>
      </c>
      <c r="DL25" s="37" t="s">
        <v>2736</v>
      </c>
      <c r="DM25" t="s">
        <v>2690</v>
      </c>
      <c r="DO25" s="1">
        <v>0</v>
      </c>
      <c r="DP25" s="1">
        <v>0</v>
      </c>
      <c r="DQ25" s="1">
        <v>0</v>
      </c>
      <c r="DR25" s="1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C25" s="12" t="e">
        <f t="shared" si="108"/>
        <v>#DIV/0!</v>
      </c>
      <c r="ED25" t="s">
        <v>2238</v>
      </c>
      <c r="EE25" s="37" t="s">
        <v>2736</v>
      </c>
      <c r="EF25" t="s">
        <v>2690</v>
      </c>
      <c r="EH25" s="1">
        <v>0</v>
      </c>
      <c r="EI25" s="1">
        <v>0</v>
      </c>
      <c r="EJ25" s="1">
        <v>0</v>
      </c>
      <c r="EK25" s="1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V25" s="12" t="e">
        <f t="shared" si="109"/>
        <v>#DIV/0!</v>
      </c>
      <c r="EW25" t="s">
        <v>2238</v>
      </c>
      <c r="EX25" s="37" t="s">
        <v>2736</v>
      </c>
      <c r="FA25" s="1">
        <v>0</v>
      </c>
      <c r="FB25" s="1">
        <v>0</v>
      </c>
      <c r="FC25" s="1">
        <v>0</v>
      </c>
      <c r="FD25" s="1">
        <v>0</v>
      </c>
      <c r="FE25">
        <v>0</v>
      </c>
      <c r="FF25">
        <v>0</v>
      </c>
      <c r="FG25">
        <v>56</v>
      </c>
      <c r="FH25">
        <v>0</v>
      </c>
      <c r="FI25">
        <v>0</v>
      </c>
      <c r="FJ25">
        <v>0</v>
      </c>
      <c r="FK25">
        <v>0</v>
      </c>
      <c r="FL25">
        <v>100</v>
      </c>
      <c r="FM25">
        <f t="shared" si="25"/>
        <v>0</v>
      </c>
      <c r="FO25" s="12" t="e">
        <f t="shared" si="110"/>
        <v>#DIV/0!</v>
      </c>
      <c r="FP25" t="s">
        <v>2238</v>
      </c>
      <c r="FQ25" s="37" t="s">
        <v>2736</v>
      </c>
      <c r="FT25" s="1">
        <v>0.54391203703703705</v>
      </c>
      <c r="FU25" s="1">
        <v>0.13048611111111111</v>
      </c>
      <c r="FV25" s="1">
        <v>0.25643518518518521</v>
      </c>
      <c r="FW25" s="1">
        <v>0.15697916666666667</v>
      </c>
      <c r="FX25">
        <v>19</v>
      </c>
      <c r="FY25">
        <v>176</v>
      </c>
      <c r="FZ25">
        <v>173</v>
      </c>
      <c r="GA25">
        <v>6</v>
      </c>
      <c r="GB25">
        <v>0</v>
      </c>
      <c r="GC25">
        <v>0</v>
      </c>
      <c r="GD25">
        <v>0</v>
      </c>
      <c r="GE25">
        <v>96.65</v>
      </c>
      <c r="GF25">
        <f t="shared" si="26"/>
        <v>170</v>
      </c>
      <c r="GG25">
        <f t="shared" si="27"/>
        <v>524</v>
      </c>
      <c r="GH25" s="12">
        <f t="shared" si="111"/>
        <v>32.44274809160305</v>
      </c>
      <c r="GI25" t="s">
        <v>2238</v>
      </c>
      <c r="GJ25" s="37" t="s">
        <v>2736</v>
      </c>
      <c r="GK25" t="s">
        <v>2690</v>
      </c>
      <c r="GM25" s="1" t="e">
        <v>#N/A</v>
      </c>
      <c r="GN25" s="1" t="e">
        <v>#N/A</v>
      </c>
      <c r="GO25" s="1" t="e">
        <v>#N/A</v>
      </c>
      <c r="GP25" s="1" t="e">
        <v>#N/A</v>
      </c>
      <c r="GQ25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v>#N/A</v>
      </c>
      <c r="GW25" t="e">
        <v>#N/A</v>
      </c>
      <c r="GX25" t="e">
        <v>#N/A</v>
      </c>
      <c r="HA25" s="12" t="e">
        <f t="shared" si="112"/>
        <v>#DIV/0!</v>
      </c>
      <c r="HB25" t="s">
        <v>2238</v>
      </c>
      <c r="HC25" s="37" t="s">
        <v>2736</v>
      </c>
      <c r="HD25" t="s">
        <v>2690</v>
      </c>
      <c r="HF25" s="1" t="e">
        <v>#N/A</v>
      </c>
      <c r="HG25" s="1" t="e">
        <v>#N/A</v>
      </c>
      <c r="HH25" s="1" t="e">
        <v>#N/A</v>
      </c>
      <c r="HI25" s="1" t="e">
        <v>#N/A</v>
      </c>
      <c r="HJ25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T25" s="12" t="e">
        <f t="shared" si="113"/>
        <v>#DIV/0!</v>
      </c>
      <c r="HU25" t="s">
        <v>2238</v>
      </c>
      <c r="HV25" s="37" t="s">
        <v>2736</v>
      </c>
      <c r="HW25" t="s">
        <v>2690</v>
      </c>
      <c r="HY25" s="1" t="e">
        <v>#N/A</v>
      </c>
      <c r="HZ25" s="1" t="e">
        <v>#N/A</v>
      </c>
      <c r="IA25" s="1" t="e">
        <v>#N/A</v>
      </c>
      <c r="IB25" s="1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M25" s="12" t="e">
        <f t="shared" si="114"/>
        <v>#DIV/0!</v>
      </c>
      <c r="IN25" t="s">
        <v>2238</v>
      </c>
      <c r="IO25" s="37" t="s">
        <v>2736</v>
      </c>
      <c r="IP25" t="s">
        <v>2690</v>
      </c>
      <c r="IR25" s="1" t="e">
        <v>#N/A</v>
      </c>
      <c r="IS25" s="1" t="e">
        <v>#N/A</v>
      </c>
      <c r="IT25" s="1" t="e">
        <v>#N/A</v>
      </c>
      <c r="IU25" s="1" t="e">
        <v>#N/A</v>
      </c>
      <c r="IV25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F25" s="12" t="e">
        <f t="shared" si="115"/>
        <v>#DIV/0!</v>
      </c>
      <c r="JG25" t="s">
        <v>2238</v>
      </c>
      <c r="JH25" s="37" t="s">
        <v>2736</v>
      </c>
      <c r="JI25" t="s">
        <v>2690</v>
      </c>
      <c r="JK25" s="1" t="e">
        <v>#N/A</v>
      </c>
      <c r="JL25" s="1" t="e">
        <v>#N/A</v>
      </c>
      <c r="JM25" s="1" t="e">
        <v>#N/A</v>
      </c>
      <c r="JN25" s="1" t="e">
        <v>#N/A</v>
      </c>
      <c r="JO25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Y25" s="12" t="e">
        <f t="shared" si="116"/>
        <v>#DIV/0!</v>
      </c>
      <c r="JZ25" t="s">
        <v>2238</v>
      </c>
      <c r="KA25" s="37" t="s">
        <v>2736</v>
      </c>
      <c r="KB25" t="s">
        <v>2690</v>
      </c>
      <c r="KD25" s="1" t="e">
        <v>#N/A</v>
      </c>
      <c r="KE25" s="1" t="e">
        <v>#N/A</v>
      </c>
      <c r="KF25" s="1" t="e">
        <v>#N/A</v>
      </c>
      <c r="KG25" s="1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R25" s="12" t="e">
        <f t="shared" si="117"/>
        <v>#DIV/0!</v>
      </c>
      <c r="KS25" t="s">
        <v>2238</v>
      </c>
      <c r="KT25" s="37" t="s">
        <v>2736</v>
      </c>
      <c r="KU25" t="s">
        <v>2690</v>
      </c>
      <c r="KW25" s="1" t="e">
        <v>#N/A</v>
      </c>
      <c r="KX25" s="1" t="e">
        <v>#N/A</v>
      </c>
      <c r="KY25" s="1" t="e">
        <v>#N/A</v>
      </c>
      <c r="KZ25" s="1" t="e">
        <v>#N/A</v>
      </c>
      <c r="LA25" t="e">
        <v>#N/A</v>
      </c>
      <c r="LB25" t="e">
        <v>#N/A</v>
      </c>
      <c r="LC25" t="e">
        <v>#N/A</v>
      </c>
      <c r="LD25" t="e">
        <v>#N/A</v>
      </c>
      <c r="LE25" t="e">
        <v>#N/A</v>
      </c>
      <c r="LF25" t="e">
        <v>#N/A</v>
      </c>
      <c r="LG25" t="e">
        <v>#N/A</v>
      </c>
      <c r="LH25" t="e">
        <v>#N/A</v>
      </c>
      <c r="LK25" s="12" t="e">
        <f t="shared" si="118"/>
        <v>#DIV/0!</v>
      </c>
      <c r="LL25" t="s">
        <v>2238</v>
      </c>
      <c r="LM25" s="37" t="s">
        <v>2736</v>
      </c>
      <c r="LN25" t="s">
        <v>2690</v>
      </c>
      <c r="LP25" s="1" t="e">
        <v>#N/A</v>
      </c>
      <c r="LQ25" s="1" t="e">
        <v>#N/A</v>
      </c>
      <c r="LR25" s="1" t="e">
        <v>#N/A</v>
      </c>
      <c r="LS25" s="1" t="e">
        <v>#N/A</v>
      </c>
      <c r="LT25" t="e">
        <v>#N/A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D25" s="12" t="e">
        <f t="shared" si="119"/>
        <v>#DIV/0!</v>
      </c>
      <c r="ME25" t="s">
        <v>2238</v>
      </c>
      <c r="MF25" s="37" t="s">
        <v>2736</v>
      </c>
      <c r="MG25" t="s">
        <v>2690</v>
      </c>
      <c r="MI25" s="1" t="e">
        <v>#N/A</v>
      </c>
      <c r="MJ25" s="1" t="e">
        <v>#N/A</v>
      </c>
      <c r="MK25" s="1" t="e">
        <v>#N/A</v>
      </c>
      <c r="ML25" s="1" t="e">
        <v>#N/A</v>
      </c>
      <c r="MM25" t="e">
        <v>#N/A</v>
      </c>
      <c r="MN25" t="e">
        <v>#N/A</v>
      </c>
      <c r="MO25" t="e">
        <v>#N/A</v>
      </c>
      <c r="MP25" t="e">
        <v>#N/A</v>
      </c>
      <c r="MQ25" t="e">
        <v>#N/A</v>
      </c>
      <c r="MR25" t="e">
        <v>#N/A</v>
      </c>
      <c r="MS25" t="e">
        <v>#N/A</v>
      </c>
      <c r="MT25" t="e">
        <v>#N/A</v>
      </c>
      <c r="MV25">
        <f t="shared" si="37"/>
        <v>0</v>
      </c>
      <c r="MW25" s="12" t="e">
        <f t="shared" si="120"/>
        <v>#DIV/0!</v>
      </c>
      <c r="MX25" t="s">
        <v>2238</v>
      </c>
      <c r="MY25" s="37" t="s">
        <v>2736</v>
      </c>
      <c r="MZ25" t="s">
        <v>2690</v>
      </c>
      <c r="NB25" s="1" t="e">
        <v>#N/A</v>
      </c>
      <c r="NC25" s="1" t="e">
        <v>#N/A</v>
      </c>
      <c r="ND25" s="1" t="e">
        <v>#N/A</v>
      </c>
      <c r="NE25" s="1" t="e">
        <v>#N/A</v>
      </c>
      <c r="NF25" t="e">
        <v>#N/A</v>
      </c>
      <c r="NG25" t="e">
        <v>#N/A</v>
      </c>
      <c r="NH25" t="e">
        <v>#N/A</v>
      </c>
      <c r="NI25" t="e">
        <v>#N/A</v>
      </c>
      <c r="NJ25" t="e">
        <v>#N/A</v>
      </c>
      <c r="NK25" t="e">
        <v>#N/A</v>
      </c>
      <c r="NL25" t="e">
        <v>#N/A</v>
      </c>
      <c r="NM25" t="e">
        <v>#N/A</v>
      </c>
      <c r="NN25" t="e">
        <f t="shared" si="38"/>
        <v>#N/A</v>
      </c>
      <c r="NP25" s="12" t="e">
        <f t="shared" si="121"/>
        <v>#N/A</v>
      </c>
      <c r="NQ25" t="s">
        <v>2238</v>
      </c>
      <c r="NR25" s="37" t="s">
        <v>2736</v>
      </c>
      <c r="NS25" t="s">
        <v>2690</v>
      </c>
      <c r="NU25" s="1" t="e">
        <v>#N/A</v>
      </c>
      <c r="NV25" s="1" t="e">
        <v>#N/A</v>
      </c>
      <c r="NW25" s="1" t="e">
        <v>#N/A</v>
      </c>
      <c r="NX25" s="1" t="e">
        <v>#N/A</v>
      </c>
      <c r="NY25" t="e">
        <v>#N/A</v>
      </c>
      <c r="NZ25" t="e">
        <v>#N/A</v>
      </c>
      <c r="OA25" t="e">
        <v>#N/A</v>
      </c>
      <c r="OB25" t="e">
        <v>#N/A</v>
      </c>
      <c r="OC25" t="e">
        <v>#N/A</v>
      </c>
      <c r="OD25" t="e">
        <v>#N/A</v>
      </c>
      <c r="OE25" t="e">
        <v>#N/A</v>
      </c>
      <c r="OF25" t="e">
        <v>#N/A</v>
      </c>
      <c r="OG25" t="e">
        <f t="shared" si="40"/>
        <v>#N/A</v>
      </c>
      <c r="OI25" s="12" t="e">
        <f t="shared" si="122"/>
        <v>#N/A</v>
      </c>
      <c r="OJ25" t="s">
        <v>2238</v>
      </c>
      <c r="OK25" s="37" t="s">
        <v>2736</v>
      </c>
      <c r="OL25" t="s">
        <v>2690</v>
      </c>
      <c r="ON25" s="1" t="e">
        <v>#N/A</v>
      </c>
      <c r="OO25" s="1" t="e">
        <v>#N/A</v>
      </c>
      <c r="OP25" s="1" t="e">
        <v>#N/A</v>
      </c>
      <c r="OQ25" s="1" t="e">
        <v>#N/A</v>
      </c>
      <c r="OR25" t="e">
        <v>#N/A</v>
      </c>
      <c r="OS25" t="e">
        <v>#N/A</v>
      </c>
      <c r="OT25" t="e">
        <v>#N/A</v>
      </c>
      <c r="OU25" t="e">
        <v>#N/A</v>
      </c>
      <c r="OV25" t="e">
        <v>#N/A</v>
      </c>
      <c r="OW25" t="e">
        <v>#N/A</v>
      </c>
      <c r="OX25" t="e">
        <v>#N/A</v>
      </c>
      <c r="OY25" t="e">
        <v>#N/A</v>
      </c>
      <c r="OZ25" t="e">
        <f t="shared" si="42"/>
        <v>#N/A</v>
      </c>
      <c r="PB25" s="12" t="e">
        <f t="shared" si="123"/>
        <v>#N/A</v>
      </c>
      <c r="PC25" t="s">
        <v>2238</v>
      </c>
      <c r="PD25" s="37" t="s">
        <v>2736</v>
      </c>
      <c r="PE25" t="s">
        <v>2690</v>
      </c>
      <c r="PG25" s="1" t="e">
        <v>#N/A</v>
      </c>
      <c r="PH25" s="1" t="e">
        <v>#N/A</v>
      </c>
      <c r="PI25" s="1" t="e">
        <v>#N/A</v>
      </c>
      <c r="PJ25" s="1" t="e">
        <v>#N/A</v>
      </c>
      <c r="PK25" t="e">
        <v>#N/A</v>
      </c>
      <c r="PL25" t="e">
        <v>#N/A</v>
      </c>
      <c r="PM25" t="e">
        <v>#N/A</v>
      </c>
      <c r="PN25" t="e">
        <v>#N/A</v>
      </c>
      <c r="PO25" t="e">
        <v>#N/A</v>
      </c>
      <c r="PP25" t="e">
        <v>#N/A</v>
      </c>
      <c r="PQ25" t="e">
        <v>#N/A</v>
      </c>
      <c r="PR25" t="e">
        <v>#N/A</v>
      </c>
      <c r="PS25" t="e">
        <f t="shared" si="100"/>
        <v>#N/A</v>
      </c>
      <c r="PU25" s="12" t="e">
        <f t="shared" si="124"/>
        <v>#N/A</v>
      </c>
      <c r="PV25" t="s">
        <v>2238</v>
      </c>
      <c r="PW25" s="37" t="s">
        <v>2736</v>
      </c>
      <c r="PX25" t="s">
        <v>2690</v>
      </c>
      <c r="PZ25" s="1" t="e">
        <v>#N/A</v>
      </c>
      <c r="QA25" s="1" t="e">
        <v>#N/A</v>
      </c>
      <c r="QB25" s="1" t="e">
        <v>#N/A</v>
      </c>
      <c r="QC25" s="1" t="e">
        <v>#N/A</v>
      </c>
      <c r="QD25" t="e">
        <v>#N/A</v>
      </c>
      <c r="QE25" t="e">
        <v>#N/A</v>
      </c>
      <c r="QF25" t="e">
        <v>#N/A</v>
      </c>
      <c r="QG25" t="e">
        <v>#N/A</v>
      </c>
      <c r="QH25" t="e">
        <v>#N/A</v>
      </c>
      <c r="QI25" t="e">
        <v>#N/A</v>
      </c>
      <c r="QJ25" t="e">
        <v>#N/A</v>
      </c>
      <c r="QK25" t="e">
        <v>#N/A</v>
      </c>
      <c r="QL25" t="e">
        <f t="shared" si="101"/>
        <v>#N/A</v>
      </c>
      <c r="QN25" s="12" t="e">
        <f t="shared" si="125"/>
        <v>#N/A</v>
      </c>
      <c r="QO25" t="s">
        <v>2238</v>
      </c>
      <c r="QP25" s="37" t="s">
        <v>2736</v>
      </c>
      <c r="QQ25" t="s">
        <v>2690</v>
      </c>
      <c r="QR25" t="e">
        <v>#N/A</v>
      </c>
      <c r="QS25" s="1" t="e">
        <v>#N/A</v>
      </c>
      <c r="QT25" s="1" t="e">
        <v>#N/A</v>
      </c>
      <c r="QU25" s="1" t="e">
        <v>#N/A</v>
      </c>
      <c r="QV25" s="1" t="e">
        <v>#N/A</v>
      </c>
      <c r="QW25">
        <v>0</v>
      </c>
      <c r="QX25">
        <v>0</v>
      </c>
      <c r="QY25">
        <v>0</v>
      </c>
      <c r="QZ25">
        <v>0</v>
      </c>
      <c r="RA25" t="e">
        <v>#N/A</v>
      </c>
      <c r="RB25" t="e">
        <v>#N/A</v>
      </c>
      <c r="RC25" t="e">
        <v>#N/A</v>
      </c>
      <c r="RE25">
        <f t="shared" si="47"/>
        <v>0</v>
      </c>
      <c r="RG25" s="12" t="e">
        <f t="shared" si="126"/>
        <v>#DIV/0!</v>
      </c>
      <c r="RH25" t="s">
        <v>2238</v>
      </c>
      <c r="RI25" s="37" t="s">
        <v>2736</v>
      </c>
      <c r="RJ25" t="s">
        <v>2690</v>
      </c>
      <c r="RL25" s="1" t="e">
        <v>#N/A</v>
      </c>
      <c r="RM25" s="1" t="e">
        <v>#N/A</v>
      </c>
      <c r="RN25" s="1" t="e">
        <v>#N/A</v>
      </c>
      <c r="RO25" s="1" t="e">
        <v>#N/A</v>
      </c>
      <c r="RP25">
        <v>0</v>
      </c>
      <c r="RQ25">
        <v>0</v>
      </c>
      <c r="RR25">
        <v>0</v>
      </c>
      <c r="RS25" t="e">
        <v>#N/A</v>
      </c>
      <c r="RT25" t="e">
        <v>#N/A</v>
      </c>
      <c r="RU25" t="e">
        <v>#N/A</v>
      </c>
      <c r="RV25" t="e">
        <v>#N/A</v>
      </c>
      <c r="RW25" t="e">
        <v>#N/A</v>
      </c>
      <c r="RX25" t="e">
        <f t="shared" si="80"/>
        <v>#N/A</v>
      </c>
      <c r="RZ25" s="12" t="e">
        <f t="shared" si="127"/>
        <v>#N/A</v>
      </c>
      <c r="SA25" t="s">
        <v>2238</v>
      </c>
      <c r="SB25" s="37" t="s">
        <v>2736</v>
      </c>
      <c r="SC25" t="s">
        <v>2690</v>
      </c>
      <c r="SE25" s="1" t="e">
        <v>#N/A</v>
      </c>
      <c r="SF25" s="1" t="e">
        <v>#N/A</v>
      </c>
      <c r="SG25" s="1" t="e">
        <v>#N/A</v>
      </c>
      <c r="SH25" s="1" t="e">
        <v>#N/A</v>
      </c>
      <c r="SI25" t="e">
        <v>#N/A</v>
      </c>
      <c r="SJ25" t="e">
        <f t="shared" si="72"/>
        <v>#N/A</v>
      </c>
      <c r="SK25" t="e">
        <f t="shared" si="50"/>
        <v>#N/A</v>
      </c>
      <c r="SL25" t="e">
        <f t="shared" si="51"/>
        <v>#N/A</v>
      </c>
      <c r="SM25" t="e">
        <v>#N/A</v>
      </c>
      <c r="SN25" t="e">
        <v>#N/A</v>
      </c>
      <c r="SO25" t="e">
        <v>#N/A</v>
      </c>
      <c r="SP25" t="e">
        <v>#N/A</v>
      </c>
      <c r="SQ25" t="e">
        <f t="shared" si="128"/>
        <v>#N/A</v>
      </c>
      <c r="SS25" s="12" t="e">
        <f>SQ25/SR25*100</f>
        <v>#N/A</v>
      </c>
      <c r="ST25" t="e">
        <f t="shared" si="54"/>
        <v>#N/A</v>
      </c>
      <c r="SU25" t="s">
        <v>2238</v>
      </c>
      <c r="SV25" s="37" t="s">
        <v>2736</v>
      </c>
      <c r="SW25" t="s">
        <v>2690</v>
      </c>
      <c r="SY25" s="1" t="e">
        <v>#N/A</v>
      </c>
      <c r="SZ25" s="1" t="e">
        <v>#N/A</v>
      </c>
      <c r="TA25" s="1" t="e">
        <v>#N/A</v>
      </c>
      <c r="TB25" s="1" t="e">
        <v>#N/A</v>
      </c>
      <c r="TC25" t="e">
        <v>#N/A</v>
      </c>
      <c r="TD25" t="e">
        <v>#N/A</v>
      </c>
      <c r="TE25" t="e">
        <v>#N/A</v>
      </c>
      <c r="TF25" t="e">
        <v>#N/A</v>
      </c>
      <c r="TG25" t="e">
        <v>#N/A</v>
      </c>
      <c r="TH25" t="e">
        <v>#N/A</v>
      </c>
      <c r="TI25" t="e">
        <v>#N/A</v>
      </c>
      <c r="TJ25" t="e">
        <v>#N/A</v>
      </c>
      <c r="TK25" t="e">
        <f t="shared" si="130"/>
        <v>#N/A</v>
      </c>
      <c r="TL25">
        <f t="shared" si="56"/>
        <v>0</v>
      </c>
      <c r="TM25" s="12" t="e">
        <f>TK25/TL25*100</f>
        <v>#N/A</v>
      </c>
      <c r="TN25" t="s">
        <v>2238</v>
      </c>
      <c r="TO25" s="37" t="s">
        <v>2736</v>
      </c>
      <c r="TP25" t="s">
        <v>2690</v>
      </c>
      <c r="TR25" s="1">
        <v>0</v>
      </c>
      <c r="TS25" s="1">
        <v>0</v>
      </c>
      <c r="TT25" s="1">
        <v>0</v>
      </c>
      <c r="TU25" s="1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f t="shared" si="90"/>
        <v>0</v>
      </c>
      <c r="UF25" s="12" t="e">
        <f t="shared" si="132"/>
        <v>#DIV/0!</v>
      </c>
      <c r="UG25" t="s">
        <v>2238</v>
      </c>
      <c r="UH25" s="37" t="s">
        <v>2736</v>
      </c>
      <c r="UI25" t="s">
        <v>2690</v>
      </c>
      <c r="UK25" s="1">
        <v>0.12895833333333334</v>
      </c>
      <c r="UL25" s="1">
        <v>4.853009259259259E-2</v>
      </c>
      <c r="UM25" s="1">
        <v>3.9027777777777779E-2</v>
      </c>
      <c r="UN25" s="1">
        <v>4.1400462962962965E-2</v>
      </c>
      <c r="UO25">
        <v>2</v>
      </c>
      <c r="UP25">
        <v>34</v>
      </c>
      <c r="UQ25">
        <v>16</v>
      </c>
      <c r="UR25">
        <v>0</v>
      </c>
      <c r="US25">
        <v>0</v>
      </c>
      <c r="UT25">
        <v>0</v>
      </c>
      <c r="UU25">
        <v>0</v>
      </c>
      <c r="UV25">
        <v>100</v>
      </c>
      <c r="UW25">
        <f t="shared" si="60"/>
        <v>34</v>
      </c>
      <c r="UX25">
        <v>197</v>
      </c>
      <c r="UY25" s="12">
        <f t="shared" si="142"/>
        <v>17.258883248730964</v>
      </c>
      <c r="UZ25" t="s">
        <v>2238</v>
      </c>
      <c r="VA25" s="37" t="s">
        <v>2736</v>
      </c>
      <c r="VB25" t="s">
        <v>2690</v>
      </c>
      <c r="VD25" s="1">
        <v>0</v>
      </c>
      <c r="VE25" s="1">
        <v>0</v>
      </c>
      <c r="VF25" s="1">
        <v>0</v>
      </c>
      <c r="VG25" s="1">
        <v>0</v>
      </c>
      <c r="VH25">
        <v>0</v>
      </c>
      <c r="VI25">
        <v>0</v>
      </c>
      <c r="VJ25">
        <v>18</v>
      </c>
      <c r="VK25">
        <v>0</v>
      </c>
      <c r="VL25">
        <v>0</v>
      </c>
      <c r="VM25">
        <v>0</v>
      </c>
      <c r="VN25">
        <v>0</v>
      </c>
      <c r="VO25">
        <v>100</v>
      </c>
      <c r="VP25">
        <f t="shared" si="61"/>
        <v>0</v>
      </c>
      <c r="VR25" s="12" t="e">
        <f t="shared" si="133"/>
        <v>#DIV/0!</v>
      </c>
      <c r="VS25" t="s">
        <v>2238</v>
      </c>
      <c r="VT25" s="37" t="s">
        <v>2736</v>
      </c>
      <c r="VU25" t="s">
        <v>2690</v>
      </c>
      <c r="VW25" s="1">
        <v>0</v>
      </c>
      <c r="VX25" s="1">
        <v>0</v>
      </c>
      <c r="VY25" s="1">
        <v>0</v>
      </c>
      <c r="VZ25" s="1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f t="shared" si="62"/>
        <v>0</v>
      </c>
      <c r="WK25" s="12" t="e">
        <f t="shared" si="134"/>
        <v>#DIV/0!</v>
      </c>
      <c r="WL25" t="s">
        <v>2238</v>
      </c>
      <c r="WM25" s="37" t="s">
        <v>2736</v>
      </c>
      <c r="WN25" t="s">
        <v>2690</v>
      </c>
      <c r="WP25" s="1" t="e">
        <v>#N/A</v>
      </c>
      <c r="WQ25" s="1" t="e">
        <v>#N/A</v>
      </c>
      <c r="WR25" s="1" t="e">
        <v>#N/A</v>
      </c>
      <c r="WS25" s="1" t="e">
        <v>#N/A</v>
      </c>
      <c r="WT25" t="e">
        <v>#N/A</v>
      </c>
      <c r="WU25" t="e">
        <v>#N/A</v>
      </c>
      <c r="WV25" t="e">
        <v>#N/A</v>
      </c>
      <c r="WW25" t="e">
        <v>#N/A</v>
      </c>
      <c r="WX25" t="e">
        <v>#N/A</v>
      </c>
      <c r="WY25" t="e">
        <v>#N/A</v>
      </c>
      <c r="WZ25" t="e">
        <v>#N/A</v>
      </c>
      <c r="XA25" t="e">
        <v>#N/A</v>
      </c>
      <c r="XB25" t="e">
        <f t="shared" si="73"/>
        <v>#N/A</v>
      </c>
      <c r="XD25" s="12" t="e">
        <f t="shared" si="135"/>
        <v>#N/A</v>
      </c>
      <c r="XE25" t="s">
        <v>2238</v>
      </c>
      <c r="XF25" s="37" t="s">
        <v>2736</v>
      </c>
      <c r="XG25" t="s">
        <v>2690</v>
      </c>
      <c r="XI25" s="1" t="e">
        <v>#N/A</v>
      </c>
      <c r="XJ25" s="1" t="e">
        <v>#N/A</v>
      </c>
      <c r="XK25" s="1" t="e">
        <v>#N/A</v>
      </c>
      <c r="XL25" s="1" t="e">
        <v>#N/A</v>
      </c>
      <c r="XM25" t="e">
        <v>#N/A</v>
      </c>
      <c r="XN25" t="e">
        <v>#N/A</v>
      </c>
      <c r="XO25" t="e">
        <v>#N/A</v>
      </c>
      <c r="XP25" t="e">
        <v>#N/A</v>
      </c>
      <c r="XQ25" t="e">
        <v>#N/A</v>
      </c>
      <c r="XR25" t="e">
        <v>#N/A</v>
      </c>
      <c r="XS25" t="e">
        <v>#N/A</v>
      </c>
      <c r="XT25" t="e">
        <v>#N/A</v>
      </c>
      <c r="XU25" t="e">
        <f t="shared" si="64"/>
        <v>#N/A</v>
      </c>
      <c r="XW25" s="12" t="e">
        <f t="shared" si="136"/>
        <v>#N/A</v>
      </c>
      <c r="XX25" t="s">
        <v>2238</v>
      </c>
      <c r="XY25" s="37" t="s">
        <v>2736</v>
      </c>
      <c r="XZ25" t="s">
        <v>2690</v>
      </c>
      <c r="YB25" s="1" t="e">
        <v>#N/A</v>
      </c>
      <c r="YC25" s="1" t="e">
        <v>#N/A</v>
      </c>
      <c r="YD25" s="1" t="e">
        <v>#N/A</v>
      </c>
      <c r="YE25" s="1" t="e">
        <v>#N/A</v>
      </c>
      <c r="YF25" t="e">
        <v>#N/A</v>
      </c>
      <c r="YG25" t="e">
        <v>#N/A</v>
      </c>
      <c r="YH25" t="e">
        <v>#N/A</v>
      </c>
      <c r="YI25" t="e">
        <v>#N/A</v>
      </c>
      <c r="YJ25" t="e">
        <v>#N/A</v>
      </c>
      <c r="YK25" t="e">
        <v>#N/A</v>
      </c>
      <c r="YL25" t="e">
        <v>#N/A</v>
      </c>
      <c r="YM25" t="e">
        <v>#N/A</v>
      </c>
      <c r="YN25" t="e">
        <f t="shared" si="65"/>
        <v>#N/A</v>
      </c>
      <c r="YP25" s="12" t="e">
        <f t="shared" si="137"/>
        <v>#N/A</v>
      </c>
      <c r="YQ25" t="s">
        <v>2238</v>
      </c>
      <c r="YR25" s="37" t="s">
        <v>2736</v>
      </c>
      <c r="YS25" t="s">
        <v>2690</v>
      </c>
      <c r="YU25" s="1" t="e">
        <v>#N/A</v>
      </c>
      <c r="YV25" s="1" t="e">
        <v>#N/A</v>
      </c>
      <c r="YW25" s="1" t="e">
        <v>#N/A</v>
      </c>
      <c r="YX25" s="1" t="e">
        <v>#N/A</v>
      </c>
      <c r="YY25" t="e">
        <v>#N/A</v>
      </c>
      <c r="YZ25" t="e">
        <v>#N/A</v>
      </c>
      <c r="ZA25" t="e">
        <v>#N/A</v>
      </c>
      <c r="ZB25" t="e">
        <v>#N/A</v>
      </c>
      <c r="ZC25" t="e">
        <v>#N/A</v>
      </c>
      <c r="ZD25" t="e">
        <v>#N/A</v>
      </c>
      <c r="ZE25" t="e">
        <v>#N/A</v>
      </c>
      <c r="ZF25" t="e">
        <v>#N/A</v>
      </c>
      <c r="ZG25" t="e">
        <f t="shared" si="74"/>
        <v>#N/A</v>
      </c>
      <c r="ZI25" s="12" t="e">
        <f t="shared" si="138"/>
        <v>#N/A</v>
      </c>
      <c r="ZJ25" t="s">
        <v>2238</v>
      </c>
      <c r="ZK25" s="37" t="s">
        <v>2736</v>
      </c>
      <c r="ZL25" t="s">
        <v>2690</v>
      </c>
      <c r="ZN25" s="1">
        <v>0.12895833333333334</v>
      </c>
      <c r="ZO25" s="1">
        <v>4.853009259259259E-2</v>
      </c>
      <c r="ZP25" s="1">
        <v>3.9027777777777779E-2</v>
      </c>
      <c r="ZQ25" s="1">
        <v>4.1400462962962965E-2</v>
      </c>
      <c r="ZR25">
        <v>2</v>
      </c>
      <c r="ZS25">
        <v>34</v>
      </c>
      <c r="ZT25">
        <v>34</v>
      </c>
      <c r="ZU25">
        <v>0</v>
      </c>
      <c r="ZV25">
        <v>0</v>
      </c>
      <c r="ZW25">
        <v>0</v>
      </c>
      <c r="ZX25">
        <v>0</v>
      </c>
      <c r="ZY25">
        <v>100</v>
      </c>
      <c r="ZZ25">
        <f t="shared" si="79"/>
        <v>34</v>
      </c>
      <c r="AAA25">
        <f t="shared" si="19"/>
        <v>197</v>
      </c>
      <c r="AAB25" s="12">
        <f t="shared" si="139"/>
        <v>17.258883248730964</v>
      </c>
      <c r="AAC25">
        <f t="shared" si="66"/>
        <v>163</v>
      </c>
      <c r="AAD25" t="s">
        <v>2238</v>
      </c>
      <c r="AAE25" s="37" t="s">
        <v>2736</v>
      </c>
      <c r="AAF25" t="s">
        <v>2690</v>
      </c>
      <c r="AAH25" s="1">
        <v>0.67288194444444438</v>
      </c>
      <c r="AAI25" s="1">
        <v>0.17902777777777779</v>
      </c>
      <c r="AAJ25" s="1">
        <v>0.29546296296296298</v>
      </c>
      <c r="AAK25" s="1">
        <v>0.19837962962962963</v>
      </c>
      <c r="AAL25">
        <v>21</v>
      </c>
      <c r="AAM25">
        <v>210</v>
      </c>
      <c r="AAN25">
        <v>207</v>
      </c>
      <c r="AAO25">
        <v>6</v>
      </c>
      <c r="AAP25">
        <v>0</v>
      </c>
      <c r="AAQ25">
        <v>0</v>
      </c>
      <c r="AAR25">
        <v>0</v>
      </c>
      <c r="AAS25">
        <v>97.18</v>
      </c>
      <c r="AAT25">
        <f t="shared" si="67"/>
        <v>204</v>
      </c>
      <c r="AAV25" s="12" t="e">
        <f t="shared" si="140"/>
        <v>#DIV/0!</v>
      </c>
      <c r="AAW25" t="s">
        <v>2238</v>
      </c>
      <c r="AAX25" s="37" t="s">
        <v>2736</v>
      </c>
      <c r="AAY25" t="s">
        <v>2690</v>
      </c>
      <c r="ABA25" s="1" t="e">
        <v>#N/A</v>
      </c>
      <c r="ABB25" s="1" t="e">
        <v>#N/A</v>
      </c>
      <c r="ABC25" s="1" t="e">
        <v>#N/A</v>
      </c>
      <c r="ABD25" s="1" t="e">
        <v>#N/A</v>
      </c>
      <c r="ABE25" t="e">
        <v>#N/A</v>
      </c>
      <c r="ABF25" t="e">
        <v>#N/A</v>
      </c>
      <c r="ABG25" t="e">
        <v>#N/A</v>
      </c>
      <c r="ABH25" t="e">
        <v>#N/A</v>
      </c>
      <c r="ABI25" t="e">
        <v>#N/A</v>
      </c>
      <c r="ABJ25" t="e">
        <v>#N/A</v>
      </c>
      <c r="ABK25" t="e">
        <v>#N/A</v>
      </c>
      <c r="ABL25" t="e">
        <v>#N/A</v>
      </c>
      <c r="ABM25" t="e">
        <f t="shared" si="69"/>
        <v>#N/A</v>
      </c>
      <c r="ABO25" s="12" t="e">
        <f t="shared" si="141"/>
        <v>#N/A</v>
      </c>
    </row>
    <row r="26" spans="1:743">
      <c r="GI26" s="1"/>
      <c r="WP26" s="1"/>
      <c r="WQ26" s="1"/>
      <c r="WR26" s="1"/>
      <c r="WS26" s="1"/>
      <c r="XI26" s="1"/>
      <c r="XJ26" s="1"/>
      <c r="XK26" s="1"/>
      <c r="XL26" s="1"/>
      <c r="YB26" s="1"/>
      <c r="YC26" s="1"/>
      <c r="YD26" s="1"/>
      <c r="YE26" s="1"/>
      <c r="YU26" s="1"/>
      <c r="YV26" s="1"/>
      <c r="YW26" s="1"/>
      <c r="YX26" s="1"/>
      <c r="AAD26" t="s">
        <v>1269</v>
      </c>
      <c r="AAE26" s="37" t="s">
        <v>2736</v>
      </c>
      <c r="AAF26" t="s">
        <v>2690</v>
      </c>
      <c r="AAH26" s="1">
        <v>0.62383101851851852</v>
      </c>
      <c r="AAI26" s="1">
        <v>0.37145833333333328</v>
      </c>
      <c r="AAJ26" s="1">
        <v>0.22723379629629628</v>
      </c>
      <c r="AAK26" s="1">
        <v>2.5127314814814811E-2</v>
      </c>
      <c r="AAL26">
        <v>51</v>
      </c>
      <c r="AAM26">
        <v>289</v>
      </c>
      <c r="AAN26">
        <v>86</v>
      </c>
      <c r="AAO26">
        <v>20</v>
      </c>
      <c r="AAP26">
        <v>0</v>
      </c>
      <c r="AAQ26">
        <v>0</v>
      </c>
      <c r="AAR26">
        <v>0</v>
      </c>
      <c r="AAS26">
        <v>81.13</v>
      </c>
      <c r="AAT26">
        <f t="shared" si="67"/>
        <v>269</v>
      </c>
      <c r="AAV26" s="12" t="e">
        <f t="shared" si="140"/>
        <v>#DIV/0!</v>
      </c>
      <c r="AAW26" t="s">
        <v>1269</v>
      </c>
      <c r="AAX26" s="37" t="s">
        <v>2736</v>
      </c>
      <c r="AAY26" t="s">
        <v>2690</v>
      </c>
      <c r="AAZ26">
        <v>8</v>
      </c>
      <c r="ABA26" s="1">
        <v>0.49489583333333331</v>
      </c>
      <c r="ABB26" s="1">
        <v>0.39532407407407405</v>
      </c>
      <c r="ABC26" s="1">
        <v>7.5659722222222225E-2</v>
      </c>
      <c r="ABD26" s="1">
        <v>2.3912037037037034E-2</v>
      </c>
      <c r="ABE26">
        <v>95</v>
      </c>
      <c r="ABF26">
        <v>334</v>
      </c>
      <c r="ABG26">
        <v>368</v>
      </c>
      <c r="ABH26">
        <v>107</v>
      </c>
      <c r="ABI26">
        <v>0</v>
      </c>
      <c r="ABJ26">
        <v>0</v>
      </c>
      <c r="ABK26">
        <v>0</v>
      </c>
      <c r="ABL26">
        <v>77.47</v>
      </c>
      <c r="ABM26">
        <f t="shared" si="69"/>
        <v>227</v>
      </c>
      <c r="ABN26">
        <v>360</v>
      </c>
      <c r="ABO26" s="12">
        <f t="shared" si="141"/>
        <v>63.055555555555557</v>
      </c>
    </row>
    <row r="27" spans="1:743">
      <c r="WP27" s="1"/>
      <c r="WQ27" s="1"/>
      <c r="WR27" s="1"/>
      <c r="WS27" s="1"/>
      <c r="XI27" s="1"/>
      <c r="XJ27" s="1"/>
      <c r="XK27" s="1"/>
      <c r="XL27" s="1"/>
      <c r="YB27" s="1"/>
      <c r="YC27" s="1"/>
      <c r="YD27" s="1"/>
      <c r="YE27" s="1"/>
      <c r="YU27" s="1"/>
      <c r="YV27" s="1"/>
      <c r="YW27" s="1"/>
      <c r="YX27" s="1"/>
      <c r="AAD27" t="s">
        <v>1950</v>
      </c>
      <c r="AAE27" s="37" t="s">
        <v>2736</v>
      </c>
      <c r="AAF27" t="s">
        <v>2690</v>
      </c>
      <c r="AAH27" s="1">
        <v>0.56214120370370368</v>
      </c>
      <c r="AAI27" s="1">
        <v>0.43181712962962965</v>
      </c>
      <c r="AAJ27" s="1">
        <v>0.12158564814814815</v>
      </c>
      <c r="AAK27" s="1">
        <v>8.726851851851852E-3</v>
      </c>
      <c r="AAL27">
        <v>73</v>
      </c>
      <c r="AAM27">
        <v>328</v>
      </c>
      <c r="AAN27">
        <v>96</v>
      </c>
      <c r="AAO27">
        <v>31</v>
      </c>
      <c r="AAP27">
        <v>0</v>
      </c>
      <c r="AAQ27">
        <v>0</v>
      </c>
      <c r="AAR27">
        <v>0</v>
      </c>
      <c r="AAS27">
        <v>75.59</v>
      </c>
      <c r="AAT27">
        <f t="shared" si="67"/>
        <v>297</v>
      </c>
      <c r="AAV27" s="12" t="e">
        <f t="shared" si="140"/>
        <v>#DIV/0!</v>
      </c>
      <c r="AAW27" t="s">
        <v>1950</v>
      </c>
      <c r="AAX27" s="37" t="s">
        <v>2736</v>
      </c>
      <c r="AAY27" t="s">
        <v>2690</v>
      </c>
      <c r="AAZ27">
        <v>8</v>
      </c>
      <c r="ABA27" s="1">
        <v>0.41546296296296298</v>
      </c>
      <c r="ABB27" s="1">
        <v>0.36508101851851849</v>
      </c>
      <c r="ABC27" s="1">
        <v>4.0335648148148148E-2</v>
      </c>
      <c r="ABD27" s="1">
        <v>1.0034722222222221E-2</v>
      </c>
      <c r="ABE27">
        <v>66</v>
      </c>
      <c r="ABF27">
        <v>326</v>
      </c>
      <c r="ABG27">
        <v>409</v>
      </c>
      <c r="ABH27">
        <v>82</v>
      </c>
      <c r="ABI27">
        <v>0</v>
      </c>
      <c r="ABJ27">
        <v>0</v>
      </c>
      <c r="ABK27">
        <v>0</v>
      </c>
      <c r="ABL27">
        <v>83.3</v>
      </c>
      <c r="ABM27">
        <f t="shared" si="69"/>
        <v>244</v>
      </c>
      <c r="ABN27">
        <v>360</v>
      </c>
      <c r="ABO27" s="12">
        <f t="shared" si="141"/>
        <v>67.777777777777786</v>
      </c>
    </row>
    <row r="28" spans="1:743">
      <c r="WP28" s="1"/>
      <c r="WQ28" s="1"/>
      <c r="WR28" s="1"/>
      <c r="WS28" s="1"/>
      <c r="XI28" s="1"/>
      <c r="XJ28" s="1"/>
      <c r="XK28" s="1"/>
      <c r="XL28" s="1"/>
      <c r="YB28" s="1"/>
      <c r="YC28" s="1"/>
      <c r="YD28" s="1"/>
      <c r="YE28" s="1"/>
      <c r="YU28" s="1"/>
      <c r="YV28" s="1"/>
      <c r="YW28" s="1"/>
      <c r="YX28" s="1"/>
      <c r="AAD28" t="s">
        <v>1527</v>
      </c>
      <c r="AAE28" s="37" t="s">
        <v>2736</v>
      </c>
      <c r="AAF28" t="s">
        <v>2690</v>
      </c>
      <c r="AAH28" s="1">
        <v>0.44888888888888889</v>
      </c>
      <c r="AAI28" s="1">
        <v>0.29987268518518517</v>
      </c>
      <c r="AAJ28" s="1">
        <v>9.5185185185185192E-2</v>
      </c>
      <c r="AAK28" s="1">
        <v>5.3819444444444448E-2</v>
      </c>
      <c r="AAL28">
        <v>79</v>
      </c>
      <c r="AAM28">
        <v>202</v>
      </c>
      <c r="AAN28">
        <v>74</v>
      </c>
      <c r="AAO28">
        <v>23</v>
      </c>
      <c r="AAP28">
        <v>0</v>
      </c>
      <c r="AAQ28">
        <v>0</v>
      </c>
      <c r="AAR28">
        <v>0</v>
      </c>
      <c r="AAS28">
        <v>76.290000000000006</v>
      </c>
      <c r="AAT28">
        <f t="shared" si="67"/>
        <v>179</v>
      </c>
      <c r="AAV28" s="12" t="e">
        <f t="shared" si="140"/>
        <v>#DIV/0!</v>
      </c>
      <c r="AAW28" t="s">
        <v>1527</v>
      </c>
      <c r="AAX28" s="37" t="s">
        <v>2736</v>
      </c>
      <c r="AAY28" t="s">
        <v>2690</v>
      </c>
      <c r="AAZ28">
        <v>8</v>
      </c>
      <c r="ABA28" s="1">
        <v>0.46329861111111109</v>
      </c>
      <c r="ABB28" s="1">
        <v>0.35170138888888891</v>
      </c>
      <c r="ABC28" s="1">
        <v>6.700231481481482E-2</v>
      </c>
      <c r="ABD28" s="1">
        <v>4.4583333333333336E-2</v>
      </c>
      <c r="ABE28">
        <v>59</v>
      </c>
      <c r="ABF28">
        <v>287</v>
      </c>
      <c r="ABG28">
        <v>237</v>
      </c>
      <c r="ABH28">
        <v>93</v>
      </c>
      <c r="ABI28">
        <v>0</v>
      </c>
      <c r="ABJ28">
        <v>0</v>
      </c>
      <c r="ABK28">
        <v>0</v>
      </c>
      <c r="ABL28">
        <v>71.819999999999993</v>
      </c>
      <c r="ABM28">
        <f t="shared" si="69"/>
        <v>194</v>
      </c>
      <c r="ABN28">
        <v>360</v>
      </c>
      <c r="ABO28" s="12">
        <f t="shared" si="141"/>
        <v>53.888888888888886</v>
      </c>
    </row>
    <row r="29" spans="1:743">
      <c r="WP29" s="1"/>
      <c r="WQ29" s="1"/>
      <c r="WR29" s="1"/>
      <c r="WS29" s="1"/>
      <c r="XI29" s="1"/>
      <c r="XJ29" s="1"/>
      <c r="XK29" s="1"/>
      <c r="XL29" s="1"/>
      <c r="YB29" s="1"/>
      <c r="YC29" s="1"/>
      <c r="YD29" s="1"/>
      <c r="YE29" s="1"/>
      <c r="YU29" s="1"/>
      <c r="YV29" s="1"/>
      <c r="YW29" s="1"/>
      <c r="YX29" s="1"/>
      <c r="ZO29" s="1"/>
      <c r="AAD29" t="s">
        <v>495</v>
      </c>
      <c r="AAE29" s="37" t="s">
        <v>2736</v>
      </c>
      <c r="AAF29" t="s">
        <v>2690</v>
      </c>
      <c r="AAH29" s="1">
        <v>0.42703703703703705</v>
      </c>
      <c r="AAI29" s="1">
        <v>0.36690972222222223</v>
      </c>
      <c r="AAJ29" s="1">
        <v>5.6527777777777781E-2</v>
      </c>
      <c r="AAK29" s="1">
        <v>3.5879629629629629E-3</v>
      </c>
      <c r="AAL29">
        <v>63</v>
      </c>
      <c r="AAM29">
        <v>322</v>
      </c>
      <c r="AAN29">
        <v>152</v>
      </c>
      <c r="AAO29">
        <v>9</v>
      </c>
      <c r="AAP29">
        <v>0</v>
      </c>
      <c r="AAQ29">
        <v>0</v>
      </c>
      <c r="AAR29">
        <v>0</v>
      </c>
      <c r="AAS29">
        <v>94.41</v>
      </c>
      <c r="AAT29">
        <f t="shared" si="67"/>
        <v>313</v>
      </c>
      <c r="AAV29" s="12" t="e">
        <f t="shared" si="140"/>
        <v>#DIV/0!</v>
      </c>
      <c r="AAW29" t="s">
        <v>495</v>
      </c>
      <c r="AAX29" s="37" t="s">
        <v>2736</v>
      </c>
      <c r="AAY29" t="s">
        <v>2690</v>
      </c>
      <c r="AAZ29">
        <v>8</v>
      </c>
      <c r="ABA29" s="1">
        <v>0.35965277777777777</v>
      </c>
      <c r="ABB29" s="1">
        <v>0.33232638888888888</v>
      </c>
      <c r="ABC29" s="1">
        <v>2.3865740740740743E-2</v>
      </c>
      <c r="ABD29" s="1">
        <v>3.4490740740740745E-3</v>
      </c>
      <c r="ABE29">
        <v>70</v>
      </c>
      <c r="ABF29">
        <v>392</v>
      </c>
      <c r="ABG29">
        <v>511</v>
      </c>
      <c r="ABH29">
        <v>24</v>
      </c>
      <c r="ABI29">
        <v>0</v>
      </c>
      <c r="ABJ29">
        <v>0</v>
      </c>
      <c r="ABK29">
        <v>0</v>
      </c>
      <c r="ABL29">
        <v>95.51</v>
      </c>
      <c r="ABM29">
        <f t="shared" si="69"/>
        <v>368</v>
      </c>
      <c r="ABO29" s="12" t="e">
        <f t="shared" si="141"/>
        <v>#DIV/0!</v>
      </c>
    </row>
    <row r="31" spans="1:743">
      <c r="FV31" s="1">
        <f>FU12/3</f>
        <v>0.11560570987654321</v>
      </c>
    </row>
  </sheetData>
  <autoFilter ref="A2:AAV2" xr:uid="{9B62BEA9-4D27-4C52-A83A-BEC028E1AEAA}"/>
  <mergeCells count="39">
    <mergeCell ref="AAW1:ABO1"/>
    <mergeCell ref="PV1:QN1"/>
    <mergeCell ref="GI1:HA1"/>
    <mergeCell ref="HB1:HT1"/>
    <mergeCell ref="ME1:MW1"/>
    <mergeCell ref="JZ1:KR1"/>
    <mergeCell ref="KS1:LK1"/>
    <mergeCell ref="LL1:MD1"/>
    <mergeCell ref="AAD1:AAV1"/>
    <mergeCell ref="WL1:XD1"/>
    <mergeCell ref="ZJ1:AAB1"/>
    <mergeCell ref="TN1:UF1"/>
    <mergeCell ref="UG1:UY1"/>
    <mergeCell ref="UZ1:VR1"/>
    <mergeCell ref="VS1:WK1"/>
    <mergeCell ref="XE1:XW1"/>
    <mergeCell ref="SA1:SS1"/>
    <mergeCell ref="PC1:PU1"/>
    <mergeCell ref="A1:S1"/>
    <mergeCell ref="T1:AL1"/>
    <mergeCell ref="AM1:BE1"/>
    <mergeCell ref="BF1:BX1"/>
    <mergeCell ref="BY1:CQ1"/>
    <mergeCell ref="XX1:YP1"/>
    <mergeCell ref="YQ1:ZI1"/>
    <mergeCell ref="CR1:DJ1"/>
    <mergeCell ref="DK1:EC1"/>
    <mergeCell ref="ED1:EV1"/>
    <mergeCell ref="SU1:TM1"/>
    <mergeCell ref="OJ1:PB1"/>
    <mergeCell ref="EW1:FO1"/>
    <mergeCell ref="HU1:IM1"/>
    <mergeCell ref="IN1:JF1"/>
    <mergeCell ref="MX1:NP1"/>
    <mergeCell ref="NQ1:OI1"/>
    <mergeCell ref="JG1:JY1"/>
    <mergeCell ref="FP1:GH1"/>
    <mergeCell ref="QO1:RG1"/>
    <mergeCell ref="RH1:RZ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16CA0-B31E-4C0C-BD3D-080C3518B38F}">
  <dimension ref="A1:APD25"/>
  <sheetViews>
    <sheetView topLeftCell="ALB1" workbookViewId="0">
      <selection activeCell="ALX1" sqref="ALX1"/>
    </sheetView>
  </sheetViews>
  <sheetFormatPr defaultRowHeight="14.4"/>
  <cols>
    <col min="255" max="255" width="14" customWidth="1"/>
    <col min="283" max="283" width="14.5546875" customWidth="1"/>
    <col min="507" max="507" width="12.6640625" customWidth="1"/>
    <col min="535" max="535" width="13.5546875" customWidth="1"/>
    <col min="563" max="563" width="14.5546875" customWidth="1"/>
    <col min="788" max="788" width="14.109375" customWidth="1"/>
    <col min="816" max="816" width="12.5546875" customWidth="1"/>
    <col min="844" max="844" width="12" customWidth="1"/>
    <col min="957" max="957" width="13.5546875" customWidth="1"/>
    <col min="1041" max="1041" width="13.6640625" customWidth="1"/>
  </cols>
  <sheetData>
    <row r="1" spans="1:1096">
      <c r="A1" s="548">
        <v>44529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44530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44531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44532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44533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44534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>
        <v>44535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 t="s">
        <v>2848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 t="s">
        <v>2849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/>
      <c r="IT1" s="548">
        <v>44536</v>
      </c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/>
      <c r="JV1" s="548">
        <v>44537</v>
      </c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/>
      <c r="KX1" s="548">
        <v>44538</v>
      </c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/>
      <c r="LZ1" s="548">
        <v>44539</v>
      </c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/>
      <c r="NB1" s="548">
        <v>44540</v>
      </c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/>
      <c r="OD1" s="548">
        <v>44541</v>
      </c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/>
      <c r="PF1" s="548">
        <v>44542</v>
      </c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/>
      <c r="QH1" s="548">
        <v>44481</v>
      </c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/>
      <c r="RJ1" s="548" t="s">
        <v>2850</v>
      </c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/>
      <c r="SL1" s="548">
        <v>44543</v>
      </c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/>
      <c r="TN1" s="548">
        <v>44544</v>
      </c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  <c r="UO1" s="548"/>
      <c r="UP1" s="548">
        <v>44545</v>
      </c>
      <c r="UQ1" s="548"/>
      <c r="UR1" s="548"/>
      <c r="US1" s="548"/>
      <c r="UT1" s="548"/>
      <c r="UU1" s="548"/>
      <c r="UV1" s="548"/>
      <c r="UW1" s="548"/>
      <c r="UX1" s="548"/>
      <c r="UY1" s="548"/>
      <c r="UZ1" s="548"/>
      <c r="VA1" s="548"/>
      <c r="VB1" s="548"/>
      <c r="VC1" s="548"/>
      <c r="VD1" s="548"/>
      <c r="VE1" s="548"/>
      <c r="VF1" s="548"/>
      <c r="VG1" s="548"/>
      <c r="VH1" s="548"/>
      <c r="VI1" s="548"/>
      <c r="VJ1" s="548"/>
      <c r="VK1" s="548"/>
      <c r="VL1" s="548"/>
      <c r="VM1" s="548"/>
      <c r="VN1" s="548"/>
      <c r="VO1" s="548"/>
      <c r="VP1" s="548"/>
      <c r="VQ1" s="548"/>
      <c r="VR1" s="548">
        <v>44546</v>
      </c>
      <c r="VS1" s="548"/>
      <c r="VT1" s="548"/>
      <c r="VU1" s="548"/>
      <c r="VV1" s="548"/>
      <c r="VW1" s="548"/>
      <c r="VX1" s="548"/>
      <c r="VY1" s="548"/>
      <c r="VZ1" s="548"/>
      <c r="WA1" s="548"/>
      <c r="WB1" s="548"/>
      <c r="WC1" s="548"/>
      <c r="WD1" s="548"/>
      <c r="WE1" s="548"/>
      <c r="WF1" s="548"/>
      <c r="WG1" s="548"/>
      <c r="WH1" s="548"/>
      <c r="WI1" s="548"/>
      <c r="WJ1" s="548"/>
      <c r="WK1" s="548"/>
      <c r="WL1" s="548"/>
      <c r="WM1" s="548"/>
      <c r="WN1" s="548"/>
      <c r="WO1" s="548"/>
      <c r="WP1" s="548"/>
      <c r="WQ1" s="548"/>
      <c r="WR1" s="548"/>
      <c r="WS1" s="548"/>
      <c r="WT1" s="548">
        <v>44547</v>
      </c>
      <c r="WU1" s="548"/>
      <c r="WV1" s="548"/>
      <c r="WW1" s="548"/>
      <c r="WX1" s="548"/>
      <c r="WY1" s="548"/>
      <c r="WZ1" s="548"/>
      <c r="XA1" s="548"/>
      <c r="XB1" s="548"/>
      <c r="XC1" s="548"/>
      <c r="XD1" s="548"/>
      <c r="XE1" s="548"/>
      <c r="XF1" s="548"/>
      <c r="XG1" s="548"/>
      <c r="XH1" s="548"/>
      <c r="XI1" s="548"/>
      <c r="XJ1" s="548"/>
      <c r="XK1" s="548"/>
      <c r="XL1" s="548"/>
      <c r="XM1" s="548"/>
      <c r="XN1" s="548"/>
      <c r="XO1" s="548"/>
      <c r="XP1" s="548"/>
      <c r="XQ1" s="548"/>
      <c r="XR1" s="548"/>
      <c r="XS1" s="548"/>
      <c r="XT1" s="548"/>
      <c r="XU1" s="548"/>
      <c r="XV1" s="548">
        <v>44548</v>
      </c>
      <c r="XW1" s="548"/>
      <c r="XX1" s="548"/>
      <c r="XY1" s="548"/>
      <c r="XZ1" s="548"/>
      <c r="YA1" s="548"/>
      <c r="YB1" s="548"/>
      <c r="YC1" s="548"/>
      <c r="YD1" s="548"/>
      <c r="YE1" s="548"/>
      <c r="YF1" s="548"/>
      <c r="YG1" s="548"/>
      <c r="YH1" s="548"/>
      <c r="YI1" s="548"/>
      <c r="YJ1" s="548"/>
      <c r="YK1" s="548"/>
      <c r="YL1" s="548"/>
      <c r="YM1" s="548"/>
      <c r="YN1" s="548"/>
      <c r="YO1" s="548"/>
      <c r="YP1" s="548"/>
      <c r="YQ1" s="548"/>
      <c r="YR1" s="548"/>
      <c r="YS1" s="548"/>
      <c r="YT1" s="548"/>
      <c r="YU1" s="548"/>
      <c r="YV1" s="548"/>
      <c r="YW1" s="548"/>
      <c r="YX1" s="548">
        <v>44549</v>
      </c>
      <c r="YY1" s="548"/>
      <c r="YZ1" s="548"/>
      <c r="ZA1" s="548"/>
      <c r="ZB1" s="548"/>
      <c r="ZC1" s="548"/>
      <c r="ZD1" s="548"/>
      <c r="ZE1" s="548"/>
      <c r="ZF1" s="548"/>
      <c r="ZG1" s="548"/>
      <c r="ZH1" s="548"/>
      <c r="ZI1" s="548"/>
      <c r="ZJ1" s="548"/>
      <c r="ZK1" s="548"/>
      <c r="ZL1" s="548"/>
      <c r="ZM1" s="548"/>
      <c r="ZN1" s="548"/>
      <c r="ZO1" s="548"/>
      <c r="ZP1" s="548"/>
      <c r="ZQ1" s="548"/>
      <c r="ZR1" s="548"/>
      <c r="ZS1" s="548"/>
      <c r="ZT1" s="548"/>
      <c r="ZU1" s="548"/>
      <c r="ZV1" s="548"/>
      <c r="ZW1" s="548"/>
      <c r="ZX1" s="548"/>
      <c r="ZY1" s="548"/>
      <c r="ZZ1" s="548" t="s">
        <v>2851</v>
      </c>
      <c r="AAA1" s="548"/>
      <c r="AAB1" s="548"/>
      <c r="AAC1" s="548"/>
      <c r="AAD1" s="548"/>
      <c r="AAE1" s="548"/>
      <c r="AAF1" s="548"/>
      <c r="AAG1" s="548"/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/>
      <c r="ABB1" s="548" t="s">
        <v>2852</v>
      </c>
      <c r="ABC1" s="548"/>
      <c r="ABD1" s="548"/>
      <c r="ABE1" s="548"/>
      <c r="ABF1" s="548"/>
      <c r="ABG1" s="548"/>
      <c r="ABH1" s="548"/>
      <c r="ABI1" s="548"/>
      <c r="ABJ1" s="548"/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  <c r="ACC1" s="548"/>
      <c r="ACD1" s="548"/>
      <c r="ACE1" s="548">
        <v>44550</v>
      </c>
      <c r="ACF1" s="548"/>
      <c r="ACG1" s="548"/>
      <c r="ACH1" s="548"/>
      <c r="ACI1" s="548"/>
      <c r="ACJ1" s="548"/>
      <c r="ACK1" s="548"/>
      <c r="ACL1" s="548"/>
      <c r="ACM1" s="548"/>
      <c r="ACN1" s="548"/>
      <c r="ACO1" s="548"/>
      <c r="ACP1" s="548"/>
      <c r="ACQ1" s="548"/>
      <c r="ACR1" s="548"/>
      <c r="ACS1" s="548"/>
      <c r="ACT1" s="548"/>
      <c r="ACU1" s="548"/>
      <c r="ACV1" s="548"/>
      <c r="ACW1" s="548"/>
      <c r="ACX1" s="548"/>
      <c r="ACY1" s="548"/>
      <c r="ACZ1" s="548"/>
      <c r="ADA1" s="548"/>
      <c r="ADB1" s="548"/>
      <c r="ADC1" s="548"/>
      <c r="ADD1" s="548"/>
      <c r="ADE1" s="548"/>
      <c r="ADF1" s="548"/>
      <c r="ADG1" s="548">
        <v>44551</v>
      </c>
      <c r="ADH1" s="548"/>
      <c r="ADI1" s="548"/>
      <c r="ADJ1" s="548"/>
      <c r="ADK1" s="548"/>
      <c r="ADL1" s="548"/>
      <c r="ADM1" s="548"/>
      <c r="ADN1" s="548"/>
      <c r="ADO1" s="548"/>
      <c r="ADP1" s="548"/>
      <c r="ADQ1" s="548"/>
      <c r="ADR1" s="548"/>
      <c r="ADS1" s="548"/>
      <c r="ADT1" s="548"/>
      <c r="ADU1" s="548"/>
      <c r="ADV1" s="548"/>
      <c r="ADW1" s="548"/>
      <c r="ADX1" s="548"/>
      <c r="ADY1" s="548"/>
      <c r="ADZ1" s="548"/>
      <c r="AEA1" s="548"/>
      <c r="AEB1" s="548"/>
      <c r="AEC1" s="548"/>
      <c r="AED1" s="548"/>
      <c r="AEE1" s="548"/>
      <c r="AEF1" s="548"/>
      <c r="AEG1" s="548"/>
      <c r="AEH1" s="548"/>
      <c r="AEI1" s="548">
        <v>44552</v>
      </c>
      <c r="AEJ1" s="548"/>
      <c r="AEK1" s="548"/>
      <c r="AEL1" s="548"/>
      <c r="AEM1" s="548"/>
      <c r="AEN1" s="548"/>
      <c r="AEO1" s="548"/>
      <c r="AEP1" s="548"/>
      <c r="AEQ1" s="548"/>
      <c r="AER1" s="548"/>
      <c r="AES1" s="548"/>
      <c r="AET1" s="548"/>
      <c r="AEU1" s="548"/>
      <c r="AEV1" s="548"/>
      <c r="AEW1" s="548"/>
      <c r="AEX1" s="548"/>
      <c r="AEY1" s="548"/>
      <c r="AEZ1" s="548"/>
      <c r="AFA1" s="548"/>
      <c r="AFB1" s="548"/>
      <c r="AFC1" s="548"/>
      <c r="AFD1" s="548"/>
      <c r="AFE1" s="548"/>
      <c r="AFF1" s="548"/>
      <c r="AFG1" s="548"/>
      <c r="AFH1" s="548"/>
      <c r="AFI1" s="548"/>
      <c r="AFJ1" s="548"/>
      <c r="AFK1" s="548">
        <v>44553</v>
      </c>
      <c r="AFL1" s="548"/>
      <c r="AFM1" s="548"/>
      <c r="AFN1" s="548"/>
      <c r="AFO1" s="548"/>
      <c r="AFP1" s="548"/>
      <c r="AFQ1" s="548"/>
      <c r="AFR1" s="548"/>
      <c r="AFS1" s="548"/>
      <c r="AFT1" s="548"/>
      <c r="AFU1" s="548"/>
      <c r="AFV1" s="548"/>
      <c r="AFW1" s="548"/>
      <c r="AFX1" s="548"/>
      <c r="AFY1" s="548"/>
      <c r="AFZ1" s="548"/>
      <c r="AGA1" s="548"/>
      <c r="AGB1" s="548"/>
      <c r="AGC1" s="548"/>
      <c r="AGD1" s="548"/>
      <c r="AGE1" s="548"/>
      <c r="AGF1" s="548"/>
      <c r="AGG1" s="548"/>
      <c r="AGH1" s="548"/>
      <c r="AGI1" s="548"/>
      <c r="AGJ1" s="548"/>
      <c r="AGK1" s="548"/>
      <c r="AGL1" s="548"/>
      <c r="AGM1" s="548" t="s">
        <v>2853</v>
      </c>
      <c r="AGN1" s="548"/>
      <c r="AGO1" s="548"/>
      <c r="AGP1" s="548"/>
      <c r="AGQ1" s="548"/>
      <c r="AGR1" s="548"/>
      <c r="AGS1" s="548"/>
      <c r="AGT1" s="548"/>
      <c r="AGU1" s="548"/>
      <c r="AGV1" s="548"/>
      <c r="AGW1" s="548"/>
      <c r="AGX1" s="548"/>
      <c r="AGY1" s="548"/>
      <c r="AGZ1" s="548"/>
      <c r="AHA1" s="548"/>
      <c r="AHB1" s="548"/>
      <c r="AHC1" s="548"/>
      <c r="AHD1" s="548"/>
      <c r="AHE1" s="548"/>
      <c r="AHF1" s="548"/>
      <c r="AHG1" s="548"/>
      <c r="AHH1" s="548"/>
      <c r="AHI1" s="548"/>
      <c r="AHJ1" s="548"/>
      <c r="AHK1" s="548"/>
      <c r="AHL1" s="548"/>
      <c r="AHM1" s="548"/>
      <c r="AHN1" s="548"/>
      <c r="AHO1" s="548" t="s">
        <v>2854</v>
      </c>
      <c r="AHP1" s="548"/>
      <c r="AHQ1" s="548"/>
      <c r="AHR1" s="548"/>
      <c r="AHS1" s="548"/>
      <c r="AHT1" s="548"/>
      <c r="AHU1" s="548"/>
      <c r="AHV1" s="548"/>
      <c r="AHW1" s="548"/>
      <c r="AHX1" s="548"/>
      <c r="AHY1" s="548"/>
      <c r="AHZ1" s="548"/>
      <c r="AIA1" s="548"/>
      <c r="AIB1" s="548"/>
      <c r="AIC1" s="548"/>
      <c r="AID1" s="548"/>
      <c r="AIE1" s="548"/>
      <c r="AIF1" s="548"/>
      <c r="AIG1" s="548"/>
      <c r="AIH1" s="548"/>
      <c r="AII1" s="548"/>
      <c r="AIJ1" s="548"/>
      <c r="AIK1" s="548"/>
      <c r="AIL1" s="548"/>
      <c r="AIM1" s="548"/>
      <c r="AIN1" s="548"/>
      <c r="AIO1" s="548"/>
      <c r="AIP1" s="548"/>
      <c r="AIQ1" s="548"/>
      <c r="AIR1" s="548">
        <v>44558</v>
      </c>
      <c r="AIS1" s="548"/>
      <c r="AIT1" s="548"/>
      <c r="AIU1" s="548"/>
      <c r="AIV1" s="548"/>
      <c r="AIW1" s="548"/>
      <c r="AIX1" s="548"/>
      <c r="AIY1" s="548"/>
      <c r="AIZ1" s="548"/>
      <c r="AJA1" s="548"/>
      <c r="AJB1" s="548"/>
      <c r="AJC1" s="548"/>
      <c r="AJD1" s="548"/>
      <c r="AJE1" s="548"/>
      <c r="AJF1" s="548"/>
      <c r="AJG1" s="548"/>
      <c r="AJH1" s="548"/>
      <c r="AJI1" s="548"/>
      <c r="AJJ1" s="548"/>
      <c r="AJK1" s="548"/>
      <c r="AJL1" s="548"/>
      <c r="AJM1" s="548"/>
      <c r="AJN1" s="548"/>
      <c r="AJO1" s="548"/>
      <c r="AJP1" s="548"/>
      <c r="AJQ1" s="548"/>
      <c r="AJR1" s="548"/>
      <c r="AJS1" s="548"/>
      <c r="AJT1" s="548">
        <v>44559</v>
      </c>
      <c r="AJU1" s="548"/>
      <c r="AJV1" s="548"/>
      <c r="AJW1" s="548"/>
      <c r="AJX1" s="548"/>
      <c r="AJY1" s="548"/>
      <c r="AJZ1" s="548"/>
      <c r="AKA1" s="548"/>
      <c r="AKB1" s="548"/>
      <c r="AKC1" s="548"/>
      <c r="AKD1" s="548"/>
      <c r="AKE1" s="548"/>
      <c r="AKF1" s="548"/>
      <c r="AKG1" s="548"/>
      <c r="AKH1" s="548"/>
      <c r="AKI1" s="548"/>
      <c r="AKJ1" s="548"/>
      <c r="AKK1" s="548"/>
      <c r="AKL1" s="548"/>
      <c r="AKM1" s="548"/>
      <c r="AKN1" s="548"/>
      <c r="AKO1" s="548"/>
      <c r="AKP1" s="548"/>
      <c r="AKQ1" s="548"/>
      <c r="AKR1" s="548"/>
      <c r="AKS1" s="548"/>
      <c r="AKT1" s="548"/>
      <c r="AKU1" s="548"/>
      <c r="AKV1" s="548">
        <v>44560</v>
      </c>
      <c r="AKW1" s="548"/>
      <c r="AKX1" s="548"/>
      <c r="AKY1" s="548"/>
      <c r="AKZ1" s="548"/>
      <c r="ALA1" s="548"/>
      <c r="ALB1" s="548"/>
      <c r="ALC1" s="548"/>
      <c r="ALD1" s="548"/>
      <c r="ALE1" s="548"/>
      <c r="ALF1" s="548"/>
      <c r="ALG1" s="548"/>
      <c r="ALH1" s="548"/>
      <c r="ALI1" s="548"/>
      <c r="ALJ1" s="548"/>
      <c r="ALK1" s="548"/>
      <c r="ALL1" s="548"/>
      <c r="ALM1" s="548"/>
      <c r="ALN1" s="548"/>
      <c r="ALO1" s="548"/>
      <c r="ALP1" s="548"/>
      <c r="ALQ1" s="548"/>
      <c r="ALR1" s="548"/>
      <c r="ALS1" s="548"/>
      <c r="ALT1" s="548"/>
      <c r="ALU1" s="548"/>
      <c r="ALV1" s="548"/>
      <c r="ALW1" s="548"/>
      <c r="ALX1" s="548">
        <v>44561</v>
      </c>
      <c r="ALY1" s="548"/>
      <c r="ALZ1" s="548"/>
      <c r="AMA1" s="548"/>
      <c r="AMB1" s="548"/>
      <c r="AMC1" s="548"/>
      <c r="AMD1" s="548"/>
      <c r="AME1" s="548"/>
      <c r="AMF1" s="548"/>
      <c r="AMG1" s="548"/>
      <c r="AMH1" s="548"/>
      <c r="AMI1" s="548"/>
      <c r="AMJ1" s="548"/>
      <c r="AMK1" s="548"/>
      <c r="AML1" s="548"/>
      <c r="AMM1" s="548"/>
      <c r="AMN1" s="548"/>
      <c r="AMO1" s="548"/>
      <c r="AMP1" s="548"/>
      <c r="AMQ1" s="548"/>
      <c r="AMR1" s="548"/>
      <c r="AMS1" s="548"/>
      <c r="AMT1" s="548"/>
      <c r="AMU1" s="548"/>
      <c r="AMV1" s="548"/>
      <c r="AMW1" s="548"/>
      <c r="AMX1" s="548"/>
      <c r="AMY1" s="548"/>
      <c r="AMZ1" s="548" t="s">
        <v>2855</v>
      </c>
      <c r="ANA1" s="548"/>
      <c r="ANB1" s="548"/>
      <c r="ANC1" s="548"/>
      <c r="AND1" s="548"/>
      <c r="ANE1" s="548"/>
      <c r="ANF1" s="548"/>
      <c r="ANG1" s="548"/>
      <c r="ANH1" s="548"/>
      <c r="ANI1" s="548"/>
      <c r="ANJ1" s="548"/>
      <c r="ANK1" s="548"/>
      <c r="ANL1" s="548"/>
      <c r="ANM1" s="548"/>
      <c r="ANN1" s="548"/>
      <c r="ANO1" s="548"/>
      <c r="ANP1" s="548"/>
      <c r="ANQ1" s="548"/>
      <c r="ANR1" s="548"/>
      <c r="ANS1" s="548"/>
      <c r="ANT1" s="548"/>
      <c r="ANU1" s="548"/>
      <c r="ANV1" s="548"/>
      <c r="ANW1" s="548"/>
      <c r="ANX1" s="548"/>
      <c r="ANY1" s="548"/>
      <c r="ANZ1" s="548"/>
      <c r="AOA1" s="548"/>
      <c r="AOB1" s="548" t="s">
        <v>2856</v>
      </c>
      <c r="AOC1" s="548"/>
      <c r="AOD1" s="548"/>
      <c r="AOE1" s="548"/>
      <c r="AOF1" s="548"/>
      <c r="AOG1" s="548"/>
      <c r="AOH1" s="548"/>
      <c r="AOI1" s="548"/>
      <c r="AOJ1" s="548"/>
      <c r="AOK1" s="548"/>
      <c r="AOL1" s="548"/>
      <c r="AOM1" s="548"/>
      <c r="AON1" s="548"/>
      <c r="AOO1" s="548"/>
      <c r="AOP1" s="548"/>
      <c r="AOQ1" s="548"/>
      <c r="AOR1" s="548"/>
      <c r="AOS1" s="548"/>
      <c r="AOT1" s="548"/>
      <c r="AOU1" s="548"/>
      <c r="AOV1" s="548"/>
      <c r="AOW1" s="548"/>
      <c r="AOX1" s="548"/>
      <c r="AOY1" s="548"/>
      <c r="AOZ1" s="548"/>
      <c r="APA1" s="548"/>
      <c r="APB1" s="548"/>
      <c r="APC1" s="548"/>
      <c r="APD1" s="548"/>
    </row>
    <row r="2" spans="1:1096">
      <c r="A2" s="34" t="s">
        <v>1</v>
      </c>
      <c r="B2" s="34" t="s">
        <v>2723</v>
      </c>
      <c r="C2" s="34" t="s">
        <v>2724</v>
      </c>
      <c r="D2" s="34" t="s">
        <v>2730</v>
      </c>
      <c r="E2" s="34" t="s">
        <v>2358</v>
      </c>
      <c r="F2" s="34" t="s">
        <v>2410</v>
      </c>
      <c r="G2" s="34" t="s">
        <v>2411</v>
      </c>
      <c r="H2" s="34" t="s">
        <v>2412</v>
      </c>
      <c r="I2" s="34" t="s">
        <v>2413</v>
      </c>
      <c r="J2" s="34" t="s">
        <v>2414</v>
      </c>
      <c r="K2" s="150" t="s">
        <v>2415</v>
      </c>
      <c r="L2" s="34" t="s">
        <v>2416</v>
      </c>
      <c r="M2" s="34" t="s">
        <v>2417</v>
      </c>
      <c r="N2" s="34" t="s">
        <v>2418</v>
      </c>
      <c r="O2" s="151" t="s">
        <v>2419</v>
      </c>
      <c r="P2" s="34" t="s">
        <v>2420</v>
      </c>
      <c r="Q2" s="34" t="s">
        <v>2421</v>
      </c>
      <c r="R2" s="34" t="s">
        <v>2422</v>
      </c>
      <c r="S2" s="34" t="s">
        <v>2423</v>
      </c>
      <c r="T2" s="34" t="s">
        <v>2424</v>
      </c>
      <c r="U2" s="34" t="s">
        <v>2425</v>
      </c>
      <c r="V2" s="34" t="s">
        <v>2426</v>
      </c>
      <c r="W2" s="34" t="s">
        <v>2427</v>
      </c>
      <c r="X2" s="34" t="s">
        <v>2428</v>
      </c>
      <c r="Y2" s="34" t="s">
        <v>2429</v>
      </c>
      <c r="Z2" s="34" t="s">
        <v>2430</v>
      </c>
      <c r="AA2" s="152" t="s">
        <v>2727</v>
      </c>
      <c r="AB2" s="153" t="s">
        <v>2728</v>
      </c>
      <c r="AC2" s="34" t="s">
        <v>1</v>
      </c>
      <c r="AD2" s="34" t="s">
        <v>2723</v>
      </c>
      <c r="AE2" s="34" t="s">
        <v>2724</v>
      </c>
      <c r="AF2" s="34" t="s">
        <v>2730</v>
      </c>
      <c r="AG2" s="34" t="s">
        <v>2358</v>
      </c>
      <c r="AH2" s="34" t="s">
        <v>2410</v>
      </c>
      <c r="AI2" s="34" t="s">
        <v>2411</v>
      </c>
      <c r="AJ2" s="34" t="s">
        <v>2412</v>
      </c>
      <c r="AK2" s="34" t="s">
        <v>2413</v>
      </c>
      <c r="AL2" s="34" t="s">
        <v>2414</v>
      </c>
      <c r="AM2" s="150" t="s">
        <v>2415</v>
      </c>
      <c r="AN2" s="34" t="s">
        <v>2416</v>
      </c>
      <c r="AO2" s="34" t="s">
        <v>2417</v>
      </c>
      <c r="AP2" s="34" t="s">
        <v>2418</v>
      </c>
      <c r="AQ2" s="151" t="s">
        <v>2419</v>
      </c>
      <c r="AR2" s="34" t="s">
        <v>2420</v>
      </c>
      <c r="AS2" s="34" t="s">
        <v>2421</v>
      </c>
      <c r="AT2" s="34" t="s">
        <v>2422</v>
      </c>
      <c r="AU2" s="34" t="s">
        <v>2423</v>
      </c>
      <c r="AV2" s="34" t="s">
        <v>2424</v>
      </c>
      <c r="AW2" s="34" t="s">
        <v>2425</v>
      </c>
      <c r="AX2" s="34" t="s">
        <v>2426</v>
      </c>
      <c r="AY2" s="34" t="s">
        <v>2427</v>
      </c>
      <c r="AZ2" s="34" t="s">
        <v>2428</v>
      </c>
      <c r="BA2" s="34" t="s">
        <v>2429</v>
      </c>
      <c r="BB2" s="34" t="s">
        <v>2430</v>
      </c>
      <c r="BC2" s="152" t="s">
        <v>2727</v>
      </c>
      <c r="BD2" s="153" t="s">
        <v>2728</v>
      </c>
      <c r="BE2" s="34" t="s">
        <v>1</v>
      </c>
      <c r="BF2" s="34" t="s">
        <v>2723</v>
      </c>
      <c r="BG2" s="34" t="s">
        <v>2724</v>
      </c>
      <c r="BH2" s="34" t="s">
        <v>2730</v>
      </c>
      <c r="BI2" s="34" t="s">
        <v>2358</v>
      </c>
      <c r="BJ2" s="34" t="s">
        <v>2410</v>
      </c>
      <c r="BK2" s="34" t="s">
        <v>2411</v>
      </c>
      <c r="BL2" s="34" t="s">
        <v>2412</v>
      </c>
      <c r="BM2" s="34" t="s">
        <v>2413</v>
      </c>
      <c r="BN2" s="34" t="s">
        <v>2414</v>
      </c>
      <c r="BO2" s="150" t="s">
        <v>2415</v>
      </c>
      <c r="BP2" s="34" t="s">
        <v>2416</v>
      </c>
      <c r="BQ2" s="34" t="s">
        <v>2417</v>
      </c>
      <c r="BR2" s="34" t="s">
        <v>2418</v>
      </c>
      <c r="BS2" s="151" t="s">
        <v>2419</v>
      </c>
      <c r="BT2" s="34" t="s">
        <v>2420</v>
      </c>
      <c r="BU2" s="34" t="s">
        <v>2421</v>
      </c>
      <c r="BV2" s="34" t="s">
        <v>2422</v>
      </c>
      <c r="BW2" s="34" t="s">
        <v>2423</v>
      </c>
      <c r="BX2" s="34" t="s">
        <v>2424</v>
      </c>
      <c r="BY2" s="34" t="s">
        <v>2425</v>
      </c>
      <c r="BZ2" s="34" t="s">
        <v>2426</v>
      </c>
      <c r="CA2" s="34" t="s">
        <v>2427</v>
      </c>
      <c r="CB2" s="34" t="s">
        <v>2428</v>
      </c>
      <c r="CC2" s="34" t="s">
        <v>2429</v>
      </c>
      <c r="CD2" s="34" t="s">
        <v>2430</v>
      </c>
      <c r="CE2" s="152" t="s">
        <v>2727</v>
      </c>
      <c r="CF2" s="153" t="s">
        <v>2728</v>
      </c>
      <c r="CG2" s="34" t="s">
        <v>1</v>
      </c>
      <c r="CH2" s="34" t="s">
        <v>2723</v>
      </c>
      <c r="CI2" s="34" t="s">
        <v>2724</v>
      </c>
      <c r="CJ2" s="34" t="s">
        <v>2730</v>
      </c>
      <c r="CK2" s="34" t="s">
        <v>2358</v>
      </c>
      <c r="CL2" s="34" t="s">
        <v>2410</v>
      </c>
      <c r="CM2" s="34" t="s">
        <v>2411</v>
      </c>
      <c r="CN2" s="34" t="s">
        <v>2412</v>
      </c>
      <c r="CO2" s="34" t="s">
        <v>2413</v>
      </c>
      <c r="CP2" s="34" t="s">
        <v>2414</v>
      </c>
      <c r="CQ2" s="150" t="s">
        <v>2415</v>
      </c>
      <c r="CR2" s="34" t="s">
        <v>2416</v>
      </c>
      <c r="CS2" s="34" t="s">
        <v>2417</v>
      </c>
      <c r="CT2" s="34" t="s">
        <v>2418</v>
      </c>
      <c r="CU2" s="151" t="s">
        <v>2419</v>
      </c>
      <c r="CV2" s="34" t="s">
        <v>2420</v>
      </c>
      <c r="CW2" s="34" t="s">
        <v>2421</v>
      </c>
      <c r="CX2" s="34" t="s">
        <v>2422</v>
      </c>
      <c r="CY2" s="34" t="s">
        <v>2423</v>
      </c>
      <c r="CZ2" s="34" t="s">
        <v>2424</v>
      </c>
      <c r="DA2" s="34" t="s">
        <v>2425</v>
      </c>
      <c r="DB2" s="34" t="s">
        <v>2426</v>
      </c>
      <c r="DC2" s="34" t="s">
        <v>2427</v>
      </c>
      <c r="DD2" s="34" t="s">
        <v>2428</v>
      </c>
      <c r="DE2" s="34" t="s">
        <v>2429</v>
      </c>
      <c r="DF2" s="34" t="s">
        <v>2430</v>
      </c>
      <c r="DG2" s="152" t="s">
        <v>2727</v>
      </c>
      <c r="DH2" s="153" t="s">
        <v>2728</v>
      </c>
      <c r="DI2" s="34" t="s">
        <v>1</v>
      </c>
      <c r="DJ2" s="34" t="s">
        <v>2723</v>
      </c>
      <c r="DK2" s="34" t="s">
        <v>2724</v>
      </c>
      <c r="DL2" s="34" t="s">
        <v>2730</v>
      </c>
      <c r="DM2" s="34" t="s">
        <v>2358</v>
      </c>
      <c r="DN2" s="34" t="s">
        <v>2410</v>
      </c>
      <c r="DO2" s="34" t="s">
        <v>2411</v>
      </c>
      <c r="DP2" s="34" t="s">
        <v>2412</v>
      </c>
      <c r="DQ2" s="34" t="s">
        <v>2413</v>
      </c>
      <c r="DR2" s="34" t="s">
        <v>2414</v>
      </c>
      <c r="DS2" s="150" t="s">
        <v>2415</v>
      </c>
      <c r="DT2" s="34" t="s">
        <v>2416</v>
      </c>
      <c r="DU2" s="34" t="s">
        <v>2417</v>
      </c>
      <c r="DV2" s="34" t="s">
        <v>2418</v>
      </c>
      <c r="DW2" s="151" t="s">
        <v>2419</v>
      </c>
      <c r="DX2" s="34" t="s">
        <v>2420</v>
      </c>
      <c r="DY2" s="34" t="s">
        <v>2421</v>
      </c>
      <c r="DZ2" s="34" t="s">
        <v>2422</v>
      </c>
      <c r="EA2" s="34" t="s">
        <v>2423</v>
      </c>
      <c r="EB2" s="34" t="s">
        <v>2424</v>
      </c>
      <c r="EC2" s="34" t="s">
        <v>2425</v>
      </c>
      <c r="ED2" s="34" t="s">
        <v>2426</v>
      </c>
      <c r="EE2" s="34" t="s">
        <v>2427</v>
      </c>
      <c r="EF2" s="34" t="s">
        <v>2428</v>
      </c>
      <c r="EG2" s="34" t="s">
        <v>2429</v>
      </c>
      <c r="EH2" s="34" t="s">
        <v>2430</v>
      </c>
      <c r="EI2" s="152" t="s">
        <v>2727</v>
      </c>
      <c r="EJ2" s="153" t="s">
        <v>2728</v>
      </c>
      <c r="EK2" s="34" t="s">
        <v>1</v>
      </c>
      <c r="EL2" s="34" t="s">
        <v>2723</v>
      </c>
      <c r="EM2" s="34" t="s">
        <v>2724</v>
      </c>
      <c r="EN2" s="34" t="s">
        <v>2730</v>
      </c>
      <c r="EO2" s="34" t="s">
        <v>2358</v>
      </c>
      <c r="EP2" s="34" t="s">
        <v>2410</v>
      </c>
      <c r="EQ2" s="34" t="s">
        <v>2411</v>
      </c>
      <c r="ER2" s="34" t="s">
        <v>2412</v>
      </c>
      <c r="ES2" s="34" t="s">
        <v>2413</v>
      </c>
      <c r="ET2" s="34" t="s">
        <v>2414</v>
      </c>
      <c r="EU2" s="150" t="s">
        <v>2415</v>
      </c>
      <c r="EV2" s="34" t="s">
        <v>2416</v>
      </c>
      <c r="EW2" s="34" t="s">
        <v>2417</v>
      </c>
      <c r="EX2" s="34" t="s">
        <v>2418</v>
      </c>
      <c r="EY2" s="151" t="s">
        <v>2419</v>
      </c>
      <c r="EZ2" s="34" t="s">
        <v>2420</v>
      </c>
      <c r="FA2" s="34" t="s">
        <v>2421</v>
      </c>
      <c r="FB2" s="34" t="s">
        <v>2422</v>
      </c>
      <c r="FC2" s="34" t="s">
        <v>2423</v>
      </c>
      <c r="FD2" s="34" t="s">
        <v>2424</v>
      </c>
      <c r="FE2" s="34" t="s">
        <v>2425</v>
      </c>
      <c r="FF2" s="34" t="s">
        <v>2426</v>
      </c>
      <c r="FG2" s="34" t="s">
        <v>2427</v>
      </c>
      <c r="FH2" s="34" t="s">
        <v>2428</v>
      </c>
      <c r="FI2" s="34" t="s">
        <v>2429</v>
      </c>
      <c r="FJ2" s="34" t="s">
        <v>2430</v>
      </c>
      <c r="FK2" s="152" t="s">
        <v>2727</v>
      </c>
      <c r="FL2" s="153" t="s">
        <v>2728</v>
      </c>
      <c r="FM2" s="34" t="s">
        <v>1</v>
      </c>
      <c r="FN2" s="34" t="s">
        <v>2723</v>
      </c>
      <c r="FO2" s="34" t="s">
        <v>2724</v>
      </c>
      <c r="FP2" s="34" t="s">
        <v>2730</v>
      </c>
      <c r="FQ2" s="34" t="s">
        <v>2358</v>
      </c>
      <c r="FR2" s="34" t="s">
        <v>2410</v>
      </c>
      <c r="FS2" s="34" t="s">
        <v>2411</v>
      </c>
      <c r="FT2" s="34" t="s">
        <v>2412</v>
      </c>
      <c r="FU2" s="34" t="s">
        <v>2413</v>
      </c>
      <c r="FV2" s="34" t="s">
        <v>2414</v>
      </c>
      <c r="FW2" s="150" t="s">
        <v>2415</v>
      </c>
      <c r="FX2" s="34" t="s">
        <v>2416</v>
      </c>
      <c r="FY2" s="34" t="s">
        <v>2417</v>
      </c>
      <c r="FZ2" s="34" t="s">
        <v>2418</v>
      </c>
      <c r="GA2" s="151" t="s">
        <v>2419</v>
      </c>
      <c r="GB2" s="34" t="s">
        <v>2420</v>
      </c>
      <c r="GC2" s="34" t="s">
        <v>2421</v>
      </c>
      <c r="GD2" s="34" t="s">
        <v>2422</v>
      </c>
      <c r="GE2" s="34" t="s">
        <v>2423</v>
      </c>
      <c r="GF2" s="34" t="s">
        <v>2424</v>
      </c>
      <c r="GG2" s="34" t="s">
        <v>2425</v>
      </c>
      <c r="GH2" s="34" t="s">
        <v>2426</v>
      </c>
      <c r="GI2" s="34" t="s">
        <v>2427</v>
      </c>
      <c r="GJ2" s="34" t="s">
        <v>2428</v>
      </c>
      <c r="GK2" s="34" t="s">
        <v>2429</v>
      </c>
      <c r="GL2" s="34" t="s">
        <v>2430</v>
      </c>
      <c r="GM2" s="152" t="s">
        <v>2727</v>
      </c>
      <c r="GN2" s="153" t="s">
        <v>2728</v>
      </c>
      <c r="GO2" s="34" t="s">
        <v>1</v>
      </c>
      <c r="GP2" s="34" t="s">
        <v>2723</v>
      </c>
      <c r="GQ2" s="34" t="s">
        <v>2724</v>
      </c>
      <c r="GR2" s="34" t="s">
        <v>2730</v>
      </c>
      <c r="GS2" s="34" t="s">
        <v>2358</v>
      </c>
      <c r="GT2" s="34" t="s">
        <v>2410</v>
      </c>
      <c r="GU2" s="34" t="s">
        <v>2411</v>
      </c>
      <c r="GV2" s="34" t="s">
        <v>2412</v>
      </c>
      <c r="GW2" s="34" t="s">
        <v>2413</v>
      </c>
      <c r="GX2" s="34" t="s">
        <v>2414</v>
      </c>
      <c r="GY2" s="150" t="s">
        <v>2415</v>
      </c>
      <c r="GZ2" s="34" t="s">
        <v>2416</v>
      </c>
      <c r="HA2" s="34" t="s">
        <v>2417</v>
      </c>
      <c r="HB2" s="34" t="s">
        <v>2418</v>
      </c>
      <c r="HC2" s="151" t="s">
        <v>2419</v>
      </c>
      <c r="HD2" s="34" t="s">
        <v>2420</v>
      </c>
      <c r="HE2" s="34" t="s">
        <v>2421</v>
      </c>
      <c r="HF2" s="34" t="s">
        <v>2422</v>
      </c>
      <c r="HG2" s="34" t="s">
        <v>2423</v>
      </c>
      <c r="HH2" s="34" t="s">
        <v>2424</v>
      </c>
      <c r="HI2" s="34" t="s">
        <v>2425</v>
      </c>
      <c r="HJ2" s="34" t="s">
        <v>2426</v>
      </c>
      <c r="HK2" s="34" t="s">
        <v>2427</v>
      </c>
      <c r="HL2" s="34" t="s">
        <v>2428</v>
      </c>
      <c r="HM2" s="34" t="s">
        <v>2429</v>
      </c>
      <c r="HN2" s="34" t="s">
        <v>2430</v>
      </c>
      <c r="HO2" s="152" t="s">
        <v>2727</v>
      </c>
      <c r="HP2" s="153" t="s">
        <v>2728</v>
      </c>
      <c r="HQ2" s="34" t="s">
        <v>1</v>
      </c>
      <c r="HR2" s="34" t="s">
        <v>2723</v>
      </c>
      <c r="HS2" s="34" t="s">
        <v>2724</v>
      </c>
      <c r="HT2" s="34" t="s">
        <v>2730</v>
      </c>
      <c r="HU2" t="s">
        <v>2358</v>
      </c>
      <c r="HV2" t="s">
        <v>2410</v>
      </c>
      <c r="HX2" t="s">
        <v>2411</v>
      </c>
      <c r="HY2" t="s">
        <v>2412</v>
      </c>
      <c r="HZ2" t="s">
        <v>2413</v>
      </c>
      <c r="IA2" t="s">
        <v>2414</v>
      </c>
      <c r="IB2" t="s">
        <v>2415</v>
      </c>
      <c r="IC2" t="s">
        <v>2416</v>
      </c>
      <c r="ID2" t="s">
        <v>2417</v>
      </c>
      <c r="IE2" t="s">
        <v>2418</v>
      </c>
      <c r="IF2" t="s">
        <v>2419</v>
      </c>
      <c r="IG2" t="s">
        <v>2420</v>
      </c>
      <c r="IH2" t="s">
        <v>2421</v>
      </c>
      <c r="II2" t="s">
        <v>2422</v>
      </c>
      <c r="IJ2" t="s">
        <v>2423</v>
      </c>
      <c r="IK2" t="s">
        <v>2424</v>
      </c>
      <c r="IL2" t="s">
        <v>2425</v>
      </c>
      <c r="IM2" t="s">
        <v>2426</v>
      </c>
      <c r="IN2" t="s">
        <v>2427</v>
      </c>
      <c r="IO2" t="s">
        <v>2428</v>
      </c>
      <c r="IP2" t="s">
        <v>2429</v>
      </c>
      <c r="IQ2" t="s">
        <v>2430</v>
      </c>
      <c r="IR2" s="152" t="s">
        <v>2727</v>
      </c>
      <c r="IS2" s="153" t="s">
        <v>2728</v>
      </c>
      <c r="IT2" s="34" t="s">
        <v>1</v>
      </c>
      <c r="IU2" s="34" t="s">
        <v>2723</v>
      </c>
      <c r="IV2" s="34" t="s">
        <v>2724</v>
      </c>
      <c r="IW2" s="34" t="s">
        <v>2730</v>
      </c>
      <c r="IX2" s="34" t="s">
        <v>2358</v>
      </c>
      <c r="IY2" s="34" t="s">
        <v>2410</v>
      </c>
      <c r="IZ2" s="34" t="s">
        <v>2411</v>
      </c>
      <c r="JA2" s="34" t="s">
        <v>2412</v>
      </c>
      <c r="JB2" s="34" t="s">
        <v>2413</v>
      </c>
      <c r="JC2" s="34" t="s">
        <v>2414</v>
      </c>
      <c r="JD2" s="150" t="s">
        <v>2415</v>
      </c>
      <c r="JE2" s="34" t="s">
        <v>2416</v>
      </c>
      <c r="JF2" s="34" t="s">
        <v>2417</v>
      </c>
      <c r="JG2" s="34" t="s">
        <v>2418</v>
      </c>
      <c r="JH2" s="151" t="s">
        <v>2419</v>
      </c>
      <c r="JI2" s="34" t="s">
        <v>2420</v>
      </c>
      <c r="JJ2" s="34" t="s">
        <v>2421</v>
      </c>
      <c r="JK2" s="34" t="s">
        <v>2422</v>
      </c>
      <c r="JL2" s="34" t="s">
        <v>2423</v>
      </c>
      <c r="JM2" s="34" t="s">
        <v>2424</v>
      </c>
      <c r="JN2" s="34" t="s">
        <v>2425</v>
      </c>
      <c r="JO2" s="34" t="s">
        <v>2426</v>
      </c>
      <c r="JP2" s="34" t="s">
        <v>2427</v>
      </c>
      <c r="JQ2" s="34" t="s">
        <v>2428</v>
      </c>
      <c r="JR2" s="34" t="s">
        <v>2429</v>
      </c>
      <c r="JS2" s="34" t="s">
        <v>2430</v>
      </c>
      <c r="JT2" s="152" t="s">
        <v>2727</v>
      </c>
      <c r="JU2" s="153" t="s">
        <v>2728</v>
      </c>
      <c r="JV2" s="34" t="s">
        <v>1</v>
      </c>
      <c r="JW2" s="34" t="s">
        <v>2723</v>
      </c>
      <c r="JX2" s="34" t="s">
        <v>2724</v>
      </c>
      <c r="JY2" s="34" t="s">
        <v>2730</v>
      </c>
      <c r="JZ2" s="34" t="s">
        <v>2358</v>
      </c>
      <c r="KA2" s="34" t="s">
        <v>2410</v>
      </c>
      <c r="KB2" s="34" t="s">
        <v>2411</v>
      </c>
      <c r="KC2" s="34" t="s">
        <v>2412</v>
      </c>
      <c r="KD2" s="34" t="s">
        <v>2413</v>
      </c>
      <c r="KE2" s="34" t="s">
        <v>2414</v>
      </c>
      <c r="KF2" s="150" t="s">
        <v>2415</v>
      </c>
      <c r="KG2" s="34" t="s">
        <v>2416</v>
      </c>
      <c r="KH2" s="34" t="s">
        <v>2417</v>
      </c>
      <c r="KI2" s="34" t="s">
        <v>2418</v>
      </c>
      <c r="KJ2" s="151" t="s">
        <v>2419</v>
      </c>
      <c r="KK2" s="34" t="s">
        <v>2420</v>
      </c>
      <c r="KL2" s="34" t="s">
        <v>2421</v>
      </c>
      <c r="KM2" s="34" t="s">
        <v>2422</v>
      </c>
      <c r="KN2" s="34" t="s">
        <v>2423</v>
      </c>
      <c r="KO2" s="34" t="s">
        <v>2424</v>
      </c>
      <c r="KP2" s="34" t="s">
        <v>2425</v>
      </c>
      <c r="KQ2" s="34" t="s">
        <v>2426</v>
      </c>
      <c r="KR2" s="34" t="s">
        <v>2427</v>
      </c>
      <c r="KS2" s="34" t="s">
        <v>2428</v>
      </c>
      <c r="KT2" s="34" t="s">
        <v>2429</v>
      </c>
      <c r="KU2" s="34" t="s">
        <v>2430</v>
      </c>
      <c r="KV2" s="152" t="s">
        <v>2727</v>
      </c>
      <c r="KW2" s="153" t="s">
        <v>2728</v>
      </c>
      <c r="KX2" s="34" t="s">
        <v>1</v>
      </c>
      <c r="KY2" s="34" t="s">
        <v>2723</v>
      </c>
      <c r="KZ2" s="34" t="s">
        <v>2724</v>
      </c>
      <c r="LA2" s="34" t="s">
        <v>2730</v>
      </c>
      <c r="LB2" s="34" t="s">
        <v>2358</v>
      </c>
      <c r="LC2" s="34" t="s">
        <v>2410</v>
      </c>
      <c r="LD2" s="34" t="s">
        <v>2411</v>
      </c>
      <c r="LE2" s="34" t="s">
        <v>2412</v>
      </c>
      <c r="LF2" s="34" t="s">
        <v>2413</v>
      </c>
      <c r="LG2" s="34" t="s">
        <v>2414</v>
      </c>
      <c r="LH2" s="150" t="s">
        <v>2415</v>
      </c>
      <c r="LI2" s="34" t="s">
        <v>2416</v>
      </c>
      <c r="LJ2" s="34" t="s">
        <v>2417</v>
      </c>
      <c r="LK2" s="34" t="s">
        <v>2418</v>
      </c>
      <c r="LL2" s="151" t="s">
        <v>2419</v>
      </c>
      <c r="LM2" s="34" t="s">
        <v>2420</v>
      </c>
      <c r="LN2" s="34" t="s">
        <v>2421</v>
      </c>
      <c r="LO2" s="34" t="s">
        <v>2422</v>
      </c>
      <c r="LP2" s="34" t="s">
        <v>2423</v>
      </c>
      <c r="LQ2" s="34" t="s">
        <v>2424</v>
      </c>
      <c r="LR2" s="34" t="s">
        <v>2425</v>
      </c>
      <c r="LS2" s="34" t="s">
        <v>2426</v>
      </c>
      <c r="LT2" s="34" t="s">
        <v>2427</v>
      </c>
      <c r="LU2" s="34" t="s">
        <v>2428</v>
      </c>
      <c r="LV2" s="34" t="s">
        <v>2429</v>
      </c>
      <c r="LW2" s="34" t="s">
        <v>2430</v>
      </c>
      <c r="LX2" s="152" t="s">
        <v>2727</v>
      </c>
      <c r="LY2" s="153" t="s">
        <v>2728</v>
      </c>
      <c r="LZ2" s="34" t="s">
        <v>1</v>
      </c>
      <c r="MA2" s="34" t="s">
        <v>2723</v>
      </c>
      <c r="MB2" s="34" t="s">
        <v>2724</v>
      </c>
      <c r="MC2" s="34" t="s">
        <v>2730</v>
      </c>
      <c r="MD2" s="34" t="s">
        <v>2358</v>
      </c>
      <c r="ME2" s="34" t="s">
        <v>2410</v>
      </c>
      <c r="MF2" s="34" t="s">
        <v>2411</v>
      </c>
      <c r="MG2" s="34" t="s">
        <v>2412</v>
      </c>
      <c r="MH2" s="34" t="s">
        <v>2413</v>
      </c>
      <c r="MI2" s="34" t="s">
        <v>2414</v>
      </c>
      <c r="MJ2" s="150" t="s">
        <v>2415</v>
      </c>
      <c r="MK2" s="34" t="s">
        <v>2416</v>
      </c>
      <c r="ML2" s="34" t="s">
        <v>2417</v>
      </c>
      <c r="MM2" s="34" t="s">
        <v>2418</v>
      </c>
      <c r="MN2" s="151" t="s">
        <v>2419</v>
      </c>
      <c r="MO2" s="34" t="s">
        <v>2420</v>
      </c>
      <c r="MP2" s="34" t="s">
        <v>2421</v>
      </c>
      <c r="MQ2" s="34" t="s">
        <v>2422</v>
      </c>
      <c r="MR2" s="34" t="s">
        <v>2423</v>
      </c>
      <c r="MS2" s="34" t="s">
        <v>2424</v>
      </c>
      <c r="MT2" s="34" t="s">
        <v>2425</v>
      </c>
      <c r="MU2" s="34" t="s">
        <v>2426</v>
      </c>
      <c r="MV2" s="34" t="s">
        <v>2427</v>
      </c>
      <c r="MW2" s="34" t="s">
        <v>2428</v>
      </c>
      <c r="MX2" s="34" t="s">
        <v>2429</v>
      </c>
      <c r="MY2" s="34" t="s">
        <v>2430</v>
      </c>
      <c r="MZ2" s="152" t="s">
        <v>2727</v>
      </c>
      <c r="NA2" s="153" t="s">
        <v>2728</v>
      </c>
      <c r="NB2" s="34" t="s">
        <v>1</v>
      </c>
      <c r="NC2" s="34" t="s">
        <v>2723</v>
      </c>
      <c r="ND2" s="34" t="s">
        <v>2724</v>
      </c>
      <c r="NE2" s="34" t="s">
        <v>2730</v>
      </c>
      <c r="NF2" s="34" t="s">
        <v>2358</v>
      </c>
      <c r="NG2" s="34" t="s">
        <v>2410</v>
      </c>
      <c r="NH2" s="34" t="s">
        <v>2411</v>
      </c>
      <c r="NI2" s="34" t="s">
        <v>2412</v>
      </c>
      <c r="NJ2" s="34" t="s">
        <v>2413</v>
      </c>
      <c r="NK2" s="34" t="s">
        <v>2414</v>
      </c>
      <c r="NL2" s="150" t="s">
        <v>2415</v>
      </c>
      <c r="NM2" s="34" t="s">
        <v>2416</v>
      </c>
      <c r="NN2" s="34" t="s">
        <v>2417</v>
      </c>
      <c r="NO2" s="34" t="s">
        <v>2418</v>
      </c>
      <c r="NP2" s="151" t="s">
        <v>2419</v>
      </c>
      <c r="NQ2" s="34" t="s">
        <v>2420</v>
      </c>
      <c r="NR2" s="34" t="s">
        <v>2421</v>
      </c>
      <c r="NS2" s="34" t="s">
        <v>2422</v>
      </c>
      <c r="NT2" s="34" t="s">
        <v>2423</v>
      </c>
      <c r="NU2" s="34" t="s">
        <v>2424</v>
      </c>
      <c r="NV2" s="34" t="s">
        <v>2425</v>
      </c>
      <c r="NW2" s="34" t="s">
        <v>2426</v>
      </c>
      <c r="NX2" s="34" t="s">
        <v>2427</v>
      </c>
      <c r="NY2" s="34" t="s">
        <v>2428</v>
      </c>
      <c r="NZ2" s="34" t="s">
        <v>2429</v>
      </c>
      <c r="OA2" s="34" t="s">
        <v>2430</v>
      </c>
      <c r="OB2" s="152" t="s">
        <v>2727</v>
      </c>
      <c r="OC2" s="153" t="s">
        <v>2728</v>
      </c>
      <c r="OD2" s="34" t="s">
        <v>1</v>
      </c>
      <c r="OE2" s="34" t="s">
        <v>2723</v>
      </c>
      <c r="OF2" s="34" t="s">
        <v>2724</v>
      </c>
      <c r="OG2" s="34" t="s">
        <v>2730</v>
      </c>
      <c r="OH2" s="34" t="s">
        <v>2358</v>
      </c>
      <c r="OI2" s="34" t="s">
        <v>2410</v>
      </c>
      <c r="OJ2" s="34" t="s">
        <v>2411</v>
      </c>
      <c r="OK2" s="34" t="s">
        <v>2412</v>
      </c>
      <c r="OL2" s="34" t="s">
        <v>2413</v>
      </c>
      <c r="OM2" s="34" t="s">
        <v>2414</v>
      </c>
      <c r="ON2" s="150" t="s">
        <v>2415</v>
      </c>
      <c r="OO2" s="34" t="s">
        <v>2416</v>
      </c>
      <c r="OP2" s="34" t="s">
        <v>2417</v>
      </c>
      <c r="OQ2" s="34" t="s">
        <v>2418</v>
      </c>
      <c r="OR2" s="151" t="s">
        <v>2419</v>
      </c>
      <c r="OS2" s="34" t="s">
        <v>2420</v>
      </c>
      <c r="OT2" s="34" t="s">
        <v>2421</v>
      </c>
      <c r="OU2" s="34" t="s">
        <v>2422</v>
      </c>
      <c r="OV2" s="34" t="s">
        <v>2423</v>
      </c>
      <c r="OW2" s="34" t="s">
        <v>2424</v>
      </c>
      <c r="OX2" s="34" t="s">
        <v>2425</v>
      </c>
      <c r="OY2" s="34" t="s">
        <v>2426</v>
      </c>
      <c r="OZ2" s="34" t="s">
        <v>2427</v>
      </c>
      <c r="PA2" s="34" t="s">
        <v>2428</v>
      </c>
      <c r="PB2" s="34" t="s">
        <v>2429</v>
      </c>
      <c r="PC2" s="34" t="s">
        <v>2430</v>
      </c>
      <c r="PD2" s="152" t="s">
        <v>2727</v>
      </c>
      <c r="PE2" s="153" t="s">
        <v>2728</v>
      </c>
      <c r="PF2" s="34" t="s">
        <v>1</v>
      </c>
      <c r="PG2" s="34" t="s">
        <v>2723</v>
      </c>
      <c r="PH2" s="34" t="s">
        <v>2724</v>
      </c>
      <c r="PI2" s="34" t="s">
        <v>2730</v>
      </c>
      <c r="PJ2" s="34" t="s">
        <v>2358</v>
      </c>
      <c r="PK2" s="34" t="s">
        <v>2410</v>
      </c>
      <c r="PL2" s="34" t="s">
        <v>2411</v>
      </c>
      <c r="PM2" s="34" t="s">
        <v>2412</v>
      </c>
      <c r="PN2" s="34" t="s">
        <v>2413</v>
      </c>
      <c r="PO2" s="34" t="s">
        <v>2414</v>
      </c>
      <c r="PP2" s="150" t="s">
        <v>2415</v>
      </c>
      <c r="PQ2" s="34" t="s">
        <v>2416</v>
      </c>
      <c r="PR2" s="34" t="s">
        <v>2417</v>
      </c>
      <c r="PS2" s="34" t="s">
        <v>2418</v>
      </c>
      <c r="PT2" s="151" t="s">
        <v>2419</v>
      </c>
      <c r="PU2" s="34" t="s">
        <v>2420</v>
      </c>
      <c r="PV2" s="34" t="s">
        <v>2421</v>
      </c>
      <c r="PW2" s="34" t="s">
        <v>2422</v>
      </c>
      <c r="PX2" s="34" t="s">
        <v>2423</v>
      </c>
      <c r="PY2" s="34" t="s">
        <v>2424</v>
      </c>
      <c r="PZ2" s="34" t="s">
        <v>2425</v>
      </c>
      <c r="QA2" s="34" t="s">
        <v>2426</v>
      </c>
      <c r="QB2" s="34" t="s">
        <v>2427</v>
      </c>
      <c r="QC2" s="34" t="s">
        <v>2428</v>
      </c>
      <c r="QD2" s="34" t="s">
        <v>2429</v>
      </c>
      <c r="QE2" s="34" t="s">
        <v>2430</v>
      </c>
      <c r="QF2" s="152" t="s">
        <v>2727</v>
      </c>
      <c r="QG2" s="153" t="s">
        <v>2728</v>
      </c>
      <c r="QH2" s="34" t="s">
        <v>1</v>
      </c>
      <c r="QI2" s="34" t="s">
        <v>2723</v>
      </c>
      <c r="QJ2" s="34" t="s">
        <v>2724</v>
      </c>
      <c r="QK2" s="34" t="s">
        <v>2730</v>
      </c>
      <c r="QL2" s="34" t="s">
        <v>2358</v>
      </c>
      <c r="QM2" s="34" t="s">
        <v>2410</v>
      </c>
      <c r="QN2" s="34" t="s">
        <v>2411</v>
      </c>
      <c r="QO2" s="34" t="s">
        <v>2412</v>
      </c>
      <c r="QP2" s="34" t="s">
        <v>2413</v>
      </c>
      <c r="QQ2" s="34" t="s">
        <v>2414</v>
      </c>
      <c r="QR2" s="150" t="s">
        <v>2415</v>
      </c>
      <c r="QS2" s="34" t="s">
        <v>2416</v>
      </c>
      <c r="QT2" s="34" t="s">
        <v>2417</v>
      </c>
      <c r="QU2" s="34" t="s">
        <v>2418</v>
      </c>
      <c r="QV2" s="151" t="s">
        <v>2419</v>
      </c>
      <c r="QW2" s="34" t="s">
        <v>2420</v>
      </c>
      <c r="QX2" s="34" t="s">
        <v>2421</v>
      </c>
      <c r="QY2" s="34" t="s">
        <v>2422</v>
      </c>
      <c r="QZ2" s="34" t="s">
        <v>2423</v>
      </c>
      <c r="RA2" s="34" t="s">
        <v>2424</v>
      </c>
      <c r="RB2" s="34" t="s">
        <v>2425</v>
      </c>
      <c r="RC2" s="34" t="s">
        <v>2426</v>
      </c>
      <c r="RD2" s="34" t="s">
        <v>2427</v>
      </c>
      <c r="RE2" s="34" t="s">
        <v>2428</v>
      </c>
      <c r="RF2" s="34" t="s">
        <v>2429</v>
      </c>
      <c r="RG2" s="34" t="s">
        <v>2430</v>
      </c>
      <c r="RH2" s="152" t="s">
        <v>2727</v>
      </c>
      <c r="RI2" s="153" t="s">
        <v>2728</v>
      </c>
      <c r="RJ2" s="34" t="s">
        <v>1</v>
      </c>
      <c r="RK2" s="34" t="s">
        <v>2723</v>
      </c>
      <c r="RL2" s="34" t="s">
        <v>2724</v>
      </c>
      <c r="RM2" s="34" t="s">
        <v>2730</v>
      </c>
      <c r="RN2" s="34" t="s">
        <v>2358</v>
      </c>
      <c r="RO2" s="34" t="s">
        <v>2410</v>
      </c>
      <c r="RP2" s="34" t="s">
        <v>2411</v>
      </c>
      <c r="RQ2" s="34" t="s">
        <v>2412</v>
      </c>
      <c r="RR2" s="34" t="s">
        <v>2413</v>
      </c>
      <c r="RS2" s="34" t="s">
        <v>2414</v>
      </c>
      <c r="RT2" s="150" t="s">
        <v>2415</v>
      </c>
      <c r="RU2" s="34" t="s">
        <v>2416</v>
      </c>
      <c r="RV2" s="34" t="s">
        <v>2417</v>
      </c>
      <c r="RW2" s="34" t="s">
        <v>2418</v>
      </c>
      <c r="RX2" s="151" t="s">
        <v>2419</v>
      </c>
      <c r="RY2" s="34" t="s">
        <v>2420</v>
      </c>
      <c r="RZ2" s="34" t="s">
        <v>2421</v>
      </c>
      <c r="SA2" s="34" t="s">
        <v>2422</v>
      </c>
      <c r="SB2" s="34" t="s">
        <v>2423</v>
      </c>
      <c r="SC2" s="34" t="s">
        <v>2424</v>
      </c>
      <c r="SD2" s="34" t="s">
        <v>2425</v>
      </c>
      <c r="SE2" s="34" t="s">
        <v>2426</v>
      </c>
      <c r="SF2" s="34" t="s">
        <v>2427</v>
      </c>
      <c r="SG2" s="34" t="s">
        <v>2428</v>
      </c>
      <c r="SH2" s="34" t="s">
        <v>2429</v>
      </c>
      <c r="SI2" s="34" t="s">
        <v>2430</v>
      </c>
      <c r="SJ2" s="152" t="s">
        <v>2727</v>
      </c>
      <c r="SK2" s="153" t="s">
        <v>2728</v>
      </c>
      <c r="SL2" s="34" t="s">
        <v>1</v>
      </c>
      <c r="SM2" s="34" t="s">
        <v>2723</v>
      </c>
      <c r="SN2" s="34" t="s">
        <v>2724</v>
      </c>
      <c r="SO2" s="34" t="s">
        <v>2730</v>
      </c>
      <c r="SP2" s="34" t="s">
        <v>2358</v>
      </c>
      <c r="SQ2" s="34" t="s">
        <v>2410</v>
      </c>
      <c r="SR2" s="34" t="s">
        <v>2411</v>
      </c>
      <c r="SS2" s="34" t="s">
        <v>2412</v>
      </c>
      <c r="ST2" s="34" t="s">
        <v>2413</v>
      </c>
      <c r="SU2" s="34" t="s">
        <v>2414</v>
      </c>
      <c r="SV2" s="150" t="s">
        <v>2415</v>
      </c>
      <c r="SW2" s="34" t="s">
        <v>2416</v>
      </c>
      <c r="SX2" s="34" t="s">
        <v>2417</v>
      </c>
      <c r="SY2" s="34" t="s">
        <v>2418</v>
      </c>
      <c r="SZ2" s="151" t="s">
        <v>2419</v>
      </c>
      <c r="TA2" s="34" t="s">
        <v>2420</v>
      </c>
      <c r="TB2" s="34" t="s">
        <v>2421</v>
      </c>
      <c r="TC2" s="34" t="s">
        <v>2422</v>
      </c>
      <c r="TD2" s="34" t="s">
        <v>2423</v>
      </c>
      <c r="TE2" s="34" t="s">
        <v>2424</v>
      </c>
      <c r="TF2" s="34" t="s">
        <v>2425</v>
      </c>
      <c r="TG2" s="34" t="s">
        <v>2426</v>
      </c>
      <c r="TH2" s="34" t="s">
        <v>2427</v>
      </c>
      <c r="TI2" s="34" t="s">
        <v>2428</v>
      </c>
      <c r="TJ2" s="34" t="s">
        <v>2429</v>
      </c>
      <c r="TK2" s="34" t="s">
        <v>2430</v>
      </c>
      <c r="TL2" s="152" t="s">
        <v>2727</v>
      </c>
      <c r="TM2" s="153" t="s">
        <v>2728</v>
      </c>
      <c r="TN2" s="34" t="s">
        <v>1</v>
      </c>
      <c r="TO2" s="34" t="s">
        <v>2723</v>
      </c>
      <c r="TP2" s="34" t="s">
        <v>2724</v>
      </c>
      <c r="TQ2" s="34" t="s">
        <v>2730</v>
      </c>
      <c r="TR2" s="34" t="s">
        <v>2358</v>
      </c>
      <c r="TS2" s="34" t="s">
        <v>2410</v>
      </c>
      <c r="TT2" s="34" t="s">
        <v>2411</v>
      </c>
      <c r="TU2" s="34" t="s">
        <v>2412</v>
      </c>
      <c r="TV2" s="34" t="s">
        <v>2413</v>
      </c>
      <c r="TW2" s="34" t="s">
        <v>2414</v>
      </c>
      <c r="TX2" s="150" t="s">
        <v>2415</v>
      </c>
      <c r="TY2" s="34" t="s">
        <v>2416</v>
      </c>
      <c r="TZ2" s="34" t="s">
        <v>2417</v>
      </c>
      <c r="UA2" s="34" t="s">
        <v>2418</v>
      </c>
      <c r="UB2" s="151" t="s">
        <v>2419</v>
      </c>
      <c r="UC2" s="34" t="s">
        <v>2420</v>
      </c>
      <c r="UD2" s="34" t="s">
        <v>2421</v>
      </c>
      <c r="UE2" s="34" t="s">
        <v>2422</v>
      </c>
      <c r="UF2" s="34" t="s">
        <v>2423</v>
      </c>
      <c r="UG2" s="34" t="s">
        <v>2424</v>
      </c>
      <c r="UH2" s="34" t="s">
        <v>2425</v>
      </c>
      <c r="UI2" s="34" t="s">
        <v>2426</v>
      </c>
      <c r="UJ2" s="34" t="s">
        <v>2427</v>
      </c>
      <c r="UK2" s="34" t="s">
        <v>2428</v>
      </c>
      <c r="UL2" s="34" t="s">
        <v>2429</v>
      </c>
      <c r="UM2" s="34" t="s">
        <v>2430</v>
      </c>
      <c r="UN2" s="152" t="s">
        <v>2727</v>
      </c>
      <c r="UO2" s="153" t="s">
        <v>2728</v>
      </c>
      <c r="UP2" s="34" t="s">
        <v>1</v>
      </c>
      <c r="UQ2" s="34" t="s">
        <v>2723</v>
      </c>
      <c r="UR2" s="34" t="s">
        <v>2724</v>
      </c>
      <c r="US2" s="34" t="s">
        <v>2730</v>
      </c>
      <c r="UT2" s="34" t="s">
        <v>2358</v>
      </c>
      <c r="UU2" s="34" t="s">
        <v>2410</v>
      </c>
      <c r="UV2" s="34" t="s">
        <v>2411</v>
      </c>
      <c r="UW2" s="34" t="s">
        <v>2412</v>
      </c>
      <c r="UX2" s="34" t="s">
        <v>2413</v>
      </c>
      <c r="UY2" s="34" t="s">
        <v>2414</v>
      </c>
      <c r="UZ2" s="150" t="s">
        <v>2415</v>
      </c>
      <c r="VA2" s="34" t="s">
        <v>2416</v>
      </c>
      <c r="VB2" s="34" t="s">
        <v>2417</v>
      </c>
      <c r="VC2" s="34" t="s">
        <v>2418</v>
      </c>
      <c r="VD2" s="151" t="s">
        <v>2419</v>
      </c>
      <c r="VE2" s="34" t="s">
        <v>2420</v>
      </c>
      <c r="VF2" s="34" t="s">
        <v>2421</v>
      </c>
      <c r="VG2" s="34" t="s">
        <v>2422</v>
      </c>
      <c r="VH2" s="34" t="s">
        <v>2423</v>
      </c>
      <c r="VI2" s="34" t="s">
        <v>2424</v>
      </c>
      <c r="VJ2" s="34" t="s">
        <v>2425</v>
      </c>
      <c r="VK2" s="34" t="s">
        <v>2426</v>
      </c>
      <c r="VL2" s="34" t="s">
        <v>2427</v>
      </c>
      <c r="VM2" s="34" t="s">
        <v>2428</v>
      </c>
      <c r="VN2" s="34" t="s">
        <v>2429</v>
      </c>
      <c r="VO2" s="34" t="s">
        <v>2430</v>
      </c>
      <c r="VP2" s="152" t="s">
        <v>2727</v>
      </c>
      <c r="VQ2" s="153" t="s">
        <v>2728</v>
      </c>
      <c r="VR2" s="34" t="s">
        <v>1</v>
      </c>
      <c r="VS2" s="34" t="s">
        <v>2723</v>
      </c>
      <c r="VT2" s="34" t="s">
        <v>2724</v>
      </c>
      <c r="VU2" s="34" t="s">
        <v>2730</v>
      </c>
      <c r="VV2" s="34" t="s">
        <v>2358</v>
      </c>
      <c r="VW2" s="34" t="s">
        <v>2410</v>
      </c>
      <c r="VX2" s="34" t="s">
        <v>2411</v>
      </c>
      <c r="VY2" s="34" t="s">
        <v>2412</v>
      </c>
      <c r="VZ2" s="34" t="s">
        <v>2413</v>
      </c>
      <c r="WA2" s="34" t="s">
        <v>2414</v>
      </c>
      <c r="WB2" s="150" t="s">
        <v>2415</v>
      </c>
      <c r="WC2" s="34" t="s">
        <v>2416</v>
      </c>
      <c r="WD2" s="34" t="s">
        <v>2417</v>
      </c>
      <c r="WE2" s="34" t="s">
        <v>2418</v>
      </c>
      <c r="WF2" s="151" t="s">
        <v>2419</v>
      </c>
      <c r="WG2" s="34" t="s">
        <v>2420</v>
      </c>
      <c r="WH2" s="34" t="s">
        <v>2421</v>
      </c>
      <c r="WI2" s="34" t="s">
        <v>2422</v>
      </c>
      <c r="WJ2" s="34" t="s">
        <v>2423</v>
      </c>
      <c r="WK2" s="34" t="s">
        <v>2424</v>
      </c>
      <c r="WL2" s="34" t="s">
        <v>2425</v>
      </c>
      <c r="WM2" s="34" t="s">
        <v>2426</v>
      </c>
      <c r="WN2" s="34" t="s">
        <v>2427</v>
      </c>
      <c r="WO2" s="34" t="s">
        <v>2428</v>
      </c>
      <c r="WP2" s="34" t="s">
        <v>2429</v>
      </c>
      <c r="WQ2" s="34" t="s">
        <v>2430</v>
      </c>
      <c r="WR2" s="152" t="s">
        <v>2727</v>
      </c>
      <c r="WS2" s="153" t="s">
        <v>2728</v>
      </c>
      <c r="WT2" s="34" t="s">
        <v>1</v>
      </c>
      <c r="WU2" s="34" t="s">
        <v>2723</v>
      </c>
      <c r="WV2" s="34" t="s">
        <v>2724</v>
      </c>
      <c r="WW2" s="34" t="s">
        <v>2730</v>
      </c>
      <c r="WX2" s="34" t="s">
        <v>2358</v>
      </c>
      <c r="WY2" s="34" t="s">
        <v>2410</v>
      </c>
      <c r="WZ2" s="34" t="s">
        <v>2411</v>
      </c>
      <c r="XA2" s="34" t="s">
        <v>2412</v>
      </c>
      <c r="XB2" s="34" t="s">
        <v>2413</v>
      </c>
      <c r="XC2" s="34" t="s">
        <v>2414</v>
      </c>
      <c r="XD2" s="150" t="s">
        <v>2415</v>
      </c>
      <c r="XE2" s="34" t="s">
        <v>2416</v>
      </c>
      <c r="XF2" s="34" t="s">
        <v>2417</v>
      </c>
      <c r="XG2" s="34" t="s">
        <v>2418</v>
      </c>
      <c r="XH2" s="151" t="s">
        <v>2419</v>
      </c>
      <c r="XI2" s="34" t="s">
        <v>2420</v>
      </c>
      <c r="XJ2" s="34" t="s">
        <v>2421</v>
      </c>
      <c r="XK2" s="34" t="s">
        <v>2422</v>
      </c>
      <c r="XL2" s="34" t="s">
        <v>2423</v>
      </c>
      <c r="XM2" s="34" t="s">
        <v>2424</v>
      </c>
      <c r="XN2" s="34" t="s">
        <v>2425</v>
      </c>
      <c r="XO2" s="34" t="s">
        <v>2426</v>
      </c>
      <c r="XP2" s="34" t="s">
        <v>2427</v>
      </c>
      <c r="XQ2" s="34" t="s">
        <v>2428</v>
      </c>
      <c r="XR2" s="34" t="s">
        <v>2429</v>
      </c>
      <c r="XS2" s="34" t="s">
        <v>2430</v>
      </c>
      <c r="XT2" s="152" t="s">
        <v>2727</v>
      </c>
      <c r="XU2" s="153" t="s">
        <v>2728</v>
      </c>
      <c r="XV2" s="34" t="s">
        <v>1</v>
      </c>
      <c r="XW2" s="34" t="s">
        <v>2723</v>
      </c>
      <c r="XX2" s="34" t="s">
        <v>2724</v>
      </c>
      <c r="XY2" s="34" t="s">
        <v>2730</v>
      </c>
      <c r="XZ2" s="34" t="s">
        <v>2358</v>
      </c>
      <c r="YA2" s="34" t="s">
        <v>2410</v>
      </c>
      <c r="YB2" s="34" t="s">
        <v>2411</v>
      </c>
      <c r="YC2" s="34" t="s">
        <v>2412</v>
      </c>
      <c r="YD2" s="34" t="s">
        <v>2413</v>
      </c>
      <c r="YE2" s="34" t="s">
        <v>2414</v>
      </c>
      <c r="YF2" s="150" t="s">
        <v>2415</v>
      </c>
      <c r="YG2" s="34" t="s">
        <v>2416</v>
      </c>
      <c r="YH2" s="34" t="s">
        <v>2417</v>
      </c>
      <c r="YI2" s="34" t="s">
        <v>2418</v>
      </c>
      <c r="YJ2" s="151" t="s">
        <v>2419</v>
      </c>
      <c r="YK2" s="34" t="s">
        <v>2420</v>
      </c>
      <c r="YL2" s="34" t="s">
        <v>2421</v>
      </c>
      <c r="YM2" s="34" t="s">
        <v>2422</v>
      </c>
      <c r="YN2" s="34" t="s">
        <v>2423</v>
      </c>
      <c r="YO2" s="34" t="s">
        <v>2424</v>
      </c>
      <c r="YP2" s="34" t="s">
        <v>2425</v>
      </c>
      <c r="YQ2" s="34" t="s">
        <v>2426</v>
      </c>
      <c r="YR2" s="34" t="s">
        <v>2427</v>
      </c>
      <c r="YS2" s="34" t="s">
        <v>2428</v>
      </c>
      <c r="YT2" s="34" t="s">
        <v>2429</v>
      </c>
      <c r="YU2" s="34" t="s">
        <v>2430</v>
      </c>
      <c r="YV2" s="152" t="s">
        <v>2727</v>
      </c>
      <c r="YW2" s="153" t="s">
        <v>2728</v>
      </c>
      <c r="YX2" s="34" t="s">
        <v>1</v>
      </c>
      <c r="YY2" s="34" t="s">
        <v>2723</v>
      </c>
      <c r="YZ2" s="34" t="s">
        <v>2724</v>
      </c>
      <c r="ZA2" s="34" t="s">
        <v>2730</v>
      </c>
      <c r="ZB2" s="34" t="s">
        <v>2358</v>
      </c>
      <c r="ZC2" s="34" t="s">
        <v>2410</v>
      </c>
      <c r="ZD2" s="34" t="s">
        <v>2411</v>
      </c>
      <c r="ZE2" s="34" t="s">
        <v>2412</v>
      </c>
      <c r="ZF2" s="34" t="s">
        <v>2413</v>
      </c>
      <c r="ZG2" s="34" t="s">
        <v>2414</v>
      </c>
      <c r="ZH2" s="150" t="s">
        <v>2415</v>
      </c>
      <c r="ZI2" s="34" t="s">
        <v>2416</v>
      </c>
      <c r="ZJ2" s="34" t="s">
        <v>2417</v>
      </c>
      <c r="ZK2" s="34" t="s">
        <v>2418</v>
      </c>
      <c r="ZL2" s="151" t="s">
        <v>2419</v>
      </c>
      <c r="ZM2" s="34" t="s">
        <v>2420</v>
      </c>
      <c r="ZN2" s="34" t="s">
        <v>2421</v>
      </c>
      <c r="ZO2" s="34" t="s">
        <v>2422</v>
      </c>
      <c r="ZP2" s="34" t="s">
        <v>2423</v>
      </c>
      <c r="ZQ2" s="34" t="s">
        <v>2424</v>
      </c>
      <c r="ZR2" s="34" t="s">
        <v>2425</v>
      </c>
      <c r="ZS2" s="34" t="s">
        <v>2426</v>
      </c>
      <c r="ZT2" s="34" t="s">
        <v>2427</v>
      </c>
      <c r="ZU2" s="34" t="s">
        <v>2428</v>
      </c>
      <c r="ZV2" s="34" t="s">
        <v>2429</v>
      </c>
      <c r="ZW2" s="34" t="s">
        <v>2430</v>
      </c>
      <c r="ZX2" s="152" t="s">
        <v>2727</v>
      </c>
      <c r="ZY2" s="153" t="s">
        <v>2728</v>
      </c>
      <c r="ZZ2" s="34" t="s">
        <v>1</v>
      </c>
      <c r="AAA2" s="34" t="s">
        <v>2723</v>
      </c>
      <c r="AAB2" s="34" t="s">
        <v>2724</v>
      </c>
      <c r="AAC2" s="34" t="s">
        <v>2730</v>
      </c>
      <c r="AAD2" s="34" t="s">
        <v>2358</v>
      </c>
      <c r="AAE2" s="34" t="s">
        <v>2410</v>
      </c>
      <c r="AAF2" s="34" t="s">
        <v>2411</v>
      </c>
      <c r="AAG2" s="34" t="s">
        <v>2412</v>
      </c>
      <c r="AAH2" s="34" t="s">
        <v>2413</v>
      </c>
      <c r="AAI2" s="34" t="s">
        <v>2414</v>
      </c>
      <c r="AAJ2" s="150" t="s">
        <v>2415</v>
      </c>
      <c r="AAK2" s="34" t="s">
        <v>2416</v>
      </c>
      <c r="AAL2" s="34" t="s">
        <v>2417</v>
      </c>
      <c r="AAM2" s="34" t="s">
        <v>2418</v>
      </c>
      <c r="AAN2" s="151" t="s">
        <v>2419</v>
      </c>
      <c r="AAO2" s="34" t="s">
        <v>2420</v>
      </c>
      <c r="AAP2" s="34" t="s">
        <v>2421</v>
      </c>
      <c r="AAQ2" s="34" t="s">
        <v>2422</v>
      </c>
      <c r="AAR2" s="34" t="s">
        <v>2423</v>
      </c>
      <c r="AAS2" s="34" t="s">
        <v>2424</v>
      </c>
      <c r="AAT2" s="34" t="s">
        <v>2425</v>
      </c>
      <c r="AAU2" s="34" t="s">
        <v>2426</v>
      </c>
      <c r="AAV2" s="34" t="s">
        <v>2427</v>
      </c>
      <c r="AAW2" s="34" t="s">
        <v>2428</v>
      </c>
      <c r="AAX2" s="34" t="s">
        <v>2429</v>
      </c>
      <c r="AAY2" s="34" t="s">
        <v>2430</v>
      </c>
      <c r="AAZ2" s="152" t="s">
        <v>2727</v>
      </c>
      <c r="ABA2" s="153" t="s">
        <v>2728</v>
      </c>
      <c r="ABB2" s="34" t="s">
        <v>1</v>
      </c>
      <c r="ABC2" s="34" t="s">
        <v>2723</v>
      </c>
      <c r="ABD2" s="34" t="s">
        <v>2724</v>
      </c>
      <c r="ABE2" s="34" t="s">
        <v>2730</v>
      </c>
      <c r="ABF2" s="34" t="s">
        <v>2358</v>
      </c>
      <c r="ABG2" s="34" t="s">
        <v>2410</v>
      </c>
      <c r="ABH2" s="34" t="s">
        <v>2773</v>
      </c>
      <c r="ABI2" s="34" t="s">
        <v>2411</v>
      </c>
      <c r="ABJ2" s="34" t="s">
        <v>2412</v>
      </c>
      <c r="ABK2" s="34" t="s">
        <v>2413</v>
      </c>
      <c r="ABL2" s="34" t="s">
        <v>2414</v>
      </c>
      <c r="ABM2" s="150" t="s">
        <v>2415</v>
      </c>
      <c r="ABN2" s="34" t="s">
        <v>2416</v>
      </c>
      <c r="ABO2" s="34" t="s">
        <v>2417</v>
      </c>
      <c r="ABP2" s="34" t="s">
        <v>2418</v>
      </c>
      <c r="ABQ2" s="151" t="s">
        <v>2419</v>
      </c>
      <c r="ABR2" s="34" t="s">
        <v>2420</v>
      </c>
      <c r="ABS2" s="34" t="s">
        <v>2421</v>
      </c>
      <c r="ABT2" s="34" t="s">
        <v>2422</v>
      </c>
      <c r="ABU2" s="34" t="s">
        <v>2423</v>
      </c>
      <c r="ABV2" s="34" t="s">
        <v>2424</v>
      </c>
      <c r="ABW2" s="34" t="s">
        <v>2425</v>
      </c>
      <c r="ABX2" s="34" t="s">
        <v>2426</v>
      </c>
      <c r="ABY2" s="34" t="s">
        <v>2427</v>
      </c>
      <c r="ABZ2" s="34" t="s">
        <v>2428</v>
      </c>
      <c r="ACA2" s="34" t="s">
        <v>2429</v>
      </c>
      <c r="ACB2" s="34" t="s">
        <v>2430</v>
      </c>
      <c r="ACC2" s="152" t="s">
        <v>2727</v>
      </c>
      <c r="ACD2" s="153" t="s">
        <v>2728</v>
      </c>
      <c r="ACE2" s="34" t="s">
        <v>1</v>
      </c>
      <c r="ACF2" s="34" t="s">
        <v>2723</v>
      </c>
      <c r="ACG2" s="34" t="s">
        <v>2724</v>
      </c>
      <c r="ACH2" s="34" t="s">
        <v>2730</v>
      </c>
      <c r="ACI2" s="34" t="s">
        <v>2358</v>
      </c>
      <c r="ACJ2" s="34" t="s">
        <v>2410</v>
      </c>
      <c r="ACK2" s="34" t="s">
        <v>2411</v>
      </c>
      <c r="ACL2" s="34" t="s">
        <v>2412</v>
      </c>
      <c r="ACM2" s="34" t="s">
        <v>2413</v>
      </c>
      <c r="ACN2" s="34" t="s">
        <v>2414</v>
      </c>
      <c r="ACO2" s="150" t="s">
        <v>2415</v>
      </c>
      <c r="ACP2" s="34" t="s">
        <v>2416</v>
      </c>
      <c r="ACQ2" s="34" t="s">
        <v>2417</v>
      </c>
      <c r="ACR2" s="34" t="s">
        <v>2418</v>
      </c>
      <c r="ACS2" s="151" t="s">
        <v>2419</v>
      </c>
      <c r="ACT2" s="34" t="s">
        <v>2420</v>
      </c>
      <c r="ACU2" s="34" t="s">
        <v>2421</v>
      </c>
      <c r="ACV2" s="34" t="s">
        <v>2422</v>
      </c>
      <c r="ACW2" s="34" t="s">
        <v>2423</v>
      </c>
      <c r="ACX2" s="34" t="s">
        <v>2424</v>
      </c>
      <c r="ACY2" s="34" t="s">
        <v>2425</v>
      </c>
      <c r="ACZ2" s="34" t="s">
        <v>2426</v>
      </c>
      <c r="ADA2" s="34" t="s">
        <v>2427</v>
      </c>
      <c r="ADB2" s="34" t="s">
        <v>2428</v>
      </c>
      <c r="ADC2" s="34" t="s">
        <v>2429</v>
      </c>
      <c r="ADD2" s="34" t="s">
        <v>2430</v>
      </c>
      <c r="ADE2" s="152" t="s">
        <v>2727</v>
      </c>
      <c r="ADF2" s="153" t="s">
        <v>2728</v>
      </c>
      <c r="ADG2" s="34" t="s">
        <v>1</v>
      </c>
      <c r="ADH2" s="34" t="s">
        <v>2723</v>
      </c>
      <c r="ADI2" s="34" t="s">
        <v>2724</v>
      </c>
      <c r="ADJ2" s="34" t="s">
        <v>2730</v>
      </c>
      <c r="ADK2" s="34" t="s">
        <v>2358</v>
      </c>
      <c r="ADL2" s="34" t="s">
        <v>2410</v>
      </c>
      <c r="ADM2" s="34" t="s">
        <v>2411</v>
      </c>
      <c r="ADN2" s="34" t="s">
        <v>2412</v>
      </c>
      <c r="ADO2" s="34" t="s">
        <v>2413</v>
      </c>
      <c r="ADP2" s="34" t="s">
        <v>2414</v>
      </c>
      <c r="ADQ2" s="150" t="s">
        <v>2415</v>
      </c>
      <c r="ADR2" s="34" t="s">
        <v>2416</v>
      </c>
      <c r="ADS2" s="34" t="s">
        <v>2417</v>
      </c>
      <c r="ADT2" s="34" t="s">
        <v>2418</v>
      </c>
      <c r="ADU2" s="151" t="s">
        <v>2419</v>
      </c>
      <c r="ADV2" s="34" t="s">
        <v>2420</v>
      </c>
      <c r="ADW2" s="34" t="s">
        <v>2421</v>
      </c>
      <c r="ADX2" s="34" t="s">
        <v>2422</v>
      </c>
      <c r="ADY2" s="34" t="s">
        <v>2423</v>
      </c>
      <c r="ADZ2" s="34" t="s">
        <v>2424</v>
      </c>
      <c r="AEA2" s="34" t="s">
        <v>2425</v>
      </c>
      <c r="AEB2" s="34" t="s">
        <v>2426</v>
      </c>
      <c r="AEC2" s="34" t="s">
        <v>2427</v>
      </c>
      <c r="AED2" s="34" t="s">
        <v>2428</v>
      </c>
      <c r="AEE2" s="34" t="s">
        <v>2429</v>
      </c>
      <c r="AEF2" s="34" t="s">
        <v>2430</v>
      </c>
      <c r="AEG2" s="152" t="s">
        <v>2727</v>
      </c>
      <c r="AEH2" s="153" t="s">
        <v>2728</v>
      </c>
      <c r="AEI2" s="34" t="s">
        <v>1</v>
      </c>
      <c r="AEJ2" s="34" t="s">
        <v>2723</v>
      </c>
      <c r="AEK2" s="34" t="s">
        <v>2724</v>
      </c>
      <c r="AEL2" s="34" t="s">
        <v>2730</v>
      </c>
      <c r="AEM2" s="34" t="s">
        <v>2358</v>
      </c>
      <c r="AEN2" s="34" t="s">
        <v>2410</v>
      </c>
      <c r="AEO2" s="34" t="s">
        <v>2411</v>
      </c>
      <c r="AEP2" s="34" t="s">
        <v>2412</v>
      </c>
      <c r="AEQ2" s="34" t="s">
        <v>2413</v>
      </c>
      <c r="AER2" s="34" t="s">
        <v>2414</v>
      </c>
      <c r="AES2" s="150" t="s">
        <v>2415</v>
      </c>
      <c r="AET2" s="34" t="s">
        <v>2416</v>
      </c>
      <c r="AEU2" s="34" t="s">
        <v>2417</v>
      </c>
      <c r="AEV2" s="34" t="s">
        <v>2418</v>
      </c>
      <c r="AEW2" s="151" t="s">
        <v>2419</v>
      </c>
      <c r="AEX2" s="34" t="s">
        <v>2420</v>
      </c>
      <c r="AEY2" s="34" t="s">
        <v>2421</v>
      </c>
      <c r="AEZ2" s="34" t="s">
        <v>2422</v>
      </c>
      <c r="AFA2" s="34" t="s">
        <v>2423</v>
      </c>
      <c r="AFB2" s="34" t="s">
        <v>2424</v>
      </c>
      <c r="AFC2" s="34" t="s">
        <v>2425</v>
      </c>
      <c r="AFD2" s="34" t="s">
        <v>2426</v>
      </c>
      <c r="AFE2" s="34" t="s">
        <v>2427</v>
      </c>
      <c r="AFF2" s="34" t="s">
        <v>2428</v>
      </c>
      <c r="AFG2" s="34" t="s">
        <v>2429</v>
      </c>
      <c r="AFH2" s="34" t="s">
        <v>2430</v>
      </c>
      <c r="AFI2" s="152" t="s">
        <v>2727</v>
      </c>
      <c r="AFJ2" s="153" t="s">
        <v>2728</v>
      </c>
      <c r="AFK2" s="34" t="s">
        <v>1</v>
      </c>
      <c r="AFL2" s="34" t="s">
        <v>2723</v>
      </c>
      <c r="AFM2" s="34" t="s">
        <v>2724</v>
      </c>
      <c r="AFN2" s="34" t="s">
        <v>2730</v>
      </c>
      <c r="AFO2" s="34" t="s">
        <v>2358</v>
      </c>
      <c r="AFP2" s="34" t="s">
        <v>2410</v>
      </c>
      <c r="AFQ2" s="34" t="s">
        <v>2411</v>
      </c>
      <c r="AFR2" s="34" t="s">
        <v>2412</v>
      </c>
      <c r="AFS2" s="34" t="s">
        <v>2413</v>
      </c>
      <c r="AFT2" s="34" t="s">
        <v>2414</v>
      </c>
      <c r="AFU2" s="150" t="s">
        <v>2415</v>
      </c>
      <c r="AFV2" s="34" t="s">
        <v>2416</v>
      </c>
      <c r="AFW2" s="34" t="s">
        <v>2417</v>
      </c>
      <c r="AFX2" s="34" t="s">
        <v>2418</v>
      </c>
      <c r="AFY2" s="151" t="s">
        <v>2419</v>
      </c>
      <c r="AFZ2" s="34" t="s">
        <v>2420</v>
      </c>
      <c r="AGA2" s="34" t="s">
        <v>2421</v>
      </c>
      <c r="AGB2" s="34" t="s">
        <v>2422</v>
      </c>
      <c r="AGC2" s="34" t="s">
        <v>2423</v>
      </c>
      <c r="AGD2" s="34" t="s">
        <v>2424</v>
      </c>
      <c r="AGE2" s="34" t="s">
        <v>2425</v>
      </c>
      <c r="AGF2" s="34" t="s">
        <v>2426</v>
      </c>
      <c r="AGG2" s="34" t="s">
        <v>2427</v>
      </c>
      <c r="AGH2" s="34" t="s">
        <v>2428</v>
      </c>
      <c r="AGI2" s="34" t="s">
        <v>2429</v>
      </c>
      <c r="AGJ2" s="34" t="s">
        <v>2430</v>
      </c>
      <c r="AGK2" s="152" t="s">
        <v>2727</v>
      </c>
      <c r="AGL2" s="153" t="s">
        <v>2728</v>
      </c>
      <c r="AGM2" s="34" t="s">
        <v>1</v>
      </c>
      <c r="AGN2" s="34" t="s">
        <v>2723</v>
      </c>
      <c r="AGO2" s="34" t="s">
        <v>2724</v>
      </c>
      <c r="AGP2" s="34" t="s">
        <v>2730</v>
      </c>
      <c r="AGQ2" s="34" t="s">
        <v>2358</v>
      </c>
      <c r="AGR2" s="34" t="s">
        <v>2410</v>
      </c>
      <c r="AGS2" s="34" t="s">
        <v>2411</v>
      </c>
      <c r="AGT2" s="34" t="s">
        <v>2412</v>
      </c>
      <c r="AGU2" s="34" t="s">
        <v>2413</v>
      </c>
      <c r="AGV2" s="34" t="s">
        <v>2414</v>
      </c>
      <c r="AGW2" s="150" t="s">
        <v>2415</v>
      </c>
      <c r="AGX2" s="34" t="s">
        <v>2416</v>
      </c>
      <c r="AGY2" s="34" t="s">
        <v>2417</v>
      </c>
      <c r="AGZ2" s="34" t="s">
        <v>2418</v>
      </c>
      <c r="AHA2" s="151" t="s">
        <v>2419</v>
      </c>
      <c r="AHB2" s="34" t="s">
        <v>2420</v>
      </c>
      <c r="AHC2" s="34" t="s">
        <v>2421</v>
      </c>
      <c r="AHD2" s="34" t="s">
        <v>2422</v>
      </c>
      <c r="AHE2" s="34" t="s">
        <v>2423</v>
      </c>
      <c r="AHF2" s="34" t="s">
        <v>2424</v>
      </c>
      <c r="AHG2" s="34" t="s">
        <v>2425</v>
      </c>
      <c r="AHH2" s="34" t="s">
        <v>2426</v>
      </c>
      <c r="AHI2" s="34" t="s">
        <v>2427</v>
      </c>
      <c r="AHJ2" s="34" t="s">
        <v>2428</v>
      </c>
      <c r="AHK2" s="34" t="s">
        <v>2429</v>
      </c>
      <c r="AHL2" s="34" t="s">
        <v>2430</v>
      </c>
      <c r="AHM2" s="152" t="s">
        <v>2727</v>
      </c>
      <c r="AHN2" s="153" t="s">
        <v>2728</v>
      </c>
      <c r="AHO2" s="34" t="s">
        <v>1</v>
      </c>
      <c r="AHP2" s="34" t="s">
        <v>2723</v>
      </c>
      <c r="AHQ2" s="34" t="s">
        <v>2724</v>
      </c>
      <c r="AHR2" s="34" t="s">
        <v>2730</v>
      </c>
      <c r="AHS2" t="s">
        <v>2358</v>
      </c>
      <c r="AHT2" s="34" t="s">
        <v>2410</v>
      </c>
      <c r="AHU2" s="34" t="s">
        <v>2773</v>
      </c>
      <c r="AHV2" s="34" t="s">
        <v>2411</v>
      </c>
      <c r="AHW2" s="34" t="s">
        <v>2412</v>
      </c>
      <c r="AHX2" s="34" t="s">
        <v>2413</v>
      </c>
      <c r="AHY2" s="34" t="s">
        <v>2414</v>
      </c>
      <c r="AHZ2" s="150" t="s">
        <v>2415</v>
      </c>
      <c r="AIA2" s="34" t="s">
        <v>2416</v>
      </c>
      <c r="AIB2" s="34" t="s">
        <v>2417</v>
      </c>
      <c r="AIC2" s="34" t="s">
        <v>2418</v>
      </c>
      <c r="AID2" s="151" t="s">
        <v>2419</v>
      </c>
      <c r="AIE2" s="34" t="s">
        <v>2420</v>
      </c>
      <c r="AIF2" s="34" t="s">
        <v>2421</v>
      </c>
      <c r="AIG2" s="34" t="s">
        <v>2422</v>
      </c>
      <c r="AIH2" s="34" t="s">
        <v>2423</v>
      </c>
      <c r="AII2" s="34" t="s">
        <v>2424</v>
      </c>
      <c r="AIJ2" s="34" t="s">
        <v>2425</v>
      </c>
      <c r="AIK2" s="34" t="s">
        <v>2426</v>
      </c>
      <c r="AIL2" s="34" t="s">
        <v>2427</v>
      </c>
      <c r="AIM2" s="34" t="s">
        <v>2428</v>
      </c>
      <c r="AIN2" s="34" t="s">
        <v>2429</v>
      </c>
      <c r="AIO2" s="34" t="s">
        <v>2430</v>
      </c>
      <c r="AIP2" s="152" t="s">
        <v>2727</v>
      </c>
      <c r="AIQ2" s="153" t="s">
        <v>2728</v>
      </c>
      <c r="AIR2" s="34" t="s">
        <v>1</v>
      </c>
      <c r="AIS2" s="34" t="s">
        <v>2723</v>
      </c>
      <c r="AIT2" s="34" t="s">
        <v>2724</v>
      </c>
      <c r="AIU2" s="34" t="s">
        <v>2730</v>
      </c>
      <c r="AIV2" s="34" t="s">
        <v>2358</v>
      </c>
      <c r="AIW2" s="34" t="s">
        <v>2410</v>
      </c>
      <c r="AIX2" s="34" t="s">
        <v>2411</v>
      </c>
      <c r="AIY2" s="34" t="s">
        <v>2412</v>
      </c>
      <c r="AIZ2" s="34" t="s">
        <v>2413</v>
      </c>
      <c r="AJA2" s="34" t="s">
        <v>2414</v>
      </c>
      <c r="AJB2" s="150" t="s">
        <v>2415</v>
      </c>
      <c r="AJC2" s="34" t="s">
        <v>2416</v>
      </c>
      <c r="AJD2" s="34" t="s">
        <v>2417</v>
      </c>
      <c r="AJE2" s="34" t="s">
        <v>2418</v>
      </c>
      <c r="AJF2" s="151" t="s">
        <v>2419</v>
      </c>
      <c r="AJG2" s="34" t="s">
        <v>2420</v>
      </c>
      <c r="AJH2" s="34" t="s">
        <v>2421</v>
      </c>
      <c r="AJI2" s="34" t="s">
        <v>2422</v>
      </c>
      <c r="AJJ2" s="34" t="s">
        <v>2423</v>
      </c>
      <c r="AJK2" s="34" t="s">
        <v>2424</v>
      </c>
      <c r="AJL2" s="34" t="s">
        <v>2425</v>
      </c>
      <c r="AJM2" s="34" t="s">
        <v>2426</v>
      </c>
      <c r="AJN2" s="34" t="s">
        <v>2427</v>
      </c>
      <c r="AJO2" s="34" t="s">
        <v>2428</v>
      </c>
      <c r="AJP2" s="34" t="s">
        <v>2429</v>
      </c>
      <c r="AJQ2" s="34" t="s">
        <v>2430</v>
      </c>
      <c r="AJR2" s="152" t="s">
        <v>2727</v>
      </c>
      <c r="AJS2" s="153" t="s">
        <v>2728</v>
      </c>
      <c r="AJT2" s="34" t="s">
        <v>1</v>
      </c>
      <c r="AJU2" s="34" t="s">
        <v>2723</v>
      </c>
      <c r="AJV2" s="34" t="s">
        <v>2724</v>
      </c>
      <c r="AJW2" s="34" t="s">
        <v>2730</v>
      </c>
      <c r="AJX2" s="34" t="s">
        <v>2358</v>
      </c>
      <c r="AJY2" s="34" t="s">
        <v>2410</v>
      </c>
      <c r="AJZ2" s="34" t="s">
        <v>2411</v>
      </c>
      <c r="AKA2" s="34" t="s">
        <v>2412</v>
      </c>
      <c r="AKB2" s="34" t="s">
        <v>2413</v>
      </c>
      <c r="AKC2" s="34" t="s">
        <v>2414</v>
      </c>
      <c r="AKD2" s="150" t="s">
        <v>2415</v>
      </c>
      <c r="AKE2" s="34" t="s">
        <v>2416</v>
      </c>
      <c r="AKF2" s="34" t="s">
        <v>2417</v>
      </c>
      <c r="AKG2" s="34" t="s">
        <v>2418</v>
      </c>
      <c r="AKH2" s="151" t="s">
        <v>2419</v>
      </c>
      <c r="AKI2" s="34" t="s">
        <v>2420</v>
      </c>
      <c r="AKJ2" s="34" t="s">
        <v>2421</v>
      </c>
      <c r="AKK2" s="34" t="s">
        <v>2422</v>
      </c>
      <c r="AKL2" s="34" t="s">
        <v>2423</v>
      </c>
      <c r="AKM2" s="34" t="s">
        <v>2424</v>
      </c>
      <c r="AKN2" s="34" t="s">
        <v>2425</v>
      </c>
      <c r="AKO2" s="34" t="s">
        <v>2426</v>
      </c>
      <c r="AKP2" s="34" t="s">
        <v>2427</v>
      </c>
      <c r="AKQ2" s="34" t="s">
        <v>2428</v>
      </c>
      <c r="AKR2" s="34" t="s">
        <v>2429</v>
      </c>
      <c r="AKS2" s="34" t="s">
        <v>2430</v>
      </c>
      <c r="AKT2" s="152" t="s">
        <v>2727</v>
      </c>
      <c r="AKU2" s="153" t="s">
        <v>2728</v>
      </c>
      <c r="AKV2" s="34" t="s">
        <v>1</v>
      </c>
      <c r="AKW2" s="34" t="s">
        <v>2723</v>
      </c>
      <c r="AKX2" s="34" t="s">
        <v>2724</v>
      </c>
      <c r="AKY2" s="34" t="s">
        <v>2730</v>
      </c>
      <c r="AKZ2" s="34" t="s">
        <v>2358</v>
      </c>
      <c r="ALA2" s="34" t="s">
        <v>2410</v>
      </c>
      <c r="ALB2" s="34" t="s">
        <v>2411</v>
      </c>
      <c r="ALC2" s="34" t="s">
        <v>2412</v>
      </c>
      <c r="ALD2" s="34" t="s">
        <v>2413</v>
      </c>
      <c r="ALE2" s="34" t="s">
        <v>2414</v>
      </c>
      <c r="ALF2" s="150" t="s">
        <v>2415</v>
      </c>
      <c r="ALG2" s="34" t="s">
        <v>2416</v>
      </c>
      <c r="ALH2" s="34" t="s">
        <v>2417</v>
      </c>
      <c r="ALI2" s="34" t="s">
        <v>2418</v>
      </c>
      <c r="ALJ2" s="151" t="s">
        <v>2419</v>
      </c>
      <c r="ALK2" s="34" t="s">
        <v>2420</v>
      </c>
      <c r="ALL2" s="34" t="s">
        <v>2421</v>
      </c>
      <c r="ALM2" s="34" t="s">
        <v>2422</v>
      </c>
      <c r="ALN2" s="34" t="s">
        <v>2423</v>
      </c>
      <c r="ALO2" s="34" t="s">
        <v>2424</v>
      </c>
      <c r="ALP2" s="34" t="s">
        <v>2425</v>
      </c>
      <c r="ALQ2" s="34" t="s">
        <v>2426</v>
      </c>
      <c r="ALR2" s="34" t="s">
        <v>2427</v>
      </c>
      <c r="ALS2" s="34" t="s">
        <v>2428</v>
      </c>
      <c r="ALT2" s="34" t="s">
        <v>2429</v>
      </c>
      <c r="ALU2" s="34" t="s">
        <v>2430</v>
      </c>
      <c r="ALV2" s="152" t="s">
        <v>2727</v>
      </c>
      <c r="ALW2" s="153" t="s">
        <v>2728</v>
      </c>
      <c r="ALX2" s="34" t="s">
        <v>1</v>
      </c>
      <c r="ALY2" s="34" t="s">
        <v>2723</v>
      </c>
      <c r="ALZ2" s="34" t="s">
        <v>2724</v>
      </c>
      <c r="AMA2" s="34" t="s">
        <v>2730</v>
      </c>
      <c r="AMB2" s="34" t="s">
        <v>2358</v>
      </c>
      <c r="AMC2" s="34" t="s">
        <v>2410</v>
      </c>
      <c r="AMD2" s="34" t="s">
        <v>2411</v>
      </c>
      <c r="AME2" s="34" t="s">
        <v>2412</v>
      </c>
      <c r="AMF2" s="34" t="s">
        <v>2413</v>
      </c>
      <c r="AMG2" s="34" t="s">
        <v>2414</v>
      </c>
      <c r="AMH2" s="150" t="s">
        <v>2415</v>
      </c>
      <c r="AMI2" s="34" t="s">
        <v>2416</v>
      </c>
      <c r="AMJ2" s="34" t="s">
        <v>2417</v>
      </c>
      <c r="AMK2" s="34" t="s">
        <v>2418</v>
      </c>
      <c r="AML2" s="151" t="s">
        <v>2419</v>
      </c>
      <c r="AMM2" s="34" t="s">
        <v>2420</v>
      </c>
      <c r="AMN2" s="34" t="s">
        <v>2421</v>
      </c>
      <c r="AMO2" s="34" t="s">
        <v>2422</v>
      </c>
      <c r="AMP2" s="34" t="s">
        <v>2423</v>
      </c>
      <c r="AMQ2" s="34" t="s">
        <v>2424</v>
      </c>
      <c r="AMR2" s="34" t="s">
        <v>2425</v>
      </c>
      <c r="AMS2" s="34" t="s">
        <v>2426</v>
      </c>
      <c r="AMT2" s="34" t="s">
        <v>2427</v>
      </c>
      <c r="AMU2" s="34" t="s">
        <v>2428</v>
      </c>
      <c r="AMV2" s="34" t="s">
        <v>2429</v>
      </c>
      <c r="AMW2" s="34" t="s">
        <v>2430</v>
      </c>
      <c r="AMX2" s="152" t="s">
        <v>2727</v>
      </c>
      <c r="AMY2" s="153" t="s">
        <v>2728</v>
      </c>
      <c r="AMZ2" s="34" t="s">
        <v>1</v>
      </c>
      <c r="ANA2" s="34" t="s">
        <v>2723</v>
      </c>
      <c r="ANB2" s="34" t="s">
        <v>2724</v>
      </c>
      <c r="ANC2" s="34" t="s">
        <v>2730</v>
      </c>
      <c r="AND2" s="34" t="s">
        <v>2358</v>
      </c>
      <c r="ANE2" s="34" t="s">
        <v>2410</v>
      </c>
      <c r="ANF2" s="34" t="s">
        <v>2411</v>
      </c>
      <c r="ANG2" s="34" t="s">
        <v>2412</v>
      </c>
      <c r="ANH2" s="34" t="s">
        <v>2413</v>
      </c>
      <c r="ANI2" s="34" t="s">
        <v>2414</v>
      </c>
      <c r="ANJ2" s="150" t="s">
        <v>2415</v>
      </c>
      <c r="ANK2" s="34" t="s">
        <v>2416</v>
      </c>
      <c r="ANL2" s="34" t="s">
        <v>2417</v>
      </c>
      <c r="ANM2" s="34" t="s">
        <v>2418</v>
      </c>
      <c r="ANN2" s="151" t="s">
        <v>2419</v>
      </c>
      <c r="ANO2" s="34" t="s">
        <v>2420</v>
      </c>
      <c r="ANP2" s="34" t="s">
        <v>2421</v>
      </c>
      <c r="ANQ2" s="34" t="s">
        <v>2422</v>
      </c>
      <c r="ANR2" s="34" t="s">
        <v>2423</v>
      </c>
      <c r="ANS2" s="34" t="s">
        <v>2424</v>
      </c>
      <c r="ANT2" s="34" t="s">
        <v>2425</v>
      </c>
      <c r="ANU2" s="34" t="s">
        <v>2426</v>
      </c>
      <c r="ANV2" s="34" t="s">
        <v>2427</v>
      </c>
      <c r="ANW2" s="34" t="s">
        <v>2428</v>
      </c>
      <c r="ANX2" s="34" t="s">
        <v>2429</v>
      </c>
      <c r="ANY2" s="34" t="s">
        <v>2430</v>
      </c>
      <c r="ANZ2" s="152" t="s">
        <v>2727</v>
      </c>
      <c r="AOA2" s="153" t="s">
        <v>2728</v>
      </c>
      <c r="AOB2" s="34" t="s">
        <v>1</v>
      </c>
      <c r="AOC2" s="34" t="s">
        <v>2723</v>
      </c>
      <c r="AOD2" s="34" t="s">
        <v>2724</v>
      </c>
      <c r="AOE2" s="34" t="s">
        <v>2730</v>
      </c>
      <c r="AOF2" s="34" t="s">
        <v>2358</v>
      </c>
      <c r="AOG2" s="34" t="s">
        <v>2410</v>
      </c>
      <c r="AOH2" s="34" t="s">
        <v>2857</v>
      </c>
      <c r="AOI2" s="34" t="s">
        <v>2411</v>
      </c>
      <c r="AOJ2" s="34" t="s">
        <v>2412</v>
      </c>
      <c r="AOK2" s="34" t="s">
        <v>2413</v>
      </c>
      <c r="AOL2" s="34" t="s">
        <v>2414</v>
      </c>
      <c r="AOM2" s="150" t="s">
        <v>2415</v>
      </c>
      <c r="AON2" s="34" t="s">
        <v>2416</v>
      </c>
      <c r="AOO2" s="34" t="s">
        <v>2417</v>
      </c>
      <c r="AOP2" s="34" t="s">
        <v>2418</v>
      </c>
      <c r="AOQ2" s="151" t="s">
        <v>2419</v>
      </c>
      <c r="AOR2" s="34" t="s">
        <v>2420</v>
      </c>
      <c r="AOS2" s="34" t="s">
        <v>2421</v>
      </c>
      <c r="AOT2" s="34" t="s">
        <v>2422</v>
      </c>
      <c r="AOU2" s="34" t="s">
        <v>2423</v>
      </c>
      <c r="AOV2" s="34" t="s">
        <v>2424</v>
      </c>
      <c r="AOW2" s="34" t="s">
        <v>2425</v>
      </c>
      <c r="AOX2" s="34" t="s">
        <v>2426</v>
      </c>
      <c r="AOY2" s="34" t="s">
        <v>2427</v>
      </c>
      <c r="AOZ2" s="34" t="s">
        <v>2428</v>
      </c>
      <c r="APA2" s="34" t="s">
        <v>2429</v>
      </c>
      <c r="APB2" s="34" t="s">
        <v>2430</v>
      </c>
      <c r="APC2" s="152" t="s">
        <v>2727</v>
      </c>
      <c r="APD2" s="153" t="s">
        <v>2728</v>
      </c>
    </row>
    <row r="3" spans="1:1096">
      <c r="A3" s="34" t="s">
        <v>2380</v>
      </c>
      <c r="B3" s="34" t="s">
        <v>2736</v>
      </c>
      <c r="C3" s="34" t="s">
        <v>2692</v>
      </c>
      <c r="D3" s="34">
        <v>8</v>
      </c>
      <c r="E3" s="35">
        <v>0.32922453703703702</v>
      </c>
      <c r="F3" s="35">
        <v>0.13483796296296297</v>
      </c>
      <c r="G3" s="35">
        <v>0.13483796296296297</v>
      </c>
      <c r="H3" s="35">
        <v>0.16561342592592593</v>
      </c>
      <c r="I3" s="34">
        <v>230</v>
      </c>
      <c r="J3" s="34">
        <v>37</v>
      </c>
      <c r="K3" s="34">
        <v>267</v>
      </c>
      <c r="L3" s="34">
        <v>1824</v>
      </c>
      <c r="M3" s="34">
        <v>52</v>
      </c>
      <c r="N3" s="34">
        <v>6</v>
      </c>
      <c r="O3" s="34">
        <v>1882</v>
      </c>
      <c r="P3" s="34">
        <v>0</v>
      </c>
      <c r="Q3" s="34">
        <v>0</v>
      </c>
      <c r="R3" s="34">
        <v>0</v>
      </c>
      <c r="S3" s="34">
        <v>3</v>
      </c>
      <c r="T3" s="34">
        <v>7</v>
      </c>
      <c r="U3" s="34">
        <v>10</v>
      </c>
      <c r="V3" s="34">
        <v>310</v>
      </c>
      <c r="W3" s="34">
        <v>13</v>
      </c>
      <c r="X3" s="34">
        <v>0</v>
      </c>
      <c r="Y3" s="34">
        <v>323</v>
      </c>
      <c r="Z3" s="34">
        <v>95.98</v>
      </c>
      <c r="AA3" s="34">
        <v>2400</v>
      </c>
      <c r="AB3" s="154">
        <f>O3/AA3*100</f>
        <v>78.416666666666671</v>
      </c>
      <c r="AC3" s="34" t="s">
        <v>2380</v>
      </c>
      <c r="AD3" s="34" t="s">
        <v>2736</v>
      </c>
      <c r="AE3" s="34" t="s">
        <v>2692</v>
      </c>
      <c r="AF3" s="34">
        <v>8</v>
      </c>
      <c r="AG3" s="35">
        <v>0.51780092592592586</v>
      </c>
      <c r="AH3" s="35">
        <v>0.11577546296296297</v>
      </c>
      <c r="AI3" s="35">
        <v>0.11577546296296297</v>
      </c>
      <c r="AJ3" s="35">
        <v>0.36964120370370374</v>
      </c>
      <c r="AK3" s="34">
        <v>344</v>
      </c>
      <c r="AL3" s="34">
        <v>31</v>
      </c>
      <c r="AM3" s="34">
        <v>375</v>
      </c>
      <c r="AN3" s="34">
        <v>2152</v>
      </c>
      <c r="AO3" s="34">
        <v>27</v>
      </c>
      <c r="AP3" s="34">
        <v>19</v>
      </c>
      <c r="AQ3" s="34">
        <v>2198</v>
      </c>
      <c r="AR3" s="34">
        <v>0</v>
      </c>
      <c r="AS3" s="34">
        <v>0</v>
      </c>
      <c r="AT3" s="34">
        <v>0</v>
      </c>
      <c r="AU3" s="34">
        <v>3</v>
      </c>
      <c r="AV3" s="34">
        <v>2</v>
      </c>
      <c r="AW3" s="34">
        <v>5</v>
      </c>
      <c r="AX3" s="34">
        <v>74</v>
      </c>
      <c r="AY3" s="34">
        <v>4</v>
      </c>
      <c r="AZ3" s="34">
        <v>0</v>
      </c>
      <c r="BA3" s="34">
        <v>78</v>
      </c>
      <c r="BB3" s="34">
        <v>94.87</v>
      </c>
      <c r="BC3" s="34">
        <v>2400</v>
      </c>
      <c r="BD3" s="154">
        <f>AQ3/BC3*100</f>
        <v>91.583333333333343</v>
      </c>
      <c r="BE3" s="34" t="s">
        <v>2380</v>
      </c>
      <c r="BF3" s="34" t="s">
        <v>2736</v>
      </c>
      <c r="BG3" s="34" t="s">
        <v>2692</v>
      </c>
      <c r="BH3" s="34">
        <v>8</v>
      </c>
      <c r="BI3" s="35"/>
      <c r="BJ3" s="35"/>
      <c r="BK3" s="35"/>
      <c r="BL3" s="35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154"/>
      <c r="CG3" s="34" t="s">
        <v>2380</v>
      </c>
      <c r="CH3" s="34" t="s">
        <v>2736</v>
      </c>
      <c r="CI3" s="34" t="s">
        <v>2692</v>
      </c>
      <c r="CJ3" s="34">
        <v>8</v>
      </c>
      <c r="CK3" s="35"/>
      <c r="CL3" s="35"/>
      <c r="CM3" s="35"/>
      <c r="CN3" s="35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154"/>
      <c r="DI3" s="34" t="s">
        <v>2380</v>
      </c>
      <c r="DJ3" s="34" t="s">
        <v>2736</v>
      </c>
      <c r="DK3" s="34" t="s">
        <v>2692</v>
      </c>
      <c r="DL3" s="34">
        <v>8</v>
      </c>
      <c r="DM3" s="35" t="e">
        <v>#N/A</v>
      </c>
      <c r="DN3" s="35" t="e">
        <v>#N/A</v>
      </c>
      <c r="DO3" s="35" t="e">
        <v>#N/A</v>
      </c>
      <c r="DP3" s="35" t="e">
        <v>#N/A</v>
      </c>
      <c r="DQ3" s="34" t="e">
        <v>#N/A</v>
      </c>
      <c r="DR3" s="34" t="e">
        <v>#N/A</v>
      </c>
      <c r="DS3" s="34" t="e">
        <f>SUM(DQ3:DR3)</f>
        <v>#N/A</v>
      </c>
      <c r="DT3" s="34" t="e">
        <v>#N/A</v>
      </c>
      <c r="DU3" s="34" t="e">
        <v>#N/A</v>
      </c>
      <c r="DV3" s="34" t="e">
        <v>#N/A</v>
      </c>
      <c r="DW3" s="34"/>
      <c r="DX3" s="34" t="e">
        <v>#N/A</v>
      </c>
      <c r="DY3" s="34" t="e">
        <v>#N/A</v>
      </c>
      <c r="DZ3" s="34" t="e">
        <v>#N/A</v>
      </c>
      <c r="EA3" s="34" t="e">
        <v>#N/A</v>
      </c>
      <c r="EB3" s="34" t="e">
        <v>#N/A</v>
      </c>
      <c r="EC3" s="34" t="e">
        <v>#N/A</v>
      </c>
      <c r="ED3" s="34" t="e">
        <v>#N/A</v>
      </c>
      <c r="EE3" s="34" t="e">
        <v>#N/A</v>
      </c>
      <c r="EF3" s="34" t="e">
        <v>#N/A</v>
      </c>
      <c r="EG3" s="34" t="e">
        <v>#N/A</v>
      </c>
      <c r="EH3" s="34" t="e">
        <v>#N/A</v>
      </c>
      <c r="EI3" s="34"/>
      <c r="EJ3" s="154" t="e">
        <f>DW3/EI3*100</f>
        <v>#DIV/0!</v>
      </c>
      <c r="EK3" s="34" t="s">
        <v>2380</v>
      </c>
      <c r="EL3" s="34" t="s">
        <v>2736</v>
      </c>
      <c r="EM3" s="34" t="s">
        <v>2692</v>
      </c>
      <c r="EN3" s="34">
        <v>8</v>
      </c>
      <c r="EO3" s="35" t="e">
        <v>#N/A</v>
      </c>
      <c r="EP3" s="35" t="e">
        <v>#N/A</v>
      </c>
      <c r="EQ3" s="35" t="e">
        <v>#N/A</v>
      </c>
      <c r="ER3" s="35" t="e">
        <v>#N/A</v>
      </c>
      <c r="ES3" s="34" t="e">
        <v>#N/A</v>
      </c>
      <c r="ET3" s="34" t="e">
        <v>#N/A</v>
      </c>
      <c r="EU3" s="34" t="e">
        <v>#N/A</v>
      </c>
      <c r="EV3" s="34" t="e">
        <v>#N/A</v>
      </c>
      <c r="EW3" s="34" t="e">
        <v>#N/A</v>
      </c>
      <c r="EX3" s="34" t="e">
        <v>#N/A</v>
      </c>
      <c r="EY3" s="34" t="e">
        <v>#N/A</v>
      </c>
      <c r="EZ3" s="34" t="e">
        <v>#N/A</v>
      </c>
      <c r="FA3" s="34" t="e">
        <v>#N/A</v>
      </c>
      <c r="FB3" s="34" t="e">
        <v>#N/A</v>
      </c>
      <c r="FC3" s="34" t="e">
        <v>#N/A</v>
      </c>
      <c r="FD3" s="34" t="e">
        <v>#N/A</v>
      </c>
      <c r="FE3" s="34" t="e">
        <v>#N/A</v>
      </c>
      <c r="FF3" s="34" t="e">
        <v>#N/A</v>
      </c>
      <c r="FG3" s="34" t="e">
        <v>#N/A</v>
      </c>
      <c r="FH3" s="34" t="e">
        <v>#N/A</v>
      </c>
      <c r="FI3" s="34" t="e">
        <v>#N/A</v>
      </c>
      <c r="FJ3" s="34" t="e">
        <v>#N/A</v>
      </c>
      <c r="FK3" s="34"/>
      <c r="FL3" s="154" t="e">
        <f>EY3/FK3*100</f>
        <v>#N/A</v>
      </c>
      <c r="FM3" s="34" t="s">
        <v>2380</v>
      </c>
      <c r="FN3" s="34" t="s">
        <v>2736</v>
      </c>
      <c r="FO3" s="34" t="s">
        <v>2692</v>
      </c>
      <c r="FP3" s="34">
        <v>8</v>
      </c>
      <c r="FQ3" s="35" t="e">
        <v>#N/A</v>
      </c>
      <c r="FR3" s="35" t="e">
        <v>#N/A</v>
      </c>
      <c r="FS3" s="35" t="e">
        <v>#N/A</v>
      </c>
      <c r="FT3" s="35" t="e">
        <v>#N/A</v>
      </c>
      <c r="FU3" s="34" t="e">
        <v>#N/A</v>
      </c>
      <c r="FV3" s="34" t="e">
        <v>#N/A</v>
      </c>
      <c r="FW3" s="34" t="e">
        <v>#N/A</v>
      </c>
      <c r="FX3" s="34" t="e">
        <v>#N/A</v>
      </c>
      <c r="FY3" s="34" t="e">
        <v>#N/A</v>
      </c>
      <c r="FZ3" s="34" t="e">
        <v>#N/A</v>
      </c>
      <c r="GA3" s="34" t="e">
        <v>#N/A</v>
      </c>
      <c r="GB3" s="34" t="e">
        <v>#N/A</v>
      </c>
      <c r="GC3" s="34" t="e">
        <v>#N/A</v>
      </c>
      <c r="GD3" s="34" t="e">
        <v>#N/A</v>
      </c>
      <c r="GE3" s="34" t="e">
        <v>#N/A</v>
      </c>
      <c r="GF3" s="34" t="e">
        <v>#N/A</v>
      </c>
      <c r="GG3" s="34" t="e">
        <v>#N/A</v>
      </c>
      <c r="GH3" s="34" t="e">
        <v>#N/A</v>
      </c>
      <c r="GI3" s="34" t="e">
        <v>#N/A</v>
      </c>
      <c r="GJ3" s="34" t="e">
        <v>#N/A</v>
      </c>
      <c r="GK3" s="34" t="e">
        <v>#N/A</v>
      </c>
      <c r="GL3" s="34" t="e">
        <v>#N/A</v>
      </c>
      <c r="GM3" s="34"/>
      <c r="GN3" s="154" t="e">
        <f>GA3/GM3*100</f>
        <v>#N/A</v>
      </c>
      <c r="GO3" s="34" t="s">
        <v>2380</v>
      </c>
      <c r="GP3" s="34" t="s">
        <v>2736</v>
      </c>
      <c r="GQ3" s="34" t="s">
        <v>2692</v>
      </c>
      <c r="GR3" s="34">
        <v>8</v>
      </c>
      <c r="GS3" s="35"/>
      <c r="GT3" s="35"/>
      <c r="GU3" s="35"/>
      <c r="GV3" s="35"/>
      <c r="GW3" s="34"/>
      <c r="GX3" s="34"/>
      <c r="GY3" s="34"/>
      <c r="GZ3" s="34"/>
      <c r="HA3" s="34"/>
      <c r="HB3" s="34"/>
      <c r="HC3" s="34"/>
      <c r="HD3" s="34"/>
      <c r="HE3" s="34"/>
      <c r="HF3" s="34"/>
      <c r="HG3" s="34"/>
      <c r="HH3" s="34"/>
      <c r="HI3" s="34"/>
      <c r="HJ3" s="34"/>
      <c r="HK3" s="34"/>
      <c r="HL3" s="34"/>
      <c r="HM3" s="34"/>
      <c r="HN3" s="34"/>
      <c r="HO3" s="34"/>
      <c r="HP3" s="154" t="e">
        <f>HC3/HO3*100</f>
        <v>#DIV/0!</v>
      </c>
      <c r="HQ3" s="34" t="s">
        <v>2380</v>
      </c>
      <c r="HR3" s="34" t="s">
        <v>2736</v>
      </c>
      <c r="HS3" s="34" t="s">
        <v>2692</v>
      </c>
      <c r="HT3" s="34">
        <v>8</v>
      </c>
      <c r="HU3" s="1">
        <v>0.78589120370370369</v>
      </c>
      <c r="HV3" s="1">
        <v>0.25062499999999999</v>
      </c>
      <c r="HW3" s="1">
        <f>HV3/2</f>
        <v>0.12531249999999999</v>
      </c>
      <c r="HX3" s="1">
        <v>6.1134259259259256E-2</v>
      </c>
      <c r="HY3" s="1">
        <v>0.5352662037037037</v>
      </c>
      <c r="HZ3">
        <v>574</v>
      </c>
      <c r="IA3">
        <v>68</v>
      </c>
      <c r="IB3">
        <f>SUM(K3,AM3,BO3,CQ3,GY3)</f>
        <v>642</v>
      </c>
      <c r="IC3">
        <v>3976</v>
      </c>
      <c r="ID3">
        <v>79</v>
      </c>
      <c r="IE3">
        <v>25</v>
      </c>
      <c r="IF3">
        <f>SUM(O3,AQ3,BS3,CU3,HC3)</f>
        <v>4080</v>
      </c>
      <c r="IG3">
        <v>0</v>
      </c>
      <c r="IH3">
        <v>0</v>
      </c>
      <c r="II3">
        <v>0</v>
      </c>
      <c r="IJ3">
        <v>6</v>
      </c>
      <c r="IK3">
        <v>9</v>
      </c>
      <c r="IL3">
        <v>15</v>
      </c>
      <c r="IM3">
        <v>384</v>
      </c>
      <c r="IN3">
        <v>17</v>
      </c>
      <c r="IO3">
        <v>0</v>
      </c>
      <c r="IP3">
        <v>401</v>
      </c>
      <c r="IQ3">
        <v>95.76</v>
      </c>
      <c r="IR3" s="34">
        <f>SUM(AA3,BC3,CE3,DG3,HO3)</f>
        <v>4800</v>
      </c>
      <c r="IS3" s="154">
        <f>IF3/IR3*100</f>
        <v>85</v>
      </c>
      <c r="IT3" s="34" t="s">
        <v>2380</v>
      </c>
      <c r="IU3" s="34" t="s">
        <v>2736</v>
      </c>
      <c r="IV3" s="34" t="s">
        <v>2692</v>
      </c>
      <c r="IW3" s="34"/>
      <c r="IX3" s="35" t="e">
        <v>#N/A</v>
      </c>
      <c r="IY3" s="35" t="e">
        <v>#N/A</v>
      </c>
      <c r="IZ3" s="35" t="e">
        <v>#N/A</v>
      </c>
      <c r="JA3" s="35" t="e">
        <v>#N/A</v>
      </c>
      <c r="JB3" s="34" t="e">
        <v>#N/A</v>
      </c>
      <c r="JC3" s="34" t="e">
        <v>#N/A</v>
      </c>
      <c r="JD3" s="34" t="e">
        <v>#N/A</v>
      </c>
      <c r="JE3" s="34" t="e">
        <v>#N/A</v>
      </c>
      <c r="JF3" s="34" t="e">
        <v>#N/A</v>
      </c>
      <c r="JG3" s="34" t="e">
        <v>#N/A</v>
      </c>
      <c r="JH3" s="34" t="e">
        <v>#N/A</v>
      </c>
      <c r="JI3" s="34" t="e">
        <v>#N/A</v>
      </c>
      <c r="JJ3" s="34" t="e">
        <v>#N/A</v>
      </c>
      <c r="JK3" s="34" t="e">
        <v>#N/A</v>
      </c>
      <c r="JL3" s="34" t="e">
        <v>#N/A</v>
      </c>
      <c r="JM3" s="34" t="e">
        <v>#N/A</v>
      </c>
      <c r="JN3" s="34" t="e">
        <v>#N/A</v>
      </c>
      <c r="JO3" s="34" t="e">
        <v>#N/A</v>
      </c>
      <c r="JP3" s="34" t="e">
        <v>#N/A</v>
      </c>
      <c r="JQ3" s="34" t="e">
        <v>#N/A</v>
      </c>
      <c r="JR3" s="34" t="e">
        <v>#N/A</v>
      </c>
      <c r="JS3" s="34" t="e">
        <v>#N/A</v>
      </c>
      <c r="JT3" s="34"/>
      <c r="JU3" s="154"/>
      <c r="JV3" s="34" t="s">
        <v>2380</v>
      </c>
      <c r="JW3" s="34" t="s">
        <v>2736</v>
      </c>
      <c r="JX3" s="34" t="s">
        <v>2692</v>
      </c>
      <c r="JY3" s="34">
        <v>8</v>
      </c>
      <c r="JZ3" s="35" t="e">
        <v>#N/A</v>
      </c>
      <c r="KA3" s="35" t="e">
        <v>#N/A</v>
      </c>
      <c r="KB3" s="35" t="e">
        <v>#N/A</v>
      </c>
      <c r="KC3" s="35" t="e">
        <v>#N/A</v>
      </c>
      <c r="KD3" s="34" t="e">
        <v>#N/A</v>
      </c>
      <c r="KE3" s="34" t="e">
        <v>#N/A</v>
      </c>
      <c r="KF3" s="34" t="e">
        <v>#N/A</v>
      </c>
      <c r="KG3" s="34" t="e">
        <v>#N/A</v>
      </c>
      <c r="KH3" s="34" t="e">
        <v>#N/A</v>
      </c>
      <c r="KI3" s="34" t="e">
        <v>#N/A</v>
      </c>
      <c r="KJ3" s="34" t="e">
        <v>#N/A</v>
      </c>
      <c r="KK3" s="34" t="e">
        <v>#N/A</v>
      </c>
      <c r="KL3" s="34" t="e">
        <v>#N/A</v>
      </c>
      <c r="KM3" s="34" t="e">
        <v>#N/A</v>
      </c>
      <c r="KN3" s="34" t="e">
        <v>#N/A</v>
      </c>
      <c r="KO3" s="34" t="e">
        <v>#N/A</v>
      </c>
      <c r="KP3" s="34" t="e">
        <v>#N/A</v>
      </c>
      <c r="KQ3" s="34" t="e">
        <v>#N/A</v>
      </c>
      <c r="KR3" s="34" t="e">
        <v>#N/A</v>
      </c>
      <c r="KS3" s="34" t="e">
        <v>#N/A</v>
      </c>
      <c r="KT3" s="34" t="e">
        <v>#N/A</v>
      </c>
      <c r="KU3" s="34" t="e">
        <v>#N/A</v>
      </c>
      <c r="KV3" s="34"/>
      <c r="KW3" s="154" t="e">
        <f>KJ3/KV3*100</f>
        <v>#N/A</v>
      </c>
      <c r="KX3" s="34" t="s">
        <v>2380</v>
      </c>
      <c r="KY3" s="34" t="s">
        <v>2736</v>
      </c>
      <c r="KZ3" s="34" t="s">
        <v>2692</v>
      </c>
      <c r="LA3" s="34"/>
      <c r="LB3" s="35" t="e">
        <v>#N/A</v>
      </c>
      <c r="LC3" s="35" t="e">
        <v>#N/A</v>
      </c>
      <c r="LD3" s="35" t="e">
        <v>#N/A</v>
      </c>
      <c r="LE3" s="35" t="e">
        <v>#N/A</v>
      </c>
      <c r="LF3" s="34" t="e">
        <v>#N/A</v>
      </c>
      <c r="LG3" s="34" t="e">
        <v>#N/A</v>
      </c>
      <c r="LH3" s="34" t="e">
        <v>#N/A</v>
      </c>
      <c r="LI3" s="34" t="e">
        <v>#N/A</v>
      </c>
      <c r="LJ3" s="34" t="e">
        <v>#N/A</v>
      </c>
      <c r="LK3" s="34" t="e">
        <v>#N/A</v>
      </c>
      <c r="LL3" s="34" t="e">
        <v>#N/A</v>
      </c>
      <c r="LM3" s="34" t="e">
        <v>#N/A</v>
      </c>
      <c r="LN3" s="34" t="e">
        <v>#N/A</v>
      </c>
      <c r="LO3" s="34" t="e">
        <v>#N/A</v>
      </c>
      <c r="LP3" s="34" t="e">
        <v>#N/A</v>
      </c>
      <c r="LQ3" s="34" t="e">
        <v>#N/A</v>
      </c>
      <c r="LR3" s="34" t="e">
        <v>#N/A</v>
      </c>
      <c r="LS3" s="34" t="e">
        <v>#N/A</v>
      </c>
      <c r="LT3" s="34" t="e">
        <v>#N/A</v>
      </c>
      <c r="LU3" s="34" t="e">
        <v>#N/A</v>
      </c>
      <c r="LV3" s="34" t="e">
        <v>#N/A</v>
      </c>
      <c r="LW3" s="34" t="e">
        <v>#N/A</v>
      </c>
      <c r="LX3" s="34"/>
      <c r="LY3" s="154"/>
      <c r="LZ3" s="34" t="s">
        <v>2380</v>
      </c>
      <c r="MA3" s="34" t="s">
        <v>2736</v>
      </c>
      <c r="MB3" s="34" t="s">
        <v>2692</v>
      </c>
      <c r="MC3" s="34"/>
      <c r="MD3" s="35" t="e">
        <v>#N/A</v>
      </c>
      <c r="ME3" s="35" t="e">
        <v>#N/A</v>
      </c>
      <c r="MF3" s="35" t="e">
        <v>#N/A</v>
      </c>
      <c r="MG3" s="35" t="e">
        <v>#N/A</v>
      </c>
      <c r="MH3" s="34" t="e">
        <v>#N/A</v>
      </c>
      <c r="MI3" s="34" t="e">
        <v>#N/A</v>
      </c>
      <c r="MJ3" s="34" t="e">
        <v>#N/A</v>
      </c>
      <c r="MK3" s="34" t="e">
        <v>#N/A</v>
      </c>
      <c r="ML3" s="34" t="e">
        <v>#N/A</v>
      </c>
      <c r="MM3" s="34" t="e">
        <v>#N/A</v>
      </c>
      <c r="MN3" s="34" t="e">
        <v>#N/A</v>
      </c>
      <c r="MO3" s="34" t="e">
        <v>#N/A</v>
      </c>
      <c r="MP3" s="34" t="e">
        <v>#N/A</v>
      </c>
      <c r="MQ3" s="34" t="e">
        <v>#N/A</v>
      </c>
      <c r="MR3" s="34" t="e">
        <v>#N/A</v>
      </c>
      <c r="MS3" s="34" t="e">
        <v>#N/A</v>
      </c>
      <c r="MT3" s="34" t="e">
        <v>#N/A</v>
      </c>
      <c r="MU3" s="34" t="e">
        <v>#N/A</v>
      </c>
      <c r="MV3" s="34" t="e">
        <v>#N/A</v>
      </c>
      <c r="MW3" s="34" t="e">
        <v>#N/A</v>
      </c>
      <c r="MX3" s="34" t="e">
        <v>#N/A</v>
      </c>
      <c r="MY3" s="34" t="e">
        <v>#N/A</v>
      </c>
      <c r="MZ3" s="34"/>
      <c r="NA3" s="154"/>
      <c r="NB3" s="34" t="s">
        <v>2380</v>
      </c>
      <c r="NC3" s="34" t="s">
        <v>2736</v>
      </c>
      <c r="ND3" s="34" t="s">
        <v>2692</v>
      </c>
      <c r="NE3" s="34"/>
      <c r="NF3" s="35" t="e">
        <v>#N/A</v>
      </c>
      <c r="NG3" s="35" t="e">
        <v>#N/A</v>
      </c>
      <c r="NH3" s="35" t="e">
        <v>#N/A</v>
      </c>
      <c r="NI3" s="35" t="e">
        <v>#N/A</v>
      </c>
      <c r="NJ3" s="34" t="e">
        <v>#N/A</v>
      </c>
      <c r="NK3" s="34" t="e">
        <v>#N/A</v>
      </c>
      <c r="NL3" s="34" t="e">
        <v>#N/A</v>
      </c>
      <c r="NM3" s="34" t="e">
        <v>#N/A</v>
      </c>
      <c r="NN3" s="34" t="e">
        <v>#N/A</v>
      </c>
      <c r="NO3" s="34" t="e">
        <v>#N/A</v>
      </c>
      <c r="NP3" s="34" t="e">
        <v>#N/A</v>
      </c>
      <c r="NQ3" s="34" t="e">
        <v>#N/A</v>
      </c>
      <c r="NR3" s="34" t="e">
        <v>#N/A</v>
      </c>
      <c r="NS3" s="34" t="e">
        <v>#N/A</v>
      </c>
      <c r="NT3" s="34" t="e">
        <v>#N/A</v>
      </c>
      <c r="NU3" s="34" t="e">
        <v>#N/A</v>
      </c>
      <c r="NV3" s="34" t="e">
        <v>#N/A</v>
      </c>
      <c r="NW3" s="34" t="e">
        <v>#N/A</v>
      </c>
      <c r="NX3" s="34" t="e">
        <v>#N/A</v>
      </c>
      <c r="NY3" s="34" t="e">
        <v>#N/A</v>
      </c>
      <c r="NZ3" s="34" t="e">
        <v>#N/A</v>
      </c>
      <c r="OA3" s="34" t="e">
        <v>#N/A</v>
      </c>
      <c r="OB3" s="34"/>
      <c r="OC3" s="154"/>
      <c r="OD3" s="34" t="s">
        <v>2380</v>
      </c>
      <c r="OE3" s="34" t="s">
        <v>2736</v>
      </c>
      <c r="OF3" s="34" t="s">
        <v>2692</v>
      </c>
      <c r="OG3" s="34"/>
      <c r="OH3" t="e">
        <v>#N/A</v>
      </c>
      <c r="OI3" t="e">
        <v>#N/A</v>
      </c>
      <c r="OJ3" t="e">
        <v>#N/A</v>
      </c>
      <c r="OK3" t="e">
        <v>#N/A</v>
      </c>
      <c r="OL3" s="34" t="e">
        <v>#N/A</v>
      </c>
      <c r="OM3" s="34" t="e">
        <v>#N/A</v>
      </c>
      <c r="ON3" s="34" t="e">
        <v>#N/A</v>
      </c>
      <c r="OO3" s="34" t="e">
        <v>#N/A</v>
      </c>
      <c r="OP3" s="34" t="e">
        <v>#N/A</v>
      </c>
      <c r="OQ3" s="34" t="e">
        <v>#N/A</v>
      </c>
      <c r="OR3" s="34" t="e">
        <v>#N/A</v>
      </c>
      <c r="OS3" s="34" t="e">
        <v>#N/A</v>
      </c>
      <c r="OT3" s="34" t="e">
        <v>#N/A</v>
      </c>
      <c r="OU3" s="34" t="e">
        <v>#N/A</v>
      </c>
      <c r="OV3" s="34" t="e">
        <v>#N/A</v>
      </c>
      <c r="OW3" s="34" t="e">
        <v>#N/A</v>
      </c>
      <c r="OX3" s="34" t="e">
        <v>#N/A</v>
      </c>
      <c r="OY3" s="34" t="e">
        <v>#N/A</v>
      </c>
      <c r="OZ3" s="34" t="e">
        <v>#N/A</v>
      </c>
      <c r="PA3" s="34" t="e">
        <v>#N/A</v>
      </c>
      <c r="PB3" s="34" t="e">
        <v>#N/A</v>
      </c>
      <c r="PC3" s="34" t="e">
        <v>#N/A</v>
      </c>
      <c r="PD3" s="34"/>
      <c r="PE3" s="154"/>
      <c r="PF3" s="34" t="s">
        <v>2380</v>
      </c>
      <c r="PG3" s="34" t="s">
        <v>2736</v>
      </c>
      <c r="PH3" s="34" t="s">
        <v>2692</v>
      </c>
      <c r="PI3" s="34"/>
      <c r="PJ3" t="e">
        <v>#N/A</v>
      </c>
      <c r="PK3" t="e">
        <v>#N/A</v>
      </c>
      <c r="PL3" t="e">
        <v>#N/A</v>
      </c>
      <c r="PM3" t="e">
        <v>#N/A</v>
      </c>
      <c r="PN3" s="34" t="e">
        <v>#N/A</v>
      </c>
      <c r="PO3" s="34" t="e">
        <v>#N/A</v>
      </c>
      <c r="PP3" s="34" t="e">
        <v>#N/A</v>
      </c>
      <c r="PQ3" s="34" t="e">
        <v>#N/A</v>
      </c>
      <c r="PR3" s="34" t="e">
        <v>#N/A</v>
      </c>
      <c r="PS3" s="34" t="e">
        <v>#N/A</v>
      </c>
      <c r="PT3" s="34" t="e">
        <v>#N/A</v>
      </c>
      <c r="PU3" s="34" t="e">
        <v>#N/A</v>
      </c>
      <c r="PV3" s="34" t="e">
        <v>#N/A</v>
      </c>
      <c r="PW3" s="34" t="e">
        <v>#N/A</v>
      </c>
      <c r="PX3" s="34" t="e">
        <v>#N/A</v>
      </c>
      <c r="PY3" s="34" t="e">
        <v>#N/A</v>
      </c>
      <c r="PZ3" s="34" t="e">
        <v>#N/A</v>
      </c>
      <c r="QA3" s="34" t="e">
        <v>#N/A</v>
      </c>
      <c r="QB3" s="34" t="e">
        <v>#N/A</v>
      </c>
      <c r="QC3" s="34" t="e">
        <v>#N/A</v>
      </c>
      <c r="QD3" s="34" t="e">
        <v>#N/A</v>
      </c>
      <c r="QE3" s="34" t="e">
        <v>#N/A</v>
      </c>
      <c r="QF3" s="34"/>
      <c r="QG3" s="154"/>
      <c r="QH3" s="34" t="s">
        <v>2380</v>
      </c>
      <c r="QI3" s="34" t="s">
        <v>2736</v>
      </c>
      <c r="QJ3" s="34" t="s">
        <v>2692</v>
      </c>
      <c r="QK3" s="34"/>
      <c r="QL3" s="35" t="e">
        <v>#N/A</v>
      </c>
      <c r="QM3" s="35" t="e">
        <v>#N/A</v>
      </c>
      <c r="QN3" s="35" t="e">
        <v>#N/A</v>
      </c>
      <c r="QO3" s="35" t="e">
        <v>#N/A</v>
      </c>
      <c r="QP3" s="34" t="e">
        <v>#N/A</v>
      </c>
      <c r="QQ3" s="34" t="e">
        <v>#N/A</v>
      </c>
      <c r="QR3" s="34" t="e">
        <v>#N/A</v>
      </c>
      <c r="QS3" s="34" t="e">
        <v>#N/A</v>
      </c>
      <c r="QT3" s="34" t="e">
        <v>#N/A</v>
      </c>
      <c r="QU3" s="34" t="e">
        <v>#N/A</v>
      </c>
      <c r="QV3" s="34" t="e">
        <v>#N/A</v>
      </c>
      <c r="QW3" s="34" t="e">
        <v>#N/A</v>
      </c>
      <c r="QX3" s="34" t="e">
        <v>#N/A</v>
      </c>
      <c r="QY3" s="34" t="e">
        <v>#N/A</v>
      </c>
      <c r="QZ3" s="34" t="e">
        <v>#N/A</v>
      </c>
      <c r="RA3" s="34" t="e">
        <v>#N/A</v>
      </c>
      <c r="RB3" s="34" t="e">
        <v>#N/A</v>
      </c>
      <c r="RC3" s="34" t="e">
        <v>#N/A</v>
      </c>
      <c r="RD3" s="34" t="e">
        <v>#N/A</v>
      </c>
      <c r="RE3" s="34" t="e">
        <v>#N/A</v>
      </c>
      <c r="RF3" s="34" t="e">
        <v>#N/A</v>
      </c>
      <c r="RG3" s="34" t="e">
        <v>#N/A</v>
      </c>
      <c r="RH3" s="34"/>
      <c r="RI3" s="154"/>
      <c r="RJ3" s="34" t="s">
        <v>2380</v>
      </c>
      <c r="RK3" s="34" t="s">
        <v>2736</v>
      </c>
      <c r="RL3" s="34" t="s">
        <v>2692</v>
      </c>
      <c r="RM3" s="34"/>
      <c r="RN3" s="35" t="e">
        <v>#N/A</v>
      </c>
      <c r="RO3" s="35" t="e">
        <v>#N/A</v>
      </c>
      <c r="RP3" s="35" t="e">
        <v>#N/A</v>
      </c>
      <c r="RQ3" s="35" t="e">
        <v>#N/A</v>
      </c>
      <c r="RR3" s="34" t="e">
        <v>#N/A</v>
      </c>
      <c r="RS3" s="34" t="e">
        <v>#N/A</v>
      </c>
      <c r="RT3" s="34" t="e">
        <v>#N/A</v>
      </c>
      <c r="RU3" s="34" t="e">
        <v>#N/A</v>
      </c>
      <c r="RV3" s="34" t="e">
        <v>#N/A</v>
      </c>
      <c r="RW3" s="34" t="e">
        <v>#N/A</v>
      </c>
      <c r="RX3" s="34" t="e">
        <v>#N/A</v>
      </c>
      <c r="RY3" s="34" t="e">
        <v>#N/A</v>
      </c>
      <c r="RZ3" s="34" t="e">
        <v>#N/A</v>
      </c>
      <c r="SA3" s="34" t="e">
        <v>#N/A</v>
      </c>
      <c r="SB3" s="34" t="e">
        <v>#N/A</v>
      </c>
      <c r="SC3" s="34" t="e">
        <v>#N/A</v>
      </c>
      <c r="SD3" s="34" t="e">
        <v>#N/A</v>
      </c>
      <c r="SE3" s="34" t="e">
        <v>#N/A</v>
      </c>
      <c r="SF3" s="34" t="e">
        <v>#N/A</v>
      </c>
      <c r="SG3" s="34" t="e">
        <v>#N/A</v>
      </c>
      <c r="SH3" s="34" t="e">
        <v>#N/A</v>
      </c>
      <c r="SI3" s="34" t="e">
        <v>#N/A</v>
      </c>
      <c r="SJ3" s="34">
        <f>SUM(JT3,KV3,LX3,MZ3,RH3)</f>
        <v>0</v>
      </c>
      <c r="SK3" s="154"/>
      <c r="SL3" s="34" t="s">
        <v>2380</v>
      </c>
      <c r="SM3" s="34" t="s">
        <v>2736</v>
      </c>
      <c r="SN3" s="34" t="s">
        <v>2692</v>
      </c>
      <c r="SO3" s="34"/>
      <c r="SP3" s="35" t="e">
        <v>#N/A</v>
      </c>
      <c r="SQ3" s="35" t="e">
        <v>#N/A</v>
      </c>
      <c r="SR3" s="35" t="e">
        <v>#N/A</v>
      </c>
      <c r="SS3" s="35" t="e">
        <v>#N/A</v>
      </c>
      <c r="ST3" s="34" t="e">
        <v>#N/A</v>
      </c>
      <c r="SU3" s="34" t="e">
        <v>#N/A</v>
      </c>
      <c r="SV3" s="34" t="e">
        <v>#N/A</v>
      </c>
      <c r="SW3" s="34" t="e">
        <v>#N/A</v>
      </c>
      <c r="SX3" s="34" t="e">
        <v>#N/A</v>
      </c>
      <c r="SY3" s="34" t="e">
        <v>#N/A</v>
      </c>
      <c r="SZ3" s="34" t="e">
        <v>#N/A</v>
      </c>
      <c r="TA3" s="34" t="e">
        <v>#N/A</v>
      </c>
      <c r="TB3" s="34" t="e">
        <v>#N/A</v>
      </c>
      <c r="TC3" s="34" t="e">
        <v>#N/A</v>
      </c>
      <c r="TD3" s="34" t="e">
        <v>#N/A</v>
      </c>
      <c r="TE3" s="34" t="e">
        <v>#N/A</v>
      </c>
      <c r="TF3" s="34" t="e">
        <v>#N/A</v>
      </c>
      <c r="TG3" s="34" t="e">
        <v>#N/A</v>
      </c>
      <c r="TH3" s="34" t="e">
        <v>#N/A</v>
      </c>
      <c r="TI3" s="34" t="e">
        <v>#N/A</v>
      </c>
      <c r="TJ3" s="34" t="e">
        <v>#N/A</v>
      </c>
      <c r="TK3" s="34" t="e">
        <v>#N/A</v>
      </c>
      <c r="TL3" s="34"/>
      <c r="TM3" s="154"/>
      <c r="TN3" s="34" t="s">
        <v>2380</v>
      </c>
      <c r="TO3" s="34" t="s">
        <v>2736</v>
      </c>
      <c r="TP3" s="34" t="s">
        <v>2692</v>
      </c>
      <c r="TQ3" s="34"/>
      <c r="TR3" s="35" t="e">
        <v>#N/A</v>
      </c>
      <c r="TS3" s="35" t="e">
        <v>#N/A</v>
      </c>
      <c r="TT3" s="35" t="e">
        <v>#N/A</v>
      </c>
      <c r="TU3" s="35" t="e">
        <v>#N/A</v>
      </c>
      <c r="TV3" s="34" t="e">
        <v>#N/A</v>
      </c>
      <c r="TW3" s="34" t="e">
        <v>#N/A</v>
      </c>
      <c r="TX3" s="34" t="e">
        <v>#N/A</v>
      </c>
      <c r="TY3" s="34" t="e">
        <v>#N/A</v>
      </c>
      <c r="TZ3" s="34" t="e">
        <v>#N/A</v>
      </c>
      <c r="UA3" s="34" t="e">
        <v>#N/A</v>
      </c>
      <c r="UB3" s="34" t="e">
        <v>#N/A</v>
      </c>
      <c r="UC3" s="34" t="e">
        <v>#N/A</v>
      </c>
      <c r="UD3" s="34" t="e">
        <v>#N/A</v>
      </c>
      <c r="UE3" s="34" t="e">
        <v>#N/A</v>
      </c>
      <c r="UF3" s="34" t="e">
        <v>#N/A</v>
      </c>
      <c r="UG3" s="34" t="e">
        <v>#N/A</v>
      </c>
      <c r="UH3" s="34" t="e">
        <v>#N/A</v>
      </c>
      <c r="UI3" s="34" t="e">
        <v>#N/A</v>
      </c>
      <c r="UJ3" s="34" t="e">
        <v>#N/A</v>
      </c>
      <c r="UK3" s="34" t="e">
        <v>#N/A</v>
      </c>
      <c r="UL3" s="34" t="e">
        <v>#N/A</v>
      </c>
      <c r="UM3" s="34" t="e">
        <v>#N/A</v>
      </c>
      <c r="UN3" s="34"/>
      <c r="UO3" s="154"/>
      <c r="UP3" s="34" t="s">
        <v>2380</v>
      </c>
      <c r="UQ3" s="34" t="s">
        <v>2736</v>
      </c>
      <c r="UR3" s="34" t="s">
        <v>2692</v>
      </c>
      <c r="US3" s="34"/>
      <c r="UT3" s="35" t="e">
        <v>#N/A</v>
      </c>
      <c r="UU3" s="35" t="e">
        <v>#N/A</v>
      </c>
      <c r="UV3" s="35" t="e">
        <v>#N/A</v>
      </c>
      <c r="UW3" s="35" t="e">
        <v>#N/A</v>
      </c>
      <c r="UX3" s="34" t="e">
        <v>#N/A</v>
      </c>
      <c r="UY3" s="34" t="e">
        <v>#N/A</v>
      </c>
      <c r="UZ3" s="34" t="e">
        <v>#N/A</v>
      </c>
      <c r="VA3" s="34" t="e">
        <v>#N/A</v>
      </c>
      <c r="VB3" s="34" t="e">
        <v>#N/A</v>
      </c>
      <c r="VC3" s="34" t="e">
        <v>#N/A</v>
      </c>
      <c r="VD3" s="34" t="e">
        <v>#N/A</v>
      </c>
      <c r="VE3" s="34" t="e">
        <v>#N/A</v>
      </c>
      <c r="VF3" s="34" t="e">
        <v>#N/A</v>
      </c>
      <c r="VG3" s="34" t="e">
        <v>#N/A</v>
      </c>
      <c r="VH3" s="34" t="e">
        <v>#N/A</v>
      </c>
      <c r="VI3" s="34" t="e">
        <v>#N/A</v>
      </c>
      <c r="VJ3" s="34" t="e">
        <v>#N/A</v>
      </c>
      <c r="VK3" s="34" t="e">
        <v>#N/A</v>
      </c>
      <c r="VL3" s="34" t="e">
        <v>#N/A</v>
      </c>
      <c r="VM3" s="34" t="e">
        <v>#N/A</v>
      </c>
      <c r="VN3" s="34" t="e">
        <v>#N/A</v>
      </c>
      <c r="VO3" s="34" t="e">
        <v>#N/A</v>
      </c>
      <c r="VP3" s="34"/>
      <c r="VQ3" s="154"/>
      <c r="VR3" s="34" t="s">
        <v>2380</v>
      </c>
      <c r="VS3" s="34" t="s">
        <v>2736</v>
      </c>
      <c r="VT3" s="34" t="s">
        <v>2692</v>
      </c>
      <c r="VU3" s="34"/>
      <c r="VV3" s="35" t="e">
        <v>#N/A</v>
      </c>
      <c r="VW3" s="35" t="e">
        <v>#N/A</v>
      </c>
      <c r="VX3" s="35" t="e">
        <v>#N/A</v>
      </c>
      <c r="VY3" s="35" t="e">
        <v>#N/A</v>
      </c>
      <c r="VZ3" s="34" t="e">
        <v>#N/A</v>
      </c>
      <c r="WA3" s="34" t="e">
        <v>#N/A</v>
      </c>
      <c r="WB3" s="34" t="e">
        <v>#N/A</v>
      </c>
      <c r="WC3" s="34" t="e">
        <v>#N/A</v>
      </c>
      <c r="WD3" s="34" t="e">
        <v>#N/A</v>
      </c>
      <c r="WE3" s="34" t="e">
        <v>#N/A</v>
      </c>
      <c r="WF3" s="34" t="e">
        <v>#N/A</v>
      </c>
      <c r="WG3" s="34" t="e">
        <v>#N/A</v>
      </c>
      <c r="WH3" s="34" t="e">
        <v>#N/A</v>
      </c>
      <c r="WI3" s="34" t="e">
        <v>#N/A</v>
      </c>
      <c r="WJ3" s="34" t="e">
        <v>#N/A</v>
      </c>
      <c r="WK3" s="34" t="e">
        <v>#N/A</v>
      </c>
      <c r="WL3" s="34" t="e">
        <v>#N/A</v>
      </c>
      <c r="WM3" s="34" t="e">
        <v>#N/A</v>
      </c>
      <c r="WN3" s="34" t="e">
        <v>#N/A</v>
      </c>
      <c r="WO3" s="34" t="e">
        <v>#N/A</v>
      </c>
      <c r="WP3" s="34" t="e">
        <v>#N/A</v>
      </c>
      <c r="WQ3" s="34" t="e">
        <v>#N/A</v>
      </c>
      <c r="WR3" s="34"/>
      <c r="WS3" s="154"/>
      <c r="WT3" s="34" t="s">
        <v>2380</v>
      </c>
      <c r="WU3" s="34" t="s">
        <v>2736</v>
      </c>
      <c r="WV3" s="34" t="s">
        <v>2692</v>
      </c>
      <c r="WW3" s="34"/>
      <c r="WX3" t="e">
        <v>#N/A</v>
      </c>
      <c r="WY3" t="e">
        <v>#N/A</v>
      </c>
      <c r="WZ3" t="e">
        <v>#N/A</v>
      </c>
      <c r="XA3" t="e">
        <v>#N/A</v>
      </c>
      <c r="XB3" t="e">
        <v>#N/A</v>
      </c>
      <c r="XC3" t="e">
        <v>#N/A</v>
      </c>
      <c r="XD3" t="e">
        <v>#N/A</v>
      </c>
      <c r="XE3" t="e">
        <v>#N/A</v>
      </c>
      <c r="XF3" t="e">
        <v>#N/A</v>
      </c>
      <c r="XG3" t="e">
        <v>#N/A</v>
      </c>
      <c r="XH3" t="e">
        <v>#N/A</v>
      </c>
      <c r="XI3" t="e">
        <v>#N/A</v>
      </c>
      <c r="XJ3" t="e">
        <v>#N/A</v>
      </c>
      <c r="XK3" t="e">
        <v>#N/A</v>
      </c>
      <c r="XL3" t="e">
        <v>#N/A</v>
      </c>
      <c r="XM3" t="e">
        <v>#N/A</v>
      </c>
      <c r="XN3" t="e">
        <v>#N/A</v>
      </c>
      <c r="XO3" t="e">
        <v>#N/A</v>
      </c>
      <c r="XP3" t="e">
        <v>#N/A</v>
      </c>
      <c r="XQ3" t="e">
        <v>#N/A</v>
      </c>
      <c r="XR3" t="e">
        <v>#N/A</v>
      </c>
      <c r="XS3" t="e">
        <v>#N/A</v>
      </c>
      <c r="XU3" s="154"/>
      <c r="XV3" s="34" t="s">
        <v>2380</v>
      </c>
      <c r="XW3" s="34" t="s">
        <v>2736</v>
      </c>
      <c r="XX3" s="34" t="s">
        <v>2692</v>
      </c>
      <c r="XY3" s="34"/>
      <c r="XZ3" t="e">
        <v>#N/A</v>
      </c>
      <c r="YA3" t="e">
        <v>#N/A</v>
      </c>
      <c r="YB3" t="e">
        <v>#N/A</v>
      </c>
      <c r="YC3" t="e">
        <v>#N/A</v>
      </c>
      <c r="YD3" t="e">
        <v>#N/A</v>
      </c>
      <c r="YE3" t="e">
        <v>#N/A</v>
      </c>
      <c r="YF3" t="e">
        <v>#N/A</v>
      </c>
      <c r="YG3" t="e">
        <v>#N/A</v>
      </c>
      <c r="YH3" t="e">
        <v>#N/A</v>
      </c>
      <c r="YI3" t="e">
        <v>#N/A</v>
      </c>
      <c r="YJ3" t="e">
        <v>#N/A</v>
      </c>
      <c r="YK3" t="e">
        <v>#N/A</v>
      </c>
      <c r="YL3" t="e">
        <v>#N/A</v>
      </c>
      <c r="YM3" t="e">
        <v>#N/A</v>
      </c>
      <c r="YN3" t="e">
        <v>#N/A</v>
      </c>
      <c r="YO3" t="e">
        <v>#N/A</v>
      </c>
      <c r="YP3" t="e">
        <v>#N/A</v>
      </c>
      <c r="YQ3" t="e">
        <v>#N/A</v>
      </c>
      <c r="YR3" t="e">
        <v>#N/A</v>
      </c>
      <c r="YS3" t="e">
        <v>#N/A</v>
      </c>
      <c r="YT3" t="e">
        <v>#N/A</v>
      </c>
      <c r="YU3" t="e">
        <v>#N/A</v>
      </c>
      <c r="YW3" s="154"/>
      <c r="YX3" s="34" t="s">
        <v>2380</v>
      </c>
      <c r="YY3" s="34" t="s">
        <v>2736</v>
      </c>
      <c r="YZ3" s="34" t="s">
        <v>2692</v>
      </c>
      <c r="ZA3" s="34"/>
      <c r="ZB3" t="e">
        <v>#N/A</v>
      </c>
      <c r="ZC3" t="e">
        <v>#N/A</v>
      </c>
      <c r="ZD3" t="e">
        <v>#N/A</v>
      </c>
      <c r="ZE3" t="e">
        <v>#N/A</v>
      </c>
      <c r="ZF3" t="e">
        <v>#N/A</v>
      </c>
      <c r="ZG3" t="e">
        <v>#N/A</v>
      </c>
      <c r="ZH3" t="e">
        <v>#N/A</v>
      </c>
      <c r="ZI3" t="e">
        <v>#N/A</v>
      </c>
      <c r="ZJ3" t="e">
        <v>#N/A</v>
      </c>
      <c r="ZK3" t="e">
        <v>#N/A</v>
      </c>
      <c r="ZL3" t="e">
        <v>#N/A</v>
      </c>
      <c r="ZM3" t="e">
        <v>#N/A</v>
      </c>
      <c r="ZN3" t="e">
        <v>#N/A</v>
      </c>
      <c r="ZO3" t="e">
        <v>#N/A</v>
      </c>
      <c r="ZP3" t="e">
        <v>#N/A</v>
      </c>
      <c r="ZQ3" t="e">
        <v>#N/A</v>
      </c>
      <c r="ZR3" t="e">
        <v>#N/A</v>
      </c>
      <c r="ZS3" t="e">
        <v>#N/A</v>
      </c>
      <c r="ZT3" t="e">
        <v>#N/A</v>
      </c>
      <c r="ZU3" t="e">
        <v>#N/A</v>
      </c>
      <c r="ZV3" t="e">
        <v>#N/A</v>
      </c>
      <c r="ZW3" t="e">
        <v>#N/A</v>
      </c>
      <c r="ZY3" s="154"/>
      <c r="ZZ3" s="34" t="s">
        <v>2380</v>
      </c>
      <c r="AAA3" s="34" t="s">
        <v>2736</v>
      </c>
      <c r="AAB3" s="34" t="s">
        <v>2692</v>
      </c>
      <c r="AAC3" s="34"/>
      <c r="AAD3" t="e">
        <v>#N/A</v>
      </c>
      <c r="AAE3" t="e">
        <v>#N/A</v>
      </c>
      <c r="AAF3" t="e">
        <v>#N/A</v>
      </c>
      <c r="AAG3" t="e">
        <v>#N/A</v>
      </c>
      <c r="AAH3" t="e">
        <v>#N/A</v>
      </c>
      <c r="AAI3" t="e">
        <v>#N/A</v>
      </c>
      <c r="AAJ3" t="e">
        <v>#N/A</v>
      </c>
      <c r="AAK3" t="e">
        <v>#N/A</v>
      </c>
      <c r="AAL3" t="e">
        <v>#N/A</v>
      </c>
      <c r="AAM3" t="e">
        <v>#N/A</v>
      </c>
      <c r="AAN3" t="e">
        <v>#N/A</v>
      </c>
      <c r="AAO3" t="e">
        <v>#N/A</v>
      </c>
      <c r="AAP3" t="e">
        <v>#N/A</v>
      </c>
      <c r="AAQ3" t="e">
        <v>#N/A</v>
      </c>
      <c r="AAR3" t="e">
        <v>#N/A</v>
      </c>
      <c r="AAS3" t="e">
        <v>#N/A</v>
      </c>
      <c r="AAT3" t="e">
        <v>#N/A</v>
      </c>
      <c r="AAU3" t="e">
        <v>#N/A</v>
      </c>
      <c r="AAV3" t="e">
        <v>#N/A</v>
      </c>
      <c r="AAW3" t="e">
        <v>#N/A</v>
      </c>
      <c r="AAX3" t="e">
        <v>#N/A</v>
      </c>
      <c r="AAY3" t="e">
        <v>#N/A</v>
      </c>
      <c r="ABA3" s="154"/>
      <c r="ABB3" s="34" t="s">
        <v>2380</v>
      </c>
      <c r="ABC3" s="34" t="s">
        <v>2736</v>
      </c>
      <c r="ABD3" s="34" t="s">
        <v>2692</v>
      </c>
      <c r="ABE3" s="34"/>
      <c r="ABF3" t="e">
        <v>#N/A</v>
      </c>
      <c r="ABG3" t="e">
        <v>#N/A</v>
      </c>
      <c r="ABH3" s="10" t="e">
        <f>ABG3/5</f>
        <v>#N/A</v>
      </c>
      <c r="ABI3" t="e">
        <v>#N/A</v>
      </c>
      <c r="ABJ3" t="e">
        <v>#N/A</v>
      </c>
      <c r="ABK3" t="e">
        <v>#N/A</v>
      </c>
      <c r="ABL3" t="e">
        <v>#N/A</v>
      </c>
      <c r="ABM3" t="e">
        <v>#N/A</v>
      </c>
      <c r="ABN3" t="e">
        <v>#N/A</v>
      </c>
      <c r="ABO3" t="e">
        <v>#N/A</v>
      </c>
      <c r="ABP3" t="e">
        <v>#N/A</v>
      </c>
      <c r="ABQ3" t="e">
        <v>#N/A</v>
      </c>
      <c r="ABR3" t="e">
        <v>#N/A</v>
      </c>
      <c r="ABS3" t="e">
        <v>#N/A</v>
      </c>
      <c r="ABT3" t="e">
        <v>#N/A</v>
      </c>
      <c r="ABU3" t="e">
        <v>#N/A</v>
      </c>
      <c r="ABV3" t="e">
        <v>#N/A</v>
      </c>
      <c r="ABW3" t="e">
        <v>#N/A</v>
      </c>
      <c r="ABX3" t="e">
        <v>#N/A</v>
      </c>
      <c r="ABY3" t="e">
        <v>#N/A</v>
      </c>
      <c r="ABZ3" t="e">
        <v>#N/A</v>
      </c>
      <c r="ACA3" t="e">
        <v>#N/A</v>
      </c>
      <c r="ACB3" t="e">
        <v>#N/A</v>
      </c>
      <c r="ACC3">
        <f>SUM(TL3,UN3,VP3,WR3,XT3)</f>
        <v>0</v>
      </c>
      <c r="ACD3" s="154"/>
      <c r="ACE3" s="34" t="s">
        <v>2380</v>
      </c>
      <c r="ACF3" s="34" t="s">
        <v>2736</v>
      </c>
      <c r="ACG3" s="34" t="s">
        <v>2692</v>
      </c>
      <c r="ACH3" s="34"/>
      <c r="ACI3" t="e">
        <v>#N/A</v>
      </c>
      <c r="ACJ3" t="e">
        <v>#N/A</v>
      </c>
      <c r="ACK3" t="e">
        <v>#N/A</v>
      </c>
      <c r="ACL3" t="e">
        <v>#N/A</v>
      </c>
      <c r="ACM3" t="e">
        <v>#N/A</v>
      </c>
      <c r="ACN3" t="e">
        <v>#N/A</v>
      </c>
      <c r="ACO3" t="e">
        <v>#N/A</v>
      </c>
      <c r="ACP3" t="e">
        <v>#N/A</v>
      </c>
      <c r="ACQ3" t="e">
        <v>#N/A</v>
      </c>
      <c r="ACR3" t="e">
        <v>#N/A</v>
      </c>
      <c r="ACS3" t="e">
        <v>#N/A</v>
      </c>
      <c r="ACT3" t="e">
        <v>#N/A</v>
      </c>
      <c r="ACU3" t="e">
        <v>#N/A</v>
      </c>
      <c r="ACV3" t="e">
        <v>#N/A</v>
      </c>
      <c r="ACW3" t="e">
        <v>#N/A</v>
      </c>
      <c r="ACX3" t="e">
        <v>#N/A</v>
      </c>
      <c r="ACY3" t="e">
        <v>#N/A</v>
      </c>
      <c r="ACZ3" t="e">
        <v>#N/A</v>
      </c>
      <c r="ADA3" t="e">
        <v>#N/A</v>
      </c>
      <c r="ADB3" t="e">
        <v>#N/A</v>
      </c>
      <c r="ADC3" t="e">
        <v>#N/A</v>
      </c>
      <c r="ADD3" t="e">
        <v>#N/A</v>
      </c>
      <c r="ADF3" s="154"/>
      <c r="ADG3" s="34" t="s">
        <v>2380</v>
      </c>
      <c r="ADH3" s="34" t="s">
        <v>2736</v>
      </c>
      <c r="ADI3" s="34" t="s">
        <v>2692</v>
      </c>
      <c r="ADJ3" s="34"/>
      <c r="ADK3" t="e">
        <v>#N/A</v>
      </c>
      <c r="ADL3" t="e">
        <v>#N/A</v>
      </c>
      <c r="ADM3" t="e">
        <v>#N/A</v>
      </c>
      <c r="ADN3" t="e">
        <v>#N/A</v>
      </c>
      <c r="ADO3" t="e">
        <v>#N/A</v>
      </c>
      <c r="ADP3" t="e">
        <v>#N/A</v>
      </c>
      <c r="ADQ3" t="e">
        <v>#N/A</v>
      </c>
      <c r="ADR3" t="e">
        <v>#N/A</v>
      </c>
      <c r="ADS3" t="e">
        <v>#N/A</v>
      </c>
      <c r="ADT3" t="e">
        <v>#N/A</v>
      </c>
      <c r="ADU3" t="e">
        <v>#N/A</v>
      </c>
      <c r="ADV3" t="e">
        <v>#N/A</v>
      </c>
      <c r="ADW3" t="e">
        <v>#N/A</v>
      </c>
      <c r="ADX3" t="e">
        <v>#N/A</v>
      </c>
      <c r="ADY3" t="e">
        <v>#N/A</v>
      </c>
      <c r="ADZ3" t="e">
        <v>#N/A</v>
      </c>
      <c r="AEA3" t="e">
        <v>#N/A</v>
      </c>
      <c r="AEB3" t="e">
        <v>#N/A</v>
      </c>
      <c r="AEC3" t="e">
        <v>#N/A</v>
      </c>
      <c r="AED3" t="e">
        <v>#N/A</v>
      </c>
      <c r="AEE3" t="e">
        <v>#N/A</v>
      </c>
      <c r="AEF3" t="e">
        <v>#N/A</v>
      </c>
      <c r="AEH3" s="154"/>
      <c r="AEI3" s="34" t="s">
        <v>2380</v>
      </c>
      <c r="AEJ3" s="34" t="s">
        <v>2736</v>
      </c>
      <c r="AEK3" s="34" t="s">
        <v>2692</v>
      </c>
      <c r="AEL3" s="34"/>
      <c r="AEM3" t="e">
        <v>#N/A</v>
      </c>
      <c r="AEN3" t="e">
        <v>#N/A</v>
      </c>
      <c r="AEO3" t="e">
        <v>#N/A</v>
      </c>
      <c r="AEP3" t="e">
        <v>#N/A</v>
      </c>
      <c r="AEQ3" t="e">
        <v>#N/A</v>
      </c>
      <c r="AER3" t="e">
        <v>#N/A</v>
      </c>
      <c r="AES3" t="e">
        <v>#N/A</v>
      </c>
      <c r="AET3" t="e">
        <v>#N/A</v>
      </c>
      <c r="AEU3" t="e">
        <v>#N/A</v>
      </c>
      <c r="AEV3" t="e">
        <v>#N/A</v>
      </c>
      <c r="AEW3" t="e">
        <v>#N/A</v>
      </c>
      <c r="AEX3" t="e">
        <v>#N/A</v>
      </c>
      <c r="AEY3" t="e">
        <v>#N/A</v>
      </c>
      <c r="AEZ3" t="e">
        <v>#N/A</v>
      </c>
      <c r="AFA3" t="e">
        <v>#N/A</v>
      </c>
      <c r="AFB3" t="e">
        <v>#N/A</v>
      </c>
      <c r="AFC3" t="e">
        <v>#N/A</v>
      </c>
      <c r="AFD3" t="e">
        <v>#N/A</v>
      </c>
      <c r="AFE3" t="e">
        <v>#N/A</v>
      </c>
      <c r="AFF3" t="e">
        <v>#N/A</v>
      </c>
      <c r="AFG3" t="e">
        <v>#N/A</v>
      </c>
      <c r="AFH3" t="e">
        <v>#N/A</v>
      </c>
      <c r="AFJ3" s="154"/>
      <c r="AFK3" s="34" t="s">
        <v>2380</v>
      </c>
      <c r="AFL3" s="34" t="s">
        <v>2736</v>
      </c>
      <c r="AFM3" s="34" t="s">
        <v>2692</v>
      </c>
      <c r="AFN3" s="34"/>
      <c r="AFO3" t="e">
        <v>#N/A</v>
      </c>
      <c r="AFP3" t="e">
        <v>#N/A</v>
      </c>
      <c r="AFQ3" t="e">
        <v>#N/A</v>
      </c>
      <c r="AFR3" t="e">
        <v>#N/A</v>
      </c>
      <c r="AFS3" t="e">
        <v>#N/A</v>
      </c>
      <c r="AFT3" t="e">
        <v>#N/A</v>
      </c>
      <c r="AFU3" t="e">
        <v>#N/A</v>
      </c>
      <c r="AFV3" t="e">
        <v>#N/A</v>
      </c>
      <c r="AFW3" t="e">
        <v>#N/A</v>
      </c>
      <c r="AFX3" t="e">
        <v>#N/A</v>
      </c>
      <c r="AFY3" t="e">
        <v>#N/A</v>
      </c>
      <c r="AFZ3" t="e">
        <v>#N/A</v>
      </c>
      <c r="AGA3" t="e">
        <v>#N/A</v>
      </c>
      <c r="AGB3" t="e">
        <v>#N/A</v>
      </c>
      <c r="AGC3" t="e">
        <v>#N/A</v>
      </c>
      <c r="AGD3" t="e">
        <v>#N/A</v>
      </c>
      <c r="AGE3" t="e">
        <v>#N/A</v>
      </c>
      <c r="AGF3" t="e">
        <v>#N/A</v>
      </c>
      <c r="AGG3" t="e">
        <v>#N/A</v>
      </c>
      <c r="AGH3" t="e">
        <v>#N/A</v>
      </c>
      <c r="AGI3" t="e">
        <v>#N/A</v>
      </c>
      <c r="AGJ3" t="e">
        <v>#N/A</v>
      </c>
      <c r="AGL3" s="154"/>
      <c r="AGM3" s="34" t="s">
        <v>2380</v>
      </c>
      <c r="AGN3" s="34" t="s">
        <v>2736</v>
      </c>
      <c r="AGO3" s="34" t="s">
        <v>2692</v>
      </c>
      <c r="AGP3" s="34"/>
      <c r="AGQ3" t="e">
        <v>#N/A</v>
      </c>
      <c r="AGR3" t="e">
        <v>#N/A</v>
      </c>
      <c r="AGS3" t="e">
        <v>#N/A</v>
      </c>
      <c r="AGT3" t="e">
        <v>#N/A</v>
      </c>
      <c r="AGU3" t="e">
        <v>#N/A</v>
      </c>
      <c r="AGV3" t="e">
        <v>#N/A</v>
      </c>
      <c r="AGW3" t="e">
        <v>#N/A</v>
      </c>
      <c r="AGX3" t="e">
        <v>#N/A</v>
      </c>
      <c r="AGY3" t="e">
        <v>#N/A</v>
      </c>
      <c r="AGZ3" t="e">
        <v>#N/A</v>
      </c>
      <c r="AHA3" t="e">
        <v>#N/A</v>
      </c>
      <c r="AHB3" t="e">
        <v>#N/A</v>
      </c>
      <c r="AHC3" t="e">
        <v>#N/A</v>
      </c>
      <c r="AHD3" t="e">
        <v>#N/A</v>
      </c>
      <c r="AHE3" t="e">
        <v>#N/A</v>
      </c>
      <c r="AHF3" t="e">
        <v>#N/A</v>
      </c>
      <c r="AHG3" t="e">
        <v>#N/A</v>
      </c>
      <c r="AHH3" t="e">
        <v>#N/A</v>
      </c>
      <c r="AHI3" t="e">
        <v>#N/A</v>
      </c>
      <c r="AHJ3" t="e">
        <v>#N/A</v>
      </c>
      <c r="AHK3" t="e">
        <v>#N/A</v>
      </c>
      <c r="AHL3" t="e">
        <v>#N/A</v>
      </c>
      <c r="AHN3" s="154"/>
      <c r="AHO3" s="34" t="s">
        <v>2380</v>
      </c>
      <c r="AHP3" s="34" t="s">
        <v>2736</v>
      </c>
      <c r="AHQ3" s="34" t="s">
        <v>2692</v>
      </c>
      <c r="AHR3" s="34"/>
      <c r="AHS3" t="e">
        <v>#N/A</v>
      </c>
      <c r="AHT3" t="e">
        <v>#N/A</v>
      </c>
      <c r="AHV3" t="e">
        <v>#N/A</v>
      </c>
      <c r="AHW3" t="e">
        <v>#N/A</v>
      </c>
      <c r="AHX3" t="e">
        <v>#N/A</v>
      </c>
      <c r="AHY3" t="e">
        <v>#N/A</v>
      </c>
      <c r="AHZ3" t="e">
        <v>#N/A</v>
      </c>
      <c r="AIA3" t="e">
        <v>#N/A</v>
      </c>
      <c r="AIB3" t="e">
        <v>#N/A</v>
      </c>
      <c r="AIC3" t="e">
        <v>#N/A</v>
      </c>
      <c r="AID3" t="e">
        <v>#N/A</v>
      </c>
      <c r="AIE3" t="e">
        <v>#N/A</v>
      </c>
      <c r="AIF3" t="e">
        <v>#N/A</v>
      </c>
      <c r="AIG3" t="e">
        <v>#N/A</v>
      </c>
      <c r="AIH3" t="e">
        <v>#N/A</v>
      </c>
      <c r="AII3" t="e">
        <v>#N/A</v>
      </c>
      <c r="AIJ3" t="e">
        <v>#N/A</v>
      </c>
      <c r="AIK3" t="e">
        <v>#N/A</v>
      </c>
      <c r="AIL3" t="e">
        <v>#N/A</v>
      </c>
      <c r="AIM3" t="e">
        <v>#N/A</v>
      </c>
      <c r="AIN3" t="e">
        <v>#N/A</v>
      </c>
      <c r="AIO3" t="e">
        <v>#N/A</v>
      </c>
      <c r="AIP3">
        <f>SUM(ADE3,AEG3,AFI3,AGK3)</f>
        <v>0</v>
      </c>
      <c r="AIQ3" s="154"/>
      <c r="AIR3" s="34" t="s">
        <v>2380</v>
      </c>
      <c r="AIS3" s="34" t="s">
        <v>2736</v>
      </c>
      <c r="AIT3" s="34" t="s">
        <v>2692</v>
      </c>
      <c r="AIU3" s="34"/>
      <c r="AIV3" t="e">
        <v>#N/A</v>
      </c>
      <c r="AIW3" t="e">
        <v>#N/A</v>
      </c>
      <c r="AIX3" t="e">
        <v>#N/A</v>
      </c>
      <c r="AIY3" t="e">
        <v>#N/A</v>
      </c>
      <c r="AIZ3" t="e">
        <v>#N/A</v>
      </c>
      <c r="AJA3" t="e">
        <v>#N/A</v>
      </c>
      <c r="AJB3" t="e">
        <v>#N/A</v>
      </c>
      <c r="AJC3" t="e">
        <v>#N/A</v>
      </c>
      <c r="AJD3" t="e">
        <v>#N/A</v>
      </c>
      <c r="AJE3" t="e">
        <v>#N/A</v>
      </c>
      <c r="AJF3" t="e">
        <v>#N/A</v>
      </c>
      <c r="AJG3" t="e">
        <v>#N/A</v>
      </c>
      <c r="AJH3" t="e">
        <v>#N/A</v>
      </c>
      <c r="AJI3" t="e">
        <v>#N/A</v>
      </c>
      <c r="AJJ3" t="e">
        <v>#N/A</v>
      </c>
      <c r="AJK3" t="e">
        <v>#N/A</v>
      </c>
      <c r="AJL3" t="e">
        <v>#N/A</v>
      </c>
      <c r="AJM3" t="e">
        <v>#N/A</v>
      </c>
      <c r="AJN3" t="e">
        <v>#N/A</v>
      </c>
      <c r="AJO3" t="e">
        <v>#N/A</v>
      </c>
      <c r="AJP3" t="e">
        <v>#N/A</v>
      </c>
      <c r="AJQ3" t="e">
        <v>#N/A</v>
      </c>
      <c r="AJS3" s="154"/>
      <c r="AJT3" s="34" t="s">
        <v>2380</v>
      </c>
      <c r="AJU3" s="34" t="s">
        <v>2736</v>
      </c>
      <c r="AJV3" s="34" t="s">
        <v>2692</v>
      </c>
      <c r="AJW3" s="34"/>
      <c r="AJX3" s="1" t="e">
        <v>#N/A</v>
      </c>
      <c r="AJY3" s="1" t="e">
        <v>#N/A</v>
      </c>
      <c r="AJZ3" s="1" t="e">
        <v>#N/A</v>
      </c>
      <c r="AKA3" s="1" t="e">
        <v>#N/A</v>
      </c>
      <c r="AKB3" t="e">
        <v>#N/A</v>
      </c>
      <c r="AKC3" t="e">
        <v>#N/A</v>
      </c>
      <c r="AKD3" t="e">
        <v>#N/A</v>
      </c>
      <c r="AKE3" t="e">
        <v>#N/A</v>
      </c>
      <c r="AKF3" t="e">
        <v>#N/A</v>
      </c>
      <c r="AKG3" t="e">
        <v>#N/A</v>
      </c>
      <c r="AKH3" t="e">
        <v>#N/A</v>
      </c>
      <c r="AKI3" t="e">
        <v>#N/A</v>
      </c>
      <c r="AKJ3" t="e">
        <v>#N/A</v>
      </c>
      <c r="AKK3" t="e">
        <v>#N/A</v>
      </c>
      <c r="AKL3" t="e">
        <v>#N/A</v>
      </c>
      <c r="AKM3" t="e">
        <v>#N/A</v>
      </c>
      <c r="AKN3" t="e">
        <v>#N/A</v>
      </c>
      <c r="AKO3" t="e">
        <v>#N/A</v>
      </c>
      <c r="AKP3" t="e">
        <v>#N/A</v>
      </c>
      <c r="AKQ3" t="e">
        <v>#N/A</v>
      </c>
      <c r="AKR3" t="e">
        <v>#N/A</v>
      </c>
      <c r="AKS3" t="e">
        <v>#N/A</v>
      </c>
      <c r="AKU3" s="154"/>
      <c r="AKV3" s="34" t="s">
        <v>2380</v>
      </c>
      <c r="AKW3" s="34" t="s">
        <v>2736</v>
      </c>
      <c r="AKX3" s="34" t="s">
        <v>2692</v>
      </c>
      <c r="AKY3" s="34"/>
      <c r="AKZ3" t="e">
        <v>#N/A</v>
      </c>
      <c r="ALA3" t="e">
        <v>#N/A</v>
      </c>
      <c r="ALB3" t="e">
        <v>#N/A</v>
      </c>
      <c r="ALC3" t="e">
        <v>#N/A</v>
      </c>
      <c r="ALD3" t="e">
        <v>#N/A</v>
      </c>
      <c r="ALE3" t="e">
        <v>#N/A</v>
      </c>
      <c r="ALF3" t="e">
        <v>#N/A</v>
      </c>
      <c r="ALG3" t="e">
        <v>#N/A</v>
      </c>
      <c r="ALH3" t="e">
        <v>#N/A</v>
      </c>
      <c r="ALI3" t="e">
        <v>#N/A</v>
      </c>
      <c r="ALJ3" t="e">
        <v>#N/A</v>
      </c>
      <c r="ALK3" t="e">
        <v>#N/A</v>
      </c>
      <c r="ALL3" t="e">
        <v>#N/A</v>
      </c>
      <c r="ALM3" t="e">
        <v>#N/A</v>
      </c>
      <c r="ALN3" t="e">
        <v>#N/A</v>
      </c>
      <c r="ALO3" t="e">
        <v>#N/A</v>
      </c>
      <c r="ALP3" t="e">
        <v>#N/A</v>
      </c>
      <c r="ALQ3" t="e">
        <v>#N/A</v>
      </c>
      <c r="ALR3" t="e">
        <v>#N/A</v>
      </c>
      <c r="ALS3" t="e">
        <v>#N/A</v>
      </c>
      <c r="ALT3" t="e">
        <v>#N/A</v>
      </c>
      <c r="ALU3" t="e">
        <v>#N/A</v>
      </c>
      <c r="ALW3" s="154"/>
      <c r="ALX3" s="34" t="s">
        <v>2380</v>
      </c>
      <c r="ALY3" s="34" t="s">
        <v>2736</v>
      </c>
      <c r="ALZ3" s="34" t="s">
        <v>2692</v>
      </c>
      <c r="AMA3" s="34"/>
      <c r="AMB3" t="e">
        <v>#N/A</v>
      </c>
      <c r="AMC3" t="e">
        <v>#N/A</v>
      </c>
      <c r="AMD3" t="e">
        <v>#N/A</v>
      </c>
      <c r="AME3" t="e">
        <v>#N/A</v>
      </c>
      <c r="AMF3" t="e">
        <v>#N/A</v>
      </c>
      <c r="AMG3" t="e">
        <v>#N/A</v>
      </c>
      <c r="AMH3" t="e">
        <v>#N/A</v>
      </c>
      <c r="AMI3" t="e">
        <v>#N/A</v>
      </c>
      <c r="AMJ3" t="e">
        <v>#N/A</v>
      </c>
      <c r="AMK3" t="e">
        <v>#N/A</v>
      </c>
      <c r="AML3" t="e">
        <v>#N/A</v>
      </c>
      <c r="AMM3" t="e">
        <v>#N/A</v>
      </c>
      <c r="AMN3" t="e">
        <v>#N/A</v>
      </c>
      <c r="AMO3" t="e">
        <v>#N/A</v>
      </c>
      <c r="AMP3" t="e">
        <v>#N/A</v>
      </c>
      <c r="AMQ3" t="e">
        <v>#N/A</v>
      </c>
      <c r="AMR3" t="e">
        <v>#N/A</v>
      </c>
      <c r="AMS3" t="e">
        <v>#N/A</v>
      </c>
      <c r="AMT3" t="e">
        <v>#N/A</v>
      </c>
      <c r="AMU3" t="e">
        <v>#N/A</v>
      </c>
      <c r="AMV3" t="e">
        <v>#N/A</v>
      </c>
      <c r="AMW3" t="e">
        <v>#N/A</v>
      </c>
      <c r="AMY3" s="154"/>
      <c r="AMZ3" s="34" t="s">
        <v>2380</v>
      </c>
      <c r="ANA3" s="34" t="s">
        <v>2736</v>
      </c>
      <c r="ANB3" s="34" t="s">
        <v>2692</v>
      </c>
      <c r="ANC3" s="34"/>
      <c r="AND3" t="e">
        <v>#N/A</v>
      </c>
      <c r="ANE3" t="e">
        <v>#N/A</v>
      </c>
      <c r="ANF3" t="e">
        <v>#N/A</v>
      </c>
      <c r="ANG3" t="e">
        <v>#N/A</v>
      </c>
      <c r="ANH3" t="e">
        <v>#N/A</v>
      </c>
      <c r="ANI3" t="e">
        <v>#N/A</v>
      </c>
      <c r="ANJ3" t="e">
        <v>#N/A</v>
      </c>
      <c r="ANK3" t="e">
        <v>#N/A</v>
      </c>
      <c r="ANL3" t="e">
        <v>#N/A</v>
      </c>
      <c r="ANM3" t="e">
        <v>#N/A</v>
      </c>
      <c r="ANN3" t="e">
        <v>#N/A</v>
      </c>
      <c r="ANO3" t="e">
        <v>#N/A</v>
      </c>
      <c r="ANP3" t="e">
        <v>#N/A</v>
      </c>
      <c r="ANQ3" t="e">
        <v>#N/A</v>
      </c>
      <c r="ANR3" t="e">
        <v>#N/A</v>
      </c>
      <c r="ANS3" t="e">
        <v>#N/A</v>
      </c>
      <c r="ANT3" t="e">
        <v>#N/A</v>
      </c>
      <c r="ANU3" t="e">
        <v>#N/A</v>
      </c>
      <c r="ANV3" t="e">
        <v>#N/A</v>
      </c>
      <c r="ANW3" t="e">
        <v>#N/A</v>
      </c>
      <c r="ANX3" t="e">
        <v>#N/A</v>
      </c>
      <c r="ANY3" t="e">
        <v>#N/A</v>
      </c>
      <c r="AOA3" s="154"/>
      <c r="AOB3" s="34" t="s">
        <v>2380</v>
      </c>
      <c r="AOC3" s="34" t="s">
        <v>2736</v>
      </c>
      <c r="AOD3" s="34" t="s">
        <v>2692</v>
      </c>
      <c r="AOE3" s="34"/>
      <c r="AOF3" t="e">
        <v>#N/A</v>
      </c>
      <c r="AOG3" t="e">
        <v>#N/A</v>
      </c>
      <c r="AOH3" s="10" t="e">
        <f>AOG3/4</f>
        <v>#N/A</v>
      </c>
      <c r="AOI3" t="e">
        <v>#N/A</v>
      </c>
      <c r="AOJ3" t="e">
        <v>#N/A</v>
      </c>
      <c r="AOK3" t="e">
        <v>#N/A</v>
      </c>
      <c r="AOL3" t="e">
        <v>#N/A</v>
      </c>
      <c r="AOM3" t="e">
        <v>#N/A</v>
      </c>
      <c r="AON3" t="e">
        <v>#N/A</v>
      </c>
      <c r="AOO3" t="e">
        <v>#N/A</v>
      </c>
      <c r="AOP3" t="e">
        <v>#N/A</v>
      </c>
      <c r="AOQ3" t="e">
        <v>#N/A</v>
      </c>
      <c r="AOR3" t="e">
        <v>#N/A</v>
      </c>
      <c r="AOS3" t="e">
        <v>#N/A</v>
      </c>
      <c r="AOT3" t="e">
        <v>#N/A</v>
      </c>
      <c r="AOU3" t="e">
        <v>#N/A</v>
      </c>
      <c r="AOV3" t="e">
        <v>#N/A</v>
      </c>
      <c r="AOW3" t="e">
        <v>#N/A</v>
      </c>
      <c r="AOX3" t="e">
        <v>#N/A</v>
      </c>
      <c r="AOY3" t="e">
        <v>#N/A</v>
      </c>
      <c r="AOZ3" t="e">
        <v>#N/A</v>
      </c>
      <c r="APA3" t="e">
        <v>#N/A</v>
      </c>
      <c r="APB3" t="e">
        <v>#N/A</v>
      </c>
      <c r="APD3" s="154"/>
    </row>
    <row r="4" spans="1:1096">
      <c r="A4" s="34" t="s">
        <v>2375</v>
      </c>
      <c r="B4" s="34" t="s">
        <v>2736</v>
      </c>
      <c r="C4" s="34" t="s">
        <v>2692</v>
      </c>
      <c r="D4" s="34">
        <v>8</v>
      </c>
      <c r="E4" s="35">
        <v>0.55166666666666664</v>
      </c>
      <c r="F4" s="35">
        <v>0.10033564814814815</v>
      </c>
      <c r="G4" s="35">
        <v>0.10033564814814815</v>
      </c>
      <c r="H4" s="35">
        <v>0.43844907407407407</v>
      </c>
      <c r="I4" s="34">
        <v>125</v>
      </c>
      <c r="J4" s="34">
        <v>96</v>
      </c>
      <c r="K4" s="34">
        <v>221</v>
      </c>
      <c r="L4" s="34">
        <v>1729</v>
      </c>
      <c r="M4" s="34">
        <v>151</v>
      </c>
      <c r="N4" s="34">
        <v>20</v>
      </c>
      <c r="O4" s="34">
        <v>1900</v>
      </c>
      <c r="P4" s="34">
        <v>0</v>
      </c>
      <c r="Q4" s="34">
        <v>0</v>
      </c>
      <c r="R4" s="34">
        <v>0</v>
      </c>
      <c r="S4" s="34">
        <v>0</v>
      </c>
      <c r="T4" s="34">
        <v>0</v>
      </c>
      <c r="U4" s="34">
        <v>0</v>
      </c>
      <c r="V4" s="34">
        <v>0</v>
      </c>
      <c r="W4" s="34">
        <v>0</v>
      </c>
      <c r="X4" s="34">
        <v>0</v>
      </c>
      <c r="Y4" s="34">
        <v>0</v>
      </c>
      <c r="Z4" s="34">
        <v>0</v>
      </c>
      <c r="AA4" s="34">
        <v>2400</v>
      </c>
      <c r="AB4" s="154">
        <f t="shared" ref="AB4:AB9" si="0">O4/AA4*100</f>
        <v>79.166666666666657</v>
      </c>
      <c r="AC4" s="34" t="s">
        <v>2375</v>
      </c>
      <c r="AD4" s="34" t="s">
        <v>2736</v>
      </c>
      <c r="AE4" s="34" t="s">
        <v>2692</v>
      </c>
      <c r="AF4" s="34">
        <v>8</v>
      </c>
      <c r="AG4" s="35">
        <v>0.26785879629629633</v>
      </c>
      <c r="AH4" s="35">
        <v>8.1030092592592584E-2</v>
      </c>
      <c r="AI4" s="35">
        <v>8.1030092592592584E-2</v>
      </c>
      <c r="AJ4" s="35">
        <v>0.1824537037037037</v>
      </c>
      <c r="AK4" s="34">
        <v>371</v>
      </c>
      <c r="AL4" s="34">
        <v>80</v>
      </c>
      <c r="AM4" s="34">
        <v>451</v>
      </c>
      <c r="AN4" s="34">
        <v>1758</v>
      </c>
      <c r="AO4" s="34">
        <v>94</v>
      </c>
      <c r="AP4" s="34">
        <v>20</v>
      </c>
      <c r="AQ4" s="34">
        <v>1872</v>
      </c>
      <c r="AR4" s="34">
        <v>0</v>
      </c>
      <c r="AS4" s="34">
        <v>0</v>
      </c>
      <c r="AT4" s="34">
        <v>0</v>
      </c>
      <c r="AU4" s="34">
        <v>12</v>
      </c>
      <c r="AV4" s="34">
        <v>3</v>
      </c>
      <c r="AW4" s="34">
        <v>15</v>
      </c>
      <c r="AX4" s="34">
        <v>423</v>
      </c>
      <c r="AY4" s="34">
        <v>2</v>
      </c>
      <c r="AZ4" s="34">
        <v>5</v>
      </c>
      <c r="BA4" s="34">
        <v>430</v>
      </c>
      <c r="BB4" s="34">
        <v>98.37</v>
      </c>
      <c r="BC4" s="34">
        <v>2400</v>
      </c>
      <c r="BD4" s="154">
        <f t="shared" ref="BD4:BD9" si="1">AQ4/BC4*100</f>
        <v>78</v>
      </c>
      <c r="BE4" s="34" t="s">
        <v>2375</v>
      </c>
      <c r="BF4" s="34" t="s">
        <v>2736</v>
      </c>
      <c r="BG4" s="34" t="s">
        <v>2692</v>
      </c>
      <c r="BH4" s="34">
        <v>8</v>
      </c>
      <c r="BI4" s="35"/>
      <c r="BJ4" s="35"/>
      <c r="BK4" s="35"/>
      <c r="BL4" s="35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154"/>
      <c r="CG4" s="34" t="s">
        <v>2375</v>
      </c>
      <c r="CH4" s="34" t="s">
        <v>2736</v>
      </c>
      <c r="CI4" s="34" t="s">
        <v>2692</v>
      </c>
      <c r="CJ4" s="34">
        <v>8</v>
      </c>
      <c r="CK4" s="35">
        <v>0.4632175925925926</v>
      </c>
      <c r="CL4" s="35">
        <v>0.12011574074074073</v>
      </c>
      <c r="CM4" s="35">
        <v>0.12011574074074073</v>
      </c>
      <c r="CN4" s="35">
        <v>0.3354861111111111</v>
      </c>
      <c r="CO4" s="34">
        <v>178</v>
      </c>
      <c r="CP4" s="34">
        <v>115</v>
      </c>
      <c r="CQ4" s="34">
        <v>293</v>
      </c>
      <c r="CR4" s="34">
        <v>3454</v>
      </c>
      <c r="CS4" s="34">
        <v>189</v>
      </c>
      <c r="CT4" s="34">
        <v>56</v>
      </c>
      <c r="CU4" s="34">
        <v>3699</v>
      </c>
      <c r="CV4" s="34">
        <v>0</v>
      </c>
      <c r="CW4" s="34">
        <v>0</v>
      </c>
      <c r="CX4" s="34">
        <v>0</v>
      </c>
      <c r="CY4" s="34">
        <v>5</v>
      </c>
      <c r="CZ4" s="34">
        <v>0</v>
      </c>
      <c r="DA4" s="34">
        <v>5</v>
      </c>
      <c r="DB4" s="34">
        <v>159</v>
      </c>
      <c r="DC4" s="34">
        <v>0</v>
      </c>
      <c r="DD4" s="34">
        <v>0</v>
      </c>
      <c r="DE4" s="34">
        <v>159</v>
      </c>
      <c r="DF4" s="34">
        <v>100</v>
      </c>
      <c r="DG4" s="34">
        <v>2400</v>
      </c>
      <c r="DH4" s="154">
        <f t="shared" ref="DH4:DH11" si="2">CU4/DG4*100</f>
        <v>154.125</v>
      </c>
      <c r="DI4" s="34" t="s">
        <v>2375</v>
      </c>
      <c r="DJ4" s="34" t="s">
        <v>2736</v>
      </c>
      <c r="DK4" s="34" t="s">
        <v>2692</v>
      </c>
      <c r="DL4" s="34">
        <v>8</v>
      </c>
      <c r="DM4" s="35">
        <v>0.22740740740740739</v>
      </c>
      <c r="DN4" s="35">
        <v>8.5462962962962963E-2</v>
      </c>
      <c r="DO4" s="35">
        <v>8.5462962962962963E-2</v>
      </c>
      <c r="DP4" s="35">
        <v>0.13753472222222221</v>
      </c>
      <c r="DQ4" s="34">
        <v>133</v>
      </c>
      <c r="DR4" s="34">
        <v>74</v>
      </c>
      <c r="DS4" s="34">
        <f>SUM(DQ4:DR4)</f>
        <v>207</v>
      </c>
      <c r="DT4" s="34">
        <v>2433</v>
      </c>
      <c r="DU4" s="34">
        <v>139</v>
      </c>
      <c r="DV4" s="34">
        <v>27</v>
      </c>
      <c r="DW4" s="34">
        <f t="shared" ref="DW4:DW12" si="3">SUM(DT4:DV4)</f>
        <v>2599</v>
      </c>
      <c r="DX4" s="34">
        <v>0</v>
      </c>
      <c r="DY4" s="34">
        <v>0</v>
      </c>
      <c r="DZ4" s="34">
        <v>0</v>
      </c>
      <c r="EA4" s="34">
        <v>0</v>
      </c>
      <c r="EB4" s="34">
        <v>0</v>
      </c>
      <c r="EC4" s="34">
        <v>0</v>
      </c>
      <c r="ED4" s="34">
        <v>0</v>
      </c>
      <c r="EE4" s="34">
        <v>0</v>
      </c>
      <c r="EF4" s="34">
        <v>0</v>
      </c>
      <c r="EG4" s="34">
        <v>0</v>
      </c>
      <c r="EH4" s="34">
        <v>0</v>
      </c>
      <c r="EI4" s="34">
        <v>2400</v>
      </c>
      <c r="EJ4" s="154">
        <f t="shared" ref="EJ4:EJ11" si="4">DW4/EI4*100</f>
        <v>108.29166666666667</v>
      </c>
      <c r="EK4" s="34" t="s">
        <v>2375</v>
      </c>
      <c r="EL4" s="34" t="s">
        <v>2736</v>
      </c>
      <c r="EM4" s="34" t="s">
        <v>2692</v>
      </c>
      <c r="EN4" s="34">
        <v>8</v>
      </c>
      <c r="EO4" s="35">
        <v>0.12104166666666666</v>
      </c>
      <c r="EP4" s="35">
        <v>1.7777777777777778E-2</v>
      </c>
      <c r="EQ4" s="35">
        <v>1.7777777777777778E-2</v>
      </c>
      <c r="ER4" s="35">
        <v>0.10106481481481482</v>
      </c>
      <c r="ES4" s="34">
        <v>50</v>
      </c>
      <c r="ET4" s="34">
        <v>13</v>
      </c>
      <c r="EU4" s="34">
        <v>63</v>
      </c>
      <c r="EV4" s="34">
        <v>318</v>
      </c>
      <c r="EW4" s="34">
        <v>15</v>
      </c>
      <c r="EX4" s="34">
        <v>2</v>
      </c>
      <c r="EY4" s="34">
        <v>335</v>
      </c>
      <c r="EZ4" s="34">
        <v>0</v>
      </c>
      <c r="FA4" s="34">
        <v>0</v>
      </c>
      <c r="FB4" s="34">
        <v>0</v>
      </c>
      <c r="FC4" s="34">
        <v>8</v>
      </c>
      <c r="FD4" s="34">
        <v>2</v>
      </c>
      <c r="FE4" s="34">
        <v>10</v>
      </c>
      <c r="FF4" s="34">
        <v>419</v>
      </c>
      <c r="FG4" s="34">
        <v>15</v>
      </c>
      <c r="FH4" s="34">
        <v>0</v>
      </c>
      <c r="FI4" s="34">
        <v>434</v>
      </c>
      <c r="FJ4" s="34">
        <v>96.54</v>
      </c>
      <c r="FK4" s="34">
        <v>2400</v>
      </c>
      <c r="FL4" s="154">
        <f t="shared" ref="FL4:FL11" si="5">EY4/FK4*100</f>
        <v>13.958333333333334</v>
      </c>
      <c r="FM4" s="34" t="s">
        <v>2375</v>
      </c>
      <c r="FN4" s="34" t="s">
        <v>2736</v>
      </c>
      <c r="FO4" s="34" t="s">
        <v>2692</v>
      </c>
      <c r="FP4" s="34">
        <v>8</v>
      </c>
      <c r="FQ4" s="35">
        <v>0</v>
      </c>
      <c r="FR4" s="35">
        <v>0</v>
      </c>
      <c r="FS4" s="35">
        <v>0</v>
      </c>
      <c r="FT4" s="35">
        <v>0</v>
      </c>
      <c r="FU4" s="34">
        <v>0</v>
      </c>
      <c r="FV4" s="34">
        <v>0</v>
      </c>
      <c r="FW4" s="34">
        <v>0</v>
      </c>
      <c r="FX4" s="34">
        <v>0</v>
      </c>
      <c r="FY4" s="34">
        <v>0</v>
      </c>
      <c r="FZ4" s="34">
        <v>0</v>
      </c>
      <c r="GA4" s="34">
        <v>0</v>
      </c>
      <c r="GB4" s="34">
        <v>0</v>
      </c>
      <c r="GC4" s="34">
        <v>0</v>
      </c>
      <c r="GD4" s="34">
        <v>0</v>
      </c>
      <c r="GE4" s="34">
        <v>0</v>
      </c>
      <c r="GF4" s="34">
        <v>0</v>
      </c>
      <c r="GG4" s="34">
        <v>0</v>
      </c>
      <c r="GH4" s="34">
        <v>0</v>
      </c>
      <c r="GI4" s="34">
        <v>0</v>
      </c>
      <c r="GJ4" s="34">
        <v>0</v>
      </c>
      <c r="GK4" s="34">
        <v>0</v>
      </c>
      <c r="GL4" s="34">
        <v>0</v>
      </c>
      <c r="GM4" s="34">
        <v>2400</v>
      </c>
      <c r="GN4" s="154">
        <f t="shared" ref="GN4:GN11" si="6">GA4/GM4*100</f>
        <v>0</v>
      </c>
      <c r="GO4" s="34" t="s">
        <v>2375</v>
      </c>
      <c r="GP4" s="34" t="s">
        <v>2736</v>
      </c>
      <c r="GQ4" s="34" t="s">
        <v>2692</v>
      </c>
      <c r="GR4" s="34">
        <v>8</v>
      </c>
      <c r="GS4" s="35">
        <v>0.34186342592592589</v>
      </c>
      <c r="GT4" s="35">
        <v>0.10325231481481482</v>
      </c>
      <c r="GU4" s="35">
        <v>6.5856481481481469E-3</v>
      </c>
      <c r="GV4" s="35">
        <v>0.23861111111111111</v>
      </c>
      <c r="GW4" s="34">
        <v>140</v>
      </c>
      <c r="GX4" s="34">
        <v>78</v>
      </c>
      <c r="GY4" s="34">
        <f>SUM(DS4,EU4,FW4)</f>
        <v>270</v>
      </c>
      <c r="GZ4" s="34">
        <v>2394</v>
      </c>
      <c r="HA4" s="34">
        <v>139</v>
      </c>
      <c r="HB4" s="34">
        <v>29</v>
      </c>
      <c r="HC4" s="34">
        <f t="shared" ref="HC4:HC12" si="7">SUM(DW4,EY4,GA4)</f>
        <v>2934</v>
      </c>
      <c r="HD4" s="34">
        <v>0</v>
      </c>
      <c r="HE4" s="34">
        <v>0</v>
      </c>
      <c r="HF4" s="34">
        <v>0</v>
      </c>
      <c r="HG4" s="34">
        <v>8</v>
      </c>
      <c r="HH4" s="34">
        <v>2</v>
      </c>
      <c r="HI4" s="34">
        <v>10</v>
      </c>
      <c r="HJ4" s="34">
        <v>419</v>
      </c>
      <c r="HK4" s="34">
        <v>15</v>
      </c>
      <c r="HL4" s="34">
        <v>0</v>
      </c>
      <c r="HM4" s="34">
        <v>434</v>
      </c>
      <c r="HN4" s="34">
        <v>96.54</v>
      </c>
      <c r="HO4" s="34">
        <v>2400</v>
      </c>
      <c r="HP4" s="154">
        <f t="shared" ref="HP4:HP11" si="8">HC4/HO4*100</f>
        <v>122.24999999999999</v>
      </c>
      <c r="HQ4" s="34" t="s">
        <v>2375</v>
      </c>
      <c r="HR4" s="34" t="s">
        <v>2736</v>
      </c>
      <c r="HS4" s="34" t="s">
        <v>2692</v>
      </c>
      <c r="HT4" s="34">
        <v>8</v>
      </c>
      <c r="HU4" s="10">
        <v>1.6278587962962963</v>
      </c>
      <c r="HV4" s="1">
        <v>0.40600694444444446</v>
      </c>
      <c r="HW4" s="1">
        <f>HV4/3</f>
        <v>0.13533564814814816</v>
      </c>
      <c r="HX4" s="1">
        <v>3.1469907407407412E-2</v>
      </c>
      <c r="HY4" s="10">
        <v>1.221851851851852</v>
      </c>
      <c r="HZ4">
        <v>814</v>
      </c>
      <c r="IA4">
        <v>369</v>
      </c>
      <c r="IB4">
        <f t="shared" ref="IB4:IB13" si="9">SUM(K4,AM4,BO4,CQ4,GY4)</f>
        <v>1235</v>
      </c>
      <c r="IC4">
        <v>9335</v>
      </c>
      <c r="ID4">
        <v>573</v>
      </c>
      <c r="IE4">
        <v>125</v>
      </c>
      <c r="IF4">
        <f t="shared" ref="IF4:IF13" si="10">SUM(O4,AQ4,BS4,CU4,HC4)</f>
        <v>10405</v>
      </c>
      <c r="IG4">
        <v>0</v>
      </c>
      <c r="IH4">
        <v>0</v>
      </c>
      <c r="II4">
        <v>0</v>
      </c>
      <c r="IJ4">
        <v>25</v>
      </c>
      <c r="IK4">
        <v>5</v>
      </c>
      <c r="IL4">
        <v>30</v>
      </c>
      <c r="IM4">
        <v>1001</v>
      </c>
      <c r="IN4">
        <v>17</v>
      </c>
      <c r="IO4">
        <v>5</v>
      </c>
      <c r="IP4">
        <v>1023</v>
      </c>
      <c r="IQ4">
        <v>97.85</v>
      </c>
      <c r="IR4" s="34">
        <f t="shared" ref="IR4:IR13" si="11">SUM(AA4,BC4,CE4,DG4,HO4)</f>
        <v>9600</v>
      </c>
      <c r="IS4" s="154">
        <f t="shared" ref="IS4:IS11" si="12">IF4/IR4*100</f>
        <v>108.38541666666666</v>
      </c>
      <c r="IT4" s="34" t="s">
        <v>2375</v>
      </c>
      <c r="IU4" s="34" t="s">
        <v>2736</v>
      </c>
      <c r="IV4" s="34" t="s">
        <v>2692</v>
      </c>
      <c r="IW4" s="34">
        <v>8</v>
      </c>
      <c r="IX4" s="35">
        <v>0.59961805555555558</v>
      </c>
      <c r="IY4" s="35">
        <v>9.931712962962963E-2</v>
      </c>
      <c r="IZ4" s="35">
        <v>9.931712962962963E-2</v>
      </c>
      <c r="JA4" s="35">
        <v>0.48790509259259257</v>
      </c>
      <c r="JB4" s="34">
        <v>297</v>
      </c>
      <c r="JC4" s="34">
        <v>83</v>
      </c>
      <c r="JD4" s="34">
        <v>380</v>
      </c>
      <c r="JE4" s="34">
        <v>2453</v>
      </c>
      <c r="JF4" s="34">
        <v>111</v>
      </c>
      <c r="JG4" s="34">
        <v>17</v>
      </c>
      <c r="JH4" s="34">
        <v>2581</v>
      </c>
      <c r="JI4" s="34">
        <v>0</v>
      </c>
      <c r="JJ4" s="34">
        <v>0</v>
      </c>
      <c r="JK4" s="34">
        <v>0</v>
      </c>
      <c r="JL4" s="34">
        <v>6</v>
      </c>
      <c r="JM4" s="34">
        <v>4</v>
      </c>
      <c r="JN4" s="34">
        <v>10</v>
      </c>
      <c r="JO4" s="34">
        <v>289</v>
      </c>
      <c r="JP4" s="34">
        <v>6</v>
      </c>
      <c r="JQ4" s="34">
        <v>0</v>
      </c>
      <c r="JR4" s="34">
        <v>295</v>
      </c>
      <c r="JS4" s="34">
        <v>97.97</v>
      </c>
      <c r="JT4" s="34">
        <v>2400</v>
      </c>
      <c r="JU4" s="154">
        <f t="shared" ref="JU4:JU11" si="13">JH4/JT4*100</f>
        <v>107.54166666666667</v>
      </c>
      <c r="JV4" s="34" t="s">
        <v>2375</v>
      </c>
      <c r="JW4" s="34" t="s">
        <v>2736</v>
      </c>
      <c r="JX4" s="34" t="s">
        <v>2692</v>
      </c>
      <c r="JY4" s="34">
        <v>8</v>
      </c>
      <c r="JZ4" s="35">
        <v>0.32178240740740743</v>
      </c>
      <c r="KA4" s="35">
        <v>0.11959490740740741</v>
      </c>
      <c r="KB4" s="35">
        <v>0.11959490740740741</v>
      </c>
      <c r="KC4" s="35">
        <v>0.17636574074074074</v>
      </c>
      <c r="KD4" s="34">
        <v>245</v>
      </c>
      <c r="KE4" s="34">
        <v>99</v>
      </c>
      <c r="KF4" s="34">
        <v>344</v>
      </c>
      <c r="KG4" s="34">
        <v>2515</v>
      </c>
      <c r="KH4" s="34">
        <v>140</v>
      </c>
      <c r="KI4" s="34">
        <v>31</v>
      </c>
      <c r="KJ4" s="34">
        <v>2686</v>
      </c>
      <c r="KK4" s="34">
        <v>0</v>
      </c>
      <c r="KL4" s="34">
        <v>0</v>
      </c>
      <c r="KM4" s="34">
        <v>0</v>
      </c>
      <c r="KN4" s="34">
        <v>8</v>
      </c>
      <c r="KO4" s="34">
        <v>2</v>
      </c>
      <c r="KP4" s="34">
        <v>10</v>
      </c>
      <c r="KQ4" s="34">
        <v>256</v>
      </c>
      <c r="KR4" s="34">
        <v>2</v>
      </c>
      <c r="KS4" s="34">
        <v>0</v>
      </c>
      <c r="KT4" s="34">
        <v>258</v>
      </c>
      <c r="KU4" s="34">
        <v>99.22</v>
      </c>
      <c r="KV4" s="34">
        <v>2400</v>
      </c>
      <c r="KW4" s="154">
        <f t="shared" ref="KW4:KW11" si="14">KJ4/KV4*100</f>
        <v>111.91666666666666</v>
      </c>
      <c r="KX4" s="34" t="s">
        <v>2375</v>
      </c>
      <c r="KY4" s="34" t="s">
        <v>2736</v>
      </c>
      <c r="KZ4" s="34" t="s">
        <v>2692</v>
      </c>
      <c r="LA4" s="34">
        <v>8</v>
      </c>
      <c r="LB4" s="35">
        <v>0.61017361111111112</v>
      </c>
      <c r="LC4" s="35">
        <v>7.5462962962962968E-2</v>
      </c>
      <c r="LD4" s="35">
        <v>7.5462962962962968E-2</v>
      </c>
      <c r="LE4" s="35">
        <v>0.52091435185185186</v>
      </c>
      <c r="LF4" s="34">
        <v>163</v>
      </c>
      <c r="LG4" s="34">
        <v>63</v>
      </c>
      <c r="LH4" s="34">
        <v>226</v>
      </c>
      <c r="LI4" s="34">
        <v>1675</v>
      </c>
      <c r="LJ4" s="34">
        <v>128</v>
      </c>
      <c r="LK4" s="34">
        <v>25</v>
      </c>
      <c r="LL4" s="34">
        <v>1828</v>
      </c>
      <c r="LM4" s="34">
        <v>0</v>
      </c>
      <c r="LN4" s="34">
        <v>0</v>
      </c>
      <c r="LO4" s="34">
        <v>0</v>
      </c>
      <c r="LP4" s="34">
        <v>0</v>
      </c>
      <c r="LQ4" s="34">
        <v>0</v>
      </c>
      <c r="LR4" s="34">
        <v>0</v>
      </c>
      <c r="LS4" s="34">
        <v>0</v>
      </c>
      <c r="LT4" s="34">
        <v>0</v>
      </c>
      <c r="LU4" s="34">
        <v>0</v>
      </c>
      <c r="LV4" s="34">
        <v>0</v>
      </c>
      <c r="LW4" s="34">
        <v>0</v>
      </c>
      <c r="LX4" s="34">
        <v>2400</v>
      </c>
      <c r="LY4" s="154">
        <f t="shared" ref="LY4:LY10" si="15">LL4/LX4*100</f>
        <v>76.166666666666671</v>
      </c>
      <c r="LZ4" s="34" t="s">
        <v>2375</v>
      </c>
      <c r="MA4" s="34" t="s">
        <v>2736</v>
      </c>
      <c r="MB4" s="34" t="s">
        <v>2692</v>
      </c>
      <c r="MC4" s="34">
        <v>8</v>
      </c>
      <c r="MD4" s="35">
        <v>0.66108796296296302</v>
      </c>
      <c r="ME4" s="35">
        <v>0.10561342592592593</v>
      </c>
      <c r="MF4" s="35">
        <v>0.10561342592592593</v>
      </c>
      <c r="MG4" s="35">
        <v>0.54837962962962961</v>
      </c>
      <c r="MH4" s="34">
        <v>170</v>
      </c>
      <c r="MI4" s="34">
        <v>85</v>
      </c>
      <c r="MJ4" s="34">
        <v>255</v>
      </c>
      <c r="MK4" s="34">
        <v>2789</v>
      </c>
      <c r="ML4" s="34">
        <v>122</v>
      </c>
      <c r="MM4" s="34">
        <v>30</v>
      </c>
      <c r="MN4" s="34">
        <v>2941</v>
      </c>
      <c r="MO4" s="34">
        <v>0</v>
      </c>
      <c r="MP4" s="34">
        <v>0</v>
      </c>
      <c r="MQ4" s="34">
        <v>0</v>
      </c>
      <c r="MR4" s="34">
        <v>10</v>
      </c>
      <c r="MS4" s="34">
        <v>0</v>
      </c>
      <c r="MT4" s="34">
        <v>10</v>
      </c>
      <c r="MU4" s="34">
        <v>238</v>
      </c>
      <c r="MV4" s="34">
        <v>0</v>
      </c>
      <c r="MW4" s="34">
        <v>0</v>
      </c>
      <c r="MX4" s="34">
        <v>238</v>
      </c>
      <c r="MY4" s="34">
        <v>100</v>
      </c>
      <c r="MZ4" s="34">
        <v>2400</v>
      </c>
      <c r="NA4" s="154">
        <f t="shared" ref="NA4:NA6" si="16">MN4/MZ4*100</f>
        <v>122.54166666666666</v>
      </c>
      <c r="NB4" s="34" t="s">
        <v>2375</v>
      </c>
      <c r="NC4" s="34" t="s">
        <v>2736</v>
      </c>
      <c r="ND4" s="34" t="s">
        <v>2692</v>
      </c>
      <c r="NE4" s="34">
        <v>8</v>
      </c>
      <c r="NF4" s="35">
        <v>0.4155787037037037</v>
      </c>
      <c r="NG4" s="35">
        <v>0.12784722222222222</v>
      </c>
      <c r="NH4" s="35">
        <v>0.12784722222222222</v>
      </c>
      <c r="NI4" s="35">
        <v>0.28347222222222224</v>
      </c>
      <c r="NJ4" s="34">
        <v>258</v>
      </c>
      <c r="NK4" s="34">
        <v>92</v>
      </c>
      <c r="NL4" s="34">
        <v>350</v>
      </c>
      <c r="NM4" s="34">
        <v>3788</v>
      </c>
      <c r="NN4" s="34">
        <v>92</v>
      </c>
      <c r="NO4" s="34">
        <v>42</v>
      </c>
      <c r="NP4" s="34">
        <v>3922</v>
      </c>
      <c r="NQ4" s="34">
        <v>0</v>
      </c>
      <c r="NR4" s="34">
        <v>0</v>
      </c>
      <c r="NS4" s="34">
        <v>0</v>
      </c>
      <c r="NT4" s="34">
        <v>5</v>
      </c>
      <c r="NU4" s="34">
        <v>5</v>
      </c>
      <c r="NV4" s="34">
        <v>10</v>
      </c>
      <c r="NW4" s="34">
        <v>185</v>
      </c>
      <c r="NX4" s="34">
        <v>3</v>
      </c>
      <c r="NY4" s="34">
        <v>5</v>
      </c>
      <c r="NZ4" s="34">
        <v>193</v>
      </c>
      <c r="OA4" s="34">
        <v>95.85</v>
      </c>
      <c r="OB4" s="34">
        <v>2400</v>
      </c>
      <c r="OC4" s="154">
        <f t="shared" ref="OC4:OC6" si="17">NP4/OB4*100</f>
        <v>163.41666666666669</v>
      </c>
      <c r="OD4" s="34" t="s">
        <v>2375</v>
      </c>
      <c r="OE4" s="34" t="s">
        <v>2736</v>
      </c>
      <c r="OF4" s="34" t="s">
        <v>2692</v>
      </c>
      <c r="OG4" s="34">
        <v>8</v>
      </c>
      <c r="OH4" s="10">
        <v>0</v>
      </c>
      <c r="OI4" s="1">
        <v>0</v>
      </c>
      <c r="OJ4" s="1">
        <v>0</v>
      </c>
      <c r="OK4" s="10">
        <v>0</v>
      </c>
      <c r="OL4" s="34">
        <v>0</v>
      </c>
      <c r="OM4" s="34">
        <v>0</v>
      </c>
      <c r="ON4" s="34">
        <v>0</v>
      </c>
      <c r="OO4" s="34">
        <v>0</v>
      </c>
      <c r="OP4" s="34">
        <v>0</v>
      </c>
      <c r="OQ4" s="34">
        <v>0</v>
      </c>
      <c r="OR4" s="34">
        <v>0</v>
      </c>
      <c r="OS4" s="34">
        <v>0</v>
      </c>
      <c r="OT4" s="34">
        <v>0</v>
      </c>
      <c r="OU4" s="34">
        <v>0</v>
      </c>
      <c r="OV4" s="34">
        <v>9</v>
      </c>
      <c r="OW4" s="34">
        <v>1</v>
      </c>
      <c r="OX4" s="34">
        <v>10</v>
      </c>
      <c r="OY4" s="34">
        <v>314</v>
      </c>
      <c r="OZ4" s="34">
        <v>1</v>
      </c>
      <c r="PA4" s="34">
        <v>0</v>
      </c>
      <c r="PB4" s="34">
        <v>315</v>
      </c>
      <c r="PC4" s="34">
        <v>99.68</v>
      </c>
      <c r="PD4" s="34"/>
      <c r="PE4" s="154" t="e">
        <f t="shared" ref="PE4:PE12" si="18">OR4/PD4*100</f>
        <v>#DIV/0!</v>
      </c>
      <c r="PF4" s="34" t="s">
        <v>2375</v>
      </c>
      <c r="PG4" s="34" t="s">
        <v>2736</v>
      </c>
      <c r="PH4" s="34" t="s">
        <v>2692</v>
      </c>
      <c r="PI4" s="34">
        <v>8</v>
      </c>
      <c r="PJ4" s="10">
        <v>0</v>
      </c>
      <c r="PK4" s="1">
        <v>0</v>
      </c>
      <c r="PL4" s="1">
        <v>0</v>
      </c>
      <c r="PM4" s="10">
        <v>0</v>
      </c>
      <c r="PN4" s="34">
        <v>0</v>
      </c>
      <c r="PO4" s="34">
        <v>0</v>
      </c>
      <c r="PP4" s="34">
        <v>0</v>
      </c>
      <c r="PQ4" s="34">
        <v>0</v>
      </c>
      <c r="PR4" s="34">
        <v>0</v>
      </c>
      <c r="PS4" s="34">
        <v>0</v>
      </c>
      <c r="PT4" s="34">
        <v>0</v>
      </c>
      <c r="PU4" s="34">
        <v>0</v>
      </c>
      <c r="PV4" s="34">
        <v>0</v>
      </c>
      <c r="PW4" s="34">
        <v>0</v>
      </c>
      <c r="PX4" s="34">
        <v>4</v>
      </c>
      <c r="PY4" s="34">
        <v>1</v>
      </c>
      <c r="PZ4" s="34">
        <v>5</v>
      </c>
      <c r="QA4" s="34">
        <v>170</v>
      </c>
      <c r="QB4" s="34">
        <v>2</v>
      </c>
      <c r="QC4" s="34">
        <v>0</v>
      </c>
      <c r="QD4" s="34">
        <v>172</v>
      </c>
      <c r="QE4" s="34">
        <v>98.84</v>
      </c>
      <c r="QF4" s="34"/>
      <c r="QG4" s="154" t="e">
        <f t="shared" ref="QG4:QG12" si="19">PT4/QF4*100</f>
        <v>#DIV/0!</v>
      </c>
      <c r="QH4" s="34" t="s">
        <v>2375</v>
      </c>
      <c r="QI4" s="34" t="s">
        <v>2736</v>
      </c>
      <c r="QJ4" s="34" t="s">
        <v>2692</v>
      </c>
      <c r="QK4" s="34">
        <v>8</v>
      </c>
      <c r="QL4" s="35">
        <v>0.4113194444444444</v>
      </c>
      <c r="QM4" s="35">
        <v>0.12784722222222222</v>
      </c>
      <c r="QN4" s="35">
        <v>4.2476851851851851E-3</v>
      </c>
      <c r="QO4" s="35">
        <v>0.28347222222222224</v>
      </c>
      <c r="QP4" s="34">
        <v>258</v>
      </c>
      <c r="QQ4" s="34">
        <v>92</v>
      </c>
      <c r="QR4" s="34">
        <v>350</v>
      </c>
      <c r="QS4" s="34">
        <v>3788</v>
      </c>
      <c r="QT4" s="34">
        <v>92</v>
      </c>
      <c r="QU4" s="34">
        <v>42</v>
      </c>
      <c r="QV4" s="34">
        <v>3922</v>
      </c>
      <c r="QW4" s="34">
        <v>0</v>
      </c>
      <c r="QX4" s="34">
        <v>0</v>
      </c>
      <c r="QY4" s="34">
        <v>0</v>
      </c>
      <c r="QZ4" s="34">
        <v>18</v>
      </c>
      <c r="RA4" s="34">
        <v>7</v>
      </c>
      <c r="RB4" s="34">
        <v>25</v>
      </c>
      <c r="RC4" s="34">
        <v>669</v>
      </c>
      <c r="RD4" s="34">
        <v>6</v>
      </c>
      <c r="RE4" s="34">
        <v>5</v>
      </c>
      <c r="RF4" s="34">
        <v>680</v>
      </c>
      <c r="RG4" s="34">
        <v>98.38</v>
      </c>
      <c r="RH4" s="34">
        <v>2400</v>
      </c>
      <c r="RI4" s="154">
        <f t="shared" ref="RI4:RI6" si="20">QV4/RH4*100</f>
        <v>163.41666666666669</v>
      </c>
      <c r="RJ4" s="34" t="s">
        <v>2375</v>
      </c>
      <c r="RK4" s="34" t="s">
        <v>2736</v>
      </c>
      <c r="RL4" s="34" t="s">
        <v>2692</v>
      </c>
      <c r="RM4" s="34">
        <v>8</v>
      </c>
      <c r="RN4" s="35">
        <v>2.5465277777777779</v>
      </c>
      <c r="RO4" s="35">
        <v>0.52812500000000007</v>
      </c>
      <c r="RP4" s="35">
        <v>0.12616898148148148</v>
      </c>
      <c r="RQ4" s="35">
        <v>2.0184027777777778</v>
      </c>
      <c r="RR4" s="34">
        <v>1133</v>
      </c>
      <c r="RS4" s="34">
        <v>422</v>
      </c>
      <c r="RT4" s="34">
        <v>1555</v>
      </c>
      <c r="RU4" s="34">
        <v>13220</v>
      </c>
      <c r="RV4" s="34">
        <v>593</v>
      </c>
      <c r="RW4" s="34">
        <v>145</v>
      </c>
      <c r="RX4" s="34">
        <v>13958</v>
      </c>
      <c r="RY4" s="34">
        <v>0</v>
      </c>
      <c r="RZ4" s="34">
        <v>0</v>
      </c>
      <c r="SA4" s="34">
        <v>0</v>
      </c>
      <c r="SB4" s="34">
        <v>42</v>
      </c>
      <c r="SC4" s="34">
        <v>13</v>
      </c>
      <c r="SD4" s="34">
        <v>55</v>
      </c>
      <c r="SE4" s="34">
        <v>1452</v>
      </c>
      <c r="SF4" s="34">
        <v>14</v>
      </c>
      <c r="SG4" s="34">
        <v>5</v>
      </c>
      <c r="SH4" s="34">
        <v>1471</v>
      </c>
      <c r="SI4" s="34">
        <v>98.71</v>
      </c>
      <c r="SJ4" s="34">
        <f t="shared" ref="SJ4:SJ13" si="21">SUM(JT4,KV4,LX4,MZ4,RH4)</f>
        <v>12000</v>
      </c>
      <c r="SK4" s="154">
        <f t="shared" ref="SK4:SK6" si="22">RX4/SJ4*100</f>
        <v>116.31666666666666</v>
      </c>
      <c r="SL4" s="34" t="s">
        <v>2375</v>
      </c>
      <c r="SM4" s="34" t="s">
        <v>2736</v>
      </c>
      <c r="SN4" s="34" t="s">
        <v>2692</v>
      </c>
      <c r="SO4" s="34">
        <v>8</v>
      </c>
      <c r="SP4" s="35">
        <v>0.32265046296296296</v>
      </c>
      <c r="SQ4" s="35">
        <v>0.10096064814814815</v>
      </c>
      <c r="SR4" s="35">
        <v>0.10096064814814815</v>
      </c>
      <c r="SS4" s="35">
        <v>0.21701388888888887</v>
      </c>
      <c r="ST4" s="34">
        <v>175</v>
      </c>
      <c r="SU4" s="34">
        <v>84</v>
      </c>
      <c r="SV4" s="34">
        <v>259</v>
      </c>
      <c r="SW4" s="34">
        <v>3259</v>
      </c>
      <c r="SX4" s="34">
        <v>102</v>
      </c>
      <c r="SY4" s="34">
        <v>53</v>
      </c>
      <c r="SZ4" s="34">
        <v>3414</v>
      </c>
      <c r="TA4" s="34">
        <v>0</v>
      </c>
      <c r="TB4" s="34">
        <v>0</v>
      </c>
      <c r="TC4" s="34">
        <v>0</v>
      </c>
      <c r="TD4" s="34">
        <v>5</v>
      </c>
      <c r="TE4" s="34">
        <v>5</v>
      </c>
      <c r="TF4" s="34">
        <v>10</v>
      </c>
      <c r="TG4" s="34">
        <v>331</v>
      </c>
      <c r="TH4" s="34">
        <v>17</v>
      </c>
      <c r="TI4" s="34">
        <v>10</v>
      </c>
      <c r="TJ4" s="34">
        <v>358</v>
      </c>
      <c r="TK4" s="34">
        <v>92.46</v>
      </c>
      <c r="TL4" s="34">
        <v>2400</v>
      </c>
      <c r="TM4" s="154">
        <f t="shared" ref="TM4:TM6" si="23">SZ4/TL4*100</f>
        <v>142.25</v>
      </c>
      <c r="TN4" s="34" t="s">
        <v>2375</v>
      </c>
      <c r="TO4" s="34" t="s">
        <v>2736</v>
      </c>
      <c r="TP4" s="34" t="s">
        <v>2692</v>
      </c>
      <c r="TQ4" s="34">
        <v>8</v>
      </c>
      <c r="TR4" s="35">
        <v>0.39564814814814814</v>
      </c>
      <c r="TS4" s="35">
        <v>0.10520833333333333</v>
      </c>
      <c r="TT4" s="35">
        <v>0.10520833333333333</v>
      </c>
      <c r="TU4" s="35">
        <v>0.28667824074074072</v>
      </c>
      <c r="TV4" s="34">
        <v>91</v>
      </c>
      <c r="TW4" s="34">
        <v>98</v>
      </c>
      <c r="TX4" s="34">
        <v>189</v>
      </c>
      <c r="TY4" s="34">
        <v>2896</v>
      </c>
      <c r="TZ4" s="34">
        <v>130</v>
      </c>
      <c r="UA4" s="34">
        <v>47</v>
      </c>
      <c r="UB4" s="34">
        <v>3073</v>
      </c>
      <c r="UC4" s="34">
        <v>0</v>
      </c>
      <c r="UD4" s="34">
        <v>0</v>
      </c>
      <c r="UE4" s="34">
        <v>0</v>
      </c>
      <c r="UF4" s="34">
        <v>7</v>
      </c>
      <c r="UG4" s="34">
        <v>3</v>
      </c>
      <c r="UH4" s="34">
        <v>10</v>
      </c>
      <c r="UI4" s="34">
        <v>271</v>
      </c>
      <c r="UJ4" s="34">
        <v>4</v>
      </c>
      <c r="UK4" s="34">
        <v>2</v>
      </c>
      <c r="UL4" s="34">
        <v>277</v>
      </c>
      <c r="UM4" s="34">
        <v>97.83</v>
      </c>
      <c r="UN4" s="34">
        <v>2400</v>
      </c>
      <c r="UO4" s="154">
        <f t="shared" ref="UO4:UO6" si="24">UB4/UN4*100</f>
        <v>128.04166666666669</v>
      </c>
      <c r="UP4" s="34" t="s">
        <v>2375</v>
      </c>
      <c r="UQ4" s="34" t="s">
        <v>2736</v>
      </c>
      <c r="UR4" s="34" t="s">
        <v>2692</v>
      </c>
      <c r="US4" s="34">
        <v>8</v>
      </c>
      <c r="UT4" s="35">
        <v>0.48853009259259261</v>
      </c>
      <c r="UU4" s="35">
        <v>0.13530092592592594</v>
      </c>
      <c r="UV4" s="35">
        <v>0.13530092592592594</v>
      </c>
      <c r="UW4" s="35">
        <v>0.34752314814814816</v>
      </c>
      <c r="UX4" s="34">
        <v>262</v>
      </c>
      <c r="UY4" s="34">
        <v>105</v>
      </c>
      <c r="UZ4" s="34">
        <v>367</v>
      </c>
      <c r="VA4" s="34">
        <v>3145</v>
      </c>
      <c r="VB4" s="34">
        <v>142</v>
      </c>
      <c r="VC4" s="34">
        <v>51</v>
      </c>
      <c r="VD4" s="34">
        <v>3338</v>
      </c>
      <c r="VE4" s="34">
        <v>0</v>
      </c>
      <c r="VF4" s="34">
        <v>0</v>
      </c>
      <c r="VG4" s="34">
        <v>0</v>
      </c>
      <c r="VH4" s="34">
        <v>3</v>
      </c>
      <c r="VI4" s="34">
        <v>2</v>
      </c>
      <c r="VJ4" s="34">
        <v>5</v>
      </c>
      <c r="VK4" s="34">
        <v>250</v>
      </c>
      <c r="VL4" s="34">
        <v>3</v>
      </c>
      <c r="VM4" s="34">
        <v>0</v>
      </c>
      <c r="VN4" s="34">
        <v>253</v>
      </c>
      <c r="VO4" s="34">
        <v>98.81</v>
      </c>
      <c r="VP4" s="34">
        <v>2400</v>
      </c>
      <c r="VQ4" s="154">
        <f t="shared" ref="VQ4:VQ6" si="25">VD4/VP4*100</f>
        <v>139.08333333333334</v>
      </c>
      <c r="VR4" s="34" t="s">
        <v>2375</v>
      </c>
      <c r="VS4" s="34" t="s">
        <v>2736</v>
      </c>
      <c r="VT4" s="34" t="s">
        <v>2692</v>
      </c>
      <c r="VU4" s="34">
        <v>8</v>
      </c>
      <c r="VV4" s="35">
        <v>0.53050925925925929</v>
      </c>
      <c r="VW4" s="35">
        <v>7.3923611111111107E-2</v>
      </c>
      <c r="VX4" s="35">
        <v>7.3923611111111107E-2</v>
      </c>
      <c r="VY4" s="35">
        <v>0.45168981481481479</v>
      </c>
      <c r="VZ4" s="34">
        <v>427</v>
      </c>
      <c r="WA4" s="34">
        <v>57</v>
      </c>
      <c r="WB4" s="34">
        <v>484</v>
      </c>
      <c r="WC4" s="34">
        <v>2004</v>
      </c>
      <c r="WD4" s="34">
        <v>67</v>
      </c>
      <c r="WE4" s="34">
        <v>10</v>
      </c>
      <c r="WF4" s="34">
        <v>2081</v>
      </c>
      <c r="WG4" s="34">
        <v>0</v>
      </c>
      <c r="WH4" s="34">
        <v>0</v>
      </c>
      <c r="WI4" s="34">
        <v>0</v>
      </c>
      <c r="WJ4" s="34">
        <v>4</v>
      </c>
      <c r="WK4" s="34">
        <v>6</v>
      </c>
      <c r="WL4" s="34">
        <v>10</v>
      </c>
      <c r="WM4" s="34">
        <v>468</v>
      </c>
      <c r="WN4" s="34">
        <v>12</v>
      </c>
      <c r="WO4" s="34">
        <v>1</v>
      </c>
      <c r="WP4" s="34">
        <v>481</v>
      </c>
      <c r="WQ4" s="34">
        <v>97.3</v>
      </c>
      <c r="WR4" s="34">
        <v>2400</v>
      </c>
      <c r="WS4" s="154">
        <f t="shared" ref="WS4:WS6" si="26">WF4/WR4*100</f>
        <v>86.708333333333329</v>
      </c>
      <c r="WT4" s="34" t="s">
        <v>2375</v>
      </c>
      <c r="WU4" s="34" t="s">
        <v>2736</v>
      </c>
      <c r="WV4" s="34" t="s">
        <v>2692</v>
      </c>
      <c r="WW4" s="34">
        <v>8</v>
      </c>
      <c r="WX4" s="1">
        <v>0.6</v>
      </c>
      <c r="WY4" s="1">
        <v>6.2569444444444441E-2</v>
      </c>
      <c r="WZ4" s="1">
        <v>6.2569444444444441E-2</v>
      </c>
      <c r="XA4" s="1">
        <v>0.23223379629629629</v>
      </c>
      <c r="XB4">
        <v>129</v>
      </c>
      <c r="XC4">
        <v>62</v>
      </c>
      <c r="XD4">
        <v>191</v>
      </c>
      <c r="XE4">
        <v>2489</v>
      </c>
      <c r="XF4">
        <v>89</v>
      </c>
      <c r="XG4">
        <v>5</v>
      </c>
      <c r="XH4">
        <v>2583</v>
      </c>
      <c r="XI4">
        <v>0</v>
      </c>
      <c r="XJ4">
        <v>0</v>
      </c>
      <c r="XK4">
        <v>0</v>
      </c>
      <c r="XL4">
        <v>7</v>
      </c>
      <c r="XM4">
        <v>3</v>
      </c>
      <c r="XN4">
        <v>10</v>
      </c>
      <c r="XO4">
        <v>348</v>
      </c>
      <c r="XP4">
        <v>7</v>
      </c>
      <c r="XQ4">
        <v>0</v>
      </c>
      <c r="XR4">
        <v>355</v>
      </c>
      <c r="XS4">
        <v>98.03</v>
      </c>
      <c r="XT4">
        <v>2400</v>
      </c>
      <c r="XU4" s="154">
        <f t="shared" ref="XU4:XU5" si="27">XH4/XT4*100</f>
        <v>107.625</v>
      </c>
      <c r="XV4" s="34" t="s">
        <v>2375</v>
      </c>
      <c r="XW4" s="34" t="s">
        <v>2736</v>
      </c>
      <c r="XX4" s="34" t="s">
        <v>2692</v>
      </c>
      <c r="XY4" s="34">
        <v>8</v>
      </c>
      <c r="XZ4" s="1">
        <v>0</v>
      </c>
      <c r="YA4" s="1">
        <v>0</v>
      </c>
      <c r="YB4" s="1">
        <v>0</v>
      </c>
      <c r="YC4" s="1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2400</v>
      </c>
      <c r="YW4" s="154">
        <f t="shared" ref="YW4:YW5" si="28">YJ4/YV4*100</f>
        <v>0</v>
      </c>
      <c r="YX4" s="34" t="s">
        <v>2375</v>
      </c>
      <c r="YY4" s="34" t="s">
        <v>2736</v>
      </c>
      <c r="YZ4" s="34" t="s">
        <v>2692</v>
      </c>
      <c r="ZA4" s="34">
        <v>8</v>
      </c>
      <c r="ZB4" s="1">
        <v>0</v>
      </c>
      <c r="ZC4" s="1">
        <v>0</v>
      </c>
      <c r="ZD4" s="1">
        <v>0</v>
      </c>
      <c r="ZE4" s="1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7</v>
      </c>
      <c r="ZQ4">
        <v>3</v>
      </c>
      <c r="ZR4">
        <v>10</v>
      </c>
      <c r="ZS4">
        <v>234</v>
      </c>
      <c r="ZT4">
        <v>7</v>
      </c>
      <c r="ZU4">
        <v>0</v>
      </c>
      <c r="ZV4">
        <v>241</v>
      </c>
      <c r="ZW4">
        <v>97.1</v>
      </c>
      <c r="ZX4">
        <v>2400</v>
      </c>
      <c r="ZY4" s="154">
        <f t="shared" ref="ZY4:ZY5" si="29">ZL4/ZX4*100</f>
        <v>0</v>
      </c>
      <c r="ZZ4" s="34" t="s">
        <v>2375</v>
      </c>
      <c r="AAA4" s="34" t="s">
        <v>2736</v>
      </c>
      <c r="AAB4" s="34" t="s">
        <v>2692</v>
      </c>
      <c r="AAC4" s="34">
        <v>8</v>
      </c>
      <c r="AAD4" s="1">
        <v>0.29480324074074077</v>
      </c>
      <c r="AAE4" s="1">
        <v>6.2569444444444441E-2</v>
      </c>
      <c r="AAF4" s="1">
        <v>0.30518518518518517</v>
      </c>
      <c r="AAG4" s="1">
        <v>0.23223379629629629</v>
      </c>
      <c r="AAH4">
        <v>129</v>
      </c>
      <c r="AAI4">
        <v>62</v>
      </c>
      <c r="AAJ4">
        <v>191</v>
      </c>
      <c r="AAK4">
        <v>2489</v>
      </c>
      <c r="AAL4">
        <v>89</v>
      </c>
      <c r="AAM4">
        <v>5</v>
      </c>
      <c r="AAN4">
        <v>2583</v>
      </c>
      <c r="AAO4">
        <v>0</v>
      </c>
      <c r="AAP4">
        <v>0</v>
      </c>
      <c r="AAQ4">
        <v>0</v>
      </c>
      <c r="AAR4">
        <v>14</v>
      </c>
      <c r="AAS4">
        <v>6</v>
      </c>
      <c r="AAT4">
        <v>20</v>
      </c>
      <c r="AAU4">
        <v>582</v>
      </c>
      <c r="AAV4">
        <v>14</v>
      </c>
      <c r="AAW4">
        <v>0</v>
      </c>
      <c r="AAX4">
        <v>596</v>
      </c>
      <c r="AAY4">
        <v>97.65</v>
      </c>
      <c r="AAZ4">
        <v>2400</v>
      </c>
      <c r="ABA4" s="154">
        <f t="shared" ref="ABA4:ABA5" si="30">AAN4/AAZ4*100</f>
        <v>107.625</v>
      </c>
      <c r="ABB4" s="34" t="s">
        <v>2375</v>
      </c>
      <c r="ABC4" s="34" t="s">
        <v>2736</v>
      </c>
      <c r="ABD4" s="34" t="s">
        <v>2692</v>
      </c>
      <c r="ABE4" s="34">
        <v>8</v>
      </c>
      <c r="ABF4" s="1">
        <v>2.0291203703703702</v>
      </c>
      <c r="ABG4" s="1">
        <v>0.47811342592592593</v>
      </c>
      <c r="ABH4" s="10">
        <f>ABG4/3</f>
        <v>0.15937114197530863</v>
      </c>
      <c r="ABI4" s="1">
        <v>0.32418981481481485</v>
      </c>
      <c r="ABJ4" s="1">
        <v>1.5509953703703703</v>
      </c>
      <c r="ABK4">
        <v>1084</v>
      </c>
      <c r="ABL4">
        <v>406</v>
      </c>
      <c r="ABM4">
        <v>1490</v>
      </c>
      <c r="ABN4">
        <v>13793</v>
      </c>
      <c r="ABO4">
        <v>530</v>
      </c>
      <c r="ABP4">
        <v>166</v>
      </c>
      <c r="ABQ4">
        <v>14489</v>
      </c>
      <c r="ABR4">
        <v>0</v>
      </c>
      <c r="ABS4">
        <v>0</v>
      </c>
      <c r="ABT4">
        <v>0</v>
      </c>
      <c r="ABU4">
        <v>33</v>
      </c>
      <c r="ABV4">
        <v>22</v>
      </c>
      <c r="ABW4">
        <v>55</v>
      </c>
      <c r="ABX4">
        <v>1902</v>
      </c>
      <c r="ABY4">
        <v>50</v>
      </c>
      <c r="ABZ4">
        <v>13</v>
      </c>
      <c r="ACA4">
        <v>1965</v>
      </c>
      <c r="ACB4">
        <v>96.79</v>
      </c>
      <c r="ACC4">
        <f t="shared" ref="ACC4:ACC13" si="31">SUM(TL4,UN4,VP4,WR4,XT4)</f>
        <v>12000</v>
      </c>
      <c r="ACD4" s="154">
        <f t="shared" ref="ACD4:ACD6" si="32">ABQ4/ACC4*100</f>
        <v>120.74166666666666</v>
      </c>
      <c r="ACE4" s="34" t="s">
        <v>2375</v>
      </c>
      <c r="ACF4" s="34" t="s">
        <v>2736</v>
      </c>
      <c r="ACG4" s="34" t="s">
        <v>2692</v>
      </c>
      <c r="ACH4" s="34">
        <v>8</v>
      </c>
      <c r="ACI4" s="1">
        <v>0.57385416666666667</v>
      </c>
      <c r="ACJ4" s="1">
        <v>8.5324074074074066E-2</v>
      </c>
      <c r="ACK4" s="1">
        <v>8.5324074074074066E-2</v>
      </c>
      <c r="ACL4" s="1">
        <v>0.47803240740740738</v>
      </c>
      <c r="ACM4">
        <v>283</v>
      </c>
      <c r="ACN4">
        <v>93</v>
      </c>
      <c r="ACO4">
        <v>376</v>
      </c>
      <c r="ACP4">
        <v>2233</v>
      </c>
      <c r="ACQ4">
        <v>110</v>
      </c>
      <c r="ACR4">
        <v>14</v>
      </c>
      <c r="ACS4">
        <v>2357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2400</v>
      </c>
      <c r="ADF4" s="154">
        <f t="shared" ref="ADF4:ADF13" si="33">ACS4/ADE4*100</f>
        <v>98.208333333333329</v>
      </c>
      <c r="ADG4" s="34" t="s">
        <v>2375</v>
      </c>
      <c r="ADH4" s="34" t="s">
        <v>2736</v>
      </c>
      <c r="ADI4" s="34" t="s">
        <v>2692</v>
      </c>
      <c r="ADJ4" s="34">
        <v>8</v>
      </c>
      <c r="ADK4" s="1">
        <v>0.38909722222222221</v>
      </c>
      <c r="ADL4" s="1">
        <v>7.6828703703703705E-2</v>
      </c>
      <c r="ADM4" s="1">
        <v>7.6828703703703705E-2</v>
      </c>
      <c r="ADN4" s="1">
        <v>0.29190972222222222</v>
      </c>
      <c r="ADO4">
        <v>271</v>
      </c>
      <c r="ADP4">
        <v>67</v>
      </c>
      <c r="ADQ4">
        <v>338</v>
      </c>
      <c r="ADR4">
        <v>2121</v>
      </c>
      <c r="ADS4">
        <v>94</v>
      </c>
      <c r="ADT4">
        <v>8</v>
      </c>
      <c r="ADU4">
        <v>2223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2400</v>
      </c>
      <c r="AEH4" s="154">
        <f t="shared" ref="AEH4:AEH5" si="34">ADU4/AEG4*100</f>
        <v>92.625</v>
      </c>
      <c r="AEI4" s="34" t="s">
        <v>2375</v>
      </c>
      <c r="AEJ4" s="34" t="s">
        <v>2736</v>
      </c>
      <c r="AEK4" s="34" t="s">
        <v>2692</v>
      </c>
      <c r="AEL4" s="34">
        <v>8</v>
      </c>
      <c r="AEM4" s="1">
        <v>0.32761574074074074</v>
      </c>
      <c r="AEN4" s="1">
        <v>7.7291666666666661E-2</v>
      </c>
      <c r="AEO4" s="1">
        <v>7.7291666666666661E-2</v>
      </c>
      <c r="AEP4" s="1">
        <v>0.23950231481481479</v>
      </c>
      <c r="AEQ4">
        <v>283</v>
      </c>
      <c r="AER4">
        <v>65</v>
      </c>
      <c r="AES4">
        <v>348</v>
      </c>
      <c r="AET4">
        <v>2509</v>
      </c>
      <c r="AEU4">
        <v>88</v>
      </c>
      <c r="AEV4">
        <v>11</v>
      </c>
      <c r="AEW4">
        <v>2608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2400</v>
      </c>
      <c r="AFJ4" s="154">
        <f t="shared" ref="AFJ4:AFJ5" si="35">AEW4/AFI4*100</f>
        <v>108.66666666666667</v>
      </c>
      <c r="AFK4" s="34" t="s">
        <v>2375</v>
      </c>
      <c r="AFL4" s="34" t="s">
        <v>2736</v>
      </c>
      <c r="AFM4" s="34" t="s">
        <v>2692</v>
      </c>
      <c r="AFN4" s="34">
        <v>8</v>
      </c>
      <c r="AFO4" s="1">
        <v>0.29293981481481485</v>
      </c>
      <c r="AFP4" s="1">
        <v>8.2430555555555562E-2</v>
      </c>
      <c r="AFQ4" s="1">
        <v>8.2430555555555562E-2</v>
      </c>
      <c r="AFR4" s="1">
        <v>0.20634259259259258</v>
      </c>
      <c r="AFS4">
        <v>101</v>
      </c>
      <c r="AFT4">
        <v>60</v>
      </c>
      <c r="AFU4">
        <v>161</v>
      </c>
      <c r="AFV4">
        <v>2470</v>
      </c>
      <c r="AFW4">
        <v>100</v>
      </c>
      <c r="AFX4">
        <v>20</v>
      </c>
      <c r="AFY4">
        <v>2590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2400</v>
      </c>
      <c r="AGL4" s="154">
        <f t="shared" ref="AGL4:AGL6" si="36">AFY4/AGK4*100</f>
        <v>107.91666666666666</v>
      </c>
      <c r="AGM4" s="34" t="s">
        <v>2375</v>
      </c>
      <c r="AGN4" s="34" t="s">
        <v>2736</v>
      </c>
      <c r="AGO4" s="34" t="s">
        <v>2692</v>
      </c>
      <c r="AGP4" s="34">
        <v>8</v>
      </c>
      <c r="AGQ4" s="1">
        <v>0.59562499999999996</v>
      </c>
      <c r="AGR4" s="1">
        <v>0.16817129629629632</v>
      </c>
      <c r="AGS4" s="1">
        <v>6.5046296296296302E-3</v>
      </c>
      <c r="AGT4" s="1">
        <v>0.42744212962962963</v>
      </c>
      <c r="AGU4">
        <v>156</v>
      </c>
      <c r="AGV4">
        <v>111</v>
      </c>
      <c r="AGW4">
        <v>267</v>
      </c>
      <c r="AGX4">
        <v>4447</v>
      </c>
      <c r="AGY4">
        <v>221</v>
      </c>
      <c r="AGZ4">
        <v>36</v>
      </c>
      <c r="AHA4">
        <v>4704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2400</v>
      </c>
      <c r="AHN4" s="154">
        <f t="shared" ref="AHN4:AHN6" si="37">AHA4/AHM4*100</f>
        <v>196</v>
      </c>
      <c r="AHO4" s="34" t="s">
        <v>2375</v>
      </c>
      <c r="AHP4" s="34" t="s">
        <v>2736</v>
      </c>
      <c r="AHQ4" s="34" t="s">
        <v>2692</v>
      </c>
      <c r="AHR4" s="34">
        <v>8</v>
      </c>
      <c r="AHS4" s="10">
        <v>1.8445486111111109</v>
      </c>
      <c r="AHT4" s="1">
        <v>0.40763888888888888</v>
      </c>
      <c r="AHU4" s="1">
        <f>AHT4/3</f>
        <v>0.13587962962962963</v>
      </c>
      <c r="AHV4" s="1">
        <v>4.8148148148148141E-2</v>
      </c>
      <c r="AHW4" s="10">
        <v>1.4369097222222222</v>
      </c>
      <c r="AHX4">
        <v>993</v>
      </c>
      <c r="AHY4">
        <v>336</v>
      </c>
      <c r="AHZ4">
        <v>1329</v>
      </c>
      <c r="AIA4">
        <v>11310</v>
      </c>
      <c r="AIB4">
        <v>513</v>
      </c>
      <c r="AIC4">
        <v>69</v>
      </c>
      <c r="AID4">
        <v>11892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f t="shared" ref="AIP4:AIP14" si="38">SUM(ADE4,AEG4,AFI4,AGK4)</f>
        <v>9600</v>
      </c>
      <c r="AIQ4" s="154">
        <f t="shared" ref="AIQ4:AIQ6" si="39">AID4/AIP4*100</f>
        <v>123.875</v>
      </c>
      <c r="AIR4" s="34" t="s">
        <v>2375</v>
      </c>
      <c r="AIS4" s="34" t="s">
        <v>2736</v>
      </c>
      <c r="AIT4" s="34" t="s">
        <v>2692</v>
      </c>
      <c r="AIU4" s="34">
        <v>8</v>
      </c>
      <c r="AIV4" s="1">
        <v>0.60408564814814814</v>
      </c>
      <c r="AIW4" s="1">
        <v>9.9444444444444446E-2</v>
      </c>
      <c r="AIX4" s="1">
        <v>2.4768518518518516E-3</v>
      </c>
      <c r="AIY4" s="1">
        <v>0.50464120370370369</v>
      </c>
      <c r="AIZ4">
        <v>123</v>
      </c>
      <c r="AJA4">
        <v>66</v>
      </c>
      <c r="AJB4">
        <v>189</v>
      </c>
      <c r="AJC4">
        <v>2569</v>
      </c>
      <c r="AJD4">
        <v>131</v>
      </c>
      <c r="AJE4">
        <v>19</v>
      </c>
      <c r="AJF4">
        <v>2719</v>
      </c>
      <c r="AJG4">
        <v>0</v>
      </c>
      <c r="AJH4">
        <v>0</v>
      </c>
      <c r="AJI4">
        <v>0</v>
      </c>
      <c r="AJJ4">
        <v>10</v>
      </c>
      <c r="AJK4">
        <v>0</v>
      </c>
      <c r="AJL4">
        <v>10</v>
      </c>
      <c r="AJM4">
        <v>221</v>
      </c>
      <c r="AJN4">
        <v>0</v>
      </c>
      <c r="AJO4">
        <v>0</v>
      </c>
      <c r="AJP4">
        <v>221</v>
      </c>
      <c r="AJQ4">
        <v>100</v>
      </c>
      <c r="AJR4">
        <v>2400</v>
      </c>
      <c r="AJS4" s="154">
        <f t="shared" ref="AJS4:AJS6" si="40">AJF4/AJR4*100</f>
        <v>113.29166666666666</v>
      </c>
      <c r="AJT4" s="34" t="s">
        <v>2375</v>
      </c>
      <c r="AJU4" s="34" t="s">
        <v>2736</v>
      </c>
      <c r="AJV4" s="34" t="s">
        <v>2692</v>
      </c>
      <c r="AJW4" s="34">
        <v>8</v>
      </c>
      <c r="AJX4" s="1">
        <v>0.40630787037037036</v>
      </c>
      <c r="AJY4" s="1">
        <v>0.17959490740740738</v>
      </c>
      <c r="AJZ4" s="1">
        <v>0.17959490740740738</v>
      </c>
      <c r="AKA4" s="1">
        <v>0.22307870370370372</v>
      </c>
      <c r="AKB4">
        <v>92</v>
      </c>
      <c r="AKC4">
        <v>52</v>
      </c>
      <c r="AKD4">
        <v>144</v>
      </c>
      <c r="AKE4">
        <v>2075</v>
      </c>
      <c r="AKF4">
        <v>130</v>
      </c>
      <c r="AKG4">
        <v>9</v>
      </c>
      <c r="AKH4">
        <v>2214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2400</v>
      </c>
      <c r="AKU4" s="154">
        <f t="shared" ref="AKU4:AKU6" si="41">AKH4/AKT4*100</f>
        <v>92.25</v>
      </c>
      <c r="AKV4" s="34" t="s">
        <v>2375</v>
      </c>
      <c r="AKW4" s="34" t="s">
        <v>2736</v>
      </c>
      <c r="AKX4" s="34" t="s">
        <v>2692</v>
      </c>
      <c r="AKY4" s="34">
        <v>8</v>
      </c>
      <c r="AKZ4" s="1">
        <v>0.40583333333333332</v>
      </c>
      <c r="ALA4" s="1">
        <v>0.1044212962962963</v>
      </c>
      <c r="ALB4" s="1">
        <v>0.1044212962962963</v>
      </c>
      <c r="ALC4" s="1">
        <v>0.29728009259259258</v>
      </c>
      <c r="ALD4">
        <v>115</v>
      </c>
      <c r="ALE4">
        <v>57</v>
      </c>
      <c r="ALF4">
        <v>172</v>
      </c>
      <c r="ALG4">
        <v>2636</v>
      </c>
      <c r="ALH4">
        <v>81</v>
      </c>
      <c r="ALI4">
        <v>27</v>
      </c>
      <c r="ALJ4">
        <v>2744</v>
      </c>
      <c r="ALK4">
        <v>0</v>
      </c>
      <c r="ALL4">
        <v>0</v>
      </c>
      <c r="ALM4">
        <v>0</v>
      </c>
      <c r="ALN4">
        <v>5</v>
      </c>
      <c r="ALO4">
        <v>0</v>
      </c>
      <c r="ALP4">
        <v>5</v>
      </c>
      <c r="ALQ4">
        <v>238</v>
      </c>
      <c r="ALR4">
        <v>0</v>
      </c>
      <c r="ALS4">
        <v>0</v>
      </c>
      <c r="ALT4">
        <v>238</v>
      </c>
      <c r="ALU4">
        <v>100</v>
      </c>
      <c r="ALV4">
        <v>2400</v>
      </c>
      <c r="ALW4" s="154">
        <f t="shared" ref="ALW4:ALW6" si="42">ALJ4/ALV4*100</f>
        <v>114.33333333333333</v>
      </c>
      <c r="ALX4" s="34" t="s">
        <v>2375</v>
      </c>
      <c r="ALY4" s="34" t="s">
        <v>2736</v>
      </c>
      <c r="ALZ4" s="34" t="s">
        <v>2692</v>
      </c>
      <c r="AMA4" s="34">
        <v>8</v>
      </c>
      <c r="AMB4" s="1">
        <v>0.37100694444444443</v>
      </c>
      <c r="AMC4" s="1">
        <v>3.8807870370370375E-2</v>
      </c>
      <c r="AMD4" s="1">
        <v>3.8807870370370375E-2</v>
      </c>
      <c r="AME4" s="1">
        <v>0.27328703703703705</v>
      </c>
      <c r="AMF4">
        <v>118</v>
      </c>
      <c r="AMG4">
        <v>23</v>
      </c>
      <c r="AMH4">
        <v>141</v>
      </c>
      <c r="AMI4">
        <v>802</v>
      </c>
      <c r="AMJ4">
        <v>18</v>
      </c>
      <c r="AMK4">
        <v>24</v>
      </c>
      <c r="AML4">
        <v>844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823</v>
      </c>
      <c r="AMY4" s="154">
        <f t="shared" ref="AMY4:AMY15" si="43">AML4/AMX4*100</f>
        <v>102.55164034021871</v>
      </c>
      <c r="AMZ4" s="34" t="s">
        <v>2375</v>
      </c>
      <c r="ANA4" s="34" t="s">
        <v>2736</v>
      </c>
      <c r="ANB4" s="34" t="s">
        <v>2692</v>
      </c>
      <c r="ANC4" s="34">
        <v>8</v>
      </c>
      <c r="AND4" s="1">
        <v>0.31210648148148151</v>
      </c>
      <c r="ANE4" s="1">
        <v>3.8807870370370375E-2</v>
      </c>
      <c r="ANF4" s="1">
        <v>5.8900462962962967E-2</v>
      </c>
      <c r="ANG4" s="1">
        <v>0.27328703703703705</v>
      </c>
      <c r="ANH4">
        <v>118</v>
      </c>
      <c r="ANI4">
        <v>23</v>
      </c>
      <c r="ANJ4">
        <v>141</v>
      </c>
      <c r="ANK4">
        <v>802</v>
      </c>
      <c r="ANL4">
        <v>18</v>
      </c>
      <c r="ANM4">
        <v>24</v>
      </c>
      <c r="ANN4">
        <v>844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823</v>
      </c>
      <c r="AOA4" s="154">
        <f t="shared" ref="AOA4:AOA7" si="44">ANN4/ANZ4*100</f>
        <v>102.55164034021871</v>
      </c>
      <c r="AOB4" s="34" t="s">
        <v>2375</v>
      </c>
      <c r="AOC4" s="34" t="s">
        <v>2736</v>
      </c>
      <c r="AOD4" s="34" t="s">
        <v>2692</v>
      </c>
      <c r="AOE4" s="34">
        <v>8</v>
      </c>
      <c r="AOF4" s="10">
        <v>1.7206018518518518</v>
      </c>
      <c r="AOG4" s="1">
        <v>0.42229166666666668</v>
      </c>
      <c r="AOH4" s="10">
        <f>AOG4/3</f>
        <v>0.14076388888888888</v>
      </c>
      <c r="AOI4" s="1">
        <v>6.913194444444444E-2</v>
      </c>
      <c r="AOJ4" s="10">
        <v>1.298310185185185</v>
      </c>
      <c r="AOK4">
        <v>448</v>
      </c>
      <c r="AOL4">
        <v>198</v>
      </c>
      <c r="AOM4">
        <v>646</v>
      </c>
      <c r="AON4">
        <v>8082</v>
      </c>
      <c r="AOO4">
        <v>360</v>
      </c>
      <c r="AOP4">
        <v>79</v>
      </c>
      <c r="AOQ4">
        <v>8521</v>
      </c>
      <c r="AOR4">
        <v>0</v>
      </c>
      <c r="AOS4">
        <v>0</v>
      </c>
      <c r="AOT4">
        <v>0</v>
      </c>
      <c r="AOU4">
        <v>15</v>
      </c>
      <c r="AOV4">
        <v>0</v>
      </c>
      <c r="AOW4">
        <v>15</v>
      </c>
      <c r="AOX4">
        <v>459</v>
      </c>
      <c r="AOY4">
        <v>0</v>
      </c>
      <c r="AOZ4">
        <v>0</v>
      </c>
      <c r="APA4">
        <v>459</v>
      </c>
      <c r="APB4">
        <v>100</v>
      </c>
      <c r="APC4">
        <f t="shared" ref="APC4:APC15" si="45">SUM(AJR4,AKT4,ALV4,AMX4)</f>
        <v>8023</v>
      </c>
      <c r="APD4" s="154">
        <f t="shared" ref="APD4:APD8" si="46">AOQ4/APC4*100</f>
        <v>106.20715443101085</v>
      </c>
    </row>
    <row r="5" spans="1:1096">
      <c r="A5" s="34" t="s">
        <v>2370</v>
      </c>
      <c r="B5" s="34" t="s">
        <v>2736</v>
      </c>
      <c r="C5" s="34" t="s">
        <v>2692</v>
      </c>
      <c r="D5" s="34">
        <v>8</v>
      </c>
      <c r="E5" s="35">
        <v>0.4707175925925926</v>
      </c>
      <c r="F5" s="35">
        <v>0.21181712962962962</v>
      </c>
      <c r="G5" s="35">
        <v>0.21181712962962962</v>
      </c>
      <c r="H5" s="35">
        <v>0.12258101851851851</v>
      </c>
      <c r="I5" s="34">
        <v>211</v>
      </c>
      <c r="J5" s="34">
        <v>115</v>
      </c>
      <c r="K5" s="34">
        <v>326</v>
      </c>
      <c r="L5" s="34">
        <v>2487</v>
      </c>
      <c r="M5" s="34">
        <v>205</v>
      </c>
      <c r="N5" s="34">
        <v>21</v>
      </c>
      <c r="O5" s="34">
        <v>2713</v>
      </c>
      <c r="P5" s="34">
        <v>0</v>
      </c>
      <c r="Q5" s="34">
        <v>0</v>
      </c>
      <c r="R5" s="34">
        <v>0</v>
      </c>
      <c r="S5" s="34">
        <v>0</v>
      </c>
      <c r="T5" s="34">
        <v>0</v>
      </c>
      <c r="U5" s="34">
        <v>0</v>
      </c>
      <c r="V5" s="34">
        <v>0</v>
      </c>
      <c r="W5" s="34">
        <v>0</v>
      </c>
      <c r="X5" s="34">
        <v>0</v>
      </c>
      <c r="Y5" s="34">
        <v>0</v>
      </c>
      <c r="Z5" s="34">
        <v>0</v>
      </c>
      <c r="AA5" s="34">
        <v>2400</v>
      </c>
      <c r="AB5" s="154">
        <f t="shared" si="0"/>
        <v>113.04166666666666</v>
      </c>
      <c r="AC5" s="34" t="s">
        <v>2370</v>
      </c>
      <c r="AD5" s="34" t="s">
        <v>2736</v>
      </c>
      <c r="AE5" s="34" t="s">
        <v>2692</v>
      </c>
      <c r="AF5" s="34">
        <v>8</v>
      </c>
      <c r="AG5" s="35">
        <v>0.4343981481481482</v>
      </c>
      <c r="AH5" s="35">
        <v>0.2033912037037037</v>
      </c>
      <c r="AI5" s="35">
        <v>0.2033912037037037</v>
      </c>
      <c r="AJ5" s="35">
        <v>0.14609953703703704</v>
      </c>
      <c r="AK5" s="34">
        <v>424</v>
      </c>
      <c r="AL5" s="34">
        <v>116</v>
      </c>
      <c r="AM5" s="34">
        <v>540</v>
      </c>
      <c r="AN5" s="34">
        <v>2457</v>
      </c>
      <c r="AO5" s="34">
        <v>172</v>
      </c>
      <c r="AP5" s="34">
        <v>28</v>
      </c>
      <c r="AQ5" s="34">
        <v>2657</v>
      </c>
      <c r="AR5" s="34">
        <v>0</v>
      </c>
      <c r="AS5" s="34">
        <v>0</v>
      </c>
      <c r="AT5" s="34">
        <v>0</v>
      </c>
      <c r="AU5" s="34">
        <v>12</v>
      </c>
      <c r="AV5" s="34">
        <v>3</v>
      </c>
      <c r="AW5" s="34">
        <v>15</v>
      </c>
      <c r="AX5" s="34">
        <v>451</v>
      </c>
      <c r="AY5" s="34">
        <v>2</v>
      </c>
      <c r="AZ5" s="34">
        <v>1</v>
      </c>
      <c r="BA5" s="34">
        <v>454</v>
      </c>
      <c r="BB5" s="34">
        <v>99.34</v>
      </c>
      <c r="BC5" s="34">
        <v>2400</v>
      </c>
      <c r="BD5" s="154">
        <f t="shared" si="1"/>
        <v>110.70833333333334</v>
      </c>
      <c r="BE5" s="34" t="s">
        <v>2370</v>
      </c>
      <c r="BF5" s="34" t="s">
        <v>2736</v>
      </c>
      <c r="BG5" s="34" t="s">
        <v>2692</v>
      </c>
      <c r="BH5" s="34">
        <v>8</v>
      </c>
      <c r="BI5" s="35"/>
      <c r="BJ5" s="35"/>
      <c r="BK5" s="35"/>
      <c r="BL5" s="35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154"/>
      <c r="CG5" s="34" t="s">
        <v>2370</v>
      </c>
      <c r="CH5" s="34" t="s">
        <v>2736</v>
      </c>
      <c r="CI5" s="34" t="s">
        <v>2692</v>
      </c>
      <c r="CJ5" s="34">
        <v>8</v>
      </c>
      <c r="CK5" s="35">
        <v>0.35850694444444442</v>
      </c>
      <c r="CL5" s="35">
        <v>0.12666666666666668</v>
      </c>
      <c r="CM5" s="35">
        <v>0.12666666666666668</v>
      </c>
      <c r="CN5" s="35">
        <v>0.16930555555555557</v>
      </c>
      <c r="CO5" s="34">
        <v>195</v>
      </c>
      <c r="CP5" s="34">
        <v>54</v>
      </c>
      <c r="CQ5" s="34">
        <v>249</v>
      </c>
      <c r="CR5" s="34">
        <v>2713</v>
      </c>
      <c r="CS5" s="34">
        <v>85</v>
      </c>
      <c r="CT5" s="34">
        <v>22</v>
      </c>
      <c r="CU5" s="34">
        <v>2820</v>
      </c>
      <c r="CV5" s="34">
        <v>0</v>
      </c>
      <c r="CW5" s="34">
        <v>0</v>
      </c>
      <c r="CX5" s="34">
        <v>0</v>
      </c>
      <c r="CY5" s="34">
        <v>4</v>
      </c>
      <c r="CZ5" s="34">
        <v>2</v>
      </c>
      <c r="DA5" s="34">
        <v>6</v>
      </c>
      <c r="DB5" s="34">
        <v>250</v>
      </c>
      <c r="DC5" s="34">
        <v>3</v>
      </c>
      <c r="DD5" s="34">
        <v>0</v>
      </c>
      <c r="DE5" s="34">
        <v>253</v>
      </c>
      <c r="DF5" s="34">
        <v>98.81</v>
      </c>
      <c r="DG5" s="34">
        <v>2400</v>
      </c>
      <c r="DH5" s="154">
        <f t="shared" si="2"/>
        <v>117.5</v>
      </c>
      <c r="DI5" s="34" t="s">
        <v>2370</v>
      </c>
      <c r="DJ5" s="34" t="s">
        <v>2736</v>
      </c>
      <c r="DK5" s="34" t="s">
        <v>2692</v>
      </c>
      <c r="DL5" s="34">
        <v>8</v>
      </c>
      <c r="DM5" s="35">
        <v>9.4513888888888897E-2</v>
      </c>
      <c r="DN5" s="35">
        <v>7.9166666666666663E-2</v>
      </c>
      <c r="DO5" s="35">
        <v>7.9166666666666663E-2</v>
      </c>
      <c r="DP5" s="35">
        <v>8.1712962962962963E-3</v>
      </c>
      <c r="DQ5" s="34">
        <v>282</v>
      </c>
      <c r="DR5" s="34">
        <v>49</v>
      </c>
      <c r="DS5" s="34">
        <f t="shared" ref="DS5:DS13" si="47">SUM(DQ5:DR5)</f>
        <v>331</v>
      </c>
      <c r="DT5" s="34">
        <v>2490</v>
      </c>
      <c r="DU5" s="34">
        <v>68</v>
      </c>
      <c r="DV5" s="34">
        <v>12</v>
      </c>
      <c r="DW5" s="34">
        <f t="shared" si="3"/>
        <v>2570</v>
      </c>
      <c r="DX5" s="34">
        <v>0</v>
      </c>
      <c r="DY5" s="34">
        <v>0</v>
      </c>
      <c r="DZ5" s="34">
        <v>0</v>
      </c>
      <c r="EA5" s="34">
        <v>9</v>
      </c>
      <c r="EB5" s="34">
        <v>1</v>
      </c>
      <c r="EC5" s="34">
        <v>10</v>
      </c>
      <c r="ED5" s="34">
        <v>159</v>
      </c>
      <c r="EE5" s="34">
        <v>1</v>
      </c>
      <c r="EF5" s="34">
        <v>0</v>
      </c>
      <c r="EG5" s="34">
        <v>160</v>
      </c>
      <c r="EH5" s="34">
        <v>99.38</v>
      </c>
      <c r="EI5" s="34">
        <v>2400</v>
      </c>
      <c r="EJ5" s="154">
        <f t="shared" si="4"/>
        <v>107.08333333333333</v>
      </c>
      <c r="EK5" s="34" t="s">
        <v>2370</v>
      </c>
      <c r="EL5" s="34" t="s">
        <v>2736</v>
      </c>
      <c r="EM5" s="34" t="s">
        <v>2692</v>
      </c>
      <c r="EN5" s="34">
        <v>8</v>
      </c>
      <c r="EO5" s="35">
        <v>0</v>
      </c>
      <c r="EP5" s="35">
        <v>0</v>
      </c>
      <c r="EQ5" s="35">
        <v>0</v>
      </c>
      <c r="ER5" s="35">
        <v>0</v>
      </c>
      <c r="ES5" s="34">
        <v>0</v>
      </c>
      <c r="ET5" s="34">
        <v>0</v>
      </c>
      <c r="EU5" s="34">
        <v>0</v>
      </c>
      <c r="EV5" s="34">
        <v>0</v>
      </c>
      <c r="EW5" s="34">
        <v>0</v>
      </c>
      <c r="EX5" s="34">
        <v>0</v>
      </c>
      <c r="EY5" s="34">
        <v>0</v>
      </c>
      <c r="EZ5" s="34">
        <v>0</v>
      </c>
      <c r="FA5" s="34">
        <v>0</v>
      </c>
      <c r="FB5" s="34">
        <v>0</v>
      </c>
      <c r="FC5" s="34">
        <v>0</v>
      </c>
      <c r="FD5" s="34">
        <v>0</v>
      </c>
      <c r="FE5" s="34">
        <v>0</v>
      </c>
      <c r="FF5" s="34">
        <v>0</v>
      </c>
      <c r="FG5" s="34">
        <v>0</v>
      </c>
      <c r="FH5" s="34">
        <v>0</v>
      </c>
      <c r="FI5" s="34">
        <v>0</v>
      </c>
      <c r="FJ5" s="34">
        <v>0</v>
      </c>
      <c r="FK5" s="34">
        <v>2400</v>
      </c>
      <c r="FL5" s="154">
        <f t="shared" si="5"/>
        <v>0</v>
      </c>
      <c r="FM5" s="34" t="s">
        <v>2370</v>
      </c>
      <c r="FN5" s="34" t="s">
        <v>2736</v>
      </c>
      <c r="FO5" s="34" t="s">
        <v>2692</v>
      </c>
      <c r="FP5" s="34">
        <v>8</v>
      </c>
      <c r="FQ5" s="35">
        <v>0.23623842592592592</v>
      </c>
      <c r="FR5" s="35">
        <v>4.9409722222222223E-2</v>
      </c>
      <c r="FS5" s="35">
        <v>4.9409722222222223E-2</v>
      </c>
      <c r="FT5" s="35">
        <v>4.1250000000000002E-2</v>
      </c>
      <c r="FU5" s="34">
        <v>167</v>
      </c>
      <c r="FV5" s="34">
        <v>19</v>
      </c>
      <c r="FW5" s="34">
        <v>186</v>
      </c>
      <c r="FX5" s="34">
        <v>423</v>
      </c>
      <c r="FY5" s="34">
        <v>25</v>
      </c>
      <c r="FZ5" s="34">
        <v>6</v>
      </c>
      <c r="GA5" s="34">
        <v>454</v>
      </c>
      <c r="GB5" s="34">
        <v>0</v>
      </c>
      <c r="GC5" s="34">
        <v>0</v>
      </c>
      <c r="GD5" s="34">
        <v>0</v>
      </c>
      <c r="GE5" s="34">
        <v>6</v>
      </c>
      <c r="GF5" s="34">
        <v>4</v>
      </c>
      <c r="GG5" s="34">
        <v>10</v>
      </c>
      <c r="GH5" s="34">
        <v>231</v>
      </c>
      <c r="GI5" s="34">
        <v>5</v>
      </c>
      <c r="GJ5" s="34">
        <v>2</v>
      </c>
      <c r="GK5" s="34">
        <v>238</v>
      </c>
      <c r="GL5" s="34">
        <v>97.06</v>
      </c>
      <c r="GM5" s="34">
        <v>2400</v>
      </c>
      <c r="GN5" s="154">
        <f t="shared" si="6"/>
        <v>18.916666666666668</v>
      </c>
      <c r="GO5" s="34" t="s">
        <v>2370</v>
      </c>
      <c r="GP5" s="34" t="s">
        <v>2736</v>
      </c>
      <c r="GQ5" s="34" t="s">
        <v>2692</v>
      </c>
      <c r="GR5" s="34">
        <v>8</v>
      </c>
      <c r="GS5" s="35">
        <v>0.17802083333333332</v>
      </c>
      <c r="GT5" s="35">
        <v>0.12858796296296296</v>
      </c>
      <c r="GU5" s="35">
        <v>0.1527314814814815</v>
      </c>
      <c r="GV5" s="35">
        <v>4.9421296296296297E-2</v>
      </c>
      <c r="GW5" s="34">
        <v>408</v>
      </c>
      <c r="GX5" s="34">
        <v>61</v>
      </c>
      <c r="GY5" s="34">
        <f>SUM(DS5,EU5,FW5)</f>
        <v>517</v>
      </c>
      <c r="GZ5" s="34">
        <v>2534</v>
      </c>
      <c r="HA5" s="34">
        <v>77</v>
      </c>
      <c r="HB5" s="34">
        <v>17</v>
      </c>
      <c r="HC5" s="34">
        <f t="shared" si="7"/>
        <v>3024</v>
      </c>
      <c r="HD5" s="34">
        <v>0</v>
      </c>
      <c r="HE5" s="34">
        <v>0</v>
      </c>
      <c r="HF5" s="34">
        <v>0</v>
      </c>
      <c r="HG5" s="34">
        <v>15</v>
      </c>
      <c r="HH5" s="34">
        <v>5</v>
      </c>
      <c r="HI5" s="34">
        <v>20</v>
      </c>
      <c r="HJ5" s="34">
        <v>390</v>
      </c>
      <c r="HK5" s="34">
        <v>6</v>
      </c>
      <c r="HL5" s="34">
        <v>2</v>
      </c>
      <c r="HM5" s="34">
        <v>398</v>
      </c>
      <c r="HN5" s="34">
        <v>97.99</v>
      </c>
      <c r="HO5" s="34">
        <v>2400</v>
      </c>
      <c r="HP5" s="154">
        <f t="shared" si="8"/>
        <v>126</v>
      </c>
      <c r="HQ5" s="34" t="s">
        <v>2370</v>
      </c>
      <c r="HR5" s="34" t="s">
        <v>2736</v>
      </c>
      <c r="HS5" s="34" t="s">
        <v>2692</v>
      </c>
      <c r="HT5" s="34">
        <v>8</v>
      </c>
      <c r="HU5" s="10">
        <v>1.1579282407407407</v>
      </c>
      <c r="HV5" s="1">
        <v>0.67048611111111101</v>
      </c>
      <c r="HW5" s="1">
        <f>HV5/4</f>
        <v>0.16762152777777775</v>
      </c>
      <c r="HX5" s="1">
        <v>0.43645833333333334</v>
      </c>
      <c r="HY5" s="1">
        <v>0.48743055555555559</v>
      </c>
      <c r="HZ5">
        <v>1238</v>
      </c>
      <c r="IA5">
        <v>346</v>
      </c>
      <c r="IB5">
        <f t="shared" si="9"/>
        <v>1632</v>
      </c>
      <c r="IC5">
        <v>10191</v>
      </c>
      <c r="ID5">
        <v>539</v>
      </c>
      <c r="IE5">
        <v>88</v>
      </c>
      <c r="IF5">
        <f t="shared" si="10"/>
        <v>11214</v>
      </c>
      <c r="IG5">
        <v>0</v>
      </c>
      <c r="IH5">
        <v>0</v>
      </c>
      <c r="II5">
        <v>0</v>
      </c>
      <c r="IJ5">
        <v>31</v>
      </c>
      <c r="IK5">
        <v>10</v>
      </c>
      <c r="IL5">
        <v>41</v>
      </c>
      <c r="IM5">
        <v>1091</v>
      </c>
      <c r="IN5">
        <v>11</v>
      </c>
      <c r="IO5">
        <v>3</v>
      </c>
      <c r="IP5">
        <v>1105</v>
      </c>
      <c r="IQ5">
        <v>98.73</v>
      </c>
      <c r="IR5" s="34">
        <f t="shared" si="11"/>
        <v>9600</v>
      </c>
      <c r="IS5" s="154">
        <f t="shared" si="12"/>
        <v>116.81250000000001</v>
      </c>
      <c r="IT5" s="34" t="s">
        <v>2370</v>
      </c>
      <c r="IU5" s="34" t="s">
        <v>2736</v>
      </c>
      <c r="IV5" s="34" t="s">
        <v>2692</v>
      </c>
      <c r="IW5" s="34">
        <v>8</v>
      </c>
      <c r="IX5" s="35">
        <v>0.27174768518518516</v>
      </c>
      <c r="IY5" s="35">
        <v>0.18175925925925926</v>
      </c>
      <c r="IZ5" s="35">
        <v>0.18175925925925926</v>
      </c>
      <c r="JA5" s="35">
        <v>4.1793981481481481E-2</v>
      </c>
      <c r="JB5" s="34">
        <v>300</v>
      </c>
      <c r="JC5" s="34">
        <v>87</v>
      </c>
      <c r="JD5" s="34">
        <v>387</v>
      </c>
      <c r="JE5" s="34">
        <v>2548</v>
      </c>
      <c r="JF5" s="34">
        <v>134</v>
      </c>
      <c r="JG5" s="34">
        <v>37</v>
      </c>
      <c r="JH5" s="34">
        <v>2719</v>
      </c>
      <c r="JI5" s="34">
        <v>0</v>
      </c>
      <c r="JJ5" s="34">
        <v>0</v>
      </c>
      <c r="JK5" s="34">
        <v>0</v>
      </c>
      <c r="JL5" s="34">
        <v>0</v>
      </c>
      <c r="JM5" s="34">
        <v>0</v>
      </c>
      <c r="JN5" s="34">
        <v>0</v>
      </c>
      <c r="JO5" s="34">
        <v>0</v>
      </c>
      <c r="JP5" s="34">
        <v>0</v>
      </c>
      <c r="JQ5" s="34">
        <v>0</v>
      </c>
      <c r="JR5" s="34">
        <v>0</v>
      </c>
      <c r="JS5" s="34">
        <v>0</v>
      </c>
      <c r="JT5" s="34">
        <v>2400</v>
      </c>
      <c r="JU5" s="154">
        <f t="shared" si="13"/>
        <v>113.29166666666666</v>
      </c>
      <c r="JV5" s="34" t="s">
        <v>2370</v>
      </c>
      <c r="JW5" s="34" t="s">
        <v>2736</v>
      </c>
      <c r="JX5" s="34" t="s">
        <v>2692</v>
      </c>
      <c r="JY5" s="34">
        <v>8</v>
      </c>
      <c r="JZ5" s="35">
        <v>0.42687499999999995</v>
      </c>
      <c r="KA5" s="35">
        <v>0.1837037037037037</v>
      </c>
      <c r="KB5" s="35">
        <v>0.1837037037037037</v>
      </c>
      <c r="KC5" s="35">
        <v>7.7523148148148147E-2</v>
      </c>
      <c r="KD5" s="34">
        <v>253</v>
      </c>
      <c r="KE5" s="34">
        <v>78</v>
      </c>
      <c r="KF5" s="34">
        <v>331</v>
      </c>
      <c r="KG5" s="34">
        <v>2522</v>
      </c>
      <c r="KH5" s="34">
        <v>128</v>
      </c>
      <c r="KI5" s="34">
        <v>24</v>
      </c>
      <c r="KJ5" s="34">
        <v>2674</v>
      </c>
      <c r="KK5" s="34">
        <v>0</v>
      </c>
      <c r="KL5" s="34">
        <v>0</v>
      </c>
      <c r="KM5" s="34">
        <v>0</v>
      </c>
      <c r="KN5" s="34">
        <v>9</v>
      </c>
      <c r="KO5" s="34">
        <v>1</v>
      </c>
      <c r="KP5" s="34">
        <v>10</v>
      </c>
      <c r="KQ5" s="34">
        <v>202</v>
      </c>
      <c r="KR5" s="34">
        <v>2</v>
      </c>
      <c r="KS5" s="34">
        <v>0</v>
      </c>
      <c r="KT5" s="34">
        <v>204</v>
      </c>
      <c r="KU5" s="34">
        <v>99.02</v>
      </c>
      <c r="KV5" s="34">
        <v>2400</v>
      </c>
      <c r="KW5" s="154">
        <f t="shared" si="14"/>
        <v>111.41666666666667</v>
      </c>
      <c r="KX5" s="34" t="s">
        <v>2370</v>
      </c>
      <c r="KY5" s="34" t="s">
        <v>2736</v>
      </c>
      <c r="KZ5" s="34" t="s">
        <v>2692</v>
      </c>
      <c r="LA5" s="34">
        <v>8</v>
      </c>
      <c r="LB5" s="35">
        <v>0.29987268518518517</v>
      </c>
      <c r="LC5" s="35">
        <v>0.17104166666666668</v>
      </c>
      <c r="LD5" s="35">
        <v>0.17104166666666668</v>
      </c>
      <c r="LE5" s="35">
        <v>9.4710648148148155E-2</v>
      </c>
      <c r="LF5" s="34">
        <v>202</v>
      </c>
      <c r="LG5" s="34">
        <v>75</v>
      </c>
      <c r="LH5" s="34">
        <v>277</v>
      </c>
      <c r="LI5" s="34">
        <v>2255</v>
      </c>
      <c r="LJ5" s="34">
        <v>145</v>
      </c>
      <c r="LK5" s="34">
        <v>34</v>
      </c>
      <c r="LL5" s="34">
        <v>2434</v>
      </c>
      <c r="LM5" s="34">
        <v>0</v>
      </c>
      <c r="LN5" s="34">
        <v>0</v>
      </c>
      <c r="LO5" s="34">
        <v>0</v>
      </c>
      <c r="LP5" s="34">
        <v>0</v>
      </c>
      <c r="LQ5" s="34">
        <v>0</v>
      </c>
      <c r="LR5" s="34">
        <v>0</v>
      </c>
      <c r="LS5" s="34">
        <v>0</v>
      </c>
      <c r="LT5" s="34">
        <v>0</v>
      </c>
      <c r="LU5" s="34">
        <v>0</v>
      </c>
      <c r="LV5" s="34">
        <v>0</v>
      </c>
      <c r="LW5" s="34">
        <v>0</v>
      </c>
      <c r="LX5" s="34">
        <v>2400</v>
      </c>
      <c r="LY5" s="154">
        <f t="shared" si="15"/>
        <v>101.41666666666667</v>
      </c>
      <c r="LZ5" s="34" t="s">
        <v>2370</v>
      </c>
      <c r="MA5" s="34" t="s">
        <v>2736</v>
      </c>
      <c r="MB5" s="34" t="s">
        <v>2692</v>
      </c>
      <c r="MC5" s="34">
        <v>8</v>
      </c>
      <c r="MD5" s="35">
        <v>0.35931712962962964</v>
      </c>
      <c r="ME5" s="35">
        <v>0.15679398148148146</v>
      </c>
      <c r="MF5" s="35">
        <v>0.15679398148148146</v>
      </c>
      <c r="MG5" s="35">
        <v>7.8067129629629625E-2</v>
      </c>
      <c r="MH5" s="34">
        <v>124</v>
      </c>
      <c r="MI5" s="34">
        <v>71</v>
      </c>
      <c r="MJ5" s="34">
        <v>195</v>
      </c>
      <c r="MK5" s="34">
        <v>2942</v>
      </c>
      <c r="ML5" s="34">
        <v>124</v>
      </c>
      <c r="MM5" s="34">
        <v>25</v>
      </c>
      <c r="MN5" s="34">
        <v>3091</v>
      </c>
      <c r="MO5" s="34">
        <v>0</v>
      </c>
      <c r="MP5" s="34">
        <v>0</v>
      </c>
      <c r="MQ5" s="34">
        <v>0</v>
      </c>
      <c r="MR5" s="34">
        <v>14</v>
      </c>
      <c r="MS5" s="34">
        <v>6</v>
      </c>
      <c r="MT5" s="34">
        <v>20</v>
      </c>
      <c r="MU5" s="34">
        <v>636</v>
      </c>
      <c r="MV5" s="34">
        <v>8</v>
      </c>
      <c r="MW5" s="34">
        <v>2</v>
      </c>
      <c r="MX5" s="34">
        <v>646</v>
      </c>
      <c r="MY5" s="34">
        <v>98.45</v>
      </c>
      <c r="MZ5" s="34">
        <v>2400</v>
      </c>
      <c r="NA5" s="154">
        <f t="shared" si="16"/>
        <v>128.79166666666666</v>
      </c>
      <c r="NB5" s="34" t="s">
        <v>2370</v>
      </c>
      <c r="NC5" s="34" t="s">
        <v>2736</v>
      </c>
      <c r="ND5" s="34" t="s">
        <v>2692</v>
      </c>
      <c r="NE5" s="34">
        <v>8</v>
      </c>
      <c r="NF5" s="35">
        <v>0.36703703703703705</v>
      </c>
      <c r="NG5" s="35">
        <v>0.19637731481481482</v>
      </c>
      <c r="NH5" s="35">
        <v>0.19637731481481482</v>
      </c>
      <c r="NI5" s="35">
        <v>0.13325231481481481</v>
      </c>
      <c r="NJ5" s="34">
        <v>270</v>
      </c>
      <c r="NK5" s="34">
        <v>74</v>
      </c>
      <c r="NL5" s="34">
        <v>344</v>
      </c>
      <c r="NM5" s="34">
        <v>2733</v>
      </c>
      <c r="NN5" s="34">
        <v>103</v>
      </c>
      <c r="NO5" s="34">
        <v>30</v>
      </c>
      <c r="NP5" s="34">
        <v>2866</v>
      </c>
      <c r="NQ5" s="34">
        <v>0</v>
      </c>
      <c r="NR5" s="34">
        <v>0</v>
      </c>
      <c r="NS5" s="34">
        <v>0</v>
      </c>
      <c r="NT5" s="34">
        <v>7</v>
      </c>
      <c r="NU5" s="34">
        <v>3</v>
      </c>
      <c r="NV5" s="34">
        <v>10</v>
      </c>
      <c r="NW5" s="34">
        <v>147</v>
      </c>
      <c r="NX5" s="34">
        <v>3</v>
      </c>
      <c r="NY5" s="34">
        <v>2</v>
      </c>
      <c r="NZ5" s="34">
        <v>152</v>
      </c>
      <c r="OA5" s="34">
        <v>96.71</v>
      </c>
      <c r="OB5" s="34">
        <v>2400</v>
      </c>
      <c r="OC5" s="154">
        <f t="shared" si="17"/>
        <v>119.41666666666666</v>
      </c>
      <c r="OD5" s="34" t="s">
        <v>2370</v>
      </c>
      <c r="OE5" s="34" t="s">
        <v>2736</v>
      </c>
      <c r="OF5" s="34" t="s">
        <v>2692</v>
      </c>
      <c r="OG5" s="34">
        <v>8</v>
      </c>
      <c r="OH5" s="10">
        <v>0</v>
      </c>
      <c r="OI5" s="1">
        <v>0</v>
      </c>
      <c r="OJ5" s="1">
        <v>0</v>
      </c>
      <c r="OK5" s="1">
        <v>0</v>
      </c>
      <c r="OL5" s="34">
        <v>0</v>
      </c>
      <c r="OM5" s="34">
        <v>0</v>
      </c>
      <c r="ON5" s="34">
        <v>0</v>
      </c>
      <c r="OO5" s="34">
        <v>0</v>
      </c>
      <c r="OP5" s="34">
        <v>0</v>
      </c>
      <c r="OQ5" s="34">
        <v>0</v>
      </c>
      <c r="OR5" s="34">
        <v>0</v>
      </c>
      <c r="OS5" s="34">
        <v>0</v>
      </c>
      <c r="OT5" s="34">
        <v>0</v>
      </c>
      <c r="OU5" s="34">
        <v>0</v>
      </c>
      <c r="OV5" s="34">
        <v>0</v>
      </c>
      <c r="OW5" s="34">
        <v>0</v>
      </c>
      <c r="OX5" s="34">
        <v>0</v>
      </c>
      <c r="OY5" s="34">
        <v>0</v>
      </c>
      <c r="OZ5" s="34">
        <v>0</v>
      </c>
      <c r="PA5" s="34">
        <v>0</v>
      </c>
      <c r="PB5" s="34">
        <v>0</v>
      </c>
      <c r="PC5" s="34">
        <v>0</v>
      </c>
      <c r="PD5" s="34"/>
      <c r="PE5" s="154" t="e">
        <f t="shared" si="18"/>
        <v>#DIV/0!</v>
      </c>
      <c r="PF5" s="34" t="s">
        <v>2370</v>
      </c>
      <c r="PG5" s="34" t="s">
        <v>2736</v>
      </c>
      <c r="PH5" s="34" t="s">
        <v>2692</v>
      </c>
      <c r="PI5" s="34">
        <v>8</v>
      </c>
      <c r="PJ5" s="10">
        <v>5.4745370370370373E-3</v>
      </c>
      <c r="PK5" s="1">
        <v>4.108796296296297E-3</v>
      </c>
      <c r="PL5" s="1">
        <v>4.108796296296297E-3</v>
      </c>
      <c r="PM5" s="1">
        <v>1.2037037037037038E-3</v>
      </c>
      <c r="PN5" s="34">
        <v>7</v>
      </c>
      <c r="PO5" s="34">
        <v>2</v>
      </c>
      <c r="PP5" s="34">
        <v>9</v>
      </c>
      <c r="PQ5" s="34">
        <v>80</v>
      </c>
      <c r="PR5" s="34">
        <v>4</v>
      </c>
      <c r="PS5" s="34">
        <v>3</v>
      </c>
      <c r="PT5" s="34">
        <v>87</v>
      </c>
      <c r="PU5" s="34">
        <v>0</v>
      </c>
      <c r="PV5" s="34">
        <v>0</v>
      </c>
      <c r="PW5" s="34">
        <v>0</v>
      </c>
      <c r="PX5" s="34">
        <v>3</v>
      </c>
      <c r="PY5" s="34">
        <v>1</v>
      </c>
      <c r="PZ5" s="34">
        <v>4</v>
      </c>
      <c r="QA5" s="34">
        <v>130</v>
      </c>
      <c r="QB5" s="34">
        <v>1</v>
      </c>
      <c r="QC5" s="34">
        <v>1</v>
      </c>
      <c r="QD5" s="34">
        <v>132</v>
      </c>
      <c r="QE5" s="34">
        <v>98.48</v>
      </c>
      <c r="QF5" s="34"/>
      <c r="QG5" s="154" t="e">
        <f t="shared" si="19"/>
        <v>#DIV/0!</v>
      </c>
      <c r="QH5" s="34" t="s">
        <v>2370</v>
      </c>
      <c r="QI5" s="34" t="s">
        <v>2736</v>
      </c>
      <c r="QJ5" s="34" t="s">
        <v>2692</v>
      </c>
      <c r="QK5" s="34">
        <v>8</v>
      </c>
      <c r="QL5" s="35">
        <v>0.33496527777777779</v>
      </c>
      <c r="QM5" s="35">
        <v>0.20049768518518518</v>
      </c>
      <c r="QN5" s="35">
        <v>3.75462962962963E-2</v>
      </c>
      <c r="QO5" s="35">
        <v>0.13446759259259258</v>
      </c>
      <c r="QP5" s="34">
        <v>277</v>
      </c>
      <c r="QQ5" s="34">
        <v>76</v>
      </c>
      <c r="QR5" s="34">
        <v>353</v>
      </c>
      <c r="QS5" s="34">
        <v>2813</v>
      </c>
      <c r="QT5" s="34">
        <v>107</v>
      </c>
      <c r="QU5" s="34">
        <v>33</v>
      </c>
      <c r="QV5" s="34">
        <v>2953</v>
      </c>
      <c r="QW5" s="34">
        <v>0</v>
      </c>
      <c r="QX5" s="34">
        <v>0</v>
      </c>
      <c r="QY5" s="34">
        <v>0</v>
      </c>
      <c r="QZ5" s="34">
        <v>10</v>
      </c>
      <c r="RA5" s="34">
        <v>4</v>
      </c>
      <c r="RB5" s="34">
        <v>14</v>
      </c>
      <c r="RC5" s="34">
        <v>277</v>
      </c>
      <c r="RD5" s="34">
        <v>4</v>
      </c>
      <c r="RE5" s="34">
        <v>3</v>
      </c>
      <c r="RF5" s="34">
        <v>284</v>
      </c>
      <c r="RG5" s="34">
        <v>97.54</v>
      </c>
      <c r="RH5" s="34">
        <v>2400</v>
      </c>
      <c r="RI5" s="154">
        <f t="shared" si="20"/>
        <v>123.04166666666667</v>
      </c>
      <c r="RJ5" s="34" t="s">
        <v>2370</v>
      </c>
      <c r="RK5" s="34" t="s">
        <v>2736</v>
      </c>
      <c r="RL5" s="34" t="s">
        <v>2692</v>
      </c>
      <c r="RM5" s="34">
        <v>8</v>
      </c>
      <c r="RN5" s="35">
        <v>1.3244444444444443</v>
      </c>
      <c r="RO5" s="35">
        <v>0.89407407407407413</v>
      </c>
      <c r="RP5" s="35">
        <v>0.41061342592592592</v>
      </c>
      <c r="RQ5" s="35">
        <v>0.43037037037037035</v>
      </c>
      <c r="RR5" s="34">
        <v>1156</v>
      </c>
      <c r="RS5" s="34">
        <v>387</v>
      </c>
      <c r="RT5" s="34">
        <v>1543</v>
      </c>
      <c r="RU5" s="34">
        <v>13080</v>
      </c>
      <c r="RV5" s="34">
        <v>638</v>
      </c>
      <c r="RW5" s="34">
        <v>153</v>
      </c>
      <c r="RX5" s="34">
        <v>13871</v>
      </c>
      <c r="RY5" s="34">
        <v>0</v>
      </c>
      <c r="RZ5" s="34">
        <v>0</v>
      </c>
      <c r="SA5" s="34">
        <v>0</v>
      </c>
      <c r="SB5" s="34">
        <v>33</v>
      </c>
      <c r="SC5" s="34">
        <v>11</v>
      </c>
      <c r="SD5" s="34">
        <v>44</v>
      </c>
      <c r="SE5" s="34">
        <v>1115</v>
      </c>
      <c r="SF5" s="34">
        <v>14</v>
      </c>
      <c r="SG5" s="34">
        <v>5</v>
      </c>
      <c r="SH5" s="34">
        <v>1134</v>
      </c>
      <c r="SI5" s="34">
        <v>98.32</v>
      </c>
      <c r="SJ5" s="34">
        <f t="shared" si="21"/>
        <v>12000</v>
      </c>
      <c r="SK5" s="154">
        <f t="shared" si="22"/>
        <v>115.59166666666667</v>
      </c>
      <c r="SL5" s="34" t="s">
        <v>2370</v>
      </c>
      <c r="SM5" s="34" t="s">
        <v>2736</v>
      </c>
      <c r="SN5" s="34" t="s">
        <v>2692</v>
      </c>
      <c r="SO5" s="34">
        <v>8</v>
      </c>
      <c r="SP5" s="35">
        <v>0.34804398148148147</v>
      </c>
      <c r="SQ5" s="35">
        <v>0.16487268518518519</v>
      </c>
      <c r="SR5" s="35">
        <v>0.16487268518518519</v>
      </c>
      <c r="SS5" s="35">
        <v>0.10114583333333334</v>
      </c>
      <c r="ST5" s="34">
        <v>258</v>
      </c>
      <c r="SU5" s="34">
        <v>51</v>
      </c>
      <c r="SV5" s="34">
        <v>309</v>
      </c>
      <c r="SW5" s="34">
        <v>2805</v>
      </c>
      <c r="SX5" s="34">
        <v>83</v>
      </c>
      <c r="SY5" s="34">
        <v>33</v>
      </c>
      <c r="SZ5" s="34">
        <v>2921</v>
      </c>
      <c r="TA5" s="34">
        <v>0</v>
      </c>
      <c r="TB5" s="34">
        <v>0</v>
      </c>
      <c r="TC5" s="34">
        <v>0</v>
      </c>
      <c r="TD5" s="34">
        <v>7</v>
      </c>
      <c r="TE5" s="34">
        <v>3</v>
      </c>
      <c r="TF5" s="34">
        <v>10</v>
      </c>
      <c r="TG5" s="34">
        <v>428</v>
      </c>
      <c r="TH5" s="34">
        <v>4</v>
      </c>
      <c r="TI5" s="34">
        <v>2</v>
      </c>
      <c r="TJ5" s="34">
        <v>434</v>
      </c>
      <c r="TK5" s="34">
        <v>98.62</v>
      </c>
      <c r="TL5" s="34">
        <v>2400</v>
      </c>
      <c r="TM5" s="154">
        <f t="shared" si="23"/>
        <v>121.70833333333333</v>
      </c>
      <c r="TN5" s="34" t="s">
        <v>2370</v>
      </c>
      <c r="TO5" s="34" t="s">
        <v>2737</v>
      </c>
      <c r="TP5" s="34" t="s">
        <v>2692</v>
      </c>
      <c r="TQ5" s="34">
        <v>8</v>
      </c>
      <c r="TR5" s="35">
        <v>0.42834490740740744</v>
      </c>
      <c r="TS5" s="35">
        <v>0.1184837962962963</v>
      </c>
      <c r="TT5" s="35">
        <v>0.1184837962962963</v>
      </c>
      <c r="TU5" s="35">
        <v>0.24814814814814815</v>
      </c>
      <c r="TV5" s="34">
        <v>276</v>
      </c>
      <c r="TW5" s="34">
        <v>30</v>
      </c>
      <c r="TX5" s="34">
        <v>306</v>
      </c>
      <c r="TY5" s="34">
        <v>1000</v>
      </c>
      <c r="TZ5" s="34">
        <v>42</v>
      </c>
      <c r="UA5" s="34">
        <v>8</v>
      </c>
      <c r="UB5" s="34">
        <v>1050</v>
      </c>
      <c r="UC5" s="34">
        <v>0</v>
      </c>
      <c r="UD5" s="34">
        <v>0</v>
      </c>
      <c r="UE5" s="34">
        <v>0</v>
      </c>
      <c r="UF5" s="34">
        <v>7</v>
      </c>
      <c r="UG5" s="34">
        <v>3</v>
      </c>
      <c r="UH5" s="34">
        <v>10</v>
      </c>
      <c r="UI5" s="34">
        <v>266</v>
      </c>
      <c r="UJ5" s="34">
        <v>8</v>
      </c>
      <c r="UK5" s="34">
        <v>0</v>
      </c>
      <c r="UL5" s="34">
        <v>274</v>
      </c>
      <c r="UM5" s="34">
        <v>97.08</v>
      </c>
      <c r="UN5" s="34">
        <v>823</v>
      </c>
      <c r="UO5" s="154">
        <f t="shared" si="24"/>
        <v>127.58201701093562</v>
      </c>
      <c r="UP5" s="34" t="s">
        <v>2370</v>
      </c>
      <c r="UQ5" s="34" t="s">
        <v>2737</v>
      </c>
      <c r="UR5" s="34" t="s">
        <v>2692</v>
      </c>
      <c r="US5" s="34">
        <v>8</v>
      </c>
      <c r="UT5" s="35">
        <v>0.34947916666666662</v>
      </c>
      <c r="UU5" s="35">
        <v>0.16028935185185186</v>
      </c>
      <c r="UV5" s="35">
        <v>0.16028935185185186</v>
      </c>
      <c r="UW5" s="35">
        <v>0.1559837962962963</v>
      </c>
      <c r="UX5" s="34">
        <v>754</v>
      </c>
      <c r="UY5" s="34">
        <v>41</v>
      </c>
      <c r="UZ5" s="34">
        <v>795</v>
      </c>
      <c r="VA5" s="34">
        <v>793</v>
      </c>
      <c r="VB5" s="34">
        <v>53</v>
      </c>
      <c r="VC5" s="34">
        <v>9</v>
      </c>
      <c r="VD5" s="34">
        <v>855</v>
      </c>
      <c r="VE5" s="34">
        <v>0</v>
      </c>
      <c r="VF5" s="34">
        <v>0</v>
      </c>
      <c r="VG5" s="34">
        <v>0</v>
      </c>
      <c r="VH5" s="34">
        <v>2</v>
      </c>
      <c r="VI5" s="34">
        <v>3</v>
      </c>
      <c r="VJ5" s="34">
        <v>5</v>
      </c>
      <c r="VK5" s="34">
        <v>180</v>
      </c>
      <c r="VL5" s="34">
        <v>8</v>
      </c>
      <c r="VM5" s="34">
        <v>1</v>
      </c>
      <c r="VN5" s="34">
        <v>189</v>
      </c>
      <c r="VO5" s="34">
        <v>95.24</v>
      </c>
      <c r="VP5" s="34">
        <v>823</v>
      </c>
      <c r="VQ5" s="154">
        <f t="shared" si="25"/>
        <v>103.88821385176186</v>
      </c>
      <c r="VR5" s="34" t="s">
        <v>2370</v>
      </c>
      <c r="VS5" s="34" t="s">
        <v>2737</v>
      </c>
      <c r="VT5" s="34" t="s">
        <v>2692</v>
      </c>
      <c r="VU5" s="34">
        <v>8</v>
      </c>
      <c r="VV5" s="35">
        <v>0.29734953703703704</v>
      </c>
      <c r="VW5" s="35">
        <v>0.14533564814814814</v>
      </c>
      <c r="VX5" s="35">
        <v>0.14533564814814814</v>
      </c>
      <c r="VY5" s="35">
        <v>0.11152777777777778</v>
      </c>
      <c r="VZ5" s="34">
        <v>823</v>
      </c>
      <c r="WA5" s="34">
        <v>31</v>
      </c>
      <c r="WB5" s="34">
        <v>854</v>
      </c>
      <c r="WC5" s="34">
        <v>798</v>
      </c>
      <c r="WD5" s="34">
        <v>46</v>
      </c>
      <c r="WE5" s="34">
        <v>8</v>
      </c>
      <c r="WF5" s="34">
        <v>852</v>
      </c>
      <c r="WG5" s="34">
        <v>0</v>
      </c>
      <c r="WH5" s="34">
        <v>0</v>
      </c>
      <c r="WI5" s="34">
        <v>0</v>
      </c>
      <c r="WJ5" s="34">
        <v>2</v>
      </c>
      <c r="WK5" s="34">
        <v>3</v>
      </c>
      <c r="WL5" s="34">
        <v>5</v>
      </c>
      <c r="WM5" s="34">
        <v>165</v>
      </c>
      <c r="WN5" s="34">
        <v>3</v>
      </c>
      <c r="WO5" s="34">
        <v>1</v>
      </c>
      <c r="WP5" s="34">
        <v>169</v>
      </c>
      <c r="WQ5" s="34">
        <v>97.63</v>
      </c>
      <c r="WR5" s="34">
        <v>823</v>
      </c>
      <c r="WS5" s="154">
        <f t="shared" si="26"/>
        <v>103.52369380315918</v>
      </c>
      <c r="WT5" s="34" t="s">
        <v>2370</v>
      </c>
      <c r="WU5" s="34" t="s">
        <v>2737</v>
      </c>
      <c r="WV5" s="34" t="s">
        <v>2692</v>
      </c>
      <c r="WW5" s="34">
        <v>8</v>
      </c>
      <c r="WX5" s="1">
        <v>0.2313425925925926</v>
      </c>
      <c r="WY5" s="1">
        <v>0.1090162037037037</v>
      </c>
      <c r="WZ5" s="1">
        <v>0.1090162037037037</v>
      </c>
      <c r="XA5" s="1">
        <v>8.4664351851851852E-2</v>
      </c>
      <c r="XB5">
        <v>501</v>
      </c>
      <c r="XC5">
        <v>24</v>
      </c>
      <c r="XD5">
        <v>525</v>
      </c>
      <c r="XE5">
        <v>812</v>
      </c>
      <c r="XF5">
        <v>23</v>
      </c>
      <c r="XG5">
        <v>9</v>
      </c>
      <c r="XH5">
        <v>844</v>
      </c>
      <c r="XI5">
        <v>0</v>
      </c>
      <c r="XJ5">
        <v>0</v>
      </c>
      <c r="XK5">
        <v>0</v>
      </c>
      <c r="XL5">
        <v>8</v>
      </c>
      <c r="XM5">
        <v>2</v>
      </c>
      <c r="XN5">
        <v>10</v>
      </c>
      <c r="XO5">
        <v>104</v>
      </c>
      <c r="XP5">
        <v>0</v>
      </c>
      <c r="XQ5">
        <v>2</v>
      </c>
      <c r="XR5">
        <v>106</v>
      </c>
      <c r="XS5">
        <v>98.11</v>
      </c>
      <c r="XT5">
        <v>823</v>
      </c>
      <c r="XU5" s="154">
        <f t="shared" si="27"/>
        <v>102.55164034021871</v>
      </c>
      <c r="XV5" s="34" t="s">
        <v>2370</v>
      </c>
      <c r="XW5" s="34" t="s">
        <v>2737</v>
      </c>
      <c r="XX5" s="34" t="s">
        <v>2692</v>
      </c>
      <c r="XY5" s="34">
        <v>8</v>
      </c>
      <c r="XZ5" s="1">
        <v>0</v>
      </c>
      <c r="YA5" s="1">
        <v>0</v>
      </c>
      <c r="YB5" s="1">
        <v>0</v>
      </c>
      <c r="YC5" s="1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823</v>
      </c>
      <c r="YW5" s="154">
        <f t="shared" si="28"/>
        <v>0</v>
      </c>
      <c r="YX5" s="34" t="s">
        <v>2370</v>
      </c>
      <c r="YY5" s="34" t="s">
        <v>2737</v>
      </c>
      <c r="YZ5" s="34" t="s">
        <v>2692</v>
      </c>
      <c r="ZA5" s="34">
        <v>8</v>
      </c>
      <c r="ZB5" s="1">
        <v>0</v>
      </c>
      <c r="ZC5" s="1">
        <v>0</v>
      </c>
      <c r="ZD5" s="1">
        <v>0</v>
      </c>
      <c r="ZE5" s="1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823</v>
      </c>
      <c r="ZY5" s="154">
        <f t="shared" si="29"/>
        <v>0</v>
      </c>
      <c r="ZZ5" s="34" t="s">
        <v>2370</v>
      </c>
      <c r="AAA5" s="34" t="s">
        <v>2737</v>
      </c>
      <c r="AAB5" s="34" t="s">
        <v>2692</v>
      </c>
      <c r="AAC5" s="34">
        <v>8</v>
      </c>
      <c r="AAD5" s="1">
        <v>0.19368055555555555</v>
      </c>
      <c r="AAE5" s="1">
        <v>0.1090162037037037</v>
      </c>
      <c r="AAF5" s="1">
        <v>3.7662037037037036E-2</v>
      </c>
      <c r="AAG5" s="1">
        <v>8.4664351851851852E-2</v>
      </c>
      <c r="AAH5">
        <v>501</v>
      </c>
      <c r="AAI5">
        <v>24</v>
      </c>
      <c r="AAJ5">
        <v>525</v>
      </c>
      <c r="AAK5">
        <v>812</v>
      </c>
      <c r="AAL5">
        <v>23</v>
      </c>
      <c r="AAM5">
        <v>9</v>
      </c>
      <c r="AAN5">
        <v>844</v>
      </c>
      <c r="AAO5">
        <v>0</v>
      </c>
      <c r="AAP5">
        <v>0</v>
      </c>
      <c r="AAQ5">
        <v>0</v>
      </c>
      <c r="AAR5">
        <v>8</v>
      </c>
      <c r="AAS5">
        <v>2</v>
      </c>
      <c r="AAT5">
        <v>10</v>
      </c>
      <c r="AAU5">
        <v>104</v>
      </c>
      <c r="AAV5">
        <v>0</v>
      </c>
      <c r="AAW5">
        <v>2</v>
      </c>
      <c r="AAX5">
        <v>106</v>
      </c>
      <c r="AAY5">
        <v>98.11</v>
      </c>
      <c r="AAZ5">
        <v>823</v>
      </c>
      <c r="ABA5" s="154">
        <f t="shared" si="30"/>
        <v>102.55164034021871</v>
      </c>
      <c r="ABB5" s="34" t="s">
        <v>2370</v>
      </c>
      <c r="ABC5" s="34" t="s">
        <v>2737</v>
      </c>
      <c r="ABD5" s="34" t="s">
        <v>2692</v>
      </c>
      <c r="ABE5" s="34">
        <v>8</v>
      </c>
      <c r="ABF5" s="1">
        <v>1.399525462962963</v>
      </c>
      <c r="ABG5" s="1">
        <v>0.69802083333333342</v>
      </c>
      <c r="ABH5" s="10">
        <f>ABG5/4</f>
        <v>0.17450520833333336</v>
      </c>
      <c r="ABI5" s="1">
        <v>0.25506944444444446</v>
      </c>
      <c r="ABJ5" s="1">
        <v>0.70149305555555552</v>
      </c>
      <c r="ABK5">
        <v>2612</v>
      </c>
      <c r="ABL5">
        <v>177</v>
      </c>
      <c r="ABM5">
        <v>2789</v>
      </c>
      <c r="ABN5">
        <v>6208</v>
      </c>
      <c r="ABO5">
        <v>247</v>
      </c>
      <c r="ABP5">
        <v>67</v>
      </c>
      <c r="ABQ5">
        <v>6522</v>
      </c>
      <c r="ABR5">
        <v>0</v>
      </c>
      <c r="ABS5">
        <v>0</v>
      </c>
      <c r="ABT5">
        <v>0</v>
      </c>
      <c r="ABU5">
        <v>26</v>
      </c>
      <c r="ABV5">
        <v>14</v>
      </c>
      <c r="ABW5">
        <v>40</v>
      </c>
      <c r="ABX5">
        <v>1143</v>
      </c>
      <c r="ABY5">
        <v>23</v>
      </c>
      <c r="ABZ5">
        <v>6</v>
      </c>
      <c r="ACA5">
        <v>1172</v>
      </c>
      <c r="ACB5">
        <v>97.53</v>
      </c>
      <c r="ACC5">
        <f t="shared" si="31"/>
        <v>5692</v>
      </c>
      <c r="ACD5" s="154">
        <f t="shared" si="32"/>
        <v>114.58186929023191</v>
      </c>
      <c r="ACE5" s="34" t="s">
        <v>2370</v>
      </c>
      <c r="ACF5" s="34" t="s">
        <v>2737</v>
      </c>
      <c r="ACG5" s="34" t="s">
        <v>2692</v>
      </c>
      <c r="ACH5" s="34">
        <v>8</v>
      </c>
      <c r="ACI5" s="1">
        <v>0.26315972222222223</v>
      </c>
      <c r="ACJ5" s="1">
        <v>0.12126157407407408</v>
      </c>
      <c r="ACK5" s="1">
        <v>0.12126157407407408</v>
      </c>
      <c r="ACL5" s="1">
        <v>8.9571759259259254E-2</v>
      </c>
      <c r="ACM5">
        <v>550</v>
      </c>
      <c r="ACN5">
        <v>25</v>
      </c>
      <c r="ACO5">
        <v>575</v>
      </c>
      <c r="ACP5">
        <v>813</v>
      </c>
      <c r="ACQ5">
        <v>25</v>
      </c>
      <c r="ACR5">
        <v>5</v>
      </c>
      <c r="ACS5">
        <v>843</v>
      </c>
      <c r="ACT5">
        <v>0</v>
      </c>
      <c r="ACU5">
        <v>0</v>
      </c>
      <c r="ACV5">
        <v>0</v>
      </c>
      <c r="ACW5">
        <v>5</v>
      </c>
      <c r="ACX5">
        <v>0</v>
      </c>
      <c r="ACY5">
        <v>5</v>
      </c>
      <c r="ACZ5">
        <v>78</v>
      </c>
      <c r="ADA5">
        <v>0</v>
      </c>
      <c r="ADB5">
        <v>0</v>
      </c>
      <c r="ADC5">
        <v>78</v>
      </c>
      <c r="ADD5">
        <v>100</v>
      </c>
      <c r="ADE5">
        <v>823</v>
      </c>
      <c r="ADF5" s="154">
        <f t="shared" si="33"/>
        <v>102.43013365735116</v>
      </c>
      <c r="ADG5" s="34" t="s">
        <v>2370</v>
      </c>
      <c r="ADH5" s="34" t="s">
        <v>2737</v>
      </c>
      <c r="ADI5" s="34" t="s">
        <v>2692</v>
      </c>
      <c r="ADJ5" s="34">
        <v>8</v>
      </c>
      <c r="ADK5" s="1">
        <v>0.25409722222222225</v>
      </c>
      <c r="ADL5" s="1">
        <v>8.774305555555556E-2</v>
      </c>
      <c r="ADM5" s="1">
        <v>8.774305555555556E-2</v>
      </c>
      <c r="ADN5" s="1">
        <v>0.13041666666666665</v>
      </c>
      <c r="ADO5">
        <v>245</v>
      </c>
      <c r="ADP5">
        <v>30</v>
      </c>
      <c r="ADQ5">
        <v>275</v>
      </c>
      <c r="ADR5">
        <v>1099</v>
      </c>
      <c r="ADS5">
        <v>22</v>
      </c>
      <c r="ADT5">
        <v>15</v>
      </c>
      <c r="ADU5">
        <v>1136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823</v>
      </c>
      <c r="AEH5" s="154">
        <f t="shared" si="34"/>
        <v>138.03159173754557</v>
      </c>
      <c r="AEI5" s="34" t="s">
        <v>2370</v>
      </c>
      <c r="AEJ5" s="34" t="s">
        <v>2737</v>
      </c>
      <c r="AEK5" s="34" t="s">
        <v>2692</v>
      </c>
      <c r="AEL5" s="34">
        <v>8</v>
      </c>
      <c r="AEM5" s="1">
        <v>0.34775462962962966</v>
      </c>
      <c r="AEN5" s="1">
        <v>0.14788194444444444</v>
      </c>
      <c r="AEO5" s="1">
        <v>0.14788194444444444</v>
      </c>
      <c r="AEP5" s="1">
        <v>0.15780092592592593</v>
      </c>
      <c r="AEQ5">
        <v>329</v>
      </c>
      <c r="AER5">
        <v>38</v>
      </c>
      <c r="AES5">
        <v>367</v>
      </c>
      <c r="AET5">
        <v>974</v>
      </c>
      <c r="AEU5">
        <v>41</v>
      </c>
      <c r="AEV5">
        <v>16</v>
      </c>
      <c r="AEW5">
        <v>1031</v>
      </c>
      <c r="AEX5">
        <v>0</v>
      </c>
      <c r="AEY5">
        <v>0</v>
      </c>
      <c r="AEZ5">
        <v>0</v>
      </c>
      <c r="AFA5">
        <v>44</v>
      </c>
      <c r="AFB5">
        <v>7</v>
      </c>
      <c r="AFC5">
        <v>51</v>
      </c>
      <c r="AFD5">
        <v>682</v>
      </c>
      <c r="AFE5">
        <v>14</v>
      </c>
      <c r="AFF5">
        <v>1</v>
      </c>
      <c r="AFG5">
        <v>697</v>
      </c>
      <c r="AFH5">
        <v>97.85</v>
      </c>
      <c r="AFI5">
        <v>823</v>
      </c>
      <c r="AFJ5" s="154">
        <f t="shared" si="35"/>
        <v>125.27339003645201</v>
      </c>
      <c r="AFK5" s="34" t="s">
        <v>2370</v>
      </c>
      <c r="AFL5" s="34" t="s">
        <v>2737</v>
      </c>
      <c r="AFM5" s="34" t="s">
        <v>2692</v>
      </c>
      <c r="AFN5" s="34">
        <v>8</v>
      </c>
      <c r="AFO5" s="1">
        <v>0.34575231481481478</v>
      </c>
      <c r="AFP5" s="1">
        <v>0.12784722222222222</v>
      </c>
      <c r="AFQ5" s="1">
        <v>0.12784722222222222</v>
      </c>
      <c r="AFR5" s="1">
        <v>0.17331018518518518</v>
      </c>
      <c r="AFS5">
        <v>260</v>
      </c>
      <c r="AFT5">
        <v>32</v>
      </c>
      <c r="AFU5">
        <v>292</v>
      </c>
      <c r="AFV5">
        <v>956</v>
      </c>
      <c r="AFW5">
        <v>40</v>
      </c>
      <c r="AFX5">
        <v>5</v>
      </c>
      <c r="AFY5">
        <v>1001</v>
      </c>
      <c r="AFZ5">
        <v>0</v>
      </c>
      <c r="AGA5">
        <v>0</v>
      </c>
      <c r="AGB5">
        <v>0</v>
      </c>
      <c r="AGC5">
        <v>27</v>
      </c>
      <c r="AGD5">
        <v>10</v>
      </c>
      <c r="AGE5">
        <v>37</v>
      </c>
      <c r="AGF5">
        <v>634</v>
      </c>
      <c r="AGG5">
        <v>11</v>
      </c>
      <c r="AGH5">
        <v>5</v>
      </c>
      <c r="AGI5">
        <v>650</v>
      </c>
      <c r="AGJ5">
        <v>97.54</v>
      </c>
      <c r="AGK5">
        <v>823</v>
      </c>
      <c r="AGL5" s="154">
        <f t="shared" si="36"/>
        <v>121.62818955042528</v>
      </c>
      <c r="AGM5" s="34" t="s">
        <v>2370</v>
      </c>
      <c r="AGN5" s="34" t="s">
        <v>2737</v>
      </c>
      <c r="AGO5" s="34" t="s">
        <v>2692</v>
      </c>
      <c r="AGP5" s="34">
        <v>8</v>
      </c>
      <c r="AGQ5" s="1">
        <v>0.30116898148148147</v>
      </c>
      <c r="AGR5" s="1">
        <v>0.12784722222222222</v>
      </c>
      <c r="AGS5" s="1">
        <v>4.4583333333333336E-2</v>
      </c>
      <c r="AGT5" s="1">
        <v>0.17331018518518518</v>
      </c>
      <c r="AGU5">
        <v>260</v>
      </c>
      <c r="AGV5">
        <v>32</v>
      </c>
      <c r="AGW5">
        <v>292</v>
      </c>
      <c r="AGX5">
        <v>956</v>
      </c>
      <c r="AGY5">
        <v>40</v>
      </c>
      <c r="AGZ5">
        <v>5</v>
      </c>
      <c r="AHA5">
        <v>1001</v>
      </c>
      <c r="AHB5">
        <v>0</v>
      </c>
      <c r="AHC5">
        <v>0</v>
      </c>
      <c r="AHD5">
        <v>0</v>
      </c>
      <c r="AHE5">
        <v>27</v>
      </c>
      <c r="AHF5">
        <v>10</v>
      </c>
      <c r="AHG5">
        <v>37</v>
      </c>
      <c r="AHH5">
        <v>634</v>
      </c>
      <c r="AHI5">
        <v>11</v>
      </c>
      <c r="AHJ5">
        <v>5</v>
      </c>
      <c r="AHK5">
        <v>650</v>
      </c>
      <c r="AHL5">
        <v>97.54</v>
      </c>
      <c r="AHM5">
        <v>823</v>
      </c>
      <c r="AHN5" s="154">
        <f t="shared" si="37"/>
        <v>121.62818955042528</v>
      </c>
      <c r="AHO5" s="34" t="s">
        <v>2370</v>
      </c>
      <c r="AHP5" s="34" t="s">
        <v>2737</v>
      </c>
      <c r="AHQ5" s="34" t="s">
        <v>2692</v>
      </c>
      <c r="AHR5" s="34">
        <v>8</v>
      </c>
      <c r="AHS5" s="10">
        <v>1.0358912037037038</v>
      </c>
      <c r="AHT5" s="1">
        <v>0.48475694444444445</v>
      </c>
      <c r="AHU5" s="1">
        <f t="shared" ref="AHU5:AHU10" si="48">AHT5/3</f>
        <v>0.16158564814814816</v>
      </c>
      <c r="AHV5" s="1">
        <v>0.17489583333333333</v>
      </c>
      <c r="AHW5" s="1">
        <v>0.5511342592592593</v>
      </c>
      <c r="AHX5">
        <v>1384</v>
      </c>
      <c r="AHY5">
        <v>125</v>
      </c>
      <c r="AHZ5">
        <v>1509</v>
      </c>
      <c r="AIA5">
        <v>3842</v>
      </c>
      <c r="AIB5">
        <v>128</v>
      </c>
      <c r="AIC5">
        <v>41</v>
      </c>
      <c r="AID5">
        <v>4011</v>
      </c>
      <c r="AIE5">
        <v>0</v>
      </c>
      <c r="AIF5">
        <v>0</v>
      </c>
      <c r="AIG5">
        <v>0</v>
      </c>
      <c r="AIH5">
        <v>76</v>
      </c>
      <c r="AII5">
        <v>17</v>
      </c>
      <c r="AIJ5">
        <v>93</v>
      </c>
      <c r="AIK5">
        <v>1394</v>
      </c>
      <c r="AIL5">
        <v>25</v>
      </c>
      <c r="AIM5">
        <v>6</v>
      </c>
      <c r="AIN5">
        <v>1425</v>
      </c>
      <c r="AIO5">
        <v>97.82</v>
      </c>
      <c r="AIP5">
        <f t="shared" si="38"/>
        <v>3292</v>
      </c>
      <c r="AIQ5" s="154">
        <f t="shared" si="39"/>
        <v>121.84082624544349</v>
      </c>
      <c r="AIR5" s="34" t="s">
        <v>2370</v>
      </c>
      <c r="AIS5" s="34" t="s">
        <v>2737</v>
      </c>
      <c r="AIT5" s="34" t="s">
        <v>2692</v>
      </c>
      <c r="AIU5" s="34">
        <v>8</v>
      </c>
      <c r="AIV5" s="1">
        <v>0.23225694444444445</v>
      </c>
      <c r="AIW5" s="1">
        <v>7.3749999999999996E-2</v>
      </c>
      <c r="AIX5" s="1">
        <v>5.5555555555555552E-2</v>
      </c>
      <c r="AIY5" s="1">
        <v>0.15849537037037037</v>
      </c>
      <c r="AIZ5">
        <v>71</v>
      </c>
      <c r="AJA5">
        <v>26</v>
      </c>
      <c r="AJB5">
        <v>97</v>
      </c>
      <c r="AJC5">
        <v>940</v>
      </c>
      <c r="AJD5">
        <v>32</v>
      </c>
      <c r="AJE5">
        <v>5</v>
      </c>
      <c r="AJF5">
        <v>977</v>
      </c>
      <c r="AJG5">
        <v>0</v>
      </c>
      <c r="AJH5">
        <v>0</v>
      </c>
      <c r="AJI5">
        <v>0</v>
      </c>
      <c r="AJJ5">
        <v>21</v>
      </c>
      <c r="AJK5">
        <v>4</v>
      </c>
      <c r="AJL5">
        <v>25</v>
      </c>
      <c r="AJM5">
        <v>319</v>
      </c>
      <c r="AJN5">
        <v>3</v>
      </c>
      <c r="AJO5">
        <v>1</v>
      </c>
      <c r="AJP5">
        <v>323</v>
      </c>
      <c r="AJQ5">
        <v>98.76</v>
      </c>
      <c r="AJR5">
        <v>823</v>
      </c>
      <c r="AJS5" s="154">
        <f t="shared" si="40"/>
        <v>118.71202916160388</v>
      </c>
      <c r="AJT5" s="34" t="s">
        <v>2370</v>
      </c>
      <c r="AJU5" s="34" t="s">
        <v>2737</v>
      </c>
      <c r="AJV5" s="34" t="s">
        <v>2692</v>
      </c>
      <c r="AJW5" s="34">
        <v>8</v>
      </c>
      <c r="AJX5" s="1">
        <v>0.22581018518518517</v>
      </c>
      <c r="AJY5" s="1">
        <v>2.6793981481481485E-2</v>
      </c>
      <c r="AJZ5" s="1">
        <v>2.6793981481481485E-2</v>
      </c>
      <c r="AKA5" s="1">
        <v>9.9074074074074078E-2</v>
      </c>
      <c r="AKB5">
        <v>29</v>
      </c>
      <c r="AKC5">
        <v>9</v>
      </c>
      <c r="AKD5">
        <v>38</v>
      </c>
      <c r="AKE5">
        <v>270</v>
      </c>
      <c r="AKF5">
        <v>9</v>
      </c>
      <c r="AKG5">
        <v>4</v>
      </c>
      <c r="AKH5">
        <v>283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823</v>
      </c>
      <c r="AKU5" s="154">
        <f t="shared" si="41"/>
        <v>34.38639125151883</v>
      </c>
      <c r="AKV5" s="34" t="s">
        <v>2370</v>
      </c>
      <c r="AKW5" s="34" t="s">
        <v>2737</v>
      </c>
      <c r="AKX5" s="34" t="s">
        <v>2692</v>
      </c>
      <c r="AKY5" s="34">
        <v>8</v>
      </c>
      <c r="AKZ5" t="e">
        <v>#N/A</v>
      </c>
      <c r="ALA5" t="e">
        <v>#N/A</v>
      </c>
      <c r="ALB5" t="e">
        <v>#N/A</v>
      </c>
      <c r="ALC5" t="e">
        <v>#N/A</v>
      </c>
      <c r="ALD5" t="e">
        <v>#N/A</v>
      </c>
      <c r="ALE5" t="e">
        <v>#N/A</v>
      </c>
      <c r="ALF5" t="e">
        <v>#N/A</v>
      </c>
      <c r="ALG5" t="e">
        <v>#N/A</v>
      </c>
      <c r="ALH5" t="e">
        <v>#N/A</v>
      </c>
      <c r="ALI5" t="e">
        <v>#N/A</v>
      </c>
      <c r="ALJ5" t="e">
        <v>#N/A</v>
      </c>
      <c r="ALK5" t="e">
        <v>#N/A</v>
      </c>
      <c r="ALL5" t="e">
        <v>#N/A</v>
      </c>
      <c r="ALM5" t="e">
        <v>#N/A</v>
      </c>
      <c r="ALN5" t="e">
        <v>#N/A</v>
      </c>
      <c r="ALO5" t="e">
        <v>#N/A</v>
      </c>
      <c r="ALP5" t="e">
        <v>#N/A</v>
      </c>
      <c r="ALQ5" t="e">
        <v>#N/A</v>
      </c>
      <c r="ALR5" t="e">
        <v>#N/A</v>
      </c>
      <c r="ALS5" t="e">
        <v>#N/A</v>
      </c>
      <c r="ALT5" t="e">
        <v>#N/A</v>
      </c>
      <c r="ALU5" t="e">
        <v>#N/A</v>
      </c>
      <c r="ALW5" s="154"/>
      <c r="ALX5" s="34" t="s">
        <v>2370</v>
      </c>
      <c r="ALY5" s="34" t="s">
        <v>2737</v>
      </c>
      <c r="ALZ5" s="34" t="s">
        <v>2692</v>
      </c>
      <c r="AMA5" s="34">
        <v>8</v>
      </c>
      <c r="AMB5" s="1">
        <v>0.38820601851851855</v>
      </c>
      <c r="AMC5" s="1">
        <v>9.8321759259259248E-2</v>
      </c>
      <c r="AMD5" s="1">
        <v>9.8321759259259248E-2</v>
      </c>
      <c r="AME5" s="1">
        <v>0.10906249999999999</v>
      </c>
      <c r="AMF5">
        <v>108</v>
      </c>
      <c r="AMG5">
        <v>31</v>
      </c>
      <c r="AMH5">
        <v>139</v>
      </c>
      <c r="AMI5">
        <v>755</v>
      </c>
      <c r="AMJ5">
        <v>53</v>
      </c>
      <c r="AMK5">
        <v>9</v>
      </c>
      <c r="AML5">
        <v>817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823</v>
      </c>
      <c r="AMY5" s="154">
        <f t="shared" si="43"/>
        <v>99.270959902794658</v>
      </c>
      <c r="AMZ5" s="34" t="s">
        <v>2370</v>
      </c>
      <c r="ANA5" s="34" t="s">
        <v>2737</v>
      </c>
      <c r="ANB5" s="34" t="s">
        <v>2692</v>
      </c>
      <c r="ANC5" s="34">
        <v>8</v>
      </c>
      <c r="AND5" s="1">
        <v>0.23858796296296295</v>
      </c>
      <c r="ANE5" s="1">
        <v>0.11402777777777778</v>
      </c>
      <c r="ANF5" s="1">
        <v>0.18633101851851852</v>
      </c>
      <c r="ANG5" s="1">
        <v>0.12454861111111111</v>
      </c>
      <c r="ANH5">
        <v>162</v>
      </c>
      <c r="ANI5">
        <v>35</v>
      </c>
      <c r="ANJ5">
        <v>197</v>
      </c>
      <c r="ANK5">
        <v>769</v>
      </c>
      <c r="ANL5">
        <v>60</v>
      </c>
      <c r="ANM5">
        <v>9</v>
      </c>
      <c r="ANN5">
        <v>838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823</v>
      </c>
      <c r="AOA5" s="154">
        <f t="shared" si="44"/>
        <v>101.82260024301337</v>
      </c>
      <c r="AOB5" s="34" t="s">
        <v>2370</v>
      </c>
      <c r="AOC5" s="34" t="s">
        <v>2737</v>
      </c>
      <c r="AOD5" s="34" t="s">
        <v>2692</v>
      </c>
      <c r="AOE5" s="34">
        <v>8</v>
      </c>
      <c r="AOF5" s="1">
        <v>0.59672453703703698</v>
      </c>
      <c r="AOG5" s="1">
        <v>0.21458333333333335</v>
      </c>
      <c r="AOH5" s="10">
        <f>AOG5/2</f>
        <v>0.10729166666666667</v>
      </c>
      <c r="AOI5" s="1">
        <v>0.34182870370370372</v>
      </c>
      <c r="AOJ5" s="1">
        <v>0.38214120370370369</v>
      </c>
      <c r="AOK5">
        <v>262</v>
      </c>
      <c r="AOL5">
        <v>70</v>
      </c>
      <c r="AOM5">
        <v>332</v>
      </c>
      <c r="AON5">
        <v>1979</v>
      </c>
      <c r="AOO5">
        <v>101</v>
      </c>
      <c r="AOP5">
        <v>18</v>
      </c>
      <c r="AOQ5">
        <v>2098</v>
      </c>
      <c r="AOR5">
        <v>0</v>
      </c>
      <c r="AOS5">
        <v>0</v>
      </c>
      <c r="AOT5">
        <v>0</v>
      </c>
      <c r="AOU5">
        <v>21</v>
      </c>
      <c r="AOV5">
        <v>4</v>
      </c>
      <c r="AOW5">
        <v>25</v>
      </c>
      <c r="AOX5">
        <v>319</v>
      </c>
      <c r="AOY5">
        <v>3</v>
      </c>
      <c r="AOZ5">
        <v>1</v>
      </c>
      <c r="APA5">
        <v>323</v>
      </c>
      <c r="APB5">
        <v>98.76</v>
      </c>
      <c r="APC5">
        <f t="shared" si="45"/>
        <v>2469</v>
      </c>
      <c r="APD5" s="154">
        <f t="shared" si="46"/>
        <v>84.973673552045355</v>
      </c>
    </row>
    <row r="6" spans="1:1096">
      <c r="A6" s="34" t="s">
        <v>2376</v>
      </c>
      <c r="B6" s="34" t="s">
        <v>2736</v>
      </c>
      <c r="C6" s="34" t="s">
        <v>2692</v>
      </c>
      <c r="D6" s="34">
        <v>8</v>
      </c>
      <c r="E6" s="35">
        <v>0.43405092592592592</v>
      </c>
      <c r="F6" s="35">
        <v>0.14398148148148149</v>
      </c>
      <c r="G6" s="35">
        <v>0.14398148148148149</v>
      </c>
      <c r="H6" s="35">
        <v>0.12818287037037038</v>
      </c>
      <c r="I6" s="34">
        <v>234</v>
      </c>
      <c r="J6" s="34">
        <v>91</v>
      </c>
      <c r="K6" s="34">
        <v>325</v>
      </c>
      <c r="L6" s="34">
        <v>2389</v>
      </c>
      <c r="M6" s="34">
        <v>124</v>
      </c>
      <c r="N6" s="34">
        <v>35</v>
      </c>
      <c r="O6" s="34">
        <v>2548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2400</v>
      </c>
      <c r="AB6" s="154">
        <f t="shared" si="0"/>
        <v>106.16666666666667</v>
      </c>
      <c r="AC6" s="34" t="s">
        <v>2376</v>
      </c>
      <c r="AD6" s="34" t="s">
        <v>2736</v>
      </c>
      <c r="AE6" s="34" t="s">
        <v>2692</v>
      </c>
      <c r="AF6" s="34">
        <v>8</v>
      </c>
      <c r="AG6" s="35">
        <v>0.27439814814814817</v>
      </c>
      <c r="AH6" s="35">
        <v>0.11672453703703704</v>
      </c>
      <c r="AI6" s="35">
        <v>0.11672453703703704</v>
      </c>
      <c r="AJ6" s="35">
        <v>0.12436342592592593</v>
      </c>
      <c r="AK6" s="34">
        <v>349</v>
      </c>
      <c r="AL6" s="34">
        <v>65</v>
      </c>
      <c r="AM6" s="34">
        <v>414</v>
      </c>
      <c r="AN6" s="34">
        <v>1874</v>
      </c>
      <c r="AO6" s="34">
        <v>75</v>
      </c>
      <c r="AP6" s="34">
        <v>16</v>
      </c>
      <c r="AQ6" s="34">
        <v>1965</v>
      </c>
      <c r="AR6" s="34">
        <v>0</v>
      </c>
      <c r="AS6" s="34">
        <v>0</v>
      </c>
      <c r="AT6" s="34">
        <v>0</v>
      </c>
      <c r="AU6" s="34">
        <v>12</v>
      </c>
      <c r="AV6" s="34">
        <v>3</v>
      </c>
      <c r="AW6" s="34">
        <v>15</v>
      </c>
      <c r="AX6" s="34">
        <v>390</v>
      </c>
      <c r="AY6" s="34">
        <v>2</v>
      </c>
      <c r="AZ6" s="34">
        <v>3</v>
      </c>
      <c r="BA6" s="34">
        <v>395</v>
      </c>
      <c r="BB6" s="34">
        <v>98.73</v>
      </c>
      <c r="BC6" s="34">
        <v>2400</v>
      </c>
      <c r="BD6" s="154">
        <f t="shared" si="1"/>
        <v>81.875</v>
      </c>
      <c r="BE6" s="34" t="s">
        <v>2376</v>
      </c>
      <c r="BF6" s="34" t="s">
        <v>2736</v>
      </c>
      <c r="BG6" s="34" t="s">
        <v>2692</v>
      </c>
      <c r="BH6" s="34">
        <v>8</v>
      </c>
      <c r="BI6" s="35">
        <v>0.30784722222222222</v>
      </c>
      <c r="BJ6" s="35">
        <v>0.12798611111111111</v>
      </c>
      <c r="BK6" s="35">
        <v>0.12798611111111111</v>
      </c>
      <c r="BL6" s="35">
        <v>0.14077546296296298</v>
      </c>
      <c r="BM6" s="34">
        <v>212</v>
      </c>
      <c r="BN6" s="34">
        <v>69</v>
      </c>
      <c r="BO6" s="34">
        <v>281</v>
      </c>
      <c r="BP6" s="34">
        <v>2635</v>
      </c>
      <c r="BQ6" s="34">
        <v>73</v>
      </c>
      <c r="BR6" s="34">
        <v>38</v>
      </c>
      <c r="BS6" s="34">
        <v>2746</v>
      </c>
      <c r="BT6" s="34">
        <v>0</v>
      </c>
      <c r="BU6" s="34">
        <v>0</v>
      </c>
      <c r="BV6" s="34">
        <v>0</v>
      </c>
      <c r="BW6" s="34">
        <v>6</v>
      </c>
      <c r="BX6" s="34">
        <v>4</v>
      </c>
      <c r="BY6" s="34">
        <v>10</v>
      </c>
      <c r="BZ6" s="34">
        <v>434</v>
      </c>
      <c r="CA6" s="34">
        <v>10</v>
      </c>
      <c r="CB6" s="34">
        <v>2</v>
      </c>
      <c r="CC6" s="34">
        <v>446</v>
      </c>
      <c r="CD6" s="34">
        <v>97.31</v>
      </c>
      <c r="CE6" s="34">
        <v>2400</v>
      </c>
      <c r="CF6" s="154">
        <f t="shared" ref="CF6:CF10" si="49">BS6/CE6*100</f>
        <v>114.41666666666667</v>
      </c>
      <c r="CG6" s="34" t="s">
        <v>2376</v>
      </c>
      <c r="CH6" s="34" t="s">
        <v>2736</v>
      </c>
      <c r="CI6" s="34" t="s">
        <v>2692</v>
      </c>
      <c r="CJ6" s="34">
        <v>8</v>
      </c>
      <c r="CK6" s="35">
        <v>0.42910879629629628</v>
      </c>
      <c r="CL6" s="35">
        <v>0.12028935185185186</v>
      </c>
      <c r="CM6" s="35">
        <v>0.12028935185185186</v>
      </c>
      <c r="CN6" s="35">
        <v>0.26587962962962963</v>
      </c>
      <c r="CO6" s="34">
        <v>207</v>
      </c>
      <c r="CP6" s="34">
        <v>64</v>
      </c>
      <c r="CQ6" s="34">
        <v>271</v>
      </c>
      <c r="CR6" s="34">
        <v>2100</v>
      </c>
      <c r="CS6" s="34">
        <v>105</v>
      </c>
      <c r="CT6" s="34">
        <v>19</v>
      </c>
      <c r="CU6" s="34">
        <v>2224</v>
      </c>
      <c r="CV6" s="34">
        <v>0</v>
      </c>
      <c r="CW6" s="34">
        <v>0</v>
      </c>
      <c r="CX6" s="34">
        <v>0</v>
      </c>
      <c r="CY6" s="34">
        <v>4</v>
      </c>
      <c r="CZ6" s="34">
        <v>1</v>
      </c>
      <c r="DA6" s="34">
        <v>5</v>
      </c>
      <c r="DB6" s="34">
        <v>178</v>
      </c>
      <c r="DC6" s="34">
        <v>3</v>
      </c>
      <c r="DD6" s="34">
        <v>0</v>
      </c>
      <c r="DE6" s="34">
        <v>181</v>
      </c>
      <c r="DF6" s="34">
        <v>98.34</v>
      </c>
      <c r="DG6" s="34">
        <v>2400</v>
      </c>
      <c r="DH6" s="154">
        <f t="shared" si="2"/>
        <v>92.666666666666657</v>
      </c>
      <c r="DI6" s="34" t="s">
        <v>2376</v>
      </c>
      <c r="DJ6" s="34" t="s">
        <v>2736</v>
      </c>
      <c r="DK6" s="34" t="s">
        <v>2692</v>
      </c>
      <c r="DL6" s="34">
        <v>8</v>
      </c>
      <c r="DM6" s="35">
        <v>0.13390046296296296</v>
      </c>
      <c r="DN6" s="35">
        <v>3.5844907407407409E-2</v>
      </c>
      <c r="DO6" s="35">
        <v>3.5844907407407409E-2</v>
      </c>
      <c r="DP6" s="35">
        <v>7.9884259259259252E-2</v>
      </c>
      <c r="DQ6" s="34">
        <v>145</v>
      </c>
      <c r="DR6" s="34">
        <v>50</v>
      </c>
      <c r="DS6" s="34">
        <f t="shared" si="47"/>
        <v>195</v>
      </c>
      <c r="DT6" s="34">
        <v>2520</v>
      </c>
      <c r="DU6" s="34">
        <v>101</v>
      </c>
      <c r="DV6" s="34">
        <v>22</v>
      </c>
      <c r="DW6" s="34">
        <f t="shared" si="3"/>
        <v>2643</v>
      </c>
      <c r="DX6" s="34">
        <v>0</v>
      </c>
      <c r="DY6" s="34">
        <v>0</v>
      </c>
      <c r="DZ6" s="34">
        <v>0</v>
      </c>
      <c r="EA6" s="34">
        <v>0</v>
      </c>
      <c r="EB6" s="34">
        <v>0</v>
      </c>
      <c r="EC6" s="34">
        <v>0</v>
      </c>
      <c r="ED6" s="34">
        <v>0</v>
      </c>
      <c r="EE6" s="34">
        <v>0</v>
      </c>
      <c r="EF6" s="34">
        <v>0</v>
      </c>
      <c r="EG6" s="34">
        <v>0</v>
      </c>
      <c r="EH6" s="34">
        <v>0</v>
      </c>
      <c r="EI6" s="34">
        <v>2400</v>
      </c>
      <c r="EJ6" s="154">
        <f t="shared" si="4"/>
        <v>110.125</v>
      </c>
      <c r="EK6" s="34" t="s">
        <v>2376</v>
      </c>
      <c r="EL6" s="34" t="s">
        <v>2736</v>
      </c>
      <c r="EM6" s="34" t="s">
        <v>2692</v>
      </c>
      <c r="EN6" s="34">
        <v>8</v>
      </c>
      <c r="EO6" s="35">
        <v>5.2777777777777771E-3</v>
      </c>
      <c r="EP6" s="35">
        <v>8.564814814814815E-4</v>
      </c>
      <c r="EQ6" s="35">
        <v>8.564814814814815E-4</v>
      </c>
      <c r="ER6" s="35">
        <v>4.386574074074074E-3</v>
      </c>
      <c r="ES6" s="34">
        <v>7</v>
      </c>
      <c r="ET6" s="34">
        <v>0</v>
      </c>
      <c r="EU6" s="34">
        <v>7</v>
      </c>
      <c r="EV6" s="34">
        <v>12</v>
      </c>
      <c r="EW6" s="34">
        <v>0</v>
      </c>
      <c r="EX6" s="34">
        <v>0</v>
      </c>
      <c r="EY6" s="34">
        <v>12</v>
      </c>
      <c r="EZ6" s="34">
        <v>0</v>
      </c>
      <c r="FA6" s="34">
        <v>0</v>
      </c>
      <c r="FB6" s="34">
        <v>0</v>
      </c>
      <c r="FC6" s="34">
        <v>8</v>
      </c>
      <c r="FD6" s="34">
        <v>2</v>
      </c>
      <c r="FE6" s="34">
        <v>10</v>
      </c>
      <c r="FF6" s="34">
        <v>297</v>
      </c>
      <c r="FG6" s="34">
        <v>5</v>
      </c>
      <c r="FH6" s="34">
        <v>0</v>
      </c>
      <c r="FI6" s="34">
        <v>302</v>
      </c>
      <c r="FJ6" s="34">
        <v>98.34</v>
      </c>
      <c r="FK6" s="34">
        <v>2400</v>
      </c>
      <c r="FL6" s="154">
        <f t="shared" si="5"/>
        <v>0.5</v>
      </c>
      <c r="FM6" s="34" t="s">
        <v>2376</v>
      </c>
      <c r="FN6" s="34" t="s">
        <v>2736</v>
      </c>
      <c r="FO6" s="34" t="s">
        <v>2692</v>
      </c>
      <c r="FP6" s="34">
        <v>8</v>
      </c>
      <c r="FQ6" s="35">
        <v>0</v>
      </c>
      <c r="FR6" s="35">
        <v>0</v>
      </c>
      <c r="FS6" s="35">
        <v>0</v>
      </c>
      <c r="FT6" s="35">
        <v>0</v>
      </c>
      <c r="FU6" s="34">
        <v>0</v>
      </c>
      <c r="FV6" s="34">
        <v>0</v>
      </c>
      <c r="FW6" s="34">
        <v>0</v>
      </c>
      <c r="FX6" s="34">
        <v>0</v>
      </c>
      <c r="FY6" s="34">
        <v>0</v>
      </c>
      <c r="FZ6" s="34">
        <v>0</v>
      </c>
      <c r="GA6" s="34">
        <v>0</v>
      </c>
      <c r="GB6" s="34">
        <v>0</v>
      </c>
      <c r="GC6" s="34">
        <v>0</v>
      </c>
      <c r="GD6" s="34">
        <v>0</v>
      </c>
      <c r="GE6" s="34">
        <v>0</v>
      </c>
      <c r="GF6" s="34">
        <v>0</v>
      </c>
      <c r="GG6" s="34">
        <v>0</v>
      </c>
      <c r="GH6" s="34">
        <v>0</v>
      </c>
      <c r="GI6" s="34">
        <v>0</v>
      </c>
      <c r="GJ6" s="34">
        <v>0</v>
      </c>
      <c r="GK6" s="34">
        <v>0</v>
      </c>
      <c r="GL6" s="34">
        <v>0</v>
      </c>
      <c r="GM6" s="34">
        <v>2400</v>
      </c>
      <c r="GN6" s="154">
        <f t="shared" si="6"/>
        <v>0</v>
      </c>
      <c r="GO6" s="34" t="s">
        <v>2376</v>
      </c>
      <c r="GP6" s="34" t="s">
        <v>2736</v>
      </c>
      <c r="GQ6" s="34" t="s">
        <v>2692</v>
      </c>
      <c r="GR6" s="34">
        <v>8</v>
      </c>
      <c r="GS6" s="35">
        <v>0.12099537037037038</v>
      </c>
      <c r="GT6" s="35">
        <v>3.6712962962962961E-2</v>
      </c>
      <c r="GU6" s="35">
        <v>1.818287037037037E-2</v>
      </c>
      <c r="GV6" s="35">
        <v>8.4282407407407403E-2</v>
      </c>
      <c r="GW6" s="34">
        <v>42</v>
      </c>
      <c r="GX6" s="34">
        <v>14</v>
      </c>
      <c r="GY6" s="34">
        <f t="shared" ref="GY6:GY12" si="50">SUM(DS6,EU6,FW6)</f>
        <v>202</v>
      </c>
      <c r="GZ6" s="34">
        <v>737</v>
      </c>
      <c r="HA6" s="34">
        <v>19</v>
      </c>
      <c r="HB6" s="34">
        <v>6</v>
      </c>
      <c r="HC6" s="34">
        <f t="shared" si="7"/>
        <v>2655</v>
      </c>
      <c r="HD6" s="34">
        <v>0</v>
      </c>
      <c r="HE6" s="34">
        <v>0</v>
      </c>
      <c r="HF6" s="34">
        <v>0</v>
      </c>
      <c r="HG6" s="34">
        <v>8</v>
      </c>
      <c r="HH6" s="34">
        <v>2</v>
      </c>
      <c r="HI6" s="34">
        <v>10</v>
      </c>
      <c r="HJ6" s="34">
        <v>297</v>
      </c>
      <c r="HK6" s="34">
        <v>5</v>
      </c>
      <c r="HL6" s="34">
        <v>0</v>
      </c>
      <c r="HM6" s="34">
        <v>302</v>
      </c>
      <c r="HN6" s="34">
        <v>98.34</v>
      </c>
      <c r="HO6" s="34">
        <v>2400</v>
      </c>
      <c r="HP6" s="154">
        <f t="shared" si="8"/>
        <v>110.625</v>
      </c>
      <c r="HQ6" s="34" t="s">
        <v>2376</v>
      </c>
      <c r="HR6" s="34" t="s">
        <v>2736</v>
      </c>
      <c r="HS6" s="34" t="s">
        <v>2692</v>
      </c>
      <c r="HT6" s="34">
        <v>8</v>
      </c>
      <c r="HU6" s="10">
        <v>1.2892129629629629</v>
      </c>
      <c r="HV6" s="1">
        <v>0.54570601851851852</v>
      </c>
      <c r="HW6" s="1">
        <f>HV6/4</f>
        <v>0.13642650462962963</v>
      </c>
      <c r="HX6" s="1">
        <v>0.29540509259259257</v>
      </c>
      <c r="HY6" s="1">
        <v>0.74350694444444443</v>
      </c>
      <c r="HZ6">
        <v>1044</v>
      </c>
      <c r="IA6">
        <v>303</v>
      </c>
      <c r="IB6">
        <f t="shared" si="9"/>
        <v>1493</v>
      </c>
      <c r="IC6">
        <v>9735</v>
      </c>
      <c r="ID6">
        <v>396</v>
      </c>
      <c r="IE6">
        <v>114</v>
      </c>
      <c r="IF6">
        <f t="shared" si="10"/>
        <v>12138</v>
      </c>
      <c r="IG6">
        <v>0</v>
      </c>
      <c r="IH6">
        <v>0</v>
      </c>
      <c r="II6">
        <v>0</v>
      </c>
      <c r="IJ6">
        <v>30</v>
      </c>
      <c r="IK6">
        <v>10</v>
      </c>
      <c r="IL6">
        <v>40</v>
      </c>
      <c r="IM6">
        <v>1299</v>
      </c>
      <c r="IN6">
        <v>20</v>
      </c>
      <c r="IO6">
        <v>5</v>
      </c>
      <c r="IP6">
        <v>1324</v>
      </c>
      <c r="IQ6">
        <v>98.11</v>
      </c>
      <c r="IR6" s="34">
        <f t="shared" si="11"/>
        <v>12000</v>
      </c>
      <c r="IS6" s="154">
        <f t="shared" si="12"/>
        <v>101.15</v>
      </c>
      <c r="IT6" s="34" t="s">
        <v>2376</v>
      </c>
      <c r="IU6" s="34" t="s">
        <v>2736</v>
      </c>
      <c r="IV6" s="34" t="s">
        <v>2692</v>
      </c>
      <c r="IW6" s="34">
        <v>8</v>
      </c>
      <c r="IX6" s="35">
        <v>0.31971064814814815</v>
      </c>
      <c r="IY6" s="35">
        <v>0.14105324074074074</v>
      </c>
      <c r="IZ6" s="35">
        <v>0.14105324074074074</v>
      </c>
      <c r="JA6" s="35">
        <v>0.11840277777777779</v>
      </c>
      <c r="JB6" s="34">
        <v>327</v>
      </c>
      <c r="JC6" s="34">
        <v>77</v>
      </c>
      <c r="JD6" s="34">
        <v>404</v>
      </c>
      <c r="JE6" s="34">
        <v>2561</v>
      </c>
      <c r="JF6" s="34">
        <v>95</v>
      </c>
      <c r="JG6" s="34">
        <v>32</v>
      </c>
      <c r="JH6" s="34">
        <v>2688</v>
      </c>
      <c r="JI6" s="34">
        <v>0</v>
      </c>
      <c r="JJ6" s="34">
        <v>0</v>
      </c>
      <c r="JK6" s="34">
        <v>0</v>
      </c>
      <c r="JL6" s="34">
        <v>10</v>
      </c>
      <c r="JM6" s="34">
        <v>0</v>
      </c>
      <c r="JN6" s="34">
        <v>10</v>
      </c>
      <c r="JO6" s="34">
        <v>173</v>
      </c>
      <c r="JP6" s="34">
        <v>0</v>
      </c>
      <c r="JQ6" s="34">
        <v>0</v>
      </c>
      <c r="JR6" s="34">
        <v>173</v>
      </c>
      <c r="JS6" s="34">
        <v>100</v>
      </c>
      <c r="JT6" s="34">
        <v>2400</v>
      </c>
      <c r="JU6" s="154">
        <f t="shared" si="13"/>
        <v>112.00000000000001</v>
      </c>
      <c r="JV6" s="34" t="s">
        <v>2376</v>
      </c>
      <c r="JW6" s="34" t="s">
        <v>2736</v>
      </c>
      <c r="JX6" s="34" t="s">
        <v>2692</v>
      </c>
      <c r="JY6" s="34">
        <v>8</v>
      </c>
      <c r="JZ6" s="35">
        <v>0.37958333333333333</v>
      </c>
      <c r="KA6" s="35">
        <v>0.10133101851851851</v>
      </c>
      <c r="KB6" s="35">
        <v>0.10133101851851851</v>
      </c>
      <c r="KC6" s="35">
        <v>0.23746527777777779</v>
      </c>
      <c r="KD6" s="34">
        <v>190</v>
      </c>
      <c r="KE6" s="34">
        <v>56</v>
      </c>
      <c r="KF6" s="34">
        <v>246</v>
      </c>
      <c r="KG6" s="34">
        <v>1686</v>
      </c>
      <c r="KH6" s="34">
        <v>67</v>
      </c>
      <c r="KI6" s="34">
        <v>23</v>
      </c>
      <c r="KJ6" s="34">
        <v>1776</v>
      </c>
      <c r="KK6" s="34">
        <v>0</v>
      </c>
      <c r="KL6" s="34">
        <v>0</v>
      </c>
      <c r="KM6" s="34">
        <v>0</v>
      </c>
      <c r="KN6" s="34">
        <v>9</v>
      </c>
      <c r="KO6" s="34">
        <v>1</v>
      </c>
      <c r="KP6" s="34">
        <v>10</v>
      </c>
      <c r="KQ6" s="34">
        <v>296</v>
      </c>
      <c r="KR6" s="34">
        <v>1</v>
      </c>
      <c r="KS6" s="34">
        <v>0</v>
      </c>
      <c r="KT6" s="34">
        <v>297</v>
      </c>
      <c r="KU6" s="34">
        <v>99.66</v>
      </c>
      <c r="KV6" s="34">
        <v>2400</v>
      </c>
      <c r="KW6" s="154">
        <f t="shared" si="14"/>
        <v>74</v>
      </c>
      <c r="KX6" s="34" t="s">
        <v>2376</v>
      </c>
      <c r="KY6" s="34" t="s">
        <v>2736</v>
      </c>
      <c r="KZ6" s="34" t="s">
        <v>2692</v>
      </c>
      <c r="LA6" s="34">
        <v>8</v>
      </c>
      <c r="LB6" s="35">
        <v>0.30548611111111112</v>
      </c>
      <c r="LC6" s="35">
        <v>0.12043981481481481</v>
      </c>
      <c r="LD6" s="35">
        <v>0.12043981481481481</v>
      </c>
      <c r="LE6" s="35">
        <v>0.12564814814814815</v>
      </c>
      <c r="LF6" s="34">
        <v>184</v>
      </c>
      <c r="LG6" s="34">
        <v>75</v>
      </c>
      <c r="LH6" s="34">
        <v>259</v>
      </c>
      <c r="LI6" s="34">
        <v>2124</v>
      </c>
      <c r="LJ6" s="34">
        <v>88</v>
      </c>
      <c r="LK6" s="34">
        <v>52</v>
      </c>
      <c r="LL6" s="34">
        <v>2264</v>
      </c>
      <c r="LM6" s="34">
        <v>0</v>
      </c>
      <c r="LN6" s="34">
        <v>0</v>
      </c>
      <c r="LO6" s="34">
        <v>0</v>
      </c>
      <c r="LP6" s="34">
        <v>0</v>
      </c>
      <c r="LQ6" s="34">
        <v>0</v>
      </c>
      <c r="LR6" s="34">
        <v>0</v>
      </c>
      <c r="LS6" s="34">
        <v>0</v>
      </c>
      <c r="LT6" s="34">
        <v>0</v>
      </c>
      <c r="LU6" s="34">
        <v>0</v>
      </c>
      <c r="LV6" s="34">
        <v>0</v>
      </c>
      <c r="LW6" s="34">
        <v>0</v>
      </c>
      <c r="LX6" s="34">
        <v>2400</v>
      </c>
      <c r="LY6" s="154">
        <f t="shared" si="15"/>
        <v>94.333333333333343</v>
      </c>
      <c r="LZ6" s="34" t="s">
        <v>2376</v>
      </c>
      <c r="MA6" s="34" t="s">
        <v>2736</v>
      </c>
      <c r="MB6" s="34" t="s">
        <v>2692</v>
      </c>
      <c r="MC6" s="34">
        <v>8</v>
      </c>
      <c r="MD6" s="35">
        <v>0.23385416666666667</v>
      </c>
      <c r="ME6" s="35">
        <v>0.11243055555555555</v>
      </c>
      <c r="MF6" s="35">
        <v>0.11243055555555555</v>
      </c>
      <c r="MG6" s="35">
        <v>8.0960648148148143E-2</v>
      </c>
      <c r="MH6" s="34">
        <v>135</v>
      </c>
      <c r="MI6" s="34">
        <v>51</v>
      </c>
      <c r="MJ6" s="34">
        <v>186</v>
      </c>
      <c r="MK6" s="34">
        <v>2551</v>
      </c>
      <c r="ML6" s="34">
        <v>94</v>
      </c>
      <c r="MM6" s="34">
        <v>23</v>
      </c>
      <c r="MN6" s="34">
        <v>2668</v>
      </c>
      <c r="MO6" s="34">
        <v>0</v>
      </c>
      <c r="MP6" s="34">
        <v>0</v>
      </c>
      <c r="MQ6" s="34">
        <v>0</v>
      </c>
      <c r="MR6" s="34">
        <v>8</v>
      </c>
      <c r="MS6" s="34">
        <v>2</v>
      </c>
      <c r="MT6" s="34">
        <v>10</v>
      </c>
      <c r="MU6" s="34">
        <v>307</v>
      </c>
      <c r="MV6" s="34">
        <v>2</v>
      </c>
      <c r="MW6" s="34">
        <v>0</v>
      </c>
      <c r="MX6" s="34">
        <v>309</v>
      </c>
      <c r="MY6" s="34">
        <v>99.35</v>
      </c>
      <c r="MZ6" s="34">
        <v>2400</v>
      </c>
      <c r="NA6" s="154">
        <f t="shared" si="16"/>
        <v>111.16666666666666</v>
      </c>
      <c r="NB6" s="34" t="s">
        <v>2376</v>
      </c>
      <c r="NC6" s="34" t="s">
        <v>2736</v>
      </c>
      <c r="ND6" s="34" t="s">
        <v>2692</v>
      </c>
      <c r="NE6" s="34">
        <v>8</v>
      </c>
      <c r="NF6" s="35">
        <v>0.25623842592592594</v>
      </c>
      <c r="NG6" s="35">
        <v>0.1208101851851852</v>
      </c>
      <c r="NH6" s="35">
        <v>0.1208101851851852</v>
      </c>
      <c r="NI6" s="35">
        <v>7.1018518518518522E-2</v>
      </c>
      <c r="NJ6" s="34">
        <v>178</v>
      </c>
      <c r="NK6" s="34">
        <v>73</v>
      </c>
      <c r="NL6" s="34">
        <v>251</v>
      </c>
      <c r="NM6" s="34">
        <v>2617</v>
      </c>
      <c r="NN6" s="34">
        <v>110</v>
      </c>
      <c r="NO6" s="34">
        <v>36</v>
      </c>
      <c r="NP6" s="34">
        <v>2763</v>
      </c>
      <c r="NQ6" s="34">
        <v>0</v>
      </c>
      <c r="NR6" s="34">
        <v>0</v>
      </c>
      <c r="NS6" s="34">
        <v>0</v>
      </c>
      <c r="NT6" s="34">
        <v>8</v>
      </c>
      <c r="NU6" s="34">
        <v>2</v>
      </c>
      <c r="NV6" s="34">
        <v>10</v>
      </c>
      <c r="NW6" s="34">
        <v>157</v>
      </c>
      <c r="NX6" s="34">
        <v>3</v>
      </c>
      <c r="NY6" s="34">
        <v>0</v>
      </c>
      <c r="NZ6" s="34">
        <v>160</v>
      </c>
      <c r="OA6" s="34">
        <v>98.12</v>
      </c>
      <c r="OB6" s="34">
        <v>2400</v>
      </c>
      <c r="OC6" s="154">
        <f t="shared" si="17"/>
        <v>115.12500000000001</v>
      </c>
      <c r="OD6" s="34" t="s">
        <v>2376</v>
      </c>
      <c r="OE6" s="34" t="s">
        <v>2736</v>
      </c>
      <c r="OF6" s="34" t="s">
        <v>2692</v>
      </c>
      <c r="OG6" s="34">
        <v>8</v>
      </c>
      <c r="OH6" s="10">
        <v>0</v>
      </c>
      <c r="OI6" s="1">
        <v>0</v>
      </c>
      <c r="OJ6" s="1">
        <v>0</v>
      </c>
      <c r="OK6" s="1">
        <v>0</v>
      </c>
      <c r="OL6" s="34">
        <v>0</v>
      </c>
      <c r="OM6" s="34">
        <v>0</v>
      </c>
      <c r="ON6" s="34">
        <v>0</v>
      </c>
      <c r="OO6" s="34">
        <v>0</v>
      </c>
      <c r="OP6" s="34">
        <v>0</v>
      </c>
      <c r="OQ6" s="34">
        <v>0</v>
      </c>
      <c r="OR6" s="34">
        <v>0</v>
      </c>
      <c r="OS6" s="34">
        <v>0</v>
      </c>
      <c r="OT6" s="34">
        <v>0</v>
      </c>
      <c r="OU6" s="34">
        <v>0</v>
      </c>
      <c r="OV6" s="34">
        <v>7</v>
      </c>
      <c r="OW6" s="34">
        <v>3</v>
      </c>
      <c r="OX6" s="34">
        <v>10</v>
      </c>
      <c r="OY6" s="34">
        <v>270</v>
      </c>
      <c r="OZ6" s="34">
        <v>2</v>
      </c>
      <c r="PA6" s="34">
        <v>2</v>
      </c>
      <c r="PB6" s="34">
        <v>274</v>
      </c>
      <c r="PC6" s="34">
        <v>98.54</v>
      </c>
      <c r="PD6" s="34"/>
      <c r="PE6" s="154" t="e">
        <f t="shared" si="18"/>
        <v>#DIV/0!</v>
      </c>
      <c r="PF6" s="34" t="s">
        <v>2376</v>
      </c>
      <c r="PG6" s="34" t="s">
        <v>2736</v>
      </c>
      <c r="PH6" s="34" t="s">
        <v>2692</v>
      </c>
      <c r="PI6" s="34">
        <v>8</v>
      </c>
      <c r="PJ6" s="10">
        <v>0</v>
      </c>
      <c r="PK6" s="1">
        <v>0</v>
      </c>
      <c r="PL6" s="1">
        <v>0</v>
      </c>
      <c r="PM6" s="1">
        <v>0</v>
      </c>
      <c r="PN6" s="34">
        <v>0</v>
      </c>
      <c r="PO6" s="34">
        <v>0</v>
      </c>
      <c r="PP6" s="34">
        <v>0</v>
      </c>
      <c r="PQ6" s="34">
        <v>0</v>
      </c>
      <c r="PR6" s="34">
        <v>0</v>
      </c>
      <c r="PS6" s="34">
        <v>0</v>
      </c>
      <c r="PT6" s="34">
        <v>0</v>
      </c>
      <c r="PU6" s="34">
        <v>0</v>
      </c>
      <c r="PV6" s="34">
        <v>0</v>
      </c>
      <c r="PW6" s="34">
        <v>0</v>
      </c>
      <c r="PX6" s="34">
        <v>4</v>
      </c>
      <c r="PY6" s="34">
        <v>1</v>
      </c>
      <c r="PZ6" s="34">
        <v>5</v>
      </c>
      <c r="QA6" s="34">
        <v>56</v>
      </c>
      <c r="QB6" s="34">
        <v>1</v>
      </c>
      <c r="QC6" s="34">
        <v>0</v>
      </c>
      <c r="QD6" s="34">
        <v>57</v>
      </c>
      <c r="QE6" s="34">
        <v>98.25</v>
      </c>
      <c r="QF6" s="34"/>
      <c r="QG6" s="154" t="e">
        <f t="shared" si="19"/>
        <v>#DIV/0!</v>
      </c>
      <c r="QH6" s="34" t="s">
        <v>2376</v>
      </c>
      <c r="QI6" s="34" t="s">
        <v>2736</v>
      </c>
      <c r="QJ6" s="34" t="s">
        <v>2692</v>
      </c>
      <c r="QK6" s="34">
        <v>8</v>
      </c>
      <c r="QL6" s="35">
        <v>0.19184027777777779</v>
      </c>
      <c r="QM6" s="35">
        <v>0.1208101851851852</v>
      </c>
      <c r="QN6" s="35">
        <v>6.4386574074074068E-2</v>
      </c>
      <c r="QO6" s="35">
        <v>7.1018518518518522E-2</v>
      </c>
      <c r="QP6" s="34">
        <v>178</v>
      </c>
      <c r="QQ6" s="34">
        <v>73</v>
      </c>
      <c r="QR6" s="34">
        <v>251</v>
      </c>
      <c r="QS6" s="34">
        <v>2617</v>
      </c>
      <c r="QT6" s="34">
        <v>110</v>
      </c>
      <c r="QU6" s="34">
        <v>36</v>
      </c>
      <c r="QV6" s="34">
        <v>2763</v>
      </c>
      <c r="QW6" s="34">
        <v>0</v>
      </c>
      <c r="QX6" s="34">
        <v>0</v>
      </c>
      <c r="QY6" s="34">
        <v>0</v>
      </c>
      <c r="QZ6" s="34">
        <v>19</v>
      </c>
      <c r="RA6" s="34">
        <v>6</v>
      </c>
      <c r="RB6" s="34">
        <v>25</v>
      </c>
      <c r="RC6" s="34">
        <v>483</v>
      </c>
      <c r="RD6" s="34">
        <v>6</v>
      </c>
      <c r="RE6" s="34">
        <v>2</v>
      </c>
      <c r="RF6" s="34">
        <v>491</v>
      </c>
      <c r="RG6" s="34">
        <v>98.37</v>
      </c>
      <c r="RH6" s="34">
        <v>2400</v>
      </c>
      <c r="RI6" s="154">
        <f t="shared" si="20"/>
        <v>115.12500000000001</v>
      </c>
      <c r="RJ6" s="34" t="s">
        <v>2376</v>
      </c>
      <c r="RK6" s="34" t="s">
        <v>2736</v>
      </c>
      <c r="RL6" s="34" t="s">
        <v>2692</v>
      </c>
      <c r="RM6" s="34">
        <v>8</v>
      </c>
      <c r="RN6" s="35">
        <v>1.2296296296296296</v>
      </c>
      <c r="RO6" s="35">
        <v>0.59608796296296296</v>
      </c>
      <c r="RP6" s="35">
        <v>0.26525462962962965</v>
      </c>
      <c r="RQ6" s="35">
        <v>0.63354166666666667</v>
      </c>
      <c r="RR6" s="34">
        <v>1014</v>
      </c>
      <c r="RS6" s="34">
        <v>332</v>
      </c>
      <c r="RT6" s="34">
        <v>1346</v>
      </c>
      <c r="RU6" s="34">
        <v>11539</v>
      </c>
      <c r="RV6" s="34">
        <v>454</v>
      </c>
      <c r="RW6" s="34">
        <v>166</v>
      </c>
      <c r="RX6" s="34">
        <v>12159</v>
      </c>
      <c r="RY6" s="34">
        <v>0</v>
      </c>
      <c r="RZ6" s="34">
        <v>0</v>
      </c>
      <c r="SA6" s="34">
        <v>0</v>
      </c>
      <c r="SB6" s="34">
        <v>46</v>
      </c>
      <c r="SC6" s="34">
        <v>9</v>
      </c>
      <c r="SD6" s="34">
        <v>55</v>
      </c>
      <c r="SE6" s="34">
        <v>1259</v>
      </c>
      <c r="SF6" s="34">
        <v>9</v>
      </c>
      <c r="SG6" s="34">
        <v>2</v>
      </c>
      <c r="SH6" s="34">
        <v>1270</v>
      </c>
      <c r="SI6" s="34">
        <v>99.13</v>
      </c>
      <c r="SJ6" s="34">
        <f t="shared" si="21"/>
        <v>12000</v>
      </c>
      <c r="SK6" s="154">
        <f t="shared" si="22"/>
        <v>101.325</v>
      </c>
      <c r="SL6" s="34" t="s">
        <v>2376</v>
      </c>
      <c r="SM6" s="34" t="s">
        <v>2736</v>
      </c>
      <c r="SN6" s="34" t="s">
        <v>2692</v>
      </c>
      <c r="SO6" s="34">
        <v>8</v>
      </c>
      <c r="SP6" s="35">
        <v>0.23971064814814813</v>
      </c>
      <c r="SQ6" s="35">
        <v>0.10741898148148148</v>
      </c>
      <c r="SR6" s="35">
        <v>0.10741898148148148</v>
      </c>
      <c r="SS6" s="35">
        <v>0.10234953703703703</v>
      </c>
      <c r="ST6" s="34">
        <v>156</v>
      </c>
      <c r="SU6" s="34">
        <v>61</v>
      </c>
      <c r="SV6" s="34">
        <v>217</v>
      </c>
      <c r="SW6" s="34">
        <v>2630</v>
      </c>
      <c r="SX6" s="34">
        <v>74</v>
      </c>
      <c r="SY6" s="34">
        <v>40</v>
      </c>
      <c r="SZ6" s="34">
        <v>2744</v>
      </c>
      <c r="TA6" s="34">
        <v>0</v>
      </c>
      <c r="TB6" s="34">
        <v>0</v>
      </c>
      <c r="TC6" s="34">
        <v>0</v>
      </c>
      <c r="TD6" s="34">
        <v>0</v>
      </c>
      <c r="TE6" s="34">
        <v>0</v>
      </c>
      <c r="TF6" s="34">
        <v>0</v>
      </c>
      <c r="TG6" s="34">
        <v>0</v>
      </c>
      <c r="TH6" s="34">
        <v>0</v>
      </c>
      <c r="TI6" s="34">
        <v>0</v>
      </c>
      <c r="TJ6" s="34">
        <v>0</v>
      </c>
      <c r="TK6" s="34">
        <v>0</v>
      </c>
      <c r="TL6" s="34">
        <v>2400</v>
      </c>
      <c r="TM6" s="154">
        <f t="shared" si="23"/>
        <v>114.33333333333333</v>
      </c>
      <c r="TN6" s="34" t="s">
        <v>2376</v>
      </c>
      <c r="TO6" s="34" t="s">
        <v>2736</v>
      </c>
      <c r="TP6" s="34" t="s">
        <v>2692</v>
      </c>
      <c r="TQ6" s="34">
        <v>8</v>
      </c>
      <c r="TR6" s="35">
        <v>0.26450231481481484</v>
      </c>
      <c r="TS6" s="35">
        <v>9.7650462962962967E-2</v>
      </c>
      <c r="TT6" s="35">
        <v>9.7650462962962967E-2</v>
      </c>
      <c r="TU6" s="35">
        <v>0.13695601851851852</v>
      </c>
      <c r="TV6" s="34">
        <v>102</v>
      </c>
      <c r="TW6" s="34">
        <v>64</v>
      </c>
      <c r="TX6" s="34">
        <v>166</v>
      </c>
      <c r="TY6" s="34">
        <v>2520</v>
      </c>
      <c r="TZ6" s="34">
        <v>120</v>
      </c>
      <c r="UA6" s="34">
        <v>24</v>
      </c>
      <c r="UB6" s="34">
        <v>2664</v>
      </c>
      <c r="UC6" s="34">
        <v>0</v>
      </c>
      <c r="UD6" s="34">
        <v>0</v>
      </c>
      <c r="UE6" s="34">
        <v>0</v>
      </c>
      <c r="UF6" s="34">
        <v>12</v>
      </c>
      <c r="UG6" s="34">
        <v>8</v>
      </c>
      <c r="UH6" s="34">
        <v>20</v>
      </c>
      <c r="UI6" s="34">
        <v>645</v>
      </c>
      <c r="UJ6" s="34">
        <v>11</v>
      </c>
      <c r="UK6" s="34">
        <v>9</v>
      </c>
      <c r="UL6" s="34">
        <v>665</v>
      </c>
      <c r="UM6" s="34">
        <v>96.99</v>
      </c>
      <c r="UN6" s="34">
        <v>2400</v>
      </c>
      <c r="UO6" s="154">
        <f t="shared" si="24"/>
        <v>111.00000000000001</v>
      </c>
      <c r="UP6" s="34" t="s">
        <v>2376</v>
      </c>
      <c r="UQ6" s="34" t="s">
        <v>2736</v>
      </c>
      <c r="UR6" s="34" t="s">
        <v>2692</v>
      </c>
      <c r="US6" s="34">
        <v>8</v>
      </c>
      <c r="UT6" s="35">
        <v>0.17563657407407407</v>
      </c>
      <c r="UU6" s="35">
        <v>8.8437500000000002E-2</v>
      </c>
      <c r="UV6" s="35">
        <v>8.8437500000000002E-2</v>
      </c>
      <c r="UW6" s="35">
        <v>6.33912037037037E-2</v>
      </c>
      <c r="UX6" s="34">
        <v>206</v>
      </c>
      <c r="UY6" s="34">
        <v>52</v>
      </c>
      <c r="UZ6" s="34">
        <v>258</v>
      </c>
      <c r="VA6" s="34">
        <v>2254</v>
      </c>
      <c r="VB6" s="34">
        <v>43</v>
      </c>
      <c r="VC6" s="34">
        <v>34</v>
      </c>
      <c r="VD6" s="34">
        <v>2331</v>
      </c>
      <c r="VE6" s="34">
        <v>0</v>
      </c>
      <c r="VF6" s="34">
        <v>0</v>
      </c>
      <c r="VG6" s="34">
        <v>0</v>
      </c>
      <c r="VH6" s="34">
        <v>5</v>
      </c>
      <c r="VI6" s="34">
        <v>1</v>
      </c>
      <c r="VJ6" s="34">
        <v>6</v>
      </c>
      <c r="VK6" s="34">
        <v>244</v>
      </c>
      <c r="VL6" s="34">
        <v>1</v>
      </c>
      <c r="VM6" s="34">
        <v>0</v>
      </c>
      <c r="VN6" s="34">
        <v>245</v>
      </c>
      <c r="VO6" s="34">
        <v>99.59</v>
      </c>
      <c r="VP6" s="34">
        <v>2400</v>
      </c>
      <c r="VQ6" s="154">
        <f t="shared" si="25"/>
        <v>97.125</v>
      </c>
      <c r="VR6" s="34" t="s">
        <v>2376</v>
      </c>
      <c r="VS6" s="34" t="s">
        <v>2736</v>
      </c>
      <c r="VT6" s="34" t="s">
        <v>2692</v>
      </c>
      <c r="VU6" s="34">
        <v>8</v>
      </c>
      <c r="VV6" s="35">
        <v>0.30438657407407405</v>
      </c>
      <c r="VW6" s="35">
        <v>8.082175925925926E-2</v>
      </c>
      <c r="VX6" s="35">
        <v>8.082175925925926E-2</v>
      </c>
      <c r="VY6" s="35">
        <v>0.14597222222222223</v>
      </c>
      <c r="VZ6" s="34">
        <v>354</v>
      </c>
      <c r="WA6" s="34">
        <v>53</v>
      </c>
      <c r="WB6" s="34">
        <v>407</v>
      </c>
      <c r="WC6" s="34">
        <v>1720</v>
      </c>
      <c r="WD6" s="34">
        <v>44</v>
      </c>
      <c r="WE6" s="34">
        <v>22</v>
      </c>
      <c r="WF6" s="34">
        <v>1786</v>
      </c>
      <c r="WG6" s="34">
        <v>0</v>
      </c>
      <c r="WH6" s="34">
        <v>0</v>
      </c>
      <c r="WI6" s="34">
        <v>0</v>
      </c>
      <c r="WJ6" s="34">
        <v>6</v>
      </c>
      <c r="WK6" s="34">
        <v>4</v>
      </c>
      <c r="WL6" s="34">
        <v>10</v>
      </c>
      <c r="WM6" s="34">
        <v>455</v>
      </c>
      <c r="WN6" s="34">
        <v>11</v>
      </c>
      <c r="WO6" s="34">
        <v>0</v>
      </c>
      <c r="WP6" s="34">
        <v>466</v>
      </c>
      <c r="WQ6" s="34">
        <v>97.64</v>
      </c>
      <c r="WR6" s="34">
        <v>2400</v>
      </c>
      <c r="WS6" s="154">
        <f t="shared" si="26"/>
        <v>74.416666666666657</v>
      </c>
      <c r="WT6" s="34" t="s">
        <v>2376</v>
      </c>
      <c r="WU6" s="34" t="s">
        <v>2736</v>
      </c>
      <c r="WV6" s="34" t="s">
        <v>2692</v>
      </c>
      <c r="WW6" s="34">
        <v>8</v>
      </c>
      <c r="WX6" s="1">
        <v>0</v>
      </c>
      <c r="WY6" s="1">
        <v>0</v>
      </c>
      <c r="WZ6" s="1">
        <v>0</v>
      </c>
      <c r="XA6" s="1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8</v>
      </c>
      <c r="XM6">
        <v>2</v>
      </c>
      <c r="XN6">
        <v>10</v>
      </c>
      <c r="XO6">
        <v>154</v>
      </c>
      <c r="XP6">
        <v>2</v>
      </c>
      <c r="XQ6">
        <v>0</v>
      </c>
      <c r="XR6">
        <v>156</v>
      </c>
      <c r="XS6">
        <v>98.72</v>
      </c>
      <c r="XU6" s="154"/>
      <c r="XV6" s="34" t="s">
        <v>2376</v>
      </c>
      <c r="XW6" s="34" t="s">
        <v>2736</v>
      </c>
      <c r="XX6" s="34" t="s">
        <v>2692</v>
      </c>
      <c r="XY6" s="34">
        <v>8</v>
      </c>
      <c r="XZ6" s="1">
        <v>8.5879629629629622E-3</v>
      </c>
      <c r="YA6" s="1">
        <v>5.5555555555555558E-3</v>
      </c>
      <c r="YB6" s="1">
        <v>5.5555555555555558E-3</v>
      </c>
      <c r="YC6" s="1">
        <v>2.8819444444444444E-3</v>
      </c>
      <c r="YD6">
        <v>14</v>
      </c>
      <c r="YE6">
        <v>2</v>
      </c>
      <c r="YF6">
        <v>16</v>
      </c>
      <c r="YG6">
        <v>137</v>
      </c>
      <c r="YH6">
        <v>8</v>
      </c>
      <c r="YI6">
        <v>0</v>
      </c>
      <c r="YJ6">
        <v>145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W6" s="154"/>
      <c r="YX6" s="34" t="s">
        <v>2376</v>
      </c>
      <c r="YY6" s="34" t="s">
        <v>2736</v>
      </c>
      <c r="YZ6" s="34" t="s">
        <v>2692</v>
      </c>
      <c r="ZA6" s="34">
        <v>8</v>
      </c>
      <c r="ZB6" s="1">
        <v>0</v>
      </c>
      <c r="ZC6" s="1">
        <v>0</v>
      </c>
      <c r="ZD6" s="1">
        <v>0</v>
      </c>
      <c r="ZE6" s="1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Y6" s="154"/>
      <c r="ZZ6" s="34" t="s">
        <v>2376</v>
      </c>
      <c r="AAA6" s="34" t="s">
        <v>2736</v>
      </c>
      <c r="AAB6" s="34" t="s">
        <v>2692</v>
      </c>
      <c r="AAC6" s="34"/>
      <c r="AAD6" s="1">
        <v>8.4375000000000006E-3</v>
      </c>
      <c r="AAE6" s="1">
        <v>5.5555555555555558E-3</v>
      </c>
      <c r="AAF6" s="1">
        <v>1.3888888888888889E-4</v>
      </c>
      <c r="AAG6" s="1">
        <v>2.8819444444444444E-3</v>
      </c>
      <c r="AAH6">
        <v>14</v>
      </c>
      <c r="AAI6">
        <v>2</v>
      </c>
      <c r="AAJ6">
        <v>16</v>
      </c>
      <c r="AAK6">
        <v>137</v>
      </c>
      <c r="AAL6">
        <v>8</v>
      </c>
      <c r="AAM6">
        <v>0</v>
      </c>
      <c r="AAN6">
        <v>145</v>
      </c>
      <c r="AAO6">
        <v>0</v>
      </c>
      <c r="AAP6">
        <v>0</v>
      </c>
      <c r="AAQ6">
        <v>0</v>
      </c>
      <c r="AAR6">
        <v>8</v>
      </c>
      <c r="AAS6">
        <v>2</v>
      </c>
      <c r="AAT6">
        <v>10</v>
      </c>
      <c r="AAU6">
        <v>154</v>
      </c>
      <c r="AAV6">
        <v>2</v>
      </c>
      <c r="AAW6">
        <v>0</v>
      </c>
      <c r="AAX6">
        <v>156</v>
      </c>
      <c r="AAY6">
        <v>98.72</v>
      </c>
      <c r="ABA6" s="154"/>
      <c r="ABB6" s="34" t="s">
        <v>2376</v>
      </c>
      <c r="ABC6" s="34" t="s">
        <v>2736</v>
      </c>
      <c r="ABD6" s="34" t="s">
        <v>2692</v>
      </c>
      <c r="ABE6" s="34"/>
      <c r="ABF6" s="1">
        <v>0.83148148148148149</v>
      </c>
      <c r="ABG6" s="1">
        <v>0.37989583333333332</v>
      </c>
      <c r="ABH6" s="10">
        <f>ABG6/3</f>
        <v>0.12663194444444445</v>
      </c>
      <c r="ABI6" s="1">
        <v>0.16136574074074075</v>
      </c>
      <c r="ABJ6" s="1">
        <v>0.45157407407407407</v>
      </c>
      <c r="ABK6">
        <v>832</v>
      </c>
      <c r="ABL6">
        <v>232</v>
      </c>
      <c r="ABM6">
        <v>1064</v>
      </c>
      <c r="ABN6">
        <v>9261</v>
      </c>
      <c r="ABO6">
        <v>289</v>
      </c>
      <c r="ABP6">
        <v>120</v>
      </c>
      <c r="ABQ6">
        <v>9670</v>
      </c>
      <c r="ABR6">
        <v>0</v>
      </c>
      <c r="ABS6">
        <v>0</v>
      </c>
      <c r="ABT6">
        <v>0</v>
      </c>
      <c r="ABU6">
        <v>31</v>
      </c>
      <c r="ABV6">
        <v>15</v>
      </c>
      <c r="ABW6">
        <v>46</v>
      </c>
      <c r="ABX6">
        <v>1498</v>
      </c>
      <c r="ABY6">
        <v>25</v>
      </c>
      <c r="ABZ6">
        <v>9</v>
      </c>
      <c r="ACA6">
        <v>1532</v>
      </c>
      <c r="ACB6">
        <v>97.78</v>
      </c>
      <c r="ACC6">
        <f t="shared" si="31"/>
        <v>9600</v>
      </c>
      <c r="ACD6" s="154">
        <f t="shared" si="32"/>
        <v>100.72916666666667</v>
      </c>
      <c r="ACE6" s="34" t="s">
        <v>2376</v>
      </c>
      <c r="ACF6" s="34" t="s">
        <v>2736</v>
      </c>
      <c r="ACG6" s="34" t="s">
        <v>2692</v>
      </c>
      <c r="ACH6" s="34">
        <v>8</v>
      </c>
      <c r="ACI6" s="1">
        <v>0.34592592592592591</v>
      </c>
      <c r="ACJ6" s="1">
        <v>0.1122337962962963</v>
      </c>
      <c r="ACK6" s="1">
        <v>0.1122337962962963</v>
      </c>
      <c r="ACL6" s="1">
        <v>0.17678240740740739</v>
      </c>
      <c r="ACM6">
        <v>269</v>
      </c>
      <c r="ACN6">
        <v>80</v>
      </c>
      <c r="ACO6">
        <v>349</v>
      </c>
      <c r="ACP6">
        <v>2265</v>
      </c>
      <c r="ACQ6">
        <v>107</v>
      </c>
      <c r="ACR6">
        <v>13</v>
      </c>
      <c r="ACS6">
        <v>2385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2400</v>
      </c>
      <c r="ADF6" s="154">
        <f t="shared" si="33"/>
        <v>99.375</v>
      </c>
      <c r="ADG6" s="34" t="s">
        <v>2376</v>
      </c>
      <c r="ADH6" s="34" t="s">
        <v>2736</v>
      </c>
      <c r="ADI6" s="34" t="s">
        <v>2692</v>
      </c>
      <c r="ADJ6" s="34">
        <v>8</v>
      </c>
      <c r="ADK6" s="1">
        <v>0.36359953703703707</v>
      </c>
      <c r="ADL6" s="1">
        <v>0.12232638888888887</v>
      </c>
      <c r="ADM6" s="1">
        <v>0.12232638888888887</v>
      </c>
      <c r="ADN6" s="1">
        <v>0.15824074074074074</v>
      </c>
      <c r="ADO6">
        <v>390</v>
      </c>
      <c r="ADP6">
        <v>95</v>
      </c>
      <c r="ADQ6">
        <v>485</v>
      </c>
      <c r="ADR6">
        <v>2581</v>
      </c>
      <c r="ADS6">
        <v>131</v>
      </c>
      <c r="ADT6">
        <v>19</v>
      </c>
      <c r="ADU6">
        <v>2731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2400</v>
      </c>
      <c r="AEH6" s="154">
        <f t="shared" ref="AEH6" si="51">ADU6/AEG6*100</f>
        <v>113.79166666666667</v>
      </c>
      <c r="AEI6" s="34" t="s">
        <v>2376</v>
      </c>
      <c r="AEJ6" s="34" t="s">
        <v>2736</v>
      </c>
      <c r="AEK6" s="34" t="s">
        <v>2692</v>
      </c>
      <c r="AEL6" s="34">
        <v>8</v>
      </c>
      <c r="AEM6" s="1">
        <v>0.34475694444444444</v>
      </c>
      <c r="AEN6" s="1">
        <v>0.10162037037037037</v>
      </c>
      <c r="AEO6" s="1">
        <v>0.10162037037037037</v>
      </c>
      <c r="AEP6" s="1">
        <v>0.19362268518518519</v>
      </c>
      <c r="AEQ6">
        <v>385</v>
      </c>
      <c r="AER6">
        <v>49</v>
      </c>
      <c r="AES6">
        <v>434</v>
      </c>
      <c r="AET6">
        <v>1400</v>
      </c>
      <c r="AEU6">
        <v>56</v>
      </c>
      <c r="AEV6">
        <v>17</v>
      </c>
      <c r="AEW6">
        <v>1473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2400</v>
      </c>
      <c r="AFJ6" s="154">
        <f t="shared" ref="AFJ6" si="52">AEW6/AFI6*100</f>
        <v>61.375</v>
      </c>
      <c r="AFK6" s="34" t="s">
        <v>2376</v>
      </c>
      <c r="AFL6" s="34" t="s">
        <v>2736</v>
      </c>
      <c r="AFM6" s="34" t="s">
        <v>2692</v>
      </c>
      <c r="AFN6" s="34">
        <v>8</v>
      </c>
      <c r="AFO6" s="1">
        <v>0.29715277777777777</v>
      </c>
      <c r="AFP6" s="1">
        <v>0.15142361111111111</v>
      </c>
      <c r="AFQ6" s="1">
        <v>0.15142361111111111</v>
      </c>
      <c r="AFR6" s="1">
        <v>0.10225694444444444</v>
      </c>
      <c r="AFS6">
        <v>139</v>
      </c>
      <c r="AFT6">
        <v>74</v>
      </c>
      <c r="AFU6">
        <v>213</v>
      </c>
      <c r="AFV6">
        <v>2872</v>
      </c>
      <c r="AFW6">
        <v>206</v>
      </c>
      <c r="AFX6">
        <v>24</v>
      </c>
      <c r="AFY6">
        <v>3102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2400</v>
      </c>
      <c r="AGL6" s="154">
        <f t="shared" si="36"/>
        <v>129.25</v>
      </c>
      <c r="AGM6" s="34" t="s">
        <v>2376</v>
      </c>
      <c r="AGN6" s="34" t="s">
        <v>2736</v>
      </c>
      <c r="AGO6" s="34" t="s">
        <v>2692</v>
      </c>
      <c r="AGP6" s="34">
        <v>8</v>
      </c>
      <c r="AGQ6" s="1">
        <v>0.25368055555555552</v>
      </c>
      <c r="AGR6" s="1">
        <v>0.15142361111111111</v>
      </c>
      <c r="AGS6" s="1">
        <v>4.3460648148148151E-2</v>
      </c>
      <c r="AGT6" s="1">
        <v>0.10225694444444444</v>
      </c>
      <c r="AGU6">
        <v>139</v>
      </c>
      <c r="AGV6">
        <v>74</v>
      </c>
      <c r="AGW6">
        <v>213</v>
      </c>
      <c r="AGX6">
        <v>2872</v>
      </c>
      <c r="AGY6">
        <v>206</v>
      </c>
      <c r="AGZ6">
        <v>24</v>
      </c>
      <c r="AHA6">
        <v>3102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2400</v>
      </c>
      <c r="AHN6" s="154">
        <f t="shared" si="37"/>
        <v>129.25</v>
      </c>
      <c r="AHO6" s="34" t="s">
        <v>2376</v>
      </c>
      <c r="AHP6" s="34" t="s">
        <v>2736</v>
      </c>
      <c r="AHQ6" s="34" t="s">
        <v>2692</v>
      </c>
      <c r="AHR6" s="34">
        <v>8</v>
      </c>
      <c r="AHS6" s="10">
        <v>1.1185300925925927</v>
      </c>
      <c r="AHT6" s="1">
        <v>0.48761574074074071</v>
      </c>
      <c r="AHU6" s="1">
        <f t="shared" si="48"/>
        <v>0.16253858024691356</v>
      </c>
      <c r="AHV6" s="1">
        <v>0.23291666666666666</v>
      </c>
      <c r="AHW6" s="1">
        <v>0.63091435185185185</v>
      </c>
      <c r="AHX6">
        <v>1183</v>
      </c>
      <c r="AHY6">
        <v>298</v>
      </c>
      <c r="AHZ6">
        <v>1481</v>
      </c>
      <c r="AIA6">
        <v>9118</v>
      </c>
      <c r="AIB6">
        <v>500</v>
      </c>
      <c r="AIC6">
        <v>73</v>
      </c>
      <c r="AID6">
        <v>9691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f t="shared" si="38"/>
        <v>9600</v>
      </c>
      <c r="AIQ6" s="154">
        <f t="shared" si="39"/>
        <v>100.94791666666667</v>
      </c>
      <c r="AIR6" s="34" t="s">
        <v>2376</v>
      </c>
      <c r="AIS6" s="34" t="s">
        <v>2736</v>
      </c>
      <c r="AIT6" s="34" t="s">
        <v>2692</v>
      </c>
      <c r="AIU6" s="34">
        <v>8</v>
      </c>
      <c r="AIV6" s="1">
        <v>0.233125</v>
      </c>
      <c r="AIW6" s="1">
        <v>0.13340277777777779</v>
      </c>
      <c r="AIX6" s="1">
        <v>6.7094907407407409E-2</v>
      </c>
      <c r="AIY6" s="1">
        <v>9.9722222222222226E-2</v>
      </c>
      <c r="AIZ6">
        <v>90</v>
      </c>
      <c r="AJA6">
        <v>66</v>
      </c>
      <c r="AJB6">
        <v>156</v>
      </c>
      <c r="AJC6">
        <v>2375</v>
      </c>
      <c r="AJD6">
        <v>256</v>
      </c>
      <c r="AJE6">
        <v>29</v>
      </c>
      <c r="AJF6">
        <v>2660</v>
      </c>
      <c r="AJG6">
        <v>0</v>
      </c>
      <c r="AJH6">
        <v>0</v>
      </c>
      <c r="AJI6">
        <v>0</v>
      </c>
      <c r="AJJ6">
        <v>7</v>
      </c>
      <c r="AJK6">
        <v>3</v>
      </c>
      <c r="AJL6">
        <v>10</v>
      </c>
      <c r="AJM6">
        <v>220</v>
      </c>
      <c r="AJN6">
        <v>5</v>
      </c>
      <c r="AJO6">
        <v>0</v>
      </c>
      <c r="AJP6">
        <v>225</v>
      </c>
      <c r="AJQ6">
        <v>97.78</v>
      </c>
      <c r="AJR6">
        <v>2400</v>
      </c>
      <c r="AJS6" s="154">
        <f t="shared" si="40"/>
        <v>110.83333333333334</v>
      </c>
      <c r="AJT6" s="34" t="s">
        <v>2376</v>
      </c>
      <c r="AJU6" s="34" t="s">
        <v>2736</v>
      </c>
      <c r="AJV6" s="34" t="s">
        <v>2692</v>
      </c>
      <c r="AJW6" s="34">
        <v>8</v>
      </c>
      <c r="AJX6" s="1">
        <v>0.29013888888888889</v>
      </c>
      <c r="AJY6" s="1">
        <v>0.12313657407407408</v>
      </c>
      <c r="AJZ6" s="1">
        <v>0.12313657407407408</v>
      </c>
      <c r="AKA6" s="1">
        <v>0.11394675925925928</v>
      </c>
      <c r="AKB6">
        <v>173</v>
      </c>
      <c r="AKC6">
        <v>61</v>
      </c>
      <c r="AKD6">
        <v>234</v>
      </c>
      <c r="AKE6">
        <v>2473</v>
      </c>
      <c r="AKF6">
        <v>130</v>
      </c>
      <c r="AKG6">
        <v>21</v>
      </c>
      <c r="AKH6">
        <v>2624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2400</v>
      </c>
      <c r="AKU6" s="154">
        <f t="shared" si="41"/>
        <v>109.33333333333333</v>
      </c>
      <c r="AKV6" s="34" t="s">
        <v>2376</v>
      </c>
      <c r="AKW6" s="34" t="s">
        <v>2736</v>
      </c>
      <c r="AKX6" s="34" t="s">
        <v>2692</v>
      </c>
      <c r="AKY6" s="34">
        <v>8</v>
      </c>
      <c r="AKZ6" s="1">
        <v>0.34729166666666672</v>
      </c>
      <c r="ALA6" s="1">
        <v>0.11687499999999999</v>
      </c>
      <c r="ALB6" s="1">
        <v>0.11687499999999999</v>
      </c>
      <c r="ALC6" s="1">
        <v>0.10467592592592594</v>
      </c>
      <c r="ALD6">
        <v>97</v>
      </c>
      <c r="ALE6">
        <v>67</v>
      </c>
      <c r="ALF6">
        <v>164</v>
      </c>
      <c r="ALG6">
        <v>2136</v>
      </c>
      <c r="ALH6">
        <v>119</v>
      </c>
      <c r="ALI6">
        <v>32</v>
      </c>
      <c r="ALJ6">
        <v>2287</v>
      </c>
      <c r="ALK6">
        <v>0</v>
      </c>
      <c r="ALL6">
        <v>0</v>
      </c>
      <c r="ALM6">
        <v>0</v>
      </c>
      <c r="ALN6">
        <v>3</v>
      </c>
      <c r="ALO6">
        <v>2</v>
      </c>
      <c r="ALP6">
        <v>5</v>
      </c>
      <c r="ALQ6">
        <v>303</v>
      </c>
      <c r="ALR6">
        <v>3</v>
      </c>
      <c r="ALS6">
        <v>0</v>
      </c>
      <c r="ALT6">
        <v>306</v>
      </c>
      <c r="ALU6">
        <v>99.02</v>
      </c>
      <c r="ALV6">
        <v>2400</v>
      </c>
      <c r="ALW6" s="154">
        <f t="shared" si="42"/>
        <v>95.291666666666657</v>
      </c>
      <c r="ALX6" s="34" t="s">
        <v>2376</v>
      </c>
      <c r="ALY6" s="34" t="s">
        <v>2736</v>
      </c>
      <c r="ALZ6" s="34" t="s">
        <v>2692</v>
      </c>
      <c r="AMA6" s="34">
        <v>2</v>
      </c>
      <c r="AMB6" s="1">
        <v>3.4594907407407408E-2</v>
      </c>
      <c r="AMC6" s="1">
        <v>1.8194444444444444E-2</v>
      </c>
      <c r="AMD6" s="1">
        <v>1.8194444444444444E-2</v>
      </c>
      <c r="AME6" s="1">
        <v>9.780092592592592E-3</v>
      </c>
      <c r="AMF6">
        <v>23</v>
      </c>
      <c r="AMG6">
        <v>11</v>
      </c>
      <c r="AMH6">
        <v>34</v>
      </c>
      <c r="AMI6">
        <v>458</v>
      </c>
      <c r="AMJ6">
        <v>16</v>
      </c>
      <c r="AMK6">
        <v>7</v>
      </c>
      <c r="AML6">
        <v>481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600</v>
      </c>
      <c r="AMY6" s="154">
        <f t="shared" si="43"/>
        <v>80.166666666666657</v>
      </c>
      <c r="AMZ6" s="34" t="s">
        <v>2376</v>
      </c>
      <c r="ANA6" s="34" t="s">
        <v>2736</v>
      </c>
      <c r="ANB6" s="34" t="s">
        <v>2692</v>
      </c>
      <c r="ANC6" s="34">
        <v>8</v>
      </c>
      <c r="AND6" s="1">
        <v>2.7986111111111111E-2</v>
      </c>
      <c r="ANE6" s="1">
        <v>1.8194444444444444E-2</v>
      </c>
      <c r="ANF6" s="1">
        <v>6.6087962962962966E-3</v>
      </c>
      <c r="ANG6" s="1">
        <v>9.780092592592592E-3</v>
      </c>
      <c r="ANH6">
        <v>23</v>
      </c>
      <c r="ANI6">
        <v>11</v>
      </c>
      <c r="ANJ6">
        <v>34</v>
      </c>
      <c r="ANK6">
        <v>458</v>
      </c>
      <c r="ANL6">
        <v>16</v>
      </c>
      <c r="ANM6">
        <v>7</v>
      </c>
      <c r="ANN6">
        <v>481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600</v>
      </c>
      <c r="AOA6" s="154">
        <f t="shared" si="44"/>
        <v>80.166666666666657</v>
      </c>
      <c r="AOB6" s="34" t="s">
        <v>2376</v>
      </c>
      <c r="AOC6" s="34" t="s">
        <v>2736</v>
      </c>
      <c r="AOD6" s="34" t="s">
        <v>2692</v>
      </c>
      <c r="AOE6" s="34">
        <v>8</v>
      </c>
      <c r="AOF6" s="1">
        <v>0.71976851851851853</v>
      </c>
      <c r="AOG6" s="1">
        <v>0.39163194444444444</v>
      </c>
      <c r="AOH6" s="10">
        <f>AOG6/3</f>
        <v>0.13054398148148147</v>
      </c>
      <c r="AOI6" s="1">
        <v>0.2525</v>
      </c>
      <c r="AOJ6" s="1">
        <v>0.32813657407407409</v>
      </c>
      <c r="AOK6">
        <v>383</v>
      </c>
      <c r="AOL6">
        <v>205</v>
      </c>
      <c r="AOM6">
        <v>588</v>
      </c>
      <c r="AON6">
        <v>7442</v>
      </c>
      <c r="AOO6">
        <v>521</v>
      </c>
      <c r="AOP6">
        <v>89</v>
      </c>
      <c r="AOQ6">
        <v>8052</v>
      </c>
      <c r="AOR6">
        <v>0</v>
      </c>
      <c r="AOS6">
        <v>0</v>
      </c>
      <c r="AOT6">
        <v>0</v>
      </c>
      <c r="AOU6">
        <v>10</v>
      </c>
      <c r="AOV6">
        <v>5</v>
      </c>
      <c r="AOW6">
        <v>15</v>
      </c>
      <c r="AOX6">
        <v>523</v>
      </c>
      <c r="AOY6">
        <v>8</v>
      </c>
      <c r="AOZ6">
        <v>0</v>
      </c>
      <c r="APA6">
        <v>531</v>
      </c>
      <c r="APB6">
        <v>98.49</v>
      </c>
      <c r="APC6">
        <f t="shared" si="45"/>
        <v>7800</v>
      </c>
      <c r="APD6" s="154">
        <f t="shared" si="46"/>
        <v>103.23076923076924</v>
      </c>
    </row>
    <row r="7" spans="1:1096">
      <c r="A7" s="34" t="s">
        <v>2377</v>
      </c>
      <c r="B7" s="34" t="s">
        <v>2736</v>
      </c>
      <c r="C7" s="34" t="s">
        <v>2692</v>
      </c>
      <c r="D7" s="34">
        <v>8</v>
      </c>
      <c r="E7" s="35">
        <v>0.32813657407407409</v>
      </c>
      <c r="F7" s="35">
        <v>9.0868055555555549E-2</v>
      </c>
      <c r="G7" s="35">
        <v>9.0868055555555549E-2</v>
      </c>
      <c r="H7" s="35">
        <v>0.20381944444444444</v>
      </c>
      <c r="I7" s="34">
        <v>257</v>
      </c>
      <c r="J7" s="34">
        <v>36</v>
      </c>
      <c r="K7" s="34">
        <v>293</v>
      </c>
      <c r="L7" s="34">
        <v>3531</v>
      </c>
      <c r="M7" s="34">
        <v>56</v>
      </c>
      <c r="N7" s="34">
        <v>16</v>
      </c>
      <c r="O7" s="34">
        <v>3603</v>
      </c>
      <c r="P7" s="34">
        <v>0</v>
      </c>
      <c r="Q7" s="34">
        <v>0</v>
      </c>
      <c r="R7" s="34">
        <v>0</v>
      </c>
      <c r="S7" s="34">
        <v>0</v>
      </c>
      <c r="T7" s="34">
        <v>0</v>
      </c>
      <c r="U7" s="34">
        <v>0</v>
      </c>
      <c r="V7" s="34">
        <v>0</v>
      </c>
      <c r="W7" s="34">
        <v>0</v>
      </c>
      <c r="X7" s="34">
        <v>0</v>
      </c>
      <c r="Y7" s="34">
        <v>0</v>
      </c>
      <c r="Z7" s="34">
        <v>0</v>
      </c>
      <c r="AA7" s="34">
        <v>2400</v>
      </c>
      <c r="AB7" s="154">
        <f t="shared" si="0"/>
        <v>150.125</v>
      </c>
      <c r="AC7" s="34" t="s">
        <v>2377</v>
      </c>
      <c r="AD7" s="34" t="s">
        <v>2736</v>
      </c>
      <c r="AE7" s="34" t="s">
        <v>2692</v>
      </c>
      <c r="AF7" s="34">
        <v>8</v>
      </c>
      <c r="AG7" s="35">
        <v>0.29201388888888891</v>
      </c>
      <c r="AH7" s="35">
        <v>6.3888888888888884E-2</v>
      </c>
      <c r="AI7" s="35">
        <v>6.3888888888888884E-2</v>
      </c>
      <c r="AJ7" s="35">
        <v>0.21732638888888889</v>
      </c>
      <c r="AK7" s="34">
        <v>442</v>
      </c>
      <c r="AL7" s="34">
        <v>28</v>
      </c>
      <c r="AM7" s="34">
        <v>470</v>
      </c>
      <c r="AN7" s="34">
        <v>2029</v>
      </c>
      <c r="AO7" s="34">
        <v>30</v>
      </c>
      <c r="AP7" s="34">
        <v>7</v>
      </c>
      <c r="AQ7" s="34">
        <v>2066</v>
      </c>
      <c r="AR7" s="34">
        <v>0</v>
      </c>
      <c r="AS7" s="34">
        <v>0</v>
      </c>
      <c r="AT7" s="34">
        <v>0</v>
      </c>
      <c r="AU7" s="34">
        <v>11</v>
      </c>
      <c r="AV7" s="34">
        <v>4</v>
      </c>
      <c r="AW7" s="34">
        <v>15</v>
      </c>
      <c r="AX7" s="34">
        <v>457</v>
      </c>
      <c r="AY7" s="34">
        <v>10</v>
      </c>
      <c r="AZ7" s="34">
        <v>3</v>
      </c>
      <c r="BA7" s="34">
        <v>470</v>
      </c>
      <c r="BB7" s="34">
        <v>97.23</v>
      </c>
      <c r="BC7" s="34">
        <v>2400</v>
      </c>
      <c r="BD7" s="154">
        <f t="shared" si="1"/>
        <v>86.083333333333329</v>
      </c>
      <c r="BE7" s="34" t="s">
        <v>2377</v>
      </c>
      <c r="BF7" s="34" t="s">
        <v>2736</v>
      </c>
      <c r="BG7" s="34" t="s">
        <v>2692</v>
      </c>
      <c r="BH7" s="34">
        <v>8</v>
      </c>
      <c r="BI7" s="35">
        <v>0.2964236111111111</v>
      </c>
      <c r="BJ7" s="35">
        <v>6.3263888888888883E-2</v>
      </c>
      <c r="BK7" s="35">
        <v>6.3263888888888883E-2</v>
      </c>
      <c r="BL7" s="35">
        <v>0.22740740740740739</v>
      </c>
      <c r="BM7" s="34">
        <v>279</v>
      </c>
      <c r="BN7" s="34">
        <v>13</v>
      </c>
      <c r="BO7" s="34">
        <v>292</v>
      </c>
      <c r="BP7" s="34">
        <v>2946</v>
      </c>
      <c r="BQ7" s="34">
        <v>14</v>
      </c>
      <c r="BR7" s="34">
        <v>4</v>
      </c>
      <c r="BS7" s="34">
        <v>2964</v>
      </c>
      <c r="BT7" s="34">
        <v>0</v>
      </c>
      <c r="BU7" s="34">
        <v>0</v>
      </c>
      <c r="BV7" s="34">
        <v>0</v>
      </c>
      <c r="BW7" s="34">
        <v>6</v>
      </c>
      <c r="BX7" s="34">
        <v>4</v>
      </c>
      <c r="BY7" s="34">
        <v>10</v>
      </c>
      <c r="BZ7" s="34">
        <v>451</v>
      </c>
      <c r="CA7" s="34">
        <v>1</v>
      </c>
      <c r="CB7" s="34">
        <v>10</v>
      </c>
      <c r="CC7" s="34">
        <v>462</v>
      </c>
      <c r="CD7" s="34">
        <v>97.62</v>
      </c>
      <c r="CE7" s="34">
        <v>2400</v>
      </c>
      <c r="CF7" s="154">
        <f t="shared" si="49"/>
        <v>123.50000000000001</v>
      </c>
      <c r="CG7" s="34" t="s">
        <v>2377</v>
      </c>
      <c r="CH7" s="34" t="s">
        <v>2736</v>
      </c>
      <c r="CI7" s="34" t="s">
        <v>2692</v>
      </c>
      <c r="CJ7" s="34">
        <v>8</v>
      </c>
      <c r="CK7" s="35">
        <v>0.27493055555555557</v>
      </c>
      <c r="CL7" s="35">
        <v>4.3657407407407402E-2</v>
      </c>
      <c r="CM7" s="35">
        <v>4.3657407407407402E-2</v>
      </c>
      <c r="CN7" s="35">
        <v>0.22535879629629629</v>
      </c>
      <c r="CO7" s="34">
        <v>148</v>
      </c>
      <c r="CP7" s="34">
        <v>25</v>
      </c>
      <c r="CQ7" s="34">
        <v>173</v>
      </c>
      <c r="CR7" s="34">
        <v>2091</v>
      </c>
      <c r="CS7" s="34">
        <v>35</v>
      </c>
      <c r="CT7" s="34">
        <v>14</v>
      </c>
      <c r="CU7" s="34">
        <v>2140</v>
      </c>
      <c r="CV7" s="34">
        <v>0</v>
      </c>
      <c r="CW7" s="34">
        <v>0</v>
      </c>
      <c r="CX7" s="34">
        <v>0</v>
      </c>
      <c r="CY7" s="34">
        <v>3</v>
      </c>
      <c r="CZ7" s="34">
        <v>2</v>
      </c>
      <c r="DA7" s="34">
        <v>5</v>
      </c>
      <c r="DB7" s="34">
        <v>185</v>
      </c>
      <c r="DC7" s="34">
        <v>2</v>
      </c>
      <c r="DD7" s="34">
        <v>0</v>
      </c>
      <c r="DE7" s="34">
        <v>187</v>
      </c>
      <c r="DF7" s="34">
        <v>98.93</v>
      </c>
      <c r="DG7" s="34">
        <v>2400</v>
      </c>
      <c r="DH7" s="154">
        <f t="shared" si="2"/>
        <v>89.166666666666671</v>
      </c>
      <c r="DI7" s="34" t="s">
        <v>2377</v>
      </c>
      <c r="DJ7" s="34" t="s">
        <v>2736</v>
      </c>
      <c r="DK7" s="34" t="s">
        <v>2692</v>
      </c>
      <c r="DL7" s="34">
        <v>8</v>
      </c>
      <c r="DM7" s="35">
        <v>0.20326388888888891</v>
      </c>
      <c r="DN7" s="35">
        <v>3.498842592592593E-2</v>
      </c>
      <c r="DO7" s="35">
        <v>3.498842592592593E-2</v>
      </c>
      <c r="DP7" s="35">
        <v>0.15162037037037038</v>
      </c>
      <c r="DQ7" s="34">
        <v>152</v>
      </c>
      <c r="DR7" s="34">
        <v>19</v>
      </c>
      <c r="DS7" s="34">
        <f t="shared" si="47"/>
        <v>171</v>
      </c>
      <c r="DT7" s="34">
        <v>2162</v>
      </c>
      <c r="DU7" s="34">
        <v>23</v>
      </c>
      <c r="DV7" s="34">
        <v>4</v>
      </c>
      <c r="DW7" s="34">
        <f t="shared" si="3"/>
        <v>2189</v>
      </c>
      <c r="DX7" s="34">
        <v>0</v>
      </c>
      <c r="DY7" s="34">
        <v>0</v>
      </c>
      <c r="DZ7" s="34">
        <v>0</v>
      </c>
      <c r="EA7" s="34">
        <v>0</v>
      </c>
      <c r="EB7" s="34">
        <v>0</v>
      </c>
      <c r="EC7" s="34">
        <v>0</v>
      </c>
      <c r="ED7" s="34">
        <v>0</v>
      </c>
      <c r="EE7" s="34">
        <v>0</v>
      </c>
      <c r="EF7" s="34">
        <v>0</v>
      </c>
      <c r="EG7" s="34">
        <v>0</v>
      </c>
      <c r="EH7" s="34">
        <v>0</v>
      </c>
      <c r="EI7" s="34">
        <v>2400</v>
      </c>
      <c r="EJ7" s="154">
        <f t="shared" si="4"/>
        <v>91.208333333333343</v>
      </c>
      <c r="EK7" s="34" t="s">
        <v>2377</v>
      </c>
      <c r="EL7" s="34" t="s">
        <v>2736</v>
      </c>
      <c r="EM7" s="34" t="s">
        <v>2692</v>
      </c>
      <c r="EN7" s="34">
        <v>8</v>
      </c>
      <c r="EO7" s="35">
        <v>0</v>
      </c>
      <c r="EP7" s="35">
        <v>0</v>
      </c>
      <c r="EQ7" s="35">
        <v>0</v>
      </c>
      <c r="ER7" s="35">
        <v>0</v>
      </c>
      <c r="ES7" s="34">
        <v>0</v>
      </c>
      <c r="ET7" s="34">
        <v>0</v>
      </c>
      <c r="EU7" s="34">
        <v>0</v>
      </c>
      <c r="EV7" s="34">
        <v>0</v>
      </c>
      <c r="EW7" s="34">
        <v>0</v>
      </c>
      <c r="EX7" s="34">
        <v>0</v>
      </c>
      <c r="EY7" s="34">
        <v>0</v>
      </c>
      <c r="EZ7" s="34">
        <v>0</v>
      </c>
      <c r="FA7" s="34">
        <v>0</v>
      </c>
      <c r="FB7" s="34">
        <v>0</v>
      </c>
      <c r="FC7" s="34">
        <v>0</v>
      </c>
      <c r="FD7" s="34">
        <v>0</v>
      </c>
      <c r="FE7" s="34">
        <v>0</v>
      </c>
      <c r="FF7" s="34">
        <v>0</v>
      </c>
      <c r="FG7" s="34">
        <v>0</v>
      </c>
      <c r="FH7" s="34">
        <v>0</v>
      </c>
      <c r="FI7" s="34">
        <v>0</v>
      </c>
      <c r="FJ7" s="34">
        <v>0</v>
      </c>
      <c r="FK7" s="34">
        <v>2400</v>
      </c>
      <c r="FL7" s="154">
        <f t="shared" si="5"/>
        <v>0</v>
      </c>
      <c r="FM7" s="34" t="s">
        <v>2377</v>
      </c>
      <c r="FN7" s="34" t="s">
        <v>2736</v>
      </c>
      <c r="FO7" s="34" t="s">
        <v>2692</v>
      </c>
      <c r="FP7" s="34">
        <v>8</v>
      </c>
      <c r="FQ7" s="35">
        <v>0</v>
      </c>
      <c r="FR7" s="35">
        <v>0</v>
      </c>
      <c r="FS7" s="35">
        <v>0</v>
      </c>
      <c r="FT7" s="35">
        <v>0</v>
      </c>
      <c r="FU7" s="34">
        <v>0</v>
      </c>
      <c r="FV7" s="34">
        <v>0</v>
      </c>
      <c r="FW7" s="34">
        <v>0</v>
      </c>
      <c r="FX7" s="34">
        <v>0</v>
      </c>
      <c r="FY7" s="34">
        <v>0</v>
      </c>
      <c r="FZ7" s="34">
        <v>0</v>
      </c>
      <c r="GA7" s="34">
        <v>0</v>
      </c>
      <c r="GB7" s="34">
        <v>0</v>
      </c>
      <c r="GC7" s="34">
        <v>0</v>
      </c>
      <c r="GD7" s="34">
        <v>0</v>
      </c>
      <c r="GE7" s="34">
        <v>7</v>
      </c>
      <c r="GF7" s="34">
        <v>3</v>
      </c>
      <c r="GG7" s="34">
        <v>10</v>
      </c>
      <c r="GH7" s="34">
        <v>352</v>
      </c>
      <c r="GI7" s="34">
        <v>3</v>
      </c>
      <c r="GJ7" s="34">
        <v>1</v>
      </c>
      <c r="GK7" s="34">
        <v>356</v>
      </c>
      <c r="GL7" s="34">
        <v>98.88</v>
      </c>
      <c r="GM7" s="34">
        <v>2400</v>
      </c>
      <c r="GN7" s="154">
        <f t="shared" si="6"/>
        <v>0</v>
      </c>
      <c r="GO7" s="34" t="s">
        <v>2377</v>
      </c>
      <c r="GP7" s="34" t="s">
        <v>2736</v>
      </c>
      <c r="GQ7" s="34" t="s">
        <v>2692</v>
      </c>
      <c r="GR7" s="34">
        <v>8</v>
      </c>
      <c r="GS7" s="35">
        <v>0.18660879629629631</v>
      </c>
      <c r="GT7" s="35">
        <v>3.498842592592593E-2</v>
      </c>
      <c r="GU7" s="35">
        <v>1.6655092592592593E-2</v>
      </c>
      <c r="GV7" s="35">
        <v>0.15162037037037038</v>
      </c>
      <c r="GW7" s="34">
        <v>128</v>
      </c>
      <c r="GX7" s="34">
        <v>16</v>
      </c>
      <c r="GY7" s="34">
        <f t="shared" si="50"/>
        <v>171</v>
      </c>
      <c r="GZ7" s="34">
        <v>1857</v>
      </c>
      <c r="HA7" s="34">
        <v>21</v>
      </c>
      <c r="HB7" s="34">
        <v>3</v>
      </c>
      <c r="HC7" s="34">
        <f t="shared" si="7"/>
        <v>2189</v>
      </c>
      <c r="HD7" s="34">
        <v>0</v>
      </c>
      <c r="HE7" s="34">
        <v>0</v>
      </c>
      <c r="HF7" s="34">
        <v>0</v>
      </c>
      <c r="HG7" s="34">
        <v>7</v>
      </c>
      <c r="HH7" s="34">
        <v>3</v>
      </c>
      <c r="HI7" s="34">
        <v>10</v>
      </c>
      <c r="HJ7" s="34">
        <v>352</v>
      </c>
      <c r="HK7" s="34">
        <v>3</v>
      </c>
      <c r="HL7" s="34">
        <v>1</v>
      </c>
      <c r="HM7" s="34">
        <v>356</v>
      </c>
      <c r="HN7" s="34">
        <v>98.88</v>
      </c>
      <c r="HO7" s="34">
        <v>2400</v>
      </c>
      <c r="HP7" s="154">
        <f t="shared" si="8"/>
        <v>91.208333333333343</v>
      </c>
      <c r="HQ7" s="34" t="s">
        <v>2377</v>
      </c>
      <c r="HR7" s="34" t="s">
        <v>2736</v>
      </c>
      <c r="HS7" s="34" t="s">
        <v>2692</v>
      </c>
      <c r="HT7" s="34">
        <v>8</v>
      </c>
      <c r="HU7" s="10">
        <v>1.3661921296296295</v>
      </c>
      <c r="HV7" s="1">
        <v>0.29694444444444446</v>
      </c>
      <c r="HW7" s="1">
        <f>HV7/3</f>
        <v>9.898148148148149E-2</v>
      </c>
      <c r="HX7" s="1">
        <v>7.2824074074074083E-2</v>
      </c>
      <c r="HY7" s="10">
        <v>1.0692476851851851</v>
      </c>
      <c r="HZ7">
        <v>1254</v>
      </c>
      <c r="IA7">
        <v>118</v>
      </c>
      <c r="IB7">
        <f t="shared" si="9"/>
        <v>1399</v>
      </c>
      <c r="IC7">
        <v>12454</v>
      </c>
      <c r="ID7">
        <v>156</v>
      </c>
      <c r="IE7">
        <v>44</v>
      </c>
      <c r="IF7">
        <f t="shared" si="10"/>
        <v>12962</v>
      </c>
      <c r="IG7">
        <v>0</v>
      </c>
      <c r="IH7">
        <v>0</v>
      </c>
      <c r="II7">
        <v>0</v>
      </c>
      <c r="IJ7">
        <v>27</v>
      </c>
      <c r="IK7">
        <v>13</v>
      </c>
      <c r="IL7">
        <v>40</v>
      </c>
      <c r="IM7">
        <v>1445</v>
      </c>
      <c r="IN7">
        <v>16</v>
      </c>
      <c r="IO7">
        <v>14</v>
      </c>
      <c r="IP7">
        <v>1475</v>
      </c>
      <c r="IQ7">
        <v>97.97</v>
      </c>
      <c r="IR7" s="34">
        <f t="shared" si="11"/>
        <v>12000</v>
      </c>
      <c r="IS7" s="154">
        <f t="shared" si="12"/>
        <v>108.01666666666667</v>
      </c>
      <c r="IT7" s="34" t="s">
        <v>2377</v>
      </c>
      <c r="IU7" s="34" t="s">
        <v>2736</v>
      </c>
      <c r="IV7" s="34" t="s">
        <v>2692</v>
      </c>
      <c r="IW7" s="34">
        <v>8</v>
      </c>
      <c r="IX7" s="35">
        <v>0.48056712962962966</v>
      </c>
      <c r="IY7" s="35">
        <v>8.0682870370370363E-2</v>
      </c>
      <c r="IZ7" s="35">
        <v>8.0682870370370363E-2</v>
      </c>
      <c r="JA7" s="35">
        <v>0.23466435185185186</v>
      </c>
      <c r="JB7" s="34">
        <v>461</v>
      </c>
      <c r="JC7" s="34">
        <v>42</v>
      </c>
      <c r="JD7" s="34">
        <v>503</v>
      </c>
      <c r="JE7" s="34">
        <v>3898</v>
      </c>
      <c r="JF7" s="34">
        <v>37</v>
      </c>
      <c r="JG7" s="34">
        <v>23</v>
      </c>
      <c r="JH7" s="34">
        <v>3958</v>
      </c>
      <c r="JI7" s="34">
        <v>0</v>
      </c>
      <c r="JJ7" s="34">
        <v>0</v>
      </c>
      <c r="JK7" s="34">
        <v>0</v>
      </c>
      <c r="JL7" s="34">
        <v>8</v>
      </c>
      <c r="JM7" s="34">
        <v>2</v>
      </c>
      <c r="JN7" s="34">
        <v>10</v>
      </c>
      <c r="JO7" s="34">
        <v>299</v>
      </c>
      <c r="JP7" s="34">
        <v>4</v>
      </c>
      <c r="JQ7" s="34">
        <v>0</v>
      </c>
      <c r="JR7" s="34">
        <v>303</v>
      </c>
      <c r="JS7" s="34">
        <v>98.68</v>
      </c>
      <c r="JT7" s="34">
        <v>2400</v>
      </c>
      <c r="JU7" s="154">
        <f t="shared" si="13"/>
        <v>164.91666666666666</v>
      </c>
      <c r="JV7" s="34" t="s">
        <v>2377</v>
      </c>
      <c r="JW7" s="34" t="s">
        <v>2736</v>
      </c>
      <c r="JX7" s="34" t="s">
        <v>2692</v>
      </c>
      <c r="JY7" s="34">
        <v>8</v>
      </c>
      <c r="JZ7" s="35">
        <v>0.26379629629629631</v>
      </c>
      <c r="KA7" s="35">
        <v>4.8379629629629627E-2</v>
      </c>
      <c r="KB7" s="35">
        <v>4.8379629629629627E-2</v>
      </c>
      <c r="KC7" s="35">
        <v>0.20628472222222224</v>
      </c>
      <c r="KD7" s="34">
        <v>187</v>
      </c>
      <c r="KE7" s="34">
        <v>22</v>
      </c>
      <c r="KF7" s="34">
        <v>209</v>
      </c>
      <c r="KG7" s="34">
        <v>1347</v>
      </c>
      <c r="KH7" s="34">
        <v>20</v>
      </c>
      <c r="KI7" s="34">
        <v>11</v>
      </c>
      <c r="KJ7" s="34">
        <v>1378</v>
      </c>
      <c r="KK7" s="34">
        <v>0</v>
      </c>
      <c r="KL7" s="34">
        <v>0</v>
      </c>
      <c r="KM7" s="34">
        <v>0</v>
      </c>
      <c r="KN7" s="34">
        <v>6</v>
      </c>
      <c r="KO7" s="34">
        <v>4</v>
      </c>
      <c r="KP7" s="34">
        <v>10</v>
      </c>
      <c r="KQ7" s="34">
        <v>344</v>
      </c>
      <c r="KR7" s="34">
        <v>20</v>
      </c>
      <c r="KS7" s="34">
        <v>2</v>
      </c>
      <c r="KT7" s="34">
        <v>366</v>
      </c>
      <c r="KU7" s="34">
        <v>93.99</v>
      </c>
      <c r="KV7" s="34">
        <v>2400</v>
      </c>
      <c r="KW7" s="154">
        <f t="shared" si="14"/>
        <v>57.416666666666671</v>
      </c>
      <c r="KX7" s="34" t="s">
        <v>2377</v>
      </c>
      <c r="KY7" s="34" t="s">
        <v>2736</v>
      </c>
      <c r="KZ7" s="34" t="s">
        <v>2692</v>
      </c>
      <c r="LA7" s="34"/>
      <c r="LB7" s="35" t="e">
        <v>#N/A</v>
      </c>
      <c r="LC7" s="35" t="e">
        <v>#N/A</v>
      </c>
      <c r="LD7" s="35" t="e">
        <v>#N/A</v>
      </c>
      <c r="LE7" s="35" t="e">
        <v>#N/A</v>
      </c>
      <c r="LF7" s="34" t="e">
        <v>#N/A</v>
      </c>
      <c r="LG7" s="34" t="e">
        <v>#N/A</v>
      </c>
      <c r="LH7" s="34" t="e">
        <v>#N/A</v>
      </c>
      <c r="LI7" s="34" t="e">
        <v>#N/A</v>
      </c>
      <c r="LJ7" s="34" t="e">
        <v>#N/A</v>
      </c>
      <c r="LK7" s="34" t="e">
        <v>#N/A</v>
      </c>
      <c r="LL7" s="34" t="e">
        <v>#N/A</v>
      </c>
      <c r="LM7" s="34" t="e">
        <v>#N/A</v>
      </c>
      <c r="LN7" s="34" t="e">
        <v>#N/A</v>
      </c>
      <c r="LO7" s="34" t="e">
        <v>#N/A</v>
      </c>
      <c r="LP7" s="34" t="e">
        <v>#N/A</v>
      </c>
      <c r="LQ7" s="34" t="e">
        <v>#N/A</v>
      </c>
      <c r="LR7" s="34" t="e">
        <v>#N/A</v>
      </c>
      <c r="LS7" s="34" t="e">
        <v>#N/A</v>
      </c>
      <c r="LT7" s="34" t="e">
        <v>#N/A</v>
      </c>
      <c r="LU7" s="34" t="e">
        <v>#N/A</v>
      </c>
      <c r="LV7" s="34" t="e">
        <v>#N/A</v>
      </c>
      <c r="LW7" s="34" t="e">
        <v>#N/A</v>
      </c>
      <c r="LX7" s="34"/>
      <c r="LY7" s="154"/>
      <c r="LZ7" s="34" t="s">
        <v>2377</v>
      </c>
      <c r="MA7" s="34" t="s">
        <v>2736</v>
      </c>
      <c r="MB7" s="34" t="s">
        <v>2692</v>
      </c>
      <c r="MC7" s="34"/>
      <c r="MD7" s="35">
        <v>0.22258101851851853</v>
      </c>
      <c r="ME7" s="35">
        <v>5.4710648148148154E-2</v>
      </c>
      <c r="MF7" s="35">
        <v>5.4710648148148154E-2</v>
      </c>
      <c r="MG7" s="35">
        <v>0.16284722222222223</v>
      </c>
      <c r="MH7" s="34">
        <v>200</v>
      </c>
      <c r="MI7" s="34">
        <v>22</v>
      </c>
      <c r="MJ7" s="34">
        <v>222</v>
      </c>
      <c r="MK7" s="34">
        <v>2800</v>
      </c>
      <c r="ML7" s="34">
        <v>45</v>
      </c>
      <c r="MM7" s="34">
        <v>11</v>
      </c>
      <c r="MN7" s="34">
        <v>2856</v>
      </c>
      <c r="MO7" s="34">
        <v>0</v>
      </c>
      <c r="MP7" s="34">
        <v>0</v>
      </c>
      <c r="MQ7" s="34">
        <v>0</v>
      </c>
      <c r="MR7" s="34">
        <v>0</v>
      </c>
      <c r="MS7" s="34">
        <v>0</v>
      </c>
      <c r="MT7" s="34">
        <v>0</v>
      </c>
      <c r="MU7" s="34">
        <v>0</v>
      </c>
      <c r="MV7" s="34">
        <v>0</v>
      </c>
      <c r="MW7" s="34">
        <v>0</v>
      </c>
      <c r="MX7" s="34">
        <v>0</v>
      </c>
      <c r="MY7" s="34">
        <v>0</v>
      </c>
      <c r="MZ7" s="34">
        <v>2400</v>
      </c>
      <c r="NA7" s="154">
        <f>MN7/MZ7*100</f>
        <v>119</v>
      </c>
      <c r="NB7" s="34" t="s">
        <v>2377</v>
      </c>
      <c r="NC7" s="34" t="s">
        <v>2736</v>
      </c>
      <c r="ND7" s="34" t="s">
        <v>2692</v>
      </c>
      <c r="NE7" s="34"/>
      <c r="NF7" s="35">
        <v>0.36082175925925924</v>
      </c>
      <c r="NG7" s="35">
        <v>2.631944444444444E-2</v>
      </c>
      <c r="NH7" s="35">
        <v>2.631944444444444E-2</v>
      </c>
      <c r="NI7" s="35">
        <v>0.27872685185185186</v>
      </c>
      <c r="NJ7" s="34">
        <v>152</v>
      </c>
      <c r="NK7" s="34">
        <v>9</v>
      </c>
      <c r="NL7" s="34">
        <v>161</v>
      </c>
      <c r="NM7" s="34">
        <v>1507</v>
      </c>
      <c r="NN7" s="34">
        <v>6</v>
      </c>
      <c r="NO7" s="34">
        <v>7</v>
      </c>
      <c r="NP7" s="34">
        <v>1520</v>
      </c>
      <c r="NQ7" s="34">
        <v>0</v>
      </c>
      <c r="NR7" s="34">
        <v>0</v>
      </c>
      <c r="NS7" s="34">
        <v>0</v>
      </c>
      <c r="NT7" s="34">
        <v>0</v>
      </c>
      <c r="NU7" s="34">
        <v>0</v>
      </c>
      <c r="NV7" s="34">
        <v>0</v>
      </c>
      <c r="NW7" s="34">
        <v>0</v>
      </c>
      <c r="NX7" s="34">
        <v>0</v>
      </c>
      <c r="NY7" s="34">
        <v>0</v>
      </c>
      <c r="NZ7" s="34">
        <v>0</v>
      </c>
      <c r="OA7" s="34">
        <v>0</v>
      </c>
      <c r="OB7" s="34">
        <v>2400</v>
      </c>
      <c r="OC7" s="154">
        <f>NP7/OB7*100</f>
        <v>63.333333333333329</v>
      </c>
      <c r="OD7" s="34" t="s">
        <v>2377</v>
      </c>
      <c r="OE7" s="34" t="s">
        <v>2736</v>
      </c>
      <c r="OF7" s="34" t="s">
        <v>2692</v>
      </c>
      <c r="OG7" s="34"/>
      <c r="OH7" s="10">
        <v>0</v>
      </c>
      <c r="OI7" s="1">
        <v>0</v>
      </c>
      <c r="OJ7" s="1">
        <v>0</v>
      </c>
      <c r="OK7" s="1">
        <v>0</v>
      </c>
      <c r="OL7" s="34">
        <v>0</v>
      </c>
      <c r="OM7" s="34">
        <v>0</v>
      </c>
      <c r="ON7" s="34">
        <v>0</v>
      </c>
      <c r="OO7" s="34">
        <v>0</v>
      </c>
      <c r="OP7" s="34">
        <v>0</v>
      </c>
      <c r="OQ7" s="34">
        <v>0</v>
      </c>
      <c r="OR7" s="34">
        <v>0</v>
      </c>
      <c r="OS7" s="34">
        <v>0</v>
      </c>
      <c r="OT7" s="34">
        <v>0</v>
      </c>
      <c r="OU7" s="34">
        <v>0</v>
      </c>
      <c r="OV7" s="34">
        <v>8</v>
      </c>
      <c r="OW7" s="34">
        <v>2</v>
      </c>
      <c r="OX7" s="34">
        <v>10</v>
      </c>
      <c r="OY7" s="34">
        <v>261</v>
      </c>
      <c r="OZ7" s="34">
        <v>2</v>
      </c>
      <c r="PA7" s="34">
        <v>1</v>
      </c>
      <c r="PB7" s="34">
        <v>264</v>
      </c>
      <c r="PC7" s="34">
        <v>98.86</v>
      </c>
      <c r="PD7" s="34"/>
      <c r="PE7" s="154" t="e">
        <f t="shared" si="18"/>
        <v>#DIV/0!</v>
      </c>
      <c r="PF7" s="34" t="s">
        <v>2377</v>
      </c>
      <c r="PG7" s="34" t="s">
        <v>2736</v>
      </c>
      <c r="PH7" s="34" t="s">
        <v>2692</v>
      </c>
      <c r="PI7" s="34"/>
      <c r="PJ7" s="10">
        <v>0</v>
      </c>
      <c r="PK7" s="1">
        <v>0</v>
      </c>
      <c r="PL7" s="1">
        <v>0</v>
      </c>
      <c r="PM7" s="1">
        <v>0</v>
      </c>
      <c r="PN7" s="34">
        <v>0</v>
      </c>
      <c r="PO7" s="34">
        <v>0</v>
      </c>
      <c r="PP7" s="34">
        <v>0</v>
      </c>
      <c r="PQ7" s="34">
        <v>0</v>
      </c>
      <c r="PR7" s="34">
        <v>0</v>
      </c>
      <c r="PS7" s="34">
        <v>0</v>
      </c>
      <c r="PT7" s="34">
        <v>0</v>
      </c>
      <c r="PU7" s="34">
        <v>0</v>
      </c>
      <c r="PV7" s="34">
        <v>0</v>
      </c>
      <c r="PW7" s="34">
        <v>0</v>
      </c>
      <c r="PX7" s="34">
        <v>5</v>
      </c>
      <c r="PY7" s="34">
        <v>0</v>
      </c>
      <c r="PZ7" s="34">
        <v>5</v>
      </c>
      <c r="QA7" s="34">
        <v>133</v>
      </c>
      <c r="QB7" s="34">
        <v>0</v>
      </c>
      <c r="QC7" s="34">
        <v>0</v>
      </c>
      <c r="QD7" s="34">
        <v>133</v>
      </c>
      <c r="QE7" s="34">
        <v>100</v>
      </c>
      <c r="QF7" s="34"/>
      <c r="QG7" s="154" t="e">
        <f t="shared" si="19"/>
        <v>#DIV/0!</v>
      </c>
      <c r="QH7" s="34" t="s">
        <v>2377</v>
      </c>
      <c r="QI7" s="34" t="s">
        <v>2736</v>
      </c>
      <c r="QJ7" s="34" t="s">
        <v>2692</v>
      </c>
      <c r="QK7" s="34"/>
      <c r="QL7" s="35">
        <v>0.30505787037037035</v>
      </c>
      <c r="QM7" s="35">
        <v>2.631944444444444E-2</v>
      </c>
      <c r="QN7" s="35">
        <v>5.5763888888888891E-2</v>
      </c>
      <c r="QO7" s="35">
        <v>0.27872685185185186</v>
      </c>
      <c r="QP7" s="34">
        <v>152</v>
      </c>
      <c r="QQ7" s="34">
        <v>9</v>
      </c>
      <c r="QR7" s="34">
        <v>161</v>
      </c>
      <c r="QS7" s="34">
        <v>1507</v>
      </c>
      <c r="QT7" s="34">
        <v>6</v>
      </c>
      <c r="QU7" s="34">
        <v>7</v>
      </c>
      <c r="QV7" s="34">
        <v>1520</v>
      </c>
      <c r="QW7" s="34">
        <v>0</v>
      </c>
      <c r="QX7" s="34">
        <v>0</v>
      </c>
      <c r="QY7" s="34">
        <v>0</v>
      </c>
      <c r="QZ7" s="34">
        <v>13</v>
      </c>
      <c r="RA7" s="34">
        <v>2</v>
      </c>
      <c r="RB7" s="34">
        <v>15</v>
      </c>
      <c r="RC7" s="34">
        <v>394</v>
      </c>
      <c r="RD7" s="34">
        <v>2</v>
      </c>
      <c r="RE7" s="34">
        <v>1</v>
      </c>
      <c r="RF7" s="34">
        <v>397</v>
      </c>
      <c r="RG7" s="34">
        <v>99.24</v>
      </c>
      <c r="RH7" s="34">
        <v>2400</v>
      </c>
      <c r="RI7" s="154">
        <f>QV7/RH7*100</f>
        <v>63.333333333333329</v>
      </c>
      <c r="RJ7" s="34" t="s">
        <v>2377</v>
      </c>
      <c r="RK7" s="34" t="s">
        <v>2736</v>
      </c>
      <c r="RL7" s="34" t="s">
        <v>2692</v>
      </c>
      <c r="RM7" s="34"/>
      <c r="RN7" s="35">
        <v>1.1125578703703705</v>
      </c>
      <c r="RO7" s="35">
        <v>0.21012731481481481</v>
      </c>
      <c r="RP7" s="35">
        <v>0.2351388888888889</v>
      </c>
      <c r="RQ7" s="35">
        <v>0.90243055555555562</v>
      </c>
      <c r="RR7" s="34">
        <v>1000</v>
      </c>
      <c r="RS7" s="34">
        <v>95</v>
      </c>
      <c r="RT7" s="34">
        <v>1095</v>
      </c>
      <c r="RU7" s="34">
        <v>9552</v>
      </c>
      <c r="RV7" s="34">
        <v>108</v>
      </c>
      <c r="RW7" s="34">
        <v>52</v>
      </c>
      <c r="RX7" s="34">
        <v>9712</v>
      </c>
      <c r="RY7" s="34">
        <v>0</v>
      </c>
      <c r="RZ7" s="34">
        <v>0</v>
      </c>
      <c r="SA7" s="34">
        <v>0</v>
      </c>
      <c r="SB7" s="34">
        <v>27</v>
      </c>
      <c r="SC7" s="34">
        <v>8</v>
      </c>
      <c r="SD7" s="34">
        <v>35</v>
      </c>
      <c r="SE7" s="34">
        <v>1037</v>
      </c>
      <c r="SF7" s="34">
        <v>26</v>
      </c>
      <c r="SG7" s="34">
        <v>3</v>
      </c>
      <c r="SH7" s="34">
        <v>1066</v>
      </c>
      <c r="SI7" s="34">
        <v>97.28</v>
      </c>
      <c r="SJ7" s="34">
        <f t="shared" si="21"/>
        <v>9600</v>
      </c>
      <c r="SK7" s="154">
        <f>RX7/SJ7*100</f>
        <v>101.16666666666667</v>
      </c>
      <c r="SL7" s="34" t="s">
        <v>2377</v>
      </c>
      <c r="SM7" s="34" t="s">
        <v>2736</v>
      </c>
      <c r="SN7" s="34" t="s">
        <v>2692</v>
      </c>
      <c r="SO7" s="34">
        <v>8</v>
      </c>
      <c r="SP7" s="35">
        <v>0.47562499999999996</v>
      </c>
      <c r="SQ7" s="35">
        <v>5.7141203703703708E-2</v>
      </c>
      <c r="SR7" s="35">
        <v>5.7141203703703708E-2</v>
      </c>
      <c r="SS7" s="35">
        <v>0.36291666666666672</v>
      </c>
      <c r="ST7" s="34">
        <v>199</v>
      </c>
      <c r="SU7" s="34">
        <v>27</v>
      </c>
      <c r="SV7" s="34">
        <v>226</v>
      </c>
      <c r="SW7" s="34">
        <v>2768</v>
      </c>
      <c r="SX7" s="34">
        <v>25</v>
      </c>
      <c r="SY7" s="34">
        <v>20</v>
      </c>
      <c r="SZ7" s="34">
        <v>2813</v>
      </c>
      <c r="TA7" s="34">
        <v>0</v>
      </c>
      <c r="TB7" s="34">
        <v>0</v>
      </c>
      <c r="TC7" s="34">
        <v>0</v>
      </c>
      <c r="TD7" s="34">
        <v>0</v>
      </c>
      <c r="TE7" s="34">
        <v>0</v>
      </c>
      <c r="TF7" s="34">
        <v>0</v>
      </c>
      <c r="TG7" s="34">
        <v>0</v>
      </c>
      <c r="TH7" s="34">
        <v>0</v>
      </c>
      <c r="TI7" s="34">
        <v>0</v>
      </c>
      <c r="TJ7" s="34">
        <v>0</v>
      </c>
      <c r="TK7" s="34">
        <v>0</v>
      </c>
      <c r="TL7" s="34">
        <v>2400</v>
      </c>
      <c r="TM7" s="154">
        <f>SZ7/TL7*100</f>
        <v>117.20833333333334</v>
      </c>
      <c r="TN7" s="34" t="s">
        <v>2377</v>
      </c>
      <c r="TO7" s="34" t="s">
        <v>2736</v>
      </c>
      <c r="TP7" s="34" t="s">
        <v>2692</v>
      </c>
      <c r="TQ7" s="34"/>
      <c r="TR7" s="35">
        <v>0.26158564814814816</v>
      </c>
      <c r="TS7" s="35">
        <v>4.02662037037037E-2</v>
      </c>
      <c r="TT7" s="35">
        <v>4.02662037037037E-2</v>
      </c>
      <c r="TU7" s="35">
        <v>0.2126851851851852</v>
      </c>
      <c r="TV7" s="34">
        <v>150</v>
      </c>
      <c r="TW7" s="34">
        <v>15</v>
      </c>
      <c r="TX7" s="34">
        <v>165</v>
      </c>
      <c r="TY7" s="34">
        <v>2535</v>
      </c>
      <c r="TZ7" s="34">
        <v>16</v>
      </c>
      <c r="UA7" s="34">
        <v>8</v>
      </c>
      <c r="UB7" s="34">
        <v>2559</v>
      </c>
      <c r="UC7" s="34">
        <v>0</v>
      </c>
      <c r="UD7" s="34">
        <v>0</v>
      </c>
      <c r="UE7" s="34">
        <v>0</v>
      </c>
      <c r="UF7" s="34">
        <v>16</v>
      </c>
      <c r="UG7" s="34">
        <v>4</v>
      </c>
      <c r="UH7" s="34">
        <v>20</v>
      </c>
      <c r="UI7" s="34">
        <v>567</v>
      </c>
      <c r="UJ7" s="34">
        <v>5</v>
      </c>
      <c r="UK7" s="34">
        <v>0</v>
      </c>
      <c r="UL7" s="34">
        <v>572</v>
      </c>
      <c r="UM7" s="34">
        <v>99.13</v>
      </c>
      <c r="UN7" s="34">
        <v>2400</v>
      </c>
      <c r="UO7" s="154">
        <f>UB7/UN7*100</f>
        <v>106.62499999999999</v>
      </c>
      <c r="UP7" s="34" t="s">
        <v>2377</v>
      </c>
      <c r="UQ7" s="34" t="s">
        <v>2736</v>
      </c>
      <c r="UR7" s="34" t="s">
        <v>2692</v>
      </c>
      <c r="US7" s="34"/>
      <c r="UT7" s="35">
        <v>0.37797453703703704</v>
      </c>
      <c r="UU7" s="35">
        <v>7.7048611111111109E-2</v>
      </c>
      <c r="UV7" s="35">
        <v>7.7048611111111109E-2</v>
      </c>
      <c r="UW7" s="35">
        <v>0.27766203703703701</v>
      </c>
      <c r="UX7" s="34">
        <v>324</v>
      </c>
      <c r="UY7" s="34">
        <v>20</v>
      </c>
      <c r="UZ7" s="34">
        <v>344</v>
      </c>
      <c r="VA7" s="34">
        <v>2963</v>
      </c>
      <c r="VB7" s="34">
        <v>35</v>
      </c>
      <c r="VC7" s="34">
        <v>2</v>
      </c>
      <c r="VD7" s="34">
        <v>3000</v>
      </c>
      <c r="VE7" s="34">
        <v>0</v>
      </c>
      <c r="VF7" s="34">
        <v>0</v>
      </c>
      <c r="VG7" s="34">
        <v>0</v>
      </c>
      <c r="VH7" s="34">
        <v>5</v>
      </c>
      <c r="VI7" s="34">
        <v>0</v>
      </c>
      <c r="VJ7" s="34">
        <v>5</v>
      </c>
      <c r="VK7" s="34">
        <v>164</v>
      </c>
      <c r="VL7" s="34">
        <v>0</v>
      </c>
      <c r="VM7" s="34">
        <v>0</v>
      </c>
      <c r="VN7" s="34">
        <v>164</v>
      </c>
      <c r="VO7" s="34">
        <v>100</v>
      </c>
      <c r="VP7" s="34">
        <v>2400</v>
      </c>
      <c r="VQ7" s="154">
        <f>VD7/VP7*100</f>
        <v>125</v>
      </c>
      <c r="VR7" s="34" t="s">
        <v>2377</v>
      </c>
      <c r="VS7" s="34" t="s">
        <v>2736</v>
      </c>
      <c r="VT7" s="34" t="s">
        <v>2692</v>
      </c>
      <c r="VU7" s="34">
        <v>8</v>
      </c>
      <c r="VV7" s="35">
        <v>0.30255787037037035</v>
      </c>
      <c r="VW7" s="35">
        <v>6.324074074074075E-2</v>
      </c>
      <c r="VX7" s="35">
        <v>6.324074074074075E-2</v>
      </c>
      <c r="VY7" s="35">
        <v>0.19540509259259262</v>
      </c>
      <c r="VZ7" s="34">
        <v>354</v>
      </c>
      <c r="WA7" s="34">
        <v>16</v>
      </c>
      <c r="WB7" s="34">
        <v>370</v>
      </c>
      <c r="WC7" s="34">
        <v>1700</v>
      </c>
      <c r="WD7" s="34">
        <v>20</v>
      </c>
      <c r="WE7" s="34">
        <v>3</v>
      </c>
      <c r="WF7" s="34">
        <v>1723</v>
      </c>
      <c r="WG7" s="34">
        <v>0</v>
      </c>
      <c r="WH7" s="34">
        <v>0</v>
      </c>
      <c r="WI7" s="34">
        <v>0</v>
      </c>
      <c r="WJ7" s="34">
        <v>4</v>
      </c>
      <c r="WK7" s="34">
        <v>6</v>
      </c>
      <c r="WL7" s="34">
        <v>10</v>
      </c>
      <c r="WM7" s="34">
        <v>449</v>
      </c>
      <c r="WN7" s="34">
        <v>11</v>
      </c>
      <c r="WO7" s="34">
        <v>1</v>
      </c>
      <c r="WP7" s="34">
        <v>461</v>
      </c>
      <c r="WQ7" s="34">
        <v>97.4</v>
      </c>
      <c r="WR7" s="34">
        <v>2400</v>
      </c>
      <c r="WS7" s="154">
        <f>WF7/WR7*100</f>
        <v>71.791666666666671</v>
      </c>
      <c r="WT7" s="34" t="s">
        <v>2377</v>
      </c>
      <c r="WU7" s="34" t="s">
        <v>2736</v>
      </c>
      <c r="WV7" s="34" t="s">
        <v>2692</v>
      </c>
      <c r="WW7" s="34"/>
      <c r="WX7" s="1">
        <v>0.15201388888888889</v>
      </c>
      <c r="WY7" s="1">
        <v>5.9386574074074071E-2</v>
      </c>
      <c r="WZ7" s="1">
        <v>5.9386574074074071E-2</v>
      </c>
      <c r="XA7" s="1">
        <v>8.6307870370370368E-2</v>
      </c>
      <c r="XB7">
        <v>138</v>
      </c>
      <c r="XC7">
        <v>42</v>
      </c>
      <c r="XD7">
        <v>180</v>
      </c>
      <c r="XE7">
        <v>1896</v>
      </c>
      <c r="XF7">
        <v>94</v>
      </c>
      <c r="XG7">
        <v>1</v>
      </c>
      <c r="XH7">
        <v>1991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2400</v>
      </c>
      <c r="XU7" s="154">
        <f>XH7/XT7*100</f>
        <v>82.958333333333329</v>
      </c>
      <c r="XV7" s="34" t="s">
        <v>2377</v>
      </c>
      <c r="XW7" s="34" t="s">
        <v>2736</v>
      </c>
      <c r="XX7" s="34" t="s">
        <v>2692</v>
      </c>
      <c r="XY7" s="34"/>
      <c r="XZ7" s="1">
        <v>0</v>
      </c>
      <c r="YA7" s="1">
        <v>0</v>
      </c>
      <c r="YB7" s="1">
        <v>0</v>
      </c>
      <c r="YC7" s="1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8</v>
      </c>
      <c r="YO7">
        <v>2</v>
      </c>
      <c r="YP7">
        <v>10</v>
      </c>
      <c r="YQ7">
        <v>211</v>
      </c>
      <c r="YR7">
        <v>3</v>
      </c>
      <c r="YS7">
        <v>3</v>
      </c>
      <c r="YT7">
        <v>217</v>
      </c>
      <c r="YU7">
        <v>97.24</v>
      </c>
      <c r="YV7">
        <v>2400</v>
      </c>
      <c r="YW7" s="154">
        <f>YJ7/YV7*100</f>
        <v>0</v>
      </c>
      <c r="YX7" s="34" t="s">
        <v>2377</v>
      </c>
      <c r="YY7" s="34" t="s">
        <v>2736</v>
      </c>
      <c r="YZ7" s="34" t="s">
        <v>2692</v>
      </c>
      <c r="ZA7" s="34"/>
      <c r="ZB7" s="1">
        <v>0</v>
      </c>
      <c r="ZC7" s="1">
        <v>0</v>
      </c>
      <c r="ZD7" s="1">
        <v>0</v>
      </c>
      <c r="ZE7" s="1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7</v>
      </c>
      <c r="ZQ7">
        <v>3</v>
      </c>
      <c r="ZR7">
        <v>10</v>
      </c>
      <c r="ZS7">
        <v>230</v>
      </c>
      <c r="ZT7">
        <v>5</v>
      </c>
      <c r="ZU7">
        <v>0</v>
      </c>
      <c r="ZV7">
        <v>235</v>
      </c>
      <c r="ZW7">
        <v>97.87</v>
      </c>
      <c r="ZX7">
        <v>2400</v>
      </c>
      <c r="ZY7" s="154">
        <f>ZL7/ZX7*100</f>
        <v>0</v>
      </c>
      <c r="ZZ7" s="34" t="s">
        <v>2377</v>
      </c>
      <c r="AAA7" s="34" t="s">
        <v>2736</v>
      </c>
      <c r="AAB7" s="34" t="s">
        <v>2692</v>
      </c>
      <c r="AAC7" s="34">
        <v>8</v>
      </c>
      <c r="AAD7" s="1">
        <v>0.14570601851851853</v>
      </c>
      <c r="AAE7" s="1">
        <v>5.9386574074074071E-2</v>
      </c>
      <c r="AAF7" s="1">
        <v>6.3078703703703708E-3</v>
      </c>
      <c r="AAG7" s="1">
        <v>8.6307870370370368E-2</v>
      </c>
      <c r="AAH7">
        <v>138</v>
      </c>
      <c r="AAI7">
        <v>42</v>
      </c>
      <c r="AAJ7">
        <v>180</v>
      </c>
      <c r="AAK7">
        <v>1896</v>
      </c>
      <c r="AAL7">
        <v>94</v>
      </c>
      <c r="AAM7">
        <v>1</v>
      </c>
      <c r="AAN7">
        <v>1991</v>
      </c>
      <c r="AAO7">
        <v>0</v>
      </c>
      <c r="AAP7">
        <v>0</v>
      </c>
      <c r="AAQ7">
        <v>0</v>
      </c>
      <c r="AAR7">
        <v>15</v>
      </c>
      <c r="AAS7">
        <v>5</v>
      </c>
      <c r="AAT7">
        <v>20</v>
      </c>
      <c r="AAU7">
        <v>441</v>
      </c>
      <c r="AAV7">
        <v>8</v>
      </c>
      <c r="AAW7">
        <v>3</v>
      </c>
      <c r="AAX7">
        <v>452</v>
      </c>
      <c r="AAY7">
        <v>97.57</v>
      </c>
      <c r="AAZ7">
        <v>2400</v>
      </c>
      <c r="ABA7" s="154">
        <f>AAN7/AAZ7*100</f>
        <v>82.958333333333329</v>
      </c>
      <c r="ABB7" s="34" t="s">
        <v>2377</v>
      </c>
      <c r="ABC7" s="34" t="s">
        <v>2736</v>
      </c>
      <c r="ABD7" s="34" t="s">
        <v>2692</v>
      </c>
      <c r="ABE7" s="34">
        <v>8</v>
      </c>
      <c r="ABF7" s="1">
        <v>1.4321064814814815</v>
      </c>
      <c r="ABG7" s="1">
        <v>0.2970949074074074</v>
      </c>
      <c r="ABH7" s="10">
        <f>ABG7/3</f>
        <v>9.903163580246914E-2</v>
      </c>
      <c r="ABI7" s="1">
        <v>0.13767361111111112</v>
      </c>
      <c r="ABJ7" s="1">
        <v>1.135</v>
      </c>
      <c r="ABK7">
        <v>1165</v>
      </c>
      <c r="ABL7">
        <v>120</v>
      </c>
      <c r="ABM7">
        <v>1285</v>
      </c>
      <c r="ABN7">
        <v>11862</v>
      </c>
      <c r="ABO7">
        <v>190</v>
      </c>
      <c r="ABP7">
        <v>34</v>
      </c>
      <c r="ABQ7">
        <v>12086</v>
      </c>
      <c r="ABR7">
        <v>0</v>
      </c>
      <c r="ABS7">
        <v>0</v>
      </c>
      <c r="ABT7">
        <v>0</v>
      </c>
      <c r="ABU7">
        <v>40</v>
      </c>
      <c r="ABV7">
        <v>15</v>
      </c>
      <c r="ABW7">
        <v>55</v>
      </c>
      <c r="ABX7">
        <v>1621</v>
      </c>
      <c r="ABY7">
        <v>24</v>
      </c>
      <c r="ABZ7">
        <v>4</v>
      </c>
      <c r="ACA7">
        <v>1649</v>
      </c>
      <c r="ACB7">
        <v>98.3</v>
      </c>
      <c r="ACC7">
        <f t="shared" si="31"/>
        <v>12000</v>
      </c>
      <c r="ACD7" s="154">
        <f>ABQ7/ACC7*100</f>
        <v>100.71666666666668</v>
      </c>
      <c r="ACE7" s="34" t="s">
        <v>2377</v>
      </c>
      <c r="ACF7" s="34" t="s">
        <v>2736</v>
      </c>
      <c r="ACG7" s="34" t="s">
        <v>2692</v>
      </c>
      <c r="ACH7" s="34">
        <v>8</v>
      </c>
      <c r="ACI7" s="1">
        <v>0.27853009259259259</v>
      </c>
      <c r="ACJ7" s="1">
        <v>0.10931712962962963</v>
      </c>
      <c r="ACK7" s="1">
        <v>0.10931712962962963</v>
      </c>
      <c r="ACL7" s="1">
        <v>0.15925925925925927</v>
      </c>
      <c r="ACM7">
        <v>606</v>
      </c>
      <c r="ACN7">
        <v>23</v>
      </c>
      <c r="ACO7">
        <v>629</v>
      </c>
      <c r="ACP7">
        <v>4726</v>
      </c>
      <c r="ACQ7">
        <v>31</v>
      </c>
      <c r="ACR7">
        <v>5</v>
      </c>
      <c r="ACS7">
        <v>4762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2400</v>
      </c>
      <c r="ADF7" s="154">
        <f t="shared" si="33"/>
        <v>198.41666666666666</v>
      </c>
      <c r="ADG7" s="34" t="s">
        <v>2377</v>
      </c>
      <c r="ADH7" s="34" t="s">
        <v>2736</v>
      </c>
      <c r="ADI7" s="34" t="s">
        <v>2692</v>
      </c>
      <c r="ADJ7" s="34">
        <v>8</v>
      </c>
      <c r="ADK7" s="1">
        <v>0.34076388888888887</v>
      </c>
      <c r="ADL7" s="1">
        <v>8.5254629629629639E-2</v>
      </c>
      <c r="ADM7" s="1">
        <v>8.5254629629629639E-2</v>
      </c>
      <c r="ADN7" s="1">
        <v>0.24342592592592593</v>
      </c>
      <c r="ADO7">
        <v>487</v>
      </c>
      <c r="ADP7">
        <v>28</v>
      </c>
      <c r="ADQ7">
        <v>515</v>
      </c>
      <c r="ADR7">
        <v>2965</v>
      </c>
      <c r="ADS7">
        <v>31</v>
      </c>
      <c r="ADT7">
        <v>5</v>
      </c>
      <c r="ADU7">
        <v>3001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2400</v>
      </c>
      <c r="AEH7" s="154">
        <f>ADU7/AEG7*100</f>
        <v>125.04166666666667</v>
      </c>
      <c r="AEI7" s="34" t="s">
        <v>2377</v>
      </c>
      <c r="AEJ7" s="34" t="s">
        <v>2736</v>
      </c>
      <c r="AEK7" s="34" t="s">
        <v>2692</v>
      </c>
      <c r="AEL7" s="34">
        <v>8</v>
      </c>
      <c r="AEM7" s="1">
        <v>0.46847222222222223</v>
      </c>
      <c r="AEN7" s="1">
        <v>4.8321759259259266E-2</v>
      </c>
      <c r="AEO7" s="1">
        <v>4.8321759259259266E-2</v>
      </c>
      <c r="AEP7" s="1">
        <v>0.29826388888888888</v>
      </c>
      <c r="AEQ7">
        <v>435</v>
      </c>
      <c r="AER7">
        <v>14</v>
      </c>
      <c r="AES7">
        <v>449</v>
      </c>
      <c r="AET7">
        <v>1485</v>
      </c>
      <c r="AEU7">
        <v>16</v>
      </c>
      <c r="AEV7">
        <v>5</v>
      </c>
      <c r="AEW7">
        <v>1506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2400</v>
      </c>
      <c r="AFJ7" s="154">
        <f>AEW7/AFI7*100</f>
        <v>62.749999999999993</v>
      </c>
      <c r="AFK7" s="34" t="s">
        <v>2377</v>
      </c>
      <c r="AFL7" s="34" t="s">
        <v>2736</v>
      </c>
      <c r="AFM7" s="34" t="s">
        <v>2692</v>
      </c>
      <c r="AFN7" s="34">
        <v>8</v>
      </c>
      <c r="AFO7" s="1">
        <v>9.300925925925925E-2</v>
      </c>
      <c r="AFP7" s="1">
        <v>2.0844907407407406E-2</v>
      </c>
      <c r="AFQ7" s="1">
        <v>2.0844907407407406E-2</v>
      </c>
      <c r="AFR7" s="1">
        <v>5.5787037037037031E-2</v>
      </c>
      <c r="AFS7">
        <v>56</v>
      </c>
      <c r="AFT7">
        <v>13</v>
      </c>
      <c r="AFU7">
        <v>69</v>
      </c>
      <c r="AFV7">
        <v>754</v>
      </c>
      <c r="AFW7">
        <v>18</v>
      </c>
      <c r="AFX7">
        <v>3</v>
      </c>
      <c r="AFY7">
        <v>775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2400</v>
      </c>
      <c r="AGL7" s="154">
        <f>AFY7/AGK7*100</f>
        <v>32.291666666666671</v>
      </c>
      <c r="AGM7" s="34" t="s">
        <v>2377</v>
      </c>
      <c r="AGN7" s="34" t="s">
        <v>2736</v>
      </c>
      <c r="AGO7" s="34" t="s">
        <v>2692</v>
      </c>
      <c r="AGP7" s="34">
        <v>8</v>
      </c>
      <c r="AGQ7" s="1">
        <v>7.6631944444444447E-2</v>
      </c>
      <c r="AGR7" s="1">
        <v>2.0844907407407406E-2</v>
      </c>
      <c r="AGS7" s="1">
        <v>1.636574074074074E-2</v>
      </c>
      <c r="AGT7" s="1">
        <v>5.5787037037037031E-2</v>
      </c>
      <c r="AGU7">
        <v>56</v>
      </c>
      <c r="AGV7">
        <v>13</v>
      </c>
      <c r="AGW7">
        <v>69</v>
      </c>
      <c r="AGX7">
        <v>754</v>
      </c>
      <c r="AGY7">
        <v>18</v>
      </c>
      <c r="AGZ7">
        <v>3</v>
      </c>
      <c r="AHA7">
        <v>775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2400</v>
      </c>
      <c r="AHN7" s="154">
        <f>AHA7/AHM7*100</f>
        <v>32.291666666666671</v>
      </c>
      <c r="AHO7" s="34" t="s">
        <v>2377</v>
      </c>
      <c r="AHP7" s="34" t="s">
        <v>2736</v>
      </c>
      <c r="AHQ7" s="34" t="s">
        <v>2692</v>
      </c>
      <c r="AHR7" s="34">
        <v>8</v>
      </c>
      <c r="AHS7" s="10">
        <v>1.0204976851851852</v>
      </c>
      <c r="AHT7" s="1">
        <v>0.26374999999999998</v>
      </c>
      <c r="AHU7" s="1">
        <f t="shared" si="48"/>
        <v>8.7916666666666657E-2</v>
      </c>
      <c r="AHV7" s="1">
        <v>0.16027777777777777</v>
      </c>
      <c r="AHW7" s="1">
        <v>0.7567476851851852</v>
      </c>
      <c r="AHX7">
        <v>1584</v>
      </c>
      <c r="AHY7">
        <v>78</v>
      </c>
      <c r="AHZ7">
        <v>1662</v>
      </c>
      <c r="AIA7">
        <v>9930</v>
      </c>
      <c r="AIB7">
        <v>96</v>
      </c>
      <c r="AIC7">
        <v>18</v>
      </c>
      <c r="AID7">
        <v>10044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f t="shared" si="38"/>
        <v>9600</v>
      </c>
      <c r="AIQ7" s="154">
        <f>AID7/AIP7*100</f>
        <v>104.62499999999999</v>
      </c>
      <c r="AIR7" s="34" t="s">
        <v>2377</v>
      </c>
      <c r="AIS7" s="34" t="s">
        <v>2736</v>
      </c>
      <c r="AIT7" s="34" t="s">
        <v>2692</v>
      </c>
      <c r="AIU7" s="34">
        <v>8</v>
      </c>
      <c r="AIV7" s="1">
        <v>0.39054398148148151</v>
      </c>
      <c r="AIW7" s="1">
        <v>8.7939814814814818E-2</v>
      </c>
      <c r="AIX7" s="1">
        <v>5.4050925925925924E-3</v>
      </c>
      <c r="AIY7" s="1">
        <v>0.30260416666666667</v>
      </c>
      <c r="AIZ7">
        <v>184</v>
      </c>
      <c r="AJA7">
        <v>29</v>
      </c>
      <c r="AJB7">
        <v>213</v>
      </c>
      <c r="AJC7">
        <v>3788</v>
      </c>
      <c r="AJD7">
        <v>67</v>
      </c>
      <c r="AJE7">
        <v>10</v>
      </c>
      <c r="AJF7">
        <v>3865</v>
      </c>
      <c r="AJG7">
        <v>0</v>
      </c>
      <c r="AJH7">
        <v>0</v>
      </c>
      <c r="AJI7">
        <v>0</v>
      </c>
      <c r="AJJ7">
        <v>8</v>
      </c>
      <c r="AJK7">
        <v>2</v>
      </c>
      <c r="AJL7">
        <v>10</v>
      </c>
      <c r="AJM7">
        <v>274</v>
      </c>
      <c r="AJN7">
        <v>3</v>
      </c>
      <c r="AJO7">
        <v>0</v>
      </c>
      <c r="AJP7">
        <v>277</v>
      </c>
      <c r="AJQ7">
        <v>98.92</v>
      </c>
      <c r="AJR7">
        <v>2400</v>
      </c>
      <c r="AJS7" s="154">
        <f>AJF7/AJR7*100</f>
        <v>161.04166666666666</v>
      </c>
      <c r="AJT7" s="34" t="s">
        <v>2377</v>
      </c>
      <c r="AJU7" s="34" t="s">
        <v>2736</v>
      </c>
      <c r="AJV7" s="34" t="s">
        <v>2692</v>
      </c>
      <c r="AJW7" s="34">
        <v>8</v>
      </c>
      <c r="AJX7" s="1">
        <v>0.29857638888888888</v>
      </c>
      <c r="AJY7" s="1">
        <v>6.4664351851851862E-2</v>
      </c>
      <c r="AJZ7" s="1">
        <v>6.4664351851851862E-2</v>
      </c>
      <c r="AKA7" s="1">
        <v>0.21846064814814814</v>
      </c>
      <c r="AKB7">
        <v>194</v>
      </c>
      <c r="AKC7">
        <v>24</v>
      </c>
      <c r="AKD7">
        <v>218</v>
      </c>
      <c r="AKE7">
        <v>2868</v>
      </c>
      <c r="AKF7">
        <v>38</v>
      </c>
      <c r="AKG7">
        <v>10</v>
      </c>
      <c r="AKH7">
        <v>2916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2400</v>
      </c>
      <c r="AKU7" s="154">
        <f>AKH7/AKT7*100</f>
        <v>121.50000000000001</v>
      </c>
      <c r="AKV7" s="34" t="s">
        <v>2377</v>
      </c>
      <c r="AKW7" s="34" t="s">
        <v>2736</v>
      </c>
      <c r="AKX7" s="34" t="s">
        <v>2692</v>
      </c>
      <c r="AKY7" s="34">
        <v>8</v>
      </c>
      <c r="AKZ7" s="1">
        <v>0.32512731481481483</v>
      </c>
      <c r="ALA7" s="1">
        <v>4.1782407407407407E-2</v>
      </c>
      <c r="ALB7" s="1">
        <v>4.1782407407407407E-2</v>
      </c>
      <c r="ALC7" s="1">
        <v>0.25343749999999998</v>
      </c>
      <c r="ALD7">
        <v>120</v>
      </c>
      <c r="ALE7">
        <v>7</v>
      </c>
      <c r="ALF7">
        <v>127</v>
      </c>
      <c r="ALG7">
        <v>1700</v>
      </c>
      <c r="ALH7">
        <v>13</v>
      </c>
      <c r="ALI7">
        <v>0</v>
      </c>
      <c r="ALJ7">
        <v>1713</v>
      </c>
      <c r="ALK7">
        <v>0</v>
      </c>
      <c r="ALL7">
        <v>0</v>
      </c>
      <c r="ALM7">
        <v>0</v>
      </c>
      <c r="ALN7">
        <v>3</v>
      </c>
      <c r="ALO7">
        <v>2</v>
      </c>
      <c r="ALP7">
        <v>5</v>
      </c>
      <c r="ALQ7">
        <v>241</v>
      </c>
      <c r="ALR7">
        <v>3</v>
      </c>
      <c r="ALS7">
        <v>0</v>
      </c>
      <c r="ALT7">
        <v>244</v>
      </c>
      <c r="ALU7">
        <v>98.77</v>
      </c>
      <c r="ALV7">
        <v>2400</v>
      </c>
      <c r="ALW7" s="154">
        <f>ALJ7/ALV7*100</f>
        <v>71.375</v>
      </c>
      <c r="ALX7" s="34" t="s">
        <v>2377</v>
      </c>
      <c r="ALY7" s="34" t="s">
        <v>2736</v>
      </c>
      <c r="ALZ7" s="34" t="s">
        <v>2692</v>
      </c>
      <c r="AMA7" s="34">
        <v>8</v>
      </c>
      <c r="AMB7" s="1">
        <v>7.8148148148148147E-2</v>
      </c>
      <c r="AMC7" s="1">
        <v>1.7557870370370373E-2</v>
      </c>
      <c r="AMD7" s="1">
        <v>1.7557870370370373E-2</v>
      </c>
      <c r="AME7" s="1">
        <v>5.6550925925925921E-2</v>
      </c>
      <c r="AMF7">
        <v>49</v>
      </c>
      <c r="AMG7">
        <v>4</v>
      </c>
      <c r="AMH7">
        <v>53</v>
      </c>
      <c r="AMI7">
        <v>613</v>
      </c>
      <c r="AMJ7">
        <v>6</v>
      </c>
      <c r="AMK7">
        <v>1</v>
      </c>
      <c r="AML7">
        <v>620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2400</v>
      </c>
      <c r="AMY7" s="154">
        <f t="shared" si="43"/>
        <v>25.833333333333336</v>
      </c>
      <c r="AMZ7" s="34" t="s">
        <v>2377</v>
      </c>
      <c r="ANA7" s="34" t="s">
        <v>2736</v>
      </c>
      <c r="ANB7" s="34" t="s">
        <v>2692</v>
      </c>
      <c r="ANC7" s="34">
        <v>8</v>
      </c>
      <c r="AND7" s="1">
        <v>7.4108796296296298E-2</v>
      </c>
      <c r="ANE7" s="1">
        <v>1.7557870370370373E-2</v>
      </c>
      <c r="ANF7" s="1">
        <v>4.0277777777777777E-3</v>
      </c>
      <c r="ANG7" s="1">
        <v>5.6550925925925921E-2</v>
      </c>
      <c r="ANH7">
        <v>49</v>
      </c>
      <c r="ANI7">
        <v>4</v>
      </c>
      <c r="ANJ7">
        <v>53</v>
      </c>
      <c r="ANK7">
        <v>613</v>
      </c>
      <c r="ANL7">
        <v>6</v>
      </c>
      <c r="ANM7">
        <v>1</v>
      </c>
      <c r="ANN7">
        <v>620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2400</v>
      </c>
      <c r="AOA7" s="154">
        <f t="shared" si="44"/>
        <v>25.833333333333336</v>
      </c>
      <c r="AOB7" s="34" t="s">
        <v>2377</v>
      </c>
      <c r="AOC7" s="34" t="s">
        <v>2736</v>
      </c>
      <c r="AOD7" s="34" t="s">
        <v>2692</v>
      </c>
      <c r="AOE7" s="34">
        <v>8</v>
      </c>
      <c r="AOF7" s="10">
        <v>1.0431018518518518</v>
      </c>
      <c r="AOG7" s="1">
        <v>0.21201388888888886</v>
      </c>
      <c r="AOH7" s="10">
        <f>AOG7/3</f>
        <v>7.0671296296296288E-2</v>
      </c>
      <c r="AOI7" s="1">
        <v>5.4780092592592589E-2</v>
      </c>
      <c r="AOJ7" s="1">
        <v>0.83107638888888891</v>
      </c>
      <c r="AOK7">
        <v>547</v>
      </c>
      <c r="AOL7">
        <v>64</v>
      </c>
      <c r="AOM7">
        <v>611</v>
      </c>
      <c r="AON7">
        <v>8969</v>
      </c>
      <c r="AOO7">
        <v>124</v>
      </c>
      <c r="AOP7">
        <v>21</v>
      </c>
      <c r="AOQ7">
        <v>9114</v>
      </c>
      <c r="AOR7">
        <v>0</v>
      </c>
      <c r="AOS7">
        <v>0</v>
      </c>
      <c r="AOT7">
        <v>0</v>
      </c>
      <c r="AOU7">
        <v>11</v>
      </c>
      <c r="AOV7">
        <v>4</v>
      </c>
      <c r="AOW7">
        <v>15</v>
      </c>
      <c r="AOX7">
        <v>515</v>
      </c>
      <c r="AOY7">
        <v>6</v>
      </c>
      <c r="AOZ7">
        <v>0</v>
      </c>
      <c r="APA7">
        <v>521</v>
      </c>
      <c r="APB7">
        <v>98.85</v>
      </c>
      <c r="APC7">
        <f t="shared" si="45"/>
        <v>9600</v>
      </c>
      <c r="APD7" s="154">
        <f t="shared" si="46"/>
        <v>94.9375</v>
      </c>
    </row>
    <row r="8" spans="1:1096">
      <c r="A8" s="34" t="s">
        <v>2238</v>
      </c>
      <c r="B8" s="34" t="s">
        <v>2736</v>
      </c>
      <c r="C8" s="34" t="s">
        <v>2692</v>
      </c>
      <c r="D8" s="34">
        <v>8</v>
      </c>
      <c r="E8" s="35">
        <v>0.33738425925925924</v>
      </c>
      <c r="F8" s="35">
        <v>7.3530092592592591E-2</v>
      </c>
      <c r="G8" s="35">
        <v>7.3530092592592591E-2</v>
      </c>
      <c r="H8" s="35">
        <v>0.14358796296296297</v>
      </c>
      <c r="I8" s="34">
        <v>151</v>
      </c>
      <c r="J8" s="34">
        <v>33</v>
      </c>
      <c r="K8" s="34">
        <v>184</v>
      </c>
      <c r="L8" s="34">
        <v>1402</v>
      </c>
      <c r="M8" s="34">
        <v>43</v>
      </c>
      <c r="N8" s="34">
        <v>7</v>
      </c>
      <c r="O8" s="34">
        <v>1452</v>
      </c>
      <c r="P8" s="34">
        <v>0</v>
      </c>
      <c r="Q8" s="34">
        <v>0</v>
      </c>
      <c r="R8" s="34">
        <v>0</v>
      </c>
      <c r="S8" s="34">
        <v>2</v>
      </c>
      <c r="T8" s="34">
        <v>8</v>
      </c>
      <c r="U8" s="34">
        <v>10</v>
      </c>
      <c r="V8" s="34">
        <v>299</v>
      </c>
      <c r="W8" s="34">
        <v>16</v>
      </c>
      <c r="X8" s="34">
        <v>6</v>
      </c>
      <c r="Y8" s="34">
        <v>321</v>
      </c>
      <c r="Z8" s="34">
        <v>93.15</v>
      </c>
      <c r="AA8" s="34">
        <v>2400</v>
      </c>
      <c r="AB8" s="154">
        <f t="shared" si="0"/>
        <v>60.5</v>
      </c>
      <c r="AC8" s="34" t="s">
        <v>2238</v>
      </c>
      <c r="AD8" s="34" t="s">
        <v>2736</v>
      </c>
      <c r="AE8" s="34" t="s">
        <v>2692</v>
      </c>
      <c r="AF8" s="34">
        <v>8</v>
      </c>
      <c r="AG8" s="35">
        <v>0.4626851851851852</v>
      </c>
      <c r="AH8" s="35">
        <v>6.06712962962963E-2</v>
      </c>
      <c r="AI8" s="35">
        <v>6.06712962962963E-2</v>
      </c>
      <c r="AJ8" s="35">
        <v>0.36672453703703706</v>
      </c>
      <c r="AK8" s="34">
        <v>152</v>
      </c>
      <c r="AL8" s="34">
        <v>32</v>
      </c>
      <c r="AM8" s="34">
        <v>184</v>
      </c>
      <c r="AN8" s="34">
        <v>1046</v>
      </c>
      <c r="AO8" s="34">
        <v>51</v>
      </c>
      <c r="AP8" s="34">
        <v>2</v>
      </c>
      <c r="AQ8" s="34">
        <v>1099</v>
      </c>
      <c r="AR8" s="34">
        <v>0</v>
      </c>
      <c r="AS8" s="34">
        <v>0</v>
      </c>
      <c r="AT8" s="34">
        <v>0</v>
      </c>
      <c r="AU8" s="34">
        <v>5</v>
      </c>
      <c r="AV8" s="34">
        <v>0</v>
      </c>
      <c r="AW8" s="34">
        <v>5</v>
      </c>
      <c r="AX8" s="34">
        <v>94</v>
      </c>
      <c r="AY8" s="34">
        <v>0</v>
      </c>
      <c r="AZ8" s="34">
        <v>0</v>
      </c>
      <c r="BA8" s="34">
        <v>94</v>
      </c>
      <c r="BB8" s="34">
        <v>100</v>
      </c>
      <c r="BC8" s="34">
        <v>2400</v>
      </c>
      <c r="BD8" s="154">
        <f t="shared" si="1"/>
        <v>45.791666666666671</v>
      </c>
      <c r="BE8" s="34" t="s">
        <v>2238</v>
      </c>
      <c r="BF8" s="34" t="s">
        <v>2736</v>
      </c>
      <c r="BG8" s="34" t="s">
        <v>2692</v>
      </c>
      <c r="BH8" s="34">
        <v>8</v>
      </c>
      <c r="BI8" s="35">
        <v>0.41515046296296299</v>
      </c>
      <c r="BJ8" s="35">
        <v>8.7418981481481473E-2</v>
      </c>
      <c r="BK8" s="35">
        <v>8.7418981481481473E-2</v>
      </c>
      <c r="BL8" s="35">
        <v>0.23325231481481482</v>
      </c>
      <c r="BM8" s="34">
        <v>101</v>
      </c>
      <c r="BN8" s="34">
        <v>40</v>
      </c>
      <c r="BO8" s="34">
        <v>141</v>
      </c>
      <c r="BP8" s="34">
        <v>1623</v>
      </c>
      <c r="BQ8" s="34">
        <v>61</v>
      </c>
      <c r="BR8" s="34">
        <v>8</v>
      </c>
      <c r="BS8" s="34">
        <v>1692</v>
      </c>
      <c r="BT8" s="34">
        <v>0</v>
      </c>
      <c r="BU8" s="34">
        <v>0</v>
      </c>
      <c r="BV8" s="34">
        <v>0</v>
      </c>
      <c r="BW8" s="34">
        <v>6</v>
      </c>
      <c r="BX8" s="34">
        <v>4</v>
      </c>
      <c r="BY8" s="34">
        <v>10</v>
      </c>
      <c r="BZ8" s="34">
        <v>337</v>
      </c>
      <c r="CA8" s="34">
        <v>3</v>
      </c>
      <c r="CB8" s="34">
        <v>6</v>
      </c>
      <c r="CC8" s="34">
        <v>346</v>
      </c>
      <c r="CD8" s="34">
        <v>97.4</v>
      </c>
      <c r="CE8" s="34">
        <v>2400</v>
      </c>
      <c r="CF8" s="154">
        <f t="shared" si="49"/>
        <v>70.5</v>
      </c>
      <c r="CG8" s="34" t="s">
        <v>2238</v>
      </c>
      <c r="CH8" s="34" t="s">
        <v>2736</v>
      </c>
      <c r="CI8" s="34" t="s">
        <v>2692</v>
      </c>
      <c r="CJ8" s="34">
        <v>8</v>
      </c>
      <c r="CK8" s="35">
        <v>0.41060185185185188</v>
      </c>
      <c r="CL8" s="35">
        <v>9.8634259259259269E-2</v>
      </c>
      <c r="CM8" s="35">
        <v>9.8634259259259269E-2</v>
      </c>
      <c r="CN8" s="35">
        <v>0.19358796296296296</v>
      </c>
      <c r="CO8" s="34">
        <v>262</v>
      </c>
      <c r="CP8" s="34">
        <v>48</v>
      </c>
      <c r="CQ8" s="34">
        <v>310</v>
      </c>
      <c r="CR8" s="34">
        <v>2000</v>
      </c>
      <c r="CS8" s="34">
        <v>82</v>
      </c>
      <c r="CT8" s="34">
        <v>11</v>
      </c>
      <c r="CU8" s="34">
        <v>2093</v>
      </c>
      <c r="CV8" s="34">
        <v>0</v>
      </c>
      <c r="CW8" s="34">
        <v>0</v>
      </c>
      <c r="CX8" s="34">
        <v>0</v>
      </c>
      <c r="CY8" s="34">
        <v>4</v>
      </c>
      <c r="CZ8" s="34">
        <v>1</v>
      </c>
      <c r="DA8" s="34">
        <v>5</v>
      </c>
      <c r="DB8" s="34">
        <v>96</v>
      </c>
      <c r="DC8" s="34">
        <v>0</v>
      </c>
      <c r="DD8" s="34">
        <v>1</v>
      </c>
      <c r="DE8" s="34">
        <v>97</v>
      </c>
      <c r="DF8" s="34">
        <v>98.97</v>
      </c>
      <c r="DG8" s="34">
        <v>2400</v>
      </c>
      <c r="DH8" s="154">
        <f t="shared" si="2"/>
        <v>87.208333333333329</v>
      </c>
      <c r="DI8" s="34" t="s">
        <v>2238</v>
      </c>
      <c r="DJ8" s="34" t="s">
        <v>2736</v>
      </c>
      <c r="DK8" s="34" t="s">
        <v>2692</v>
      </c>
      <c r="DL8" s="34">
        <v>8</v>
      </c>
      <c r="DM8" s="35">
        <v>0.19240740740740739</v>
      </c>
      <c r="DN8" s="35">
        <v>1.818287037037037E-2</v>
      </c>
      <c r="DO8" s="35">
        <v>1.818287037037037E-2</v>
      </c>
      <c r="DP8" s="35">
        <v>1.7708333333333333E-2</v>
      </c>
      <c r="DQ8" s="34">
        <v>109</v>
      </c>
      <c r="DR8" s="34">
        <v>27</v>
      </c>
      <c r="DS8" s="34">
        <f t="shared" si="47"/>
        <v>136</v>
      </c>
      <c r="DT8" s="34">
        <v>1154</v>
      </c>
      <c r="DU8" s="34">
        <v>42</v>
      </c>
      <c r="DV8" s="34">
        <v>7</v>
      </c>
      <c r="DW8" s="34">
        <f t="shared" si="3"/>
        <v>1203</v>
      </c>
      <c r="DX8" s="34">
        <v>0</v>
      </c>
      <c r="DY8" s="34">
        <v>0</v>
      </c>
      <c r="DZ8" s="34">
        <v>0</v>
      </c>
      <c r="EA8" s="34">
        <v>0</v>
      </c>
      <c r="EB8" s="34">
        <v>0</v>
      </c>
      <c r="EC8" s="34">
        <v>0</v>
      </c>
      <c r="ED8" s="34">
        <v>0</v>
      </c>
      <c r="EE8" s="34">
        <v>0</v>
      </c>
      <c r="EF8" s="34">
        <v>0</v>
      </c>
      <c r="EG8" s="34">
        <v>0</v>
      </c>
      <c r="EH8" s="34">
        <v>0</v>
      </c>
      <c r="EI8" s="34">
        <v>2400</v>
      </c>
      <c r="EJ8" s="154">
        <f t="shared" si="4"/>
        <v>50.125</v>
      </c>
      <c r="EK8" s="34" t="s">
        <v>2238</v>
      </c>
      <c r="EL8" s="34" t="s">
        <v>2736</v>
      </c>
      <c r="EM8" s="34" t="s">
        <v>2692</v>
      </c>
      <c r="EN8" s="34">
        <v>8</v>
      </c>
      <c r="EO8" s="35">
        <v>0</v>
      </c>
      <c r="EP8" s="35">
        <v>0</v>
      </c>
      <c r="EQ8" s="35">
        <v>0</v>
      </c>
      <c r="ER8" s="35">
        <v>0</v>
      </c>
      <c r="ES8" s="34">
        <v>0</v>
      </c>
      <c r="ET8" s="34">
        <v>0</v>
      </c>
      <c r="EU8" s="34">
        <v>0</v>
      </c>
      <c r="EV8" s="34">
        <v>0</v>
      </c>
      <c r="EW8" s="34">
        <v>0</v>
      </c>
      <c r="EX8" s="34">
        <v>0</v>
      </c>
      <c r="EY8" s="34">
        <v>0</v>
      </c>
      <c r="EZ8" s="34">
        <v>0</v>
      </c>
      <c r="FA8" s="34">
        <v>0</v>
      </c>
      <c r="FB8" s="34">
        <v>0</v>
      </c>
      <c r="FC8" s="34">
        <v>0</v>
      </c>
      <c r="FD8" s="34">
        <v>0</v>
      </c>
      <c r="FE8" s="34">
        <v>0</v>
      </c>
      <c r="FF8" s="34">
        <v>0</v>
      </c>
      <c r="FG8" s="34">
        <v>0</v>
      </c>
      <c r="FH8" s="34">
        <v>0</v>
      </c>
      <c r="FI8" s="34">
        <v>0</v>
      </c>
      <c r="FJ8" s="34">
        <v>0</v>
      </c>
      <c r="FK8" s="34">
        <v>2400</v>
      </c>
      <c r="FL8" s="154">
        <f t="shared" si="5"/>
        <v>0</v>
      </c>
      <c r="FM8" s="34" t="s">
        <v>2238</v>
      </c>
      <c r="FN8" s="34" t="s">
        <v>2736</v>
      </c>
      <c r="FO8" s="34" t="s">
        <v>2692</v>
      </c>
      <c r="FP8" s="34">
        <v>8</v>
      </c>
      <c r="FQ8" s="35">
        <v>0</v>
      </c>
      <c r="FR8" s="35">
        <v>0</v>
      </c>
      <c r="FS8" s="35">
        <v>0</v>
      </c>
      <c r="FT8" s="35">
        <v>0</v>
      </c>
      <c r="FU8" s="34">
        <v>0</v>
      </c>
      <c r="FV8" s="34">
        <v>0</v>
      </c>
      <c r="FW8" s="34">
        <v>0</v>
      </c>
      <c r="FX8" s="34">
        <v>0</v>
      </c>
      <c r="FY8" s="34">
        <v>0</v>
      </c>
      <c r="FZ8" s="34">
        <v>0</v>
      </c>
      <c r="GA8" s="34">
        <v>0</v>
      </c>
      <c r="GB8" s="34">
        <v>0</v>
      </c>
      <c r="GC8" s="34">
        <v>0</v>
      </c>
      <c r="GD8" s="34">
        <v>0</v>
      </c>
      <c r="GE8" s="34">
        <v>9</v>
      </c>
      <c r="GF8" s="34">
        <v>1</v>
      </c>
      <c r="GG8" s="34">
        <v>10</v>
      </c>
      <c r="GH8" s="34">
        <v>178</v>
      </c>
      <c r="GI8" s="34">
        <v>3</v>
      </c>
      <c r="GJ8" s="34">
        <v>0</v>
      </c>
      <c r="GK8" s="34">
        <v>181</v>
      </c>
      <c r="GL8" s="34">
        <v>98.34</v>
      </c>
      <c r="GM8" s="34">
        <v>2400</v>
      </c>
      <c r="GN8" s="154">
        <f t="shared" si="6"/>
        <v>0</v>
      </c>
      <c r="GO8" s="34" t="s">
        <v>2238</v>
      </c>
      <c r="GP8" s="34" t="s">
        <v>2736</v>
      </c>
      <c r="GQ8" s="34" t="s">
        <v>2692</v>
      </c>
      <c r="GR8" s="34">
        <v>8</v>
      </c>
      <c r="GS8" s="35">
        <v>3.5902777777777777E-2</v>
      </c>
      <c r="GT8" s="35">
        <v>1.818287037037037E-2</v>
      </c>
      <c r="GU8" s="35">
        <v>0.15649305555555557</v>
      </c>
      <c r="GV8" s="35">
        <v>1.7708333333333333E-2</v>
      </c>
      <c r="GW8" s="34">
        <v>31</v>
      </c>
      <c r="GX8" s="34">
        <v>5</v>
      </c>
      <c r="GY8" s="34">
        <f t="shared" si="50"/>
        <v>136</v>
      </c>
      <c r="GZ8" s="34">
        <v>430</v>
      </c>
      <c r="HA8" s="34">
        <v>9</v>
      </c>
      <c r="HB8" s="34">
        <v>0</v>
      </c>
      <c r="HC8" s="34">
        <f t="shared" si="7"/>
        <v>1203</v>
      </c>
      <c r="HD8" s="34">
        <v>0</v>
      </c>
      <c r="HE8" s="34">
        <v>0</v>
      </c>
      <c r="HF8" s="34">
        <v>0</v>
      </c>
      <c r="HG8" s="34">
        <v>9</v>
      </c>
      <c r="HH8" s="34">
        <v>1</v>
      </c>
      <c r="HI8" s="34">
        <v>10</v>
      </c>
      <c r="HJ8" s="34">
        <v>178</v>
      </c>
      <c r="HK8" s="34">
        <v>3</v>
      </c>
      <c r="HL8" s="34">
        <v>0</v>
      </c>
      <c r="HM8" s="34">
        <v>181</v>
      </c>
      <c r="HN8" s="34">
        <v>98.34</v>
      </c>
      <c r="HO8" s="34">
        <v>2400</v>
      </c>
      <c r="HP8" s="154">
        <f t="shared" si="8"/>
        <v>50.125</v>
      </c>
      <c r="HQ8" s="34" t="s">
        <v>2238</v>
      </c>
      <c r="HR8" s="34" t="s">
        <v>2736</v>
      </c>
      <c r="HS8" s="34" t="s">
        <v>2692</v>
      </c>
      <c r="HT8" s="34">
        <v>8</v>
      </c>
      <c r="HU8" s="10">
        <v>1.2939814814814816</v>
      </c>
      <c r="HV8" s="1">
        <v>0.33909722222222222</v>
      </c>
      <c r="HW8" s="1">
        <f>HV8/3</f>
        <v>0.1130324074074074</v>
      </c>
      <c r="HX8" s="1">
        <v>0.52488425925925919</v>
      </c>
      <c r="HY8" s="1">
        <v>0.95487268518518509</v>
      </c>
      <c r="HZ8">
        <v>697</v>
      </c>
      <c r="IA8">
        <v>158</v>
      </c>
      <c r="IB8">
        <f t="shared" si="9"/>
        <v>955</v>
      </c>
      <c r="IC8">
        <v>6501</v>
      </c>
      <c r="ID8">
        <v>246</v>
      </c>
      <c r="IE8">
        <v>28</v>
      </c>
      <c r="IF8">
        <f t="shared" si="10"/>
        <v>7539</v>
      </c>
      <c r="IG8">
        <v>0</v>
      </c>
      <c r="IH8">
        <v>0</v>
      </c>
      <c r="II8">
        <v>0</v>
      </c>
      <c r="IJ8">
        <v>26</v>
      </c>
      <c r="IK8">
        <v>14</v>
      </c>
      <c r="IL8">
        <v>40</v>
      </c>
      <c r="IM8">
        <v>1004</v>
      </c>
      <c r="IN8">
        <v>22</v>
      </c>
      <c r="IO8">
        <v>13</v>
      </c>
      <c r="IP8">
        <v>1039</v>
      </c>
      <c r="IQ8">
        <v>96.63</v>
      </c>
      <c r="IR8" s="34">
        <f t="shared" si="11"/>
        <v>12000</v>
      </c>
      <c r="IS8" s="154">
        <f t="shared" si="12"/>
        <v>62.824999999999996</v>
      </c>
      <c r="IT8" s="34" t="s">
        <v>2238</v>
      </c>
      <c r="IU8" s="34" t="s">
        <v>2736</v>
      </c>
      <c r="IV8" s="34" t="s">
        <v>2692</v>
      </c>
      <c r="IW8" s="34"/>
      <c r="IX8" s="35">
        <v>0</v>
      </c>
      <c r="IY8" s="35">
        <v>0</v>
      </c>
      <c r="IZ8" s="35">
        <v>0</v>
      </c>
      <c r="JA8" s="35">
        <v>0</v>
      </c>
      <c r="JB8" s="34">
        <v>0</v>
      </c>
      <c r="JC8" s="34">
        <v>0</v>
      </c>
      <c r="JD8" s="34">
        <v>0</v>
      </c>
      <c r="JE8" s="34">
        <v>0</v>
      </c>
      <c r="JF8" s="34">
        <v>0</v>
      </c>
      <c r="JG8" s="34">
        <v>0</v>
      </c>
      <c r="JH8" s="34">
        <v>0</v>
      </c>
      <c r="JI8" s="34">
        <v>0</v>
      </c>
      <c r="JJ8" s="34">
        <v>0</v>
      </c>
      <c r="JK8" s="34">
        <v>0</v>
      </c>
      <c r="JL8" s="34">
        <v>9</v>
      </c>
      <c r="JM8" s="34">
        <v>1</v>
      </c>
      <c r="JN8" s="34">
        <v>10</v>
      </c>
      <c r="JO8" s="34">
        <v>310</v>
      </c>
      <c r="JP8" s="34">
        <v>2</v>
      </c>
      <c r="JQ8" s="34">
        <v>0</v>
      </c>
      <c r="JR8" s="34">
        <v>312</v>
      </c>
      <c r="JS8" s="34">
        <v>99.36</v>
      </c>
      <c r="JT8" s="34"/>
      <c r="JU8" s="154"/>
      <c r="JV8" s="34" t="s">
        <v>2238</v>
      </c>
      <c r="JW8" s="34" t="s">
        <v>2736</v>
      </c>
      <c r="JX8" s="34" t="s">
        <v>2692</v>
      </c>
      <c r="JY8" s="34">
        <v>8</v>
      </c>
      <c r="JZ8" s="35" t="e">
        <v>#N/A</v>
      </c>
      <c r="KA8" s="35" t="e">
        <v>#N/A</v>
      </c>
      <c r="KB8" s="35" t="e">
        <v>#N/A</v>
      </c>
      <c r="KC8" s="35" t="e">
        <v>#N/A</v>
      </c>
      <c r="KD8" s="34" t="e">
        <v>#N/A</v>
      </c>
      <c r="KE8" s="34" t="e">
        <v>#N/A</v>
      </c>
      <c r="KF8" s="34" t="e">
        <v>#N/A</v>
      </c>
      <c r="KG8" s="34" t="e">
        <v>#N/A</v>
      </c>
      <c r="KH8" s="34" t="e">
        <v>#N/A</v>
      </c>
      <c r="KI8" s="34" t="e">
        <v>#N/A</v>
      </c>
      <c r="KJ8" s="34" t="e">
        <v>#N/A</v>
      </c>
      <c r="KK8" s="34" t="e">
        <v>#N/A</v>
      </c>
      <c r="KL8" s="34" t="e">
        <v>#N/A</v>
      </c>
      <c r="KM8" s="34" t="e">
        <v>#N/A</v>
      </c>
      <c r="KN8" s="34" t="e">
        <v>#N/A</v>
      </c>
      <c r="KO8" s="34" t="e">
        <v>#N/A</v>
      </c>
      <c r="KP8" s="34" t="e">
        <v>#N/A</v>
      </c>
      <c r="KQ8" s="34" t="e">
        <v>#N/A</v>
      </c>
      <c r="KR8" s="34" t="e">
        <v>#N/A</v>
      </c>
      <c r="KS8" s="34" t="e">
        <v>#N/A</v>
      </c>
      <c r="KT8" s="34" t="e">
        <v>#N/A</v>
      </c>
      <c r="KU8" s="34" t="e">
        <v>#N/A</v>
      </c>
      <c r="KV8" s="34"/>
      <c r="KW8" s="154" t="e">
        <f t="shared" si="14"/>
        <v>#N/A</v>
      </c>
      <c r="KX8" s="34" t="s">
        <v>2238</v>
      </c>
      <c r="KY8" s="34" t="s">
        <v>2736</v>
      </c>
      <c r="KZ8" s="34" t="s">
        <v>2692</v>
      </c>
      <c r="LA8" s="34"/>
      <c r="LB8" s="35" t="e">
        <v>#N/A</v>
      </c>
      <c r="LC8" s="35" t="e">
        <v>#N/A</v>
      </c>
      <c r="LD8" s="35" t="e">
        <v>#N/A</v>
      </c>
      <c r="LE8" s="35" t="e">
        <v>#N/A</v>
      </c>
      <c r="LF8" s="34" t="e">
        <v>#N/A</v>
      </c>
      <c r="LG8" s="34" t="e">
        <v>#N/A</v>
      </c>
      <c r="LH8" s="34" t="e">
        <v>#N/A</v>
      </c>
      <c r="LI8" s="34" t="e">
        <v>#N/A</v>
      </c>
      <c r="LJ8" s="34" t="e">
        <v>#N/A</v>
      </c>
      <c r="LK8" s="34" t="e">
        <v>#N/A</v>
      </c>
      <c r="LL8" s="34" t="e">
        <v>#N/A</v>
      </c>
      <c r="LM8" s="34" t="e">
        <v>#N/A</v>
      </c>
      <c r="LN8" s="34" t="e">
        <v>#N/A</v>
      </c>
      <c r="LO8" s="34" t="e">
        <v>#N/A</v>
      </c>
      <c r="LP8" s="34" t="e">
        <v>#N/A</v>
      </c>
      <c r="LQ8" s="34" t="e">
        <v>#N/A</v>
      </c>
      <c r="LR8" s="34" t="e">
        <v>#N/A</v>
      </c>
      <c r="LS8" s="34" t="e">
        <v>#N/A</v>
      </c>
      <c r="LT8" s="34" t="e">
        <v>#N/A</v>
      </c>
      <c r="LU8" s="34" t="e">
        <v>#N/A</v>
      </c>
      <c r="LV8" s="34" t="e">
        <v>#N/A</v>
      </c>
      <c r="LW8" s="34" t="e">
        <v>#N/A</v>
      </c>
      <c r="LX8" s="34"/>
      <c r="LY8" s="154"/>
      <c r="LZ8" s="34" t="s">
        <v>2238</v>
      </c>
      <c r="MA8" s="34" t="s">
        <v>2736</v>
      </c>
      <c r="MB8" s="34" t="s">
        <v>2692</v>
      </c>
      <c r="MC8" s="34"/>
      <c r="MD8" s="35" t="e">
        <v>#N/A</v>
      </c>
      <c r="ME8" s="35" t="e">
        <v>#N/A</v>
      </c>
      <c r="MF8" s="35" t="e">
        <v>#N/A</v>
      </c>
      <c r="MG8" s="35" t="e">
        <v>#N/A</v>
      </c>
      <c r="MH8" s="34" t="e">
        <v>#N/A</v>
      </c>
      <c r="MI8" s="34" t="e">
        <v>#N/A</v>
      </c>
      <c r="MJ8" s="34" t="e">
        <v>#N/A</v>
      </c>
      <c r="MK8" s="34" t="e">
        <v>#N/A</v>
      </c>
      <c r="ML8" s="34" t="e">
        <v>#N/A</v>
      </c>
      <c r="MM8" s="34" t="e">
        <v>#N/A</v>
      </c>
      <c r="MN8" s="34" t="e">
        <v>#N/A</v>
      </c>
      <c r="MO8" s="34" t="e">
        <v>#N/A</v>
      </c>
      <c r="MP8" s="34" t="e">
        <v>#N/A</v>
      </c>
      <c r="MQ8" s="34" t="e">
        <v>#N/A</v>
      </c>
      <c r="MR8" s="34" t="e">
        <v>#N/A</v>
      </c>
      <c r="MS8" s="34" t="e">
        <v>#N/A</v>
      </c>
      <c r="MT8" s="34" t="e">
        <v>#N/A</v>
      </c>
      <c r="MU8" s="34" t="e">
        <v>#N/A</v>
      </c>
      <c r="MV8" s="34" t="e">
        <v>#N/A</v>
      </c>
      <c r="MW8" s="34" t="e">
        <v>#N/A</v>
      </c>
      <c r="MX8" s="34" t="e">
        <v>#N/A</v>
      </c>
      <c r="MY8" s="34" t="e">
        <v>#N/A</v>
      </c>
      <c r="MZ8" s="34"/>
      <c r="NA8" s="154"/>
      <c r="NB8" s="34" t="s">
        <v>2238</v>
      </c>
      <c r="NC8" s="34" t="s">
        <v>2736</v>
      </c>
      <c r="ND8" s="34" t="s">
        <v>2692</v>
      </c>
      <c r="NE8" s="34"/>
      <c r="NF8" s="35" t="e">
        <v>#N/A</v>
      </c>
      <c r="NG8" s="35" t="e">
        <v>#N/A</v>
      </c>
      <c r="NH8" s="35" t="e">
        <v>#N/A</v>
      </c>
      <c r="NI8" s="35" t="e">
        <v>#N/A</v>
      </c>
      <c r="NJ8" s="34" t="e">
        <v>#N/A</v>
      </c>
      <c r="NK8" s="34" t="e">
        <v>#N/A</v>
      </c>
      <c r="NL8" s="34" t="e">
        <v>#N/A</v>
      </c>
      <c r="NM8" s="34" t="e">
        <v>#N/A</v>
      </c>
      <c r="NN8" s="34" t="e">
        <v>#N/A</v>
      </c>
      <c r="NO8" s="34" t="e">
        <v>#N/A</v>
      </c>
      <c r="NP8" s="34" t="e">
        <v>#N/A</v>
      </c>
      <c r="NQ8" s="34" t="e">
        <v>#N/A</v>
      </c>
      <c r="NR8" s="34" t="e">
        <v>#N/A</v>
      </c>
      <c r="NS8" s="34" t="e">
        <v>#N/A</v>
      </c>
      <c r="NT8" s="34" t="e">
        <v>#N/A</v>
      </c>
      <c r="NU8" s="34" t="e">
        <v>#N/A</v>
      </c>
      <c r="NV8" s="34" t="e">
        <v>#N/A</v>
      </c>
      <c r="NW8" s="34" t="e">
        <v>#N/A</v>
      </c>
      <c r="NX8" s="34" t="e">
        <v>#N/A</v>
      </c>
      <c r="NY8" s="34" t="e">
        <v>#N/A</v>
      </c>
      <c r="NZ8" s="34" t="e">
        <v>#N/A</v>
      </c>
      <c r="OA8" s="34" t="e">
        <v>#N/A</v>
      </c>
      <c r="OB8" s="34"/>
      <c r="OC8" s="154"/>
      <c r="OD8" s="34" t="s">
        <v>2238</v>
      </c>
      <c r="OE8" s="34" t="s">
        <v>2736</v>
      </c>
      <c r="OF8" s="34" t="s">
        <v>2692</v>
      </c>
      <c r="OG8" s="34"/>
      <c r="OH8" s="1">
        <v>0</v>
      </c>
      <c r="OI8" s="1">
        <v>0</v>
      </c>
      <c r="OJ8" s="1">
        <v>0</v>
      </c>
      <c r="OK8" s="1">
        <v>0</v>
      </c>
      <c r="OL8" s="34">
        <v>0</v>
      </c>
      <c r="OM8" s="34">
        <v>0</v>
      </c>
      <c r="ON8" s="34">
        <v>0</v>
      </c>
      <c r="OO8" s="34">
        <v>0</v>
      </c>
      <c r="OP8" s="34">
        <v>0</v>
      </c>
      <c r="OQ8" s="34">
        <v>0</v>
      </c>
      <c r="OR8" s="34">
        <v>0</v>
      </c>
      <c r="OS8" s="34">
        <v>0</v>
      </c>
      <c r="OT8" s="34">
        <v>0</v>
      </c>
      <c r="OU8" s="34">
        <v>0</v>
      </c>
      <c r="OV8" s="34">
        <v>0</v>
      </c>
      <c r="OW8" s="34">
        <v>0</v>
      </c>
      <c r="OX8" s="34">
        <v>0</v>
      </c>
      <c r="OY8" s="34">
        <v>0</v>
      </c>
      <c r="OZ8" s="34">
        <v>0</v>
      </c>
      <c r="PA8" s="34">
        <v>0</v>
      </c>
      <c r="PB8" s="34">
        <v>0</v>
      </c>
      <c r="PC8" s="34">
        <v>0</v>
      </c>
      <c r="PD8" s="34"/>
      <c r="PE8" s="154" t="e">
        <f t="shared" si="18"/>
        <v>#DIV/0!</v>
      </c>
      <c r="PF8" s="34" t="s">
        <v>2238</v>
      </c>
      <c r="PG8" s="34" t="s">
        <v>2736</v>
      </c>
      <c r="PH8" s="34" t="s">
        <v>2692</v>
      </c>
      <c r="PI8" s="34"/>
      <c r="PJ8" s="1">
        <v>0</v>
      </c>
      <c r="PK8" s="1">
        <v>0</v>
      </c>
      <c r="PL8" s="1">
        <v>0</v>
      </c>
      <c r="PM8" s="1">
        <v>0</v>
      </c>
      <c r="PN8" s="34">
        <v>0</v>
      </c>
      <c r="PO8" s="34">
        <v>0</v>
      </c>
      <c r="PP8" s="34">
        <v>0</v>
      </c>
      <c r="PQ8" s="34">
        <v>0</v>
      </c>
      <c r="PR8" s="34">
        <v>0</v>
      </c>
      <c r="PS8" s="34">
        <v>0</v>
      </c>
      <c r="PT8" s="34">
        <v>0</v>
      </c>
      <c r="PU8" s="34">
        <v>0</v>
      </c>
      <c r="PV8" s="34">
        <v>0</v>
      </c>
      <c r="PW8" s="34">
        <v>0</v>
      </c>
      <c r="PX8" s="34">
        <v>3</v>
      </c>
      <c r="PY8" s="34">
        <v>2</v>
      </c>
      <c r="PZ8" s="34">
        <v>5</v>
      </c>
      <c r="QA8" s="34">
        <v>173</v>
      </c>
      <c r="QB8" s="34">
        <v>1</v>
      </c>
      <c r="QC8" s="34">
        <v>3</v>
      </c>
      <c r="QD8" s="34">
        <v>177</v>
      </c>
      <c r="QE8" s="34">
        <v>97.74</v>
      </c>
      <c r="QF8" s="34"/>
      <c r="QG8" s="154" t="e">
        <f t="shared" si="19"/>
        <v>#DIV/0!</v>
      </c>
      <c r="QH8" s="34" t="s">
        <v>2238</v>
      </c>
      <c r="QI8" s="34" t="s">
        <v>2736</v>
      </c>
      <c r="QJ8" s="34" t="s">
        <v>2692</v>
      </c>
      <c r="QK8" s="34"/>
      <c r="QL8" s="35">
        <v>0</v>
      </c>
      <c r="QM8" s="35">
        <v>0</v>
      </c>
      <c r="QN8" s="35">
        <v>0</v>
      </c>
      <c r="QO8" s="35">
        <v>0</v>
      </c>
      <c r="QP8" s="34">
        <v>0</v>
      </c>
      <c r="QQ8" s="34">
        <v>0</v>
      </c>
      <c r="QR8" s="34">
        <v>0</v>
      </c>
      <c r="QS8" s="34">
        <v>0</v>
      </c>
      <c r="QT8" s="34">
        <v>0</v>
      </c>
      <c r="QU8" s="34">
        <v>0</v>
      </c>
      <c r="QV8" s="34">
        <v>0</v>
      </c>
      <c r="QW8" s="34">
        <v>0</v>
      </c>
      <c r="QX8" s="34">
        <v>0</v>
      </c>
      <c r="QY8" s="34">
        <v>0</v>
      </c>
      <c r="QZ8" s="34">
        <v>3</v>
      </c>
      <c r="RA8" s="34">
        <v>2</v>
      </c>
      <c r="RB8" s="34">
        <v>5</v>
      </c>
      <c r="RC8" s="34">
        <v>173</v>
      </c>
      <c r="RD8" s="34">
        <v>1</v>
      </c>
      <c r="RE8" s="34">
        <v>3</v>
      </c>
      <c r="RF8" s="34">
        <v>177</v>
      </c>
      <c r="RG8" s="34">
        <v>97.74</v>
      </c>
      <c r="RH8" s="34"/>
      <c r="RI8" s="154"/>
      <c r="RJ8" s="34" t="s">
        <v>2238</v>
      </c>
      <c r="RK8" s="34" t="s">
        <v>2736</v>
      </c>
      <c r="RL8" s="34" t="s">
        <v>2692</v>
      </c>
      <c r="RM8" s="34"/>
      <c r="RN8" s="35">
        <v>0</v>
      </c>
      <c r="RO8" s="35">
        <v>0</v>
      </c>
      <c r="RP8" s="35">
        <v>0</v>
      </c>
      <c r="RQ8" s="35">
        <v>0</v>
      </c>
      <c r="RR8" s="34">
        <v>0</v>
      </c>
      <c r="RS8" s="34">
        <v>0</v>
      </c>
      <c r="RT8" s="34">
        <v>0</v>
      </c>
      <c r="RU8" s="34">
        <v>0</v>
      </c>
      <c r="RV8" s="34">
        <v>0</v>
      </c>
      <c r="RW8" s="34">
        <v>0</v>
      </c>
      <c r="RX8" s="34">
        <v>0</v>
      </c>
      <c r="RY8" s="34">
        <v>0</v>
      </c>
      <c r="RZ8" s="34">
        <v>0</v>
      </c>
      <c r="SA8" s="34">
        <v>0</v>
      </c>
      <c r="SB8" s="34">
        <v>12</v>
      </c>
      <c r="SC8" s="34">
        <v>3</v>
      </c>
      <c r="SD8" s="34">
        <v>15</v>
      </c>
      <c r="SE8" s="34">
        <v>483</v>
      </c>
      <c r="SF8" s="34">
        <v>3</v>
      </c>
      <c r="SG8" s="34">
        <v>3</v>
      </c>
      <c r="SH8" s="34">
        <v>489</v>
      </c>
      <c r="SI8" s="34">
        <v>98.77</v>
      </c>
      <c r="SJ8" s="34"/>
      <c r="SK8" s="154"/>
      <c r="SL8" s="34" t="s">
        <v>2238</v>
      </c>
      <c r="SM8" s="34" t="s">
        <v>2736</v>
      </c>
      <c r="SN8" s="34" t="s">
        <v>2692</v>
      </c>
      <c r="SO8" s="34"/>
      <c r="SP8" s="35">
        <v>0.2933101851851852</v>
      </c>
      <c r="SQ8" s="35">
        <v>0.11680555555555555</v>
      </c>
      <c r="SR8" s="35">
        <v>0.11680555555555555</v>
      </c>
      <c r="SS8" s="35">
        <v>0.12836805555555555</v>
      </c>
      <c r="ST8" s="34">
        <v>182</v>
      </c>
      <c r="SU8" s="34">
        <v>57</v>
      </c>
      <c r="SV8" s="34">
        <v>239</v>
      </c>
      <c r="SW8" s="34">
        <v>2792</v>
      </c>
      <c r="SX8" s="34">
        <v>84</v>
      </c>
      <c r="SY8" s="34">
        <v>18</v>
      </c>
      <c r="SZ8" s="34">
        <v>2894</v>
      </c>
      <c r="TA8" s="34">
        <v>0</v>
      </c>
      <c r="TB8" s="34">
        <v>0</v>
      </c>
      <c r="TC8" s="34">
        <v>0</v>
      </c>
      <c r="TD8" s="34">
        <v>0</v>
      </c>
      <c r="TE8" s="34">
        <v>0</v>
      </c>
      <c r="TF8" s="34">
        <v>0</v>
      </c>
      <c r="TG8" s="34">
        <v>0</v>
      </c>
      <c r="TH8" s="34">
        <v>0</v>
      </c>
      <c r="TI8" s="34">
        <v>0</v>
      </c>
      <c r="TJ8" s="34">
        <v>0</v>
      </c>
      <c r="TK8" s="34">
        <v>0</v>
      </c>
      <c r="TL8" s="34">
        <v>2401</v>
      </c>
      <c r="TM8" s="154">
        <f>SZ8/TL8*100</f>
        <v>120.53311120366514</v>
      </c>
      <c r="TN8" s="34" t="s">
        <v>2238</v>
      </c>
      <c r="TO8" s="34" t="s">
        <v>2736</v>
      </c>
      <c r="TP8" s="34" t="s">
        <v>2692</v>
      </c>
      <c r="TQ8" s="34"/>
      <c r="TR8" s="35">
        <v>0.27371527777777777</v>
      </c>
      <c r="TS8" s="35">
        <v>0.10732638888888889</v>
      </c>
      <c r="TT8" s="35">
        <v>0.10732638888888889</v>
      </c>
      <c r="TU8" s="35">
        <v>0.10638888888888888</v>
      </c>
      <c r="TV8" s="34">
        <v>71</v>
      </c>
      <c r="TW8" s="34">
        <v>70</v>
      </c>
      <c r="TX8" s="34">
        <v>141</v>
      </c>
      <c r="TY8" s="34">
        <v>2331</v>
      </c>
      <c r="TZ8" s="34">
        <v>96</v>
      </c>
      <c r="UA8" s="34">
        <v>22</v>
      </c>
      <c r="UB8" s="34">
        <v>2449</v>
      </c>
      <c r="UC8" s="34">
        <v>0</v>
      </c>
      <c r="UD8" s="34">
        <v>0</v>
      </c>
      <c r="UE8" s="34">
        <v>0</v>
      </c>
      <c r="UF8" s="34">
        <v>0</v>
      </c>
      <c r="UG8" s="34">
        <v>0</v>
      </c>
      <c r="UH8" s="34">
        <v>0</v>
      </c>
      <c r="UI8" s="34">
        <v>0</v>
      </c>
      <c r="UJ8" s="34">
        <v>0</v>
      </c>
      <c r="UK8" s="34">
        <v>0</v>
      </c>
      <c r="UL8" s="34">
        <v>0</v>
      </c>
      <c r="UM8" s="34">
        <v>0</v>
      </c>
      <c r="UN8" s="34">
        <v>2401</v>
      </c>
      <c r="UO8" s="154">
        <f>UB8/UN8*100</f>
        <v>101.99916701374427</v>
      </c>
      <c r="UP8" s="34" t="s">
        <v>2238</v>
      </c>
      <c r="UQ8" s="34" t="s">
        <v>2736</v>
      </c>
      <c r="UR8" s="34" t="s">
        <v>2692</v>
      </c>
      <c r="US8" s="34"/>
      <c r="UT8" s="35">
        <v>0.37675925925925924</v>
      </c>
      <c r="UU8" s="35">
        <v>9.0231481481481482E-2</v>
      </c>
      <c r="UV8" s="35">
        <v>9.0231481481481482E-2</v>
      </c>
      <c r="UW8" s="35">
        <v>8.8333333333333333E-2</v>
      </c>
      <c r="UX8" s="34">
        <v>235</v>
      </c>
      <c r="UY8" s="34">
        <v>63</v>
      </c>
      <c r="UZ8" s="34">
        <v>298</v>
      </c>
      <c r="VA8" s="34">
        <v>1895</v>
      </c>
      <c r="VB8" s="34">
        <v>58</v>
      </c>
      <c r="VC8" s="34">
        <v>35</v>
      </c>
      <c r="VD8" s="34">
        <v>1988</v>
      </c>
      <c r="VE8" s="34">
        <v>0</v>
      </c>
      <c r="VF8" s="34">
        <v>0</v>
      </c>
      <c r="VG8" s="34">
        <v>0</v>
      </c>
      <c r="VH8" s="34">
        <v>0</v>
      </c>
      <c r="VI8" s="34">
        <v>0</v>
      </c>
      <c r="VJ8" s="34">
        <v>0</v>
      </c>
      <c r="VK8" s="34">
        <v>0</v>
      </c>
      <c r="VL8" s="34">
        <v>0</v>
      </c>
      <c r="VM8" s="34">
        <v>0</v>
      </c>
      <c r="VN8" s="34">
        <v>0</v>
      </c>
      <c r="VO8" s="34">
        <v>0</v>
      </c>
      <c r="VP8" s="34">
        <v>2400</v>
      </c>
      <c r="VQ8" s="154">
        <f>VD8/VP8*100</f>
        <v>82.833333333333343</v>
      </c>
      <c r="VR8" s="34" t="s">
        <v>2238</v>
      </c>
      <c r="VS8" s="34" t="s">
        <v>2736</v>
      </c>
      <c r="VT8" s="34" t="s">
        <v>2692</v>
      </c>
      <c r="VU8" s="34">
        <v>8</v>
      </c>
      <c r="VV8" s="35">
        <v>0.32363425925925926</v>
      </c>
      <c r="VW8" s="35">
        <v>9.4745370370370383E-2</v>
      </c>
      <c r="VX8" s="35">
        <v>9.4745370370370383E-2</v>
      </c>
      <c r="VY8" s="35">
        <v>0.19495370370370368</v>
      </c>
      <c r="VZ8" s="34">
        <v>302</v>
      </c>
      <c r="WA8" s="34">
        <v>54</v>
      </c>
      <c r="WB8" s="34">
        <v>356</v>
      </c>
      <c r="WC8" s="34">
        <v>2052</v>
      </c>
      <c r="WD8" s="34">
        <v>94</v>
      </c>
      <c r="WE8" s="34">
        <v>11</v>
      </c>
      <c r="WF8" s="34">
        <v>2157</v>
      </c>
      <c r="WG8" s="34">
        <v>0</v>
      </c>
      <c r="WH8" s="34">
        <v>0</v>
      </c>
      <c r="WI8" s="34">
        <v>0</v>
      </c>
      <c r="WJ8" s="34">
        <v>4</v>
      </c>
      <c r="WK8" s="34">
        <v>6</v>
      </c>
      <c r="WL8" s="34">
        <v>10</v>
      </c>
      <c r="WM8" s="34">
        <v>437</v>
      </c>
      <c r="WN8" s="34">
        <v>10</v>
      </c>
      <c r="WO8" s="34">
        <v>3</v>
      </c>
      <c r="WP8" s="34">
        <v>450</v>
      </c>
      <c r="WQ8" s="34">
        <v>97.11</v>
      </c>
      <c r="WR8" s="34">
        <v>2400</v>
      </c>
      <c r="WS8" s="154">
        <f>WF8/WR8*100</f>
        <v>89.875</v>
      </c>
      <c r="WT8" s="34" t="s">
        <v>2238</v>
      </c>
      <c r="WU8" s="34" t="s">
        <v>2736</v>
      </c>
      <c r="WV8" s="34" t="s">
        <v>2692</v>
      </c>
      <c r="WW8" s="34"/>
      <c r="WX8" s="1">
        <v>0.30623842592592593</v>
      </c>
      <c r="WY8" s="1">
        <v>4.7997685185185185E-2</v>
      </c>
      <c r="WZ8" s="1">
        <v>4.7997685185185185E-2</v>
      </c>
      <c r="XA8" s="1">
        <v>0.2084027777777778</v>
      </c>
      <c r="XB8">
        <v>108</v>
      </c>
      <c r="XC8">
        <v>33</v>
      </c>
      <c r="XD8">
        <v>141</v>
      </c>
      <c r="XE8">
        <v>1204</v>
      </c>
      <c r="XF8">
        <v>54</v>
      </c>
      <c r="XG8">
        <v>2</v>
      </c>
      <c r="XH8">
        <v>1260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2400</v>
      </c>
      <c r="XU8" s="154">
        <f>XH8/XT8*100</f>
        <v>52.5</v>
      </c>
      <c r="XV8" s="34" t="s">
        <v>2238</v>
      </c>
      <c r="XW8" s="34" t="s">
        <v>2736</v>
      </c>
      <c r="XX8" s="34" t="s">
        <v>2692</v>
      </c>
      <c r="XY8" s="34"/>
      <c r="XZ8" s="1">
        <v>0</v>
      </c>
      <c r="YA8" s="1">
        <v>0</v>
      </c>
      <c r="YB8" s="1">
        <v>0</v>
      </c>
      <c r="YC8" s="1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2400</v>
      </c>
      <c r="YW8" s="154">
        <f>YJ8/YV8*100</f>
        <v>0</v>
      </c>
      <c r="YX8" s="34" t="s">
        <v>2238</v>
      </c>
      <c r="YY8" s="34" t="s">
        <v>2736</v>
      </c>
      <c r="YZ8" s="34" t="s">
        <v>2692</v>
      </c>
      <c r="ZA8" s="34"/>
      <c r="ZB8" s="1">
        <v>3.4270833333333334E-2</v>
      </c>
      <c r="ZC8" s="1">
        <v>1.3449074074074073E-2</v>
      </c>
      <c r="ZD8" s="1">
        <v>1.3449074074074073E-2</v>
      </c>
      <c r="ZE8" s="1">
        <v>1.9537037037037037E-2</v>
      </c>
      <c r="ZF8">
        <v>39</v>
      </c>
      <c r="ZG8">
        <v>4</v>
      </c>
      <c r="ZH8">
        <v>43</v>
      </c>
      <c r="ZI8">
        <v>410</v>
      </c>
      <c r="ZJ8">
        <v>8</v>
      </c>
      <c r="ZK8">
        <v>0</v>
      </c>
      <c r="ZL8">
        <v>418</v>
      </c>
      <c r="ZM8">
        <v>0</v>
      </c>
      <c r="ZN8">
        <v>0</v>
      </c>
      <c r="ZO8">
        <v>0</v>
      </c>
      <c r="ZP8">
        <v>19</v>
      </c>
      <c r="ZQ8">
        <v>1</v>
      </c>
      <c r="ZR8">
        <v>20</v>
      </c>
      <c r="ZS8">
        <v>502</v>
      </c>
      <c r="ZT8">
        <v>1</v>
      </c>
      <c r="ZU8">
        <v>0</v>
      </c>
      <c r="ZV8">
        <v>503</v>
      </c>
      <c r="ZW8">
        <v>99.8</v>
      </c>
      <c r="ZX8">
        <v>2400</v>
      </c>
      <c r="ZY8" s="154">
        <f>ZL8/ZX8*100</f>
        <v>17.416666666666668</v>
      </c>
      <c r="ZZ8" s="34" t="s">
        <v>2238</v>
      </c>
      <c r="AAA8" s="34" t="s">
        <v>2736</v>
      </c>
      <c r="AAB8" s="34" t="s">
        <v>2692</v>
      </c>
      <c r="AAC8" s="34">
        <v>8</v>
      </c>
      <c r="AAD8" s="1">
        <v>0.28940972222222222</v>
      </c>
      <c r="AAE8" s="1">
        <v>6.1458333333333337E-2</v>
      </c>
      <c r="AAF8" s="1">
        <v>5.1099537037037041E-2</v>
      </c>
      <c r="AAG8" s="1">
        <v>0.22793981481481482</v>
      </c>
      <c r="AAH8">
        <v>147</v>
      </c>
      <c r="AAI8">
        <v>37</v>
      </c>
      <c r="AAJ8">
        <v>184</v>
      </c>
      <c r="AAK8">
        <v>1614</v>
      </c>
      <c r="AAL8">
        <v>62</v>
      </c>
      <c r="AAM8">
        <v>2</v>
      </c>
      <c r="AAN8">
        <v>1678</v>
      </c>
      <c r="AAO8">
        <v>0</v>
      </c>
      <c r="AAP8">
        <v>0</v>
      </c>
      <c r="AAQ8">
        <v>0</v>
      </c>
      <c r="AAR8">
        <v>19</v>
      </c>
      <c r="AAS8">
        <v>1</v>
      </c>
      <c r="AAT8">
        <v>20</v>
      </c>
      <c r="AAU8">
        <v>502</v>
      </c>
      <c r="AAV8">
        <v>1</v>
      </c>
      <c r="AAW8">
        <v>0</v>
      </c>
      <c r="AAX8">
        <v>503</v>
      </c>
      <c r="AAY8">
        <v>99.8</v>
      </c>
      <c r="AAZ8">
        <v>2400</v>
      </c>
      <c r="ABA8" s="154">
        <f>AAN8/AAZ8*100</f>
        <v>69.916666666666671</v>
      </c>
      <c r="ABB8" s="34" t="s">
        <v>2238</v>
      </c>
      <c r="ABC8" s="34" t="s">
        <v>2736</v>
      </c>
      <c r="ABD8" s="34" t="s">
        <v>2692</v>
      </c>
      <c r="ABE8" s="34">
        <v>8</v>
      </c>
      <c r="ABF8" s="1">
        <v>1.2166319444444444</v>
      </c>
      <c r="ABG8" s="1">
        <v>0.47061342592592598</v>
      </c>
      <c r="ABH8" s="10">
        <f>ABG8/3</f>
        <v>0.15687114197530866</v>
      </c>
      <c r="ABI8" s="1">
        <v>0.3913194444444445</v>
      </c>
      <c r="ABJ8" s="1">
        <v>0.74601851851851853</v>
      </c>
      <c r="ABK8">
        <v>937</v>
      </c>
      <c r="ABL8">
        <v>281</v>
      </c>
      <c r="ABM8">
        <v>1218</v>
      </c>
      <c r="ABN8">
        <v>10684</v>
      </c>
      <c r="ABO8">
        <v>394</v>
      </c>
      <c r="ABP8">
        <v>88</v>
      </c>
      <c r="ABQ8">
        <v>11166</v>
      </c>
      <c r="ABR8">
        <v>0</v>
      </c>
      <c r="ABS8">
        <v>0</v>
      </c>
      <c r="ABT8">
        <v>0</v>
      </c>
      <c r="ABU8">
        <v>23</v>
      </c>
      <c r="ABV8">
        <v>7</v>
      </c>
      <c r="ABW8">
        <v>30</v>
      </c>
      <c r="ABX8">
        <v>939</v>
      </c>
      <c r="ABY8">
        <v>11</v>
      </c>
      <c r="ABZ8">
        <v>3</v>
      </c>
      <c r="ACA8">
        <v>953</v>
      </c>
      <c r="ACB8">
        <v>98.53</v>
      </c>
      <c r="ACC8">
        <f t="shared" si="31"/>
        <v>12002</v>
      </c>
      <c r="ACD8" s="154">
        <f>ABQ8/ACC8*100</f>
        <v>93.034494250958176</v>
      </c>
      <c r="ACE8" s="34" t="s">
        <v>2238</v>
      </c>
      <c r="ACF8" s="34" t="s">
        <v>2736</v>
      </c>
      <c r="ACG8" s="34" t="s">
        <v>2692</v>
      </c>
      <c r="ACH8" s="34">
        <v>8</v>
      </c>
      <c r="ACI8" s="1">
        <v>0.33340277777777777</v>
      </c>
      <c r="ACJ8" s="1">
        <v>0.10956018518518518</v>
      </c>
      <c r="ACK8" s="1">
        <v>0.10956018518518518</v>
      </c>
      <c r="ACL8" s="1">
        <v>0.18753472222222223</v>
      </c>
      <c r="ACM8">
        <v>351</v>
      </c>
      <c r="ACN8">
        <v>55</v>
      </c>
      <c r="ACO8">
        <v>406</v>
      </c>
      <c r="ACP8">
        <v>2725</v>
      </c>
      <c r="ACQ8">
        <v>78</v>
      </c>
      <c r="ACR8">
        <v>2</v>
      </c>
      <c r="ACS8">
        <v>2805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2400</v>
      </c>
      <c r="ADF8" s="154">
        <f t="shared" si="33"/>
        <v>116.875</v>
      </c>
      <c r="ADG8" s="34" t="s">
        <v>2238</v>
      </c>
      <c r="ADH8" s="34" t="s">
        <v>2736</v>
      </c>
      <c r="ADI8" s="34" t="s">
        <v>2692</v>
      </c>
      <c r="ADJ8" s="34">
        <v>8</v>
      </c>
      <c r="ADK8" s="1">
        <v>0.48565972222222226</v>
      </c>
      <c r="ADL8" s="1">
        <v>9.6145833333333333E-2</v>
      </c>
      <c r="ADM8" s="1">
        <v>9.6145833333333333E-2</v>
      </c>
      <c r="ADN8" s="1">
        <v>0.33765046296296292</v>
      </c>
      <c r="ADO8">
        <v>366</v>
      </c>
      <c r="ADP8">
        <v>72</v>
      </c>
      <c r="ADQ8">
        <v>438</v>
      </c>
      <c r="ADR8">
        <v>2118</v>
      </c>
      <c r="ADS8">
        <v>106</v>
      </c>
      <c r="ADT8">
        <v>5</v>
      </c>
      <c r="ADU8">
        <v>2229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2400</v>
      </c>
      <c r="AEH8" s="154">
        <f>ADU8/AEG8*100</f>
        <v>92.875</v>
      </c>
      <c r="AEI8" s="34" t="s">
        <v>2238</v>
      </c>
      <c r="AEJ8" s="34" t="s">
        <v>2736</v>
      </c>
      <c r="AEK8" s="34" t="s">
        <v>2692</v>
      </c>
      <c r="AEL8" s="34">
        <v>8</v>
      </c>
      <c r="AEM8" s="1">
        <v>0.27782407407407406</v>
      </c>
      <c r="AEN8" s="1">
        <v>0.11424768518518519</v>
      </c>
      <c r="AEO8" s="1">
        <v>0.11424768518518519</v>
      </c>
      <c r="AEP8" s="1">
        <v>0.12351851851851851</v>
      </c>
      <c r="AEQ8">
        <v>291</v>
      </c>
      <c r="AER8">
        <v>56</v>
      </c>
      <c r="AES8">
        <v>347</v>
      </c>
      <c r="AET8">
        <v>2597</v>
      </c>
      <c r="AEU8">
        <v>96</v>
      </c>
      <c r="AEV8">
        <v>9</v>
      </c>
      <c r="AEW8">
        <v>2702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2400</v>
      </c>
      <c r="AFJ8" s="154">
        <f>AEW8/AFI8*100</f>
        <v>112.58333333333333</v>
      </c>
      <c r="AFK8" s="34" t="s">
        <v>2238</v>
      </c>
      <c r="AFL8" s="34" t="s">
        <v>2736</v>
      </c>
      <c r="AFM8" s="34" t="s">
        <v>2692</v>
      </c>
      <c r="AFN8" s="34">
        <v>8</v>
      </c>
      <c r="AFO8" s="1">
        <v>0.28576388888888887</v>
      </c>
      <c r="AFP8" s="1">
        <v>8.8032407407407406E-2</v>
      </c>
      <c r="AFQ8" s="1">
        <v>8.8032407407407406E-2</v>
      </c>
      <c r="AFR8" s="1">
        <v>0.13390046296296296</v>
      </c>
      <c r="AFS8">
        <v>76</v>
      </c>
      <c r="AFT8">
        <v>43</v>
      </c>
      <c r="AFU8">
        <v>119</v>
      </c>
      <c r="AFV8">
        <v>1756</v>
      </c>
      <c r="AFW8">
        <v>161</v>
      </c>
      <c r="AFX8">
        <v>13</v>
      </c>
      <c r="AFY8">
        <v>1930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2400</v>
      </c>
      <c r="AGL8" s="154">
        <f>AFY8/AGK8*100</f>
        <v>80.416666666666671</v>
      </c>
      <c r="AGM8" s="34" t="s">
        <v>2238</v>
      </c>
      <c r="AGN8" s="34" t="s">
        <v>2736</v>
      </c>
      <c r="AGO8" s="34" t="s">
        <v>2692</v>
      </c>
      <c r="AGP8" s="34">
        <v>8</v>
      </c>
      <c r="AGQ8" s="1">
        <v>0.24817129629629631</v>
      </c>
      <c r="AGR8" s="1">
        <v>9.1851851851851851E-2</v>
      </c>
      <c r="AGS8" s="1">
        <v>7.5972222222222219E-2</v>
      </c>
      <c r="AGT8" s="1">
        <v>0.15631944444444446</v>
      </c>
      <c r="AGU8">
        <v>77</v>
      </c>
      <c r="AGV8">
        <v>45</v>
      </c>
      <c r="AGW8">
        <v>122</v>
      </c>
      <c r="AGX8">
        <v>1816</v>
      </c>
      <c r="AGY8">
        <v>166</v>
      </c>
      <c r="AGZ8">
        <v>13</v>
      </c>
      <c r="AHA8">
        <v>1995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2400</v>
      </c>
      <c r="AHN8" s="154">
        <f>AHA8/AHM8*100</f>
        <v>83.125</v>
      </c>
      <c r="AHO8" s="34" t="s">
        <v>2238</v>
      </c>
      <c r="AHP8" s="34" t="s">
        <v>2736</v>
      </c>
      <c r="AHQ8" s="34" t="s">
        <v>2692</v>
      </c>
      <c r="AHR8" s="34">
        <v>8</v>
      </c>
      <c r="AHS8" s="10">
        <v>1.2168518518518519</v>
      </c>
      <c r="AHT8" s="1">
        <v>0.41181712962962963</v>
      </c>
      <c r="AHU8" s="1">
        <f t="shared" si="48"/>
        <v>0.13727237654320987</v>
      </c>
      <c r="AHV8" s="1">
        <v>0.20420138888888886</v>
      </c>
      <c r="AHW8" s="1">
        <v>0.80503472222222217</v>
      </c>
      <c r="AHX8">
        <v>1085</v>
      </c>
      <c r="AHY8">
        <v>228</v>
      </c>
      <c r="AHZ8">
        <v>1313</v>
      </c>
      <c r="AIA8">
        <v>9256</v>
      </c>
      <c r="AIB8">
        <v>446</v>
      </c>
      <c r="AIC8">
        <v>29</v>
      </c>
      <c r="AID8">
        <v>9731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f t="shared" si="38"/>
        <v>9600</v>
      </c>
      <c r="AIQ8" s="154">
        <f>AID8/AIP8*100</f>
        <v>101.36458333333334</v>
      </c>
      <c r="AIR8" s="34" t="s">
        <v>2238</v>
      </c>
      <c r="AIS8" s="34" t="s">
        <v>2736</v>
      </c>
      <c r="AIT8" s="34" t="s">
        <v>2692</v>
      </c>
      <c r="AIU8" s="34">
        <v>8</v>
      </c>
      <c r="AIV8" s="1">
        <v>0.28944444444444445</v>
      </c>
      <c r="AIW8" s="1">
        <v>0.10635416666666668</v>
      </c>
      <c r="AIX8" s="1">
        <v>5.8807870370370365E-2</v>
      </c>
      <c r="AIY8" s="1">
        <v>0.18307870370370372</v>
      </c>
      <c r="AIZ8">
        <v>113</v>
      </c>
      <c r="AJA8">
        <v>63</v>
      </c>
      <c r="AJB8">
        <v>176</v>
      </c>
      <c r="AJC8">
        <v>2416</v>
      </c>
      <c r="AJD8">
        <v>135</v>
      </c>
      <c r="AJE8">
        <v>21</v>
      </c>
      <c r="AJF8">
        <v>2572</v>
      </c>
      <c r="AJG8">
        <v>0</v>
      </c>
      <c r="AJH8">
        <v>0</v>
      </c>
      <c r="AJI8">
        <v>0</v>
      </c>
      <c r="AJJ8">
        <v>10</v>
      </c>
      <c r="AJK8">
        <v>0</v>
      </c>
      <c r="AJL8">
        <v>10</v>
      </c>
      <c r="AJM8">
        <v>261</v>
      </c>
      <c r="AJN8">
        <v>0</v>
      </c>
      <c r="AJO8">
        <v>0</v>
      </c>
      <c r="AJP8">
        <v>261</v>
      </c>
      <c r="AJQ8">
        <v>100</v>
      </c>
      <c r="AJR8">
        <v>2400</v>
      </c>
      <c r="AJS8" s="154">
        <f>AJF8/AJR8*100</f>
        <v>107.16666666666667</v>
      </c>
      <c r="AJT8" s="34" t="s">
        <v>2238</v>
      </c>
      <c r="AJU8" s="34" t="s">
        <v>2736</v>
      </c>
      <c r="AJV8" s="34" t="s">
        <v>2692</v>
      </c>
      <c r="AJW8" s="34">
        <v>8</v>
      </c>
      <c r="AJX8" s="1">
        <v>0.3361574074074074</v>
      </c>
      <c r="AJY8" s="1">
        <v>0.10032407407407407</v>
      </c>
      <c r="AJZ8" s="1">
        <v>0.10032407407407407</v>
      </c>
      <c r="AKA8" s="1">
        <v>0.13076388888888887</v>
      </c>
      <c r="AKB8">
        <v>182</v>
      </c>
      <c r="AKC8">
        <v>53</v>
      </c>
      <c r="AKD8">
        <v>235</v>
      </c>
      <c r="AKE8">
        <v>2528</v>
      </c>
      <c r="AKF8">
        <v>93</v>
      </c>
      <c r="AKG8">
        <v>8</v>
      </c>
      <c r="AKH8">
        <v>2629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2400</v>
      </c>
      <c r="AKU8" s="154">
        <f>AKH8/AKT8*100</f>
        <v>109.54166666666667</v>
      </c>
      <c r="AKV8" s="34" t="s">
        <v>2238</v>
      </c>
      <c r="AKW8" s="34" t="s">
        <v>2736</v>
      </c>
      <c r="AKX8" s="34" t="s">
        <v>2692</v>
      </c>
      <c r="AKY8" s="34">
        <v>8</v>
      </c>
      <c r="AKZ8" s="1">
        <v>0.48775462962962962</v>
      </c>
      <c r="ALA8" s="1">
        <v>9.2916666666666661E-2</v>
      </c>
      <c r="ALB8" s="1">
        <v>9.2916666666666661E-2</v>
      </c>
      <c r="ALC8" s="1">
        <v>0.20587962962962961</v>
      </c>
      <c r="ALD8">
        <v>120</v>
      </c>
      <c r="ALE8">
        <v>55</v>
      </c>
      <c r="ALF8">
        <v>175</v>
      </c>
      <c r="ALG8">
        <v>2354</v>
      </c>
      <c r="ALH8">
        <v>91</v>
      </c>
      <c r="ALI8">
        <v>17</v>
      </c>
      <c r="ALJ8">
        <v>2462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2400</v>
      </c>
      <c r="ALW8" s="154">
        <f>ALJ8/ALV8*100</f>
        <v>102.58333333333334</v>
      </c>
      <c r="ALX8" s="34" t="s">
        <v>2238</v>
      </c>
      <c r="ALY8" s="34" t="s">
        <v>2736</v>
      </c>
      <c r="ALZ8" s="34" t="s">
        <v>2692</v>
      </c>
      <c r="AMA8" s="34">
        <v>8</v>
      </c>
      <c r="AMB8" t="e">
        <v>#N/A</v>
      </c>
      <c r="AMC8" t="e">
        <v>#N/A</v>
      </c>
      <c r="AMD8" t="e">
        <v>#N/A</v>
      </c>
      <c r="AME8" t="e">
        <v>#N/A</v>
      </c>
      <c r="AMF8" t="e">
        <v>#N/A</v>
      </c>
      <c r="AMG8" t="e">
        <v>#N/A</v>
      </c>
      <c r="AMH8" t="e">
        <v>#N/A</v>
      </c>
      <c r="AMI8" t="e">
        <v>#N/A</v>
      </c>
      <c r="AMJ8" t="e">
        <v>#N/A</v>
      </c>
      <c r="AMK8" t="e">
        <v>#N/A</v>
      </c>
      <c r="AML8" t="e">
        <v>#N/A</v>
      </c>
      <c r="AMM8" t="e">
        <v>#N/A</v>
      </c>
      <c r="AMN8" t="e">
        <v>#N/A</v>
      </c>
      <c r="AMO8" t="e">
        <v>#N/A</v>
      </c>
      <c r="AMP8" t="e">
        <v>#N/A</v>
      </c>
      <c r="AMQ8" t="e">
        <v>#N/A</v>
      </c>
      <c r="AMR8" t="e">
        <v>#N/A</v>
      </c>
      <c r="AMS8" t="e">
        <v>#N/A</v>
      </c>
      <c r="AMT8" t="e">
        <v>#N/A</v>
      </c>
      <c r="AMU8" t="e">
        <v>#N/A</v>
      </c>
      <c r="AMV8" t="e">
        <v>#N/A</v>
      </c>
      <c r="AMW8" t="e">
        <v>#N/A</v>
      </c>
      <c r="AMY8" s="154"/>
      <c r="AMZ8" s="34" t="s">
        <v>2238</v>
      </c>
      <c r="ANA8" s="34" t="s">
        <v>2736</v>
      </c>
      <c r="ANB8" s="34" t="s">
        <v>2692</v>
      </c>
      <c r="ANC8" s="34">
        <v>8</v>
      </c>
      <c r="AND8" t="e">
        <v>#N/A</v>
      </c>
      <c r="ANE8" t="e">
        <v>#N/A</v>
      </c>
      <c r="ANF8" t="e">
        <v>#N/A</v>
      </c>
      <c r="ANG8" t="e">
        <v>#N/A</v>
      </c>
      <c r="ANH8" t="e">
        <v>#N/A</v>
      </c>
      <c r="ANI8" t="e">
        <v>#N/A</v>
      </c>
      <c r="ANJ8" t="e">
        <v>#N/A</v>
      </c>
      <c r="ANK8" t="e">
        <v>#N/A</v>
      </c>
      <c r="ANL8" t="e">
        <v>#N/A</v>
      </c>
      <c r="ANM8" t="e">
        <v>#N/A</v>
      </c>
      <c r="ANN8" t="e">
        <v>#N/A</v>
      </c>
      <c r="ANO8" t="e">
        <v>#N/A</v>
      </c>
      <c r="ANP8" t="e">
        <v>#N/A</v>
      </c>
      <c r="ANQ8" t="e">
        <v>#N/A</v>
      </c>
      <c r="ANR8" t="e">
        <v>#N/A</v>
      </c>
      <c r="ANS8" t="e">
        <v>#N/A</v>
      </c>
      <c r="ANT8" t="e">
        <v>#N/A</v>
      </c>
      <c r="ANU8" t="e">
        <v>#N/A</v>
      </c>
      <c r="ANV8" t="e">
        <v>#N/A</v>
      </c>
      <c r="ANW8" t="e">
        <v>#N/A</v>
      </c>
      <c r="ANX8" t="e">
        <v>#N/A</v>
      </c>
      <c r="ANY8" t="e">
        <v>#N/A</v>
      </c>
      <c r="AOA8" s="154"/>
      <c r="AOB8" s="34" t="s">
        <v>2238</v>
      </c>
      <c r="AOC8" s="34" t="s">
        <v>2736</v>
      </c>
      <c r="AOD8" s="34" t="s">
        <v>2692</v>
      </c>
      <c r="AOE8" s="34">
        <v>8</v>
      </c>
      <c r="AOF8" s="1">
        <v>0.81938657407407411</v>
      </c>
      <c r="AOG8" s="1">
        <v>0.29964120370370367</v>
      </c>
      <c r="AOH8" s="10">
        <f>AOG8/2</f>
        <v>0.14982060185185184</v>
      </c>
      <c r="AOI8" s="1">
        <v>0.35281249999999997</v>
      </c>
      <c r="AOJ8" s="1">
        <v>0.51974537037037039</v>
      </c>
      <c r="AOK8">
        <v>415</v>
      </c>
      <c r="AOL8">
        <v>171</v>
      </c>
      <c r="AOM8">
        <v>586</v>
      </c>
      <c r="AON8">
        <v>7298</v>
      </c>
      <c r="AOO8">
        <v>319</v>
      </c>
      <c r="AOP8">
        <v>46</v>
      </c>
      <c r="AOQ8">
        <v>7663</v>
      </c>
      <c r="AOR8">
        <v>0</v>
      </c>
      <c r="AOS8">
        <v>0</v>
      </c>
      <c r="AOT8">
        <v>0</v>
      </c>
      <c r="AOU8">
        <v>10</v>
      </c>
      <c r="AOV8">
        <v>0</v>
      </c>
      <c r="AOW8">
        <v>10</v>
      </c>
      <c r="AOX8">
        <v>261</v>
      </c>
      <c r="AOY8">
        <v>0</v>
      </c>
      <c r="AOZ8">
        <v>0</v>
      </c>
      <c r="APA8">
        <v>261</v>
      </c>
      <c r="APB8">
        <v>100</v>
      </c>
      <c r="APC8">
        <f t="shared" si="45"/>
        <v>7200</v>
      </c>
      <c r="APD8" s="154">
        <f t="shared" si="46"/>
        <v>106.43055555555556</v>
      </c>
    </row>
    <row r="9" spans="1:1096">
      <c r="A9" s="34" t="s">
        <v>2378</v>
      </c>
      <c r="B9" s="34" t="s">
        <v>2737</v>
      </c>
      <c r="C9" s="34" t="s">
        <v>2692</v>
      </c>
      <c r="D9" s="34">
        <v>8</v>
      </c>
      <c r="E9" s="35">
        <v>0.25673611111111111</v>
      </c>
      <c r="F9" s="35">
        <v>7.5069444444444453E-2</v>
      </c>
      <c r="G9" s="35">
        <v>7.5069444444444453E-2</v>
      </c>
      <c r="H9" s="35">
        <v>0.16163194444444443</v>
      </c>
      <c r="I9" s="34">
        <v>1782</v>
      </c>
      <c r="J9" s="34">
        <v>6</v>
      </c>
      <c r="K9" s="34">
        <v>1788</v>
      </c>
      <c r="L9" s="34">
        <v>196</v>
      </c>
      <c r="M9" s="34">
        <v>4</v>
      </c>
      <c r="N9" s="34">
        <v>2</v>
      </c>
      <c r="O9" s="34">
        <v>202</v>
      </c>
      <c r="P9" s="34">
        <v>0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823</v>
      </c>
      <c r="AB9" s="154">
        <f t="shared" si="0"/>
        <v>24.544349939246661</v>
      </c>
      <c r="AC9" s="34" t="s">
        <v>2378</v>
      </c>
      <c r="AD9" s="34" t="s">
        <v>2737</v>
      </c>
      <c r="AE9" s="34" t="s">
        <v>2692</v>
      </c>
      <c r="AF9" s="34">
        <v>8</v>
      </c>
      <c r="AG9" s="35">
        <v>0.42918981481481483</v>
      </c>
      <c r="AH9" s="35">
        <v>5.9837962962962961E-2</v>
      </c>
      <c r="AI9" s="35">
        <v>5.9837962962962961E-2</v>
      </c>
      <c r="AJ9" s="35">
        <v>0.2348726851851852</v>
      </c>
      <c r="AK9" s="34">
        <v>1400</v>
      </c>
      <c r="AL9" s="34">
        <v>0</v>
      </c>
      <c r="AM9" s="34">
        <v>1400</v>
      </c>
      <c r="AN9" s="34">
        <v>67</v>
      </c>
      <c r="AO9" s="34">
        <v>0</v>
      </c>
      <c r="AP9" s="34">
        <v>0</v>
      </c>
      <c r="AQ9" s="34">
        <v>67</v>
      </c>
      <c r="AR9" s="34">
        <v>0</v>
      </c>
      <c r="AS9" s="34">
        <v>0</v>
      </c>
      <c r="AT9" s="34">
        <v>0</v>
      </c>
      <c r="AU9" s="34">
        <v>254</v>
      </c>
      <c r="AV9" s="34">
        <v>2</v>
      </c>
      <c r="AW9" s="34">
        <v>256</v>
      </c>
      <c r="AX9" s="34">
        <v>1341</v>
      </c>
      <c r="AY9" s="34">
        <v>2</v>
      </c>
      <c r="AZ9" s="34">
        <v>0</v>
      </c>
      <c r="BA9" s="34">
        <v>1343</v>
      </c>
      <c r="BB9" s="34">
        <v>99.85</v>
      </c>
      <c r="BC9" s="34">
        <v>823</v>
      </c>
      <c r="BD9" s="154">
        <f t="shared" si="1"/>
        <v>8.1409477521263671</v>
      </c>
      <c r="BE9" s="34" t="s">
        <v>2378</v>
      </c>
      <c r="BF9" s="34" t="s">
        <v>2737</v>
      </c>
      <c r="BG9" s="34" t="s">
        <v>2692</v>
      </c>
      <c r="BH9" s="34">
        <v>8</v>
      </c>
      <c r="BI9" s="35">
        <v>0.22949074074074075</v>
      </c>
      <c r="BJ9" s="35">
        <v>6.8043981481481483E-2</v>
      </c>
      <c r="BK9" s="35">
        <v>6.8043981481481483E-2</v>
      </c>
      <c r="BL9" s="35">
        <v>0.14498842592592592</v>
      </c>
      <c r="BM9" s="34">
        <v>1624</v>
      </c>
      <c r="BN9" s="34">
        <v>1</v>
      </c>
      <c r="BO9" s="34">
        <v>1625</v>
      </c>
      <c r="BP9" s="34">
        <v>104</v>
      </c>
      <c r="BQ9" s="34">
        <v>1</v>
      </c>
      <c r="BR9" s="34">
        <v>0</v>
      </c>
      <c r="BS9" s="34">
        <v>105</v>
      </c>
      <c r="BT9" s="34">
        <v>0</v>
      </c>
      <c r="BU9" s="34">
        <v>0</v>
      </c>
      <c r="BV9" s="34">
        <v>0</v>
      </c>
      <c r="BW9" s="34">
        <v>0</v>
      </c>
      <c r="BX9" s="34">
        <v>0</v>
      </c>
      <c r="BY9" s="34">
        <v>0</v>
      </c>
      <c r="BZ9" s="34">
        <v>0</v>
      </c>
      <c r="CA9" s="34">
        <v>0</v>
      </c>
      <c r="CB9" s="34">
        <v>0</v>
      </c>
      <c r="CC9" s="34">
        <v>0</v>
      </c>
      <c r="CD9" s="34">
        <v>0</v>
      </c>
      <c r="CE9" s="34">
        <v>823</v>
      </c>
      <c r="CF9" s="154">
        <f t="shared" si="49"/>
        <v>12.75820170109356</v>
      </c>
      <c r="CG9" s="34" t="s">
        <v>2378</v>
      </c>
      <c r="CH9" s="34" t="s">
        <v>2737</v>
      </c>
      <c r="CI9" s="34" t="s">
        <v>2692</v>
      </c>
      <c r="CJ9" s="34">
        <v>8</v>
      </c>
      <c r="CK9" s="35">
        <v>0.1648611111111111</v>
      </c>
      <c r="CL9" s="35">
        <v>4.0752314814814811E-2</v>
      </c>
      <c r="CM9" s="35">
        <v>4.0752314814814811E-2</v>
      </c>
      <c r="CN9" s="35">
        <v>3.7511574074074072E-2</v>
      </c>
      <c r="CO9" s="34">
        <v>624</v>
      </c>
      <c r="CP9" s="34">
        <v>3</v>
      </c>
      <c r="CQ9" s="34">
        <v>627</v>
      </c>
      <c r="CR9" s="34">
        <v>300</v>
      </c>
      <c r="CS9" s="34">
        <v>2</v>
      </c>
      <c r="CT9" s="34">
        <v>1</v>
      </c>
      <c r="CU9" s="34">
        <v>303</v>
      </c>
      <c r="CV9" s="34">
        <v>0</v>
      </c>
      <c r="CW9" s="34">
        <v>0</v>
      </c>
      <c r="CX9" s="34">
        <v>0</v>
      </c>
      <c r="CY9" s="34">
        <v>156</v>
      </c>
      <c r="CZ9" s="34">
        <v>0</v>
      </c>
      <c r="DA9" s="34">
        <v>156</v>
      </c>
      <c r="DB9" s="34">
        <v>490</v>
      </c>
      <c r="DC9" s="34">
        <v>0</v>
      </c>
      <c r="DD9" s="34">
        <v>0</v>
      </c>
      <c r="DE9" s="34">
        <v>490</v>
      </c>
      <c r="DF9" s="34">
        <v>100</v>
      </c>
      <c r="DG9" s="34">
        <v>823</v>
      </c>
      <c r="DH9" s="154">
        <f>CU9/DG9*100</f>
        <v>36.816524908869987</v>
      </c>
      <c r="DI9" s="34" t="s">
        <v>2378</v>
      </c>
      <c r="DJ9" s="34" t="s">
        <v>2737</v>
      </c>
      <c r="DK9" s="34" t="s">
        <v>2692</v>
      </c>
      <c r="DL9" s="34">
        <v>8</v>
      </c>
      <c r="DM9" s="35">
        <v>0.20674768518518519</v>
      </c>
      <c r="DN9" s="35">
        <v>7.2546296296296289E-2</v>
      </c>
      <c r="DO9" s="35">
        <v>7.2546296296296289E-2</v>
      </c>
      <c r="DP9" s="35">
        <v>0.1106712962962963</v>
      </c>
      <c r="DQ9" s="34">
        <v>492</v>
      </c>
      <c r="DR9" s="34">
        <v>13</v>
      </c>
      <c r="DS9" s="34">
        <f t="shared" si="47"/>
        <v>505</v>
      </c>
      <c r="DT9" s="34">
        <v>1565</v>
      </c>
      <c r="DU9" s="34">
        <v>13</v>
      </c>
      <c r="DV9" s="34">
        <v>1</v>
      </c>
      <c r="DW9" s="34">
        <f t="shared" si="3"/>
        <v>1579</v>
      </c>
      <c r="DX9" s="34">
        <v>0</v>
      </c>
      <c r="DY9" s="34">
        <v>0</v>
      </c>
      <c r="DZ9" s="34">
        <v>0</v>
      </c>
      <c r="EA9" s="34">
        <v>158</v>
      </c>
      <c r="EB9" s="34">
        <v>8</v>
      </c>
      <c r="EC9" s="34">
        <v>166</v>
      </c>
      <c r="ED9" s="34">
        <v>975</v>
      </c>
      <c r="EE9" s="34">
        <v>8</v>
      </c>
      <c r="EF9" s="34">
        <v>1</v>
      </c>
      <c r="EG9" s="34">
        <v>984</v>
      </c>
      <c r="EH9" s="34">
        <v>99.09</v>
      </c>
      <c r="EI9" s="34">
        <v>823</v>
      </c>
      <c r="EJ9" s="154">
        <f t="shared" si="4"/>
        <v>191.85905224787362</v>
      </c>
      <c r="EK9" s="34" t="s">
        <v>2378</v>
      </c>
      <c r="EL9" s="34" t="s">
        <v>2737</v>
      </c>
      <c r="EM9" s="34" t="s">
        <v>2692</v>
      </c>
      <c r="EN9" s="34">
        <v>8</v>
      </c>
      <c r="EO9" s="35">
        <v>0</v>
      </c>
      <c r="EP9" s="35">
        <v>0</v>
      </c>
      <c r="EQ9" s="35">
        <v>0</v>
      </c>
      <c r="ER9" s="35">
        <v>0</v>
      </c>
      <c r="ES9" s="34">
        <v>0</v>
      </c>
      <c r="ET9" s="34">
        <v>0</v>
      </c>
      <c r="EU9" s="34">
        <v>0</v>
      </c>
      <c r="EV9" s="34">
        <v>0</v>
      </c>
      <c r="EW9" s="34">
        <v>0</v>
      </c>
      <c r="EX9" s="34">
        <v>0</v>
      </c>
      <c r="EY9" s="34">
        <v>0</v>
      </c>
      <c r="EZ9" s="34">
        <v>0</v>
      </c>
      <c r="FA9" s="34">
        <v>0</v>
      </c>
      <c r="FB9" s="34">
        <v>0</v>
      </c>
      <c r="FC9" s="34">
        <v>0</v>
      </c>
      <c r="FD9" s="34">
        <v>0</v>
      </c>
      <c r="FE9" s="34">
        <v>0</v>
      </c>
      <c r="FF9" s="34">
        <v>0</v>
      </c>
      <c r="FG9" s="34">
        <v>0</v>
      </c>
      <c r="FH9" s="34">
        <v>0</v>
      </c>
      <c r="FI9" s="34">
        <v>0</v>
      </c>
      <c r="FJ9" s="34">
        <v>0</v>
      </c>
      <c r="FK9" s="34">
        <v>823</v>
      </c>
      <c r="FL9" s="154">
        <f t="shared" si="5"/>
        <v>0</v>
      </c>
      <c r="FM9" s="34" t="s">
        <v>2378</v>
      </c>
      <c r="FN9" s="34" t="s">
        <v>2737</v>
      </c>
      <c r="FO9" s="34" t="s">
        <v>2692</v>
      </c>
      <c r="FP9" s="34">
        <v>8</v>
      </c>
      <c r="FQ9" s="35">
        <v>1.4131944444444445E-2</v>
      </c>
      <c r="FR9" s="35">
        <v>4.1898148148148146E-3</v>
      </c>
      <c r="FS9" s="35">
        <v>4.1898148148148146E-3</v>
      </c>
      <c r="FT9" s="35">
        <v>9.9305555555555553E-3</v>
      </c>
      <c r="FU9" s="34">
        <v>26</v>
      </c>
      <c r="FV9" s="34">
        <v>0</v>
      </c>
      <c r="FW9" s="34">
        <v>26</v>
      </c>
      <c r="FX9" s="34">
        <v>114</v>
      </c>
      <c r="FY9" s="34">
        <v>0</v>
      </c>
      <c r="FZ9" s="34">
        <v>0</v>
      </c>
      <c r="GA9" s="34">
        <v>114</v>
      </c>
      <c r="GB9" s="34">
        <v>0</v>
      </c>
      <c r="GC9" s="34">
        <v>0</v>
      </c>
      <c r="GD9" s="34">
        <v>0</v>
      </c>
      <c r="GE9" s="34">
        <v>0</v>
      </c>
      <c r="GF9" s="34">
        <v>0</v>
      </c>
      <c r="GG9" s="34">
        <v>0</v>
      </c>
      <c r="GH9" s="34">
        <v>0</v>
      </c>
      <c r="GI9" s="34">
        <v>0</v>
      </c>
      <c r="GJ9" s="34">
        <v>0</v>
      </c>
      <c r="GK9" s="34">
        <v>0</v>
      </c>
      <c r="GL9" s="34">
        <v>0</v>
      </c>
      <c r="GM9" s="34">
        <v>823</v>
      </c>
      <c r="GN9" s="154">
        <f t="shared" si="6"/>
        <v>13.851761846901582</v>
      </c>
      <c r="GO9" s="34" t="s">
        <v>2378</v>
      </c>
      <c r="GP9" s="34" t="s">
        <v>2737</v>
      </c>
      <c r="GQ9" s="34" t="s">
        <v>2692</v>
      </c>
      <c r="GR9" s="34">
        <v>8</v>
      </c>
      <c r="GS9" s="35">
        <v>0.19734953703703703</v>
      </c>
      <c r="GT9" s="35">
        <v>7.6736111111111116E-2</v>
      </c>
      <c r="GU9" s="35">
        <v>2.3530092592592592E-2</v>
      </c>
      <c r="GV9" s="35">
        <v>0.12060185185185185</v>
      </c>
      <c r="GW9" s="34">
        <v>479</v>
      </c>
      <c r="GX9" s="34">
        <v>13</v>
      </c>
      <c r="GY9" s="34">
        <f t="shared" si="50"/>
        <v>531</v>
      </c>
      <c r="GZ9" s="34">
        <v>1400</v>
      </c>
      <c r="HA9" s="34">
        <v>13</v>
      </c>
      <c r="HB9" s="34">
        <v>1</v>
      </c>
      <c r="HC9" s="34">
        <f t="shared" si="7"/>
        <v>1693</v>
      </c>
      <c r="HD9" s="34">
        <v>0</v>
      </c>
      <c r="HE9" s="34">
        <v>0</v>
      </c>
      <c r="HF9" s="34">
        <v>0</v>
      </c>
      <c r="HG9" s="34">
        <v>158</v>
      </c>
      <c r="HH9" s="34">
        <v>8</v>
      </c>
      <c r="HI9" s="34">
        <v>166</v>
      </c>
      <c r="HJ9" s="34">
        <v>975</v>
      </c>
      <c r="HK9" s="34">
        <v>8</v>
      </c>
      <c r="HL9" s="34">
        <v>1</v>
      </c>
      <c r="HM9" s="34">
        <v>984</v>
      </c>
      <c r="HN9" s="34">
        <v>99.09</v>
      </c>
      <c r="HO9" s="34">
        <v>823</v>
      </c>
      <c r="HP9" s="154">
        <f t="shared" si="8"/>
        <v>205.7108140947752</v>
      </c>
      <c r="HQ9" s="34" t="s">
        <v>2378</v>
      </c>
      <c r="HR9" s="34" t="s">
        <v>2737</v>
      </c>
      <c r="HS9" s="34" t="s">
        <v>2692</v>
      </c>
      <c r="HT9" s="34">
        <v>8</v>
      </c>
      <c r="HU9" s="10">
        <v>1.0201157407407406</v>
      </c>
      <c r="HV9" s="1">
        <v>0.32047453703703704</v>
      </c>
      <c r="HW9" s="1">
        <f>HV9/4</f>
        <v>8.0118634259259261E-2</v>
      </c>
      <c r="HX9" s="1">
        <v>0.28106481481481482</v>
      </c>
      <c r="HY9" s="1">
        <v>0.6996296296296296</v>
      </c>
      <c r="HZ9">
        <v>5909</v>
      </c>
      <c r="IA9">
        <v>23</v>
      </c>
      <c r="IB9">
        <f t="shared" si="9"/>
        <v>5971</v>
      </c>
      <c r="IC9">
        <v>2067</v>
      </c>
      <c r="ID9">
        <v>20</v>
      </c>
      <c r="IE9">
        <v>4</v>
      </c>
      <c r="IF9">
        <f t="shared" si="10"/>
        <v>2370</v>
      </c>
      <c r="IG9">
        <v>0</v>
      </c>
      <c r="IH9">
        <v>0</v>
      </c>
      <c r="II9">
        <v>0</v>
      </c>
      <c r="IJ9">
        <v>568</v>
      </c>
      <c r="IK9">
        <v>10</v>
      </c>
      <c r="IL9">
        <v>578</v>
      </c>
      <c r="IM9">
        <v>2806</v>
      </c>
      <c r="IN9">
        <v>10</v>
      </c>
      <c r="IO9">
        <v>1</v>
      </c>
      <c r="IP9">
        <v>2817</v>
      </c>
      <c r="IQ9">
        <v>99.61</v>
      </c>
      <c r="IR9" s="34">
        <f t="shared" si="11"/>
        <v>4115</v>
      </c>
      <c r="IS9" s="154">
        <f t="shared" si="12"/>
        <v>57.594167679222352</v>
      </c>
      <c r="IT9" s="34" t="s">
        <v>2378</v>
      </c>
      <c r="IU9" s="34" t="s">
        <v>2737</v>
      </c>
      <c r="IV9" s="34" t="s">
        <v>2692</v>
      </c>
      <c r="IW9" s="34">
        <v>8</v>
      </c>
      <c r="IX9" s="35">
        <v>0.2429050925925926</v>
      </c>
      <c r="IY9" s="35">
        <v>6.3518518518518516E-2</v>
      </c>
      <c r="IZ9" s="35">
        <v>6.3518518518518516E-2</v>
      </c>
      <c r="JA9" s="35">
        <v>0.16207175925925926</v>
      </c>
      <c r="JB9" s="34">
        <v>658</v>
      </c>
      <c r="JC9" s="34">
        <v>9</v>
      </c>
      <c r="JD9" s="34">
        <v>667</v>
      </c>
      <c r="JE9" s="34">
        <v>1204</v>
      </c>
      <c r="JF9" s="34">
        <v>10</v>
      </c>
      <c r="JG9" s="34">
        <v>3</v>
      </c>
      <c r="JH9" s="34">
        <v>1217</v>
      </c>
      <c r="JI9" s="34">
        <v>0</v>
      </c>
      <c r="JJ9" s="34">
        <v>0</v>
      </c>
      <c r="JK9" s="34">
        <v>0</v>
      </c>
      <c r="JL9" s="34">
        <v>356</v>
      </c>
      <c r="JM9" s="34">
        <v>6</v>
      </c>
      <c r="JN9" s="34">
        <v>362</v>
      </c>
      <c r="JO9" s="34">
        <v>1026</v>
      </c>
      <c r="JP9" s="34">
        <v>7</v>
      </c>
      <c r="JQ9" s="34">
        <v>0</v>
      </c>
      <c r="JR9" s="34">
        <v>1033</v>
      </c>
      <c r="JS9" s="34">
        <v>99.32</v>
      </c>
      <c r="JT9" s="34">
        <v>823</v>
      </c>
      <c r="JU9" s="154">
        <f t="shared" si="13"/>
        <v>147.87363304981773</v>
      </c>
      <c r="JV9" s="34" t="s">
        <v>2378</v>
      </c>
      <c r="JW9" s="34" t="s">
        <v>2737</v>
      </c>
      <c r="JX9" s="34" t="s">
        <v>2692</v>
      </c>
      <c r="JY9" s="34">
        <v>8</v>
      </c>
      <c r="JZ9" s="35">
        <v>0.24394675925925924</v>
      </c>
      <c r="KA9" s="35">
        <v>6.6087962962962959E-2</v>
      </c>
      <c r="KB9" s="35">
        <v>6.6087962962962959E-2</v>
      </c>
      <c r="KC9" s="35">
        <v>0.15231481481481482</v>
      </c>
      <c r="KD9" s="34">
        <v>306</v>
      </c>
      <c r="KE9" s="34">
        <v>22</v>
      </c>
      <c r="KF9" s="34">
        <v>328</v>
      </c>
      <c r="KG9" s="34">
        <v>965</v>
      </c>
      <c r="KH9" s="34">
        <v>19</v>
      </c>
      <c r="KI9" s="34">
        <v>6</v>
      </c>
      <c r="KJ9" s="34">
        <v>990</v>
      </c>
      <c r="KK9" s="34">
        <v>0</v>
      </c>
      <c r="KL9" s="34">
        <v>0</v>
      </c>
      <c r="KM9" s="34">
        <v>0</v>
      </c>
      <c r="KN9" s="34">
        <v>0</v>
      </c>
      <c r="KO9" s="34">
        <v>0</v>
      </c>
      <c r="KP9" s="34">
        <v>0</v>
      </c>
      <c r="KQ9" s="34">
        <v>0</v>
      </c>
      <c r="KR9" s="34">
        <v>0</v>
      </c>
      <c r="KS9" s="34">
        <v>0</v>
      </c>
      <c r="KT9" s="34">
        <v>0</v>
      </c>
      <c r="KU9" s="34">
        <v>0</v>
      </c>
      <c r="KV9" s="34">
        <v>823</v>
      </c>
      <c r="KW9" s="154">
        <f t="shared" si="14"/>
        <v>120.29161603888214</v>
      </c>
      <c r="KX9" s="34" t="s">
        <v>2378</v>
      </c>
      <c r="KY9" s="34" t="s">
        <v>2737</v>
      </c>
      <c r="KZ9" s="34" t="s">
        <v>2692</v>
      </c>
      <c r="LA9" s="34">
        <v>8</v>
      </c>
      <c r="LB9" s="35">
        <v>5.7615740740740738E-2</v>
      </c>
      <c r="LC9" s="35">
        <v>3.9120370370370368E-2</v>
      </c>
      <c r="LD9" s="35">
        <v>3.9120370370370368E-2</v>
      </c>
      <c r="LE9" s="35">
        <v>8.611111111111111E-3</v>
      </c>
      <c r="LF9" s="34">
        <v>155</v>
      </c>
      <c r="LG9" s="34">
        <v>15</v>
      </c>
      <c r="LH9" s="34">
        <v>170</v>
      </c>
      <c r="LI9" s="34">
        <v>917</v>
      </c>
      <c r="LJ9" s="34">
        <v>14</v>
      </c>
      <c r="LK9" s="34">
        <v>4</v>
      </c>
      <c r="LL9" s="34">
        <v>935</v>
      </c>
      <c r="LM9" s="34">
        <v>0</v>
      </c>
      <c r="LN9" s="34">
        <v>0</v>
      </c>
      <c r="LO9" s="34">
        <v>0</v>
      </c>
      <c r="LP9" s="34">
        <v>196</v>
      </c>
      <c r="LQ9" s="34">
        <v>4</v>
      </c>
      <c r="LR9" s="34">
        <v>200</v>
      </c>
      <c r="LS9" s="34">
        <v>731</v>
      </c>
      <c r="LT9" s="34">
        <v>3</v>
      </c>
      <c r="LU9" s="34">
        <v>2</v>
      </c>
      <c r="LV9" s="34">
        <v>736</v>
      </c>
      <c r="LW9" s="34">
        <v>99.32</v>
      </c>
      <c r="LX9" s="34">
        <v>823</v>
      </c>
      <c r="LY9" s="154">
        <f t="shared" si="15"/>
        <v>113.60874848116647</v>
      </c>
      <c r="LZ9" s="34" t="s">
        <v>2378</v>
      </c>
      <c r="MA9" s="34" t="s">
        <v>2737</v>
      </c>
      <c r="MB9" s="34" t="s">
        <v>2692</v>
      </c>
      <c r="MC9" s="34">
        <v>8</v>
      </c>
      <c r="MD9" s="35">
        <v>4.6932870370370368E-2</v>
      </c>
      <c r="ME9" s="35">
        <v>3.3460648148148149E-2</v>
      </c>
      <c r="MF9" s="35">
        <v>3.3460648148148149E-2</v>
      </c>
      <c r="MG9" s="35">
        <v>8.2754629629629619E-3</v>
      </c>
      <c r="MH9" s="34">
        <v>106</v>
      </c>
      <c r="MI9" s="34">
        <v>24</v>
      </c>
      <c r="MJ9" s="34">
        <v>130</v>
      </c>
      <c r="MK9" s="34">
        <v>817</v>
      </c>
      <c r="ML9" s="34">
        <v>13</v>
      </c>
      <c r="MM9" s="34">
        <v>20</v>
      </c>
      <c r="MN9" s="34">
        <v>850</v>
      </c>
      <c r="MO9" s="34">
        <v>0</v>
      </c>
      <c r="MP9" s="34">
        <v>0</v>
      </c>
      <c r="MQ9" s="34">
        <v>0</v>
      </c>
      <c r="MR9" s="34">
        <v>54</v>
      </c>
      <c r="MS9" s="34">
        <v>1</v>
      </c>
      <c r="MT9" s="34">
        <v>55</v>
      </c>
      <c r="MU9" s="34">
        <v>708</v>
      </c>
      <c r="MV9" s="34">
        <v>1</v>
      </c>
      <c r="MW9" s="34">
        <v>0</v>
      </c>
      <c r="MX9" s="34">
        <v>709</v>
      </c>
      <c r="MY9" s="34">
        <v>99.86</v>
      </c>
      <c r="MZ9" s="34">
        <v>823</v>
      </c>
      <c r="NA9" s="154">
        <f t="shared" ref="NA9:NA11" si="53">MN9/MZ9*100</f>
        <v>103.28068043742407</v>
      </c>
      <c r="NB9" s="34" t="s">
        <v>2378</v>
      </c>
      <c r="NC9" s="34" t="s">
        <v>2737</v>
      </c>
      <c r="ND9" s="34" t="s">
        <v>2692</v>
      </c>
      <c r="NE9" s="34">
        <v>8</v>
      </c>
      <c r="NF9" s="35">
        <v>0.15253472222222222</v>
      </c>
      <c r="NG9" s="35">
        <v>5.6053240740740744E-2</v>
      </c>
      <c r="NH9" s="35">
        <v>5.6053240740740744E-2</v>
      </c>
      <c r="NI9" s="35">
        <v>5.6875000000000002E-2</v>
      </c>
      <c r="NJ9" s="34">
        <v>235</v>
      </c>
      <c r="NK9" s="34">
        <v>22</v>
      </c>
      <c r="NL9" s="34">
        <v>257</v>
      </c>
      <c r="NM9" s="34">
        <v>1109</v>
      </c>
      <c r="NN9" s="34">
        <v>32</v>
      </c>
      <c r="NO9" s="34">
        <v>7</v>
      </c>
      <c r="NP9" s="34">
        <v>1148</v>
      </c>
      <c r="NQ9" s="34">
        <v>0</v>
      </c>
      <c r="NR9" s="34">
        <v>0</v>
      </c>
      <c r="NS9" s="34">
        <v>0</v>
      </c>
      <c r="NT9" s="34">
        <v>86</v>
      </c>
      <c r="NU9" s="34">
        <v>1</v>
      </c>
      <c r="NV9" s="34">
        <v>87</v>
      </c>
      <c r="NW9" s="34">
        <v>683</v>
      </c>
      <c r="NX9" s="34">
        <v>1</v>
      </c>
      <c r="NY9" s="34">
        <v>0</v>
      </c>
      <c r="NZ9" s="34">
        <v>684</v>
      </c>
      <c r="OA9" s="34">
        <v>99.85</v>
      </c>
      <c r="OB9" s="34">
        <v>823</v>
      </c>
      <c r="OC9" s="154">
        <f t="shared" ref="OC9:OC12" si="54">NP9/OB9*100</f>
        <v>139.48967193195625</v>
      </c>
      <c r="OD9" s="34" t="s">
        <v>2378</v>
      </c>
      <c r="OE9" s="34" t="s">
        <v>2737</v>
      </c>
      <c r="OF9" s="34" t="s">
        <v>2692</v>
      </c>
      <c r="OG9" s="34">
        <v>8</v>
      </c>
      <c r="OH9" s="1">
        <v>0</v>
      </c>
      <c r="OI9" s="1">
        <v>0</v>
      </c>
      <c r="OJ9" s="1">
        <v>0</v>
      </c>
      <c r="OK9" s="1">
        <v>0</v>
      </c>
      <c r="OL9" s="34">
        <v>0</v>
      </c>
      <c r="OM9" s="34">
        <v>0</v>
      </c>
      <c r="ON9" s="34">
        <v>0</v>
      </c>
      <c r="OO9" s="34">
        <v>0</v>
      </c>
      <c r="OP9" s="34">
        <v>0</v>
      </c>
      <c r="OQ9" s="34">
        <v>0</v>
      </c>
      <c r="OR9" s="34">
        <v>0</v>
      </c>
      <c r="OS9" s="34">
        <v>0</v>
      </c>
      <c r="OT9" s="34">
        <v>0</v>
      </c>
      <c r="OU9" s="34">
        <v>0</v>
      </c>
      <c r="OV9" s="34">
        <v>0</v>
      </c>
      <c r="OW9" s="34">
        <v>0</v>
      </c>
      <c r="OX9" s="34">
        <v>0</v>
      </c>
      <c r="OY9" s="34">
        <v>0</v>
      </c>
      <c r="OZ9" s="34">
        <v>0</v>
      </c>
      <c r="PA9" s="34">
        <v>0</v>
      </c>
      <c r="PB9" s="34">
        <v>0</v>
      </c>
      <c r="PC9" s="34">
        <v>0</v>
      </c>
      <c r="PD9" s="34"/>
      <c r="PE9" s="154" t="e">
        <f t="shared" si="18"/>
        <v>#DIV/0!</v>
      </c>
      <c r="PF9" s="34" t="s">
        <v>2378</v>
      </c>
      <c r="PG9" s="34" t="s">
        <v>2737</v>
      </c>
      <c r="PH9" s="34" t="s">
        <v>2692</v>
      </c>
      <c r="PI9" s="34">
        <v>8</v>
      </c>
      <c r="PJ9" s="1">
        <v>0</v>
      </c>
      <c r="PK9" s="1">
        <v>0</v>
      </c>
      <c r="PL9" s="1">
        <v>0</v>
      </c>
      <c r="PM9" s="1">
        <v>0</v>
      </c>
      <c r="PN9" s="34">
        <v>0</v>
      </c>
      <c r="PO9" s="34">
        <v>0</v>
      </c>
      <c r="PP9" s="34">
        <v>0</v>
      </c>
      <c r="PQ9" s="34">
        <v>0</v>
      </c>
      <c r="PR9" s="34">
        <v>0</v>
      </c>
      <c r="PS9" s="34">
        <v>0</v>
      </c>
      <c r="PT9" s="34">
        <v>0</v>
      </c>
      <c r="PU9" s="34">
        <v>0</v>
      </c>
      <c r="PV9" s="34">
        <v>0</v>
      </c>
      <c r="PW9" s="34">
        <v>0</v>
      </c>
      <c r="PX9" s="34">
        <v>0</v>
      </c>
      <c r="PY9" s="34">
        <v>0</v>
      </c>
      <c r="PZ9" s="34">
        <v>0</v>
      </c>
      <c r="QA9" s="34">
        <v>0</v>
      </c>
      <c r="QB9" s="34">
        <v>0</v>
      </c>
      <c r="QC9" s="34">
        <v>0</v>
      </c>
      <c r="QD9" s="34">
        <v>0</v>
      </c>
      <c r="QE9" s="34">
        <v>0</v>
      </c>
      <c r="QF9" s="34"/>
      <c r="QG9" s="154" t="e">
        <f t="shared" si="19"/>
        <v>#DIV/0!</v>
      </c>
      <c r="QH9" s="34" t="s">
        <v>2378</v>
      </c>
      <c r="QI9" s="34" t="s">
        <v>2737</v>
      </c>
      <c r="QJ9" s="34" t="s">
        <v>2692</v>
      </c>
      <c r="QK9" s="34">
        <v>8</v>
      </c>
      <c r="QL9" s="35">
        <v>0.11292824074074075</v>
      </c>
      <c r="QM9" s="35">
        <v>5.6053240740740744E-2</v>
      </c>
      <c r="QN9" s="35">
        <v>3.9594907407407405E-2</v>
      </c>
      <c r="QO9" s="35">
        <v>5.6875000000000002E-2</v>
      </c>
      <c r="QP9" s="34">
        <v>235</v>
      </c>
      <c r="QQ9" s="34">
        <v>22</v>
      </c>
      <c r="QR9" s="34">
        <v>257</v>
      </c>
      <c r="QS9" s="34">
        <v>1109</v>
      </c>
      <c r="QT9" s="34">
        <v>32</v>
      </c>
      <c r="QU9" s="34">
        <v>7</v>
      </c>
      <c r="QV9" s="34">
        <v>1148</v>
      </c>
      <c r="QW9" s="34">
        <v>0</v>
      </c>
      <c r="QX9" s="34">
        <v>0</v>
      </c>
      <c r="QY9" s="34">
        <v>0</v>
      </c>
      <c r="QZ9" s="34">
        <v>86</v>
      </c>
      <c r="RA9" s="34">
        <v>1</v>
      </c>
      <c r="RB9" s="34">
        <v>87</v>
      </c>
      <c r="RC9" s="34">
        <v>683</v>
      </c>
      <c r="RD9" s="34">
        <v>1</v>
      </c>
      <c r="RE9" s="34">
        <v>0</v>
      </c>
      <c r="RF9" s="34">
        <v>684</v>
      </c>
      <c r="RG9" s="34">
        <v>99.85</v>
      </c>
      <c r="RH9" s="34">
        <v>823</v>
      </c>
      <c r="RI9" s="154">
        <f t="shared" ref="RI9:RI12" si="55">QV9/RH9*100</f>
        <v>139.48967193195625</v>
      </c>
      <c r="RJ9" s="34" t="s">
        <v>2378</v>
      </c>
      <c r="RK9" s="34" t="s">
        <v>2737</v>
      </c>
      <c r="RL9" s="34" t="s">
        <v>2692</v>
      </c>
      <c r="RM9" s="34">
        <v>8</v>
      </c>
      <c r="RN9" s="35">
        <v>0.64708333333333334</v>
      </c>
      <c r="RO9" s="35">
        <v>0.25890046296296293</v>
      </c>
      <c r="RP9" s="35">
        <v>9.8958333333333329E-2</v>
      </c>
      <c r="RQ9" s="35">
        <v>0.38818287037037041</v>
      </c>
      <c r="RR9" s="34">
        <v>1460</v>
      </c>
      <c r="RS9" s="34">
        <v>92</v>
      </c>
      <c r="RT9" s="34">
        <v>1552</v>
      </c>
      <c r="RU9" s="34">
        <v>5012</v>
      </c>
      <c r="RV9" s="34">
        <v>88</v>
      </c>
      <c r="RW9" s="34">
        <v>40</v>
      </c>
      <c r="RX9" s="34">
        <v>5140</v>
      </c>
      <c r="RY9" s="34">
        <v>0</v>
      </c>
      <c r="RZ9" s="34">
        <v>0</v>
      </c>
      <c r="SA9" s="34">
        <v>0</v>
      </c>
      <c r="SB9" s="34">
        <v>692</v>
      </c>
      <c r="SC9" s="34">
        <v>12</v>
      </c>
      <c r="SD9" s="34">
        <v>704</v>
      </c>
      <c r="SE9" s="34">
        <v>3148</v>
      </c>
      <c r="SF9" s="34">
        <v>12</v>
      </c>
      <c r="SG9" s="34">
        <v>2</v>
      </c>
      <c r="SH9" s="34">
        <v>3162</v>
      </c>
      <c r="SI9" s="34">
        <v>99.56</v>
      </c>
      <c r="SJ9" s="34">
        <f t="shared" si="21"/>
        <v>4115</v>
      </c>
      <c r="SK9" s="154">
        <f t="shared" ref="SK9:SK12" si="56">RX9/SJ9*100</f>
        <v>124.90886998784933</v>
      </c>
      <c r="SL9" s="34" t="s">
        <v>2378</v>
      </c>
      <c r="SM9" s="34" t="s">
        <v>2737</v>
      </c>
      <c r="SN9" s="34" t="s">
        <v>2692</v>
      </c>
      <c r="SO9" s="34">
        <v>8</v>
      </c>
      <c r="SP9" s="35">
        <v>0.27711805555555552</v>
      </c>
      <c r="SQ9" s="35">
        <v>7.3194444444444437E-2</v>
      </c>
      <c r="SR9" s="35">
        <v>7.3194444444444437E-2</v>
      </c>
      <c r="SS9" s="35">
        <v>3.2071759259259258E-2</v>
      </c>
      <c r="ST9" s="34">
        <v>312</v>
      </c>
      <c r="SU9" s="34">
        <v>29</v>
      </c>
      <c r="SV9" s="34">
        <v>341</v>
      </c>
      <c r="SW9" s="34">
        <v>1129</v>
      </c>
      <c r="SX9" s="34">
        <v>39</v>
      </c>
      <c r="SY9" s="34">
        <v>7</v>
      </c>
      <c r="SZ9" s="34">
        <v>1175</v>
      </c>
      <c r="TA9" s="34">
        <v>0</v>
      </c>
      <c r="TB9" s="34">
        <v>0</v>
      </c>
      <c r="TC9" s="34">
        <v>0</v>
      </c>
      <c r="TD9" s="34">
        <v>384</v>
      </c>
      <c r="TE9" s="34">
        <v>7</v>
      </c>
      <c r="TF9" s="34">
        <v>391</v>
      </c>
      <c r="TG9" s="34">
        <v>1145</v>
      </c>
      <c r="TH9" s="34">
        <v>7</v>
      </c>
      <c r="TI9" s="34">
        <v>0</v>
      </c>
      <c r="TJ9" s="34">
        <v>1152</v>
      </c>
      <c r="TK9" s="34">
        <v>99.39</v>
      </c>
      <c r="TL9" s="34">
        <v>823</v>
      </c>
      <c r="TM9" s="154">
        <f t="shared" ref="TM9:TM11" si="57">SZ9/TL9*100</f>
        <v>142.7703523693803</v>
      </c>
      <c r="TN9" s="34" t="s">
        <v>2378</v>
      </c>
      <c r="TO9" s="34" t="s">
        <v>2737</v>
      </c>
      <c r="TP9" s="34" t="s">
        <v>2692</v>
      </c>
      <c r="TQ9" s="34">
        <v>8</v>
      </c>
      <c r="TR9" s="35">
        <v>0.29543981481481479</v>
      </c>
      <c r="TS9" s="35">
        <v>0.16437500000000002</v>
      </c>
      <c r="TT9" s="35">
        <v>0.16437500000000002</v>
      </c>
      <c r="TU9" s="35">
        <v>4.206018518518518E-2</v>
      </c>
      <c r="TV9" s="34">
        <v>403</v>
      </c>
      <c r="TW9" s="34">
        <v>16</v>
      </c>
      <c r="TX9" s="34">
        <v>419</v>
      </c>
      <c r="TY9" s="34">
        <v>960</v>
      </c>
      <c r="TZ9" s="34">
        <v>16</v>
      </c>
      <c r="UA9" s="34">
        <v>3</v>
      </c>
      <c r="UB9" s="34">
        <v>979</v>
      </c>
      <c r="UC9" s="34">
        <v>0</v>
      </c>
      <c r="UD9" s="34">
        <v>0</v>
      </c>
      <c r="UE9" s="34">
        <v>0</v>
      </c>
      <c r="UF9" s="34">
        <v>121</v>
      </c>
      <c r="UG9" s="34">
        <v>9</v>
      </c>
      <c r="UH9" s="34">
        <v>130</v>
      </c>
      <c r="UI9" s="34">
        <v>743</v>
      </c>
      <c r="UJ9" s="34">
        <v>12</v>
      </c>
      <c r="UK9" s="34">
        <v>8</v>
      </c>
      <c r="UL9" s="34">
        <v>763</v>
      </c>
      <c r="UM9" s="34">
        <v>97.38</v>
      </c>
      <c r="UN9" s="34">
        <v>823</v>
      </c>
      <c r="UO9" s="154">
        <f t="shared" ref="UO9:UO11" si="58">UB9/UN9*100</f>
        <v>118.95504252733899</v>
      </c>
      <c r="UP9" s="34" t="s">
        <v>2378</v>
      </c>
      <c r="UQ9" s="34" t="s">
        <v>2737</v>
      </c>
      <c r="UR9" s="34" t="s">
        <v>2692</v>
      </c>
      <c r="US9" s="34">
        <v>8</v>
      </c>
      <c r="UT9" s="35">
        <v>0.23886574074074074</v>
      </c>
      <c r="UU9" s="35">
        <v>8.8078703703703701E-2</v>
      </c>
      <c r="UV9" s="35">
        <v>8.8078703703703701E-2</v>
      </c>
      <c r="UW9" s="35">
        <v>0.1238425925925926</v>
      </c>
      <c r="UX9" s="34">
        <v>789</v>
      </c>
      <c r="UY9" s="34">
        <v>12</v>
      </c>
      <c r="UZ9" s="34">
        <v>801</v>
      </c>
      <c r="VA9" s="34">
        <v>881</v>
      </c>
      <c r="VB9" s="34">
        <v>8</v>
      </c>
      <c r="VC9" s="34">
        <v>7</v>
      </c>
      <c r="VD9" s="34">
        <v>896</v>
      </c>
      <c r="VE9" s="34">
        <v>0</v>
      </c>
      <c r="VF9" s="34">
        <v>0</v>
      </c>
      <c r="VG9" s="34">
        <v>0</v>
      </c>
      <c r="VH9" s="34">
        <v>195</v>
      </c>
      <c r="VI9" s="34">
        <v>10</v>
      </c>
      <c r="VJ9" s="34">
        <v>205</v>
      </c>
      <c r="VK9" s="34">
        <v>1323</v>
      </c>
      <c r="VL9" s="34">
        <v>10</v>
      </c>
      <c r="VM9" s="34">
        <v>3</v>
      </c>
      <c r="VN9" s="34">
        <v>1336</v>
      </c>
      <c r="VO9" s="34">
        <v>99.03</v>
      </c>
      <c r="VP9" s="34">
        <v>823</v>
      </c>
      <c r="VQ9" s="154">
        <f t="shared" ref="VQ9:VQ12" si="59">VD9/VP9*100</f>
        <v>108.86998784933171</v>
      </c>
      <c r="VR9" s="34" t="s">
        <v>2378</v>
      </c>
      <c r="VS9" s="34" t="s">
        <v>2737</v>
      </c>
      <c r="VT9" s="34" t="s">
        <v>2692</v>
      </c>
      <c r="VU9" s="34">
        <v>8</v>
      </c>
      <c r="VV9" s="35">
        <v>0.3119675925925926</v>
      </c>
      <c r="VW9" s="35">
        <v>0.13136574074074073</v>
      </c>
      <c r="VX9" s="35">
        <v>0.13136574074074073</v>
      </c>
      <c r="VY9" s="35">
        <v>0.1237037037037037</v>
      </c>
      <c r="VZ9" s="34">
        <v>472</v>
      </c>
      <c r="WA9" s="34">
        <v>10</v>
      </c>
      <c r="WB9" s="34">
        <v>482</v>
      </c>
      <c r="WC9" s="34">
        <v>837</v>
      </c>
      <c r="WD9" s="34">
        <v>11</v>
      </c>
      <c r="WE9" s="34">
        <v>0</v>
      </c>
      <c r="WF9" s="34">
        <v>848</v>
      </c>
      <c r="WG9" s="34">
        <v>0</v>
      </c>
      <c r="WH9" s="34">
        <v>0</v>
      </c>
      <c r="WI9" s="34">
        <v>0</v>
      </c>
      <c r="WJ9" s="34">
        <v>98</v>
      </c>
      <c r="WK9" s="34">
        <v>5</v>
      </c>
      <c r="WL9" s="34">
        <v>103</v>
      </c>
      <c r="WM9" s="34">
        <v>840</v>
      </c>
      <c r="WN9" s="34">
        <v>6</v>
      </c>
      <c r="WO9" s="34">
        <v>0</v>
      </c>
      <c r="WP9" s="34">
        <v>846</v>
      </c>
      <c r="WQ9" s="34">
        <v>99.29</v>
      </c>
      <c r="WR9" s="34">
        <v>823</v>
      </c>
      <c r="WS9" s="154">
        <f t="shared" ref="WS9:WS12" si="60">WF9/WR9*100</f>
        <v>103.03766707168893</v>
      </c>
      <c r="WT9" s="34" t="s">
        <v>2378</v>
      </c>
      <c r="WU9" s="34" t="s">
        <v>2737</v>
      </c>
      <c r="WV9" s="34" t="s">
        <v>2692</v>
      </c>
      <c r="WW9" s="34">
        <v>8</v>
      </c>
      <c r="WX9" s="1">
        <v>0.42224537037037035</v>
      </c>
      <c r="WY9" s="1">
        <v>0.22442129629629629</v>
      </c>
      <c r="WZ9" s="1">
        <v>0.22442129629629629</v>
      </c>
      <c r="XA9" s="1">
        <v>0.10175925925925926</v>
      </c>
      <c r="XB9">
        <v>278</v>
      </c>
      <c r="XC9">
        <v>34</v>
      </c>
      <c r="XD9">
        <v>312</v>
      </c>
      <c r="XE9">
        <v>1009</v>
      </c>
      <c r="XF9">
        <v>32</v>
      </c>
      <c r="XG9">
        <v>9</v>
      </c>
      <c r="XH9">
        <v>1050</v>
      </c>
      <c r="XI9">
        <v>0</v>
      </c>
      <c r="XJ9">
        <v>0</v>
      </c>
      <c r="XK9">
        <v>0</v>
      </c>
      <c r="XL9">
        <v>59</v>
      </c>
      <c r="XM9">
        <v>9</v>
      </c>
      <c r="XN9">
        <v>68</v>
      </c>
      <c r="XO9">
        <v>873</v>
      </c>
      <c r="XP9">
        <v>4</v>
      </c>
      <c r="XQ9">
        <v>5</v>
      </c>
      <c r="XR9">
        <v>882</v>
      </c>
      <c r="XS9">
        <v>98.98</v>
      </c>
      <c r="XT9">
        <v>823</v>
      </c>
      <c r="XU9" s="154">
        <f t="shared" ref="XU9:XU12" si="61">XH9/XT9*100</f>
        <v>127.58201701093562</v>
      </c>
      <c r="XV9" s="34" t="s">
        <v>2378</v>
      </c>
      <c r="XW9" s="34" t="s">
        <v>2737</v>
      </c>
      <c r="XX9" s="34" t="s">
        <v>2692</v>
      </c>
      <c r="XY9" s="34">
        <v>8</v>
      </c>
      <c r="XZ9" s="1">
        <v>0</v>
      </c>
      <c r="YA9" s="1">
        <v>0</v>
      </c>
      <c r="YB9" s="1">
        <v>0</v>
      </c>
      <c r="YC9" s="1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823</v>
      </c>
      <c r="YW9" s="154">
        <f t="shared" ref="YW9:YW12" si="62">YJ9/YV9*100</f>
        <v>0</v>
      </c>
      <c r="YX9" s="34" t="s">
        <v>2378</v>
      </c>
      <c r="YY9" s="34" t="s">
        <v>2737</v>
      </c>
      <c r="YZ9" s="34" t="s">
        <v>2692</v>
      </c>
      <c r="ZA9" s="34">
        <v>8</v>
      </c>
      <c r="ZB9" s="1">
        <v>0</v>
      </c>
      <c r="ZC9" s="1">
        <v>0</v>
      </c>
      <c r="ZD9" s="1">
        <v>0</v>
      </c>
      <c r="ZE9" s="1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823</v>
      </c>
      <c r="ZY9" s="154">
        <f t="shared" ref="ZY9:ZY12" si="63">ZL9/ZX9*100</f>
        <v>0</v>
      </c>
      <c r="ZZ9" s="34" t="s">
        <v>2378</v>
      </c>
      <c r="AAA9" s="34" t="s">
        <v>2737</v>
      </c>
      <c r="AAB9" s="34" t="s">
        <v>2692</v>
      </c>
      <c r="AAC9" s="34">
        <v>8</v>
      </c>
      <c r="AAD9" s="1">
        <v>0.32618055555555553</v>
      </c>
      <c r="AAE9" s="1">
        <v>0.22442129629629629</v>
      </c>
      <c r="AAF9" s="1">
        <v>9.6064814814814811E-2</v>
      </c>
      <c r="AAG9" s="1">
        <v>0.10175925925925926</v>
      </c>
      <c r="AAH9">
        <v>278</v>
      </c>
      <c r="AAI9">
        <v>34</v>
      </c>
      <c r="AAJ9">
        <v>312</v>
      </c>
      <c r="AAK9">
        <v>1009</v>
      </c>
      <c r="AAL9">
        <v>32</v>
      </c>
      <c r="AAM9">
        <v>9</v>
      </c>
      <c r="AAN9">
        <v>1050</v>
      </c>
      <c r="AAO9">
        <v>0</v>
      </c>
      <c r="AAP9">
        <v>0</v>
      </c>
      <c r="AAQ9">
        <v>0</v>
      </c>
      <c r="AAR9">
        <v>59</v>
      </c>
      <c r="AAS9">
        <v>9</v>
      </c>
      <c r="AAT9">
        <v>68</v>
      </c>
      <c r="AAU9">
        <v>873</v>
      </c>
      <c r="AAV9">
        <v>4</v>
      </c>
      <c r="AAW9">
        <v>5</v>
      </c>
      <c r="AAX9">
        <v>882</v>
      </c>
      <c r="AAY9">
        <v>98.98</v>
      </c>
      <c r="AAZ9">
        <v>823</v>
      </c>
      <c r="ABA9" s="154">
        <f t="shared" ref="ABA9:ABA12" si="64">AAN9/AAZ9*100</f>
        <v>127.58201701093562</v>
      </c>
      <c r="ABB9" s="34" t="s">
        <v>2378</v>
      </c>
      <c r="ABC9" s="34" t="s">
        <v>2737</v>
      </c>
      <c r="ABD9" s="34" t="s">
        <v>2692</v>
      </c>
      <c r="ABE9" s="34">
        <v>8</v>
      </c>
      <c r="ABF9" s="1">
        <v>1.1049189814814815</v>
      </c>
      <c r="ABG9" s="1">
        <v>0.68146990740740743</v>
      </c>
      <c r="ABH9" s="10">
        <f>ABG9/5</f>
        <v>0.13629398148148147</v>
      </c>
      <c r="ABI9" s="1">
        <v>0.44074074074074071</v>
      </c>
      <c r="ABJ9" s="1">
        <v>0.42344907407407412</v>
      </c>
      <c r="ABK9">
        <v>2254</v>
      </c>
      <c r="ABL9">
        <v>101</v>
      </c>
      <c r="ABM9">
        <v>2355</v>
      </c>
      <c r="ABN9">
        <v>4816</v>
      </c>
      <c r="ABO9">
        <v>106</v>
      </c>
      <c r="ABP9">
        <v>26</v>
      </c>
      <c r="ABQ9">
        <v>4948</v>
      </c>
      <c r="ABR9">
        <v>0</v>
      </c>
      <c r="ABS9">
        <v>0</v>
      </c>
      <c r="ABT9">
        <v>0</v>
      </c>
      <c r="ABU9">
        <v>857</v>
      </c>
      <c r="ABV9">
        <v>40</v>
      </c>
      <c r="ABW9">
        <v>897</v>
      </c>
      <c r="ABX9">
        <v>4924</v>
      </c>
      <c r="ABY9">
        <v>39</v>
      </c>
      <c r="ABZ9">
        <v>16</v>
      </c>
      <c r="ACA9">
        <v>4979</v>
      </c>
      <c r="ACB9">
        <v>98.9</v>
      </c>
      <c r="ACC9">
        <f t="shared" si="31"/>
        <v>4115</v>
      </c>
      <c r="ACD9" s="154">
        <f t="shared" ref="ACD9:ACD12" si="65">ABQ9/ACC9*100</f>
        <v>120.24301336573511</v>
      </c>
      <c r="ACE9" s="34" t="s">
        <v>2378</v>
      </c>
      <c r="ACF9" s="34" t="s">
        <v>2737</v>
      </c>
      <c r="ACG9" s="34" t="s">
        <v>2692</v>
      </c>
      <c r="ACH9" s="34"/>
      <c r="ACI9" s="1">
        <v>0</v>
      </c>
      <c r="ACJ9" s="1">
        <v>0</v>
      </c>
      <c r="ACK9" s="1">
        <v>0</v>
      </c>
      <c r="ACL9" s="1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82</v>
      </c>
      <c r="ACX9">
        <v>5</v>
      </c>
      <c r="ACY9">
        <v>87</v>
      </c>
      <c r="ACZ9">
        <v>1201</v>
      </c>
      <c r="ADA9">
        <v>8</v>
      </c>
      <c r="ADB9">
        <v>0</v>
      </c>
      <c r="ADC9">
        <v>1209</v>
      </c>
      <c r="ADD9">
        <v>99.34</v>
      </c>
      <c r="ADF9" s="154"/>
      <c r="ADG9" s="34" t="s">
        <v>2378</v>
      </c>
      <c r="ADH9" s="34" t="s">
        <v>2737</v>
      </c>
      <c r="ADI9" s="34" t="s">
        <v>2692</v>
      </c>
      <c r="ADJ9" s="34">
        <v>8</v>
      </c>
      <c r="ADK9" s="1">
        <v>0</v>
      </c>
      <c r="ADL9" s="1">
        <v>0</v>
      </c>
      <c r="ADM9" s="1">
        <v>0</v>
      </c>
      <c r="ADN9" s="1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H9" s="154"/>
      <c r="AEI9" s="34" t="s">
        <v>2378</v>
      </c>
      <c r="AEJ9" s="34" t="s">
        <v>2737</v>
      </c>
      <c r="AEK9" s="34" t="s">
        <v>2692</v>
      </c>
      <c r="AEL9" s="34">
        <v>8</v>
      </c>
      <c r="AEM9" s="1">
        <v>0.37406249999999996</v>
      </c>
      <c r="AEN9" s="1">
        <v>0.27582175925925928</v>
      </c>
      <c r="AEO9" s="1">
        <v>0.27582175925925928</v>
      </c>
      <c r="AEP9" s="1">
        <v>4.6886574074074074E-2</v>
      </c>
      <c r="AEQ9">
        <v>189</v>
      </c>
      <c r="AER9">
        <v>16</v>
      </c>
      <c r="AES9">
        <v>205</v>
      </c>
      <c r="AET9">
        <v>1009</v>
      </c>
      <c r="AEU9">
        <v>12</v>
      </c>
      <c r="AEV9">
        <v>9</v>
      </c>
      <c r="AEW9">
        <v>1030</v>
      </c>
      <c r="AEX9">
        <v>0</v>
      </c>
      <c r="AEY9">
        <v>0</v>
      </c>
      <c r="AEZ9">
        <v>0</v>
      </c>
      <c r="AFA9">
        <v>55</v>
      </c>
      <c r="AFB9">
        <v>6</v>
      </c>
      <c r="AFC9">
        <v>61</v>
      </c>
      <c r="AFD9">
        <v>722</v>
      </c>
      <c r="AFE9">
        <v>6</v>
      </c>
      <c r="AFF9">
        <v>3</v>
      </c>
      <c r="AFG9">
        <v>731</v>
      </c>
      <c r="AFH9">
        <v>98.77</v>
      </c>
      <c r="AFI9">
        <v>823</v>
      </c>
      <c r="AFJ9" s="154">
        <f t="shared" ref="AFJ9:AFJ11" si="66">AEW9/AFI9*100</f>
        <v>125.15188335358445</v>
      </c>
      <c r="AFK9" s="34" t="s">
        <v>2378</v>
      </c>
      <c r="AFL9" s="34" t="s">
        <v>2737</v>
      </c>
      <c r="AFM9" s="34" t="s">
        <v>2692</v>
      </c>
      <c r="AFN9" s="34">
        <v>8</v>
      </c>
      <c r="AFO9" s="1">
        <v>0.12038194444444444</v>
      </c>
      <c r="AFP9" s="1">
        <v>4.9513888888888892E-2</v>
      </c>
      <c r="AFQ9" s="1">
        <v>4.9513888888888892E-2</v>
      </c>
      <c r="AFR9" s="1">
        <v>4.7256944444444449E-2</v>
      </c>
      <c r="AFS9">
        <v>135</v>
      </c>
      <c r="AFT9">
        <v>18</v>
      </c>
      <c r="AFU9">
        <v>153</v>
      </c>
      <c r="AFV9">
        <v>1013</v>
      </c>
      <c r="AFW9">
        <v>14</v>
      </c>
      <c r="AFX9">
        <v>7</v>
      </c>
      <c r="AFY9">
        <v>1034</v>
      </c>
      <c r="AFZ9">
        <v>0</v>
      </c>
      <c r="AGA9">
        <v>0</v>
      </c>
      <c r="AGB9">
        <v>0</v>
      </c>
      <c r="AGC9">
        <v>46</v>
      </c>
      <c r="AGD9">
        <v>6</v>
      </c>
      <c r="AGE9">
        <v>52</v>
      </c>
      <c r="AGF9">
        <v>839</v>
      </c>
      <c r="AGG9">
        <v>13</v>
      </c>
      <c r="AGH9">
        <v>4</v>
      </c>
      <c r="AGI9">
        <v>856</v>
      </c>
      <c r="AGJ9">
        <v>98.01</v>
      </c>
      <c r="AGK9">
        <v>823</v>
      </c>
      <c r="AGL9" s="154">
        <f t="shared" ref="AGL9:AGL11" si="67">AFY9/AGK9*100</f>
        <v>125.63791008505467</v>
      </c>
      <c r="AGM9" s="34" t="s">
        <v>2378</v>
      </c>
      <c r="AGN9" s="34" t="s">
        <v>2737</v>
      </c>
      <c r="AGO9" s="34" t="s">
        <v>2692</v>
      </c>
      <c r="AGP9" s="34">
        <v>8</v>
      </c>
      <c r="AGQ9" s="1">
        <v>9.67824074074074E-2</v>
      </c>
      <c r="AGR9" s="1">
        <v>4.9513888888888892E-2</v>
      </c>
      <c r="AGS9" s="1">
        <v>2.3587962962962963E-2</v>
      </c>
      <c r="AGT9" s="1">
        <v>4.7256944444444449E-2</v>
      </c>
      <c r="AGU9">
        <v>135</v>
      </c>
      <c r="AGV9">
        <v>18</v>
      </c>
      <c r="AGW9">
        <v>153</v>
      </c>
      <c r="AGX9">
        <v>1013</v>
      </c>
      <c r="AGY9">
        <v>14</v>
      </c>
      <c r="AGZ9">
        <v>7</v>
      </c>
      <c r="AHA9">
        <v>1034</v>
      </c>
      <c r="AHB9">
        <v>0</v>
      </c>
      <c r="AHC9">
        <v>0</v>
      </c>
      <c r="AHD9">
        <v>0</v>
      </c>
      <c r="AHE9">
        <v>46</v>
      </c>
      <c r="AHF9">
        <v>6</v>
      </c>
      <c r="AHG9">
        <v>52</v>
      </c>
      <c r="AHH9">
        <v>839</v>
      </c>
      <c r="AHI9">
        <v>13</v>
      </c>
      <c r="AHJ9">
        <v>4</v>
      </c>
      <c r="AHK9">
        <v>856</v>
      </c>
      <c r="AHL9">
        <v>98.01</v>
      </c>
      <c r="AHM9">
        <v>823</v>
      </c>
      <c r="AHN9" s="154">
        <f t="shared" ref="AHN9:AHN12" si="68">AHA9/AHM9*100</f>
        <v>125.63791008505467</v>
      </c>
      <c r="AHO9" s="34" t="s">
        <v>2378</v>
      </c>
      <c r="AHP9" s="34" t="s">
        <v>2737</v>
      </c>
      <c r="AHQ9" s="34" t="s">
        <v>2692</v>
      </c>
      <c r="AHR9" s="34">
        <v>8</v>
      </c>
      <c r="AHS9" s="1">
        <v>0.41950231481481487</v>
      </c>
      <c r="AHT9" s="1">
        <v>0.32534722222222223</v>
      </c>
      <c r="AHU9" s="1">
        <f t="shared" si="48"/>
        <v>0.10844907407407407</v>
      </c>
      <c r="AHV9" s="1">
        <v>7.4942129629629636E-2</v>
      </c>
      <c r="AHW9" s="1">
        <v>9.4155092592592596E-2</v>
      </c>
      <c r="AHX9">
        <v>324</v>
      </c>
      <c r="AHY9">
        <v>34</v>
      </c>
      <c r="AHZ9">
        <v>358</v>
      </c>
      <c r="AIA9">
        <v>2022</v>
      </c>
      <c r="AIB9">
        <v>26</v>
      </c>
      <c r="AIC9">
        <v>16</v>
      </c>
      <c r="AID9">
        <v>2064</v>
      </c>
      <c r="AIE9">
        <v>0</v>
      </c>
      <c r="AIF9">
        <v>0</v>
      </c>
      <c r="AIG9">
        <v>0</v>
      </c>
      <c r="AIH9">
        <v>183</v>
      </c>
      <c r="AII9">
        <v>17</v>
      </c>
      <c r="AIJ9">
        <v>200</v>
      </c>
      <c r="AIK9">
        <v>2762</v>
      </c>
      <c r="AIL9">
        <v>27</v>
      </c>
      <c r="AIM9">
        <v>7</v>
      </c>
      <c r="AIN9">
        <v>2796</v>
      </c>
      <c r="AIO9">
        <v>98.78</v>
      </c>
      <c r="AIP9">
        <f t="shared" si="38"/>
        <v>1646</v>
      </c>
      <c r="AIQ9" s="154">
        <f t="shared" ref="AIQ9:AIQ14" si="69">AID9/AIP9*100</f>
        <v>125.39489671931956</v>
      </c>
      <c r="AIR9" s="34" t="s">
        <v>2378</v>
      </c>
      <c r="AIS9" s="34" t="s">
        <v>2737</v>
      </c>
      <c r="AIT9" s="34" t="s">
        <v>2692</v>
      </c>
      <c r="AIU9" s="34">
        <v>8</v>
      </c>
      <c r="AIV9" s="1">
        <v>0.15344907407407407</v>
      </c>
      <c r="AIW9" s="1">
        <v>0.11171296296296296</v>
      </c>
      <c r="AIX9" s="1">
        <v>9.7662037037037033E-2</v>
      </c>
      <c r="AIY9" s="1">
        <v>4.1736111111111113E-2</v>
      </c>
      <c r="AIZ9">
        <v>202</v>
      </c>
      <c r="AJA9">
        <v>15</v>
      </c>
      <c r="AJB9">
        <v>217</v>
      </c>
      <c r="AJC9">
        <v>893</v>
      </c>
      <c r="AJD9">
        <v>16</v>
      </c>
      <c r="AJE9">
        <v>6</v>
      </c>
      <c r="AJF9">
        <v>915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823</v>
      </c>
      <c r="AJS9" s="154">
        <f t="shared" ref="AJS9:AJS11" si="70">AJF9/AJR9*100</f>
        <v>111.17861482381531</v>
      </c>
      <c r="AJT9" s="34" t="s">
        <v>2378</v>
      </c>
      <c r="AJU9" s="34" t="s">
        <v>2737</v>
      </c>
      <c r="AJV9" s="34" t="s">
        <v>2692</v>
      </c>
      <c r="AJW9" s="34">
        <v>8</v>
      </c>
      <c r="AJX9" s="1">
        <v>8.4814814814814801E-2</v>
      </c>
      <c r="AJY9" s="1">
        <v>4.0046296296296295E-2</v>
      </c>
      <c r="AJZ9" s="1">
        <v>4.0046296296296295E-2</v>
      </c>
      <c r="AKA9" s="1">
        <v>1.3217592592592593E-2</v>
      </c>
      <c r="AKB9">
        <v>56</v>
      </c>
      <c r="AKC9">
        <v>12</v>
      </c>
      <c r="AKD9">
        <v>68</v>
      </c>
      <c r="AKE9">
        <v>1051</v>
      </c>
      <c r="AKF9">
        <v>18</v>
      </c>
      <c r="AKG9">
        <v>4</v>
      </c>
      <c r="AKH9">
        <v>1073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823</v>
      </c>
      <c r="AKU9" s="154">
        <f t="shared" ref="AKU9:AKU11" si="71">AKH9/AKT9*100</f>
        <v>130.37667071688944</v>
      </c>
      <c r="AKV9" s="34" t="s">
        <v>2378</v>
      </c>
      <c r="AKW9" s="34" t="s">
        <v>2737</v>
      </c>
      <c r="AKX9" s="34" t="s">
        <v>2692</v>
      </c>
      <c r="AKY9" s="34">
        <v>8</v>
      </c>
      <c r="AKZ9" s="1">
        <v>0.32605324074074077</v>
      </c>
      <c r="ALA9" s="1">
        <v>9.3622685185185184E-2</v>
      </c>
      <c r="ALB9" s="1">
        <v>9.3622685185185184E-2</v>
      </c>
      <c r="ALC9" s="1">
        <v>0.10524305555555556</v>
      </c>
      <c r="ALD9">
        <v>292</v>
      </c>
      <c r="ALE9">
        <v>14</v>
      </c>
      <c r="ALF9">
        <v>306</v>
      </c>
      <c r="ALG9">
        <v>724</v>
      </c>
      <c r="ALH9">
        <v>13</v>
      </c>
      <c r="ALI9">
        <v>1</v>
      </c>
      <c r="ALJ9">
        <v>738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823</v>
      </c>
      <c r="ALW9" s="154">
        <f t="shared" ref="ALW9:ALW11" si="72">ALJ9/ALV9*100</f>
        <v>89.671931956257595</v>
      </c>
      <c r="ALX9" s="34" t="s">
        <v>2378</v>
      </c>
      <c r="ALY9" s="34" t="s">
        <v>2737</v>
      </c>
      <c r="ALZ9" s="34" t="s">
        <v>2692</v>
      </c>
      <c r="AMA9" s="34">
        <v>8</v>
      </c>
      <c r="AMB9" s="1">
        <v>0.17453703703703705</v>
      </c>
      <c r="AMC9" s="1">
        <v>5.8460648148148144E-2</v>
      </c>
      <c r="AMD9" s="1">
        <v>5.8460648148148144E-2</v>
      </c>
      <c r="AME9" s="1">
        <v>6.3761574074074068E-2</v>
      </c>
      <c r="AMF9">
        <v>110</v>
      </c>
      <c r="AMG9">
        <v>14</v>
      </c>
      <c r="AMH9">
        <v>124</v>
      </c>
      <c r="AMI9">
        <v>834</v>
      </c>
      <c r="AMJ9">
        <v>16</v>
      </c>
      <c r="AMK9">
        <v>7</v>
      </c>
      <c r="AML9">
        <v>857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823</v>
      </c>
      <c r="AMY9" s="154">
        <f t="shared" si="43"/>
        <v>104.13122721749697</v>
      </c>
      <c r="AMZ9" s="34" t="s">
        <v>2378</v>
      </c>
      <c r="ANA9" s="34" t="s">
        <v>2737</v>
      </c>
      <c r="ANB9" s="34" t="s">
        <v>2692</v>
      </c>
      <c r="ANC9" s="34">
        <v>8</v>
      </c>
      <c r="AND9" s="1">
        <v>0.12222222222222223</v>
      </c>
      <c r="ANE9" s="1">
        <v>5.8460648148148144E-2</v>
      </c>
      <c r="ANF9" s="1">
        <v>5.2314814814814814E-2</v>
      </c>
      <c r="ANG9" s="1">
        <v>6.3761574074074068E-2</v>
      </c>
      <c r="ANH9">
        <v>110</v>
      </c>
      <c r="ANI9">
        <v>14</v>
      </c>
      <c r="ANJ9">
        <v>124</v>
      </c>
      <c r="ANK9">
        <v>834</v>
      </c>
      <c r="ANL9">
        <v>16</v>
      </c>
      <c r="ANM9">
        <v>7</v>
      </c>
      <c r="ANN9">
        <v>857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823</v>
      </c>
      <c r="AOA9" s="154">
        <f t="shared" ref="AOA9:AOA11" si="73">ANN9/ANZ9*100</f>
        <v>104.13122721749697</v>
      </c>
      <c r="AOB9" s="34" t="s">
        <v>2378</v>
      </c>
      <c r="AOC9" s="34" t="s">
        <v>2737</v>
      </c>
      <c r="AOD9" s="34" t="s">
        <v>2692</v>
      </c>
      <c r="AOE9" s="34">
        <v>8</v>
      </c>
      <c r="AOF9" s="1">
        <v>0.59502314814814816</v>
      </c>
      <c r="AOG9" s="1">
        <v>0.37032407407407408</v>
      </c>
      <c r="AOH9" s="10">
        <f>AOG9/3</f>
        <v>0.12344135802469136</v>
      </c>
      <c r="AOI9" s="1">
        <v>0.31266203703703704</v>
      </c>
      <c r="AOJ9" s="1">
        <v>0.22468750000000001</v>
      </c>
      <c r="AOK9">
        <v>660</v>
      </c>
      <c r="AOL9">
        <v>55</v>
      </c>
      <c r="AOM9">
        <v>715</v>
      </c>
      <c r="AON9">
        <v>3502</v>
      </c>
      <c r="AOO9">
        <v>63</v>
      </c>
      <c r="AOP9">
        <v>18</v>
      </c>
      <c r="AOQ9">
        <v>3583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f t="shared" si="45"/>
        <v>3292</v>
      </c>
      <c r="APD9" s="154">
        <f t="shared" ref="APD9:APD11" si="74">AOQ9/APC9*100</f>
        <v>108.83961117861483</v>
      </c>
    </row>
    <row r="10" spans="1:1096">
      <c r="A10" s="34" t="s">
        <v>2379</v>
      </c>
      <c r="B10" s="34" t="s">
        <v>2737</v>
      </c>
      <c r="C10" s="34" t="s">
        <v>2692</v>
      </c>
      <c r="D10" s="34"/>
      <c r="E10" s="35"/>
      <c r="F10" s="35"/>
      <c r="G10" s="35"/>
      <c r="H10" s="35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154"/>
      <c r="AC10" s="34" t="s">
        <v>2379</v>
      </c>
      <c r="AD10" s="34" t="s">
        <v>2737</v>
      </c>
      <c r="AE10" s="34" t="s">
        <v>2692</v>
      </c>
      <c r="AF10" s="34"/>
      <c r="AG10" s="35"/>
      <c r="AH10" s="35"/>
      <c r="AI10" s="35"/>
      <c r="AJ10" s="35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154"/>
      <c r="BE10" s="34" t="s">
        <v>2379</v>
      </c>
      <c r="BF10" s="34" t="s">
        <v>2737</v>
      </c>
      <c r="BG10" s="34" t="s">
        <v>2692</v>
      </c>
      <c r="BH10" s="34">
        <v>8</v>
      </c>
      <c r="BI10" s="35">
        <v>0.15998842592592591</v>
      </c>
      <c r="BJ10" s="35">
        <v>4.9317129629629634E-2</v>
      </c>
      <c r="BK10" s="35">
        <v>4.9317129629629634E-2</v>
      </c>
      <c r="BL10" s="35">
        <v>6.6793981481481482E-2</v>
      </c>
      <c r="BM10" s="34">
        <v>1604</v>
      </c>
      <c r="BN10" s="34">
        <v>2</v>
      </c>
      <c r="BO10" s="34">
        <v>1606</v>
      </c>
      <c r="BP10" s="34">
        <v>131</v>
      </c>
      <c r="BQ10" s="34">
        <v>4</v>
      </c>
      <c r="BR10" s="34">
        <v>1</v>
      </c>
      <c r="BS10" s="34">
        <v>136</v>
      </c>
      <c r="BT10" s="34">
        <v>0</v>
      </c>
      <c r="BU10" s="34">
        <v>0</v>
      </c>
      <c r="BV10" s="34">
        <v>0</v>
      </c>
      <c r="BW10" s="34">
        <v>245</v>
      </c>
      <c r="BX10" s="34">
        <v>3</v>
      </c>
      <c r="BY10" s="34">
        <v>248</v>
      </c>
      <c r="BZ10" s="34">
        <v>1073</v>
      </c>
      <c r="CA10" s="34">
        <v>4</v>
      </c>
      <c r="CB10" s="34">
        <v>0</v>
      </c>
      <c r="CC10" s="34">
        <v>1077</v>
      </c>
      <c r="CD10" s="34">
        <v>99.63</v>
      </c>
      <c r="CE10" s="34">
        <v>823</v>
      </c>
      <c r="CF10" s="154">
        <f t="shared" si="49"/>
        <v>16.524908869987851</v>
      </c>
      <c r="CG10" s="34" t="s">
        <v>2379</v>
      </c>
      <c r="CH10" s="34" t="s">
        <v>2737</v>
      </c>
      <c r="CI10" s="34" t="s">
        <v>2692</v>
      </c>
      <c r="CJ10" s="34">
        <v>8</v>
      </c>
      <c r="CK10" s="35">
        <v>0.10262731481481481</v>
      </c>
      <c r="CL10" s="35">
        <v>3.9189814814814809E-2</v>
      </c>
      <c r="CM10" s="35">
        <v>3.9189814814814809E-2</v>
      </c>
      <c r="CN10" s="35">
        <v>3.4293981481481481E-2</v>
      </c>
      <c r="CO10" s="34">
        <v>1275</v>
      </c>
      <c r="CP10" s="34">
        <v>3</v>
      </c>
      <c r="CQ10" s="34">
        <v>1278</v>
      </c>
      <c r="CR10" s="34">
        <v>170</v>
      </c>
      <c r="CS10" s="34">
        <v>2</v>
      </c>
      <c r="CT10" s="34">
        <v>1</v>
      </c>
      <c r="CU10" s="34">
        <v>173</v>
      </c>
      <c r="CV10" s="34">
        <v>0</v>
      </c>
      <c r="CW10" s="34">
        <v>0</v>
      </c>
      <c r="CX10" s="34">
        <v>0</v>
      </c>
      <c r="CY10" s="34">
        <v>52</v>
      </c>
      <c r="CZ10" s="34">
        <v>2</v>
      </c>
      <c r="DA10" s="34">
        <v>54</v>
      </c>
      <c r="DB10" s="34">
        <v>578</v>
      </c>
      <c r="DC10" s="34">
        <v>4</v>
      </c>
      <c r="DD10" s="34">
        <v>0</v>
      </c>
      <c r="DE10" s="34">
        <v>582</v>
      </c>
      <c r="DF10" s="34">
        <v>99.31</v>
      </c>
      <c r="DG10" s="34">
        <v>823</v>
      </c>
      <c r="DH10" s="154">
        <f>CU10/DG10*100</f>
        <v>21.020656136087485</v>
      </c>
      <c r="DI10" s="34" t="s">
        <v>2379</v>
      </c>
      <c r="DJ10" s="34" t="s">
        <v>2737</v>
      </c>
      <c r="DK10" s="34" t="s">
        <v>2692</v>
      </c>
      <c r="DL10" s="34">
        <v>8</v>
      </c>
      <c r="DM10" s="35">
        <v>0.19984953703703703</v>
      </c>
      <c r="DN10" s="35">
        <v>0.12277777777777778</v>
      </c>
      <c r="DO10" s="35">
        <v>0.12277777777777778</v>
      </c>
      <c r="DP10" s="35">
        <v>5.2615740740740741E-2</v>
      </c>
      <c r="DQ10" s="34">
        <v>912</v>
      </c>
      <c r="DR10" s="34">
        <v>19</v>
      </c>
      <c r="DS10" s="34">
        <f t="shared" si="47"/>
        <v>931</v>
      </c>
      <c r="DT10" s="34">
        <v>2256</v>
      </c>
      <c r="DU10" s="34">
        <v>18</v>
      </c>
      <c r="DV10" s="34">
        <v>7</v>
      </c>
      <c r="DW10" s="34">
        <f t="shared" si="3"/>
        <v>2281</v>
      </c>
      <c r="DX10" s="34">
        <v>0</v>
      </c>
      <c r="DY10" s="34">
        <v>0</v>
      </c>
      <c r="DZ10" s="34">
        <v>0</v>
      </c>
      <c r="EA10" s="34">
        <v>97</v>
      </c>
      <c r="EB10" s="34">
        <v>4</v>
      </c>
      <c r="EC10" s="34">
        <v>101</v>
      </c>
      <c r="ED10" s="34">
        <v>649</v>
      </c>
      <c r="EE10" s="34">
        <v>5</v>
      </c>
      <c r="EF10" s="34">
        <v>0</v>
      </c>
      <c r="EG10" s="34">
        <v>654</v>
      </c>
      <c r="EH10" s="34">
        <v>99.24</v>
      </c>
      <c r="EI10" s="34">
        <v>823</v>
      </c>
      <c r="EJ10" s="154">
        <f t="shared" si="4"/>
        <v>277.15674362089919</v>
      </c>
      <c r="EK10" s="34" t="s">
        <v>2379</v>
      </c>
      <c r="EL10" s="34" t="s">
        <v>2737</v>
      </c>
      <c r="EM10" s="34" t="s">
        <v>2692</v>
      </c>
      <c r="EN10" s="34"/>
      <c r="EO10" s="35">
        <v>0</v>
      </c>
      <c r="EP10" s="35">
        <v>0</v>
      </c>
      <c r="EQ10" s="35">
        <v>0</v>
      </c>
      <c r="ER10" s="35">
        <v>0</v>
      </c>
      <c r="ES10" s="34">
        <v>0</v>
      </c>
      <c r="ET10" s="34">
        <v>0</v>
      </c>
      <c r="EU10" s="34">
        <v>0</v>
      </c>
      <c r="EV10" s="34">
        <v>0</v>
      </c>
      <c r="EW10" s="34">
        <v>0</v>
      </c>
      <c r="EX10" s="34">
        <v>0</v>
      </c>
      <c r="EY10" s="34">
        <v>0</v>
      </c>
      <c r="EZ10" s="34">
        <v>0</v>
      </c>
      <c r="FA10" s="34">
        <v>0</v>
      </c>
      <c r="FB10" s="34">
        <v>0</v>
      </c>
      <c r="FC10" s="34">
        <v>0</v>
      </c>
      <c r="FD10" s="34">
        <v>0</v>
      </c>
      <c r="FE10" s="34">
        <v>0</v>
      </c>
      <c r="FF10" s="34">
        <v>0</v>
      </c>
      <c r="FG10" s="34">
        <v>0</v>
      </c>
      <c r="FH10" s="34">
        <v>0</v>
      </c>
      <c r="FI10" s="34">
        <v>0</v>
      </c>
      <c r="FJ10" s="34">
        <v>0</v>
      </c>
      <c r="FK10" s="34">
        <v>823</v>
      </c>
      <c r="FL10" s="154">
        <f t="shared" si="5"/>
        <v>0</v>
      </c>
      <c r="FM10" s="34" t="s">
        <v>2379</v>
      </c>
      <c r="FN10" s="34" t="s">
        <v>2737</v>
      </c>
      <c r="FO10" s="34" t="s">
        <v>2692</v>
      </c>
      <c r="FP10" s="34"/>
      <c r="FQ10" s="35">
        <v>0</v>
      </c>
      <c r="FR10" s="35">
        <v>0</v>
      </c>
      <c r="FS10" s="35">
        <v>0</v>
      </c>
      <c r="FT10" s="35">
        <v>0</v>
      </c>
      <c r="FU10" s="34">
        <v>0</v>
      </c>
      <c r="FV10" s="34">
        <v>0</v>
      </c>
      <c r="FW10" s="34">
        <v>0</v>
      </c>
      <c r="FX10" s="34">
        <v>0</v>
      </c>
      <c r="FY10" s="34">
        <v>0</v>
      </c>
      <c r="FZ10" s="34">
        <v>0</v>
      </c>
      <c r="GA10" s="34">
        <v>0</v>
      </c>
      <c r="GB10" s="34">
        <v>0</v>
      </c>
      <c r="GC10" s="34">
        <v>0</v>
      </c>
      <c r="GD10" s="34">
        <v>0</v>
      </c>
      <c r="GE10" s="34">
        <v>0</v>
      </c>
      <c r="GF10" s="34">
        <v>0</v>
      </c>
      <c r="GG10" s="34">
        <v>0</v>
      </c>
      <c r="GH10" s="34">
        <v>0</v>
      </c>
      <c r="GI10" s="34">
        <v>0</v>
      </c>
      <c r="GJ10" s="34">
        <v>0</v>
      </c>
      <c r="GK10" s="34">
        <v>0</v>
      </c>
      <c r="GL10" s="34">
        <v>0</v>
      </c>
      <c r="GM10" s="34">
        <v>823</v>
      </c>
      <c r="GN10" s="154">
        <f t="shared" si="6"/>
        <v>0</v>
      </c>
      <c r="GO10" s="34" t="s">
        <v>2379</v>
      </c>
      <c r="GP10" s="34" t="s">
        <v>2737</v>
      </c>
      <c r="GQ10" s="34" t="s">
        <v>2692</v>
      </c>
      <c r="GR10" s="34"/>
      <c r="GS10" s="35">
        <v>0.1754050925925926</v>
      </c>
      <c r="GT10" s="35">
        <v>0.12277777777777778</v>
      </c>
      <c r="GU10" s="35">
        <v>2.4444444444444446E-2</v>
      </c>
      <c r="GV10" s="35">
        <v>5.2615740740740741E-2</v>
      </c>
      <c r="GW10" s="34">
        <v>912</v>
      </c>
      <c r="GX10" s="34">
        <v>19</v>
      </c>
      <c r="GY10" s="34">
        <f t="shared" si="50"/>
        <v>931</v>
      </c>
      <c r="GZ10" s="34">
        <v>2256</v>
      </c>
      <c r="HA10" s="34">
        <v>18</v>
      </c>
      <c r="HB10" s="34">
        <v>7</v>
      </c>
      <c r="HC10" s="34">
        <f t="shared" si="7"/>
        <v>2281</v>
      </c>
      <c r="HD10" s="34">
        <v>0</v>
      </c>
      <c r="HE10" s="34">
        <v>0</v>
      </c>
      <c r="HF10" s="34">
        <v>0</v>
      </c>
      <c r="HG10" s="34">
        <v>97</v>
      </c>
      <c r="HH10" s="34">
        <v>4</v>
      </c>
      <c r="HI10" s="34">
        <v>101</v>
      </c>
      <c r="HJ10" s="34">
        <v>649</v>
      </c>
      <c r="HK10" s="34">
        <v>5</v>
      </c>
      <c r="HL10" s="34">
        <v>0</v>
      </c>
      <c r="HM10" s="34">
        <v>654</v>
      </c>
      <c r="HN10" s="34">
        <v>99.24</v>
      </c>
      <c r="HO10" s="34">
        <v>823</v>
      </c>
      <c r="HP10" s="154">
        <f t="shared" si="8"/>
        <v>277.15674362089919</v>
      </c>
      <c r="HQ10" s="34" t="s">
        <v>2379</v>
      </c>
      <c r="HR10" s="34" t="s">
        <v>2737</v>
      </c>
      <c r="HS10" s="34" t="s">
        <v>2692</v>
      </c>
      <c r="HT10" s="34"/>
      <c r="HU10" s="1">
        <v>0.36515046296296294</v>
      </c>
      <c r="HV10" s="1">
        <v>0.21141203703703704</v>
      </c>
      <c r="HW10" s="1">
        <f>HV10/2</f>
        <v>0.10570601851851852</v>
      </c>
      <c r="HX10" s="1">
        <v>0.10431712962962963</v>
      </c>
      <c r="HY10" s="1">
        <v>0.15372685185185184</v>
      </c>
      <c r="HZ10">
        <v>3791</v>
      </c>
      <c r="IA10">
        <v>24</v>
      </c>
      <c r="IB10">
        <f t="shared" si="9"/>
        <v>3815</v>
      </c>
      <c r="IC10">
        <v>2557</v>
      </c>
      <c r="ID10">
        <v>24</v>
      </c>
      <c r="IE10">
        <v>9</v>
      </c>
      <c r="IF10">
        <f t="shared" si="10"/>
        <v>2590</v>
      </c>
      <c r="IG10">
        <v>0</v>
      </c>
      <c r="IH10">
        <v>0</v>
      </c>
      <c r="II10">
        <v>0</v>
      </c>
      <c r="IJ10">
        <v>394</v>
      </c>
      <c r="IK10">
        <v>9</v>
      </c>
      <c r="IL10">
        <v>403</v>
      </c>
      <c r="IM10">
        <v>2300</v>
      </c>
      <c r="IN10">
        <v>13</v>
      </c>
      <c r="IO10">
        <v>0</v>
      </c>
      <c r="IP10">
        <v>2313</v>
      </c>
      <c r="IQ10">
        <v>99.44</v>
      </c>
      <c r="IR10" s="34">
        <f t="shared" si="11"/>
        <v>2469</v>
      </c>
      <c r="IS10" s="154">
        <f t="shared" si="12"/>
        <v>104.90076954232484</v>
      </c>
      <c r="IT10" s="34" t="s">
        <v>2379</v>
      </c>
      <c r="IU10" s="34" t="s">
        <v>2737</v>
      </c>
      <c r="IV10" s="34" t="s">
        <v>2692</v>
      </c>
      <c r="IW10" s="34"/>
      <c r="IX10" s="35">
        <v>7.5231481481481471E-4</v>
      </c>
      <c r="IY10" s="35">
        <v>7.407407407407407E-4</v>
      </c>
      <c r="IZ10" s="35">
        <v>7.407407407407407E-4</v>
      </c>
      <c r="JA10" s="35">
        <v>0</v>
      </c>
      <c r="JB10" s="34">
        <v>1</v>
      </c>
      <c r="JC10" s="34">
        <v>0</v>
      </c>
      <c r="JD10" s="34">
        <v>1</v>
      </c>
      <c r="JE10" s="34">
        <v>20</v>
      </c>
      <c r="JF10" s="34">
        <v>0</v>
      </c>
      <c r="JG10" s="34">
        <v>0</v>
      </c>
      <c r="JH10" s="34">
        <v>20</v>
      </c>
      <c r="JI10" s="34">
        <v>0</v>
      </c>
      <c r="JJ10" s="34">
        <v>0</v>
      </c>
      <c r="JK10" s="34">
        <v>0</v>
      </c>
      <c r="JL10" s="34">
        <v>0</v>
      </c>
      <c r="JM10" s="34">
        <v>0</v>
      </c>
      <c r="JN10" s="34">
        <v>0</v>
      </c>
      <c r="JO10" s="34">
        <v>0</v>
      </c>
      <c r="JP10" s="34">
        <v>0</v>
      </c>
      <c r="JQ10" s="34">
        <v>0</v>
      </c>
      <c r="JR10" s="34">
        <v>0</v>
      </c>
      <c r="JS10" s="34">
        <v>0</v>
      </c>
      <c r="JT10" s="34"/>
      <c r="JU10" s="154"/>
      <c r="JV10" s="34" t="s">
        <v>2379</v>
      </c>
      <c r="JW10" s="34" t="s">
        <v>2737</v>
      </c>
      <c r="JX10" s="34" t="s">
        <v>2692</v>
      </c>
      <c r="JY10" s="34"/>
      <c r="JZ10" s="35">
        <v>1.7499999999999998E-2</v>
      </c>
      <c r="KA10" s="35">
        <v>1.4432870370370372E-2</v>
      </c>
      <c r="KB10" s="35">
        <v>1.4432870370370372E-2</v>
      </c>
      <c r="KC10" s="35">
        <v>7.9861111111111105E-4</v>
      </c>
      <c r="KD10" s="34">
        <v>88</v>
      </c>
      <c r="KE10" s="34">
        <v>3</v>
      </c>
      <c r="KF10" s="34">
        <v>91</v>
      </c>
      <c r="KG10" s="34">
        <v>205</v>
      </c>
      <c r="KH10" s="34">
        <v>0</v>
      </c>
      <c r="KI10" s="34">
        <v>3</v>
      </c>
      <c r="KJ10" s="34">
        <v>208</v>
      </c>
      <c r="KK10" s="34">
        <v>0</v>
      </c>
      <c r="KL10" s="34">
        <v>0</v>
      </c>
      <c r="KM10" s="34">
        <v>0</v>
      </c>
      <c r="KN10" s="34">
        <v>151</v>
      </c>
      <c r="KO10" s="34">
        <v>3</v>
      </c>
      <c r="KP10" s="34">
        <v>154</v>
      </c>
      <c r="KQ10" s="34">
        <v>780</v>
      </c>
      <c r="KR10" s="34">
        <v>2</v>
      </c>
      <c r="KS10" s="34">
        <v>1</v>
      </c>
      <c r="KT10" s="34">
        <v>783</v>
      </c>
      <c r="KU10" s="34">
        <v>99.62</v>
      </c>
      <c r="KV10" s="34">
        <v>205</v>
      </c>
      <c r="KW10" s="154">
        <f t="shared" si="14"/>
        <v>101.46341463414635</v>
      </c>
      <c r="KX10" s="34" t="s">
        <v>2379</v>
      </c>
      <c r="KY10" s="34" t="s">
        <v>2737</v>
      </c>
      <c r="KZ10" s="34" t="s">
        <v>2692</v>
      </c>
      <c r="LA10" s="34">
        <v>8</v>
      </c>
      <c r="LB10" s="35">
        <v>6.5462962962962959E-2</v>
      </c>
      <c r="LC10" s="35">
        <v>4.7731481481481486E-2</v>
      </c>
      <c r="LD10" s="35">
        <v>4.7731481481481486E-2</v>
      </c>
      <c r="LE10" s="35">
        <v>3.9467592592592592E-3</v>
      </c>
      <c r="LF10" s="34">
        <v>117</v>
      </c>
      <c r="LG10" s="34">
        <v>10</v>
      </c>
      <c r="LH10" s="34">
        <v>127</v>
      </c>
      <c r="LI10" s="34">
        <v>852</v>
      </c>
      <c r="LJ10" s="34">
        <v>13</v>
      </c>
      <c r="LK10" s="34">
        <v>5</v>
      </c>
      <c r="LL10" s="34">
        <v>870</v>
      </c>
      <c r="LM10" s="34">
        <v>0</v>
      </c>
      <c r="LN10" s="34">
        <v>0</v>
      </c>
      <c r="LO10" s="34">
        <v>0</v>
      </c>
      <c r="LP10" s="34">
        <v>0</v>
      </c>
      <c r="LQ10" s="34">
        <v>0</v>
      </c>
      <c r="LR10" s="34">
        <v>0</v>
      </c>
      <c r="LS10" s="34">
        <v>0</v>
      </c>
      <c r="LT10" s="34">
        <v>0</v>
      </c>
      <c r="LU10" s="34">
        <v>0</v>
      </c>
      <c r="LV10" s="34">
        <v>0</v>
      </c>
      <c r="LW10" s="34">
        <v>0</v>
      </c>
      <c r="LX10" s="34">
        <v>823</v>
      </c>
      <c r="LY10" s="154">
        <f t="shared" si="15"/>
        <v>105.7108140947752</v>
      </c>
      <c r="LZ10" s="34" t="s">
        <v>2379</v>
      </c>
      <c r="MA10" s="34" t="s">
        <v>2737</v>
      </c>
      <c r="MB10" s="34" t="s">
        <v>2692</v>
      </c>
      <c r="MC10" s="34">
        <v>8</v>
      </c>
      <c r="MD10" s="35">
        <v>6.0231481481481476E-2</v>
      </c>
      <c r="ME10" s="35">
        <v>4.3171296296296298E-2</v>
      </c>
      <c r="MF10" s="35">
        <v>4.3171296296296298E-2</v>
      </c>
      <c r="MG10" s="35">
        <v>8.5995370370370357E-3</v>
      </c>
      <c r="MH10" s="34">
        <v>66</v>
      </c>
      <c r="MI10" s="34">
        <v>20</v>
      </c>
      <c r="MJ10" s="34">
        <v>86</v>
      </c>
      <c r="MK10" s="34">
        <v>876</v>
      </c>
      <c r="ML10" s="34">
        <v>7</v>
      </c>
      <c r="MM10" s="34">
        <v>18</v>
      </c>
      <c r="MN10" s="34">
        <v>901</v>
      </c>
      <c r="MO10" s="34">
        <v>0</v>
      </c>
      <c r="MP10" s="34">
        <v>0</v>
      </c>
      <c r="MQ10" s="34">
        <v>0</v>
      </c>
      <c r="MR10" s="34">
        <v>46</v>
      </c>
      <c r="MS10" s="34">
        <v>3</v>
      </c>
      <c r="MT10" s="34">
        <v>49</v>
      </c>
      <c r="MU10" s="34">
        <v>546</v>
      </c>
      <c r="MV10" s="34">
        <v>5</v>
      </c>
      <c r="MW10" s="34">
        <v>0</v>
      </c>
      <c r="MX10" s="34">
        <v>551</v>
      </c>
      <c r="MY10" s="34">
        <v>99.09</v>
      </c>
      <c r="MZ10" s="34">
        <v>823</v>
      </c>
      <c r="NA10" s="154">
        <f t="shared" si="53"/>
        <v>109.4775212636695</v>
      </c>
      <c r="NB10" s="34" t="s">
        <v>2379</v>
      </c>
      <c r="NC10" s="34" t="s">
        <v>2737</v>
      </c>
      <c r="ND10" s="34" t="s">
        <v>2692</v>
      </c>
      <c r="NE10" s="34">
        <v>8</v>
      </c>
      <c r="NF10" s="35">
        <v>6.8599537037037042E-2</v>
      </c>
      <c r="NG10" s="35">
        <v>4.4363425925925924E-2</v>
      </c>
      <c r="NH10" s="35">
        <v>4.4363425925925924E-2</v>
      </c>
      <c r="NI10" s="35">
        <v>1.2511574074074073E-2</v>
      </c>
      <c r="NJ10" s="34">
        <v>108</v>
      </c>
      <c r="NK10" s="34">
        <v>9</v>
      </c>
      <c r="NL10" s="34">
        <v>117</v>
      </c>
      <c r="NM10" s="34">
        <v>891</v>
      </c>
      <c r="NN10" s="34">
        <v>11</v>
      </c>
      <c r="NO10" s="34">
        <v>4</v>
      </c>
      <c r="NP10" s="34">
        <v>906</v>
      </c>
      <c r="NQ10" s="34">
        <v>0</v>
      </c>
      <c r="NR10" s="34">
        <v>0</v>
      </c>
      <c r="NS10" s="34">
        <v>0</v>
      </c>
      <c r="NT10" s="34">
        <v>57</v>
      </c>
      <c r="NU10" s="34">
        <v>4</v>
      </c>
      <c r="NV10" s="34">
        <v>61</v>
      </c>
      <c r="NW10" s="34">
        <v>574</v>
      </c>
      <c r="NX10" s="34">
        <v>4</v>
      </c>
      <c r="NY10" s="34">
        <v>0</v>
      </c>
      <c r="NZ10" s="34">
        <v>578</v>
      </c>
      <c r="OA10" s="34">
        <v>99.31</v>
      </c>
      <c r="OB10" s="34">
        <v>823</v>
      </c>
      <c r="OC10" s="154">
        <f t="shared" si="54"/>
        <v>110.08505467800728</v>
      </c>
      <c r="OD10" s="34" t="s">
        <v>2379</v>
      </c>
      <c r="OE10" s="34" t="s">
        <v>2737</v>
      </c>
      <c r="OF10" s="34" t="s">
        <v>2692</v>
      </c>
      <c r="OG10" s="34">
        <v>8</v>
      </c>
      <c r="OH10" s="1">
        <v>0</v>
      </c>
      <c r="OI10" s="1">
        <v>0</v>
      </c>
      <c r="OJ10" s="1">
        <v>0</v>
      </c>
      <c r="OK10" s="1">
        <v>0</v>
      </c>
      <c r="OL10" s="34">
        <v>0</v>
      </c>
      <c r="OM10" s="34">
        <v>0</v>
      </c>
      <c r="ON10" s="34">
        <v>0</v>
      </c>
      <c r="OO10" s="34">
        <v>0</v>
      </c>
      <c r="OP10" s="34">
        <v>0</v>
      </c>
      <c r="OQ10" s="34">
        <v>0</v>
      </c>
      <c r="OR10" s="34">
        <v>0</v>
      </c>
      <c r="OS10" s="34">
        <v>0</v>
      </c>
      <c r="OT10" s="34">
        <v>0</v>
      </c>
      <c r="OU10" s="34">
        <v>0</v>
      </c>
      <c r="OV10" s="34">
        <v>0</v>
      </c>
      <c r="OW10" s="34">
        <v>0</v>
      </c>
      <c r="OX10" s="34">
        <v>0</v>
      </c>
      <c r="OY10" s="34">
        <v>0</v>
      </c>
      <c r="OZ10" s="34">
        <v>0</v>
      </c>
      <c r="PA10" s="34">
        <v>0</v>
      </c>
      <c r="PB10" s="34">
        <v>0</v>
      </c>
      <c r="PC10" s="34">
        <v>0</v>
      </c>
      <c r="PD10" s="34"/>
      <c r="PE10" s="154" t="e">
        <f t="shared" si="18"/>
        <v>#DIV/0!</v>
      </c>
      <c r="PF10" s="34" t="s">
        <v>2379</v>
      </c>
      <c r="PG10" s="34" t="s">
        <v>2737</v>
      </c>
      <c r="PH10" s="34" t="s">
        <v>2692</v>
      </c>
      <c r="PI10" s="34">
        <v>8</v>
      </c>
      <c r="PJ10" s="1">
        <v>0</v>
      </c>
      <c r="PK10" s="1">
        <v>0</v>
      </c>
      <c r="PL10" s="1">
        <v>0</v>
      </c>
      <c r="PM10" s="1">
        <v>0</v>
      </c>
      <c r="PN10" s="34">
        <v>0</v>
      </c>
      <c r="PO10" s="34">
        <v>0</v>
      </c>
      <c r="PP10" s="34">
        <v>0</v>
      </c>
      <c r="PQ10" s="34">
        <v>0</v>
      </c>
      <c r="PR10" s="34">
        <v>0</v>
      </c>
      <c r="PS10" s="34">
        <v>0</v>
      </c>
      <c r="PT10" s="34">
        <v>0</v>
      </c>
      <c r="PU10" s="34">
        <v>0</v>
      </c>
      <c r="PV10" s="34">
        <v>0</v>
      </c>
      <c r="PW10" s="34">
        <v>0</v>
      </c>
      <c r="PX10" s="34">
        <v>0</v>
      </c>
      <c r="PY10" s="34">
        <v>0</v>
      </c>
      <c r="PZ10" s="34">
        <v>0</v>
      </c>
      <c r="QA10" s="34">
        <v>0</v>
      </c>
      <c r="QB10" s="34">
        <v>0</v>
      </c>
      <c r="QC10" s="34">
        <v>0</v>
      </c>
      <c r="QD10" s="34">
        <v>0</v>
      </c>
      <c r="QE10" s="34">
        <v>0</v>
      </c>
      <c r="QF10" s="34"/>
      <c r="QG10" s="154" t="e">
        <f t="shared" si="19"/>
        <v>#DIV/0!</v>
      </c>
      <c r="QH10" s="34" t="s">
        <v>2379</v>
      </c>
      <c r="QI10" s="34" t="s">
        <v>2737</v>
      </c>
      <c r="QJ10" s="34" t="s">
        <v>2692</v>
      </c>
      <c r="QK10" s="34">
        <v>8</v>
      </c>
      <c r="QL10" s="35">
        <v>5.6875000000000002E-2</v>
      </c>
      <c r="QM10" s="35">
        <v>4.4363425925925924E-2</v>
      </c>
      <c r="QN10" s="35">
        <v>1.1724537037037035E-2</v>
      </c>
      <c r="QO10" s="35">
        <v>1.2511574074074073E-2</v>
      </c>
      <c r="QP10" s="34">
        <v>108</v>
      </c>
      <c r="QQ10" s="34">
        <v>9</v>
      </c>
      <c r="QR10" s="34">
        <v>117</v>
      </c>
      <c r="QS10" s="34">
        <v>891</v>
      </c>
      <c r="QT10" s="34">
        <v>11</v>
      </c>
      <c r="QU10" s="34">
        <v>4</v>
      </c>
      <c r="QV10" s="34">
        <v>906</v>
      </c>
      <c r="QW10" s="34">
        <v>0</v>
      </c>
      <c r="QX10" s="34">
        <v>0</v>
      </c>
      <c r="QY10" s="34">
        <v>0</v>
      </c>
      <c r="QZ10" s="34">
        <v>57</v>
      </c>
      <c r="RA10" s="34">
        <v>4</v>
      </c>
      <c r="RB10" s="34">
        <v>61</v>
      </c>
      <c r="RC10" s="34">
        <v>574</v>
      </c>
      <c r="RD10" s="34">
        <v>4</v>
      </c>
      <c r="RE10" s="34">
        <v>0</v>
      </c>
      <c r="RF10" s="34">
        <v>578</v>
      </c>
      <c r="RG10" s="34">
        <v>99.31</v>
      </c>
      <c r="RH10" s="34">
        <v>823</v>
      </c>
      <c r="RI10" s="154">
        <f t="shared" si="55"/>
        <v>110.08505467800728</v>
      </c>
      <c r="RJ10" s="34" t="s">
        <v>2379</v>
      </c>
      <c r="RK10" s="34" t="s">
        <v>2737</v>
      </c>
      <c r="RL10" s="34" t="s">
        <v>2692</v>
      </c>
      <c r="RM10" s="34">
        <v>8</v>
      </c>
      <c r="RN10" s="35">
        <v>0.17712962962962964</v>
      </c>
      <c r="RO10" s="35">
        <v>0.15050925925925926</v>
      </c>
      <c r="RP10" s="35">
        <v>3.7280092592592594E-2</v>
      </c>
      <c r="RQ10" s="35">
        <v>2.6620370370370374E-2</v>
      </c>
      <c r="RR10" s="34">
        <v>380</v>
      </c>
      <c r="RS10" s="34">
        <v>42</v>
      </c>
      <c r="RT10" s="34">
        <v>422</v>
      </c>
      <c r="RU10" s="34">
        <v>2844</v>
      </c>
      <c r="RV10" s="34">
        <v>31</v>
      </c>
      <c r="RW10" s="34">
        <v>30</v>
      </c>
      <c r="RX10" s="34">
        <v>2905</v>
      </c>
      <c r="RY10" s="34">
        <v>0</v>
      </c>
      <c r="RZ10" s="34">
        <v>0</v>
      </c>
      <c r="SA10" s="34">
        <v>0</v>
      </c>
      <c r="SB10" s="34">
        <v>254</v>
      </c>
      <c r="SC10" s="34">
        <v>10</v>
      </c>
      <c r="SD10" s="34">
        <v>264</v>
      </c>
      <c r="SE10" s="34">
        <v>1900</v>
      </c>
      <c r="SF10" s="34">
        <v>11</v>
      </c>
      <c r="SG10" s="34">
        <v>1</v>
      </c>
      <c r="SH10" s="34">
        <v>1912</v>
      </c>
      <c r="SI10" s="34">
        <v>99.37</v>
      </c>
      <c r="SJ10" s="34">
        <f t="shared" si="21"/>
        <v>2674</v>
      </c>
      <c r="SK10" s="154">
        <f t="shared" si="56"/>
        <v>108.63874345549738</v>
      </c>
      <c r="SL10" s="34" t="s">
        <v>2379</v>
      </c>
      <c r="SM10" s="34" t="s">
        <v>2737</v>
      </c>
      <c r="SN10" s="34" t="s">
        <v>2692</v>
      </c>
      <c r="SO10" s="34">
        <v>8</v>
      </c>
      <c r="SP10" s="35">
        <v>9.3900462962962963E-2</v>
      </c>
      <c r="SQ10" s="35">
        <v>5.6840277777777781E-2</v>
      </c>
      <c r="SR10" s="35">
        <v>5.6840277777777781E-2</v>
      </c>
      <c r="SS10" s="35">
        <v>2.1782407407407407E-2</v>
      </c>
      <c r="ST10" s="34">
        <v>532</v>
      </c>
      <c r="SU10" s="34">
        <v>13</v>
      </c>
      <c r="SV10" s="34">
        <v>545</v>
      </c>
      <c r="SW10" s="34">
        <v>896</v>
      </c>
      <c r="SX10" s="34">
        <v>9</v>
      </c>
      <c r="SY10" s="34">
        <v>6</v>
      </c>
      <c r="SZ10" s="34">
        <v>911</v>
      </c>
      <c r="TA10" s="34">
        <v>0</v>
      </c>
      <c r="TB10" s="34">
        <v>0</v>
      </c>
      <c r="TC10" s="34">
        <v>0</v>
      </c>
      <c r="TD10" s="34">
        <v>110</v>
      </c>
      <c r="TE10" s="34">
        <v>5</v>
      </c>
      <c r="TF10" s="34">
        <v>115</v>
      </c>
      <c r="TG10" s="34">
        <v>169</v>
      </c>
      <c r="TH10" s="34">
        <v>3</v>
      </c>
      <c r="TI10" s="34">
        <v>2</v>
      </c>
      <c r="TJ10" s="34">
        <v>174</v>
      </c>
      <c r="TK10" s="34">
        <v>97.13</v>
      </c>
      <c r="TL10" s="34">
        <v>823</v>
      </c>
      <c r="TM10" s="154">
        <f t="shared" si="57"/>
        <v>110.69258809234508</v>
      </c>
      <c r="TN10" s="34" t="s">
        <v>2379</v>
      </c>
      <c r="TO10" s="34" t="s">
        <v>2737</v>
      </c>
      <c r="TP10" s="34" t="s">
        <v>2692</v>
      </c>
      <c r="TQ10" s="34">
        <v>8</v>
      </c>
      <c r="TR10" s="35">
        <v>9.1550925925925938E-2</v>
      </c>
      <c r="TS10" s="35">
        <v>5.2048611111111108E-2</v>
      </c>
      <c r="TT10" s="35">
        <v>5.2048611111111108E-2</v>
      </c>
      <c r="TU10" s="35">
        <v>1.1886574074074075E-2</v>
      </c>
      <c r="TV10" s="34">
        <v>271</v>
      </c>
      <c r="TW10" s="34">
        <v>7</v>
      </c>
      <c r="TX10" s="34">
        <v>278</v>
      </c>
      <c r="TY10" s="34">
        <v>892</v>
      </c>
      <c r="TZ10" s="34">
        <v>12</v>
      </c>
      <c r="UA10" s="34">
        <v>4</v>
      </c>
      <c r="UB10" s="34">
        <v>908</v>
      </c>
      <c r="UC10" s="34">
        <v>0</v>
      </c>
      <c r="UD10" s="34">
        <v>0</v>
      </c>
      <c r="UE10" s="34">
        <v>0</v>
      </c>
      <c r="UF10" s="34">
        <v>126</v>
      </c>
      <c r="UG10" s="34">
        <v>7</v>
      </c>
      <c r="UH10" s="34">
        <v>133</v>
      </c>
      <c r="UI10" s="34">
        <v>672</v>
      </c>
      <c r="UJ10" s="34">
        <v>7</v>
      </c>
      <c r="UK10" s="34">
        <v>5</v>
      </c>
      <c r="UL10" s="34">
        <v>684</v>
      </c>
      <c r="UM10" s="34">
        <v>98.25</v>
      </c>
      <c r="UN10" s="34">
        <v>823</v>
      </c>
      <c r="UO10" s="154">
        <f t="shared" si="58"/>
        <v>110.32806804374241</v>
      </c>
      <c r="UP10" s="34" t="s">
        <v>2379</v>
      </c>
      <c r="UQ10" s="34" t="s">
        <v>2737</v>
      </c>
      <c r="UR10" s="34" t="s">
        <v>2692</v>
      </c>
      <c r="US10" s="34">
        <v>8</v>
      </c>
      <c r="UT10" s="35">
        <v>0.14724537037037036</v>
      </c>
      <c r="UU10" s="35">
        <v>7.5891203703703711E-2</v>
      </c>
      <c r="UV10" s="35">
        <v>7.5891203703703711E-2</v>
      </c>
      <c r="UW10" s="35">
        <v>3.2384259259259258E-2</v>
      </c>
      <c r="UX10" s="34">
        <v>976</v>
      </c>
      <c r="UY10" s="34">
        <v>14</v>
      </c>
      <c r="UZ10" s="34">
        <v>990</v>
      </c>
      <c r="VA10" s="34">
        <v>823</v>
      </c>
      <c r="VB10" s="34">
        <v>6</v>
      </c>
      <c r="VC10" s="34">
        <v>9</v>
      </c>
      <c r="VD10" s="34">
        <v>838</v>
      </c>
      <c r="VE10" s="34">
        <v>0</v>
      </c>
      <c r="VF10" s="34">
        <v>0</v>
      </c>
      <c r="VG10" s="34">
        <v>0</v>
      </c>
      <c r="VH10" s="34">
        <v>61</v>
      </c>
      <c r="VI10" s="34">
        <v>4</v>
      </c>
      <c r="VJ10" s="34">
        <v>65</v>
      </c>
      <c r="VK10" s="34">
        <v>510</v>
      </c>
      <c r="VL10" s="34">
        <v>3</v>
      </c>
      <c r="VM10" s="34">
        <v>1</v>
      </c>
      <c r="VN10" s="34">
        <v>514</v>
      </c>
      <c r="VO10" s="34">
        <v>99.22</v>
      </c>
      <c r="VP10" s="34">
        <v>823</v>
      </c>
      <c r="VQ10" s="154">
        <f t="shared" si="59"/>
        <v>101.82260024301337</v>
      </c>
      <c r="VR10" s="34" t="s">
        <v>2379</v>
      </c>
      <c r="VS10" s="34" t="s">
        <v>2737</v>
      </c>
      <c r="VT10" s="34" t="s">
        <v>2692</v>
      </c>
      <c r="VU10" s="34">
        <v>8</v>
      </c>
      <c r="VV10" s="35">
        <v>0.10421296296296297</v>
      </c>
      <c r="VW10" s="35">
        <v>5.9513888888888887E-2</v>
      </c>
      <c r="VX10" s="35">
        <v>5.9513888888888887E-2</v>
      </c>
      <c r="VY10" s="35">
        <v>2.4143518518518519E-2</v>
      </c>
      <c r="VZ10" s="34">
        <v>392</v>
      </c>
      <c r="WA10" s="34">
        <v>7</v>
      </c>
      <c r="WB10" s="34">
        <v>399</v>
      </c>
      <c r="WC10" s="34">
        <v>845</v>
      </c>
      <c r="WD10" s="34">
        <v>6</v>
      </c>
      <c r="WE10" s="34">
        <v>2</v>
      </c>
      <c r="WF10" s="34">
        <v>853</v>
      </c>
      <c r="WG10" s="34">
        <v>0</v>
      </c>
      <c r="WH10" s="34">
        <v>0</v>
      </c>
      <c r="WI10" s="34">
        <v>0</v>
      </c>
      <c r="WJ10" s="34">
        <v>14</v>
      </c>
      <c r="WK10" s="34">
        <v>2</v>
      </c>
      <c r="WL10" s="34">
        <v>16</v>
      </c>
      <c r="WM10" s="34">
        <v>124</v>
      </c>
      <c r="WN10" s="34">
        <v>1</v>
      </c>
      <c r="WO10" s="34">
        <v>1</v>
      </c>
      <c r="WP10" s="34">
        <v>126</v>
      </c>
      <c r="WQ10" s="34">
        <v>98.41</v>
      </c>
      <c r="WR10" s="34">
        <v>823</v>
      </c>
      <c r="WS10" s="154">
        <f t="shared" si="60"/>
        <v>103.64520048602672</v>
      </c>
      <c r="WT10" s="34" t="s">
        <v>2379</v>
      </c>
      <c r="WU10" s="34" t="s">
        <v>2737</v>
      </c>
      <c r="WV10" s="34" t="s">
        <v>2692</v>
      </c>
      <c r="WW10" s="34">
        <v>8</v>
      </c>
      <c r="WX10" s="1">
        <v>0.21416666666666664</v>
      </c>
      <c r="WY10" s="1">
        <v>0.13912037037037037</v>
      </c>
      <c r="WZ10" s="1">
        <v>0.13912037037037037</v>
      </c>
      <c r="XA10" s="1">
        <v>1.8113425925925925E-2</v>
      </c>
      <c r="XB10">
        <v>860</v>
      </c>
      <c r="XC10">
        <v>32</v>
      </c>
      <c r="XD10">
        <v>892</v>
      </c>
      <c r="XE10">
        <v>1030</v>
      </c>
      <c r="XF10">
        <v>19</v>
      </c>
      <c r="XG10">
        <v>18</v>
      </c>
      <c r="XH10">
        <v>1067</v>
      </c>
      <c r="XI10">
        <v>0</v>
      </c>
      <c r="XJ10">
        <v>0</v>
      </c>
      <c r="XK10">
        <v>0</v>
      </c>
      <c r="XL10">
        <v>48</v>
      </c>
      <c r="XM10">
        <v>4</v>
      </c>
      <c r="XN10">
        <v>52</v>
      </c>
      <c r="XO10">
        <v>845</v>
      </c>
      <c r="XP10">
        <v>2</v>
      </c>
      <c r="XQ10">
        <v>4</v>
      </c>
      <c r="XR10">
        <v>851</v>
      </c>
      <c r="XS10">
        <v>99.29</v>
      </c>
      <c r="XT10">
        <v>823</v>
      </c>
      <c r="XU10" s="154">
        <f t="shared" si="61"/>
        <v>129.64763061968407</v>
      </c>
      <c r="XV10" s="34" t="s">
        <v>2379</v>
      </c>
      <c r="XW10" s="34" t="s">
        <v>2737</v>
      </c>
      <c r="XX10" s="34" t="s">
        <v>2692</v>
      </c>
      <c r="XY10" s="34">
        <v>8</v>
      </c>
      <c r="XZ10" s="1">
        <v>0</v>
      </c>
      <c r="YA10" s="1">
        <v>0</v>
      </c>
      <c r="YB10" s="1">
        <v>0</v>
      </c>
      <c r="YC10" s="1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823</v>
      </c>
      <c r="YW10" s="154">
        <f t="shared" si="62"/>
        <v>0</v>
      </c>
      <c r="YX10" s="34" t="s">
        <v>2379</v>
      </c>
      <c r="YY10" s="34" t="s">
        <v>2737</v>
      </c>
      <c r="YZ10" s="34" t="s">
        <v>2692</v>
      </c>
      <c r="ZA10" s="34">
        <v>8</v>
      </c>
      <c r="ZB10" s="1">
        <v>0</v>
      </c>
      <c r="ZC10" s="1">
        <v>0</v>
      </c>
      <c r="ZD10" s="1">
        <v>0</v>
      </c>
      <c r="ZE10" s="1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823</v>
      </c>
      <c r="ZY10" s="154">
        <f t="shared" si="63"/>
        <v>0</v>
      </c>
      <c r="ZZ10" s="34" t="s">
        <v>2379</v>
      </c>
      <c r="AAA10" s="34" t="s">
        <v>2737</v>
      </c>
      <c r="AAB10" s="34" t="s">
        <v>2692</v>
      </c>
      <c r="AAC10" s="34">
        <v>8</v>
      </c>
      <c r="AAD10" s="1">
        <v>0.1572337962962963</v>
      </c>
      <c r="AAE10" s="1">
        <v>0.13912037037037037</v>
      </c>
      <c r="AAF10" s="1">
        <v>5.6921296296296296E-2</v>
      </c>
      <c r="AAG10" s="1">
        <v>1.8113425925925925E-2</v>
      </c>
      <c r="AAH10">
        <v>860</v>
      </c>
      <c r="AAI10">
        <v>32</v>
      </c>
      <c r="AAJ10">
        <v>892</v>
      </c>
      <c r="AAK10">
        <v>1030</v>
      </c>
      <c r="AAL10">
        <v>19</v>
      </c>
      <c r="AAM10">
        <v>18</v>
      </c>
      <c r="AAN10">
        <v>1067</v>
      </c>
      <c r="AAO10">
        <v>0</v>
      </c>
      <c r="AAP10">
        <v>0</v>
      </c>
      <c r="AAQ10">
        <v>0</v>
      </c>
      <c r="AAR10">
        <v>48</v>
      </c>
      <c r="AAS10">
        <v>4</v>
      </c>
      <c r="AAT10">
        <v>52</v>
      </c>
      <c r="AAU10">
        <v>845</v>
      </c>
      <c r="AAV10">
        <v>2</v>
      </c>
      <c r="AAW10">
        <v>4</v>
      </c>
      <c r="AAX10">
        <v>851</v>
      </c>
      <c r="AAY10">
        <v>99.29</v>
      </c>
      <c r="AAZ10">
        <v>823</v>
      </c>
      <c r="ABA10" s="154">
        <f t="shared" si="64"/>
        <v>129.64763061968407</v>
      </c>
      <c r="ABB10" s="34" t="s">
        <v>2379</v>
      </c>
      <c r="ABC10" s="34" t="s">
        <v>2737</v>
      </c>
      <c r="ABD10" s="34" t="s">
        <v>2692</v>
      </c>
      <c r="ABE10" s="34">
        <v>8</v>
      </c>
      <c r="ABF10" s="1">
        <v>0.49177083333333332</v>
      </c>
      <c r="ABG10" s="1">
        <v>0.38343750000000004</v>
      </c>
      <c r="ABH10" s="10">
        <f>ABG10/3</f>
        <v>0.12781250000000002</v>
      </c>
      <c r="ABI10" s="1">
        <v>0.15932870370370369</v>
      </c>
      <c r="ABJ10" s="1">
        <v>0.10833333333333334</v>
      </c>
      <c r="ABK10">
        <v>3031</v>
      </c>
      <c r="ABL10">
        <v>73</v>
      </c>
      <c r="ABM10">
        <v>3104</v>
      </c>
      <c r="ABN10">
        <v>4486</v>
      </c>
      <c r="ABO10">
        <v>52</v>
      </c>
      <c r="ABP10">
        <v>39</v>
      </c>
      <c r="ABQ10">
        <v>4577</v>
      </c>
      <c r="ABR10">
        <v>0</v>
      </c>
      <c r="ABS10">
        <v>0</v>
      </c>
      <c r="ABT10">
        <v>0</v>
      </c>
      <c r="ABU10">
        <v>359</v>
      </c>
      <c r="ABV10">
        <v>22</v>
      </c>
      <c r="ABW10">
        <v>381</v>
      </c>
      <c r="ABX10">
        <v>2320</v>
      </c>
      <c r="ABY10">
        <v>16</v>
      </c>
      <c r="ABZ10">
        <v>13</v>
      </c>
      <c r="ACA10">
        <v>2349</v>
      </c>
      <c r="ACB10">
        <v>98.77</v>
      </c>
      <c r="ACC10">
        <f t="shared" si="31"/>
        <v>4115</v>
      </c>
      <c r="ACD10" s="154">
        <f t="shared" si="65"/>
        <v>111.22721749696234</v>
      </c>
      <c r="ACE10" s="34" t="s">
        <v>2379</v>
      </c>
      <c r="ACF10" s="34" t="s">
        <v>2737</v>
      </c>
      <c r="ACG10" s="34" t="s">
        <v>2692</v>
      </c>
      <c r="ACH10" s="34">
        <v>8</v>
      </c>
      <c r="ACI10" s="1">
        <v>0.22923611111111111</v>
      </c>
      <c r="ACJ10" s="1">
        <v>0.1317939814814815</v>
      </c>
      <c r="ACK10" s="1">
        <v>0.1317939814814815</v>
      </c>
      <c r="ACL10" s="1">
        <v>1.9212962962962963E-2</v>
      </c>
      <c r="ACM10">
        <v>499</v>
      </c>
      <c r="ACN10">
        <v>11</v>
      </c>
      <c r="ACO10">
        <v>510</v>
      </c>
      <c r="ACP10">
        <v>868</v>
      </c>
      <c r="ACQ10">
        <v>6</v>
      </c>
      <c r="ACR10">
        <v>5</v>
      </c>
      <c r="ACS10">
        <v>879</v>
      </c>
      <c r="ACT10">
        <v>0</v>
      </c>
      <c r="ACU10">
        <v>0</v>
      </c>
      <c r="ACV10">
        <v>0</v>
      </c>
      <c r="ACW10">
        <v>64</v>
      </c>
      <c r="ACX10">
        <v>18</v>
      </c>
      <c r="ACY10">
        <v>82</v>
      </c>
      <c r="ACZ10">
        <v>1345</v>
      </c>
      <c r="ADA10">
        <v>17</v>
      </c>
      <c r="ADB10">
        <v>18</v>
      </c>
      <c r="ADC10">
        <v>1380</v>
      </c>
      <c r="ADD10">
        <v>97.46</v>
      </c>
      <c r="ADE10">
        <v>823</v>
      </c>
      <c r="ADF10" s="154">
        <f t="shared" si="33"/>
        <v>106.80437424058323</v>
      </c>
      <c r="ADG10" s="34" t="s">
        <v>2379</v>
      </c>
      <c r="ADH10" s="34" t="s">
        <v>2737</v>
      </c>
      <c r="ADI10" s="34" t="s">
        <v>2692</v>
      </c>
      <c r="ADJ10" s="34">
        <v>8</v>
      </c>
      <c r="ADK10" s="1">
        <v>0.21258101851851852</v>
      </c>
      <c r="ADL10" s="1">
        <v>0.1552199074074074</v>
      </c>
      <c r="ADM10" s="1">
        <v>0.1552199074074074</v>
      </c>
      <c r="ADN10" s="1">
        <v>1.6828703703703703E-2</v>
      </c>
      <c r="ADO10">
        <v>149</v>
      </c>
      <c r="ADP10">
        <v>27</v>
      </c>
      <c r="ADQ10">
        <v>176</v>
      </c>
      <c r="ADR10">
        <v>845</v>
      </c>
      <c r="ADS10">
        <v>22</v>
      </c>
      <c r="ADT10">
        <v>22</v>
      </c>
      <c r="ADU10">
        <v>889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823</v>
      </c>
      <c r="AEH10" s="154">
        <f t="shared" ref="AEH10:AEH11" si="75">ADU10/AEG10*100</f>
        <v>108.0194410692588</v>
      </c>
      <c r="AEI10" s="34" t="s">
        <v>2379</v>
      </c>
      <c r="AEJ10" s="34" t="s">
        <v>2737</v>
      </c>
      <c r="AEK10" s="34" t="s">
        <v>2692</v>
      </c>
      <c r="AEL10" s="34">
        <v>8</v>
      </c>
      <c r="AEM10" s="1">
        <v>0.24667824074074074</v>
      </c>
      <c r="AEN10" s="1">
        <v>0.15077546296296296</v>
      </c>
      <c r="AEO10" s="1">
        <v>0.15077546296296296</v>
      </c>
      <c r="AEP10" s="1">
        <v>5.785879629629629E-2</v>
      </c>
      <c r="AEQ10">
        <v>140</v>
      </c>
      <c r="AER10">
        <v>20</v>
      </c>
      <c r="AES10">
        <v>160</v>
      </c>
      <c r="AET10">
        <v>896</v>
      </c>
      <c r="AEU10">
        <v>27</v>
      </c>
      <c r="AEV10">
        <v>5</v>
      </c>
      <c r="AEW10">
        <v>928</v>
      </c>
      <c r="AEX10">
        <v>0</v>
      </c>
      <c r="AEY10">
        <v>0</v>
      </c>
      <c r="AEZ10">
        <v>0</v>
      </c>
      <c r="AFA10">
        <v>36</v>
      </c>
      <c r="AFB10">
        <v>2</v>
      </c>
      <c r="AFC10">
        <v>38</v>
      </c>
      <c r="AFD10">
        <v>480</v>
      </c>
      <c r="AFE10">
        <v>2</v>
      </c>
      <c r="AFF10">
        <v>1</v>
      </c>
      <c r="AFG10">
        <v>483</v>
      </c>
      <c r="AFH10">
        <v>99.38</v>
      </c>
      <c r="AFI10">
        <v>823</v>
      </c>
      <c r="AFJ10" s="154">
        <f t="shared" si="66"/>
        <v>112.75820170109357</v>
      </c>
      <c r="AFK10" s="34" t="s">
        <v>2379</v>
      </c>
      <c r="AFL10" s="34" t="s">
        <v>2737</v>
      </c>
      <c r="AFM10" s="34" t="s">
        <v>2692</v>
      </c>
      <c r="AFN10" s="34">
        <v>8</v>
      </c>
      <c r="AFO10" s="1">
        <v>0.20613425925925924</v>
      </c>
      <c r="AFP10" s="1">
        <v>0.1741435185185185</v>
      </c>
      <c r="AFQ10" s="1">
        <v>0.1741435185185185</v>
      </c>
      <c r="AFR10" s="1">
        <v>1.3935185185185184E-2</v>
      </c>
      <c r="AFS10">
        <v>211</v>
      </c>
      <c r="AFT10">
        <v>19</v>
      </c>
      <c r="AFU10">
        <v>230</v>
      </c>
      <c r="AFV10">
        <v>1051</v>
      </c>
      <c r="AFW10">
        <v>11</v>
      </c>
      <c r="AFX10">
        <v>11</v>
      </c>
      <c r="AFY10">
        <v>1073</v>
      </c>
      <c r="AFZ10">
        <v>0</v>
      </c>
      <c r="AGA10">
        <v>0</v>
      </c>
      <c r="AGB10">
        <v>0</v>
      </c>
      <c r="AGC10">
        <v>51</v>
      </c>
      <c r="AGD10">
        <v>8</v>
      </c>
      <c r="AGE10">
        <v>59</v>
      </c>
      <c r="AGF10">
        <v>770</v>
      </c>
      <c r="AGG10">
        <v>4</v>
      </c>
      <c r="AGH10">
        <v>6</v>
      </c>
      <c r="AGI10">
        <v>780</v>
      </c>
      <c r="AGJ10">
        <v>98.72</v>
      </c>
      <c r="AGK10">
        <v>823</v>
      </c>
      <c r="AGL10" s="154">
        <f t="shared" si="67"/>
        <v>130.37667071688944</v>
      </c>
      <c r="AGM10" s="34" t="s">
        <v>2379</v>
      </c>
      <c r="AGN10" s="34" t="s">
        <v>2737</v>
      </c>
      <c r="AGO10" s="34" t="s">
        <v>2692</v>
      </c>
      <c r="AGP10" s="34">
        <v>8</v>
      </c>
      <c r="AGQ10" s="1">
        <v>0.18807870370370372</v>
      </c>
      <c r="AGR10" s="1">
        <v>0.1741435185185185</v>
      </c>
      <c r="AGS10" s="1">
        <v>1.8055555555555557E-2</v>
      </c>
      <c r="AGT10" s="1">
        <v>1.3935185185185184E-2</v>
      </c>
      <c r="AGU10">
        <v>211</v>
      </c>
      <c r="AGV10">
        <v>19</v>
      </c>
      <c r="AGW10">
        <v>230</v>
      </c>
      <c r="AGX10">
        <v>1051</v>
      </c>
      <c r="AGY10">
        <v>11</v>
      </c>
      <c r="AGZ10">
        <v>11</v>
      </c>
      <c r="AHA10">
        <v>1073</v>
      </c>
      <c r="AHB10">
        <v>0</v>
      </c>
      <c r="AHC10">
        <v>0</v>
      </c>
      <c r="AHD10">
        <v>0</v>
      </c>
      <c r="AHE10">
        <v>51</v>
      </c>
      <c r="AHF10">
        <v>8</v>
      </c>
      <c r="AHG10">
        <v>59</v>
      </c>
      <c r="AHH10">
        <v>770</v>
      </c>
      <c r="AHI10">
        <v>4</v>
      </c>
      <c r="AHJ10">
        <v>6</v>
      </c>
      <c r="AHK10">
        <v>780</v>
      </c>
      <c r="AHL10">
        <v>98.72</v>
      </c>
      <c r="AHM10">
        <v>823</v>
      </c>
      <c r="AHN10" s="154">
        <f t="shared" si="68"/>
        <v>130.37667071688944</v>
      </c>
      <c r="AHO10" s="34" t="s">
        <v>2379</v>
      </c>
      <c r="AHP10" s="34" t="s">
        <v>2737</v>
      </c>
      <c r="AHQ10" s="34" t="s">
        <v>2692</v>
      </c>
      <c r="AHR10" s="34">
        <v>8</v>
      </c>
      <c r="AHS10" s="1">
        <v>0.7198148148148148</v>
      </c>
      <c r="AHT10" s="1">
        <v>0.61195601851851855</v>
      </c>
      <c r="AHU10" s="1">
        <f t="shared" si="48"/>
        <v>0.20398533950617284</v>
      </c>
      <c r="AHV10" s="1">
        <v>0.17483796296296297</v>
      </c>
      <c r="AHW10" s="1">
        <v>0.1078587962962963</v>
      </c>
      <c r="AHX10">
        <v>999</v>
      </c>
      <c r="AHY10">
        <v>77</v>
      </c>
      <c r="AHZ10">
        <v>1076</v>
      </c>
      <c r="AIA10">
        <v>3660</v>
      </c>
      <c r="AIB10">
        <v>66</v>
      </c>
      <c r="AIC10">
        <v>43</v>
      </c>
      <c r="AID10">
        <v>3769</v>
      </c>
      <c r="AIE10">
        <v>0</v>
      </c>
      <c r="AIF10">
        <v>0</v>
      </c>
      <c r="AIG10">
        <v>0</v>
      </c>
      <c r="AIH10">
        <v>151</v>
      </c>
      <c r="AII10">
        <v>28</v>
      </c>
      <c r="AIJ10">
        <v>179</v>
      </c>
      <c r="AIK10">
        <v>2595</v>
      </c>
      <c r="AIL10">
        <v>23</v>
      </c>
      <c r="AIM10">
        <v>25</v>
      </c>
      <c r="AIN10">
        <v>2643</v>
      </c>
      <c r="AIO10">
        <v>98.18</v>
      </c>
      <c r="AIP10">
        <f t="shared" si="38"/>
        <v>3292</v>
      </c>
      <c r="AIQ10" s="154">
        <f t="shared" si="69"/>
        <v>114.48967193195625</v>
      </c>
      <c r="AIR10" s="34" t="s">
        <v>2379</v>
      </c>
      <c r="AIS10" s="34" t="s">
        <v>2737</v>
      </c>
      <c r="AIT10" s="34" t="s">
        <v>2692</v>
      </c>
      <c r="AIU10" s="34">
        <v>8</v>
      </c>
      <c r="AIV10" s="1">
        <v>0.1844675925925926</v>
      </c>
      <c r="AIW10" s="1">
        <v>0.17168981481481482</v>
      </c>
      <c r="AIX10" s="1">
        <v>3.0844907407407404E-2</v>
      </c>
      <c r="AIY10" s="1">
        <v>1.2766203703703703E-2</v>
      </c>
      <c r="AIZ10">
        <v>110</v>
      </c>
      <c r="AJA10">
        <v>15</v>
      </c>
      <c r="AJB10">
        <v>125</v>
      </c>
      <c r="AJC10">
        <v>966</v>
      </c>
      <c r="AJD10">
        <v>16</v>
      </c>
      <c r="AJE10">
        <v>4</v>
      </c>
      <c r="AJF10">
        <v>986</v>
      </c>
      <c r="AJG10">
        <v>0</v>
      </c>
      <c r="AJH10">
        <v>0</v>
      </c>
      <c r="AJI10">
        <v>0</v>
      </c>
      <c r="AJJ10">
        <v>15</v>
      </c>
      <c r="AJK10">
        <v>4</v>
      </c>
      <c r="AJL10">
        <v>19</v>
      </c>
      <c r="AJM10">
        <v>261</v>
      </c>
      <c r="AJN10">
        <v>6</v>
      </c>
      <c r="AJO10">
        <v>1</v>
      </c>
      <c r="AJP10">
        <v>268</v>
      </c>
      <c r="AJQ10">
        <v>97.39</v>
      </c>
      <c r="AJR10">
        <v>823</v>
      </c>
      <c r="AJS10" s="154">
        <f t="shared" si="70"/>
        <v>119.80558930741189</v>
      </c>
      <c r="AJT10" s="34" t="s">
        <v>2379</v>
      </c>
      <c r="AJU10" s="34" t="s">
        <v>2737</v>
      </c>
      <c r="AJV10" s="34" t="s">
        <v>2692</v>
      </c>
      <c r="AJW10" s="34">
        <v>8</v>
      </c>
      <c r="AJX10" s="1">
        <v>0.20708333333333331</v>
      </c>
      <c r="AJY10" s="1">
        <v>0.16465277777777779</v>
      </c>
      <c r="AJZ10" s="1">
        <v>0.16465277777777779</v>
      </c>
      <c r="AKA10" s="1">
        <v>1.2037037037037035E-2</v>
      </c>
      <c r="AKB10">
        <v>114</v>
      </c>
      <c r="AKC10">
        <v>17</v>
      </c>
      <c r="AKD10">
        <v>131</v>
      </c>
      <c r="AKE10">
        <v>1029</v>
      </c>
      <c r="AKF10">
        <v>20</v>
      </c>
      <c r="AKG10">
        <v>6</v>
      </c>
      <c r="AKH10">
        <v>1055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823</v>
      </c>
      <c r="AKU10" s="154">
        <f t="shared" si="71"/>
        <v>128.18955042527338</v>
      </c>
      <c r="AKV10" s="34" t="s">
        <v>2379</v>
      </c>
      <c r="AKW10" s="34" t="s">
        <v>2737</v>
      </c>
      <c r="AKX10" s="34" t="s">
        <v>2692</v>
      </c>
      <c r="AKY10" s="34">
        <v>8</v>
      </c>
      <c r="AKZ10" s="1">
        <v>0.17894675925925926</v>
      </c>
      <c r="ALA10" s="1">
        <v>0.11244212962962963</v>
      </c>
      <c r="ALB10" s="1">
        <v>0.11244212962962963</v>
      </c>
      <c r="ALC10" s="1">
        <v>2.0011574074074074E-2</v>
      </c>
      <c r="ALD10">
        <v>420</v>
      </c>
      <c r="ALE10">
        <v>25</v>
      </c>
      <c r="ALF10">
        <v>445</v>
      </c>
      <c r="ALG10">
        <v>824</v>
      </c>
      <c r="ALH10">
        <v>21</v>
      </c>
      <c r="ALI10">
        <v>9</v>
      </c>
      <c r="ALJ10">
        <v>854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823</v>
      </c>
      <c r="ALW10" s="154">
        <f t="shared" si="72"/>
        <v>103.76670716889429</v>
      </c>
      <c r="ALX10" s="34" t="s">
        <v>2379</v>
      </c>
      <c r="ALY10" s="34" t="s">
        <v>2737</v>
      </c>
      <c r="ALZ10" s="34" t="s">
        <v>2692</v>
      </c>
      <c r="AMA10" s="34">
        <v>8</v>
      </c>
      <c r="AMB10" s="1">
        <v>0.15920138888888888</v>
      </c>
      <c r="AMC10" s="1">
        <v>0.12614583333333332</v>
      </c>
      <c r="AMD10" s="1">
        <v>0.12614583333333332</v>
      </c>
      <c r="AME10" s="1">
        <v>1.1701388888888891E-2</v>
      </c>
      <c r="AMF10">
        <v>361</v>
      </c>
      <c r="AMG10">
        <v>25</v>
      </c>
      <c r="AMH10">
        <v>386</v>
      </c>
      <c r="AMI10">
        <v>886</v>
      </c>
      <c r="AMJ10">
        <v>23</v>
      </c>
      <c r="AMK10">
        <v>7</v>
      </c>
      <c r="AML10">
        <v>916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823</v>
      </c>
      <c r="AMY10" s="154">
        <f t="shared" si="43"/>
        <v>111.30012150668287</v>
      </c>
      <c r="AMZ10" s="34" t="s">
        <v>2379</v>
      </c>
      <c r="ANA10" s="34" t="s">
        <v>2737</v>
      </c>
      <c r="ANB10" s="34" t="s">
        <v>2692</v>
      </c>
      <c r="ANC10" s="34">
        <v>8</v>
      </c>
      <c r="AND10" s="1">
        <v>0.13784722222222223</v>
      </c>
      <c r="ANE10" s="1">
        <v>0.12614583333333332</v>
      </c>
      <c r="ANF10" s="1">
        <v>2.1342592592592594E-2</v>
      </c>
      <c r="ANG10" s="1">
        <v>1.1701388888888891E-2</v>
      </c>
      <c r="ANH10">
        <v>361</v>
      </c>
      <c r="ANI10">
        <v>25</v>
      </c>
      <c r="ANJ10">
        <v>386</v>
      </c>
      <c r="ANK10">
        <v>886</v>
      </c>
      <c r="ANL10">
        <v>23</v>
      </c>
      <c r="ANM10">
        <v>7</v>
      </c>
      <c r="ANN10">
        <v>916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823</v>
      </c>
      <c r="AOA10" s="154">
        <f t="shared" si="73"/>
        <v>111.30012150668287</v>
      </c>
      <c r="AOB10" s="34" t="s">
        <v>2379</v>
      </c>
      <c r="AOC10" s="34" t="s">
        <v>2737</v>
      </c>
      <c r="AOD10" s="34" t="s">
        <v>2692</v>
      </c>
      <c r="AOE10" s="34">
        <v>8</v>
      </c>
      <c r="AOF10" s="1">
        <v>0.63149305555555557</v>
      </c>
      <c r="AOG10" s="1">
        <v>0.57495370370370369</v>
      </c>
      <c r="AOH10" s="10">
        <f>AOG10/4</f>
        <v>0.14373842592592592</v>
      </c>
      <c r="AOI10" s="1">
        <v>0.12905092592592593</v>
      </c>
      <c r="AOJ10" s="1">
        <v>5.6527777777777781E-2</v>
      </c>
      <c r="AOK10">
        <v>1005</v>
      </c>
      <c r="AOL10">
        <v>82</v>
      </c>
      <c r="AOM10">
        <v>1087</v>
      </c>
      <c r="AON10">
        <v>3705</v>
      </c>
      <c r="AOO10">
        <v>80</v>
      </c>
      <c r="AOP10">
        <v>26</v>
      </c>
      <c r="AOQ10">
        <v>3811</v>
      </c>
      <c r="AOR10">
        <v>0</v>
      </c>
      <c r="AOS10">
        <v>0</v>
      </c>
      <c r="AOT10">
        <v>0</v>
      </c>
      <c r="AOU10">
        <v>15</v>
      </c>
      <c r="AOV10">
        <v>4</v>
      </c>
      <c r="AOW10">
        <v>19</v>
      </c>
      <c r="AOX10">
        <v>261</v>
      </c>
      <c r="AOY10">
        <v>6</v>
      </c>
      <c r="AOZ10">
        <v>1</v>
      </c>
      <c r="APA10">
        <v>268</v>
      </c>
      <c r="APB10">
        <v>97.39</v>
      </c>
      <c r="APC10">
        <f t="shared" si="45"/>
        <v>3292</v>
      </c>
      <c r="APD10" s="154">
        <f t="shared" si="74"/>
        <v>115.76549210206562</v>
      </c>
    </row>
    <row r="11" spans="1:1096">
      <c r="A11" s="34" t="s">
        <v>2369</v>
      </c>
      <c r="B11" s="34" t="s">
        <v>2737</v>
      </c>
      <c r="C11" s="34" t="s">
        <v>2692</v>
      </c>
      <c r="D11" s="34"/>
      <c r="E11" s="35"/>
      <c r="F11" s="35"/>
      <c r="G11" s="35"/>
      <c r="H11" s="35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154" t="e">
        <f t="shared" ref="AB11" si="76">O11/AA11*100</f>
        <v>#DIV/0!</v>
      </c>
      <c r="AC11" s="34" t="s">
        <v>2369</v>
      </c>
      <c r="AD11" s="34" t="s">
        <v>2737</v>
      </c>
      <c r="AE11" s="34" t="s">
        <v>2692</v>
      </c>
      <c r="AF11" s="34"/>
      <c r="AG11" s="35"/>
      <c r="AH11" s="35"/>
      <c r="AI11" s="35"/>
      <c r="AJ11" s="35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154"/>
      <c r="BE11" s="34" t="s">
        <v>2369</v>
      </c>
      <c r="BF11" s="34" t="s">
        <v>2737</v>
      </c>
      <c r="BG11" s="34" t="s">
        <v>2692</v>
      </c>
      <c r="BH11" s="34"/>
      <c r="BI11" s="35"/>
      <c r="BJ11" s="35"/>
      <c r="BK11" s="35"/>
      <c r="BL11" s="35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154"/>
      <c r="CG11" s="34" t="s">
        <v>2369</v>
      </c>
      <c r="CH11" s="34" t="s">
        <v>2737</v>
      </c>
      <c r="CI11" s="34" t="s">
        <v>2692</v>
      </c>
      <c r="CJ11" s="34">
        <v>8</v>
      </c>
      <c r="CK11" s="35">
        <v>0.44625000000000004</v>
      </c>
      <c r="CL11" s="35">
        <v>0.33305555555555555</v>
      </c>
      <c r="CM11" s="35">
        <v>0.33305555555555555</v>
      </c>
      <c r="CN11" s="35">
        <v>2.6493055555555558E-2</v>
      </c>
      <c r="CO11" s="34">
        <v>165</v>
      </c>
      <c r="CP11" s="34">
        <v>106</v>
      </c>
      <c r="CQ11" s="34">
        <v>271</v>
      </c>
      <c r="CR11" s="34">
        <v>2518</v>
      </c>
      <c r="CS11" s="34">
        <v>226</v>
      </c>
      <c r="CT11" s="34">
        <v>38</v>
      </c>
      <c r="CU11" s="34">
        <v>2782</v>
      </c>
      <c r="CV11" s="34">
        <v>0</v>
      </c>
      <c r="CW11" s="34">
        <v>0</v>
      </c>
      <c r="CX11" s="34">
        <v>0</v>
      </c>
      <c r="CY11" s="34">
        <v>4</v>
      </c>
      <c r="CZ11" s="34">
        <v>1</v>
      </c>
      <c r="DA11" s="34">
        <v>5</v>
      </c>
      <c r="DB11" s="34">
        <v>186</v>
      </c>
      <c r="DC11" s="34">
        <v>1</v>
      </c>
      <c r="DD11" s="34">
        <v>0</v>
      </c>
      <c r="DE11" s="34">
        <v>187</v>
      </c>
      <c r="DF11" s="34">
        <v>99.47</v>
      </c>
      <c r="DG11" s="34">
        <v>2400</v>
      </c>
      <c r="DH11" s="154">
        <f t="shared" si="2"/>
        <v>115.91666666666667</v>
      </c>
      <c r="DI11" s="34" t="s">
        <v>2369</v>
      </c>
      <c r="DJ11" s="34" t="s">
        <v>2737</v>
      </c>
      <c r="DK11" s="34" t="s">
        <v>2692</v>
      </c>
      <c r="DL11" s="34">
        <v>8</v>
      </c>
      <c r="DM11" s="35">
        <v>0.31965277777777779</v>
      </c>
      <c r="DN11" s="35">
        <v>0.20738425925925927</v>
      </c>
      <c r="DO11" s="35">
        <v>0.20738425925925927</v>
      </c>
      <c r="DP11" s="35">
        <v>2.3738425925925923E-2</v>
      </c>
      <c r="DQ11" s="34">
        <v>154</v>
      </c>
      <c r="DR11" s="34">
        <v>74</v>
      </c>
      <c r="DS11" s="34">
        <f t="shared" si="47"/>
        <v>228</v>
      </c>
      <c r="DT11" s="34">
        <v>2542</v>
      </c>
      <c r="DU11" s="34">
        <v>202</v>
      </c>
      <c r="DV11" s="34">
        <v>30</v>
      </c>
      <c r="DW11" s="34">
        <f t="shared" si="3"/>
        <v>2774</v>
      </c>
      <c r="DX11" s="34">
        <v>0</v>
      </c>
      <c r="DY11" s="34">
        <v>0</v>
      </c>
      <c r="DZ11" s="34">
        <v>0</v>
      </c>
      <c r="EA11" s="34">
        <v>0</v>
      </c>
      <c r="EB11" s="34">
        <v>0</v>
      </c>
      <c r="EC11" s="34">
        <v>0</v>
      </c>
      <c r="ED11" s="34">
        <v>0</v>
      </c>
      <c r="EE11" s="34">
        <v>0</v>
      </c>
      <c r="EF11" s="34">
        <v>0</v>
      </c>
      <c r="EG11" s="34">
        <v>0</v>
      </c>
      <c r="EH11" s="34">
        <v>0</v>
      </c>
      <c r="EI11" s="34">
        <v>2400</v>
      </c>
      <c r="EJ11" s="154">
        <f t="shared" si="4"/>
        <v>115.58333333333333</v>
      </c>
      <c r="EK11" s="34" t="s">
        <v>2369</v>
      </c>
      <c r="EL11" s="34" t="s">
        <v>2737</v>
      </c>
      <c r="EM11" s="34" t="s">
        <v>2692</v>
      </c>
      <c r="EN11" s="34"/>
      <c r="EO11" s="35">
        <v>3.4456018518518518E-2</v>
      </c>
      <c r="EP11" s="35">
        <v>1.5729166666666666E-2</v>
      </c>
      <c r="EQ11" s="35">
        <v>1.5729166666666666E-2</v>
      </c>
      <c r="ER11" s="35">
        <v>5.138888888888889E-3</v>
      </c>
      <c r="ES11" s="34">
        <v>12</v>
      </c>
      <c r="ET11" s="34">
        <v>1</v>
      </c>
      <c r="EU11" s="34">
        <v>13</v>
      </c>
      <c r="EV11" s="34">
        <v>68</v>
      </c>
      <c r="EW11" s="34">
        <v>3</v>
      </c>
      <c r="EX11" s="34">
        <v>0</v>
      </c>
      <c r="EY11" s="34">
        <v>71</v>
      </c>
      <c r="EZ11" s="34">
        <v>0</v>
      </c>
      <c r="FA11" s="34">
        <v>0</v>
      </c>
      <c r="FB11" s="34">
        <v>0</v>
      </c>
      <c r="FC11" s="34">
        <v>0</v>
      </c>
      <c r="FD11" s="34">
        <v>0</v>
      </c>
      <c r="FE11" s="34">
        <v>0</v>
      </c>
      <c r="FF11" s="34">
        <v>0</v>
      </c>
      <c r="FG11" s="34">
        <v>0</v>
      </c>
      <c r="FH11" s="34">
        <v>0</v>
      </c>
      <c r="FI11" s="34">
        <v>0</v>
      </c>
      <c r="FJ11" s="34">
        <v>0</v>
      </c>
      <c r="FK11" s="34">
        <v>2400</v>
      </c>
      <c r="FL11" s="154">
        <f t="shared" si="5"/>
        <v>2.9583333333333335</v>
      </c>
      <c r="FM11" s="34" t="s">
        <v>2369</v>
      </c>
      <c r="FN11" s="34" t="s">
        <v>2737</v>
      </c>
      <c r="FO11" s="34" t="s">
        <v>2692</v>
      </c>
      <c r="FP11" s="34"/>
      <c r="FQ11" s="35">
        <v>4.0162037037037033E-3</v>
      </c>
      <c r="FR11" s="35">
        <v>3.9120370370370368E-3</v>
      </c>
      <c r="FS11" s="35">
        <v>3.9120370370370368E-3</v>
      </c>
      <c r="FT11" s="35">
        <v>4.6296296296296294E-5</v>
      </c>
      <c r="FU11" s="34">
        <v>2</v>
      </c>
      <c r="FV11" s="34">
        <v>3</v>
      </c>
      <c r="FW11" s="34">
        <v>5</v>
      </c>
      <c r="FX11" s="34">
        <v>37</v>
      </c>
      <c r="FY11" s="34">
        <v>3</v>
      </c>
      <c r="FZ11" s="34">
        <v>1</v>
      </c>
      <c r="GA11" s="34">
        <v>41</v>
      </c>
      <c r="GB11" s="34">
        <v>0</v>
      </c>
      <c r="GC11" s="34">
        <v>0</v>
      </c>
      <c r="GD11" s="34">
        <v>0</v>
      </c>
      <c r="GE11" s="34">
        <v>9</v>
      </c>
      <c r="GF11" s="34">
        <v>0</v>
      </c>
      <c r="GG11" s="34">
        <v>9</v>
      </c>
      <c r="GH11" s="34">
        <v>311</v>
      </c>
      <c r="GI11" s="34">
        <v>0</v>
      </c>
      <c r="GJ11" s="34">
        <v>0</v>
      </c>
      <c r="GK11" s="34">
        <v>311</v>
      </c>
      <c r="GL11" s="34">
        <v>100</v>
      </c>
      <c r="GM11" s="34">
        <v>2400</v>
      </c>
      <c r="GN11" s="154">
        <f t="shared" si="6"/>
        <v>1.7083333333333333</v>
      </c>
      <c r="GO11" s="34" t="s">
        <v>2369</v>
      </c>
      <c r="GP11" s="34" t="s">
        <v>2737</v>
      </c>
      <c r="GQ11" s="34" t="s">
        <v>2692</v>
      </c>
      <c r="GR11" s="34"/>
      <c r="GS11" s="35">
        <v>0.25598379629629631</v>
      </c>
      <c r="GT11" s="35">
        <v>0.22703703703703704</v>
      </c>
      <c r="GU11" s="35">
        <v>0.10214120370370371</v>
      </c>
      <c r="GV11" s="35">
        <v>2.8935185185185185E-2</v>
      </c>
      <c r="GW11" s="34">
        <v>126</v>
      </c>
      <c r="GX11" s="34">
        <v>54</v>
      </c>
      <c r="GY11" s="34">
        <f>SUM(DS11,EU11,FW11)</f>
        <v>246</v>
      </c>
      <c r="GZ11" s="34">
        <v>1669</v>
      </c>
      <c r="HA11" s="34">
        <v>160</v>
      </c>
      <c r="HB11" s="34">
        <v>19</v>
      </c>
      <c r="HC11" s="34">
        <f t="shared" si="7"/>
        <v>2886</v>
      </c>
      <c r="HD11" s="34">
        <v>0</v>
      </c>
      <c r="HE11" s="34">
        <v>0</v>
      </c>
      <c r="HF11" s="34">
        <v>0</v>
      </c>
      <c r="HG11" s="34">
        <v>9</v>
      </c>
      <c r="HH11" s="34">
        <v>0</v>
      </c>
      <c r="HI11" s="34">
        <v>9</v>
      </c>
      <c r="HJ11" s="34">
        <v>311</v>
      </c>
      <c r="HK11" s="34">
        <v>0</v>
      </c>
      <c r="HL11" s="34">
        <v>0</v>
      </c>
      <c r="HM11" s="34">
        <v>311</v>
      </c>
      <c r="HN11" s="34">
        <v>100</v>
      </c>
      <c r="HO11" s="34">
        <v>2400</v>
      </c>
      <c r="HP11" s="154">
        <f t="shared" si="8"/>
        <v>120.24999999999999</v>
      </c>
      <c r="HQ11" s="34" t="s">
        <v>2369</v>
      </c>
      <c r="HR11" s="34" t="s">
        <v>2737</v>
      </c>
      <c r="HS11" s="34" t="s">
        <v>2692</v>
      </c>
      <c r="HT11" s="34"/>
      <c r="HU11" s="1">
        <v>0.61554398148148148</v>
      </c>
      <c r="HV11" s="1">
        <v>0.56010416666666674</v>
      </c>
      <c r="HW11" s="1">
        <f>HV11/2</f>
        <v>0.28005208333333337</v>
      </c>
      <c r="HX11" s="1">
        <v>0.18884259259259259</v>
      </c>
      <c r="HY11" s="1">
        <v>5.5428240740740743E-2</v>
      </c>
      <c r="HZ11">
        <v>291</v>
      </c>
      <c r="IA11">
        <v>160</v>
      </c>
      <c r="IB11">
        <f t="shared" si="9"/>
        <v>517</v>
      </c>
      <c r="IC11">
        <v>4187</v>
      </c>
      <c r="ID11">
        <v>386</v>
      </c>
      <c r="IE11">
        <v>57</v>
      </c>
      <c r="IF11">
        <f t="shared" si="10"/>
        <v>5668</v>
      </c>
      <c r="IG11">
        <v>0</v>
      </c>
      <c r="IH11">
        <v>0</v>
      </c>
      <c r="II11">
        <v>0</v>
      </c>
      <c r="IJ11">
        <v>13</v>
      </c>
      <c r="IK11">
        <v>1</v>
      </c>
      <c r="IL11">
        <v>14</v>
      </c>
      <c r="IM11">
        <v>497</v>
      </c>
      <c r="IN11">
        <v>1</v>
      </c>
      <c r="IO11">
        <v>0</v>
      </c>
      <c r="IP11">
        <v>498</v>
      </c>
      <c r="IQ11">
        <v>99.8</v>
      </c>
      <c r="IR11" s="34">
        <f t="shared" si="11"/>
        <v>4800</v>
      </c>
      <c r="IS11" s="154">
        <f t="shared" si="12"/>
        <v>118.08333333333334</v>
      </c>
      <c r="IT11" s="34" t="s">
        <v>2369</v>
      </c>
      <c r="IU11" s="34" t="s">
        <v>2736</v>
      </c>
      <c r="IV11" s="34" t="s">
        <v>2692</v>
      </c>
      <c r="IW11" s="34">
        <v>8</v>
      </c>
      <c r="IX11" s="35">
        <v>0.40706018518518516</v>
      </c>
      <c r="IY11" s="35">
        <v>0.31510416666666669</v>
      </c>
      <c r="IZ11" s="35">
        <v>0.31510416666666669</v>
      </c>
      <c r="JA11" s="35">
        <v>2.8344907407407412E-2</v>
      </c>
      <c r="JB11" s="34">
        <v>320</v>
      </c>
      <c r="JC11" s="34">
        <v>126</v>
      </c>
      <c r="JD11" s="34">
        <v>446</v>
      </c>
      <c r="JE11" s="34">
        <v>2727</v>
      </c>
      <c r="JF11" s="34">
        <v>172</v>
      </c>
      <c r="JG11" s="34">
        <v>59</v>
      </c>
      <c r="JH11" s="34">
        <v>2958</v>
      </c>
      <c r="JI11" s="34">
        <v>0</v>
      </c>
      <c r="JJ11" s="34">
        <v>0</v>
      </c>
      <c r="JK11" s="34">
        <v>0</v>
      </c>
      <c r="JL11" s="34">
        <v>0</v>
      </c>
      <c r="JM11" s="34">
        <v>0</v>
      </c>
      <c r="JN11" s="34">
        <v>0</v>
      </c>
      <c r="JO11" s="34">
        <v>0</v>
      </c>
      <c r="JP11" s="34">
        <v>0</v>
      </c>
      <c r="JQ11" s="34">
        <v>0</v>
      </c>
      <c r="JR11" s="34">
        <v>0</v>
      </c>
      <c r="JS11" s="34">
        <v>0</v>
      </c>
      <c r="JT11" s="34">
        <v>2400</v>
      </c>
      <c r="JU11" s="154">
        <f t="shared" si="13"/>
        <v>123.25</v>
      </c>
      <c r="JV11" s="34" t="s">
        <v>2369</v>
      </c>
      <c r="JW11" s="34" t="s">
        <v>2736</v>
      </c>
      <c r="JX11" s="34" t="s">
        <v>2692</v>
      </c>
      <c r="JY11" s="34"/>
      <c r="JZ11" s="35">
        <v>0.37162037037037038</v>
      </c>
      <c r="KA11" s="35">
        <v>0.28253472222222226</v>
      </c>
      <c r="KB11" s="35">
        <v>0.28253472222222226</v>
      </c>
      <c r="KC11" s="35">
        <v>1.1597222222222222E-2</v>
      </c>
      <c r="KD11" s="34">
        <v>270</v>
      </c>
      <c r="KE11" s="34">
        <v>127</v>
      </c>
      <c r="KF11" s="34">
        <v>397</v>
      </c>
      <c r="KG11" s="34">
        <v>2551</v>
      </c>
      <c r="KH11" s="34">
        <v>177</v>
      </c>
      <c r="KI11" s="34">
        <v>42</v>
      </c>
      <c r="KJ11" s="34">
        <v>2770</v>
      </c>
      <c r="KK11" s="34">
        <v>0</v>
      </c>
      <c r="KL11" s="34">
        <v>0</v>
      </c>
      <c r="KM11" s="34">
        <v>0</v>
      </c>
      <c r="KN11" s="34">
        <v>114</v>
      </c>
      <c r="KO11" s="34">
        <v>3</v>
      </c>
      <c r="KP11" s="34">
        <v>117</v>
      </c>
      <c r="KQ11" s="34">
        <v>659</v>
      </c>
      <c r="KR11" s="34">
        <v>3</v>
      </c>
      <c r="KS11" s="34">
        <v>0</v>
      </c>
      <c r="KT11" s="34">
        <v>662</v>
      </c>
      <c r="KU11" s="34">
        <v>99.55</v>
      </c>
      <c r="KV11" s="34">
        <v>2400</v>
      </c>
      <c r="KW11" s="154">
        <f t="shared" si="14"/>
        <v>115.41666666666666</v>
      </c>
      <c r="KX11" s="34" t="s">
        <v>2369</v>
      </c>
      <c r="KY11" s="34" t="s">
        <v>2736</v>
      </c>
      <c r="KZ11" s="34" t="s">
        <v>2692</v>
      </c>
      <c r="LA11" s="34">
        <v>8</v>
      </c>
      <c r="LB11" s="35">
        <v>0</v>
      </c>
      <c r="LC11" s="35">
        <v>0</v>
      </c>
      <c r="LD11" s="35">
        <v>0</v>
      </c>
      <c r="LE11" s="35">
        <v>0</v>
      </c>
      <c r="LF11" s="34">
        <v>0</v>
      </c>
      <c r="LG11" s="34">
        <v>0</v>
      </c>
      <c r="LH11" s="34">
        <v>0</v>
      </c>
      <c r="LI11" s="34">
        <v>0</v>
      </c>
      <c r="LJ11" s="34">
        <v>0</v>
      </c>
      <c r="LK11" s="34">
        <v>0</v>
      </c>
      <c r="LL11" s="34">
        <v>0</v>
      </c>
      <c r="LM11" s="34">
        <v>0</v>
      </c>
      <c r="LN11" s="34">
        <v>0</v>
      </c>
      <c r="LO11" s="34">
        <v>0</v>
      </c>
      <c r="LP11" s="34">
        <v>45</v>
      </c>
      <c r="LQ11" s="34">
        <v>0</v>
      </c>
      <c r="LR11" s="34">
        <v>45</v>
      </c>
      <c r="LS11" s="34">
        <v>465</v>
      </c>
      <c r="LT11" s="34">
        <v>0</v>
      </c>
      <c r="LU11" s="34">
        <v>0</v>
      </c>
      <c r="LV11" s="34">
        <v>465</v>
      </c>
      <c r="LW11" s="34">
        <v>100</v>
      </c>
      <c r="LX11" s="34"/>
      <c r="LY11" s="154"/>
      <c r="LZ11" s="34" t="s">
        <v>2369</v>
      </c>
      <c r="MA11" s="34" t="s">
        <v>2736</v>
      </c>
      <c r="MB11" s="34" t="s">
        <v>2692</v>
      </c>
      <c r="MC11" s="34">
        <v>8</v>
      </c>
      <c r="MD11" s="35">
        <v>0.19028935185185183</v>
      </c>
      <c r="ME11" s="35">
        <v>0.11430555555555555</v>
      </c>
      <c r="MF11" s="35">
        <v>0.11430555555555555</v>
      </c>
      <c r="MG11" s="35">
        <v>9.432870370370371E-3</v>
      </c>
      <c r="MH11" s="34">
        <v>65</v>
      </c>
      <c r="MI11" s="34">
        <v>38</v>
      </c>
      <c r="MJ11" s="34">
        <v>103</v>
      </c>
      <c r="MK11" s="34">
        <v>720</v>
      </c>
      <c r="ML11" s="34">
        <v>43</v>
      </c>
      <c r="MM11" s="34">
        <v>17</v>
      </c>
      <c r="MN11" s="34">
        <v>780</v>
      </c>
      <c r="MO11" s="34">
        <v>0</v>
      </c>
      <c r="MP11" s="34">
        <v>0</v>
      </c>
      <c r="MQ11" s="34">
        <v>0</v>
      </c>
      <c r="MR11" s="34">
        <v>0</v>
      </c>
      <c r="MS11" s="34">
        <v>0</v>
      </c>
      <c r="MT11" s="34">
        <v>0</v>
      </c>
      <c r="MU11" s="34">
        <v>0</v>
      </c>
      <c r="MV11" s="34">
        <v>0</v>
      </c>
      <c r="MW11" s="34">
        <v>0</v>
      </c>
      <c r="MX11" s="34">
        <v>0</v>
      </c>
      <c r="MY11" s="34">
        <v>0</v>
      </c>
      <c r="MZ11" s="34">
        <v>720</v>
      </c>
      <c r="NA11" s="154">
        <f t="shared" si="53"/>
        <v>108.33333333333333</v>
      </c>
      <c r="NB11" s="34" t="s">
        <v>2369</v>
      </c>
      <c r="NC11" s="34" t="s">
        <v>2736</v>
      </c>
      <c r="ND11" s="34" t="s">
        <v>2692</v>
      </c>
      <c r="NE11" s="34">
        <v>8</v>
      </c>
      <c r="NF11" s="35">
        <v>0.16741898148148149</v>
      </c>
      <c r="NG11" s="35">
        <v>0.1091550925925926</v>
      </c>
      <c r="NH11" s="35">
        <v>0.1091550925925926</v>
      </c>
      <c r="NI11" s="35">
        <v>8.5995370370370357E-3</v>
      </c>
      <c r="NJ11" s="34">
        <v>131</v>
      </c>
      <c r="NK11" s="34">
        <v>30</v>
      </c>
      <c r="NL11" s="34">
        <v>161</v>
      </c>
      <c r="NM11" s="34">
        <v>876</v>
      </c>
      <c r="NN11" s="34">
        <v>38</v>
      </c>
      <c r="NO11" s="34">
        <v>8</v>
      </c>
      <c r="NP11" s="34">
        <v>922</v>
      </c>
      <c r="NQ11" s="34">
        <v>0</v>
      </c>
      <c r="NR11" s="34">
        <v>0</v>
      </c>
      <c r="NS11" s="34">
        <v>0</v>
      </c>
      <c r="NT11" s="34">
        <v>0</v>
      </c>
      <c r="NU11" s="34">
        <v>0</v>
      </c>
      <c r="NV11" s="34">
        <v>0</v>
      </c>
      <c r="NW11" s="34">
        <v>0</v>
      </c>
      <c r="NX11" s="34">
        <v>0</v>
      </c>
      <c r="NY11" s="34">
        <v>0</v>
      </c>
      <c r="NZ11" s="34">
        <v>0</v>
      </c>
      <c r="OA11" s="34">
        <v>0</v>
      </c>
      <c r="OB11" s="34">
        <v>720</v>
      </c>
      <c r="OC11" s="154">
        <f t="shared" si="54"/>
        <v>128.05555555555554</v>
      </c>
      <c r="OD11" s="34" t="s">
        <v>2369</v>
      </c>
      <c r="OE11" s="34" t="s">
        <v>2736</v>
      </c>
      <c r="OF11" s="34" t="s">
        <v>2692</v>
      </c>
      <c r="OG11" s="34">
        <v>8</v>
      </c>
      <c r="OH11" s="1">
        <v>0</v>
      </c>
      <c r="OI11" s="1">
        <v>0</v>
      </c>
      <c r="OJ11" s="1">
        <v>0</v>
      </c>
      <c r="OK11" s="1">
        <v>0</v>
      </c>
      <c r="OL11" s="34">
        <v>0</v>
      </c>
      <c r="OM11" s="34">
        <v>0</v>
      </c>
      <c r="ON11" s="34">
        <v>0</v>
      </c>
      <c r="OO11" s="34">
        <v>0</v>
      </c>
      <c r="OP11" s="34">
        <v>0</v>
      </c>
      <c r="OQ11" s="34">
        <v>0</v>
      </c>
      <c r="OR11" s="34">
        <v>0</v>
      </c>
      <c r="OS11" s="34">
        <v>0</v>
      </c>
      <c r="OT11" s="34">
        <v>0</v>
      </c>
      <c r="OU11" s="34">
        <v>0</v>
      </c>
      <c r="OV11" s="34">
        <v>8</v>
      </c>
      <c r="OW11" s="34">
        <v>2</v>
      </c>
      <c r="OX11" s="34">
        <v>10</v>
      </c>
      <c r="OY11" s="34">
        <v>316</v>
      </c>
      <c r="OZ11" s="34">
        <v>2</v>
      </c>
      <c r="PA11" s="34">
        <v>0</v>
      </c>
      <c r="PB11" s="34">
        <v>318</v>
      </c>
      <c r="PC11" s="34">
        <v>99.37</v>
      </c>
      <c r="PD11" s="34"/>
      <c r="PE11" s="154" t="e">
        <f t="shared" si="18"/>
        <v>#DIV/0!</v>
      </c>
      <c r="PF11" s="34" t="s">
        <v>2369</v>
      </c>
      <c r="PG11" s="34" t="s">
        <v>2736</v>
      </c>
      <c r="PH11" s="34" t="s">
        <v>2692</v>
      </c>
      <c r="PI11" s="34">
        <v>8</v>
      </c>
      <c r="PJ11" s="1">
        <v>0</v>
      </c>
      <c r="PK11" s="1">
        <v>0</v>
      </c>
      <c r="PL11" s="1">
        <v>0</v>
      </c>
      <c r="PM11" s="1">
        <v>0</v>
      </c>
      <c r="PN11" s="34">
        <v>0</v>
      </c>
      <c r="PO11" s="34">
        <v>0</v>
      </c>
      <c r="PP11" s="34">
        <v>0</v>
      </c>
      <c r="PQ11" s="34">
        <v>0</v>
      </c>
      <c r="PR11" s="34">
        <v>0</v>
      </c>
      <c r="PS11" s="34">
        <v>0</v>
      </c>
      <c r="PT11" s="34">
        <v>0</v>
      </c>
      <c r="PU11" s="34">
        <v>0</v>
      </c>
      <c r="PV11" s="34">
        <v>0</v>
      </c>
      <c r="PW11" s="34">
        <v>0</v>
      </c>
      <c r="PX11" s="34">
        <v>4</v>
      </c>
      <c r="PY11" s="34">
        <v>1</v>
      </c>
      <c r="PZ11" s="34">
        <v>5</v>
      </c>
      <c r="QA11" s="34">
        <v>129</v>
      </c>
      <c r="QB11" s="34">
        <v>1</v>
      </c>
      <c r="QC11" s="34">
        <v>0</v>
      </c>
      <c r="QD11" s="34">
        <v>130</v>
      </c>
      <c r="QE11" s="34">
        <v>99.23</v>
      </c>
      <c r="QF11" s="34"/>
      <c r="QG11" s="154" t="e">
        <f t="shared" si="19"/>
        <v>#DIV/0!</v>
      </c>
      <c r="QH11" s="34" t="s">
        <v>2369</v>
      </c>
      <c r="QI11" s="34" t="s">
        <v>2736</v>
      </c>
      <c r="QJ11" s="34" t="s">
        <v>2692</v>
      </c>
      <c r="QK11" s="34">
        <v>8</v>
      </c>
      <c r="QL11" s="35">
        <v>0.11776620370370371</v>
      </c>
      <c r="QM11" s="35">
        <v>0.1091550925925926</v>
      </c>
      <c r="QN11" s="35">
        <v>4.9652777777777775E-2</v>
      </c>
      <c r="QO11" s="35">
        <v>8.5995370370370357E-3</v>
      </c>
      <c r="QP11" s="34">
        <v>131</v>
      </c>
      <c r="QQ11" s="34">
        <v>30</v>
      </c>
      <c r="QR11" s="34">
        <v>161</v>
      </c>
      <c r="QS11" s="34">
        <v>876</v>
      </c>
      <c r="QT11" s="34">
        <v>38</v>
      </c>
      <c r="QU11" s="34">
        <v>8</v>
      </c>
      <c r="QV11" s="34">
        <v>922</v>
      </c>
      <c r="QW11" s="34">
        <v>0</v>
      </c>
      <c r="QX11" s="34">
        <v>0</v>
      </c>
      <c r="QY11" s="34">
        <v>0</v>
      </c>
      <c r="QZ11" s="34">
        <v>12</v>
      </c>
      <c r="RA11" s="34">
        <v>3</v>
      </c>
      <c r="RB11" s="34">
        <v>15</v>
      </c>
      <c r="RC11" s="34">
        <v>445</v>
      </c>
      <c r="RD11" s="34">
        <v>3</v>
      </c>
      <c r="RE11" s="34">
        <v>0</v>
      </c>
      <c r="RF11" s="34">
        <v>448</v>
      </c>
      <c r="RG11" s="34">
        <v>99.33</v>
      </c>
      <c r="RH11" s="34">
        <v>720</v>
      </c>
      <c r="RI11" s="154">
        <f t="shared" si="55"/>
        <v>128.05555555555554</v>
      </c>
      <c r="RJ11" s="34" t="s">
        <v>2369</v>
      </c>
      <c r="RK11" s="34" t="s">
        <v>2736</v>
      </c>
      <c r="RL11" s="34" t="s">
        <v>2692</v>
      </c>
      <c r="RM11" s="34">
        <v>8</v>
      </c>
      <c r="RN11" s="35">
        <v>0.87912037037037039</v>
      </c>
      <c r="RO11" s="35">
        <v>0.82111111111111112</v>
      </c>
      <c r="RP11" s="35">
        <v>0.25729166666666664</v>
      </c>
      <c r="RQ11" s="35">
        <v>5.7997685185185187E-2</v>
      </c>
      <c r="RR11" s="34">
        <v>786</v>
      </c>
      <c r="RS11" s="34">
        <v>321</v>
      </c>
      <c r="RT11" s="34">
        <v>1107</v>
      </c>
      <c r="RU11" s="34">
        <v>6874</v>
      </c>
      <c r="RV11" s="34">
        <v>430</v>
      </c>
      <c r="RW11" s="34">
        <v>126</v>
      </c>
      <c r="RX11" s="34">
        <v>7430</v>
      </c>
      <c r="RY11" s="34">
        <v>0</v>
      </c>
      <c r="RZ11" s="34">
        <v>0</v>
      </c>
      <c r="SA11" s="34">
        <v>0</v>
      </c>
      <c r="SB11" s="34">
        <v>171</v>
      </c>
      <c r="SC11" s="34">
        <v>6</v>
      </c>
      <c r="SD11" s="34">
        <v>177</v>
      </c>
      <c r="SE11" s="34">
        <v>1569</v>
      </c>
      <c r="SF11" s="34">
        <v>6</v>
      </c>
      <c r="SG11" s="34">
        <v>0</v>
      </c>
      <c r="SH11" s="34">
        <v>1575</v>
      </c>
      <c r="SI11" s="34">
        <v>99.62</v>
      </c>
      <c r="SJ11" s="34">
        <f t="shared" si="21"/>
        <v>6240</v>
      </c>
      <c r="SK11" s="154">
        <f t="shared" si="56"/>
        <v>119.07051282051282</v>
      </c>
      <c r="SL11" s="34" t="s">
        <v>2369</v>
      </c>
      <c r="SM11" s="34" t="s">
        <v>2737</v>
      </c>
      <c r="SN11" s="34" t="s">
        <v>2692</v>
      </c>
      <c r="SO11" s="34">
        <v>8</v>
      </c>
      <c r="SP11" s="35">
        <v>0.22487268518518519</v>
      </c>
      <c r="SQ11" s="35">
        <v>0.15255787037037036</v>
      </c>
      <c r="SR11" s="35">
        <v>0.15255787037037036</v>
      </c>
      <c r="SS11" s="35">
        <v>1.0752314814814814E-2</v>
      </c>
      <c r="ST11" s="34">
        <v>304</v>
      </c>
      <c r="SU11" s="34">
        <v>45</v>
      </c>
      <c r="SV11" s="34">
        <v>349</v>
      </c>
      <c r="SW11" s="34">
        <v>842</v>
      </c>
      <c r="SX11" s="34">
        <v>41</v>
      </c>
      <c r="SY11" s="34">
        <v>20</v>
      </c>
      <c r="SZ11" s="34">
        <v>903</v>
      </c>
      <c r="TA11" s="34">
        <v>0</v>
      </c>
      <c r="TB11" s="34">
        <v>0</v>
      </c>
      <c r="TC11" s="34">
        <v>0</v>
      </c>
      <c r="TD11" s="34">
        <v>0</v>
      </c>
      <c r="TE11" s="34">
        <v>0</v>
      </c>
      <c r="TF11" s="34">
        <v>0</v>
      </c>
      <c r="TG11" s="34">
        <v>0</v>
      </c>
      <c r="TH11" s="34">
        <v>0</v>
      </c>
      <c r="TI11" s="34">
        <v>0</v>
      </c>
      <c r="TJ11" s="34">
        <v>0</v>
      </c>
      <c r="TK11" s="34">
        <v>0</v>
      </c>
      <c r="TL11" s="34">
        <v>823</v>
      </c>
      <c r="TM11" s="154">
        <f t="shared" si="57"/>
        <v>109.72053462940461</v>
      </c>
      <c r="TN11" s="34" t="s">
        <v>2369</v>
      </c>
      <c r="TO11" s="34" t="s">
        <v>2737</v>
      </c>
      <c r="TP11" s="34" t="s">
        <v>2692</v>
      </c>
      <c r="TQ11" s="34">
        <v>8</v>
      </c>
      <c r="TR11" s="35">
        <v>0.22115740740740741</v>
      </c>
      <c r="TS11" s="35">
        <v>0.13907407407407407</v>
      </c>
      <c r="TT11" s="35">
        <v>0.13907407407407407</v>
      </c>
      <c r="TU11" s="35">
        <v>9.525462962962963E-3</v>
      </c>
      <c r="TV11" s="34">
        <v>318</v>
      </c>
      <c r="TW11" s="34">
        <v>48</v>
      </c>
      <c r="TX11" s="34">
        <v>366</v>
      </c>
      <c r="TY11" s="34">
        <v>825</v>
      </c>
      <c r="TZ11" s="34">
        <v>40</v>
      </c>
      <c r="UA11" s="34">
        <v>19</v>
      </c>
      <c r="UB11" s="34">
        <v>884</v>
      </c>
      <c r="UC11" s="34">
        <v>0</v>
      </c>
      <c r="UD11" s="34">
        <v>0</v>
      </c>
      <c r="UE11" s="34">
        <v>0</v>
      </c>
      <c r="UF11" s="34">
        <v>0</v>
      </c>
      <c r="UG11" s="34">
        <v>0</v>
      </c>
      <c r="UH11" s="34">
        <v>0</v>
      </c>
      <c r="UI11" s="34">
        <v>0</v>
      </c>
      <c r="UJ11" s="34">
        <v>0</v>
      </c>
      <c r="UK11" s="34">
        <v>0</v>
      </c>
      <c r="UL11" s="34">
        <v>0</v>
      </c>
      <c r="UM11" s="34">
        <v>0</v>
      </c>
      <c r="UN11" s="34">
        <v>823</v>
      </c>
      <c r="UO11" s="154">
        <f t="shared" si="58"/>
        <v>107.41190765492101</v>
      </c>
      <c r="UP11" s="34" t="s">
        <v>2369</v>
      </c>
      <c r="UQ11" s="34" t="s">
        <v>2737</v>
      </c>
      <c r="UR11" s="34" t="s">
        <v>2692</v>
      </c>
      <c r="US11" s="34">
        <v>8</v>
      </c>
      <c r="UT11" s="35">
        <v>0.25108796296296293</v>
      </c>
      <c r="UU11" s="35">
        <v>0.19464120370370372</v>
      </c>
      <c r="UV11" s="35">
        <v>0.19464120370370372</v>
      </c>
      <c r="UW11" s="35">
        <v>1.8113425925925925E-2</v>
      </c>
      <c r="UX11" s="34">
        <v>1055</v>
      </c>
      <c r="UY11" s="34">
        <v>60</v>
      </c>
      <c r="UZ11" s="34">
        <v>1115</v>
      </c>
      <c r="VA11" s="34">
        <v>830</v>
      </c>
      <c r="VB11" s="34">
        <v>43</v>
      </c>
      <c r="VC11" s="34">
        <v>29</v>
      </c>
      <c r="VD11" s="34">
        <v>902</v>
      </c>
      <c r="VE11" s="34">
        <v>0</v>
      </c>
      <c r="VF11" s="34">
        <v>0</v>
      </c>
      <c r="VG11" s="34">
        <v>0</v>
      </c>
      <c r="VH11" s="34">
        <v>0</v>
      </c>
      <c r="VI11" s="34">
        <v>0</v>
      </c>
      <c r="VJ11" s="34">
        <v>0</v>
      </c>
      <c r="VK11" s="34">
        <v>0</v>
      </c>
      <c r="VL11" s="34">
        <v>0</v>
      </c>
      <c r="VM11" s="34">
        <v>0</v>
      </c>
      <c r="VN11" s="34">
        <v>0</v>
      </c>
      <c r="VO11" s="34">
        <v>0</v>
      </c>
      <c r="VP11" s="34">
        <v>823</v>
      </c>
      <c r="VQ11" s="154">
        <f t="shared" si="59"/>
        <v>109.59902794653706</v>
      </c>
      <c r="VR11" s="34" t="s">
        <v>2369</v>
      </c>
      <c r="VS11" s="34" t="s">
        <v>2737</v>
      </c>
      <c r="VT11" s="34" t="s">
        <v>2692</v>
      </c>
      <c r="VU11" s="34">
        <v>8</v>
      </c>
      <c r="VV11" s="35">
        <v>0.1917824074074074</v>
      </c>
      <c r="VW11" s="35">
        <v>0.14564814814814817</v>
      </c>
      <c r="VX11" s="35">
        <v>0.14564814814814817</v>
      </c>
      <c r="VY11" s="35">
        <v>9.5833333333333343E-3</v>
      </c>
      <c r="VZ11" s="34">
        <v>465</v>
      </c>
      <c r="WA11" s="34">
        <v>46</v>
      </c>
      <c r="WB11" s="34">
        <v>511</v>
      </c>
      <c r="WC11" s="34">
        <v>866</v>
      </c>
      <c r="WD11" s="34">
        <v>47</v>
      </c>
      <c r="WE11" s="34">
        <v>19</v>
      </c>
      <c r="WF11" s="34">
        <v>932</v>
      </c>
      <c r="WG11" s="34">
        <v>0</v>
      </c>
      <c r="WH11" s="34">
        <v>0</v>
      </c>
      <c r="WI11" s="34">
        <v>0</v>
      </c>
      <c r="WJ11" s="34">
        <v>0</v>
      </c>
      <c r="WK11" s="34">
        <v>0</v>
      </c>
      <c r="WL11" s="34">
        <v>0</v>
      </c>
      <c r="WM11" s="34">
        <v>0</v>
      </c>
      <c r="WN11" s="34">
        <v>0</v>
      </c>
      <c r="WO11" s="34">
        <v>0</v>
      </c>
      <c r="WP11" s="34">
        <v>0</v>
      </c>
      <c r="WQ11" s="34">
        <v>0</v>
      </c>
      <c r="WR11" s="34">
        <v>823</v>
      </c>
      <c r="WS11" s="154">
        <f t="shared" si="60"/>
        <v>113.24422843256379</v>
      </c>
      <c r="WT11" s="34" t="s">
        <v>2369</v>
      </c>
      <c r="WU11" s="34" t="s">
        <v>2737</v>
      </c>
      <c r="WV11" s="34" t="s">
        <v>2692</v>
      </c>
      <c r="WW11" s="34">
        <v>8</v>
      </c>
      <c r="WX11" s="1">
        <v>0.21774305555555554</v>
      </c>
      <c r="WY11" s="1">
        <v>0.15850694444444444</v>
      </c>
      <c r="WZ11" s="1">
        <v>0.15850694444444444</v>
      </c>
      <c r="XA11" s="1">
        <v>1.1793981481481482E-2</v>
      </c>
      <c r="XB11">
        <v>594</v>
      </c>
      <c r="XC11">
        <v>51</v>
      </c>
      <c r="XD11">
        <v>645</v>
      </c>
      <c r="XE11">
        <v>786</v>
      </c>
      <c r="XF11">
        <v>35</v>
      </c>
      <c r="XG11">
        <v>29</v>
      </c>
      <c r="XH11">
        <v>850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823</v>
      </c>
      <c r="XU11" s="154">
        <f t="shared" si="61"/>
        <v>103.28068043742407</v>
      </c>
      <c r="XV11" s="34" t="s">
        <v>2369</v>
      </c>
      <c r="XW11" s="34" t="s">
        <v>2737</v>
      </c>
      <c r="XX11" s="34" t="s">
        <v>2692</v>
      </c>
      <c r="XY11" s="34">
        <v>8</v>
      </c>
      <c r="XZ11" s="1">
        <v>0</v>
      </c>
      <c r="YA11" s="1">
        <v>0</v>
      </c>
      <c r="YB11" s="1">
        <v>0</v>
      </c>
      <c r="YC11" s="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823</v>
      </c>
      <c r="YW11" s="154">
        <f t="shared" si="62"/>
        <v>0</v>
      </c>
      <c r="YX11" s="34" t="s">
        <v>2369</v>
      </c>
      <c r="YY11" s="34" t="s">
        <v>2737</v>
      </c>
      <c r="YZ11" s="34" t="s">
        <v>2692</v>
      </c>
      <c r="ZA11" s="34">
        <v>8</v>
      </c>
      <c r="ZB11" s="1">
        <v>0</v>
      </c>
      <c r="ZC11" s="1">
        <v>0</v>
      </c>
      <c r="ZD11" s="1">
        <v>0</v>
      </c>
      <c r="ZE11" s="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823</v>
      </c>
      <c r="ZY11" s="154">
        <f t="shared" si="63"/>
        <v>0</v>
      </c>
      <c r="ZZ11" s="34" t="s">
        <v>2369</v>
      </c>
      <c r="AAA11" s="34" t="s">
        <v>2737</v>
      </c>
      <c r="AAB11" s="34" t="s">
        <v>2692</v>
      </c>
      <c r="AAC11" s="34">
        <v>8</v>
      </c>
      <c r="AAD11" s="1">
        <v>0.17030092592592594</v>
      </c>
      <c r="AAE11" s="1">
        <v>0.15850694444444444</v>
      </c>
      <c r="AAF11" s="1">
        <v>4.7430555555555559E-2</v>
      </c>
      <c r="AAG11" s="1">
        <v>1.1793981481481482E-2</v>
      </c>
      <c r="AAH11">
        <v>594</v>
      </c>
      <c r="AAI11">
        <v>51</v>
      </c>
      <c r="AAJ11">
        <v>645</v>
      </c>
      <c r="AAK11">
        <v>786</v>
      </c>
      <c r="AAL11">
        <v>35</v>
      </c>
      <c r="AAM11">
        <v>29</v>
      </c>
      <c r="AAN11">
        <v>850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823</v>
      </c>
      <c r="ABA11" s="154">
        <f t="shared" si="64"/>
        <v>103.28068043742407</v>
      </c>
      <c r="ABB11" s="34" t="s">
        <v>2369</v>
      </c>
      <c r="ABC11" s="34" t="s">
        <v>2737</v>
      </c>
      <c r="ABD11" s="34" t="s">
        <v>2692</v>
      </c>
      <c r="ABE11" s="34">
        <v>8</v>
      </c>
      <c r="ABF11" s="1">
        <v>0.85024305555555557</v>
      </c>
      <c r="ABG11" s="1">
        <v>0.79043981481481485</v>
      </c>
      <c r="ABH11" s="10">
        <f>ABG11/4</f>
        <v>0.19760995370370371</v>
      </c>
      <c r="ABI11" s="1">
        <v>0.25641203703703702</v>
      </c>
      <c r="ABJ11" s="1">
        <v>5.9791666666666667E-2</v>
      </c>
      <c r="ABK11">
        <v>2736</v>
      </c>
      <c r="ABL11">
        <v>250</v>
      </c>
      <c r="ABM11">
        <v>2986</v>
      </c>
      <c r="ABN11">
        <v>4149</v>
      </c>
      <c r="ABO11">
        <v>206</v>
      </c>
      <c r="ABP11">
        <v>116</v>
      </c>
      <c r="ABQ11">
        <v>4471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100</v>
      </c>
      <c r="ACC11">
        <f t="shared" si="31"/>
        <v>4115</v>
      </c>
      <c r="ACD11" s="154">
        <f t="shared" si="65"/>
        <v>108.65127582017011</v>
      </c>
      <c r="ACE11" s="34" t="s">
        <v>2369</v>
      </c>
      <c r="ACF11" s="34" t="s">
        <v>2737</v>
      </c>
      <c r="ACG11" s="34" t="s">
        <v>2692</v>
      </c>
      <c r="ACH11" s="34">
        <v>8</v>
      </c>
      <c r="ACI11" s="1">
        <v>0.19541666666666666</v>
      </c>
      <c r="ACJ11" s="1">
        <v>0.1193287037037037</v>
      </c>
      <c r="ACK11" s="1">
        <v>0.1193287037037037</v>
      </c>
      <c r="ACL11" s="1">
        <v>6.9907407407407409E-3</v>
      </c>
      <c r="ACM11">
        <v>185</v>
      </c>
      <c r="ACN11">
        <v>47</v>
      </c>
      <c r="ACO11">
        <v>232</v>
      </c>
      <c r="ACP11">
        <v>836</v>
      </c>
      <c r="ACQ11">
        <v>51</v>
      </c>
      <c r="ACR11">
        <v>20</v>
      </c>
      <c r="ACS11">
        <v>907</v>
      </c>
      <c r="ACT11">
        <v>0</v>
      </c>
      <c r="ACU11">
        <v>0</v>
      </c>
      <c r="ACV11">
        <v>0</v>
      </c>
      <c r="ACW11">
        <v>86</v>
      </c>
      <c r="ACX11">
        <v>5</v>
      </c>
      <c r="ACY11">
        <v>91</v>
      </c>
      <c r="ACZ11">
        <v>1398</v>
      </c>
      <c r="ADA11">
        <v>9</v>
      </c>
      <c r="ADB11">
        <v>3</v>
      </c>
      <c r="ADC11">
        <v>1410</v>
      </c>
      <c r="ADD11">
        <v>99.15</v>
      </c>
      <c r="ADE11">
        <v>823</v>
      </c>
      <c r="ADF11" s="154">
        <f t="shared" si="33"/>
        <v>110.20656136087486</v>
      </c>
      <c r="ADG11" s="34" t="s">
        <v>2369</v>
      </c>
      <c r="ADH11" s="34" t="s">
        <v>2737</v>
      </c>
      <c r="ADI11" s="34" t="s">
        <v>2692</v>
      </c>
      <c r="ADJ11" s="34">
        <v>8</v>
      </c>
      <c r="ADK11" s="1">
        <v>0.21934027777777776</v>
      </c>
      <c r="ADL11" s="1">
        <v>0.12356481481481481</v>
      </c>
      <c r="ADM11" s="1">
        <v>0.12356481481481481</v>
      </c>
      <c r="ADN11" s="1">
        <v>1.0706018518518517E-2</v>
      </c>
      <c r="ADO11">
        <v>251</v>
      </c>
      <c r="ADP11">
        <v>50</v>
      </c>
      <c r="ADQ11">
        <v>301</v>
      </c>
      <c r="ADR11">
        <v>846</v>
      </c>
      <c r="ADS11">
        <v>23</v>
      </c>
      <c r="ADT11">
        <v>39</v>
      </c>
      <c r="ADU11">
        <v>908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823</v>
      </c>
      <c r="AEH11" s="154">
        <f t="shared" si="75"/>
        <v>110.32806804374241</v>
      </c>
      <c r="AEI11" s="34" t="s">
        <v>2369</v>
      </c>
      <c r="AEJ11" s="34" t="s">
        <v>2737</v>
      </c>
      <c r="AEK11" s="34" t="s">
        <v>2692</v>
      </c>
      <c r="AEL11" s="34">
        <v>8</v>
      </c>
      <c r="AEM11" s="1">
        <v>0.17857638888888891</v>
      </c>
      <c r="AEN11" s="1">
        <v>0.12834490740740742</v>
      </c>
      <c r="AEO11" s="1">
        <v>0.12834490740740742</v>
      </c>
      <c r="AEP11" s="1">
        <v>6.8055555555555569E-3</v>
      </c>
      <c r="AEQ11">
        <v>150</v>
      </c>
      <c r="AER11">
        <v>55</v>
      </c>
      <c r="AES11">
        <v>205</v>
      </c>
      <c r="AET11">
        <v>840</v>
      </c>
      <c r="AEU11">
        <v>39</v>
      </c>
      <c r="AEV11">
        <v>28</v>
      </c>
      <c r="AEW11">
        <v>907</v>
      </c>
      <c r="AEX11">
        <v>0</v>
      </c>
      <c r="AEY11">
        <v>0</v>
      </c>
      <c r="AEZ11">
        <v>0</v>
      </c>
      <c r="AFA11">
        <v>35</v>
      </c>
      <c r="AFB11">
        <v>10</v>
      </c>
      <c r="AFC11">
        <v>45</v>
      </c>
      <c r="AFD11">
        <v>503</v>
      </c>
      <c r="AFE11">
        <v>16</v>
      </c>
      <c r="AFF11">
        <v>2</v>
      </c>
      <c r="AFG11">
        <v>521</v>
      </c>
      <c r="AFH11">
        <v>96.55</v>
      </c>
      <c r="AFI11">
        <v>823</v>
      </c>
      <c r="AFJ11" s="154">
        <f t="shared" si="66"/>
        <v>110.20656136087486</v>
      </c>
      <c r="AFK11" s="34" t="s">
        <v>2369</v>
      </c>
      <c r="AFL11" s="34" t="s">
        <v>2737</v>
      </c>
      <c r="AFM11" s="34" t="s">
        <v>2692</v>
      </c>
      <c r="AFN11" s="34">
        <v>8</v>
      </c>
      <c r="AFO11" s="1">
        <v>0.18858796296296296</v>
      </c>
      <c r="AFP11" s="1">
        <v>0.12796296296296297</v>
      </c>
      <c r="AFQ11" s="1">
        <v>0.12796296296296297</v>
      </c>
      <c r="AFR11" s="1">
        <v>4.9074074074074072E-3</v>
      </c>
      <c r="AFS11">
        <v>92</v>
      </c>
      <c r="AFT11">
        <v>60</v>
      </c>
      <c r="AFU11">
        <v>152</v>
      </c>
      <c r="AFV11">
        <v>864</v>
      </c>
      <c r="AFW11">
        <v>54</v>
      </c>
      <c r="AFX11">
        <v>29</v>
      </c>
      <c r="AFY11">
        <v>947</v>
      </c>
      <c r="AFZ11">
        <v>0</v>
      </c>
      <c r="AGA11">
        <v>0</v>
      </c>
      <c r="AGB11">
        <v>0</v>
      </c>
      <c r="AGC11">
        <v>47</v>
      </c>
      <c r="AGD11">
        <v>7</v>
      </c>
      <c r="AGE11">
        <v>54</v>
      </c>
      <c r="AGF11">
        <v>799</v>
      </c>
      <c r="AGG11">
        <v>6</v>
      </c>
      <c r="AGH11">
        <v>8</v>
      </c>
      <c r="AGI11">
        <v>813</v>
      </c>
      <c r="AGJ11">
        <v>98.28</v>
      </c>
      <c r="AGK11">
        <v>823</v>
      </c>
      <c r="AGL11" s="154">
        <f t="shared" si="67"/>
        <v>115.06682867557716</v>
      </c>
      <c r="AGM11" s="34" t="s">
        <v>2369</v>
      </c>
      <c r="AGN11" s="34" t="s">
        <v>2737</v>
      </c>
      <c r="AGO11" s="34" t="s">
        <v>2692</v>
      </c>
      <c r="AGP11" s="34">
        <v>8</v>
      </c>
      <c r="AGQ11" s="1">
        <v>0.13287037037037039</v>
      </c>
      <c r="AGR11" s="1">
        <v>0.12796296296296297</v>
      </c>
      <c r="AGS11" s="1">
        <v>5.5706018518518523E-2</v>
      </c>
      <c r="AGT11" s="1">
        <v>4.9074074074074072E-3</v>
      </c>
      <c r="AGU11">
        <v>92</v>
      </c>
      <c r="AGV11">
        <v>60</v>
      </c>
      <c r="AGW11">
        <v>152</v>
      </c>
      <c r="AGX11">
        <v>864</v>
      </c>
      <c r="AGY11">
        <v>54</v>
      </c>
      <c r="AGZ11">
        <v>29</v>
      </c>
      <c r="AHA11">
        <v>947</v>
      </c>
      <c r="AHB11">
        <v>0</v>
      </c>
      <c r="AHC11">
        <v>0</v>
      </c>
      <c r="AHD11">
        <v>0</v>
      </c>
      <c r="AHE11">
        <v>47</v>
      </c>
      <c r="AHF11">
        <v>7</v>
      </c>
      <c r="AHG11">
        <v>54</v>
      </c>
      <c r="AHH11">
        <v>799</v>
      </c>
      <c r="AHI11">
        <v>6</v>
      </c>
      <c r="AHJ11">
        <v>8</v>
      </c>
      <c r="AHK11">
        <v>813</v>
      </c>
      <c r="AHL11">
        <v>98.28</v>
      </c>
      <c r="AHM11">
        <v>823</v>
      </c>
      <c r="AHN11" s="154">
        <f t="shared" si="68"/>
        <v>115.06682867557716</v>
      </c>
      <c r="AHO11" s="34" t="s">
        <v>2369</v>
      </c>
      <c r="AHP11" s="34" t="s">
        <v>2737</v>
      </c>
      <c r="AHQ11" s="34" t="s">
        <v>2692</v>
      </c>
      <c r="AHR11" s="34">
        <v>8</v>
      </c>
      <c r="AHS11" s="1">
        <v>0.52865740740740741</v>
      </c>
      <c r="AHT11" s="1">
        <v>0.49921296296296297</v>
      </c>
      <c r="AHU11" s="1">
        <f>AHT11/3</f>
        <v>0.16640432098765431</v>
      </c>
      <c r="AHV11" s="1">
        <v>0.25328703703703703</v>
      </c>
      <c r="AHW11" s="1">
        <v>2.943287037037037E-2</v>
      </c>
      <c r="AHX11">
        <v>678</v>
      </c>
      <c r="AHY11">
        <v>212</v>
      </c>
      <c r="AHZ11">
        <v>890</v>
      </c>
      <c r="AIA11">
        <v>3386</v>
      </c>
      <c r="AIB11">
        <v>167</v>
      </c>
      <c r="AIC11">
        <v>116</v>
      </c>
      <c r="AID11">
        <v>3669</v>
      </c>
      <c r="AIE11">
        <v>0</v>
      </c>
      <c r="AIF11">
        <v>0</v>
      </c>
      <c r="AIG11">
        <v>0</v>
      </c>
      <c r="AIH11">
        <v>168</v>
      </c>
      <c r="AII11">
        <v>22</v>
      </c>
      <c r="AIJ11">
        <v>190</v>
      </c>
      <c r="AIK11">
        <v>2700</v>
      </c>
      <c r="AIL11">
        <v>31</v>
      </c>
      <c r="AIM11">
        <v>13</v>
      </c>
      <c r="AIN11">
        <v>2744</v>
      </c>
      <c r="AIO11">
        <v>98.4</v>
      </c>
      <c r="AIP11">
        <f t="shared" si="38"/>
        <v>3292</v>
      </c>
      <c r="AIQ11" s="154">
        <f t="shared" si="69"/>
        <v>111.45200486026732</v>
      </c>
      <c r="AIR11" s="34" t="s">
        <v>2369</v>
      </c>
      <c r="AIS11" s="34" t="s">
        <v>2737</v>
      </c>
      <c r="AIT11" s="34" t="s">
        <v>2692</v>
      </c>
      <c r="AIU11" s="34">
        <v>8</v>
      </c>
      <c r="AIV11" s="1">
        <v>0.15666666666666665</v>
      </c>
      <c r="AIW11" s="1">
        <v>0.14299768518518519</v>
      </c>
      <c r="AIX11" s="1">
        <v>5.4571759259259257E-2</v>
      </c>
      <c r="AIY11" s="1">
        <v>1.3657407407407408E-2</v>
      </c>
      <c r="AIZ11">
        <v>127</v>
      </c>
      <c r="AJA11">
        <v>52</v>
      </c>
      <c r="AJB11">
        <v>179</v>
      </c>
      <c r="AJC11">
        <v>860</v>
      </c>
      <c r="AJD11">
        <v>53</v>
      </c>
      <c r="AJE11">
        <v>28</v>
      </c>
      <c r="AJF11">
        <v>941</v>
      </c>
      <c r="AJG11">
        <v>0</v>
      </c>
      <c r="AJH11">
        <v>0</v>
      </c>
      <c r="AJI11">
        <v>0</v>
      </c>
      <c r="AJJ11">
        <v>41</v>
      </c>
      <c r="AJK11">
        <v>4</v>
      </c>
      <c r="AJL11">
        <v>45</v>
      </c>
      <c r="AJM11">
        <v>681</v>
      </c>
      <c r="AJN11">
        <v>4</v>
      </c>
      <c r="AJO11">
        <v>3</v>
      </c>
      <c r="AJP11">
        <v>688</v>
      </c>
      <c r="AJQ11">
        <v>98.98</v>
      </c>
      <c r="AJR11">
        <v>823</v>
      </c>
      <c r="AJS11" s="154">
        <f t="shared" si="70"/>
        <v>114.3377885783718</v>
      </c>
      <c r="AJT11" s="34" t="s">
        <v>2369</v>
      </c>
      <c r="AJU11" s="34" t="s">
        <v>2737</v>
      </c>
      <c r="AJV11" s="34" t="s">
        <v>2692</v>
      </c>
      <c r="AJW11" s="34">
        <v>8</v>
      </c>
      <c r="AJX11" s="1">
        <v>0.29275462962962961</v>
      </c>
      <c r="AJY11" s="1">
        <v>0.19613425925925929</v>
      </c>
      <c r="AJZ11" s="1">
        <v>0.19613425925925929</v>
      </c>
      <c r="AKA11" s="1">
        <v>8.4490740740740741E-3</v>
      </c>
      <c r="AKB11">
        <v>95</v>
      </c>
      <c r="AKC11">
        <v>81</v>
      </c>
      <c r="AKD11">
        <v>176</v>
      </c>
      <c r="AKE11">
        <v>953</v>
      </c>
      <c r="AKF11">
        <v>84</v>
      </c>
      <c r="AKG11">
        <v>44</v>
      </c>
      <c r="AKH11">
        <v>1081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823</v>
      </c>
      <c r="AKU11" s="154">
        <f t="shared" si="71"/>
        <v>131.3487241798299</v>
      </c>
      <c r="AKV11" s="34" t="s">
        <v>2369</v>
      </c>
      <c r="AKW11" s="34" t="s">
        <v>2737</v>
      </c>
      <c r="AKX11" s="34" t="s">
        <v>2692</v>
      </c>
      <c r="AKY11" s="34">
        <v>8</v>
      </c>
      <c r="AKZ11" s="1">
        <v>0.39502314814814815</v>
      </c>
      <c r="ALA11" s="1">
        <v>0.25618055555555558</v>
      </c>
      <c r="ALB11" s="1">
        <v>0.25618055555555558</v>
      </c>
      <c r="ALC11" s="1">
        <v>1.3958333333333335E-2</v>
      </c>
      <c r="ALD11">
        <v>328</v>
      </c>
      <c r="ALE11">
        <v>89</v>
      </c>
      <c r="ALF11">
        <v>417</v>
      </c>
      <c r="ALG11">
        <v>559</v>
      </c>
      <c r="ALH11">
        <v>70</v>
      </c>
      <c r="ALI11">
        <v>47</v>
      </c>
      <c r="ALJ11">
        <v>676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823</v>
      </c>
      <c r="ALW11" s="154">
        <f t="shared" si="72"/>
        <v>82.138517618469024</v>
      </c>
      <c r="ALX11" s="34" t="s">
        <v>2369</v>
      </c>
      <c r="ALY11" s="34" t="s">
        <v>2737</v>
      </c>
      <c r="ALZ11" s="34" t="s">
        <v>2692</v>
      </c>
      <c r="AMA11" s="34">
        <v>8</v>
      </c>
      <c r="AMB11" s="1">
        <v>0.26715277777777779</v>
      </c>
      <c r="AMC11" s="1">
        <v>0.17769675925925923</v>
      </c>
      <c r="AMD11" s="1">
        <v>0.17769675925925923</v>
      </c>
      <c r="AME11" s="1">
        <v>1.2187500000000002E-2</v>
      </c>
      <c r="AMF11">
        <v>112</v>
      </c>
      <c r="AMG11">
        <v>71</v>
      </c>
      <c r="AMH11">
        <v>183</v>
      </c>
      <c r="AMI11">
        <v>966</v>
      </c>
      <c r="AMJ11">
        <v>84</v>
      </c>
      <c r="AMK11">
        <v>35</v>
      </c>
      <c r="AML11">
        <v>1085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823</v>
      </c>
      <c r="AMY11" s="154">
        <f t="shared" si="43"/>
        <v>131.83475091130012</v>
      </c>
      <c r="AMZ11" s="34" t="s">
        <v>2369</v>
      </c>
      <c r="ANA11" s="34" t="s">
        <v>2737</v>
      </c>
      <c r="ANB11" s="34" t="s">
        <v>2692</v>
      </c>
      <c r="ANC11" s="34">
        <v>8</v>
      </c>
      <c r="AND11" s="1">
        <v>0.18988425925925925</v>
      </c>
      <c r="ANE11" s="1">
        <v>0.17769675925925923</v>
      </c>
      <c r="ANF11" s="1">
        <v>7.7256944444444434E-2</v>
      </c>
      <c r="ANG11" s="1">
        <v>1.2187500000000002E-2</v>
      </c>
      <c r="ANH11">
        <v>112</v>
      </c>
      <c r="ANI11">
        <v>71</v>
      </c>
      <c r="ANJ11">
        <v>183</v>
      </c>
      <c r="ANK11">
        <v>966</v>
      </c>
      <c r="ANL11">
        <v>84</v>
      </c>
      <c r="ANM11">
        <v>35</v>
      </c>
      <c r="ANN11">
        <v>1085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823</v>
      </c>
      <c r="AOA11" s="154">
        <f t="shared" si="73"/>
        <v>131.83475091130012</v>
      </c>
      <c r="AOB11" s="34" t="s">
        <v>2369</v>
      </c>
      <c r="AOC11" s="34" t="s">
        <v>2737</v>
      </c>
      <c r="AOD11" s="34" t="s">
        <v>2692</v>
      </c>
      <c r="AOE11" s="34">
        <v>8</v>
      </c>
      <c r="AOF11" s="1">
        <v>0.82130787037037034</v>
      </c>
      <c r="AOG11" s="1">
        <v>0.77302083333333327</v>
      </c>
      <c r="AOH11" s="10">
        <f t="shared" ref="AOH11:AOH12" si="77">AOG11/4</f>
        <v>0.19325520833333332</v>
      </c>
      <c r="AOI11" s="1">
        <v>0.34488425925925931</v>
      </c>
      <c r="AOJ11" s="1">
        <v>4.8275462962962958E-2</v>
      </c>
      <c r="AOK11">
        <v>662</v>
      </c>
      <c r="AOL11">
        <v>293</v>
      </c>
      <c r="AOM11">
        <v>955</v>
      </c>
      <c r="AON11">
        <v>3338</v>
      </c>
      <c r="AOO11">
        <v>291</v>
      </c>
      <c r="AOP11">
        <v>154</v>
      </c>
      <c r="AOQ11">
        <v>3783</v>
      </c>
      <c r="AOR11">
        <v>0</v>
      </c>
      <c r="AOS11">
        <v>0</v>
      </c>
      <c r="AOT11">
        <v>0</v>
      </c>
      <c r="AOU11">
        <v>41</v>
      </c>
      <c r="AOV11">
        <v>4</v>
      </c>
      <c r="AOW11">
        <v>45</v>
      </c>
      <c r="AOX11">
        <v>681</v>
      </c>
      <c r="AOY11">
        <v>4</v>
      </c>
      <c r="AOZ11">
        <v>3</v>
      </c>
      <c r="APA11">
        <v>688</v>
      </c>
      <c r="APB11">
        <v>98.98</v>
      </c>
      <c r="APC11">
        <f t="shared" si="45"/>
        <v>3292</v>
      </c>
      <c r="APD11" s="154">
        <f t="shared" si="74"/>
        <v>114.91494532199272</v>
      </c>
    </row>
    <row r="12" spans="1:1096">
      <c r="A12" s="34" t="s">
        <v>2362</v>
      </c>
      <c r="B12" s="34" t="s">
        <v>2736</v>
      </c>
      <c r="C12" s="34" t="s">
        <v>2692</v>
      </c>
      <c r="D12" s="34">
        <v>8</v>
      </c>
      <c r="E12" s="35">
        <v>0.21383101851851852</v>
      </c>
      <c r="F12" s="35">
        <v>0.10783564814814815</v>
      </c>
      <c r="G12" s="35">
        <v>0.10783564814814815</v>
      </c>
      <c r="H12" s="35">
        <v>7.1388888888888891E-2</v>
      </c>
      <c r="I12" s="34">
        <v>66</v>
      </c>
      <c r="J12" s="34">
        <v>54</v>
      </c>
      <c r="K12" s="34">
        <v>120</v>
      </c>
      <c r="L12" s="34">
        <v>2299</v>
      </c>
      <c r="M12" s="34">
        <v>76</v>
      </c>
      <c r="N12" s="34">
        <v>58</v>
      </c>
      <c r="O12" s="34">
        <v>2433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2400</v>
      </c>
      <c r="AB12" s="154">
        <f>O12/AA12*100</f>
        <v>101.375</v>
      </c>
      <c r="AC12" s="34" t="s">
        <v>2362</v>
      </c>
      <c r="AD12" s="34" t="s">
        <v>2736</v>
      </c>
      <c r="AE12" s="34" t="s">
        <v>2692</v>
      </c>
      <c r="AF12" s="34">
        <v>8</v>
      </c>
      <c r="AG12" s="35">
        <v>0.25084490740740739</v>
      </c>
      <c r="AH12" s="35">
        <v>0.13798611111111111</v>
      </c>
      <c r="AI12" s="35">
        <v>0.13798611111111111</v>
      </c>
      <c r="AJ12" s="35">
        <v>4.4201388888888887E-2</v>
      </c>
      <c r="AK12" s="34">
        <v>378</v>
      </c>
      <c r="AL12" s="34">
        <v>71</v>
      </c>
      <c r="AM12" s="34">
        <v>449</v>
      </c>
      <c r="AN12" s="34">
        <v>2292</v>
      </c>
      <c r="AO12" s="34">
        <v>69</v>
      </c>
      <c r="AP12" s="34">
        <v>29</v>
      </c>
      <c r="AQ12" s="34">
        <v>2390</v>
      </c>
      <c r="AR12" s="34">
        <v>0</v>
      </c>
      <c r="AS12" s="34">
        <v>0</v>
      </c>
      <c r="AT12" s="34">
        <v>0</v>
      </c>
      <c r="AU12" s="34">
        <v>10</v>
      </c>
      <c r="AV12" s="34">
        <v>5</v>
      </c>
      <c r="AW12" s="34">
        <v>15</v>
      </c>
      <c r="AX12" s="34">
        <v>429</v>
      </c>
      <c r="AY12" s="34">
        <v>6</v>
      </c>
      <c r="AZ12" s="34">
        <v>1</v>
      </c>
      <c r="BA12" s="34">
        <v>436</v>
      </c>
      <c r="BB12" s="34">
        <v>98.39</v>
      </c>
      <c r="BC12" s="34">
        <v>2400</v>
      </c>
      <c r="BD12" s="154">
        <f>AQ12/BC12*100</f>
        <v>99.583333333333329</v>
      </c>
      <c r="BE12" s="34" t="s">
        <v>2362</v>
      </c>
      <c r="BF12" s="34" t="s">
        <v>2736</v>
      </c>
      <c r="BG12" s="34" t="s">
        <v>2692</v>
      </c>
      <c r="BH12" s="34">
        <v>8</v>
      </c>
      <c r="BI12" s="35">
        <v>0.16215277777777778</v>
      </c>
      <c r="BJ12" s="35">
        <v>0.11173611111111111</v>
      </c>
      <c r="BK12" s="35">
        <v>0.11173611111111111</v>
      </c>
      <c r="BL12" s="35">
        <v>2.2789351851851852E-2</v>
      </c>
      <c r="BM12" s="34">
        <v>143</v>
      </c>
      <c r="BN12" s="34">
        <v>83</v>
      </c>
      <c r="BO12" s="34">
        <v>226</v>
      </c>
      <c r="BP12" s="34">
        <v>2321</v>
      </c>
      <c r="BQ12" s="34">
        <v>97</v>
      </c>
      <c r="BR12" s="34">
        <v>38</v>
      </c>
      <c r="BS12" s="34">
        <v>2456</v>
      </c>
      <c r="BT12" s="34">
        <v>0</v>
      </c>
      <c r="BU12" s="34">
        <v>0</v>
      </c>
      <c r="BV12" s="34">
        <v>0</v>
      </c>
      <c r="BW12" s="34">
        <v>6</v>
      </c>
      <c r="BX12" s="34">
        <v>4</v>
      </c>
      <c r="BY12" s="34">
        <v>10</v>
      </c>
      <c r="BZ12" s="34">
        <v>275</v>
      </c>
      <c r="CA12" s="34">
        <v>4</v>
      </c>
      <c r="CB12" s="34">
        <v>1</v>
      </c>
      <c r="CC12" s="34">
        <v>280</v>
      </c>
      <c r="CD12" s="34">
        <v>98.21</v>
      </c>
      <c r="CE12" s="34">
        <v>2400</v>
      </c>
      <c r="CF12" s="154">
        <f>BS12/CE12*100</f>
        <v>102.33333333333334</v>
      </c>
      <c r="CG12" s="34" t="s">
        <v>2362</v>
      </c>
      <c r="CH12" s="34" t="s">
        <v>2736</v>
      </c>
      <c r="CI12" s="34" t="s">
        <v>2692</v>
      </c>
      <c r="CJ12" s="34">
        <v>8</v>
      </c>
      <c r="CK12" s="35">
        <v>0.19791666666666666</v>
      </c>
      <c r="CL12" s="35">
        <v>0.11741898148148149</v>
      </c>
      <c r="CM12" s="35">
        <v>0.11741898148148149</v>
      </c>
      <c r="CN12" s="35">
        <v>4.9305555555555554E-2</v>
      </c>
      <c r="CO12" s="34">
        <v>87</v>
      </c>
      <c r="CP12" s="34">
        <v>76</v>
      </c>
      <c r="CQ12" s="34">
        <v>163</v>
      </c>
      <c r="CR12" s="34">
        <v>2373</v>
      </c>
      <c r="CS12" s="34">
        <v>113</v>
      </c>
      <c r="CT12" s="34">
        <v>45</v>
      </c>
      <c r="CU12" s="34">
        <v>2531</v>
      </c>
      <c r="CV12" s="34">
        <v>0</v>
      </c>
      <c r="CW12" s="34">
        <v>0</v>
      </c>
      <c r="CX12" s="34">
        <v>0</v>
      </c>
      <c r="CY12" s="34">
        <v>2</v>
      </c>
      <c r="CZ12" s="34">
        <v>3</v>
      </c>
      <c r="DA12" s="34">
        <v>5</v>
      </c>
      <c r="DB12" s="34">
        <v>188</v>
      </c>
      <c r="DC12" s="34">
        <v>5</v>
      </c>
      <c r="DD12" s="34">
        <v>0</v>
      </c>
      <c r="DE12" s="34">
        <v>193</v>
      </c>
      <c r="DF12" s="34">
        <v>97.41</v>
      </c>
      <c r="DG12" s="34">
        <v>2400</v>
      </c>
      <c r="DH12" s="154">
        <f>CU12/DG12*100</f>
        <v>105.45833333333334</v>
      </c>
      <c r="DI12" s="34" t="s">
        <v>2362</v>
      </c>
      <c r="DJ12" s="34" t="s">
        <v>2736</v>
      </c>
      <c r="DK12" s="34" t="s">
        <v>2692</v>
      </c>
      <c r="DL12" s="34">
        <v>8</v>
      </c>
      <c r="DM12" s="35">
        <v>0.23054398148148147</v>
      </c>
      <c r="DN12" s="35">
        <v>0.12600694444444444</v>
      </c>
      <c r="DO12" s="35">
        <v>0.12600694444444444</v>
      </c>
      <c r="DP12" s="35">
        <v>5.7256944444444437E-2</v>
      </c>
      <c r="DQ12" s="34">
        <v>112</v>
      </c>
      <c r="DR12" s="34">
        <v>65</v>
      </c>
      <c r="DS12" s="34">
        <f t="shared" si="47"/>
        <v>177</v>
      </c>
      <c r="DT12" s="34">
        <v>2333</v>
      </c>
      <c r="DU12" s="34">
        <v>97</v>
      </c>
      <c r="DV12" s="34">
        <v>34</v>
      </c>
      <c r="DW12" s="34">
        <f t="shared" si="3"/>
        <v>2464</v>
      </c>
      <c r="DX12" s="34">
        <v>0</v>
      </c>
      <c r="DY12" s="34">
        <v>0</v>
      </c>
      <c r="DZ12" s="34">
        <v>0</v>
      </c>
      <c r="EA12" s="34">
        <v>0</v>
      </c>
      <c r="EB12" s="34">
        <v>0</v>
      </c>
      <c r="EC12" s="34">
        <v>0</v>
      </c>
      <c r="ED12" s="34">
        <v>0</v>
      </c>
      <c r="EE12" s="34">
        <v>0</v>
      </c>
      <c r="EF12" s="34">
        <v>0</v>
      </c>
      <c r="EG12" s="34">
        <v>0</v>
      </c>
      <c r="EH12" s="34">
        <v>0</v>
      </c>
      <c r="EI12" s="34">
        <v>2400</v>
      </c>
      <c r="EJ12" s="154">
        <f>DW12/EI12*100</f>
        <v>102.66666666666666</v>
      </c>
      <c r="EK12" s="34" t="s">
        <v>2362</v>
      </c>
      <c r="EL12" s="34" t="s">
        <v>2736</v>
      </c>
      <c r="EM12" s="34" t="s">
        <v>2692</v>
      </c>
      <c r="EN12" s="34">
        <v>8</v>
      </c>
      <c r="EO12" s="35">
        <v>0</v>
      </c>
      <c r="EP12" s="35">
        <v>0</v>
      </c>
      <c r="EQ12" s="35">
        <v>0</v>
      </c>
      <c r="ER12" s="35">
        <v>0</v>
      </c>
      <c r="ES12" s="34">
        <v>0</v>
      </c>
      <c r="ET12" s="34">
        <v>0</v>
      </c>
      <c r="EU12" s="34">
        <v>0</v>
      </c>
      <c r="EV12" s="34">
        <v>0</v>
      </c>
      <c r="EW12" s="34">
        <v>0</v>
      </c>
      <c r="EX12" s="34">
        <v>0</v>
      </c>
      <c r="EY12" s="34">
        <v>0</v>
      </c>
      <c r="EZ12" s="34">
        <v>0</v>
      </c>
      <c r="FA12" s="34">
        <v>0</v>
      </c>
      <c r="FB12" s="34">
        <v>0</v>
      </c>
      <c r="FC12" s="34">
        <v>9</v>
      </c>
      <c r="FD12" s="34">
        <v>1</v>
      </c>
      <c r="FE12" s="34">
        <v>10</v>
      </c>
      <c r="FF12" s="34">
        <v>310</v>
      </c>
      <c r="FG12" s="34">
        <v>1</v>
      </c>
      <c r="FH12" s="34">
        <v>0</v>
      </c>
      <c r="FI12" s="34">
        <v>311</v>
      </c>
      <c r="FJ12" s="34">
        <v>99.68</v>
      </c>
      <c r="FK12" s="34">
        <v>2400</v>
      </c>
      <c r="FL12" s="154">
        <f>EY12/FK12*100</f>
        <v>0</v>
      </c>
      <c r="FM12" s="34" t="s">
        <v>2362</v>
      </c>
      <c r="FN12" s="34" t="s">
        <v>2736</v>
      </c>
      <c r="FO12" s="34" t="s">
        <v>2692</v>
      </c>
      <c r="FP12" s="34">
        <v>8</v>
      </c>
      <c r="FQ12" s="35">
        <v>0</v>
      </c>
      <c r="FR12" s="35">
        <v>0</v>
      </c>
      <c r="FS12" s="35">
        <v>0</v>
      </c>
      <c r="FT12" s="35">
        <v>0</v>
      </c>
      <c r="FU12" s="34">
        <v>0</v>
      </c>
      <c r="FV12" s="34">
        <v>0</v>
      </c>
      <c r="FW12" s="34">
        <v>0</v>
      </c>
      <c r="FX12" s="34">
        <v>0</v>
      </c>
      <c r="FY12" s="34">
        <v>0</v>
      </c>
      <c r="FZ12" s="34">
        <v>0</v>
      </c>
      <c r="GA12" s="34">
        <v>0</v>
      </c>
      <c r="GB12" s="34">
        <v>0</v>
      </c>
      <c r="GC12" s="34">
        <v>0</v>
      </c>
      <c r="GD12" s="34">
        <v>0</v>
      </c>
      <c r="GE12" s="34">
        <v>0</v>
      </c>
      <c r="GF12" s="34">
        <v>0</v>
      </c>
      <c r="GG12" s="34">
        <v>0</v>
      </c>
      <c r="GH12" s="34">
        <v>0</v>
      </c>
      <c r="GI12" s="34">
        <v>0</v>
      </c>
      <c r="GJ12" s="34">
        <v>0</v>
      </c>
      <c r="GK12" s="34">
        <v>0</v>
      </c>
      <c r="GL12" s="34">
        <v>0</v>
      </c>
      <c r="GM12" s="34">
        <v>2400</v>
      </c>
      <c r="GN12" s="154">
        <f>GA12/GM12*100</f>
        <v>0</v>
      </c>
      <c r="GO12" s="34" t="s">
        <v>2362</v>
      </c>
      <c r="GP12" s="34" t="s">
        <v>2736</v>
      </c>
      <c r="GQ12" s="34" t="s">
        <v>2692</v>
      </c>
      <c r="GR12" s="34">
        <v>8</v>
      </c>
      <c r="GS12" s="35">
        <v>0.18327546296296296</v>
      </c>
      <c r="GT12" s="35">
        <v>0.12600694444444444</v>
      </c>
      <c r="GU12" s="35">
        <v>4.7268518518518515E-2</v>
      </c>
      <c r="GV12" s="35">
        <v>5.7256944444444437E-2</v>
      </c>
      <c r="GW12" s="34">
        <v>112</v>
      </c>
      <c r="GX12" s="34">
        <v>65</v>
      </c>
      <c r="GY12" s="34">
        <f t="shared" si="50"/>
        <v>177</v>
      </c>
      <c r="GZ12" s="34">
        <v>2333</v>
      </c>
      <c r="HA12" s="34">
        <v>97</v>
      </c>
      <c r="HB12" s="34">
        <v>34</v>
      </c>
      <c r="HC12" s="34">
        <f t="shared" si="7"/>
        <v>2464</v>
      </c>
      <c r="HD12" s="34">
        <v>0</v>
      </c>
      <c r="HE12" s="34">
        <v>0</v>
      </c>
      <c r="HF12" s="34">
        <v>0</v>
      </c>
      <c r="HG12" s="34">
        <v>9</v>
      </c>
      <c r="HH12" s="34">
        <v>1</v>
      </c>
      <c r="HI12" s="34">
        <v>10</v>
      </c>
      <c r="HJ12" s="34">
        <v>310</v>
      </c>
      <c r="HK12" s="34">
        <v>1</v>
      </c>
      <c r="HL12" s="34">
        <v>0</v>
      </c>
      <c r="HM12" s="34">
        <v>311</v>
      </c>
      <c r="HN12" s="34">
        <v>99.68</v>
      </c>
      <c r="HO12" s="34">
        <v>2400</v>
      </c>
      <c r="HP12" s="154">
        <f>HC12/HO12*100</f>
        <v>102.66666666666666</v>
      </c>
      <c r="HQ12" s="34" t="s">
        <v>2362</v>
      </c>
      <c r="HR12" s="34" t="s">
        <v>2736</v>
      </c>
      <c r="HS12" s="34" t="s">
        <v>2692</v>
      </c>
      <c r="HT12" s="34">
        <v>8</v>
      </c>
      <c r="HU12" s="1">
        <v>0.84598379629629628</v>
      </c>
      <c r="HV12" s="1">
        <v>0.60100694444444447</v>
      </c>
      <c r="HW12" s="1">
        <f>HV12/4</f>
        <v>0.15025173611111112</v>
      </c>
      <c r="HX12" s="1">
        <v>0.20932870370370371</v>
      </c>
      <c r="HY12" s="1">
        <v>0.24496527777777777</v>
      </c>
      <c r="HZ12">
        <v>786</v>
      </c>
      <c r="IA12">
        <v>349</v>
      </c>
      <c r="IB12">
        <f t="shared" si="9"/>
        <v>1135</v>
      </c>
      <c r="IC12">
        <v>11618</v>
      </c>
      <c r="ID12">
        <v>452</v>
      </c>
      <c r="IE12">
        <v>204</v>
      </c>
      <c r="IF12">
        <f t="shared" si="10"/>
        <v>12274</v>
      </c>
      <c r="IG12">
        <v>0</v>
      </c>
      <c r="IH12">
        <v>0</v>
      </c>
      <c r="II12">
        <v>0</v>
      </c>
      <c r="IJ12">
        <v>27</v>
      </c>
      <c r="IK12">
        <v>13</v>
      </c>
      <c r="IL12">
        <v>40</v>
      </c>
      <c r="IM12">
        <v>1202</v>
      </c>
      <c r="IN12">
        <v>16</v>
      </c>
      <c r="IO12">
        <v>2</v>
      </c>
      <c r="IP12">
        <v>1220</v>
      </c>
      <c r="IQ12">
        <v>98.52</v>
      </c>
      <c r="IR12" s="34">
        <f t="shared" si="11"/>
        <v>12000</v>
      </c>
      <c r="IS12" s="154">
        <f>IF12/IR12*100</f>
        <v>102.28333333333333</v>
      </c>
      <c r="IT12" s="34" t="s">
        <v>2362</v>
      </c>
      <c r="IU12" s="34" t="s">
        <v>2736</v>
      </c>
      <c r="IV12" s="34" t="s">
        <v>2692</v>
      </c>
      <c r="IW12" s="34">
        <v>8</v>
      </c>
      <c r="IX12" s="35">
        <v>0.18103009259259259</v>
      </c>
      <c r="IY12" s="35">
        <v>0.1140162037037037</v>
      </c>
      <c r="IZ12" s="35">
        <v>0.1140162037037037</v>
      </c>
      <c r="JA12" s="35">
        <v>3.2233796296296295E-2</v>
      </c>
      <c r="JB12" s="34">
        <v>202</v>
      </c>
      <c r="JC12" s="34">
        <v>67</v>
      </c>
      <c r="JD12" s="34">
        <v>269</v>
      </c>
      <c r="JE12" s="34">
        <v>2328</v>
      </c>
      <c r="JF12" s="34">
        <v>88</v>
      </c>
      <c r="JG12" s="34">
        <v>36</v>
      </c>
      <c r="JH12" s="34">
        <v>2452</v>
      </c>
      <c r="JI12" s="34">
        <v>0</v>
      </c>
      <c r="JJ12" s="34">
        <v>0</v>
      </c>
      <c r="JK12" s="34">
        <v>0</v>
      </c>
      <c r="JL12" s="34">
        <v>8</v>
      </c>
      <c r="JM12" s="34">
        <v>2</v>
      </c>
      <c r="JN12" s="34">
        <v>10</v>
      </c>
      <c r="JO12" s="34">
        <v>265</v>
      </c>
      <c r="JP12" s="34">
        <v>3</v>
      </c>
      <c r="JQ12" s="34">
        <v>0</v>
      </c>
      <c r="JR12" s="34">
        <v>268</v>
      </c>
      <c r="JS12" s="34">
        <v>98.88</v>
      </c>
      <c r="JT12" s="34">
        <v>2400</v>
      </c>
      <c r="JU12" s="154">
        <f>JH12/JT12*100</f>
        <v>102.16666666666667</v>
      </c>
      <c r="JV12" s="34" t="s">
        <v>2362</v>
      </c>
      <c r="JW12" s="34" t="s">
        <v>2736</v>
      </c>
      <c r="JX12" s="34" t="s">
        <v>2692</v>
      </c>
      <c r="JY12" s="34">
        <v>8</v>
      </c>
      <c r="JZ12" s="35">
        <v>0.14777777777777779</v>
      </c>
      <c r="KA12" s="35">
        <v>9.9247685185185189E-2</v>
      </c>
      <c r="KB12" s="35">
        <v>9.9247685185185189E-2</v>
      </c>
      <c r="KC12" s="35">
        <v>1.7187499999999998E-2</v>
      </c>
      <c r="KD12" s="34">
        <v>169</v>
      </c>
      <c r="KE12" s="34">
        <v>67</v>
      </c>
      <c r="KF12" s="34">
        <v>236</v>
      </c>
      <c r="KG12" s="34">
        <v>2387</v>
      </c>
      <c r="KH12" s="34">
        <v>55</v>
      </c>
      <c r="KI12" s="34">
        <v>56</v>
      </c>
      <c r="KJ12" s="34">
        <v>2498</v>
      </c>
      <c r="KK12" s="34">
        <v>0</v>
      </c>
      <c r="KL12" s="34">
        <v>0</v>
      </c>
      <c r="KM12" s="34">
        <v>0</v>
      </c>
      <c r="KN12" s="34">
        <v>8</v>
      </c>
      <c r="KO12" s="34">
        <v>2</v>
      </c>
      <c r="KP12" s="34">
        <v>10</v>
      </c>
      <c r="KQ12" s="34">
        <v>260</v>
      </c>
      <c r="KR12" s="34">
        <v>3</v>
      </c>
      <c r="KS12" s="34">
        <v>1</v>
      </c>
      <c r="KT12" s="34">
        <v>264</v>
      </c>
      <c r="KU12" s="34">
        <v>98.48</v>
      </c>
      <c r="KV12" s="34">
        <v>2400</v>
      </c>
      <c r="KW12" s="154">
        <f>KJ12/KV12*100</f>
        <v>104.08333333333333</v>
      </c>
      <c r="KX12" s="34" t="s">
        <v>2362</v>
      </c>
      <c r="KY12" s="34" t="s">
        <v>2736</v>
      </c>
      <c r="KZ12" s="34" t="s">
        <v>2692</v>
      </c>
      <c r="LA12" s="34">
        <v>8</v>
      </c>
      <c r="LB12" s="35">
        <v>0.19707175925925924</v>
      </c>
      <c r="LC12" s="35">
        <v>9.7141203703703702E-2</v>
      </c>
      <c r="LD12" s="35">
        <v>9.7141203703703702E-2</v>
      </c>
      <c r="LE12" s="35">
        <v>1.9872685185185184E-2</v>
      </c>
      <c r="LF12" s="34">
        <v>159</v>
      </c>
      <c r="LG12" s="34">
        <v>69</v>
      </c>
      <c r="LH12" s="34">
        <v>228</v>
      </c>
      <c r="LI12" s="34">
        <v>2321</v>
      </c>
      <c r="LJ12" s="34">
        <v>65</v>
      </c>
      <c r="LK12" s="34">
        <v>40</v>
      </c>
      <c r="LL12" s="34">
        <v>2426</v>
      </c>
      <c r="LM12" s="34">
        <v>0</v>
      </c>
      <c r="LN12" s="34">
        <v>0</v>
      </c>
      <c r="LO12" s="34">
        <v>0</v>
      </c>
      <c r="LP12" s="34">
        <v>0</v>
      </c>
      <c r="LQ12" s="34">
        <v>0</v>
      </c>
      <c r="LR12" s="34">
        <v>0</v>
      </c>
      <c r="LS12" s="34">
        <v>0</v>
      </c>
      <c r="LT12" s="34">
        <v>0</v>
      </c>
      <c r="LU12" s="34">
        <v>0</v>
      </c>
      <c r="LV12" s="34">
        <v>0</v>
      </c>
      <c r="LW12" s="34">
        <v>0</v>
      </c>
      <c r="LX12" s="34">
        <v>2400</v>
      </c>
      <c r="LY12" s="154">
        <f>LL12/LX12*100</f>
        <v>101.08333333333333</v>
      </c>
      <c r="LZ12" s="34" t="s">
        <v>2362</v>
      </c>
      <c r="MA12" s="34" t="s">
        <v>2736</v>
      </c>
      <c r="MB12" s="34" t="s">
        <v>2692</v>
      </c>
      <c r="MC12" s="34">
        <v>8</v>
      </c>
      <c r="MD12" s="35">
        <v>0</v>
      </c>
      <c r="ME12" s="35">
        <v>0</v>
      </c>
      <c r="MF12" s="35">
        <v>0</v>
      </c>
      <c r="MG12" s="35">
        <v>0</v>
      </c>
      <c r="MH12" s="34">
        <v>0</v>
      </c>
      <c r="MI12" s="34">
        <v>0</v>
      </c>
      <c r="MJ12" s="34">
        <v>0</v>
      </c>
      <c r="MK12" s="34">
        <v>0</v>
      </c>
      <c r="ML12" s="34">
        <v>0</v>
      </c>
      <c r="MM12" s="34">
        <v>0</v>
      </c>
      <c r="MN12" s="34">
        <v>0</v>
      </c>
      <c r="MO12" s="34">
        <v>0</v>
      </c>
      <c r="MP12" s="34">
        <v>0</v>
      </c>
      <c r="MQ12" s="34">
        <v>0</v>
      </c>
      <c r="MR12" s="34">
        <v>9</v>
      </c>
      <c r="MS12" s="34">
        <v>1</v>
      </c>
      <c r="MT12" s="34">
        <v>10</v>
      </c>
      <c r="MU12" s="34">
        <v>244</v>
      </c>
      <c r="MV12" s="34">
        <v>2</v>
      </c>
      <c r="MW12" s="34">
        <v>0</v>
      </c>
      <c r="MX12" s="34">
        <v>246</v>
      </c>
      <c r="MY12" s="34">
        <v>99.19</v>
      </c>
      <c r="MZ12" s="34"/>
      <c r="NA12" s="154"/>
      <c r="NB12" s="34" t="s">
        <v>2362</v>
      </c>
      <c r="NC12" s="34" t="s">
        <v>2736</v>
      </c>
      <c r="ND12" s="34" t="s">
        <v>2692</v>
      </c>
      <c r="NE12" s="34">
        <v>8</v>
      </c>
      <c r="NF12" s="35">
        <v>0.22408564814814813</v>
      </c>
      <c r="NG12" s="35">
        <v>0.13271990740740741</v>
      </c>
      <c r="NH12" s="35">
        <v>0.13271990740740741</v>
      </c>
      <c r="NI12" s="35">
        <v>4.7372685185185191E-2</v>
      </c>
      <c r="NJ12" s="34">
        <v>87</v>
      </c>
      <c r="NK12" s="34">
        <v>72</v>
      </c>
      <c r="NL12" s="34">
        <v>159</v>
      </c>
      <c r="NM12" s="34">
        <v>2362</v>
      </c>
      <c r="NN12" s="34">
        <v>78</v>
      </c>
      <c r="NO12" s="34">
        <v>48</v>
      </c>
      <c r="NP12" s="34">
        <v>2488</v>
      </c>
      <c r="NQ12" s="34">
        <v>0</v>
      </c>
      <c r="NR12" s="34">
        <v>0</v>
      </c>
      <c r="NS12" s="34">
        <v>0</v>
      </c>
      <c r="NT12" s="34">
        <v>9</v>
      </c>
      <c r="NU12" s="34">
        <v>1</v>
      </c>
      <c r="NV12" s="34">
        <v>10</v>
      </c>
      <c r="NW12" s="34">
        <v>166</v>
      </c>
      <c r="NX12" s="34">
        <v>2</v>
      </c>
      <c r="NY12" s="34">
        <v>0</v>
      </c>
      <c r="NZ12" s="34">
        <v>168</v>
      </c>
      <c r="OA12" s="34">
        <v>98.81</v>
      </c>
      <c r="OB12" s="34">
        <v>2400</v>
      </c>
      <c r="OC12" s="154">
        <f t="shared" si="54"/>
        <v>103.66666666666666</v>
      </c>
      <c r="OD12" s="34" t="s">
        <v>2362</v>
      </c>
      <c r="OE12" s="34" t="s">
        <v>2736</v>
      </c>
      <c r="OF12" s="34" t="s">
        <v>2692</v>
      </c>
      <c r="OG12" s="34">
        <v>8</v>
      </c>
      <c r="OH12" s="1">
        <v>0</v>
      </c>
      <c r="OI12" s="1">
        <v>0</v>
      </c>
      <c r="OJ12" s="1">
        <v>0</v>
      </c>
      <c r="OK12" s="1">
        <v>0</v>
      </c>
      <c r="OL12" s="34">
        <v>0</v>
      </c>
      <c r="OM12" s="34">
        <v>0</v>
      </c>
      <c r="ON12" s="34">
        <v>0</v>
      </c>
      <c r="OO12" s="34">
        <v>0</v>
      </c>
      <c r="OP12" s="34">
        <v>0</v>
      </c>
      <c r="OQ12" s="34">
        <v>0</v>
      </c>
      <c r="OR12" s="34">
        <v>0</v>
      </c>
      <c r="OS12" s="34">
        <v>0</v>
      </c>
      <c r="OT12" s="34">
        <v>0</v>
      </c>
      <c r="OU12" s="34">
        <v>0</v>
      </c>
      <c r="OV12" s="34">
        <v>9</v>
      </c>
      <c r="OW12" s="34">
        <v>1</v>
      </c>
      <c r="OX12" s="34">
        <v>10</v>
      </c>
      <c r="OY12" s="34">
        <v>261</v>
      </c>
      <c r="OZ12" s="34">
        <v>2</v>
      </c>
      <c r="PA12" s="34">
        <v>0</v>
      </c>
      <c r="PB12" s="34">
        <v>263</v>
      </c>
      <c r="PC12" s="34">
        <v>99.24</v>
      </c>
      <c r="PD12" s="34"/>
      <c r="PE12" s="154" t="e">
        <f t="shared" si="18"/>
        <v>#DIV/0!</v>
      </c>
      <c r="PF12" s="34" t="s">
        <v>2362</v>
      </c>
      <c r="PG12" s="34" t="s">
        <v>2736</v>
      </c>
      <c r="PH12" s="34" t="s">
        <v>2692</v>
      </c>
      <c r="PI12" s="34">
        <v>8</v>
      </c>
      <c r="PJ12" s="1">
        <v>0</v>
      </c>
      <c r="PK12" s="1">
        <v>0</v>
      </c>
      <c r="PL12" s="1">
        <v>0</v>
      </c>
      <c r="PM12" s="1">
        <v>0</v>
      </c>
      <c r="PN12" s="34">
        <v>0</v>
      </c>
      <c r="PO12" s="34">
        <v>0</v>
      </c>
      <c r="PP12" s="34">
        <v>0</v>
      </c>
      <c r="PQ12" s="34">
        <v>0</v>
      </c>
      <c r="PR12" s="34">
        <v>0</v>
      </c>
      <c r="PS12" s="34">
        <v>0</v>
      </c>
      <c r="PT12" s="34">
        <v>0</v>
      </c>
      <c r="PU12" s="34">
        <v>0</v>
      </c>
      <c r="PV12" s="34">
        <v>0</v>
      </c>
      <c r="PW12" s="34">
        <v>0</v>
      </c>
      <c r="PX12" s="34">
        <v>0</v>
      </c>
      <c r="PY12" s="34">
        <v>0</v>
      </c>
      <c r="PZ12" s="34">
        <v>0</v>
      </c>
      <c r="QA12" s="34">
        <v>0</v>
      </c>
      <c r="QB12" s="34">
        <v>0</v>
      </c>
      <c r="QC12" s="34">
        <v>0</v>
      </c>
      <c r="QD12" s="34">
        <v>0</v>
      </c>
      <c r="QE12" s="34">
        <v>0</v>
      </c>
      <c r="QF12" s="34"/>
      <c r="QG12" s="154" t="e">
        <f t="shared" si="19"/>
        <v>#DIV/0!</v>
      </c>
      <c r="QH12" s="34" t="s">
        <v>2362</v>
      </c>
      <c r="QI12" s="34" t="s">
        <v>2736</v>
      </c>
      <c r="QJ12" s="34" t="s">
        <v>2692</v>
      </c>
      <c r="QK12" s="34">
        <v>8</v>
      </c>
      <c r="QL12" s="35">
        <v>0.18009259259259258</v>
      </c>
      <c r="QM12" s="35">
        <v>0.13271990740740741</v>
      </c>
      <c r="QN12" s="35">
        <v>4.3981481481481483E-2</v>
      </c>
      <c r="QO12" s="35">
        <v>4.7372685185185191E-2</v>
      </c>
      <c r="QP12" s="34">
        <v>87</v>
      </c>
      <c r="QQ12" s="34">
        <v>72</v>
      </c>
      <c r="QR12" s="34">
        <v>159</v>
      </c>
      <c r="QS12" s="34">
        <v>2362</v>
      </c>
      <c r="QT12" s="34">
        <v>78</v>
      </c>
      <c r="QU12" s="34">
        <v>48</v>
      </c>
      <c r="QV12" s="34">
        <v>2488</v>
      </c>
      <c r="QW12" s="34">
        <v>0</v>
      </c>
      <c r="QX12" s="34">
        <v>0</v>
      </c>
      <c r="QY12" s="34">
        <v>0</v>
      </c>
      <c r="QZ12" s="34">
        <v>18</v>
      </c>
      <c r="RA12" s="34">
        <v>2</v>
      </c>
      <c r="RB12" s="34">
        <v>20</v>
      </c>
      <c r="RC12" s="34">
        <v>427</v>
      </c>
      <c r="RD12" s="34">
        <v>4</v>
      </c>
      <c r="RE12" s="34">
        <v>0</v>
      </c>
      <c r="RF12" s="34">
        <v>431</v>
      </c>
      <c r="RG12" s="34">
        <v>99.07</v>
      </c>
      <c r="RH12" s="34">
        <v>2400</v>
      </c>
      <c r="RI12" s="154">
        <f t="shared" si="55"/>
        <v>103.66666666666666</v>
      </c>
      <c r="RJ12" s="34" t="s">
        <v>2362</v>
      </c>
      <c r="RK12" s="34" t="s">
        <v>2736</v>
      </c>
      <c r="RL12" s="34" t="s">
        <v>2692</v>
      </c>
      <c r="RM12" s="34">
        <v>8</v>
      </c>
      <c r="RN12" s="35">
        <v>0.55982638888888892</v>
      </c>
      <c r="RO12" s="35">
        <v>0.44313657407407409</v>
      </c>
      <c r="RP12" s="35">
        <v>0.19015046296296298</v>
      </c>
      <c r="RQ12" s="35">
        <v>0.11667824074074074</v>
      </c>
      <c r="RR12" s="34">
        <v>617</v>
      </c>
      <c r="RS12" s="34">
        <v>275</v>
      </c>
      <c r="RT12" s="34">
        <v>892</v>
      </c>
      <c r="RU12" s="34">
        <v>9398</v>
      </c>
      <c r="RV12" s="34">
        <v>286</v>
      </c>
      <c r="RW12" s="34">
        <v>180</v>
      </c>
      <c r="RX12" s="34">
        <v>9864</v>
      </c>
      <c r="RY12" s="34">
        <v>0</v>
      </c>
      <c r="RZ12" s="34">
        <v>0</v>
      </c>
      <c r="SA12" s="34">
        <v>0</v>
      </c>
      <c r="SB12" s="34">
        <v>43</v>
      </c>
      <c r="SC12" s="34">
        <v>7</v>
      </c>
      <c r="SD12" s="34">
        <v>50</v>
      </c>
      <c r="SE12" s="34">
        <v>1196</v>
      </c>
      <c r="SF12" s="34">
        <v>12</v>
      </c>
      <c r="SG12" s="34">
        <v>1</v>
      </c>
      <c r="SH12" s="34">
        <v>1209</v>
      </c>
      <c r="SI12" s="34">
        <v>98.92</v>
      </c>
      <c r="SJ12" s="34">
        <f t="shared" si="21"/>
        <v>9600</v>
      </c>
      <c r="SK12" s="154">
        <f t="shared" si="56"/>
        <v>102.75000000000001</v>
      </c>
      <c r="SL12" s="34" t="s">
        <v>2362</v>
      </c>
      <c r="SM12" s="34" t="s">
        <v>2736</v>
      </c>
      <c r="SN12" s="34" t="s">
        <v>2692</v>
      </c>
      <c r="SO12" s="34"/>
      <c r="SP12" s="35">
        <v>0</v>
      </c>
      <c r="SQ12" s="35">
        <v>0</v>
      </c>
      <c r="SR12" s="35">
        <v>0</v>
      </c>
      <c r="SS12" s="35">
        <v>0</v>
      </c>
      <c r="ST12" s="34">
        <v>0</v>
      </c>
      <c r="SU12" s="34">
        <v>0</v>
      </c>
      <c r="SV12" s="34">
        <v>0</v>
      </c>
      <c r="SW12" s="34">
        <v>0</v>
      </c>
      <c r="SX12" s="34">
        <v>0</v>
      </c>
      <c r="SY12" s="34">
        <v>0</v>
      </c>
      <c r="SZ12" s="34">
        <v>0</v>
      </c>
      <c r="TA12" s="34">
        <v>0</v>
      </c>
      <c r="TB12" s="34">
        <v>0</v>
      </c>
      <c r="TC12" s="34">
        <v>0</v>
      </c>
      <c r="TD12" s="34">
        <v>0</v>
      </c>
      <c r="TE12" s="34">
        <v>0</v>
      </c>
      <c r="TF12" s="34">
        <v>0</v>
      </c>
      <c r="TG12" s="34">
        <v>0</v>
      </c>
      <c r="TH12" s="34">
        <v>0</v>
      </c>
      <c r="TI12" s="34">
        <v>0</v>
      </c>
      <c r="TJ12" s="34">
        <v>0</v>
      </c>
      <c r="TK12" s="34">
        <v>0</v>
      </c>
      <c r="TL12" s="34"/>
      <c r="TM12" s="154"/>
      <c r="TN12" s="34" t="s">
        <v>2362</v>
      </c>
      <c r="TO12" s="34" t="s">
        <v>2736</v>
      </c>
      <c r="TP12" s="34" t="s">
        <v>2692</v>
      </c>
      <c r="TQ12" s="34">
        <v>8</v>
      </c>
      <c r="TR12" s="35">
        <v>0</v>
      </c>
      <c r="TS12" s="35">
        <v>0</v>
      </c>
      <c r="TT12" s="35">
        <v>0</v>
      </c>
      <c r="TU12" s="35">
        <v>0</v>
      </c>
      <c r="TV12" s="34">
        <v>0</v>
      </c>
      <c r="TW12" s="34">
        <v>0</v>
      </c>
      <c r="TX12" s="34">
        <v>0</v>
      </c>
      <c r="TY12" s="34">
        <v>0</v>
      </c>
      <c r="TZ12" s="34">
        <v>0</v>
      </c>
      <c r="UA12" s="34">
        <v>0</v>
      </c>
      <c r="UB12" s="34">
        <v>0</v>
      </c>
      <c r="UC12" s="34">
        <v>0</v>
      </c>
      <c r="UD12" s="34">
        <v>0</v>
      </c>
      <c r="UE12" s="34">
        <v>0</v>
      </c>
      <c r="UF12" s="34">
        <v>9</v>
      </c>
      <c r="UG12" s="34">
        <v>1</v>
      </c>
      <c r="UH12" s="34">
        <v>10</v>
      </c>
      <c r="UI12" s="34">
        <v>161</v>
      </c>
      <c r="UJ12" s="34">
        <v>1</v>
      </c>
      <c r="UK12" s="34">
        <v>0</v>
      </c>
      <c r="UL12" s="34">
        <v>162</v>
      </c>
      <c r="UM12" s="34">
        <v>99.38</v>
      </c>
      <c r="UN12" s="34"/>
      <c r="UO12" s="154"/>
      <c r="UP12" s="34" t="s">
        <v>2362</v>
      </c>
      <c r="UQ12" s="34" t="s">
        <v>2736</v>
      </c>
      <c r="UR12" s="34" t="s">
        <v>2692</v>
      </c>
      <c r="US12" s="34">
        <v>8</v>
      </c>
      <c r="UT12" s="35">
        <v>0.24016203703703706</v>
      </c>
      <c r="UU12" s="35">
        <v>0.1225</v>
      </c>
      <c r="UV12" s="35">
        <v>0.1225</v>
      </c>
      <c r="UW12" s="35">
        <v>3.2847222222222222E-2</v>
      </c>
      <c r="UX12" s="34">
        <v>67</v>
      </c>
      <c r="UY12" s="34">
        <v>84</v>
      </c>
      <c r="UZ12" s="34">
        <v>151</v>
      </c>
      <c r="VA12" s="34">
        <v>2330</v>
      </c>
      <c r="VB12" s="34">
        <v>115</v>
      </c>
      <c r="VC12" s="34">
        <v>57</v>
      </c>
      <c r="VD12" s="34">
        <v>2502</v>
      </c>
      <c r="VE12" s="34">
        <v>0</v>
      </c>
      <c r="VF12" s="34">
        <v>0</v>
      </c>
      <c r="VG12" s="34">
        <v>0</v>
      </c>
      <c r="VH12" s="34">
        <v>4</v>
      </c>
      <c r="VI12" s="34">
        <v>1</v>
      </c>
      <c r="VJ12" s="34">
        <v>5</v>
      </c>
      <c r="VK12" s="34">
        <v>226</v>
      </c>
      <c r="VL12" s="34">
        <v>1</v>
      </c>
      <c r="VM12" s="34">
        <v>0</v>
      </c>
      <c r="VN12" s="34">
        <v>227</v>
      </c>
      <c r="VO12" s="34">
        <v>99.56</v>
      </c>
      <c r="VP12" s="34">
        <v>2400</v>
      </c>
      <c r="VQ12" s="154">
        <f t="shared" si="59"/>
        <v>104.25</v>
      </c>
      <c r="VR12" s="34" t="s">
        <v>2362</v>
      </c>
      <c r="VS12" s="34" t="s">
        <v>2736</v>
      </c>
      <c r="VT12" s="34" t="s">
        <v>2692</v>
      </c>
      <c r="VU12" s="34">
        <v>8</v>
      </c>
      <c r="VV12" s="35">
        <v>0.28710648148148149</v>
      </c>
      <c r="VW12" s="35">
        <v>0.14501157407407408</v>
      </c>
      <c r="VX12" s="35">
        <v>0.14501157407407408</v>
      </c>
      <c r="VY12" s="35">
        <v>8.6400462962962957E-2</v>
      </c>
      <c r="VZ12" s="34">
        <v>308</v>
      </c>
      <c r="WA12" s="34">
        <v>120</v>
      </c>
      <c r="WB12" s="34">
        <v>428</v>
      </c>
      <c r="WC12" s="34">
        <v>2081</v>
      </c>
      <c r="WD12" s="34">
        <v>136</v>
      </c>
      <c r="WE12" s="34">
        <v>54</v>
      </c>
      <c r="WF12" s="34">
        <v>2271</v>
      </c>
      <c r="WG12" s="34">
        <v>0</v>
      </c>
      <c r="WH12" s="34">
        <v>0</v>
      </c>
      <c r="WI12" s="34">
        <v>0</v>
      </c>
      <c r="WJ12" s="34">
        <v>0</v>
      </c>
      <c r="WK12" s="34">
        <v>0</v>
      </c>
      <c r="WL12" s="34">
        <v>0</v>
      </c>
      <c r="WM12" s="34">
        <v>0</v>
      </c>
      <c r="WN12" s="34">
        <v>0</v>
      </c>
      <c r="WO12" s="34">
        <v>0</v>
      </c>
      <c r="WP12" s="34">
        <v>0</v>
      </c>
      <c r="WQ12" s="34">
        <v>0</v>
      </c>
      <c r="WR12" s="34">
        <v>2400</v>
      </c>
      <c r="WS12" s="154">
        <f t="shared" si="60"/>
        <v>94.625</v>
      </c>
      <c r="WT12" s="34" t="s">
        <v>2362</v>
      </c>
      <c r="WU12" s="34" t="s">
        <v>2736</v>
      </c>
      <c r="WV12" s="34" t="s">
        <v>2692</v>
      </c>
      <c r="WW12" s="34">
        <v>8</v>
      </c>
      <c r="WX12" s="1">
        <v>0.18657407407407409</v>
      </c>
      <c r="WY12" s="1">
        <v>0.10112268518518519</v>
      </c>
      <c r="WZ12" s="1">
        <v>0.10112268518518519</v>
      </c>
      <c r="XA12" s="1">
        <v>6.2291666666666669E-2</v>
      </c>
      <c r="XB12">
        <v>115</v>
      </c>
      <c r="XC12">
        <v>117</v>
      </c>
      <c r="XD12">
        <v>232</v>
      </c>
      <c r="XE12">
        <v>2605</v>
      </c>
      <c r="XF12">
        <v>206</v>
      </c>
      <c r="XG12">
        <v>80</v>
      </c>
      <c r="XH12">
        <v>2891</v>
      </c>
      <c r="XI12">
        <v>0</v>
      </c>
      <c r="XJ12">
        <v>0</v>
      </c>
      <c r="XK12">
        <v>0</v>
      </c>
      <c r="XL12">
        <v>10</v>
      </c>
      <c r="XM12">
        <v>0</v>
      </c>
      <c r="XN12">
        <v>10</v>
      </c>
      <c r="XO12">
        <v>218</v>
      </c>
      <c r="XP12">
        <v>0</v>
      </c>
      <c r="XQ12">
        <v>0</v>
      </c>
      <c r="XR12">
        <v>218</v>
      </c>
      <c r="XS12">
        <v>100</v>
      </c>
      <c r="XT12">
        <v>2400</v>
      </c>
      <c r="XU12" s="154">
        <f t="shared" si="61"/>
        <v>120.45833333333333</v>
      </c>
      <c r="XV12" s="34" t="s">
        <v>2362</v>
      </c>
      <c r="XW12" s="34" t="s">
        <v>2736</v>
      </c>
      <c r="XX12" s="34" t="s">
        <v>2692</v>
      </c>
      <c r="XY12" s="34">
        <v>8</v>
      </c>
      <c r="XZ12" s="1">
        <v>0</v>
      </c>
      <c r="YA12" s="1">
        <v>0</v>
      </c>
      <c r="YB12" s="1">
        <v>0</v>
      </c>
      <c r="YC12" s="1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2400</v>
      </c>
      <c r="YW12" s="154">
        <f t="shared" si="62"/>
        <v>0</v>
      </c>
      <c r="YX12" s="34" t="s">
        <v>2362</v>
      </c>
      <c r="YY12" s="34" t="s">
        <v>2736</v>
      </c>
      <c r="YZ12" s="34" t="s">
        <v>2692</v>
      </c>
      <c r="ZA12" s="34">
        <v>8</v>
      </c>
      <c r="ZB12" s="1">
        <v>0</v>
      </c>
      <c r="ZC12" s="1">
        <v>0</v>
      </c>
      <c r="ZD12" s="1">
        <v>0</v>
      </c>
      <c r="ZE12" s="1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10</v>
      </c>
      <c r="ZQ12">
        <v>0</v>
      </c>
      <c r="ZR12">
        <v>10</v>
      </c>
      <c r="ZS12">
        <v>225</v>
      </c>
      <c r="ZT12">
        <v>0</v>
      </c>
      <c r="ZU12">
        <v>0</v>
      </c>
      <c r="ZV12">
        <v>225</v>
      </c>
      <c r="ZW12">
        <v>100</v>
      </c>
      <c r="ZX12">
        <v>2400</v>
      </c>
      <c r="ZY12" s="154">
        <f t="shared" si="63"/>
        <v>0</v>
      </c>
      <c r="ZZ12" s="34" t="s">
        <v>2362</v>
      </c>
      <c r="AAA12" s="34" t="s">
        <v>2736</v>
      </c>
      <c r="AAB12" s="34" t="s">
        <v>2692</v>
      </c>
      <c r="AAC12" s="34">
        <v>8</v>
      </c>
      <c r="AAD12" s="1">
        <v>0.16342592592592595</v>
      </c>
      <c r="AAE12" s="1">
        <v>0.10112268518518519</v>
      </c>
      <c r="AAF12" s="1">
        <v>2.314814814814815E-2</v>
      </c>
      <c r="AAG12" s="1">
        <v>6.2291666666666669E-2</v>
      </c>
      <c r="AAH12">
        <v>115</v>
      </c>
      <c r="AAI12">
        <v>117</v>
      </c>
      <c r="AAJ12">
        <v>232</v>
      </c>
      <c r="AAK12">
        <v>2605</v>
      </c>
      <c r="AAL12">
        <v>206</v>
      </c>
      <c r="AAM12">
        <v>80</v>
      </c>
      <c r="AAN12">
        <v>2891</v>
      </c>
      <c r="AAO12">
        <v>0</v>
      </c>
      <c r="AAP12">
        <v>0</v>
      </c>
      <c r="AAQ12">
        <v>0</v>
      </c>
      <c r="AAR12">
        <v>20</v>
      </c>
      <c r="AAS12">
        <v>0</v>
      </c>
      <c r="AAT12">
        <v>20</v>
      </c>
      <c r="AAU12">
        <v>443</v>
      </c>
      <c r="AAV12">
        <v>0</v>
      </c>
      <c r="AAW12">
        <v>0</v>
      </c>
      <c r="AAX12">
        <v>443</v>
      </c>
      <c r="AAY12">
        <v>100</v>
      </c>
      <c r="AAZ12">
        <v>2400</v>
      </c>
      <c r="ABA12" s="154">
        <f t="shared" si="64"/>
        <v>120.45833333333333</v>
      </c>
      <c r="ABB12" s="34" t="s">
        <v>2362</v>
      </c>
      <c r="ABC12" s="34" t="s">
        <v>2736</v>
      </c>
      <c r="ABD12" s="34" t="s">
        <v>2692</v>
      </c>
      <c r="ABE12" s="34">
        <v>8</v>
      </c>
      <c r="ABF12" s="1">
        <v>0.5502083333333333</v>
      </c>
      <c r="ABG12" s="1">
        <v>0.36864583333333334</v>
      </c>
      <c r="ABH12" s="10">
        <f>ABG12/2</f>
        <v>0.18432291666666667</v>
      </c>
      <c r="ABI12" s="1">
        <v>0.16364583333333335</v>
      </c>
      <c r="ABJ12" s="1">
        <v>0.18156249999999999</v>
      </c>
      <c r="ABK12">
        <v>490</v>
      </c>
      <c r="ABL12">
        <v>321</v>
      </c>
      <c r="ABM12">
        <v>811</v>
      </c>
      <c r="ABN12">
        <v>7016</v>
      </c>
      <c r="ABO12">
        <v>457</v>
      </c>
      <c r="ABP12">
        <v>191</v>
      </c>
      <c r="ABQ12">
        <v>7664</v>
      </c>
      <c r="ABR12">
        <v>0</v>
      </c>
      <c r="ABS12">
        <v>0</v>
      </c>
      <c r="ABT12">
        <v>0</v>
      </c>
      <c r="ABU12">
        <v>33</v>
      </c>
      <c r="ABV12">
        <v>2</v>
      </c>
      <c r="ABW12">
        <v>35</v>
      </c>
      <c r="ABX12">
        <v>830</v>
      </c>
      <c r="ABY12">
        <v>2</v>
      </c>
      <c r="ABZ12">
        <v>0</v>
      </c>
      <c r="ACA12">
        <v>832</v>
      </c>
      <c r="ACB12">
        <v>99.76</v>
      </c>
      <c r="ACC12">
        <f t="shared" si="31"/>
        <v>7200</v>
      </c>
      <c r="ACD12" s="154">
        <f t="shared" si="65"/>
        <v>106.44444444444446</v>
      </c>
      <c r="ACE12" s="34" t="s">
        <v>2362</v>
      </c>
      <c r="ACF12" s="34" t="s">
        <v>2736</v>
      </c>
      <c r="ACG12" s="34" t="s">
        <v>2692</v>
      </c>
      <c r="ACH12" s="34">
        <v>8</v>
      </c>
      <c r="ACI12" s="1">
        <v>0.20466435185185183</v>
      </c>
      <c r="ACJ12" s="1">
        <v>0.1315162037037037</v>
      </c>
      <c r="ACK12" s="1">
        <v>0.1315162037037037</v>
      </c>
      <c r="ACL12" s="1">
        <v>3.3541666666666664E-2</v>
      </c>
      <c r="ACM12">
        <v>175</v>
      </c>
      <c r="ACN12">
        <v>137</v>
      </c>
      <c r="ACO12">
        <v>312</v>
      </c>
      <c r="ACP12">
        <v>2219</v>
      </c>
      <c r="ACQ12">
        <v>191</v>
      </c>
      <c r="ACR12">
        <v>47</v>
      </c>
      <c r="ACS12">
        <v>2457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2400</v>
      </c>
      <c r="ADF12" s="154">
        <f t="shared" si="33"/>
        <v>102.375</v>
      </c>
      <c r="ADG12" s="34" t="s">
        <v>2362</v>
      </c>
      <c r="ADH12" s="34" t="s">
        <v>2736</v>
      </c>
      <c r="ADI12" s="34" t="s">
        <v>2692</v>
      </c>
      <c r="ADJ12" s="34">
        <v>8</v>
      </c>
      <c r="ADK12" s="1">
        <v>1.6782407407407406E-3</v>
      </c>
      <c r="ADL12" s="1">
        <v>1.6782407407407406E-3</v>
      </c>
      <c r="ADM12" s="1">
        <v>1.6782407407407406E-3</v>
      </c>
      <c r="ADN12" s="1">
        <v>0</v>
      </c>
      <c r="ADO12">
        <v>0</v>
      </c>
      <c r="ADP12">
        <v>1</v>
      </c>
      <c r="ADQ12">
        <v>1</v>
      </c>
      <c r="ADR12">
        <v>8</v>
      </c>
      <c r="ADS12">
        <v>3</v>
      </c>
      <c r="ADT12">
        <v>0</v>
      </c>
      <c r="ADU12">
        <v>11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H12" s="154"/>
      <c r="AEI12" s="34" t="s">
        <v>2362</v>
      </c>
      <c r="AEJ12" s="34" t="s">
        <v>2736</v>
      </c>
      <c r="AEK12" s="34" t="s">
        <v>2692</v>
      </c>
      <c r="AEL12" s="34"/>
      <c r="AEM12" s="1">
        <v>0</v>
      </c>
      <c r="AEN12" s="1">
        <v>0</v>
      </c>
      <c r="AEO12" s="1">
        <v>0</v>
      </c>
      <c r="AEP12" s="1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J12" s="154"/>
      <c r="AFK12" s="34" t="s">
        <v>2362</v>
      </c>
      <c r="AFL12" s="34" t="s">
        <v>2736</v>
      </c>
      <c r="AFM12" s="34" t="s">
        <v>2692</v>
      </c>
      <c r="AFN12" s="34"/>
      <c r="AFO12" s="1" t="e">
        <v>#N/A</v>
      </c>
      <c r="AFP12" s="1" t="e">
        <v>#N/A</v>
      </c>
      <c r="AFQ12" s="1" t="e">
        <v>#N/A</v>
      </c>
      <c r="AFR12" s="1" t="e">
        <v>#N/A</v>
      </c>
      <c r="AFS12" t="e">
        <v>#N/A</v>
      </c>
      <c r="AFT12" t="e">
        <v>#N/A</v>
      </c>
      <c r="AFU12" t="e">
        <v>#N/A</v>
      </c>
      <c r="AFV12" t="e">
        <v>#N/A</v>
      </c>
      <c r="AFW12" t="e">
        <v>#N/A</v>
      </c>
      <c r="AFX12" t="e">
        <v>#N/A</v>
      </c>
      <c r="AFY12" t="e">
        <v>#N/A</v>
      </c>
      <c r="AFZ12" t="e">
        <v>#N/A</v>
      </c>
      <c r="AGA12" t="e">
        <v>#N/A</v>
      </c>
      <c r="AGB12" t="e">
        <v>#N/A</v>
      </c>
      <c r="AGC12" t="e">
        <v>#N/A</v>
      </c>
      <c r="AGD12" t="e">
        <v>#N/A</v>
      </c>
      <c r="AGE12" t="e">
        <v>#N/A</v>
      </c>
      <c r="AGF12" t="e">
        <v>#N/A</v>
      </c>
      <c r="AGG12" t="e">
        <v>#N/A</v>
      </c>
      <c r="AGH12" t="e">
        <v>#N/A</v>
      </c>
      <c r="AGI12" t="e">
        <v>#N/A</v>
      </c>
      <c r="AGJ12" t="e">
        <v>#N/A</v>
      </c>
      <c r="AGL12" s="154"/>
      <c r="AGM12" s="34" t="s">
        <v>2362</v>
      </c>
      <c r="AGN12" s="34" t="s">
        <v>2736</v>
      </c>
      <c r="AGO12" s="34" t="s">
        <v>2692</v>
      </c>
      <c r="AGP12" s="34"/>
      <c r="AGQ12" t="e">
        <v>#N/A</v>
      </c>
      <c r="AGR12" t="e">
        <v>#N/A</v>
      </c>
      <c r="AGS12" t="e">
        <v>#N/A</v>
      </c>
      <c r="AGT12" t="e">
        <v>#N/A</v>
      </c>
      <c r="AGU12" t="e">
        <v>#N/A</v>
      </c>
      <c r="AGV12" t="e">
        <v>#N/A</v>
      </c>
      <c r="AGW12" t="e">
        <v>#N/A</v>
      </c>
      <c r="AGX12" t="e">
        <v>#N/A</v>
      </c>
      <c r="AGY12" t="e">
        <v>#N/A</v>
      </c>
      <c r="AGZ12" t="e">
        <v>#N/A</v>
      </c>
      <c r="AHA12" t="e">
        <v>#N/A</v>
      </c>
      <c r="AHB12" t="e">
        <v>#N/A</v>
      </c>
      <c r="AHC12" t="e">
        <v>#N/A</v>
      </c>
      <c r="AHD12" t="e">
        <v>#N/A</v>
      </c>
      <c r="AHE12" t="e">
        <v>#N/A</v>
      </c>
      <c r="AHF12" t="e">
        <v>#N/A</v>
      </c>
      <c r="AHG12" t="e">
        <v>#N/A</v>
      </c>
      <c r="AHH12" t="e">
        <v>#N/A</v>
      </c>
      <c r="AHI12" t="e">
        <v>#N/A</v>
      </c>
      <c r="AHJ12" t="e">
        <v>#N/A</v>
      </c>
      <c r="AHK12" t="e">
        <v>#N/A</v>
      </c>
      <c r="AHL12" t="e">
        <v>#N/A</v>
      </c>
      <c r="AHN12" s="154" t="e">
        <f t="shared" si="68"/>
        <v>#N/A</v>
      </c>
      <c r="AHO12" s="34" t="s">
        <v>2362</v>
      </c>
      <c r="AHP12" s="34" t="s">
        <v>2736</v>
      </c>
      <c r="AHQ12" s="34" t="s">
        <v>2692</v>
      </c>
      <c r="AHR12" s="34"/>
      <c r="AHS12" s="1">
        <v>0.16673611111111111</v>
      </c>
      <c r="AHT12" s="1">
        <v>0.13319444444444445</v>
      </c>
      <c r="AHU12" s="1">
        <f>AHT12</f>
        <v>0.13319444444444445</v>
      </c>
      <c r="AHV12" s="1">
        <v>3.9594907407407405E-2</v>
      </c>
      <c r="AHW12" s="1">
        <v>3.3541666666666664E-2</v>
      </c>
      <c r="AHX12">
        <v>175</v>
      </c>
      <c r="AHY12">
        <v>138</v>
      </c>
      <c r="AHZ12">
        <v>313</v>
      </c>
      <c r="AIA12">
        <v>2227</v>
      </c>
      <c r="AIB12">
        <v>194</v>
      </c>
      <c r="AIC12">
        <v>47</v>
      </c>
      <c r="AID12">
        <v>2468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f t="shared" si="38"/>
        <v>2400</v>
      </c>
      <c r="AIQ12" s="154">
        <f t="shared" si="69"/>
        <v>102.83333333333333</v>
      </c>
      <c r="AIR12" s="34" t="s">
        <v>2362</v>
      </c>
      <c r="AIS12" s="34" t="s">
        <v>2736</v>
      </c>
      <c r="AIT12" s="34" t="s">
        <v>2692</v>
      </c>
      <c r="AIU12" s="34"/>
      <c r="AIV12" s="1">
        <v>0</v>
      </c>
      <c r="AIW12" s="1">
        <v>0</v>
      </c>
      <c r="AIX12" s="1">
        <v>0</v>
      </c>
      <c r="AIY12" s="1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2</v>
      </c>
      <c r="AJK12">
        <v>1</v>
      </c>
      <c r="AJL12">
        <v>3</v>
      </c>
      <c r="AJM12">
        <v>71</v>
      </c>
      <c r="AJN12">
        <v>1</v>
      </c>
      <c r="AJO12">
        <v>0</v>
      </c>
      <c r="AJP12">
        <v>72</v>
      </c>
      <c r="AJQ12">
        <v>98.61</v>
      </c>
      <c r="AJS12" s="154"/>
      <c r="AJT12" s="34" t="s">
        <v>2362</v>
      </c>
      <c r="AJU12" s="34" t="s">
        <v>2736</v>
      </c>
      <c r="AJV12" s="34" t="s">
        <v>2692</v>
      </c>
      <c r="AJW12" s="34"/>
      <c r="AJX12" s="1" t="e">
        <v>#N/A</v>
      </c>
      <c r="AJY12" s="1" t="e">
        <v>#N/A</v>
      </c>
      <c r="AJZ12" s="1" t="e">
        <v>#N/A</v>
      </c>
      <c r="AKA12" s="1" t="e">
        <v>#N/A</v>
      </c>
      <c r="AKB12" t="e">
        <v>#N/A</v>
      </c>
      <c r="AKC12" t="e">
        <v>#N/A</v>
      </c>
      <c r="AKD12" t="e">
        <v>#N/A</v>
      </c>
      <c r="AKE12" t="e">
        <v>#N/A</v>
      </c>
      <c r="AKF12" t="e">
        <v>#N/A</v>
      </c>
      <c r="AKG12" t="e">
        <v>#N/A</v>
      </c>
      <c r="AKH12" t="e">
        <v>#N/A</v>
      </c>
      <c r="AKI12" t="e">
        <v>#N/A</v>
      </c>
      <c r="AKJ12" t="e">
        <v>#N/A</v>
      </c>
      <c r="AKK12" t="e">
        <v>#N/A</v>
      </c>
      <c r="AKL12" t="e">
        <v>#N/A</v>
      </c>
      <c r="AKM12" t="e">
        <v>#N/A</v>
      </c>
      <c r="AKN12" t="e">
        <v>#N/A</v>
      </c>
      <c r="AKO12" t="e">
        <v>#N/A</v>
      </c>
      <c r="AKP12" t="e">
        <v>#N/A</v>
      </c>
      <c r="AKQ12" t="e">
        <v>#N/A</v>
      </c>
      <c r="AKR12" t="e">
        <v>#N/A</v>
      </c>
      <c r="AKS12" t="e">
        <v>#N/A</v>
      </c>
      <c r="AKU12" s="154"/>
      <c r="AKV12" s="34" t="s">
        <v>2362</v>
      </c>
      <c r="AKW12" s="34" t="s">
        <v>2736</v>
      </c>
      <c r="AKX12" s="34" t="s">
        <v>2692</v>
      </c>
      <c r="AKY12" s="34"/>
      <c r="AKZ12" t="e">
        <v>#N/A</v>
      </c>
      <c r="ALA12" t="e">
        <v>#N/A</v>
      </c>
      <c r="ALB12" t="e">
        <v>#N/A</v>
      </c>
      <c r="ALC12" t="e">
        <v>#N/A</v>
      </c>
      <c r="ALD12" t="e">
        <v>#N/A</v>
      </c>
      <c r="ALE12" t="e">
        <v>#N/A</v>
      </c>
      <c r="ALF12" t="e">
        <v>#N/A</v>
      </c>
      <c r="ALG12" t="e">
        <v>#N/A</v>
      </c>
      <c r="ALH12" t="e">
        <v>#N/A</v>
      </c>
      <c r="ALI12" t="e">
        <v>#N/A</v>
      </c>
      <c r="ALJ12" t="e">
        <v>#N/A</v>
      </c>
      <c r="ALK12" t="e">
        <v>#N/A</v>
      </c>
      <c r="ALL12" t="e">
        <v>#N/A</v>
      </c>
      <c r="ALM12" t="e">
        <v>#N/A</v>
      </c>
      <c r="ALN12" t="e">
        <v>#N/A</v>
      </c>
      <c r="ALO12" t="e">
        <v>#N/A</v>
      </c>
      <c r="ALP12" t="e">
        <v>#N/A</v>
      </c>
      <c r="ALQ12" t="e">
        <v>#N/A</v>
      </c>
      <c r="ALR12" t="e">
        <v>#N/A</v>
      </c>
      <c r="ALS12" t="e">
        <v>#N/A</v>
      </c>
      <c r="ALT12" t="e">
        <v>#N/A</v>
      </c>
      <c r="ALU12" t="e">
        <v>#N/A</v>
      </c>
      <c r="ALW12" s="154"/>
      <c r="ALX12" s="34" t="s">
        <v>2362</v>
      </c>
      <c r="ALY12" s="34" t="s">
        <v>2736</v>
      </c>
      <c r="ALZ12" s="34" t="s">
        <v>2692</v>
      </c>
      <c r="AMA12" s="34"/>
      <c r="AMB12" t="e">
        <v>#N/A</v>
      </c>
      <c r="AMC12" t="e">
        <v>#N/A</v>
      </c>
      <c r="AMD12" t="e">
        <v>#N/A</v>
      </c>
      <c r="AME12" t="e">
        <v>#N/A</v>
      </c>
      <c r="AMF12" t="e">
        <v>#N/A</v>
      </c>
      <c r="AMG12" t="e">
        <v>#N/A</v>
      </c>
      <c r="AMH12" t="e">
        <v>#N/A</v>
      </c>
      <c r="AMI12" t="e">
        <v>#N/A</v>
      </c>
      <c r="AMJ12" t="e">
        <v>#N/A</v>
      </c>
      <c r="AMK12" t="e">
        <v>#N/A</v>
      </c>
      <c r="AML12" t="e">
        <v>#N/A</v>
      </c>
      <c r="AMM12" t="e">
        <v>#N/A</v>
      </c>
      <c r="AMN12" t="e">
        <v>#N/A</v>
      </c>
      <c r="AMO12" t="e">
        <v>#N/A</v>
      </c>
      <c r="AMP12" t="e">
        <v>#N/A</v>
      </c>
      <c r="AMQ12" t="e">
        <v>#N/A</v>
      </c>
      <c r="AMR12" t="e">
        <v>#N/A</v>
      </c>
      <c r="AMS12" t="e">
        <v>#N/A</v>
      </c>
      <c r="AMT12" t="e">
        <v>#N/A</v>
      </c>
      <c r="AMU12" t="e">
        <v>#N/A</v>
      </c>
      <c r="AMV12" t="e">
        <v>#N/A</v>
      </c>
      <c r="AMW12" t="e">
        <v>#N/A</v>
      </c>
      <c r="AMY12" s="154"/>
      <c r="AMZ12" s="34" t="s">
        <v>2362</v>
      </c>
      <c r="ANA12" s="34" t="s">
        <v>2736</v>
      </c>
      <c r="ANB12" s="34" t="s">
        <v>2692</v>
      </c>
      <c r="ANC12" s="34"/>
      <c r="AND12" t="e">
        <v>#N/A</v>
      </c>
      <c r="ANE12" t="e">
        <v>#N/A</v>
      </c>
      <c r="ANF12" t="e">
        <v>#N/A</v>
      </c>
      <c r="ANG12" t="e">
        <v>#N/A</v>
      </c>
      <c r="ANH12" t="e">
        <v>#N/A</v>
      </c>
      <c r="ANI12" t="e">
        <v>#N/A</v>
      </c>
      <c r="ANJ12" t="e">
        <v>#N/A</v>
      </c>
      <c r="ANK12" t="e">
        <v>#N/A</v>
      </c>
      <c r="ANL12" t="e">
        <v>#N/A</v>
      </c>
      <c r="ANM12" t="e">
        <v>#N/A</v>
      </c>
      <c r="ANN12" t="e">
        <v>#N/A</v>
      </c>
      <c r="ANO12" t="e">
        <v>#N/A</v>
      </c>
      <c r="ANP12" t="e">
        <v>#N/A</v>
      </c>
      <c r="ANQ12" t="e">
        <v>#N/A</v>
      </c>
      <c r="ANR12" t="e">
        <v>#N/A</v>
      </c>
      <c r="ANS12" t="e">
        <v>#N/A</v>
      </c>
      <c r="ANT12" t="e">
        <v>#N/A</v>
      </c>
      <c r="ANU12" t="e">
        <v>#N/A</v>
      </c>
      <c r="ANV12" t="e">
        <v>#N/A</v>
      </c>
      <c r="ANW12" t="e">
        <v>#N/A</v>
      </c>
      <c r="ANX12" t="e">
        <v>#N/A</v>
      </c>
      <c r="ANY12" t="e">
        <v>#N/A</v>
      </c>
      <c r="AOA12" s="154"/>
      <c r="AOB12" s="34" t="s">
        <v>2362</v>
      </c>
      <c r="AOC12" s="34" t="s">
        <v>2736</v>
      </c>
      <c r="AOD12" s="34" t="s">
        <v>2692</v>
      </c>
      <c r="AOE12" s="34"/>
      <c r="AOF12" s="1">
        <v>0</v>
      </c>
      <c r="AOG12" s="1">
        <v>0</v>
      </c>
      <c r="AOH12" s="10">
        <f t="shared" si="77"/>
        <v>0</v>
      </c>
      <c r="AOI12" s="1">
        <v>0</v>
      </c>
      <c r="AOJ12" s="1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2</v>
      </c>
      <c r="AOV12">
        <v>1</v>
      </c>
      <c r="AOW12">
        <v>3</v>
      </c>
      <c r="AOX12">
        <v>71</v>
      </c>
      <c r="AOY12">
        <v>1</v>
      </c>
      <c r="AOZ12">
        <v>0</v>
      </c>
      <c r="APA12">
        <v>72</v>
      </c>
      <c r="APB12">
        <v>98.61</v>
      </c>
      <c r="APD12" s="154"/>
    </row>
    <row r="13" spans="1:1096">
      <c r="A13" s="34" t="s">
        <v>2371</v>
      </c>
      <c r="B13" s="34" t="s">
        <v>2736</v>
      </c>
      <c r="C13" s="34" t="s">
        <v>2692</v>
      </c>
      <c r="D13" s="34"/>
      <c r="E13" s="35"/>
      <c r="F13" s="35"/>
      <c r="G13" s="35"/>
      <c r="H13" s="35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154" t="e">
        <f>O13/AA13*100</f>
        <v>#DIV/0!</v>
      </c>
      <c r="AC13" s="34" t="s">
        <v>2371</v>
      </c>
      <c r="AD13" s="34" t="s">
        <v>2736</v>
      </c>
      <c r="AE13" s="34" t="s">
        <v>2692</v>
      </c>
      <c r="AF13" s="34"/>
      <c r="AG13" s="35"/>
      <c r="AH13" s="35"/>
      <c r="AI13" s="35"/>
      <c r="AJ13" s="35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154"/>
      <c r="BE13" s="34" t="s">
        <v>2371</v>
      </c>
      <c r="BF13" s="34" t="s">
        <v>2736</v>
      </c>
      <c r="BG13" s="34" t="s">
        <v>2692</v>
      </c>
      <c r="BH13" s="34"/>
      <c r="BI13" s="35"/>
      <c r="BJ13" s="35"/>
      <c r="BK13" s="35"/>
      <c r="BL13" s="35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154"/>
      <c r="CG13" s="34" t="s">
        <v>2371</v>
      </c>
      <c r="CH13" s="34" t="s">
        <v>2736</v>
      </c>
      <c r="CI13" s="34" t="s">
        <v>2692</v>
      </c>
      <c r="CJ13" s="34"/>
      <c r="CK13" s="35"/>
      <c r="CL13" s="35"/>
      <c r="CM13" s="35"/>
      <c r="CN13" s="35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154"/>
      <c r="DI13" s="34" t="s">
        <v>2371</v>
      </c>
      <c r="DJ13" s="34" t="s">
        <v>2736</v>
      </c>
      <c r="DK13" s="34" t="s">
        <v>2692</v>
      </c>
      <c r="DL13" s="34"/>
      <c r="DM13" s="35" t="e">
        <v>#N/A</v>
      </c>
      <c r="DN13" s="35" t="e">
        <v>#N/A</v>
      </c>
      <c r="DO13" s="35" t="e">
        <v>#N/A</v>
      </c>
      <c r="DP13" s="35" t="e">
        <v>#N/A</v>
      </c>
      <c r="DQ13" s="34" t="e">
        <v>#N/A</v>
      </c>
      <c r="DR13" s="34" t="e">
        <v>#N/A</v>
      </c>
      <c r="DS13" s="34" t="e">
        <f t="shared" si="47"/>
        <v>#N/A</v>
      </c>
      <c r="DT13" s="34" t="e">
        <v>#N/A</v>
      </c>
      <c r="DU13" s="34" t="e">
        <v>#N/A</v>
      </c>
      <c r="DV13" s="34" t="e">
        <v>#N/A</v>
      </c>
      <c r="DW13" s="34"/>
      <c r="DX13" s="34" t="e">
        <v>#N/A</v>
      </c>
      <c r="DY13" s="34" t="e">
        <v>#N/A</v>
      </c>
      <c r="DZ13" s="34" t="e">
        <v>#N/A</v>
      </c>
      <c r="EA13" s="34" t="e">
        <v>#N/A</v>
      </c>
      <c r="EB13" s="34" t="e">
        <v>#N/A</v>
      </c>
      <c r="EC13" s="34" t="e">
        <v>#N/A</v>
      </c>
      <c r="ED13" s="34" t="e">
        <v>#N/A</v>
      </c>
      <c r="EE13" s="34" t="e">
        <v>#N/A</v>
      </c>
      <c r="EF13" s="34" t="e">
        <v>#N/A</v>
      </c>
      <c r="EG13" s="34" t="e">
        <v>#N/A</v>
      </c>
      <c r="EH13" s="34" t="e">
        <v>#N/A</v>
      </c>
      <c r="EI13" s="34"/>
      <c r="EJ13" s="154" t="e">
        <f>DW13/EI13*100</f>
        <v>#DIV/0!</v>
      </c>
      <c r="EK13" s="34" t="s">
        <v>2371</v>
      </c>
      <c r="EL13" s="34" t="s">
        <v>2736</v>
      </c>
      <c r="EM13" s="34" t="s">
        <v>2692</v>
      </c>
      <c r="EN13" s="34"/>
      <c r="EO13" s="35" t="e">
        <v>#N/A</v>
      </c>
      <c r="EP13" s="35" t="e">
        <v>#N/A</v>
      </c>
      <c r="EQ13" s="35" t="e">
        <v>#N/A</v>
      </c>
      <c r="ER13" s="35" t="e">
        <v>#N/A</v>
      </c>
      <c r="ES13" s="34" t="e">
        <v>#N/A</v>
      </c>
      <c r="ET13" s="34" t="e">
        <v>#N/A</v>
      </c>
      <c r="EU13" s="34" t="e">
        <v>#N/A</v>
      </c>
      <c r="EV13" s="34" t="e">
        <v>#N/A</v>
      </c>
      <c r="EW13" s="34" t="e">
        <v>#N/A</v>
      </c>
      <c r="EX13" s="34" t="e">
        <v>#N/A</v>
      </c>
      <c r="EY13" s="34" t="e">
        <v>#N/A</v>
      </c>
      <c r="EZ13" s="34" t="e">
        <v>#N/A</v>
      </c>
      <c r="FA13" s="34" t="e">
        <v>#N/A</v>
      </c>
      <c r="FB13" s="34" t="e">
        <v>#N/A</v>
      </c>
      <c r="FC13" s="34" t="e">
        <v>#N/A</v>
      </c>
      <c r="FD13" s="34" t="e">
        <v>#N/A</v>
      </c>
      <c r="FE13" s="34" t="e">
        <v>#N/A</v>
      </c>
      <c r="FF13" s="34" t="e">
        <v>#N/A</v>
      </c>
      <c r="FG13" s="34" t="e">
        <v>#N/A</v>
      </c>
      <c r="FH13" s="34" t="e">
        <v>#N/A</v>
      </c>
      <c r="FI13" s="34" t="e">
        <v>#N/A</v>
      </c>
      <c r="FJ13" s="34" t="e">
        <v>#N/A</v>
      </c>
      <c r="FK13" s="34"/>
      <c r="FL13" s="154" t="e">
        <f>EY13/FK13*100</f>
        <v>#N/A</v>
      </c>
      <c r="FM13" s="34" t="s">
        <v>2371</v>
      </c>
      <c r="FN13" s="34" t="s">
        <v>2736</v>
      </c>
      <c r="FO13" s="34" t="s">
        <v>2692</v>
      </c>
      <c r="FP13" s="34"/>
      <c r="FQ13" s="35" t="e">
        <v>#N/A</v>
      </c>
      <c r="FR13" s="35" t="e">
        <v>#N/A</v>
      </c>
      <c r="FS13" s="35" t="e">
        <v>#N/A</v>
      </c>
      <c r="FT13" s="35" t="e">
        <v>#N/A</v>
      </c>
      <c r="FU13" s="34" t="e">
        <v>#N/A</v>
      </c>
      <c r="FV13" s="34" t="e">
        <v>#N/A</v>
      </c>
      <c r="FW13" s="34" t="e">
        <v>#N/A</v>
      </c>
      <c r="FX13" s="34" t="e">
        <v>#N/A</v>
      </c>
      <c r="FY13" s="34" t="e">
        <v>#N/A</v>
      </c>
      <c r="FZ13" s="34" t="e">
        <v>#N/A</v>
      </c>
      <c r="GA13" s="34" t="e">
        <v>#N/A</v>
      </c>
      <c r="GB13" s="34" t="e">
        <v>#N/A</v>
      </c>
      <c r="GC13" s="34" t="e">
        <v>#N/A</v>
      </c>
      <c r="GD13" s="34" t="e">
        <v>#N/A</v>
      </c>
      <c r="GE13" s="34" t="e">
        <v>#N/A</v>
      </c>
      <c r="GF13" s="34" t="e">
        <v>#N/A</v>
      </c>
      <c r="GG13" s="34" t="e">
        <v>#N/A</v>
      </c>
      <c r="GH13" s="34" t="e">
        <v>#N/A</v>
      </c>
      <c r="GI13" s="34" t="e">
        <v>#N/A</v>
      </c>
      <c r="GJ13" s="34" t="e">
        <v>#N/A</v>
      </c>
      <c r="GK13" s="34" t="e">
        <v>#N/A</v>
      </c>
      <c r="GL13" s="34" t="e">
        <v>#N/A</v>
      </c>
      <c r="GM13" s="34"/>
      <c r="GN13" s="154" t="e">
        <f>GA13/GM13*100</f>
        <v>#N/A</v>
      </c>
      <c r="GO13" s="34" t="s">
        <v>2371</v>
      </c>
      <c r="GP13" s="34" t="s">
        <v>2736</v>
      </c>
      <c r="GQ13" s="34" t="s">
        <v>2692</v>
      </c>
      <c r="GR13" s="34"/>
      <c r="GS13" s="35"/>
      <c r="GT13" s="35"/>
      <c r="GU13" s="35"/>
      <c r="GV13" s="35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154" t="e">
        <f>HC13/HO13*100</f>
        <v>#DIV/0!</v>
      </c>
      <c r="HQ13" s="34" t="s">
        <v>2371</v>
      </c>
      <c r="HR13" s="34" t="s">
        <v>2736</v>
      </c>
      <c r="HS13" s="34" t="s">
        <v>2692</v>
      </c>
      <c r="HT13" s="34"/>
      <c r="HU13" t="e">
        <v>#N/A</v>
      </c>
      <c r="HV13" t="e">
        <v>#N/A</v>
      </c>
      <c r="HW13" s="1" t="e">
        <f t="shared" ref="HW13" si="78">HV13/5</f>
        <v>#N/A</v>
      </c>
      <c r="HX13" t="e">
        <v>#N/A</v>
      </c>
      <c r="HY13" t="e">
        <v>#N/A</v>
      </c>
      <c r="HZ13" t="e">
        <v>#N/A</v>
      </c>
      <c r="IA13" t="e">
        <v>#N/A</v>
      </c>
      <c r="IB13">
        <f t="shared" si="9"/>
        <v>0</v>
      </c>
      <c r="IC13" t="e">
        <v>#N/A</v>
      </c>
      <c r="ID13" t="e">
        <v>#N/A</v>
      </c>
      <c r="IE13" t="e">
        <v>#N/A</v>
      </c>
      <c r="IF13">
        <f t="shared" si="10"/>
        <v>0</v>
      </c>
      <c r="IG13" t="e">
        <v>#N/A</v>
      </c>
      <c r="IH13" t="e">
        <v>#N/A</v>
      </c>
      <c r="II13" t="e">
        <v>#N/A</v>
      </c>
      <c r="IJ13" t="e">
        <v>#N/A</v>
      </c>
      <c r="IK13" t="e">
        <v>#N/A</v>
      </c>
      <c r="IL13" t="e">
        <v>#N/A</v>
      </c>
      <c r="IM13" t="e">
        <v>#N/A</v>
      </c>
      <c r="IN13" t="e">
        <v>#N/A</v>
      </c>
      <c r="IO13" t="e">
        <v>#N/A</v>
      </c>
      <c r="IP13" t="e">
        <v>#N/A</v>
      </c>
      <c r="IQ13" t="e">
        <v>#N/A</v>
      </c>
      <c r="IR13" s="34">
        <f t="shared" si="11"/>
        <v>0</v>
      </c>
      <c r="IS13" s="154" t="e">
        <f>IF13/IR13*100</f>
        <v>#DIV/0!</v>
      </c>
      <c r="IT13" s="34" t="s">
        <v>2371</v>
      </c>
      <c r="IU13" s="34" t="s">
        <v>2736</v>
      </c>
      <c r="IV13" s="34" t="s">
        <v>2692</v>
      </c>
      <c r="IW13" s="34"/>
      <c r="IX13" s="35" t="e">
        <v>#N/A</v>
      </c>
      <c r="IY13" s="35" t="e">
        <v>#N/A</v>
      </c>
      <c r="IZ13" s="35" t="e">
        <v>#N/A</v>
      </c>
      <c r="JA13" s="35" t="e">
        <v>#N/A</v>
      </c>
      <c r="JB13" s="34" t="e">
        <v>#N/A</v>
      </c>
      <c r="JC13" s="34" t="e">
        <v>#N/A</v>
      </c>
      <c r="JD13" s="34" t="e">
        <v>#N/A</v>
      </c>
      <c r="JE13" s="34" t="e">
        <v>#N/A</v>
      </c>
      <c r="JF13" s="34" t="e">
        <v>#N/A</v>
      </c>
      <c r="JG13" s="34" t="e">
        <v>#N/A</v>
      </c>
      <c r="JH13" s="34" t="e">
        <v>#N/A</v>
      </c>
      <c r="JI13" s="34" t="e">
        <v>#N/A</v>
      </c>
      <c r="JJ13" s="34" t="e">
        <v>#N/A</v>
      </c>
      <c r="JK13" s="34" t="e">
        <v>#N/A</v>
      </c>
      <c r="JL13" s="34" t="e">
        <v>#N/A</v>
      </c>
      <c r="JM13" s="34" t="e">
        <v>#N/A</v>
      </c>
      <c r="JN13" s="34" t="e">
        <v>#N/A</v>
      </c>
      <c r="JO13" s="34" t="e">
        <v>#N/A</v>
      </c>
      <c r="JP13" s="34" t="e">
        <v>#N/A</v>
      </c>
      <c r="JQ13" s="34" t="e">
        <v>#N/A</v>
      </c>
      <c r="JR13" s="34" t="e">
        <v>#N/A</v>
      </c>
      <c r="JS13" s="34" t="e">
        <v>#N/A</v>
      </c>
      <c r="JT13" s="34"/>
      <c r="JU13" s="154"/>
      <c r="JV13" s="34" t="s">
        <v>2371</v>
      </c>
      <c r="JW13" s="34" t="s">
        <v>2736</v>
      </c>
      <c r="JX13" s="34" t="s">
        <v>2692</v>
      </c>
      <c r="JY13" s="34"/>
      <c r="JZ13" s="35" t="e">
        <v>#N/A</v>
      </c>
      <c r="KA13" s="35" t="e">
        <v>#N/A</v>
      </c>
      <c r="KB13" s="35" t="e">
        <v>#N/A</v>
      </c>
      <c r="KC13" s="35" t="e">
        <v>#N/A</v>
      </c>
      <c r="KD13" s="34" t="e">
        <v>#N/A</v>
      </c>
      <c r="KE13" s="34" t="e">
        <v>#N/A</v>
      </c>
      <c r="KF13" s="34" t="e">
        <v>#N/A</v>
      </c>
      <c r="KG13" s="34" t="e">
        <v>#N/A</v>
      </c>
      <c r="KH13" s="34" t="e">
        <v>#N/A</v>
      </c>
      <c r="KI13" s="34" t="e">
        <v>#N/A</v>
      </c>
      <c r="KJ13" s="34" t="e">
        <v>#N/A</v>
      </c>
      <c r="KK13" s="34" t="e">
        <v>#N/A</v>
      </c>
      <c r="KL13" s="34" t="e">
        <v>#N/A</v>
      </c>
      <c r="KM13" s="34" t="e">
        <v>#N/A</v>
      </c>
      <c r="KN13" s="34" t="e">
        <v>#N/A</v>
      </c>
      <c r="KO13" s="34" t="e">
        <v>#N/A</v>
      </c>
      <c r="KP13" s="34" t="e">
        <v>#N/A</v>
      </c>
      <c r="KQ13" s="34" t="e">
        <v>#N/A</v>
      </c>
      <c r="KR13" s="34" t="e">
        <v>#N/A</v>
      </c>
      <c r="KS13" s="34" t="e">
        <v>#N/A</v>
      </c>
      <c r="KT13" s="34" t="e">
        <v>#N/A</v>
      </c>
      <c r="KU13" s="34" t="e">
        <v>#N/A</v>
      </c>
      <c r="KV13" s="34"/>
      <c r="KW13" s="154" t="e">
        <f>KJ13/KV13*100</f>
        <v>#N/A</v>
      </c>
      <c r="KX13" s="34" t="s">
        <v>2371</v>
      </c>
      <c r="KY13" s="34" t="s">
        <v>2736</v>
      </c>
      <c r="KZ13" s="34" t="s">
        <v>2692</v>
      </c>
      <c r="LA13" s="34"/>
      <c r="LB13" s="35" t="e">
        <v>#N/A</v>
      </c>
      <c r="LC13" s="35" t="e">
        <v>#N/A</v>
      </c>
      <c r="LD13" s="35" t="e">
        <v>#N/A</v>
      </c>
      <c r="LE13" s="35" t="e">
        <v>#N/A</v>
      </c>
      <c r="LF13" s="34" t="e">
        <v>#N/A</v>
      </c>
      <c r="LG13" s="34" t="e">
        <v>#N/A</v>
      </c>
      <c r="LH13" s="34" t="e">
        <v>#N/A</v>
      </c>
      <c r="LI13" s="34" t="e">
        <v>#N/A</v>
      </c>
      <c r="LJ13" s="34" t="e">
        <v>#N/A</v>
      </c>
      <c r="LK13" s="34" t="e">
        <v>#N/A</v>
      </c>
      <c r="LL13" s="34" t="e">
        <v>#N/A</v>
      </c>
      <c r="LM13" s="34" t="e">
        <v>#N/A</v>
      </c>
      <c r="LN13" s="34" t="e">
        <v>#N/A</v>
      </c>
      <c r="LO13" s="34" t="e">
        <v>#N/A</v>
      </c>
      <c r="LP13" s="34" t="e">
        <v>#N/A</v>
      </c>
      <c r="LQ13" s="34" t="e">
        <v>#N/A</v>
      </c>
      <c r="LR13" s="34" t="e">
        <v>#N/A</v>
      </c>
      <c r="LS13" s="34" t="e">
        <v>#N/A</v>
      </c>
      <c r="LT13" s="34" t="e">
        <v>#N/A</v>
      </c>
      <c r="LU13" s="34" t="e">
        <v>#N/A</v>
      </c>
      <c r="LV13" s="34" t="e">
        <v>#N/A</v>
      </c>
      <c r="LW13" s="34" t="e">
        <v>#N/A</v>
      </c>
      <c r="LX13" s="34"/>
      <c r="LY13" s="154"/>
      <c r="LZ13" s="34" t="s">
        <v>2371</v>
      </c>
      <c r="MA13" s="34" t="s">
        <v>2736</v>
      </c>
      <c r="MB13" s="34" t="s">
        <v>2692</v>
      </c>
      <c r="MC13" s="34"/>
      <c r="MD13" s="35" t="e">
        <v>#N/A</v>
      </c>
      <c r="ME13" s="35" t="e">
        <v>#N/A</v>
      </c>
      <c r="MF13" s="35" t="e">
        <v>#N/A</v>
      </c>
      <c r="MG13" s="35" t="e">
        <v>#N/A</v>
      </c>
      <c r="MH13" s="34" t="e">
        <v>#N/A</v>
      </c>
      <c r="MI13" s="34" t="e">
        <v>#N/A</v>
      </c>
      <c r="MJ13" s="34" t="e">
        <v>#N/A</v>
      </c>
      <c r="MK13" s="34" t="e">
        <v>#N/A</v>
      </c>
      <c r="ML13" s="34" t="e">
        <v>#N/A</v>
      </c>
      <c r="MM13" s="34" t="e">
        <v>#N/A</v>
      </c>
      <c r="MN13" s="34" t="e">
        <v>#N/A</v>
      </c>
      <c r="MO13" s="34" t="e">
        <v>#N/A</v>
      </c>
      <c r="MP13" s="34" t="e">
        <v>#N/A</v>
      </c>
      <c r="MQ13" s="34" t="e">
        <v>#N/A</v>
      </c>
      <c r="MR13" s="34" t="e">
        <v>#N/A</v>
      </c>
      <c r="MS13" s="34" t="e">
        <v>#N/A</v>
      </c>
      <c r="MT13" s="34" t="e">
        <v>#N/A</v>
      </c>
      <c r="MU13" s="34" t="e">
        <v>#N/A</v>
      </c>
      <c r="MV13" s="34" t="e">
        <v>#N/A</v>
      </c>
      <c r="MW13" s="34" t="e">
        <v>#N/A</v>
      </c>
      <c r="MX13" s="34" t="e">
        <v>#N/A</v>
      </c>
      <c r="MY13" s="34" t="e">
        <v>#N/A</v>
      </c>
      <c r="MZ13" s="34"/>
      <c r="NA13" s="154"/>
      <c r="NB13" s="34" t="s">
        <v>2371</v>
      </c>
      <c r="NC13" s="34" t="s">
        <v>2736</v>
      </c>
      <c r="ND13" s="34" t="s">
        <v>2692</v>
      </c>
      <c r="NE13" s="34"/>
      <c r="NF13" s="35" t="e">
        <v>#N/A</v>
      </c>
      <c r="NG13" s="35" t="e">
        <v>#N/A</v>
      </c>
      <c r="NH13" s="35" t="e">
        <v>#N/A</v>
      </c>
      <c r="NI13" s="35" t="e">
        <v>#N/A</v>
      </c>
      <c r="NJ13" s="34" t="e">
        <v>#N/A</v>
      </c>
      <c r="NK13" s="34" t="e">
        <v>#N/A</v>
      </c>
      <c r="NL13" s="34" t="e">
        <v>#N/A</v>
      </c>
      <c r="NM13" s="34" t="e">
        <v>#N/A</v>
      </c>
      <c r="NN13" s="34" t="e">
        <v>#N/A</v>
      </c>
      <c r="NO13" s="34" t="e">
        <v>#N/A</v>
      </c>
      <c r="NP13" s="34" t="e">
        <v>#N/A</v>
      </c>
      <c r="NQ13" s="34" t="e">
        <v>#N/A</v>
      </c>
      <c r="NR13" s="34" t="e">
        <v>#N/A</v>
      </c>
      <c r="NS13" s="34" t="e">
        <v>#N/A</v>
      </c>
      <c r="NT13" s="34" t="e">
        <v>#N/A</v>
      </c>
      <c r="NU13" s="34" t="e">
        <v>#N/A</v>
      </c>
      <c r="NV13" s="34" t="e">
        <v>#N/A</v>
      </c>
      <c r="NW13" s="34" t="e">
        <v>#N/A</v>
      </c>
      <c r="NX13" s="34" t="e">
        <v>#N/A</v>
      </c>
      <c r="NY13" s="34" t="e">
        <v>#N/A</v>
      </c>
      <c r="NZ13" s="34" t="e">
        <v>#N/A</v>
      </c>
      <c r="OA13" s="34" t="e">
        <v>#N/A</v>
      </c>
      <c r="OB13" s="34"/>
      <c r="OC13" s="154"/>
      <c r="OD13" s="34" t="s">
        <v>2371</v>
      </c>
      <c r="OE13" s="34" t="s">
        <v>2736</v>
      </c>
      <c r="OF13" s="34" t="s">
        <v>2692</v>
      </c>
      <c r="OG13" s="34"/>
      <c r="OH13" t="e">
        <v>#N/A</v>
      </c>
      <c r="OI13" t="e">
        <v>#N/A</v>
      </c>
      <c r="OJ13" t="e">
        <v>#N/A</v>
      </c>
      <c r="OK13" t="e">
        <v>#N/A</v>
      </c>
      <c r="OL13" s="34" t="e">
        <v>#N/A</v>
      </c>
      <c r="OM13" s="34" t="e">
        <v>#N/A</v>
      </c>
      <c r="ON13" s="34" t="e">
        <v>#N/A</v>
      </c>
      <c r="OO13" s="34" t="e">
        <v>#N/A</v>
      </c>
      <c r="OP13" s="34" t="e">
        <v>#N/A</v>
      </c>
      <c r="OQ13" s="34" t="e">
        <v>#N/A</v>
      </c>
      <c r="OR13" s="34" t="e">
        <v>#N/A</v>
      </c>
      <c r="OS13" s="34" t="e">
        <v>#N/A</v>
      </c>
      <c r="OT13" s="34" t="e">
        <v>#N/A</v>
      </c>
      <c r="OU13" s="34" t="e">
        <v>#N/A</v>
      </c>
      <c r="OV13" s="34" t="e">
        <v>#N/A</v>
      </c>
      <c r="OW13" s="34" t="e">
        <v>#N/A</v>
      </c>
      <c r="OX13" s="34" t="e">
        <v>#N/A</v>
      </c>
      <c r="OY13" s="34" t="e">
        <v>#N/A</v>
      </c>
      <c r="OZ13" s="34" t="e">
        <v>#N/A</v>
      </c>
      <c r="PA13" s="34" t="e">
        <v>#N/A</v>
      </c>
      <c r="PB13" s="34" t="e">
        <v>#N/A</v>
      </c>
      <c r="PC13" s="34" t="e">
        <v>#N/A</v>
      </c>
      <c r="PD13" s="34">
        <f t="shared" ref="PD13" si="79">SUM(JT13,KV13,LX13,MZ13,OB13)</f>
        <v>0</v>
      </c>
      <c r="PE13" s="154"/>
      <c r="PF13" s="34" t="s">
        <v>2371</v>
      </c>
      <c r="PG13" s="34" t="s">
        <v>2736</v>
      </c>
      <c r="PH13" s="34" t="s">
        <v>2692</v>
      </c>
      <c r="PI13" s="34"/>
      <c r="PJ13" t="e">
        <v>#N/A</v>
      </c>
      <c r="PK13" t="e">
        <v>#N/A</v>
      </c>
      <c r="PL13" t="e">
        <v>#N/A</v>
      </c>
      <c r="PM13" t="e">
        <v>#N/A</v>
      </c>
      <c r="PN13" s="34" t="e">
        <v>#N/A</v>
      </c>
      <c r="PO13" s="34" t="e">
        <v>#N/A</v>
      </c>
      <c r="PP13" s="34" t="e">
        <v>#N/A</v>
      </c>
      <c r="PQ13" s="34" t="e">
        <v>#N/A</v>
      </c>
      <c r="PR13" s="34" t="e">
        <v>#N/A</v>
      </c>
      <c r="PS13" s="34" t="e">
        <v>#N/A</v>
      </c>
      <c r="PT13" s="34" t="e">
        <v>#N/A</v>
      </c>
      <c r="PU13" s="34" t="e">
        <v>#N/A</v>
      </c>
      <c r="PV13" s="34" t="e">
        <v>#N/A</v>
      </c>
      <c r="PW13" s="34" t="e">
        <v>#N/A</v>
      </c>
      <c r="PX13" s="34" t="e">
        <v>#N/A</v>
      </c>
      <c r="PY13" s="34" t="e">
        <v>#N/A</v>
      </c>
      <c r="PZ13" s="34" t="e">
        <v>#N/A</v>
      </c>
      <c r="QA13" s="34" t="e">
        <v>#N/A</v>
      </c>
      <c r="QB13" s="34" t="e">
        <v>#N/A</v>
      </c>
      <c r="QC13" s="34" t="e">
        <v>#N/A</v>
      </c>
      <c r="QD13" s="34" t="e">
        <v>#N/A</v>
      </c>
      <c r="QE13" s="34" t="e">
        <v>#N/A</v>
      </c>
      <c r="QF13" s="34">
        <f t="shared" ref="QF13" si="80">SUM(KV13,LX13,MZ13,OB13,PD13)</f>
        <v>0</v>
      </c>
      <c r="QG13" s="154"/>
      <c r="QH13" s="34" t="s">
        <v>2371</v>
      </c>
      <c r="QI13" s="34" t="s">
        <v>2736</v>
      </c>
      <c r="QJ13" s="34" t="s">
        <v>2692</v>
      </c>
      <c r="QK13" s="34"/>
      <c r="QL13" s="35" t="e">
        <v>#N/A</v>
      </c>
      <c r="QM13" s="35" t="e">
        <v>#N/A</v>
      </c>
      <c r="QN13" s="35" t="e">
        <v>#N/A</v>
      </c>
      <c r="QO13" s="35" t="e">
        <v>#N/A</v>
      </c>
      <c r="QP13" s="34" t="e">
        <v>#N/A</v>
      </c>
      <c r="QQ13" s="34" t="e">
        <v>#N/A</v>
      </c>
      <c r="QR13" s="34" t="e">
        <v>#N/A</v>
      </c>
      <c r="QS13" s="34" t="e">
        <v>#N/A</v>
      </c>
      <c r="QT13" s="34" t="e">
        <v>#N/A</v>
      </c>
      <c r="QU13" s="34" t="e">
        <v>#N/A</v>
      </c>
      <c r="QV13" s="34" t="e">
        <v>#N/A</v>
      </c>
      <c r="QW13" s="34" t="e">
        <v>#N/A</v>
      </c>
      <c r="QX13" s="34" t="e">
        <v>#N/A</v>
      </c>
      <c r="QY13" s="34" t="e">
        <v>#N/A</v>
      </c>
      <c r="QZ13" s="34" t="e">
        <v>#N/A</v>
      </c>
      <c r="RA13" s="34" t="e">
        <v>#N/A</v>
      </c>
      <c r="RB13" s="34" t="e">
        <v>#N/A</v>
      </c>
      <c r="RC13" s="34" t="e">
        <v>#N/A</v>
      </c>
      <c r="RD13" s="34" t="e">
        <v>#N/A</v>
      </c>
      <c r="RE13" s="34" t="e">
        <v>#N/A</v>
      </c>
      <c r="RF13" s="34" t="e">
        <v>#N/A</v>
      </c>
      <c r="RG13" s="34" t="e">
        <v>#N/A</v>
      </c>
      <c r="RH13" s="34"/>
      <c r="RI13" s="154"/>
      <c r="RJ13" s="34" t="s">
        <v>2371</v>
      </c>
      <c r="RK13" s="34" t="s">
        <v>2736</v>
      </c>
      <c r="RL13" s="34" t="s">
        <v>2692</v>
      </c>
      <c r="RM13" s="34"/>
      <c r="RN13" s="35" t="e">
        <v>#N/A</v>
      </c>
      <c r="RO13" s="35" t="e">
        <v>#N/A</v>
      </c>
      <c r="RP13" s="35" t="e">
        <v>#N/A</v>
      </c>
      <c r="RQ13" s="35" t="e">
        <v>#N/A</v>
      </c>
      <c r="RR13" s="34" t="e">
        <v>#N/A</v>
      </c>
      <c r="RS13" s="34" t="e">
        <v>#N/A</v>
      </c>
      <c r="RT13" s="34" t="e">
        <v>#N/A</v>
      </c>
      <c r="RU13" s="34" t="e">
        <v>#N/A</v>
      </c>
      <c r="RV13" s="34" t="e">
        <v>#N/A</v>
      </c>
      <c r="RW13" s="34" t="e">
        <v>#N/A</v>
      </c>
      <c r="RX13" s="34" t="e">
        <v>#N/A</v>
      </c>
      <c r="RY13" s="34" t="e">
        <v>#N/A</v>
      </c>
      <c r="RZ13" s="34" t="e">
        <v>#N/A</v>
      </c>
      <c r="SA13" s="34" t="e">
        <v>#N/A</v>
      </c>
      <c r="SB13" s="34" t="e">
        <v>#N/A</v>
      </c>
      <c r="SC13" s="34" t="e">
        <v>#N/A</v>
      </c>
      <c r="SD13" s="34" t="e">
        <v>#N/A</v>
      </c>
      <c r="SE13" s="34" t="e">
        <v>#N/A</v>
      </c>
      <c r="SF13" s="34" t="e">
        <v>#N/A</v>
      </c>
      <c r="SG13" s="34" t="e">
        <v>#N/A</v>
      </c>
      <c r="SH13" s="34" t="e">
        <v>#N/A</v>
      </c>
      <c r="SI13" s="34" t="e">
        <v>#N/A</v>
      </c>
      <c r="SJ13" s="34">
        <f t="shared" si="21"/>
        <v>0</v>
      </c>
      <c r="SK13" s="154"/>
      <c r="SL13" s="34" t="s">
        <v>2371</v>
      </c>
      <c r="SM13" s="34" t="s">
        <v>2736</v>
      </c>
      <c r="SN13" s="34" t="s">
        <v>2692</v>
      </c>
      <c r="SO13" s="34"/>
      <c r="SP13" s="35" t="e">
        <v>#N/A</v>
      </c>
      <c r="SQ13" s="35" t="e">
        <v>#N/A</v>
      </c>
      <c r="SR13" s="35" t="e">
        <v>#N/A</v>
      </c>
      <c r="SS13" s="35" t="e">
        <v>#N/A</v>
      </c>
      <c r="ST13" s="34" t="e">
        <v>#N/A</v>
      </c>
      <c r="SU13" s="34" t="e">
        <v>#N/A</v>
      </c>
      <c r="SV13" s="34" t="e">
        <v>#N/A</v>
      </c>
      <c r="SW13" s="34" t="e">
        <v>#N/A</v>
      </c>
      <c r="SX13" s="34" t="e">
        <v>#N/A</v>
      </c>
      <c r="SY13" s="34" t="e">
        <v>#N/A</v>
      </c>
      <c r="SZ13" s="34" t="e">
        <v>#N/A</v>
      </c>
      <c r="TA13" s="34" t="e">
        <v>#N/A</v>
      </c>
      <c r="TB13" s="34" t="e">
        <v>#N/A</v>
      </c>
      <c r="TC13" s="34" t="e">
        <v>#N/A</v>
      </c>
      <c r="TD13" s="34" t="e">
        <v>#N/A</v>
      </c>
      <c r="TE13" s="34" t="e">
        <v>#N/A</v>
      </c>
      <c r="TF13" s="34" t="e">
        <v>#N/A</v>
      </c>
      <c r="TG13" s="34" t="e">
        <v>#N/A</v>
      </c>
      <c r="TH13" s="34" t="e">
        <v>#N/A</v>
      </c>
      <c r="TI13" s="34" t="e">
        <v>#N/A</v>
      </c>
      <c r="TJ13" s="34" t="e">
        <v>#N/A</v>
      </c>
      <c r="TK13" s="34" t="e">
        <v>#N/A</v>
      </c>
      <c r="TL13" s="34"/>
      <c r="TM13" s="154"/>
      <c r="TN13" s="34" t="s">
        <v>2371</v>
      </c>
      <c r="TO13" s="34" t="s">
        <v>2736</v>
      </c>
      <c r="TP13" s="34" t="s">
        <v>2692</v>
      </c>
      <c r="TQ13" s="34"/>
      <c r="TR13" s="35" t="e">
        <v>#N/A</v>
      </c>
      <c r="TS13" s="35" t="e">
        <v>#N/A</v>
      </c>
      <c r="TT13" s="35" t="e">
        <v>#N/A</v>
      </c>
      <c r="TU13" s="35" t="e">
        <v>#N/A</v>
      </c>
      <c r="TV13" s="34" t="e">
        <v>#N/A</v>
      </c>
      <c r="TW13" s="34" t="e">
        <v>#N/A</v>
      </c>
      <c r="TX13" s="34" t="e">
        <v>#N/A</v>
      </c>
      <c r="TY13" s="34" t="e">
        <v>#N/A</v>
      </c>
      <c r="TZ13" s="34" t="e">
        <v>#N/A</v>
      </c>
      <c r="UA13" s="34" t="e">
        <v>#N/A</v>
      </c>
      <c r="UB13" s="34" t="e">
        <v>#N/A</v>
      </c>
      <c r="UC13" s="34" t="e">
        <v>#N/A</v>
      </c>
      <c r="UD13" s="34" t="e">
        <v>#N/A</v>
      </c>
      <c r="UE13" s="34" t="e">
        <v>#N/A</v>
      </c>
      <c r="UF13" s="34" t="e">
        <v>#N/A</v>
      </c>
      <c r="UG13" s="34" t="e">
        <v>#N/A</v>
      </c>
      <c r="UH13" s="34" t="e">
        <v>#N/A</v>
      </c>
      <c r="UI13" s="34" t="e">
        <v>#N/A</v>
      </c>
      <c r="UJ13" s="34" t="e">
        <v>#N/A</v>
      </c>
      <c r="UK13" s="34" t="e">
        <v>#N/A</v>
      </c>
      <c r="UL13" s="34" t="e">
        <v>#N/A</v>
      </c>
      <c r="UM13" s="34" t="e">
        <v>#N/A</v>
      </c>
      <c r="UN13" s="34"/>
      <c r="UO13" s="154"/>
      <c r="UP13" s="34" t="s">
        <v>2371</v>
      </c>
      <c r="UQ13" s="34" t="s">
        <v>2736</v>
      </c>
      <c r="UR13" s="34" t="s">
        <v>2692</v>
      </c>
      <c r="US13" s="34"/>
      <c r="UT13" s="35" t="e">
        <v>#N/A</v>
      </c>
      <c r="UU13" s="35" t="e">
        <v>#N/A</v>
      </c>
      <c r="UV13" s="35" t="e">
        <v>#N/A</v>
      </c>
      <c r="UW13" s="35" t="e">
        <v>#N/A</v>
      </c>
      <c r="UX13" s="34" t="e">
        <v>#N/A</v>
      </c>
      <c r="UY13" s="34" t="e">
        <v>#N/A</v>
      </c>
      <c r="UZ13" s="34" t="e">
        <v>#N/A</v>
      </c>
      <c r="VA13" s="34" t="e">
        <v>#N/A</v>
      </c>
      <c r="VB13" s="34" t="e">
        <v>#N/A</v>
      </c>
      <c r="VC13" s="34" t="e">
        <v>#N/A</v>
      </c>
      <c r="VD13" s="34" t="e">
        <v>#N/A</v>
      </c>
      <c r="VE13" s="34" t="e">
        <v>#N/A</v>
      </c>
      <c r="VF13" s="34" t="e">
        <v>#N/A</v>
      </c>
      <c r="VG13" s="34" t="e">
        <v>#N/A</v>
      </c>
      <c r="VH13" s="34" t="e">
        <v>#N/A</v>
      </c>
      <c r="VI13" s="34" t="e">
        <v>#N/A</v>
      </c>
      <c r="VJ13" s="34" t="e">
        <v>#N/A</v>
      </c>
      <c r="VK13" s="34" t="e">
        <v>#N/A</v>
      </c>
      <c r="VL13" s="34" t="e">
        <v>#N/A</v>
      </c>
      <c r="VM13" s="34" t="e">
        <v>#N/A</v>
      </c>
      <c r="VN13" s="34" t="e">
        <v>#N/A</v>
      </c>
      <c r="VO13" s="34" t="e">
        <v>#N/A</v>
      </c>
      <c r="VP13" s="34"/>
      <c r="VQ13" s="154"/>
      <c r="VR13" s="34" t="s">
        <v>2371</v>
      </c>
      <c r="VS13" s="34" t="s">
        <v>2736</v>
      </c>
      <c r="VT13" s="34" t="s">
        <v>2692</v>
      </c>
      <c r="VU13" s="34"/>
      <c r="VV13" s="35" t="e">
        <v>#N/A</v>
      </c>
      <c r="VW13" s="35" t="e">
        <v>#N/A</v>
      </c>
      <c r="VX13" s="35" t="e">
        <v>#N/A</v>
      </c>
      <c r="VY13" s="35" t="e">
        <v>#N/A</v>
      </c>
      <c r="VZ13" s="34" t="e">
        <v>#N/A</v>
      </c>
      <c r="WA13" s="34" t="e">
        <v>#N/A</v>
      </c>
      <c r="WB13" s="34" t="e">
        <v>#N/A</v>
      </c>
      <c r="WC13" s="34" t="e">
        <v>#N/A</v>
      </c>
      <c r="WD13" s="34" t="e">
        <v>#N/A</v>
      </c>
      <c r="WE13" s="34" t="e">
        <v>#N/A</v>
      </c>
      <c r="WF13" s="34" t="e">
        <v>#N/A</v>
      </c>
      <c r="WG13" s="34" t="e">
        <v>#N/A</v>
      </c>
      <c r="WH13" s="34" t="e">
        <v>#N/A</v>
      </c>
      <c r="WI13" s="34" t="e">
        <v>#N/A</v>
      </c>
      <c r="WJ13" s="34" t="e">
        <v>#N/A</v>
      </c>
      <c r="WK13" s="34" t="e">
        <v>#N/A</v>
      </c>
      <c r="WL13" s="34" t="e">
        <v>#N/A</v>
      </c>
      <c r="WM13" s="34" t="e">
        <v>#N/A</v>
      </c>
      <c r="WN13" s="34" t="e">
        <v>#N/A</v>
      </c>
      <c r="WO13" s="34" t="e">
        <v>#N/A</v>
      </c>
      <c r="WP13" s="34" t="e">
        <v>#N/A</v>
      </c>
      <c r="WQ13" s="34" t="e">
        <v>#N/A</v>
      </c>
      <c r="WR13" s="34"/>
      <c r="WS13" s="154"/>
      <c r="WT13" s="34" t="s">
        <v>2371</v>
      </c>
      <c r="WU13" s="34" t="s">
        <v>2736</v>
      </c>
      <c r="WV13" s="34" t="s">
        <v>2692</v>
      </c>
      <c r="WW13" s="34"/>
      <c r="WX13" t="e">
        <v>#N/A</v>
      </c>
      <c r="WY13" t="e">
        <v>#N/A</v>
      </c>
      <c r="WZ13" t="e">
        <v>#N/A</v>
      </c>
      <c r="XA13" t="e">
        <v>#N/A</v>
      </c>
      <c r="XB13" t="e">
        <v>#N/A</v>
      </c>
      <c r="XC13" t="e">
        <v>#N/A</v>
      </c>
      <c r="XD13" t="e">
        <v>#N/A</v>
      </c>
      <c r="XE13" t="e">
        <v>#N/A</v>
      </c>
      <c r="XF13" t="e">
        <v>#N/A</v>
      </c>
      <c r="XG13" t="e">
        <v>#N/A</v>
      </c>
      <c r="XH13" t="e">
        <v>#N/A</v>
      </c>
      <c r="XI13" t="e">
        <v>#N/A</v>
      </c>
      <c r="XJ13" t="e">
        <v>#N/A</v>
      </c>
      <c r="XK13" t="e">
        <v>#N/A</v>
      </c>
      <c r="XL13" t="e">
        <v>#N/A</v>
      </c>
      <c r="XM13" t="e">
        <v>#N/A</v>
      </c>
      <c r="XN13" t="e">
        <v>#N/A</v>
      </c>
      <c r="XO13" t="e">
        <v>#N/A</v>
      </c>
      <c r="XP13" t="e">
        <v>#N/A</v>
      </c>
      <c r="XQ13" t="e">
        <v>#N/A</v>
      </c>
      <c r="XR13" t="e">
        <v>#N/A</v>
      </c>
      <c r="XS13" t="e">
        <v>#N/A</v>
      </c>
      <c r="XU13" s="154"/>
      <c r="XV13" s="34" t="s">
        <v>2371</v>
      </c>
      <c r="XW13" s="34" t="s">
        <v>2736</v>
      </c>
      <c r="XX13" s="34" t="s">
        <v>2692</v>
      </c>
      <c r="XY13" s="34"/>
      <c r="XZ13" t="e">
        <v>#N/A</v>
      </c>
      <c r="YA13" t="e">
        <v>#N/A</v>
      </c>
      <c r="YB13" t="e">
        <v>#N/A</v>
      </c>
      <c r="YC13" t="e">
        <v>#N/A</v>
      </c>
      <c r="YD13" t="e">
        <v>#N/A</v>
      </c>
      <c r="YE13" t="e">
        <v>#N/A</v>
      </c>
      <c r="YF13" t="e">
        <v>#N/A</v>
      </c>
      <c r="YG13" t="e">
        <v>#N/A</v>
      </c>
      <c r="YH13" t="e">
        <v>#N/A</v>
      </c>
      <c r="YI13" t="e">
        <v>#N/A</v>
      </c>
      <c r="YJ13" t="e">
        <v>#N/A</v>
      </c>
      <c r="YK13" t="e">
        <v>#N/A</v>
      </c>
      <c r="YL13" t="e">
        <v>#N/A</v>
      </c>
      <c r="YM13" t="e">
        <v>#N/A</v>
      </c>
      <c r="YN13" t="e">
        <v>#N/A</v>
      </c>
      <c r="YO13" t="e">
        <v>#N/A</v>
      </c>
      <c r="YP13" t="e">
        <v>#N/A</v>
      </c>
      <c r="YQ13" t="e">
        <v>#N/A</v>
      </c>
      <c r="YR13" t="e">
        <v>#N/A</v>
      </c>
      <c r="YS13" t="e">
        <v>#N/A</v>
      </c>
      <c r="YT13" t="e">
        <v>#N/A</v>
      </c>
      <c r="YU13" t="e">
        <v>#N/A</v>
      </c>
      <c r="YW13" s="154"/>
      <c r="YX13" s="34" t="s">
        <v>2371</v>
      </c>
      <c r="YY13" s="34" t="s">
        <v>2736</v>
      </c>
      <c r="YZ13" s="34" t="s">
        <v>2692</v>
      </c>
      <c r="ZA13" s="34"/>
      <c r="ZB13" t="e">
        <v>#N/A</v>
      </c>
      <c r="ZC13" t="e">
        <v>#N/A</v>
      </c>
      <c r="ZD13" t="e">
        <v>#N/A</v>
      </c>
      <c r="ZE13" t="e">
        <v>#N/A</v>
      </c>
      <c r="ZF13" t="e">
        <v>#N/A</v>
      </c>
      <c r="ZG13" t="e">
        <v>#N/A</v>
      </c>
      <c r="ZH13" t="e">
        <v>#N/A</v>
      </c>
      <c r="ZI13" t="e">
        <v>#N/A</v>
      </c>
      <c r="ZJ13" t="e">
        <v>#N/A</v>
      </c>
      <c r="ZK13" t="e">
        <v>#N/A</v>
      </c>
      <c r="ZL13" t="e">
        <v>#N/A</v>
      </c>
      <c r="ZM13" t="e">
        <v>#N/A</v>
      </c>
      <c r="ZN13" t="e">
        <v>#N/A</v>
      </c>
      <c r="ZO13" t="e">
        <v>#N/A</v>
      </c>
      <c r="ZP13" t="e">
        <v>#N/A</v>
      </c>
      <c r="ZQ13" t="e">
        <v>#N/A</v>
      </c>
      <c r="ZR13" t="e">
        <v>#N/A</v>
      </c>
      <c r="ZS13" t="e">
        <v>#N/A</v>
      </c>
      <c r="ZT13" t="e">
        <v>#N/A</v>
      </c>
      <c r="ZU13" t="e">
        <v>#N/A</v>
      </c>
      <c r="ZV13" t="e">
        <v>#N/A</v>
      </c>
      <c r="ZW13" t="e">
        <v>#N/A</v>
      </c>
      <c r="ZY13" s="154"/>
      <c r="ZZ13" s="34" t="s">
        <v>2371</v>
      </c>
      <c r="AAA13" s="34" t="s">
        <v>2736</v>
      </c>
      <c r="AAB13" s="34" t="s">
        <v>2692</v>
      </c>
      <c r="AAC13" s="34"/>
      <c r="AAD13" t="e">
        <v>#N/A</v>
      </c>
      <c r="AAE13" t="e">
        <v>#N/A</v>
      </c>
      <c r="AAF13" t="e">
        <v>#N/A</v>
      </c>
      <c r="AAG13" t="e">
        <v>#N/A</v>
      </c>
      <c r="AAH13" t="e">
        <v>#N/A</v>
      </c>
      <c r="AAI13" t="e">
        <v>#N/A</v>
      </c>
      <c r="AAJ13" t="e">
        <v>#N/A</v>
      </c>
      <c r="AAK13" t="e">
        <v>#N/A</v>
      </c>
      <c r="AAL13" t="e">
        <v>#N/A</v>
      </c>
      <c r="AAM13" t="e">
        <v>#N/A</v>
      </c>
      <c r="AAN13" t="e">
        <v>#N/A</v>
      </c>
      <c r="AAO13" t="e">
        <v>#N/A</v>
      </c>
      <c r="AAP13" t="e">
        <v>#N/A</v>
      </c>
      <c r="AAQ13" t="e">
        <v>#N/A</v>
      </c>
      <c r="AAR13" t="e">
        <v>#N/A</v>
      </c>
      <c r="AAS13" t="e">
        <v>#N/A</v>
      </c>
      <c r="AAT13" t="e">
        <v>#N/A</v>
      </c>
      <c r="AAU13" t="e">
        <v>#N/A</v>
      </c>
      <c r="AAV13" t="e">
        <v>#N/A</v>
      </c>
      <c r="AAW13" t="e">
        <v>#N/A</v>
      </c>
      <c r="AAX13" t="e">
        <v>#N/A</v>
      </c>
      <c r="AAY13" t="e">
        <v>#N/A</v>
      </c>
      <c r="ABA13" s="154"/>
      <c r="ABB13" s="34" t="s">
        <v>2371</v>
      </c>
      <c r="ABC13" s="34" t="s">
        <v>2736</v>
      </c>
      <c r="ABD13" s="34" t="s">
        <v>2692</v>
      </c>
      <c r="ABE13" s="34"/>
      <c r="ABF13" t="e">
        <v>#N/A</v>
      </c>
      <c r="ABG13" t="e">
        <v>#N/A</v>
      </c>
      <c r="ABH13" s="10" t="e">
        <f t="shared" ref="ABH13" si="81">ABG13/5</f>
        <v>#N/A</v>
      </c>
      <c r="ABI13" t="e">
        <v>#N/A</v>
      </c>
      <c r="ABJ13" t="e">
        <v>#N/A</v>
      </c>
      <c r="ABK13" t="e">
        <v>#N/A</v>
      </c>
      <c r="ABL13" t="e">
        <v>#N/A</v>
      </c>
      <c r="ABM13" t="e">
        <v>#N/A</v>
      </c>
      <c r="ABN13" t="e">
        <v>#N/A</v>
      </c>
      <c r="ABO13" t="e">
        <v>#N/A</v>
      </c>
      <c r="ABP13" t="e">
        <v>#N/A</v>
      </c>
      <c r="ABQ13" t="e">
        <v>#N/A</v>
      </c>
      <c r="ABR13" t="e">
        <v>#N/A</v>
      </c>
      <c r="ABS13" t="e">
        <v>#N/A</v>
      </c>
      <c r="ABT13" t="e">
        <v>#N/A</v>
      </c>
      <c r="ABU13" t="e">
        <v>#N/A</v>
      </c>
      <c r="ABV13" t="e">
        <v>#N/A</v>
      </c>
      <c r="ABW13" t="e">
        <v>#N/A</v>
      </c>
      <c r="ABX13" t="e">
        <v>#N/A</v>
      </c>
      <c r="ABY13" t="e">
        <v>#N/A</v>
      </c>
      <c r="ABZ13" t="e">
        <v>#N/A</v>
      </c>
      <c r="ACA13" t="e">
        <v>#N/A</v>
      </c>
      <c r="ACB13" t="e">
        <v>#N/A</v>
      </c>
      <c r="ACC13">
        <f t="shared" si="31"/>
        <v>0</v>
      </c>
      <c r="ACD13" s="154"/>
      <c r="ACE13" s="34" t="s">
        <v>2371</v>
      </c>
      <c r="ACF13" s="34" t="s">
        <v>2736</v>
      </c>
      <c r="ACG13" s="34" t="s">
        <v>2692</v>
      </c>
      <c r="ACH13" s="34">
        <v>8</v>
      </c>
      <c r="ACI13" s="1">
        <v>0.19141203703703705</v>
      </c>
      <c r="ACJ13" s="1">
        <v>7.210648148148148E-2</v>
      </c>
      <c r="ACK13" s="1">
        <v>7.210648148148148E-2</v>
      </c>
      <c r="ACL13" s="1">
        <v>0.10366898148148147</v>
      </c>
      <c r="ACM13">
        <v>196</v>
      </c>
      <c r="ACN13">
        <v>50</v>
      </c>
      <c r="ACO13">
        <v>246</v>
      </c>
      <c r="ACP13">
        <v>746</v>
      </c>
      <c r="ACQ13">
        <v>46</v>
      </c>
      <c r="ACR13">
        <v>34</v>
      </c>
      <c r="ACS13">
        <v>826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823</v>
      </c>
      <c r="ADF13" s="154">
        <f t="shared" si="33"/>
        <v>100.36452004860269</v>
      </c>
      <c r="ADG13" s="34" t="s">
        <v>2371</v>
      </c>
      <c r="ADH13" s="34" t="s">
        <v>2737</v>
      </c>
      <c r="ADI13" s="34" t="s">
        <v>2692</v>
      </c>
      <c r="ADJ13" s="34">
        <v>8</v>
      </c>
      <c r="ADK13" s="1">
        <v>0.22131944444444443</v>
      </c>
      <c r="ADL13" s="1">
        <v>8.7094907407407399E-2</v>
      </c>
      <c r="ADM13" s="1">
        <v>8.7094907407407399E-2</v>
      </c>
      <c r="ADN13" s="1">
        <v>0.12209490740740742</v>
      </c>
      <c r="ADO13">
        <v>269</v>
      </c>
      <c r="ADP13">
        <v>74</v>
      </c>
      <c r="ADQ13">
        <v>343</v>
      </c>
      <c r="ADR13">
        <v>749</v>
      </c>
      <c r="ADS13">
        <v>59</v>
      </c>
      <c r="ADT13">
        <v>51</v>
      </c>
      <c r="ADU13">
        <v>859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823</v>
      </c>
      <c r="AEH13" s="154">
        <f t="shared" ref="AEH13" si="82">ADU13/AEG13*100</f>
        <v>104.37424058323208</v>
      </c>
      <c r="AEI13" s="34" t="s">
        <v>2371</v>
      </c>
      <c r="AEJ13" s="34" t="s">
        <v>2737</v>
      </c>
      <c r="AEK13" s="34" t="s">
        <v>2692</v>
      </c>
      <c r="AEL13" s="34">
        <v>8</v>
      </c>
      <c r="AEM13" s="1">
        <v>0.29880787037037038</v>
      </c>
      <c r="AEN13" s="1">
        <v>7.2476851851851862E-2</v>
      </c>
      <c r="AEO13" s="1">
        <v>7.2476851851851862E-2</v>
      </c>
      <c r="AEP13" s="1">
        <v>0.21003472222222222</v>
      </c>
      <c r="AEQ13">
        <v>171</v>
      </c>
      <c r="AER13">
        <v>54</v>
      </c>
      <c r="AES13">
        <v>225</v>
      </c>
      <c r="AET13">
        <v>801</v>
      </c>
      <c r="AEU13">
        <v>50</v>
      </c>
      <c r="AEV13">
        <v>38</v>
      </c>
      <c r="AEW13">
        <v>889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823</v>
      </c>
      <c r="AFJ13" s="154">
        <f t="shared" ref="AFJ13" si="83">AEW13/AFI13*100</f>
        <v>108.0194410692588</v>
      </c>
      <c r="AFK13" s="34" t="s">
        <v>2371</v>
      </c>
      <c r="AFL13" s="34" t="s">
        <v>2737</v>
      </c>
      <c r="AFM13" s="34" t="s">
        <v>2692</v>
      </c>
      <c r="AFN13" s="34">
        <v>8</v>
      </c>
      <c r="AFO13" s="1">
        <v>0.21508101851851849</v>
      </c>
      <c r="AFP13" s="1">
        <v>6.0092592592592593E-2</v>
      </c>
      <c r="AFQ13" s="1">
        <v>6.0092592592592593E-2</v>
      </c>
      <c r="AFR13" s="1">
        <v>0.12377314814814815</v>
      </c>
      <c r="AFS13">
        <v>134</v>
      </c>
      <c r="AFT13">
        <v>47</v>
      </c>
      <c r="AFU13">
        <v>181</v>
      </c>
      <c r="AFV13">
        <v>811</v>
      </c>
      <c r="AFW13">
        <v>34</v>
      </c>
      <c r="AFX13">
        <v>31</v>
      </c>
      <c r="AFY13">
        <v>876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823</v>
      </c>
      <c r="AGL13" s="154">
        <f t="shared" ref="AGL13" si="84">AFY13/AGK13*100</f>
        <v>106.43985419198057</v>
      </c>
      <c r="AGM13" s="34" t="s">
        <v>2371</v>
      </c>
      <c r="AGN13" s="34" t="s">
        <v>2737</v>
      </c>
      <c r="AGO13" s="34" t="s">
        <v>2692</v>
      </c>
      <c r="AGP13" s="34">
        <v>8</v>
      </c>
      <c r="AGQ13" s="1">
        <v>0.18387731481481481</v>
      </c>
      <c r="AGR13" s="1">
        <v>6.0092592592592593E-2</v>
      </c>
      <c r="AGS13" s="1">
        <v>3.1203703703703702E-2</v>
      </c>
      <c r="AGT13" s="1">
        <v>0.12377314814814815</v>
      </c>
      <c r="AGU13">
        <v>134</v>
      </c>
      <c r="AGV13">
        <v>47</v>
      </c>
      <c r="AGW13">
        <v>181</v>
      </c>
      <c r="AGX13">
        <v>811</v>
      </c>
      <c r="AGY13">
        <v>34</v>
      </c>
      <c r="AGZ13">
        <v>31</v>
      </c>
      <c r="AHA13">
        <v>876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823</v>
      </c>
      <c r="AHN13" s="154">
        <f t="shared" ref="AHN13:AHN14" si="85">AHA13/AHM13*100</f>
        <v>106.43985419198057</v>
      </c>
      <c r="AHO13" s="34" t="s">
        <v>2371</v>
      </c>
      <c r="AHP13" s="34" t="s">
        <v>2737</v>
      </c>
      <c r="AHQ13" s="34" t="s">
        <v>2692</v>
      </c>
      <c r="AHR13" s="34">
        <v>8</v>
      </c>
      <c r="AHS13" s="1">
        <v>0.85138888888888886</v>
      </c>
      <c r="AHT13" s="1">
        <v>0.29179398148148145</v>
      </c>
      <c r="AHU13" s="1">
        <f>AHT13/2</f>
        <v>0.14589699074074072</v>
      </c>
      <c r="AHV13" s="1">
        <v>7.525462962962963E-2</v>
      </c>
      <c r="AHW13" s="1">
        <v>0.55958333333333332</v>
      </c>
      <c r="AHX13">
        <v>770</v>
      </c>
      <c r="AHY13">
        <v>225</v>
      </c>
      <c r="AHZ13">
        <v>995</v>
      </c>
      <c r="AIA13">
        <v>3107</v>
      </c>
      <c r="AIB13">
        <v>189</v>
      </c>
      <c r="AIC13">
        <v>154</v>
      </c>
      <c r="AID13">
        <v>3450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f t="shared" si="38"/>
        <v>3292</v>
      </c>
      <c r="AIQ13" s="154">
        <f t="shared" si="69"/>
        <v>104.79951397326852</v>
      </c>
      <c r="AIR13" s="34" t="s">
        <v>2371</v>
      </c>
      <c r="AIS13" s="34" t="s">
        <v>2737</v>
      </c>
      <c r="AIT13" s="34" t="s">
        <v>2692</v>
      </c>
      <c r="AIU13" s="34">
        <v>8</v>
      </c>
      <c r="AIV13" s="1">
        <v>0.2026273148148148</v>
      </c>
      <c r="AIW13" s="1">
        <v>6.3495370370370369E-2</v>
      </c>
      <c r="AIX13" s="1">
        <v>1.3877314814814815E-2</v>
      </c>
      <c r="AIY13" s="1">
        <v>0.13912037037037037</v>
      </c>
      <c r="AIZ13">
        <v>79</v>
      </c>
      <c r="AJA13">
        <v>45</v>
      </c>
      <c r="AJB13">
        <v>124</v>
      </c>
      <c r="AJC13">
        <v>796</v>
      </c>
      <c r="AJD13">
        <v>57</v>
      </c>
      <c r="AJE13">
        <v>23</v>
      </c>
      <c r="AJF13">
        <v>876</v>
      </c>
      <c r="AJG13">
        <v>0</v>
      </c>
      <c r="AJH13">
        <v>0</v>
      </c>
      <c r="AJI13">
        <v>0</v>
      </c>
      <c r="AJJ13">
        <v>25</v>
      </c>
      <c r="AJK13">
        <v>6</v>
      </c>
      <c r="AJL13">
        <v>31</v>
      </c>
      <c r="AJM13">
        <v>384</v>
      </c>
      <c r="AJN13">
        <v>10</v>
      </c>
      <c r="AJO13">
        <v>1</v>
      </c>
      <c r="AJP13">
        <v>395</v>
      </c>
      <c r="AJQ13">
        <v>97.22</v>
      </c>
      <c r="AJR13">
        <v>823</v>
      </c>
      <c r="AJS13" s="154">
        <f t="shared" ref="AJS13:AJS14" si="86">AJF13/AJR13*100</f>
        <v>106.43985419198057</v>
      </c>
      <c r="AJT13" s="34" t="s">
        <v>2371</v>
      </c>
      <c r="AJU13" s="34" t="s">
        <v>2737</v>
      </c>
      <c r="AJV13" s="34" t="s">
        <v>2692</v>
      </c>
      <c r="AJW13" s="34">
        <v>8</v>
      </c>
      <c r="AJX13" s="1">
        <v>1.7812499999999998E-2</v>
      </c>
      <c r="AJY13" s="1">
        <v>9.7337962962962977E-3</v>
      </c>
      <c r="AJZ13" s="1">
        <v>9.7337962962962977E-3</v>
      </c>
      <c r="AKA13" s="1">
        <v>6.4930555555555549E-3</v>
      </c>
      <c r="AKB13">
        <v>4</v>
      </c>
      <c r="AKC13">
        <v>8</v>
      </c>
      <c r="AKD13">
        <v>12</v>
      </c>
      <c r="AKE13">
        <v>84</v>
      </c>
      <c r="AKF13">
        <v>16</v>
      </c>
      <c r="AKG13">
        <v>2</v>
      </c>
      <c r="AKH13">
        <v>102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U13" s="154" t="e">
        <f t="shared" ref="AKU13:AKU15" si="87">AKH13/AKT13*100</f>
        <v>#DIV/0!</v>
      </c>
      <c r="AKV13" s="34" t="s">
        <v>2371</v>
      </c>
      <c r="AKW13" s="34" t="s">
        <v>2737</v>
      </c>
      <c r="AKX13" s="34" t="s">
        <v>2692</v>
      </c>
      <c r="AKY13" s="34">
        <v>8</v>
      </c>
      <c r="AKZ13" s="1">
        <v>0.32832175925925927</v>
      </c>
      <c r="ALA13" s="1">
        <v>0.12740740740740741</v>
      </c>
      <c r="ALB13" s="1">
        <v>0.12740740740740741</v>
      </c>
      <c r="ALC13" s="1">
        <v>0.1345486111111111</v>
      </c>
      <c r="ALD13">
        <v>481</v>
      </c>
      <c r="ALE13">
        <v>86</v>
      </c>
      <c r="ALF13">
        <v>567</v>
      </c>
      <c r="ALG13">
        <v>762</v>
      </c>
      <c r="ALH13">
        <v>94</v>
      </c>
      <c r="ALI13">
        <v>28</v>
      </c>
      <c r="ALJ13">
        <v>884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823</v>
      </c>
      <c r="ALW13" s="154">
        <f t="shared" ref="ALW13:ALW15" si="88">ALJ13/ALV13*100</f>
        <v>107.41190765492101</v>
      </c>
      <c r="ALX13" s="34" t="s">
        <v>2371</v>
      </c>
      <c r="ALY13" s="34" t="s">
        <v>2737</v>
      </c>
      <c r="ALZ13" s="34" t="s">
        <v>2692</v>
      </c>
      <c r="AMA13" s="34">
        <v>8</v>
      </c>
      <c r="AMB13" s="1">
        <v>0.29789351851851853</v>
      </c>
      <c r="AMC13" s="1">
        <v>8.7974537037037046E-2</v>
      </c>
      <c r="AMD13" s="1">
        <v>8.7974537037037046E-2</v>
      </c>
      <c r="AME13" s="1">
        <v>0.16047453703703704</v>
      </c>
      <c r="AMF13">
        <v>135</v>
      </c>
      <c r="AMG13">
        <v>45</v>
      </c>
      <c r="AMH13">
        <v>180</v>
      </c>
      <c r="AMI13">
        <v>914</v>
      </c>
      <c r="AMJ13">
        <v>81</v>
      </c>
      <c r="AMK13">
        <v>13</v>
      </c>
      <c r="AML13">
        <v>1008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823</v>
      </c>
      <c r="AMY13" s="154">
        <f t="shared" si="43"/>
        <v>122.47873633049818</v>
      </c>
      <c r="AMZ13" s="34" t="s">
        <v>2371</v>
      </c>
      <c r="ANA13" s="34" t="s">
        <v>2737</v>
      </c>
      <c r="ANB13" s="34" t="s">
        <v>2692</v>
      </c>
      <c r="ANC13" s="34">
        <v>8</v>
      </c>
      <c r="AND13" s="1">
        <v>0.24846064814814817</v>
      </c>
      <c r="ANE13" s="1">
        <v>8.7974537037037046E-2</v>
      </c>
      <c r="ANF13" s="1">
        <v>4.943287037037037E-2</v>
      </c>
      <c r="ANG13" s="1">
        <v>0.16047453703703704</v>
      </c>
      <c r="ANH13">
        <v>135</v>
      </c>
      <c r="ANI13">
        <v>45</v>
      </c>
      <c r="ANJ13">
        <v>180</v>
      </c>
      <c r="ANK13">
        <v>914</v>
      </c>
      <c r="ANL13">
        <v>81</v>
      </c>
      <c r="ANM13">
        <v>13</v>
      </c>
      <c r="ANN13">
        <v>1008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823</v>
      </c>
      <c r="AOA13" s="154">
        <f t="shared" ref="AOA13:AOA15" si="89">ANN13/ANZ13*100</f>
        <v>122.47873633049818</v>
      </c>
      <c r="AOB13" s="34" t="s">
        <v>2371</v>
      </c>
      <c r="AOC13" s="34" t="s">
        <v>2737</v>
      </c>
      <c r="AOD13" s="34" t="s">
        <v>2692</v>
      </c>
      <c r="AOE13" s="34">
        <v>8</v>
      </c>
      <c r="AOF13" s="1">
        <v>0.7292939814814815</v>
      </c>
      <c r="AOG13" s="1">
        <v>0.28863425925925928</v>
      </c>
      <c r="AOH13" s="10">
        <f>AOG13/2</f>
        <v>0.14431712962962964</v>
      </c>
      <c r="AOI13" s="1">
        <v>0.13126157407407407</v>
      </c>
      <c r="AOJ13" s="1">
        <v>0.44064814814814812</v>
      </c>
      <c r="AOK13">
        <v>699</v>
      </c>
      <c r="AOL13">
        <v>184</v>
      </c>
      <c r="AOM13">
        <v>883</v>
      </c>
      <c r="AON13">
        <v>2556</v>
      </c>
      <c r="AOO13">
        <v>248</v>
      </c>
      <c r="AOP13">
        <v>66</v>
      </c>
      <c r="AOQ13">
        <v>2870</v>
      </c>
      <c r="AOR13">
        <v>0</v>
      </c>
      <c r="AOS13">
        <v>0</v>
      </c>
      <c r="AOT13">
        <v>0</v>
      </c>
      <c r="AOU13">
        <v>25</v>
      </c>
      <c r="AOV13">
        <v>6</v>
      </c>
      <c r="AOW13">
        <v>31</v>
      </c>
      <c r="AOX13">
        <v>384</v>
      </c>
      <c r="AOY13">
        <v>10</v>
      </c>
      <c r="AOZ13">
        <v>1</v>
      </c>
      <c r="APA13">
        <v>395</v>
      </c>
      <c r="APB13">
        <v>97.22</v>
      </c>
      <c r="APC13">
        <f t="shared" si="45"/>
        <v>2469</v>
      </c>
      <c r="APD13" s="154">
        <f t="shared" ref="APD13:APD15" si="90">AOQ13/APC13*100</f>
        <v>116.24139327663021</v>
      </c>
    </row>
    <row r="14" spans="1:1096">
      <c r="AFK14" t="s">
        <v>2374</v>
      </c>
      <c r="AFL14" s="34" t="s">
        <v>2737</v>
      </c>
      <c r="AFM14" s="34" t="s">
        <v>2692</v>
      </c>
      <c r="AFN14">
        <v>8</v>
      </c>
      <c r="AFO14" s="1">
        <v>0.17055555555555557</v>
      </c>
      <c r="AFP14" s="1">
        <v>0.11266203703703703</v>
      </c>
      <c r="AFQ14" s="1">
        <v>0.11266203703703703</v>
      </c>
      <c r="AFR14" s="1">
        <v>1.3043981481481483E-2</v>
      </c>
      <c r="AFS14" s="1">
        <v>24</v>
      </c>
      <c r="AFT14">
        <v>60</v>
      </c>
      <c r="AFU14">
        <v>84</v>
      </c>
      <c r="AFV14">
        <v>737</v>
      </c>
      <c r="AFW14">
        <v>83</v>
      </c>
      <c r="AFX14">
        <v>93</v>
      </c>
      <c r="AFY14">
        <v>913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823</v>
      </c>
      <c r="AGL14" s="154">
        <f t="shared" ref="AGL14" si="91">AFY14/AGK14*100</f>
        <v>110.93560145808019</v>
      </c>
      <c r="AGM14" t="s">
        <v>2374</v>
      </c>
      <c r="AGN14" s="34" t="s">
        <v>2737</v>
      </c>
      <c r="AGO14" s="34" t="s">
        <v>2692</v>
      </c>
      <c r="AGP14">
        <v>8</v>
      </c>
      <c r="AGQ14" s="1">
        <v>0.1257175925925926</v>
      </c>
      <c r="AGR14" s="1">
        <v>0.11266203703703703</v>
      </c>
      <c r="AGS14" s="1">
        <v>4.4837962962962961E-2</v>
      </c>
      <c r="AGT14" s="1">
        <v>1.3043981481481483E-2</v>
      </c>
      <c r="AGU14">
        <v>24</v>
      </c>
      <c r="AGV14">
        <v>60</v>
      </c>
      <c r="AGW14">
        <v>84</v>
      </c>
      <c r="AGX14">
        <v>737</v>
      </c>
      <c r="AGY14">
        <v>83</v>
      </c>
      <c r="AGZ14">
        <v>93</v>
      </c>
      <c r="AHA14">
        <v>913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823</v>
      </c>
      <c r="AHN14" s="154">
        <f t="shared" si="85"/>
        <v>110.93560145808019</v>
      </c>
      <c r="AHO14" t="s">
        <v>2374</v>
      </c>
      <c r="AHP14" s="34" t="s">
        <v>2737</v>
      </c>
      <c r="AHQ14" s="34" t="s">
        <v>2692</v>
      </c>
      <c r="AHR14">
        <v>8</v>
      </c>
      <c r="AHS14" s="1">
        <v>0.1257175925925926</v>
      </c>
      <c r="AHT14" s="1">
        <v>0.11266203703703703</v>
      </c>
      <c r="AHU14" s="1">
        <f>AHT14</f>
        <v>0.11266203703703703</v>
      </c>
      <c r="AHV14" s="1">
        <v>4.4837962962962961E-2</v>
      </c>
      <c r="AHW14" s="1">
        <v>1.3043981481481483E-2</v>
      </c>
      <c r="AHX14">
        <v>24</v>
      </c>
      <c r="AHY14">
        <v>60</v>
      </c>
      <c r="AHZ14">
        <v>84</v>
      </c>
      <c r="AIA14">
        <v>737</v>
      </c>
      <c r="AIB14">
        <v>83</v>
      </c>
      <c r="AIC14">
        <v>93</v>
      </c>
      <c r="AID14">
        <v>913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f t="shared" si="38"/>
        <v>823</v>
      </c>
      <c r="AIQ14" s="154">
        <f t="shared" si="69"/>
        <v>110.93560145808019</v>
      </c>
      <c r="AIR14" t="s">
        <v>2374</v>
      </c>
      <c r="AIS14" t="s">
        <v>2737</v>
      </c>
      <c r="AIT14" t="s">
        <v>2692</v>
      </c>
      <c r="AIU14">
        <v>8</v>
      </c>
      <c r="AIV14" s="1">
        <v>0.14928240740740742</v>
      </c>
      <c r="AIW14" s="1">
        <v>9.6805555555555547E-2</v>
      </c>
      <c r="AIX14" s="1">
        <v>4.3587962962962967E-2</v>
      </c>
      <c r="AIY14" s="1">
        <v>5.2476851851851851E-2</v>
      </c>
      <c r="AIZ14">
        <v>167</v>
      </c>
      <c r="AJA14">
        <v>54</v>
      </c>
      <c r="AJB14">
        <v>221</v>
      </c>
      <c r="AJC14">
        <v>807</v>
      </c>
      <c r="AJD14">
        <v>71</v>
      </c>
      <c r="AJE14">
        <v>44</v>
      </c>
      <c r="AJF14">
        <v>922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823</v>
      </c>
      <c r="AJS14" s="154">
        <f t="shared" si="86"/>
        <v>112.02916160388821</v>
      </c>
      <c r="AJT14" t="s">
        <v>2374</v>
      </c>
      <c r="AJU14" t="s">
        <v>2737</v>
      </c>
      <c r="AJV14" t="s">
        <v>2692</v>
      </c>
      <c r="AJW14">
        <v>8</v>
      </c>
      <c r="AJX14" s="1">
        <v>0.32686342592592593</v>
      </c>
      <c r="AJY14" s="1">
        <v>0.2179861111111111</v>
      </c>
      <c r="AJZ14" s="1">
        <v>0.2179861111111111</v>
      </c>
      <c r="AKA14" s="1">
        <v>5.2060185185185182E-2</v>
      </c>
      <c r="AKB14">
        <v>80</v>
      </c>
      <c r="AKC14">
        <v>94</v>
      </c>
      <c r="AKD14">
        <v>174</v>
      </c>
      <c r="AKE14">
        <v>871</v>
      </c>
      <c r="AKF14">
        <v>111</v>
      </c>
      <c r="AKG14">
        <v>72</v>
      </c>
      <c r="AKH14">
        <v>1054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823</v>
      </c>
      <c r="AKU14" s="154">
        <f t="shared" si="87"/>
        <v>128.06804374240585</v>
      </c>
      <c r="AKV14" t="s">
        <v>2374</v>
      </c>
      <c r="AKW14" t="s">
        <v>2737</v>
      </c>
      <c r="AKX14" t="s">
        <v>2692</v>
      </c>
      <c r="AKY14">
        <v>8</v>
      </c>
      <c r="AKZ14" s="1">
        <v>0.33718749999999997</v>
      </c>
      <c r="ALA14" s="1">
        <v>0.18560185185185185</v>
      </c>
      <c r="ALB14" s="1">
        <v>0.18560185185185185</v>
      </c>
      <c r="ALC14" s="1">
        <v>7.8159722222222214E-2</v>
      </c>
      <c r="ALD14">
        <v>353</v>
      </c>
      <c r="ALE14">
        <v>94</v>
      </c>
      <c r="ALF14">
        <v>447</v>
      </c>
      <c r="ALG14">
        <v>522</v>
      </c>
      <c r="ALH14">
        <v>67</v>
      </c>
      <c r="ALI14">
        <v>81</v>
      </c>
      <c r="ALJ14">
        <v>670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823</v>
      </c>
      <c r="ALW14" s="154">
        <f t="shared" si="88"/>
        <v>81.409477521263668</v>
      </c>
      <c r="ALX14" t="s">
        <v>2374</v>
      </c>
      <c r="ALY14" t="s">
        <v>2737</v>
      </c>
      <c r="ALZ14" t="s">
        <v>2692</v>
      </c>
      <c r="AMA14">
        <v>8</v>
      </c>
      <c r="AMB14" s="1">
        <v>0.21265046296296297</v>
      </c>
      <c r="AMC14" s="1">
        <v>0.11614583333333334</v>
      </c>
      <c r="AMD14" s="1">
        <v>0.11614583333333334</v>
      </c>
      <c r="AME14" s="1">
        <v>4.6481481481481485E-2</v>
      </c>
      <c r="AMF14">
        <v>164</v>
      </c>
      <c r="AMG14">
        <v>78</v>
      </c>
      <c r="AMH14">
        <v>242</v>
      </c>
      <c r="AMI14">
        <v>836</v>
      </c>
      <c r="AMJ14">
        <v>99</v>
      </c>
      <c r="AMK14">
        <v>62</v>
      </c>
      <c r="AML14">
        <v>997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823</v>
      </c>
      <c r="AMY14" s="154">
        <f t="shared" si="43"/>
        <v>121.14216281895504</v>
      </c>
      <c r="AMZ14" t="s">
        <v>2374</v>
      </c>
      <c r="ANA14" t="s">
        <v>2737</v>
      </c>
      <c r="ANB14" t="s">
        <v>2692</v>
      </c>
      <c r="ANC14">
        <v>8</v>
      </c>
      <c r="AND14" s="1">
        <v>0.16262731481481482</v>
      </c>
      <c r="ANE14" s="1">
        <v>0.11614583333333334</v>
      </c>
      <c r="ANF14" s="1">
        <v>5.002314814814815E-2</v>
      </c>
      <c r="ANG14" s="1">
        <v>4.6481481481481485E-2</v>
      </c>
      <c r="ANH14">
        <v>164</v>
      </c>
      <c r="ANI14">
        <v>78</v>
      </c>
      <c r="ANJ14">
        <v>242</v>
      </c>
      <c r="ANK14">
        <v>836</v>
      </c>
      <c r="ANL14">
        <v>99</v>
      </c>
      <c r="ANM14">
        <v>62</v>
      </c>
      <c r="ANN14">
        <v>997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823</v>
      </c>
      <c r="AOA14" s="154">
        <f t="shared" si="89"/>
        <v>121.14216281895504</v>
      </c>
      <c r="AOB14" t="s">
        <v>2374</v>
      </c>
      <c r="AOC14" t="s">
        <v>2737</v>
      </c>
      <c r="AOD14" t="s">
        <v>2692</v>
      </c>
      <c r="AOE14">
        <v>8</v>
      </c>
      <c r="AOF14" s="1">
        <v>0.84646990740740735</v>
      </c>
      <c r="AOG14" s="1">
        <v>0.61726851851851849</v>
      </c>
      <c r="AOH14" s="10">
        <f>AOG14/3</f>
        <v>0.20575617283950617</v>
      </c>
      <c r="AOI14" s="1">
        <v>0.22652777777777777</v>
      </c>
      <c r="AOJ14" s="1">
        <v>0.22920138888888889</v>
      </c>
      <c r="AOK14">
        <v>764</v>
      </c>
      <c r="AOL14">
        <v>320</v>
      </c>
      <c r="AOM14">
        <v>1084</v>
      </c>
      <c r="AON14">
        <v>3036</v>
      </c>
      <c r="AOO14">
        <v>348</v>
      </c>
      <c r="AOP14">
        <v>259</v>
      </c>
      <c r="AOQ14">
        <v>3643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f t="shared" si="45"/>
        <v>3292</v>
      </c>
      <c r="APD14" s="154">
        <f t="shared" si="90"/>
        <v>110.6622114216282</v>
      </c>
    </row>
    <row r="15" spans="1:1096">
      <c r="AJT15" t="s">
        <v>2372</v>
      </c>
      <c r="AJU15" t="s">
        <v>2737</v>
      </c>
      <c r="AJV15" t="s">
        <v>2692</v>
      </c>
      <c r="AJW15">
        <v>5</v>
      </c>
      <c r="AJX15" s="1">
        <v>0.36905092592592598</v>
      </c>
      <c r="AJY15" s="1">
        <v>0.22465277777777778</v>
      </c>
      <c r="AJZ15" s="1">
        <v>0.22465277777777778</v>
      </c>
      <c r="AKA15" s="1">
        <v>6.2222222222222227E-2</v>
      </c>
      <c r="AKB15">
        <v>114</v>
      </c>
      <c r="AKC15">
        <v>45</v>
      </c>
      <c r="AKD15">
        <v>159</v>
      </c>
      <c r="AKE15">
        <v>557</v>
      </c>
      <c r="AKF15">
        <v>30</v>
      </c>
      <c r="AKG15">
        <v>23</v>
      </c>
      <c r="AKH15">
        <v>610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514</v>
      </c>
      <c r="AKU15" s="154">
        <f t="shared" si="87"/>
        <v>118.67704280155642</v>
      </c>
      <c r="AKV15" t="s">
        <v>2372</v>
      </c>
      <c r="AKW15" t="s">
        <v>2737</v>
      </c>
      <c r="AKX15" t="s">
        <v>2692</v>
      </c>
      <c r="AKY15">
        <v>5</v>
      </c>
      <c r="AKZ15" s="1">
        <v>0.58196759259259256</v>
      </c>
      <c r="ALA15" s="1">
        <v>0.31037037037037035</v>
      </c>
      <c r="ALB15" s="1">
        <v>0.31037037037037035</v>
      </c>
      <c r="ALC15" s="1">
        <v>7.0208333333333331E-2</v>
      </c>
      <c r="ALD15">
        <v>407</v>
      </c>
      <c r="ALE15">
        <v>83</v>
      </c>
      <c r="ALF15">
        <v>490</v>
      </c>
      <c r="ALG15">
        <v>565</v>
      </c>
      <c r="ALH15">
        <v>55</v>
      </c>
      <c r="ALI15">
        <v>40</v>
      </c>
      <c r="ALJ15">
        <v>660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823</v>
      </c>
      <c r="ALW15" s="154">
        <f t="shared" si="88"/>
        <v>80.194410692588093</v>
      </c>
      <c r="ALX15" t="s">
        <v>2372</v>
      </c>
      <c r="ALY15" t="s">
        <v>2737</v>
      </c>
      <c r="ALZ15" t="s">
        <v>2692</v>
      </c>
      <c r="AMA15">
        <v>5</v>
      </c>
      <c r="AMB15" s="1">
        <v>0.2832291666666667</v>
      </c>
      <c r="AMC15" s="1">
        <v>0.18982638888888889</v>
      </c>
      <c r="AMD15" s="1">
        <v>0.18982638888888889</v>
      </c>
      <c r="AME15" s="1">
        <v>3.123842592592593E-2</v>
      </c>
      <c r="AMF15">
        <v>126</v>
      </c>
      <c r="AMG15">
        <v>47</v>
      </c>
      <c r="AMH15">
        <v>173</v>
      </c>
      <c r="AMI15">
        <v>985</v>
      </c>
      <c r="AMJ15">
        <v>56</v>
      </c>
      <c r="AMK15">
        <v>9</v>
      </c>
      <c r="AML15">
        <v>1050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823</v>
      </c>
      <c r="AMY15" s="154">
        <f t="shared" si="43"/>
        <v>127.58201701093562</v>
      </c>
      <c r="AMZ15" t="s">
        <v>2372</v>
      </c>
      <c r="ANA15" t="s">
        <v>2737</v>
      </c>
      <c r="ANB15" t="s">
        <v>2692</v>
      </c>
      <c r="ANC15">
        <v>5</v>
      </c>
      <c r="AND15" s="1">
        <v>0.22107638888888889</v>
      </c>
      <c r="ANE15" s="1">
        <v>0.18982638888888889</v>
      </c>
      <c r="ANF15" s="1">
        <v>6.2152777777777779E-2</v>
      </c>
      <c r="ANG15" s="1">
        <v>3.123842592592593E-2</v>
      </c>
      <c r="ANH15">
        <v>126</v>
      </c>
      <c r="ANI15">
        <v>47</v>
      </c>
      <c r="ANJ15">
        <v>173</v>
      </c>
      <c r="ANK15">
        <v>985</v>
      </c>
      <c r="ANL15">
        <v>56</v>
      </c>
      <c r="ANM15">
        <v>9</v>
      </c>
      <c r="ANN15">
        <v>1050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823</v>
      </c>
      <c r="AOA15" s="154">
        <f t="shared" si="89"/>
        <v>127.58201701093562</v>
      </c>
      <c r="AOB15" t="s">
        <v>2372</v>
      </c>
      <c r="AOC15" t="s">
        <v>2737</v>
      </c>
      <c r="AOD15" t="s">
        <v>2692</v>
      </c>
      <c r="AOE15">
        <v>5</v>
      </c>
      <c r="AOF15" s="1">
        <v>0.88918981481481485</v>
      </c>
      <c r="AOG15" s="1">
        <v>0.72550925925925924</v>
      </c>
      <c r="AOH15" s="10">
        <f>AOG15/3</f>
        <v>0.24183641975308642</v>
      </c>
      <c r="AOI15" s="1">
        <v>0.3457175925925926</v>
      </c>
      <c r="AOJ15" s="1">
        <v>0.16368055555555555</v>
      </c>
      <c r="AOK15">
        <v>647</v>
      </c>
      <c r="AOL15">
        <v>175</v>
      </c>
      <c r="AOM15">
        <v>822</v>
      </c>
      <c r="AON15">
        <v>2107</v>
      </c>
      <c r="AOO15">
        <v>141</v>
      </c>
      <c r="AOP15">
        <v>72</v>
      </c>
      <c r="AOQ15">
        <v>2320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f t="shared" si="45"/>
        <v>2160</v>
      </c>
      <c r="APD15" s="154">
        <f t="shared" si="90"/>
        <v>107.40740740740742</v>
      </c>
    </row>
    <row r="22" spans="51:95">
      <c r="CO22">
        <v>1606</v>
      </c>
      <c r="CP22">
        <v>1275</v>
      </c>
      <c r="CQ22">
        <f>AVERAGE(CO22:CP22)</f>
        <v>1440.5</v>
      </c>
    </row>
    <row r="25" spans="51:95">
      <c r="AY25">
        <v>1788</v>
      </c>
      <c r="AZ25">
        <v>1400</v>
      </c>
      <c r="BA25">
        <v>1625</v>
      </c>
      <c r="BB25">
        <v>627</v>
      </c>
      <c r="BC25">
        <f>AVERAGE(AY25:BB25)</f>
        <v>1360</v>
      </c>
    </row>
  </sheetData>
  <autoFilter ref="A2:AKU15" xr:uid="{71B16CA0-B31E-4C0C-BD3D-080C3518B38F}"/>
  <mergeCells count="39">
    <mergeCell ref="AOB1:APD1"/>
    <mergeCell ref="ALX1:AMY1"/>
    <mergeCell ref="AMZ1:AOA1"/>
    <mergeCell ref="AIR1:AJS1"/>
    <mergeCell ref="RJ1:SK1"/>
    <mergeCell ref="AKV1:ALW1"/>
    <mergeCell ref="AJT1:AKU1"/>
    <mergeCell ref="VR1:WS1"/>
    <mergeCell ref="PF1:QG1"/>
    <mergeCell ref="AHO1:AIQ1"/>
    <mergeCell ref="AFK1:AGL1"/>
    <mergeCell ref="AGM1:AHN1"/>
    <mergeCell ref="XV1:YW1"/>
    <mergeCell ref="YX1:ZY1"/>
    <mergeCell ref="ZZ1:ABA1"/>
    <mergeCell ref="ACE1:ADF1"/>
    <mergeCell ref="WT1:XU1"/>
    <mergeCell ref="SL1:TM1"/>
    <mergeCell ref="TN1:UO1"/>
    <mergeCell ref="QH1:RI1"/>
    <mergeCell ref="ADG1:AEH1"/>
    <mergeCell ref="AEI1:AFJ1"/>
    <mergeCell ref="ABB1:ACD1"/>
    <mergeCell ref="UP1:VQ1"/>
    <mergeCell ref="A1:AB1"/>
    <mergeCell ref="AC1:BD1"/>
    <mergeCell ref="BE1:CF1"/>
    <mergeCell ref="CG1:DH1"/>
    <mergeCell ref="DI1:EJ1"/>
    <mergeCell ref="EK1:FL1"/>
    <mergeCell ref="FM1:GN1"/>
    <mergeCell ref="GO1:HP1"/>
    <mergeCell ref="HQ1:IS1"/>
    <mergeCell ref="IT1:JU1"/>
    <mergeCell ref="KX1:LY1"/>
    <mergeCell ref="LZ1:NA1"/>
    <mergeCell ref="NB1:OC1"/>
    <mergeCell ref="OD1:PE1"/>
    <mergeCell ref="JV1:KW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93AD8-6EED-4839-857B-FDD0559552EE}">
  <dimension ref="A1:ABQ47"/>
  <sheetViews>
    <sheetView topLeftCell="AAT1" workbookViewId="0">
      <selection activeCell="ABD26" sqref="ABD26:ABD29"/>
    </sheetView>
  </sheetViews>
  <sheetFormatPr defaultRowHeight="14.4"/>
  <cols>
    <col min="21" max="21" width="12.6640625" customWidth="1"/>
    <col min="40" max="40" width="12.6640625" customWidth="1"/>
    <col min="58" max="58" width="11.6640625" customWidth="1"/>
    <col min="59" max="59" width="13.44140625" customWidth="1"/>
    <col min="77" max="77" width="12.6640625" customWidth="1"/>
    <col min="153" max="153" width="14.33203125" customWidth="1"/>
    <col min="154" max="154" width="12.6640625" customWidth="1"/>
    <col min="174" max="174" width="16.44140625" customWidth="1"/>
    <col min="193" max="193" width="18.88671875" customWidth="1"/>
    <col min="211" max="211" width="10.5546875" customWidth="1"/>
    <col min="212" max="212" width="13" customWidth="1"/>
    <col min="363" max="363" width="11.44140625" customWidth="1"/>
    <col min="364" max="364" width="11.88671875" customWidth="1"/>
    <col min="383" max="383" width="14.5546875" customWidth="1"/>
    <col min="402" max="402" width="12.44140625" customWidth="1"/>
    <col min="421" max="421" width="12.5546875" customWidth="1"/>
    <col min="516" max="516" width="11.5546875" customWidth="1"/>
    <col min="517" max="517" width="13.6640625" customWidth="1"/>
    <col min="535" max="535" width="11.44140625" customWidth="1"/>
    <col min="536" max="536" width="13.6640625" customWidth="1"/>
    <col min="554" max="554" width="12" customWidth="1"/>
    <col min="555" max="555" width="13.6640625" customWidth="1"/>
    <col min="612" max="612" width="14.109375" customWidth="1"/>
    <col min="632" max="632" width="14.44140625" customWidth="1"/>
    <col min="650" max="650" width="11.44140625" customWidth="1"/>
    <col min="651" max="651" width="14" customWidth="1"/>
    <col min="688" max="688" width="11.88671875" customWidth="1"/>
    <col min="707" max="707" width="10.44140625" customWidth="1"/>
    <col min="708" max="708" width="14.6640625" customWidth="1"/>
  </cols>
  <sheetData>
    <row r="1" spans="1:745">
      <c r="A1" s="546">
        <v>44529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>
        <v>44530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44531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44532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44533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>
        <v>44534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>
        <v>44535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 t="s">
        <v>2848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 t="s">
        <v>2849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6"/>
      <c r="FP1" s="547"/>
      <c r="FQ1" s="546">
        <v>44536</v>
      </c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6"/>
      <c r="GI1" s="547"/>
      <c r="GJ1" s="546">
        <v>44537</v>
      </c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6"/>
      <c r="HB1" s="547"/>
      <c r="HC1" s="546">
        <v>44538</v>
      </c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6"/>
      <c r="HU1" s="547"/>
      <c r="HV1" s="546">
        <v>44539</v>
      </c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6"/>
      <c r="IN1" s="547"/>
      <c r="IO1" s="546">
        <v>44540</v>
      </c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6"/>
      <c r="JG1" s="547"/>
      <c r="JH1" s="546">
        <v>44541</v>
      </c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6"/>
      <c r="JZ1" s="547"/>
      <c r="KA1" s="546">
        <v>44542</v>
      </c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6"/>
      <c r="KS1" s="547"/>
      <c r="KT1" s="546" t="s">
        <v>2858</v>
      </c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6"/>
      <c r="LL1" s="547"/>
      <c r="LM1" s="546" t="s">
        <v>2850</v>
      </c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6"/>
      <c r="ME1" s="547"/>
      <c r="MF1" s="546">
        <v>44543</v>
      </c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6"/>
      <c r="MX1" s="547"/>
      <c r="MY1" s="546">
        <v>44544</v>
      </c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6"/>
      <c r="NQ1" s="547"/>
      <c r="NR1" s="546">
        <v>44545</v>
      </c>
      <c r="NS1" s="546"/>
      <c r="NT1" s="546"/>
      <c r="NU1" s="546"/>
      <c r="NV1" s="546"/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6"/>
      <c r="OJ1" s="547"/>
      <c r="OK1" s="546">
        <v>44546</v>
      </c>
      <c r="OL1" s="546"/>
      <c r="OM1" s="546"/>
      <c r="ON1" s="546"/>
      <c r="OO1" s="546"/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6"/>
      <c r="PC1" s="547"/>
      <c r="PD1" s="546">
        <v>44547</v>
      </c>
      <c r="PE1" s="546"/>
      <c r="PF1" s="546"/>
      <c r="PG1" s="546"/>
      <c r="PH1" s="546"/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6"/>
      <c r="PV1" s="547"/>
      <c r="PW1" s="546">
        <v>44548</v>
      </c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6"/>
      <c r="QO1" s="547"/>
      <c r="QP1" s="546">
        <v>44549</v>
      </c>
      <c r="QQ1" s="546"/>
      <c r="QR1" s="546"/>
      <c r="QS1" s="546"/>
      <c r="QT1" s="546"/>
      <c r="QU1" s="546"/>
      <c r="QV1" s="546"/>
      <c r="QW1" s="546"/>
      <c r="QX1" s="546"/>
      <c r="QY1" s="546"/>
      <c r="QZ1" s="546"/>
      <c r="RA1" s="546"/>
      <c r="RB1" s="546"/>
      <c r="RC1" s="546"/>
      <c r="RD1" s="546"/>
      <c r="RE1" s="546"/>
      <c r="RF1" s="546"/>
      <c r="RG1" s="546"/>
      <c r="RH1" s="547"/>
      <c r="RI1" s="546" t="s">
        <v>2851</v>
      </c>
      <c r="RJ1" s="546"/>
      <c r="RK1" s="546"/>
      <c r="RL1" s="546"/>
      <c r="RM1" s="546"/>
      <c r="RN1" s="546"/>
      <c r="RO1" s="546"/>
      <c r="RP1" s="546"/>
      <c r="RQ1" s="546"/>
      <c r="RR1" s="546"/>
      <c r="RS1" s="546"/>
      <c r="RT1" s="546"/>
      <c r="RU1" s="546"/>
      <c r="RV1" s="546"/>
      <c r="RW1" s="546"/>
      <c r="RX1" s="546"/>
      <c r="RY1" s="546"/>
      <c r="RZ1" s="546"/>
      <c r="SA1" s="547"/>
      <c r="SB1" s="546" t="s">
        <v>2852</v>
      </c>
      <c r="SC1" s="546"/>
      <c r="SD1" s="546"/>
      <c r="SE1" s="546"/>
      <c r="SF1" s="546"/>
      <c r="SG1" s="546"/>
      <c r="SH1" s="546"/>
      <c r="SI1" s="546"/>
      <c r="SJ1" s="546"/>
      <c r="SK1" s="546"/>
      <c r="SL1" s="546"/>
      <c r="SM1" s="546"/>
      <c r="SN1" s="546"/>
      <c r="SO1" s="546"/>
      <c r="SP1" s="546"/>
      <c r="SQ1" s="546"/>
      <c r="SR1" s="546"/>
      <c r="SS1" s="546"/>
      <c r="ST1" s="546"/>
      <c r="SU1" s="547"/>
      <c r="SV1" s="546">
        <v>44550</v>
      </c>
      <c r="SW1" s="546"/>
      <c r="SX1" s="546"/>
      <c r="SY1" s="546"/>
      <c r="SZ1" s="546"/>
      <c r="TA1" s="546"/>
      <c r="TB1" s="546"/>
      <c r="TC1" s="546"/>
      <c r="TD1" s="546"/>
      <c r="TE1" s="546"/>
      <c r="TF1" s="546"/>
      <c r="TG1" s="546"/>
      <c r="TH1" s="546"/>
      <c r="TI1" s="546"/>
      <c r="TJ1" s="546"/>
      <c r="TK1" s="546"/>
      <c r="TL1" s="546"/>
      <c r="TM1" s="546"/>
      <c r="TN1" s="547"/>
      <c r="TO1" s="546">
        <v>44551</v>
      </c>
      <c r="TP1" s="546"/>
      <c r="TQ1" s="546"/>
      <c r="TR1" s="546"/>
      <c r="TS1" s="546"/>
      <c r="TT1" s="546"/>
      <c r="TU1" s="546"/>
      <c r="TV1" s="546"/>
      <c r="TW1" s="546"/>
      <c r="TX1" s="546"/>
      <c r="TY1" s="546"/>
      <c r="TZ1" s="546"/>
      <c r="UA1" s="546"/>
      <c r="UB1" s="546"/>
      <c r="UC1" s="546"/>
      <c r="UD1" s="546"/>
      <c r="UE1" s="546"/>
      <c r="UF1" s="546"/>
      <c r="UG1" s="547"/>
      <c r="UH1" s="546">
        <v>44552</v>
      </c>
      <c r="UI1" s="546"/>
      <c r="UJ1" s="546"/>
      <c r="UK1" s="546"/>
      <c r="UL1" s="546"/>
      <c r="UM1" s="546"/>
      <c r="UN1" s="546"/>
      <c r="UO1" s="546"/>
      <c r="UP1" s="546"/>
      <c r="UQ1" s="546"/>
      <c r="UR1" s="546"/>
      <c r="US1" s="546"/>
      <c r="UT1" s="546"/>
      <c r="UU1" s="546"/>
      <c r="UV1" s="546"/>
      <c r="UW1" s="546"/>
      <c r="UX1" s="546"/>
      <c r="UY1" s="546"/>
      <c r="UZ1" s="547"/>
      <c r="VA1" s="546">
        <v>44553</v>
      </c>
      <c r="VB1" s="546"/>
      <c r="VC1" s="546"/>
      <c r="VD1" s="546"/>
      <c r="VE1" s="546"/>
      <c r="VF1" s="546"/>
      <c r="VG1" s="546"/>
      <c r="VH1" s="546"/>
      <c r="VI1" s="546"/>
      <c r="VJ1" s="546"/>
      <c r="VK1" s="546"/>
      <c r="VL1" s="546"/>
      <c r="VM1" s="546"/>
      <c r="VN1" s="546"/>
      <c r="VO1" s="546"/>
      <c r="VP1" s="546"/>
      <c r="VQ1" s="546"/>
      <c r="VR1" s="546"/>
      <c r="VS1" s="547"/>
      <c r="VT1" s="546" t="s">
        <v>2853</v>
      </c>
      <c r="VU1" s="546"/>
      <c r="VV1" s="546"/>
      <c r="VW1" s="546"/>
      <c r="VX1" s="546"/>
      <c r="VY1" s="546"/>
      <c r="VZ1" s="546"/>
      <c r="WA1" s="546"/>
      <c r="WB1" s="546"/>
      <c r="WC1" s="546"/>
      <c r="WD1" s="546"/>
      <c r="WE1" s="546"/>
      <c r="WF1" s="546"/>
      <c r="WG1" s="546"/>
      <c r="WH1" s="546"/>
      <c r="WI1" s="546"/>
      <c r="WJ1" s="546"/>
      <c r="WK1" s="546"/>
      <c r="WL1" s="547"/>
      <c r="WM1" s="546" t="s">
        <v>2854</v>
      </c>
      <c r="WN1" s="546"/>
      <c r="WO1" s="546"/>
      <c r="WP1" s="546"/>
      <c r="WQ1" s="546"/>
      <c r="WR1" s="546"/>
      <c r="WS1" s="546"/>
      <c r="WT1" s="546"/>
      <c r="WU1" s="546"/>
      <c r="WV1" s="546"/>
      <c r="WW1" s="546"/>
      <c r="WX1" s="546"/>
      <c r="WY1" s="546"/>
      <c r="WZ1" s="546"/>
      <c r="XA1" s="546"/>
      <c r="XB1" s="546"/>
      <c r="XC1" s="546"/>
      <c r="XD1" s="546"/>
      <c r="XE1" s="546"/>
      <c r="XF1" s="547"/>
      <c r="XG1" s="546">
        <v>44558</v>
      </c>
      <c r="XH1" s="546"/>
      <c r="XI1" s="546"/>
      <c r="XJ1" s="546"/>
      <c r="XK1" s="546"/>
      <c r="XL1" s="546"/>
      <c r="XM1" s="546"/>
      <c r="XN1" s="546"/>
      <c r="XO1" s="546"/>
      <c r="XP1" s="546"/>
      <c r="XQ1" s="546"/>
      <c r="XR1" s="546"/>
      <c r="XS1" s="546"/>
      <c r="XT1" s="546"/>
      <c r="XU1" s="546"/>
      <c r="XV1" s="546"/>
      <c r="XW1" s="546"/>
      <c r="XX1" s="546"/>
      <c r="XY1" s="547"/>
      <c r="XZ1" s="546">
        <v>44559</v>
      </c>
      <c r="YA1" s="546"/>
      <c r="YB1" s="546"/>
      <c r="YC1" s="546"/>
      <c r="YD1" s="546"/>
      <c r="YE1" s="546"/>
      <c r="YF1" s="546"/>
      <c r="YG1" s="546"/>
      <c r="YH1" s="546"/>
      <c r="YI1" s="546"/>
      <c r="YJ1" s="546"/>
      <c r="YK1" s="546"/>
      <c r="YL1" s="546"/>
      <c r="YM1" s="546"/>
      <c r="YN1" s="546"/>
      <c r="YO1" s="546"/>
      <c r="YP1" s="546"/>
      <c r="YQ1" s="546"/>
      <c r="YR1" s="547"/>
      <c r="YS1" s="546">
        <v>44560</v>
      </c>
      <c r="YT1" s="546"/>
      <c r="YU1" s="546"/>
      <c r="YV1" s="546"/>
      <c r="YW1" s="546"/>
      <c r="YX1" s="546"/>
      <c r="YY1" s="546"/>
      <c r="YZ1" s="546"/>
      <c r="ZA1" s="546"/>
      <c r="ZB1" s="546"/>
      <c r="ZC1" s="546"/>
      <c r="ZD1" s="546"/>
      <c r="ZE1" s="546"/>
      <c r="ZF1" s="546"/>
      <c r="ZG1" s="546"/>
      <c r="ZH1" s="546"/>
      <c r="ZI1" s="546"/>
      <c r="ZJ1" s="546"/>
      <c r="ZK1" s="547"/>
      <c r="ZL1" s="546">
        <v>44561</v>
      </c>
      <c r="ZM1" s="546"/>
      <c r="ZN1" s="546"/>
      <c r="ZO1" s="546"/>
      <c r="ZP1" s="546"/>
      <c r="ZQ1" s="546"/>
      <c r="ZR1" s="546"/>
      <c r="ZS1" s="546"/>
      <c r="ZT1" s="546"/>
      <c r="ZU1" s="546"/>
      <c r="ZV1" s="546"/>
      <c r="ZW1" s="546"/>
      <c r="ZX1" s="546"/>
      <c r="ZY1" s="546"/>
      <c r="ZZ1" s="546"/>
      <c r="AAA1" s="546"/>
      <c r="AAB1" s="546"/>
      <c r="AAC1" s="546"/>
      <c r="AAD1" s="547"/>
      <c r="AAE1" s="546" t="s">
        <v>2855</v>
      </c>
      <c r="AAF1" s="546"/>
      <c r="AAG1" s="546"/>
      <c r="AAH1" s="546"/>
      <c r="AAI1" s="546"/>
      <c r="AAJ1" s="546"/>
      <c r="AAK1" s="546"/>
      <c r="AAL1" s="546"/>
      <c r="AAM1" s="546"/>
      <c r="AAN1" s="546"/>
      <c r="AAO1" s="546"/>
      <c r="AAP1" s="546"/>
      <c r="AAQ1" s="546"/>
      <c r="AAR1" s="546"/>
      <c r="AAS1" s="546"/>
      <c r="AAT1" s="546"/>
      <c r="AAU1" s="546"/>
      <c r="AAV1" s="546"/>
      <c r="AAW1" s="547"/>
      <c r="AAX1" s="546" t="s">
        <v>2859</v>
      </c>
      <c r="AAY1" s="546"/>
      <c r="AAZ1" s="546"/>
      <c r="ABA1" s="546"/>
      <c r="ABB1" s="546"/>
      <c r="ABC1" s="546"/>
      <c r="ABD1" s="546"/>
      <c r="ABE1" s="546"/>
      <c r="ABF1" s="546"/>
      <c r="ABG1" s="546"/>
      <c r="ABH1" s="546"/>
      <c r="ABI1" s="546"/>
      <c r="ABJ1" s="546"/>
      <c r="ABK1" s="546"/>
      <c r="ABL1" s="546"/>
      <c r="ABM1" s="546"/>
      <c r="ABN1" s="546"/>
      <c r="ABO1" s="546"/>
      <c r="ABP1" s="546"/>
      <c r="ABQ1" s="547"/>
    </row>
    <row r="2" spans="1:745">
      <c r="A2" t="s">
        <v>1</v>
      </c>
      <c r="B2" s="37" t="s">
        <v>2723</v>
      </c>
      <c r="C2" t="s">
        <v>2724</v>
      </c>
      <c r="D2" t="s">
        <v>2725</v>
      </c>
      <c r="E2" t="s">
        <v>2358</v>
      </c>
      <c r="F2" t="s">
        <v>3</v>
      </c>
      <c r="G2" t="s">
        <v>4</v>
      </c>
      <c r="H2" t="s">
        <v>2359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s="62" t="s">
        <v>2726</v>
      </c>
      <c r="R2" s="61" t="s">
        <v>2727</v>
      </c>
      <c r="S2" s="80" t="s">
        <v>2728</v>
      </c>
      <c r="T2" t="s">
        <v>1</v>
      </c>
      <c r="U2" s="37" t="s">
        <v>2723</v>
      </c>
      <c r="V2" t="s">
        <v>2724</v>
      </c>
      <c r="W2" t="s">
        <v>2725</v>
      </c>
      <c r="X2" t="s">
        <v>2358</v>
      </c>
      <c r="Y2" t="s">
        <v>3</v>
      </c>
      <c r="Z2" t="s">
        <v>4</v>
      </c>
      <c r="AA2" t="s">
        <v>2359</v>
      </c>
      <c r="AB2" t="s">
        <v>6</v>
      </c>
      <c r="AC2" t="s">
        <v>7</v>
      </c>
      <c r="AD2" t="s">
        <v>8</v>
      </c>
      <c r="AE2" t="s">
        <v>9</v>
      </c>
      <c r="AF2" t="s">
        <v>10</v>
      </c>
      <c r="AG2" t="s">
        <v>11</v>
      </c>
      <c r="AH2" t="s">
        <v>12</v>
      </c>
      <c r="AI2" t="s">
        <v>13</v>
      </c>
      <c r="AJ2" s="62" t="s">
        <v>2726</v>
      </c>
      <c r="AK2" s="61" t="s">
        <v>2727</v>
      </c>
      <c r="AL2" s="80" t="s">
        <v>2728</v>
      </c>
      <c r="AM2" t="s">
        <v>1</v>
      </c>
      <c r="AN2" s="37" t="s">
        <v>2723</v>
      </c>
      <c r="AO2" t="s">
        <v>2724</v>
      </c>
      <c r="AP2" t="s">
        <v>2725</v>
      </c>
      <c r="AQ2" t="s">
        <v>2358</v>
      </c>
      <c r="AR2" t="s">
        <v>3</v>
      </c>
      <c r="AS2" t="s">
        <v>4</v>
      </c>
      <c r="AT2" t="s">
        <v>2359</v>
      </c>
      <c r="AU2" t="s">
        <v>6</v>
      </c>
      <c r="AV2" t="s">
        <v>7</v>
      </c>
      <c r="AW2" t="s">
        <v>8</v>
      </c>
      <c r="AX2" t="s">
        <v>9</v>
      </c>
      <c r="AY2" t="s">
        <v>10</v>
      </c>
      <c r="AZ2" t="s">
        <v>11</v>
      </c>
      <c r="BA2" t="s">
        <v>12</v>
      </c>
      <c r="BB2" t="s">
        <v>13</v>
      </c>
      <c r="BC2" s="62" t="s">
        <v>2726</v>
      </c>
      <c r="BD2" s="61" t="s">
        <v>2727</v>
      </c>
      <c r="BE2" s="80" t="s">
        <v>2728</v>
      </c>
      <c r="BF2" t="s">
        <v>1</v>
      </c>
      <c r="BG2" s="37" t="s">
        <v>2723</v>
      </c>
      <c r="BH2" t="s">
        <v>2724</v>
      </c>
      <c r="BI2" t="s">
        <v>2725</v>
      </c>
      <c r="BJ2" t="s">
        <v>2358</v>
      </c>
      <c r="BK2" t="s">
        <v>3</v>
      </c>
      <c r="BL2" t="s">
        <v>4</v>
      </c>
      <c r="BM2" t="s">
        <v>2359</v>
      </c>
      <c r="BN2" t="s">
        <v>6</v>
      </c>
      <c r="BO2" t="s">
        <v>7</v>
      </c>
      <c r="BP2" t="s">
        <v>8</v>
      </c>
      <c r="BQ2" t="s">
        <v>9</v>
      </c>
      <c r="BR2" t="s">
        <v>10</v>
      </c>
      <c r="BS2" t="s">
        <v>11</v>
      </c>
      <c r="BT2" t="s">
        <v>12</v>
      </c>
      <c r="BU2" t="s">
        <v>13</v>
      </c>
      <c r="BV2" s="62" t="s">
        <v>2726</v>
      </c>
      <c r="BW2" s="61" t="s">
        <v>2727</v>
      </c>
      <c r="BX2" s="80" t="s">
        <v>2728</v>
      </c>
      <c r="BY2" t="s">
        <v>1</v>
      </c>
      <c r="BZ2" s="37" t="s">
        <v>2723</v>
      </c>
      <c r="CA2" t="s">
        <v>2724</v>
      </c>
      <c r="CB2" t="s">
        <v>2725</v>
      </c>
      <c r="CC2" t="s">
        <v>2358</v>
      </c>
      <c r="CD2" t="s">
        <v>3</v>
      </c>
      <c r="CE2" t="s">
        <v>4</v>
      </c>
      <c r="CF2" t="s">
        <v>2359</v>
      </c>
      <c r="CG2" t="s">
        <v>6</v>
      </c>
      <c r="CH2" t="s">
        <v>7</v>
      </c>
      <c r="CI2" t="s">
        <v>8</v>
      </c>
      <c r="CJ2" t="s">
        <v>9</v>
      </c>
      <c r="CK2" t="s">
        <v>10</v>
      </c>
      <c r="CL2" t="s">
        <v>11</v>
      </c>
      <c r="CM2" t="s">
        <v>12</v>
      </c>
      <c r="CN2" t="s">
        <v>13</v>
      </c>
      <c r="CO2" s="62" t="s">
        <v>2726</v>
      </c>
      <c r="CP2" s="61" t="s">
        <v>2727</v>
      </c>
      <c r="CQ2" s="80" t="s">
        <v>2728</v>
      </c>
      <c r="CR2" t="s">
        <v>1</v>
      </c>
      <c r="CS2" s="37" t="s">
        <v>2723</v>
      </c>
      <c r="CT2" t="s">
        <v>2724</v>
      </c>
      <c r="CU2" t="s">
        <v>2725</v>
      </c>
      <c r="CV2" t="s">
        <v>2358</v>
      </c>
      <c r="CW2" t="s">
        <v>3</v>
      </c>
      <c r="CX2" t="s">
        <v>4</v>
      </c>
      <c r="CY2" t="s">
        <v>2359</v>
      </c>
      <c r="CZ2" t="s">
        <v>6</v>
      </c>
      <c r="DA2" t="s">
        <v>7</v>
      </c>
      <c r="DB2" t="s">
        <v>8</v>
      </c>
      <c r="DC2" t="s">
        <v>9</v>
      </c>
      <c r="DD2" t="s">
        <v>10</v>
      </c>
      <c r="DE2" t="s">
        <v>11</v>
      </c>
      <c r="DF2" t="s">
        <v>12</v>
      </c>
      <c r="DG2" t="s">
        <v>13</v>
      </c>
      <c r="DH2" s="62" t="s">
        <v>2726</v>
      </c>
      <c r="DI2" s="61" t="s">
        <v>2727</v>
      </c>
      <c r="DJ2" s="80" t="s">
        <v>2728</v>
      </c>
      <c r="DK2" t="s">
        <v>1</v>
      </c>
      <c r="DL2" s="37" t="s">
        <v>2723</v>
      </c>
      <c r="DM2" t="s">
        <v>2724</v>
      </c>
      <c r="DN2" t="s">
        <v>2725</v>
      </c>
      <c r="DO2" t="s">
        <v>2358</v>
      </c>
      <c r="DP2" t="s">
        <v>3</v>
      </c>
      <c r="DQ2" t="s">
        <v>4</v>
      </c>
      <c r="DR2" t="s">
        <v>2359</v>
      </c>
      <c r="DS2" t="s">
        <v>6</v>
      </c>
      <c r="DT2" t="s">
        <v>7</v>
      </c>
      <c r="DU2" t="s">
        <v>8</v>
      </c>
      <c r="DV2" t="s">
        <v>9</v>
      </c>
      <c r="DW2" t="s">
        <v>10</v>
      </c>
      <c r="DX2" t="s">
        <v>11</v>
      </c>
      <c r="DY2" t="s">
        <v>12</v>
      </c>
      <c r="DZ2" t="s">
        <v>13</v>
      </c>
      <c r="EA2" s="62" t="s">
        <v>2726</v>
      </c>
      <c r="EB2" s="61" t="s">
        <v>2727</v>
      </c>
      <c r="EC2" s="80" t="s">
        <v>2728</v>
      </c>
      <c r="ED2" t="s">
        <v>1</v>
      </c>
      <c r="EE2" s="37" t="s">
        <v>2723</v>
      </c>
      <c r="EF2" t="s">
        <v>2724</v>
      </c>
      <c r="EG2" t="s">
        <v>2725</v>
      </c>
      <c r="EH2" t="s">
        <v>2358</v>
      </c>
      <c r="EI2" t="s">
        <v>3</v>
      </c>
      <c r="EJ2" t="s">
        <v>4</v>
      </c>
      <c r="EK2" t="s">
        <v>2359</v>
      </c>
      <c r="EL2" t="s">
        <v>6</v>
      </c>
      <c r="EM2" t="s">
        <v>7</v>
      </c>
      <c r="EN2" t="s">
        <v>8</v>
      </c>
      <c r="EO2" t="s">
        <v>9</v>
      </c>
      <c r="EP2" t="s">
        <v>10</v>
      </c>
      <c r="EQ2" t="s">
        <v>11</v>
      </c>
      <c r="ER2" t="s">
        <v>12</v>
      </c>
      <c r="ES2" t="s">
        <v>13</v>
      </c>
      <c r="ET2" s="62" t="s">
        <v>2726</v>
      </c>
      <c r="EU2" s="61" t="s">
        <v>2727</v>
      </c>
      <c r="EV2" s="80" t="s">
        <v>2728</v>
      </c>
      <c r="EW2" t="s">
        <v>1</v>
      </c>
      <c r="EX2" s="37" t="s">
        <v>2723</v>
      </c>
      <c r="EY2" t="s">
        <v>2724</v>
      </c>
      <c r="EZ2" t="s">
        <v>2725</v>
      </c>
      <c r="FA2" t="s">
        <v>2358</v>
      </c>
      <c r="FB2" t="s">
        <v>3</v>
      </c>
      <c r="FD2" t="s">
        <v>4</v>
      </c>
      <c r="FE2" t="s">
        <v>2359</v>
      </c>
      <c r="FF2" t="s">
        <v>6</v>
      </c>
      <c r="FG2" t="s">
        <v>7</v>
      </c>
      <c r="FH2" t="s">
        <v>8</v>
      </c>
      <c r="FI2" t="s">
        <v>9</v>
      </c>
      <c r="FJ2" t="s">
        <v>10</v>
      </c>
      <c r="FK2" t="s">
        <v>11</v>
      </c>
      <c r="FL2" t="s">
        <v>12</v>
      </c>
      <c r="FM2" t="s">
        <v>13</v>
      </c>
      <c r="FN2" s="62" t="s">
        <v>2726</v>
      </c>
      <c r="FO2" s="61" t="s">
        <v>2727</v>
      </c>
      <c r="FP2" s="80" t="s">
        <v>2728</v>
      </c>
      <c r="FQ2" t="s">
        <v>1</v>
      </c>
      <c r="FR2" s="37" t="s">
        <v>2723</v>
      </c>
      <c r="FS2" t="s">
        <v>2724</v>
      </c>
      <c r="FT2" t="s">
        <v>2725</v>
      </c>
      <c r="FU2" t="s">
        <v>2358</v>
      </c>
      <c r="FV2" t="s">
        <v>3</v>
      </c>
      <c r="FW2" t="s">
        <v>4</v>
      </c>
      <c r="FX2" t="s">
        <v>2359</v>
      </c>
      <c r="FY2" t="s">
        <v>6</v>
      </c>
      <c r="FZ2" t="s">
        <v>7</v>
      </c>
      <c r="GA2" t="s">
        <v>8</v>
      </c>
      <c r="GB2" t="s">
        <v>9</v>
      </c>
      <c r="GC2" t="s">
        <v>10</v>
      </c>
      <c r="GD2" t="s">
        <v>11</v>
      </c>
      <c r="GE2" t="s">
        <v>12</v>
      </c>
      <c r="GF2" t="s">
        <v>13</v>
      </c>
      <c r="GG2" s="62" t="s">
        <v>2726</v>
      </c>
      <c r="GH2" s="61" t="s">
        <v>2727</v>
      </c>
      <c r="GI2" s="80" t="s">
        <v>2728</v>
      </c>
      <c r="GJ2" t="s">
        <v>1</v>
      </c>
      <c r="GK2" s="37" t="s">
        <v>2723</v>
      </c>
      <c r="GL2" t="s">
        <v>2724</v>
      </c>
      <c r="GM2" t="s">
        <v>2725</v>
      </c>
      <c r="GN2" t="s">
        <v>2358</v>
      </c>
      <c r="GO2" t="s">
        <v>3</v>
      </c>
      <c r="GP2" t="s">
        <v>4</v>
      </c>
      <c r="GQ2" t="s">
        <v>2359</v>
      </c>
      <c r="GR2" t="s">
        <v>6</v>
      </c>
      <c r="GS2" t="s">
        <v>7</v>
      </c>
      <c r="GT2" t="s">
        <v>8</v>
      </c>
      <c r="GU2" t="s">
        <v>9</v>
      </c>
      <c r="GV2" t="s">
        <v>10</v>
      </c>
      <c r="GW2" t="s">
        <v>11</v>
      </c>
      <c r="GX2" t="s">
        <v>12</v>
      </c>
      <c r="GY2" t="s">
        <v>13</v>
      </c>
      <c r="GZ2" s="62" t="s">
        <v>2726</v>
      </c>
      <c r="HA2" s="61" t="s">
        <v>2727</v>
      </c>
      <c r="HB2" s="80" t="s">
        <v>2728</v>
      </c>
      <c r="HC2" t="s">
        <v>1</v>
      </c>
      <c r="HD2" s="37" t="s">
        <v>2723</v>
      </c>
      <c r="HE2" t="s">
        <v>2724</v>
      </c>
      <c r="HF2" t="s">
        <v>2725</v>
      </c>
      <c r="HG2" t="s">
        <v>2358</v>
      </c>
      <c r="HH2" t="s">
        <v>3</v>
      </c>
      <c r="HI2" t="s">
        <v>4</v>
      </c>
      <c r="HJ2" t="s">
        <v>2359</v>
      </c>
      <c r="HK2" t="s">
        <v>6</v>
      </c>
      <c r="HL2" t="s">
        <v>7</v>
      </c>
      <c r="HM2" t="s">
        <v>8</v>
      </c>
      <c r="HN2" t="s">
        <v>9</v>
      </c>
      <c r="HO2" t="s">
        <v>10</v>
      </c>
      <c r="HP2" t="s">
        <v>11</v>
      </c>
      <c r="HQ2" t="s">
        <v>12</v>
      </c>
      <c r="HR2" t="s">
        <v>13</v>
      </c>
      <c r="HS2" s="62" t="s">
        <v>2726</v>
      </c>
      <c r="HT2" s="61" t="s">
        <v>2727</v>
      </c>
      <c r="HU2" s="80" t="s">
        <v>2728</v>
      </c>
      <c r="HV2" t="s">
        <v>1</v>
      </c>
      <c r="HW2" s="37" t="s">
        <v>2723</v>
      </c>
      <c r="HX2" t="s">
        <v>2724</v>
      </c>
      <c r="HY2" t="s">
        <v>2725</v>
      </c>
      <c r="HZ2" t="s">
        <v>2358</v>
      </c>
      <c r="IA2" t="s">
        <v>3</v>
      </c>
      <c r="IB2" t="s">
        <v>4</v>
      </c>
      <c r="IC2" t="s">
        <v>2359</v>
      </c>
      <c r="ID2" t="s">
        <v>6</v>
      </c>
      <c r="IE2" t="s">
        <v>7</v>
      </c>
      <c r="IF2" t="s">
        <v>8</v>
      </c>
      <c r="IG2" t="s">
        <v>9</v>
      </c>
      <c r="IH2" t="s">
        <v>10</v>
      </c>
      <c r="II2" t="s">
        <v>11</v>
      </c>
      <c r="IJ2" t="s">
        <v>12</v>
      </c>
      <c r="IK2" t="s">
        <v>13</v>
      </c>
      <c r="IL2" s="62" t="s">
        <v>2726</v>
      </c>
      <c r="IM2" s="61" t="s">
        <v>2727</v>
      </c>
      <c r="IN2" s="80" t="s">
        <v>2728</v>
      </c>
      <c r="IO2" t="s">
        <v>1</v>
      </c>
      <c r="IP2" s="37" t="s">
        <v>2723</v>
      </c>
      <c r="IQ2" t="s">
        <v>2724</v>
      </c>
      <c r="IR2" t="s">
        <v>2725</v>
      </c>
      <c r="IS2" t="s">
        <v>2358</v>
      </c>
      <c r="IT2" t="s">
        <v>3</v>
      </c>
      <c r="IU2" t="s">
        <v>4</v>
      </c>
      <c r="IV2" t="s">
        <v>2359</v>
      </c>
      <c r="IW2" t="s">
        <v>6</v>
      </c>
      <c r="IX2" t="s">
        <v>7</v>
      </c>
      <c r="IY2" t="s">
        <v>8</v>
      </c>
      <c r="IZ2" t="s">
        <v>9</v>
      </c>
      <c r="JA2" t="s">
        <v>10</v>
      </c>
      <c r="JB2" t="s">
        <v>11</v>
      </c>
      <c r="JC2" t="s">
        <v>12</v>
      </c>
      <c r="JD2" t="s">
        <v>13</v>
      </c>
      <c r="JE2" s="62" t="s">
        <v>2726</v>
      </c>
      <c r="JF2" s="61" t="s">
        <v>2727</v>
      </c>
      <c r="JG2" s="80" t="s">
        <v>2728</v>
      </c>
      <c r="JH2" t="s">
        <v>1</v>
      </c>
      <c r="JI2" s="37" t="s">
        <v>2723</v>
      </c>
      <c r="JJ2" t="s">
        <v>2724</v>
      </c>
      <c r="JK2" t="s">
        <v>2725</v>
      </c>
      <c r="JL2" t="s">
        <v>2358</v>
      </c>
      <c r="JM2" t="s">
        <v>3</v>
      </c>
      <c r="JN2" t="s">
        <v>4</v>
      </c>
      <c r="JO2" t="s">
        <v>2359</v>
      </c>
      <c r="JP2" t="s">
        <v>6</v>
      </c>
      <c r="JQ2" t="s">
        <v>7</v>
      </c>
      <c r="JR2" t="s">
        <v>8</v>
      </c>
      <c r="JS2" t="s">
        <v>9</v>
      </c>
      <c r="JT2" t="s">
        <v>10</v>
      </c>
      <c r="JU2" t="s">
        <v>11</v>
      </c>
      <c r="JV2" t="s">
        <v>12</v>
      </c>
      <c r="JW2" t="s">
        <v>13</v>
      </c>
      <c r="JX2" s="62" t="s">
        <v>2726</v>
      </c>
      <c r="JY2" s="61" t="s">
        <v>2727</v>
      </c>
      <c r="JZ2" s="80" t="s">
        <v>2728</v>
      </c>
      <c r="KA2" t="s">
        <v>1</v>
      </c>
      <c r="KB2" s="37" t="s">
        <v>2723</v>
      </c>
      <c r="KC2" t="s">
        <v>2724</v>
      </c>
      <c r="KD2" t="s">
        <v>2725</v>
      </c>
      <c r="KE2" t="s">
        <v>2358</v>
      </c>
      <c r="KF2" t="s">
        <v>3</v>
      </c>
      <c r="KG2" t="s">
        <v>4</v>
      </c>
      <c r="KH2" t="s">
        <v>2359</v>
      </c>
      <c r="KI2" t="s">
        <v>6</v>
      </c>
      <c r="KJ2" t="s">
        <v>7</v>
      </c>
      <c r="KK2" t="s">
        <v>8</v>
      </c>
      <c r="KL2" t="s">
        <v>9</v>
      </c>
      <c r="KM2" t="s">
        <v>10</v>
      </c>
      <c r="KN2" t="s">
        <v>11</v>
      </c>
      <c r="KO2" t="s">
        <v>12</v>
      </c>
      <c r="KP2" t="s">
        <v>13</v>
      </c>
      <c r="KQ2" s="62" t="s">
        <v>2726</v>
      </c>
      <c r="KR2" s="61" t="s">
        <v>2727</v>
      </c>
      <c r="KS2" s="80" t="s">
        <v>2728</v>
      </c>
      <c r="KT2" t="s">
        <v>1</v>
      </c>
      <c r="KU2" s="37" t="s">
        <v>2723</v>
      </c>
      <c r="KV2" t="s">
        <v>2724</v>
      </c>
      <c r="KW2" t="s">
        <v>2725</v>
      </c>
      <c r="KX2" t="s">
        <v>2358</v>
      </c>
      <c r="KY2" t="s">
        <v>3</v>
      </c>
      <c r="KZ2" t="s">
        <v>4</v>
      </c>
      <c r="LA2" t="s">
        <v>2359</v>
      </c>
      <c r="LB2" t="s">
        <v>6</v>
      </c>
      <c r="LC2" t="s">
        <v>7</v>
      </c>
      <c r="LD2" t="s">
        <v>8</v>
      </c>
      <c r="LE2" t="s">
        <v>9</v>
      </c>
      <c r="LF2" t="s">
        <v>10</v>
      </c>
      <c r="LG2" t="s">
        <v>11</v>
      </c>
      <c r="LH2" t="s">
        <v>12</v>
      </c>
      <c r="LI2" t="s">
        <v>13</v>
      </c>
      <c r="LJ2" s="62" t="s">
        <v>2726</v>
      </c>
      <c r="LK2" s="61" t="s">
        <v>2727</v>
      </c>
      <c r="LL2" s="80" t="s">
        <v>2728</v>
      </c>
      <c r="LM2" t="s">
        <v>1</v>
      </c>
      <c r="LN2" s="37" t="s">
        <v>2723</v>
      </c>
      <c r="LO2" t="s">
        <v>2724</v>
      </c>
      <c r="LP2" t="s">
        <v>2725</v>
      </c>
      <c r="LQ2" t="s">
        <v>2358</v>
      </c>
      <c r="LR2" t="s">
        <v>3</v>
      </c>
      <c r="LS2" t="s">
        <v>4</v>
      </c>
      <c r="LT2" t="s">
        <v>2359</v>
      </c>
      <c r="LU2" t="s">
        <v>6</v>
      </c>
      <c r="LV2" t="s">
        <v>7</v>
      </c>
      <c r="LW2" t="s">
        <v>8</v>
      </c>
      <c r="LX2" t="s">
        <v>9</v>
      </c>
      <c r="LY2" t="s">
        <v>10</v>
      </c>
      <c r="LZ2" t="s">
        <v>11</v>
      </c>
      <c r="MA2" t="s">
        <v>12</v>
      </c>
      <c r="MB2" t="s">
        <v>13</v>
      </c>
      <c r="MC2" s="62" t="s">
        <v>2726</v>
      </c>
      <c r="MD2" s="61" t="s">
        <v>2727</v>
      </c>
      <c r="ME2" s="80" t="s">
        <v>2728</v>
      </c>
      <c r="MF2" t="s">
        <v>1</v>
      </c>
      <c r="MG2" s="37" t="s">
        <v>2723</v>
      </c>
      <c r="MH2" t="s">
        <v>2724</v>
      </c>
      <c r="MI2" t="s">
        <v>2725</v>
      </c>
      <c r="MJ2" t="s">
        <v>2358</v>
      </c>
      <c r="MK2" t="s">
        <v>3</v>
      </c>
      <c r="ML2" t="s">
        <v>4</v>
      </c>
      <c r="MM2" t="s">
        <v>2359</v>
      </c>
      <c r="MN2" t="s">
        <v>6</v>
      </c>
      <c r="MO2" t="s">
        <v>7</v>
      </c>
      <c r="MP2" t="s">
        <v>8</v>
      </c>
      <c r="MQ2" t="s">
        <v>9</v>
      </c>
      <c r="MR2" t="s">
        <v>10</v>
      </c>
      <c r="MS2" t="s">
        <v>11</v>
      </c>
      <c r="MT2" t="s">
        <v>12</v>
      </c>
      <c r="MU2" t="s">
        <v>13</v>
      </c>
      <c r="MV2" s="62" t="s">
        <v>2726</v>
      </c>
      <c r="MW2" s="61" t="s">
        <v>2727</v>
      </c>
      <c r="MX2" s="80" t="s">
        <v>2728</v>
      </c>
      <c r="MY2" t="s">
        <v>1</v>
      </c>
      <c r="MZ2" s="37" t="s">
        <v>2723</v>
      </c>
      <c r="NA2" t="s">
        <v>2724</v>
      </c>
      <c r="NB2" t="s">
        <v>2725</v>
      </c>
      <c r="NC2" t="s">
        <v>2358</v>
      </c>
      <c r="ND2" t="s">
        <v>3</v>
      </c>
      <c r="NE2" t="s">
        <v>4</v>
      </c>
      <c r="NF2" t="s">
        <v>2359</v>
      </c>
      <c r="NG2" t="s">
        <v>6</v>
      </c>
      <c r="NH2" t="s">
        <v>7</v>
      </c>
      <c r="NI2" t="s">
        <v>8</v>
      </c>
      <c r="NJ2" t="s">
        <v>9</v>
      </c>
      <c r="NK2" t="s">
        <v>10</v>
      </c>
      <c r="NL2" t="s">
        <v>11</v>
      </c>
      <c r="NM2" t="s">
        <v>12</v>
      </c>
      <c r="NN2" t="s">
        <v>13</v>
      </c>
      <c r="NO2" s="62" t="s">
        <v>2726</v>
      </c>
      <c r="NP2" s="61" t="s">
        <v>2727</v>
      </c>
      <c r="NQ2" s="80" t="s">
        <v>2728</v>
      </c>
      <c r="NR2" t="s">
        <v>1</v>
      </c>
      <c r="NS2" s="37" t="s">
        <v>2723</v>
      </c>
      <c r="NT2" t="s">
        <v>2724</v>
      </c>
      <c r="NU2" t="s">
        <v>2725</v>
      </c>
      <c r="NV2" t="s">
        <v>2358</v>
      </c>
      <c r="NW2" t="s">
        <v>3</v>
      </c>
      <c r="NX2" t="s">
        <v>4</v>
      </c>
      <c r="NY2" t="s">
        <v>2359</v>
      </c>
      <c r="NZ2" t="s">
        <v>6</v>
      </c>
      <c r="OA2" t="s">
        <v>7</v>
      </c>
      <c r="OB2" t="s">
        <v>8</v>
      </c>
      <c r="OC2" t="s">
        <v>9</v>
      </c>
      <c r="OD2" t="s">
        <v>10</v>
      </c>
      <c r="OE2" t="s">
        <v>11</v>
      </c>
      <c r="OF2" t="s">
        <v>12</v>
      </c>
      <c r="OG2" t="s">
        <v>13</v>
      </c>
      <c r="OH2" s="62" t="s">
        <v>2726</v>
      </c>
      <c r="OI2" s="61" t="s">
        <v>2727</v>
      </c>
      <c r="OJ2" s="80" t="s">
        <v>2728</v>
      </c>
      <c r="OK2" t="s">
        <v>1</v>
      </c>
      <c r="OL2" s="37" t="s">
        <v>2723</v>
      </c>
      <c r="OM2" t="s">
        <v>2724</v>
      </c>
      <c r="ON2" t="s">
        <v>2725</v>
      </c>
      <c r="OO2" t="s">
        <v>2358</v>
      </c>
      <c r="OP2" t="s">
        <v>3</v>
      </c>
      <c r="OQ2" t="s">
        <v>4</v>
      </c>
      <c r="OR2" t="s">
        <v>2359</v>
      </c>
      <c r="OS2" t="s">
        <v>6</v>
      </c>
      <c r="OT2" t="s">
        <v>7</v>
      </c>
      <c r="OU2" t="s">
        <v>8</v>
      </c>
      <c r="OV2" t="s">
        <v>9</v>
      </c>
      <c r="OW2" t="s">
        <v>10</v>
      </c>
      <c r="OX2" t="s">
        <v>11</v>
      </c>
      <c r="OY2" t="s">
        <v>12</v>
      </c>
      <c r="OZ2" t="s">
        <v>13</v>
      </c>
      <c r="PA2" s="62" t="s">
        <v>2726</v>
      </c>
      <c r="PB2" s="61" t="s">
        <v>2727</v>
      </c>
      <c r="PC2" s="80" t="s">
        <v>2728</v>
      </c>
      <c r="PD2" t="s">
        <v>1</v>
      </c>
      <c r="PE2" s="37" t="s">
        <v>2723</v>
      </c>
      <c r="PF2" t="s">
        <v>2724</v>
      </c>
      <c r="PG2" t="s">
        <v>2725</v>
      </c>
      <c r="PH2" t="s">
        <v>2358</v>
      </c>
      <c r="PI2" t="s">
        <v>3</v>
      </c>
      <c r="PJ2" t="s">
        <v>4</v>
      </c>
      <c r="PK2" t="s">
        <v>2359</v>
      </c>
      <c r="PL2" t="s">
        <v>6</v>
      </c>
      <c r="PM2" t="s">
        <v>7</v>
      </c>
      <c r="PN2" t="s">
        <v>8</v>
      </c>
      <c r="PO2" t="s">
        <v>9</v>
      </c>
      <c r="PP2" t="s">
        <v>10</v>
      </c>
      <c r="PQ2" t="s">
        <v>11</v>
      </c>
      <c r="PR2" t="s">
        <v>12</v>
      </c>
      <c r="PS2" t="s">
        <v>13</v>
      </c>
      <c r="PT2" s="62" t="s">
        <v>2726</v>
      </c>
      <c r="PU2" s="61" t="s">
        <v>2727</v>
      </c>
      <c r="PV2" s="80" t="s">
        <v>2728</v>
      </c>
      <c r="PW2" t="s">
        <v>1</v>
      </c>
      <c r="PX2" s="37" t="s">
        <v>2723</v>
      </c>
      <c r="PY2" t="s">
        <v>2724</v>
      </c>
      <c r="PZ2" t="s">
        <v>2725</v>
      </c>
      <c r="QA2" t="s">
        <v>2358</v>
      </c>
      <c r="QB2" t="s">
        <v>3</v>
      </c>
      <c r="QC2" t="s">
        <v>4</v>
      </c>
      <c r="QD2" t="s">
        <v>2359</v>
      </c>
      <c r="QE2" t="s">
        <v>6</v>
      </c>
      <c r="QF2" t="s">
        <v>7</v>
      </c>
      <c r="QG2" t="s">
        <v>8</v>
      </c>
      <c r="QH2" t="s">
        <v>9</v>
      </c>
      <c r="QI2" t="s">
        <v>10</v>
      </c>
      <c r="QJ2" t="s">
        <v>11</v>
      </c>
      <c r="QK2" t="s">
        <v>12</v>
      </c>
      <c r="QL2" t="s">
        <v>13</v>
      </c>
      <c r="QM2" s="62" t="s">
        <v>2726</v>
      </c>
      <c r="QN2" s="61" t="s">
        <v>2727</v>
      </c>
      <c r="QO2" s="80" t="s">
        <v>2728</v>
      </c>
      <c r="QP2" t="s">
        <v>1</v>
      </c>
      <c r="QQ2" s="37" t="s">
        <v>2723</v>
      </c>
      <c r="QR2" t="s">
        <v>2724</v>
      </c>
      <c r="QS2" t="s">
        <v>2725</v>
      </c>
      <c r="QT2" t="s">
        <v>2358</v>
      </c>
      <c r="QU2" t="s">
        <v>3</v>
      </c>
      <c r="QV2" t="s">
        <v>4</v>
      </c>
      <c r="QW2" t="s">
        <v>2359</v>
      </c>
      <c r="QX2" t="s">
        <v>6</v>
      </c>
      <c r="QY2" t="s">
        <v>7</v>
      </c>
      <c r="QZ2" t="s">
        <v>8</v>
      </c>
      <c r="RA2" t="s">
        <v>9</v>
      </c>
      <c r="RB2" t="s">
        <v>10</v>
      </c>
      <c r="RC2" t="s">
        <v>11</v>
      </c>
      <c r="RD2" t="s">
        <v>12</v>
      </c>
      <c r="RE2" t="s">
        <v>13</v>
      </c>
      <c r="RF2" s="62" t="s">
        <v>2726</v>
      </c>
      <c r="RG2" s="61" t="s">
        <v>2727</v>
      </c>
      <c r="RH2" s="80" t="s">
        <v>2728</v>
      </c>
      <c r="RI2" t="s">
        <v>1</v>
      </c>
      <c r="RJ2" s="37" t="s">
        <v>2723</v>
      </c>
      <c r="RK2" t="s">
        <v>2724</v>
      </c>
      <c r="RL2" t="s">
        <v>2725</v>
      </c>
      <c r="RM2" t="s">
        <v>2358</v>
      </c>
      <c r="RN2" t="s">
        <v>3</v>
      </c>
      <c r="RO2" t="s">
        <v>4</v>
      </c>
      <c r="RP2" t="s">
        <v>2359</v>
      </c>
      <c r="RQ2" t="s">
        <v>6</v>
      </c>
      <c r="RR2" t="s">
        <v>7</v>
      </c>
      <c r="RS2" t="s">
        <v>8</v>
      </c>
      <c r="RT2" t="s">
        <v>9</v>
      </c>
      <c r="RU2" t="s">
        <v>10</v>
      </c>
      <c r="RV2" t="s">
        <v>11</v>
      </c>
      <c r="RW2" t="s">
        <v>12</v>
      </c>
      <c r="RX2" t="s">
        <v>13</v>
      </c>
      <c r="RY2" s="62" t="s">
        <v>2726</v>
      </c>
      <c r="RZ2" s="61" t="s">
        <v>2727</v>
      </c>
      <c r="SA2" s="80" t="s">
        <v>2728</v>
      </c>
      <c r="SB2" t="s">
        <v>1</v>
      </c>
      <c r="SC2" s="37" t="s">
        <v>2723</v>
      </c>
      <c r="SD2" t="s">
        <v>2724</v>
      </c>
      <c r="SE2" t="s">
        <v>2725</v>
      </c>
      <c r="SF2" t="s">
        <v>2358</v>
      </c>
      <c r="SG2" t="s">
        <v>3</v>
      </c>
      <c r="SH2" t="s">
        <v>2773</v>
      </c>
      <c r="SI2" t="s">
        <v>4</v>
      </c>
      <c r="SJ2" t="s">
        <v>2359</v>
      </c>
      <c r="SK2" t="s">
        <v>6</v>
      </c>
      <c r="SL2" t="s">
        <v>7</v>
      </c>
      <c r="SM2" t="s">
        <v>8</v>
      </c>
      <c r="SN2" t="s">
        <v>9</v>
      </c>
      <c r="SO2" t="s">
        <v>10</v>
      </c>
      <c r="SP2" t="s">
        <v>11</v>
      </c>
      <c r="SQ2" t="s">
        <v>12</v>
      </c>
      <c r="SR2" t="s">
        <v>13</v>
      </c>
      <c r="SS2" s="62" t="s">
        <v>2726</v>
      </c>
      <c r="ST2" s="61" t="s">
        <v>2727</v>
      </c>
      <c r="SU2" s="80" t="s">
        <v>2728</v>
      </c>
      <c r="SV2" t="s">
        <v>1</v>
      </c>
      <c r="SW2" s="37" t="s">
        <v>2723</v>
      </c>
      <c r="SX2" t="s">
        <v>2724</v>
      </c>
      <c r="SY2" t="s">
        <v>2725</v>
      </c>
      <c r="SZ2" t="s">
        <v>2358</v>
      </c>
      <c r="TA2" t="s">
        <v>3</v>
      </c>
      <c r="TB2" t="s">
        <v>4</v>
      </c>
      <c r="TC2" t="s">
        <v>2359</v>
      </c>
      <c r="TD2" t="s">
        <v>6</v>
      </c>
      <c r="TE2" t="s">
        <v>7</v>
      </c>
      <c r="TF2" t="s">
        <v>8</v>
      </c>
      <c r="TG2" t="s">
        <v>9</v>
      </c>
      <c r="TH2" t="s">
        <v>10</v>
      </c>
      <c r="TI2" t="s">
        <v>11</v>
      </c>
      <c r="TJ2" t="s">
        <v>12</v>
      </c>
      <c r="TK2" t="s">
        <v>13</v>
      </c>
      <c r="TL2" s="62" t="s">
        <v>2726</v>
      </c>
      <c r="TM2" s="61" t="s">
        <v>2727</v>
      </c>
      <c r="TN2" s="80" t="s">
        <v>2728</v>
      </c>
      <c r="TO2" t="s">
        <v>1</v>
      </c>
      <c r="TP2" s="37" t="s">
        <v>2723</v>
      </c>
      <c r="TQ2" t="s">
        <v>2724</v>
      </c>
      <c r="TR2" t="s">
        <v>2725</v>
      </c>
      <c r="TS2" t="s">
        <v>2358</v>
      </c>
      <c r="TT2" t="s">
        <v>3</v>
      </c>
      <c r="TU2" t="s">
        <v>4</v>
      </c>
      <c r="TV2" t="s">
        <v>2359</v>
      </c>
      <c r="TW2" t="s">
        <v>6</v>
      </c>
      <c r="TX2" t="s">
        <v>7</v>
      </c>
      <c r="TY2" t="s">
        <v>8</v>
      </c>
      <c r="TZ2" t="s">
        <v>9</v>
      </c>
      <c r="UA2" t="s">
        <v>10</v>
      </c>
      <c r="UB2" t="s">
        <v>11</v>
      </c>
      <c r="UC2" t="s">
        <v>12</v>
      </c>
      <c r="UD2" t="s">
        <v>13</v>
      </c>
      <c r="UE2" s="62" t="s">
        <v>2726</v>
      </c>
      <c r="UF2" s="61" t="s">
        <v>2727</v>
      </c>
      <c r="UG2" s="80" t="s">
        <v>2728</v>
      </c>
      <c r="UH2" t="s">
        <v>1</v>
      </c>
      <c r="UI2" s="37" t="s">
        <v>2723</v>
      </c>
      <c r="UJ2" t="s">
        <v>2724</v>
      </c>
      <c r="UK2" t="s">
        <v>2725</v>
      </c>
      <c r="UL2" t="s">
        <v>2358</v>
      </c>
      <c r="UM2" t="s">
        <v>3</v>
      </c>
      <c r="UN2" t="s">
        <v>4</v>
      </c>
      <c r="UO2" t="s">
        <v>2359</v>
      </c>
      <c r="UP2" t="s">
        <v>6</v>
      </c>
      <c r="UQ2" t="s">
        <v>7</v>
      </c>
      <c r="UR2" t="s">
        <v>8</v>
      </c>
      <c r="US2" t="s">
        <v>9</v>
      </c>
      <c r="UT2" t="s">
        <v>10</v>
      </c>
      <c r="UU2" t="s">
        <v>11</v>
      </c>
      <c r="UV2" t="s">
        <v>12</v>
      </c>
      <c r="UW2" t="s">
        <v>13</v>
      </c>
      <c r="UX2" s="62" t="s">
        <v>2726</v>
      </c>
      <c r="UY2" s="61" t="s">
        <v>2727</v>
      </c>
      <c r="UZ2" s="80" t="s">
        <v>2728</v>
      </c>
      <c r="VA2" t="s">
        <v>1</v>
      </c>
      <c r="VB2" s="37" t="s">
        <v>2723</v>
      </c>
      <c r="VC2" t="s">
        <v>2724</v>
      </c>
      <c r="VD2" t="s">
        <v>2725</v>
      </c>
      <c r="VE2" t="s">
        <v>2358</v>
      </c>
      <c r="VF2" t="s">
        <v>3</v>
      </c>
      <c r="VG2" t="s">
        <v>4</v>
      </c>
      <c r="VH2" t="s">
        <v>2359</v>
      </c>
      <c r="VI2" t="s">
        <v>6</v>
      </c>
      <c r="VJ2" t="s">
        <v>7</v>
      </c>
      <c r="VK2" t="s">
        <v>8</v>
      </c>
      <c r="VL2" t="s">
        <v>9</v>
      </c>
      <c r="VM2" t="s">
        <v>10</v>
      </c>
      <c r="VN2" t="s">
        <v>11</v>
      </c>
      <c r="VO2" t="s">
        <v>12</v>
      </c>
      <c r="VP2" t="s">
        <v>13</v>
      </c>
      <c r="VQ2" s="62" t="s">
        <v>2726</v>
      </c>
      <c r="VR2" s="61" t="s">
        <v>2727</v>
      </c>
      <c r="VS2" s="80" t="s">
        <v>2728</v>
      </c>
      <c r="VT2" t="s">
        <v>1</v>
      </c>
      <c r="VU2" s="37" t="s">
        <v>2723</v>
      </c>
      <c r="VV2" t="s">
        <v>2724</v>
      </c>
      <c r="VW2" t="s">
        <v>2725</v>
      </c>
      <c r="VX2" t="s">
        <v>2358</v>
      </c>
      <c r="VY2" t="s">
        <v>3</v>
      </c>
      <c r="VZ2" t="s">
        <v>4</v>
      </c>
      <c r="WA2" t="s">
        <v>2359</v>
      </c>
      <c r="WB2" t="s">
        <v>6</v>
      </c>
      <c r="WC2" t="s">
        <v>7</v>
      </c>
      <c r="WD2" t="s">
        <v>8</v>
      </c>
      <c r="WE2" t="s">
        <v>9</v>
      </c>
      <c r="WF2" t="s">
        <v>10</v>
      </c>
      <c r="WG2" t="s">
        <v>11</v>
      </c>
      <c r="WH2" t="s">
        <v>12</v>
      </c>
      <c r="WI2" t="s">
        <v>13</v>
      </c>
      <c r="WJ2" s="62" t="s">
        <v>2726</v>
      </c>
      <c r="WK2" s="61" t="s">
        <v>2727</v>
      </c>
      <c r="WL2" s="80" t="s">
        <v>2728</v>
      </c>
      <c r="WM2" t="s">
        <v>1</v>
      </c>
      <c r="WN2" s="37" t="s">
        <v>2723</v>
      </c>
      <c r="WO2" t="s">
        <v>2724</v>
      </c>
      <c r="WP2" t="s">
        <v>2725</v>
      </c>
      <c r="WQ2" t="s">
        <v>2358</v>
      </c>
      <c r="WR2" t="s">
        <v>3</v>
      </c>
      <c r="WS2" t="s">
        <v>2773</v>
      </c>
      <c r="WT2" t="s">
        <v>4</v>
      </c>
      <c r="WU2" t="s">
        <v>2359</v>
      </c>
      <c r="WV2" t="s">
        <v>6</v>
      </c>
      <c r="WW2" t="s">
        <v>7</v>
      </c>
      <c r="WX2" t="s">
        <v>8</v>
      </c>
      <c r="WY2" t="s">
        <v>9</v>
      </c>
      <c r="WZ2" t="s">
        <v>10</v>
      </c>
      <c r="XA2" t="s">
        <v>11</v>
      </c>
      <c r="XB2" t="s">
        <v>12</v>
      </c>
      <c r="XC2" t="s">
        <v>13</v>
      </c>
      <c r="XD2" s="62" t="s">
        <v>2726</v>
      </c>
      <c r="XE2" s="61" t="s">
        <v>2727</v>
      </c>
      <c r="XF2" s="80" t="s">
        <v>2728</v>
      </c>
      <c r="XG2" t="s">
        <v>1</v>
      </c>
      <c r="XH2" s="37" t="s">
        <v>2723</v>
      </c>
      <c r="XI2" t="s">
        <v>2724</v>
      </c>
      <c r="XJ2" t="s">
        <v>2725</v>
      </c>
      <c r="XK2" t="s">
        <v>2358</v>
      </c>
      <c r="XL2" t="s">
        <v>3</v>
      </c>
      <c r="XM2" t="s">
        <v>4</v>
      </c>
      <c r="XN2" t="s">
        <v>2359</v>
      </c>
      <c r="XO2" t="s">
        <v>6</v>
      </c>
      <c r="XP2" t="s">
        <v>7</v>
      </c>
      <c r="XQ2" t="s">
        <v>8</v>
      </c>
      <c r="XR2" t="s">
        <v>9</v>
      </c>
      <c r="XS2" t="s">
        <v>10</v>
      </c>
      <c r="XT2" t="s">
        <v>11</v>
      </c>
      <c r="XU2" t="s">
        <v>12</v>
      </c>
      <c r="XV2" t="s">
        <v>13</v>
      </c>
      <c r="XW2" s="62" t="s">
        <v>2726</v>
      </c>
      <c r="XX2" s="61" t="s">
        <v>2727</v>
      </c>
      <c r="XY2" s="80" t="s">
        <v>2728</v>
      </c>
      <c r="XZ2" t="s">
        <v>1</v>
      </c>
      <c r="YA2" s="37" t="s">
        <v>2723</v>
      </c>
      <c r="YB2" t="s">
        <v>2724</v>
      </c>
      <c r="YC2" t="s">
        <v>2725</v>
      </c>
      <c r="YD2" t="s">
        <v>2358</v>
      </c>
      <c r="YE2" t="s">
        <v>3</v>
      </c>
      <c r="YF2" t="s">
        <v>4</v>
      </c>
      <c r="YG2" t="s">
        <v>2359</v>
      </c>
      <c r="YH2" t="s">
        <v>6</v>
      </c>
      <c r="YI2" t="s">
        <v>7</v>
      </c>
      <c r="YJ2" t="s">
        <v>8</v>
      </c>
      <c r="YK2" t="s">
        <v>9</v>
      </c>
      <c r="YL2" t="s">
        <v>10</v>
      </c>
      <c r="YM2" t="s">
        <v>11</v>
      </c>
      <c r="YN2" t="s">
        <v>12</v>
      </c>
      <c r="YO2" t="s">
        <v>13</v>
      </c>
      <c r="YP2" s="62" t="s">
        <v>2726</v>
      </c>
      <c r="YQ2" s="61" t="s">
        <v>2727</v>
      </c>
      <c r="YR2" s="80" t="s">
        <v>2728</v>
      </c>
      <c r="YS2" t="s">
        <v>1</v>
      </c>
      <c r="YT2" s="37" t="s">
        <v>2723</v>
      </c>
      <c r="YU2" t="s">
        <v>2724</v>
      </c>
      <c r="YV2" t="s">
        <v>2725</v>
      </c>
      <c r="YW2" t="s">
        <v>2358</v>
      </c>
      <c r="YX2" t="s">
        <v>3</v>
      </c>
      <c r="YY2" t="s">
        <v>4</v>
      </c>
      <c r="YZ2" t="s">
        <v>2359</v>
      </c>
      <c r="ZA2" t="s">
        <v>6</v>
      </c>
      <c r="ZB2" t="s">
        <v>7</v>
      </c>
      <c r="ZC2" t="s">
        <v>8</v>
      </c>
      <c r="ZD2" t="s">
        <v>9</v>
      </c>
      <c r="ZE2" t="s">
        <v>10</v>
      </c>
      <c r="ZF2" t="s">
        <v>11</v>
      </c>
      <c r="ZG2" t="s">
        <v>12</v>
      </c>
      <c r="ZH2" t="s">
        <v>13</v>
      </c>
      <c r="ZI2" s="62" t="s">
        <v>2726</v>
      </c>
      <c r="ZJ2" s="61" t="s">
        <v>2727</v>
      </c>
      <c r="ZK2" s="80" t="s">
        <v>2728</v>
      </c>
      <c r="ZL2" t="s">
        <v>1</v>
      </c>
      <c r="ZM2" s="37" t="s">
        <v>2723</v>
      </c>
      <c r="ZN2" t="s">
        <v>2724</v>
      </c>
      <c r="ZO2" t="s">
        <v>2725</v>
      </c>
      <c r="ZP2" t="s">
        <v>2358</v>
      </c>
      <c r="ZQ2" t="s">
        <v>3</v>
      </c>
      <c r="ZR2" t="s">
        <v>4</v>
      </c>
      <c r="ZS2" t="s">
        <v>2359</v>
      </c>
      <c r="ZT2" t="s">
        <v>6</v>
      </c>
      <c r="ZU2" t="s">
        <v>7</v>
      </c>
      <c r="ZV2" t="s">
        <v>8</v>
      </c>
      <c r="ZW2" t="s">
        <v>9</v>
      </c>
      <c r="ZX2" t="s">
        <v>10</v>
      </c>
      <c r="ZY2" t="s">
        <v>11</v>
      </c>
      <c r="ZZ2" t="s">
        <v>12</v>
      </c>
      <c r="AAA2" t="s">
        <v>13</v>
      </c>
      <c r="AAB2" s="62" t="s">
        <v>2726</v>
      </c>
      <c r="AAC2" s="61" t="s">
        <v>2727</v>
      </c>
      <c r="AAD2" s="80" t="s">
        <v>2728</v>
      </c>
      <c r="AAE2" t="s">
        <v>1</v>
      </c>
      <c r="AAF2" s="37" t="s">
        <v>2723</v>
      </c>
      <c r="AAG2" t="s">
        <v>2724</v>
      </c>
      <c r="AAH2" t="s">
        <v>2725</v>
      </c>
      <c r="AAI2" t="s">
        <v>2358</v>
      </c>
      <c r="AAJ2" t="s">
        <v>3</v>
      </c>
      <c r="AAK2" t="s">
        <v>4</v>
      </c>
      <c r="AAL2" t="s">
        <v>2359</v>
      </c>
      <c r="AAM2" t="s">
        <v>6</v>
      </c>
      <c r="AAN2" t="s">
        <v>7</v>
      </c>
      <c r="AAO2" t="s">
        <v>8</v>
      </c>
      <c r="AAP2" t="s">
        <v>9</v>
      </c>
      <c r="AAQ2" t="s">
        <v>10</v>
      </c>
      <c r="AAR2" t="s">
        <v>11</v>
      </c>
      <c r="AAS2" t="s">
        <v>12</v>
      </c>
      <c r="AAT2" t="s">
        <v>13</v>
      </c>
      <c r="AAU2" s="62" t="s">
        <v>2726</v>
      </c>
      <c r="AAV2" s="61" t="s">
        <v>2727</v>
      </c>
      <c r="AAW2" s="80" t="s">
        <v>2728</v>
      </c>
      <c r="AAX2" t="s">
        <v>1</v>
      </c>
      <c r="AAY2" s="37" t="s">
        <v>2723</v>
      </c>
      <c r="AAZ2" t="s">
        <v>2724</v>
      </c>
      <c r="ABA2" t="s">
        <v>2725</v>
      </c>
      <c r="ABB2" t="s">
        <v>2358</v>
      </c>
      <c r="ABC2" t="s">
        <v>3</v>
      </c>
      <c r="ABD2" t="s">
        <v>2860</v>
      </c>
      <c r="ABE2" t="s">
        <v>4</v>
      </c>
      <c r="ABF2" t="s">
        <v>2359</v>
      </c>
      <c r="ABG2" t="s">
        <v>6</v>
      </c>
      <c r="ABH2" t="s">
        <v>7</v>
      </c>
      <c r="ABI2" t="s">
        <v>8</v>
      </c>
      <c r="ABJ2" t="s">
        <v>9</v>
      </c>
      <c r="ABK2" t="s">
        <v>10</v>
      </c>
      <c r="ABL2" t="s">
        <v>11</v>
      </c>
      <c r="ABM2" t="s">
        <v>12</v>
      </c>
      <c r="ABN2" t="s">
        <v>13</v>
      </c>
      <c r="ABO2" s="62" t="s">
        <v>2726</v>
      </c>
      <c r="ABP2" s="61" t="s">
        <v>2727</v>
      </c>
      <c r="ABQ2" s="80" t="s">
        <v>2728</v>
      </c>
    </row>
    <row r="3" spans="1:745">
      <c r="A3" t="s">
        <v>2362</v>
      </c>
      <c r="B3" s="37" t="s">
        <v>2736</v>
      </c>
      <c r="C3" t="s">
        <v>2690</v>
      </c>
      <c r="E3" s="1" t="e">
        <v>#N/A</v>
      </c>
      <c r="F3" s="1" t="e">
        <v>#N/A</v>
      </c>
      <c r="G3" s="1" t="e">
        <v>#N/A</v>
      </c>
      <c r="H3" s="1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f>J3-L3</f>
        <v>#N/A</v>
      </c>
      <c r="S3" s="12"/>
      <c r="T3" t="s">
        <v>2362</v>
      </c>
      <c r="U3" s="37" t="s">
        <v>2736</v>
      </c>
      <c r="V3" t="s">
        <v>2690</v>
      </c>
      <c r="X3" s="1" t="e">
        <v>#N/A</v>
      </c>
      <c r="Y3" s="1" t="e">
        <v>#N/A</v>
      </c>
      <c r="Z3" s="1" t="e">
        <v>#N/A</v>
      </c>
      <c r="AA3" s="1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f>AC3-AE3</f>
        <v>#N/A</v>
      </c>
      <c r="AL3" s="12"/>
      <c r="AM3" t="s">
        <v>2362</v>
      </c>
      <c r="AN3" s="37" t="s">
        <v>2736</v>
      </c>
      <c r="AO3" t="s">
        <v>2690</v>
      </c>
      <c r="AQ3" s="1" t="e">
        <v>#N/A</v>
      </c>
      <c r="AR3" s="1" t="e">
        <v>#N/A</v>
      </c>
      <c r="AS3" s="1" t="e">
        <v>#N/A</v>
      </c>
      <c r="AT3" s="1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f>AV3-AX3</f>
        <v>#N/A</v>
      </c>
      <c r="BE3" s="12"/>
      <c r="BF3" t="s">
        <v>2362</v>
      </c>
      <c r="BG3" s="37" t="s">
        <v>2736</v>
      </c>
      <c r="BH3" t="s">
        <v>2690</v>
      </c>
      <c r="BJ3" s="1" t="e">
        <v>#N/A</v>
      </c>
      <c r="BK3" s="1" t="e">
        <v>#N/A</v>
      </c>
      <c r="BL3" s="1" t="e">
        <v>#N/A</v>
      </c>
      <c r="BM3" s="1" t="e">
        <v>#N/A</v>
      </c>
      <c r="BN3" t="e">
        <v>#N/A</v>
      </c>
      <c r="BO3" t="e">
        <v>#N/A</v>
      </c>
      <c r="BP3" t="e">
        <v>#N/A</v>
      </c>
      <c r="BQ3" t="e">
        <v>#N/A</v>
      </c>
      <c r="BR3" t="e">
        <v>#N/A</v>
      </c>
      <c r="BS3" t="e">
        <v>#N/A</v>
      </c>
      <c r="BT3" t="e">
        <v>#N/A</v>
      </c>
      <c r="BU3" t="e">
        <v>#N/A</v>
      </c>
      <c r="BV3" t="e">
        <f>BO3-BQ3</f>
        <v>#N/A</v>
      </c>
      <c r="BX3" s="12"/>
      <c r="BY3" t="s">
        <v>2362</v>
      </c>
      <c r="BZ3" s="37" t="s">
        <v>2736</v>
      </c>
      <c r="CA3" t="s">
        <v>2690</v>
      </c>
      <c r="CC3" s="1" t="e">
        <v>#N/A</v>
      </c>
      <c r="CD3" s="1" t="e">
        <v>#N/A</v>
      </c>
      <c r="CE3" s="1" t="e">
        <v>#N/A</v>
      </c>
      <c r="CF3" s="1" t="e">
        <v>#N/A</v>
      </c>
      <c r="CG3" t="e">
        <v>#N/A</v>
      </c>
      <c r="CH3" t="e">
        <v>#N/A</v>
      </c>
      <c r="CI3" t="e">
        <v>#N/A</v>
      </c>
      <c r="CJ3" t="e">
        <v>#N/A</v>
      </c>
      <c r="CK3" t="e">
        <v>#N/A</v>
      </c>
      <c r="CL3" t="e">
        <v>#N/A</v>
      </c>
      <c r="CM3" t="e">
        <v>#N/A</v>
      </c>
      <c r="CN3" t="e">
        <v>#N/A</v>
      </c>
      <c r="CO3" t="e">
        <f>CH3-CJ3</f>
        <v>#N/A</v>
      </c>
      <c r="CQ3" s="12"/>
      <c r="CR3" t="s">
        <v>2362</v>
      </c>
      <c r="CS3" s="37" t="s">
        <v>2736</v>
      </c>
      <c r="CT3" t="s">
        <v>2690</v>
      </c>
      <c r="CV3" s="1" t="e">
        <v>#N/A</v>
      </c>
      <c r="CW3" s="1" t="e">
        <v>#N/A</v>
      </c>
      <c r="CX3" s="1" t="e">
        <v>#N/A</v>
      </c>
      <c r="CY3" s="1" t="e">
        <v>#N/A</v>
      </c>
      <c r="CZ3" t="e">
        <v>#N/A</v>
      </c>
      <c r="DA3" t="e">
        <v>#N/A</v>
      </c>
      <c r="DB3" t="e">
        <v>#N/A</v>
      </c>
      <c r="DC3" t="e">
        <v>#N/A</v>
      </c>
      <c r="DD3" t="e">
        <v>#N/A</v>
      </c>
      <c r="DE3" t="e">
        <v>#N/A</v>
      </c>
      <c r="DF3" t="e">
        <v>#N/A</v>
      </c>
      <c r="DG3" t="e">
        <v>#N/A</v>
      </c>
      <c r="DH3" t="e">
        <f>DA3-DC3</f>
        <v>#N/A</v>
      </c>
      <c r="DJ3" s="12"/>
      <c r="DK3" t="s">
        <v>2362</v>
      </c>
      <c r="DL3" s="37" t="s">
        <v>2736</v>
      </c>
      <c r="DM3" t="s">
        <v>2690</v>
      </c>
      <c r="DO3" s="1" t="e">
        <v>#N/A</v>
      </c>
      <c r="DP3" s="1" t="e">
        <v>#N/A</v>
      </c>
      <c r="DQ3" s="1" t="e">
        <v>#N/A</v>
      </c>
      <c r="DR3" s="1" t="e">
        <v>#N/A</v>
      </c>
      <c r="DS3" t="e">
        <v>#N/A</v>
      </c>
      <c r="DT3" t="e">
        <v>#N/A</v>
      </c>
      <c r="DU3" t="e">
        <v>#N/A</v>
      </c>
      <c r="DV3" t="e">
        <v>#N/A</v>
      </c>
      <c r="DW3" t="e">
        <v>#N/A</v>
      </c>
      <c r="DX3" t="e">
        <v>#N/A</v>
      </c>
      <c r="DY3" t="e">
        <v>#N/A</v>
      </c>
      <c r="DZ3" t="e">
        <v>#N/A</v>
      </c>
      <c r="EA3" t="e">
        <f>DT3-DV3</f>
        <v>#N/A</v>
      </c>
      <c r="EC3" s="12"/>
      <c r="ED3" t="s">
        <v>2362</v>
      </c>
      <c r="EE3" s="37" t="s">
        <v>2736</v>
      </c>
      <c r="EF3" t="s">
        <v>2690</v>
      </c>
      <c r="EH3" s="1" t="e">
        <v>#N/A</v>
      </c>
      <c r="EI3" s="1" t="e">
        <v>#N/A</v>
      </c>
      <c r="EJ3" s="1" t="e">
        <v>#N/A</v>
      </c>
      <c r="EK3" s="1" t="e">
        <v>#N/A</v>
      </c>
      <c r="EL3" t="e">
        <f>SUM(CG3,CZ3,DS3)</f>
        <v>#N/A</v>
      </c>
      <c r="EM3" t="e">
        <f>SUM(CH3,DA3,DT3)</f>
        <v>#N/A</v>
      </c>
      <c r="EN3" t="e">
        <v>#N/A</v>
      </c>
      <c r="EO3" t="e">
        <f>SUM(CJ3,DC3,DV3)</f>
        <v>#N/A</v>
      </c>
      <c r="EP3" t="e">
        <v>#N/A</v>
      </c>
      <c r="EQ3" t="e">
        <v>#N/A</v>
      </c>
      <c r="ER3" t="e">
        <v>#N/A</v>
      </c>
      <c r="ES3" t="e">
        <v>#N/A</v>
      </c>
      <c r="ET3" t="e">
        <f>EM3-EO3</f>
        <v>#N/A</v>
      </c>
      <c r="EV3" s="12"/>
      <c r="EW3" t="s">
        <v>2362</v>
      </c>
      <c r="EX3" s="37" t="s">
        <v>2736</v>
      </c>
      <c r="EY3" t="s">
        <v>2690</v>
      </c>
      <c r="FA3" t="e">
        <v>#N/A</v>
      </c>
      <c r="FB3" t="e">
        <v>#N/A</v>
      </c>
      <c r="FC3" s="10" t="e">
        <f>FB3/5</f>
        <v>#N/A</v>
      </c>
      <c r="FD3" t="e">
        <v>#N/A</v>
      </c>
      <c r="FE3" t="e">
        <v>#N/A</v>
      </c>
      <c r="FF3" t="e">
        <f>SUM(I3,AB3,AU3,BN3,EL3)</f>
        <v>#N/A</v>
      </c>
      <c r="FG3" t="e">
        <v>#N/A</v>
      </c>
      <c r="FH3" t="e">
        <v>#N/A</v>
      </c>
      <c r="FI3" t="e">
        <v>#N/A</v>
      </c>
      <c r="FJ3" t="e">
        <v>#N/A</v>
      </c>
      <c r="FK3" t="e">
        <v>#N/A</v>
      </c>
      <c r="FL3" t="e">
        <v>#N/A</v>
      </c>
      <c r="FM3" t="e">
        <v>#N/A</v>
      </c>
      <c r="FN3" t="e">
        <f>SUM(Q3,AJ3,BC3,BV3,ET3)</f>
        <v>#N/A</v>
      </c>
      <c r="FO3">
        <f>SUM(R3,AK3,BD3,BW3,EU3)</f>
        <v>0</v>
      </c>
      <c r="FP3" s="12"/>
      <c r="FQ3" t="s">
        <v>2362</v>
      </c>
      <c r="FR3" s="37" t="s">
        <v>2736</v>
      </c>
      <c r="FS3" t="s">
        <v>2690</v>
      </c>
      <c r="FU3" s="1">
        <v>5.347222222222222E-3</v>
      </c>
      <c r="FV3" s="1">
        <v>4.3518518518518515E-3</v>
      </c>
      <c r="FW3" s="1">
        <v>9.8379629629629642E-4</v>
      </c>
      <c r="FX3" s="1">
        <v>0</v>
      </c>
      <c r="FY3">
        <v>1</v>
      </c>
      <c r="FZ3">
        <v>15</v>
      </c>
      <c r="GA3">
        <v>15</v>
      </c>
      <c r="GB3">
        <v>0</v>
      </c>
      <c r="GC3">
        <v>0</v>
      </c>
      <c r="GD3">
        <v>0</v>
      </c>
      <c r="GE3">
        <v>0</v>
      </c>
      <c r="GF3">
        <v>100</v>
      </c>
      <c r="GG3">
        <f>FZ3-GB3</f>
        <v>15</v>
      </c>
      <c r="GI3" s="12"/>
      <c r="GJ3" t="s">
        <v>2362</v>
      </c>
      <c r="GK3" s="37" t="s">
        <v>2736</v>
      </c>
      <c r="GL3" t="s">
        <v>2690</v>
      </c>
      <c r="GN3" s="1" t="e">
        <v>#N/A</v>
      </c>
      <c r="GO3" s="1" t="e">
        <v>#N/A</v>
      </c>
      <c r="GP3" s="1" t="e">
        <v>#N/A</v>
      </c>
      <c r="GQ3" s="1" t="e">
        <v>#N/A</v>
      </c>
      <c r="GR3" t="e">
        <v>#N/A</v>
      </c>
      <c r="GS3" t="e">
        <v>#N/A</v>
      </c>
      <c r="GT3" t="e">
        <v>#N/A</v>
      </c>
      <c r="GU3" t="e">
        <v>#N/A</v>
      </c>
      <c r="GV3" t="e">
        <v>#N/A</v>
      </c>
      <c r="GW3" t="e">
        <v>#N/A</v>
      </c>
      <c r="GX3" t="e">
        <v>#N/A</v>
      </c>
      <c r="GY3" t="e">
        <v>#N/A</v>
      </c>
      <c r="GZ3" t="e">
        <f>GS3-GU3</f>
        <v>#N/A</v>
      </c>
      <c r="HB3" s="12"/>
      <c r="HC3" t="s">
        <v>2362</v>
      </c>
      <c r="HD3" s="37" t="s">
        <v>2736</v>
      </c>
      <c r="HE3" t="s">
        <v>2690</v>
      </c>
      <c r="HG3" s="1" t="e">
        <v>#N/A</v>
      </c>
      <c r="HH3" s="1" t="e">
        <v>#N/A</v>
      </c>
      <c r="HI3" s="1" t="e">
        <v>#N/A</v>
      </c>
      <c r="HJ3" s="1" t="e">
        <v>#N/A</v>
      </c>
      <c r="HK3" t="e">
        <v>#N/A</v>
      </c>
      <c r="HL3" t="e">
        <v>#N/A</v>
      </c>
      <c r="HM3" t="e">
        <v>#N/A</v>
      </c>
      <c r="HN3" t="e">
        <v>#N/A</v>
      </c>
      <c r="HO3" t="e">
        <v>#N/A</v>
      </c>
      <c r="HP3" t="e">
        <v>#N/A</v>
      </c>
      <c r="HQ3" t="e">
        <v>#N/A</v>
      </c>
      <c r="HR3" t="e">
        <v>#N/A</v>
      </c>
      <c r="HS3" t="e">
        <f>HL3-HN3</f>
        <v>#N/A</v>
      </c>
      <c r="HU3" s="12"/>
      <c r="HV3" t="s">
        <v>2362</v>
      </c>
      <c r="HW3" s="37" t="s">
        <v>2736</v>
      </c>
      <c r="HX3" t="s">
        <v>2690</v>
      </c>
      <c r="HZ3" s="1">
        <v>0.28386574074074072</v>
      </c>
      <c r="IA3" s="1">
        <v>0.19798611111111111</v>
      </c>
      <c r="IB3" s="1">
        <v>7.3460648148148136E-2</v>
      </c>
      <c r="IC3" s="1">
        <v>1.2395833333333335E-2</v>
      </c>
      <c r="ID3">
        <v>42</v>
      </c>
      <c r="IE3">
        <v>534</v>
      </c>
      <c r="IF3">
        <v>449</v>
      </c>
      <c r="IG3">
        <v>3</v>
      </c>
      <c r="IH3">
        <v>0</v>
      </c>
      <c r="II3">
        <v>0</v>
      </c>
      <c r="IJ3">
        <v>0</v>
      </c>
      <c r="IK3">
        <v>99.34</v>
      </c>
      <c r="IL3">
        <f>IE3-IG3</f>
        <v>531</v>
      </c>
      <c r="IM3">
        <v>524</v>
      </c>
      <c r="IN3" s="12">
        <f>IL3/IM3*100</f>
        <v>101.33587786259541</v>
      </c>
      <c r="IO3" t="s">
        <v>2362</v>
      </c>
      <c r="IP3" s="37" t="s">
        <v>2736</v>
      </c>
      <c r="IQ3" t="s">
        <v>2690</v>
      </c>
      <c r="IS3" s="1">
        <v>6.3657407407407402E-4</v>
      </c>
      <c r="IT3" s="1">
        <v>6.3657407407407402E-4</v>
      </c>
      <c r="IU3" s="1">
        <v>0</v>
      </c>
      <c r="IV3" s="1">
        <v>0</v>
      </c>
      <c r="IW3">
        <v>2</v>
      </c>
      <c r="IX3">
        <v>2</v>
      </c>
      <c r="IY3">
        <v>86</v>
      </c>
      <c r="IZ3">
        <v>0</v>
      </c>
      <c r="JA3">
        <v>0</v>
      </c>
      <c r="JB3">
        <v>0</v>
      </c>
      <c r="JC3">
        <v>0</v>
      </c>
      <c r="JD3">
        <v>100</v>
      </c>
      <c r="JE3">
        <f>IX3-IZ3</f>
        <v>2</v>
      </c>
      <c r="JG3" s="12"/>
      <c r="JH3" t="s">
        <v>2362</v>
      </c>
      <c r="JI3" s="37" t="s">
        <v>2736</v>
      </c>
      <c r="JJ3" t="s">
        <v>2690</v>
      </c>
      <c r="JL3" s="1">
        <v>0</v>
      </c>
      <c r="JM3" s="1">
        <v>0</v>
      </c>
      <c r="JN3" s="1">
        <v>0</v>
      </c>
      <c r="JO3" s="1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f>JQ3-JS3</f>
        <v>0</v>
      </c>
      <c r="JZ3" s="12" t="e">
        <f t="shared" ref="JZ3:JZ11" si="0">JX3/JY3*100</f>
        <v>#DIV/0!</v>
      </c>
      <c r="KA3" t="s">
        <v>2362</v>
      </c>
      <c r="KB3" s="37" t="s">
        <v>2736</v>
      </c>
      <c r="KC3" t="s">
        <v>2690</v>
      </c>
      <c r="KE3" s="1">
        <v>0</v>
      </c>
      <c r="KF3" s="1">
        <v>0</v>
      </c>
      <c r="KG3" s="1">
        <v>0</v>
      </c>
      <c r="KH3" s="1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f>KJ3-KL3</f>
        <v>0</v>
      </c>
      <c r="KS3" s="12" t="e">
        <f t="shared" ref="KS3:KS11" si="1">KQ3/KR3*100</f>
        <v>#DIV/0!</v>
      </c>
      <c r="KT3" t="s">
        <v>2362</v>
      </c>
      <c r="KU3" s="37" t="s">
        <v>2736</v>
      </c>
      <c r="KV3" t="s">
        <v>2690</v>
      </c>
      <c r="KX3" s="1">
        <v>6.3657407407407402E-4</v>
      </c>
      <c r="KY3" s="1">
        <v>6.3657407407407402E-4</v>
      </c>
      <c r="KZ3" s="1">
        <v>0</v>
      </c>
      <c r="LA3" s="1">
        <v>0</v>
      </c>
      <c r="LB3">
        <v>2</v>
      </c>
      <c r="LC3">
        <v>2</v>
      </c>
      <c r="LD3">
        <v>86</v>
      </c>
      <c r="LE3">
        <v>0</v>
      </c>
      <c r="LF3">
        <v>0</v>
      </c>
      <c r="LG3">
        <v>0</v>
      </c>
      <c r="LH3">
        <v>0</v>
      </c>
      <c r="LI3">
        <v>100</v>
      </c>
      <c r="LJ3">
        <f>LC3-LE3</f>
        <v>2</v>
      </c>
      <c r="LL3" s="12"/>
      <c r="LM3" t="s">
        <v>2362</v>
      </c>
      <c r="LN3" s="37" t="s">
        <v>2736</v>
      </c>
      <c r="LO3" t="s">
        <v>2690</v>
      </c>
      <c r="LQ3" s="1">
        <v>0.28987268518518516</v>
      </c>
      <c r="LR3" s="1">
        <v>0.20299768518518521</v>
      </c>
      <c r="LS3" s="1">
        <v>7.4456018518518519E-2</v>
      </c>
      <c r="LT3" s="1">
        <v>1.2407407407407409E-2</v>
      </c>
      <c r="LU3">
        <v>45</v>
      </c>
      <c r="LV3">
        <v>551</v>
      </c>
      <c r="LW3">
        <v>550</v>
      </c>
      <c r="LX3">
        <v>3</v>
      </c>
      <c r="LY3">
        <v>0</v>
      </c>
      <c r="LZ3">
        <v>0</v>
      </c>
      <c r="MA3">
        <v>0</v>
      </c>
      <c r="MB3">
        <v>99.46</v>
      </c>
      <c r="MC3">
        <f>LV3-LX3</f>
        <v>548</v>
      </c>
      <c r="MD3">
        <f>SUM(GH3,HA3,HT3,IM3,LK3)</f>
        <v>524</v>
      </c>
      <c r="ME3" s="12">
        <f>MC3/MD3*100</f>
        <v>104.58015267175573</v>
      </c>
      <c r="MF3" t="s">
        <v>2362</v>
      </c>
      <c r="MG3" s="37" t="s">
        <v>2736</v>
      </c>
      <c r="MH3" t="s">
        <v>2690</v>
      </c>
      <c r="MI3">
        <v>8</v>
      </c>
      <c r="MJ3" s="1">
        <v>0.29755787037037035</v>
      </c>
      <c r="MK3" s="1">
        <v>0.19761574074074073</v>
      </c>
      <c r="ML3" s="1">
        <v>6.3958333333333339E-2</v>
      </c>
      <c r="MM3" s="1">
        <v>3.5972222222222218E-2</v>
      </c>
      <c r="MN3">
        <v>41</v>
      </c>
      <c r="MO3">
        <v>514</v>
      </c>
      <c r="MP3">
        <v>303</v>
      </c>
      <c r="MQ3">
        <v>6</v>
      </c>
      <c r="MR3">
        <v>0</v>
      </c>
      <c r="MS3">
        <v>0</v>
      </c>
      <c r="MT3">
        <v>0</v>
      </c>
      <c r="MU3">
        <v>98.06</v>
      </c>
      <c r="MV3">
        <f>MO3-MQ3</f>
        <v>508</v>
      </c>
      <c r="MW3">
        <v>524</v>
      </c>
      <c r="MX3" s="12">
        <f t="shared" ref="MX3:MX11" si="2">MV3/MW3*100</f>
        <v>96.946564885496173</v>
      </c>
      <c r="MY3" t="s">
        <v>2362</v>
      </c>
      <c r="MZ3" s="37" t="s">
        <v>2736</v>
      </c>
      <c r="NA3" t="s">
        <v>2690</v>
      </c>
      <c r="NB3">
        <v>8</v>
      </c>
      <c r="NC3" s="1">
        <v>0.18013888888888888</v>
      </c>
      <c r="ND3" s="1">
        <v>0.17047453703703705</v>
      </c>
      <c r="NE3" s="1">
        <v>5.162037037037037E-3</v>
      </c>
      <c r="NF3" s="1">
        <v>4.5023148148148149E-3</v>
      </c>
      <c r="NG3">
        <v>32</v>
      </c>
      <c r="NH3">
        <v>551</v>
      </c>
      <c r="NI3">
        <v>747</v>
      </c>
      <c r="NJ3">
        <v>42</v>
      </c>
      <c r="NK3">
        <v>0</v>
      </c>
      <c r="NL3">
        <v>0</v>
      </c>
      <c r="NM3">
        <v>0</v>
      </c>
      <c r="NN3">
        <v>94.68</v>
      </c>
      <c r="NO3">
        <f>NH3-NJ3</f>
        <v>509</v>
      </c>
      <c r="NP3">
        <v>524</v>
      </c>
      <c r="NQ3" s="12">
        <f t="shared" ref="NQ3:NQ11" si="3">NO3/NP3*100</f>
        <v>97.137404580152676</v>
      </c>
      <c r="NR3" t="s">
        <v>2362</v>
      </c>
      <c r="NS3" s="37" t="s">
        <v>2736</v>
      </c>
      <c r="NT3" t="s">
        <v>2690</v>
      </c>
      <c r="NU3">
        <v>8</v>
      </c>
      <c r="NV3" s="1">
        <v>2.9953703703703705E-2</v>
      </c>
      <c r="NW3" s="1">
        <v>1.2708333333333334E-2</v>
      </c>
      <c r="NX3" s="1">
        <v>1.6458333333333332E-2</v>
      </c>
      <c r="NY3" s="1">
        <v>7.7546296296296304E-4</v>
      </c>
      <c r="NZ3">
        <v>13</v>
      </c>
      <c r="OA3">
        <v>24</v>
      </c>
      <c r="OB3">
        <v>71</v>
      </c>
      <c r="OC3">
        <v>3</v>
      </c>
      <c r="OD3">
        <v>0</v>
      </c>
      <c r="OE3">
        <v>0</v>
      </c>
      <c r="OF3">
        <v>0</v>
      </c>
      <c r="OG3">
        <v>95.95</v>
      </c>
      <c r="OH3">
        <f>OA3-OC3</f>
        <v>21</v>
      </c>
      <c r="OJ3" s="12" t="e">
        <f t="shared" ref="OJ3:OJ11" si="4">OH3/OI3*100</f>
        <v>#DIV/0!</v>
      </c>
      <c r="OK3" t="s">
        <v>2362</v>
      </c>
      <c r="OL3" s="37" t="s">
        <v>2736</v>
      </c>
      <c r="OM3" t="s">
        <v>2690</v>
      </c>
      <c r="ON3">
        <v>8</v>
      </c>
      <c r="OO3" s="1">
        <v>0</v>
      </c>
      <c r="OP3" s="1">
        <v>0</v>
      </c>
      <c r="OQ3" s="1">
        <v>0</v>
      </c>
      <c r="OR3" s="1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f>OT3-OV3</f>
        <v>0</v>
      </c>
      <c r="PC3" s="12" t="e">
        <f t="shared" ref="PC3:PC11" si="5">PA3/PB3*100</f>
        <v>#DIV/0!</v>
      </c>
      <c r="PD3" t="s">
        <v>2362</v>
      </c>
      <c r="PE3" s="37" t="s">
        <v>2736</v>
      </c>
      <c r="PF3" t="s">
        <v>2690</v>
      </c>
      <c r="PG3">
        <v>8</v>
      </c>
      <c r="PH3" s="1" t="e">
        <v>#N/A</v>
      </c>
      <c r="PI3" s="1" t="e">
        <v>#N/A</v>
      </c>
      <c r="PJ3" s="1" t="e">
        <v>#N/A</v>
      </c>
      <c r="PK3" s="1" t="e">
        <v>#N/A</v>
      </c>
      <c r="PL3" t="e">
        <v>#N/A</v>
      </c>
      <c r="PM3" t="e">
        <v>#N/A</v>
      </c>
      <c r="PN3" t="e">
        <v>#N/A</v>
      </c>
      <c r="PO3" t="e">
        <v>#N/A</v>
      </c>
      <c r="PP3" t="e">
        <v>#N/A</v>
      </c>
      <c r="PQ3" t="e">
        <v>#N/A</v>
      </c>
      <c r="PR3" t="e">
        <v>#N/A</v>
      </c>
      <c r="PS3" t="e">
        <v>#N/A</v>
      </c>
      <c r="PT3" t="e">
        <f>PM3-PO3</f>
        <v>#N/A</v>
      </c>
      <c r="PV3" s="12" t="e">
        <f t="shared" ref="PV3:PV11" si="6">PT3/PU3*100</f>
        <v>#N/A</v>
      </c>
      <c r="PW3" t="s">
        <v>2362</v>
      </c>
      <c r="PX3" s="37" t="s">
        <v>2736</v>
      </c>
      <c r="PY3" t="s">
        <v>2690</v>
      </c>
      <c r="PZ3">
        <v>8</v>
      </c>
      <c r="QA3" s="1" t="e">
        <v>#N/A</v>
      </c>
      <c r="QB3" s="1" t="e">
        <v>#N/A</v>
      </c>
      <c r="QC3" s="1" t="e">
        <v>#N/A</v>
      </c>
      <c r="QD3" s="1" t="e">
        <v>#N/A</v>
      </c>
      <c r="QE3" t="e">
        <v>#N/A</v>
      </c>
      <c r="QF3" t="e">
        <v>#N/A</v>
      </c>
      <c r="QG3" t="e">
        <v>#N/A</v>
      </c>
      <c r="QH3" t="e">
        <v>#N/A</v>
      </c>
      <c r="QI3" t="e">
        <v>#N/A</v>
      </c>
      <c r="QJ3" t="e">
        <v>#N/A</v>
      </c>
      <c r="QK3" t="e">
        <v>#N/A</v>
      </c>
      <c r="QL3" t="e">
        <v>#N/A</v>
      </c>
      <c r="QM3" t="e">
        <f>QF3-QH3</f>
        <v>#N/A</v>
      </c>
      <c r="QO3" s="12" t="e">
        <f t="shared" ref="QO3:QO11" si="7">QM3/QN3*100</f>
        <v>#N/A</v>
      </c>
      <c r="QP3" t="s">
        <v>2362</v>
      </c>
      <c r="QQ3" s="37" t="s">
        <v>2736</v>
      </c>
      <c r="QR3" t="s">
        <v>2690</v>
      </c>
      <c r="QS3">
        <v>8</v>
      </c>
      <c r="QT3" s="1" t="e">
        <v>#N/A</v>
      </c>
      <c r="QU3" s="1" t="e">
        <v>#N/A</v>
      </c>
      <c r="QV3" s="1" t="e">
        <v>#N/A</v>
      </c>
      <c r="QW3" s="1" t="e">
        <v>#N/A</v>
      </c>
      <c r="QX3" t="e">
        <v>#N/A</v>
      </c>
      <c r="QY3" t="e">
        <v>#N/A</v>
      </c>
      <c r="QZ3" t="e">
        <v>#N/A</v>
      </c>
      <c r="RA3" t="e">
        <v>#N/A</v>
      </c>
      <c r="RB3" t="e">
        <v>#N/A</v>
      </c>
      <c r="RC3" t="e">
        <v>#N/A</v>
      </c>
      <c r="RD3" t="e">
        <v>#N/A</v>
      </c>
      <c r="RE3" t="e">
        <v>#N/A</v>
      </c>
      <c r="RF3" t="e">
        <f>QY3-RA3</f>
        <v>#N/A</v>
      </c>
      <c r="RH3" s="12" t="e">
        <f t="shared" ref="RH3:RH11" si="8">RF3/RG3*100</f>
        <v>#N/A</v>
      </c>
      <c r="RI3" t="s">
        <v>2362</v>
      </c>
      <c r="RJ3" s="37" t="s">
        <v>2736</v>
      </c>
      <c r="RK3" t="s">
        <v>2690</v>
      </c>
      <c r="RL3">
        <v>8</v>
      </c>
      <c r="RM3" s="1" t="e">
        <v>#N/A</v>
      </c>
      <c r="RN3" s="1" t="e">
        <v>#N/A</v>
      </c>
      <c r="RO3" s="1" t="e">
        <v>#N/A</v>
      </c>
      <c r="RP3" s="1" t="e">
        <v>#N/A</v>
      </c>
      <c r="RQ3" t="e">
        <v>#N/A</v>
      </c>
      <c r="RR3" t="e">
        <v>#N/A</v>
      </c>
      <c r="RS3" t="e">
        <v>#N/A</v>
      </c>
      <c r="RT3" t="e">
        <v>#N/A</v>
      </c>
      <c r="RU3" t="e">
        <v>#N/A</v>
      </c>
      <c r="RV3" t="e">
        <v>#N/A</v>
      </c>
      <c r="RW3" t="e">
        <v>#N/A</v>
      </c>
      <c r="RX3" t="e">
        <v>#N/A</v>
      </c>
      <c r="RY3" t="e">
        <f>RR3-RT3</f>
        <v>#N/A</v>
      </c>
      <c r="SA3" s="12" t="e">
        <f t="shared" ref="SA3:SA11" si="9">RY3/RZ3*100</f>
        <v>#N/A</v>
      </c>
      <c r="SB3" t="s">
        <v>2362</v>
      </c>
      <c r="SC3" s="37" t="s">
        <v>2736</v>
      </c>
      <c r="SD3" t="s">
        <v>2690</v>
      </c>
      <c r="SE3">
        <v>8</v>
      </c>
      <c r="SF3" s="1">
        <v>0.50767361111111109</v>
      </c>
      <c r="SG3" s="10" t="e">
        <f>SUM(MK3,ND3,NW3,OP3,RN3)</f>
        <v>#N/A</v>
      </c>
      <c r="SH3" s="1" t="e">
        <f>SG3/2</f>
        <v>#N/A</v>
      </c>
      <c r="SI3" s="1">
        <v>8.5590277777777779E-2</v>
      </c>
      <c r="SJ3" s="1">
        <v>4.1261574074074069E-2</v>
      </c>
      <c r="SK3">
        <v>86</v>
      </c>
      <c r="SL3">
        <v>1089</v>
      </c>
      <c r="SM3">
        <v>1121</v>
      </c>
      <c r="SN3">
        <v>51</v>
      </c>
      <c r="SO3">
        <v>0</v>
      </c>
      <c r="SP3">
        <v>0</v>
      </c>
      <c r="SQ3">
        <v>0</v>
      </c>
      <c r="SR3">
        <v>95.65</v>
      </c>
      <c r="SS3">
        <f>SL3-SN3</f>
        <v>1038</v>
      </c>
      <c r="ST3">
        <f>SUM(MW3,NP3,OI3,PB3,PU3)</f>
        <v>1048</v>
      </c>
      <c r="SU3" s="12">
        <f t="shared" ref="SU3:SU11" si="10">SS3/ST3*100</f>
        <v>99.045801526717554</v>
      </c>
      <c r="SV3" t="s">
        <v>2362</v>
      </c>
      <c r="SW3" s="37" t="s">
        <v>2736</v>
      </c>
      <c r="SX3" t="s">
        <v>2690</v>
      </c>
      <c r="SY3">
        <v>8</v>
      </c>
      <c r="SZ3" s="1">
        <v>0</v>
      </c>
      <c r="TA3" s="1">
        <v>0</v>
      </c>
      <c r="TB3" s="1">
        <v>0</v>
      </c>
      <c r="TC3" s="1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f>TE3-TG3</f>
        <v>0</v>
      </c>
      <c r="TN3" s="12" t="e">
        <f t="shared" ref="TN3:TN11" si="11">TL3/TM3*100</f>
        <v>#DIV/0!</v>
      </c>
      <c r="TO3" t="s">
        <v>2362</v>
      </c>
      <c r="TP3" s="37" t="s">
        <v>2736</v>
      </c>
      <c r="TQ3" t="s">
        <v>2690</v>
      </c>
      <c r="TR3">
        <v>8</v>
      </c>
      <c r="TS3" s="1">
        <v>0.19263888888888889</v>
      </c>
      <c r="TT3" s="1">
        <v>0.15993055555555555</v>
      </c>
      <c r="TU3" s="1">
        <v>7.1296296296296307E-3</v>
      </c>
      <c r="TV3" s="1">
        <v>2.5555555555555554E-2</v>
      </c>
      <c r="TW3">
        <v>84</v>
      </c>
      <c r="TX3">
        <v>526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f>TX3-TZ3</f>
        <v>526</v>
      </c>
      <c r="UF3">
        <v>524</v>
      </c>
      <c r="UG3" s="12">
        <f t="shared" ref="UG3:UG11" si="12">UE3/UF3*100</f>
        <v>100.38167938931298</v>
      </c>
      <c r="UH3" t="s">
        <v>2362</v>
      </c>
      <c r="UI3" s="37" t="s">
        <v>2736</v>
      </c>
      <c r="UJ3" t="s">
        <v>2690</v>
      </c>
      <c r="UK3">
        <v>8</v>
      </c>
      <c r="UL3" s="1">
        <v>0.19615740740740742</v>
      </c>
      <c r="UM3" s="1">
        <v>0.16472222222222221</v>
      </c>
      <c r="UN3" s="1">
        <v>1.1805555555555555E-2</v>
      </c>
      <c r="UO3" s="1">
        <v>1.9618055555555555E-2</v>
      </c>
      <c r="UP3">
        <v>152</v>
      </c>
      <c r="UQ3">
        <v>530</v>
      </c>
      <c r="UR3">
        <v>525</v>
      </c>
      <c r="US3">
        <v>2</v>
      </c>
      <c r="UT3">
        <v>0</v>
      </c>
      <c r="UU3">
        <v>0</v>
      </c>
      <c r="UV3">
        <v>0</v>
      </c>
      <c r="UW3">
        <v>99.62</v>
      </c>
      <c r="UX3">
        <f>UQ3-US3</f>
        <v>528</v>
      </c>
      <c r="UY3">
        <v>524</v>
      </c>
      <c r="UZ3" s="12">
        <f t="shared" ref="UZ3:UZ11" si="13">UX3/UY3*100</f>
        <v>100.76335877862594</v>
      </c>
      <c r="VA3" t="s">
        <v>2362</v>
      </c>
      <c r="VB3" s="37" t="s">
        <v>2736</v>
      </c>
      <c r="VC3" t="s">
        <v>2690</v>
      </c>
      <c r="VD3">
        <v>8</v>
      </c>
      <c r="VE3" s="1">
        <v>0.15888888888888889</v>
      </c>
      <c r="VF3" s="1">
        <v>0.1383449074074074</v>
      </c>
      <c r="VG3" s="1">
        <v>7.0601851851851841E-3</v>
      </c>
      <c r="VH3" s="1">
        <v>1.3483796296296298E-2</v>
      </c>
      <c r="VI3">
        <v>23</v>
      </c>
      <c r="VJ3">
        <v>553</v>
      </c>
      <c r="VK3">
        <v>551</v>
      </c>
      <c r="VL3">
        <v>4</v>
      </c>
      <c r="VM3">
        <v>0</v>
      </c>
      <c r="VN3">
        <v>0</v>
      </c>
      <c r="VO3">
        <v>0</v>
      </c>
      <c r="VP3">
        <v>99.28</v>
      </c>
      <c r="VQ3">
        <f>VJ3-VL3</f>
        <v>549</v>
      </c>
      <c r="VR3">
        <v>524</v>
      </c>
      <c r="VS3" s="12">
        <f t="shared" ref="VS3:VS11" si="14">VQ3/VR3*100</f>
        <v>104.7709923664122</v>
      </c>
      <c r="VT3" t="s">
        <v>2362</v>
      </c>
      <c r="VU3" s="37" t="s">
        <v>2736</v>
      </c>
      <c r="VV3" t="s">
        <v>2690</v>
      </c>
      <c r="VW3">
        <v>8</v>
      </c>
      <c r="VX3" s="1">
        <v>0.15888888888888889</v>
      </c>
      <c r="VY3" s="1">
        <v>0.1383449074074074</v>
      </c>
      <c r="VZ3" s="1">
        <v>7.0601851851851841E-3</v>
      </c>
      <c r="WA3" s="1">
        <v>1.3483796296296298E-2</v>
      </c>
      <c r="WB3">
        <v>23</v>
      </c>
      <c r="WC3">
        <v>553</v>
      </c>
      <c r="WD3">
        <v>551</v>
      </c>
      <c r="WE3">
        <v>4</v>
      </c>
      <c r="WF3">
        <v>0</v>
      </c>
      <c r="WG3">
        <v>0</v>
      </c>
      <c r="WH3">
        <v>0</v>
      </c>
      <c r="WI3">
        <v>99.28</v>
      </c>
      <c r="WJ3">
        <f>WC3-WE3</f>
        <v>549</v>
      </c>
      <c r="WK3">
        <v>524</v>
      </c>
      <c r="WL3" s="12">
        <f t="shared" ref="WL3:WL11" si="15">WJ3/WK3*100</f>
        <v>104.7709923664122</v>
      </c>
      <c r="WM3" t="s">
        <v>2362</v>
      </c>
      <c r="WN3" s="37" t="s">
        <v>2736</v>
      </c>
      <c r="WO3" t="s">
        <v>2690</v>
      </c>
      <c r="WP3">
        <v>8</v>
      </c>
      <c r="WQ3" s="1">
        <v>0.54769675925925931</v>
      </c>
      <c r="WR3" s="1">
        <v>0.46300925925925923</v>
      </c>
      <c r="WS3" s="1">
        <f>WR3/2</f>
        <v>0.23150462962962962</v>
      </c>
      <c r="WT3" s="1">
        <v>2.6006944444444447E-2</v>
      </c>
      <c r="WU3" s="1">
        <v>5.8668981481481482E-2</v>
      </c>
      <c r="WV3">
        <v>259</v>
      </c>
      <c r="WW3">
        <v>1609</v>
      </c>
      <c r="WX3">
        <v>1076</v>
      </c>
      <c r="WY3">
        <v>6</v>
      </c>
      <c r="WZ3">
        <v>0</v>
      </c>
      <c r="XA3">
        <v>0</v>
      </c>
      <c r="XB3">
        <v>0</v>
      </c>
      <c r="XC3">
        <v>99.45</v>
      </c>
      <c r="XD3">
        <f>WW3-WY3</f>
        <v>1603</v>
      </c>
      <c r="XE3">
        <f>SUM(TM3,UF3,UY3,VR3)</f>
        <v>1572</v>
      </c>
      <c r="XF3" s="12">
        <f t="shared" ref="XF3:XF11" si="16">XD3/XE3*100</f>
        <v>101.97201017811706</v>
      </c>
      <c r="XG3" t="s">
        <v>2362</v>
      </c>
      <c r="XH3" s="37" t="s">
        <v>2736</v>
      </c>
      <c r="XI3" t="s">
        <v>2690</v>
      </c>
      <c r="XJ3">
        <v>8</v>
      </c>
      <c r="XK3" s="1">
        <v>0.25458333333333333</v>
      </c>
      <c r="XL3" s="1">
        <v>0.16768518518518519</v>
      </c>
      <c r="XM3" s="1">
        <v>4.5092592592592594E-2</v>
      </c>
      <c r="XN3" s="1">
        <v>4.1793981481481481E-2</v>
      </c>
      <c r="XO3">
        <v>31</v>
      </c>
      <c r="XP3">
        <v>519</v>
      </c>
      <c r="XQ3">
        <v>519</v>
      </c>
      <c r="XR3">
        <v>4</v>
      </c>
      <c r="XS3">
        <v>0</v>
      </c>
      <c r="XT3">
        <v>0</v>
      </c>
      <c r="XU3">
        <v>0</v>
      </c>
      <c r="XV3">
        <v>99.24</v>
      </c>
      <c r="XW3">
        <f>XP3-XR3</f>
        <v>515</v>
      </c>
      <c r="XX3">
        <v>524</v>
      </c>
      <c r="XY3" s="12">
        <f>XW3/XX3*100</f>
        <v>98.282442748091597</v>
      </c>
      <c r="XZ3" t="s">
        <v>2362</v>
      </c>
      <c r="YA3" s="37" t="s">
        <v>2736</v>
      </c>
      <c r="YB3" t="s">
        <v>2690</v>
      </c>
      <c r="YC3">
        <v>8</v>
      </c>
      <c r="YD3" s="1">
        <v>0.19324074074074074</v>
      </c>
      <c r="YE3" s="1">
        <v>0.15982638888888889</v>
      </c>
      <c r="YF3" s="1">
        <v>5.9375000000000009E-3</v>
      </c>
      <c r="YG3" s="1">
        <v>2.7465277777777772E-2</v>
      </c>
      <c r="YH3">
        <v>57</v>
      </c>
      <c r="YI3">
        <v>540</v>
      </c>
      <c r="YJ3">
        <v>532</v>
      </c>
      <c r="YK3">
        <v>8</v>
      </c>
      <c r="YL3">
        <v>0</v>
      </c>
      <c r="YM3">
        <v>0</v>
      </c>
      <c r="YN3">
        <v>0</v>
      </c>
      <c r="YO3">
        <v>98.52</v>
      </c>
      <c r="YP3">
        <f>YI3-YK3</f>
        <v>532</v>
      </c>
      <c r="YQ3">
        <v>524</v>
      </c>
      <c r="YR3" s="12">
        <f>YP3/YQ3*100</f>
        <v>101.52671755725191</v>
      </c>
      <c r="YS3" t="s">
        <v>2362</v>
      </c>
      <c r="YT3" s="37" t="s">
        <v>2736</v>
      </c>
      <c r="YU3" t="s">
        <v>2690</v>
      </c>
      <c r="YV3">
        <v>8</v>
      </c>
      <c r="YW3" s="1">
        <v>0.23333333333333331</v>
      </c>
      <c r="YX3" s="1">
        <v>0.17773148148148146</v>
      </c>
      <c r="YY3" s="1">
        <v>2.0625000000000001E-2</v>
      </c>
      <c r="YZ3" s="1">
        <v>3.4965277777777783E-2</v>
      </c>
      <c r="ZA3">
        <v>41</v>
      </c>
      <c r="ZB3">
        <v>553</v>
      </c>
      <c r="ZC3">
        <v>551</v>
      </c>
      <c r="ZD3">
        <v>5</v>
      </c>
      <c r="ZE3">
        <v>0</v>
      </c>
      <c r="ZF3">
        <v>0</v>
      </c>
      <c r="ZG3">
        <v>0</v>
      </c>
      <c r="ZH3">
        <v>99.1</v>
      </c>
      <c r="ZI3">
        <f>ZB3-ZD3</f>
        <v>548</v>
      </c>
      <c r="ZJ3">
        <v>524</v>
      </c>
      <c r="ZK3" s="12">
        <f>ZI3/ZJ3*100</f>
        <v>104.58015267175573</v>
      </c>
      <c r="ZL3" t="s">
        <v>2362</v>
      </c>
      <c r="ZM3" s="37" t="s">
        <v>2736</v>
      </c>
      <c r="ZN3" t="s">
        <v>2690</v>
      </c>
      <c r="ZO3">
        <v>8</v>
      </c>
      <c r="ZP3" s="1">
        <v>0.27041666666666669</v>
      </c>
      <c r="ZQ3" s="1">
        <v>0.18059027777777778</v>
      </c>
      <c r="ZR3" s="1">
        <v>5.4872685185185184E-2</v>
      </c>
      <c r="ZS3" s="1">
        <v>3.4930555555555555E-2</v>
      </c>
      <c r="ZT3">
        <v>30</v>
      </c>
      <c r="ZU3">
        <v>535</v>
      </c>
      <c r="ZV3">
        <v>92</v>
      </c>
      <c r="ZW3">
        <v>1</v>
      </c>
      <c r="ZX3">
        <v>0</v>
      </c>
      <c r="ZY3">
        <v>0</v>
      </c>
      <c r="ZZ3">
        <v>0</v>
      </c>
      <c r="AAA3">
        <v>98.92</v>
      </c>
      <c r="AAB3">
        <f>ZU3-ZW3</f>
        <v>534</v>
      </c>
      <c r="AAC3">
        <v>524</v>
      </c>
      <c r="AAD3" s="12">
        <f>AAB3/AAC3*100</f>
        <v>101.90839694656488</v>
      </c>
      <c r="AAE3" t="s">
        <v>2362</v>
      </c>
      <c r="AAF3" s="37" t="s">
        <v>2736</v>
      </c>
      <c r="AAG3" t="s">
        <v>2690</v>
      </c>
      <c r="AAH3">
        <v>8</v>
      </c>
      <c r="AAI3" s="1">
        <v>0.27041666666666669</v>
      </c>
      <c r="AAJ3" s="1">
        <v>0.18059027777777778</v>
      </c>
      <c r="AAK3" s="1">
        <v>5.4872685185185184E-2</v>
      </c>
      <c r="AAL3" s="1">
        <v>3.4930555555555555E-2</v>
      </c>
      <c r="AAM3">
        <v>30</v>
      </c>
      <c r="AAN3">
        <v>535</v>
      </c>
      <c r="AAO3">
        <v>92</v>
      </c>
      <c r="AAP3">
        <v>1</v>
      </c>
      <c r="AAQ3">
        <v>0</v>
      </c>
      <c r="AAR3">
        <v>0</v>
      </c>
      <c r="AAS3">
        <v>0</v>
      </c>
      <c r="AAT3">
        <v>98.92</v>
      </c>
      <c r="AAU3">
        <f>AAN3-AAP3</f>
        <v>534</v>
      </c>
      <c r="AAV3">
        <v>524</v>
      </c>
      <c r="AAW3" s="12">
        <f>AAU3/AAV3*100</f>
        <v>101.90839694656488</v>
      </c>
      <c r="AAX3" t="s">
        <v>2362</v>
      </c>
      <c r="AAY3" s="37" t="s">
        <v>2736</v>
      </c>
      <c r="AAZ3" t="s">
        <v>2690</v>
      </c>
      <c r="ABA3">
        <v>8</v>
      </c>
      <c r="ABB3" s="1">
        <v>0.95158564814814817</v>
      </c>
      <c r="ABC3" s="1">
        <v>0.68585648148148148</v>
      </c>
      <c r="ABD3" s="1">
        <f>ABC3/4</f>
        <v>0.17146412037037037</v>
      </c>
      <c r="ABE3" s="1">
        <v>0.12655092592592593</v>
      </c>
      <c r="ABF3" s="1">
        <v>0.13917824074074073</v>
      </c>
      <c r="ABG3">
        <v>159</v>
      </c>
      <c r="ABH3">
        <v>2147</v>
      </c>
      <c r="ABI3">
        <v>1694</v>
      </c>
      <c r="ABJ3">
        <v>18</v>
      </c>
      <c r="ABK3">
        <v>0</v>
      </c>
      <c r="ABL3">
        <v>0</v>
      </c>
      <c r="ABM3">
        <v>0</v>
      </c>
      <c r="ABN3">
        <v>98.95</v>
      </c>
      <c r="ABO3">
        <f>ABH3-ABJ3</f>
        <v>2129</v>
      </c>
      <c r="ABP3">
        <f>SUM(XX3,YQ3,ZJ3,AAC3)</f>
        <v>2096</v>
      </c>
      <c r="ABQ3" s="12">
        <f>ABO3/ABP3*100</f>
        <v>101.57442748091603</v>
      </c>
    </row>
    <row r="4" spans="1:745">
      <c r="A4" t="s">
        <v>2363</v>
      </c>
      <c r="B4" s="37" t="s">
        <v>2736</v>
      </c>
      <c r="C4" t="s">
        <v>2690</v>
      </c>
      <c r="D4">
        <v>8</v>
      </c>
      <c r="E4" s="1">
        <v>0.23931712962962962</v>
      </c>
      <c r="F4" s="1">
        <v>0.20293981481481482</v>
      </c>
      <c r="G4" s="1">
        <v>5.0810185185185186E-3</v>
      </c>
      <c r="H4" s="1">
        <v>3.1284722222222221E-2</v>
      </c>
      <c r="I4">
        <v>81</v>
      </c>
      <c r="J4">
        <v>551</v>
      </c>
      <c r="K4">
        <v>579</v>
      </c>
      <c r="L4">
        <v>6</v>
      </c>
      <c r="M4">
        <v>0</v>
      </c>
      <c r="N4">
        <v>0</v>
      </c>
      <c r="O4">
        <v>0</v>
      </c>
      <c r="P4">
        <v>98.97</v>
      </c>
      <c r="Q4">
        <f t="shared" ref="Q4:Q29" si="17">J4-L4</f>
        <v>545</v>
      </c>
      <c r="R4">
        <v>524</v>
      </c>
      <c r="S4" s="12">
        <f t="shared" ref="S4:S11" si="18">Q4/R4*100</f>
        <v>104.00763358778626</v>
      </c>
      <c r="T4" t="s">
        <v>2363</v>
      </c>
      <c r="U4" s="37" t="s">
        <v>2736</v>
      </c>
      <c r="V4" t="s">
        <v>2690</v>
      </c>
      <c r="W4">
        <v>8</v>
      </c>
      <c r="X4" s="1">
        <v>0.19584490740740743</v>
      </c>
      <c r="Y4" s="1">
        <v>0.17885416666666668</v>
      </c>
      <c r="Z4" s="1">
        <v>1.4872685185185185E-2</v>
      </c>
      <c r="AA4" s="1">
        <v>2.1064814814814813E-3</v>
      </c>
      <c r="AB4">
        <v>87</v>
      </c>
      <c r="AC4">
        <v>545</v>
      </c>
      <c r="AD4">
        <v>566</v>
      </c>
      <c r="AE4">
        <v>11</v>
      </c>
      <c r="AF4">
        <v>0</v>
      </c>
      <c r="AG4">
        <v>0</v>
      </c>
      <c r="AH4">
        <v>0</v>
      </c>
      <c r="AI4">
        <v>98.09</v>
      </c>
      <c r="AJ4">
        <f t="shared" ref="AJ4:AJ29" si="19">AC4-AE4</f>
        <v>534</v>
      </c>
      <c r="AK4">
        <v>524</v>
      </c>
      <c r="AL4" s="12">
        <f t="shared" ref="AL4:AL11" si="20">AJ4/AK4*100</f>
        <v>101.90839694656488</v>
      </c>
      <c r="AM4" t="s">
        <v>2363</v>
      </c>
      <c r="AN4" s="37" t="s">
        <v>2736</v>
      </c>
      <c r="AO4" t="s">
        <v>2690</v>
      </c>
      <c r="AP4">
        <v>8</v>
      </c>
      <c r="AQ4" s="1">
        <v>0.21101851851851852</v>
      </c>
      <c r="AR4" s="1">
        <v>0.19099537037037037</v>
      </c>
      <c r="AS4" s="1">
        <v>2.9861111111111113E-3</v>
      </c>
      <c r="AT4" s="1">
        <v>1.7025462962962961E-2</v>
      </c>
      <c r="AU4">
        <v>63</v>
      </c>
      <c r="AV4">
        <v>599</v>
      </c>
      <c r="AW4">
        <v>595</v>
      </c>
      <c r="AX4">
        <v>6</v>
      </c>
      <c r="AY4">
        <v>0</v>
      </c>
      <c r="AZ4">
        <v>0</v>
      </c>
      <c r="BA4">
        <v>0</v>
      </c>
      <c r="BB4">
        <v>99</v>
      </c>
      <c r="BC4">
        <f t="shared" ref="BC4:BC29" si="21">AV4-AX4</f>
        <v>593</v>
      </c>
      <c r="BD4">
        <v>524</v>
      </c>
      <c r="BE4" s="12">
        <f t="shared" ref="BE4:BE9" si="22">BC4/BD4*100</f>
        <v>113.16793893129771</v>
      </c>
      <c r="BF4" t="s">
        <v>2363</v>
      </c>
      <c r="BG4" s="37" t="s">
        <v>2736</v>
      </c>
      <c r="BH4" t="s">
        <v>2690</v>
      </c>
      <c r="BI4">
        <v>8</v>
      </c>
      <c r="BJ4" s="1">
        <v>0.21589120370370371</v>
      </c>
      <c r="BK4" s="1">
        <v>0.15783564814814813</v>
      </c>
      <c r="BL4" s="1">
        <v>4.2893518518518518E-2</v>
      </c>
      <c r="BM4" s="1">
        <v>1.5150462962962963E-2</v>
      </c>
      <c r="BN4">
        <v>39</v>
      </c>
      <c r="BO4">
        <v>534</v>
      </c>
      <c r="BP4">
        <v>534</v>
      </c>
      <c r="BQ4">
        <v>3</v>
      </c>
      <c r="BR4">
        <v>0</v>
      </c>
      <c r="BS4">
        <v>0</v>
      </c>
      <c r="BT4">
        <v>0</v>
      </c>
      <c r="BU4">
        <v>99.44</v>
      </c>
      <c r="BV4">
        <f t="shared" ref="BV4:BV29" si="23">BO4-BQ4</f>
        <v>531</v>
      </c>
      <c r="BW4">
        <v>524</v>
      </c>
      <c r="BX4" s="12">
        <f t="shared" ref="BX4:BX11" si="24">BV4/BW4*100</f>
        <v>101.33587786259541</v>
      </c>
      <c r="BY4" t="s">
        <v>2363</v>
      </c>
      <c r="BZ4" s="37" t="s">
        <v>2736</v>
      </c>
      <c r="CA4" t="s">
        <v>2690</v>
      </c>
      <c r="CB4">
        <v>8</v>
      </c>
      <c r="CC4" s="1">
        <v>0.16202546296296297</v>
      </c>
      <c r="CD4" s="1">
        <v>0.15253472222222222</v>
      </c>
      <c r="CE4" s="1">
        <v>3.0787037037037037E-3</v>
      </c>
      <c r="CF4" s="1">
        <v>6.4004629629629628E-3</v>
      </c>
      <c r="CG4">
        <v>53</v>
      </c>
      <c r="CH4">
        <v>564</v>
      </c>
      <c r="CI4">
        <v>557</v>
      </c>
      <c r="CJ4">
        <v>2</v>
      </c>
      <c r="CK4">
        <v>0</v>
      </c>
      <c r="CL4">
        <v>0</v>
      </c>
      <c r="CM4">
        <v>0</v>
      </c>
      <c r="CN4">
        <v>99.21</v>
      </c>
      <c r="CO4">
        <f>CH4-CJ4</f>
        <v>562</v>
      </c>
      <c r="CP4">
        <v>524</v>
      </c>
      <c r="CQ4" s="12">
        <f t="shared" ref="CQ4:CQ11" si="25">CO4/CP4*100</f>
        <v>107.25190839694656</v>
      </c>
      <c r="CR4" t="s">
        <v>2363</v>
      </c>
      <c r="CS4" s="37" t="s">
        <v>2736</v>
      </c>
      <c r="CT4" t="s">
        <v>2690</v>
      </c>
      <c r="CU4">
        <v>8</v>
      </c>
      <c r="CV4" s="1">
        <v>0</v>
      </c>
      <c r="CW4" s="1">
        <v>0</v>
      </c>
      <c r="CX4" s="1">
        <v>0</v>
      </c>
      <c r="CY4" s="1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f t="shared" ref="DH4:DH29" si="26">DA4-DC4</f>
        <v>0</v>
      </c>
      <c r="DI4">
        <v>524</v>
      </c>
      <c r="DJ4" s="12">
        <f t="shared" ref="DJ4:DJ11" si="27">DH4/DI4*100</f>
        <v>0</v>
      </c>
      <c r="DK4" t="s">
        <v>2363</v>
      </c>
      <c r="DL4" s="37" t="s">
        <v>2736</v>
      </c>
      <c r="DM4" t="s">
        <v>2690</v>
      </c>
      <c r="DN4">
        <v>8</v>
      </c>
      <c r="DO4" s="1">
        <v>0</v>
      </c>
      <c r="DP4" s="1">
        <v>0</v>
      </c>
      <c r="DQ4" s="1">
        <v>0</v>
      </c>
      <c r="DR4" s="1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f t="shared" ref="EA4:EA29" si="28">DT4-DV4</f>
        <v>0</v>
      </c>
      <c r="EB4">
        <v>524</v>
      </c>
      <c r="EC4" s="12">
        <f t="shared" ref="EC4:EC11" si="29">EA4/EB4*100</f>
        <v>0</v>
      </c>
      <c r="ED4" t="s">
        <v>2363</v>
      </c>
      <c r="EE4" s="37" t="s">
        <v>2736</v>
      </c>
      <c r="EF4" t="s">
        <v>2690</v>
      </c>
      <c r="EG4">
        <v>8</v>
      </c>
      <c r="EH4" s="1">
        <v>0.16202546296296297</v>
      </c>
      <c r="EI4" s="1">
        <v>0.15253472222222222</v>
      </c>
      <c r="EJ4" s="1">
        <v>3.0787037037037037E-3</v>
      </c>
      <c r="EK4" s="1">
        <v>6.4004629629629628E-3</v>
      </c>
      <c r="EL4">
        <f t="shared" ref="EL4:EL29" si="30">SUM(CG4,CZ4,DS4)</f>
        <v>53</v>
      </c>
      <c r="EM4">
        <f t="shared" ref="EM4:EM29" si="31">SUM(CH4,DA4,DT4)</f>
        <v>564</v>
      </c>
      <c r="EN4">
        <v>250</v>
      </c>
      <c r="EO4">
        <f t="shared" ref="EO4:EO29" si="32">SUM(CJ4,DC4,DV4)</f>
        <v>2</v>
      </c>
      <c r="EP4">
        <v>0</v>
      </c>
      <c r="EQ4">
        <v>0</v>
      </c>
      <c r="ER4">
        <v>0</v>
      </c>
      <c r="ES4">
        <v>99.21</v>
      </c>
      <c r="ET4">
        <f>EM4-EO4</f>
        <v>562</v>
      </c>
      <c r="EU4">
        <v>524</v>
      </c>
      <c r="EV4" s="12">
        <f t="shared" ref="EV4:EV11" si="33">ET4/EU4*100</f>
        <v>107.25190839694656</v>
      </c>
      <c r="EW4" t="s">
        <v>2363</v>
      </c>
      <c r="EX4" s="37" t="s">
        <v>2736</v>
      </c>
      <c r="EY4" t="s">
        <v>2690</v>
      </c>
      <c r="EZ4">
        <v>8</v>
      </c>
      <c r="FA4" s="10">
        <v>1.0241319444444443</v>
      </c>
      <c r="FB4" s="1">
        <v>0.88317129629629632</v>
      </c>
      <c r="FC4" s="10">
        <f t="shared" ref="FC4:FC29" si="34">FB4/5</f>
        <v>0.17663425925925927</v>
      </c>
      <c r="FD4" s="1">
        <v>6.8935185185185183E-2</v>
      </c>
      <c r="FE4" s="1">
        <v>7.2002314814814811E-2</v>
      </c>
      <c r="FF4">
        <f t="shared" ref="FF4:FF29" si="35">SUM(I4,AB4,AU4,BN4,EL4)</f>
        <v>323</v>
      </c>
      <c r="FG4">
        <v>2793</v>
      </c>
      <c r="FH4">
        <v>2524</v>
      </c>
      <c r="FI4">
        <v>28</v>
      </c>
      <c r="FJ4">
        <v>0</v>
      </c>
      <c r="FK4">
        <v>0</v>
      </c>
      <c r="FL4">
        <v>0</v>
      </c>
      <c r="FM4">
        <v>98.9</v>
      </c>
      <c r="FN4">
        <f t="shared" ref="FN4:FN29" si="36">SUM(Q4,AJ4,BC4,BV4,ET4)</f>
        <v>2765</v>
      </c>
      <c r="FO4">
        <f t="shared" ref="FO4:FO29" si="37">SUM(R4,AK4,BD4,BW4,EU4)</f>
        <v>2620</v>
      </c>
      <c r="FP4" s="12">
        <f t="shared" ref="FP4:FP11" si="38">FN4/FO4*100</f>
        <v>105.53435114503817</v>
      </c>
      <c r="FQ4" t="s">
        <v>2363</v>
      </c>
      <c r="FR4" s="37" t="s">
        <v>2736</v>
      </c>
      <c r="FS4" t="s">
        <v>2690</v>
      </c>
      <c r="FT4">
        <v>8</v>
      </c>
      <c r="FU4" s="1">
        <v>0.22356481481481483</v>
      </c>
      <c r="FV4" s="1">
        <v>0.18800925925925926</v>
      </c>
      <c r="FW4" s="1">
        <v>4.5486111111111109E-3</v>
      </c>
      <c r="FX4" s="1">
        <v>3.0995370370370371E-2</v>
      </c>
      <c r="FY4">
        <v>59</v>
      </c>
      <c r="FZ4">
        <v>548</v>
      </c>
      <c r="GA4">
        <v>542</v>
      </c>
      <c r="GB4">
        <v>8</v>
      </c>
      <c r="GC4">
        <v>0</v>
      </c>
      <c r="GD4">
        <v>0</v>
      </c>
      <c r="GE4">
        <v>0</v>
      </c>
      <c r="GF4">
        <v>98.55</v>
      </c>
      <c r="GG4">
        <f t="shared" ref="GG4:GG29" si="39">FZ4-GB4</f>
        <v>540</v>
      </c>
      <c r="GH4">
        <v>524</v>
      </c>
      <c r="GI4" s="12">
        <f t="shared" ref="GI4:GI11" si="40">GG4/GH4*100</f>
        <v>103.05343511450383</v>
      </c>
      <c r="GJ4" t="s">
        <v>2363</v>
      </c>
      <c r="GK4" s="37" t="s">
        <v>2736</v>
      </c>
      <c r="GL4" t="s">
        <v>2690</v>
      </c>
      <c r="GM4">
        <v>8</v>
      </c>
      <c r="GN4" s="1">
        <v>0.22559027777777776</v>
      </c>
      <c r="GO4" s="1">
        <v>0.20284722222222221</v>
      </c>
      <c r="GP4" s="1">
        <v>6.851851851851852E-3</v>
      </c>
      <c r="GQ4" s="1">
        <v>1.5879629629629629E-2</v>
      </c>
      <c r="GR4">
        <v>69</v>
      </c>
      <c r="GS4">
        <v>592</v>
      </c>
      <c r="GT4">
        <v>639</v>
      </c>
      <c r="GU4">
        <v>12</v>
      </c>
      <c r="GV4">
        <v>0</v>
      </c>
      <c r="GW4">
        <v>0</v>
      </c>
      <c r="GX4">
        <v>0</v>
      </c>
      <c r="GY4">
        <v>98.16</v>
      </c>
      <c r="GZ4">
        <f t="shared" ref="GZ4:GZ29" si="41">GS4-GU4</f>
        <v>580</v>
      </c>
      <c r="HA4">
        <v>524</v>
      </c>
      <c r="HB4" s="12">
        <f t="shared" ref="HB4:HB11" si="42">GZ4/HA4*100</f>
        <v>110.68702290076335</v>
      </c>
      <c r="HC4" t="s">
        <v>2363</v>
      </c>
      <c r="HD4" s="37" t="s">
        <v>2736</v>
      </c>
      <c r="HE4" t="s">
        <v>2690</v>
      </c>
      <c r="HF4">
        <v>8</v>
      </c>
      <c r="HG4" s="1">
        <v>0.20305555555555554</v>
      </c>
      <c r="HH4" s="1">
        <v>0.17953703703703705</v>
      </c>
      <c r="HI4" s="1">
        <v>9.4444444444444445E-3</v>
      </c>
      <c r="HJ4" s="1">
        <v>1.4074074074074074E-2</v>
      </c>
      <c r="HK4">
        <v>51</v>
      </c>
      <c r="HL4">
        <v>559</v>
      </c>
      <c r="HM4">
        <v>571</v>
      </c>
      <c r="HN4">
        <v>11</v>
      </c>
      <c r="HO4">
        <v>0</v>
      </c>
      <c r="HP4">
        <v>0</v>
      </c>
      <c r="HQ4">
        <v>0</v>
      </c>
      <c r="HR4">
        <v>98.11</v>
      </c>
      <c r="HS4">
        <f t="shared" ref="HS4:HS29" si="43">HL4-HN4</f>
        <v>548</v>
      </c>
      <c r="HT4">
        <v>524</v>
      </c>
      <c r="HU4" s="12">
        <f t="shared" ref="HU4:HU11" si="44">HS4/HT4*100</f>
        <v>104.58015267175573</v>
      </c>
      <c r="HV4" t="s">
        <v>2363</v>
      </c>
      <c r="HW4" s="37" t="s">
        <v>2736</v>
      </c>
      <c r="HX4" t="s">
        <v>2690</v>
      </c>
      <c r="HY4">
        <v>8</v>
      </c>
      <c r="HZ4" s="1">
        <v>0.22145833333333334</v>
      </c>
      <c r="IA4" s="1">
        <v>0.1827199074074074</v>
      </c>
      <c r="IB4" s="1">
        <v>4.0393518518518521E-3</v>
      </c>
      <c r="IC4" s="1">
        <v>3.4687500000000003E-2</v>
      </c>
      <c r="ID4">
        <v>37</v>
      </c>
      <c r="IE4">
        <v>578</v>
      </c>
      <c r="IF4">
        <v>574</v>
      </c>
      <c r="IG4">
        <v>3</v>
      </c>
      <c r="IH4">
        <v>0</v>
      </c>
      <c r="II4">
        <v>0</v>
      </c>
      <c r="IJ4">
        <v>0</v>
      </c>
      <c r="IK4">
        <v>99.48</v>
      </c>
      <c r="IL4">
        <f t="shared" ref="IL4:IL29" si="45">IE4-IG4</f>
        <v>575</v>
      </c>
      <c r="IM4">
        <v>425</v>
      </c>
      <c r="IN4" s="12">
        <f>IL4/IM4*100</f>
        <v>135.29411764705884</v>
      </c>
      <c r="IO4" t="s">
        <v>2363</v>
      </c>
      <c r="IP4" s="37" t="s">
        <v>2736</v>
      </c>
      <c r="IQ4" t="s">
        <v>2690</v>
      </c>
      <c r="IR4">
        <v>8</v>
      </c>
      <c r="IS4" s="1">
        <v>0.27476851851851852</v>
      </c>
      <c r="IT4" s="1">
        <v>0.2011111111111111</v>
      </c>
      <c r="IU4" s="1">
        <v>4.9745370370370377E-2</v>
      </c>
      <c r="IV4" s="1">
        <v>2.390046296296296E-2</v>
      </c>
      <c r="IW4">
        <v>38</v>
      </c>
      <c r="IX4">
        <v>559</v>
      </c>
      <c r="IY4">
        <v>572</v>
      </c>
      <c r="IZ4">
        <v>10</v>
      </c>
      <c r="JA4">
        <v>0</v>
      </c>
      <c r="JB4">
        <v>0</v>
      </c>
      <c r="JC4">
        <v>0</v>
      </c>
      <c r="JD4">
        <v>98.28</v>
      </c>
      <c r="JE4">
        <f t="shared" ref="JE4:JE29" si="46">IX4-IZ4</f>
        <v>549</v>
      </c>
      <c r="JF4">
        <v>524</v>
      </c>
      <c r="JG4" s="12">
        <f t="shared" ref="JG4:JG11" si="47">JE4/JF4*100</f>
        <v>104.7709923664122</v>
      </c>
      <c r="JH4" t="s">
        <v>2363</v>
      </c>
      <c r="JI4" s="37" t="s">
        <v>2736</v>
      </c>
      <c r="JJ4" t="s">
        <v>2690</v>
      </c>
      <c r="JK4">
        <v>8</v>
      </c>
      <c r="JL4" s="1">
        <v>0</v>
      </c>
      <c r="JM4" s="1">
        <v>0</v>
      </c>
      <c r="JN4" s="1">
        <v>0</v>
      </c>
      <c r="JO4" s="1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f t="shared" ref="JX4:JX29" si="48">JQ4-JS4</f>
        <v>0</v>
      </c>
      <c r="JZ4" s="12" t="e">
        <f t="shared" si="0"/>
        <v>#DIV/0!</v>
      </c>
      <c r="KA4" t="s">
        <v>2363</v>
      </c>
      <c r="KB4" s="37" t="s">
        <v>2736</v>
      </c>
      <c r="KC4" t="s">
        <v>2690</v>
      </c>
      <c r="KD4">
        <v>8</v>
      </c>
      <c r="KE4" s="1">
        <v>0</v>
      </c>
      <c r="KF4" s="1">
        <v>0</v>
      </c>
      <c r="KG4" s="1">
        <v>0</v>
      </c>
      <c r="KH4" s="1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f t="shared" ref="KQ4:KQ29" si="49">KJ4-KL4</f>
        <v>0</v>
      </c>
      <c r="KS4" s="12" t="e">
        <f t="shared" si="1"/>
        <v>#DIV/0!</v>
      </c>
      <c r="KT4" t="s">
        <v>2363</v>
      </c>
      <c r="KU4" s="37" t="s">
        <v>2736</v>
      </c>
      <c r="KV4" t="s">
        <v>2690</v>
      </c>
      <c r="KW4">
        <v>8</v>
      </c>
      <c r="KX4" s="1">
        <v>0.27476851851851852</v>
      </c>
      <c r="KY4" s="1">
        <v>0.2011111111111111</v>
      </c>
      <c r="KZ4" s="1">
        <v>4.9745370370370377E-2</v>
      </c>
      <c r="LA4" s="1">
        <v>2.390046296296296E-2</v>
      </c>
      <c r="LB4">
        <v>38</v>
      </c>
      <c r="LC4">
        <v>559</v>
      </c>
      <c r="LD4">
        <v>572</v>
      </c>
      <c r="LE4">
        <v>10</v>
      </c>
      <c r="LF4">
        <v>0</v>
      </c>
      <c r="LG4">
        <v>0</v>
      </c>
      <c r="LH4">
        <v>0</v>
      </c>
      <c r="LI4">
        <v>98.28</v>
      </c>
      <c r="LJ4">
        <f t="shared" ref="LJ4:LJ29" si="50">LC4-LE4</f>
        <v>549</v>
      </c>
      <c r="LK4">
        <v>524</v>
      </c>
      <c r="LL4" s="12">
        <f t="shared" ref="LL4:LL11" si="51">LJ4/LK4*100</f>
        <v>104.7709923664122</v>
      </c>
      <c r="LM4" t="s">
        <v>2363</v>
      </c>
      <c r="LN4" s="37" t="s">
        <v>2736</v>
      </c>
      <c r="LO4" t="s">
        <v>2690</v>
      </c>
      <c r="LP4">
        <v>8</v>
      </c>
      <c r="LQ4" s="10">
        <v>1.1484722222222221</v>
      </c>
      <c r="LR4" s="1">
        <v>0.95425925925925925</v>
      </c>
      <c r="LS4" s="1">
        <v>7.464120370370371E-2</v>
      </c>
      <c r="LT4" s="1">
        <v>0.11956018518518519</v>
      </c>
      <c r="LU4">
        <v>254</v>
      </c>
      <c r="LV4">
        <v>2836</v>
      </c>
      <c r="LW4">
        <v>2898</v>
      </c>
      <c r="LX4">
        <v>44</v>
      </c>
      <c r="LY4">
        <v>0</v>
      </c>
      <c r="LZ4">
        <v>0</v>
      </c>
      <c r="MA4">
        <v>0</v>
      </c>
      <c r="MB4">
        <v>98.5</v>
      </c>
      <c r="MC4">
        <f t="shared" ref="MC4:MC29" si="52">LV4-LX4</f>
        <v>2792</v>
      </c>
      <c r="MD4">
        <f t="shared" ref="MD4:MD29" si="53">SUM(GH4,HA4,HT4,IM4,LK4)</f>
        <v>2521</v>
      </c>
      <c r="ME4" s="12">
        <f t="shared" ref="ME4:ME29" si="54">MC4/MD4*100</f>
        <v>110.74970249900832</v>
      </c>
      <c r="MF4" t="s">
        <v>2363</v>
      </c>
      <c r="MG4" s="37" t="s">
        <v>2736</v>
      </c>
      <c r="MH4" t="s">
        <v>2690</v>
      </c>
      <c r="MI4">
        <v>8</v>
      </c>
      <c r="MJ4" s="1">
        <v>0.2005787037037037</v>
      </c>
      <c r="MK4" s="1">
        <v>0.17217592592592593</v>
      </c>
      <c r="ML4" s="1">
        <v>3.8425925925925923E-3</v>
      </c>
      <c r="MM4" s="1">
        <v>2.4548611111111115E-2</v>
      </c>
      <c r="MN4">
        <v>41</v>
      </c>
      <c r="MO4">
        <v>481</v>
      </c>
      <c r="MP4">
        <v>210</v>
      </c>
      <c r="MQ4">
        <v>2</v>
      </c>
      <c r="MR4">
        <v>0</v>
      </c>
      <c r="MS4">
        <v>0</v>
      </c>
      <c r="MT4">
        <v>0</v>
      </c>
      <c r="MU4">
        <v>99.06</v>
      </c>
      <c r="MV4">
        <f t="shared" ref="MV4:MV29" si="55">MO4-MQ4</f>
        <v>479</v>
      </c>
      <c r="MW4">
        <v>524</v>
      </c>
      <c r="MX4" s="12">
        <f t="shared" si="2"/>
        <v>91.412213740458014</v>
      </c>
      <c r="MY4" t="s">
        <v>2363</v>
      </c>
      <c r="MZ4" s="37" t="s">
        <v>2736</v>
      </c>
      <c r="NA4" t="s">
        <v>2690</v>
      </c>
      <c r="NB4">
        <v>8</v>
      </c>
      <c r="NC4" s="1">
        <v>0.2570486111111111</v>
      </c>
      <c r="ND4" s="1">
        <v>0.22576388888888888</v>
      </c>
      <c r="NE4" s="1">
        <v>1.3946759259259258E-2</v>
      </c>
      <c r="NF4" s="1">
        <v>1.7326388888888888E-2</v>
      </c>
      <c r="NG4">
        <v>51</v>
      </c>
      <c r="NH4">
        <v>561</v>
      </c>
      <c r="NI4">
        <v>390</v>
      </c>
      <c r="NJ4">
        <v>9</v>
      </c>
      <c r="NK4">
        <v>0</v>
      </c>
      <c r="NL4">
        <v>0</v>
      </c>
      <c r="NM4">
        <v>0</v>
      </c>
      <c r="NN4">
        <v>97.74</v>
      </c>
      <c r="NO4">
        <f t="shared" ref="NO4:NO29" si="56">NH4-NJ4</f>
        <v>552</v>
      </c>
      <c r="NP4">
        <v>524</v>
      </c>
      <c r="NQ4" s="12">
        <f t="shared" si="3"/>
        <v>105.34351145038168</v>
      </c>
      <c r="NR4" t="s">
        <v>2363</v>
      </c>
      <c r="NS4" s="37" t="s">
        <v>2736</v>
      </c>
      <c r="NT4" t="s">
        <v>2690</v>
      </c>
      <c r="NU4">
        <v>8</v>
      </c>
      <c r="NV4" s="1">
        <v>0.19135416666666669</v>
      </c>
      <c r="NW4" s="1">
        <v>0.16638888888888889</v>
      </c>
      <c r="NX4" s="1">
        <v>1.7372685185185185E-2</v>
      </c>
      <c r="NY4" s="1">
        <v>7.5925925925925926E-3</v>
      </c>
      <c r="NZ4">
        <v>81</v>
      </c>
      <c r="OA4">
        <v>571</v>
      </c>
      <c r="OB4">
        <v>776</v>
      </c>
      <c r="OC4">
        <v>17</v>
      </c>
      <c r="OD4">
        <v>0</v>
      </c>
      <c r="OE4">
        <v>0</v>
      </c>
      <c r="OF4">
        <v>0</v>
      </c>
      <c r="OG4">
        <v>97.86</v>
      </c>
      <c r="OH4">
        <f t="shared" ref="OH4:OH29" si="57">OA4-OC4</f>
        <v>554</v>
      </c>
      <c r="OI4">
        <v>524</v>
      </c>
      <c r="OJ4" s="12">
        <f t="shared" si="4"/>
        <v>105.72519083969465</v>
      </c>
      <c r="OK4" t="s">
        <v>2363</v>
      </c>
      <c r="OL4" s="37" t="s">
        <v>2736</v>
      </c>
      <c r="OM4" t="s">
        <v>2690</v>
      </c>
      <c r="ON4">
        <v>8</v>
      </c>
      <c r="OO4" s="1">
        <v>0.22386574074074073</v>
      </c>
      <c r="OP4" s="1">
        <v>0.19839120370370369</v>
      </c>
      <c r="OQ4" s="1">
        <v>1.0659722222222221E-2</v>
      </c>
      <c r="OR4" s="1">
        <v>1.480324074074074E-2</v>
      </c>
      <c r="OS4">
        <v>78</v>
      </c>
      <c r="OT4">
        <v>564</v>
      </c>
      <c r="OU4">
        <v>508</v>
      </c>
      <c r="OV4">
        <v>16</v>
      </c>
      <c r="OW4">
        <v>0</v>
      </c>
      <c r="OX4">
        <v>0</v>
      </c>
      <c r="OY4">
        <v>0</v>
      </c>
      <c r="OZ4">
        <v>96.95</v>
      </c>
      <c r="PA4">
        <f t="shared" ref="PA4:PA29" si="58">OT4-OV4</f>
        <v>548</v>
      </c>
      <c r="PB4">
        <v>524</v>
      </c>
      <c r="PC4" s="12">
        <f t="shared" si="5"/>
        <v>104.58015267175573</v>
      </c>
      <c r="PD4" t="s">
        <v>2363</v>
      </c>
      <c r="PE4" s="37" t="s">
        <v>2736</v>
      </c>
      <c r="PF4" t="s">
        <v>2690</v>
      </c>
      <c r="PG4">
        <v>8</v>
      </c>
      <c r="PH4" s="1">
        <v>0.20439814814814816</v>
      </c>
      <c r="PI4" s="1">
        <v>0.18050925925925929</v>
      </c>
      <c r="PJ4" s="1">
        <v>1.1018518518518518E-2</v>
      </c>
      <c r="PK4" s="1">
        <v>1.2858796296296297E-2</v>
      </c>
      <c r="PL4">
        <v>54</v>
      </c>
      <c r="PM4">
        <v>543</v>
      </c>
      <c r="PN4">
        <v>289</v>
      </c>
      <c r="PO4">
        <v>0</v>
      </c>
      <c r="PP4">
        <v>0</v>
      </c>
      <c r="PQ4">
        <v>0</v>
      </c>
      <c r="PR4">
        <v>0</v>
      </c>
      <c r="PS4">
        <v>100</v>
      </c>
      <c r="PT4">
        <f t="shared" ref="PT4:PT29" si="59">PM4-PO4</f>
        <v>543</v>
      </c>
      <c r="PU4">
        <v>524</v>
      </c>
      <c r="PV4" s="12">
        <f t="shared" si="6"/>
        <v>103.62595419847329</v>
      </c>
      <c r="PW4" t="s">
        <v>2363</v>
      </c>
      <c r="PX4" s="37" t="s">
        <v>2736</v>
      </c>
      <c r="PY4" t="s">
        <v>2690</v>
      </c>
      <c r="PZ4">
        <v>8</v>
      </c>
      <c r="QA4" s="1">
        <v>0</v>
      </c>
      <c r="QB4" s="1">
        <v>0</v>
      </c>
      <c r="QC4" s="1">
        <v>0</v>
      </c>
      <c r="QD4" s="1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f t="shared" ref="QM4:QM29" si="60">QF4-QH4</f>
        <v>0</v>
      </c>
      <c r="QN4">
        <v>524</v>
      </c>
      <c r="QO4" s="12">
        <f t="shared" si="7"/>
        <v>0</v>
      </c>
      <c r="QP4" t="s">
        <v>2363</v>
      </c>
      <c r="QQ4" s="37" t="s">
        <v>2736</v>
      </c>
      <c r="QR4" t="s">
        <v>2690</v>
      </c>
      <c r="QS4">
        <v>8</v>
      </c>
      <c r="QT4" s="1">
        <v>0</v>
      </c>
      <c r="QU4" s="1">
        <v>0</v>
      </c>
      <c r="QV4" s="1">
        <v>0</v>
      </c>
      <c r="QW4" s="1">
        <v>0</v>
      </c>
      <c r="QX4">
        <v>0</v>
      </c>
      <c r="QY4">
        <v>0</v>
      </c>
      <c r="QZ4">
        <v>39</v>
      </c>
      <c r="RA4">
        <v>0</v>
      </c>
      <c r="RB4">
        <v>0</v>
      </c>
      <c r="RC4">
        <v>0</v>
      </c>
      <c r="RD4">
        <v>0</v>
      </c>
      <c r="RE4">
        <v>100</v>
      </c>
      <c r="RF4">
        <f t="shared" ref="RF4:RF29" si="61">QY4-RA4</f>
        <v>0</v>
      </c>
      <c r="RG4">
        <v>524</v>
      </c>
      <c r="RH4" s="12">
        <f t="shared" si="8"/>
        <v>0</v>
      </c>
      <c r="RI4" t="s">
        <v>2363</v>
      </c>
      <c r="RJ4" s="37" t="s">
        <v>2736</v>
      </c>
      <c r="RK4" t="s">
        <v>2690</v>
      </c>
      <c r="RL4">
        <v>8</v>
      </c>
      <c r="RM4" s="1">
        <v>0.20439814814814816</v>
      </c>
      <c r="RN4" s="1">
        <v>0.18050925925925929</v>
      </c>
      <c r="RO4" s="1">
        <v>1.1018518518518518E-2</v>
      </c>
      <c r="RP4" s="1">
        <v>1.2858796296296297E-2</v>
      </c>
      <c r="RQ4">
        <v>54</v>
      </c>
      <c r="RR4">
        <v>543</v>
      </c>
      <c r="RS4">
        <v>328</v>
      </c>
      <c r="RT4">
        <v>0</v>
      </c>
      <c r="RU4">
        <v>0</v>
      </c>
      <c r="RV4">
        <v>0</v>
      </c>
      <c r="RW4">
        <v>0</v>
      </c>
      <c r="RX4">
        <v>100</v>
      </c>
      <c r="RY4">
        <f t="shared" ref="RY4:RY29" si="62">RR4-RT4</f>
        <v>543</v>
      </c>
      <c r="RZ4">
        <v>524</v>
      </c>
      <c r="SA4" s="12">
        <f t="shared" si="9"/>
        <v>103.62595419847329</v>
      </c>
      <c r="SB4" t="s">
        <v>2363</v>
      </c>
      <c r="SC4" s="37" t="s">
        <v>2736</v>
      </c>
      <c r="SD4" t="s">
        <v>2690</v>
      </c>
      <c r="SE4">
        <v>8</v>
      </c>
      <c r="SF4" s="1">
        <v>1.0772685185185185</v>
      </c>
      <c r="SG4" s="10">
        <f t="shared" ref="SG4:SG29" si="63">SUM(MK4,ND4,NW4,OP4,RN4)</f>
        <v>0.94322916666666667</v>
      </c>
      <c r="SH4" s="1">
        <f t="shared" ref="SH4:SH29" si="64">SG4/5</f>
        <v>0.18864583333333335</v>
      </c>
      <c r="SI4" s="1">
        <v>5.6851851851851855E-2</v>
      </c>
      <c r="SJ4" s="1">
        <v>7.7152777777777778E-2</v>
      </c>
      <c r="SK4">
        <v>305</v>
      </c>
      <c r="SL4">
        <v>2720</v>
      </c>
      <c r="SM4">
        <v>2212</v>
      </c>
      <c r="SN4">
        <v>44</v>
      </c>
      <c r="SO4">
        <v>0</v>
      </c>
      <c r="SP4">
        <v>0</v>
      </c>
      <c r="SQ4">
        <v>0</v>
      </c>
      <c r="SR4">
        <v>98.05</v>
      </c>
      <c r="SS4">
        <f t="shared" ref="SS4:SS29" si="65">SL4-SN4</f>
        <v>2676</v>
      </c>
      <c r="ST4">
        <f t="shared" ref="ST4:ST29" si="66">SUM(MW4,NP4,OI4,PB4,PU4)</f>
        <v>2620</v>
      </c>
      <c r="SU4" s="12">
        <f t="shared" si="10"/>
        <v>102.13740458015268</v>
      </c>
      <c r="SV4" t="s">
        <v>2363</v>
      </c>
      <c r="SW4" s="37" t="s">
        <v>2736</v>
      </c>
      <c r="SX4" t="s">
        <v>2690</v>
      </c>
      <c r="SY4">
        <v>8</v>
      </c>
      <c r="SZ4" s="1">
        <v>0.19060185185185186</v>
      </c>
      <c r="TA4" s="1">
        <v>0.17424768518518519</v>
      </c>
      <c r="TB4" s="1">
        <v>3.9583333333333337E-3</v>
      </c>
      <c r="TC4" s="1">
        <v>1.2372685185185186E-2</v>
      </c>
      <c r="TD4">
        <v>95</v>
      </c>
      <c r="TE4">
        <v>526</v>
      </c>
      <c r="TF4">
        <v>581</v>
      </c>
      <c r="TG4">
        <v>7</v>
      </c>
      <c r="TH4">
        <v>0</v>
      </c>
      <c r="TI4">
        <v>0</v>
      </c>
      <c r="TJ4">
        <v>0</v>
      </c>
      <c r="TK4">
        <v>98.81</v>
      </c>
      <c r="TL4">
        <f t="shared" ref="TL4:TL29" si="67">TE4-TG4</f>
        <v>519</v>
      </c>
      <c r="TM4">
        <v>524</v>
      </c>
      <c r="TN4" s="12">
        <f t="shared" si="11"/>
        <v>99.045801526717554</v>
      </c>
      <c r="TO4" t="s">
        <v>2363</v>
      </c>
      <c r="TP4" s="37" t="s">
        <v>2737</v>
      </c>
      <c r="TQ4" t="s">
        <v>2690</v>
      </c>
      <c r="TR4">
        <v>8</v>
      </c>
      <c r="TS4" s="1">
        <v>0.19480324074074074</v>
      </c>
      <c r="TT4" s="1">
        <v>0.16946759259259259</v>
      </c>
      <c r="TU4" s="1">
        <v>1.0937500000000001E-2</v>
      </c>
      <c r="TV4" s="1">
        <v>1.4386574074074072E-2</v>
      </c>
      <c r="TW4">
        <v>51</v>
      </c>
      <c r="TX4">
        <v>352</v>
      </c>
      <c r="TY4">
        <v>446</v>
      </c>
      <c r="TZ4">
        <v>7</v>
      </c>
      <c r="UA4">
        <v>0</v>
      </c>
      <c r="UB4">
        <v>0</v>
      </c>
      <c r="UC4">
        <v>0</v>
      </c>
      <c r="UD4">
        <v>98.45</v>
      </c>
      <c r="UE4">
        <f t="shared" ref="UE4:UE29" si="68">TX4-TZ4</f>
        <v>345</v>
      </c>
      <c r="UF4">
        <v>320</v>
      </c>
      <c r="UG4" s="12">
        <f t="shared" si="12"/>
        <v>107.8125</v>
      </c>
      <c r="UH4" t="s">
        <v>2363</v>
      </c>
      <c r="UI4" s="37" t="s">
        <v>2737</v>
      </c>
      <c r="UJ4" t="s">
        <v>2690</v>
      </c>
      <c r="UK4">
        <v>8</v>
      </c>
      <c r="UL4" s="1">
        <v>0.17766203703703706</v>
      </c>
      <c r="UM4" s="1">
        <v>0.14945601851851853</v>
      </c>
      <c r="UN4" s="1">
        <v>6.7245370370370367E-3</v>
      </c>
      <c r="UO4" s="1">
        <v>2.146990740740741E-2</v>
      </c>
      <c r="UP4">
        <v>75</v>
      </c>
      <c r="UQ4">
        <v>417</v>
      </c>
      <c r="UR4">
        <v>336</v>
      </c>
      <c r="US4">
        <v>19</v>
      </c>
      <c r="UT4">
        <v>0</v>
      </c>
      <c r="UU4">
        <v>0</v>
      </c>
      <c r="UV4">
        <v>0</v>
      </c>
      <c r="UW4">
        <v>94.65</v>
      </c>
      <c r="UX4">
        <f t="shared" ref="UX4:UX29" si="69">UQ4-US4</f>
        <v>398</v>
      </c>
      <c r="UY4">
        <v>320</v>
      </c>
      <c r="UZ4" s="12">
        <f t="shared" si="13"/>
        <v>124.37499999999999</v>
      </c>
      <c r="VA4" t="s">
        <v>2363</v>
      </c>
      <c r="VB4" s="37" t="s">
        <v>2737</v>
      </c>
      <c r="VC4" t="s">
        <v>2690</v>
      </c>
      <c r="VD4">
        <v>8</v>
      </c>
      <c r="VE4" s="1">
        <v>0.20175925925925928</v>
      </c>
      <c r="VF4" s="1">
        <v>0.18556712962962962</v>
      </c>
      <c r="VG4" s="1">
        <v>4.4212962962962956E-3</v>
      </c>
      <c r="VH4" s="1">
        <v>1.1759259259259259E-2</v>
      </c>
      <c r="VI4">
        <v>39</v>
      </c>
      <c r="VJ4">
        <v>440</v>
      </c>
      <c r="VK4">
        <v>401</v>
      </c>
      <c r="VL4">
        <v>29</v>
      </c>
      <c r="VM4">
        <v>0</v>
      </c>
      <c r="VN4">
        <v>0</v>
      </c>
      <c r="VO4">
        <v>0</v>
      </c>
      <c r="VP4">
        <v>93.26</v>
      </c>
      <c r="VQ4">
        <f t="shared" ref="VQ4:VQ29" si="70">VJ4-VL4</f>
        <v>411</v>
      </c>
      <c r="VR4">
        <v>320</v>
      </c>
      <c r="VS4" s="12">
        <f t="shared" si="14"/>
        <v>128.4375</v>
      </c>
      <c r="VT4" t="s">
        <v>2363</v>
      </c>
      <c r="VU4" s="37" t="s">
        <v>2737</v>
      </c>
      <c r="VV4" t="s">
        <v>2690</v>
      </c>
      <c r="VW4">
        <v>8</v>
      </c>
      <c r="VX4" s="1">
        <v>0.20175925925925928</v>
      </c>
      <c r="VY4" s="1">
        <v>0.18556712962962962</v>
      </c>
      <c r="VZ4" s="1">
        <v>4.4212962962962956E-3</v>
      </c>
      <c r="WA4" s="1">
        <v>1.1759259259259259E-2</v>
      </c>
      <c r="WB4">
        <v>39</v>
      </c>
      <c r="WC4">
        <v>440</v>
      </c>
      <c r="WD4">
        <v>401</v>
      </c>
      <c r="WE4">
        <v>29</v>
      </c>
      <c r="WF4">
        <v>0</v>
      </c>
      <c r="WG4">
        <v>0</v>
      </c>
      <c r="WH4">
        <v>0</v>
      </c>
      <c r="WI4">
        <v>93.26</v>
      </c>
      <c r="WJ4">
        <f t="shared" ref="WJ4:WJ29" si="71">WC4-WE4</f>
        <v>411</v>
      </c>
      <c r="WK4">
        <v>320</v>
      </c>
      <c r="WL4" s="12">
        <f t="shared" si="15"/>
        <v>128.4375</v>
      </c>
      <c r="WM4" t="s">
        <v>2363</v>
      </c>
      <c r="WN4" s="37" t="s">
        <v>2737</v>
      </c>
      <c r="WO4" t="s">
        <v>2690</v>
      </c>
      <c r="WP4">
        <v>8</v>
      </c>
      <c r="WQ4" s="1">
        <v>0.76483796296296302</v>
      </c>
      <c r="WR4" s="1">
        <v>0.67876157407407411</v>
      </c>
      <c r="WS4" s="1">
        <f t="shared" ref="WS4:WS29" si="72">WR4/4</f>
        <v>0.16969039351851853</v>
      </c>
      <c r="WT4" s="1">
        <v>2.6053240740740738E-2</v>
      </c>
      <c r="WU4" s="1">
        <v>6.0011574074074071E-2</v>
      </c>
      <c r="WV4">
        <v>260</v>
      </c>
      <c r="WW4">
        <v>1735</v>
      </c>
      <c r="WX4">
        <v>1764</v>
      </c>
      <c r="WY4">
        <v>62</v>
      </c>
      <c r="WZ4">
        <v>0</v>
      </c>
      <c r="XA4">
        <v>0</v>
      </c>
      <c r="XB4">
        <v>0</v>
      </c>
      <c r="XC4">
        <v>96.6</v>
      </c>
      <c r="XD4">
        <f t="shared" ref="XD4:XD29" si="73">WW4-WY4</f>
        <v>1673</v>
      </c>
      <c r="XE4">
        <f t="shared" ref="XE4:XE29" si="74">SUM(TM4,UF4,UY4,VR4)</f>
        <v>1484</v>
      </c>
      <c r="XF4" s="12">
        <f t="shared" si="16"/>
        <v>112.73584905660377</v>
      </c>
      <c r="XG4" t="s">
        <v>2363</v>
      </c>
      <c r="XH4" s="37" t="s">
        <v>2737</v>
      </c>
      <c r="XI4" t="s">
        <v>2690</v>
      </c>
      <c r="XJ4">
        <v>8</v>
      </c>
      <c r="XK4" s="1">
        <v>0</v>
      </c>
      <c r="XL4" s="1">
        <v>0</v>
      </c>
      <c r="XM4" s="1">
        <v>0</v>
      </c>
      <c r="XN4" s="1">
        <v>0</v>
      </c>
      <c r="XO4">
        <v>0</v>
      </c>
      <c r="XP4">
        <v>0</v>
      </c>
      <c r="XQ4">
        <v>194</v>
      </c>
      <c r="XR4">
        <v>15</v>
      </c>
      <c r="XS4">
        <v>0</v>
      </c>
      <c r="XT4">
        <v>0</v>
      </c>
      <c r="XU4">
        <v>0</v>
      </c>
      <c r="XV4">
        <v>92.82</v>
      </c>
      <c r="XW4">
        <f t="shared" ref="XW4:XW29" si="75">XP4-XR4</f>
        <v>-15</v>
      </c>
      <c r="XY4" s="12"/>
      <c r="XZ4" t="s">
        <v>2363</v>
      </c>
      <c r="YA4" s="37" t="s">
        <v>2737</v>
      </c>
      <c r="YB4" t="s">
        <v>2690</v>
      </c>
      <c r="YC4">
        <v>8</v>
      </c>
      <c r="YD4" s="1">
        <v>0</v>
      </c>
      <c r="YE4" s="1">
        <v>0</v>
      </c>
      <c r="YF4" s="1">
        <v>0</v>
      </c>
      <c r="YG4" s="1">
        <v>0</v>
      </c>
      <c r="YH4">
        <v>0</v>
      </c>
      <c r="YI4">
        <v>0</v>
      </c>
      <c r="YJ4">
        <v>259</v>
      </c>
      <c r="YK4">
        <v>10</v>
      </c>
      <c r="YL4">
        <v>0</v>
      </c>
      <c r="YM4">
        <v>0</v>
      </c>
      <c r="YN4">
        <v>0</v>
      </c>
      <c r="YO4">
        <v>96.28</v>
      </c>
      <c r="YR4" s="12"/>
      <c r="YS4" t="s">
        <v>2363</v>
      </c>
      <c r="YT4" s="37" t="s">
        <v>2737</v>
      </c>
      <c r="YU4" t="s">
        <v>2690</v>
      </c>
      <c r="YV4">
        <v>8</v>
      </c>
      <c r="YW4" s="1" t="e">
        <v>#N/A</v>
      </c>
      <c r="YX4" s="1" t="e">
        <v>#N/A</v>
      </c>
      <c r="YY4" s="1" t="e">
        <v>#N/A</v>
      </c>
      <c r="YZ4" s="1" t="e">
        <v>#N/A</v>
      </c>
      <c r="ZA4" t="e">
        <v>#N/A</v>
      </c>
      <c r="ZB4" t="e">
        <v>#N/A</v>
      </c>
      <c r="ZC4" t="e">
        <v>#N/A</v>
      </c>
      <c r="ZD4" t="e">
        <v>#N/A</v>
      </c>
      <c r="ZE4" t="e">
        <v>#N/A</v>
      </c>
      <c r="ZF4" t="e">
        <v>#N/A</v>
      </c>
      <c r="ZG4" t="e">
        <v>#N/A</v>
      </c>
      <c r="ZH4" t="e">
        <v>#N/A</v>
      </c>
      <c r="ZI4" t="e">
        <f t="shared" ref="ZI4:ZI29" si="76">ZB4-ZD4</f>
        <v>#N/A</v>
      </c>
      <c r="ZK4" s="12"/>
      <c r="ZL4" t="s">
        <v>2363</v>
      </c>
      <c r="ZM4" s="37" t="s">
        <v>2737</v>
      </c>
      <c r="ZN4" t="s">
        <v>2690</v>
      </c>
      <c r="ZO4">
        <v>8</v>
      </c>
      <c r="ZP4" s="1">
        <v>0</v>
      </c>
      <c r="ZQ4" s="1">
        <v>0</v>
      </c>
      <c r="ZR4" s="1">
        <v>0</v>
      </c>
      <c r="ZS4" s="1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D4" s="12"/>
      <c r="AAE4" t="s">
        <v>2363</v>
      </c>
      <c r="AAF4" s="37" t="s">
        <v>2737</v>
      </c>
      <c r="AAG4" t="s">
        <v>2690</v>
      </c>
      <c r="AAH4">
        <v>8</v>
      </c>
      <c r="AAI4" s="1">
        <v>1.2511574074074073E-2</v>
      </c>
      <c r="AAJ4" s="1">
        <v>7.7662037037037031E-3</v>
      </c>
      <c r="AAK4" s="1">
        <v>1.273148148148148E-4</v>
      </c>
      <c r="AAL4" s="1">
        <v>4.6064814814814814E-3</v>
      </c>
      <c r="AAM4">
        <v>18</v>
      </c>
      <c r="AAN4">
        <v>20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W4" s="12"/>
      <c r="AAX4" t="s">
        <v>2363</v>
      </c>
      <c r="AAY4" s="37" t="s">
        <v>2737</v>
      </c>
      <c r="AAZ4" t="s">
        <v>2690</v>
      </c>
      <c r="ABA4">
        <v>8</v>
      </c>
      <c r="ABB4" s="1">
        <v>1.2511574074074073E-2</v>
      </c>
      <c r="ABC4" s="1">
        <v>7.7662037037037031E-3</v>
      </c>
      <c r="ABD4" s="1">
        <f t="shared" ref="ABD4:ABD28" si="77">ABC4/4</f>
        <v>1.9415509259259258E-3</v>
      </c>
      <c r="ABE4" s="1">
        <v>1.273148148148148E-4</v>
      </c>
      <c r="ABF4" s="1">
        <v>4.6064814814814814E-3</v>
      </c>
      <c r="ABG4">
        <v>18</v>
      </c>
      <c r="ABH4">
        <v>20</v>
      </c>
      <c r="ABI4">
        <v>453</v>
      </c>
      <c r="ABJ4">
        <v>25</v>
      </c>
      <c r="ABK4">
        <v>0</v>
      </c>
      <c r="ABL4">
        <v>0</v>
      </c>
      <c r="ABM4">
        <v>0</v>
      </c>
      <c r="ABN4">
        <v>94.77</v>
      </c>
      <c r="ABQ4" s="12"/>
    </row>
    <row r="5" spans="1:745">
      <c r="A5" t="s">
        <v>473</v>
      </c>
      <c r="B5" s="37" t="s">
        <v>2736</v>
      </c>
      <c r="C5" t="s">
        <v>2690</v>
      </c>
      <c r="D5">
        <v>8</v>
      </c>
      <c r="E5" s="1">
        <v>0.34184027777777781</v>
      </c>
      <c r="F5" s="1">
        <v>0.21407407407407408</v>
      </c>
      <c r="G5" s="1">
        <v>1.0034722222222221E-2</v>
      </c>
      <c r="H5" s="1">
        <v>0.11771990740740741</v>
      </c>
      <c r="I5">
        <v>70</v>
      </c>
      <c r="J5">
        <v>589</v>
      </c>
      <c r="K5">
        <v>740</v>
      </c>
      <c r="L5">
        <v>49</v>
      </c>
      <c r="M5">
        <v>0</v>
      </c>
      <c r="N5">
        <v>0</v>
      </c>
      <c r="O5">
        <v>0</v>
      </c>
      <c r="P5">
        <v>93.79</v>
      </c>
      <c r="Q5">
        <f t="shared" si="17"/>
        <v>540</v>
      </c>
      <c r="R5">
        <v>524</v>
      </c>
      <c r="S5" s="12">
        <f t="shared" si="18"/>
        <v>103.05343511450383</v>
      </c>
      <c r="T5" t="s">
        <v>473</v>
      </c>
      <c r="U5" s="37" t="s">
        <v>2736</v>
      </c>
      <c r="V5" t="s">
        <v>2690</v>
      </c>
      <c r="W5">
        <v>8</v>
      </c>
      <c r="X5" s="1">
        <v>0.29854166666666665</v>
      </c>
      <c r="Y5" s="1">
        <v>0.22931712962962961</v>
      </c>
      <c r="Z5" s="1">
        <v>1.1458333333333333E-3</v>
      </c>
      <c r="AA5" s="1">
        <v>6.806712962962963E-2</v>
      </c>
      <c r="AB5">
        <v>78</v>
      </c>
      <c r="AC5">
        <v>521</v>
      </c>
      <c r="AD5">
        <v>526</v>
      </c>
      <c r="AE5">
        <v>12</v>
      </c>
      <c r="AF5">
        <v>0</v>
      </c>
      <c r="AG5">
        <v>0</v>
      </c>
      <c r="AH5">
        <v>0</v>
      </c>
      <c r="AI5">
        <v>97.77</v>
      </c>
      <c r="AJ5">
        <f t="shared" si="19"/>
        <v>509</v>
      </c>
      <c r="AK5">
        <v>524</v>
      </c>
      <c r="AL5" s="12">
        <f t="shared" si="20"/>
        <v>97.137404580152676</v>
      </c>
      <c r="AM5" t="s">
        <v>473</v>
      </c>
      <c r="AN5" s="37" t="s">
        <v>2736</v>
      </c>
      <c r="AO5" t="s">
        <v>2690</v>
      </c>
      <c r="AP5">
        <v>8</v>
      </c>
      <c r="AQ5" s="1">
        <v>0.3856134259259259</v>
      </c>
      <c r="AR5" s="1">
        <v>0.23751157407407408</v>
      </c>
      <c r="AS5" s="1">
        <v>2.3032407407407407E-3</v>
      </c>
      <c r="AT5" s="1">
        <v>0.14578703703703702</v>
      </c>
      <c r="AU5">
        <v>46</v>
      </c>
      <c r="AV5">
        <v>569</v>
      </c>
      <c r="AW5">
        <v>477</v>
      </c>
      <c r="AX5">
        <v>6</v>
      </c>
      <c r="AY5">
        <v>0</v>
      </c>
      <c r="AZ5">
        <v>0</v>
      </c>
      <c r="BA5">
        <v>0</v>
      </c>
      <c r="BB5">
        <v>98.76</v>
      </c>
      <c r="BC5">
        <f t="shared" si="21"/>
        <v>563</v>
      </c>
      <c r="BD5">
        <v>524</v>
      </c>
      <c r="BE5" s="12">
        <f t="shared" si="22"/>
        <v>107.44274809160305</v>
      </c>
      <c r="BF5" t="s">
        <v>473</v>
      </c>
      <c r="BG5" s="37" t="s">
        <v>2736</v>
      </c>
      <c r="BH5" t="s">
        <v>2690</v>
      </c>
      <c r="BI5">
        <v>8</v>
      </c>
      <c r="BJ5" s="1">
        <v>0.322349537037037</v>
      </c>
      <c r="BK5" s="1">
        <v>0.19518518518518521</v>
      </c>
      <c r="BL5" s="1">
        <v>8.0902777777777778E-3</v>
      </c>
      <c r="BM5" s="1">
        <v>0.1190625</v>
      </c>
      <c r="BN5">
        <v>50</v>
      </c>
      <c r="BO5">
        <v>512</v>
      </c>
      <c r="BP5">
        <v>486</v>
      </c>
      <c r="BQ5">
        <v>18</v>
      </c>
      <c r="BR5">
        <v>0</v>
      </c>
      <c r="BS5">
        <v>0</v>
      </c>
      <c r="BT5">
        <v>0</v>
      </c>
      <c r="BU5">
        <v>96.43</v>
      </c>
      <c r="BV5">
        <f t="shared" si="23"/>
        <v>494</v>
      </c>
      <c r="BW5">
        <v>524</v>
      </c>
      <c r="BX5" s="12">
        <f t="shared" si="24"/>
        <v>94.274809160305338</v>
      </c>
      <c r="BY5" t="s">
        <v>473</v>
      </c>
      <c r="BZ5" s="37" t="s">
        <v>2736</v>
      </c>
      <c r="CA5" t="s">
        <v>2690</v>
      </c>
      <c r="CB5">
        <v>8</v>
      </c>
      <c r="CC5" s="1">
        <v>0.22836805555555553</v>
      </c>
      <c r="CD5" s="1">
        <v>0.13936342592592593</v>
      </c>
      <c r="CE5" s="1">
        <v>2.0914351851851851E-2</v>
      </c>
      <c r="CF5" s="1">
        <v>6.8078703703703711E-2</v>
      </c>
      <c r="CG5">
        <v>74</v>
      </c>
      <c r="CH5">
        <v>524</v>
      </c>
      <c r="CI5">
        <v>477</v>
      </c>
      <c r="CJ5">
        <v>9</v>
      </c>
      <c r="CK5">
        <v>0</v>
      </c>
      <c r="CL5">
        <v>0</v>
      </c>
      <c r="CM5">
        <v>0</v>
      </c>
      <c r="CN5">
        <v>96.77</v>
      </c>
      <c r="CO5">
        <f t="shared" ref="CO5:CO29" si="78">CH5-CJ5</f>
        <v>515</v>
      </c>
      <c r="CP5">
        <v>524</v>
      </c>
      <c r="CQ5" s="12">
        <f t="shared" si="25"/>
        <v>98.282442748091597</v>
      </c>
      <c r="CR5" t="s">
        <v>473</v>
      </c>
      <c r="CS5" s="37" t="s">
        <v>2736</v>
      </c>
      <c r="CT5" t="s">
        <v>2690</v>
      </c>
      <c r="CU5">
        <v>8</v>
      </c>
      <c r="CV5" s="1">
        <v>0</v>
      </c>
      <c r="CW5" s="1">
        <v>0</v>
      </c>
      <c r="CX5" s="1">
        <v>0</v>
      </c>
      <c r="CY5" s="1">
        <v>0</v>
      </c>
      <c r="CZ5">
        <v>0</v>
      </c>
      <c r="DA5">
        <v>0</v>
      </c>
      <c r="DB5">
        <v>29</v>
      </c>
      <c r="DC5">
        <v>1</v>
      </c>
      <c r="DD5">
        <v>0</v>
      </c>
      <c r="DE5">
        <v>0</v>
      </c>
      <c r="DF5">
        <v>0</v>
      </c>
      <c r="DG5">
        <v>96.67</v>
      </c>
      <c r="DH5">
        <f t="shared" si="26"/>
        <v>-1</v>
      </c>
      <c r="DI5">
        <v>524</v>
      </c>
      <c r="DJ5" s="12">
        <f t="shared" si="27"/>
        <v>-0.19083969465648853</v>
      </c>
      <c r="DK5" t="s">
        <v>473</v>
      </c>
      <c r="DL5" s="37" t="s">
        <v>2736</v>
      </c>
      <c r="DM5" t="s">
        <v>2690</v>
      </c>
      <c r="DN5">
        <v>8</v>
      </c>
      <c r="DO5" s="1">
        <v>0</v>
      </c>
      <c r="DP5" s="1">
        <v>0</v>
      </c>
      <c r="DQ5" s="1">
        <v>0</v>
      </c>
      <c r="DR5" s="1">
        <v>0</v>
      </c>
      <c r="DS5">
        <v>0</v>
      </c>
      <c r="DT5">
        <v>0</v>
      </c>
      <c r="DU5">
        <v>69</v>
      </c>
      <c r="DV5">
        <v>2</v>
      </c>
      <c r="DW5">
        <v>0</v>
      </c>
      <c r="DX5">
        <v>0</v>
      </c>
      <c r="DY5">
        <v>0</v>
      </c>
      <c r="DZ5">
        <v>97.18</v>
      </c>
      <c r="EA5">
        <f t="shared" si="28"/>
        <v>-2</v>
      </c>
      <c r="EB5">
        <v>524</v>
      </c>
      <c r="EC5" s="12">
        <f t="shared" si="29"/>
        <v>-0.38167938931297707</v>
      </c>
      <c r="ED5" t="s">
        <v>473</v>
      </c>
      <c r="EE5" s="37" t="s">
        <v>2736</v>
      </c>
      <c r="EF5" t="s">
        <v>2690</v>
      </c>
      <c r="EG5">
        <v>8</v>
      </c>
      <c r="EH5" s="1">
        <v>0.22836805555555553</v>
      </c>
      <c r="EI5" s="1">
        <v>0.13936342592592593</v>
      </c>
      <c r="EJ5" s="1">
        <v>2.0914351851851851E-2</v>
      </c>
      <c r="EK5" s="1">
        <v>6.8078703703703711E-2</v>
      </c>
      <c r="EL5">
        <f t="shared" si="30"/>
        <v>74</v>
      </c>
      <c r="EM5">
        <f t="shared" si="31"/>
        <v>524</v>
      </c>
      <c r="EN5">
        <v>368</v>
      </c>
      <c r="EO5">
        <f t="shared" si="32"/>
        <v>12</v>
      </c>
      <c r="EP5">
        <v>0</v>
      </c>
      <c r="EQ5">
        <v>0</v>
      </c>
      <c r="ER5">
        <v>0</v>
      </c>
      <c r="ES5">
        <v>96.84</v>
      </c>
      <c r="ET5">
        <f t="shared" ref="ET5:ET29" si="79">EM5-EO5</f>
        <v>512</v>
      </c>
      <c r="EU5">
        <v>524</v>
      </c>
      <c r="EV5" s="12">
        <f t="shared" si="33"/>
        <v>97.70992366412213</v>
      </c>
      <c r="EW5" t="s">
        <v>473</v>
      </c>
      <c r="EX5" s="37" t="s">
        <v>2736</v>
      </c>
      <c r="EY5" t="s">
        <v>2690</v>
      </c>
      <c r="EZ5">
        <v>8</v>
      </c>
      <c r="FA5" s="10">
        <v>1.6066087962962963</v>
      </c>
      <c r="FB5" s="10">
        <v>1.0160185185185184</v>
      </c>
      <c r="FC5" s="10">
        <f t="shared" si="34"/>
        <v>0.20320370370370369</v>
      </c>
      <c r="FD5" s="1">
        <v>4.2939814814814813E-2</v>
      </c>
      <c r="FE5" s="1">
        <v>0.54762731481481486</v>
      </c>
      <c r="FF5">
        <f t="shared" si="35"/>
        <v>318</v>
      </c>
      <c r="FG5">
        <v>2634</v>
      </c>
      <c r="FH5">
        <v>2597</v>
      </c>
      <c r="FI5">
        <v>97</v>
      </c>
      <c r="FJ5">
        <v>0</v>
      </c>
      <c r="FK5">
        <v>0</v>
      </c>
      <c r="FL5">
        <v>0</v>
      </c>
      <c r="FM5">
        <v>96.4</v>
      </c>
      <c r="FN5">
        <f t="shared" si="36"/>
        <v>2618</v>
      </c>
      <c r="FO5">
        <f t="shared" si="37"/>
        <v>2620</v>
      </c>
      <c r="FP5" s="12">
        <f t="shared" si="38"/>
        <v>99.923664122137396</v>
      </c>
      <c r="FQ5" t="s">
        <v>473</v>
      </c>
      <c r="FR5" s="37" t="s">
        <v>2736</v>
      </c>
      <c r="FS5" t="s">
        <v>2690</v>
      </c>
      <c r="FT5">
        <v>8</v>
      </c>
      <c r="FU5" s="1">
        <v>0.35592592592592592</v>
      </c>
      <c r="FV5" s="1">
        <v>0.24534722222222224</v>
      </c>
      <c r="FW5" s="1">
        <v>8.611111111111111E-3</v>
      </c>
      <c r="FX5" s="1">
        <v>0.10196759259259258</v>
      </c>
      <c r="FY5">
        <v>62</v>
      </c>
      <c r="FZ5">
        <v>531</v>
      </c>
      <c r="GA5">
        <v>566</v>
      </c>
      <c r="GB5">
        <v>23</v>
      </c>
      <c r="GC5">
        <v>0</v>
      </c>
      <c r="GD5">
        <v>0</v>
      </c>
      <c r="GE5">
        <v>0</v>
      </c>
      <c r="GF5">
        <v>96.1</v>
      </c>
      <c r="GG5">
        <f t="shared" si="39"/>
        <v>508</v>
      </c>
      <c r="GH5">
        <v>524</v>
      </c>
      <c r="GI5" s="12">
        <f t="shared" si="40"/>
        <v>96.946564885496173</v>
      </c>
      <c r="GJ5" t="s">
        <v>473</v>
      </c>
      <c r="GK5" s="37" t="s">
        <v>2736</v>
      </c>
      <c r="GL5" t="s">
        <v>2690</v>
      </c>
      <c r="GM5">
        <v>8</v>
      </c>
      <c r="GN5" s="1">
        <v>0.33287037037037037</v>
      </c>
      <c r="GO5" s="1">
        <v>0.1907986111111111</v>
      </c>
      <c r="GP5" s="1">
        <v>5.0150462962962966E-2</v>
      </c>
      <c r="GQ5" s="1">
        <v>9.1909722222222226E-2</v>
      </c>
      <c r="GR5">
        <v>42</v>
      </c>
      <c r="GS5">
        <v>338</v>
      </c>
      <c r="GT5">
        <v>333</v>
      </c>
      <c r="GU5">
        <v>11</v>
      </c>
      <c r="GV5">
        <v>0</v>
      </c>
      <c r="GW5">
        <v>0</v>
      </c>
      <c r="GX5">
        <v>0</v>
      </c>
      <c r="GY5">
        <v>96.8</v>
      </c>
      <c r="GZ5">
        <f t="shared" si="41"/>
        <v>327</v>
      </c>
      <c r="HA5">
        <v>524</v>
      </c>
      <c r="HB5" s="12">
        <f t="shared" si="42"/>
        <v>62.404580152671748</v>
      </c>
      <c r="HC5" t="s">
        <v>473</v>
      </c>
      <c r="HD5" s="37" t="s">
        <v>2736</v>
      </c>
      <c r="HE5" t="s">
        <v>2690</v>
      </c>
      <c r="HF5">
        <v>8</v>
      </c>
      <c r="HG5" s="1">
        <v>0.37695601851851851</v>
      </c>
      <c r="HH5" s="1">
        <v>0.25148148148148147</v>
      </c>
      <c r="HI5" s="1">
        <v>5.7754629629629623E-3</v>
      </c>
      <c r="HJ5" s="1">
        <v>0.1196875</v>
      </c>
      <c r="HK5">
        <v>46</v>
      </c>
      <c r="HL5">
        <v>529</v>
      </c>
      <c r="HM5">
        <v>571</v>
      </c>
      <c r="HN5">
        <v>8</v>
      </c>
      <c r="HO5">
        <v>0</v>
      </c>
      <c r="HP5">
        <v>0</v>
      </c>
      <c r="HQ5">
        <v>0</v>
      </c>
      <c r="HR5">
        <v>98.62</v>
      </c>
      <c r="HS5">
        <f t="shared" si="43"/>
        <v>521</v>
      </c>
      <c r="HT5">
        <v>524</v>
      </c>
      <c r="HU5" s="12">
        <f t="shared" si="44"/>
        <v>99.427480916030532</v>
      </c>
      <c r="HV5" t="s">
        <v>473</v>
      </c>
      <c r="HW5" s="37" t="s">
        <v>2736</v>
      </c>
      <c r="HX5" t="s">
        <v>2690</v>
      </c>
      <c r="HY5">
        <v>8</v>
      </c>
      <c r="HZ5" s="1">
        <v>0.32365740740740739</v>
      </c>
      <c r="IA5" s="1">
        <v>0.19105324074074073</v>
      </c>
      <c r="IB5" s="1">
        <v>3.5092592592592592E-2</v>
      </c>
      <c r="IC5" s="1">
        <v>9.7488425925925923E-2</v>
      </c>
      <c r="ID5">
        <v>36</v>
      </c>
      <c r="IE5">
        <v>445</v>
      </c>
      <c r="IF5">
        <v>422</v>
      </c>
      <c r="IG5">
        <v>10</v>
      </c>
      <c r="IH5">
        <v>0</v>
      </c>
      <c r="II5">
        <v>0</v>
      </c>
      <c r="IJ5">
        <v>0</v>
      </c>
      <c r="IK5">
        <v>97.69</v>
      </c>
      <c r="IL5">
        <f t="shared" si="45"/>
        <v>435</v>
      </c>
      <c r="IM5">
        <v>425</v>
      </c>
      <c r="IN5" s="12">
        <f>IL5/IM5*100</f>
        <v>102.35294117647058</v>
      </c>
      <c r="IO5" t="s">
        <v>473</v>
      </c>
      <c r="IP5" s="37" t="s">
        <v>2736</v>
      </c>
      <c r="IQ5" t="s">
        <v>2690</v>
      </c>
      <c r="IR5">
        <v>8</v>
      </c>
      <c r="IS5" s="1">
        <v>0.29026620370370371</v>
      </c>
      <c r="IT5" s="1">
        <v>0.22434027777777776</v>
      </c>
      <c r="IU5" s="1">
        <v>8.3564814814814804E-3</v>
      </c>
      <c r="IV5" s="1">
        <v>5.7546296296296297E-2</v>
      </c>
      <c r="IW5">
        <v>40</v>
      </c>
      <c r="IX5">
        <v>548</v>
      </c>
      <c r="IY5">
        <v>585</v>
      </c>
      <c r="IZ5">
        <v>14</v>
      </c>
      <c r="JA5">
        <v>0</v>
      </c>
      <c r="JB5">
        <v>0</v>
      </c>
      <c r="JC5">
        <v>0</v>
      </c>
      <c r="JD5">
        <v>97.66</v>
      </c>
      <c r="JE5">
        <f t="shared" si="46"/>
        <v>534</v>
      </c>
      <c r="JF5">
        <v>524</v>
      </c>
      <c r="JG5" s="12">
        <f t="shared" si="47"/>
        <v>101.90839694656488</v>
      </c>
      <c r="JH5" t="s">
        <v>473</v>
      </c>
      <c r="JI5" s="37" t="s">
        <v>2736</v>
      </c>
      <c r="JJ5" t="s">
        <v>2690</v>
      </c>
      <c r="JK5">
        <v>8</v>
      </c>
      <c r="JL5" s="1">
        <v>0</v>
      </c>
      <c r="JM5" s="1">
        <v>0</v>
      </c>
      <c r="JN5" s="1">
        <v>0</v>
      </c>
      <c r="JO5" s="1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f t="shared" si="48"/>
        <v>0</v>
      </c>
      <c r="JZ5" s="12" t="e">
        <f t="shared" si="0"/>
        <v>#DIV/0!</v>
      </c>
      <c r="KA5" t="s">
        <v>473</v>
      </c>
      <c r="KB5" s="37" t="s">
        <v>2736</v>
      </c>
      <c r="KC5" t="s">
        <v>2690</v>
      </c>
      <c r="KD5">
        <v>8</v>
      </c>
      <c r="KE5" s="1">
        <v>0</v>
      </c>
      <c r="KF5" s="1">
        <v>0</v>
      </c>
      <c r="KG5" s="1">
        <v>0</v>
      </c>
      <c r="KH5" s="1">
        <v>0</v>
      </c>
      <c r="KI5">
        <v>0</v>
      </c>
      <c r="KJ5">
        <v>0</v>
      </c>
      <c r="KK5">
        <v>1</v>
      </c>
      <c r="KL5">
        <v>0</v>
      </c>
      <c r="KM5">
        <v>0</v>
      </c>
      <c r="KN5">
        <v>0</v>
      </c>
      <c r="KO5">
        <v>0</v>
      </c>
      <c r="KP5">
        <v>100</v>
      </c>
      <c r="KQ5">
        <f t="shared" si="49"/>
        <v>0</v>
      </c>
      <c r="KS5" s="12" t="e">
        <f t="shared" si="1"/>
        <v>#DIV/0!</v>
      </c>
      <c r="KT5" t="s">
        <v>473</v>
      </c>
      <c r="KU5" s="37" t="s">
        <v>2736</v>
      </c>
      <c r="KV5" t="s">
        <v>2690</v>
      </c>
      <c r="KW5">
        <v>8</v>
      </c>
      <c r="KX5" s="1">
        <v>0.29026620370370371</v>
      </c>
      <c r="KY5" s="1">
        <v>0.22434027777777776</v>
      </c>
      <c r="KZ5" s="1">
        <v>8.3564814814814804E-3</v>
      </c>
      <c r="LA5" s="1">
        <v>5.7546296296296297E-2</v>
      </c>
      <c r="LB5">
        <v>40</v>
      </c>
      <c r="LC5">
        <v>548</v>
      </c>
      <c r="LD5">
        <v>586</v>
      </c>
      <c r="LE5">
        <v>14</v>
      </c>
      <c r="LF5">
        <v>0</v>
      </c>
      <c r="LG5">
        <v>0</v>
      </c>
      <c r="LH5">
        <v>0</v>
      </c>
      <c r="LI5">
        <v>97.67</v>
      </c>
      <c r="LJ5">
        <f t="shared" si="50"/>
        <v>534</v>
      </c>
      <c r="LK5">
        <v>524</v>
      </c>
      <c r="LL5" s="12">
        <f t="shared" si="51"/>
        <v>101.90839694656488</v>
      </c>
      <c r="LM5" t="s">
        <v>473</v>
      </c>
      <c r="LN5" s="37" t="s">
        <v>2736</v>
      </c>
      <c r="LO5" t="s">
        <v>2690</v>
      </c>
      <c r="LP5">
        <v>8</v>
      </c>
      <c r="LQ5" s="10">
        <v>1.6917361111111111</v>
      </c>
      <c r="LR5" s="10">
        <v>1.1056828703703705</v>
      </c>
      <c r="LS5" s="1">
        <v>0.11655092592592593</v>
      </c>
      <c r="LT5" s="1">
        <v>0.4695023148148148</v>
      </c>
      <c r="LU5">
        <v>226</v>
      </c>
      <c r="LV5">
        <v>2391</v>
      </c>
      <c r="LW5">
        <v>2478</v>
      </c>
      <c r="LX5">
        <v>66</v>
      </c>
      <c r="LY5">
        <v>0</v>
      </c>
      <c r="LZ5">
        <v>0</v>
      </c>
      <c r="MA5">
        <v>0</v>
      </c>
      <c r="MB5">
        <v>97.41</v>
      </c>
      <c r="MC5">
        <f t="shared" si="52"/>
        <v>2325</v>
      </c>
      <c r="MD5">
        <f t="shared" si="53"/>
        <v>2521</v>
      </c>
      <c r="ME5" s="12">
        <f t="shared" si="54"/>
        <v>92.225307417691397</v>
      </c>
      <c r="MF5" t="s">
        <v>473</v>
      </c>
      <c r="MG5" s="37" t="s">
        <v>2736</v>
      </c>
      <c r="MH5" t="s">
        <v>2690</v>
      </c>
      <c r="MI5">
        <v>8</v>
      </c>
      <c r="MJ5" s="1">
        <v>0.36450231481481482</v>
      </c>
      <c r="MK5" s="1">
        <v>0.25111111111111112</v>
      </c>
      <c r="ML5" s="1">
        <v>2.148148148148148E-2</v>
      </c>
      <c r="MM5" s="1">
        <v>9.1898148148148159E-2</v>
      </c>
      <c r="MN5">
        <v>34</v>
      </c>
      <c r="MO5">
        <v>536</v>
      </c>
      <c r="MP5">
        <v>370</v>
      </c>
      <c r="MQ5">
        <v>10</v>
      </c>
      <c r="MR5">
        <v>0</v>
      </c>
      <c r="MS5">
        <v>0</v>
      </c>
      <c r="MT5">
        <v>0</v>
      </c>
      <c r="MU5">
        <v>97.37</v>
      </c>
      <c r="MV5">
        <f t="shared" si="55"/>
        <v>526</v>
      </c>
      <c r="MW5">
        <v>524</v>
      </c>
      <c r="MX5" s="12">
        <f t="shared" si="2"/>
        <v>100.38167938931298</v>
      </c>
      <c r="MY5" t="s">
        <v>473</v>
      </c>
      <c r="MZ5" s="37" t="s">
        <v>2736</v>
      </c>
      <c r="NA5" t="s">
        <v>2690</v>
      </c>
      <c r="NB5">
        <v>8</v>
      </c>
      <c r="NC5" s="1">
        <v>0.32961805555555557</v>
      </c>
      <c r="ND5" s="1">
        <v>0.22356481481481483</v>
      </c>
      <c r="NE5" s="1">
        <v>1.7222222222222222E-2</v>
      </c>
      <c r="NF5" s="1">
        <v>8.8819444444444451E-2</v>
      </c>
      <c r="NG5">
        <v>39</v>
      </c>
      <c r="NH5">
        <v>532</v>
      </c>
      <c r="NI5">
        <v>535</v>
      </c>
      <c r="NJ5">
        <v>6</v>
      </c>
      <c r="NK5">
        <v>0</v>
      </c>
      <c r="NL5">
        <v>0</v>
      </c>
      <c r="NM5">
        <v>0</v>
      </c>
      <c r="NN5">
        <v>98.89</v>
      </c>
      <c r="NO5">
        <f t="shared" si="56"/>
        <v>526</v>
      </c>
      <c r="NP5">
        <v>524</v>
      </c>
      <c r="NQ5" s="12">
        <f t="shared" si="3"/>
        <v>100.38167938931298</v>
      </c>
      <c r="NR5" t="s">
        <v>473</v>
      </c>
      <c r="NS5" s="37" t="s">
        <v>2736</v>
      </c>
      <c r="NT5" t="s">
        <v>2690</v>
      </c>
      <c r="NU5">
        <v>8</v>
      </c>
      <c r="NV5" s="1">
        <v>0.3613425925925926</v>
      </c>
      <c r="NW5" s="1">
        <v>0.2357060185185185</v>
      </c>
      <c r="NX5" s="1">
        <v>1.2222222222222223E-2</v>
      </c>
      <c r="NY5" s="1">
        <v>0.11340277777777778</v>
      </c>
      <c r="NZ5">
        <v>126</v>
      </c>
      <c r="OA5">
        <v>533</v>
      </c>
      <c r="OB5">
        <v>420</v>
      </c>
      <c r="OC5">
        <v>11</v>
      </c>
      <c r="OD5">
        <v>0</v>
      </c>
      <c r="OE5">
        <v>0</v>
      </c>
      <c r="OF5">
        <v>0</v>
      </c>
      <c r="OG5">
        <v>97.45</v>
      </c>
      <c r="OH5">
        <f t="shared" si="57"/>
        <v>522</v>
      </c>
      <c r="OI5">
        <v>524</v>
      </c>
      <c r="OJ5" s="12">
        <f t="shared" si="4"/>
        <v>99.618320610687022</v>
      </c>
      <c r="OK5" t="s">
        <v>473</v>
      </c>
      <c r="OL5" s="37" t="s">
        <v>2736</v>
      </c>
      <c r="OM5" t="s">
        <v>2690</v>
      </c>
      <c r="ON5">
        <v>8</v>
      </c>
      <c r="OO5" s="1">
        <v>0.31498842592592591</v>
      </c>
      <c r="OP5" s="1">
        <v>0.22586805555555556</v>
      </c>
      <c r="OQ5" s="1">
        <v>4.7800925925925919E-3</v>
      </c>
      <c r="OR5" s="1">
        <v>8.4328703703703711E-2</v>
      </c>
      <c r="OS5">
        <v>90</v>
      </c>
      <c r="OT5">
        <v>541</v>
      </c>
      <c r="OU5">
        <v>534</v>
      </c>
      <c r="OV5">
        <v>42</v>
      </c>
      <c r="OW5">
        <v>0</v>
      </c>
      <c r="OX5">
        <v>0</v>
      </c>
      <c r="OY5">
        <v>0</v>
      </c>
      <c r="OZ5">
        <v>92.71</v>
      </c>
      <c r="PA5">
        <f t="shared" si="58"/>
        <v>499</v>
      </c>
      <c r="PB5">
        <v>524</v>
      </c>
      <c r="PC5" s="12">
        <f t="shared" si="5"/>
        <v>95.229007633587784</v>
      </c>
      <c r="PD5" t="s">
        <v>473</v>
      </c>
      <c r="PE5" s="37" t="s">
        <v>2736</v>
      </c>
      <c r="PF5" t="s">
        <v>2690</v>
      </c>
      <c r="PG5">
        <v>8</v>
      </c>
      <c r="PH5" s="1">
        <v>0.32315972222222222</v>
      </c>
      <c r="PI5" s="1">
        <v>0.21159722222222221</v>
      </c>
      <c r="PJ5" s="1">
        <v>2.1238425925925924E-2</v>
      </c>
      <c r="PK5" s="1">
        <v>9.0312500000000004E-2</v>
      </c>
      <c r="PL5">
        <v>84</v>
      </c>
      <c r="PM5">
        <v>528</v>
      </c>
      <c r="PN5">
        <v>293</v>
      </c>
      <c r="PO5">
        <v>39</v>
      </c>
      <c r="PP5">
        <v>0</v>
      </c>
      <c r="PQ5">
        <v>0</v>
      </c>
      <c r="PR5">
        <v>0</v>
      </c>
      <c r="PS5">
        <v>88.25</v>
      </c>
      <c r="PT5">
        <f t="shared" si="59"/>
        <v>489</v>
      </c>
      <c r="PU5">
        <v>524</v>
      </c>
      <c r="PV5" s="12">
        <f t="shared" si="6"/>
        <v>93.320610687022892</v>
      </c>
      <c r="PW5" t="s">
        <v>473</v>
      </c>
      <c r="PX5" s="37" t="s">
        <v>2736</v>
      </c>
      <c r="PY5" t="s">
        <v>2690</v>
      </c>
      <c r="PZ5">
        <v>8</v>
      </c>
      <c r="QA5" s="1">
        <v>0</v>
      </c>
      <c r="QB5" s="1">
        <v>0</v>
      </c>
      <c r="QC5" s="1">
        <v>0</v>
      </c>
      <c r="QD5" s="1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f t="shared" si="60"/>
        <v>0</v>
      </c>
      <c r="QN5">
        <v>524</v>
      </c>
      <c r="QO5" s="12">
        <f t="shared" si="7"/>
        <v>0</v>
      </c>
      <c r="QP5" t="s">
        <v>473</v>
      </c>
      <c r="QQ5" s="37" t="s">
        <v>2736</v>
      </c>
      <c r="QR5" t="s">
        <v>2690</v>
      </c>
      <c r="QS5">
        <v>8</v>
      </c>
      <c r="QT5" s="1">
        <v>0</v>
      </c>
      <c r="QU5" s="1">
        <v>0</v>
      </c>
      <c r="QV5" s="1">
        <v>0</v>
      </c>
      <c r="QW5" s="1">
        <v>0</v>
      </c>
      <c r="QX5">
        <v>0</v>
      </c>
      <c r="QY5">
        <v>0</v>
      </c>
      <c r="QZ5">
        <v>32</v>
      </c>
      <c r="RA5">
        <v>8</v>
      </c>
      <c r="RB5">
        <v>0</v>
      </c>
      <c r="RC5">
        <v>0</v>
      </c>
      <c r="RD5">
        <v>0</v>
      </c>
      <c r="RE5">
        <v>80</v>
      </c>
      <c r="RF5">
        <f t="shared" si="61"/>
        <v>-8</v>
      </c>
      <c r="RG5">
        <v>524</v>
      </c>
      <c r="RH5" s="12">
        <f t="shared" si="8"/>
        <v>-1.5267175572519083</v>
      </c>
      <c r="RI5" t="s">
        <v>473</v>
      </c>
      <c r="RJ5" s="37" t="s">
        <v>2736</v>
      </c>
      <c r="RK5" t="s">
        <v>2690</v>
      </c>
      <c r="RL5">
        <v>8</v>
      </c>
      <c r="RM5" s="1">
        <v>0.32315972222222222</v>
      </c>
      <c r="RN5" s="1">
        <v>0.21159722222222221</v>
      </c>
      <c r="RO5" s="1">
        <v>2.1238425925925924E-2</v>
      </c>
      <c r="RP5" s="1">
        <v>9.0312500000000004E-2</v>
      </c>
      <c r="RQ5">
        <v>84</v>
      </c>
      <c r="RR5">
        <v>528</v>
      </c>
      <c r="RS5">
        <v>325</v>
      </c>
      <c r="RT5">
        <v>47</v>
      </c>
      <c r="RU5">
        <v>0</v>
      </c>
      <c r="RV5">
        <v>0</v>
      </c>
      <c r="RW5">
        <v>0</v>
      </c>
      <c r="RX5">
        <v>87.37</v>
      </c>
      <c r="RY5">
        <f t="shared" si="62"/>
        <v>481</v>
      </c>
      <c r="RZ5">
        <v>524</v>
      </c>
      <c r="SA5" s="12">
        <f t="shared" si="9"/>
        <v>91.793893129770993</v>
      </c>
      <c r="SB5" t="s">
        <v>473</v>
      </c>
      <c r="SC5" s="37" t="s">
        <v>2736</v>
      </c>
      <c r="SD5" t="s">
        <v>2690</v>
      </c>
      <c r="SE5">
        <v>8</v>
      </c>
      <c r="SF5" s="1">
        <v>1.6936458333333333</v>
      </c>
      <c r="SG5" s="10">
        <f t="shared" si="63"/>
        <v>1.1478472222222222</v>
      </c>
      <c r="SH5" s="1">
        <f t="shared" si="64"/>
        <v>0.22956944444444444</v>
      </c>
      <c r="SI5" s="1">
        <v>7.6967592592592601E-2</v>
      </c>
      <c r="SJ5" s="1">
        <v>0.46879629629629632</v>
      </c>
      <c r="SK5">
        <v>373</v>
      </c>
      <c r="SL5">
        <v>2670</v>
      </c>
      <c r="SM5">
        <v>2184</v>
      </c>
      <c r="SN5">
        <v>116</v>
      </c>
      <c r="SO5">
        <v>0</v>
      </c>
      <c r="SP5">
        <v>0</v>
      </c>
      <c r="SQ5">
        <v>0</v>
      </c>
      <c r="SR5">
        <v>94.96</v>
      </c>
      <c r="SS5">
        <f t="shared" si="65"/>
        <v>2554</v>
      </c>
      <c r="ST5">
        <f t="shared" si="66"/>
        <v>2620</v>
      </c>
      <c r="SU5" s="12">
        <f t="shared" si="10"/>
        <v>97.480916030534345</v>
      </c>
      <c r="SV5" t="s">
        <v>473</v>
      </c>
      <c r="SW5" s="37" t="s">
        <v>2736</v>
      </c>
      <c r="SX5" t="s">
        <v>2690</v>
      </c>
      <c r="SY5">
        <v>8</v>
      </c>
      <c r="SZ5" s="1">
        <v>0.32710648148148147</v>
      </c>
      <c r="TA5" s="1">
        <v>0.23599537037037036</v>
      </c>
      <c r="TB5" s="1">
        <v>9.2824074074074076E-3</v>
      </c>
      <c r="TC5" s="1">
        <v>8.1817129629629629E-2</v>
      </c>
      <c r="TD5">
        <v>113</v>
      </c>
      <c r="TE5">
        <v>542</v>
      </c>
      <c r="TF5">
        <v>529</v>
      </c>
      <c r="TG5">
        <v>19</v>
      </c>
      <c r="TH5">
        <v>0</v>
      </c>
      <c r="TI5">
        <v>0</v>
      </c>
      <c r="TJ5">
        <v>0</v>
      </c>
      <c r="TK5">
        <v>96.53</v>
      </c>
      <c r="TL5">
        <f t="shared" si="67"/>
        <v>523</v>
      </c>
      <c r="TM5">
        <v>524</v>
      </c>
      <c r="TN5" s="12">
        <f t="shared" si="11"/>
        <v>99.809160305343511</v>
      </c>
      <c r="TO5" t="s">
        <v>473</v>
      </c>
      <c r="TP5" s="37" t="s">
        <v>2737</v>
      </c>
      <c r="TQ5" t="s">
        <v>2690</v>
      </c>
      <c r="TR5">
        <v>8</v>
      </c>
      <c r="TS5" s="1">
        <v>0.28396990740740741</v>
      </c>
      <c r="TT5" s="1">
        <v>0.19907407407407407</v>
      </c>
      <c r="TU5" s="1">
        <v>3.3229166666666664E-2</v>
      </c>
      <c r="TV5" s="1">
        <v>5.1666666666666666E-2</v>
      </c>
      <c r="TW5">
        <v>82</v>
      </c>
      <c r="TX5">
        <v>358</v>
      </c>
      <c r="TY5">
        <v>485</v>
      </c>
      <c r="TZ5">
        <v>17</v>
      </c>
      <c r="UA5">
        <v>0</v>
      </c>
      <c r="UB5">
        <v>0</v>
      </c>
      <c r="UC5">
        <v>0</v>
      </c>
      <c r="UD5">
        <v>96.61</v>
      </c>
      <c r="UE5">
        <f t="shared" si="68"/>
        <v>341</v>
      </c>
      <c r="UF5">
        <v>320</v>
      </c>
      <c r="UG5" s="12">
        <f t="shared" si="12"/>
        <v>106.5625</v>
      </c>
      <c r="UH5" t="s">
        <v>473</v>
      </c>
      <c r="UI5" s="37" t="s">
        <v>2737</v>
      </c>
      <c r="UJ5" t="s">
        <v>2690</v>
      </c>
      <c r="UK5">
        <v>8</v>
      </c>
      <c r="UL5" s="1">
        <v>0.22817129629629629</v>
      </c>
      <c r="UM5" s="1">
        <v>0.17306712962962964</v>
      </c>
      <c r="UN5" s="1">
        <v>7.3263888888888892E-3</v>
      </c>
      <c r="UO5" s="1">
        <v>4.7766203703703707E-2</v>
      </c>
      <c r="UP5">
        <v>81</v>
      </c>
      <c r="UQ5">
        <v>363</v>
      </c>
      <c r="UR5">
        <v>341</v>
      </c>
      <c r="US5">
        <v>28</v>
      </c>
      <c r="UT5">
        <v>0</v>
      </c>
      <c r="UU5">
        <v>0</v>
      </c>
      <c r="UV5">
        <v>0</v>
      </c>
      <c r="UW5">
        <v>92.41</v>
      </c>
      <c r="UX5">
        <f t="shared" si="69"/>
        <v>335</v>
      </c>
      <c r="UY5">
        <v>320</v>
      </c>
      <c r="UZ5" s="12">
        <f t="shared" si="13"/>
        <v>104.6875</v>
      </c>
      <c r="VA5" t="s">
        <v>473</v>
      </c>
      <c r="VB5" s="37" t="s">
        <v>2737</v>
      </c>
      <c r="VC5" t="s">
        <v>2690</v>
      </c>
      <c r="VD5">
        <v>8</v>
      </c>
      <c r="VE5" s="1">
        <v>0.24377314814814813</v>
      </c>
      <c r="VF5" s="1">
        <v>0.18498842592592593</v>
      </c>
      <c r="VG5" s="1">
        <v>1.2499999999999999E-2</v>
      </c>
      <c r="VH5" s="1">
        <v>4.628472222222222E-2</v>
      </c>
      <c r="VI5">
        <v>91</v>
      </c>
      <c r="VJ5">
        <v>411</v>
      </c>
      <c r="VK5">
        <v>264</v>
      </c>
      <c r="VL5">
        <v>33</v>
      </c>
      <c r="VM5">
        <v>0</v>
      </c>
      <c r="VN5">
        <v>0</v>
      </c>
      <c r="VO5">
        <v>0</v>
      </c>
      <c r="VP5">
        <v>88.89</v>
      </c>
      <c r="VQ5">
        <f t="shared" si="70"/>
        <v>378</v>
      </c>
      <c r="VR5">
        <v>320</v>
      </c>
      <c r="VS5" s="12">
        <f t="shared" si="14"/>
        <v>118.12499999999999</v>
      </c>
      <c r="VT5" t="s">
        <v>473</v>
      </c>
      <c r="VU5" s="37" t="s">
        <v>2737</v>
      </c>
      <c r="VV5" t="s">
        <v>2690</v>
      </c>
      <c r="VW5">
        <v>8</v>
      </c>
      <c r="VX5" s="1">
        <v>0.24377314814814813</v>
      </c>
      <c r="VY5" s="1">
        <v>0.18498842592592593</v>
      </c>
      <c r="VZ5" s="1">
        <v>1.2499999999999999E-2</v>
      </c>
      <c r="WA5" s="1">
        <v>4.628472222222222E-2</v>
      </c>
      <c r="WB5">
        <v>91</v>
      </c>
      <c r="WC5">
        <v>411</v>
      </c>
      <c r="WD5">
        <v>264</v>
      </c>
      <c r="WE5">
        <v>33</v>
      </c>
      <c r="WF5">
        <v>0</v>
      </c>
      <c r="WG5">
        <v>0</v>
      </c>
      <c r="WH5">
        <v>0</v>
      </c>
      <c r="WI5">
        <v>88.89</v>
      </c>
      <c r="WJ5">
        <f t="shared" si="71"/>
        <v>378</v>
      </c>
      <c r="WK5">
        <v>320</v>
      </c>
      <c r="WL5" s="12">
        <f t="shared" si="15"/>
        <v>118.12499999999999</v>
      </c>
      <c r="WM5" t="s">
        <v>473</v>
      </c>
      <c r="WN5" s="37" t="s">
        <v>2737</v>
      </c>
      <c r="WO5" t="s">
        <v>2690</v>
      </c>
      <c r="WP5">
        <v>8</v>
      </c>
      <c r="WQ5" s="10">
        <v>1.0830439814814816</v>
      </c>
      <c r="WR5" s="1">
        <v>0.79313657407407412</v>
      </c>
      <c r="WS5" s="1">
        <f t="shared" si="72"/>
        <v>0.19828414351851853</v>
      </c>
      <c r="WT5" s="1">
        <v>6.2349537037037044E-2</v>
      </c>
      <c r="WU5" s="1">
        <v>0.2275462962962963</v>
      </c>
      <c r="WV5">
        <v>367</v>
      </c>
      <c r="WW5">
        <v>1674</v>
      </c>
      <c r="WX5">
        <v>1619</v>
      </c>
      <c r="WY5">
        <v>97</v>
      </c>
      <c r="WZ5">
        <v>0</v>
      </c>
      <c r="XA5">
        <v>0</v>
      </c>
      <c r="XB5">
        <v>0</v>
      </c>
      <c r="XC5">
        <v>94.35</v>
      </c>
      <c r="XD5">
        <f t="shared" si="73"/>
        <v>1577</v>
      </c>
      <c r="XE5">
        <f t="shared" si="74"/>
        <v>1484</v>
      </c>
      <c r="XF5" s="12">
        <f t="shared" si="16"/>
        <v>106.26684636118597</v>
      </c>
      <c r="XG5" t="s">
        <v>473</v>
      </c>
      <c r="XH5" s="37" t="s">
        <v>2737</v>
      </c>
      <c r="XI5" t="s">
        <v>2690</v>
      </c>
      <c r="XJ5">
        <v>8</v>
      </c>
      <c r="XK5" s="1">
        <v>0.26582175925925927</v>
      </c>
      <c r="XL5" s="1">
        <v>0.19451388888888888</v>
      </c>
      <c r="XM5" s="1">
        <v>7.6041666666666662E-3</v>
      </c>
      <c r="XN5" s="1">
        <v>6.3692129629629626E-2</v>
      </c>
      <c r="XO5">
        <v>52</v>
      </c>
      <c r="XP5">
        <v>407</v>
      </c>
      <c r="XQ5">
        <v>251</v>
      </c>
      <c r="XR5">
        <v>30</v>
      </c>
      <c r="XS5">
        <v>0</v>
      </c>
      <c r="XT5">
        <v>0</v>
      </c>
      <c r="XU5">
        <v>0</v>
      </c>
      <c r="XV5">
        <v>89.32</v>
      </c>
      <c r="XW5">
        <f t="shared" si="75"/>
        <v>377</v>
      </c>
      <c r="XX5">
        <v>320</v>
      </c>
      <c r="XY5" s="12">
        <f t="shared" ref="XY5:XY10" si="80">XW5/XX5*100</f>
        <v>117.81250000000001</v>
      </c>
      <c r="XZ5" t="s">
        <v>473</v>
      </c>
      <c r="YA5" s="37" t="s">
        <v>2737</v>
      </c>
      <c r="YB5" t="s">
        <v>2690</v>
      </c>
      <c r="YC5">
        <v>8</v>
      </c>
      <c r="YD5" s="1">
        <v>0.30401620370370369</v>
      </c>
      <c r="YE5" s="1">
        <v>0.20773148148148146</v>
      </c>
      <c r="YF5" s="1">
        <v>1.2997685185185183E-2</v>
      </c>
      <c r="YG5" s="1">
        <v>8.3275462962962968E-2</v>
      </c>
      <c r="YH5">
        <v>100</v>
      </c>
      <c r="YI5">
        <v>430</v>
      </c>
      <c r="YJ5">
        <v>569</v>
      </c>
      <c r="YK5">
        <v>66</v>
      </c>
      <c r="YL5">
        <v>0</v>
      </c>
      <c r="YM5">
        <v>0</v>
      </c>
      <c r="YN5">
        <v>0</v>
      </c>
      <c r="YO5">
        <v>89.61</v>
      </c>
      <c r="YP5">
        <f t="shared" ref="YP5:YP29" si="81">YI5-YK5</f>
        <v>364</v>
      </c>
      <c r="YQ5">
        <v>320</v>
      </c>
      <c r="YR5" s="12">
        <f t="shared" ref="YR5:YR10" si="82">YP5/YQ5*100</f>
        <v>113.75</v>
      </c>
      <c r="YS5" t="s">
        <v>473</v>
      </c>
      <c r="YT5" s="37" t="s">
        <v>2737</v>
      </c>
      <c r="YU5" t="s">
        <v>2690</v>
      </c>
      <c r="YV5">
        <v>8</v>
      </c>
      <c r="YW5" s="1">
        <v>0.39216435185185183</v>
      </c>
      <c r="YX5" s="1">
        <v>0.22407407407407409</v>
      </c>
      <c r="YY5" s="1">
        <v>5.5844907407407406E-2</v>
      </c>
      <c r="YZ5" s="1">
        <v>0.1122337962962963</v>
      </c>
      <c r="ZA5">
        <v>193</v>
      </c>
      <c r="ZB5">
        <v>356</v>
      </c>
      <c r="ZC5">
        <v>208</v>
      </c>
      <c r="ZD5">
        <v>43</v>
      </c>
      <c r="ZE5">
        <v>0</v>
      </c>
      <c r="ZF5">
        <v>0</v>
      </c>
      <c r="ZG5">
        <v>0</v>
      </c>
      <c r="ZH5">
        <v>82.87</v>
      </c>
      <c r="ZI5">
        <f t="shared" si="76"/>
        <v>313</v>
      </c>
      <c r="ZJ5">
        <v>320</v>
      </c>
      <c r="ZK5" s="12">
        <f t="shared" ref="ZK5:ZK10" si="83">ZI5/ZJ5*100</f>
        <v>97.8125</v>
      </c>
      <c r="ZL5" t="s">
        <v>473</v>
      </c>
      <c r="ZM5" s="37" t="s">
        <v>2737</v>
      </c>
      <c r="ZN5" t="s">
        <v>2690</v>
      </c>
      <c r="ZO5">
        <v>8</v>
      </c>
      <c r="ZP5" s="1">
        <v>0.28418981481481481</v>
      </c>
      <c r="ZQ5" s="1">
        <v>0.14677083333333332</v>
      </c>
      <c r="ZR5" s="1">
        <v>1.8275462962962962E-2</v>
      </c>
      <c r="ZS5" s="1">
        <v>0.11913194444444446</v>
      </c>
      <c r="ZT5">
        <v>56</v>
      </c>
      <c r="ZU5">
        <v>358</v>
      </c>
      <c r="ZV5">
        <v>452</v>
      </c>
      <c r="ZW5">
        <v>53</v>
      </c>
      <c r="ZX5">
        <v>0</v>
      </c>
      <c r="ZY5">
        <v>0</v>
      </c>
      <c r="ZZ5">
        <v>0</v>
      </c>
      <c r="AAA5">
        <v>89.5</v>
      </c>
      <c r="AAB5">
        <f t="shared" ref="AAB5:AAB29" si="84">ZU5-ZW5</f>
        <v>305</v>
      </c>
      <c r="AAC5">
        <v>320</v>
      </c>
      <c r="AAD5" s="12">
        <f t="shared" ref="AAD5:AAD10" si="85">AAB5/AAC5*100</f>
        <v>95.3125</v>
      </c>
      <c r="AAE5" t="s">
        <v>473</v>
      </c>
      <c r="AAF5" s="37" t="s">
        <v>2737</v>
      </c>
      <c r="AAG5" t="s">
        <v>2690</v>
      </c>
      <c r="AAH5">
        <v>8</v>
      </c>
      <c r="AAI5" s="1">
        <v>0.28418981481481481</v>
      </c>
      <c r="AAJ5" s="1">
        <v>0.14677083333333332</v>
      </c>
      <c r="AAK5" s="1">
        <v>1.8275462962962962E-2</v>
      </c>
      <c r="AAL5" s="1">
        <v>0.11913194444444446</v>
      </c>
      <c r="AAM5">
        <v>56</v>
      </c>
      <c r="AAN5">
        <v>358</v>
      </c>
      <c r="AAO5">
        <v>452</v>
      </c>
      <c r="AAP5">
        <v>53</v>
      </c>
      <c r="AAQ5">
        <v>0</v>
      </c>
      <c r="AAR5">
        <v>0</v>
      </c>
      <c r="AAS5">
        <v>0</v>
      </c>
      <c r="AAT5">
        <v>89.5</v>
      </c>
      <c r="AAU5">
        <f t="shared" ref="AAU5:AAU10" si="86">AAN5-AAP5</f>
        <v>305</v>
      </c>
      <c r="AAV5">
        <v>320</v>
      </c>
      <c r="AAW5" s="12">
        <f t="shared" ref="AAW5:AAW10" si="87">AAU5/AAV5*100</f>
        <v>95.3125</v>
      </c>
      <c r="AAX5" t="s">
        <v>473</v>
      </c>
      <c r="AAY5" s="37" t="s">
        <v>2737</v>
      </c>
      <c r="AAZ5" t="s">
        <v>2690</v>
      </c>
      <c r="ABA5">
        <v>8</v>
      </c>
      <c r="ABB5" s="10">
        <v>1.2738773148148148</v>
      </c>
      <c r="ABC5" s="1">
        <v>0.77394675925925915</v>
      </c>
      <c r="ABD5" s="1">
        <f t="shared" si="77"/>
        <v>0.19348668981481479</v>
      </c>
      <c r="ABE5" s="1">
        <v>9.7916666666666666E-2</v>
      </c>
      <c r="ABF5" s="1">
        <v>0.4020023148148148</v>
      </c>
      <c r="ABG5">
        <v>401</v>
      </c>
      <c r="ABH5">
        <v>1551</v>
      </c>
      <c r="ABI5">
        <v>1480</v>
      </c>
      <c r="ABJ5">
        <v>192</v>
      </c>
      <c r="ABK5">
        <v>0</v>
      </c>
      <c r="ABL5">
        <v>0</v>
      </c>
      <c r="ABM5">
        <v>0</v>
      </c>
      <c r="ABN5">
        <v>88.52</v>
      </c>
      <c r="ABO5">
        <f t="shared" ref="ABO5:ABO10" si="88">ABH5-ABJ5</f>
        <v>1359</v>
      </c>
      <c r="ABP5">
        <f t="shared" ref="ABP5:ABP10" si="89">SUM(XX5,YQ5,ZJ5,AAC5)</f>
        <v>1280</v>
      </c>
      <c r="ABQ5" s="12">
        <f t="shared" ref="ABQ5:ABQ10" si="90">ABO5/ABP5*100</f>
        <v>106.171875</v>
      </c>
    </row>
    <row r="6" spans="1:745">
      <c r="A6" t="s">
        <v>2364</v>
      </c>
      <c r="B6" s="37" t="s">
        <v>2736</v>
      </c>
      <c r="C6" t="s">
        <v>2690</v>
      </c>
      <c r="D6">
        <v>8</v>
      </c>
      <c r="E6" s="1">
        <v>0.62075231481481474</v>
      </c>
      <c r="F6" s="1">
        <v>0.41202546296296294</v>
      </c>
      <c r="G6" s="1">
        <v>0.15792824074074074</v>
      </c>
      <c r="H6" s="1">
        <v>5.078703703703704E-2</v>
      </c>
      <c r="I6">
        <v>82</v>
      </c>
      <c r="J6">
        <v>479</v>
      </c>
      <c r="K6">
        <v>292</v>
      </c>
      <c r="L6">
        <v>5</v>
      </c>
      <c r="M6">
        <v>0</v>
      </c>
      <c r="N6">
        <v>0</v>
      </c>
      <c r="O6">
        <v>0</v>
      </c>
      <c r="P6">
        <v>98.32</v>
      </c>
      <c r="Q6">
        <f t="shared" si="17"/>
        <v>474</v>
      </c>
      <c r="R6">
        <v>524</v>
      </c>
      <c r="S6" s="12">
        <f t="shared" si="18"/>
        <v>90.458015267175568</v>
      </c>
      <c r="T6" t="s">
        <v>2364</v>
      </c>
      <c r="U6" s="37" t="s">
        <v>2736</v>
      </c>
      <c r="V6" t="s">
        <v>2690</v>
      </c>
      <c r="W6">
        <v>8</v>
      </c>
      <c r="X6" s="1">
        <v>0.58726851851851858</v>
      </c>
      <c r="Y6" s="1">
        <v>0.40168981481481486</v>
      </c>
      <c r="Z6" s="1">
        <v>8.4988425925925926E-2</v>
      </c>
      <c r="AA6" s="1">
        <v>0.1005787037037037</v>
      </c>
      <c r="AB6">
        <v>54</v>
      </c>
      <c r="AC6">
        <v>477</v>
      </c>
      <c r="AD6">
        <v>468</v>
      </c>
      <c r="AE6">
        <v>7</v>
      </c>
      <c r="AF6">
        <v>0</v>
      </c>
      <c r="AG6">
        <v>0</v>
      </c>
      <c r="AH6">
        <v>0</v>
      </c>
      <c r="AI6">
        <v>98.53</v>
      </c>
      <c r="AJ6">
        <f t="shared" si="19"/>
        <v>470</v>
      </c>
      <c r="AK6">
        <v>524</v>
      </c>
      <c r="AL6" s="12">
        <f t="shared" si="20"/>
        <v>89.694656488549612</v>
      </c>
      <c r="AM6" t="s">
        <v>2364</v>
      </c>
      <c r="AN6" s="37" t="s">
        <v>2736</v>
      </c>
      <c r="AO6" t="s">
        <v>2690</v>
      </c>
      <c r="AP6">
        <v>8</v>
      </c>
      <c r="AQ6" s="1">
        <v>0.56450231481481483</v>
      </c>
      <c r="AR6" s="1">
        <v>0.44655092592592593</v>
      </c>
      <c r="AS6" s="1">
        <v>5.8043981481481481E-2</v>
      </c>
      <c r="AT6" s="1">
        <v>5.9895833333333336E-2</v>
      </c>
      <c r="AU6">
        <v>45</v>
      </c>
      <c r="AV6">
        <v>581</v>
      </c>
      <c r="AW6">
        <v>551</v>
      </c>
      <c r="AX6">
        <v>10</v>
      </c>
      <c r="AY6">
        <v>0</v>
      </c>
      <c r="AZ6">
        <v>0</v>
      </c>
      <c r="BA6">
        <v>0</v>
      </c>
      <c r="BB6">
        <v>98.22</v>
      </c>
      <c r="BC6">
        <f t="shared" si="21"/>
        <v>571</v>
      </c>
      <c r="BD6">
        <v>524</v>
      </c>
      <c r="BE6" s="12">
        <f t="shared" si="22"/>
        <v>108.96946564885496</v>
      </c>
      <c r="BF6" t="s">
        <v>2364</v>
      </c>
      <c r="BG6" s="37" t="s">
        <v>2736</v>
      </c>
      <c r="BH6" t="s">
        <v>2690</v>
      </c>
      <c r="BI6">
        <v>8</v>
      </c>
      <c r="BJ6" s="1">
        <v>0.61834490740740744</v>
      </c>
      <c r="BK6" s="1">
        <v>0.47011574074074075</v>
      </c>
      <c r="BL6" s="1">
        <v>8.0393518518518517E-2</v>
      </c>
      <c r="BM6" s="1">
        <v>6.7824074074074078E-2</v>
      </c>
      <c r="BN6">
        <v>41</v>
      </c>
      <c r="BO6">
        <v>582</v>
      </c>
      <c r="BP6">
        <v>529</v>
      </c>
      <c r="BQ6">
        <v>7</v>
      </c>
      <c r="BR6">
        <v>0</v>
      </c>
      <c r="BS6">
        <v>0</v>
      </c>
      <c r="BT6">
        <v>0</v>
      </c>
      <c r="BU6">
        <v>98.69</v>
      </c>
      <c r="BV6">
        <f t="shared" si="23"/>
        <v>575</v>
      </c>
      <c r="BW6">
        <v>524</v>
      </c>
      <c r="BX6" s="12">
        <f t="shared" si="24"/>
        <v>109.73282442748091</v>
      </c>
      <c r="BY6" t="s">
        <v>2364</v>
      </c>
      <c r="BZ6" s="37" t="s">
        <v>2736</v>
      </c>
      <c r="CA6" t="s">
        <v>2690</v>
      </c>
      <c r="CB6">
        <v>8</v>
      </c>
      <c r="CC6" s="1">
        <v>0.33585648148148151</v>
      </c>
      <c r="CD6" s="1">
        <v>0.20489583333333336</v>
      </c>
      <c r="CE6" s="1">
        <v>7.5995370370370366E-2</v>
      </c>
      <c r="CF6" s="1">
        <v>5.4965277777777773E-2</v>
      </c>
      <c r="CG6">
        <v>100</v>
      </c>
      <c r="CH6">
        <v>559</v>
      </c>
      <c r="CI6">
        <v>543</v>
      </c>
      <c r="CJ6">
        <v>7</v>
      </c>
      <c r="CK6">
        <v>0</v>
      </c>
      <c r="CL6">
        <v>0</v>
      </c>
      <c r="CM6">
        <v>0</v>
      </c>
      <c r="CN6">
        <v>98.38</v>
      </c>
      <c r="CO6">
        <f t="shared" si="78"/>
        <v>552</v>
      </c>
      <c r="CP6">
        <v>524</v>
      </c>
      <c r="CQ6" s="12">
        <f t="shared" si="25"/>
        <v>105.34351145038168</v>
      </c>
      <c r="CR6" t="s">
        <v>2364</v>
      </c>
      <c r="CS6" s="37" t="s">
        <v>2736</v>
      </c>
      <c r="CT6" t="s">
        <v>2690</v>
      </c>
      <c r="CU6">
        <v>8</v>
      </c>
      <c r="CV6" s="1">
        <v>0</v>
      </c>
      <c r="CW6" s="1">
        <v>0</v>
      </c>
      <c r="CX6" s="1">
        <v>0</v>
      </c>
      <c r="CY6" s="1">
        <v>0</v>
      </c>
      <c r="CZ6">
        <v>0</v>
      </c>
      <c r="DA6">
        <v>0</v>
      </c>
      <c r="DB6">
        <v>22</v>
      </c>
      <c r="DC6">
        <v>1</v>
      </c>
      <c r="DD6">
        <v>0</v>
      </c>
      <c r="DE6">
        <v>0</v>
      </c>
      <c r="DF6">
        <v>0</v>
      </c>
      <c r="DG6">
        <v>95.65</v>
      </c>
      <c r="DH6">
        <f t="shared" si="26"/>
        <v>-1</v>
      </c>
      <c r="DI6">
        <v>524</v>
      </c>
      <c r="DJ6" s="12">
        <f t="shared" si="27"/>
        <v>-0.19083969465648853</v>
      </c>
      <c r="DK6" t="s">
        <v>2364</v>
      </c>
      <c r="DL6" s="37" t="s">
        <v>2736</v>
      </c>
      <c r="DM6" t="s">
        <v>2690</v>
      </c>
      <c r="DN6">
        <v>8</v>
      </c>
      <c r="DO6" s="1">
        <v>0</v>
      </c>
      <c r="DP6" s="1">
        <v>0</v>
      </c>
      <c r="DQ6" s="1">
        <v>0</v>
      </c>
      <c r="DR6" s="1">
        <v>0</v>
      </c>
      <c r="DS6">
        <v>0</v>
      </c>
      <c r="DT6">
        <v>0</v>
      </c>
      <c r="DU6">
        <v>27</v>
      </c>
      <c r="DV6">
        <v>0</v>
      </c>
      <c r="DW6">
        <v>0</v>
      </c>
      <c r="DX6">
        <v>0</v>
      </c>
      <c r="DY6">
        <v>0</v>
      </c>
      <c r="DZ6">
        <v>100</v>
      </c>
      <c r="EA6">
        <f>DT6-DV6</f>
        <v>0</v>
      </c>
      <c r="EB6">
        <v>524</v>
      </c>
      <c r="EC6" s="12">
        <f t="shared" si="29"/>
        <v>0</v>
      </c>
      <c r="ED6" t="s">
        <v>2364</v>
      </c>
      <c r="EE6" s="37" t="s">
        <v>2736</v>
      </c>
      <c r="EF6" t="s">
        <v>2690</v>
      </c>
      <c r="EG6">
        <v>8</v>
      </c>
      <c r="EH6" s="1">
        <v>0.33585648148148151</v>
      </c>
      <c r="EI6" s="1">
        <v>0.20489583333333336</v>
      </c>
      <c r="EJ6" s="1">
        <v>7.5995370370370366E-2</v>
      </c>
      <c r="EK6" s="1">
        <v>5.4965277777777773E-2</v>
      </c>
      <c r="EL6">
        <f t="shared" si="30"/>
        <v>100</v>
      </c>
      <c r="EM6">
        <f t="shared" si="31"/>
        <v>559</v>
      </c>
      <c r="EN6">
        <v>473</v>
      </c>
      <c r="EO6">
        <f t="shared" si="32"/>
        <v>8</v>
      </c>
      <c r="EP6">
        <v>0</v>
      </c>
      <c r="EQ6">
        <v>0</v>
      </c>
      <c r="ER6">
        <v>0</v>
      </c>
      <c r="ES6">
        <v>98.34</v>
      </c>
      <c r="ET6">
        <f t="shared" si="79"/>
        <v>551</v>
      </c>
      <c r="EU6">
        <v>524</v>
      </c>
      <c r="EV6" s="12">
        <f t="shared" si="33"/>
        <v>105.15267175572518</v>
      </c>
      <c r="EW6" t="s">
        <v>2364</v>
      </c>
      <c r="EX6" s="37" t="s">
        <v>2736</v>
      </c>
      <c r="EY6" t="s">
        <v>2690</v>
      </c>
      <c r="EZ6">
        <v>8</v>
      </c>
      <c r="FA6" s="10">
        <v>2.7268981481481482</v>
      </c>
      <c r="FB6" s="10">
        <v>1.9354398148148146</v>
      </c>
      <c r="FC6" s="10">
        <f t="shared" si="34"/>
        <v>0.38708796296296294</v>
      </c>
      <c r="FD6" s="1">
        <v>0.4573726851851852</v>
      </c>
      <c r="FE6" s="1">
        <v>0.33407407407407402</v>
      </c>
      <c r="FF6">
        <f t="shared" si="35"/>
        <v>322</v>
      </c>
      <c r="FG6">
        <v>2373</v>
      </c>
      <c r="FH6">
        <v>2313</v>
      </c>
      <c r="FI6">
        <v>37</v>
      </c>
      <c r="FJ6">
        <v>0</v>
      </c>
      <c r="FK6">
        <v>0</v>
      </c>
      <c r="FL6">
        <v>0</v>
      </c>
      <c r="FM6">
        <v>98.43</v>
      </c>
      <c r="FN6">
        <f t="shared" si="36"/>
        <v>2641</v>
      </c>
      <c r="FO6">
        <f t="shared" si="37"/>
        <v>2620</v>
      </c>
      <c r="FP6" s="12">
        <f t="shared" si="38"/>
        <v>100.80152671755724</v>
      </c>
      <c r="FQ6" t="s">
        <v>2364</v>
      </c>
      <c r="FR6" s="37" t="s">
        <v>2736</v>
      </c>
      <c r="FS6" t="s">
        <v>2690</v>
      </c>
      <c r="FT6">
        <v>8</v>
      </c>
      <c r="FU6" s="1">
        <v>0.58480324074074075</v>
      </c>
      <c r="FV6" s="1">
        <v>0.44362268518518522</v>
      </c>
      <c r="FW6" s="1">
        <v>0.10396990740740741</v>
      </c>
      <c r="FX6" s="1">
        <v>3.7199074074074072E-2</v>
      </c>
      <c r="FY6">
        <v>52</v>
      </c>
      <c r="FZ6">
        <v>548</v>
      </c>
      <c r="GA6">
        <v>619</v>
      </c>
      <c r="GB6">
        <v>3</v>
      </c>
      <c r="GC6">
        <v>0</v>
      </c>
      <c r="GD6">
        <v>0</v>
      </c>
      <c r="GE6">
        <v>0</v>
      </c>
      <c r="GF6">
        <v>99.52</v>
      </c>
      <c r="GG6">
        <f t="shared" si="39"/>
        <v>545</v>
      </c>
      <c r="GH6">
        <v>524</v>
      </c>
      <c r="GI6" s="12">
        <f t="shared" si="40"/>
        <v>104.00763358778626</v>
      </c>
      <c r="GJ6" t="s">
        <v>2364</v>
      </c>
      <c r="GK6" s="37" t="s">
        <v>2736</v>
      </c>
      <c r="GL6" t="s">
        <v>2690</v>
      </c>
      <c r="GM6">
        <v>8</v>
      </c>
      <c r="GN6" s="1">
        <v>0.59976851851851853</v>
      </c>
      <c r="GO6" s="1">
        <v>0.40824074074074074</v>
      </c>
      <c r="GP6" s="1">
        <v>0.13917824074074073</v>
      </c>
      <c r="GQ6" s="1">
        <v>5.2326388888888888E-2</v>
      </c>
      <c r="GR6">
        <v>52</v>
      </c>
      <c r="GS6">
        <v>449</v>
      </c>
      <c r="GT6">
        <v>666</v>
      </c>
      <c r="GU6">
        <v>6</v>
      </c>
      <c r="GV6">
        <v>0</v>
      </c>
      <c r="GW6">
        <v>0</v>
      </c>
      <c r="GX6">
        <v>0</v>
      </c>
      <c r="GY6">
        <v>99.11</v>
      </c>
      <c r="GZ6">
        <f t="shared" si="41"/>
        <v>443</v>
      </c>
      <c r="HA6">
        <v>524</v>
      </c>
      <c r="HB6" s="12">
        <f t="shared" si="42"/>
        <v>84.541984732824432</v>
      </c>
      <c r="HC6" t="s">
        <v>2364</v>
      </c>
      <c r="HD6" s="37" t="s">
        <v>2736</v>
      </c>
      <c r="HE6" t="s">
        <v>2690</v>
      </c>
      <c r="HF6">
        <v>8</v>
      </c>
      <c r="HG6" s="1">
        <v>0.62810185185185186</v>
      </c>
      <c r="HH6" s="1">
        <v>0.46704861111111112</v>
      </c>
      <c r="HI6" s="1">
        <v>8.3449074074074078E-2</v>
      </c>
      <c r="HJ6" s="1">
        <v>7.7604166666666669E-2</v>
      </c>
      <c r="HK6">
        <v>43</v>
      </c>
      <c r="HL6">
        <v>563</v>
      </c>
      <c r="HM6">
        <v>455</v>
      </c>
      <c r="HN6">
        <v>2</v>
      </c>
      <c r="HO6">
        <v>0</v>
      </c>
      <c r="HP6">
        <v>0</v>
      </c>
      <c r="HQ6">
        <v>0</v>
      </c>
      <c r="HR6">
        <v>99.56</v>
      </c>
      <c r="HS6">
        <f t="shared" si="43"/>
        <v>561</v>
      </c>
      <c r="HT6">
        <v>524</v>
      </c>
      <c r="HU6" s="12">
        <f t="shared" si="44"/>
        <v>107.06106870229009</v>
      </c>
      <c r="HV6" t="s">
        <v>2364</v>
      </c>
      <c r="HW6" s="37" t="s">
        <v>2736</v>
      </c>
      <c r="HX6" t="s">
        <v>2690</v>
      </c>
      <c r="HY6">
        <v>8</v>
      </c>
      <c r="HZ6" s="1">
        <v>0.58651620370370372</v>
      </c>
      <c r="IA6" s="1">
        <v>0.40438657407407402</v>
      </c>
      <c r="IB6" s="1">
        <v>0.13575231481481481</v>
      </c>
      <c r="IC6" s="1">
        <v>4.6365740740740742E-2</v>
      </c>
      <c r="ID6">
        <v>30</v>
      </c>
      <c r="IE6">
        <v>485</v>
      </c>
      <c r="IF6">
        <v>352</v>
      </c>
      <c r="IG6">
        <v>4</v>
      </c>
      <c r="IH6">
        <v>0</v>
      </c>
      <c r="II6">
        <v>0</v>
      </c>
      <c r="IJ6">
        <v>0</v>
      </c>
      <c r="IK6">
        <v>98.88</v>
      </c>
      <c r="IL6">
        <f t="shared" si="45"/>
        <v>481</v>
      </c>
      <c r="IM6">
        <v>425</v>
      </c>
      <c r="IN6" s="12">
        <f>IL6/IM6*100</f>
        <v>113.1764705882353</v>
      </c>
      <c r="IO6" t="s">
        <v>2364</v>
      </c>
      <c r="IP6" s="37" t="s">
        <v>2736</v>
      </c>
      <c r="IQ6" t="s">
        <v>2690</v>
      </c>
      <c r="IR6">
        <v>8</v>
      </c>
      <c r="IS6" s="1">
        <v>0.50219907407407405</v>
      </c>
      <c r="IT6" s="1">
        <v>0.3847800925925926</v>
      </c>
      <c r="IU6" s="1">
        <v>5.8923611111111107E-2</v>
      </c>
      <c r="IV6" s="1">
        <v>5.8483796296296298E-2</v>
      </c>
      <c r="IW6">
        <v>22</v>
      </c>
      <c r="IX6">
        <v>421</v>
      </c>
      <c r="IY6">
        <v>476</v>
      </c>
      <c r="IZ6">
        <v>1</v>
      </c>
      <c r="JA6">
        <v>0</v>
      </c>
      <c r="JB6">
        <v>0</v>
      </c>
      <c r="JC6">
        <v>0</v>
      </c>
      <c r="JD6">
        <v>99.79</v>
      </c>
      <c r="JE6">
        <f t="shared" si="46"/>
        <v>420</v>
      </c>
      <c r="JF6">
        <v>524</v>
      </c>
      <c r="JG6" s="12">
        <f t="shared" si="47"/>
        <v>80.152671755725194</v>
      </c>
      <c r="JH6" t="s">
        <v>2364</v>
      </c>
      <c r="JI6" s="37" t="s">
        <v>2736</v>
      </c>
      <c r="JJ6" t="s">
        <v>2690</v>
      </c>
      <c r="JK6">
        <v>8</v>
      </c>
      <c r="JL6" s="1">
        <v>0</v>
      </c>
      <c r="JM6" s="1">
        <v>0</v>
      </c>
      <c r="JN6" s="1">
        <v>0</v>
      </c>
      <c r="JO6" s="1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f t="shared" si="48"/>
        <v>0</v>
      </c>
      <c r="JZ6" s="12" t="e">
        <f t="shared" si="0"/>
        <v>#DIV/0!</v>
      </c>
      <c r="KA6" t="s">
        <v>2364</v>
      </c>
      <c r="KB6" s="37" t="s">
        <v>2736</v>
      </c>
      <c r="KC6" t="s">
        <v>2690</v>
      </c>
      <c r="KD6">
        <v>8</v>
      </c>
      <c r="KE6" s="1">
        <v>0</v>
      </c>
      <c r="KF6" s="1">
        <v>0</v>
      </c>
      <c r="KG6" s="1">
        <v>0</v>
      </c>
      <c r="KH6" s="1">
        <v>0</v>
      </c>
      <c r="KI6">
        <v>0</v>
      </c>
      <c r="KJ6">
        <v>0</v>
      </c>
      <c r="KK6">
        <v>36</v>
      </c>
      <c r="KL6">
        <v>0</v>
      </c>
      <c r="KM6">
        <v>0</v>
      </c>
      <c r="KN6">
        <v>0</v>
      </c>
      <c r="KO6">
        <v>0</v>
      </c>
      <c r="KP6">
        <v>100</v>
      </c>
      <c r="KQ6">
        <f t="shared" si="49"/>
        <v>0</v>
      </c>
      <c r="KS6" s="12" t="e">
        <f t="shared" si="1"/>
        <v>#DIV/0!</v>
      </c>
      <c r="KT6" t="s">
        <v>2364</v>
      </c>
      <c r="KU6" s="37" t="s">
        <v>2736</v>
      </c>
      <c r="KV6" t="s">
        <v>2690</v>
      </c>
      <c r="KW6">
        <v>8</v>
      </c>
      <c r="KX6" s="1">
        <v>0.50219907407407405</v>
      </c>
      <c r="KY6" s="1">
        <v>0.3847800925925926</v>
      </c>
      <c r="KZ6" s="1">
        <v>5.8923611111111107E-2</v>
      </c>
      <c r="LA6" s="1">
        <v>5.8483796296296298E-2</v>
      </c>
      <c r="LB6">
        <v>22</v>
      </c>
      <c r="LC6">
        <v>421</v>
      </c>
      <c r="LD6">
        <v>512</v>
      </c>
      <c r="LE6">
        <v>1</v>
      </c>
      <c r="LF6">
        <v>0</v>
      </c>
      <c r="LG6">
        <v>0</v>
      </c>
      <c r="LH6">
        <v>0</v>
      </c>
      <c r="LI6">
        <v>99.81</v>
      </c>
      <c r="LJ6">
        <f t="shared" si="50"/>
        <v>420</v>
      </c>
      <c r="LK6">
        <v>524</v>
      </c>
      <c r="LL6" s="12">
        <f t="shared" si="51"/>
        <v>80.152671755725194</v>
      </c>
      <c r="LM6" t="s">
        <v>2364</v>
      </c>
      <c r="LN6" s="37" t="s">
        <v>2736</v>
      </c>
      <c r="LO6" t="s">
        <v>2690</v>
      </c>
      <c r="LP6">
        <v>8</v>
      </c>
      <c r="LQ6" s="10">
        <v>2.9432291666666668</v>
      </c>
      <c r="LR6" s="10">
        <v>2.1322800925925924</v>
      </c>
      <c r="LS6" s="1">
        <v>0.5213078703703703</v>
      </c>
      <c r="LT6" s="1">
        <v>0.28961805555555559</v>
      </c>
      <c r="LU6">
        <v>199</v>
      </c>
      <c r="LV6">
        <v>2466</v>
      </c>
      <c r="LW6">
        <v>2604</v>
      </c>
      <c r="LX6">
        <v>16</v>
      </c>
      <c r="LY6">
        <v>0</v>
      </c>
      <c r="LZ6">
        <v>0</v>
      </c>
      <c r="MA6">
        <v>0</v>
      </c>
      <c r="MB6">
        <v>99.39</v>
      </c>
      <c r="MC6">
        <f t="shared" si="52"/>
        <v>2450</v>
      </c>
      <c r="MD6">
        <f t="shared" si="53"/>
        <v>2521</v>
      </c>
      <c r="ME6" s="12">
        <f t="shared" si="54"/>
        <v>97.183657278857595</v>
      </c>
      <c r="MF6" t="s">
        <v>2364</v>
      </c>
      <c r="MG6" s="37" t="s">
        <v>2736</v>
      </c>
      <c r="MH6" t="s">
        <v>2690</v>
      </c>
      <c r="MI6">
        <v>8</v>
      </c>
      <c r="MJ6" s="1">
        <v>0.76746527777777773</v>
      </c>
      <c r="MK6" s="1">
        <v>0.42218749999999999</v>
      </c>
      <c r="ML6" s="1">
        <v>0.22135416666666666</v>
      </c>
      <c r="MM6" s="1">
        <v>0.12391203703703703</v>
      </c>
      <c r="MN6">
        <v>25</v>
      </c>
      <c r="MO6">
        <v>468</v>
      </c>
      <c r="MP6">
        <v>368</v>
      </c>
      <c r="MQ6">
        <v>0</v>
      </c>
      <c r="MR6">
        <v>0</v>
      </c>
      <c r="MS6">
        <v>0</v>
      </c>
      <c r="MT6">
        <v>0</v>
      </c>
      <c r="MU6">
        <v>100</v>
      </c>
      <c r="MV6">
        <f t="shared" si="55"/>
        <v>468</v>
      </c>
      <c r="MW6">
        <v>524</v>
      </c>
      <c r="MX6" s="12">
        <f t="shared" si="2"/>
        <v>89.312977099236647</v>
      </c>
      <c r="MY6" t="s">
        <v>2364</v>
      </c>
      <c r="MZ6" s="37" t="s">
        <v>2736</v>
      </c>
      <c r="NA6" t="s">
        <v>2690</v>
      </c>
      <c r="NB6">
        <v>8</v>
      </c>
      <c r="NC6" s="1">
        <v>0.63165509259259256</v>
      </c>
      <c r="ND6" s="1">
        <v>0.48074074074074075</v>
      </c>
      <c r="NE6" s="1">
        <v>9.1030092592592593E-2</v>
      </c>
      <c r="NF6" s="1">
        <v>5.9861111111111108E-2</v>
      </c>
      <c r="NG6">
        <v>32</v>
      </c>
      <c r="NH6">
        <v>549</v>
      </c>
      <c r="NI6">
        <v>448</v>
      </c>
      <c r="NJ6">
        <v>6</v>
      </c>
      <c r="NK6">
        <v>0</v>
      </c>
      <c r="NL6">
        <v>0</v>
      </c>
      <c r="NM6">
        <v>0</v>
      </c>
      <c r="NN6">
        <v>98.68</v>
      </c>
      <c r="NO6">
        <f t="shared" si="56"/>
        <v>543</v>
      </c>
      <c r="NP6">
        <v>524</v>
      </c>
      <c r="NQ6" s="12">
        <f t="shared" si="3"/>
        <v>103.62595419847329</v>
      </c>
      <c r="NR6" t="s">
        <v>2364</v>
      </c>
      <c r="NS6" s="37" t="s">
        <v>2736</v>
      </c>
      <c r="NT6" t="s">
        <v>2690</v>
      </c>
      <c r="NU6">
        <v>8</v>
      </c>
      <c r="NV6" s="1">
        <v>0.6174074074074074</v>
      </c>
      <c r="NW6" s="1">
        <v>0.45091435185185186</v>
      </c>
      <c r="NX6" s="1">
        <v>0.1025462962962963</v>
      </c>
      <c r="NY6" s="1">
        <v>6.3935185185185192E-2</v>
      </c>
      <c r="NZ6">
        <v>100</v>
      </c>
      <c r="OA6">
        <v>535</v>
      </c>
      <c r="OB6">
        <v>513</v>
      </c>
      <c r="OC6">
        <v>5</v>
      </c>
      <c r="OD6">
        <v>0</v>
      </c>
      <c r="OE6">
        <v>0</v>
      </c>
      <c r="OF6">
        <v>0</v>
      </c>
      <c r="OG6">
        <v>99.03</v>
      </c>
      <c r="OH6">
        <f t="shared" si="57"/>
        <v>530</v>
      </c>
      <c r="OI6">
        <v>524</v>
      </c>
      <c r="OJ6" s="12">
        <f t="shared" si="4"/>
        <v>101.14503816793894</v>
      </c>
      <c r="OK6" t="s">
        <v>2364</v>
      </c>
      <c r="OL6" s="37" t="s">
        <v>2736</v>
      </c>
      <c r="OM6" t="s">
        <v>2690</v>
      </c>
      <c r="ON6">
        <v>8</v>
      </c>
      <c r="OO6" s="1">
        <v>0.59901620370370368</v>
      </c>
      <c r="OP6" s="1">
        <v>0.42366898148148152</v>
      </c>
      <c r="OQ6" s="1">
        <v>0.11421296296296296</v>
      </c>
      <c r="OR6" s="1">
        <v>6.1122685185185183E-2</v>
      </c>
      <c r="OS6">
        <v>44</v>
      </c>
      <c r="OT6">
        <v>551</v>
      </c>
      <c r="OU6">
        <v>468</v>
      </c>
      <c r="OV6">
        <v>3</v>
      </c>
      <c r="OW6">
        <v>0</v>
      </c>
      <c r="OX6">
        <v>0</v>
      </c>
      <c r="OY6">
        <v>0</v>
      </c>
      <c r="OZ6">
        <v>99.36</v>
      </c>
      <c r="PA6">
        <f t="shared" si="58"/>
        <v>548</v>
      </c>
      <c r="PB6">
        <v>524</v>
      </c>
      <c r="PC6" s="12">
        <f t="shared" si="5"/>
        <v>104.58015267175573</v>
      </c>
      <c r="PD6" t="s">
        <v>2364</v>
      </c>
      <c r="PE6" s="37" t="s">
        <v>2736</v>
      </c>
      <c r="PF6" t="s">
        <v>2690</v>
      </c>
      <c r="PG6">
        <v>8</v>
      </c>
      <c r="PH6" s="1">
        <v>0.76695601851851858</v>
      </c>
      <c r="PI6" s="1">
        <v>0.43840277777777775</v>
      </c>
      <c r="PJ6" s="1">
        <v>0.26353009259259258</v>
      </c>
      <c r="PK6" s="1">
        <v>6.5011574074074083E-2</v>
      </c>
      <c r="PL6">
        <v>53</v>
      </c>
      <c r="PM6">
        <v>523</v>
      </c>
      <c r="PN6">
        <v>435</v>
      </c>
      <c r="PO6">
        <v>9</v>
      </c>
      <c r="PP6">
        <v>0</v>
      </c>
      <c r="PQ6">
        <v>0</v>
      </c>
      <c r="PR6">
        <v>0</v>
      </c>
      <c r="PS6">
        <v>97.97</v>
      </c>
      <c r="PT6">
        <f t="shared" si="59"/>
        <v>514</v>
      </c>
      <c r="PU6">
        <v>524</v>
      </c>
      <c r="PV6" s="12">
        <f t="shared" si="6"/>
        <v>98.091603053435122</v>
      </c>
      <c r="PW6" t="s">
        <v>2364</v>
      </c>
      <c r="PX6" s="37" t="s">
        <v>2736</v>
      </c>
      <c r="PY6" t="s">
        <v>2690</v>
      </c>
      <c r="PZ6">
        <v>8</v>
      </c>
      <c r="QA6" s="1">
        <v>0</v>
      </c>
      <c r="QB6" s="1">
        <v>0</v>
      </c>
      <c r="QC6" s="1">
        <v>0</v>
      </c>
      <c r="QD6" s="1">
        <v>0</v>
      </c>
      <c r="QE6">
        <v>0</v>
      </c>
      <c r="QF6">
        <v>0</v>
      </c>
      <c r="QG6">
        <v>17</v>
      </c>
      <c r="QH6">
        <v>0</v>
      </c>
      <c r="QI6">
        <v>0</v>
      </c>
      <c r="QJ6">
        <v>0</v>
      </c>
      <c r="QK6">
        <v>0</v>
      </c>
      <c r="QL6">
        <v>100</v>
      </c>
      <c r="QM6">
        <f t="shared" si="60"/>
        <v>0</v>
      </c>
      <c r="QN6">
        <v>524</v>
      </c>
      <c r="QO6" s="12">
        <f t="shared" si="7"/>
        <v>0</v>
      </c>
      <c r="QP6" t="s">
        <v>2364</v>
      </c>
      <c r="QQ6" s="37" t="s">
        <v>2736</v>
      </c>
      <c r="QR6" t="s">
        <v>2690</v>
      </c>
      <c r="QS6">
        <v>8</v>
      </c>
      <c r="QT6" s="1">
        <v>7.0729166666666662E-2</v>
      </c>
      <c r="QU6" s="1">
        <v>6.3530092592592582E-2</v>
      </c>
      <c r="QV6" s="1">
        <v>6.0185185185185177E-3</v>
      </c>
      <c r="QW6" s="1">
        <v>1.1805555555555556E-3</v>
      </c>
      <c r="QX6">
        <v>12</v>
      </c>
      <c r="QY6">
        <v>60</v>
      </c>
      <c r="QZ6">
        <v>35</v>
      </c>
      <c r="RA6">
        <v>0</v>
      </c>
      <c r="RB6">
        <v>0</v>
      </c>
      <c r="RC6">
        <v>0</v>
      </c>
      <c r="RD6">
        <v>0</v>
      </c>
      <c r="RE6">
        <v>100</v>
      </c>
      <c r="RF6">
        <f t="shared" si="61"/>
        <v>60</v>
      </c>
      <c r="RG6">
        <v>524</v>
      </c>
      <c r="RH6" s="12">
        <f t="shared" si="8"/>
        <v>11.450381679389313</v>
      </c>
      <c r="RI6" t="s">
        <v>2364</v>
      </c>
      <c r="RJ6" s="37" t="s">
        <v>2736</v>
      </c>
      <c r="RK6" t="s">
        <v>2690</v>
      </c>
      <c r="RL6">
        <v>8</v>
      </c>
      <c r="RM6" s="1">
        <v>0.83768518518518509</v>
      </c>
      <c r="RN6" s="1">
        <v>0.50193287037037038</v>
      </c>
      <c r="RO6" s="1">
        <v>0.26956018518518515</v>
      </c>
      <c r="RP6" s="1">
        <v>6.6192129629629629E-2</v>
      </c>
      <c r="RQ6">
        <v>65</v>
      </c>
      <c r="RR6">
        <v>583</v>
      </c>
      <c r="RS6">
        <v>487</v>
      </c>
      <c r="RT6">
        <v>9</v>
      </c>
      <c r="RU6">
        <v>0</v>
      </c>
      <c r="RV6">
        <v>0</v>
      </c>
      <c r="RW6">
        <v>0</v>
      </c>
      <c r="RX6">
        <v>98.19</v>
      </c>
      <c r="RY6">
        <f t="shared" si="62"/>
        <v>574</v>
      </c>
      <c r="RZ6">
        <v>524</v>
      </c>
      <c r="SA6" s="12">
        <f t="shared" si="9"/>
        <v>109.54198473282443</v>
      </c>
      <c r="SB6" t="s">
        <v>2364</v>
      </c>
      <c r="SC6" s="37" t="s">
        <v>2736</v>
      </c>
      <c r="SD6" t="s">
        <v>2690</v>
      </c>
      <c r="SE6">
        <v>8</v>
      </c>
      <c r="SF6" s="1">
        <v>3.4532986111111108</v>
      </c>
      <c r="SG6" s="10">
        <f t="shared" si="63"/>
        <v>2.2794444444444446</v>
      </c>
      <c r="SH6" s="1">
        <f t="shared" si="64"/>
        <v>0.4558888888888889</v>
      </c>
      <c r="SI6" s="1">
        <v>0.79873842592592592</v>
      </c>
      <c r="SJ6" s="1">
        <v>0.37503472222222217</v>
      </c>
      <c r="SK6">
        <v>266</v>
      </c>
      <c r="SL6">
        <v>2686</v>
      </c>
      <c r="SM6">
        <v>2284</v>
      </c>
      <c r="SN6">
        <v>23</v>
      </c>
      <c r="SO6">
        <v>0</v>
      </c>
      <c r="SP6">
        <v>0</v>
      </c>
      <c r="SQ6">
        <v>0</v>
      </c>
      <c r="SR6">
        <v>99</v>
      </c>
      <c r="SS6">
        <f t="shared" si="65"/>
        <v>2663</v>
      </c>
      <c r="ST6">
        <f t="shared" si="66"/>
        <v>2620</v>
      </c>
      <c r="SU6" s="12">
        <f t="shared" si="10"/>
        <v>101.64122137404581</v>
      </c>
      <c r="SV6" t="s">
        <v>2364</v>
      </c>
      <c r="SW6" s="37" t="s">
        <v>2736</v>
      </c>
      <c r="SX6" t="s">
        <v>2690</v>
      </c>
      <c r="SY6">
        <v>8</v>
      </c>
      <c r="SZ6" s="1">
        <v>0.58311342592592597</v>
      </c>
      <c r="TA6" s="1">
        <v>0.41627314814814814</v>
      </c>
      <c r="TB6" s="1">
        <v>0.10251157407407407</v>
      </c>
      <c r="TC6" s="1">
        <v>6.4317129629629641E-2</v>
      </c>
      <c r="TD6">
        <v>98</v>
      </c>
      <c r="TE6">
        <v>573</v>
      </c>
      <c r="TF6">
        <v>592</v>
      </c>
      <c r="TG6">
        <v>5</v>
      </c>
      <c r="TH6">
        <v>0</v>
      </c>
      <c r="TI6">
        <v>0</v>
      </c>
      <c r="TJ6">
        <v>0</v>
      </c>
      <c r="TK6">
        <v>99.16</v>
      </c>
      <c r="TL6">
        <f t="shared" si="67"/>
        <v>568</v>
      </c>
      <c r="TM6">
        <v>524</v>
      </c>
      <c r="TN6" s="12">
        <f t="shared" si="11"/>
        <v>108.3969465648855</v>
      </c>
      <c r="TO6" t="s">
        <v>2364</v>
      </c>
      <c r="TP6" s="37" t="s">
        <v>2737</v>
      </c>
      <c r="TQ6" t="s">
        <v>2690</v>
      </c>
      <c r="TR6">
        <v>8</v>
      </c>
      <c r="TS6" s="1">
        <v>0.54630787037037043</v>
      </c>
      <c r="TT6" s="1">
        <v>0.41238425925925926</v>
      </c>
      <c r="TU6" s="1">
        <v>0.11077546296296296</v>
      </c>
      <c r="TV6" s="1">
        <v>2.3124999999999996E-2</v>
      </c>
      <c r="TW6">
        <v>95</v>
      </c>
      <c r="TX6">
        <v>350</v>
      </c>
      <c r="TY6">
        <v>503</v>
      </c>
      <c r="TZ6">
        <v>4</v>
      </c>
      <c r="UA6">
        <v>0</v>
      </c>
      <c r="UB6">
        <v>0</v>
      </c>
      <c r="UC6">
        <v>0</v>
      </c>
      <c r="UD6">
        <v>99.21</v>
      </c>
      <c r="UE6">
        <f t="shared" si="68"/>
        <v>346</v>
      </c>
      <c r="UF6">
        <v>320</v>
      </c>
      <c r="UG6" s="12">
        <f t="shared" si="12"/>
        <v>108.125</v>
      </c>
      <c r="UH6" t="s">
        <v>2364</v>
      </c>
      <c r="UI6" s="37" t="s">
        <v>2737</v>
      </c>
      <c r="UJ6" t="s">
        <v>2690</v>
      </c>
      <c r="UK6">
        <v>8</v>
      </c>
      <c r="UL6" s="1">
        <v>0.39604166666666668</v>
      </c>
      <c r="UM6" s="1">
        <v>0.28403935185185186</v>
      </c>
      <c r="UN6" s="1">
        <v>7.8888888888888883E-2</v>
      </c>
      <c r="UO6" s="1">
        <v>3.3090277777777781E-2</v>
      </c>
      <c r="UP6">
        <v>52</v>
      </c>
      <c r="UQ6">
        <v>358</v>
      </c>
      <c r="UR6">
        <v>239</v>
      </c>
      <c r="US6">
        <v>5</v>
      </c>
      <c r="UT6">
        <v>0</v>
      </c>
      <c r="UU6">
        <v>0</v>
      </c>
      <c r="UV6">
        <v>0</v>
      </c>
      <c r="UW6">
        <v>97.95</v>
      </c>
      <c r="UX6">
        <f t="shared" si="69"/>
        <v>353</v>
      </c>
      <c r="UY6">
        <v>320</v>
      </c>
      <c r="UZ6" s="12">
        <f t="shared" si="13"/>
        <v>110.31249999999999</v>
      </c>
      <c r="VA6" t="s">
        <v>2364</v>
      </c>
      <c r="VB6" s="37" t="s">
        <v>2737</v>
      </c>
      <c r="VC6" t="s">
        <v>2690</v>
      </c>
      <c r="VD6">
        <v>8</v>
      </c>
      <c r="VE6" s="1">
        <v>0.5678009259259259</v>
      </c>
      <c r="VF6" s="1">
        <v>0.39664351851851848</v>
      </c>
      <c r="VG6" s="1">
        <v>0.1293287037037037</v>
      </c>
      <c r="VH6" s="1">
        <v>4.1817129629629628E-2</v>
      </c>
      <c r="VI6">
        <v>45</v>
      </c>
      <c r="VJ6">
        <v>363</v>
      </c>
      <c r="VK6">
        <v>288</v>
      </c>
      <c r="VL6">
        <v>17</v>
      </c>
      <c r="VM6">
        <v>0</v>
      </c>
      <c r="VN6">
        <v>0</v>
      </c>
      <c r="VO6">
        <v>0</v>
      </c>
      <c r="VP6">
        <v>94.43</v>
      </c>
      <c r="VQ6">
        <f t="shared" si="70"/>
        <v>346</v>
      </c>
      <c r="VR6">
        <v>320</v>
      </c>
      <c r="VS6" s="12">
        <f t="shared" si="14"/>
        <v>108.125</v>
      </c>
      <c r="VT6" t="s">
        <v>2364</v>
      </c>
      <c r="VU6" s="37" t="s">
        <v>2737</v>
      </c>
      <c r="VV6" t="s">
        <v>2690</v>
      </c>
      <c r="VW6">
        <v>8</v>
      </c>
      <c r="VX6" s="1">
        <v>0.5678009259259259</v>
      </c>
      <c r="VY6" s="1">
        <v>0.39664351851851848</v>
      </c>
      <c r="VZ6" s="1">
        <v>0.1293287037037037</v>
      </c>
      <c r="WA6" s="1">
        <v>4.1817129629629628E-2</v>
      </c>
      <c r="WB6">
        <v>45</v>
      </c>
      <c r="WC6">
        <v>363</v>
      </c>
      <c r="WD6">
        <v>288</v>
      </c>
      <c r="WE6">
        <v>17</v>
      </c>
      <c r="WF6">
        <v>0</v>
      </c>
      <c r="WG6">
        <v>0</v>
      </c>
      <c r="WH6">
        <v>0</v>
      </c>
      <c r="WI6">
        <v>94.43</v>
      </c>
      <c r="WJ6">
        <f t="shared" si="71"/>
        <v>346</v>
      </c>
      <c r="WK6">
        <v>320</v>
      </c>
      <c r="WL6" s="12">
        <f t="shared" si="15"/>
        <v>108.125</v>
      </c>
      <c r="WM6" t="s">
        <v>2364</v>
      </c>
      <c r="WN6" s="37" t="s">
        <v>2737</v>
      </c>
      <c r="WO6" t="s">
        <v>2690</v>
      </c>
      <c r="WP6">
        <v>8</v>
      </c>
      <c r="WQ6" s="10">
        <v>2.0932754629629629</v>
      </c>
      <c r="WR6" s="10">
        <v>1.5093634259259259</v>
      </c>
      <c r="WS6" s="1">
        <f t="shared" si="72"/>
        <v>0.37734085648148147</v>
      </c>
      <c r="WT6" s="1">
        <v>0.42152777777777778</v>
      </c>
      <c r="WU6" s="1">
        <v>0.16237268518518519</v>
      </c>
      <c r="WV6">
        <v>290</v>
      </c>
      <c r="WW6">
        <v>1644</v>
      </c>
      <c r="WX6">
        <v>1622</v>
      </c>
      <c r="WY6">
        <v>31</v>
      </c>
      <c r="WZ6">
        <v>0</v>
      </c>
      <c r="XA6">
        <v>0</v>
      </c>
      <c r="XB6">
        <v>0</v>
      </c>
      <c r="XC6">
        <v>98.12</v>
      </c>
      <c r="XD6">
        <f t="shared" si="73"/>
        <v>1613</v>
      </c>
      <c r="XE6">
        <f t="shared" si="74"/>
        <v>1484</v>
      </c>
      <c r="XF6" s="12">
        <f t="shared" si="16"/>
        <v>108.69272237196765</v>
      </c>
      <c r="XG6" t="s">
        <v>2364</v>
      </c>
      <c r="XH6" s="37" t="s">
        <v>2737</v>
      </c>
      <c r="XI6" t="s">
        <v>2690</v>
      </c>
      <c r="XJ6">
        <v>8</v>
      </c>
      <c r="XK6" s="1">
        <v>0.48174768518518518</v>
      </c>
      <c r="XL6" s="1">
        <v>0.36472222222222223</v>
      </c>
      <c r="XM6" s="1">
        <v>8.0289351851851862E-2</v>
      </c>
      <c r="XN6" s="1">
        <v>3.6724537037037035E-2</v>
      </c>
      <c r="XO6">
        <v>38</v>
      </c>
      <c r="XP6">
        <v>374</v>
      </c>
      <c r="XQ6">
        <v>332</v>
      </c>
      <c r="XR6">
        <v>16</v>
      </c>
      <c r="XS6">
        <v>0</v>
      </c>
      <c r="XT6">
        <v>0</v>
      </c>
      <c r="XU6">
        <v>0</v>
      </c>
      <c r="XV6">
        <v>95.4</v>
      </c>
      <c r="XW6">
        <f t="shared" si="75"/>
        <v>358</v>
      </c>
      <c r="XX6">
        <v>320</v>
      </c>
      <c r="XY6" s="12">
        <f t="shared" si="80"/>
        <v>111.87499999999999</v>
      </c>
      <c r="XZ6" t="s">
        <v>2364</v>
      </c>
      <c r="YA6" s="37" t="s">
        <v>2737</v>
      </c>
      <c r="YB6" t="s">
        <v>2690</v>
      </c>
      <c r="YC6">
        <v>8</v>
      </c>
      <c r="YD6" s="1">
        <v>0.63755787037037037</v>
      </c>
      <c r="YE6" s="1">
        <v>0.42337962962962966</v>
      </c>
      <c r="YF6" s="1">
        <v>0.1675810185185185</v>
      </c>
      <c r="YG6" s="1">
        <v>4.6585648148148147E-2</v>
      </c>
      <c r="YH6">
        <v>85</v>
      </c>
      <c r="YI6">
        <v>408</v>
      </c>
      <c r="YJ6">
        <v>369</v>
      </c>
      <c r="YK6">
        <v>28</v>
      </c>
      <c r="YL6">
        <v>0</v>
      </c>
      <c r="YM6">
        <v>0</v>
      </c>
      <c r="YN6">
        <v>0</v>
      </c>
      <c r="YO6">
        <v>92.95</v>
      </c>
      <c r="YP6">
        <f t="shared" si="81"/>
        <v>380</v>
      </c>
      <c r="YQ6">
        <v>320</v>
      </c>
      <c r="YR6" s="12">
        <f t="shared" si="82"/>
        <v>118.75</v>
      </c>
      <c r="YS6" t="s">
        <v>2364</v>
      </c>
      <c r="YT6" s="37" t="s">
        <v>2737</v>
      </c>
      <c r="YU6" t="s">
        <v>2690</v>
      </c>
      <c r="YV6">
        <v>8</v>
      </c>
      <c r="YW6" s="1">
        <v>0.58909722222222227</v>
      </c>
      <c r="YX6" s="1">
        <v>0.38968749999999996</v>
      </c>
      <c r="YY6" s="1">
        <v>0.16122685185185184</v>
      </c>
      <c r="YZ6" s="1">
        <v>3.8171296296296293E-2</v>
      </c>
      <c r="ZA6">
        <v>84</v>
      </c>
      <c r="ZB6">
        <v>337</v>
      </c>
      <c r="ZC6">
        <v>313</v>
      </c>
      <c r="ZD6">
        <v>14</v>
      </c>
      <c r="ZE6">
        <v>0</v>
      </c>
      <c r="ZF6">
        <v>0</v>
      </c>
      <c r="ZG6">
        <v>0</v>
      </c>
      <c r="ZH6">
        <v>95.72</v>
      </c>
      <c r="ZI6">
        <f t="shared" si="76"/>
        <v>323</v>
      </c>
      <c r="ZJ6">
        <v>320</v>
      </c>
      <c r="ZK6" s="12">
        <f t="shared" si="83"/>
        <v>100.93749999999999</v>
      </c>
      <c r="ZL6" t="s">
        <v>2364</v>
      </c>
      <c r="ZM6" s="37" t="s">
        <v>2737</v>
      </c>
      <c r="ZN6" t="s">
        <v>2690</v>
      </c>
      <c r="ZO6">
        <v>8</v>
      </c>
      <c r="ZP6" s="1">
        <v>0.49783564814814812</v>
      </c>
      <c r="ZQ6" s="1">
        <v>0.33353009259259259</v>
      </c>
      <c r="ZR6" s="1">
        <v>0.1232638888888889</v>
      </c>
      <c r="ZS6" s="1">
        <v>4.1018518518518517E-2</v>
      </c>
      <c r="ZT6">
        <v>72</v>
      </c>
      <c r="ZU6">
        <v>333</v>
      </c>
      <c r="ZV6">
        <v>329</v>
      </c>
      <c r="ZW6">
        <v>10</v>
      </c>
      <c r="ZX6">
        <v>0</v>
      </c>
      <c r="ZY6">
        <v>0</v>
      </c>
      <c r="ZZ6">
        <v>0</v>
      </c>
      <c r="AAA6">
        <v>97.05</v>
      </c>
      <c r="AAB6">
        <f t="shared" si="84"/>
        <v>323</v>
      </c>
      <c r="AAC6">
        <v>320</v>
      </c>
      <c r="AAD6" s="12">
        <f t="shared" si="85"/>
        <v>100.93749999999999</v>
      </c>
      <c r="AAE6" t="s">
        <v>2364</v>
      </c>
      <c r="AAF6" s="37" t="s">
        <v>2737</v>
      </c>
      <c r="AAG6" t="s">
        <v>2690</v>
      </c>
      <c r="AAH6">
        <v>8</v>
      </c>
      <c r="AAI6" s="1">
        <v>0.49783564814814812</v>
      </c>
      <c r="AAJ6" s="1">
        <v>0.33353009259259259</v>
      </c>
      <c r="AAK6" s="1">
        <v>0.1232638888888889</v>
      </c>
      <c r="AAL6" s="1">
        <v>4.1018518518518517E-2</v>
      </c>
      <c r="AAM6">
        <v>72</v>
      </c>
      <c r="AAN6">
        <v>333</v>
      </c>
      <c r="AAO6">
        <v>329</v>
      </c>
      <c r="AAP6">
        <v>10</v>
      </c>
      <c r="AAQ6">
        <v>0</v>
      </c>
      <c r="AAR6">
        <v>0</v>
      </c>
      <c r="AAS6">
        <v>0</v>
      </c>
      <c r="AAT6">
        <v>97.05</v>
      </c>
      <c r="AAU6">
        <f t="shared" si="86"/>
        <v>323</v>
      </c>
      <c r="AAV6">
        <v>320</v>
      </c>
      <c r="AAW6" s="12">
        <f t="shared" si="87"/>
        <v>100.93749999999999</v>
      </c>
      <c r="AAX6" t="s">
        <v>2364</v>
      </c>
      <c r="AAY6" s="37" t="s">
        <v>2737</v>
      </c>
      <c r="AAZ6" t="s">
        <v>2690</v>
      </c>
      <c r="ABA6">
        <v>8</v>
      </c>
      <c r="ABB6" s="10">
        <v>2.206400462962963</v>
      </c>
      <c r="ABC6" s="10">
        <v>1.5114814814814814</v>
      </c>
      <c r="ABD6" s="1">
        <f t="shared" si="77"/>
        <v>0.37787037037037036</v>
      </c>
      <c r="ABE6" s="1">
        <v>0.53238425925925925</v>
      </c>
      <c r="ABF6" s="1">
        <v>0.16252314814814814</v>
      </c>
      <c r="ABG6">
        <v>279</v>
      </c>
      <c r="ABH6">
        <v>1452</v>
      </c>
      <c r="ABI6">
        <v>1343</v>
      </c>
      <c r="ABJ6">
        <v>68</v>
      </c>
      <c r="ABK6">
        <v>0</v>
      </c>
      <c r="ABL6">
        <v>0</v>
      </c>
      <c r="ABM6">
        <v>0</v>
      </c>
      <c r="ABN6">
        <v>95.18</v>
      </c>
      <c r="ABO6">
        <f t="shared" si="88"/>
        <v>1384</v>
      </c>
      <c r="ABP6">
        <f t="shared" si="89"/>
        <v>1280</v>
      </c>
      <c r="ABQ6" s="12">
        <f t="shared" si="90"/>
        <v>108.125</v>
      </c>
    </row>
    <row r="7" spans="1:745">
      <c r="A7" t="s">
        <v>111</v>
      </c>
      <c r="B7" s="37" t="s">
        <v>2736</v>
      </c>
      <c r="C7" t="s">
        <v>2690</v>
      </c>
      <c r="D7">
        <v>8</v>
      </c>
      <c r="E7" s="1">
        <v>0.4244560185185185</v>
      </c>
      <c r="F7" s="1">
        <v>0.30788194444444444</v>
      </c>
      <c r="G7" s="1">
        <v>6.1666666666666668E-2</v>
      </c>
      <c r="H7" s="1">
        <v>5.4895833333333331E-2</v>
      </c>
      <c r="I7">
        <v>65</v>
      </c>
      <c r="J7">
        <v>489</v>
      </c>
      <c r="K7">
        <v>432</v>
      </c>
      <c r="L7">
        <v>19</v>
      </c>
      <c r="M7">
        <v>0</v>
      </c>
      <c r="N7">
        <v>0</v>
      </c>
      <c r="O7">
        <v>0</v>
      </c>
      <c r="P7">
        <v>95.79</v>
      </c>
      <c r="Q7">
        <f t="shared" si="17"/>
        <v>470</v>
      </c>
      <c r="R7">
        <v>524</v>
      </c>
      <c r="S7" s="12">
        <f t="shared" si="18"/>
        <v>89.694656488549612</v>
      </c>
      <c r="T7" t="s">
        <v>111</v>
      </c>
      <c r="U7" s="37" t="s">
        <v>2736</v>
      </c>
      <c r="V7" t="s">
        <v>2690</v>
      </c>
      <c r="W7">
        <v>8</v>
      </c>
      <c r="X7" s="1">
        <v>0.409212962962963</v>
      </c>
      <c r="Y7" s="1">
        <v>0.34259259259259256</v>
      </c>
      <c r="Z7" s="1">
        <v>3.9178240740740743E-2</v>
      </c>
      <c r="AA7" s="1">
        <v>2.7442129629629632E-2</v>
      </c>
      <c r="AB7">
        <v>81</v>
      </c>
      <c r="AC7">
        <v>559</v>
      </c>
      <c r="AD7">
        <v>473</v>
      </c>
      <c r="AE7">
        <v>18</v>
      </c>
      <c r="AF7">
        <v>0</v>
      </c>
      <c r="AG7">
        <v>0</v>
      </c>
      <c r="AH7">
        <v>0</v>
      </c>
      <c r="AI7">
        <v>96.33</v>
      </c>
      <c r="AJ7">
        <f t="shared" si="19"/>
        <v>541</v>
      </c>
      <c r="AK7">
        <v>524</v>
      </c>
      <c r="AL7" s="12">
        <f t="shared" si="20"/>
        <v>103.2442748091603</v>
      </c>
      <c r="AM7" t="s">
        <v>111</v>
      </c>
      <c r="AN7" s="37" t="s">
        <v>2736</v>
      </c>
      <c r="AO7" t="s">
        <v>2690</v>
      </c>
      <c r="AP7">
        <v>8</v>
      </c>
      <c r="AQ7" s="1">
        <v>0.39218749999999997</v>
      </c>
      <c r="AR7" s="1">
        <v>0.33738425925925924</v>
      </c>
      <c r="AS7" s="1">
        <v>1.1631944444444445E-2</v>
      </c>
      <c r="AT7" s="1">
        <v>4.3159722222222224E-2</v>
      </c>
      <c r="AU7">
        <v>43</v>
      </c>
      <c r="AV7">
        <v>565</v>
      </c>
      <c r="AW7">
        <v>466</v>
      </c>
      <c r="AX7">
        <v>11</v>
      </c>
      <c r="AY7">
        <v>0</v>
      </c>
      <c r="AZ7">
        <v>0</v>
      </c>
      <c r="BA7">
        <v>0</v>
      </c>
      <c r="BB7">
        <v>97.69</v>
      </c>
      <c r="BC7">
        <f t="shared" si="21"/>
        <v>554</v>
      </c>
      <c r="BD7">
        <v>524</v>
      </c>
      <c r="BE7" s="12">
        <f t="shared" si="22"/>
        <v>105.72519083969465</v>
      </c>
      <c r="BF7" t="s">
        <v>111</v>
      </c>
      <c r="BG7" s="37" t="s">
        <v>2736</v>
      </c>
      <c r="BH7" t="s">
        <v>2690</v>
      </c>
      <c r="BI7">
        <v>8</v>
      </c>
      <c r="BJ7" s="1">
        <v>0.39658564814814817</v>
      </c>
      <c r="BK7" s="1">
        <v>0.23849537037037036</v>
      </c>
      <c r="BL7" s="1">
        <v>1.5763888888888886E-2</v>
      </c>
      <c r="BM7" s="1">
        <v>0.14231481481481481</v>
      </c>
      <c r="BN7">
        <v>54</v>
      </c>
      <c r="BO7">
        <v>544</v>
      </c>
      <c r="BP7">
        <v>506</v>
      </c>
      <c r="BQ7">
        <v>15</v>
      </c>
      <c r="BR7">
        <v>0</v>
      </c>
      <c r="BS7">
        <v>0</v>
      </c>
      <c r="BT7">
        <v>0</v>
      </c>
      <c r="BU7">
        <v>97.12</v>
      </c>
      <c r="BV7">
        <f t="shared" si="23"/>
        <v>529</v>
      </c>
      <c r="BW7">
        <v>524</v>
      </c>
      <c r="BX7" s="12">
        <f t="shared" si="24"/>
        <v>100.95419847328245</v>
      </c>
      <c r="BY7" t="s">
        <v>111</v>
      </c>
      <c r="BZ7" s="37" t="s">
        <v>2736</v>
      </c>
      <c r="CA7" t="s">
        <v>2690</v>
      </c>
      <c r="CB7">
        <v>8</v>
      </c>
      <c r="CC7" s="1">
        <v>0.27280092592592592</v>
      </c>
      <c r="CD7" s="1">
        <v>0.18979166666666666</v>
      </c>
      <c r="CE7" s="1">
        <v>4.1226851851851855E-2</v>
      </c>
      <c r="CF7" s="1">
        <v>4.1759259259259253E-2</v>
      </c>
      <c r="CG7">
        <v>73</v>
      </c>
      <c r="CH7">
        <v>551</v>
      </c>
      <c r="CI7">
        <v>590</v>
      </c>
      <c r="CJ7">
        <v>16</v>
      </c>
      <c r="CK7">
        <v>0</v>
      </c>
      <c r="CL7">
        <v>0</v>
      </c>
      <c r="CM7">
        <v>0</v>
      </c>
      <c r="CN7">
        <v>95.91</v>
      </c>
      <c r="CO7">
        <f t="shared" si="78"/>
        <v>535</v>
      </c>
      <c r="CP7">
        <v>524</v>
      </c>
      <c r="CQ7" s="12">
        <f t="shared" si="25"/>
        <v>102.09923664122138</v>
      </c>
      <c r="CR7" t="s">
        <v>111</v>
      </c>
      <c r="CS7" s="37" t="s">
        <v>2736</v>
      </c>
      <c r="CT7" t="s">
        <v>2690</v>
      </c>
      <c r="CU7">
        <v>8</v>
      </c>
      <c r="CV7" s="1">
        <v>0</v>
      </c>
      <c r="CW7" s="1">
        <v>0</v>
      </c>
      <c r="CX7" s="1">
        <v>0</v>
      </c>
      <c r="CY7" s="1">
        <v>0</v>
      </c>
      <c r="CZ7">
        <v>0</v>
      </c>
      <c r="DA7">
        <v>0</v>
      </c>
      <c r="DB7">
        <v>65</v>
      </c>
      <c r="DC7">
        <v>2</v>
      </c>
      <c r="DD7">
        <v>0</v>
      </c>
      <c r="DE7">
        <v>0</v>
      </c>
      <c r="DF7">
        <v>0</v>
      </c>
      <c r="DG7">
        <v>97.01</v>
      </c>
      <c r="DH7">
        <f t="shared" si="26"/>
        <v>-2</v>
      </c>
      <c r="DI7">
        <v>524</v>
      </c>
      <c r="DJ7" s="12">
        <f t="shared" si="27"/>
        <v>-0.38167938931297707</v>
      </c>
      <c r="DK7" t="s">
        <v>111</v>
      </c>
      <c r="DL7" s="37" t="s">
        <v>2736</v>
      </c>
      <c r="DM7" t="s">
        <v>2690</v>
      </c>
      <c r="DN7">
        <v>8</v>
      </c>
      <c r="DO7" s="1">
        <v>0</v>
      </c>
      <c r="DP7" s="1">
        <v>0</v>
      </c>
      <c r="DQ7" s="1">
        <v>0</v>
      </c>
      <c r="DR7" s="1">
        <v>0</v>
      </c>
      <c r="DS7">
        <v>0</v>
      </c>
      <c r="DT7">
        <v>0</v>
      </c>
      <c r="DU7">
        <v>62</v>
      </c>
      <c r="DV7">
        <v>3</v>
      </c>
      <c r="DW7">
        <v>0</v>
      </c>
      <c r="DX7">
        <v>0</v>
      </c>
      <c r="DY7">
        <v>0</v>
      </c>
      <c r="DZ7">
        <v>95.38</v>
      </c>
      <c r="EA7">
        <f t="shared" si="28"/>
        <v>-3</v>
      </c>
      <c r="EB7">
        <v>524</v>
      </c>
      <c r="EC7" s="12">
        <f t="shared" si="29"/>
        <v>-0.5725190839694656</v>
      </c>
      <c r="ED7" t="s">
        <v>111</v>
      </c>
      <c r="EE7" s="37" t="s">
        <v>2736</v>
      </c>
      <c r="EF7" t="s">
        <v>2690</v>
      </c>
      <c r="EG7">
        <v>8</v>
      </c>
      <c r="EH7" s="1">
        <v>0.27280092592592592</v>
      </c>
      <c r="EI7" s="1">
        <v>0.18979166666666666</v>
      </c>
      <c r="EJ7" s="1">
        <v>4.1226851851851855E-2</v>
      </c>
      <c r="EK7" s="1">
        <v>4.1759259259259253E-2</v>
      </c>
      <c r="EL7">
        <f t="shared" si="30"/>
        <v>73</v>
      </c>
      <c r="EM7">
        <f t="shared" si="31"/>
        <v>551</v>
      </c>
      <c r="EN7">
        <v>502</v>
      </c>
      <c r="EO7">
        <f t="shared" si="32"/>
        <v>21</v>
      </c>
      <c r="EP7">
        <v>0</v>
      </c>
      <c r="EQ7">
        <v>0</v>
      </c>
      <c r="ER7">
        <v>0</v>
      </c>
      <c r="ES7">
        <v>95.98</v>
      </c>
      <c r="ET7">
        <f t="shared" si="79"/>
        <v>530</v>
      </c>
      <c r="EU7">
        <v>524</v>
      </c>
      <c r="EV7" s="12">
        <f t="shared" si="33"/>
        <v>101.14503816793894</v>
      </c>
      <c r="EW7" t="s">
        <v>111</v>
      </c>
      <c r="EX7" s="37" t="s">
        <v>2736</v>
      </c>
      <c r="EY7" t="s">
        <v>2690</v>
      </c>
      <c r="EZ7">
        <v>8</v>
      </c>
      <c r="FA7" s="10">
        <v>1.9177199074074076</v>
      </c>
      <c r="FB7" s="10">
        <v>1.4307638888888887</v>
      </c>
      <c r="FC7" s="10">
        <f t="shared" si="34"/>
        <v>0.28615277777777776</v>
      </c>
      <c r="FD7" s="1">
        <v>0.17685185185185184</v>
      </c>
      <c r="FE7" s="1">
        <v>0.31008101851851849</v>
      </c>
      <c r="FF7">
        <f t="shared" si="35"/>
        <v>316</v>
      </c>
      <c r="FG7">
        <v>2591</v>
      </c>
      <c r="FH7">
        <v>2379</v>
      </c>
      <c r="FI7">
        <v>84</v>
      </c>
      <c r="FJ7">
        <v>0</v>
      </c>
      <c r="FK7">
        <v>0</v>
      </c>
      <c r="FL7">
        <v>0</v>
      </c>
      <c r="FM7">
        <v>96.59</v>
      </c>
      <c r="FN7">
        <f t="shared" si="36"/>
        <v>2624</v>
      </c>
      <c r="FO7">
        <f t="shared" si="37"/>
        <v>2620</v>
      </c>
      <c r="FP7" s="12">
        <f t="shared" si="38"/>
        <v>100.15267175572519</v>
      </c>
      <c r="FQ7" t="s">
        <v>111</v>
      </c>
      <c r="FR7" s="37" t="s">
        <v>2736</v>
      </c>
      <c r="FS7" t="s">
        <v>2690</v>
      </c>
      <c r="FT7">
        <v>8</v>
      </c>
      <c r="FU7" s="1">
        <v>0.35150462962962964</v>
      </c>
      <c r="FV7" s="1">
        <v>0.31203703703703706</v>
      </c>
      <c r="FW7" s="1">
        <v>1.8402777777777778E-2</v>
      </c>
      <c r="FX7" s="1">
        <v>2.1053240740740744E-2</v>
      </c>
      <c r="FY7">
        <v>63</v>
      </c>
      <c r="FZ7">
        <v>524</v>
      </c>
      <c r="GA7">
        <v>558</v>
      </c>
      <c r="GB7">
        <v>13</v>
      </c>
      <c r="GC7">
        <v>0</v>
      </c>
      <c r="GD7">
        <v>0</v>
      </c>
      <c r="GE7">
        <v>0</v>
      </c>
      <c r="GF7">
        <v>97.72</v>
      </c>
      <c r="GG7">
        <f t="shared" si="39"/>
        <v>511</v>
      </c>
      <c r="GH7">
        <v>524</v>
      </c>
      <c r="GI7" s="12">
        <f t="shared" si="40"/>
        <v>97.51908396946564</v>
      </c>
      <c r="GJ7" t="s">
        <v>111</v>
      </c>
      <c r="GK7" s="37" t="s">
        <v>2736</v>
      </c>
      <c r="GL7" t="s">
        <v>2690</v>
      </c>
      <c r="GM7">
        <v>8</v>
      </c>
      <c r="GN7" s="1">
        <v>0.43437500000000001</v>
      </c>
      <c r="GO7" s="1">
        <v>0.3449652777777778</v>
      </c>
      <c r="GP7" s="1">
        <v>1.0833333333333334E-2</v>
      </c>
      <c r="GQ7" s="1">
        <v>7.856481481481481E-2</v>
      </c>
      <c r="GR7">
        <v>52</v>
      </c>
      <c r="GS7">
        <v>558</v>
      </c>
      <c r="GT7">
        <v>617</v>
      </c>
      <c r="GU7">
        <v>15</v>
      </c>
      <c r="GV7">
        <v>0</v>
      </c>
      <c r="GW7">
        <v>0</v>
      </c>
      <c r="GX7">
        <v>0</v>
      </c>
      <c r="GY7">
        <v>97.63</v>
      </c>
      <c r="GZ7">
        <f t="shared" si="41"/>
        <v>543</v>
      </c>
      <c r="HA7">
        <v>524</v>
      </c>
      <c r="HB7" s="12">
        <f t="shared" si="42"/>
        <v>103.62595419847329</v>
      </c>
      <c r="HC7" t="s">
        <v>111</v>
      </c>
      <c r="HD7" s="37" t="s">
        <v>2736</v>
      </c>
      <c r="HE7" t="s">
        <v>2690</v>
      </c>
      <c r="HF7">
        <v>8</v>
      </c>
      <c r="HG7" s="1">
        <v>0.37988425925925928</v>
      </c>
      <c r="HH7" s="1">
        <v>0.31390046296296298</v>
      </c>
      <c r="HI7" s="1">
        <v>2.1400462962962965E-2</v>
      </c>
      <c r="HJ7" s="1">
        <v>4.4571759259259262E-2</v>
      </c>
      <c r="HK7">
        <v>60</v>
      </c>
      <c r="HL7">
        <v>553</v>
      </c>
      <c r="HM7">
        <v>568</v>
      </c>
      <c r="HN7">
        <v>21</v>
      </c>
      <c r="HO7">
        <v>0</v>
      </c>
      <c r="HP7">
        <v>0</v>
      </c>
      <c r="HQ7">
        <v>0</v>
      </c>
      <c r="HR7">
        <v>96.43</v>
      </c>
      <c r="HS7">
        <f t="shared" si="43"/>
        <v>532</v>
      </c>
      <c r="HT7">
        <v>524</v>
      </c>
      <c r="HU7" s="12">
        <f t="shared" si="44"/>
        <v>101.52671755725191</v>
      </c>
      <c r="HV7" t="s">
        <v>111</v>
      </c>
      <c r="HW7" s="37" t="s">
        <v>2736</v>
      </c>
      <c r="HX7" t="s">
        <v>2690</v>
      </c>
      <c r="HY7">
        <v>8</v>
      </c>
      <c r="HZ7" s="1" t="e">
        <v>#N/A</v>
      </c>
      <c r="IA7" s="1" t="e">
        <v>#N/A</v>
      </c>
      <c r="IB7" s="1" t="e">
        <v>#N/A</v>
      </c>
      <c r="IC7" s="1" t="e">
        <v>#N/A</v>
      </c>
      <c r="ID7" t="e">
        <v>#N/A</v>
      </c>
      <c r="IE7" t="e">
        <v>#N/A</v>
      </c>
      <c r="IF7" t="e">
        <v>#N/A</v>
      </c>
      <c r="IG7" t="e">
        <v>#N/A</v>
      </c>
      <c r="IH7" t="e">
        <v>#N/A</v>
      </c>
      <c r="II7" t="e">
        <v>#N/A</v>
      </c>
      <c r="IJ7" t="e">
        <v>#N/A</v>
      </c>
      <c r="IK7" t="e">
        <v>#N/A</v>
      </c>
      <c r="IL7" t="e">
        <f t="shared" si="45"/>
        <v>#N/A</v>
      </c>
      <c r="IN7" s="12"/>
      <c r="IO7" t="s">
        <v>111</v>
      </c>
      <c r="IP7" s="37" t="s">
        <v>2736</v>
      </c>
      <c r="IQ7" t="s">
        <v>2690</v>
      </c>
      <c r="IR7">
        <v>8</v>
      </c>
      <c r="IS7" s="1">
        <v>0.44767361111111109</v>
      </c>
      <c r="IT7" s="1">
        <v>0.28392361111111114</v>
      </c>
      <c r="IU7" s="1">
        <v>6.5138888888888885E-2</v>
      </c>
      <c r="IV7" s="1">
        <v>9.8611111111111108E-2</v>
      </c>
      <c r="IW7">
        <v>42</v>
      </c>
      <c r="IX7">
        <v>476</v>
      </c>
      <c r="IY7">
        <v>307</v>
      </c>
      <c r="IZ7">
        <v>7</v>
      </c>
      <c r="JA7">
        <v>0</v>
      </c>
      <c r="JB7">
        <v>0</v>
      </c>
      <c r="JC7">
        <v>0</v>
      </c>
      <c r="JD7">
        <v>97.77</v>
      </c>
      <c r="JE7">
        <f t="shared" si="46"/>
        <v>469</v>
      </c>
      <c r="JF7">
        <v>524</v>
      </c>
      <c r="JG7" s="12">
        <f t="shared" si="47"/>
        <v>89.503816793893137</v>
      </c>
      <c r="JH7" t="s">
        <v>111</v>
      </c>
      <c r="JI7" s="37" t="s">
        <v>2736</v>
      </c>
      <c r="JJ7" t="s">
        <v>2690</v>
      </c>
      <c r="JK7">
        <v>8</v>
      </c>
      <c r="JL7" s="1">
        <v>1.4317129629629631E-2</v>
      </c>
      <c r="JM7" s="1">
        <v>1.3229166666666667E-2</v>
      </c>
      <c r="JN7" s="1">
        <v>0</v>
      </c>
      <c r="JO7" s="1">
        <v>1.0763888888888889E-3</v>
      </c>
      <c r="JP7">
        <v>1</v>
      </c>
      <c r="JQ7">
        <v>29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f t="shared" si="48"/>
        <v>29</v>
      </c>
      <c r="JZ7" s="12" t="e">
        <f t="shared" si="0"/>
        <v>#DIV/0!</v>
      </c>
      <c r="KA7" t="s">
        <v>111</v>
      </c>
      <c r="KB7" s="37" t="s">
        <v>2736</v>
      </c>
      <c r="KC7" t="s">
        <v>2690</v>
      </c>
      <c r="KD7">
        <v>8</v>
      </c>
      <c r="KE7" s="1">
        <v>0</v>
      </c>
      <c r="KF7" s="1">
        <v>0</v>
      </c>
      <c r="KG7" s="1">
        <v>0</v>
      </c>
      <c r="KH7" s="1">
        <v>0</v>
      </c>
      <c r="KI7">
        <v>0</v>
      </c>
      <c r="KJ7">
        <v>0</v>
      </c>
      <c r="KK7">
        <v>58</v>
      </c>
      <c r="KL7">
        <v>1</v>
      </c>
      <c r="KM7">
        <v>0</v>
      </c>
      <c r="KN7">
        <v>0</v>
      </c>
      <c r="KO7">
        <v>0</v>
      </c>
      <c r="KP7">
        <v>98.31</v>
      </c>
      <c r="KQ7">
        <f t="shared" si="49"/>
        <v>-1</v>
      </c>
      <c r="KS7" s="12" t="e">
        <f t="shared" si="1"/>
        <v>#DIV/0!</v>
      </c>
      <c r="KT7" t="s">
        <v>111</v>
      </c>
      <c r="KU7" s="37" t="s">
        <v>2736</v>
      </c>
      <c r="KV7" t="s">
        <v>2690</v>
      </c>
      <c r="KW7">
        <v>8</v>
      </c>
      <c r="KX7" s="1">
        <v>0.48556712962962961</v>
      </c>
      <c r="KY7" s="1">
        <v>0.30557870370370371</v>
      </c>
      <c r="KZ7" s="1">
        <v>6.5289351851851848E-2</v>
      </c>
      <c r="LA7" s="1">
        <v>0.1146875</v>
      </c>
      <c r="LB7">
        <v>43</v>
      </c>
      <c r="LC7">
        <v>505</v>
      </c>
      <c r="LD7">
        <v>365</v>
      </c>
      <c r="LE7">
        <v>8</v>
      </c>
      <c r="LF7">
        <v>0</v>
      </c>
      <c r="LG7">
        <v>0</v>
      </c>
      <c r="LH7">
        <v>0</v>
      </c>
      <c r="LI7">
        <v>97.86</v>
      </c>
      <c r="LJ7">
        <f t="shared" si="50"/>
        <v>497</v>
      </c>
      <c r="LK7">
        <v>524</v>
      </c>
      <c r="LL7" s="12">
        <f t="shared" si="51"/>
        <v>94.847328244274806</v>
      </c>
      <c r="LM7" t="s">
        <v>111</v>
      </c>
      <c r="LN7" s="37" t="s">
        <v>2736</v>
      </c>
      <c r="LO7" t="s">
        <v>2690</v>
      </c>
      <c r="LP7">
        <v>8</v>
      </c>
      <c r="LQ7" s="10">
        <v>1.6513541666666667</v>
      </c>
      <c r="LR7" s="10">
        <v>1.2764930555555556</v>
      </c>
      <c r="LS7" s="1">
        <v>0.11594907407407407</v>
      </c>
      <c r="LT7" s="1">
        <v>0.25890046296296293</v>
      </c>
      <c r="LU7">
        <v>218</v>
      </c>
      <c r="LV7">
        <v>2140</v>
      </c>
      <c r="LW7">
        <v>2108</v>
      </c>
      <c r="LX7">
        <v>57</v>
      </c>
      <c r="LY7">
        <v>0</v>
      </c>
      <c r="LZ7">
        <v>0</v>
      </c>
      <c r="MA7">
        <v>0</v>
      </c>
      <c r="MB7">
        <v>97.37</v>
      </c>
      <c r="MC7">
        <f t="shared" si="52"/>
        <v>2083</v>
      </c>
      <c r="MD7">
        <f t="shared" si="53"/>
        <v>2096</v>
      </c>
      <c r="ME7" s="12">
        <f t="shared" si="54"/>
        <v>99.379770992366417</v>
      </c>
      <c r="MF7" t="s">
        <v>111</v>
      </c>
      <c r="MG7" s="37" t="s">
        <v>2736</v>
      </c>
      <c r="MH7" t="s">
        <v>2690</v>
      </c>
      <c r="MI7">
        <v>8</v>
      </c>
      <c r="MJ7" s="1">
        <v>0.45628472222222222</v>
      </c>
      <c r="MK7" s="1">
        <v>0.37445601851851856</v>
      </c>
      <c r="ML7" s="1">
        <v>1.238425925925926E-2</v>
      </c>
      <c r="MM7" s="1">
        <v>6.9444444444444434E-2</v>
      </c>
      <c r="MN7">
        <v>47</v>
      </c>
      <c r="MO7">
        <v>533</v>
      </c>
      <c r="MP7">
        <v>401</v>
      </c>
      <c r="MQ7">
        <v>7</v>
      </c>
      <c r="MR7">
        <v>0</v>
      </c>
      <c r="MS7">
        <v>0</v>
      </c>
      <c r="MT7">
        <v>0</v>
      </c>
      <c r="MU7">
        <v>98.28</v>
      </c>
      <c r="MV7">
        <f t="shared" si="55"/>
        <v>526</v>
      </c>
      <c r="MW7">
        <v>524</v>
      </c>
      <c r="MX7" s="12">
        <f t="shared" si="2"/>
        <v>100.38167938931298</v>
      </c>
      <c r="MY7" t="s">
        <v>111</v>
      </c>
      <c r="MZ7" s="37" t="s">
        <v>2736</v>
      </c>
      <c r="NA7" t="s">
        <v>2690</v>
      </c>
      <c r="NB7">
        <v>8</v>
      </c>
      <c r="NC7" s="1">
        <v>0.44672453703703702</v>
      </c>
      <c r="ND7" s="1">
        <v>0.33850694444444446</v>
      </c>
      <c r="NE7" s="1">
        <v>5.4386574074074073E-2</v>
      </c>
      <c r="NF7" s="1">
        <v>5.3819444444444448E-2</v>
      </c>
      <c r="NG7">
        <v>54</v>
      </c>
      <c r="NH7">
        <v>561</v>
      </c>
      <c r="NI7">
        <v>450</v>
      </c>
      <c r="NJ7">
        <v>23</v>
      </c>
      <c r="NK7">
        <v>0</v>
      </c>
      <c r="NL7">
        <v>0</v>
      </c>
      <c r="NM7">
        <v>0</v>
      </c>
      <c r="NN7">
        <v>95.14</v>
      </c>
      <c r="NO7">
        <f t="shared" si="56"/>
        <v>538</v>
      </c>
      <c r="NP7">
        <v>524</v>
      </c>
      <c r="NQ7" s="12">
        <f t="shared" si="3"/>
        <v>102.67175572519085</v>
      </c>
      <c r="NR7" t="s">
        <v>111</v>
      </c>
      <c r="NS7" s="37" t="s">
        <v>2736</v>
      </c>
      <c r="NT7" t="s">
        <v>2690</v>
      </c>
      <c r="NU7">
        <v>8</v>
      </c>
      <c r="NV7" s="1">
        <v>0.39818287037037042</v>
      </c>
      <c r="NW7" s="1">
        <v>0.29583333333333334</v>
      </c>
      <c r="NX7" s="1">
        <v>6.6064814814814812E-2</v>
      </c>
      <c r="NY7" s="1">
        <v>3.6261574074074078E-2</v>
      </c>
      <c r="NZ7">
        <v>101</v>
      </c>
      <c r="OA7">
        <v>541</v>
      </c>
      <c r="OB7">
        <v>550</v>
      </c>
      <c r="OC7">
        <v>11</v>
      </c>
      <c r="OD7">
        <v>0</v>
      </c>
      <c r="OE7">
        <v>0</v>
      </c>
      <c r="OF7">
        <v>0</v>
      </c>
      <c r="OG7">
        <v>98.04</v>
      </c>
      <c r="OH7">
        <f t="shared" si="57"/>
        <v>530</v>
      </c>
      <c r="OI7">
        <v>524</v>
      </c>
      <c r="OJ7" s="12">
        <f t="shared" si="4"/>
        <v>101.14503816793894</v>
      </c>
      <c r="OK7" t="s">
        <v>111</v>
      </c>
      <c r="OL7" s="37" t="s">
        <v>2736</v>
      </c>
      <c r="OM7" t="s">
        <v>2690</v>
      </c>
      <c r="ON7">
        <v>8</v>
      </c>
      <c r="OO7" s="1">
        <v>0.38195601851851851</v>
      </c>
      <c r="OP7" s="1">
        <v>0.28695601851851854</v>
      </c>
      <c r="OQ7" s="1">
        <v>3.7476851851851851E-2</v>
      </c>
      <c r="OR7" s="1">
        <v>5.7511574074074069E-2</v>
      </c>
      <c r="OS7">
        <v>50</v>
      </c>
      <c r="OT7">
        <v>557</v>
      </c>
      <c r="OU7">
        <v>449</v>
      </c>
      <c r="OV7">
        <v>19</v>
      </c>
      <c r="OW7">
        <v>0</v>
      </c>
      <c r="OX7">
        <v>0</v>
      </c>
      <c r="OY7">
        <v>0</v>
      </c>
      <c r="OZ7">
        <v>95.94</v>
      </c>
      <c r="PA7">
        <f t="shared" si="58"/>
        <v>538</v>
      </c>
      <c r="PB7">
        <v>524</v>
      </c>
      <c r="PC7" s="12">
        <f t="shared" si="5"/>
        <v>102.67175572519085</v>
      </c>
      <c r="PD7" t="s">
        <v>111</v>
      </c>
      <c r="PE7" s="37" t="s">
        <v>2736</v>
      </c>
      <c r="PF7" t="s">
        <v>2690</v>
      </c>
      <c r="PG7">
        <v>8</v>
      </c>
      <c r="PH7" s="1">
        <v>0.3901736111111111</v>
      </c>
      <c r="PI7" s="1">
        <v>0.23005787037037037</v>
      </c>
      <c r="PJ7" s="1">
        <v>1.255787037037037E-2</v>
      </c>
      <c r="PK7" s="1">
        <v>0.14754629629629631</v>
      </c>
      <c r="PL7">
        <v>49</v>
      </c>
      <c r="PM7">
        <v>378</v>
      </c>
      <c r="PN7">
        <v>446</v>
      </c>
      <c r="PO7">
        <v>4</v>
      </c>
      <c r="PP7">
        <v>0</v>
      </c>
      <c r="PQ7">
        <v>0</v>
      </c>
      <c r="PR7">
        <v>0</v>
      </c>
      <c r="PS7">
        <v>99.11</v>
      </c>
      <c r="PT7">
        <f t="shared" si="59"/>
        <v>374</v>
      </c>
      <c r="PU7">
        <v>524</v>
      </c>
      <c r="PV7" s="12">
        <f t="shared" si="6"/>
        <v>71.374045801526719</v>
      </c>
      <c r="PW7" t="s">
        <v>111</v>
      </c>
      <c r="PX7" s="37" t="s">
        <v>2736</v>
      </c>
      <c r="PY7" t="s">
        <v>2690</v>
      </c>
      <c r="PZ7">
        <v>8</v>
      </c>
      <c r="QA7" s="1">
        <v>6.6238425925925923E-2</v>
      </c>
      <c r="QB7" s="1">
        <v>6.0196759259259262E-2</v>
      </c>
      <c r="QC7" s="1">
        <v>5.7523148148148143E-3</v>
      </c>
      <c r="QD7" s="1">
        <v>2.7777777777777778E-4</v>
      </c>
      <c r="QE7">
        <v>13</v>
      </c>
      <c r="QF7">
        <v>79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f t="shared" si="60"/>
        <v>79</v>
      </c>
      <c r="QN7">
        <v>524</v>
      </c>
      <c r="QO7" s="12">
        <f t="shared" si="7"/>
        <v>15.076335877862595</v>
      </c>
      <c r="QP7" t="s">
        <v>111</v>
      </c>
      <c r="QQ7" s="37" t="s">
        <v>2736</v>
      </c>
      <c r="QR7" t="s">
        <v>2690</v>
      </c>
      <c r="QS7">
        <v>8</v>
      </c>
      <c r="QT7" s="1">
        <v>0</v>
      </c>
      <c r="QU7" s="1">
        <v>0</v>
      </c>
      <c r="QV7" s="1">
        <v>0</v>
      </c>
      <c r="QW7" s="1">
        <v>0</v>
      </c>
      <c r="QX7">
        <v>0</v>
      </c>
      <c r="QY7">
        <v>0</v>
      </c>
      <c r="QZ7">
        <v>5</v>
      </c>
      <c r="RA7">
        <v>0</v>
      </c>
      <c r="RB7">
        <v>0</v>
      </c>
      <c r="RC7">
        <v>0</v>
      </c>
      <c r="RD7">
        <v>0</v>
      </c>
      <c r="RE7">
        <v>100</v>
      </c>
      <c r="RF7">
        <f t="shared" si="61"/>
        <v>0</v>
      </c>
      <c r="RG7">
        <v>524</v>
      </c>
      <c r="RH7" s="12">
        <f t="shared" si="8"/>
        <v>0</v>
      </c>
      <c r="RI7" t="s">
        <v>111</v>
      </c>
      <c r="RJ7" s="37" t="s">
        <v>2736</v>
      </c>
      <c r="RK7" t="s">
        <v>2690</v>
      </c>
      <c r="RL7">
        <v>8</v>
      </c>
      <c r="RM7" s="1">
        <v>0.45641203703703703</v>
      </c>
      <c r="RN7" s="1">
        <v>0.29025462962962961</v>
      </c>
      <c r="RO7" s="1">
        <v>1.832175925925926E-2</v>
      </c>
      <c r="RP7" s="1">
        <v>0.14782407407407408</v>
      </c>
      <c r="RQ7">
        <v>62</v>
      </c>
      <c r="RR7">
        <v>457</v>
      </c>
      <c r="RS7">
        <v>451</v>
      </c>
      <c r="RT7">
        <v>4</v>
      </c>
      <c r="RU7">
        <v>0</v>
      </c>
      <c r="RV7">
        <v>0</v>
      </c>
      <c r="RW7">
        <v>0</v>
      </c>
      <c r="RX7">
        <v>99.12</v>
      </c>
      <c r="RY7">
        <f t="shared" si="62"/>
        <v>453</v>
      </c>
      <c r="RZ7">
        <v>524</v>
      </c>
      <c r="SA7" s="12">
        <f t="shared" si="9"/>
        <v>86.450381679389309</v>
      </c>
      <c r="SB7" t="s">
        <v>111</v>
      </c>
      <c r="SC7" s="37" t="s">
        <v>2736</v>
      </c>
      <c r="SD7" t="s">
        <v>2690</v>
      </c>
      <c r="SE7">
        <v>8</v>
      </c>
      <c r="SF7" s="1">
        <v>2.1408796296296297</v>
      </c>
      <c r="SG7" s="10">
        <f t="shared" si="63"/>
        <v>1.5860069444444445</v>
      </c>
      <c r="SH7" s="1">
        <f t="shared" si="64"/>
        <v>0.31720138888888888</v>
      </c>
      <c r="SI7" s="1">
        <v>0.18978009259259257</v>
      </c>
      <c r="SJ7" s="1">
        <v>0.36489583333333336</v>
      </c>
      <c r="SK7">
        <v>314</v>
      </c>
      <c r="SL7">
        <v>2649</v>
      </c>
      <c r="SM7">
        <v>2301</v>
      </c>
      <c r="SN7">
        <v>64</v>
      </c>
      <c r="SO7">
        <v>0</v>
      </c>
      <c r="SP7">
        <v>0</v>
      </c>
      <c r="SQ7">
        <v>0</v>
      </c>
      <c r="SR7">
        <v>97.29</v>
      </c>
      <c r="SS7">
        <f t="shared" si="65"/>
        <v>2585</v>
      </c>
      <c r="ST7">
        <f t="shared" si="66"/>
        <v>2620</v>
      </c>
      <c r="SU7" s="12">
        <f t="shared" si="10"/>
        <v>98.664122137404576</v>
      </c>
      <c r="SV7" t="s">
        <v>111</v>
      </c>
      <c r="SW7" s="37" t="s">
        <v>2736</v>
      </c>
      <c r="SX7" t="s">
        <v>2690</v>
      </c>
      <c r="SY7">
        <v>8</v>
      </c>
      <c r="SZ7" s="1">
        <v>0.36078703703703702</v>
      </c>
      <c r="TA7" s="1">
        <v>0.28232638888888889</v>
      </c>
      <c r="TB7" s="1">
        <v>5.3692129629629631E-2</v>
      </c>
      <c r="TC7" s="1">
        <v>2.4756944444444443E-2</v>
      </c>
      <c r="TD7">
        <v>90</v>
      </c>
      <c r="TE7">
        <v>520</v>
      </c>
      <c r="TF7">
        <v>493</v>
      </c>
      <c r="TG7">
        <v>12</v>
      </c>
      <c r="TH7">
        <v>0</v>
      </c>
      <c r="TI7">
        <v>0</v>
      </c>
      <c r="TJ7">
        <v>0</v>
      </c>
      <c r="TK7">
        <v>97.62</v>
      </c>
      <c r="TL7">
        <f t="shared" si="67"/>
        <v>508</v>
      </c>
      <c r="TM7">
        <v>524</v>
      </c>
      <c r="TN7" s="12">
        <f t="shared" si="11"/>
        <v>96.946564885496173</v>
      </c>
      <c r="TO7" t="s">
        <v>111</v>
      </c>
      <c r="TP7" s="37" t="s">
        <v>2736</v>
      </c>
      <c r="TQ7" t="s">
        <v>2690</v>
      </c>
      <c r="TR7">
        <v>8</v>
      </c>
      <c r="TS7" s="1">
        <v>0.38515046296296296</v>
      </c>
      <c r="TT7" s="1">
        <v>0.29756944444444444</v>
      </c>
      <c r="TU7" s="1">
        <v>4.4722222222222219E-2</v>
      </c>
      <c r="TV7" s="1">
        <v>4.2847222222222224E-2</v>
      </c>
      <c r="TW7">
        <v>94</v>
      </c>
      <c r="TX7">
        <v>584</v>
      </c>
      <c r="TY7">
        <v>469</v>
      </c>
      <c r="TZ7">
        <v>7</v>
      </c>
      <c r="UA7">
        <v>0</v>
      </c>
      <c r="UB7">
        <v>0</v>
      </c>
      <c r="UC7">
        <v>0</v>
      </c>
      <c r="UD7">
        <v>98.53</v>
      </c>
      <c r="UE7">
        <f t="shared" si="68"/>
        <v>577</v>
      </c>
      <c r="UF7">
        <v>524</v>
      </c>
      <c r="UG7" s="12">
        <f t="shared" si="12"/>
        <v>110.11450381679388</v>
      </c>
      <c r="UH7" t="s">
        <v>111</v>
      </c>
      <c r="UI7" s="37" t="s">
        <v>2736</v>
      </c>
      <c r="UJ7" t="s">
        <v>2690</v>
      </c>
      <c r="UK7">
        <v>8</v>
      </c>
      <c r="UL7" s="1">
        <v>0.38131944444444449</v>
      </c>
      <c r="UM7" s="1">
        <v>0.30828703703703703</v>
      </c>
      <c r="UN7" s="1">
        <v>2.3090277777777779E-2</v>
      </c>
      <c r="UO7" s="1">
        <v>4.9930555555555554E-2</v>
      </c>
      <c r="UP7">
        <v>119</v>
      </c>
      <c r="UQ7">
        <v>575</v>
      </c>
      <c r="UR7">
        <v>714</v>
      </c>
      <c r="US7">
        <v>20</v>
      </c>
      <c r="UT7">
        <v>0</v>
      </c>
      <c r="UU7">
        <v>0</v>
      </c>
      <c r="UV7">
        <v>0</v>
      </c>
      <c r="UW7">
        <v>97.28</v>
      </c>
      <c r="UX7">
        <f t="shared" si="69"/>
        <v>555</v>
      </c>
      <c r="UY7">
        <v>524</v>
      </c>
      <c r="UZ7" s="12">
        <f t="shared" si="13"/>
        <v>105.91603053435115</v>
      </c>
      <c r="VA7" t="s">
        <v>111</v>
      </c>
      <c r="VB7" s="37" t="s">
        <v>2736</v>
      </c>
      <c r="VC7" t="s">
        <v>2690</v>
      </c>
      <c r="VD7">
        <v>8</v>
      </c>
      <c r="VE7" s="1">
        <v>0.26443287037037039</v>
      </c>
      <c r="VF7" s="1">
        <v>0.22160879629629629</v>
      </c>
      <c r="VG7" s="1">
        <v>9.9305555555555553E-3</v>
      </c>
      <c r="VH7" s="1">
        <v>3.2870370370370376E-2</v>
      </c>
      <c r="VI7">
        <v>27</v>
      </c>
      <c r="VJ7">
        <v>570</v>
      </c>
      <c r="VK7">
        <v>786</v>
      </c>
      <c r="VL7">
        <v>23</v>
      </c>
      <c r="VM7">
        <v>0</v>
      </c>
      <c r="VN7">
        <v>0</v>
      </c>
      <c r="VO7">
        <v>0</v>
      </c>
      <c r="VP7">
        <v>97.16</v>
      </c>
      <c r="VQ7">
        <f t="shared" si="70"/>
        <v>547</v>
      </c>
      <c r="VR7">
        <v>524</v>
      </c>
      <c r="VS7" s="12">
        <f t="shared" si="14"/>
        <v>104.38931297709924</v>
      </c>
      <c r="VT7" t="s">
        <v>111</v>
      </c>
      <c r="VU7" s="37" t="s">
        <v>2736</v>
      </c>
      <c r="VV7" t="s">
        <v>2690</v>
      </c>
      <c r="VW7">
        <v>8</v>
      </c>
      <c r="VX7" s="1">
        <v>0.26443287037037039</v>
      </c>
      <c r="VY7" s="1">
        <v>0.22160879629629629</v>
      </c>
      <c r="VZ7" s="1">
        <v>9.9305555555555553E-3</v>
      </c>
      <c r="WA7" s="1">
        <v>3.2870370370370376E-2</v>
      </c>
      <c r="WB7">
        <v>27</v>
      </c>
      <c r="WC7">
        <v>570</v>
      </c>
      <c r="WD7">
        <v>786</v>
      </c>
      <c r="WE7">
        <v>23</v>
      </c>
      <c r="WF7">
        <v>0</v>
      </c>
      <c r="WG7">
        <v>0</v>
      </c>
      <c r="WH7">
        <v>0</v>
      </c>
      <c r="WI7">
        <v>97.16</v>
      </c>
      <c r="WJ7">
        <f t="shared" si="71"/>
        <v>547</v>
      </c>
      <c r="WK7">
        <v>524</v>
      </c>
      <c r="WL7" s="12">
        <f t="shared" si="15"/>
        <v>104.38931297709924</v>
      </c>
      <c r="WM7" t="s">
        <v>111</v>
      </c>
      <c r="WN7" s="37" t="s">
        <v>2736</v>
      </c>
      <c r="WO7" t="s">
        <v>2690</v>
      </c>
      <c r="WP7">
        <v>8</v>
      </c>
      <c r="WQ7" s="10">
        <v>1.391712962962963</v>
      </c>
      <c r="WR7" s="10">
        <v>1.1098032407407408</v>
      </c>
      <c r="WS7" s="1">
        <f t="shared" si="72"/>
        <v>0.27745081018518519</v>
      </c>
      <c r="WT7" s="1">
        <v>0.13145833333333332</v>
      </c>
      <c r="WU7" s="1">
        <v>0.15042824074074074</v>
      </c>
      <c r="WV7">
        <v>330</v>
      </c>
      <c r="WW7">
        <v>2249</v>
      </c>
      <c r="WX7">
        <v>2462</v>
      </c>
      <c r="WY7">
        <v>62</v>
      </c>
      <c r="WZ7">
        <v>0</v>
      </c>
      <c r="XA7">
        <v>0</v>
      </c>
      <c r="XB7">
        <v>0</v>
      </c>
      <c r="XC7">
        <v>97.54</v>
      </c>
      <c r="XD7">
        <f t="shared" si="73"/>
        <v>2187</v>
      </c>
      <c r="XE7">
        <f t="shared" si="74"/>
        <v>2096</v>
      </c>
      <c r="XF7" s="12">
        <f t="shared" si="16"/>
        <v>104.34160305343512</v>
      </c>
      <c r="XG7" t="s">
        <v>111</v>
      </c>
      <c r="XH7" s="37" t="s">
        <v>2736</v>
      </c>
      <c r="XI7" t="s">
        <v>2690</v>
      </c>
      <c r="XJ7">
        <v>8</v>
      </c>
      <c r="XK7" s="1">
        <v>0.3769675925925926</v>
      </c>
      <c r="XL7" s="1">
        <v>0.26337962962962963</v>
      </c>
      <c r="XM7" s="1">
        <v>1.8055555555555557E-2</v>
      </c>
      <c r="XN7" s="1">
        <v>9.5520833333333333E-2</v>
      </c>
      <c r="XO7">
        <v>35</v>
      </c>
      <c r="XP7">
        <v>543</v>
      </c>
      <c r="XQ7">
        <v>536</v>
      </c>
      <c r="XR7">
        <v>13</v>
      </c>
      <c r="XS7">
        <v>0</v>
      </c>
      <c r="XT7">
        <v>0</v>
      </c>
      <c r="XU7">
        <v>0</v>
      </c>
      <c r="XV7">
        <v>97.63</v>
      </c>
      <c r="XW7">
        <f t="shared" si="75"/>
        <v>530</v>
      </c>
      <c r="XX7">
        <v>524</v>
      </c>
      <c r="XY7" s="12">
        <f t="shared" si="80"/>
        <v>101.14503816793894</v>
      </c>
      <c r="XZ7" t="s">
        <v>111</v>
      </c>
      <c r="YA7" s="37" t="s">
        <v>2736</v>
      </c>
      <c r="YB7" t="s">
        <v>2690</v>
      </c>
      <c r="YC7">
        <v>8</v>
      </c>
      <c r="YD7" s="1">
        <v>0.3336574074074074</v>
      </c>
      <c r="YE7" s="1">
        <v>0.24856481481481482</v>
      </c>
      <c r="YF7" s="1">
        <v>3.9629629629629633E-2</v>
      </c>
      <c r="YG7" s="1">
        <v>4.5462962962962962E-2</v>
      </c>
      <c r="YH7">
        <v>51</v>
      </c>
      <c r="YI7">
        <v>540</v>
      </c>
      <c r="YJ7">
        <v>524</v>
      </c>
      <c r="YK7">
        <v>17</v>
      </c>
      <c r="YL7">
        <v>0</v>
      </c>
      <c r="YM7">
        <v>0</v>
      </c>
      <c r="YN7">
        <v>0</v>
      </c>
      <c r="YO7">
        <v>96.86</v>
      </c>
      <c r="YP7">
        <f t="shared" si="81"/>
        <v>523</v>
      </c>
      <c r="YQ7">
        <v>524</v>
      </c>
      <c r="YR7" s="12">
        <f t="shared" si="82"/>
        <v>99.809160305343511</v>
      </c>
      <c r="YS7" t="s">
        <v>111</v>
      </c>
      <c r="YT7" s="37" t="s">
        <v>2736</v>
      </c>
      <c r="YU7" t="s">
        <v>2690</v>
      </c>
      <c r="YV7">
        <v>8</v>
      </c>
      <c r="YW7" s="1">
        <v>0.40189814814814812</v>
      </c>
      <c r="YX7" s="1">
        <v>0.27613425925925927</v>
      </c>
      <c r="YY7" s="1">
        <v>6.6666666666666666E-2</v>
      </c>
      <c r="YZ7" s="1">
        <v>5.9085648148148151E-2</v>
      </c>
      <c r="ZA7">
        <v>57</v>
      </c>
      <c r="ZB7">
        <v>602</v>
      </c>
      <c r="ZC7">
        <v>590</v>
      </c>
      <c r="ZD7">
        <v>26</v>
      </c>
      <c r="ZE7">
        <v>0</v>
      </c>
      <c r="ZF7">
        <v>0</v>
      </c>
      <c r="ZG7">
        <v>0</v>
      </c>
      <c r="ZH7">
        <v>95.78</v>
      </c>
      <c r="ZI7">
        <f t="shared" si="76"/>
        <v>576</v>
      </c>
      <c r="ZJ7">
        <v>524</v>
      </c>
      <c r="ZK7" s="12">
        <f t="shared" si="83"/>
        <v>109.92366412213741</v>
      </c>
      <c r="ZL7" t="s">
        <v>111</v>
      </c>
      <c r="ZM7" s="37" t="s">
        <v>2736</v>
      </c>
      <c r="ZN7" t="s">
        <v>2690</v>
      </c>
      <c r="ZO7">
        <v>8</v>
      </c>
      <c r="ZP7" s="1">
        <v>0.26512731481481483</v>
      </c>
      <c r="ZQ7" s="1">
        <v>0.21442129629629628</v>
      </c>
      <c r="ZR7" s="1">
        <v>8.0208333333333329E-3</v>
      </c>
      <c r="ZS7" s="1">
        <v>4.2685185185185187E-2</v>
      </c>
      <c r="ZT7">
        <v>38</v>
      </c>
      <c r="ZU7">
        <v>499</v>
      </c>
      <c r="ZV7">
        <v>40</v>
      </c>
      <c r="ZW7">
        <v>1</v>
      </c>
      <c r="ZX7">
        <v>0</v>
      </c>
      <c r="ZY7">
        <v>0</v>
      </c>
      <c r="ZZ7">
        <v>0</v>
      </c>
      <c r="AAA7">
        <v>97.56</v>
      </c>
      <c r="AAB7">
        <f t="shared" si="84"/>
        <v>498</v>
      </c>
      <c r="AAC7">
        <v>524</v>
      </c>
      <c r="AAD7" s="12">
        <f t="shared" si="85"/>
        <v>95.038167938931295</v>
      </c>
      <c r="AAE7" t="s">
        <v>111</v>
      </c>
      <c r="AAF7" s="37" t="s">
        <v>2736</v>
      </c>
      <c r="AAG7" t="s">
        <v>2690</v>
      </c>
      <c r="AAH7">
        <v>8</v>
      </c>
      <c r="AAI7" s="1">
        <v>0.26512731481481483</v>
      </c>
      <c r="AAJ7" s="1">
        <v>0.21442129629629628</v>
      </c>
      <c r="AAK7" s="1">
        <v>8.0208333333333329E-3</v>
      </c>
      <c r="AAL7" s="1">
        <v>4.2685185185185187E-2</v>
      </c>
      <c r="AAM7">
        <v>38</v>
      </c>
      <c r="AAN7">
        <v>499</v>
      </c>
      <c r="AAO7">
        <v>40</v>
      </c>
      <c r="AAP7">
        <v>1</v>
      </c>
      <c r="AAQ7">
        <v>0</v>
      </c>
      <c r="AAR7">
        <v>0</v>
      </c>
      <c r="AAS7">
        <v>0</v>
      </c>
      <c r="AAT7">
        <v>97.56</v>
      </c>
      <c r="AAU7">
        <f t="shared" si="86"/>
        <v>498</v>
      </c>
      <c r="AAV7">
        <v>524</v>
      </c>
      <c r="AAW7" s="12">
        <f t="shared" si="87"/>
        <v>95.038167938931295</v>
      </c>
      <c r="AAX7" t="s">
        <v>111</v>
      </c>
      <c r="AAY7" s="37" t="s">
        <v>2736</v>
      </c>
      <c r="AAZ7" t="s">
        <v>2690</v>
      </c>
      <c r="ABA7">
        <v>8</v>
      </c>
      <c r="ABB7" s="10">
        <v>1.380034722222222</v>
      </c>
      <c r="ABC7" s="10">
        <v>1.0033333333333332</v>
      </c>
      <c r="ABD7" s="1">
        <f t="shared" si="77"/>
        <v>0.2508333333333333</v>
      </c>
      <c r="ABE7" s="1">
        <v>0.13386574074074073</v>
      </c>
      <c r="ABF7" s="1">
        <v>0.24282407407407405</v>
      </c>
      <c r="ABG7">
        <v>181</v>
      </c>
      <c r="ABH7">
        <v>2184</v>
      </c>
      <c r="ABI7">
        <v>1690</v>
      </c>
      <c r="ABJ7">
        <v>57</v>
      </c>
      <c r="ABK7">
        <v>0</v>
      </c>
      <c r="ABL7">
        <v>0</v>
      </c>
      <c r="ABM7">
        <v>0</v>
      </c>
      <c r="ABN7">
        <v>96.74</v>
      </c>
      <c r="ABO7">
        <f t="shared" si="88"/>
        <v>2127</v>
      </c>
      <c r="ABP7">
        <f t="shared" si="89"/>
        <v>2096</v>
      </c>
      <c r="ABQ7" s="12">
        <f t="shared" si="90"/>
        <v>101.4790076335878</v>
      </c>
    </row>
    <row r="8" spans="1:745">
      <c r="A8" t="s">
        <v>130</v>
      </c>
      <c r="B8" s="37" t="s">
        <v>2736</v>
      </c>
      <c r="C8" t="s">
        <v>2690</v>
      </c>
      <c r="D8">
        <v>8</v>
      </c>
      <c r="E8" s="1">
        <v>0.36314814814814816</v>
      </c>
      <c r="F8" s="1">
        <v>0.27840277777777778</v>
      </c>
      <c r="G8" s="1">
        <v>2.3761574074074074E-2</v>
      </c>
      <c r="H8" s="1">
        <v>6.0972222222222226E-2</v>
      </c>
      <c r="I8">
        <v>66</v>
      </c>
      <c r="J8">
        <v>536</v>
      </c>
      <c r="K8">
        <v>521</v>
      </c>
      <c r="L8">
        <v>19</v>
      </c>
      <c r="M8">
        <v>0</v>
      </c>
      <c r="N8">
        <v>0</v>
      </c>
      <c r="O8">
        <v>0</v>
      </c>
      <c r="P8">
        <v>96.48</v>
      </c>
      <c r="Q8">
        <f t="shared" si="17"/>
        <v>517</v>
      </c>
      <c r="R8">
        <v>524</v>
      </c>
      <c r="S8" s="12">
        <f t="shared" si="18"/>
        <v>98.664122137404576</v>
      </c>
      <c r="T8" t="s">
        <v>130</v>
      </c>
      <c r="U8" s="37" t="s">
        <v>2736</v>
      </c>
      <c r="V8" t="s">
        <v>2690</v>
      </c>
      <c r="W8">
        <v>8</v>
      </c>
      <c r="X8" s="1">
        <v>0.41923611111111114</v>
      </c>
      <c r="Y8" s="1">
        <v>0.30430555555555555</v>
      </c>
      <c r="Z8" s="1">
        <v>2.0381944444444446E-2</v>
      </c>
      <c r="AA8" s="1">
        <v>9.4537037037037031E-2</v>
      </c>
      <c r="AB8">
        <v>88</v>
      </c>
      <c r="AC8">
        <v>546</v>
      </c>
      <c r="AD8">
        <v>555</v>
      </c>
      <c r="AE8">
        <v>10</v>
      </c>
      <c r="AF8">
        <v>0</v>
      </c>
      <c r="AG8">
        <v>0</v>
      </c>
      <c r="AH8">
        <v>0</v>
      </c>
      <c r="AI8">
        <v>98.23</v>
      </c>
      <c r="AJ8">
        <f t="shared" si="19"/>
        <v>536</v>
      </c>
      <c r="AK8">
        <v>524</v>
      </c>
      <c r="AL8" s="12">
        <f t="shared" si="20"/>
        <v>102.29007633587786</v>
      </c>
      <c r="AM8" t="s">
        <v>130</v>
      </c>
      <c r="AN8" s="37" t="s">
        <v>2736</v>
      </c>
      <c r="AO8" t="s">
        <v>2690</v>
      </c>
      <c r="AP8">
        <v>8</v>
      </c>
      <c r="AQ8" s="1">
        <v>0.35262731481481485</v>
      </c>
      <c r="AR8" s="1">
        <v>0.27178240740740739</v>
      </c>
      <c r="AS8" s="1">
        <v>1.7743055555555557E-2</v>
      </c>
      <c r="AT8" s="1">
        <v>6.3101851851851853E-2</v>
      </c>
      <c r="AU8">
        <v>39</v>
      </c>
      <c r="AV8">
        <v>484</v>
      </c>
      <c r="AW8">
        <v>272</v>
      </c>
      <c r="AX8">
        <v>6</v>
      </c>
      <c r="AY8">
        <v>0</v>
      </c>
      <c r="AZ8">
        <v>0</v>
      </c>
      <c r="BA8">
        <v>0</v>
      </c>
      <c r="BB8">
        <v>97.84</v>
      </c>
      <c r="BC8">
        <f t="shared" si="21"/>
        <v>478</v>
      </c>
      <c r="BD8">
        <v>524</v>
      </c>
      <c r="BE8" s="12">
        <f t="shared" si="22"/>
        <v>91.221374045801525</v>
      </c>
      <c r="BF8" t="s">
        <v>130</v>
      </c>
      <c r="BG8" s="37" t="s">
        <v>2736</v>
      </c>
      <c r="BH8" t="s">
        <v>2690</v>
      </c>
      <c r="BI8">
        <v>8</v>
      </c>
      <c r="BJ8" s="1">
        <v>0.3740856481481481</v>
      </c>
      <c r="BK8" s="1">
        <v>0.25894675925925925</v>
      </c>
      <c r="BL8" s="1">
        <v>5.0381944444444444E-2</v>
      </c>
      <c r="BM8" s="1">
        <v>6.4733796296296289E-2</v>
      </c>
      <c r="BN8">
        <v>43</v>
      </c>
      <c r="BO8">
        <v>538</v>
      </c>
      <c r="BP8">
        <v>616</v>
      </c>
      <c r="BQ8">
        <v>29</v>
      </c>
      <c r="BR8">
        <v>0</v>
      </c>
      <c r="BS8">
        <v>0</v>
      </c>
      <c r="BT8">
        <v>0</v>
      </c>
      <c r="BU8">
        <v>95.5</v>
      </c>
      <c r="BV8">
        <f t="shared" si="23"/>
        <v>509</v>
      </c>
      <c r="BW8">
        <v>524</v>
      </c>
      <c r="BX8" s="12">
        <f t="shared" si="24"/>
        <v>97.137404580152676</v>
      </c>
      <c r="BY8" t="s">
        <v>130</v>
      </c>
      <c r="BZ8" s="37" t="s">
        <v>2736</v>
      </c>
      <c r="CA8" t="s">
        <v>2690</v>
      </c>
      <c r="CB8">
        <v>8</v>
      </c>
      <c r="CC8" s="1">
        <v>0.32781250000000001</v>
      </c>
      <c r="CD8" s="1">
        <v>0.23766203703703703</v>
      </c>
      <c r="CE8" s="1">
        <v>2.210648148148148E-2</v>
      </c>
      <c r="CF8" s="1">
        <v>6.8032407407407403E-2</v>
      </c>
      <c r="CG8">
        <v>99</v>
      </c>
      <c r="CH8">
        <v>625</v>
      </c>
      <c r="CI8">
        <v>527</v>
      </c>
      <c r="CJ8">
        <v>14</v>
      </c>
      <c r="CK8">
        <v>0</v>
      </c>
      <c r="CL8">
        <v>0</v>
      </c>
      <c r="CM8">
        <v>0</v>
      </c>
      <c r="CN8">
        <v>96.24</v>
      </c>
      <c r="CO8">
        <f t="shared" si="78"/>
        <v>611</v>
      </c>
      <c r="CP8">
        <v>524</v>
      </c>
      <c r="CQ8" s="12">
        <f t="shared" si="25"/>
        <v>116.6030534351145</v>
      </c>
      <c r="CR8" t="s">
        <v>130</v>
      </c>
      <c r="CS8" s="37" t="s">
        <v>2736</v>
      </c>
      <c r="CT8" t="s">
        <v>2690</v>
      </c>
      <c r="CU8">
        <v>8</v>
      </c>
      <c r="CV8" s="1">
        <v>0</v>
      </c>
      <c r="CW8" s="1">
        <v>0</v>
      </c>
      <c r="CX8" s="1">
        <v>0</v>
      </c>
      <c r="CY8" s="1">
        <v>0</v>
      </c>
      <c r="CZ8">
        <v>0</v>
      </c>
      <c r="DA8">
        <v>0</v>
      </c>
      <c r="DB8">
        <v>107</v>
      </c>
      <c r="DC8">
        <v>2</v>
      </c>
      <c r="DD8">
        <v>0</v>
      </c>
      <c r="DE8">
        <v>0</v>
      </c>
      <c r="DF8">
        <v>0</v>
      </c>
      <c r="DG8">
        <v>98.17</v>
      </c>
      <c r="DH8">
        <f t="shared" si="26"/>
        <v>-2</v>
      </c>
      <c r="DI8">
        <v>524</v>
      </c>
      <c r="DJ8" s="12">
        <f t="shared" si="27"/>
        <v>-0.38167938931297707</v>
      </c>
      <c r="DK8" t="s">
        <v>130</v>
      </c>
      <c r="DL8" s="37" t="s">
        <v>2736</v>
      </c>
      <c r="DM8" t="s">
        <v>2690</v>
      </c>
      <c r="DN8">
        <v>8</v>
      </c>
      <c r="DO8" s="1">
        <v>0</v>
      </c>
      <c r="DP8" s="1">
        <v>0</v>
      </c>
      <c r="DQ8" s="1">
        <v>0</v>
      </c>
      <c r="DR8" s="1">
        <v>0</v>
      </c>
      <c r="DS8">
        <v>0</v>
      </c>
      <c r="DT8">
        <v>0</v>
      </c>
      <c r="DU8">
        <v>78</v>
      </c>
      <c r="DV8">
        <v>3</v>
      </c>
      <c r="DW8">
        <v>0</v>
      </c>
      <c r="DX8">
        <v>0</v>
      </c>
      <c r="DY8">
        <v>0</v>
      </c>
      <c r="DZ8">
        <v>96.3</v>
      </c>
      <c r="EA8">
        <f t="shared" si="28"/>
        <v>-3</v>
      </c>
      <c r="EB8">
        <v>524</v>
      </c>
      <c r="EC8" s="12">
        <f t="shared" si="29"/>
        <v>-0.5725190839694656</v>
      </c>
      <c r="ED8" t="s">
        <v>130</v>
      </c>
      <c r="EE8" s="37" t="s">
        <v>2736</v>
      </c>
      <c r="EF8" t="s">
        <v>2690</v>
      </c>
      <c r="EG8">
        <v>8</v>
      </c>
      <c r="EH8" s="1">
        <v>0.32781250000000001</v>
      </c>
      <c r="EI8" s="1">
        <v>0.23766203703703703</v>
      </c>
      <c r="EJ8" s="1">
        <v>2.210648148148148E-2</v>
      </c>
      <c r="EK8" s="1">
        <v>6.8032407407407403E-2</v>
      </c>
      <c r="EL8">
        <f t="shared" si="30"/>
        <v>99</v>
      </c>
      <c r="EM8">
        <f>SUM(CH8,DA8,DT8)</f>
        <v>625</v>
      </c>
      <c r="EN8">
        <v>543</v>
      </c>
      <c r="EO8">
        <f t="shared" si="32"/>
        <v>19</v>
      </c>
      <c r="EP8">
        <v>0</v>
      </c>
      <c r="EQ8">
        <v>0</v>
      </c>
      <c r="ER8">
        <v>0</v>
      </c>
      <c r="ES8">
        <v>96.62</v>
      </c>
      <c r="ET8">
        <f t="shared" si="79"/>
        <v>606</v>
      </c>
      <c r="EU8">
        <v>524</v>
      </c>
      <c r="EV8" s="12">
        <f t="shared" si="33"/>
        <v>115.64885496183206</v>
      </c>
      <c r="EW8" t="s">
        <v>130</v>
      </c>
      <c r="EX8" s="37" t="s">
        <v>2736</v>
      </c>
      <c r="EY8" t="s">
        <v>2690</v>
      </c>
      <c r="EZ8">
        <v>8</v>
      </c>
      <c r="FA8" s="10">
        <v>1.8692592592592592</v>
      </c>
      <c r="FB8" s="10">
        <v>1.3598958333333335</v>
      </c>
      <c r="FC8" s="10">
        <f t="shared" si="34"/>
        <v>0.27197916666666672</v>
      </c>
      <c r="FD8" s="1">
        <v>0.14810185185185185</v>
      </c>
      <c r="FE8" s="1">
        <v>0.36125000000000002</v>
      </c>
      <c r="FF8">
        <f t="shared" si="35"/>
        <v>335</v>
      </c>
      <c r="FG8">
        <v>2632</v>
      </c>
      <c r="FH8">
        <v>2507</v>
      </c>
      <c r="FI8">
        <v>83</v>
      </c>
      <c r="FJ8">
        <v>0</v>
      </c>
      <c r="FK8">
        <v>0</v>
      </c>
      <c r="FL8">
        <v>0</v>
      </c>
      <c r="FM8">
        <v>96.8</v>
      </c>
      <c r="FN8">
        <f t="shared" si="36"/>
        <v>2646</v>
      </c>
      <c r="FO8">
        <f t="shared" si="37"/>
        <v>2620</v>
      </c>
      <c r="FP8" s="12">
        <f t="shared" si="38"/>
        <v>100.99236641221374</v>
      </c>
      <c r="FQ8" t="s">
        <v>130</v>
      </c>
      <c r="FR8" s="37" t="s">
        <v>2736</v>
      </c>
      <c r="FS8" t="s">
        <v>2690</v>
      </c>
      <c r="FT8">
        <v>8</v>
      </c>
      <c r="FU8" s="1">
        <v>0.37009259259259258</v>
      </c>
      <c r="FV8" s="1">
        <v>0.26773148148148146</v>
      </c>
      <c r="FW8" s="1">
        <v>2.388888888888889E-2</v>
      </c>
      <c r="FX8" s="1">
        <v>7.8472222222222221E-2</v>
      </c>
      <c r="FY8">
        <v>56</v>
      </c>
      <c r="FZ8">
        <v>552</v>
      </c>
      <c r="GA8">
        <v>554</v>
      </c>
      <c r="GB8">
        <v>16</v>
      </c>
      <c r="GC8">
        <v>0</v>
      </c>
      <c r="GD8">
        <v>0</v>
      </c>
      <c r="GE8">
        <v>0</v>
      </c>
      <c r="GF8">
        <v>97.19</v>
      </c>
      <c r="GG8">
        <f t="shared" si="39"/>
        <v>536</v>
      </c>
      <c r="GH8">
        <v>524</v>
      </c>
      <c r="GI8" s="12">
        <f t="shared" si="40"/>
        <v>102.29007633587786</v>
      </c>
      <c r="GJ8" t="s">
        <v>130</v>
      </c>
      <c r="GK8" s="37" t="s">
        <v>2736</v>
      </c>
      <c r="GL8" t="s">
        <v>2690</v>
      </c>
      <c r="GM8">
        <v>8</v>
      </c>
      <c r="GN8" s="1">
        <v>0.46464120370370371</v>
      </c>
      <c r="GO8" s="1">
        <v>0.2789699074074074</v>
      </c>
      <c r="GP8" s="1">
        <v>0.12085648148148148</v>
      </c>
      <c r="GQ8" s="1">
        <v>6.4814814814814811E-2</v>
      </c>
      <c r="GR8">
        <v>55</v>
      </c>
      <c r="GS8">
        <v>465</v>
      </c>
      <c r="GT8">
        <v>517</v>
      </c>
      <c r="GU8">
        <v>12</v>
      </c>
      <c r="GV8">
        <v>0</v>
      </c>
      <c r="GW8">
        <v>0</v>
      </c>
      <c r="GX8">
        <v>0</v>
      </c>
      <c r="GY8">
        <v>97.73</v>
      </c>
      <c r="GZ8">
        <f t="shared" si="41"/>
        <v>453</v>
      </c>
      <c r="HA8">
        <v>524</v>
      </c>
      <c r="HB8" s="12">
        <f t="shared" si="42"/>
        <v>86.450381679389309</v>
      </c>
      <c r="HC8" t="s">
        <v>130</v>
      </c>
      <c r="HD8" s="37" t="s">
        <v>2736</v>
      </c>
      <c r="HE8" t="s">
        <v>2690</v>
      </c>
      <c r="HF8">
        <v>8</v>
      </c>
      <c r="HG8" s="1">
        <v>0.41144675925925928</v>
      </c>
      <c r="HH8" s="1">
        <v>0.28886574074074073</v>
      </c>
      <c r="HI8" s="1">
        <v>3.0034722222222223E-2</v>
      </c>
      <c r="HJ8" s="1">
        <v>9.2546296296296293E-2</v>
      </c>
      <c r="HK8">
        <v>59</v>
      </c>
      <c r="HL8">
        <v>560</v>
      </c>
      <c r="HM8">
        <v>548</v>
      </c>
      <c r="HN8">
        <v>19</v>
      </c>
      <c r="HO8">
        <v>0</v>
      </c>
      <c r="HP8">
        <v>0</v>
      </c>
      <c r="HQ8">
        <v>0</v>
      </c>
      <c r="HR8">
        <v>96.65</v>
      </c>
      <c r="HS8">
        <f t="shared" si="43"/>
        <v>541</v>
      </c>
      <c r="HT8">
        <v>524</v>
      </c>
      <c r="HU8" s="12">
        <f t="shared" si="44"/>
        <v>103.2442748091603</v>
      </c>
      <c r="HV8" t="s">
        <v>130</v>
      </c>
      <c r="HW8" s="37" t="s">
        <v>2736</v>
      </c>
      <c r="HX8" t="s">
        <v>2690</v>
      </c>
      <c r="HY8">
        <v>8</v>
      </c>
      <c r="HZ8" s="1">
        <v>0.3646064814814815</v>
      </c>
      <c r="IA8" s="1">
        <v>0.28082175925925928</v>
      </c>
      <c r="IB8" s="1">
        <v>4.5428240740740734E-2</v>
      </c>
      <c r="IC8" s="1">
        <v>3.8344907407407411E-2</v>
      </c>
      <c r="ID8">
        <v>32</v>
      </c>
      <c r="IE8">
        <v>548</v>
      </c>
      <c r="IF8">
        <v>382</v>
      </c>
      <c r="IG8">
        <v>13</v>
      </c>
      <c r="IH8">
        <v>0</v>
      </c>
      <c r="II8">
        <v>0</v>
      </c>
      <c r="IJ8">
        <v>0</v>
      </c>
      <c r="IK8">
        <v>96.71</v>
      </c>
      <c r="IL8">
        <f t="shared" si="45"/>
        <v>535</v>
      </c>
      <c r="IM8">
        <v>524</v>
      </c>
      <c r="IN8" s="12">
        <f>IL8/IM8*100</f>
        <v>102.09923664122138</v>
      </c>
      <c r="IO8" t="s">
        <v>130</v>
      </c>
      <c r="IP8" s="37" t="s">
        <v>2736</v>
      </c>
      <c r="IQ8" t="s">
        <v>2690</v>
      </c>
      <c r="IR8">
        <v>8</v>
      </c>
      <c r="IS8" s="1">
        <v>0.15145833333333333</v>
      </c>
      <c r="IT8" s="1">
        <v>0.11535879629629631</v>
      </c>
      <c r="IU8" s="1">
        <v>1.9560185185185184E-2</v>
      </c>
      <c r="IV8" s="1">
        <v>1.6516203703703703E-2</v>
      </c>
      <c r="IW8">
        <v>18</v>
      </c>
      <c r="IX8">
        <v>206</v>
      </c>
      <c r="IY8">
        <v>353</v>
      </c>
      <c r="IZ8">
        <v>6</v>
      </c>
      <c r="JA8">
        <v>0</v>
      </c>
      <c r="JB8">
        <v>0</v>
      </c>
      <c r="JC8">
        <v>0</v>
      </c>
      <c r="JD8">
        <v>98.33</v>
      </c>
      <c r="JE8">
        <f t="shared" si="46"/>
        <v>200</v>
      </c>
      <c r="JF8">
        <v>524</v>
      </c>
      <c r="JG8" s="12">
        <f t="shared" si="47"/>
        <v>38.167938931297712</v>
      </c>
      <c r="JH8" t="s">
        <v>130</v>
      </c>
      <c r="JI8" s="37" t="s">
        <v>2736</v>
      </c>
      <c r="JJ8" t="s">
        <v>2690</v>
      </c>
      <c r="JK8">
        <v>8</v>
      </c>
      <c r="JL8" s="1">
        <v>2.3148148148148147E-5</v>
      </c>
      <c r="JM8" s="1">
        <v>2.3148148148148147E-5</v>
      </c>
      <c r="JN8" s="1">
        <v>0</v>
      </c>
      <c r="JO8" s="1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f t="shared" si="48"/>
        <v>0</v>
      </c>
      <c r="JZ8" s="12" t="e">
        <f t="shared" si="0"/>
        <v>#DIV/0!</v>
      </c>
      <c r="KA8" t="s">
        <v>130</v>
      </c>
      <c r="KB8" s="37" t="s">
        <v>2736</v>
      </c>
      <c r="KC8" t="s">
        <v>2690</v>
      </c>
      <c r="KD8">
        <v>8</v>
      </c>
      <c r="KE8" s="1">
        <v>1.8553240740740742E-2</v>
      </c>
      <c r="KF8" s="1">
        <v>1.6585648148148148E-2</v>
      </c>
      <c r="KG8" s="1">
        <v>1.0416666666666667E-4</v>
      </c>
      <c r="KH8" s="1">
        <v>1.8518518518518517E-3</v>
      </c>
      <c r="KI8">
        <v>2</v>
      </c>
      <c r="KJ8">
        <v>19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f t="shared" si="49"/>
        <v>19</v>
      </c>
      <c r="KS8" s="12" t="e">
        <f t="shared" si="1"/>
        <v>#DIV/0!</v>
      </c>
      <c r="KT8" t="s">
        <v>130</v>
      </c>
      <c r="KU8" s="37" t="s">
        <v>2736</v>
      </c>
      <c r="KV8" t="s">
        <v>2690</v>
      </c>
      <c r="KW8">
        <v>8</v>
      </c>
      <c r="KX8" s="1">
        <v>0.17003472222222224</v>
      </c>
      <c r="KY8" s="1">
        <v>0.13197916666666668</v>
      </c>
      <c r="KZ8" s="1">
        <v>1.9675925925925927E-2</v>
      </c>
      <c r="LA8" s="1">
        <v>1.8379629629629628E-2</v>
      </c>
      <c r="LB8">
        <v>20</v>
      </c>
      <c r="LC8">
        <v>225</v>
      </c>
      <c r="LD8">
        <v>353</v>
      </c>
      <c r="LE8">
        <v>6</v>
      </c>
      <c r="LF8">
        <v>0</v>
      </c>
      <c r="LG8">
        <v>0</v>
      </c>
      <c r="LH8">
        <v>0</v>
      </c>
      <c r="LI8">
        <v>98.33</v>
      </c>
      <c r="LJ8">
        <f t="shared" si="50"/>
        <v>219</v>
      </c>
      <c r="LK8">
        <v>524</v>
      </c>
      <c r="LL8" s="12">
        <f t="shared" si="51"/>
        <v>41.793893129770993</v>
      </c>
      <c r="LM8" t="s">
        <v>130</v>
      </c>
      <c r="LN8" s="37" t="s">
        <v>2736</v>
      </c>
      <c r="LO8" t="s">
        <v>2690</v>
      </c>
      <c r="LP8">
        <v>8</v>
      </c>
      <c r="LQ8" s="10">
        <v>1.7884259259259261</v>
      </c>
      <c r="LR8" s="10">
        <v>1.2523263888888889</v>
      </c>
      <c r="LS8" s="1">
        <v>0.24318287037037037</v>
      </c>
      <c r="LT8" s="1">
        <v>0.29290509259259262</v>
      </c>
      <c r="LU8">
        <v>222</v>
      </c>
      <c r="LV8">
        <v>2350</v>
      </c>
      <c r="LW8">
        <v>2354</v>
      </c>
      <c r="LX8">
        <v>66</v>
      </c>
      <c r="LY8">
        <v>0</v>
      </c>
      <c r="LZ8">
        <v>0</v>
      </c>
      <c r="MA8">
        <v>0</v>
      </c>
      <c r="MB8">
        <v>97.27</v>
      </c>
      <c r="MC8">
        <f t="shared" si="52"/>
        <v>2284</v>
      </c>
      <c r="MD8">
        <f t="shared" si="53"/>
        <v>2620</v>
      </c>
      <c r="ME8" s="12">
        <f t="shared" si="54"/>
        <v>87.175572519083971</v>
      </c>
      <c r="MF8" t="s">
        <v>130</v>
      </c>
      <c r="MG8" s="37" t="s">
        <v>2736</v>
      </c>
      <c r="MH8" t="s">
        <v>2690</v>
      </c>
      <c r="MI8">
        <v>8</v>
      </c>
      <c r="MJ8" s="1">
        <v>0.37784722222222222</v>
      </c>
      <c r="MK8" s="1">
        <v>0.30533564814814812</v>
      </c>
      <c r="ML8" s="1">
        <v>1.3483796296296298E-2</v>
      </c>
      <c r="MM8" s="1">
        <v>5.9016203703703703E-2</v>
      </c>
      <c r="MN8">
        <v>38</v>
      </c>
      <c r="MO8">
        <v>567</v>
      </c>
      <c r="MP8">
        <v>382</v>
      </c>
      <c r="MQ8">
        <v>9</v>
      </c>
      <c r="MR8">
        <v>0</v>
      </c>
      <c r="MS8">
        <v>0</v>
      </c>
      <c r="MT8">
        <v>0</v>
      </c>
      <c r="MU8">
        <v>97.7</v>
      </c>
      <c r="MV8">
        <f t="shared" si="55"/>
        <v>558</v>
      </c>
      <c r="MW8">
        <v>524</v>
      </c>
      <c r="MX8" s="12">
        <f t="shared" si="2"/>
        <v>106.48854961832062</v>
      </c>
      <c r="MY8" t="s">
        <v>130</v>
      </c>
      <c r="MZ8" s="37" t="s">
        <v>2736</v>
      </c>
      <c r="NA8" t="s">
        <v>2690</v>
      </c>
      <c r="NB8">
        <v>8</v>
      </c>
      <c r="NC8" s="1">
        <v>0.3956944444444444</v>
      </c>
      <c r="ND8" s="1">
        <v>0.28743055555555558</v>
      </c>
      <c r="NE8" s="1">
        <v>8.261574074074074E-2</v>
      </c>
      <c r="NF8" s="1">
        <v>2.5636574074074072E-2</v>
      </c>
      <c r="NG8">
        <v>43</v>
      </c>
      <c r="NH8">
        <v>551</v>
      </c>
      <c r="NI8">
        <v>524</v>
      </c>
      <c r="NJ8">
        <v>14</v>
      </c>
      <c r="NK8">
        <v>0</v>
      </c>
      <c r="NL8">
        <v>0</v>
      </c>
      <c r="NM8">
        <v>0</v>
      </c>
      <c r="NN8">
        <v>97.4</v>
      </c>
      <c r="NO8">
        <f t="shared" si="56"/>
        <v>537</v>
      </c>
      <c r="NP8">
        <v>524</v>
      </c>
      <c r="NQ8" s="12">
        <f t="shared" si="3"/>
        <v>102.48091603053436</v>
      </c>
      <c r="NR8" t="s">
        <v>130</v>
      </c>
      <c r="NS8" s="37" t="s">
        <v>2736</v>
      </c>
      <c r="NT8" t="s">
        <v>2690</v>
      </c>
      <c r="NU8">
        <v>8</v>
      </c>
      <c r="NV8" s="1">
        <v>0.36900462962962965</v>
      </c>
      <c r="NW8" s="1">
        <v>0.28940972222222222</v>
      </c>
      <c r="NX8" s="1">
        <v>3.7280092592592594E-2</v>
      </c>
      <c r="NY8" s="1">
        <v>4.2303240740740738E-2</v>
      </c>
      <c r="NZ8">
        <v>139</v>
      </c>
      <c r="OA8">
        <v>602</v>
      </c>
      <c r="OB8">
        <v>456</v>
      </c>
      <c r="OC8">
        <v>10</v>
      </c>
      <c r="OD8">
        <v>0</v>
      </c>
      <c r="OE8">
        <v>0</v>
      </c>
      <c r="OF8">
        <v>0</v>
      </c>
      <c r="OG8">
        <v>97.85</v>
      </c>
      <c r="OH8">
        <f t="shared" si="57"/>
        <v>592</v>
      </c>
      <c r="OI8">
        <v>524</v>
      </c>
      <c r="OJ8" s="12">
        <f t="shared" si="4"/>
        <v>112.97709923664124</v>
      </c>
      <c r="OK8" t="s">
        <v>130</v>
      </c>
      <c r="OL8" s="37" t="s">
        <v>2736</v>
      </c>
      <c r="OM8" t="s">
        <v>2690</v>
      </c>
      <c r="ON8">
        <v>8</v>
      </c>
      <c r="OO8" s="1">
        <v>0.36019675925925926</v>
      </c>
      <c r="OP8" s="1">
        <v>0.27302083333333332</v>
      </c>
      <c r="OQ8" s="1">
        <v>2.2199074074074076E-2</v>
      </c>
      <c r="OR8" s="1">
        <v>6.4965277777777775E-2</v>
      </c>
      <c r="OS8">
        <v>67</v>
      </c>
      <c r="OT8">
        <v>597</v>
      </c>
      <c r="OU8">
        <v>536</v>
      </c>
      <c r="OV8">
        <v>45</v>
      </c>
      <c r="OW8">
        <v>0</v>
      </c>
      <c r="OX8">
        <v>0</v>
      </c>
      <c r="OY8">
        <v>0</v>
      </c>
      <c r="OZ8">
        <v>92.25</v>
      </c>
      <c r="PA8">
        <f t="shared" si="58"/>
        <v>552</v>
      </c>
      <c r="PB8">
        <v>524</v>
      </c>
      <c r="PC8" s="12">
        <f t="shared" si="5"/>
        <v>105.34351145038168</v>
      </c>
      <c r="PD8" t="s">
        <v>130</v>
      </c>
      <c r="PE8" s="37" t="s">
        <v>2736</v>
      </c>
      <c r="PF8" t="s">
        <v>2690</v>
      </c>
      <c r="PG8">
        <v>8</v>
      </c>
      <c r="PH8" s="1">
        <v>0.37543981481481481</v>
      </c>
      <c r="PI8" s="1">
        <v>0.27276620370370369</v>
      </c>
      <c r="PJ8" s="1">
        <v>3.8113425925925926E-2</v>
      </c>
      <c r="PK8" s="1">
        <v>6.4560185185185193E-2</v>
      </c>
      <c r="PL8">
        <v>76</v>
      </c>
      <c r="PM8">
        <v>550</v>
      </c>
      <c r="PN8">
        <v>380</v>
      </c>
      <c r="PO8">
        <v>42</v>
      </c>
      <c r="PP8">
        <v>0</v>
      </c>
      <c r="PQ8">
        <v>0</v>
      </c>
      <c r="PR8">
        <v>0</v>
      </c>
      <c r="PS8">
        <v>90.05</v>
      </c>
      <c r="PT8">
        <f t="shared" si="59"/>
        <v>508</v>
      </c>
      <c r="PU8">
        <v>524</v>
      </c>
      <c r="PV8" s="12">
        <f t="shared" si="6"/>
        <v>96.946564885496173</v>
      </c>
      <c r="PW8" t="s">
        <v>130</v>
      </c>
      <c r="PX8" s="37" t="s">
        <v>2736</v>
      </c>
      <c r="PY8" t="s">
        <v>2690</v>
      </c>
      <c r="PZ8">
        <v>8</v>
      </c>
      <c r="QA8" s="1">
        <v>0</v>
      </c>
      <c r="QB8" s="1">
        <v>0</v>
      </c>
      <c r="QC8" s="1">
        <v>0</v>
      </c>
      <c r="QD8" s="1">
        <v>0</v>
      </c>
      <c r="QE8">
        <v>0</v>
      </c>
      <c r="QF8">
        <v>0</v>
      </c>
      <c r="QG8">
        <v>6</v>
      </c>
      <c r="QH8">
        <v>2</v>
      </c>
      <c r="QI8">
        <v>0</v>
      </c>
      <c r="QJ8">
        <v>0</v>
      </c>
      <c r="QK8">
        <v>0</v>
      </c>
      <c r="QL8">
        <v>75</v>
      </c>
      <c r="QM8">
        <f t="shared" si="60"/>
        <v>-2</v>
      </c>
      <c r="QN8">
        <v>524</v>
      </c>
      <c r="QO8" s="12">
        <f t="shared" si="7"/>
        <v>-0.38167938931297707</v>
      </c>
      <c r="QP8" t="s">
        <v>130</v>
      </c>
      <c r="QQ8" s="37" t="s">
        <v>2736</v>
      </c>
      <c r="QR8" t="s">
        <v>2690</v>
      </c>
      <c r="QS8">
        <v>8</v>
      </c>
      <c r="QT8" s="1">
        <v>0</v>
      </c>
      <c r="QU8" s="1">
        <v>0</v>
      </c>
      <c r="QV8" s="1">
        <v>0</v>
      </c>
      <c r="QW8" s="1">
        <v>0</v>
      </c>
      <c r="QX8">
        <v>0</v>
      </c>
      <c r="QY8">
        <v>0</v>
      </c>
      <c r="QZ8">
        <v>55</v>
      </c>
      <c r="RA8">
        <v>6</v>
      </c>
      <c r="RB8">
        <v>0</v>
      </c>
      <c r="RC8">
        <v>0</v>
      </c>
      <c r="RD8">
        <v>0</v>
      </c>
      <c r="RE8">
        <v>90.16</v>
      </c>
      <c r="RF8">
        <f t="shared" si="61"/>
        <v>-6</v>
      </c>
      <c r="RG8">
        <v>524</v>
      </c>
      <c r="RH8" s="12">
        <f t="shared" si="8"/>
        <v>-1.1450381679389312</v>
      </c>
      <c r="RI8" t="s">
        <v>130</v>
      </c>
      <c r="RJ8" s="37" t="s">
        <v>2736</v>
      </c>
      <c r="RK8" t="s">
        <v>2690</v>
      </c>
      <c r="RL8">
        <v>8</v>
      </c>
      <c r="RM8" s="1">
        <v>0.37543981481481481</v>
      </c>
      <c r="RN8" s="1">
        <v>0.27276620370370369</v>
      </c>
      <c r="RO8" s="1">
        <v>3.8113425925925926E-2</v>
      </c>
      <c r="RP8" s="1">
        <v>6.4560185185185193E-2</v>
      </c>
      <c r="RQ8">
        <v>76</v>
      </c>
      <c r="RR8">
        <v>550</v>
      </c>
      <c r="RS8">
        <v>441</v>
      </c>
      <c r="RT8">
        <v>50</v>
      </c>
      <c r="RU8">
        <v>0</v>
      </c>
      <c r="RV8">
        <v>0</v>
      </c>
      <c r="RW8">
        <v>0</v>
      </c>
      <c r="RX8">
        <v>89.82</v>
      </c>
      <c r="RY8">
        <f t="shared" si="62"/>
        <v>500</v>
      </c>
      <c r="RZ8">
        <v>524</v>
      </c>
      <c r="SA8" s="12">
        <f t="shared" si="9"/>
        <v>95.419847328244273</v>
      </c>
      <c r="SB8" t="s">
        <v>130</v>
      </c>
      <c r="SC8" s="37" t="s">
        <v>2736</v>
      </c>
      <c r="SD8" t="s">
        <v>2690</v>
      </c>
      <c r="SE8">
        <v>8</v>
      </c>
      <c r="SF8" s="1">
        <v>1.8782175925925928</v>
      </c>
      <c r="SG8" s="10">
        <f t="shared" si="63"/>
        <v>1.4279629629629629</v>
      </c>
      <c r="SH8" s="1">
        <f t="shared" si="64"/>
        <v>0.28559259259259256</v>
      </c>
      <c r="SI8" s="1">
        <v>0.19371527777777778</v>
      </c>
      <c r="SJ8" s="1">
        <v>0.25650462962962967</v>
      </c>
      <c r="SK8">
        <v>363</v>
      </c>
      <c r="SL8">
        <v>2867</v>
      </c>
      <c r="SM8">
        <v>2339</v>
      </c>
      <c r="SN8">
        <v>128</v>
      </c>
      <c r="SO8">
        <v>0</v>
      </c>
      <c r="SP8">
        <v>0</v>
      </c>
      <c r="SQ8">
        <v>0</v>
      </c>
      <c r="SR8">
        <v>94.81</v>
      </c>
      <c r="SS8">
        <f t="shared" si="65"/>
        <v>2739</v>
      </c>
      <c r="ST8">
        <f t="shared" si="66"/>
        <v>2620</v>
      </c>
      <c r="SU8" s="12">
        <f t="shared" si="10"/>
        <v>104.54198473282443</v>
      </c>
      <c r="SV8" t="s">
        <v>130</v>
      </c>
      <c r="SW8" s="37" t="s">
        <v>2736</v>
      </c>
      <c r="SX8" t="s">
        <v>2690</v>
      </c>
      <c r="SY8">
        <v>8</v>
      </c>
      <c r="SZ8" s="1">
        <v>0.40335648148148145</v>
      </c>
      <c r="TA8" s="1">
        <v>0.27274305555555556</v>
      </c>
      <c r="TB8" s="1">
        <v>2.5532407407407406E-2</v>
      </c>
      <c r="TC8" s="1">
        <v>0.10506944444444444</v>
      </c>
      <c r="TD8">
        <v>89</v>
      </c>
      <c r="TE8">
        <v>538</v>
      </c>
      <c r="TF8">
        <v>564</v>
      </c>
      <c r="TG8">
        <v>16</v>
      </c>
      <c r="TH8">
        <v>0</v>
      </c>
      <c r="TI8">
        <v>0</v>
      </c>
      <c r="TJ8">
        <v>0</v>
      </c>
      <c r="TK8">
        <v>97.24</v>
      </c>
      <c r="TL8">
        <f t="shared" si="67"/>
        <v>522</v>
      </c>
      <c r="TM8">
        <v>524</v>
      </c>
      <c r="TN8" s="12">
        <f t="shared" si="11"/>
        <v>99.618320610687022</v>
      </c>
      <c r="TO8" t="s">
        <v>130</v>
      </c>
      <c r="TP8" s="37" t="s">
        <v>2737</v>
      </c>
      <c r="TQ8" t="s">
        <v>2690</v>
      </c>
      <c r="TR8">
        <v>8</v>
      </c>
      <c r="TS8" s="1">
        <v>0.43826388888888884</v>
      </c>
      <c r="TT8" s="1">
        <v>0.3119675925925926</v>
      </c>
      <c r="TU8" s="1">
        <v>8.4722222222222213E-2</v>
      </c>
      <c r="TV8" s="1">
        <v>4.1562500000000002E-2</v>
      </c>
      <c r="TW8">
        <v>191</v>
      </c>
      <c r="TX8">
        <v>358</v>
      </c>
      <c r="TY8">
        <v>410</v>
      </c>
      <c r="TZ8">
        <v>37</v>
      </c>
      <c r="UA8">
        <v>0</v>
      </c>
      <c r="UB8">
        <v>0</v>
      </c>
      <c r="UC8">
        <v>0</v>
      </c>
      <c r="UD8">
        <v>91.72</v>
      </c>
      <c r="UE8">
        <f t="shared" si="68"/>
        <v>321</v>
      </c>
      <c r="UF8">
        <v>320</v>
      </c>
      <c r="UG8" s="12">
        <f t="shared" si="12"/>
        <v>100.3125</v>
      </c>
      <c r="UH8" t="s">
        <v>130</v>
      </c>
      <c r="UI8" s="37" t="s">
        <v>2737</v>
      </c>
      <c r="UJ8" t="s">
        <v>2690</v>
      </c>
      <c r="UK8">
        <v>8</v>
      </c>
      <c r="UL8" s="1">
        <v>0.40765046296296298</v>
      </c>
      <c r="UM8" s="1">
        <v>0.27450231481481485</v>
      </c>
      <c r="UN8" s="1">
        <v>7.1527777777777787E-2</v>
      </c>
      <c r="UO8" s="1">
        <v>6.1608796296296293E-2</v>
      </c>
      <c r="UP8">
        <v>74</v>
      </c>
      <c r="UQ8">
        <v>399</v>
      </c>
      <c r="UR8">
        <v>365</v>
      </c>
      <c r="US8">
        <v>29</v>
      </c>
      <c r="UT8">
        <v>0</v>
      </c>
      <c r="UU8">
        <v>0</v>
      </c>
      <c r="UV8">
        <v>0</v>
      </c>
      <c r="UW8">
        <v>92.64</v>
      </c>
      <c r="UX8">
        <f t="shared" si="69"/>
        <v>370</v>
      </c>
      <c r="UY8">
        <v>320</v>
      </c>
      <c r="UZ8" s="12">
        <f t="shared" si="13"/>
        <v>115.625</v>
      </c>
      <c r="VA8" t="s">
        <v>130</v>
      </c>
      <c r="VB8" s="37" t="s">
        <v>2737</v>
      </c>
      <c r="VC8" t="s">
        <v>2690</v>
      </c>
      <c r="VD8">
        <v>8</v>
      </c>
      <c r="VE8" s="1">
        <v>0.27444444444444444</v>
      </c>
      <c r="VF8" s="1">
        <v>0.12378472222222221</v>
      </c>
      <c r="VG8" s="1">
        <v>0.10663194444444445</v>
      </c>
      <c r="VH8" s="1">
        <v>4.4016203703703703E-2</v>
      </c>
      <c r="VI8">
        <v>19</v>
      </c>
      <c r="VJ8">
        <v>140</v>
      </c>
      <c r="VK8">
        <v>156</v>
      </c>
      <c r="VL8">
        <v>20</v>
      </c>
      <c r="VM8">
        <v>0</v>
      </c>
      <c r="VN8">
        <v>0</v>
      </c>
      <c r="VO8">
        <v>0</v>
      </c>
      <c r="VP8">
        <v>88.64</v>
      </c>
      <c r="VQ8">
        <f t="shared" si="70"/>
        <v>120</v>
      </c>
      <c r="VR8">
        <v>320</v>
      </c>
      <c r="VS8" s="12">
        <f t="shared" si="14"/>
        <v>37.5</v>
      </c>
      <c r="VT8" t="s">
        <v>130</v>
      </c>
      <c r="VU8" s="37" t="s">
        <v>2737</v>
      </c>
      <c r="VV8" t="s">
        <v>2690</v>
      </c>
      <c r="VW8">
        <v>8</v>
      </c>
      <c r="VX8" s="1">
        <v>0.48202546296296295</v>
      </c>
      <c r="VY8" s="1">
        <v>0.29369212962962959</v>
      </c>
      <c r="VZ8" s="1">
        <v>0.11008101851851852</v>
      </c>
      <c r="WA8" s="1">
        <v>7.8240740740740736E-2</v>
      </c>
      <c r="WB8">
        <v>39</v>
      </c>
      <c r="WC8">
        <v>322</v>
      </c>
      <c r="WD8">
        <v>156</v>
      </c>
      <c r="WE8">
        <v>20</v>
      </c>
      <c r="WF8">
        <v>0</v>
      </c>
      <c r="WG8">
        <v>0</v>
      </c>
      <c r="WH8">
        <v>0</v>
      </c>
      <c r="WI8">
        <v>88.64</v>
      </c>
      <c r="WJ8">
        <f t="shared" si="71"/>
        <v>302</v>
      </c>
      <c r="WK8">
        <v>320</v>
      </c>
      <c r="WL8" s="12">
        <f t="shared" si="15"/>
        <v>94.375</v>
      </c>
      <c r="WM8" t="s">
        <v>130</v>
      </c>
      <c r="WN8" s="37" t="s">
        <v>2737</v>
      </c>
      <c r="WO8" t="s">
        <v>2690</v>
      </c>
      <c r="WP8">
        <v>8</v>
      </c>
      <c r="WQ8" s="10">
        <v>1.7313194444444446</v>
      </c>
      <c r="WR8" s="10">
        <v>1.1529166666666668</v>
      </c>
      <c r="WS8" s="1">
        <f t="shared" si="72"/>
        <v>0.2882291666666667</v>
      </c>
      <c r="WT8" s="1">
        <v>0.291875</v>
      </c>
      <c r="WU8" s="1">
        <v>0.28650462962962964</v>
      </c>
      <c r="WV8">
        <v>393</v>
      </c>
      <c r="WW8">
        <v>1617</v>
      </c>
      <c r="WX8">
        <v>1495</v>
      </c>
      <c r="WY8">
        <v>102</v>
      </c>
      <c r="WZ8">
        <v>0</v>
      </c>
      <c r="XA8">
        <v>0</v>
      </c>
      <c r="XB8">
        <v>0</v>
      </c>
      <c r="XC8">
        <v>93.61</v>
      </c>
      <c r="XD8">
        <f t="shared" si="73"/>
        <v>1515</v>
      </c>
      <c r="XE8">
        <f t="shared" si="74"/>
        <v>1484</v>
      </c>
      <c r="XF8" s="12">
        <f t="shared" si="16"/>
        <v>102.08894878706198</v>
      </c>
      <c r="XG8" t="s">
        <v>130</v>
      </c>
      <c r="XH8" s="37" t="s">
        <v>2737</v>
      </c>
      <c r="XI8" t="s">
        <v>2690</v>
      </c>
      <c r="XJ8">
        <v>8</v>
      </c>
      <c r="XK8" s="1">
        <v>0.60015046296296293</v>
      </c>
      <c r="XL8" s="1">
        <v>0.26570601851851855</v>
      </c>
      <c r="XM8" s="1">
        <v>0.23885416666666667</v>
      </c>
      <c r="XN8" s="1">
        <v>9.5578703703703694E-2</v>
      </c>
      <c r="XO8">
        <v>36</v>
      </c>
      <c r="XP8">
        <v>255</v>
      </c>
      <c r="XQ8">
        <v>232</v>
      </c>
      <c r="XR8">
        <v>39</v>
      </c>
      <c r="XS8">
        <v>0</v>
      </c>
      <c r="XT8">
        <v>0</v>
      </c>
      <c r="XU8">
        <v>0</v>
      </c>
      <c r="XV8">
        <v>85.61</v>
      </c>
      <c r="XW8">
        <f t="shared" si="75"/>
        <v>216</v>
      </c>
      <c r="XX8">
        <v>320</v>
      </c>
      <c r="XY8" s="12">
        <f t="shared" si="80"/>
        <v>67.5</v>
      </c>
      <c r="XZ8" t="s">
        <v>130</v>
      </c>
      <c r="YA8" s="37" t="s">
        <v>2737</v>
      </c>
      <c r="YB8" t="s">
        <v>2690</v>
      </c>
      <c r="YC8">
        <v>8</v>
      </c>
      <c r="YD8" s="1">
        <v>0.45597222222222222</v>
      </c>
      <c r="YE8" s="1">
        <v>0.31019675925925927</v>
      </c>
      <c r="YF8" s="1">
        <v>7.7534722222222227E-2</v>
      </c>
      <c r="YG8" s="1">
        <v>6.822916666666666E-2</v>
      </c>
      <c r="YH8">
        <v>81</v>
      </c>
      <c r="YI8">
        <v>285</v>
      </c>
      <c r="YJ8">
        <v>473</v>
      </c>
      <c r="YK8">
        <v>38</v>
      </c>
      <c r="YL8">
        <v>0</v>
      </c>
      <c r="YM8">
        <v>0</v>
      </c>
      <c r="YN8">
        <v>0</v>
      </c>
      <c r="YO8">
        <v>92.56</v>
      </c>
      <c r="YP8">
        <f t="shared" si="81"/>
        <v>247</v>
      </c>
      <c r="YQ8">
        <v>320</v>
      </c>
      <c r="YR8" s="12">
        <f t="shared" si="82"/>
        <v>77.1875</v>
      </c>
      <c r="YS8" t="s">
        <v>130</v>
      </c>
      <c r="YT8" s="37" t="s">
        <v>2737</v>
      </c>
      <c r="YU8" t="s">
        <v>2690</v>
      </c>
      <c r="YV8">
        <v>8</v>
      </c>
      <c r="YW8" s="1">
        <v>0.5939699074074074</v>
      </c>
      <c r="YX8" s="1">
        <v>0.32744212962962965</v>
      </c>
      <c r="YY8" s="1">
        <v>0.1877662037037037</v>
      </c>
      <c r="YZ8" s="1">
        <v>7.8738425925925934E-2</v>
      </c>
      <c r="ZA8">
        <v>90</v>
      </c>
      <c r="ZB8">
        <v>336</v>
      </c>
      <c r="ZC8">
        <v>233</v>
      </c>
      <c r="ZD8">
        <v>22</v>
      </c>
      <c r="ZE8">
        <v>0</v>
      </c>
      <c r="ZF8">
        <v>0</v>
      </c>
      <c r="ZG8">
        <v>0</v>
      </c>
      <c r="ZH8">
        <v>91.37</v>
      </c>
      <c r="ZI8">
        <f t="shared" si="76"/>
        <v>314</v>
      </c>
      <c r="ZJ8">
        <v>320</v>
      </c>
      <c r="ZK8" s="12">
        <f t="shared" si="83"/>
        <v>98.125</v>
      </c>
      <c r="ZL8" t="s">
        <v>130</v>
      </c>
      <c r="ZM8" s="37" t="s">
        <v>2737</v>
      </c>
      <c r="ZN8" t="s">
        <v>2690</v>
      </c>
      <c r="ZO8">
        <v>8</v>
      </c>
      <c r="ZP8" s="1">
        <v>0.26802083333333332</v>
      </c>
      <c r="ZQ8" s="1">
        <v>0.20768518518518519</v>
      </c>
      <c r="ZR8" s="1">
        <v>3.9247685185185184E-2</v>
      </c>
      <c r="ZS8" s="1">
        <v>2.1076388888888891E-2</v>
      </c>
      <c r="ZT8">
        <v>73</v>
      </c>
      <c r="ZU8">
        <v>275</v>
      </c>
      <c r="ZV8">
        <v>399</v>
      </c>
      <c r="ZW8">
        <v>51</v>
      </c>
      <c r="ZX8">
        <v>0</v>
      </c>
      <c r="ZY8">
        <v>0</v>
      </c>
      <c r="ZZ8">
        <v>0</v>
      </c>
      <c r="AAA8">
        <v>88.67</v>
      </c>
      <c r="AAB8">
        <f t="shared" si="84"/>
        <v>224</v>
      </c>
      <c r="AAC8">
        <v>320</v>
      </c>
      <c r="AAD8" s="12">
        <f t="shared" si="85"/>
        <v>70</v>
      </c>
      <c r="AAE8" t="s">
        <v>130</v>
      </c>
      <c r="AAF8" s="37" t="s">
        <v>2737</v>
      </c>
      <c r="AAG8" t="s">
        <v>2690</v>
      </c>
      <c r="AAH8">
        <v>8</v>
      </c>
      <c r="AAI8" s="1">
        <v>0.49452546296296296</v>
      </c>
      <c r="AAJ8" s="1">
        <v>0.38936342592592593</v>
      </c>
      <c r="AAK8" s="1">
        <v>4.4965277777777778E-2</v>
      </c>
      <c r="AAL8" s="1">
        <v>6.0185185185185182E-2</v>
      </c>
      <c r="AAM8">
        <v>159</v>
      </c>
      <c r="AAN8">
        <v>460</v>
      </c>
      <c r="AAO8">
        <v>399</v>
      </c>
      <c r="AAP8">
        <v>51</v>
      </c>
      <c r="AAQ8">
        <v>0</v>
      </c>
      <c r="AAR8">
        <v>0</v>
      </c>
      <c r="AAS8">
        <v>0</v>
      </c>
      <c r="AAT8">
        <v>88.67</v>
      </c>
      <c r="AAU8">
        <f t="shared" si="86"/>
        <v>409</v>
      </c>
      <c r="AAV8">
        <v>320</v>
      </c>
      <c r="AAW8" s="12">
        <f t="shared" si="87"/>
        <v>127.8125</v>
      </c>
      <c r="AAX8" t="s">
        <v>130</v>
      </c>
      <c r="AAY8" s="37" t="s">
        <v>2737</v>
      </c>
      <c r="AAZ8" t="s">
        <v>2690</v>
      </c>
      <c r="ABA8">
        <v>8</v>
      </c>
      <c r="ABB8" s="10">
        <v>2.145</v>
      </c>
      <c r="ABC8" s="10">
        <v>1.2929976851851852</v>
      </c>
      <c r="ABD8" s="1">
        <f t="shared" si="77"/>
        <v>0.3232494212962963</v>
      </c>
      <c r="ABE8" s="1">
        <v>0.54917824074074073</v>
      </c>
      <c r="ABF8" s="1">
        <v>0.30281249999999998</v>
      </c>
      <c r="ABG8">
        <v>366</v>
      </c>
      <c r="ABH8">
        <v>1336</v>
      </c>
      <c r="ABI8">
        <v>1337</v>
      </c>
      <c r="ABJ8">
        <v>150</v>
      </c>
      <c r="ABK8">
        <v>0</v>
      </c>
      <c r="ABL8">
        <v>0</v>
      </c>
      <c r="ABM8">
        <v>0</v>
      </c>
      <c r="ABN8">
        <v>89.91</v>
      </c>
      <c r="ABO8">
        <f t="shared" si="88"/>
        <v>1186</v>
      </c>
      <c r="ABP8">
        <f t="shared" si="89"/>
        <v>1280</v>
      </c>
      <c r="ABQ8" s="12">
        <f t="shared" si="90"/>
        <v>92.65625</v>
      </c>
    </row>
    <row r="9" spans="1:745">
      <c r="A9" t="s">
        <v>2367</v>
      </c>
      <c r="B9" s="37" t="s">
        <v>2736</v>
      </c>
      <c r="C9" t="s">
        <v>2690</v>
      </c>
      <c r="D9">
        <v>8</v>
      </c>
      <c r="E9" s="1">
        <v>0.28305555555555556</v>
      </c>
      <c r="F9" s="1">
        <v>0.2600115740740741</v>
      </c>
      <c r="G9" s="1">
        <v>1.298611111111111E-2</v>
      </c>
      <c r="H9" s="1">
        <v>1.005787037037037E-2</v>
      </c>
      <c r="I9">
        <v>86</v>
      </c>
      <c r="J9">
        <v>595</v>
      </c>
      <c r="K9">
        <v>563</v>
      </c>
      <c r="L9">
        <v>29</v>
      </c>
      <c r="M9">
        <v>0</v>
      </c>
      <c r="N9">
        <v>0</v>
      </c>
      <c r="O9">
        <v>0</v>
      </c>
      <c r="P9">
        <v>95.1</v>
      </c>
      <c r="Q9">
        <f t="shared" si="17"/>
        <v>566</v>
      </c>
      <c r="R9">
        <v>524</v>
      </c>
      <c r="S9" s="12">
        <f t="shared" si="18"/>
        <v>108.01526717557253</v>
      </c>
      <c r="T9" t="s">
        <v>2367</v>
      </c>
      <c r="U9" s="37" t="s">
        <v>2736</v>
      </c>
      <c r="V9" t="s">
        <v>2690</v>
      </c>
      <c r="W9">
        <v>8</v>
      </c>
      <c r="X9" s="1">
        <v>0.30915509259259261</v>
      </c>
      <c r="Y9" s="1">
        <v>0.27247685185185183</v>
      </c>
      <c r="Z9" s="1">
        <v>2.8506944444444442E-2</v>
      </c>
      <c r="AA9" s="1">
        <v>8.1597222222222227E-3</v>
      </c>
      <c r="AB9">
        <v>84</v>
      </c>
      <c r="AC9">
        <v>579</v>
      </c>
      <c r="AD9">
        <v>725</v>
      </c>
      <c r="AE9">
        <v>20</v>
      </c>
      <c r="AF9">
        <v>0</v>
      </c>
      <c r="AG9">
        <v>0</v>
      </c>
      <c r="AH9">
        <v>0</v>
      </c>
      <c r="AI9">
        <v>97.32</v>
      </c>
      <c r="AJ9">
        <f t="shared" si="19"/>
        <v>559</v>
      </c>
      <c r="AK9">
        <v>524</v>
      </c>
      <c r="AL9" s="12">
        <f t="shared" si="20"/>
        <v>106.67938931297709</v>
      </c>
      <c r="AM9" t="s">
        <v>2367</v>
      </c>
      <c r="AN9" s="37" t="s">
        <v>2736</v>
      </c>
      <c r="AO9" t="s">
        <v>2690</v>
      </c>
      <c r="AP9">
        <v>8</v>
      </c>
      <c r="AQ9" s="1">
        <v>0.25312499999999999</v>
      </c>
      <c r="AR9" s="1">
        <v>0.24009259259259261</v>
      </c>
      <c r="AS9" s="1">
        <v>5.3935185185185188E-3</v>
      </c>
      <c r="AT9" s="1">
        <v>7.6273148148148151E-3</v>
      </c>
      <c r="AU9">
        <v>42</v>
      </c>
      <c r="AV9">
        <v>592</v>
      </c>
      <c r="AW9">
        <v>436</v>
      </c>
      <c r="AX9">
        <v>3</v>
      </c>
      <c r="AY9">
        <v>0</v>
      </c>
      <c r="AZ9">
        <v>0</v>
      </c>
      <c r="BA9">
        <v>0</v>
      </c>
      <c r="BB9">
        <v>99.32</v>
      </c>
      <c r="BC9">
        <f t="shared" si="21"/>
        <v>589</v>
      </c>
      <c r="BD9">
        <v>524</v>
      </c>
      <c r="BE9" s="12">
        <f t="shared" si="22"/>
        <v>112.40458015267177</v>
      </c>
      <c r="BF9" t="s">
        <v>2367</v>
      </c>
      <c r="BG9" s="37" t="s">
        <v>2736</v>
      </c>
      <c r="BH9" t="s">
        <v>2690</v>
      </c>
      <c r="BI9">
        <v>8</v>
      </c>
      <c r="BJ9" s="1">
        <v>0.24692129629629631</v>
      </c>
      <c r="BK9" s="1">
        <v>0.21354166666666666</v>
      </c>
      <c r="BL9" s="1">
        <v>2.2546296296296297E-2</v>
      </c>
      <c r="BM9" s="1">
        <v>1.082175925925926E-2</v>
      </c>
      <c r="BN9">
        <v>49</v>
      </c>
      <c r="BO9">
        <v>567</v>
      </c>
      <c r="BP9">
        <v>543</v>
      </c>
      <c r="BQ9">
        <v>2</v>
      </c>
      <c r="BR9">
        <v>0</v>
      </c>
      <c r="BS9">
        <v>0</v>
      </c>
      <c r="BT9">
        <v>0</v>
      </c>
      <c r="BU9">
        <v>99.63</v>
      </c>
      <c r="BV9">
        <f t="shared" si="23"/>
        <v>565</v>
      </c>
      <c r="BW9">
        <v>524</v>
      </c>
      <c r="BX9" s="12">
        <f t="shared" si="24"/>
        <v>107.82442748091603</v>
      </c>
      <c r="BY9" t="s">
        <v>2367</v>
      </c>
      <c r="BZ9" s="37" t="s">
        <v>2736</v>
      </c>
      <c r="CA9" t="s">
        <v>2690</v>
      </c>
      <c r="CB9">
        <v>8</v>
      </c>
      <c r="CC9" s="1">
        <v>0.18475694444444446</v>
      </c>
      <c r="CD9" s="1">
        <v>0.15184027777777778</v>
      </c>
      <c r="CE9" s="1">
        <v>1.40625E-2</v>
      </c>
      <c r="CF9" s="1">
        <v>1.8831018518518518E-2</v>
      </c>
      <c r="CG9">
        <v>78</v>
      </c>
      <c r="CH9">
        <v>551</v>
      </c>
      <c r="CI9">
        <v>463</v>
      </c>
      <c r="CJ9">
        <v>7</v>
      </c>
      <c r="CK9">
        <v>0</v>
      </c>
      <c r="CL9">
        <v>0</v>
      </c>
      <c r="CM9">
        <v>0</v>
      </c>
      <c r="CN9">
        <v>97.43</v>
      </c>
      <c r="CO9">
        <f t="shared" si="78"/>
        <v>544</v>
      </c>
      <c r="CP9">
        <v>524</v>
      </c>
      <c r="CQ9" s="12">
        <f t="shared" si="25"/>
        <v>103.81679389312977</v>
      </c>
      <c r="CR9" t="s">
        <v>2367</v>
      </c>
      <c r="CS9" s="37" t="s">
        <v>2736</v>
      </c>
      <c r="CT9" t="s">
        <v>2690</v>
      </c>
      <c r="CU9">
        <v>8</v>
      </c>
      <c r="CV9" s="1">
        <v>0</v>
      </c>
      <c r="CW9" s="1">
        <v>0</v>
      </c>
      <c r="CX9" s="1">
        <v>0</v>
      </c>
      <c r="CY9" s="1">
        <v>0</v>
      </c>
      <c r="CZ9">
        <v>0</v>
      </c>
      <c r="DA9">
        <v>0</v>
      </c>
      <c r="DB9">
        <v>34</v>
      </c>
      <c r="DC9">
        <v>1</v>
      </c>
      <c r="DD9">
        <v>0</v>
      </c>
      <c r="DE9">
        <v>0</v>
      </c>
      <c r="DF9">
        <v>0</v>
      </c>
      <c r="DG9">
        <v>97.14</v>
      </c>
      <c r="DH9">
        <f t="shared" si="26"/>
        <v>-1</v>
      </c>
      <c r="DI9">
        <v>524</v>
      </c>
      <c r="DJ9" s="12">
        <f t="shared" si="27"/>
        <v>-0.19083969465648853</v>
      </c>
      <c r="DK9" t="s">
        <v>2367</v>
      </c>
      <c r="DL9" s="37" t="s">
        <v>2736</v>
      </c>
      <c r="DM9" t="s">
        <v>2690</v>
      </c>
      <c r="DN9">
        <v>8</v>
      </c>
      <c r="DO9" s="1">
        <v>1.5972222222222221E-3</v>
      </c>
      <c r="DP9" s="1">
        <v>1.2847222222222223E-3</v>
      </c>
      <c r="DQ9" s="1">
        <v>0</v>
      </c>
      <c r="DR9" s="1">
        <v>3.0092592592592595E-4</v>
      </c>
      <c r="DS9">
        <v>1</v>
      </c>
      <c r="DT9">
        <v>1</v>
      </c>
      <c r="DU9">
        <v>48</v>
      </c>
      <c r="DV9">
        <v>1</v>
      </c>
      <c r="DW9">
        <v>0</v>
      </c>
      <c r="DX9">
        <v>0</v>
      </c>
      <c r="DY9">
        <v>0</v>
      </c>
      <c r="DZ9">
        <v>97.96</v>
      </c>
      <c r="EA9">
        <f t="shared" si="28"/>
        <v>0</v>
      </c>
      <c r="EB9">
        <v>524</v>
      </c>
      <c r="EC9" s="12">
        <f t="shared" si="29"/>
        <v>0</v>
      </c>
      <c r="ED9" t="s">
        <v>2367</v>
      </c>
      <c r="EE9" s="37" t="s">
        <v>2736</v>
      </c>
      <c r="EF9" t="s">
        <v>2690</v>
      </c>
      <c r="EG9">
        <v>8</v>
      </c>
      <c r="EH9" s="1">
        <v>0.18635416666666668</v>
      </c>
      <c r="EI9" s="1">
        <v>0.15313657407407408</v>
      </c>
      <c r="EJ9" s="1">
        <v>1.40625E-2</v>
      </c>
      <c r="EK9" s="1">
        <v>1.9143518518518518E-2</v>
      </c>
      <c r="EL9">
        <f t="shared" si="30"/>
        <v>79</v>
      </c>
      <c r="EM9">
        <f t="shared" si="31"/>
        <v>552</v>
      </c>
      <c r="EN9">
        <v>347</v>
      </c>
      <c r="EO9">
        <f t="shared" si="32"/>
        <v>9</v>
      </c>
      <c r="EP9">
        <v>0</v>
      </c>
      <c r="EQ9">
        <v>0</v>
      </c>
      <c r="ER9">
        <v>0</v>
      </c>
      <c r="ES9">
        <v>97.47</v>
      </c>
      <c r="ET9">
        <f t="shared" si="79"/>
        <v>543</v>
      </c>
      <c r="EU9">
        <v>524</v>
      </c>
      <c r="EV9" s="12">
        <f t="shared" si="33"/>
        <v>103.62595419847329</v>
      </c>
      <c r="EW9" t="s">
        <v>2367</v>
      </c>
      <c r="EX9" s="37" t="s">
        <v>2736</v>
      </c>
      <c r="EY9" t="s">
        <v>2690</v>
      </c>
      <c r="EZ9">
        <v>8</v>
      </c>
      <c r="FA9" s="10">
        <v>1.2786342592592592</v>
      </c>
      <c r="FB9" s="10">
        <v>1.1392708333333335</v>
      </c>
      <c r="FC9" s="10">
        <f t="shared" si="34"/>
        <v>0.22785416666666669</v>
      </c>
      <c r="FD9" s="1">
        <v>8.3518518518518506E-2</v>
      </c>
      <c r="FE9" s="1">
        <v>5.5821759259259258E-2</v>
      </c>
      <c r="FF9">
        <f t="shared" si="35"/>
        <v>340</v>
      </c>
      <c r="FG9">
        <v>2666</v>
      </c>
      <c r="FH9">
        <v>2614</v>
      </c>
      <c r="FI9">
        <v>63</v>
      </c>
      <c r="FJ9">
        <v>0</v>
      </c>
      <c r="FK9">
        <v>0</v>
      </c>
      <c r="FL9">
        <v>0</v>
      </c>
      <c r="FM9">
        <v>97.65</v>
      </c>
      <c r="FN9">
        <f t="shared" si="36"/>
        <v>2822</v>
      </c>
      <c r="FO9">
        <f t="shared" si="37"/>
        <v>2620</v>
      </c>
      <c r="FP9" s="12">
        <f t="shared" si="38"/>
        <v>107.70992366412213</v>
      </c>
      <c r="FQ9" t="s">
        <v>2367</v>
      </c>
      <c r="FR9" s="37" t="s">
        <v>2736</v>
      </c>
      <c r="FS9" t="s">
        <v>2690</v>
      </c>
      <c r="FT9">
        <v>8</v>
      </c>
      <c r="FU9" s="1">
        <v>0.27127314814814812</v>
      </c>
      <c r="FV9" s="1">
        <v>0.23630787037037038</v>
      </c>
      <c r="FW9" s="1">
        <v>2.1944444444444447E-2</v>
      </c>
      <c r="FX9" s="1">
        <v>1.300925925925926E-2</v>
      </c>
      <c r="FY9">
        <v>67</v>
      </c>
      <c r="FZ9">
        <v>574</v>
      </c>
      <c r="GA9">
        <v>744</v>
      </c>
      <c r="GB9">
        <v>16</v>
      </c>
      <c r="GC9">
        <v>0</v>
      </c>
      <c r="GD9">
        <v>0</v>
      </c>
      <c r="GE9">
        <v>0</v>
      </c>
      <c r="GF9">
        <v>97.89</v>
      </c>
      <c r="GG9">
        <f t="shared" si="39"/>
        <v>558</v>
      </c>
      <c r="GH9">
        <v>524</v>
      </c>
      <c r="GI9" s="12">
        <f t="shared" si="40"/>
        <v>106.48854961832062</v>
      </c>
      <c r="GJ9" t="s">
        <v>2367</v>
      </c>
      <c r="GK9" s="37" t="s">
        <v>2736</v>
      </c>
      <c r="GL9" t="s">
        <v>2690</v>
      </c>
      <c r="GM9">
        <v>8</v>
      </c>
      <c r="GN9" s="1">
        <v>0.29592592592592593</v>
      </c>
      <c r="GO9" s="1">
        <v>0.25988425925925923</v>
      </c>
      <c r="GP9" s="1">
        <v>1.6458333333333332E-2</v>
      </c>
      <c r="GQ9" s="1">
        <v>1.9583333333333331E-2</v>
      </c>
      <c r="GR9">
        <v>58</v>
      </c>
      <c r="GS9">
        <v>555</v>
      </c>
      <c r="GT9">
        <v>561</v>
      </c>
      <c r="GU9">
        <v>6</v>
      </c>
      <c r="GV9">
        <v>0</v>
      </c>
      <c r="GW9">
        <v>0</v>
      </c>
      <c r="GX9">
        <v>0</v>
      </c>
      <c r="GY9">
        <v>98.94</v>
      </c>
      <c r="GZ9">
        <f t="shared" si="41"/>
        <v>549</v>
      </c>
      <c r="HA9">
        <v>524</v>
      </c>
      <c r="HB9" s="12">
        <f t="shared" si="42"/>
        <v>104.7709923664122</v>
      </c>
      <c r="HC9" t="s">
        <v>2367</v>
      </c>
      <c r="HD9" s="37" t="s">
        <v>2736</v>
      </c>
      <c r="HE9" t="s">
        <v>2690</v>
      </c>
      <c r="HF9">
        <v>8</v>
      </c>
      <c r="HG9" s="1">
        <v>0.28762731481481479</v>
      </c>
      <c r="HH9" s="1">
        <v>0.25572916666666667</v>
      </c>
      <c r="HI9" s="1">
        <v>1.7361111111111112E-2</v>
      </c>
      <c r="HJ9" s="1">
        <v>1.4525462962962964E-2</v>
      </c>
      <c r="HK9">
        <v>57</v>
      </c>
      <c r="HL9">
        <v>571</v>
      </c>
      <c r="HM9">
        <v>600</v>
      </c>
      <c r="HN9">
        <v>8</v>
      </c>
      <c r="HO9">
        <v>0</v>
      </c>
      <c r="HP9">
        <v>0</v>
      </c>
      <c r="HQ9">
        <v>0</v>
      </c>
      <c r="HR9">
        <v>98.68</v>
      </c>
      <c r="HS9">
        <f t="shared" si="43"/>
        <v>563</v>
      </c>
      <c r="HT9">
        <v>524</v>
      </c>
      <c r="HU9" s="12">
        <f t="shared" si="44"/>
        <v>107.44274809160305</v>
      </c>
      <c r="HV9" t="s">
        <v>2367</v>
      </c>
      <c r="HW9" s="37" t="s">
        <v>2736</v>
      </c>
      <c r="HX9" t="s">
        <v>2690</v>
      </c>
      <c r="HY9">
        <v>8</v>
      </c>
      <c r="HZ9" s="1">
        <v>0.21084490740740738</v>
      </c>
      <c r="IA9" s="1">
        <v>0.18085648148148148</v>
      </c>
      <c r="IB9" s="1">
        <v>1.5023148148148148E-2</v>
      </c>
      <c r="IC9" s="1">
        <v>1.494212962962963E-2</v>
      </c>
      <c r="ID9">
        <v>25</v>
      </c>
      <c r="IE9">
        <v>443</v>
      </c>
      <c r="IF9">
        <v>415</v>
      </c>
      <c r="IG9">
        <v>4</v>
      </c>
      <c r="IH9">
        <v>0</v>
      </c>
      <c r="II9">
        <v>0</v>
      </c>
      <c r="IJ9">
        <v>0</v>
      </c>
      <c r="IK9">
        <v>99.05</v>
      </c>
      <c r="IL9">
        <f t="shared" si="45"/>
        <v>439</v>
      </c>
      <c r="IM9">
        <v>425</v>
      </c>
      <c r="IN9" s="12">
        <f>IL9/IM9*100</f>
        <v>103.29411764705883</v>
      </c>
      <c r="IO9" t="s">
        <v>2367</v>
      </c>
      <c r="IP9" s="37" t="s">
        <v>2736</v>
      </c>
      <c r="IQ9" t="s">
        <v>2690</v>
      </c>
      <c r="IR9">
        <v>8</v>
      </c>
      <c r="IS9" s="1">
        <v>0.25648148148148148</v>
      </c>
      <c r="IT9" s="1">
        <v>0.23804398148148151</v>
      </c>
      <c r="IU9" s="1">
        <v>1.1284722222222222E-2</v>
      </c>
      <c r="IV9" s="1">
        <v>7.1296296296296307E-3</v>
      </c>
      <c r="IW9">
        <v>40</v>
      </c>
      <c r="IX9">
        <v>568</v>
      </c>
      <c r="IY9">
        <v>540</v>
      </c>
      <c r="IZ9">
        <v>1</v>
      </c>
      <c r="JA9">
        <v>0</v>
      </c>
      <c r="JB9">
        <v>0</v>
      </c>
      <c r="JC9">
        <v>0</v>
      </c>
      <c r="JD9">
        <v>99.82</v>
      </c>
      <c r="JE9">
        <f t="shared" si="46"/>
        <v>567</v>
      </c>
      <c r="JF9">
        <v>524</v>
      </c>
      <c r="JG9" s="12">
        <f t="shared" si="47"/>
        <v>108.20610687022901</v>
      </c>
      <c r="JH9" t="s">
        <v>2367</v>
      </c>
      <c r="JI9" s="37" t="s">
        <v>2736</v>
      </c>
      <c r="JJ9" t="s">
        <v>2690</v>
      </c>
      <c r="JK9">
        <v>8</v>
      </c>
      <c r="JL9" s="1">
        <v>0</v>
      </c>
      <c r="JM9" s="1">
        <v>0</v>
      </c>
      <c r="JN9" s="1">
        <v>0</v>
      </c>
      <c r="JO9" s="1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f t="shared" si="48"/>
        <v>0</v>
      </c>
      <c r="JZ9" s="12" t="e">
        <f t="shared" si="0"/>
        <v>#DIV/0!</v>
      </c>
      <c r="KA9" t="s">
        <v>2367</v>
      </c>
      <c r="KB9" s="37" t="s">
        <v>2736</v>
      </c>
      <c r="KC9" t="s">
        <v>2690</v>
      </c>
      <c r="KD9">
        <v>8</v>
      </c>
      <c r="KE9" s="1">
        <v>0</v>
      </c>
      <c r="KF9" s="1">
        <v>0</v>
      </c>
      <c r="KG9" s="1">
        <v>0</v>
      </c>
      <c r="KH9" s="1">
        <v>0</v>
      </c>
      <c r="KI9">
        <v>0</v>
      </c>
      <c r="KJ9">
        <v>0</v>
      </c>
      <c r="KK9">
        <v>24</v>
      </c>
      <c r="KL9">
        <v>0</v>
      </c>
      <c r="KM9">
        <v>0</v>
      </c>
      <c r="KN9">
        <v>0</v>
      </c>
      <c r="KO9">
        <v>0</v>
      </c>
      <c r="KP9">
        <v>100</v>
      </c>
      <c r="KQ9">
        <f t="shared" si="49"/>
        <v>0</v>
      </c>
      <c r="KS9" s="12" t="e">
        <f t="shared" si="1"/>
        <v>#DIV/0!</v>
      </c>
      <c r="KT9" t="s">
        <v>2367</v>
      </c>
      <c r="KU9" s="37" t="s">
        <v>2736</v>
      </c>
      <c r="KV9" t="s">
        <v>2690</v>
      </c>
      <c r="KW9">
        <v>8</v>
      </c>
      <c r="KX9" s="1">
        <v>0.25648148148148148</v>
      </c>
      <c r="KY9" s="1">
        <v>0.23804398148148151</v>
      </c>
      <c r="KZ9" s="1">
        <v>1.1284722222222222E-2</v>
      </c>
      <c r="LA9" s="1">
        <v>7.1296296296296307E-3</v>
      </c>
      <c r="LB9">
        <v>40</v>
      </c>
      <c r="LC9">
        <v>568</v>
      </c>
      <c r="LD9">
        <v>564</v>
      </c>
      <c r="LE9">
        <v>1</v>
      </c>
      <c r="LF9">
        <v>0</v>
      </c>
      <c r="LG9">
        <v>0</v>
      </c>
      <c r="LH9">
        <v>0</v>
      </c>
      <c r="LI9">
        <v>99.82</v>
      </c>
      <c r="LJ9">
        <f t="shared" si="50"/>
        <v>567</v>
      </c>
      <c r="LK9">
        <v>524</v>
      </c>
      <c r="LL9" s="12">
        <f t="shared" si="51"/>
        <v>108.20610687022901</v>
      </c>
      <c r="LM9" t="s">
        <v>2367</v>
      </c>
      <c r="LN9" s="37" t="s">
        <v>2736</v>
      </c>
      <c r="LO9" t="s">
        <v>2690</v>
      </c>
      <c r="LP9">
        <v>8</v>
      </c>
      <c r="LQ9" s="10">
        <v>1.3221643518518518</v>
      </c>
      <c r="LR9" s="10">
        <v>1.1708449074074074</v>
      </c>
      <c r="LS9" s="1">
        <v>8.2094907407407408E-2</v>
      </c>
      <c r="LT9" s="1">
        <v>6.9212962962962962E-2</v>
      </c>
      <c r="LU9">
        <v>247</v>
      </c>
      <c r="LV9">
        <v>2711</v>
      </c>
      <c r="LW9">
        <v>2884</v>
      </c>
      <c r="LX9">
        <v>35</v>
      </c>
      <c r="LY9">
        <v>0</v>
      </c>
      <c r="LZ9">
        <v>0</v>
      </c>
      <c r="MA9">
        <v>0</v>
      </c>
      <c r="MB9">
        <v>98.8</v>
      </c>
      <c r="MC9">
        <f t="shared" si="52"/>
        <v>2676</v>
      </c>
      <c r="MD9">
        <f t="shared" si="53"/>
        <v>2521</v>
      </c>
      <c r="ME9" s="12">
        <f t="shared" si="54"/>
        <v>106.14835382784608</v>
      </c>
      <c r="MF9" t="s">
        <v>2367</v>
      </c>
      <c r="MG9" s="37" t="s">
        <v>2736</v>
      </c>
      <c r="MH9" t="s">
        <v>2690</v>
      </c>
      <c r="MI9">
        <v>8</v>
      </c>
      <c r="MJ9" s="1">
        <v>0.18780092592592593</v>
      </c>
      <c r="MK9" s="1">
        <v>0.17552083333333335</v>
      </c>
      <c r="ML9" s="1">
        <v>5.4629629629629637E-3</v>
      </c>
      <c r="MM9" s="1">
        <v>6.8055555555555569E-3</v>
      </c>
      <c r="MN9">
        <v>16</v>
      </c>
      <c r="MO9">
        <v>347</v>
      </c>
      <c r="MP9">
        <v>47</v>
      </c>
      <c r="MQ9">
        <v>0</v>
      </c>
      <c r="MR9">
        <v>0</v>
      </c>
      <c r="MS9">
        <v>0</v>
      </c>
      <c r="MT9">
        <v>0</v>
      </c>
      <c r="MU9">
        <v>100</v>
      </c>
      <c r="MV9">
        <f t="shared" si="55"/>
        <v>347</v>
      </c>
      <c r="MW9">
        <v>524</v>
      </c>
      <c r="MX9" s="12">
        <f t="shared" si="2"/>
        <v>66.221374045801525</v>
      </c>
      <c r="MY9" t="s">
        <v>2367</v>
      </c>
      <c r="MZ9" s="37" t="s">
        <v>2736</v>
      </c>
      <c r="NA9" t="s">
        <v>2690</v>
      </c>
      <c r="NB9">
        <v>8</v>
      </c>
      <c r="NC9" s="1">
        <v>0.28880787037037037</v>
      </c>
      <c r="ND9" s="1">
        <v>0.24627314814814816</v>
      </c>
      <c r="NE9" s="1">
        <v>8.0092592592592594E-3</v>
      </c>
      <c r="NF9" s="1">
        <v>3.4513888888888893E-2</v>
      </c>
      <c r="NG9">
        <v>39</v>
      </c>
      <c r="NH9">
        <v>620</v>
      </c>
      <c r="NI9">
        <v>687</v>
      </c>
      <c r="NJ9">
        <v>16</v>
      </c>
      <c r="NK9">
        <v>0</v>
      </c>
      <c r="NL9">
        <v>0</v>
      </c>
      <c r="NM9">
        <v>0</v>
      </c>
      <c r="NN9">
        <v>97.72</v>
      </c>
      <c r="NO9">
        <f t="shared" si="56"/>
        <v>604</v>
      </c>
      <c r="NP9">
        <v>524</v>
      </c>
      <c r="NQ9" s="12">
        <f t="shared" si="3"/>
        <v>115.26717557251909</v>
      </c>
      <c r="NR9" t="s">
        <v>2367</v>
      </c>
      <c r="NS9" s="37" t="s">
        <v>2736</v>
      </c>
      <c r="NT9" t="s">
        <v>2690</v>
      </c>
      <c r="NU9">
        <v>8</v>
      </c>
      <c r="NV9" s="1">
        <v>0.28938657407407409</v>
      </c>
      <c r="NW9" s="1">
        <v>0.24710648148148148</v>
      </c>
      <c r="NX9" s="1">
        <v>2.3692129629629629E-2</v>
      </c>
      <c r="NY9" s="1">
        <v>1.8576388888888889E-2</v>
      </c>
      <c r="NZ9">
        <v>101</v>
      </c>
      <c r="OA9">
        <v>622</v>
      </c>
      <c r="OB9">
        <v>547</v>
      </c>
      <c r="OC9">
        <v>11</v>
      </c>
      <c r="OD9">
        <v>0</v>
      </c>
      <c r="OE9">
        <v>0</v>
      </c>
      <c r="OF9">
        <v>0</v>
      </c>
      <c r="OG9">
        <v>98.03</v>
      </c>
      <c r="OH9">
        <f t="shared" si="57"/>
        <v>611</v>
      </c>
      <c r="OI9">
        <v>524</v>
      </c>
      <c r="OJ9" s="12">
        <f t="shared" si="4"/>
        <v>116.6030534351145</v>
      </c>
      <c r="OK9" t="s">
        <v>2367</v>
      </c>
      <c r="OL9" s="37" t="s">
        <v>2736</v>
      </c>
      <c r="OM9" t="s">
        <v>2690</v>
      </c>
      <c r="ON9">
        <v>8</v>
      </c>
      <c r="OO9" s="1">
        <v>0.24758101851851852</v>
      </c>
      <c r="OP9" s="1">
        <v>0.22184027777777779</v>
      </c>
      <c r="OQ9" s="1">
        <v>1.1863425925925925E-2</v>
      </c>
      <c r="OR9" s="1">
        <v>1.3865740740740739E-2</v>
      </c>
      <c r="OS9">
        <v>68</v>
      </c>
      <c r="OT9">
        <v>604</v>
      </c>
      <c r="OU9">
        <v>531</v>
      </c>
      <c r="OV9">
        <v>9</v>
      </c>
      <c r="OW9">
        <v>0</v>
      </c>
      <c r="OX9">
        <v>0</v>
      </c>
      <c r="OY9">
        <v>0</v>
      </c>
      <c r="OZ9">
        <v>98.33</v>
      </c>
      <c r="PA9">
        <f t="shared" si="58"/>
        <v>595</v>
      </c>
      <c r="PB9">
        <v>524</v>
      </c>
      <c r="PC9" s="12">
        <f t="shared" si="5"/>
        <v>113.54961832061068</v>
      </c>
      <c r="PD9" t="s">
        <v>2367</v>
      </c>
      <c r="PE9" s="37" t="s">
        <v>2736</v>
      </c>
      <c r="PF9" t="s">
        <v>2690</v>
      </c>
      <c r="PG9">
        <v>8</v>
      </c>
      <c r="PH9" s="1">
        <v>0.26098379629629631</v>
      </c>
      <c r="PI9" s="1">
        <v>0.21759259259259259</v>
      </c>
      <c r="PJ9" s="1">
        <v>2.8402777777777777E-2</v>
      </c>
      <c r="PK9" s="1">
        <v>1.4976851851851852E-2</v>
      </c>
      <c r="PL9">
        <v>58</v>
      </c>
      <c r="PM9">
        <v>561</v>
      </c>
      <c r="PN9">
        <v>379</v>
      </c>
      <c r="PO9">
        <v>7</v>
      </c>
      <c r="PP9">
        <v>0</v>
      </c>
      <c r="PQ9">
        <v>0</v>
      </c>
      <c r="PR9">
        <v>0</v>
      </c>
      <c r="PS9">
        <v>98.19</v>
      </c>
      <c r="PT9">
        <f t="shared" si="59"/>
        <v>554</v>
      </c>
      <c r="PU9">
        <v>524</v>
      </c>
      <c r="PV9" s="12">
        <f t="shared" si="6"/>
        <v>105.72519083969465</v>
      </c>
      <c r="PW9" t="s">
        <v>2367</v>
      </c>
      <c r="PX9" s="37" t="s">
        <v>2736</v>
      </c>
      <c r="PY9" t="s">
        <v>2690</v>
      </c>
      <c r="PZ9">
        <v>8</v>
      </c>
      <c r="QA9" s="1">
        <v>0</v>
      </c>
      <c r="QB9" s="1">
        <v>0</v>
      </c>
      <c r="QC9" s="1">
        <v>0</v>
      </c>
      <c r="QD9" s="1">
        <v>0</v>
      </c>
      <c r="QE9">
        <v>0</v>
      </c>
      <c r="QF9">
        <v>0</v>
      </c>
      <c r="QG9">
        <v>1</v>
      </c>
      <c r="QH9">
        <v>8</v>
      </c>
      <c r="QI9">
        <v>0</v>
      </c>
      <c r="QJ9">
        <v>0</v>
      </c>
      <c r="QK9">
        <v>0</v>
      </c>
      <c r="QL9">
        <v>11.11</v>
      </c>
      <c r="QM9">
        <f t="shared" si="60"/>
        <v>-8</v>
      </c>
      <c r="QN9">
        <v>524</v>
      </c>
      <c r="QO9" s="12">
        <f t="shared" si="7"/>
        <v>-1.5267175572519083</v>
      </c>
      <c r="QP9" t="s">
        <v>2367</v>
      </c>
      <c r="QQ9" s="37" t="s">
        <v>2736</v>
      </c>
      <c r="QR9" t="s">
        <v>2690</v>
      </c>
      <c r="QS9">
        <v>8</v>
      </c>
      <c r="QT9" s="1">
        <v>2.6967592592592594E-3</v>
      </c>
      <c r="QU9" s="1">
        <v>2.6967592592592594E-3</v>
      </c>
      <c r="QV9" s="1">
        <v>0</v>
      </c>
      <c r="QW9" s="1">
        <v>0</v>
      </c>
      <c r="QX9">
        <v>3</v>
      </c>
      <c r="QY9">
        <v>12</v>
      </c>
      <c r="QZ9">
        <v>0</v>
      </c>
      <c r="RA9">
        <v>6</v>
      </c>
      <c r="RB9">
        <v>0</v>
      </c>
      <c r="RC9">
        <v>0</v>
      </c>
      <c r="RD9">
        <v>0</v>
      </c>
      <c r="RE9">
        <v>0</v>
      </c>
      <c r="RF9">
        <f t="shared" si="61"/>
        <v>6</v>
      </c>
      <c r="RG9">
        <v>524</v>
      </c>
      <c r="RH9" s="12">
        <f t="shared" si="8"/>
        <v>1.1450381679389312</v>
      </c>
      <c r="RI9" t="s">
        <v>2367</v>
      </c>
      <c r="RJ9" s="37" t="s">
        <v>2736</v>
      </c>
      <c r="RK9" t="s">
        <v>2690</v>
      </c>
      <c r="RL9">
        <v>8</v>
      </c>
      <c r="RM9" s="1">
        <v>0.26368055555555553</v>
      </c>
      <c r="RN9" s="1">
        <v>0.22028935185185183</v>
      </c>
      <c r="RO9" s="1">
        <v>2.8402777777777777E-2</v>
      </c>
      <c r="RP9" s="1">
        <v>1.4976851851851852E-2</v>
      </c>
      <c r="RQ9">
        <v>61</v>
      </c>
      <c r="RR9">
        <v>573</v>
      </c>
      <c r="RS9">
        <v>380</v>
      </c>
      <c r="RT9">
        <v>21</v>
      </c>
      <c r="RU9">
        <v>0</v>
      </c>
      <c r="RV9">
        <v>0</v>
      </c>
      <c r="RW9">
        <v>0</v>
      </c>
      <c r="RX9">
        <v>94.76</v>
      </c>
      <c r="RY9">
        <f t="shared" si="62"/>
        <v>552</v>
      </c>
      <c r="RZ9">
        <v>524</v>
      </c>
      <c r="SA9" s="12">
        <f t="shared" si="9"/>
        <v>105.34351145038168</v>
      </c>
      <c r="SB9" t="s">
        <v>2367</v>
      </c>
      <c r="SC9" s="37" t="s">
        <v>2736</v>
      </c>
      <c r="SD9" t="s">
        <v>2690</v>
      </c>
      <c r="SE9">
        <v>8</v>
      </c>
      <c r="SF9" s="1">
        <v>1.2772916666666667</v>
      </c>
      <c r="SG9" s="10">
        <f t="shared" si="63"/>
        <v>1.1110300925925927</v>
      </c>
      <c r="SH9" s="1">
        <f t="shared" si="64"/>
        <v>0.22220601851851854</v>
      </c>
      <c r="SI9" s="1">
        <v>7.7453703703703705E-2</v>
      </c>
      <c r="SJ9" s="1">
        <v>8.8773148148148143E-2</v>
      </c>
      <c r="SK9">
        <v>285</v>
      </c>
      <c r="SL9">
        <v>2766</v>
      </c>
      <c r="SM9">
        <v>2192</v>
      </c>
      <c r="SN9">
        <v>57</v>
      </c>
      <c r="SO9">
        <v>0</v>
      </c>
      <c r="SP9">
        <v>0</v>
      </c>
      <c r="SQ9">
        <v>0</v>
      </c>
      <c r="SR9">
        <v>97.47</v>
      </c>
      <c r="SS9">
        <f t="shared" si="65"/>
        <v>2709</v>
      </c>
      <c r="ST9">
        <f t="shared" si="66"/>
        <v>2620</v>
      </c>
      <c r="SU9" s="12">
        <f t="shared" si="10"/>
        <v>103.3969465648855</v>
      </c>
      <c r="SV9" t="s">
        <v>2367</v>
      </c>
      <c r="SW9" s="37" t="s">
        <v>2736</v>
      </c>
      <c r="SX9" t="s">
        <v>2690</v>
      </c>
      <c r="SY9">
        <v>8</v>
      </c>
      <c r="SZ9" s="1">
        <v>0.22245370370370368</v>
      </c>
      <c r="TA9" s="1">
        <v>0.19140046296296295</v>
      </c>
      <c r="TB9" s="1">
        <v>1.1689814814814814E-2</v>
      </c>
      <c r="TC9" s="1">
        <v>1.9351851851851853E-2</v>
      </c>
      <c r="TD9">
        <v>71</v>
      </c>
      <c r="TE9">
        <v>460</v>
      </c>
      <c r="TF9">
        <v>582</v>
      </c>
      <c r="TG9">
        <v>14</v>
      </c>
      <c r="TH9">
        <v>0</v>
      </c>
      <c r="TI9">
        <v>0</v>
      </c>
      <c r="TJ9">
        <v>0</v>
      </c>
      <c r="TK9">
        <v>97.65</v>
      </c>
      <c r="TL9">
        <f t="shared" si="67"/>
        <v>446</v>
      </c>
      <c r="TM9">
        <v>524</v>
      </c>
      <c r="TN9" s="12">
        <f t="shared" si="11"/>
        <v>85.114503816793899</v>
      </c>
      <c r="TO9" t="s">
        <v>2367</v>
      </c>
      <c r="TP9" s="37" t="s">
        <v>2737</v>
      </c>
      <c r="TQ9" t="s">
        <v>2690</v>
      </c>
      <c r="TR9">
        <v>8</v>
      </c>
      <c r="TS9" s="1">
        <v>0.24400462962962963</v>
      </c>
      <c r="TT9" s="1">
        <v>0.21510416666666665</v>
      </c>
      <c r="TU9" s="1">
        <v>1.4224537037037037E-2</v>
      </c>
      <c r="TV9" s="1">
        <v>1.4664351851851852E-2</v>
      </c>
      <c r="TW9">
        <v>69</v>
      </c>
      <c r="TX9">
        <v>436</v>
      </c>
      <c r="TY9">
        <v>466</v>
      </c>
      <c r="TZ9">
        <v>5</v>
      </c>
      <c r="UA9">
        <v>0</v>
      </c>
      <c r="UB9">
        <v>0</v>
      </c>
      <c r="UC9">
        <v>0</v>
      </c>
      <c r="UD9">
        <v>98.94</v>
      </c>
      <c r="UE9">
        <f t="shared" si="68"/>
        <v>431</v>
      </c>
      <c r="UF9">
        <v>320</v>
      </c>
      <c r="UG9" s="12">
        <f t="shared" si="12"/>
        <v>134.6875</v>
      </c>
      <c r="UH9" t="s">
        <v>2367</v>
      </c>
      <c r="UI9" s="37" t="s">
        <v>2737</v>
      </c>
      <c r="UJ9" t="s">
        <v>2690</v>
      </c>
      <c r="UK9">
        <v>8</v>
      </c>
      <c r="UL9" s="1">
        <v>0.17487268518518517</v>
      </c>
      <c r="UM9" s="1">
        <v>0.16609953703703703</v>
      </c>
      <c r="UN9" s="1">
        <v>4.9074074074074072E-3</v>
      </c>
      <c r="UO9" s="1">
        <v>3.8541666666666668E-3</v>
      </c>
      <c r="UP9">
        <v>44</v>
      </c>
      <c r="UQ9">
        <v>369</v>
      </c>
      <c r="UR9">
        <v>388</v>
      </c>
      <c r="US9">
        <v>7</v>
      </c>
      <c r="UT9">
        <v>0</v>
      </c>
      <c r="UU9">
        <v>0</v>
      </c>
      <c r="UV9">
        <v>0</v>
      </c>
      <c r="UW9">
        <v>98.23</v>
      </c>
      <c r="UX9">
        <f t="shared" si="69"/>
        <v>362</v>
      </c>
      <c r="UY9">
        <v>320</v>
      </c>
      <c r="UZ9" s="12">
        <f t="shared" si="13"/>
        <v>113.12500000000001</v>
      </c>
      <c r="VA9" t="s">
        <v>2367</v>
      </c>
      <c r="VB9" s="37" t="s">
        <v>2737</v>
      </c>
      <c r="VC9" t="s">
        <v>2690</v>
      </c>
      <c r="VD9">
        <v>8</v>
      </c>
      <c r="VE9" s="1">
        <v>0.21212962962962964</v>
      </c>
      <c r="VF9" s="1">
        <v>0.20027777777777778</v>
      </c>
      <c r="VG9" s="1">
        <v>8.5300925925925926E-3</v>
      </c>
      <c r="VH9" s="1">
        <v>3.3101851851851851E-3</v>
      </c>
      <c r="VI9">
        <v>38</v>
      </c>
      <c r="VJ9">
        <v>370</v>
      </c>
      <c r="VK9">
        <v>122</v>
      </c>
      <c r="VL9">
        <v>8</v>
      </c>
      <c r="VM9">
        <v>0</v>
      </c>
      <c r="VN9">
        <v>0</v>
      </c>
      <c r="VO9">
        <v>0</v>
      </c>
      <c r="VP9">
        <v>93.85</v>
      </c>
      <c r="VQ9">
        <f t="shared" si="70"/>
        <v>362</v>
      </c>
      <c r="VR9">
        <v>320</v>
      </c>
      <c r="VS9" s="12">
        <f t="shared" si="14"/>
        <v>113.12500000000001</v>
      </c>
      <c r="VT9" t="s">
        <v>2367</v>
      </c>
      <c r="VU9" s="37" t="s">
        <v>2737</v>
      </c>
      <c r="VV9" t="s">
        <v>2690</v>
      </c>
      <c r="VW9">
        <v>8</v>
      </c>
      <c r="VX9" s="1">
        <v>0.21212962962962964</v>
      </c>
      <c r="VY9" s="1">
        <v>0.20027777777777778</v>
      </c>
      <c r="VZ9" s="1">
        <v>8.5300925925925926E-3</v>
      </c>
      <c r="WA9" s="1">
        <v>3.3101851851851851E-3</v>
      </c>
      <c r="WB9">
        <v>38</v>
      </c>
      <c r="WC9">
        <v>370</v>
      </c>
      <c r="WD9">
        <v>122</v>
      </c>
      <c r="WE9">
        <v>8</v>
      </c>
      <c r="WF9">
        <v>0</v>
      </c>
      <c r="WG9">
        <v>0</v>
      </c>
      <c r="WH9">
        <v>0</v>
      </c>
      <c r="WI9">
        <v>93.85</v>
      </c>
      <c r="WJ9">
        <f t="shared" si="71"/>
        <v>362</v>
      </c>
      <c r="WK9">
        <v>320</v>
      </c>
      <c r="WL9" s="12">
        <f t="shared" si="15"/>
        <v>113.12500000000001</v>
      </c>
      <c r="WM9" t="s">
        <v>2367</v>
      </c>
      <c r="WN9" s="37" t="s">
        <v>2737</v>
      </c>
      <c r="WO9" t="s">
        <v>2690</v>
      </c>
      <c r="WP9">
        <v>8</v>
      </c>
      <c r="WQ9" s="1">
        <v>0.85348379629629623</v>
      </c>
      <c r="WR9" s="1">
        <v>0.77290509259259255</v>
      </c>
      <c r="WS9" s="1">
        <f>WR9/4</f>
        <v>0.19322627314814814</v>
      </c>
      <c r="WT9" s="1">
        <v>3.936342592592592E-2</v>
      </c>
      <c r="WU9" s="1">
        <v>4.1203703703703708E-2</v>
      </c>
      <c r="WV9">
        <v>222</v>
      </c>
      <c r="WW9">
        <v>1635</v>
      </c>
      <c r="WX9">
        <v>1558</v>
      </c>
      <c r="WY9">
        <v>34</v>
      </c>
      <c r="WZ9">
        <v>0</v>
      </c>
      <c r="XA9">
        <v>0</v>
      </c>
      <c r="XB9">
        <v>0</v>
      </c>
      <c r="XC9">
        <v>97.86</v>
      </c>
      <c r="XD9">
        <f t="shared" si="73"/>
        <v>1601</v>
      </c>
      <c r="XE9">
        <f t="shared" si="74"/>
        <v>1484</v>
      </c>
      <c r="XF9" s="12">
        <f t="shared" si="16"/>
        <v>107.88409703504043</v>
      </c>
      <c r="XG9" t="s">
        <v>2367</v>
      </c>
      <c r="XH9" s="37" t="s">
        <v>2737</v>
      </c>
      <c r="XI9" t="s">
        <v>2690</v>
      </c>
      <c r="XJ9">
        <v>8</v>
      </c>
      <c r="XK9" s="1">
        <v>0.2321412037037037</v>
      </c>
      <c r="XL9" s="1">
        <v>0.20326388888888891</v>
      </c>
      <c r="XM9" s="1">
        <v>1.2129629629629629E-2</v>
      </c>
      <c r="XN9" s="1">
        <v>1.6724537037037034E-2</v>
      </c>
      <c r="XO9">
        <v>40</v>
      </c>
      <c r="XP9">
        <v>372</v>
      </c>
      <c r="XQ9">
        <v>380</v>
      </c>
      <c r="XR9">
        <v>20</v>
      </c>
      <c r="XS9">
        <v>0</v>
      </c>
      <c r="XT9">
        <v>0</v>
      </c>
      <c r="XU9">
        <v>0</v>
      </c>
      <c r="XV9">
        <v>95</v>
      </c>
      <c r="XW9">
        <f t="shared" si="75"/>
        <v>352</v>
      </c>
      <c r="XX9">
        <v>320</v>
      </c>
      <c r="XY9" s="12">
        <f t="shared" si="80"/>
        <v>110.00000000000001</v>
      </c>
      <c r="XZ9" t="s">
        <v>2367</v>
      </c>
      <c r="YA9" s="37" t="s">
        <v>2737</v>
      </c>
      <c r="YB9" t="s">
        <v>2690</v>
      </c>
      <c r="YC9">
        <v>8</v>
      </c>
      <c r="YD9" s="1">
        <v>0.20248842592592595</v>
      </c>
      <c r="YE9" s="1">
        <v>0.16870370370370369</v>
      </c>
      <c r="YF9" s="1">
        <v>1.7071759259259259E-2</v>
      </c>
      <c r="YG9" s="1">
        <v>1.6701388888888887E-2</v>
      </c>
      <c r="YH9">
        <v>108</v>
      </c>
      <c r="YI9">
        <v>292</v>
      </c>
      <c r="YJ9">
        <v>276</v>
      </c>
      <c r="YK9">
        <v>18</v>
      </c>
      <c r="YL9">
        <v>0</v>
      </c>
      <c r="YM9">
        <v>0</v>
      </c>
      <c r="YN9">
        <v>0</v>
      </c>
      <c r="YO9">
        <v>93.88</v>
      </c>
      <c r="YP9">
        <f t="shared" si="81"/>
        <v>274</v>
      </c>
      <c r="YQ9">
        <v>320</v>
      </c>
      <c r="YR9" s="12">
        <f t="shared" si="82"/>
        <v>85.625</v>
      </c>
      <c r="YS9" t="s">
        <v>2367</v>
      </c>
      <c r="YT9" s="37" t="s">
        <v>2737</v>
      </c>
      <c r="YU9" t="s">
        <v>2690</v>
      </c>
      <c r="YV9">
        <v>8</v>
      </c>
      <c r="YW9" s="1">
        <v>0.26792824074074073</v>
      </c>
      <c r="YX9" s="1">
        <v>0.22167824074074075</v>
      </c>
      <c r="YY9" s="1">
        <v>1.8437499999999999E-2</v>
      </c>
      <c r="YZ9" s="1">
        <v>2.7800925925925923E-2</v>
      </c>
      <c r="ZA9">
        <v>116</v>
      </c>
      <c r="ZB9">
        <v>357</v>
      </c>
      <c r="ZC9">
        <v>327</v>
      </c>
      <c r="ZD9">
        <v>16</v>
      </c>
      <c r="ZE9">
        <v>0</v>
      </c>
      <c r="ZF9">
        <v>0</v>
      </c>
      <c r="ZG9">
        <v>0</v>
      </c>
      <c r="ZH9">
        <v>95.34</v>
      </c>
      <c r="ZI9">
        <f t="shared" si="76"/>
        <v>341</v>
      </c>
      <c r="ZJ9">
        <v>320</v>
      </c>
      <c r="ZK9" s="12">
        <f t="shared" si="83"/>
        <v>106.5625</v>
      </c>
      <c r="ZL9" t="s">
        <v>2367</v>
      </c>
      <c r="ZM9" s="37" t="s">
        <v>2737</v>
      </c>
      <c r="ZN9" t="s">
        <v>2690</v>
      </c>
      <c r="ZO9">
        <v>8</v>
      </c>
      <c r="ZP9" s="1">
        <v>0.20310185185185184</v>
      </c>
      <c r="ZQ9" s="1">
        <v>0.17821759259259259</v>
      </c>
      <c r="ZR9" s="1">
        <v>1.7210648148148149E-2</v>
      </c>
      <c r="ZS9" s="1">
        <v>7.6620370370370366E-3</v>
      </c>
      <c r="ZT9">
        <v>66</v>
      </c>
      <c r="ZU9">
        <v>404</v>
      </c>
      <c r="ZV9">
        <v>580</v>
      </c>
      <c r="ZW9">
        <v>15</v>
      </c>
      <c r="ZX9">
        <v>0</v>
      </c>
      <c r="ZY9">
        <v>0</v>
      </c>
      <c r="ZZ9">
        <v>0</v>
      </c>
      <c r="AAA9">
        <v>97.48</v>
      </c>
      <c r="AAB9">
        <f t="shared" si="84"/>
        <v>389</v>
      </c>
      <c r="AAC9">
        <v>320</v>
      </c>
      <c r="AAD9" s="12">
        <f t="shared" si="85"/>
        <v>121.5625</v>
      </c>
      <c r="AAE9" t="s">
        <v>2367</v>
      </c>
      <c r="AAF9" s="37" t="s">
        <v>2737</v>
      </c>
      <c r="AAG9" t="s">
        <v>2690</v>
      </c>
      <c r="AAH9">
        <v>8</v>
      </c>
      <c r="AAI9" s="1">
        <v>0.20434027777777777</v>
      </c>
      <c r="AAJ9" s="1">
        <v>0.17939814814814814</v>
      </c>
      <c r="AAK9" s="1">
        <v>1.7210648148148149E-2</v>
      </c>
      <c r="AAL9" s="1">
        <v>7.719907407407408E-3</v>
      </c>
      <c r="AAM9">
        <v>68</v>
      </c>
      <c r="AAN9">
        <v>407</v>
      </c>
      <c r="AAO9">
        <v>580</v>
      </c>
      <c r="AAP9">
        <v>15</v>
      </c>
      <c r="AAQ9">
        <v>0</v>
      </c>
      <c r="AAR9">
        <v>0</v>
      </c>
      <c r="AAS9">
        <v>0</v>
      </c>
      <c r="AAT9">
        <v>97.48</v>
      </c>
      <c r="AAU9">
        <f t="shared" si="86"/>
        <v>392</v>
      </c>
      <c r="AAV9">
        <v>320</v>
      </c>
      <c r="AAW9" s="12">
        <f t="shared" si="87"/>
        <v>122.50000000000001</v>
      </c>
      <c r="AAX9" t="s">
        <v>2367</v>
      </c>
      <c r="AAY9" s="37" t="s">
        <v>2737</v>
      </c>
      <c r="AAZ9" t="s">
        <v>2690</v>
      </c>
      <c r="ABA9">
        <v>8</v>
      </c>
      <c r="ABB9" s="1">
        <v>0.90690972222222221</v>
      </c>
      <c r="ABC9" s="1">
        <v>0.77305555555555561</v>
      </c>
      <c r="ABD9" s="1">
        <f t="shared" si="77"/>
        <v>0.1932638888888889</v>
      </c>
      <c r="ABE9" s="1">
        <v>6.4872685185185186E-2</v>
      </c>
      <c r="ABF9" s="1">
        <v>6.896990740740741E-2</v>
      </c>
      <c r="ABG9">
        <v>332</v>
      </c>
      <c r="ABH9">
        <v>1428</v>
      </c>
      <c r="ABI9">
        <v>1563</v>
      </c>
      <c r="ABJ9">
        <v>69</v>
      </c>
      <c r="ABK9">
        <v>0</v>
      </c>
      <c r="ABL9">
        <v>0</v>
      </c>
      <c r="ABM9">
        <v>0</v>
      </c>
      <c r="ABN9">
        <v>95.77</v>
      </c>
      <c r="ABO9">
        <f t="shared" si="88"/>
        <v>1359</v>
      </c>
      <c r="ABP9">
        <f t="shared" si="89"/>
        <v>1280</v>
      </c>
      <c r="ABQ9" s="12">
        <f t="shared" si="90"/>
        <v>106.171875</v>
      </c>
    </row>
    <row r="10" spans="1:745">
      <c r="A10" t="s">
        <v>2368</v>
      </c>
      <c r="B10" s="37" t="s">
        <v>2736</v>
      </c>
      <c r="C10" t="s">
        <v>2690</v>
      </c>
      <c r="D10">
        <v>8</v>
      </c>
      <c r="E10" s="1">
        <v>0.4487962962962963</v>
      </c>
      <c r="F10" s="1">
        <v>0.28225694444444444</v>
      </c>
      <c r="G10" s="1">
        <v>3.9432870370370368E-2</v>
      </c>
      <c r="H10" s="1">
        <v>0.12709490740740739</v>
      </c>
      <c r="I10">
        <v>107</v>
      </c>
      <c r="J10">
        <v>553</v>
      </c>
      <c r="K10">
        <v>464</v>
      </c>
      <c r="L10">
        <v>5</v>
      </c>
      <c r="M10">
        <v>0</v>
      </c>
      <c r="N10">
        <v>0</v>
      </c>
      <c r="O10">
        <v>0</v>
      </c>
      <c r="P10">
        <v>98.93</v>
      </c>
      <c r="Q10">
        <f t="shared" si="17"/>
        <v>548</v>
      </c>
      <c r="R10">
        <v>524</v>
      </c>
      <c r="S10" s="12">
        <f t="shared" si="18"/>
        <v>104.58015267175573</v>
      </c>
      <c r="T10" t="s">
        <v>2368</v>
      </c>
      <c r="U10" s="37" t="s">
        <v>2736</v>
      </c>
      <c r="V10" t="s">
        <v>2690</v>
      </c>
      <c r="W10">
        <v>8</v>
      </c>
      <c r="X10" s="1">
        <v>0.40214120370370371</v>
      </c>
      <c r="Y10" s="1">
        <v>0.24737268518518518</v>
      </c>
      <c r="Z10" s="1">
        <v>6.8194444444444446E-2</v>
      </c>
      <c r="AA10" s="1">
        <v>8.6562500000000001E-2</v>
      </c>
      <c r="AB10">
        <v>77</v>
      </c>
      <c r="AC10">
        <v>529</v>
      </c>
      <c r="AD10">
        <v>574</v>
      </c>
      <c r="AE10">
        <v>7</v>
      </c>
      <c r="AF10">
        <v>0</v>
      </c>
      <c r="AG10">
        <v>0</v>
      </c>
      <c r="AH10">
        <v>0</v>
      </c>
      <c r="AI10">
        <v>98.8</v>
      </c>
      <c r="AJ10">
        <f t="shared" si="19"/>
        <v>522</v>
      </c>
      <c r="AK10">
        <v>524</v>
      </c>
      <c r="AL10" s="12">
        <f t="shared" si="20"/>
        <v>99.618320610687022</v>
      </c>
      <c r="AM10" t="s">
        <v>2368</v>
      </c>
      <c r="AN10" s="37" t="s">
        <v>2736</v>
      </c>
      <c r="AO10" t="s">
        <v>2690</v>
      </c>
      <c r="AQ10" s="1">
        <v>0</v>
      </c>
      <c r="AR10" s="1">
        <v>0</v>
      </c>
      <c r="AS10" s="1">
        <v>0</v>
      </c>
      <c r="AT10" s="1">
        <v>0</v>
      </c>
      <c r="AU10">
        <v>0</v>
      </c>
      <c r="AV10">
        <v>0</v>
      </c>
      <c r="AW10">
        <v>71</v>
      </c>
      <c r="AX10">
        <v>3</v>
      </c>
      <c r="AY10">
        <v>0</v>
      </c>
      <c r="AZ10">
        <v>0</v>
      </c>
      <c r="BA10">
        <v>0</v>
      </c>
      <c r="BB10">
        <v>95.95</v>
      </c>
      <c r="BC10">
        <f t="shared" si="21"/>
        <v>-3</v>
      </c>
      <c r="BE10" s="12"/>
      <c r="BF10" t="s">
        <v>2368</v>
      </c>
      <c r="BG10" s="37" t="s">
        <v>2736</v>
      </c>
      <c r="BH10" t="s">
        <v>2690</v>
      </c>
      <c r="BI10">
        <v>8</v>
      </c>
      <c r="BJ10" s="1">
        <v>0.38152777777777774</v>
      </c>
      <c r="BK10" s="1">
        <v>0.27710648148148148</v>
      </c>
      <c r="BL10" s="1">
        <v>3.2314814814814817E-2</v>
      </c>
      <c r="BM10" s="1">
        <v>7.2094907407407413E-2</v>
      </c>
      <c r="BN10">
        <v>45</v>
      </c>
      <c r="BO10">
        <v>568</v>
      </c>
      <c r="BP10">
        <v>351</v>
      </c>
      <c r="BQ10">
        <v>22</v>
      </c>
      <c r="BR10">
        <v>0</v>
      </c>
      <c r="BS10">
        <v>0</v>
      </c>
      <c r="BT10">
        <v>0</v>
      </c>
      <c r="BU10">
        <v>94.1</v>
      </c>
      <c r="BV10">
        <f t="shared" si="23"/>
        <v>546</v>
      </c>
      <c r="BW10">
        <v>524</v>
      </c>
      <c r="BX10" s="12">
        <f t="shared" si="24"/>
        <v>104.19847328244273</v>
      </c>
      <c r="BY10" t="s">
        <v>2368</v>
      </c>
      <c r="BZ10" s="37" t="s">
        <v>2736</v>
      </c>
      <c r="CA10" t="s">
        <v>2690</v>
      </c>
      <c r="CB10">
        <v>8</v>
      </c>
      <c r="CC10" s="1">
        <v>0.30226851851851849</v>
      </c>
      <c r="CD10" s="1">
        <v>0.18600694444444443</v>
      </c>
      <c r="CE10" s="1">
        <v>3.7974537037037036E-2</v>
      </c>
      <c r="CF10" s="1">
        <v>7.8275462962962963E-2</v>
      </c>
      <c r="CG10">
        <v>78</v>
      </c>
      <c r="CH10">
        <v>578</v>
      </c>
      <c r="CI10">
        <v>538</v>
      </c>
      <c r="CJ10">
        <v>17</v>
      </c>
      <c r="CK10">
        <v>0</v>
      </c>
      <c r="CL10">
        <v>0</v>
      </c>
      <c r="CM10">
        <v>0</v>
      </c>
      <c r="CN10">
        <v>93.7</v>
      </c>
      <c r="CO10">
        <f t="shared" si="78"/>
        <v>561</v>
      </c>
      <c r="CP10">
        <v>524</v>
      </c>
      <c r="CQ10" s="12">
        <f t="shared" si="25"/>
        <v>107.06106870229009</v>
      </c>
      <c r="CR10" t="s">
        <v>2368</v>
      </c>
      <c r="CS10" s="37" t="s">
        <v>2736</v>
      </c>
      <c r="CT10" t="s">
        <v>2690</v>
      </c>
      <c r="CU10">
        <v>8</v>
      </c>
      <c r="CV10" s="1">
        <v>0</v>
      </c>
      <c r="CW10" s="1">
        <v>0</v>
      </c>
      <c r="CX10" s="1">
        <v>0</v>
      </c>
      <c r="CY10" s="1">
        <v>0</v>
      </c>
      <c r="CZ10">
        <v>0</v>
      </c>
      <c r="DA10">
        <v>0</v>
      </c>
      <c r="DB10">
        <v>62</v>
      </c>
      <c r="DC10">
        <v>2</v>
      </c>
      <c r="DD10">
        <v>0</v>
      </c>
      <c r="DE10">
        <v>0</v>
      </c>
      <c r="DF10">
        <v>0</v>
      </c>
      <c r="DG10">
        <v>96.88</v>
      </c>
      <c r="DH10">
        <f t="shared" si="26"/>
        <v>-2</v>
      </c>
      <c r="DI10">
        <v>524</v>
      </c>
      <c r="DJ10" s="12">
        <f t="shared" si="27"/>
        <v>-0.38167938931297707</v>
      </c>
      <c r="DK10" t="s">
        <v>2368</v>
      </c>
      <c r="DL10" s="37" t="s">
        <v>2736</v>
      </c>
      <c r="DM10" t="s">
        <v>2690</v>
      </c>
      <c r="DN10">
        <v>8</v>
      </c>
      <c r="DO10" s="1">
        <v>0</v>
      </c>
      <c r="DP10" s="1">
        <v>0</v>
      </c>
      <c r="DQ10" s="1">
        <v>0</v>
      </c>
      <c r="DR10" s="1">
        <v>0</v>
      </c>
      <c r="DS10">
        <v>0</v>
      </c>
      <c r="DT10">
        <v>0</v>
      </c>
      <c r="DU10">
        <v>59</v>
      </c>
      <c r="DV10">
        <v>4</v>
      </c>
      <c r="DW10">
        <v>0</v>
      </c>
      <c r="DX10">
        <v>0</v>
      </c>
      <c r="DY10">
        <v>0</v>
      </c>
      <c r="DZ10">
        <v>93.65</v>
      </c>
      <c r="EA10">
        <f t="shared" si="28"/>
        <v>-4</v>
      </c>
      <c r="EB10">
        <v>524</v>
      </c>
      <c r="EC10" s="12">
        <f t="shared" si="29"/>
        <v>-0.76335877862595414</v>
      </c>
      <c r="ED10" t="s">
        <v>2368</v>
      </c>
      <c r="EE10" s="37" t="s">
        <v>2736</v>
      </c>
      <c r="EF10" t="s">
        <v>2690</v>
      </c>
      <c r="EG10">
        <v>8</v>
      </c>
      <c r="EH10" s="1">
        <v>0.30226851851851849</v>
      </c>
      <c r="EI10" s="1">
        <v>0.18600694444444443</v>
      </c>
      <c r="EJ10" s="1">
        <v>3.7974537037037036E-2</v>
      </c>
      <c r="EK10" s="1">
        <v>7.8275462962962963E-2</v>
      </c>
      <c r="EL10">
        <f t="shared" si="30"/>
        <v>78</v>
      </c>
      <c r="EM10">
        <f t="shared" si="31"/>
        <v>578</v>
      </c>
      <c r="EN10">
        <v>374</v>
      </c>
      <c r="EO10">
        <f t="shared" si="32"/>
        <v>23</v>
      </c>
      <c r="EP10">
        <v>0</v>
      </c>
      <c r="EQ10">
        <v>0</v>
      </c>
      <c r="ER10">
        <v>0</v>
      </c>
      <c r="ES10">
        <v>94.21</v>
      </c>
      <c r="ET10">
        <f t="shared" si="79"/>
        <v>555</v>
      </c>
      <c r="EU10">
        <v>524</v>
      </c>
      <c r="EV10" s="12">
        <f t="shared" si="33"/>
        <v>105.91603053435115</v>
      </c>
      <c r="EW10" t="s">
        <v>2368</v>
      </c>
      <c r="EX10" s="37" t="s">
        <v>2736</v>
      </c>
      <c r="EY10" t="s">
        <v>2690</v>
      </c>
      <c r="EZ10">
        <v>8</v>
      </c>
      <c r="FA10" s="10">
        <v>1.5361458333333333</v>
      </c>
      <c r="FB10" s="1">
        <v>0.9928703703703704</v>
      </c>
      <c r="FC10" s="10">
        <f t="shared" si="34"/>
        <v>0.19857407407407407</v>
      </c>
      <c r="FD10" s="1">
        <v>0.17906250000000001</v>
      </c>
      <c r="FE10" s="1">
        <v>0.36420138888888887</v>
      </c>
      <c r="FF10">
        <f t="shared" si="35"/>
        <v>307</v>
      </c>
      <c r="FG10">
        <v>2108</v>
      </c>
      <c r="FH10">
        <v>1834</v>
      </c>
      <c r="FI10">
        <v>60</v>
      </c>
      <c r="FJ10">
        <v>0</v>
      </c>
      <c r="FK10">
        <v>0</v>
      </c>
      <c r="FL10">
        <v>0</v>
      </c>
      <c r="FM10">
        <v>96.83</v>
      </c>
      <c r="FN10">
        <f t="shared" si="36"/>
        <v>2168</v>
      </c>
      <c r="FO10">
        <f t="shared" si="37"/>
        <v>2096</v>
      </c>
      <c r="FP10" s="12">
        <f t="shared" si="38"/>
        <v>103.43511450381679</v>
      </c>
      <c r="FQ10" t="s">
        <v>2368</v>
      </c>
      <c r="FR10" s="37" t="s">
        <v>2736</v>
      </c>
      <c r="FS10" t="s">
        <v>2690</v>
      </c>
      <c r="FT10">
        <v>8</v>
      </c>
      <c r="FU10" s="1">
        <v>0.39438657407407413</v>
      </c>
      <c r="FV10" s="1">
        <v>0.28614583333333332</v>
      </c>
      <c r="FW10" s="1">
        <v>4.5925925925925926E-2</v>
      </c>
      <c r="FX10" s="1">
        <v>6.2303240740740735E-2</v>
      </c>
      <c r="FY10">
        <v>72</v>
      </c>
      <c r="FZ10">
        <v>556</v>
      </c>
      <c r="GA10">
        <v>524</v>
      </c>
      <c r="GB10">
        <v>11</v>
      </c>
      <c r="GC10">
        <v>0</v>
      </c>
      <c r="GD10">
        <v>0</v>
      </c>
      <c r="GE10">
        <v>0</v>
      </c>
      <c r="GF10">
        <v>97.94</v>
      </c>
      <c r="GG10">
        <f t="shared" si="39"/>
        <v>545</v>
      </c>
      <c r="GH10">
        <v>524</v>
      </c>
      <c r="GI10" s="12">
        <f t="shared" si="40"/>
        <v>104.00763358778626</v>
      </c>
      <c r="GJ10" t="s">
        <v>2368</v>
      </c>
      <c r="GK10" s="37" t="s">
        <v>2736</v>
      </c>
      <c r="GL10" t="s">
        <v>2690</v>
      </c>
      <c r="GM10">
        <v>8</v>
      </c>
      <c r="GN10" s="1">
        <v>0.45466435185185183</v>
      </c>
      <c r="GO10" s="1">
        <v>0.30400462962962965</v>
      </c>
      <c r="GP10" s="1">
        <v>5.5115740740740743E-2</v>
      </c>
      <c r="GQ10" s="1">
        <v>9.5520833333333333E-2</v>
      </c>
      <c r="GR10">
        <v>69</v>
      </c>
      <c r="GS10">
        <v>580</v>
      </c>
      <c r="GT10">
        <v>714</v>
      </c>
      <c r="GU10">
        <v>25</v>
      </c>
      <c r="GV10">
        <v>0</v>
      </c>
      <c r="GW10">
        <v>0</v>
      </c>
      <c r="GX10">
        <v>0</v>
      </c>
      <c r="GY10">
        <v>96.62</v>
      </c>
      <c r="GZ10">
        <f t="shared" si="41"/>
        <v>555</v>
      </c>
      <c r="HA10">
        <v>524</v>
      </c>
      <c r="HB10" s="12">
        <f t="shared" si="42"/>
        <v>105.91603053435115</v>
      </c>
      <c r="HC10" t="s">
        <v>2368</v>
      </c>
      <c r="HD10" s="37" t="s">
        <v>2736</v>
      </c>
      <c r="HE10" t="s">
        <v>2690</v>
      </c>
      <c r="HF10">
        <v>8</v>
      </c>
      <c r="HG10" s="1">
        <v>0.32188657407407406</v>
      </c>
      <c r="HH10" s="1">
        <v>0.19303240740740743</v>
      </c>
      <c r="HI10" s="1">
        <v>2.4826388888888887E-2</v>
      </c>
      <c r="HJ10" s="1">
        <v>0.10401620370370369</v>
      </c>
      <c r="HK10">
        <v>34</v>
      </c>
      <c r="HL10">
        <v>390</v>
      </c>
      <c r="HM10">
        <v>397</v>
      </c>
      <c r="HN10">
        <v>4</v>
      </c>
      <c r="HO10">
        <v>0</v>
      </c>
      <c r="HP10">
        <v>0</v>
      </c>
      <c r="HQ10">
        <v>0</v>
      </c>
      <c r="HR10">
        <v>99</v>
      </c>
      <c r="HS10">
        <f t="shared" si="43"/>
        <v>386</v>
      </c>
      <c r="HT10">
        <v>524</v>
      </c>
      <c r="HU10" s="12">
        <f t="shared" si="44"/>
        <v>73.664122137404576</v>
      </c>
      <c r="HV10" t="s">
        <v>2368</v>
      </c>
      <c r="HW10" s="37" t="s">
        <v>2736</v>
      </c>
      <c r="HX10" t="s">
        <v>2690</v>
      </c>
      <c r="HY10">
        <v>8</v>
      </c>
      <c r="HZ10" s="1">
        <v>0.46788194444444442</v>
      </c>
      <c r="IA10" s="1">
        <v>0.28442129629629631</v>
      </c>
      <c r="IB10" s="1">
        <v>0.10991898148148148</v>
      </c>
      <c r="IC10" s="1">
        <v>7.3530092592592591E-2</v>
      </c>
      <c r="ID10">
        <v>34</v>
      </c>
      <c r="IE10">
        <v>560</v>
      </c>
      <c r="IF10">
        <v>351</v>
      </c>
      <c r="IG10">
        <v>9</v>
      </c>
      <c r="IH10">
        <v>0</v>
      </c>
      <c r="II10">
        <v>0</v>
      </c>
      <c r="IJ10">
        <v>0</v>
      </c>
      <c r="IK10">
        <v>97.5</v>
      </c>
      <c r="IL10">
        <f t="shared" si="45"/>
        <v>551</v>
      </c>
      <c r="IM10">
        <v>524</v>
      </c>
      <c r="IN10" s="12">
        <f>IL10/IM10*100</f>
        <v>105.15267175572518</v>
      </c>
      <c r="IO10" t="s">
        <v>2368</v>
      </c>
      <c r="IP10" s="37" t="s">
        <v>2736</v>
      </c>
      <c r="IQ10" t="s">
        <v>2690</v>
      </c>
      <c r="IR10">
        <v>8</v>
      </c>
      <c r="IS10" s="1">
        <v>0.49253472222222222</v>
      </c>
      <c r="IT10" s="1">
        <v>0.3004398148148148</v>
      </c>
      <c r="IU10" s="1">
        <v>7.9340277777777787E-2</v>
      </c>
      <c r="IV10" s="1">
        <v>0.11274305555555557</v>
      </c>
      <c r="IW10">
        <v>47</v>
      </c>
      <c r="IX10">
        <v>575</v>
      </c>
      <c r="IY10">
        <v>609</v>
      </c>
      <c r="IZ10">
        <v>13</v>
      </c>
      <c r="JA10">
        <v>0</v>
      </c>
      <c r="JB10">
        <v>0</v>
      </c>
      <c r="JC10">
        <v>0</v>
      </c>
      <c r="JD10">
        <v>97.91</v>
      </c>
      <c r="JE10">
        <f t="shared" si="46"/>
        <v>562</v>
      </c>
      <c r="JF10">
        <v>524</v>
      </c>
      <c r="JG10" s="12">
        <f t="shared" si="47"/>
        <v>107.25190839694656</v>
      </c>
      <c r="JH10" t="s">
        <v>2368</v>
      </c>
      <c r="JI10" s="37" t="s">
        <v>2736</v>
      </c>
      <c r="JJ10" t="s">
        <v>2690</v>
      </c>
      <c r="JK10">
        <v>8</v>
      </c>
      <c r="JL10" s="1">
        <v>4.9803240740740738E-2</v>
      </c>
      <c r="JM10" s="1">
        <v>3.5972222222222218E-2</v>
      </c>
      <c r="JN10" s="1">
        <v>2.8356481481481479E-3</v>
      </c>
      <c r="JO10" s="1">
        <v>1.0983796296296297E-2</v>
      </c>
      <c r="JP10">
        <v>5</v>
      </c>
      <c r="JQ10">
        <v>67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f t="shared" si="48"/>
        <v>67</v>
      </c>
      <c r="JZ10" s="12" t="e">
        <f t="shared" si="0"/>
        <v>#DIV/0!</v>
      </c>
      <c r="KA10" t="s">
        <v>2368</v>
      </c>
      <c r="KB10" s="37" t="s">
        <v>2736</v>
      </c>
      <c r="KC10" t="s">
        <v>2690</v>
      </c>
      <c r="KD10">
        <v>8</v>
      </c>
      <c r="KE10" s="1">
        <v>0</v>
      </c>
      <c r="KF10" s="1">
        <v>0</v>
      </c>
      <c r="KG10" s="1">
        <v>0</v>
      </c>
      <c r="KH10" s="1">
        <v>0</v>
      </c>
      <c r="KI10">
        <v>0</v>
      </c>
      <c r="KJ10">
        <v>0</v>
      </c>
      <c r="KK10">
        <v>48</v>
      </c>
      <c r="KL10">
        <v>0</v>
      </c>
      <c r="KM10">
        <v>0</v>
      </c>
      <c r="KN10">
        <v>0</v>
      </c>
      <c r="KO10">
        <v>0</v>
      </c>
      <c r="KP10">
        <v>100</v>
      </c>
      <c r="KQ10">
        <f t="shared" si="49"/>
        <v>0</v>
      </c>
      <c r="KS10" s="12" t="e">
        <f t="shared" si="1"/>
        <v>#DIV/0!</v>
      </c>
      <c r="KT10" t="s">
        <v>2368</v>
      </c>
      <c r="KU10" s="37" t="s">
        <v>2736</v>
      </c>
      <c r="KV10" t="s">
        <v>2690</v>
      </c>
      <c r="KW10">
        <v>8</v>
      </c>
      <c r="KX10" s="1">
        <v>0.54795138888888884</v>
      </c>
      <c r="KY10" s="1">
        <v>0.33658564814814818</v>
      </c>
      <c r="KZ10" s="1">
        <v>8.261574074074074E-2</v>
      </c>
      <c r="LA10" s="1">
        <v>0.12873842592592591</v>
      </c>
      <c r="LB10">
        <v>52</v>
      </c>
      <c r="LC10">
        <v>642</v>
      </c>
      <c r="LD10">
        <v>657</v>
      </c>
      <c r="LE10">
        <v>13</v>
      </c>
      <c r="LF10">
        <v>0</v>
      </c>
      <c r="LG10">
        <v>0</v>
      </c>
      <c r="LH10">
        <v>0</v>
      </c>
      <c r="LI10">
        <v>98.06</v>
      </c>
      <c r="LJ10">
        <f t="shared" si="50"/>
        <v>629</v>
      </c>
      <c r="LK10">
        <v>524</v>
      </c>
      <c r="LL10" s="12">
        <f t="shared" si="51"/>
        <v>120.03816793893129</v>
      </c>
      <c r="LM10" t="s">
        <v>2368</v>
      </c>
      <c r="LN10" s="37" t="s">
        <v>2736</v>
      </c>
      <c r="LO10" t="s">
        <v>2690</v>
      </c>
      <c r="LP10">
        <v>8</v>
      </c>
      <c r="LQ10" s="10">
        <v>2.2667129629629632</v>
      </c>
      <c r="LR10" s="10">
        <v>1.4144907407407408</v>
      </c>
      <c r="LS10" s="1">
        <v>0.32146990740740738</v>
      </c>
      <c r="LT10" s="1">
        <v>0.53075231481481489</v>
      </c>
      <c r="LU10">
        <v>261</v>
      </c>
      <c r="LV10">
        <v>2728</v>
      </c>
      <c r="LW10">
        <v>2643</v>
      </c>
      <c r="LX10">
        <v>62</v>
      </c>
      <c r="LY10">
        <v>0</v>
      </c>
      <c r="LZ10">
        <v>0</v>
      </c>
      <c r="MA10">
        <v>0</v>
      </c>
      <c r="MB10">
        <v>97.71</v>
      </c>
      <c r="MC10">
        <f t="shared" si="52"/>
        <v>2666</v>
      </c>
      <c r="MD10">
        <f t="shared" si="53"/>
        <v>2620</v>
      </c>
      <c r="ME10" s="12">
        <f t="shared" si="54"/>
        <v>101.75572519083968</v>
      </c>
      <c r="MF10" t="s">
        <v>2368</v>
      </c>
      <c r="MG10" s="37" t="s">
        <v>2736</v>
      </c>
      <c r="MH10" t="s">
        <v>2690</v>
      </c>
      <c r="MI10">
        <v>8</v>
      </c>
      <c r="MJ10" s="1">
        <v>0.44290509259259259</v>
      </c>
      <c r="MK10" s="1">
        <v>0.2911111111111111</v>
      </c>
      <c r="ML10" s="1">
        <v>2.2511574074074073E-2</v>
      </c>
      <c r="MM10" s="1">
        <v>0.12927083333333333</v>
      </c>
      <c r="MN10">
        <v>42</v>
      </c>
      <c r="MO10">
        <v>539</v>
      </c>
      <c r="MP10">
        <v>404</v>
      </c>
      <c r="MQ10">
        <v>8</v>
      </c>
      <c r="MR10">
        <v>0</v>
      </c>
      <c r="MS10">
        <v>0</v>
      </c>
      <c r="MT10">
        <v>0</v>
      </c>
      <c r="MU10">
        <v>98.06</v>
      </c>
      <c r="MV10">
        <f t="shared" si="55"/>
        <v>531</v>
      </c>
      <c r="MW10">
        <v>524</v>
      </c>
      <c r="MX10" s="12">
        <f t="shared" si="2"/>
        <v>101.33587786259541</v>
      </c>
      <c r="MY10" t="s">
        <v>2368</v>
      </c>
      <c r="MZ10" s="37" t="s">
        <v>2736</v>
      </c>
      <c r="NA10" t="s">
        <v>2690</v>
      </c>
      <c r="NB10">
        <v>8</v>
      </c>
      <c r="NC10" s="1">
        <v>0.60327546296296297</v>
      </c>
      <c r="ND10" s="1">
        <v>0.32787037037037037</v>
      </c>
      <c r="NE10" s="1">
        <v>0.15252314814814816</v>
      </c>
      <c r="NF10" s="1">
        <v>0.1228587962962963</v>
      </c>
      <c r="NG10">
        <v>42</v>
      </c>
      <c r="NH10">
        <v>540</v>
      </c>
      <c r="NI10">
        <v>464</v>
      </c>
      <c r="NJ10">
        <v>15</v>
      </c>
      <c r="NK10">
        <v>0</v>
      </c>
      <c r="NL10">
        <v>0</v>
      </c>
      <c r="NM10">
        <v>0</v>
      </c>
      <c r="NN10">
        <v>96.87</v>
      </c>
      <c r="NO10">
        <f t="shared" si="56"/>
        <v>525</v>
      </c>
      <c r="NP10">
        <v>524</v>
      </c>
      <c r="NQ10" s="12">
        <f t="shared" si="3"/>
        <v>100.1908396946565</v>
      </c>
      <c r="NR10" t="s">
        <v>2368</v>
      </c>
      <c r="NS10" s="37" t="s">
        <v>2736</v>
      </c>
      <c r="NT10" t="s">
        <v>2690</v>
      </c>
      <c r="NU10">
        <v>8</v>
      </c>
      <c r="NV10" s="1">
        <v>0.29678240740740741</v>
      </c>
      <c r="NW10" s="1">
        <v>0.22513888888888889</v>
      </c>
      <c r="NX10" s="1">
        <v>3.0821759259259257E-2</v>
      </c>
      <c r="NY10" s="1">
        <v>4.0810185185185185E-2</v>
      </c>
      <c r="NZ10">
        <v>95</v>
      </c>
      <c r="OA10">
        <v>567</v>
      </c>
      <c r="OB10">
        <v>548</v>
      </c>
      <c r="OC10">
        <v>15</v>
      </c>
      <c r="OD10">
        <v>0</v>
      </c>
      <c r="OE10">
        <v>0</v>
      </c>
      <c r="OF10">
        <v>0</v>
      </c>
      <c r="OG10">
        <v>97.34</v>
      </c>
      <c r="OH10">
        <f t="shared" si="57"/>
        <v>552</v>
      </c>
      <c r="OI10">
        <v>524</v>
      </c>
      <c r="OJ10" s="12">
        <f t="shared" si="4"/>
        <v>105.34351145038168</v>
      </c>
      <c r="OK10" t="s">
        <v>2368</v>
      </c>
      <c r="OL10" s="37" t="s">
        <v>2736</v>
      </c>
      <c r="OM10" t="s">
        <v>2690</v>
      </c>
      <c r="ON10">
        <v>8</v>
      </c>
      <c r="OO10" s="1">
        <v>0.59953703703703709</v>
      </c>
      <c r="OP10" s="1">
        <v>0.2535648148148148</v>
      </c>
      <c r="OQ10" s="1">
        <v>0.27359953703703704</v>
      </c>
      <c r="OR10" s="1">
        <v>7.2361111111111112E-2</v>
      </c>
      <c r="OS10">
        <v>61</v>
      </c>
      <c r="OT10">
        <v>501</v>
      </c>
      <c r="OU10">
        <v>569</v>
      </c>
      <c r="OV10">
        <v>22</v>
      </c>
      <c r="OW10">
        <v>0</v>
      </c>
      <c r="OX10">
        <v>0</v>
      </c>
      <c r="OY10">
        <v>0</v>
      </c>
      <c r="OZ10">
        <v>96.28</v>
      </c>
      <c r="PA10">
        <f t="shared" si="58"/>
        <v>479</v>
      </c>
      <c r="PB10">
        <v>524</v>
      </c>
      <c r="PC10" s="12">
        <f t="shared" si="5"/>
        <v>91.412213740458014</v>
      </c>
      <c r="PD10" t="s">
        <v>2368</v>
      </c>
      <c r="PE10" s="37" t="s">
        <v>2736</v>
      </c>
      <c r="PF10" t="s">
        <v>2690</v>
      </c>
      <c r="PG10">
        <v>8</v>
      </c>
      <c r="PH10" s="1">
        <v>0.30325231481481479</v>
      </c>
      <c r="PI10" s="1">
        <v>0.1549884259259259</v>
      </c>
      <c r="PJ10" s="1">
        <v>3.7997685185185183E-2</v>
      </c>
      <c r="PK10" s="1">
        <v>0.11025462962962962</v>
      </c>
      <c r="PL10">
        <v>58</v>
      </c>
      <c r="PM10">
        <v>327</v>
      </c>
      <c r="PN10">
        <v>358</v>
      </c>
      <c r="PO10">
        <v>15</v>
      </c>
      <c r="PP10">
        <v>0</v>
      </c>
      <c r="PQ10">
        <v>0</v>
      </c>
      <c r="PR10">
        <v>0</v>
      </c>
      <c r="PS10">
        <v>95.98</v>
      </c>
      <c r="PT10">
        <f t="shared" si="59"/>
        <v>312</v>
      </c>
      <c r="PU10">
        <v>524</v>
      </c>
      <c r="PV10" s="12">
        <f t="shared" si="6"/>
        <v>59.541984732824424</v>
      </c>
      <c r="PW10" t="s">
        <v>2368</v>
      </c>
      <c r="PX10" s="37" t="s">
        <v>2736</v>
      </c>
      <c r="PY10" t="s">
        <v>2690</v>
      </c>
      <c r="PZ10">
        <v>8</v>
      </c>
      <c r="QA10" s="1">
        <v>0</v>
      </c>
      <c r="QB10" s="1">
        <v>0</v>
      </c>
      <c r="QC10" s="1">
        <v>0</v>
      </c>
      <c r="QD10" s="1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f t="shared" si="60"/>
        <v>0</v>
      </c>
      <c r="QN10">
        <v>524</v>
      </c>
      <c r="QO10" s="12">
        <f t="shared" si="7"/>
        <v>0</v>
      </c>
      <c r="QP10" t="s">
        <v>2368</v>
      </c>
      <c r="QQ10" s="37" t="s">
        <v>2736</v>
      </c>
      <c r="QR10" t="s">
        <v>2690</v>
      </c>
      <c r="QS10">
        <v>8</v>
      </c>
      <c r="QT10" s="1">
        <v>6.1828703703703712E-2</v>
      </c>
      <c r="QU10" s="1">
        <v>4.1157407407407406E-2</v>
      </c>
      <c r="QV10" s="1">
        <v>5.4513888888888884E-3</v>
      </c>
      <c r="QW10" s="1">
        <v>1.5208333333333332E-2</v>
      </c>
      <c r="QX10">
        <v>11</v>
      </c>
      <c r="QY10">
        <v>56</v>
      </c>
      <c r="QZ10">
        <v>23</v>
      </c>
      <c r="RA10">
        <v>3</v>
      </c>
      <c r="RB10">
        <v>0</v>
      </c>
      <c r="RC10">
        <v>0</v>
      </c>
      <c r="RD10">
        <v>0</v>
      </c>
      <c r="RE10">
        <v>88.46</v>
      </c>
      <c r="RF10">
        <f t="shared" si="61"/>
        <v>53</v>
      </c>
      <c r="RG10">
        <v>524</v>
      </c>
      <c r="RH10" s="12">
        <f t="shared" si="8"/>
        <v>10.114503816793894</v>
      </c>
      <c r="RI10" t="s">
        <v>2368</v>
      </c>
      <c r="RJ10" s="37" t="s">
        <v>2736</v>
      </c>
      <c r="RK10" t="s">
        <v>2690</v>
      </c>
      <c r="RL10">
        <v>8</v>
      </c>
      <c r="RM10" s="1">
        <v>0.36509259259259258</v>
      </c>
      <c r="RN10" s="1">
        <v>0.19614583333333332</v>
      </c>
      <c r="RO10" s="1">
        <v>4.3460648148148151E-2</v>
      </c>
      <c r="RP10" s="1">
        <v>0.12546296296296297</v>
      </c>
      <c r="RQ10">
        <v>69</v>
      </c>
      <c r="RR10">
        <v>383</v>
      </c>
      <c r="RS10">
        <v>381</v>
      </c>
      <c r="RT10">
        <v>18</v>
      </c>
      <c r="RU10">
        <v>0</v>
      </c>
      <c r="RV10">
        <v>0</v>
      </c>
      <c r="RW10">
        <v>0</v>
      </c>
      <c r="RX10">
        <v>95.49</v>
      </c>
      <c r="RY10">
        <f t="shared" si="62"/>
        <v>365</v>
      </c>
      <c r="RZ10">
        <v>524</v>
      </c>
      <c r="SA10" s="12">
        <f t="shared" si="9"/>
        <v>69.656488549618317</v>
      </c>
      <c r="SB10" t="s">
        <v>2368</v>
      </c>
      <c r="SC10" s="37" t="s">
        <v>2736</v>
      </c>
      <c r="SD10" t="s">
        <v>2690</v>
      </c>
      <c r="SE10">
        <v>8</v>
      </c>
      <c r="SF10" s="1">
        <v>2.3076504629629628</v>
      </c>
      <c r="SG10" s="10">
        <f t="shared" si="63"/>
        <v>1.2938310185185184</v>
      </c>
      <c r="SH10" s="1">
        <f t="shared" si="64"/>
        <v>0.25876620370370368</v>
      </c>
      <c r="SI10" s="1">
        <v>0.52295138888888892</v>
      </c>
      <c r="SJ10" s="1">
        <v>0.49079861111111112</v>
      </c>
      <c r="SK10">
        <v>309</v>
      </c>
      <c r="SL10">
        <v>2530</v>
      </c>
      <c r="SM10">
        <v>2366</v>
      </c>
      <c r="SN10">
        <v>78</v>
      </c>
      <c r="SO10">
        <v>0</v>
      </c>
      <c r="SP10">
        <v>0</v>
      </c>
      <c r="SQ10">
        <v>0</v>
      </c>
      <c r="SR10">
        <v>96.81</v>
      </c>
      <c r="SS10">
        <f t="shared" si="65"/>
        <v>2452</v>
      </c>
      <c r="ST10">
        <f t="shared" si="66"/>
        <v>2620</v>
      </c>
      <c r="SU10" s="12">
        <f t="shared" si="10"/>
        <v>93.587786259541986</v>
      </c>
      <c r="SV10" t="s">
        <v>2368</v>
      </c>
      <c r="SW10" s="37" t="s">
        <v>2736</v>
      </c>
      <c r="SX10" t="s">
        <v>2690</v>
      </c>
      <c r="SY10">
        <v>8</v>
      </c>
      <c r="SZ10" s="1">
        <v>0.47804398148148147</v>
      </c>
      <c r="TA10" s="1">
        <v>0.29857638888888888</v>
      </c>
      <c r="TB10" s="1">
        <v>9.5486111111111105E-2</v>
      </c>
      <c r="TC10" s="1">
        <v>8.396990740740741E-2</v>
      </c>
      <c r="TD10">
        <v>113</v>
      </c>
      <c r="TE10">
        <v>606</v>
      </c>
      <c r="TF10">
        <v>356</v>
      </c>
      <c r="TG10">
        <v>22</v>
      </c>
      <c r="TH10">
        <v>0</v>
      </c>
      <c r="TI10">
        <v>0</v>
      </c>
      <c r="TJ10">
        <v>0</v>
      </c>
      <c r="TK10">
        <v>94.18</v>
      </c>
      <c r="TL10">
        <f t="shared" si="67"/>
        <v>584</v>
      </c>
      <c r="TM10">
        <v>524</v>
      </c>
      <c r="TN10" s="12">
        <f t="shared" si="11"/>
        <v>111.45038167938932</v>
      </c>
      <c r="TO10" t="s">
        <v>2368</v>
      </c>
      <c r="TP10" s="37" t="s">
        <v>2737</v>
      </c>
      <c r="TQ10" t="s">
        <v>2690</v>
      </c>
      <c r="TR10">
        <v>8</v>
      </c>
      <c r="TS10" s="1">
        <v>0.42896990740740737</v>
      </c>
      <c r="TT10" s="1">
        <v>0.32504629629629628</v>
      </c>
      <c r="TU10" s="1">
        <v>6.4050925925925928E-2</v>
      </c>
      <c r="TV10" s="1">
        <v>3.9861111111111111E-2</v>
      </c>
      <c r="TW10">
        <v>126</v>
      </c>
      <c r="TX10">
        <v>393</v>
      </c>
      <c r="TY10">
        <v>563</v>
      </c>
      <c r="TZ10">
        <v>44</v>
      </c>
      <c r="UA10">
        <v>0</v>
      </c>
      <c r="UB10">
        <v>0</v>
      </c>
      <c r="UC10">
        <v>0</v>
      </c>
      <c r="UD10">
        <v>92.75</v>
      </c>
      <c r="UE10">
        <f t="shared" si="68"/>
        <v>349</v>
      </c>
      <c r="UF10">
        <v>320</v>
      </c>
      <c r="UG10" s="12">
        <f t="shared" si="12"/>
        <v>109.0625</v>
      </c>
      <c r="UH10" t="s">
        <v>2368</v>
      </c>
      <c r="UI10" s="37" t="s">
        <v>2737</v>
      </c>
      <c r="UJ10" t="s">
        <v>2690</v>
      </c>
      <c r="UK10">
        <v>8</v>
      </c>
      <c r="UL10" s="1">
        <v>0.39436342592592594</v>
      </c>
      <c r="UM10" s="1">
        <v>0.2682060185185185</v>
      </c>
      <c r="UN10" s="1">
        <v>5.1747685185185188E-2</v>
      </c>
      <c r="UO10" s="1">
        <v>7.440972222222221E-2</v>
      </c>
      <c r="UP10">
        <v>56</v>
      </c>
      <c r="UQ10">
        <v>464</v>
      </c>
      <c r="UR10">
        <v>367</v>
      </c>
      <c r="US10">
        <v>17</v>
      </c>
      <c r="UT10">
        <v>0</v>
      </c>
      <c r="UU10">
        <v>0</v>
      </c>
      <c r="UV10">
        <v>0</v>
      </c>
      <c r="UW10">
        <v>95.57</v>
      </c>
      <c r="UX10">
        <f t="shared" si="69"/>
        <v>447</v>
      </c>
      <c r="UY10">
        <v>320</v>
      </c>
      <c r="UZ10" s="12">
        <f t="shared" si="13"/>
        <v>139.6875</v>
      </c>
      <c r="VA10" t="s">
        <v>2368</v>
      </c>
      <c r="VB10" s="37" t="s">
        <v>2737</v>
      </c>
      <c r="VC10" t="s">
        <v>2690</v>
      </c>
      <c r="VD10">
        <v>8</v>
      </c>
      <c r="VE10" s="1">
        <v>0.37844907407407408</v>
      </c>
      <c r="VF10" s="1">
        <v>0.27996527777777774</v>
      </c>
      <c r="VG10" s="1">
        <v>2.7476851851851853E-2</v>
      </c>
      <c r="VH10" s="1">
        <v>7.0983796296296295E-2</v>
      </c>
      <c r="VI10">
        <v>55</v>
      </c>
      <c r="VJ10">
        <v>344</v>
      </c>
      <c r="VK10">
        <v>128</v>
      </c>
      <c r="VL10">
        <v>11</v>
      </c>
      <c r="VM10">
        <v>0</v>
      </c>
      <c r="VN10">
        <v>0</v>
      </c>
      <c r="VO10">
        <v>0</v>
      </c>
      <c r="VP10">
        <v>92.09</v>
      </c>
      <c r="VQ10">
        <f t="shared" si="70"/>
        <v>333</v>
      </c>
      <c r="VR10">
        <v>320</v>
      </c>
      <c r="VS10" s="12">
        <f t="shared" si="14"/>
        <v>104.06249999999999</v>
      </c>
      <c r="VT10" t="s">
        <v>2368</v>
      </c>
      <c r="VU10" s="37" t="s">
        <v>2737</v>
      </c>
      <c r="VV10" t="s">
        <v>2690</v>
      </c>
      <c r="VW10">
        <v>8</v>
      </c>
      <c r="VX10" s="1">
        <v>0.37844907407407408</v>
      </c>
      <c r="VY10" s="1">
        <v>0.27996527777777774</v>
      </c>
      <c r="VZ10" s="1">
        <v>2.7476851851851853E-2</v>
      </c>
      <c r="WA10" s="1">
        <v>7.0983796296296295E-2</v>
      </c>
      <c r="WB10">
        <v>55</v>
      </c>
      <c r="WC10">
        <v>344</v>
      </c>
      <c r="WD10">
        <v>128</v>
      </c>
      <c r="WE10">
        <v>11</v>
      </c>
      <c r="WF10">
        <v>0</v>
      </c>
      <c r="WG10">
        <v>0</v>
      </c>
      <c r="WH10">
        <v>0</v>
      </c>
      <c r="WI10">
        <v>92.09</v>
      </c>
      <c r="WJ10">
        <f t="shared" si="71"/>
        <v>333</v>
      </c>
      <c r="WK10">
        <v>320</v>
      </c>
      <c r="WL10" s="12">
        <f t="shared" si="15"/>
        <v>104.06249999999999</v>
      </c>
      <c r="WM10" t="s">
        <v>2368</v>
      </c>
      <c r="WN10" s="37" t="s">
        <v>2737</v>
      </c>
      <c r="WO10" t="s">
        <v>2690</v>
      </c>
      <c r="WP10">
        <v>8</v>
      </c>
      <c r="WQ10" s="10">
        <v>1.6798379629629629</v>
      </c>
      <c r="WR10" s="10">
        <v>1.1718055555555555</v>
      </c>
      <c r="WS10" s="1">
        <f t="shared" si="72"/>
        <v>0.29295138888888889</v>
      </c>
      <c r="WT10" s="1">
        <v>0.23877314814814818</v>
      </c>
      <c r="WU10" s="1">
        <v>0.26924768518518521</v>
      </c>
      <c r="WV10">
        <v>350</v>
      </c>
      <c r="WW10">
        <v>1807</v>
      </c>
      <c r="WX10">
        <v>1414</v>
      </c>
      <c r="WY10">
        <v>94</v>
      </c>
      <c r="WZ10">
        <v>0</v>
      </c>
      <c r="XA10">
        <v>0</v>
      </c>
      <c r="XB10">
        <v>0</v>
      </c>
      <c r="XC10">
        <v>93.77</v>
      </c>
      <c r="XD10">
        <f t="shared" si="73"/>
        <v>1713</v>
      </c>
      <c r="XE10">
        <f t="shared" si="74"/>
        <v>1484</v>
      </c>
      <c r="XF10" s="12">
        <f t="shared" si="16"/>
        <v>115.43126684636118</v>
      </c>
      <c r="XG10" t="s">
        <v>2368</v>
      </c>
      <c r="XH10" s="37" t="s">
        <v>2737</v>
      </c>
      <c r="XI10" t="s">
        <v>2690</v>
      </c>
      <c r="XJ10">
        <v>8</v>
      </c>
      <c r="XK10" s="1">
        <v>0.40924768518518517</v>
      </c>
      <c r="XL10" s="1">
        <v>0.30719907407407404</v>
      </c>
      <c r="XM10" s="1">
        <v>2.2511574074074073E-2</v>
      </c>
      <c r="XN10" s="1">
        <v>7.9525462962962964E-2</v>
      </c>
      <c r="XO10">
        <v>53</v>
      </c>
      <c r="XP10">
        <v>383</v>
      </c>
      <c r="XQ10">
        <v>413</v>
      </c>
      <c r="XR10">
        <v>32</v>
      </c>
      <c r="XS10">
        <v>0</v>
      </c>
      <c r="XT10">
        <v>0</v>
      </c>
      <c r="XU10">
        <v>0</v>
      </c>
      <c r="XV10">
        <v>92.81</v>
      </c>
      <c r="XW10">
        <f t="shared" si="75"/>
        <v>351</v>
      </c>
      <c r="XX10">
        <v>320</v>
      </c>
      <c r="XY10" s="12">
        <f t="shared" si="80"/>
        <v>109.6875</v>
      </c>
      <c r="XZ10" t="s">
        <v>2368</v>
      </c>
      <c r="YA10" s="37" t="s">
        <v>2737</v>
      </c>
      <c r="YB10" t="s">
        <v>2690</v>
      </c>
      <c r="YC10">
        <v>8</v>
      </c>
      <c r="YD10" s="1">
        <v>0.47351851851851851</v>
      </c>
      <c r="YE10" s="1">
        <v>0.32851851851851849</v>
      </c>
      <c r="YF10" s="1">
        <v>5.1886574074074071E-2</v>
      </c>
      <c r="YG10" s="1">
        <v>9.3090277777777786E-2</v>
      </c>
      <c r="YH10">
        <v>169</v>
      </c>
      <c r="YI10">
        <v>409</v>
      </c>
      <c r="YJ10">
        <v>458</v>
      </c>
      <c r="YK10">
        <v>49</v>
      </c>
      <c r="YL10">
        <v>0</v>
      </c>
      <c r="YM10">
        <v>0</v>
      </c>
      <c r="YN10">
        <v>0</v>
      </c>
      <c r="YO10">
        <v>90.34</v>
      </c>
      <c r="YP10">
        <f t="shared" si="81"/>
        <v>360</v>
      </c>
      <c r="YQ10">
        <v>320</v>
      </c>
      <c r="YR10" s="12">
        <f t="shared" si="82"/>
        <v>112.5</v>
      </c>
      <c r="YS10" t="s">
        <v>2368</v>
      </c>
      <c r="YT10" s="37" t="s">
        <v>2737</v>
      </c>
      <c r="YU10" t="s">
        <v>2690</v>
      </c>
      <c r="YV10">
        <v>8</v>
      </c>
      <c r="YW10" s="1">
        <v>0.4928819444444445</v>
      </c>
      <c r="YX10" s="1">
        <v>0.28459490740740739</v>
      </c>
      <c r="YY10" s="1">
        <v>0.16944444444444443</v>
      </c>
      <c r="YZ10" s="1">
        <v>3.8831018518518515E-2</v>
      </c>
      <c r="ZA10">
        <v>150</v>
      </c>
      <c r="ZB10">
        <v>381</v>
      </c>
      <c r="ZC10">
        <v>347</v>
      </c>
      <c r="ZD10">
        <v>36</v>
      </c>
      <c r="ZE10">
        <v>0</v>
      </c>
      <c r="ZF10">
        <v>0</v>
      </c>
      <c r="ZG10">
        <v>0</v>
      </c>
      <c r="ZH10">
        <v>90.6</v>
      </c>
      <c r="ZI10">
        <f t="shared" si="76"/>
        <v>345</v>
      </c>
      <c r="ZJ10">
        <v>320</v>
      </c>
      <c r="ZK10" s="12">
        <f t="shared" si="83"/>
        <v>107.8125</v>
      </c>
      <c r="ZL10" t="s">
        <v>2368</v>
      </c>
      <c r="ZM10" s="37" t="s">
        <v>2737</v>
      </c>
      <c r="ZN10" t="s">
        <v>2690</v>
      </c>
      <c r="ZO10">
        <v>8</v>
      </c>
      <c r="ZP10" s="1">
        <v>0.31648148148148147</v>
      </c>
      <c r="ZQ10" s="1">
        <v>0.18416666666666667</v>
      </c>
      <c r="ZR10" s="1">
        <v>8.7233796296296295E-2</v>
      </c>
      <c r="ZS10" s="1">
        <v>4.5081018518518513E-2</v>
      </c>
      <c r="ZT10">
        <v>55</v>
      </c>
      <c r="ZU10">
        <v>285</v>
      </c>
      <c r="ZV10">
        <v>449</v>
      </c>
      <c r="ZW10">
        <v>61</v>
      </c>
      <c r="ZX10">
        <v>0</v>
      </c>
      <c r="ZY10">
        <v>0</v>
      </c>
      <c r="ZZ10">
        <v>0</v>
      </c>
      <c r="AAA10">
        <v>88.04</v>
      </c>
      <c r="AAB10">
        <f t="shared" si="84"/>
        <v>224</v>
      </c>
      <c r="AAC10">
        <v>320</v>
      </c>
      <c r="AAD10" s="12">
        <f t="shared" si="85"/>
        <v>70</v>
      </c>
      <c r="AAE10" t="s">
        <v>2368</v>
      </c>
      <c r="AAF10" s="37" t="s">
        <v>2737</v>
      </c>
      <c r="AAG10" t="s">
        <v>2690</v>
      </c>
      <c r="AAH10">
        <v>8</v>
      </c>
      <c r="AAI10" s="1">
        <v>0.31648148148148147</v>
      </c>
      <c r="AAJ10" s="1">
        <v>0.18416666666666667</v>
      </c>
      <c r="AAK10" s="1">
        <v>8.7233796296296295E-2</v>
      </c>
      <c r="AAL10" s="1">
        <v>4.5081018518518513E-2</v>
      </c>
      <c r="AAM10">
        <v>55</v>
      </c>
      <c r="AAN10">
        <v>285</v>
      </c>
      <c r="AAO10">
        <v>449</v>
      </c>
      <c r="AAP10">
        <v>61</v>
      </c>
      <c r="AAQ10">
        <v>0</v>
      </c>
      <c r="AAR10">
        <v>0</v>
      </c>
      <c r="AAS10">
        <v>0</v>
      </c>
      <c r="AAT10">
        <v>88.04</v>
      </c>
      <c r="AAU10">
        <f t="shared" si="86"/>
        <v>224</v>
      </c>
      <c r="AAV10">
        <v>320</v>
      </c>
      <c r="AAW10" s="12">
        <f t="shared" si="87"/>
        <v>70</v>
      </c>
      <c r="AAX10" t="s">
        <v>2368</v>
      </c>
      <c r="AAY10" s="37" t="s">
        <v>2737</v>
      </c>
      <c r="AAZ10" t="s">
        <v>2690</v>
      </c>
      <c r="ABA10">
        <v>8</v>
      </c>
      <c r="ABB10" s="10">
        <v>1.6951157407407409</v>
      </c>
      <c r="ABC10" s="10">
        <v>1.1052314814814814</v>
      </c>
      <c r="ABD10" s="1">
        <f t="shared" si="77"/>
        <v>0.27630787037037036</v>
      </c>
      <c r="ABE10" s="1">
        <v>0.33180555555555552</v>
      </c>
      <c r="ABF10" s="1">
        <v>0.25806712962962963</v>
      </c>
      <c r="ABG10">
        <v>427</v>
      </c>
      <c r="ABH10">
        <v>1458</v>
      </c>
      <c r="ABI10">
        <v>1667</v>
      </c>
      <c r="ABJ10">
        <v>178</v>
      </c>
      <c r="ABK10">
        <v>0</v>
      </c>
      <c r="ABL10">
        <v>0</v>
      </c>
      <c r="ABM10">
        <v>0</v>
      </c>
      <c r="ABN10">
        <v>90.35</v>
      </c>
      <c r="ABO10">
        <f t="shared" si="88"/>
        <v>1280</v>
      </c>
      <c r="ABP10">
        <f t="shared" si="89"/>
        <v>1280</v>
      </c>
      <c r="ABQ10" s="12">
        <f t="shared" si="90"/>
        <v>100</v>
      </c>
    </row>
    <row r="11" spans="1:745">
      <c r="A11" t="s">
        <v>2171</v>
      </c>
      <c r="B11" s="37" t="s">
        <v>2736</v>
      </c>
      <c r="C11" t="s">
        <v>2690</v>
      </c>
      <c r="D11">
        <v>8</v>
      </c>
      <c r="E11" s="1">
        <v>0.28957175925925926</v>
      </c>
      <c r="F11" s="1">
        <v>0.26837962962962963</v>
      </c>
      <c r="G11" s="1">
        <v>2.1296296296296298E-3</v>
      </c>
      <c r="H11" s="1">
        <v>1.9050925925925926E-2</v>
      </c>
      <c r="I11">
        <v>75</v>
      </c>
      <c r="J11">
        <v>543</v>
      </c>
      <c r="K11">
        <v>603</v>
      </c>
      <c r="L11">
        <v>26</v>
      </c>
      <c r="M11">
        <v>0</v>
      </c>
      <c r="N11">
        <v>0</v>
      </c>
      <c r="O11">
        <v>0</v>
      </c>
      <c r="P11">
        <v>95.87</v>
      </c>
      <c r="Q11">
        <f t="shared" si="17"/>
        <v>517</v>
      </c>
      <c r="R11">
        <v>524</v>
      </c>
      <c r="S11" s="12">
        <f t="shared" si="18"/>
        <v>98.664122137404576</v>
      </c>
      <c r="T11" t="s">
        <v>2171</v>
      </c>
      <c r="U11" s="37" t="s">
        <v>2736</v>
      </c>
      <c r="V11" t="s">
        <v>2690</v>
      </c>
      <c r="W11">
        <v>8</v>
      </c>
      <c r="X11" s="1">
        <v>0.2822453703703704</v>
      </c>
      <c r="Y11" s="1">
        <v>0.26302083333333331</v>
      </c>
      <c r="Z11" s="1">
        <v>2.4074074074074076E-3</v>
      </c>
      <c r="AA11" s="1">
        <v>1.6805555555555556E-2</v>
      </c>
      <c r="AB11">
        <v>87</v>
      </c>
      <c r="AC11">
        <v>544</v>
      </c>
      <c r="AD11">
        <v>572</v>
      </c>
      <c r="AE11">
        <v>15</v>
      </c>
      <c r="AF11">
        <v>0</v>
      </c>
      <c r="AG11">
        <v>0</v>
      </c>
      <c r="AH11">
        <v>0</v>
      </c>
      <c r="AI11">
        <v>97.44</v>
      </c>
      <c r="AJ11">
        <f t="shared" si="19"/>
        <v>529</v>
      </c>
      <c r="AK11">
        <v>524</v>
      </c>
      <c r="AL11" s="12">
        <f t="shared" si="20"/>
        <v>100.95419847328245</v>
      </c>
      <c r="AM11" t="s">
        <v>2171</v>
      </c>
      <c r="AN11" s="37" t="s">
        <v>2736</v>
      </c>
      <c r="AO11" t="s">
        <v>2690</v>
      </c>
      <c r="AP11">
        <v>8</v>
      </c>
      <c r="AQ11" s="1">
        <v>0.2830671296296296</v>
      </c>
      <c r="AR11" s="1">
        <v>0.26112268518518517</v>
      </c>
      <c r="AS11" s="1">
        <v>9.4907407407407408E-4</v>
      </c>
      <c r="AT11" s="1">
        <v>2.0983796296296296E-2</v>
      </c>
      <c r="AU11">
        <v>53</v>
      </c>
      <c r="AV11">
        <v>549</v>
      </c>
      <c r="AW11">
        <v>307</v>
      </c>
      <c r="AX11">
        <v>11</v>
      </c>
      <c r="AY11">
        <v>0</v>
      </c>
      <c r="AZ11">
        <v>0</v>
      </c>
      <c r="BA11">
        <v>0</v>
      </c>
      <c r="BB11">
        <v>96.54</v>
      </c>
      <c r="BC11">
        <f t="shared" si="21"/>
        <v>538</v>
      </c>
      <c r="BD11">
        <v>524</v>
      </c>
      <c r="BE11" s="12">
        <f>BC11/BD11*100</f>
        <v>102.67175572519085</v>
      </c>
      <c r="BF11" t="s">
        <v>2171</v>
      </c>
      <c r="BG11" s="37" t="s">
        <v>2736</v>
      </c>
      <c r="BH11" t="s">
        <v>2690</v>
      </c>
      <c r="BI11">
        <v>8</v>
      </c>
      <c r="BJ11" s="1">
        <v>0.26468750000000002</v>
      </c>
      <c r="BK11" s="1">
        <v>0.23539351851851853</v>
      </c>
      <c r="BL11" s="1">
        <v>1.2372685185185186E-2</v>
      </c>
      <c r="BM11" s="1">
        <v>1.6909722222222225E-2</v>
      </c>
      <c r="BN11">
        <v>63</v>
      </c>
      <c r="BO11">
        <v>554</v>
      </c>
      <c r="BP11">
        <v>695</v>
      </c>
      <c r="BQ11">
        <v>21</v>
      </c>
      <c r="BR11">
        <v>0</v>
      </c>
      <c r="BS11">
        <v>0</v>
      </c>
      <c r="BT11">
        <v>0</v>
      </c>
      <c r="BU11">
        <v>97.07</v>
      </c>
      <c r="BV11">
        <f t="shared" si="23"/>
        <v>533</v>
      </c>
      <c r="BW11">
        <v>524</v>
      </c>
      <c r="BX11" s="12">
        <f t="shared" si="24"/>
        <v>101.71755725190839</v>
      </c>
      <c r="BY11" t="s">
        <v>2171</v>
      </c>
      <c r="BZ11" s="37" t="s">
        <v>2736</v>
      </c>
      <c r="CA11" t="s">
        <v>2690</v>
      </c>
      <c r="CB11">
        <v>8</v>
      </c>
      <c r="CC11" s="1">
        <v>0.2235300925925926</v>
      </c>
      <c r="CD11" s="1">
        <v>0.19943287037037036</v>
      </c>
      <c r="CE11" s="1">
        <v>1.1145833333333334E-2</v>
      </c>
      <c r="CF11" s="1">
        <v>1.2939814814814814E-2</v>
      </c>
      <c r="CG11">
        <v>90</v>
      </c>
      <c r="CH11">
        <v>549</v>
      </c>
      <c r="CI11">
        <v>461</v>
      </c>
      <c r="CJ11">
        <v>12</v>
      </c>
      <c r="CK11">
        <v>0</v>
      </c>
      <c r="CL11">
        <v>0</v>
      </c>
      <c r="CM11">
        <v>0</v>
      </c>
      <c r="CN11">
        <v>95.28</v>
      </c>
      <c r="CO11">
        <f t="shared" si="78"/>
        <v>537</v>
      </c>
      <c r="CP11">
        <v>524</v>
      </c>
      <c r="CQ11" s="12">
        <f t="shared" si="25"/>
        <v>102.48091603053436</v>
      </c>
      <c r="CR11" t="s">
        <v>2171</v>
      </c>
      <c r="CS11" s="37" t="s">
        <v>2736</v>
      </c>
      <c r="CT11" t="s">
        <v>2690</v>
      </c>
      <c r="CU11">
        <v>8</v>
      </c>
      <c r="CV11" s="1">
        <v>0</v>
      </c>
      <c r="CW11" s="1">
        <v>0</v>
      </c>
      <c r="CX11" s="1">
        <v>0</v>
      </c>
      <c r="CY11" s="1">
        <v>0</v>
      </c>
      <c r="CZ11">
        <v>0</v>
      </c>
      <c r="DA11">
        <v>0</v>
      </c>
      <c r="DB11">
        <v>101</v>
      </c>
      <c r="DC11">
        <v>3</v>
      </c>
      <c r="DD11">
        <v>0</v>
      </c>
      <c r="DE11">
        <v>0</v>
      </c>
      <c r="DF11">
        <v>0</v>
      </c>
      <c r="DG11">
        <v>97.12</v>
      </c>
      <c r="DH11">
        <f t="shared" si="26"/>
        <v>-3</v>
      </c>
      <c r="DI11">
        <v>524</v>
      </c>
      <c r="DJ11" s="12">
        <f t="shared" si="27"/>
        <v>-0.5725190839694656</v>
      </c>
      <c r="DK11" t="s">
        <v>2171</v>
      </c>
      <c r="DL11" s="37" t="s">
        <v>2736</v>
      </c>
      <c r="DM11" t="s">
        <v>2690</v>
      </c>
      <c r="DN11">
        <v>8</v>
      </c>
      <c r="DO11" s="1">
        <v>0</v>
      </c>
      <c r="DP11" s="1">
        <v>0</v>
      </c>
      <c r="DQ11" s="1">
        <v>0</v>
      </c>
      <c r="DR11" s="1">
        <v>0</v>
      </c>
      <c r="DS11">
        <v>0</v>
      </c>
      <c r="DT11">
        <v>0</v>
      </c>
      <c r="DU11">
        <v>56</v>
      </c>
      <c r="DV11">
        <v>1</v>
      </c>
      <c r="DW11">
        <v>0</v>
      </c>
      <c r="DX11">
        <v>0</v>
      </c>
      <c r="DY11">
        <v>0</v>
      </c>
      <c r="DZ11">
        <v>98.25</v>
      </c>
      <c r="EA11">
        <f t="shared" si="28"/>
        <v>-1</v>
      </c>
      <c r="EB11">
        <v>524</v>
      </c>
      <c r="EC11" s="12">
        <f t="shared" si="29"/>
        <v>-0.19083969465648853</v>
      </c>
      <c r="ED11" t="s">
        <v>2171</v>
      </c>
      <c r="EE11" s="37" t="s">
        <v>2736</v>
      </c>
      <c r="EF11" t="s">
        <v>2690</v>
      </c>
      <c r="EG11">
        <v>8</v>
      </c>
      <c r="EH11" s="1">
        <v>0.2235300925925926</v>
      </c>
      <c r="EI11" s="1">
        <v>0.19943287037037036</v>
      </c>
      <c r="EJ11" s="1">
        <v>1.1145833333333334E-2</v>
      </c>
      <c r="EK11" s="1">
        <v>1.2939814814814814E-2</v>
      </c>
      <c r="EL11">
        <f t="shared" si="30"/>
        <v>90</v>
      </c>
      <c r="EM11">
        <f t="shared" si="31"/>
        <v>549</v>
      </c>
      <c r="EN11">
        <v>399</v>
      </c>
      <c r="EO11">
        <f t="shared" si="32"/>
        <v>16</v>
      </c>
      <c r="EP11">
        <v>0</v>
      </c>
      <c r="EQ11">
        <v>0</v>
      </c>
      <c r="ER11">
        <v>0</v>
      </c>
      <c r="ES11">
        <v>96.14</v>
      </c>
      <c r="ET11">
        <f t="shared" si="79"/>
        <v>533</v>
      </c>
      <c r="EU11">
        <v>524</v>
      </c>
      <c r="EV11" s="12">
        <f t="shared" si="33"/>
        <v>101.71755725190839</v>
      </c>
      <c r="EW11" t="s">
        <v>2171</v>
      </c>
      <c r="EX11" s="37" t="s">
        <v>2736</v>
      </c>
      <c r="EY11" t="s">
        <v>2690</v>
      </c>
      <c r="EZ11">
        <v>8</v>
      </c>
      <c r="FA11" s="10">
        <v>1.3431249999999999</v>
      </c>
      <c r="FB11" s="10">
        <v>1.2273611111111111</v>
      </c>
      <c r="FC11" s="10">
        <f t="shared" si="34"/>
        <v>0.24547222222222223</v>
      </c>
      <c r="FD11" s="1">
        <v>2.9027777777777777E-2</v>
      </c>
      <c r="FE11" s="1">
        <v>8.6724537037037031E-2</v>
      </c>
      <c r="FF11">
        <f t="shared" si="35"/>
        <v>368</v>
      </c>
      <c r="FG11">
        <v>2673</v>
      </c>
      <c r="FH11">
        <v>2576</v>
      </c>
      <c r="FI11">
        <v>89</v>
      </c>
      <c r="FJ11">
        <v>0</v>
      </c>
      <c r="FK11">
        <v>0</v>
      </c>
      <c r="FL11">
        <v>0</v>
      </c>
      <c r="FM11">
        <v>96.66</v>
      </c>
      <c r="FN11">
        <f t="shared" si="36"/>
        <v>2650</v>
      </c>
      <c r="FO11">
        <f t="shared" si="37"/>
        <v>2620</v>
      </c>
      <c r="FP11" s="12">
        <f t="shared" si="38"/>
        <v>101.14503816793894</v>
      </c>
      <c r="FQ11" t="s">
        <v>2171</v>
      </c>
      <c r="FR11" s="37" t="s">
        <v>2736</v>
      </c>
      <c r="FS11" t="s">
        <v>2690</v>
      </c>
      <c r="FT11">
        <v>8</v>
      </c>
      <c r="FU11" s="1">
        <v>0.25549768518518517</v>
      </c>
      <c r="FV11" s="1">
        <v>0.23202546296296298</v>
      </c>
      <c r="FW11" s="1">
        <v>7.69675925925926E-3</v>
      </c>
      <c r="FX11" s="1">
        <v>1.5763888888888886E-2</v>
      </c>
      <c r="FY11">
        <v>58</v>
      </c>
      <c r="FZ11">
        <v>556</v>
      </c>
      <c r="GA11">
        <v>578</v>
      </c>
      <c r="GB11">
        <v>10</v>
      </c>
      <c r="GC11">
        <v>0</v>
      </c>
      <c r="GD11">
        <v>0</v>
      </c>
      <c r="GE11">
        <v>0</v>
      </c>
      <c r="GF11">
        <v>98.3</v>
      </c>
      <c r="GG11">
        <f t="shared" si="39"/>
        <v>546</v>
      </c>
      <c r="GH11">
        <v>524</v>
      </c>
      <c r="GI11" s="12">
        <f t="shared" si="40"/>
        <v>104.19847328244273</v>
      </c>
      <c r="GJ11" t="s">
        <v>2171</v>
      </c>
      <c r="GK11" s="37" t="s">
        <v>2736</v>
      </c>
      <c r="GL11" t="s">
        <v>2690</v>
      </c>
      <c r="GM11">
        <v>8</v>
      </c>
      <c r="GN11" s="1">
        <v>0.32680555555555557</v>
      </c>
      <c r="GO11" s="1">
        <v>0.28839120370370369</v>
      </c>
      <c r="GP11" s="1">
        <v>1.0335648148148148E-2</v>
      </c>
      <c r="GQ11" s="1">
        <v>2.8078703703703703E-2</v>
      </c>
      <c r="GR11">
        <v>57</v>
      </c>
      <c r="GS11">
        <v>542</v>
      </c>
      <c r="GT11">
        <v>553</v>
      </c>
      <c r="GU11">
        <v>10</v>
      </c>
      <c r="GV11">
        <v>0</v>
      </c>
      <c r="GW11">
        <v>0</v>
      </c>
      <c r="GX11">
        <v>0</v>
      </c>
      <c r="GY11">
        <v>98.22</v>
      </c>
      <c r="GZ11">
        <f t="shared" si="41"/>
        <v>532</v>
      </c>
      <c r="HA11">
        <v>524</v>
      </c>
      <c r="HB11" s="12">
        <f t="shared" si="42"/>
        <v>101.52671755725191</v>
      </c>
      <c r="HC11" t="s">
        <v>2171</v>
      </c>
      <c r="HD11" s="37" t="s">
        <v>2736</v>
      </c>
      <c r="HE11" t="s">
        <v>2690</v>
      </c>
      <c r="HF11">
        <v>8</v>
      </c>
      <c r="HG11" s="1">
        <v>0.10444444444444445</v>
      </c>
      <c r="HH11" s="1">
        <v>9.3807870370370375E-2</v>
      </c>
      <c r="HI11" s="1">
        <v>1.4351851851851854E-3</v>
      </c>
      <c r="HJ11" s="1">
        <v>9.1898148148148139E-3</v>
      </c>
      <c r="HK11">
        <v>13</v>
      </c>
      <c r="HL11">
        <v>149</v>
      </c>
      <c r="HM11">
        <v>176</v>
      </c>
      <c r="HN11">
        <v>3</v>
      </c>
      <c r="HO11">
        <v>0</v>
      </c>
      <c r="HP11">
        <v>0</v>
      </c>
      <c r="HQ11">
        <v>0</v>
      </c>
      <c r="HR11">
        <v>98.32</v>
      </c>
      <c r="HS11">
        <f t="shared" si="43"/>
        <v>146</v>
      </c>
      <c r="HT11">
        <v>524</v>
      </c>
      <c r="HU11" s="12">
        <f t="shared" si="44"/>
        <v>27.862595419847331</v>
      </c>
      <c r="HV11" t="s">
        <v>2171</v>
      </c>
      <c r="HW11" s="37" t="s">
        <v>2736</v>
      </c>
      <c r="HX11" t="s">
        <v>2690</v>
      </c>
      <c r="HY11">
        <v>8</v>
      </c>
      <c r="HZ11" s="1">
        <v>0.23442129629629629</v>
      </c>
      <c r="IA11" s="1">
        <v>0.21694444444444447</v>
      </c>
      <c r="IB11" s="1">
        <v>4.7685185185185183E-3</v>
      </c>
      <c r="IC11" s="1">
        <v>1.2708333333333334E-2</v>
      </c>
      <c r="ID11">
        <v>29</v>
      </c>
      <c r="IE11">
        <v>544</v>
      </c>
      <c r="IF11">
        <v>544</v>
      </c>
      <c r="IG11">
        <v>0</v>
      </c>
      <c r="IH11">
        <v>0</v>
      </c>
      <c r="II11">
        <v>0</v>
      </c>
      <c r="IJ11">
        <v>0</v>
      </c>
      <c r="IK11">
        <v>100</v>
      </c>
      <c r="IL11">
        <f t="shared" si="45"/>
        <v>544</v>
      </c>
      <c r="IM11">
        <v>524</v>
      </c>
      <c r="IN11" s="12">
        <f>IL11/IM11*100</f>
        <v>103.81679389312977</v>
      </c>
      <c r="IO11" t="s">
        <v>2171</v>
      </c>
      <c r="IP11" s="37" t="s">
        <v>2736</v>
      </c>
      <c r="IQ11" t="s">
        <v>2690</v>
      </c>
      <c r="IR11">
        <v>8</v>
      </c>
      <c r="IS11" s="1">
        <v>0.27195601851851853</v>
      </c>
      <c r="IT11" s="1">
        <v>0.24557870370370372</v>
      </c>
      <c r="IU11" s="1">
        <v>9.6064814814814815E-3</v>
      </c>
      <c r="IV11" s="1">
        <v>1.6759259259259258E-2</v>
      </c>
      <c r="IW11">
        <v>50</v>
      </c>
      <c r="IX11">
        <v>540</v>
      </c>
      <c r="IY11">
        <v>456</v>
      </c>
      <c r="IZ11">
        <v>19</v>
      </c>
      <c r="JA11">
        <v>0</v>
      </c>
      <c r="JB11">
        <v>0</v>
      </c>
      <c r="JC11">
        <v>0</v>
      </c>
      <c r="JD11">
        <v>96</v>
      </c>
      <c r="JE11">
        <f t="shared" si="46"/>
        <v>521</v>
      </c>
      <c r="JF11">
        <v>524</v>
      </c>
      <c r="JG11" s="12">
        <f t="shared" si="47"/>
        <v>99.427480916030532</v>
      </c>
      <c r="JH11" t="s">
        <v>2171</v>
      </c>
      <c r="JI11" s="37" t="s">
        <v>2736</v>
      </c>
      <c r="JJ11" t="s">
        <v>2690</v>
      </c>
      <c r="JK11">
        <v>8</v>
      </c>
      <c r="JL11" s="1">
        <v>0</v>
      </c>
      <c r="JM11" s="1">
        <v>0</v>
      </c>
      <c r="JN11" s="1">
        <v>0</v>
      </c>
      <c r="JO11" s="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f t="shared" si="48"/>
        <v>0</v>
      </c>
      <c r="JZ11" s="12" t="e">
        <f t="shared" si="0"/>
        <v>#DIV/0!</v>
      </c>
      <c r="KA11" t="s">
        <v>2171</v>
      </c>
      <c r="KB11" s="37" t="s">
        <v>2736</v>
      </c>
      <c r="KC11" t="s">
        <v>2690</v>
      </c>
      <c r="KD11">
        <v>8</v>
      </c>
      <c r="KE11" s="1">
        <v>0.16765046296296296</v>
      </c>
      <c r="KF11" s="1">
        <v>0.15039351851851854</v>
      </c>
      <c r="KG11" s="1">
        <v>0</v>
      </c>
      <c r="KH11" s="1">
        <v>1.7256944444444446E-2</v>
      </c>
      <c r="KI11">
        <v>29</v>
      </c>
      <c r="KJ11">
        <v>334</v>
      </c>
      <c r="KK11">
        <v>55</v>
      </c>
      <c r="KL11">
        <v>1</v>
      </c>
      <c r="KM11">
        <v>0</v>
      </c>
      <c r="KN11">
        <v>0</v>
      </c>
      <c r="KO11">
        <v>0</v>
      </c>
      <c r="KP11">
        <v>98.21</v>
      </c>
      <c r="KQ11">
        <f t="shared" si="49"/>
        <v>333</v>
      </c>
      <c r="KS11" s="12" t="e">
        <f t="shared" si="1"/>
        <v>#DIV/0!</v>
      </c>
      <c r="KT11" t="s">
        <v>2171</v>
      </c>
      <c r="KU11" s="37" t="s">
        <v>2736</v>
      </c>
      <c r="KV11" t="s">
        <v>2690</v>
      </c>
      <c r="KW11">
        <v>8</v>
      </c>
      <c r="KX11" s="1">
        <v>0.43961805555555555</v>
      </c>
      <c r="KY11" s="1">
        <v>0.39597222222222223</v>
      </c>
      <c r="KZ11" s="1">
        <v>9.6064814814814815E-3</v>
      </c>
      <c r="LA11" s="1">
        <v>3.4027777777777775E-2</v>
      </c>
      <c r="LB11">
        <v>79</v>
      </c>
      <c r="LC11">
        <v>874</v>
      </c>
      <c r="LD11">
        <v>511</v>
      </c>
      <c r="LE11">
        <v>20</v>
      </c>
      <c r="LF11">
        <v>0</v>
      </c>
      <c r="LG11">
        <v>0</v>
      </c>
      <c r="LH11">
        <v>0</v>
      </c>
      <c r="LI11">
        <v>96.23</v>
      </c>
      <c r="LJ11">
        <f t="shared" si="50"/>
        <v>854</v>
      </c>
      <c r="LK11">
        <v>524</v>
      </c>
      <c r="LL11" s="12">
        <f t="shared" si="51"/>
        <v>162.97709923664124</v>
      </c>
      <c r="LM11" t="s">
        <v>2171</v>
      </c>
      <c r="LN11" s="37" t="s">
        <v>2736</v>
      </c>
      <c r="LO11" t="s">
        <v>2690</v>
      </c>
      <c r="LP11">
        <v>8</v>
      </c>
      <c r="LQ11" s="10">
        <v>1.3608217592592593</v>
      </c>
      <c r="LR11" s="10">
        <v>1.2271643518518518</v>
      </c>
      <c r="LS11" s="1">
        <v>3.3865740740740738E-2</v>
      </c>
      <c r="LT11" s="1">
        <v>9.9780092592592587E-2</v>
      </c>
      <c r="LU11">
        <v>236</v>
      </c>
      <c r="LV11">
        <v>2665</v>
      </c>
      <c r="LW11">
        <v>2362</v>
      </c>
      <c r="LX11">
        <v>43</v>
      </c>
      <c r="LY11">
        <v>0</v>
      </c>
      <c r="LZ11">
        <v>0</v>
      </c>
      <c r="MA11">
        <v>0</v>
      </c>
      <c r="MB11">
        <v>98.21</v>
      </c>
      <c r="MC11">
        <f t="shared" si="52"/>
        <v>2622</v>
      </c>
      <c r="MD11">
        <f t="shared" si="53"/>
        <v>2620</v>
      </c>
      <c r="ME11" s="12">
        <f t="shared" si="54"/>
        <v>100.0763358778626</v>
      </c>
      <c r="MF11" t="s">
        <v>2171</v>
      </c>
      <c r="MG11" s="37" t="s">
        <v>2736</v>
      </c>
      <c r="MH11" t="s">
        <v>2690</v>
      </c>
      <c r="MI11">
        <v>8</v>
      </c>
      <c r="MJ11" s="1">
        <v>0.27704861111111112</v>
      </c>
      <c r="MK11" s="1">
        <v>0.24039351851851851</v>
      </c>
      <c r="ML11" s="1">
        <v>8.5879629629629622E-3</v>
      </c>
      <c r="MM11" s="1">
        <v>2.8055555555555556E-2</v>
      </c>
      <c r="MN11">
        <v>44</v>
      </c>
      <c r="MO11">
        <v>536</v>
      </c>
      <c r="MP11">
        <v>636</v>
      </c>
      <c r="MQ11">
        <v>15</v>
      </c>
      <c r="MR11">
        <v>0</v>
      </c>
      <c r="MS11">
        <v>0</v>
      </c>
      <c r="MT11">
        <v>0</v>
      </c>
      <c r="MU11">
        <v>97.7</v>
      </c>
      <c r="MV11">
        <f t="shared" si="55"/>
        <v>521</v>
      </c>
      <c r="MW11">
        <v>524</v>
      </c>
      <c r="MX11" s="12">
        <f t="shared" si="2"/>
        <v>99.427480916030532</v>
      </c>
      <c r="MY11" t="s">
        <v>2171</v>
      </c>
      <c r="MZ11" s="37" t="s">
        <v>2736</v>
      </c>
      <c r="NA11" t="s">
        <v>2690</v>
      </c>
      <c r="NB11">
        <v>8</v>
      </c>
      <c r="NC11" s="1">
        <v>0.24829861111111109</v>
      </c>
      <c r="ND11" s="1">
        <v>0.22456018518518517</v>
      </c>
      <c r="NE11" s="1">
        <v>1.0601851851851854E-2</v>
      </c>
      <c r="NF11" s="1">
        <v>1.3125E-2</v>
      </c>
      <c r="NG11">
        <v>50</v>
      </c>
      <c r="NH11">
        <v>543</v>
      </c>
      <c r="NI11">
        <v>532</v>
      </c>
      <c r="NJ11">
        <v>24</v>
      </c>
      <c r="NK11">
        <v>0</v>
      </c>
      <c r="NL11">
        <v>0</v>
      </c>
      <c r="NM11">
        <v>0</v>
      </c>
      <c r="NN11">
        <v>95.68</v>
      </c>
      <c r="NO11">
        <f t="shared" si="56"/>
        <v>519</v>
      </c>
      <c r="NP11">
        <v>524</v>
      </c>
      <c r="NQ11" s="12">
        <f t="shared" si="3"/>
        <v>99.045801526717554</v>
      </c>
      <c r="NR11" t="s">
        <v>2171</v>
      </c>
      <c r="NS11" s="37" t="s">
        <v>2736</v>
      </c>
      <c r="NT11" t="s">
        <v>2690</v>
      </c>
      <c r="NU11">
        <v>8</v>
      </c>
      <c r="NV11" s="1">
        <v>0.25209490740740742</v>
      </c>
      <c r="NW11" s="1">
        <v>0.22604166666666667</v>
      </c>
      <c r="NX11" s="1">
        <v>2.7430555555555559E-3</v>
      </c>
      <c r="NY11" s="1">
        <v>2.3298611111111107E-2</v>
      </c>
      <c r="NZ11">
        <v>131</v>
      </c>
      <c r="OA11">
        <v>556</v>
      </c>
      <c r="OB11">
        <v>377</v>
      </c>
      <c r="OC11">
        <v>29</v>
      </c>
      <c r="OD11">
        <v>0</v>
      </c>
      <c r="OE11">
        <v>0</v>
      </c>
      <c r="OF11">
        <v>0</v>
      </c>
      <c r="OG11">
        <v>92.86</v>
      </c>
      <c r="OH11">
        <f t="shared" si="57"/>
        <v>527</v>
      </c>
      <c r="OI11">
        <v>524</v>
      </c>
      <c r="OJ11" s="12">
        <f t="shared" si="4"/>
        <v>100.57251908396947</v>
      </c>
      <c r="OK11" t="s">
        <v>2171</v>
      </c>
      <c r="OL11" s="37" t="s">
        <v>2736</v>
      </c>
      <c r="OM11" t="s">
        <v>2690</v>
      </c>
      <c r="ON11">
        <v>8</v>
      </c>
      <c r="OO11" s="1">
        <v>0.27061342592592591</v>
      </c>
      <c r="OP11" s="1">
        <v>0.22924768518518521</v>
      </c>
      <c r="OQ11" s="1">
        <v>1.6759259259259258E-2</v>
      </c>
      <c r="OR11" s="1">
        <v>2.4594907407407409E-2</v>
      </c>
      <c r="OS11">
        <v>79</v>
      </c>
      <c r="OT11">
        <v>563</v>
      </c>
      <c r="OU11">
        <v>558</v>
      </c>
      <c r="OV11">
        <v>39</v>
      </c>
      <c r="OW11">
        <v>0</v>
      </c>
      <c r="OX11">
        <v>0</v>
      </c>
      <c r="OY11">
        <v>0</v>
      </c>
      <c r="OZ11">
        <v>93.47</v>
      </c>
      <c r="PA11">
        <f t="shared" si="58"/>
        <v>524</v>
      </c>
      <c r="PB11">
        <v>524</v>
      </c>
      <c r="PC11" s="12">
        <f t="shared" si="5"/>
        <v>100</v>
      </c>
      <c r="PD11" t="s">
        <v>2171</v>
      </c>
      <c r="PE11" s="37" t="s">
        <v>2736</v>
      </c>
      <c r="PF11" t="s">
        <v>2690</v>
      </c>
      <c r="PG11">
        <v>8</v>
      </c>
      <c r="PH11" s="1">
        <v>0.291099537037037</v>
      </c>
      <c r="PI11" s="1">
        <v>0.24150462962962962</v>
      </c>
      <c r="PJ11" s="1">
        <v>2.0185185185185184E-2</v>
      </c>
      <c r="PK11" s="1">
        <v>2.9398148148148149E-2</v>
      </c>
      <c r="PL11">
        <v>85</v>
      </c>
      <c r="PM11">
        <v>540</v>
      </c>
      <c r="PN11">
        <v>418</v>
      </c>
      <c r="PO11">
        <v>13</v>
      </c>
      <c r="PP11">
        <v>0</v>
      </c>
      <c r="PQ11">
        <v>0</v>
      </c>
      <c r="PR11">
        <v>0</v>
      </c>
      <c r="PS11">
        <v>96.98</v>
      </c>
      <c r="PT11">
        <f t="shared" si="59"/>
        <v>527</v>
      </c>
      <c r="PU11">
        <v>524</v>
      </c>
      <c r="PV11" s="12">
        <f t="shared" si="6"/>
        <v>100.57251908396947</v>
      </c>
      <c r="PW11" t="s">
        <v>2171</v>
      </c>
      <c r="PX11" s="37" t="s">
        <v>2736</v>
      </c>
      <c r="PY11" t="s">
        <v>2690</v>
      </c>
      <c r="PZ11">
        <v>8</v>
      </c>
      <c r="QA11" s="1">
        <v>0</v>
      </c>
      <c r="QB11" s="1">
        <v>0</v>
      </c>
      <c r="QC11" s="1">
        <v>0</v>
      </c>
      <c r="QD11" s="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f t="shared" si="60"/>
        <v>0</v>
      </c>
      <c r="QN11">
        <v>524</v>
      </c>
      <c r="QO11" s="12">
        <f t="shared" si="7"/>
        <v>0</v>
      </c>
      <c r="QP11" t="s">
        <v>2171</v>
      </c>
      <c r="QQ11" s="37" t="s">
        <v>2736</v>
      </c>
      <c r="QR11" t="s">
        <v>2690</v>
      </c>
      <c r="QS11">
        <v>8</v>
      </c>
      <c r="QT11" s="1">
        <v>0</v>
      </c>
      <c r="QU11" s="1">
        <v>0</v>
      </c>
      <c r="QV11" s="1">
        <v>0</v>
      </c>
      <c r="QW11" s="1">
        <v>0</v>
      </c>
      <c r="QX11">
        <v>0</v>
      </c>
      <c r="QY11">
        <v>0</v>
      </c>
      <c r="QZ11">
        <v>37</v>
      </c>
      <c r="RA11">
        <v>3</v>
      </c>
      <c r="RB11">
        <v>0</v>
      </c>
      <c r="RC11">
        <v>0</v>
      </c>
      <c r="RD11">
        <v>0</v>
      </c>
      <c r="RE11">
        <v>92.5</v>
      </c>
      <c r="RF11">
        <f t="shared" si="61"/>
        <v>-3</v>
      </c>
      <c r="RG11">
        <v>524</v>
      </c>
      <c r="RH11" s="12">
        <f t="shared" si="8"/>
        <v>-0.5725190839694656</v>
      </c>
      <c r="RI11" t="s">
        <v>2171</v>
      </c>
      <c r="RJ11" s="37" t="s">
        <v>2736</v>
      </c>
      <c r="RK11" t="s">
        <v>2690</v>
      </c>
      <c r="RL11">
        <v>8</v>
      </c>
      <c r="RM11" s="1">
        <v>0.291099537037037</v>
      </c>
      <c r="RN11" s="1">
        <v>0.24150462962962962</v>
      </c>
      <c r="RO11" s="1">
        <v>2.0185185185185184E-2</v>
      </c>
      <c r="RP11" s="1">
        <v>2.9398148148148149E-2</v>
      </c>
      <c r="RQ11">
        <v>85</v>
      </c>
      <c r="RR11">
        <v>540</v>
      </c>
      <c r="RS11">
        <v>455</v>
      </c>
      <c r="RT11">
        <v>16</v>
      </c>
      <c r="RU11">
        <v>0</v>
      </c>
      <c r="RV11">
        <v>0</v>
      </c>
      <c r="RW11">
        <v>0</v>
      </c>
      <c r="RX11">
        <v>96.6</v>
      </c>
      <c r="RY11">
        <f t="shared" si="62"/>
        <v>524</v>
      </c>
      <c r="RZ11">
        <v>524</v>
      </c>
      <c r="SA11" s="12">
        <f t="shared" si="9"/>
        <v>100</v>
      </c>
      <c r="SB11" t="s">
        <v>2171</v>
      </c>
      <c r="SC11" s="37" t="s">
        <v>2736</v>
      </c>
      <c r="SD11" t="s">
        <v>2690</v>
      </c>
      <c r="SE11">
        <v>8</v>
      </c>
      <c r="SF11" s="1">
        <v>1.3391898148148149</v>
      </c>
      <c r="SG11" s="10">
        <f t="shared" si="63"/>
        <v>1.1617476851851853</v>
      </c>
      <c r="SH11" s="1">
        <f t="shared" si="64"/>
        <v>0.23234953703703706</v>
      </c>
      <c r="SI11" s="1">
        <v>5.8912037037037034E-2</v>
      </c>
      <c r="SJ11" s="1">
        <v>0.1184837962962963</v>
      </c>
      <c r="SK11">
        <v>389</v>
      </c>
      <c r="SL11">
        <v>2738</v>
      </c>
      <c r="SM11">
        <v>2558</v>
      </c>
      <c r="SN11">
        <v>123</v>
      </c>
      <c r="SO11">
        <v>0</v>
      </c>
      <c r="SP11">
        <v>0</v>
      </c>
      <c r="SQ11">
        <v>0</v>
      </c>
      <c r="SR11">
        <v>95.41</v>
      </c>
      <c r="SS11">
        <f t="shared" si="65"/>
        <v>2615</v>
      </c>
      <c r="ST11">
        <f t="shared" si="66"/>
        <v>2620</v>
      </c>
      <c r="SU11" s="12">
        <f t="shared" si="10"/>
        <v>99.809160305343511</v>
      </c>
      <c r="SV11" t="s">
        <v>2171</v>
      </c>
      <c r="SW11" s="37" t="s">
        <v>2736</v>
      </c>
      <c r="SX11" t="s">
        <v>2690</v>
      </c>
      <c r="SY11">
        <v>8</v>
      </c>
      <c r="SZ11" s="1">
        <v>0.29001157407407407</v>
      </c>
      <c r="TA11" s="1">
        <v>0.22133101851851852</v>
      </c>
      <c r="TB11" s="1">
        <v>2.1354166666666664E-2</v>
      </c>
      <c r="TC11" s="1">
        <v>4.731481481481481E-2</v>
      </c>
      <c r="TD11">
        <v>81</v>
      </c>
      <c r="TE11">
        <v>474</v>
      </c>
      <c r="TF11">
        <v>520</v>
      </c>
      <c r="TG11">
        <v>4</v>
      </c>
      <c r="TH11">
        <v>0</v>
      </c>
      <c r="TI11">
        <v>0</v>
      </c>
      <c r="TJ11">
        <v>0</v>
      </c>
      <c r="TK11">
        <v>99.24</v>
      </c>
      <c r="TL11">
        <f t="shared" si="67"/>
        <v>470</v>
      </c>
      <c r="TM11">
        <v>524</v>
      </c>
      <c r="TN11" s="12">
        <f t="shared" si="11"/>
        <v>89.694656488549612</v>
      </c>
      <c r="TO11" t="s">
        <v>2171</v>
      </c>
      <c r="TP11" s="37" t="s">
        <v>2736</v>
      </c>
      <c r="TQ11" t="s">
        <v>2690</v>
      </c>
      <c r="TR11">
        <v>8</v>
      </c>
      <c r="TS11" s="1">
        <v>0.26402777777777781</v>
      </c>
      <c r="TT11" s="1">
        <v>0.23340277777777776</v>
      </c>
      <c r="TU11" s="1">
        <v>4.6296296296296302E-3</v>
      </c>
      <c r="TV11" s="1">
        <v>2.5983796296296297E-2</v>
      </c>
      <c r="TW11">
        <v>64</v>
      </c>
      <c r="TX11">
        <v>538</v>
      </c>
      <c r="TY11">
        <v>441</v>
      </c>
      <c r="TZ11">
        <v>6</v>
      </c>
      <c r="UA11">
        <v>0</v>
      </c>
      <c r="UB11">
        <v>0</v>
      </c>
      <c r="UC11">
        <v>0</v>
      </c>
      <c r="UD11">
        <v>98.66</v>
      </c>
      <c r="UE11">
        <f t="shared" si="68"/>
        <v>532</v>
      </c>
      <c r="UF11">
        <v>524</v>
      </c>
      <c r="UG11" s="12">
        <f t="shared" si="12"/>
        <v>101.52671755725191</v>
      </c>
      <c r="UH11" t="s">
        <v>2171</v>
      </c>
      <c r="UI11" s="37" t="s">
        <v>2736</v>
      </c>
      <c r="UJ11" t="s">
        <v>2690</v>
      </c>
      <c r="UK11">
        <v>8</v>
      </c>
      <c r="UL11" s="1">
        <v>0.24241898148148147</v>
      </c>
      <c r="UM11" s="1">
        <v>0.21129629629629629</v>
      </c>
      <c r="UN11" s="1">
        <v>1.4687499999999999E-2</v>
      </c>
      <c r="UO11" s="1">
        <v>1.6435185185185188E-2</v>
      </c>
      <c r="UP11">
        <v>60</v>
      </c>
      <c r="UQ11">
        <v>552</v>
      </c>
      <c r="UR11">
        <v>627</v>
      </c>
      <c r="US11">
        <v>6</v>
      </c>
      <c r="UT11">
        <v>0</v>
      </c>
      <c r="UU11">
        <v>0</v>
      </c>
      <c r="UV11">
        <v>0</v>
      </c>
      <c r="UW11">
        <v>99.05</v>
      </c>
      <c r="UX11">
        <f t="shared" si="69"/>
        <v>546</v>
      </c>
      <c r="UY11">
        <v>524</v>
      </c>
      <c r="UZ11" s="12">
        <f t="shared" si="13"/>
        <v>104.19847328244273</v>
      </c>
      <c r="VA11" t="s">
        <v>2171</v>
      </c>
      <c r="VB11" s="37" t="s">
        <v>2736</v>
      </c>
      <c r="VC11" t="s">
        <v>2690</v>
      </c>
      <c r="VD11">
        <v>8</v>
      </c>
      <c r="VE11" s="1">
        <v>0.23443287037037039</v>
      </c>
      <c r="VF11" s="1">
        <v>0.20204861111111114</v>
      </c>
      <c r="VG11" s="1">
        <v>1.650462962962963E-2</v>
      </c>
      <c r="VH11" s="1">
        <v>1.5856481481481482E-2</v>
      </c>
      <c r="VI11">
        <v>29</v>
      </c>
      <c r="VJ11">
        <v>555</v>
      </c>
      <c r="VK11">
        <v>867</v>
      </c>
      <c r="VL11">
        <v>17</v>
      </c>
      <c r="VM11">
        <v>0</v>
      </c>
      <c r="VN11">
        <v>0</v>
      </c>
      <c r="VO11">
        <v>0</v>
      </c>
      <c r="VP11">
        <v>98.08</v>
      </c>
      <c r="VQ11">
        <f t="shared" si="70"/>
        <v>538</v>
      </c>
      <c r="VR11">
        <v>524</v>
      </c>
      <c r="VS11" s="12">
        <f t="shared" si="14"/>
        <v>102.67175572519085</v>
      </c>
      <c r="VT11" t="s">
        <v>2171</v>
      </c>
      <c r="VU11" s="37" t="s">
        <v>2736</v>
      </c>
      <c r="VV11" t="s">
        <v>2690</v>
      </c>
      <c r="VW11">
        <v>8</v>
      </c>
      <c r="VX11" s="1">
        <v>0.25871527777777775</v>
      </c>
      <c r="VY11" s="1">
        <v>0.22208333333333333</v>
      </c>
      <c r="VZ11" s="1">
        <v>1.650462962962963E-2</v>
      </c>
      <c r="WA11" s="1">
        <v>2.011574074074074E-2</v>
      </c>
      <c r="WB11">
        <v>32</v>
      </c>
      <c r="WC11">
        <v>607</v>
      </c>
      <c r="WD11">
        <v>867</v>
      </c>
      <c r="WE11">
        <v>17</v>
      </c>
      <c r="WF11">
        <v>0</v>
      </c>
      <c r="WG11">
        <v>0</v>
      </c>
      <c r="WH11">
        <v>0</v>
      </c>
      <c r="WI11">
        <v>98.08</v>
      </c>
      <c r="WJ11">
        <f t="shared" si="71"/>
        <v>590</v>
      </c>
      <c r="WK11">
        <v>524</v>
      </c>
      <c r="WL11" s="12">
        <f t="shared" si="15"/>
        <v>112.59541984732823</v>
      </c>
      <c r="WM11" t="s">
        <v>2171</v>
      </c>
      <c r="WN11" s="37" t="s">
        <v>2736</v>
      </c>
      <c r="WO11" t="s">
        <v>2690</v>
      </c>
      <c r="WP11">
        <v>8</v>
      </c>
      <c r="WQ11" s="10">
        <v>1.0551967592592593</v>
      </c>
      <c r="WR11" s="1">
        <v>0.88812500000000005</v>
      </c>
      <c r="WS11" s="1">
        <f>WR11/4</f>
        <v>0.22203125000000001</v>
      </c>
      <c r="WT11" s="1">
        <v>5.7187500000000002E-2</v>
      </c>
      <c r="WU11" s="1">
        <v>0.10986111111111112</v>
      </c>
      <c r="WV11">
        <v>237</v>
      </c>
      <c r="WW11">
        <v>2171</v>
      </c>
      <c r="WX11">
        <v>2455</v>
      </c>
      <c r="WY11">
        <v>33</v>
      </c>
      <c r="WZ11">
        <v>0</v>
      </c>
      <c r="XA11">
        <v>0</v>
      </c>
      <c r="XB11">
        <v>0</v>
      </c>
      <c r="XC11">
        <v>98.67</v>
      </c>
      <c r="XD11">
        <f t="shared" si="73"/>
        <v>2138</v>
      </c>
      <c r="XE11">
        <f t="shared" si="74"/>
        <v>2096</v>
      </c>
      <c r="XF11" s="12">
        <f t="shared" si="16"/>
        <v>102.00381679389312</v>
      </c>
      <c r="XG11" t="s">
        <v>2171</v>
      </c>
      <c r="XH11" s="37" t="s">
        <v>2736</v>
      </c>
      <c r="XI11" t="s">
        <v>2690</v>
      </c>
      <c r="XJ11">
        <v>8</v>
      </c>
      <c r="XK11" s="1">
        <v>0</v>
      </c>
      <c r="XL11" s="1">
        <v>0</v>
      </c>
      <c r="XM11" s="1">
        <v>0</v>
      </c>
      <c r="XN11" s="1">
        <v>0</v>
      </c>
      <c r="XO11">
        <v>0</v>
      </c>
      <c r="XP11">
        <v>0</v>
      </c>
      <c r="XQ11">
        <v>51</v>
      </c>
      <c r="XR11">
        <v>1</v>
      </c>
      <c r="XS11">
        <v>0</v>
      </c>
      <c r="XT11">
        <v>0</v>
      </c>
      <c r="XU11">
        <v>0</v>
      </c>
      <c r="XV11">
        <v>98.08</v>
      </c>
      <c r="XW11">
        <f t="shared" si="75"/>
        <v>-1</v>
      </c>
      <c r="XY11" s="12"/>
      <c r="XZ11" t="s">
        <v>2171</v>
      </c>
      <c r="YA11" s="37" t="s">
        <v>2736</v>
      </c>
      <c r="YB11" t="s">
        <v>2690</v>
      </c>
      <c r="YC11">
        <v>8</v>
      </c>
      <c r="YD11" s="1" t="e">
        <v>#N/A</v>
      </c>
      <c r="YE11" s="1" t="e">
        <v>#N/A</v>
      </c>
      <c r="YF11" s="1" t="e">
        <v>#N/A</v>
      </c>
      <c r="YG11" s="1" t="e">
        <v>#N/A</v>
      </c>
      <c r="YH11" t="e">
        <v>#N/A</v>
      </c>
      <c r="YI11" t="e">
        <v>#N/A</v>
      </c>
      <c r="YJ11" t="e">
        <v>#N/A</v>
      </c>
      <c r="YK11" t="e">
        <v>#N/A</v>
      </c>
      <c r="YL11" t="e">
        <v>#N/A</v>
      </c>
      <c r="YM11" t="e">
        <v>#N/A</v>
      </c>
      <c r="YN11" t="e">
        <v>#N/A</v>
      </c>
      <c r="YO11" t="e">
        <v>#N/A</v>
      </c>
      <c r="YP11" t="e">
        <f t="shared" si="81"/>
        <v>#N/A</v>
      </c>
      <c r="YR11" s="12"/>
      <c r="YS11" t="s">
        <v>2171</v>
      </c>
      <c r="YT11" s="37" t="s">
        <v>2736</v>
      </c>
      <c r="YU11" t="s">
        <v>2690</v>
      </c>
      <c r="YV11">
        <v>8</v>
      </c>
      <c r="YW11" s="1" t="e">
        <v>#N/A</v>
      </c>
      <c r="YX11" s="1" t="e">
        <v>#N/A</v>
      </c>
      <c r="YY11" s="1" t="e">
        <v>#N/A</v>
      </c>
      <c r="YZ11" s="1" t="e">
        <v>#N/A</v>
      </c>
      <c r="ZA11" t="e">
        <v>#N/A</v>
      </c>
      <c r="ZB11" t="e">
        <v>#N/A</v>
      </c>
      <c r="ZC11" t="e">
        <v>#N/A</v>
      </c>
      <c r="ZD11" t="e">
        <v>#N/A</v>
      </c>
      <c r="ZE11" t="e">
        <v>#N/A</v>
      </c>
      <c r="ZF11" t="e">
        <v>#N/A</v>
      </c>
      <c r="ZG11" t="e">
        <v>#N/A</v>
      </c>
      <c r="ZH11" t="e">
        <v>#N/A</v>
      </c>
      <c r="ZI11" t="e">
        <f t="shared" si="76"/>
        <v>#N/A</v>
      </c>
      <c r="ZK11" s="12"/>
      <c r="ZL11" t="s">
        <v>2171</v>
      </c>
      <c r="ZM11" s="37" t="s">
        <v>2736</v>
      </c>
      <c r="ZN11" t="s">
        <v>2690</v>
      </c>
      <c r="ZO11">
        <v>8</v>
      </c>
      <c r="ZP11" s="1" t="e">
        <v>#N/A</v>
      </c>
      <c r="ZQ11" s="1" t="e">
        <v>#N/A</v>
      </c>
      <c r="ZR11" s="1" t="e">
        <v>#N/A</v>
      </c>
      <c r="ZS11" s="1" t="e">
        <v>#N/A</v>
      </c>
      <c r="ZT11" t="e">
        <v>#N/A</v>
      </c>
      <c r="ZU11" t="e">
        <v>#N/A</v>
      </c>
      <c r="ZV11" t="e">
        <v>#N/A</v>
      </c>
      <c r="ZW11" t="e">
        <v>#N/A</v>
      </c>
      <c r="ZX11" t="e">
        <v>#N/A</v>
      </c>
      <c r="ZY11" t="e">
        <v>#N/A</v>
      </c>
      <c r="ZZ11" t="e">
        <v>#N/A</v>
      </c>
      <c r="AAA11" t="e">
        <v>#N/A</v>
      </c>
      <c r="AAD11" s="12"/>
      <c r="AAE11" t="s">
        <v>2171</v>
      </c>
      <c r="AAF11" s="37" t="s">
        <v>2736</v>
      </c>
      <c r="AAG11" t="s">
        <v>2690</v>
      </c>
      <c r="AAI11" t="e">
        <v>#N/A</v>
      </c>
      <c r="AAJ11" t="e">
        <v>#N/A</v>
      </c>
      <c r="AAK11" t="e">
        <v>#N/A</v>
      </c>
      <c r="AAL11" t="e">
        <v>#N/A</v>
      </c>
      <c r="AAM11" t="e">
        <v>#N/A</v>
      </c>
      <c r="AAN11" t="e">
        <v>#N/A</v>
      </c>
      <c r="AAO11" t="e">
        <v>#N/A</v>
      </c>
      <c r="AAP11" t="e">
        <v>#N/A</v>
      </c>
      <c r="AAQ11" t="e">
        <v>#N/A</v>
      </c>
      <c r="AAR11" t="e">
        <v>#N/A</v>
      </c>
      <c r="AAS11" t="e">
        <v>#N/A</v>
      </c>
      <c r="AAT11" t="e">
        <v>#N/A</v>
      </c>
      <c r="AAW11" s="12"/>
      <c r="AAX11" t="s">
        <v>2171</v>
      </c>
      <c r="AAY11" s="37" t="s">
        <v>2736</v>
      </c>
      <c r="AAZ11" t="s">
        <v>2690</v>
      </c>
      <c r="ABB11" s="1">
        <v>0</v>
      </c>
      <c r="ABC11" s="1">
        <v>0</v>
      </c>
      <c r="ABD11" s="1">
        <f t="shared" si="77"/>
        <v>0</v>
      </c>
      <c r="ABE11" s="1">
        <v>0</v>
      </c>
      <c r="ABF11" s="1">
        <v>0</v>
      </c>
      <c r="ABG11">
        <v>0</v>
      </c>
      <c r="ABH11">
        <v>0</v>
      </c>
      <c r="ABI11">
        <v>51</v>
      </c>
      <c r="ABJ11">
        <v>1</v>
      </c>
      <c r="ABK11">
        <v>0</v>
      </c>
      <c r="ABL11">
        <v>0</v>
      </c>
      <c r="ABM11">
        <v>0</v>
      </c>
      <c r="ABN11">
        <v>98.08</v>
      </c>
      <c r="ABQ11" s="12"/>
    </row>
    <row r="12" spans="1:745">
      <c r="A12" t="s">
        <v>2788</v>
      </c>
      <c r="B12" s="37" t="s">
        <v>2736</v>
      </c>
      <c r="C12" t="s">
        <v>2690</v>
      </c>
      <c r="E12" s="1" t="e">
        <v>#N/A</v>
      </c>
      <c r="F12" s="1" t="e">
        <v>#N/A</v>
      </c>
      <c r="G12" s="1" t="e">
        <v>#N/A</v>
      </c>
      <c r="H12" s="1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f t="shared" si="17"/>
        <v>#N/A</v>
      </c>
      <c r="S12" s="12"/>
      <c r="T12" t="s">
        <v>2788</v>
      </c>
      <c r="U12" s="37" t="s">
        <v>2736</v>
      </c>
      <c r="V12" t="s">
        <v>2690</v>
      </c>
      <c r="X12" s="1" t="e">
        <v>#N/A</v>
      </c>
      <c r="Y12" s="1" t="e">
        <v>#N/A</v>
      </c>
      <c r="Z12" s="1" t="e">
        <v>#N/A</v>
      </c>
      <c r="AA12" s="1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f t="shared" si="19"/>
        <v>#N/A</v>
      </c>
      <c r="AL12" s="12"/>
      <c r="AM12" t="s">
        <v>2788</v>
      </c>
      <c r="AN12" s="37" t="s">
        <v>2736</v>
      </c>
      <c r="AO12" t="s">
        <v>2690</v>
      </c>
      <c r="AQ12" s="1" t="e">
        <v>#N/A</v>
      </c>
      <c r="AR12" s="1" t="e">
        <v>#N/A</v>
      </c>
      <c r="AS12" s="1" t="e">
        <v>#N/A</v>
      </c>
      <c r="AT12" s="1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 t="e">
        <v>#N/A</v>
      </c>
      <c r="BB12" t="e">
        <v>#N/A</v>
      </c>
      <c r="BC12" t="e">
        <f t="shared" si="21"/>
        <v>#N/A</v>
      </c>
      <c r="BE12" s="12"/>
      <c r="BF12" t="s">
        <v>2788</v>
      </c>
      <c r="BG12" s="37" t="s">
        <v>2736</v>
      </c>
      <c r="BH12" t="s">
        <v>2690</v>
      </c>
      <c r="BJ12" s="1" t="e">
        <v>#N/A</v>
      </c>
      <c r="BK12" s="1" t="e">
        <v>#N/A</v>
      </c>
      <c r="BL12" s="1" t="e">
        <v>#N/A</v>
      </c>
      <c r="BM12" s="1" t="e">
        <v>#N/A</v>
      </c>
      <c r="BN12" t="e">
        <v>#N/A</v>
      </c>
      <c r="BO12" t="e">
        <v>#N/A</v>
      </c>
      <c r="BP12" t="e">
        <v>#N/A</v>
      </c>
      <c r="BQ12" t="e">
        <v>#N/A</v>
      </c>
      <c r="BR12" t="e">
        <v>#N/A</v>
      </c>
      <c r="BS12" t="e">
        <v>#N/A</v>
      </c>
      <c r="BT12" t="e">
        <v>#N/A</v>
      </c>
      <c r="BU12" t="e">
        <v>#N/A</v>
      </c>
      <c r="BV12" t="e">
        <f t="shared" si="23"/>
        <v>#N/A</v>
      </c>
      <c r="BX12" s="12"/>
      <c r="BY12" t="s">
        <v>2788</v>
      </c>
      <c r="BZ12" s="37" t="s">
        <v>2736</v>
      </c>
      <c r="CA12" t="s">
        <v>2690</v>
      </c>
      <c r="CC12" s="1" t="e">
        <v>#N/A</v>
      </c>
      <c r="CD12" s="1" t="e">
        <v>#N/A</v>
      </c>
      <c r="CE12" s="1" t="e">
        <v>#N/A</v>
      </c>
      <c r="CF12" s="1" t="e">
        <v>#N/A</v>
      </c>
      <c r="CG12" t="e">
        <v>#N/A</v>
      </c>
      <c r="CH12" t="e">
        <v>#N/A</v>
      </c>
      <c r="CI12" t="e">
        <v>#N/A</v>
      </c>
      <c r="CJ12" t="e">
        <v>#N/A</v>
      </c>
      <c r="CK12" t="e">
        <v>#N/A</v>
      </c>
      <c r="CL12" t="e">
        <v>#N/A</v>
      </c>
      <c r="CM12" t="e">
        <v>#N/A</v>
      </c>
      <c r="CN12" t="e">
        <v>#N/A</v>
      </c>
      <c r="CO12" t="e">
        <f t="shared" si="78"/>
        <v>#N/A</v>
      </c>
      <c r="CQ12" s="12"/>
      <c r="CR12" t="s">
        <v>2788</v>
      </c>
      <c r="CS12" s="37" t="s">
        <v>2736</v>
      </c>
      <c r="CT12" t="s">
        <v>2690</v>
      </c>
      <c r="CV12" s="1" t="e">
        <v>#N/A</v>
      </c>
      <c r="CW12" s="1" t="e">
        <v>#N/A</v>
      </c>
      <c r="CX12" s="1" t="e">
        <v>#N/A</v>
      </c>
      <c r="CY12" s="1" t="e">
        <v>#N/A</v>
      </c>
      <c r="CZ12" t="e">
        <v>#N/A</v>
      </c>
      <c r="DA12" t="e">
        <v>#N/A</v>
      </c>
      <c r="DB12" t="e">
        <v>#N/A</v>
      </c>
      <c r="DC12" t="e">
        <v>#N/A</v>
      </c>
      <c r="DD12" t="e">
        <v>#N/A</v>
      </c>
      <c r="DE12" t="e">
        <v>#N/A</v>
      </c>
      <c r="DF12" t="e">
        <v>#N/A</v>
      </c>
      <c r="DG12" t="e">
        <v>#N/A</v>
      </c>
      <c r="DH12" t="e">
        <f t="shared" si="26"/>
        <v>#N/A</v>
      </c>
      <c r="DJ12" s="12"/>
      <c r="DK12" t="s">
        <v>2788</v>
      </c>
      <c r="DL12" s="37" t="s">
        <v>2736</v>
      </c>
      <c r="DM12" t="s">
        <v>2690</v>
      </c>
      <c r="DO12" s="1" t="e">
        <v>#N/A</v>
      </c>
      <c r="DP12" s="1" t="e">
        <v>#N/A</v>
      </c>
      <c r="DQ12" s="1" t="e">
        <v>#N/A</v>
      </c>
      <c r="DR12" s="1" t="e">
        <v>#N/A</v>
      </c>
      <c r="DS12" t="e">
        <v>#N/A</v>
      </c>
      <c r="DT12" t="e">
        <v>#N/A</v>
      </c>
      <c r="DU12" t="e">
        <v>#N/A</v>
      </c>
      <c r="DV12" t="e">
        <v>#N/A</v>
      </c>
      <c r="DW12" t="e">
        <v>#N/A</v>
      </c>
      <c r="DX12" t="e">
        <v>#N/A</v>
      </c>
      <c r="DY12" t="e">
        <v>#N/A</v>
      </c>
      <c r="DZ12" t="e">
        <v>#N/A</v>
      </c>
      <c r="EA12" t="e">
        <f t="shared" si="28"/>
        <v>#N/A</v>
      </c>
      <c r="EC12" s="12"/>
      <c r="ED12" t="s">
        <v>2788</v>
      </c>
      <c r="EE12" s="37" t="s">
        <v>2736</v>
      </c>
      <c r="EF12" t="s">
        <v>2690</v>
      </c>
      <c r="EH12" s="1" t="e">
        <v>#N/A</v>
      </c>
      <c r="EI12" s="1" t="e">
        <v>#N/A</v>
      </c>
      <c r="EJ12" s="1" t="e">
        <v>#N/A</v>
      </c>
      <c r="EK12" s="1" t="e">
        <v>#N/A</v>
      </c>
      <c r="EL12" t="e">
        <f t="shared" si="30"/>
        <v>#N/A</v>
      </c>
      <c r="EM12" t="e">
        <f t="shared" si="31"/>
        <v>#N/A</v>
      </c>
      <c r="EN12" t="e">
        <v>#N/A</v>
      </c>
      <c r="EO12" t="e">
        <f t="shared" si="32"/>
        <v>#N/A</v>
      </c>
      <c r="EP12" t="e">
        <v>#N/A</v>
      </c>
      <c r="EQ12" t="e">
        <v>#N/A</v>
      </c>
      <c r="ER12" t="e">
        <v>#N/A</v>
      </c>
      <c r="ES12" t="e">
        <v>#N/A</v>
      </c>
      <c r="ET12" t="e">
        <f t="shared" si="79"/>
        <v>#N/A</v>
      </c>
      <c r="EV12" s="12"/>
      <c r="EW12" t="s">
        <v>2788</v>
      </c>
      <c r="EX12" s="37" t="s">
        <v>2736</v>
      </c>
      <c r="EY12" t="s">
        <v>2690</v>
      </c>
      <c r="FA12" t="e">
        <v>#N/A</v>
      </c>
      <c r="FB12" t="e">
        <v>#N/A</v>
      </c>
      <c r="FC12" s="10" t="e">
        <f t="shared" si="34"/>
        <v>#N/A</v>
      </c>
      <c r="FD12" t="e">
        <v>#N/A</v>
      </c>
      <c r="FE12" t="e">
        <v>#N/A</v>
      </c>
      <c r="FF12" t="e">
        <f t="shared" si="35"/>
        <v>#N/A</v>
      </c>
      <c r="FG12" t="e">
        <v>#N/A</v>
      </c>
      <c r="FH12" t="e">
        <v>#N/A</v>
      </c>
      <c r="FI12" t="e">
        <v>#N/A</v>
      </c>
      <c r="FJ12" t="e">
        <v>#N/A</v>
      </c>
      <c r="FK12" t="e">
        <v>#N/A</v>
      </c>
      <c r="FL12" t="e">
        <v>#N/A</v>
      </c>
      <c r="FM12" t="e">
        <v>#N/A</v>
      </c>
      <c r="FN12" t="e">
        <f t="shared" si="36"/>
        <v>#N/A</v>
      </c>
      <c r="FO12">
        <f t="shared" si="37"/>
        <v>0</v>
      </c>
      <c r="FP12" s="12"/>
      <c r="FQ12" t="s">
        <v>2788</v>
      </c>
      <c r="FR12" s="37" t="s">
        <v>2736</v>
      </c>
      <c r="FS12" t="s">
        <v>2690</v>
      </c>
      <c r="FU12" s="1" t="e">
        <v>#N/A</v>
      </c>
      <c r="FV12" s="1" t="e">
        <v>#N/A</v>
      </c>
      <c r="FW12" s="1" t="e">
        <v>#N/A</v>
      </c>
      <c r="FX12" s="1" t="e">
        <v>#N/A</v>
      </c>
      <c r="FY12" t="e">
        <v>#N/A</v>
      </c>
      <c r="FZ12" t="e">
        <v>#N/A</v>
      </c>
      <c r="GA12" t="e">
        <v>#N/A</v>
      </c>
      <c r="GB12" t="e">
        <v>#N/A</v>
      </c>
      <c r="GC12" t="e">
        <v>#N/A</v>
      </c>
      <c r="GD12" t="e">
        <v>#N/A</v>
      </c>
      <c r="GE12" t="e">
        <v>#N/A</v>
      </c>
      <c r="GF12" t="e">
        <v>#N/A</v>
      </c>
      <c r="GG12" t="e">
        <f t="shared" si="39"/>
        <v>#N/A</v>
      </c>
      <c r="GI12" s="12"/>
      <c r="GJ12" t="s">
        <v>2788</v>
      </c>
      <c r="GK12" s="37" t="s">
        <v>2736</v>
      </c>
      <c r="GL12" t="s">
        <v>2690</v>
      </c>
      <c r="GN12" s="1" t="e">
        <v>#N/A</v>
      </c>
      <c r="GO12" s="1" t="e">
        <v>#N/A</v>
      </c>
      <c r="GP12" s="1" t="e">
        <v>#N/A</v>
      </c>
      <c r="GQ12" s="1" t="e">
        <v>#N/A</v>
      </c>
      <c r="GR12" t="e">
        <v>#N/A</v>
      </c>
      <c r="GS12" t="e">
        <v>#N/A</v>
      </c>
      <c r="GT12" t="e">
        <v>#N/A</v>
      </c>
      <c r="GU12" t="e">
        <v>#N/A</v>
      </c>
      <c r="GV12" t="e">
        <v>#N/A</v>
      </c>
      <c r="GW12" t="e">
        <v>#N/A</v>
      </c>
      <c r="GX12" t="e">
        <v>#N/A</v>
      </c>
      <c r="GY12" t="e">
        <v>#N/A</v>
      </c>
      <c r="GZ12" t="e">
        <f t="shared" si="41"/>
        <v>#N/A</v>
      </c>
      <c r="HB12" s="12"/>
      <c r="HC12" t="s">
        <v>2788</v>
      </c>
      <c r="HD12" s="37" t="s">
        <v>2736</v>
      </c>
      <c r="HE12" t="s">
        <v>2690</v>
      </c>
      <c r="HG12" s="1" t="e">
        <v>#N/A</v>
      </c>
      <c r="HH12" s="1" t="e">
        <v>#N/A</v>
      </c>
      <c r="HI12" s="1" t="e">
        <v>#N/A</v>
      </c>
      <c r="HJ12" s="1" t="e">
        <v>#N/A</v>
      </c>
      <c r="HK12" t="e">
        <v>#N/A</v>
      </c>
      <c r="HL12" t="e">
        <v>#N/A</v>
      </c>
      <c r="HM12" t="e">
        <v>#N/A</v>
      </c>
      <c r="HN12" t="e">
        <v>#N/A</v>
      </c>
      <c r="HO12" t="e">
        <v>#N/A</v>
      </c>
      <c r="HP12" t="e">
        <v>#N/A</v>
      </c>
      <c r="HQ12" t="e">
        <v>#N/A</v>
      </c>
      <c r="HR12" t="e">
        <v>#N/A</v>
      </c>
      <c r="HS12" t="e">
        <f t="shared" si="43"/>
        <v>#N/A</v>
      </c>
      <c r="HU12" s="12"/>
      <c r="HV12" t="s">
        <v>2788</v>
      </c>
      <c r="HW12" s="37" t="s">
        <v>2736</v>
      </c>
      <c r="HX12" t="s">
        <v>2690</v>
      </c>
      <c r="HZ12" s="1" t="e">
        <v>#N/A</v>
      </c>
      <c r="IA12" s="1" t="e">
        <v>#N/A</v>
      </c>
      <c r="IB12" s="1" t="e">
        <v>#N/A</v>
      </c>
      <c r="IC12" s="1" t="e">
        <v>#N/A</v>
      </c>
      <c r="ID12" t="e">
        <v>#N/A</v>
      </c>
      <c r="IE12" t="e">
        <v>#N/A</v>
      </c>
      <c r="IF12" t="e">
        <v>#N/A</v>
      </c>
      <c r="IG12" t="e">
        <v>#N/A</v>
      </c>
      <c r="IH12" t="e">
        <v>#N/A</v>
      </c>
      <c r="II12" t="e">
        <v>#N/A</v>
      </c>
      <c r="IJ12" t="e">
        <v>#N/A</v>
      </c>
      <c r="IK12" t="e">
        <v>#N/A</v>
      </c>
      <c r="IL12" t="e">
        <f t="shared" si="45"/>
        <v>#N/A</v>
      </c>
      <c r="IN12" s="12"/>
      <c r="IO12" t="s">
        <v>2788</v>
      </c>
      <c r="IP12" s="37" t="s">
        <v>2736</v>
      </c>
      <c r="IQ12" t="s">
        <v>2690</v>
      </c>
      <c r="IS12" s="1" t="e">
        <v>#N/A</v>
      </c>
      <c r="IT12" s="1" t="e">
        <v>#N/A</v>
      </c>
      <c r="IU12" s="1" t="e">
        <v>#N/A</v>
      </c>
      <c r="IV12" s="1" t="e">
        <v>#N/A</v>
      </c>
      <c r="IW12" t="e">
        <v>#N/A</v>
      </c>
      <c r="IX12" t="e">
        <v>#N/A</v>
      </c>
      <c r="IY12" t="e">
        <v>#N/A</v>
      </c>
      <c r="IZ12" t="e">
        <v>#N/A</v>
      </c>
      <c r="JA12" t="e">
        <v>#N/A</v>
      </c>
      <c r="JB12" t="e">
        <v>#N/A</v>
      </c>
      <c r="JC12" t="e">
        <v>#N/A</v>
      </c>
      <c r="JD12" t="e">
        <v>#N/A</v>
      </c>
      <c r="JE12" t="e">
        <f t="shared" si="46"/>
        <v>#N/A</v>
      </c>
      <c r="JG12" s="12"/>
      <c r="JH12" t="s">
        <v>2788</v>
      </c>
      <c r="JI12" s="37" t="s">
        <v>2736</v>
      </c>
      <c r="JJ12" t="s">
        <v>2690</v>
      </c>
      <c r="JL12" s="1" t="e">
        <v>#N/A</v>
      </c>
      <c r="JM12" s="1" t="e">
        <v>#N/A</v>
      </c>
      <c r="JN12" s="1" t="e">
        <v>#N/A</v>
      </c>
      <c r="JO12" s="1" t="e">
        <v>#N/A</v>
      </c>
      <c r="JP12" t="e">
        <v>#N/A</v>
      </c>
      <c r="JQ12" t="e">
        <v>#N/A</v>
      </c>
      <c r="JR12" t="e">
        <v>#N/A</v>
      </c>
      <c r="JS12" t="e">
        <v>#N/A</v>
      </c>
      <c r="JT12" t="e">
        <v>#N/A</v>
      </c>
      <c r="JU12" t="e">
        <v>#N/A</v>
      </c>
      <c r="JV12" t="e">
        <v>#N/A</v>
      </c>
      <c r="JW12" t="e">
        <v>#N/A</v>
      </c>
      <c r="JX12" t="e">
        <f t="shared" si="48"/>
        <v>#N/A</v>
      </c>
      <c r="JZ12" s="12"/>
      <c r="KA12" t="s">
        <v>2788</v>
      </c>
      <c r="KB12" s="37" t="s">
        <v>2736</v>
      </c>
      <c r="KC12" t="s">
        <v>2690</v>
      </c>
      <c r="KE12" s="1" t="e">
        <v>#N/A</v>
      </c>
      <c r="KF12" s="1" t="e">
        <v>#N/A</v>
      </c>
      <c r="KG12" s="1" t="e">
        <v>#N/A</v>
      </c>
      <c r="KH12" s="1" t="e">
        <v>#N/A</v>
      </c>
      <c r="KI12" t="e">
        <v>#N/A</v>
      </c>
      <c r="KJ12" t="e">
        <v>#N/A</v>
      </c>
      <c r="KK12" t="e">
        <v>#N/A</v>
      </c>
      <c r="KL12" t="e">
        <v>#N/A</v>
      </c>
      <c r="KM12" t="e">
        <v>#N/A</v>
      </c>
      <c r="KN12" t="e">
        <v>#N/A</v>
      </c>
      <c r="KO12" t="e">
        <v>#N/A</v>
      </c>
      <c r="KP12" t="e">
        <v>#N/A</v>
      </c>
      <c r="KQ12" t="e">
        <f t="shared" si="49"/>
        <v>#N/A</v>
      </c>
      <c r="KS12" s="12"/>
      <c r="KT12" t="s">
        <v>2788</v>
      </c>
      <c r="KU12" s="37" t="s">
        <v>2736</v>
      </c>
      <c r="KV12" t="s">
        <v>2690</v>
      </c>
      <c r="KX12" s="1" t="e">
        <v>#N/A</v>
      </c>
      <c r="KY12" s="1" t="e">
        <v>#N/A</v>
      </c>
      <c r="KZ12" s="1" t="e">
        <v>#N/A</v>
      </c>
      <c r="LA12" s="1" t="e">
        <v>#N/A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f t="shared" si="50"/>
        <v>#N/A</v>
      </c>
      <c r="LL12" s="12"/>
      <c r="LM12" t="s">
        <v>2788</v>
      </c>
      <c r="LN12" s="37" t="s">
        <v>2736</v>
      </c>
      <c r="LO12" t="s">
        <v>2690</v>
      </c>
      <c r="LQ12" t="e">
        <v>#N/A</v>
      </c>
      <c r="LR12" t="e">
        <v>#N/A</v>
      </c>
      <c r="LS12" t="e">
        <v>#N/A</v>
      </c>
      <c r="LT12" t="e">
        <v>#N/A</v>
      </c>
      <c r="LU12" t="e">
        <v>#N/A</v>
      </c>
      <c r="LV12" t="e">
        <v>#N/A</v>
      </c>
      <c r="LW12" t="e">
        <v>#N/A</v>
      </c>
      <c r="LX12" t="e">
        <v>#N/A</v>
      </c>
      <c r="LY12" t="e">
        <v>#N/A</v>
      </c>
      <c r="LZ12" t="e">
        <v>#N/A</v>
      </c>
      <c r="MA12" t="e">
        <v>#N/A</v>
      </c>
      <c r="MB12" t="e">
        <v>#N/A</v>
      </c>
      <c r="MC12" t="e">
        <f t="shared" si="52"/>
        <v>#N/A</v>
      </c>
      <c r="MD12">
        <f t="shared" si="53"/>
        <v>0</v>
      </c>
      <c r="ME12" s="12" t="e">
        <f t="shared" si="54"/>
        <v>#N/A</v>
      </c>
      <c r="MF12" t="s">
        <v>2788</v>
      </c>
      <c r="MG12" s="37" t="s">
        <v>2736</v>
      </c>
      <c r="MH12" t="s">
        <v>2690</v>
      </c>
      <c r="MJ12" t="e">
        <v>#N/A</v>
      </c>
      <c r="MK12" t="e">
        <v>#N/A</v>
      </c>
      <c r="ML12" t="e">
        <v>#N/A</v>
      </c>
      <c r="MM12" t="e">
        <v>#N/A</v>
      </c>
      <c r="MN12" t="e">
        <v>#N/A</v>
      </c>
      <c r="MO12" t="e">
        <v>#N/A</v>
      </c>
      <c r="MP12" t="e">
        <v>#N/A</v>
      </c>
      <c r="MQ12" t="e">
        <v>#N/A</v>
      </c>
      <c r="MR12" t="e">
        <v>#N/A</v>
      </c>
      <c r="MS12" t="e">
        <v>#N/A</v>
      </c>
      <c r="MT12" t="e">
        <v>#N/A</v>
      </c>
      <c r="MU12" t="e">
        <v>#N/A</v>
      </c>
      <c r="MV12" t="e">
        <f t="shared" si="55"/>
        <v>#N/A</v>
      </c>
      <c r="MX12" s="12"/>
      <c r="MY12" t="s">
        <v>2788</v>
      </c>
      <c r="MZ12" s="37" t="s">
        <v>2736</v>
      </c>
      <c r="NA12" t="s">
        <v>2690</v>
      </c>
      <c r="NC12" t="e">
        <v>#N/A</v>
      </c>
      <c r="ND12" t="e">
        <v>#N/A</v>
      </c>
      <c r="NE12" t="e">
        <v>#N/A</v>
      </c>
      <c r="NF12" t="e">
        <v>#N/A</v>
      </c>
      <c r="NG12" t="e">
        <v>#N/A</v>
      </c>
      <c r="NH12" t="e">
        <v>#N/A</v>
      </c>
      <c r="NI12" t="e">
        <v>#N/A</v>
      </c>
      <c r="NJ12" t="e">
        <v>#N/A</v>
      </c>
      <c r="NK12" t="e">
        <v>#N/A</v>
      </c>
      <c r="NL12" t="e">
        <v>#N/A</v>
      </c>
      <c r="NM12" t="e">
        <v>#N/A</v>
      </c>
      <c r="NN12" t="e">
        <v>#N/A</v>
      </c>
      <c r="NO12" t="e">
        <f t="shared" si="56"/>
        <v>#N/A</v>
      </c>
      <c r="NQ12" s="12"/>
      <c r="NR12" t="s">
        <v>2788</v>
      </c>
      <c r="NS12" s="37" t="s">
        <v>2736</v>
      </c>
      <c r="NT12" t="s">
        <v>2690</v>
      </c>
      <c r="NV12" t="e">
        <v>#N/A</v>
      </c>
      <c r="NW12" t="e">
        <v>#N/A</v>
      </c>
      <c r="NX12" t="e">
        <v>#N/A</v>
      </c>
      <c r="NY12" t="e">
        <v>#N/A</v>
      </c>
      <c r="NZ12" t="e">
        <v>#N/A</v>
      </c>
      <c r="OA12" t="e">
        <v>#N/A</v>
      </c>
      <c r="OB12" t="e">
        <v>#N/A</v>
      </c>
      <c r="OC12" t="e">
        <v>#N/A</v>
      </c>
      <c r="OD12" t="e">
        <v>#N/A</v>
      </c>
      <c r="OE12" t="e">
        <v>#N/A</v>
      </c>
      <c r="OF12" t="e">
        <v>#N/A</v>
      </c>
      <c r="OG12" t="e">
        <v>#N/A</v>
      </c>
      <c r="OH12" t="e">
        <f t="shared" si="57"/>
        <v>#N/A</v>
      </c>
      <c r="OJ12" s="12"/>
      <c r="OK12" t="s">
        <v>2788</v>
      </c>
      <c r="OL12" s="37" t="s">
        <v>2736</v>
      </c>
      <c r="OM12" t="s">
        <v>2690</v>
      </c>
      <c r="OO12" t="e">
        <v>#N/A</v>
      </c>
      <c r="OP12" t="e">
        <v>#N/A</v>
      </c>
      <c r="OQ12" t="e">
        <v>#N/A</v>
      </c>
      <c r="OR12" t="e">
        <v>#N/A</v>
      </c>
      <c r="OS12" t="e">
        <v>#N/A</v>
      </c>
      <c r="OT12" t="e">
        <v>#N/A</v>
      </c>
      <c r="OU12" t="e">
        <v>#N/A</v>
      </c>
      <c r="OV12" t="e">
        <v>#N/A</v>
      </c>
      <c r="OW12" t="e">
        <v>#N/A</v>
      </c>
      <c r="OX12" t="e">
        <v>#N/A</v>
      </c>
      <c r="OY12" t="e">
        <v>#N/A</v>
      </c>
      <c r="OZ12" t="e">
        <v>#N/A</v>
      </c>
      <c r="PA12" t="e">
        <f t="shared" si="58"/>
        <v>#N/A</v>
      </c>
      <c r="PC12" s="12"/>
      <c r="PD12" t="s">
        <v>2788</v>
      </c>
      <c r="PE12" s="37" t="s">
        <v>2736</v>
      </c>
      <c r="PF12" t="s">
        <v>2690</v>
      </c>
      <c r="PH12" t="e">
        <v>#N/A</v>
      </c>
      <c r="PI12" t="e">
        <v>#N/A</v>
      </c>
      <c r="PJ12" t="e">
        <v>#N/A</v>
      </c>
      <c r="PK12" t="e">
        <v>#N/A</v>
      </c>
      <c r="PL12" t="e">
        <v>#N/A</v>
      </c>
      <c r="PM12" t="e">
        <v>#N/A</v>
      </c>
      <c r="PN12" t="e">
        <v>#N/A</v>
      </c>
      <c r="PO12" t="e">
        <v>#N/A</v>
      </c>
      <c r="PP12" t="e">
        <v>#N/A</v>
      </c>
      <c r="PQ12" t="e">
        <v>#N/A</v>
      </c>
      <c r="PR12" t="e">
        <v>#N/A</v>
      </c>
      <c r="PS12" t="e">
        <v>#N/A</v>
      </c>
      <c r="PT12" t="e">
        <f t="shared" si="59"/>
        <v>#N/A</v>
      </c>
      <c r="PV12" s="12"/>
      <c r="PW12" t="s">
        <v>2788</v>
      </c>
      <c r="PX12" s="37" t="s">
        <v>2736</v>
      </c>
      <c r="PY12" t="s">
        <v>2690</v>
      </c>
      <c r="QA12" t="e">
        <v>#N/A</v>
      </c>
      <c r="QB12" t="e">
        <v>#N/A</v>
      </c>
      <c r="QC12" t="e">
        <v>#N/A</v>
      </c>
      <c r="QD12" t="e">
        <v>#N/A</v>
      </c>
      <c r="QE12" t="e">
        <v>#N/A</v>
      </c>
      <c r="QF12" t="e">
        <v>#N/A</v>
      </c>
      <c r="QG12" t="e">
        <v>#N/A</v>
      </c>
      <c r="QH12" t="e">
        <v>#N/A</v>
      </c>
      <c r="QI12" t="e">
        <v>#N/A</v>
      </c>
      <c r="QJ12" t="e">
        <v>#N/A</v>
      </c>
      <c r="QK12" t="e">
        <v>#N/A</v>
      </c>
      <c r="QL12" t="e">
        <v>#N/A</v>
      </c>
      <c r="QM12" t="e">
        <f t="shared" si="60"/>
        <v>#N/A</v>
      </c>
      <c r="QO12" s="12"/>
      <c r="QP12" t="s">
        <v>2788</v>
      </c>
      <c r="QQ12" s="37" t="s">
        <v>2736</v>
      </c>
      <c r="QR12" t="s">
        <v>2690</v>
      </c>
      <c r="QT12" t="e">
        <v>#N/A</v>
      </c>
      <c r="QU12" t="e">
        <v>#N/A</v>
      </c>
      <c r="QV12" t="e">
        <v>#N/A</v>
      </c>
      <c r="QW12" t="e">
        <v>#N/A</v>
      </c>
      <c r="QX12" t="e">
        <v>#N/A</v>
      </c>
      <c r="QY12" t="e">
        <v>#N/A</v>
      </c>
      <c r="QZ12" t="e">
        <v>#N/A</v>
      </c>
      <c r="RA12" t="e">
        <v>#N/A</v>
      </c>
      <c r="RB12" t="e">
        <v>#N/A</v>
      </c>
      <c r="RC12" t="e">
        <v>#N/A</v>
      </c>
      <c r="RD12" t="e">
        <v>#N/A</v>
      </c>
      <c r="RE12" t="e">
        <v>#N/A</v>
      </c>
      <c r="RF12" t="e">
        <f t="shared" si="61"/>
        <v>#N/A</v>
      </c>
      <c r="RH12" s="12"/>
      <c r="RI12" t="s">
        <v>2788</v>
      </c>
      <c r="RJ12" s="37" t="s">
        <v>2736</v>
      </c>
      <c r="RK12" t="s">
        <v>2690</v>
      </c>
      <c r="RM12" t="e">
        <v>#N/A</v>
      </c>
      <c r="RN12" t="e">
        <v>#N/A</v>
      </c>
      <c r="RO12" t="e">
        <v>#N/A</v>
      </c>
      <c r="RP12" t="e">
        <v>#N/A</v>
      </c>
      <c r="RQ12" t="e">
        <v>#N/A</v>
      </c>
      <c r="RR12" t="e">
        <v>#N/A</v>
      </c>
      <c r="RS12" t="e">
        <v>#N/A</v>
      </c>
      <c r="RT12" t="e">
        <v>#N/A</v>
      </c>
      <c r="RU12" t="e">
        <v>#N/A</v>
      </c>
      <c r="RV12" t="e">
        <v>#N/A</v>
      </c>
      <c r="RW12" t="e">
        <v>#N/A</v>
      </c>
      <c r="RX12" t="e">
        <v>#N/A</v>
      </c>
      <c r="RY12" t="e">
        <f t="shared" si="62"/>
        <v>#N/A</v>
      </c>
      <c r="SA12" s="12"/>
      <c r="SB12" t="s">
        <v>2788</v>
      </c>
      <c r="SC12" s="37" t="s">
        <v>2736</v>
      </c>
      <c r="SD12" t="s">
        <v>2690</v>
      </c>
      <c r="SF12" t="e">
        <v>#N/A</v>
      </c>
      <c r="SG12" s="10" t="e">
        <f t="shared" si="63"/>
        <v>#N/A</v>
      </c>
      <c r="SH12" s="1" t="e">
        <f t="shared" si="64"/>
        <v>#N/A</v>
      </c>
      <c r="SI12" t="e">
        <v>#N/A</v>
      </c>
      <c r="SJ12" t="e">
        <v>#N/A</v>
      </c>
      <c r="SK12" t="e">
        <v>#N/A</v>
      </c>
      <c r="SL12" t="e">
        <v>#N/A</v>
      </c>
      <c r="SM12" t="e">
        <v>#N/A</v>
      </c>
      <c r="SN12" t="e">
        <v>#N/A</v>
      </c>
      <c r="SO12" t="e">
        <v>#N/A</v>
      </c>
      <c r="SP12" t="e">
        <v>#N/A</v>
      </c>
      <c r="SQ12" t="e">
        <v>#N/A</v>
      </c>
      <c r="SR12" t="e">
        <v>#N/A</v>
      </c>
      <c r="SS12" t="e">
        <f t="shared" si="65"/>
        <v>#N/A</v>
      </c>
      <c r="ST12">
        <f t="shared" si="66"/>
        <v>0</v>
      </c>
      <c r="SU12" s="12"/>
      <c r="SV12" t="s">
        <v>2788</v>
      </c>
      <c r="SW12" s="37" t="s">
        <v>2736</v>
      </c>
      <c r="SX12" t="s">
        <v>2690</v>
      </c>
      <c r="SZ12" t="e">
        <v>#N/A</v>
      </c>
      <c r="TA12" t="e">
        <v>#N/A</v>
      </c>
      <c r="TB12" t="e">
        <v>#N/A</v>
      </c>
      <c r="TC12" t="e">
        <v>#N/A</v>
      </c>
      <c r="TD12" t="e">
        <v>#N/A</v>
      </c>
      <c r="TE12" t="e">
        <v>#N/A</v>
      </c>
      <c r="TF12" t="e">
        <v>#N/A</v>
      </c>
      <c r="TG12" t="e">
        <v>#N/A</v>
      </c>
      <c r="TH12" t="e">
        <v>#N/A</v>
      </c>
      <c r="TI12" t="e">
        <v>#N/A</v>
      </c>
      <c r="TJ12" t="e">
        <v>#N/A</v>
      </c>
      <c r="TK12" t="e">
        <v>#N/A</v>
      </c>
      <c r="TL12" t="e">
        <f t="shared" si="67"/>
        <v>#N/A</v>
      </c>
      <c r="TN12" s="12"/>
      <c r="TO12" t="s">
        <v>2788</v>
      </c>
      <c r="TP12" s="37" t="s">
        <v>2736</v>
      </c>
      <c r="TQ12" t="s">
        <v>2690</v>
      </c>
      <c r="TS12" t="e">
        <v>#N/A</v>
      </c>
      <c r="TT12" t="e">
        <v>#N/A</v>
      </c>
      <c r="TU12" t="e">
        <v>#N/A</v>
      </c>
      <c r="TV12" t="e">
        <v>#N/A</v>
      </c>
      <c r="TW12" t="e">
        <v>#N/A</v>
      </c>
      <c r="TX12" t="e">
        <v>#N/A</v>
      </c>
      <c r="TY12" t="e">
        <v>#N/A</v>
      </c>
      <c r="TZ12" t="e">
        <v>#N/A</v>
      </c>
      <c r="UA12" t="e">
        <v>#N/A</v>
      </c>
      <c r="UB12" t="e">
        <v>#N/A</v>
      </c>
      <c r="UC12" t="e">
        <v>#N/A</v>
      </c>
      <c r="UD12" t="e">
        <v>#N/A</v>
      </c>
      <c r="UE12" t="e">
        <f t="shared" si="68"/>
        <v>#N/A</v>
      </c>
      <c r="UG12" s="12"/>
      <c r="UH12" t="s">
        <v>2788</v>
      </c>
      <c r="UI12" s="37" t="s">
        <v>2736</v>
      </c>
      <c r="UJ12" t="s">
        <v>2690</v>
      </c>
      <c r="UL12" t="e">
        <v>#N/A</v>
      </c>
      <c r="UM12" t="e">
        <v>#N/A</v>
      </c>
      <c r="UN12" t="e">
        <v>#N/A</v>
      </c>
      <c r="UO12" t="e">
        <v>#N/A</v>
      </c>
      <c r="UP12" t="e">
        <v>#N/A</v>
      </c>
      <c r="UQ12" t="e">
        <v>#N/A</v>
      </c>
      <c r="UR12" t="e">
        <v>#N/A</v>
      </c>
      <c r="US12" t="e">
        <v>#N/A</v>
      </c>
      <c r="UT12" t="e">
        <v>#N/A</v>
      </c>
      <c r="UU12" t="e">
        <v>#N/A</v>
      </c>
      <c r="UV12" t="e">
        <v>#N/A</v>
      </c>
      <c r="UW12" t="e">
        <v>#N/A</v>
      </c>
      <c r="UX12" t="e">
        <f t="shared" si="69"/>
        <v>#N/A</v>
      </c>
      <c r="UZ12" s="12"/>
      <c r="VA12" t="s">
        <v>2788</v>
      </c>
      <c r="VB12" s="37" t="s">
        <v>2736</v>
      </c>
      <c r="VC12" t="s">
        <v>2690</v>
      </c>
      <c r="VE12" t="e">
        <v>#N/A</v>
      </c>
      <c r="VF12" t="e">
        <v>#N/A</v>
      </c>
      <c r="VG12" t="e">
        <v>#N/A</v>
      </c>
      <c r="VH12" t="e">
        <v>#N/A</v>
      </c>
      <c r="VI12" t="e">
        <v>#N/A</v>
      </c>
      <c r="VJ12" t="e">
        <v>#N/A</v>
      </c>
      <c r="VK12" t="e">
        <v>#N/A</v>
      </c>
      <c r="VL12" t="e">
        <v>#N/A</v>
      </c>
      <c r="VM12" t="e">
        <v>#N/A</v>
      </c>
      <c r="VN12" t="e">
        <v>#N/A</v>
      </c>
      <c r="VO12" t="e">
        <v>#N/A</v>
      </c>
      <c r="VP12" t="e">
        <v>#N/A</v>
      </c>
      <c r="VQ12" t="e">
        <f t="shared" si="70"/>
        <v>#N/A</v>
      </c>
      <c r="VS12" s="12"/>
      <c r="VT12" t="s">
        <v>2788</v>
      </c>
      <c r="VU12" s="37" t="s">
        <v>2736</v>
      </c>
      <c r="VV12" t="s">
        <v>2690</v>
      </c>
      <c r="VX12" t="e">
        <v>#N/A</v>
      </c>
      <c r="VY12" t="e">
        <v>#N/A</v>
      </c>
      <c r="VZ12" t="e">
        <v>#N/A</v>
      </c>
      <c r="WA12" t="e">
        <v>#N/A</v>
      </c>
      <c r="WB12" t="e">
        <v>#N/A</v>
      </c>
      <c r="WC12" t="e">
        <v>#N/A</v>
      </c>
      <c r="WD12" t="e">
        <v>#N/A</v>
      </c>
      <c r="WE12" t="e">
        <v>#N/A</v>
      </c>
      <c r="WF12" t="e">
        <v>#N/A</v>
      </c>
      <c r="WG12" t="e">
        <v>#N/A</v>
      </c>
      <c r="WH12" t="e">
        <v>#N/A</v>
      </c>
      <c r="WI12" t="e">
        <v>#N/A</v>
      </c>
      <c r="WJ12" t="e">
        <f t="shared" si="71"/>
        <v>#N/A</v>
      </c>
      <c r="WL12" s="12"/>
      <c r="WM12" t="s">
        <v>2788</v>
      </c>
      <c r="WN12" s="37" t="s">
        <v>2736</v>
      </c>
      <c r="WO12" t="s">
        <v>2690</v>
      </c>
      <c r="WQ12" t="e">
        <v>#N/A</v>
      </c>
      <c r="WR12" t="e">
        <v>#N/A</v>
      </c>
      <c r="WS12" s="1" t="e">
        <f t="shared" si="72"/>
        <v>#N/A</v>
      </c>
      <c r="WT12" t="e">
        <v>#N/A</v>
      </c>
      <c r="WU12" t="e">
        <v>#N/A</v>
      </c>
      <c r="WV12" t="e">
        <v>#N/A</v>
      </c>
      <c r="WW12" t="e">
        <v>#N/A</v>
      </c>
      <c r="WX12" t="e">
        <v>#N/A</v>
      </c>
      <c r="WY12" t="e">
        <v>#N/A</v>
      </c>
      <c r="WZ12" t="e">
        <v>#N/A</v>
      </c>
      <c r="XA12" t="e">
        <v>#N/A</v>
      </c>
      <c r="XB12" t="e">
        <v>#N/A</v>
      </c>
      <c r="XC12" t="e">
        <v>#N/A</v>
      </c>
      <c r="XD12" t="e">
        <f t="shared" si="73"/>
        <v>#N/A</v>
      </c>
      <c r="XE12">
        <f t="shared" si="74"/>
        <v>0</v>
      </c>
      <c r="XF12" s="12"/>
      <c r="XG12" t="s">
        <v>2788</v>
      </c>
      <c r="XH12" s="37" t="s">
        <v>2736</v>
      </c>
      <c r="XI12" t="s">
        <v>2690</v>
      </c>
      <c r="XK12" t="e">
        <v>#N/A</v>
      </c>
      <c r="XL12" t="e">
        <v>#N/A</v>
      </c>
      <c r="XM12" t="e">
        <v>#N/A</v>
      </c>
      <c r="XN12" t="e">
        <v>#N/A</v>
      </c>
      <c r="XO12" t="e">
        <v>#N/A</v>
      </c>
      <c r="XP12" t="e">
        <v>#N/A</v>
      </c>
      <c r="XQ12" t="e">
        <v>#N/A</v>
      </c>
      <c r="XR12" t="e">
        <v>#N/A</v>
      </c>
      <c r="XS12" t="e">
        <v>#N/A</v>
      </c>
      <c r="XT12" t="e">
        <v>#N/A</v>
      </c>
      <c r="XU12" t="e">
        <v>#N/A</v>
      </c>
      <c r="XV12" t="e">
        <v>#N/A</v>
      </c>
      <c r="XW12" t="e">
        <f t="shared" si="75"/>
        <v>#N/A</v>
      </c>
      <c r="XY12" s="12"/>
      <c r="XZ12" t="s">
        <v>2788</v>
      </c>
      <c r="YA12" s="37" t="s">
        <v>2736</v>
      </c>
      <c r="YB12" t="s">
        <v>2690</v>
      </c>
      <c r="YD12" t="e">
        <v>#N/A</v>
      </c>
      <c r="YE12" t="e">
        <v>#N/A</v>
      </c>
      <c r="YF12" t="e">
        <v>#N/A</v>
      </c>
      <c r="YG12" t="e">
        <v>#N/A</v>
      </c>
      <c r="YH12" t="e">
        <v>#N/A</v>
      </c>
      <c r="YI12" t="e">
        <v>#N/A</v>
      </c>
      <c r="YJ12" t="e">
        <v>#N/A</v>
      </c>
      <c r="YK12" t="e">
        <v>#N/A</v>
      </c>
      <c r="YL12" t="e">
        <v>#N/A</v>
      </c>
      <c r="YM12" t="e">
        <v>#N/A</v>
      </c>
      <c r="YN12" t="e">
        <v>#N/A</v>
      </c>
      <c r="YO12" t="e">
        <v>#N/A</v>
      </c>
      <c r="YP12" t="e">
        <f t="shared" si="81"/>
        <v>#N/A</v>
      </c>
      <c r="YR12" s="12"/>
      <c r="YS12" t="s">
        <v>2788</v>
      </c>
      <c r="YT12" s="37" t="s">
        <v>2736</v>
      </c>
      <c r="YU12" t="s">
        <v>2690</v>
      </c>
      <c r="YW12" t="e">
        <v>#N/A</v>
      </c>
      <c r="YX12" t="e">
        <v>#N/A</v>
      </c>
      <c r="YY12" t="e">
        <v>#N/A</v>
      </c>
      <c r="YZ12" t="e">
        <v>#N/A</v>
      </c>
      <c r="ZA12" t="e">
        <v>#N/A</v>
      </c>
      <c r="ZB12" t="e">
        <v>#N/A</v>
      </c>
      <c r="ZC12" t="e">
        <v>#N/A</v>
      </c>
      <c r="ZD12" t="e">
        <v>#N/A</v>
      </c>
      <c r="ZE12" t="e">
        <v>#N/A</v>
      </c>
      <c r="ZF12" t="e">
        <v>#N/A</v>
      </c>
      <c r="ZG12" t="e">
        <v>#N/A</v>
      </c>
      <c r="ZH12" t="e">
        <v>#N/A</v>
      </c>
      <c r="ZI12" t="e">
        <f t="shared" si="76"/>
        <v>#N/A</v>
      </c>
      <c r="ZK12" s="12"/>
      <c r="ZL12" t="s">
        <v>2788</v>
      </c>
      <c r="ZM12" s="37" t="s">
        <v>2736</v>
      </c>
      <c r="ZN12" t="s">
        <v>2690</v>
      </c>
      <c r="ZP12" t="e">
        <v>#N/A</v>
      </c>
      <c r="ZQ12" t="e">
        <v>#N/A</v>
      </c>
      <c r="ZR12" t="e">
        <v>#N/A</v>
      </c>
      <c r="ZS12" t="e">
        <v>#N/A</v>
      </c>
      <c r="ZT12" t="e">
        <v>#N/A</v>
      </c>
      <c r="ZU12" t="e">
        <v>#N/A</v>
      </c>
      <c r="ZV12" t="e">
        <v>#N/A</v>
      </c>
      <c r="ZW12" t="e">
        <v>#N/A</v>
      </c>
      <c r="ZX12" t="e">
        <v>#N/A</v>
      </c>
      <c r="ZY12" t="e">
        <v>#N/A</v>
      </c>
      <c r="ZZ12" t="e">
        <v>#N/A</v>
      </c>
      <c r="AAA12" t="e">
        <v>#N/A</v>
      </c>
      <c r="AAB12" t="e">
        <f t="shared" si="84"/>
        <v>#N/A</v>
      </c>
      <c r="AAD12" s="12"/>
      <c r="AAE12" t="s">
        <v>2788</v>
      </c>
      <c r="AAF12" s="37" t="s">
        <v>2736</v>
      </c>
      <c r="AAG12" t="s">
        <v>2690</v>
      </c>
      <c r="AAI12" t="e">
        <v>#N/A</v>
      </c>
      <c r="AAJ12" t="e">
        <v>#N/A</v>
      </c>
      <c r="AAK12" t="e">
        <v>#N/A</v>
      </c>
      <c r="AAL12" t="e">
        <v>#N/A</v>
      </c>
      <c r="AAM12" t="e">
        <v>#N/A</v>
      </c>
      <c r="AAN12" t="e">
        <v>#N/A</v>
      </c>
      <c r="AAO12" t="e">
        <v>#N/A</v>
      </c>
      <c r="AAP12" t="e">
        <v>#N/A</v>
      </c>
      <c r="AAQ12" t="e">
        <v>#N/A</v>
      </c>
      <c r="AAR12" t="e">
        <v>#N/A</v>
      </c>
      <c r="AAS12" t="e">
        <v>#N/A</v>
      </c>
      <c r="AAT12" t="e">
        <v>#N/A</v>
      </c>
      <c r="AAU12" t="e">
        <f t="shared" ref="AAU12:AAU29" si="91">AAN12-AAP12</f>
        <v>#N/A</v>
      </c>
      <c r="AAW12" s="12"/>
      <c r="AAX12" t="s">
        <v>2788</v>
      </c>
      <c r="AAY12" s="37" t="s">
        <v>2736</v>
      </c>
      <c r="AAZ12" t="s">
        <v>2690</v>
      </c>
      <c r="ABB12" t="e">
        <v>#N/A</v>
      </c>
      <c r="ABC12" t="e">
        <v>#N/A</v>
      </c>
      <c r="ABD12" s="1" t="e">
        <f t="shared" si="77"/>
        <v>#N/A</v>
      </c>
      <c r="ABE12" t="e">
        <v>#N/A</v>
      </c>
      <c r="ABF12" t="e">
        <v>#N/A</v>
      </c>
      <c r="ABG12" t="e">
        <v>#N/A</v>
      </c>
      <c r="ABH12" t="e">
        <v>#N/A</v>
      </c>
      <c r="ABI12" t="e">
        <v>#N/A</v>
      </c>
      <c r="ABJ12" t="e">
        <v>#N/A</v>
      </c>
      <c r="ABK12" t="e">
        <v>#N/A</v>
      </c>
      <c r="ABL12" t="e">
        <v>#N/A</v>
      </c>
      <c r="ABM12" t="e">
        <v>#N/A</v>
      </c>
      <c r="ABN12" t="e">
        <v>#N/A</v>
      </c>
      <c r="ABO12" t="e">
        <f t="shared" ref="ABO12:ABO29" si="92">ABH12-ABJ12</f>
        <v>#N/A</v>
      </c>
      <c r="ABQ12" s="12"/>
    </row>
    <row r="13" spans="1:745">
      <c r="A13" t="s">
        <v>2369</v>
      </c>
      <c r="B13" s="37" t="s">
        <v>2737</v>
      </c>
      <c r="C13" t="s">
        <v>2690</v>
      </c>
      <c r="D13">
        <v>8</v>
      </c>
      <c r="E13" s="1">
        <v>0.17679398148148148</v>
      </c>
      <c r="F13" s="1">
        <v>0.13109953703703703</v>
      </c>
      <c r="G13" s="1">
        <v>2.5775462962962962E-2</v>
      </c>
      <c r="H13" s="1">
        <v>1.9918981481481482E-2</v>
      </c>
      <c r="I13">
        <v>608</v>
      </c>
      <c r="J13">
        <v>92</v>
      </c>
      <c r="K13">
        <v>47</v>
      </c>
      <c r="L13">
        <v>2</v>
      </c>
      <c r="M13">
        <v>0</v>
      </c>
      <c r="N13">
        <v>0</v>
      </c>
      <c r="O13">
        <v>0</v>
      </c>
      <c r="P13">
        <v>95.92</v>
      </c>
      <c r="Q13">
        <f t="shared" si="17"/>
        <v>90</v>
      </c>
      <c r="R13">
        <v>320</v>
      </c>
      <c r="S13" s="12">
        <f t="shared" ref="S13:S14" si="93">Q13/R13*100</f>
        <v>28.125</v>
      </c>
      <c r="T13" t="s">
        <v>2369</v>
      </c>
      <c r="U13" s="37" t="s">
        <v>2737</v>
      </c>
      <c r="V13" t="s">
        <v>2690</v>
      </c>
      <c r="W13">
        <v>8</v>
      </c>
      <c r="X13" s="1">
        <v>0.2084722222222222</v>
      </c>
      <c r="Y13" s="1">
        <v>0.15530092592592593</v>
      </c>
      <c r="Z13" s="1">
        <v>3.7824074074074072E-2</v>
      </c>
      <c r="AA13" s="1">
        <v>1.5335648148148147E-2</v>
      </c>
      <c r="AB13">
        <v>610</v>
      </c>
      <c r="AC13">
        <v>119</v>
      </c>
      <c r="AD13">
        <v>16</v>
      </c>
      <c r="AE13">
        <v>0</v>
      </c>
      <c r="AF13">
        <v>0</v>
      </c>
      <c r="AG13">
        <v>0</v>
      </c>
      <c r="AH13">
        <v>0</v>
      </c>
      <c r="AI13">
        <v>100</v>
      </c>
      <c r="AJ13">
        <f t="shared" si="19"/>
        <v>119</v>
      </c>
      <c r="AK13">
        <v>320</v>
      </c>
      <c r="AL13" s="12">
        <f t="shared" ref="AL13:AL14" si="94">AJ13/AK13*100</f>
        <v>37.1875</v>
      </c>
      <c r="AM13" t="s">
        <v>2369</v>
      </c>
      <c r="AN13" s="37" t="s">
        <v>2737</v>
      </c>
      <c r="AO13" t="s">
        <v>2690</v>
      </c>
      <c r="AP13">
        <v>8</v>
      </c>
      <c r="AQ13" s="1">
        <v>0.27619212962962963</v>
      </c>
      <c r="AR13" s="1">
        <v>0.22775462962962964</v>
      </c>
      <c r="AS13" s="1">
        <v>3.4652777777777775E-2</v>
      </c>
      <c r="AT13" s="1">
        <v>1.3784722222222224E-2</v>
      </c>
      <c r="AU13">
        <v>183</v>
      </c>
      <c r="AV13">
        <v>348</v>
      </c>
      <c r="AW13">
        <v>81</v>
      </c>
      <c r="AX13">
        <v>0</v>
      </c>
      <c r="AY13">
        <v>0</v>
      </c>
      <c r="AZ13">
        <v>0</v>
      </c>
      <c r="BA13">
        <v>0</v>
      </c>
      <c r="BB13">
        <v>100</v>
      </c>
      <c r="BC13">
        <f t="shared" si="21"/>
        <v>348</v>
      </c>
      <c r="BD13">
        <v>320</v>
      </c>
      <c r="BE13" s="12">
        <f t="shared" ref="BE13:BE14" si="95">BC13/BD13*100</f>
        <v>108.74999999999999</v>
      </c>
      <c r="BF13" t="s">
        <v>2369</v>
      </c>
      <c r="BG13" s="37" t="s">
        <v>2737</v>
      </c>
      <c r="BH13" t="s">
        <v>2690</v>
      </c>
      <c r="BJ13" s="1">
        <v>0</v>
      </c>
      <c r="BK13" s="1">
        <v>0</v>
      </c>
      <c r="BL13" s="1">
        <v>0</v>
      </c>
      <c r="BM13" s="1">
        <v>0</v>
      </c>
      <c r="BN13">
        <v>0</v>
      </c>
      <c r="BO13">
        <v>0</v>
      </c>
      <c r="BP13">
        <v>104</v>
      </c>
      <c r="BQ13">
        <v>1</v>
      </c>
      <c r="BR13">
        <v>0</v>
      </c>
      <c r="BS13">
        <v>0</v>
      </c>
      <c r="BT13">
        <v>0</v>
      </c>
      <c r="BU13">
        <v>99.05</v>
      </c>
      <c r="BV13">
        <f t="shared" si="23"/>
        <v>-1</v>
      </c>
      <c r="BX13" s="12"/>
      <c r="BY13" t="s">
        <v>2369</v>
      </c>
      <c r="BZ13" s="37" t="s">
        <v>2737</v>
      </c>
      <c r="CA13" t="s">
        <v>2690</v>
      </c>
      <c r="CB13">
        <v>8</v>
      </c>
      <c r="CC13" s="1">
        <v>2.1412037037037038E-3</v>
      </c>
      <c r="CD13" s="1">
        <v>2.0601851851851853E-3</v>
      </c>
      <c r="CE13" s="1">
        <v>0</v>
      </c>
      <c r="CF13" s="1">
        <v>8.1018518518518516E-5</v>
      </c>
      <c r="CG13">
        <v>2</v>
      </c>
      <c r="CH13">
        <v>2</v>
      </c>
      <c r="CI13">
        <v>310</v>
      </c>
      <c r="CJ13">
        <v>1</v>
      </c>
      <c r="CK13">
        <v>0</v>
      </c>
      <c r="CL13">
        <v>0</v>
      </c>
      <c r="CM13">
        <v>0</v>
      </c>
      <c r="CN13">
        <v>99.68</v>
      </c>
      <c r="CO13">
        <f t="shared" si="78"/>
        <v>1</v>
      </c>
      <c r="CQ13" s="12"/>
      <c r="CR13" t="s">
        <v>2369</v>
      </c>
      <c r="CS13" s="37" t="s">
        <v>2737</v>
      </c>
      <c r="CT13" t="s">
        <v>2690</v>
      </c>
      <c r="CU13">
        <v>8</v>
      </c>
      <c r="CV13" s="1">
        <v>0</v>
      </c>
      <c r="CW13" s="1">
        <v>0</v>
      </c>
      <c r="CX13" s="1">
        <v>0</v>
      </c>
      <c r="CY13" s="1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f t="shared" si="26"/>
        <v>0</v>
      </c>
      <c r="DJ13" s="12" t="e">
        <f t="shared" ref="DJ13:DJ14" si="96">DH13/DI13*100</f>
        <v>#DIV/0!</v>
      </c>
      <c r="DK13" t="s">
        <v>2369</v>
      </c>
      <c r="DL13" s="37" t="s">
        <v>2737</v>
      </c>
      <c r="DM13" t="s">
        <v>2690</v>
      </c>
      <c r="DN13">
        <v>8</v>
      </c>
      <c r="DO13" s="1">
        <v>0</v>
      </c>
      <c r="DP13" s="1">
        <v>0</v>
      </c>
      <c r="DQ13" s="1">
        <v>0</v>
      </c>
      <c r="DR13" s="1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f t="shared" si="28"/>
        <v>0</v>
      </c>
      <c r="EC13" s="12" t="e">
        <f t="shared" ref="EC13:EC14" si="97">EA13/EB13*100</f>
        <v>#DIV/0!</v>
      </c>
      <c r="ED13" t="s">
        <v>2369</v>
      </c>
      <c r="EE13" s="37" t="s">
        <v>2737</v>
      </c>
      <c r="EF13" t="s">
        <v>2690</v>
      </c>
      <c r="EG13">
        <v>8</v>
      </c>
      <c r="EH13" s="1">
        <v>2.1412037037037038E-3</v>
      </c>
      <c r="EI13" s="1">
        <v>2.0601851851851853E-3</v>
      </c>
      <c r="EJ13" s="1">
        <v>0</v>
      </c>
      <c r="EK13" s="1">
        <v>8.1018518518518516E-5</v>
      </c>
      <c r="EL13">
        <f t="shared" si="30"/>
        <v>2</v>
      </c>
      <c r="EM13">
        <f t="shared" si="31"/>
        <v>2</v>
      </c>
      <c r="EN13">
        <v>310</v>
      </c>
      <c r="EO13">
        <f t="shared" si="32"/>
        <v>1</v>
      </c>
      <c r="EP13">
        <v>0</v>
      </c>
      <c r="EQ13">
        <v>0</v>
      </c>
      <c r="ER13">
        <v>0</v>
      </c>
      <c r="ES13">
        <v>99.68</v>
      </c>
      <c r="ET13">
        <f t="shared" si="79"/>
        <v>1</v>
      </c>
      <c r="EV13" s="12"/>
      <c r="EW13" t="s">
        <v>2369</v>
      </c>
      <c r="EX13" s="37" t="s">
        <v>2737</v>
      </c>
      <c r="EY13" t="s">
        <v>2690</v>
      </c>
      <c r="EZ13">
        <v>8</v>
      </c>
      <c r="FA13" s="1">
        <v>0.66362268518518519</v>
      </c>
      <c r="FB13" s="1">
        <v>0.51622685185185191</v>
      </c>
      <c r="FC13" s="10">
        <f t="shared" si="34"/>
        <v>0.10324537037037038</v>
      </c>
      <c r="FD13" s="1">
        <v>9.825231481481482E-2</v>
      </c>
      <c r="FE13" s="1">
        <v>4.9131944444444443E-2</v>
      </c>
      <c r="FF13">
        <f t="shared" si="35"/>
        <v>1403</v>
      </c>
      <c r="FG13">
        <v>561</v>
      </c>
      <c r="FH13">
        <v>558</v>
      </c>
      <c r="FI13">
        <v>4</v>
      </c>
      <c r="FJ13">
        <v>0</v>
      </c>
      <c r="FK13">
        <v>0</v>
      </c>
      <c r="FL13">
        <v>0</v>
      </c>
      <c r="FM13">
        <v>99.29</v>
      </c>
      <c r="FN13">
        <f t="shared" si="36"/>
        <v>557</v>
      </c>
      <c r="FO13">
        <f t="shared" si="37"/>
        <v>960</v>
      </c>
      <c r="FP13" s="12">
        <f t="shared" ref="FP13:FP14" si="98">FN13/FO13*100</f>
        <v>58.020833333333336</v>
      </c>
      <c r="FQ13" t="s">
        <v>2369</v>
      </c>
      <c r="FR13" s="37" t="s">
        <v>2737</v>
      </c>
      <c r="FS13" t="s">
        <v>2690</v>
      </c>
      <c r="FT13">
        <v>8</v>
      </c>
      <c r="FU13" s="1">
        <v>0</v>
      </c>
      <c r="FV13" s="1">
        <v>0</v>
      </c>
      <c r="FW13" s="1">
        <v>0</v>
      </c>
      <c r="FX13" s="1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100</v>
      </c>
      <c r="GG13">
        <f t="shared" si="39"/>
        <v>0</v>
      </c>
      <c r="GI13" s="12"/>
      <c r="GJ13" t="s">
        <v>2369</v>
      </c>
      <c r="GK13" s="37" t="s">
        <v>2737</v>
      </c>
      <c r="GL13" t="s">
        <v>2690</v>
      </c>
      <c r="GM13">
        <v>8</v>
      </c>
      <c r="GN13" s="1" t="e">
        <v>#N/A</v>
      </c>
      <c r="GO13" s="1" t="e">
        <v>#N/A</v>
      </c>
      <c r="GP13" s="1" t="e">
        <v>#N/A</v>
      </c>
      <c r="GQ13" s="1" t="e">
        <v>#N/A</v>
      </c>
      <c r="GR13" t="e">
        <v>#N/A</v>
      </c>
      <c r="GS13" t="e">
        <v>#N/A</v>
      </c>
      <c r="GT13" t="e">
        <v>#N/A</v>
      </c>
      <c r="GU13" t="e">
        <v>#N/A</v>
      </c>
      <c r="GV13" t="e">
        <v>#N/A</v>
      </c>
      <c r="GW13" t="e">
        <v>#N/A</v>
      </c>
      <c r="GX13" t="e">
        <v>#N/A</v>
      </c>
      <c r="GY13" t="e">
        <v>#N/A</v>
      </c>
      <c r="GZ13" t="e">
        <f t="shared" si="41"/>
        <v>#N/A</v>
      </c>
      <c r="HB13" s="12" t="e">
        <f t="shared" ref="HB13:HB14" si="99">GZ13/HA13*100</f>
        <v>#N/A</v>
      </c>
      <c r="HC13" t="s">
        <v>2369</v>
      </c>
      <c r="HD13" s="37" t="s">
        <v>2737</v>
      </c>
      <c r="HE13" t="s">
        <v>2690</v>
      </c>
      <c r="HF13">
        <v>8</v>
      </c>
      <c r="HG13" s="1" t="e">
        <v>#N/A</v>
      </c>
      <c r="HH13" s="1" t="e">
        <v>#N/A</v>
      </c>
      <c r="HI13" s="1" t="e">
        <v>#N/A</v>
      </c>
      <c r="HJ13" s="1" t="e">
        <v>#N/A</v>
      </c>
      <c r="HK13" t="e">
        <v>#N/A</v>
      </c>
      <c r="HL13" t="e">
        <v>#N/A</v>
      </c>
      <c r="HM13" t="e">
        <v>#N/A</v>
      </c>
      <c r="HN13" t="e">
        <v>#N/A</v>
      </c>
      <c r="HO13" t="e">
        <v>#N/A</v>
      </c>
      <c r="HP13" t="e">
        <v>#N/A</v>
      </c>
      <c r="HQ13" t="e">
        <v>#N/A</v>
      </c>
      <c r="HR13" t="e">
        <v>#N/A</v>
      </c>
      <c r="HS13" t="e">
        <f t="shared" si="43"/>
        <v>#N/A</v>
      </c>
      <c r="HU13" s="12"/>
      <c r="HV13" t="s">
        <v>2369</v>
      </c>
      <c r="HW13" s="37" t="s">
        <v>2737</v>
      </c>
      <c r="HX13" t="s">
        <v>2690</v>
      </c>
      <c r="HY13">
        <v>8</v>
      </c>
      <c r="HZ13" s="1">
        <v>6.4814814814814811E-2</v>
      </c>
      <c r="IA13" s="1">
        <v>5.2372685185185182E-2</v>
      </c>
      <c r="IB13" s="1">
        <v>1.0601851851851854E-2</v>
      </c>
      <c r="IC13" s="1">
        <v>1.8287037037037037E-3</v>
      </c>
      <c r="ID13">
        <v>5</v>
      </c>
      <c r="IE13">
        <v>110</v>
      </c>
      <c r="IF13">
        <v>110</v>
      </c>
      <c r="IG13">
        <v>2</v>
      </c>
      <c r="IH13">
        <v>0</v>
      </c>
      <c r="II13">
        <v>0</v>
      </c>
      <c r="IJ13">
        <v>0</v>
      </c>
      <c r="IK13">
        <v>98.21</v>
      </c>
      <c r="IL13">
        <f t="shared" si="45"/>
        <v>108</v>
      </c>
      <c r="IM13">
        <v>65</v>
      </c>
      <c r="IN13" s="12">
        <f t="shared" ref="IN13:IN14" si="100">IL13/IM13*100</f>
        <v>166.15384615384616</v>
      </c>
      <c r="IO13" t="s">
        <v>2369</v>
      </c>
      <c r="IP13" s="37" t="s">
        <v>2737</v>
      </c>
      <c r="IQ13" t="s">
        <v>2690</v>
      </c>
      <c r="IR13">
        <v>8</v>
      </c>
      <c r="IS13" s="1" t="e">
        <v>#N/A</v>
      </c>
      <c r="IT13" s="1" t="e">
        <v>#N/A</v>
      </c>
      <c r="IU13" s="1" t="e">
        <v>#N/A</v>
      </c>
      <c r="IV13" s="1" t="e">
        <v>#N/A</v>
      </c>
      <c r="IW13" t="e">
        <v>#N/A</v>
      </c>
      <c r="IX13" t="e">
        <v>#N/A</v>
      </c>
      <c r="IY13" t="e">
        <v>#N/A</v>
      </c>
      <c r="IZ13" t="e">
        <v>#N/A</v>
      </c>
      <c r="JA13" t="e">
        <v>#N/A</v>
      </c>
      <c r="JB13" t="e">
        <v>#N/A</v>
      </c>
      <c r="JC13" t="e">
        <v>#N/A</v>
      </c>
      <c r="JD13" t="e">
        <v>#N/A</v>
      </c>
      <c r="JE13" t="e">
        <f t="shared" si="46"/>
        <v>#N/A</v>
      </c>
      <c r="JG13" s="12"/>
      <c r="JH13" t="s">
        <v>2369</v>
      </c>
      <c r="JI13" s="37" t="s">
        <v>2737</v>
      </c>
      <c r="JJ13" t="s">
        <v>2690</v>
      </c>
      <c r="JK13">
        <v>8</v>
      </c>
      <c r="JL13" s="1" t="e">
        <v>#N/A</v>
      </c>
      <c r="JM13" s="1" t="e">
        <v>#N/A</v>
      </c>
      <c r="JN13" s="1" t="e">
        <v>#N/A</v>
      </c>
      <c r="JO13" s="1" t="e">
        <v>#N/A</v>
      </c>
      <c r="JP13" t="e">
        <v>#N/A</v>
      </c>
      <c r="JQ13" t="e">
        <v>#N/A</v>
      </c>
      <c r="JR13" t="e">
        <v>#N/A</v>
      </c>
      <c r="JS13" t="e">
        <v>#N/A</v>
      </c>
      <c r="JT13" t="e">
        <v>#N/A</v>
      </c>
      <c r="JU13" t="e">
        <v>#N/A</v>
      </c>
      <c r="JV13" t="e">
        <v>#N/A</v>
      </c>
      <c r="JW13" t="e">
        <v>#N/A</v>
      </c>
      <c r="JX13" t="e">
        <f t="shared" si="48"/>
        <v>#N/A</v>
      </c>
      <c r="JZ13" s="12" t="e">
        <f t="shared" ref="JZ13:JZ14" si="101">JX13/JY13*100</f>
        <v>#N/A</v>
      </c>
      <c r="KA13" t="s">
        <v>2369</v>
      </c>
      <c r="KB13" s="37" t="s">
        <v>2737</v>
      </c>
      <c r="KC13" t="s">
        <v>2690</v>
      </c>
      <c r="KD13">
        <v>8</v>
      </c>
      <c r="KE13" s="1" t="e">
        <v>#N/A</v>
      </c>
      <c r="KF13" s="1" t="e">
        <v>#N/A</v>
      </c>
      <c r="KG13" s="1" t="e">
        <v>#N/A</v>
      </c>
      <c r="KH13" s="1" t="e">
        <v>#N/A</v>
      </c>
      <c r="KI13" t="e">
        <v>#N/A</v>
      </c>
      <c r="KJ13" t="e">
        <v>#N/A</v>
      </c>
      <c r="KK13" t="e">
        <v>#N/A</v>
      </c>
      <c r="KL13" t="e">
        <v>#N/A</v>
      </c>
      <c r="KM13" t="e">
        <v>#N/A</v>
      </c>
      <c r="KN13" t="e">
        <v>#N/A</v>
      </c>
      <c r="KO13" t="e">
        <v>#N/A</v>
      </c>
      <c r="KP13" t="e">
        <v>#N/A</v>
      </c>
      <c r="KQ13" t="e">
        <f t="shared" si="49"/>
        <v>#N/A</v>
      </c>
      <c r="KS13" s="12" t="e">
        <f t="shared" ref="KS13:KS14" si="102">KQ13/KR13*100</f>
        <v>#N/A</v>
      </c>
      <c r="KT13" t="s">
        <v>2369</v>
      </c>
      <c r="KU13" s="37" t="s">
        <v>2737</v>
      </c>
      <c r="KV13" t="s">
        <v>2690</v>
      </c>
      <c r="KW13">
        <v>8</v>
      </c>
      <c r="KX13" s="1" t="e">
        <v>#N/A</v>
      </c>
      <c r="KY13" s="1" t="e">
        <v>#N/A</v>
      </c>
      <c r="KZ13" s="1" t="e">
        <v>#N/A</v>
      </c>
      <c r="LA13" s="1" t="e">
        <v>#N/A</v>
      </c>
      <c r="LB13" t="e">
        <v>#N/A</v>
      </c>
      <c r="LC13" t="e">
        <v>#N/A</v>
      </c>
      <c r="LD13" t="e">
        <v>#N/A</v>
      </c>
      <c r="LE13" t="e">
        <v>#N/A</v>
      </c>
      <c r="LF13" t="e">
        <v>#N/A</v>
      </c>
      <c r="LG13" t="e">
        <v>#N/A</v>
      </c>
      <c r="LH13" t="e">
        <v>#N/A</v>
      </c>
      <c r="LI13" t="e">
        <v>#N/A</v>
      </c>
      <c r="LJ13" t="e">
        <f t="shared" si="50"/>
        <v>#N/A</v>
      </c>
      <c r="LL13" s="12"/>
      <c r="LM13" t="s">
        <v>2369</v>
      </c>
      <c r="LN13" s="37" t="s">
        <v>2737</v>
      </c>
      <c r="LO13" t="s">
        <v>2690</v>
      </c>
      <c r="LP13">
        <v>8</v>
      </c>
      <c r="LQ13" s="1">
        <v>6.4814814814814811E-2</v>
      </c>
      <c r="LR13" s="1">
        <v>5.2372685185185182E-2</v>
      </c>
      <c r="LS13" s="1">
        <v>1.0601851851851854E-2</v>
      </c>
      <c r="LT13" s="1">
        <v>1.8287037037037037E-3</v>
      </c>
      <c r="LU13">
        <v>5</v>
      </c>
      <c r="LV13">
        <v>110</v>
      </c>
      <c r="LW13">
        <v>111</v>
      </c>
      <c r="LX13">
        <v>2</v>
      </c>
      <c r="LY13">
        <v>0</v>
      </c>
      <c r="LZ13">
        <v>0</v>
      </c>
      <c r="MA13">
        <v>0</v>
      </c>
      <c r="MB13">
        <v>98.23</v>
      </c>
      <c r="MC13">
        <f t="shared" si="52"/>
        <v>108</v>
      </c>
      <c r="MD13">
        <f t="shared" si="53"/>
        <v>65</v>
      </c>
      <c r="ME13" s="12">
        <f t="shared" si="54"/>
        <v>166.15384615384616</v>
      </c>
      <c r="MF13" t="s">
        <v>2369</v>
      </c>
      <c r="MG13" s="37" t="s">
        <v>2737</v>
      </c>
      <c r="MH13" t="s">
        <v>2690</v>
      </c>
      <c r="MI13">
        <v>8</v>
      </c>
      <c r="MJ13" t="e">
        <v>#N/A</v>
      </c>
      <c r="MK13" t="e">
        <v>#N/A</v>
      </c>
      <c r="ML13" t="e">
        <v>#N/A</v>
      </c>
      <c r="MM13" t="e">
        <v>#N/A</v>
      </c>
      <c r="MN13" t="e">
        <v>#N/A</v>
      </c>
      <c r="MO13" t="e">
        <v>#N/A</v>
      </c>
      <c r="MP13" t="e">
        <v>#N/A</v>
      </c>
      <c r="MQ13" t="e">
        <v>#N/A</v>
      </c>
      <c r="MR13" t="e">
        <v>#N/A</v>
      </c>
      <c r="MS13" t="e">
        <v>#N/A</v>
      </c>
      <c r="MT13" t="e">
        <v>#N/A</v>
      </c>
      <c r="MU13" t="e">
        <v>#N/A</v>
      </c>
      <c r="MV13" t="e">
        <f t="shared" si="55"/>
        <v>#N/A</v>
      </c>
      <c r="MX13" s="12" t="e">
        <f t="shared" ref="MX13:MX14" si="103">MV13/MW13*100</f>
        <v>#N/A</v>
      </c>
      <c r="MY13" t="s">
        <v>2369</v>
      </c>
      <c r="MZ13" s="37" t="s">
        <v>2737</v>
      </c>
      <c r="NA13" t="s">
        <v>2690</v>
      </c>
      <c r="NC13" t="e">
        <v>#N/A</v>
      </c>
      <c r="ND13" t="e">
        <v>#N/A</v>
      </c>
      <c r="NE13" t="e">
        <v>#N/A</v>
      </c>
      <c r="NF13" t="e">
        <v>#N/A</v>
      </c>
      <c r="NG13" t="e">
        <v>#N/A</v>
      </c>
      <c r="NH13" t="e">
        <v>#N/A</v>
      </c>
      <c r="NI13" t="e">
        <v>#N/A</v>
      </c>
      <c r="NJ13" t="e">
        <v>#N/A</v>
      </c>
      <c r="NK13" t="e">
        <v>#N/A</v>
      </c>
      <c r="NL13" t="e">
        <v>#N/A</v>
      </c>
      <c r="NM13" t="e">
        <v>#N/A</v>
      </c>
      <c r="NN13" t="e">
        <v>#N/A</v>
      </c>
      <c r="NO13" t="e">
        <f t="shared" si="56"/>
        <v>#N/A</v>
      </c>
      <c r="NQ13" s="12" t="e">
        <f t="shared" ref="NQ13:NQ14" si="104">NO13/NP13*100</f>
        <v>#N/A</v>
      </c>
      <c r="NR13" t="s">
        <v>2369</v>
      </c>
      <c r="NS13" s="37" t="s">
        <v>2737</v>
      </c>
      <c r="NT13" t="s">
        <v>2690</v>
      </c>
      <c r="NV13" t="e">
        <v>#N/A</v>
      </c>
      <c r="NW13" t="e">
        <v>#N/A</v>
      </c>
      <c r="NX13" t="e">
        <v>#N/A</v>
      </c>
      <c r="NY13" t="e">
        <v>#N/A</v>
      </c>
      <c r="NZ13" t="e">
        <v>#N/A</v>
      </c>
      <c r="OA13" t="e">
        <v>#N/A</v>
      </c>
      <c r="OB13" t="e">
        <v>#N/A</v>
      </c>
      <c r="OC13" t="e">
        <v>#N/A</v>
      </c>
      <c r="OD13" t="e">
        <v>#N/A</v>
      </c>
      <c r="OE13" t="e">
        <v>#N/A</v>
      </c>
      <c r="OF13" t="e">
        <v>#N/A</v>
      </c>
      <c r="OG13" t="e">
        <v>#N/A</v>
      </c>
      <c r="OH13" t="e">
        <f t="shared" si="57"/>
        <v>#N/A</v>
      </c>
      <c r="OJ13" s="12" t="e">
        <f t="shared" ref="OJ13:OJ14" si="105">OH13/OI13*100</f>
        <v>#N/A</v>
      </c>
      <c r="OK13" t="s">
        <v>2369</v>
      </c>
      <c r="OL13" s="37" t="s">
        <v>2737</v>
      </c>
      <c r="OM13" t="s">
        <v>2690</v>
      </c>
      <c r="OO13" t="e">
        <v>#N/A</v>
      </c>
      <c r="OP13" t="e">
        <v>#N/A</v>
      </c>
      <c r="OQ13" t="e">
        <v>#N/A</v>
      </c>
      <c r="OR13" t="e">
        <v>#N/A</v>
      </c>
      <c r="OS13" t="e">
        <v>#N/A</v>
      </c>
      <c r="OT13" t="e">
        <v>#N/A</v>
      </c>
      <c r="OU13" t="e">
        <v>#N/A</v>
      </c>
      <c r="OV13" t="e">
        <v>#N/A</v>
      </c>
      <c r="OW13" t="e">
        <v>#N/A</v>
      </c>
      <c r="OX13" t="e">
        <v>#N/A</v>
      </c>
      <c r="OY13" t="e">
        <v>#N/A</v>
      </c>
      <c r="OZ13" t="e">
        <v>#N/A</v>
      </c>
      <c r="PA13" t="e">
        <f t="shared" si="58"/>
        <v>#N/A</v>
      </c>
      <c r="PC13" s="12" t="e">
        <f t="shared" ref="PC13:PC14" si="106">PA13/PB13*100</f>
        <v>#N/A</v>
      </c>
      <c r="PD13" t="s">
        <v>2369</v>
      </c>
      <c r="PE13" s="37" t="s">
        <v>2737</v>
      </c>
      <c r="PF13" t="s">
        <v>2690</v>
      </c>
      <c r="PH13" t="e">
        <v>#N/A</v>
      </c>
      <c r="PI13" t="e">
        <v>#N/A</v>
      </c>
      <c r="PJ13" t="e">
        <v>#N/A</v>
      </c>
      <c r="PK13" t="e">
        <v>#N/A</v>
      </c>
      <c r="PL13" t="e">
        <v>#N/A</v>
      </c>
      <c r="PM13" t="e">
        <v>#N/A</v>
      </c>
      <c r="PN13" t="e">
        <v>#N/A</v>
      </c>
      <c r="PO13" t="e">
        <v>#N/A</v>
      </c>
      <c r="PP13" t="e">
        <v>#N/A</v>
      </c>
      <c r="PQ13" t="e">
        <v>#N/A</v>
      </c>
      <c r="PR13" t="e">
        <v>#N/A</v>
      </c>
      <c r="PS13" t="e">
        <v>#N/A</v>
      </c>
      <c r="PT13" t="e">
        <f t="shared" si="59"/>
        <v>#N/A</v>
      </c>
      <c r="PV13" s="12" t="e">
        <f t="shared" ref="PV13:PV14" si="107">PT13/PU13*100</f>
        <v>#N/A</v>
      </c>
      <c r="PW13" t="s">
        <v>2369</v>
      </c>
      <c r="PX13" s="37" t="s">
        <v>2737</v>
      </c>
      <c r="PY13" t="s">
        <v>2690</v>
      </c>
      <c r="QA13" t="e">
        <v>#N/A</v>
      </c>
      <c r="QB13" t="e">
        <v>#N/A</v>
      </c>
      <c r="QC13" t="e">
        <v>#N/A</v>
      </c>
      <c r="QD13" t="e">
        <v>#N/A</v>
      </c>
      <c r="QE13" t="e">
        <v>#N/A</v>
      </c>
      <c r="QF13" t="e">
        <v>#N/A</v>
      </c>
      <c r="QG13" t="e">
        <v>#N/A</v>
      </c>
      <c r="QH13" t="e">
        <v>#N/A</v>
      </c>
      <c r="QI13" t="e">
        <v>#N/A</v>
      </c>
      <c r="QJ13" t="e">
        <v>#N/A</v>
      </c>
      <c r="QK13" t="e">
        <v>#N/A</v>
      </c>
      <c r="QL13" t="e">
        <v>#N/A</v>
      </c>
      <c r="QM13" t="e">
        <f t="shared" si="60"/>
        <v>#N/A</v>
      </c>
      <c r="QO13" s="12" t="e">
        <f t="shared" ref="QO13:QO14" si="108">QM13/QN13*100</f>
        <v>#N/A</v>
      </c>
      <c r="QP13" t="s">
        <v>2369</v>
      </c>
      <c r="QQ13" s="37" t="s">
        <v>2737</v>
      </c>
      <c r="QR13" t="s">
        <v>2690</v>
      </c>
      <c r="QT13" t="e">
        <v>#N/A</v>
      </c>
      <c r="QU13" t="e">
        <v>#N/A</v>
      </c>
      <c r="QV13" t="e">
        <v>#N/A</v>
      </c>
      <c r="QW13" t="e">
        <v>#N/A</v>
      </c>
      <c r="QX13" t="e">
        <v>#N/A</v>
      </c>
      <c r="QY13" t="e">
        <v>#N/A</v>
      </c>
      <c r="QZ13" t="e">
        <v>#N/A</v>
      </c>
      <c r="RA13" t="e">
        <v>#N/A</v>
      </c>
      <c r="RB13" t="e">
        <v>#N/A</v>
      </c>
      <c r="RC13" t="e">
        <v>#N/A</v>
      </c>
      <c r="RD13" t="e">
        <v>#N/A</v>
      </c>
      <c r="RE13" t="e">
        <v>#N/A</v>
      </c>
      <c r="RF13" t="e">
        <f t="shared" si="61"/>
        <v>#N/A</v>
      </c>
      <c r="RH13" s="12" t="e">
        <f t="shared" ref="RH13:RH14" si="109">RF13/RG13*100</f>
        <v>#N/A</v>
      </c>
      <c r="RI13" t="s">
        <v>2369</v>
      </c>
      <c r="RJ13" s="37" t="s">
        <v>2737</v>
      </c>
      <c r="RK13" t="s">
        <v>2690</v>
      </c>
      <c r="RM13" t="e">
        <v>#N/A</v>
      </c>
      <c r="RN13" t="e">
        <v>#N/A</v>
      </c>
      <c r="RO13" t="e">
        <v>#N/A</v>
      </c>
      <c r="RP13" t="e">
        <v>#N/A</v>
      </c>
      <c r="RQ13" t="e">
        <v>#N/A</v>
      </c>
      <c r="RR13" t="e">
        <v>#N/A</v>
      </c>
      <c r="RS13" t="e">
        <v>#N/A</v>
      </c>
      <c r="RT13" t="e">
        <v>#N/A</v>
      </c>
      <c r="RU13" t="e">
        <v>#N/A</v>
      </c>
      <c r="RV13" t="e">
        <v>#N/A</v>
      </c>
      <c r="RW13" t="e">
        <v>#N/A</v>
      </c>
      <c r="RX13" t="e">
        <v>#N/A</v>
      </c>
      <c r="RY13" t="e">
        <f t="shared" si="62"/>
        <v>#N/A</v>
      </c>
      <c r="SA13" s="12" t="e">
        <f t="shared" ref="SA13:SA14" si="110">RY13/RZ13*100</f>
        <v>#N/A</v>
      </c>
      <c r="SB13" t="s">
        <v>2369</v>
      </c>
      <c r="SC13" s="37" t="s">
        <v>2737</v>
      </c>
      <c r="SD13" t="s">
        <v>2690</v>
      </c>
      <c r="SF13" t="e">
        <v>#N/A</v>
      </c>
      <c r="SG13" s="10" t="e">
        <f t="shared" si="63"/>
        <v>#N/A</v>
      </c>
      <c r="SH13" s="1" t="e">
        <f t="shared" si="64"/>
        <v>#N/A</v>
      </c>
      <c r="SI13" t="e">
        <v>#N/A</v>
      </c>
      <c r="SJ13" t="e">
        <v>#N/A</v>
      </c>
      <c r="SK13" t="e">
        <v>#N/A</v>
      </c>
      <c r="SL13" t="e">
        <v>#N/A</v>
      </c>
      <c r="SM13" t="e">
        <v>#N/A</v>
      </c>
      <c r="SN13" t="e">
        <v>#N/A</v>
      </c>
      <c r="SO13" t="e">
        <v>#N/A</v>
      </c>
      <c r="SP13" t="e">
        <v>#N/A</v>
      </c>
      <c r="SQ13" t="e">
        <v>#N/A</v>
      </c>
      <c r="SR13" t="e">
        <v>#N/A</v>
      </c>
      <c r="SS13" t="e">
        <f t="shared" si="65"/>
        <v>#N/A</v>
      </c>
      <c r="ST13">
        <f t="shared" si="66"/>
        <v>0</v>
      </c>
      <c r="SU13" s="12" t="e">
        <f t="shared" ref="SU13:SU14" si="111">SS13/ST13*100</f>
        <v>#N/A</v>
      </c>
      <c r="SV13" t="s">
        <v>2369</v>
      </c>
      <c r="SW13" s="37" t="s">
        <v>2737</v>
      </c>
      <c r="SX13" t="s">
        <v>2690</v>
      </c>
      <c r="SZ13" t="e">
        <v>#N/A</v>
      </c>
      <c r="TA13" t="e">
        <v>#N/A</v>
      </c>
      <c r="TB13" t="e">
        <v>#N/A</v>
      </c>
      <c r="TC13" t="e">
        <v>#N/A</v>
      </c>
      <c r="TD13" t="e">
        <v>#N/A</v>
      </c>
      <c r="TE13" t="e">
        <v>#N/A</v>
      </c>
      <c r="TF13" t="e">
        <v>#N/A</v>
      </c>
      <c r="TG13" t="e">
        <v>#N/A</v>
      </c>
      <c r="TH13" t="e">
        <v>#N/A</v>
      </c>
      <c r="TI13" t="e">
        <v>#N/A</v>
      </c>
      <c r="TJ13" t="e">
        <v>#N/A</v>
      </c>
      <c r="TK13" t="e">
        <v>#N/A</v>
      </c>
      <c r="TL13" t="e">
        <f t="shared" si="67"/>
        <v>#N/A</v>
      </c>
      <c r="TN13" s="12"/>
      <c r="TO13" t="s">
        <v>2369</v>
      </c>
      <c r="TP13" s="37" t="s">
        <v>2737</v>
      </c>
      <c r="TQ13" t="s">
        <v>2690</v>
      </c>
      <c r="TS13" t="e">
        <v>#N/A</v>
      </c>
      <c r="TT13" t="e">
        <v>#N/A</v>
      </c>
      <c r="TU13" t="e">
        <v>#N/A</v>
      </c>
      <c r="TV13" t="e">
        <v>#N/A</v>
      </c>
      <c r="TW13" t="e">
        <v>#N/A</v>
      </c>
      <c r="TX13" t="e">
        <v>#N/A</v>
      </c>
      <c r="TY13" t="e">
        <v>#N/A</v>
      </c>
      <c r="TZ13" t="e">
        <v>#N/A</v>
      </c>
      <c r="UA13" t="e">
        <v>#N/A</v>
      </c>
      <c r="UB13" t="e">
        <v>#N/A</v>
      </c>
      <c r="UC13" t="e">
        <v>#N/A</v>
      </c>
      <c r="UD13" t="e">
        <v>#N/A</v>
      </c>
      <c r="UE13" t="e">
        <f t="shared" si="68"/>
        <v>#N/A</v>
      </c>
      <c r="UG13" s="12"/>
      <c r="UH13" t="s">
        <v>2369</v>
      </c>
      <c r="UI13" s="37" t="s">
        <v>2737</v>
      </c>
      <c r="UJ13" t="s">
        <v>2690</v>
      </c>
      <c r="UL13" t="e">
        <v>#N/A</v>
      </c>
      <c r="UM13" t="e">
        <v>#N/A</v>
      </c>
      <c r="UN13" t="e">
        <v>#N/A</v>
      </c>
      <c r="UO13" t="e">
        <v>#N/A</v>
      </c>
      <c r="UP13" t="e">
        <v>#N/A</v>
      </c>
      <c r="UQ13" t="e">
        <v>#N/A</v>
      </c>
      <c r="UR13" t="e">
        <v>#N/A</v>
      </c>
      <c r="US13" t="e">
        <v>#N/A</v>
      </c>
      <c r="UT13" t="e">
        <v>#N/A</v>
      </c>
      <c r="UU13" t="e">
        <v>#N/A</v>
      </c>
      <c r="UV13" t="e">
        <v>#N/A</v>
      </c>
      <c r="UW13" t="e">
        <v>#N/A</v>
      </c>
      <c r="UX13" t="e">
        <f t="shared" si="69"/>
        <v>#N/A</v>
      </c>
      <c r="UZ13" s="12"/>
      <c r="VA13" t="s">
        <v>2369</v>
      </c>
      <c r="VB13" s="37" t="s">
        <v>2737</v>
      </c>
      <c r="VC13" t="s">
        <v>2690</v>
      </c>
      <c r="VE13" t="e">
        <v>#N/A</v>
      </c>
      <c r="VF13" t="e">
        <v>#N/A</v>
      </c>
      <c r="VG13" t="e">
        <v>#N/A</v>
      </c>
      <c r="VH13" t="e">
        <v>#N/A</v>
      </c>
      <c r="VI13" t="e">
        <v>#N/A</v>
      </c>
      <c r="VJ13" t="e">
        <v>#N/A</v>
      </c>
      <c r="VK13" t="e">
        <v>#N/A</v>
      </c>
      <c r="VL13" t="e">
        <v>#N/A</v>
      </c>
      <c r="VM13" t="e">
        <v>#N/A</v>
      </c>
      <c r="VN13" t="e">
        <v>#N/A</v>
      </c>
      <c r="VO13" t="e">
        <v>#N/A</v>
      </c>
      <c r="VP13" t="e">
        <v>#N/A</v>
      </c>
      <c r="VQ13" t="e">
        <f t="shared" si="70"/>
        <v>#N/A</v>
      </c>
      <c r="VS13" s="12"/>
      <c r="VT13" t="s">
        <v>2369</v>
      </c>
      <c r="VU13" s="37" t="s">
        <v>2737</v>
      </c>
      <c r="VV13" t="s">
        <v>2690</v>
      </c>
      <c r="VX13" t="e">
        <v>#N/A</v>
      </c>
      <c r="VY13" t="e">
        <v>#N/A</v>
      </c>
      <c r="VZ13" t="e">
        <v>#N/A</v>
      </c>
      <c r="WA13" t="e">
        <v>#N/A</v>
      </c>
      <c r="WB13" t="e">
        <v>#N/A</v>
      </c>
      <c r="WC13" t="e">
        <v>#N/A</v>
      </c>
      <c r="WD13" t="e">
        <v>#N/A</v>
      </c>
      <c r="WE13" t="e">
        <v>#N/A</v>
      </c>
      <c r="WF13" t="e">
        <v>#N/A</v>
      </c>
      <c r="WG13" t="e">
        <v>#N/A</v>
      </c>
      <c r="WH13" t="e">
        <v>#N/A</v>
      </c>
      <c r="WI13" t="e">
        <v>#N/A</v>
      </c>
      <c r="WJ13" t="e">
        <f t="shared" si="71"/>
        <v>#N/A</v>
      </c>
      <c r="WL13" s="12"/>
      <c r="WM13" t="s">
        <v>2369</v>
      </c>
      <c r="WN13" s="37" t="s">
        <v>2737</v>
      </c>
      <c r="WO13" t="s">
        <v>2690</v>
      </c>
      <c r="WQ13" t="e">
        <v>#N/A</v>
      </c>
      <c r="WR13" t="e">
        <v>#N/A</v>
      </c>
      <c r="WS13" s="1" t="e">
        <f t="shared" si="72"/>
        <v>#N/A</v>
      </c>
      <c r="WT13" t="e">
        <v>#N/A</v>
      </c>
      <c r="WU13" t="e">
        <v>#N/A</v>
      </c>
      <c r="WV13" t="e">
        <v>#N/A</v>
      </c>
      <c r="WW13" t="e">
        <v>#N/A</v>
      </c>
      <c r="WX13" t="e">
        <v>#N/A</v>
      </c>
      <c r="WY13" t="e">
        <v>#N/A</v>
      </c>
      <c r="WZ13" t="e">
        <v>#N/A</v>
      </c>
      <c r="XA13" t="e">
        <v>#N/A</v>
      </c>
      <c r="XB13" t="e">
        <v>#N/A</v>
      </c>
      <c r="XC13" t="e">
        <v>#N/A</v>
      </c>
      <c r="XD13" t="e">
        <f t="shared" si="73"/>
        <v>#N/A</v>
      </c>
      <c r="XE13">
        <f t="shared" si="74"/>
        <v>0</v>
      </c>
      <c r="XF13" s="12"/>
      <c r="XG13" t="s">
        <v>2369</v>
      </c>
      <c r="XH13" s="37" t="s">
        <v>2737</v>
      </c>
      <c r="XI13" t="s">
        <v>2690</v>
      </c>
      <c r="XK13" t="e">
        <v>#N/A</v>
      </c>
      <c r="XL13" t="e">
        <v>#N/A</v>
      </c>
      <c r="XM13" t="e">
        <v>#N/A</v>
      </c>
      <c r="XN13" t="e">
        <v>#N/A</v>
      </c>
      <c r="XO13" t="e">
        <v>#N/A</v>
      </c>
      <c r="XP13" t="e">
        <v>#N/A</v>
      </c>
      <c r="XQ13" t="e">
        <v>#N/A</v>
      </c>
      <c r="XR13" t="e">
        <v>#N/A</v>
      </c>
      <c r="XS13" t="e">
        <v>#N/A</v>
      </c>
      <c r="XT13" t="e">
        <v>#N/A</v>
      </c>
      <c r="XU13" t="e">
        <v>#N/A</v>
      </c>
      <c r="XV13" t="e">
        <v>#N/A</v>
      </c>
      <c r="XW13" t="e">
        <f t="shared" si="75"/>
        <v>#N/A</v>
      </c>
      <c r="XY13" s="12"/>
      <c r="XZ13" t="s">
        <v>2369</v>
      </c>
      <c r="YA13" s="37" t="s">
        <v>2737</v>
      </c>
      <c r="YB13" t="s">
        <v>2690</v>
      </c>
      <c r="YD13" s="1">
        <v>5.3240740740740744E-4</v>
      </c>
      <c r="YE13" s="1">
        <v>4.3981481481481481E-4</v>
      </c>
      <c r="YF13" s="1">
        <v>9.2592592592592588E-5</v>
      </c>
      <c r="YG13" s="1">
        <v>0</v>
      </c>
      <c r="YH13">
        <v>1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f t="shared" si="81"/>
        <v>0</v>
      </c>
      <c r="YR13" s="12"/>
      <c r="YS13" t="s">
        <v>2369</v>
      </c>
      <c r="YT13" s="37" t="s">
        <v>2737</v>
      </c>
      <c r="YU13" t="s">
        <v>2690</v>
      </c>
      <c r="YW13" t="e">
        <v>#N/A</v>
      </c>
      <c r="YX13" t="e">
        <v>#N/A</v>
      </c>
      <c r="YY13" t="e">
        <v>#N/A</v>
      </c>
      <c r="YZ13" t="e">
        <v>#N/A</v>
      </c>
      <c r="ZA13" t="e">
        <v>#N/A</v>
      </c>
      <c r="ZB13" t="e">
        <v>#N/A</v>
      </c>
      <c r="ZC13" t="e">
        <v>#N/A</v>
      </c>
      <c r="ZD13" t="e">
        <v>#N/A</v>
      </c>
      <c r="ZE13" t="e">
        <v>#N/A</v>
      </c>
      <c r="ZF13" t="e">
        <v>#N/A</v>
      </c>
      <c r="ZG13" t="e">
        <v>#N/A</v>
      </c>
      <c r="ZH13" t="e">
        <v>#N/A</v>
      </c>
      <c r="ZI13" t="e">
        <f t="shared" si="76"/>
        <v>#N/A</v>
      </c>
      <c r="ZK13" s="12"/>
      <c r="ZL13" t="s">
        <v>2369</v>
      </c>
      <c r="ZM13" s="37" t="s">
        <v>2737</v>
      </c>
      <c r="ZN13" t="s">
        <v>2690</v>
      </c>
      <c r="ZP13" t="e">
        <v>#N/A</v>
      </c>
      <c r="ZQ13" t="e">
        <v>#N/A</v>
      </c>
      <c r="ZR13" t="e">
        <v>#N/A</v>
      </c>
      <c r="ZS13" t="e">
        <v>#N/A</v>
      </c>
      <c r="ZT13" t="e">
        <v>#N/A</v>
      </c>
      <c r="ZU13" t="e">
        <v>#N/A</v>
      </c>
      <c r="ZV13" t="e">
        <v>#N/A</v>
      </c>
      <c r="ZW13" t="e">
        <v>#N/A</v>
      </c>
      <c r="ZX13" t="e">
        <v>#N/A</v>
      </c>
      <c r="ZY13" t="e">
        <v>#N/A</v>
      </c>
      <c r="ZZ13" t="e">
        <v>#N/A</v>
      </c>
      <c r="AAA13" t="e">
        <v>#N/A</v>
      </c>
      <c r="AAB13" t="e">
        <f t="shared" si="84"/>
        <v>#N/A</v>
      </c>
      <c r="AAD13" s="12"/>
      <c r="AAE13" t="s">
        <v>2369</v>
      </c>
      <c r="AAF13" s="37" t="s">
        <v>2737</v>
      </c>
      <c r="AAG13" t="s">
        <v>2690</v>
      </c>
      <c r="AAI13" t="e">
        <v>#N/A</v>
      </c>
      <c r="AAJ13" t="e">
        <v>#N/A</v>
      </c>
      <c r="AAK13" t="e">
        <v>#N/A</v>
      </c>
      <c r="AAL13" t="e">
        <v>#N/A</v>
      </c>
      <c r="AAM13" t="e">
        <v>#N/A</v>
      </c>
      <c r="AAN13" t="e">
        <v>#N/A</v>
      </c>
      <c r="AAO13" t="e">
        <v>#N/A</v>
      </c>
      <c r="AAP13" t="e">
        <v>#N/A</v>
      </c>
      <c r="AAQ13" t="e">
        <v>#N/A</v>
      </c>
      <c r="AAR13" t="e">
        <v>#N/A</v>
      </c>
      <c r="AAS13" t="e">
        <v>#N/A</v>
      </c>
      <c r="AAT13" t="e">
        <v>#N/A</v>
      </c>
      <c r="AAU13" t="e">
        <f t="shared" si="91"/>
        <v>#N/A</v>
      </c>
      <c r="AAW13" s="12"/>
      <c r="AAX13" t="s">
        <v>2369</v>
      </c>
      <c r="AAY13" s="37" t="s">
        <v>2737</v>
      </c>
      <c r="AAZ13" t="s">
        <v>2690</v>
      </c>
      <c r="ABB13" s="1">
        <v>5.3240740740740744E-4</v>
      </c>
      <c r="ABC13" s="1">
        <v>4.3981481481481481E-4</v>
      </c>
      <c r="ABD13" s="1">
        <f t="shared" si="77"/>
        <v>1.099537037037037E-4</v>
      </c>
      <c r="ABE13" s="1">
        <v>9.2592592592592588E-5</v>
      </c>
      <c r="ABF13" s="1">
        <v>0</v>
      </c>
      <c r="ABG13">
        <v>1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f t="shared" si="92"/>
        <v>0</v>
      </c>
      <c r="ABQ13" s="12"/>
    </row>
    <row r="14" spans="1:745">
      <c r="A14" t="s">
        <v>2371</v>
      </c>
      <c r="B14" s="37" t="s">
        <v>2737</v>
      </c>
      <c r="C14" t="s">
        <v>2690</v>
      </c>
      <c r="D14">
        <v>8</v>
      </c>
      <c r="E14" s="1">
        <v>0.24509259259259261</v>
      </c>
      <c r="F14" s="1">
        <v>2.9699074074074072E-2</v>
      </c>
      <c r="G14" s="1">
        <v>1.3773148148148147E-3</v>
      </c>
      <c r="H14" s="1">
        <v>0.21400462962962963</v>
      </c>
      <c r="I14">
        <v>610</v>
      </c>
      <c r="J14">
        <v>9</v>
      </c>
      <c r="K14">
        <v>60</v>
      </c>
      <c r="L14">
        <v>2</v>
      </c>
      <c r="M14">
        <v>0</v>
      </c>
      <c r="N14">
        <v>0</v>
      </c>
      <c r="O14">
        <v>0</v>
      </c>
      <c r="P14">
        <v>96.77</v>
      </c>
      <c r="Q14">
        <f t="shared" si="17"/>
        <v>7</v>
      </c>
      <c r="R14">
        <v>320</v>
      </c>
      <c r="S14" s="12">
        <f t="shared" si="93"/>
        <v>2.1875</v>
      </c>
      <c r="T14" t="s">
        <v>2371</v>
      </c>
      <c r="U14" s="37" t="s">
        <v>2737</v>
      </c>
      <c r="V14" t="s">
        <v>2690</v>
      </c>
      <c r="W14">
        <v>8</v>
      </c>
      <c r="X14" s="1">
        <v>0.23532407407407407</v>
      </c>
      <c r="Y14" s="1">
        <v>5.0358796296296297E-2</v>
      </c>
      <c r="Z14" s="1">
        <v>4.0972222222222226E-3</v>
      </c>
      <c r="AA14" s="1">
        <v>0.18086805555555555</v>
      </c>
      <c r="AB14">
        <v>668</v>
      </c>
      <c r="AC14">
        <v>43</v>
      </c>
      <c r="AD14">
        <v>3</v>
      </c>
      <c r="AE14">
        <v>0</v>
      </c>
      <c r="AF14">
        <v>0</v>
      </c>
      <c r="AG14">
        <v>0</v>
      </c>
      <c r="AH14">
        <v>0</v>
      </c>
      <c r="AI14">
        <v>100</v>
      </c>
      <c r="AJ14">
        <f t="shared" si="19"/>
        <v>43</v>
      </c>
      <c r="AK14">
        <v>320</v>
      </c>
      <c r="AL14" s="12">
        <f t="shared" si="94"/>
        <v>13.4375</v>
      </c>
      <c r="AM14" t="s">
        <v>2371</v>
      </c>
      <c r="AN14" s="37" t="s">
        <v>2737</v>
      </c>
      <c r="AO14" t="s">
        <v>2690</v>
      </c>
      <c r="AP14">
        <v>8</v>
      </c>
      <c r="AQ14" s="1">
        <v>0.32606481481481481</v>
      </c>
      <c r="AR14" s="1">
        <v>0.14645833333333333</v>
      </c>
      <c r="AS14" s="1">
        <v>3.1018518518518522E-3</v>
      </c>
      <c r="AT14" s="1">
        <v>0.17649305555555558</v>
      </c>
      <c r="AU14">
        <v>394</v>
      </c>
      <c r="AV14">
        <v>319</v>
      </c>
      <c r="AW14">
        <v>14</v>
      </c>
      <c r="AX14">
        <v>0</v>
      </c>
      <c r="AY14">
        <v>0</v>
      </c>
      <c r="AZ14">
        <v>0</v>
      </c>
      <c r="BA14">
        <v>0</v>
      </c>
      <c r="BB14">
        <v>100</v>
      </c>
      <c r="BC14">
        <f t="shared" si="21"/>
        <v>319</v>
      </c>
      <c r="BD14">
        <v>320</v>
      </c>
      <c r="BE14" s="12">
        <f t="shared" si="95"/>
        <v>99.6875</v>
      </c>
      <c r="BF14" t="s">
        <v>2371</v>
      </c>
      <c r="BG14" s="37" t="s">
        <v>2737</v>
      </c>
      <c r="BH14" t="s">
        <v>2690</v>
      </c>
      <c r="BI14">
        <v>8</v>
      </c>
      <c r="BJ14" s="1">
        <v>0.30624999999999997</v>
      </c>
      <c r="BK14" s="1">
        <v>0.14861111111111111</v>
      </c>
      <c r="BL14" s="1">
        <v>7.4074074074074068E-3</v>
      </c>
      <c r="BM14" s="1">
        <v>0.15023148148148149</v>
      </c>
      <c r="BN14">
        <v>336</v>
      </c>
      <c r="BO14">
        <v>320</v>
      </c>
      <c r="BP14">
        <v>92</v>
      </c>
      <c r="BQ14">
        <v>0</v>
      </c>
      <c r="BR14">
        <v>0</v>
      </c>
      <c r="BS14">
        <v>0</v>
      </c>
      <c r="BT14">
        <v>0</v>
      </c>
      <c r="BU14">
        <v>100</v>
      </c>
      <c r="BV14">
        <f t="shared" si="23"/>
        <v>320</v>
      </c>
      <c r="BW14">
        <v>320</v>
      </c>
      <c r="BX14" s="12">
        <f t="shared" ref="BX14" si="112">BV14/BW14*100</f>
        <v>100</v>
      </c>
      <c r="BY14" t="s">
        <v>2371</v>
      </c>
      <c r="BZ14" s="37" t="s">
        <v>2737</v>
      </c>
      <c r="CA14" t="s">
        <v>2690</v>
      </c>
      <c r="CB14">
        <v>8</v>
      </c>
      <c r="CC14" s="1">
        <v>0.23700231481481482</v>
      </c>
      <c r="CD14" s="1">
        <v>0.12299768518518518</v>
      </c>
      <c r="CE14" s="1">
        <v>2.6504629629629625E-3</v>
      </c>
      <c r="CF14" s="1">
        <v>0.1113425925925926</v>
      </c>
      <c r="CG14">
        <v>50</v>
      </c>
      <c r="CH14">
        <v>407</v>
      </c>
      <c r="CI14">
        <v>884</v>
      </c>
      <c r="CJ14">
        <v>17</v>
      </c>
      <c r="CK14">
        <v>0</v>
      </c>
      <c r="CL14">
        <v>0</v>
      </c>
      <c r="CM14">
        <v>0</v>
      </c>
      <c r="CN14">
        <v>98.11</v>
      </c>
      <c r="CO14">
        <f t="shared" si="78"/>
        <v>390</v>
      </c>
      <c r="CP14">
        <v>320</v>
      </c>
      <c r="CQ14" s="12">
        <f t="shared" ref="CQ14" si="113">CO14/CP14*100</f>
        <v>121.875</v>
      </c>
      <c r="CR14" t="s">
        <v>2371</v>
      </c>
      <c r="CS14" s="37" t="s">
        <v>2737</v>
      </c>
      <c r="CT14" t="s">
        <v>2690</v>
      </c>
      <c r="CU14">
        <v>8</v>
      </c>
      <c r="CV14" s="1">
        <v>0</v>
      </c>
      <c r="CW14" s="1">
        <v>0</v>
      </c>
      <c r="CX14" s="1">
        <v>0</v>
      </c>
      <c r="CY14" s="1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f t="shared" si="26"/>
        <v>0</v>
      </c>
      <c r="DI14">
        <v>320</v>
      </c>
      <c r="DJ14" s="12">
        <f t="shared" si="96"/>
        <v>0</v>
      </c>
      <c r="DK14" t="s">
        <v>2371</v>
      </c>
      <c r="DL14" s="37" t="s">
        <v>2737</v>
      </c>
      <c r="DM14" t="s">
        <v>2690</v>
      </c>
      <c r="DN14">
        <v>8</v>
      </c>
      <c r="DO14" s="1">
        <v>0</v>
      </c>
      <c r="DP14" s="1">
        <v>0</v>
      </c>
      <c r="DQ14" s="1">
        <v>0</v>
      </c>
      <c r="DR14" s="1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f t="shared" si="28"/>
        <v>0</v>
      </c>
      <c r="EB14">
        <v>320</v>
      </c>
      <c r="EC14" s="12">
        <f t="shared" si="97"/>
        <v>0</v>
      </c>
      <c r="ED14" t="s">
        <v>2371</v>
      </c>
      <c r="EE14" s="37" t="s">
        <v>2737</v>
      </c>
      <c r="EF14" t="s">
        <v>2690</v>
      </c>
      <c r="EG14">
        <v>8</v>
      </c>
      <c r="EH14" s="1">
        <v>0.23700231481481482</v>
      </c>
      <c r="EI14" s="1">
        <v>0.12299768518518518</v>
      </c>
      <c r="EJ14" s="1">
        <v>2.6504629629629625E-3</v>
      </c>
      <c r="EK14" s="1">
        <v>0.1113425925925926</v>
      </c>
      <c r="EL14">
        <f t="shared" si="30"/>
        <v>50</v>
      </c>
      <c r="EM14">
        <f t="shared" si="31"/>
        <v>407</v>
      </c>
      <c r="EN14">
        <v>884</v>
      </c>
      <c r="EO14">
        <f t="shared" si="32"/>
        <v>17</v>
      </c>
      <c r="EP14">
        <v>0</v>
      </c>
      <c r="EQ14">
        <v>0</v>
      </c>
      <c r="ER14">
        <v>0</v>
      </c>
      <c r="ES14">
        <v>98.11</v>
      </c>
      <c r="ET14">
        <f t="shared" si="79"/>
        <v>390</v>
      </c>
      <c r="EU14">
        <v>320</v>
      </c>
      <c r="EV14" s="12">
        <f t="shared" ref="EV14" si="114">ET14/EU14*100</f>
        <v>121.875</v>
      </c>
      <c r="EW14" t="s">
        <v>2371</v>
      </c>
      <c r="EX14" s="37" t="s">
        <v>2737</v>
      </c>
      <c r="EY14" t="s">
        <v>2690</v>
      </c>
      <c r="EZ14">
        <v>8</v>
      </c>
      <c r="FA14" s="10">
        <v>1.3497569444444444</v>
      </c>
      <c r="FB14" s="1">
        <v>0.49814814814814817</v>
      </c>
      <c r="FC14" s="10">
        <f t="shared" si="34"/>
        <v>9.9629629629629637E-2</v>
      </c>
      <c r="FD14" s="1">
        <v>1.8634259259259257E-2</v>
      </c>
      <c r="FE14" s="1">
        <v>0.83296296296296291</v>
      </c>
      <c r="FF14">
        <f t="shared" si="35"/>
        <v>2058</v>
      </c>
      <c r="FG14">
        <v>1098</v>
      </c>
      <c r="FH14">
        <v>1053</v>
      </c>
      <c r="FI14">
        <v>19</v>
      </c>
      <c r="FJ14">
        <v>0</v>
      </c>
      <c r="FK14">
        <v>0</v>
      </c>
      <c r="FL14">
        <v>0</v>
      </c>
      <c r="FM14">
        <v>98.23</v>
      </c>
      <c r="FN14">
        <f t="shared" si="36"/>
        <v>1079</v>
      </c>
      <c r="FO14">
        <f t="shared" si="37"/>
        <v>1600</v>
      </c>
      <c r="FP14" s="12">
        <f t="shared" si="98"/>
        <v>67.4375</v>
      </c>
      <c r="FQ14" t="s">
        <v>2371</v>
      </c>
      <c r="FR14" s="37" t="s">
        <v>2737</v>
      </c>
      <c r="FS14" t="s">
        <v>2690</v>
      </c>
      <c r="FT14">
        <v>8</v>
      </c>
      <c r="FU14" s="1">
        <v>0.29532407407407407</v>
      </c>
      <c r="FV14" s="1">
        <v>0.14495370370370372</v>
      </c>
      <c r="FW14" s="1">
        <v>6.9212962962962969E-3</v>
      </c>
      <c r="FX14" s="1">
        <v>0.1434375</v>
      </c>
      <c r="FY14">
        <v>284</v>
      </c>
      <c r="FZ14">
        <v>334</v>
      </c>
      <c r="GA14">
        <v>353</v>
      </c>
      <c r="GB14">
        <v>2</v>
      </c>
      <c r="GC14">
        <v>0</v>
      </c>
      <c r="GD14">
        <v>0</v>
      </c>
      <c r="GE14">
        <v>0</v>
      </c>
      <c r="GF14">
        <v>99.44</v>
      </c>
      <c r="GG14">
        <f t="shared" si="39"/>
        <v>332</v>
      </c>
      <c r="GH14">
        <v>320</v>
      </c>
      <c r="GI14" s="12">
        <f t="shared" ref="GI14" si="115">GG14/GH14*100</f>
        <v>103.75000000000001</v>
      </c>
      <c r="GJ14" t="s">
        <v>2371</v>
      </c>
      <c r="GK14" s="37" t="s">
        <v>2737</v>
      </c>
      <c r="GL14" t="s">
        <v>2690</v>
      </c>
      <c r="GM14">
        <v>8</v>
      </c>
      <c r="GN14" s="1">
        <v>0.41267361111111112</v>
      </c>
      <c r="GO14" s="1">
        <v>0.15217592592592591</v>
      </c>
      <c r="GP14" s="1">
        <v>4.2361111111111106E-3</v>
      </c>
      <c r="GQ14" s="1">
        <v>0.25623842592592594</v>
      </c>
      <c r="GR14">
        <v>84</v>
      </c>
      <c r="GS14">
        <v>286</v>
      </c>
      <c r="GT14">
        <v>202</v>
      </c>
      <c r="GU14">
        <v>12</v>
      </c>
      <c r="GV14">
        <v>0</v>
      </c>
      <c r="GW14">
        <v>0</v>
      </c>
      <c r="GX14">
        <v>0</v>
      </c>
      <c r="GY14">
        <v>94.39</v>
      </c>
      <c r="GZ14">
        <f t="shared" si="41"/>
        <v>274</v>
      </c>
      <c r="HA14">
        <v>320</v>
      </c>
      <c r="HB14" s="12">
        <f t="shared" si="99"/>
        <v>85.625</v>
      </c>
      <c r="HC14" t="s">
        <v>2371</v>
      </c>
      <c r="HD14" s="37" t="s">
        <v>2737</v>
      </c>
      <c r="HE14" t="s">
        <v>2690</v>
      </c>
      <c r="HF14">
        <v>8</v>
      </c>
      <c r="HG14" s="1">
        <v>0.23040509259259259</v>
      </c>
      <c r="HH14" s="1">
        <v>0.11020833333333334</v>
      </c>
      <c r="HI14" s="1">
        <v>4.0439814814814817E-2</v>
      </c>
      <c r="HJ14" s="1">
        <v>7.9745370370370369E-2</v>
      </c>
      <c r="HK14">
        <v>22</v>
      </c>
      <c r="HL14">
        <v>321</v>
      </c>
      <c r="HM14">
        <v>336</v>
      </c>
      <c r="HN14">
        <v>1</v>
      </c>
      <c r="HO14">
        <v>0</v>
      </c>
      <c r="HP14">
        <v>0</v>
      </c>
      <c r="HQ14">
        <v>0</v>
      </c>
      <c r="HR14">
        <v>99.7</v>
      </c>
      <c r="HS14">
        <f t="shared" si="43"/>
        <v>320</v>
      </c>
      <c r="HT14">
        <v>320</v>
      </c>
      <c r="HU14" s="12">
        <f t="shared" ref="HU14" si="116">HS14/HT14*100</f>
        <v>100</v>
      </c>
      <c r="HV14" t="s">
        <v>2371</v>
      </c>
      <c r="HW14" s="37" t="s">
        <v>2737</v>
      </c>
      <c r="HX14" t="s">
        <v>2690</v>
      </c>
      <c r="HY14">
        <v>8</v>
      </c>
      <c r="HZ14" s="1">
        <v>0.34582175925925923</v>
      </c>
      <c r="IA14" s="1">
        <v>0.13607638888888887</v>
      </c>
      <c r="IB14" s="1">
        <v>4.4907407407407405E-3</v>
      </c>
      <c r="IC14" s="1">
        <v>0.20524305555555555</v>
      </c>
      <c r="ID14">
        <v>40</v>
      </c>
      <c r="IE14">
        <v>332</v>
      </c>
      <c r="IF14">
        <v>216</v>
      </c>
      <c r="IG14">
        <v>15</v>
      </c>
      <c r="IH14">
        <v>0</v>
      </c>
      <c r="II14">
        <v>0</v>
      </c>
      <c r="IJ14">
        <v>0</v>
      </c>
      <c r="IK14">
        <v>93.51</v>
      </c>
      <c r="IL14">
        <f t="shared" si="45"/>
        <v>317</v>
      </c>
      <c r="IM14">
        <v>320</v>
      </c>
      <c r="IN14" s="12">
        <f t="shared" si="100"/>
        <v>99.0625</v>
      </c>
      <c r="IO14" t="s">
        <v>2371</v>
      </c>
      <c r="IP14" s="37" t="s">
        <v>2737</v>
      </c>
      <c r="IQ14" t="s">
        <v>2690</v>
      </c>
      <c r="IR14">
        <v>8</v>
      </c>
      <c r="IS14" s="1">
        <v>0</v>
      </c>
      <c r="IT14" s="1">
        <v>0</v>
      </c>
      <c r="IU14" s="1">
        <v>0</v>
      </c>
      <c r="IV14" s="1">
        <v>0</v>
      </c>
      <c r="IW14">
        <v>0</v>
      </c>
      <c r="IX14">
        <v>0</v>
      </c>
      <c r="IY14">
        <v>157</v>
      </c>
      <c r="IZ14">
        <v>7</v>
      </c>
      <c r="JA14">
        <v>0</v>
      </c>
      <c r="JB14">
        <v>0</v>
      </c>
      <c r="JC14">
        <v>0</v>
      </c>
      <c r="JD14">
        <v>95.73</v>
      </c>
      <c r="JE14">
        <f t="shared" si="46"/>
        <v>-7</v>
      </c>
      <c r="JG14" s="12"/>
      <c r="JH14" t="s">
        <v>2371</v>
      </c>
      <c r="JI14" s="37" t="s">
        <v>2737</v>
      </c>
      <c r="JJ14" t="s">
        <v>2690</v>
      </c>
      <c r="JK14">
        <v>8</v>
      </c>
      <c r="JL14" s="1">
        <v>0</v>
      </c>
      <c r="JM14" s="1">
        <v>0</v>
      </c>
      <c r="JN14" s="1">
        <v>0</v>
      </c>
      <c r="JO14" s="1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f t="shared" si="48"/>
        <v>0</v>
      </c>
      <c r="JZ14" s="12" t="e">
        <f t="shared" si="101"/>
        <v>#DIV/0!</v>
      </c>
      <c r="KA14" t="s">
        <v>2371</v>
      </c>
      <c r="KB14" s="37" t="s">
        <v>2737</v>
      </c>
      <c r="KC14" t="s">
        <v>2690</v>
      </c>
      <c r="KD14">
        <v>8</v>
      </c>
      <c r="KE14" s="1">
        <v>0</v>
      </c>
      <c r="KF14" s="1">
        <v>0</v>
      </c>
      <c r="KG14" s="1">
        <v>0</v>
      </c>
      <c r="KH14" s="1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f t="shared" si="49"/>
        <v>0</v>
      </c>
      <c r="KS14" s="12" t="e">
        <f t="shared" si="102"/>
        <v>#DIV/0!</v>
      </c>
      <c r="KT14" t="s">
        <v>2371</v>
      </c>
      <c r="KU14" s="37" t="s">
        <v>2737</v>
      </c>
      <c r="KV14" t="s">
        <v>2690</v>
      </c>
      <c r="KW14">
        <v>8</v>
      </c>
      <c r="KX14" s="1">
        <v>0</v>
      </c>
      <c r="KY14" s="1">
        <v>0</v>
      </c>
      <c r="KZ14" s="1">
        <v>0</v>
      </c>
      <c r="LA14" s="1">
        <v>0</v>
      </c>
      <c r="LB14">
        <v>0</v>
      </c>
      <c r="LC14">
        <v>0</v>
      </c>
      <c r="LD14">
        <v>157</v>
      </c>
      <c r="LE14">
        <v>7</v>
      </c>
      <c r="LF14">
        <v>0</v>
      </c>
      <c r="LG14">
        <v>0</v>
      </c>
      <c r="LH14">
        <v>0</v>
      </c>
      <c r="LI14">
        <v>95.73</v>
      </c>
      <c r="LJ14">
        <f t="shared" si="50"/>
        <v>-7</v>
      </c>
      <c r="LL14" s="12"/>
      <c r="LM14" t="s">
        <v>2371</v>
      </c>
      <c r="LN14" s="37" t="s">
        <v>2737</v>
      </c>
      <c r="LO14" t="s">
        <v>2690</v>
      </c>
      <c r="LP14">
        <v>8</v>
      </c>
      <c r="LQ14" s="10">
        <v>1.2842476851851852</v>
      </c>
      <c r="LR14" s="1">
        <v>0.54343750000000002</v>
      </c>
      <c r="LS14" s="1">
        <v>5.6111111111111112E-2</v>
      </c>
      <c r="LT14" s="1">
        <v>0.68467592592592597</v>
      </c>
      <c r="LU14">
        <v>430</v>
      </c>
      <c r="LV14">
        <v>1273</v>
      </c>
      <c r="LW14">
        <v>1264</v>
      </c>
      <c r="LX14">
        <v>37</v>
      </c>
      <c r="LY14">
        <v>0</v>
      </c>
      <c r="LZ14">
        <v>0</v>
      </c>
      <c r="MA14">
        <v>0</v>
      </c>
      <c r="MB14">
        <v>97.16</v>
      </c>
      <c r="MC14">
        <f t="shared" si="52"/>
        <v>1236</v>
      </c>
      <c r="MD14">
        <f t="shared" si="53"/>
        <v>1280</v>
      </c>
      <c r="ME14" s="12">
        <f t="shared" si="54"/>
        <v>96.5625</v>
      </c>
      <c r="MF14" t="s">
        <v>2371</v>
      </c>
      <c r="MG14" s="37" t="s">
        <v>2737</v>
      </c>
      <c r="MH14" t="s">
        <v>2690</v>
      </c>
      <c r="MI14">
        <v>8</v>
      </c>
      <c r="MJ14" s="1">
        <v>0.25010416666666668</v>
      </c>
      <c r="MK14" s="1">
        <v>0.11638888888888889</v>
      </c>
      <c r="ML14" s="1">
        <v>6.7708333333333336E-3</v>
      </c>
      <c r="MM14" s="1">
        <v>0.12694444444444444</v>
      </c>
      <c r="MN14">
        <v>146</v>
      </c>
      <c r="MO14">
        <v>344</v>
      </c>
      <c r="MP14">
        <v>245</v>
      </c>
      <c r="MQ14">
        <v>18</v>
      </c>
      <c r="MR14">
        <v>0</v>
      </c>
      <c r="MS14">
        <v>0</v>
      </c>
      <c r="MT14">
        <v>0</v>
      </c>
      <c r="MU14">
        <v>93.16</v>
      </c>
      <c r="MV14">
        <f t="shared" si="55"/>
        <v>326</v>
      </c>
      <c r="MW14">
        <v>320</v>
      </c>
      <c r="MX14" s="12">
        <f t="shared" si="103"/>
        <v>101.875</v>
      </c>
      <c r="MY14" t="s">
        <v>2371</v>
      </c>
      <c r="MZ14" s="37" t="s">
        <v>2737</v>
      </c>
      <c r="NA14" t="s">
        <v>2690</v>
      </c>
      <c r="NB14">
        <v>8</v>
      </c>
      <c r="NC14" s="1">
        <v>0.31695601851851851</v>
      </c>
      <c r="ND14" s="1">
        <v>0.1196875</v>
      </c>
      <c r="NE14" s="1">
        <v>2.2291666666666668E-2</v>
      </c>
      <c r="NF14" s="1">
        <v>0.17496527777777779</v>
      </c>
      <c r="NG14">
        <v>154</v>
      </c>
      <c r="NH14">
        <v>324</v>
      </c>
      <c r="NI14">
        <v>326</v>
      </c>
      <c r="NJ14">
        <v>4</v>
      </c>
      <c r="NK14">
        <v>0</v>
      </c>
      <c r="NL14">
        <v>0</v>
      </c>
      <c r="NM14">
        <v>0</v>
      </c>
      <c r="NN14">
        <v>98.79</v>
      </c>
      <c r="NO14">
        <f t="shared" si="56"/>
        <v>320</v>
      </c>
      <c r="NP14">
        <v>320</v>
      </c>
      <c r="NQ14" s="12">
        <f t="shared" si="104"/>
        <v>100</v>
      </c>
      <c r="NR14" t="s">
        <v>2371</v>
      </c>
      <c r="NS14" s="37" t="s">
        <v>2737</v>
      </c>
      <c r="NT14" t="s">
        <v>2690</v>
      </c>
      <c r="NU14">
        <v>8</v>
      </c>
      <c r="NV14" s="1">
        <v>0.31655092592592593</v>
      </c>
      <c r="NW14" s="1">
        <v>0.1304976851851852</v>
      </c>
      <c r="NX14" s="1">
        <v>2.9085648148148149E-2</v>
      </c>
      <c r="NY14" s="1">
        <v>0.1569675925925926</v>
      </c>
      <c r="NZ14">
        <v>245</v>
      </c>
      <c r="OA14">
        <v>329</v>
      </c>
      <c r="OB14">
        <v>350</v>
      </c>
      <c r="OC14">
        <v>21</v>
      </c>
      <c r="OD14">
        <v>0</v>
      </c>
      <c r="OE14">
        <v>0</v>
      </c>
      <c r="OF14">
        <v>0</v>
      </c>
      <c r="OG14">
        <v>94.34</v>
      </c>
      <c r="OH14">
        <f t="shared" si="57"/>
        <v>308</v>
      </c>
      <c r="OI14">
        <v>320</v>
      </c>
      <c r="OJ14" s="12">
        <f t="shared" si="105"/>
        <v>96.25</v>
      </c>
      <c r="OK14" t="s">
        <v>2371</v>
      </c>
      <c r="OL14" s="37" t="s">
        <v>2737</v>
      </c>
      <c r="OM14" t="s">
        <v>2690</v>
      </c>
      <c r="ON14">
        <v>8</v>
      </c>
      <c r="OO14" s="1">
        <v>0.23870370370370372</v>
      </c>
      <c r="OP14" s="1">
        <v>0.10940972222222223</v>
      </c>
      <c r="OQ14" s="1">
        <v>1.3368055555555557E-2</v>
      </c>
      <c r="OR14" s="1">
        <v>0.11591435185185185</v>
      </c>
      <c r="OS14">
        <v>267</v>
      </c>
      <c r="OT14">
        <v>332</v>
      </c>
      <c r="OU14">
        <v>243</v>
      </c>
      <c r="OV14">
        <v>12</v>
      </c>
      <c r="OW14">
        <v>0</v>
      </c>
      <c r="OX14">
        <v>0</v>
      </c>
      <c r="OY14">
        <v>0</v>
      </c>
      <c r="OZ14">
        <v>95.29</v>
      </c>
      <c r="PA14">
        <f t="shared" si="58"/>
        <v>320</v>
      </c>
      <c r="PB14">
        <v>320</v>
      </c>
      <c r="PC14" s="12">
        <f t="shared" si="106"/>
        <v>100</v>
      </c>
      <c r="PD14" t="s">
        <v>2371</v>
      </c>
      <c r="PE14" s="37" t="s">
        <v>2737</v>
      </c>
      <c r="PF14" t="s">
        <v>2690</v>
      </c>
      <c r="PG14">
        <v>8</v>
      </c>
      <c r="PH14" s="1">
        <v>0.28593750000000001</v>
      </c>
      <c r="PI14" s="1">
        <v>0.12472222222222222</v>
      </c>
      <c r="PJ14" s="1">
        <v>8.0671296296296307E-3</v>
      </c>
      <c r="PK14" s="1">
        <v>0.15313657407407408</v>
      </c>
      <c r="PL14">
        <v>255</v>
      </c>
      <c r="PM14">
        <v>339</v>
      </c>
      <c r="PN14">
        <v>221</v>
      </c>
      <c r="PO14">
        <v>12</v>
      </c>
      <c r="PP14">
        <v>0</v>
      </c>
      <c r="PQ14">
        <v>0</v>
      </c>
      <c r="PR14">
        <v>0</v>
      </c>
      <c r="PS14">
        <v>94.85</v>
      </c>
      <c r="PT14">
        <f t="shared" si="59"/>
        <v>327</v>
      </c>
      <c r="PU14">
        <v>320</v>
      </c>
      <c r="PV14" s="12">
        <f t="shared" si="107"/>
        <v>102.18750000000001</v>
      </c>
      <c r="PW14" t="s">
        <v>2371</v>
      </c>
      <c r="PX14" s="37" t="s">
        <v>2737</v>
      </c>
      <c r="PY14" t="s">
        <v>2690</v>
      </c>
      <c r="PZ14">
        <v>8</v>
      </c>
      <c r="QA14" s="1">
        <v>0</v>
      </c>
      <c r="QB14" s="1">
        <v>0</v>
      </c>
      <c r="QC14" s="1">
        <v>0</v>
      </c>
      <c r="QD14" s="1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f t="shared" si="60"/>
        <v>0</v>
      </c>
      <c r="QN14">
        <v>320</v>
      </c>
      <c r="QO14" s="12">
        <f t="shared" si="108"/>
        <v>0</v>
      </c>
      <c r="QP14" t="s">
        <v>2371</v>
      </c>
      <c r="QQ14" s="37" t="s">
        <v>2737</v>
      </c>
      <c r="QR14" t="s">
        <v>2690</v>
      </c>
      <c r="QS14">
        <v>8</v>
      </c>
      <c r="QT14" s="1">
        <v>0</v>
      </c>
      <c r="QU14" s="1">
        <v>0</v>
      </c>
      <c r="QV14" s="1">
        <v>0</v>
      </c>
      <c r="QW14" s="1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f t="shared" si="61"/>
        <v>0</v>
      </c>
      <c r="RG14">
        <v>320</v>
      </c>
      <c r="RH14" s="12">
        <f t="shared" si="109"/>
        <v>0</v>
      </c>
      <c r="RI14" t="s">
        <v>2371</v>
      </c>
      <c r="RJ14" s="37" t="s">
        <v>2737</v>
      </c>
      <c r="RK14" t="s">
        <v>2690</v>
      </c>
      <c r="RL14">
        <v>8</v>
      </c>
      <c r="RM14" s="1">
        <v>0.28593750000000001</v>
      </c>
      <c r="RN14" s="1">
        <v>0.12472222222222222</v>
      </c>
      <c r="RO14" s="1">
        <v>8.0671296296296307E-3</v>
      </c>
      <c r="RP14" s="1">
        <v>0.15313657407407408</v>
      </c>
      <c r="RQ14">
        <v>255</v>
      </c>
      <c r="RR14">
        <v>339</v>
      </c>
      <c r="RS14">
        <v>221</v>
      </c>
      <c r="RT14">
        <v>12</v>
      </c>
      <c r="RU14">
        <v>0</v>
      </c>
      <c r="RV14">
        <v>0</v>
      </c>
      <c r="RW14">
        <v>0</v>
      </c>
      <c r="RX14">
        <v>94.85</v>
      </c>
      <c r="RY14">
        <f t="shared" si="62"/>
        <v>327</v>
      </c>
      <c r="RZ14">
        <v>320</v>
      </c>
      <c r="SA14" s="12">
        <f t="shared" si="110"/>
        <v>102.18750000000001</v>
      </c>
      <c r="SB14" t="s">
        <v>2371</v>
      </c>
      <c r="SC14" s="37" t="s">
        <v>2737</v>
      </c>
      <c r="SD14" t="s">
        <v>2690</v>
      </c>
      <c r="SE14">
        <v>8</v>
      </c>
      <c r="SF14" s="1">
        <v>1.4082870370370371</v>
      </c>
      <c r="SG14" s="10">
        <f t="shared" si="63"/>
        <v>0.60070601851851846</v>
      </c>
      <c r="SH14" s="1">
        <f>SG14/3</f>
        <v>0.20023533950617281</v>
      </c>
      <c r="SI14" s="1">
        <v>7.9606481481481486E-2</v>
      </c>
      <c r="SJ14" s="1">
        <v>0.72793981481481485</v>
      </c>
      <c r="SK14">
        <v>1067</v>
      </c>
      <c r="SL14">
        <v>1668</v>
      </c>
      <c r="SM14">
        <v>1385</v>
      </c>
      <c r="SN14">
        <v>67</v>
      </c>
      <c r="SO14">
        <v>0</v>
      </c>
      <c r="SP14">
        <v>0</v>
      </c>
      <c r="SQ14">
        <v>0</v>
      </c>
      <c r="SR14">
        <v>95.39</v>
      </c>
      <c r="SS14">
        <f t="shared" si="65"/>
        <v>1601</v>
      </c>
      <c r="ST14">
        <f t="shared" si="66"/>
        <v>1600</v>
      </c>
      <c r="SU14" s="12">
        <f t="shared" si="111"/>
        <v>100.06250000000001</v>
      </c>
      <c r="SV14" t="s">
        <v>2371</v>
      </c>
      <c r="SW14" s="37" t="s">
        <v>2737</v>
      </c>
      <c r="SX14" t="s">
        <v>2690</v>
      </c>
      <c r="SY14">
        <v>8</v>
      </c>
      <c r="SZ14" s="1">
        <v>5.2731481481481483E-2</v>
      </c>
      <c r="TA14" s="1">
        <v>3.3587962962962965E-2</v>
      </c>
      <c r="TB14" s="1">
        <v>9.0277777777777784E-4</v>
      </c>
      <c r="TC14" s="1">
        <v>1.8217592592592594E-2</v>
      </c>
      <c r="TD14">
        <v>106</v>
      </c>
      <c r="TE14">
        <v>73</v>
      </c>
      <c r="TF14">
        <v>289</v>
      </c>
      <c r="TG14">
        <v>20</v>
      </c>
      <c r="TH14">
        <v>0</v>
      </c>
      <c r="TI14">
        <v>0</v>
      </c>
      <c r="TJ14">
        <v>0</v>
      </c>
      <c r="TK14">
        <v>93.53</v>
      </c>
      <c r="TL14">
        <f t="shared" si="67"/>
        <v>53</v>
      </c>
      <c r="TN14" s="12"/>
      <c r="TO14" t="s">
        <v>2371</v>
      </c>
      <c r="TP14" s="37" t="s">
        <v>2737</v>
      </c>
      <c r="TQ14" t="s">
        <v>2690</v>
      </c>
      <c r="TS14" s="1">
        <v>0</v>
      </c>
      <c r="TT14" s="1">
        <v>0</v>
      </c>
      <c r="TU14" s="1">
        <v>0</v>
      </c>
      <c r="TV14" s="1">
        <v>0</v>
      </c>
      <c r="TW14">
        <v>0</v>
      </c>
      <c r="TX14">
        <v>0</v>
      </c>
      <c r="TY14">
        <v>5</v>
      </c>
      <c r="TZ14">
        <v>0</v>
      </c>
      <c r="UA14">
        <v>0</v>
      </c>
      <c r="UB14">
        <v>0</v>
      </c>
      <c r="UC14">
        <v>0</v>
      </c>
      <c r="UD14">
        <v>100</v>
      </c>
      <c r="UE14">
        <f t="shared" si="68"/>
        <v>0</v>
      </c>
      <c r="UG14" s="12"/>
      <c r="UH14" t="s">
        <v>2371</v>
      </c>
      <c r="UI14" s="37" t="s">
        <v>2737</v>
      </c>
      <c r="UJ14" t="s">
        <v>2690</v>
      </c>
      <c r="UK14">
        <v>8</v>
      </c>
      <c r="UL14" s="1">
        <v>0</v>
      </c>
      <c r="UM14" s="1">
        <v>0</v>
      </c>
      <c r="UN14" s="1">
        <v>0</v>
      </c>
      <c r="UO14" s="1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f t="shared" si="69"/>
        <v>0</v>
      </c>
      <c r="UZ14" s="12"/>
      <c r="VA14" t="s">
        <v>2371</v>
      </c>
      <c r="VB14" s="37" t="s">
        <v>2737</v>
      </c>
      <c r="VC14" t="s">
        <v>2690</v>
      </c>
      <c r="VD14">
        <v>8</v>
      </c>
      <c r="VE14" s="1" t="e">
        <v>#N/A</v>
      </c>
      <c r="VF14" s="1" t="e">
        <v>#N/A</v>
      </c>
      <c r="VG14" s="1" t="e">
        <v>#N/A</v>
      </c>
      <c r="VH14" s="1" t="e">
        <v>#N/A</v>
      </c>
      <c r="VI14" t="e">
        <v>#N/A</v>
      </c>
      <c r="VJ14" t="e">
        <v>#N/A</v>
      </c>
      <c r="VK14" t="e">
        <v>#N/A</v>
      </c>
      <c r="VL14" t="e">
        <v>#N/A</v>
      </c>
      <c r="VM14" t="e">
        <v>#N/A</v>
      </c>
      <c r="VN14" t="e">
        <v>#N/A</v>
      </c>
      <c r="VO14" t="e">
        <v>#N/A</v>
      </c>
      <c r="VP14" t="e">
        <v>#N/A</v>
      </c>
      <c r="VQ14" t="e">
        <f t="shared" si="70"/>
        <v>#N/A</v>
      </c>
      <c r="VS14" s="12"/>
      <c r="VT14" t="s">
        <v>2371</v>
      </c>
      <c r="VU14" s="37" t="s">
        <v>2737</v>
      </c>
      <c r="VV14" t="s">
        <v>2690</v>
      </c>
      <c r="VW14">
        <v>8</v>
      </c>
      <c r="VX14" t="e">
        <v>#N/A</v>
      </c>
      <c r="VY14" t="e">
        <v>#N/A</v>
      </c>
      <c r="VZ14" t="e">
        <v>#N/A</v>
      </c>
      <c r="WA14" t="e">
        <v>#N/A</v>
      </c>
      <c r="WB14" t="e">
        <v>#N/A</v>
      </c>
      <c r="WC14" t="e">
        <v>#N/A</v>
      </c>
      <c r="WD14" t="e">
        <v>#N/A</v>
      </c>
      <c r="WE14" t="e">
        <v>#N/A</v>
      </c>
      <c r="WF14" t="e">
        <v>#N/A</v>
      </c>
      <c r="WG14" t="e">
        <v>#N/A</v>
      </c>
      <c r="WH14" t="e">
        <v>#N/A</v>
      </c>
      <c r="WI14" t="e">
        <v>#N/A</v>
      </c>
      <c r="WJ14" t="e">
        <f t="shared" si="71"/>
        <v>#N/A</v>
      </c>
      <c r="WL14" s="12"/>
      <c r="WM14" t="s">
        <v>2371</v>
      </c>
      <c r="WN14" s="37" t="s">
        <v>2737</v>
      </c>
      <c r="WO14" t="s">
        <v>2690</v>
      </c>
      <c r="WP14">
        <v>8</v>
      </c>
      <c r="WQ14" s="1">
        <v>5.2731481481481483E-2</v>
      </c>
      <c r="WR14" s="1">
        <v>3.3587962962962965E-2</v>
      </c>
      <c r="WS14" s="1">
        <f t="shared" si="72"/>
        <v>8.3969907407407413E-3</v>
      </c>
      <c r="WT14" s="1">
        <v>9.0277777777777784E-4</v>
      </c>
      <c r="WU14" s="1">
        <v>1.8217592592592594E-2</v>
      </c>
      <c r="WV14">
        <v>106</v>
      </c>
      <c r="WW14">
        <v>73</v>
      </c>
      <c r="WX14">
        <v>294</v>
      </c>
      <c r="WY14">
        <v>20</v>
      </c>
      <c r="WZ14">
        <v>0</v>
      </c>
      <c r="XA14">
        <v>0</v>
      </c>
      <c r="XB14">
        <v>0</v>
      </c>
      <c r="XC14">
        <v>93.63</v>
      </c>
      <c r="XD14">
        <f t="shared" si="73"/>
        <v>53</v>
      </c>
      <c r="XE14">
        <f t="shared" si="74"/>
        <v>0</v>
      </c>
      <c r="XF14" s="12"/>
      <c r="XG14" t="s">
        <v>2371</v>
      </c>
      <c r="XH14" s="37" t="s">
        <v>2737</v>
      </c>
      <c r="XI14" t="s">
        <v>2690</v>
      </c>
      <c r="XJ14">
        <v>8</v>
      </c>
      <c r="XK14" s="1" t="e">
        <v>#N/A</v>
      </c>
      <c r="XL14" s="1" t="e">
        <v>#N/A</v>
      </c>
      <c r="XM14" s="1" t="e">
        <v>#N/A</v>
      </c>
      <c r="XN14" s="1" t="e">
        <v>#N/A</v>
      </c>
      <c r="XO14" t="e">
        <v>#N/A</v>
      </c>
      <c r="XP14" t="e">
        <v>#N/A</v>
      </c>
      <c r="XQ14" t="e">
        <v>#N/A</v>
      </c>
      <c r="XR14" t="e">
        <v>#N/A</v>
      </c>
      <c r="XS14" t="e">
        <v>#N/A</v>
      </c>
      <c r="XT14" t="e">
        <v>#N/A</v>
      </c>
      <c r="XU14" t="e">
        <v>#N/A</v>
      </c>
      <c r="XV14" t="e">
        <v>#N/A</v>
      </c>
      <c r="XW14" t="e">
        <f t="shared" si="75"/>
        <v>#N/A</v>
      </c>
      <c r="XY14" s="12"/>
      <c r="XZ14" t="s">
        <v>2371</v>
      </c>
      <c r="YA14" s="37" t="s">
        <v>2737</v>
      </c>
      <c r="YB14" t="s">
        <v>2690</v>
      </c>
      <c r="YC14">
        <v>8</v>
      </c>
      <c r="YD14" s="1">
        <v>0.21256944444444445</v>
      </c>
      <c r="YE14" s="1">
        <v>9.1400462962962961E-2</v>
      </c>
      <c r="YF14" s="1">
        <v>6.3425925925925915E-3</v>
      </c>
      <c r="YG14" s="1">
        <v>0.11481481481481481</v>
      </c>
      <c r="YH14">
        <v>36</v>
      </c>
      <c r="YI14">
        <v>318</v>
      </c>
      <c r="YJ14">
        <v>307</v>
      </c>
      <c r="YK14">
        <v>21</v>
      </c>
      <c r="YL14">
        <v>0</v>
      </c>
      <c r="YM14">
        <v>0</v>
      </c>
      <c r="YN14">
        <v>0</v>
      </c>
      <c r="YO14">
        <v>93.6</v>
      </c>
      <c r="YP14">
        <f t="shared" si="81"/>
        <v>297</v>
      </c>
      <c r="YQ14">
        <v>320</v>
      </c>
      <c r="YR14" s="12">
        <f t="shared" ref="YR14" si="117">YP14/YQ14*100</f>
        <v>92.8125</v>
      </c>
      <c r="YS14" t="s">
        <v>2371</v>
      </c>
      <c r="YT14" s="37" t="s">
        <v>2737</v>
      </c>
      <c r="YU14" t="s">
        <v>2690</v>
      </c>
      <c r="YV14">
        <v>8</v>
      </c>
      <c r="YW14" s="1">
        <v>4.4074074074074071E-2</v>
      </c>
      <c r="YX14" s="1">
        <v>9.6064814814814815E-3</v>
      </c>
      <c r="YY14" s="1">
        <v>6.4699074074074069E-3</v>
      </c>
      <c r="YZ14" s="1">
        <v>2.7974537037037034E-2</v>
      </c>
      <c r="ZA14">
        <v>9</v>
      </c>
      <c r="ZB14">
        <v>21</v>
      </c>
      <c r="ZC14">
        <v>40</v>
      </c>
      <c r="ZD14">
        <v>3</v>
      </c>
      <c r="ZE14">
        <v>0</v>
      </c>
      <c r="ZF14">
        <v>0</v>
      </c>
      <c r="ZG14">
        <v>0</v>
      </c>
      <c r="ZH14">
        <v>93.02</v>
      </c>
      <c r="ZI14">
        <f t="shared" si="76"/>
        <v>18</v>
      </c>
      <c r="ZK14" s="12"/>
      <c r="ZL14" t="s">
        <v>2371</v>
      </c>
      <c r="ZM14" s="37" t="s">
        <v>2737</v>
      </c>
      <c r="ZN14" t="s">
        <v>2690</v>
      </c>
      <c r="ZO14">
        <v>8</v>
      </c>
      <c r="ZP14" s="1" t="e">
        <v>#N/A</v>
      </c>
      <c r="ZQ14" s="1" t="e">
        <v>#N/A</v>
      </c>
      <c r="ZR14" s="1" t="e">
        <v>#N/A</v>
      </c>
      <c r="ZS14" s="1" t="e">
        <v>#N/A</v>
      </c>
      <c r="ZT14" t="e">
        <v>#N/A</v>
      </c>
      <c r="ZU14" t="e">
        <v>#N/A</v>
      </c>
      <c r="ZV14" t="e">
        <v>#N/A</v>
      </c>
      <c r="ZW14" t="e">
        <v>#N/A</v>
      </c>
      <c r="ZX14" t="e">
        <v>#N/A</v>
      </c>
      <c r="ZY14" t="e">
        <v>#N/A</v>
      </c>
      <c r="ZZ14" t="e">
        <v>#N/A</v>
      </c>
      <c r="AAA14" t="e">
        <v>#N/A</v>
      </c>
      <c r="AAB14" t="e">
        <f t="shared" si="84"/>
        <v>#N/A</v>
      </c>
      <c r="AAD14" s="12"/>
      <c r="AAE14" t="s">
        <v>2371</v>
      </c>
      <c r="AAF14" s="37" t="s">
        <v>2737</v>
      </c>
      <c r="AAG14" t="s">
        <v>2690</v>
      </c>
      <c r="AAH14">
        <v>8</v>
      </c>
      <c r="AAI14" t="e">
        <v>#N/A</v>
      </c>
      <c r="AAJ14" t="e">
        <v>#N/A</v>
      </c>
      <c r="AAK14" t="e">
        <v>#N/A</v>
      </c>
      <c r="AAL14" t="e">
        <v>#N/A</v>
      </c>
      <c r="AAM14" t="e">
        <v>#N/A</v>
      </c>
      <c r="AAN14" t="e">
        <v>#N/A</v>
      </c>
      <c r="AAO14" t="e">
        <v>#N/A</v>
      </c>
      <c r="AAP14" t="e">
        <v>#N/A</v>
      </c>
      <c r="AAQ14" t="e">
        <v>#N/A</v>
      </c>
      <c r="AAR14" t="e">
        <v>#N/A</v>
      </c>
      <c r="AAS14" t="e">
        <v>#N/A</v>
      </c>
      <c r="AAT14" t="e">
        <v>#N/A</v>
      </c>
      <c r="AAU14" t="e">
        <f t="shared" si="91"/>
        <v>#N/A</v>
      </c>
      <c r="AAW14" s="12"/>
      <c r="AAX14" t="s">
        <v>2371</v>
      </c>
      <c r="AAY14" s="37" t="s">
        <v>2737</v>
      </c>
      <c r="AAZ14" t="s">
        <v>2690</v>
      </c>
      <c r="ABA14">
        <v>8</v>
      </c>
      <c r="ABB14" s="1">
        <v>0.25665509259259262</v>
      </c>
      <c r="ABC14" s="1">
        <v>0.10101851851851851</v>
      </c>
      <c r="ABD14" s="1">
        <f t="shared" si="77"/>
        <v>2.5254629629629627E-2</v>
      </c>
      <c r="ABE14" s="1">
        <v>1.2824074074074073E-2</v>
      </c>
      <c r="ABF14" s="1">
        <v>0.14280092592592594</v>
      </c>
      <c r="ABG14">
        <v>45</v>
      </c>
      <c r="ABH14">
        <v>339</v>
      </c>
      <c r="ABI14">
        <v>347</v>
      </c>
      <c r="ABJ14">
        <v>24</v>
      </c>
      <c r="ABK14">
        <v>0</v>
      </c>
      <c r="ABL14">
        <v>0</v>
      </c>
      <c r="ABM14">
        <v>0</v>
      </c>
      <c r="ABN14">
        <v>93.53</v>
      </c>
      <c r="ABO14">
        <f t="shared" si="92"/>
        <v>315</v>
      </c>
      <c r="ABP14">
        <f>SUM(XX14,YQ14,ZJ14,AAC14)</f>
        <v>320</v>
      </c>
      <c r="ABQ14" s="12">
        <f t="shared" ref="ABQ14:ABQ16" si="118">ABO14/ABP14*100</f>
        <v>98.4375</v>
      </c>
    </row>
    <row r="15" spans="1:745">
      <c r="A15" t="s">
        <v>2373</v>
      </c>
      <c r="B15" s="37" t="s">
        <v>2737</v>
      </c>
      <c r="C15" t="s">
        <v>2690</v>
      </c>
      <c r="D15">
        <v>8</v>
      </c>
      <c r="E15" s="1">
        <v>0.2675925925925926</v>
      </c>
      <c r="F15" s="1">
        <v>0.11023148148148149</v>
      </c>
      <c r="G15" s="1">
        <v>2.4375000000000004E-2</v>
      </c>
      <c r="H15" s="1">
        <v>0.13298611111111111</v>
      </c>
      <c r="I15">
        <v>622</v>
      </c>
      <c r="J15">
        <v>44</v>
      </c>
      <c r="K15">
        <v>13</v>
      </c>
      <c r="L15">
        <v>1</v>
      </c>
      <c r="M15">
        <v>0</v>
      </c>
      <c r="N15">
        <v>0</v>
      </c>
      <c r="O15">
        <v>0</v>
      </c>
      <c r="P15">
        <v>92.86</v>
      </c>
      <c r="Q15">
        <f t="shared" si="17"/>
        <v>43</v>
      </c>
      <c r="R15">
        <v>320</v>
      </c>
      <c r="S15" s="12">
        <f>Q15/R15*100</f>
        <v>13.4375</v>
      </c>
      <c r="T15" t="s">
        <v>2373</v>
      </c>
      <c r="U15" s="37" t="s">
        <v>2737</v>
      </c>
      <c r="V15" t="s">
        <v>2690</v>
      </c>
      <c r="W15">
        <v>8</v>
      </c>
      <c r="X15" s="1">
        <v>0.25166666666666665</v>
      </c>
      <c r="Y15" s="1">
        <v>0.11472222222222223</v>
      </c>
      <c r="Z15" s="1">
        <v>1.7569444444444447E-2</v>
      </c>
      <c r="AA15" s="1">
        <v>0.11936342592592593</v>
      </c>
      <c r="AB15">
        <v>612</v>
      </c>
      <c r="AC15">
        <v>61</v>
      </c>
      <c r="AD15">
        <v>8</v>
      </c>
      <c r="AE15">
        <v>0</v>
      </c>
      <c r="AF15">
        <v>0</v>
      </c>
      <c r="AG15">
        <v>0</v>
      </c>
      <c r="AH15">
        <v>0</v>
      </c>
      <c r="AI15">
        <v>100</v>
      </c>
      <c r="AJ15">
        <f t="shared" si="19"/>
        <v>61</v>
      </c>
      <c r="AK15">
        <v>320</v>
      </c>
      <c r="AL15" s="12">
        <f>AJ15/AK15*100</f>
        <v>19.0625</v>
      </c>
      <c r="AM15" t="s">
        <v>2373</v>
      </c>
      <c r="AN15" s="37" t="s">
        <v>2737</v>
      </c>
      <c r="AO15" t="s">
        <v>2690</v>
      </c>
      <c r="AP15">
        <v>8</v>
      </c>
      <c r="AQ15" s="1">
        <v>0.5213078703703703</v>
      </c>
      <c r="AR15" s="1">
        <v>0.2644097222222222</v>
      </c>
      <c r="AS15" s="1">
        <v>3.2418981481481479E-2</v>
      </c>
      <c r="AT15" s="1">
        <v>0.22446759259259261</v>
      </c>
      <c r="AU15">
        <v>162</v>
      </c>
      <c r="AV15">
        <v>328</v>
      </c>
      <c r="AW15">
        <v>35</v>
      </c>
      <c r="AX15">
        <v>5</v>
      </c>
      <c r="AY15">
        <v>0</v>
      </c>
      <c r="AZ15">
        <v>0</v>
      </c>
      <c r="BA15">
        <v>0</v>
      </c>
      <c r="BB15">
        <v>87.5</v>
      </c>
      <c r="BC15">
        <f t="shared" si="21"/>
        <v>323</v>
      </c>
      <c r="BD15">
        <v>320</v>
      </c>
      <c r="BE15" s="12">
        <f>BC15/BD15*100</f>
        <v>100.93749999999999</v>
      </c>
      <c r="BF15" t="s">
        <v>2373</v>
      </c>
      <c r="BG15" s="37" t="s">
        <v>2737</v>
      </c>
      <c r="BH15" t="s">
        <v>2690</v>
      </c>
      <c r="BI15">
        <v>8</v>
      </c>
      <c r="BJ15" s="1">
        <v>0.40393518518518517</v>
      </c>
      <c r="BK15" s="1">
        <v>0.23440972222222223</v>
      </c>
      <c r="BL15" s="1">
        <v>3.7083333333333336E-2</v>
      </c>
      <c r="BM15" s="1">
        <v>0.13244212962962962</v>
      </c>
      <c r="BN15">
        <v>63</v>
      </c>
      <c r="BO15">
        <v>222</v>
      </c>
      <c r="BP15">
        <v>90</v>
      </c>
      <c r="BQ15">
        <v>1</v>
      </c>
      <c r="BR15">
        <v>0</v>
      </c>
      <c r="BS15">
        <v>0</v>
      </c>
      <c r="BT15">
        <v>0</v>
      </c>
      <c r="BU15">
        <v>98.9</v>
      </c>
      <c r="BV15">
        <f t="shared" si="23"/>
        <v>221</v>
      </c>
      <c r="BW15">
        <v>320</v>
      </c>
      <c r="BX15" s="12">
        <f>BV15/BW15*100</f>
        <v>69.0625</v>
      </c>
      <c r="BY15" t="s">
        <v>2373</v>
      </c>
      <c r="BZ15" s="37" t="s">
        <v>2737</v>
      </c>
      <c r="CA15" t="s">
        <v>2690</v>
      </c>
      <c r="CB15">
        <v>8</v>
      </c>
      <c r="CC15" s="1">
        <v>0</v>
      </c>
      <c r="CD15" s="1">
        <v>0</v>
      </c>
      <c r="CE15" s="1">
        <v>0</v>
      </c>
      <c r="CF15" s="1">
        <v>0</v>
      </c>
      <c r="CG15">
        <v>0</v>
      </c>
      <c r="CH15">
        <v>0</v>
      </c>
      <c r="CI15">
        <v>497</v>
      </c>
      <c r="CJ15">
        <v>9</v>
      </c>
      <c r="CK15">
        <v>0</v>
      </c>
      <c r="CL15">
        <v>0</v>
      </c>
      <c r="CM15">
        <v>0</v>
      </c>
      <c r="CN15">
        <v>98.22</v>
      </c>
      <c r="CO15">
        <f t="shared" si="78"/>
        <v>-9</v>
      </c>
      <c r="CQ15" s="12"/>
      <c r="CR15" t="s">
        <v>2373</v>
      </c>
      <c r="CS15" s="37" t="s">
        <v>2737</v>
      </c>
      <c r="CT15" t="s">
        <v>2690</v>
      </c>
      <c r="CU15">
        <v>8</v>
      </c>
      <c r="CV15" s="1">
        <v>7.2060185185185185E-2</v>
      </c>
      <c r="CW15" s="1">
        <v>5.6041666666666663E-2</v>
      </c>
      <c r="CX15" s="1">
        <v>2.1643518518518518E-3</v>
      </c>
      <c r="CY15" s="1">
        <v>1.3842592592592594E-2</v>
      </c>
      <c r="CZ15">
        <v>21</v>
      </c>
      <c r="DA15">
        <v>60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f t="shared" si="26"/>
        <v>60</v>
      </c>
      <c r="DJ15" s="12" t="e">
        <f>DH15/DI15*100</f>
        <v>#DIV/0!</v>
      </c>
      <c r="DK15" t="s">
        <v>2373</v>
      </c>
      <c r="DL15" s="37" t="s">
        <v>2737</v>
      </c>
      <c r="DM15" t="s">
        <v>2690</v>
      </c>
      <c r="DN15">
        <v>8</v>
      </c>
      <c r="DO15" s="1">
        <v>0.18841435185185185</v>
      </c>
      <c r="DP15" s="1">
        <v>5.4131944444444441E-2</v>
      </c>
      <c r="DQ15" s="1">
        <v>4.409722222222222E-3</v>
      </c>
      <c r="DR15" s="1">
        <v>0.12986111111111112</v>
      </c>
      <c r="DS15">
        <v>5</v>
      </c>
      <c r="DT15">
        <v>54</v>
      </c>
      <c r="DU15">
        <v>114</v>
      </c>
      <c r="DV15">
        <v>0</v>
      </c>
      <c r="DW15">
        <v>0</v>
      </c>
      <c r="DX15">
        <v>0</v>
      </c>
      <c r="DY15">
        <v>0</v>
      </c>
      <c r="DZ15">
        <v>100</v>
      </c>
      <c r="EA15">
        <f t="shared" si="28"/>
        <v>54</v>
      </c>
      <c r="EC15" s="12" t="e">
        <f>EA15/EB15*100</f>
        <v>#DIV/0!</v>
      </c>
      <c r="ED15" t="s">
        <v>2373</v>
      </c>
      <c r="EE15" s="37" t="s">
        <v>2737</v>
      </c>
      <c r="EF15" t="s">
        <v>2690</v>
      </c>
      <c r="EG15">
        <v>8</v>
      </c>
      <c r="EH15" s="1">
        <v>0.26047453703703705</v>
      </c>
      <c r="EI15" s="1">
        <v>0.11017361111111111</v>
      </c>
      <c r="EJ15" s="1">
        <v>6.5856481481481469E-3</v>
      </c>
      <c r="EK15" s="1">
        <v>0.14370370370370369</v>
      </c>
      <c r="EL15">
        <f t="shared" si="30"/>
        <v>26</v>
      </c>
      <c r="EM15">
        <f t="shared" si="31"/>
        <v>114</v>
      </c>
      <c r="EN15">
        <v>611</v>
      </c>
      <c r="EO15">
        <f t="shared" si="32"/>
        <v>9</v>
      </c>
      <c r="EP15">
        <v>0</v>
      </c>
      <c r="EQ15">
        <v>0</v>
      </c>
      <c r="ER15">
        <v>0</v>
      </c>
      <c r="ES15">
        <v>98.55</v>
      </c>
      <c r="ET15">
        <f t="shared" si="79"/>
        <v>105</v>
      </c>
      <c r="EV15" s="12"/>
      <c r="EW15" t="s">
        <v>2373</v>
      </c>
      <c r="EX15" s="37" t="s">
        <v>2737</v>
      </c>
      <c r="EY15" t="s">
        <v>2690</v>
      </c>
      <c r="EZ15">
        <v>8</v>
      </c>
      <c r="FA15" s="10">
        <v>1.7086342592592594</v>
      </c>
      <c r="FB15" s="1">
        <v>0.83515046296296302</v>
      </c>
      <c r="FC15" s="10">
        <f t="shared" si="34"/>
        <v>0.1670300925925926</v>
      </c>
      <c r="FD15" s="1">
        <v>0.11804398148148149</v>
      </c>
      <c r="FE15" s="1">
        <v>0.75542824074074078</v>
      </c>
      <c r="FF15">
        <f t="shared" si="35"/>
        <v>1485</v>
      </c>
      <c r="FG15">
        <v>769</v>
      </c>
      <c r="FH15">
        <v>757</v>
      </c>
      <c r="FI15">
        <v>16</v>
      </c>
      <c r="FJ15">
        <v>0</v>
      </c>
      <c r="FK15">
        <v>0</v>
      </c>
      <c r="FL15">
        <v>0</v>
      </c>
      <c r="FM15">
        <v>97.93</v>
      </c>
      <c r="FN15">
        <f t="shared" si="36"/>
        <v>753</v>
      </c>
      <c r="FO15">
        <f t="shared" si="37"/>
        <v>1280</v>
      </c>
      <c r="FP15" s="12">
        <f>FN15/FO15*100</f>
        <v>58.828125</v>
      </c>
      <c r="FQ15" t="s">
        <v>2373</v>
      </c>
      <c r="FR15" s="37" t="s">
        <v>2737</v>
      </c>
      <c r="FS15" t="s">
        <v>2690</v>
      </c>
      <c r="FT15">
        <v>8</v>
      </c>
      <c r="FU15" s="1">
        <v>0.54248842592592594</v>
      </c>
      <c r="FV15" s="1">
        <v>0.31180555555555556</v>
      </c>
      <c r="FW15" s="1">
        <v>6.3865740740740737E-2</v>
      </c>
      <c r="FX15" s="1">
        <v>0.16680555555555554</v>
      </c>
      <c r="FY15">
        <v>89</v>
      </c>
      <c r="FZ15">
        <v>277</v>
      </c>
      <c r="GA15">
        <v>266</v>
      </c>
      <c r="GB15">
        <v>1</v>
      </c>
      <c r="GC15">
        <v>0</v>
      </c>
      <c r="GD15">
        <v>0</v>
      </c>
      <c r="GE15">
        <v>0</v>
      </c>
      <c r="GF15">
        <v>99.63</v>
      </c>
      <c r="GG15">
        <f t="shared" si="39"/>
        <v>276</v>
      </c>
      <c r="GH15">
        <v>320</v>
      </c>
      <c r="GI15" s="12">
        <f>GG15/GH15*100</f>
        <v>86.25</v>
      </c>
      <c r="GJ15" t="s">
        <v>2373</v>
      </c>
      <c r="GK15" s="37" t="s">
        <v>2737</v>
      </c>
      <c r="GL15" t="s">
        <v>2690</v>
      </c>
      <c r="GM15">
        <v>8</v>
      </c>
      <c r="GN15" s="1">
        <v>0.50219907407407405</v>
      </c>
      <c r="GO15" s="1">
        <v>0.3319212962962963</v>
      </c>
      <c r="GP15" s="1">
        <v>2.3541666666666666E-2</v>
      </c>
      <c r="GQ15" s="1">
        <v>0.14673611111111109</v>
      </c>
      <c r="GR15">
        <v>156</v>
      </c>
      <c r="GS15">
        <v>341</v>
      </c>
      <c r="GT15">
        <v>223</v>
      </c>
      <c r="GU15">
        <v>4</v>
      </c>
      <c r="GV15">
        <v>0</v>
      </c>
      <c r="GW15">
        <v>0</v>
      </c>
      <c r="GX15">
        <v>0</v>
      </c>
      <c r="GY15">
        <v>98.24</v>
      </c>
      <c r="GZ15">
        <f t="shared" si="41"/>
        <v>337</v>
      </c>
      <c r="HA15">
        <v>320</v>
      </c>
      <c r="HB15" s="12">
        <f>GZ15/HA15*100</f>
        <v>105.31250000000001</v>
      </c>
      <c r="HC15" t="s">
        <v>2373</v>
      </c>
      <c r="HD15" s="37" t="s">
        <v>2737</v>
      </c>
      <c r="HE15" t="s">
        <v>2690</v>
      </c>
      <c r="HF15">
        <v>8</v>
      </c>
      <c r="HG15" s="1">
        <v>0.43498842592592596</v>
      </c>
      <c r="HH15" s="1">
        <v>0.24284722222222221</v>
      </c>
      <c r="HI15" s="1">
        <v>4.8194444444444449E-2</v>
      </c>
      <c r="HJ15" s="1">
        <v>0.1439236111111111</v>
      </c>
      <c r="HK15">
        <v>28</v>
      </c>
      <c r="HL15">
        <v>349</v>
      </c>
      <c r="HM15">
        <v>330</v>
      </c>
      <c r="HN15">
        <v>1</v>
      </c>
      <c r="HO15">
        <v>0</v>
      </c>
      <c r="HP15">
        <v>0</v>
      </c>
      <c r="HQ15">
        <v>0</v>
      </c>
      <c r="HR15">
        <v>99.7</v>
      </c>
      <c r="HS15">
        <f t="shared" si="43"/>
        <v>348</v>
      </c>
      <c r="HT15">
        <v>320</v>
      </c>
      <c r="HU15" s="12">
        <f>HS15/HT15*100</f>
        <v>108.74999999999999</v>
      </c>
      <c r="HV15" t="s">
        <v>2373</v>
      </c>
      <c r="HW15" s="37" t="s">
        <v>2737</v>
      </c>
      <c r="HX15" t="s">
        <v>2690</v>
      </c>
      <c r="HY15">
        <v>8</v>
      </c>
      <c r="HZ15" s="1">
        <v>0.34581018518518519</v>
      </c>
      <c r="IA15" s="1">
        <v>0.18203703703703702</v>
      </c>
      <c r="IB15" s="1">
        <v>5.3495370370370367E-2</v>
      </c>
      <c r="IC15" s="1">
        <v>0.1102662037037037</v>
      </c>
      <c r="ID15">
        <v>15</v>
      </c>
      <c r="IE15">
        <v>173</v>
      </c>
      <c r="IF15">
        <v>205</v>
      </c>
      <c r="IG15">
        <v>2</v>
      </c>
      <c r="IH15">
        <v>0</v>
      </c>
      <c r="II15">
        <v>0</v>
      </c>
      <c r="IJ15">
        <v>0</v>
      </c>
      <c r="IK15">
        <v>99.03</v>
      </c>
      <c r="IL15">
        <f t="shared" si="45"/>
        <v>171</v>
      </c>
      <c r="IM15">
        <v>320</v>
      </c>
      <c r="IN15" s="12">
        <f>IL15/IM15*100</f>
        <v>53.437500000000007</v>
      </c>
      <c r="IO15" t="s">
        <v>2373</v>
      </c>
      <c r="IP15" s="37" t="s">
        <v>2737</v>
      </c>
      <c r="IQ15" t="s">
        <v>2690</v>
      </c>
      <c r="IR15">
        <v>8</v>
      </c>
      <c r="IS15" s="1">
        <v>4.6076388888888882E-2</v>
      </c>
      <c r="IT15" s="1">
        <v>1.5752314814814813E-2</v>
      </c>
      <c r="IU15" s="1">
        <v>2.9247685185185186E-2</v>
      </c>
      <c r="IV15" s="1">
        <v>1.0648148148148147E-3</v>
      </c>
      <c r="IW15">
        <v>2</v>
      </c>
      <c r="IX15">
        <v>23</v>
      </c>
      <c r="IY15">
        <v>123</v>
      </c>
      <c r="IZ15">
        <v>1</v>
      </c>
      <c r="JA15">
        <v>0</v>
      </c>
      <c r="JB15">
        <v>0</v>
      </c>
      <c r="JC15">
        <v>0</v>
      </c>
      <c r="JD15">
        <v>99.19</v>
      </c>
      <c r="JE15">
        <f t="shared" si="46"/>
        <v>22</v>
      </c>
      <c r="JG15" s="12"/>
      <c r="JH15" t="s">
        <v>2373</v>
      </c>
      <c r="JI15" s="37" t="s">
        <v>2737</v>
      </c>
      <c r="JJ15" t="s">
        <v>2690</v>
      </c>
      <c r="JK15">
        <v>8</v>
      </c>
      <c r="JL15" s="1">
        <v>0</v>
      </c>
      <c r="JM15" s="1">
        <v>0</v>
      </c>
      <c r="JN15" s="1">
        <v>0</v>
      </c>
      <c r="JO15" s="1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f t="shared" si="48"/>
        <v>0</v>
      </c>
      <c r="JZ15" s="12" t="e">
        <f>JX15/JY15*100</f>
        <v>#DIV/0!</v>
      </c>
      <c r="KA15" t="s">
        <v>2373</v>
      </c>
      <c r="KB15" s="37" t="s">
        <v>2737</v>
      </c>
      <c r="KC15" t="s">
        <v>2690</v>
      </c>
      <c r="KD15">
        <v>8</v>
      </c>
      <c r="KE15" s="1">
        <v>0</v>
      </c>
      <c r="KF15" s="1">
        <v>0</v>
      </c>
      <c r="KG15" s="1">
        <v>0</v>
      </c>
      <c r="KH15" s="1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f t="shared" si="49"/>
        <v>0</v>
      </c>
      <c r="KS15" s="12" t="e">
        <f>KQ15/KR15*100</f>
        <v>#DIV/0!</v>
      </c>
      <c r="KT15" t="s">
        <v>2373</v>
      </c>
      <c r="KU15" s="37" t="s">
        <v>2737</v>
      </c>
      <c r="KV15" t="s">
        <v>2690</v>
      </c>
      <c r="KW15">
        <v>8</v>
      </c>
      <c r="KX15" s="1">
        <v>4.6076388888888882E-2</v>
      </c>
      <c r="KY15" s="1">
        <v>1.5752314814814813E-2</v>
      </c>
      <c r="KZ15" s="1">
        <v>2.9247685185185186E-2</v>
      </c>
      <c r="LA15" s="1">
        <v>1.0648148148148147E-3</v>
      </c>
      <c r="LB15">
        <v>2</v>
      </c>
      <c r="LC15">
        <v>23</v>
      </c>
      <c r="LD15">
        <v>123</v>
      </c>
      <c r="LE15">
        <v>1</v>
      </c>
      <c r="LF15">
        <v>0</v>
      </c>
      <c r="LG15">
        <v>0</v>
      </c>
      <c r="LH15">
        <v>0</v>
      </c>
      <c r="LI15">
        <v>99.19</v>
      </c>
      <c r="LJ15">
        <f t="shared" si="50"/>
        <v>22</v>
      </c>
      <c r="LL15" s="12"/>
      <c r="LM15" t="s">
        <v>2373</v>
      </c>
      <c r="LN15" s="37" t="s">
        <v>2737</v>
      </c>
      <c r="LO15" t="s">
        <v>2690</v>
      </c>
      <c r="LP15">
        <v>8</v>
      </c>
      <c r="LQ15" s="10">
        <v>1.9117939814814815</v>
      </c>
      <c r="LR15" s="10">
        <v>1.0975347222222223</v>
      </c>
      <c r="LS15" s="1">
        <v>0.22033564814814813</v>
      </c>
      <c r="LT15" s="1">
        <v>0.5939120370370371</v>
      </c>
      <c r="LU15">
        <v>290</v>
      </c>
      <c r="LV15">
        <v>1163</v>
      </c>
      <c r="LW15">
        <v>1147</v>
      </c>
      <c r="LX15">
        <v>9</v>
      </c>
      <c r="LY15">
        <v>0</v>
      </c>
      <c r="LZ15">
        <v>0</v>
      </c>
      <c r="MA15">
        <v>0</v>
      </c>
      <c r="MB15">
        <v>99.22</v>
      </c>
      <c r="MC15">
        <f t="shared" si="52"/>
        <v>1154</v>
      </c>
      <c r="MD15">
        <f t="shared" si="53"/>
        <v>1280</v>
      </c>
      <c r="ME15" s="12">
        <f t="shared" si="54"/>
        <v>90.15625</v>
      </c>
      <c r="MF15" t="s">
        <v>2373</v>
      </c>
      <c r="MG15" s="37" t="s">
        <v>2737</v>
      </c>
      <c r="MH15" t="s">
        <v>2690</v>
      </c>
      <c r="MI15">
        <v>8</v>
      </c>
      <c r="MJ15" s="1">
        <v>0.51828703703703705</v>
      </c>
      <c r="MK15" s="1">
        <v>0.3432291666666667</v>
      </c>
      <c r="ML15" s="1">
        <v>4.8321759259259266E-2</v>
      </c>
      <c r="MM15" s="1">
        <v>0.12671296296296297</v>
      </c>
      <c r="MN15">
        <v>123</v>
      </c>
      <c r="MO15">
        <v>330</v>
      </c>
      <c r="MP15">
        <v>69</v>
      </c>
      <c r="MQ15">
        <v>2</v>
      </c>
      <c r="MR15">
        <v>0</v>
      </c>
      <c r="MS15">
        <v>0</v>
      </c>
      <c r="MT15">
        <v>0</v>
      </c>
      <c r="MU15">
        <v>97.18</v>
      </c>
      <c r="MV15">
        <f t="shared" si="55"/>
        <v>328</v>
      </c>
      <c r="MW15">
        <v>320</v>
      </c>
      <c r="MX15" s="12">
        <f>MV15/MW15*100</f>
        <v>102.49999999999999</v>
      </c>
      <c r="MY15" t="s">
        <v>2373</v>
      </c>
      <c r="MZ15" s="37" t="s">
        <v>2737</v>
      </c>
      <c r="NA15" t="s">
        <v>2690</v>
      </c>
      <c r="NB15">
        <v>8</v>
      </c>
      <c r="NC15" s="1">
        <v>2.78125E-2</v>
      </c>
      <c r="ND15" s="1">
        <v>1.4872685185185185E-2</v>
      </c>
      <c r="NE15" s="1">
        <v>8.449074074074075E-4</v>
      </c>
      <c r="NF15" s="1">
        <v>1.2083333333333333E-2</v>
      </c>
      <c r="NG15">
        <v>21</v>
      </c>
      <c r="NH15">
        <v>7</v>
      </c>
      <c r="NI15">
        <v>255</v>
      </c>
      <c r="NJ15">
        <v>4</v>
      </c>
      <c r="NK15">
        <v>0</v>
      </c>
      <c r="NL15">
        <v>0</v>
      </c>
      <c r="NM15">
        <v>0</v>
      </c>
      <c r="NN15">
        <v>98.46</v>
      </c>
      <c r="NO15">
        <f t="shared" si="56"/>
        <v>3</v>
      </c>
      <c r="NP15">
        <v>320</v>
      </c>
      <c r="NQ15" s="12">
        <f>NO15/NP15*100</f>
        <v>0.9375</v>
      </c>
      <c r="NR15" t="s">
        <v>2373</v>
      </c>
      <c r="NS15" s="37" t="s">
        <v>2737</v>
      </c>
      <c r="NT15" t="s">
        <v>2690</v>
      </c>
      <c r="NU15">
        <v>8</v>
      </c>
      <c r="NV15" s="1">
        <v>0.26180555555555557</v>
      </c>
      <c r="NW15" s="1">
        <v>0.13223379629629631</v>
      </c>
      <c r="NX15" s="1">
        <v>2.0011574074074074E-2</v>
      </c>
      <c r="NY15" s="1">
        <v>0.1095486111111111</v>
      </c>
      <c r="NZ15">
        <v>133</v>
      </c>
      <c r="OA15">
        <v>97</v>
      </c>
      <c r="OB15">
        <v>74</v>
      </c>
      <c r="OC15">
        <v>2</v>
      </c>
      <c r="OD15">
        <v>0</v>
      </c>
      <c r="OE15">
        <v>0</v>
      </c>
      <c r="OF15">
        <v>0</v>
      </c>
      <c r="OG15">
        <v>97.37</v>
      </c>
      <c r="OH15">
        <f t="shared" si="57"/>
        <v>95</v>
      </c>
      <c r="OI15">
        <v>320</v>
      </c>
      <c r="OJ15" s="12">
        <f>OH15/OI15*100</f>
        <v>29.6875</v>
      </c>
      <c r="OK15" t="s">
        <v>2373</v>
      </c>
      <c r="OL15" s="37" t="s">
        <v>2737</v>
      </c>
      <c r="OM15" t="s">
        <v>2690</v>
      </c>
      <c r="ON15">
        <v>8</v>
      </c>
      <c r="OO15" s="1">
        <v>0.57542824074074073</v>
      </c>
      <c r="OP15" s="1">
        <v>0.33936342592592594</v>
      </c>
      <c r="OQ15" s="1">
        <v>4.7754629629629626E-2</v>
      </c>
      <c r="OR15" s="1">
        <v>0.18829861111111112</v>
      </c>
      <c r="OS15">
        <v>297</v>
      </c>
      <c r="OT15">
        <v>410</v>
      </c>
      <c r="OU15">
        <v>117</v>
      </c>
      <c r="OV15">
        <v>1</v>
      </c>
      <c r="OW15">
        <v>0</v>
      </c>
      <c r="OX15">
        <v>0</v>
      </c>
      <c r="OY15">
        <v>0</v>
      </c>
      <c r="OZ15">
        <v>99.15</v>
      </c>
      <c r="PA15">
        <f t="shared" si="58"/>
        <v>409</v>
      </c>
      <c r="PB15">
        <v>320</v>
      </c>
      <c r="PC15" s="12">
        <f>PA15/PB15*100</f>
        <v>127.8125</v>
      </c>
      <c r="PD15" t="s">
        <v>2373</v>
      </c>
      <c r="PE15" s="37" t="s">
        <v>2737</v>
      </c>
      <c r="PF15" t="s">
        <v>2690</v>
      </c>
      <c r="PG15">
        <v>8</v>
      </c>
      <c r="PH15" s="1">
        <v>0.5619791666666667</v>
      </c>
      <c r="PI15" s="1">
        <v>0.22195601851851851</v>
      </c>
      <c r="PJ15" s="1">
        <v>0.15980324074074073</v>
      </c>
      <c r="PK15" s="1">
        <v>0.18019675925925926</v>
      </c>
      <c r="PL15">
        <v>80</v>
      </c>
      <c r="PM15">
        <v>370</v>
      </c>
      <c r="PN15">
        <v>560</v>
      </c>
      <c r="PO15">
        <v>23</v>
      </c>
      <c r="PP15">
        <v>0</v>
      </c>
      <c r="PQ15">
        <v>0</v>
      </c>
      <c r="PR15">
        <v>0</v>
      </c>
      <c r="PS15">
        <v>96.05</v>
      </c>
      <c r="PT15">
        <f t="shared" si="59"/>
        <v>347</v>
      </c>
      <c r="PU15">
        <v>320</v>
      </c>
      <c r="PV15" s="12">
        <f>PT15/PU15*100</f>
        <v>108.43750000000001</v>
      </c>
      <c r="PW15" t="s">
        <v>2373</v>
      </c>
      <c r="PX15" s="37" t="s">
        <v>2737</v>
      </c>
      <c r="PY15" t="s">
        <v>2690</v>
      </c>
      <c r="PZ15">
        <v>8</v>
      </c>
      <c r="QA15" s="1">
        <v>0.3104513888888889</v>
      </c>
      <c r="QB15" s="1">
        <v>9.2013888888888895E-2</v>
      </c>
      <c r="QC15" s="1">
        <v>0.17321759259259259</v>
      </c>
      <c r="QD15" s="1">
        <v>4.520833333333333E-2</v>
      </c>
      <c r="QE15">
        <v>83</v>
      </c>
      <c r="QF15">
        <v>69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f t="shared" si="60"/>
        <v>69</v>
      </c>
      <c r="QN15">
        <v>320</v>
      </c>
      <c r="QO15" s="12">
        <f>QM15/QN15*100</f>
        <v>21.5625</v>
      </c>
      <c r="QP15" t="s">
        <v>2373</v>
      </c>
      <c r="QQ15" s="37" t="s">
        <v>2737</v>
      </c>
      <c r="QR15" t="s">
        <v>2690</v>
      </c>
      <c r="QS15">
        <v>8</v>
      </c>
      <c r="QT15" s="1">
        <v>0.3724189814814815</v>
      </c>
      <c r="QU15" s="1">
        <v>0.15535879629629631</v>
      </c>
      <c r="QV15" s="1">
        <v>0.14527777777777778</v>
      </c>
      <c r="QW15" s="1">
        <v>7.1770833333333339E-2</v>
      </c>
      <c r="QX15">
        <v>104</v>
      </c>
      <c r="QY15">
        <v>197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f t="shared" si="61"/>
        <v>197</v>
      </c>
      <c r="RG15">
        <v>320</v>
      </c>
      <c r="RH15" s="12">
        <f>RF15/RG15*100</f>
        <v>61.5625</v>
      </c>
      <c r="RI15" t="s">
        <v>2373</v>
      </c>
      <c r="RJ15" s="37" t="s">
        <v>2737</v>
      </c>
      <c r="RK15" t="s">
        <v>2690</v>
      </c>
      <c r="RL15">
        <v>8</v>
      </c>
      <c r="RM15" s="1">
        <v>1.244861111111111</v>
      </c>
      <c r="RN15" s="1">
        <v>0.46934027777777776</v>
      </c>
      <c r="RO15" s="1">
        <v>0.47832175925925924</v>
      </c>
      <c r="RP15" s="1">
        <v>0.29718749999999999</v>
      </c>
      <c r="RQ15">
        <v>267</v>
      </c>
      <c r="RR15">
        <v>636</v>
      </c>
      <c r="RS15">
        <v>560</v>
      </c>
      <c r="RT15">
        <v>23</v>
      </c>
      <c r="RU15">
        <v>0</v>
      </c>
      <c r="RV15">
        <v>0</v>
      </c>
      <c r="RW15">
        <v>0</v>
      </c>
      <c r="RX15">
        <v>96.05</v>
      </c>
      <c r="RY15">
        <f t="shared" si="62"/>
        <v>613</v>
      </c>
      <c r="RZ15">
        <v>320</v>
      </c>
      <c r="SA15" s="12">
        <f>RY15/RZ15*100</f>
        <v>191.5625</v>
      </c>
      <c r="SB15" t="s">
        <v>2373</v>
      </c>
      <c r="SC15" s="37" t="s">
        <v>2737</v>
      </c>
      <c r="SD15" t="s">
        <v>2690</v>
      </c>
      <c r="SE15">
        <v>8</v>
      </c>
      <c r="SF15" s="1">
        <v>2.6282175925925926</v>
      </c>
      <c r="SG15" s="10">
        <f t="shared" si="63"/>
        <v>1.2990393518518519</v>
      </c>
      <c r="SH15" s="1">
        <f t="shared" si="64"/>
        <v>0.2598078703703704</v>
      </c>
      <c r="SI15" s="1">
        <v>0.59528935185185183</v>
      </c>
      <c r="SJ15" s="1">
        <v>0.7338541666666667</v>
      </c>
      <c r="SK15">
        <v>841</v>
      </c>
      <c r="SL15">
        <v>1480</v>
      </c>
      <c r="SM15">
        <v>1075</v>
      </c>
      <c r="SN15">
        <v>32</v>
      </c>
      <c r="SO15">
        <v>0</v>
      </c>
      <c r="SP15">
        <v>0</v>
      </c>
      <c r="SQ15">
        <v>0</v>
      </c>
      <c r="SR15">
        <v>97.11</v>
      </c>
      <c r="SS15">
        <f t="shared" si="65"/>
        <v>1448</v>
      </c>
      <c r="ST15">
        <f t="shared" si="66"/>
        <v>1600</v>
      </c>
      <c r="SU15" s="12">
        <f>SS15/ST15*100</f>
        <v>90.5</v>
      </c>
      <c r="SV15" t="s">
        <v>2373</v>
      </c>
      <c r="SW15" s="37" t="s">
        <v>2737</v>
      </c>
      <c r="SX15" t="s">
        <v>2690</v>
      </c>
      <c r="SY15">
        <v>8</v>
      </c>
      <c r="SZ15" s="1">
        <v>0.52641203703703698</v>
      </c>
      <c r="TA15" s="1">
        <v>0.29593750000000002</v>
      </c>
      <c r="TB15" s="1">
        <v>6.2569444444444441E-2</v>
      </c>
      <c r="TC15" s="1">
        <v>0.16789351851851853</v>
      </c>
      <c r="TD15">
        <v>114</v>
      </c>
      <c r="TE15">
        <v>334</v>
      </c>
      <c r="TF15">
        <v>413</v>
      </c>
      <c r="TG15">
        <v>15</v>
      </c>
      <c r="TH15">
        <v>0</v>
      </c>
      <c r="TI15">
        <v>0</v>
      </c>
      <c r="TJ15">
        <v>0</v>
      </c>
      <c r="TK15">
        <v>96.5</v>
      </c>
      <c r="TL15">
        <f t="shared" si="67"/>
        <v>319</v>
      </c>
      <c r="TM15">
        <v>320</v>
      </c>
      <c r="TN15" s="12">
        <f>TL15/TM15*100</f>
        <v>99.6875</v>
      </c>
      <c r="TO15" t="s">
        <v>2373</v>
      </c>
      <c r="TP15" s="37" t="s">
        <v>2737</v>
      </c>
      <c r="TQ15" t="s">
        <v>2690</v>
      </c>
      <c r="TR15">
        <v>8</v>
      </c>
      <c r="TS15" s="1">
        <v>0.55799768518518522</v>
      </c>
      <c r="TT15" s="1">
        <v>0.31317129629629631</v>
      </c>
      <c r="TU15" s="1">
        <v>6.850694444444444E-2</v>
      </c>
      <c r="TV15" s="1">
        <v>0.17630787037037035</v>
      </c>
      <c r="TW15">
        <v>99</v>
      </c>
      <c r="TX15">
        <v>340</v>
      </c>
      <c r="TY15">
        <v>331</v>
      </c>
      <c r="TZ15">
        <v>20</v>
      </c>
      <c r="UA15">
        <v>0</v>
      </c>
      <c r="UB15">
        <v>0</v>
      </c>
      <c r="UC15">
        <v>0</v>
      </c>
      <c r="UD15">
        <v>94.3</v>
      </c>
      <c r="UE15">
        <f t="shared" si="68"/>
        <v>320</v>
      </c>
      <c r="UF15">
        <v>320</v>
      </c>
      <c r="UG15" s="12">
        <f>UE15/UF15*100</f>
        <v>100</v>
      </c>
      <c r="UH15" t="s">
        <v>2373</v>
      </c>
      <c r="UI15" s="37" t="s">
        <v>2737</v>
      </c>
      <c r="UJ15" t="s">
        <v>2690</v>
      </c>
      <c r="UK15">
        <v>8</v>
      </c>
      <c r="UL15" s="1">
        <v>0.41922453703703705</v>
      </c>
      <c r="UM15" s="1">
        <v>0.28467592592592594</v>
      </c>
      <c r="UN15" s="1">
        <v>3.4837962962962959E-2</v>
      </c>
      <c r="UO15" s="1">
        <v>9.9699074074074079E-2</v>
      </c>
      <c r="UP15">
        <v>32</v>
      </c>
      <c r="UQ15">
        <v>337</v>
      </c>
      <c r="UR15">
        <v>295</v>
      </c>
      <c r="US15">
        <v>4</v>
      </c>
      <c r="UT15">
        <v>0</v>
      </c>
      <c r="UU15">
        <v>0</v>
      </c>
      <c r="UV15">
        <v>0</v>
      </c>
      <c r="UW15">
        <v>98.66</v>
      </c>
      <c r="UX15">
        <f t="shared" si="69"/>
        <v>333</v>
      </c>
      <c r="UY15">
        <v>320</v>
      </c>
      <c r="UZ15" s="12">
        <f>UX15/UY15*100</f>
        <v>104.06249999999999</v>
      </c>
      <c r="VA15" t="s">
        <v>2373</v>
      </c>
      <c r="VB15" s="37" t="s">
        <v>2737</v>
      </c>
      <c r="VC15" t="s">
        <v>2690</v>
      </c>
      <c r="VD15">
        <v>8</v>
      </c>
      <c r="VE15" s="1">
        <v>0.50488425925925928</v>
      </c>
      <c r="VF15" s="1">
        <v>0.23824074074074075</v>
      </c>
      <c r="VG15" s="1">
        <v>4.3634259259259262E-2</v>
      </c>
      <c r="VH15" s="1">
        <v>0.22299768518518517</v>
      </c>
      <c r="VI15">
        <v>13</v>
      </c>
      <c r="VJ15">
        <v>215</v>
      </c>
      <c r="VK15">
        <v>124</v>
      </c>
      <c r="VL15">
        <v>3</v>
      </c>
      <c r="VM15">
        <v>0</v>
      </c>
      <c r="VN15">
        <v>0</v>
      </c>
      <c r="VO15">
        <v>0</v>
      </c>
      <c r="VP15">
        <v>97.64</v>
      </c>
      <c r="VQ15">
        <f t="shared" si="70"/>
        <v>212</v>
      </c>
      <c r="VR15">
        <v>320</v>
      </c>
      <c r="VS15" s="12">
        <f>VQ15/VR15*100</f>
        <v>66.25</v>
      </c>
      <c r="VT15" t="s">
        <v>2373</v>
      </c>
      <c r="VU15" s="37" t="s">
        <v>2737</v>
      </c>
      <c r="VV15" t="s">
        <v>2690</v>
      </c>
      <c r="VW15">
        <v>8</v>
      </c>
      <c r="VX15" s="1">
        <v>0.63960648148148147</v>
      </c>
      <c r="VY15" s="1">
        <v>0.3079513888888889</v>
      </c>
      <c r="VZ15" s="1">
        <v>4.4212962962962961E-2</v>
      </c>
      <c r="WA15" s="1">
        <v>0.28743055555555558</v>
      </c>
      <c r="WB15">
        <v>25</v>
      </c>
      <c r="WC15">
        <v>294</v>
      </c>
      <c r="WD15">
        <v>124</v>
      </c>
      <c r="WE15">
        <v>3</v>
      </c>
      <c r="WF15">
        <v>0</v>
      </c>
      <c r="WG15">
        <v>0</v>
      </c>
      <c r="WH15">
        <v>0</v>
      </c>
      <c r="WI15">
        <v>97.64</v>
      </c>
      <c r="WJ15">
        <f t="shared" si="71"/>
        <v>291</v>
      </c>
      <c r="WK15">
        <v>320</v>
      </c>
      <c r="WL15" s="12">
        <f>WJ15/WK15*100</f>
        <v>90.9375</v>
      </c>
      <c r="WM15" t="s">
        <v>2373</v>
      </c>
      <c r="WN15" s="37" t="s">
        <v>2737</v>
      </c>
      <c r="WO15" t="s">
        <v>2690</v>
      </c>
      <c r="WP15">
        <v>8</v>
      </c>
      <c r="WQ15" s="10">
        <v>2.143252314814815</v>
      </c>
      <c r="WR15" s="10">
        <v>1.2017361111111111</v>
      </c>
      <c r="WS15" s="1">
        <f>WR15/4</f>
        <v>0.30043402777777778</v>
      </c>
      <c r="WT15" s="1">
        <v>0.21015046296296294</v>
      </c>
      <c r="WU15" s="1">
        <v>0.7313425925925926</v>
      </c>
      <c r="WV15">
        <v>270</v>
      </c>
      <c r="WW15">
        <v>1305</v>
      </c>
      <c r="WX15">
        <v>1163</v>
      </c>
      <c r="WY15">
        <v>42</v>
      </c>
      <c r="WZ15">
        <v>0</v>
      </c>
      <c r="XA15">
        <v>0</v>
      </c>
      <c r="XB15">
        <v>0</v>
      </c>
      <c r="XC15">
        <v>96.51</v>
      </c>
      <c r="XD15">
        <f t="shared" si="73"/>
        <v>1263</v>
      </c>
      <c r="XE15">
        <f t="shared" si="74"/>
        <v>1280</v>
      </c>
      <c r="XF15" s="12">
        <f>XD15/XE15*100</f>
        <v>98.671875</v>
      </c>
      <c r="XG15" t="s">
        <v>2373</v>
      </c>
      <c r="XH15" s="37" t="s">
        <v>2737</v>
      </c>
      <c r="XI15" t="s">
        <v>2690</v>
      </c>
      <c r="XJ15">
        <v>8</v>
      </c>
      <c r="XK15" s="1">
        <v>0.52003472222222225</v>
      </c>
      <c r="XL15" s="1">
        <v>0.2840509259259259</v>
      </c>
      <c r="XM15" s="1">
        <v>5.9571759259259262E-2</v>
      </c>
      <c r="XN15" s="1">
        <v>0.17640046296296297</v>
      </c>
      <c r="XO15">
        <v>25</v>
      </c>
      <c r="XP15">
        <v>330</v>
      </c>
      <c r="XQ15">
        <v>281</v>
      </c>
      <c r="XR15">
        <v>6</v>
      </c>
      <c r="XS15">
        <v>0</v>
      </c>
      <c r="XT15">
        <v>0</v>
      </c>
      <c r="XU15">
        <v>0</v>
      </c>
      <c r="XV15">
        <v>97.91</v>
      </c>
      <c r="XW15">
        <f t="shared" si="75"/>
        <v>324</v>
      </c>
      <c r="XX15">
        <v>320</v>
      </c>
      <c r="XY15" s="12">
        <f>XW15/XX15*100</f>
        <v>101.25</v>
      </c>
      <c r="XZ15" t="s">
        <v>2373</v>
      </c>
      <c r="YA15" s="37" t="s">
        <v>2737</v>
      </c>
      <c r="YB15" t="s">
        <v>2690</v>
      </c>
      <c r="YC15">
        <v>8</v>
      </c>
      <c r="YD15" s="1">
        <v>0.3705092592592592</v>
      </c>
      <c r="YE15" s="1">
        <v>0.24210648148148148</v>
      </c>
      <c r="YF15" s="1">
        <v>5.5474537037037037E-2</v>
      </c>
      <c r="YG15" s="1">
        <v>7.2916666666666671E-2</v>
      </c>
      <c r="YH15">
        <v>135</v>
      </c>
      <c r="YI15">
        <v>346</v>
      </c>
      <c r="YJ15">
        <v>391</v>
      </c>
      <c r="YK15">
        <v>13</v>
      </c>
      <c r="YL15">
        <v>0</v>
      </c>
      <c r="YM15">
        <v>0</v>
      </c>
      <c r="YN15">
        <v>0</v>
      </c>
      <c r="YO15">
        <v>96.78</v>
      </c>
      <c r="YP15">
        <f t="shared" si="81"/>
        <v>333</v>
      </c>
      <c r="YQ15">
        <v>320</v>
      </c>
      <c r="YR15" s="12">
        <f>YP15/YQ15*100</f>
        <v>104.06249999999999</v>
      </c>
      <c r="YS15" t="s">
        <v>2373</v>
      </c>
      <c r="YT15" s="37" t="s">
        <v>2737</v>
      </c>
      <c r="YU15" t="s">
        <v>2690</v>
      </c>
      <c r="YV15">
        <v>8</v>
      </c>
      <c r="YW15" s="1">
        <v>0.58359953703703704</v>
      </c>
      <c r="YX15" s="1">
        <v>0.31403935185185183</v>
      </c>
      <c r="YY15" s="1">
        <v>0.15152777777777779</v>
      </c>
      <c r="YZ15" s="1">
        <v>0.11802083333333334</v>
      </c>
      <c r="ZA15">
        <v>82</v>
      </c>
      <c r="ZB15">
        <v>371</v>
      </c>
      <c r="ZC15">
        <v>308</v>
      </c>
      <c r="ZD15">
        <v>14</v>
      </c>
      <c r="ZE15">
        <v>0</v>
      </c>
      <c r="ZF15">
        <v>0</v>
      </c>
      <c r="ZG15">
        <v>0</v>
      </c>
      <c r="ZH15">
        <v>95.65</v>
      </c>
      <c r="ZI15">
        <f t="shared" si="76"/>
        <v>357</v>
      </c>
      <c r="ZJ15">
        <v>320</v>
      </c>
      <c r="ZK15" s="12">
        <f>ZI15/ZJ15*100</f>
        <v>111.56250000000001</v>
      </c>
      <c r="ZL15" t="s">
        <v>2373</v>
      </c>
      <c r="ZM15" s="37" t="s">
        <v>2737</v>
      </c>
      <c r="ZN15" t="s">
        <v>2690</v>
      </c>
      <c r="ZO15">
        <v>8</v>
      </c>
      <c r="ZP15" s="1">
        <v>0.40687500000000004</v>
      </c>
      <c r="ZQ15" s="1">
        <v>0.1991087962962963</v>
      </c>
      <c r="ZR15" s="1">
        <v>8.6157407407407405E-2</v>
      </c>
      <c r="ZS15" s="1">
        <v>0.1216087962962963</v>
      </c>
      <c r="ZT15">
        <v>149</v>
      </c>
      <c r="ZU15">
        <v>250</v>
      </c>
      <c r="ZV15">
        <v>339</v>
      </c>
      <c r="ZW15">
        <v>10</v>
      </c>
      <c r="ZX15">
        <v>0</v>
      </c>
      <c r="ZY15">
        <v>0</v>
      </c>
      <c r="ZZ15">
        <v>0</v>
      </c>
      <c r="AAA15">
        <v>97.13</v>
      </c>
      <c r="AAB15">
        <f t="shared" si="84"/>
        <v>240</v>
      </c>
      <c r="AAC15">
        <v>320</v>
      </c>
      <c r="AAD15" s="12">
        <f>AAB15/AAC15*100</f>
        <v>75</v>
      </c>
      <c r="AAE15" t="s">
        <v>2373</v>
      </c>
      <c r="AAF15" s="37" t="s">
        <v>2737</v>
      </c>
      <c r="AAG15" t="s">
        <v>2690</v>
      </c>
      <c r="AAH15">
        <v>8</v>
      </c>
      <c r="AAI15" s="1">
        <v>0.69142361111111106</v>
      </c>
      <c r="AAJ15" s="1">
        <v>0.38130787037037034</v>
      </c>
      <c r="AAK15" s="1">
        <v>8.7557870370370369E-2</v>
      </c>
      <c r="AAL15" s="1">
        <v>0.2225462962962963</v>
      </c>
      <c r="AAM15">
        <v>226</v>
      </c>
      <c r="AAN15">
        <v>428</v>
      </c>
      <c r="AAO15">
        <v>345</v>
      </c>
      <c r="AAP15">
        <v>10</v>
      </c>
      <c r="AAQ15">
        <v>0</v>
      </c>
      <c r="AAR15">
        <v>0</v>
      </c>
      <c r="AAS15">
        <v>0</v>
      </c>
      <c r="AAT15">
        <v>97.18</v>
      </c>
      <c r="AAU15">
        <f t="shared" si="91"/>
        <v>418</v>
      </c>
      <c r="AAV15">
        <v>320</v>
      </c>
      <c r="AAW15" s="12">
        <f>AAU15/AAV15*100</f>
        <v>130.625</v>
      </c>
      <c r="AAX15" t="s">
        <v>2373</v>
      </c>
      <c r="AAY15" s="37" t="s">
        <v>2737</v>
      </c>
      <c r="AAZ15" t="s">
        <v>2690</v>
      </c>
      <c r="ABA15">
        <v>8</v>
      </c>
      <c r="ABB15" s="10">
        <v>2.1671064814814813</v>
      </c>
      <c r="ABC15" s="10">
        <v>1.2230439814814815</v>
      </c>
      <c r="ABD15" s="1">
        <f t="shared" si="77"/>
        <v>0.30576099537037038</v>
      </c>
      <c r="ABE15" s="1">
        <v>0.3541435185185185</v>
      </c>
      <c r="ABF15" s="1">
        <v>0.58990740740740744</v>
      </c>
      <c r="ABG15">
        <v>468</v>
      </c>
      <c r="ABH15">
        <v>1475</v>
      </c>
      <c r="ABI15">
        <v>1325</v>
      </c>
      <c r="ABJ15">
        <v>43</v>
      </c>
      <c r="ABK15">
        <v>0</v>
      </c>
      <c r="ABL15">
        <v>0</v>
      </c>
      <c r="ABM15">
        <v>0</v>
      </c>
      <c r="ABN15">
        <v>96.86</v>
      </c>
      <c r="ABO15">
        <f t="shared" si="92"/>
        <v>1432</v>
      </c>
      <c r="ABP15">
        <f>SUM(XX15,YQ15,ZJ15,AAC15)</f>
        <v>1280</v>
      </c>
      <c r="ABQ15" s="12">
        <f t="shared" si="118"/>
        <v>111.87499999999999</v>
      </c>
    </row>
    <row r="16" spans="1:745">
      <c r="A16" t="s">
        <v>2372</v>
      </c>
      <c r="B16" s="37" t="s">
        <v>2737</v>
      </c>
      <c r="C16" t="s">
        <v>2690</v>
      </c>
      <c r="D16">
        <v>8</v>
      </c>
      <c r="E16" s="1">
        <v>0.25800925925925927</v>
      </c>
      <c r="F16" s="1">
        <v>0.14229166666666668</v>
      </c>
      <c r="G16" s="1">
        <v>1.894675925925926E-2</v>
      </c>
      <c r="H16" s="1">
        <v>9.6759259259259253E-2</v>
      </c>
      <c r="I16">
        <v>604</v>
      </c>
      <c r="J16">
        <v>81</v>
      </c>
      <c r="K16">
        <v>56</v>
      </c>
      <c r="L16">
        <v>1</v>
      </c>
      <c r="M16">
        <v>0</v>
      </c>
      <c r="N16">
        <v>0</v>
      </c>
      <c r="O16">
        <v>0</v>
      </c>
      <c r="P16">
        <v>98.25</v>
      </c>
      <c r="Q16">
        <f t="shared" si="17"/>
        <v>80</v>
      </c>
      <c r="R16">
        <v>320</v>
      </c>
      <c r="S16" s="12">
        <f>Q16/R16*100</f>
        <v>25</v>
      </c>
      <c r="T16" t="s">
        <v>2372</v>
      </c>
      <c r="U16" s="37" t="s">
        <v>2737</v>
      </c>
      <c r="V16" t="s">
        <v>2690</v>
      </c>
      <c r="W16">
        <v>8</v>
      </c>
      <c r="X16" s="1">
        <v>0.32131944444444444</v>
      </c>
      <c r="Y16" s="1">
        <v>0.12847222222222224</v>
      </c>
      <c r="Z16" s="1">
        <v>3.6747685185185182E-2</v>
      </c>
      <c r="AA16" s="1">
        <v>0.15608796296296296</v>
      </c>
      <c r="AB16">
        <v>611</v>
      </c>
      <c r="AC16">
        <v>94</v>
      </c>
      <c r="AD16">
        <v>18</v>
      </c>
      <c r="AE16">
        <v>0</v>
      </c>
      <c r="AF16">
        <v>0</v>
      </c>
      <c r="AG16">
        <v>0</v>
      </c>
      <c r="AH16">
        <v>0</v>
      </c>
      <c r="AI16">
        <v>100</v>
      </c>
      <c r="AJ16">
        <f t="shared" si="19"/>
        <v>94</v>
      </c>
      <c r="AK16">
        <v>320</v>
      </c>
      <c r="AL16" s="12">
        <f>AJ16/AK16*100</f>
        <v>29.375</v>
      </c>
      <c r="AM16" t="s">
        <v>2372</v>
      </c>
      <c r="AN16" s="37" t="s">
        <v>2737</v>
      </c>
      <c r="AO16" t="s">
        <v>2690</v>
      </c>
      <c r="AP16">
        <v>8</v>
      </c>
      <c r="AQ16" s="1">
        <v>0.37421296296296297</v>
      </c>
      <c r="AR16" s="1">
        <v>0.32004629629629627</v>
      </c>
      <c r="AS16" s="1">
        <v>3.6446759259259262E-2</v>
      </c>
      <c r="AT16" s="1">
        <v>1.7708333333333333E-2</v>
      </c>
      <c r="AU16">
        <v>305</v>
      </c>
      <c r="AV16">
        <v>345</v>
      </c>
      <c r="AW16">
        <v>44</v>
      </c>
      <c r="AX16">
        <v>1</v>
      </c>
      <c r="AY16">
        <v>0</v>
      </c>
      <c r="AZ16">
        <v>0</v>
      </c>
      <c r="BA16">
        <v>0</v>
      </c>
      <c r="BB16">
        <v>97.78</v>
      </c>
      <c r="BC16">
        <f t="shared" si="21"/>
        <v>344</v>
      </c>
      <c r="BD16">
        <v>320</v>
      </c>
      <c r="BE16" s="12">
        <f>BC16/BD16*100</f>
        <v>107.5</v>
      </c>
      <c r="BF16" t="s">
        <v>2372</v>
      </c>
      <c r="BG16" s="37" t="s">
        <v>2737</v>
      </c>
      <c r="BH16" t="s">
        <v>2690</v>
      </c>
      <c r="BI16">
        <v>8</v>
      </c>
      <c r="BJ16" s="1">
        <v>0.44709490740740737</v>
      </c>
      <c r="BK16" s="1">
        <v>0.34258101851851852</v>
      </c>
      <c r="BL16" s="1">
        <v>3.2152777777777773E-2</v>
      </c>
      <c r="BM16" s="1">
        <v>7.2337962962962965E-2</v>
      </c>
      <c r="BN16">
        <v>132</v>
      </c>
      <c r="BO16">
        <v>379</v>
      </c>
      <c r="BP16">
        <v>105</v>
      </c>
      <c r="BQ16">
        <v>0</v>
      </c>
      <c r="BR16">
        <v>0</v>
      </c>
      <c r="BS16">
        <v>0</v>
      </c>
      <c r="BT16">
        <v>0</v>
      </c>
      <c r="BU16">
        <v>100</v>
      </c>
      <c r="BV16">
        <f t="shared" si="23"/>
        <v>379</v>
      </c>
      <c r="BW16">
        <v>320</v>
      </c>
      <c r="BX16" s="12">
        <f>BV16/BW16*100</f>
        <v>118.4375</v>
      </c>
      <c r="BY16" t="s">
        <v>2372</v>
      </c>
      <c r="BZ16" s="37" t="s">
        <v>2737</v>
      </c>
      <c r="CA16" t="s">
        <v>2690</v>
      </c>
      <c r="CB16">
        <v>8</v>
      </c>
      <c r="CC16" s="1">
        <v>0.20060185185185186</v>
      </c>
      <c r="CD16" s="1">
        <v>0.19491898148148148</v>
      </c>
      <c r="CE16" s="1">
        <v>4.5254629629629629E-3</v>
      </c>
      <c r="CF16" s="1">
        <v>1.1458333333333333E-3</v>
      </c>
      <c r="CG16">
        <v>34</v>
      </c>
      <c r="CH16">
        <v>458</v>
      </c>
      <c r="CI16">
        <v>1134</v>
      </c>
      <c r="CJ16">
        <v>1</v>
      </c>
      <c r="CK16">
        <v>0</v>
      </c>
      <c r="CL16">
        <v>0</v>
      </c>
      <c r="CM16">
        <v>0</v>
      </c>
      <c r="CN16">
        <v>99.91</v>
      </c>
      <c r="CO16">
        <f t="shared" si="78"/>
        <v>457</v>
      </c>
      <c r="CP16">
        <v>320</v>
      </c>
      <c r="CQ16" s="12">
        <f>CO16/CP16*100</f>
        <v>142.8125</v>
      </c>
      <c r="CR16" t="s">
        <v>2372</v>
      </c>
      <c r="CS16" s="37" t="s">
        <v>2737</v>
      </c>
      <c r="CT16" t="s">
        <v>2690</v>
      </c>
      <c r="CU16">
        <v>8</v>
      </c>
      <c r="CV16" s="1">
        <v>0</v>
      </c>
      <c r="CW16" s="1">
        <v>0</v>
      </c>
      <c r="CX16" s="1">
        <v>0</v>
      </c>
      <c r="CY16" s="1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f t="shared" si="26"/>
        <v>0</v>
      </c>
      <c r="DI16">
        <v>320</v>
      </c>
      <c r="DJ16" s="12">
        <f>DH16/DI16*100</f>
        <v>0</v>
      </c>
      <c r="DK16" t="s">
        <v>2372</v>
      </c>
      <c r="DL16" s="37" t="s">
        <v>2737</v>
      </c>
      <c r="DM16" t="s">
        <v>2690</v>
      </c>
      <c r="DN16">
        <v>8</v>
      </c>
      <c r="DO16" s="1">
        <v>0</v>
      </c>
      <c r="DP16" s="1">
        <v>0</v>
      </c>
      <c r="DQ16" s="1">
        <v>0</v>
      </c>
      <c r="DR16" s="1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f t="shared" si="28"/>
        <v>0</v>
      </c>
      <c r="EB16">
        <v>320</v>
      </c>
      <c r="EC16" s="12">
        <f>EA16/EB16*100</f>
        <v>0</v>
      </c>
      <c r="ED16" t="s">
        <v>2372</v>
      </c>
      <c r="EE16" s="37" t="s">
        <v>2737</v>
      </c>
      <c r="EF16" t="s">
        <v>2690</v>
      </c>
      <c r="EG16">
        <v>8</v>
      </c>
      <c r="EH16" s="1">
        <v>0.20060185185185186</v>
      </c>
      <c r="EI16" s="1">
        <v>0.19491898148148148</v>
      </c>
      <c r="EJ16" s="1">
        <v>4.5254629629629629E-3</v>
      </c>
      <c r="EK16" s="1">
        <v>1.1458333333333333E-3</v>
      </c>
      <c r="EL16">
        <f t="shared" si="30"/>
        <v>34</v>
      </c>
      <c r="EM16">
        <f t="shared" si="31"/>
        <v>458</v>
      </c>
      <c r="EN16">
        <v>1054</v>
      </c>
      <c r="EO16">
        <f t="shared" si="32"/>
        <v>1</v>
      </c>
      <c r="EP16">
        <v>0</v>
      </c>
      <c r="EQ16">
        <v>0</v>
      </c>
      <c r="ER16">
        <v>0</v>
      </c>
      <c r="ES16">
        <v>99.91</v>
      </c>
      <c r="ET16">
        <f t="shared" si="79"/>
        <v>457</v>
      </c>
      <c r="EU16">
        <v>320</v>
      </c>
      <c r="EV16" s="12">
        <f>ET16/EU16*100</f>
        <v>142.8125</v>
      </c>
      <c r="EW16" t="s">
        <v>2372</v>
      </c>
      <c r="EX16" s="37" t="s">
        <v>2737</v>
      </c>
      <c r="EY16" t="s">
        <v>2690</v>
      </c>
      <c r="EZ16">
        <v>8</v>
      </c>
      <c r="FA16" s="10">
        <v>1.6083333333333334</v>
      </c>
      <c r="FB16" s="10">
        <v>1.1289583333333333</v>
      </c>
      <c r="FC16" s="10">
        <f t="shared" si="34"/>
        <v>0.22579166666666667</v>
      </c>
      <c r="FD16" s="1">
        <v>0.13046296296296298</v>
      </c>
      <c r="FE16" s="1">
        <v>0.34890046296296301</v>
      </c>
      <c r="FF16">
        <f t="shared" si="35"/>
        <v>1686</v>
      </c>
      <c r="FG16">
        <v>1336</v>
      </c>
      <c r="FH16">
        <v>1277</v>
      </c>
      <c r="FI16">
        <v>3</v>
      </c>
      <c r="FJ16">
        <v>0</v>
      </c>
      <c r="FK16">
        <v>0</v>
      </c>
      <c r="FL16">
        <v>0</v>
      </c>
      <c r="FM16">
        <v>99.77</v>
      </c>
      <c r="FN16">
        <f t="shared" si="36"/>
        <v>1354</v>
      </c>
      <c r="FO16">
        <f t="shared" si="37"/>
        <v>1600</v>
      </c>
      <c r="FP16" s="12">
        <f>FN16/FO16*100</f>
        <v>84.625</v>
      </c>
      <c r="FQ16" t="s">
        <v>2372</v>
      </c>
      <c r="FR16" s="37" t="s">
        <v>2737</v>
      </c>
      <c r="FS16" t="s">
        <v>2690</v>
      </c>
      <c r="FU16" s="1" t="e">
        <v>#N/A</v>
      </c>
      <c r="FV16" s="1" t="e">
        <v>#N/A</v>
      </c>
      <c r="FW16" s="1" t="e">
        <v>#N/A</v>
      </c>
      <c r="FX16" s="1" t="e">
        <v>#N/A</v>
      </c>
      <c r="FY16" t="e">
        <v>#N/A</v>
      </c>
      <c r="FZ16" t="e">
        <v>#N/A</v>
      </c>
      <c r="GA16" t="e">
        <v>#N/A</v>
      </c>
      <c r="GB16" t="e">
        <v>#N/A</v>
      </c>
      <c r="GC16" t="e">
        <v>#N/A</v>
      </c>
      <c r="GD16" t="e">
        <v>#N/A</v>
      </c>
      <c r="GE16" t="e">
        <v>#N/A</v>
      </c>
      <c r="GF16" t="e">
        <v>#N/A</v>
      </c>
      <c r="GG16" t="e">
        <f t="shared" si="39"/>
        <v>#N/A</v>
      </c>
      <c r="GI16" s="12" t="e">
        <f>GG16/GH16*100</f>
        <v>#N/A</v>
      </c>
      <c r="GJ16" t="s">
        <v>2372</v>
      </c>
      <c r="GK16" s="37" t="s">
        <v>2737</v>
      </c>
      <c r="GL16" t="s">
        <v>2690</v>
      </c>
      <c r="GM16">
        <v>8</v>
      </c>
      <c r="GN16" s="1" t="e">
        <v>#N/A</v>
      </c>
      <c r="GO16" s="1" t="e">
        <v>#N/A</v>
      </c>
      <c r="GP16" s="1" t="e">
        <v>#N/A</v>
      </c>
      <c r="GQ16" s="1" t="e">
        <v>#N/A</v>
      </c>
      <c r="GR16" t="e">
        <v>#N/A</v>
      </c>
      <c r="GS16" t="e">
        <v>#N/A</v>
      </c>
      <c r="GT16" t="e">
        <v>#N/A</v>
      </c>
      <c r="GU16" t="e">
        <v>#N/A</v>
      </c>
      <c r="GV16" t="e">
        <v>#N/A</v>
      </c>
      <c r="GW16" t="e">
        <v>#N/A</v>
      </c>
      <c r="GX16" t="e">
        <v>#N/A</v>
      </c>
      <c r="GY16" t="e">
        <v>#N/A</v>
      </c>
      <c r="GZ16" t="e">
        <f t="shared" si="41"/>
        <v>#N/A</v>
      </c>
      <c r="HB16" s="12" t="e">
        <f>GZ16/HA16*100</f>
        <v>#N/A</v>
      </c>
      <c r="HC16" t="s">
        <v>2372</v>
      </c>
      <c r="HD16" s="37" t="s">
        <v>2737</v>
      </c>
      <c r="HE16" t="s">
        <v>2690</v>
      </c>
      <c r="HF16">
        <v>8</v>
      </c>
      <c r="HG16" s="1">
        <v>0.34924768518518517</v>
      </c>
      <c r="HH16" s="1">
        <v>0.31995370370370368</v>
      </c>
      <c r="HI16" s="1">
        <v>1.3032407407407407E-2</v>
      </c>
      <c r="HJ16" s="1">
        <v>1.6238425925925924E-2</v>
      </c>
      <c r="HK16">
        <v>29</v>
      </c>
      <c r="HL16">
        <v>471</v>
      </c>
      <c r="HM16">
        <v>413</v>
      </c>
      <c r="HN16">
        <v>5</v>
      </c>
      <c r="HO16">
        <v>0</v>
      </c>
      <c r="HP16">
        <v>0</v>
      </c>
      <c r="HQ16">
        <v>0</v>
      </c>
      <c r="HR16">
        <v>98.8</v>
      </c>
      <c r="HS16">
        <f t="shared" si="43"/>
        <v>466</v>
      </c>
      <c r="HT16">
        <v>320</v>
      </c>
      <c r="HU16" s="12">
        <f>HS16/HT16*100</f>
        <v>145.625</v>
      </c>
      <c r="HV16" t="s">
        <v>2372</v>
      </c>
      <c r="HW16" s="37" t="s">
        <v>2737</v>
      </c>
      <c r="HX16" t="s">
        <v>2690</v>
      </c>
      <c r="HY16">
        <v>8</v>
      </c>
      <c r="HZ16" s="1">
        <v>0.32575231481481481</v>
      </c>
      <c r="IA16" s="1">
        <v>0.2606134259259259</v>
      </c>
      <c r="IB16" s="1">
        <v>2.5578703703703704E-2</v>
      </c>
      <c r="IC16" s="1">
        <v>3.953703703703703E-2</v>
      </c>
      <c r="ID16">
        <v>27</v>
      </c>
      <c r="IE16">
        <v>348</v>
      </c>
      <c r="IF16">
        <v>266</v>
      </c>
      <c r="IG16">
        <v>4</v>
      </c>
      <c r="IH16">
        <v>0</v>
      </c>
      <c r="II16">
        <v>0</v>
      </c>
      <c r="IJ16">
        <v>0</v>
      </c>
      <c r="IK16">
        <v>98.52</v>
      </c>
      <c r="IL16">
        <f t="shared" si="45"/>
        <v>344</v>
      </c>
      <c r="IM16">
        <v>320</v>
      </c>
      <c r="IN16" s="12">
        <f>IL16/IM16*100</f>
        <v>107.5</v>
      </c>
      <c r="IO16" t="s">
        <v>2372</v>
      </c>
      <c r="IP16" s="37" t="s">
        <v>2737</v>
      </c>
      <c r="IQ16" t="s">
        <v>2690</v>
      </c>
      <c r="IR16">
        <v>8</v>
      </c>
      <c r="IS16" s="1">
        <v>0.26807870370370374</v>
      </c>
      <c r="IT16" s="1">
        <v>0.23672453703703702</v>
      </c>
      <c r="IU16" s="1">
        <v>2.4328703703703703E-2</v>
      </c>
      <c r="IV16" s="1">
        <v>7.0254629629629634E-3</v>
      </c>
      <c r="IW16">
        <v>65</v>
      </c>
      <c r="IX16">
        <v>333</v>
      </c>
      <c r="IY16">
        <v>458</v>
      </c>
      <c r="IZ16">
        <v>7</v>
      </c>
      <c r="JA16">
        <v>0</v>
      </c>
      <c r="JB16">
        <v>0</v>
      </c>
      <c r="JC16">
        <v>0</v>
      </c>
      <c r="JD16">
        <v>98.49</v>
      </c>
      <c r="JE16">
        <f t="shared" si="46"/>
        <v>326</v>
      </c>
      <c r="JF16">
        <v>320</v>
      </c>
      <c r="JG16" s="12">
        <f>JE16/JF16*100</f>
        <v>101.875</v>
      </c>
      <c r="JH16" t="s">
        <v>2372</v>
      </c>
      <c r="JI16" s="37" t="s">
        <v>2737</v>
      </c>
      <c r="JJ16" t="s">
        <v>2690</v>
      </c>
      <c r="JK16">
        <v>8</v>
      </c>
      <c r="JL16" s="1">
        <v>0</v>
      </c>
      <c r="JM16" s="1">
        <v>0</v>
      </c>
      <c r="JN16" s="1">
        <v>0</v>
      </c>
      <c r="JO16" s="1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f t="shared" si="48"/>
        <v>0</v>
      </c>
      <c r="JZ16" s="12" t="e">
        <f>JX16/JY16*100</f>
        <v>#DIV/0!</v>
      </c>
      <c r="KA16" t="s">
        <v>2372</v>
      </c>
      <c r="KB16" s="37" t="s">
        <v>2737</v>
      </c>
      <c r="KC16" t="s">
        <v>2690</v>
      </c>
      <c r="KD16">
        <v>8</v>
      </c>
      <c r="KE16" s="1">
        <v>0</v>
      </c>
      <c r="KF16" s="1">
        <v>0</v>
      </c>
      <c r="KG16" s="1">
        <v>0</v>
      </c>
      <c r="KH16" s="1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f t="shared" si="49"/>
        <v>0</v>
      </c>
      <c r="KS16" s="12" t="e">
        <f>KQ16/KR16*100</f>
        <v>#DIV/0!</v>
      </c>
      <c r="KT16" t="s">
        <v>2372</v>
      </c>
      <c r="KU16" s="37" t="s">
        <v>2737</v>
      </c>
      <c r="KV16" t="s">
        <v>2690</v>
      </c>
      <c r="KW16">
        <v>8</v>
      </c>
      <c r="KX16" s="1">
        <v>0.26807870370370374</v>
      </c>
      <c r="KY16" s="1">
        <v>0.23672453703703702</v>
      </c>
      <c r="KZ16" s="1">
        <v>2.4328703703703703E-2</v>
      </c>
      <c r="LA16" s="1">
        <v>7.0254629629629634E-3</v>
      </c>
      <c r="LB16">
        <v>65</v>
      </c>
      <c r="LC16">
        <v>333</v>
      </c>
      <c r="LD16">
        <v>458</v>
      </c>
      <c r="LE16">
        <v>7</v>
      </c>
      <c r="LF16">
        <v>0</v>
      </c>
      <c r="LG16">
        <v>0</v>
      </c>
      <c r="LH16">
        <v>0</v>
      </c>
      <c r="LI16">
        <v>98.49</v>
      </c>
      <c r="LJ16">
        <f t="shared" si="50"/>
        <v>326</v>
      </c>
      <c r="LK16">
        <v>320</v>
      </c>
      <c r="LL16" s="12">
        <f>LJ16/LK16*100</f>
        <v>101.875</v>
      </c>
      <c r="LM16" t="s">
        <v>2372</v>
      </c>
      <c r="LN16" s="37" t="s">
        <v>2737</v>
      </c>
      <c r="LO16" t="s">
        <v>2690</v>
      </c>
      <c r="LP16">
        <v>8</v>
      </c>
      <c r="LQ16" s="1">
        <v>0.95783564814814814</v>
      </c>
      <c r="LR16" s="1">
        <v>0.8314583333333333</v>
      </c>
      <c r="LS16" s="1">
        <v>6.2962962962962957E-2</v>
      </c>
      <c r="LT16" s="1">
        <v>6.340277777777778E-2</v>
      </c>
      <c r="LU16">
        <v>121</v>
      </c>
      <c r="LV16">
        <v>1152</v>
      </c>
      <c r="LW16">
        <v>1137</v>
      </c>
      <c r="LX16">
        <v>16</v>
      </c>
      <c r="LY16">
        <v>0</v>
      </c>
      <c r="LZ16">
        <v>0</v>
      </c>
      <c r="MA16">
        <v>0</v>
      </c>
      <c r="MB16">
        <v>98.61</v>
      </c>
      <c r="MC16">
        <f t="shared" si="52"/>
        <v>1136</v>
      </c>
      <c r="MD16">
        <f t="shared" si="53"/>
        <v>960</v>
      </c>
      <c r="ME16" s="12">
        <f t="shared" si="54"/>
        <v>118.33333333333333</v>
      </c>
      <c r="MF16" t="s">
        <v>2372</v>
      </c>
      <c r="MG16" s="37" t="s">
        <v>2737</v>
      </c>
      <c r="MH16" t="s">
        <v>2690</v>
      </c>
      <c r="MI16">
        <v>8</v>
      </c>
      <c r="MJ16" s="1">
        <v>0.40375</v>
      </c>
      <c r="MK16" s="1">
        <v>0.27247685185185183</v>
      </c>
      <c r="ML16" s="1">
        <v>9.8831018518518512E-2</v>
      </c>
      <c r="MM16" s="1">
        <v>3.243055555555556E-2</v>
      </c>
      <c r="MN16">
        <v>93</v>
      </c>
      <c r="MO16">
        <v>366</v>
      </c>
      <c r="MP16">
        <v>325</v>
      </c>
      <c r="MQ16">
        <v>9</v>
      </c>
      <c r="MR16">
        <v>0</v>
      </c>
      <c r="MS16">
        <v>0</v>
      </c>
      <c r="MT16">
        <v>0</v>
      </c>
      <c r="MU16">
        <v>97.31</v>
      </c>
      <c r="MV16">
        <f t="shared" si="55"/>
        <v>357</v>
      </c>
      <c r="MW16">
        <v>320</v>
      </c>
      <c r="MX16" s="12">
        <f>MV16/MW16*100</f>
        <v>111.56250000000001</v>
      </c>
      <c r="MY16" t="s">
        <v>2372</v>
      </c>
      <c r="MZ16" s="37" t="s">
        <v>2737</v>
      </c>
      <c r="NA16" t="s">
        <v>2690</v>
      </c>
      <c r="NB16">
        <v>8</v>
      </c>
      <c r="NC16" s="1">
        <v>0.35162037037037036</v>
      </c>
      <c r="ND16" s="1">
        <v>0.28920138888888891</v>
      </c>
      <c r="NE16" s="1">
        <v>3.8993055555555552E-2</v>
      </c>
      <c r="NF16" s="1">
        <v>2.3414351851851853E-2</v>
      </c>
      <c r="NG16">
        <v>104</v>
      </c>
      <c r="NH16">
        <v>342</v>
      </c>
      <c r="NI16">
        <v>307</v>
      </c>
      <c r="NJ16">
        <v>10</v>
      </c>
      <c r="NK16">
        <v>0</v>
      </c>
      <c r="NL16">
        <v>0</v>
      </c>
      <c r="NM16">
        <v>0</v>
      </c>
      <c r="NN16">
        <v>96.85</v>
      </c>
      <c r="NO16">
        <f t="shared" si="56"/>
        <v>332</v>
      </c>
      <c r="NP16">
        <v>320</v>
      </c>
      <c r="NQ16" s="12">
        <f>NO16/NP16*100</f>
        <v>103.75000000000001</v>
      </c>
      <c r="NR16" t="s">
        <v>2372</v>
      </c>
      <c r="NS16" s="37" t="s">
        <v>2737</v>
      </c>
      <c r="NT16" t="s">
        <v>2690</v>
      </c>
      <c r="NU16">
        <v>8</v>
      </c>
      <c r="NV16" s="1">
        <v>0.51571759259259264</v>
      </c>
      <c r="NW16" s="1">
        <v>0.37317129629629631</v>
      </c>
      <c r="NX16" s="1">
        <v>0.10835648148148147</v>
      </c>
      <c r="NY16" s="1">
        <v>3.4166666666666672E-2</v>
      </c>
      <c r="NZ16">
        <v>208</v>
      </c>
      <c r="OA16">
        <v>378</v>
      </c>
      <c r="OB16">
        <v>260</v>
      </c>
      <c r="OC16">
        <v>2</v>
      </c>
      <c r="OD16">
        <v>0</v>
      </c>
      <c r="OE16">
        <v>0</v>
      </c>
      <c r="OF16">
        <v>0</v>
      </c>
      <c r="OG16">
        <v>99.24</v>
      </c>
      <c r="OH16">
        <f t="shared" si="57"/>
        <v>376</v>
      </c>
      <c r="OI16">
        <v>320</v>
      </c>
      <c r="OJ16" s="12">
        <f>OH16/OI16*100</f>
        <v>117.5</v>
      </c>
      <c r="OK16" t="s">
        <v>2372</v>
      </c>
      <c r="OL16" s="37" t="s">
        <v>2737</v>
      </c>
      <c r="OM16" t="s">
        <v>2690</v>
      </c>
      <c r="ON16">
        <v>8</v>
      </c>
      <c r="OO16" s="1">
        <v>0.39636574074074077</v>
      </c>
      <c r="OP16" s="1">
        <v>0.32685185185185184</v>
      </c>
      <c r="OQ16" s="1">
        <v>4.372685185185185E-2</v>
      </c>
      <c r="OR16" s="1">
        <v>2.5775462962962962E-2</v>
      </c>
      <c r="OS16">
        <v>224</v>
      </c>
      <c r="OT16">
        <v>388</v>
      </c>
      <c r="OU16">
        <v>381</v>
      </c>
      <c r="OV16">
        <v>2</v>
      </c>
      <c r="OW16">
        <v>0</v>
      </c>
      <c r="OX16">
        <v>0</v>
      </c>
      <c r="OY16">
        <v>0</v>
      </c>
      <c r="OZ16">
        <v>99.48</v>
      </c>
      <c r="PA16">
        <f t="shared" si="58"/>
        <v>386</v>
      </c>
      <c r="PB16">
        <v>320</v>
      </c>
      <c r="PC16" s="12">
        <f>PA16/PB16*100</f>
        <v>120.625</v>
      </c>
      <c r="PD16" t="s">
        <v>2372</v>
      </c>
      <c r="PE16" s="37" t="s">
        <v>2737</v>
      </c>
      <c r="PF16" t="s">
        <v>2690</v>
      </c>
      <c r="PG16">
        <v>8</v>
      </c>
      <c r="PH16" s="1">
        <v>0.28509259259259262</v>
      </c>
      <c r="PI16" s="1">
        <v>0.22723379629629628</v>
      </c>
      <c r="PJ16" s="1">
        <v>2.8125000000000001E-2</v>
      </c>
      <c r="PK16" s="1">
        <v>2.97337962962963E-2</v>
      </c>
      <c r="PL16">
        <v>45</v>
      </c>
      <c r="PM16">
        <v>354</v>
      </c>
      <c r="PN16">
        <v>420</v>
      </c>
      <c r="PO16">
        <v>5</v>
      </c>
      <c r="PP16">
        <v>0</v>
      </c>
      <c r="PQ16">
        <v>0</v>
      </c>
      <c r="PR16">
        <v>0</v>
      </c>
      <c r="PS16">
        <v>98.82</v>
      </c>
      <c r="PT16">
        <f t="shared" si="59"/>
        <v>349</v>
      </c>
      <c r="PU16">
        <v>320</v>
      </c>
      <c r="PV16" s="12">
        <f>PT16/PU16*100</f>
        <v>109.0625</v>
      </c>
      <c r="PW16" t="s">
        <v>2372</v>
      </c>
      <c r="PX16" s="37" t="s">
        <v>2737</v>
      </c>
      <c r="PY16" t="s">
        <v>2690</v>
      </c>
      <c r="PZ16">
        <v>8</v>
      </c>
      <c r="QA16" s="1">
        <v>0</v>
      </c>
      <c r="QB16" s="1">
        <v>0</v>
      </c>
      <c r="QC16" s="1">
        <v>0</v>
      </c>
      <c r="QD16" s="1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f t="shared" si="60"/>
        <v>0</v>
      </c>
      <c r="QN16">
        <v>320</v>
      </c>
      <c r="QO16" s="12">
        <f>QM16/QN16*100</f>
        <v>0</v>
      </c>
      <c r="QP16" t="s">
        <v>2372</v>
      </c>
      <c r="QQ16" s="37" t="s">
        <v>2737</v>
      </c>
      <c r="QR16" t="s">
        <v>2690</v>
      </c>
      <c r="QS16">
        <v>8</v>
      </c>
      <c r="QT16" s="1">
        <v>0</v>
      </c>
      <c r="QU16" s="1">
        <v>0</v>
      </c>
      <c r="QV16" s="1">
        <v>0</v>
      </c>
      <c r="QW16" s="1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f t="shared" si="61"/>
        <v>0</v>
      </c>
      <c r="RG16">
        <v>320</v>
      </c>
      <c r="RH16" s="12">
        <f>RF16/RG16*100</f>
        <v>0</v>
      </c>
      <c r="RI16" t="s">
        <v>2372</v>
      </c>
      <c r="RJ16" s="37" t="s">
        <v>2737</v>
      </c>
      <c r="RK16" t="s">
        <v>2690</v>
      </c>
      <c r="RL16">
        <v>8</v>
      </c>
      <c r="RM16" s="1">
        <v>0.28509259259259262</v>
      </c>
      <c r="RN16" s="1">
        <v>0.22723379629629628</v>
      </c>
      <c r="RO16" s="1">
        <v>2.8125000000000001E-2</v>
      </c>
      <c r="RP16" s="1">
        <v>2.97337962962963E-2</v>
      </c>
      <c r="RQ16">
        <v>45</v>
      </c>
      <c r="RR16">
        <v>354</v>
      </c>
      <c r="RS16">
        <v>420</v>
      </c>
      <c r="RT16">
        <v>5</v>
      </c>
      <c r="RU16">
        <v>0</v>
      </c>
      <c r="RV16">
        <v>0</v>
      </c>
      <c r="RW16">
        <v>0</v>
      </c>
      <c r="RX16">
        <v>98.82</v>
      </c>
      <c r="RY16">
        <f t="shared" si="62"/>
        <v>349</v>
      </c>
      <c r="RZ16">
        <v>320</v>
      </c>
      <c r="SA16" s="12">
        <f>RY16/RZ16*100</f>
        <v>109.0625</v>
      </c>
      <c r="SB16" t="s">
        <v>2372</v>
      </c>
      <c r="SC16" s="37" t="s">
        <v>2737</v>
      </c>
      <c r="SD16" t="s">
        <v>2690</v>
      </c>
      <c r="SE16">
        <v>8</v>
      </c>
      <c r="SF16" s="1">
        <v>1.9525694444444444</v>
      </c>
      <c r="SG16" s="10">
        <f t="shared" si="63"/>
        <v>1.4889351851851853</v>
      </c>
      <c r="SH16" s="1">
        <f t="shared" si="64"/>
        <v>0.29778703703703707</v>
      </c>
      <c r="SI16" s="1">
        <v>0.31806712962962963</v>
      </c>
      <c r="SJ16" s="1">
        <v>0.14553240740740739</v>
      </c>
      <c r="SK16">
        <v>674</v>
      </c>
      <c r="SL16">
        <v>1828</v>
      </c>
      <c r="SM16">
        <v>1693</v>
      </c>
      <c r="SN16">
        <v>28</v>
      </c>
      <c r="SO16">
        <v>0</v>
      </c>
      <c r="SP16">
        <v>0</v>
      </c>
      <c r="SQ16">
        <v>0</v>
      </c>
      <c r="SR16">
        <v>98.37</v>
      </c>
      <c r="SS16">
        <f t="shared" si="65"/>
        <v>1800</v>
      </c>
      <c r="ST16">
        <f t="shared" si="66"/>
        <v>1600</v>
      </c>
      <c r="SU16" s="12">
        <f>SS16/ST16*100</f>
        <v>112.5</v>
      </c>
      <c r="SV16" t="s">
        <v>2372</v>
      </c>
      <c r="SW16" s="37" t="s">
        <v>2737</v>
      </c>
      <c r="SX16" t="s">
        <v>2690</v>
      </c>
      <c r="SY16">
        <v>8</v>
      </c>
      <c r="SZ16" s="1">
        <v>0.35278935185185184</v>
      </c>
      <c r="TA16" s="1">
        <v>0.28510416666666666</v>
      </c>
      <c r="TB16" s="1">
        <v>3.5694444444444445E-2</v>
      </c>
      <c r="TC16" s="1">
        <v>3.1979166666666663E-2</v>
      </c>
      <c r="TD16">
        <v>110</v>
      </c>
      <c r="TE16">
        <v>382</v>
      </c>
      <c r="TF16">
        <v>172</v>
      </c>
      <c r="TG16">
        <v>3</v>
      </c>
      <c r="TH16">
        <v>0</v>
      </c>
      <c r="TI16">
        <v>0</v>
      </c>
      <c r="TJ16">
        <v>0</v>
      </c>
      <c r="TK16">
        <v>98.29</v>
      </c>
      <c r="TL16">
        <f t="shared" si="67"/>
        <v>379</v>
      </c>
      <c r="TM16">
        <v>320</v>
      </c>
      <c r="TN16" s="12">
        <f>TL16/TM16*100</f>
        <v>118.4375</v>
      </c>
      <c r="TO16" t="s">
        <v>2372</v>
      </c>
      <c r="TP16" s="37" t="s">
        <v>2737</v>
      </c>
      <c r="TQ16" t="s">
        <v>2690</v>
      </c>
      <c r="TR16">
        <v>8</v>
      </c>
      <c r="TS16" s="1">
        <v>0.32849537037037035</v>
      </c>
      <c r="TT16" s="1">
        <v>0.27600694444444446</v>
      </c>
      <c r="TU16" s="1">
        <v>3.7870370370370367E-2</v>
      </c>
      <c r="TV16" s="1">
        <v>1.4606481481481482E-2</v>
      </c>
      <c r="TW16">
        <v>69</v>
      </c>
      <c r="TX16">
        <v>357</v>
      </c>
      <c r="TY16">
        <v>370</v>
      </c>
      <c r="TZ16">
        <v>12</v>
      </c>
      <c r="UA16">
        <v>0</v>
      </c>
      <c r="UB16">
        <v>0</v>
      </c>
      <c r="UC16">
        <v>0</v>
      </c>
      <c r="UD16">
        <v>96.86</v>
      </c>
      <c r="UE16">
        <f t="shared" si="68"/>
        <v>345</v>
      </c>
      <c r="UF16">
        <v>320</v>
      </c>
      <c r="UG16" s="12">
        <f>UE16/UF16*100</f>
        <v>107.8125</v>
      </c>
      <c r="UH16" t="s">
        <v>2372</v>
      </c>
      <c r="UI16" s="37" t="s">
        <v>2737</v>
      </c>
      <c r="UJ16" t="s">
        <v>2690</v>
      </c>
      <c r="UK16">
        <v>8</v>
      </c>
      <c r="UL16" s="1">
        <v>0.35271990740740744</v>
      </c>
      <c r="UM16" s="1">
        <v>0.27847222222222223</v>
      </c>
      <c r="UN16" s="1">
        <v>6.0798611111111116E-2</v>
      </c>
      <c r="UO16" s="1">
        <v>1.3425925925925924E-2</v>
      </c>
      <c r="UP16">
        <v>39</v>
      </c>
      <c r="UQ16">
        <v>327</v>
      </c>
      <c r="UR16">
        <v>362</v>
      </c>
      <c r="US16">
        <v>1</v>
      </c>
      <c r="UT16">
        <v>0</v>
      </c>
      <c r="UU16">
        <v>0</v>
      </c>
      <c r="UV16">
        <v>0</v>
      </c>
      <c r="UW16">
        <v>99.72</v>
      </c>
      <c r="UX16">
        <f t="shared" si="69"/>
        <v>326</v>
      </c>
      <c r="UY16">
        <v>320</v>
      </c>
      <c r="UZ16" s="12">
        <f>UX16/UY16*100</f>
        <v>101.875</v>
      </c>
      <c r="VA16" t="s">
        <v>2372</v>
      </c>
      <c r="VB16" s="37" t="s">
        <v>2737</v>
      </c>
      <c r="VC16" t="s">
        <v>2690</v>
      </c>
      <c r="VD16">
        <v>8</v>
      </c>
      <c r="VE16" s="1">
        <v>0.36890046296296292</v>
      </c>
      <c r="VF16" s="1">
        <v>0.30622685185185183</v>
      </c>
      <c r="VG16" s="1">
        <v>3.5046296296296298E-2</v>
      </c>
      <c r="VH16" s="1">
        <v>2.7615740740740743E-2</v>
      </c>
      <c r="VI16">
        <v>31</v>
      </c>
      <c r="VJ16">
        <v>356</v>
      </c>
      <c r="VK16">
        <v>264</v>
      </c>
      <c r="VL16">
        <v>5</v>
      </c>
      <c r="VM16">
        <v>0</v>
      </c>
      <c r="VN16">
        <v>0</v>
      </c>
      <c r="VO16">
        <v>0</v>
      </c>
      <c r="VP16">
        <v>98.14</v>
      </c>
      <c r="VQ16">
        <f t="shared" si="70"/>
        <v>351</v>
      </c>
      <c r="VR16">
        <v>320</v>
      </c>
      <c r="VS16" s="12">
        <f>VQ16/VR16*100</f>
        <v>109.6875</v>
      </c>
      <c r="VT16" t="s">
        <v>2372</v>
      </c>
      <c r="VU16" s="37" t="s">
        <v>2737</v>
      </c>
      <c r="VV16" t="s">
        <v>2690</v>
      </c>
      <c r="VW16">
        <v>8</v>
      </c>
      <c r="VX16" s="1">
        <v>0.36890046296296292</v>
      </c>
      <c r="VY16" s="1">
        <v>0.30622685185185183</v>
      </c>
      <c r="VZ16" s="1">
        <v>3.5046296296296298E-2</v>
      </c>
      <c r="WA16" s="1">
        <v>2.7615740740740743E-2</v>
      </c>
      <c r="WB16">
        <v>31</v>
      </c>
      <c r="WC16">
        <v>356</v>
      </c>
      <c r="WD16">
        <v>264</v>
      </c>
      <c r="WE16">
        <v>5</v>
      </c>
      <c r="WF16">
        <v>0</v>
      </c>
      <c r="WG16">
        <v>0</v>
      </c>
      <c r="WH16">
        <v>0</v>
      </c>
      <c r="WI16">
        <v>98.14</v>
      </c>
      <c r="WJ16">
        <f t="shared" si="71"/>
        <v>351</v>
      </c>
      <c r="WK16">
        <v>320</v>
      </c>
      <c r="WL16" s="12">
        <f>WJ16/WK16*100</f>
        <v>109.6875</v>
      </c>
      <c r="WM16" t="s">
        <v>2372</v>
      </c>
      <c r="WN16" s="37" t="s">
        <v>2737</v>
      </c>
      <c r="WO16" t="s">
        <v>2690</v>
      </c>
      <c r="WP16">
        <v>8</v>
      </c>
      <c r="WQ16" s="10">
        <v>1.4029050925925926</v>
      </c>
      <c r="WR16" s="10">
        <v>1.1458217592592592</v>
      </c>
      <c r="WS16" s="1">
        <f>WR16/4</f>
        <v>0.28645543981481481</v>
      </c>
      <c r="WT16" s="1">
        <v>0.16942129629629629</v>
      </c>
      <c r="WU16" s="1">
        <v>8.7638888888888891E-2</v>
      </c>
      <c r="WV16">
        <v>249</v>
      </c>
      <c r="WW16">
        <v>1422</v>
      </c>
      <c r="WX16">
        <v>1168</v>
      </c>
      <c r="WY16">
        <v>21</v>
      </c>
      <c r="WZ16">
        <v>0</v>
      </c>
      <c r="XA16">
        <v>0</v>
      </c>
      <c r="XB16">
        <v>0</v>
      </c>
      <c r="XC16">
        <v>98.23</v>
      </c>
      <c r="XD16">
        <f t="shared" si="73"/>
        <v>1401</v>
      </c>
      <c r="XE16">
        <f t="shared" si="74"/>
        <v>1280</v>
      </c>
      <c r="XF16" s="12">
        <f>XD16/XE16*100</f>
        <v>109.453125</v>
      </c>
      <c r="XG16" t="s">
        <v>2372</v>
      </c>
      <c r="XH16" s="37" t="s">
        <v>2737</v>
      </c>
      <c r="XI16" t="s">
        <v>2690</v>
      </c>
      <c r="XJ16">
        <v>8</v>
      </c>
      <c r="XK16" s="1">
        <v>0</v>
      </c>
      <c r="XL16" s="1">
        <v>0</v>
      </c>
      <c r="XM16" s="1">
        <v>0</v>
      </c>
      <c r="XN16" s="1">
        <v>0</v>
      </c>
      <c r="XO16">
        <v>0</v>
      </c>
      <c r="XP16">
        <v>0</v>
      </c>
      <c r="XQ16">
        <v>249</v>
      </c>
      <c r="XR16">
        <v>5</v>
      </c>
      <c r="XS16">
        <v>0</v>
      </c>
      <c r="XT16">
        <v>0</v>
      </c>
      <c r="XU16">
        <v>0</v>
      </c>
      <c r="XV16">
        <v>98.03</v>
      </c>
      <c r="XW16">
        <f t="shared" si="75"/>
        <v>-5</v>
      </c>
      <c r="XY16" s="12"/>
      <c r="XZ16" t="s">
        <v>2372</v>
      </c>
      <c r="YA16" s="37" t="s">
        <v>2737</v>
      </c>
      <c r="YB16" t="s">
        <v>2690</v>
      </c>
      <c r="YC16">
        <v>3</v>
      </c>
      <c r="YD16" s="1">
        <v>0.12093749999999999</v>
      </c>
      <c r="YE16" s="1">
        <v>0.10127314814814814</v>
      </c>
      <c r="YF16" s="1">
        <v>1.1666666666666667E-2</v>
      </c>
      <c r="YG16" s="1">
        <v>7.9745370370370369E-3</v>
      </c>
      <c r="YH16">
        <v>12</v>
      </c>
      <c r="YI16">
        <v>133</v>
      </c>
      <c r="YJ16">
        <v>164</v>
      </c>
      <c r="YK16">
        <v>0</v>
      </c>
      <c r="YL16">
        <v>0</v>
      </c>
      <c r="YM16">
        <v>0</v>
      </c>
      <c r="YN16">
        <v>0</v>
      </c>
      <c r="YO16">
        <v>100</v>
      </c>
      <c r="YP16">
        <f t="shared" si="81"/>
        <v>133</v>
      </c>
      <c r="YQ16">
        <v>120</v>
      </c>
      <c r="YR16" s="12">
        <f>YP16/YQ16*100</f>
        <v>110.83333333333334</v>
      </c>
      <c r="YS16" t="s">
        <v>2372</v>
      </c>
      <c r="YT16" s="37" t="s">
        <v>2737</v>
      </c>
      <c r="YU16" t="s">
        <v>2690</v>
      </c>
      <c r="YV16">
        <v>8</v>
      </c>
      <c r="YW16" s="1" t="e">
        <v>#N/A</v>
      </c>
      <c r="YX16" s="1" t="e">
        <v>#N/A</v>
      </c>
      <c r="YY16" s="1" t="e">
        <v>#N/A</v>
      </c>
      <c r="YZ16" s="1" t="e">
        <v>#N/A</v>
      </c>
      <c r="ZA16" t="e">
        <v>#N/A</v>
      </c>
      <c r="ZB16" t="e">
        <v>#N/A</v>
      </c>
      <c r="ZC16" t="e">
        <v>#N/A</v>
      </c>
      <c r="ZD16" t="e">
        <v>#N/A</v>
      </c>
      <c r="ZE16" t="e">
        <v>#N/A</v>
      </c>
      <c r="ZF16" t="e">
        <v>#N/A</v>
      </c>
      <c r="ZG16" t="e">
        <v>#N/A</v>
      </c>
      <c r="ZH16" t="e">
        <v>#N/A</v>
      </c>
      <c r="ZI16" t="e">
        <f t="shared" si="76"/>
        <v>#N/A</v>
      </c>
      <c r="ZK16" s="12"/>
      <c r="ZL16" t="s">
        <v>2372</v>
      </c>
      <c r="ZM16" s="37" t="s">
        <v>2737</v>
      </c>
      <c r="ZN16" t="s">
        <v>2690</v>
      </c>
      <c r="ZO16">
        <v>8</v>
      </c>
      <c r="ZP16" s="1" t="e">
        <v>#N/A</v>
      </c>
      <c r="ZQ16" s="1" t="e">
        <v>#N/A</v>
      </c>
      <c r="ZR16" s="1" t="e">
        <v>#N/A</v>
      </c>
      <c r="ZS16" s="1" t="e">
        <v>#N/A</v>
      </c>
      <c r="ZT16" t="e">
        <v>#N/A</v>
      </c>
      <c r="ZU16" t="e">
        <v>#N/A</v>
      </c>
      <c r="ZV16" t="e">
        <v>#N/A</v>
      </c>
      <c r="ZW16" t="e">
        <v>#N/A</v>
      </c>
      <c r="ZX16" t="e">
        <v>#N/A</v>
      </c>
      <c r="ZY16" t="e">
        <v>#N/A</v>
      </c>
      <c r="ZZ16" t="e">
        <v>#N/A</v>
      </c>
      <c r="AAA16" t="e">
        <v>#N/A</v>
      </c>
      <c r="AAB16" t="e">
        <f t="shared" si="84"/>
        <v>#N/A</v>
      </c>
      <c r="AAD16" s="12"/>
      <c r="AAE16" t="s">
        <v>2372</v>
      </c>
      <c r="AAF16" s="37" t="s">
        <v>2737</v>
      </c>
      <c r="AAG16" t="s">
        <v>2690</v>
      </c>
      <c r="AAH16">
        <v>8</v>
      </c>
      <c r="AAI16" t="e">
        <v>#N/A</v>
      </c>
      <c r="AAJ16" t="e">
        <v>#N/A</v>
      </c>
      <c r="AAK16" t="e">
        <v>#N/A</v>
      </c>
      <c r="AAL16" t="e">
        <v>#N/A</v>
      </c>
      <c r="AAM16" t="e">
        <v>#N/A</v>
      </c>
      <c r="AAN16" t="e">
        <v>#N/A</v>
      </c>
      <c r="AAO16" t="e">
        <v>#N/A</v>
      </c>
      <c r="AAP16" t="e">
        <v>#N/A</v>
      </c>
      <c r="AAQ16" t="e">
        <v>#N/A</v>
      </c>
      <c r="AAR16" t="e">
        <v>#N/A</v>
      </c>
      <c r="AAS16" t="e">
        <v>#N/A</v>
      </c>
      <c r="AAT16" t="e">
        <v>#N/A</v>
      </c>
      <c r="AAU16" t="e">
        <f t="shared" si="91"/>
        <v>#N/A</v>
      </c>
      <c r="AAW16" s="12"/>
      <c r="AAX16" t="s">
        <v>2372</v>
      </c>
      <c r="AAY16" s="37" t="s">
        <v>2737</v>
      </c>
      <c r="AAZ16" t="s">
        <v>2690</v>
      </c>
      <c r="ABA16">
        <v>8</v>
      </c>
      <c r="ABB16" s="1">
        <v>0.12093749999999999</v>
      </c>
      <c r="ABC16" s="1">
        <v>0.10127314814814814</v>
      </c>
      <c r="ABD16" s="1">
        <f t="shared" si="77"/>
        <v>2.5318287037037035E-2</v>
      </c>
      <c r="ABE16" s="1">
        <v>1.1666666666666667E-2</v>
      </c>
      <c r="ABF16" s="1">
        <v>7.9745370370370369E-3</v>
      </c>
      <c r="ABG16">
        <v>12</v>
      </c>
      <c r="ABH16">
        <v>133</v>
      </c>
      <c r="ABI16">
        <v>413</v>
      </c>
      <c r="ABJ16">
        <v>5</v>
      </c>
      <c r="ABK16">
        <v>0</v>
      </c>
      <c r="ABL16">
        <v>0</v>
      </c>
      <c r="ABM16">
        <v>0</v>
      </c>
      <c r="ABN16">
        <v>98.8</v>
      </c>
      <c r="ABO16">
        <f t="shared" si="92"/>
        <v>128</v>
      </c>
      <c r="ABP16">
        <f>SUM(XX16,YQ16,ZJ16,AAC16)</f>
        <v>120</v>
      </c>
      <c r="ABQ16" s="12">
        <f t="shared" si="118"/>
        <v>106.66666666666667</v>
      </c>
    </row>
    <row r="17" spans="1:745">
      <c r="A17" t="s">
        <v>2374</v>
      </c>
      <c r="B17" s="37" t="s">
        <v>2737</v>
      </c>
      <c r="C17" t="s">
        <v>2690</v>
      </c>
      <c r="D17">
        <v>8</v>
      </c>
      <c r="E17" s="1">
        <v>0.22209490740740742</v>
      </c>
      <c r="F17" s="1">
        <v>6.6030092592592585E-2</v>
      </c>
      <c r="G17" s="1">
        <v>2.4305555555555556E-3</v>
      </c>
      <c r="H17" s="1">
        <v>0.15362268518518518</v>
      </c>
      <c r="I17">
        <v>654</v>
      </c>
      <c r="J17">
        <v>50</v>
      </c>
      <c r="K17">
        <v>17</v>
      </c>
      <c r="L17">
        <v>0</v>
      </c>
      <c r="M17">
        <v>0</v>
      </c>
      <c r="N17">
        <v>0</v>
      </c>
      <c r="O17">
        <v>0</v>
      </c>
      <c r="P17">
        <v>100</v>
      </c>
      <c r="Q17">
        <f t="shared" si="17"/>
        <v>50</v>
      </c>
      <c r="R17">
        <v>320</v>
      </c>
      <c r="S17" s="12">
        <f>Q17/R17*100</f>
        <v>15.625</v>
      </c>
      <c r="T17" t="s">
        <v>2374</v>
      </c>
      <c r="U17" s="37" t="s">
        <v>2737</v>
      </c>
      <c r="V17" t="s">
        <v>2690</v>
      </c>
      <c r="W17">
        <v>8</v>
      </c>
      <c r="X17" s="1">
        <v>0.24062500000000001</v>
      </c>
      <c r="Y17" s="1">
        <v>8.5879629629629625E-2</v>
      </c>
      <c r="Z17" s="1">
        <v>9.1087962962962971E-3</v>
      </c>
      <c r="AA17" s="1">
        <v>0.14563657407407407</v>
      </c>
      <c r="AB17">
        <v>676</v>
      </c>
      <c r="AC17">
        <v>93</v>
      </c>
      <c r="AD17">
        <v>22</v>
      </c>
      <c r="AE17">
        <v>0</v>
      </c>
      <c r="AF17">
        <v>0</v>
      </c>
      <c r="AG17">
        <v>0</v>
      </c>
      <c r="AH17">
        <v>0</v>
      </c>
      <c r="AI17">
        <v>100</v>
      </c>
      <c r="AJ17">
        <f t="shared" si="19"/>
        <v>93</v>
      </c>
      <c r="AK17">
        <v>320</v>
      </c>
      <c r="AL17" s="12">
        <f>AJ17/AK17*100</f>
        <v>29.062500000000004</v>
      </c>
      <c r="AM17" t="s">
        <v>2374</v>
      </c>
      <c r="AN17" s="37" t="s">
        <v>2737</v>
      </c>
      <c r="AO17" t="s">
        <v>2690</v>
      </c>
      <c r="AP17">
        <v>8</v>
      </c>
      <c r="AQ17" s="1">
        <v>0.27339120370370368</v>
      </c>
      <c r="AR17" s="1">
        <v>0.17656249999999998</v>
      </c>
      <c r="AS17" s="1">
        <v>2.1400462962962965E-2</v>
      </c>
      <c r="AT17" s="1">
        <v>7.5416666666666674E-2</v>
      </c>
      <c r="AU17">
        <v>154</v>
      </c>
      <c r="AV17">
        <v>303</v>
      </c>
      <c r="AW17">
        <v>46</v>
      </c>
      <c r="AX17">
        <v>0</v>
      </c>
      <c r="AY17">
        <v>0</v>
      </c>
      <c r="AZ17">
        <v>0</v>
      </c>
      <c r="BA17">
        <v>0</v>
      </c>
      <c r="BB17">
        <v>100</v>
      </c>
      <c r="BC17">
        <f t="shared" si="21"/>
        <v>303</v>
      </c>
      <c r="BD17">
        <v>320</v>
      </c>
      <c r="BE17" s="12">
        <f>BC17/BD17*100</f>
        <v>94.6875</v>
      </c>
      <c r="BF17" t="s">
        <v>2374</v>
      </c>
      <c r="BG17" s="37" t="s">
        <v>2737</v>
      </c>
      <c r="BH17" t="s">
        <v>2690</v>
      </c>
      <c r="BI17">
        <v>8</v>
      </c>
      <c r="BJ17" s="1">
        <v>0.3561111111111111</v>
      </c>
      <c r="BK17" s="1">
        <v>0.24635416666666665</v>
      </c>
      <c r="BL17" s="1">
        <v>7.037037037037037E-3</v>
      </c>
      <c r="BM17" s="1">
        <v>0.1027199074074074</v>
      </c>
      <c r="BN17">
        <v>206</v>
      </c>
      <c r="BO17">
        <v>327</v>
      </c>
      <c r="BP17">
        <v>79</v>
      </c>
      <c r="BQ17">
        <v>4</v>
      </c>
      <c r="BR17">
        <v>0</v>
      </c>
      <c r="BS17">
        <v>0</v>
      </c>
      <c r="BT17">
        <v>0</v>
      </c>
      <c r="BU17">
        <v>95.18</v>
      </c>
      <c r="BV17">
        <f t="shared" si="23"/>
        <v>323</v>
      </c>
      <c r="BW17">
        <v>320</v>
      </c>
      <c r="BX17" s="12">
        <f>BV17/BW17*100</f>
        <v>100.93749999999999</v>
      </c>
      <c r="BY17" t="s">
        <v>2374</v>
      </c>
      <c r="BZ17" s="37" t="s">
        <v>2737</v>
      </c>
      <c r="CA17" t="s">
        <v>2690</v>
      </c>
      <c r="CB17">
        <v>8</v>
      </c>
      <c r="CC17" s="1">
        <v>0.2291087962962963</v>
      </c>
      <c r="CD17" s="1">
        <v>0.16185185185185186</v>
      </c>
      <c r="CE17" s="1">
        <v>1.7476851851851851E-2</v>
      </c>
      <c r="CF17" s="1">
        <v>4.9768518518518517E-2</v>
      </c>
      <c r="CG17">
        <v>29</v>
      </c>
      <c r="CH17">
        <v>329</v>
      </c>
      <c r="CI17">
        <v>926</v>
      </c>
      <c r="CJ17">
        <v>9</v>
      </c>
      <c r="CK17">
        <v>0</v>
      </c>
      <c r="CL17">
        <v>0</v>
      </c>
      <c r="CM17">
        <v>0</v>
      </c>
      <c r="CN17">
        <v>98.64</v>
      </c>
      <c r="CO17">
        <f t="shared" si="78"/>
        <v>320</v>
      </c>
      <c r="CP17">
        <v>320</v>
      </c>
      <c r="CQ17" s="12">
        <f>CO17/CP17*100</f>
        <v>100</v>
      </c>
      <c r="CR17" t="s">
        <v>2374</v>
      </c>
      <c r="CS17" s="37" t="s">
        <v>2737</v>
      </c>
      <c r="CT17" t="s">
        <v>2690</v>
      </c>
      <c r="CU17">
        <v>8</v>
      </c>
      <c r="CV17" s="1">
        <v>0</v>
      </c>
      <c r="CW17" s="1">
        <v>0</v>
      </c>
      <c r="CX17" s="1">
        <v>0</v>
      </c>
      <c r="CY17" s="1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f t="shared" si="26"/>
        <v>0</v>
      </c>
      <c r="DI17">
        <v>320</v>
      </c>
      <c r="DJ17" s="12">
        <f>DH17/DI17*100</f>
        <v>0</v>
      </c>
      <c r="DK17" t="s">
        <v>2374</v>
      </c>
      <c r="DL17" s="37" t="s">
        <v>2737</v>
      </c>
      <c r="DM17" t="s">
        <v>2690</v>
      </c>
      <c r="DN17">
        <v>8</v>
      </c>
      <c r="DO17" s="1">
        <v>0</v>
      </c>
      <c r="DP17" s="1">
        <v>0</v>
      </c>
      <c r="DQ17" s="1">
        <v>0</v>
      </c>
      <c r="DR17" s="1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f t="shared" si="28"/>
        <v>0</v>
      </c>
      <c r="EB17">
        <v>320</v>
      </c>
      <c r="EC17" s="12">
        <f>EA17/EB17*100</f>
        <v>0</v>
      </c>
      <c r="ED17" t="s">
        <v>2374</v>
      </c>
      <c r="EE17" s="37" t="s">
        <v>2737</v>
      </c>
      <c r="EF17" t="s">
        <v>2690</v>
      </c>
      <c r="EG17">
        <v>8</v>
      </c>
      <c r="EH17" s="1">
        <v>0.2291087962962963</v>
      </c>
      <c r="EI17" s="1">
        <v>0.16185185185185186</v>
      </c>
      <c r="EJ17" s="1">
        <v>1.7476851851851851E-2</v>
      </c>
      <c r="EK17" s="1">
        <v>4.9768518518518517E-2</v>
      </c>
      <c r="EL17">
        <f t="shared" si="30"/>
        <v>29</v>
      </c>
      <c r="EM17">
        <f t="shared" si="31"/>
        <v>329</v>
      </c>
      <c r="EN17">
        <v>796</v>
      </c>
      <c r="EO17">
        <f t="shared" si="32"/>
        <v>9</v>
      </c>
      <c r="EP17">
        <v>0</v>
      </c>
      <c r="EQ17">
        <v>0</v>
      </c>
      <c r="ER17">
        <v>0</v>
      </c>
      <c r="ES17">
        <v>98.64</v>
      </c>
      <c r="ET17">
        <f t="shared" si="79"/>
        <v>320</v>
      </c>
      <c r="EU17">
        <v>320</v>
      </c>
      <c r="EV17" s="12">
        <f>ET17/EU17*100</f>
        <v>100</v>
      </c>
      <c r="EW17" t="s">
        <v>2374</v>
      </c>
      <c r="EX17" s="37" t="s">
        <v>2737</v>
      </c>
      <c r="EY17" t="s">
        <v>2690</v>
      </c>
      <c r="EZ17">
        <v>8</v>
      </c>
      <c r="FA17" s="10">
        <v>1.3216666666666665</v>
      </c>
      <c r="FB17" s="1">
        <v>0.73674768518518519</v>
      </c>
      <c r="FC17" s="10">
        <f t="shared" si="34"/>
        <v>0.14734953703703704</v>
      </c>
      <c r="FD17" s="1">
        <v>5.7604166666666672E-2</v>
      </c>
      <c r="FE17" s="1">
        <v>0.5272916666666666</v>
      </c>
      <c r="FF17">
        <f t="shared" si="35"/>
        <v>1719</v>
      </c>
      <c r="FG17">
        <v>1102</v>
      </c>
      <c r="FH17">
        <v>960</v>
      </c>
      <c r="FI17">
        <v>15</v>
      </c>
      <c r="FJ17">
        <v>0</v>
      </c>
      <c r="FK17">
        <v>0</v>
      </c>
      <c r="FL17">
        <v>0</v>
      </c>
      <c r="FM17">
        <v>98.46</v>
      </c>
      <c r="FN17">
        <f t="shared" si="36"/>
        <v>1089</v>
      </c>
      <c r="FO17">
        <f t="shared" si="37"/>
        <v>1600</v>
      </c>
      <c r="FP17" s="12">
        <f>FN17/FO17*100</f>
        <v>68.0625</v>
      </c>
      <c r="FQ17" t="s">
        <v>2374</v>
      </c>
      <c r="FR17" s="37" t="s">
        <v>2737</v>
      </c>
      <c r="FS17" t="s">
        <v>2690</v>
      </c>
      <c r="FT17">
        <v>8</v>
      </c>
      <c r="FU17" s="1">
        <v>0.37877314814814816</v>
      </c>
      <c r="FV17" s="1">
        <v>0.23656250000000001</v>
      </c>
      <c r="FW17" s="1">
        <v>7.4652777777777781E-3</v>
      </c>
      <c r="FX17" s="1">
        <v>0.13473379629629631</v>
      </c>
      <c r="FY17">
        <v>123</v>
      </c>
      <c r="FZ17">
        <v>324</v>
      </c>
      <c r="GA17">
        <v>317</v>
      </c>
      <c r="GB17">
        <v>8</v>
      </c>
      <c r="GC17">
        <v>0</v>
      </c>
      <c r="GD17">
        <v>0</v>
      </c>
      <c r="GE17">
        <v>0</v>
      </c>
      <c r="GF17">
        <v>97.54</v>
      </c>
      <c r="GG17">
        <f t="shared" si="39"/>
        <v>316</v>
      </c>
      <c r="GH17">
        <v>320</v>
      </c>
      <c r="GI17" s="12">
        <f>GG17/GH17*100</f>
        <v>98.75</v>
      </c>
      <c r="GJ17" t="s">
        <v>2374</v>
      </c>
      <c r="GK17" s="37" t="s">
        <v>2737</v>
      </c>
      <c r="GL17" t="s">
        <v>2690</v>
      </c>
      <c r="GM17">
        <v>8</v>
      </c>
      <c r="GN17" s="1">
        <v>0.31712962962962959</v>
      </c>
      <c r="GO17" s="1">
        <v>0.21195601851851853</v>
      </c>
      <c r="GP17" s="1">
        <v>1.6076388888888887E-2</v>
      </c>
      <c r="GQ17" s="1">
        <v>8.9085648148148136E-2</v>
      </c>
      <c r="GR17">
        <v>122</v>
      </c>
      <c r="GS17">
        <v>325</v>
      </c>
      <c r="GT17">
        <v>295</v>
      </c>
      <c r="GU17">
        <v>6</v>
      </c>
      <c r="GV17">
        <v>0</v>
      </c>
      <c r="GW17">
        <v>0</v>
      </c>
      <c r="GX17">
        <v>0</v>
      </c>
      <c r="GY17">
        <v>98.01</v>
      </c>
      <c r="GZ17">
        <f t="shared" si="41"/>
        <v>319</v>
      </c>
      <c r="HA17">
        <v>320</v>
      </c>
      <c r="HB17" s="12">
        <f>GZ17/HA17*100</f>
        <v>99.6875</v>
      </c>
      <c r="HC17" t="s">
        <v>2374</v>
      </c>
      <c r="HD17" s="37" t="s">
        <v>2737</v>
      </c>
      <c r="HE17" t="s">
        <v>2690</v>
      </c>
      <c r="HF17">
        <v>8</v>
      </c>
      <c r="HG17" s="1">
        <v>0.28792824074074075</v>
      </c>
      <c r="HH17" s="1">
        <v>0.20719907407407409</v>
      </c>
      <c r="HI17" s="1">
        <v>3.3136574074074075E-2</v>
      </c>
      <c r="HJ17" s="1">
        <v>4.7581018518518516E-2</v>
      </c>
      <c r="HK17">
        <v>23</v>
      </c>
      <c r="HL17">
        <v>325</v>
      </c>
      <c r="HM17">
        <v>190</v>
      </c>
      <c r="HN17">
        <v>3</v>
      </c>
      <c r="HO17">
        <v>0</v>
      </c>
      <c r="HP17">
        <v>0</v>
      </c>
      <c r="HQ17">
        <v>0</v>
      </c>
      <c r="HR17">
        <v>98.45</v>
      </c>
      <c r="HS17">
        <f t="shared" si="43"/>
        <v>322</v>
      </c>
      <c r="HT17">
        <v>320</v>
      </c>
      <c r="HU17" s="12">
        <f>HS17/HT17*100</f>
        <v>100.62500000000001</v>
      </c>
      <c r="HV17" t="s">
        <v>2374</v>
      </c>
      <c r="HW17" s="37" t="s">
        <v>2737</v>
      </c>
      <c r="HX17" t="s">
        <v>2690</v>
      </c>
      <c r="HY17">
        <v>8</v>
      </c>
      <c r="HZ17" s="1">
        <v>0.28574074074074074</v>
      </c>
      <c r="IA17" s="1">
        <v>0.22562499999999999</v>
      </c>
      <c r="IB17" s="1">
        <v>1.292824074074074E-2</v>
      </c>
      <c r="IC17" s="1">
        <v>4.71875E-2</v>
      </c>
      <c r="ID17">
        <v>27</v>
      </c>
      <c r="IE17">
        <v>341</v>
      </c>
      <c r="IF17">
        <v>248</v>
      </c>
      <c r="IG17">
        <v>15</v>
      </c>
      <c r="IH17">
        <v>0</v>
      </c>
      <c r="II17">
        <v>0</v>
      </c>
      <c r="IJ17">
        <v>0</v>
      </c>
      <c r="IK17">
        <v>94.3</v>
      </c>
      <c r="IL17">
        <f t="shared" si="45"/>
        <v>326</v>
      </c>
      <c r="IM17">
        <v>320</v>
      </c>
      <c r="IN17" s="12">
        <f>IL17/IM17*100</f>
        <v>101.875</v>
      </c>
      <c r="IO17" t="s">
        <v>2374</v>
      </c>
      <c r="IP17" s="37" t="s">
        <v>2737</v>
      </c>
      <c r="IQ17" t="s">
        <v>2690</v>
      </c>
      <c r="IR17">
        <v>8</v>
      </c>
      <c r="IS17" s="1">
        <v>0</v>
      </c>
      <c r="IT17" s="1">
        <v>0</v>
      </c>
      <c r="IU17" s="1">
        <v>0</v>
      </c>
      <c r="IV17" s="1">
        <v>0</v>
      </c>
      <c r="IW17">
        <v>0</v>
      </c>
      <c r="IX17">
        <v>0</v>
      </c>
      <c r="IY17">
        <v>231</v>
      </c>
      <c r="IZ17">
        <v>8</v>
      </c>
      <c r="JA17">
        <v>0</v>
      </c>
      <c r="JB17">
        <v>0</v>
      </c>
      <c r="JC17">
        <v>0</v>
      </c>
      <c r="JD17">
        <v>96.65</v>
      </c>
      <c r="JE17">
        <f t="shared" si="46"/>
        <v>-8</v>
      </c>
      <c r="JG17" s="12"/>
      <c r="JH17" t="s">
        <v>2374</v>
      </c>
      <c r="JI17" s="37" t="s">
        <v>2737</v>
      </c>
      <c r="JJ17" t="s">
        <v>2690</v>
      </c>
      <c r="JK17">
        <v>8</v>
      </c>
      <c r="JL17" s="1">
        <v>0</v>
      </c>
      <c r="JM17" s="1">
        <v>0</v>
      </c>
      <c r="JN17" s="1">
        <v>0</v>
      </c>
      <c r="JO17" s="1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f t="shared" si="48"/>
        <v>0</v>
      </c>
      <c r="JZ17" s="12" t="e">
        <f>JX17/JY17*100</f>
        <v>#DIV/0!</v>
      </c>
      <c r="KA17" t="s">
        <v>2374</v>
      </c>
      <c r="KB17" s="37" t="s">
        <v>2737</v>
      </c>
      <c r="KC17" t="s">
        <v>2690</v>
      </c>
      <c r="KD17">
        <v>8</v>
      </c>
      <c r="KE17" s="1">
        <v>0</v>
      </c>
      <c r="KF17" s="1">
        <v>0</v>
      </c>
      <c r="KG17" s="1">
        <v>0</v>
      </c>
      <c r="KH17" s="1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f t="shared" si="49"/>
        <v>0</v>
      </c>
      <c r="KS17" s="12" t="e">
        <f>KQ17/KR17*100</f>
        <v>#DIV/0!</v>
      </c>
      <c r="KT17" t="s">
        <v>2374</v>
      </c>
      <c r="KU17" s="37" t="s">
        <v>2737</v>
      </c>
      <c r="KV17" t="s">
        <v>2690</v>
      </c>
      <c r="KW17">
        <v>8</v>
      </c>
      <c r="KX17" s="1">
        <v>0</v>
      </c>
      <c r="KY17" s="1">
        <v>0</v>
      </c>
      <c r="KZ17" s="1">
        <v>0</v>
      </c>
      <c r="LA17" s="1">
        <v>0</v>
      </c>
      <c r="LB17">
        <v>0</v>
      </c>
      <c r="LC17">
        <v>0</v>
      </c>
      <c r="LD17">
        <v>231</v>
      </c>
      <c r="LE17">
        <v>8</v>
      </c>
      <c r="LF17">
        <v>0</v>
      </c>
      <c r="LG17">
        <v>0</v>
      </c>
      <c r="LH17">
        <v>0</v>
      </c>
      <c r="LI17">
        <v>96.65</v>
      </c>
      <c r="LJ17">
        <f t="shared" si="50"/>
        <v>-8</v>
      </c>
      <c r="LL17" s="12"/>
      <c r="LM17" t="s">
        <v>2374</v>
      </c>
      <c r="LN17" s="37" t="s">
        <v>2737</v>
      </c>
      <c r="LO17" t="s">
        <v>2690</v>
      </c>
      <c r="LP17">
        <v>8</v>
      </c>
      <c r="LQ17" s="10">
        <v>1.2697800925925926</v>
      </c>
      <c r="LR17" s="1">
        <v>0.88135416666666666</v>
      </c>
      <c r="LS17" s="1">
        <v>6.9803240740740735E-2</v>
      </c>
      <c r="LT17" s="1">
        <v>0.31859953703703703</v>
      </c>
      <c r="LU17">
        <v>295</v>
      </c>
      <c r="LV17">
        <v>1315</v>
      </c>
      <c r="LW17">
        <v>1281</v>
      </c>
      <c r="LX17">
        <v>40</v>
      </c>
      <c r="LY17">
        <v>0</v>
      </c>
      <c r="LZ17">
        <v>0</v>
      </c>
      <c r="MA17">
        <v>0</v>
      </c>
      <c r="MB17">
        <v>96.97</v>
      </c>
      <c r="MC17">
        <f t="shared" si="52"/>
        <v>1275</v>
      </c>
      <c r="MD17">
        <f t="shared" si="53"/>
        <v>1280</v>
      </c>
      <c r="ME17" s="12">
        <f t="shared" si="54"/>
        <v>99.609375</v>
      </c>
      <c r="MF17" t="s">
        <v>2374</v>
      </c>
      <c r="MG17" s="37" t="s">
        <v>2737</v>
      </c>
      <c r="MH17" t="s">
        <v>2690</v>
      </c>
      <c r="MI17">
        <v>8</v>
      </c>
      <c r="MJ17" s="1">
        <v>0.3454861111111111</v>
      </c>
      <c r="MK17" s="1">
        <v>0.15255787037037036</v>
      </c>
      <c r="ML17" s="1">
        <v>8.1377314814814819E-2</v>
      </c>
      <c r="MM17" s="1">
        <v>0.11152777777777778</v>
      </c>
      <c r="MN17">
        <v>77</v>
      </c>
      <c r="MO17">
        <v>310</v>
      </c>
      <c r="MP17">
        <v>90</v>
      </c>
      <c r="MQ17">
        <v>8</v>
      </c>
      <c r="MR17">
        <v>0</v>
      </c>
      <c r="MS17">
        <v>0</v>
      </c>
      <c r="MT17">
        <v>0</v>
      </c>
      <c r="MU17">
        <v>91.84</v>
      </c>
      <c r="MV17">
        <f t="shared" si="55"/>
        <v>302</v>
      </c>
      <c r="MW17">
        <v>320</v>
      </c>
      <c r="MX17" s="12">
        <f>MV17/MW17*100</f>
        <v>94.375</v>
      </c>
      <c r="MY17" t="s">
        <v>2374</v>
      </c>
      <c r="MZ17" s="37" t="s">
        <v>2737</v>
      </c>
      <c r="NA17" t="s">
        <v>2690</v>
      </c>
      <c r="NB17">
        <v>8</v>
      </c>
      <c r="NC17" s="1">
        <v>0.23833333333333331</v>
      </c>
      <c r="ND17" s="1">
        <v>0.16966435185185183</v>
      </c>
      <c r="NE17" s="1">
        <v>6.6666666666666671E-3</v>
      </c>
      <c r="NF17" s="1">
        <v>6.1990740740740735E-2</v>
      </c>
      <c r="NG17">
        <v>133</v>
      </c>
      <c r="NH17">
        <v>342</v>
      </c>
      <c r="NI17">
        <v>458</v>
      </c>
      <c r="NJ17">
        <v>18</v>
      </c>
      <c r="NK17">
        <v>0</v>
      </c>
      <c r="NL17">
        <v>0</v>
      </c>
      <c r="NM17">
        <v>0</v>
      </c>
      <c r="NN17">
        <v>96.22</v>
      </c>
      <c r="NO17">
        <f t="shared" si="56"/>
        <v>324</v>
      </c>
      <c r="NP17">
        <v>320</v>
      </c>
      <c r="NQ17" s="12">
        <f>NO17/NP17*100</f>
        <v>101.25</v>
      </c>
      <c r="NR17" t="s">
        <v>2374</v>
      </c>
      <c r="NS17" s="37" t="s">
        <v>2737</v>
      </c>
      <c r="NT17" t="s">
        <v>2690</v>
      </c>
      <c r="NU17">
        <v>8</v>
      </c>
      <c r="NV17" s="1">
        <v>0.33934027777777781</v>
      </c>
      <c r="NW17" s="1">
        <v>0.19644675925925925</v>
      </c>
      <c r="NX17" s="1">
        <v>2.4652777777777777E-2</v>
      </c>
      <c r="NY17" s="1">
        <v>0.11822916666666666</v>
      </c>
      <c r="NZ17">
        <v>200</v>
      </c>
      <c r="OA17">
        <v>323</v>
      </c>
      <c r="OB17">
        <v>265</v>
      </c>
      <c r="OC17">
        <v>10</v>
      </c>
      <c r="OD17">
        <v>0</v>
      </c>
      <c r="OE17">
        <v>0</v>
      </c>
      <c r="OF17">
        <v>0</v>
      </c>
      <c r="OG17">
        <v>96.36</v>
      </c>
      <c r="OH17">
        <f t="shared" si="57"/>
        <v>313</v>
      </c>
      <c r="OI17">
        <v>320</v>
      </c>
      <c r="OJ17" s="12">
        <f>OH17/OI17*100</f>
        <v>97.8125</v>
      </c>
      <c r="OK17" t="s">
        <v>2374</v>
      </c>
      <c r="OL17" s="37" t="s">
        <v>2737</v>
      </c>
      <c r="OM17" t="s">
        <v>2690</v>
      </c>
      <c r="ON17">
        <v>8</v>
      </c>
      <c r="OO17" s="1">
        <v>0.276400462962963</v>
      </c>
      <c r="OP17" s="1">
        <v>0.19175925925925927</v>
      </c>
      <c r="OQ17" s="1">
        <v>1.1898148148148149E-2</v>
      </c>
      <c r="OR17" s="1">
        <v>7.2719907407407414E-2</v>
      </c>
      <c r="OS17">
        <v>303</v>
      </c>
      <c r="OT17">
        <v>333</v>
      </c>
      <c r="OU17">
        <v>260</v>
      </c>
      <c r="OV17">
        <v>10</v>
      </c>
      <c r="OW17">
        <v>0</v>
      </c>
      <c r="OX17">
        <v>0</v>
      </c>
      <c r="OY17">
        <v>0</v>
      </c>
      <c r="OZ17">
        <v>96.3</v>
      </c>
      <c r="PA17">
        <f t="shared" si="58"/>
        <v>323</v>
      </c>
      <c r="PB17">
        <v>320</v>
      </c>
      <c r="PC17" s="12">
        <f>PA17/PB17*100</f>
        <v>100.93749999999999</v>
      </c>
      <c r="PD17" t="s">
        <v>2374</v>
      </c>
      <c r="PE17" s="37" t="s">
        <v>2737</v>
      </c>
      <c r="PF17" t="s">
        <v>2690</v>
      </c>
      <c r="PG17">
        <v>8</v>
      </c>
      <c r="PH17" s="1">
        <v>0.25287037037037036</v>
      </c>
      <c r="PI17" s="1">
        <v>0.19474537037037035</v>
      </c>
      <c r="PJ17" s="1">
        <v>1.6469907407407405E-2</v>
      </c>
      <c r="PK17" s="1">
        <v>4.1643518518518517E-2</v>
      </c>
      <c r="PL17">
        <v>133</v>
      </c>
      <c r="PM17">
        <v>359</v>
      </c>
      <c r="PN17">
        <v>287</v>
      </c>
      <c r="PO17">
        <v>8</v>
      </c>
      <c r="PP17">
        <v>0</v>
      </c>
      <c r="PQ17">
        <v>0</v>
      </c>
      <c r="PR17">
        <v>0</v>
      </c>
      <c r="PS17">
        <v>97.29</v>
      </c>
      <c r="PT17">
        <f t="shared" si="59"/>
        <v>351</v>
      </c>
      <c r="PU17">
        <v>320</v>
      </c>
      <c r="PV17" s="12">
        <f>PT17/PU17*100</f>
        <v>109.6875</v>
      </c>
      <c r="PW17" t="s">
        <v>2374</v>
      </c>
      <c r="PX17" s="37" t="s">
        <v>2737</v>
      </c>
      <c r="PY17" t="s">
        <v>2690</v>
      </c>
      <c r="PZ17">
        <v>8</v>
      </c>
      <c r="QA17" s="1">
        <v>0</v>
      </c>
      <c r="QB17" s="1">
        <v>0</v>
      </c>
      <c r="QC17" s="1">
        <v>0</v>
      </c>
      <c r="QD17" s="1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f t="shared" si="60"/>
        <v>0</v>
      </c>
      <c r="QN17">
        <v>320</v>
      </c>
      <c r="QO17" s="12">
        <f>QM17/QN17*100</f>
        <v>0</v>
      </c>
      <c r="QP17" t="s">
        <v>2374</v>
      </c>
      <c r="QQ17" s="37" t="s">
        <v>2737</v>
      </c>
      <c r="QR17" t="s">
        <v>2690</v>
      </c>
      <c r="QS17">
        <v>8</v>
      </c>
      <c r="QT17" s="1">
        <v>0</v>
      </c>
      <c r="QU17" s="1">
        <v>0</v>
      </c>
      <c r="QV17" s="1">
        <v>0</v>
      </c>
      <c r="QW17" s="1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f t="shared" si="61"/>
        <v>0</v>
      </c>
      <c r="RG17">
        <v>320</v>
      </c>
      <c r="RH17" s="12">
        <f>RF17/RG17*100</f>
        <v>0</v>
      </c>
      <c r="RI17" t="s">
        <v>2374</v>
      </c>
      <c r="RJ17" s="37" t="s">
        <v>2737</v>
      </c>
      <c r="RK17" t="s">
        <v>2690</v>
      </c>
      <c r="RL17">
        <v>8</v>
      </c>
      <c r="RM17" s="1">
        <v>0.25287037037037036</v>
      </c>
      <c r="RN17" s="1">
        <v>0.19474537037037035</v>
      </c>
      <c r="RO17" s="1">
        <v>1.6469907407407405E-2</v>
      </c>
      <c r="RP17" s="1">
        <v>4.1643518518518517E-2</v>
      </c>
      <c r="RQ17">
        <v>133</v>
      </c>
      <c r="RR17">
        <v>359</v>
      </c>
      <c r="RS17">
        <v>287</v>
      </c>
      <c r="RT17">
        <v>8</v>
      </c>
      <c r="RU17">
        <v>0</v>
      </c>
      <c r="RV17">
        <v>0</v>
      </c>
      <c r="RW17">
        <v>0</v>
      </c>
      <c r="RX17">
        <v>97.29</v>
      </c>
      <c r="RY17">
        <f t="shared" si="62"/>
        <v>351</v>
      </c>
      <c r="RZ17">
        <v>320</v>
      </c>
      <c r="SA17" s="12">
        <f>RY17/RZ17*100</f>
        <v>109.6875</v>
      </c>
      <c r="SB17" t="s">
        <v>2374</v>
      </c>
      <c r="SC17" s="37" t="s">
        <v>2737</v>
      </c>
      <c r="SD17" t="s">
        <v>2690</v>
      </c>
      <c r="SE17">
        <v>8</v>
      </c>
      <c r="SF17" s="1">
        <v>1.5356712962962964</v>
      </c>
      <c r="SG17" s="10">
        <f t="shared" si="63"/>
        <v>0.90517361111111105</v>
      </c>
      <c r="SH17" s="1">
        <f t="shared" si="64"/>
        <v>0.18103472222222222</v>
      </c>
      <c r="SI17" s="1">
        <v>0.19773148148148148</v>
      </c>
      <c r="SJ17" s="1">
        <v>0.43203703703703705</v>
      </c>
      <c r="SK17">
        <v>846</v>
      </c>
      <c r="SL17">
        <v>1667</v>
      </c>
      <c r="SM17">
        <v>1360</v>
      </c>
      <c r="SN17">
        <v>54</v>
      </c>
      <c r="SO17">
        <v>0</v>
      </c>
      <c r="SP17">
        <v>0</v>
      </c>
      <c r="SQ17">
        <v>0</v>
      </c>
      <c r="SR17">
        <v>96.18</v>
      </c>
      <c r="SS17">
        <f t="shared" si="65"/>
        <v>1613</v>
      </c>
      <c r="ST17">
        <f t="shared" si="66"/>
        <v>1600</v>
      </c>
      <c r="SU17" s="12">
        <f>SS17/ST17*100</f>
        <v>100.8125</v>
      </c>
      <c r="SV17" t="s">
        <v>2374</v>
      </c>
      <c r="SW17" s="37" t="s">
        <v>2737</v>
      </c>
      <c r="SX17" t="s">
        <v>2690</v>
      </c>
      <c r="SY17">
        <v>8</v>
      </c>
      <c r="SZ17" s="1">
        <v>0.21136574074074074</v>
      </c>
      <c r="TA17" s="1">
        <v>0.15306712962962962</v>
      </c>
      <c r="TB17" s="1">
        <v>8.2060185185185187E-3</v>
      </c>
      <c r="TC17" s="1">
        <v>5.0081018518518518E-2</v>
      </c>
      <c r="TD17">
        <v>131</v>
      </c>
      <c r="TE17">
        <v>333</v>
      </c>
      <c r="TF17">
        <v>300</v>
      </c>
      <c r="TG17">
        <v>17</v>
      </c>
      <c r="TH17">
        <v>0</v>
      </c>
      <c r="TI17">
        <v>0</v>
      </c>
      <c r="TJ17">
        <v>0</v>
      </c>
      <c r="TK17">
        <v>94.64</v>
      </c>
      <c r="TL17">
        <f t="shared" si="67"/>
        <v>316</v>
      </c>
      <c r="TM17">
        <v>320</v>
      </c>
      <c r="TN17" s="12">
        <f>TL17/TM17*100</f>
        <v>98.75</v>
      </c>
      <c r="TO17" t="s">
        <v>2374</v>
      </c>
      <c r="TP17" s="37" t="s">
        <v>2737</v>
      </c>
      <c r="TQ17" t="s">
        <v>2690</v>
      </c>
      <c r="TR17">
        <v>8</v>
      </c>
      <c r="TS17" s="1">
        <v>0.2674421296296296</v>
      </c>
      <c r="TT17" s="1">
        <v>0.15873842592592594</v>
      </c>
      <c r="TU17" s="1">
        <v>7.0300925925925919E-2</v>
      </c>
      <c r="TV17" s="1">
        <v>3.8391203703703698E-2</v>
      </c>
      <c r="TW17">
        <v>54</v>
      </c>
      <c r="TX17">
        <v>346</v>
      </c>
      <c r="TY17">
        <v>326</v>
      </c>
      <c r="TZ17">
        <v>17</v>
      </c>
      <c r="UA17">
        <v>0</v>
      </c>
      <c r="UB17">
        <v>0</v>
      </c>
      <c r="UC17">
        <v>0</v>
      </c>
      <c r="UD17">
        <v>95.04</v>
      </c>
      <c r="UE17">
        <f t="shared" si="68"/>
        <v>329</v>
      </c>
      <c r="UF17">
        <v>320</v>
      </c>
      <c r="UG17" s="12">
        <f>UE17/UF17*100</f>
        <v>102.8125</v>
      </c>
      <c r="UH17" t="s">
        <v>2374</v>
      </c>
      <c r="UI17" s="37" t="s">
        <v>2737</v>
      </c>
      <c r="UJ17" t="s">
        <v>2690</v>
      </c>
      <c r="UK17">
        <v>8</v>
      </c>
      <c r="UL17" s="1">
        <v>0.17811342592592594</v>
      </c>
      <c r="UM17" s="1">
        <v>0.1428587962962963</v>
      </c>
      <c r="UN17" s="1">
        <v>7.6620370370370366E-3</v>
      </c>
      <c r="UO17" s="1">
        <v>2.7569444444444448E-2</v>
      </c>
      <c r="UP17">
        <v>34</v>
      </c>
      <c r="UQ17">
        <v>334</v>
      </c>
      <c r="UR17">
        <v>322</v>
      </c>
      <c r="US17">
        <v>5</v>
      </c>
      <c r="UT17">
        <v>0</v>
      </c>
      <c r="UU17">
        <v>0</v>
      </c>
      <c r="UV17">
        <v>0</v>
      </c>
      <c r="UW17">
        <v>98.47</v>
      </c>
      <c r="UX17">
        <f t="shared" si="69"/>
        <v>329</v>
      </c>
      <c r="UY17">
        <v>320</v>
      </c>
      <c r="UZ17" s="12">
        <f>UX17/UY17*100</f>
        <v>102.8125</v>
      </c>
      <c r="VA17" t="s">
        <v>2374</v>
      </c>
      <c r="VB17" s="37" t="s">
        <v>2737</v>
      </c>
      <c r="VC17" t="s">
        <v>2690</v>
      </c>
      <c r="VD17">
        <v>8</v>
      </c>
      <c r="VE17" s="1">
        <v>4.386574074074074E-3</v>
      </c>
      <c r="VF17" s="1">
        <v>2.4537037037037036E-3</v>
      </c>
      <c r="VG17" s="1">
        <v>6.2500000000000001E-4</v>
      </c>
      <c r="VH17" s="1">
        <v>1.2962962962962963E-3</v>
      </c>
      <c r="VI17">
        <v>3</v>
      </c>
      <c r="VJ17">
        <v>5</v>
      </c>
      <c r="VK17">
        <v>245</v>
      </c>
      <c r="VL17">
        <v>4</v>
      </c>
      <c r="VM17">
        <v>0</v>
      </c>
      <c r="VN17">
        <v>0</v>
      </c>
      <c r="VO17">
        <v>0</v>
      </c>
      <c r="VP17">
        <v>98.39</v>
      </c>
      <c r="VQ17">
        <f t="shared" si="70"/>
        <v>1</v>
      </c>
      <c r="VS17" s="12" t="e">
        <f>VQ17/VR17*100</f>
        <v>#DIV/0!</v>
      </c>
      <c r="VT17" t="s">
        <v>2374</v>
      </c>
      <c r="VU17" s="37" t="s">
        <v>2737</v>
      </c>
      <c r="VV17" t="s">
        <v>2690</v>
      </c>
      <c r="VW17">
        <v>8</v>
      </c>
      <c r="VX17" s="1">
        <v>4.386574074074074E-3</v>
      </c>
      <c r="VY17" s="1">
        <v>2.4537037037037036E-3</v>
      </c>
      <c r="VZ17" s="1">
        <v>6.2500000000000001E-4</v>
      </c>
      <c r="WA17" s="1">
        <v>1.2962962962962963E-3</v>
      </c>
      <c r="WB17">
        <v>3</v>
      </c>
      <c r="WC17">
        <v>5</v>
      </c>
      <c r="WD17">
        <v>245</v>
      </c>
      <c r="WE17">
        <v>4</v>
      </c>
      <c r="WF17">
        <v>0</v>
      </c>
      <c r="WG17">
        <v>0</v>
      </c>
      <c r="WH17">
        <v>0</v>
      </c>
      <c r="WI17">
        <v>98.39</v>
      </c>
      <c r="WJ17">
        <f t="shared" si="71"/>
        <v>1</v>
      </c>
      <c r="WL17" s="12" t="e">
        <f>WJ17/WK17*100</f>
        <v>#DIV/0!</v>
      </c>
      <c r="WM17" t="s">
        <v>2374</v>
      </c>
      <c r="WN17" s="37" t="s">
        <v>2737</v>
      </c>
      <c r="WO17" t="s">
        <v>2690</v>
      </c>
      <c r="WP17">
        <v>8</v>
      </c>
      <c r="WQ17" s="1">
        <v>0.6613310185185185</v>
      </c>
      <c r="WR17" s="1">
        <v>0.4571412037037037</v>
      </c>
      <c r="WS17" s="1">
        <f>WR17/2</f>
        <v>0.22857060185185185</v>
      </c>
      <c r="WT17" s="1">
        <v>8.6817129629629633E-2</v>
      </c>
      <c r="WU17" s="1">
        <v>0.1173611111111111</v>
      </c>
      <c r="WV17">
        <v>222</v>
      </c>
      <c r="WW17">
        <v>1018</v>
      </c>
      <c r="WX17">
        <v>1193</v>
      </c>
      <c r="WY17">
        <v>43</v>
      </c>
      <c r="WZ17">
        <v>0</v>
      </c>
      <c r="XA17">
        <v>0</v>
      </c>
      <c r="XB17">
        <v>0</v>
      </c>
      <c r="XC17">
        <v>96.52</v>
      </c>
      <c r="XD17">
        <f t="shared" si="73"/>
        <v>975</v>
      </c>
      <c r="XE17">
        <f t="shared" si="74"/>
        <v>960</v>
      </c>
      <c r="XF17" s="12">
        <f>XD17/XE17*100</f>
        <v>101.5625</v>
      </c>
      <c r="XG17" t="s">
        <v>2374</v>
      </c>
      <c r="XH17" s="37" t="s">
        <v>2737</v>
      </c>
      <c r="XI17" t="s">
        <v>2690</v>
      </c>
      <c r="XJ17">
        <v>8</v>
      </c>
      <c r="XK17" s="1">
        <v>8.449074074074075E-4</v>
      </c>
      <c r="XL17" s="1">
        <v>8.449074074074075E-4</v>
      </c>
      <c r="XM17" s="1">
        <v>0</v>
      </c>
      <c r="XN17" s="1">
        <v>0</v>
      </c>
      <c r="XO17">
        <v>1</v>
      </c>
      <c r="XP17">
        <v>3</v>
      </c>
      <c r="XQ17">
        <v>95</v>
      </c>
      <c r="XR17">
        <v>3</v>
      </c>
      <c r="XS17">
        <v>0</v>
      </c>
      <c r="XT17">
        <v>0</v>
      </c>
      <c r="XU17">
        <v>0</v>
      </c>
      <c r="XV17">
        <v>96.94</v>
      </c>
      <c r="XW17">
        <f t="shared" si="75"/>
        <v>0</v>
      </c>
      <c r="XY17" s="12"/>
      <c r="XZ17" t="s">
        <v>2374</v>
      </c>
      <c r="YA17" s="37" t="s">
        <v>2737</v>
      </c>
      <c r="YB17" t="s">
        <v>2690</v>
      </c>
      <c r="YC17">
        <v>8</v>
      </c>
      <c r="YD17" s="1">
        <v>0</v>
      </c>
      <c r="YE17" s="1">
        <v>0</v>
      </c>
      <c r="YF17" s="1">
        <v>0</v>
      </c>
      <c r="YG17" s="1">
        <v>0</v>
      </c>
      <c r="YH17">
        <v>0</v>
      </c>
      <c r="YI17">
        <v>0</v>
      </c>
      <c r="YJ17">
        <v>33</v>
      </c>
      <c r="YK17">
        <v>0</v>
      </c>
      <c r="YL17">
        <v>0</v>
      </c>
      <c r="YM17">
        <v>0</v>
      </c>
      <c r="YN17">
        <v>0</v>
      </c>
      <c r="YO17">
        <v>100</v>
      </c>
      <c r="YP17">
        <f t="shared" si="81"/>
        <v>0</v>
      </c>
      <c r="YR17" s="12" t="e">
        <f>YP17/YQ17*100</f>
        <v>#DIV/0!</v>
      </c>
      <c r="YS17" t="s">
        <v>2374</v>
      </c>
      <c r="YT17" s="37" t="s">
        <v>2737</v>
      </c>
      <c r="YU17" t="s">
        <v>2690</v>
      </c>
      <c r="YV17">
        <v>8</v>
      </c>
      <c r="YW17" s="1" t="e">
        <v>#N/A</v>
      </c>
      <c r="YX17" s="1" t="e">
        <v>#N/A</v>
      </c>
      <c r="YY17" s="1" t="e">
        <v>#N/A</v>
      </c>
      <c r="YZ17" s="1" t="e">
        <v>#N/A</v>
      </c>
      <c r="ZA17" t="e">
        <v>#N/A</v>
      </c>
      <c r="ZB17" t="e">
        <v>#N/A</v>
      </c>
      <c r="ZC17" t="e">
        <v>#N/A</v>
      </c>
      <c r="ZD17" t="e">
        <v>#N/A</v>
      </c>
      <c r="ZE17" t="e">
        <v>#N/A</v>
      </c>
      <c r="ZF17" t="e">
        <v>#N/A</v>
      </c>
      <c r="ZG17" t="e">
        <v>#N/A</v>
      </c>
      <c r="ZH17" t="e">
        <v>#N/A</v>
      </c>
      <c r="ZI17" t="e">
        <f t="shared" si="76"/>
        <v>#N/A</v>
      </c>
      <c r="ZK17" s="12" t="e">
        <f>ZI17/ZJ17*100</f>
        <v>#N/A</v>
      </c>
      <c r="ZL17" t="s">
        <v>2374</v>
      </c>
      <c r="ZM17" s="37" t="s">
        <v>2737</v>
      </c>
      <c r="ZN17" t="s">
        <v>2690</v>
      </c>
      <c r="ZO17">
        <v>8</v>
      </c>
      <c r="ZP17" s="1" t="e">
        <v>#N/A</v>
      </c>
      <c r="ZQ17" s="1" t="e">
        <v>#N/A</v>
      </c>
      <c r="ZR17" s="1" t="e">
        <v>#N/A</v>
      </c>
      <c r="ZS17" s="1" t="e">
        <v>#N/A</v>
      </c>
      <c r="ZT17" t="e">
        <v>#N/A</v>
      </c>
      <c r="ZU17" t="e">
        <v>#N/A</v>
      </c>
      <c r="ZV17" t="e">
        <v>#N/A</v>
      </c>
      <c r="ZW17" t="e">
        <v>#N/A</v>
      </c>
      <c r="ZX17" t="e">
        <v>#N/A</v>
      </c>
      <c r="ZY17" t="e">
        <v>#N/A</v>
      </c>
      <c r="ZZ17" t="e">
        <v>#N/A</v>
      </c>
      <c r="AAA17" t="e">
        <v>#N/A</v>
      </c>
      <c r="AAB17" t="e">
        <f t="shared" si="84"/>
        <v>#N/A</v>
      </c>
      <c r="AAD17" s="12" t="e">
        <f>AAB17/AAC17*100</f>
        <v>#N/A</v>
      </c>
      <c r="AAE17" t="s">
        <v>2374</v>
      </c>
      <c r="AAF17" s="37" t="s">
        <v>2737</v>
      </c>
      <c r="AAG17" t="s">
        <v>2690</v>
      </c>
      <c r="AAH17">
        <v>8</v>
      </c>
      <c r="AAI17" t="e">
        <v>#N/A</v>
      </c>
      <c r="AAJ17" t="e">
        <v>#N/A</v>
      </c>
      <c r="AAK17" t="e">
        <v>#N/A</v>
      </c>
      <c r="AAL17" t="e">
        <v>#N/A</v>
      </c>
      <c r="AAM17" t="e">
        <v>#N/A</v>
      </c>
      <c r="AAN17" t="e">
        <v>#N/A</v>
      </c>
      <c r="AAO17" t="e">
        <v>#N/A</v>
      </c>
      <c r="AAP17" t="e">
        <v>#N/A</v>
      </c>
      <c r="AAQ17" t="e">
        <v>#N/A</v>
      </c>
      <c r="AAR17" t="e">
        <v>#N/A</v>
      </c>
      <c r="AAS17" t="e">
        <v>#N/A</v>
      </c>
      <c r="AAT17" t="e">
        <v>#N/A</v>
      </c>
      <c r="AAU17" t="e">
        <f t="shared" si="91"/>
        <v>#N/A</v>
      </c>
      <c r="AAW17" s="12" t="e">
        <f>AAU17/AAV17*100</f>
        <v>#N/A</v>
      </c>
      <c r="AAX17" t="s">
        <v>2374</v>
      </c>
      <c r="AAY17" s="37" t="s">
        <v>2737</v>
      </c>
      <c r="AAZ17" t="s">
        <v>2690</v>
      </c>
      <c r="ABA17">
        <v>8</v>
      </c>
      <c r="ABB17" s="1">
        <v>8.449074074074075E-4</v>
      </c>
      <c r="ABC17" s="1">
        <v>8.449074074074075E-4</v>
      </c>
      <c r="ABD17" s="1">
        <f t="shared" si="77"/>
        <v>2.1122685185185187E-4</v>
      </c>
      <c r="ABE17" s="1">
        <v>0</v>
      </c>
      <c r="ABF17" s="1">
        <v>0</v>
      </c>
      <c r="ABG17">
        <v>1</v>
      </c>
      <c r="ABH17">
        <v>3</v>
      </c>
      <c r="ABI17">
        <v>128</v>
      </c>
      <c r="ABJ17">
        <v>3</v>
      </c>
      <c r="ABK17">
        <v>0</v>
      </c>
      <c r="ABL17">
        <v>0</v>
      </c>
      <c r="ABM17">
        <v>0</v>
      </c>
      <c r="ABN17">
        <v>97.71</v>
      </c>
      <c r="ABO17">
        <f t="shared" si="92"/>
        <v>0</v>
      </c>
      <c r="ABQ17" s="12"/>
    </row>
    <row r="18" spans="1:745">
      <c r="A18" t="s">
        <v>2378</v>
      </c>
      <c r="B18" s="37" t="s">
        <v>2736</v>
      </c>
      <c r="C18" t="s">
        <v>2690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f t="shared" si="17"/>
        <v>#N/A</v>
      </c>
      <c r="S18" s="12"/>
      <c r="T18" t="s">
        <v>2378</v>
      </c>
      <c r="U18" s="37" t="s">
        <v>2736</v>
      </c>
      <c r="V18" t="s">
        <v>2690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f t="shared" si="19"/>
        <v>#N/A</v>
      </c>
      <c r="AL18" s="12" t="e">
        <f t="shared" ref="AL18:AL29" si="119">AJ18/AK18*100</f>
        <v>#N/A</v>
      </c>
      <c r="AM18" t="s">
        <v>2378</v>
      </c>
      <c r="AN18" s="37" t="s">
        <v>2736</v>
      </c>
      <c r="AO18" t="s">
        <v>2690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t="e">
        <f t="shared" si="21"/>
        <v>#N/A</v>
      </c>
      <c r="BE18" s="12" t="e">
        <f t="shared" ref="BE18:BE29" si="120">BC18/BD18*100</f>
        <v>#N/A</v>
      </c>
      <c r="BF18" t="s">
        <v>2378</v>
      </c>
      <c r="BG18" s="37" t="s">
        <v>2736</v>
      </c>
      <c r="BH18" t="s">
        <v>2690</v>
      </c>
      <c r="BJ18" s="1">
        <v>6.2615740740740748E-3</v>
      </c>
      <c r="BK18" s="1">
        <v>5.8796296296296296E-3</v>
      </c>
      <c r="BL18" s="1">
        <v>3.4722222222222222E-5</v>
      </c>
      <c r="BM18" s="1">
        <v>3.3564814814814812E-4</v>
      </c>
      <c r="BN18">
        <v>1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f t="shared" si="23"/>
        <v>1</v>
      </c>
      <c r="BX18" s="12" t="e">
        <f t="shared" ref="BX18:BX29" si="121">BV18/BW18*100</f>
        <v>#DIV/0!</v>
      </c>
      <c r="BY18" t="s">
        <v>2378</v>
      </c>
      <c r="BZ18" s="37" t="s">
        <v>2736</v>
      </c>
      <c r="CA18" t="s">
        <v>2690</v>
      </c>
      <c r="CC18" s="1">
        <v>0</v>
      </c>
      <c r="CD18" s="1">
        <v>0</v>
      </c>
      <c r="CE18" s="1">
        <v>0</v>
      </c>
      <c r="CF18" s="1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100</v>
      </c>
      <c r="CO18">
        <f t="shared" si="78"/>
        <v>0</v>
      </c>
      <c r="CQ18" s="12"/>
      <c r="CR18" t="s">
        <v>2378</v>
      </c>
      <c r="CS18" s="37" t="s">
        <v>2736</v>
      </c>
      <c r="CT18" t="s">
        <v>2690</v>
      </c>
      <c r="CV18" s="1">
        <v>0</v>
      </c>
      <c r="CW18" s="1">
        <v>0</v>
      </c>
      <c r="CX18" s="1">
        <v>0</v>
      </c>
      <c r="CY18" s="1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f t="shared" si="26"/>
        <v>0</v>
      </c>
      <c r="DJ18" s="12" t="e">
        <f t="shared" ref="DJ18:DJ29" si="122">DH18/DI18*100</f>
        <v>#DIV/0!</v>
      </c>
      <c r="DK18" t="s">
        <v>2378</v>
      </c>
      <c r="DL18" s="37" t="s">
        <v>2736</v>
      </c>
      <c r="DM18" t="s">
        <v>2690</v>
      </c>
      <c r="DO18" s="1">
        <v>0</v>
      </c>
      <c r="DP18" s="1">
        <v>0</v>
      </c>
      <c r="DQ18" s="1">
        <v>0</v>
      </c>
      <c r="DR18" s="1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f t="shared" si="28"/>
        <v>0</v>
      </c>
      <c r="EC18" s="12" t="e">
        <f t="shared" ref="EC18:EC29" si="123">EA18/EB18*100</f>
        <v>#DIV/0!</v>
      </c>
      <c r="ED18" t="s">
        <v>2378</v>
      </c>
      <c r="EE18" s="37" t="s">
        <v>2736</v>
      </c>
      <c r="EF18" t="s">
        <v>2690</v>
      </c>
      <c r="EH18" s="1">
        <v>0</v>
      </c>
      <c r="EI18" s="1">
        <v>0</v>
      </c>
      <c r="EJ18" s="1">
        <v>0</v>
      </c>
      <c r="EK18" s="1">
        <v>0</v>
      </c>
      <c r="EL18">
        <f t="shared" si="30"/>
        <v>0</v>
      </c>
      <c r="EM18">
        <f t="shared" si="31"/>
        <v>0</v>
      </c>
      <c r="EN18">
        <v>1</v>
      </c>
      <c r="EO18">
        <f t="shared" si="32"/>
        <v>0</v>
      </c>
      <c r="EP18">
        <v>0</v>
      </c>
      <c r="EQ18">
        <v>0</v>
      </c>
      <c r="ER18">
        <v>0</v>
      </c>
      <c r="ES18">
        <v>100</v>
      </c>
      <c r="ET18">
        <f t="shared" si="79"/>
        <v>0</v>
      </c>
      <c r="EV18" s="12" t="e">
        <f t="shared" ref="EV18:EV29" si="124">ET18/EU18*100</f>
        <v>#DIV/0!</v>
      </c>
      <c r="EW18" t="s">
        <v>2378</v>
      </c>
      <c r="EX18" s="37" t="s">
        <v>2736</v>
      </c>
      <c r="EY18" t="s">
        <v>2690</v>
      </c>
      <c r="FA18" s="1">
        <v>6.2615740740740748E-3</v>
      </c>
      <c r="FB18" s="1">
        <v>5.8796296296296296E-3</v>
      </c>
      <c r="FC18" s="10">
        <f t="shared" si="34"/>
        <v>1.175925925925926E-3</v>
      </c>
      <c r="FD18" s="1">
        <v>3.4722222222222222E-5</v>
      </c>
      <c r="FE18" s="1">
        <v>3.3564814814814812E-4</v>
      </c>
      <c r="FF18" t="e">
        <f t="shared" si="35"/>
        <v>#N/A</v>
      </c>
      <c r="FG18">
        <v>1</v>
      </c>
      <c r="FH18">
        <v>1</v>
      </c>
      <c r="FI18">
        <v>0</v>
      </c>
      <c r="FJ18">
        <v>0</v>
      </c>
      <c r="FK18">
        <v>0</v>
      </c>
      <c r="FL18">
        <v>0</v>
      </c>
      <c r="FM18">
        <v>100</v>
      </c>
      <c r="FN18" t="e">
        <f t="shared" si="36"/>
        <v>#N/A</v>
      </c>
      <c r="FO18">
        <f t="shared" si="37"/>
        <v>0</v>
      </c>
      <c r="FP18" s="12" t="e">
        <f t="shared" ref="FP18:FP29" si="125">FN18/FO18*100</f>
        <v>#N/A</v>
      </c>
      <c r="FQ18" t="s">
        <v>2378</v>
      </c>
      <c r="FR18" s="37" t="s">
        <v>2736</v>
      </c>
      <c r="FS18" t="s">
        <v>2690</v>
      </c>
      <c r="FU18" s="1" t="e">
        <v>#N/A</v>
      </c>
      <c r="FV18" s="1" t="e">
        <v>#N/A</v>
      </c>
      <c r="FW18" s="1" t="e">
        <v>#N/A</v>
      </c>
      <c r="FX18" s="1" t="e">
        <v>#N/A</v>
      </c>
      <c r="FY18" t="e">
        <v>#N/A</v>
      </c>
      <c r="FZ18" t="e">
        <v>#N/A</v>
      </c>
      <c r="GA18" t="e">
        <v>#N/A</v>
      </c>
      <c r="GB18" t="e">
        <v>#N/A</v>
      </c>
      <c r="GC18" t="e">
        <v>#N/A</v>
      </c>
      <c r="GD18" t="e">
        <v>#N/A</v>
      </c>
      <c r="GE18" t="e">
        <v>#N/A</v>
      </c>
      <c r="GF18" t="e">
        <v>#N/A</v>
      </c>
      <c r="GG18" t="e">
        <f t="shared" si="39"/>
        <v>#N/A</v>
      </c>
      <c r="GI18" s="12" t="e">
        <f t="shared" ref="GI18:GI29" si="126">GG18/GH18*100</f>
        <v>#N/A</v>
      </c>
      <c r="GJ18" t="s">
        <v>2378</v>
      </c>
      <c r="GK18" s="37" t="s">
        <v>2736</v>
      </c>
      <c r="GL18" t="s">
        <v>2690</v>
      </c>
      <c r="GN18" s="1" t="e">
        <v>#N/A</v>
      </c>
      <c r="GO18" s="1" t="e">
        <v>#N/A</v>
      </c>
      <c r="GP18" s="1" t="e">
        <v>#N/A</v>
      </c>
      <c r="GQ18" s="1" t="e">
        <v>#N/A</v>
      </c>
      <c r="GR18" t="e">
        <v>#N/A</v>
      </c>
      <c r="GS18" t="e">
        <v>#N/A</v>
      </c>
      <c r="GT18" t="e">
        <v>#N/A</v>
      </c>
      <c r="GU18" t="e">
        <v>#N/A</v>
      </c>
      <c r="GV18" t="e">
        <v>#N/A</v>
      </c>
      <c r="GW18" t="e">
        <v>#N/A</v>
      </c>
      <c r="GX18" t="e">
        <v>#N/A</v>
      </c>
      <c r="GY18" t="e">
        <v>#N/A</v>
      </c>
      <c r="GZ18" t="e">
        <f t="shared" si="41"/>
        <v>#N/A</v>
      </c>
      <c r="HB18" s="12" t="e">
        <f t="shared" ref="HB18:HB29" si="127">GZ18/HA18*100</f>
        <v>#N/A</v>
      </c>
      <c r="HC18" t="s">
        <v>2378</v>
      </c>
      <c r="HD18" s="37" t="s">
        <v>2736</v>
      </c>
      <c r="HE18" t="s">
        <v>2690</v>
      </c>
      <c r="HG18" s="1" t="e">
        <v>#N/A</v>
      </c>
      <c r="HH18" s="1" t="e">
        <v>#N/A</v>
      </c>
      <c r="HI18" s="1" t="e">
        <v>#N/A</v>
      </c>
      <c r="HJ18" s="1" t="e">
        <v>#N/A</v>
      </c>
      <c r="HK18" t="e">
        <v>#N/A</v>
      </c>
      <c r="HL18" t="e">
        <v>#N/A</v>
      </c>
      <c r="HM18" t="e">
        <v>#N/A</v>
      </c>
      <c r="HN18" t="e">
        <v>#N/A</v>
      </c>
      <c r="HO18" t="e">
        <v>#N/A</v>
      </c>
      <c r="HP18" t="e">
        <v>#N/A</v>
      </c>
      <c r="HQ18" t="e">
        <v>#N/A</v>
      </c>
      <c r="HR18" t="e">
        <v>#N/A</v>
      </c>
      <c r="HS18" t="e">
        <f t="shared" si="43"/>
        <v>#N/A</v>
      </c>
      <c r="HU18" s="12" t="e">
        <f t="shared" ref="HU18:HU29" si="128">HS18/HT18*100</f>
        <v>#N/A</v>
      </c>
      <c r="HV18" t="s">
        <v>2378</v>
      </c>
      <c r="HW18" s="37" t="s">
        <v>2736</v>
      </c>
      <c r="HX18" t="s">
        <v>2690</v>
      </c>
      <c r="HZ18" s="1" t="e">
        <v>#N/A</v>
      </c>
      <c r="IA18" s="1" t="e">
        <v>#N/A</v>
      </c>
      <c r="IB18" s="1" t="e">
        <v>#N/A</v>
      </c>
      <c r="IC18" s="1" t="e">
        <v>#N/A</v>
      </c>
      <c r="ID18" t="e">
        <v>#N/A</v>
      </c>
      <c r="IE18" t="e">
        <v>#N/A</v>
      </c>
      <c r="IF18" t="e">
        <v>#N/A</v>
      </c>
      <c r="IG18" t="e">
        <v>#N/A</v>
      </c>
      <c r="IH18" t="e">
        <v>#N/A</v>
      </c>
      <c r="II18" t="e">
        <v>#N/A</v>
      </c>
      <c r="IJ18" t="e">
        <v>#N/A</v>
      </c>
      <c r="IK18" t="e">
        <v>#N/A</v>
      </c>
      <c r="IL18" t="e">
        <f t="shared" si="45"/>
        <v>#N/A</v>
      </c>
      <c r="IN18" s="12" t="e">
        <f t="shared" ref="IN18:IN29" si="129">IL18/IM18*100</f>
        <v>#N/A</v>
      </c>
      <c r="IO18" t="s">
        <v>2378</v>
      </c>
      <c r="IP18" s="37" t="s">
        <v>2736</v>
      </c>
      <c r="IQ18" t="s">
        <v>2690</v>
      </c>
      <c r="IS18" s="1" t="e">
        <v>#N/A</v>
      </c>
      <c r="IT18" s="1" t="e">
        <v>#N/A</v>
      </c>
      <c r="IU18" s="1" t="e">
        <v>#N/A</v>
      </c>
      <c r="IV18" s="1" t="e">
        <v>#N/A</v>
      </c>
      <c r="IW18" t="e">
        <v>#N/A</v>
      </c>
      <c r="IX18" t="e">
        <v>#N/A</v>
      </c>
      <c r="IY18" t="e">
        <v>#N/A</v>
      </c>
      <c r="IZ18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f t="shared" si="46"/>
        <v>#N/A</v>
      </c>
      <c r="JG18" s="12" t="e">
        <f t="shared" ref="JG18:JG29" si="130">JE18/JF18*100</f>
        <v>#N/A</v>
      </c>
      <c r="JH18" t="s">
        <v>2378</v>
      </c>
      <c r="JI18" s="37" t="s">
        <v>2736</v>
      </c>
      <c r="JJ18" t="s">
        <v>2690</v>
      </c>
      <c r="JL18" s="1" t="e">
        <v>#N/A</v>
      </c>
      <c r="JM18" s="1" t="e">
        <v>#N/A</v>
      </c>
      <c r="JN18" s="1" t="e">
        <v>#N/A</v>
      </c>
      <c r="JO18" s="1" t="e">
        <v>#N/A</v>
      </c>
      <c r="JP18" t="e">
        <v>#N/A</v>
      </c>
      <c r="JQ18" t="e">
        <v>#N/A</v>
      </c>
      <c r="JR18" t="e">
        <v>#N/A</v>
      </c>
      <c r="JS18" t="e">
        <v>#N/A</v>
      </c>
      <c r="JT18" t="e">
        <v>#N/A</v>
      </c>
      <c r="JU18" t="e">
        <v>#N/A</v>
      </c>
      <c r="JV18" t="e">
        <v>#N/A</v>
      </c>
      <c r="JW18" t="e">
        <v>#N/A</v>
      </c>
      <c r="JX18" t="e">
        <f t="shared" si="48"/>
        <v>#N/A</v>
      </c>
      <c r="JZ18" s="12" t="e">
        <f t="shared" ref="JZ18:JZ29" si="131">JX18/JY18*100</f>
        <v>#N/A</v>
      </c>
      <c r="KA18" t="s">
        <v>2378</v>
      </c>
      <c r="KB18" s="37" t="s">
        <v>2736</v>
      </c>
      <c r="KC18" t="s">
        <v>2690</v>
      </c>
      <c r="KE18" s="1" t="e">
        <v>#N/A</v>
      </c>
      <c r="KF18" s="1" t="e">
        <v>#N/A</v>
      </c>
      <c r="KG18" s="1" t="e">
        <v>#N/A</v>
      </c>
      <c r="KH18" s="1" t="e">
        <v>#N/A</v>
      </c>
      <c r="KI1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P18" t="e">
        <v>#N/A</v>
      </c>
      <c r="KQ18" t="e">
        <f t="shared" si="49"/>
        <v>#N/A</v>
      </c>
      <c r="KS18" s="12" t="e">
        <f t="shared" ref="KS18:KS29" si="132">KQ18/KR18*100</f>
        <v>#N/A</v>
      </c>
      <c r="KT18" t="s">
        <v>2378</v>
      </c>
      <c r="KU18" s="37" t="s">
        <v>2736</v>
      </c>
      <c r="KV18" t="s">
        <v>2690</v>
      </c>
      <c r="KX18" s="1" t="e">
        <v>#N/A</v>
      </c>
      <c r="KY18" s="1" t="e">
        <v>#N/A</v>
      </c>
      <c r="KZ18" s="1" t="e">
        <v>#N/A</v>
      </c>
      <c r="LA18" s="1" t="e">
        <v>#N/A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f t="shared" si="50"/>
        <v>#N/A</v>
      </c>
      <c r="LL18" s="12" t="e">
        <f t="shared" ref="LL18:LL29" si="133">LJ18/LK18*100</f>
        <v>#N/A</v>
      </c>
      <c r="LM18" t="s">
        <v>2378</v>
      </c>
      <c r="LN18" s="37" t="s">
        <v>2736</v>
      </c>
      <c r="LO18" t="s">
        <v>2690</v>
      </c>
      <c r="LQ18" t="e">
        <v>#N/A</v>
      </c>
      <c r="LR18" t="e">
        <v>#N/A</v>
      </c>
      <c r="LS18" t="e">
        <v>#N/A</v>
      </c>
      <c r="LT18" t="e">
        <v>#N/A</v>
      </c>
      <c r="LU18" t="e">
        <v>#N/A</v>
      </c>
      <c r="LV18" t="e">
        <v>#N/A</v>
      </c>
      <c r="LW18" t="e">
        <v>#N/A</v>
      </c>
      <c r="LX18" t="e">
        <v>#N/A</v>
      </c>
      <c r="LY18" t="e">
        <v>#N/A</v>
      </c>
      <c r="LZ18" t="e">
        <v>#N/A</v>
      </c>
      <c r="MA18" t="e">
        <v>#N/A</v>
      </c>
      <c r="MB18" t="e">
        <v>#N/A</v>
      </c>
      <c r="MC18" t="e">
        <f t="shared" si="52"/>
        <v>#N/A</v>
      </c>
      <c r="MD18">
        <f t="shared" si="53"/>
        <v>0</v>
      </c>
      <c r="ME18" s="12" t="e">
        <f t="shared" si="54"/>
        <v>#N/A</v>
      </c>
      <c r="MF18" t="s">
        <v>2378</v>
      </c>
      <c r="MG18" s="37" t="s">
        <v>2736</v>
      </c>
      <c r="MH18" t="s">
        <v>2690</v>
      </c>
      <c r="MJ18" t="e">
        <v>#N/A</v>
      </c>
      <c r="MK18" t="e">
        <v>#N/A</v>
      </c>
      <c r="ML18" t="e">
        <v>#N/A</v>
      </c>
      <c r="MM18" t="e">
        <v>#N/A</v>
      </c>
      <c r="MN18" t="e">
        <v>#N/A</v>
      </c>
      <c r="MO18" t="e">
        <v>#N/A</v>
      </c>
      <c r="MP18" t="e">
        <v>#N/A</v>
      </c>
      <c r="MQ18" t="e">
        <v>#N/A</v>
      </c>
      <c r="MR18" t="e">
        <v>#N/A</v>
      </c>
      <c r="MS18" t="e">
        <v>#N/A</v>
      </c>
      <c r="MT18" t="e">
        <v>#N/A</v>
      </c>
      <c r="MU18" t="e">
        <v>#N/A</v>
      </c>
      <c r="MV18" t="e">
        <f t="shared" si="55"/>
        <v>#N/A</v>
      </c>
      <c r="MX18" s="12" t="e">
        <f t="shared" ref="MX18:MX29" si="134">MV18/MW18*100</f>
        <v>#N/A</v>
      </c>
      <c r="MY18" t="s">
        <v>2378</v>
      </c>
      <c r="MZ18" s="37" t="s">
        <v>2736</v>
      </c>
      <c r="NA18" t="s">
        <v>2690</v>
      </c>
      <c r="NC18" t="e">
        <v>#N/A</v>
      </c>
      <c r="ND18" t="e">
        <v>#N/A</v>
      </c>
      <c r="NE18" t="e">
        <v>#N/A</v>
      </c>
      <c r="NF18" t="e">
        <v>#N/A</v>
      </c>
      <c r="NG18" t="e">
        <v>#N/A</v>
      </c>
      <c r="NH18" t="e">
        <v>#N/A</v>
      </c>
      <c r="NI18" t="e">
        <v>#N/A</v>
      </c>
      <c r="NJ18" t="e">
        <v>#N/A</v>
      </c>
      <c r="NK18" t="e">
        <v>#N/A</v>
      </c>
      <c r="NL18" t="e">
        <v>#N/A</v>
      </c>
      <c r="NM18" t="e">
        <v>#N/A</v>
      </c>
      <c r="NN18" t="e">
        <v>#N/A</v>
      </c>
      <c r="NO18" t="e">
        <f t="shared" si="56"/>
        <v>#N/A</v>
      </c>
      <c r="NQ18" s="12" t="e">
        <f t="shared" ref="NQ18:NQ29" si="135">NO18/NP18*100</f>
        <v>#N/A</v>
      </c>
      <c r="NR18" t="s">
        <v>2378</v>
      </c>
      <c r="NS18" s="37" t="s">
        <v>2736</v>
      </c>
      <c r="NT18" t="s">
        <v>2690</v>
      </c>
      <c r="NV18" t="e">
        <v>#N/A</v>
      </c>
      <c r="NW18" t="e">
        <v>#N/A</v>
      </c>
      <c r="NX18" t="e">
        <v>#N/A</v>
      </c>
      <c r="NY18" t="e">
        <v>#N/A</v>
      </c>
      <c r="NZ18" t="e">
        <v>#N/A</v>
      </c>
      <c r="OA18" t="e">
        <v>#N/A</v>
      </c>
      <c r="OB18" t="e">
        <v>#N/A</v>
      </c>
      <c r="OC18" t="e">
        <v>#N/A</v>
      </c>
      <c r="OD18" t="e">
        <v>#N/A</v>
      </c>
      <c r="OE18" t="e">
        <v>#N/A</v>
      </c>
      <c r="OF18" t="e">
        <v>#N/A</v>
      </c>
      <c r="OG18" t="e">
        <v>#N/A</v>
      </c>
      <c r="OH18" t="e">
        <f t="shared" si="57"/>
        <v>#N/A</v>
      </c>
      <c r="OJ18" s="12" t="e">
        <f t="shared" ref="OJ18:OJ29" si="136">OH18/OI18*100</f>
        <v>#N/A</v>
      </c>
      <c r="OK18" t="s">
        <v>2378</v>
      </c>
      <c r="OL18" s="37" t="s">
        <v>2736</v>
      </c>
      <c r="OM18" t="s">
        <v>2690</v>
      </c>
      <c r="OO18" t="e">
        <v>#N/A</v>
      </c>
      <c r="OP18" t="e">
        <v>#N/A</v>
      </c>
      <c r="OQ18" t="e">
        <v>#N/A</v>
      </c>
      <c r="OR18" t="e">
        <v>#N/A</v>
      </c>
      <c r="OS18" t="e">
        <v>#N/A</v>
      </c>
      <c r="OT18" t="e">
        <v>#N/A</v>
      </c>
      <c r="OU18" t="e">
        <v>#N/A</v>
      </c>
      <c r="OV18" t="e">
        <v>#N/A</v>
      </c>
      <c r="OW18" t="e">
        <v>#N/A</v>
      </c>
      <c r="OX18" t="e">
        <v>#N/A</v>
      </c>
      <c r="OY18" t="e">
        <v>#N/A</v>
      </c>
      <c r="OZ18" t="e">
        <v>#N/A</v>
      </c>
      <c r="PA18" t="e">
        <f t="shared" si="58"/>
        <v>#N/A</v>
      </c>
      <c r="PC18" s="12" t="e">
        <f t="shared" ref="PC18:PC29" si="137">PA18/PB18*100</f>
        <v>#N/A</v>
      </c>
      <c r="PD18" t="s">
        <v>2378</v>
      </c>
      <c r="PE18" s="37" t="s">
        <v>2736</v>
      </c>
      <c r="PF18" t="s">
        <v>2690</v>
      </c>
      <c r="PH18" t="e">
        <v>#N/A</v>
      </c>
      <c r="PI18" t="e">
        <v>#N/A</v>
      </c>
      <c r="PJ18" t="e">
        <v>#N/A</v>
      </c>
      <c r="PK18" t="e">
        <v>#N/A</v>
      </c>
      <c r="PL18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t="e">
        <v>#N/A</v>
      </c>
      <c r="PT18" t="e">
        <f t="shared" si="59"/>
        <v>#N/A</v>
      </c>
      <c r="PV18" s="12" t="e">
        <f t="shared" ref="PV18:PV29" si="138">PT18/PU18*100</f>
        <v>#N/A</v>
      </c>
      <c r="PW18" t="s">
        <v>2378</v>
      </c>
      <c r="PX18" s="37" t="s">
        <v>2736</v>
      </c>
      <c r="PY18" t="s">
        <v>2690</v>
      </c>
      <c r="QA18" t="e">
        <v>#N/A</v>
      </c>
      <c r="QB18" t="e">
        <v>#N/A</v>
      </c>
      <c r="QC18" t="e">
        <v>#N/A</v>
      </c>
      <c r="QD18" t="e">
        <v>#N/A</v>
      </c>
      <c r="QE18" t="e">
        <v>#N/A</v>
      </c>
      <c r="QF18" t="e">
        <v>#N/A</v>
      </c>
      <c r="QG18" t="e">
        <v>#N/A</v>
      </c>
      <c r="QH18" t="e">
        <v>#N/A</v>
      </c>
      <c r="QI18" t="e">
        <v>#N/A</v>
      </c>
      <c r="QJ18" t="e">
        <v>#N/A</v>
      </c>
      <c r="QK18" t="e">
        <v>#N/A</v>
      </c>
      <c r="QL18" t="e">
        <v>#N/A</v>
      </c>
      <c r="QM18" t="e">
        <f t="shared" si="60"/>
        <v>#N/A</v>
      </c>
      <c r="QO18" s="12" t="e">
        <f t="shared" ref="QO18:QO29" si="139">QM18/QN18*100</f>
        <v>#N/A</v>
      </c>
      <c r="QP18" t="s">
        <v>2378</v>
      </c>
      <c r="QQ18" s="37" t="s">
        <v>2736</v>
      </c>
      <c r="QR18" t="s">
        <v>2690</v>
      </c>
      <c r="QT18" t="e">
        <v>#N/A</v>
      </c>
      <c r="QU18" t="e">
        <v>#N/A</v>
      </c>
      <c r="QV18" t="e">
        <v>#N/A</v>
      </c>
      <c r="QW18" t="e">
        <v>#N/A</v>
      </c>
      <c r="QX18" t="e">
        <v>#N/A</v>
      </c>
      <c r="QY18" t="e">
        <v>#N/A</v>
      </c>
      <c r="QZ18" t="e">
        <v>#N/A</v>
      </c>
      <c r="RA18" t="e">
        <v>#N/A</v>
      </c>
      <c r="RB18" t="e">
        <v>#N/A</v>
      </c>
      <c r="RC18" t="e">
        <v>#N/A</v>
      </c>
      <c r="RD18" t="e">
        <v>#N/A</v>
      </c>
      <c r="RE18" t="e">
        <v>#N/A</v>
      </c>
      <c r="RF18" t="e">
        <f t="shared" si="61"/>
        <v>#N/A</v>
      </c>
      <c r="RH18" s="12" t="e">
        <f t="shared" ref="RH18:RH29" si="140">RF18/RG18*100</f>
        <v>#N/A</v>
      </c>
      <c r="RI18" t="s">
        <v>2378</v>
      </c>
      <c r="RJ18" s="37" t="s">
        <v>2736</v>
      </c>
      <c r="RK18" t="s">
        <v>2690</v>
      </c>
      <c r="RM18" t="e">
        <v>#N/A</v>
      </c>
      <c r="RN18" t="e">
        <v>#N/A</v>
      </c>
      <c r="RO18" t="e">
        <v>#N/A</v>
      </c>
      <c r="RP18" t="e">
        <v>#N/A</v>
      </c>
      <c r="RQ18" t="e">
        <v>#N/A</v>
      </c>
      <c r="RR18" t="e">
        <v>#N/A</v>
      </c>
      <c r="RS18" t="e">
        <v>#N/A</v>
      </c>
      <c r="RT18" t="e">
        <v>#N/A</v>
      </c>
      <c r="RU18" t="e">
        <v>#N/A</v>
      </c>
      <c r="RV18" t="e">
        <v>#N/A</v>
      </c>
      <c r="RW18" t="e">
        <v>#N/A</v>
      </c>
      <c r="RX18" t="e">
        <v>#N/A</v>
      </c>
      <c r="RY18" t="e">
        <f t="shared" si="62"/>
        <v>#N/A</v>
      </c>
      <c r="SA18" s="12" t="e">
        <f t="shared" ref="SA18:SA29" si="141">RY18/RZ18*100</f>
        <v>#N/A</v>
      </c>
      <c r="SB18" t="s">
        <v>2378</v>
      </c>
      <c r="SC18" s="37" t="s">
        <v>2736</v>
      </c>
      <c r="SD18" t="s">
        <v>2690</v>
      </c>
      <c r="SF18" t="e">
        <v>#N/A</v>
      </c>
      <c r="SG18" s="10" t="e">
        <f t="shared" si="63"/>
        <v>#N/A</v>
      </c>
      <c r="SH18" s="1" t="e">
        <f t="shared" si="64"/>
        <v>#N/A</v>
      </c>
      <c r="SI18" t="e">
        <v>#N/A</v>
      </c>
      <c r="SJ18" t="e">
        <v>#N/A</v>
      </c>
      <c r="SK18" t="e">
        <v>#N/A</v>
      </c>
      <c r="SL18" t="e">
        <v>#N/A</v>
      </c>
      <c r="SM18" t="e">
        <v>#N/A</v>
      </c>
      <c r="SN18" t="e">
        <v>#N/A</v>
      </c>
      <c r="SO18" t="e">
        <v>#N/A</v>
      </c>
      <c r="SP18" t="e">
        <v>#N/A</v>
      </c>
      <c r="SQ18" t="e">
        <v>#N/A</v>
      </c>
      <c r="SR18" t="e">
        <v>#N/A</v>
      </c>
      <c r="SS18" t="e">
        <f t="shared" si="65"/>
        <v>#N/A</v>
      </c>
      <c r="ST18">
        <f t="shared" si="66"/>
        <v>0</v>
      </c>
      <c r="SU18" s="12" t="e">
        <f t="shared" ref="SU18:SU29" si="142">SS18/ST18*100</f>
        <v>#N/A</v>
      </c>
      <c r="SV18" t="s">
        <v>2378</v>
      </c>
      <c r="SW18" s="37" t="s">
        <v>2736</v>
      </c>
      <c r="SX18" t="s">
        <v>2690</v>
      </c>
      <c r="SZ18" t="e">
        <v>#N/A</v>
      </c>
      <c r="TA18" t="e">
        <v>#N/A</v>
      </c>
      <c r="TB18" t="e">
        <v>#N/A</v>
      </c>
      <c r="TC18" t="e">
        <v>#N/A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K18" t="e">
        <v>#N/A</v>
      </c>
      <c r="TL18" t="e">
        <f t="shared" si="67"/>
        <v>#N/A</v>
      </c>
      <c r="TN18" s="12" t="e">
        <f t="shared" ref="TN18:TN29" si="143">TL18/TM18*100</f>
        <v>#N/A</v>
      </c>
      <c r="TO18" t="s">
        <v>2378</v>
      </c>
      <c r="TP18" s="37" t="s">
        <v>2736</v>
      </c>
      <c r="TQ18" t="s">
        <v>2690</v>
      </c>
      <c r="TS18" t="e">
        <v>#N/A</v>
      </c>
      <c r="TT18" t="e">
        <v>#N/A</v>
      </c>
      <c r="TU18" t="e">
        <v>#N/A</v>
      </c>
      <c r="TV18" t="e">
        <v>#N/A</v>
      </c>
      <c r="TW18" t="e">
        <v>#N/A</v>
      </c>
      <c r="TX18" t="e">
        <v>#N/A</v>
      </c>
      <c r="TY18" t="e">
        <v>#N/A</v>
      </c>
      <c r="TZ18" t="e">
        <v>#N/A</v>
      </c>
      <c r="UA18" t="e">
        <v>#N/A</v>
      </c>
      <c r="UB18" t="e">
        <v>#N/A</v>
      </c>
      <c r="UC18" t="e">
        <v>#N/A</v>
      </c>
      <c r="UD18" t="e">
        <v>#N/A</v>
      </c>
      <c r="UE18" t="e">
        <f t="shared" si="68"/>
        <v>#N/A</v>
      </c>
      <c r="UG18" s="12" t="e">
        <f t="shared" ref="UG18:UG29" si="144">UE18/UF18*100</f>
        <v>#N/A</v>
      </c>
      <c r="UH18" t="s">
        <v>2378</v>
      </c>
      <c r="UI18" s="37" t="s">
        <v>2736</v>
      </c>
      <c r="UJ18" t="s">
        <v>2690</v>
      </c>
      <c r="UL18" t="e">
        <v>#N/A</v>
      </c>
      <c r="UM18" t="e">
        <v>#N/A</v>
      </c>
      <c r="UN18" t="e">
        <v>#N/A</v>
      </c>
      <c r="UO18" t="e">
        <v>#N/A</v>
      </c>
      <c r="UP18" t="e">
        <v>#N/A</v>
      </c>
      <c r="UQ18" t="e">
        <v>#N/A</v>
      </c>
      <c r="UR18" t="e">
        <v>#N/A</v>
      </c>
      <c r="US18" t="e">
        <v>#N/A</v>
      </c>
      <c r="UT18" t="e">
        <v>#N/A</v>
      </c>
      <c r="UU18" t="e">
        <v>#N/A</v>
      </c>
      <c r="UV18" t="e">
        <v>#N/A</v>
      </c>
      <c r="UW18" t="e">
        <v>#N/A</v>
      </c>
      <c r="UX18" t="e">
        <f t="shared" si="69"/>
        <v>#N/A</v>
      </c>
      <c r="UZ18" s="12" t="e">
        <f t="shared" ref="UZ18:UZ29" si="145">UX18/UY18*100</f>
        <v>#N/A</v>
      </c>
      <c r="VA18" t="s">
        <v>2378</v>
      </c>
      <c r="VB18" s="37" t="s">
        <v>2736</v>
      </c>
      <c r="VC18" t="s">
        <v>2690</v>
      </c>
      <c r="VE18" t="e">
        <v>#N/A</v>
      </c>
      <c r="VF18" t="e">
        <v>#N/A</v>
      </c>
      <c r="VG18" t="e">
        <v>#N/A</v>
      </c>
      <c r="VH18" t="e">
        <v>#N/A</v>
      </c>
      <c r="VI18" t="e">
        <v>#N/A</v>
      </c>
      <c r="VJ18" t="e">
        <v>#N/A</v>
      </c>
      <c r="VK18" t="e">
        <v>#N/A</v>
      </c>
      <c r="VL18" t="e">
        <v>#N/A</v>
      </c>
      <c r="VM18" t="e">
        <v>#N/A</v>
      </c>
      <c r="VN18" t="e">
        <v>#N/A</v>
      </c>
      <c r="VO18" t="e">
        <v>#N/A</v>
      </c>
      <c r="VP18" t="e">
        <v>#N/A</v>
      </c>
      <c r="VQ18" t="e">
        <f t="shared" si="70"/>
        <v>#N/A</v>
      </c>
      <c r="VS18" s="12" t="e">
        <f t="shared" ref="VS18:VS29" si="146">VQ18/VR18*100</f>
        <v>#N/A</v>
      </c>
      <c r="VT18" t="s">
        <v>2378</v>
      </c>
      <c r="VU18" s="37" t="s">
        <v>2736</v>
      </c>
      <c r="VV18" t="s">
        <v>2690</v>
      </c>
      <c r="VX18" t="e">
        <v>#N/A</v>
      </c>
      <c r="VY18" t="e">
        <v>#N/A</v>
      </c>
      <c r="VZ18" t="e">
        <v>#N/A</v>
      </c>
      <c r="WA18" t="e">
        <v>#N/A</v>
      </c>
      <c r="WB18" t="e">
        <v>#N/A</v>
      </c>
      <c r="WC18" t="e">
        <v>#N/A</v>
      </c>
      <c r="WD18" t="e">
        <v>#N/A</v>
      </c>
      <c r="WE18" t="e">
        <v>#N/A</v>
      </c>
      <c r="WF18" t="e">
        <v>#N/A</v>
      </c>
      <c r="WG18" t="e">
        <v>#N/A</v>
      </c>
      <c r="WH18" t="e">
        <v>#N/A</v>
      </c>
      <c r="WI18" t="e">
        <v>#N/A</v>
      </c>
      <c r="WJ18" t="e">
        <f t="shared" si="71"/>
        <v>#N/A</v>
      </c>
      <c r="WL18" s="12" t="e">
        <f t="shared" ref="WL18:WL29" si="147">WJ18/WK18*100</f>
        <v>#N/A</v>
      </c>
      <c r="WM18" t="s">
        <v>2378</v>
      </c>
      <c r="WN18" s="37" t="s">
        <v>2736</v>
      </c>
      <c r="WO18" t="s">
        <v>2690</v>
      </c>
      <c r="WQ18" t="e">
        <v>#N/A</v>
      </c>
      <c r="WR18" t="e">
        <v>#N/A</v>
      </c>
      <c r="WS18" s="1" t="e">
        <f t="shared" si="72"/>
        <v>#N/A</v>
      </c>
      <c r="WT18" t="e">
        <v>#N/A</v>
      </c>
      <c r="WU18" t="e">
        <v>#N/A</v>
      </c>
      <c r="WV18" t="e">
        <v>#N/A</v>
      </c>
      <c r="WW18" t="e">
        <v>#N/A</v>
      </c>
      <c r="WX18" t="e">
        <v>#N/A</v>
      </c>
      <c r="WY18" t="e">
        <v>#N/A</v>
      </c>
      <c r="WZ18" t="e">
        <v>#N/A</v>
      </c>
      <c r="XA18" t="e">
        <v>#N/A</v>
      </c>
      <c r="XB18" t="e">
        <v>#N/A</v>
      </c>
      <c r="XC18" t="e">
        <v>#N/A</v>
      </c>
      <c r="XD18" t="e">
        <f t="shared" si="73"/>
        <v>#N/A</v>
      </c>
      <c r="XE18">
        <f t="shared" si="74"/>
        <v>0</v>
      </c>
      <c r="XF18" s="12" t="e">
        <f t="shared" ref="XF18:XF29" si="148">XD18/XE18*100</f>
        <v>#N/A</v>
      </c>
      <c r="XG18" t="s">
        <v>2378</v>
      </c>
      <c r="XH18" s="37" t="s">
        <v>2736</v>
      </c>
      <c r="XI18" t="s">
        <v>2690</v>
      </c>
      <c r="XK18" t="e">
        <v>#N/A</v>
      </c>
      <c r="XL18" t="e">
        <v>#N/A</v>
      </c>
      <c r="XM18" t="e">
        <v>#N/A</v>
      </c>
      <c r="XN18" t="e">
        <v>#N/A</v>
      </c>
      <c r="XO18" t="e">
        <v>#N/A</v>
      </c>
      <c r="XP18" t="e">
        <v>#N/A</v>
      </c>
      <c r="XQ18" t="e">
        <v>#N/A</v>
      </c>
      <c r="XR18" t="e">
        <v>#N/A</v>
      </c>
      <c r="XS18" t="e">
        <v>#N/A</v>
      </c>
      <c r="XT18" t="e">
        <v>#N/A</v>
      </c>
      <c r="XU18" t="e">
        <v>#N/A</v>
      </c>
      <c r="XV18" t="e">
        <v>#N/A</v>
      </c>
      <c r="XW18" t="e">
        <f t="shared" si="75"/>
        <v>#N/A</v>
      </c>
      <c r="XY18" s="12" t="e">
        <f t="shared" ref="XY18:XY29" si="149">XW18/XX18*100</f>
        <v>#N/A</v>
      </c>
      <c r="XZ18" t="s">
        <v>2378</v>
      </c>
      <c r="YA18" s="37" t="s">
        <v>2736</v>
      </c>
      <c r="YB18" t="s">
        <v>2690</v>
      </c>
      <c r="YD18" t="e">
        <v>#N/A</v>
      </c>
      <c r="YE18" t="e">
        <v>#N/A</v>
      </c>
      <c r="YF18" t="e">
        <v>#N/A</v>
      </c>
      <c r="YG18" t="e">
        <v>#N/A</v>
      </c>
      <c r="YH18" t="e">
        <v>#N/A</v>
      </c>
      <c r="YI18" t="e">
        <v>#N/A</v>
      </c>
      <c r="YJ18" t="e">
        <v>#N/A</v>
      </c>
      <c r="YK18" t="e">
        <v>#N/A</v>
      </c>
      <c r="YL18" t="e">
        <v>#N/A</v>
      </c>
      <c r="YM18" t="e">
        <v>#N/A</v>
      </c>
      <c r="YN18" t="e">
        <v>#N/A</v>
      </c>
      <c r="YO18" t="e">
        <v>#N/A</v>
      </c>
      <c r="YP18" t="e">
        <f t="shared" si="81"/>
        <v>#N/A</v>
      </c>
      <c r="YR18" s="12" t="e">
        <f t="shared" ref="YR18:YR29" si="150">YP18/YQ18*100</f>
        <v>#N/A</v>
      </c>
      <c r="YS18" t="s">
        <v>2378</v>
      </c>
      <c r="YT18" s="37" t="s">
        <v>2736</v>
      </c>
      <c r="YU18" t="s">
        <v>2690</v>
      </c>
      <c r="YW18" t="e">
        <v>#N/A</v>
      </c>
      <c r="YX18" t="e">
        <v>#N/A</v>
      </c>
      <c r="YY18" t="e">
        <v>#N/A</v>
      </c>
      <c r="YZ18" t="e">
        <v>#N/A</v>
      </c>
      <c r="ZA18" t="e">
        <v>#N/A</v>
      </c>
      <c r="ZB18" t="e">
        <v>#N/A</v>
      </c>
      <c r="ZC18" t="e">
        <v>#N/A</v>
      </c>
      <c r="ZD18" t="e">
        <v>#N/A</v>
      </c>
      <c r="ZE18" t="e">
        <v>#N/A</v>
      </c>
      <c r="ZF18" t="e">
        <v>#N/A</v>
      </c>
      <c r="ZG18" t="e">
        <v>#N/A</v>
      </c>
      <c r="ZH18" t="e">
        <v>#N/A</v>
      </c>
      <c r="ZI18" t="e">
        <f t="shared" si="76"/>
        <v>#N/A</v>
      </c>
      <c r="ZK18" s="12" t="e">
        <f t="shared" ref="ZK18:ZK29" si="151">ZI18/ZJ18*100</f>
        <v>#N/A</v>
      </c>
      <c r="ZL18" t="s">
        <v>2378</v>
      </c>
      <c r="ZM18" s="37" t="s">
        <v>2736</v>
      </c>
      <c r="ZN18" t="s">
        <v>2690</v>
      </c>
      <c r="ZP18" t="e">
        <v>#N/A</v>
      </c>
      <c r="ZQ18" t="e">
        <v>#N/A</v>
      </c>
      <c r="ZR18" t="e">
        <v>#N/A</v>
      </c>
      <c r="ZS18" t="e">
        <v>#N/A</v>
      </c>
      <c r="ZT18" t="e">
        <v>#N/A</v>
      </c>
      <c r="ZU18" t="e">
        <v>#N/A</v>
      </c>
      <c r="ZV18" t="e">
        <v>#N/A</v>
      </c>
      <c r="ZW18" t="e">
        <v>#N/A</v>
      </c>
      <c r="ZX18" t="e">
        <v>#N/A</v>
      </c>
      <c r="ZY18" t="e">
        <v>#N/A</v>
      </c>
      <c r="ZZ18" t="e">
        <v>#N/A</v>
      </c>
      <c r="AAA18" t="e">
        <v>#N/A</v>
      </c>
      <c r="AAB18" t="e">
        <f t="shared" si="84"/>
        <v>#N/A</v>
      </c>
      <c r="AAD18" s="12" t="e">
        <f t="shared" ref="AAD18:AAD29" si="152">AAB18/AAC18*100</f>
        <v>#N/A</v>
      </c>
      <c r="AAE18" t="s">
        <v>2378</v>
      </c>
      <c r="AAF18" s="37" t="s">
        <v>2736</v>
      </c>
      <c r="AAG18" t="s">
        <v>2690</v>
      </c>
      <c r="AAI18" t="e">
        <v>#N/A</v>
      </c>
      <c r="AAJ18" t="e">
        <v>#N/A</v>
      </c>
      <c r="AAK18" t="e">
        <v>#N/A</v>
      </c>
      <c r="AAL18" t="e">
        <v>#N/A</v>
      </c>
      <c r="AAM18" t="e">
        <v>#N/A</v>
      </c>
      <c r="AAN18" t="e">
        <v>#N/A</v>
      </c>
      <c r="AAO18" t="e">
        <v>#N/A</v>
      </c>
      <c r="AAP18" t="e">
        <v>#N/A</v>
      </c>
      <c r="AAQ18" t="e">
        <v>#N/A</v>
      </c>
      <c r="AAR18" t="e">
        <v>#N/A</v>
      </c>
      <c r="AAS18" t="e">
        <v>#N/A</v>
      </c>
      <c r="AAT18" t="e">
        <v>#N/A</v>
      </c>
      <c r="AAU18" t="e">
        <f t="shared" si="91"/>
        <v>#N/A</v>
      </c>
      <c r="AAW18" s="12" t="e">
        <f t="shared" ref="AAW18:AAW29" si="153">AAU18/AAV18*100</f>
        <v>#N/A</v>
      </c>
      <c r="AAX18" t="s">
        <v>2378</v>
      </c>
      <c r="AAY18" s="37" t="s">
        <v>2736</v>
      </c>
      <c r="AAZ18" t="s">
        <v>2690</v>
      </c>
      <c r="ABB18" t="e">
        <v>#N/A</v>
      </c>
      <c r="ABC18" t="e">
        <v>#N/A</v>
      </c>
      <c r="ABD18" s="1" t="e">
        <f t="shared" si="77"/>
        <v>#N/A</v>
      </c>
      <c r="ABE18" t="e">
        <v>#N/A</v>
      </c>
      <c r="ABF18" t="e">
        <v>#N/A</v>
      </c>
      <c r="ABG18" t="e">
        <v>#N/A</v>
      </c>
      <c r="ABH18" t="e">
        <v>#N/A</v>
      </c>
      <c r="ABI18" t="e">
        <v>#N/A</v>
      </c>
      <c r="ABJ18" t="e">
        <v>#N/A</v>
      </c>
      <c r="ABK18" t="e">
        <v>#N/A</v>
      </c>
      <c r="ABL18" t="e">
        <v>#N/A</v>
      </c>
      <c r="ABM18" t="e">
        <v>#N/A</v>
      </c>
      <c r="ABN18" t="e">
        <v>#N/A</v>
      </c>
      <c r="ABO18" t="e">
        <f t="shared" si="92"/>
        <v>#N/A</v>
      </c>
      <c r="ABQ18" s="12"/>
    </row>
    <row r="19" spans="1:745">
      <c r="A19" t="s">
        <v>2379</v>
      </c>
      <c r="B19" s="37" t="s">
        <v>2736</v>
      </c>
      <c r="C19" t="s">
        <v>2690</v>
      </c>
      <c r="D19">
        <v>8</v>
      </c>
      <c r="E19" s="1">
        <v>3.6608796296296299E-2</v>
      </c>
      <c r="F19" s="1">
        <v>1.954861111111111E-2</v>
      </c>
      <c r="G19" s="1">
        <v>1.1782407407407406E-2</v>
      </c>
      <c r="H19" s="1">
        <v>5.2777777777777771E-3</v>
      </c>
      <c r="I19">
        <v>794</v>
      </c>
      <c r="J19">
        <v>3</v>
      </c>
      <c r="K19">
        <v>3</v>
      </c>
      <c r="L19">
        <v>0</v>
      </c>
      <c r="M19">
        <v>0</v>
      </c>
      <c r="N19">
        <v>0</v>
      </c>
      <c r="O19">
        <v>0</v>
      </c>
      <c r="P19">
        <v>100</v>
      </c>
      <c r="Q19">
        <f t="shared" si="17"/>
        <v>3</v>
      </c>
      <c r="R19">
        <v>320</v>
      </c>
      <c r="S19" s="12">
        <f t="shared" ref="S19:S29" si="154">Q19/R19*100</f>
        <v>0.9375</v>
      </c>
      <c r="T19" t="s">
        <v>2379</v>
      </c>
      <c r="U19" s="37" t="s">
        <v>2736</v>
      </c>
      <c r="V19" t="s">
        <v>2690</v>
      </c>
      <c r="W19">
        <v>8</v>
      </c>
      <c r="X19" s="1">
        <v>3.9618055555555552E-2</v>
      </c>
      <c r="Y19" s="1">
        <v>2.1597222222222223E-2</v>
      </c>
      <c r="Z19" s="1">
        <v>9.2592592592592605E-3</v>
      </c>
      <c r="AA19" s="1">
        <v>8.7499999999999991E-3</v>
      </c>
      <c r="AB19">
        <v>619</v>
      </c>
      <c r="AC19">
        <v>15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f t="shared" si="19"/>
        <v>15</v>
      </c>
      <c r="AK19">
        <v>320</v>
      </c>
      <c r="AL19" s="12">
        <f t="shared" si="119"/>
        <v>4.6875</v>
      </c>
      <c r="AM19" t="s">
        <v>2379</v>
      </c>
      <c r="AN19" s="37" t="s">
        <v>2736</v>
      </c>
      <c r="AO19" t="s">
        <v>2690</v>
      </c>
      <c r="AQ19" s="1">
        <v>8.1018518518518516E-5</v>
      </c>
      <c r="AR19" s="1">
        <v>8.1018518518518516E-5</v>
      </c>
      <c r="AS19" s="1">
        <v>0</v>
      </c>
      <c r="AT19" s="1">
        <v>0</v>
      </c>
      <c r="AU19">
        <v>1</v>
      </c>
      <c r="AV19">
        <v>0</v>
      </c>
      <c r="AW19">
        <v>15</v>
      </c>
      <c r="AX19">
        <v>0</v>
      </c>
      <c r="AY19">
        <v>0</v>
      </c>
      <c r="AZ19">
        <v>0</v>
      </c>
      <c r="BA19">
        <v>0</v>
      </c>
      <c r="BB19">
        <v>100</v>
      </c>
      <c r="BC19">
        <f t="shared" si="21"/>
        <v>0</v>
      </c>
      <c r="BE19" s="12"/>
      <c r="BF19" t="s">
        <v>2379</v>
      </c>
      <c r="BG19" s="37" t="s">
        <v>2736</v>
      </c>
      <c r="BH19" t="s">
        <v>2690</v>
      </c>
      <c r="BJ19" s="1" t="e">
        <v>#N/A</v>
      </c>
      <c r="BK19" s="1" t="e">
        <v>#N/A</v>
      </c>
      <c r="BL19" s="1" t="e">
        <v>#N/A</v>
      </c>
      <c r="BM19" s="1" t="e">
        <v>#N/A</v>
      </c>
      <c r="BN19" t="e">
        <v>#N/A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t="e">
        <v>#N/A</v>
      </c>
      <c r="BV19" t="e">
        <f t="shared" si="23"/>
        <v>#N/A</v>
      </c>
      <c r="BX19" s="12" t="e">
        <f t="shared" si="121"/>
        <v>#N/A</v>
      </c>
      <c r="BY19" t="s">
        <v>2379</v>
      </c>
      <c r="BZ19" s="37" t="s">
        <v>2736</v>
      </c>
      <c r="CA19" t="s">
        <v>2690</v>
      </c>
      <c r="CC19" s="1" t="e">
        <v>#N/A</v>
      </c>
      <c r="CD19" s="1" t="e">
        <v>#N/A</v>
      </c>
      <c r="CE19" s="1" t="e">
        <v>#N/A</v>
      </c>
      <c r="CF19" s="1" t="e">
        <v>#N/A</v>
      </c>
      <c r="CG19" t="e">
        <v>#N/A</v>
      </c>
      <c r="CH19" t="e">
        <v>#N/A</v>
      </c>
      <c r="CI19" t="e">
        <v>#N/A</v>
      </c>
      <c r="CJ19" t="e">
        <v>#N/A</v>
      </c>
      <c r="CK19" t="e">
        <v>#N/A</v>
      </c>
      <c r="CL19" t="e">
        <v>#N/A</v>
      </c>
      <c r="CM19" t="e">
        <v>#N/A</v>
      </c>
      <c r="CN19" t="e">
        <v>#N/A</v>
      </c>
      <c r="CO19" t="e">
        <f t="shared" si="78"/>
        <v>#N/A</v>
      </c>
      <c r="CQ19" s="12"/>
      <c r="CR19" t="s">
        <v>2379</v>
      </c>
      <c r="CS19" s="37" t="s">
        <v>2736</v>
      </c>
      <c r="CT19" t="s">
        <v>2690</v>
      </c>
      <c r="CU19">
        <v>8</v>
      </c>
      <c r="CV19" s="1" t="e">
        <v>#N/A</v>
      </c>
      <c r="CW19" s="1" t="e">
        <v>#N/A</v>
      </c>
      <c r="CX19" s="1" t="e">
        <v>#N/A</v>
      </c>
      <c r="CY19" s="1" t="e">
        <v>#N/A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H19" t="e">
        <f t="shared" si="26"/>
        <v>#N/A</v>
      </c>
      <c r="DJ19" s="12" t="e">
        <f t="shared" si="122"/>
        <v>#N/A</v>
      </c>
      <c r="DK19" t="s">
        <v>2379</v>
      </c>
      <c r="DL19" s="37" t="s">
        <v>2736</v>
      </c>
      <c r="DM19" t="s">
        <v>2690</v>
      </c>
      <c r="DN19">
        <v>8</v>
      </c>
      <c r="DO19" s="1" t="e">
        <v>#N/A</v>
      </c>
      <c r="DP19" s="1" t="e">
        <v>#N/A</v>
      </c>
      <c r="DQ19" s="1" t="e">
        <v>#N/A</v>
      </c>
      <c r="DR19" s="1" t="e">
        <v>#N/A</v>
      </c>
      <c r="DS19" t="e">
        <v>#N/A</v>
      </c>
      <c r="DT19" t="e">
        <v>#N/A</v>
      </c>
      <c r="DU19" t="e">
        <v>#N/A</v>
      </c>
      <c r="DV19" t="e">
        <v>#N/A</v>
      </c>
      <c r="DW19" t="e">
        <v>#N/A</v>
      </c>
      <c r="DX19" t="e">
        <v>#N/A</v>
      </c>
      <c r="DY19" t="e">
        <v>#N/A</v>
      </c>
      <c r="DZ19" t="e">
        <v>#N/A</v>
      </c>
      <c r="EA19" t="e">
        <f t="shared" si="28"/>
        <v>#N/A</v>
      </c>
      <c r="EC19" s="12" t="e">
        <f t="shared" si="123"/>
        <v>#N/A</v>
      </c>
      <c r="ED19" t="s">
        <v>2379</v>
      </c>
      <c r="EE19" s="37" t="s">
        <v>2736</v>
      </c>
      <c r="EF19" t="s">
        <v>2690</v>
      </c>
      <c r="EG19">
        <v>8</v>
      </c>
      <c r="EH19" s="1" t="e">
        <v>#N/A</v>
      </c>
      <c r="EI19" s="1" t="e">
        <v>#N/A</v>
      </c>
      <c r="EJ19" s="1" t="e">
        <v>#N/A</v>
      </c>
      <c r="EK19" s="1" t="e">
        <v>#N/A</v>
      </c>
      <c r="EL19" t="e">
        <f t="shared" si="30"/>
        <v>#N/A</v>
      </c>
      <c r="EM19" t="e">
        <f t="shared" si="31"/>
        <v>#N/A</v>
      </c>
      <c r="EN19" t="e">
        <v>#N/A</v>
      </c>
      <c r="EO19" t="e">
        <f t="shared" si="32"/>
        <v>#N/A</v>
      </c>
      <c r="EP19" t="e">
        <v>#N/A</v>
      </c>
      <c r="EQ19" t="e">
        <v>#N/A</v>
      </c>
      <c r="ER19" t="e">
        <v>#N/A</v>
      </c>
      <c r="ES19" t="e">
        <v>#N/A</v>
      </c>
      <c r="ET19" t="e">
        <f t="shared" si="79"/>
        <v>#N/A</v>
      </c>
      <c r="EV19" s="12" t="e">
        <f t="shared" si="124"/>
        <v>#N/A</v>
      </c>
      <c r="EW19" t="s">
        <v>2379</v>
      </c>
      <c r="EX19" s="37" t="s">
        <v>2737</v>
      </c>
      <c r="EY19" t="s">
        <v>2690</v>
      </c>
      <c r="EZ19">
        <v>8</v>
      </c>
      <c r="FA19" s="1">
        <v>8.0613425925925922E-2</v>
      </c>
      <c r="FB19" s="1">
        <v>4.1284722222222223E-2</v>
      </c>
      <c r="FC19" s="10">
        <f t="shared" si="34"/>
        <v>8.2569444444444452E-3</v>
      </c>
      <c r="FD19" s="1">
        <v>2.5289351851851851E-2</v>
      </c>
      <c r="FE19" s="1">
        <v>1.4027777777777778E-2</v>
      </c>
      <c r="FF19" t="e">
        <f t="shared" si="35"/>
        <v>#N/A</v>
      </c>
      <c r="FG19">
        <v>18</v>
      </c>
      <c r="FH19">
        <v>18</v>
      </c>
      <c r="FI19">
        <v>0</v>
      </c>
      <c r="FJ19">
        <v>0</v>
      </c>
      <c r="FK19">
        <v>0</v>
      </c>
      <c r="FL19">
        <v>0</v>
      </c>
      <c r="FM19">
        <v>100</v>
      </c>
      <c r="FN19" t="e">
        <f t="shared" si="36"/>
        <v>#N/A</v>
      </c>
      <c r="FO19">
        <f t="shared" si="37"/>
        <v>640</v>
      </c>
      <c r="FP19" s="12" t="e">
        <f t="shared" si="125"/>
        <v>#N/A</v>
      </c>
      <c r="FQ19" t="s">
        <v>2379</v>
      </c>
      <c r="FR19" s="37" t="s">
        <v>2737</v>
      </c>
      <c r="FS19" t="s">
        <v>2690</v>
      </c>
      <c r="FT19">
        <v>8</v>
      </c>
      <c r="FU19" s="1">
        <v>0.26983796296296297</v>
      </c>
      <c r="FV19" s="1">
        <v>0.23423611111111109</v>
      </c>
      <c r="FW19" s="1">
        <v>9.0972222222222218E-3</v>
      </c>
      <c r="FX19" s="1">
        <v>2.6493055555555558E-2</v>
      </c>
      <c r="FY19">
        <v>171</v>
      </c>
      <c r="FZ19">
        <v>313</v>
      </c>
      <c r="GA19">
        <v>292</v>
      </c>
      <c r="GB19">
        <v>2</v>
      </c>
      <c r="GC19">
        <v>0</v>
      </c>
      <c r="GD19">
        <v>0</v>
      </c>
      <c r="GE19">
        <v>0</v>
      </c>
      <c r="GF19">
        <v>99.32</v>
      </c>
      <c r="GG19">
        <f t="shared" si="39"/>
        <v>311</v>
      </c>
      <c r="GH19">
        <v>320</v>
      </c>
      <c r="GI19" s="12">
        <f t="shared" si="126"/>
        <v>97.1875</v>
      </c>
      <c r="GJ19" t="s">
        <v>2379</v>
      </c>
      <c r="GK19" s="37" t="s">
        <v>2737</v>
      </c>
      <c r="GL19" t="s">
        <v>2690</v>
      </c>
      <c r="GM19">
        <v>8</v>
      </c>
      <c r="GN19" s="1">
        <v>0.22699074074074074</v>
      </c>
      <c r="GO19" s="1">
        <v>0.19535879629629629</v>
      </c>
      <c r="GP19" s="1">
        <v>9.8379629629629633E-3</v>
      </c>
      <c r="GQ19" s="1">
        <v>2.1782407407407407E-2</v>
      </c>
      <c r="GR19">
        <v>85</v>
      </c>
      <c r="GS19">
        <v>259</v>
      </c>
      <c r="GT19">
        <v>258</v>
      </c>
      <c r="GU19">
        <v>3</v>
      </c>
      <c r="GV19">
        <v>0</v>
      </c>
      <c r="GW19">
        <v>0</v>
      </c>
      <c r="GX19">
        <v>0</v>
      </c>
      <c r="GY19">
        <v>98.85</v>
      </c>
      <c r="GZ19">
        <f t="shared" si="41"/>
        <v>256</v>
      </c>
      <c r="HA19">
        <v>240</v>
      </c>
      <c r="HB19" s="12">
        <f t="shared" si="127"/>
        <v>106.66666666666667</v>
      </c>
      <c r="HC19" t="s">
        <v>2379</v>
      </c>
      <c r="HD19" s="37" t="s">
        <v>2737</v>
      </c>
      <c r="HE19" t="s">
        <v>2690</v>
      </c>
      <c r="HF19">
        <v>8</v>
      </c>
      <c r="HG19" s="1" t="e">
        <v>#N/A</v>
      </c>
      <c r="HH19" s="1" t="e">
        <v>#N/A</v>
      </c>
      <c r="HI19" s="1" t="e">
        <v>#N/A</v>
      </c>
      <c r="HJ19" s="1" t="e">
        <v>#N/A</v>
      </c>
      <c r="HK19" t="e">
        <v>#N/A</v>
      </c>
      <c r="HL19" t="e">
        <v>#N/A</v>
      </c>
      <c r="HM19" t="e">
        <v>#N/A</v>
      </c>
      <c r="HN19" t="e">
        <v>#N/A</v>
      </c>
      <c r="HO19" t="e">
        <v>#N/A</v>
      </c>
      <c r="HP19" t="e">
        <v>#N/A</v>
      </c>
      <c r="HQ19" t="e">
        <v>#N/A</v>
      </c>
      <c r="HR19" t="e">
        <v>#N/A</v>
      </c>
      <c r="HS19" t="e">
        <f t="shared" si="43"/>
        <v>#N/A</v>
      </c>
      <c r="HU19" s="12" t="e">
        <f t="shared" si="128"/>
        <v>#N/A</v>
      </c>
      <c r="HV19" t="s">
        <v>2379</v>
      </c>
      <c r="HW19" s="37" t="s">
        <v>2737</v>
      </c>
      <c r="HX19" t="s">
        <v>2690</v>
      </c>
      <c r="HY19">
        <v>8</v>
      </c>
      <c r="HZ19" s="1" t="e">
        <v>#N/A</v>
      </c>
      <c r="IA19" s="1" t="e">
        <v>#N/A</v>
      </c>
      <c r="IB19" s="1" t="e">
        <v>#N/A</v>
      </c>
      <c r="IC19" s="1" t="e">
        <v>#N/A</v>
      </c>
      <c r="ID19" t="e">
        <v>#N/A</v>
      </c>
      <c r="IE19" t="e">
        <v>#N/A</v>
      </c>
      <c r="IF19" t="e">
        <v>#N/A</v>
      </c>
      <c r="IG19" t="e">
        <v>#N/A</v>
      </c>
      <c r="IH19" t="e">
        <v>#N/A</v>
      </c>
      <c r="II19" t="e">
        <v>#N/A</v>
      </c>
      <c r="IJ19" t="e">
        <v>#N/A</v>
      </c>
      <c r="IK19" t="e">
        <v>#N/A</v>
      </c>
      <c r="IL19" t="e">
        <f t="shared" si="45"/>
        <v>#N/A</v>
      </c>
      <c r="IN19" s="12" t="e">
        <f t="shared" si="129"/>
        <v>#N/A</v>
      </c>
      <c r="IO19" t="s">
        <v>2379</v>
      </c>
      <c r="IP19" s="37" t="s">
        <v>2737</v>
      </c>
      <c r="IQ19" t="s">
        <v>2690</v>
      </c>
      <c r="IR19">
        <v>8</v>
      </c>
      <c r="IS19" s="1" t="e">
        <v>#N/A</v>
      </c>
      <c r="IT19" s="1" t="e">
        <v>#N/A</v>
      </c>
      <c r="IU19" s="1" t="e">
        <v>#N/A</v>
      </c>
      <c r="IV19" s="1" t="e">
        <v>#N/A</v>
      </c>
      <c r="IW19" t="e">
        <v>#N/A</v>
      </c>
      <c r="IX19" t="e">
        <v>#N/A</v>
      </c>
      <c r="IY19" t="e">
        <v>#N/A</v>
      </c>
      <c r="IZ19" t="e">
        <v>#N/A</v>
      </c>
      <c r="JA19" t="e">
        <v>#N/A</v>
      </c>
      <c r="JB19" t="e">
        <v>#N/A</v>
      </c>
      <c r="JC19" t="e">
        <v>#N/A</v>
      </c>
      <c r="JD19" t="e">
        <v>#N/A</v>
      </c>
      <c r="JE19" t="e">
        <f t="shared" si="46"/>
        <v>#N/A</v>
      </c>
      <c r="JG19" s="12" t="e">
        <f t="shared" si="130"/>
        <v>#N/A</v>
      </c>
      <c r="JH19" t="s">
        <v>2379</v>
      </c>
      <c r="JI19" s="37" t="s">
        <v>2737</v>
      </c>
      <c r="JJ19" t="s">
        <v>2690</v>
      </c>
      <c r="JK19">
        <v>8</v>
      </c>
      <c r="JL19" s="1">
        <v>1.7094907407407409E-2</v>
      </c>
      <c r="JM19" s="1">
        <v>1.6458333333333332E-2</v>
      </c>
      <c r="JN19" s="1">
        <v>4.2824074074074075E-4</v>
      </c>
      <c r="JO19" s="1">
        <v>1.9675925925925926E-4</v>
      </c>
      <c r="JP19">
        <v>3</v>
      </c>
      <c r="JQ19">
        <v>16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f t="shared" si="48"/>
        <v>16</v>
      </c>
      <c r="JZ19" s="12" t="e">
        <f t="shared" si="131"/>
        <v>#DIV/0!</v>
      </c>
      <c r="KA19" t="s">
        <v>2379</v>
      </c>
      <c r="KB19" s="37" t="s">
        <v>2737</v>
      </c>
      <c r="KC19" t="s">
        <v>2690</v>
      </c>
      <c r="KD19">
        <v>8</v>
      </c>
      <c r="KE19" s="1">
        <v>0</v>
      </c>
      <c r="KF19" s="1">
        <v>0</v>
      </c>
      <c r="KG19" s="1">
        <v>0</v>
      </c>
      <c r="KH19" s="1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f t="shared" si="49"/>
        <v>0</v>
      </c>
      <c r="KS19" s="12" t="e">
        <f t="shared" si="132"/>
        <v>#DIV/0!</v>
      </c>
      <c r="KT19" t="s">
        <v>2379</v>
      </c>
      <c r="KU19" s="37" t="s">
        <v>2737</v>
      </c>
      <c r="KV19" t="s">
        <v>2690</v>
      </c>
      <c r="KW19">
        <v>8</v>
      </c>
      <c r="KX19" s="1">
        <v>1.7094907407407409E-2</v>
      </c>
      <c r="KY19" s="1">
        <v>1.6458333333333332E-2</v>
      </c>
      <c r="KZ19" s="1">
        <v>4.2824074074074075E-4</v>
      </c>
      <c r="LA19" s="1">
        <v>1.9675925925925926E-4</v>
      </c>
      <c r="LB19">
        <v>3</v>
      </c>
      <c r="LC19">
        <v>16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f t="shared" si="50"/>
        <v>16</v>
      </c>
      <c r="LL19" s="12" t="e">
        <f t="shared" si="133"/>
        <v>#DIV/0!</v>
      </c>
      <c r="LM19" t="s">
        <v>2379</v>
      </c>
      <c r="LN19" s="37" t="s">
        <v>2737</v>
      </c>
      <c r="LO19" t="s">
        <v>2690</v>
      </c>
      <c r="LP19">
        <v>8</v>
      </c>
      <c r="LQ19" s="1">
        <v>0.51393518518518522</v>
      </c>
      <c r="LR19" s="1">
        <v>0.4460648148148148</v>
      </c>
      <c r="LS19" s="1">
        <v>1.9375E-2</v>
      </c>
      <c r="LT19" s="1">
        <v>4.8483796296296296E-2</v>
      </c>
      <c r="LU19">
        <v>259</v>
      </c>
      <c r="LV19">
        <v>568</v>
      </c>
      <c r="LW19">
        <v>550</v>
      </c>
      <c r="LX19">
        <v>5</v>
      </c>
      <c r="LY19">
        <v>0</v>
      </c>
      <c r="LZ19">
        <v>0</v>
      </c>
      <c r="MA19">
        <v>0</v>
      </c>
      <c r="MB19">
        <v>99.1</v>
      </c>
      <c r="MC19">
        <f t="shared" si="52"/>
        <v>563</v>
      </c>
      <c r="MD19">
        <f t="shared" si="53"/>
        <v>560</v>
      </c>
      <c r="ME19" s="12">
        <f t="shared" si="54"/>
        <v>100.53571428571428</v>
      </c>
      <c r="MF19" t="s">
        <v>2379</v>
      </c>
      <c r="MG19" s="37" t="s">
        <v>2737</v>
      </c>
      <c r="MH19" t="s">
        <v>2690</v>
      </c>
      <c r="MJ19" s="1">
        <v>0</v>
      </c>
      <c r="MK19" s="1">
        <v>0</v>
      </c>
      <c r="ML19" s="1">
        <v>0</v>
      </c>
      <c r="MM19" s="1">
        <v>0</v>
      </c>
      <c r="MN19">
        <v>0</v>
      </c>
      <c r="MO19">
        <v>0</v>
      </c>
      <c r="MP19">
        <v>16</v>
      </c>
      <c r="MQ19">
        <v>0</v>
      </c>
      <c r="MR19">
        <v>0</v>
      </c>
      <c r="MS19">
        <v>0</v>
      </c>
      <c r="MT19">
        <v>0</v>
      </c>
      <c r="MU19">
        <v>100</v>
      </c>
      <c r="MV19">
        <f t="shared" si="55"/>
        <v>0</v>
      </c>
      <c r="MX19" s="12" t="e">
        <f t="shared" si="134"/>
        <v>#DIV/0!</v>
      </c>
      <c r="MY19" t="s">
        <v>2379</v>
      </c>
      <c r="MZ19" s="37" t="s">
        <v>2737</v>
      </c>
      <c r="NA19" t="s">
        <v>2690</v>
      </c>
      <c r="NC19" s="1">
        <v>0</v>
      </c>
      <c r="ND19" s="1">
        <v>0</v>
      </c>
      <c r="NE19" s="1">
        <v>0</v>
      </c>
      <c r="NF19" s="1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f t="shared" si="56"/>
        <v>0</v>
      </c>
      <c r="NQ19" s="12" t="e">
        <f t="shared" si="135"/>
        <v>#DIV/0!</v>
      </c>
      <c r="NR19" t="s">
        <v>2379</v>
      </c>
      <c r="NS19" s="37" t="s">
        <v>2737</v>
      </c>
      <c r="NT19" t="s">
        <v>2690</v>
      </c>
      <c r="NV19" s="1">
        <v>0</v>
      </c>
      <c r="NW19" s="1">
        <v>0</v>
      </c>
      <c r="NX19" s="1">
        <v>0</v>
      </c>
      <c r="NY19" s="1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f t="shared" si="57"/>
        <v>0</v>
      </c>
      <c r="OJ19" s="12" t="e">
        <f t="shared" si="136"/>
        <v>#DIV/0!</v>
      </c>
      <c r="OK19" t="s">
        <v>2379</v>
      </c>
      <c r="OL19" s="37" t="s">
        <v>2737</v>
      </c>
      <c r="OM19" t="s">
        <v>2690</v>
      </c>
      <c r="OO19" s="1">
        <v>0</v>
      </c>
      <c r="OP19" s="1">
        <v>0</v>
      </c>
      <c r="OQ19" s="1">
        <v>0</v>
      </c>
      <c r="OR19" s="1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f t="shared" si="58"/>
        <v>0</v>
      </c>
      <c r="PC19" s="12" t="e">
        <f t="shared" si="137"/>
        <v>#DIV/0!</v>
      </c>
      <c r="PD19" t="s">
        <v>2379</v>
      </c>
      <c r="PE19" s="37" t="s">
        <v>2737</v>
      </c>
      <c r="PF19" t="s">
        <v>2690</v>
      </c>
      <c r="PH19" s="1" t="e">
        <v>#N/A</v>
      </c>
      <c r="PI19" s="1" t="e">
        <v>#N/A</v>
      </c>
      <c r="PJ19" s="1" t="e">
        <v>#N/A</v>
      </c>
      <c r="PK19" s="1" t="e">
        <v>#N/A</v>
      </c>
      <c r="PL19" t="e">
        <v>#N/A</v>
      </c>
      <c r="PM19" t="e">
        <v>#N/A</v>
      </c>
      <c r="PN19" t="e">
        <v>#N/A</v>
      </c>
      <c r="PO19" t="e">
        <v>#N/A</v>
      </c>
      <c r="PP19" t="e">
        <v>#N/A</v>
      </c>
      <c r="PQ19" t="e">
        <v>#N/A</v>
      </c>
      <c r="PR19" t="e">
        <v>#N/A</v>
      </c>
      <c r="PS19" t="e">
        <v>#N/A</v>
      </c>
      <c r="PT19" t="e">
        <f t="shared" si="59"/>
        <v>#N/A</v>
      </c>
      <c r="PV19" s="12" t="e">
        <f t="shared" si="138"/>
        <v>#N/A</v>
      </c>
      <c r="PW19" t="s">
        <v>2379</v>
      </c>
      <c r="PX19" s="37" t="s">
        <v>2737</v>
      </c>
      <c r="PY19" t="s">
        <v>2690</v>
      </c>
      <c r="QA19" s="1" t="e">
        <v>#N/A</v>
      </c>
      <c r="QB19" s="1" t="e">
        <v>#N/A</v>
      </c>
      <c r="QC19" s="1" t="e">
        <v>#N/A</v>
      </c>
      <c r="QD19" s="1" t="e">
        <v>#N/A</v>
      </c>
      <c r="QE19" t="e">
        <v>#N/A</v>
      </c>
      <c r="QF19" t="e">
        <v>#N/A</v>
      </c>
      <c r="QG19" t="e">
        <v>#N/A</v>
      </c>
      <c r="QH19" t="e">
        <v>#N/A</v>
      </c>
      <c r="QI19" t="e">
        <v>#N/A</v>
      </c>
      <c r="QJ19" t="e">
        <v>#N/A</v>
      </c>
      <c r="QK19" t="e">
        <v>#N/A</v>
      </c>
      <c r="QL19" t="e">
        <v>#N/A</v>
      </c>
      <c r="QM19" t="e">
        <f t="shared" si="60"/>
        <v>#N/A</v>
      </c>
      <c r="QO19" s="12" t="e">
        <f t="shared" si="139"/>
        <v>#N/A</v>
      </c>
      <c r="QP19" t="s">
        <v>2379</v>
      </c>
      <c r="QQ19" s="37" t="s">
        <v>2737</v>
      </c>
      <c r="QR19" t="s">
        <v>2690</v>
      </c>
      <c r="QT19" s="1" t="e">
        <v>#N/A</v>
      </c>
      <c r="QU19" s="1" t="e">
        <v>#N/A</v>
      </c>
      <c r="QV19" s="1" t="e">
        <v>#N/A</v>
      </c>
      <c r="QW19" s="1" t="e">
        <v>#N/A</v>
      </c>
      <c r="QX19" t="e">
        <v>#N/A</v>
      </c>
      <c r="QY19" t="e">
        <v>#N/A</v>
      </c>
      <c r="QZ19" t="e">
        <v>#N/A</v>
      </c>
      <c r="RA19" t="e">
        <v>#N/A</v>
      </c>
      <c r="RB19" t="e">
        <v>#N/A</v>
      </c>
      <c r="RC19" t="e">
        <v>#N/A</v>
      </c>
      <c r="RD19" t="e">
        <v>#N/A</v>
      </c>
      <c r="RE19" t="e">
        <v>#N/A</v>
      </c>
      <c r="RF19" t="e">
        <f t="shared" si="61"/>
        <v>#N/A</v>
      </c>
      <c r="RH19" s="12" t="e">
        <f t="shared" si="140"/>
        <v>#N/A</v>
      </c>
      <c r="RI19" t="s">
        <v>2379</v>
      </c>
      <c r="RJ19" s="37" t="s">
        <v>2737</v>
      </c>
      <c r="RK19" t="s">
        <v>2690</v>
      </c>
      <c r="RM19" s="1" t="e">
        <v>#N/A</v>
      </c>
      <c r="RN19" s="1" t="e">
        <v>#N/A</v>
      </c>
      <c r="RO19" s="1" t="e">
        <v>#N/A</v>
      </c>
      <c r="RP19" s="1" t="e">
        <v>#N/A</v>
      </c>
      <c r="RQ19" t="e">
        <v>#N/A</v>
      </c>
      <c r="RR19" t="e">
        <v>#N/A</v>
      </c>
      <c r="RS19" t="e">
        <v>#N/A</v>
      </c>
      <c r="RT19" t="e">
        <v>#N/A</v>
      </c>
      <c r="RU19" t="e">
        <v>#N/A</v>
      </c>
      <c r="RV19" t="e">
        <v>#N/A</v>
      </c>
      <c r="RW19" t="e">
        <v>#N/A</v>
      </c>
      <c r="RX19" t="e">
        <v>#N/A</v>
      </c>
      <c r="RY19" t="e">
        <f t="shared" si="62"/>
        <v>#N/A</v>
      </c>
      <c r="SA19" s="12" t="e">
        <f t="shared" si="141"/>
        <v>#N/A</v>
      </c>
      <c r="SB19" t="s">
        <v>2379</v>
      </c>
      <c r="SC19" s="37" t="s">
        <v>2737</v>
      </c>
      <c r="SD19" t="s">
        <v>2690</v>
      </c>
      <c r="SF19" s="1">
        <v>0</v>
      </c>
      <c r="SG19" s="10" t="e">
        <f t="shared" si="63"/>
        <v>#N/A</v>
      </c>
      <c r="SH19" s="1" t="e">
        <f t="shared" si="64"/>
        <v>#N/A</v>
      </c>
      <c r="SI19" s="1">
        <v>0</v>
      </c>
      <c r="SJ19" s="1">
        <v>0</v>
      </c>
      <c r="SK19">
        <v>0</v>
      </c>
      <c r="SL19">
        <v>0</v>
      </c>
      <c r="SM19">
        <v>16</v>
      </c>
      <c r="SN19">
        <v>0</v>
      </c>
      <c r="SO19">
        <v>0</v>
      </c>
      <c r="SP19">
        <v>0</v>
      </c>
      <c r="SQ19">
        <v>0</v>
      </c>
      <c r="SR19">
        <v>100</v>
      </c>
      <c r="SS19">
        <f t="shared" si="65"/>
        <v>0</v>
      </c>
      <c r="ST19">
        <f t="shared" si="66"/>
        <v>0</v>
      </c>
      <c r="SU19" s="12" t="e">
        <f t="shared" si="142"/>
        <v>#DIV/0!</v>
      </c>
      <c r="SV19" t="s">
        <v>2379</v>
      </c>
      <c r="SW19" s="37" t="s">
        <v>2737</v>
      </c>
      <c r="SX19" t="s">
        <v>2690</v>
      </c>
      <c r="SZ19" t="e">
        <v>#N/A</v>
      </c>
      <c r="TA19" t="e">
        <v>#N/A</v>
      </c>
      <c r="TB19" t="e">
        <v>#N/A</v>
      </c>
      <c r="TC19" t="e">
        <v>#N/A</v>
      </c>
      <c r="TD19" t="e">
        <v>#N/A</v>
      </c>
      <c r="TE19" t="e">
        <v>#N/A</v>
      </c>
      <c r="TF19" t="e">
        <v>#N/A</v>
      </c>
      <c r="TG19" t="e">
        <v>#N/A</v>
      </c>
      <c r="TH19" t="e">
        <v>#N/A</v>
      </c>
      <c r="TI19" t="e">
        <v>#N/A</v>
      </c>
      <c r="TJ19" t="e">
        <v>#N/A</v>
      </c>
      <c r="TK19" t="e">
        <v>#N/A</v>
      </c>
      <c r="TL19" t="e">
        <f t="shared" si="67"/>
        <v>#N/A</v>
      </c>
      <c r="TN19" s="12" t="e">
        <f t="shared" si="143"/>
        <v>#N/A</v>
      </c>
      <c r="TO19" t="s">
        <v>2379</v>
      </c>
      <c r="TP19" s="37" t="s">
        <v>2737</v>
      </c>
      <c r="TQ19" t="s">
        <v>2690</v>
      </c>
      <c r="TS19" t="e">
        <v>#N/A</v>
      </c>
      <c r="TT19" t="e">
        <v>#N/A</v>
      </c>
      <c r="TU19" t="e">
        <v>#N/A</v>
      </c>
      <c r="TV19" t="e">
        <v>#N/A</v>
      </c>
      <c r="TW19" t="e">
        <v>#N/A</v>
      </c>
      <c r="TX19" t="e">
        <v>#N/A</v>
      </c>
      <c r="TY19" t="e">
        <v>#N/A</v>
      </c>
      <c r="TZ19" t="e">
        <v>#N/A</v>
      </c>
      <c r="UA19" t="e">
        <v>#N/A</v>
      </c>
      <c r="UB19" t="e">
        <v>#N/A</v>
      </c>
      <c r="UC19" t="e">
        <v>#N/A</v>
      </c>
      <c r="UD19" t="e">
        <v>#N/A</v>
      </c>
      <c r="UE19" t="e">
        <f t="shared" si="68"/>
        <v>#N/A</v>
      </c>
      <c r="UG19" s="12" t="e">
        <f t="shared" si="144"/>
        <v>#N/A</v>
      </c>
      <c r="UH19" t="s">
        <v>2379</v>
      </c>
      <c r="UI19" s="37" t="s">
        <v>2737</v>
      </c>
      <c r="UJ19" t="s">
        <v>2690</v>
      </c>
      <c r="UL19" t="e">
        <v>#N/A</v>
      </c>
      <c r="UM19" t="e">
        <v>#N/A</v>
      </c>
      <c r="UN19" t="e">
        <v>#N/A</v>
      </c>
      <c r="UO19" t="e">
        <v>#N/A</v>
      </c>
      <c r="UP19" t="e">
        <v>#N/A</v>
      </c>
      <c r="UQ19" t="e">
        <v>#N/A</v>
      </c>
      <c r="UR19" t="e">
        <v>#N/A</v>
      </c>
      <c r="US19" t="e">
        <v>#N/A</v>
      </c>
      <c r="UT19" t="e">
        <v>#N/A</v>
      </c>
      <c r="UU19" t="e">
        <v>#N/A</v>
      </c>
      <c r="UV19" t="e">
        <v>#N/A</v>
      </c>
      <c r="UW19" t="e">
        <v>#N/A</v>
      </c>
      <c r="UX19" t="e">
        <f t="shared" si="69"/>
        <v>#N/A</v>
      </c>
      <c r="UZ19" s="12" t="e">
        <f t="shared" si="145"/>
        <v>#N/A</v>
      </c>
      <c r="VA19" t="s">
        <v>2379</v>
      </c>
      <c r="VB19" s="37" t="s">
        <v>2737</v>
      </c>
      <c r="VC19" t="s">
        <v>2690</v>
      </c>
      <c r="VE19" t="e">
        <v>#N/A</v>
      </c>
      <c r="VF19" t="e">
        <v>#N/A</v>
      </c>
      <c r="VG19" t="e">
        <v>#N/A</v>
      </c>
      <c r="VH19" t="e">
        <v>#N/A</v>
      </c>
      <c r="VI19" t="e">
        <v>#N/A</v>
      </c>
      <c r="VJ19" t="e">
        <v>#N/A</v>
      </c>
      <c r="VK19" t="e">
        <v>#N/A</v>
      </c>
      <c r="VL19" t="e">
        <v>#N/A</v>
      </c>
      <c r="VM19" t="e">
        <v>#N/A</v>
      </c>
      <c r="VN19" t="e">
        <v>#N/A</v>
      </c>
      <c r="VO19" t="e">
        <v>#N/A</v>
      </c>
      <c r="VP19" t="e">
        <v>#N/A</v>
      </c>
      <c r="VQ19" t="e">
        <f t="shared" si="70"/>
        <v>#N/A</v>
      </c>
      <c r="VS19" s="12" t="e">
        <f t="shared" si="146"/>
        <v>#N/A</v>
      </c>
      <c r="VT19" t="s">
        <v>2379</v>
      </c>
      <c r="VU19" s="37" t="s">
        <v>2737</v>
      </c>
      <c r="VV19" t="s">
        <v>2690</v>
      </c>
      <c r="VX19" t="e">
        <v>#N/A</v>
      </c>
      <c r="VY19" t="e">
        <v>#N/A</v>
      </c>
      <c r="VZ19" t="e">
        <v>#N/A</v>
      </c>
      <c r="WA19" t="e">
        <v>#N/A</v>
      </c>
      <c r="WB19" t="e">
        <v>#N/A</v>
      </c>
      <c r="WC19" t="e">
        <v>#N/A</v>
      </c>
      <c r="WD19" t="e">
        <v>#N/A</v>
      </c>
      <c r="WE19" t="e">
        <v>#N/A</v>
      </c>
      <c r="WF19" t="e">
        <v>#N/A</v>
      </c>
      <c r="WG19" t="e">
        <v>#N/A</v>
      </c>
      <c r="WH19" t="e">
        <v>#N/A</v>
      </c>
      <c r="WI19" t="e">
        <v>#N/A</v>
      </c>
      <c r="WJ19" t="e">
        <f t="shared" si="71"/>
        <v>#N/A</v>
      </c>
      <c r="WL19" s="12" t="e">
        <f t="shared" si="147"/>
        <v>#N/A</v>
      </c>
      <c r="WM19" t="s">
        <v>2379</v>
      </c>
      <c r="WN19" s="37" t="s">
        <v>2737</v>
      </c>
      <c r="WO19" t="s">
        <v>2690</v>
      </c>
      <c r="WQ19" t="e">
        <v>#N/A</v>
      </c>
      <c r="WR19" t="e">
        <v>#N/A</v>
      </c>
      <c r="WS19" s="1" t="e">
        <f t="shared" si="72"/>
        <v>#N/A</v>
      </c>
      <c r="WT19" t="e">
        <v>#N/A</v>
      </c>
      <c r="WU19" t="e">
        <v>#N/A</v>
      </c>
      <c r="WV19" t="e">
        <v>#N/A</v>
      </c>
      <c r="WW19" t="e">
        <v>#N/A</v>
      </c>
      <c r="WX19" t="e">
        <v>#N/A</v>
      </c>
      <c r="WY19" t="e">
        <v>#N/A</v>
      </c>
      <c r="WZ19" t="e">
        <v>#N/A</v>
      </c>
      <c r="XA19" t="e">
        <v>#N/A</v>
      </c>
      <c r="XB19" t="e">
        <v>#N/A</v>
      </c>
      <c r="XC19" t="e">
        <v>#N/A</v>
      </c>
      <c r="XD19" t="e">
        <f t="shared" si="73"/>
        <v>#N/A</v>
      </c>
      <c r="XE19">
        <f t="shared" si="74"/>
        <v>0</v>
      </c>
      <c r="XF19" s="12" t="e">
        <f t="shared" si="148"/>
        <v>#N/A</v>
      </c>
      <c r="XG19" t="s">
        <v>2379</v>
      </c>
      <c r="XH19" s="37" t="s">
        <v>2737</v>
      </c>
      <c r="XI19" t="s">
        <v>2690</v>
      </c>
      <c r="XK19" t="e">
        <v>#N/A</v>
      </c>
      <c r="XL19" t="e">
        <v>#N/A</v>
      </c>
      <c r="XM19" t="e">
        <v>#N/A</v>
      </c>
      <c r="XN19" t="e">
        <v>#N/A</v>
      </c>
      <c r="XO19" t="e">
        <v>#N/A</v>
      </c>
      <c r="XP19" t="e">
        <v>#N/A</v>
      </c>
      <c r="XQ19" t="e">
        <v>#N/A</v>
      </c>
      <c r="XR19" t="e">
        <v>#N/A</v>
      </c>
      <c r="XS19" t="e">
        <v>#N/A</v>
      </c>
      <c r="XT19" t="e">
        <v>#N/A</v>
      </c>
      <c r="XU19" t="e">
        <v>#N/A</v>
      </c>
      <c r="XV19" t="e">
        <v>#N/A</v>
      </c>
      <c r="XW19" t="e">
        <f t="shared" si="75"/>
        <v>#N/A</v>
      </c>
      <c r="XY19" s="12" t="e">
        <f t="shared" si="149"/>
        <v>#N/A</v>
      </c>
      <c r="XZ19" t="s">
        <v>2379</v>
      </c>
      <c r="YA19" s="37" t="s">
        <v>2737</v>
      </c>
      <c r="YB19" t="s">
        <v>2690</v>
      </c>
      <c r="YD19" t="e">
        <v>#N/A</v>
      </c>
      <c r="YE19" t="e">
        <v>#N/A</v>
      </c>
      <c r="YF19" t="e">
        <v>#N/A</v>
      </c>
      <c r="YG19" t="e">
        <v>#N/A</v>
      </c>
      <c r="YH19" t="e">
        <v>#N/A</v>
      </c>
      <c r="YI19" t="e">
        <v>#N/A</v>
      </c>
      <c r="YJ19" t="e">
        <v>#N/A</v>
      </c>
      <c r="YK19" t="e">
        <v>#N/A</v>
      </c>
      <c r="YL19" t="e">
        <v>#N/A</v>
      </c>
      <c r="YM19" t="e">
        <v>#N/A</v>
      </c>
      <c r="YN19" t="e">
        <v>#N/A</v>
      </c>
      <c r="YO19" t="e">
        <v>#N/A</v>
      </c>
      <c r="YP19" t="e">
        <f t="shared" si="81"/>
        <v>#N/A</v>
      </c>
      <c r="YR19" s="12" t="e">
        <f t="shared" si="150"/>
        <v>#N/A</v>
      </c>
      <c r="YS19" t="s">
        <v>2379</v>
      </c>
      <c r="YT19" s="37" t="s">
        <v>2737</v>
      </c>
      <c r="YU19" t="s">
        <v>2690</v>
      </c>
      <c r="YW19" t="e">
        <v>#N/A</v>
      </c>
      <c r="YX19" t="e">
        <v>#N/A</v>
      </c>
      <c r="YY19" t="e">
        <v>#N/A</v>
      </c>
      <c r="YZ19" t="e">
        <v>#N/A</v>
      </c>
      <c r="ZA19" t="e">
        <v>#N/A</v>
      </c>
      <c r="ZB19" t="e">
        <v>#N/A</v>
      </c>
      <c r="ZC19" t="e">
        <v>#N/A</v>
      </c>
      <c r="ZD19" t="e">
        <v>#N/A</v>
      </c>
      <c r="ZE19" t="e">
        <v>#N/A</v>
      </c>
      <c r="ZF19" t="e">
        <v>#N/A</v>
      </c>
      <c r="ZG19" t="e">
        <v>#N/A</v>
      </c>
      <c r="ZH19" t="e">
        <v>#N/A</v>
      </c>
      <c r="ZI19" t="e">
        <f t="shared" si="76"/>
        <v>#N/A</v>
      </c>
      <c r="ZK19" s="12" t="e">
        <f t="shared" si="151"/>
        <v>#N/A</v>
      </c>
      <c r="ZL19" t="s">
        <v>2379</v>
      </c>
      <c r="ZM19" s="37" t="s">
        <v>2737</v>
      </c>
      <c r="ZN19" t="s">
        <v>2690</v>
      </c>
      <c r="ZP19" t="e">
        <v>#N/A</v>
      </c>
      <c r="ZQ19" t="e">
        <v>#N/A</v>
      </c>
      <c r="ZR19" t="e">
        <v>#N/A</v>
      </c>
      <c r="ZS19" t="e">
        <v>#N/A</v>
      </c>
      <c r="ZT19" t="e">
        <v>#N/A</v>
      </c>
      <c r="ZU19" t="e">
        <v>#N/A</v>
      </c>
      <c r="ZV19" t="e">
        <v>#N/A</v>
      </c>
      <c r="ZW19" t="e">
        <v>#N/A</v>
      </c>
      <c r="ZX19" t="e">
        <v>#N/A</v>
      </c>
      <c r="ZY19" t="e">
        <v>#N/A</v>
      </c>
      <c r="ZZ19" t="e">
        <v>#N/A</v>
      </c>
      <c r="AAA19" t="e">
        <v>#N/A</v>
      </c>
      <c r="AAB19" t="e">
        <f t="shared" si="84"/>
        <v>#N/A</v>
      </c>
      <c r="AAD19" s="12" t="e">
        <f t="shared" si="152"/>
        <v>#N/A</v>
      </c>
      <c r="AAE19" t="s">
        <v>2379</v>
      </c>
      <c r="AAF19" s="37" t="s">
        <v>2737</v>
      </c>
      <c r="AAG19" t="s">
        <v>2690</v>
      </c>
      <c r="AAI19" t="e">
        <v>#N/A</v>
      </c>
      <c r="AAJ19" t="e">
        <v>#N/A</v>
      </c>
      <c r="AAK19" t="e">
        <v>#N/A</v>
      </c>
      <c r="AAL19" t="e">
        <v>#N/A</v>
      </c>
      <c r="AAM19" t="e">
        <v>#N/A</v>
      </c>
      <c r="AAN19" t="e">
        <v>#N/A</v>
      </c>
      <c r="AAO19" t="e">
        <v>#N/A</v>
      </c>
      <c r="AAP19" t="e">
        <v>#N/A</v>
      </c>
      <c r="AAQ19" t="e">
        <v>#N/A</v>
      </c>
      <c r="AAR19" t="e">
        <v>#N/A</v>
      </c>
      <c r="AAS19" t="e">
        <v>#N/A</v>
      </c>
      <c r="AAT19" t="e">
        <v>#N/A</v>
      </c>
      <c r="AAU19" t="e">
        <f t="shared" si="91"/>
        <v>#N/A</v>
      </c>
      <c r="AAW19" s="12" t="e">
        <f t="shared" si="153"/>
        <v>#N/A</v>
      </c>
      <c r="AAX19" t="s">
        <v>2379</v>
      </c>
      <c r="AAY19" s="37" t="s">
        <v>2737</v>
      </c>
      <c r="AAZ19" t="s">
        <v>2690</v>
      </c>
      <c r="ABB19" t="e">
        <v>#N/A</v>
      </c>
      <c r="ABC19" t="e">
        <v>#N/A</v>
      </c>
      <c r="ABD19" s="1" t="e">
        <f t="shared" si="77"/>
        <v>#N/A</v>
      </c>
      <c r="ABE19" t="e">
        <v>#N/A</v>
      </c>
      <c r="ABF19" t="e">
        <v>#N/A</v>
      </c>
      <c r="ABG19" t="e">
        <v>#N/A</v>
      </c>
      <c r="ABH19" t="e">
        <v>#N/A</v>
      </c>
      <c r="ABI19" t="e">
        <v>#N/A</v>
      </c>
      <c r="ABJ19" t="e">
        <v>#N/A</v>
      </c>
      <c r="ABK19" t="e">
        <v>#N/A</v>
      </c>
      <c r="ABL19" t="e">
        <v>#N/A</v>
      </c>
      <c r="ABM19" t="e">
        <v>#N/A</v>
      </c>
      <c r="ABN19" t="e">
        <v>#N/A</v>
      </c>
      <c r="ABO19" t="e">
        <f t="shared" si="92"/>
        <v>#N/A</v>
      </c>
      <c r="ABQ19" s="12"/>
    </row>
    <row r="20" spans="1:745">
      <c r="A20" t="s">
        <v>2380</v>
      </c>
      <c r="B20" s="37" t="s">
        <v>2736</v>
      </c>
      <c r="C20" t="s">
        <v>2690</v>
      </c>
      <c r="E20" s="1">
        <v>0.49645833333333328</v>
      </c>
      <c r="F20" s="1">
        <v>0.22597222222222221</v>
      </c>
      <c r="G20" s="1">
        <v>2.0381944444444446E-2</v>
      </c>
      <c r="H20" s="1">
        <v>0.25009259259259259</v>
      </c>
      <c r="I20">
        <v>30</v>
      </c>
      <c r="J20">
        <v>310</v>
      </c>
      <c r="K20">
        <v>303</v>
      </c>
      <c r="L20">
        <v>10</v>
      </c>
      <c r="M20">
        <v>0</v>
      </c>
      <c r="N20">
        <v>0</v>
      </c>
      <c r="O20">
        <v>0</v>
      </c>
      <c r="P20">
        <v>96.81</v>
      </c>
      <c r="Q20">
        <f t="shared" si="17"/>
        <v>300</v>
      </c>
      <c r="S20" s="12"/>
      <c r="T20" t="s">
        <v>2380</v>
      </c>
      <c r="U20" s="37" t="s">
        <v>2736</v>
      </c>
      <c r="V20" t="s">
        <v>2690</v>
      </c>
      <c r="W20">
        <v>8</v>
      </c>
      <c r="X20" s="1" t="e">
        <v>#N/A</v>
      </c>
      <c r="Y20" s="1" t="e">
        <v>#N/A</v>
      </c>
      <c r="Z20" s="1" t="e">
        <v>#N/A</v>
      </c>
      <c r="AA20" s="1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f t="shared" si="19"/>
        <v>#N/A</v>
      </c>
      <c r="AL20" s="12" t="e">
        <f t="shared" si="119"/>
        <v>#N/A</v>
      </c>
      <c r="AM20" t="s">
        <v>2380</v>
      </c>
      <c r="AN20" s="37" t="s">
        <v>2736</v>
      </c>
      <c r="AO20" t="s">
        <v>2690</v>
      </c>
      <c r="AQ20" s="1" t="e">
        <v>#N/A</v>
      </c>
      <c r="AR20" s="1" t="e">
        <v>#N/A</v>
      </c>
      <c r="AS20" s="1" t="e">
        <v>#N/A</v>
      </c>
      <c r="AT20" s="1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t="e">
        <f t="shared" si="21"/>
        <v>#N/A</v>
      </c>
      <c r="BE20" s="12" t="e">
        <f t="shared" si="120"/>
        <v>#N/A</v>
      </c>
      <c r="BF20" t="s">
        <v>2380</v>
      </c>
      <c r="BG20" s="37" t="s">
        <v>2736</v>
      </c>
      <c r="BH20" t="s">
        <v>2690</v>
      </c>
      <c r="BJ20" s="1" t="e">
        <v>#N/A</v>
      </c>
      <c r="BK20" s="1" t="e">
        <v>#N/A</v>
      </c>
      <c r="BL20" s="1" t="e">
        <v>#N/A</v>
      </c>
      <c r="BM20" s="1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t="e">
        <v>#N/A</v>
      </c>
      <c r="BV20" t="e">
        <f t="shared" si="23"/>
        <v>#N/A</v>
      </c>
      <c r="BX20" s="12" t="e">
        <f t="shared" si="121"/>
        <v>#N/A</v>
      </c>
      <c r="BY20" t="s">
        <v>2380</v>
      </c>
      <c r="BZ20" s="37" t="s">
        <v>2736</v>
      </c>
      <c r="CA20" t="s">
        <v>2690</v>
      </c>
      <c r="CC20" s="1" t="e">
        <v>#N/A</v>
      </c>
      <c r="CD20" s="1" t="e">
        <v>#N/A</v>
      </c>
      <c r="CE20" s="1" t="e">
        <v>#N/A</v>
      </c>
      <c r="CF20" s="1" t="e">
        <v>#N/A</v>
      </c>
      <c r="CG20" t="e">
        <v>#N/A</v>
      </c>
      <c r="CH20" t="e">
        <v>#N/A</v>
      </c>
      <c r="CI20" t="e">
        <v>#N/A</v>
      </c>
      <c r="CJ20" t="e">
        <v>#N/A</v>
      </c>
      <c r="CK20" t="e">
        <v>#N/A</v>
      </c>
      <c r="CL20" t="e">
        <v>#N/A</v>
      </c>
      <c r="CM20" t="e">
        <v>#N/A</v>
      </c>
      <c r="CN20" t="e">
        <v>#N/A</v>
      </c>
      <c r="CO20" t="e">
        <f t="shared" si="78"/>
        <v>#N/A</v>
      </c>
      <c r="CQ20" s="12"/>
      <c r="CR20" t="s">
        <v>2380</v>
      </c>
      <c r="CS20" s="37" t="s">
        <v>2736</v>
      </c>
      <c r="CT20" t="s">
        <v>2690</v>
      </c>
      <c r="CU20">
        <v>8</v>
      </c>
      <c r="CV20" s="1" t="e">
        <v>#N/A</v>
      </c>
      <c r="CW20" s="1" t="e">
        <v>#N/A</v>
      </c>
      <c r="CX20" s="1" t="e">
        <v>#N/A</v>
      </c>
      <c r="CY20" s="1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t="e">
        <v>#N/A</v>
      </c>
      <c r="DH20" t="e">
        <f t="shared" si="26"/>
        <v>#N/A</v>
      </c>
      <c r="DJ20" s="12" t="e">
        <f t="shared" si="122"/>
        <v>#N/A</v>
      </c>
      <c r="DK20" t="s">
        <v>2380</v>
      </c>
      <c r="DL20" s="37" t="s">
        <v>2736</v>
      </c>
      <c r="DM20" t="s">
        <v>2690</v>
      </c>
      <c r="DN20">
        <v>8</v>
      </c>
      <c r="DO20" s="1" t="e">
        <v>#N/A</v>
      </c>
      <c r="DP20" s="1" t="e">
        <v>#N/A</v>
      </c>
      <c r="DQ20" s="1" t="e">
        <v>#N/A</v>
      </c>
      <c r="DR20" s="1" t="e">
        <v>#N/A</v>
      </c>
      <c r="DS20" t="e">
        <v>#N/A</v>
      </c>
      <c r="DT20" t="e">
        <v>#N/A</v>
      </c>
      <c r="DU20" t="e">
        <v>#N/A</v>
      </c>
      <c r="DV20" t="e">
        <v>#N/A</v>
      </c>
      <c r="DW20" t="e">
        <v>#N/A</v>
      </c>
      <c r="DX20" t="e">
        <v>#N/A</v>
      </c>
      <c r="DY20" t="e">
        <v>#N/A</v>
      </c>
      <c r="DZ20" t="e">
        <v>#N/A</v>
      </c>
      <c r="EA20" t="e">
        <f t="shared" si="28"/>
        <v>#N/A</v>
      </c>
      <c r="EC20" s="12" t="e">
        <f t="shared" si="123"/>
        <v>#N/A</v>
      </c>
      <c r="ED20" t="s">
        <v>2380</v>
      </c>
      <c r="EE20" s="37" t="s">
        <v>2736</v>
      </c>
      <c r="EF20" t="s">
        <v>2690</v>
      </c>
      <c r="EG20">
        <v>8</v>
      </c>
      <c r="EH20" s="1" t="e">
        <v>#N/A</v>
      </c>
      <c r="EI20" s="1" t="e">
        <v>#N/A</v>
      </c>
      <c r="EJ20" s="1" t="e">
        <v>#N/A</v>
      </c>
      <c r="EK20" s="1" t="e">
        <v>#N/A</v>
      </c>
      <c r="EL20" t="e">
        <f t="shared" si="30"/>
        <v>#N/A</v>
      </c>
      <c r="EM20" t="e">
        <f t="shared" si="31"/>
        <v>#N/A</v>
      </c>
      <c r="EN20" t="e">
        <v>#N/A</v>
      </c>
      <c r="EO20" t="e">
        <f t="shared" si="32"/>
        <v>#N/A</v>
      </c>
      <c r="EP20" t="e">
        <v>#N/A</v>
      </c>
      <c r="EQ20" t="e">
        <v>#N/A</v>
      </c>
      <c r="ER20" t="e">
        <v>#N/A</v>
      </c>
      <c r="ES20" t="e">
        <v>#N/A</v>
      </c>
      <c r="ET20" t="e">
        <f t="shared" si="79"/>
        <v>#N/A</v>
      </c>
      <c r="EV20" s="12" t="e">
        <f t="shared" si="124"/>
        <v>#N/A</v>
      </c>
      <c r="EW20" t="s">
        <v>2380</v>
      </c>
      <c r="EX20" s="37" t="s">
        <v>2736</v>
      </c>
      <c r="EY20" t="s">
        <v>2690</v>
      </c>
      <c r="EZ20">
        <v>8</v>
      </c>
      <c r="FA20" t="e">
        <v>#N/A</v>
      </c>
      <c r="FB20" t="e">
        <v>#N/A</v>
      </c>
      <c r="FC20" s="10" t="e">
        <f t="shared" si="34"/>
        <v>#N/A</v>
      </c>
      <c r="FD20" t="e">
        <v>#N/A</v>
      </c>
      <c r="FE20" t="e">
        <v>#N/A</v>
      </c>
      <c r="FF20" t="e">
        <f t="shared" si="35"/>
        <v>#N/A</v>
      </c>
      <c r="FG20" t="e">
        <v>#N/A</v>
      </c>
      <c r="FH20" t="e">
        <v>#N/A</v>
      </c>
      <c r="FI20" t="e">
        <v>#N/A</v>
      </c>
      <c r="FJ20" t="e">
        <v>#N/A</v>
      </c>
      <c r="FK20" t="e">
        <v>#N/A</v>
      </c>
      <c r="FL20" t="e">
        <v>#N/A</v>
      </c>
      <c r="FM20" t="e">
        <v>#N/A</v>
      </c>
      <c r="FN20" t="e">
        <f t="shared" si="36"/>
        <v>#N/A</v>
      </c>
      <c r="FO20">
        <f t="shared" si="37"/>
        <v>0</v>
      </c>
      <c r="FP20" s="12" t="e">
        <f t="shared" si="125"/>
        <v>#N/A</v>
      </c>
      <c r="FQ20" t="s">
        <v>2380</v>
      </c>
      <c r="FR20" s="37" t="s">
        <v>2736</v>
      </c>
      <c r="FS20" t="s">
        <v>2690</v>
      </c>
      <c r="FT20">
        <v>8</v>
      </c>
      <c r="FU20" s="1" t="e">
        <v>#N/A</v>
      </c>
      <c r="FV20" s="1" t="e">
        <v>#N/A</v>
      </c>
      <c r="FW20" s="1" t="e">
        <v>#N/A</v>
      </c>
      <c r="FX20" s="1" t="e">
        <v>#N/A</v>
      </c>
      <c r="FY20" t="e">
        <v>#N/A</v>
      </c>
      <c r="FZ20" t="e">
        <v>#N/A</v>
      </c>
      <c r="GA20" t="e">
        <v>#N/A</v>
      </c>
      <c r="GB20" t="e">
        <v>#N/A</v>
      </c>
      <c r="GC20" t="e">
        <v>#N/A</v>
      </c>
      <c r="GD20" t="e">
        <v>#N/A</v>
      </c>
      <c r="GE20" t="e">
        <v>#N/A</v>
      </c>
      <c r="GF20" t="e">
        <v>#N/A</v>
      </c>
      <c r="GG20" t="e">
        <f t="shared" si="39"/>
        <v>#N/A</v>
      </c>
      <c r="GI20" s="12" t="e">
        <f t="shared" si="126"/>
        <v>#N/A</v>
      </c>
      <c r="GJ20" t="s">
        <v>2380</v>
      </c>
      <c r="GK20" s="37" t="s">
        <v>2736</v>
      </c>
      <c r="GL20" t="s">
        <v>2690</v>
      </c>
      <c r="GM20">
        <v>8</v>
      </c>
      <c r="GN20" s="1" t="e">
        <v>#N/A</v>
      </c>
      <c r="GO20" s="1" t="e">
        <v>#N/A</v>
      </c>
      <c r="GP20" s="1" t="e">
        <v>#N/A</v>
      </c>
      <c r="GQ20" s="1" t="e">
        <v>#N/A</v>
      </c>
      <c r="GR20" t="e">
        <v>#N/A</v>
      </c>
      <c r="GS20" t="e">
        <v>#N/A</v>
      </c>
      <c r="GT20" t="e">
        <v>#N/A</v>
      </c>
      <c r="GU20" t="e">
        <v>#N/A</v>
      </c>
      <c r="GV20" t="e">
        <v>#N/A</v>
      </c>
      <c r="GW20" t="e">
        <v>#N/A</v>
      </c>
      <c r="GX20" t="e">
        <v>#N/A</v>
      </c>
      <c r="GY20" t="e">
        <v>#N/A</v>
      </c>
      <c r="GZ20" t="e">
        <f t="shared" si="41"/>
        <v>#N/A</v>
      </c>
      <c r="HB20" s="12" t="e">
        <f t="shared" si="127"/>
        <v>#N/A</v>
      </c>
      <c r="HC20" t="s">
        <v>2380</v>
      </c>
      <c r="HD20" s="37" t="s">
        <v>2736</v>
      </c>
      <c r="HE20" t="s">
        <v>2690</v>
      </c>
      <c r="HF20">
        <v>8</v>
      </c>
      <c r="HG20" s="1" t="e">
        <v>#N/A</v>
      </c>
      <c r="HH20" s="1" t="e">
        <v>#N/A</v>
      </c>
      <c r="HI20" s="1" t="e">
        <v>#N/A</v>
      </c>
      <c r="HJ20" s="1" t="e">
        <v>#N/A</v>
      </c>
      <c r="HK20" t="e">
        <v>#N/A</v>
      </c>
      <c r="HL20" t="e">
        <v>#N/A</v>
      </c>
      <c r="HM20" t="e">
        <v>#N/A</v>
      </c>
      <c r="HN20" t="e">
        <v>#N/A</v>
      </c>
      <c r="HO20" t="e">
        <v>#N/A</v>
      </c>
      <c r="HP20" t="e">
        <v>#N/A</v>
      </c>
      <c r="HQ20" t="e">
        <v>#N/A</v>
      </c>
      <c r="HR20" t="e">
        <v>#N/A</v>
      </c>
      <c r="HS20" t="e">
        <f t="shared" si="43"/>
        <v>#N/A</v>
      </c>
      <c r="HU20" s="12" t="e">
        <f t="shared" si="128"/>
        <v>#N/A</v>
      </c>
      <c r="HV20" t="s">
        <v>2380</v>
      </c>
      <c r="HW20" s="37" t="s">
        <v>2736</v>
      </c>
      <c r="HX20" t="s">
        <v>2690</v>
      </c>
      <c r="HY20">
        <v>8</v>
      </c>
      <c r="HZ20" s="1" t="e">
        <v>#N/A</v>
      </c>
      <c r="IA20" s="1" t="e">
        <v>#N/A</v>
      </c>
      <c r="IB20" s="1" t="e">
        <v>#N/A</v>
      </c>
      <c r="IC20" s="1" t="e">
        <v>#N/A</v>
      </c>
      <c r="ID20" t="e">
        <v>#N/A</v>
      </c>
      <c r="IE20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K20" t="e">
        <v>#N/A</v>
      </c>
      <c r="IL20" t="e">
        <f t="shared" si="45"/>
        <v>#N/A</v>
      </c>
      <c r="IN20" s="12" t="e">
        <f t="shared" si="129"/>
        <v>#N/A</v>
      </c>
      <c r="IO20" t="s">
        <v>2380</v>
      </c>
      <c r="IP20" s="37" t="s">
        <v>2736</v>
      </c>
      <c r="IQ20" t="s">
        <v>2690</v>
      </c>
      <c r="IR20">
        <v>8</v>
      </c>
      <c r="IS20" s="1" t="e">
        <v>#N/A</v>
      </c>
      <c r="IT20" s="1" t="e">
        <v>#N/A</v>
      </c>
      <c r="IU20" s="1" t="e">
        <v>#N/A</v>
      </c>
      <c r="IV20" s="1" t="e">
        <v>#N/A</v>
      </c>
      <c r="IW20" t="e">
        <v>#N/A</v>
      </c>
      <c r="IX20" t="e">
        <v>#N/A</v>
      </c>
      <c r="IY20" t="e">
        <v>#N/A</v>
      </c>
      <c r="IZ20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f t="shared" si="46"/>
        <v>#N/A</v>
      </c>
      <c r="JG20" s="12" t="e">
        <f t="shared" si="130"/>
        <v>#N/A</v>
      </c>
      <c r="JH20" t="s">
        <v>2380</v>
      </c>
      <c r="JI20" s="37" t="s">
        <v>2736</v>
      </c>
      <c r="JJ20" t="s">
        <v>2690</v>
      </c>
      <c r="JK20">
        <v>8</v>
      </c>
      <c r="JL20" s="1" t="e">
        <v>#N/A</v>
      </c>
      <c r="JM20" s="1" t="e">
        <v>#N/A</v>
      </c>
      <c r="JN20" s="1" t="e">
        <v>#N/A</v>
      </c>
      <c r="JO20" s="1" t="e">
        <v>#N/A</v>
      </c>
      <c r="JP20" t="e">
        <v>#N/A</v>
      </c>
      <c r="JQ20" t="e">
        <v>#N/A</v>
      </c>
      <c r="JR20" t="e">
        <v>#N/A</v>
      </c>
      <c r="JS20" t="e">
        <v>#N/A</v>
      </c>
      <c r="JT20" t="e">
        <v>#N/A</v>
      </c>
      <c r="JU20" t="e">
        <v>#N/A</v>
      </c>
      <c r="JV20" t="e">
        <v>#N/A</v>
      </c>
      <c r="JW20" t="e">
        <v>#N/A</v>
      </c>
      <c r="JX20" t="e">
        <f t="shared" si="48"/>
        <v>#N/A</v>
      </c>
      <c r="JZ20" s="12" t="e">
        <f t="shared" si="131"/>
        <v>#N/A</v>
      </c>
      <c r="KA20" t="s">
        <v>2380</v>
      </c>
      <c r="KB20" s="37" t="s">
        <v>2736</v>
      </c>
      <c r="KC20" t="s">
        <v>2690</v>
      </c>
      <c r="KD20">
        <v>8</v>
      </c>
      <c r="KE20" s="1" t="e">
        <v>#N/A</v>
      </c>
      <c r="KF20" s="1" t="e">
        <v>#N/A</v>
      </c>
      <c r="KG20" s="1" t="e">
        <v>#N/A</v>
      </c>
      <c r="KH20" s="1" t="e">
        <v>#N/A</v>
      </c>
      <c r="KI20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P20" t="e">
        <v>#N/A</v>
      </c>
      <c r="KQ20" t="e">
        <f t="shared" si="49"/>
        <v>#N/A</v>
      </c>
      <c r="KS20" s="12" t="e">
        <f t="shared" si="132"/>
        <v>#N/A</v>
      </c>
      <c r="KT20" t="s">
        <v>2380</v>
      </c>
      <c r="KU20" s="37" t="s">
        <v>2736</v>
      </c>
      <c r="KV20" t="s">
        <v>2690</v>
      </c>
      <c r="KW20">
        <v>8</v>
      </c>
      <c r="KX20" s="1" t="e">
        <v>#N/A</v>
      </c>
      <c r="KY20" s="1" t="e">
        <v>#N/A</v>
      </c>
      <c r="KZ20" s="1" t="e">
        <v>#N/A</v>
      </c>
      <c r="LA20" s="1" t="e">
        <v>#N/A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f t="shared" si="50"/>
        <v>#N/A</v>
      </c>
      <c r="LL20" s="12" t="e">
        <f t="shared" si="133"/>
        <v>#N/A</v>
      </c>
      <c r="LM20" t="s">
        <v>2380</v>
      </c>
      <c r="LN20" s="37" t="s">
        <v>2736</v>
      </c>
      <c r="LO20" t="s">
        <v>2690</v>
      </c>
      <c r="LP20">
        <v>8</v>
      </c>
      <c r="LQ20" t="e">
        <v>#N/A</v>
      </c>
      <c r="LR20" t="e">
        <v>#N/A</v>
      </c>
      <c r="LS20" t="e">
        <v>#N/A</v>
      </c>
      <c r="LT20" t="e">
        <v>#N/A</v>
      </c>
      <c r="LU20" t="e">
        <v>#N/A</v>
      </c>
      <c r="LV20" t="e">
        <v>#N/A</v>
      </c>
      <c r="LW20" t="e">
        <v>#N/A</v>
      </c>
      <c r="LX20" t="e">
        <v>#N/A</v>
      </c>
      <c r="LY20" t="e">
        <v>#N/A</v>
      </c>
      <c r="LZ20" t="e">
        <v>#N/A</v>
      </c>
      <c r="MA20" t="e">
        <v>#N/A</v>
      </c>
      <c r="MB20" t="e">
        <v>#N/A</v>
      </c>
      <c r="MC20" t="e">
        <f t="shared" si="52"/>
        <v>#N/A</v>
      </c>
      <c r="MD20">
        <f t="shared" si="53"/>
        <v>0</v>
      </c>
      <c r="ME20" s="12" t="e">
        <f t="shared" si="54"/>
        <v>#N/A</v>
      </c>
      <c r="MF20" t="s">
        <v>2380</v>
      </c>
      <c r="MG20" s="37" t="s">
        <v>2736</v>
      </c>
      <c r="MH20" t="s">
        <v>2690</v>
      </c>
      <c r="MJ20" t="e">
        <v>#N/A</v>
      </c>
      <c r="MK20" t="e">
        <v>#N/A</v>
      </c>
      <c r="ML20" t="e">
        <v>#N/A</v>
      </c>
      <c r="MM20" t="e">
        <v>#N/A</v>
      </c>
      <c r="MN20" t="e">
        <v>#N/A</v>
      </c>
      <c r="MO20" t="e">
        <v>#N/A</v>
      </c>
      <c r="MP20" t="e">
        <v>#N/A</v>
      </c>
      <c r="MQ20" t="e">
        <v>#N/A</v>
      </c>
      <c r="MR20" t="e">
        <v>#N/A</v>
      </c>
      <c r="MS20" t="e">
        <v>#N/A</v>
      </c>
      <c r="MT20" t="e">
        <v>#N/A</v>
      </c>
      <c r="MU20" t="e">
        <v>#N/A</v>
      </c>
      <c r="MV20" t="e">
        <f t="shared" si="55"/>
        <v>#N/A</v>
      </c>
      <c r="MX20" s="12" t="e">
        <f t="shared" si="134"/>
        <v>#N/A</v>
      </c>
      <c r="MY20" t="s">
        <v>2380</v>
      </c>
      <c r="MZ20" s="37" t="s">
        <v>2736</v>
      </c>
      <c r="NA20" t="s">
        <v>2690</v>
      </c>
      <c r="NC20" t="e">
        <v>#N/A</v>
      </c>
      <c r="ND20" t="e">
        <v>#N/A</v>
      </c>
      <c r="NE20" t="e">
        <v>#N/A</v>
      </c>
      <c r="NF20" t="e">
        <v>#N/A</v>
      </c>
      <c r="NG20" t="e">
        <v>#N/A</v>
      </c>
      <c r="NH20" t="e">
        <v>#N/A</v>
      </c>
      <c r="NI20" t="e">
        <v>#N/A</v>
      </c>
      <c r="NJ20" t="e">
        <v>#N/A</v>
      </c>
      <c r="NK20" t="e">
        <v>#N/A</v>
      </c>
      <c r="NL20" t="e">
        <v>#N/A</v>
      </c>
      <c r="NM20" t="e">
        <v>#N/A</v>
      </c>
      <c r="NN20" t="e">
        <v>#N/A</v>
      </c>
      <c r="NO20" t="e">
        <f t="shared" si="56"/>
        <v>#N/A</v>
      </c>
      <c r="NQ20" s="12" t="e">
        <f t="shared" si="135"/>
        <v>#N/A</v>
      </c>
      <c r="NR20" t="s">
        <v>2380</v>
      </c>
      <c r="NS20" s="37" t="s">
        <v>2736</v>
      </c>
      <c r="NT20" t="s">
        <v>2690</v>
      </c>
      <c r="NV20" t="e">
        <v>#N/A</v>
      </c>
      <c r="NW20" t="e">
        <v>#N/A</v>
      </c>
      <c r="NX20" t="e">
        <v>#N/A</v>
      </c>
      <c r="NY20" t="e">
        <v>#N/A</v>
      </c>
      <c r="NZ20" t="e">
        <v>#N/A</v>
      </c>
      <c r="OA20" t="e">
        <v>#N/A</v>
      </c>
      <c r="OB20" t="e">
        <v>#N/A</v>
      </c>
      <c r="OC20" t="e">
        <v>#N/A</v>
      </c>
      <c r="OD20" t="e">
        <v>#N/A</v>
      </c>
      <c r="OE20" t="e">
        <v>#N/A</v>
      </c>
      <c r="OF20" t="e">
        <v>#N/A</v>
      </c>
      <c r="OG20" t="e">
        <v>#N/A</v>
      </c>
      <c r="OH20" t="e">
        <f t="shared" si="57"/>
        <v>#N/A</v>
      </c>
      <c r="OJ20" s="12" t="e">
        <f t="shared" si="136"/>
        <v>#N/A</v>
      </c>
      <c r="OK20" t="s">
        <v>2380</v>
      </c>
      <c r="OL20" s="37" t="s">
        <v>2736</v>
      </c>
      <c r="OM20" t="s">
        <v>2690</v>
      </c>
      <c r="OO20" t="e">
        <v>#N/A</v>
      </c>
      <c r="OP20" t="e">
        <v>#N/A</v>
      </c>
      <c r="OQ20" t="e">
        <v>#N/A</v>
      </c>
      <c r="OR20" t="e">
        <v>#N/A</v>
      </c>
      <c r="OS20" t="e">
        <v>#N/A</v>
      </c>
      <c r="OT20" t="e">
        <v>#N/A</v>
      </c>
      <c r="OU20" t="e">
        <v>#N/A</v>
      </c>
      <c r="OV20" t="e">
        <v>#N/A</v>
      </c>
      <c r="OW20" t="e">
        <v>#N/A</v>
      </c>
      <c r="OX20" t="e">
        <v>#N/A</v>
      </c>
      <c r="OY20" t="e">
        <v>#N/A</v>
      </c>
      <c r="OZ20" t="e">
        <v>#N/A</v>
      </c>
      <c r="PA20" t="e">
        <f t="shared" si="58"/>
        <v>#N/A</v>
      </c>
      <c r="PC20" s="12" t="e">
        <f t="shared" si="137"/>
        <v>#N/A</v>
      </c>
      <c r="PD20" t="s">
        <v>2380</v>
      </c>
      <c r="PE20" s="37" t="s">
        <v>2736</v>
      </c>
      <c r="PF20" t="s">
        <v>2690</v>
      </c>
      <c r="PH20" t="e">
        <v>#N/A</v>
      </c>
      <c r="PI20" t="e">
        <v>#N/A</v>
      </c>
      <c r="PJ20" t="e">
        <v>#N/A</v>
      </c>
      <c r="PK20" t="e">
        <v>#N/A</v>
      </c>
      <c r="PL20" t="e">
        <v>#N/A</v>
      </c>
      <c r="PM20" t="e">
        <v>#N/A</v>
      </c>
      <c r="PN20" t="e">
        <v>#N/A</v>
      </c>
      <c r="PO20" t="e">
        <v>#N/A</v>
      </c>
      <c r="PP20" t="e">
        <v>#N/A</v>
      </c>
      <c r="PQ20" t="e">
        <v>#N/A</v>
      </c>
      <c r="PR20" t="e">
        <v>#N/A</v>
      </c>
      <c r="PS20" t="e">
        <v>#N/A</v>
      </c>
      <c r="PT20" t="e">
        <f t="shared" si="59"/>
        <v>#N/A</v>
      </c>
      <c r="PV20" s="12" t="e">
        <f t="shared" si="138"/>
        <v>#N/A</v>
      </c>
      <c r="PW20" t="s">
        <v>2380</v>
      </c>
      <c r="PX20" s="37" t="s">
        <v>2736</v>
      </c>
      <c r="PY20" t="s">
        <v>2690</v>
      </c>
      <c r="QA20" t="e">
        <v>#N/A</v>
      </c>
      <c r="QB20" t="e">
        <v>#N/A</v>
      </c>
      <c r="QC20" t="e">
        <v>#N/A</v>
      </c>
      <c r="QD20" t="e">
        <v>#N/A</v>
      </c>
      <c r="QE20" t="e">
        <v>#N/A</v>
      </c>
      <c r="QF20" t="e">
        <v>#N/A</v>
      </c>
      <c r="QG20" t="e">
        <v>#N/A</v>
      </c>
      <c r="QH20" t="e">
        <v>#N/A</v>
      </c>
      <c r="QI20" t="e">
        <v>#N/A</v>
      </c>
      <c r="QJ20" t="e">
        <v>#N/A</v>
      </c>
      <c r="QK20" t="e">
        <v>#N/A</v>
      </c>
      <c r="QL20" t="e">
        <v>#N/A</v>
      </c>
      <c r="QM20" t="e">
        <f t="shared" si="60"/>
        <v>#N/A</v>
      </c>
      <c r="QO20" s="12" t="e">
        <f t="shared" si="139"/>
        <v>#N/A</v>
      </c>
      <c r="QP20" t="s">
        <v>2380</v>
      </c>
      <c r="QQ20" s="37" t="s">
        <v>2736</v>
      </c>
      <c r="QR20" t="s">
        <v>2690</v>
      </c>
      <c r="QT20" t="e">
        <v>#N/A</v>
      </c>
      <c r="QU20" t="e">
        <v>#N/A</v>
      </c>
      <c r="QV20" t="e">
        <v>#N/A</v>
      </c>
      <c r="QW20" t="e">
        <v>#N/A</v>
      </c>
      <c r="QX20" t="e">
        <v>#N/A</v>
      </c>
      <c r="QY20" t="e">
        <v>#N/A</v>
      </c>
      <c r="QZ20" t="e">
        <v>#N/A</v>
      </c>
      <c r="RA20" t="e">
        <v>#N/A</v>
      </c>
      <c r="RB20" t="e">
        <v>#N/A</v>
      </c>
      <c r="RC20" t="e">
        <v>#N/A</v>
      </c>
      <c r="RD20" t="e">
        <v>#N/A</v>
      </c>
      <c r="RE20" t="e">
        <v>#N/A</v>
      </c>
      <c r="RF20" t="e">
        <f t="shared" si="61"/>
        <v>#N/A</v>
      </c>
      <c r="RH20" s="12" t="e">
        <f t="shared" si="140"/>
        <v>#N/A</v>
      </c>
      <c r="RI20" t="s">
        <v>2380</v>
      </c>
      <c r="RJ20" s="37" t="s">
        <v>2736</v>
      </c>
      <c r="RK20" t="s">
        <v>2690</v>
      </c>
      <c r="RM20" t="e">
        <v>#N/A</v>
      </c>
      <c r="RN20" t="e">
        <v>#N/A</v>
      </c>
      <c r="RO20" t="e">
        <v>#N/A</v>
      </c>
      <c r="RP20" t="e">
        <v>#N/A</v>
      </c>
      <c r="RQ20" t="e">
        <v>#N/A</v>
      </c>
      <c r="RR20" t="e">
        <v>#N/A</v>
      </c>
      <c r="RS20" t="e">
        <v>#N/A</v>
      </c>
      <c r="RT20" t="e">
        <v>#N/A</v>
      </c>
      <c r="RU20" t="e">
        <v>#N/A</v>
      </c>
      <c r="RV20" t="e">
        <v>#N/A</v>
      </c>
      <c r="RW20" t="e">
        <v>#N/A</v>
      </c>
      <c r="RX20" t="e">
        <v>#N/A</v>
      </c>
      <c r="RY20" t="e">
        <f t="shared" si="62"/>
        <v>#N/A</v>
      </c>
      <c r="SA20" s="12" t="e">
        <f t="shared" si="141"/>
        <v>#N/A</v>
      </c>
      <c r="SB20" t="s">
        <v>2380</v>
      </c>
      <c r="SC20" s="37" t="s">
        <v>2736</v>
      </c>
      <c r="SD20" t="s">
        <v>2690</v>
      </c>
      <c r="SF20" t="e">
        <v>#N/A</v>
      </c>
      <c r="SG20" s="10" t="e">
        <f t="shared" si="63"/>
        <v>#N/A</v>
      </c>
      <c r="SH20" s="1" t="e">
        <f t="shared" si="64"/>
        <v>#N/A</v>
      </c>
      <c r="SI20" t="e">
        <v>#N/A</v>
      </c>
      <c r="SJ20" t="e">
        <v>#N/A</v>
      </c>
      <c r="SK20" t="e">
        <v>#N/A</v>
      </c>
      <c r="SL20" t="e">
        <v>#N/A</v>
      </c>
      <c r="SM20" t="e">
        <v>#N/A</v>
      </c>
      <c r="SN20" t="e">
        <v>#N/A</v>
      </c>
      <c r="SO20" t="e">
        <v>#N/A</v>
      </c>
      <c r="SP20" t="e">
        <v>#N/A</v>
      </c>
      <c r="SQ20" t="e">
        <v>#N/A</v>
      </c>
      <c r="SR20" t="e">
        <v>#N/A</v>
      </c>
      <c r="SS20" t="e">
        <f t="shared" si="65"/>
        <v>#N/A</v>
      </c>
      <c r="ST20">
        <f t="shared" si="66"/>
        <v>0</v>
      </c>
      <c r="SU20" s="12" t="e">
        <f t="shared" si="142"/>
        <v>#N/A</v>
      </c>
      <c r="SV20" t="s">
        <v>2380</v>
      </c>
      <c r="SW20" s="37" t="s">
        <v>2736</v>
      </c>
      <c r="SX20" t="s">
        <v>2690</v>
      </c>
      <c r="SZ20" t="e">
        <v>#N/A</v>
      </c>
      <c r="TA20" t="e">
        <v>#N/A</v>
      </c>
      <c r="TB20" t="e">
        <v>#N/A</v>
      </c>
      <c r="TC20" t="e">
        <v>#N/A</v>
      </c>
      <c r="TD20" t="e">
        <v>#N/A</v>
      </c>
      <c r="TE20" t="e">
        <v>#N/A</v>
      </c>
      <c r="TF20" t="e">
        <v>#N/A</v>
      </c>
      <c r="TG20" t="e">
        <v>#N/A</v>
      </c>
      <c r="TH20" t="e">
        <v>#N/A</v>
      </c>
      <c r="TI20" t="e">
        <v>#N/A</v>
      </c>
      <c r="TJ20" t="e">
        <v>#N/A</v>
      </c>
      <c r="TK20" t="e">
        <v>#N/A</v>
      </c>
      <c r="TL20" t="e">
        <f t="shared" si="67"/>
        <v>#N/A</v>
      </c>
      <c r="TN20" s="12" t="e">
        <f t="shared" si="143"/>
        <v>#N/A</v>
      </c>
      <c r="TO20" t="s">
        <v>2380</v>
      </c>
      <c r="TP20" s="37" t="s">
        <v>2736</v>
      </c>
      <c r="TQ20" t="s">
        <v>2690</v>
      </c>
      <c r="TS20" t="e">
        <v>#N/A</v>
      </c>
      <c r="TT20" t="e">
        <v>#N/A</v>
      </c>
      <c r="TU20" t="e">
        <v>#N/A</v>
      </c>
      <c r="TV20" t="e">
        <v>#N/A</v>
      </c>
      <c r="TW20" t="e">
        <v>#N/A</v>
      </c>
      <c r="TX20" t="e">
        <v>#N/A</v>
      </c>
      <c r="TY20" t="e">
        <v>#N/A</v>
      </c>
      <c r="TZ20" t="e">
        <v>#N/A</v>
      </c>
      <c r="UA20" t="e">
        <v>#N/A</v>
      </c>
      <c r="UB20" t="e">
        <v>#N/A</v>
      </c>
      <c r="UC20" t="e">
        <v>#N/A</v>
      </c>
      <c r="UD20" t="e">
        <v>#N/A</v>
      </c>
      <c r="UE20" t="e">
        <f t="shared" si="68"/>
        <v>#N/A</v>
      </c>
      <c r="UG20" s="12" t="e">
        <f t="shared" si="144"/>
        <v>#N/A</v>
      </c>
      <c r="UH20" t="s">
        <v>2380</v>
      </c>
      <c r="UI20" s="37" t="s">
        <v>2736</v>
      </c>
      <c r="UJ20" t="s">
        <v>2690</v>
      </c>
      <c r="UL20" t="e">
        <v>#N/A</v>
      </c>
      <c r="UM20" t="e">
        <v>#N/A</v>
      </c>
      <c r="UN20" t="e">
        <v>#N/A</v>
      </c>
      <c r="UO20" t="e">
        <v>#N/A</v>
      </c>
      <c r="UP20" t="e">
        <v>#N/A</v>
      </c>
      <c r="UQ20" t="e">
        <v>#N/A</v>
      </c>
      <c r="UR20" t="e">
        <v>#N/A</v>
      </c>
      <c r="US20" t="e">
        <v>#N/A</v>
      </c>
      <c r="UT20" t="e">
        <v>#N/A</v>
      </c>
      <c r="UU20" t="e">
        <v>#N/A</v>
      </c>
      <c r="UV20" t="e">
        <v>#N/A</v>
      </c>
      <c r="UW20" t="e">
        <v>#N/A</v>
      </c>
      <c r="UX20" t="e">
        <f t="shared" si="69"/>
        <v>#N/A</v>
      </c>
      <c r="UZ20" s="12" t="e">
        <f t="shared" si="145"/>
        <v>#N/A</v>
      </c>
      <c r="VA20" t="s">
        <v>2380</v>
      </c>
      <c r="VB20" s="37" t="s">
        <v>2736</v>
      </c>
      <c r="VC20" t="s">
        <v>2690</v>
      </c>
      <c r="VE20" t="e">
        <v>#N/A</v>
      </c>
      <c r="VF20" t="e">
        <v>#N/A</v>
      </c>
      <c r="VG20" t="e">
        <v>#N/A</v>
      </c>
      <c r="VH20" t="e">
        <v>#N/A</v>
      </c>
      <c r="VI20" t="e">
        <v>#N/A</v>
      </c>
      <c r="VJ20" t="e">
        <v>#N/A</v>
      </c>
      <c r="VK20" t="e">
        <v>#N/A</v>
      </c>
      <c r="VL20" t="e">
        <v>#N/A</v>
      </c>
      <c r="VM20" t="e">
        <v>#N/A</v>
      </c>
      <c r="VN20" t="e">
        <v>#N/A</v>
      </c>
      <c r="VO20" t="e">
        <v>#N/A</v>
      </c>
      <c r="VP20" t="e">
        <v>#N/A</v>
      </c>
      <c r="VQ20" t="e">
        <f t="shared" si="70"/>
        <v>#N/A</v>
      </c>
      <c r="VS20" s="12" t="e">
        <f t="shared" si="146"/>
        <v>#N/A</v>
      </c>
      <c r="VT20" t="s">
        <v>2380</v>
      </c>
      <c r="VU20" s="37" t="s">
        <v>2736</v>
      </c>
      <c r="VV20" t="s">
        <v>2690</v>
      </c>
      <c r="VX20" t="e">
        <v>#N/A</v>
      </c>
      <c r="VY20" t="e">
        <v>#N/A</v>
      </c>
      <c r="VZ20" t="e">
        <v>#N/A</v>
      </c>
      <c r="WA20" t="e">
        <v>#N/A</v>
      </c>
      <c r="WB20" t="e">
        <v>#N/A</v>
      </c>
      <c r="WC20" t="e">
        <v>#N/A</v>
      </c>
      <c r="WD20" t="e">
        <v>#N/A</v>
      </c>
      <c r="WE20" t="e">
        <v>#N/A</v>
      </c>
      <c r="WF20" t="e">
        <v>#N/A</v>
      </c>
      <c r="WG20" t="e">
        <v>#N/A</v>
      </c>
      <c r="WH20" t="e">
        <v>#N/A</v>
      </c>
      <c r="WI20" t="e">
        <v>#N/A</v>
      </c>
      <c r="WJ20" t="e">
        <f t="shared" si="71"/>
        <v>#N/A</v>
      </c>
      <c r="WL20" s="12" t="e">
        <f t="shared" si="147"/>
        <v>#N/A</v>
      </c>
      <c r="WM20" t="s">
        <v>2380</v>
      </c>
      <c r="WN20" s="37" t="s">
        <v>2736</v>
      </c>
      <c r="WO20" t="s">
        <v>2690</v>
      </c>
      <c r="WQ20" t="e">
        <v>#N/A</v>
      </c>
      <c r="WR20" t="e">
        <v>#N/A</v>
      </c>
      <c r="WS20" s="1" t="e">
        <f t="shared" si="72"/>
        <v>#N/A</v>
      </c>
      <c r="WT20" t="e">
        <v>#N/A</v>
      </c>
      <c r="WU20" t="e">
        <v>#N/A</v>
      </c>
      <c r="WV20" t="e">
        <v>#N/A</v>
      </c>
      <c r="WW20" t="e">
        <v>#N/A</v>
      </c>
      <c r="WX20" t="e">
        <v>#N/A</v>
      </c>
      <c r="WY20" t="e">
        <v>#N/A</v>
      </c>
      <c r="WZ20" t="e">
        <v>#N/A</v>
      </c>
      <c r="XA20" t="e">
        <v>#N/A</v>
      </c>
      <c r="XB20" t="e">
        <v>#N/A</v>
      </c>
      <c r="XC20" t="e">
        <v>#N/A</v>
      </c>
      <c r="XD20" t="e">
        <f t="shared" si="73"/>
        <v>#N/A</v>
      </c>
      <c r="XE20">
        <f t="shared" si="74"/>
        <v>0</v>
      </c>
      <c r="XF20" s="12" t="e">
        <f t="shared" si="148"/>
        <v>#N/A</v>
      </c>
      <c r="XG20" t="s">
        <v>2380</v>
      </c>
      <c r="XH20" s="37" t="s">
        <v>2736</v>
      </c>
      <c r="XI20" t="s">
        <v>2690</v>
      </c>
      <c r="XK20" t="e">
        <v>#N/A</v>
      </c>
      <c r="XL20" t="e">
        <v>#N/A</v>
      </c>
      <c r="XM20" t="e">
        <v>#N/A</v>
      </c>
      <c r="XN20" t="e">
        <v>#N/A</v>
      </c>
      <c r="XO20" t="e">
        <v>#N/A</v>
      </c>
      <c r="XP20" t="e">
        <v>#N/A</v>
      </c>
      <c r="XQ20" t="e">
        <v>#N/A</v>
      </c>
      <c r="XR20" t="e">
        <v>#N/A</v>
      </c>
      <c r="XS20" t="e">
        <v>#N/A</v>
      </c>
      <c r="XT20" t="e">
        <v>#N/A</v>
      </c>
      <c r="XU20" t="e">
        <v>#N/A</v>
      </c>
      <c r="XV20" t="e">
        <v>#N/A</v>
      </c>
      <c r="XW20" t="e">
        <f t="shared" si="75"/>
        <v>#N/A</v>
      </c>
      <c r="XY20" s="12" t="e">
        <f t="shared" si="149"/>
        <v>#N/A</v>
      </c>
      <c r="XZ20" t="s">
        <v>2380</v>
      </c>
      <c r="YA20" s="37" t="s">
        <v>2736</v>
      </c>
      <c r="YB20" t="s">
        <v>2690</v>
      </c>
      <c r="YD20" t="e">
        <v>#N/A</v>
      </c>
      <c r="YE20" t="e">
        <v>#N/A</v>
      </c>
      <c r="YF20" t="e">
        <v>#N/A</v>
      </c>
      <c r="YG20" t="e">
        <v>#N/A</v>
      </c>
      <c r="YH20" t="e">
        <v>#N/A</v>
      </c>
      <c r="YI20" t="e">
        <v>#N/A</v>
      </c>
      <c r="YJ20" t="e">
        <v>#N/A</v>
      </c>
      <c r="YK20" t="e">
        <v>#N/A</v>
      </c>
      <c r="YL20" t="e">
        <v>#N/A</v>
      </c>
      <c r="YM20" t="e">
        <v>#N/A</v>
      </c>
      <c r="YN20" t="e">
        <v>#N/A</v>
      </c>
      <c r="YO20" t="e">
        <v>#N/A</v>
      </c>
      <c r="YP20" t="e">
        <f t="shared" si="81"/>
        <v>#N/A</v>
      </c>
      <c r="YR20" s="12" t="e">
        <f t="shared" si="150"/>
        <v>#N/A</v>
      </c>
      <c r="YS20" t="s">
        <v>2380</v>
      </c>
      <c r="YT20" s="37" t="s">
        <v>2736</v>
      </c>
      <c r="YU20" t="s">
        <v>2690</v>
      </c>
      <c r="YW20" t="e">
        <v>#N/A</v>
      </c>
      <c r="YX20" t="e">
        <v>#N/A</v>
      </c>
      <c r="YY20" t="e">
        <v>#N/A</v>
      </c>
      <c r="YZ20" t="e">
        <v>#N/A</v>
      </c>
      <c r="ZA20" t="e">
        <v>#N/A</v>
      </c>
      <c r="ZB20" t="e">
        <v>#N/A</v>
      </c>
      <c r="ZC20" t="e">
        <v>#N/A</v>
      </c>
      <c r="ZD20" t="e">
        <v>#N/A</v>
      </c>
      <c r="ZE20" t="e">
        <v>#N/A</v>
      </c>
      <c r="ZF20" t="e">
        <v>#N/A</v>
      </c>
      <c r="ZG20" t="e">
        <v>#N/A</v>
      </c>
      <c r="ZH20" t="e">
        <v>#N/A</v>
      </c>
      <c r="ZI20" t="e">
        <f t="shared" si="76"/>
        <v>#N/A</v>
      </c>
      <c r="ZK20" s="12" t="e">
        <f t="shared" si="151"/>
        <v>#N/A</v>
      </c>
      <c r="ZL20" t="s">
        <v>2380</v>
      </c>
      <c r="ZM20" s="37" t="s">
        <v>2736</v>
      </c>
      <c r="ZN20" t="s">
        <v>2690</v>
      </c>
      <c r="ZP20" t="e">
        <v>#N/A</v>
      </c>
      <c r="ZQ20" t="e">
        <v>#N/A</v>
      </c>
      <c r="ZR20" t="e">
        <v>#N/A</v>
      </c>
      <c r="ZS20" t="e">
        <v>#N/A</v>
      </c>
      <c r="ZT20" t="e">
        <v>#N/A</v>
      </c>
      <c r="ZU20" t="e">
        <v>#N/A</v>
      </c>
      <c r="ZV20" t="e">
        <v>#N/A</v>
      </c>
      <c r="ZW20" t="e">
        <v>#N/A</v>
      </c>
      <c r="ZX20" t="e">
        <v>#N/A</v>
      </c>
      <c r="ZY20" t="e">
        <v>#N/A</v>
      </c>
      <c r="ZZ20" t="e">
        <v>#N/A</v>
      </c>
      <c r="AAA20" t="e">
        <v>#N/A</v>
      </c>
      <c r="AAB20" t="e">
        <f t="shared" si="84"/>
        <v>#N/A</v>
      </c>
      <c r="AAD20" s="12" t="e">
        <f t="shared" si="152"/>
        <v>#N/A</v>
      </c>
      <c r="AAE20" t="s">
        <v>2380</v>
      </c>
      <c r="AAF20" s="37" t="s">
        <v>2736</v>
      </c>
      <c r="AAG20" t="s">
        <v>2690</v>
      </c>
      <c r="AAI20" t="e">
        <v>#N/A</v>
      </c>
      <c r="AAJ20" t="e">
        <v>#N/A</v>
      </c>
      <c r="AAK20" t="e">
        <v>#N/A</v>
      </c>
      <c r="AAL20" t="e">
        <v>#N/A</v>
      </c>
      <c r="AAM20" t="e">
        <v>#N/A</v>
      </c>
      <c r="AAN20" t="e">
        <v>#N/A</v>
      </c>
      <c r="AAO20" t="e">
        <v>#N/A</v>
      </c>
      <c r="AAP20" t="e">
        <v>#N/A</v>
      </c>
      <c r="AAQ20" t="e">
        <v>#N/A</v>
      </c>
      <c r="AAR20" t="e">
        <v>#N/A</v>
      </c>
      <c r="AAS20" t="e">
        <v>#N/A</v>
      </c>
      <c r="AAT20" t="e">
        <v>#N/A</v>
      </c>
      <c r="AAU20" t="e">
        <f t="shared" si="91"/>
        <v>#N/A</v>
      </c>
      <c r="AAW20" s="12" t="e">
        <f t="shared" si="153"/>
        <v>#N/A</v>
      </c>
      <c r="AAX20" t="s">
        <v>2380</v>
      </c>
      <c r="AAY20" s="37" t="s">
        <v>2736</v>
      </c>
      <c r="AAZ20" t="s">
        <v>2690</v>
      </c>
      <c r="ABB20" t="e">
        <v>#N/A</v>
      </c>
      <c r="ABC20" t="e">
        <v>#N/A</v>
      </c>
      <c r="ABD20" s="1" t="e">
        <f t="shared" si="77"/>
        <v>#N/A</v>
      </c>
      <c r="ABE20" t="e">
        <v>#N/A</v>
      </c>
      <c r="ABF20" t="e">
        <v>#N/A</v>
      </c>
      <c r="ABG20" t="e">
        <v>#N/A</v>
      </c>
      <c r="ABH20" t="e">
        <v>#N/A</v>
      </c>
      <c r="ABI20" t="e">
        <v>#N/A</v>
      </c>
      <c r="ABJ20" t="e">
        <v>#N/A</v>
      </c>
      <c r="ABK20" t="e">
        <v>#N/A</v>
      </c>
      <c r="ABL20" t="e">
        <v>#N/A</v>
      </c>
      <c r="ABM20" t="e">
        <v>#N/A</v>
      </c>
      <c r="ABN20" t="e">
        <v>#N/A</v>
      </c>
      <c r="ABO20" t="e">
        <f t="shared" si="92"/>
        <v>#N/A</v>
      </c>
      <c r="ABQ20" s="12"/>
    </row>
    <row r="21" spans="1:745">
      <c r="A21" t="s">
        <v>2375</v>
      </c>
      <c r="B21" s="37" t="s">
        <v>2736</v>
      </c>
      <c r="C21" t="s">
        <v>2690</v>
      </c>
      <c r="E21" s="1" t="e">
        <v>#N/A</v>
      </c>
      <c r="F21" s="1" t="e">
        <v>#N/A</v>
      </c>
      <c r="G21" s="1" t="e">
        <v>#N/A</v>
      </c>
      <c r="H21" s="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f t="shared" si="17"/>
        <v>#N/A</v>
      </c>
      <c r="S21" s="12"/>
      <c r="T21" t="s">
        <v>2375</v>
      </c>
      <c r="U21" s="37" t="s">
        <v>2736</v>
      </c>
      <c r="V21" t="s">
        <v>2690</v>
      </c>
      <c r="X21" s="1" t="e">
        <v>#N/A</v>
      </c>
      <c r="Y21" s="1" t="e">
        <v>#N/A</v>
      </c>
      <c r="Z21" s="1" t="e">
        <v>#N/A</v>
      </c>
      <c r="AA21" s="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f t="shared" si="19"/>
        <v>#N/A</v>
      </c>
      <c r="AL21" s="12" t="e">
        <f t="shared" si="119"/>
        <v>#N/A</v>
      </c>
      <c r="AM21" t="s">
        <v>2375</v>
      </c>
      <c r="AN21" s="37" t="s">
        <v>2736</v>
      </c>
      <c r="AO21" t="s">
        <v>2690</v>
      </c>
      <c r="AQ21" s="1" t="e">
        <v>#N/A</v>
      </c>
      <c r="AR21" s="1" t="e">
        <v>#N/A</v>
      </c>
      <c r="AS21" s="1" t="e">
        <v>#N/A</v>
      </c>
      <c r="AT21" s="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f t="shared" si="21"/>
        <v>#N/A</v>
      </c>
      <c r="BE21" s="12" t="e">
        <f t="shared" si="120"/>
        <v>#N/A</v>
      </c>
      <c r="BF21" t="s">
        <v>2375</v>
      </c>
      <c r="BG21" s="37" t="s">
        <v>2736</v>
      </c>
      <c r="BH21" t="s">
        <v>2690</v>
      </c>
      <c r="BJ21" s="1" t="e">
        <v>#N/A</v>
      </c>
      <c r="BK21" s="1" t="e">
        <v>#N/A</v>
      </c>
      <c r="BL21" s="1" t="e">
        <v>#N/A</v>
      </c>
      <c r="BM21" s="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f t="shared" si="23"/>
        <v>#N/A</v>
      </c>
      <c r="BX21" s="12" t="e">
        <f t="shared" si="121"/>
        <v>#N/A</v>
      </c>
      <c r="BY21" t="s">
        <v>2375</v>
      </c>
      <c r="BZ21" s="37" t="s">
        <v>2736</v>
      </c>
      <c r="CA21" t="s">
        <v>2690</v>
      </c>
      <c r="CC21" s="1" t="e">
        <v>#N/A</v>
      </c>
      <c r="CD21" s="1" t="e">
        <v>#N/A</v>
      </c>
      <c r="CE21" s="1" t="e">
        <v>#N/A</v>
      </c>
      <c r="CF21" s="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f t="shared" si="78"/>
        <v>#N/A</v>
      </c>
      <c r="CQ21" s="12"/>
      <c r="CR21" t="s">
        <v>2375</v>
      </c>
      <c r="CS21" s="37" t="s">
        <v>2736</v>
      </c>
      <c r="CT21" t="s">
        <v>2690</v>
      </c>
      <c r="CV21" s="1" t="e">
        <v>#N/A</v>
      </c>
      <c r="CW21" s="1" t="e">
        <v>#N/A</v>
      </c>
      <c r="CX21" s="1" t="e">
        <v>#N/A</v>
      </c>
      <c r="CY21" s="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f t="shared" si="26"/>
        <v>#N/A</v>
      </c>
      <c r="DJ21" s="12" t="e">
        <f t="shared" si="122"/>
        <v>#N/A</v>
      </c>
      <c r="DK21" t="s">
        <v>2375</v>
      </c>
      <c r="DL21" s="37" t="s">
        <v>2736</v>
      </c>
      <c r="DM21" t="s">
        <v>2690</v>
      </c>
      <c r="DO21" s="1" t="e">
        <v>#N/A</v>
      </c>
      <c r="DP21" s="1" t="e">
        <v>#N/A</v>
      </c>
      <c r="DQ21" s="1" t="e">
        <v>#N/A</v>
      </c>
      <c r="DR21" s="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f t="shared" si="28"/>
        <v>#N/A</v>
      </c>
      <c r="EC21" s="12" t="e">
        <f t="shared" si="123"/>
        <v>#N/A</v>
      </c>
      <c r="ED21" t="s">
        <v>2375</v>
      </c>
      <c r="EE21" s="37" t="s">
        <v>2736</v>
      </c>
      <c r="EF21" t="s">
        <v>2690</v>
      </c>
      <c r="EH21" s="1" t="e">
        <v>#N/A</v>
      </c>
      <c r="EI21" s="1" t="e">
        <v>#N/A</v>
      </c>
      <c r="EJ21" s="1" t="e">
        <v>#N/A</v>
      </c>
      <c r="EK21" s="1" t="e">
        <v>#N/A</v>
      </c>
      <c r="EL21" t="e">
        <f t="shared" si="30"/>
        <v>#N/A</v>
      </c>
      <c r="EM21" t="e">
        <f t="shared" si="31"/>
        <v>#N/A</v>
      </c>
      <c r="EN21" t="e">
        <v>#N/A</v>
      </c>
      <c r="EO21" t="e">
        <f t="shared" si="32"/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f t="shared" si="79"/>
        <v>#N/A</v>
      </c>
      <c r="EV21" s="12" t="e">
        <f t="shared" si="124"/>
        <v>#N/A</v>
      </c>
      <c r="EW21" t="s">
        <v>2375</v>
      </c>
      <c r="EX21" s="37" t="s">
        <v>2736</v>
      </c>
      <c r="EY21" t="s">
        <v>2690</v>
      </c>
      <c r="FA21" t="e">
        <v>#N/A</v>
      </c>
      <c r="FB21" t="e">
        <v>#N/A</v>
      </c>
      <c r="FC21" s="10" t="e">
        <f t="shared" si="34"/>
        <v>#N/A</v>
      </c>
      <c r="FD21" t="e">
        <v>#N/A</v>
      </c>
      <c r="FE21" t="e">
        <v>#N/A</v>
      </c>
      <c r="FF21" t="e">
        <f t="shared" si="35"/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v>#N/A</v>
      </c>
      <c r="FN21" t="e">
        <f t="shared" si="36"/>
        <v>#N/A</v>
      </c>
      <c r="FO21">
        <f t="shared" si="37"/>
        <v>0</v>
      </c>
      <c r="FP21" s="12" t="e">
        <f t="shared" si="125"/>
        <v>#N/A</v>
      </c>
      <c r="FQ21" t="s">
        <v>2375</v>
      </c>
      <c r="FR21" s="37" t="s">
        <v>2736</v>
      </c>
      <c r="FS21" t="s">
        <v>2690</v>
      </c>
      <c r="FU21" s="1" t="e">
        <v>#N/A</v>
      </c>
      <c r="FV21" s="1" t="e">
        <v>#N/A</v>
      </c>
      <c r="FW21" s="1" t="e">
        <v>#N/A</v>
      </c>
      <c r="FX21" s="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f t="shared" si="39"/>
        <v>#N/A</v>
      </c>
      <c r="GI21" s="12" t="e">
        <f t="shared" si="126"/>
        <v>#N/A</v>
      </c>
      <c r="GJ21" t="s">
        <v>2375</v>
      </c>
      <c r="GK21" s="37" t="s">
        <v>2736</v>
      </c>
      <c r="GL21" t="s">
        <v>2690</v>
      </c>
      <c r="GN21" s="1" t="e">
        <v>#N/A</v>
      </c>
      <c r="GO21" s="1" t="e">
        <v>#N/A</v>
      </c>
      <c r="GP21" s="1" t="e">
        <v>#N/A</v>
      </c>
      <c r="GQ21" s="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f t="shared" si="41"/>
        <v>#N/A</v>
      </c>
      <c r="HB21" s="12" t="e">
        <f t="shared" si="127"/>
        <v>#N/A</v>
      </c>
      <c r="HC21" t="s">
        <v>2375</v>
      </c>
      <c r="HD21" s="37" t="s">
        <v>2736</v>
      </c>
      <c r="HE21" t="s">
        <v>2690</v>
      </c>
      <c r="HG21" s="1" t="e">
        <v>#N/A</v>
      </c>
      <c r="HH21" s="1" t="e">
        <v>#N/A</v>
      </c>
      <c r="HI21" s="1" t="e">
        <v>#N/A</v>
      </c>
      <c r="HJ21" s="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t="e">
        <v>#N/A</v>
      </c>
      <c r="HS21" t="e">
        <f t="shared" si="43"/>
        <v>#N/A</v>
      </c>
      <c r="HU21" s="12" t="e">
        <f t="shared" si="128"/>
        <v>#N/A</v>
      </c>
      <c r="HV21" t="s">
        <v>2375</v>
      </c>
      <c r="HW21" s="37" t="s">
        <v>2736</v>
      </c>
      <c r="HX21" t="s">
        <v>2690</v>
      </c>
      <c r="HZ21" s="1" t="e">
        <v>#N/A</v>
      </c>
      <c r="IA21" s="1" t="e">
        <v>#N/A</v>
      </c>
      <c r="IB21" s="1" t="e">
        <v>#N/A</v>
      </c>
      <c r="IC21" s="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f t="shared" si="45"/>
        <v>#N/A</v>
      </c>
      <c r="IN21" s="12" t="e">
        <f t="shared" si="129"/>
        <v>#N/A</v>
      </c>
      <c r="IO21" t="s">
        <v>2375</v>
      </c>
      <c r="IP21" s="37" t="s">
        <v>2736</v>
      </c>
      <c r="IQ21" t="s">
        <v>2690</v>
      </c>
      <c r="IS21" s="1" t="e">
        <v>#N/A</v>
      </c>
      <c r="IT21" s="1" t="e">
        <v>#N/A</v>
      </c>
      <c r="IU21" s="1" t="e">
        <v>#N/A</v>
      </c>
      <c r="IV21" s="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f t="shared" si="46"/>
        <v>#N/A</v>
      </c>
      <c r="JG21" s="12" t="e">
        <f t="shared" si="130"/>
        <v>#N/A</v>
      </c>
      <c r="JH21" t="s">
        <v>2375</v>
      </c>
      <c r="JI21" s="37" t="s">
        <v>2736</v>
      </c>
      <c r="JJ21" t="s">
        <v>2690</v>
      </c>
      <c r="JL21" s="1" t="e">
        <v>#N/A</v>
      </c>
      <c r="JM21" s="1" t="e">
        <v>#N/A</v>
      </c>
      <c r="JN21" s="1" t="e">
        <v>#N/A</v>
      </c>
      <c r="JO21" s="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v>#N/A</v>
      </c>
      <c r="JX21" t="e">
        <f t="shared" si="48"/>
        <v>#N/A</v>
      </c>
      <c r="JZ21" s="12" t="e">
        <f t="shared" si="131"/>
        <v>#N/A</v>
      </c>
      <c r="KA21" t="s">
        <v>2375</v>
      </c>
      <c r="KB21" s="37" t="s">
        <v>2736</v>
      </c>
      <c r="KC21" t="s">
        <v>2690</v>
      </c>
      <c r="KE21" s="1" t="e">
        <v>#N/A</v>
      </c>
      <c r="KF21" s="1" t="e">
        <v>#N/A</v>
      </c>
      <c r="KG21" s="1" t="e">
        <v>#N/A</v>
      </c>
      <c r="KH21" s="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f t="shared" si="49"/>
        <v>#N/A</v>
      </c>
      <c r="KS21" s="12" t="e">
        <f t="shared" si="132"/>
        <v>#N/A</v>
      </c>
      <c r="KT21" t="s">
        <v>2375</v>
      </c>
      <c r="KU21" s="37" t="s">
        <v>2736</v>
      </c>
      <c r="KV21" t="s">
        <v>2690</v>
      </c>
      <c r="KX21" s="1" t="e">
        <v>#N/A</v>
      </c>
      <c r="KY21" s="1" t="e">
        <v>#N/A</v>
      </c>
      <c r="KZ21" s="1" t="e">
        <v>#N/A</v>
      </c>
      <c r="LA21" s="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f t="shared" si="50"/>
        <v>#N/A</v>
      </c>
      <c r="LL21" s="12" t="e">
        <f t="shared" si="133"/>
        <v>#N/A</v>
      </c>
      <c r="LM21" t="s">
        <v>2375</v>
      </c>
      <c r="LN21" s="37" t="s">
        <v>2736</v>
      </c>
      <c r="LO21" t="s">
        <v>2690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v>#N/A</v>
      </c>
      <c r="MC21" t="e">
        <f t="shared" si="52"/>
        <v>#N/A</v>
      </c>
      <c r="MD21">
        <f t="shared" si="53"/>
        <v>0</v>
      </c>
      <c r="ME21" s="12" t="e">
        <f t="shared" si="54"/>
        <v>#N/A</v>
      </c>
      <c r="MF21" t="s">
        <v>2375</v>
      </c>
      <c r="MG21" s="37" t="s">
        <v>2736</v>
      </c>
      <c r="MH21" t="s">
        <v>2690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f t="shared" si="55"/>
        <v>#N/A</v>
      </c>
      <c r="MX21" s="12" t="e">
        <f t="shared" si="134"/>
        <v>#N/A</v>
      </c>
      <c r="MY21" t="s">
        <v>2375</v>
      </c>
      <c r="MZ21" s="37" t="s">
        <v>2736</v>
      </c>
      <c r="NA21" t="s">
        <v>2690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t="e">
        <f t="shared" si="56"/>
        <v>#N/A</v>
      </c>
      <c r="NQ21" s="12" t="e">
        <f t="shared" si="135"/>
        <v>#N/A</v>
      </c>
      <c r="NR21" t="s">
        <v>2375</v>
      </c>
      <c r="NS21" s="37" t="s">
        <v>2736</v>
      </c>
      <c r="NT21" t="s">
        <v>2690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G21" t="e">
        <v>#N/A</v>
      </c>
      <c r="OH21" t="e">
        <f t="shared" si="57"/>
        <v>#N/A</v>
      </c>
      <c r="OJ21" s="12" t="e">
        <f t="shared" si="136"/>
        <v>#N/A</v>
      </c>
      <c r="OK21" t="s">
        <v>2375</v>
      </c>
      <c r="OL21" s="37" t="s">
        <v>2736</v>
      </c>
      <c r="OM21" t="s">
        <v>2690</v>
      </c>
      <c r="OO21" t="e">
        <v>#N/A</v>
      </c>
      <c r="OP21" t="e">
        <v>#N/A</v>
      </c>
      <c r="OQ2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t="e">
        <f t="shared" si="58"/>
        <v>#N/A</v>
      </c>
      <c r="PC21" s="12" t="e">
        <f t="shared" si="137"/>
        <v>#N/A</v>
      </c>
      <c r="PD21" t="s">
        <v>2375</v>
      </c>
      <c r="PE21" s="37" t="s">
        <v>2736</v>
      </c>
      <c r="PF21" t="s">
        <v>2690</v>
      </c>
      <c r="PH21" t="e">
        <v>#N/A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t="e">
        <v>#N/A</v>
      </c>
      <c r="PT21" t="e">
        <f t="shared" si="59"/>
        <v>#N/A</v>
      </c>
      <c r="PV21" s="12" t="e">
        <f t="shared" si="138"/>
        <v>#N/A</v>
      </c>
      <c r="PW21" t="s">
        <v>2375</v>
      </c>
      <c r="PX21" s="37" t="s">
        <v>2736</v>
      </c>
      <c r="PY21" t="s">
        <v>2690</v>
      </c>
      <c r="QA21" t="e">
        <v>#N/A</v>
      </c>
      <c r="QB21" t="e">
        <v>#N/A</v>
      </c>
      <c r="QC21" t="e">
        <v>#N/A</v>
      </c>
      <c r="QD21" t="e">
        <v>#N/A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t="e">
        <v>#N/A</v>
      </c>
      <c r="QM21" t="e">
        <f t="shared" si="60"/>
        <v>#N/A</v>
      </c>
      <c r="QO21" s="12" t="e">
        <f t="shared" si="139"/>
        <v>#N/A</v>
      </c>
      <c r="QP21" t="s">
        <v>2375</v>
      </c>
      <c r="QQ21" s="37" t="s">
        <v>2736</v>
      </c>
      <c r="QR21" t="s">
        <v>2690</v>
      </c>
      <c r="QT21" t="e">
        <v>#N/A</v>
      </c>
      <c r="QU21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v>#N/A</v>
      </c>
      <c r="RF21" t="e">
        <f t="shared" si="61"/>
        <v>#N/A</v>
      </c>
      <c r="RH21" s="12" t="e">
        <f t="shared" si="140"/>
        <v>#N/A</v>
      </c>
      <c r="RI21" t="s">
        <v>2375</v>
      </c>
      <c r="RJ21" s="37" t="s">
        <v>2736</v>
      </c>
      <c r="RK21" t="s">
        <v>2690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t="e">
        <v>#N/A</v>
      </c>
      <c r="RY21" t="e">
        <f t="shared" si="62"/>
        <v>#N/A</v>
      </c>
      <c r="SA21" s="12" t="e">
        <f t="shared" si="141"/>
        <v>#N/A</v>
      </c>
      <c r="SB21" t="s">
        <v>2375</v>
      </c>
      <c r="SC21" s="37" t="s">
        <v>2736</v>
      </c>
      <c r="SD21" t="s">
        <v>2690</v>
      </c>
      <c r="SF21" t="e">
        <v>#N/A</v>
      </c>
      <c r="SG21" s="10" t="e">
        <f t="shared" si="63"/>
        <v>#N/A</v>
      </c>
      <c r="SH21" s="1" t="e">
        <f t="shared" si="64"/>
        <v>#N/A</v>
      </c>
      <c r="SI21" t="e">
        <v>#N/A</v>
      </c>
      <c r="SJ21" t="e">
        <v>#N/A</v>
      </c>
      <c r="SK21" t="e">
        <v>#N/A</v>
      </c>
      <c r="SL21" t="e">
        <v>#N/A</v>
      </c>
      <c r="SM21" t="e">
        <v>#N/A</v>
      </c>
      <c r="SN21" t="e">
        <v>#N/A</v>
      </c>
      <c r="SO21" t="e">
        <v>#N/A</v>
      </c>
      <c r="SP21" t="e">
        <v>#N/A</v>
      </c>
      <c r="SQ21" t="e">
        <v>#N/A</v>
      </c>
      <c r="SR21" t="e">
        <v>#N/A</v>
      </c>
      <c r="SS21" t="e">
        <f t="shared" si="65"/>
        <v>#N/A</v>
      </c>
      <c r="ST21">
        <f t="shared" si="66"/>
        <v>0</v>
      </c>
      <c r="SU21" s="12" t="e">
        <f t="shared" si="142"/>
        <v>#N/A</v>
      </c>
      <c r="SV21" t="s">
        <v>2375</v>
      </c>
      <c r="SW21" s="37" t="s">
        <v>2736</v>
      </c>
      <c r="SX21" t="s">
        <v>2690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v>#N/A</v>
      </c>
      <c r="TK21" t="e">
        <v>#N/A</v>
      </c>
      <c r="TL21" t="e">
        <f t="shared" si="67"/>
        <v>#N/A</v>
      </c>
      <c r="TN21" s="12" t="e">
        <f t="shared" si="143"/>
        <v>#N/A</v>
      </c>
      <c r="TO21" t="s">
        <v>2375</v>
      </c>
      <c r="TP21" s="37" t="s">
        <v>2736</v>
      </c>
      <c r="TQ21" t="s">
        <v>2690</v>
      </c>
      <c r="TS21" t="e">
        <v>#N/A</v>
      </c>
      <c r="TT21" t="e">
        <v>#N/A</v>
      </c>
      <c r="TU21" t="e">
        <v>#N/A</v>
      </c>
      <c r="TV21" t="e">
        <v>#N/A</v>
      </c>
      <c r="TW21" t="e">
        <v>#N/A</v>
      </c>
      <c r="TX21" t="e">
        <v>#N/A</v>
      </c>
      <c r="TY21" t="e">
        <v>#N/A</v>
      </c>
      <c r="TZ21" t="e">
        <v>#N/A</v>
      </c>
      <c r="UA21" t="e">
        <v>#N/A</v>
      </c>
      <c r="UB21" t="e">
        <v>#N/A</v>
      </c>
      <c r="UC21" t="e">
        <v>#N/A</v>
      </c>
      <c r="UD21" t="e">
        <v>#N/A</v>
      </c>
      <c r="UE21" t="e">
        <f t="shared" si="68"/>
        <v>#N/A</v>
      </c>
      <c r="UG21" s="12" t="e">
        <f t="shared" si="144"/>
        <v>#N/A</v>
      </c>
      <c r="UH21" t="s">
        <v>2375</v>
      </c>
      <c r="UI21" s="37" t="s">
        <v>2736</v>
      </c>
      <c r="UJ21" t="s">
        <v>2690</v>
      </c>
      <c r="UL21" t="e">
        <v>#N/A</v>
      </c>
      <c r="UM21" t="e">
        <v>#N/A</v>
      </c>
      <c r="UN21" t="e">
        <v>#N/A</v>
      </c>
      <c r="UO21" t="e">
        <v>#N/A</v>
      </c>
      <c r="UP21" t="e">
        <v>#N/A</v>
      </c>
      <c r="UQ21" t="e">
        <v>#N/A</v>
      </c>
      <c r="UR21" t="e">
        <v>#N/A</v>
      </c>
      <c r="US21" t="e">
        <v>#N/A</v>
      </c>
      <c r="UT21" t="e">
        <v>#N/A</v>
      </c>
      <c r="UU21" t="e">
        <v>#N/A</v>
      </c>
      <c r="UV21" t="e">
        <v>#N/A</v>
      </c>
      <c r="UW21" t="e">
        <v>#N/A</v>
      </c>
      <c r="UX21" t="e">
        <f t="shared" si="69"/>
        <v>#N/A</v>
      </c>
      <c r="UZ21" s="12" t="e">
        <f t="shared" si="145"/>
        <v>#N/A</v>
      </c>
      <c r="VA21" t="s">
        <v>2375</v>
      </c>
      <c r="VB21" s="37" t="s">
        <v>2736</v>
      </c>
      <c r="VC21" t="s">
        <v>2690</v>
      </c>
      <c r="VE21" t="e">
        <v>#N/A</v>
      </c>
      <c r="VF21" t="e">
        <v>#N/A</v>
      </c>
      <c r="VG21" t="e">
        <v>#N/A</v>
      </c>
      <c r="VH21" t="e">
        <v>#N/A</v>
      </c>
      <c r="VI21" t="e">
        <v>#N/A</v>
      </c>
      <c r="VJ21" t="e">
        <v>#N/A</v>
      </c>
      <c r="VK21" t="e">
        <v>#N/A</v>
      </c>
      <c r="VL21" t="e">
        <v>#N/A</v>
      </c>
      <c r="VM21" t="e">
        <v>#N/A</v>
      </c>
      <c r="VN21" t="e">
        <v>#N/A</v>
      </c>
      <c r="VO21" t="e">
        <v>#N/A</v>
      </c>
      <c r="VP21" t="e">
        <v>#N/A</v>
      </c>
      <c r="VQ21" t="e">
        <f t="shared" si="70"/>
        <v>#N/A</v>
      </c>
      <c r="VS21" s="12" t="e">
        <f t="shared" si="146"/>
        <v>#N/A</v>
      </c>
      <c r="VT21" t="s">
        <v>2375</v>
      </c>
      <c r="VU21" s="37" t="s">
        <v>2736</v>
      </c>
      <c r="VV21" t="s">
        <v>2690</v>
      </c>
      <c r="VX21" t="e">
        <v>#N/A</v>
      </c>
      <c r="VY21" t="e">
        <v>#N/A</v>
      </c>
      <c r="VZ21" t="e">
        <v>#N/A</v>
      </c>
      <c r="WA21" t="e">
        <v>#N/A</v>
      </c>
      <c r="WB21" t="e">
        <v>#N/A</v>
      </c>
      <c r="WC21" t="e">
        <v>#N/A</v>
      </c>
      <c r="WD21" t="e">
        <v>#N/A</v>
      </c>
      <c r="WE21" t="e">
        <v>#N/A</v>
      </c>
      <c r="WF21" t="e">
        <v>#N/A</v>
      </c>
      <c r="WG21" t="e">
        <v>#N/A</v>
      </c>
      <c r="WH21" t="e">
        <v>#N/A</v>
      </c>
      <c r="WI21" t="e">
        <v>#N/A</v>
      </c>
      <c r="WJ21" t="e">
        <f t="shared" si="71"/>
        <v>#N/A</v>
      </c>
      <c r="WL21" s="12" t="e">
        <f t="shared" si="147"/>
        <v>#N/A</v>
      </c>
      <c r="WM21" t="s">
        <v>2375</v>
      </c>
      <c r="WN21" s="37" t="s">
        <v>2736</v>
      </c>
      <c r="WO21" t="s">
        <v>2690</v>
      </c>
      <c r="WQ21" t="e">
        <v>#N/A</v>
      </c>
      <c r="WR21" t="e">
        <v>#N/A</v>
      </c>
      <c r="WS21" s="1" t="e">
        <f t="shared" si="72"/>
        <v>#N/A</v>
      </c>
      <c r="WT21" t="e">
        <v>#N/A</v>
      </c>
      <c r="WU21" t="e">
        <v>#N/A</v>
      </c>
      <c r="WV21" t="e">
        <v>#N/A</v>
      </c>
      <c r="WW21" t="e">
        <v>#N/A</v>
      </c>
      <c r="WX21" t="e">
        <v>#N/A</v>
      </c>
      <c r="WY21" t="e">
        <v>#N/A</v>
      </c>
      <c r="WZ21" t="e">
        <v>#N/A</v>
      </c>
      <c r="XA21" t="e">
        <v>#N/A</v>
      </c>
      <c r="XB21" t="e">
        <v>#N/A</v>
      </c>
      <c r="XC21" t="e">
        <v>#N/A</v>
      </c>
      <c r="XD21" t="e">
        <f t="shared" si="73"/>
        <v>#N/A</v>
      </c>
      <c r="XE21">
        <f t="shared" si="74"/>
        <v>0</v>
      </c>
      <c r="XF21" s="12" t="e">
        <f t="shared" si="148"/>
        <v>#N/A</v>
      </c>
      <c r="XG21" t="s">
        <v>2375</v>
      </c>
      <c r="XH21" s="37" t="s">
        <v>2736</v>
      </c>
      <c r="XI21" t="s">
        <v>2690</v>
      </c>
      <c r="XK21" t="e">
        <v>#N/A</v>
      </c>
      <c r="XL21" t="e">
        <v>#N/A</v>
      </c>
      <c r="XM21" t="e">
        <v>#N/A</v>
      </c>
      <c r="XN21" t="e">
        <v>#N/A</v>
      </c>
      <c r="XO21" t="e">
        <v>#N/A</v>
      </c>
      <c r="XP21" t="e">
        <v>#N/A</v>
      </c>
      <c r="XQ21" t="e">
        <v>#N/A</v>
      </c>
      <c r="XR21" t="e">
        <v>#N/A</v>
      </c>
      <c r="XS21" t="e">
        <v>#N/A</v>
      </c>
      <c r="XT21" t="e">
        <v>#N/A</v>
      </c>
      <c r="XU21" t="e">
        <v>#N/A</v>
      </c>
      <c r="XV21" t="e">
        <v>#N/A</v>
      </c>
      <c r="XW21" t="e">
        <f t="shared" si="75"/>
        <v>#N/A</v>
      </c>
      <c r="XY21" s="12" t="e">
        <f t="shared" si="149"/>
        <v>#N/A</v>
      </c>
      <c r="XZ21" t="s">
        <v>2375</v>
      </c>
      <c r="YA21" s="37" t="s">
        <v>2736</v>
      </c>
      <c r="YB21" t="s">
        <v>2690</v>
      </c>
      <c r="YD21" t="e">
        <v>#N/A</v>
      </c>
      <c r="YE21" t="e">
        <v>#N/A</v>
      </c>
      <c r="YF21" t="e">
        <v>#N/A</v>
      </c>
      <c r="YG21" t="e">
        <v>#N/A</v>
      </c>
      <c r="YH21" t="e">
        <v>#N/A</v>
      </c>
      <c r="YI21" t="e">
        <v>#N/A</v>
      </c>
      <c r="YJ21" t="e">
        <v>#N/A</v>
      </c>
      <c r="YK21" t="e">
        <v>#N/A</v>
      </c>
      <c r="YL21" t="e">
        <v>#N/A</v>
      </c>
      <c r="YM21" t="e">
        <v>#N/A</v>
      </c>
      <c r="YN21" t="e">
        <v>#N/A</v>
      </c>
      <c r="YO21" t="e">
        <v>#N/A</v>
      </c>
      <c r="YP21" t="e">
        <f t="shared" si="81"/>
        <v>#N/A</v>
      </c>
      <c r="YR21" s="12" t="e">
        <f t="shared" si="150"/>
        <v>#N/A</v>
      </c>
      <c r="YS21" t="s">
        <v>2375</v>
      </c>
      <c r="YT21" s="37" t="s">
        <v>2736</v>
      </c>
      <c r="YU21" t="s">
        <v>2690</v>
      </c>
      <c r="YW21" t="e">
        <v>#N/A</v>
      </c>
      <c r="YX21" t="e">
        <v>#N/A</v>
      </c>
      <c r="YY21" t="e">
        <v>#N/A</v>
      </c>
      <c r="YZ21" t="e">
        <v>#N/A</v>
      </c>
      <c r="ZA21" t="e">
        <v>#N/A</v>
      </c>
      <c r="ZB21" t="e">
        <v>#N/A</v>
      </c>
      <c r="ZC21" t="e">
        <v>#N/A</v>
      </c>
      <c r="ZD21" t="e">
        <v>#N/A</v>
      </c>
      <c r="ZE21" t="e">
        <v>#N/A</v>
      </c>
      <c r="ZF21" t="e">
        <v>#N/A</v>
      </c>
      <c r="ZG21" t="e">
        <v>#N/A</v>
      </c>
      <c r="ZH21" t="e">
        <v>#N/A</v>
      </c>
      <c r="ZI21" t="e">
        <f t="shared" si="76"/>
        <v>#N/A</v>
      </c>
      <c r="ZK21" s="12" t="e">
        <f t="shared" si="151"/>
        <v>#N/A</v>
      </c>
      <c r="ZL21" t="s">
        <v>2375</v>
      </c>
      <c r="ZM21" s="37" t="s">
        <v>2736</v>
      </c>
      <c r="ZN21" t="s">
        <v>2690</v>
      </c>
      <c r="ZP21" t="e">
        <v>#N/A</v>
      </c>
      <c r="ZQ21" t="e">
        <v>#N/A</v>
      </c>
      <c r="ZR21" t="e">
        <v>#N/A</v>
      </c>
      <c r="ZS21" t="e">
        <v>#N/A</v>
      </c>
      <c r="ZT21" t="e">
        <v>#N/A</v>
      </c>
      <c r="ZU21" t="e">
        <v>#N/A</v>
      </c>
      <c r="ZV21" t="e">
        <v>#N/A</v>
      </c>
      <c r="ZW21" t="e">
        <v>#N/A</v>
      </c>
      <c r="ZX21" t="e">
        <v>#N/A</v>
      </c>
      <c r="ZY21" t="e">
        <v>#N/A</v>
      </c>
      <c r="ZZ21" t="e">
        <v>#N/A</v>
      </c>
      <c r="AAA21" t="e">
        <v>#N/A</v>
      </c>
      <c r="AAB21" t="e">
        <f t="shared" si="84"/>
        <v>#N/A</v>
      </c>
      <c r="AAD21" s="12" t="e">
        <f t="shared" si="152"/>
        <v>#N/A</v>
      </c>
      <c r="AAE21" t="s">
        <v>2375</v>
      </c>
      <c r="AAF21" s="37" t="s">
        <v>2736</v>
      </c>
      <c r="AAG21" t="s">
        <v>2690</v>
      </c>
      <c r="AAI21" t="e">
        <v>#N/A</v>
      </c>
      <c r="AAJ21" t="e">
        <v>#N/A</v>
      </c>
      <c r="AAK21" t="e">
        <v>#N/A</v>
      </c>
      <c r="AAL21" t="e">
        <v>#N/A</v>
      </c>
      <c r="AAM21" t="e">
        <v>#N/A</v>
      </c>
      <c r="AAN21" t="e">
        <v>#N/A</v>
      </c>
      <c r="AAO21" t="e">
        <v>#N/A</v>
      </c>
      <c r="AAP21" t="e">
        <v>#N/A</v>
      </c>
      <c r="AAQ21" t="e">
        <v>#N/A</v>
      </c>
      <c r="AAR21" t="e">
        <v>#N/A</v>
      </c>
      <c r="AAS21" t="e">
        <v>#N/A</v>
      </c>
      <c r="AAT21" t="e">
        <v>#N/A</v>
      </c>
      <c r="AAU21" t="e">
        <f t="shared" si="91"/>
        <v>#N/A</v>
      </c>
      <c r="AAW21" s="12" t="e">
        <f t="shared" si="153"/>
        <v>#N/A</v>
      </c>
      <c r="AAX21" t="s">
        <v>2375</v>
      </c>
      <c r="AAY21" s="37" t="s">
        <v>2736</v>
      </c>
      <c r="AAZ21" t="s">
        <v>2690</v>
      </c>
      <c r="ABB21" t="e">
        <v>#N/A</v>
      </c>
      <c r="ABC21" t="e">
        <v>#N/A</v>
      </c>
      <c r="ABD21" s="1" t="e">
        <f t="shared" si="77"/>
        <v>#N/A</v>
      </c>
      <c r="ABE21" t="e">
        <v>#N/A</v>
      </c>
      <c r="ABF21" t="e">
        <v>#N/A</v>
      </c>
      <c r="ABG21" t="e">
        <v>#N/A</v>
      </c>
      <c r="ABH21" t="e">
        <v>#N/A</v>
      </c>
      <c r="ABI21" t="e">
        <v>#N/A</v>
      </c>
      <c r="ABJ21" t="e">
        <v>#N/A</v>
      </c>
      <c r="ABK21" t="e">
        <v>#N/A</v>
      </c>
      <c r="ABL21" t="e">
        <v>#N/A</v>
      </c>
      <c r="ABM21" t="e">
        <v>#N/A</v>
      </c>
      <c r="ABN21" t="e">
        <v>#N/A</v>
      </c>
      <c r="ABO21" t="e">
        <f t="shared" si="92"/>
        <v>#N/A</v>
      </c>
      <c r="ABQ21" s="12"/>
    </row>
    <row r="22" spans="1:745">
      <c r="A22" t="s">
        <v>2370</v>
      </c>
      <c r="B22" s="37" t="s">
        <v>2736</v>
      </c>
      <c r="C22" t="s">
        <v>2690</v>
      </c>
      <c r="E22" s="1" t="e">
        <v>#N/A</v>
      </c>
      <c r="F22" s="1" t="e">
        <v>#N/A</v>
      </c>
      <c r="G22" s="1" t="e">
        <v>#N/A</v>
      </c>
      <c r="H22" s="1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f t="shared" si="17"/>
        <v>#N/A</v>
      </c>
      <c r="S22" s="12"/>
      <c r="T22" t="s">
        <v>2370</v>
      </c>
      <c r="U22" s="37" t="s">
        <v>2736</v>
      </c>
      <c r="V22" t="s">
        <v>2690</v>
      </c>
      <c r="X22" s="1">
        <v>3.2824074074074075E-2</v>
      </c>
      <c r="Y22" s="1">
        <v>1.7881944444444443E-2</v>
      </c>
      <c r="Z22" s="1">
        <v>1.283564814814815E-2</v>
      </c>
      <c r="AA22" s="1">
        <v>2.0949074074074073E-3</v>
      </c>
      <c r="AB22">
        <v>2</v>
      </c>
      <c r="AC22">
        <v>18</v>
      </c>
      <c r="AD22">
        <v>18</v>
      </c>
      <c r="AE22">
        <v>1</v>
      </c>
      <c r="AF22">
        <v>0</v>
      </c>
      <c r="AG22">
        <v>0</v>
      </c>
      <c r="AH22">
        <v>0</v>
      </c>
      <c r="AI22">
        <v>94.74</v>
      </c>
      <c r="AJ22">
        <f t="shared" si="19"/>
        <v>17</v>
      </c>
      <c r="AL22" s="12" t="e">
        <f t="shared" si="119"/>
        <v>#DIV/0!</v>
      </c>
      <c r="AM22" t="s">
        <v>2370</v>
      </c>
      <c r="AN22" s="37" t="s">
        <v>2736</v>
      </c>
      <c r="AO22" t="s">
        <v>2690</v>
      </c>
      <c r="AQ22" s="1" t="e">
        <v>#N/A</v>
      </c>
      <c r="AR22" s="1" t="e">
        <v>#N/A</v>
      </c>
      <c r="AS22" s="1" t="e">
        <v>#N/A</v>
      </c>
      <c r="AT22" s="1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f t="shared" si="21"/>
        <v>#N/A</v>
      </c>
      <c r="BE22" s="12" t="e">
        <f t="shared" si="120"/>
        <v>#N/A</v>
      </c>
      <c r="BF22" t="s">
        <v>2370</v>
      </c>
      <c r="BG22" s="37" t="s">
        <v>2736</v>
      </c>
      <c r="BH22" t="s">
        <v>2690</v>
      </c>
      <c r="BJ22" s="1" t="e">
        <v>#N/A</v>
      </c>
      <c r="BK22" s="1" t="e">
        <v>#N/A</v>
      </c>
      <c r="BL22" s="1" t="e">
        <v>#N/A</v>
      </c>
      <c r="BM22" s="1" t="e">
        <v>#N/A</v>
      </c>
      <c r="BN22" t="e">
        <v>#N/A</v>
      </c>
      <c r="BO22" t="e">
        <v>#N/A</v>
      </c>
      <c r="BP22" t="e">
        <v>#N/A</v>
      </c>
      <c r="BQ22" t="e">
        <v>#N/A</v>
      </c>
      <c r="BR22" t="e">
        <v>#N/A</v>
      </c>
      <c r="BS22" t="e">
        <v>#N/A</v>
      </c>
      <c r="BT22" t="e">
        <v>#N/A</v>
      </c>
      <c r="BU22" t="e">
        <v>#N/A</v>
      </c>
      <c r="BV22" t="e">
        <f t="shared" si="23"/>
        <v>#N/A</v>
      </c>
      <c r="BX22" s="12" t="e">
        <f t="shared" si="121"/>
        <v>#N/A</v>
      </c>
      <c r="BY22" t="s">
        <v>2370</v>
      </c>
      <c r="BZ22" s="37" t="s">
        <v>2736</v>
      </c>
      <c r="CA22" t="s">
        <v>2690</v>
      </c>
      <c r="CC22" s="1" t="e">
        <v>#N/A</v>
      </c>
      <c r="CD22" s="1" t="e">
        <v>#N/A</v>
      </c>
      <c r="CE22" s="1" t="e">
        <v>#N/A</v>
      </c>
      <c r="CF22" s="1" t="e">
        <v>#N/A</v>
      </c>
      <c r="CG22" t="e">
        <v>#N/A</v>
      </c>
      <c r="CH22" t="e">
        <v>#N/A</v>
      </c>
      <c r="CI22" t="e">
        <v>#N/A</v>
      </c>
      <c r="CJ22" t="e">
        <v>#N/A</v>
      </c>
      <c r="CK22" t="e">
        <v>#N/A</v>
      </c>
      <c r="CL22" t="e">
        <v>#N/A</v>
      </c>
      <c r="CM22" t="e">
        <v>#N/A</v>
      </c>
      <c r="CN22" t="e">
        <v>#N/A</v>
      </c>
      <c r="CO22" t="e">
        <f t="shared" si="78"/>
        <v>#N/A</v>
      </c>
      <c r="CQ22" s="12"/>
      <c r="CR22" t="s">
        <v>2370</v>
      </c>
      <c r="CS22" s="37" t="s">
        <v>2736</v>
      </c>
      <c r="CT22" t="s">
        <v>2690</v>
      </c>
      <c r="CV22" s="1" t="e">
        <v>#N/A</v>
      </c>
      <c r="CW22" s="1" t="e">
        <v>#N/A</v>
      </c>
      <c r="CX22" s="1" t="e">
        <v>#N/A</v>
      </c>
      <c r="CY22" s="1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f t="shared" si="26"/>
        <v>#N/A</v>
      </c>
      <c r="DJ22" s="12" t="e">
        <f t="shared" si="122"/>
        <v>#N/A</v>
      </c>
      <c r="DK22" t="s">
        <v>2370</v>
      </c>
      <c r="DL22" s="37" t="s">
        <v>2736</v>
      </c>
      <c r="DM22" t="s">
        <v>2690</v>
      </c>
      <c r="DO22" s="1" t="e">
        <v>#N/A</v>
      </c>
      <c r="DP22" s="1" t="e">
        <v>#N/A</v>
      </c>
      <c r="DQ22" s="1" t="e">
        <v>#N/A</v>
      </c>
      <c r="DR22" s="1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t="e">
        <v>#N/A</v>
      </c>
      <c r="DX22" t="e">
        <v>#N/A</v>
      </c>
      <c r="DY22" t="e">
        <v>#N/A</v>
      </c>
      <c r="DZ22" t="e">
        <v>#N/A</v>
      </c>
      <c r="EA22" t="e">
        <f t="shared" si="28"/>
        <v>#N/A</v>
      </c>
      <c r="EC22" s="12" t="e">
        <f t="shared" si="123"/>
        <v>#N/A</v>
      </c>
      <c r="ED22" t="s">
        <v>2370</v>
      </c>
      <c r="EE22" s="37" t="s">
        <v>2736</v>
      </c>
      <c r="EF22" t="s">
        <v>2690</v>
      </c>
      <c r="EH22" s="1" t="e">
        <v>#N/A</v>
      </c>
      <c r="EI22" s="1" t="e">
        <v>#N/A</v>
      </c>
      <c r="EJ22" s="1" t="e">
        <v>#N/A</v>
      </c>
      <c r="EK22" s="1" t="e">
        <v>#N/A</v>
      </c>
      <c r="EL22" t="e">
        <f t="shared" si="30"/>
        <v>#N/A</v>
      </c>
      <c r="EM22" t="e">
        <f t="shared" si="31"/>
        <v>#N/A</v>
      </c>
      <c r="EN22" t="e">
        <v>#N/A</v>
      </c>
      <c r="EO22" t="e">
        <f t="shared" si="32"/>
        <v>#N/A</v>
      </c>
      <c r="EP22" t="e">
        <v>#N/A</v>
      </c>
      <c r="EQ22" t="e">
        <v>#N/A</v>
      </c>
      <c r="ER22" t="e">
        <v>#N/A</v>
      </c>
      <c r="ES22" t="e">
        <v>#N/A</v>
      </c>
      <c r="ET22" t="e">
        <f t="shared" si="79"/>
        <v>#N/A</v>
      </c>
      <c r="EV22" s="12" t="e">
        <f t="shared" si="124"/>
        <v>#N/A</v>
      </c>
      <c r="EW22" t="s">
        <v>2370</v>
      </c>
      <c r="EX22" s="37" t="s">
        <v>2736</v>
      </c>
      <c r="EY22" t="s">
        <v>2690</v>
      </c>
      <c r="FA22" s="1">
        <v>3.2824074074074075E-2</v>
      </c>
      <c r="FB22" s="1">
        <v>1.7881944444444443E-2</v>
      </c>
      <c r="FC22" s="10">
        <f t="shared" si="34"/>
        <v>3.5763888888888885E-3</v>
      </c>
      <c r="FD22" s="1">
        <v>1.283564814814815E-2</v>
      </c>
      <c r="FE22" s="1">
        <v>2.0949074074074073E-3</v>
      </c>
      <c r="FF22" t="e">
        <f t="shared" si="35"/>
        <v>#N/A</v>
      </c>
      <c r="FG22">
        <v>18</v>
      </c>
      <c r="FH22">
        <v>18</v>
      </c>
      <c r="FI22">
        <v>1</v>
      </c>
      <c r="FJ22">
        <v>0</v>
      </c>
      <c r="FK22">
        <v>0</v>
      </c>
      <c r="FL22">
        <v>0</v>
      </c>
      <c r="FM22">
        <v>94.74</v>
      </c>
      <c r="FN22" t="e">
        <f t="shared" si="36"/>
        <v>#N/A</v>
      </c>
      <c r="FO22">
        <f t="shared" si="37"/>
        <v>0</v>
      </c>
      <c r="FP22" s="12" t="e">
        <f t="shared" si="125"/>
        <v>#N/A</v>
      </c>
      <c r="FQ22" t="s">
        <v>2370</v>
      </c>
      <c r="FR22" s="37" t="s">
        <v>2736</v>
      </c>
      <c r="FS22" t="s">
        <v>2690</v>
      </c>
      <c r="FU22" s="1" t="e">
        <v>#N/A</v>
      </c>
      <c r="FV22" s="1" t="e">
        <v>#N/A</v>
      </c>
      <c r="FW22" s="1" t="e">
        <v>#N/A</v>
      </c>
      <c r="FX22" s="1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t="e">
        <v>#N/A</v>
      </c>
      <c r="GG22" t="e">
        <f t="shared" si="39"/>
        <v>#N/A</v>
      </c>
      <c r="GI22" s="12" t="e">
        <f t="shared" si="126"/>
        <v>#N/A</v>
      </c>
      <c r="GJ22" t="s">
        <v>2370</v>
      </c>
      <c r="GK22" s="37" t="s">
        <v>2736</v>
      </c>
      <c r="GL22" t="s">
        <v>2690</v>
      </c>
      <c r="GN22" s="1" t="e">
        <v>#N/A</v>
      </c>
      <c r="GO22" s="1" t="e">
        <v>#N/A</v>
      </c>
      <c r="GP22" s="1" t="e">
        <v>#N/A</v>
      </c>
      <c r="GQ22" s="1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v>#N/A</v>
      </c>
      <c r="GW22" t="e">
        <v>#N/A</v>
      </c>
      <c r="GX22" t="e">
        <v>#N/A</v>
      </c>
      <c r="GY22" t="e">
        <v>#N/A</v>
      </c>
      <c r="GZ22" t="e">
        <f t="shared" si="41"/>
        <v>#N/A</v>
      </c>
      <c r="HB22" s="12" t="e">
        <f t="shared" si="127"/>
        <v>#N/A</v>
      </c>
      <c r="HC22" t="s">
        <v>2370</v>
      </c>
      <c r="HD22" s="37" t="s">
        <v>2736</v>
      </c>
      <c r="HE22" t="s">
        <v>2690</v>
      </c>
      <c r="HG22" s="1">
        <v>3.4803240740740739E-2</v>
      </c>
      <c r="HH22" s="1">
        <v>2.224537037037037E-2</v>
      </c>
      <c r="HI22" s="1">
        <v>2.9745370370370373E-3</v>
      </c>
      <c r="HJ22" s="1">
        <v>9.5833333333333343E-3</v>
      </c>
      <c r="HK22">
        <v>2</v>
      </c>
      <c r="HL22">
        <v>11</v>
      </c>
      <c r="HM22">
        <v>19</v>
      </c>
      <c r="HN22">
        <v>1</v>
      </c>
      <c r="HO22">
        <v>0</v>
      </c>
      <c r="HP22">
        <v>0</v>
      </c>
      <c r="HQ22">
        <v>0</v>
      </c>
      <c r="HR22">
        <v>95</v>
      </c>
      <c r="HS22">
        <f t="shared" si="43"/>
        <v>10</v>
      </c>
      <c r="HU22" s="12" t="e">
        <f t="shared" si="128"/>
        <v>#DIV/0!</v>
      </c>
      <c r="HV22" t="s">
        <v>2370</v>
      </c>
      <c r="HW22" s="37" t="s">
        <v>2736</v>
      </c>
      <c r="HX22" t="s">
        <v>2690</v>
      </c>
      <c r="HZ22" s="1" t="e">
        <v>#N/A</v>
      </c>
      <c r="IA22" s="1" t="e">
        <v>#N/A</v>
      </c>
      <c r="IB22" s="1" t="e">
        <v>#N/A</v>
      </c>
      <c r="IC22" s="1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t="e">
        <v>#N/A</v>
      </c>
      <c r="IL22" t="e">
        <f t="shared" si="45"/>
        <v>#N/A</v>
      </c>
      <c r="IN22" s="12" t="e">
        <f t="shared" si="129"/>
        <v>#N/A</v>
      </c>
      <c r="IO22" t="s">
        <v>2370</v>
      </c>
      <c r="IP22" s="37" t="s">
        <v>2736</v>
      </c>
      <c r="IQ22" t="s">
        <v>2690</v>
      </c>
      <c r="IS22" s="1" t="e">
        <v>#N/A</v>
      </c>
      <c r="IT22" s="1" t="e">
        <v>#N/A</v>
      </c>
      <c r="IU22" s="1" t="e">
        <v>#N/A</v>
      </c>
      <c r="IV22" s="1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D22" t="e">
        <v>#N/A</v>
      </c>
      <c r="JE22" t="e">
        <f t="shared" si="46"/>
        <v>#N/A</v>
      </c>
      <c r="JG22" s="12" t="e">
        <f t="shared" si="130"/>
        <v>#N/A</v>
      </c>
      <c r="JH22" t="s">
        <v>2370</v>
      </c>
      <c r="JI22" s="37" t="s">
        <v>2736</v>
      </c>
      <c r="JJ22" t="s">
        <v>2690</v>
      </c>
      <c r="JL22" s="1" t="e">
        <v>#N/A</v>
      </c>
      <c r="JM22" s="1" t="e">
        <v>#N/A</v>
      </c>
      <c r="JN22" s="1" t="e">
        <v>#N/A</v>
      </c>
      <c r="JO22" s="1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W22" t="e">
        <v>#N/A</v>
      </c>
      <c r="JX22" t="e">
        <f t="shared" si="48"/>
        <v>#N/A</v>
      </c>
      <c r="JZ22" s="12" t="e">
        <f t="shared" si="131"/>
        <v>#N/A</v>
      </c>
      <c r="KA22" t="s">
        <v>2370</v>
      </c>
      <c r="KB22" s="37" t="s">
        <v>2736</v>
      </c>
      <c r="KC22" t="s">
        <v>2690</v>
      </c>
      <c r="KE22" s="1" t="e">
        <v>#N/A</v>
      </c>
      <c r="KF22" s="1" t="e">
        <v>#N/A</v>
      </c>
      <c r="KG22" s="1" t="e">
        <v>#N/A</v>
      </c>
      <c r="KH22" s="1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t="e">
        <v>#N/A</v>
      </c>
      <c r="KQ22" t="e">
        <f t="shared" si="49"/>
        <v>#N/A</v>
      </c>
      <c r="KS22" s="12" t="e">
        <f t="shared" si="132"/>
        <v>#N/A</v>
      </c>
      <c r="KT22" t="s">
        <v>2370</v>
      </c>
      <c r="KU22" s="37" t="s">
        <v>2736</v>
      </c>
      <c r="KV22" t="s">
        <v>2690</v>
      </c>
      <c r="KX22" s="1" t="e">
        <v>#N/A</v>
      </c>
      <c r="KY22" s="1" t="e">
        <v>#N/A</v>
      </c>
      <c r="KZ22" s="1" t="e">
        <v>#N/A</v>
      </c>
      <c r="LA22" s="1" t="e">
        <v>#N/A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f t="shared" si="50"/>
        <v>#N/A</v>
      </c>
      <c r="LL22" s="12" t="e">
        <f t="shared" si="133"/>
        <v>#N/A</v>
      </c>
      <c r="LM22" t="s">
        <v>2370</v>
      </c>
      <c r="LN22" s="37" t="s">
        <v>2736</v>
      </c>
      <c r="LO22" t="s">
        <v>2690</v>
      </c>
      <c r="LQ22" s="1">
        <v>3.4803240740740739E-2</v>
      </c>
      <c r="LR22" s="1">
        <v>2.224537037037037E-2</v>
      </c>
      <c r="LS22" s="1">
        <v>2.9745370370370373E-3</v>
      </c>
      <c r="LT22" s="1">
        <v>9.5833333333333343E-3</v>
      </c>
      <c r="LU22">
        <v>2</v>
      </c>
      <c r="LV22">
        <v>11</v>
      </c>
      <c r="LW22">
        <v>19</v>
      </c>
      <c r="LX22">
        <v>1</v>
      </c>
      <c r="LY22">
        <v>0</v>
      </c>
      <c r="LZ22">
        <v>0</v>
      </c>
      <c r="MA22">
        <v>0</v>
      </c>
      <c r="MB22">
        <v>95</v>
      </c>
      <c r="MC22">
        <f t="shared" si="52"/>
        <v>10</v>
      </c>
      <c r="MD22">
        <f t="shared" si="53"/>
        <v>0</v>
      </c>
      <c r="ME22" s="12" t="e">
        <f t="shared" si="54"/>
        <v>#DIV/0!</v>
      </c>
      <c r="MF22" t="s">
        <v>2370</v>
      </c>
      <c r="MG22" s="37" t="s">
        <v>2736</v>
      </c>
      <c r="MH22" t="s">
        <v>2690</v>
      </c>
      <c r="MJ22" s="1">
        <v>0</v>
      </c>
      <c r="MK22" s="1">
        <v>0</v>
      </c>
      <c r="ML22" s="1">
        <v>0</v>
      </c>
      <c r="MM22" s="1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f t="shared" si="55"/>
        <v>0</v>
      </c>
      <c r="MX22" s="12" t="e">
        <f t="shared" si="134"/>
        <v>#DIV/0!</v>
      </c>
      <c r="MY22" t="s">
        <v>2370</v>
      </c>
      <c r="MZ22" s="37" t="s">
        <v>2736</v>
      </c>
      <c r="NA22" t="s">
        <v>2690</v>
      </c>
      <c r="NC22" s="1">
        <v>0</v>
      </c>
      <c r="ND22" s="1">
        <v>0</v>
      </c>
      <c r="NE22" s="1">
        <v>0</v>
      </c>
      <c r="NF22" s="1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f t="shared" si="56"/>
        <v>0</v>
      </c>
      <c r="NQ22" s="12" t="e">
        <f t="shared" si="135"/>
        <v>#DIV/0!</v>
      </c>
      <c r="NR22" t="s">
        <v>2370</v>
      </c>
      <c r="NS22" s="37" t="s">
        <v>2736</v>
      </c>
      <c r="NT22" t="s">
        <v>2690</v>
      </c>
      <c r="NV22" s="1">
        <v>1.1423611111111112E-2</v>
      </c>
      <c r="NW22" s="1">
        <v>1.0995370370370371E-2</v>
      </c>
      <c r="NX22" s="1">
        <v>4.1666666666666669E-4</v>
      </c>
      <c r="NY22" s="1">
        <v>0</v>
      </c>
      <c r="NZ22">
        <v>4</v>
      </c>
      <c r="OA22">
        <v>6</v>
      </c>
      <c r="OB22">
        <v>6</v>
      </c>
      <c r="OC22">
        <v>0</v>
      </c>
      <c r="OD22">
        <v>0</v>
      </c>
      <c r="OE22">
        <v>0</v>
      </c>
      <c r="OF22">
        <v>0</v>
      </c>
      <c r="OG22">
        <v>100</v>
      </c>
      <c r="OH22">
        <f t="shared" si="57"/>
        <v>6</v>
      </c>
      <c r="OJ22" s="12" t="e">
        <f t="shared" si="136"/>
        <v>#DIV/0!</v>
      </c>
      <c r="OK22" t="s">
        <v>2370</v>
      </c>
      <c r="OL22" s="37" t="s">
        <v>2736</v>
      </c>
      <c r="OM22" t="s">
        <v>2690</v>
      </c>
      <c r="OO22" s="1">
        <v>0</v>
      </c>
      <c r="OP22" s="1">
        <v>0</v>
      </c>
      <c r="OQ22" s="1">
        <v>0</v>
      </c>
      <c r="OR22" s="1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f t="shared" si="58"/>
        <v>0</v>
      </c>
      <c r="PC22" s="12" t="e">
        <f t="shared" si="137"/>
        <v>#DIV/0!</v>
      </c>
      <c r="PD22" t="s">
        <v>2370</v>
      </c>
      <c r="PE22" s="37" t="s">
        <v>2736</v>
      </c>
      <c r="PF22" t="s">
        <v>2690</v>
      </c>
      <c r="PH22" s="1" t="e">
        <v>#N/A</v>
      </c>
      <c r="PI22" s="1" t="e">
        <v>#N/A</v>
      </c>
      <c r="PJ22" s="1" t="e">
        <v>#N/A</v>
      </c>
      <c r="PK22" s="1" t="e">
        <v>#N/A</v>
      </c>
      <c r="PL22" t="e">
        <v>#N/A</v>
      </c>
      <c r="PM22" t="e">
        <v>#N/A</v>
      </c>
      <c r="PN22" t="e">
        <v>#N/A</v>
      </c>
      <c r="PO22" t="e">
        <v>#N/A</v>
      </c>
      <c r="PP22" t="e">
        <v>#N/A</v>
      </c>
      <c r="PQ22" t="e">
        <v>#N/A</v>
      </c>
      <c r="PR22" t="e">
        <v>#N/A</v>
      </c>
      <c r="PS22" t="e">
        <v>#N/A</v>
      </c>
      <c r="PT22" t="e">
        <f t="shared" si="59"/>
        <v>#N/A</v>
      </c>
      <c r="PV22" s="12" t="e">
        <f t="shared" si="138"/>
        <v>#N/A</v>
      </c>
      <c r="PW22" t="s">
        <v>2370</v>
      </c>
      <c r="PX22" s="37" t="s">
        <v>2736</v>
      </c>
      <c r="PY22" t="s">
        <v>2690</v>
      </c>
      <c r="QA22" s="1" t="e">
        <v>#N/A</v>
      </c>
      <c r="QB22" s="1" t="e">
        <v>#N/A</v>
      </c>
      <c r="QC22" s="1" t="e">
        <v>#N/A</v>
      </c>
      <c r="QD22" s="1" t="e">
        <v>#N/A</v>
      </c>
      <c r="QE22" t="e">
        <v>#N/A</v>
      </c>
      <c r="QF22" t="e">
        <v>#N/A</v>
      </c>
      <c r="QG22" t="e">
        <v>#N/A</v>
      </c>
      <c r="QH22" t="e">
        <v>#N/A</v>
      </c>
      <c r="QI22" t="e">
        <v>#N/A</v>
      </c>
      <c r="QJ22" t="e">
        <v>#N/A</v>
      </c>
      <c r="QK22" t="e">
        <v>#N/A</v>
      </c>
      <c r="QL22" t="e">
        <v>#N/A</v>
      </c>
      <c r="QM22" t="e">
        <f t="shared" si="60"/>
        <v>#N/A</v>
      </c>
      <c r="QO22" s="12" t="e">
        <f t="shared" si="139"/>
        <v>#N/A</v>
      </c>
      <c r="QP22" t="s">
        <v>2370</v>
      </c>
      <c r="QQ22" s="37" t="s">
        <v>2736</v>
      </c>
      <c r="QR22" t="s">
        <v>2690</v>
      </c>
      <c r="QT22" s="1" t="e">
        <v>#N/A</v>
      </c>
      <c r="QU22" s="1" t="e">
        <v>#N/A</v>
      </c>
      <c r="QV22" s="1" t="e">
        <v>#N/A</v>
      </c>
      <c r="QW22" s="1" t="e">
        <v>#N/A</v>
      </c>
      <c r="QX22" t="e">
        <v>#N/A</v>
      </c>
      <c r="QY22" t="e">
        <v>#N/A</v>
      </c>
      <c r="QZ22" t="e">
        <v>#N/A</v>
      </c>
      <c r="RA22" t="e">
        <v>#N/A</v>
      </c>
      <c r="RB22" t="e">
        <v>#N/A</v>
      </c>
      <c r="RC22" t="e">
        <v>#N/A</v>
      </c>
      <c r="RD22" t="e">
        <v>#N/A</v>
      </c>
      <c r="RE22" t="e">
        <v>#N/A</v>
      </c>
      <c r="RF22" t="e">
        <f t="shared" si="61"/>
        <v>#N/A</v>
      </c>
      <c r="RH22" s="12" t="e">
        <f t="shared" si="140"/>
        <v>#N/A</v>
      </c>
      <c r="RI22" t="s">
        <v>2370</v>
      </c>
      <c r="RJ22" s="37" t="s">
        <v>2736</v>
      </c>
      <c r="RK22" t="s">
        <v>2690</v>
      </c>
      <c r="RM22" s="1" t="e">
        <v>#N/A</v>
      </c>
      <c r="RN22" s="1" t="e">
        <v>#N/A</v>
      </c>
      <c r="RO22" s="1" t="e">
        <v>#N/A</v>
      </c>
      <c r="RP22" s="1" t="e">
        <v>#N/A</v>
      </c>
      <c r="RQ22" t="e">
        <v>#N/A</v>
      </c>
      <c r="RR22" t="e">
        <v>#N/A</v>
      </c>
      <c r="RS22" t="e">
        <v>#N/A</v>
      </c>
      <c r="RT22" t="e">
        <v>#N/A</v>
      </c>
      <c r="RU22" t="e">
        <v>#N/A</v>
      </c>
      <c r="RV22" t="e">
        <v>#N/A</v>
      </c>
      <c r="RW22" t="e">
        <v>#N/A</v>
      </c>
      <c r="RX22" t="e">
        <v>#N/A</v>
      </c>
      <c r="RY22" t="e">
        <f t="shared" si="62"/>
        <v>#N/A</v>
      </c>
      <c r="SA22" s="12" t="e">
        <f t="shared" si="141"/>
        <v>#N/A</v>
      </c>
      <c r="SB22" t="s">
        <v>2370</v>
      </c>
      <c r="SC22" s="37" t="s">
        <v>2736</v>
      </c>
      <c r="SD22" t="s">
        <v>2690</v>
      </c>
      <c r="SF22" s="1">
        <v>1.1423611111111112E-2</v>
      </c>
      <c r="SG22" s="10" t="e">
        <f t="shared" si="63"/>
        <v>#N/A</v>
      </c>
      <c r="SH22" s="1" t="e">
        <f t="shared" si="64"/>
        <v>#N/A</v>
      </c>
      <c r="SI22" s="1">
        <v>4.1666666666666669E-4</v>
      </c>
      <c r="SJ22" s="1">
        <v>0</v>
      </c>
      <c r="SK22">
        <v>4</v>
      </c>
      <c r="SL22">
        <v>6</v>
      </c>
      <c r="SM22">
        <v>6</v>
      </c>
      <c r="SN22">
        <v>0</v>
      </c>
      <c r="SO22">
        <v>0</v>
      </c>
      <c r="SP22">
        <v>0</v>
      </c>
      <c r="SQ22">
        <v>0</v>
      </c>
      <c r="SR22">
        <v>100</v>
      </c>
      <c r="SS22">
        <f t="shared" si="65"/>
        <v>6</v>
      </c>
      <c r="ST22">
        <f t="shared" si="66"/>
        <v>0</v>
      </c>
      <c r="SU22" s="12" t="e">
        <f t="shared" si="142"/>
        <v>#DIV/0!</v>
      </c>
      <c r="SV22" t="s">
        <v>2370</v>
      </c>
      <c r="SW22" s="37" t="s">
        <v>2736</v>
      </c>
      <c r="SX22" t="s">
        <v>2690</v>
      </c>
      <c r="SZ22" t="e">
        <v>#N/A</v>
      </c>
      <c r="TA22" t="e">
        <v>#N/A</v>
      </c>
      <c r="TB22" t="e">
        <v>#N/A</v>
      </c>
      <c r="TC22" t="e">
        <v>#N/A</v>
      </c>
      <c r="TD22" t="e">
        <v>#N/A</v>
      </c>
      <c r="TE22" t="e">
        <v>#N/A</v>
      </c>
      <c r="TF22" t="e">
        <v>#N/A</v>
      </c>
      <c r="TG22" t="e">
        <v>#N/A</v>
      </c>
      <c r="TH22" t="e">
        <v>#N/A</v>
      </c>
      <c r="TI22" t="e">
        <v>#N/A</v>
      </c>
      <c r="TJ22" t="e">
        <v>#N/A</v>
      </c>
      <c r="TK22" t="e">
        <v>#N/A</v>
      </c>
      <c r="TL22" t="e">
        <f t="shared" si="67"/>
        <v>#N/A</v>
      </c>
      <c r="TN22" s="12" t="e">
        <f t="shared" si="143"/>
        <v>#N/A</v>
      </c>
      <c r="TO22" t="s">
        <v>2370</v>
      </c>
      <c r="TP22" s="37" t="s">
        <v>2736</v>
      </c>
      <c r="TQ22" t="s">
        <v>2690</v>
      </c>
      <c r="TS22" t="e">
        <v>#N/A</v>
      </c>
      <c r="TT22" t="e">
        <v>#N/A</v>
      </c>
      <c r="TU22" t="e">
        <v>#N/A</v>
      </c>
      <c r="TV22" t="e">
        <v>#N/A</v>
      </c>
      <c r="TW22" t="e">
        <v>#N/A</v>
      </c>
      <c r="TX22" t="e">
        <v>#N/A</v>
      </c>
      <c r="TY22" t="e">
        <v>#N/A</v>
      </c>
      <c r="TZ22" t="e">
        <v>#N/A</v>
      </c>
      <c r="UA22" t="e">
        <v>#N/A</v>
      </c>
      <c r="UB22" t="e">
        <v>#N/A</v>
      </c>
      <c r="UC22" t="e">
        <v>#N/A</v>
      </c>
      <c r="UD22" t="e">
        <v>#N/A</v>
      </c>
      <c r="UE22" t="e">
        <f t="shared" si="68"/>
        <v>#N/A</v>
      </c>
      <c r="UG22" s="12" t="e">
        <f t="shared" si="144"/>
        <v>#N/A</v>
      </c>
      <c r="UH22" t="s">
        <v>2370</v>
      </c>
      <c r="UI22" s="37" t="s">
        <v>2736</v>
      </c>
      <c r="UJ22" t="s">
        <v>2690</v>
      </c>
      <c r="UL22" t="e">
        <v>#N/A</v>
      </c>
      <c r="UM22" t="e">
        <v>#N/A</v>
      </c>
      <c r="UN22" t="e">
        <v>#N/A</v>
      </c>
      <c r="UO22" t="e">
        <v>#N/A</v>
      </c>
      <c r="UP22" t="e">
        <v>#N/A</v>
      </c>
      <c r="UQ22" t="e">
        <v>#N/A</v>
      </c>
      <c r="UR22" t="e">
        <v>#N/A</v>
      </c>
      <c r="US22" t="e">
        <v>#N/A</v>
      </c>
      <c r="UT22" t="e">
        <v>#N/A</v>
      </c>
      <c r="UU22" t="e">
        <v>#N/A</v>
      </c>
      <c r="UV22" t="e">
        <v>#N/A</v>
      </c>
      <c r="UW22" t="e">
        <v>#N/A</v>
      </c>
      <c r="UX22" t="e">
        <f t="shared" si="69"/>
        <v>#N/A</v>
      </c>
      <c r="UZ22" s="12" t="e">
        <f t="shared" si="145"/>
        <v>#N/A</v>
      </c>
      <c r="VA22" t="s">
        <v>2370</v>
      </c>
      <c r="VB22" s="37" t="s">
        <v>2736</v>
      </c>
      <c r="VC22" t="s">
        <v>2690</v>
      </c>
      <c r="VE22" t="e">
        <v>#N/A</v>
      </c>
      <c r="VF22" t="e">
        <v>#N/A</v>
      </c>
      <c r="VG22" t="e">
        <v>#N/A</v>
      </c>
      <c r="VH22" t="e">
        <v>#N/A</v>
      </c>
      <c r="VI22" t="e">
        <v>#N/A</v>
      </c>
      <c r="VJ22" t="e">
        <v>#N/A</v>
      </c>
      <c r="VK22" t="e">
        <v>#N/A</v>
      </c>
      <c r="VL22" t="e">
        <v>#N/A</v>
      </c>
      <c r="VM22" t="e">
        <v>#N/A</v>
      </c>
      <c r="VN22" t="e">
        <v>#N/A</v>
      </c>
      <c r="VO22" t="e">
        <v>#N/A</v>
      </c>
      <c r="VP22" t="e">
        <v>#N/A</v>
      </c>
      <c r="VQ22" t="e">
        <f t="shared" si="70"/>
        <v>#N/A</v>
      </c>
      <c r="VS22" s="12" t="e">
        <f t="shared" si="146"/>
        <v>#N/A</v>
      </c>
      <c r="VT22" t="s">
        <v>2370</v>
      </c>
      <c r="VU22" s="37" t="s">
        <v>2736</v>
      </c>
      <c r="VV22" t="s">
        <v>2690</v>
      </c>
      <c r="VX22" t="e">
        <v>#N/A</v>
      </c>
      <c r="VY22" t="e">
        <v>#N/A</v>
      </c>
      <c r="VZ22" t="e">
        <v>#N/A</v>
      </c>
      <c r="WA22" t="e">
        <v>#N/A</v>
      </c>
      <c r="WB22" t="e">
        <v>#N/A</v>
      </c>
      <c r="WC22" t="e">
        <v>#N/A</v>
      </c>
      <c r="WD22" t="e">
        <v>#N/A</v>
      </c>
      <c r="WE22" t="e">
        <v>#N/A</v>
      </c>
      <c r="WF22" t="e">
        <v>#N/A</v>
      </c>
      <c r="WG22" t="e">
        <v>#N/A</v>
      </c>
      <c r="WH22" t="e">
        <v>#N/A</v>
      </c>
      <c r="WI22" t="e">
        <v>#N/A</v>
      </c>
      <c r="WJ22" t="e">
        <f t="shared" si="71"/>
        <v>#N/A</v>
      </c>
      <c r="WL22" s="12" t="e">
        <f t="shared" si="147"/>
        <v>#N/A</v>
      </c>
      <c r="WM22" t="s">
        <v>2370</v>
      </c>
      <c r="WN22" s="37" t="s">
        <v>2736</v>
      </c>
      <c r="WO22" t="s">
        <v>2690</v>
      </c>
      <c r="WQ22" t="e">
        <v>#N/A</v>
      </c>
      <c r="WR22" t="e">
        <v>#N/A</v>
      </c>
      <c r="WS22" s="1" t="e">
        <f t="shared" si="72"/>
        <v>#N/A</v>
      </c>
      <c r="WT22" t="e">
        <v>#N/A</v>
      </c>
      <c r="WU22" t="e">
        <v>#N/A</v>
      </c>
      <c r="WV22" t="e">
        <v>#N/A</v>
      </c>
      <c r="WW22" t="e">
        <v>#N/A</v>
      </c>
      <c r="WX22" t="e">
        <v>#N/A</v>
      </c>
      <c r="WY22" t="e">
        <v>#N/A</v>
      </c>
      <c r="WZ22" t="e">
        <v>#N/A</v>
      </c>
      <c r="XA22" t="e">
        <v>#N/A</v>
      </c>
      <c r="XB22" t="e">
        <v>#N/A</v>
      </c>
      <c r="XC22" t="e">
        <v>#N/A</v>
      </c>
      <c r="XD22" t="e">
        <f t="shared" si="73"/>
        <v>#N/A</v>
      </c>
      <c r="XE22">
        <f t="shared" si="74"/>
        <v>0</v>
      </c>
      <c r="XF22" s="12" t="e">
        <f t="shared" si="148"/>
        <v>#N/A</v>
      </c>
      <c r="XG22" t="s">
        <v>2370</v>
      </c>
      <c r="XH22" s="37" t="s">
        <v>2736</v>
      </c>
      <c r="XI22" t="s">
        <v>2690</v>
      </c>
      <c r="XK22" t="e">
        <v>#N/A</v>
      </c>
      <c r="XL22" t="e">
        <v>#N/A</v>
      </c>
      <c r="XM22" t="e">
        <v>#N/A</v>
      </c>
      <c r="XN22" t="e">
        <v>#N/A</v>
      </c>
      <c r="XO22" t="e">
        <v>#N/A</v>
      </c>
      <c r="XP22" t="e">
        <v>#N/A</v>
      </c>
      <c r="XQ22" t="e">
        <v>#N/A</v>
      </c>
      <c r="XR22" t="e">
        <v>#N/A</v>
      </c>
      <c r="XS22" t="e">
        <v>#N/A</v>
      </c>
      <c r="XT22" t="e">
        <v>#N/A</v>
      </c>
      <c r="XU22" t="e">
        <v>#N/A</v>
      </c>
      <c r="XV22" t="e">
        <v>#N/A</v>
      </c>
      <c r="XW22" t="e">
        <f t="shared" si="75"/>
        <v>#N/A</v>
      </c>
      <c r="XY22" s="12" t="e">
        <f t="shared" si="149"/>
        <v>#N/A</v>
      </c>
      <c r="XZ22" t="s">
        <v>2370</v>
      </c>
      <c r="YA22" s="37" t="s">
        <v>2736</v>
      </c>
      <c r="YB22" t="s">
        <v>2690</v>
      </c>
      <c r="YD22" t="e">
        <v>#N/A</v>
      </c>
      <c r="YE22" t="e">
        <v>#N/A</v>
      </c>
      <c r="YF22" t="e">
        <v>#N/A</v>
      </c>
      <c r="YG22" t="e">
        <v>#N/A</v>
      </c>
      <c r="YH22" t="e">
        <v>#N/A</v>
      </c>
      <c r="YI22" t="e">
        <v>#N/A</v>
      </c>
      <c r="YJ22" t="e">
        <v>#N/A</v>
      </c>
      <c r="YK22" t="e">
        <v>#N/A</v>
      </c>
      <c r="YL22" t="e">
        <v>#N/A</v>
      </c>
      <c r="YM22" t="e">
        <v>#N/A</v>
      </c>
      <c r="YN22" t="e">
        <v>#N/A</v>
      </c>
      <c r="YO22" t="e">
        <v>#N/A</v>
      </c>
      <c r="YP22" t="e">
        <f t="shared" si="81"/>
        <v>#N/A</v>
      </c>
      <c r="YR22" s="12" t="e">
        <f t="shared" si="150"/>
        <v>#N/A</v>
      </c>
      <c r="YS22" t="s">
        <v>2370</v>
      </c>
      <c r="YT22" s="37" t="s">
        <v>2736</v>
      </c>
      <c r="YU22" t="s">
        <v>2690</v>
      </c>
      <c r="YW22" t="e">
        <v>#N/A</v>
      </c>
      <c r="YX22" t="e">
        <v>#N/A</v>
      </c>
      <c r="YY22" t="e">
        <v>#N/A</v>
      </c>
      <c r="YZ22" t="e">
        <v>#N/A</v>
      </c>
      <c r="ZA22" t="e">
        <v>#N/A</v>
      </c>
      <c r="ZB22" t="e">
        <v>#N/A</v>
      </c>
      <c r="ZC22" t="e">
        <v>#N/A</v>
      </c>
      <c r="ZD22" t="e">
        <v>#N/A</v>
      </c>
      <c r="ZE22" t="e">
        <v>#N/A</v>
      </c>
      <c r="ZF22" t="e">
        <v>#N/A</v>
      </c>
      <c r="ZG22" t="e">
        <v>#N/A</v>
      </c>
      <c r="ZH22" t="e">
        <v>#N/A</v>
      </c>
      <c r="ZI22" t="e">
        <f t="shared" si="76"/>
        <v>#N/A</v>
      </c>
      <c r="ZK22" s="12" t="e">
        <f t="shared" si="151"/>
        <v>#N/A</v>
      </c>
      <c r="ZL22" t="s">
        <v>2370</v>
      </c>
      <c r="ZM22" s="37" t="s">
        <v>2736</v>
      </c>
      <c r="ZN22" t="s">
        <v>2690</v>
      </c>
      <c r="ZP22" t="e">
        <v>#N/A</v>
      </c>
      <c r="ZQ22" t="e">
        <v>#N/A</v>
      </c>
      <c r="ZR22" t="e">
        <v>#N/A</v>
      </c>
      <c r="ZS22" t="e">
        <v>#N/A</v>
      </c>
      <c r="ZT22" t="e">
        <v>#N/A</v>
      </c>
      <c r="ZU22" t="e">
        <v>#N/A</v>
      </c>
      <c r="ZV22" t="e">
        <v>#N/A</v>
      </c>
      <c r="ZW22" t="e">
        <v>#N/A</v>
      </c>
      <c r="ZX22" t="e">
        <v>#N/A</v>
      </c>
      <c r="ZY22" t="e">
        <v>#N/A</v>
      </c>
      <c r="ZZ22" t="e">
        <v>#N/A</v>
      </c>
      <c r="AAA22" t="e">
        <v>#N/A</v>
      </c>
      <c r="AAB22" t="e">
        <f t="shared" si="84"/>
        <v>#N/A</v>
      </c>
      <c r="AAD22" s="12" t="e">
        <f t="shared" si="152"/>
        <v>#N/A</v>
      </c>
      <c r="AAE22" t="s">
        <v>2370</v>
      </c>
      <c r="AAF22" s="37" t="s">
        <v>2736</v>
      </c>
      <c r="AAG22" t="s">
        <v>2690</v>
      </c>
      <c r="AAI22" t="e">
        <v>#N/A</v>
      </c>
      <c r="AAJ22" t="e">
        <v>#N/A</v>
      </c>
      <c r="AAK22" t="e">
        <v>#N/A</v>
      </c>
      <c r="AAL22" t="e">
        <v>#N/A</v>
      </c>
      <c r="AAM22" t="e">
        <v>#N/A</v>
      </c>
      <c r="AAN22" t="e">
        <v>#N/A</v>
      </c>
      <c r="AAO22" t="e">
        <v>#N/A</v>
      </c>
      <c r="AAP22" t="e">
        <v>#N/A</v>
      </c>
      <c r="AAQ22" t="e">
        <v>#N/A</v>
      </c>
      <c r="AAR22" t="e">
        <v>#N/A</v>
      </c>
      <c r="AAS22" t="e">
        <v>#N/A</v>
      </c>
      <c r="AAT22" t="e">
        <v>#N/A</v>
      </c>
      <c r="AAU22" t="e">
        <f t="shared" si="91"/>
        <v>#N/A</v>
      </c>
      <c r="AAW22" s="12" t="e">
        <f t="shared" si="153"/>
        <v>#N/A</v>
      </c>
      <c r="AAX22" t="s">
        <v>2370</v>
      </c>
      <c r="AAY22" s="37" t="s">
        <v>2736</v>
      </c>
      <c r="AAZ22" t="s">
        <v>2690</v>
      </c>
      <c r="ABB22" t="e">
        <v>#N/A</v>
      </c>
      <c r="ABC22" t="e">
        <v>#N/A</v>
      </c>
      <c r="ABD22" s="1" t="e">
        <f t="shared" si="77"/>
        <v>#N/A</v>
      </c>
      <c r="ABE22" t="e">
        <v>#N/A</v>
      </c>
      <c r="ABF22" t="e">
        <v>#N/A</v>
      </c>
      <c r="ABG22" t="e">
        <v>#N/A</v>
      </c>
      <c r="ABH22" t="e">
        <v>#N/A</v>
      </c>
      <c r="ABI22" t="e">
        <v>#N/A</v>
      </c>
      <c r="ABJ22" t="e">
        <v>#N/A</v>
      </c>
      <c r="ABK22" t="e">
        <v>#N/A</v>
      </c>
      <c r="ABL22" t="e">
        <v>#N/A</v>
      </c>
      <c r="ABM22" t="e">
        <v>#N/A</v>
      </c>
      <c r="ABN22" t="e">
        <v>#N/A</v>
      </c>
      <c r="ABO22" t="e">
        <f t="shared" si="92"/>
        <v>#N/A</v>
      </c>
      <c r="ABQ22" s="12"/>
    </row>
    <row r="23" spans="1:745">
      <c r="A23" t="s">
        <v>2376</v>
      </c>
      <c r="B23" s="37" t="s">
        <v>2736</v>
      </c>
      <c r="C23" t="s">
        <v>2690</v>
      </c>
      <c r="E23" s="1" t="e">
        <v>#N/A</v>
      </c>
      <c r="F23" s="1" t="e">
        <v>#N/A</v>
      </c>
      <c r="G23" s="1" t="e">
        <v>#N/A</v>
      </c>
      <c r="H23" s="1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f t="shared" si="17"/>
        <v>#N/A</v>
      </c>
      <c r="S23" s="12"/>
      <c r="T23" t="s">
        <v>2376</v>
      </c>
      <c r="U23" s="37" t="s">
        <v>2736</v>
      </c>
      <c r="V23" t="s">
        <v>2690</v>
      </c>
      <c r="X23" s="1" t="e">
        <v>#N/A</v>
      </c>
      <c r="Y23" s="1" t="e">
        <v>#N/A</v>
      </c>
      <c r="Z23" s="1" t="e">
        <v>#N/A</v>
      </c>
      <c r="AA23" s="1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f t="shared" si="19"/>
        <v>#N/A</v>
      </c>
      <c r="AL23" s="12" t="e">
        <f t="shared" si="119"/>
        <v>#N/A</v>
      </c>
      <c r="AM23" t="s">
        <v>2376</v>
      </c>
      <c r="AN23" s="37" t="s">
        <v>2736</v>
      </c>
      <c r="AO23" t="s">
        <v>2690</v>
      </c>
      <c r="AQ23" s="1" t="e">
        <v>#N/A</v>
      </c>
      <c r="AR23" s="1" t="e">
        <v>#N/A</v>
      </c>
      <c r="AS23" s="1" t="e">
        <v>#N/A</v>
      </c>
      <c r="AT23" s="1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f t="shared" si="21"/>
        <v>#N/A</v>
      </c>
      <c r="BE23" s="12" t="e">
        <f t="shared" si="120"/>
        <v>#N/A</v>
      </c>
      <c r="BF23" t="s">
        <v>2376</v>
      </c>
      <c r="BG23" s="37" t="s">
        <v>2736</v>
      </c>
      <c r="BH23" t="s">
        <v>2690</v>
      </c>
      <c r="BJ23" s="1" t="e">
        <v>#N/A</v>
      </c>
      <c r="BK23" s="1" t="e">
        <v>#N/A</v>
      </c>
      <c r="BL23" s="1" t="e">
        <v>#N/A</v>
      </c>
      <c r="BM23" s="1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t="e">
        <f t="shared" si="23"/>
        <v>#N/A</v>
      </c>
      <c r="BX23" s="12" t="e">
        <f t="shared" si="121"/>
        <v>#N/A</v>
      </c>
      <c r="BY23" t="s">
        <v>2376</v>
      </c>
      <c r="BZ23" s="37" t="s">
        <v>2736</v>
      </c>
      <c r="CA23" t="s">
        <v>2690</v>
      </c>
      <c r="CC23" s="1" t="e">
        <v>#N/A</v>
      </c>
      <c r="CD23" s="1" t="e">
        <v>#N/A</v>
      </c>
      <c r="CE23" s="1" t="e">
        <v>#N/A</v>
      </c>
      <c r="CF23" s="1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t="e">
        <f t="shared" si="78"/>
        <v>#N/A</v>
      </c>
      <c r="CQ23" s="12"/>
      <c r="CR23" t="s">
        <v>2376</v>
      </c>
      <c r="CS23" s="37" t="s">
        <v>2736</v>
      </c>
      <c r="CT23" t="s">
        <v>2690</v>
      </c>
      <c r="CV23" s="1" t="e">
        <v>#N/A</v>
      </c>
      <c r="CW23" s="1" t="e">
        <v>#N/A</v>
      </c>
      <c r="CX23" s="1" t="e">
        <v>#N/A</v>
      </c>
      <c r="CY23" s="1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e">
        <f t="shared" si="26"/>
        <v>#N/A</v>
      </c>
      <c r="DJ23" s="12" t="e">
        <f t="shared" si="122"/>
        <v>#N/A</v>
      </c>
      <c r="DK23" t="s">
        <v>2376</v>
      </c>
      <c r="DL23" s="37" t="s">
        <v>2736</v>
      </c>
      <c r="DM23" t="s">
        <v>2690</v>
      </c>
      <c r="DO23" s="1" t="e">
        <v>#N/A</v>
      </c>
      <c r="DP23" s="1" t="e">
        <v>#N/A</v>
      </c>
      <c r="DQ23" s="1" t="e">
        <v>#N/A</v>
      </c>
      <c r="DR23" s="1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t="e">
        <f t="shared" si="28"/>
        <v>#N/A</v>
      </c>
      <c r="EC23" s="12" t="e">
        <f t="shared" si="123"/>
        <v>#N/A</v>
      </c>
      <c r="ED23" t="s">
        <v>2376</v>
      </c>
      <c r="EE23" s="37" t="s">
        <v>2736</v>
      </c>
      <c r="EF23" t="s">
        <v>2690</v>
      </c>
      <c r="EH23" s="1" t="e">
        <v>#N/A</v>
      </c>
      <c r="EI23" s="1" t="e">
        <v>#N/A</v>
      </c>
      <c r="EJ23" s="1" t="e">
        <v>#N/A</v>
      </c>
      <c r="EK23" s="1" t="e">
        <v>#N/A</v>
      </c>
      <c r="EL23" t="e">
        <f t="shared" si="30"/>
        <v>#N/A</v>
      </c>
      <c r="EM23" t="e">
        <f t="shared" si="31"/>
        <v>#N/A</v>
      </c>
      <c r="EN23" t="e">
        <v>#N/A</v>
      </c>
      <c r="EO23" t="e">
        <f t="shared" si="32"/>
        <v>#N/A</v>
      </c>
      <c r="EP23" t="e">
        <v>#N/A</v>
      </c>
      <c r="EQ23" t="e">
        <v>#N/A</v>
      </c>
      <c r="ER23" t="e">
        <v>#N/A</v>
      </c>
      <c r="ES23" t="e">
        <v>#N/A</v>
      </c>
      <c r="ET23" t="e">
        <f t="shared" si="79"/>
        <v>#N/A</v>
      </c>
      <c r="EV23" s="12" t="e">
        <f t="shared" si="124"/>
        <v>#N/A</v>
      </c>
      <c r="EW23" t="s">
        <v>2376</v>
      </c>
      <c r="EX23" s="37" t="s">
        <v>2736</v>
      </c>
      <c r="EY23" t="s">
        <v>2690</v>
      </c>
      <c r="FA23" t="e">
        <v>#N/A</v>
      </c>
      <c r="FB23" t="e">
        <v>#N/A</v>
      </c>
      <c r="FC23" s="10" t="e">
        <f t="shared" si="34"/>
        <v>#N/A</v>
      </c>
      <c r="FD23" t="e">
        <v>#N/A</v>
      </c>
      <c r="FE23" t="e">
        <v>#N/A</v>
      </c>
      <c r="FF23" t="e">
        <f t="shared" si="35"/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t="e">
        <v>#N/A</v>
      </c>
      <c r="FN23" t="e">
        <f t="shared" si="36"/>
        <v>#N/A</v>
      </c>
      <c r="FO23">
        <f t="shared" si="37"/>
        <v>0</v>
      </c>
      <c r="FP23" s="12" t="e">
        <f t="shared" si="125"/>
        <v>#N/A</v>
      </c>
      <c r="FQ23" t="s">
        <v>2376</v>
      </c>
      <c r="FR23" s="37" t="s">
        <v>2736</v>
      </c>
      <c r="FS23" t="s">
        <v>2690</v>
      </c>
      <c r="FU23" s="1" t="e">
        <v>#N/A</v>
      </c>
      <c r="FV23" s="1" t="e">
        <v>#N/A</v>
      </c>
      <c r="FW23" s="1" t="e">
        <v>#N/A</v>
      </c>
      <c r="FX23" s="1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t="e">
        <v>#N/A</v>
      </c>
      <c r="GG23" t="e">
        <f t="shared" si="39"/>
        <v>#N/A</v>
      </c>
      <c r="GI23" s="12" t="e">
        <f t="shared" si="126"/>
        <v>#N/A</v>
      </c>
      <c r="GJ23" t="s">
        <v>2376</v>
      </c>
      <c r="GK23" s="37" t="s">
        <v>2736</v>
      </c>
      <c r="GL23" t="s">
        <v>2690</v>
      </c>
      <c r="GN23" s="1" t="e">
        <v>#N/A</v>
      </c>
      <c r="GO23" s="1" t="e">
        <v>#N/A</v>
      </c>
      <c r="GP23" s="1" t="e">
        <v>#N/A</v>
      </c>
      <c r="GQ23" s="1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t="e">
        <v>#N/A</v>
      </c>
      <c r="GZ23" t="e">
        <f t="shared" si="41"/>
        <v>#N/A</v>
      </c>
      <c r="HB23" s="12" t="e">
        <f t="shared" si="127"/>
        <v>#N/A</v>
      </c>
      <c r="HC23" t="s">
        <v>2376</v>
      </c>
      <c r="HD23" s="37" t="s">
        <v>2736</v>
      </c>
      <c r="HE23" t="s">
        <v>2690</v>
      </c>
      <c r="HG23" s="1" t="e">
        <v>#N/A</v>
      </c>
      <c r="HH23" s="1" t="e">
        <v>#N/A</v>
      </c>
      <c r="HI23" s="1" t="e">
        <v>#N/A</v>
      </c>
      <c r="HJ23" s="1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t="e">
        <v>#N/A</v>
      </c>
      <c r="HS23" t="e">
        <f t="shared" si="43"/>
        <v>#N/A</v>
      </c>
      <c r="HU23" s="12" t="e">
        <f t="shared" si="128"/>
        <v>#N/A</v>
      </c>
      <c r="HV23" t="s">
        <v>2376</v>
      </c>
      <c r="HW23" s="37" t="s">
        <v>2736</v>
      </c>
      <c r="HX23" t="s">
        <v>2690</v>
      </c>
      <c r="HZ23" s="1" t="e">
        <v>#N/A</v>
      </c>
      <c r="IA23" s="1" t="e">
        <v>#N/A</v>
      </c>
      <c r="IB23" s="1" t="e">
        <v>#N/A</v>
      </c>
      <c r="IC23" s="1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t="e">
        <v>#N/A</v>
      </c>
      <c r="IL23" t="e">
        <f t="shared" si="45"/>
        <v>#N/A</v>
      </c>
      <c r="IN23" s="12" t="e">
        <f t="shared" si="129"/>
        <v>#N/A</v>
      </c>
      <c r="IO23" t="s">
        <v>2376</v>
      </c>
      <c r="IP23" s="37" t="s">
        <v>2736</v>
      </c>
      <c r="IQ23" t="s">
        <v>2690</v>
      </c>
      <c r="IS23" s="1" t="e">
        <v>#N/A</v>
      </c>
      <c r="IT23" s="1" t="e">
        <v>#N/A</v>
      </c>
      <c r="IU23" s="1" t="e">
        <v>#N/A</v>
      </c>
      <c r="IV23" s="1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t="e">
        <v>#N/A</v>
      </c>
      <c r="JE23" t="e">
        <f t="shared" si="46"/>
        <v>#N/A</v>
      </c>
      <c r="JG23" s="12" t="e">
        <f t="shared" si="130"/>
        <v>#N/A</v>
      </c>
      <c r="JH23" t="s">
        <v>2376</v>
      </c>
      <c r="JI23" s="37" t="s">
        <v>2736</v>
      </c>
      <c r="JJ23" t="s">
        <v>2690</v>
      </c>
      <c r="JL23" s="1" t="e">
        <v>#N/A</v>
      </c>
      <c r="JM23" s="1" t="e">
        <v>#N/A</v>
      </c>
      <c r="JN23" s="1" t="e">
        <v>#N/A</v>
      </c>
      <c r="JO23" s="1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W23" t="e">
        <v>#N/A</v>
      </c>
      <c r="JX23" t="e">
        <f t="shared" si="48"/>
        <v>#N/A</v>
      </c>
      <c r="JZ23" s="12" t="e">
        <f t="shared" si="131"/>
        <v>#N/A</v>
      </c>
      <c r="KA23" t="s">
        <v>2376</v>
      </c>
      <c r="KB23" s="37" t="s">
        <v>2736</v>
      </c>
      <c r="KC23" t="s">
        <v>2690</v>
      </c>
      <c r="KE23" s="1" t="e">
        <v>#N/A</v>
      </c>
      <c r="KF23" s="1" t="e">
        <v>#N/A</v>
      </c>
      <c r="KG23" s="1" t="e">
        <v>#N/A</v>
      </c>
      <c r="KH23" s="1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t="e">
        <v>#N/A</v>
      </c>
      <c r="KQ23" t="e">
        <f t="shared" si="49"/>
        <v>#N/A</v>
      </c>
      <c r="KS23" s="12" t="e">
        <f t="shared" si="132"/>
        <v>#N/A</v>
      </c>
      <c r="KT23" t="s">
        <v>2376</v>
      </c>
      <c r="KU23" s="37" t="s">
        <v>2736</v>
      </c>
      <c r="KV23" t="s">
        <v>2690</v>
      </c>
      <c r="KX23" s="1" t="e">
        <v>#N/A</v>
      </c>
      <c r="KY23" s="1" t="e">
        <v>#N/A</v>
      </c>
      <c r="KZ23" s="1" t="e">
        <v>#N/A</v>
      </c>
      <c r="LA23" s="1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f t="shared" si="50"/>
        <v>#N/A</v>
      </c>
      <c r="LL23" s="12" t="e">
        <f t="shared" si="133"/>
        <v>#N/A</v>
      </c>
      <c r="LM23" t="s">
        <v>2376</v>
      </c>
      <c r="LN23" s="37" t="s">
        <v>2736</v>
      </c>
      <c r="LO23" t="s">
        <v>2690</v>
      </c>
      <c r="LQ23" t="e">
        <v>#N/A</v>
      </c>
      <c r="LR23" t="e">
        <v>#N/A</v>
      </c>
      <c r="LS23" t="e">
        <v>#N/A</v>
      </c>
      <c r="LT23" t="e">
        <v>#N/A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B23" t="e">
        <v>#N/A</v>
      </c>
      <c r="MC23" t="e">
        <f t="shared" si="52"/>
        <v>#N/A</v>
      </c>
      <c r="MD23">
        <f t="shared" si="53"/>
        <v>0</v>
      </c>
      <c r="ME23" s="12" t="e">
        <f t="shared" si="54"/>
        <v>#N/A</v>
      </c>
      <c r="MF23" t="s">
        <v>2376</v>
      </c>
      <c r="MG23" s="37" t="s">
        <v>2736</v>
      </c>
      <c r="MH23" t="s">
        <v>2690</v>
      </c>
      <c r="MJ23" t="e">
        <v>#N/A</v>
      </c>
      <c r="MK23" t="e">
        <v>#N/A</v>
      </c>
      <c r="ML23" t="e">
        <v>#N/A</v>
      </c>
      <c r="MM23" t="e">
        <v>#N/A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U23" t="e">
        <v>#N/A</v>
      </c>
      <c r="MV23" t="e">
        <f t="shared" si="55"/>
        <v>#N/A</v>
      </c>
      <c r="MX23" s="12" t="e">
        <f t="shared" si="134"/>
        <v>#N/A</v>
      </c>
      <c r="MY23" t="s">
        <v>2376</v>
      </c>
      <c r="MZ23" s="37" t="s">
        <v>2736</v>
      </c>
      <c r="NA23" t="s">
        <v>2690</v>
      </c>
      <c r="NC23" t="e">
        <v>#N/A</v>
      </c>
      <c r="ND23" t="e">
        <v>#N/A</v>
      </c>
      <c r="NE23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t="e">
        <v>#N/A</v>
      </c>
      <c r="NO23" t="e">
        <f t="shared" si="56"/>
        <v>#N/A</v>
      </c>
      <c r="NQ23" s="12" t="e">
        <f t="shared" si="135"/>
        <v>#N/A</v>
      </c>
      <c r="NR23" t="s">
        <v>2376</v>
      </c>
      <c r="NS23" s="37" t="s">
        <v>2736</v>
      </c>
      <c r="NT23" t="s">
        <v>2690</v>
      </c>
      <c r="NV23" t="e">
        <v>#N/A</v>
      </c>
      <c r="NW23" t="e">
        <v>#N/A</v>
      </c>
      <c r="NX23" t="e">
        <v>#N/A</v>
      </c>
      <c r="NY23" t="e">
        <v>#N/A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G23" t="e">
        <v>#N/A</v>
      </c>
      <c r="OH23" t="e">
        <f t="shared" si="57"/>
        <v>#N/A</v>
      </c>
      <c r="OJ23" s="12" t="e">
        <f t="shared" si="136"/>
        <v>#N/A</v>
      </c>
      <c r="OK23" t="s">
        <v>2376</v>
      </c>
      <c r="OL23" s="37" t="s">
        <v>2736</v>
      </c>
      <c r="OM23" t="s">
        <v>2690</v>
      </c>
      <c r="OO23" t="e">
        <v>#N/A</v>
      </c>
      <c r="OP23" t="e">
        <v>#N/A</v>
      </c>
      <c r="OQ23" t="e">
        <v>#N/A</v>
      </c>
      <c r="OR23" t="e">
        <v>#N/A</v>
      </c>
      <c r="OS23" t="e">
        <v>#N/A</v>
      </c>
      <c r="OT23" t="e">
        <v>#N/A</v>
      </c>
      <c r="OU23" t="e">
        <v>#N/A</v>
      </c>
      <c r="OV23" t="e">
        <v>#N/A</v>
      </c>
      <c r="OW23" t="e">
        <v>#N/A</v>
      </c>
      <c r="OX23" t="e">
        <v>#N/A</v>
      </c>
      <c r="OY23" t="e">
        <v>#N/A</v>
      </c>
      <c r="OZ23" t="e">
        <v>#N/A</v>
      </c>
      <c r="PA23" t="e">
        <f t="shared" si="58"/>
        <v>#N/A</v>
      </c>
      <c r="PC23" s="12" t="e">
        <f t="shared" si="137"/>
        <v>#N/A</v>
      </c>
      <c r="PD23" t="s">
        <v>2376</v>
      </c>
      <c r="PE23" s="37" t="s">
        <v>2736</v>
      </c>
      <c r="PF23" t="s">
        <v>2690</v>
      </c>
      <c r="PH23" t="e">
        <v>#N/A</v>
      </c>
      <c r="PI23" t="e">
        <v>#N/A</v>
      </c>
      <c r="PJ23" t="e">
        <v>#N/A</v>
      </c>
      <c r="PK23" t="e">
        <v>#N/A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t="e">
        <v>#N/A</v>
      </c>
      <c r="PT23" t="e">
        <f t="shared" si="59"/>
        <v>#N/A</v>
      </c>
      <c r="PV23" s="12" t="e">
        <f t="shared" si="138"/>
        <v>#N/A</v>
      </c>
      <c r="PW23" t="s">
        <v>2376</v>
      </c>
      <c r="PX23" s="37" t="s">
        <v>2736</v>
      </c>
      <c r="PY23" t="s">
        <v>2690</v>
      </c>
      <c r="QA23" t="e">
        <v>#N/A</v>
      </c>
      <c r="QB23" t="e">
        <v>#N/A</v>
      </c>
      <c r="QC23" t="e">
        <v>#N/A</v>
      </c>
      <c r="QD23" t="e">
        <v>#N/A</v>
      </c>
      <c r="QE23" t="e">
        <v>#N/A</v>
      </c>
      <c r="QF23" t="e">
        <v>#N/A</v>
      </c>
      <c r="QG23" t="e">
        <v>#N/A</v>
      </c>
      <c r="QH23" t="e">
        <v>#N/A</v>
      </c>
      <c r="QI23" t="e">
        <v>#N/A</v>
      </c>
      <c r="QJ23" t="e">
        <v>#N/A</v>
      </c>
      <c r="QK23" t="e">
        <v>#N/A</v>
      </c>
      <c r="QL23" t="e">
        <v>#N/A</v>
      </c>
      <c r="QM23" t="e">
        <f t="shared" si="60"/>
        <v>#N/A</v>
      </c>
      <c r="QO23" s="12" t="e">
        <f t="shared" si="139"/>
        <v>#N/A</v>
      </c>
      <c r="QP23" t="s">
        <v>2376</v>
      </c>
      <c r="QQ23" s="37" t="s">
        <v>2736</v>
      </c>
      <c r="QR23" t="s">
        <v>2690</v>
      </c>
      <c r="QT23" t="e">
        <v>#N/A</v>
      </c>
      <c r="QU23" t="e">
        <v>#N/A</v>
      </c>
      <c r="QV23" t="e">
        <v>#N/A</v>
      </c>
      <c r="QW23" t="e">
        <v>#N/A</v>
      </c>
      <c r="QX23" t="e">
        <v>#N/A</v>
      </c>
      <c r="QY23" t="e">
        <v>#N/A</v>
      </c>
      <c r="QZ23" t="e">
        <v>#N/A</v>
      </c>
      <c r="RA23" t="e">
        <v>#N/A</v>
      </c>
      <c r="RB23" t="e">
        <v>#N/A</v>
      </c>
      <c r="RC23" t="e">
        <v>#N/A</v>
      </c>
      <c r="RD23" t="e">
        <v>#N/A</v>
      </c>
      <c r="RE23" t="e">
        <v>#N/A</v>
      </c>
      <c r="RF23" t="e">
        <f t="shared" si="61"/>
        <v>#N/A</v>
      </c>
      <c r="RH23" s="12" t="e">
        <f t="shared" si="140"/>
        <v>#N/A</v>
      </c>
      <c r="RI23" t="s">
        <v>2376</v>
      </c>
      <c r="RJ23" s="37" t="s">
        <v>2736</v>
      </c>
      <c r="RK23" t="s">
        <v>2690</v>
      </c>
      <c r="RM23" t="e">
        <v>#N/A</v>
      </c>
      <c r="RN23" t="e">
        <v>#N/A</v>
      </c>
      <c r="RO23" t="e">
        <v>#N/A</v>
      </c>
      <c r="RP23" t="e">
        <v>#N/A</v>
      </c>
      <c r="RQ23" t="e">
        <v>#N/A</v>
      </c>
      <c r="RR23" t="e">
        <v>#N/A</v>
      </c>
      <c r="RS23" t="e">
        <v>#N/A</v>
      </c>
      <c r="RT23" t="e">
        <v>#N/A</v>
      </c>
      <c r="RU23" t="e">
        <v>#N/A</v>
      </c>
      <c r="RV23" t="e">
        <v>#N/A</v>
      </c>
      <c r="RW23" t="e">
        <v>#N/A</v>
      </c>
      <c r="RX23" t="e">
        <v>#N/A</v>
      </c>
      <c r="RY23" t="e">
        <f t="shared" si="62"/>
        <v>#N/A</v>
      </c>
      <c r="SA23" s="12" t="e">
        <f t="shared" si="141"/>
        <v>#N/A</v>
      </c>
      <c r="SB23" t="s">
        <v>2376</v>
      </c>
      <c r="SC23" s="37" t="s">
        <v>2736</v>
      </c>
      <c r="SD23" t="s">
        <v>2690</v>
      </c>
      <c r="SF23" t="e">
        <v>#N/A</v>
      </c>
      <c r="SG23" s="10" t="e">
        <f t="shared" si="63"/>
        <v>#N/A</v>
      </c>
      <c r="SH23" s="1" t="e">
        <f t="shared" si="64"/>
        <v>#N/A</v>
      </c>
      <c r="SI23" t="e">
        <v>#N/A</v>
      </c>
      <c r="SJ23" t="e">
        <v>#N/A</v>
      </c>
      <c r="SK23" t="e">
        <v>#N/A</v>
      </c>
      <c r="SL23" t="e">
        <v>#N/A</v>
      </c>
      <c r="SM23" t="e">
        <v>#N/A</v>
      </c>
      <c r="SN23" t="e">
        <v>#N/A</v>
      </c>
      <c r="SO23" t="e">
        <v>#N/A</v>
      </c>
      <c r="SP23" t="e">
        <v>#N/A</v>
      </c>
      <c r="SQ23" t="e">
        <v>#N/A</v>
      </c>
      <c r="SR23" t="e">
        <v>#N/A</v>
      </c>
      <c r="SS23" t="e">
        <f t="shared" si="65"/>
        <v>#N/A</v>
      </c>
      <c r="ST23">
        <f t="shared" si="66"/>
        <v>0</v>
      </c>
      <c r="SU23" s="12" t="e">
        <f t="shared" si="142"/>
        <v>#N/A</v>
      </c>
      <c r="SV23" t="s">
        <v>2376</v>
      </c>
      <c r="SW23" s="37" t="s">
        <v>2736</v>
      </c>
      <c r="SX23" t="s">
        <v>2690</v>
      </c>
      <c r="SZ23" t="e">
        <v>#N/A</v>
      </c>
      <c r="TA23" t="e">
        <v>#N/A</v>
      </c>
      <c r="TB23" t="e">
        <v>#N/A</v>
      </c>
      <c r="TC23" t="e">
        <v>#N/A</v>
      </c>
      <c r="TD23" t="e">
        <v>#N/A</v>
      </c>
      <c r="TE23" t="e">
        <v>#N/A</v>
      </c>
      <c r="TF23" t="e">
        <v>#N/A</v>
      </c>
      <c r="TG23" t="e">
        <v>#N/A</v>
      </c>
      <c r="TH23" t="e">
        <v>#N/A</v>
      </c>
      <c r="TI23" t="e">
        <v>#N/A</v>
      </c>
      <c r="TJ23" t="e">
        <v>#N/A</v>
      </c>
      <c r="TK23" t="e">
        <v>#N/A</v>
      </c>
      <c r="TL23" t="e">
        <f t="shared" si="67"/>
        <v>#N/A</v>
      </c>
      <c r="TN23" s="12" t="e">
        <f t="shared" si="143"/>
        <v>#N/A</v>
      </c>
      <c r="TO23" t="s">
        <v>2376</v>
      </c>
      <c r="TP23" s="37" t="s">
        <v>2736</v>
      </c>
      <c r="TQ23" t="s">
        <v>2690</v>
      </c>
      <c r="TS23" t="e">
        <v>#N/A</v>
      </c>
      <c r="TT23" t="e">
        <v>#N/A</v>
      </c>
      <c r="TU23" t="e">
        <v>#N/A</v>
      </c>
      <c r="TV23" t="e">
        <v>#N/A</v>
      </c>
      <c r="TW23" t="e">
        <v>#N/A</v>
      </c>
      <c r="TX23" t="e">
        <v>#N/A</v>
      </c>
      <c r="TY23" t="e">
        <v>#N/A</v>
      </c>
      <c r="TZ23" t="e">
        <v>#N/A</v>
      </c>
      <c r="UA23" t="e">
        <v>#N/A</v>
      </c>
      <c r="UB23" t="e">
        <v>#N/A</v>
      </c>
      <c r="UC23" t="e">
        <v>#N/A</v>
      </c>
      <c r="UD23" t="e">
        <v>#N/A</v>
      </c>
      <c r="UE23" t="e">
        <f t="shared" si="68"/>
        <v>#N/A</v>
      </c>
      <c r="UG23" s="12" t="e">
        <f t="shared" si="144"/>
        <v>#N/A</v>
      </c>
      <c r="UH23" t="s">
        <v>2376</v>
      </c>
      <c r="UI23" s="37" t="s">
        <v>2736</v>
      </c>
      <c r="UJ23" t="s">
        <v>2690</v>
      </c>
      <c r="UL23" t="e">
        <v>#N/A</v>
      </c>
      <c r="UM23" t="e">
        <v>#N/A</v>
      </c>
      <c r="UN23" t="e">
        <v>#N/A</v>
      </c>
      <c r="UO23" t="e">
        <v>#N/A</v>
      </c>
      <c r="UP23" t="e">
        <v>#N/A</v>
      </c>
      <c r="UQ23" t="e">
        <v>#N/A</v>
      </c>
      <c r="UR23" t="e">
        <v>#N/A</v>
      </c>
      <c r="US23" t="e">
        <v>#N/A</v>
      </c>
      <c r="UT23" t="e">
        <v>#N/A</v>
      </c>
      <c r="UU23" t="e">
        <v>#N/A</v>
      </c>
      <c r="UV23" t="e">
        <v>#N/A</v>
      </c>
      <c r="UW23" t="e">
        <v>#N/A</v>
      </c>
      <c r="UX23" t="e">
        <f t="shared" si="69"/>
        <v>#N/A</v>
      </c>
      <c r="UZ23" s="12" t="e">
        <f t="shared" si="145"/>
        <v>#N/A</v>
      </c>
      <c r="VA23" t="s">
        <v>2376</v>
      </c>
      <c r="VB23" s="37" t="s">
        <v>2736</v>
      </c>
      <c r="VC23" t="s">
        <v>2690</v>
      </c>
      <c r="VE23" t="e">
        <v>#N/A</v>
      </c>
      <c r="VF23" t="e">
        <v>#N/A</v>
      </c>
      <c r="VG23" t="e">
        <v>#N/A</v>
      </c>
      <c r="VH23" t="e">
        <v>#N/A</v>
      </c>
      <c r="VI23" t="e">
        <v>#N/A</v>
      </c>
      <c r="VJ23" t="e">
        <v>#N/A</v>
      </c>
      <c r="VK23" t="e">
        <v>#N/A</v>
      </c>
      <c r="VL23" t="e">
        <v>#N/A</v>
      </c>
      <c r="VM23" t="e">
        <v>#N/A</v>
      </c>
      <c r="VN23" t="e">
        <v>#N/A</v>
      </c>
      <c r="VO23" t="e">
        <v>#N/A</v>
      </c>
      <c r="VP23" t="e">
        <v>#N/A</v>
      </c>
      <c r="VQ23" t="e">
        <f t="shared" si="70"/>
        <v>#N/A</v>
      </c>
      <c r="VS23" s="12" t="e">
        <f t="shared" si="146"/>
        <v>#N/A</v>
      </c>
      <c r="VT23" t="s">
        <v>2376</v>
      </c>
      <c r="VU23" s="37" t="s">
        <v>2736</v>
      </c>
      <c r="VV23" t="s">
        <v>2690</v>
      </c>
      <c r="VX23" t="e">
        <v>#N/A</v>
      </c>
      <c r="VY23" t="e">
        <v>#N/A</v>
      </c>
      <c r="VZ23" t="e">
        <v>#N/A</v>
      </c>
      <c r="WA23" t="e">
        <v>#N/A</v>
      </c>
      <c r="WB23" t="e">
        <v>#N/A</v>
      </c>
      <c r="WC23" t="e">
        <v>#N/A</v>
      </c>
      <c r="WD23" t="e">
        <v>#N/A</v>
      </c>
      <c r="WE23" t="e">
        <v>#N/A</v>
      </c>
      <c r="WF23" t="e">
        <v>#N/A</v>
      </c>
      <c r="WG23" t="e">
        <v>#N/A</v>
      </c>
      <c r="WH23" t="e">
        <v>#N/A</v>
      </c>
      <c r="WI23" t="e">
        <v>#N/A</v>
      </c>
      <c r="WJ23" t="e">
        <f t="shared" si="71"/>
        <v>#N/A</v>
      </c>
      <c r="WL23" s="12" t="e">
        <f t="shared" si="147"/>
        <v>#N/A</v>
      </c>
      <c r="WM23" t="s">
        <v>2376</v>
      </c>
      <c r="WN23" s="37" t="s">
        <v>2736</v>
      </c>
      <c r="WO23" t="s">
        <v>2690</v>
      </c>
      <c r="WQ23" t="e">
        <v>#N/A</v>
      </c>
      <c r="WR23" t="e">
        <v>#N/A</v>
      </c>
      <c r="WS23" s="1" t="e">
        <f t="shared" si="72"/>
        <v>#N/A</v>
      </c>
      <c r="WT23" t="e">
        <v>#N/A</v>
      </c>
      <c r="WU23" t="e">
        <v>#N/A</v>
      </c>
      <c r="WV23" t="e">
        <v>#N/A</v>
      </c>
      <c r="WW23" t="e">
        <v>#N/A</v>
      </c>
      <c r="WX23" t="e">
        <v>#N/A</v>
      </c>
      <c r="WY23" t="e">
        <v>#N/A</v>
      </c>
      <c r="WZ23" t="e">
        <v>#N/A</v>
      </c>
      <c r="XA23" t="e">
        <v>#N/A</v>
      </c>
      <c r="XB23" t="e">
        <v>#N/A</v>
      </c>
      <c r="XC23" t="e">
        <v>#N/A</v>
      </c>
      <c r="XD23" t="e">
        <f t="shared" si="73"/>
        <v>#N/A</v>
      </c>
      <c r="XE23">
        <f t="shared" si="74"/>
        <v>0</v>
      </c>
      <c r="XF23" s="12" t="e">
        <f t="shared" si="148"/>
        <v>#N/A</v>
      </c>
      <c r="XG23" t="s">
        <v>2376</v>
      </c>
      <c r="XH23" s="37" t="s">
        <v>2736</v>
      </c>
      <c r="XI23" t="s">
        <v>2690</v>
      </c>
      <c r="XK23" t="e">
        <v>#N/A</v>
      </c>
      <c r="XL23" t="e">
        <v>#N/A</v>
      </c>
      <c r="XM23" t="e">
        <v>#N/A</v>
      </c>
      <c r="XN23" t="e">
        <v>#N/A</v>
      </c>
      <c r="XO23" t="e">
        <v>#N/A</v>
      </c>
      <c r="XP23" t="e">
        <v>#N/A</v>
      </c>
      <c r="XQ23" t="e">
        <v>#N/A</v>
      </c>
      <c r="XR23" t="e">
        <v>#N/A</v>
      </c>
      <c r="XS23" t="e">
        <v>#N/A</v>
      </c>
      <c r="XT23" t="e">
        <v>#N/A</v>
      </c>
      <c r="XU23" t="e">
        <v>#N/A</v>
      </c>
      <c r="XV23" t="e">
        <v>#N/A</v>
      </c>
      <c r="XW23" t="e">
        <f t="shared" si="75"/>
        <v>#N/A</v>
      </c>
      <c r="XY23" s="12" t="e">
        <f t="shared" si="149"/>
        <v>#N/A</v>
      </c>
      <c r="XZ23" t="s">
        <v>2376</v>
      </c>
      <c r="YA23" s="37" t="s">
        <v>2736</v>
      </c>
      <c r="YB23" t="s">
        <v>2690</v>
      </c>
      <c r="YD23" t="e">
        <v>#N/A</v>
      </c>
      <c r="YE23" t="e">
        <v>#N/A</v>
      </c>
      <c r="YF23" t="e">
        <v>#N/A</v>
      </c>
      <c r="YG23" t="e">
        <v>#N/A</v>
      </c>
      <c r="YH23" t="e">
        <v>#N/A</v>
      </c>
      <c r="YI23" t="e">
        <v>#N/A</v>
      </c>
      <c r="YJ23" t="e">
        <v>#N/A</v>
      </c>
      <c r="YK23" t="e">
        <v>#N/A</v>
      </c>
      <c r="YL23" t="e">
        <v>#N/A</v>
      </c>
      <c r="YM23" t="e">
        <v>#N/A</v>
      </c>
      <c r="YN23" t="e">
        <v>#N/A</v>
      </c>
      <c r="YO23" t="e">
        <v>#N/A</v>
      </c>
      <c r="YP23" t="e">
        <f t="shared" si="81"/>
        <v>#N/A</v>
      </c>
      <c r="YR23" s="12" t="e">
        <f t="shared" si="150"/>
        <v>#N/A</v>
      </c>
      <c r="YS23" t="s">
        <v>2376</v>
      </c>
      <c r="YT23" s="37" t="s">
        <v>2736</v>
      </c>
      <c r="YU23" t="s">
        <v>2690</v>
      </c>
      <c r="YW23" t="e">
        <v>#N/A</v>
      </c>
      <c r="YX23" t="e">
        <v>#N/A</v>
      </c>
      <c r="YY23" t="e">
        <v>#N/A</v>
      </c>
      <c r="YZ23" t="e">
        <v>#N/A</v>
      </c>
      <c r="ZA23" t="e">
        <v>#N/A</v>
      </c>
      <c r="ZB23" t="e">
        <v>#N/A</v>
      </c>
      <c r="ZC23" t="e">
        <v>#N/A</v>
      </c>
      <c r="ZD23" t="e">
        <v>#N/A</v>
      </c>
      <c r="ZE23" t="e">
        <v>#N/A</v>
      </c>
      <c r="ZF23" t="e">
        <v>#N/A</v>
      </c>
      <c r="ZG23" t="e">
        <v>#N/A</v>
      </c>
      <c r="ZH23" t="e">
        <v>#N/A</v>
      </c>
      <c r="ZI23" t="e">
        <f t="shared" si="76"/>
        <v>#N/A</v>
      </c>
      <c r="ZK23" s="12" t="e">
        <f t="shared" si="151"/>
        <v>#N/A</v>
      </c>
      <c r="ZL23" t="s">
        <v>2376</v>
      </c>
      <c r="ZM23" s="37" t="s">
        <v>2736</v>
      </c>
      <c r="ZN23" t="s">
        <v>2690</v>
      </c>
      <c r="ZP23" s="1">
        <v>0.28944444444444445</v>
      </c>
      <c r="ZQ23" s="1">
        <v>0.10414351851851851</v>
      </c>
      <c r="ZR23" s="1">
        <v>8.3518518518518506E-2</v>
      </c>
      <c r="ZS23" s="1">
        <v>0.10177083333333332</v>
      </c>
      <c r="ZT23">
        <v>41</v>
      </c>
      <c r="ZU23">
        <v>211</v>
      </c>
      <c r="ZV23">
        <v>205</v>
      </c>
      <c r="ZW23">
        <v>13</v>
      </c>
      <c r="ZX23">
        <v>0</v>
      </c>
      <c r="ZY23">
        <v>0</v>
      </c>
      <c r="ZZ23">
        <v>0</v>
      </c>
      <c r="AAA23">
        <v>94.04</v>
      </c>
      <c r="AAB23">
        <f t="shared" si="84"/>
        <v>198</v>
      </c>
      <c r="AAC23">
        <v>240</v>
      </c>
      <c r="AAD23" s="12">
        <f t="shared" si="152"/>
        <v>82.5</v>
      </c>
      <c r="AAE23" t="s">
        <v>2376</v>
      </c>
      <c r="AAF23" s="37" t="s">
        <v>2736</v>
      </c>
      <c r="AAG23" t="s">
        <v>2690</v>
      </c>
      <c r="AAI23" s="1">
        <v>0.28944444444444445</v>
      </c>
      <c r="AAJ23" s="1">
        <v>0.10414351851851851</v>
      </c>
      <c r="AAK23" s="1">
        <v>8.3518518518518506E-2</v>
      </c>
      <c r="AAL23" s="1">
        <v>0.10177083333333332</v>
      </c>
      <c r="AAM23">
        <v>41</v>
      </c>
      <c r="AAN23">
        <v>211</v>
      </c>
      <c r="AAO23">
        <v>205</v>
      </c>
      <c r="AAP23">
        <v>13</v>
      </c>
      <c r="AAQ23">
        <v>0</v>
      </c>
      <c r="AAR23">
        <v>0</v>
      </c>
      <c r="AAS23">
        <v>0</v>
      </c>
      <c r="AAT23">
        <v>94.04</v>
      </c>
      <c r="AAU23">
        <f t="shared" si="91"/>
        <v>198</v>
      </c>
      <c r="AAV23">
        <v>240</v>
      </c>
      <c r="AAW23" s="12">
        <f t="shared" si="153"/>
        <v>82.5</v>
      </c>
      <c r="AAX23" t="s">
        <v>2376</v>
      </c>
      <c r="AAY23" s="37" t="s">
        <v>2736</v>
      </c>
      <c r="AAZ23" t="s">
        <v>2690</v>
      </c>
      <c r="ABB23" s="1">
        <v>0.28944444444444445</v>
      </c>
      <c r="ABC23" s="1">
        <v>0.10414351851851851</v>
      </c>
      <c r="ABD23" s="1">
        <f>ABC23</f>
        <v>0.10414351851851851</v>
      </c>
      <c r="ABE23" s="1">
        <v>8.3518518518518506E-2</v>
      </c>
      <c r="ABF23" s="1">
        <v>0.10177083333333332</v>
      </c>
      <c r="ABG23">
        <v>41</v>
      </c>
      <c r="ABH23">
        <v>211</v>
      </c>
      <c r="ABI23">
        <v>205</v>
      </c>
      <c r="ABJ23">
        <v>13</v>
      </c>
      <c r="ABK23">
        <v>0</v>
      </c>
      <c r="ABL23">
        <v>0</v>
      </c>
      <c r="ABM23">
        <v>0</v>
      </c>
      <c r="ABN23">
        <v>94.04</v>
      </c>
      <c r="ABO23">
        <f t="shared" si="92"/>
        <v>198</v>
      </c>
      <c r="ABP23">
        <f>SUM(XX23,YQ23,ZJ23,AAC23)</f>
        <v>240</v>
      </c>
      <c r="ABQ23" s="12">
        <f t="shared" ref="ABQ23:ABQ29" si="155">ABO23/ABP23*100</f>
        <v>82.5</v>
      </c>
    </row>
    <row r="24" spans="1:745">
      <c r="A24" t="s">
        <v>2377</v>
      </c>
      <c r="B24" s="37" t="s">
        <v>2736</v>
      </c>
      <c r="C24" t="s">
        <v>2690</v>
      </c>
      <c r="E24" s="1" t="e">
        <v>#N/A</v>
      </c>
      <c r="F24" s="1" t="e">
        <v>#N/A</v>
      </c>
      <c r="G24" s="1" t="e">
        <v>#N/A</v>
      </c>
      <c r="H24" s="1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f t="shared" si="17"/>
        <v>#N/A</v>
      </c>
      <c r="S24" s="12"/>
      <c r="T24" t="s">
        <v>2377</v>
      </c>
      <c r="U24" s="37" t="s">
        <v>2736</v>
      </c>
      <c r="V24" t="s">
        <v>2690</v>
      </c>
      <c r="X24" s="1" t="e">
        <v>#N/A</v>
      </c>
      <c r="Y24" s="1" t="e">
        <v>#N/A</v>
      </c>
      <c r="Z24" s="1" t="e">
        <v>#N/A</v>
      </c>
      <c r="AA24" s="1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f t="shared" si="19"/>
        <v>#N/A</v>
      </c>
      <c r="AL24" s="12" t="e">
        <f t="shared" si="119"/>
        <v>#N/A</v>
      </c>
      <c r="AM24" t="s">
        <v>2377</v>
      </c>
      <c r="AN24" s="37" t="s">
        <v>2736</v>
      </c>
      <c r="AO24" t="s">
        <v>2690</v>
      </c>
      <c r="AQ24" s="1" t="e">
        <v>#N/A</v>
      </c>
      <c r="AR24" s="1" t="e">
        <v>#N/A</v>
      </c>
      <c r="AS24" s="1" t="e">
        <v>#N/A</v>
      </c>
      <c r="AT24" s="1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f t="shared" si="21"/>
        <v>#N/A</v>
      </c>
      <c r="BE24" s="12" t="e">
        <f t="shared" si="120"/>
        <v>#N/A</v>
      </c>
      <c r="BF24" t="s">
        <v>2377</v>
      </c>
      <c r="BG24" s="37" t="s">
        <v>2736</v>
      </c>
      <c r="BH24" t="s">
        <v>2690</v>
      </c>
      <c r="BJ24" s="1">
        <v>1.2592592592592593E-2</v>
      </c>
      <c r="BK24" s="1">
        <v>1.2291666666666666E-2</v>
      </c>
      <c r="BL24" s="1">
        <v>0</v>
      </c>
      <c r="BM24" s="1">
        <v>2.8935185185185189E-4</v>
      </c>
      <c r="BN24">
        <v>1</v>
      </c>
      <c r="BO24">
        <v>17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f t="shared" si="23"/>
        <v>17</v>
      </c>
      <c r="BX24" s="12" t="e">
        <f t="shared" si="121"/>
        <v>#DIV/0!</v>
      </c>
      <c r="BY24" t="s">
        <v>2377</v>
      </c>
      <c r="BZ24" s="37" t="s">
        <v>2736</v>
      </c>
      <c r="CA24" t="s">
        <v>2690</v>
      </c>
      <c r="CC24" s="1">
        <v>0</v>
      </c>
      <c r="CD24" s="1">
        <v>0</v>
      </c>
      <c r="CE24" s="1">
        <v>0</v>
      </c>
      <c r="CF24" s="1">
        <v>0</v>
      </c>
      <c r="CG24">
        <v>0</v>
      </c>
      <c r="CH24">
        <v>0</v>
      </c>
      <c r="CI24">
        <v>17</v>
      </c>
      <c r="CJ24">
        <v>0</v>
      </c>
      <c r="CK24">
        <v>0</v>
      </c>
      <c r="CL24">
        <v>0</v>
      </c>
      <c r="CM24">
        <v>0</v>
      </c>
      <c r="CN24">
        <v>100</v>
      </c>
      <c r="CO24">
        <f t="shared" si="78"/>
        <v>0</v>
      </c>
      <c r="CQ24" s="12"/>
      <c r="CR24" t="s">
        <v>2377</v>
      </c>
      <c r="CS24" s="37" t="s">
        <v>2736</v>
      </c>
      <c r="CT24" t="s">
        <v>2690</v>
      </c>
      <c r="CV24" s="1">
        <v>0</v>
      </c>
      <c r="CW24" s="1">
        <v>0</v>
      </c>
      <c r="CX24" s="1">
        <v>0</v>
      </c>
      <c r="CY24" s="1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f t="shared" si="26"/>
        <v>0</v>
      </c>
      <c r="DJ24" s="12" t="e">
        <f t="shared" si="122"/>
        <v>#DIV/0!</v>
      </c>
      <c r="DK24" t="s">
        <v>2377</v>
      </c>
      <c r="DL24" s="37" t="s">
        <v>2736</v>
      </c>
      <c r="DM24" t="s">
        <v>2690</v>
      </c>
      <c r="DO24" s="1">
        <v>0</v>
      </c>
      <c r="DP24" s="1">
        <v>0</v>
      </c>
      <c r="DQ24" s="1">
        <v>0</v>
      </c>
      <c r="DR24" s="1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f t="shared" si="28"/>
        <v>0</v>
      </c>
      <c r="EC24" s="12" t="e">
        <f t="shared" si="123"/>
        <v>#DIV/0!</v>
      </c>
      <c r="ED24" t="s">
        <v>2377</v>
      </c>
      <c r="EE24" s="37" t="s">
        <v>2736</v>
      </c>
      <c r="EF24" t="s">
        <v>2690</v>
      </c>
      <c r="EH24" s="1">
        <v>0</v>
      </c>
      <c r="EI24" s="1">
        <v>0</v>
      </c>
      <c r="EJ24" s="1">
        <v>0</v>
      </c>
      <c r="EK24" s="1">
        <v>0</v>
      </c>
      <c r="EL24">
        <f t="shared" si="30"/>
        <v>0</v>
      </c>
      <c r="EM24">
        <f t="shared" si="31"/>
        <v>0</v>
      </c>
      <c r="EN24">
        <v>17</v>
      </c>
      <c r="EO24">
        <f t="shared" si="32"/>
        <v>0</v>
      </c>
      <c r="EP24">
        <v>0</v>
      </c>
      <c r="EQ24">
        <v>0</v>
      </c>
      <c r="ER24">
        <v>0</v>
      </c>
      <c r="ES24">
        <v>100</v>
      </c>
      <c r="ET24">
        <f t="shared" si="79"/>
        <v>0</v>
      </c>
      <c r="EV24" s="12" t="e">
        <f t="shared" si="124"/>
        <v>#DIV/0!</v>
      </c>
      <c r="EW24" t="s">
        <v>2377</v>
      </c>
      <c r="EX24" s="37" t="s">
        <v>2736</v>
      </c>
      <c r="EY24" t="s">
        <v>2690</v>
      </c>
      <c r="FA24" s="1">
        <v>1.2592592592592593E-2</v>
      </c>
      <c r="FB24" s="1">
        <v>1.2291666666666666E-2</v>
      </c>
      <c r="FC24" s="10">
        <f t="shared" si="34"/>
        <v>2.4583333333333332E-3</v>
      </c>
      <c r="FD24" s="1">
        <v>0</v>
      </c>
      <c r="FE24" s="1">
        <v>2.8935185185185189E-4</v>
      </c>
      <c r="FF24" t="e">
        <f t="shared" si="35"/>
        <v>#N/A</v>
      </c>
      <c r="FG24">
        <v>17</v>
      </c>
      <c r="FH24">
        <v>17</v>
      </c>
      <c r="FI24">
        <v>0</v>
      </c>
      <c r="FJ24">
        <v>0</v>
      </c>
      <c r="FK24">
        <v>0</v>
      </c>
      <c r="FL24">
        <v>0</v>
      </c>
      <c r="FM24">
        <v>100</v>
      </c>
      <c r="FN24" t="e">
        <f t="shared" si="36"/>
        <v>#N/A</v>
      </c>
      <c r="FO24">
        <f t="shared" si="37"/>
        <v>0</v>
      </c>
      <c r="FP24" s="12" t="e">
        <f t="shared" si="125"/>
        <v>#N/A</v>
      </c>
      <c r="FQ24" t="s">
        <v>2377</v>
      </c>
      <c r="FR24" s="37" t="s">
        <v>2736</v>
      </c>
      <c r="FS24" t="s">
        <v>2690</v>
      </c>
      <c r="FU24" s="1" t="e">
        <v>#N/A</v>
      </c>
      <c r="FV24" s="1" t="e">
        <v>#N/A</v>
      </c>
      <c r="FW24" s="1" t="e">
        <v>#N/A</v>
      </c>
      <c r="FX24" s="1" t="e">
        <v>#N/A</v>
      </c>
      <c r="FY24" t="e">
        <v>#N/A</v>
      </c>
      <c r="FZ24" t="e">
        <v>#N/A</v>
      </c>
      <c r="GA24" t="e">
        <v>#N/A</v>
      </c>
      <c r="GB24" t="e">
        <v>#N/A</v>
      </c>
      <c r="GC24" t="e">
        <v>#N/A</v>
      </c>
      <c r="GD24" t="e">
        <v>#N/A</v>
      </c>
      <c r="GE24" t="e">
        <v>#N/A</v>
      </c>
      <c r="GF24" t="e">
        <v>#N/A</v>
      </c>
      <c r="GG24" t="e">
        <f t="shared" si="39"/>
        <v>#N/A</v>
      </c>
      <c r="GI24" s="12" t="e">
        <f t="shared" si="126"/>
        <v>#N/A</v>
      </c>
      <c r="GJ24" t="s">
        <v>2377</v>
      </c>
      <c r="GK24" s="37" t="s">
        <v>2736</v>
      </c>
      <c r="GL24" t="s">
        <v>2690</v>
      </c>
      <c r="GN24" s="1" t="e">
        <v>#N/A</v>
      </c>
      <c r="GO24" s="1" t="e">
        <v>#N/A</v>
      </c>
      <c r="GP24" s="1" t="e">
        <v>#N/A</v>
      </c>
      <c r="GQ24" s="1" t="e">
        <v>#N/A</v>
      </c>
      <c r="GR24" t="e">
        <v>#N/A</v>
      </c>
      <c r="GS24" t="e">
        <v>#N/A</v>
      </c>
      <c r="GT24" t="e">
        <v>#N/A</v>
      </c>
      <c r="GU24" t="e">
        <v>#N/A</v>
      </c>
      <c r="GV24" t="e">
        <v>#N/A</v>
      </c>
      <c r="GW24" t="e">
        <v>#N/A</v>
      </c>
      <c r="GX24" t="e">
        <v>#N/A</v>
      </c>
      <c r="GY24" t="e">
        <v>#N/A</v>
      </c>
      <c r="GZ24" t="e">
        <f t="shared" si="41"/>
        <v>#N/A</v>
      </c>
      <c r="HB24" s="12" t="e">
        <f t="shared" si="127"/>
        <v>#N/A</v>
      </c>
      <c r="HC24" t="s">
        <v>2377</v>
      </c>
      <c r="HD24" s="37" t="s">
        <v>2736</v>
      </c>
      <c r="HE24" t="s">
        <v>2690</v>
      </c>
      <c r="HG24" s="1" t="e">
        <v>#N/A</v>
      </c>
      <c r="HH24" s="1" t="e">
        <v>#N/A</v>
      </c>
      <c r="HI24" s="1" t="e">
        <v>#N/A</v>
      </c>
      <c r="HJ24" s="1" t="e">
        <v>#N/A</v>
      </c>
      <c r="HK24" t="e">
        <v>#N/A</v>
      </c>
      <c r="HL24" t="e">
        <v>#N/A</v>
      </c>
      <c r="HM24" t="e">
        <v>#N/A</v>
      </c>
      <c r="HN24" t="e">
        <v>#N/A</v>
      </c>
      <c r="HO24" t="e">
        <v>#N/A</v>
      </c>
      <c r="HP24" t="e">
        <v>#N/A</v>
      </c>
      <c r="HQ24" t="e">
        <v>#N/A</v>
      </c>
      <c r="HR24" t="e">
        <v>#N/A</v>
      </c>
      <c r="HS24" t="e">
        <f t="shared" si="43"/>
        <v>#N/A</v>
      </c>
      <c r="HU24" s="12" t="e">
        <f t="shared" si="128"/>
        <v>#N/A</v>
      </c>
      <c r="HV24" t="s">
        <v>2377</v>
      </c>
      <c r="HW24" s="37" t="s">
        <v>2736</v>
      </c>
      <c r="HX24" t="s">
        <v>2690</v>
      </c>
      <c r="HZ24" s="1" t="e">
        <v>#N/A</v>
      </c>
      <c r="IA24" s="1" t="e">
        <v>#N/A</v>
      </c>
      <c r="IB24" s="1" t="e">
        <v>#N/A</v>
      </c>
      <c r="IC24" s="1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t="e">
        <v>#N/A</v>
      </c>
      <c r="IL24" t="e">
        <f t="shared" si="45"/>
        <v>#N/A</v>
      </c>
      <c r="IN24" s="12" t="e">
        <f t="shared" si="129"/>
        <v>#N/A</v>
      </c>
      <c r="IO24" t="s">
        <v>2377</v>
      </c>
      <c r="IP24" s="37" t="s">
        <v>2736</v>
      </c>
      <c r="IQ24" t="s">
        <v>2690</v>
      </c>
      <c r="IS24" s="1" t="e">
        <v>#N/A</v>
      </c>
      <c r="IT24" s="1" t="e">
        <v>#N/A</v>
      </c>
      <c r="IU24" s="1" t="e">
        <v>#N/A</v>
      </c>
      <c r="IV24" s="1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D24" t="e">
        <v>#N/A</v>
      </c>
      <c r="JE24" t="e">
        <f t="shared" si="46"/>
        <v>#N/A</v>
      </c>
      <c r="JG24" s="12" t="e">
        <f t="shared" si="130"/>
        <v>#N/A</v>
      </c>
      <c r="JH24" t="s">
        <v>2377</v>
      </c>
      <c r="JI24" s="37" t="s">
        <v>2736</v>
      </c>
      <c r="JJ24" t="s">
        <v>2690</v>
      </c>
      <c r="JL24" s="1" t="e">
        <v>#N/A</v>
      </c>
      <c r="JM24" s="1" t="e">
        <v>#N/A</v>
      </c>
      <c r="JN24" s="1" t="e">
        <v>#N/A</v>
      </c>
      <c r="JO24" s="1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t="e">
        <v>#N/A</v>
      </c>
      <c r="JX24" t="e">
        <f t="shared" si="48"/>
        <v>#N/A</v>
      </c>
      <c r="JZ24" s="12" t="e">
        <f t="shared" si="131"/>
        <v>#N/A</v>
      </c>
      <c r="KA24" t="s">
        <v>2377</v>
      </c>
      <c r="KB24" s="37" t="s">
        <v>2736</v>
      </c>
      <c r="KC24" t="s">
        <v>2690</v>
      </c>
      <c r="KE24" s="1" t="e">
        <v>#N/A</v>
      </c>
      <c r="KF24" s="1" t="e">
        <v>#N/A</v>
      </c>
      <c r="KG24" s="1" t="e">
        <v>#N/A</v>
      </c>
      <c r="KH24" s="1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t="e">
        <v>#N/A</v>
      </c>
      <c r="KQ24" t="e">
        <f t="shared" si="49"/>
        <v>#N/A</v>
      </c>
      <c r="KS24" s="12" t="e">
        <f t="shared" si="132"/>
        <v>#N/A</v>
      </c>
      <c r="KT24" t="s">
        <v>2377</v>
      </c>
      <c r="KU24" s="37" t="s">
        <v>2736</v>
      </c>
      <c r="KV24" t="s">
        <v>2690</v>
      </c>
      <c r="KX24" s="1" t="e">
        <v>#N/A</v>
      </c>
      <c r="KY24" s="1" t="e">
        <v>#N/A</v>
      </c>
      <c r="KZ24" s="1" t="e">
        <v>#N/A</v>
      </c>
      <c r="LA24" s="1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f t="shared" si="50"/>
        <v>#N/A</v>
      </c>
      <c r="LL24" s="12" t="e">
        <f t="shared" si="133"/>
        <v>#N/A</v>
      </c>
      <c r="LM24" t="s">
        <v>2377</v>
      </c>
      <c r="LN24" s="37" t="s">
        <v>2736</v>
      </c>
      <c r="LO24" t="s">
        <v>2690</v>
      </c>
      <c r="LQ24" t="e">
        <v>#N/A</v>
      </c>
      <c r="LR24" t="e">
        <v>#N/A</v>
      </c>
      <c r="LS24" t="e">
        <v>#N/A</v>
      </c>
      <c r="LT24" t="e">
        <v>#N/A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B24" t="e">
        <v>#N/A</v>
      </c>
      <c r="MC24" t="e">
        <f t="shared" si="52"/>
        <v>#N/A</v>
      </c>
      <c r="MD24">
        <f t="shared" si="53"/>
        <v>0</v>
      </c>
      <c r="ME24" s="12" t="e">
        <f t="shared" si="54"/>
        <v>#N/A</v>
      </c>
      <c r="MF24" t="s">
        <v>2377</v>
      </c>
      <c r="MG24" s="37" t="s">
        <v>2736</v>
      </c>
      <c r="MH24" t="s">
        <v>2690</v>
      </c>
      <c r="MJ24" t="e">
        <v>#N/A</v>
      </c>
      <c r="MK24" t="e">
        <v>#N/A</v>
      </c>
      <c r="ML24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v>#N/A</v>
      </c>
      <c r="MV24" t="e">
        <f t="shared" si="55"/>
        <v>#N/A</v>
      </c>
      <c r="MX24" s="12" t="e">
        <f t="shared" si="134"/>
        <v>#N/A</v>
      </c>
      <c r="MY24" t="s">
        <v>2377</v>
      </c>
      <c r="MZ24" s="37" t="s">
        <v>2736</v>
      </c>
      <c r="NA24" t="s">
        <v>2690</v>
      </c>
      <c r="NC24" t="e">
        <v>#N/A</v>
      </c>
      <c r="ND24" t="e">
        <v>#N/A</v>
      </c>
      <c r="NE24" t="e">
        <v>#N/A</v>
      </c>
      <c r="NF24" t="e">
        <v>#N/A</v>
      </c>
      <c r="NG24" t="e">
        <v>#N/A</v>
      </c>
      <c r="NH24" t="e">
        <v>#N/A</v>
      </c>
      <c r="NI24" t="e">
        <v>#N/A</v>
      </c>
      <c r="NJ24" t="e">
        <v>#N/A</v>
      </c>
      <c r="NK24" t="e">
        <v>#N/A</v>
      </c>
      <c r="NL24" t="e">
        <v>#N/A</v>
      </c>
      <c r="NM24" t="e">
        <v>#N/A</v>
      </c>
      <c r="NN24" t="e">
        <v>#N/A</v>
      </c>
      <c r="NO24" t="e">
        <f t="shared" si="56"/>
        <v>#N/A</v>
      </c>
      <c r="NQ24" s="12" t="e">
        <f t="shared" si="135"/>
        <v>#N/A</v>
      </c>
      <c r="NR24" t="s">
        <v>2377</v>
      </c>
      <c r="NS24" s="37" t="s">
        <v>2736</v>
      </c>
      <c r="NT24" t="s">
        <v>2690</v>
      </c>
      <c r="NV24" t="e">
        <v>#N/A</v>
      </c>
      <c r="NW24" t="e">
        <v>#N/A</v>
      </c>
      <c r="NX24" t="e">
        <v>#N/A</v>
      </c>
      <c r="NY24" t="e">
        <v>#N/A</v>
      </c>
      <c r="NZ24" t="e">
        <v>#N/A</v>
      </c>
      <c r="OA24" t="e">
        <v>#N/A</v>
      </c>
      <c r="OB24" t="e">
        <v>#N/A</v>
      </c>
      <c r="OC24" t="e">
        <v>#N/A</v>
      </c>
      <c r="OD24" t="e">
        <v>#N/A</v>
      </c>
      <c r="OE24" t="e">
        <v>#N/A</v>
      </c>
      <c r="OF24" t="e">
        <v>#N/A</v>
      </c>
      <c r="OG24" t="e">
        <v>#N/A</v>
      </c>
      <c r="OH24" t="e">
        <f t="shared" si="57"/>
        <v>#N/A</v>
      </c>
      <c r="OJ24" s="12" t="e">
        <f t="shared" si="136"/>
        <v>#N/A</v>
      </c>
      <c r="OK24" t="s">
        <v>2377</v>
      </c>
      <c r="OL24" s="37" t="s">
        <v>2736</v>
      </c>
      <c r="OM24" t="s">
        <v>2690</v>
      </c>
      <c r="OO24" t="e">
        <v>#N/A</v>
      </c>
      <c r="OP24" t="e">
        <v>#N/A</v>
      </c>
      <c r="OQ24" t="e">
        <v>#N/A</v>
      </c>
      <c r="OR24" t="e">
        <v>#N/A</v>
      </c>
      <c r="OS24" t="e">
        <v>#N/A</v>
      </c>
      <c r="OT24" t="e">
        <v>#N/A</v>
      </c>
      <c r="OU24" t="e">
        <v>#N/A</v>
      </c>
      <c r="OV24" t="e">
        <v>#N/A</v>
      </c>
      <c r="OW24" t="e">
        <v>#N/A</v>
      </c>
      <c r="OX24" t="e">
        <v>#N/A</v>
      </c>
      <c r="OY24" t="e">
        <v>#N/A</v>
      </c>
      <c r="OZ24" t="e">
        <v>#N/A</v>
      </c>
      <c r="PA24" t="e">
        <f t="shared" si="58"/>
        <v>#N/A</v>
      </c>
      <c r="PC24" s="12" t="e">
        <f t="shared" si="137"/>
        <v>#N/A</v>
      </c>
      <c r="PD24" t="s">
        <v>2377</v>
      </c>
      <c r="PE24" s="37" t="s">
        <v>2736</v>
      </c>
      <c r="PF24" t="s">
        <v>2690</v>
      </c>
      <c r="PH24" t="e">
        <v>#N/A</v>
      </c>
      <c r="PI24" t="e">
        <v>#N/A</v>
      </c>
      <c r="PJ24" t="e">
        <v>#N/A</v>
      </c>
      <c r="PK24" t="e">
        <v>#N/A</v>
      </c>
      <c r="PL24" t="e">
        <v>#N/A</v>
      </c>
      <c r="PM24" t="e">
        <v>#N/A</v>
      </c>
      <c r="PN24" t="e">
        <v>#N/A</v>
      </c>
      <c r="PO24" t="e">
        <v>#N/A</v>
      </c>
      <c r="PP24" t="e">
        <v>#N/A</v>
      </c>
      <c r="PQ24" t="e">
        <v>#N/A</v>
      </c>
      <c r="PR24" t="e">
        <v>#N/A</v>
      </c>
      <c r="PS24" t="e">
        <v>#N/A</v>
      </c>
      <c r="PT24" t="e">
        <f t="shared" si="59"/>
        <v>#N/A</v>
      </c>
      <c r="PV24" s="12" t="e">
        <f t="shared" si="138"/>
        <v>#N/A</v>
      </c>
      <c r="PW24" t="s">
        <v>2377</v>
      </c>
      <c r="PX24" s="37" t="s">
        <v>2736</v>
      </c>
      <c r="PY24" t="s">
        <v>2690</v>
      </c>
      <c r="QA24" t="e">
        <v>#N/A</v>
      </c>
      <c r="QB24" t="e">
        <v>#N/A</v>
      </c>
      <c r="QC24" t="e">
        <v>#N/A</v>
      </c>
      <c r="QD24" t="e">
        <v>#N/A</v>
      </c>
      <c r="QE24" t="e">
        <v>#N/A</v>
      </c>
      <c r="QF24" t="e">
        <v>#N/A</v>
      </c>
      <c r="QG24" t="e">
        <v>#N/A</v>
      </c>
      <c r="QH24" t="e">
        <v>#N/A</v>
      </c>
      <c r="QI24" t="e">
        <v>#N/A</v>
      </c>
      <c r="QJ24" t="e">
        <v>#N/A</v>
      </c>
      <c r="QK24" t="e">
        <v>#N/A</v>
      </c>
      <c r="QL24" t="e">
        <v>#N/A</v>
      </c>
      <c r="QM24" t="e">
        <f t="shared" si="60"/>
        <v>#N/A</v>
      </c>
      <c r="QO24" s="12" t="e">
        <f t="shared" si="139"/>
        <v>#N/A</v>
      </c>
      <c r="QP24" t="s">
        <v>2377</v>
      </c>
      <c r="QQ24" s="37" t="s">
        <v>2736</v>
      </c>
      <c r="QR24" t="s">
        <v>2690</v>
      </c>
      <c r="QT24" t="e">
        <v>#N/A</v>
      </c>
      <c r="QU24" t="e">
        <v>#N/A</v>
      </c>
      <c r="QV24" t="e">
        <v>#N/A</v>
      </c>
      <c r="QW24" t="e">
        <v>#N/A</v>
      </c>
      <c r="QX24" t="e">
        <v>#N/A</v>
      </c>
      <c r="QY24" t="e">
        <v>#N/A</v>
      </c>
      <c r="QZ24" t="e">
        <v>#N/A</v>
      </c>
      <c r="RA24" t="e">
        <v>#N/A</v>
      </c>
      <c r="RB24" t="e">
        <v>#N/A</v>
      </c>
      <c r="RC24" t="e">
        <v>#N/A</v>
      </c>
      <c r="RD24" t="e">
        <v>#N/A</v>
      </c>
      <c r="RE24" t="e">
        <v>#N/A</v>
      </c>
      <c r="RF24" t="e">
        <f t="shared" si="61"/>
        <v>#N/A</v>
      </c>
      <c r="RH24" s="12" t="e">
        <f t="shared" si="140"/>
        <v>#N/A</v>
      </c>
      <c r="RI24" t="s">
        <v>2377</v>
      </c>
      <c r="RJ24" s="37" t="s">
        <v>2736</v>
      </c>
      <c r="RK24" t="s">
        <v>2690</v>
      </c>
      <c r="RM24" t="e">
        <v>#N/A</v>
      </c>
      <c r="RN24" t="e">
        <v>#N/A</v>
      </c>
      <c r="RO24" t="e">
        <v>#N/A</v>
      </c>
      <c r="RP24" t="e">
        <v>#N/A</v>
      </c>
      <c r="RQ24" t="e">
        <v>#N/A</v>
      </c>
      <c r="RR24" t="e">
        <v>#N/A</v>
      </c>
      <c r="RS24" t="e">
        <v>#N/A</v>
      </c>
      <c r="RT24" t="e">
        <v>#N/A</v>
      </c>
      <c r="RU24" t="e">
        <v>#N/A</v>
      </c>
      <c r="RV24" t="e">
        <v>#N/A</v>
      </c>
      <c r="RW24" t="e">
        <v>#N/A</v>
      </c>
      <c r="RX24" t="e">
        <v>#N/A</v>
      </c>
      <c r="RY24" t="e">
        <f t="shared" si="62"/>
        <v>#N/A</v>
      </c>
      <c r="SA24" s="12" t="e">
        <f t="shared" si="141"/>
        <v>#N/A</v>
      </c>
      <c r="SB24" t="s">
        <v>2377</v>
      </c>
      <c r="SC24" s="37" t="s">
        <v>2736</v>
      </c>
      <c r="SD24" t="s">
        <v>2690</v>
      </c>
      <c r="SF24" t="e">
        <v>#N/A</v>
      </c>
      <c r="SG24" s="10" t="e">
        <f t="shared" si="63"/>
        <v>#N/A</v>
      </c>
      <c r="SH24" s="1" t="e">
        <f t="shared" si="64"/>
        <v>#N/A</v>
      </c>
      <c r="SI24" t="e">
        <v>#N/A</v>
      </c>
      <c r="SJ24" t="e">
        <v>#N/A</v>
      </c>
      <c r="SK24" t="e">
        <v>#N/A</v>
      </c>
      <c r="SL24" t="e">
        <v>#N/A</v>
      </c>
      <c r="SM24" t="e">
        <v>#N/A</v>
      </c>
      <c r="SN24" t="e">
        <v>#N/A</v>
      </c>
      <c r="SO24" t="e">
        <v>#N/A</v>
      </c>
      <c r="SP24" t="e">
        <v>#N/A</v>
      </c>
      <c r="SQ24" t="e">
        <v>#N/A</v>
      </c>
      <c r="SR24" t="e">
        <v>#N/A</v>
      </c>
      <c r="SS24" t="e">
        <f t="shared" si="65"/>
        <v>#N/A</v>
      </c>
      <c r="ST24">
        <f t="shared" si="66"/>
        <v>0</v>
      </c>
      <c r="SU24" s="12" t="e">
        <f t="shared" si="142"/>
        <v>#N/A</v>
      </c>
      <c r="SV24" t="s">
        <v>2377</v>
      </c>
      <c r="SW24" s="37" t="s">
        <v>2736</v>
      </c>
      <c r="SX24" t="s">
        <v>2690</v>
      </c>
      <c r="SZ24" t="e">
        <v>#N/A</v>
      </c>
      <c r="TA24" t="e">
        <v>#N/A</v>
      </c>
      <c r="TB24" t="e">
        <v>#N/A</v>
      </c>
      <c r="TC24" t="e">
        <v>#N/A</v>
      </c>
      <c r="TD24" t="e">
        <v>#N/A</v>
      </c>
      <c r="TE24" t="e">
        <v>#N/A</v>
      </c>
      <c r="TF24" t="e">
        <v>#N/A</v>
      </c>
      <c r="TG24" t="e">
        <v>#N/A</v>
      </c>
      <c r="TH24" t="e">
        <v>#N/A</v>
      </c>
      <c r="TI24" t="e">
        <v>#N/A</v>
      </c>
      <c r="TJ24" t="e">
        <v>#N/A</v>
      </c>
      <c r="TK24" t="e">
        <v>#N/A</v>
      </c>
      <c r="TL24" t="e">
        <f t="shared" si="67"/>
        <v>#N/A</v>
      </c>
      <c r="TN24" s="12" t="e">
        <f t="shared" si="143"/>
        <v>#N/A</v>
      </c>
      <c r="TO24" t="s">
        <v>2377</v>
      </c>
      <c r="TP24" s="37" t="s">
        <v>2736</v>
      </c>
      <c r="TQ24" t="s">
        <v>2690</v>
      </c>
      <c r="TS24" t="e">
        <v>#N/A</v>
      </c>
      <c r="TT24" t="e">
        <v>#N/A</v>
      </c>
      <c r="TU24" t="e">
        <v>#N/A</v>
      </c>
      <c r="TV24" t="e">
        <v>#N/A</v>
      </c>
      <c r="TW24" t="e">
        <v>#N/A</v>
      </c>
      <c r="TX24" t="e">
        <v>#N/A</v>
      </c>
      <c r="TY24" t="e">
        <v>#N/A</v>
      </c>
      <c r="TZ24" t="e">
        <v>#N/A</v>
      </c>
      <c r="UA24" t="e">
        <v>#N/A</v>
      </c>
      <c r="UB24" t="e">
        <v>#N/A</v>
      </c>
      <c r="UC24" t="e">
        <v>#N/A</v>
      </c>
      <c r="UD24" t="e">
        <v>#N/A</v>
      </c>
      <c r="UE24" t="e">
        <f t="shared" si="68"/>
        <v>#N/A</v>
      </c>
      <c r="UG24" s="12" t="e">
        <f t="shared" si="144"/>
        <v>#N/A</v>
      </c>
      <c r="UH24" t="s">
        <v>2377</v>
      </c>
      <c r="UI24" s="37" t="s">
        <v>2736</v>
      </c>
      <c r="UJ24" t="s">
        <v>2690</v>
      </c>
      <c r="UL24" t="e">
        <v>#N/A</v>
      </c>
      <c r="UM24" t="e">
        <v>#N/A</v>
      </c>
      <c r="UN24" t="e">
        <v>#N/A</v>
      </c>
      <c r="UO24" t="e">
        <v>#N/A</v>
      </c>
      <c r="UP24" t="e">
        <v>#N/A</v>
      </c>
      <c r="UQ24" t="e">
        <v>#N/A</v>
      </c>
      <c r="UR24" t="e">
        <v>#N/A</v>
      </c>
      <c r="US24" t="e">
        <v>#N/A</v>
      </c>
      <c r="UT24" t="e">
        <v>#N/A</v>
      </c>
      <c r="UU24" t="e">
        <v>#N/A</v>
      </c>
      <c r="UV24" t="e">
        <v>#N/A</v>
      </c>
      <c r="UW24" t="e">
        <v>#N/A</v>
      </c>
      <c r="UX24" t="e">
        <f t="shared" si="69"/>
        <v>#N/A</v>
      </c>
      <c r="UZ24" s="12" t="e">
        <f t="shared" si="145"/>
        <v>#N/A</v>
      </c>
      <c r="VA24" t="s">
        <v>2377</v>
      </c>
      <c r="VB24" s="37" t="s">
        <v>2736</v>
      </c>
      <c r="VC24" t="s">
        <v>2690</v>
      </c>
      <c r="VE24" t="e">
        <v>#N/A</v>
      </c>
      <c r="VF24" t="e">
        <v>#N/A</v>
      </c>
      <c r="VG24" t="e">
        <v>#N/A</v>
      </c>
      <c r="VH24" t="e">
        <v>#N/A</v>
      </c>
      <c r="VI24" t="e">
        <v>#N/A</v>
      </c>
      <c r="VJ24" t="e">
        <v>#N/A</v>
      </c>
      <c r="VK24" t="e">
        <v>#N/A</v>
      </c>
      <c r="VL24" t="e">
        <v>#N/A</v>
      </c>
      <c r="VM24" t="e">
        <v>#N/A</v>
      </c>
      <c r="VN24" t="e">
        <v>#N/A</v>
      </c>
      <c r="VO24" t="e">
        <v>#N/A</v>
      </c>
      <c r="VP24" t="e">
        <v>#N/A</v>
      </c>
      <c r="VQ24" t="e">
        <f t="shared" si="70"/>
        <v>#N/A</v>
      </c>
      <c r="VS24" s="12" t="e">
        <f t="shared" si="146"/>
        <v>#N/A</v>
      </c>
      <c r="VT24" t="s">
        <v>2377</v>
      </c>
      <c r="VU24" s="37" t="s">
        <v>2736</v>
      </c>
      <c r="VV24" t="s">
        <v>2690</v>
      </c>
      <c r="VX24" t="e">
        <v>#N/A</v>
      </c>
      <c r="VY24" t="e">
        <v>#N/A</v>
      </c>
      <c r="VZ24" t="e">
        <v>#N/A</v>
      </c>
      <c r="WA24" t="e">
        <v>#N/A</v>
      </c>
      <c r="WB24" t="e">
        <v>#N/A</v>
      </c>
      <c r="WC24" t="e">
        <v>#N/A</v>
      </c>
      <c r="WD24" t="e">
        <v>#N/A</v>
      </c>
      <c r="WE24" t="e">
        <v>#N/A</v>
      </c>
      <c r="WF24" t="e">
        <v>#N/A</v>
      </c>
      <c r="WG24" t="e">
        <v>#N/A</v>
      </c>
      <c r="WH24" t="e">
        <v>#N/A</v>
      </c>
      <c r="WI24" t="e">
        <v>#N/A</v>
      </c>
      <c r="WJ24" t="e">
        <f t="shared" si="71"/>
        <v>#N/A</v>
      </c>
      <c r="WL24" s="12" t="e">
        <f t="shared" si="147"/>
        <v>#N/A</v>
      </c>
      <c r="WM24" t="s">
        <v>2377</v>
      </c>
      <c r="WN24" s="37" t="s">
        <v>2736</v>
      </c>
      <c r="WO24" t="s">
        <v>2690</v>
      </c>
      <c r="WQ24" t="e">
        <v>#N/A</v>
      </c>
      <c r="WR24" t="e">
        <v>#N/A</v>
      </c>
      <c r="WS24" s="1" t="e">
        <f t="shared" si="72"/>
        <v>#N/A</v>
      </c>
      <c r="WT24" t="e">
        <v>#N/A</v>
      </c>
      <c r="WU24" t="e">
        <v>#N/A</v>
      </c>
      <c r="WV24" t="e">
        <v>#N/A</v>
      </c>
      <c r="WW24" t="e">
        <v>#N/A</v>
      </c>
      <c r="WX24" t="e">
        <v>#N/A</v>
      </c>
      <c r="WY24" t="e">
        <v>#N/A</v>
      </c>
      <c r="WZ24" t="e">
        <v>#N/A</v>
      </c>
      <c r="XA24" t="e">
        <v>#N/A</v>
      </c>
      <c r="XB24" t="e">
        <v>#N/A</v>
      </c>
      <c r="XC24" t="e">
        <v>#N/A</v>
      </c>
      <c r="XD24" t="e">
        <f t="shared" si="73"/>
        <v>#N/A</v>
      </c>
      <c r="XE24">
        <f t="shared" si="74"/>
        <v>0</v>
      </c>
      <c r="XF24" s="12" t="e">
        <f t="shared" si="148"/>
        <v>#N/A</v>
      </c>
      <c r="XG24" t="s">
        <v>2377</v>
      </c>
      <c r="XH24" s="37" t="s">
        <v>2736</v>
      </c>
      <c r="XI24" t="s">
        <v>2690</v>
      </c>
      <c r="XK24" t="e">
        <v>#N/A</v>
      </c>
      <c r="XL24" t="e">
        <v>#N/A</v>
      </c>
      <c r="XM24" t="e">
        <v>#N/A</v>
      </c>
      <c r="XN24" t="e">
        <v>#N/A</v>
      </c>
      <c r="XO24" t="e">
        <v>#N/A</v>
      </c>
      <c r="XP24" t="e">
        <v>#N/A</v>
      </c>
      <c r="XQ24" t="e">
        <v>#N/A</v>
      </c>
      <c r="XR24" t="e">
        <v>#N/A</v>
      </c>
      <c r="XS24" t="e">
        <v>#N/A</v>
      </c>
      <c r="XT24" t="e">
        <v>#N/A</v>
      </c>
      <c r="XU24" t="e">
        <v>#N/A</v>
      </c>
      <c r="XV24" t="e">
        <v>#N/A</v>
      </c>
      <c r="XW24" t="e">
        <f t="shared" si="75"/>
        <v>#N/A</v>
      </c>
      <c r="XY24" s="12" t="e">
        <f t="shared" si="149"/>
        <v>#N/A</v>
      </c>
      <c r="XZ24" t="s">
        <v>2377</v>
      </c>
      <c r="YA24" s="37" t="s">
        <v>2736</v>
      </c>
      <c r="YB24" t="s">
        <v>2690</v>
      </c>
      <c r="YD24" t="e">
        <v>#N/A</v>
      </c>
      <c r="YE24" t="e">
        <v>#N/A</v>
      </c>
      <c r="YF24" t="e">
        <v>#N/A</v>
      </c>
      <c r="YG24" t="e">
        <v>#N/A</v>
      </c>
      <c r="YH24" t="e">
        <v>#N/A</v>
      </c>
      <c r="YI24" t="e">
        <v>#N/A</v>
      </c>
      <c r="YJ24" t="e">
        <v>#N/A</v>
      </c>
      <c r="YK24" t="e">
        <v>#N/A</v>
      </c>
      <c r="YL24" t="e">
        <v>#N/A</v>
      </c>
      <c r="YM24" t="e">
        <v>#N/A</v>
      </c>
      <c r="YN24" t="e">
        <v>#N/A</v>
      </c>
      <c r="YO24" t="e">
        <v>#N/A</v>
      </c>
      <c r="YP24" t="e">
        <f t="shared" si="81"/>
        <v>#N/A</v>
      </c>
      <c r="YR24" s="12" t="e">
        <f t="shared" si="150"/>
        <v>#N/A</v>
      </c>
      <c r="YS24" t="s">
        <v>2377</v>
      </c>
      <c r="YT24" s="37" t="s">
        <v>2736</v>
      </c>
      <c r="YU24" t="s">
        <v>2690</v>
      </c>
      <c r="YW24" t="e">
        <v>#N/A</v>
      </c>
      <c r="YX24" t="e">
        <v>#N/A</v>
      </c>
      <c r="YY24" t="e">
        <v>#N/A</v>
      </c>
      <c r="YZ24" t="e">
        <v>#N/A</v>
      </c>
      <c r="ZA24" t="e">
        <v>#N/A</v>
      </c>
      <c r="ZB24" t="e">
        <v>#N/A</v>
      </c>
      <c r="ZC24" t="e">
        <v>#N/A</v>
      </c>
      <c r="ZD24" t="e">
        <v>#N/A</v>
      </c>
      <c r="ZE24" t="e">
        <v>#N/A</v>
      </c>
      <c r="ZF24" t="e">
        <v>#N/A</v>
      </c>
      <c r="ZG24" t="e">
        <v>#N/A</v>
      </c>
      <c r="ZH24" t="e">
        <v>#N/A</v>
      </c>
      <c r="ZI24" t="e">
        <f t="shared" si="76"/>
        <v>#N/A</v>
      </c>
      <c r="ZK24" s="12" t="e">
        <f t="shared" si="151"/>
        <v>#N/A</v>
      </c>
      <c r="ZL24" t="s">
        <v>2377</v>
      </c>
      <c r="ZM24" s="37" t="s">
        <v>2736</v>
      </c>
      <c r="ZN24" t="s">
        <v>2690</v>
      </c>
      <c r="ZP24" t="e">
        <v>#N/A</v>
      </c>
      <c r="ZQ24" t="e">
        <v>#N/A</v>
      </c>
      <c r="ZR24" t="e">
        <v>#N/A</v>
      </c>
      <c r="ZS24" t="e">
        <v>#N/A</v>
      </c>
      <c r="ZT24" t="e">
        <v>#N/A</v>
      </c>
      <c r="ZU24" t="e">
        <v>#N/A</v>
      </c>
      <c r="ZV24" t="e">
        <v>#N/A</v>
      </c>
      <c r="ZW24" t="e">
        <v>#N/A</v>
      </c>
      <c r="ZX24" t="e">
        <v>#N/A</v>
      </c>
      <c r="ZY24" t="e">
        <v>#N/A</v>
      </c>
      <c r="ZZ24" t="e">
        <v>#N/A</v>
      </c>
      <c r="AAA24" t="e">
        <v>#N/A</v>
      </c>
      <c r="AAB24" t="e">
        <f t="shared" si="84"/>
        <v>#N/A</v>
      </c>
      <c r="AAD24" s="12" t="e">
        <f t="shared" si="152"/>
        <v>#N/A</v>
      </c>
      <c r="AAE24" t="s">
        <v>2377</v>
      </c>
      <c r="AAF24" s="37" t="s">
        <v>2736</v>
      </c>
      <c r="AAG24" t="s">
        <v>2690</v>
      </c>
      <c r="AAI24" t="e">
        <v>#N/A</v>
      </c>
      <c r="AAJ24" t="e">
        <v>#N/A</v>
      </c>
      <c r="AAK24" t="e">
        <v>#N/A</v>
      </c>
      <c r="AAL24" t="e">
        <v>#N/A</v>
      </c>
      <c r="AAM24" t="e">
        <v>#N/A</v>
      </c>
      <c r="AAN24" t="e">
        <v>#N/A</v>
      </c>
      <c r="AAO24" t="e">
        <v>#N/A</v>
      </c>
      <c r="AAP24" t="e">
        <v>#N/A</v>
      </c>
      <c r="AAQ24" t="e">
        <v>#N/A</v>
      </c>
      <c r="AAR24" t="e">
        <v>#N/A</v>
      </c>
      <c r="AAS24" t="e">
        <v>#N/A</v>
      </c>
      <c r="AAT24" t="e">
        <v>#N/A</v>
      </c>
      <c r="AAU24" t="e">
        <f t="shared" si="91"/>
        <v>#N/A</v>
      </c>
      <c r="AAW24" s="12" t="e">
        <f t="shared" si="153"/>
        <v>#N/A</v>
      </c>
      <c r="AAX24" t="s">
        <v>2377</v>
      </c>
      <c r="AAY24" s="37" t="s">
        <v>2736</v>
      </c>
      <c r="AAZ24" t="s">
        <v>2690</v>
      </c>
      <c r="ABB24" t="e">
        <v>#N/A</v>
      </c>
      <c r="ABC24" t="e">
        <v>#N/A</v>
      </c>
      <c r="ABD24" s="1" t="e">
        <f t="shared" si="77"/>
        <v>#N/A</v>
      </c>
      <c r="ABE24" t="e">
        <v>#N/A</v>
      </c>
      <c r="ABF24" t="e">
        <v>#N/A</v>
      </c>
      <c r="ABG24" t="e">
        <v>#N/A</v>
      </c>
      <c r="ABH24" t="e">
        <v>#N/A</v>
      </c>
      <c r="ABI24" t="e">
        <v>#N/A</v>
      </c>
      <c r="ABJ24" t="e">
        <v>#N/A</v>
      </c>
      <c r="ABK24" t="e">
        <v>#N/A</v>
      </c>
      <c r="ABL24" t="e">
        <v>#N/A</v>
      </c>
      <c r="ABM24" t="e">
        <v>#N/A</v>
      </c>
      <c r="ABN24" t="e">
        <v>#N/A</v>
      </c>
      <c r="ABO24" t="e">
        <f t="shared" si="92"/>
        <v>#N/A</v>
      </c>
      <c r="ABQ24" s="12"/>
    </row>
    <row r="25" spans="1:745">
      <c r="A25" t="s">
        <v>2238</v>
      </c>
      <c r="B25" s="37" t="s">
        <v>2736</v>
      </c>
      <c r="C25" t="s">
        <v>2690</v>
      </c>
      <c r="E25" s="1">
        <v>0.67288194444444438</v>
      </c>
      <c r="F25" s="1">
        <v>0.17902777777777779</v>
      </c>
      <c r="G25" s="1">
        <v>0.29546296296296298</v>
      </c>
      <c r="H25" s="1">
        <v>0.19837962962962963</v>
      </c>
      <c r="I25">
        <v>21</v>
      </c>
      <c r="J25">
        <v>210</v>
      </c>
      <c r="K25">
        <v>207</v>
      </c>
      <c r="L25">
        <v>6</v>
      </c>
      <c r="M25">
        <v>0</v>
      </c>
      <c r="N25">
        <v>0</v>
      </c>
      <c r="O25">
        <v>0</v>
      </c>
      <c r="P25">
        <v>97.18</v>
      </c>
      <c r="Q25">
        <f t="shared" si="17"/>
        <v>204</v>
      </c>
      <c r="S25" s="12"/>
      <c r="T25" t="s">
        <v>2238</v>
      </c>
      <c r="U25" s="37" t="s">
        <v>2736</v>
      </c>
      <c r="V25" t="s">
        <v>2690</v>
      </c>
      <c r="X25" s="1" t="e">
        <v>#N/A</v>
      </c>
      <c r="Y25" s="1" t="e">
        <v>#N/A</v>
      </c>
      <c r="Z25" s="1" t="e">
        <v>#N/A</v>
      </c>
      <c r="AA25" s="1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f t="shared" si="19"/>
        <v>#N/A</v>
      </c>
      <c r="AL25" s="12" t="e">
        <f t="shared" si="119"/>
        <v>#N/A</v>
      </c>
      <c r="AM25" t="s">
        <v>2238</v>
      </c>
      <c r="AN25" s="37" t="s">
        <v>2736</v>
      </c>
      <c r="AO25" t="s">
        <v>2690</v>
      </c>
      <c r="AQ25" s="1" t="e">
        <v>#N/A</v>
      </c>
      <c r="AR25" s="1" t="e">
        <v>#N/A</v>
      </c>
      <c r="AS25" s="1" t="e">
        <v>#N/A</v>
      </c>
      <c r="AT25" s="1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f t="shared" si="21"/>
        <v>#N/A</v>
      </c>
      <c r="BE25" s="12" t="e">
        <f t="shared" si="120"/>
        <v>#N/A</v>
      </c>
      <c r="BF25" t="s">
        <v>2238</v>
      </c>
      <c r="BG25" s="37" t="s">
        <v>2736</v>
      </c>
      <c r="BH25" t="s">
        <v>2690</v>
      </c>
      <c r="BJ25" s="1" t="e">
        <v>#N/A</v>
      </c>
      <c r="BK25" s="1" t="e">
        <v>#N/A</v>
      </c>
      <c r="BL25" s="1" t="e">
        <v>#N/A</v>
      </c>
      <c r="BM25" s="1" t="e">
        <v>#N/A</v>
      </c>
      <c r="BN25" t="e">
        <v>#N/A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f t="shared" si="23"/>
        <v>#N/A</v>
      </c>
      <c r="BX25" s="12" t="e">
        <f t="shared" si="121"/>
        <v>#N/A</v>
      </c>
      <c r="BY25" t="s">
        <v>2238</v>
      </c>
      <c r="BZ25" s="37" t="s">
        <v>2736</v>
      </c>
      <c r="CA25" t="s">
        <v>2690</v>
      </c>
      <c r="CC25" s="1" t="e">
        <v>#N/A</v>
      </c>
      <c r="CD25" s="1" t="e">
        <v>#N/A</v>
      </c>
      <c r="CE25" s="1" t="e">
        <v>#N/A</v>
      </c>
      <c r="CF25" s="1" t="e">
        <v>#N/A</v>
      </c>
      <c r="CG25" t="e">
        <v>#N/A</v>
      </c>
      <c r="CH25" t="e">
        <v>#N/A</v>
      </c>
      <c r="CI25" t="e">
        <v>#N/A</v>
      </c>
      <c r="CJ25" t="e">
        <v>#N/A</v>
      </c>
      <c r="CK25" t="e">
        <v>#N/A</v>
      </c>
      <c r="CL25" t="e">
        <v>#N/A</v>
      </c>
      <c r="CM25" t="e">
        <v>#N/A</v>
      </c>
      <c r="CN25" t="e">
        <v>#N/A</v>
      </c>
      <c r="CO25" t="e">
        <f t="shared" si="78"/>
        <v>#N/A</v>
      </c>
      <c r="CQ25" s="12"/>
      <c r="CR25" t="s">
        <v>2238</v>
      </c>
      <c r="CS25" s="37" t="s">
        <v>2736</v>
      </c>
      <c r="CT25" t="s">
        <v>2690</v>
      </c>
      <c r="CV25" s="1" t="e">
        <v>#N/A</v>
      </c>
      <c r="CW25" s="1" t="e">
        <v>#N/A</v>
      </c>
      <c r="CX25" s="1" t="e">
        <v>#N/A</v>
      </c>
      <c r="CY25" s="1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f t="shared" si="26"/>
        <v>#N/A</v>
      </c>
      <c r="DJ25" s="12" t="e">
        <f t="shared" si="122"/>
        <v>#N/A</v>
      </c>
      <c r="DK25" t="s">
        <v>2238</v>
      </c>
      <c r="DL25" s="37" t="s">
        <v>2736</v>
      </c>
      <c r="DM25" t="s">
        <v>2690</v>
      </c>
      <c r="DO25" s="1" t="e">
        <v>#N/A</v>
      </c>
      <c r="DP25" s="1" t="e">
        <v>#N/A</v>
      </c>
      <c r="DQ25" s="1" t="e">
        <v>#N/A</v>
      </c>
      <c r="DR25" s="1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t="e">
        <f t="shared" si="28"/>
        <v>#N/A</v>
      </c>
      <c r="EC25" s="12" t="e">
        <f t="shared" si="123"/>
        <v>#N/A</v>
      </c>
      <c r="ED25" t="s">
        <v>2238</v>
      </c>
      <c r="EE25" s="37" t="s">
        <v>2736</v>
      </c>
      <c r="EF25" t="s">
        <v>2690</v>
      </c>
      <c r="EH25" s="1" t="e">
        <v>#N/A</v>
      </c>
      <c r="EI25" s="1" t="e">
        <v>#N/A</v>
      </c>
      <c r="EJ25" s="1" t="e">
        <v>#N/A</v>
      </c>
      <c r="EK25" s="1" t="e">
        <v>#N/A</v>
      </c>
      <c r="EL25" t="e">
        <f t="shared" si="30"/>
        <v>#N/A</v>
      </c>
      <c r="EM25" t="e">
        <f t="shared" si="31"/>
        <v>#N/A</v>
      </c>
      <c r="EN25" t="e">
        <v>#N/A</v>
      </c>
      <c r="EO25" t="e">
        <f t="shared" si="32"/>
        <v>#N/A</v>
      </c>
      <c r="EP25" t="e">
        <v>#N/A</v>
      </c>
      <c r="EQ25" t="e">
        <v>#N/A</v>
      </c>
      <c r="ER25" t="e">
        <v>#N/A</v>
      </c>
      <c r="ES25" t="e">
        <v>#N/A</v>
      </c>
      <c r="ET25" t="e">
        <f t="shared" si="79"/>
        <v>#N/A</v>
      </c>
      <c r="EV25" s="12" t="e">
        <f t="shared" si="124"/>
        <v>#N/A</v>
      </c>
      <c r="EW25" t="s">
        <v>2238</v>
      </c>
      <c r="EX25" s="37" t="s">
        <v>2736</v>
      </c>
      <c r="EY25" t="s">
        <v>2690</v>
      </c>
      <c r="FA25" t="e">
        <v>#N/A</v>
      </c>
      <c r="FB25" t="e">
        <v>#N/A</v>
      </c>
      <c r="FC25" s="10" t="e">
        <f t="shared" si="34"/>
        <v>#N/A</v>
      </c>
      <c r="FD25" t="e">
        <v>#N/A</v>
      </c>
      <c r="FE25" t="e">
        <v>#N/A</v>
      </c>
      <c r="FF25" t="e">
        <f t="shared" si="35"/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t="e">
        <v>#N/A</v>
      </c>
      <c r="FN25" t="e">
        <f t="shared" si="36"/>
        <v>#N/A</v>
      </c>
      <c r="FO25">
        <f t="shared" si="37"/>
        <v>0</v>
      </c>
      <c r="FP25" s="12" t="e">
        <f t="shared" si="125"/>
        <v>#N/A</v>
      </c>
      <c r="FQ25" t="s">
        <v>2238</v>
      </c>
      <c r="FR25" s="37" t="s">
        <v>2736</v>
      </c>
      <c r="FS25" t="s">
        <v>2690</v>
      </c>
      <c r="FU25" s="1" t="e">
        <v>#N/A</v>
      </c>
      <c r="FV25" s="1" t="e">
        <v>#N/A</v>
      </c>
      <c r="FW25" s="1" t="e">
        <v>#N/A</v>
      </c>
      <c r="FX25" s="1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E25" t="e">
        <v>#N/A</v>
      </c>
      <c r="GF25" t="e">
        <v>#N/A</v>
      </c>
      <c r="GG25" t="e">
        <f t="shared" si="39"/>
        <v>#N/A</v>
      </c>
      <c r="GI25" s="12" t="e">
        <f t="shared" si="126"/>
        <v>#N/A</v>
      </c>
      <c r="GJ25" t="s">
        <v>2238</v>
      </c>
      <c r="GK25" s="37" t="s">
        <v>2736</v>
      </c>
      <c r="GL25" t="s">
        <v>2690</v>
      </c>
      <c r="GN25" s="1" t="e">
        <v>#N/A</v>
      </c>
      <c r="GO25" s="1" t="e">
        <v>#N/A</v>
      </c>
      <c r="GP25" s="1" t="e">
        <v>#N/A</v>
      </c>
      <c r="GQ25" s="1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v>#N/A</v>
      </c>
      <c r="GW25" t="e">
        <v>#N/A</v>
      </c>
      <c r="GX25" t="e">
        <v>#N/A</v>
      </c>
      <c r="GY25" t="e">
        <v>#N/A</v>
      </c>
      <c r="GZ25" t="e">
        <f t="shared" si="41"/>
        <v>#N/A</v>
      </c>
      <c r="HB25" s="12" t="e">
        <f t="shared" si="127"/>
        <v>#N/A</v>
      </c>
      <c r="HC25" t="s">
        <v>2238</v>
      </c>
      <c r="HD25" s="37" t="s">
        <v>2736</v>
      </c>
      <c r="HE25" t="s">
        <v>2690</v>
      </c>
      <c r="HG25" s="1" t="e">
        <v>#N/A</v>
      </c>
      <c r="HH25" s="1" t="e">
        <v>#N/A</v>
      </c>
      <c r="HI25" s="1" t="e">
        <v>#N/A</v>
      </c>
      <c r="HJ25" s="1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R25" t="e">
        <v>#N/A</v>
      </c>
      <c r="HS25" t="e">
        <f t="shared" si="43"/>
        <v>#N/A</v>
      </c>
      <c r="HU25" s="12" t="e">
        <f t="shared" si="128"/>
        <v>#N/A</v>
      </c>
      <c r="HV25" t="s">
        <v>2238</v>
      </c>
      <c r="HW25" s="37" t="s">
        <v>2736</v>
      </c>
      <c r="HX25" t="s">
        <v>2690</v>
      </c>
      <c r="HZ25" s="1" t="e">
        <v>#N/A</v>
      </c>
      <c r="IA25" s="1" t="e">
        <v>#N/A</v>
      </c>
      <c r="IB25" s="1" t="e">
        <v>#N/A</v>
      </c>
      <c r="IC25" s="1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t="e">
        <v>#N/A</v>
      </c>
      <c r="IL25" t="e">
        <f t="shared" si="45"/>
        <v>#N/A</v>
      </c>
      <c r="IN25" s="12" t="e">
        <f t="shared" si="129"/>
        <v>#N/A</v>
      </c>
      <c r="IO25" t="s">
        <v>2238</v>
      </c>
      <c r="IP25" s="37" t="s">
        <v>2736</v>
      </c>
      <c r="IQ25" t="s">
        <v>2690</v>
      </c>
      <c r="IS25" s="1" t="e">
        <v>#N/A</v>
      </c>
      <c r="IT25" s="1" t="e">
        <v>#N/A</v>
      </c>
      <c r="IU25" s="1" t="e">
        <v>#N/A</v>
      </c>
      <c r="IV25" s="1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D25" t="e">
        <v>#N/A</v>
      </c>
      <c r="JE25" t="e">
        <f t="shared" si="46"/>
        <v>#N/A</v>
      </c>
      <c r="JG25" s="12" t="e">
        <f t="shared" si="130"/>
        <v>#N/A</v>
      </c>
      <c r="JH25" t="s">
        <v>2238</v>
      </c>
      <c r="JI25" s="37" t="s">
        <v>2736</v>
      </c>
      <c r="JJ25" t="s">
        <v>2690</v>
      </c>
      <c r="JL25" s="1" t="e">
        <v>#N/A</v>
      </c>
      <c r="JM25" s="1" t="e">
        <v>#N/A</v>
      </c>
      <c r="JN25" s="1" t="e">
        <v>#N/A</v>
      </c>
      <c r="JO25" s="1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W25" t="e">
        <v>#N/A</v>
      </c>
      <c r="JX25" t="e">
        <f t="shared" si="48"/>
        <v>#N/A</v>
      </c>
      <c r="JZ25" s="12" t="e">
        <f t="shared" si="131"/>
        <v>#N/A</v>
      </c>
      <c r="KA25" t="s">
        <v>2238</v>
      </c>
      <c r="KB25" s="37" t="s">
        <v>2736</v>
      </c>
      <c r="KC25" t="s">
        <v>2690</v>
      </c>
      <c r="KE25" s="1" t="e">
        <v>#N/A</v>
      </c>
      <c r="KF25" s="1" t="e">
        <v>#N/A</v>
      </c>
      <c r="KG25" s="1" t="e">
        <v>#N/A</v>
      </c>
      <c r="KH25" s="1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t="e">
        <v>#N/A</v>
      </c>
      <c r="KQ25" t="e">
        <f t="shared" si="49"/>
        <v>#N/A</v>
      </c>
      <c r="KS25" s="12" t="e">
        <f t="shared" si="132"/>
        <v>#N/A</v>
      </c>
      <c r="KT25" t="s">
        <v>2238</v>
      </c>
      <c r="KU25" s="37" t="s">
        <v>2736</v>
      </c>
      <c r="KV25" t="s">
        <v>2690</v>
      </c>
      <c r="KX25" s="1" t="e">
        <v>#N/A</v>
      </c>
      <c r="KY25" s="1" t="e">
        <v>#N/A</v>
      </c>
      <c r="KZ25" s="1" t="e">
        <v>#N/A</v>
      </c>
      <c r="LA25" s="1" t="e">
        <v>#N/A</v>
      </c>
      <c r="LB25" t="e">
        <v>#N/A</v>
      </c>
      <c r="LC25" t="e">
        <v>#N/A</v>
      </c>
      <c r="LD25" t="e">
        <v>#N/A</v>
      </c>
      <c r="LE25" t="e">
        <v>#N/A</v>
      </c>
      <c r="LF25" t="e">
        <v>#N/A</v>
      </c>
      <c r="LG25" t="e">
        <v>#N/A</v>
      </c>
      <c r="LH25" t="e">
        <v>#N/A</v>
      </c>
      <c r="LI25" t="e">
        <v>#N/A</v>
      </c>
      <c r="LJ25" t="e">
        <f t="shared" si="50"/>
        <v>#N/A</v>
      </c>
      <c r="LL25" s="12" t="e">
        <f t="shared" si="133"/>
        <v>#N/A</v>
      </c>
      <c r="LM25" t="s">
        <v>2238</v>
      </c>
      <c r="LN25" s="37" t="s">
        <v>2736</v>
      </c>
      <c r="LO25" t="s">
        <v>2690</v>
      </c>
      <c r="LQ25" t="e">
        <v>#N/A</v>
      </c>
      <c r="LR25" t="e">
        <v>#N/A</v>
      </c>
      <c r="LS25" t="e">
        <v>#N/A</v>
      </c>
      <c r="LT25" t="e">
        <v>#N/A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B25" t="e">
        <v>#N/A</v>
      </c>
      <c r="MC25" t="e">
        <f t="shared" si="52"/>
        <v>#N/A</v>
      </c>
      <c r="MD25">
        <f t="shared" si="53"/>
        <v>0</v>
      </c>
      <c r="ME25" s="12" t="e">
        <f t="shared" si="54"/>
        <v>#N/A</v>
      </c>
      <c r="MF25" t="s">
        <v>2238</v>
      </c>
      <c r="MG25" s="37" t="s">
        <v>2736</v>
      </c>
      <c r="MH25" t="s">
        <v>2690</v>
      </c>
      <c r="MJ25" t="e">
        <v>#N/A</v>
      </c>
      <c r="MK25" t="e">
        <v>#N/A</v>
      </c>
      <c r="ML25" t="e">
        <v>#N/A</v>
      </c>
      <c r="MM25" t="e">
        <v>#N/A</v>
      </c>
      <c r="MN25" t="e">
        <v>#N/A</v>
      </c>
      <c r="MO25" t="e">
        <v>#N/A</v>
      </c>
      <c r="MP25" t="e">
        <v>#N/A</v>
      </c>
      <c r="MQ25" t="e">
        <v>#N/A</v>
      </c>
      <c r="MR25" t="e">
        <v>#N/A</v>
      </c>
      <c r="MS25" t="e">
        <v>#N/A</v>
      </c>
      <c r="MT25" t="e">
        <v>#N/A</v>
      </c>
      <c r="MU25" t="e">
        <v>#N/A</v>
      </c>
      <c r="MV25" t="e">
        <f t="shared" si="55"/>
        <v>#N/A</v>
      </c>
      <c r="MX25" s="12" t="e">
        <f t="shared" si="134"/>
        <v>#N/A</v>
      </c>
      <c r="MY25" t="s">
        <v>2238</v>
      </c>
      <c r="MZ25" s="37" t="s">
        <v>2736</v>
      </c>
      <c r="NA25" t="s">
        <v>2690</v>
      </c>
      <c r="NC25" t="e">
        <v>#N/A</v>
      </c>
      <c r="ND25" t="e">
        <v>#N/A</v>
      </c>
      <c r="NE25" t="e">
        <v>#N/A</v>
      </c>
      <c r="NF25" t="e">
        <v>#N/A</v>
      </c>
      <c r="NG25" t="e">
        <v>#N/A</v>
      </c>
      <c r="NH25" t="e">
        <v>#N/A</v>
      </c>
      <c r="NI25" t="e">
        <v>#N/A</v>
      </c>
      <c r="NJ25" t="e">
        <v>#N/A</v>
      </c>
      <c r="NK25" t="e">
        <v>#N/A</v>
      </c>
      <c r="NL25" t="e">
        <v>#N/A</v>
      </c>
      <c r="NM25" t="e">
        <v>#N/A</v>
      </c>
      <c r="NN25" t="e">
        <v>#N/A</v>
      </c>
      <c r="NO25" t="e">
        <f t="shared" si="56"/>
        <v>#N/A</v>
      </c>
      <c r="NQ25" s="12" t="e">
        <f t="shared" si="135"/>
        <v>#N/A</v>
      </c>
      <c r="NR25" t="s">
        <v>2238</v>
      </c>
      <c r="NS25" s="37" t="s">
        <v>2736</v>
      </c>
      <c r="NT25" t="s">
        <v>2690</v>
      </c>
      <c r="NV25" t="e">
        <v>#N/A</v>
      </c>
      <c r="NW25" t="e">
        <v>#N/A</v>
      </c>
      <c r="NX25" t="e">
        <v>#N/A</v>
      </c>
      <c r="NY25" t="e">
        <v>#N/A</v>
      </c>
      <c r="NZ25" t="e">
        <v>#N/A</v>
      </c>
      <c r="OA25" t="e">
        <v>#N/A</v>
      </c>
      <c r="OB25" t="e">
        <v>#N/A</v>
      </c>
      <c r="OC25" t="e">
        <v>#N/A</v>
      </c>
      <c r="OD25" t="e">
        <v>#N/A</v>
      </c>
      <c r="OE25" t="e">
        <v>#N/A</v>
      </c>
      <c r="OF25" t="e">
        <v>#N/A</v>
      </c>
      <c r="OG25" t="e">
        <v>#N/A</v>
      </c>
      <c r="OH25" t="e">
        <f t="shared" si="57"/>
        <v>#N/A</v>
      </c>
      <c r="OJ25" s="12" t="e">
        <f t="shared" si="136"/>
        <v>#N/A</v>
      </c>
      <c r="OK25" t="s">
        <v>2238</v>
      </c>
      <c r="OL25" s="37" t="s">
        <v>2736</v>
      </c>
      <c r="OM25" t="s">
        <v>2690</v>
      </c>
      <c r="OO25" t="e">
        <v>#N/A</v>
      </c>
      <c r="OP25" t="e">
        <v>#N/A</v>
      </c>
      <c r="OQ25" t="e">
        <v>#N/A</v>
      </c>
      <c r="OR25" t="e">
        <v>#N/A</v>
      </c>
      <c r="OS25" t="e">
        <v>#N/A</v>
      </c>
      <c r="OT25" t="e">
        <v>#N/A</v>
      </c>
      <c r="OU25" t="e">
        <v>#N/A</v>
      </c>
      <c r="OV25" t="e">
        <v>#N/A</v>
      </c>
      <c r="OW25" t="e">
        <v>#N/A</v>
      </c>
      <c r="OX25" t="e">
        <v>#N/A</v>
      </c>
      <c r="OY25" t="e">
        <v>#N/A</v>
      </c>
      <c r="OZ25" t="e">
        <v>#N/A</v>
      </c>
      <c r="PA25" t="e">
        <f t="shared" si="58"/>
        <v>#N/A</v>
      </c>
      <c r="PC25" s="12" t="e">
        <f t="shared" si="137"/>
        <v>#N/A</v>
      </c>
      <c r="PD25" t="s">
        <v>2238</v>
      </c>
      <c r="PE25" s="37" t="s">
        <v>2736</v>
      </c>
      <c r="PF25" t="s">
        <v>2690</v>
      </c>
      <c r="PH25" t="e">
        <v>#N/A</v>
      </c>
      <c r="PI25" t="e">
        <v>#N/A</v>
      </c>
      <c r="PJ25" t="e">
        <v>#N/A</v>
      </c>
      <c r="PK25" t="e">
        <v>#N/A</v>
      </c>
      <c r="PL25" t="e">
        <v>#N/A</v>
      </c>
      <c r="PM25" t="e">
        <v>#N/A</v>
      </c>
      <c r="PN25" t="e">
        <v>#N/A</v>
      </c>
      <c r="PO25" t="e">
        <v>#N/A</v>
      </c>
      <c r="PP25" t="e">
        <v>#N/A</v>
      </c>
      <c r="PQ25" t="e">
        <v>#N/A</v>
      </c>
      <c r="PR25" t="e">
        <v>#N/A</v>
      </c>
      <c r="PS25" t="e">
        <v>#N/A</v>
      </c>
      <c r="PT25" t="e">
        <f t="shared" si="59"/>
        <v>#N/A</v>
      </c>
      <c r="PV25" s="12" t="e">
        <f t="shared" si="138"/>
        <v>#N/A</v>
      </c>
      <c r="PW25" t="s">
        <v>2238</v>
      </c>
      <c r="PX25" s="37" t="s">
        <v>2736</v>
      </c>
      <c r="PY25" t="s">
        <v>2690</v>
      </c>
      <c r="QA25" t="e">
        <v>#N/A</v>
      </c>
      <c r="QB25" t="e">
        <v>#N/A</v>
      </c>
      <c r="QC25" t="e">
        <v>#N/A</v>
      </c>
      <c r="QD25" t="e">
        <v>#N/A</v>
      </c>
      <c r="QE25" t="e">
        <v>#N/A</v>
      </c>
      <c r="QF25" t="e">
        <v>#N/A</v>
      </c>
      <c r="QG25" t="e">
        <v>#N/A</v>
      </c>
      <c r="QH25" t="e">
        <v>#N/A</v>
      </c>
      <c r="QI25" t="e">
        <v>#N/A</v>
      </c>
      <c r="QJ25" t="e">
        <v>#N/A</v>
      </c>
      <c r="QK25" t="e">
        <v>#N/A</v>
      </c>
      <c r="QL25" t="e">
        <v>#N/A</v>
      </c>
      <c r="QM25" t="e">
        <f t="shared" si="60"/>
        <v>#N/A</v>
      </c>
      <c r="QO25" s="12" t="e">
        <f t="shared" si="139"/>
        <v>#N/A</v>
      </c>
      <c r="QP25" t="s">
        <v>2238</v>
      </c>
      <c r="QQ25" s="37" t="s">
        <v>2736</v>
      </c>
      <c r="QR25" t="s">
        <v>2690</v>
      </c>
      <c r="QT25" t="e">
        <v>#N/A</v>
      </c>
      <c r="QU25" t="e">
        <v>#N/A</v>
      </c>
      <c r="QV25" t="e">
        <v>#N/A</v>
      </c>
      <c r="QW25" t="e">
        <v>#N/A</v>
      </c>
      <c r="QX25" t="e">
        <v>#N/A</v>
      </c>
      <c r="QY25" t="e">
        <v>#N/A</v>
      </c>
      <c r="QZ25" t="e">
        <v>#N/A</v>
      </c>
      <c r="RA25" t="e">
        <v>#N/A</v>
      </c>
      <c r="RB25" t="e">
        <v>#N/A</v>
      </c>
      <c r="RC25" t="e">
        <v>#N/A</v>
      </c>
      <c r="RD25" t="e">
        <v>#N/A</v>
      </c>
      <c r="RE25" t="e">
        <v>#N/A</v>
      </c>
      <c r="RF25" t="e">
        <f t="shared" si="61"/>
        <v>#N/A</v>
      </c>
      <c r="RH25" s="12" t="e">
        <f t="shared" si="140"/>
        <v>#N/A</v>
      </c>
      <c r="RI25" t="s">
        <v>2238</v>
      </c>
      <c r="RJ25" s="37" t="s">
        <v>2736</v>
      </c>
      <c r="RK25" t="s">
        <v>2690</v>
      </c>
      <c r="RM25" t="e">
        <v>#N/A</v>
      </c>
      <c r="RN25" t="e">
        <v>#N/A</v>
      </c>
      <c r="RO25" t="e">
        <v>#N/A</v>
      </c>
      <c r="RP25" t="e">
        <v>#N/A</v>
      </c>
      <c r="RQ25" t="e">
        <v>#N/A</v>
      </c>
      <c r="RR25" t="e">
        <v>#N/A</v>
      </c>
      <c r="RS25" t="e">
        <v>#N/A</v>
      </c>
      <c r="RT25" t="e">
        <v>#N/A</v>
      </c>
      <c r="RU25" t="e">
        <v>#N/A</v>
      </c>
      <c r="RV25" t="e">
        <v>#N/A</v>
      </c>
      <c r="RW25" t="e">
        <v>#N/A</v>
      </c>
      <c r="RX25" t="e">
        <v>#N/A</v>
      </c>
      <c r="RY25" t="e">
        <f t="shared" si="62"/>
        <v>#N/A</v>
      </c>
      <c r="SA25" s="12" t="e">
        <f t="shared" si="141"/>
        <v>#N/A</v>
      </c>
      <c r="SB25" t="s">
        <v>2238</v>
      </c>
      <c r="SC25" s="37" t="s">
        <v>2736</v>
      </c>
      <c r="SD25" t="s">
        <v>2690</v>
      </c>
      <c r="SF25" t="e">
        <v>#N/A</v>
      </c>
      <c r="SG25" s="10" t="e">
        <f t="shared" si="63"/>
        <v>#N/A</v>
      </c>
      <c r="SH25" s="1" t="e">
        <f t="shared" si="64"/>
        <v>#N/A</v>
      </c>
      <c r="SI25" t="e">
        <v>#N/A</v>
      </c>
      <c r="SJ25" t="e">
        <v>#N/A</v>
      </c>
      <c r="SK25" t="e">
        <v>#N/A</v>
      </c>
      <c r="SL25" t="e">
        <v>#N/A</v>
      </c>
      <c r="SM25" t="e">
        <v>#N/A</v>
      </c>
      <c r="SN25" t="e">
        <v>#N/A</v>
      </c>
      <c r="SO25" t="e">
        <v>#N/A</v>
      </c>
      <c r="SP25" t="e">
        <v>#N/A</v>
      </c>
      <c r="SQ25" t="e">
        <v>#N/A</v>
      </c>
      <c r="SR25" t="e">
        <v>#N/A</v>
      </c>
      <c r="SS25" t="e">
        <f t="shared" si="65"/>
        <v>#N/A</v>
      </c>
      <c r="ST25">
        <f t="shared" si="66"/>
        <v>0</v>
      </c>
      <c r="SU25" s="12" t="e">
        <f t="shared" si="142"/>
        <v>#N/A</v>
      </c>
      <c r="SV25" t="s">
        <v>2238</v>
      </c>
      <c r="SW25" s="37" t="s">
        <v>2736</v>
      </c>
      <c r="SX25" t="s">
        <v>2690</v>
      </c>
      <c r="SZ25" t="e">
        <v>#N/A</v>
      </c>
      <c r="TA25" t="e">
        <v>#N/A</v>
      </c>
      <c r="TB25" t="e">
        <v>#N/A</v>
      </c>
      <c r="TC25" t="e">
        <v>#N/A</v>
      </c>
      <c r="TD25" t="e">
        <v>#N/A</v>
      </c>
      <c r="TE25" t="e">
        <v>#N/A</v>
      </c>
      <c r="TF25" t="e">
        <v>#N/A</v>
      </c>
      <c r="TG25" t="e">
        <v>#N/A</v>
      </c>
      <c r="TH25" t="e">
        <v>#N/A</v>
      </c>
      <c r="TI25" t="e">
        <v>#N/A</v>
      </c>
      <c r="TJ25" t="e">
        <v>#N/A</v>
      </c>
      <c r="TK25" t="e">
        <v>#N/A</v>
      </c>
      <c r="TL25" t="e">
        <f t="shared" si="67"/>
        <v>#N/A</v>
      </c>
      <c r="TN25" s="12" t="e">
        <f t="shared" si="143"/>
        <v>#N/A</v>
      </c>
      <c r="TO25" t="s">
        <v>2238</v>
      </c>
      <c r="TP25" s="37" t="s">
        <v>2736</v>
      </c>
      <c r="TQ25" t="s">
        <v>2690</v>
      </c>
      <c r="TS25" t="e">
        <v>#N/A</v>
      </c>
      <c r="TT25" t="e">
        <v>#N/A</v>
      </c>
      <c r="TU25" t="e">
        <v>#N/A</v>
      </c>
      <c r="TV25" t="e">
        <v>#N/A</v>
      </c>
      <c r="TW25" t="e">
        <v>#N/A</v>
      </c>
      <c r="TX25" t="e">
        <v>#N/A</v>
      </c>
      <c r="TY25" t="e">
        <v>#N/A</v>
      </c>
      <c r="TZ25" t="e">
        <v>#N/A</v>
      </c>
      <c r="UA25" t="e">
        <v>#N/A</v>
      </c>
      <c r="UB25" t="e">
        <v>#N/A</v>
      </c>
      <c r="UC25" t="e">
        <v>#N/A</v>
      </c>
      <c r="UD25" t="e">
        <v>#N/A</v>
      </c>
      <c r="UE25" t="e">
        <f t="shared" si="68"/>
        <v>#N/A</v>
      </c>
      <c r="UG25" s="12" t="e">
        <f t="shared" si="144"/>
        <v>#N/A</v>
      </c>
      <c r="UH25" t="s">
        <v>2238</v>
      </c>
      <c r="UI25" s="37" t="s">
        <v>2736</v>
      </c>
      <c r="UJ25" t="s">
        <v>2690</v>
      </c>
      <c r="UL25" t="e">
        <v>#N/A</v>
      </c>
      <c r="UM25" t="e">
        <v>#N/A</v>
      </c>
      <c r="UN25" t="e">
        <v>#N/A</v>
      </c>
      <c r="UO25" t="e">
        <v>#N/A</v>
      </c>
      <c r="UP25" t="e">
        <v>#N/A</v>
      </c>
      <c r="UQ25" t="e">
        <v>#N/A</v>
      </c>
      <c r="UR25" t="e">
        <v>#N/A</v>
      </c>
      <c r="US25" t="e">
        <v>#N/A</v>
      </c>
      <c r="UT25" t="e">
        <v>#N/A</v>
      </c>
      <c r="UU25" t="e">
        <v>#N/A</v>
      </c>
      <c r="UV25" t="e">
        <v>#N/A</v>
      </c>
      <c r="UW25" t="e">
        <v>#N/A</v>
      </c>
      <c r="UX25" t="e">
        <f t="shared" si="69"/>
        <v>#N/A</v>
      </c>
      <c r="UZ25" s="12" t="e">
        <f t="shared" si="145"/>
        <v>#N/A</v>
      </c>
      <c r="VA25" t="s">
        <v>2238</v>
      </c>
      <c r="VB25" s="37" t="s">
        <v>2736</v>
      </c>
      <c r="VC25" t="s">
        <v>2690</v>
      </c>
      <c r="VE25" t="e">
        <v>#N/A</v>
      </c>
      <c r="VF25" t="e">
        <v>#N/A</v>
      </c>
      <c r="VG25" t="e">
        <v>#N/A</v>
      </c>
      <c r="VH25" t="e">
        <v>#N/A</v>
      </c>
      <c r="VI25" t="e">
        <v>#N/A</v>
      </c>
      <c r="VJ25" t="e">
        <v>#N/A</v>
      </c>
      <c r="VK25" t="e">
        <v>#N/A</v>
      </c>
      <c r="VL25" t="e">
        <v>#N/A</v>
      </c>
      <c r="VM25" t="e">
        <v>#N/A</v>
      </c>
      <c r="VN25" t="e">
        <v>#N/A</v>
      </c>
      <c r="VO25" t="e">
        <v>#N/A</v>
      </c>
      <c r="VP25" t="e">
        <v>#N/A</v>
      </c>
      <c r="VQ25" t="e">
        <f t="shared" si="70"/>
        <v>#N/A</v>
      </c>
      <c r="VS25" s="12" t="e">
        <f t="shared" si="146"/>
        <v>#N/A</v>
      </c>
      <c r="VT25" t="s">
        <v>2238</v>
      </c>
      <c r="VU25" s="37" t="s">
        <v>2736</v>
      </c>
      <c r="VV25" t="s">
        <v>2690</v>
      </c>
      <c r="VX25" t="e">
        <v>#N/A</v>
      </c>
      <c r="VY25" t="e">
        <v>#N/A</v>
      </c>
      <c r="VZ25" t="e">
        <v>#N/A</v>
      </c>
      <c r="WA25" t="e">
        <v>#N/A</v>
      </c>
      <c r="WB25" t="e">
        <v>#N/A</v>
      </c>
      <c r="WC25" t="e">
        <v>#N/A</v>
      </c>
      <c r="WD25" t="e">
        <v>#N/A</v>
      </c>
      <c r="WE25" t="e">
        <v>#N/A</v>
      </c>
      <c r="WF25" t="e">
        <v>#N/A</v>
      </c>
      <c r="WG25" t="e">
        <v>#N/A</v>
      </c>
      <c r="WH25" t="e">
        <v>#N/A</v>
      </c>
      <c r="WI25" t="e">
        <v>#N/A</v>
      </c>
      <c r="WJ25" t="e">
        <f t="shared" si="71"/>
        <v>#N/A</v>
      </c>
      <c r="WL25" s="12" t="e">
        <f t="shared" si="147"/>
        <v>#N/A</v>
      </c>
      <c r="WM25" t="s">
        <v>2238</v>
      </c>
      <c r="WN25" s="37" t="s">
        <v>2736</v>
      </c>
      <c r="WO25" t="s">
        <v>2690</v>
      </c>
      <c r="WQ25" t="e">
        <v>#N/A</v>
      </c>
      <c r="WR25" t="e">
        <v>#N/A</v>
      </c>
      <c r="WS25" s="1" t="e">
        <f t="shared" si="72"/>
        <v>#N/A</v>
      </c>
      <c r="WT25" t="e">
        <v>#N/A</v>
      </c>
      <c r="WU25" t="e">
        <v>#N/A</v>
      </c>
      <c r="WV25" t="e">
        <v>#N/A</v>
      </c>
      <c r="WW25" t="e">
        <v>#N/A</v>
      </c>
      <c r="WX25" t="e">
        <v>#N/A</v>
      </c>
      <c r="WY25" t="e">
        <v>#N/A</v>
      </c>
      <c r="WZ25" t="e">
        <v>#N/A</v>
      </c>
      <c r="XA25" t="e">
        <v>#N/A</v>
      </c>
      <c r="XB25" t="e">
        <v>#N/A</v>
      </c>
      <c r="XC25" t="e">
        <v>#N/A</v>
      </c>
      <c r="XD25" t="e">
        <f t="shared" si="73"/>
        <v>#N/A</v>
      </c>
      <c r="XE25">
        <f t="shared" si="74"/>
        <v>0</v>
      </c>
      <c r="XF25" s="12" t="e">
        <f t="shared" si="148"/>
        <v>#N/A</v>
      </c>
      <c r="XG25" t="s">
        <v>2238</v>
      </c>
      <c r="XH25" s="37" t="s">
        <v>2736</v>
      </c>
      <c r="XI25" t="s">
        <v>2690</v>
      </c>
      <c r="XK25" t="e">
        <v>#N/A</v>
      </c>
      <c r="XL25" t="e">
        <v>#N/A</v>
      </c>
      <c r="XM25" t="e">
        <v>#N/A</v>
      </c>
      <c r="XN25" t="e">
        <v>#N/A</v>
      </c>
      <c r="XO25" t="e">
        <v>#N/A</v>
      </c>
      <c r="XP25" t="e">
        <v>#N/A</v>
      </c>
      <c r="XQ25" t="e">
        <v>#N/A</v>
      </c>
      <c r="XR25" t="e">
        <v>#N/A</v>
      </c>
      <c r="XS25" t="e">
        <v>#N/A</v>
      </c>
      <c r="XT25" t="e">
        <v>#N/A</v>
      </c>
      <c r="XU25" t="e">
        <v>#N/A</v>
      </c>
      <c r="XV25" t="e">
        <v>#N/A</v>
      </c>
      <c r="XW25" t="e">
        <f t="shared" si="75"/>
        <v>#N/A</v>
      </c>
      <c r="XY25" s="12" t="e">
        <f t="shared" si="149"/>
        <v>#N/A</v>
      </c>
      <c r="XZ25" t="s">
        <v>2238</v>
      </c>
      <c r="YA25" s="37" t="s">
        <v>2736</v>
      </c>
      <c r="YB25" t="s">
        <v>2690</v>
      </c>
      <c r="YD25" t="e">
        <v>#N/A</v>
      </c>
      <c r="YE25" t="e">
        <v>#N/A</v>
      </c>
      <c r="YF25" t="e">
        <v>#N/A</v>
      </c>
      <c r="YG25" t="e">
        <v>#N/A</v>
      </c>
      <c r="YH25" t="e">
        <v>#N/A</v>
      </c>
      <c r="YI25" t="e">
        <v>#N/A</v>
      </c>
      <c r="YJ25" t="e">
        <v>#N/A</v>
      </c>
      <c r="YK25" t="e">
        <v>#N/A</v>
      </c>
      <c r="YL25" t="e">
        <v>#N/A</v>
      </c>
      <c r="YM25" t="e">
        <v>#N/A</v>
      </c>
      <c r="YN25" t="e">
        <v>#N/A</v>
      </c>
      <c r="YO25" t="e">
        <v>#N/A</v>
      </c>
      <c r="YP25" t="e">
        <f t="shared" si="81"/>
        <v>#N/A</v>
      </c>
      <c r="YR25" s="12" t="e">
        <f t="shared" si="150"/>
        <v>#N/A</v>
      </c>
      <c r="YS25" t="s">
        <v>2238</v>
      </c>
      <c r="YT25" s="37" t="s">
        <v>2736</v>
      </c>
      <c r="YU25" t="s">
        <v>2690</v>
      </c>
      <c r="YW25" t="e">
        <v>#N/A</v>
      </c>
      <c r="YX25" t="e">
        <v>#N/A</v>
      </c>
      <c r="YY25" t="e">
        <v>#N/A</v>
      </c>
      <c r="YZ25" t="e">
        <v>#N/A</v>
      </c>
      <c r="ZA25" t="e">
        <v>#N/A</v>
      </c>
      <c r="ZB25" t="e">
        <v>#N/A</v>
      </c>
      <c r="ZC25" t="e">
        <v>#N/A</v>
      </c>
      <c r="ZD25" t="e">
        <v>#N/A</v>
      </c>
      <c r="ZE25" t="e">
        <v>#N/A</v>
      </c>
      <c r="ZF25" t="e">
        <v>#N/A</v>
      </c>
      <c r="ZG25" t="e">
        <v>#N/A</v>
      </c>
      <c r="ZH25" t="e">
        <v>#N/A</v>
      </c>
      <c r="ZI25" t="e">
        <f t="shared" si="76"/>
        <v>#N/A</v>
      </c>
      <c r="ZK25" s="12" t="e">
        <f t="shared" si="151"/>
        <v>#N/A</v>
      </c>
      <c r="ZL25" t="s">
        <v>2238</v>
      </c>
      <c r="ZM25" s="37" t="s">
        <v>2736</v>
      </c>
      <c r="ZN25" t="s">
        <v>2690</v>
      </c>
      <c r="ZP25" s="1">
        <v>0.34238425925925925</v>
      </c>
      <c r="ZQ25" s="1">
        <v>0.12668981481481481</v>
      </c>
      <c r="ZR25" s="1">
        <v>9.7048611111111113E-2</v>
      </c>
      <c r="ZS25" s="1">
        <v>0.11863425925925926</v>
      </c>
      <c r="ZT25">
        <v>112</v>
      </c>
      <c r="ZU25">
        <v>141</v>
      </c>
      <c r="ZV25">
        <v>133</v>
      </c>
      <c r="ZW25">
        <v>7</v>
      </c>
      <c r="ZX25">
        <v>0</v>
      </c>
      <c r="ZY25">
        <v>0</v>
      </c>
      <c r="ZZ25">
        <v>0</v>
      </c>
      <c r="AAA25">
        <v>95</v>
      </c>
      <c r="AAB25">
        <f t="shared" si="84"/>
        <v>134</v>
      </c>
      <c r="AAC25">
        <v>320</v>
      </c>
      <c r="AAD25" s="12">
        <f t="shared" si="152"/>
        <v>41.875</v>
      </c>
      <c r="AAE25" t="s">
        <v>2238</v>
      </c>
      <c r="AAF25" s="37" t="s">
        <v>2736</v>
      </c>
      <c r="AAG25" t="s">
        <v>2690</v>
      </c>
      <c r="AAI25" s="1">
        <v>0.34238425925925925</v>
      </c>
      <c r="AAJ25" s="1">
        <v>0.12668981481481481</v>
      </c>
      <c r="AAK25" s="1">
        <v>9.7048611111111113E-2</v>
      </c>
      <c r="AAL25" s="1">
        <v>0.11863425925925926</v>
      </c>
      <c r="AAM25">
        <v>112</v>
      </c>
      <c r="AAN25">
        <v>141</v>
      </c>
      <c r="AAO25">
        <v>133</v>
      </c>
      <c r="AAP25">
        <v>7</v>
      </c>
      <c r="AAQ25">
        <v>0</v>
      </c>
      <c r="AAR25">
        <v>0</v>
      </c>
      <c r="AAS25">
        <v>0</v>
      </c>
      <c r="AAT25">
        <v>95</v>
      </c>
      <c r="AAU25">
        <f t="shared" si="91"/>
        <v>134</v>
      </c>
      <c r="AAV25">
        <v>320</v>
      </c>
      <c r="AAW25" s="12">
        <f t="shared" si="153"/>
        <v>41.875</v>
      </c>
      <c r="AAX25" t="s">
        <v>2238</v>
      </c>
      <c r="AAY25" s="37" t="s">
        <v>2736</v>
      </c>
      <c r="AAZ25" t="s">
        <v>2690</v>
      </c>
      <c r="ABB25" s="1">
        <v>0.34238425925925925</v>
      </c>
      <c r="ABC25" s="1">
        <v>0.12668981481481481</v>
      </c>
      <c r="ABD25" s="1">
        <f>ABC25</f>
        <v>0.12668981481481481</v>
      </c>
      <c r="ABE25" s="1">
        <v>9.7048611111111113E-2</v>
      </c>
      <c r="ABF25" s="1">
        <v>0.11863425925925926</v>
      </c>
      <c r="ABG25">
        <v>112</v>
      </c>
      <c r="ABH25">
        <v>141</v>
      </c>
      <c r="ABI25">
        <v>133</v>
      </c>
      <c r="ABJ25">
        <v>7</v>
      </c>
      <c r="ABK25">
        <v>0</v>
      </c>
      <c r="ABL25">
        <v>0</v>
      </c>
      <c r="ABM25">
        <v>0</v>
      </c>
      <c r="ABN25">
        <v>95</v>
      </c>
      <c r="ABO25">
        <f t="shared" si="92"/>
        <v>134</v>
      </c>
      <c r="ABP25">
        <f>SUM(XX25,YQ25,ZJ25,AAC25)</f>
        <v>320</v>
      </c>
      <c r="ABQ25" s="12">
        <f t="shared" si="155"/>
        <v>41.875</v>
      </c>
    </row>
    <row r="26" spans="1:745">
      <c r="A26" t="s">
        <v>1269</v>
      </c>
      <c r="B26" s="37" t="s">
        <v>2736</v>
      </c>
      <c r="C26" t="s">
        <v>2690</v>
      </c>
      <c r="D26">
        <v>8</v>
      </c>
      <c r="E26" s="1">
        <v>0.62383101851851852</v>
      </c>
      <c r="F26" s="1">
        <v>0.37145833333333328</v>
      </c>
      <c r="G26" s="1">
        <v>0.22723379629629628</v>
      </c>
      <c r="H26" s="1">
        <v>2.5127314814814811E-2</v>
      </c>
      <c r="I26">
        <v>51</v>
      </c>
      <c r="J26">
        <v>289</v>
      </c>
      <c r="K26">
        <v>86</v>
      </c>
      <c r="L26">
        <v>20</v>
      </c>
      <c r="M26">
        <v>0</v>
      </c>
      <c r="N26">
        <v>0</v>
      </c>
      <c r="O26">
        <v>0</v>
      </c>
      <c r="P26">
        <v>81.13</v>
      </c>
      <c r="Q26">
        <f t="shared" si="17"/>
        <v>269</v>
      </c>
      <c r="R26">
        <v>262</v>
      </c>
      <c r="S26" s="12">
        <f t="shared" si="154"/>
        <v>102.67175572519085</v>
      </c>
      <c r="T26" t="s">
        <v>1269</v>
      </c>
      <c r="U26" s="37" t="s">
        <v>2736</v>
      </c>
      <c r="V26" t="s">
        <v>2690</v>
      </c>
      <c r="W26">
        <v>8</v>
      </c>
      <c r="X26" s="1">
        <v>0.49489583333333331</v>
      </c>
      <c r="Y26" s="1">
        <v>0.39532407407407405</v>
      </c>
      <c r="Z26" s="1">
        <v>7.5659722222222225E-2</v>
      </c>
      <c r="AA26" s="1">
        <v>2.3912037037037034E-2</v>
      </c>
      <c r="AB26">
        <v>95</v>
      </c>
      <c r="AC26">
        <v>334</v>
      </c>
      <c r="AD26">
        <v>368</v>
      </c>
      <c r="AE26">
        <v>107</v>
      </c>
      <c r="AF26">
        <v>0</v>
      </c>
      <c r="AG26">
        <v>0</v>
      </c>
      <c r="AH26">
        <v>0</v>
      </c>
      <c r="AI26">
        <v>77.47</v>
      </c>
      <c r="AJ26">
        <f t="shared" si="19"/>
        <v>227</v>
      </c>
      <c r="AK26">
        <v>262</v>
      </c>
      <c r="AL26" s="12">
        <f t="shared" si="119"/>
        <v>86.641221374045813</v>
      </c>
      <c r="AM26" t="s">
        <v>1269</v>
      </c>
      <c r="AN26" s="37" t="s">
        <v>2736</v>
      </c>
      <c r="AO26" t="s">
        <v>2690</v>
      </c>
      <c r="AP26">
        <v>8</v>
      </c>
      <c r="AQ26" s="1">
        <v>0.70664351851851848</v>
      </c>
      <c r="AR26" s="1">
        <v>0.55266203703703709</v>
      </c>
      <c r="AS26" s="1">
        <v>0.12254629629629631</v>
      </c>
      <c r="AT26" s="1">
        <v>3.142361111111111E-2</v>
      </c>
      <c r="AU26">
        <v>61</v>
      </c>
      <c r="AV26">
        <v>434</v>
      </c>
      <c r="AW26">
        <v>214</v>
      </c>
      <c r="AX26">
        <v>49</v>
      </c>
      <c r="AY26">
        <v>0</v>
      </c>
      <c r="AZ26">
        <v>0</v>
      </c>
      <c r="BA26">
        <v>0</v>
      </c>
      <c r="BB26">
        <v>81.37</v>
      </c>
      <c r="BC26">
        <f t="shared" si="21"/>
        <v>385</v>
      </c>
      <c r="BD26">
        <v>262</v>
      </c>
      <c r="BE26" s="12">
        <f t="shared" si="120"/>
        <v>146.94656488549617</v>
      </c>
      <c r="BF26" t="s">
        <v>1269</v>
      </c>
      <c r="BG26" s="37" t="s">
        <v>2736</v>
      </c>
      <c r="BH26" t="s">
        <v>2690</v>
      </c>
      <c r="BI26">
        <v>8</v>
      </c>
      <c r="BJ26" s="1">
        <v>0.49422453703703706</v>
      </c>
      <c r="BK26" s="1">
        <v>0.41166666666666668</v>
      </c>
      <c r="BL26" s="1">
        <v>6.5173611111111113E-2</v>
      </c>
      <c r="BM26" s="1">
        <v>1.7361111111111112E-2</v>
      </c>
      <c r="BN26">
        <v>59</v>
      </c>
      <c r="BO26">
        <v>444</v>
      </c>
      <c r="BP26">
        <v>400</v>
      </c>
      <c r="BQ26">
        <v>70</v>
      </c>
      <c r="BR26">
        <v>0</v>
      </c>
      <c r="BS26">
        <v>0</v>
      </c>
      <c r="BT26">
        <v>0</v>
      </c>
      <c r="BU26">
        <v>85.11</v>
      </c>
      <c r="BV26">
        <f t="shared" si="23"/>
        <v>374</v>
      </c>
      <c r="BW26">
        <v>262</v>
      </c>
      <c r="BX26" s="12">
        <f t="shared" si="121"/>
        <v>142.74809160305344</v>
      </c>
      <c r="BY26" t="s">
        <v>1269</v>
      </c>
      <c r="BZ26" s="37" t="s">
        <v>2736</v>
      </c>
      <c r="CA26" t="s">
        <v>2690</v>
      </c>
      <c r="CB26">
        <v>8</v>
      </c>
      <c r="CC26" s="1">
        <v>0.30539351851851854</v>
      </c>
      <c r="CD26" s="1">
        <v>0.23912037037037037</v>
      </c>
      <c r="CE26" s="1">
        <v>5.1527777777777777E-2</v>
      </c>
      <c r="CF26" s="1">
        <v>1.4733796296296295E-2</v>
      </c>
      <c r="CG26">
        <v>54</v>
      </c>
      <c r="CH26">
        <v>291</v>
      </c>
      <c r="CI26">
        <v>363</v>
      </c>
      <c r="CJ26">
        <v>41</v>
      </c>
      <c r="CK26">
        <v>0</v>
      </c>
      <c r="CL26">
        <v>0</v>
      </c>
      <c r="CM26">
        <v>0</v>
      </c>
      <c r="CN26">
        <v>86.43</v>
      </c>
      <c r="CO26">
        <f t="shared" si="78"/>
        <v>250</v>
      </c>
      <c r="CP26">
        <v>262</v>
      </c>
      <c r="CQ26" s="12">
        <f t="shared" ref="CQ26:CQ29" si="156">CO26/CP26*100</f>
        <v>95.419847328244273</v>
      </c>
      <c r="CR26" t="s">
        <v>1269</v>
      </c>
      <c r="CS26" s="37" t="s">
        <v>2736</v>
      </c>
      <c r="CT26" t="s">
        <v>2690</v>
      </c>
      <c r="CU26">
        <v>8</v>
      </c>
      <c r="CV26" s="1">
        <v>7.7256944444444434E-2</v>
      </c>
      <c r="CW26" s="1">
        <v>6.356481481481481E-2</v>
      </c>
      <c r="CX26" s="1">
        <v>8.8657407407407417E-3</v>
      </c>
      <c r="CY26" s="1">
        <v>4.8032407407407407E-3</v>
      </c>
      <c r="CZ26">
        <v>12</v>
      </c>
      <c r="DA26">
        <v>49</v>
      </c>
      <c r="DB26">
        <v>33</v>
      </c>
      <c r="DC26">
        <v>13</v>
      </c>
      <c r="DD26">
        <v>0</v>
      </c>
      <c r="DE26">
        <v>0</v>
      </c>
      <c r="DF26">
        <v>0</v>
      </c>
      <c r="DG26">
        <v>71.739999999999995</v>
      </c>
      <c r="DH26">
        <f t="shared" si="26"/>
        <v>36</v>
      </c>
      <c r="DI26">
        <v>262</v>
      </c>
      <c r="DJ26" s="12">
        <f t="shared" si="122"/>
        <v>13.740458015267176</v>
      </c>
      <c r="DK26" t="s">
        <v>1269</v>
      </c>
      <c r="DL26" s="37" t="s">
        <v>2736</v>
      </c>
      <c r="DM26" t="s">
        <v>2690</v>
      </c>
      <c r="DN26">
        <v>8</v>
      </c>
      <c r="DO26" s="1">
        <v>0.22318287037037035</v>
      </c>
      <c r="DP26" s="1">
        <v>0.17481481481481484</v>
      </c>
      <c r="DQ26" s="1">
        <v>6.4583333333333333E-3</v>
      </c>
      <c r="DR26" s="1">
        <v>4.189814814814815E-2</v>
      </c>
      <c r="DS26">
        <v>27</v>
      </c>
      <c r="DT26">
        <v>184</v>
      </c>
      <c r="DU26">
        <v>24</v>
      </c>
      <c r="DV26">
        <v>8</v>
      </c>
      <c r="DW26">
        <v>0</v>
      </c>
      <c r="DX26">
        <v>0</v>
      </c>
      <c r="DY26">
        <v>0</v>
      </c>
      <c r="DZ26">
        <v>75</v>
      </c>
      <c r="EA26">
        <f t="shared" si="28"/>
        <v>176</v>
      </c>
      <c r="EB26">
        <v>262</v>
      </c>
      <c r="EC26" s="12">
        <f t="shared" si="123"/>
        <v>67.175572519083971</v>
      </c>
      <c r="ED26" t="s">
        <v>1269</v>
      </c>
      <c r="EE26" s="37" t="s">
        <v>2736</v>
      </c>
      <c r="EF26" t="s">
        <v>2690</v>
      </c>
      <c r="EG26">
        <v>8</v>
      </c>
      <c r="EH26" s="1">
        <v>0.60583333333333333</v>
      </c>
      <c r="EI26" s="1">
        <v>0.47752314814814811</v>
      </c>
      <c r="EJ26" s="1">
        <v>6.6863425925925923E-2</v>
      </c>
      <c r="EK26" s="1">
        <v>6.1446759259259263E-2</v>
      </c>
      <c r="EL26">
        <f t="shared" si="30"/>
        <v>93</v>
      </c>
      <c r="EM26">
        <f t="shared" si="31"/>
        <v>524</v>
      </c>
      <c r="EN26">
        <v>350</v>
      </c>
      <c r="EO26">
        <f t="shared" si="32"/>
        <v>62</v>
      </c>
      <c r="EP26">
        <v>0</v>
      </c>
      <c r="EQ26">
        <v>0</v>
      </c>
      <c r="ER26">
        <v>0</v>
      </c>
      <c r="ES26">
        <v>83.93</v>
      </c>
      <c r="ET26">
        <f t="shared" si="79"/>
        <v>462</v>
      </c>
      <c r="EU26">
        <v>262</v>
      </c>
      <c r="EV26" s="12">
        <f t="shared" si="124"/>
        <v>176.33587786259542</v>
      </c>
      <c r="EW26" t="s">
        <v>1269</v>
      </c>
      <c r="EX26" s="37" t="s">
        <v>2736</v>
      </c>
      <c r="EY26" t="s">
        <v>2690</v>
      </c>
      <c r="EZ26">
        <v>8</v>
      </c>
      <c r="FA26" s="10">
        <v>2.931886574074074</v>
      </c>
      <c r="FB26" s="10">
        <v>2.2138773148148148</v>
      </c>
      <c r="FC26" s="10">
        <f t="shared" si="34"/>
        <v>0.44277546296296294</v>
      </c>
      <c r="FD26" s="1">
        <v>0.5575</v>
      </c>
      <c r="FE26" s="1">
        <v>0.16049768518518517</v>
      </c>
      <c r="FF26">
        <f t="shared" si="35"/>
        <v>359</v>
      </c>
      <c r="FG26">
        <v>1952</v>
      </c>
      <c r="FH26">
        <v>1418</v>
      </c>
      <c r="FI26">
        <v>313</v>
      </c>
      <c r="FJ26">
        <v>0</v>
      </c>
      <c r="FK26">
        <v>0</v>
      </c>
      <c r="FL26">
        <v>0</v>
      </c>
      <c r="FM26">
        <v>81.92</v>
      </c>
      <c r="FN26">
        <f t="shared" si="36"/>
        <v>1717</v>
      </c>
      <c r="FO26">
        <f t="shared" si="37"/>
        <v>1310</v>
      </c>
      <c r="FP26" s="12">
        <f t="shared" si="125"/>
        <v>131.06870229007635</v>
      </c>
      <c r="FQ26" t="s">
        <v>1269</v>
      </c>
      <c r="FR26" s="37" t="s">
        <v>2736</v>
      </c>
      <c r="FS26" t="s">
        <v>2690</v>
      </c>
      <c r="FT26">
        <v>8</v>
      </c>
      <c r="FU26" s="1">
        <v>0.60628472222222218</v>
      </c>
      <c r="FV26" s="1">
        <v>0.39520833333333333</v>
      </c>
      <c r="FW26" s="1">
        <v>0.10732638888888889</v>
      </c>
      <c r="FX26" s="1">
        <v>0.10373842592592593</v>
      </c>
      <c r="FY26">
        <v>85</v>
      </c>
      <c r="FZ26">
        <v>557</v>
      </c>
      <c r="GA26">
        <v>572</v>
      </c>
      <c r="GB26">
        <v>131</v>
      </c>
      <c r="GC26">
        <v>0</v>
      </c>
      <c r="GD26">
        <v>0</v>
      </c>
      <c r="GE26">
        <v>0</v>
      </c>
      <c r="GF26">
        <v>81.37</v>
      </c>
      <c r="GG26">
        <f t="shared" si="39"/>
        <v>426</v>
      </c>
      <c r="GH26">
        <v>366</v>
      </c>
      <c r="GI26" s="12">
        <f t="shared" si="126"/>
        <v>116.39344262295081</v>
      </c>
      <c r="GJ26" t="s">
        <v>1269</v>
      </c>
      <c r="GK26" s="37" t="s">
        <v>2736</v>
      </c>
      <c r="GL26" t="s">
        <v>2690</v>
      </c>
      <c r="GM26">
        <v>8</v>
      </c>
      <c r="GN26" s="1">
        <v>0.54280092592592599</v>
      </c>
      <c r="GO26" s="1">
        <v>0.44644675925925931</v>
      </c>
      <c r="GP26" s="1">
        <v>7.9594907407407406E-2</v>
      </c>
      <c r="GQ26" s="1">
        <v>1.6747685185185185E-2</v>
      </c>
      <c r="GR26">
        <v>110</v>
      </c>
      <c r="GS26">
        <v>515</v>
      </c>
      <c r="GT26">
        <v>713</v>
      </c>
      <c r="GU26">
        <v>149</v>
      </c>
      <c r="GV26">
        <v>0</v>
      </c>
      <c r="GW26">
        <v>0</v>
      </c>
      <c r="GX26">
        <v>0</v>
      </c>
      <c r="GY26">
        <v>82.71</v>
      </c>
      <c r="GZ26">
        <f t="shared" si="41"/>
        <v>366</v>
      </c>
      <c r="HA26">
        <v>366</v>
      </c>
      <c r="HB26" s="12">
        <f t="shared" si="127"/>
        <v>100</v>
      </c>
      <c r="HC26" t="s">
        <v>1269</v>
      </c>
      <c r="HD26" s="37" t="s">
        <v>2736</v>
      </c>
      <c r="HE26" t="s">
        <v>2690</v>
      </c>
      <c r="HF26">
        <v>8</v>
      </c>
      <c r="HG26" s="1">
        <v>0.54033564814814816</v>
      </c>
      <c r="HH26" s="1">
        <v>0.44462962962962965</v>
      </c>
      <c r="HI26" s="1">
        <v>7.5925925925925938E-2</v>
      </c>
      <c r="HJ26" s="1">
        <v>1.9768518518518515E-2</v>
      </c>
      <c r="HK26">
        <v>83</v>
      </c>
      <c r="HL26">
        <v>540</v>
      </c>
      <c r="HM26">
        <v>424</v>
      </c>
      <c r="HN26">
        <v>83</v>
      </c>
      <c r="HO26">
        <v>0</v>
      </c>
      <c r="HP26">
        <v>0</v>
      </c>
      <c r="HQ26">
        <v>0</v>
      </c>
      <c r="HR26">
        <v>83.63</v>
      </c>
      <c r="HS26">
        <f t="shared" si="43"/>
        <v>457</v>
      </c>
      <c r="HT26">
        <v>366</v>
      </c>
      <c r="HU26" s="12">
        <f t="shared" si="128"/>
        <v>124.86338797814207</v>
      </c>
      <c r="HV26" t="s">
        <v>1269</v>
      </c>
      <c r="HW26" s="37" t="s">
        <v>2736</v>
      </c>
      <c r="HX26" t="s">
        <v>2690</v>
      </c>
      <c r="HY26">
        <v>8</v>
      </c>
      <c r="HZ26" s="1">
        <v>0.49778935185185186</v>
      </c>
      <c r="IA26" s="1">
        <v>0.36550925925925926</v>
      </c>
      <c r="IB26" s="1">
        <v>0.11494212962962963</v>
      </c>
      <c r="IC26" s="1">
        <v>1.7326388888888888E-2</v>
      </c>
      <c r="ID26">
        <v>46</v>
      </c>
      <c r="IE26">
        <v>503</v>
      </c>
      <c r="IF26">
        <v>308</v>
      </c>
      <c r="IG26">
        <v>41</v>
      </c>
      <c r="IH26">
        <v>0</v>
      </c>
      <c r="II26">
        <v>0</v>
      </c>
      <c r="IJ26">
        <v>0</v>
      </c>
      <c r="IK26">
        <v>88.25</v>
      </c>
      <c r="IL26">
        <f t="shared" si="45"/>
        <v>462</v>
      </c>
      <c r="IM26">
        <v>366</v>
      </c>
      <c r="IN26" s="12">
        <f t="shared" si="129"/>
        <v>126.22950819672131</v>
      </c>
      <c r="IO26" t="s">
        <v>1269</v>
      </c>
      <c r="IP26" s="37" t="s">
        <v>2736</v>
      </c>
      <c r="IQ26" t="s">
        <v>2690</v>
      </c>
      <c r="IR26">
        <v>8</v>
      </c>
      <c r="IS26" s="1">
        <v>0.56339120370370377</v>
      </c>
      <c r="IT26" s="1">
        <v>0.35248842592592594</v>
      </c>
      <c r="IU26" s="1">
        <v>0.18561342592592592</v>
      </c>
      <c r="IV26" s="1">
        <v>2.5266203703703704E-2</v>
      </c>
      <c r="IW26">
        <v>60</v>
      </c>
      <c r="IX26">
        <v>370</v>
      </c>
      <c r="IY26">
        <v>530</v>
      </c>
      <c r="IZ26">
        <v>54</v>
      </c>
      <c r="JA26">
        <v>0</v>
      </c>
      <c r="JB26">
        <v>0</v>
      </c>
      <c r="JC26">
        <v>0</v>
      </c>
      <c r="JD26">
        <v>90.75</v>
      </c>
      <c r="JE26">
        <f t="shared" si="46"/>
        <v>316</v>
      </c>
      <c r="JF26">
        <v>366</v>
      </c>
      <c r="JG26" s="12">
        <f t="shared" si="130"/>
        <v>86.338797814207652</v>
      </c>
      <c r="JH26" t="s">
        <v>1269</v>
      </c>
      <c r="JI26" s="37" t="s">
        <v>2736</v>
      </c>
      <c r="JJ26" t="s">
        <v>2690</v>
      </c>
      <c r="JK26">
        <v>8</v>
      </c>
      <c r="JL26" s="1">
        <v>4.8125000000000001E-2</v>
      </c>
      <c r="JM26" s="1">
        <v>4.5428240740740734E-2</v>
      </c>
      <c r="JN26" s="1">
        <v>2.1064814814814813E-3</v>
      </c>
      <c r="JO26" s="1">
        <v>5.9027777777777778E-4</v>
      </c>
      <c r="JP26">
        <v>6</v>
      </c>
      <c r="JQ26">
        <v>101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f t="shared" si="48"/>
        <v>101</v>
      </c>
      <c r="JZ26" s="12" t="e">
        <f t="shared" si="131"/>
        <v>#DIV/0!</v>
      </c>
      <c r="KA26" t="s">
        <v>1269</v>
      </c>
      <c r="KB26" s="37" t="s">
        <v>2736</v>
      </c>
      <c r="KC26" t="s">
        <v>2690</v>
      </c>
      <c r="KD26">
        <v>8</v>
      </c>
      <c r="KE26" s="1">
        <v>0</v>
      </c>
      <c r="KF26" s="1">
        <v>0</v>
      </c>
      <c r="KG26" s="1">
        <v>0</v>
      </c>
      <c r="KH26" s="1">
        <v>0</v>
      </c>
      <c r="KI26">
        <v>0</v>
      </c>
      <c r="KJ26">
        <v>0</v>
      </c>
      <c r="KK26">
        <v>29</v>
      </c>
      <c r="KL26">
        <v>2</v>
      </c>
      <c r="KM26">
        <v>0</v>
      </c>
      <c r="KN26">
        <v>0</v>
      </c>
      <c r="KO26">
        <v>0</v>
      </c>
      <c r="KP26">
        <v>93.55</v>
      </c>
      <c r="KQ26">
        <f t="shared" si="49"/>
        <v>-2</v>
      </c>
      <c r="KS26" s="12" t="e">
        <f t="shared" si="132"/>
        <v>#DIV/0!</v>
      </c>
      <c r="KT26" t="s">
        <v>1269</v>
      </c>
      <c r="KU26" s="37" t="s">
        <v>2736</v>
      </c>
      <c r="KV26" t="s">
        <v>2690</v>
      </c>
      <c r="KW26">
        <v>8</v>
      </c>
      <c r="KX26" s="1">
        <v>0.61175925925925922</v>
      </c>
      <c r="KY26" s="1">
        <v>0.39804398148148151</v>
      </c>
      <c r="KZ26" s="1">
        <v>0.1877199074074074</v>
      </c>
      <c r="LA26" s="1">
        <v>2.5983796296296297E-2</v>
      </c>
      <c r="LB26">
        <v>66</v>
      </c>
      <c r="LC26">
        <v>471</v>
      </c>
      <c r="LD26">
        <v>559</v>
      </c>
      <c r="LE26">
        <v>56</v>
      </c>
      <c r="LF26">
        <v>0</v>
      </c>
      <c r="LG26">
        <v>0</v>
      </c>
      <c r="LH26">
        <v>0</v>
      </c>
      <c r="LI26">
        <v>90.89</v>
      </c>
      <c r="LJ26">
        <f t="shared" si="50"/>
        <v>415</v>
      </c>
      <c r="LK26">
        <v>366</v>
      </c>
      <c r="LL26" s="12">
        <f t="shared" si="133"/>
        <v>113.38797814207651</v>
      </c>
      <c r="LM26" t="s">
        <v>1269</v>
      </c>
      <c r="LN26" s="37" t="s">
        <v>2736</v>
      </c>
      <c r="LO26" t="s">
        <v>2690</v>
      </c>
      <c r="LP26">
        <v>8</v>
      </c>
      <c r="LQ26" s="10">
        <v>2.8019791666666669</v>
      </c>
      <c r="LR26" s="10">
        <v>2.0510532407407407</v>
      </c>
      <c r="LS26" s="1">
        <v>0.56692129629629628</v>
      </c>
      <c r="LT26" s="1">
        <v>0.18399305555555556</v>
      </c>
      <c r="LU26">
        <v>390</v>
      </c>
      <c r="LV26">
        <v>2586</v>
      </c>
      <c r="LW26">
        <v>2576</v>
      </c>
      <c r="LX26">
        <v>460</v>
      </c>
      <c r="LY26">
        <v>0</v>
      </c>
      <c r="LZ26">
        <v>0</v>
      </c>
      <c r="MA26">
        <v>0</v>
      </c>
      <c r="MB26">
        <v>84.85</v>
      </c>
      <c r="MC26">
        <f t="shared" si="52"/>
        <v>2126</v>
      </c>
      <c r="MD26">
        <f t="shared" si="53"/>
        <v>1830</v>
      </c>
      <c r="ME26" s="12">
        <f t="shared" si="54"/>
        <v>116.17486338797814</v>
      </c>
      <c r="MF26" t="s">
        <v>1269</v>
      </c>
      <c r="MG26" s="37" t="s">
        <v>2736</v>
      </c>
      <c r="MH26" t="s">
        <v>2690</v>
      </c>
      <c r="MI26">
        <v>8</v>
      </c>
      <c r="MJ26" s="1">
        <v>0.5015856481481481</v>
      </c>
      <c r="MK26" s="1">
        <v>0.42616898148148147</v>
      </c>
      <c r="ML26" s="1">
        <v>5.6458333333333333E-2</v>
      </c>
      <c r="MM26" s="1">
        <v>1.8958333333333334E-2</v>
      </c>
      <c r="MN26">
        <v>61</v>
      </c>
      <c r="MO26">
        <v>511</v>
      </c>
      <c r="MP26">
        <v>385</v>
      </c>
      <c r="MQ26">
        <v>38</v>
      </c>
      <c r="MR26">
        <v>0</v>
      </c>
      <c r="MS26">
        <v>0</v>
      </c>
      <c r="MT26">
        <v>0</v>
      </c>
      <c r="MU26">
        <v>91.02</v>
      </c>
      <c r="MV26">
        <f t="shared" si="55"/>
        <v>473</v>
      </c>
      <c r="MW26">
        <v>524</v>
      </c>
      <c r="MX26" s="12">
        <f t="shared" si="134"/>
        <v>90.267175572519093</v>
      </c>
      <c r="MY26" t="s">
        <v>1269</v>
      </c>
      <c r="MZ26" s="37" t="s">
        <v>2736</v>
      </c>
      <c r="NA26" t="s">
        <v>2690</v>
      </c>
      <c r="NB26">
        <v>8</v>
      </c>
      <c r="NC26" s="1">
        <v>0.49820601851851848</v>
      </c>
      <c r="ND26" s="1">
        <v>0.39579861111111114</v>
      </c>
      <c r="NE26" s="1">
        <v>3.6886574074074079E-2</v>
      </c>
      <c r="NF26" s="1">
        <v>6.5509259259259267E-2</v>
      </c>
      <c r="NG26">
        <v>57</v>
      </c>
      <c r="NH26">
        <v>540</v>
      </c>
      <c r="NI26">
        <v>529</v>
      </c>
      <c r="NJ26">
        <v>36</v>
      </c>
      <c r="NK26">
        <v>0</v>
      </c>
      <c r="NL26">
        <v>0</v>
      </c>
      <c r="NM26">
        <v>0</v>
      </c>
      <c r="NN26">
        <v>93.63</v>
      </c>
      <c r="NO26">
        <f t="shared" si="56"/>
        <v>504</v>
      </c>
      <c r="NP26">
        <v>524</v>
      </c>
      <c r="NQ26" s="12">
        <f t="shared" si="135"/>
        <v>96.18320610687023</v>
      </c>
      <c r="NR26" t="s">
        <v>1269</v>
      </c>
      <c r="NS26" s="37" t="s">
        <v>2736</v>
      </c>
      <c r="NT26" t="s">
        <v>2690</v>
      </c>
      <c r="NU26">
        <v>8</v>
      </c>
      <c r="NV26" s="1">
        <v>0.46299768518518519</v>
      </c>
      <c r="NW26" s="1">
        <v>0.38153935185185189</v>
      </c>
      <c r="NX26" s="1">
        <v>5.5347222222222221E-2</v>
      </c>
      <c r="NY26" s="1">
        <v>2.6087962962962966E-2</v>
      </c>
      <c r="NZ26">
        <v>90</v>
      </c>
      <c r="OA26">
        <v>473</v>
      </c>
      <c r="OB26">
        <v>408</v>
      </c>
      <c r="OC26">
        <v>43</v>
      </c>
      <c r="OD26">
        <v>0</v>
      </c>
      <c r="OE26">
        <v>0</v>
      </c>
      <c r="OF26">
        <v>0</v>
      </c>
      <c r="OG26">
        <v>90.47</v>
      </c>
      <c r="OH26">
        <f t="shared" si="57"/>
        <v>430</v>
      </c>
      <c r="OI26">
        <v>524</v>
      </c>
      <c r="OJ26" s="12">
        <f t="shared" si="136"/>
        <v>82.061068702290072</v>
      </c>
      <c r="OK26" t="s">
        <v>1269</v>
      </c>
      <c r="OL26" s="37" t="s">
        <v>2736</v>
      </c>
      <c r="OM26" t="s">
        <v>2690</v>
      </c>
      <c r="ON26">
        <v>8</v>
      </c>
      <c r="OO26" s="1">
        <v>0.61314814814814811</v>
      </c>
      <c r="OP26" s="1">
        <v>0.43001157407407403</v>
      </c>
      <c r="OQ26" s="1">
        <v>0.11667824074074074</v>
      </c>
      <c r="OR26" s="1">
        <v>6.6446759259259261E-2</v>
      </c>
      <c r="OS26">
        <v>83</v>
      </c>
      <c r="OT26">
        <v>566</v>
      </c>
      <c r="OU26">
        <v>476</v>
      </c>
      <c r="OV26">
        <v>69</v>
      </c>
      <c r="OW26">
        <v>0</v>
      </c>
      <c r="OX26">
        <v>0</v>
      </c>
      <c r="OY26">
        <v>0</v>
      </c>
      <c r="OZ26">
        <v>87.34</v>
      </c>
      <c r="PA26">
        <f t="shared" si="58"/>
        <v>497</v>
      </c>
      <c r="PB26">
        <v>524</v>
      </c>
      <c r="PC26" s="12">
        <f t="shared" si="137"/>
        <v>94.847328244274806</v>
      </c>
      <c r="PD26" t="s">
        <v>1269</v>
      </c>
      <c r="PE26" s="37" t="s">
        <v>2736</v>
      </c>
      <c r="PF26" t="s">
        <v>2690</v>
      </c>
      <c r="PG26">
        <v>8</v>
      </c>
      <c r="PH26" s="1">
        <v>0.5508333333333334</v>
      </c>
      <c r="PI26" s="1">
        <v>0.43297453703703703</v>
      </c>
      <c r="PJ26" s="1">
        <v>8.143518518518518E-2</v>
      </c>
      <c r="PK26" s="1">
        <v>3.6412037037037034E-2</v>
      </c>
      <c r="PL26">
        <v>88</v>
      </c>
      <c r="PM26">
        <v>534</v>
      </c>
      <c r="PN26">
        <v>363</v>
      </c>
      <c r="PO26">
        <v>46</v>
      </c>
      <c r="PP26">
        <v>0</v>
      </c>
      <c r="PQ26">
        <v>0</v>
      </c>
      <c r="PR26">
        <v>0</v>
      </c>
      <c r="PS26">
        <v>88.75</v>
      </c>
      <c r="PT26">
        <f t="shared" si="59"/>
        <v>488</v>
      </c>
      <c r="PU26">
        <v>524</v>
      </c>
      <c r="PV26" s="12">
        <f t="shared" si="138"/>
        <v>93.129770992366417</v>
      </c>
      <c r="PW26" t="s">
        <v>1269</v>
      </c>
      <c r="PX26" s="37" t="s">
        <v>2736</v>
      </c>
      <c r="PY26" t="s">
        <v>2690</v>
      </c>
      <c r="PZ26">
        <v>8</v>
      </c>
      <c r="QA26" s="1">
        <v>4.594907407407408E-2</v>
      </c>
      <c r="QB26" s="1">
        <v>3.2824074074074075E-2</v>
      </c>
      <c r="QC26" s="1">
        <v>1.2708333333333334E-2</v>
      </c>
      <c r="QD26" s="1">
        <v>4.1666666666666669E-4</v>
      </c>
      <c r="QE26">
        <v>7</v>
      </c>
      <c r="QF26">
        <v>37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f t="shared" si="60"/>
        <v>37</v>
      </c>
      <c r="QN26">
        <v>524</v>
      </c>
      <c r="QO26" s="12">
        <f t="shared" si="139"/>
        <v>7.0610687022900773</v>
      </c>
      <c r="QP26" t="s">
        <v>1269</v>
      </c>
      <c r="QQ26" s="37" t="s">
        <v>2736</v>
      </c>
      <c r="QR26" t="s">
        <v>2690</v>
      </c>
      <c r="QS26">
        <v>8</v>
      </c>
      <c r="QT26" s="1">
        <v>0</v>
      </c>
      <c r="QU26" s="1">
        <v>0</v>
      </c>
      <c r="QV26" s="1">
        <v>0</v>
      </c>
      <c r="QW26" s="1">
        <v>0</v>
      </c>
      <c r="QX26">
        <v>0</v>
      </c>
      <c r="QY26">
        <v>0</v>
      </c>
      <c r="QZ26">
        <v>27</v>
      </c>
      <c r="RA26">
        <v>5</v>
      </c>
      <c r="RB26">
        <v>0</v>
      </c>
      <c r="RC26">
        <v>0</v>
      </c>
      <c r="RD26">
        <v>0</v>
      </c>
      <c r="RE26">
        <v>84.38</v>
      </c>
      <c r="RF26">
        <f t="shared" si="61"/>
        <v>-5</v>
      </c>
      <c r="RG26">
        <v>524</v>
      </c>
      <c r="RH26" s="12">
        <f t="shared" si="140"/>
        <v>-0.95419847328244278</v>
      </c>
      <c r="RI26" t="s">
        <v>1269</v>
      </c>
      <c r="RJ26" s="37" t="s">
        <v>2736</v>
      </c>
      <c r="RK26" t="s">
        <v>2690</v>
      </c>
      <c r="RL26">
        <v>8</v>
      </c>
      <c r="RM26" s="1">
        <v>0.59679398148148144</v>
      </c>
      <c r="RN26" s="1">
        <v>0.46579861111111115</v>
      </c>
      <c r="RO26" s="1">
        <v>9.4143518518518529E-2</v>
      </c>
      <c r="RP26" s="1">
        <v>3.6840277777777777E-2</v>
      </c>
      <c r="RQ26">
        <v>95</v>
      </c>
      <c r="RR26">
        <v>571</v>
      </c>
      <c r="RS26">
        <v>390</v>
      </c>
      <c r="RT26">
        <v>51</v>
      </c>
      <c r="RU26">
        <v>0</v>
      </c>
      <c r="RV26">
        <v>0</v>
      </c>
      <c r="RW26">
        <v>0</v>
      </c>
      <c r="RX26">
        <v>88.44</v>
      </c>
      <c r="RY26">
        <f t="shared" si="62"/>
        <v>520</v>
      </c>
      <c r="RZ26">
        <v>524</v>
      </c>
      <c r="SA26" s="12">
        <f t="shared" si="141"/>
        <v>99.236641221374043</v>
      </c>
      <c r="SB26" t="s">
        <v>1269</v>
      </c>
      <c r="SC26" s="37" t="s">
        <v>2736</v>
      </c>
      <c r="SD26" t="s">
        <v>2690</v>
      </c>
      <c r="SE26">
        <v>8</v>
      </c>
      <c r="SF26" s="1">
        <v>2.6730208333333336</v>
      </c>
      <c r="SG26" s="10">
        <f t="shared" si="63"/>
        <v>2.0993171296296298</v>
      </c>
      <c r="SH26" s="1">
        <f t="shared" si="64"/>
        <v>0.41986342592592596</v>
      </c>
      <c r="SI26" s="1">
        <v>0.35954861111111108</v>
      </c>
      <c r="SJ26" s="1">
        <v>0.21412037037037038</v>
      </c>
      <c r="SK26">
        <v>386</v>
      </c>
      <c r="SL26">
        <v>2661</v>
      </c>
      <c r="SM26">
        <v>2188</v>
      </c>
      <c r="SN26">
        <v>237</v>
      </c>
      <c r="SO26">
        <v>0</v>
      </c>
      <c r="SP26">
        <v>0</v>
      </c>
      <c r="SQ26">
        <v>0</v>
      </c>
      <c r="SR26">
        <v>90.23</v>
      </c>
      <c r="SS26">
        <f t="shared" si="65"/>
        <v>2424</v>
      </c>
      <c r="ST26">
        <f t="shared" si="66"/>
        <v>2620</v>
      </c>
      <c r="SU26" s="12">
        <f t="shared" si="142"/>
        <v>92.519083969465655</v>
      </c>
      <c r="SV26" t="s">
        <v>1269</v>
      </c>
      <c r="SW26" s="37" t="s">
        <v>2736</v>
      </c>
      <c r="SX26" t="s">
        <v>2690</v>
      </c>
      <c r="SY26">
        <v>8</v>
      </c>
      <c r="SZ26" s="1">
        <v>0.47086805555555555</v>
      </c>
      <c r="TA26" s="1">
        <v>0.3894097222222222</v>
      </c>
      <c r="TB26" s="1">
        <v>5.5960648148148141E-2</v>
      </c>
      <c r="TC26" s="1">
        <v>2.5486111111111112E-2</v>
      </c>
      <c r="TD26">
        <v>121</v>
      </c>
      <c r="TE26">
        <v>584</v>
      </c>
      <c r="TF26">
        <v>587</v>
      </c>
      <c r="TG26">
        <v>51</v>
      </c>
      <c r="TH26">
        <v>0</v>
      </c>
      <c r="TI26">
        <v>0</v>
      </c>
      <c r="TJ26">
        <v>0</v>
      </c>
      <c r="TK26">
        <v>92.01</v>
      </c>
      <c r="TL26">
        <f t="shared" si="67"/>
        <v>533</v>
      </c>
      <c r="TM26">
        <v>524</v>
      </c>
      <c r="TN26" s="12">
        <f t="shared" si="143"/>
        <v>101.71755725190839</v>
      </c>
      <c r="TO26" t="s">
        <v>1269</v>
      </c>
      <c r="TP26" s="37" t="s">
        <v>2736</v>
      </c>
      <c r="TQ26" t="s">
        <v>2690</v>
      </c>
      <c r="TR26">
        <v>8</v>
      </c>
      <c r="TS26" s="1">
        <v>0.47623842592592597</v>
      </c>
      <c r="TT26" s="1">
        <v>0.3975231481481481</v>
      </c>
      <c r="TU26" s="1">
        <v>4.0185185185185185E-2</v>
      </c>
      <c r="TV26" s="1">
        <v>3.8518518518518521E-2</v>
      </c>
      <c r="TW26">
        <v>88</v>
      </c>
      <c r="TX26">
        <v>553</v>
      </c>
      <c r="TY26">
        <v>492</v>
      </c>
      <c r="TZ26">
        <v>29</v>
      </c>
      <c r="UA26">
        <v>0</v>
      </c>
      <c r="UB26">
        <v>0</v>
      </c>
      <c r="UC26">
        <v>0</v>
      </c>
      <c r="UD26">
        <v>94.43</v>
      </c>
      <c r="UE26">
        <f t="shared" si="68"/>
        <v>524</v>
      </c>
      <c r="UF26">
        <v>524</v>
      </c>
      <c r="UG26" s="12">
        <f t="shared" si="144"/>
        <v>100</v>
      </c>
      <c r="UH26" t="s">
        <v>1269</v>
      </c>
      <c r="UI26" s="37" t="s">
        <v>2736</v>
      </c>
      <c r="UJ26" t="s">
        <v>2690</v>
      </c>
      <c r="UK26">
        <v>8</v>
      </c>
      <c r="UL26" s="1">
        <v>0.44832175925925927</v>
      </c>
      <c r="UM26" s="1">
        <v>0.36391203703703701</v>
      </c>
      <c r="UN26" s="1">
        <v>7.1539351851851854E-2</v>
      </c>
      <c r="UO26" s="1">
        <v>1.2858796296296297E-2</v>
      </c>
      <c r="UP26">
        <v>85</v>
      </c>
      <c r="UQ26">
        <v>563</v>
      </c>
      <c r="UR26">
        <v>580</v>
      </c>
      <c r="US26">
        <v>31</v>
      </c>
      <c r="UT26">
        <v>0</v>
      </c>
      <c r="UU26">
        <v>0</v>
      </c>
      <c r="UV26">
        <v>0</v>
      </c>
      <c r="UW26">
        <v>94.93</v>
      </c>
      <c r="UX26">
        <f t="shared" si="69"/>
        <v>532</v>
      </c>
      <c r="UY26">
        <v>524</v>
      </c>
      <c r="UZ26" s="12">
        <f t="shared" si="145"/>
        <v>101.52671755725191</v>
      </c>
      <c r="VA26" t="s">
        <v>1269</v>
      </c>
      <c r="VB26" s="37" t="s">
        <v>2736</v>
      </c>
      <c r="VC26" t="s">
        <v>2690</v>
      </c>
      <c r="VD26">
        <v>8</v>
      </c>
      <c r="VE26" s="1">
        <v>0.38331018518518517</v>
      </c>
      <c r="VF26" s="1">
        <v>0.30861111111111111</v>
      </c>
      <c r="VG26" s="1">
        <v>4.7662037037037037E-2</v>
      </c>
      <c r="VH26" s="1">
        <v>2.7025462962962959E-2</v>
      </c>
      <c r="VI26">
        <v>65</v>
      </c>
      <c r="VJ26">
        <v>585</v>
      </c>
      <c r="VK26">
        <v>915</v>
      </c>
      <c r="VL26">
        <v>91</v>
      </c>
      <c r="VM26">
        <v>0</v>
      </c>
      <c r="VN26">
        <v>0</v>
      </c>
      <c r="VO26">
        <v>0</v>
      </c>
      <c r="VP26">
        <v>90.95</v>
      </c>
      <c r="VQ26">
        <f t="shared" si="70"/>
        <v>494</v>
      </c>
      <c r="VR26">
        <v>524</v>
      </c>
      <c r="VS26" s="12">
        <f t="shared" si="146"/>
        <v>94.274809160305338</v>
      </c>
      <c r="VT26" t="s">
        <v>1269</v>
      </c>
      <c r="VU26" s="37" t="s">
        <v>2736</v>
      </c>
      <c r="VV26" t="s">
        <v>2690</v>
      </c>
      <c r="VW26">
        <v>8</v>
      </c>
      <c r="VX26" s="1">
        <v>0.43872685185185184</v>
      </c>
      <c r="VY26" s="1">
        <v>0.35931712962962964</v>
      </c>
      <c r="VZ26" s="1">
        <v>4.9791666666666672E-2</v>
      </c>
      <c r="WA26" s="1">
        <v>2.960648148148148E-2</v>
      </c>
      <c r="WB26">
        <v>76</v>
      </c>
      <c r="WC26">
        <v>693</v>
      </c>
      <c r="WD26">
        <v>915</v>
      </c>
      <c r="WE26">
        <v>91</v>
      </c>
      <c r="WF26">
        <v>0</v>
      </c>
      <c r="WG26">
        <v>0</v>
      </c>
      <c r="WH26">
        <v>0</v>
      </c>
      <c r="WI26">
        <v>90.95</v>
      </c>
      <c r="WJ26">
        <f t="shared" si="71"/>
        <v>602</v>
      </c>
      <c r="WK26">
        <v>524</v>
      </c>
      <c r="WL26" s="12">
        <f t="shared" si="147"/>
        <v>114.88549618320612</v>
      </c>
      <c r="WM26" t="s">
        <v>1269</v>
      </c>
      <c r="WN26" s="37" t="s">
        <v>2736</v>
      </c>
      <c r="WO26" t="s">
        <v>2690</v>
      </c>
      <c r="WP26">
        <v>8</v>
      </c>
      <c r="WQ26" s="10">
        <v>1.8341782407407408</v>
      </c>
      <c r="WR26" s="10">
        <v>1.5101967592592593</v>
      </c>
      <c r="WS26" s="1">
        <f>WR26/4</f>
        <v>0.37754918981481483</v>
      </c>
      <c r="WT26" s="1">
        <v>0.2174884259259259</v>
      </c>
      <c r="WU26" s="1">
        <v>0.10648148148148147</v>
      </c>
      <c r="WV26">
        <v>370</v>
      </c>
      <c r="WW26">
        <v>2393</v>
      </c>
      <c r="WX26">
        <v>2574</v>
      </c>
      <c r="WY26">
        <v>202</v>
      </c>
      <c r="WZ26">
        <v>0</v>
      </c>
      <c r="XA26">
        <v>0</v>
      </c>
      <c r="XB26">
        <v>0</v>
      </c>
      <c r="XC26">
        <v>92.72</v>
      </c>
      <c r="XD26">
        <f t="shared" si="73"/>
        <v>2191</v>
      </c>
      <c r="XE26">
        <f t="shared" si="74"/>
        <v>2096</v>
      </c>
      <c r="XF26" s="12">
        <f t="shared" si="148"/>
        <v>104.53244274809161</v>
      </c>
      <c r="XG26" t="s">
        <v>1269</v>
      </c>
      <c r="XH26" s="37" t="s">
        <v>2736</v>
      </c>
      <c r="XI26" t="s">
        <v>2690</v>
      </c>
      <c r="XJ26">
        <v>8</v>
      </c>
      <c r="XK26" s="1">
        <v>0.44351851851851848</v>
      </c>
      <c r="XL26" s="1">
        <v>0.29032407407407407</v>
      </c>
      <c r="XM26" s="1">
        <v>0.12438657407407407</v>
      </c>
      <c r="XN26" s="1">
        <v>2.8807870370370373E-2</v>
      </c>
      <c r="XO26">
        <v>48</v>
      </c>
      <c r="XP26">
        <v>591</v>
      </c>
      <c r="XQ26">
        <v>445</v>
      </c>
      <c r="XR26">
        <v>62</v>
      </c>
      <c r="XS26">
        <v>0</v>
      </c>
      <c r="XT26">
        <v>0</v>
      </c>
      <c r="XU26">
        <v>0</v>
      </c>
      <c r="XV26">
        <v>87.77</v>
      </c>
      <c r="XW26">
        <f t="shared" si="75"/>
        <v>529</v>
      </c>
      <c r="XX26">
        <v>524</v>
      </c>
      <c r="XY26" s="12">
        <f t="shared" si="149"/>
        <v>100.95419847328245</v>
      </c>
      <c r="XZ26" t="s">
        <v>1269</v>
      </c>
      <c r="YA26" s="37" t="s">
        <v>2736</v>
      </c>
      <c r="YB26" t="s">
        <v>2690</v>
      </c>
      <c r="YC26">
        <v>8</v>
      </c>
      <c r="YD26" s="1">
        <v>0.39999999999999997</v>
      </c>
      <c r="YE26" s="1">
        <v>0.30390046296296297</v>
      </c>
      <c r="YF26" s="1">
        <v>2.7685185185185188E-2</v>
      </c>
      <c r="YG26" s="1">
        <v>6.8402777777777771E-2</v>
      </c>
      <c r="YH26">
        <v>53</v>
      </c>
      <c r="YI26">
        <v>571</v>
      </c>
      <c r="YJ26">
        <v>744</v>
      </c>
      <c r="YK26">
        <v>58</v>
      </c>
      <c r="YL26">
        <v>0</v>
      </c>
      <c r="YM26">
        <v>0</v>
      </c>
      <c r="YN26">
        <v>0</v>
      </c>
      <c r="YO26">
        <v>92.77</v>
      </c>
      <c r="YP26">
        <f t="shared" si="81"/>
        <v>513</v>
      </c>
      <c r="YQ26">
        <v>524</v>
      </c>
      <c r="YR26" s="12">
        <f t="shared" si="150"/>
        <v>97.900763358778633</v>
      </c>
      <c r="YS26" t="s">
        <v>1269</v>
      </c>
      <c r="YT26" s="37" t="s">
        <v>2736</v>
      </c>
      <c r="YU26" t="s">
        <v>2690</v>
      </c>
      <c r="YV26">
        <v>8</v>
      </c>
      <c r="YW26" s="1">
        <v>0.40081018518518513</v>
      </c>
      <c r="YX26" s="1">
        <v>0.27971064814814817</v>
      </c>
      <c r="YY26" s="1">
        <v>8.1967592592592592E-2</v>
      </c>
      <c r="YZ26" s="1">
        <v>3.9108796296296301E-2</v>
      </c>
      <c r="ZA26">
        <v>55</v>
      </c>
      <c r="ZB26">
        <v>577</v>
      </c>
      <c r="ZC26">
        <v>550</v>
      </c>
      <c r="ZD26">
        <v>37</v>
      </c>
      <c r="ZE26">
        <v>0</v>
      </c>
      <c r="ZF26">
        <v>0</v>
      </c>
      <c r="ZG26">
        <v>0</v>
      </c>
      <c r="ZH26">
        <v>93.7</v>
      </c>
      <c r="ZI26">
        <f t="shared" si="76"/>
        <v>540</v>
      </c>
      <c r="ZJ26">
        <v>524</v>
      </c>
      <c r="ZK26" s="12">
        <f t="shared" si="151"/>
        <v>103.05343511450383</v>
      </c>
      <c r="ZL26" t="s">
        <v>1269</v>
      </c>
      <c r="ZM26" s="37" t="s">
        <v>2736</v>
      </c>
      <c r="ZN26" t="s">
        <v>2690</v>
      </c>
      <c r="ZO26">
        <v>8</v>
      </c>
      <c r="ZP26" s="1">
        <v>0.29421296296296295</v>
      </c>
      <c r="ZQ26" s="1">
        <v>0.2638078703703704</v>
      </c>
      <c r="ZR26" s="1">
        <v>1.996527777777778E-2</v>
      </c>
      <c r="ZS26" s="1">
        <v>1.042824074074074E-2</v>
      </c>
      <c r="ZT26">
        <v>38</v>
      </c>
      <c r="ZU26">
        <v>565</v>
      </c>
      <c r="ZV26">
        <v>164</v>
      </c>
      <c r="ZW26">
        <v>3</v>
      </c>
      <c r="ZX26">
        <v>0</v>
      </c>
      <c r="ZY26">
        <v>0</v>
      </c>
      <c r="ZZ26">
        <v>0</v>
      </c>
      <c r="AAA26">
        <v>98.2</v>
      </c>
      <c r="AAB26">
        <f t="shared" si="84"/>
        <v>562</v>
      </c>
      <c r="AAC26">
        <v>524</v>
      </c>
      <c r="AAD26" s="12">
        <f t="shared" si="152"/>
        <v>107.25190839694656</v>
      </c>
      <c r="AAE26" t="s">
        <v>1269</v>
      </c>
      <c r="AAF26" s="37" t="s">
        <v>2736</v>
      </c>
      <c r="AAG26" t="s">
        <v>2690</v>
      </c>
      <c r="AAH26">
        <v>8</v>
      </c>
      <c r="AAI26" s="1">
        <v>0.29421296296296295</v>
      </c>
      <c r="AAJ26" s="1">
        <v>0.2638078703703704</v>
      </c>
      <c r="AAK26" s="1">
        <v>1.996527777777778E-2</v>
      </c>
      <c r="AAL26" s="1">
        <v>1.042824074074074E-2</v>
      </c>
      <c r="AAM26">
        <v>38</v>
      </c>
      <c r="AAN26">
        <v>565</v>
      </c>
      <c r="AAO26">
        <v>164</v>
      </c>
      <c r="AAP26">
        <v>3</v>
      </c>
      <c r="AAQ26">
        <v>0</v>
      </c>
      <c r="AAR26">
        <v>0</v>
      </c>
      <c r="AAS26">
        <v>0</v>
      </c>
      <c r="AAT26">
        <v>98.2</v>
      </c>
      <c r="AAU26">
        <f t="shared" si="91"/>
        <v>562</v>
      </c>
      <c r="AAV26">
        <v>524</v>
      </c>
      <c r="AAW26" s="12">
        <f t="shared" si="153"/>
        <v>107.25190839694656</v>
      </c>
      <c r="AAX26" t="s">
        <v>1269</v>
      </c>
      <c r="AAY26" s="37" t="s">
        <v>2736</v>
      </c>
      <c r="AAZ26" t="s">
        <v>2690</v>
      </c>
      <c r="ABA26">
        <v>8</v>
      </c>
      <c r="ABB26" s="10">
        <v>1.5398263888888888</v>
      </c>
      <c r="ABC26" s="10">
        <v>1.1381018518518518</v>
      </c>
      <c r="ABD26" s="1">
        <f t="shared" si="77"/>
        <v>0.28452546296296294</v>
      </c>
      <c r="ABE26" s="1">
        <v>0.25440972222222219</v>
      </c>
      <c r="ABF26" s="1">
        <v>0.14731481481481482</v>
      </c>
      <c r="ABG26">
        <v>194</v>
      </c>
      <c r="ABH26">
        <v>2304</v>
      </c>
      <c r="ABI26">
        <v>1903</v>
      </c>
      <c r="ABJ26">
        <v>160</v>
      </c>
      <c r="ABK26">
        <v>0</v>
      </c>
      <c r="ABL26">
        <v>0</v>
      </c>
      <c r="ABM26">
        <v>0</v>
      </c>
      <c r="ABN26">
        <v>92.24</v>
      </c>
      <c r="ABO26">
        <f t="shared" si="92"/>
        <v>2144</v>
      </c>
      <c r="ABP26">
        <f>SUM(XX26,YQ26,ZJ26,AAC26)</f>
        <v>2096</v>
      </c>
      <c r="ABQ26" s="12">
        <f t="shared" si="155"/>
        <v>102.29007633587786</v>
      </c>
    </row>
    <row r="27" spans="1:745">
      <c r="A27" t="s">
        <v>1950</v>
      </c>
      <c r="B27" s="37" t="s">
        <v>2736</v>
      </c>
      <c r="C27" t="s">
        <v>2690</v>
      </c>
      <c r="D27">
        <v>8</v>
      </c>
      <c r="E27" s="1">
        <v>0.56214120370370368</v>
      </c>
      <c r="F27" s="1">
        <v>0.43181712962962965</v>
      </c>
      <c r="G27" s="1">
        <v>0.12158564814814815</v>
      </c>
      <c r="H27" s="1">
        <v>8.726851851851852E-3</v>
      </c>
      <c r="I27">
        <v>73</v>
      </c>
      <c r="J27">
        <v>328</v>
      </c>
      <c r="K27">
        <v>96</v>
      </c>
      <c r="L27">
        <v>31</v>
      </c>
      <c r="M27">
        <v>0</v>
      </c>
      <c r="N27">
        <v>0</v>
      </c>
      <c r="O27">
        <v>0</v>
      </c>
      <c r="P27">
        <v>75.59</v>
      </c>
      <c r="Q27">
        <f t="shared" si="17"/>
        <v>297</v>
      </c>
      <c r="R27">
        <v>262</v>
      </c>
      <c r="S27" s="12">
        <f t="shared" si="154"/>
        <v>113.3587786259542</v>
      </c>
      <c r="T27" t="s">
        <v>1950</v>
      </c>
      <c r="U27" s="37" t="s">
        <v>2736</v>
      </c>
      <c r="V27" t="s">
        <v>2690</v>
      </c>
      <c r="W27">
        <v>8</v>
      </c>
      <c r="X27" s="1">
        <v>0.41546296296296298</v>
      </c>
      <c r="Y27" s="1">
        <v>0.36508101851851849</v>
      </c>
      <c r="Z27" s="1">
        <v>4.0335648148148148E-2</v>
      </c>
      <c r="AA27" s="1">
        <v>1.0034722222222221E-2</v>
      </c>
      <c r="AB27">
        <v>66</v>
      </c>
      <c r="AC27">
        <v>326</v>
      </c>
      <c r="AD27">
        <v>409</v>
      </c>
      <c r="AE27">
        <v>82</v>
      </c>
      <c r="AF27">
        <v>0</v>
      </c>
      <c r="AG27">
        <v>0</v>
      </c>
      <c r="AH27">
        <v>0</v>
      </c>
      <c r="AI27">
        <v>83.3</v>
      </c>
      <c r="AJ27">
        <f t="shared" si="19"/>
        <v>244</v>
      </c>
      <c r="AK27">
        <v>262</v>
      </c>
      <c r="AL27" s="12">
        <f t="shared" si="119"/>
        <v>93.129770992366417</v>
      </c>
      <c r="AM27" t="s">
        <v>1950</v>
      </c>
      <c r="AN27" s="37" t="s">
        <v>2736</v>
      </c>
      <c r="AO27" t="s">
        <v>2690</v>
      </c>
      <c r="AP27">
        <v>8</v>
      </c>
      <c r="AQ27" s="1">
        <v>0.53262731481481485</v>
      </c>
      <c r="AR27" s="1">
        <v>0.47311342592592592</v>
      </c>
      <c r="AS27" s="1">
        <v>4.611111111111111E-2</v>
      </c>
      <c r="AT27" s="1">
        <v>1.3391203703703704E-2</v>
      </c>
      <c r="AU27">
        <v>47</v>
      </c>
      <c r="AV27">
        <v>391</v>
      </c>
      <c r="AW27">
        <v>250</v>
      </c>
      <c r="AX27">
        <v>31</v>
      </c>
      <c r="AY27">
        <v>0</v>
      </c>
      <c r="AZ27">
        <v>0</v>
      </c>
      <c r="BA27">
        <v>0</v>
      </c>
      <c r="BB27">
        <v>88.97</v>
      </c>
      <c r="BC27">
        <f t="shared" si="21"/>
        <v>360</v>
      </c>
      <c r="BD27">
        <v>262</v>
      </c>
      <c r="BE27" s="12">
        <f t="shared" si="120"/>
        <v>137.40458015267177</v>
      </c>
      <c r="BF27" t="s">
        <v>1950</v>
      </c>
      <c r="BG27" s="37" t="s">
        <v>2736</v>
      </c>
      <c r="BH27" t="s">
        <v>2690</v>
      </c>
      <c r="BI27">
        <v>8</v>
      </c>
      <c r="BJ27" s="1">
        <v>0.54194444444444445</v>
      </c>
      <c r="BK27" s="1">
        <v>0.47417824074074072</v>
      </c>
      <c r="BL27" s="1">
        <v>4.0879629629629634E-2</v>
      </c>
      <c r="BM27" s="1">
        <v>2.6875E-2</v>
      </c>
      <c r="BN27">
        <v>42</v>
      </c>
      <c r="BO27">
        <v>433</v>
      </c>
      <c r="BP27">
        <v>421</v>
      </c>
      <c r="BQ27">
        <v>38</v>
      </c>
      <c r="BR27">
        <v>0</v>
      </c>
      <c r="BS27">
        <v>0</v>
      </c>
      <c r="BT27">
        <v>0</v>
      </c>
      <c r="BU27">
        <v>91.72</v>
      </c>
      <c r="BV27">
        <f t="shared" si="23"/>
        <v>395</v>
      </c>
      <c r="BW27">
        <v>262</v>
      </c>
      <c r="BX27" s="12">
        <f t="shared" si="121"/>
        <v>150.76335877862596</v>
      </c>
      <c r="BY27" t="s">
        <v>1950</v>
      </c>
      <c r="BZ27" s="37" t="s">
        <v>2736</v>
      </c>
      <c r="CA27" t="s">
        <v>2690</v>
      </c>
      <c r="CB27">
        <v>8</v>
      </c>
      <c r="CC27" s="1">
        <v>0.2396527777777778</v>
      </c>
      <c r="CD27" s="1">
        <v>0.19575231481481481</v>
      </c>
      <c r="CE27" s="1">
        <v>2.6805555555555555E-2</v>
      </c>
      <c r="CF27" s="1">
        <v>1.7094907407407409E-2</v>
      </c>
      <c r="CG27">
        <v>51</v>
      </c>
      <c r="CH27">
        <v>399</v>
      </c>
      <c r="CI27">
        <v>367</v>
      </c>
      <c r="CJ27">
        <v>11</v>
      </c>
      <c r="CK27">
        <v>0</v>
      </c>
      <c r="CL27">
        <v>0</v>
      </c>
      <c r="CM27">
        <v>0</v>
      </c>
      <c r="CN27">
        <v>94.49</v>
      </c>
      <c r="CO27">
        <f t="shared" si="78"/>
        <v>388</v>
      </c>
      <c r="CP27">
        <v>262</v>
      </c>
      <c r="CQ27" s="12">
        <f t="shared" si="156"/>
        <v>148.09160305343511</v>
      </c>
      <c r="CR27" t="s">
        <v>1950</v>
      </c>
      <c r="CS27" s="37" t="s">
        <v>2736</v>
      </c>
      <c r="CT27" t="s">
        <v>2690</v>
      </c>
      <c r="CU27">
        <v>8</v>
      </c>
      <c r="CV27" s="1">
        <v>0.16457175925925926</v>
      </c>
      <c r="CW27" s="1">
        <v>0.14877314814814815</v>
      </c>
      <c r="CX27" s="1">
        <v>1.1863425925925925E-2</v>
      </c>
      <c r="CY27" s="1">
        <v>3.9236111111111112E-3</v>
      </c>
      <c r="CZ27">
        <v>19</v>
      </c>
      <c r="DA27">
        <v>118</v>
      </c>
      <c r="DB27">
        <v>36</v>
      </c>
      <c r="DC27">
        <v>1</v>
      </c>
      <c r="DD27">
        <v>0</v>
      </c>
      <c r="DE27">
        <v>0</v>
      </c>
      <c r="DF27">
        <v>0</v>
      </c>
      <c r="DG27">
        <v>97.3</v>
      </c>
      <c r="DH27">
        <f t="shared" si="26"/>
        <v>117</v>
      </c>
      <c r="DI27">
        <v>262</v>
      </c>
      <c r="DJ27" s="12">
        <f t="shared" si="122"/>
        <v>44.656488549618324</v>
      </c>
      <c r="DK27" t="s">
        <v>1950</v>
      </c>
      <c r="DL27" s="37" t="s">
        <v>2736</v>
      </c>
      <c r="DM27" t="s">
        <v>2690</v>
      </c>
      <c r="DN27">
        <v>8</v>
      </c>
      <c r="DO27" s="1">
        <v>8.1828703703703709E-2</v>
      </c>
      <c r="DP27" s="1">
        <v>7.1851851851851847E-2</v>
      </c>
      <c r="DQ27" s="1">
        <v>3.8773148148148143E-3</v>
      </c>
      <c r="DR27" s="1">
        <v>6.076388888888889E-3</v>
      </c>
      <c r="DS27">
        <v>5</v>
      </c>
      <c r="DT27">
        <v>67</v>
      </c>
      <c r="DU27">
        <v>17</v>
      </c>
      <c r="DV27">
        <v>6</v>
      </c>
      <c r="DW27">
        <v>0</v>
      </c>
      <c r="DX27">
        <v>0</v>
      </c>
      <c r="DY27">
        <v>0</v>
      </c>
      <c r="DZ27">
        <v>73.91</v>
      </c>
      <c r="EA27">
        <f t="shared" si="28"/>
        <v>61</v>
      </c>
      <c r="EB27">
        <v>262</v>
      </c>
      <c r="EC27" s="12">
        <f t="shared" si="123"/>
        <v>23.282442748091604</v>
      </c>
      <c r="ED27" t="s">
        <v>1950</v>
      </c>
      <c r="EE27" s="37" t="s">
        <v>2736</v>
      </c>
      <c r="EF27" t="s">
        <v>2690</v>
      </c>
      <c r="EG27">
        <v>8</v>
      </c>
      <c r="EH27" s="1">
        <v>0.48607638888888888</v>
      </c>
      <c r="EI27" s="1">
        <v>0.41640046296296296</v>
      </c>
      <c r="EJ27" s="1">
        <v>4.2557870370370371E-2</v>
      </c>
      <c r="EK27" s="1">
        <v>2.7106481481481481E-2</v>
      </c>
      <c r="EL27">
        <f t="shared" si="30"/>
        <v>75</v>
      </c>
      <c r="EM27">
        <f t="shared" si="31"/>
        <v>584</v>
      </c>
      <c r="EN27">
        <v>310</v>
      </c>
      <c r="EO27">
        <f t="shared" si="32"/>
        <v>18</v>
      </c>
      <c r="EP27">
        <v>0</v>
      </c>
      <c r="EQ27">
        <v>0</v>
      </c>
      <c r="ER27">
        <v>0</v>
      </c>
      <c r="ES27">
        <v>93.37</v>
      </c>
      <c r="ET27">
        <f t="shared" si="79"/>
        <v>566</v>
      </c>
      <c r="EU27">
        <v>262</v>
      </c>
      <c r="EV27" s="12">
        <f t="shared" si="124"/>
        <v>216.03053435114506</v>
      </c>
      <c r="EW27" t="s">
        <v>1950</v>
      </c>
      <c r="EX27" s="37" t="s">
        <v>2736</v>
      </c>
      <c r="EY27" t="s">
        <v>2690</v>
      </c>
      <c r="EZ27">
        <v>8</v>
      </c>
      <c r="FA27" s="10">
        <v>2.5387152777777779</v>
      </c>
      <c r="FB27" s="10">
        <v>2.1610300925925925</v>
      </c>
      <c r="FC27" s="10">
        <f t="shared" si="34"/>
        <v>0.43220601851851848</v>
      </c>
      <c r="FD27" s="1">
        <v>0.29149305555555555</v>
      </c>
      <c r="FE27" s="1">
        <v>8.6168981481481485E-2</v>
      </c>
      <c r="FF27">
        <f t="shared" si="35"/>
        <v>303</v>
      </c>
      <c r="FG27">
        <v>1867</v>
      </c>
      <c r="FH27">
        <v>1486</v>
      </c>
      <c r="FI27">
        <v>204</v>
      </c>
      <c r="FJ27">
        <v>0</v>
      </c>
      <c r="FK27">
        <v>0</v>
      </c>
      <c r="FL27">
        <v>0</v>
      </c>
      <c r="FM27">
        <v>87.93</v>
      </c>
      <c r="FN27">
        <f t="shared" si="36"/>
        <v>1862</v>
      </c>
      <c r="FO27">
        <f t="shared" si="37"/>
        <v>1310</v>
      </c>
      <c r="FP27" s="12">
        <f t="shared" si="125"/>
        <v>142.13740458015266</v>
      </c>
      <c r="FQ27" t="s">
        <v>1950</v>
      </c>
      <c r="FR27" s="37" t="s">
        <v>2736</v>
      </c>
      <c r="FS27" t="s">
        <v>2690</v>
      </c>
      <c r="FT27">
        <v>8</v>
      </c>
      <c r="FU27" s="1">
        <v>0.60386574074074073</v>
      </c>
      <c r="FV27" s="1">
        <v>0.49555555555555553</v>
      </c>
      <c r="FW27" s="1">
        <v>7.6087962962962954E-2</v>
      </c>
      <c r="FX27" s="1">
        <v>3.2222222222222222E-2</v>
      </c>
      <c r="FY27">
        <v>62</v>
      </c>
      <c r="FZ27">
        <v>419</v>
      </c>
      <c r="GA27">
        <v>651</v>
      </c>
      <c r="GB27">
        <v>32</v>
      </c>
      <c r="GC27">
        <v>0</v>
      </c>
      <c r="GD27">
        <v>0</v>
      </c>
      <c r="GE27">
        <v>0</v>
      </c>
      <c r="GF27">
        <v>95.31</v>
      </c>
      <c r="GG27">
        <f t="shared" si="39"/>
        <v>387</v>
      </c>
      <c r="GH27">
        <v>366</v>
      </c>
      <c r="GI27" s="12">
        <f t="shared" si="126"/>
        <v>105.73770491803278</v>
      </c>
      <c r="GJ27" t="s">
        <v>1950</v>
      </c>
      <c r="GK27" s="37" t="s">
        <v>2736</v>
      </c>
      <c r="GL27" t="s">
        <v>2690</v>
      </c>
      <c r="GM27">
        <v>8</v>
      </c>
      <c r="GN27" s="1">
        <v>0.5708333333333333</v>
      </c>
      <c r="GO27" s="1">
        <v>0.48997685185185186</v>
      </c>
      <c r="GP27" s="1">
        <v>4.6631944444444441E-2</v>
      </c>
      <c r="GQ27" s="1">
        <v>3.4212962962962966E-2</v>
      </c>
      <c r="GR27">
        <v>75</v>
      </c>
      <c r="GS27">
        <v>501</v>
      </c>
      <c r="GT27">
        <v>699</v>
      </c>
      <c r="GU27">
        <v>53</v>
      </c>
      <c r="GV27">
        <v>0</v>
      </c>
      <c r="GW27">
        <v>0</v>
      </c>
      <c r="GX27">
        <v>0</v>
      </c>
      <c r="GY27">
        <v>92.95</v>
      </c>
      <c r="GZ27">
        <f t="shared" si="41"/>
        <v>448</v>
      </c>
      <c r="HA27">
        <v>366</v>
      </c>
      <c r="HB27" s="12">
        <f t="shared" si="127"/>
        <v>122.40437158469946</v>
      </c>
      <c r="HC27" t="s">
        <v>1950</v>
      </c>
      <c r="HD27" s="37" t="s">
        <v>2736</v>
      </c>
      <c r="HE27" t="s">
        <v>2690</v>
      </c>
      <c r="HF27">
        <v>8</v>
      </c>
      <c r="HG27" s="1">
        <v>0.60015046296296293</v>
      </c>
      <c r="HH27" s="1">
        <v>0.4977199074074074</v>
      </c>
      <c r="HI27" s="1">
        <v>5.6747685185185186E-2</v>
      </c>
      <c r="HJ27" s="1">
        <v>4.5682870370370367E-2</v>
      </c>
      <c r="HK27">
        <v>51</v>
      </c>
      <c r="HL27">
        <v>486</v>
      </c>
      <c r="HM27">
        <v>447</v>
      </c>
      <c r="HN27">
        <v>24</v>
      </c>
      <c r="HO27">
        <v>0</v>
      </c>
      <c r="HP27">
        <v>0</v>
      </c>
      <c r="HQ27">
        <v>0</v>
      </c>
      <c r="HR27">
        <v>94.9</v>
      </c>
      <c r="HS27">
        <f t="shared" si="43"/>
        <v>462</v>
      </c>
      <c r="HT27">
        <v>366</v>
      </c>
      <c r="HU27" s="12">
        <f t="shared" si="128"/>
        <v>126.22950819672131</v>
      </c>
      <c r="HV27" t="s">
        <v>1950</v>
      </c>
      <c r="HW27" s="37" t="s">
        <v>2736</v>
      </c>
      <c r="HX27" t="s">
        <v>2690</v>
      </c>
      <c r="HY27">
        <v>8</v>
      </c>
      <c r="HZ27" s="1">
        <v>0.51946759259259256</v>
      </c>
      <c r="IA27" s="1">
        <v>0.46656249999999999</v>
      </c>
      <c r="IB27" s="1">
        <v>3.6550925925925924E-2</v>
      </c>
      <c r="IC27" s="1">
        <v>1.6342592592592593E-2</v>
      </c>
      <c r="ID27">
        <v>40</v>
      </c>
      <c r="IE27">
        <v>464</v>
      </c>
      <c r="IF27">
        <v>287</v>
      </c>
      <c r="IG27">
        <v>18</v>
      </c>
      <c r="IH27">
        <v>0</v>
      </c>
      <c r="II27">
        <v>0</v>
      </c>
      <c r="IJ27">
        <v>0</v>
      </c>
      <c r="IK27">
        <v>94.1</v>
      </c>
      <c r="IL27">
        <f t="shared" si="45"/>
        <v>446</v>
      </c>
      <c r="IM27">
        <v>366</v>
      </c>
      <c r="IN27" s="12">
        <f t="shared" si="129"/>
        <v>121.85792349726776</v>
      </c>
      <c r="IO27" t="s">
        <v>1950</v>
      </c>
      <c r="IP27" s="37" t="s">
        <v>2736</v>
      </c>
      <c r="IQ27" t="s">
        <v>2690</v>
      </c>
      <c r="IR27">
        <v>8</v>
      </c>
      <c r="IS27" s="1">
        <v>0.45756944444444447</v>
      </c>
      <c r="IT27" s="1">
        <v>0.3941203703703704</v>
      </c>
      <c r="IU27" s="1">
        <v>4.3217592592592592E-2</v>
      </c>
      <c r="IV27" s="1">
        <v>2.0208333333333335E-2</v>
      </c>
      <c r="IW27">
        <v>38</v>
      </c>
      <c r="IX27">
        <v>365</v>
      </c>
      <c r="IY27">
        <v>498</v>
      </c>
      <c r="IZ27">
        <v>23</v>
      </c>
      <c r="JA27">
        <v>0</v>
      </c>
      <c r="JB27">
        <v>0</v>
      </c>
      <c r="JC27">
        <v>0</v>
      </c>
      <c r="JD27">
        <v>95.59</v>
      </c>
      <c r="JE27">
        <f t="shared" si="46"/>
        <v>342</v>
      </c>
      <c r="JF27">
        <v>366</v>
      </c>
      <c r="JG27" s="12">
        <f t="shared" si="130"/>
        <v>93.442622950819683</v>
      </c>
      <c r="JH27" t="s">
        <v>1950</v>
      </c>
      <c r="JI27" s="37" t="s">
        <v>2736</v>
      </c>
      <c r="JJ27" t="s">
        <v>2690</v>
      </c>
      <c r="JK27">
        <v>8</v>
      </c>
      <c r="JL27" s="1">
        <v>0</v>
      </c>
      <c r="JM27" s="1">
        <v>0</v>
      </c>
      <c r="JN27" s="1">
        <v>0</v>
      </c>
      <c r="JO27" s="1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f t="shared" si="48"/>
        <v>0</v>
      </c>
      <c r="JZ27" s="12" t="e">
        <f t="shared" si="131"/>
        <v>#DIV/0!</v>
      </c>
      <c r="KA27" t="s">
        <v>1950</v>
      </c>
      <c r="KB27" s="37" t="s">
        <v>2736</v>
      </c>
      <c r="KC27" t="s">
        <v>2690</v>
      </c>
      <c r="KD27">
        <v>8</v>
      </c>
      <c r="KE27" s="1">
        <v>0.1378587962962963</v>
      </c>
      <c r="KF27" s="1">
        <v>0.12873842592592591</v>
      </c>
      <c r="KG27" s="1">
        <v>6.6435185185185182E-3</v>
      </c>
      <c r="KH27" s="1">
        <v>2.4652777777777776E-3</v>
      </c>
      <c r="KI27">
        <v>9</v>
      </c>
      <c r="KJ27">
        <v>117</v>
      </c>
      <c r="KK27">
        <v>33</v>
      </c>
      <c r="KL27">
        <v>2</v>
      </c>
      <c r="KM27">
        <v>0</v>
      </c>
      <c r="KN27">
        <v>0</v>
      </c>
      <c r="KO27">
        <v>0</v>
      </c>
      <c r="KP27">
        <v>94.29</v>
      </c>
      <c r="KQ27">
        <f t="shared" si="49"/>
        <v>115</v>
      </c>
      <c r="KS27" s="12" t="e">
        <f t="shared" si="132"/>
        <v>#DIV/0!</v>
      </c>
      <c r="KT27" t="s">
        <v>1950</v>
      </c>
      <c r="KU27" s="37" t="s">
        <v>2736</v>
      </c>
      <c r="KV27" t="s">
        <v>2690</v>
      </c>
      <c r="KW27">
        <v>8</v>
      </c>
      <c r="KX27" s="1">
        <v>0.59542824074074074</v>
      </c>
      <c r="KY27" s="1">
        <v>0.52285879629629628</v>
      </c>
      <c r="KZ27" s="1">
        <v>4.987268518518518E-2</v>
      </c>
      <c r="LA27" s="1">
        <v>2.2685185185185183E-2</v>
      </c>
      <c r="LB27">
        <v>47</v>
      </c>
      <c r="LC27">
        <v>482</v>
      </c>
      <c r="LD27">
        <v>531</v>
      </c>
      <c r="LE27">
        <v>25</v>
      </c>
      <c r="LF27">
        <v>0</v>
      </c>
      <c r="LG27">
        <v>0</v>
      </c>
      <c r="LH27">
        <v>0</v>
      </c>
      <c r="LI27">
        <v>95.5</v>
      </c>
      <c r="LJ27">
        <f t="shared" si="50"/>
        <v>457</v>
      </c>
      <c r="LK27">
        <v>366</v>
      </c>
      <c r="LL27" s="12">
        <f t="shared" si="133"/>
        <v>124.86338797814207</v>
      </c>
      <c r="LM27" t="s">
        <v>1950</v>
      </c>
      <c r="LN27" s="37" t="s">
        <v>2736</v>
      </c>
      <c r="LO27" t="s">
        <v>2690</v>
      </c>
      <c r="LP27">
        <v>8</v>
      </c>
      <c r="LQ27" s="10">
        <v>2.8902777777777775</v>
      </c>
      <c r="LR27" s="10">
        <v>2.4731828703703704</v>
      </c>
      <c r="LS27" s="1">
        <v>0.26591435185185186</v>
      </c>
      <c r="LT27" s="1">
        <v>0.15116898148148147</v>
      </c>
      <c r="LU27">
        <v>275</v>
      </c>
      <c r="LV27">
        <v>2352</v>
      </c>
      <c r="LW27">
        <v>2615</v>
      </c>
      <c r="LX27">
        <v>152</v>
      </c>
      <c r="LY27">
        <v>0</v>
      </c>
      <c r="LZ27">
        <v>0</v>
      </c>
      <c r="MA27">
        <v>0</v>
      </c>
      <c r="MB27">
        <v>94.51</v>
      </c>
      <c r="MC27">
        <f t="shared" si="52"/>
        <v>2200</v>
      </c>
      <c r="MD27">
        <f t="shared" si="53"/>
        <v>1830</v>
      </c>
      <c r="ME27" s="12">
        <f t="shared" si="54"/>
        <v>120.21857923497268</v>
      </c>
      <c r="MF27" t="s">
        <v>1950</v>
      </c>
      <c r="MG27" s="37" t="s">
        <v>2736</v>
      </c>
      <c r="MH27" t="s">
        <v>2690</v>
      </c>
      <c r="MI27">
        <v>8</v>
      </c>
      <c r="MJ27" s="1">
        <v>0.50164351851851852</v>
      </c>
      <c r="MK27" s="1">
        <v>0.45946759259259262</v>
      </c>
      <c r="ML27" s="1">
        <v>3.0081018518518521E-2</v>
      </c>
      <c r="MM27" s="1">
        <v>1.2083333333333333E-2</v>
      </c>
      <c r="MN27">
        <v>48</v>
      </c>
      <c r="MO27">
        <v>541</v>
      </c>
      <c r="MP27">
        <v>408</v>
      </c>
      <c r="MQ27">
        <v>13</v>
      </c>
      <c r="MR27">
        <v>0</v>
      </c>
      <c r="MS27">
        <v>0</v>
      </c>
      <c r="MT27">
        <v>0</v>
      </c>
      <c r="MU27">
        <v>96.91</v>
      </c>
      <c r="MV27">
        <f t="shared" si="55"/>
        <v>528</v>
      </c>
      <c r="MW27">
        <v>524</v>
      </c>
      <c r="MX27" s="12">
        <f t="shared" si="134"/>
        <v>100.76335877862594</v>
      </c>
      <c r="MY27" t="s">
        <v>1950</v>
      </c>
      <c r="MZ27" s="37" t="s">
        <v>2736</v>
      </c>
      <c r="NA27" t="s">
        <v>2690</v>
      </c>
      <c r="NB27">
        <v>8</v>
      </c>
      <c r="NC27" s="1">
        <v>0.49556712962962962</v>
      </c>
      <c r="ND27" s="1">
        <v>0.44347222222222221</v>
      </c>
      <c r="NE27" s="1">
        <v>3.6087962962962968E-2</v>
      </c>
      <c r="NF27" s="1">
        <v>1.6006944444444445E-2</v>
      </c>
      <c r="NG27">
        <v>46</v>
      </c>
      <c r="NH27">
        <v>545</v>
      </c>
      <c r="NI27">
        <v>434</v>
      </c>
      <c r="NJ27">
        <v>26</v>
      </c>
      <c r="NK27">
        <v>0</v>
      </c>
      <c r="NL27">
        <v>0</v>
      </c>
      <c r="NM27">
        <v>0</v>
      </c>
      <c r="NN27">
        <v>94.35</v>
      </c>
      <c r="NO27">
        <f t="shared" si="56"/>
        <v>519</v>
      </c>
      <c r="NP27">
        <v>524</v>
      </c>
      <c r="NQ27" s="12">
        <f t="shared" si="135"/>
        <v>99.045801526717554</v>
      </c>
      <c r="NR27" t="s">
        <v>1950</v>
      </c>
      <c r="NS27" s="37" t="s">
        <v>2736</v>
      </c>
      <c r="NT27" t="s">
        <v>2690</v>
      </c>
      <c r="NU27">
        <v>8</v>
      </c>
      <c r="NV27" s="1">
        <v>0.46836805555555555</v>
      </c>
      <c r="NW27" s="1">
        <v>0.41097222222222224</v>
      </c>
      <c r="NX27" s="1">
        <v>4.7500000000000007E-2</v>
      </c>
      <c r="NY27" s="1">
        <v>9.8958333333333329E-3</v>
      </c>
      <c r="NZ27">
        <v>83</v>
      </c>
      <c r="OA27">
        <v>487</v>
      </c>
      <c r="OB27">
        <v>497</v>
      </c>
      <c r="OC27">
        <v>33</v>
      </c>
      <c r="OD27">
        <v>0</v>
      </c>
      <c r="OE27">
        <v>0</v>
      </c>
      <c r="OF27">
        <v>0</v>
      </c>
      <c r="OG27">
        <v>93.77</v>
      </c>
      <c r="OH27">
        <f t="shared" si="57"/>
        <v>454</v>
      </c>
      <c r="OI27">
        <v>524</v>
      </c>
      <c r="OJ27" s="12">
        <f t="shared" si="136"/>
        <v>86.641221374045813</v>
      </c>
      <c r="OK27" t="s">
        <v>1950</v>
      </c>
      <c r="OL27" s="37" t="s">
        <v>2736</v>
      </c>
      <c r="OM27" t="s">
        <v>2690</v>
      </c>
      <c r="ON27">
        <v>8</v>
      </c>
      <c r="OO27" s="1">
        <v>0.52289351851851851</v>
      </c>
      <c r="OP27" s="1">
        <v>0.44608796296296299</v>
      </c>
      <c r="OQ27" s="1">
        <v>5.7210648148148142E-2</v>
      </c>
      <c r="OR27" s="1">
        <v>1.9594907407407405E-2</v>
      </c>
      <c r="OS27">
        <v>63</v>
      </c>
      <c r="OT27">
        <v>466</v>
      </c>
      <c r="OU27">
        <v>409</v>
      </c>
      <c r="OV27">
        <v>36</v>
      </c>
      <c r="OW27">
        <v>0</v>
      </c>
      <c r="OX27">
        <v>0</v>
      </c>
      <c r="OY27">
        <v>0</v>
      </c>
      <c r="OZ27">
        <v>91.91</v>
      </c>
      <c r="PA27">
        <f t="shared" si="58"/>
        <v>430</v>
      </c>
      <c r="PB27">
        <v>524</v>
      </c>
      <c r="PC27" s="12">
        <f t="shared" si="137"/>
        <v>82.061068702290072</v>
      </c>
      <c r="PD27" t="s">
        <v>1950</v>
      </c>
      <c r="PE27" s="37" t="s">
        <v>2736</v>
      </c>
      <c r="PF27" t="s">
        <v>2690</v>
      </c>
      <c r="PG27">
        <v>8</v>
      </c>
      <c r="PH27" s="1">
        <v>0.58831018518518519</v>
      </c>
      <c r="PI27" s="1">
        <v>0.51413194444444443</v>
      </c>
      <c r="PJ27" s="1">
        <v>4.6458333333333331E-2</v>
      </c>
      <c r="PK27" s="1">
        <v>2.7696759259259258E-2</v>
      </c>
      <c r="PL27">
        <v>62</v>
      </c>
      <c r="PM27">
        <v>542</v>
      </c>
      <c r="PN27">
        <v>338</v>
      </c>
      <c r="PO27">
        <v>14</v>
      </c>
      <c r="PP27">
        <v>0</v>
      </c>
      <c r="PQ27">
        <v>0</v>
      </c>
      <c r="PR27">
        <v>0</v>
      </c>
      <c r="PS27">
        <v>96.02</v>
      </c>
      <c r="PT27">
        <f t="shared" si="59"/>
        <v>528</v>
      </c>
      <c r="PU27">
        <v>524</v>
      </c>
      <c r="PV27" s="12">
        <f t="shared" si="138"/>
        <v>100.76335877862594</v>
      </c>
      <c r="PW27" t="s">
        <v>1950</v>
      </c>
      <c r="PX27" s="37" t="s">
        <v>2736</v>
      </c>
      <c r="PY27" t="s">
        <v>2690</v>
      </c>
      <c r="PZ27">
        <v>8</v>
      </c>
      <c r="QA27" s="1">
        <v>0</v>
      </c>
      <c r="QB27" s="1">
        <v>0</v>
      </c>
      <c r="QC27" s="1">
        <v>0</v>
      </c>
      <c r="QD27" s="1">
        <v>0</v>
      </c>
      <c r="QE27">
        <v>0</v>
      </c>
      <c r="QF27">
        <v>0</v>
      </c>
      <c r="QG27">
        <v>103</v>
      </c>
      <c r="QH27">
        <v>6</v>
      </c>
      <c r="QI27">
        <v>0</v>
      </c>
      <c r="QJ27">
        <v>0</v>
      </c>
      <c r="QK27">
        <v>0</v>
      </c>
      <c r="QL27">
        <v>94.5</v>
      </c>
      <c r="QM27">
        <f t="shared" si="60"/>
        <v>-6</v>
      </c>
      <c r="QN27">
        <v>524</v>
      </c>
      <c r="QO27" s="12">
        <f t="shared" si="139"/>
        <v>-1.1450381679389312</v>
      </c>
      <c r="QP27" t="s">
        <v>1950</v>
      </c>
      <c r="QQ27" s="37" t="s">
        <v>2736</v>
      </c>
      <c r="QR27" t="s">
        <v>2690</v>
      </c>
      <c r="QS27">
        <v>8</v>
      </c>
      <c r="QT27" s="1">
        <v>0</v>
      </c>
      <c r="QU27" s="1">
        <v>0</v>
      </c>
      <c r="QV27" s="1">
        <v>0</v>
      </c>
      <c r="QW27" s="1">
        <v>0</v>
      </c>
      <c r="QX27">
        <v>0</v>
      </c>
      <c r="QY27">
        <v>0</v>
      </c>
      <c r="QZ27">
        <v>49</v>
      </c>
      <c r="RA27">
        <v>1</v>
      </c>
      <c r="RB27">
        <v>0</v>
      </c>
      <c r="RC27">
        <v>0</v>
      </c>
      <c r="RD27">
        <v>0</v>
      </c>
      <c r="RE27">
        <v>98</v>
      </c>
      <c r="RF27">
        <f t="shared" si="61"/>
        <v>-1</v>
      </c>
      <c r="RG27">
        <v>524</v>
      </c>
      <c r="RH27" s="12">
        <f t="shared" si="140"/>
        <v>-0.19083969465648853</v>
      </c>
      <c r="RI27" t="s">
        <v>1950</v>
      </c>
      <c r="RJ27" s="37" t="s">
        <v>2736</v>
      </c>
      <c r="RK27" t="s">
        <v>2690</v>
      </c>
      <c r="RL27">
        <v>8</v>
      </c>
      <c r="RM27" s="1">
        <v>0.58831018518518519</v>
      </c>
      <c r="RN27" s="1">
        <v>0.51413194444444443</v>
      </c>
      <c r="RO27" s="1">
        <v>4.6458333333333331E-2</v>
      </c>
      <c r="RP27" s="1">
        <v>2.7696759259259258E-2</v>
      </c>
      <c r="RQ27">
        <v>62</v>
      </c>
      <c r="RR27">
        <v>542</v>
      </c>
      <c r="RS27">
        <v>490</v>
      </c>
      <c r="RT27">
        <v>21</v>
      </c>
      <c r="RU27">
        <v>0</v>
      </c>
      <c r="RV27">
        <v>0</v>
      </c>
      <c r="RW27">
        <v>0</v>
      </c>
      <c r="RX27">
        <v>95.89</v>
      </c>
      <c r="RY27">
        <f t="shared" si="62"/>
        <v>521</v>
      </c>
      <c r="RZ27">
        <v>524</v>
      </c>
      <c r="SA27" s="12">
        <f t="shared" si="141"/>
        <v>99.427480916030532</v>
      </c>
      <c r="SB27" t="s">
        <v>1950</v>
      </c>
      <c r="SC27" s="37" t="s">
        <v>2736</v>
      </c>
      <c r="SD27" t="s">
        <v>2690</v>
      </c>
      <c r="SE27">
        <v>8</v>
      </c>
      <c r="SF27" s="1">
        <v>2.5768055555555556</v>
      </c>
      <c r="SG27" s="10">
        <f t="shared" si="63"/>
        <v>2.2741319444444446</v>
      </c>
      <c r="SH27" s="1">
        <f t="shared" si="64"/>
        <v>0.45482638888888893</v>
      </c>
      <c r="SI27" s="1">
        <v>0.21736111111111112</v>
      </c>
      <c r="SJ27" s="1">
        <v>8.5277777777777786E-2</v>
      </c>
      <c r="SK27">
        <v>302</v>
      </c>
      <c r="SL27">
        <v>2581</v>
      </c>
      <c r="SM27">
        <v>2238</v>
      </c>
      <c r="SN27">
        <v>129</v>
      </c>
      <c r="SO27">
        <v>0</v>
      </c>
      <c r="SP27">
        <v>0</v>
      </c>
      <c r="SQ27">
        <v>0</v>
      </c>
      <c r="SR27">
        <v>94.55</v>
      </c>
      <c r="SS27">
        <f t="shared" si="65"/>
        <v>2452</v>
      </c>
      <c r="ST27">
        <f t="shared" si="66"/>
        <v>2620</v>
      </c>
      <c r="SU27" s="12">
        <f t="shared" si="142"/>
        <v>93.587786259541986</v>
      </c>
      <c r="SV27" t="s">
        <v>1950</v>
      </c>
      <c r="SW27" s="37" t="s">
        <v>2736</v>
      </c>
      <c r="SX27" t="s">
        <v>2690</v>
      </c>
      <c r="SY27">
        <v>8</v>
      </c>
      <c r="SZ27" s="1">
        <v>0.46767361111111111</v>
      </c>
      <c r="TA27" s="1">
        <v>0.40939814814814812</v>
      </c>
      <c r="TB27" s="1">
        <v>4.2372685185185187E-2</v>
      </c>
      <c r="TC27" s="1">
        <v>1.5891203703703703E-2</v>
      </c>
      <c r="TD27">
        <v>99</v>
      </c>
      <c r="TE27">
        <v>552</v>
      </c>
      <c r="TF27">
        <v>461</v>
      </c>
      <c r="TG27">
        <v>14</v>
      </c>
      <c r="TH27">
        <v>0</v>
      </c>
      <c r="TI27">
        <v>0</v>
      </c>
      <c r="TJ27">
        <v>0</v>
      </c>
      <c r="TK27">
        <v>97.05</v>
      </c>
      <c r="TL27">
        <f t="shared" si="67"/>
        <v>538</v>
      </c>
      <c r="TM27">
        <v>524</v>
      </c>
      <c r="TN27" s="12">
        <f t="shared" si="143"/>
        <v>102.67175572519085</v>
      </c>
      <c r="TO27" t="s">
        <v>1950</v>
      </c>
      <c r="TP27" s="37" t="s">
        <v>2736</v>
      </c>
      <c r="TQ27" t="s">
        <v>2690</v>
      </c>
      <c r="TR27">
        <v>8</v>
      </c>
      <c r="TS27" s="1">
        <v>0.4498611111111111</v>
      </c>
      <c r="TT27" s="1">
        <v>0.3871296296296296</v>
      </c>
      <c r="TU27" s="1">
        <v>3.3460648148148149E-2</v>
      </c>
      <c r="TV27" s="1">
        <v>2.9247685185185186E-2</v>
      </c>
      <c r="TW27">
        <v>76</v>
      </c>
      <c r="TX27">
        <v>556</v>
      </c>
      <c r="TY27">
        <v>477</v>
      </c>
      <c r="TZ27">
        <v>12</v>
      </c>
      <c r="UA27">
        <v>0</v>
      </c>
      <c r="UB27">
        <v>0</v>
      </c>
      <c r="UC27">
        <v>0</v>
      </c>
      <c r="UD27">
        <v>97.55</v>
      </c>
      <c r="UE27">
        <f t="shared" si="68"/>
        <v>544</v>
      </c>
      <c r="UF27">
        <v>524</v>
      </c>
      <c r="UG27" s="12">
        <f t="shared" si="144"/>
        <v>103.81679389312977</v>
      </c>
      <c r="UH27" t="s">
        <v>1950</v>
      </c>
      <c r="UI27" s="37" t="s">
        <v>2736</v>
      </c>
      <c r="UJ27" t="s">
        <v>2690</v>
      </c>
      <c r="UK27">
        <v>8</v>
      </c>
      <c r="UL27" s="1">
        <v>0.40756944444444443</v>
      </c>
      <c r="UM27" s="1">
        <v>0.33460648148148148</v>
      </c>
      <c r="UN27" s="1">
        <v>5.4236111111111117E-2</v>
      </c>
      <c r="UO27" s="1">
        <v>1.8715277777777779E-2</v>
      </c>
      <c r="UP27">
        <v>65</v>
      </c>
      <c r="UQ27">
        <v>546</v>
      </c>
      <c r="UR27">
        <v>670</v>
      </c>
      <c r="US27">
        <v>22</v>
      </c>
      <c r="UT27">
        <v>0</v>
      </c>
      <c r="UU27">
        <v>0</v>
      </c>
      <c r="UV27">
        <v>0</v>
      </c>
      <c r="UW27">
        <v>96.82</v>
      </c>
      <c r="UX27">
        <f t="shared" si="69"/>
        <v>524</v>
      </c>
      <c r="UY27">
        <v>524</v>
      </c>
      <c r="UZ27" s="12">
        <f t="shared" si="145"/>
        <v>100</v>
      </c>
      <c r="VA27" t="s">
        <v>1950</v>
      </c>
      <c r="VB27" s="37" t="s">
        <v>2736</v>
      </c>
      <c r="VC27" t="s">
        <v>2690</v>
      </c>
      <c r="VD27">
        <v>8</v>
      </c>
      <c r="VE27" s="1">
        <v>0.39377314814814812</v>
      </c>
      <c r="VF27" s="1">
        <v>0.29380787037037037</v>
      </c>
      <c r="VG27" s="1">
        <v>5.4386574074074073E-2</v>
      </c>
      <c r="VH27" s="1">
        <v>4.5567129629629631E-2</v>
      </c>
      <c r="VI27">
        <v>41</v>
      </c>
      <c r="VJ27">
        <v>491</v>
      </c>
      <c r="VK27">
        <v>693</v>
      </c>
      <c r="VL27">
        <v>23</v>
      </c>
      <c r="VM27">
        <v>0</v>
      </c>
      <c r="VN27">
        <v>0</v>
      </c>
      <c r="VO27">
        <v>0</v>
      </c>
      <c r="VP27">
        <v>96.79</v>
      </c>
      <c r="VQ27">
        <f t="shared" si="70"/>
        <v>468</v>
      </c>
      <c r="VR27">
        <v>524</v>
      </c>
      <c r="VS27" s="12">
        <f t="shared" si="146"/>
        <v>89.312977099236647</v>
      </c>
      <c r="VT27" t="s">
        <v>1950</v>
      </c>
      <c r="VU27" s="37" t="s">
        <v>2736</v>
      </c>
      <c r="VV27" t="s">
        <v>2690</v>
      </c>
      <c r="VW27">
        <v>8</v>
      </c>
      <c r="VX27" s="1">
        <v>0.43530092592592595</v>
      </c>
      <c r="VY27" s="1">
        <v>0.33304398148148145</v>
      </c>
      <c r="VZ27" s="1">
        <v>5.65162037037037E-2</v>
      </c>
      <c r="WA27" s="1">
        <v>4.5740740740740742E-2</v>
      </c>
      <c r="WB27">
        <v>45</v>
      </c>
      <c r="WC27">
        <v>554</v>
      </c>
      <c r="WD27">
        <v>701</v>
      </c>
      <c r="WE27">
        <v>23</v>
      </c>
      <c r="WF27">
        <v>0</v>
      </c>
      <c r="WG27">
        <v>0</v>
      </c>
      <c r="WH27">
        <v>0</v>
      </c>
      <c r="WI27">
        <v>96.82</v>
      </c>
      <c r="WJ27">
        <f t="shared" si="71"/>
        <v>531</v>
      </c>
      <c r="WK27">
        <v>524</v>
      </c>
      <c r="WL27" s="12">
        <f t="shared" si="147"/>
        <v>101.33587786259541</v>
      </c>
      <c r="WM27" t="s">
        <v>1950</v>
      </c>
      <c r="WN27" s="37" t="s">
        <v>2736</v>
      </c>
      <c r="WO27" t="s">
        <v>2690</v>
      </c>
      <c r="WP27">
        <v>8</v>
      </c>
      <c r="WQ27" s="10">
        <v>1.7604166666666667</v>
      </c>
      <c r="WR27" s="10">
        <v>1.464201388888889</v>
      </c>
      <c r="WS27" s="1">
        <f>WR27/4</f>
        <v>0.36605034722222224</v>
      </c>
      <c r="WT27" s="1">
        <v>0.18660879629629631</v>
      </c>
      <c r="WU27" s="1">
        <v>0.10960648148148149</v>
      </c>
      <c r="WV27">
        <v>285</v>
      </c>
      <c r="WW27">
        <v>2208</v>
      </c>
      <c r="WX27">
        <v>2309</v>
      </c>
      <c r="WY27">
        <v>71</v>
      </c>
      <c r="WZ27">
        <v>0</v>
      </c>
      <c r="XA27">
        <v>0</v>
      </c>
      <c r="XB27">
        <v>0</v>
      </c>
      <c r="XC27">
        <v>97.02</v>
      </c>
      <c r="XD27">
        <f t="shared" si="73"/>
        <v>2137</v>
      </c>
      <c r="XE27">
        <f t="shared" si="74"/>
        <v>2096</v>
      </c>
      <c r="XF27" s="12">
        <f t="shared" si="148"/>
        <v>101.95610687022901</v>
      </c>
      <c r="XG27" t="s">
        <v>1950</v>
      </c>
      <c r="XH27" s="37" t="s">
        <v>2736</v>
      </c>
      <c r="XI27" t="s">
        <v>2690</v>
      </c>
      <c r="XJ27">
        <v>8</v>
      </c>
      <c r="XK27" s="1">
        <v>0.33641203703703698</v>
      </c>
      <c r="XL27" s="1">
        <v>0.27631944444444445</v>
      </c>
      <c r="XM27" s="1">
        <v>3.740740740740741E-2</v>
      </c>
      <c r="XN27" s="1">
        <v>2.2673611111111113E-2</v>
      </c>
      <c r="XO27">
        <v>33</v>
      </c>
      <c r="XP27">
        <v>584</v>
      </c>
      <c r="XQ27">
        <v>633</v>
      </c>
      <c r="XR27">
        <v>10</v>
      </c>
      <c r="XS27">
        <v>0</v>
      </c>
      <c r="XT27">
        <v>0</v>
      </c>
      <c r="XU27">
        <v>0</v>
      </c>
      <c r="XV27">
        <v>98.44</v>
      </c>
      <c r="XW27">
        <f t="shared" si="75"/>
        <v>574</v>
      </c>
      <c r="XX27">
        <v>524</v>
      </c>
      <c r="XY27" s="12">
        <f t="shared" si="149"/>
        <v>109.54198473282443</v>
      </c>
      <c r="XZ27" t="s">
        <v>1950</v>
      </c>
      <c r="YA27" s="37" t="s">
        <v>2736</v>
      </c>
      <c r="YB27" t="s">
        <v>2690</v>
      </c>
      <c r="YC27">
        <v>8</v>
      </c>
      <c r="YD27" s="1">
        <v>0.29461805555555559</v>
      </c>
      <c r="YE27" s="1">
        <v>0.26840277777777777</v>
      </c>
      <c r="YF27" s="1">
        <v>1.9768518518518515E-2</v>
      </c>
      <c r="YG27" s="1">
        <v>6.4236111111111117E-3</v>
      </c>
      <c r="YH27">
        <v>42</v>
      </c>
      <c r="YI27">
        <v>547</v>
      </c>
      <c r="YJ27">
        <v>550</v>
      </c>
      <c r="YK27">
        <v>12</v>
      </c>
      <c r="YL27">
        <v>0</v>
      </c>
      <c r="YM27">
        <v>0</v>
      </c>
      <c r="YN27">
        <v>0</v>
      </c>
      <c r="YO27">
        <v>97.86</v>
      </c>
      <c r="YP27">
        <f t="shared" si="81"/>
        <v>535</v>
      </c>
      <c r="YQ27">
        <v>524</v>
      </c>
      <c r="YR27" s="12">
        <f t="shared" si="150"/>
        <v>102.09923664122138</v>
      </c>
      <c r="YS27" t="s">
        <v>1950</v>
      </c>
      <c r="YT27" s="37" t="s">
        <v>2736</v>
      </c>
      <c r="YU27" t="s">
        <v>2690</v>
      </c>
      <c r="YV27">
        <v>8</v>
      </c>
      <c r="YW27" s="1">
        <v>0.34251157407407407</v>
      </c>
      <c r="YX27" s="1">
        <v>0.30170138888888892</v>
      </c>
      <c r="YY27" s="1">
        <v>2.2881944444444444E-2</v>
      </c>
      <c r="YZ27" s="1">
        <v>1.7916666666666668E-2</v>
      </c>
      <c r="ZA27">
        <v>46</v>
      </c>
      <c r="ZB27">
        <v>559</v>
      </c>
      <c r="ZC27">
        <v>543</v>
      </c>
      <c r="ZD27">
        <v>18</v>
      </c>
      <c r="ZE27">
        <v>0</v>
      </c>
      <c r="ZF27">
        <v>0</v>
      </c>
      <c r="ZG27">
        <v>0</v>
      </c>
      <c r="ZH27">
        <v>96.79</v>
      </c>
      <c r="ZI27">
        <f t="shared" si="76"/>
        <v>541</v>
      </c>
      <c r="ZJ27">
        <v>524</v>
      </c>
      <c r="ZK27" s="12">
        <f t="shared" si="151"/>
        <v>103.2442748091603</v>
      </c>
      <c r="ZL27" t="s">
        <v>1950</v>
      </c>
      <c r="ZM27" s="37" t="s">
        <v>2736</v>
      </c>
      <c r="ZN27" t="s">
        <v>2690</v>
      </c>
      <c r="ZO27">
        <v>8</v>
      </c>
      <c r="ZP27" s="1">
        <v>0.30954861111111109</v>
      </c>
      <c r="ZQ27" s="1">
        <v>0.26670138888888889</v>
      </c>
      <c r="ZR27" s="1">
        <v>3.1504629629629625E-2</v>
      </c>
      <c r="ZS27" s="1">
        <v>1.1331018518518518E-2</v>
      </c>
      <c r="ZT27">
        <v>37</v>
      </c>
      <c r="ZU27">
        <v>601</v>
      </c>
      <c r="ZV27">
        <v>90</v>
      </c>
      <c r="ZW27">
        <v>2</v>
      </c>
      <c r="ZX27">
        <v>0</v>
      </c>
      <c r="ZY27">
        <v>0</v>
      </c>
      <c r="ZZ27">
        <v>0</v>
      </c>
      <c r="AAA27">
        <v>97.83</v>
      </c>
      <c r="AAB27">
        <f t="shared" si="84"/>
        <v>599</v>
      </c>
      <c r="AAC27">
        <v>524</v>
      </c>
      <c r="AAD27" s="12">
        <f t="shared" si="152"/>
        <v>114.31297709923665</v>
      </c>
      <c r="AAE27" t="s">
        <v>1950</v>
      </c>
      <c r="AAF27" s="37" t="s">
        <v>2736</v>
      </c>
      <c r="AAG27" t="s">
        <v>2690</v>
      </c>
      <c r="AAH27">
        <v>8</v>
      </c>
      <c r="AAI27" s="1">
        <v>0.30954861111111109</v>
      </c>
      <c r="AAJ27" s="1">
        <v>0.26670138888888889</v>
      </c>
      <c r="AAK27" s="1">
        <v>3.1504629629629625E-2</v>
      </c>
      <c r="AAL27" s="1">
        <v>1.1331018518518518E-2</v>
      </c>
      <c r="AAM27">
        <v>37</v>
      </c>
      <c r="AAN27">
        <v>601</v>
      </c>
      <c r="AAO27">
        <v>90</v>
      </c>
      <c r="AAP27">
        <v>2</v>
      </c>
      <c r="AAQ27">
        <v>0</v>
      </c>
      <c r="AAR27">
        <v>0</v>
      </c>
      <c r="AAS27">
        <v>0</v>
      </c>
      <c r="AAT27">
        <v>97.83</v>
      </c>
      <c r="AAU27">
        <f t="shared" si="91"/>
        <v>599</v>
      </c>
      <c r="AAV27">
        <v>524</v>
      </c>
      <c r="AAW27" s="12">
        <f t="shared" si="153"/>
        <v>114.31297709923665</v>
      </c>
      <c r="AAX27" t="s">
        <v>1950</v>
      </c>
      <c r="AAY27" s="37" t="s">
        <v>2736</v>
      </c>
      <c r="AAZ27" t="s">
        <v>2690</v>
      </c>
      <c r="ABA27">
        <v>8</v>
      </c>
      <c r="ABB27" s="10">
        <v>1.283761574074074</v>
      </c>
      <c r="ABC27" s="10">
        <v>1.1135648148148147</v>
      </c>
      <c r="ABD27" s="1">
        <f t="shared" si="77"/>
        <v>0.27839120370370368</v>
      </c>
      <c r="ABE27" s="1">
        <v>0.11175925925925927</v>
      </c>
      <c r="ABF27" s="1">
        <v>5.8437499999999996E-2</v>
      </c>
      <c r="ABG27">
        <v>158</v>
      </c>
      <c r="ABH27">
        <v>2291</v>
      </c>
      <c r="ABI27">
        <v>1816</v>
      </c>
      <c r="ABJ27">
        <v>42</v>
      </c>
      <c r="ABK27">
        <v>0</v>
      </c>
      <c r="ABL27">
        <v>0</v>
      </c>
      <c r="ABM27">
        <v>0</v>
      </c>
      <c r="ABN27">
        <v>97.74</v>
      </c>
      <c r="ABO27">
        <f t="shared" si="92"/>
        <v>2249</v>
      </c>
      <c r="ABP27">
        <f>SUM(XX27,YQ27,ZJ27,AAC27)</f>
        <v>2096</v>
      </c>
      <c r="ABQ27" s="12">
        <f t="shared" si="155"/>
        <v>107.29961832061068</v>
      </c>
    </row>
    <row r="28" spans="1:745">
      <c r="A28" t="s">
        <v>1527</v>
      </c>
      <c r="B28" s="37" t="s">
        <v>2736</v>
      </c>
      <c r="C28" t="s">
        <v>2690</v>
      </c>
      <c r="D28">
        <v>8</v>
      </c>
      <c r="E28" s="1">
        <v>0.44888888888888889</v>
      </c>
      <c r="F28" s="1">
        <v>0.29987268518518517</v>
      </c>
      <c r="G28" s="1">
        <v>9.5185185185185192E-2</v>
      </c>
      <c r="H28" s="1">
        <v>5.3819444444444448E-2</v>
      </c>
      <c r="I28">
        <v>79</v>
      </c>
      <c r="J28">
        <v>202</v>
      </c>
      <c r="K28">
        <v>74</v>
      </c>
      <c r="L28">
        <v>23</v>
      </c>
      <c r="M28">
        <v>0</v>
      </c>
      <c r="N28">
        <v>0</v>
      </c>
      <c r="O28">
        <v>0</v>
      </c>
      <c r="P28">
        <v>76.290000000000006</v>
      </c>
      <c r="Q28">
        <f t="shared" si="17"/>
        <v>179</v>
      </c>
      <c r="R28">
        <v>262</v>
      </c>
      <c r="S28" s="12">
        <f t="shared" si="154"/>
        <v>68.320610687022892</v>
      </c>
      <c r="T28" t="s">
        <v>1527</v>
      </c>
      <c r="U28" s="37" t="s">
        <v>2736</v>
      </c>
      <c r="V28" t="s">
        <v>2690</v>
      </c>
      <c r="W28">
        <v>8</v>
      </c>
      <c r="X28" s="1">
        <v>0.46329861111111109</v>
      </c>
      <c r="Y28" s="1">
        <v>0.35170138888888891</v>
      </c>
      <c r="Z28" s="1">
        <v>6.700231481481482E-2</v>
      </c>
      <c r="AA28" s="1">
        <v>4.4583333333333336E-2</v>
      </c>
      <c r="AB28">
        <v>59</v>
      </c>
      <c r="AC28">
        <v>287</v>
      </c>
      <c r="AD28">
        <v>237</v>
      </c>
      <c r="AE28">
        <v>93</v>
      </c>
      <c r="AF28">
        <v>0</v>
      </c>
      <c r="AG28">
        <v>0</v>
      </c>
      <c r="AH28">
        <v>0</v>
      </c>
      <c r="AI28">
        <v>71.819999999999993</v>
      </c>
      <c r="AJ28">
        <f t="shared" si="19"/>
        <v>194</v>
      </c>
      <c r="AK28">
        <v>262</v>
      </c>
      <c r="AL28" s="12">
        <f t="shared" si="119"/>
        <v>74.045801526717554</v>
      </c>
      <c r="AM28" t="s">
        <v>1527</v>
      </c>
      <c r="AN28" s="37" t="s">
        <v>2736</v>
      </c>
      <c r="AO28" t="s">
        <v>2690</v>
      </c>
      <c r="AP28">
        <v>8</v>
      </c>
      <c r="AQ28" s="1">
        <v>0.42042824074074076</v>
      </c>
      <c r="AR28" s="1">
        <v>0.33717592592592593</v>
      </c>
      <c r="AS28" s="1">
        <v>2.974537037037037E-2</v>
      </c>
      <c r="AT28" s="1">
        <v>5.3495370370370367E-2</v>
      </c>
      <c r="AU28">
        <v>43</v>
      </c>
      <c r="AV28">
        <v>277</v>
      </c>
      <c r="AW28">
        <v>252</v>
      </c>
      <c r="AX28">
        <v>50</v>
      </c>
      <c r="AY28">
        <v>0</v>
      </c>
      <c r="AZ28">
        <v>0</v>
      </c>
      <c r="BA28">
        <v>0</v>
      </c>
      <c r="BB28">
        <v>83.44</v>
      </c>
      <c r="BC28">
        <f t="shared" si="21"/>
        <v>227</v>
      </c>
      <c r="BD28">
        <v>262</v>
      </c>
      <c r="BE28" s="12">
        <f t="shared" si="120"/>
        <v>86.641221374045813</v>
      </c>
      <c r="BF28" t="s">
        <v>1527</v>
      </c>
      <c r="BG28" s="37" t="s">
        <v>2736</v>
      </c>
      <c r="BH28" t="s">
        <v>2690</v>
      </c>
      <c r="BI28">
        <v>8</v>
      </c>
      <c r="BJ28" s="1">
        <v>0.48468749999999999</v>
      </c>
      <c r="BK28" s="1">
        <v>0.38517361111111109</v>
      </c>
      <c r="BL28" s="1">
        <v>3.6261574074074078E-2</v>
      </c>
      <c r="BM28" s="1">
        <v>6.324074074074075E-2</v>
      </c>
      <c r="BN28">
        <v>39</v>
      </c>
      <c r="BO28">
        <v>377</v>
      </c>
      <c r="BP28">
        <v>244</v>
      </c>
      <c r="BQ28">
        <v>47</v>
      </c>
      <c r="BR28">
        <v>0</v>
      </c>
      <c r="BS28">
        <v>0</v>
      </c>
      <c r="BT28">
        <v>0</v>
      </c>
      <c r="BU28">
        <v>83.85</v>
      </c>
      <c r="BV28">
        <f t="shared" si="23"/>
        <v>330</v>
      </c>
      <c r="BW28">
        <v>262</v>
      </c>
      <c r="BX28" s="12">
        <f t="shared" si="121"/>
        <v>125.95419847328245</v>
      </c>
      <c r="BY28" t="s">
        <v>1527</v>
      </c>
      <c r="BZ28" s="37" t="s">
        <v>2736</v>
      </c>
      <c r="CA28" t="s">
        <v>2690</v>
      </c>
      <c r="CB28">
        <v>8</v>
      </c>
      <c r="CC28" s="1">
        <v>0.28849537037037037</v>
      </c>
      <c r="CD28" s="1">
        <v>0.21366898148148147</v>
      </c>
      <c r="CE28" s="1">
        <v>3.7615740740740741E-2</v>
      </c>
      <c r="CF28" s="1">
        <v>3.7210648148148152E-2</v>
      </c>
      <c r="CG28">
        <v>61</v>
      </c>
      <c r="CH28">
        <v>325</v>
      </c>
      <c r="CI28">
        <v>371</v>
      </c>
      <c r="CJ28">
        <v>36</v>
      </c>
      <c r="CK28">
        <v>0</v>
      </c>
      <c r="CL28">
        <v>0</v>
      </c>
      <c r="CM28">
        <v>0</v>
      </c>
      <c r="CN28">
        <v>88.45</v>
      </c>
      <c r="CO28">
        <f t="shared" si="78"/>
        <v>289</v>
      </c>
      <c r="CP28">
        <v>262</v>
      </c>
      <c r="CQ28" s="12">
        <f t="shared" si="156"/>
        <v>110.30534351145039</v>
      </c>
      <c r="CR28" t="s">
        <v>1527</v>
      </c>
      <c r="CS28" s="37" t="s">
        <v>2736</v>
      </c>
      <c r="CT28" t="s">
        <v>2690</v>
      </c>
      <c r="CU28">
        <v>8</v>
      </c>
      <c r="CV28" s="1">
        <v>0.2096875</v>
      </c>
      <c r="CW28" s="1">
        <v>0.16712962962962963</v>
      </c>
      <c r="CX28" s="1">
        <v>5.6365740740740742E-3</v>
      </c>
      <c r="CY28" s="1">
        <v>3.6909722222222226E-2</v>
      </c>
      <c r="CZ28">
        <v>18</v>
      </c>
      <c r="DA28">
        <v>121</v>
      </c>
      <c r="DB28">
        <v>44</v>
      </c>
      <c r="DC28">
        <v>8</v>
      </c>
      <c r="DD28">
        <v>0</v>
      </c>
      <c r="DE28">
        <v>0</v>
      </c>
      <c r="DF28">
        <v>0</v>
      </c>
      <c r="DG28">
        <v>84.62</v>
      </c>
      <c r="DH28">
        <f t="shared" si="26"/>
        <v>113</v>
      </c>
      <c r="DI28">
        <v>262</v>
      </c>
      <c r="DJ28" s="12">
        <f t="shared" si="122"/>
        <v>43.12977099236641</v>
      </c>
      <c r="DK28" t="s">
        <v>1527</v>
      </c>
      <c r="DL28" s="37" t="s">
        <v>2736</v>
      </c>
      <c r="DM28" t="s">
        <v>2690</v>
      </c>
      <c r="DN28">
        <v>8</v>
      </c>
      <c r="DO28" s="1">
        <v>5.6388888888888884E-2</v>
      </c>
      <c r="DP28" s="1">
        <v>3.8773148148148147E-2</v>
      </c>
      <c r="DQ28" s="1">
        <v>1.3078703703703705E-3</v>
      </c>
      <c r="DR28" s="1">
        <v>1.6296296296296295E-2</v>
      </c>
      <c r="DS28">
        <v>5</v>
      </c>
      <c r="DT28">
        <v>36</v>
      </c>
      <c r="DU28">
        <v>22</v>
      </c>
      <c r="DV28">
        <v>5</v>
      </c>
      <c r="DW28">
        <v>0</v>
      </c>
      <c r="DX28">
        <v>0</v>
      </c>
      <c r="DY28">
        <v>0</v>
      </c>
      <c r="DZ28">
        <v>81.48</v>
      </c>
      <c r="EA28">
        <f t="shared" si="28"/>
        <v>31</v>
      </c>
      <c r="EB28">
        <v>262</v>
      </c>
      <c r="EC28" s="12">
        <f t="shared" si="123"/>
        <v>11.83206106870229</v>
      </c>
      <c r="ED28" t="s">
        <v>1527</v>
      </c>
      <c r="EE28" s="37" t="s">
        <v>2736</v>
      </c>
      <c r="EF28" t="s">
        <v>2690</v>
      </c>
      <c r="EG28">
        <v>8</v>
      </c>
      <c r="EH28" s="1">
        <v>0.55458333333333332</v>
      </c>
      <c r="EI28" s="1">
        <v>0.41958333333333336</v>
      </c>
      <c r="EJ28" s="1">
        <v>4.4571759259259262E-2</v>
      </c>
      <c r="EK28" s="1">
        <v>9.0416666666666659E-2</v>
      </c>
      <c r="EL28">
        <f t="shared" si="30"/>
        <v>84</v>
      </c>
      <c r="EM28">
        <f t="shared" si="31"/>
        <v>482</v>
      </c>
      <c r="EN28">
        <v>357</v>
      </c>
      <c r="EO28">
        <f t="shared" si="32"/>
        <v>49</v>
      </c>
      <c r="EP28">
        <v>0</v>
      </c>
      <c r="EQ28">
        <v>0</v>
      </c>
      <c r="ER28">
        <v>0</v>
      </c>
      <c r="ES28">
        <v>87.5</v>
      </c>
      <c r="ET28">
        <f t="shared" si="79"/>
        <v>433</v>
      </c>
      <c r="EU28">
        <v>262</v>
      </c>
      <c r="EV28" s="12">
        <f t="shared" si="124"/>
        <v>165.26717557251908</v>
      </c>
      <c r="EW28" t="s">
        <v>1527</v>
      </c>
      <c r="EX28" s="37" t="s">
        <v>2736</v>
      </c>
      <c r="EY28" t="s">
        <v>2690</v>
      </c>
      <c r="EZ28">
        <v>8</v>
      </c>
      <c r="FA28" s="10">
        <v>2.3770023148148147</v>
      </c>
      <c r="FB28" s="10">
        <v>1.7958564814814817</v>
      </c>
      <c r="FC28" s="10">
        <f t="shared" si="34"/>
        <v>0.35917129629629635</v>
      </c>
      <c r="FD28" s="1">
        <v>0.27282407407407411</v>
      </c>
      <c r="FE28" s="1">
        <v>0.30831018518518521</v>
      </c>
      <c r="FF28">
        <f t="shared" si="35"/>
        <v>304</v>
      </c>
      <c r="FG28">
        <v>1508</v>
      </c>
      <c r="FH28">
        <v>1164</v>
      </c>
      <c r="FI28">
        <v>264</v>
      </c>
      <c r="FJ28">
        <v>0</v>
      </c>
      <c r="FK28">
        <v>0</v>
      </c>
      <c r="FL28">
        <v>0</v>
      </c>
      <c r="FM28">
        <v>81.510000000000005</v>
      </c>
      <c r="FN28">
        <f t="shared" si="36"/>
        <v>1363</v>
      </c>
      <c r="FO28">
        <f t="shared" si="37"/>
        <v>1310</v>
      </c>
      <c r="FP28" s="12">
        <f t="shared" si="125"/>
        <v>104.04580152671757</v>
      </c>
      <c r="FQ28" t="s">
        <v>1527</v>
      </c>
      <c r="FR28" s="37" t="s">
        <v>2736</v>
      </c>
      <c r="FS28" t="s">
        <v>2690</v>
      </c>
      <c r="FT28">
        <v>8</v>
      </c>
      <c r="FU28" s="1">
        <v>0.53513888888888894</v>
      </c>
      <c r="FV28" s="1">
        <v>0.38825231481481487</v>
      </c>
      <c r="FW28" s="1">
        <v>6.8900462962962969E-2</v>
      </c>
      <c r="FX28" s="1">
        <v>7.7974537037037037E-2</v>
      </c>
      <c r="FY28">
        <v>76</v>
      </c>
      <c r="FZ28">
        <v>473</v>
      </c>
      <c r="GA28">
        <v>433</v>
      </c>
      <c r="GB28">
        <v>92</v>
      </c>
      <c r="GC28">
        <v>0</v>
      </c>
      <c r="GD28">
        <v>0</v>
      </c>
      <c r="GE28">
        <v>0</v>
      </c>
      <c r="GF28">
        <v>82.48</v>
      </c>
      <c r="GG28">
        <f t="shared" si="39"/>
        <v>381</v>
      </c>
      <c r="GH28">
        <v>366</v>
      </c>
      <c r="GI28" s="12">
        <f t="shared" si="126"/>
        <v>104.09836065573769</v>
      </c>
      <c r="GJ28" t="s">
        <v>1527</v>
      </c>
      <c r="GK28" s="37" t="s">
        <v>2736</v>
      </c>
      <c r="GL28" t="s">
        <v>2690</v>
      </c>
      <c r="GM28">
        <v>8</v>
      </c>
      <c r="GN28" s="1">
        <v>0.60776620370370371</v>
      </c>
      <c r="GO28" s="1">
        <v>0.47060185185185183</v>
      </c>
      <c r="GP28" s="1">
        <v>6.7199074074074064E-2</v>
      </c>
      <c r="GQ28" s="1">
        <v>6.9953703703703699E-2</v>
      </c>
      <c r="GR28">
        <v>118</v>
      </c>
      <c r="GS28">
        <v>538</v>
      </c>
      <c r="GT28">
        <v>686</v>
      </c>
      <c r="GU28">
        <v>147</v>
      </c>
      <c r="GV28">
        <v>0</v>
      </c>
      <c r="GW28">
        <v>0</v>
      </c>
      <c r="GX28">
        <v>0</v>
      </c>
      <c r="GY28">
        <v>82.35</v>
      </c>
      <c r="GZ28">
        <f t="shared" si="41"/>
        <v>391</v>
      </c>
      <c r="HA28">
        <v>366</v>
      </c>
      <c r="HB28" s="12">
        <f t="shared" si="127"/>
        <v>106.83060109289617</v>
      </c>
      <c r="HC28" t="s">
        <v>1527</v>
      </c>
      <c r="HD28" s="37" t="s">
        <v>2736</v>
      </c>
      <c r="HE28" t="s">
        <v>2690</v>
      </c>
      <c r="HF28">
        <v>8</v>
      </c>
      <c r="HG28" s="1">
        <v>0.59653935185185192</v>
      </c>
      <c r="HH28" s="1">
        <v>0.46593749999999995</v>
      </c>
      <c r="HI28" s="1">
        <v>8.3194444444444446E-2</v>
      </c>
      <c r="HJ28" s="1">
        <v>4.7395833333333331E-2</v>
      </c>
      <c r="HK28">
        <v>70</v>
      </c>
      <c r="HL28">
        <v>464</v>
      </c>
      <c r="HM28">
        <v>355</v>
      </c>
      <c r="HN28">
        <v>101</v>
      </c>
      <c r="HO28">
        <v>0</v>
      </c>
      <c r="HP28">
        <v>0</v>
      </c>
      <c r="HQ28">
        <v>0</v>
      </c>
      <c r="HR28">
        <v>77.849999999999994</v>
      </c>
      <c r="HS28">
        <f t="shared" si="43"/>
        <v>363</v>
      </c>
      <c r="HT28">
        <v>366</v>
      </c>
      <c r="HU28" s="12">
        <f t="shared" si="128"/>
        <v>99.180327868852459</v>
      </c>
      <c r="HV28" t="s">
        <v>1527</v>
      </c>
      <c r="HW28" s="37" t="s">
        <v>2736</v>
      </c>
      <c r="HX28" t="s">
        <v>2690</v>
      </c>
      <c r="HY28">
        <v>8</v>
      </c>
      <c r="HZ28" s="1">
        <v>0.55530092592592595</v>
      </c>
      <c r="IA28" s="1">
        <v>0.4347569444444444</v>
      </c>
      <c r="IB28" s="1">
        <v>4.0740740740740737E-2</v>
      </c>
      <c r="IC28" s="1">
        <v>7.9780092592592597E-2</v>
      </c>
      <c r="ID28">
        <v>39</v>
      </c>
      <c r="IE28">
        <v>475</v>
      </c>
      <c r="IF28">
        <v>327</v>
      </c>
      <c r="IG28">
        <v>16</v>
      </c>
      <c r="IH28">
        <v>0</v>
      </c>
      <c r="II28">
        <v>0</v>
      </c>
      <c r="IJ28">
        <v>0</v>
      </c>
      <c r="IK28">
        <v>95.34</v>
      </c>
      <c r="IL28">
        <f t="shared" si="45"/>
        <v>459</v>
      </c>
      <c r="IM28">
        <v>366</v>
      </c>
      <c r="IN28" s="12">
        <f t="shared" si="129"/>
        <v>125.40983606557377</v>
      </c>
      <c r="IO28" t="s">
        <v>1527</v>
      </c>
      <c r="IP28" s="37" t="s">
        <v>2736</v>
      </c>
      <c r="IQ28" t="s">
        <v>2690</v>
      </c>
      <c r="IR28">
        <v>8</v>
      </c>
      <c r="IS28" s="1">
        <v>0.55275462962962962</v>
      </c>
      <c r="IT28" s="1">
        <v>0.43466435185185182</v>
      </c>
      <c r="IU28" s="1">
        <v>4.9606481481481481E-2</v>
      </c>
      <c r="IV28" s="1">
        <v>6.8472222222222226E-2</v>
      </c>
      <c r="IW28">
        <v>71</v>
      </c>
      <c r="IX28">
        <v>410</v>
      </c>
      <c r="IY28">
        <v>478</v>
      </c>
      <c r="IZ28">
        <v>83</v>
      </c>
      <c r="JA28">
        <v>0</v>
      </c>
      <c r="JB28">
        <v>0</v>
      </c>
      <c r="JC28">
        <v>0</v>
      </c>
      <c r="JD28">
        <v>85.2</v>
      </c>
      <c r="JE28">
        <f t="shared" si="46"/>
        <v>327</v>
      </c>
      <c r="JF28">
        <v>366</v>
      </c>
      <c r="JG28" s="12">
        <f t="shared" si="130"/>
        <v>89.344262295081961</v>
      </c>
      <c r="JH28" t="s">
        <v>1527</v>
      </c>
      <c r="JI28" s="37" t="s">
        <v>2736</v>
      </c>
      <c r="JJ28" t="s">
        <v>2690</v>
      </c>
      <c r="JK28">
        <v>8</v>
      </c>
      <c r="JL28" s="1">
        <v>8.6053240740740736E-2</v>
      </c>
      <c r="JM28" s="1">
        <v>7.5659722222222225E-2</v>
      </c>
      <c r="JN28" s="1">
        <v>1.4004629629629629E-3</v>
      </c>
      <c r="JO28" s="1">
        <v>8.9699074074074073E-3</v>
      </c>
      <c r="JP28">
        <v>5</v>
      </c>
      <c r="JQ28">
        <v>110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f t="shared" si="48"/>
        <v>110</v>
      </c>
      <c r="JZ28" s="12" t="e">
        <f t="shared" si="131"/>
        <v>#DIV/0!</v>
      </c>
      <c r="KA28" t="s">
        <v>1527</v>
      </c>
      <c r="KB28" s="37" t="s">
        <v>2736</v>
      </c>
      <c r="KC28" t="s">
        <v>2690</v>
      </c>
      <c r="KD28">
        <v>8</v>
      </c>
      <c r="KE28" s="1">
        <v>0</v>
      </c>
      <c r="KF28" s="1">
        <v>0</v>
      </c>
      <c r="KG28" s="1">
        <v>0</v>
      </c>
      <c r="KH28" s="1">
        <v>0</v>
      </c>
      <c r="KI28">
        <v>0</v>
      </c>
      <c r="KJ28">
        <v>0</v>
      </c>
      <c r="KK28">
        <v>16</v>
      </c>
      <c r="KL28">
        <v>3</v>
      </c>
      <c r="KM28">
        <v>0</v>
      </c>
      <c r="KN28">
        <v>0</v>
      </c>
      <c r="KO28">
        <v>0</v>
      </c>
      <c r="KP28">
        <v>84.21</v>
      </c>
      <c r="KQ28">
        <f t="shared" si="49"/>
        <v>-3</v>
      </c>
      <c r="KS28" s="12" t="e">
        <f t="shared" si="132"/>
        <v>#DIV/0!</v>
      </c>
      <c r="KT28" t="s">
        <v>1527</v>
      </c>
      <c r="KU28" s="37" t="s">
        <v>2736</v>
      </c>
      <c r="KV28" t="s">
        <v>2690</v>
      </c>
      <c r="KW28">
        <v>8</v>
      </c>
      <c r="KX28" s="1">
        <v>0.63880787037037035</v>
      </c>
      <c r="KY28" s="1">
        <v>0.5103240740740741</v>
      </c>
      <c r="KZ28" s="1">
        <v>5.1018518518518519E-2</v>
      </c>
      <c r="LA28" s="1">
        <v>7.7453703703703705E-2</v>
      </c>
      <c r="LB28">
        <v>76</v>
      </c>
      <c r="LC28">
        <v>520</v>
      </c>
      <c r="LD28">
        <v>494</v>
      </c>
      <c r="LE28">
        <v>86</v>
      </c>
      <c r="LF28">
        <v>0</v>
      </c>
      <c r="LG28">
        <v>0</v>
      </c>
      <c r="LH28">
        <v>0</v>
      </c>
      <c r="LI28">
        <v>85.17</v>
      </c>
      <c r="LJ28">
        <f t="shared" si="50"/>
        <v>434</v>
      </c>
      <c r="LK28">
        <v>366</v>
      </c>
      <c r="LL28" s="12">
        <f t="shared" si="133"/>
        <v>118.5792349726776</v>
      </c>
      <c r="LM28" t="s">
        <v>1527</v>
      </c>
      <c r="LN28" s="37" t="s">
        <v>2736</v>
      </c>
      <c r="LO28" t="s">
        <v>2690</v>
      </c>
      <c r="LP28">
        <v>8</v>
      </c>
      <c r="LQ28" s="10">
        <v>2.9348148148148145</v>
      </c>
      <c r="LR28" s="10">
        <v>2.2699074074074073</v>
      </c>
      <c r="LS28" s="1">
        <v>0.31108796296296298</v>
      </c>
      <c r="LT28" s="1">
        <v>0.35380787037037037</v>
      </c>
      <c r="LU28">
        <v>379</v>
      </c>
      <c r="LV28">
        <v>2470</v>
      </c>
      <c r="LW28">
        <v>2295</v>
      </c>
      <c r="LX28">
        <v>442</v>
      </c>
      <c r="LY28">
        <v>0</v>
      </c>
      <c r="LZ28">
        <v>0</v>
      </c>
      <c r="MA28">
        <v>0</v>
      </c>
      <c r="MB28">
        <v>83.85</v>
      </c>
      <c r="MC28">
        <f t="shared" si="52"/>
        <v>2028</v>
      </c>
      <c r="MD28">
        <f t="shared" si="53"/>
        <v>1830</v>
      </c>
      <c r="ME28" s="12">
        <f t="shared" si="54"/>
        <v>110.81967213114754</v>
      </c>
      <c r="MF28" t="s">
        <v>1527</v>
      </c>
      <c r="MG28" s="37" t="s">
        <v>2736</v>
      </c>
      <c r="MH28" t="s">
        <v>2690</v>
      </c>
      <c r="MI28">
        <v>8</v>
      </c>
      <c r="MJ28" s="1">
        <v>0.54828703703703707</v>
      </c>
      <c r="MK28" s="1">
        <v>0.44802083333333331</v>
      </c>
      <c r="ML28" s="1">
        <v>3.7245370370370366E-2</v>
      </c>
      <c r="MM28" s="1">
        <v>6.2997685185185184E-2</v>
      </c>
      <c r="MN28">
        <v>68</v>
      </c>
      <c r="MO28">
        <v>565</v>
      </c>
      <c r="MP28">
        <v>512</v>
      </c>
      <c r="MQ28">
        <v>56</v>
      </c>
      <c r="MR28">
        <v>0</v>
      </c>
      <c r="MS28">
        <v>0</v>
      </c>
      <c r="MT28">
        <v>0</v>
      </c>
      <c r="MU28">
        <v>90.14</v>
      </c>
      <c r="MV28">
        <f t="shared" si="55"/>
        <v>509</v>
      </c>
      <c r="MW28">
        <v>524</v>
      </c>
      <c r="MX28" s="12">
        <f t="shared" si="134"/>
        <v>97.137404580152676</v>
      </c>
      <c r="MY28" t="s">
        <v>1527</v>
      </c>
      <c r="MZ28" s="37" t="s">
        <v>2736</v>
      </c>
      <c r="NA28" t="s">
        <v>2690</v>
      </c>
      <c r="NB28">
        <v>8</v>
      </c>
      <c r="NC28" s="1">
        <v>0.51621527777777776</v>
      </c>
      <c r="ND28" s="1">
        <v>0.40318287037037037</v>
      </c>
      <c r="NE28" s="1">
        <v>6.2766203703703713E-2</v>
      </c>
      <c r="NF28" s="1">
        <v>5.0266203703703709E-2</v>
      </c>
      <c r="NG28">
        <v>68</v>
      </c>
      <c r="NH28">
        <v>564</v>
      </c>
      <c r="NI28">
        <v>477</v>
      </c>
      <c r="NJ28">
        <v>48</v>
      </c>
      <c r="NK28">
        <v>0</v>
      </c>
      <c r="NL28">
        <v>0</v>
      </c>
      <c r="NM28">
        <v>0</v>
      </c>
      <c r="NN28">
        <v>90.86</v>
      </c>
      <c r="NO28">
        <f t="shared" si="56"/>
        <v>516</v>
      </c>
      <c r="NP28">
        <v>524</v>
      </c>
      <c r="NQ28" s="12">
        <f t="shared" si="135"/>
        <v>98.473282442748086</v>
      </c>
      <c r="NR28" t="s">
        <v>1527</v>
      </c>
      <c r="NS28" s="37" t="s">
        <v>2736</v>
      </c>
      <c r="NT28" t="s">
        <v>2690</v>
      </c>
      <c r="NU28">
        <v>8</v>
      </c>
      <c r="NV28" s="1">
        <v>0.47607638888888887</v>
      </c>
      <c r="NW28" s="1">
        <v>0.3580787037037037</v>
      </c>
      <c r="NX28" s="1">
        <v>6.1608796296296293E-2</v>
      </c>
      <c r="NY28" s="1">
        <v>5.6377314814814818E-2</v>
      </c>
      <c r="NZ28">
        <v>95</v>
      </c>
      <c r="OA28">
        <v>433</v>
      </c>
      <c r="OB28">
        <v>482</v>
      </c>
      <c r="OC28">
        <v>55</v>
      </c>
      <c r="OD28">
        <v>0</v>
      </c>
      <c r="OE28">
        <v>0</v>
      </c>
      <c r="OF28">
        <v>0</v>
      </c>
      <c r="OG28">
        <v>89.76</v>
      </c>
      <c r="OH28">
        <f t="shared" si="57"/>
        <v>378</v>
      </c>
      <c r="OI28">
        <v>524</v>
      </c>
      <c r="OJ28" s="12">
        <f t="shared" si="136"/>
        <v>72.137404580152676</v>
      </c>
      <c r="OK28" t="s">
        <v>1527</v>
      </c>
      <c r="OL28" s="37" t="s">
        <v>2736</v>
      </c>
      <c r="OM28" t="s">
        <v>2690</v>
      </c>
      <c r="ON28">
        <v>8</v>
      </c>
      <c r="OO28" s="1">
        <v>0.55804398148148149</v>
      </c>
      <c r="OP28" s="1">
        <v>0.46943287037037035</v>
      </c>
      <c r="OQ28" s="1">
        <v>4.2256944444444444E-2</v>
      </c>
      <c r="OR28" s="1">
        <v>4.6354166666666669E-2</v>
      </c>
      <c r="OS28">
        <v>62</v>
      </c>
      <c r="OT28">
        <v>545</v>
      </c>
      <c r="OU28">
        <v>292</v>
      </c>
      <c r="OV28">
        <v>41</v>
      </c>
      <c r="OW28">
        <v>0</v>
      </c>
      <c r="OX28">
        <v>0</v>
      </c>
      <c r="OY28">
        <v>0</v>
      </c>
      <c r="OZ28">
        <v>87.69</v>
      </c>
      <c r="PA28">
        <f t="shared" si="58"/>
        <v>504</v>
      </c>
      <c r="PB28">
        <v>524</v>
      </c>
      <c r="PC28" s="12">
        <f t="shared" si="137"/>
        <v>96.18320610687023</v>
      </c>
      <c r="PD28" t="s">
        <v>1527</v>
      </c>
      <c r="PE28" s="37" t="s">
        <v>2736</v>
      </c>
      <c r="PF28" t="s">
        <v>2690</v>
      </c>
      <c r="PG28">
        <v>8</v>
      </c>
      <c r="PH28" s="1">
        <v>0.54966435185185192</v>
      </c>
      <c r="PI28" s="1">
        <v>0.45799768518518519</v>
      </c>
      <c r="PJ28" s="1">
        <v>4.7256944444444449E-2</v>
      </c>
      <c r="PK28" s="1">
        <v>4.4386574074074071E-2</v>
      </c>
      <c r="PL28">
        <v>80</v>
      </c>
      <c r="PM28">
        <v>534</v>
      </c>
      <c r="PN28">
        <v>466</v>
      </c>
      <c r="PO28">
        <v>16</v>
      </c>
      <c r="PP28">
        <v>0</v>
      </c>
      <c r="PQ28">
        <v>0</v>
      </c>
      <c r="PR28">
        <v>0</v>
      </c>
      <c r="PS28">
        <v>96.68</v>
      </c>
      <c r="PT28">
        <f t="shared" si="59"/>
        <v>518</v>
      </c>
      <c r="PU28">
        <v>524</v>
      </c>
      <c r="PV28" s="12">
        <f t="shared" si="138"/>
        <v>98.854961832061079</v>
      </c>
      <c r="PW28" t="s">
        <v>1527</v>
      </c>
      <c r="PX28" s="37" t="s">
        <v>2736</v>
      </c>
      <c r="PY28" t="s">
        <v>2690</v>
      </c>
      <c r="PZ28">
        <v>8</v>
      </c>
      <c r="QA28" s="1">
        <v>0</v>
      </c>
      <c r="QB28" s="1">
        <v>0</v>
      </c>
      <c r="QC28" s="1">
        <v>0</v>
      </c>
      <c r="QD28" s="1">
        <v>0</v>
      </c>
      <c r="QE28">
        <v>0</v>
      </c>
      <c r="QF28">
        <v>0</v>
      </c>
      <c r="QG28">
        <v>7</v>
      </c>
      <c r="QH28">
        <v>3</v>
      </c>
      <c r="QI28">
        <v>0</v>
      </c>
      <c r="QJ28">
        <v>0</v>
      </c>
      <c r="QK28">
        <v>0</v>
      </c>
      <c r="QL28">
        <v>70</v>
      </c>
      <c r="QM28">
        <f t="shared" si="60"/>
        <v>-3</v>
      </c>
      <c r="QN28">
        <v>524</v>
      </c>
      <c r="QO28" s="12">
        <f t="shared" si="139"/>
        <v>-0.5725190839694656</v>
      </c>
      <c r="QP28" t="s">
        <v>1527</v>
      </c>
      <c r="QQ28" s="37" t="s">
        <v>2736</v>
      </c>
      <c r="QR28" t="s">
        <v>2690</v>
      </c>
      <c r="QS28">
        <v>8</v>
      </c>
      <c r="QT28" s="1">
        <v>3.9236111111111112E-3</v>
      </c>
      <c r="QU28" s="1">
        <v>3.9236111111111112E-3</v>
      </c>
      <c r="QV28" s="1">
        <v>0</v>
      </c>
      <c r="QW28" s="1">
        <v>0</v>
      </c>
      <c r="QX28">
        <v>3</v>
      </c>
      <c r="QY28">
        <v>6</v>
      </c>
      <c r="QZ28">
        <v>33</v>
      </c>
      <c r="RA28">
        <v>3</v>
      </c>
      <c r="RB28">
        <v>0</v>
      </c>
      <c r="RC28">
        <v>0</v>
      </c>
      <c r="RD28">
        <v>0</v>
      </c>
      <c r="RE28">
        <v>91.67</v>
      </c>
      <c r="RF28">
        <f t="shared" si="61"/>
        <v>3</v>
      </c>
      <c r="RG28">
        <v>524</v>
      </c>
      <c r="RH28" s="12">
        <f t="shared" si="140"/>
        <v>0.5725190839694656</v>
      </c>
      <c r="RI28" t="s">
        <v>1527</v>
      </c>
      <c r="RJ28" s="37" t="s">
        <v>2736</v>
      </c>
      <c r="RK28" t="s">
        <v>2690</v>
      </c>
      <c r="RL28">
        <v>8</v>
      </c>
      <c r="RM28" s="1">
        <v>0.55359953703703701</v>
      </c>
      <c r="RN28" s="1">
        <v>0.4619328703703704</v>
      </c>
      <c r="RO28" s="1">
        <v>4.7256944444444449E-2</v>
      </c>
      <c r="RP28" s="1">
        <v>4.4386574074074071E-2</v>
      </c>
      <c r="RQ28">
        <v>83</v>
      </c>
      <c r="RR28">
        <v>540</v>
      </c>
      <c r="RS28">
        <v>506</v>
      </c>
      <c r="RT28">
        <v>22</v>
      </c>
      <c r="RU28">
        <v>0</v>
      </c>
      <c r="RV28">
        <v>0</v>
      </c>
      <c r="RW28">
        <v>0</v>
      </c>
      <c r="RX28">
        <v>95.83</v>
      </c>
      <c r="RY28">
        <f t="shared" si="62"/>
        <v>518</v>
      </c>
      <c r="RZ28">
        <v>524</v>
      </c>
      <c r="SA28" s="12">
        <f t="shared" si="141"/>
        <v>98.854961832061079</v>
      </c>
      <c r="SB28" t="s">
        <v>1527</v>
      </c>
      <c r="SC28" s="37" t="s">
        <v>2736</v>
      </c>
      <c r="SD28" t="s">
        <v>2690</v>
      </c>
      <c r="SE28">
        <v>8</v>
      </c>
      <c r="SF28" s="1">
        <v>2.6528819444444447</v>
      </c>
      <c r="SG28" s="10">
        <f t="shared" si="63"/>
        <v>2.1406481481481481</v>
      </c>
      <c r="SH28" s="1">
        <f t="shared" si="64"/>
        <v>0.42812962962962964</v>
      </c>
      <c r="SI28" s="1">
        <v>0.25115740740740738</v>
      </c>
      <c r="SJ28" s="1">
        <v>0.26104166666666667</v>
      </c>
      <c r="SK28">
        <v>376</v>
      </c>
      <c r="SL28">
        <v>2647</v>
      </c>
      <c r="SM28">
        <v>2269</v>
      </c>
      <c r="SN28">
        <v>222</v>
      </c>
      <c r="SO28">
        <v>0</v>
      </c>
      <c r="SP28">
        <v>0</v>
      </c>
      <c r="SQ28">
        <v>0</v>
      </c>
      <c r="SR28">
        <v>91.09</v>
      </c>
      <c r="SS28">
        <f t="shared" si="65"/>
        <v>2425</v>
      </c>
      <c r="ST28">
        <f t="shared" si="66"/>
        <v>2620</v>
      </c>
      <c r="SU28" s="12">
        <f t="shared" si="142"/>
        <v>92.55725190839695</v>
      </c>
      <c r="SV28" t="s">
        <v>1527</v>
      </c>
      <c r="SW28" s="37" t="s">
        <v>2736</v>
      </c>
      <c r="SX28" t="s">
        <v>2690</v>
      </c>
      <c r="SY28">
        <v>8</v>
      </c>
      <c r="SZ28" s="1">
        <v>0.56230324074074078</v>
      </c>
      <c r="TA28" s="1">
        <v>0.48444444444444446</v>
      </c>
      <c r="TB28" s="1">
        <v>2.8935185185185185E-2</v>
      </c>
      <c r="TC28" s="1">
        <v>4.8912037037037039E-2</v>
      </c>
      <c r="TD28">
        <v>132</v>
      </c>
      <c r="TE28">
        <v>569</v>
      </c>
      <c r="TF28">
        <v>509</v>
      </c>
      <c r="TG28">
        <v>64</v>
      </c>
      <c r="TH28">
        <v>0</v>
      </c>
      <c r="TI28">
        <v>0</v>
      </c>
      <c r="TJ28">
        <v>0</v>
      </c>
      <c r="TK28">
        <v>88.83</v>
      </c>
      <c r="TL28">
        <f t="shared" si="67"/>
        <v>505</v>
      </c>
      <c r="TM28">
        <v>524</v>
      </c>
      <c r="TN28" s="12">
        <f t="shared" si="143"/>
        <v>96.374045801526719</v>
      </c>
      <c r="TO28" t="s">
        <v>1527</v>
      </c>
      <c r="TP28" s="37" t="s">
        <v>2736</v>
      </c>
      <c r="TQ28" t="s">
        <v>2690</v>
      </c>
      <c r="TR28">
        <v>8</v>
      </c>
      <c r="TS28" s="1">
        <v>0.51297453703703699</v>
      </c>
      <c r="TT28" s="1">
        <v>0.43745370370370368</v>
      </c>
      <c r="TU28" s="1">
        <v>3.9282407407407412E-2</v>
      </c>
      <c r="TV28" s="1">
        <v>3.6215277777777777E-2</v>
      </c>
      <c r="TW28">
        <v>105</v>
      </c>
      <c r="TX28">
        <v>557</v>
      </c>
      <c r="TY28">
        <v>493</v>
      </c>
      <c r="TZ28">
        <v>52</v>
      </c>
      <c r="UA28">
        <v>0</v>
      </c>
      <c r="UB28">
        <v>0</v>
      </c>
      <c r="UC28">
        <v>0</v>
      </c>
      <c r="UD28">
        <v>90.46</v>
      </c>
      <c r="UE28">
        <f t="shared" si="68"/>
        <v>505</v>
      </c>
      <c r="UF28">
        <v>524</v>
      </c>
      <c r="UG28" s="12">
        <f t="shared" si="144"/>
        <v>96.374045801526719</v>
      </c>
      <c r="UH28" t="s">
        <v>1527</v>
      </c>
      <c r="UI28" s="37" t="s">
        <v>2736</v>
      </c>
      <c r="UJ28" t="s">
        <v>2690</v>
      </c>
      <c r="UK28">
        <v>8</v>
      </c>
      <c r="UL28" s="1">
        <v>0.53716435185185185</v>
      </c>
      <c r="UM28" s="1">
        <v>0.4015393518518518</v>
      </c>
      <c r="UN28" s="1">
        <v>8.8055555555555554E-2</v>
      </c>
      <c r="UO28" s="1">
        <v>4.7557870370370368E-2</v>
      </c>
      <c r="UP28">
        <v>95</v>
      </c>
      <c r="UQ28">
        <v>561</v>
      </c>
      <c r="UR28">
        <v>559</v>
      </c>
      <c r="US28">
        <v>51</v>
      </c>
      <c r="UT28">
        <v>0</v>
      </c>
      <c r="UU28">
        <v>0</v>
      </c>
      <c r="UV28">
        <v>0</v>
      </c>
      <c r="UW28">
        <v>91.64</v>
      </c>
      <c r="UX28">
        <f t="shared" si="69"/>
        <v>510</v>
      </c>
      <c r="UY28">
        <v>524</v>
      </c>
      <c r="UZ28" s="12">
        <f t="shared" si="145"/>
        <v>97.328244274809165</v>
      </c>
      <c r="VA28" t="s">
        <v>1527</v>
      </c>
      <c r="VB28" s="37" t="s">
        <v>2736</v>
      </c>
      <c r="VC28" t="s">
        <v>2690</v>
      </c>
      <c r="VD28">
        <v>8</v>
      </c>
      <c r="VE28" s="1">
        <v>0.47726851851851854</v>
      </c>
      <c r="VF28" s="1">
        <v>0.35462962962962963</v>
      </c>
      <c r="VG28" s="1">
        <v>7.0150462962962956E-2</v>
      </c>
      <c r="VH28" s="1">
        <v>5.2488425925925924E-2</v>
      </c>
      <c r="VI28">
        <v>49</v>
      </c>
      <c r="VJ28">
        <v>596</v>
      </c>
      <c r="VK28">
        <v>764</v>
      </c>
      <c r="VL28">
        <v>65</v>
      </c>
      <c r="VM28">
        <v>0</v>
      </c>
      <c r="VN28">
        <v>0</v>
      </c>
      <c r="VO28">
        <v>0</v>
      </c>
      <c r="VP28">
        <v>92.16</v>
      </c>
      <c r="VQ28">
        <f t="shared" si="70"/>
        <v>531</v>
      </c>
      <c r="VR28">
        <v>524</v>
      </c>
      <c r="VS28" s="12">
        <f t="shared" si="146"/>
        <v>101.33587786259541</v>
      </c>
      <c r="VT28" t="s">
        <v>1527</v>
      </c>
      <c r="VU28" s="37" t="s">
        <v>2736</v>
      </c>
      <c r="VV28" t="s">
        <v>2690</v>
      </c>
      <c r="VW28">
        <v>8</v>
      </c>
      <c r="VX28" s="1">
        <v>0.55405092592592597</v>
      </c>
      <c r="VY28" s="1">
        <v>0.4201388888888889</v>
      </c>
      <c r="VZ28" s="1">
        <v>7.1608796296296295E-2</v>
      </c>
      <c r="WA28" s="1">
        <v>6.2291666666666669E-2</v>
      </c>
      <c r="WB28">
        <v>57</v>
      </c>
      <c r="WC28">
        <v>680</v>
      </c>
      <c r="WD28">
        <v>888</v>
      </c>
      <c r="WE28">
        <v>72</v>
      </c>
      <c r="WF28">
        <v>0</v>
      </c>
      <c r="WG28">
        <v>0</v>
      </c>
      <c r="WH28">
        <v>0</v>
      </c>
      <c r="WI28">
        <v>92.5</v>
      </c>
      <c r="WJ28">
        <f t="shared" si="71"/>
        <v>608</v>
      </c>
      <c r="WK28">
        <v>524</v>
      </c>
      <c r="WL28" s="12">
        <f t="shared" si="147"/>
        <v>116.03053435114504</v>
      </c>
      <c r="WM28" t="s">
        <v>1527</v>
      </c>
      <c r="WN28" s="37" t="s">
        <v>2736</v>
      </c>
      <c r="WO28" t="s">
        <v>2690</v>
      </c>
      <c r="WP28">
        <v>8</v>
      </c>
      <c r="WQ28" s="10">
        <v>2.1665740740740742</v>
      </c>
      <c r="WR28" s="10">
        <v>1.7436458333333331</v>
      </c>
      <c r="WS28" s="1">
        <f t="shared" si="72"/>
        <v>0.43591145833333328</v>
      </c>
      <c r="WT28" s="1">
        <v>0.22790509259259259</v>
      </c>
      <c r="WU28" s="1">
        <v>0.19501157407407407</v>
      </c>
      <c r="WV28">
        <v>389</v>
      </c>
      <c r="WW28">
        <v>2367</v>
      </c>
      <c r="WX28">
        <v>2449</v>
      </c>
      <c r="WY28">
        <v>239</v>
      </c>
      <c r="WZ28">
        <v>0</v>
      </c>
      <c r="XA28">
        <v>0</v>
      </c>
      <c r="XB28">
        <v>0</v>
      </c>
      <c r="XC28">
        <v>91.11</v>
      </c>
      <c r="XD28">
        <f t="shared" si="73"/>
        <v>2128</v>
      </c>
      <c r="XE28">
        <f t="shared" si="74"/>
        <v>2096</v>
      </c>
      <c r="XF28" s="12">
        <f t="shared" si="148"/>
        <v>101.52671755725191</v>
      </c>
      <c r="XG28" t="s">
        <v>1527</v>
      </c>
      <c r="XH28" s="37" t="s">
        <v>2736</v>
      </c>
      <c r="XI28" t="s">
        <v>2690</v>
      </c>
      <c r="XJ28">
        <v>8</v>
      </c>
      <c r="XK28" s="1">
        <v>0.53849537037037043</v>
      </c>
      <c r="XL28" s="1">
        <v>0.40660879629629632</v>
      </c>
      <c r="XM28" s="1">
        <v>6.9444444444444434E-2</v>
      </c>
      <c r="XN28" s="1">
        <v>6.2430555555555552E-2</v>
      </c>
      <c r="XO28">
        <v>45</v>
      </c>
      <c r="XP28">
        <v>582</v>
      </c>
      <c r="XQ28">
        <v>586</v>
      </c>
      <c r="XR28">
        <v>31</v>
      </c>
      <c r="XS28">
        <v>0</v>
      </c>
      <c r="XT28">
        <v>0</v>
      </c>
      <c r="XU28">
        <v>0</v>
      </c>
      <c r="XV28">
        <v>94.98</v>
      </c>
      <c r="XW28">
        <f t="shared" si="75"/>
        <v>551</v>
      </c>
      <c r="XX28">
        <v>524</v>
      </c>
      <c r="XY28" s="12">
        <f t="shared" si="149"/>
        <v>105.15267175572518</v>
      </c>
      <c r="XZ28" t="s">
        <v>1527</v>
      </c>
      <c r="YA28" s="37" t="s">
        <v>2736</v>
      </c>
      <c r="YB28" t="s">
        <v>2690</v>
      </c>
      <c r="YC28">
        <v>8</v>
      </c>
      <c r="YD28" s="1">
        <v>0.50065972222222221</v>
      </c>
      <c r="YE28" s="1">
        <v>0.3818981481481481</v>
      </c>
      <c r="YF28" s="1">
        <v>5.4988425925925927E-2</v>
      </c>
      <c r="YG28" s="1">
        <v>6.3761574074074068E-2</v>
      </c>
      <c r="YH28">
        <v>48</v>
      </c>
      <c r="YI28">
        <v>578</v>
      </c>
      <c r="YJ28">
        <v>552</v>
      </c>
      <c r="YK28">
        <v>50</v>
      </c>
      <c r="YL28">
        <v>0</v>
      </c>
      <c r="YM28">
        <v>0</v>
      </c>
      <c r="YN28">
        <v>0</v>
      </c>
      <c r="YO28">
        <v>91.69</v>
      </c>
      <c r="YP28">
        <f t="shared" si="81"/>
        <v>528</v>
      </c>
      <c r="YQ28">
        <v>524</v>
      </c>
      <c r="YR28" s="12">
        <f t="shared" si="150"/>
        <v>100.76335877862594</v>
      </c>
      <c r="YS28" t="s">
        <v>1527</v>
      </c>
      <c r="YT28" s="37" t="s">
        <v>2736</v>
      </c>
      <c r="YU28" t="s">
        <v>2690</v>
      </c>
      <c r="YV28">
        <v>8</v>
      </c>
      <c r="YW28" s="1">
        <v>0.53194444444444444</v>
      </c>
      <c r="YX28" s="1">
        <v>0.39224537037037038</v>
      </c>
      <c r="YY28" s="1">
        <v>8.4884259259259257E-2</v>
      </c>
      <c r="YZ28" s="1">
        <v>5.4803240740740743E-2</v>
      </c>
      <c r="ZA28">
        <v>43</v>
      </c>
      <c r="ZB28">
        <v>536</v>
      </c>
      <c r="ZC28">
        <v>561</v>
      </c>
      <c r="ZD28">
        <v>29</v>
      </c>
      <c r="ZE28">
        <v>0</v>
      </c>
      <c r="ZF28">
        <v>0</v>
      </c>
      <c r="ZG28">
        <v>0</v>
      </c>
      <c r="ZH28">
        <v>95.08</v>
      </c>
      <c r="ZI28">
        <f t="shared" si="76"/>
        <v>507</v>
      </c>
      <c r="ZJ28">
        <v>524</v>
      </c>
      <c r="ZK28" s="12">
        <f t="shared" si="151"/>
        <v>96.755725190839698</v>
      </c>
      <c r="ZL28" t="s">
        <v>1527</v>
      </c>
      <c r="ZM28" s="37" t="s">
        <v>2736</v>
      </c>
      <c r="ZN28" t="s">
        <v>2690</v>
      </c>
      <c r="ZO28">
        <v>8</v>
      </c>
      <c r="ZP28" s="1">
        <v>0.50740740740740742</v>
      </c>
      <c r="ZQ28" s="1">
        <v>0.38017361111111114</v>
      </c>
      <c r="ZR28" s="1">
        <v>5.2638888888888895E-2</v>
      </c>
      <c r="ZS28" s="1">
        <v>7.4583333333333335E-2</v>
      </c>
      <c r="ZT28">
        <v>42</v>
      </c>
      <c r="ZU28">
        <v>569</v>
      </c>
      <c r="ZV28">
        <v>31</v>
      </c>
      <c r="ZW28">
        <v>1</v>
      </c>
      <c r="ZX28">
        <v>0</v>
      </c>
      <c r="ZY28">
        <v>0</v>
      </c>
      <c r="ZZ28">
        <v>0</v>
      </c>
      <c r="AAA28">
        <v>96.88</v>
      </c>
      <c r="AAB28">
        <f t="shared" si="84"/>
        <v>568</v>
      </c>
      <c r="AAC28">
        <v>524</v>
      </c>
      <c r="AAD28" s="12">
        <f t="shared" si="152"/>
        <v>108.3969465648855</v>
      </c>
      <c r="AAE28" t="s">
        <v>1527</v>
      </c>
      <c r="AAF28" s="37" t="s">
        <v>2736</v>
      </c>
      <c r="AAG28" t="s">
        <v>2690</v>
      </c>
      <c r="AAH28">
        <v>8</v>
      </c>
      <c r="AAI28" s="1">
        <v>0.50740740740740742</v>
      </c>
      <c r="AAJ28" s="1">
        <v>0.38017361111111114</v>
      </c>
      <c r="AAK28" s="1">
        <v>5.2638888888888895E-2</v>
      </c>
      <c r="AAL28" s="1">
        <v>7.4583333333333335E-2</v>
      </c>
      <c r="AAM28">
        <v>42</v>
      </c>
      <c r="AAN28">
        <v>569</v>
      </c>
      <c r="AAO28">
        <v>31</v>
      </c>
      <c r="AAP28">
        <v>1</v>
      </c>
      <c r="AAQ28">
        <v>0</v>
      </c>
      <c r="AAR28">
        <v>0</v>
      </c>
      <c r="AAS28">
        <v>0</v>
      </c>
      <c r="AAT28">
        <v>96.88</v>
      </c>
      <c r="AAU28">
        <f t="shared" si="91"/>
        <v>568</v>
      </c>
      <c r="AAV28">
        <v>524</v>
      </c>
      <c r="AAW28" s="12">
        <f t="shared" si="153"/>
        <v>108.3969465648855</v>
      </c>
      <c r="AAX28" t="s">
        <v>1527</v>
      </c>
      <c r="AAY28" s="37" t="s">
        <v>2736</v>
      </c>
      <c r="AAZ28" t="s">
        <v>2690</v>
      </c>
      <c r="ABA28">
        <v>8</v>
      </c>
      <c r="ABB28" s="10">
        <v>2.0812962962962964</v>
      </c>
      <c r="ABC28" s="10">
        <v>1.5610185185185186</v>
      </c>
      <c r="ABD28" s="1">
        <f t="shared" si="77"/>
        <v>0.39025462962962965</v>
      </c>
      <c r="ABE28" s="1">
        <v>0.26465277777777779</v>
      </c>
      <c r="ABF28" s="1">
        <v>0.2556134259259259</v>
      </c>
      <c r="ABG28">
        <v>178</v>
      </c>
      <c r="ABH28">
        <v>2265</v>
      </c>
      <c r="ABI28">
        <v>1730</v>
      </c>
      <c r="ABJ28">
        <v>111</v>
      </c>
      <c r="ABK28">
        <v>0</v>
      </c>
      <c r="ABL28">
        <v>0</v>
      </c>
      <c r="ABM28">
        <v>0</v>
      </c>
      <c r="ABN28">
        <v>93.97</v>
      </c>
      <c r="ABO28">
        <f t="shared" si="92"/>
        <v>2154</v>
      </c>
      <c r="ABP28">
        <f>SUM(XX28,YQ28,ZJ28,AAC28)</f>
        <v>2096</v>
      </c>
      <c r="ABQ28" s="12">
        <f t="shared" si="155"/>
        <v>102.76717557251909</v>
      </c>
    </row>
    <row r="29" spans="1:745">
      <c r="A29" t="s">
        <v>495</v>
      </c>
      <c r="B29" s="37" t="s">
        <v>2736</v>
      </c>
      <c r="C29" t="s">
        <v>2690</v>
      </c>
      <c r="D29">
        <v>8</v>
      </c>
      <c r="E29" s="1">
        <v>0.42703703703703705</v>
      </c>
      <c r="F29" s="1">
        <v>0.36690972222222223</v>
      </c>
      <c r="G29" s="1">
        <v>5.6527777777777781E-2</v>
      </c>
      <c r="H29" s="1">
        <v>3.5879629629629629E-3</v>
      </c>
      <c r="I29">
        <v>63</v>
      </c>
      <c r="J29">
        <v>322</v>
      </c>
      <c r="K29">
        <v>152</v>
      </c>
      <c r="L29">
        <v>9</v>
      </c>
      <c r="M29">
        <v>0</v>
      </c>
      <c r="N29">
        <v>0</v>
      </c>
      <c r="O29">
        <v>0</v>
      </c>
      <c r="P29">
        <v>94.41</v>
      </c>
      <c r="Q29">
        <f t="shared" si="17"/>
        <v>313</v>
      </c>
      <c r="R29">
        <v>262</v>
      </c>
      <c r="S29" s="12">
        <f t="shared" si="154"/>
        <v>119.46564885496183</v>
      </c>
      <c r="T29" t="s">
        <v>495</v>
      </c>
      <c r="U29" s="37" t="s">
        <v>2736</v>
      </c>
      <c r="V29" t="s">
        <v>2690</v>
      </c>
      <c r="W29">
        <v>8</v>
      </c>
      <c r="X29" s="1">
        <v>0.35965277777777777</v>
      </c>
      <c r="Y29" s="1">
        <v>0.33232638888888888</v>
      </c>
      <c r="Z29" s="1">
        <v>2.3865740740740743E-2</v>
      </c>
      <c r="AA29" s="1">
        <v>3.4490740740740745E-3</v>
      </c>
      <c r="AB29">
        <v>70</v>
      </c>
      <c r="AC29">
        <v>392</v>
      </c>
      <c r="AD29">
        <v>511</v>
      </c>
      <c r="AE29">
        <v>24</v>
      </c>
      <c r="AF29">
        <v>0</v>
      </c>
      <c r="AG29">
        <v>0</v>
      </c>
      <c r="AH29">
        <v>0</v>
      </c>
      <c r="AI29">
        <v>95.51</v>
      </c>
      <c r="AJ29">
        <f t="shared" si="19"/>
        <v>368</v>
      </c>
      <c r="AK29">
        <v>262</v>
      </c>
      <c r="AL29" s="12">
        <f t="shared" si="119"/>
        <v>140.45801526717557</v>
      </c>
      <c r="AM29" t="s">
        <v>495</v>
      </c>
      <c r="AN29" s="37" t="s">
        <v>2736</v>
      </c>
      <c r="AO29" t="s">
        <v>2690</v>
      </c>
      <c r="AP29">
        <v>8</v>
      </c>
      <c r="AQ29" s="1">
        <v>0.37425925925925929</v>
      </c>
      <c r="AR29" s="1">
        <v>0.25288194444444445</v>
      </c>
      <c r="AS29" s="1">
        <v>0.11812499999999999</v>
      </c>
      <c r="AT29" s="1">
        <v>3.2407407407407406E-3</v>
      </c>
      <c r="AU29">
        <v>32</v>
      </c>
      <c r="AV29">
        <v>337</v>
      </c>
      <c r="AW29">
        <v>287</v>
      </c>
      <c r="AX29">
        <v>9</v>
      </c>
      <c r="AY29">
        <v>0</v>
      </c>
      <c r="AZ29">
        <v>0</v>
      </c>
      <c r="BA29">
        <v>0</v>
      </c>
      <c r="BB29">
        <v>96.96</v>
      </c>
      <c r="BC29">
        <f t="shared" si="21"/>
        <v>328</v>
      </c>
      <c r="BD29">
        <v>262</v>
      </c>
      <c r="BE29" s="12">
        <f t="shared" si="120"/>
        <v>125.1908396946565</v>
      </c>
      <c r="BF29" t="s">
        <v>495</v>
      </c>
      <c r="BG29" s="37" t="s">
        <v>2736</v>
      </c>
      <c r="BH29" t="s">
        <v>2690</v>
      </c>
      <c r="BI29">
        <v>8</v>
      </c>
      <c r="BJ29" s="1">
        <v>0.3596064814814815</v>
      </c>
      <c r="BK29" s="1">
        <v>0.32037037037037036</v>
      </c>
      <c r="BL29" s="1">
        <v>2.9363425925925921E-2</v>
      </c>
      <c r="BM29" s="1">
        <v>9.8611111111111104E-3</v>
      </c>
      <c r="BN29">
        <v>35</v>
      </c>
      <c r="BO29">
        <v>415</v>
      </c>
      <c r="BP29">
        <v>360</v>
      </c>
      <c r="BQ29">
        <v>21</v>
      </c>
      <c r="BR29">
        <v>0</v>
      </c>
      <c r="BS29">
        <v>0</v>
      </c>
      <c r="BT29">
        <v>0</v>
      </c>
      <c r="BU29">
        <v>94.49</v>
      </c>
      <c r="BV29">
        <f t="shared" si="23"/>
        <v>394</v>
      </c>
      <c r="BW29">
        <v>262</v>
      </c>
      <c r="BX29" s="12">
        <f t="shared" si="121"/>
        <v>150.38167938931298</v>
      </c>
      <c r="BY29" t="s">
        <v>495</v>
      </c>
      <c r="BZ29" s="37" t="s">
        <v>2736</v>
      </c>
      <c r="CA29" t="s">
        <v>2690</v>
      </c>
      <c r="CB29">
        <v>8</v>
      </c>
      <c r="CC29" s="1">
        <v>0.19230324074074076</v>
      </c>
      <c r="CD29" s="1">
        <v>0.1794212962962963</v>
      </c>
      <c r="CE29" s="1">
        <v>1.0347222222222223E-2</v>
      </c>
      <c r="CF29" s="1">
        <v>2.5115740740740741E-3</v>
      </c>
      <c r="CG29">
        <v>58</v>
      </c>
      <c r="CH29">
        <v>396</v>
      </c>
      <c r="CI29">
        <v>390</v>
      </c>
      <c r="CJ29">
        <v>13</v>
      </c>
      <c r="CK29">
        <v>0</v>
      </c>
      <c r="CL29">
        <v>0</v>
      </c>
      <c r="CM29">
        <v>0</v>
      </c>
      <c r="CN29">
        <v>94.67</v>
      </c>
      <c r="CO29">
        <f t="shared" si="78"/>
        <v>383</v>
      </c>
      <c r="CP29">
        <v>262</v>
      </c>
      <c r="CQ29" s="12">
        <f t="shared" si="156"/>
        <v>146.18320610687024</v>
      </c>
      <c r="CR29" t="s">
        <v>495</v>
      </c>
      <c r="CS29" s="37" t="s">
        <v>2736</v>
      </c>
      <c r="CT29" t="s">
        <v>2690</v>
      </c>
      <c r="CU29">
        <v>8</v>
      </c>
      <c r="CV29" s="1">
        <v>3.6574074074074074E-3</v>
      </c>
      <c r="CW29" s="1">
        <v>3.2523148148148151E-3</v>
      </c>
      <c r="CX29" s="1">
        <v>0</v>
      </c>
      <c r="CY29" s="1">
        <v>4.0509259259259258E-4</v>
      </c>
      <c r="CZ29">
        <v>4</v>
      </c>
      <c r="DA29">
        <v>5</v>
      </c>
      <c r="DB29">
        <v>28</v>
      </c>
      <c r="DC29">
        <v>1</v>
      </c>
      <c r="DD29">
        <v>0</v>
      </c>
      <c r="DE29">
        <v>0</v>
      </c>
      <c r="DF29">
        <v>0</v>
      </c>
      <c r="DG29">
        <v>96.55</v>
      </c>
      <c r="DH29">
        <f t="shared" si="26"/>
        <v>4</v>
      </c>
      <c r="DI29">
        <v>262</v>
      </c>
      <c r="DJ29" s="12">
        <f t="shared" si="122"/>
        <v>1.5267175572519083</v>
      </c>
      <c r="DK29" t="s">
        <v>495</v>
      </c>
      <c r="DL29" s="37" t="s">
        <v>2736</v>
      </c>
      <c r="DM29" t="s">
        <v>2690</v>
      </c>
      <c r="DN29">
        <v>8</v>
      </c>
      <c r="DO29" s="1">
        <v>0</v>
      </c>
      <c r="DP29" s="1">
        <v>0</v>
      </c>
      <c r="DQ29" s="1">
        <v>0</v>
      </c>
      <c r="DR29" s="1">
        <v>0</v>
      </c>
      <c r="DS29">
        <v>0</v>
      </c>
      <c r="DT29">
        <v>0</v>
      </c>
      <c r="DU29">
        <v>39</v>
      </c>
      <c r="DV29">
        <v>2</v>
      </c>
      <c r="DW29">
        <v>0</v>
      </c>
      <c r="DX29">
        <v>0</v>
      </c>
      <c r="DY29">
        <v>0</v>
      </c>
      <c r="DZ29">
        <v>95.12</v>
      </c>
      <c r="EA29">
        <f t="shared" si="28"/>
        <v>-2</v>
      </c>
      <c r="EB29">
        <v>262</v>
      </c>
      <c r="EC29" s="12">
        <f t="shared" si="123"/>
        <v>-0.76335877862595414</v>
      </c>
      <c r="ED29" t="s">
        <v>495</v>
      </c>
      <c r="EE29" s="37" t="s">
        <v>2736</v>
      </c>
      <c r="EF29" t="s">
        <v>2690</v>
      </c>
      <c r="EG29">
        <v>8</v>
      </c>
      <c r="EH29" s="1">
        <v>0.19596064814814815</v>
      </c>
      <c r="EI29" s="1">
        <v>0.18267361111111111</v>
      </c>
      <c r="EJ29" s="1">
        <v>1.0347222222222223E-2</v>
      </c>
      <c r="EK29" s="1">
        <v>2.9166666666666668E-3</v>
      </c>
      <c r="EL29">
        <f t="shared" si="30"/>
        <v>62</v>
      </c>
      <c r="EM29">
        <f t="shared" si="31"/>
        <v>401</v>
      </c>
      <c r="EN29">
        <v>298</v>
      </c>
      <c r="EO29">
        <f t="shared" si="32"/>
        <v>16</v>
      </c>
      <c r="EP29">
        <v>0</v>
      </c>
      <c r="EQ29">
        <v>0</v>
      </c>
      <c r="ER29">
        <v>0</v>
      </c>
      <c r="ES29">
        <v>94.9</v>
      </c>
      <c r="ET29">
        <f t="shared" si="79"/>
        <v>385</v>
      </c>
      <c r="EU29">
        <v>262</v>
      </c>
      <c r="EV29" s="12">
        <f t="shared" si="124"/>
        <v>146.94656488549617</v>
      </c>
      <c r="EW29" t="s">
        <v>495</v>
      </c>
      <c r="EX29" s="37" t="s">
        <v>2736</v>
      </c>
      <c r="EY29" t="s">
        <v>2690</v>
      </c>
      <c r="EZ29">
        <v>8</v>
      </c>
      <c r="FA29" s="10">
        <v>1.7165393518518519</v>
      </c>
      <c r="FB29" s="10">
        <v>1.4551851851851854</v>
      </c>
      <c r="FC29" s="10">
        <f t="shared" si="34"/>
        <v>0.29103703703703709</v>
      </c>
      <c r="FD29" s="1">
        <v>0.23825231481481482</v>
      </c>
      <c r="FE29" s="1">
        <v>2.3078703703703702E-2</v>
      </c>
      <c r="FF29">
        <f t="shared" si="35"/>
        <v>262</v>
      </c>
      <c r="FG29">
        <v>1751</v>
      </c>
      <c r="FH29">
        <v>1608</v>
      </c>
      <c r="FI29">
        <v>79</v>
      </c>
      <c r="FJ29">
        <v>0</v>
      </c>
      <c r="FK29">
        <v>0</v>
      </c>
      <c r="FL29">
        <v>0</v>
      </c>
      <c r="FM29">
        <v>95.32</v>
      </c>
      <c r="FN29">
        <f t="shared" si="36"/>
        <v>1788</v>
      </c>
      <c r="FO29">
        <f t="shared" si="37"/>
        <v>1310</v>
      </c>
      <c r="FP29" s="12">
        <f t="shared" si="125"/>
        <v>136.48854961832063</v>
      </c>
      <c r="FQ29" t="s">
        <v>495</v>
      </c>
      <c r="FR29" s="37" t="s">
        <v>2736</v>
      </c>
      <c r="FS29" t="s">
        <v>2690</v>
      </c>
      <c r="FT29">
        <v>8</v>
      </c>
      <c r="FU29" s="1">
        <v>0.38322916666666668</v>
      </c>
      <c r="FV29" s="1">
        <v>0.34033564814814815</v>
      </c>
      <c r="FW29" s="1">
        <v>3.3449074074074069E-2</v>
      </c>
      <c r="FX29" s="1">
        <v>9.432870370370371E-3</v>
      </c>
      <c r="FY29">
        <v>60</v>
      </c>
      <c r="FZ29">
        <v>473</v>
      </c>
      <c r="GA29">
        <v>446</v>
      </c>
      <c r="GB29">
        <v>17</v>
      </c>
      <c r="GC29">
        <v>0</v>
      </c>
      <c r="GD29">
        <v>0</v>
      </c>
      <c r="GE29">
        <v>0</v>
      </c>
      <c r="GF29">
        <v>96.33</v>
      </c>
      <c r="GG29">
        <f t="shared" si="39"/>
        <v>456</v>
      </c>
      <c r="GH29">
        <v>366</v>
      </c>
      <c r="GI29" s="12">
        <f t="shared" si="126"/>
        <v>124.59016393442623</v>
      </c>
      <c r="GJ29" t="s">
        <v>495</v>
      </c>
      <c r="GK29" s="37" t="s">
        <v>2736</v>
      </c>
      <c r="GL29" t="s">
        <v>2690</v>
      </c>
      <c r="GM29">
        <v>8</v>
      </c>
      <c r="GN29" s="1">
        <v>0.41483796296296299</v>
      </c>
      <c r="GO29" s="1">
        <v>0.33288194444444447</v>
      </c>
      <c r="GP29" s="1">
        <v>6.9722222222222227E-2</v>
      </c>
      <c r="GQ29" s="1">
        <v>1.2222222222222223E-2</v>
      </c>
      <c r="GR29">
        <v>63</v>
      </c>
      <c r="GS29">
        <v>460</v>
      </c>
      <c r="GT29">
        <v>573</v>
      </c>
      <c r="GU29">
        <v>23</v>
      </c>
      <c r="GV29">
        <v>0</v>
      </c>
      <c r="GW29">
        <v>0</v>
      </c>
      <c r="GX29">
        <v>0</v>
      </c>
      <c r="GY29">
        <v>96.14</v>
      </c>
      <c r="GZ29">
        <f t="shared" si="41"/>
        <v>437</v>
      </c>
      <c r="HA29">
        <v>366</v>
      </c>
      <c r="HB29" s="12">
        <f t="shared" si="127"/>
        <v>119.39890710382515</v>
      </c>
      <c r="HC29" t="s">
        <v>495</v>
      </c>
      <c r="HD29" s="37" t="s">
        <v>2736</v>
      </c>
      <c r="HE29" t="s">
        <v>2690</v>
      </c>
      <c r="HF29">
        <v>8</v>
      </c>
      <c r="HG29" s="1">
        <v>0.35199074074074077</v>
      </c>
      <c r="HH29" s="1">
        <v>0.32576388888888891</v>
      </c>
      <c r="HI29" s="1">
        <v>1.5787037037037037E-2</v>
      </c>
      <c r="HJ29" s="1">
        <v>1.042824074074074E-2</v>
      </c>
      <c r="HK29">
        <v>50</v>
      </c>
      <c r="HL29">
        <v>466</v>
      </c>
      <c r="HM29">
        <v>449</v>
      </c>
      <c r="HN29">
        <v>20</v>
      </c>
      <c r="HO29">
        <v>0</v>
      </c>
      <c r="HP29">
        <v>0</v>
      </c>
      <c r="HQ29">
        <v>0</v>
      </c>
      <c r="HR29">
        <v>95.74</v>
      </c>
      <c r="HS29">
        <f t="shared" si="43"/>
        <v>446</v>
      </c>
      <c r="HT29">
        <v>366</v>
      </c>
      <c r="HU29" s="12">
        <f t="shared" si="128"/>
        <v>121.85792349726776</v>
      </c>
      <c r="HV29" t="s">
        <v>495</v>
      </c>
      <c r="HW29" s="37" t="s">
        <v>2736</v>
      </c>
      <c r="HX29" t="s">
        <v>2690</v>
      </c>
      <c r="HY29">
        <v>8</v>
      </c>
      <c r="HZ29" s="1">
        <v>0.32662037037037034</v>
      </c>
      <c r="IA29" s="1">
        <v>0.31613425925925925</v>
      </c>
      <c r="IB29" s="1">
        <v>3.0555555555555557E-3</v>
      </c>
      <c r="IC29" s="1">
        <v>7.4189814814814813E-3</v>
      </c>
      <c r="ID29">
        <v>42</v>
      </c>
      <c r="IE29">
        <v>469</v>
      </c>
      <c r="IF29">
        <v>326</v>
      </c>
      <c r="IG29">
        <v>7</v>
      </c>
      <c r="IH29">
        <v>0</v>
      </c>
      <c r="II29">
        <v>0</v>
      </c>
      <c r="IJ29">
        <v>0</v>
      </c>
      <c r="IK29">
        <v>97.9</v>
      </c>
      <c r="IL29">
        <f t="shared" si="45"/>
        <v>462</v>
      </c>
      <c r="IM29">
        <v>366</v>
      </c>
      <c r="IN29" s="12">
        <f t="shared" si="129"/>
        <v>126.22950819672131</v>
      </c>
      <c r="IO29" t="s">
        <v>495</v>
      </c>
      <c r="IP29" s="37" t="s">
        <v>2736</v>
      </c>
      <c r="IQ29" t="s">
        <v>2690</v>
      </c>
      <c r="IR29">
        <v>8</v>
      </c>
      <c r="IS29" s="1">
        <v>0.32166666666666666</v>
      </c>
      <c r="IT29" s="1">
        <v>0.3074884259259259</v>
      </c>
      <c r="IU29" s="1">
        <v>8.4606481481481494E-3</v>
      </c>
      <c r="IV29" s="1">
        <v>5.7175925925925927E-3</v>
      </c>
      <c r="IW29">
        <v>64</v>
      </c>
      <c r="IX29">
        <v>478</v>
      </c>
      <c r="IY29">
        <v>599</v>
      </c>
      <c r="IZ29">
        <v>23</v>
      </c>
      <c r="JA29">
        <v>0</v>
      </c>
      <c r="JB29">
        <v>0</v>
      </c>
      <c r="JC29">
        <v>0</v>
      </c>
      <c r="JD29">
        <v>96.3</v>
      </c>
      <c r="JE29">
        <f t="shared" si="46"/>
        <v>455</v>
      </c>
      <c r="JF29">
        <v>366</v>
      </c>
      <c r="JG29" s="12">
        <f t="shared" si="130"/>
        <v>124.31693989071037</v>
      </c>
      <c r="JH29" t="s">
        <v>495</v>
      </c>
      <c r="JI29" s="37" t="s">
        <v>2736</v>
      </c>
      <c r="JJ29" t="s">
        <v>2690</v>
      </c>
      <c r="JK29">
        <v>8</v>
      </c>
      <c r="JL29" s="1">
        <v>5.8449074074074072E-3</v>
      </c>
      <c r="JM29" s="1">
        <v>4.6759259259259263E-3</v>
      </c>
      <c r="JN29" s="1">
        <v>2.3148148148148147E-5</v>
      </c>
      <c r="JO29" s="1">
        <v>1.1342592592592591E-3</v>
      </c>
      <c r="JP29">
        <v>1</v>
      </c>
      <c r="JQ29">
        <v>2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f t="shared" si="48"/>
        <v>2</v>
      </c>
      <c r="JZ29" s="12" t="e">
        <f t="shared" si="131"/>
        <v>#DIV/0!</v>
      </c>
      <c r="KA29" t="s">
        <v>495</v>
      </c>
      <c r="KB29" s="37" t="s">
        <v>2736</v>
      </c>
      <c r="KC29" t="s">
        <v>2690</v>
      </c>
      <c r="KD29">
        <v>8</v>
      </c>
      <c r="KE29" s="1">
        <v>0</v>
      </c>
      <c r="KF29" s="1">
        <v>0</v>
      </c>
      <c r="KG29" s="1">
        <v>0</v>
      </c>
      <c r="KH29" s="1">
        <v>0</v>
      </c>
      <c r="KI29">
        <v>0</v>
      </c>
      <c r="KJ29">
        <v>0</v>
      </c>
      <c r="KK29">
        <v>24</v>
      </c>
      <c r="KL29">
        <v>0</v>
      </c>
      <c r="KM29">
        <v>0</v>
      </c>
      <c r="KN29">
        <v>0</v>
      </c>
      <c r="KO29">
        <v>0</v>
      </c>
      <c r="KP29">
        <v>100</v>
      </c>
      <c r="KQ29">
        <f t="shared" si="49"/>
        <v>0</v>
      </c>
      <c r="KS29" s="12" t="e">
        <f t="shared" si="132"/>
        <v>#DIV/0!</v>
      </c>
      <c r="KT29" t="s">
        <v>495</v>
      </c>
      <c r="KU29" s="37" t="s">
        <v>2736</v>
      </c>
      <c r="KV29" t="s">
        <v>2690</v>
      </c>
      <c r="KW29">
        <v>8</v>
      </c>
      <c r="KX29" s="1">
        <v>0.32752314814814815</v>
      </c>
      <c r="KY29" s="1">
        <v>0.31217592592592591</v>
      </c>
      <c r="KZ29" s="1">
        <v>8.4837962962962966E-3</v>
      </c>
      <c r="LA29" s="1">
        <v>6.851851851851852E-3</v>
      </c>
      <c r="LB29">
        <v>65</v>
      </c>
      <c r="LC29">
        <v>480</v>
      </c>
      <c r="LD29">
        <v>623</v>
      </c>
      <c r="LE29">
        <v>23</v>
      </c>
      <c r="LF29">
        <v>0</v>
      </c>
      <c r="LG29">
        <v>0</v>
      </c>
      <c r="LH29">
        <v>0</v>
      </c>
      <c r="LI29">
        <v>96.44</v>
      </c>
      <c r="LJ29">
        <f t="shared" si="50"/>
        <v>457</v>
      </c>
      <c r="LK29">
        <v>366</v>
      </c>
      <c r="LL29" s="12">
        <f t="shared" si="133"/>
        <v>124.86338797814207</v>
      </c>
      <c r="LM29" t="s">
        <v>495</v>
      </c>
      <c r="LN29" s="37" t="s">
        <v>2736</v>
      </c>
      <c r="LO29" t="s">
        <v>2690</v>
      </c>
      <c r="LP29">
        <v>8</v>
      </c>
      <c r="LQ29" s="10">
        <v>1.8042245370370369</v>
      </c>
      <c r="LR29" s="10">
        <v>1.6273148148148149</v>
      </c>
      <c r="LS29" s="1">
        <v>0.1305324074074074</v>
      </c>
      <c r="LT29" s="1">
        <v>4.6377314814814809E-2</v>
      </c>
      <c r="LU29">
        <v>280</v>
      </c>
      <c r="LV29">
        <v>2348</v>
      </c>
      <c r="LW29">
        <v>2417</v>
      </c>
      <c r="LX29">
        <v>90</v>
      </c>
      <c r="LY29">
        <v>0</v>
      </c>
      <c r="LZ29">
        <v>0</v>
      </c>
      <c r="MA29">
        <v>0</v>
      </c>
      <c r="MB29">
        <v>96.41</v>
      </c>
      <c r="MC29">
        <f t="shared" si="52"/>
        <v>2258</v>
      </c>
      <c r="MD29">
        <f t="shared" si="53"/>
        <v>1830</v>
      </c>
      <c r="ME29" s="12">
        <f t="shared" si="54"/>
        <v>123.38797814207649</v>
      </c>
      <c r="MF29" t="s">
        <v>495</v>
      </c>
      <c r="MG29" s="37" t="s">
        <v>2736</v>
      </c>
      <c r="MH29" t="s">
        <v>2690</v>
      </c>
      <c r="MI29">
        <v>8</v>
      </c>
      <c r="MJ29" s="1">
        <v>0.31422453703703707</v>
      </c>
      <c r="MK29" s="1">
        <v>0.31026620370370367</v>
      </c>
      <c r="ML29" s="1">
        <v>9.9537037037037042E-4</v>
      </c>
      <c r="MM29" s="1">
        <v>2.9513888888888888E-3</v>
      </c>
      <c r="MN29">
        <v>42</v>
      </c>
      <c r="MO29">
        <v>531</v>
      </c>
      <c r="MP29">
        <v>353</v>
      </c>
      <c r="MQ29">
        <v>9</v>
      </c>
      <c r="MR29">
        <v>0</v>
      </c>
      <c r="MS29">
        <v>0</v>
      </c>
      <c r="MT29">
        <v>0</v>
      </c>
      <c r="MU29">
        <v>97.51</v>
      </c>
      <c r="MV29">
        <f t="shared" si="55"/>
        <v>522</v>
      </c>
      <c r="MW29">
        <v>524</v>
      </c>
      <c r="MX29" s="12">
        <f t="shared" si="134"/>
        <v>99.618320610687022</v>
      </c>
      <c r="MY29" t="s">
        <v>495</v>
      </c>
      <c r="MZ29" s="37" t="s">
        <v>2736</v>
      </c>
      <c r="NA29" t="s">
        <v>2690</v>
      </c>
      <c r="NB29">
        <v>8</v>
      </c>
      <c r="NC29" s="1">
        <v>0.2699537037037037</v>
      </c>
      <c r="ND29" s="1">
        <v>0.26707175925925924</v>
      </c>
      <c r="NE29" s="1">
        <v>1.9791666666666668E-3</v>
      </c>
      <c r="NF29" s="1">
        <v>8.9120370370370362E-4</v>
      </c>
      <c r="NG29">
        <v>34</v>
      </c>
      <c r="NH29">
        <v>542</v>
      </c>
      <c r="NI29">
        <v>621</v>
      </c>
      <c r="NJ29">
        <v>14</v>
      </c>
      <c r="NK29">
        <v>0</v>
      </c>
      <c r="NL29">
        <v>0</v>
      </c>
      <c r="NM29">
        <v>0</v>
      </c>
      <c r="NN29">
        <v>97.8</v>
      </c>
      <c r="NO29">
        <f t="shared" si="56"/>
        <v>528</v>
      </c>
      <c r="NP29">
        <v>524</v>
      </c>
      <c r="NQ29" s="12">
        <f t="shared" si="135"/>
        <v>100.76335877862594</v>
      </c>
      <c r="NR29" t="s">
        <v>495</v>
      </c>
      <c r="NS29" s="37" t="s">
        <v>2736</v>
      </c>
      <c r="NT29" t="s">
        <v>2690</v>
      </c>
      <c r="NU29">
        <v>8</v>
      </c>
      <c r="NV29" s="1">
        <v>0.33275462962962959</v>
      </c>
      <c r="NW29" s="1">
        <v>0.31144675925925924</v>
      </c>
      <c r="NX29" s="1">
        <v>7.6273148148148151E-3</v>
      </c>
      <c r="NY29" s="1">
        <v>1.3680555555555555E-2</v>
      </c>
      <c r="NZ29">
        <v>127</v>
      </c>
      <c r="OA29">
        <v>534</v>
      </c>
      <c r="OB29">
        <v>379</v>
      </c>
      <c r="OC29">
        <v>19</v>
      </c>
      <c r="OD29">
        <v>0</v>
      </c>
      <c r="OE29">
        <v>0</v>
      </c>
      <c r="OF29">
        <v>0</v>
      </c>
      <c r="OG29">
        <v>95.23</v>
      </c>
      <c r="OH29">
        <f t="shared" si="57"/>
        <v>515</v>
      </c>
      <c r="OI29">
        <v>524</v>
      </c>
      <c r="OJ29" s="12">
        <f t="shared" si="136"/>
        <v>98.282442748091597</v>
      </c>
      <c r="OK29" t="s">
        <v>495</v>
      </c>
      <c r="OL29" s="37" t="s">
        <v>2736</v>
      </c>
      <c r="OM29" t="s">
        <v>2690</v>
      </c>
      <c r="ON29">
        <v>8</v>
      </c>
      <c r="OO29" s="1">
        <v>0.28474537037037034</v>
      </c>
      <c r="OP29" s="1">
        <v>0.26974537037037039</v>
      </c>
      <c r="OQ29" s="1">
        <v>1.2083333333333333E-2</v>
      </c>
      <c r="OR29" s="1">
        <v>2.9166666666666668E-3</v>
      </c>
      <c r="OS29">
        <v>73</v>
      </c>
      <c r="OT29">
        <v>542</v>
      </c>
      <c r="OU29">
        <v>459</v>
      </c>
      <c r="OV29">
        <v>37</v>
      </c>
      <c r="OW29">
        <v>0</v>
      </c>
      <c r="OX29">
        <v>0</v>
      </c>
      <c r="OY29">
        <v>0</v>
      </c>
      <c r="OZ29">
        <v>92.54</v>
      </c>
      <c r="PA29">
        <f t="shared" si="58"/>
        <v>505</v>
      </c>
      <c r="PB29">
        <v>524</v>
      </c>
      <c r="PC29" s="12">
        <f t="shared" si="137"/>
        <v>96.374045801526719</v>
      </c>
      <c r="PD29" t="s">
        <v>495</v>
      </c>
      <c r="PE29" s="37" t="s">
        <v>2736</v>
      </c>
      <c r="PF29" t="s">
        <v>2690</v>
      </c>
      <c r="PG29">
        <v>8</v>
      </c>
      <c r="PH29" s="1">
        <v>0.34605324074074079</v>
      </c>
      <c r="PI29" s="1">
        <v>0.32093749999999999</v>
      </c>
      <c r="PJ29" s="1">
        <v>2.4166666666666666E-2</v>
      </c>
      <c r="PK29" s="1">
        <v>9.4907407407407408E-4</v>
      </c>
      <c r="PL29">
        <v>91</v>
      </c>
      <c r="PM29">
        <v>615</v>
      </c>
      <c r="PN29">
        <v>323</v>
      </c>
      <c r="PO29">
        <v>38</v>
      </c>
      <c r="PP29">
        <v>0</v>
      </c>
      <c r="PQ29">
        <v>0</v>
      </c>
      <c r="PR29">
        <v>0</v>
      </c>
      <c r="PS29">
        <v>89.47</v>
      </c>
      <c r="PT29">
        <f t="shared" si="59"/>
        <v>577</v>
      </c>
      <c r="PU29">
        <v>524</v>
      </c>
      <c r="PV29" s="12">
        <f t="shared" si="138"/>
        <v>110.11450381679388</v>
      </c>
      <c r="PW29" t="s">
        <v>495</v>
      </c>
      <c r="PX29" s="37" t="s">
        <v>2736</v>
      </c>
      <c r="PY29" t="s">
        <v>2690</v>
      </c>
      <c r="PZ29">
        <v>8</v>
      </c>
      <c r="QA29" s="1">
        <v>3.0092592592592595E-4</v>
      </c>
      <c r="QB29" s="1">
        <v>1.1574074074074073E-5</v>
      </c>
      <c r="QC29" s="1">
        <v>0</v>
      </c>
      <c r="QD29" s="1">
        <v>2.7777777777777778E-4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f t="shared" si="60"/>
        <v>0</v>
      </c>
      <c r="QN29">
        <v>524</v>
      </c>
      <c r="QO29" s="12">
        <f t="shared" si="139"/>
        <v>0</v>
      </c>
      <c r="QP29" t="s">
        <v>495</v>
      </c>
      <c r="QQ29" s="37" t="s">
        <v>2736</v>
      </c>
      <c r="QR29" t="s">
        <v>2690</v>
      </c>
      <c r="QS29">
        <v>8</v>
      </c>
      <c r="QT29" s="1">
        <v>3.3912037037037039E-2</v>
      </c>
      <c r="QU29" s="1">
        <v>3.1168981481481482E-2</v>
      </c>
      <c r="QV29" s="1">
        <v>1.5046296296296294E-3</v>
      </c>
      <c r="QW29" s="1">
        <v>1.2268518518518518E-3</v>
      </c>
      <c r="QX29">
        <v>10</v>
      </c>
      <c r="QY29">
        <v>37</v>
      </c>
      <c r="QZ29">
        <v>68</v>
      </c>
      <c r="RA29">
        <v>10</v>
      </c>
      <c r="RB29">
        <v>0</v>
      </c>
      <c r="RC29">
        <v>0</v>
      </c>
      <c r="RD29">
        <v>0</v>
      </c>
      <c r="RE29">
        <v>87.18</v>
      </c>
      <c r="RF29">
        <f t="shared" si="61"/>
        <v>27</v>
      </c>
      <c r="RG29">
        <v>524</v>
      </c>
      <c r="RH29" s="12">
        <f t="shared" si="140"/>
        <v>5.1526717557251906</v>
      </c>
      <c r="RI29" t="s">
        <v>495</v>
      </c>
      <c r="RJ29" s="37" t="s">
        <v>2736</v>
      </c>
      <c r="RK29" t="s">
        <v>2690</v>
      </c>
      <c r="RL29">
        <v>8</v>
      </c>
      <c r="RM29" s="1">
        <v>0.38027777777777777</v>
      </c>
      <c r="RN29" s="1">
        <v>0.35212962962962963</v>
      </c>
      <c r="RO29" s="1">
        <v>2.56712962962963E-2</v>
      </c>
      <c r="RP29" s="1">
        <v>2.4652777777777776E-3</v>
      </c>
      <c r="RQ29">
        <v>101</v>
      </c>
      <c r="RR29">
        <v>652</v>
      </c>
      <c r="RS29">
        <v>391</v>
      </c>
      <c r="RT29">
        <v>48</v>
      </c>
      <c r="RU29">
        <v>0</v>
      </c>
      <c r="RV29">
        <v>0</v>
      </c>
      <c r="RW29">
        <v>0</v>
      </c>
      <c r="RX29">
        <v>89.07</v>
      </c>
      <c r="RY29">
        <f t="shared" si="62"/>
        <v>604</v>
      </c>
      <c r="RZ29">
        <v>524</v>
      </c>
      <c r="SA29" s="12">
        <f t="shared" si="141"/>
        <v>115.26717557251909</v>
      </c>
      <c r="SB29" t="s">
        <v>495</v>
      </c>
      <c r="SC29" s="37" t="s">
        <v>2736</v>
      </c>
      <c r="SD29" t="s">
        <v>2690</v>
      </c>
      <c r="SE29">
        <v>8</v>
      </c>
      <c r="SF29" s="1">
        <v>1.5819907407407408</v>
      </c>
      <c r="SG29" s="10">
        <f t="shared" si="63"/>
        <v>1.5106597222222222</v>
      </c>
      <c r="SH29" s="1">
        <f t="shared" si="64"/>
        <v>0.30213194444444447</v>
      </c>
      <c r="SI29" s="1">
        <v>4.836805555555556E-2</v>
      </c>
      <c r="SJ29" s="1">
        <v>2.2928240740740739E-2</v>
      </c>
      <c r="SK29">
        <v>377</v>
      </c>
      <c r="SL29">
        <v>2801</v>
      </c>
      <c r="SM29">
        <v>2203</v>
      </c>
      <c r="SN29">
        <v>127</v>
      </c>
      <c r="SO29">
        <v>0</v>
      </c>
      <c r="SP29">
        <v>0</v>
      </c>
      <c r="SQ29">
        <v>0</v>
      </c>
      <c r="SR29">
        <v>94.55</v>
      </c>
      <c r="SS29">
        <f t="shared" si="65"/>
        <v>2674</v>
      </c>
      <c r="ST29">
        <f t="shared" si="66"/>
        <v>2620</v>
      </c>
      <c r="SU29" s="12">
        <f t="shared" si="142"/>
        <v>102.06106870229009</v>
      </c>
      <c r="SV29" t="s">
        <v>495</v>
      </c>
      <c r="SW29" s="37" t="s">
        <v>2736</v>
      </c>
      <c r="SX29" t="s">
        <v>2690</v>
      </c>
      <c r="SY29">
        <v>8</v>
      </c>
      <c r="SZ29" s="1">
        <v>0.29849537037037038</v>
      </c>
      <c r="TA29" s="1">
        <v>0.29101851851851851</v>
      </c>
      <c r="TB29" s="1">
        <v>4.0972222222222226E-3</v>
      </c>
      <c r="TC29" s="1">
        <v>3.37962962962963E-3</v>
      </c>
      <c r="TD29">
        <v>101</v>
      </c>
      <c r="TE29">
        <v>528</v>
      </c>
      <c r="TF29">
        <v>642</v>
      </c>
      <c r="TG29">
        <v>20</v>
      </c>
      <c r="TH29">
        <v>0</v>
      </c>
      <c r="TI29">
        <v>0</v>
      </c>
      <c r="TJ29">
        <v>0</v>
      </c>
      <c r="TK29">
        <v>96.98</v>
      </c>
      <c r="TL29">
        <f t="shared" si="67"/>
        <v>508</v>
      </c>
      <c r="TM29">
        <v>524</v>
      </c>
      <c r="TN29" s="12">
        <f t="shared" si="143"/>
        <v>96.946564885496173</v>
      </c>
      <c r="TO29" t="s">
        <v>495</v>
      </c>
      <c r="TP29" s="37" t="s">
        <v>2736</v>
      </c>
      <c r="TQ29" t="s">
        <v>2690</v>
      </c>
      <c r="TR29">
        <v>8</v>
      </c>
      <c r="TS29" s="1">
        <v>0.31527777777777777</v>
      </c>
      <c r="TT29" s="1">
        <v>0.28710648148148149</v>
      </c>
      <c r="TU29" s="1">
        <v>2.4837962962962964E-2</v>
      </c>
      <c r="TV29" s="1">
        <v>3.3217592592592591E-3</v>
      </c>
      <c r="TW29">
        <v>107</v>
      </c>
      <c r="TX29">
        <v>547</v>
      </c>
      <c r="TY29">
        <v>468</v>
      </c>
      <c r="TZ29">
        <v>14</v>
      </c>
      <c r="UA29">
        <v>0</v>
      </c>
      <c r="UB29">
        <v>0</v>
      </c>
      <c r="UC29">
        <v>0</v>
      </c>
      <c r="UD29">
        <v>97.1</v>
      </c>
      <c r="UE29">
        <f t="shared" si="68"/>
        <v>533</v>
      </c>
      <c r="UF29">
        <v>524</v>
      </c>
      <c r="UG29" s="12">
        <f t="shared" si="144"/>
        <v>101.71755725190839</v>
      </c>
      <c r="UH29" t="s">
        <v>495</v>
      </c>
      <c r="UI29" s="37" t="s">
        <v>2736</v>
      </c>
      <c r="UJ29" t="s">
        <v>2690</v>
      </c>
      <c r="UK29">
        <v>8</v>
      </c>
      <c r="UL29" s="1">
        <v>0.29322916666666665</v>
      </c>
      <c r="UM29" s="1">
        <v>0.2741898148148148</v>
      </c>
      <c r="UN29" s="1">
        <v>1.741898148148148E-2</v>
      </c>
      <c r="UO29" s="1">
        <v>1.6087962962962963E-3</v>
      </c>
      <c r="UP29">
        <v>120</v>
      </c>
      <c r="UQ29">
        <v>644</v>
      </c>
      <c r="UR29">
        <v>653</v>
      </c>
      <c r="US29">
        <v>21</v>
      </c>
      <c r="UT29">
        <v>0</v>
      </c>
      <c r="UU29">
        <v>0</v>
      </c>
      <c r="UV29">
        <v>0</v>
      </c>
      <c r="UW29">
        <v>96.88</v>
      </c>
      <c r="UX29">
        <f t="shared" si="69"/>
        <v>623</v>
      </c>
      <c r="UY29">
        <v>524</v>
      </c>
      <c r="UZ29" s="12">
        <f t="shared" si="145"/>
        <v>118.89312977099236</v>
      </c>
      <c r="VA29" t="s">
        <v>495</v>
      </c>
      <c r="VB29" s="37" t="s">
        <v>2736</v>
      </c>
      <c r="VC29" t="s">
        <v>2690</v>
      </c>
      <c r="VD29">
        <v>8</v>
      </c>
      <c r="VE29" s="1">
        <v>0.29259259259259257</v>
      </c>
      <c r="VF29" s="1">
        <v>0.27642361111111108</v>
      </c>
      <c r="VG29" s="1">
        <v>1.3935185185185184E-2</v>
      </c>
      <c r="VH29" s="1">
        <v>2.2222222222222222E-3</v>
      </c>
      <c r="VI29">
        <v>42</v>
      </c>
      <c r="VJ29">
        <v>578</v>
      </c>
      <c r="VK29">
        <v>963</v>
      </c>
      <c r="VL29">
        <v>20</v>
      </c>
      <c r="VM29">
        <v>0</v>
      </c>
      <c r="VN29">
        <v>0</v>
      </c>
      <c r="VO29">
        <v>0</v>
      </c>
      <c r="VP29">
        <v>97.97</v>
      </c>
      <c r="VQ29">
        <f t="shared" si="70"/>
        <v>558</v>
      </c>
      <c r="VR29">
        <v>524</v>
      </c>
      <c r="VS29" s="12">
        <f t="shared" si="146"/>
        <v>106.48854961832062</v>
      </c>
      <c r="VT29" t="s">
        <v>495</v>
      </c>
      <c r="VU29" s="37" t="s">
        <v>2736</v>
      </c>
      <c r="VV29" t="s">
        <v>2690</v>
      </c>
      <c r="VW29">
        <v>8</v>
      </c>
      <c r="VX29" s="1">
        <v>0.29321759259259256</v>
      </c>
      <c r="VY29" s="1">
        <v>0.27703703703703703</v>
      </c>
      <c r="VZ29" s="1">
        <v>1.3935185185185184E-2</v>
      </c>
      <c r="WA29" s="1">
        <v>2.2222222222222222E-3</v>
      </c>
      <c r="WB29">
        <v>44</v>
      </c>
      <c r="WC29">
        <v>580</v>
      </c>
      <c r="WD29">
        <v>964</v>
      </c>
      <c r="WE29">
        <v>20</v>
      </c>
      <c r="WF29">
        <v>0</v>
      </c>
      <c r="WG29">
        <v>0</v>
      </c>
      <c r="WH29">
        <v>0</v>
      </c>
      <c r="WI29">
        <v>97.97</v>
      </c>
      <c r="WJ29">
        <f t="shared" si="71"/>
        <v>560</v>
      </c>
      <c r="WK29">
        <v>524</v>
      </c>
      <c r="WL29" s="12">
        <f t="shared" si="147"/>
        <v>106.87022900763358</v>
      </c>
      <c r="WM29" t="s">
        <v>495</v>
      </c>
      <c r="WN29" s="37" t="s">
        <v>2736</v>
      </c>
      <c r="WO29" t="s">
        <v>2690</v>
      </c>
      <c r="WP29">
        <v>8</v>
      </c>
      <c r="WQ29" s="10">
        <v>1.2002430555555554</v>
      </c>
      <c r="WR29" s="10">
        <v>1.129375</v>
      </c>
      <c r="WS29" s="1">
        <f t="shared" si="72"/>
        <v>0.28234375</v>
      </c>
      <c r="WT29" s="1">
        <v>6.0312499999999998E-2</v>
      </c>
      <c r="WU29" s="1">
        <v>1.0543981481481481E-2</v>
      </c>
      <c r="WV29">
        <v>372</v>
      </c>
      <c r="WW29">
        <v>2299</v>
      </c>
      <c r="WX29">
        <v>2727</v>
      </c>
      <c r="WY29">
        <v>75</v>
      </c>
      <c r="WZ29">
        <v>0</v>
      </c>
      <c r="XA29">
        <v>0</v>
      </c>
      <c r="XB29">
        <v>0</v>
      </c>
      <c r="XC29">
        <v>97.32</v>
      </c>
      <c r="XD29">
        <f t="shared" si="73"/>
        <v>2224</v>
      </c>
      <c r="XE29">
        <f t="shared" si="74"/>
        <v>2096</v>
      </c>
      <c r="XF29" s="12">
        <f t="shared" si="148"/>
        <v>106.10687022900764</v>
      </c>
      <c r="XG29" t="s">
        <v>495</v>
      </c>
      <c r="XH29" s="37" t="s">
        <v>2736</v>
      </c>
      <c r="XI29" t="s">
        <v>2690</v>
      </c>
      <c r="XJ29">
        <v>8</v>
      </c>
      <c r="XK29" s="1">
        <v>0.21243055555555557</v>
      </c>
      <c r="XL29" s="1">
        <v>0.20962962962962964</v>
      </c>
      <c r="XM29" s="1">
        <v>1.9791666666666668E-3</v>
      </c>
      <c r="XN29" s="1">
        <v>8.1018518518518516E-4</v>
      </c>
      <c r="XO29">
        <v>35</v>
      </c>
      <c r="XP29">
        <v>583</v>
      </c>
      <c r="XQ29">
        <v>575</v>
      </c>
      <c r="XR29">
        <v>16</v>
      </c>
      <c r="XS29">
        <v>0</v>
      </c>
      <c r="XT29">
        <v>0</v>
      </c>
      <c r="XU29">
        <v>0</v>
      </c>
      <c r="XV29">
        <v>97.29</v>
      </c>
      <c r="XW29">
        <f t="shared" si="75"/>
        <v>567</v>
      </c>
      <c r="XX29">
        <v>524</v>
      </c>
      <c r="XY29" s="12">
        <f t="shared" si="149"/>
        <v>108.20610687022901</v>
      </c>
      <c r="XZ29" t="s">
        <v>495</v>
      </c>
      <c r="YA29" s="37" t="s">
        <v>2736</v>
      </c>
      <c r="YB29" t="s">
        <v>2690</v>
      </c>
      <c r="YC29">
        <v>8</v>
      </c>
      <c r="YD29" s="1">
        <v>0.2225</v>
      </c>
      <c r="YE29" s="1">
        <v>0.21856481481481482</v>
      </c>
      <c r="YF29" s="1">
        <v>2.8935185185185188E-3</v>
      </c>
      <c r="YG29" s="1">
        <v>1.0300925925925926E-3</v>
      </c>
      <c r="YH29">
        <v>59</v>
      </c>
      <c r="YI29">
        <v>556</v>
      </c>
      <c r="YJ29">
        <v>545</v>
      </c>
      <c r="YK29">
        <v>12</v>
      </c>
      <c r="YL29">
        <v>0</v>
      </c>
      <c r="YM29">
        <v>0</v>
      </c>
      <c r="YN29">
        <v>0</v>
      </c>
      <c r="YO29">
        <v>97.85</v>
      </c>
      <c r="YP29">
        <f t="shared" si="81"/>
        <v>544</v>
      </c>
      <c r="YQ29">
        <v>524</v>
      </c>
      <c r="YR29" s="12">
        <f t="shared" si="150"/>
        <v>103.81679389312977</v>
      </c>
      <c r="YS29" t="s">
        <v>495</v>
      </c>
      <c r="YT29" s="37" t="s">
        <v>2736</v>
      </c>
      <c r="YU29" t="s">
        <v>2690</v>
      </c>
      <c r="YV29">
        <v>8</v>
      </c>
      <c r="YW29" s="1">
        <v>0.25862268518518522</v>
      </c>
      <c r="YX29" s="1">
        <v>0.24604166666666669</v>
      </c>
      <c r="YY29" s="1">
        <v>1.045138888888889E-2</v>
      </c>
      <c r="YZ29" s="1">
        <v>2.1180555555555553E-3</v>
      </c>
      <c r="ZA29">
        <v>53</v>
      </c>
      <c r="ZB29">
        <v>582</v>
      </c>
      <c r="ZC29">
        <v>546</v>
      </c>
      <c r="ZD29">
        <v>22</v>
      </c>
      <c r="ZE29">
        <v>0</v>
      </c>
      <c r="ZF29">
        <v>0</v>
      </c>
      <c r="ZG29">
        <v>0</v>
      </c>
      <c r="ZH29">
        <v>96.13</v>
      </c>
      <c r="ZI29">
        <f t="shared" si="76"/>
        <v>560</v>
      </c>
      <c r="ZJ29">
        <v>524</v>
      </c>
      <c r="ZK29" s="12">
        <f t="shared" si="151"/>
        <v>106.87022900763358</v>
      </c>
      <c r="ZL29" t="s">
        <v>495</v>
      </c>
      <c r="ZM29" s="37" t="s">
        <v>2736</v>
      </c>
      <c r="ZN29" t="s">
        <v>2690</v>
      </c>
      <c r="ZO29">
        <v>8</v>
      </c>
      <c r="ZP29" s="1">
        <v>0.21136574074074074</v>
      </c>
      <c r="ZQ29" s="1">
        <v>0.19996527777777776</v>
      </c>
      <c r="ZR29" s="1">
        <v>9.5138888888888894E-3</v>
      </c>
      <c r="ZS29" s="1">
        <v>1.8750000000000001E-3</v>
      </c>
      <c r="ZT29">
        <v>32</v>
      </c>
      <c r="ZU29">
        <v>527</v>
      </c>
      <c r="ZV29">
        <v>128</v>
      </c>
      <c r="ZW29">
        <v>1</v>
      </c>
      <c r="ZX29">
        <v>0</v>
      </c>
      <c r="ZY29">
        <v>0</v>
      </c>
      <c r="ZZ29">
        <v>0</v>
      </c>
      <c r="AAA29">
        <v>99.22</v>
      </c>
      <c r="AAB29">
        <f t="shared" si="84"/>
        <v>526</v>
      </c>
      <c r="AAC29">
        <v>524</v>
      </c>
      <c r="AAD29" s="12">
        <f t="shared" si="152"/>
        <v>100.38167938931298</v>
      </c>
      <c r="AAE29" t="s">
        <v>495</v>
      </c>
      <c r="AAF29" s="37" t="s">
        <v>2736</v>
      </c>
      <c r="AAG29" t="s">
        <v>2690</v>
      </c>
      <c r="AAH29">
        <v>8</v>
      </c>
      <c r="AAI29" s="1">
        <v>0.21136574074074074</v>
      </c>
      <c r="AAJ29" s="1">
        <v>0.19996527777777776</v>
      </c>
      <c r="AAK29" s="1">
        <v>9.5138888888888894E-3</v>
      </c>
      <c r="AAL29" s="1">
        <v>1.8750000000000001E-3</v>
      </c>
      <c r="AAM29">
        <v>32</v>
      </c>
      <c r="AAN29">
        <v>527</v>
      </c>
      <c r="AAO29">
        <v>128</v>
      </c>
      <c r="AAP29">
        <v>1</v>
      </c>
      <c r="AAQ29">
        <v>0</v>
      </c>
      <c r="AAR29">
        <v>0</v>
      </c>
      <c r="AAS29">
        <v>0</v>
      </c>
      <c r="AAT29">
        <v>99.22</v>
      </c>
      <c r="AAU29">
        <f t="shared" si="91"/>
        <v>526</v>
      </c>
      <c r="AAV29">
        <v>524</v>
      </c>
      <c r="AAW29" s="12">
        <f t="shared" si="153"/>
        <v>100.38167938931298</v>
      </c>
      <c r="AAX29" t="s">
        <v>495</v>
      </c>
      <c r="AAY29" s="37" t="s">
        <v>2736</v>
      </c>
      <c r="AAZ29" t="s">
        <v>2690</v>
      </c>
      <c r="ABA29">
        <v>8</v>
      </c>
      <c r="ABB29" s="1">
        <v>0.90493055555555557</v>
      </c>
      <c r="ABC29" s="1">
        <v>0.87421296296296302</v>
      </c>
      <c r="ABD29" s="1">
        <f>ABC29/4</f>
        <v>0.21855324074074076</v>
      </c>
      <c r="ABE29" s="1">
        <v>2.4861111111111108E-2</v>
      </c>
      <c r="ABF29" s="1">
        <v>5.8564814814814825E-3</v>
      </c>
      <c r="ABG29">
        <v>179</v>
      </c>
      <c r="ABH29">
        <v>2248</v>
      </c>
      <c r="ABI29">
        <v>1794</v>
      </c>
      <c r="ABJ29">
        <v>51</v>
      </c>
      <c r="ABK29">
        <v>0</v>
      </c>
      <c r="ABL29">
        <v>0</v>
      </c>
      <c r="ABM29">
        <v>0</v>
      </c>
      <c r="ABN29">
        <v>97.24</v>
      </c>
      <c r="ABO29">
        <f t="shared" si="92"/>
        <v>2197</v>
      </c>
      <c r="ABP29">
        <f>SUM(XX29,YQ29,ZJ29,AAC29)</f>
        <v>2096</v>
      </c>
      <c r="ABQ29" s="12">
        <f t="shared" si="155"/>
        <v>104.81870229007633</v>
      </c>
    </row>
    <row r="32" spans="1:745">
      <c r="LR32" s="10">
        <v>2.0510532407407407</v>
      </c>
      <c r="LS32">
        <v>5</v>
      </c>
      <c r="LT32" s="10">
        <f>LR32/LS32</f>
        <v>0.41021064814814812</v>
      </c>
      <c r="SG32" s="10">
        <v>2.0993171296296294</v>
      </c>
      <c r="SH32">
        <v>5</v>
      </c>
      <c r="SI32" s="10">
        <f>SG32/SH32</f>
        <v>0.41986342592592585</v>
      </c>
    </row>
    <row r="33" spans="21:655">
      <c r="U33" t="s">
        <v>2369</v>
      </c>
      <c r="V33">
        <f>AVERAGE(I13,AB13)</f>
        <v>609</v>
      </c>
      <c r="FA33" t="s">
        <v>1269</v>
      </c>
      <c r="FB33" s="10">
        <v>2.2138773148148148</v>
      </c>
      <c r="FC33">
        <v>5</v>
      </c>
      <c r="FD33" s="10">
        <f>FB33/FC33</f>
        <v>0.44277546296296294</v>
      </c>
      <c r="LR33" s="10">
        <v>2.4731828703703704</v>
      </c>
      <c r="LS33">
        <v>5</v>
      </c>
      <c r="LT33" s="10">
        <f t="shared" ref="LT33:LT35" si="157">LR33/LS33</f>
        <v>0.49463657407407408</v>
      </c>
      <c r="SG33" s="10">
        <v>2.2741319444444446</v>
      </c>
      <c r="SH33">
        <v>5</v>
      </c>
      <c r="SI33" s="10">
        <f t="shared" ref="SI33:SI35" si="158">SG33/SH33</f>
        <v>0.45482638888888893</v>
      </c>
    </row>
    <row r="34" spans="21:655">
      <c r="U34" t="s">
        <v>2371</v>
      </c>
      <c r="V34">
        <f t="shared" ref="V34:V39" si="159">AVERAGE(I14,AB14)</f>
        <v>639</v>
      </c>
      <c r="FA34" t="s">
        <v>1950</v>
      </c>
      <c r="FB34" s="10">
        <v>2.1610300925925925</v>
      </c>
      <c r="FC34">
        <v>5</v>
      </c>
      <c r="FD34" s="10">
        <f t="shared" ref="FD34:FD36" si="160">FB34/FC34</f>
        <v>0.43220601851851848</v>
      </c>
      <c r="LR34" s="10">
        <v>2.2699074074074073</v>
      </c>
      <c r="LS34">
        <v>5</v>
      </c>
      <c r="LT34" s="10">
        <f t="shared" si="157"/>
        <v>0.45398148148148143</v>
      </c>
      <c r="SG34" s="10">
        <v>2.1406481481481481</v>
      </c>
      <c r="SH34">
        <v>5</v>
      </c>
      <c r="SI34" s="10">
        <f t="shared" si="158"/>
        <v>0.42812962962962964</v>
      </c>
      <c r="XZ34" t="s">
        <v>2690</v>
      </c>
      <c r="YA34" t="s">
        <v>2692</v>
      </c>
    </row>
    <row r="35" spans="21:655">
      <c r="U35" t="s">
        <v>2373</v>
      </c>
      <c r="V35">
        <f t="shared" si="159"/>
        <v>617</v>
      </c>
      <c r="FA35" t="s">
        <v>1527</v>
      </c>
      <c r="FB35" s="10">
        <v>1.7958564814814817</v>
      </c>
      <c r="FC35">
        <v>5</v>
      </c>
      <c r="FD35" s="10">
        <f t="shared" si="160"/>
        <v>0.35917129629629635</v>
      </c>
      <c r="LR35" s="10">
        <v>1.6273148148148149</v>
      </c>
      <c r="LS35">
        <v>5</v>
      </c>
      <c r="LT35" s="10">
        <f t="shared" si="157"/>
        <v>0.32546296296296295</v>
      </c>
      <c r="SG35" s="10">
        <v>1.5106597222222222</v>
      </c>
      <c r="SH35">
        <v>5</v>
      </c>
      <c r="SI35" s="10">
        <f t="shared" si="158"/>
        <v>0.30213194444444447</v>
      </c>
      <c r="XZ35" t="s">
        <v>473</v>
      </c>
      <c r="YA35" t="s">
        <v>2372</v>
      </c>
    </row>
    <row r="36" spans="21:655">
      <c r="U36" t="s">
        <v>2372</v>
      </c>
      <c r="V36">
        <f t="shared" si="159"/>
        <v>607.5</v>
      </c>
      <c r="FA36" t="s">
        <v>495</v>
      </c>
      <c r="FB36" s="10">
        <v>1.4551851851851854</v>
      </c>
      <c r="FC36">
        <v>5</v>
      </c>
      <c r="FD36" s="10">
        <f t="shared" si="160"/>
        <v>0.29103703703703709</v>
      </c>
      <c r="XZ36" t="s">
        <v>2364</v>
      </c>
      <c r="YA36" t="s">
        <v>2374</v>
      </c>
    </row>
    <row r="37" spans="21:655">
      <c r="U37" t="s">
        <v>2374</v>
      </c>
      <c r="V37">
        <f t="shared" si="159"/>
        <v>665</v>
      </c>
      <c r="XZ37" t="s">
        <v>130</v>
      </c>
      <c r="YA37" t="s">
        <v>2379</v>
      </c>
    </row>
    <row r="38" spans="21:655">
      <c r="U38" t="s">
        <v>2378</v>
      </c>
      <c r="V38" t="e">
        <f t="shared" si="159"/>
        <v>#N/A</v>
      </c>
      <c r="XZ38" t="s">
        <v>2368</v>
      </c>
      <c r="YA38" t="s">
        <v>2369</v>
      </c>
    </row>
    <row r="39" spans="21:655">
      <c r="U39" t="s">
        <v>2379</v>
      </c>
      <c r="V39">
        <f t="shared" si="159"/>
        <v>706.5</v>
      </c>
      <c r="XZ39" t="s">
        <v>2373</v>
      </c>
      <c r="YA39" t="s">
        <v>2371</v>
      </c>
    </row>
    <row r="40" spans="21:655">
      <c r="XZ40" s="1" t="s">
        <v>2861</v>
      </c>
      <c r="YA40" t="s">
        <v>2862</v>
      </c>
    </row>
    <row r="43" spans="21:655">
      <c r="YD43" t="s">
        <v>473</v>
      </c>
      <c r="YE43">
        <v>66</v>
      </c>
    </row>
    <row r="44" spans="21:655">
      <c r="YD44" t="s">
        <v>2364</v>
      </c>
      <c r="YE44">
        <v>28</v>
      </c>
    </row>
    <row r="45" spans="21:655">
      <c r="YD45" t="s">
        <v>130</v>
      </c>
      <c r="YE45">
        <v>38</v>
      </c>
    </row>
    <row r="46" spans="21:655">
      <c r="YD46" t="s">
        <v>2367</v>
      </c>
      <c r="YE46">
        <v>18</v>
      </c>
    </row>
    <row r="47" spans="21:655">
      <c r="YD47" t="s">
        <v>2368</v>
      </c>
      <c r="YE47">
        <v>49</v>
      </c>
    </row>
  </sheetData>
  <autoFilter ref="A2:ZK29" xr:uid="{E8D93AD8-6EED-4839-857B-FDD0559552EE}"/>
  <mergeCells count="39">
    <mergeCell ref="VT1:WL1"/>
    <mergeCell ref="TO1:UG1"/>
    <mergeCell ref="KA1:KS1"/>
    <mergeCell ref="KT1:LL1"/>
    <mergeCell ref="AAX1:ABQ1"/>
    <mergeCell ref="PW1:QO1"/>
    <mergeCell ref="QP1:RH1"/>
    <mergeCell ref="OK1:PC1"/>
    <mergeCell ref="PD1:PV1"/>
    <mergeCell ref="AAE1:AAW1"/>
    <mergeCell ref="ZL1:AAD1"/>
    <mergeCell ref="XZ1:YR1"/>
    <mergeCell ref="YS1:ZK1"/>
    <mergeCell ref="RI1:SA1"/>
    <mergeCell ref="SB1:SU1"/>
    <mergeCell ref="SV1:TN1"/>
    <mergeCell ref="VA1:VS1"/>
    <mergeCell ref="A1:S1"/>
    <mergeCell ref="T1:AL1"/>
    <mergeCell ref="AM1:BE1"/>
    <mergeCell ref="BF1:BX1"/>
    <mergeCell ref="BY1:CQ1"/>
    <mergeCell ref="UH1:UZ1"/>
    <mergeCell ref="XG1:XY1"/>
    <mergeCell ref="CR1:DJ1"/>
    <mergeCell ref="DK1:EC1"/>
    <mergeCell ref="ED1:EV1"/>
    <mergeCell ref="EW1:FP1"/>
    <mergeCell ref="FQ1:GI1"/>
    <mergeCell ref="IO1:JG1"/>
    <mergeCell ref="HV1:IN1"/>
    <mergeCell ref="HC1:HU1"/>
    <mergeCell ref="GJ1:HB1"/>
    <mergeCell ref="NR1:OJ1"/>
    <mergeCell ref="JH1:JZ1"/>
    <mergeCell ref="MY1:NQ1"/>
    <mergeCell ref="MF1:MX1"/>
    <mergeCell ref="LM1:ME1"/>
    <mergeCell ref="WM1:XF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F70A5-62D1-4B54-B7D4-A317E24C0A8B}">
  <dimension ref="A1:TL52"/>
  <sheetViews>
    <sheetView topLeftCell="DJ1" workbookViewId="0">
      <selection activeCell="DR32" sqref="DR32:DR35"/>
    </sheetView>
  </sheetViews>
  <sheetFormatPr defaultRowHeight="14.4"/>
  <cols>
    <col min="1" max="1" width="12.33203125" customWidth="1"/>
    <col min="2" max="2" width="16.109375" customWidth="1"/>
    <col min="20" max="20" width="11.5546875" customWidth="1"/>
    <col min="21" max="21" width="14.44140625" customWidth="1"/>
    <col min="39" max="39" width="12.44140625" customWidth="1"/>
    <col min="40" max="40" width="13.33203125" customWidth="1"/>
    <col min="59" max="59" width="14.5546875" customWidth="1"/>
    <col min="77" max="77" width="12.44140625" customWidth="1"/>
    <col min="78" max="78" width="13.88671875" customWidth="1"/>
    <col min="96" max="96" width="11.33203125" customWidth="1"/>
    <col min="97" max="97" width="14.44140625" customWidth="1"/>
    <col min="115" max="115" width="13.109375" customWidth="1"/>
    <col min="116" max="116" width="14.88671875" customWidth="1"/>
    <col min="134" max="134" width="13" customWidth="1"/>
    <col min="135" max="135" width="13.88671875" customWidth="1"/>
    <col min="153" max="153" width="12.6640625" customWidth="1"/>
    <col min="154" max="154" width="12.88671875" customWidth="1"/>
    <col min="172" max="173" width="12.109375" customWidth="1"/>
    <col min="192" max="192" width="13.109375" customWidth="1"/>
    <col min="210" max="210" width="12.109375" customWidth="1"/>
    <col min="211" max="211" width="12.6640625" customWidth="1"/>
    <col min="230" max="230" width="12.88671875" customWidth="1"/>
    <col min="248" max="248" width="12.6640625" customWidth="1"/>
    <col min="249" max="249" width="14" customWidth="1"/>
    <col min="268" max="268" width="13" customWidth="1"/>
    <col min="286" max="286" width="11.33203125" customWidth="1"/>
    <col min="287" max="287" width="12.6640625" customWidth="1"/>
    <col min="305" max="305" width="11.88671875" customWidth="1"/>
    <col min="306" max="306" width="13.44140625" customWidth="1"/>
    <col min="325" max="325" width="13.5546875" customWidth="1"/>
    <col min="343" max="343" width="12.109375" customWidth="1"/>
    <col min="344" max="344" width="13.109375" customWidth="1"/>
    <col min="362" max="362" width="11.5546875" customWidth="1"/>
    <col min="363" max="363" width="12.33203125" customWidth="1"/>
    <col min="381" max="381" width="11.44140625" customWidth="1"/>
    <col min="382" max="382" width="14" customWidth="1"/>
    <col min="438" max="438" width="9.109375" bestFit="1" customWidth="1"/>
    <col min="439" max="439" width="12.88671875" customWidth="1"/>
    <col min="458" max="458" width="14.6640625" customWidth="1"/>
  </cols>
  <sheetData>
    <row r="1" spans="1:532">
      <c r="A1" s="546">
        <v>44199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>
        <v>44200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44201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44202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44203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 t="s">
        <v>2863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 t="s">
        <v>2849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>
        <v>44206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>
        <v>44207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7"/>
      <c r="FP1" s="546">
        <v>44208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46">
        <v>44209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7"/>
      <c r="HB1" s="546" t="s">
        <v>2864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7"/>
      <c r="HU1" s="546" t="s">
        <v>2850</v>
      </c>
      <c r="HV1" s="546"/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7"/>
      <c r="IN1" s="546">
        <v>44213</v>
      </c>
      <c r="IO1" s="546"/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7"/>
      <c r="JG1" s="546">
        <v>44214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7"/>
      <c r="JZ1" s="546">
        <v>44215</v>
      </c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7"/>
      <c r="KS1" s="546">
        <v>44216</v>
      </c>
      <c r="KT1" s="546"/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7"/>
      <c r="LL1" s="546">
        <v>44217</v>
      </c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7"/>
      <c r="ME1" s="546" t="s">
        <v>2865</v>
      </c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7"/>
      <c r="MX1" s="546" t="s">
        <v>2852</v>
      </c>
      <c r="MY1" s="546"/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7"/>
      <c r="NQ1" s="546">
        <v>44220</v>
      </c>
      <c r="NR1" s="546"/>
      <c r="NS1" s="546"/>
      <c r="NT1" s="546"/>
      <c r="NU1" s="546"/>
      <c r="NV1" s="546"/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7"/>
      <c r="OJ1" s="546">
        <v>44221</v>
      </c>
      <c r="OK1" s="546"/>
      <c r="OL1" s="546"/>
      <c r="OM1" s="546"/>
      <c r="ON1" s="546"/>
      <c r="OO1" s="546"/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7"/>
      <c r="PC1" s="546" t="s">
        <v>2866</v>
      </c>
      <c r="PD1" s="546"/>
      <c r="PE1" s="546"/>
      <c r="PF1" s="546"/>
      <c r="PG1" s="546"/>
      <c r="PH1" s="546"/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7"/>
      <c r="PV1" s="546">
        <v>44223</v>
      </c>
      <c r="PW1" s="546"/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7"/>
      <c r="QO1" s="546">
        <v>44224</v>
      </c>
      <c r="QP1" s="546"/>
      <c r="QQ1" s="546"/>
      <c r="QR1" s="546"/>
      <c r="QS1" s="546"/>
      <c r="QT1" s="546"/>
      <c r="QU1" s="546"/>
      <c r="QV1" s="546"/>
      <c r="QW1" s="546"/>
      <c r="QX1" s="546"/>
      <c r="QY1" s="546"/>
      <c r="QZ1" s="546"/>
      <c r="RA1" s="546"/>
      <c r="RB1" s="546"/>
      <c r="RC1" s="546"/>
      <c r="RD1" s="546"/>
      <c r="RE1" s="546"/>
      <c r="RF1" s="546"/>
      <c r="RG1" s="547"/>
      <c r="RH1" s="546" t="s">
        <v>2867</v>
      </c>
      <c r="RI1" s="546"/>
      <c r="RJ1" s="546"/>
      <c r="RK1" s="546"/>
      <c r="RL1" s="546"/>
      <c r="RM1" s="546"/>
      <c r="RN1" s="546"/>
      <c r="RO1" s="546"/>
      <c r="RP1" s="546"/>
      <c r="RQ1" s="546"/>
      <c r="RR1" s="546"/>
      <c r="RS1" s="546"/>
      <c r="RT1" s="546"/>
      <c r="RU1" s="546"/>
      <c r="RV1" s="546"/>
      <c r="RW1" s="546"/>
      <c r="RX1" s="546"/>
      <c r="RY1" s="546"/>
      <c r="RZ1" s="547"/>
      <c r="SA1" s="546" t="s">
        <v>2854</v>
      </c>
      <c r="SB1" s="546"/>
      <c r="SC1" s="546"/>
      <c r="SD1" s="546"/>
      <c r="SE1" s="546"/>
      <c r="SF1" s="546"/>
      <c r="SG1" s="546"/>
      <c r="SH1" s="546"/>
      <c r="SI1" s="546"/>
      <c r="SJ1" s="546"/>
      <c r="SK1" s="546"/>
      <c r="SL1" s="546"/>
      <c r="SM1" s="546"/>
      <c r="SN1" s="546"/>
      <c r="SO1" s="546"/>
      <c r="SP1" s="546"/>
      <c r="SQ1" s="546"/>
      <c r="SR1" s="546"/>
      <c r="SS1" s="547"/>
      <c r="ST1" s="546">
        <v>44227</v>
      </c>
      <c r="SU1" s="546"/>
      <c r="SV1" s="546"/>
      <c r="SW1" s="546"/>
      <c r="SX1" s="546"/>
      <c r="SY1" s="546"/>
      <c r="SZ1" s="546"/>
      <c r="TA1" s="546"/>
      <c r="TB1" s="546"/>
      <c r="TC1" s="546"/>
      <c r="TD1" s="546"/>
      <c r="TE1" s="546"/>
      <c r="TF1" s="546"/>
      <c r="TG1" s="546"/>
      <c r="TH1" s="546"/>
      <c r="TI1" s="546"/>
      <c r="TJ1" s="546"/>
      <c r="TK1" s="546"/>
      <c r="TL1" s="547"/>
    </row>
    <row r="2" spans="1:532">
      <c r="A2" s="106" t="s">
        <v>1</v>
      </c>
      <c r="B2" s="6" t="s">
        <v>2723</v>
      </c>
      <c r="C2" s="106" t="s">
        <v>2724</v>
      </c>
      <c r="D2" s="106" t="s">
        <v>2725</v>
      </c>
      <c r="E2" s="106" t="s">
        <v>2358</v>
      </c>
      <c r="F2" s="106" t="s">
        <v>3</v>
      </c>
      <c r="G2" s="106" t="s">
        <v>4</v>
      </c>
      <c r="H2" s="106" t="s">
        <v>2359</v>
      </c>
      <c r="I2" s="106" t="s">
        <v>6</v>
      </c>
      <c r="J2" s="106" t="s">
        <v>7</v>
      </c>
      <c r="K2" s="106" t="s">
        <v>8</v>
      </c>
      <c r="L2" s="106" t="s">
        <v>9</v>
      </c>
      <c r="M2" s="106" t="s">
        <v>10</v>
      </c>
      <c r="N2" s="106" t="s">
        <v>11</v>
      </c>
      <c r="O2" s="106" t="s">
        <v>12</v>
      </c>
      <c r="P2" s="106" t="s">
        <v>13</v>
      </c>
      <c r="Q2" s="167" t="s">
        <v>2726</v>
      </c>
      <c r="R2" s="168" t="s">
        <v>2727</v>
      </c>
      <c r="S2" s="169" t="s">
        <v>2728</v>
      </c>
      <c r="T2" s="106" t="s">
        <v>1</v>
      </c>
      <c r="U2" s="6" t="s">
        <v>2723</v>
      </c>
      <c r="V2" s="106" t="s">
        <v>2724</v>
      </c>
      <c r="W2" s="106" t="s">
        <v>2725</v>
      </c>
      <c r="X2" s="106" t="s">
        <v>2358</v>
      </c>
      <c r="Y2" s="106" t="s">
        <v>3</v>
      </c>
      <c r="Z2" s="106" t="s">
        <v>4</v>
      </c>
      <c r="AA2" s="106" t="s">
        <v>2359</v>
      </c>
      <c r="AB2" s="106" t="s">
        <v>6</v>
      </c>
      <c r="AC2" s="106" t="s">
        <v>7</v>
      </c>
      <c r="AD2" s="106" t="s">
        <v>8</v>
      </c>
      <c r="AE2" s="106" t="s">
        <v>9</v>
      </c>
      <c r="AF2" s="106" t="s">
        <v>10</v>
      </c>
      <c r="AG2" s="106" t="s">
        <v>11</v>
      </c>
      <c r="AH2" s="106" t="s">
        <v>12</v>
      </c>
      <c r="AI2" s="106" t="s">
        <v>13</v>
      </c>
      <c r="AJ2" s="167" t="s">
        <v>2726</v>
      </c>
      <c r="AK2" s="168" t="s">
        <v>2727</v>
      </c>
      <c r="AL2" s="169" t="s">
        <v>2728</v>
      </c>
      <c r="AM2" s="106" t="s">
        <v>1</v>
      </c>
      <c r="AN2" s="6" t="s">
        <v>2723</v>
      </c>
      <c r="AO2" s="106" t="s">
        <v>2724</v>
      </c>
      <c r="AP2" s="106" t="s">
        <v>2725</v>
      </c>
      <c r="AQ2" s="106" t="s">
        <v>2358</v>
      </c>
      <c r="AR2" s="106" t="s">
        <v>3</v>
      </c>
      <c r="AS2" s="106" t="s">
        <v>4</v>
      </c>
      <c r="AT2" s="106" t="s">
        <v>2359</v>
      </c>
      <c r="AU2" s="106" t="s">
        <v>6</v>
      </c>
      <c r="AV2" s="106" t="s">
        <v>7</v>
      </c>
      <c r="AW2" s="106" t="s">
        <v>8</v>
      </c>
      <c r="AX2" s="106" t="s">
        <v>9</v>
      </c>
      <c r="AY2" s="106" t="s">
        <v>10</v>
      </c>
      <c r="AZ2" s="106" t="s">
        <v>11</v>
      </c>
      <c r="BA2" s="106" t="s">
        <v>12</v>
      </c>
      <c r="BB2" s="106" t="s">
        <v>13</v>
      </c>
      <c r="BC2" s="167" t="s">
        <v>2726</v>
      </c>
      <c r="BD2" s="168" t="s">
        <v>2727</v>
      </c>
      <c r="BE2" s="169" t="s">
        <v>2728</v>
      </c>
      <c r="BF2" s="106" t="s">
        <v>1</v>
      </c>
      <c r="BG2" s="6" t="s">
        <v>2723</v>
      </c>
      <c r="BH2" s="106" t="s">
        <v>2724</v>
      </c>
      <c r="BI2" s="106" t="s">
        <v>2725</v>
      </c>
      <c r="BJ2" s="106" t="s">
        <v>2358</v>
      </c>
      <c r="BK2" s="106" t="s">
        <v>3</v>
      </c>
      <c r="BL2" s="106" t="s">
        <v>4</v>
      </c>
      <c r="BM2" s="106" t="s">
        <v>2359</v>
      </c>
      <c r="BN2" s="106" t="s">
        <v>6</v>
      </c>
      <c r="BO2" s="106" t="s">
        <v>7</v>
      </c>
      <c r="BP2" s="106" t="s">
        <v>8</v>
      </c>
      <c r="BQ2" s="106" t="s">
        <v>9</v>
      </c>
      <c r="BR2" s="106" t="s">
        <v>10</v>
      </c>
      <c r="BS2" s="106" t="s">
        <v>11</v>
      </c>
      <c r="BT2" s="106" t="s">
        <v>12</v>
      </c>
      <c r="BU2" s="106" t="s">
        <v>13</v>
      </c>
      <c r="BV2" s="167" t="s">
        <v>2726</v>
      </c>
      <c r="BW2" s="168" t="s">
        <v>2727</v>
      </c>
      <c r="BX2" s="169" t="s">
        <v>2728</v>
      </c>
      <c r="BY2" s="106" t="s">
        <v>1</v>
      </c>
      <c r="BZ2" s="6" t="s">
        <v>2723</v>
      </c>
      <c r="CA2" s="106" t="s">
        <v>2724</v>
      </c>
      <c r="CB2" s="106" t="s">
        <v>2725</v>
      </c>
      <c r="CC2" s="106" t="s">
        <v>2358</v>
      </c>
      <c r="CD2" s="106" t="s">
        <v>3</v>
      </c>
      <c r="CE2" s="106" t="s">
        <v>4</v>
      </c>
      <c r="CF2" s="106" t="s">
        <v>2359</v>
      </c>
      <c r="CG2" s="106" t="s">
        <v>6</v>
      </c>
      <c r="CH2" s="106" t="s">
        <v>7</v>
      </c>
      <c r="CI2" s="106" t="s">
        <v>8</v>
      </c>
      <c r="CJ2" s="106" t="s">
        <v>9</v>
      </c>
      <c r="CK2" s="106" t="s">
        <v>10</v>
      </c>
      <c r="CL2" s="106" t="s">
        <v>11</v>
      </c>
      <c r="CM2" s="106" t="s">
        <v>12</v>
      </c>
      <c r="CN2" s="106" t="s">
        <v>13</v>
      </c>
      <c r="CO2" s="167" t="s">
        <v>2726</v>
      </c>
      <c r="CP2" s="168" t="s">
        <v>2727</v>
      </c>
      <c r="CQ2" s="169" t="s">
        <v>2728</v>
      </c>
      <c r="CR2" s="106" t="s">
        <v>1</v>
      </c>
      <c r="CS2" s="6" t="s">
        <v>2723</v>
      </c>
      <c r="CT2" s="106" t="s">
        <v>2724</v>
      </c>
      <c r="CU2" s="106" t="s">
        <v>2725</v>
      </c>
      <c r="CV2" s="106" t="s">
        <v>2358</v>
      </c>
      <c r="CW2" s="106" t="s">
        <v>3</v>
      </c>
      <c r="CX2" s="106" t="s">
        <v>4</v>
      </c>
      <c r="CY2" s="106" t="s">
        <v>2359</v>
      </c>
      <c r="CZ2" s="106" t="s">
        <v>6</v>
      </c>
      <c r="DA2" s="106" t="s">
        <v>7</v>
      </c>
      <c r="DB2" s="106" t="s">
        <v>8</v>
      </c>
      <c r="DC2" s="106" t="s">
        <v>9</v>
      </c>
      <c r="DD2" s="106" t="s">
        <v>10</v>
      </c>
      <c r="DE2" s="106" t="s">
        <v>11</v>
      </c>
      <c r="DF2" s="106" t="s">
        <v>12</v>
      </c>
      <c r="DG2" s="106" t="s">
        <v>13</v>
      </c>
      <c r="DH2" s="167" t="s">
        <v>2726</v>
      </c>
      <c r="DI2" s="168" t="s">
        <v>2727</v>
      </c>
      <c r="DJ2" s="169" t="s">
        <v>2728</v>
      </c>
      <c r="DK2" s="106" t="s">
        <v>1</v>
      </c>
      <c r="DL2" s="6" t="s">
        <v>2723</v>
      </c>
      <c r="DM2" s="106" t="s">
        <v>2724</v>
      </c>
      <c r="DN2" s="106" t="s">
        <v>2725</v>
      </c>
      <c r="DO2" s="106" t="s">
        <v>2358</v>
      </c>
      <c r="DP2" s="106" t="s">
        <v>3</v>
      </c>
      <c r="DQ2" s="106" t="s">
        <v>4</v>
      </c>
      <c r="DR2" s="106" t="s">
        <v>2359</v>
      </c>
      <c r="DS2" s="106" t="s">
        <v>6</v>
      </c>
      <c r="DT2" s="106" t="s">
        <v>7</v>
      </c>
      <c r="DU2" s="106" t="s">
        <v>8</v>
      </c>
      <c r="DV2" s="106" t="s">
        <v>9</v>
      </c>
      <c r="DW2" s="106" t="s">
        <v>10</v>
      </c>
      <c r="DX2" s="106" t="s">
        <v>11</v>
      </c>
      <c r="DY2" s="106" t="s">
        <v>12</v>
      </c>
      <c r="DZ2" s="106" t="s">
        <v>13</v>
      </c>
      <c r="EA2" s="167" t="s">
        <v>2726</v>
      </c>
      <c r="EB2" s="168" t="s">
        <v>2727</v>
      </c>
      <c r="EC2" s="169" t="s">
        <v>2728</v>
      </c>
      <c r="ED2" s="106" t="s">
        <v>1</v>
      </c>
      <c r="EE2" s="6" t="s">
        <v>2723</v>
      </c>
      <c r="EF2" s="106" t="s">
        <v>2724</v>
      </c>
      <c r="EG2" s="106" t="s">
        <v>2725</v>
      </c>
      <c r="EH2" s="106" t="s">
        <v>2358</v>
      </c>
      <c r="EI2" s="106" t="s">
        <v>3</v>
      </c>
      <c r="EJ2" s="106" t="s">
        <v>4</v>
      </c>
      <c r="EK2" s="106" t="s">
        <v>2359</v>
      </c>
      <c r="EL2" s="106" t="s">
        <v>6</v>
      </c>
      <c r="EM2" s="106" t="s">
        <v>7</v>
      </c>
      <c r="EN2" s="106" t="s">
        <v>8</v>
      </c>
      <c r="EO2" s="106" t="s">
        <v>9</v>
      </c>
      <c r="EP2" s="106" t="s">
        <v>10</v>
      </c>
      <c r="EQ2" s="106" t="s">
        <v>11</v>
      </c>
      <c r="ER2" s="106" t="s">
        <v>12</v>
      </c>
      <c r="ES2" s="106" t="s">
        <v>13</v>
      </c>
      <c r="ET2" s="167" t="s">
        <v>2726</v>
      </c>
      <c r="EU2" s="168" t="s">
        <v>2727</v>
      </c>
      <c r="EV2" s="169" t="s">
        <v>2728</v>
      </c>
      <c r="EW2" s="106" t="s">
        <v>1</v>
      </c>
      <c r="EX2" s="6" t="s">
        <v>2723</v>
      </c>
      <c r="EY2" s="106" t="s">
        <v>2724</v>
      </c>
      <c r="EZ2" s="106" t="s">
        <v>2725</v>
      </c>
      <c r="FA2" s="106" t="s">
        <v>2358</v>
      </c>
      <c r="FB2" s="106" t="s">
        <v>3</v>
      </c>
      <c r="FC2" s="106" t="s">
        <v>4</v>
      </c>
      <c r="FD2" s="106" t="s">
        <v>2359</v>
      </c>
      <c r="FE2" s="106" t="s">
        <v>6</v>
      </c>
      <c r="FF2" s="106" t="s">
        <v>7</v>
      </c>
      <c r="FG2" s="106" t="s">
        <v>8</v>
      </c>
      <c r="FH2" s="106" t="s">
        <v>9</v>
      </c>
      <c r="FI2" s="106" t="s">
        <v>10</v>
      </c>
      <c r="FJ2" s="106" t="s">
        <v>11</v>
      </c>
      <c r="FK2" s="106" t="s">
        <v>12</v>
      </c>
      <c r="FL2" s="106" t="s">
        <v>13</v>
      </c>
      <c r="FM2" s="167" t="s">
        <v>2726</v>
      </c>
      <c r="FN2" s="168" t="s">
        <v>2727</v>
      </c>
      <c r="FO2" s="169" t="s">
        <v>2728</v>
      </c>
      <c r="FP2" s="106" t="s">
        <v>1</v>
      </c>
      <c r="FQ2" s="6" t="s">
        <v>2723</v>
      </c>
      <c r="FR2" s="106" t="s">
        <v>2724</v>
      </c>
      <c r="FS2" s="106" t="s">
        <v>2725</v>
      </c>
      <c r="FT2" s="106" t="s">
        <v>2358</v>
      </c>
      <c r="FU2" s="106" t="s">
        <v>3</v>
      </c>
      <c r="FV2" s="106" t="s">
        <v>4</v>
      </c>
      <c r="FW2" s="106" t="s">
        <v>2359</v>
      </c>
      <c r="FX2" s="106" t="s">
        <v>6</v>
      </c>
      <c r="FY2" s="106" t="s">
        <v>7</v>
      </c>
      <c r="FZ2" s="106" t="s">
        <v>8</v>
      </c>
      <c r="GA2" s="106" t="s">
        <v>9</v>
      </c>
      <c r="GB2" s="106" t="s">
        <v>10</v>
      </c>
      <c r="GC2" s="106" t="s">
        <v>11</v>
      </c>
      <c r="GD2" s="106" t="s">
        <v>12</v>
      </c>
      <c r="GE2" s="106" t="s">
        <v>13</v>
      </c>
      <c r="GF2" s="167" t="s">
        <v>2726</v>
      </c>
      <c r="GG2" s="168" t="s">
        <v>2727</v>
      </c>
      <c r="GH2" s="169" t="s">
        <v>2728</v>
      </c>
      <c r="GI2" s="106" t="s">
        <v>1</v>
      </c>
      <c r="GJ2" s="6" t="s">
        <v>2723</v>
      </c>
      <c r="GK2" s="106" t="s">
        <v>2724</v>
      </c>
      <c r="GL2" s="106" t="s">
        <v>2725</v>
      </c>
      <c r="GM2" s="106" t="s">
        <v>2358</v>
      </c>
      <c r="GN2" s="106" t="s">
        <v>3</v>
      </c>
      <c r="GO2" s="106" t="s">
        <v>4</v>
      </c>
      <c r="GP2" s="106" t="s">
        <v>2359</v>
      </c>
      <c r="GQ2" s="106" t="s">
        <v>6</v>
      </c>
      <c r="GR2" s="106" t="s">
        <v>7</v>
      </c>
      <c r="GS2" s="106" t="s">
        <v>8</v>
      </c>
      <c r="GT2" s="106" t="s">
        <v>9</v>
      </c>
      <c r="GU2" s="106" t="s">
        <v>10</v>
      </c>
      <c r="GV2" s="106" t="s">
        <v>11</v>
      </c>
      <c r="GW2" s="106" t="s">
        <v>12</v>
      </c>
      <c r="GX2" s="106" t="s">
        <v>13</v>
      </c>
      <c r="GY2" s="167" t="s">
        <v>2726</v>
      </c>
      <c r="GZ2" s="168" t="s">
        <v>2727</v>
      </c>
      <c r="HA2" s="169" t="s">
        <v>2728</v>
      </c>
      <c r="HB2" s="106" t="s">
        <v>1</v>
      </c>
      <c r="HC2" s="6" t="s">
        <v>2723</v>
      </c>
      <c r="HD2" s="106" t="s">
        <v>2724</v>
      </c>
      <c r="HE2" s="106" t="s">
        <v>2725</v>
      </c>
      <c r="HF2" s="106" t="s">
        <v>2358</v>
      </c>
      <c r="HG2" s="106" t="s">
        <v>3</v>
      </c>
      <c r="HH2" s="106" t="s">
        <v>4</v>
      </c>
      <c r="HI2" s="106" t="s">
        <v>2359</v>
      </c>
      <c r="HJ2" s="106" t="s">
        <v>6</v>
      </c>
      <c r="HK2" s="106" t="s">
        <v>7</v>
      </c>
      <c r="HL2" s="106" t="s">
        <v>8</v>
      </c>
      <c r="HM2" s="106" t="s">
        <v>9</v>
      </c>
      <c r="HN2" s="106" t="s">
        <v>10</v>
      </c>
      <c r="HO2" s="106" t="s">
        <v>11</v>
      </c>
      <c r="HP2" s="106" t="s">
        <v>12</v>
      </c>
      <c r="HQ2" s="106" t="s">
        <v>13</v>
      </c>
      <c r="HR2" s="167" t="s">
        <v>2726</v>
      </c>
      <c r="HS2" s="168" t="s">
        <v>2727</v>
      </c>
      <c r="HT2" s="169" t="s">
        <v>2728</v>
      </c>
      <c r="HU2" s="106" t="s">
        <v>1</v>
      </c>
      <c r="HV2" s="6" t="s">
        <v>2723</v>
      </c>
      <c r="HW2" s="106" t="s">
        <v>2724</v>
      </c>
      <c r="HX2" s="106" t="s">
        <v>2725</v>
      </c>
      <c r="HY2" s="106" t="s">
        <v>2358</v>
      </c>
      <c r="HZ2" s="106" t="s">
        <v>3</v>
      </c>
      <c r="IA2" s="106" t="s">
        <v>4</v>
      </c>
      <c r="IB2" s="106" t="s">
        <v>2359</v>
      </c>
      <c r="IC2" s="106" t="s">
        <v>6</v>
      </c>
      <c r="ID2" s="106" t="s">
        <v>7</v>
      </c>
      <c r="IE2" s="106" t="s">
        <v>8</v>
      </c>
      <c r="IF2" s="106" t="s">
        <v>9</v>
      </c>
      <c r="IG2" s="106" t="s">
        <v>10</v>
      </c>
      <c r="IH2" s="106" t="s">
        <v>11</v>
      </c>
      <c r="II2" s="106" t="s">
        <v>12</v>
      </c>
      <c r="IJ2" s="106" t="s">
        <v>13</v>
      </c>
      <c r="IK2" s="167" t="s">
        <v>2726</v>
      </c>
      <c r="IL2" s="168" t="s">
        <v>2727</v>
      </c>
      <c r="IM2" s="169" t="s">
        <v>2728</v>
      </c>
      <c r="IN2" s="106" t="s">
        <v>1</v>
      </c>
      <c r="IO2" s="6" t="s">
        <v>2723</v>
      </c>
      <c r="IP2" s="106" t="s">
        <v>2724</v>
      </c>
      <c r="IQ2" s="106" t="s">
        <v>2725</v>
      </c>
      <c r="IR2" s="106" t="s">
        <v>2358</v>
      </c>
      <c r="IS2" s="106" t="s">
        <v>3</v>
      </c>
      <c r="IT2" s="106" t="s">
        <v>4</v>
      </c>
      <c r="IU2" s="106" t="s">
        <v>2359</v>
      </c>
      <c r="IV2" s="106" t="s">
        <v>6</v>
      </c>
      <c r="IW2" s="106" t="s">
        <v>7</v>
      </c>
      <c r="IX2" s="106" t="s">
        <v>8</v>
      </c>
      <c r="IY2" s="106" t="s">
        <v>9</v>
      </c>
      <c r="IZ2" s="106" t="s">
        <v>10</v>
      </c>
      <c r="JA2" s="106" t="s">
        <v>11</v>
      </c>
      <c r="JB2" s="106" t="s">
        <v>12</v>
      </c>
      <c r="JC2" s="106" t="s">
        <v>13</v>
      </c>
      <c r="JD2" s="167" t="s">
        <v>2726</v>
      </c>
      <c r="JE2" s="168" t="s">
        <v>2727</v>
      </c>
      <c r="JF2" s="169" t="s">
        <v>2728</v>
      </c>
      <c r="JG2" s="106" t="s">
        <v>1</v>
      </c>
      <c r="JH2" s="6" t="s">
        <v>2723</v>
      </c>
      <c r="JI2" s="106" t="s">
        <v>2724</v>
      </c>
      <c r="JJ2" s="106" t="s">
        <v>2725</v>
      </c>
      <c r="JK2" s="106" t="s">
        <v>2358</v>
      </c>
      <c r="JL2" s="106" t="s">
        <v>3</v>
      </c>
      <c r="JM2" s="106" t="s">
        <v>4</v>
      </c>
      <c r="JN2" s="106" t="s">
        <v>2359</v>
      </c>
      <c r="JO2" s="106" t="s">
        <v>6</v>
      </c>
      <c r="JP2" s="106" t="s">
        <v>7</v>
      </c>
      <c r="JQ2" s="106" t="s">
        <v>8</v>
      </c>
      <c r="JR2" s="106" t="s">
        <v>9</v>
      </c>
      <c r="JS2" s="106" t="s">
        <v>10</v>
      </c>
      <c r="JT2" s="106" t="s">
        <v>11</v>
      </c>
      <c r="JU2" s="106" t="s">
        <v>12</v>
      </c>
      <c r="JV2" s="106" t="s">
        <v>13</v>
      </c>
      <c r="JW2" s="167" t="s">
        <v>2726</v>
      </c>
      <c r="JX2" s="168" t="s">
        <v>2727</v>
      </c>
      <c r="JY2" s="169" t="s">
        <v>2728</v>
      </c>
      <c r="JZ2" s="106" t="s">
        <v>1</v>
      </c>
      <c r="KA2" s="6" t="s">
        <v>2723</v>
      </c>
      <c r="KB2" s="106" t="s">
        <v>2724</v>
      </c>
      <c r="KC2" s="106" t="s">
        <v>2725</v>
      </c>
      <c r="KD2" s="106" t="s">
        <v>2358</v>
      </c>
      <c r="KE2" s="106" t="s">
        <v>3</v>
      </c>
      <c r="KF2" s="106" t="s">
        <v>4</v>
      </c>
      <c r="KG2" s="106" t="s">
        <v>2359</v>
      </c>
      <c r="KH2" s="106" t="s">
        <v>6</v>
      </c>
      <c r="KI2" s="106" t="s">
        <v>7</v>
      </c>
      <c r="KJ2" s="106" t="s">
        <v>8</v>
      </c>
      <c r="KK2" s="106" t="s">
        <v>9</v>
      </c>
      <c r="KL2" s="106" t="s">
        <v>10</v>
      </c>
      <c r="KM2" s="106" t="s">
        <v>11</v>
      </c>
      <c r="KN2" s="106" t="s">
        <v>12</v>
      </c>
      <c r="KO2" s="106" t="s">
        <v>13</v>
      </c>
      <c r="KP2" s="167" t="s">
        <v>2726</v>
      </c>
      <c r="KQ2" s="168" t="s">
        <v>2727</v>
      </c>
      <c r="KR2" s="169" t="s">
        <v>2728</v>
      </c>
      <c r="KS2" s="106" t="s">
        <v>1</v>
      </c>
      <c r="KT2" s="6" t="s">
        <v>2723</v>
      </c>
      <c r="KU2" s="106" t="s">
        <v>2724</v>
      </c>
      <c r="KV2" s="106" t="s">
        <v>2725</v>
      </c>
      <c r="KW2" s="106" t="s">
        <v>2358</v>
      </c>
      <c r="KX2" s="106" t="s">
        <v>3</v>
      </c>
      <c r="KY2" s="106" t="s">
        <v>4</v>
      </c>
      <c r="KZ2" s="106" t="s">
        <v>2359</v>
      </c>
      <c r="LA2" s="106" t="s">
        <v>6</v>
      </c>
      <c r="LB2" s="106" t="s">
        <v>7</v>
      </c>
      <c r="LC2" s="106" t="s">
        <v>8</v>
      </c>
      <c r="LD2" s="106" t="s">
        <v>9</v>
      </c>
      <c r="LE2" s="106" t="s">
        <v>10</v>
      </c>
      <c r="LF2" s="106" t="s">
        <v>11</v>
      </c>
      <c r="LG2" s="106" t="s">
        <v>12</v>
      </c>
      <c r="LH2" s="106" t="s">
        <v>13</v>
      </c>
      <c r="LI2" s="167" t="s">
        <v>2726</v>
      </c>
      <c r="LJ2" s="168" t="s">
        <v>2727</v>
      </c>
      <c r="LK2" s="169" t="s">
        <v>2728</v>
      </c>
      <c r="LL2" s="106" t="s">
        <v>1</v>
      </c>
      <c r="LM2" s="6" t="s">
        <v>2723</v>
      </c>
      <c r="LN2" s="106" t="s">
        <v>2724</v>
      </c>
      <c r="LO2" s="106" t="s">
        <v>2725</v>
      </c>
      <c r="LP2" s="106" t="s">
        <v>2358</v>
      </c>
      <c r="LQ2" s="106" t="s">
        <v>3</v>
      </c>
      <c r="LR2" s="106" t="s">
        <v>4</v>
      </c>
      <c r="LS2" s="106" t="s">
        <v>2359</v>
      </c>
      <c r="LT2" s="106" t="s">
        <v>6</v>
      </c>
      <c r="LU2" s="106" t="s">
        <v>7</v>
      </c>
      <c r="LV2" s="106" t="s">
        <v>8</v>
      </c>
      <c r="LW2" s="106" t="s">
        <v>9</v>
      </c>
      <c r="LX2" s="106" t="s">
        <v>10</v>
      </c>
      <c r="LY2" s="106" t="s">
        <v>11</v>
      </c>
      <c r="LZ2" s="106" t="s">
        <v>12</v>
      </c>
      <c r="MA2" s="106" t="s">
        <v>13</v>
      </c>
      <c r="MB2" s="167" t="s">
        <v>2726</v>
      </c>
      <c r="MC2" s="168" t="s">
        <v>2727</v>
      </c>
      <c r="MD2" s="169" t="s">
        <v>2728</v>
      </c>
      <c r="ME2" s="106" t="s">
        <v>1</v>
      </c>
      <c r="MF2" s="6" t="s">
        <v>2723</v>
      </c>
      <c r="MG2" s="106" t="s">
        <v>2724</v>
      </c>
      <c r="MH2" s="106" t="s">
        <v>2725</v>
      </c>
      <c r="MI2" s="106" t="s">
        <v>2358</v>
      </c>
      <c r="MJ2" s="106" t="s">
        <v>3</v>
      </c>
      <c r="MK2" s="106" t="s">
        <v>4</v>
      </c>
      <c r="ML2" s="106" t="s">
        <v>2359</v>
      </c>
      <c r="MM2" s="106" t="s">
        <v>6</v>
      </c>
      <c r="MN2" s="106" t="s">
        <v>7</v>
      </c>
      <c r="MO2" s="106" t="s">
        <v>8</v>
      </c>
      <c r="MP2" s="106" t="s">
        <v>9</v>
      </c>
      <c r="MQ2" s="106" t="s">
        <v>10</v>
      </c>
      <c r="MR2" s="106" t="s">
        <v>11</v>
      </c>
      <c r="MS2" s="106" t="s">
        <v>12</v>
      </c>
      <c r="MT2" s="106" t="s">
        <v>13</v>
      </c>
      <c r="MU2" s="167" t="s">
        <v>2726</v>
      </c>
      <c r="MV2" s="168" t="s">
        <v>2727</v>
      </c>
      <c r="MW2" s="169" t="s">
        <v>2728</v>
      </c>
      <c r="MX2" s="106" t="s">
        <v>1</v>
      </c>
      <c r="MY2" s="6" t="s">
        <v>2723</v>
      </c>
      <c r="MZ2" s="106" t="s">
        <v>2724</v>
      </c>
      <c r="NA2" s="106" t="s">
        <v>2725</v>
      </c>
      <c r="NB2" s="106" t="s">
        <v>2358</v>
      </c>
      <c r="NC2" s="106" t="s">
        <v>3</v>
      </c>
      <c r="ND2" s="106" t="s">
        <v>4</v>
      </c>
      <c r="NE2" s="106" t="s">
        <v>2359</v>
      </c>
      <c r="NF2" s="106" t="s">
        <v>6</v>
      </c>
      <c r="NG2" s="106" t="s">
        <v>7</v>
      </c>
      <c r="NH2" s="106" t="s">
        <v>8</v>
      </c>
      <c r="NI2" s="106" t="s">
        <v>9</v>
      </c>
      <c r="NJ2" s="106" t="s">
        <v>10</v>
      </c>
      <c r="NK2" s="106" t="s">
        <v>11</v>
      </c>
      <c r="NL2" s="106" t="s">
        <v>12</v>
      </c>
      <c r="NM2" s="106" t="s">
        <v>13</v>
      </c>
      <c r="NN2" s="167" t="s">
        <v>2726</v>
      </c>
      <c r="NO2" s="168" t="s">
        <v>2727</v>
      </c>
      <c r="NP2" s="169" t="s">
        <v>2728</v>
      </c>
      <c r="NQ2" s="106" t="s">
        <v>1</v>
      </c>
      <c r="NR2" s="6" t="s">
        <v>2723</v>
      </c>
      <c r="NS2" s="106" t="s">
        <v>2724</v>
      </c>
      <c r="NT2" s="106" t="s">
        <v>2725</v>
      </c>
      <c r="NU2" s="106" t="s">
        <v>2358</v>
      </c>
      <c r="NV2" s="106" t="s">
        <v>3</v>
      </c>
      <c r="NW2" s="106" t="s">
        <v>4</v>
      </c>
      <c r="NX2" s="106" t="s">
        <v>2359</v>
      </c>
      <c r="NY2" s="106" t="s">
        <v>6</v>
      </c>
      <c r="NZ2" s="106" t="s">
        <v>7</v>
      </c>
      <c r="OA2" s="106" t="s">
        <v>8</v>
      </c>
      <c r="OB2" s="106" t="s">
        <v>9</v>
      </c>
      <c r="OC2" s="106" t="s">
        <v>10</v>
      </c>
      <c r="OD2" s="106" t="s">
        <v>11</v>
      </c>
      <c r="OE2" s="106" t="s">
        <v>12</v>
      </c>
      <c r="OF2" s="106" t="s">
        <v>13</v>
      </c>
      <c r="OG2" s="167" t="s">
        <v>2726</v>
      </c>
      <c r="OH2" s="168" t="s">
        <v>2727</v>
      </c>
      <c r="OI2" s="169" t="s">
        <v>2728</v>
      </c>
      <c r="OJ2" s="106" t="s">
        <v>1</v>
      </c>
      <c r="OK2" s="6" t="s">
        <v>2723</v>
      </c>
      <c r="OL2" s="106" t="s">
        <v>2724</v>
      </c>
      <c r="OM2" s="106" t="s">
        <v>2725</v>
      </c>
      <c r="ON2" s="106" t="s">
        <v>2358</v>
      </c>
      <c r="OO2" s="106" t="s">
        <v>3</v>
      </c>
      <c r="OP2" s="106" t="s">
        <v>4</v>
      </c>
      <c r="OQ2" s="106" t="s">
        <v>2359</v>
      </c>
      <c r="OR2" s="106" t="s">
        <v>6</v>
      </c>
      <c r="OS2" s="106" t="s">
        <v>7</v>
      </c>
      <c r="OT2" s="106" t="s">
        <v>8</v>
      </c>
      <c r="OU2" s="106" t="s">
        <v>9</v>
      </c>
      <c r="OV2" s="106" t="s">
        <v>10</v>
      </c>
      <c r="OW2" s="106" t="s">
        <v>11</v>
      </c>
      <c r="OX2" s="106" t="s">
        <v>12</v>
      </c>
      <c r="OY2" s="106" t="s">
        <v>13</v>
      </c>
      <c r="OZ2" s="167" t="s">
        <v>2726</v>
      </c>
      <c r="PA2" s="168" t="s">
        <v>2727</v>
      </c>
      <c r="PB2" s="169" t="s">
        <v>2728</v>
      </c>
      <c r="PC2" s="106" t="s">
        <v>1</v>
      </c>
      <c r="PD2" s="6" t="s">
        <v>2723</v>
      </c>
      <c r="PE2" s="106" t="s">
        <v>2724</v>
      </c>
      <c r="PF2" s="106" t="s">
        <v>2725</v>
      </c>
      <c r="PG2" s="106" t="s">
        <v>2358</v>
      </c>
      <c r="PH2" s="106" t="s">
        <v>3</v>
      </c>
      <c r="PI2" s="106" t="s">
        <v>4</v>
      </c>
      <c r="PJ2" s="106" t="s">
        <v>2359</v>
      </c>
      <c r="PK2" s="106" t="s">
        <v>6</v>
      </c>
      <c r="PL2" s="106" t="s">
        <v>7</v>
      </c>
      <c r="PM2" s="106" t="s">
        <v>8</v>
      </c>
      <c r="PN2" s="106" t="s">
        <v>9</v>
      </c>
      <c r="PO2" s="106" t="s">
        <v>10</v>
      </c>
      <c r="PP2" s="106" t="s">
        <v>11</v>
      </c>
      <c r="PQ2" s="106" t="s">
        <v>12</v>
      </c>
      <c r="PR2" s="106" t="s">
        <v>13</v>
      </c>
      <c r="PS2" s="167" t="s">
        <v>2726</v>
      </c>
      <c r="PT2" s="168" t="s">
        <v>2727</v>
      </c>
      <c r="PU2" s="169" t="s">
        <v>2728</v>
      </c>
      <c r="PV2" s="106" t="s">
        <v>1</v>
      </c>
      <c r="PW2" s="6" t="s">
        <v>2723</v>
      </c>
      <c r="PX2" s="106" t="s">
        <v>2724</v>
      </c>
      <c r="PY2" s="106" t="s">
        <v>2725</v>
      </c>
      <c r="PZ2" s="106" t="s">
        <v>2358</v>
      </c>
      <c r="QA2" s="106" t="s">
        <v>3</v>
      </c>
      <c r="QB2" s="106" t="s">
        <v>4</v>
      </c>
      <c r="QC2" s="106" t="s">
        <v>2359</v>
      </c>
      <c r="QD2" s="106" t="s">
        <v>6</v>
      </c>
      <c r="QE2" s="106" t="s">
        <v>7</v>
      </c>
      <c r="QF2" s="106" t="s">
        <v>8</v>
      </c>
      <c r="QG2" s="106" t="s">
        <v>9</v>
      </c>
      <c r="QH2" s="106" t="s">
        <v>10</v>
      </c>
      <c r="QI2" s="106" t="s">
        <v>11</v>
      </c>
      <c r="QJ2" s="106" t="s">
        <v>12</v>
      </c>
      <c r="QK2" s="106" t="s">
        <v>13</v>
      </c>
      <c r="QL2" s="167" t="s">
        <v>2726</v>
      </c>
      <c r="QM2" s="168" t="s">
        <v>2727</v>
      </c>
      <c r="QN2" s="169" t="s">
        <v>2728</v>
      </c>
      <c r="QO2" s="106" t="s">
        <v>1</v>
      </c>
      <c r="QP2" s="6" t="s">
        <v>2723</v>
      </c>
      <c r="QQ2" s="106" t="s">
        <v>2724</v>
      </c>
      <c r="QR2" s="106" t="s">
        <v>2725</v>
      </c>
      <c r="QS2" s="106" t="s">
        <v>2358</v>
      </c>
      <c r="QT2" s="106" t="s">
        <v>3</v>
      </c>
      <c r="QU2" s="106" t="s">
        <v>4</v>
      </c>
      <c r="QV2" s="106" t="s">
        <v>2359</v>
      </c>
      <c r="QW2" s="106" t="s">
        <v>6</v>
      </c>
      <c r="QX2" s="106" t="s">
        <v>7</v>
      </c>
      <c r="QY2" s="106" t="s">
        <v>8</v>
      </c>
      <c r="QZ2" s="106" t="s">
        <v>9</v>
      </c>
      <c r="RA2" s="106" t="s">
        <v>10</v>
      </c>
      <c r="RB2" s="106" t="s">
        <v>11</v>
      </c>
      <c r="RC2" s="106" t="s">
        <v>12</v>
      </c>
      <c r="RD2" s="106" t="s">
        <v>13</v>
      </c>
      <c r="RE2" s="167" t="s">
        <v>2726</v>
      </c>
      <c r="RF2" s="168" t="s">
        <v>2727</v>
      </c>
      <c r="RG2" s="169" t="s">
        <v>2728</v>
      </c>
      <c r="RH2" s="106" t="s">
        <v>1</v>
      </c>
      <c r="RI2" s="6" t="s">
        <v>2723</v>
      </c>
      <c r="RJ2" s="106" t="s">
        <v>2724</v>
      </c>
      <c r="RK2" s="106" t="s">
        <v>2725</v>
      </c>
      <c r="RL2" s="106" t="s">
        <v>2358</v>
      </c>
      <c r="RM2" s="106" t="s">
        <v>3</v>
      </c>
      <c r="RN2" s="106" t="s">
        <v>4</v>
      </c>
      <c r="RO2" s="106" t="s">
        <v>2359</v>
      </c>
      <c r="RP2" s="106" t="s">
        <v>6</v>
      </c>
      <c r="RQ2" s="106" t="s">
        <v>7</v>
      </c>
      <c r="RR2" s="106" t="s">
        <v>8</v>
      </c>
      <c r="RS2" s="106" t="s">
        <v>9</v>
      </c>
      <c r="RT2" s="106" t="s">
        <v>10</v>
      </c>
      <c r="RU2" s="106" t="s">
        <v>11</v>
      </c>
      <c r="RV2" s="106" t="s">
        <v>12</v>
      </c>
      <c r="RW2" s="106" t="s">
        <v>13</v>
      </c>
      <c r="RX2" s="167" t="s">
        <v>2726</v>
      </c>
      <c r="RY2" s="168" t="s">
        <v>2727</v>
      </c>
      <c r="RZ2" s="169" t="s">
        <v>2728</v>
      </c>
      <c r="SA2" s="106" t="s">
        <v>1</v>
      </c>
      <c r="SB2" s="6" t="s">
        <v>2723</v>
      </c>
      <c r="SC2" s="106" t="s">
        <v>2724</v>
      </c>
      <c r="SD2" s="106" t="s">
        <v>2725</v>
      </c>
      <c r="SE2" s="106" t="s">
        <v>2358</v>
      </c>
      <c r="SF2" s="106" t="s">
        <v>3</v>
      </c>
      <c r="SG2" s="106" t="s">
        <v>4</v>
      </c>
      <c r="SH2" s="106" t="s">
        <v>2359</v>
      </c>
      <c r="SI2" s="106" t="s">
        <v>6</v>
      </c>
      <c r="SJ2" s="106" t="s">
        <v>7</v>
      </c>
      <c r="SK2" s="106" t="s">
        <v>8</v>
      </c>
      <c r="SL2" s="106" t="s">
        <v>9</v>
      </c>
      <c r="SM2" s="106" t="s">
        <v>10</v>
      </c>
      <c r="SN2" s="106" t="s">
        <v>11</v>
      </c>
      <c r="SO2" s="106" t="s">
        <v>12</v>
      </c>
      <c r="SP2" s="106" t="s">
        <v>13</v>
      </c>
      <c r="SQ2" s="167" t="s">
        <v>2726</v>
      </c>
      <c r="SR2" s="168" t="s">
        <v>2727</v>
      </c>
      <c r="SS2" s="169" t="s">
        <v>2728</v>
      </c>
      <c r="ST2" s="106" t="s">
        <v>1</v>
      </c>
      <c r="SU2" s="6" t="s">
        <v>2723</v>
      </c>
      <c r="SV2" s="106" t="s">
        <v>2724</v>
      </c>
      <c r="SW2" s="106" t="s">
        <v>2725</v>
      </c>
      <c r="SX2" s="106" t="s">
        <v>2358</v>
      </c>
      <c r="SY2" s="106" t="s">
        <v>3</v>
      </c>
      <c r="SZ2" s="106" t="s">
        <v>4</v>
      </c>
      <c r="TA2" s="106" t="s">
        <v>2359</v>
      </c>
      <c r="TB2" s="106" t="s">
        <v>6</v>
      </c>
      <c r="TC2" s="106" t="s">
        <v>7</v>
      </c>
      <c r="TD2" s="106" t="s">
        <v>8</v>
      </c>
      <c r="TE2" s="106" t="s">
        <v>9</v>
      </c>
      <c r="TF2" s="106" t="s">
        <v>10</v>
      </c>
      <c r="TG2" s="106" t="s">
        <v>11</v>
      </c>
      <c r="TH2" s="106" t="s">
        <v>12</v>
      </c>
      <c r="TI2" s="106" t="s">
        <v>13</v>
      </c>
      <c r="TJ2" s="167" t="s">
        <v>2726</v>
      </c>
      <c r="TK2" s="168" t="s">
        <v>2727</v>
      </c>
      <c r="TL2" s="169" t="s">
        <v>2728</v>
      </c>
    </row>
    <row r="3" spans="1:532">
      <c r="A3" s="106" t="s">
        <v>2362</v>
      </c>
      <c r="B3" s="6" t="s">
        <v>2736</v>
      </c>
      <c r="C3" s="106" t="s">
        <v>2690</v>
      </c>
      <c r="D3" s="106"/>
      <c r="E3" s="176">
        <v>2.7719907407407405E-2</v>
      </c>
      <c r="F3" s="176">
        <v>1.8194444444444444E-2</v>
      </c>
      <c r="G3" s="176">
        <v>3.3912037037037036E-3</v>
      </c>
      <c r="H3" s="176">
        <v>6.122685185185185E-3</v>
      </c>
      <c r="I3" s="106">
        <v>5</v>
      </c>
      <c r="J3" s="106">
        <v>59</v>
      </c>
      <c r="K3" s="106">
        <v>725</v>
      </c>
      <c r="L3" s="106">
        <v>8</v>
      </c>
      <c r="M3" s="106">
        <v>0</v>
      </c>
      <c r="N3" s="106">
        <v>0</v>
      </c>
      <c r="O3" s="106">
        <v>0</v>
      </c>
      <c r="P3" s="106">
        <v>98.91</v>
      </c>
      <c r="Q3" s="106">
        <f>J3-L3</f>
        <v>51</v>
      </c>
      <c r="R3" s="106"/>
      <c r="S3" s="27"/>
      <c r="T3" s="106" t="s">
        <v>2362</v>
      </c>
      <c r="U3" s="6" t="s">
        <v>2736</v>
      </c>
      <c r="V3" s="106" t="s">
        <v>2690</v>
      </c>
      <c r="W3" s="106"/>
      <c r="X3" s="176">
        <v>4.2129629629629626E-3</v>
      </c>
      <c r="Y3" s="176">
        <v>3.8888888888888883E-3</v>
      </c>
      <c r="Z3" s="176">
        <v>1.0416666666666667E-4</v>
      </c>
      <c r="AA3" s="176">
        <v>2.0833333333333335E-4</v>
      </c>
      <c r="AB3" s="106">
        <v>6</v>
      </c>
      <c r="AC3" s="106">
        <v>6</v>
      </c>
      <c r="AD3" s="106">
        <v>239</v>
      </c>
      <c r="AE3" s="106">
        <v>2</v>
      </c>
      <c r="AF3" s="106">
        <v>0</v>
      </c>
      <c r="AG3" s="106">
        <v>0</v>
      </c>
      <c r="AH3" s="106">
        <v>0</v>
      </c>
      <c r="AI3" s="106">
        <v>99.17</v>
      </c>
      <c r="AJ3" s="106">
        <f>AC3-AE3</f>
        <v>4</v>
      </c>
      <c r="AK3" s="106"/>
      <c r="AL3" s="27"/>
      <c r="AM3" s="106" t="s">
        <v>2362</v>
      </c>
      <c r="AN3" s="6" t="s">
        <v>2736</v>
      </c>
      <c r="AO3" s="106" t="s">
        <v>2690</v>
      </c>
      <c r="AP3" s="106">
        <v>8</v>
      </c>
      <c r="AQ3" s="176">
        <v>0.21642361111111111</v>
      </c>
      <c r="AR3" s="176">
        <v>0.1628009259259259</v>
      </c>
      <c r="AS3" s="176">
        <v>9.618055555555555E-3</v>
      </c>
      <c r="AT3" s="176">
        <v>4.3993055555555556E-2</v>
      </c>
      <c r="AU3" s="106">
        <v>35</v>
      </c>
      <c r="AV3" s="106">
        <v>536</v>
      </c>
      <c r="AW3" s="106">
        <v>58</v>
      </c>
      <c r="AX3" s="106">
        <v>1</v>
      </c>
      <c r="AY3" s="106">
        <v>0</v>
      </c>
      <c r="AZ3" s="106">
        <v>0</v>
      </c>
      <c r="BA3" s="106">
        <v>0</v>
      </c>
      <c r="BB3" s="106">
        <v>98.31</v>
      </c>
      <c r="BC3" s="106">
        <f>AV3-AX3</f>
        <v>535</v>
      </c>
      <c r="BD3" s="106">
        <v>524</v>
      </c>
      <c r="BE3" s="27">
        <f t="shared" ref="BE3:BE10" si="0">BC3/BD3*100</f>
        <v>102.09923664122138</v>
      </c>
      <c r="BF3" s="106" t="s">
        <v>2362</v>
      </c>
      <c r="BG3" s="6" t="s">
        <v>2736</v>
      </c>
      <c r="BH3" s="106" t="s">
        <v>2690</v>
      </c>
      <c r="BI3" s="106">
        <v>8</v>
      </c>
      <c r="BJ3" s="1">
        <v>0.21208333333333332</v>
      </c>
      <c r="BK3" s="1">
        <v>0.15103009259259259</v>
      </c>
      <c r="BL3" s="1">
        <v>2.0902777777777781E-2</v>
      </c>
      <c r="BM3" s="1">
        <v>4.0138888888888884E-2</v>
      </c>
      <c r="BN3">
        <v>40</v>
      </c>
      <c r="BO3">
        <v>531</v>
      </c>
      <c r="BP3">
        <v>532</v>
      </c>
      <c r="BQ3">
        <v>4</v>
      </c>
      <c r="BR3">
        <v>0</v>
      </c>
      <c r="BS3">
        <v>0</v>
      </c>
      <c r="BT3">
        <v>0</v>
      </c>
      <c r="BU3">
        <v>99.25</v>
      </c>
      <c r="BV3" s="106">
        <f>BO3-BQ3</f>
        <v>527</v>
      </c>
      <c r="BW3" s="106">
        <v>524</v>
      </c>
      <c r="BX3" s="27">
        <f t="shared" ref="BX3:BX10" si="1">BV3/BW3*100</f>
        <v>100.57251908396947</v>
      </c>
      <c r="BY3" s="106" t="s">
        <v>2362</v>
      </c>
      <c r="BZ3" s="6" t="s">
        <v>2736</v>
      </c>
      <c r="CA3" s="106" t="s">
        <v>2690</v>
      </c>
      <c r="CB3" s="106">
        <v>8</v>
      </c>
      <c r="CC3" s="1">
        <v>0.22862268518518516</v>
      </c>
      <c r="CD3" s="1">
        <v>0.17310185185185187</v>
      </c>
      <c r="CE3" s="1">
        <v>4.780092592592592E-2</v>
      </c>
      <c r="CF3" s="1">
        <v>7.69675925925926E-3</v>
      </c>
      <c r="CG3">
        <v>38</v>
      </c>
      <c r="CH3">
        <v>557</v>
      </c>
      <c r="CI3">
        <v>520</v>
      </c>
      <c r="CJ3">
        <v>17</v>
      </c>
      <c r="CK3">
        <v>0</v>
      </c>
      <c r="CL3">
        <v>0</v>
      </c>
      <c r="CM3">
        <v>0</v>
      </c>
      <c r="CN3">
        <v>96.83</v>
      </c>
      <c r="CO3" s="106">
        <f>CH3-CJ3</f>
        <v>540</v>
      </c>
      <c r="CP3" s="106">
        <v>524</v>
      </c>
      <c r="CQ3" s="27">
        <f t="shared" ref="CQ3:CQ10" si="2">CO3/CP3*100</f>
        <v>103.05343511450383</v>
      </c>
      <c r="CR3" s="106" t="s">
        <v>2362</v>
      </c>
      <c r="CS3" s="6" t="s">
        <v>2736</v>
      </c>
      <c r="CT3" s="106" t="s">
        <v>2690</v>
      </c>
      <c r="CU3" s="106">
        <v>8</v>
      </c>
      <c r="CV3" s="1">
        <v>0.22862268518518516</v>
      </c>
      <c r="CW3" s="1">
        <v>0.17310185185185187</v>
      </c>
      <c r="CX3" s="1">
        <v>4.780092592592592E-2</v>
      </c>
      <c r="CY3" s="1">
        <v>7.69675925925926E-3</v>
      </c>
      <c r="CZ3">
        <v>38</v>
      </c>
      <c r="DA3">
        <v>557</v>
      </c>
      <c r="DB3">
        <v>520</v>
      </c>
      <c r="DC3">
        <v>17</v>
      </c>
      <c r="DD3">
        <v>0</v>
      </c>
      <c r="DE3">
        <v>0</v>
      </c>
      <c r="DF3">
        <v>0</v>
      </c>
      <c r="DG3">
        <v>96.83</v>
      </c>
      <c r="DH3" s="106">
        <f>DA3-DC3</f>
        <v>540</v>
      </c>
      <c r="DI3" s="106">
        <v>524</v>
      </c>
      <c r="DJ3" s="27">
        <f t="shared" ref="DJ3:DJ10" si="3">DH3/DI3*100</f>
        <v>103.05343511450383</v>
      </c>
      <c r="DK3" s="106" t="s">
        <v>2362</v>
      </c>
      <c r="DL3" s="6" t="s">
        <v>2736</v>
      </c>
      <c r="DM3" s="106" t="s">
        <v>2690</v>
      </c>
      <c r="DN3" s="106">
        <v>8</v>
      </c>
      <c r="DO3" s="1">
        <v>0.68907407407407406</v>
      </c>
      <c r="DP3" s="1">
        <v>0.50903935185185178</v>
      </c>
      <c r="DQ3" s="1">
        <v>8.184027777777779E-2</v>
      </c>
      <c r="DR3" s="1">
        <v>9.8182870370370365E-2</v>
      </c>
      <c r="DS3">
        <v>124</v>
      </c>
      <c r="DT3">
        <v>1689</v>
      </c>
      <c r="DU3">
        <v>2074</v>
      </c>
      <c r="DV3">
        <v>32</v>
      </c>
      <c r="DW3">
        <v>0</v>
      </c>
      <c r="DX3">
        <v>0</v>
      </c>
      <c r="DY3">
        <v>0</v>
      </c>
      <c r="DZ3">
        <v>98.48</v>
      </c>
      <c r="EA3" s="106">
        <f>DT3-DV3</f>
        <v>1657</v>
      </c>
      <c r="EB3" s="106">
        <f>SUM(R3,AK3,BD3,BW3,DI3)</f>
        <v>1572</v>
      </c>
      <c r="EC3" s="27">
        <f t="shared" ref="EC3:EC10" si="4">EA3/EB3*100</f>
        <v>105.40712468193385</v>
      </c>
      <c r="ED3" s="106" t="s">
        <v>2362</v>
      </c>
      <c r="EE3" s="6" t="s">
        <v>2736</v>
      </c>
      <c r="EF3" s="106" t="s">
        <v>2690</v>
      </c>
      <c r="EG3" s="106">
        <v>8</v>
      </c>
      <c r="EH3" s="1">
        <v>1.2627314814814815E-2</v>
      </c>
      <c r="EI3" s="1">
        <v>1.0798611111111111E-2</v>
      </c>
      <c r="EJ3" s="1">
        <v>1.7245370370370372E-3</v>
      </c>
      <c r="EK3" s="1">
        <v>9.2592592592592588E-5</v>
      </c>
      <c r="EL3">
        <v>12</v>
      </c>
      <c r="EM3">
        <v>37</v>
      </c>
      <c r="EN3">
        <v>585</v>
      </c>
      <c r="EO3">
        <v>20</v>
      </c>
      <c r="EP3">
        <v>0</v>
      </c>
      <c r="EQ3">
        <v>0</v>
      </c>
      <c r="ER3">
        <v>0</v>
      </c>
      <c r="ES3">
        <v>96.69</v>
      </c>
      <c r="ET3" s="106">
        <f>EM3-EO3</f>
        <v>17</v>
      </c>
      <c r="EU3" s="106"/>
      <c r="EV3" s="27" t="e">
        <f t="shared" ref="EV3:EV10" si="5">ET3/EU3*100</f>
        <v>#DIV/0!</v>
      </c>
      <c r="EW3" s="106" t="s">
        <v>2362</v>
      </c>
      <c r="EX3" s="6" t="s">
        <v>2736</v>
      </c>
      <c r="EY3" s="106" t="s">
        <v>2690</v>
      </c>
      <c r="EZ3" s="106">
        <v>8</v>
      </c>
      <c r="FA3" s="1">
        <v>0.19685185185185183</v>
      </c>
      <c r="FB3" s="1">
        <v>0.16909722222222223</v>
      </c>
      <c r="FC3" s="1">
        <v>2.1307870370370369E-2</v>
      </c>
      <c r="FD3" s="1">
        <v>6.4351851851851861E-3</v>
      </c>
      <c r="FE3">
        <v>24</v>
      </c>
      <c r="FF3">
        <v>541</v>
      </c>
      <c r="FG3">
        <v>1</v>
      </c>
      <c r="FH3">
        <v>0</v>
      </c>
      <c r="FI3">
        <v>0</v>
      </c>
      <c r="FJ3">
        <v>0</v>
      </c>
      <c r="FK3">
        <v>0</v>
      </c>
      <c r="FL3">
        <v>100</v>
      </c>
      <c r="FM3" s="106">
        <f>FF3-FH3</f>
        <v>541</v>
      </c>
      <c r="FN3" s="106">
        <v>524</v>
      </c>
      <c r="FO3" s="27">
        <f t="shared" ref="FO3:FO10" si="6">FM3/FN3*100</f>
        <v>103.2442748091603</v>
      </c>
      <c r="FP3" s="106" t="s">
        <v>2362</v>
      </c>
      <c r="FQ3" s="6" t="s">
        <v>2736</v>
      </c>
      <c r="FR3" s="106" t="s">
        <v>2690</v>
      </c>
      <c r="FS3" s="106">
        <v>8</v>
      </c>
      <c r="FT3" s="1">
        <v>0.21193287037037037</v>
      </c>
      <c r="FU3" s="1">
        <v>0.1834837962962963</v>
      </c>
      <c r="FV3" s="1">
        <v>2.0995370370370373E-2</v>
      </c>
      <c r="FW3" s="1">
        <v>7.4537037037037028E-3</v>
      </c>
      <c r="FX3">
        <v>42</v>
      </c>
      <c r="FY3">
        <v>533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 s="106">
        <f>FY3-GA3</f>
        <v>533</v>
      </c>
      <c r="GG3" s="106">
        <v>524</v>
      </c>
      <c r="GH3" s="27">
        <f t="shared" ref="GH3:GH10" si="7">GF3/GG3*100</f>
        <v>101.71755725190839</v>
      </c>
      <c r="GI3" s="106" t="s">
        <v>2362</v>
      </c>
      <c r="GJ3" s="6" t="s">
        <v>2736</v>
      </c>
      <c r="GK3" s="106" t="s">
        <v>2690</v>
      </c>
      <c r="GL3" s="106">
        <v>8</v>
      </c>
      <c r="GM3" s="1">
        <v>0.23409722222222221</v>
      </c>
      <c r="GN3" s="1">
        <v>0.16321759259259258</v>
      </c>
      <c r="GO3" s="1">
        <v>6.3946759259259259E-2</v>
      </c>
      <c r="GP3" s="1">
        <v>6.9097222222222225E-3</v>
      </c>
      <c r="GQ3">
        <v>40</v>
      </c>
      <c r="GR3">
        <v>478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 s="106">
        <f>GR3-GT3</f>
        <v>478</v>
      </c>
      <c r="GZ3" s="106">
        <v>524</v>
      </c>
      <c r="HA3" s="27">
        <f>GY3/GZ3*100</f>
        <v>91.221374045801525</v>
      </c>
      <c r="HB3" s="106" t="s">
        <v>2362</v>
      </c>
      <c r="HC3" s="6" t="s">
        <v>2736</v>
      </c>
      <c r="HD3" s="106" t="s">
        <v>2690</v>
      </c>
      <c r="HE3" s="106">
        <v>8</v>
      </c>
      <c r="HF3" s="1">
        <v>0.23409722222222221</v>
      </c>
      <c r="HG3" s="1">
        <v>0.16321759259259258</v>
      </c>
      <c r="HH3" s="1">
        <v>6.3946759259259259E-2</v>
      </c>
      <c r="HI3" s="1">
        <v>6.9097222222222225E-3</v>
      </c>
      <c r="HJ3">
        <v>40</v>
      </c>
      <c r="HK3">
        <v>478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 s="106">
        <f t="shared" ref="HR3:HR11" si="8">HK3-HM3</f>
        <v>478</v>
      </c>
      <c r="HS3" s="106">
        <v>524</v>
      </c>
      <c r="HT3" s="27">
        <f t="shared" ref="HT3:HT10" si="9">HR3/HS3*100</f>
        <v>91.221374045801525</v>
      </c>
      <c r="HU3" s="106" t="s">
        <v>2362</v>
      </c>
      <c r="HV3" s="6" t="s">
        <v>2736</v>
      </c>
      <c r="HW3" s="106" t="s">
        <v>2690</v>
      </c>
      <c r="HX3" s="106">
        <v>8</v>
      </c>
      <c r="HY3" s="1">
        <v>0.65550925925925929</v>
      </c>
      <c r="HZ3" s="1">
        <v>0.52662037037037035</v>
      </c>
      <c r="IA3" s="1">
        <v>0.10798611111111112</v>
      </c>
      <c r="IB3" s="1">
        <v>2.0902777777777781E-2</v>
      </c>
      <c r="IC3">
        <v>118</v>
      </c>
      <c r="ID3">
        <v>1589</v>
      </c>
      <c r="IE3">
        <v>586</v>
      </c>
      <c r="IF3">
        <v>20</v>
      </c>
      <c r="IG3">
        <v>0</v>
      </c>
      <c r="IH3">
        <v>0</v>
      </c>
      <c r="II3">
        <v>0</v>
      </c>
      <c r="IJ3">
        <v>96.7</v>
      </c>
      <c r="IK3" s="106">
        <f>SUM(ET3,FM3,GF3,HR3)</f>
        <v>1569</v>
      </c>
      <c r="IL3" s="106">
        <f>SUM(EU3,FN3,GG3,GZ3)</f>
        <v>1572</v>
      </c>
      <c r="IM3" s="27">
        <f t="shared" ref="IM3:IM10" si="10">IK3/IL3*100</f>
        <v>99.809160305343511</v>
      </c>
      <c r="IN3" s="106" t="s">
        <v>2362</v>
      </c>
      <c r="IO3" s="6" t="s">
        <v>2736</v>
      </c>
      <c r="IP3" s="106" t="s">
        <v>2690</v>
      </c>
      <c r="IQ3" s="106">
        <v>8</v>
      </c>
      <c r="IR3" s="1">
        <v>0</v>
      </c>
      <c r="IS3" s="1">
        <v>0</v>
      </c>
      <c r="IT3" s="1">
        <v>0</v>
      </c>
      <c r="IU3" s="1">
        <v>0</v>
      </c>
      <c r="IV3">
        <v>0</v>
      </c>
      <c r="IW3">
        <v>0</v>
      </c>
      <c r="IX3">
        <v>541</v>
      </c>
      <c r="IY3">
        <v>2</v>
      </c>
      <c r="IZ3">
        <v>0</v>
      </c>
      <c r="JA3">
        <v>0</v>
      </c>
      <c r="JB3">
        <v>0</v>
      </c>
      <c r="JC3">
        <v>99.63</v>
      </c>
      <c r="JD3" s="106">
        <f>IW3-IY3</f>
        <v>-2</v>
      </c>
      <c r="JE3" s="106"/>
      <c r="JF3" s="27"/>
      <c r="JG3" s="106" t="s">
        <v>2362</v>
      </c>
      <c r="JH3" s="6" t="s">
        <v>2736</v>
      </c>
      <c r="JI3" s="106" t="s">
        <v>2690</v>
      </c>
      <c r="JJ3" s="106">
        <v>8</v>
      </c>
      <c r="JK3" s="1">
        <v>0</v>
      </c>
      <c r="JL3" s="1">
        <v>0</v>
      </c>
      <c r="JM3" s="1">
        <v>0</v>
      </c>
      <c r="JN3" s="1">
        <v>0</v>
      </c>
      <c r="JO3">
        <v>0</v>
      </c>
      <c r="JP3">
        <v>0</v>
      </c>
      <c r="JQ3">
        <v>703</v>
      </c>
      <c r="JR3">
        <v>11</v>
      </c>
      <c r="JS3">
        <v>0</v>
      </c>
      <c r="JT3">
        <v>0</v>
      </c>
      <c r="JU3">
        <v>0</v>
      </c>
      <c r="JV3">
        <v>98.46</v>
      </c>
      <c r="JW3" s="106">
        <f>JP3-JR3</f>
        <v>-11</v>
      </c>
      <c r="JX3" s="106"/>
      <c r="JY3" s="27"/>
      <c r="JZ3" s="106" t="s">
        <v>2362</v>
      </c>
      <c r="KA3" s="6" t="s">
        <v>2736</v>
      </c>
      <c r="KB3" s="106" t="s">
        <v>2690</v>
      </c>
      <c r="KC3" s="106">
        <v>8</v>
      </c>
      <c r="KD3" s="1">
        <v>0</v>
      </c>
      <c r="KE3" s="1">
        <v>0</v>
      </c>
      <c r="KF3" s="1">
        <v>0</v>
      </c>
      <c r="KG3" s="1">
        <v>0</v>
      </c>
      <c r="KH3">
        <v>0</v>
      </c>
      <c r="KI3">
        <v>0</v>
      </c>
      <c r="KJ3">
        <v>300</v>
      </c>
      <c r="KK3">
        <v>4</v>
      </c>
      <c r="KL3">
        <v>0</v>
      </c>
      <c r="KM3">
        <v>0</v>
      </c>
      <c r="KN3">
        <v>0</v>
      </c>
      <c r="KO3">
        <v>98.68</v>
      </c>
      <c r="KP3" s="106">
        <f>KI3-KK3</f>
        <v>-4</v>
      </c>
      <c r="KQ3" s="106"/>
      <c r="KR3" s="27"/>
      <c r="KS3" s="106" t="s">
        <v>2362</v>
      </c>
      <c r="KT3" s="6" t="s">
        <v>2736</v>
      </c>
      <c r="KU3" s="106" t="s">
        <v>2690</v>
      </c>
      <c r="KV3" s="106">
        <v>8</v>
      </c>
      <c r="KW3" s="1">
        <v>0</v>
      </c>
      <c r="KX3" s="1">
        <v>0</v>
      </c>
      <c r="KY3" s="1">
        <v>0</v>
      </c>
      <c r="KZ3" s="1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 s="106">
        <f>LB3-LD3</f>
        <v>0</v>
      </c>
      <c r="LJ3" s="106"/>
      <c r="LK3" s="27" t="e">
        <f t="shared" ref="LK3:LK10" si="11">LI3/LJ3*100</f>
        <v>#DIV/0!</v>
      </c>
      <c r="LL3" s="106" t="s">
        <v>2362</v>
      </c>
      <c r="LM3" s="6" t="s">
        <v>2736</v>
      </c>
      <c r="LN3" s="106" t="s">
        <v>2690</v>
      </c>
      <c r="LO3" s="106">
        <v>8</v>
      </c>
      <c r="LP3" s="1" t="e">
        <v>#N/A</v>
      </c>
      <c r="LQ3" s="1" t="e">
        <v>#N/A</v>
      </c>
      <c r="LR3" s="1" t="e">
        <v>#N/A</v>
      </c>
      <c r="LS3" s="1" t="e">
        <v>#N/A</v>
      </c>
      <c r="LT3" t="e">
        <v>#N/A</v>
      </c>
      <c r="LU3" t="e">
        <v>#N/A</v>
      </c>
      <c r="LV3" t="e">
        <v>#N/A</v>
      </c>
      <c r="LW3" t="e">
        <v>#N/A</v>
      </c>
      <c r="LX3" t="e">
        <v>#N/A</v>
      </c>
      <c r="LY3" t="e">
        <v>#N/A</v>
      </c>
      <c r="LZ3" t="e">
        <v>#N/A</v>
      </c>
      <c r="MA3" t="e">
        <v>#N/A</v>
      </c>
      <c r="MB3" s="106" t="e">
        <f>LU3-LW3</f>
        <v>#N/A</v>
      </c>
      <c r="MC3" s="106"/>
      <c r="MD3" s="27" t="e">
        <f t="shared" ref="MD3:MD10" si="12">MB3/MC3*100</f>
        <v>#N/A</v>
      </c>
      <c r="ME3" s="106" t="s">
        <v>2362</v>
      </c>
      <c r="MF3" s="6" t="s">
        <v>2736</v>
      </c>
      <c r="MG3" s="106" t="s">
        <v>2690</v>
      </c>
      <c r="MH3" s="106">
        <v>8</v>
      </c>
      <c r="MI3" t="e">
        <v>#N/A</v>
      </c>
      <c r="MJ3" t="e">
        <v>#N/A</v>
      </c>
      <c r="MK3" t="e">
        <v>#N/A</v>
      </c>
      <c r="ML3" t="e">
        <v>#N/A</v>
      </c>
      <c r="MM3" t="e">
        <v>#N/A</v>
      </c>
      <c r="MN3" t="e">
        <v>#N/A</v>
      </c>
      <c r="MO3" t="e">
        <v>#N/A</v>
      </c>
      <c r="MP3" t="e">
        <v>#N/A</v>
      </c>
      <c r="MQ3" t="e">
        <v>#N/A</v>
      </c>
      <c r="MR3" t="e">
        <v>#N/A</v>
      </c>
      <c r="MS3" t="e">
        <v>#N/A</v>
      </c>
      <c r="MT3" t="e">
        <v>#N/A</v>
      </c>
      <c r="MU3" s="106" t="e">
        <f>MN3-MP3</f>
        <v>#N/A</v>
      </c>
      <c r="MV3" s="106"/>
      <c r="MW3" s="27" t="e">
        <f t="shared" ref="MW3:MW10" si="13">MU3/MV3*100</f>
        <v>#N/A</v>
      </c>
      <c r="MX3" s="106" t="s">
        <v>2362</v>
      </c>
      <c r="MY3" s="6" t="s">
        <v>2736</v>
      </c>
      <c r="MZ3" s="106" t="s">
        <v>2690</v>
      </c>
      <c r="NA3" s="106">
        <v>8</v>
      </c>
      <c r="NB3" s="1">
        <v>0</v>
      </c>
      <c r="NC3" s="1">
        <v>0</v>
      </c>
      <c r="ND3" s="1">
        <v>0</v>
      </c>
      <c r="NE3" s="1">
        <v>0</v>
      </c>
      <c r="NF3">
        <v>0</v>
      </c>
      <c r="NG3">
        <v>0</v>
      </c>
      <c r="NH3">
        <v>1544</v>
      </c>
      <c r="NI3">
        <v>17</v>
      </c>
      <c r="NJ3">
        <v>0</v>
      </c>
      <c r="NK3">
        <v>0</v>
      </c>
      <c r="NL3">
        <v>0</v>
      </c>
      <c r="NM3">
        <v>98.91</v>
      </c>
      <c r="NN3" s="106">
        <f>NG3-NI3</f>
        <v>-17</v>
      </c>
      <c r="NO3" s="106">
        <f>SUM(JE3,JX3,KQ3,LJ3,MC3)</f>
        <v>0</v>
      </c>
      <c r="NP3" s="27" t="e">
        <f t="shared" ref="NP3:NP10" si="14">NN3/NO3*100</f>
        <v>#DIV/0!</v>
      </c>
      <c r="NQ3" s="106" t="s">
        <v>2362</v>
      </c>
      <c r="NR3" s="6" t="s">
        <v>2736</v>
      </c>
      <c r="NS3" s="106" t="s">
        <v>2690</v>
      </c>
      <c r="NT3" s="106">
        <v>8</v>
      </c>
      <c r="NU3" s="1">
        <v>0.24628472222222222</v>
      </c>
      <c r="NV3" s="1">
        <v>0.19513888888888889</v>
      </c>
      <c r="NW3" s="1">
        <v>1.5891203703703703E-2</v>
      </c>
      <c r="NX3" s="1">
        <v>3.5243055555555555E-2</v>
      </c>
      <c r="NY3">
        <v>74</v>
      </c>
      <c r="NZ3">
        <v>513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 s="106">
        <f>NZ3-OB3</f>
        <v>513</v>
      </c>
      <c r="OH3" s="106">
        <v>524</v>
      </c>
      <c r="OI3" s="27">
        <f t="shared" ref="OI3:OI10" si="15">OG3/OH3*100</f>
        <v>97.900763358778633</v>
      </c>
      <c r="OJ3" s="106" t="s">
        <v>2362</v>
      </c>
      <c r="OK3" s="6" t="s">
        <v>2736</v>
      </c>
      <c r="OL3" s="106" t="s">
        <v>2690</v>
      </c>
      <c r="OM3" s="106">
        <v>8</v>
      </c>
      <c r="ON3" s="1">
        <v>0.24561342592592594</v>
      </c>
      <c r="OO3" s="1">
        <v>0.20637731481481481</v>
      </c>
      <c r="OP3" s="1">
        <v>2.0254629629629629E-2</v>
      </c>
      <c r="OQ3" s="1">
        <v>1.8969907407407408E-2</v>
      </c>
      <c r="OR3">
        <v>61</v>
      </c>
      <c r="OS3">
        <v>537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 s="106">
        <f>OS3-OU3</f>
        <v>537</v>
      </c>
      <c r="PA3" s="106">
        <v>524</v>
      </c>
      <c r="PB3" s="27">
        <f t="shared" ref="PB3:PB10" si="16">OZ3/PA3*100</f>
        <v>102.48091603053436</v>
      </c>
      <c r="PC3" s="106" t="s">
        <v>2362</v>
      </c>
      <c r="PD3" s="6" t="s">
        <v>2736</v>
      </c>
      <c r="PE3" s="106" t="s">
        <v>2690</v>
      </c>
      <c r="PF3" s="106">
        <v>8</v>
      </c>
      <c r="PG3" s="1">
        <v>0.24561342592592594</v>
      </c>
      <c r="PH3" s="1">
        <v>0.20637731481481481</v>
      </c>
      <c r="PI3" s="1">
        <v>2.0254629629629629E-2</v>
      </c>
      <c r="PJ3" s="1">
        <v>1.8969907407407408E-2</v>
      </c>
      <c r="PK3">
        <v>61</v>
      </c>
      <c r="PL3">
        <v>537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 s="106">
        <f>PL3-PN3</f>
        <v>537</v>
      </c>
      <c r="PT3" s="106">
        <v>524</v>
      </c>
      <c r="PU3" s="27">
        <f t="shared" ref="PU3:PU10" si="17">PS3/PT3*100</f>
        <v>102.48091603053436</v>
      </c>
      <c r="PV3" s="106" t="s">
        <v>2362</v>
      </c>
      <c r="PW3" s="6" t="s">
        <v>2736</v>
      </c>
      <c r="PX3" s="106" t="s">
        <v>2690</v>
      </c>
      <c r="PY3" s="106">
        <v>8</v>
      </c>
      <c r="PZ3" s="1">
        <v>0.26734953703703707</v>
      </c>
      <c r="QA3" s="1">
        <v>0.21482638888888891</v>
      </c>
      <c r="QB3" s="1">
        <v>2.943287037037037E-2</v>
      </c>
      <c r="QC3" s="1">
        <v>2.3078703703703702E-2</v>
      </c>
      <c r="QD3">
        <v>49</v>
      </c>
      <c r="QE3">
        <v>532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 s="106">
        <f>QE3-QG3</f>
        <v>532</v>
      </c>
      <c r="QM3" s="106">
        <v>524</v>
      </c>
      <c r="QN3" s="27">
        <f t="shared" ref="QN3:QN10" si="18">QL3/QM3*100</f>
        <v>101.52671755725191</v>
      </c>
      <c r="QO3" s="106" t="s">
        <v>2362</v>
      </c>
      <c r="QP3" s="6" t="s">
        <v>2736</v>
      </c>
      <c r="QQ3" s="106" t="s">
        <v>2690</v>
      </c>
      <c r="QR3" s="106">
        <v>8</v>
      </c>
      <c r="QS3" s="1">
        <v>0.32284722222222223</v>
      </c>
      <c r="QT3" s="1">
        <v>0.18452546296296299</v>
      </c>
      <c r="QU3" s="1">
        <v>1.5925925925925927E-2</v>
      </c>
      <c r="QV3" s="1">
        <v>0.12238425925925926</v>
      </c>
      <c r="QW3">
        <v>86</v>
      </c>
      <c r="QX3">
        <v>539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 s="106">
        <f>QX3-QZ3</f>
        <v>539</v>
      </c>
      <c r="RF3" s="106">
        <v>524</v>
      </c>
      <c r="RG3" s="27">
        <f t="shared" ref="RG3:RG10" si="19">RE3/RF3*100</f>
        <v>102.86259541984732</v>
      </c>
      <c r="RH3" s="106" t="s">
        <v>2362</v>
      </c>
      <c r="RI3" s="6" t="s">
        <v>2736</v>
      </c>
      <c r="RJ3" s="106" t="s">
        <v>2690</v>
      </c>
      <c r="RK3" s="106">
        <v>8</v>
      </c>
      <c r="RL3" s="1">
        <v>0.32284722222222223</v>
      </c>
      <c r="RM3" s="1">
        <v>0.18452546296296299</v>
      </c>
      <c r="RN3" s="1">
        <v>1.5925925925925927E-2</v>
      </c>
      <c r="RO3" s="1">
        <v>0.12238425925925926</v>
      </c>
      <c r="RP3">
        <v>86</v>
      </c>
      <c r="RQ3">
        <v>539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 s="106">
        <f>RQ3-RS3</f>
        <v>539</v>
      </c>
      <c r="RY3" s="106">
        <v>524</v>
      </c>
      <c r="RZ3" s="27">
        <f t="shared" ref="RZ3:RZ10" si="20">RX3/RY3*100</f>
        <v>102.86259541984732</v>
      </c>
      <c r="SA3" s="106" t="s">
        <v>2362</v>
      </c>
      <c r="SB3" s="6" t="s">
        <v>2736</v>
      </c>
      <c r="SC3" s="106" t="s">
        <v>2690</v>
      </c>
      <c r="SD3" s="106">
        <v>8</v>
      </c>
      <c r="SE3" s="10">
        <v>1.0821180555555556</v>
      </c>
      <c r="SF3" s="1">
        <v>0.80087962962962955</v>
      </c>
      <c r="SG3" s="1">
        <v>8.1539351851851849E-2</v>
      </c>
      <c r="SH3" s="1">
        <v>0.19968750000000002</v>
      </c>
      <c r="SI3">
        <v>270</v>
      </c>
      <c r="SJ3">
        <v>2121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 s="106">
        <f>SJ3-SL3</f>
        <v>2121</v>
      </c>
      <c r="SR3" s="106">
        <f>SUM(OH3,PT3,QM3,RY3)</f>
        <v>2096</v>
      </c>
      <c r="SS3" s="27">
        <f t="shared" ref="SS3:SS10" si="21">SQ3/SR3*100</f>
        <v>101.19274809160305</v>
      </c>
      <c r="ST3" s="106" t="s">
        <v>2362</v>
      </c>
      <c r="SU3" s="6" t="s">
        <v>2736</v>
      </c>
      <c r="SV3" s="106" t="s">
        <v>2690</v>
      </c>
      <c r="SW3" s="106">
        <v>8</v>
      </c>
      <c r="TJ3" s="106">
        <f>TC3-TE3</f>
        <v>0</v>
      </c>
      <c r="TK3" s="106">
        <v>524</v>
      </c>
      <c r="TL3" s="27">
        <f t="shared" ref="TL3:TL10" si="22">TJ3/TK3*100</f>
        <v>0</v>
      </c>
    </row>
    <row r="4" spans="1:532">
      <c r="A4" s="106" t="s">
        <v>2363</v>
      </c>
      <c r="B4" s="6" t="s">
        <v>2736</v>
      </c>
      <c r="C4" s="106" t="s">
        <v>2690</v>
      </c>
      <c r="D4" s="106">
        <v>8</v>
      </c>
      <c r="E4" s="176">
        <v>0.23383101851851851</v>
      </c>
      <c r="F4" s="176">
        <v>0.19968750000000002</v>
      </c>
      <c r="G4" s="176">
        <v>9.3055555555555548E-3</v>
      </c>
      <c r="H4" s="176">
        <v>2.4837962962962964E-2</v>
      </c>
      <c r="I4" s="106">
        <v>263</v>
      </c>
      <c r="J4" s="106">
        <v>526</v>
      </c>
      <c r="K4" s="106">
        <v>0</v>
      </c>
      <c r="L4" s="106">
        <v>0</v>
      </c>
      <c r="M4" s="106">
        <v>0</v>
      </c>
      <c r="N4" s="106">
        <v>0</v>
      </c>
      <c r="O4" s="106">
        <v>0</v>
      </c>
      <c r="P4" s="106">
        <v>0</v>
      </c>
      <c r="Q4" s="106">
        <f t="shared" ref="Q4:Q11" si="23">J4-L4</f>
        <v>526</v>
      </c>
      <c r="R4" s="106">
        <v>524</v>
      </c>
      <c r="S4" s="27">
        <f t="shared" ref="S4:S20" si="24">Q4/R4*100</f>
        <v>100.38167938931298</v>
      </c>
      <c r="T4" s="106" t="s">
        <v>2363</v>
      </c>
      <c r="U4" s="6" t="s">
        <v>2737</v>
      </c>
      <c r="V4" s="106" t="s">
        <v>2690</v>
      </c>
      <c r="W4" s="106">
        <v>8</v>
      </c>
      <c r="X4" s="176">
        <v>0.17646990740740742</v>
      </c>
      <c r="Y4" s="176">
        <v>0.15950231481481481</v>
      </c>
      <c r="Z4" s="176">
        <v>6.875E-3</v>
      </c>
      <c r="AA4" s="176">
        <v>1.0081018518518519E-2</v>
      </c>
      <c r="AB4" s="106">
        <v>33</v>
      </c>
      <c r="AC4" s="106">
        <v>364</v>
      </c>
      <c r="AD4" s="106">
        <v>264</v>
      </c>
      <c r="AE4" s="106">
        <v>0</v>
      </c>
      <c r="AF4" s="106">
        <v>0</v>
      </c>
      <c r="AG4" s="106">
        <v>0</v>
      </c>
      <c r="AH4" s="106">
        <v>0</v>
      </c>
      <c r="AI4" s="106">
        <v>100</v>
      </c>
      <c r="AJ4" s="106">
        <f t="shared" ref="AJ4:AJ20" si="25">AC4-AE4</f>
        <v>364</v>
      </c>
      <c r="AK4" s="106">
        <v>320</v>
      </c>
      <c r="AL4" s="27">
        <f t="shared" ref="AL4:AL20" si="26">AJ4/AK4*100</f>
        <v>113.75</v>
      </c>
      <c r="AM4" s="106" t="s">
        <v>2363</v>
      </c>
      <c r="AN4" s="6" t="s">
        <v>2737</v>
      </c>
      <c r="AO4" s="106" t="s">
        <v>2690</v>
      </c>
      <c r="AP4" s="106">
        <v>8</v>
      </c>
      <c r="AQ4" s="176">
        <v>0.12163194444444443</v>
      </c>
      <c r="AR4" s="176">
        <v>0.1092361111111111</v>
      </c>
      <c r="AS4" s="176">
        <v>2.7777777777777779E-3</v>
      </c>
      <c r="AT4" s="176">
        <v>9.618055555555555E-3</v>
      </c>
      <c r="AU4" s="106">
        <v>20</v>
      </c>
      <c r="AV4" s="106">
        <v>366</v>
      </c>
      <c r="AW4" s="106">
        <v>445</v>
      </c>
      <c r="AX4" s="106">
        <v>17</v>
      </c>
      <c r="AY4" s="106">
        <v>0</v>
      </c>
      <c r="AZ4" s="106">
        <v>0</v>
      </c>
      <c r="BA4" s="106">
        <v>0</v>
      </c>
      <c r="BB4" s="106">
        <v>96.32</v>
      </c>
      <c r="BC4" s="106">
        <f>AV4-AX4</f>
        <v>349</v>
      </c>
      <c r="BD4" s="106">
        <v>320</v>
      </c>
      <c r="BE4" s="27">
        <f t="shared" si="0"/>
        <v>109.0625</v>
      </c>
      <c r="BF4" s="106" t="s">
        <v>2363</v>
      </c>
      <c r="BG4" s="6" t="s">
        <v>2737</v>
      </c>
      <c r="BH4" s="106" t="s">
        <v>2690</v>
      </c>
      <c r="BI4" s="106">
        <v>8</v>
      </c>
      <c r="BJ4" s="1">
        <v>0.14105324074074074</v>
      </c>
      <c r="BK4" s="1">
        <v>0.12489583333333333</v>
      </c>
      <c r="BL4" s="1">
        <v>1.7476851851851852E-3</v>
      </c>
      <c r="BM4" s="1">
        <v>1.4398148148148148E-2</v>
      </c>
      <c r="BN4">
        <v>28</v>
      </c>
      <c r="BO4">
        <v>363</v>
      </c>
      <c r="BP4">
        <v>243</v>
      </c>
      <c r="BQ4">
        <v>9</v>
      </c>
      <c r="BR4">
        <v>0</v>
      </c>
      <c r="BS4">
        <v>0</v>
      </c>
      <c r="BT4">
        <v>0</v>
      </c>
      <c r="BU4">
        <v>96.43</v>
      </c>
      <c r="BV4" s="106">
        <f>BO4-BQ4</f>
        <v>354</v>
      </c>
      <c r="BW4" s="106">
        <v>320</v>
      </c>
      <c r="BX4" s="27">
        <f t="shared" si="1"/>
        <v>110.625</v>
      </c>
      <c r="BY4" s="106" t="s">
        <v>2363</v>
      </c>
      <c r="BZ4" s="6" t="s">
        <v>2737</v>
      </c>
      <c r="CA4" s="106" t="s">
        <v>2690</v>
      </c>
      <c r="CB4" s="106">
        <v>8</v>
      </c>
      <c r="CC4" s="1">
        <v>0.16917824074074073</v>
      </c>
      <c r="CD4" s="1">
        <v>0.13712962962962963</v>
      </c>
      <c r="CE4" s="1">
        <v>1.5231481481481483E-2</v>
      </c>
      <c r="CF4" s="1">
        <v>1.681712962962963E-2</v>
      </c>
      <c r="CG4">
        <v>82</v>
      </c>
      <c r="CH4">
        <v>430</v>
      </c>
      <c r="CI4">
        <v>618</v>
      </c>
      <c r="CJ4">
        <v>21</v>
      </c>
      <c r="CK4">
        <v>0</v>
      </c>
      <c r="CL4">
        <v>0</v>
      </c>
      <c r="CM4">
        <v>0</v>
      </c>
      <c r="CN4">
        <v>96.71</v>
      </c>
      <c r="CO4" s="106">
        <f>CH4-CJ4</f>
        <v>409</v>
      </c>
      <c r="CP4" s="106">
        <v>320</v>
      </c>
      <c r="CQ4" s="27">
        <f t="shared" si="2"/>
        <v>127.8125</v>
      </c>
      <c r="CR4" s="106" t="s">
        <v>2363</v>
      </c>
      <c r="CS4" s="6" t="s">
        <v>2737</v>
      </c>
      <c r="CT4" s="106" t="s">
        <v>2690</v>
      </c>
      <c r="CU4" s="106">
        <v>8</v>
      </c>
      <c r="CV4" s="1">
        <v>0.16917824074074073</v>
      </c>
      <c r="CW4" s="1">
        <v>0.13712962962962963</v>
      </c>
      <c r="CX4" s="1">
        <v>1.5231481481481483E-2</v>
      </c>
      <c r="CY4" s="1">
        <v>1.681712962962963E-2</v>
      </c>
      <c r="CZ4">
        <v>82</v>
      </c>
      <c r="DA4">
        <v>430</v>
      </c>
      <c r="DB4">
        <v>618</v>
      </c>
      <c r="DC4">
        <v>21</v>
      </c>
      <c r="DD4">
        <v>0</v>
      </c>
      <c r="DE4">
        <v>0</v>
      </c>
      <c r="DF4">
        <v>0</v>
      </c>
      <c r="DG4">
        <v>96.71</v>
      </c>
      <c r="DH4" s="106">
        <f>DA4-DC4</f>
        <v>409</v>
      </c>
      <c r="DI4" s="106">
        <v>320</v>
      </c>
      <c r="DJ4" s="27">
        <f t="shared" si="3"/>
        <v>127.8125</v>
      </c>
      <c r="DK4" s="106" t="s">
        <v>2363</v>
      </c>
      <c r="DL4" s="6" t="s">
        <v>2737</v>
      </c>
      <c r="DM4" s="106" t="s">
        <v>2690</v>
      </c>
      <c r="DN4" s="106">
        <v>8</v>
      </c>
      <c r="DO4" s="1">
        <v>0.84218749999999998</v>
      </c>
      <c r="DP4" s="1">
        <v>0.73045138888888894</v>
      </c>
      <c r="DQ4" s="1">
        <v>3.5949074074074071E-2</v>
      </c>
      <c r="DR4" s="1">
        <v>7.5775462962962961E-2</v>
      </c>
      <c r="DS4">
        <v>426</v>
      </c>
      <c r="DT4">
        <v>2049</v>
      </c>
      <c r="DU4">
        <v>1570</v>
      </c>
      <c r="DV4">
        <v>47</v>
      </c>
      <c r="DW4">
        <v>0</v>
      </c>
      <c r="DX4">
        <v>0</v>
      </c>
      <c r="DY4">
        <v>0</v>
      </c>
      <c r="DZ4">
        <v>97.09</v>
      </c>
      <c r="EA4" s="106">
        <f>DT4-DV4</f>
        <v>2002</v>
      </c>
      <c r="EB4" s="106">
        <f t="shared" ref="EB4:EB28" si="27">SUM(R4,AK4,BD4,BW4,DI4)</f>
        <v>1804</v>
      </c>
      <c r="EC4" s="27">
        <f t="shared" si="4"/>
        <v>110.97560975609757</v>
      </c>
      <c r="ED4" s="106" t="s">
        <v>2363</v>
      </c>
      <c r="EE4" s="6" t="s">
        <v>2737</v>
      </c>
      <c r="EF4" s="106" t="s">
        <v>2690</v>
      </c>
      <c r="EG4" s="106">
        <v>8</v>
      </c>
      <c r="EH4" s="1">
        <v>0.26467592592592593</v>
      </c>
      <c r="EI4" s="1">
        <v>0.17634259259259258</v>
      </c>
      <c r="EJ4" s="1">
        <v>6.4641203703703701E-2</v>
      </c>
      <c r="EK4" s="1">
        <v>2.3680555555555555E-2</v>
      </c>
      <c r="EL4">
        <v>65</v>
      </c>
      <c r="EM4">
        <v>412</v>
      </c>
      <c r="EN4">
        <v>735</v>
      </c>
      <c r="EO4">
        <v>61</v>
      </c>
      <c r="EP4">
        <v>0</v>
      </c>
      <c r="EQ4">
        <v>0</v>
      </c>
      <c r="ER4">
        <v>0</v>
      </c>
      <c r="ES4">
        <v>92.34</v>
      </c>
      <c r="ET4" s="106">
        <f>EM4-EO4</f>
        <v>351</v>
      </c>
      <c r="EU4" s="106">
        <v>320</v>
      </c>
      <c r="EV4" s="27">
        <f t="shared" si="5"/>
        <v>109.6875</v>
      </c>
      <c r="EW4" s="106" t="s">
        <v>2363</v>
      </c>
      <c r="EX4" s="6" t="s">
        <v>2737</v>
      </c>
      <c r="EY4" s="106" t="s">
        <v>2690</v>
      </c>
      <c r="EZ4" s="106">
        <v>8</v>
      </c>
      <c r="FA4" s="1">
        <v>0.26238425925925929</v>
      </c>
      <c r="FB4" s="1">
        <v>0.21652777777777776</v>
      </c>
      <c r="FC4" s="1">
        <v>3.1620370370370368E-2</v>
      </c>
      <c r="FD4" s="1">
        <v>1.4212962962962962E-2</v>
      </c>
      <c r="FE4">
        <v>35</v>
      </c>
      <c r="FF4">
        <v>448</v>
      </c>
      <c r="FG4">
        <v>579</v>
      </c>
      <c r="FH4">
        <v>14</v>
      </c>
      <c r="FI4">
        <v>0</v>
      </c>
      <c r="FJ4">
        <v>0</v>
      </c>
      <c r="FK4">
        <v>0</v>
      </c>
      <c r="FL4">
        <v>97.64</v>
      </c>
      <c r="FM4" s="106">
        <f>FF4-FH4</f>
        <v>434</v>
      </c>
      <c r="FN4" s="106">
        <v>320</v>
      </c>
      <c r="FO4" s="27">
        <f t="shared" si="6"/>
        <v>135.625</v>
      </c>
      <c r="FP4" s="106" t="s">
        <v>2363</v>
      </c>
      <c r="FQ4" s="6" t="s">
        <v>2737</v>
      </c>
      <c r="FR4" s="106" t="s">
        <v>2690</v>
      </c>
      <c r="FS4" s="106">
        <v>8</v>
      </c>
      <c r="FT4" s="1">
        <v>0.21537037037037035</v>
      </c>
      <c r="FU4" s="1">
        <v>0.20033564814814817</v>
      </c>
      <c r="FV4" s="1">
        <v>3.1365740740740742E-3</v>
      </c>
      <c r="FW4" s="1">
        <v>1.1886574074074075E-2</v>
      </c>
      <c r="FX4">
        <v>15</v>
      </c>
      <c r="FY4">
        <v>447</v>
      </c>
      <c r="FZ4">
        <v>308</v>
      </c>
      <c r="GA4">
        <v>20</v>
      </c>
      <c r="GB4">
        <v>0</v>
      </c>
      <c r="GC4">
        <v>0</v>
      </c>
      <c r="GD4">
        <v>0</v>
      </c>
      <c r="GE4">
        <v>93.9</v>
      </c>
      <c r="GF4" s="106">
        <f>FY4-GA4</f>
        <v>427</v>
      </c>
      <c r="GG4" s="106">
        <v>320</v>
      </c>
      <c r="GH4" s="27">
        <f t="shared" si="7"/>
        <v>133.4375</v>
      </c>
      <c r="GI4" s="106" t="s">
        <v>2363</v>
      </c>
      <c r="GJ4" s="6" t="s">
        <v>2737</v>
      </c>
      <c r="GK4" s="106" t="s">
        <v>2690</v>
      </c>
      <c r="GL4" s="106">
        <v>8</v>
      </c>
      <c r="GM4" s="1">
        <v>0.28043981481481484</v>
      </c>
      <c r="GN4" s="1">
        <v>0.22612268518518519</v>
      </c>
      <c r="GO4" s="1">
        <v>3.1655092592592596E-2</v>
      </c>
      <c r="GP4" s="1">
        <v>2.2650462962962966E-2</v>
      </c>
      <c r="GQ4">
        <v>523</v>
      </c>
      <c r="GR4">
        <v>344</v>
      </c>
      <c r="GS4">
        <v>192</v>
      </c>
      <c r="GT4">
        <v>7</v>
      </c>
      <c r="GU4">
        <v>0</v>
      </c>
      <c r="GV4">
        <v>0</v>
      </c>
      <c r="GW4">
        <v>0</v>
      </c>
      <c r="GX4">
        <v>96.48</v>
      </c>
      <c r="GY4" s="106">
        <f>GR4-GT4</f>
        <v>337</v>
      </c>
      <c r="GZ4" s="106">
        <v>320</v>
      </c>
      <c r="HA4" s="27">
        <f t="shared" ref="HA4:HA28" si="28">GY4/GZ4*100</f>
        <v>105.31250000000001</v>
      </c>
      <c r="HB4" s="106" t="s">
        <v>2363</v>
      </c>
      <c r="HC4" s="6" t="s">
        <v>2737</v>
      </c>
      <c r="HD4" s="106" t="s">
        <v>2690</v>
      </c>
      <c r="HE4" s="106">
        <v>8</v>
      </c>
      <c r="HF4" s="1">
        <v>0.28589120370370369</v>
      </c>
      <c r="HG4" s="1">
        <v>0.22960648148148147</v>
      </c>
      <c r="HH4" s="1">
        <v>3.1655092592592596E-2</v>
      </c>
      <c r="HI4" s="1">
        <v>2.461805555555556E-2</v>
      </c>
      <c r="HJ4">
        <v>526</v>
      </c>
      <c r="HK4">
        <v>350</v>
      </c>
      <c r="HL4">
        <v>228</v>
      </c>
      <c r="HM4">
        <v>8</v>
      </c>
      <c r="HN4">
        <v>0</v>
      </c>
      <c r="HO4">
        <v>0</v>
      </c>
      <c r="HP4">
        <v>0</v>
      </c>
      <c r="HQ4">
        <v>96.61</v>
      </c>
      <c r="HR4" s="106">
        <f t="shared" si="8"/>
        <v>342</v>
      </c>
      <c r="HS4" s="106">
        <v>320</v>
      </c>
      <c r="HT4" s="27">
        <f t="shared" si="9"/>
        <v>106.87500000000001</v>
      </c>
      <c r="HU4" s="106" t="s">
        <v>2363</v>
      </c>
      <c r="HV4" s="6" t="s">
        <v>2737</v>
      </c>
      <c r="HW4" s="106" t="s">
        <v>2690</v>
      </c>
      <c r="HX4" s="106">
        <v>8</v>
      </c>
      <c r="HY4" s="10">
        <v>1.0283333333333333</v>
      </c>
      <c r="HZ4" s="1">
        <v>0.8228240740740741</v>
      </c>
      <c r="IA4" s="1">
        <v>0.1310763888888889</v>
      </c>
      <c r="IB4" s="1">
        <v>7.440972222222221E-2</v>
      </c>
      <c r="IC4">
        <v>641</v>
      </c>
      <c r="ID4">
        <v>1657</v>
      </c>
      <c r="IE4">
        <v>1850</v>
      </c>
      <c r="IF4">
        <v>103</v>
      </c>
      <c r="IG4">
        <v>0</v>
      </c>
      <c r="IH4">
        <v>0</v>
      </c>
      <c r="II4">
        <v>0</v>
      </c>
      <c r="IJ4">
        <v>94.73</v>
      </c>
      <c r="IK4" s="106">
        <f t="shared" ref="IK4:IK20" si="29">SUM(ET4,FM4,GF4,HR4)</f>
        <v>1554</v>
      </c>
      <c r="IL4" s="106">
        <f t="shared" ref="IL4:IL28" si="30">SUM(EU4,FN4,GG4,GZ4)</f>
        <v>1280</v>
      </c>
      <c r="IM4" s="27">
        <f t="shared" si="10"/>
        <v>121.40625</v>
      </c>
      <c r="IN4" s="106" t="s">
        <v>2363</v>
      </c>
      <c r="IO4" s="6" t="s">
        <v>2736</v>
      </c>
      <c r="IP4" s="106" t="s">
        <v>2690</v>
      </c>
      <c r="IQ4" s="106">
        <v>8</v>
      </c>
      <c r="IR4" s="1">
        <v>0.29438657407407409</v>
      </c>
      <c r="IS4" s="1">
        <v>0.22109953703703702</v>
      </c>
      <c r="IT4" s="1">
        <v>3.9965277777777773E-2</v>
      </c>
      <c r="IU4" s="1">
        <v>3.3298611111111112E-2</v>
      </c>
      <c r="IV4">
        <v>318</v>
      </c>
      <c r="IW4">
        <v>330</v>
      </c>
      <c r="IX4">
        <v>178</v>
      </c>
      <c r="IY4">
        <v>3</v>
      </c>
      <c r="IZ4">
        <v>0</v>
      </c>
      <c r="JA4">
        <v>0</v>
      </c>
      <c r="JB4">
        <v>0</v>
      </c>
      <c r="JC4">
        <v>98.34</v>
      </c>
      <c r="JD4" s="106">
        <f>IW4-IY4</f>
        <v>327</v>
      </c>
      <c r="JE4" s="106">
        <v>435</v>
      </c>
      <c r="JF4" s="27">
        <f t="shared" ref="JF4:JF10" si="31">JD4/JE4*100</f>
        <v>75.172413793103445</v>
      </c>
      <c r="JG4" s="106" t="s">
        <v>2363</v>
      </c>
      <c r="JH4" s="6" t="s">
        <v>2736</v>
      </c>
      <c r="JI4" s="106" t="s">
        <v>2690</v>
      </c>
      <c r="JJ4" s="106">
        <v>8</v>
      </c>
      <c r="JK4" s="1">
        <v>0.29267361111111112</v>
      </c>
      <c r="JL4" s="1">
        <v>0.26165509259259262</v>
      </c>
      <c r="JM4" s="1">
        <v>5.7523148148148143E-3</v>
      </c>
      <c r="JN4" s="1">
        <v>2.525462962962963E-2</v>
      </c>
      <c r="JO4">
        <v>150</v>
      </c>
      <c r="JP4">
        <v>552</v>
      </c>
      <c r="JQ4">
        <v>3</v>
      </c>
      <c r="JR4">
        <v>1</v>
      </c>
      <c r="JS4">
        <v>0</v>
      </c>
      <c r="JT4">
        <v>0</v>
      </c>
      <c r="JU4">
        <v>0</v>
      </c>
      <c r="JV4">
        <v>99</v>
      </c>
      <c r="JW4" s="106">
        <f>JP4-JR4</f>
        <v>551</v>
      </c>
      <c r="JX4" s="106">
        <v>524</v>
      </c>
      <c r="JY4" s="27">
        <f t="shared" ref="JY4:JY10" si="32">JW4/JX4*100</f>
        <v>105.15267175572518</v>
      </c>
      <c r="JZ4" s="106" t="s">
        <v>2363</v>
      </c>
      <c r="KA4" s="6" t="s">
        <v>2736</v>
      </c>
      <c r="KB4" s="106" t="s">
        <v>2690</v>
      </c>
      <c r="KC4" s="106">
        <v>8</v>
      </c>
      <c r="KD4" s="1">
        <v>0.19650462962962964</v>
      </c>
      <c r="KE4" s="1">
        <v>0.17359953703703704</v>
      </c>
      <c r="KF4" s="1">
        <v>1.2094907407407408E-2</v>
      </c>
      <c r="KG4" s="1">
        <v>1.0810185185185185E-2</v>
      </c>
      <c r="KH4">
        <v>165</v>
      </c>
      <c r="KI4">
        <v>543</v>
      </c>
      <c r="KJ4">
        <v>174</v>
      </c>
      <c r="KK4">
        <v>2</v>
      </c>
      <c r="KL4">
        <v>0</v>
      </c>
      <c r="KM4">
        <v>0</v>
      </c>
      <c r="KN4">
        <v>0</v>
      </c>
      <c r="KO4">
        <v>98.86</v>
      </c>
      <c r="KP4" s="106">
        <f>KI4-KK4</f>
        <v>541</v>
      </c>
      <c r="KQ4" s="106">
        <v>425</v>
      </c>
      <c r="KR4" s="27">
        <f>KP4/KQ4*100</f>
        <v>127.29411764705883</v>
      </c>
      <c r="KS4" s="106" t="s">
        <v>2363</v>
      </c>
      <c r="KT4" s="6" t="s">
        <v>2736</v>
      </c>
      <c r="KU4" s="106" t="s">
        <v>2690</v>
      </c>
      <c r="KV4" s="106">
        <v>8</v>
      </c>
      <c r="KW4" s="1">
        <v>0.22271990740740741</v>
      </c>
      <c r="KX4" s="1">
        <v>0.20383101851851851</v>
      </c>
      <c r="KY4" s="1">
        <v>7.0601851851851841E-3</v>
      </c>
      <c r="KZ4" s="1">
        <v>1.1817129629629629E-2</v>
      </c>
      <c r="LA4">
        <v>115</v>
      </c>
      <c r="LB4">
        <v>534</v>
      </c>
      <c r="LC4">
        <v>230</v>
      </c>
      <c r="LD4">
        <v>3</v>
      </c>
      <c r="LE4">
        <v>0</v>
      </c>
      <c r="LF4">
        <v>0</v>
      </c>
      <c r="LG4">
        <v>0</v>
      </c>
      <c r="LH4">
        <v>98.71</v>
      </c>
      <c r="LI4" s="106">
        <f>LB4-LD4</f>
        <v>531</v>
      </c>
      <c r="LJ4" s="106">
        <v>524</v>
      </c>
      <c r="LK4" s="27">
        <f t="shared" si="11"/>
        <v>101.33587786259541</v>
      </c>
      <c r="LL4" s="106" t="s">
        <v>2363</v>
      </c>
      <c r="LM4" s="6" t="s">
        <v>2736</v>
      </c>
      <c r="LN4" s="106" t="s">
        <v>2690</v>
      </c>
      <c r="LO4" s="106">
        <v>8</v>
      </c>
      <c r="LP4" s="10">
        <v>0.30971064814814814</v>
      </c>
      <c r="LQ4" s="1">
        <v>0.24783564814814815</v>
      </c>
      <c r="LR4" s="1">
        <v>1.1527777777777777E-2</v>
      </c>
      <c r="LS4" s="1">
        <v>5.0324074074074077E-2</v>
      </c>
      <c r="LT4">
        <v>58</v>
      </c>
      <c r="LU4">
        <v>581</v>
      </c>
      <c r="LV4">
        <v>500</v>
      </c>
      <c r="LW4">
        <v>2</v>
      </c>
      <c r="LX4">
        <v>0</v>
      </c>
      <c r="LY4">
        <v>0</v>
      </c>
      <c r="LZ4">
        <v>0</v>
      </c>
      <c r="MA4">
        <v>99.6</v>
      </c>
      <c r="MB4" s="106">
        <f>LU4-LW4</f>
        <v>579</v>
      </c>
      <c r="MC4" s="106">
        <v>524</v>
      </c>
      <c r="MD4" s="27">
        <f t="shared" si="12"/>
        <v>110.49618320610688</v>
      </c>
      <c r="ME4" s="106" t="s">
        <v>2363</v>
      </c>
      <c r="MF4" s="6" t="s">
        <v>2736</v>
      </c>
      <c r="MG4" s="106" t="s">
        <v>2690</v>
      </c>
      <c r="MH4" s="106">
        <v>8</v>
      </c>
      <c r="MI4" s="1">
        <v>0.30971064814814814</v>
      </c>
      <c r="MJ4" s="1">
        <v>0.24783564814814815</v>
      </c>
      <c r="MK4" s="1">
        <v>1.1527777777777777E-2</v>
      </c>
      <c r="ML4" s="1">
        <v>5.0324074074074077E-2</v>
      </c>
      <c r="MM4">
        <v>58</v>
      </c>
      <c r="MN4">
        <v>581</v>
      </c>
      <c r="MO4">
        <v>500</v>
      </c>
      <c r="MP4">
        <v>2</v>
      </c>
      <c r="MQ4">
        <v>0</v>
      </c>
      <c r="MR4">
        <v>0</v>
      </c>
      <c r="MS4">
        <v>0</v>
      </c>
      <c r="MT4">
        <v>99.6</v>
      </c>
      <c r="MU4" s="106">
        <f>MN4-MP4</f>
        <v>579</v>
      </c>
      <c r="MV4" s="106">
        <v>524</v>
      </c>
      <c r="MW4" s="27">
        <f t="shared" si="13"/>
        <v>110.49618320610688</v>
      </c>
      <c r="MX4" s="106" t="s">
        <v>2363</v>
      </c>
      <c r="MY4" s="6" t="s">
        <v>2736</v>
      </c>
      <c r="MZ4" s="106" t="s">
        <v>2690</v>
      </c>
      <c r="NA4" s="106">
        <v>8</v>
      </c>
      <c r="NB4" s="10">
        <v>1.3160185185185185</v>
      </c>
      <c r="NC4" s="10">
        <v>1.1080439814814815</v>
      </c>
      <c r="ND4" s="1">
        <v>7.6423611111111109E-2</v>
      </c>
      <c r="NE4" s="1">
        <v>0.13152777777777777</v>
      </c>
      <c r="NF4">
        <v>806</v>
      </c>
      <c r="NG4">
        <v>2540</v>
      </c>
      <c r="NH4">
        <v>1085</v>
      </c>
      <c r="NI4">
        <v>11</v>
      </c>
      <c r="NJ4">
        <v>0</v>
      </c>
      <c r="NK4">
        <v>0</v>
      </c>
      <c r="NL4">
        <v>0</v>
      </c>
      <c r="NM4">
        <v>99</v>
      </c>
      <c r="NN4" s="106">
        <f>NG4-NI4</f>
        <v>2529</v>
      </c>
      <c r="NO4" s="106">
        <f t="shared" ref="NO4:NO28" si="33">SUM(JE4,JX4,KQ4,LJ4,MC4)</f>
        <v>2432</v>
      </c>
      <c r="NP4" s="27">
        <f t="shared" si="14"/>
        <v>103.98848684210526</v>
      </c>
      <c r="NQ4" s="106" t="s">
        <v>2363</v>
      </c>
      <c r="NR4" s="6" t="s">
        <v>2736</v>
      </c>
      <c r="NS4" s="106" t="s">
        <v>2690</v>
      </c>
      <c r="NT4" s="106">
        <v>8</v>
      </c>
      <c r="NU4" s="1">
        <v>0.21050925925925926</v>
      </c>
      <c r="NV4" s="1">
        <v>0.18431712962962962</v>
      </c>
      <c r="NW4" s="1">
        <v>1.5011574074074075E-2</v>
      </c>
      <c r="NX4" s="1">
        <v>1.1168981481481481E-2</v>
      </c>
      <c r="NY4">
        <v>61</v>
      </c>
      <c r="NZ4">
        <v>566</v>
      </c>
      <c r="OA4">
        <v>372</v>
      </c>
      <c r="OB4">
        <v>9</v>
      </c>
      <c r="OC4">
        <v>0</v>
      </c>
      <c r="OD4">
        <v>0</v>
      </c>
      <c r="OE4">
        <v>0</v>
      </c>
      <c r="OF4">
        <v>97.64</v>
      </c>
      <c r="OG4" s="106">
        <f>NZ4-OB4</f>
        <v>557</v>
      </c>
      <c r="OH4" s="106">
        <v>524</v>
      </c>
      <c r="OI4" s="27">
        <f t="shared" si="15"/>
        <v>106.29770992366412</v>
      </c>
      <c r="OJ4" s="106" t="s">
        <v>2363</v>
      </c>
      <c r="OK4" s="6" t="s">
        <v>2736</v>
      </c>
      <c r="OL4" s="106" t="s">
        <v>2690</v>
      </c>
      <c r="OM4" s="106">
        <v>8</v>
      </c>
      <c r="ON4" s="1">
        <v>0.20858796296296298</v>
      </c>
      <c r="OO4" s="1">
        <v>0.19153935185185186</v>
      </c>
      <c r="OP4" s="1">
        <v>6.8981481481481489E-3</v>
      </c>
      <c r="OQ4" s="1">
        <v>1.0150462962962964E-2</v>
      </c>
      <c r="OR4">
        <v>78</v>
      </c>
      <c r="OS4">
        <v>560</v>
      </c>
      <c r="OT4">
        <v>159</v>
      </c>
      <c r="OU4">
        <v>1</v>
      </c>
      <c r="OV4">
        <v>0</v>
      </c>
      <c r="OW4">
        <v>0</v>
      </c>
      <c r="OX4">
        <v>0</v>
      </c>
      <c r="OY4">
        <v>99.38</v>
      </c>
      <c r="OZ4" s="106">
        <f>OS4-OU4</f>
        <v>559</v>
      </c>
      <c r="PA4" s="106">
        <v>524</v>
      </c>
      <c r="PB4" s="27">
        <f t="shared" si="16"/>
        <v>106.67938931297709</v>
      </c>
      <c r="PC4" s="106" t="s">
        <v>2363</v>
      </c>
      <c r="PD4" s="6" t="s">
        <v>2736</v>
      </c>
      <c r="PE4" s="106" t="s">
        <v>2690</v>
      </c>
      <c r="PF4" s="106">
        <v>8</v>
      </c>
      <c r="PG4" s="1">
        <v>0.20858796296296298</v>
      </c>
      <c r="PH4" s="1">
        <v>0.19153935185185186</v>
      </c>
      <c r="PI4" s="1">
        <v>6.8981481481481489E-3</v>
      </c>
      <c r="PJ4" s="1">
        <v>1.0150462962962964E-2</v>
      </c>
      <c r="PK4">
        <v>78</v>
      </c>
      <c r="PL4">
        <v>560</v>
      </c>
      <c r="PM4">
        <v>159</v>
      </c>
      <c r="PN4">
        <v>1</v>
      </c>
      <c r="PO4">
        <v>0</v>
      </c>
      <c r="PP4">
        <v>0</v>
      </c>
      <c r="PQ4">
        <v>0</v>
      </c>
      <c r="PR4">
        <v>99.38</v>
      </c>
      <c r="PS4" s="106">
        <f>PL4-PN4</f>
        <v>559</v>
      </c>
      <c r="PT4" s="106">
        <v>524</v>
      </c>
      <c r="PU4" s="27">
        <f t="shared" si="17"/>
        <v>106.67938931297709</v>
      </c>
      <c r="PV4" s="106" t="s">
        <v>2363</v>
      </c>
      <c r="PW4" s="6" t="s">
        <v>2736</v>
      </c>
      <c r="PX4" s="106" t="s">
        <v>2690</v>
      </c>
      <c r="PY4" s="106">
        <v>8</v>
      </c>
      <c r="PZ4" s="1">
        <v>0.20601851851851852</v>
      </c>
      <c r="QA4" s="1">
        <v>0.19261574074074073</v>
      </c>
      <c r="QB4" s="1">
        <v>6.5856481481481469E-3</v>
      </c>
      <c r="QC4" s="1">
        <v>6.8055555555555569E-3</v>
      </c>
      <c r="QD4">
        <v>40</v>
      </c>
      <c r="QE4">
        <v>538</v>
      </c>
      <c r="QF4">
        <v>472</v>
      </c>
      <c r="QG4">
        <v>3</v>
      </c>
      <c r="QH4">
        <v>0</v>
      </c>
      <c r="QI4">
        <v>0</v>
      </c>
      <c r="QJ4">
        <v>0</v>
      </c>
      <c r="QK4">
        <v>99.37</v>
      </c>
      <c r="QL4" s="106">
        <f>QE4-QG4</f>
        <v>535</v>
      </c>
      <c r="QM4" s="106">
        <v>524</v>
      </c>
      <c r="QN4" s="27">
        <f t="shared" si="18"/>
        <v>102.09923664122138</v>
      </c>
      <c r="QO4" s="106" t="s">
        <v>2363</v>
      </c>
      <c r="QP4" s="6" t="s">
        <v>2736</v>
      </c>
      <c r="QQ4" s="106" t="s">
        <v>2690</v>
      </c>
      <c r="QR4" s="106">
        <v>8</v>
      </c>
      <c r="QS4" s="1">
        <v>0.1948263888888889</v>
      </c>
      <c r="QT4" s="1">
        <v>0.1784259259259259</v>
      </c>
      <c r="QU4" s="1">
        <v>1.0069444444444445E-2</v>
      </c>
      <c r="QV4" s="1">
        <v>6.3310185185185197E-3</v>
      </c>
      <c r="QW4">
        <v>87</v>
      </c>
      <c r="QX4">
        <v>559</v>
      </c>
      <c r="QY4">
        <v>345</v>
      </c>
      <c r="QZ4">
        <v>8</v>
      </c>
      <c r="RA4">
        <v>0</v>
      </c>
      <c r="RB4">
        <v>0</v>
      </c>
      <c r="RC4">
        <v>0</v>
      </c>
      <c r="RD4">
        <v>97.73</v>
      </c>
      <c r="RE4" s="106">
        <f>QX4-QZ4</f>
        <v>551</v>
      </c>
      <c r="RF4" s="106">
        <v>524</v>
      </c>
      <c r="RG4" s="27">
        <f t="shared" si="19"/>
        <v>105.15267175572518</v>
      </c>
      <c r="RH4" s="106" t="s">
        <v>2363</v>
      </c>
      <c r="RI4" s="6" t="s">
        <v>2736</v>
      </c>
      <c r="RJ4" s="106" t="s">
        <v>2690</v>
      </c>
      <c r="RK4" s="106">
        <v>8</v>
      </c>
      <c r="RL4" s="1">
        <v>0.1948263888888889</v>
      </c>
      <c r="RM4" s="1">
        <v>0.1784259259259259</v>
      </c>
      <c r="RN4" s="1">
        <v>1.0069444444444445E-2</v>
      </c>
      <c r="RO4" s="1">
        <v>6.3310185185185197E-3</v>
      </c>
      <c r="RP4">
        <v>87</v>
      </c>
      <c r="RQ4">
        <v>559</v>
      </c>
      <c r="RR4">
        <v>345</v>
      </c>
      <c r="RS4">
        <v>8</v>
      </c>
      <c r="RT4">
        <v>0</v>
      </c>
      <c r="RU4">
        <v>0</v>
      </c>
      <c r="RV4">
        <v>0</v>
      </c>
      <c r="RW4">
        <v>97.73</v>
      </c>
      <c r="RX4" s="106">
        <f>RQ4-RS4</f>
        <v>551</v>
      </c>
      <c r="RY4" s="106">
        <v>524</v>
      </c>
      <c r="RZ4" s="27">
        <f t="shared" si="20"/>
        <v>105.15267175572518</v>
      </c>
      <c r="SA4" s="106" t="s">
        <v>2363</v>
      </c>
      <c r="SB4" s="6" t="s">
        <v>2736</v>
      </c>
      <c r="SC4" s="106" t="s">
        <v>2690</v>
      </c>
      <c r="SD4" s="106">
        <v>8</v>
      </c>
      <c r="SE4" s="1">
        <v>0.81997685185185187</v>
      </c>
      <c r="SF4" s="1">
        <v>0.74692129629629633</v>
      </c>
      <c r="SG4" s="1">
        <v>3.8576388888888889E-2</v>
      </c>
      <c r="SH4" s="1">
        <v>3.4467592592592591E-2</v>
      </c>
      <c r="SI4">
        <v>266</v>
      </c>
      <c r="SJ4">
        <v>2223</v>
      </c>
      <c r="SK4">
        <v>1348</v>
      </c>
      <c r="SL4">
        <v>21</v>
      </c>
      <c r="SM4">
        <v>0</v>
      </c>
      <c r="SN4">
        <v>0</v>
      </c>
      <c r="SO4">
        <v>0</v>
      </c>
      <c r="SP4">
        <v>98.47</v>
      </c>
      <c r="SQ4" s="106">
        <f>SJ4-SL4</f>
        <v>2202</v>
      </c>
      <c r="SR4" s="106">
        <f t="shared" ref="SR4:SR28" si="34">SUM(OH4,PT4,QM4,RY4)</f>
        <v>2096</v>
      </c>
      <c r="SS4" s="27">
        <f t="shared" si="21"/>
        <v>105.05725190839695</v>
      </c>
      <c r="ST4" s="106" t="s">
        <v>2363</v>
      </c>
      <c r="SU4" s="6" t="s">
        <v>2736</v>
      </c>
      <c r="SV4" s="106" t="s">
        <v>2690</v>
      </c>
      <c r="SW4" s="106">
        <v>8</v>
      </c>
      <c r="TJ4" s="106">
        <f>TC4-TE4</f>
        <v>0</v>
      </c>
      <c r="TK4" s="106">
        <v>524</v>
      </c>
      <c r="TL4" s="27">
        <f t="shared" si="22"/>
        <v>0</v>
      </c>
    </row>
    <row r="5" spans="1:532">
      <c r="A5" s="106" t="s">
        <v>473</v>
      </c>
      <c r="B5" s="6" t="s">
        <v>2736</v>
      </c>
      <c r="C5" s="106" t="s">
        <v>2690</v>
      </c>
      <c r="D5" s="106">
        <v>8</v>
      </c>
      <c r="E5" s="176">
        <v>0.32475694444444442</v>
      </c>
      <c r="F5" s="176">
        <v>0.17421296296296296</v>
      </c>
      <c r="G5" s="176">
        <v>1.7523148148148149E-2</v>
      </c>
      <c r="H5" s="176">
        <v>0.13300925925925924</v>
      </c>
      <c r="I5" s="106">
        <v>232</v>
      </c>
      <c r="J5" s="106">
        <v>382</v>
      </c>
      <c r="K5" s="106">
        <v>203</v>
      </c>
      <c r="L5" s="106">
        <v>21</v>
      </c>
      <c r="M5" s="106">
        <v>0</v>
      </c>
      <c r="N5" s="106">
        <v>0</v>
      </c>
      <c r="O5" s="106">
        <v>0</v>
      </c>
      <c r="P5" s="106">
        <v>90.62</v>
      </c>
      <c r="Q5" s="106">
        <f t="shared" si="23"/>
        <v>361</v>
      </c>
      <c r="R5" s="106">
        <v>524</v>
      </c>
      <c r="S5" s="27">
        <f t="shared" si="24"/>
        <v>68.893129770992374</v>
      </c>
      <c r="T5" s="106" t="s">
        <v>473</v>
      </c>
      <c r="U5" s="6" t="s">
        <v>2737</v>
      </c>
      <c r="V5" s="106" t="s">
        <v>2690</v>
      </c>
      <c r="W5" s="106">
        <v>8</v>
      </c>
      <c r="X5" s="176">
        <v>0.32097222222222221</v>
      </c>
      <c r="Y5" s="176">
        <v>0.22515046296296296</v>
      </c>
      <c r="Z5" s="176">
        <v>1.758101851851852E-2</v>
      </c>
      <c r="AA5" s="176">
        <v>7.8229166666666669E-2</v>
      </c>
      <c r="AB5" s="106">
        <v>26</v>
      </c>
      <c r="AC5" s="106">
        <v>357</v>
      </c>
      <c r="AD5" s="106">
        <v>425</v>
      </c>
      <c r="AE5" s="106">
        <v>11</v>
      </c>
      <c r="AF5" s="106">
        <v>0</v>
      </c>
      <c r="AG5" s="106">
        <v>0</v>
      </c>
      <c r="AH5" s="106">
        <v>0</v>
      </c>
      <c r="AI5" s="106">
        <v>97.48</v>
      </c>
      <c r="AJ5" s="106">
        <f t="shared" si="25"/>
        <v>346</v>
      </c>
      <c r="AK5" s="106">
        <v>320</v>
      </c>
      <c r="AL5" s="27">
        <f t="shared" si="26"/>
        <v>108.125</v>
      </c>
      <c r="AM5" s="106" t="s">
        <v>473</v>
      </c>
      <c r="AN5" s="6" t="s">
        <v>2737</v>
      </c>
      <c r="AO5" s="106" t="s">
        <v>2690</v>
      </c>
      <c r="AP5" s="106">
        <v>8</v>
      </c>
      <c r="AQ5" s="176">
        <v>0.22410879629629629</v>
      </c>
      <c r="AR5" s="176">
        <v>0.13738425925925926</v>
      </c>
      <c r="AS5" s="176">
        <v>1.8136574074074072E-2</v>
      </c>
      <c r="AT5" s="176">
        <v>6.8576388888888895E-2</v>
      </c>
      <c r="AU5" s="106">
        <v>10</v>
      </c>
      <c r="AV5" s="106">
        <v>318</v>
      </c>
      <c r="AW5" s="106">
        <v>242</v>
      </c>
      <c r="AX5" s="106">
        <v>6</v>
      </c>
      <c r="AY5" s="106">
        <v>0</v>
      </c>
      <c r="AZ5" s="106">
        <v>0</v>
      </c>
      <c r="BA5" s="106">
        <v>0</v>
      </c>
      <c r="BB5" s="106">
        <v>97.58</v>
      </c>
      <c r="BC5" s="106">
        <f t="shared" ref="BC5:BC11" si="35">AV5-AX5</f>
        <v>312</v>
      </c>
      <c r="BD5" s="106">
        <v>320</v>
      </c>
      <c r="BE5" s="27">
        <f t="shared" si="0"/>
        <v>97.5</v>
      </c>
      <c r="BF5" s="106" t="s">
        <v>473</v>
      </c>
      <c r="BG5" s="6" t="s">
        <v>2737</v>
      </c>
      <c r="BH5" s="106" t="s">
        <v>2690</v>
      </c>
      <c r="BI5" s="106">
        <v>8</v>
      </c>
      <c r="BJ5" s="1">
        <v>0.30424768518518519</v>
      </c>
      <c r="BK5" s="1">
        <v>0.17893518518518517</v>
      </c>
      <c r="BL5" s="1">
        <v>2.6435185185185187E-2</v>
      </c>
      <c r="BM5" s="1">
        <v>9.886574074074074E-2</v>
      </c>
      <c r="BN5">
        <v>33</v>
      </c>
      <c r="BO5">
        <v>371</v>
      </c>
      <c r="BP5">
        <v>307</v>
      </c>
      <c r="BQ5">
        <v>23</v>
      </c>
      <c r="BR5">
        <v>0</v>
      </c>
      <c r="BS5">
        <v>0</v>
      </c>
      <c r="BT5">
        <v>0</v>
      </c>
      <c r="BU5">
        <v>93.03</v>
      </c>
      <c r="BV5" s="106">
        <f t="shared" ref="BV5:BV16" si="36">BO5-BQ5</f>
        <v>348</v>
      </c>
      <c r="BW5" s="106">
        <v>320</v>
      </c>
      <c r="BX5" s="27">
        <f t="shared" si="1"/>
        <v>108.74999999999999</v>
      </c>
      <c r="BY5" s="106" t="s">
        <v>473</v>
      </c>
      <c r="BZ5" s="6" t="s">
        <v>2737</v>
      </c>
      <c r="CA5" s="106" t="s">
        <v>2690</v>
      </c>
      <c r="CB5" s="106">
        <v>8</v>
      </c>
      <c r="CC5" s="1">
        <v>0.34621527777777777</v>
      </c>
      <c r="CD5" s="1">
        <v>0.18607638888888889</v>
      </c>
      <c r="CE5" s="1">
        <v>4.2604166666666665E-2</v>
      </c>
      <c r="CF5" s="1">
        <v>0.11753472222222222</v>
      </c>
      <c r="CG5">
        <v>58</v>
      </c>
      <c r="CH5">
        <v>418</v>
      </c>
      <c r="CI5">
        <v>566</v>
      </c>
      <c r="CJ5">
        <v>23</v>
      </c>
      <c r="CK5">
        <v>0</v>
      </c>
      <c r="CL5">
        <v>0</v>
      </c>
      <c r="CM5">
        <v>0</v>
      </c>
      <c r="CN5">
        <v>96.1</v>
      </c>
      <c r="CO5" s="106">
        <f t="shared" ref="CO5:CO16" si="37">CH5-CJ5</f>
        <v>395</v>
      </c>
      <c r="CP5" s="106">
        <v>320</v>
      </c>
      <c r="CQ5" s="27">
        <f t="shared" si="2"/>
        <v>123.4375</v>
      </c>
      <c r="CR5" s="106" t="s">
        <v>473</v>
      </c>
      <c r="CS5" s="6" t="s">
        <v>2737</v>
      </c>
      <c r="CT5" s="106" t="s">
        <v>2690</v>
      </c>
      <c r="CU5" s="106">
        <v>8</v>
      </c>
      <c r="CV5" s="1">
        <v>0.34621527777777777</v>
      </c>
      <c r="CW5" s="1">
        <v>0.18607638888888889</v>
      </c>
      <c r="CX5" s="1">
        <v>4.2604166666666665E-2</v>
      </c>
      <c r="CY5" s="1">
        <v>0.11753472222222222</v>
      </c>
      <c r="CZ5">
        <v>58</v>
      </c>
      <c r="DA5">
        <v>418</v>
      </c>
      <c r="DB5">
        <v>663</v>
      </c>
      <c r="DC5">
        <v>33</v>
      </c>
      <c r="DD5">
        <v>0</v>
      </c>
      <c r="DE5">
        <v>0</v>
      </c>
      <c r="DF5">
        <v>0</v>
      </c>
      <c r="DG5">
        <v>95.26</v>
      </c>
      <c r="DH5" s="106">
        <f t="shared" ref="DH5:DH16" si="38">DA5-DC5</f>
        <v>385</v>
      </c>
      <c r="DI5" s="106">
        <v>320</v>
      </c>
      <c r="DJ5" s="27">
        <f t="shared" si="3"/>
        <v>120.3125</v>
      </c>
      <c r="DK5" s="106" t="s">
        <v>473</v>
      </c>
      <c r="DL5" s="6" t="s">
        <v>2737</v>
      </c>
      <c r="DM5" s="106" t="s">
        <v>2690</v>
      </c>
      <c r="DN5" s="106">
        <v>8</v>
      </c>
      <c r="DO5" s="10">
        <v>1.5203240740740742</v>
      </c>
      <c r="DP5" s="1">
        <v>0.9017708333333333</v>
      </c>
      <c r="DQ5" s="1">
        <v>0.12230324074074074</v>
      </c>
      <c r="DR5" s="1">
        <v>0.49623842592592587</v>
      </c>
      <c r="DS5">
        <v>359</v>
      </c>
      <c r="DT5">
        <v>1846</v>
      </c>
      <c r="DU5">
        <v>1840</v>
      </c>
      <c r="DV5">
        <v>94</v>
      </c>
      <c r="DW5">
        <v>0</v>
      </c>
      <c r="DX5">
        <v>0</v>
      </c>
      <c r="DY5">
        <v>0</v>
      </c>
      <c r="DZ5">
        <v>95.14</v>
      </c>
      <c r="EA5" s="106">
        <f t="shared" ref="EA5:EA16" si="39">DT5-DV5</f>
        <v>1752</v>
      </c>
      <c r="EB5" s="106">
        <f t="shared" si="27"/>
        <v>1804</v>
      </c>
      <c r="EC5" s="27">
        <f t="shared" si="4"/>
        <v>97.117516629711758</v>
      </c>
      <c r="ED5" s="106" t="s">
        <v>473</v>
      </c>
      <c r="EE5" s="6" t="s">
        <v>2737</v>
      </c>
      <c r="EF5" s="106" t="s">
        <v>2690</v>
      </c>
      <c r="EG5" s="106">
        <v>8</v>
      </c>
      <c r="EH5" s="1">
        <v>0.36679398148148151</v>
      </c>
      <c r="EI5" s="1">
        <v>0.2112037037037037</v>
      </c>
      <c r="EJ5" s="1">
        <v>2.238425925925926E-2</v>
      </c>
      <c r="EK5" s="1">
        <v>0.13320601851851852</v>
      </c>
      <c r="EL5">
        <v>54</v>
      </c>
      <c r="EM5">
        <v>420</v>
      </c>
      <c r="EN5">
        <v>617</v>
      </c>
      <c r="EO5">
        <v>64</v>
      </c>
      <c r="EP5">
        <v>0</v>
      </c>
      <c r="EQ5">
        <v>0</v>
      </c>
      <c r="ER5">
        <v>0</v>
      </c>
      <c r="ES5">
        <v>90.6</v>
      </c>
      <c r="ET5" s="106">
        <f t="shared" ref="ET5:ET16" si="40">EM5-EO5</f>
        <v>356</v>
      </c>
      <c r="EU5" s="106">
        <v>320</v>
      </c>
      <c r="EV5" s="27">
        <f t="shared" si="5"/>
        <v>111.25</v>
      </c>
      <c r="EW5" s="106" t="s">
        <v>473</v>
      </c>
      <c r="EX5" s="6" t="s">
        <v>2737</v>
      </c>
      <c r="EY5" s="106" t="s">
        <v>2690</v>
      </c>
      <c r="EZ5" s="106">
        <v>8</v>
      </c>
      <c r="FA5" s="1">
        <v>0.38732638888888887</v>
      </c>
      <c r="FB5" s="1">
        <v>0.21252314814814813</v>
      </c>
      <c r="FC5" s="1">
        <v>7.5787037037037042E-2</v>
      </c>
      <c r="FD5" s="1">
        <v>9.9004629629629637E-2</v>
      </c>
      <c r="FE5">
        <v>26</v>
      </c>
      <c r="FF5">
        <v>449</v>
      </c>
      <c r="FG5">
        <v>475</v>
      </c>
      <c r="FH5">
        <v>24</v>
      </c>
      <c r="FI5">
        <v>0</v>
      </c>
      <c r="FJ5">
        <v>0</v>
      </c>
      <c r="FK5">
        <v>0</v>
      </c>
      <c r="FL5">
        <v>95.19</v>
      </c>
      <c r="FM5" s="106">
        <f t="shared" ref="FM5:FM16" si="41">FF5-FH5</f>
        <v>425</v>
      </c>
      <c r="FN5" s="106">
        <v>320</v>
      </c>
      <c r="FO5" s="27">
        <f t="shared" si="6"/>
        <v>132.8125</v>
      </c>
      <c r="FP5" s="106" t="s">
        <v>473</v>
      </c>
      <c r="FQ5" s="6" t="s">
        <v>2737</v>
      </c>
      <c r="FR5" s="106" t="s">
        <v>2690</v>
      </c>
      <c r="FS5" s="106">
        <v>8</v>
      </c>
      <c r="FT5" s="1">
        <v>0.31159722222222225</v>
      </c>
      <c r="FU5" s="1">
        <v>0.15895833333333334</v>
      </c>
      <c r="FV5" s="1">
        <v>7.0717592592592594E-3</v>
      </c>
      <c r="FW5" s="1">
        <v>0.14555555555555555</v>
      </c>
      <c r="FX5">
        <v>17</v>
      </c>
      <c r="FY5">
        <v>255</v>
      </c>
      <c r="FZ5">
        <v>254</v>
      </c>
      <c r="GA5">
        <v>14</v>
      </c>
      <c r="GB5">
        <v>0</v>
      </c>
      <c r="GC5">
        <v>0</v>
      </c>
      <c r="GD5">
        <v>0</v>
      </c>
      <c r="GE5">
        <v>94.78</v>
      </c>
      <c r="GF5" s="106">
        <f t="shared" ref="GF5:GF16" si="42">FY5-GA5</f>
        <v>241</v>
      </c>
      <c r="GG5" s="106">
        <v>320</v>
      </c>
      <c r="GH5" s="27">
        <f t="shared" si="7"/>
        <v>75.3125</v>
      </c>
      <c r="GI5" s="106" t="s">
        <v>473</v>
      </c>
      <c r="GJ5" s="6" t="s">
        <v>2737</v>
      </c>
      <c r="GK5" s="106" t="s">
        <v>2690</v>
      </c>
      <c r="GL5" s="106">
        <v>8</v>
      </c>
      <c r="GM5" s="10">
        <v>0.34137731481481487</v>
      </c>
      <c r="GN5" s="1">
        <v>0.14430555555555555</v>
      </c>
      <c r="GO5" s="1">
        <v>5.9629629629629623E-2</v>
      </c>
      <c r="GP5" s="1">
        <v>0.13743055555555556</v>
      </c>
      <c r="GQ5">
        <v>317</v>
      </c>
      <c r="GR5">
        <v>153</v>
      </c>
      <c r="GS5">
        <v>167</v>
      </c>
      <c r="GT5">
        <v>10</v>
      </c>
      <c r="GU5">
        <v>0</v>
      </c>
      <c r="GV5">
        <v>0</v>
      </c>
      <c r="GW5">
        <v>0</v>
      </c>
      <c r="GX5">
        <v>94.35</v>
      </c>
      <c r="GY5" s="106">
        <f t="shared" ref="GY5:GY16" si="43">GR5-GT5</f>
        <v>143</v>
      </c>
      <c r="GZ5" s="106">
        <v>320</v>
      </c>
      <c r="HA5" s="27">
        <f t="shared" si="28"/>
        <v>44.6875</v>
      </c>
      <c r="HB5" s="106" t="s">
        <v>473</v>
      </c>
      <c r="HC5" s="6" t="s">
        <v>2737</v>
      </c>
      <c r="HD5" s="106" t="s">
        <v>2690</v>
      </c>
      <c r="HE5" s="106">
        <v>8</v>
      </c>
      <c r="HF5" s="1">
        <v>0.34137731481481487</v>
      </c>
      <c r="HG5" s="1">
        <v>0.14430555555555555</v>
      </c>
      <c r="HH5" s="1">
        <v>5.9629629629629623E-2</v>
      </c>
      <c r="HI5" s="1">
        <v>0.13743055555555556</v>
      </c>
      <c r="HJ5">
        <v>317</v>
      </c>
      <c r="HK5">
        <v>153</v>
      </c>
      <c r="HL5">
        <v>192</v>
      </c>
      <c r="HM5">
        <v>10</v>
      </c>
      <c r="HN5">
        <v>0</v>
      </c>
      <c r="HO5">
        <v>0</v>
      </c>
      <c r="HP5">
        <v>0</v>
      </c>
      <c r="HQ5">
        <v>95.05</v>
      </c>
      <c r="HR5" s="106">
        <f t="shared" si="8"/>
        <v>143</v>
      </c>
      <c r="HS5" s="106">
        <v>320</v>
      </c>
      <c r="HT5" s="27">
        <f t="shared" si="9"/>
        <v>44.6875</v>
      </c>
      <c r="HU5" s="106" t="s">
        <v>473</v>
      </c>
      <c r="HV5" s="6" t="s">
        <v>2737</v>
      </c>
      <c r="HW5" s="106" t="s">
        <v>2690</v>
      </c>
      <c r="HX5" s="106">
        <v>8</v>
      </c>
      <c r="HY5" s="10">
        <v>1.4071180555555556</v>
      </c>
      <c r="HZ5" s="1">
        <v>0.72700231481481481</v>
      </c>
      <c r="IA5" s="1">
        <v>0.16488425925925926</v>
      </c>
      <c r="IB5" s="1">
        <v>0.51520833333333338</v>
      </c>
      <c r="IC5">
        <v>414</v>
      </c>
      <c r="ID5">
        <v>1277</v>
      </c>
      <c r="IE5">
        <v>1538</v>
      </c>
      <c r="IF5">
        <v>112</v>
      </c>
      <c r="IG5">
        <v>0</v>
      </c>
      <c r="IH5">
        <v>0</v>
      </c>
      <c r="II5">
        <v>0</v>
      </c>
      <c r="IJ5">
        <v>93.21</v>
      </c>
      <c r="IK5" s="106">
        <f t="shared" si="29"/>
        <v>1165</v>
      </c>
      <c r="IL5" s="106">
        <f t="shared" si="30"/>
        <v>1280</v>
      </c>
      <c r="IM5" s="27">
        <f t="shared" si="10"/>
        <v>91.015625</v>
      </c>
      <c r="IN5" s="106" t="s">
        <v>473</v>
      </c>
      <c r="IO5" s="6" t="s">
        <v>2736</v>
      </c>
      <c r="IP5" s="106" t="s">
        <v>2690</v>
      </c>
      <c r="IQ5" s="106">
        <v>8</v>
      </c>
      <c r="IR5" s="1">
        <v>0.38846064814814812</v>
      </c>
      <c r="IS5" s="1">
        <v>0.29702546296296295</v>
      </c>
      <c r="IT5" s="1">
        <v>2.4120370370370372E-2</v>
      </c>
      <c r="IU5" s="1">
        <v>6.7303240740740733E-2</v>
      </c>
      <c r="IV5">
        <v>300</v>
      </c>
      <c r="IW5">
        <v>449</v>
      </c>
      <c r="IX5">
        <v>150</v>
      </c>
      <c r="IY5">
        <v>4</v>
      </c>
      <c r="IZ5">
        <v>0</v>
      </c>
      <c r="JA5">
        <v>0</v>
      </c>
      <c r="JB5">
        <v>0</v>
      </c>
      <c r="JC5">
        <v>97.4</v>
      </c>
      <c r="JD5" s="106">
        <f t="shared" ref="JD5:JD16" si="44">IW5-IY5</f>
        <v>445</v>
      </c>
      <c r="JE5" s="106">
        <v>435</v>
      </c>
      <c r="JF5" s="27">
        <f t="shared" si="31"/>
        <v>102.29885057471265</v>
      </c>
      <c r="JG5" s="106" t="s">
        <v>473</v>
      </c>
      <c r="JH5" s="6" t="s">
        <v>2736</v>
      </c>
      <c r="JI5" s="106" t="s">
        <v>2690</v>
      </c>
      <c r="JJ5" s="106">
        <v>8</v>
      </c>
      <c r="JK5" s="1">
        <v>0.35253472222222221</v>
      </c>
      <c r="JL5" s="1">
        <v>0.23293981481481482</v>
      </c>
      <c r="JM5" s="1">
        <v>1.5092592592592593E-2</v>
      </c>
      <c r="JN5" s="1">
        <v>0.10447916666666666</v>
      </c>
      <c r="JO5">
        <v>139</v>
      </c>
      <c r="JP5">
        <v>527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 s="106">
        <f t="shared" ref="JW5:JW16" si="45">JP5-JR5</f>
        <v>527</v>
      </c>
      <c r="JX5" s="106">
        <v>524</v>
      </c>
      <c r="JY5" s="27">
        <f t="shared" si="32"/>
        <v>100.57251908396947</v>
      </c>
      <c r="JZ5" s="106" t="s">
        <v>473</v>
      </c>
      <c r="KA5" s="6" t="s">
        <v>2736</v>
      </c>
      <c r="KB5" s="106" t="s">
        <v>2690</v>
      </c>
      <c r="KC5" s="106">
        <v>8</v>
      </c>
      <c r="KD5" s="1">
        <v>0.27189814814814817</v>
      </c>
      <c r="KE5" s="1">
        <v>0.18032407407407405</v>
      </c>
      <c r="KF5" s="1">
        <v>2.8229166666666666E-2</v>
      </c>
      <c r="KG5" s="1">
        <v>6.3333333333333339E-2</v>
      </c>
      <c r="KH5">
        <v>187</v>
      </c>
      <c r="KI5">
        <v>531</v>
      </c>
      <c r="KJ5">
        <v>106</v>
      </c>
      <c r="KK5">
        <v>3</v>
      </c>
      <c r="KL5">
        <v>0</v>
      </c>
      <c r="KM5">
        <v>0</v>
      </c>
      <c r="KN5">
        <v>0</v>
      </c>
      <c r="KO5">
        <v>97.25</v>
      </c>
      <c r="KP5" s="106">
        <f t="shared" ref="KP5:KP16" si="46">KI5-KK5</f>
        <v>528</v>
      </c>
      <c r="KQ5" s="106">
        <v>425</v>
      </c>
      <c r="KR5" s="27">
        <f>KP5/KQ5*100</f>
        <v>124.23529411764707</v>
      </c>
      <c r="KS5" s="106" t="s">
        <v>473</v>
      </c>
      <c r="KT5" s="6" t="s">
        <v>2736</v>
      </c>
      <c r="KU5" s="106" t="s">
        <v>2690</v>
      </c>
      <c r="KV5" s="106">
        <v>8</v>
      </c>
      <c r="KW5" s="1">
        <v>0.45704861111111111</v>
      </c>
      <c r="KX5" s="1">
        <v>0.25141203703703702</v>
      </c>
      <c r="KY5" s="1">
        <v>7.03125E-2</v>
      </c>
      <c r="KZ5" s="1">
        <v>0.13532407407407407</v>
      </c>
      <c r="LA5">
        <v>85</v>
      </c>
      <c r="LB5">
        <v>531</v>
      </c>
      <c r="LC5">
        <v>343</v>
      </c>
      <c r="LD5">
        <v>1</v>
      </c>
      <c r="LE5">
        <v>0</v>
      </c>
      <c r="LF5">
        <v>0</v>
      </c>
      <c r="LG5">
        <v>0</v>
      </c>
      <c r="LH5">
        <v>99.71</v>
      </c>
      <c r="LI5" s="106">
        <f t="shared" ref="LI5:LI16" si="47">LB5-LD5</f>
        <v>530</v>
      </c>
      <c r="LJ5" s="106">
        <v>524</v>
      </c>
      <c r="LK5" s="27">
        <f t="shared" si="11"/>
        <v>101.14503816793894</v>
      </c>
      <c r="LL5" s="106" t="s">
        <v>473</v>
      </c>
      <c r="LM5" s="6" t="s">
        <v>2736</v>
      </c>
      <c r="LN5" s="106" t="s">
        <v>2690</v>
      </c>
      <c r="LO5" s="106">
        <v>8</v>
      </c>
      <c r="LP5" s="10">
        <v>0.3743055555555555</v>
      </c>
      <c r="LQ5" s="1">
        <v>0.2439699074074074</v>
      </c>
      <c r="LR5" s="1">
        <v>5.8159722222222217E-2</v>
      </c>
      <c r="LS5" s="1">
        <v>7.2164351851851841E-2</v>
      </c>
      <c r="LT5">
        <v>48</v>
      </c>
      <c r="LU5">
        <v>523</v>
      </c>
      <c r="LV5">
        <v>468</v>
      </c>
      <c r="LW5">
        <v>2</v>
      </c>
      <c r="LX5">
        <v>0</v>
      </c>
      <c r="LY5">
        <v>0</v>
      </c>
      <c r="LZ5">
        <v>0</v>
      </c>
      <c r="MA5">
        <v>99.57</v>
      </c>
      <c r="MB5" s="106">
        <f t="shared" ref="MB5:MB16" si="48">LU5-LW5</f>
        <v>521</v>
      </c>
      <c r="MC5" s="106">
        <v>524</v>
      </c>
      <c r="MD5" s="27">
        <f t="shared" si="12"/>
        <v>99.427480916030532</v>
      </c>
      <c r="ME5" s="106" t="s">
        <v>473</v>
      </c>
      <c r="MF5" s="6" t="s">
        <v>2736</v>
      </c>
      <c r="MG5" s="106" t="s">
        <v>2690</v>
      </c>
      <c r="MH5" s="106">
        <v>8</v>
      </c>
      <c r="MI5" s="1">
        <v>0.3743055555555555</v>
      </c>
      <c r="MJ5" s="1">
        <v>0.2439699074074074</v>
      </c>
      <c r="MK5" s="1">
        <v>5.8159722222222217E-2</v>
      </c>
      <c r="ML5" s="1">
        <v>7.2164351851851841E-2</v>
      </c>
      <c r="MM5">
        <v>48</v>
      </c>
      <c r="MN5">
        <v>523</v>
      </c>
      <c r="MO5">
        <v>468</v>
      </c>
      <c r="MP5">
        <v>2</v>
      </c>
      <c r="MQ5">
        <v>0</v>
      </c>
      <c r="MR5">
        <v>0</v>
      </c>
      <c r="MS5">
        <v>0</v>
      </c>
      <c r="MT5">
        <v>99.57</v>
      </c>
      <c r="MU5" s="106">
        <f t="shared" ref="MU5:MU16" si="49">MN5-MP5</f>
        <v>521</v>
      </c>
      <c r="MV5" s="106">
        <v>524</v>
      </c>
      <c r="MW5" s="27">
        <f t="shared" si="13"/>
        <v>99.427480916030532</v>
      </c>
      <c r="MX5" s="106" t="s">
        <v>473</v>
      </c>
      <c r="MY5" s="6" t="s">
        <v>2736</v>
      </c>
      <c r="MZ5" s="106" t="s">
        <v>2690</v>
      </c>
      <c r="NA5" s="106">
        <v>8</v>
      </c>
      <c r="NB5" s="10">
        <v>1.8442708333333335</v>
      </c>
      <c r="NC5" s="10">
        <v>1.2056944444444444</v>
      </c>
      <c r="ND5" s="1">
        <v>0.19593749999999999</v>
      </c>
      <c r="NE5" s="1">
        <v>0.44262731481481482</v>
      </c>
      <c r="NF5">
        <v>759</v>
      </c>
      <c r="NG5">
        <v>2561</v>
      </c>
      <c r="NH5">
        <v>1067</v>
      </c>
      <c r="NI5">
        <v>10</v>
      </c>
      <c r="NJ5">
        <v>0</v>
      </c>
      <c r="NK5">
        <v>0</v>
      </c>
      <c r="NL5">
        <v>0</v>
      </c>
      <c r="NM5">
        <v>99.07</v>
      </c>
      <c r="NN5" s="106">
        <f t="shared" ref="NN5:NN16" si="50">NG5-NI5</f>
        <v>2551</v>
      </c>
      <c r="NO5" s="106">
        <f t="shared" si="33"/>
        <v>2432</v>
      </c>
      <c r="NP5" s="27">
        <f t="shared" si="14"/>
        <v>104.89309210526316</v>
      </c>
      <c r="NQ5" s="106" t="s">
        <v>473</v>
      </c>
      <c r="NR5" s="6" t="s">
        <v>2736</v>
      </c>
      <c r="NS5" s="106" t="s">
        <v>2690</v>
      </c>
      <c r="NT5" s="106">
        <v>8</v>
      </c>
      <c r="NU5" s="1">
        <v>0.29761574074074076</v>
      </c>
      <c r="NV5" s="1">
        <v>0.21141203703703704</v>
      </c>
      <c r="NW5" s="1">
        <v>6.1805555555555563E-3</v>
      </c>
      <c r="NX5" s="1">
        <v>8.0011574074074068E-2</v>
      </c>
      <c r="NY5">
        <v>60</v>
      </c>
      <c r="NZ5">
        <v>531</v>
      </c>
      <c r="OA5">
        <v>254</v>
      </c>
      <c r="OB5">
        <v>7</v>
      </c>
      <c r="OC5">
        <v>0</v>
      </c>
      <c r="OD5">
        <v>0</v>
      </c>
      <c r="OE5">
        <v>0</v>
      </c>
      <c r="OF5">
        <v>97.32</v>
      </c>
      <c r="OG5" s="106">
        <f t="shared" ref="OG5:OG16" si="51">NZ5-OB5</f>
        <v>524</v>
      </c>
      <c r="OH5" s="106">
        <v>524</v>
      </c>
      <c r="OI5" s="27">
        <f t="shared" si="15"/>
        <v>100</v>
      </c>
      <c r="OJ5" s="106" t="s">
        <v>473</v>
      </c>
      <c r="OK5" s="6" t="s">
        <v>2736</v>
      </c>
      <c r="OL5" s="106" t="s">
        <v>2690</v>
      </c>
      <c r="OM5" s="106">
        <v>8</v>
      </c>
      <c r="ON5" s="1">
        <v>0.30010416666666667</v>
      </c>
      <c r="OO5" s="1">
        <v>0.19239583333333332</v>
      </c>
      <c r="OP5" s="1">
        <v>1.2037037037037035E-2</v>
      </c>
      <c r="OQ5" s="1">
        <v>9.5671296296296296E-2</v>
      </c>
      <c r="OR5">
        <v>46</v>
      </c>
      <c r="OS5">
        <v>474</v>
      </c>
      <c r="OT5">
        <v>271</v>
      </c>
      <c r="OU5">
        <v>2</v>
      </c>
      <c r="OV5">
        <v>0</v>
      </c>
      <c r="OW5">
        <v>0</v>
      </c>
      <c r="OX5">
        <v>0</v>
      </c>
      <c r="OY5">
        <v>99.27</v>
      </c>
      <c r="OZ5" s="106">
        <f t="shared" ref="OZ5:OZ16" si="52">OS5-OU5</f>
        <v>472</v>
      </c>
      <c r="PA5" s="106">
        <v>524</v>
      </c>
      <c r="PB5" s="27">
        <f t="shared" si="16"/>
        <v>90.07633587786259</v>
      </c>
      <c r="PC5" s="106" t="s">
        <v>473</v>
      </c>
      <c r="PD5" s="6" t="s">
        <v>2736</v>
      </c>
      <c r="PE5" s="106" t="s">
        <v>2690</v>
      </c>
      <c r="PF5" s="106">
        <v>8</v>
      </c>
      <c r="PG5" s="1">
        <v>0.32671296296296298</v>
      </c>
      <c r="PH5" s="1">
        <v>0.21810185185185185</v>
      </c>
      <c r="PI5" s="1">
        <v>1.2037037037037035E-2</v>
      </c>
      <c r="PJ5" s="1">
        <v>9.6562499999999996E-2</v>
      </c>
      <c r="PK5">
        <v>51</v>
      </c>
      <c r="PL5">
        <v>541</v>
      </c>
      <c r="PM5">
        <v>271</v>
      </c>
      <c r="PN5">
        <v>2</v>
      </c>
      <c r="PO5">
        <v>0</v>
      </c>
      <c r="PP5">
        <v>0</v>
      </c>
      <c r="PQ5">
        <v>0</v>
      </c>
      <c r="PR5">
        <v>99.27</v>
      </c>
      <c r="PS5" s="106">
        <f t="shared" ref="PS5:PS16" si="53">PL5-PN5</f>
        <v>539</v>
      </c>
      <c r="PT5" s="106">
        <v>524</v>
      </c>
      <c r="PU5" s="27">
        <f t="shared" si="17"/>
        <v>102.86259541984732</v>
      </c>
      <c r="PV5" s="106" t="s">
        <v>473</v>
      </c>
      <c r="PW5" s="6" t="s">
        <v>2736</v>
      </c>
      <c r="PX5" s="106" t="s">
        <v>2690</v>
      </c>
      <c r="PY5" s="106">
        <v>8</v>
      </c>
      <c r="PZ5" s="1">
        <v>0.36700231481481477</v>
      </c>
      <c r="QA5" s="1">
        <v>0.23561342592592593</v>
      </c>
      <c r="QB5" s="1">
        <v>6.8171296296296287E-3</v>
      </c>
      <c r="QC5" s="1">
        <v>0.12456018518518519</v>
      </c>
      <c r="QD5">
        <v>39</v>
      </c>
      <c r="QE5">
        <v>534</v>
      </c>
      <c r="QF5">
        <v>421</v>
      </c>
      <c r="QG5">
        <v>10</v>
      </c>
      <c r="QH5">
        <v>0</v>
      </c>
      <c r="QI5">
        <v>0</v>
      </c>
      <c r="QJ5">
        <v>0</v>
      </c>
      <c r="QK5">
        <v>97.68</v>
      </c>
      <c r="QL5" s="106">
        <f t="shared" ref="QL5:QL16" si="54">QE5-QG5</f>
        <v>524</v>
      </c>
      <c r="QM5" s="106">
        <v>524</v>
      </c>
      <c r="QN5" s="27">
        <f t="shared" si="18"/>
        <v>100</v>
      </c>
      <c r="QO5" s="106" t="s">
        <v>473</v>
      </c>
      <c r="QP5" s="6" t="s">
        <v>2736</v>
      </c>
      <c r="QQ5" s="106" t="s">
        <v>2690</v>
      </c>
      <c r="QR5" s="106">
        <v>8</v>
      </c>
      <c r="QS5" s="1">
        <v>0.3486805555555556</v>
      </c>
      <c r="QT5" s="1">
        <v>0.2180324074074074</v>
      </c>
      <c r="QU5" s="1">
        <v>2.4884259259259259E-2</v>
      </c>
      <c r="QV5" s="1">
        <v>0.10574074074074075</v>
      </c>
      <c r="QW5">
        <v>88</v>
      </c>
      <c r="QX5">
        <v>537</v>
      </c>
      <c r="QY5">
        <v>405</v>
      </c>
      <c r="QZ5">
        <v>21</v>
      </c>
      <c r="RA5">
        <v>0</v>
      </c>
      <c r="RB5">
        <v>0</v>
      </c>
      <c r="RC5">
        <v>0</v>
      </c>
      <c r="RD5">
        <v>95.07</v>
      </c>
      <c r="RE5" s="106">
        <f t="shared" ref="RE5:RE16" si="55">QX5-QZ5</f>
        <v>516</v>
      </c>
      <c r="RF5" s="106">
        <v>524</v>
      </c>
      <c r="RG5" s="27">
        <f t="shared" si="19"/>
        <v>98.473282442748086</v>
      </c>
      <c r="RH5" s="106" t="s">
        <v>473</v>
      </c>
      <c r="RI5" s="6" t="s">
        <v>2736</v>
      </c>
      <c r="RJ5" s="106" t="s">
        <v>2690</v>
      </c>
      <c r="RK5" s="106">
        <v>8</v>
      </c>
      <c r="RL5" s="1">
        <v>0.44737268518518519</v>
      </c>
      <c r="RM5" s="1">
        <v>0.3031712962962963</v>
      </c>
      <c r="RN5" s="1">
        <v>2.6030092592592594E-2</v>
      </c>
      <c r="RO5" s="1">
        <v>0.11814814814814815</v>
      </c>
      <c r="RP5">
        <v>104</v>
      </c>
      <c r="RQ5">
        <v>726</v>
      </c>
      <c r="RR5">
        <v>430</v>
      </c>
      <c r="RS5">
        <v>21</v>
      </c>
      <c r="RT5">
        <v>0</v>
      </c>
      <c r="RU5">
        <v>0</v>
      </c>
      <c r="RV5">
        <v>0</v>
      </c>
      <c r="RW5">
        <v>95.34</v>
      </c>
      <c r="RX5" s="106">
        <f t="shared" ref="RX5:RX16" si="56">RQ5-RS5</f>
        <v>705</v>
      </c>
      <c r="RY5" s="106">
        <v>524</v>
      </c>
      <c r="RZ5" s="27">
        <f t="shared" si="20"/>
        <v>134.54198473282443</v>
      </c>
      <c r="SA5" s="106" t="s">
        <v>473</v>
      </c>
      <c r="SB5" s="6" t="s">
        <v>2736</v>
      </c>
      <c r="SC5" s="106" t="s">
        <v>2690</v>
      </c>
      <c r="SD5" s="106">
        <v>8</v>
      </c>
      <c r="SE5" s="10">
        <v>1.438761574074074</v>
      </c>
      <c r="SF5" s="1">
        <v>0.96834490740740742</v>
      </c>
      <c r="SG5" s="1">
        <v>5.1087962962962967E-2</v>
      </c>
      <c r="SH5" s="1">
        <v>0.41931712962962964</v>
      </c>
      <c r="SI5">
        <v>254</v>
      </c>
      <c r="SJ5">
        <v>2332</v>
      </c>
      <c r="SK5">
        <v>1376</v>
      </c>
      <c r="SL5">
        <v>40</v>
      </c>
      <c r="SM5">
        <v>0</v>
      </c>
      <c r="SN5">
        <v>0</v>
      </c>
      <c r="SO5">
        <v>0</v>
      </c>
      <c r="SP5">
        <v>97.18</v>
      </c>
      <c r="SQ5" s="106">
        <f t="shared" ref="SQ5:SQ16" si="57">SJ5-SL5</f>
        <v>2292</v>
      </c>
      <c r="SR5" s="106">
        <f t="shared" si="34"/>
        <v>2096</v>
      </c>
      <c r="SS5" s="27">
        <f t="shared" si="21"/>
        <v>109.35114503816794</v>
      </c>
      <c r="ST5" s="106" t="s">
        <v>473</v>
      </c>
      <c r="SU5" s="6" t="s">
        <v>2736</v>
      </c>
      <c r="SV5" s="106" t="s">
        <v>2690</v>
      </c>
      <c r="SW5" s="106">
        <v>8</v>
      </c>
      <c r="TJ5" s="106">
        <f t="shared" ref="TJ5:TJ16" si="58">TC5-TE5</f>
        <v>0</v>
      </c>
      <c r="TK5" s="106">
        <v>524</v>
      </c>
      <c r="TL5" s="27">
        <f t="shared" si="22"/>
        <v>0</v>
      </c>
    </row>
    <row r="6" spans="1:532">
      <c r="A6" s="106" t="s">
        <v>2364</v>
      </c>
      <c r="B6" s="6" t="s">
        <v>2736</v>
      </c>
      <c r="C6" s="106" t="s">
        <v>2690</v>
      </c>
      <c r="D6" s="106">
        <v>8</v>
      </c>
      <c r="E6" s="176">
        <v>0.52814814814814814</v>
      </c>
      <c r="F6" s="176">
        <v>0.38188657407407406</v>
      </c>
      <c r="G6" s="176">
        <v>9.8310185185185195E-2</v>
      </c>
      <c r="H6" s="176">
        <v>4.7939814814814817E-2</v>
      </c>
      <c r="I6" s="106">
        <v>130</v>
      </c>
      <c r="J6" s="106">
        <v>387</v>
      </c>
      <c r="K6" s="106">
        <v>311</v>
      </c>
      <c r="L6" s="106">
        <v>7</v>
      </c>
      <c r="M6" s="106">
        <v>0</v>
      </c>
      <c r="N6" s="106">
        <v>0</v>
      </c>
      <c r="O6" s="106">
        <v>0</v>
      </c>
      <c r="P6" s="106">
        <v>97.8</v>
      </c>
      <c r="Q6" s="106">
        <f t="shared" si="23"/>
        <v>380</v>
      </c>
      <c r="R6" s="106">
        <v>524</v>
      </c>
      <c r="S6" s="27">
        <f t="shared" si="24"/>
        <v>72.51908396946564</v>
      </c>
      <c r="T6" s="106" t="s">
        <v>2364</v>
      </c>
      <c r="U6" s="6" t="s">
        <v>2737</v>
      </c>
      <c r="V6" s="106" t="s">
        <v>2690</v>
      </c>
      <c r="W6" s="106">
        <v>8</v>
      </c>
      <c r="X6" s="176">
        <v>0.49203703703703705</v>
      </c>
      <c r="Y6" s="176">
        <v>0.34163194444444445</v>
      </c>
      <c r="Z6" s="176">
        <v>0.12047453703703703</v>
      </c>
      <c r="AA6" s="176">
        <v>2.991898148148148E-2</v>
      </c>
      <c r="AB6" s="106">
        <v>36</v>
      </c>
      <c r="AC6" s="106">
        <v>382</v>
      </c>
      <c r="AD6" s="106">
        <v>433</v>
      </c>
      <c r="AE6" s="106">
        <v>18</v>
      </c>
      <c r="AF6" s="106">
        <v>0</v>
      </c>
      <c r="AG6" s="106">
        <v>0</v>
      </c>
      <c r="AH6" s="106">
        <v>0</v>
      </c>
      <c r="AI6" s="106">
        <v>96.01</v>
      </c>
      <c r="AJ6" s="106">
        <f t="shared" si="25"/>
        <v>364</v>
      </c>
      <c r="AK6" s="106">
        <v>320</v>
      </c>
      <c r="AL6" s="27">
        <f t="shared" si="26"/>
        <v>113.75</v>
      </c>
      <c r="AM6" s="106" t="s">
        <v>2364</v>
      </c>
      <c r="AN6" s="6" t="s">
        <v>2737</v>
      </c>
      <c r="AO6" s="106" t="s">
        <v>2690</v>
      </c>
      <c r="AP6" s="106">
        <v>8</v>
      </c>
      <c r="AQ6" s="176">
        <v>0.39221064814814816</v>
      </c>
      <c r="AR6" s="176">
        <v>0.29704861111111108</v>
      </c>
      <c r="AS6" s="176">
        <v>5.4363425925925933E-2</v>
      </c>
      <c r="AT6" s="176">
        <v>4.0787037037037038E-2</v>
      </c>
      <c r="AU6" s="106">
        <v>14</v>
      </c>
      <c r="AV6" s="106">
        <v>353</v>
      </c>
      <c r="AW6" s="106">
        <v>301</v>
      </c>
      <c r="AX6" s="106">
        <v>3</v>
      </c>
      <c r="AY6" s="106">
        <v>0</v>
      </c>
      <c r="AZ6" s="106">
        <v>0</v>
      </c>
      <c r="BA6" s="106">
        <v>0</v>
      </c>
      <c r="BB6" s="106">
        <v>99.01</v>
      </c>
      <c r="BC6" s="106">
        <f t="shared" si="35"/>
        <v>350</v>
      </c>
      <c r="BD6" s="106">
        <v>320</v>
      </c>
      <c r="BE6" s="27">
        <f t="shared" si="0"/>
        <v>109.375</v>
      </c>
      <c r="BF6" s="106" t="s">
        <v>2364</v>
      </c>
      <c r="BG6" s="6" t="s">
        <v>2737</v>
      </c>
      <c r="BH6" s="106" t="s">
        <v>2690</v>
      </c>
      <c r="BI6" s="106">
        <v>8</v>
      </c>
      <c r="BJ6" s="1">
        <v>0.47310185185185188</v>
      </c>
      <c r="BK6" s="1">
        <v>0.34181712962962968</v>
      </c>
      <c r="BL6" s="1">
        <v>7.6863425925925918E-2</v>
      </c>
      <c r="BM6" s="1">
        <v>5.4421296296296294E-2</v>
      </c>
      <c r="BN6">
        <v>25</v>
      </c>
      <c r="BO6">
        <v>373</v>
      </c>
      <c r="BP6">
        <v>299</v>
      </c>
      <c r="BQ6">
        <v>3</v>
      </c>
      <c r="BR6">
        <v>0</v>
      </c>
      <c r="BS6">
        <v>0</v>
      </c>
      <c r="BT6">
        <v>0</v>
      </c>
      <c r="BU6">
        <v>99.01</v>
      </c>
      <c r="BV6" s="106">
        <f t="shared" si="36"/>
        <v>370</v>
      </c>
      <c r="BW6" s="106">
        <v>320</v>
      </c>
      <c r="BX6" s="27">
        <f t="shared" si="1"/>
        <v>115.625</v>
      </c>
      <c r="BY6" s="106" t="s">
        <v>2364</v>
      </c>
      <c r="BZ6" s="6" t="s">
        <v>2737</v>
      </c>
      <c r="CA6" s="106" t="s">
        <v>2690</v>
      </c>
      <c r="CB6" s="106">
        <v>8</v>
      </c>
      <c r="CC6" s="1">
        <v>0.52862268518518518</v>
      </c>
      <c r="CD6" s="1">
        <v>0.34712962962962962</v>
      </c>
      <c r="CE6" s="1">
        <v>0.11403935185185186</v>
      </c>
      <c r="CF6" s="1">
        <v>6.7430555555555563E-2</v>
      </c>
      <c r="CG6">
        <v>36</v>
      </c>
      <c r="CH6">
        <v>360</v>
      </c>
      <c r="CI6">
        <v>555</v>
      </c>
      <c r="CJ6">
        <v>9</v>
      </c>
      <c r="CK6">
        <v>0</v>
      </c>
      <c r="CL6">
        <v>0</v>
      </c>
      <c r="CM6">
        <v>0</v>
      </c>
      <c r="CN6">
        <v>98.4</v>
      </c>
      <c r="CO6" s="106">
        <f t="shared" si="37"/>
        <v>351</v>
      </c>
      <c r="CP6" s="106">
        <v>320</v>
      </c>
      <c r="CQ6" s="27">
        <f t="shared" si="2"/>
        <v>109.6875</v>
      </c>
      <c r="CR6" s="106" t="s">
        <v>2364</v>
      </c>
      <c r="CS6" s="6" t="s">
        <v>2737</v>
      </c>
      <c r="CT6" s="106" t="s">
        <v>2690</v>
      </c>
      <c r="CU6" s="106">
        <v>8</v>
      </c>
      <c r="CV6" s="1">
        <v>0.72258101851851853</v>
      </c>
      <c r="CW6" s="1">
        <v>0.48376157407407411</v>
      </c>
      <c r="CX6" s="1">
        <v>0.1305324074074074</v>
      </c>
      <c r="CY6" s="1">
        <v>0.10827546296296296</v>
      </c>
      <c r="CZ6">
        <v>43</v>
      </c>
      <c r="DA6">
        <v>443</v>
      </c>
      <c r="DB6">
        <v>680</v>
      </c>
      <c r="DC6">
        <v>11</v>
      </c>
      <c r="DD6">
        <v>0</v>
      </c>
      <c r="DE6">
        <v>0</v>
      </c>
      <c r="DF6">
        <v>0</v>
      </c>
      <c r="DG6">
        <v>98.41</v>
      </c>
      <c r="DH6" s="106">
        <f t="shared" si="38"/>
        <v>432</v>
      </c>
      <c r="DI6" s="106">
        <v>320</v>
      </c>
      <c r="DJ6" s="27">
        <f t="shared" si="3"/>
        <v>135</v>
      </c>
      <c r="DK6" s="106" t="s">
        <v>2364</v>
      </c>
      <c r="DL6" s="6" t="s">
        <v>2737</v>
      </c>
      <c r="DM6" s="106" t="s">
        <v>2690</v>
      </c>
      <c r="DN6" s="106">
        <v>8</v>
      </c>
      <c r="DO6" s="10">
        <v>2.6081018518518517</v>
      </c>
      <c r="DP6" s="10">
        <v>1.8461574074074074</v>
      </c>
      <c r="DQ6" s="1">
        <v>0.48056712962962966</v>
      </c>
      <c r="DR6" s="1">
        <v>0.28136574074074078</v>
      </c>
      <c r="DS6">
        <v>248</v>
      </c>
      <c r="DT6">
        <v>1938</v>
      </c>
      <c r="DU6">
        <v>2024</v>
      </c>
      <c r="DV6">
        <v>42</v>
      </c>
      <c r="DW6">
        <v>0</v>
      </c>
      <c r="DX6">
        <v>0</v>
      </c>
      <c r="DY6">
        <v>0</v>
      </c>
      <c r="DZ6">
        <v>97.97</v>
      </c>
      <c r="EA6" s="106">
        <f t="shared" si="39"/>
        <v>1896</v>
      </c>
      <c r="EB6" s="106">
        <f t="shared" si="27"/>
        <v>1804</v>
      </c>
      <c r="EC6" s="27">
        <f t="shared" si="4"/>
        <v>105.09977827050999</v>
      </c>
      <c r="ED6" s="106" t="s">
        <v>2364</v>
      </c>
      <c r="EE6" s="6" t="s">
        <v>2737</v>
      </c>
      <c r="EF6" s="106" t="s">
        <v>2690</v>
      </c>
      <c r="EG6" s="106">
        <v>8</v>
      </c>
      <c r="EH6" s="1">
        <v>0.51979166666666665</v>
      </c>
      <c r="EI6" s="1">
        <v>0.38746527777777778</v>
      </c>
      <c r="EJ6" s="1">
        <v>0.1015625</v>
      </c>
      <c r="EK6" s="1">
        <v>3.0752314814814816E-2</v>
      </c>
      <c r="EL6">
        <v>35</v>
      </c>
      <c r="EM6">
        <v>426</v>
      </c>
      <c r="EN6">
        <v>803</v>
      </c>
      <c r="EO6">
        <v>18</v>
      </c>
      <c r="EP6">
        <v>0</v>
      </c>
      <c r="EQ6">
        <v>0</v>
      </c>
      <c r="ER6">
        <v>0</v>
      </c>
      <c r="ES6">
        <v>97.81</v>
      </c>
      <c r="ET6" s="106">
        <f t="shared" si="40"/>
        <v>408</v>
      </c>
      <c r="EU6" s="106">
        <v>320</v>
      </c>
      <c r="EV6" s="27">
        <f t="shared" si="5"/>
        <v>127.49999999999999</v>
      </c>
      <c r="EW6" s="106" t="s">
        <v>2364</v>
      </c>
      <c r="EX6" s="6" t="s">
        <v>2737</v>
      </c>
      <c r="EY6" s="106" t="s">
        <v>2690</v>
      </c>
      <c r="EZ6" s="106">
        <v>8</v>
      </c>
      <c r="FA6" s="1">
        <v>0.47825231481481478</v>
      </c>
      <c r="FB6" s="1">
        <v>0.35988425925925926</v>
      </c>
      <c r="FC6" s="1">
        <v>8.8657407407407407E-2</v>
      </c>
      <c r="FD6" s="1">
        <v>2.9699074074074072E-2</v>
      </c>
      <c r="FE6">
        <v>17</v>
      </c>
      <c r="FF6">
        <v>427</v>
      </c>
      <c r="FG6">
        <v>460</v>
      </c>
      <c r="FH6">
        <v>10</v>
      </c>
      <c r="FI6">
        <v>0</v>
      </c>
      <c r="FJ6">
        <v>0</v>
      </c>
      <c r="FK6">
        <v>0</v>
      </c>
      <c r="FL6">
        <v>97.87</v>
      </c>
      <c r="FM6" s="106">
        <f t="shared" si="41"/>
        <v>417</v>
      </c>
      <c r="FN6" s="106">
        <v>320</v>
      </c>
      <c r="FO6" s="27">
        <f t="shared" si="6"/>
        <v>130.3125</v>
      </c>
      <c r="FP6" s="106" t="s">
        <v>2364</v>
      </c>
      <c r="FQ6" s="6" t="s">
        <v>2737</v>
      </c>
      <c r="FR6" s="106" t="s">
        <v>2690</v>
      </c>
      <c r="FS6" s="106">
        <v>8</v>
      </c>
      <c r="FT6" s="1">
        <v>0.5027314814814815</v>
      </c>
      <c r="FU6" s="1">
        <v>0.40869212962962959</v>
      </c>
      <c r="FV6" s="1">
        <v>6.1944444444444441E-2</v>
      </c>
      <c r="FW6" s="1">
        <v>3.2083333333333332E-2</v>
      </c>
      <c r="FX6">
        <v>23</v>
      </c>
      <c r="FY6">
        <v>431</v>
      </c>
      <c r="FZ6">
        <v>335</v>
      </c>
      <c r="GA6">
        <v>2</v>
      </c>
      <c r="GB6">
        <v>0</v>
      </c>
      <c r="GC6">
        <v>0</v>
      </c>
      <c r="GD6">
        <v>0</v>
      </c>
      <c r="GE6">
        <v>99.41</v>
      </c>
      <c r="GF6" s="106">
        <f t="shared" si="42"/>
        <v>429</v>
      </c>
      <c r="GG6" s="106">
        <v>320</v>
      </c>
      <c r="GH6" s="27">
        <f t="shared" si="7"/>
        <v>134.0625</v>
      </c>
      <c r="GI6" s="106" t="s">
        <v>2364</v>
      </c>
      <c r="GJ6" s="6" t="s">
        <v>2737</v>
      </c>
      <c r="GK6" s="106" t="s">
        <v>2690</v>
      </c>
      <c r="GL6" s="106">
        <v>8</v>
      </c>
      <c r="GM6" s="10">
        <v>0.47430555555555554</v>
      </c>
      <c r="GN6" s="10">
        <v>0.32662037037037034</v>
      </c>
      <c r="GO6" s="1">
        <v>0.10229166666666667</v>
      </c>
      <c r="GP6" s="1">
        <v>4.5370370370370366E-2</v>
      </c>
      <c r="GQ6">
        <v>347</v>
      </c>
      <c r="GR6">
        <v>271</v>
      </c>
      <c r="GS6">
        <v>306</v>
      </c>
      <c r="GT6">
        <v>3</v>
      </c>
      <c r="GU6">
        <v>0</v>
      </c>
      <c r="GV6">
        <v>0</v>
      </c>
      <c r="GW6">
        <v>0</v>
      </c>
      <c r="GX6">
        <v>99.03</v>
      </c>
      <c r="GY6" s="106">
        <f t="shared" si="43"/>
        <v>268</v>
      </c>
      <c r="GZ6" s="106">
        <v>320</v>
      </c>
      <c r="HA6" s="27">
        <f t="shared" si="28"/>
        <v>83.75</v>
      </c>
      <c r="HB6" s="106" t="s">
        <v>2364</v>
      </c>
      <c r="HC6" s="6" t="s">
        <v>2737</v>
      </c>
      <c r="HD6" s="106" t="s">
        <v>2690</v>
      </c>
      <c r="HE6" s="106">
        <v>8</v>
      </c>
      <c r="HF6" s="1">
        <v>0.60631944444444441</v>
      </c>
      <c r="HG6" s="1">
        <v>0.44002314814814819</v>
      </c>
      <c r="HH6" s="1">
        <v>0.11636574074074074</v>
      </c>
      <c r="HI6" s="1">
        <v>4.9930555555555554E-2</v>
      </c>
      <c r="HJ6">
        <v>575</v>
      </c>
      <c r="HK6">
        <v>369</v>
      </c>
      <c r="HL6">
        <v>344</v>
      </c>
      <c r="HM6">
        <v>4</v>
      </c>
      <c r="HN6">
        <v>0</v>
      </c>
      <c r="HO6">
        <v>0</v>
      </c>
      <c r="HP6">
        <v>0</v>
      </c>
      <c r="HQ6">
        <v>98.85</v>
      </c>
      <c r="HR6" s="106">
        <f t="shared" si="8"/>
        <v>365</v>
      </c>
      <c r="HS6" s="106">
        <v>320</v>
      </c>
      <c r="HT6" s="27">
        <f t="shared" si="9"/>
        <v>114.0625</v>
      </c>
      <c r="HU6" s="106" t="s">
        <v>2364</v>
      </c>
      <c r="HV6" s="6" t="s">
        <v>2737</v>
      </c>
      <c r="HW6" s="106" t="s">
        <v>2690</v>
      </c>
      <c r="HX6" s="106">
        <v>8</v>
      </c>
      <c r="HY6" s="10">
        <v>1.9905555555555556</v>
      </c>
      <c r="HZ6" s="10">
        <v>1.4945717592592593</v>
      </c>
      <c r="IA6" s="1">
        <v>0.35600694444444447</v>
      </c>
      <c r="IB6" s="1">
        <v>0.13996527777777779</v>
      </c>
      <c r="IC6">
        <v>485</v>
      </c>
      <c r="ID6">
        <v>1563</v>
      </c>
      <c r="IE6">
        <v>1942</v>
      </c>
      <c r="IF6">
        <v>34</v>
      </c>
      <c r="IG6">
        <v>0</v>
      </c>
      <c r="IH6">
        <v>0</v>
      </c>
      <c r="II6">
        <v>0</v>
      </c>
      <c r="IJ6">
        <v>98.28</v>
      </c>
      <c r="IK6" s="106">
        <f t="shared" si="29"/>
        <v>1619</v>
      </c>
      <c r="IL6" s="106">
        <f t="shared" si="30"/>
        <v>1280</v>
      </c>
      <c r="IM6" s="27">
        <f t="shared" si="10"/>
        <v>126.484375</v>
      </c>
      <c r="IN6" s="106" t="s">
        <v>2364</v>
      </c>
      <c r="IO6" s="6" t="s">
        <v>2736</v>
      </c>
      <c r="IP6" s="106" t="s">
        <v>2690</v>
      </c>
      <c r="IQ6" s="106">
        <v>8</v>
      </c>
      <c r="IR6" s="1">
        <v>0.72642361111111109</v>
      </c>
      <c r="IS6" s="1">
        <v>0.36155092592592591</v>
      </c>
      <c r="IT6" s="1">
        <v>0.29813657407407407</v>
      </c>
      <c r="IU6" s="1">
        <v>6.6736111111111107E-2</v>
      </c>
      <c r="IV6">
        <v>206</v>
      </c>
      <c r="IW6">
        <v>398</v>
      </c>
      <c r="IX6">
        <v>68</v>
      </c>
      <c r="IY6">
        <v>2</v>
      </c>
      <c r="IZ6">
        <v>0</v>
      </c>
      <c r="JA6">
        <v>0</v>
      </c>
      <c r="JB6">
        <v>0</v>
      </c>
      <c r="JC6">
        <v>97.14</v>
      </c>
      <c r="JD6" s="106">
        <f t="shared" si="44"/>
        <v>396</v>
      </c>
      <c r="JE6" s="106">
        <v>435</v>
      </c>
      <c r="JF6" s="27">
        <f t="shared" si="31"/>
        <v>91.034482758620697</v>
      </c>
      <c r="JG6" s="106" t="s">
        <v>2364</v>
      </c>
      <c r="JH6" s="6" t="s">
        <v>2736</v>
      </c>
      <c r="JI6" s="106" t="s">
        <v>2690</v>
      </c>
      <c r="JJ6" s="106">
        <v>8</v>
      </c>
      <c r="JK6" s="1">
        <v>0.48026620370370371</v>
      </c>
      <c r="JL6" s="1">
        <v>0.35961805555555554</v>
      </c>
      <c r="JM6" s="1">
        <v>8.4502314814814808E-2</v>
      </c>
      <c r="JN6" s="1">
        <v>3.6134259259259262E-2</v>
      </c>
      <c r="JO6">
        <v>50</v>
      </c>
      <c r="JP6">
        <v>378</v>
      </c>
      <c r="JQ6">
        <v>16</v>
      </c>
      <c r="JR6">
        <v>0</v>
      </c>
      <c r="JS6">
        <v>0</v>
      </c>
      <c r="JT6">
        <v>0</v>
      </c>
      <c r="JU6">
        <v>0</v>
      </c>
      <c r="JV6">
        <v>100</v>
      </c>
      <c r="JW6" s="106">
        <f t="shared" si="45"/>
        <v>378</v>
      </c>
      <c r="JX6" s="106">
        <v>524</v>
      </c>
      <c r="JY6" s="27">
        <f t="shared" si="32"/>
        <v>72.137404580152676</v>
      </c>
      <c r="JZ6" s="106" t="s">
        <v>2364</v>
      </c>
      <c r="KA6" s="6" t="s">
        <v>2736</v>
      </c>
      <c r="KB6" s="106" t="s">
        <v>2690</v>
      </c>
      <c r="KC6" s="106">
        <v>8</v>
      </c>
      <c r="KD6" s="1">
        <v>0</v>
      </c>
      <c r="KE6" s="1">
        <v>0</v>
      </c>
      <c r="KF6" s="1">
        <v>0</v>
      </c>
      <c r="KG6" s="1">
        <v>0</v>
      </c>
      <c r="KH6">
        <v>0</v>
      </c>
      <c r="KI6">
        <v>0</v>
      </c>
      <c r="KJ6">
        <v>128</v>
      </c>
      <c r="KK6">
        <v>0</v>
      </c>
      <c r="KL6">
        <v>0</v>
      </c>
      <c r="KM6">
        <v>0</v>
      </c>
      <c r="KN6">
        <v>0</v>
      </c>
      <c r="KO6">
        <v>100</v>
      </c>
      <c r="KP6" s="106">
        <f t="shared" si="46"/>
        <v>0</v>
      </c>
      <c r="KQ6" s="106"/>
      <c r="KR6" s="27"/>
      <c r="KS6" s="106" t="s">
        <v>2364</v>
      </c>
      <c r="KT6" s="6" t="s">
        <v>2736</v>
      </c>
      <c r="KU6" s="106" t="s">
        <v>2690</v>
      </c>
      <c r="KV6" s="106">
        <v>8</v>
      </c>
      <c r="KW6" s="1">
        <v>0.58269675925925923</v>
      </c>
      <c r="KX6" s="1">
        <v>0.45708333333333334</v>
      </c>
      <c r="KY6" s="1">
        <v>6.6585648148148144E-2</v>
      </c>
      <c r="KZ6" s="1">
        <v>5.9016203703703703E-2</v>
      </c>
      <c r="LA6">
        <v>41</v>
      </c>
      <c r="LB6">
        <v>441</v>
      </c>
      <c r="LC6">
        <v>319</v>
      </c>
      <c r="LD6">
        <v>2</v>
      </c>
      <c r="LE6">
        <v>0</v>
      </c>
      <c r="LF6">
        <v>0</v>
      </c>
      <c r="LG6">
        <v>0</v>
      </c>
      <c r="LH6">
        <v>99.38</v>
      </c>
      <c r="LI6" s="106">
        <f t="shared" si="47"/>
        <v>439</v>
      </c>
      <c r="LJ6" s="106">
        <v>524</v>
      </c>
      <c r="LK6" s="27">
        <f t="shared" si="11"/>
        <v>83.778625954198475</v>
      </c>
      <c r="LL6" s="106" t="s">
        <v>2364</v>
      </c>
      <c r="LM6" s="6" t="s">
        <v>2736</v>
      </c>
      <c r="LN6" s="106" t="s">
        <v>2690</v>
      </c>
      <c r="LO6" s="106">
        <v>8</v>
      </c>
      <c r="LP6" s="10">
        <v>0.45724537037037033</v>
      </c>
      <c r="LQ6" s="10">
        <v>0.37407407407407406</v>
      </c>
      <c r="LR6" s="1">
        <v>5.5671296296296302E-2</v>
      </c>
      <c r="LS6" s="1">
        <v>2.7476851851851853E-2</v>
      </c>
      <c r="LT6">
        <v>29</v>
      </c>
      <c r="LU6">
        <v>402</v>
      </c>
      <c r="LV6">
        <v>167</v>
      </c>
      <c r="LW6">
        <v>0</v>
      </c>
      <c r="LX6">
        <v>0</v>
      </c>
      <c r="LY6">
        <v>0</v>
      </c>
      <c r="LZ6">
        <v>0</v>
      </c>
      <c r="MA6">
        <v>100</v>
      </c>
      <c r="MB6" s="106">
        <f t="shared" si="48"/>
        <v>402</v>
      </c>
      <c r="MC6" s="106">
        <v>524</v>
      </c>
      <c r="MD6" s="27">
        <f t="shared" si="12"/>
        <v>76.717557251908403</v>
      </c>
      <c r="ME6" s="106" t="s">
        <v>2364</v>
      </c>
      <c r="MF6" s="6" t="s">
        <v>2736</v>
      </c>
      <c r="MG6" s="106" t="s">
        <v>2690</v>
      </c>
      <c r="MH6" s="106">
        <v>8</v>
      </c>
      <c r="MI6" s="1">
        <v>0.8615046296296297</v>
      </c>
      <c r="MJ6" s="1">
        <v>0.72903935185185187</v>
      </c>
      <c r="MK6" s="1">
        <v>7.5891203703703711E-2</v>
      </c>
      <c r="ML6" s="1">
        <v>5.6574074074074075E-2</v>
      </c>
      <c r="MM6">
        <v>68</v>
      </c>
      <c r="MN6">
        <v>799</v>
      </c>
      <c r="MO6">
        <v>167</v>
      </c>
      <c r="MP6">
        <v>0</v>
      </c>
      <c r="MQ6">
        <v>0</v>
      </c>
      <c r="MR6">
        <v>0</v>
      </c>
      <c r="MS6">
        <v>0</v>
      </c>
      <c r="MT6">
        <v>100</v>
      </c>
      <c r="MU6" s="106">
        <f t="shared" si="49"/>
        <v>799</v>
      </c>
      <c r="MV6" s="106">
        <v>524</v>
      </c>
      <c r="MW6" s="27">
        <f t="shared" si="13"/>
        <v>152.48091603053436</v>
      </c>
      <c r="MX6" s="106" t="s">
        <v>2364</v>
      </c>
      <c r="MY6" s="6" t="s">
        <v>2736</v>
      </c>
      <c r="MZ6" s="106" t="s">
        <v>2690</v>
      </c>
      <c r="NA6" s="106">
        <v>8</v>
      </c>
      <c r="NB6" s="10">
        <v>2.6509143518518519</v>
      </c>
      <c r="NC6" s="10">
        <v>1.9073032407407409</v>
      </c>
      <c r="ND6" s="1">
        <v>0.52511574074074074</v>
      </c>
      <c r="NE6" s="1">
        <v>0.2184837962962963</v>
      </c>
      <c r="NF6">
        <v>365</v>
      </c>
      <c r="NG6">
        <v>2016</v>
      </c>
      <c r="NH6">
        <v>698</v>
      </c>
      <c r="NI6">
        <v>4</v>
      </c>
      <c r="NJ6">
        <v>0</v>
      </c>
      <c r="NK6">
        <v>0</v>
      </c>
      <c r="NL6">
        <v>0</v>
      </c>
      <c r="NM6">
        <v>99.43</v>
      </c>
      <c r="NN6" s="106">
        <f t="shared" si="50"/>
        <v>2012</v>
      </c>
      <c r="NO6" s="106">
        <f t="shared" si="33"/>
        <v>2007</v>
      </c>
      <c r="NP6" s="27">
        <f t="shared" si="14"/>
        <v>100.24912805181863</v>
      </c>
      <c r="NQ6" s="106" t="s">
        <v>2364</v>
      </c>
      <c r="NR6" s="6" t="s">
        <v>2736</v>
      </c>
      <c r="NS6" s="106" t="s">
        <v>2690</v>
      </c>
      <c r="NT6" s="106">
        <v>8</v>
      </c>
      <c r="NU6" s="1">
        <v>0.47840277777777779</v>
      </c>
      <c r="NV6" s="1">
        <v>0.39374999999999999</v>
      </c>
      <c r="NW6" s="1">
        <v>6.0162037037037042E-2</v>
      </c>
      <c r="NX6" s="1">
        <v>2.4479166666666666E-2</v>
      </c>
      <c r="NY6">
        <v>58</v>
      </c>
      <c r="NZ6">
        <v>532</v>
      </c>
      <c r="OA6">
        <v>176</v>
      </c>
      <c r="OB6">
        <v>0</v>
      </c>
      <c r="OC6">
        <v>0</v>
      </c>
      <c r="OD6">
        <v>0</v>
      </c>
      <c r="OE6">
        <v>0</v>
      </c>
      <c r="OF6">
        <v>100</v>
      </c>
      <c r="OG6" s="106">
        <f t="shared" si="51"/>
        <v>532</v>
      </c>
      <c r="OH6" s="106">
        <v>524</v>
      </c>
      <c r="OI6" s="27">
        <f t="shared" si="15"/>
        <v>101.52671755725191</v>
      </c>
      <c r="OJ6" s="106" t="s">
        <v>2364</v>
      </c>
      <c r="OK6" s="6" t="s">
        <v>2736</v>
      </c>
      <c r="OL6" s="106" t="s">
        <v>2690</v>
      </c>
      <c r="OM6" s="106">
        <v>8</v>
      </c>
      <c r="ON6" s="1">
        <v>0.43858796296296299</v>
      </c>
      <c r="OO6" s="1">
        <v>0.38943287037037039</v>
      </c>
      <c r="OP6" s="1">
        <v>3.0983796296296297E-2</v>
      </c>
      <c r="OQ6" s="1">
        <v>1.8159722222222219E-2</v>
      </c>
      <c r="OR6">
        <v>51</v>
      </c>
      <c r="OS6">
        <v>565</v>
      </c>
      <c r="OT6">
        <v>7</v>
      </c>
      <c r="OU6">
        <v>0</v>
      </c>
      <c r="OV6">
        <v>0</v>
      </c>
      <c r="OW6">
        <v>0</v>
      </c>
      <c r="OX6">
        <v>0</v>
      </c>
      <c r="OY6">
        <v>100</v>
      </c>
      <c r="OZ6" s="106">
        <f t="shared" si="52"/>
        <v>565</v>
      </c>
      <c r="PA6" s="106">
        <v>524</v>
      </c>
      <c r="PB6" s="27">
        <f t="shared" si="16"/>
        <v>107.82442748091603</v>
      </c>
      <c r="PC6" s="106" t="s">
        <v>2364</v>
      </c>
      <c r="PD6" s="6" t="s">
        <v>2736</v>
      </c>
      <c r="PE6" s="106" t="s">
        <v>2690</v>
      </c>
      <c r="PF6" s="106">
        <v>8</v>
      </c>
      <c r="PG6" s="1">
        <v>0.43858796296296299</v>
      </c>
      <c r="PH6" s="1">
        <v>0.38943287037037039</v>
      </c>
      <c r="PI6" s="1">
        <v>3.0983796296296297E-2</v>
      </c>
      <c r="PJ6" s="1">
        <v>1.8159722222222219E-2</v>
      </c>
      <c r="PK6">
        <v>51</v>
      </c>
      <c r="PL6">
        <v>565</v>
      </c>
      <c r="PM6">
        <v>7</v>
      </c>
      <c r="PN6">
        <v>0</v>
      </c>
      <c r="PO6">
        <v>0</v>
      </c>
      <c r="PP6">
        <v>0</v>
      </c>
      <c r="PQ6">
        <v>0</v>
      </c>
      <c r="PR6">
        <v>100</v>
      </c>
      <c r="PS6" s="106">
        <f t="shared" si="53"/>
        <v>565</v>
      </c>
      <c r="PT6" s="106">
        <v>524</v>
      </c>
      <c r="PU6" s="27">
        <f t="shared" si="17"/>
        <v>107.82442748091603</v>
      </c>
      <c r="PV6" s="106" t="s">
        <v>2364</v>
      </c>
      <c r="PW6" s="6" t="s">
        <v>2736</v>
      </c>
      <c r="PX6" s="106" t="s">
        <v>2690</v>
      </c>
      <c r="PY6" s="106">
        <v>8</v>
      </c>
      <c r="PZ6" s="1">
        <v>0.44961805555555556</v>
      </c>
      <c r="QA6" s="1">
        <v>0.38991898148148146</v>
      </c>
      <c r="QB6" s="1">
        <v>4.3483796296296291E-2</v>
      </c>
      <c r="QC6" s="1">
        <v>1.6192129629629629E-2</v>
      </c>
      <c r="QD6">
        <v>37</v>
      </c>
      <c r="QE6">
        <v>538</v>
      </c>
      <c r="QF6">
        <v>317</v>
      </c>
      <c r="QG6">
        <v>2</v>
      </c>
      <c r="QH6">
        <v>0</v>
      </c>
      <c r="QI6">
        <v>0</v>
      </c>
      <c r="QJ6">
        <v>0</v>
      </c>
      <c r="QK6">
        <v>99.37</v>
      </c>
      <c r="QL6" s="106">
        <f t="shared" si="54"/>
        <v>536</v>
      </c>
      <c r="QM6" s="106">
        <v>524</v>
      </c>
      <c r="QN6" s="27">
        <f t="shared" si="18"/>
        <v>102.29007633587786</v>
      </c>
      <c r="QO6" s="106" t="s">
        <v>2364</v>
      </c>
      <c r="QP6" s="6" t="s">
        <v>2736</v>
      </c>
      <c r="QQ6" s="106" t="s">
        <v>2690</v>
      </c>
      <c r="QR6" s="106">
        <v>8</v>
      </c>
      <c r="QS6" s="1">
        <v>0.43008101851851849</v>
      </c>
      <c r="QT6" s="1">
        <v>0.36836805555555557</v>
      </c>
      <c r="QU6" s="1">
        <v>4.6030092592592588E-2</v>
      </c>
      <c r="QV6" s="1">
        <v>1.5671296296296298E-2</v>
      </c>
      <c r="QW6">
        <v>66</v>
      </c>
      <c r="QX6">
        <v>549</v>
      </c>
      <c r="QY6">
        <v>416</v>
      </c>
      <c r="QZ6">
        <v>1</v>
      </c>
      <c r="RA6">
        <v>0</v>
      </c>
      <c r="RB6">
        <v>0</v>
      </c>
      <c r="RC6">
        <v>0</v>
      </c>
      <c r="RD6">
        <v>99.76</v>
      </c>
      <c r="RE6" s="106">
        <f t="shared" si="55"/>
        <v>548</v>
      </c>
      <c r="RF6" s="106">
        <v>524</v>
      </c>
      <c r="RG6" s="27">
        <f t="shared" si="19"/>
        <v>104.58015267175573</v>
      </c>
      <c r="RH6" s="106" t="s">
        <v>2364</v>
      </c>
      <c r="RI6" s="6" t="s">
        <v>2736</v>
      </c>
      <c r="RJ6" s="106" t="s">
        <v>2690</v>
      </c>
      <c r="RK6" s="106">
        <v>8</v>
      </c>
      <c r="RL6" s="1">
        <v>0.43008101851851849</v>
      </c>
      <c r="RM6" s="1">
        <v>0.36836805555555557</v>
      </c>
      <c r="RN6" s="1">
        <v>4.6030092592592588E-2</v>
      </c>
      <c r="RO6" s="1">
        <v>1.5671296296296298E-2</v>
      </c>
      <c r="RP6">
        <v>66</v>
      </c>
      <c r="RQ6">
        <v>549</v>
      </c>
      <c r="RR6">
        <v>430</v>
      </c>
      <c r="RS6">
        <v>1</v>
      </c>
      <c r="RT6">
        <v>0</v>
      </c>
      <c r="RU6">
        <v>0</v>
      </c>
      <c r="RV6">
        <v>0</v>
      </c>
      <c r="RW6">
        <v>99.77</v>
      </c>
      <c r="RX6" s="106">
        <f t="shared" si="56"/>
        <v>548</v>
      </c>
      <c r="RY6" s="106">
        <v>524</v>
      </c>
      <c r="RZ6" s="27">
        <f t="shared" si="20"/>
        <v>104.58015267175573</v>
      </c>
      <c r="SA6" s="106" t="s">
        <v>2364</v>
      </c>
      <c r="SB6" s="6" t="s">
        <v>2736</v>
      </c>
      <c r="SC6" s="106" t="s">
        <v>2690</v>
      </c>
      <c r="SD6" s="106">
        <v>8</v>
      </c>
      <c r="SE6" s="10">
        <v>1.796712962962963</v>
      </c>
      <c r="SF6" s="10">
        <v>1.5414930555555555</v>
      </c>
      <c r="SG6" s="1">
        <v>0.18068287037037037</v>
      </c>
      <c r="SH6" s="1">
        <v>7.452546296296296E-2</v>
      </c>
      <c r="SI6">
        <v>212</v>
      </c>
      <c r="SJ6">
        <v>2184</v>
      </c>
      <c r="SK6">
        <v>930</v>
      </c>
      <c r="SL6">
        <v>3</v>
      </c>
      <c r="SM6">
        <v>0</v>
      </c>
      <c r="SN6">
        <v>0</v>
      </c>
      <c r="SO6">
        <v>0</v>
      </c>
      <c r="SP6">
        <v>99.68</v>
      </c>
      <c r="SQ6" s="106">
        <f t="shared" si="57"/>
        <v>2181</v>
      </c>
      <c r="SR6" s="106">
        <f t="shared" si="34"/>
        <v>2096</v>
      </c>
      <c r="SS6" s="27">
        <f t="shared" si="21"/>
        <v>104.05534351145039</v>
      </c>
      <c r="ST6" s="106" t="s">
        <v>2364</v>
      </c>
      <c r="SU6" s="6" t="s">
        <v>2736</v>
      </c>
      <c r="SV6" s="106" t="s">
        <v>2690</v>
      </c>
      <c r="SW6" s="106">
        <v>8</v>
      </c>
      <c r="TJ6" s="106">
        <f t="shared" si="58"/>
        <v>0</v>
      </c>
      <c r="TK6" s="106">
        <v>524</v>
      </c>
      <c r="TL6" s="27">
        <f t="shared" si="22"/>
        <v>0</v>
      </c>
    </row>
    <row r="7" spans="1:532">
      <c r="A7" s="106" t="s">
        <v>111</v>
      </c>
      <c r="B7" s="6" t="s">
        <v>2736</v>
      </c>
      <c r="C7" s="106" t="s">
        <v>2690</v>
      </c>
      <c r="D7" s="106">
        <v>8</v>
      </c>
      <c r="E7" s="176">
        <v>0.37584490740740745</v>
      </c>
      <c r="F7" s="176">
        <v>0.28217592592592594</v>
      </c>
      <c r="G7" s="176">
        <v>1.5289351851851851E-2</v>
      </c>
      <c r="H7" s="176">
        <v>7.8379629629629632E-2</v>
      </c>
      <c r="I7" s="106">
        <v>31</v>
      </c>
      <c r="J7" s="106">
        <v>579</v>
      </c>
      <c r="K7" s="106">
        <v>439</v>
      </c>
      <c r="L7" s="106">
        <v>18</v>
      </c>
      <c r="M7" s="106">
        <v>0</v>
      </c>
      <c r="N7" s="106">
        <v>0</v>
      </c>
      <c r="O7" s="106">
        <v>0</v>
      </c>
      <c r="P7" s="106">
        <v>96.06</v>
      </c>
      <c r="Q7" s="106">
        <f t="shared" si="23"/>
        <v>561</v>
      </c>
      <c r="R7" s="106">
        <v>524</v>
      </c>
      <c r="S7" s="27">
        <f t="shared" si="24"/>
        <v>107.06106870229009</v>
      </c>
      <c r="T7" s="106" t="s">
        <v>111</v>
      </c>
      <c r="U7" s="6" t="s">
        <v>2736</v>
      </c>
      <c r="V7" s="106" t="s">
        <v>2690</v>
      </c>
      <c r="W7" s="106">
        <v>8</v>
      </c>
      <c r="X7" s="176">
        <v>0.35224537037037035</v>
      </c>
      <c r="Y7" s="176">
        <v>0.25597222222222221</v>
      </c>
      <c r="Z7" s="176">
        <v>2.2731481481481481E-2</v>
      </c>
      <c r="AA7" s="176">
        <v>7.3530092592592591E-2</v>
      </c>
      <c r="AB7" s="106">
        <v>34</v>
      </c>
      <c r="AC7" s="106">
        <v>563</v>
      </c>
      <c r="AD7" s="106">
        <v>197</v>
      </c>
      <c r="AE7" s="106">
        <v>4</v>
      </c>
      <c r="AF7" s="106">
        <v>0</v>
      </c>
      <c r="AG7" s="106">
        <v>0</v>
      </c>
      <c r="AH7" s="106">
        <v>0</v>
      </c>
      <c r="AI7" s="106">
        <v>98.01</v>
      </c>
      <c r="AJ7" s="106">
        <f t="shared" si="25"/>
        <v>559</v>
      </c>
      <c r="AK7" s="106">
        <v>524</v>
      </c>
      <c r="AL7" s="27">
        <f t="shared" si="26"/>
        <v>106.67938931297709</v>
      </c>
      <c r="AM7" s="106" t="s">
        <v>111</v>
      </c>
      <c r="AN7" s="6" t="s">
        <v>2736</v>
      </c>
      <c r="AO7" s="106" t="s">
        <v>2690</v>
      </c>
      <c r="AP7" s="106">
        <v>8</v>
      </c>
      <c r="AQ7" s="176">
        <v>0.39672453703703708</v>
      </c>
      <c r="AR7" s="176">
        <v>0.25694444444444448</v>
      </c>
      <c r="AS7" s="176">
        <v>1.3043981481481483E-2</v>
      </c>
      <c r="AT7" s="176">
        <v>0.12672453703703704</v>
      </c>
      <c r="AU7" s="106">
        <v>59</v>
      </c>
      <c r="AV7" s="106">
        <v>540</v>
      </c>
      <c r="AW7" s="106">
        <v>781</v>
      </c>
      <c r="AX7" s="106">
        <v>14</v>
      </c>
      <c r="AY7" s="106">
        <v>0</v>
      </c>
      <c r="AZ7" s="106">
        <v>0</v>
      </c>
      <c r="BA7" s="106">
        <v>0</v>
      </c>
      <c r="BB7" s="106">
        <v>98.24</v>
      </c>
      <c r="BC7" s="106">
        <f t="shared" si="35"/>
        <v>526</v>
      </c>
      <c r="BD7" s="106">
        <v>524</v>
      </c>
      <c r="BE7" s="27">
        <f t="shared" si="0"/>
        <v>100.38167938931298</v>
      </c>
      <c r="BF7" s="106" t="s">
        <v>111</v>
      </c>
      <c r="BG7" s="6" t="s">
        <v>2736</v>
      </c>
      <c r="BH7" s="106" t="s">
        <v>2690</v>
      </c>
      <c r="BI7" s="106">
        <v>8</v>
      </c>
      <c r="BJ7" s="1">
        <v>0.33575231481481477</v>
      </c>
      <c r="BK7" s="1">
        <v>0.21820601851851851</v>
      </c>
      <c r="BL7" s="1">
        <v>1.9502314814814816E-2</v>
      </c>
      <c r="BM7" s="1">
        <v>9.8032407407407415E-2</v>
      </c>
      <c r="BN7">
        <v>44</v>
      </c>
      <c r="BO7">
        <v>562</v>
      </c>
      <c r="BP7">
        <v>716</v>
      </c>
      <c r="BQ7">
        <v>25</v>
      </c>
      <c r="BR7">
        <v>0</v>
      </c>
      <c r="BS7">
        <v>0</v>
      </c>
      <c r="BT7">
        <v>0</v>
      </c>
      <c r="BU7">
        <v>96.63</v>
      </c>
      <c r="BV7" s="106">
        <f t="shared" si="36"/>
        <v>537</v>
      </c>
      <c r="BW7" s="106">
        <v>524</v>
      </c>
      <c r="BX7" s="27">
        <f t="shared" si="1"/>
        <v>102.48091603053436</v>
      </c>
      <c r="BY7" s="106" t="s">
        <v>111</v>
      </c>
      <c r="BZ7" s="6" t="s">
        <v>2736</v>
      </c>
      <c r="CA7" s="106" t="s">
        <v>2690</v>
      </c>
      <c r="CB7" s="106">
        <v>8</v>
      </c>
      <c r="CC7" s="1">
        <v>0.35008101851851853</v>
      </c>
      <c r="CD7" s="1">
        <v>0.24924768518518517</v>
      </c>
      <c r="CE7" s="1">
        <v>2.6053240740740738E-2</v>
      </c>
      <c r="CF7" s="1">
        <v>7.4768518518518512E-2</v>
      </c>
      <c r="CG7">
        <v>43</v>
      </c>
      <c r="CH7">
        <v>545</v>
      </c>
      <c r="CI7">
        <v>720</v>
      </c>
      <c r="CJ7">
        <v>20</v>
      </c>
      <c r="CK7">
        <v>0</v>
      </c>
      <c r="CL7">
        <v>0</v>
      </c>
      <c r="CM7">
        <v>0</v>
      </c>
      <c r="CN7">
        <v>97.3</v>
      </c>
      <c r="CO7" s="106">
        <f t="shared" si="37"/>
        <v>525</v>
      </c>
      <c r="CP7" s="106">
        <v>524</v>
      </c>
      <c r="CQ7" s="27">
        <f t="shared" si="2"/>
        <v>100.1908396946565</v>
      </c>
      <c r="CR7" s="106" t="s">
        <v>111</v>
      </c>
      <c r="CS7" s="6" t="s">
        <v>2736</v>
      </c>
      <c r="CT7" s="106" t="s">
        <v>2690</v>
      </c>
      <c r="CU7" s="106">
        <v>8</v>
      </c>
      <c r="CV7" s="1">
        <v>0.35008101851851853</v>
      </c>
      <c r="CW7" s="1">
        <v>0.24924768518518517</v>
      </c>
      <c r="CX7" s="1">
        <v>2.6053240740740738E-2</v>
      </c>
      <c r="CY7" s="1">
        <v>7.4768518518518512E-2</v>
      </c>
      <c r="CZ7">
        <v>43</v>
      </c>
      <c r="DA7">
        <v>545</v>
      </c>
      <c r="DB7">
        <v>720</v>
      </c>
      <c r="DC7">
        <v>20</v>
      </c>
      <c r="DD7">
        <v>0</v>
      </c>
      <c r="DE7">
        <v>0</v>
      </c>
      <c r="DF7">
        <v>0</v>
      </c>
      <c r="DG7">
        <v>97.3</v>
      </c>
      <c r="DH7" s="106">
        <f t="shared" si="38"/>
        <v>525</v>
      </c>
      <c r="DI7" s="106">
        <v>524</v>
      </c>
      <c r="DJ7" s="27">
        <f t="shared" si="3"/>
        <v>100.1908396946565</v>
      </c>
      <c r="DK7" s="106" t="s">
        <v>111</v>
      </c>
      <c r="DL7" s="6" t="s">
        <v>2736</v>
      </c>
      <c r="DM7" s="106" t="s">
        <v>2690</v>
      </c>
      <c r="DN7" s="106">
        <v>8</v>
      </c>
      <c r="DO7" s="10">
        <v>1.8106712962962963</v>
      </c>
      <c r="DP7" s="10">
        <v>1.2625694444444444</v>
      </c>
      <c r="DQ7" s="1">
        <v>9.6631944444444451E-2</v>
      </c>
      <c r="DR7" s="1">
        <v>0.45145833333333335</v>
      </c>
      <c r="DS7">
        <v>211</v>
      </c>
      <c r="DT7">
        <v>2789</v>
      </c>
      <c r="DU7">
        <v>2853</v>
      </c>
      <c r="DV7">
        <v>81</v>
      </c>
      <c r="DW7">
        <v>0</v>
      </c>
      <c r="DX7">
        <v>0</v>
      </c>
      <c r="DY7">
        <v>0</v>
      </c>
      <c r="DZ7">
        <v>97.24</v>
      </c>
      <c r="EA7" s="106">
        <f t="shared" si="39"/>
        <v>2708</v>
      </c>
      <c r="EB7" s="106">
        <f t="shared" si="27"/>
        <v>2620</v>
      </c>
      <c r="EC7" s="27">
        <f t="shared" si="4"/>
        <v>103.3587786259542</v>
      </c>
      <c r="ED7" s="106" t="s">
        <v>111</v>
      </c>
      <c r="EE7" s="6" t="s">
        <v>2736</v>
      </c>
      <c r="EF7" s="106" t="s">
        <v>2690</v>
      </c>
      <c r="EG7" s="106">
        <v>8</v>
      </c>
      <c r="EH7" s="1">
        <v>0.36873842592592593</v>
      </c>
      <c r="EI7" s="1">
        <v>0.28484953703703703</v>
      </c>
      <c r="EJ7" s="1">
        <v>1.3935185185185184E-2</v>
      </c>
      <c r="EK7" s="1">
        <v>6.9930555555555551E-2</v>
      </c>
      <c r="EL7">
        <v>53</v>
      </c>
      <c r="EM7">
        <v>599</v>
      </c>
      <c r="EN7">
        <v>693</v>
      </c>
      <c r="EO7">
        <v>50</v>
      </c>
      <c r="EP7">
        <v>0</v>
      </c>
      <c r="EQ7">
        <v>0</v>
      </c>
      <c r="ER7">
        <v>0</v>
      </c>
      <c r="ES7">
        <v>93.27</v>
      </c>
      <c r="ET7" s="106">
        <f t="shared" si="40"/>
        <v>549</v>
      </c>
      <c r="EU7" s="106">
        <v>524</v>
      </c>
      <c r="EV7" s="27">
        <f t="shared" si="5"/>
        <v>104.7709923664122</v>
      </c>
      <c r="EW7" s="106" t="s">
        <v>111</v>
      </c>
      <c r="EX7" s="6" t="s">
        <v>2736</v>
      </c>
      <c r="EY7" s="106" t="s">
        <v>2690</v>
      </c>
      <c r="EZ7" s="106">
        <v>8</v>
      </c>
      <c r="FA7" s="1">
        <v>0.38126157407407407</v>
      </c>
      <c r="FB7" s="1">
        <v>0.22803240740740741</v>
      </c>
      <c r="FC7" s="1">
        <v>9.7754629629629622E-2</v>
      </c>
      <c r="FD7" s="1">
        <v>5.545138888888889E-2</v>
      </c>
      <c r="FE7">
        <v>23</v>
      </c>
      <c r="FF7">
        <v>421</v>
      </c>
      <c r="FG7">
        <v>1</v>
      </c>
      <c r="FH7">
        <v>0</v>
      </c>
      <c r="FI7">
        <v>0</v>
      </c>
      <c r="FJ7">
        <v>0</v>
      </c>
      <c r="FK7">
        <v>0</v>
      </c>
      <c r="FL7">
        <v>100</v>
      </c>
      <c r="FM7" s="106">
        <f t="shared" si="41"/>
        <v>421</v>
      </c>
      <c r="FN7" s="106">
        <v>524</v>
      </c>
      <c r="FO7" s="27">
        <f t="shared" si="6"/>
        <v>80.343511450381683</v>
      </c>
      <c r="FP7" s="106" t="s">
        <v>111</v>
      </c>
      <c r="FQ7" s="6" t="s">
        <v>2736</v>
      </c>
      <c r="FR7" s="106" t="s">
        <v>2690</v>
      </c>
      <c r="FS7" s="106">
        <v>8</v>
      </c>
      <c r="FT7" s="1">
        <v>0.41068287037037038</v>
      </c>
      <c r="FU7" s="1">
        <v>0.28839120370370369</v>
      </c>
      <c r="FV7" s="1">
        <v>1.4976851851851852E-2</v>
      </c>
      <c r="FW7" s="1">
        <v>0.10730324074074075</v>
      </c>
      <c r="FX7">
        <v>46</v>
      </c>
      <c r="FY7">
        <v>547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 s="106">
        <f t="shared" si="42"/>
        <v>547</v>
      </c>
      <c r="GG7" s="106">
        <v>524</v>
      </c>
      <c r="GH7" s="27">
        <f t="shared" si="7"/>
        <v>104.38931297709924</v>
      </c>
      <c r="GI7" s="106" t="s">
        <v>111</v>
      </c>
      <c r="GJ7" s="6" t="s">
        <v>2736</v>
      </c>
      <c r="GK7" s="106" t="s">
        <v>2690</v>
      </c>
      <c r="GL7" s="106">
        <v>8</v>
      </c>
      <c r="GM7" s="10">
        <v>0.3379861111111111</v>
      </c>
      <c r="GN7" s="1">
        <v>0.25410879629629629</v>
      </c>
      <c r="GO7" s="1">
        <v>4.9062500000000002E-2</v>
      </c>
      <c r="GP7" s="1">
        <v>3.4803240740740739E-2</v>
      </c>
      <c r="GQ7">
        <v>35</v>
      </c>
      <c r="GR7">
        <v>556</v>
      </c>
      <c r="GS7">
        <v>271</v>
      </c>
      <c r="GT7">
        <v>4</v>
      </c>
      <c r="GU7">
        <v>0</v>
      </c>
      <c r="GV7">
        <v>0</v>
      </c>
      <c r="GW7">
        <v>0</v>
      </c>
      <c r="GX7">
        <v>98.55</v>
      </c>
      <c r="GY7" s="106">
        <f t="shared" si="43"/>
        <v>552</v>
      </c>
      <c r="GZ7" s="106">
        <v>524</v>
      </c>
      <c r="HA7" s="27">
        <f t="shared" si="28"/>
        <v>105.34351145038168</v>
      </c>
      <c r="HB7" s="106" t="s">
        <v>111</v>
      </c>
      <c r="HC7" s="6" t="s">
        <v>2736</v>
      </c>
      <c r="HD7" s="106" t="s">
        <v>2690</v>
      </c>
      <c r="HE7" s="106">
        <v>8</v>
      </c>
      <c r="HF7" s="1">
        <v>0.3379861111111111</v>
      </c>
      <c r="HG7" s="1">
        <v>0.25410879629629629</v>
      </c>
      <c r="HH7" s="1">
        <v>4.9062500000000002E-2</v>
      </c>
      <c r="HI7" s="1">
        <v>3.4803240740740739E-2</v>
      </c>
      <c r="HJ7">
        <v>35</v>
      </c>
      <c r="HK7">
        <v>556</v>
      </c>
      <c r="HL7">
        <v>310</v>
      </c>
      <c r="HM7">
        <v>4</v>
      </c>
      <c r="HN7">
        <v>0</v>
      </c>
      <c r="HO7">
        <v>0</v>
      </c>
      <c r="HP7">
        <v>0</v>
      </c>
      <c r="HQ7">
        <v>98.73</v>
      </c>
      <c r="HR7" s="106">
        <f t="shared" si="8"/>
        <v>552</v>
      </c>
      <c r="HS7" s="106">
        <v>524</v>
      </c>
      <c r="HT7" s="27">
        <f t="shared" si="9"/>
        <v>105.34351145038168</v>
      </c>
      <c r="HU7" s="106" t="s">
        <v>111</v>
      </c>
      <c r="HV7" s="6" t="s">
        <v>2736</v>
      </c>
      <c r="HW7" s="106" t="s">
        <v>2690</v>
      </c>
      <c r="HX7" s="106">
        <v>8</v>
      </c>
      <c r="HY7" s="10">
        <v>1.4986805555555556</v>
      </c>
      <c r="HZ7" s="10">
        <v>1.0554050925925926</v>
      </c>
      <c r="IA7" s="1">
        <v>0.17575231481481482</v>
      </c>
      <c r="IB7" s="1">
        <v>0.26751157407407405</v>
      </c>
      <c r="IC7">
        <v>157</v>
      </c>
      <c r="ID7">
        <v>2123</v>
      </c>
      <c r="IE7">
        <v>1004</v>
      </c>
      <c r="IF7">
        <v>54</v>
      </c>
      <c r="IG7">
        <v>0</v>
      </c>
      <c r="IH7">
        <v>0</v>
      </c>
      <c r="II7">
        <v>0</v>
      </c>
      <c r="IJ7">
        <v>94.9</v>
      </c>
      <c r="IK7" s="106">
        <f t="shared" si="29"/>
        <v>2069</v>
      </c>
      <c r="IL7" s="106">
        <f t="shared" si="30"/>
        <v>2096</v>
      </c>
      <c r="IM7" s="27">
        <f t="shared" si="10"/>
        <v>98.711832061068705</v>
      </c>
      <c r="IN7" s="106" t="s">
        <v>111</v>
      </c>
      <c r="IO7" s="6" t="s">
        <v>2736</v>
      </c>
      <c r="IP7" s="106" t="s">
        <v>2690</v>
      </c>
      <c r="IQ7" s="106">
        <v>8</v>
      </c>
      <c r="IR7" s="1">
        <v>0.36737268518518523</v>
      </c>
      <c r="IS7" s="1">
        <v>0.29774305555555552</v>
      </c>
      <c r="IT7" s="1">
        <v>7.7777777777777767E-3</v>
      </c>
      <c r="IU7" s="1">
        <v>6.1828703703703712E-2</v>
      </c>
      <c r="IV7">
        <v>28</v>
      </c>
      <c r="IW7">
        <v>314</v>
      </c>
      <c r="IX7">
        <v>569</v>
      </c>
      <c r="IY7">
        <v>9</v>
      </c>
      <c r="IZ7">
        <v>0</v>
      </c>
      <c r="JA7">
        <v>0</v>
      </c>
      <c r="JB7">
        <v>0</v>
      </c>
      <c r="JC7">
        <v>98.44</v>
      </c>
      <c r="JD7" s="106">
        <f t="shared" si="44"/>
        <v>305</v>
      </c>
      <c r="JE7" s="106">
        <v>524</v>
      </c>
      <c r="JF7" s="27">
        <f t="shared" si="31"/>
        <v>58.206106870229014</v>
      </c>
      <c r="JG7" s="106" t="s">
        <v>111</v>
      </c>
      <c r="JH7" s="6" t="s">
        <v>2736</v>
      </c>
      <c r="JI7" s="106" t="s">
        <v>2690</v>
      </c>
      <c r="JJ7" s="106">
        <v>8</v>
      </c>
      <c r="JK7" s="1">
        <v>0.39283564814814814</v>
      </c>
      <c r="JL7" s="1">
        <v>0.29615740740740742</v>
      </c>
      <c r="JM7" s="1">
        <v>2.3912037037037034E-2</v>
      </c>
      <c r="JN7" s="1">
        <v>7.2754629629629627E-2</v>
      </c>
      <c r="JO7">
        <v>137</v>
      </c>
      <c r="JP7">
        <v>484</v>
      </c>
      <c r="JQ7">
        <v>647</v>
      </c>
      <c r="JR7">
        <v>14</v>
      </c>
      <c r="JS7">
        <v>0</v>
      </c>
      <c r="JT7">
        <v>0</v>
      </c>
      <c r="JU7">
        <v>0</v>
      </c>
      <c r="JV7">
        <v>97.88</v>
      </c>
      <c r="JW7" s="106">
        <f t="shared" si="45"/>
        <v>470</v>
      </c>
      <c r="JX7" s="106">
        <v>524</v>
      </c>
      <c r="JY7" s="27">
        <f t="shared" si="32"/>
        <v>89.694656488549612</v>
      </c>
      <c r="JZ7" s="106" t="s">
        <v>111</v>
      </c>
      <c r="KA7" s="6" t="s">
        <v>2736</v>
      </c>
      <c r="KB7" s="106" t="s">
        <v>2690</v>
      </c>
      <c r="KC7" s="106">
        <v>8</v>
      </c>
      <c r="KD7" s="1">
        <v>0.38039351851851855</v>
      </c>
      <c r="KE7" s="1">
        <v>0.24064814814814817</v>
      </c>
      <c r="KF7" s="1">
        <v>7.9571759259259259E-2</v>
      </c>
      <c r="KG7" s="1">
        <v>6.0173611111111108E-2</v>
      </c>
      <c r="KH7">
        <v>107</v>
      </c>
      <c r="KI7">
        <v>538</v>
      </c>
      <c r="KJ7">
        <v>556</v>
      </c>
      <c r="KK7">
        <v>12</v>
      </c>
      <c r="KL7">
        <v>0</v>
      </c>
      <c r="KM7">
        <v>0</v>
      </c>
      <c r="KN7">
        <v>0</v>
      </c>
      <c r="KO7">
        <v>97.89</v>
      </c>
      <c r="KP7" s="106">
        <f t="shared" si="46"/>
        <v>526</v>
      </c>
      <c r="KQ7" s="106">
        <v>425</v>
      </c>
      <c r="KR7" s="27">
        <f>KP7/KQ7*100</f>
        <v>123.76470588235293</v>
      </c>
      <c r="KS7" s="106" t="s">
        <v>111</v>
      </c>
      <c r="KT7" s="6" t="s">
        <v>2736</v>
      </c>
      <c r="KU7" s="106" t="s">
        <v>2690</v>
      </c>
      <c r="KV7" s="106">
        <v>8</v>
      </c>
      <c r="KW7" s="1">
        <v>0.3923726851851852</v>
      </c>
      <c r="KX7" s="1">
        <v>0.28561342592592592</v>
      </c>
      <c r="KY7" s="1">
        <v>2.210648148148148E-2</v>
      </c>
      <c r="KZ7" s="1">
        <v>8.4641203703703705E-2</v>
      </c>
      <c r="LA7">
        <v>112</v>
      </c>
      <c r="LB7">
        <v>497</v>
      </c>
      <c r="LC7">
        <v>247</v>
      </c>
      <c r="LD7">
        <v>8</v>
      </c>
      <c r="LE7">
        <v>0</v>
      </c>
      <c r="LF7">
        <v>0</v>
      </c>
      <c r="LG7">
        <v>0</v>
      </c>
      <c r="LH7">
        <v>96.86</v>
      </c>
      <c r="LI7" s="106">
        <f t="shared" si="47"/>
        <v>489</v>
      </c>
      <c r="LJ7" s="106">
        <v>524</v>
      </c>
      <c r="LK7" s="27">
        <f t="shared" si="11"/>
        <v>93.320610687022892</v>
      </c>
      <c r="LL7" s="106" t="s">
        <v>111</v>
      </c>
      <c r="LM7" s="6" t="s">
        <v>2736</v>
      </c>
      <c r="LN7" s="106" t="s">
        <v>2690</v>
      </c>
      <c r="LO7" s="106">
        <v>8</v>
      </c>
      <c r="LP7" s="10">
        <v>0.37276620370370367</v>
      </c>
      <c r="LQ7" s="10">
        <v>0.28109953703703705</v>
      </c>
      <c r="LR7" s="1">
        <v>4.1863425925925929E-2</v>
      </c>
      <c r="LS7" s="1">
        <v>4.9780092592592591E-2</v>
      </c>
      <c r="LT7">
        <v>45</v>
      </c>
      <c r="LU7">
        <v>397</v>
      </c>
      <c r="LV7">
        <v>402</v>
      </c>
      <c r="LW7">
        <v>2</v>
      </c>
      <c r="LX7">
        <v>0</v>
      </c>
      <c r="LY7">
        <v>0</v>
      </c>
      <c r="LZ7">
        <v>0</v>
      </c>
      <c r="MA7">
        <v>99.5</v>
      </c>
      <c r="MB7" s="106">
        <f t="shared" si="48"/>
        <v>395</v>
      </c>
      <c r="MC7" s="106">
        <v>524</v>
      </c>
      <c r="MD7" s="27">
        <f t="shared" si="12"/>
        <v>75.381679389312978</v>
      </c>
      <c r="ME7" s="106" t="s">
        <v>111</v>
      </c>
      <c r="MF7" s="6" t="s">
        <v>2736</v>
      </c>
      <c r="MG7" s="106" t="s">
        <v>2690</v>
      </c>
      <c r="MH7" s="106">
        <v>8</v>
      </c>
      <c r="MI7" s="1">
        <v>0.56732638888888887</v>
      </c>
      <c r="MJ7" s="1">
        <v>0.43255787037037036</v>
      </c>
      <c r="MK7" s="1">
        <v>5.0393518518518511E-2</v>
      </c>
      <c r="ML7" s="1">
        <v>8.4374999999999992E-2</v>
      </c>
      <c r="MM7">
        <v>83</v>
      </c>
      <c r="MN7">
        <v>765</v>
      </c>
      <c r="MO7">
        <v>448</v>
      </c>
      <c r="MP7">
        <v>2</v>
      </c>
      <c r="MQ7">
        <v>0</v>
      </c>
      <c r="MR7">
        <v>0</v>
      </c>
      <c r="MS7">
        <v>0</v>
      </c>
      <c r="MT7">
        <v>99.56</v>
      </c>
      <c r="MU7" s="106">
        <f t="shared" si="49"/>
        <v>763</v>
      </c>
      <c r="MV7" s="106">
        <v>524</v>
      </c>
      <c r="MW7" s="27">
        <f t="shared" si="13"/>
        <v>145.61068702290078</v>
      </c>
      <c r="MX7" s="106" t="s">
        <v>111</v>
      </c>
      <c r="MY7" s="6" t="s">
        <v>2736</v>
      </c>
      <c r="MZ7" s="106" t="s">
        <v>2690</v>
      </c>
      <c r="NA7" s="106">
        <v>8</v>
      </c>
      <c r="NB7" s="10">
        <v>2.1003240740740741</v>
      </c>
      <c r="NC7" s="10">
        <v>1.5527430555555555</v>
      </c>
      <c r="ND7" s="1">
        <v>0.18377314814814816</v>
      </c>
      <c r="NE7" s="1">
        <v>0.36379629629629634</v>
      </c>
      <c r="NF7">
        <v>467</v>
      </c>
      <c r="NG7">
        <v>2598</v>
      </c>
      <c r="NH7">
        <v>2467</v>
      </c>
      <c r="NI7">
        <v>45</v>
      </c>
      <c r="NJ7">
        <v>0</v>
      </c>
      <c r="NK7">
        <v>0</v>
      </c>
      <c r="NL7">
        <v>0</v>
      </c>
      <c r="NM7">
        <v>98.21</v>
      </c>
      <c r="NN7" s="106">
        <f t="shared" si="50"/>
        <v>2553</v>
      </c>
      <c r="NO7" s="106">
        <f t="shared" si="33"/>
        <v>2521</v>
      </c>
      <c r="NP7" s="27">
        <f t="shared" si="14"/>
        <v>101.26933756445855</v>
      </c>
      <c r="NQ7" s="106" t="s">
        <v>111</v>
      </c>
      <c r="NR7" s="6" t="s">
        <v>2736</v>
      </c>
      <c r="NS7" s="106" t="s">
        <v>2690</v>
      </c>
      <c r="NT7" s="106">
        <v>8</v>
      </c>
      <c r="NU7" s="1">
        <v>0.37099537037037034</v>
      </c>
      <c r="NV7" s="1">
        <v>0.27226851851851852</v>
      </c>
      <c r="NW7" s="1">
        <v>2.4143518518518519E-2</v>
      </c>
      <c r="NX7" s="1">
        <v>7.4571759259259254E-2</v>
      </c>
      <c r="NY7">
        <v>68</v>
      </c>
      <c r="NZ7">
        <v>576</v>
      </c>
      <c r="OA7">
        <v>149</v>
      </c>
      <c r="OB7">
        <v>7</v>
      </c>
      <c r="OC7">
        <v>0</v>
      </c>
      <c r="OD7">
        <v>0</v>
      </c>
      <c r="OE7">
        <v>0</v>
      </c>
      <c r="OF7">
        <v>95.51</v>
      </c>
      <c r="OG7" s="106">
        <f t="shared" si="51"/>
        <v>569</v>
      </c>
      <c r="OH7" s="106">
        <v>524</v>
      </c>
      <c r="OI7" s="27">
        <f t="shared" si="15"/>
        <v>108.58778625954197</v>
      </c>
      <c r="OJ7" s="106" t="s">
        <v>111</v>
      </c>
      <c r="OK7" s="6" t="s">
        <v>2736</v>
      </c>
      <c r="OL7" s="106" t="s">
        <v>2690</v>
      </c>
      <c r="OM7" s="106">
        <v>8</v>
      </c>
      <c r="ON7" s="1">
        <v>0.34229166666666666</v>
      </c>
      <c r="OO7" s="1">
        <v>0.26873842592592595</v>
      </c>
      <c r="OP7" s="1">
        <v>5.2118055555555563E-2</v>
      </c>
      <c r="OQ7" s="1">
        <v>2.1423611111111112E-2</v>
      </c>
      <c r="OR7">
        <v>59</v>
      </c>
      <c r="OS7">
        <v>549</v>
      </c>
      <c r="OT7">
        <v>376</v>
      </c>
      <c r="OU7">
        <v>8</v>
      </c>
      <c r="OV7">
        <v>0</v>
      </c>
      <c r="OW7">
        <v>0</v>
      </c>
      <c r="OX7">
        <v>0</v>
      </c>
      <c r="OY7">
        <v>97.92</v>
      </c>
      <c r="OZ7" s="106">
        <f t="shared" si="52"/>
        <v>541</v>
      </c>
      <c r="PA7" s="106">
        <v>524</v>
      </c>
      <c r="PB7" s="27">
        <f t="shared" si="16"/>
        <v>103.2442748091603</v>
      </c>
      <c r="PC7" s="106" t="s">
        <v>111</v>
      </c>
      <c r="PD7" s="6" t="s">
        <v>2736</v>
      </c>
      <c r="PE7" s="106" t="s">
        <v>2690</v>
      </c>
      <c r="PF7" s="106">
        <v>8</v>
      </c>
      <c r="PG7" s="1">
        <v>0.34229166666666666</v>
      </c>
      <c r="PH7" s="1">
        <v>0.26873842592592595</v>
      </c>
      <c r="PI7" s="1">
        <v>5.2118055555555563E-2</v>
      </c>
      <c r="PJ7" s="1">
        <v>2.1423611111111112E-2</v>
      </c>
      <c r="PK7">
        <v>59</v>
      </c>
      <c r="PL7">
        <v>549</v>
      </c>
      <c r="PM7">
        <v>376</v>
      </c>
      <c r="PN7">
        <v>8</v>
      </c>
      <c r="PO7">
        <v>0</v>
      </c>
      <c r="PP7">
        <v>0</v>
      </c>
      <c r="PQ7">
        <v>0</v>
      </c>
      <c r="PR7">
        <v>97.92</v>
      </c>
      <c r="PS7" s="106">
        <f t="shared" si="53"/>
        <v>541</v>
      </c>
      <c r="PT7" s="106">
        <v>524</v>
      </c>
      <c r="PU7" s="27">
        <f t="shared" si="17"/>
        <v>103.2442748091603</v>
      </c>
      <c r="PV7" s="106" t="s">
        <v>111</v>
      </c>
      <c r="PW7" s="6" t="s">
        <v>2736</v>
      </c>
      <c r="PX7" s="106" t="s">
        <v>2690</v>
      </c>
      <c r="PY7" s="106">
        <v>8</v>
      </c>
      <c r="PZ7" s="1">
        <v>0.354525462962963</v>
      </c>
      <c r="QA7" s="1">
        <v>0.28465277777777781</v>
      </c>
      <c r="QB7" s="1">
        <v>8.7847222222222233E-3</v>
      </c>
      <c r="QC7" s="1">
        <v>6.1076388888888888E-2</v>
      </c>
      <c r="QD7">
        <v>48</v>
      </c>
      <c r="QE7">
        <v>566</v>
      </c>
      <c r="QF7">
        <v>398</v>
      </c>
      <c r="QG7">
        <v>15</v>
      </c>
      <c r="QH7">
        <v>0</v>
      </c>
      <c r="QI7">
        <v>0</v>
      </c>
      <c r="QJ7">
        <v>0</v>
      </c>
      <c r="QK7">
        <v>96.37</v>
      </c>
      <c r="QL7" s="106">
        <f t="shared" si="54"/>
        <v>551</v>
      </c>
      <c r="QM7" s="106">
        <v>524</v>
      </c>
      <c r="QN7" s="27">
        <f t="shared" si="18"/>
        <v>105.15267175572518</v>
      </c>
      <c r="QO7" s="106" t="s">
        <v>111</v>
      </c>
      <c r="QP7" s="6" t="s">
        <v>2736</v>
      </c>
      <c r="QQ7" s="106" t="s">
        <v>2690</v>
      </c>
      <c r="QR7" s="106">
        <v>8</v>
      </c>
      <c r="QS7" s="1">
        <v>0.43128472222222225</v>
      </c>
      <c r="QT7" s="1">
        <v>0.25679398148148147</v>
      </c>
      <c r="QU7" s="1">
        <v>0.10311342592592593</v>
      </c>
      <c r="QV7" s="1">
        <v>7.1365740740740743E-2</v>
      </c>
      <c r="QW7">
        <v>96</v>
      </c>
      <c r="QX7">
        <v>547</v>
      </c>
      <c r="QY7">
        <v>292</v>
      </c>
      <c r="QZ7">
        <v>11</v>
      </c>
      <c r="RA7">
        <v>0</v>
      </c>
      <c r="RB7">
        <v>0</v>
      </c>
      <c r="RC7">
        <v>0</v>
      </c>
      <c r="RD7">
        <v>96.37</v>
      </c>
      <c r="RE7" s="106">
        <f t="shared" si="55"/>
        <v>536</v>
      </c>
      <c r="RF7" s="106">
        <v>524</v>
      </c>
      <c r="RG7" s="27">
        <f t="shared" si="19"/>
        <v>102.29007633587786</v>
      </c>
      <c r="RH7" s="106" t="s">
        <v>111</v>
      </c>
      <c r="RI7" s="6" t="s">
        <v>2736</v>
      </c>
      <c r="RJ7" s="106" t="s">
        <v>2690</v>
      </c>
      <c r="RK7" s="106">
        <v>8</v>
      </c>
      <c r="RL7" s="1">
        <v>0.43128472222222225</v>
      </c>
      <c r="RM7" s="1">
        <v>0.25679398148148147</v>
      </c>
      <c r="RN7" s="1">
        <v>0.10311342592592593</v>
      </c>
      <c r="RO7" s="1">
        <v>7.1365740740740743E-2</v>
      </c>
      <c r="RP7">
        <v>96</v>
      </c>
      <c r="RQ7">
        <v>547</v>
      </c>
      <c r="RR7">
        <v>313</v>
      </c>
      <c r="RS7">
        <v>11</v>
      </c>
      <c r="RT7">
        <v>0</v>
      </c>
      <c r="RU7">
        <v>0</v>
      </c>
      <c r="RV7">
        <v>0</v>
      </c>
      <c r="RW7">
        <v>96.6</v>
      </c>
      <c r="RX7" s="106">
        <f t="shared" si="56"/>
        <v>536</v>
      </c>
      <c r="RY7" s="106">
        <v>524</v>
      </c>
      <c r="RZ7" s="27">
        <f t="shared" si="20"/>
        <v>102.29007633587786</v>
      </c>
      <c r="SA7" s="106" t="s">
        <v>111</v>
      </c>
      <c r="SB7" s="6" t="s">
        <v>2736</v>
      </c>
      <c r="SC7" s="106" t="s">
        <v>2690</v>
      </c>
      <c r="SD7" s="106">
        <v>8</v>
      </c>
      <c r="SE7" s="10">
        <v>1.4991087962962963</v>
      </c>
      <c r="SF7" s="10">
        <v>1.0824768518518517</v>
      </c>
      <c r="SG7" s="1">
        <v>0.18817129629629628</v>
      </c>
      <c r="SH7" s="1">
        <v>0.22844907407407408</v>
      </c>
      <c r="SI7">
        <v>271</v>
      </c>
      <c r="SJ7">
        <v>2238</v>
      </c>
      <c r="SK7">
        <v>1236</v>
      </c>
      <c r="SL7">
        <v>41</v>
      </c>
      <c r="SM7">
        <v>0</v>
      </c>
      <c r="SN7">
        <v>0</v>
      </c>
      <c r="SO7">
        <v>0</v>
      </c>
      <c r="SP7">
        <v>96.79</v>
      </c>
      <c r="SQ7" s="106">
        <f t="shared" si="57"/>
        <v>2197</v>
      </c>
      <c r="SR7" s="106">
        <f t="shared" si="34"/>
        <v>2096</v>
      </c>
      <c r="SS7" s="27">
        <f t="shared" si="21"/>
        <v>104.81870229007633</v>
      </c>
      <c r="ST7" s="106" t="s">
        <v>111</v>
      </c>
      <c r="SU7" s="6" t="s">
        <v>2736</v>
      </c>
      <c r="SV7" s="106" t="s">
        <v>2690</v>
      </c>
      <c r="SW7" s="106">
        <v>8</v>
      </c>
      <c r="TJ7" s="106">
        <f t="shared" si="58"/>
        <v>0</v>
      </c>
      <c r="TK7" s="106">
        <v>524</v>
      </c>
      <c r="TL7" s="27">
        <f t="shared" si="22"/>
        <v>0</v>
      </c>
    </row>
    <row r="8" spans="1:532">
      <c r="A8" s="106" t="s">
        <v>130</v>
      </c>
      <c r="B8" s="6" t="s">
        <v>2736</v>
      </c>
      <c r="C8" s="106" t="s">
        <v>2690</v>
      </c>
      <c r="D8" s="106">
        <v>8</v>
      </c>
      <c r="E8" s="176">
        <v>0.43910879629629629</v>
      </c>
      <c r="F8" s="176">
        <v>0.23892361111111113</v>
      </c>
      <c r="G8" s="176">
        <v>0.14157407407407407</v>
      </c>
      <c r="H8" s="176">
        <v>5.859953703703704E-2</v>
      </c>
      <c r="I8" s="106">
        <v>133</v>
      </c>
      <c r="J8" s="106">
        <v>301</v>
      </c>
      <c r="K8" s="106">
        <v>114</v>
      </c>
      <c r="L8" s="106">
        <v>13</v>
      </c>
      <c r="M8" s="106">
        <v>0</v>
      </c>
      <c r="N8" s="106">
        <v>0</v>
      </c>
      <c r="O8" s="106">
        <v>0</v>
      </c>
      <c r="P8" s="106">
        <v>89.76</v>
      </c>
      <c r="Q8" s="106">
        <f t="shared" si="23"/>
        <v>288</v>
      </c>
      <c r="R8" s="106">
        <v>524</v>
      </c>
      <c r="S8" s="27">
        <f t="shared" si="24"/>
        <v>54.961832061068705</v>
      </c>
      <c r="T8" s="106" t="s">
        <v>130</v>
      </c>
      <c r="U8" s="6" t="s">
        <v>2737</v>
      </c>
      <c r="V8" s="106" t="s">
        <v>2690</v>
      </c>
      <c r="W8" s="106">
        <v>8</v>
      </c>
      <c r="X8" s="176">
        <v>0.39530092592592592</v>
      </c>
      <c r="Y8" s="176">
        <v>0.31210648148148151</v>
      </c>
      <c r="Z8" s="176">
        <v>5.5393518518518516E-2</v>
      </c>
      <c r="AA8" s="176">
        <v>2.7789351851851853E-2</v>
      </c>
      <c r="AB8" s="106">
        <v>39</v>
      </c>
      <c r="AC8" s="106">
        <v>396</v>
      </c>
      <c r="AD8" s="106">
        <v>499</v>
      </c>
      <c r="AE8" s="106">
        <v>26</v>
      </c>
      <c r="AF8" s="106">
        <v>0</v>
      </c>
      <c r="AG8" s="106">
        <v>0</v>
      </c>
      <c r="AH8" s="106">
        <v>0</v>
      </c>
      <c r="AI8" s="106">
        <v>95.05</v>
      </c>
      <c r="AJ8" s="106">
        <f t="shared" si="25"/>
        <v>370</v>
      </c>
      <c r="AK8" s="106">
        <v>320</v>
      </c>
      <c r="AL8" s="27">
        <f t="shared" si="26"/>
        <v>115.625</v>
      </c>
      <c r="AM8" s="106" t="s">
        <v>130</v>
      </c>
      <c r="AN8" s="6" t="s">
        <v>2737</v>
      </c>
      <c r="AO8" s="106" t="s">
        <v>2690</v>
      </c>
      <c r="AP8" s="106">
        <v>8</v>
      </c>
      <c r="AQ8" s="176">
        <v>0.3117476851851852</v>
      </c>
      <c r="AR8" s="176">
        <v>0.26960648148148147</v>
      </c>
      <c r="AS8" s="176">
        <v>7.1180555555555554E-3</v>
      </c>
      <c r="AT8" s="176">
        <v>3.5011574074074077E-2</v>
      </c>
      <c r="AU8" s="106">
        <v>15</v>
      </c>
      <c r="AV8" s="106">
        <v>344</v>
      </c>
      <c r="AW8" s="106">
        <v>262</v>
      </c>
      <c r="AX8" s="106">
        <v>12</v>
      </c>
      <c r="AY8" s="106">
        <v>0</v>
      </c>
      <c r="AZ8" s="106">
        <v>0</v>
      </c>
      <c r="BA8" s="106">
        <v>0</v>
      </c>
      <c r="BB8" s="106">
        <v>95.62</v>
      </c>
      <c r="BC8" s="106">
        <f t="shared" si="35"/>
        <v>332</v>
      </c>
      <c r="BD8" s="106">
        <v>320</v>
      </c>
      <c r="BE8" s="27">
        <f t="shared" si="0"/>
        <v>103.75000000000001</v>
      </c>
      <c r="BF8" s="106" t="s">
        <v>130</v>
      </c>
      <c r="BG8" s="6" t="s">
        <v>2737</v>
      </c>
      <c r="BH8" s="106" t="s">
        <v>2690</v>
      </c>
      <c r="BI8" s="106">
        <v>8</v>
      </c>
      <c r="BJ8" s="1">
        <v>0.41780092592592594</v>
      </c>
      <c r="BK8" s="1">
        <v>0.30309027777777781</v>
      </c>
      <c r="BL8" s="1">
        <v>2.732638888888889E-2</v>
      </c>
      <c r="BM8" s="1">
        <v>8.7372685185185192E-2</v>
      </c>
      <c r="BN8">
        <v>47</v>
      </c>
      <c r="BO8">
        <v>407</v>
      </c>
      <c r="BP8">
        <v>275</v>
      </c>
      <c r="BQ8">
        <v>14</v>
      </c>
      <c r="BR8">
        <v>0</v>
      </c>
      <c r="BS8">
        <v>0</v>
      </c>
      <c r="BT8">
        <v>0</v>
      </c>
      <c r="BU8">
        <v>95.16</v>
      </c>
      <c r="BV8" s="106">
        <f t="shared" si="36"/>
        <v>393</v>
      </c>
      <c r="BW8" s="106">
        <v>320</v>
      </c>
      <c r="BX8" s="27">
        <f t="shared" si="1"/>
        <v>122.81249999999999</v>
      </c>
      <c r="BY8" s="106" t="s">
        <v>130</v>
      </c>
      <c r="BZ8" s="6" t="s">
        <v>2737</v>
      </c>
      <c r="CA8" s="106" t="s">
        <v>2690</v>
      </c>
      <c r="CB8" s="106">
        <v>8</v>
      </c>
      <c r="CC8" s="1">
        <v>0.4039814814814815</v>
      </c>
      <c r="CD8" s="1">
        <v>0.23998842592592592</v>
      </c>
      <c r="CE8" s="1">
        <v>0.10194444444444445</v>
      </c>
      <c r="CF8" s="1">
        <v>6.2048611111111117E-2</v>
      </c>
      <c r="CG8">
        <v>50</v>
      </c>
      <c r="CH8">
        <v>348</v>
      </c>
      <c r="CI8">
        <v>525</v>
      </c>
      <c r="CJ8">
        <v>22</v>
      </c>
      <c r="CK8">
        <v>0</v>
      </c>
      <c r="CL8">
        <v>0</v>
      </c>
      <c r="CM8">
        <v>0</v>
      </c>
      <c r="CN8">
        <v>95.98</v>
      </c>
      <c r="CO8" s="106">
        <f t="shared" si="37"/>
        <v>326</v>
      </c>
      <c r="CP8" s="106">
        <v>320</v>
      </c>
      <c r="CQ8" s="27">
        <f t="shared" si="2"/>
        <v>101.875</v>
      </c>
      <c r="CR8" s="106" t="s">
        <v>130</v>
      </c>
      <c r="CS8" s="6" t="s">
        <v>2737</v>
      </c>
      <c r="CT8" s="106" t="s">
        <v>2690</v>
      </c>
      <c r="CU8" s="106">
        <v>8</v>
      </c>
      <c r="CV8" s="1">
        <v>0.4039814814814815</v>
      </c>
      <c r="CW8" s="1">
        <v>0.23998842592592592</v>
      </c>
      <c r="CX8" s="1">
        <v>0.10194444444444445</v>
      </c>
      <c r="CY8" s="1">
        <v>6.2048611111111117E-2</v>
      </c>
      <c r="CZ8">
        <v>50</v>
      </c>
      <c r="DA8">
        <v>348</v>
      </c>
      <c r="DB8">
        <v>655</v>
      </c>
      <c r="DC8">
        <v>48</v>
      </c>
      <c r="DD8">
        <v>0</v>
      </c>
      <c r="DE8">
        <v>0</v>
      </c>
      <c r="DF8">
        <v>0</v>
      </c>
      <c r="DG8">
        <v>93.17</v>
      </c>
      <c r="DH8" s="106">
        <f t="shared" si="38"/>
        <v>300</v>
      </c>
      <c r="DI8" s="106">
        <v>320</v>
      </c>
      <c r="DJ8" s="27">
        <f t="shared" si="3"/>
        <v>93.75</v>
      </c>
      <c r="DK8" s="106" t="s">
        <v>130</v>
      </c>
      <c r="DL8" s="6" t="s">
        <v>2737</v>
      </c>
      <c r="DM8" s="106" t="s">
        <v>2690</v>
      </c>
      <c r="DN8" s="106">
        <v>8</v>
      </c>
      <c r="DO8" s="10">
        <v>1.9679513888888891</v>
      </c>
      <c r="DP8" s="10">
        <v>1.3637268518518519</v>
      </c>
      <c r="DQ8" s="1">
        <v>0.33337962962962964</v>
      </c>
      <c r="DR8" s="1">
        <v>0.27084490740740741</v>
      </c>
      <c r="DS8">
        <v>284</v>
      </c>
      <c r="DT8">
        <v>1796</v>
      </c>
      <c r="DU8">
        <v>1805</v>
      </c>
      <c r="DV8">
        <v>113</v>
      </c>
      <c r="DW8">
        <v>0</v>
      </c>
      <c r="DX8">
        <v>0</v>
      </c>
      <c r="DY8">
        <v>0</v>
      </c>
      <c r="DZ8">
        <v>94.11</v>
      </c>
      <c r="EA8" s="106">
        <f t="shared" si="39"/>
        <v>1683</v>
      </c>
      <c r="EB8" s="106">
        <f t="shared" si="27"/>
        <v>1804</v>
      </c>
      <c r="EC8" s="27">
        <f t="shared" si="4"/>
        <v>93.292682926829272</v>
      </c>
      <c r="ED8" s="106" t="s">
        <v>130</v>
      </c>
      <c r="EE8" s="6" t="s">
        <v>2737</v>
      </c>
      <c r="EF8" s="106" t="s">
        <v>2690</v>
      </c>
      <c r="EG8" s="106"/>
      <c r="EH8" s="1">
        <v>0</v>
      </c>
      <c r="EI8" s="1">
        <v>0</v>
      </c>
      <c r="EJ8" s="1">
        <v>0</v>
      </c>
      <c r="EK8" s="1">
        <v>0</v>
      </c>
      <c r="EL8">
        <v>0</v>
      </c>
      <c r="EM8">
        <v>0</v>
      </c>
      <c r="EN8">
        <v>482</v>
      </c>
      <c r="EO8">
        <v>47</v>
      </c>
      <c r="EP8">
        <v>0</v>
      </c>
      <c r="EQ8">
        <v>0</v>
      </c>
      <c r="ER8">
        <v>0</v>
      </c>
      <c r="ES8">
        <v>91.12</v>
      </c>
      <c r="ET8" s="106">
        <f t="shared" si="40"/>
        <v>-47</v>
      </c>
      <c r="EU8" s="106"/>
      <c r="EV8" s="27" t="e">
        <f t="shared" si="5"/>
        <v>#DIV/0!</v>
      </c>
      <c r="EW8" s="106" t="s">
        <v>130</v>
      </c>
      <c r="EX8" s="6" t="s">
        <v>2737</v>
      </c>
      <c r="EY8" s="106" t="s">
        <v>2690</v>
      </c>
      <c r="EZ8" s="106">
        <v>8</v>
      </c>
      <c r="FA8" s="1">
        <v>0.31774305555555554</v>
      </c>
      <c r="FB8" s="1">
        <v>0.22788194444444443</v>
      </c>
      <c r="FC8" s="1">
        <v>3.7824074074074072E-2</v>
      </c>
      <c r="FD8" s="1">
        <v>5.2025462962962961E-2</v>
      </c>
      <c r="FE8">
        <v>56</v>
      </c>
      <c r="FF8">
        <v>257</v>
      </c>
      <c r="FG8">
        <v>242</v>
      </c>
      <c r="FH8">
        <v>20</v>
      </c>
      <c r="FI8">
        <v>0</v>
      </c>
      <c r="FJ8">
        <v>0</v>
      </c>
      <c r="FK8">
        <v>0</v>
      </c>
      <c r="FL8">
        <v>92.37</v>
      </c>
      <c r="FM8" s="106">
        <f t="shared" si="41"/>
        <v>237</v>
      </c>
      <c r="FN8" s="106">
        <v>320</v>
      </c>
      <c r="FO8" s="27">
        <f t="shared" si="6"/>
        <v>74.0625</v>
      </c>
      <c r="FP8" s="106" t="s">
        <v>130</v>
      </c>
      <c r="FQ8" s="6" t="s">
        <v>2737</v>
      </c>
      <c r="FR8" s="106" t="s">
        <v>2690</v>
      </c>
      <c r="FS8" s="106">
        <v>8</v>
      </c>
      <c r="FT8" s="1">
        <v>0.53605324074074068</v>
      </c>
      <c r="FU8" s="1">
        <v>0.31503472222222223</v>
      </c>
      <c r="FV8" s="1">
        <v>0.19951388888888888</v>
      </c>
      <c r="FW8" s="1">
        <v>2.1493055555555557E-2</v>
      </c>
      <c r="FX8">
        <v>25</v>
      </c>
      <c r="FY8">
        <v>368</v>
      </c>
      <c r="FZ8">
        <v>204</v>
      </c>
      <c r="GA8">
        <v>12</v>
      </c>
      <c r="GB8">
        <v>0</v>
      </c>
      <c r="GC8">
        <v>0</v>
      </c>
      <c r="GD8">
        <v>0</v>
      </c>
      <c r="GE8">
        <v>94.44</v>
      </c>
      <c r="GF8" s="106">
        <f t="shared" si="42"/>
        <v>356</v>
      </c>
      <c r="GG8" s="106">
        <v>320</v>
      </c>
      <c r="GH8" s="27">
        <f t="shared" si="7"/>
        <v>111.25</v>
      </c>
      <c r="GI8" s="106" t="s">
        <v>130</v>
      </c>
      <c r="GJ8" s="6" t="s">
        <v>2737</v>
      </c>
      <c r="GK8" s="106" t="s">
        <v>2690</v>
      </c>
      <c r="GL8" s="106">
        <v>8</v>
      </c>
      <c r="GM8" s="1">
        <v>0.24903935185185186</v>
      </c>
      <c r="GN8" s="1">
        <v>0.1811689814814815</v>
      </c>
      <c r="GO8" s="1">
        <v>4.9143518518518524E-2</v>
      </c>
      <c r="GP8" s="1">
        <v>1.8715277777777779E-2</v>
      </c>
      <c r="GQ8">
        <v>236</v>
      </c>
      <c r="GR8">
        <v>241</v>
      </c>
      <c r="GS8">
        <v>296</v>
      </c>
      <c r="GT8">
        <v>13</v>
      </c>
      <c r="GU8">
        <v>0</v>
      </c>
      <c r="GV8">
        <v>0</v>
      </c>
      <c r="GW8">
        <v>0</v>
      </c>
      <c r="GX8">
        <v>95.79</v>
      </c>
      <c r="GY8" s="106">
        <f t="shared" si="43"/>
        <v>228</v>
      </c>
      <c r="GZ8" s="106">
        <v>320</v>
      </c>
      <c r="HA8" s="27">
        <f t="shared" si="28"/>
        <v>71.25</v>
      </c>
      <c r="HB8" s="106" t="s">
        <v>130</v>
      </c>
      <c r="HC8" s="6" t="s">
        <v>2737</v>
      </c>
      <c r="HD8" s="106" t="s">
        <v>2690</v>
      </c>
      <c r="HE8" s="106">
        <v>8</v>
      </c>
      <c r="HF8" s="1">
        <v>0.3845601851851852</v>
      </c>
      <c r="HG8" s="1">
        <v>0.29020833333333335</v>
      </c>
      <c r="HH8" s="1">
        <v>5.1122685185185181E-2</v>
      </c>
      <c r="HI8" s="1">
        <v>4.3206018518518519E-2</v>
      </c>
      <c r="HJ8">
        <v>397</v>
      </c>
      <c r="HK8">
        <v>350</v>
      </c>
      <c r="HL8">
        <v>312</v>
      </c>
      <c r="HM8">
        <v>13</v>
      </c>
      <c r="HN8">
        <v>0</v>
      </c>
      <c r="HO8">
        <v>0</v>
      </c>
      <c r="HP8">
        <v>0</v>
      </c>
      <c r="HQ8">
        <v>96</v>
      </c>
      <c r="HR8" s="106">
        <f t="shared" si="8"/>
        <v>337</v>
      </c>
      <c r="HS8" s="106">
        <v>320</v>
      </c>
      <c r="HT8" s="27">
        <f t="shared" si="9"/>
        <v>105.31250000000001</v>
      </c>
      <c r="HU8" s="106" t="s">
        <v>130</v>
      </c>
      <c r="HV8" s="6" t="s">
        <v>2737</v>
      </c>
      <c r="HW8" s="106" t="s">
        <v>2690</v>
      </c>
      <c r="HX8" s="106">
        <v>8</v>
      </c>
      <c r="HY8" s="10">
        <v>1.1758564814814816</v>
      </c>
      <c r="HZ8" s="1">
        <v>0.77314814814814825</v>
      </c>
      <c r="IA8" s="1">
        <v>0.28706018518518522</v>
      </c>
      <c r="IB8" s="1">
        <v>0.11563657407407407</v>
      </c>
      <c r="IC8">
        <v>452</v>
      </c>
      <c r="ID8">
        <v>897</v>
      </c>
      <c r="IE8">
        <v>1240</v>
      </c>
      <c r="IF8">
        <v>92</v>
      </c>
      <c r="IG8">
        <v>0</v>
      </c>
      <c r="IH8">
        <v>0</v>
      </c>
      <c r="II8">
        <v>0</v>
      </c>
      <c r="IJ8">
        <v>93.09</v>
      </c>
      <c r="IK8" s="106">
        <f t="shared" si="29"/>
        <v>883</v>
      </c>
      <c r="IL8" s="106">
        <f t="shared" si="30"/>
        <v>960</v>
      </c>
      <c r="IM8" s="27">
        <f t="shared" si="10"/>
        <v>91.979166666666671</v>
      </c>
      <c r="IN8" s="106" t="s">
        <v>130</v>
      </c>
      <c r="IO8" s="6" t="s">
        <v>2736</v>
      </c>
      <c r="IP8" s="106" t="s">
        <v>2690</v>
      </c>
      <c r="IQ8" s="106">
        <v>8</v>
      </c>
      <c r="IR8" s="1">
        <v>0.32521990740740742</v>
      </c>
      <c r="IS8" s="1">
        <v>0.25362268518518521</v>
      </c>
      <c r="IT8" s="1">
        <v>1.8171296296296297E-2</v>
      </c>
      <c r="IU8" s="1">
        <v>5.3414351851851859E-2</v>
      </c>
      <c r="IV8">
        <v>187</v>
      </c>
      <c r="IW8">
        <v>245</v>
      </c>
      <c r="IX8">
        <v>116</v>
      </c>
      <c r="IY8">
        <v>7</v>
      </c>
      <c r="IZ8">
        <v>0</v>
      </c>
      <c r="JA8">
        <v>0</v>
      </c>
      <c r="JB8">
        <v>0</v>
      </c>
      <c r="JC8">
        <v>94.31</v>
      </c>
      <c r="JD8" s="106">
        <f t="shared" si="44"/>
        <v>238</v>
      </c>
      <c r="JE8" s="106">
        <v>435</v>
      </c>
      <c r="JF8" s="27">
        <f t="shared" si="31"/>
        <v>54.712643678160923</v>
      </c>
      <c r="JG8" s="106" t="s">
        <v>130</v>
      </c>
      <c r="JH8" s="6" t="s">
        <v>2736</v>
      </c>
      <c r="JI8" s="106" t="s">
        <v>2690</v>
      </c>
      <c r="JJ8" s="106">
        <v>8</v>
      </c>
      <c r="JK8" s="1">
        <v>0.42942129629629627</v>
      </c>
      <c r="JL8" s="1">
        <v>0.3273611111111111</v>
      </c>
      <c r="JM8" s="1">
        <v>7.7222222222222234E-2</v>
      </c>
      <c r="JN8" s="1">
        <v>2.4826388888888887E-2</v>
      </c>
      <c r="JO8">
        <v>181</v>
      </c>
      <c r="JP8">
        <v>552</v>
      </c>
      <c r="JQ8">
        <v>9</v>
      </c>
      <c r="JR8">
        <v>0</v>
      </c>
      <c r="JS8">
        <v>0</v>
      </c>
      <c r="JT8">
        <v>0</v>
      </c>
      <c r="JU8">
        <v>0</v>
      </c>
      <c r="JV8">
        <v>100</v>
      </c>
      <c r="JW8" s="106">
        <f t="shared" si="45"/>
        <v>552</v>
      </c>
      <c r="JX8" s="106">
        <v>524</v>
      </c>
      <c r="JY8" s="27">
        <f t="shared" si="32"/>
        <v>105.34351145038168</v>
      </c>
      <c r="JZ8" s="106" t="s">
        <v>130</v>
      </c>
      <c r="KA8" s="6" t="s">
        <v>2736</v>
      </c>
      <c r="KB8" s="106" t="s">
        <v>2690</v>
      </c>
      <c r="KC8" s="106">
        <v>8</v>
      </c>
      <c r="KD8" s="1">
        <v>0.32349537037037041</v>
      </c>
      <c r="KE8" s="1">
        <v>0.26983796296296297</v>
      </c>
      <c r="KF8" s="1">
        <v>2.361111111111111E-2</v>
      </c>
      <c r="KG8" s="1">
        <v>3.0034722222222223E-2</v>
      </c>
      <c r="KH8">
        <v>125</v>
      </c>
      <c r="KI8">
        <v>583</v>
      </c>
      <c r="KJ8">
        <v>108</v>
      </c>
      <c r="KK8">
        <v>5</v>
      </c>
      <c r="KL8">
        <v>0</v>
      </c>
      <c r="KM8">
        <v>0</v>
      </c>
      <c r="KN8">
        <v>0</v>
      </c>
      <c r="KO8">
        <v>95.58</v>
      </c>
      <c r="KP8" s="106">
        <f t="shared" si="46"/>
        <v>578</v>
      </c>
      <c r="KQ8" s="106">
        <v>425</v>
      </c>
      <c r="KR8" s="27">
        <f>KP8/KQ8*100</f>
        <v>136</v>
      </c>
      <c r="KS8" s="106" t="s">
        <v>130</v>
      </c>
      <c r="KT8" s="6" t="s">
        <v>2736</v>
      </c>
      <c r="KU8" s="106" t="s">
        <v>2690</v>
      </c>
      <c r="KV8" s="106">
        <v>8</v>
      </c>
      <c r="KW8" s="1">
        <v>0.29863425925925929</v>
      </c>
      <c r="KX8" s="1">
        <v>0.20804398148148148</v>
      </c>
      <c r="KY8" s="1">
        <v>3.8437499999999999E-2</v>
      </c>
      <c r="KZ8" s="1">
        <v>5.2141203703703703E-2</v>
      </c>
      <c r="LA8">
        <v>65</v>
      </c>
      <c r="LB8">
        <v>402</v>
      </c>
      <c r="LC8">
        <v>176</v>
      </c>
      <c r="LD8">
        <v>0</v>
      </c>
      <c r="LE8">
        <v>0</v>
      </c>
      <c r="LF8">
        <v>0</v>
      </c>
      <c r="LG8">
        <v>0</v>
      </c>
      <c r="LH8">
        <v>100</v>
      </c>
      <c r="LI8" s="106">
        <f t="shared" si="47"/>
        <v>402</v>
      </c>
      <c r="LJ8" s="106">
        <v>524</v>
      </c>
      <c r="LK8" s="27">
        <f t="shared" si="11"/>
        <v>76.717557251908403</v>
      </c>
      <c r="LL8" s="106" t="s">
        <v>130</v>
      </c>
      <c r="LM8" s="6" t="s">
        <v>2736</v>
      </c>
      <c r="LN8" s="106" t="s">
        <v>2690</v>
      </c>
      <c r="LO8" s="106">
        <v>8</v>
      </c>
      <c r="LP8" s="10">
        <v>0.41795138888888889</v>
      </c>
      <c r="LQ8" s="10">
        <v>0.30704861111111109</v>
      </c>
      <c r="LR8" s="1">
        <v>4.0613425925925928E-2</v>
      </c>
      <c r="LS8" s="1">
        <v>7.0289351851851853E-2</v>
      </c>
      <c r="LT8">
        <v>48</v>
      </c>
      <c r="LU8">
        <v>487</v>
      </c>
      <c r="LV8">
        <v>313</v>
      </c>
      <c r="LW8">
        <v>9</v>
      </c>
      <c r="LX8">
        <v>0</v>
      </c>
      <c r="LY8">
        <v>0</v>
      </c>
      <c r="LZ8">
        <v>0</v>
      </c>
      <c r="MA8">
        <v>97.2</v>
      </c>
      <c r="MB8" s="106">
        <f t="shared" si="48"/>
        <v>478</v>
      </c>
      <c r="MC8" s="106">
        <v>524</v>
      </c>
      <c r="MD8" s="27">
        <f t="shared" si="12"/>
        <v>91.221374045801525</v>
      </c>
      <c r="ME8" s="106" t="s">
        <v>130</v>
      </c>
      <c r="MF8" s="6" t="s">
        <v>2736</v>
      </c>
      <c r="MG8" s="106" t="s">
        <v>2690</v>
      </c>
      <c r="MH8" s="106">
        <v>8</v>
      </c>
      <c r="MI8" s="1">
        <v>0.5374768518518519</v>
      </c>
      <c r="MJ8" s="1">
        <v>0.41186342592592595</v>
      </c>
      <c r="MK8" s="1">
        <v>4.148148148148148E-2</v>
      </c>
      <c r="ML8" s="1">
        <v>8.413194444444444E-2</v>
      </c>
      <c r="MM8">
        <v>72</v>
      </c>
      <c r="MN8">
        <v>697</v>
      </c>
      <c r="MO8">
        <v>367</v>
      </c>
      <c r="MP8">
        <v>10</v>
      </c>
      <c r="MQ8">
        <v>0</v>
      </c>
      <c r="MR8">
        <v>0</v>
      </c>
      <c r="MS8">
        <v>0</v>
      </c>
      <c r="MT8">
        <v>97.35</v>
      </c>
      <c r="MU8" s="106">
        <f t="shared" si="49"/>
        <v>687</v>
      </c>
      <c r="MV8" s="106">
        <v>524</v>
      </c>
      <c r="MW8" s="27">
        <f t="shared" si="13"/>
        <v>131.10687022900765</v>
      </c>
      <c r="MX8" s="106" t="s">
        <v>130</v>
      </c>
      <c r="MY8" s="6" t="s">
        <v>2736</v>
      </c>
      <c r="MZ8" s="106" t="s">
        <v>2690</v>
      </c>
      <c r="NA8" s="106">
        <v>8</v>
      </c>
      <c r="NB8" s="10">
        <v>1.9142708333333334</v>
      </c>
      <c r="NC8" s="10">
        <v>1.4707407407407407</v>
      </c>
      <c r="ND8" s="1">
        <v>0.19894675925925928</v>
      </c>
      <c r="NE8" s="1">
        <v>0.24456018518518519</v>
      </c>
      <c r="NF8">
        <v>630</v>
      </c>
      <c r="NG8">
        <v>2479</v>
      </c>
      <c r="NH8">
        <v>776</v>
      </c>
      <c r="NI8">
        <v>22</v>
      </c>
      <c r="NJ8">
        <v>0</v>
      </c>
      <c r="NK8">
        <v>0</v>
      </c>
      <c r="NL8">
        <v>0</v>
      </c>
      <c r="NM8">
        <v>97.24</v>
      </c>
      <c r="NN8" s="106">
        <f t="shared" si="50"/>
        <v>2457</v>
      </c>
      <c r="NO8" s="106">
        <f t="shared" si="33"/>
        <v>2432</v>
      </c>
      <c r="NP8" s="27">
        <f t="shared" si="14"/>
        <v>101.02796052631579</v>
      </c>
      <c r="NQ8" s="106" t="s">
        <v>130</v>
      </c>
      <c r="NR8" s="6" t="s">
        <v>2736</v>
      </c>
      <c r="NS8" s="106" t="s">
        <v>2690</v>
      </c>
      <c r="NT8" s="106">
        <v>8</v>
      </c>
      <c r="NU8" s="1">
        <v>0.39884259259259264</v>
      </c>
      <c r="NV8" s="1">
        <v>0.2938425925925926</v>
      </c>
      <c r="NW8" s="1">
        <v>6.1412037037037036E-2</v>
      </c>
      <c r="NX8" s="1">
        <v>4.3576388888888894E-2</v>
      </c>
      <c r="NY8">
        <v>90</v>
      </c>
      <c r="NZ8">
        <v>554</v>
      </c>
      <c r="OA8">
        <v>352</v>
      </c>
      <c r="OB8">
        <v>13</v>
      </c>
      <c r="OC8">
        <v>0</v>
      </c>
      <c r="OD8">
        <v>0</v>
      </c>
      <c r="OE8">
        <v>0</v>
      </c>
      <c r="OF8">
        <v>96.44</v>
      </c>
      <c r="OG8" s="106">
        <f t="shared" si="51"/>
        <v>541</v>
      </c>
      <c r="OH8" s="106">
        <v>524</v>
      </c>
      <c r="OI8" s="27">
        <f t="shared" si="15"/>
        <v>103.2442748091603</v>
      </c>
      <c r="OJ8" s="106" t="s">
        <v>130</v>
      </c>
      <c r="OK8" s="6" t="s">
        <v>2736</v>
      </c>
      <c r="OL8" s="106" t="s">
        <v>2690</v>
      </c>
      <c r="OM8" s="106">
        <v>8</v>
      </c>
      <c r="ON8" s="1">
        <v>0.33733796296296298</v>
      </c>
      <c r="OO8" s="1">
        <v>0.26642361111111112</v>
      </c>
      <c r="OP8" s="1">
        <v>1.8090277777777778E-2</v>
      </c>
      <c r="OQ8" s="1">
        <v>5.2824074074074079E-2</v>
      </c>
      <c r="OR8">
        <v>61</v>
      </c>
      <c r="OS8">
        <v>503</v>
      </c>
      <c r="OT8">
        <v>380</v>
      </c>
      <c r="OU8">
        <v>9</v>
      </c>
      <c r="OV8">
        <v>0</v>
      </c>
      <c r="OW8">
        <v>0</v>
      </c>
      <c r="OX8">
        <v>0</v>
      </c>
      <c r="OY8">
        <v>97.69</v>
      </c>
      <c r="OZ8" s="106">
        <f t="shared" si="52"/>
        <v>494</v>
      </c>
      <c r="PA8" s="106">
        <v>524</v>
      </c>
      <c r="PB8" s="27">
        <f t="shared" si="16"/>
        <v>94.274809160305338</v>
      </c>
      <c r="PC8" s="106" t="s">
        <v>130</v>
      </c>
      <c r="PD8" s="6" t="s">
        <v>2736</v>
      </c>
      <c r="PE8" s="106" t="s">
        <v>2690</v>
      </c>
      <c r="PF8" s="106">
        <v>8</v>
      </c>
      <c r="PG8" s="1">
        <v>0.39423611111111106</v>
      </c>
      <c r="PH8" s="1">
        <v>0.31265046296296295</v>
      </c>
      <c r="PI8" s="1">
        <v>1.8842592592592591E-2</v>
      </c>
      <c r="PJ8" s="1">
        <v>6.2743055555555552E-2</v>
      </c>
      <c r="PK8">
        <v>65</v>
      </c>
      <c r="PL8">
        <v>568</v>
      </c>
      <c r="PM8">
        <v>380</v>
      </c>
      <c r="PN8">
        <v>9</v>
      </c>
      <c r="PO8">
        <v>0</v>
      </c>
      <c r="PP8">
        <v>0</v>
      </c>
      <c r="PQ8">
        <v>0</v>
      </c>
      <c r="PR8">
        <v>97.69</v>
      </c>
      <c r="PS8" s="106">
        <f t="shared" si="53"/>
        <v>559</v>
      </c>
      <c r="PT8" s="106">
        <v>524</v>
      </c>
      <c r="PU8" s="27">
        <f t="shared" si="17"/>
        <v>106.67938931297709</v>
      </c>
      <c r="PV8" s="106" t="s">
        <v>130</v>
      </c>
      <c r="PW8" s="6" t="s">
        <v>2736</v>
      </c>
      <c r="PX8" s="106" t="s">
        <v>2690</v>
      </c>
      <c r="PY8" s="106">
        <v>8</v>
      </c>
      <c r="PZ8" s="1">
        <v>0.41704861111111113</v>
      </c>
      <c r="QA8" s="1">
        <v>0.31787037037037036</v>
      </c>
      <c r="QB8" s="1">
        <v>3.1099537037037037E-2</v>
      </c>
      <c r="QC8" s="1">
        <v>6.806712962962963E-2</v>
      </c>
      <c r="QD8">
        <v>53</v>
      </c>
      <c r="QE8">
        <v>568</v>
      </c>
      <c r="QF8">
        <v>435</v>
      </c>
      <c r="QG8">
        <v>15</v>
      </c>
      <c r="QH8">
        <v>0</v>
      </c>
      <c r="QI8">
        <v>0</v>
      </c>
      <c r="QJ8">
        <v>0</v>
      </c>
      <c r="QK8">
        <v>96.67</v>
      </c>
      <c r="QL8" s="106">
        <f t="shared" si="54"/>
        <v>553</v>
      </c>
      <c r="QM8" s="106">
        <v>524</v>
      </c>
      <c r="QN8" s="27">
        <f t="shared" si="18"/>
        <v>105.53435114503817</v>
      </c>
      <c r="QO8" s="106" t="s">
        <v>130</v>
      </c>
      <c r="QP8" s="6" t="s">
        <v>2736</v>
      </c>
      <c r="QQ8" s="106" t="s">
        <v>2690</v>
      </c>
      <c r="QR8" s="106">
        <v>8</v>
      </c>
      <c r="QS8" s="1">
        <v>0.32365740740740739</v>
      </c>
      <c r="QT8" s="1">
        <v>0.25140046296296298</v>
      </c>
      <c r="QU8" s="1">
        <v>2.521990740740741E-2</v>
      </c>
      <c r="QV8" s="1">
        <v>4.7037037037037037E-2</v>
      </c>
      <c r="QW8">
        <v>68</v>
      </c>
      <c r="QX8">
        <v>537</v>
      </c>
      <c r="QY8">
        <v>196</v>
      </c>
      <c r="QZ8">
        <v>2</v>
      </c>
      <c r="RA8">
        <v>0</v>
      </c>
      <c r="RB8">
        <v>0</v>
      </c>
      <c r="RC8">
        <v>0</v>
      </c>
      <c r="RD8">
        <v>98.99</v>
      </c>
      <c r="RE8" s="106">
        <f t="shared" si="55"/>
        <v>535</v>
      </c>
      <c r="RF8" s="106">
        <v>524</v>
      </c>
      <c r="RG8" s="27">
        <f t="shared" si="19"/>
        <v>102.09923664122138</v>
      </c>
      <c r="RH8" s="106" t="s">
        <v>130</v>
      </c>
      <c r="RI8" s="6" t="s">
        <v>2736</v>
      </c>
      <c r="RJ8" s="106" t="s">
        <v>2690</v>
      </c>
      <c r="RK8" s="106">
        <v>8</v>
      </c>
      <c r="RL8" s="1">
        <v>0.45674768518518521</v>
      </c>
      <c r="RM8" s="1">
        <v>0.3743055555555555</v>
      </c>
      <c r="RN8" s="1">
        <v>2.5891203703703704E-2</v>
      </c>
      <c r="RO8" s="1">
        <v>5.6527777777777781E-2</v>
      </c>
      <c r="RP8">
        <v>80</v>
      </c>
      <c r="RQ8">
        <v>740</v>
      </c>
      <c r="RR8">
        <v>208</v>
      </c>
      <c r="RS8">
        <v>2</v>
      </c>
      <c r="RT8">
        <v>0</v>
      </c>
      <c r="RU8">
        <v>0</v>
      </c>
      <c r="RV8">
        <v>0</v>
      </c>
      <c r="RW8">
        <v>99.05</v>
      </c>
      <c r="RX8" s="106">
        <f t="shared" si="56"/>
        <v>738</v>
      </c>
      <c r="RY8" s="106">
        <v>524</v>
      </c>
      <c r="RZ8" s="27">
        <f t="shared" si="20"/>
        <v>140.83969465648855</v>
      </c>
      <c r="SA8" s="106" t="s">
        <v>130</v>
      </c>
      <c r="SB8" s="6" t="s">
        <v>2736</v>
      </c>
      <c r="SC8" s="106" t="s">
        <v>2690</v>
      </c>
      <c r="SD8" s="106">
        <v>8</v>
      </c>
      <c r="SE8" s="10">
        <v>1.6668865740740741</v>
      </c>
      <c r="SF8" s="10">
        <v>1.2986805555555556</v>
      </c>
      <c r="SG8" s="1">
        <v>0.13726851851851851</v>
      </c>
      <c r="SH8" s="1">
        <v>0.2309259259259259</v>
      </c>
      <c r="SI8">
        <v>288</v>
      </c>
      <c r="SJ8">
        <v>2430</v>
      </c>
      <c r="SK8">
        <v>1375</v>
      </c>
      <c r="SL8">
        <v>39</v>
      </c>
      <c r="SM8">
        <v>0</v>
      </c>
      <c r="SN8">
        <v>0</v>
      </c>
      <c r="SO8">
        <v>0</v>
      </c>
      <c r="SP8">
        <v>97.24</v>
      </c>
      <c r="SQ8" s="106">
        <f t="shared" si="57"/>
        <v>2391</v>
      </c>
      <c r="SR8" s="106">
        <f t="shared" si="34"/>
        <v>2096</v>
      </c>
      <c r="SS8" s="27">
        <f t="shared" si="21"/>
        <v>114.07442748091603</v>
      </c>
      <c r="ST8" s="106" t="s">
        <v>130</v>
      </c>
      <c r="SU8" s="6" t="s">
        <v>2736</v>
      </c>
      <c r="SV8" s="106" t="s">
        <v>2690</v>
      </c>
      <c r="SW8" s="106">
        <v>8</v>
      </c>
      <c r="TJ8" s="106">
        <f t="shared" si="58"/>
        <v>0</v>
      </c>
      <c r="TK8" s="106">
        <v>524</v>
      </c>
      <c r="TL8" s="27">
        <f t="shared" si="22"/>
        <v>0</v>
      </c>
    </row>
    <row r="9" spans="1:532">
      <c r="A9" s="106" t="s">
        <v>2367</v>
      </c>
      <c r="B9" s="6" t="s">
        <v>2736</v>
      </c>
      <c r="C9" s="106" t="s">
        <v>2690</v>
      </c>
      <c r="D9" s="106">
        <v>8</v>
      </c>
      <c r="E9" s="176">
        <v>0.30538194444444444</v>
      </c>
      <c r="F9" s="176">
        <v>0.20547453703703702</v>
      </c>
      <c r="G9" s="176">
        <v>1.6053240740740739E-2</v>
      </c>
      <c r="H9" s="176">
        <v>8.3842592592592594E-2</v>
      </c>
      <c r="I9" s="106">
        <v>108</v>
      </c>
      <c r="J9" s="106">
        <v>451</v>
      </c>
      <c r="K9" s="106">
        <v>181</v>
      </c>
      <c r="L9" s="106">
        <v>17</v>
      </c>
      <c r="M9" s="106">
        <v>0</v>
      </c>
      <c r="N9" s="106">
        <v>0</v>
      </c>
      <c r="O9" s="106">
        <v>0</v>
      </c>
      <c r="P9" s="106">
        <v>91.41</v>
      </c>
      <c r="Q9" s="106">
        <f t="shared" si="23"/>
        <v>434</v>
      </c>
      <c r="R9" s="106">
        <v>524</v>
      </c>
      <c r="S9" s="27">
        <f t="shared" si="24"/>
        <v>82.824427480916029</v>
      </c>
      <c r="T9" s="106" t="s">
        <v>2367</v>
      </c>
      <c r="U9" s="6" t="s">
        <v>2737</v>
      </c>
      <c r="V9" s="106" t="s">
        <v>2690</v>
      </c>
      <c r="W9" s="106">
        <v>8</v>
      </c>
      <c r="X9" s="176">
        <v>0.21653935185185183</v>
      </c>
      <c r="Y9" s="176">
        <v>0.19763888888888889</v>
      </c>
      <c r="Z9" s="176">
        <v>1.087962962962963E-2</v>
      </c>
      <c r="AA9" s="176">
        <v>8.0208333333333329E-3</v>
      </c>
      <c r="AB9" s="106">
        <v>35</v>
      </c>
      <c r="AC9" s="106">
        <v>419</v>
      </c>
      <c r="AD9" s="106">
        <v>431</v>
      </c>
      <c r="AE9" s="106">
        <v>15</v>
      </c>
      <c r="AF9" s="106">
        <v>0</v>
      </c>
      <c r="AG9" s="106">
        <v>0</v>
      </c>
      <c r="AH9" s="106">
        <v>0</v>
      </c>
      <c r="AI9" s="106">
        <v>96.64</v>
      </c>
      <c r="AJ9" s="106">
        <f t="shared" si="25"/>
        <v>404</v>
      </c>
      <c r="AK9" s="106">
        <v>320</v>
      </c>
      <c r="AL9" s="27">
        <f t="shared" si="26"/>
        <v>126.25</v>
      </c>
      <c r="AM9" s="106" t="s">
        <v>2367</v>
      </c>
      <c r="AN9" s="6" t="s">
        <v>2737</v>
      </c>
      <c r="AO9" s="106" t="s">
        <v>2690</v>
      </c>
      <c r="AP9" s="106">
        <v>8</v>
      </c>
      <c r="AQ9" s="176">
        <v>0.18288194444444447</v>
      </c>
      <c r="AR9" s="176">
        <v>0.17452546296296298</v>
      </c>
      <c r="AS9" s="176">
        <v>4.3518518518518515E-3</v>
      </c>
      <c r="AT9" s="176">
        <v>4.0046296296296297E-3</v>
      </c>
      <c r="AU9" s="106">
        <v>18</v>
      </c>
      <c r="AV9" s="106">
        <v>397</v>
      </c>
      <c r="AW9" s="106">
        <v>379</v>
      </c>
      <c r="AX9" s="106">
        <v>3</v>
      </c>
      <c r="AY9" s="106">
        <v>0</v>
      </c>
      <c r="AZ9" s="106">
        <v>0</v>
      </c>
      <c r="BA9" s="106">
        <v>0</v>
      </c>
      <c r="BB9" s="106">
        <v>99.21</v>
      </c>
      <c r="BC9" s="106">
        <f t="shared" si="35"/>
        <v>394</v>
      </c>
      <c r="BD9" s="106">
        <v>320</v>
      </c>
      <c r="BE9" s="27">
        <f t="shared" si="0"/>
        <v>123.125</v>
      </c>
      <c r="BF9" s="106" t="s">
        <v>2367</v>
      </c>
      <c r="BG9" s="6" t="s">
        <v>2737</v>
      </c>
      <c r="BH9" s="106" t="s">
        <v>2690</v>
      </c>
      <c r="BI9" s="106">
        <v>8</v>
      </c>
      <c r="BJ9" s="1">
        <v>0.20150462962962964</v>
      </c>
      <c r="BK9" s="1">
        <v>0.17759259259259261</v>
      </c>
      <c r="BL9" s="1">
        <v>2.0150462962962964E-2</v>
      </c>
      <c r="BM9" s="1">
        <v>3.7384259259259263E-3</v>
      </c>
      <c r="BN9">
        <v>19</v>
      </c>
      <c r="BO9">
        <v>417</v>
      </c>
      <c r="BP9">
        <v>184</v>
      </c>
      <c r="BQ9">
        <v>4</v>
      </c>
      <c r="BR9">
        <v>0</v>
      </c>
      <c r="BS9">
        <v>0</v>
      </c>
      <c r="BT9">
        <v>0</v>
      </c>
      <c r="BU9">
        <v>97.87</v>
      </c>
      <c r="BV9" s="106">
        <f t="shared" si="36"/>
        <v>413</v>
      </c>
      <c r="BW9" s="106">
        <v>320</v>
      </c>
      <c r="BX9" s="27">
        <f t="shared" si="1"/>
        <v>129.0625</v>
      </c>
      <c r="BY9" s="106" t="s">
        <v>2367</v>
      </c>
      <c r="BZ9" s="6" t="s">
        <v>2737</v>
      </c>
      <c r="CA9" s="106" t="s">
        <v>2690</v>
      </c>
      <c r="CB9" s="106">
        <v>8</v>
      </c>
      <c r="CC9" s="1">
        <v>0</v>
      </c>
      <c r="CD9" s="1">
        <v>0</v>
      </c>
      <c r="CE9" s="1">
        <v>0</v>
      </c>
      <c r="CF9" s="1">
        <v>0</v>
      </c>
      <c r="CG9">
        <v>0</v>
      </c>
      <c r="CH9">
        <v>0</v>
      </c>
      <c r="CI9">
        <v>875</v>
      </c>
      <c r="CJ9">
        <v>14</v>
      </c>
      <c r="CK9">
        <v>0</v>
      </c>
      <c r="CL9">
        <v>0</v>
      </c>
      <c r="CM9">
        <v>0</v>
      </c>
      <c r="CN9">
        <v>98.43</v>
      </c>
      <c r="CO9" s="106">
        <f t="shared" si="37"/>
        <v>-14</v>
      </c>
      <c r="CP9" s="106">
        <v>320</v>
      </c>
      <c r="CQ9" s="27">
        <f t="shared" si="2"/>
        <v>-4.375</v>
      </c>
      <c r="CR9" s="106" t="s">
        <v>2367</v>
      </c>
      <c r="CS9" s="6" t="s">
        <v>2737</v>
      </c>
      <c r="CT9" s="106" t="s">
        <v>2690</v>
      </c>
      <c r="CU9" s="106">
        <v>8</v>
      </c>
      <c r="CV9" s="1">
        <v>0.17078703703703704</v>
      </c>
      <c r="CW9" s="1">
        <v>0.14447916666666669</v>
      </c>
      <c r="CX9" s="1">
        <v>6.2615740740740748E-3</v>
      </c>
      <c r="CY9" s="1">
        <v>2.0034722222222221E-2</v>
      </c>
      <c r="CZ9">
        <v>27</v>
      </c>
      <c r="DA9">
        <v>156</v>
      </c>
      <c r="DB9">
        <v>911</v>
      </c>
      <c r="DC9">
        <v>14</v>
      </c>
      <c r="DD9">
        <v>0</v>
      </c>
      <c r="DE9">
        <v>0</v>
      </c>
      <c r="DF9">
        <v>0</v>
      </c>
      <c r="DG9">
        <v>98.49</v>
      </c>
      <c r="DH9" s="106">
        <f t="shared" si="38"/>
        <v>142</v>
      </c>
      <c r="DI9" s="106">
        <v>320</v>
      </c>
      <c r="DJ9" s="27">
        <f t="shared" si="3"/>
        <v>44.375</v>
      </c>
      <c r="DK9" s="106" t="s">
        <v>2367</v>
      </c>
      <c r="DL9" s="6" t="s">
        <v>2737</v>
      </c>
      <c r="DM9" s="106" t="s">
        <v>2690</v>
      </c>
      <c r="DN9" s="106">
        <v>8</v>
      </c>
      <c r="DO9" s="10">
        <v>1.0771180555555555</v>
      </c>
      <c r="DP9" s="1">
        <v>0.89973379629629635</v>
      </c>
      <c r="DQ9" s="1">
        <v>5.7719907407407407E-2</v>
      </c>
      <c r="DR9" s="1">
        <v>0.11965277777777777</v>
      </c>
      <c r="DS9">
        <v>207</v>
      </c>
      <c r="DT9">
        <v>1840</v>
      </c>
      <c r="DU9">
        <v>2086</v>
      </c>
      <c r="DV9">
        <v>53</v>
      </c>
      <c r="DW9">
        <v>0</v>
      </c>
      <c r="DX9">
        <v>0</v>
      </c>
      <c r="DY9">
        <v>0</v>
      </c>
      <c r="DZ9">
        <v>97.52</v>
      </c>
      <c r="EA9" s="106">
        <f t="shared" si="39"/>
        <v>1787</v>
      </c>
      <c r="EB9" s="106">
        <f t="shared" si="27"/>
        <v>1804</v>
      </c>
      <c r="EC9" s="27">
        <f t="shared" si="4"/>
        <v>99.057649667405769</v>
      </c>
      <c r="ED9" s="106" t="s">
        <v>2367</v>
      </c>
      <c r="EE9" s="6" t="s">
        <v>2737</v>
      </c>
      <c r="EF9" s="106" t="s">
        <v>2690</v>
      </c>
      <c r="EG9" s="106">
        <v>8</v>
      </c>
      <c r="EH9" s="1">
        <v>0.22987268518518519</v>
      </c>
      <c r="EI9" s="1">
        <v>0.19024305555555557</v>
      </c>
      <c r="EJ9" s="1">
        <v>1.9270833333333334E-2</v>
      </c>
      <c r="EK9" s="1">
        <v>2.0358796296296295E-2</v>
      </c>
      <c r="EL9">
        <v>39</v>
      </c>
      <c r="EM9">
        <v>412</v>
      </c>
      <c r="EN9">
        <v>433</v>
      </c>
      <c r="EO9">
        <v>16</v>
      </c>
      <c r="EP9">
        <v>0</v>
      </c>
      <c r="EQ9">
        <v>0</v>
      </c>
      <c r="ER9">
        <v>0</v>
      </c>
      <c r="ES9">
        <v>96.44</v>
      </c>
      <c r="ET9" s="106">
        <f t="shared" si="40"/>
        <v>396</v>
      </c>
      <c r="EU9" s="106">
        <v>320</v>
      </c>
      <c r="EV9" s="27">
        <f t="shared" si="5"/>
        <v>123.75</v>
      </c>
      <c r="EW9" s="106" t="s">
        <v>2367</v>
      </c>
      <c r="EX9" s="6" t="s">
        <v>2737</v>
      </c>
      <c r="EY9" s="106" t="s">
        <v>2690</v>
      </c>
      <c r="EZ9" s="106">
        <v>8</v>
      </c>
      <c r="FA9" s="1">
        <v>0.32385416666666667</v>
      </c>
      <c r="FB9" s="1">
        <v>0.24380787037037036</v>
      </c>
      <c r="FC9" s="1">
        <v>5.002314814814815E-2</v>
      </c>
      <c r="FD9" s="1">
        <v>3.0023148148148149E-2</v>
      </c>
      <c r="FE9">
        <v>27</v>
      </c>
      <c r="FF9">
        <v>429</v>
      </c>
      <c r="FG9">
        <v>619</v>
      </c>
      <c r="FH9">
        <v>19</v>
      </c>
      <c r="FI9">
        <v>0</v>
      </c>
      <c r="FJ9">
        <v>0</v>
      </c>
      <c r="FK9">
        <v>0</v>
      </c>
      <c r="FL9">
        <v>97.02</v>
      </c>
      <c r="FM9" s="106">
        <f t="shared" si="41"/>
        <v>410</v>
      </c>
      <c r="FN9" s="106">
        <v>320</v>
      </c>
      <c r="FO9" s="27">
        <f t="shared" si="6"/>
        <v>128.125</v>
      </c>
      <c r="FP9" s="106" t="s">
        <v>2367</v>
      </c>
      <c r="FQ9" s="6" t="s">
        <v>2737</v>
      </c>
      <c r="FR9" s="106" t="s">
        <v>2690</v>
      </c>
      <c r="FS9" s="106">
        <v>8</v>
      </c>
      <c r="FT9" s="1">
        <v>0.2235300925925926</v>
      </c>
      <c r="FU9" s="1">
        <v>0.19934027777777777</v>
      </c>
      <c r="FV9" s="1">
        <v>1.3993055555555555E-2</v>
      </c>
      <c r="FW9" s="1">
        <v>1.0173611111111111E-2</v>
      </c>
      <c r="FX9">
        <v>18</v>
      </c>
      <c r="FY9">
        <v>424</v>
      </c>
      <c r="FZ9">
        <v>306</v>
      </c>
      <c r="GA9">
        <v>11</v>
      </c>
      <c r="GB9">
        <v>0</v>
      </c>
      <c r="GC9">
        <v>0</v>
      </c>
      <c r="GD9">
        <v>0</v>
      </c>
      <c r="GE9">
        <v>96.53</v>
      </c>
      <c r="GF9" s="106">
        <f t="shared" si="42"/>
        <v>413</v>
      </c>
      <c r="GG9" s="106">
        <v>320</v>
      </c>
      <c r="GH9" s="27">
        <f t="shared" si="7"/>
        <v>129.0625</v>
      </c>
      <c r="GI9" s="106" t="s">
        <v>2367</v>
      </c>
      <c r="GJ9" s="6" t="s">
        <v>2737</v>
      </c>
      <c r="GK9" s="106" t="s">
        <v>2690</v>
      </c>
      <c r="GL9" s="106">
        <v>8</v>
      </c>
      <c r="GM9" s="1">
        <v>0.3092361111111111</v>
      </c>
      <c r="GN9" s="1">
        <v>0.24002314814814815</v>
      </c>
      <c r="GO9" s="1">
        <v>3.1145833333333334E-2</v>
      </c>
      <c r="GP9" s="1">
        <v>3.8055555555555558E-2</v>
      </c>
      <c r="GQ9">
        <v>189</v>
      </c>
      <c r="GR9">
        <v>357</v>
      </c>
      <c r="GS9">
        <v>240</v>
      </c>
      <c r="GT9">
        <v>1</v>
      </c>
      <c r="GU9">
        <v>0</v>
      </c>
      <c r="GV9">
        <v>0</v>
      </c>
      <c r="GW9">
        <v>0</v>
      </c>
      <c r="GX9">
        <v>99.59</v>
      </c>
      <c r="GY9" s="106">
        <f t="shared" si="43"/>
        <v>356</v>
      </c>
      <c r="GZ9" s="106">
        <v>320</v>
      </c>
      <c r="HA9" s="27">
        <f t="shared" si="28"/>
        <v>111.25</v>
      </c>
      <c r="HB9" s="106" t="s">
        <v>2367</v>
      </c>
      <c r="HC9" s="6" t="s">
        <v>2737</v>
      </c>
      <c r="HD9" s="106" t="s">
        <v>2690</v>
      </c>
      <c r="HE9" s="106">
        <v>8</v>
      </c>
      <c r="HF9" s="1">
        <v>0.3092361111111111</v>
      </c>
      <c r="HG9" s="1">
        <v>0.24002314814814815</v>
      </c>
      <c r="HH9" s="1">
        <v>3.1145833333333334E-2</v>
      </c>
      <c r="HI9" s="1">
        <v>3.8055555555555558E-2</v>
      </c>
      <c r="HJ9">
        <v>189</v>
      </c>
      <c r="HK9">
        <v>357</v>
      </c>
      <c r="HL9">
        <v>261</v>
      </c>
      <c r="HM9">
        <v>2</v>
      </c>
      <c r="HN9">
        <v>0</v>
      </c>
      <c r="HO9">
        <v>0</v>
      </c>
      <c r="HP9">
        <v>0</v>
      </c>
      <c r="HQ9">
        <v>99.24</v>
      </c>
      <c r="HR9" s="106">
        <f t="shared" si="8"/>
        <v>355</v>
      </c>
      <c r="HS9" s="106">
        <v>320</v>
      </c>
      <c r="HT9" s="27">
        <f t="shared" si="9"/>
        <v>110.9375</v>
      </c>
      <c r="HU9" s="106" t="s">
        <v>2367</v>
      </c>
      <c r="HV9" s="6" t="s">
        <v>2737</v>
      </c>
      <c r="HW9" s="106" t="s">
        <v>2690</v>
      </c>
      <c r="HX9" s="106">
        <v>8</v>
      </c>
      <c r="HY9" s="10">
        <v>1.0865046296296297</v>
      </c>
      <c r="HZ9" s="1">
        <v>0.87342592592592594</v>
      </c>
      <c r="IA9" s="1">
        <v>0.11444444444444445</v>
      </c>
      <c r="IB9" s="1">
        <v>9.8622685185185188E-2</v>
      </c>
      <c r="IC9">
        <v>273</v>
      </c>
      <c r="ID9">
        <v>1622</v>
      </c>
      <c r="IE9">
        <v>1619</v>
      </c>
      <c r="IF9">
        <v>48</v>
      </c>
      <c r="IG9">
        <v>0</v>
      </c>
      <c r="IH9">
        <v>0</v>
      </c>
      <c r="II9">
        <v>0</v>
      </c>
      <c r="IJ9">
        <v>97.12</v>
      </c>
      <c r="IK9" s="106">
        <f t="shared" si="29"/>
        <v>1574</v>
      </c>
      <c r="IL9" s="106">
        <f t="shared" si="30"/>
        <v>1280</v>
      </c>
      <c r="IM9" s="27">
        <f t="shared" si="10"/>
        <v>122.96875</v>
      </c>
      <c r="IN9" s="106" t="s">
        <v>2367</v>
      </c>
      <c r="IO9" s="6" t="s">
        <v>2736</v>
      </c>
      <c r="IP9" s="106" t="s">
        <v>2690</v>
      </c>
      <c r="IQ9" s="106">
        <v>8</v>
      </c>
      <c r="IR9" s="1">
        <v>0.24045138888888887</v>
      </c>
      <c r="IS9" s="1">
        <v>0.22067129629629631</v>
      </c>
      <c r="IT9" s="1">
        <v>7.858796296296296E-3</v>
      </c>
      <c r="IU9" s="1">
        <v>1.1898148148148149E-2</v>
      </c>
      <c r="IV9">
        <v>178</v>
      </c>
      <c r="IW9">
        <v>366</v>
      </c>
      <c r="IX9">
        <v>136</v>
      </c>
      <c r="IY9">
        <v>4</v>
      </c>
      <c r="IZ9">
        <v>0</v>
      </c>
      <c r="JA9">
        <v>0</v>
      </c>
      <c r="JB9">
        <v>0</v>
      </c>
      <c r="JC9">
        <v>97.14</v>
      </c>
      <c r="JD9" s="106">
        <f t="shared" si="44"/>
        <v>362</v>
      </c>
      <c r="JE9" s="106">
        <v>435</v>
      </c>
      <c r="JF9" s="27">
        <f t="shared" si="31"/>
        <v>83.218390804597703</v>
      </c>
      <c r="JG9" s="106" t="s">
        <v>2367</v>
      </c>
      <c r="JH9" s="6" t="s">
        <v>2736</v>
      </c>
      <c r="JI9" s="106" t="s">
        <v>2690</v>
      </c>
      <c r="JJ9" s="106">
        <v>8</v>
      </c>
      <c r="JK9" s="1">
        <v>0.30015046296296294</v>
      </c>
      <c r="JL9" s="1">
        <v>0.26217592592592592</v>
      </c>
      <c r="JM9" s="1">
        <v>1.0023148148148147E-2</v>
      </c>
      <c r="JN9" s="1">
        <v>2.7939814814814817E-2</v>
      </c>
      <c r="JO9">
        <v>144</v>
      </c>
      <c r="JP9">
        <v>550</v>
      </c>
      <c r="JQ9">
        <v>16</v>
      </c>
      <c r="JR9">
        <v>0</v>
      </c>
      <c r="JS9">
        <v>0</v>
      </c>
      <c r="JT9">
        <v>0</v>
      </c>
      <c r="JU9">
        <v>0</v>
      </c>
      <c r="JV9">
        <v>100</v>
      </c>
      <c r="JW9" s="106">
        <f t="shared" si="45"/>
        <v>550</v>
      </c>
      <c r="JX9" s="106">
        <v>524</v>
      </c>
      <c r="JY9" s="27">
        <f t="shared" si="32"/>
        <v>104.96183206106871</v>
      </c>
      <c r="JZ9" s="106" t="s">
        <v>2367</v>
      </c>
      <c r="KA9" s="6" t="s">
        <v>2736</v>
      </c>
      <c r="KB9" s="106" t="s">
        <v>2690</v>
      </c>
      <c r="KC9" s="106">
        <v>8</v>
      </c>
      <c r="KD9" s="1">
        <v>0.40236111111111111</v>
      </c>
      <c r="KE9" s="1">
        <v>0.21806712962962962</v>
      </c>
      <c r="KF9" s="1">
        <v>5.5358796296296288E-2</v>
      </c>
      <c r="KG9" s="1">
        <v>0.12892361111111111</v>
      </c>
      <c r="KH9">
        <v>84</v>
      </c>
      <c r="KI9">
        <v>545</v>
      </c>
      <c r="KJ9">
        <v>179</v>
      </c>
      <c r="KK9">
        <v>2</v>
      </c>
      <c r="KL9">
        <v>0</v>
      </c>
      <c r="KM9">
        <v>0</v>
      </c>
      <c r="KN9">
        <v>0</v>
      </c>
      <c r="KO9">
        <v>98.9</v>
      </c>
      <c r="KP9" s="106">
        <f t="shared" si="46"/>
        <v>543</v>
      </c>
      <c r="KQ9" s="106">
        <v>425</v>
      </c>
      <c r="KR9" s="27">
        <f>KP9/KQ9*100</f>
        <v>127.76470588235294</v>
      </c>
      <c r="KS9" s="106" t="s">
        <v>2367</v>
      </c>
      <c r="KT9" s="6" t="s">
        <v>2736</v>
      </c>
      <c r="KU9" s="106" t="s">
        <v>2690</v>
      </c>
      <c r="KV9" s="106">
        <v>8</v>
      </c>
      <c r="KW9" s="1">
        <v>0.26502314814814815</v>
      </c>
      <c r="KX9" s="1">
        <v>0.2255324074074074</v>
      </c>
      <c r="KY9" s="1">
        <v>2.0879629629629626E-2</v>
      </c>
      <c r="KZ9" s="1">
        <v>1.8599537037037036E-2</v>
      </c>
      <c r="LA9">
        <v>68</v>
      </c>
      <c r="LB9">
        <v>431</v>
      </c>
      <c r="LC9">
        <v>349</v>
      </c>
      <c r="LD9">
        <v>3</v>
      </c>
      <c r="LE9">
        <v>0</v>
      </c>
      <c r="LF9">
        <v>0</v>
      </c>
      <c r="LG9">
        <v>0</v>
      </c>
      <c r="LH9">
        <v>99.15</v>
      </c>
      <c r="LI9" s="106">
        <f t="shared" si="47"/>
        <v>428</v>
      </c>
      <c r="LJ9" s="106">
        <v>524</v>
      </c>
      <c r="LK9" s="27">
        <f t="shared" si="11"/>
        <v>81.679389312977108</v>
      </c>
      <c r="LL9" s="106" t="s">
        <v>2367</v>
      </c>
      <c r="LM9" s="6" t="s">
        <v>2736</v>
      </c>
      <c r="LN9" s="106" t="s">
        <v>2690</v>
      </c>
      <c r="LO9" s="106">
        <v>8</v>
      </c>
      <c r="LP9" s="10">
        <v>0.37682870370370369</v>
      </c>
      <c r="LQ9" s="1">
        <v>0.30681712962962965</v>
      </c>
      <c r="LR9" s="1">
        <v>2.5787037037037039E-2</v>
      </c>
      <c r="LS9" s="1">
        <v>4.4212962962962961E-2</v>
      </c>
      <c r="LT9">
        <v>60</v>
      </c>
      <c r="LU9">
        <v>557</v>
      </c>
      <c r="LV9">
        <v>390</v>
      </c>
      <c r="LW9">
        <v>14</v>
      </c>
      <c r="LX9">
        <v>0</v>
      </c>
      <c r="LY9">
        <v>0</v>
      </c>
      <c r="LZ9">
        <v>0</v>
      </c>
      <c r="MA9">
        <v>96.53</v>
      </c>
      <c r="MB9" s="106">
        <f t="shared" si="48"/>
        <v>543</v>
      </c>
      <c r="MC9" s="106">
        <v>524</v>
      </c>
      <c r="MD9" s="27">
        <f t="shared" si="12"/>
        <v>103.62595419847329</v>
      </c>
      <c r="ME9" s="106" t="s">
        <v>2367</v>
      </c>
      <c r="MF9" s="6" t="s">
        <v>2736</v>
      </c>
      <c r="MG9" s="106" t="s">
        <v>2690</v>
      </c>
      <c r="MH9" s="106">
        <v>8</v>
      </c>
      <c r="MI9" s="1">
        <v>0.39437499999999998</v>
      </c>
      <c r="MJ9" s="1">
        <v>0.3238773148148148</v>
      </c>
      <c r="MK9" s="1">
        <v>2.585648148148148E-2</v>
      </c>
      <c r="ML9" s="1">
        <v>4.462962962962963E-2</v>
      </c>
      <c r="MM9">
        <v>64</v>
      </c>
      <c r="MN9">
        <v>600</v>
      </c>
      <c r="MO9">
        <v>390</v>
      </c>
      <c r="MP9">
        <v>14</v>
      </c>
      <c r="MQ9">
        <v>0</v>
      </c>
      <c r="MR9">
        <v>0</v>
      </c>
      <c r="MS9">
        <v>0</v>
      </c>
      <c r="MT9">
        <v>96.53</v>
      </c>
      <c r="MU9" s="106">
        <f t="shared" si="49"/>
        <v>586</v>
      </c>
      <c r="MV9" s="106">
        <v>524</v>
      </c>
      <c r="MW9" s="27">
        <f t="shared" si="13"/>
        <v>111.83206106870229</v>
      </c>
      <c r="MX9" s="106" t="s">
        <v>2367</v>
      </c>
      <c r="MY9" s="6" t="s">
        <v>2736</v>
      </c>
      <c r="MZ9" s="106" t="s">
        <v>2690</v>
      </c>
      <c r="NA9" s="106">
        <v>8</v>
      </c>
      <c r="NB9" s="10">
        <v>1.6023958333333335</v>
      </c>
      <c r="NC9" s="10">
        <v>1.2503472222222223</v>
      </c>
      <c r="ND9" s="1">
        <v>0.12</v>
      </c>
      <c r="NE9" s="1">
        <v>0.23202546296296298</v>
      </c>
      <c r="NF9">
        <v>538</v>
      </c>
      <c r="NG9">
        <v>2492</v>
      </c>
      <c r="NH9">
        <v>1070</v>
      </c>
      <c r="NI9">
        <v>23</v>
      </c>
      <c r="NJ9">
        <v>0</v>
      </c>
      <c r="NK9">
        <v>0</v>
      </c>
      <c r="NL9">
        <v>0</v>
      </c>
      <c r="NM9">
        <v>97.9</v>
      </c>
      <c r="NN9" s="106">
        <f t="shared" si="50"/>
        <v>2469</v>
      </c>
      <c r="NO9" s="106">
        <f t="shared" si="33"/>
        <v>2432</v>
      </c>
      <c r="NP9" s="27">
        <f t="shared" si="14"/>
        <v>101.52138157894737</v>
      </c>
      <c r="NQ9" s="106" t="s">
        <v>2367</v>
      </c>
      <c r="NR9" s="6" t="s">
        <v>2736</v>
      </c>
      <c r="NS9" s="106" t="s">
        <v>2690</v>
      </c>
      <c r="NT9" s="106">
        <v>8</v>
      </c>
      <c r="NU9" s="1">
        <v>7.7303240740740742E-2</v>
      </c>
      <c r="NV9" s="1">
        <v>6.3958333333333339E-2</v>
      </c>
      <c r="NW9" s="1">
        <v>9.3171296296296283E-3</v>
      </c>
      <c r="NX9" s="1">
        <v>4.0046296296296297E-3</v>
      </c>
      <c r="NY9">
        <v>25</v>
      </c>
      <c r="NZ9">
        <v>156</v>
      </c>
      <c r="OA9">
        <v>235</v>
      </c>
      <c r="OB9">
        <v>11</v>
      </c>
      <c r="OC9">
        <v>0</v>
      </c>
      <c r="OD9">
        <v>0</v>
      </c>
      <c r="OE9">
        <v>0</v>
      </c>
      <c r="OF9">
        <v>95.53</v>
      </c>
      <c r="OG9" s="106">
        <f t="shared" si="51"/>
        <v>145</v>
      </c>
      <c r="OH9" s="106">
        <v>524</v>
      </c>
      <c r="OI9" s="27">
        <f t="shared" si="15"/>
        <v>27.671755725190838</v>
      </c>
      <c r="OJ9" s="106" t="s">
        <v>2367</v>
      </c>
      <c r="OK9" s="6" t="s">
        <v>2736</v>
      </c>
      <c r="OL9" s="106" t="s">
        <v>2690</v>
      </c>
      <c r="OM9" s="106">
        <v>8</v>
      </c>
      <c r="ON9" s="1">
        <v>0.31892361111111112</v>
      </c>
      <c r="OO9" s="1">
        <v>0.28425925925925927</v>
      </c>
      <c r="OP9" s="1">
        <v>1.3842592592592594E-2</v>
      </c>
      <c r="OQ9" s="1">
        <v>2.0810185185185185E-2</v>
      </c>
      <c r="OR9">
        <v>60</v>
      </c>
      <c r="OS9">
        <v>670</v>
      </c>
      <c r="OT9">
        <v>338</v>
      </c>
      <c r="OU9">
        <v>10</v>
      </c>
      <c r="OV9">
        <v>0</v>
      </c>
      <c r="OW9">
        <v>0</v>
      </c>
      <c r="OX9">
        <v>0</v>
      </c>
      <c r="OY9">
        <v>97.13</v>
      </c>
      <c r="OZ9" s="106">
        <f t="shared" si="52"/>
        <v>660</v>
      </c>
      <c r="PA9" s="106">
        <v>524</v>
      </c>
      <c r="PB9" s="27">
        <f t="shared" si="16"/>
        <v>125.95419847328245</v>
      </c>
      <c r="PC9" s="106" t="s">
        <v>2367</v>
      </c>
      <c r="PD9" s="6" t="s">
        <v>2736</v>
      </c>
      <c r="PE9" s="106" t="s">
        <v>2690</v>
      </c>
      <c r="PF9" s="106">
        <v>8</v>
      </c>
      <c r="PG9" s="1">
        <v>0.45652777777777781</v>
      </c>
      <c r="PH9" s="1">
        <v>0.40063657407407405</v>
      </c>
      <c r="PI9" s="1">
        <v>1.5185185185185185E-2</v>
      </c>
      <c r="PJ9" s="1">
        <v>4.0694444444444443E-2</v>
      </c>
      <c r="PK9">
        <v>70</v>
      </c>
      <c r="PL9">
        <v>927</v>
      </c>
      <c r="PM9">
        <v>338</v>
      </c>
      <c r="PN9">
        <v>10</v>
      </c>
      <c r="PO9">
        <v>0</v>
      </c>
      <c r="PP9">
        <v>0</v>
      </c>
      <c r="PQ9">
        <v>0</v>
      </c>
      <c r="PR9">
        <v>97.13</v>
      </c>
      <c r="PS9" s="106">
        <f t="shared" si="53"/>
        <v>917</v>
      </c>
      <c r="PT9" s="106">
        <v>524</v>
      </c>
      <c r="PU9" s="27">
        <f t="shared" si="17"/>
        <v>175</v>
      </c>
      <c r="PV9" s="106" t="s">
        <v>2367</v>
      </c>
      <c r="PW9" s="6" t="s">
        <v>2736</v>
      </c>
      <c r="PX9" s="106" t="s">
        <v>2690</v>
      </c>
      <c r="PY9" s="106">
        <v>8</v>
      </c>
      <c r="PZ9" s="1">
        <v>0.27780092592592592</v>
      </c>
      <c r="QA9" s="1">
        <v>0.25991898148148146</v>
      </c>
      <c r="QB9" s="1">
        <v>1.1689814814814814E-2</v>
      </c>
      <c r="QC9" s="1">
        <v>6.1805555555555563E-3</v>
      </c>
      <c r="QD9">
        <v>49</v>
      </c>
      <c r="QE9">
        <v>573</v>
      </c>
      <c r="QF9">
        <v>304</v>
      </c>
      <c r="QG9">
        <v>1</v>
      </c>
      <c r="QH9">
        <v>0</v>
      </c>
      <c r="QI9">
        <v>0</v>
      </c>
      <c r="QJ9">
        <v>0</v>
      </c>
      <c r="QK9">
        <v>99.67</v>
      </c>
      <c r="QL9" s="106">
        <f t="shared" si="54"/>
        <v>572</v>
      </c>
      <c r="QM9" s="106">
        <v>524</v>
      </c>
      <c r="QN9" s="27">
        <f t="shared" si="18"/>
        <v>109.16030534351144</v>
      </c>
      <c r="QO9" s="106" t="s">
        <v>2367</v>
      </c>
      <c r="QP9" s="6" t="s">
        <v>2736</v>
      </c>
      <c r="QQ9" s="106" t="s">
        <v>2690</v>
      </c>
      <c r="QR9" s="106">
        <v>8</v>
      </c>
      <c r="QS9" s="1">
        <v>0.30280092592592595</v>
      </c>
      <c r="QT9" s="1">
        <v>0.26295138888888886</v>
      </c>
      <c r="QU9" s="1">
        <v>2.4583333333333332E-2</v>
      </c>
      <c r="QV9" s="1">
        <v>1.525462962962963E-2</v>
      </c>
      <c r="QW9">
        <v>116</v>
      </c>
      <c r="QX9">
        <v>602</v>
      </c>
      <c r="QY9">
        <v>394</v>
      </c>
      <c r="QZ9">
        <v>13</v>
      </c>
      <c r="RA9">
        <v>0</v>
      </c>
      <c r="RB9">
        <v>0</v>
      </c>
      <c r="RC9">
        <v>0</v>
      </c>
      <c r="RD9">
        <v>96.81</v>
      </c>
      <c r="RE9" s="106">
        <f t="shared" si="55"/>
        <v>589</v>
      </c>
      <c r="RF9" s="106">
        <v>524</v>
      </c>
      <c r="RG9" s="27">
        <f t="shared" si="19"/>
        <v>112.40458015267177</v>
      </c>
      <c r="RH9" s="106" t="s">
        <v>2367</v>
      </c>
      <c r="RI9" s="6" t="s">
        <v>2736</v>
      </c>
      <c r="RJ9" s="106" t="s">
        <v>2690</v>
      </c>
      <c r="RK9" s="106">
        <v>8</v>
      </c>
      <c r="RL9" s="1">
        <v>0.3037037037037037</v>
      </c>
      <c r="RM9" s="1">
        <v>0.26374999999999998</v>
      </c>
      <c r="RN9" s="1">
        <v>2.4583333333333332E-2</v>
      </c>
      <c r="RO9" s="1">
        <v>1.5347222222222222E-2</v>
      </c>
      <c r="RP9">
        <v>118</v>
      </c>
      <c r="RQ9">
        <v>604</v>
      </c>
      <c r="RR9">
        <v>411</v>
      </c>
      <c r="RS9">
        <v>13</v>
      </c>
      <c r="RT9">
        <v>0</v>
      </c>
      <c r="RU9">
        <v>0</v>
      </c>
      <c r="RV9">
        <v>0</v>
      </c>
      <c r="RW9">
        <v>96.93</v>
      </c>
      <c r="RX9" s="106">
        <f t="shared" si="56"/>
        <v>591</v>
      </c>
      <c r="RY9" s="106">
        <v>524</v>
      </c>
      <c r="RZ9" s="27">
        <f t="shared" si="20"/>
        <v>112.78625954198473</v>
      </c>
      <c r="SA9" s="106" t="s">
        <v>2367</v>
      </c>
      <c r="SB9" s="6" t="s">
        <v>2736</v>
      </c>
      <c r="SC9" s="106" t="s">
        <v>2690</v>
      </c>
      <c r="SD9" s="106">
        <v>8</v>
      </c>
      <c r="SE9" s="10">
        <v>1.1153587962962963</v>
      </c>
      <c r="SF9" s="1">
        <v>0.98827546296296298</v>
      </c>
      <c r="SG9" s="1">
        <v>6.0810185185185182E-2</v>
      </c>
      <c r="SH9" s="1">
        <v>6.626157407407407E-2</v>
      </c>
      <c r="SI9">
        <v>262</v>
      </c>
      <c r="SJ9">
        <v>2260</v>
      </c>
      <c r="SK9">
        <v>1288</v>
      </c>
      <c r="SL9">
        <v>35</v>
      </c>
      <c r="SM9">
        <v>0</v>
      </c>
      <c r="SN9">
        <v>0</v>
      </c>
      <c r="SO9">
        <v>0</v>
      </c>
      <c r="SP9">
        <v>97.35</v>
      </c>
      <c r="SQ9" s="106">
        <f t="shared" si="57"/>
        <v>2225</v>
      </c>
      <c r="SR9" s="106">
        <f t="shared" si="34"/>
        <v>2096</v>
      </c>
      <c r="SS9" s="27">
        <f t="shared" si="21"/>
        <v>106.15458015267177</v>
      </c>
      <c r="ST9" s="106" t="s">
        <v>2367</v>
      </c>
      <c r="SU9" s="6" t="s">
        <v>2736</v>
      </c>
      <c r="SV9" s="106" t="s">
        <v>2690</v>
      </c>
      <c r="SW9" s="106">
        <v>8</v>
      </c>
      <c r="TJ9" s="106">
        <f t="shared" si="58"/>
        <v>0</v>
      </c>
      <c r="TK9" s="106">
        <v>524</v>
      </c>
      <c r="TL9" s="27">
        <f t="shared" si="22"/>
        <v>0</v>
      </c>
    </row>
    <row r="10" spans="1:532">
      <c r="A10" s="106" t="s">
        <v>2368</v>
      </c>
      <c r="B10" s="6" t="s">
        <v>2736</v>
      </c>
      <c r="C10" s="106" t="s">
        <v>2690</v>
      </c>
      <c r="D10" s="106">
        <v>8</v>
      </c>
      <c r="E10" s="176">
        <v>0.19274305555555557</v>
      </c>
      <c r="F10" s="176">
        <v>0.1451388888888889</v>
      </c>
      <c r="G10" s="176">
        <v>2.4872685185185189E-2</v>
      </c>
      <c r="H10" s="176">
        <v>2.2719907407407411E-2</v>
      </c>
      <c r="I10" s="106">
        <v>80</v>
      </c>
      <c r="J10" s="106">
        <v>334</v>
      </c>
      <c r="K10" s="106">
        <v>138</v>
      </c>
      <c r="L10" s="106">
        <v>18</v>
      </c>
      <c r="M10" s="106">
        <v>0</v>
      </c>
      <c r="N10" s="106">
        <v>0</v>
      </c>
      <c r="O10" s="106">
        <v>0</v>
      </c>
      <c r="P10" s="106">
        <v>88.46</v>
      </c>
      <c r="Q10" s="106">
        <f t="shared" si="23"/>
        <v>316</v>
      </c>
      <c r="R10" s="106">
        <v>524</v>
      </c>
      <c r="S10" s="27">
        <f t="shared" si="24"/>
        <v>60.305343511450381</v>
      </c>
      <c r="T10" s="106" t="s">
        <v>2368</v>
      </c>
      <c r="U10" s="6" t="s">
        <v>2737</v>
      </c>
      <c r="V10" s="106" t="s">
        <v>2690</v>
      </c>
      <c r="W10" s="106">
        <v>8</v>
      </c>
      <c r="X10" s="176">
        <v>0.30318287037037034</v>
      </c>
      <c r="Y10" s="176">
        <v>0.21935185185185183</v>
      </c>
      <c r="Z10" s="176">
        <v>3.142361111111111E-2</v>
      </c>
      <c r="AA10" s="176">
        <v>5.2395833333333336E-2</v>
      </c>
      <c r="AB10" s="106">
        <v>34</v>
      </c>
      <c r="AC10" s="106">
        <v>389</v>
      </c>
      <c r="AD10" s="106">
        <v>559</v>
      </c>
      <c r="AE10" s="106">
        <v>18</v>
      </c>
      <c r="AF10" s="106">
        <v>0</v>
      </c>
      <c r="AG10" s="106">
        <v>0</v>
      </c>
      <c r="AH10" s="106">
        <v>0</v>
      </c>
      <c r="AI10" s="106">
        <v>96.88</v>
      </c>
      <c r="AJ10" s="106">
        <f t="shared" si="25"/>
        <v>371</v>
      </c>
      <c r="AK10" s="106">
        <v>320</v>
      </c>
      <c r="AL10" s="27">
        <f t="shared" si="26"/>
        <v>115.9375</v>
      </c>
      <c r="AM10" s="106" t="s">
        <v>2368</v>
      </c>
      <c r="AN10" s="6" t="s">
        <v>2737</v>
      </c>
      <c r="AO10" s="106" t="s">
        <v>2690</v>
      </c>
      <c r="AP10" s="106">
        <v>8</v>
      </c>
      <c r="AQ10" s="176">
        <v>0.25047453703703704</v>
      </c>
      <c r="AR10" s="176">
        <v>0.1895486111111111</v>
      </c>
      <c r="AS10" s="176">
        <v>1.9976851851851853E-2</v>
      </c>
      <c r="AT10" s="176">
        <v>4.0937500000000002E-2</v>
      </c>
      <c r="AU10" s="106">
        <v>16</v>
      </c>
      <c r="AV10" s="106">
        <v>354</v>
      </c>
      <c r="AW10" s="106">
        <v>135</v>
      </c>
      <c r="AX10" s="106">
        <v>2</v>
      </c>
      <c r="AY10" s="106">
        <v>0</v>
      </c>
      <c r="AZ10" s="106">
        <v>0</v>
      </c>
      <c r="BA10" s="106">
        <v>0</v>
      </c>
      <c r="BB10" s="106">
        <v>98.54</v>
      </c>
      <c r="BC10" s="106">
        <f t="shared" si="35"/>
        <v>352</v>
      </c>
      <c r="BD10" s="106">
        <v>320</v>
      </c>
      <c r="BE10" s="27">
        <f t="shared" si="0"/>
        <v>110.00000000000001</v>
      </c>
      <c r="BF10" s="106" t="s">
        <v>2368</v>
      </c>
      <c r="BG10" s="6" t="s">
        <v>2737</v>
      </c>
      <c r="BH10" s="106" t="s">
        <v>2690</v>
      </c>
      <c r="BI10" s="106">
        <v>8</v>
      </c>
      <c r="BJ10" s="1">
        <v>0.25964120370370369</v>
      </c>
      <c r="BK10" s="1">
        <v>0.18015046296296297</v>
      </c>
      <c r="BL10" s="1">
        <v>2.5462962962962962E-2</v>
      </c>
      <c r="BM10" s="1">
        <v>5.4016203703703712E-2</v>
      </c>
      <c r="BN10">
        <v>40</v>
      </c>
      <c r="BO10">
        <v>389</v>
      </c>
      <c r="BP10">
        <v>307</v>
      </c>
      <c r="BQ10">
        <v>17</v>
      </c>
      <c r="BR10">
        <v>0</v>
      </c>
      <c r="BS10">
        <v>0</v>
      </c>
      <c r="BT10">
        <v>0</v>
      </c>
      <c r="BU10">
        <v>94.75</v>
      </c>
      <c r="BV10" s="106">
        <f t="shared" si="36"/>
        <v>372</v>
      </c>
      <c r="BW10" s="106">
        <v>320</v>
      </c>
      <c r="BX10" s="27">
        <f t="shared" si="1"/>
        <v>116.25000000000001</v>
      </c>
      <c r="BY10" s="106" t="s">
        <v>2368</v>
      </c>
      <c r="BZ10" s="6" t="s">
        <v>2737</v>
      </c>
      <c r="CA10" s="106" t="s">
        <v>2690</v>
      </c>
      <c r="CB10" s="106">
        <v>8</v>
      </c>
      <c r="CC10" s="1">
        <v>0.20273148148148148</v>
      </c>
      <c r="CD10" s="1">
        <v>0.12839120370370369</v>
      </c>
      <c r="CE10" s="1">
        <v>2.2604166666666665E-2</v>
      </c>
      <c r="CF10" s="1">
        <v>5.1724537037037034E-2</v>
      </c>
      <c r="CG10">
        <v>44</v>
      </c>
      <c r="CH10">
        <v>223</v>
      </c>
      <c r="CI10">
        <v>543</v>
      </c>
      <c r="CJ10">
        <v>44</v>
      </c>
      <c r="CK10">
        <v>0</v>
      </c>
      <c r="CL10">
        <v>0</v>
      </c>
      <c r="CM10">
        <v>0</v>
      </c>
      <c r="CN10">
        <v>92.5</v>
      </c>
      <c r="CO10" s="106">
        <f t="shared" si="37"/>
        <v>179</v>
      </c>
      <c r="CP10" s="106">
        <v>320</v>
      </c>
      <c r="CQ10" s="27">
        <f t="shared" si="2"/>
        <v>55.937499999999993</v>
      </c>
      <c r="CR10" s="106" t="s">
        <v>2368</v>
      </c>
      <c r="CS10" s="6" t="s">
        <v>2737</v>
      </c>
      <c r="CT10" s="106" t="s">
        <v>2690</v>
      </c>
      <c r="CU10" s="106">
        <v>8</v>
      </c>
      <c r="CV10" s="1">
        <v>0.37333333333333335</v>
      </c>
      <c r="CW10" s="1">
        <v>0.25783564814814813</v>
      </c>
      <c r="CX10" s="1">
        <v>4.4363425925925924E-2</v>
      </c>
      <c r="CY10" s="1">
        <v>7.1134259259259258E-2</v>
      </c>
      <c r="CZ10">
        <v>96</v>
      </c>
      <c r="DA10">
        <v>406</v>
      </c>
      <c r="DB10">
        <v>699</v>
      </c>
      <c r="DC10">
        <v>73</v>
      </c>
      <c r="DD10">
        <v>0</v>
      </c>
      <c r="DE10">
        <v>0</v>
      </c>
      <c r="DF10">
        <v>0</v>
      </c>
      <c r="DG10">
        <v>90.54</v>
      </c>
      <c r="DH10" s="106">
        <f t="shared" si="38"/>
        <v>333</v>
      </c>
      <c r="DI10" s="106">
        <v>320</v>
      </c>
      <c r="DJ10" s="27">
        <f t="shared" si="3"/>
        <v>104.06249999999999</v>
      </c>
      <c r="DK10" s="106" t="s">
        <v>2368</v>
      </c>
      <c r="DL10" s="6" t="s">
        <v>2737</v>
      </c>
      <c r="DM10" s="106" t="s">
        <v>2690</v>
      </c>
      <c r="DN10" s="106">
        <v>8</v>
      </c>
      <c r="DO10" s="10">
        <v>1.3791203703703703</v>
      </c>
      <c r="DP10" s="1">
        <v>0.99192129629629633</v>
      </c>
      <c r="DQ10" s="1">
        <v>0.14597222222222223</v>
      </c>
      <c r="DR10" s="1">
        <v>0.24121527777777776</v>
      </c>
      <c r="DS10">
        <v>266</v>
      </c>
      <c r="DT10">
        <v>1872</v>
      </c>
      <c r="DU10">
        <v>1838</v>
      </c>
      <c r="DV10">
        <v>128</v>
      </c>
      <c r="DW10">
        <v>0</v>
      </c>
      <c r="DX10">
        <v>0</v>
      </c>
      <c r="DY10">
        <v>0</v>
      </c>
      <c r="DZ10">
        <v>93.49</v>
      </c>
      <c r="EA10" s="106">
        <f t="shared" si="39"/>
        <v>1744</v>
      </c>
      <c r="EB10" s="106">
        <f t="shared" si="27"/>
        <v>1804</v>
      </c>
      <c r="EC10" s="27">
        <f t="shared" si="4"/>
        <v>96.674057649667418</v>
      </c>
      <c r="ED10" s="106" t="s">
        <v>2368</v>
      </c>
      <c r="EE10" s="6" t="s">
        <v>2737</v>
      </c>
      <c r="EF10" s="106" t="s">
        <v>2690</v>
      </c>
      <c r="EG10" s="106">
        <v>8</v>
      </c>
      <c r="EH10" s="1">
        <v>0.37686342592592598</v>
      </c>
      <c r="EI10" s="1">
        <v>0.27174768518518516</v>
      </c>
      <c r="EJ10" s="1">
        <v>7.408564814814815E-2</v>
      </c>
      <c r="EK10" s="1">
        <v>3.1018518518518515E-2</v>
      </c>
      <c r="EL10">
        <v>65</v>
      </c>
      <c r="EM10">
        <v>490</v>
      </c>
      <c r="EN10">
        <v>564</v>
      </c>
      <c r="EO10">
        <v>69</v>
      </c>
      <c r="EP10">
        <v>0</v>
      </c>
      <c r="EQ10">
        <v>0</v>
      </c>
      <c r="ER10">
        <v>0</v>
      </c>
      <c r="ES10">
        <v>89.1</v>
      </c>
      <c r="ET10" s="106">
        <f t="shared" si="40"/>
        <v>421</v>
      </c>
      <c r="EU10" s="106">
        <v>320</v>
      </c>
      <c r="EV10" s="27">
        <f t="shared" si="5"/>
        <v>131.5625</v>
      </c>
      <c r="EW10" s="106" t="s">
        <v>2368</v>
      </c>
      <c r="EX10" s="6" t="s">
        <v>2737</v>
      </c>
      <c r="EY10" s="106" t="s">
        <v>2690</v>
      </c>
      <c r="EZ10" s="106">
        <v>8</v>
      </c>
      <c r="FA10" s="1">
        <v>0.2732060185185185</v>
      </c>
      <c r="FB10" s="1">
        <v>0.16734953703703703</v>
      </c>
      <c r="FC10" s="1">
        <v>8.0428240740740745E-2</v>
      </c>
      <c r="FD10" s="1">
        <v>2.5428240740740741E-2</v>
      </c>
      <c r="FE10">
        <v>23</v>
      </c>
      <c r="FF10">
        <v>374</v>
      </c>
      <c r="FG10">
        <v>417</v>
      </c>
      <c r="FH10">
        <v>18</v>
      </c>
      <c r="FI10">
        <v>0</v>
      </c>
      <c r="FJ10">
        <v>0</v>
      </c>
      <c r="FK10">
        <v>0</v>
      </c>
      <c r="FL10">
        <v>95.86</v>
      </c>
      <c r="FM10" s="106">
        <f t="shared" si="41"/>
        <v>356</v>
      </c>
      <c r="FN10" s="106">
        <v>320</v>
      </c>
      <c r="FO10" s="27">
        <f t="shared" si="6"/>
        <v>111.25</v>
      </c>
      <c r="FP10" s="106" t="s">
        <v>2368</v>
      </c>
      <c r="FQ10" s="6" t="s">
        <v>2737</v>
      </c>
      <c r="FR10" s="106" t="s">
        <v>2690</v>
      </c>
      <c r="FS10" s="106">
        <v>8</v>
      </c>
      <c r="FT10" s="1">
        <v>0.29179398148148145</v>
      </c>
      <c r="FU10" s="1">
        <v>0.22138888888888889</v>
      </c>
      <c r="FV10" s="1">
        <v>3.142361111111111E-2</v>
      </c>
      <c r="FW10" s="1">
        <v>3.8969907407407404E-2</v>
      </c>
      <c r="FX10">
        <v>28</v>
      </c>
      <c r="FY10">
        <v>361</v>
      </c>
      <c r="FZ10">
        <v>415</v>
      </c>
      <c r="GA10">
        <v>8</v>
      </c>
      <c r="GB10">
        <v>0</v>
      </c>
      <c r="GC10">
        <v>0</v>
      </c>
      <c r="GD10">
        <v>0</v>
      </c>
      <c r="GE10">
        <v>98.11</v>
      </c>
      <c r="GF10" s="106">
        <f t="shared" si="42"/>
        <v>353</v>
      </c>
      <c r="GG10" s="106">
        <v>320</v>
      </c>
      <c r="GH10" s="27">
        <f t="shared" si="7"/>
        <v>110.31249999999999</v>
      </c>
      <c r="GI10" s="106" t="s">
        <v>2368</v>
      </c>
      <c r="GJ10" s="6" t="s">
        <v>2737</v>
      </c>
      <c r="GK10" s="106" t="s">
        <v>2690</v>
      </c>
      <c r="GL10" s="106">
        <v>8</v>
      </c>
      <c r="GM10" s="1">
        <v>0.42128472222222224</v>
      </c>
      <c r="GN10" s="1">
        <v>0.1789699074074074</v>
      </c>
      <c r="GO10" s="1">
        <v>0.19559027777777779</v>
      </c>
      <c r="GP10" s="1">
        <v>4.6712962962962963E-2</v>
      </c>
      <c r="GQ10">
        <v>341</v>
      </c>
      <c r="GR10">
        <v>212</v>
      </c>
      <c r="GS10">
        <v>224</v>
      </c>
      <c r="GT10">
        <v>9</v>
      </c>
      <c r="GU10">
        <v>0</v>
      </c>
      <c r="GV10">
        <v>0</v>
      </c>
      <c r="GW10">
        <v>0</v>
      </c>
      <c r="GX10">
        <v>96.14</v>
      </c>
      <c r="GY10" s="106">
        <f t="shared" si="43"/>
        <v>203</v>
      </c>
      <c r="GZ10" s="106">
        <v>320</v>
      </c>
      <c r="HA10" s="27">
        <f t="shared" si="28"/>
        <v>63.4375</v>
      </c>
      <c r="HB10" s="106" t="s">
        <v>2368</v>
      </c>
      <c r="HC10" s="6" t="s">
        <v>2737</v>
      </c>
      <c r="HD10" s="106" t="s">
        <v>2690</v>
      </c>
      <c r="HE10" s="106">
        <v>8</v>
      </c>
      <c r="HF10" s="1">
        <v>0.42128472222222224</v>
      </c>
      <c r="HG10" s="1">
        <v>0.1789699074074074</v>
      </c>
      <c r="HH10" s="1">
        <v>0.19559027777777779</v>
      </c>
      <c r="HI10" s="1">
        <v>4.6712962962962963E-2</v>
      </c>
      <c r="HJ10">
        <v>341</v>
      </c>
      <c r="HK10">
        <v>212</v>
      </c>
      <c r="HL10">
        <v>262</v>
      </c>
      <c r="HM10">
        <v>10</v>
      </c>
      <c r="HN10">
        <v>0</v>
      </c>
      <c r="HO10">
        <v>0</v>
      </c>
      <c r="HP10">
        <v>0</v>
      </c>
      <c r="HQ10">
        <v>96.32</v>
      </c>
      <c r="HR10" s="106">
        <f t="shared" si="8"/>
        <v>202</v>
      </c>
      <c r="HS10" s="106">
        <v>320</v>
      </c>
      <c r="HT10" s="27">
        <f t="shared" si="9"/>
        <v>63.125</v>
      </c>
      <c r="HU10" s="106" t="s">
        <v>2368</v>
      </c>
      <c r="HV10" s="6" t="s">
        <v>2737</v>
      </c>
      <c r="HW10" s="106" t="s">
        <v>2690</v>
      </c>
      <c r="HX10" s="106">
        <v>8</v>
      </c>
      <c r="HY10" s="10">
        <v>1.3654166666666667</v>
      </c>
      <c r="HZ10" s="1">
        <v>0.83990740740740744</v>
      </c>
      <c r="IA10" s="1">
        <v>0.38266203703703705</v>
      </c>
      <c r="IB10" s="1">
        <v>0.14283564814814814</v>
      </c>
      <c r="IC10">
        <v>457</v>
      </c>
      <c r="ID10">
        <v>1437</v>
      </c>
      <c r="IE10">
        <v>1658</v>
      </c>
      <c r="IF10">
        <v>105</v>
      </c>
      <c r="IG10">
        <v>0</v>
      </c>
      <c r="IH10">
        <v>0</v>
      </c>
      <c r="II10">
        <v>0</v>
      </c>
      <c r="IJ10">
        <v>94.04</v>
      </c>
      <c r="IK10" s="106">
        <f t="shared" si="29"/>
        <v>1332</v>
      </c>
      <c r="IL10" s="106">
        <f t="shared" si="30"/>
        <v>1280</v>
      </c>
      <c r="IM10" s="27">
        <f t="shared" si="10"/>
        <v>104.06249999999999</v>
      </c>
      <c r="IN10" s="106" t="s">
        <v>2368</v>
      </c>
      <c r="IO10" s="6" t="s">
        <v>2736</v>
      </c>
      <c r="IP10" s="106" t="s">
        <v>2690</v>
      </c>
      <c r="IQ10" s="106">
        <v>8</v>
      </c>
      <c r="IR10" s="1">
        <v>0.57055555555555559</v>
      </c>
      <c r="IS10" s="1">
        <v>0.34964120370370372</v>
      </c>
      <c r="IT10" s="1">
        <v>9.2106481481481484E-2</v>
      </c>
      <c r="IU10" s="1">
        <v>0.12880787037037036</v>
      </c>
      <c r="IV10">
        <v>122</v>
      </c>
      <c r="IW10">
        <v>451</v>
      </c>
      <c r="IX10">
        <v>118</v>
      </c>
      <c r="IY10">
        <v>5</v>
      </c>
      <c r="IZ10">
        <v>0</v>
      </c>
      <c r="JA10">
        <v>0</v>
      </c>
      <c r="JB10">
        <v>0</v>
      </c>
      <c r="JC10">
        <v>95.93</v>
      </c>
      <c r="JD10" s="106">
        <f t="shared" si="44"/>
        <v>446</v>
      </c>
      <c r="JE10" s="106">
        <v>435</v>
      </c>
      <c r="JF10" s="27">
        <f t="shared" si="31"/>
        <v>102.5287356321839</v>
      </c>
      <c r="JG10" s="106" t="s">
        <v>2368</v>
      </c>
      <c r="JH10" s="6" t="s">
        <v>2736</v>
      </c>
      <c r="JI10" s="106" t="s">
        <v>2690</v>
      </c>
      <c r="JJ10" s="106">
        <v>8</v>
      </c>
      <c r="JK10" s="1">
        <v>0.51996527777777779</v>
      </c>
      <c r="JL10" s="1">
        <v>0.23678240740740741</v>
      </c>
      <c r="JM10" s="1">
        <v>0.20951388888888889</v>
      </c>
      <c r="JN10" s="1">
        <v>7.3657407407407408E-2</v>
      </c>
      <c r="JO10">
        <v>158</v>
      </c>
      <c r="JP10">
        <v>435</v>
      </c>
      <c r="JQ10">
        <v>9</v>
      </c>
      <c r="JR10">
        <v>0</v>
      </c>
      <c r="JS10">
        <v>0</v>
      </c>
      <c r="JT10">
        <v>0</v>
      </c>
      <c r="JU10">
        <v>0</v>
      </c>
      <c r="JV10">
        <v>100</v>
      </c>
      <c r="JW10" s="106">
        <f t="shared" si="45"/>
        <v>435</v>
      </c>
      <c r="JX10" s="106">
        <v>524</v>
      </c>
      <c r="JY10" s="27">
        <f t="shared" si="32"/>
        <v>83.015267175572518</v>
      </c>
      <c r="JZ10" s="106" t="s">
        <v>2368</v>
      </c>
      <c r="KA10" s="6" t="s">
        <v>2736</v>
      </c>
      <c r="KB10" s="106" t="s">
        <v>2690</v>
      </c>
      <c r="KC10" s="106">
        <v>8</v>
      </c>
      <c r="KD10" s="1">
        <v>0.48549768518518516</v>
      </c>
      <c r="KE10" s="1">
        <v>0.28634259259259259</v>
      </c>
      <c r="KF10" s="1">
        <v>6.8101851851851858E-2</v>
      </c>
      <c r="KG10" s="1">
        <v>0.13104166666666667</v>
      </c>
      <c r="KH10">
        <v>93</v>
      </c>
      <c r="KI10">
        <v>536</v>
      </c>
      <c r="KJ10">
        <v>101</v>
      </c>
      <c r="KK10">
        <v>2</v>
      </c>
      <c r="KL10">
        <v>0</v>
      </c>
      <c r="KM10">
        <v>0</v>
      </c>
      <c r="KN10">
        <v>0</v>
      </c>
      <c r="KO10">
        <v>98.06</v>
      </c>
      <c r="KP10" s="106">
        <f t="shared" si="46"/>
        <v>534</v>
      </c>
      <c r="KQ10" s="106">
        <v>425</v>
      </c>
      <c r="KR10" s="27">
        <f>KP10/KQ10*100</f>
        <v>125.64705882352942</v>
      </c>
      <c r="KS10" s="106" t="s">
        <v>2368</v>
      </c>
      <c r="KT10" s="6" t="s">
        <v>2736</v>
      </c>
      <c r="KU10" s="106" t="s">
        <v>2690</v>
      </c>
      <c r="KV10" s="106">
        <v>8</v>
      </c>
      <c r="KW10" s="1">
        <v>0.37976851851851851</v>
      </c>
      <c r="KX10" s="1">
        <v>0.22960648148148147</v>
      </c>
      <c r="KY10" s="1">
        <v>4.7974537037037045E-2</v>
      </c>
      <c r="KZ10" s="1">
        <v>0.10217592592592593</v>
      </c>
      <c r="LA10">
        <v>57</v>
      </c>
      <c r="LB10">
        <v>376</v>
      </c>
      <c r="LC10">
        <v>379</v>
      </c>
      <c r="LD10">
        <v>0</v>
      </c>
      <c r="LE10">
        <v>0</v>
      </c>
      <c r="LF10">
        <v>0</v>
      </c>
      <c r="LG10">
        <v>0</v>
      </c>
      <c r="LH10">
        <v>100</v>
      </c>
      <c r="LI10" s="106">
        <f t="shared" si="47"/>
        <v>376</v>
      </c>
      <c r="LJ10" s="106">
        <v>524</v>
      </c>
      <c r="LK10" s="27">
        <f t="shared" si="11"/>
        <v>71.755725190839698</v>
      </c>
      <c r="LL10" s="106" t="s">
        <v>2368</v>
      </c>
      <c r="LM10" s="6" t="s">
        <v>2736</v>
      </c>
      <c r="LN10" s="106" t="s">
        <v>2690</v>
      </c>
      <c r="LO10" s="106">
        <v>8</v>
      </c>
      <c r="LP10" s="10">
        <v>0.36996527777777777</v>
      </c>
      <c r="LQ10" s="10">
        <v>0.19354166666666664</v>
      </c>
      <c r="LR10" s="1">
        <v>0.10203703703703704</v>
      </c>
      <c r="LS10" s="1">
        <v>7.4375000000000011E-2</v>
      </c>
      <c r="LT10">
        <v>30</v>
      </c>
      <c r="LU10">
        <v>277</v>
      </c>
      <c r="LV10">
        <v>179</v>
      </c>
      <c r="LW10">
        <v>1</v>
      </c>
      <c r="LX10">
        <v>0</v>
      </c>
      <c r="LY10">
        <v>0</v>
      </c>
      <c r="LZ10">
        <v>0</v>
      </c>
      <c r="MA10">
        <v>99.44</v>
      </c>
      <c r="MB10" s="106">
        <f t="shared" si="48"/>
        <v>276</v>
      </c>
      <c r="MC10" s="106">
        <v>524</v>
      </c>
      <c r="MD10" s="27">
        <f t="shared" si="12"/>
        <v>52.671755725190842</v>
      </c>
      <c r="ME10" s="106" t="s">
        <v>2368</v>
      </c>
      <c r="MF10" s="6" t="s">
        <v>2736</v>
      </c>
      <c r="MG10" s="106" t="s">
        <v>2690</v>
      </c>
      <c r="MH10" s="106">
        <v>8</v>
      </c>
      <c r="MI10" s="1">
        <v>0.72098379629629628</v>
      </c>
      <c r="MJ10" s="1">
        <v>0.38719907407407406</v>
      </c>
      <c r="MK10" s="1">
        <v>0.19755787037037034</v>
      </c>
      <c r="ML10" s="1">
        <v>0.13622685185185185</v>
      </c>
      <c r="MM10">
        <v>69</v>
      </c>
      <c r="MN10">
        <v>654</v>
      </c>
      <c r="MO10">
        <v>210</v>
      </c>
      <c r="MP10">
        <v>2</v>
      </c>
      <c r="MQ10">
        <v>0</v>
      </c>
      <c r="MR10">
        <v>0</v>
      </c>
      <c r="MS10">
        <v>0</v>
      </c>
      <c r="MT10">
        <v>99.06</v>
      </c>
      <c r="MU10" s="106">
        <f t="shared" si="49"/>
        <v>652</v>
      </c>
      <c r="MV10" s="106">
        <v>524</v>
      </c>
      <c r="MW10" s="27">
        <f t="shared" si="13"/>
        <v>124.42748091603053</v>
      </c>
      <c r="MX10" s="106" t="s">
        <v>2368</v>
      </c>
      <c r="MY10" s="6" t="s">
        <v>2736</v>
      </c>
      <c r="MZ10" s="106" t="s">
        <v>2690</v>
      </c>
      <c r="NA10" s="106">
        <v>8</v>
      </c>
      <c r="NB10" s="10">
        <v>2.6768750000000003</v>
      </c>
      <c r="NC10" s="10">
        <v>1.4896527777777777</v>
      </c>
      <c r="ND10" s="1">
        <v>0.61528935185185185</v>
      </c>
      <c r="NE10" s="1">
        <v>0.57192129629629629</v>
      </c>
      <c r="NF10">
        <v>499</v>
      </c>
      <c r="NG10">
        <v>2452</v>
      </c>
      <c r="NH10">
        <v>817</v>
      </c>
      <c r="NI10">
        <v>9</v>
      </c>
      <c r="NJ10">
        <v>0</v>
      </c>
      <c r="NK10">
        <v>0</v>
      </c>
      <c r="NL10">
        <v>0</v>
      </c>
      <c r="NM10">
        <v>98.91</v>
      </c>
      <c r="NN10" s="106">
        <f t="shared" si="50"/>
        <v>2443</v>
      </c>
      <c r="NO10" s="106">
        <f t="shared" si="33"/>
        <v>2432</v>
      </c>
      <c r="NP10" s="27">
        <f t="shared" si="14"/>
        <v>100.45230263157893</v>
      </c>
      <c r="NQ10" s="106" t="s">
        <v>2368</v>
      </c>
      <c r="NR10" s="6" t="s">
        <v>2736</v>
      </c>
      <c r="NS10" s="106" t="s">
        <v>2690</v>
      </c>
      <c r="NT10" s="106">
        <v>8</v>
      </c>
      <c r="NU10" s="1">
        <v>0.38225694444444441</v>
      </c>
      <c r="NV10" s="1">
        <v>0.23712962962962961</v>
      </c>
      <c r="NW10" s="1">
        <v>6.3576388888888891E-2</v>
      </c>
      <c r="NX10" s="1">
        <v>8.1539351851851849E-2</v>
      </c>
      <c r="NY10">
        <v>68</v>
      </c>
      <c r="NZ10">
        <v>455</v>
      </c>
      <c r="OA10">
        <v>334</v>
      </c>
      <c r="OB10">
        <v>25</v>
      </c>
      <c r="OC10">
        <v>0</v>
      </c>
      <c r="OD10">
        <v>0</v>
      </c>
      <c r="OE10">
        <v>0</v>
      </c>
      <c r="OF10">
        <v>93.04</v>
      </c>
      <c r="OG10" s="106">
        <f t="shared" si="51"/>
        <v>430</v>
      </c>
      <c r="OH10" s="106">
        <v>524</v>
      </c>
      <c r="OI10" s="27">
        <f t="shared" si="15"/>
        <v>82.061068702290072</v>
      </c>
      <c r="OJ10" s="106" t="s">
        <v>2368</v>
      </c>
      <c r="OK10" s="6" t="s">
        <v>2736</v>
      </c>
      <c r="OL10" s="106" t="s">
        <v>2690</v>
      </c>
      <c r="OM10" s="106">
        <v>8</v>
      </c>
      <c r="ON10" s="1">
        <v>0.45096064814814812</v>
      </c>
      <c r="OO10" s="1">
        <v>0.24378472222222222</v>
      </c>
      <c r="OP10" s="1">
        <v>0.13817129629629629</v>
      </c>
      <c r="OQ10" s="1">
        <v>6.8993055555555557E-2</v>
      </c>
      <c r="OR10">
        <v>34</v>
      </c>
      <c r="OS10">
        <v>419</v>
      </c>
      <c r="OT10">
        <v>408</v>
      </c>
      <c r="OU10">
        <v>5</v>
      </c>
      <c r="OV10">
        <v>0</v>
      </c>
      <c r="OW10">
        <v>0</v>
      </c>
      <c r="OX10">
        <v>0</v>
      </c>
      <c r="OY10">
        <v>98.79</v>
      </c>
      <c r="OZ10" s="106">
        <f t="shared" si="52"/>
        <v>414</v>
      </c>
      <c r="PA10" s="106">
        <v>524</v>
      </c>
      <c r="PB10" s="27">
        <f t="shared" si="16"/>
        <v>79.007633587786259</v>
      </c>
      <c r="PC10" s="106" t="s">
        <v>2368</v>
      </c>
      <c r="PD10" s="6" t="s">
        <v>2736</v>
      </c>
      <c r="PE10" s="106" t="s">
        <v>2690</v>
      </c>
      <c r="PF10" s="106">
        <v>8</v>
      </c>
      <c r="PG10" s="1">
        <v>0.67168981481481482</v>
      </c>
      <c r="PH10" s="1">
        <v>0.34399305555555554</v>
      </c>
      <c r="PI10" s="1">
        <v>0.23280092592592594</v>
      </c>
      <c r="PJ10" s="1">
        <v>9.4872685185185171E-2</v>
      </c>
      <c r="PK10">
        <v>46</v>
      </c>
      <c r="PL10">
        <v>645</v>
      </c>
      <c r="PM10">
        <v>408</v>
      </c>
      <c r="PN10">
        <v>5</v>
      </c>
      <c r="PO10">
        <v>0</v>
      </c>
      <c r="PP10">
        <v>0</v>
      </c>
      <c r="PQ10">
        <v>0</v>
      </c>
      <c r="PR10">
        <v>98.79</v>
      </c>
      <c r="PS10" s="106">
        <f t="shared" si="53"/>
        <v>640</v>
      </c>
      <c r="PT10" s="106">
        <v>524</v>
      </c>
      <c r="PU10" s="27">
        <f t="shared" si="17"/>
        <v>122.13740458015268</v>
      </c>
      <c r="PV10" s="106" t="s">
        <v>2368</v>
      </c>
      <c r="PW10" s="6" t="s">
        <v>2736</v>
      </c>
      <c r="PX10" s="106" t="s">
        <v>2690</v>
      </c>
      <c r="PY10" s="106">
        <v>8</v>
      </c>
      <c r="PZ10" s="1">
        <v>0.40376157407407409</v>
      </c>
      <c r="QA10" s="1">
        <v>0.29752314814814812</v>
      </c>
      <c r="QB10" s="1">
        <v>5.6168981481481479E-2</v>
      </c>
      <c r="QC10" s="1">
        <v>5.0069444444444444E-2</v>
      </c>
      <c r="QD10">
        <v>46</v>
      </c>
      <c r="QE10">
        <v>548</v>
      </c>
      <c r="QF10">
        <v>271</v>
      </c>
      <c r="QG10">
        <v>3</v>
      </c>
      <c r="QH10">
        <v>0</v>
      </c>
      <c r="QI10">
        <v>0</v>
      </c>
      <c r="QJ10">
        <v>0</v>
      </c>
      <c r="QK10">
        <v>98.91</v>
      </c>
      <c r="QL10" s="106">
        <f t="shared" si="54"/>
        <v>545</v>
      </c>
      <c r="QM10" s="106">
        <v>524</v>
      </c>
      <c r="QN10" s="27">
        <f t="shared" si="18"/>
        <v>104.00763358778626</v>
      </c>
      <c r="QO10" s="106" t="s">
        <v>2368</v>
      </c>
      <c r="QP10" s="6" t="s">
        <v>2736</v>
      </c>
      <c r="QQ10" s="106" t="s">
        <v>2690</v>
      </c>
      <c r="QR10" s="106">
        <v>8</v>
      </c>
      <c r="QS10" s="1">
        <v>0.44946759259259261</v>
      </c>
      <c r="QT10" s="1">
        <v>0.31386574074074075</v>
      </c>
      <c r="QU10" s="1">
        <v>9.7986111111111107E-2</v>
      </c>
      <c r="QV10" s="1">
        <v>3.7604166666666668E-2</v>
      </c>
      <c r="QW10">
        <v>102</v>
      </c>
      <c r="QX10">
        <v>568</v>
      </c>
      <c r="QY10">
        <v>224</v>
      </c>
      <c r="QZ10">
        <v>4</v>
      </c>
      <c r="RA10">
        <v>0</v>
      </c>
      <c r="RB10">
        <v>0</v>
      </c>
      <c r="RC10">
        <v>0</v>
      </c>
      <c r="RD10">
        <v>98.25</v>
      </c>
      <c r="RE10" s="106">
        <f t="shared" si="55"/>
        <v>564</v>
      </c>
      <c r="RF10" s="106">
        <v>524</v>
      </c>
      <c r="RG10" s="27">
        <f t="shared" si="19"/>
        <v>107.63358778625954</v>
      </c>
      <c r="RH10" s="106" t="s">
        <v>2368</v>
      </c>
      <c r="RI10" s="6" t="s">
        <v>2736</v>
      </c>
      <c r="RJ10" s="106" t="s">
        <v>2690</v>
      </c>
      <c r="RK10" s="106">
        <v>8</v>
      </c>
      <c r="RL10" s="1">
        <v>0.44946759259259261</v>
      </c>
      <c r="RM10" s="1">
        <v>0.31386574074074075</v>
      </c>
      <c r="RN10" s="1">
        <v>9.7986111111111107E-2</v>
      </c>
      <c r="RO10" s="1">
        <v>3.7604166666666668E-2</v>
      </c>
      <c r="RP10">
        <v>102</v>
      </c>
      <c r="RQ10">
        <v>568</v>
      </c>
      <c r="RR10">
        <v>230</v>
      </c>
      <c r="RS10">
        <v>5</v>
      </c>
      <c r="RT10">
        <v>0</v>
      </c>
      <c r="RU10">
        <v>0</v>
      </c>
      <c r="RV10">
        <v>0</v>
      </c>
      <c r="RW10">
        <v>97.87</v>
      </c>
      <c r="RX10" s="106">
        <f t="shared" si="56"/>
        <v>563</v>
      </c>
      <c r="RY10" s="106">
        <v>524</v>
      </c>
      <c r="RZ10" s="27">
        <f t="shared" si="20"/>
        <v>107.44274809160305</v>
      </c>
      <c r="SA10" s="106" t="s">
        <v>2368</v>
      </c>
      <c r="SB10" s="6" t="s">
        <v>2736</v>
      </c>
      <c r="SC10" s="106" t="s">
        <v>2690</v>
      </c>
      <c r="SD10" s="106">
        <v>8</v>
      </c>
      <c r="SE10" s="10">
        <v>1.9073148148148149</v>
      </c>
      <c r="SF10" s="10">
        <v>1.1925810185185186</v>
      </c>
      <c r="SG10" s="1">
        <v>0.450625</v>
      </c>
      <c r="SH10" s="1">
        <v>0.2641087962962963</v>
      </c>
      <c r="SI10">
        <v>262</v>
      </c>
      <c r="SJ10">
        <v>2216</v>
      </c>
      <c r="SK10">
        <v>1243</v>
      </c>
      <c r="SL10">
        <v>38</v>
      </c>
      <c r="SM10">
        <v>0</v>
      </c>
      <c r="SN10">
        <v>0</v>
      </c>
      <c r="SO10">
        <v>0</v>
      </c>
      <c r="SP10">
        <v>97.03</v>
      </c>
      <c r="SQ10" s="106">
        <f t="shared" si="57"/>
        <v>2178</v>
      </c>
      <c r="SR10" s="106">
        <f t="shared" si="34"/>
        <v>2096</v>
      </c>
      <c r="SS10" s="27">
        <f t="shared" si="21"/>
        <v>103.91221374045803</v>
      </c>
      <c r="ST10" s="106" t="s">
        <v>2368</v>
      </c>
      <c r="SU10" s="6" t="s">
        <v>2736</v>
      </c>
      <c r="SV10" s="106" t="s">
        <v>2690</v>
      </c>
      <c r="SW10" s="106">
        <v>8</v>
      </c>
      <c r="TJ10" s="106">
        <f t="shared" si="58"/>
        <v>0</v>
      </c>
      <c r="TK10" s="106">
        <v>524</v>
      </c>
      <c r="TL10" s="27">
        <f t="shared" si="22"/>
        <v>0</v>
      </c>
    </row>
    <row r="11" spans="1:532">
      <c r="A11" s="106" t="s">
        <v>2171</v>
      </c>
      <c r="B11" s="6" t="s">
        <v>2736</v>
      </c>
      <c r="C11" s="106" t="s">
        <v>2690</v>
      </c>
      <c r="D11" s="106">
        <v>8</v>
      </c>
      <c r="E11" s="176">
        <v>0.22971064814814815</v>
      </c>
      <c r="F11" s="176">
        <v>0.19615740740740742</v>
      </c>
      <c r="G11" s="176">
        <v>1.119212962962963E-2</v>
      </c>
      <c r="H11" s="176">
        <v>2.2361111111111113E-2</v>
      </c>
      <c r="I11" s="106">
        <v>14</v>
      </c>
      <c r="J11" s="106">
        <v>573</v>
      </c>
      <c r="K11" s="106">
        <v>133</v>
      </c>
      <c r="L11" s="106">
        <v>3</v>
      </c>
      <c r="M11" s="106">
        <v>0</v>
      </c>
      <c r="N11" s="106">
        <v>0</v>
      </c>
      <c r="O11" s="106">
        <v>0</v>
      </c>
      <c r="P11" s="106">
        <v>97.79</v>
      </c>
      <c r="Q11" s="106">
        <f t="shared" si="23"/>
        <v>570</v>
      </c>
      <c r="R11" s="106">
        <v>524</v>
      </c>
      <c r="S11" s="27">
        <f t="shared" si="24"/>
        <v>108.77862595419847</v>
      </c>
      <c r="T11" s="106" t="s">
        <v>2171</v>
      </c>
      <c r="U11" s="6" t="s">
        <v>2736</v>
      </c>
      <c r="V11" s="106" t="s">
        <v>2690</v>
      </c>
      <c r="W11" s="106">
        <v>8</v>
      </c>
      <c r="X11" s="176">
        <v>0.22174768518518517</v>
      </c>
      <c r="Y11" s="176">
        <v>0.19978009259259258</v>
      </c>
      <c r="Z11" s="176">
        <v>5.0347222222222225E-3</v>
      </c>
      <c r="AA11" s="176">
        <v>1.6909722222222225E-2</v>
      </c>
      <c r="AB11" s="106">
        <v>41</v>
      </c>
      <c r="AC11" s="106">
        <v>542</v>
      </c>
      <c r="AD11" s="106">
        <v>2</v>
      </c>
      <c r="AE11" s="106">
        <v>0</v>
      </c>
      <c r="AF11" s="106">
        <v>0</v>
      </c>
      <c r="AG11" s="106">
        <v>0</v>
      </c>
      <c r="AH11" s="106">
        <v>0</v>
      </c>
      <c r="AI11" s="106">
        <v>100</v>
      </c>
      <c r="AJ11" s="106">
        <f t="shared" si="25"/>
        <v>542</v>
      </c>
      <c r="AK11" s="106">
        <v>524</v>
      </c>
      <c r="AL11" s="27">
        <f t="shared" si="26"/>
        <v>103.43511450381679</v>
      </c>
      <c r="AM11" s="106" t="s">
        <v>2171</v>
      </c>
      <c r="AN11" s="6" t="s">
        <v>2736</v>
      </c>
      <c r="AO11" s="106" t="s">
        <v>2690</v>
      </c>
      <c r="AP11" s="106">
        <v>8</v>
      </c>
      <c r="AQ11" s="176">
        <v>0.21418981481481481</v>
      </c>
      <c r="AR11" s="176">
        <v>0.1932638888888889</v>
      </c>
      <c r="AS11" s="176">
        <v>8.6342592592592599E-3</v>
      </c>
      <c r="AT11" s="176">
        <v>1.2280092592592592E-2</v>
      </c>
      <c r="AU11" s="106">
        <v>40</v>
      </c>
      <c r="AV11" s="106">
        <v>556</v>
      </c>
      <c r="AW11" s="106">
        <v>750</v>
      </c>
      <c r="AX11" s="106">
        <v>38</v>
      </c>
      <c r="AY11" s="106">
        <v>0</v>
      </c>
      <c r="AZ11" s="106">
        <v>0</v>
      </c>
      <c r="BA11" s="106">
        <v>0</v>
      </c>
      <c r="BB11" s="106">
        <v>95.18</v>
      </c>
      <c r="BC11" s="106">
        <f t="shared" si="35"/>
        <v>518</v>
      </c>
      <c r="BD11" s="106">
        <v>524</v>
      </c>
      <c r="BE11" s="27">
        <f t="shared" ref="BE11" si="59">BC11/BD11*100</f>
        <v>98.854961832061079</v>
      </c>
      <c r="BF11" s="106" t="s">
        <v>2171</v>
      </c>
      <c r="BG11" s="6" t="s">
        <v>2736</v>
      </c>
      <c r="BH11" s="106" t="s">
        <v>2690</v>
      </c>
      <c r="BI11" s="106">
        <v>8</v>
      </c>
      <c r="BJ11" s="1">
        <v>0.21023148148148149</v>
      </c>
      <c r="BK11" s="1">
        <v>0.18233796296296298</v>
      </c>
      <c r="BL11" s="1">
        <v>6.0185185185185177E-3</v>
      </c>
      <c r="BM11" s="1">
        <v>2.1863425925925925E-2</v>
      </c>
      <c r="BN11">
        <v>37</v>
      </c>
      <c r="BO11">
        <v>545</v>
      </c>
      <c r="BP11">
        <v>820</v>
      </c>
      <c r="BQ11">
        <v>25</v>
      </c>
      <c r="BR11">
        <v>0</v>
      </c>
      <c r="BS11">
        <v>0</v>
      </c>
      <c r="BT11">
        <v>0</v>
      </c>
      <c r="BU11">
        <v>97.04</v>
      </c>
      <c r="BV11" s="106">
        <f t="shared" si="36"/>
        <v>520</v>
      </c>
      <c r="BW11" s="106">
        <v>524</v>
      </c>
      <c r="BX11" s="27">
        <f t="shared" ref="BX11" si="60">BV11/BW11*100</f>
        <v>99.236641221374043</v>
      </c>
      <c r="BY11" s="106" t="s">
        <v>2171</v>
      </c>
      <c r="BZ11" s="6" t="s">
        <v>2736</v>
      </c>
      <c r="CA11" s="106" t="s">
        <v>2690</v>
      </c>
      <c r="CB11" s="106">
        <v>8</v>
      </c>
      <c r="CC11" s="1">
        <v>0.31104166666666666</v>
      </c>
      <c r="CD11" s="1">
        <v>0.23862268518518517</v>
      </c>
      <c r="CE11" s="1">
        <v>4.4606481481481476E-2</v>
      </c>
      <c r="CF11" s="1">
        <v>2.7800925925925923E-2</v>
      </c>
      <c r="CG11">
        <v>49</v>
      </c>
      <c r="CH11">
        <v>548</v>
      </c>
      <c r="CI11">
        <v>574</v>
      </c>
      <c r="CJ11">
        <v>15</v>
      </c>
      <c r="CK11">
        <v>0</v>
      </c>
      <c r="CL11">
        <v>0</v>
      </c>
      <c r="CM11">
        <v>0</v>
      </c>
      <c r="CN11">
        <v>97.45</v>
      </c>
      <c r="CO11" s="106">
        <f t="shared" si="37"/>
        <v>533</v>
      </c>
      <c r="CP11" s="106">
        <v>524</v>
      </c>
      <c r="CQ11" s="27">
        <f t="shared" ref="CQ11" si="61">CO11/CP11*100</f>
        <v>101.71755725190839</v>
      </c>
      <c r="CR11" s="106" t="s">
        <v>2171</v>
      </c>
      <c r="CS11" s="6" t="s">
        <v>2736</v>
      </c>
      <c r="CT11" s="106" t="s">
        <v>2690</v>
      </c>
      <c r="CU11" s="106">
        <v>8</v>
      </c>
      <c r="CV11" s="1">
        <v>0.31104166666666666</v>
      </c>
      <c r="CW11" s="1">
        <v>0.23862268518518517</v>
      </c>
      <c r="CX11" s="1">
        <v>4.4606481481481476E-2</v>
      </c>
      <c r="CY11" s="1">
        <v>2.7800925925925923E-2</v>
      </c>
      <c r="CZ11">
        <v>49</v>
      </c>
      <c r="DA11">
        <v>548</v>
      </c>
      <c r="DB11">
        <v>574</v>
      </c>
      <c r="DC11">
        <v>15</v>
      </c>
      <c r="DD11">
        <v>0</v>
      </c>
      <c r="DE11">
        <v>0</v>
      </c>
      <c r="DF11">
        <v>0</v>
      </c>
      <c r="DG11">
        <v>97.45</v>
      </c>
      <c r="DH11" s="106">
        <f t="shared" si="38"/>
        <v>533</v>
      </c>
      <c r="DI11" s="106">
        <v>524</v>
      </c>
      <c r="DJ11" s="27">
        <f t="shared" ref="DJ11" si="62">DH11/DI11*100</f>
        <v>101.71755725190839</v>
      </c>
      <c r="DK11" s="106" t="s">
        <v>2171</v>
      </c>
      <c r="DL11" s="6" t="s">
        <v>2736</v>
      </c>
      <c r="DM11" s="106" t="s">
        <v>2690</v>
      </c>
      <c r="DN11" s="106">
        <v>8</v>
      </c>
      <c r="DO11" s="10">
        <v>1.1869444444444446</v>
      </c>
      <c r="DP11" s="10">
        <v>1.0101851851851851</v>
      </c>
      <c r="DQ11" s="1">
        <v>7.5509259259259262E-2</v>
      </c>
      <c r="DR11" s="1">
        <v>0.10122685185185186</v>
      </c>
      <c r="DS11">
        <v>181</v>
      </c>
      <c r="DT11">
        <v>2764</v>
      </c>
      <c r="DU11">
        <v>2279</v>
      </c>
      <c r="DV11">
        <v>81</v>
      </c>
      <c r="DW11">
        <v>0</v>
      </c>
      <c r="DX11">
        <v>0</v>
      </c>
      <c r="DY11">
        <v>0</v>
      </c>
      <c r="DZ11">
        <v>96.57</v>
      </c>
      <c r="EA11" s="106">
        <f t="shared" si="39"/>
        <v>2683</v>
      </c>
      <c r="EB11" s="106">
        <f t="shared" si="27"/>
        <v>2620</v>
      </c>
      <c r="EC11" s="27">
        <f t="shared" ref="EC11:EC14" si="63">EA11/EB11*100</f>
        <v>102.40458015267176</v>
      </c>
      <c r="ED11" s="106" t="s">
        <v>2171</v>
      </c>
      <c r="EE11" s="6" t="s">
        <v>2736</v>
      </c>
      <c r="EF11" s="106" t="s">
        <v>2690</v>
      </c>
      <c r="EG11" s="106">
        <v>8</v>
      </c>
      <c r="EH11" s="1">
        <v>0.23135416666666667</v>
      </c>
      <c r="EI11" s="1">
        <v>0.20710648148148147</v>
      </c>
      <c r="EJ11" s="1">
        <v>4.7569444444444447E-3</v>
      </c>
      <c r="EK11" s="1">
        <v>1.9479166666666669E-2</v>
      </c>
      <c r="EL11">
        <v>38</v>
      </c>
      <c r="EM11">
        <v>544</v>
      </c>
      <c r="EN11">
        <v>709</v>
      </c>
      <c r="EO11">
        <v>37</v>
      </c>
      <c r="EP11">
        <v>0</v>
      </c>
      <c r="EQ11">
        <v>0</v>
      </c>
      <c r="ER11">
        <v>0</v>
      </c>
      <c r="ES11">
        <v>95.04</v>
      </c>
      <c r="ET11" s="106">
        <f t="shared" si="40"/>
        <v>507</v>
      </c>
      <c r="EU11" s="106">
        <v>524</v>
      </c>
      <c r="EV11" s="27">
        <f t="shared" ref="EV11" si="64">ET11/EU11*100</f>
        <v>96.755725190839698</v>
      </c>
      <c r="EW11" s="106" t="s">
        <v>2171</v>
      </c>
      <c r="EX11" s="6" t="s">
        <v>2736</v>
      </c>
      <c r="EY11" s="106" t="s">
        <v>2690</v>
      </c>
      <c r="EZ11" s="106">
        <v>8</v>
      </c>
      <c r="FA11" s="1">
        <v>0.26123842592592594</v>
      </c>
      <c r="FB11" s="1">
        <v>0.22346064814814814</v>
      </c>
      <c r="FC11" s="1">
        <v>8.2523148148148148E-3</v>
      </c>
      <c r="FD11" s="1">
        <v>2.9513888888888892E-2</v>
      </c>
      <c r="FE11">
        <v>30</v>
      </c>
      <c r="FF11">
        <v>530</v>
      </c>
      <c r="FG11">
        <v>4</v>
      </c>
      <c r="FH11">
        <v>0</v>
      </c>
      <c r="FI11">
        <v>0</v>
      </c>
      <c r="FJ11">
        <v>0</v>
      </c>
      <c r="FK11">
        <v>0</v>
      </c>
      <c r="FL11">
        <v>100</v>
      </c>
      <c r="FM11" s="106">
        <f t="shared" si="41"/>
        <v>530</v>
      </c>
      <c r="FN11" s="106">
        <v>524</v>
      </c>
      <c r="FO11" s="27">
        <f t="shared" ref="FO11:FO14" si="65">FM11/FN11*100</f>
        <v>101.14503816793894</v>
      </c>
      <c r="FP11" s="106" t="s">
        <v>2171</v>
      </c>
      <c r="FQ11" s="6" t="s">
        <v>2736</v>
      </c>
      <c r="FR11" s="106" t="s">
        <v>2690</v>
      </c>
      <c r="FS11" s="106">
        <v>8</v>
      </c>
      <c r="FT11" s="1">
        <v>0.27163194444444444</v>
      </c>
      <c r="FU11" s="1">
        <v>0.2303125</v>
      </c>
      <c r="FV11" s="1">
        <v>4.7685185185185183E-3</v>
      </c>
      <c r="FW11" s="1">
        <v>3.6539351851851851E-2</v>
      </c>
      <c r="FX11">
        <v>40</v>
      </c>
      <c r="FY11">
        <v>534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 s="106">
        <f t="shared" si="42"/>
        <v>534</v>
      </c>
      <c r="GG11" s="106">
        <v>524</v>
      </c>
      <c r="GH11" s="27">
        <f t="shared" ref="GH11:GH14" si="66">GF11/GG11*100</f>
        <v>101.90839694656488</v>
      </c>
      <c r="GI11" s="106" t="s">
        <v>2171</v>
      </c>
      <c r="GJ11" s="6" t="s">
        <v>2736</v>
      </c>
      <c r="GK11" s="106" t="s">
        <v>2690</v>
      </c>
      <c r="GL11" s="106">
        <v>8</v>
      </c>
      <c r="GM11" s="1">
        <v>0.26197916666666665</v>
      </c>
      <c r="GN11" s="1">
        <v>0.22675925925925924</v>
      </c>
      <c r="GO11" s="1">
        <v>7.3611111111111108E-3</v>
      </c>
      <c r="GP11" s="1">
        <v>2.7847222222222221E-2</v>
      </c>
      <c r="GQ11">
        <v>42</v>
      </c>
      <c r="GR11">
        <v>531</v>
      </c>
      <c r="GS11">
        <v>379</v>
      </c>
      <c r="GT11">
        <v>4</v>
      </c>
      <c r="GU11">
        <v>0</v>
      </c>
      <c r="GV11">
        <v>0</v>
      </c>
      <c r="GW11">
        <v>0</v>
      </c>
      <c r="GX11">
        <v>98.96</v>
      </c>
      <c r="GY11" s="106">
        <f t="shared" si="43"/>
        <v>527</v>
      </c>
      <c r="GZ11" s="106">
        <v>524</v>
      </c>
      <c r="HA11" s="27">
        <f t="shared" si="28"/>
        <v>100.57251908396947</v>
      </c>
      <c r="HB11" s="106" t="s">
        <v>2171</v>
      </c>
      <c r="HC11" s="6" t="s">
        <v>2736</v>
      </c>
      <c r="HD11" s="106" t="s">
        <v>2690</v>
      </c>
      <c r="HE11" s="106">
        <v>8</v>
      </c>
      <c r="HF11" s="1">
        <v>0.26197916666666665</v>
      </c>
      <c r="HG11" s="1">
        <v>0.22675925925925924</v>
      </c>
      <c r="HH11" s="1">
        <v>7.3611111111111108E-3</v>
      </c>
      <c r="HI11" s="1">
        <v>2.7847222222222221E-2</v>
      </c>
      <c r="HJ11">
        <v>42</v>
      </c>
      <c r="HK11">
        <v>531</v>
      </c>
      <c r="HL11">
        <v>428</v>
      </c>
      <c r="HM11">
        <v>5</v>
      </c>
      <c r="HN11">
        <v>0</v>
      </c>
      <c r="HO11">
        <v>0</v>
      </c>
      <c r="HP11">
        <v>0</v>
      </c>
      <c r="HQ11">
        <v>98.85</v>
      </c>
      <c r="HR11" s="106">
        <f t="shared" si="8"/>
        <v>526</v>
      </c>
      <c r="HS11" s="106">
        <v>524</v>
      </c>
      <c r="HT11" s="27">
        <f t="shared" ref="HT11" si="67">HR11/HS11*100</f>
        <v>100.38167938931298</v>
      </c>
      <c r="HU11" s="106" t="s">
        <v>2171</v>
      </c>
      <c r="HV11" s="6" t="s">
        <v>2736</v>
      </c>
      <c r="HW11" s="106" t="s">
        <v>2690</v>
      </c>
      <c r="HX11" s="106">
        <v>8</v>
      </c>
      <c r="HY11" s="10">
        <v>1.0262152777777778</v>
      </c>
      <c r="HZ11" s="1">
        <v>0.88765046296296291</v>
      </c>
      <c r="IA11" s="1">
        <v>2.5150462962962961E-2</v>
      </c>
      <c r="IB11" s="1">
        <v>0.1133912037037037</v>
      </c>
      <c r="IC11">
        <v>150</v>
      </c>
      <c r="ID11">
        <v>2139</v>
      </c>
      <c r="IE11">
        <v>1141</v>
      </c>
      <c r="IF11">
        <v>42</v>
      </c>
      <c r="IG11">
        <v>0</v>
      </c>
      <c r="IH11">
        <v>0</v>
      </c>
      <c r="II11">
        <v>0</v>
      </c>
      <c r="IJ11">
        <v>96.45</v>
      </c>
      <c r="IK11" s="106">
        <f t="shared" si="29"/>
        <v>2097</v>
      </c>
      <c r="IL11" s="106">
        <f t="shared" si="30"/>
        <v>2096</v>
      </c>
      <c r="IM11" s="27">
        <f t="shared" ref="IM11:IM14" si="68">IK11/IL11*100</f>
        <v>100.04770992366412</v>
      </c>
      <c r="IN11" s="106" t="s">
        <v>2171</v>
      </c>
      <c r="IO11" s="6" t="s">
        <v>2736</v>
      </c>
      <c r="IP11" s="106" t="s">
        <v>2690</v>
      </c>
      <c r="IQ11" s="106">
        <v>8</v>
      </c>
      <c r="IR11" s="1">
        <v>0.27373842592592595</v>
      </c>
      <c r="IS11" s="1">
        <v>0.24254629629629632</v>
      </c>
      <c r="IT11" s="1">
        <v>4.0856481481481481E-3</v>
      </c>
      <c r="IU11" s="1">
        <v>2.7094907407407404E-2</v>
      </c>
      <c r="IV11">
        <v>40</v>
      </c>
      <c r="IW11">
        <v>435</v>
      </c>
      <c r="IX11">
        <v>560</v>
      </c>
      <c r="IY11">
        <v>5</v>
      </c>
      <c r="IZ11">
        <v>0</v>
      </c>
      <c r="JA11">
        <v>0</v>
      </c>
      <c r="JB11">
        <v>0</v>
      </c>
      <c r="JC11">
        <v>99.12</v>
      </c>
      <c r="JD11" s="106">
        <f t="shared" si="44"/>
        <v>430</v>
      </c>
      <c r="JE11" s="106">
        <v>524</v>
      </c>
      <c r="JF11" s="27">
        <f t="shared" ref="JF11:JF14" si="69">JD11/JE11*100</f>
        <v>82.061068702290072</v>
      </c>
      <c r="JG11" s="106" t="s">
        <v>2171</v>
      </c>
      <c r="JH11" s="6" t="s">
        <v>2736</v>
      </c>
      <c r="JI11" s="106" t="s">
        <v>2690</v>
      </c>
      <c r="JJ11" s="106">
        <v>8</v>
      </c>
      <c r="JK11" s="1">
        <v>0.27212962962962961</v>
      </c>
      <c r="JL11" s="1">
        <v>0.2509953703703704</v>
      </c>
      <c r="JM11" s="1">
        <v>3.3449074074074071E-3</v>
      </c>
      <c r="JN11" s="1">
        <v>1.7777777777777778E-2</v>
      </c>
      <c r="JO11">
        <v>162</v>
      </c>
      <c r="JP11">
        <v>542</v>
      </c>
      <c r="JQ11">
        <v>637</v>
      </c>
      <c r="JR11">
        <v>18</v>
      </c>
      <c r="JS11">
        <v>0</v>
      </c>
      <c r="JT11">
        <v>0</v>
      </c>
      <c r="JU11">
        <v>0</v>
      </c>
      <c r="JV11">
        <v>97.25</v>
      </c>
      <c r="JW11" s="106">
        <f t="shared" si="45"/>
        <v>524</v>
      </c>
      <c r="JX11" s="106">
        <v>524</v>
      </c>
      <c r="JY11" s="27">
        <f t="shared" ref="JY11:JY14" si="70">JW11/JX11*100</f>
        <v>100</v>
      </c>
      <c r="JZ11" s="106" t="s">
        <v>2171</v>
      </c>
      <c r="KA11" s="6" t="s">
        <v>2736</v>
      </c>
      <c r="KB11" s="106" t="s">
        <v>2690</v>
      </c>
      <c r="KC11" s="106">
        <v>8</v>
      </c>
      <c r="KD11" s="1">
        <v>0.23774305555555555</v>
      </c>
      <c r="KE11" s="1">
        <v>0.20534722222222224</v>
      </c>
      <c r="KF11" s="1">
        <v>6.215277777777777E-3</v>
      </c>
      <c r="KG11" s="1">
        <v>2.6168981481481477E-2</v>
      </c>
      <c r="KH11">
        <v>148</v>
      </c>
      <c r="KI11">
        <v>530</v>
      </c>
      <c r="KJ11">
        <v>582</v>
      </c>
      <c r="KK11">
        <v>20</v>
      </c>
      <c r="KL11">
        <v>0</v>
      </c>
      <c r="KM11">
        <v>0</v>
      </c>
      <c r="KN11">
        <v>0</v>
      </c>
      <c r="KO11">
        <v>96.68</v>
      </c>
      <c r="KP11" s="106">
        <f t="shared" si="46"/>
        <v>510</v>
      </c>
      <c r="KQ11" s="106">
        <v>425</v>
      </c>
      <c r="KR11" s="27">
        <f t="shared" ref="KR11:KR13" si="71">KP11/KQ11*100</f>
        <v>120</v>
      </c>
      <c r="KS11" s="106" t="s">
        <v>2171</v>
      </c>
      <c r="KT11" s="6" t="s">
        <v>2736</v>
      </c>
      <c r="KU11" s="106" t="s">
        <v>2690</v>
      </c>
      <c r="KV11" s="106">
        <v>8</v>
      </c>
      <c r="KW11" s="1">
        <v>0.21075231481481482</v>
      </c>
      <c r="KX11" s="1">
        <v>0.17555555555555555</v>
      </c>
      <c r="KY11" s="1">
        <v>7.0254629629629634E-3</v>
      </c>
      <c r="KZ11" s="1">
        <v>2.8148148148148148E-2</v>
      </c>
      <c r="LA11">
        <v>55</v>
      </c>
      <c r="LB11">
        <v>322</v>
      </c>
      <c r="LC11">
        <v>315</v>
      </c>
      <c r="LD11">
        <v>4</v>
      </c>
      <c r="LE11">
        <v>0</v>
      </c>
      <c r="LF11">
        <v>0</v>
      </c>
      <c r="LG11">
        <v>0</v>
      </c>
      <c r="LH11">
        <v>98.75</v>
      </c>
      <c r="LI11" s="106">
        <f t="shared" si="47"/>
        <v>318</v>
      </c>
      <c r="LJ11" s="106">
        <v>524</v>
      </c>
      <c r="LK11" s="27">
        <f t="shared" ref="LK11:LK14" si="72">LI11/LJ11*100</f>
        <v>60.687022900763353</v>
      </c>
      <c r="LL11" s="106" t="s">
        <v>2171</v>
      </c>
      <c r="LM11" s="6" t="s">
        <v>2736</v>
      </c>
      <c r="LN11" s="106" t="s">
        <v>2690</v>
      </c>
      <c r="LO11" s="106">
        <v>8</v>
      </c>
      <c r="LP11" s="1">
        <v>0.30391203703703701</v>
      </c>
      <c r="LQ11" s="1">
        <v>0.25141203703703702</v>
      </c>
      <c r="LR11" s="1">
        <v>2.0474537037037038E-2</v>
      </c>
      <c r="LS11" s="1">
        <v>3.201388888888889E-2</v>
      </c>
      <c r="LT11">
        <v>55</v>
      </c>
      <c r="LU11">
        <v>484</v>
      </c>
      <c r="LV11">
        <v>446</v>
      </c>
      <c r="LW11">
        <v>4</v>
      </c>
      <c r="LX11">
        <v>0</v>
      </c>
      <c r="LY11">
        <v>0</v>
      </c>
      <c r="LZ11">
        <v>0</v>
      </c>
      <c r="MA11">
        <v>99.11</v>
      </c>
      <c r="MB11" s="106">
        <f t="shared" si="48"/>
        <v>480</v>
      </c>
      <c r="MC11" s="106">
        <v>524</v>
      </c>
      <c r="MD11" s="27">
        <f t="shared" ref="MD11:MD14" si="73">MB11/MC11*100</f>
        <v>91.603053435114504</v>
      </c>
      <c r="ME11" s="106" t="s">
        <v>2171</v>
      </c>
      <c r="MF11" s="6" t="s">
        <v>2736</v>
      </c>
      <c r="MG11" s="106" t="s">
        <v>2690</v>
      </c>
      <c r="MH11" s="106">
        <v>8</v>
      </c>
      <c r="MI11" s="1">
        <v>0.37170138888888887</v>
      </c>
      <c r="MJ11" s="1">
        <v>0.31390046296296298</v>
      </c>
      <c r="MK11" s="1">
        <v>2.0625000000000001E-2</v>
      </c>
      <c r="ML11" s="1">
        <v>3.7164351851851851E-2</v>
      </c>
      <c r="MM11">
        <v>75</v>
      </c>
      <c r="MN11">
        <v>672</v>
      </c>
      <c r="MO11">
        <v>487</v>
      </c>
      <c r="MP11">
        <v>4</v>
      </c>
      <c r="MQ11">
        <v>0</v>
      </c>
      <c r="MR11">
        <v>0</v>
      </c>
      <c r="MS11">
        <v>0</v>
      </c>
      <c r="MT11">
        <v>99.19</v>
      </c>
      <c r="MU11" s="106">
        <f t="shared" si="49"/>
        <v>668</v>
      </c>
      <c r="MV11" s="106">
        <v>524</v>
      </c>
      <c r="MW11" s="27">
        <f t="shared" ref="MW11:MW14" si="74">MU11/MV11*100</f>
        <v>127.48091603053436</v>
      </c>
      <c r="MX11" s="106" t="s">
        <v>2171</v>
      </c>
      <c r="MY11" s="6" t="s">
        <v>2736</v>
      </c>
      <c r="MZ11" s="106" t="s">
        <v>2690</v>
      </c>
      <c r="NA11" s="106">
        <v>8</v>
      </c>
      <c r="NB11" s="10">
        <v>1.366087962962963</v>
      </c>
      <c r="NC11" s="10">
        <v>1.1883680555555556</v>
      </c>
      <c r="ND11" s="1">
        <v>4.1331018518518517E-2</v>
      </c>
      <c r="NE11" s="1">
        <v>0.13637731481481483</v>
      </c>
      <c r="NF11">
        <v>480</v>
      </c>
      <c r="NG11">
        <v>2501</v>
      </c>
      <c r="NH11">
        <v>2581</v>
      </c>
      <c r="NI11">
        <v>51</v>
      </c>
      <c r="NJ11">
        <v>0</v>
      </c>
      <c r="NK11">
        <v>0</v>
      </c>
      <c r="NL11">
        <v>0</v>
      </c>
      <c r="NM11">
        <v>98.06</v>
      </c>
      <c r="NN11" s="106">
        <f t="shared" si="50"/>
        <v>2450</v>
      </c>
      <c r="NO11" s="106">
        <f t="shared" si="33"/>
        <v>2521</v>
      </c>
      <c r="NP11" s="27">
        <f t="shared" ref="NP11:NP14" si="75">NN11/NO11*100</f>
        <v>97.183657278857595</v>
      </c>
      <c r="NQ11" s="106" t="s">
        <v>2171</v>
      </c>
      <c r="NR11" s="6" t="s">
        <v>2736</v>
      </c>
      <c r="NS11" s="106" t="s">
        <v>2690</v>
      </c>
      <c r="NT11" s="106">
        <v>8</v>
      </c>
      <c r="NU11" s="1">
        <v>0.25165509259259261</v>
      </c>
      <c r="NV11" s="1">
        <v>0.21517361111111111</v>
      </c>
      <c r="NW11" s="1">
        <v>4.4907407407407405E-3</v>
      </c>
      <c r="NX11" s="1">
        <v>3.1979166666666663E-2</v>
      </c>
      <c r="NY11">
        <v>79</v>
      </c>
      <c r="NZ11">
        <v>564</v>
      </c>
      <c r="OA11">
        <v>325</v>
      </c>
      <c r="OB11">
        <v>5</v>
      </c>
      <c r="OC11">
        <v>0</v>
      </c>
      <c r="OD11">
        <v>0</v>
      </c>
      <c r="OE11">
        <v>0</v>
      </c>
      <c r="OF11">
        <v>98.48</v>
      </c>
      <c r="OG11" s="106">
        <f t="shared" si="51"/>
        <v>559</v>
      </c>
      <c r="OH11" s="106">
        <v>524</v>
      </c>
      <c r="OI11" s="27">
        <f t="shared" ref="OI11:OI16" si="76">OG11/OH11*100</f>
        <v>106.67938931297709</v>
      </c>
      <c r="OJ11" s="106" t="s">
        <v>2171</v>
      </c>
      <c r="OK11" s="6" t="s">
        <v>2736</v>
      </c>
      <c r="OL11" s="106" t="s">
        <v>2690</v>
      </c>
      <c r="OM11" s="106">
        <v>8</v>
      </c>
      <c r="ON11" s="1">
        <v>0.24425925925925926</v>
      </c>
      <c r="OO11" s="1">
        <v>0.22093750000000001</v>
      </c>
      <c r="OP11" s="1">
        <v>1.1226851851851851E-3</v>
      </c>
      <c r="OQ11" s="1">
        <v>2.2187499999999999E-2</v>
      </c>
      <c r="OR11">
        <v>67</v>
      </c>
      <c r="OS11">
        <v>556</v>
      </c>
      <c r="OT11">
        <v>205</v>
      </c>
      <c r="OU11">
        <v>3</v>
      </c>
      <c r="OV11">
        <v>0</v>
      </c>
      <c r="OW11">
        <v>0</v>
      </c>
      <c r="OX11">
        <v>0</v>
      </c>
      <c r="OY11">
        <v>98.56</v>
      </c>
      <c r="OZ11" s="106">
        <f t="shared" si="52"/>
        <v>553</v>
      </c>
      <c r="PA11" s="106">
        <v>524</v>
      </c>
      <c r="PB11" s="27">
        <f t="shared" ref="PB11:PB20" si="77">OZ11/PA11*100</f>
        <v>105.53435114503817</v>
      </c>
      <c r="PC11" s="106" t="s">
        <v>2171</v>
      </c>
      <c r="PD11" s="6" t="s">
        <v>2736</v>
      </c>
      <c r="PE11" s="106" t="s">
        <v>2690</v>
      </c>
      <c r="PF11" s="106">
        <v>8</v>
      </c>
      <c r="PG11" s="1">
        <v>0.24425925925925926</v>
      </c>
      <c r="PH11" s="1">
        <v>0.22093750000000001</v>
      </c>
      <c r="PI11" s="1">
        <v>1.1226851851851851E-3</v>
      </c>
      <c r="PJ11" s="1">
        <v>2.2187499999999999E-2</v>
      </c>
      <c r="PK11">
        <v>67</v>
      </c>
      <c r="PL11">
        <v>556</v>
      </c>
      <c r="PM11">
        <v>205</v>
      </c>
      <c r="PN11">
        <v>3</v>
      </c>
      <c r="PO11">
        <v>0</v>
      </c>
      <c r="PP11">
        <v>0</v>
      </c>
      <c r="PQ11">
        <v>0</v>
      </c>
      <c r="PR11">
        <v>98.56</v>
      </c>
      <c r="PS11" s="106">
        <f t="shared" si="53"/>
        <v>553</v>
      </c>
      <c r="PT11" s="106">
        <v>524</v>
      </c>
      <c r="PU11" s="27">
        <f t="shared" ref="PU11:PU20" si="78">PS11/PT11*100</f>
        <v>105.53435114503817</v>
      </c>
      <c r="PV11" s="106" t="s">
        <v>2171</v>
      </c>
      <c r="PW11" s="6" t="s">
        <v>2736</v>
      </c>
      <c r="PX11" s="106" t="s">
        <v>2690</v>
      </c>
      <c r="PY11" s="106">
        <v>8</v>
      </c>
      <c r="PZ11" s="1">
        <v>0.25965277777777779</v>
      </c>
      <c r="QA11" s="1">
        <v>0.23597222222222222</v>
      </c>
      <c r="QB11" s="1">
        <v>1.0648148148148147E-3</v>
      </c>
      <c r="QC11" s="1">
        <v>2.2604166666666665E-2</v>
      </c>
      <c r="QD11">
        <v>51</v>
      </c>
      <c r="QE11">
        <v>530</v>
      </c>
      <c r="QF11">
        <v>219</v>
      </c>
      <c r="QG11">
        <v>5</v>
      </c>
      <c r="QH11">
        <v>0</v>
      </c>
      <c r="QI11">
        <v>0</v>
      </c>
      <c r="QJ11">
        <v>0</v>
      </c>
      <c r="QK11">
        <v>97.77</v>
      </c>
      <c r="QL11" s="106">
        <f t="shared" si="54"/>
        <v>525</v>
      </c>
      <c r="QM11" s="106">
        <v>524</v>
      </c>
      <c r="QN11" s="27">
        <f t="shared" ref="QN11:QN20" si="79">QL11/QM11*100</f>
        <v>100.1908396946565</v>
      </c>
      <c r="QO11" s="106" t="s">
        <v>2171</v>
      </c>
      <c r="QP11" s="6" t="s">
        <v>2736</v>
      </c>
      <c r="QQ11" s="106" t="s">
        <v>2690</v>
      </c>
      <c r="QR11" s="106">
        <v>8</v>
      </c>
      <c r="QS11" s="1">
        <v>0.2396412037037037</v>
      </c>
      <c r="QT11" s="1">
        <v>0.21001157407407409</v>
      </c>
      <c r="QU11" s="1">
        <v>5.5671296296296302E-3</v>
      </c>
      <c r="QV11" s="1">
        <v>2.4050925925925924E-2</v>
      </c>
      <c r="QW11">
        <v>90</v>
      </c>
      <c r="QX11">
        <v>541</v>
      </c>
      <c r="QY11">
        <v>413</v>
      </c>
      <c r="QZ11">
        <v>9</v>
      </c>
      <c r="RA11">
        <v>0</v>
      </c>
      <c r="RB11">
        <v>0</v>
      </c>
      <c r="RC11">
        <v>0</v>
      </c>
      <c r="RD11">
        <v>97.87</v>
      </c>
      <c r="RE11" s="106">
        <f t="shared" si="55"/>
        <v>532</v>
      </c>
      <c r="RF11" s="106">
        <v>524</v>
      </c>
      <c r="RG11" s="27">
        <f t="shared" ref="RG11:RG20" si="80">RE11/RF11*100</f>
        <v>101.52671755725191</v>
      </c>
      <c r="RH11" s="106" t="s">
        <v>2171</v>
      </c>
      <c r="RI11" s="6" t="s">
        <v>2736</v>
      </c>
      <c r="RJ11" s="106" t="s">
        <v>2690</v>
      </c>
      <c r="RK11" s="106">
        <v>8</v>
      </c>
      <c r="RL11" s="1">
        <v>0.2396412037037037</v>
      </c>
      <c r="RM11" s="1">
        <v>0.21001157407407409</v>
      </c>
      <c r="RN11" s="1">
        <v>5.5671296296296302E-3</v>
      </c>
      <c r="RO11" s="1">
        <v>2.4050925925925924E-2</v>
      </c>
      <c r="RP11">
        <v>90</v>
      </c>
      <c r="RQ11">
        <v>541</v>
      </c>
      <c r="RR11">
        <v>430</v>
      </c>
      <c r="RS11">
        <v>9</v>
      </c>
      <c r="RT11">
        <v>0</v>
      </c>
      <c r="RU11">
        <v>0</v>
      </c>
      <c r="RV11">
        <v>0</v>
      </c>
      <c r="RW11">
        <v>97.95</v>
      </c>
      <c r="RX11" s="106">
        <f t="shared" si="56"/>
        <v>532</v>
      </c>
      <c r="RY11" s="106">
        <v>524</v>
      </c>
      <c r="RZ11" s="27">
        <f t="shared" ref="RZ11:RZ20" si="81">RX11/RY11*100</f>
        <v>101.52671755725191</v>
      </c>
      <c r="SA11" s="106" t="s">
        <v>2171</v>
      </c>
      <c r="SB11" s="6" t="s">
        <v>2736</v>
      </c>
      <c r="SC11" s="106" t="s">
        <v>2690</v>
      </c>
      <c r="SD11" s="106">
        <v>8</v>
      </c>
      <c r="SE11" s="1">
        <v>0.9952199074074074</v>
      </c>
      <c r="SF11" s="1">
        <v>0.88210648148148152</v>
      </c>
      <c r="SG11" s="1">
        <v>1.2268518518518519E-2</v>
      </c>
      <c r="SH11" s="1">
        <v>0.10083333333333333</v>
      </c>
      <c r="SI11">
        <v>287</v>
      </c>
      <c r="SJ11">
        <v>2191</v>
      </c>
      <c r="SK11">
        <v>1179</v>
      </c>
      <c r="SL11">
        <v>22</v>
      </c>
      <c r="SM11">
        <v>0</v>
      </c>
      <c r="SN11">
        <v>0</v>
      </c>
      <c r="SO11">
        <v>0</v>
      </c>
      <c r="SP11">
        <v>98.17</v>
      </c>
      <c r="SQ11" s="106">
        <f t="shared" si="57"/>
        <v>2169</v>
      </c>
      <c r="SR11" s="106">
        <f t="shared" si="34"/>
        <v>2096</v>
      </c>
      <c r="SS11" s="27">
        <f t="shared" ref="SS11:SS20" si="82">SQ11/SR11*100</f>
        <v>103.48282442748091</v>
      </c>
      <c r="ST11" s="106" t="s">
        <v>2171</v>
      </c>
      <c r="SU11" s="6" t="s">
        <v>2736</v>
      </c>
      <c r="SV11" s="106" t="s">
        <v>2690</v>
      </c>
      <c r="SW11" s="106">
        <v>8</v>
      </c>
      <c r="TJ11" s="106">
        <f t="shared" si="58"/>
        <v>0</v>
      </c>
      <c r="TK11" s="106">
        <v>524</v>
      </c>
      <c r="TL11" s="27">
        <f t="shared" ref="TL11:TL20" si="83">TJ11/TK11*100</f>
        <v>0</v>
      </c>
    </row>
    <row r="12" spans="1:532">
      <c r="A12" s="106" t="s">
        <v>2369</v>
      </c>
      <c r="B12" s="6" t="s">
        <v>2737</v>
      </c>
      <c r="C12" s="106" t="s">
        <v>2690</v>
      </c>
      <c r="D12" s="106">
        <v>8</v>
      </c>
      <c r="E12" s="176">
        <v>0.33619212962962958</v>
      </c>
      <c r="F12" s="176">
        <v>0.28168981481481481</v>
      </c>
      <c r="G12" s="176">
        <v>3.664351851851852E-2</v>
      </c>
      <c r="H12" s="176">
        <v>1.7847222222222223E-2</v>
      </c>
      <c r="I12" s="106">
        <v>45</v>
      </c>
      <c r="J12" s="106">
        <v>341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f t="shared" ref="Q12:Q16" si="84">J12-L12</f>
        <v>341</v>
      </c>
      <c r="R12" s="106">
        <v>320</v>
      </c>
      <c r="S12" s="27">
        <f t="shared" si="24"/>
        <v>106.5625</v>
      </c>
      <c r="T12" s="106" t="s">
        <v>2369</v>
      </c>
      <c r="U12" s="6" t="s">
        <v>2737</v>
      </c>
      <c r="V12" s="106" t="s">
        <v>2690</v>
      </c>
      <c r="W12" s="106"/>
      <c r="X12" s="176">
        <v>3.037037037037037E-2</v>
      </c>
      <c r="Y12" s="176">
        <v>1.6412037037037037E-2</v>
      </c>
      <c r="Z12" s="176">
        <v>1.300925925925926E-2</v>
      </c>
      <c r="AA12" s="176">
        <v>9.2592592592592585E-4</v>
      </c>
      <c r="AB12" s="106">
        <v>1</v>
      </c>
      <c r="AC12" s="106">
        <v>14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f t="shared" si="25"/>
        <v>14</v>
      </c>
      <c r="AK12" s="106"/>
      <c r="AL12" s="27"/>
      <c r="AM12" s="106" t="s">
        <v>2369</v>
      </c>
      <c r="AN12" s="6" t="s">
        <v>2737</v>
      </c>
      <c r="AO12" s="106" t="s">
        <v>2690</v>
      </c>
      <c r="AP12" s="106"/>
      <c r="AQ12" s="176">
        <v>8.9583333333333338E-3</v>
      </c>
      <c r="AR12" s="176">
        <v>5.3240740740740748E-3</v>
      </c>
      <c r="AS12" s="176">
        <v>6.5972222222222213E-4</v>
      </c>
      <c r="AT12" s="176">
        <v>2.9513888888888888E-3</v>
      </c>
      <c r="AU12" s="106">
        <v>5</v>
      </c>
      <c r="AV12" s="106">
        <v>5</v>
      </c>
      <c r="AW12" s="106">
        <v>352</v>
      </c>
      <c r="AX12" s="106">
        <v>6</v>
      </c>
      <c r="AY12" s="106">
        <v>0</v>
      </c>
      <c r="AZ12" s="106">
        <v>0</v>
      </c>
      <c r="BA12" s="106">
        <v>0</v>
      </c>
      <c r="BB12" s="106">
        <v>98.32</v>
      </c>
      <c r="BC12" s="106">
        <f t="shared" ref="BC12:BC16" si="85">AV12-AX12</f>
        <v>-1</v>
      </c>
      <c r="BD12" s="106"/>
      <c r="BE12" s="27"/>
      <c r="BF12" s="106" t="s">
        <v>2369</v>
      </c>
      <c r="BG12" s="6" t="s">
        <v>2737</v>
      </c>
      <c r="BH12" s="106" t="s">
        <v>2690</v>
      </c>
      <c r="BI12" s="106"/>
      <c r="BJ12" s="1">
        <v>0</v>
      </c>
      <c r="BK12" s="1">
        <v>0</v>
      </c>
      <c r="BL12" s="1">
        <v>0</v>
      </c>
      <c r="BM12" s="1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s="106">
        <f t="shared" si="36"/>
        <v>0</v>
      </c>
      <c r="BW12" s="106"/>
      <c r="BX12" s="27"/>
      <c r="BY12" s="106" t="s">
        <v>2369</v>
      </c>
      <c r="BZ12" s="6" t="s">
        <v>2737</v>
      </c>
      <c r="CA12" s="106" t="s">
        <v>2690</v>
      </c>
      <c r="CB12" s="106"/>
      <c r="CC12" s="1">
        <v>0</v>
      </c>
      <c r="CD12" s="1">
        <v>0</v>
      </c>
      <c r="CE12" s="1">
        <v>0</v>
      </c>
      <c r="CF12" s="1">
        <v>0</v>
      </c>
      <c r="CG12">
        <v>0</v>
      </c>
      <c r="CH12">
        <v>0</v>
      </c>
      <c r="CI12">
        <v>5</v>
      </c>
      <c r="CJ12">
        <v>0</v>
      </c>
      <c r="CK12">
        <v>0</v>
      </c>
      <c r="CL12">
        <v>0</v>
      </c>
      <c r="CM12">
        <v>0</v>
      </c>
      <c r="CN12">
        <v>100</v>
      </c>
      <c r="CO12" s="106">
        <f t="shared" si="37"/>
        <v>0</v>
      </c>
      <c r="CP12" s="106"/>
      <c r="CQ12" s="27"/>
      <c r="CR12" s="106" t="s">
        <v>2369</v>
      </c>
      <c r="CS12" s="6" t="s">
        <v>2737</v>
      </c>
      <c r="CT12" s="106" t="s">
        <v>2690</v>
      </c>
      <c r="CU12" s="106"/>
      <c r="CV12" s="1">
        <v>0</v>
      </c>
      <c r="CW12" s="1">
        <v>0</v>
      </c>
      <c r="CX12" s="1">
        <v>0</v>
      </c>
      <c r="CY12" s="1">
        <v>0</v>
      </c>
      <c r="CZ12">
        <v>0</v>
      </c>
      <c r="DA12">
        <v>0</v>
      </c>
      <c r="DB12">
        <v>5</v>
      </c>
      <c r="DC12">
        <v>0</v>
      </c>
      <c r="DD12">
        <v>0</v>
      </c>
      <c r="DE12">
        <v>0</v>
      </c>
      <c r="DF12">
        <v>0</v>
      </c>
      <c r="DG12">
        <v>100</v>
      </c>
      <c r="DH12" s="106">
        <f t="shared" si="38"/>
        <v>0</v>
      </c>
      <c r="DI12" s="106"/>
      <c r="DJ12" s="27"/>
      <c r="DK12" s="106" t="s">
        <v>2369</v>
      </c>
      <c r="DL12" s="6" t="s">
        <v>2737</v>
      </c>
      <c r="DM12" s="106" t="s">
        <v>2690</v>
      </c>
      <c r="DN12" s="106"/>
      <c r="DO12" s="1">
        <v>0.3755324074074074</v>
      </c>
      <c r="DP12" s="1">
        <v>0.30344907407407407</v>
      </c>
      <c r="DQ12" s="1">
        <v>5.0324074074074077E-2</v>
      </c>
      <c r="DR12" s="1">
        <v>2.1747685185185186E-2</v>
      </c>
      <c r="DS12">
        <v>51</v>
      </c>
      <c r="DT12">
        <v>360</v>
      </c>
      <c r="DU12">
        <v>357</v>
      </c>
      <c r="DV12">
        <v>6</v>
      </c>
      <c r="DW12">
        <v>0</v>
      </c>
      <c r="DX12">
        <v>0</v>
      </c>
      <c r="DY12">
        <v>0</v>
      </c>
      <c r="DZ12">
        <v>98.35</v>
      </c>
      <c r="EA12" s="106">
        <f t="shared" si="39"/>
        <v>354</v>
      </c>
      <c r="EB12" s="106">
        <f t="shared" si="27"/>
        <v>320</v>
      </c>
      <c r="EC12" s="27">
        <f t="shared" si="63"/>
        <v>110.625</v>
      </c>
      <c r="ED12" s="106" t="s">
        <v>2369</v>
      </c>
      <c r="EE12" s="6" t="s">
        <v>2737</v>
      </c>
      <c r="EF12" s="106" t="s">
        <v>2690</v>
      </c>
      <c r="EG12" s="106"/>
      <c r="EH12" s="1">
        <v>1.1226851851851851E-3</v>
      </c>
      <c r="EI12" s="1">
        <v>1.1226851851851851E-3</v>
      </c>
      <c r="EJ12" s="1">
        <v>0</v>
      </c>
      <c r="EK12" s="1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 s="106">
        <f t="shared" si="40"/>
        <v>0</v>
      </c>
      <c r="EU12" s="106"/>
      <c r="EV12" s="27"/>
      <c r="EW12" s="106" t="s">
        <v>2369</v>
      </c>
      <c r="EX12" s="6" t="s">
        <v>2737</v>
      </c>
      <c r="EY12" s="106" t="s">
        <v>2690</v>
      </c>
      <c r="EZ12" s="106">
        <v>2</v>
      </c>
      <c r="FA12" s="1">
        <v>8.475694444444444E-2</v>
      </c>
      <c r="FB12" s="1">
        <v>5.3495370370370367E-2</v>
      </c>
      <c r="FC12" s="1">
        <v>2.7974537037037034E-2</v>
      </c>
      <c r="FD12" s="1">
        <v>3.2754629629629631E-3</v>
      </c>
      <c r="FE12">
        <v>3</v>
      </c>
      <c r="FF12">
        <v>124</v>
      </c>
      <c r="FG12">
        <v>73</v>
      </c>
      <c r="FH12">
        <v>1</v>
      </c>
      <c r="FI12">
        <v>0</v>
      </c>
      <c r="FJ12">
        <v>0</v>
      </c>
      <c r="FK12">
        <v>0</v>
      </c>
      <c r="FL12">
        <v>98.65</v>
      </c>
      <c r="FM12" s="106">
        <f t="shared" si="41"/>
        <v>123</v>
      </c>
      <c r="FN12" s="106">
        <v>80</v>
      </c>
      <c r="FO12" s="27">
        <f t="shared" si="65"/>
        <v>153.75</v>
      </c>
      <c r="FP12" s="106" t="s">
        <v>2369</v>
      </c>
      <c r="FQ12" s="6" t="s">
        <v>2737</v>
      </c>
      <c r="FR12" s="106" t="s">
        <v>2690</v>
      </c>
      <c r="FS12" s="106"/>
      <c r="FT12" s="1">
        <v>2.5925925925925925E-3</v>
      </c>
      <c r="FU12" s="1">
        <v>9.7222222222222209E-4</v>
      </c>
      <c r="FV12" s="1">
        <v>1.6087962962962963E-3</v>
      </c>
      <c r="FW12" s="1">
        <v>0</v>
      </c>
      <c r="FX12">
        <v>1</v>
      </c>
      <c r="FY12">
        <v>1</v>
      </c>
      <c r="FZ12">
        <v>51</v>
      </c>
      <c r="GA12">
        <v>0</v>
      </c>
      <c r="GB12">
        <v>0</v>
      </c>
      <c r="GC12">
        <v>0</v>
      </c>
      <c r="GD12">
        <v>0</v>
      </c>
      <c r="GE12">
        <v>100</v>
      </c>
      <c r="GF12" s="106">
        <f t="shared" si="42"/>
        <v>1</v>
      </c>
      <c r="GG12" s="106"/>
      <c r="GH12" s="27"/>
      <c r="GI12" s="106" t="s">
        <v>2369</v>
      </c>
      <c r="GJ12" s="6" t="s">
        <v>2737</v>
      </c>
      <c r="GK12" s="106" t="s">
        <v>2690</v>
      </c>
      <c r="GL12" s="106"/>
      <c r="GM12" s="1" t="e">
        <v>#N/A</v>
      </c>
      <c r="GN12" s="1" t="e">
        <v>#N/A</v>
      </c>
      <c r="GO12" s="1" t="e">
        <v>#N/A</v>
      </c>
      <c r="GP12" s="1" t="e">
        <v>#N/A</v>
      </c>
      <c r="GQ12" t="e">
        <v>#N/A</v>
      </c>
      <c r="GR12" t="e">
        <v>#N/A</v>
      </c>
      <c r="GS12" t="e">
        <v>#N/A</v>
      </c>
      <c r="GT12" t="e">
        <v>#N/A</v>
      </c>
      <c r="GU12" t="e">
        <v>#N/A</v>
      </c>
      <c r="GV12" t="e">
        <v>#N/A</v>
      </c>
      <c r="GW12" t="e">
        <v>#N/A</v>
      </c>
      <c r="GX12" t="e">
        <v>#N/A</v>
      </c>
      <c r="GY12" s="106" t="e">
        <f t="shared" si="43"/>
        <v>#N/A</v>
      </c>
      <c r="GZ12" s="106"/>
      <c r="HA12" s="27"/>
      <c r="HB12" s="106" t="s">
        <v>2369</v>
      </c>
      <c r="HC12" s="6" t="s">
        <v>2737</v>
      </c>
      <c r="HD12" s="106" t="s">
        <v>2690</v>
      </c>
      <c r="HE12" s="106"/>
      <c r="HF12" t="e">
        <v>#N/A</v>
      </c>
      <c r="HG12" t="e">
        <v>#N/A</v>
      </c>
      <c r="HH12" t="e">
        <v>#N/A</v>
      </c>
      <c r="HI12" t="e">
        <v>#N/A</v>
      </c>
      <c r="HJ12" t="e">
        <v>#N/A</v>
      </c>
      <c r="HK12" t="e">
        <v>#N/A</v>
      </c>
      <c r="HL12" t="e">
        <v>#N/A</v>
      </c>
      <c r="HM12" t="e">
        <v>#N/A</v>
      </c>
      <c r="HN12" t="e">
        <v>#N/A</v>
      </c>
      <c r="HO12" t="e">
        <v>#N/A</v>
      </c>
      <c r="HP12" t="e">
        <v>#N/A</v>
      </c>
      <c r="HQ12" t="e">
        <v>#N/A</v>
      </c>
      <c r="HR12" s="106"/>
      <c r="HS12" s="106"/>
      <c r="HT12" s="27" t="e">
        <f t="shared" ref="HT12:HT14" si="86">HR12/HS12*100</f>
        <v>#DIV/0!</v>
      </c>
      <c r="HU12" s="106" t="s">
        <v>2369</v>
      </c>
      <c r="HV12" s="6" t="s">
        <v>2737</v>
      </c>
      <c r="HW12" s="106" t="s">
        <v>2690</v>
      </c>
      <c r="HX12" s="106"/>
      <c r="HY12" s="1">
        <v>8.8483796296296283E-2</v>
      </c>
      <c r="HZ12" s="1">
        <v>5.5601851851851847E-2</v>
      </c>
      <c r="IA12" s="1">
        <v>2.9583333333333336E-2</v>
      </c>
      <c r="IB12" s="1">
        <v>3.2870370370370367E-3</v>
      </c>
      <c r="IC12">
        <v>4</v>
      </c>
      <c r="ID12">
        <v>125</v>
      </c>
      <c r="IE12">
        <v>124</v>
      </c>
      <c r="IF12">
        <v>1</v>
      </c>
      <c r="IG12">
        <v>0</v>
      </c>
      <c r="IH12">
        <v>0</v>
      </c>
      <c r="II12">
        <v>0</v>
      </c>
      <c r="IJ12">
        <v>99.2</v>
      </c>
      <c r="IK12" s="106">
        <f t="shared" si="29"/>
        <v>124</v>
      </c>
      <c r="IL12" s="106">
        <f t="shared" si="30"/>
        <v>80</v>
      </c>
      <c r="IM12" s="27">
        <f t="shared" si="68"/>
        <v>155</v>
      </c>
      <c r="IN12" s="106" t="s">
        <v>2369</v>
      </c>
      <c r="IO12" s="6" t="s">
        <v>2737</v>
      </c>
      <c r="IP12" s="106" t="s">
        <v>2690</v>
      </c>
      <c r="IQ12" s="106">
        <v>4</v>
      </c>
      <c r="IR12" s="1">
        <v>0.22871527777777778</v>
      </c>
      <c r="IS12" s="1">
        <v>0.16011574074074075</v>
      </c>
      <c r="IT12" s="1">
        <v>4.5127314814814821E-2</v>
      </c>
      <c r="IU12" s="1">
        <v>2.3460648148148147E-2</v>
      </c>
      <c r="IV12">
        <v>37</v>
      </c>
      <c r="IW12">
        <v>157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 s="106">
        <f t="shared" si="44"/>
        <v>157</v>
      </c>
      <c r="JE12" s="106">
        <v>160</v>
      </c>
      <c r="JF12" s="27">
        <f t="shared" si="69"/>
        <v>98.125</v>
      </c>
      <c r="JG12" s="106" t="s">
        <v>2369</v>
      </c>
      <c r="JH12" s="6" t="s">
        <v>2737</v>
      </c>
      <c r="JI12" s="106" t="s">
        <v>2690</v>
      </c>
      <c r="JJ12" s="106">
        <v>8</v>
      </c>
      <c r="JK12" s="1">
        <v>0.39042824074074073</v>
      </c>
      <c r="JL12" s="1">
        <v>0.31594907407407408</v>
      </c>
      <c r="JM12" s="1">
        <v>5.5833333333333325E-2</v>
      </c>
      <c r="JN12" s="1">
        <v>1.8634259259259257E-2</v>
      </c>
      <c r="JO12">
        <v>43</v>
      </c>
      <c r="JP12">
        <v>405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 s="106">
        <f t="shared" si="45"/>
        <v>405</v>
      </c>
      <c r="JX12" s="106">
        <v>320</v>
      </c>
      <c r="JY12" s="27">
        <f t="shared" si="70"/>
        <v>126.5625</v>
      </c>
      <c r="JZ12" s="106" t="s">
        <v>2369</v>
      </c>
      <c r="KA12" s="6" t="s">
        <v>2737</v>
      </c>
      <c r="KB12" s="106" t="s">
        <v>2690</v>
      </c>
      <c r="KC12" s="106"/>
      <c r="KD12" s="1">
        <v>0.42579861111111111</v>
      </c>
      <c r="KE12" s="1">
        <v>0.32629629629629631</v>
      </c>
      <c r="KF12" s="1">
        <v>6.0486111111111109E-2</v>
      </c>
      <c r="KG12" s="1">
        <v>3.9004629629629632E-2</v>
      </c>
      <c r="KH12">
        <v>78</v>
      </c>
      <c r="KI12">
        <v>384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 s="106">
        <f t="shared" si="46"/>
        <v>384</v>
      </c>
      <c r="KQ12" s="106">
        <v>260</v>
      </c>
      <c r="KR12" s="27">
        <f t="shared" si="71"/>
        <v>147.69230769230771</v>
      </c>
      <c r="KS12" s="106" t="s">
        <v>2369</v>
      </c>
      <c r="KT12" s="6" t="s">
        <v>2737</v>
      </c>
      <c r="KU12" s="106" t="s">
        <v>2690</v>
      </c>
      <c r="KV12" s="106"/>
      <c r="KW12" s="1">
        <v>0.42026620370370371</v>
      </c>
      <c r="KX12" s="1">
        <v>0.33295138888888892</v>
      </c>
      <c r="KY12" s="1">
        <v>5.7013888888888892E-2</v>
      </c>
      <c r="KZ12" s="1">
        <v>3.0277777777777778E-2</v>
      </c>
      <c r="LA12">
        <v>492</v>
      </c>
      <c r="LB12">
        <v>264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 s="106">
        <f t="shared" si="47"/>
        <v>264</v>
      </c>
      <c r="LJ12" s="106">
        <v>320</v>
      </c>
      <c r="LK12" s="27">
        <f t="shared" si="72"/>
        <v>82.5</v>
      </c>
      <c r="LL12" s="106" t="s">
        <v>2369</v>
      </c>
      <c r="LM12" s="6" t="s">
        <v>2737</v>
      </c>
      <c r="LN12" s="106" t="s">
        <v>2690</v>
      </c>
      <c r="LO12" s="106"/>
      <c r="LP12" s="10">
        <v>0.30362268518518515</v>
      </c>
      <c r="LQ12" s="10">
        <v>0.21738425925925928</v>
      </c>
      <c r="LR12" s="1">
        <v>6.6967592592592592E-2</v>
      </c>
      <c r="LS12" s="1">
        <v>1.9259259259259261E-2</v>
      </c>
      <c r="LT12">
        <v>733</v>
      </c>
      <c r="LU12">
        <v>204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 s="106">
        <f t="shared" si="48"/>
        <v>204</v>
      </c>
      <c r="MC12" s="106">
        <v>320</v>
      </c>
      <c r="MD12" s="27">
        <f t="shared" si="73"/>
        <v>63.749999999999993</v>
      </c>
      <c r="ME12" s="106" t="s">
        <v>2369</v>
      </c>
      <c r="MF12" s="6" t="s">
        <v>2737</v>
      </c>
      <c r="MG12" s="106" t="s">
        <v>2690</v>
      </c>
      <c r="MH12" s="106">
        <v>8</v>
      </c>
      <c r="MI12" s="1">
        <v>0.30362268518518515</v>
      </c>
      <c r="MJ12" s="1">
        <v>0.21738425925925928</v>
      </c>
      <c r="MK12" s="1">
        <v>6.6967592592592592E-2</v>
      </c>
      <c r="ML12" s="1">
        <v>1.9259259259259261E-2</v>
      </c>
      <c r="MM12">
        <v>733</v>
      </c>
      <c r="MN12">
        <v>204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 s="106">
        <f t="shared" si="49"/>
        <v>204</v>
      </c>
      <c r="MV12" s="106">
        <v>320</v>
      </c>
      <c r="MW12" s="27">
        <f t="shared" si="74"/>
        <v>63.749999999999993</v>
      </c>
      <c r="MX12" s="106" t="s">
        <v>2369</v>
      </c>
      <c r="MY12" s="6" t="s">
        <v>2737</v>
      </c>
      <c r="MZ12" s="106" t="s">
        <v>2690</v>
      </c>
      <c r="NA12" s="106"/>
      <c r="NB12" s="10">
        <v>1.7688425925925928</v>
      </c>
      <c r="NC12" s="10">
        <v>1.3527199074074074</v>
      </c>
      <c r="ND12" s="1">
        <v>0.28545138888888888</v>
      </c>
      <c r="NE12" s="1">
        <v>0.13065972222222222</v>
      </c>
      <c r="NF12">
        <v>1383</v>
      </c>
      <c r="NG12">
        <v>1414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 s="106">
        <f t="shared" si="50"/>
        <v>1414</v>
      </c>
      <c r="NO12" s="106">
        <f t="shared" si="33"/>
        <v>1380</v>
      </c>
      <c r="NP12" s="27">
        <f t="shared" si="75"/>
        <v>102.46376811594202</v>
      </c>
      <c r="NQ12" s="106" t="s">
        <v>2369</v>
      </c>
      <c r="NR12" s="6" t="s">
        <v>2737</v>
      </c>
      <c r="NS12" s="106" t="s">
        <v>2690</v>
      </c>
      <c r="NT12" s="106">
        <v>8</v>
      </c>
      <c r="NU12" s="1">
        <v>0.28508101851851853</v>
      </c>
      <c r="NV12" s="1">
        <v>0.21052083333333335</v>
      </c>
      <c r="NW12" s="1">
        <v>4.5902777777777772E-2</v>
      </c>
      <c r="NX12" s="1">
        <v>2.8645833333333332E-2</v>
      </c>
      <c r="NY12">
        <v>776</v>
      </c>
      <c r="NZ12">
        <v>43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 s="106">
        <f t="shared" si="51"/>
        <v>43</v>
      </c>
      <c r="OH12" s="106">
        <v>320</v>
      </c>
      <c r="OI12" s="27">
        <f t="shared" si="76"/>
        <v>13.4375</v>
      </c>
      <c r="OJ12" s="106" t="s">
        <v>2369</v>
      </c>
      <c r="OK12" s="6" t="s">
        <v>2737</v>
      </c>
      <c r="OL12" s="106" t="s">
        <v>2690</v>
      </c>
      <c r="OM12" s="106">
        <v>8</v>
      </c>
      <c r="ON12" s="1">
        <v>0.40865740740740741</v>
      </c>
      <c r="OO12" s="1">
        <v>0.32962962962962966</v>
      </c>
      <c r="OP12" s="1">
        <v>4.8206018518518523E-2</v>
      </c>
      <c r="OQ12" s="1">
        <v>3.0821759259259257E-2</v>
      </c>
      <c r="OR12">
        <v>755</v>
      </c>
      <c r="OS12">
        <v>219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 s="106">
        <f t="shared" si="52"/>
        <v>219</v>
      </c>
      <c r="PA12" s="106">
        <v>320</v>
      </c>
      <c r="PB12" s="27">
        <f t="shared" si="77"/>
        <v>68.4375</v>
      </c>
      <c r="PC12" s="106" t="s">
        <v>2369</v>
      </c>
      <c r="PD12" s="6" t="s">
        <v>2737</v>
      </c>
      <c r="PE12" s="106" t="s">
        <v>2690</v>
      </c>
      <c r="PF12" s="106">
        <v>8</v>
      </c>
      <c r="PG12" s="1">
        <v>0.40865740740740741</v>
      </c>
      <c r="PH12" s="1">
        <v>0.32962962962962966</v>
      </c>
      <c r="PI12" s="1">
        <v>4.8206018518518523E-2</v>
      </c>
      <c r="PJ12" s="1">
        <v>3.0821759259259257E-2</v>
      </c>
      <c r="PK12">
        <v>755</v>
      </c>
      <c r="PL12">
        <v>219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 s="106">
        <f t="shared" si="53"/>
        <v>219</v>
      </c>
      <c r="PT12" s="106">
        <v>320</v>
      </c>
      <c r="PU12" s="27">
        <f t="shared" si="78"/>
        <v>68.4375</v>
      </c>
      <c r="PV12" s="106" t="s">
        <v>2369</v>
      </c>
      <c r="PW12" s="6" t="s">
        <v>2737</v>
      </c>
      <c r="PX12" s="106" t="s">
        <v>2690</v>
      </c>
      <c r="PY12" s="106">
        <v>8</v>
      </c>
      <c r="PZ12" s="1">
        <v>0.43723379629629627</v>
      </c>
      <c r="QA12" s="1">
        <v>0.34219907407407407</v>
      </c>
      <c r="QB12" s="1">
        <v>6.6921296296296298E-2</v>
      </c>
      <c r="QC12" s="1">
        <v>2.8101851851851854E-2</v>
      </c>
      <c r="QD12">
        <v>43</v>
      </c>
      <c r="QE12">
        <v>357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 s="106">
        <f t="shared" si="54"/>
        <v>357</v>
      </c>
      <c r="QM12" s="106">
        <v>320</v>
      </c>
      <c r="QN12" s="27">
        <f t="shared" si="79"/>
        <v>111.56250000000001</v>
      </c>
      <c r="QO12" s="106" t="s">
        <v>2369</v>
      </c>
      <c r="QP12" s="6" t="s">
        <v>2737</v>
      </c>
      <c r="QQ12" s="106" t="s">
        <v>2690</v>
      </c>
      <c r="QR12" s="106">
        <v>8</v>
      </c>
      <c r="QS12" s="1">
        <v>0.35612268518518514</v>
      </c>
      <c r="QT12" s="1">
        <v>0.27613425925925927</v>
      </c>
      <c r="QU12" s="1">
        <v>5.9745370370370372E-2</v>
      </c>
      <c r="QV12" s="1">
        <v>2.0231481481481482E-2</v>
      </c>
      <c r="QW12">
        <v>27</v>
      </c>
      <c r="QX12">
        <v>352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 s="106">
        <f t="shared" si="55"/>
        <v>352</v>
      </c>
      <c r="RF12" s="106">
        <v>320</v>
      </c>
      <c r="RG12" s="27">
        <f t="shared" si="80"/>
        <v>110.00000000000001</v>
      </c>
      <c r="RH12" s="106" t="s">
        <v>2369</v>
      </c>
      <c r="RI12" s="6" t="s">
        <v>2737</v>
      </c>
      <c r="RJ12" s="106" t="s">
        <v>2690</v>
      </c>
      <c r="RK12" s="106">
        <v>8</v>
      </c>
      <c r="RL12" s="1">
        <v>0.35612268518518514</v>
      </c>
      <c r="RM12" s="1">
        <v>0.27613425925925927</v>
      </c>
      <c r="RN12" s="1">
        <v>5.9745370370370372E-2</v>
      </c>
      <c r="RO12" s="1">
        <v>2.0231481481481482E-2</v>
      </c>
      <c r="RP12">
        <v>27</v>
      </c>
      <c r="RQ12">
        <v>352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 s="106">
        <f t="shared" si="56"/>
        <v>352</v>
      </c>
      <c r="RY12" s="106">
        <v>320</v>
      </c>
      <c r="RZ12" s="27">
        <f t="shared" si="81"/>
        <v>110.00000000000001</v>
      </c>
      <c r="SA12" s="106" t="s">
        <v>2369</v>
      </c>
      <c r="SB12" s="6" t="s">
        <v>2737</v>
      </c>
      <c r="SC12" s="106" t="s">
        <v>2690</v>
      </c>
      <c r="SD12" s="106">
        <v>8</v>
      </c>
      <c r="SE12" s="10">
        <v>1.4871180555555554</v>
      </c>
      <c r="SF12" s="10">
        <v>1.1584953703703704</v>
      </c>
      <c r="SG12" s="1">
        <v>0.2207986111111111</v>
      </c>
      <c r="SH12" s="1">
        <v>0.10781249999999999</v>
      </c>
      <c r="SI12">
        <v>1601</v>
      </c>
      <c r="SJ12">
        <v>971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 s="106">
        <f t="shared" si="57"/>
        <v>971</v>
      </c>
      <c r="SR12" s="106">
        <f t="shared" si="34"/>
        <v>1280</v>
      </c>
      <c r="SS12" s="27">
        <f t="shared" si="82"/>
        <v>75.859375</v>
      </c>
      <c r="ST12" s="106" t="s">
        <v>2369</v>
      </c>
      <c r="SU12" s="6" t="s">
        <v>2737</v>
      </c>
      <c r="SV12" s="106" t="s">
        <v>2690</v>
      </c>
      <c r="SW12" s="106">
        <v>8</v>
      </c>
      <c r="TJ12" s="106">
        <f t="shared" si="58"/>
        <v>0</v>
      </c>
      <c r="TK12" s="106">
        <v>320</v>
      </c>
      <c r="TL12" s="27">
        <f t="shared" si="83"/>
        <v>0</v>
      </c>
    </row>
    <row r="13" spans="1:532">
      <c r="A13" s="106" t="s">
        <v>2371</v>
      </c>
      <c r="B13" s="6" t="s">
        <v>2737</v>
      </c>
      <c r="C13" s="106" t="s">
        <v>2690</v>
      </c>
      <c r="D13" s="106">
        <v>8</v>
      </c>
      <c r="E13" s="176">
        <v>0.24042824074074076</v>
      </c>
      <c r="F13" s="176">
        <v>0.13487268518518519</v>
      </c>
      <c r="G13" s="176">
        <v>3.7500000000000003E-3</v>
      </c>
      <c r="H13" s="176">
        <v>0.10179398148148149</v>
      </c>
      <c r="I13" s="106">
        <v>49</v>
      </c>
      <c r="J13" s="106">
        <v>313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f t="shared" si="84"/>
        <v>313</v>
      </c>
      <c r="R13" s="106">
        <v>320</v>
      </c>
      <c r="S13" s="27">
        <f t="shared" si="24"/>
        <v>97.8125</v>
      </c>
      <c r="T13" s="106" t="s">
        <v>2371</v>
      </c>
      <c r="U13" s="6" t="s">
        <v>2737</v>
      </c>
      <c r="V13" s="106" t="s">
        <v>2690</v>
      </c>
      <c r="W13" s="106"/>
      <c r="X13" s="176">
        <v>3.605324074074074E-2</v>
      </c>
      <c r="Y13" s="176">
        <v>1.6967592592592593E-2</v>
      </c>
      <c r="Z13" s="176">
        <v>1.7824074074074072E-3</v>
      </c>
      <c r="AA13" s="176">
        <v>1.7291666666666667E-2</v>
      </c>
      <c r="AB13" s="106">
        <v>1</v>
      </c>
      <c r="AC13" s="106">
        <v>45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f t="shared" si="25"/>
        <v>45</v>
      </c>
      <c r="AK13" s="106"/>
      <c r="AL13" s="27"/>
      <c r="AM13" s="106" t="s">
        <v>2371</v>
      </c>
      <c r="AN13" s="6" t="s">
        <v>2737</v>
      </c>
      <c r="AO13" s="106" t="s">
        <v>2690</v>
      </c>
      <c r="AP13" s="106"/>
      <c r="AQ13" s="176">
        <v>1.5763888888888886E-2</v>
      </c>
      <c r="AR13" s="176">
        <v>1.113425925925926E-2</v>
      </c>
      <c r="AS13" s="176">
        <v>2.199074074074074E-4</v>
      </c>
      <c r="AT13" s="176">
        <v>4.409722222222222E-3</v>
      </c>
      <c r="AU13" s="106">
        <v>16</v>
      </c>
      <c r="AV13" s="106">
        <v>33</v>
      </c>
      <c r="AW13" s="106">
        <v>335</v>
      </c>
      <c r="AX13" s="106">
        <v>31</v>
      </c>
      <c r="AY13" s="106">
        <v>0</v>
      </c>
      <c r="AZ13" s="106">
        <v>0</v>
      </c>
      <c r="BA13" s="106">
        <v>0</v>
      </c>
      <c r="BB13" s="106">
        <v>91.53</v>
      </c>
      <c r="BC13" s="106">
        <f t="shared" si="85"/>
        <v>2</v>
      </c>
      <c r="BD13" s="106"/>
      <c r="BE13" s="27"/>
      <c r="BF13" s="106" t="s">
        <v>2371</v>
      </c>
      <c r="BG13" s="6" t="s">
        <v>2737</v>
      </c>
      <c r="BH13" s="106" t="s">
        <v>2690</v>
      </c>
      <c r="BI13" s="106"/>
      <c r="BJ13" s="1">
        <v>2.6967592592592594E-3</v>
      </c>
      <c r="BK13" s="1">
        <v>2.6967592592592594E-3</v>
      </c>
      <c r="BL13" s="1">
        <v>0</v>
      </c>
      <c r="BM13" s="1">
        <v>0</v>
      </c>
      <c r="BN13">
        <v>1</v>
      </c>
      <c r="BO13">
        <v>7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 s="106">
        <f t="shared" si="36"/>
        <v>7</v>
      </c>
      <c r="BW13" s="106"/>
      <c r="BX13" s="27"/>
      <c r="BY13" s="106" t="s">
        <v>2371</v>
      </c>
      <c r="BZ13" s="6" t="s">
        <v>2737</v>
      </c>
      <c r="CA13" s="106" t="s">
        <v>2690</v>
      </c>
      <c r="CB13" s="106"/>
      <c r="CC13" s="1">
        <v>1.2372685185185186E-2</v>
      </c>
      <c r="CD13" s="1">
        <v>1.1921296296296296E-3</v>
      </c>
      <c r="CE13" s="1">
        <v>7.7546296296296304E-4</v>
      </c>
      <c r="CF13" s="1">
        <v>1.0393518518518519E-2</v>
      </c>
      <c r="CG13">
        <v>3</v>
      </c>
      <c r="CH13">
        <v>4</v>
      </c>
      <c r="CI13">
        <v>26</v>
      </c>
      <c r="CJ13">
        <v>3</v>
      </c>
      <c r="CK13">
        <v>0</v>
      </c>
      <c r="CL13">
        <v>0</v>
      </c>
      <c r="CM13">
        <v>0</v>
      </c>
      <c r="CN13">
        <v>89.66</v>
      </c>
      <c r="CO13" s="106">
        <f t="shared" si="37"/>
        <v>1</v>
      </c>
      <c r="CP13" s="106"/>
      <c r="CQ13" s="27"/>
      <c r="CR13" s="106" t="s">
        <v>2371</v>
      </c>
      <c r="CS13" s="6" t="s">
        <v>2737</v>
      </c>
      <c r="CT13" s="106" t="s">
        <v>2690</v>
      </c>
      <c r="CU13" s="106"/>
      <c r="CV13" s="1">
        <v>1.2372685185185186E-2</v>
      </c>
      <c r="CW13" s="1">
        <v>1.1921296296296296E-3</v>
      </c>
      <c r="CX13" s="1">
        <v>7.7546296296296304E-4</v>
      </c>
      <c r="CY13" s="1">
        <v>1.0393518518518519E-2</v>
      </c>
      <c r="CZ13">
        <v>3</v>
      </c>
      <c r="DA13">
        <v>4</v>
      </c>
      <c r="DB13">
        <v>38</v>
      </c>
      <c r="DC13">
        <v>3</v>
      </c>
      <c r="DD13">
        <v>0</v>
      </c>
      <c r="DE13">
        <v>0</v>
      </c>
      <c r="DF13">
        <v>0</v>
      </c>
      <c r="DG13">
        <v>92.68</v>
      </c>
      <c r="DH13" s="106">
        <f t="shared" si="38"/>
        <v>1</v>
      </c>
      <c r="DI13" s="106"/>
      <c r="DJ13" s="27"/>
      <c r="DK13" s="106" t="s">
        <v>2371</v>
      </c>
      <c r="DL13" s="6" t="s">
        <v>2737</v>
      </c>
      <c r="DM13" s="106" t="s">
        <v>2690</v>
      </c>
      <c r="DN13" s="106"/>
      <c r="DO13" s="1">
        <v>0.30733796296296295</v>
      </c>
      <c r="DP13" s="1">
        <v>0.166875</v>
      </c>
      <c r="DQ13" s="1">
        <v>6.5393518518518517E-3</v>
      </c>
      <c r="DR13" s="1">
        <v>0.13391203703703705</v>
      </c>
      <c r="DS13">
        <v>70</v>
      </c>
      <c r="DT13">
        <v>402</v>
      </c>
      <c r="DU13">
        <v>373</v>
      </c>
      <c r="DV13">
        <v>34</v>
      </c>
      <c r="DW13">
        <v>0</v>
      </c>
      <c r="DX13">
        <v>0</v>
      </c>
      <c r="DY13">
        <v>0</v>
      </c>
      <c r="DZ13">
        <v>91.65</v>
      </c>
      <c r="EA13" s="106">
        <f t="shared" si="39"/>
        <v>368</v>
      </c>
      <c r="EB13" s="106">
        <f t="shared" si="27"/>
        <v>320</v>
      </c>
      <c r="EC13" s="27">
        <f t="shared" si="63"/>
        <v>114.99999999999999</v>
      </c>
      <c r="ED13" s="106" t="s">
        <v>2371</v>
      </c>
      <c r="EE13" s="6" t="s">
        <v>2737</v>
      </c>
      <c r="EF13" s="106" t="s">
        <v>2690</v>
      </c>
      <c r="EG13" s="106"/>
      <c r="EH13" s="1">
        <v>2.6620370370370372E-4</v>
      </c>
      <c r="EI13" s="1">
        <v>2.6620370370370372E-4</v>
      </c>
      <c r="EJ13" s="1">
        <v>0</v>
      </c>
      <c r="EK13" s="1">
        <v>0</v>
      </c>
      <c r="EL13">
        <v>1</v>
      </c>
      <c r="EM13">
        <v>1</v>
      </c>
      <c r="EN13">
        <v>4</v>
      </c>
      <c r="EO13">
        <v>1</v>
      </c>
      <c r="EP13">
        <v>0</v>
      </c>
      <c r="EQ13">
        <v>0</v>
      </c>
      <c r="ER13">
        <v>0</v>
      </c>
      <c r="ES13">
        <v>80</v>
      </c>
      <c r="ET13" s="106">
        <f t="shared" si="40"/>
        <v>0</v>
      </c>
      <c r="EU13" s="106"/>
      <c r="EV13" s="27"/>
      <c r="EW13" s="106" t="s">
        <v>2371</v>
      </c>
      <c r="EX13" s="6" t="s">
        <v>2737</v>
      </c>
      <c r="EY13" s="106" t="s">
        <v>2690</v>
      </c>
      <c r="EZ13" s="106">
        <v>2</v>
      </c>
      <c r="FA13" s="1">
        <v>7.1111111111111111E-2</v>
      </c>
      <c r="FB13" s="1">
        <v>5.8101851851851849E-2</v>
      </c>
      <c r="FC13" s="1">
        <v>4.9768518518518521E-3</v>
      </c>
      <c r="FD13" s="1">
        <v>8.0208333333333329E-3</v>
      </c>
      <c r="FE13">
        <v>4</v>
      </c>
      <c r="FF13">
        <v>161</v>
      </c>
      <c r="FG13">
        <v>85</v>
      </c>
      <c r="FH13">
        <v>3</v>
      </c>
      <c r="FI13">
        <v>0</v>
      </c>
      <c r="FJ13">
        <v>0</v>
      </c>
      <c r="FK13">
        <v>0</v>
      </c>
      <c r="FL13">
        <v>96.59</v>
      </c>
      <c r="FM13" s="106">
        <f t="shared" si="41"/>
        <v>158</v>
      </c>
      <c r="FN13" s="106">
        <v>80</v>
      </c>
      <c r="FO13" s="27">
        <f t="shared" si="65"/>
        <v>197.5</v>
      </c>
      <c r="FP13" s="106" t="s">
        <v>2371</v>
      </c>
      <c r="FQ13" s="6" t="s">
        <v>2737</v>
      </c>
      <c r="FR13" s="106" t="s">
        <v>2690</v>
      </c>
      <c r="FS13" s="106">
        <v>7</v>
      </c>
      <c r="FT13" s="1">
        <v>0.24888888888888891</v>
      </c>
      <c r="FU13" s="1">
        <v>0.11833333333333333</v>
      </c>
      <c r="FV13" s="1">
        <v>2.0208333333333335E-2</v>
      </c>
      <c r="FW13" s="1">
        <v>0.11034722222222222</v>
      </c>
      <c r="FX13">
        <v>18</v>
      </c>
      <c r="FY13">
        <v>325</v>
      </c>
      <c r="FZ13">
        <v>179</v>
      </c>
      <c r="GA13">
        <v>16</v>
      </c>
      <c r="GB13">
        <v>0</v>
      </c>
      <c r="GC13">
        <v>0</v>
      </c>
      <c r="GD13">
        <v>0</v>
      </c>
      <c r="GE13">
        <v>91.79</v>
      </c>
      <c r="GF13" s="106">
        <f t="shared" si="42"/>
        <v>309</v>
      </c>
      <c r="GG13" s="106">
        <v>280</v>
      </c>
      <c r="GH13" s="27">
        <f t="shared" si="66"/>
        <v>110.35714285714286</v>
      </c>
      <c r="GI13" s="106" t="s">
        <v>2371</v>
      </c>
      <c r="GJ13" s="6" t="s">
        <v>2737</v>
      </c>
      <c r="GK13" s="106" t="s">
        <v>2690</v>
      </c>
      <c r="GL13" s="106">
        <v>8</v>
      </c>
      <c r="GM13" s="1">
        <v>0.32797453703703705</v>
      </c>
      <c r="GN13" s="1">
        <v>0.144375</v>
      </c>
      <c r="GO13" s="1">
        <v>3.1111111111111107E-2</v>
      </c>
      <c r="GP13" s="1">
        <v>0.15247685185185186</v>
      </c>
      <c r="GQ13">
        <v>263</v>
      </c>
      <c r="GR13">
        <v>337</v>
      </c>
      <c r="GS13">
        <v>236</v>
      </c>
      <c r="GT13">
        <v>18</v>
      </c>
      <c r="GU13">
        <v>0</v>
      </c>
      <c r="GV13">
        <v>0</v>
      </c>
      <c r="GW13">
        <v>0</v>
      </c>
      <c r="GX13">
        <v>92.91</v>
      </c>
      <c r="GY13" s="106">
        <f t="shared" si="43"/>
        <v>319</v>
      </c>
      <c r="GZ13" s="106">
        <v>320</v>
      </c>
      <c r="HA13" s="27">
        <f t="shared" si="28"/>
        <v>99.6875</v>
      </c>
      <c r="HB13" s="106" t="s">
        <v>2371</v>
      </c>
      <c r="HC13" s="6" t="s">
        <v>2737</v>
      </c>
      <c r="HD13" s="106" t="s">
        <v>2690</v>
      </c>
      <c r="HE13" s="106"/>
      <c r="HF13" s="1">
        <v>0.32797453703703705</v>
      </c>
      <c r="HG13" s="1">
        <v>0.144375</v>
      </c>
      <c r="HH13" s="1">
        <v>3.1111111111111107E-2</v>
      </c>
      <c r="HI13" s="1">
        <v>0.15247685185185186</v>
      </c>
      <c r="HJ13">
        <v>263</v>
      </c>
      <c r="HK13">
        <v>337</v>
      </c>
      <c r="HL13">
        <v>244</v>
      </c>
      <c r="HM13">
        <v>18</v>
      </c>
      <c r="HN13">
        <v>0</v>
      </c>
      <c r="HO13">
        <v>0</v>
      </c>
      <c r="HP13">
        <v>0</v>
      </c>
      <c r="HQ13">
        <v>93.13</v>
      </c>
      <c r="HR13" s="106">
        <f>HK13-HM13</f>
        <v>319</v>
      </c>
      <c r="HS13" s="106">
        <v>320</v>
      </c>
      <c r="HT13" s="27">
        <f t="shared" si="86"/>
        <v>99.6875</v>
      </c>
      <c r="HU13" s="106" t="s">
        <v>2371</v>
      </c>
      <c r="HV13" s="6" t="s">
        <v>2737</v>
      </c>
      <c r="HW13" s="106" t="s">
        <v>2690</v>
      </c>
      <c r="HX13" s="106"/>
      <c r="HY13" s="1">
        <v>0.64826388888888886</v>
      </c>
      <c r="HZ13" s="1">
        <v>0.3210763888888889</v>
      </c>
      <c r="IA13" s="1">
        <v>5.6307870370370362E-2</v>
      </c>
      <c r="IB13" s="1">
        <v>0.2708564814814815</v>
      </c>
      <c r="IC13">
        <v>286</v>
      </c>
      <c r="ID13">
        <v>824</v>
      </c>
      <c r="IE13">
        <v>512</v>
      </c>
      <c r="IF13">
        <v>38</v>
      </c>
      <c r="IG13">
        <v>0</v>
      </c>
      <c r="IH13">
        <v>0</v>
      </c>
      <c r="II13">
        <v>0</v>
      </c>
      <c r="IJ13">
        <v>93.09</v>
      </c>
      <c r="IK13" s="106">
        <f t="shared" si="29"/>
        <v>786</v>
      </c>
      <c r="IL13" s="106">
        <f t="shared" si="30"/>
        <v>680</v>
      </c>
      <c r="IM13" s="27">
        <f t="shared" si="68"/>
        <v>115.58823529411764</v>
      </c>
      <c r="IN13" s="106" t="s">
        <v>2371</v>
      </c>
      <c r="IO13" s="6" t="s">
        <v>2737</v>
      </c>
      <c r="IP13" s="106" t="s">
        <v>2690</v>
      </c>
      <c r="IQ13" s="106">
        <v>8</v>
      </c>
      <c r="IR13" s="1">
        <v>0.31809027777777776</v>
      </c>
      <c r="IS13" s="1">
        <v>0.13570601851851852</v>
      </c>
      <c r="IT13" s="1">
        <v>6.5069444444444444E-2</v>
      </c>
      <c r="IU13" s="1">
        <v>0.11729166666666667</v>
      </c>
      <c r="IV13">
        <v>194</v>
      </c>
      <c r="IW13">
        <v>280</v>
      </c>
      <c r="IX13">
        <v>183</v>
      </c>
      <c r="IY13">
        <v>11</v>
      </c>
      <c r="IZ13">
        <v>0</v>
      </c>
      <c r="JA13">
        <v>0</v>
      </c>
      <c r="JB13">
        <v>0</v>
      </c>
      <c r="JC13">
        <v>94.33</v>
      </c>
      <c r="JD13" s="106">
        <f t="shared" si="44"/>
        <v>269</v>
      </c>
      <c r="JE13" s="106">
        <v>320</v>
      </c>
      <c r="JF13" s="27">
        <f t="shared" si="69"/>
        <v>84.0625</v>
      </c>
      <c r="JG13" s="106" t="s">
        <v>2371</v>
      </c>
      <c r="JH13" s="6" t="s">
        <v>2737</v>
      </c>
      <c r="JI13" s="106" t="s">
        <v>2690</v>
      </c>
      <c r="JJ13" s="106">
        <v>8</v>
      </c>
      <c r="JK13" s="1">
        <v>0.26045138888888891</v>
      </c>
      <c r="JL13" s="1">
        <v>0.13237268518518519</v>
      </c>
      <c r="JM13" s="1">
        <v>7.3611111111111108E-3</v>
      </c>
      <c r="JN13" s="1">
        <v>0.12070601851851852</v>
      </c>
      <c r="JO13">
        <v>41</v>
      </c>
      <c r="JP13">
        <v>408</v>
      </c>
      <c r="JQ13">
        <v>27</v>
      </c>
      <c r="JR13">
        <v>3</v>
      </c>
      <c r="JS13">
        <v>0</v>
      </c>
      <c r="JT13">
        <v>0</v>
      </c>
      <c r="JU13">
        <v>0</v>
      </c>
      <c r="JV13">
        <v>90</v>
      </c>
      <c r="JW13" s="106">
        <f t="shared" si="45"/>
        <v>405</v>
      </c>
      <c r="JX13" s="106">
        <v>320</v>
      </c>
      <c r="JY13" s="27">
        <f t="shared" si="70"/>
        <v>126.5625</v>
      </c>
      <c r="JZ13" s="106" t="s">
        <v>2371</v>
      </c>
      <c r="KA13" s="6" t="s">
        <v>2737</v>
      </c>
      <c r="KB13" s="106" t="s">
        <v>2690</v>
      </c>
      <c r="KC13" s="106"/>
      <c r="KD13" s="1">
        <v>0.29099537037037038</v>
      </c>
      <c r="KE13" s="1">
        <v>0.12738425925925925</v>
      </c>
      <c r="KF13" s="1">
        <v>1.5509259259259257E-2</v>
      </c>
      <c r="KG13" s="1">
        <v>0.14809027777777778</v>
      </c>
      <c r="KH13">
        <v>85</v>
      </c>
      <c r="KI13">
        <v>379</v>
      </c>
      <c r="KJ13">
        <v>148</v>
      </c>
      <c r="KK13">
        <v>5</v>
      </c>
      <c r="KL13">
        <v>0</v>
      </c>
      <c r="KM13">
        <v>0</v>
      </c>
      <c r="KN13">
        <v>0</v>
      </c>
      <c r="KO13">
        <v>96.73</v>
      </c>
      <c r="KP13" s="106">
        <f t="shared" si="46"/>
        <v>374</v>
      </c>
      <c r="KQ13" s="106">
        <v>260</v>
      </c>
      <c r="KR13" s="27">
        <f t="shared" si="71"/>
        <v>143.84615384615384</v>
      </c>
      <c r="KS13" s="106" t="s">
        <v>2371</v>
      </c>
      <c r="KT13" s="6" t="s">
        <v>2737</v>
      </c>
      <c r="KU13" s="106" t="s">
        <v>2690</v>
      </c>
      <c r="KV13" s="106"/>
      <c r="KW13" s="1">
        <v>0</v>
      </c>
      <c r="KX13" s="1">
        <v>0</v>
      </c>
      <c r="KY13" s="1">
        <v>0</v>
      </c>
      <c r="KZ13" s="1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 s="106">
        <f t="shared" si="47"/>
        <v>0</v>
      </c>
      <c r="LJ13" s="106"/>
      <c r="LK13" s="27"/>
      <c r="LL13" s="106" t="s">
        <v>2371</v>
      </c>
      <c r="LM13" s="6" t="s">
        <v>2737</v>
      </c>
      <c r="LN13" s="106" t="s">
        <v>2690</v>
      </c>
      <c r="LO13" s="106"/>
      <c r="LP13" s="1" t="e">
        <v>#N/A</v>
      </c>
      <c r="LQ13" s="1" t="e">
        <v>#N/A</v>
      </c>
      <c r="LR13" s="1" t="e">
        <v>#N/A</v>
      </c>
      <c r="LS13" s="1" t="e">
        <v>#N/A</v>
      </c>
      <c r="LT13" t="e">
        <v>#N/A</v>
      </c>
      <c r="LU13" t="e">
        <v>#N/A</v>
      </c>
      <c r="LV13" t="e">
        <v>#N/A</v>
      </c>
      <c r="LW13" t="e">
        <v>#N/A</v>
      </c>
      <c r="LX13" t="e">
        <v>#N/A</v>
      </c>
      <c r="LY13" t="e">
        <v>#N/A</v>
      </c>
      <c r="LZ13" t="e">
        <v>#N/A</v>
      </c>
      <c r="MA13" t="e">
        <v>#N/A</v>
      </c>
      <c r="MB13" s="106" t="e">
        <f t="shared" si="48"/>
        <v>#N/A</v>
      </c>
      <c r="MC13" s="106"/>
      <c r="MD13" s="27" t="e">
        <f t="shared" si="73"/>
        <v>#N/A</v>
      </c>
      <c r="ME13" s="106" t="s">
        <v>2371</v>
      </c>
      <c r="MF13" s="6" t="s">
        <v>2737</v>
      </c>
      <c r="MG13" s="106" t="s">
        <v>2690</v>
      </c>
      <c r="MH13" s="106"/>
      <c r="MI13" t="e">
        <v>#N/A</v>
      </c>
      <c r="MJ13" t="e">
        <v>#N/A</v>
      </c>
      <c r="MK13" t="e">
        <v>#N/A</v>
      </c>
      <c r="ML13" t="e">
        <v>#N/A</v>
      </c>
      <c r="MM13" t="e">
        <v>#N/A</v>
      </c>
      <c r="MN13" t="e">
        <v>#N/A</v>
      </c>
      <c r="MO13" t="e">
        <v>#N/A</v>
      </c>
      <c r="MP13" t="e">
        <v>#N/A</v>
      </c>
      <c r="MQ13" t="e">
        <v>#N/A</v>
      </c>
      <c r="MR13" t="e">
        <v>#N/A</v>
      </c>
      <c r="MS13" t="e">
        <v>#N/A</v>
      </c>
      <c r="MT13" t="e">
        <v>#N/A</v>
      </c>
      <c r="MU13" s="106" t="e">
        <f t="shared" si="49"/>
        <v>#N/A</v>
      </c>
      <c r="MV13" s="106"/>
      <c r="MW13" s="27"/>
      <c r="MX13" s="106" t="s">
        <v>2371</v>
      </c>
      <c r="MY13" s="6" t="s">
        <v>2737</v>
      </c>
      <c r="MZ13" s="106" t="s">
        <v>2690</v>
      </c>
      <c r="NA13" s="106"/>
      <c r="NB13" s="1">
        <v>0.86953703703703711</v>
      </c>
      <c r="NC13" s="1">
        <v>0.39546296296296296</v>
      </c>
      <c r="ND13" s="1">
        <v>8.7951388888888885E-2</v>
      </c>
      <c r="NE13" s="1">
        <v>0.38609953703703703</v>
      </c>
      <c r="NF13">
        <v>320</v>
      </c>
      <c r="NG13">
        <v>1067</v>
      </c>
      <c r="NH13">
        <v>358</v>
      </c>
      <c r="NI13">
        <v>19</v>
      </c>
      <c r="NJ13">
        <v>0</v>
      </c>
      <c r="NK13">
        <v>0</v>
      </c>
      <c r="NL13">
        <v>0</v>
      </c>
      <c r="NM13">
        <v>94.96</v>
      </c>
      <c r="NN13" s="106">
        <f t="shared" si="50"/>
        <v>1048</v>
      </c>
      <c r="NO13" s="106">
        <f t="shared" si="33"/>
        <v>900</v>
      </c>
      <c r="NP13" s="27">
        <f t="shared" si="75"/>
        <v>116.44444444444444</v>
      </c>
      <c r="NQ13" s="106" t="s">
        <v>2371</v>
      </c>
      <c r="NR13" s="6" t="s">
        <v>2737</v>
      </c>
      <c r="NS13" s="106" t="s">
        <v>2690</v>
      </c>
      <c r="NT13" s="106">
        <v>8</v>
      </c>
      <c r="NU13" s="1">
        <v>0.19690972222222222</v>
      </c>
      <c r="NV13" s="1">
        <v>8.3020833333333335E-2</v>
      </c>
      <c r="NW13" s="1">
        <v>1.877314814814815E-2</v>
      </c>
      <c r="NX13" s="1">
        <v>9.5092592592592604E-2</v>
      </c>
      <c r="NY13">
        <v>797</v>
      </c>
      <c r="NZ13">
        <v>88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 s="106">
        <f t="shared" si="51"/>
        <v>88</v>
      </c>
      <c r="OH13" s="106">
        <v>320</v>
      </c>
      <c r="OI13" s="27">
        <f t="shared" si="76"/>
        <v>27.500000000000004</v>
      </c>
      <c r="OJ13" s="106" t="s">
        <v>2371</v>
      </c>
      <c r="OK13" s="6" t="s">
        <v>2737</v>
      </c>
      <c r="OL13" s="106" t="s">
        <v>2690</v>
      </c>
      <c r="OM13" s="106">
        <v>8</v>
      </c>
      <c r="ON13" s="1">
        <v>0.39758101851851851</v>
      </c>
      <c r="OO13" s="1">
        <v>0.12184027777777778</v>
      </c>
      <c r="OP13" s="1">
        <v>1.0405092592592593E-2</v>
      </c>
      <c r="OQ13" s="1">
        <v>0.26532407407407405</v>
      </c>
      <c r="OR13">
        <v>698</v>
      </c>
      <c r="OS13">
        <v>165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 s="106">
        <f t="shared" si="52"/>
        <v>165</v>
      </c>
      <c r="PA13" s="106">
        <v>320</v>
      </c>
      <c r="PB13" s="27">
        <f t="shared" si="77"/>
        <v>51.5625</v>
      </c>
      <c r="PC13" s="106" t="s">
        <v>2371</v>
      </c>
      <c r="PD13" s="6" t="s">
        <v>2737</v>
      </c>
      <c r="PE13" s="106" t="s">
        <v>2690</v>
      </c>
      <c r="PF13" s="106">
        <v>8</v>
      </c>
      <c r="PG13" s="1">
        <v>0.39758101851851851</v>
      </c>
      <c r="PH13" s="1">
        <v>0.12184027777777778</v>
      </c>
      <c r="PI13" s="1">
        <v>1.0405092592592593E-2</v>
      </c>
      <c r="PJ13" s="1">
        <v>0.26532407407407405</v>
      </c>
      <c r="PK13">
        <v>698</v>
      </c>
      <c r="PL13">
        <v>165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 s="106">
        <f t="shared" si="53"/>
        <v>165</v>
      </c>
      <c r="PT13" s="106">
        <v>320</v>
      </c>
      <c r="PU13" s="27">
        <f t="shared" si="78"/>
        <v>51.5625</v>
      </c>
      <c r="PV13" s="106" t="s">
        <v>2371</v>
      </c>
      <c r="PW13" s="6" t="s">
        <v>2737</v>
      </c>
      <c r="PX13" s="106" t="s">
        <v>2690</v>
      </c>
      <c r="PY13" s="106">
        <v>8</v>
      </c>
      <c r="PZ13" s="1">
        <v>0.33111111111111108</v>
      </c>
      <c r="QA13" s="1">
        <v>0.16336805555555556</v>
      </c>
      <c r="QB13" s="1">
        <v>4.2002314814814812E-2</v>
      </c>
      <c r="QC13" s="1">
        <v>0.12572916666666667</v>
      </c>
      <c r="QD13">
        <v>83</v>
      </c>
      <c r="QE13">
        <v>357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 s="106">
        <f t="shared" si="54"/>
        <v>357</v>
      </c>
      <c r="QM13" s="106">
        <v>320</v>
      </c>
      <c r="QN13" s="27">
        <f t="shared" si="79"/>
        <v>111.56250000000001</v>
      </c>
      <c r="QO13" s="106" t="s">
        <v>2371</v>
      </c>
      <c r="QP13" s="6" t="s">
        <v>2737</v>
      </c>
      <c r="QQ13" s="106" t="s">
        <v>2690</v>
      </c>
      <c r="QR13" s="106">
        <v>8</v>
      </c>
      <c r="QS13" s="1">
        <v>0.4433449074074074</v>
      </c>
      <c r="QT13" s="1">
        <v>0.20005787037037037</v>
      </c>
      <c r="QU13" s="1">
        <v>3.0277777777777778E-2</v>
      </c>
      <c r="QV13" s="1">
        <v>0.21299768518518516</v>
      </c>
      <c r="QW13">
        <v>38</v>
      </c>
      <c r="QX13">
        <v>325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 s="106">
        <f t="shared" si="55"/>
        <v>325</v>
      </c>
      <c r="RF13" s="106">
        <v>320</v>
      </c>
      <c r="RG13" s="27">
        <f t="shared" si="80"/>
        <v>101.5625</v>
      </c>
      <c r="RH13" s="106" t="s">
        <v>2371</v>
      </c>
      <c r="RI13" s="6" t="s">
        <v>2737</v>
      </c>
      <c r="RJ13" s="106" t="s">
        <v>2690</v>
      </c>
      <c r="RK13" s="106">
        <v>8</v>
      </c>
      <c r="RL13" s="1">
        <v>0.4433449074074074</v>
      </c>
      <c r="RM13" s="1">
        <v>0.20005787037037037</v>
      </c>
      <c r="RN13" s="1">
        <v>3.0277777777777778E-2</v>
      </c>
      <c r="RO13" s="1">
        <v>0.21299768518518516</v>
      </c>
      <c r="RP13">
        <v>38</v>
      </c>
      <c r="RQ13">
        <v>325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 s="106">
        <f t="shared" si="56"/>
        <v>325</v>
      </c>
      <c r="RY13" s="106">
        <v>320</v>
      </c>
      <c r="RZ13" s="27">
        <f t="shared" si="81"/>
        <v>101.5625</v>
      </c>
      <c r="SA13" s="106" t="s">
        <v>2371</v>
      </c>
      <c r="SB13" s="6" t="s">
        <v>2737</v>
      </c>
      <c r="SC13" s="106" t="s">
        <v>2690</v>
      </c>
      <c r="SD13" s="106">
        <v>8</v>
      </c>
      <c r="SE13" s="10">
        <v>1.3689699074074075</v>
      </c>
      <c r="SF13" s="1">
        <v>0.56831018518518517</v>
      </c>
      <c r="SG13" s="1">
        <v>0.10148148148148149</v>
      </c>
      <c r="SH13" s="1">
        <v>0.69916666666666671</v>
      </c>
      <c r="SI13">
        <v>1616</v>
      </c>
      <c r="SJ13">
        <v>935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 s="106">
        <f t="shared" si="57"/>
        <v>935</v>
      </c>
      <c r="SR13" s="106">
        <f t="shared" si="34"/>
        <v>1280</v>
      </c>
      <c r="SS13" s="27">
        <f t="shared" si="82"/>
        <v>73.046875</v>
      </c>
      <c r="ST13" s="106" t="s">
        <v>2371</v>
      </c>
      <c r="SU13" s="6" t="s">
        <v>2737</v>
      </c>
      <c r="SV13" s="106" t="s">
        <v>2690</v>
      </c>
      <c r="SW13" s="106">
        <v>8</v>
      </c>
      <c r="TJ13" s="106">
        <f t="shared" si="58"/>
        <v>0</v>
      </c>
      <c r="TK13" s="106">
        <v>320</v>
      </c>
      <c r="TL13" s="27">
        <f t="shared" si="83"/>
        <v>0</v>
      </c>
    </row>
    <row r="14" spans="1:532">
      <c r="A14" s="106" t="s">
        <v>2373</v>
      </c>
      <c r="B14" s="6" t="s">
        <v>2737</v>
      </c>
      <c r="C14" s="106" t="s">
        <v>2690</v>
      </c>
      <c r="D14" s="106">
        <v>5</v>
      </c>
      <c r="E14" s="176">
        <v>0.22847222222222222</v>
      </c>
      <c r="F14" s="176">
        <v>0.1317824074074074</v>
      </c>
      <c r="G14" s="176">
        <v>2.9236111111111112E-2</v>
      </c>
      <c r="H14" s="176">
        <v>6.744212962962963E-2</v>
      </c>
      <c r="I14" s="106">
        <v>32</v>
      </c>
      <c r="J14" s="106">
        <v>171</v>
      </c>
      <c r="K14" s="106">
        <v>225</v>
      </c>
      <c r="L14" s="106">
        <v>5</v>
      </c>
      <c r="M14" s="106">
        <v>0</v>
      </c>
      <c r="N14" s="106">
        <v>0</v>
      </c>
      <c r="O14" s="106">
        <v>0</v>
      </c>
      <c r="P14" s="106">
        <v>97.83</v>
      </c>
      <c r="Q14" s="106">
        <f t="shared" si="84"/>
        <v>166</v>
      </c>
      <c r="R14" s="106">
        <v>200</v>
      </c>
      <c r="S14" s="27">
        <f t="shared" si="24"/>
        <v>83</v>
      </c>
      <c r="T14" s="106" t="s">
        <v>2373</v>
      </c>
      <c r="U14" s="6" t="s">
        <v>2737</v>
      </c>
      <c r="V14" s="106" t="s">
        <v>2690</v>
      </c>
      <c r="W14" s="106"/>
      <c r="X14" s="176">
        <v>1.3877314814814815E-2</v>
      </c>
      <c r="Y14" s="176">
        <v>9.5601851851851855E-3</v>
      </c>
      <c r="Z14" s="176">
        <v>4.6296296296296294E-5</v>
      </c>
      <c r="AA14" s="176">
        <v>4.2476851851851851E-3</v>
      </c>
      <c r="AB14" s="106">
        <v>10</v>
      </c>
      <c r="AC14" s="106">
        <v>12</v>
      </c>
      <c r="AD14" s="106">
        <v>448</v>
      </c>
      <c r="AE14" s="106">
        <v>9</v>
      </c>
      <c r="AF14" s="106">
        <v>0</v>
      </c>
      <c r="AG14" s="106">
        <v>0</v>
      </c>
      <c r="AH14" s="106">
        <v>0</v>
      </c>
      <c r="AI14" s="106">
        <v>98.03</v>
      </c>
      <c r="AJ14" s="106">
        <f t="shared" si="25"/>
        <v>3</v>
      </c>
      <c r="AK14" s="106"/>
      <c r="AL14" s="27"/>
      <c r="AM14" s="106" t="s">
        <v>2373</v>
      </c>
      <c r="AN14" s="6" t="s">
        <v>2737</v>
      </c>
      <c r="AO14" s="106" t="s">
        <v>2690</v>
      </c>
      <c r="AP14" s="106">
        <v>8</v>
      </c>
      <c r="AQ14" s="176">
        <v>8.0231481481481473E-2</v>
      </c>
      <c r="AR14" s="176">
        <v>1.5277777777777777E-2</v>
      </c>
      <c r="AS14" s="176">
        <v>2.1701388888888892E-2</v>
      </c>
      <c r="AT14" s="176">
        <v>4.3252314814814813E-2</v>
      </c>
      <c r="AU14" s="106">
        <v>10</v>
      </c>
      <c r="AV14" s="106">
        <v>18</v>
      </c>
      <c r="AW14" s="106">
        <v>169</v>
      </c>
      <c r="AX14" s="106">
        <v>16</v>
      </c>
      <c r="AY14" s="106">
        <v>0</v>
      </c>
      <c r="AZ14" s="106">
        <v>0</v>
      </c>
      <c r="BA14" s="106">
        <v>0</v>
      </c>
      <c r="BB14" s="106">
        <v>91.35</v>
      </c>
      <c r="BC14" s="106">
        <f t="shared" si="85"/>
        <v>2</v>
      </c>
      <c r="BD14" s="106"/>
      <c r="BE14" s="27"/>
      <c r="BF14" s="106" t="s">
        <v>2373</v>
      </c>
      <c r="BG14" s="6" t="s">
        <v>2737</v>
      </c>
      <c r="BH14" s="106" t="s">
        <v>2690</v>
      </c>
      <c r="BI14" s="106">
        <v>8</v>
      </c>
      <c r="BJ14" s="1">
        <v>8.1018518518518516E-4</v>
      </c>
      <c r="BK14" s="1">
        <v>8.1018518518518516E-4</v>
      </c>
      <c r="BL14" s="1">
        <v>0</v>
      </c>
      <c r="BM14" s="1">
        <v>0</v>
      </c>
      <c r="BN14">
        <v>1</v>
      </c>
      <c r="BO14">
        <v>1</v>
      </c>
      <c r="BP14">
        <v>8</v>
      </c>
      <c r="BQ14">
        <v>0</v>
      </c>
      <c r="BR14">
        <v>0</v>
      </c>
      <c r="BS14">
        <v>0</v>
      </c>
      <c r="BT14">
        <v>0</v>
      </c>
      <c r="BU14">
        <v>100</v>
      </c>
      <c r="BV14" s="106">
        <f t="shared" si="36"/>
        <v>1</v>
      </c>
      <c r="BW14" s="106"/>
      <c r="BX14" s="27"/>
      <c r="BY14" s="106" t="s">
        <v>2373</v>
      </c>
      <c r="BZ14" s="6" t="s">
        <v>2737</v>
      </c>
      <c r="CA14" s="106" t="s">
        <v>2690</v>
      </c>
      <c r="CB14" s="106"/>
      <c r="CC14" s="1">
        <v>4.2824074074074075E-4</v>
      </c>
      <c r="CD14" s="1">
        <v>4.2824074074074075E-4</v>
      </c>
      <c r="CE14" s="1">
        <v>0</v>
      </c>
      <c r="CF14" s="1">
        <v>0</v>
      </c>
      <c r="CG14">
        <v>1</v>
      </c>
      <c r="CH14">
        <v>1</v>
      </c>
      <c r="CI14">
        <v>17</v>
      </c>
      <c r="CJ14">
        <v>1</v>
      </c>
      <c r="CK14">
        <v>0</v>
      </c>
      <c r="CL14">
        <v>0</v>
      </c>
      <c r="CM14">
        <v>0</v>
      </c>
      <c r="CN14">
        <v>94.44</v>
      </c>
      <c r="CO14" s="106">
        <f t="shared" si="37"/>
        <v>0</v>
      </c>
      <c r="CP14" s="106"/>
      <c r="CQ14" s="27"/>
      <c r="CR14" s="106" t="s">
        <v>2373</v>
      </c>
      <c r="CS14" s="6" t="s">
        <v>2737</v>
      </c>
      <c r="CT14" s="106" t="s">
        <v>2690</v>
      </c>
      <c r="CU14" s="106"/>
      <c r="CV14" s="1">
        <v>4.2824074074074075E-4</v>
      </c>
      <c r="CW14" s="1">
        <v>4.2824074074074075E-4</v>
      </c>
      <c r="CX14" s="1">
        <v>0</v>
      </c>
      <c r="CY14" s="1">
        <v>0</v>
      </c>
      <c r="CZ14">
        <v>1</v>
      </c>
      <c r="DA14">
        <v>1</v>
      </c>
      <c r="DB14">
        <v>17</v>
      </c>
      <c r="DC14">
        <v>1</v>
      </c>
      <c r="DD14">
        <v>0</v>
      </c>
      <c r="DE14">
        <v>0</v>
      </c>
      <c r="DF14">
        <v>0</v>
      </c>
      <c r="DG14">
        <v>94.44</v>
      </c>
      <c r="DH14" s="106">
        <f t="shared" si="38"/>
        <v>0</v>
      </c>
      <c r="DI14" s="106"/>
      <c r="DJ14" s="27"/>
      <c r="DK14" s="106" t="s">
        <v>2373</v>
      </c>
      <c r="DL14" s="6" t="s">
        <v>2737</v>
      </c>
      <c r="DM14" s="106" t="s">
        <v>2690</v>
      </c>
      <c r="DN14" s="106"/>
      <c r="DO14" s="1">
        <v>0.32384259259259257</v>
      </c>
      <c r="DP14" s="1">
        <v>0.15788194444444445</v>
      </c>
      <c r="DQ14" s="1">
        <v>5.0995370370370365E-2</v>
      </c>
      <c r="DR14" s="1">
        <v>0.11495370370370371</v>
      </c>
      <c r="DS14">
        <v>54</v>
      </c>
      <c r="DT14">
        <v>203</v>
      </c>
      <c r="DU14">
        <v>867</v>
      </c>
      <c r="DV14">
        <v>31</v>
      </c>
      <c r="DW14">
        <v>0</v>
      </c>
      <c r="DX14">
        <v>0</v>
      </c>
      <c r="DY14">
        <v>0</v>
      </c>
      <c r="DZ14">
        <v>96.55</v>
      </c>
      <c r="EA14" s="106">
        <f t="shared" si="39"/>
        <v>172</v>
      </c>
      <c r="EB14" s="106">
        <f t="shared" si="27"/>
        <v>200</v>
      </c>
      <c r="EC14" s="27">
        <f t="shared" si="63"/>
        <v>86</v>
      </c>
      <c r="ED14" s="106" t="s">
        <v>2373</v>
      </c>
      <c r="EE14" s="6" t="s">
        <v>2737</v>
      </c>
      <c r="EF14" s="106" t="s">
        <v>2690</v>
      </c>
      <c r="EG14" s="106">
        <v>8</v>
      </c>
      <c r="EH14" s="1">
        <v>1.1342592592592592E-2</v>
      </c>
      <c r="EI14" s="1">
        <v>8.4490740740740741E-3</v>
      </c>
      <c r="EJ14" s="1">
        <v>1.4351851851851854E-3</v>
      </c>
      <c r="EK14" s="1">
        <v>1.4467592592592594E-3</v>
      </c>
      <c r="EL14">
        <v>1</v>
      </c>
      <c r="EM14">
        <v>9</v>
      </c>
      <c r="EN14">
        <v>11</v>
      </c>
      <c r="EO14">
        <v>0</v>
      </c>
      <c r="EP14">
        <v>0</v>
      </c>
      <c r="EQ14">
        <v>0</v>
      </c>
      <c r="ER14">
        <v>0</v>
      </c>
      <c r="ES14">
        <v>100</v>
      </c>
      <c r="ET14" s="106">
        <f t="shared" si="40"/>
        <v>9</v>
      </c>
      <c r="EU14" s="106"/>
      <c r="EV14" s="27"/>
      <c r="EW14" s="106" t="s">
        <v>2373</v>
      </c>
      <c r="EX14" s="6" t="s">
        <v>2737</v>
      </c>
      <c r="EY14" s="106" t="s">
        <v>2690</v>
      </c>
      <c r="EZ14" s="106">
        <v>8</v>
      </c>
      <c r="FA14" s="1">
        <v>0.20693287037037036</v>
      </c>
      <c r="FB14" s="1">
        <v>0.1005787037037037</v>
      </c>
      <c r="FC14" s="1">
        <v>2.7858796296296298E-2</v>
      </c>
      <c r="FD14" s="1">
        <v>7.8472222222222221E-2</v>
      </c>
      <c r="FE14">
        <v>3</v>
      </c>
      <c r="FF14">
        <v>98</v>
      </c>
      <c r="FG14">
        <v>33</v>
      </c>
      <c r="FH14">
        <v>0</v>
      </c>
      <c r="FI14">
        <v>0</v>
      </c>
      <c r="FJ14">
        <v>0</v>
      </c>
      <c r="FK14">
        <v>0</v>
      </c>
      <c r="FL14">
        <v>100</v>
      </c>
      <c r="FM14" s="106">
        <f t="shared" si="41"/>
        <v>98</v>
      </c>
      <c r="FN14" s="106">
        <v>80</v>
      </c>
      <c r="FO14" s="27">
        <f t="shared" si="65"/>
        <v>122.50000000000001</v>
      </c>
      <c r="FP14" s="106" t="s">
        <v>2373</v>
      </c>
      <c r="FQ14" s="6" t="s">
        <v>2737</v>
      </c>
      <c r="FR14" s="106" t="s">
        <v>2690</v>
      </c>
      <c r="FS14" s="106">
        <v>3</v>
      </c>
      <c r="FT14" s="1">
        <v>0.123125</v>
      </c>
      <c r="FU14" s="1">
        <v>0.12125000000000001</v>
      </c>
      <c r="FV14" s="1">
        <v>1.7708333333333332E-3</v>
      </c>
      <c r="FW14" s="1">
        <v>9.2592592592592588E-5</v>
      </c>
      <c r="FX14">
        <v>4</v>
      </c>
      <c r="FY14">
        <v>137</v>
      </c>
      <c r="FZ14">
        <v>128</v>
      </c>
      <c r="GA14">
        <v>6</v>
      </c>
      <c r="GB14">
        <v>0</v>
      </c>
      <c r="GC14">
        <v>0</v>
      </c>
      <c r="GD14">
        <v>0</v>
      </c>
      <c r="GE14">
        <v>95.52</v>
      </c>
      <c r="GF14" s="106">
        <f t="shared" si="42"/>
        <v>131</v>
      </c>
      <c r="GG14" s="106">
        <v>120</v>
      </c>
      <c r="GH14" s="27">
        <f t="shared" si="66"/>
        <v>109.16666666666666</v>
      </c>
      <c r="GI14" s="106" t="s">
        <v>2373</v>
      </c>
      <c r="GJ14" s="6" t="s">
        <v>2737</v>
      </c>
      <c r="GK14" s="106" t="s">
        <v>2690</v>
      </c>
      <c r="GL14" s="106">
        <v>8</v>
      </c>
      <c r="GM14" s="1">
        <v>0</v>
      </c>
      <c r="GN14" s="1">
        <v>0</v>
      </c>
      <c r="GO14" s="1">
        <v>0</v>
      </c>
      <c r="GP14" s="1">
        <v>0</v>
      </c>
      <c r="GQ14">
        <v>0</v>
      </c>
      <c r="GR14">
        <v>0</v>
      </c>
      <c r="GS14">
        <v>71</v>
      </c>
      <c r="GT14">
        <v>0</v>
      </c>
      <c r="GU14">
        <v>0</v>
      </c>
      <c r="GV14">
        <v>0</v>
      </c>
      <c r="GW14">
        <v>0</v>
      </c>
      <c r="GX14">
        <v>100</v>
      </c>
      <c r="GY14" s="106">
        <f t="shared" si="43"/>
        <v>0</v>
      </c>
      <c r="GZ14" s="106"/>
      <c r="HA14" s="27"/>
      <c r="HB14" s="106" t="s">
        <v>2373</v>
      </c>
      <c r="HC14" s="6" t="s">
        <v>2737</v>
      </c>
      <c r="HD14" s="106" t="s">
        <v>2690</v>
      </c>
      <c r="HE14" s="106">
        <v>8</v>
      </c>
      <c r="HF14" s="1">
        <v>0</v>
      </c>
      <c r="HG14" s="1">
        <v>0</v>
      </c>
      <c r="HH14" s="1">
        <v>0</v>
      </c>
      <c r="HI14" s="1">
        <v>0</v>
      </c>
      <c r="HJ14">
        <v>0</v>
      </c>
      <c r="HK14">
        <v>0</v>
      </c>
      <c r="HL14">
        <v>71</v>
      </c>
      <c r="HM14">
        <v>0</v>
      </c>
      <c r="HN14">
        <v>0</v>
      </c>
      <c r="HO14">
        <v>0</v>
      </c>
      <c r="HP14">
        <v>0</v>
      </c>
      <c r="HQ14">
        <v>100</v>
      </c>
      <c r="HR14" s="106"/>
      <c r="HS14" s="106"/>
      <c r="HT14" s="27" t="e">
        <f t="shared" si="86"/>
        <v>#DIV/0!</v>
      </c>
      <c r="HU14" s="106" t="s">
        <v>2373</v>
      </c>
      <c r="HV14" s="6" t="s">
        <v>2737</v>
      </c>
      <c r="HW14" s="106" t="s">
        <v>2690</v>
      </c>
      <c r="HX14" s="106">
        <v>8</v>
      </c>
      <c r="HY14" s="1">
        <v>0.34140046296296295</v>
      </c>
      <c r="HZ14" s="1">
        <v>0.23030092592592591</v>
      </c>
      <c r="IA14" s="1">
        <v>3.107638888888889E-2</v>
      </c>
      <c r="IB14" s="1">
        <v>8.0023148148148149E-2</v>
      </c>
      <c r="IC14">
        <v>8</v>
      </c>
      <c r="ID14">
        <v>244</v>
      </c>
      <c r="IE14">
        <v>243</v>
      </c>
      <c r="IF14">
        <v>6</v>
      </c>
      <c r="IG14">
        <v>0</v>
      </c>
      <c r="IH14">
        <v>0</v>
      </c>
      <c r="II14">
        <v>0</v>
      </c>
      <c r="IJ14">
        <v>97.59</v>
      </c>
      <c r="IK14" s="106">
        <f t="shared" si="29"/>
        <v>238</v>
      </c>
      <c r="IL14" s="106">
        <f t="shared" si="30"/>
        <v>200</v>
      </c>
      <c r="IM14" s="27">
        <f t="shared" si="68"/>
        <v>119</v>
      </c>
      <c r="IN14" s="106" t="s">
        <v>2373</v>
      </c>
      <c r="IO14" s="6" t="s">
        <v>2737</v>
      </c>
      <c r="IP14" s="106" t="s">
        <v>2690</v>
      </c>
      <c r="IQ14" s="106">
        <v>4</v>
      </c>
      <c r="IR14" s="1">
        <v>0.24422453703703703</v>
      </c>
      <c r="IS14" s="1">
        <v>0.11302083333333333</v>
      </c>
      <c r="IT14" s="1">
        <v>1.7685185185185182E-2</v>
      </c>
      <c r="IU14" s="1">
        <v>0.11350694444444444</v>
      </c>
      <c r="IV14">
        <v>13</v>
      </c>
      <c r="IW14">
        <v>111</v>
      </c>
      <c r="IX14">
        <v>68</v>
      </c>
      <c r="IY14">
        <v>0</v>
      </c>
      <c r="IZ14">
        <v>0</v>
      </c>
      <c r="JA14">
        <v>0</v>
      </c>
      <c r="JB14">
        <v>0</v>
      </c>
      <c r="JC14">
        <v>100</v>
      </c>
      <c r="JD14" s="106">
        <f t="shared" si="44"/>
        <v>111</v>
      </c>
      <c r="JE14" s="106">
        <v>160</v>
      </c>
      <c r="JF14" s="27">
        <f t="shared" si="69"/>
        <v>69.375</v>
      </c>
      <c r="JG14" s="106" t="s">
        <v>2373</v>
      </c>
      <c r="JH14" s="6" t="s">
        <v>2737</v>
      </c>
      <c r="JI14" s="106" t="s">
        <v>2690</v>
      </c>
      <c r="JJ14" s="106">
        <v>8</v>
      </c>
      <c r="JK14" s="1">
        <v>0.54298611111111106</v>
      </c>
      <c r="JL14" s="1">
        <v>0.25148148148148147</v>
      </c>
      <c r="JM14" s="1">
        <v>2.7199074074074073E-2</v>
      </c>
      <c r="JN14" s="1">
        <v>0.26429398148148148</v>
      </c>
      <c r="JO14">
        <v>32</v>
      </c>
      <c r="JP14">
        <v>227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 s="106">
        <f t="shared" si="45"/>
        <v>227</v>
      </c>
      <c r="JX14" s="106">
        <v>320</v>
      </c>
      <c r="JY14" s="27">
        <f t="shared" si="70"/>
        <v>70.9375</v>
      </c>
      <c r="JZ14" s="106" t="s">
        <v>2373</v>
      </c>
      <c r="KA14" s="6" t="s">
        <v>2737</v>
      </c>
      <c r="KB14" s="106" t="s">
        <v>2690</v>
      </c>
      <c r="KC14" s="106">
        <v>8</v>
      </c>
      <c r="KD14" s="1">
        <v>0</v>
      </c>
      <c r="KE14" s="1">
        <v>0</v>
      </c>
      <c r="KF14" s="1">
        <v>0</v>
      </c>
      <c r="KG14" s="1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 s="106">
        <f t="shared" si="46"/>
        <v>0</v>
      </c>
      <c r="KQ14" s="106"/>
      <c r="KR14" s="27"/>
      <c r="KS14" s="106" t="s">
        <v>2373</v>
      </c>
      <c r="KT14" s="6" t="s">
        <v>2737</v>
      </c>
      <c r="KU14" s="106" t="s">
        <v>2690</v>
      </c>
      <c r="KV14" s="106">
        <v>8</v>
      </c>
      <c r="KW14" s="1">
        <v>0.42046296296296298</v>
      </c>
      <c r="KX14" s="1">
        <v>0.19015046296296298</v>
      </c>
      <c r="KY14" s="1">
        <v>4.386574074074074E-2</v>
      </c>
      <c r="KZ14" s="1">
        <v>0.18643518518518518</v>
      </c>
      <c r="LA14">
        <v>610</v>
      </c>
      <c r="LB14">
        <v>162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 s="106">
        <f t="shared" si="47"/>
        <v>162</v>
      </c>
      <c r="LJ14" s="106">
        <v>320</v>
      </c>
      <c r="LK14" s="27">
        <f t="shared" si="72"/>
        <v>50.625</v>
      </c>
      <c r="LL14" s="106" t="s">
        <v>2373</v>
      </c>
      <c r="LM14" s="6" t="s">
        <v>2737</v>
      </c>
      <c r="LN14" s="106" t="s">
        <v>2690</v>
      </c>
      <c r="LO14" s="106">
        <v>8</v>
      </c>
      <c r="LP14" s="10">
        <v>0.40456018518518522</v>
      </c>
      <c r="LQ14" s="1">
        <v>0.15197916666666667</v>
      </c>
      <c r="LR14" s="1">
        <v>3.6701388888888888E-2</v>
      </c>
      <c r="LS14" s="1">
        <v>0.21585648148148148</v>
      </c>
      <c r="LT14">
        <v>750</v>
      </c>
      <c r="LU14">
        <v>108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 s="106">
        <f t="shared" si="48"/>
        <v>108</v>
      </c>
      <c r="MC14" s="106">
        <v>320</v>
      </c>
      <c r="MD14" s="27">
        <f t="shared" si="73"/>
        <v>33.75</v>
      </c>
      <c r="ME14" s="106" t="s">
        <v>2373</v>
      </c>
      <c r="MF14" s="6" t="s">
        <v>2737</v>
      </c>
      <c r="MG14" s="106" t="s">
        <v>2690</v>
      </c>
      <c r="MH14" s="106">
        <v>8</v>
      </c>
      <c r="MI14" s="1">
        <v>0.60225694444444444</v>
      </c>
      <c r="MJ14" s="1">
        <v>0.23277777777777778</v>
      </c>
      <c r="MK14" s="1">
        <v>3.8715277777777779E-2</v>
      </c>
      <c r="ML14" s="1">
        <v>0.33074074074074072</v>
      </c>
      <c r="MM14">
        <v>1101</v>
      </c>
      <c r="MN14">
        <v>160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 s="106">
        <f t="shared" si="49"/>
        <v>160</v>
      </c>
      <c r="MV14" s="106">
        <v>320</v>
      </c>
      <c r="MW14" s="27">
        <f t="shared" si="74"/>
        <v>50</v>
      </c>
      <c r="MX14" s="106" t="s">
        <v>2373</v>
      </c>
      <c r="MY14" s="6" t="s">
        <v>2737</v>
      </c>
      <c r="MZ14" s="106" t="s">
        <v>2690</v>
      </c>
      <c r="NA14" s="106">
        <v>8</v>
      </c>
      <c r="NB14" s="10">
        <v>1.8099537037037037</v>
      </c>
      <c r="NC14" s="1">
        <v>0.78744212962962967</v>
      </c>
      <c r="ND14" s="1">
        <v>0.12748842592592594</v>
      </c>
      <c r="NE14" s="1">
        <v>0.89501157407407417</v>
      </c>
      <c r="NF14">
        <v>1756</v>
      </c>
      <c r="NG14">
        <v>660</v>
      </c>
      <c r="NH14">
        <v>68</v>
      </c>
      <c r="NI14">
        <v>0</v>
      </c>
      <c r="NJ14">
        <v>0</v>
      </c>
      <c r="NK14">
        <v>0</v>
      </c>
      <c r="NL14">
        <v>0</v>
      </c>
      <c r="NM14">
        <v>100</v>
      </c>
      <c r="NN14" s="106">
        <f t="shared" si="50"/>
        <v>660</v>
      </c>
      <c r="NO14" s="106">
        <f t="shared" si="33"/>
        <v>1120</v>
      </c>
      <c r="NP14" s="27">
        <f t="shared" si="75"/>
        <v>58.928571428571431</v>
      </c>
      <c r="NQ14" s="106" t="s">
        <v>2373</v>
      </c>
      <c r="NR14" s="6" t="s">
        <v>2737</v>
      </c>
      <c r="NS14" s="106" t="s">
        <v>2690</v>
      </c>
      <c r="NT14" s="106">
        <v>8</v>
      </c>
      <c r="NU14" s="1">
        <v>0.19297453703703704</v>
      </c>
      <c r="NV14" s="1">
        <v>6.0543981481481483E-2</v>
      </c>
      <c r="NW14" s="1">
        <v>1.8958333333333334E-2</v>
      </c>
      <c r="NX14" s="1">
        <v>0.11346064814814816</v>
      </c>
      <c r="NY14">
        <v>806</v>
      </c>
      <c r="NZ14">
        <v>8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 s="106">
        <f t="shared" si="51"/>
        <v>8</v>
      </c>
      <c r="OH14" s="106">
        <v>320</v>
      </c>
      <c r="OI14" s="27">
        <f t="shared" si="76"/>
        <v>2.5</v>
      </c>
      <c r="OJ14" s="106" t="s">
        <v>2373</v>
      </c>
      <c r="OK14" s="6" t="s">
        <v>2737</v>
      </c>
      <c r="OL14" s="106" t="s">
        <v>2690</v>
      </c>
      <c r="OM14" s="106">
        <v>8</v>
      </c>
      <c r="ON14" s="1">
        <v>0.49686342592592592</v>
      </c>
      <c r="OO14" s="1">
        <v>0.23575231481481482</v>
      </c>
      <c r="OP14" s="1">
        <v>7.3819444444444438E-2</v>
      </c>
      <c r="OQ14" s="1">
        <v>0.18726851851851853</v>
      </c>
      <c r="OR14">
        <v>702</v>
      </c>
      <c r="OS14">
        <v>263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 s="106">
        <f t="shared" si="52"/>
        <v>263</v>
      </c>
      <c r="PA14" s="106">
        <v>320</v>
      </c>
      <c r="PB14" s="27">
        <f t="shared" si="77"/>
        <v>82.1875</v>
      </c>
      <c r="PC14" s="106" t="s">
        <v>2373</v>
      </c>
      <c r="PD14" s="6" t="s">
        <v>2737</v>
      </c>
      <c r="PE14" s="106" t="s">
        <v>2690</v>
      </c>
      <c r="PF14" s="106">
        <v>8</v>
      </c>
      <c r="PG14" s="1">
        <v>0.49686342592592592</v>
      </c>
      <c r="PH14" s="1">
        <v>0.23575231481481482</v>
      </c>
      <c r="PI14" s="1">
        <v>7.3819444444444438E-2</v>
      </c>
      <c r="PJ14" s="1">
        <v>0.18726851851851853</v>
      </c>
      <c r="PK14">
        <v>702</v>
      </c>
      <c r="PL14">
        <v>263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 s="106">
        <f t="shared" si="53"/>
        <v>263</v>
      </c>
      <c r="PT14" s="106">
        <v>320</v>
      </c>
      <c r="PU14" s="27">
        <f t="shared" si="78"/>
        <v>82.1875</v>
      </c>
      <c r="PV14" s="106" t="s">
        <v>2373</v>
      </c>
      <c r="PW14" s="6" t="s">
        <v>2737</v>
      </c>
      <c r="PX14" s="106" t="s">
        <v>2690</v>
      </c>
      <c r="PY14" s="106">
        <v>8</v>
      </c>
      <c r="PZ14" s="1">
        <v>0.47484953703703708</v>
      </c>
      <c r="QA14" s="1">
        <v>0.23450231481481479</v>
      </c>
      <c r="QB14" s="1">
        <v>3.5717592592592592E-2</v>
      </c>
      <c r="QC14" s="1">
        <v>0.20462962962962963</v>
      </c>
      <c r="QD14">
        <v>78</v>
      </c>
      <c r="QE14">
        <v>398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 s="106">
        <f t="shared" si="54"/>
        <v>398</v>
      </c>
      <c r="QM14" s="106">
        <v>320</v>
      </c>
      <c r="QN14" s="27">
        <f t="shared" si="79"/>
        <v>124.37499999999999</v>
      </c>
      <c r="QO14" s="106" t="s">
        <v>2373</v>
      </c>
      <c r="QP14" s="6" t="s">
        <v>2737</v>
      </c>
      <c r="QQ14" s="106" t="s">
        <v>2690</v>
      </c>
      <c r="QR14" s="106">
        <v>8</v>
      </c>
      <c r="QS14" s="1">
        <v>0.36900462962962965</v>
      </c>
      <c r="QT14" s="1">
        <v>0.16237268518518519</v>
      </c>
      <c r="QU14" s="1">
        <v>2.0995370370370373E-2</v>
      </c>
      <c r="QV14" s="1">
        <v>0.18563657407407408</v>
      </c>
      <c r="QW14">
        <v>23</v>
      </c>
      <c r="QX14">
        <v>208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 s="106">
        <f t="shared" si="55"/>
        <v>208</v>
      </c>
      <c r="RF14" s="106">
        <v>320</v>
      </c>
      <c r="RG14" s="27">
        <f t="shared" si="80"/>
        <v>65</v>
      </c>
      <c r="RH14" s="106" t="s">
        <v>2373</v>
      </c>
      <c r="RI14" s="6" t="s">
        <v>2737</v>
      </c>
      <c r="RJ14" s="106" t="s">
        <v>2690</v>
      </c>
      <c r="RK14" s="106">
        <v>8</v>
      </c>
      <c r="RL14" s="1">
        <v>0.36900462962962965</v>
      </c>
      <c r="RM14" s="1">
        <v>0.16237268518518519</v>
      </c>
      <c r="RN14" s="1">
        <v>2.0995370370370373E-2</v>
      </c>
      <c r="RO14" s="1">
        <v>0.18563657407407408</v>
      </c>
      <c r="RP14">
        <v>23</v>
      </c>
      <c r="RQ14">
        <v>208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 s="106">
        <f t="shared" si="56"/>
        <v>208</v>
      </c>
      <c r="RY14" s="106">
        <v>320</v>
      </c>
      <c r="RZ14" s="27">
        <f t="shared" si="81"/>
        <v>65</v>
      </c>
      <c r="SA14" s="106" t="s">
        <v>2373</v>
      </c>
      <c r="SB14" s="6" t="s">
        <v>2737</v>
      </c>
      <c r="SC14" s="106" t="s">
        <v>2690</v>
      </c>
      <c r="SD14" s="106">
        <v>8</v>
      </c>
      <c r="SE14" s="10">
        <v>1.5338773148148148</v>
      </c>
      <c r="SF14" s="1">
        <v>0.69334490740740751</v>
      </c>
      <c r="SG14" s="1">
        <v>0.14950231481481482</v>
      </c>
      <c r="SH14" s="1">
        <v>0.69101851851851848</v>
      </c>
      <c r="SI14">
        <v>1609</v>
      </c>
      <c r="SJ14">
        <v>877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 s="106">
        <f t="shared" si="57"/>
        <v>877</v>
      </c>
      <c r="SR14" s="106">
        <f t="shared" si="34"/>
        <v>1280</v>
      </c>
      <c r="SS14" s="27">
        <f t="shared" si="82"/>
        <v>68.515625</v>
      </c>
      <c r="ST14" s="106" t="s">
        <v>2373</v>
      </c>
      <c r="SU14" s="6" t="s">
        <v>2737</v>
      </c>
      <c r="SV14" s="106" t="s">
        <v>2690</v>
      </c>
      <c r="SW14" s="106">
        <v>8</v>
      </c>
      <c r="TJ14" s="106">
        <f t="shared" si="58"/>
        <v>0</v>
      </c>
      <c r="TK14" s="106">
        <v>320</v>
      </c>
      <c r="TL14" s="27">
        <f t="shared" si="83"/>
        <v>0</v>
      </c>
    </row>
    <row r="15" spans="1:532">
      <c r="A15" s="106" t="s">
        <v>2372</v>
      </c>
      <c r="B15" s="6" t="s">
        <v>2737</v>
      </c>
      <c r="C15" s="106" t="s">
        <v>2690</v>
      </c>
      <c r="D15" s="106">
        <v>8</v>
      </c>
      <c r="E15" s="176">
        <v>0.37259259259259259</v>
      </c>
      <c r="F15" s="176">
        <v>0.29879629629629628</v>
      </c>
      <c r="G15" s="176">
        <v>3.8159722222222227E-2</v>
      </c>
      <c r="H15" s="176">
        <v>3.5636574074074077E-2</v>
      </c>
      <c r="I15" s="106">
        <v>34</v>
      </c>
      <c r="J15" s="106">
        <v>302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f t="shared" si="84"/>
        <v>302</v>
      </c>
      <c r="R15" s="106">
        <v>320</v>
      </c>
      <c r="S15" s="27">
        <f t="shared" si="24"/>
        <v>94.375</v>
      </c>
      <c r="T15" s="106" t="s">
        <v>2372</v>
      </c>
      <c r="U15" s="6" t="s">
        <v>2737</v>
      </c>
      <c r="V15" s="106" t="s">
        <v>2690</v>
      </c>
      <c r="W15" s="106">
        <v>8</v>
      </c>
      <c r="X15" s="176">
        <v>0.28633101851851855</v>
      </c>
      <c r="Y15" s="176">
        <v>0.23578703703703704</v>
      </c>
      <c r="Z15" s="176">
        <v>2.7488425925925927E-2</v>
      </c>
      <c r="AA15" s="176">
        <v>2.3043981481481481E-2</v>
      </c>
      <c r="AB15" s="106">
        <v>20</v>
      </c>
      <c r="AC15" s="106">
        <v>374</v>
      </c>
      <c r="AD15" s="106">
        <v>131</v>
      </c>
      <c r="AE15" s="106">
        <v>3</v>
      </c>
      <c r="AF15" s="106">
        <v>0</v>
      </c>
      <c r="AG15" s="106">
        <v>0</v>
      </c>
      <c r="AH15" s="106">
        <v>0</v>
      </c>
      <c r="AI15" s="106">
        <v>97.76</v>
      </c>
      <c r="AJ15" s="106">
        <f t="shared" si="25"/>
        <v>371</v>
      </c>
      <c r="AK15" s="106">
        <v>320</v>
      </c>
      <c r="AL15" s="27">
        <f t="shared" si="26"/>
        <v>115.9375</v>
      </c>
      <c r="AM15" s="106" t="s">
        <v>2372</v>
      </c>
      <c r="AN15" s="6" t="s">
        <v>2737</v>
      </c>
      <c r="AO15" s="106" t="s">
        <v>2690</v>
      </c>
      <c r="AP15" s="106">
        <v>8</v>
      </c>
      <c r="AQ15" s="176">
        <v>0.39501157407407406</v>
      </c>
      <c r="AR15" s="176">
        <v>0.25524305555555554</v>
      </c>
      <c r="AS15" s="176">
        <v>8.2129629629629622E-2</v>
      </c>
      <c r="AT15" s="176">
        <v>5.7627314814814812E-2</v>
      </c>
      <c r="AU15" s="106">
        <v>144</v>
      </c>
      <c r="AV15" s="106">
        <v>345</v>
      </c>
      <c r="AW15" s="106">
        <v>541</v>
      </c>
      <c r="AX15" s="106">
        <v>19</v>
      </c>
      <c r="AY15" s="106">
        <v>0</v>
      </c>
      <c r="AZ15" s="106">
        <v>0</v>
      </c>
      <c r="BA15" s="106">
        <v>0</v>
      </c>
      <c r="BB15" s="106">
        <v>96.61</v>
      </c>
      <c r="BC15" s="106">
        <f t="shared" si="85"/>
        <v>326</v>
      </c>
      <c r="BD15" s="106">
        <v>320</v>
      </c>
      <c r="BE15" s="27">
        <f>BC15/BD15*100</f>
        <v>101.875</v>
      </c>
      <c r="BF15" s="106" t="s">
        <v>2372</v>
      </c>
      <c r="BG15" s="6" t="s">
        <v>2737</v>
      </c>
      <c r="BH15" s="106" t="s">
        <v>2690</v>
      </c>
      <c r="BI15" s="106">
        <v>8</v>
      </c>
      <c r="BJ15" s="1">
        <v>0.50092592592592589</v>
      </c>
      <c r="BK15" s="1">
        <v>0.34787037037037033</v>
      </c>
      <c r="BL15" s="1">
        <v>7.0231481481481492E-2</v>
      </c>
      <c r="BM15" s="1">
        <v>8.2800925925925931E-2</v>
      </c>
      <c r="BN15">
        <v>223</v>
      </c>
      <c r="BO15">
        <v>489</v>
      </c>
      <c r="BP15">
        <v>456</v>
      </c>
      <c r="BQ15">
        <v>14</v>
      </c>
      <c r="BR15">
        <v>0</v>
      </c>
      <c r="BS15">
        <v>0</v>
      </c>
      <c r="BT15">
        <v>0</v>
      </c>
      <c r="BU15">
        <v>97.02</v>
      </c>
      <c r="BV15" s="106">
        <f t="shared" si="36"/>
        <v>475</v>
      </c>
      <c r="BW15" s="106">
        <v>320</v>
      </c>
      <c r="BX15" s="27">
        <f>BV15/BW15*100</f>
        <v>148.4375</v>
      </c>
      <c r="BY15" s="106" t="s">
        <v>2372</v>
      </c>
      <c r="BZ15" s="6" t="s">
        <v>2737</v>
      </c>
      <c r="CA15" s="106" t="s">
        <v>2690</v>
      </c>
      <c r="CB15" s="106">
        <v>8</v>
      </c>
      <c r="CC15" s="1">
        <v>0.35880787037037037</v>
      </c>
      <c r="CD15" s="1">
        <v>0.17962962962962961</v>
      </c>
      <c r="CE15" s="1">
        <v>7.8310185185185191E-2</v>
      </c>
      <c r="CF15" s="1">
        <v>0.10085648148148148</v>
      </c>
      <c r="CG15">
        <v>55</v>
      </c>
      <c r="CH15">
        <v>362</v>
      </c>
      <c r="CI15">
        <v>347</v>
      </c>
      <c r="CJ15">
        <v>14</v>
      </c>
      <c r="CK15">
        <v>0</v>
      </c>
      <c r="CL15">
        <v>0</v>
      </c>
      <c r="CM15">
        <v>0</v>
      </c>
      <c r="CN15">
        <v>96.12</v>
      </c>
      <c r="CO15" s="106">
        <f t="shared" si="37"/>
        <v>348</v>
      </c>
      <c r="CP15" s="106">
        <v>320</v>
      </c>
      <c r="CQ15" s="27">
        <f>CO15/CP15*100</f>
        <v>108.74999999999999</v>
      </c>
      <c r="CR15" s="106" t="s">
        <v>2372</v>
      </c>
      <c r="CS15" s="6" t="s">
        <v>2737</v>
      </c>
      <c r="CT15" s="106" t="s">
        <v>2690</v>
      </c>
      <c r="CU15" s="106">
        <v>8</v>
      </c>
      <c r="CV15" s="1">
        <v>0.35880787037037037</v>
      </c>
      <c r="CW15" s="1">
        <v>0.17962962962962961</v>
      </c>
      <c r="CX15" s="1">
        <v>7.8310185185185191E-2</v>
      </c>
      <c r="CY15" s="1">
        <v>0.10085648148148148</v>
      </c>
      <c r="CZ15">
        <v>55</v>
      </c>
      <c r="DA15">
        <v>362</v>
      </c>
      <c r="DB15">
        <v>347</v>
      </c>
      <c r="DC15">
        <v>14</v>
      </c>
      <c r="DD15">
        <v>0</v>
      </c>
      <c r="DE15">
        <v>0</v>
      </c>
      <c r="DF15">
        <v>0</v>
      </c>
      <c r="DG15">
        <v>96.12</v>
      </c>
      <c r="DH15" s="106">
        <f t="shared" si="38"/>
        <v>348</v>
      </c>
      <c r="DI15" s="106">
        <v>320</v>
      </c>
      <c r="DJ15" s="27">
        <f>DH15/DI15*100</f>
        <v>108.74999999999999</v>
      </c>
      <c r="DK15" s="106" t="s">
        <v>2372</v>
      </c>
      <c r="DL15" s="6" t="s">
        <v>2737</v>
      </c>
      <c r="DM15" s="106" t="s">
        <v>2690</v>
      </c>
      <c r="DN15" s="106">
        <v>8</v>
      </c>
      <c r="DO15" s="10">
        <v>1.9136921296296296</v>
      </c>
      <c r="DP15" s="10">
        <v>1.3173495370370369</v>
      </c>
      <c r="DQ15" s="1">
        <v>0.2963425925925926</v>
      </c>
      <c r="DR15" s="1">
        <v>0.3</v>
      </c>
      <c r="DS15">
        <v>476</v>
      </c>
      <c r="DT15">
        <v>1872</v>
      </c>
      <c r="DU15">
        <v>1475</v>
      </c>
      <c r="DV15">
        <v>50</v>
      </c>
      <c r="DW15">
        <v>0</v>
      </c>
      <c r="DX15">
        <v>0</v>
      </c>
      <c r="DY15">
        <v>0</v>
      </c>
      <c r="DZ15">
        <v>96.72</v>
      </c>
      <c r="EA15" s="106">
        <f t="shared" si="39"/>
        <v>1822</v>
      </c>
      <c r="EB15" s="106">
        <f t="shared" si="27"/>
        <v>1600</v>
      </c>
      <c r="EC15" s="27">
        <f>EA15/EB15*100</f>
        <v>113.875</v>
      </c>
      <c r="ED15" s="106" t="s">
        <v>2372</v>
      </c>
      <c r="EE15" s="6" t="s">
        <v>2737</v>
      </c>
      <c r="EF15" s="106" t="s">
        <v>2690</v>
      </c>
      <c r="EG15" s="106">
        <v>8</v>
      </c>
      <c r="EH15" s="1">
        <v>0.484375</v>
      </c>
      <c r="EI15" s="1">
        <v>0.33103009259259258</v>
      </c>
      <c r="EJ15" s="1">
        <v>0.12991898148148148</v>
      </c>
      <c r="EK15" s="1">
        <v>2.342592592592593E-2</v>
      </c>
      <c r="EL15">
        <v>42</v>
      </c>
      <c r="EM15">
        <v>408</v>
      </c>
      <c r="EN15">
        <v>802</v>
      </c>
      <c r="EO15">
        <v>16</v>
      </c>
      <c r="EP15">
        <v>0</v>
      </c>
      <c r="EQ15">
        <v>0</v>
      </c>
      <c r="ER15">
        <v>0</v>
      </c>
      <c r="ES15">
        <v>98.04</v>
      </c>
      <c r="ET15" s="106">
        <f t="shared" si="40"/>
        <v>392</v>
      </c>
      <c r="EU15" s="106">
        <v>320</v>
      </c>
      <c r="EV15" s="27">
        <f>ET15/EU15*100</f>
        <v>122.50000000000001</v>
      </c>
      <c r="EW15" s="106" t="s">
        <v>2372</v>
      </c>
      <c r="EX15" s="6" t="s">
        <v>2737</v>
      </c>
      <c r="EY15" s="106" t="s">
        <v>2690</v>
      </c>
      <c r="EZ15" s="106">
        <v>8</v>
      </c>
      <c r="FA15" s="1">
        <v>0.54248842592592594</v>
      </c>
      <c r="FB15" s="1">
        <v>0.33341435185185181</v>
      </c>
      <c r="FC15" s="1">
        <v>0.1426273148148148</v>
      </c>
      <c r="FD15" s="1">
        <v>6.6446759259259261E-2</v>
      </c>
      <c r="FE15">
        <v>13</v>
      </c>
      <c r="FF15">
        <v>391</v>
      </c>
      <c r="FG15">
        <v>495</v>
      </c>
      <c r="FH15">
        <v>8</v>
      </c>
      <c r="FI15">
        <v>0</v>
      </c>
      <c r="FJ15">
        <v>0</v>
      </c>
      <c r="FK15">
        <v>0</v>
      </c>
      <c r="FL15">
        <v>98.41</v>
      </c>
      <c r="FM15" s="106">
        <f t="shared" si="41"/>
        <v>383</v>
      </c>
      <c r="FN15" s="106">
        <v>320</v>
      </c>
      <c r="FO15" s="27">
        <f>FM15/FN15*100</f>
        <v>119.68749999999999</v>
      </c>
      <c r="FP15" s="106" t="s">
        <v>2372</v>
      </c>
      <c r="FQ15" s="6" t="s">
        <v>2737</v>
      </c>
      <c r="FR15" s="106" t="s">
        <v>2690</v>
      </c>
      <c r="FS15" s="106">
        <v>8</v>
      </c>
      <c r="FT15" s="1">
        <v>0.41578703703703707</v>
      </c>
      <c r="FU15" s="1">
        <v>0.31315972222222221</v>
      </c>
      <c r="FV15" s="1">
        <v>8.3807870370370366E-2</v>
      </c>
      <c r="FW15" s="1">
        <v>1.8807870370370371E-2</v>
      </c>
      <c r="FX15">
        <v>24</v>
      </c>
      <c r="FY15">
        <v>397</v>
      </c>
      <c r="FZ15">
        <v>235</v>
      </c>
      <c r="GA15">
        <v>4</v>
      </c>
      <c r="GB15">
        <v>0</v>
      </c>
      <c r="GC15">
        <v>0</v>
      </c>
      <c r="GD15">
        <v>0</v>
      </c>
      <c r="GE15">
        <v>98.33</v>
      </c>
      <c r="GF15" s="106">
        <f t="shared" si="42"/>
        <v>393</v>
      </c>
      <c r="GG15" s="106">
        <v>320</v>
      </c>
      <c r="GH15" s="27">
        <f>GF15/GG15*100</f>
        <v>122.81249999999999</v>
      </c>
      <c r="GI15" s="106" t="s">
        <v>2372</v>
      </c>
      <c r="GJ15" s="6" t="s">
        <v>2737</v>
      </c>
      <c r="GK15" s="106" t="s">
        <v>2690</v>
      </c>
      <c r="GL15" s="106">
        <v>8</v>
      </c>
      <c r="GM15" s="10">
        <v>0.43421296296296297</v>
      </c>
      <c r="GN15" s="1">
        <v>0.28771990740740744</v>
      </c>
      <c r="GO15" s="1">
        <v>9.7418981481481481E-2</v>
      </c>
      <c r="GP15" s="1">
        <v>4.9050925925925921E-2</v>
      </c>
      <c r="GQ15">
        <v>227</v>
      </c>
      <c r="GR15">
        <v>325</v>
      </c>
      <c r="GS15">
        <v>266</v>
      </c>
      <c r="GT15">
        <v>8</v>
      </c>
      <c r="GU15">
        <v>0</v>
      </c>
      <c r="GV15">
        <v>0</v>
      </c>
      <c r="GW15">
        <v>0</v>
      </c>
      <c r="GX15">
        <v>97.08</v>
      </c>
      <c r="GY15" s="106">
        <f t="shared" si="43"/>
        <v>317</v>
      </c>
      <c r="GZ15" s="106">
        <v>320</v>
      </c>
      <c r="HA15" s="27">
        <f t="shared" si="28"/>
        <v>99.0625</v>
      </c>
      <c r="HB15" s="106" t="s">
        <v>2372</v>
      </c>
      <c r="HC15" s="6" t="s">
        <v>2737</v>
      </c>
      <c r="HD15" s="106" t="s">
        <v>2690</v>
      </c>
      <c r="HE15" s="106">
        <v>8</v>
      </c>
      <c r="HF15" s="1">
        <v>0.43421296296296297</v>
      </c>
      <c r="HG15" s="1">
        <v>0.28771990740740744</v>
      </c>
      <c r="HH15" s="1">
        <v>9.7418981481481481E-2</v>
      </c>
      <c r="HI15" s="1">
        <v>4.9050925925925921E-2</v>
      </c>
      <c r="HJ15">
        <v>227</v>
      </c>
      <c r="HK15">
        <v>325</v>
      </c>
      <c r="HL15">
        <v>294</v>
      </c>
      <c r="HM15">
        <v>8</v>
      </c>
      <c r="HN15">
        <v>0</v>
      </c>
      <c r="HO15">
        <v>0</v>
      </c>
      <c r="HP15">
        <v>0</v>
      </c>
      <c r="HQ15">
        <v>97.35</v>
      </c>
      <c r="HR15" s="106">
        <f t="shared" ref="HR15:HR28" si="87">HK15-HM15</f>
        <v>317</v>
      </c>
      <c r="HS15" s="106">
        <v>320</v>
      </c>
      <c r="HT15" s="27">
        <f>HR15/HS15*100</f>
        <v>99.0625</v>
      </c>
      <c r="HU15" s="106" t="s">
        <v>2372</v>
      </c>
      <c r="HV15" s="6" t="s">
        <v>2737</v>
      </c>
      <c r="HW15" s="106" t="s">
        <v>2690</v>
      </c>
      <c r="HX15" s="106">
        <v>8</v>
      </c>
      <c r="HY15" s="10">
        <v>1.8768750000000001</v>
      </c>
      <c r="HZ15" s="10">
        <v>1.2653472222222222</v>
      </c>
      <c r="IA15" s="1">
        <v>0.45378472222222221</v>
      </c>
      <c r="IB15" s="1">
        <v>0.15774305555555554</v>
      </c>
      <c r="IC15">
        <v>306</v>
      </c>
      <c r="ID15">
        <v>1521</v>
      </c>
      <c r="IE15">
        <v>1826</v>
      </c>
      <c r="IF15">
        <v>36</v>
      </c>
      <c r="IG15">
        <v>0</v>
      </c>
      <c r="IH15">
        <v>0</v>
      </c>
      <c r="II15">
        <v>0</v>
      </c>
      <c r="IJ15">
        <v>98.07</v>
      </c>
      <c r="IK15" s="106">
        <f t="shared" si="29"/>
        <v>1485</v>
      </c>
      <c r="IL15" s="106">
        <f t="shared" si="30"/>
        <v>1280</v>
      </c>
      <c r="IM15" s="27">
        <f>IK15/IL15*100</f>
        <v>116.015625</v>
      </c>
      <c r="IN15" s="106" t="s">
        <v>2372</v>
      </c>
      <c r="IO15" s="6" t="s">
        <v>2737</v>
      </c>
      <c r="IP15" s="106" t="s">
        <v>2690</v>
      </c>
      <c r="IQ15" s="106">
        <v>8</v>
      </c>
      <c r="IR15" s="1">
        <v>0.37511574074074078</v>
      </c>
      <c r="IS15" s="1">
        <v>0.29686342592592591</v>
      </c>
      <c r="IT15" s="1">
        <v>4.2256944444444444E-2</v>
      </c>
      <c r="IU15" s="1">
        <v>3.5995370370370372E-2</v>
      </c>
      <c r="IV15">
        <v>154</v>
      </c>
      <c r="IW15">
        <v>343</v>
      </c>
      <c r="IX15">
        <v>71</v>
      </c>
      <c r="IY15">
        <v>3</v>
      </c>
      <c r="IZ15">
        <v>0</v>
      </c>
      <c r="JA15">
        <v>0</v>
      </c>
      <c r="JB15">
        <v>0</v>
      </c>
      <c r="JC15">
        <v>95.95</v>
      </c>
      <c r="JD15" s="106">
        <f t="shared" si="44"/>
        <v>340</v>
      </c>
      <c r="JE15" s="106">
        <v>320</v>
      </c>
      <c r="JF15" s="27">
        <f>JD15/JE15*100</f>
        <v>106.25</v>
      </c>
      <c r="JG15" s="106" t="s">
        <v>2372</v>
      </c>
      <c r="JH15" s="6" t="s">
        <v>2737</v>
      </c>
      <c r="JI15" s="106" t="s">
        <v>2690</v>
      </c>
      <c r="JJ15" s="106">
        <v>8</v>
      </c>
      <c r="JK15" s="1">
        <v>0.4071643518518519</v>
      </c>
      <c r="JL15" s="1">
        <v>0.30796296296296294</v>
      </c>
      <c r="JM15" s="1">
        <v>6.8993055555555557E-2</v>
      </c>
      <c r="JN15" s="1">
        <v>3.0185185185185186E-2</v>
      </c>
      <c r="JO15">
        <v>43</v>
      </c>
      <c r="JP15">
        <v>409</v>
      </c>
      <c r="JQ15">
        <v>16</v>
      </c>
      <c r="JR15">
        <v>0</v>
      </c>
      <c r="JS15">
        <v>0</v>
      </c>
      <c r="JT15">
        <v>0</v>
      </c>
      <c r="JU15">
        <v>0</v>
      </c>
      <c r="JV15">
        <v>100</v>
      </c>
      <c r="JW15" s="106">
        <f t="shared" si="45"/>
        <v>409</v>
      </c>
      <c r="JX15" s="106">
        <v>320</v>
      </c>
      <c r="JY15" s="27">
        <f>JW15/JX15*100</f>
        <v>127.8125</v>
      </c>
      <c r="JZ15" s="106" t="s">
        <v>2372</v>
      </c>
      <c r="KA15" s="6" t="s">
        <v>2737</v>
      </c>
      <c r="KB15" s="106" t="s">
        <v>2690</v>
      </c>
      <c r="KC15" s="106">
        <v>8</v>
      </c>
      <c r="KD15" s="1">
        <v>0.45050925925925928</v>
      </c>
      <c r="KE15" s="1">
        <v>0.32416666666666666</v>
      </c>
      <c r="KF15" s="1">
        <v>5.8229166666666665E-2</v>
      </c>
      <c r="KG15" s="1">
        <v>6.8101851851851858E-2</v>
      </c>
      <c r="KH15">
        <v>68</v>
      </c>
      <c r="KI15">
        <v>372</v>
      </c>
      <c r="KJ15">
        <v>121</v>
      </c>
      <c r="KK15">
        <v>0</v>
      </c>
      <c r="KL15">
        <v>0</v>
      </c>
      <c r="KM15">
        <v>0</v>
      </c>
      <c r="KN15">
        <v>0</v>
      </c>
      <c r="KO15">
        <v>100</v>
      </c>
      <c r="KP15" s="106">
        <f t="shared" si="46"/>
        <v>372</v>
      </c>
      <c r="KQ15" s="106">
        <v>260</v>
      </c>
      <c r="KR15" s="27">
        <f>KP15/KQ15*100</f>
        <v>143.07692307692307</v>
      </c>
      <c r="KS15" s="106" t="s">
        <v>2372</v>
      </c>
      <c r="KT15" s="6" t="s">
        <v>2737</v>
      </c>
      <c r="KU15" s="106" t="s">
        <v>2690</v>
      </c>
      <c r="KV15" s="106">
        <v>8</v>
      </c>
      <c r="KW15" s="1">
        <v>0.42038194444444449</v>
      </c>
      <c r="KX15" s="1">
        <v>0.27959490740740739</v>
      </c>
      <c r="KY15" s="1">
        <v>9.3344907407407404E-2</v>
      </c>
      <c r="KZ15" s="1">
        <v>4.7442129629629626E-2</v>
      </c>
      <c r="LA15">
        <v>573</v>
      </c>
      <c r="LB15">
        <v>238</v>
      </c>
      <c r="LC15">
        <v>12</v>
      </c>
      <c r="LD15">
        <v>0</v>
      </c>
      <c r="LE15">
        <v>0</v>
      </c>
      <c r="LF15">
        <v>0</v>
      </c>
      <c r="LG15">
        <v>0</v>
      </c>
      <c r="LH15">
        <v>100</v>
      </c>
      <c r="LI15" s="106">
        <f t="shared" si="47"/>
        <v>238</v>
      </c>
      <c r="LJ15" s="106">
        <v>320</v>
      </c>
      <c r="LK15" s="27">
        <f>LI15/LJ15*100</f>
        <v>74.375</v>
      </c>
      <c r="LL15" s="106" t="s">
        <v>2372</v>
      </c>
      <c r="LM15" s="6" t="s">
        <v>2737</v>
      </c>
      <c r="LN15" s="106" t="s">
        <v>2690</v>
      </c>
      <c r="LO15" s="106">
        <v>8</v>
      </c>
      <c r="LP15" s="10">
        <v>0.42892361111111116</v>
      </c>
      <c r="LQ15" s="10">
        <v>0.22437499999999999</v>
      </c>
      <c r="LR15" s="1">
        <v>0.16586805555555556</v>
      </c>
      <c r="LS15" s="1">
        <v>3.8680555555555558E-2</v>
      </c>
      <c r="LT15">
        <v>703</v>
      </c>
      <c r="LU15">
        <v>170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 s="106">
        <f t="shared" si="48"/>
        <v>170</v>
      </c>
      <c r="MC15" s="106">
        <v>320</v>
      </c>
      <c r="MD15" s="27">
        <f>MB15/MC15*100</f>
        <v>53.125</v>
      </c>
      <c r="ME15" s="106" t="s">
        <v>2372</v>
      </c>
      <c r="MF15" s="6" t="s">
        <v>2737</v>
      </c>
      <c r="MG15" s="106" t="s">
        <v>2690</v>
      </c>
      <c r="MH15" s="106">
        <v>8</v>
      </c>
      <c r="MI15" s="1">
        <v>0.45436342592592593</v>
      </c>
      <c r="MJ15" s="1">
        <v>0.24656250000000002</v>
      </c>
      <c r="MK15" s="1">
        <v>0.16587962962962963</v>
      </c>
      <c r="ML15" s="1">
        <v>4.1909722222222223E-2</v>
      </c>
      <c r="MM15">
        <v>762</v>
      </c>
      <c r="MN15">
        <v>180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 s="106">
        <f t="shared" si="49"/>
        <v>180</v>
      </c>
      <c r="MV15" s="106">
        <v>320</v>
      </c>
      <c r="MW15" s="27">
        <f>MU15/MV15*100</f>
        <v>56.25</v>
      </c>
      <c r="MX15" s="106" t="s">
        <v>2372</v>
      </c>
      <c r="MY15" s="6" t="s">
        <v>2737</v>
      </c>
      <c r="MZ15" s="106" t="s">
        <v>2690</v>
      </c>
      <c r="NA15" s="106">
        <v>8</v>
      </c>
      <c r="NB15" s="10">
        <v>2.1075694444444442</v>
      </c>
      <c r="NC15" s="10">
        <v>1.4551736111111111</v>
      </c>
      <c r="ND15" s="1">
        <v>0.42872685185185189</v>
      </c>
      <c r="NE15" s="1">
        <v>0.22365740740740739</v>
      </c>
      <c r="NF15">
        <v>1600</v>
      </c>
      <c r="NG15">
        <v>1542</v>
      </c>
      <c r="NH15">
        <v>220</v>
      </c>
      <c r="NI15">
        <v>3</v>
      </c>
      <c r="NJ15">
        <v>0</v>
      </c>
      <c r="NK15">
        <v>0</v>
      </c>
      <c r="NL15">
        <v>0</v>
      </c>
      <c r="NM15">
        <v>98.65</v>
      </c>
      <c r="NN15" s="106">
        <f t="shared" si="50"/>
        <v>1539</v>
      </c>
      <c r="NO15" s="106">
        <f t="shared" si="33"/>
        <v>1540</v>
      </c>
      <c r="NP15" s="27">
        <f>NN15/NO15*100</f>
        <v>99.935064935064929</v>
      </c>
      <c r="NQ15" s="106" t="s">
        <v>2372</v>
      </c>
      <c r="NR15" s="6" t="s">
        <v>2737</v>
      </c>
      <c r="NS15" s="106" t="s">
        <v>2690</v>
      </c>
      <c r="NT15" s="106">
        <v>8</v>
      </c>
      <c r="NU15" s="1">
        <v>0.26224537037037038</v>
      </c>
      <c r="NV15" s="1">
        <v>0.15313657407407408</v>
      </c>
      <c r="NW15" s="1">
        <v>5.7256944444444437E-2</v>
      </c>
      <c r="NX15" s="1">
        <v>5.185185185185185E-2</v>
      </c>
      <c r="NY15">
        <v>784</v>
      </c>
      <c r="NZ15">
        <v>22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 s="106">
        <f t="shared" si="51"/>
        <v>22</v>
      </c>
      <c r="OH15" s="106">
        <v>320</v>
      </c>
      <c r="OI15" s="27">
        <f t="shared" si="76"/>
        <v>6.8750000000000009</v>
      </c>
      <c r="OJ15" s="106" t="s">
        <v>2372</v>
      </c>
      <c r="OK15" s="6" t="s">
        <v>2737</v>
      </c>
      <c r="OL15" s="106" t="s">
        <v>2690</v>
      </c>
      <c r="OM15" s="106">
        <v>8</v>
      </c>
      <c r="ON15" s="1">
        <v>0.42458333333333331</v>
      </c>
      <c r="OO15" s="1">
        <v>0.30357638888888888</v>
      </c>
      <c r="OP15" s="1">
        <v>7.7071759259259257E-2</v>
      </c>
      <c r="OQ15" s="1">
        <v>4.3935185185185188E-2</v>
      </c>
      <c r="OR15">
        <v>732</v>
      </c>
      <c r="OS15">
        <v>223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 s="106">
        <f t="shared" si="52"/>
        <v>223</v>
      </c>
      <c r="PA15" s="106">
        <v>320</v>
      </c>
      <c r="PB15" s="27">
        <f t="shared" si="77"/>
        <v>69.6875</v>
      </c>
      <c r="PC15" s="106" t="s">
        <v>2372</v>
      </c>
      <c r="PD15" s="6" t="s">
        <v>2737</v>
      </c>
      <c r="PE15" s="106" t="s">
        <v>2690</v>
      </c>
      <c r="PF15" s="106">
        <v>8</v>
      </c>
      <c r="PG15" s="1">
        <v>0.42458333333333331</v>
      </c>
      <c r="PH15" s="1">
        <v>0.30357638888888888</v>
      </c>
      <c r="PI15" s="1">
        <v>7.7071759259259257E-2</v>
      </c>
      <c r="PJ15" s="1">
        <v>4.3935185185185188E-2</v>
      </c>
      <c r="PK15">
        <v>732</v>
      </c>
      <c r="PL15">
        <v>223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 s="106">
        <f t="shared" si="53"/>
        <v>223</v>
      </c>
      <c r="PT15" s="106">
        <v>320</v>
      </c>
      <c r="PU15" s="27">
        <f t="shared" si="78"/>
        <v>69.6875</v>
      </c>
      <c r="PV15" s="106" t="s">
        <v>2372</v>
      </c>
      <c r="PW15" s="6" t="s">
        <v>2737</v>
      </c>
      <c r="PX15" s="106" t="s">
        <v>2690</v>
      </c>
      <c r="PY15" s="106">
        <v>8</v>
      </c>
      <c r="PZ15" s="1">
        <v>0.37193287037037037</v>
      </c>
      <c r="QA15" s="1">
        <v>0.29181712962962963</v>
      </c>
      <c r="QB15" s="1">
        <v>6.2222222222222227E-2</v>
      </c>
      <c r="QC15" s="1">
        <v>1.7881944444444443E-2</v>
      </c>
      <c r="QD15">
        <v>26</v>
      </c>
      <c r="QE15">
        <v>352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 s="106">
        <f t="shared" si="54"/>
        <v>352</v>
      </c>
      <c r="QM15" s="106">
        <v>320</v>
      </c>
      <c r="QN15" s="27">
        <f t="shared" si="79"/>
        <v>110.00000000000001</v>
      </c>
      <c r="QO15" s="106" t="s">
        <v>2372</v>
      </c>
      <c r="QP15" s="6" t="s">
        <v>2737</v>
      </c>
      <c r="QQ15" s="106" t="s">
        <v>2690</v>
      </c>
      <c r="QR15" s="106">
        <v>8</v>
      </c>
      <c r="QS15" s="1">
        <v>0.40233796296296293</v>
      </c>
      <c r="QT15" s="1">
        <v>0.31390046296296298</v>
      </c>
      <c r="QU15" s="1">
        <v>7.0659722222222221E-2</v>
      </c>
      <c r="QV15" s="1">
        <v>1.7766203703703704E-2</v>
      </c>
      <c r="QW15">
        <v>20</v>
      </c>
      <c r="QX15">
        <v>343</v>
      </c>
      <c r="QY15">
        <v>14</v>
      </c>
      <c r="QZ15">
        <v>0</v>
      </c>
      <c r="RA15">
        <v>0</v>
      </c>
      <c r="RB15">
        <v>0</v>
      </c>
      <c r="RC15">
        <v>0</v>
      </c>
      <c r="RD15">
        <v>100</v>
      </c>
      <c r="RE15" s="106">
        <f t="shared" si="55"/>
        <v>343</v>
      </c>
      <c r="RF15" s="106">
        <v>320</v>
      </c>
      <c r="RG15" s="27">
        <f t="shared" si="80"/>
        <v>107.18749999999999</v>
      </c>
      <c r="RH15" s="106" t="s">
        <v>2372</v>
      </c>
      <c r="RI15" s="6" t="s">
        <v>2737</v>
      </c>
      <c r="RJ15" s="106" t="s">
        <v>2690</v>
      </c>
      <c r="RK15" s="106">
        <v>8</v>
      </c>
      <c r="RL15" s="1">
        <v>0.40233796296296293</v>
      </c>
      <c r="RM15" s="1">
        <v>0.31390046296296298</v>
      </c>
      <c r="RN15" s="1">
        <v>7.0659722222222221E-2</v>
      </c>
      <c r="RO15" s="1">
        <v>1.7766203703703704E-2</v>
      </c>
      <c r="RP15">
        <v>20</v>
      </c>
      <c r="RQ15">
        <v>343</v>
      </c>
      <c r="RR15">
        <v>14</v>
      </c>
      <c r="RS15">
        <v>0</v>
      </c>
      <c r="RT15">
        <v>0</v>
      </c>
      <c r="RU15">
        <v>0</v>
      </c>
      <c r="RV15">
        <v>0</v>
      </c>
      <c r="RW15">
        <v>100</v>
      </c>
      <c r="RX15" s="106">
        <f t="shared" si="56"/>
        <v>343</v>
      </c>
      <c r="RY15" s="106">
        <v>320</v>
      </c>
      <c r="RZ15" s="27">
        <f t="shared" si="81"/>
        <v>107.18749999999999</v>
      </c>
      <c r="SA15" s="106" t="s">
        <v>2372</v>
      </c>
      <c r="SB15" s="6" t="s">
        <v>2737</v>
      </c>
      <c r="SC15" s="106" t="s">
        <v>2690</v>
      </c>
      <c r="SD15" s="106">
        <v>8</v>
      </c>
      <c r="SE15" s="10">
        <v>1.4611226851851853</v>
      </c>
      <c r="SF15" s="10">
        <v>1.0624421296296296</v>
      </c>
      <c r="SG15" s="1">
        <v>0.26723379629629629</v>
      </c>
      <c r="SH15" s="1">
        <v>0.13143518518518518</v>
      </c>
      <c r="SI15">
        <v>1562</v>
      </c>
      <c r="SJ15">
        <v>940</v>
      </c>
      <c r="SK15">
        <v>14</v>
      </c>
      <c r="SL15">
        <v>0</v>
      </c>
      <c r="SM15">
        <v>0</v>
      </c>
      <c r="SN15">
        <v>0</v>
      </c>
      <c r="SO15">
        <v>0</v>
      </c>
      <c r="SP15">
        <v>100</v>
      </c>
      <c r="SQ15" s="106">
        <f t="shared" si="57"/>
        <v>940</v>
      </c>
      <c r="SR15" s="106">
        <f t="shared" si="34"/>
        <v>1280</v>
      </c>
      <c r="SS15" s="27">
        <f t="shared" si="82"/>
        <v>73.4375</v>
      </c>
      <c r="ST15" s="106" t="s">
        <v>2372</v>
      </c>
      <c r="SU15" s="6" t="s">
        <v>2737</v>
      </c>
      <c r="SV15" s="106" t="s">
        <v>2690</v>
      </c>
      <c r="SW15" s="106">
        <v>8</v>
      </c>
      <c r="TJ15" s="106">
        <f t="shared" si="58"/>
        <v>0</v>
      </c>
      <c r="TK15" s="106">
        <v>320</v>
      </c>
      <c r="TL15" s="27">
        <f t="shared" si="83"/>
        <v>0</v>
      </c>
    </row>
    <row r="16" spans="1:532">
      <c r="A16" s="106" t="s">
        <v>2374</v>
      </c>
      <c r="B16" s="6" t="s">
        <v>2737</v>
      </c>
      <c r="C16" s="106" t="s">
        <v>2690</v>
      </c>
      <c r="D16" s="106">
        <v>8</v>
      </c>
      <c r="E16" s="176">
        <v>0.24</v>
      </c>
      <c r="F16" s="176">
        <v>0.19859953703703703</v>
      </c>
      <c r="G16" s="176">
        <v>2.4513888888888887E-2</v>
      </c>
      <c r="H16" s="176">
        <v>1.6875000000000001E-2</v>
      </c>
      <c r="I16" s="106">
        <v>64</v>
      </c>
      <c r="J16" s="106">
        <v>331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f t="shared" si="84"/>
        <v>331</v>
      </c>
      <c r="R16" s="106">
        <v>320</v>
      </c>
      <c r="S16" s="27">
        <f t="shared" si="24"/>
        <v>103.4375</v>
      </c>
      <c r="T16" s="106" t="s">
        <v>2374</v>
      </c>
      <c r="U16" s="6" t="s">
        <v>2737</v>
      </c>
      <c r="V16" s="106" t="s">
        <v>2690</v>
      </c>
      <c r="W16" s="106">
        <v>8</v>
      </c>
      <c r="X16" s="176">
        <v>0.21225694444444443</v>
      </c>
      <c r="Y16" s="176">
        <v>0.18686342592592595</v>
      </c>
      <c r="Z16" s="176">
        <v>1.4293981481481482E-2</v>
      </c>
      <c r="AA16" s="176">
        <v>1.1087962962962964E-2</v>
      </c>
      <c r="AB16" s="106">
        <v>17</v>
      </c>
      <c r="AC16" s="106">
        <v>337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f t="shared" si="25"/>
        <v>337</v>
      </c>
      <c r="AK16" s="106">
        <v>320</v>
      </c>
      <c r="AL16" s="27">
        <f t="shared" si="26"/>
        <v>105.31250000000001</v>
      </c>
      <c r="AM16" s="106" t="s">
        <v>2374</v>
      </c>
      <c r="AN16" s="6" t="s">
        <v>2737</v>
      </c>
      <c r="AO16" s="106" t="s">
        <v>2690</v>
      </c>
      <c r="AP16" s="106">
        <v>8</v>
      </c>
      <c r="AQ16" s="176">
        <v>0.41307870370370375</v>
      </c>
      <c r="AR16" s="176">
        <v>0.26798611111111109</v>
      </c>
      <c r="AS16" s="176">
        <v>8.7187499999999987E-2</v>
      </c>
      <c r="AT16" s="176">
        <v>5.7905092592592598E-2</v>
      </c>
      <c r="AU16" s="106">
        <v>130</v>
      </c>
      <c r="AV16" s="106">
        <v>344</v>
      </c>
      <c r="AW16" s="106">
        <v>557</v>
      </c>
      <c r="AX16" s="106">
        <v>28</v>
      </c>
      <c r="AY16" s="106">
        <v>0</v>
      </c>
      <c r="AZ16" s="106">
        <v>0</v>
      </c>
      <c r="BA16" s="106">
        <v>0</v>
      </c>
      <c r="BB16" s="106">
        <v>95.21</v>
      </c>
      <c r="BC16" s="106">
        <f t="shared" si="85"/>
        <v>316</v>
      </c>
      <c r="BD16" s="106">
        <v>320</v>
      </c>
      <c r="BE16" s="27">
        <f>BC16/BD16*100</f>
        <v>98.75</v>
      </c>
      <c r="BF16" s="106" t="s">
        <v>2374</v>
      </c>
      <c r="BG16" s="6" t="s">
        <v>2737</v>
      </c>
      <c r="BH16" s="106" t="s">
        <v>2690</v>
      </c>
      <c r="BI16" s="106">
        <v>8</v>
      </c>
      <c r="BJ16" s="1">
        <v>0.30233796296296295</v>
      </c>
      <c r="BK16" s="1">
        <v>0.18690972222222221</v>
      </c>
      <c r="BL16" s="1">
        <v>6.6747685185185188E-2</v>
      </c>
      <c r="BM16" s="1">
        <v>4.8668981481481487E-2</v>
      </c>
      <c r="BN16">
        <v>305</v>
      </c>
      <c r="BO16">
        <v>334</v>
      </c>
      <c r="BP16">
        <v>411</v>
      </c>
      <c r="BQ16">
        <v>24</v>
      </c>
      <c r="BR16">
        <v>0</v>
      </c>
      <c r="BS16">
        <v>0</v>
      </c>
      <c r="BT16">
        <v>0</v>
      </c>
      <c r="BU16">
        <v>94.48</v>
      </c>
      <c r="BV16" s="106">
        <f t="shared" si="36"/>
        <v>310</v>
      </c>
      <c r="BW16" s="106">
        <v>320</v>
      </c>
      <c r="BX16" s="27">
        <f>BV16/BW16*100</f>
        <v>96.875</v>
      </c>
      <c r="BY16" s="106" t="s">
        <v>2374</v>
      </c>
      <c r="BZ16" s="6" t="s">
        <v>2737</v>
      </c>
      <c r="CA16" s="106" t="s">
        <v>2690</v>
      </c>
      <c r="CB16" s="106">
        <v>8</v>
      </c>
      <c r="CC16" s="1">
        <v>0.21760416666666668</v>
      </c>
      <c r="CD16" s="1">
        <v>0.11178240740740741</v>
      </c>
      <c r="CE16" s="1">
        <v>1.7743055555555557E-2</v>
      </c>
      <c r="CF16" s="1">
        <v>8.8078703703703701E-2</v>
      </c>
      <c r="CG16">
        <v>239</v>
      </c>
      <c r="CH16">
        <v>189</v>
      </c>
      <c r="CI16">
        <v>349</v>
      </c>
      <c r="CJ16">
        <v>16</v>
      </c>
      <c r="CK16">
        <v>0</v>
      </c>
      <c r="CL16">
        <v>0</v>
      </c>
      <c r="CM16">
        <v>0</v>
      </c>
      <c r="CN16">
        <v>95.62</v>
      </c>
      <c r="CO16" s="106">
        <f t="shared" si="37"/>
        <v>173</v>
      </c>
      <c r="CP16" s="106">
        <v>320</v>
      </c>
      <c r="CQ16" s="27">
        <f>CO16/CP16*100</f>
        <v>54.0625</v>
      </c>
      <c r="CR16" s="106" t="s">
        <v>2374</v>
      </c>
      <c r="CS16" s="6" t="s">
        <v>2737</v>
      </c>
      <c r="CT16" s="106" t="s">
        <v>2690</v>
      </c>
      <c r="CU16" s="106">
        <v>8</v>
      </c>
      <c r="CV16" s="1">
        <v>0.37916666666666665</v>
      </c>
      <c r="CW16" s="1">
        <v>0.23252314814814815</v>
      </c>
      <c r="CX16" s="1">
        <v>3.8263888888888889E-2</v>
      </c>
      <c r="CY16" s="1">
        <v>0.10836805555555555</v>
      </c>
      <c r="CZ16">
        <v>283</v>
      </c>
      <c r="DA16">
        <v>376</v>
      </c>
      <c r="DB16">
        <v>349</v>
      </c>
      <c r="DC16">
        <v>16</v>
      </c>
      <c r="DD16">
        <v>0</v>
      </c>
      <c r="DE16">
        <v>0</v>
      </c>
      <c r="DF16">
        <v>0</v>
      </c>
      <c r="DG16">
        <v>95.62</v>
      </c>
      <c r="DH16" s="106">
        <f t="shared" si="38"/>
        <v>360</v>
      </c>
      <c r="DI16" s="106">
        <v>320</v>
      </c>
      <c r="DJ16" s="27">
        <f>DH16/DI16*100</f>
        <v>112.5</v>
      </c>
      <c r="DK16" s="106" t="s">
        <v>2374</v>
      </c>
      <c r="DL16" s="6" t="s">
        <v>2737</v>
      </c>
      <c r="DM16" s="106" t="s">
        <v>2690</v>
      </c>
      <c r="DN16" s="106">
        <v>8</v>
      </c>
      <c r="DO16" s="10">
        <v>1.546863425925926</v>
      </c>
      <c r="DP16" s="10">
        <v>1.0728935185185187</v>
      </c>
      <c r="DQ16" s="1">
        <v>0.23103009259259258</v>
      </c>
      <c r="DR16" s="1">
        <v>0.24292824074074074</v>
      </c>
      <c r="DS16">
        <v>799</v>
      </c>
      <c r="DT16">
        <v>1722</v>
      </c>
      <c r="DU16">
        <v>1317</v>
      </c>
      <c r="DV16">
        <v>68</v>
      </c>
      <c r="DW16">
        <v>0</v>
      </c>
      <c r="DX16">
        <v>0</v>
      </c>
      <c r="DY16">
        <v>0</v>
      </c>
      <c r="DZ16">
        <v>95.09</v>
      </c>
      <c r="EA16" s="106">
        <f t="shared" si="39"/>
        <v>1654</v>
      </c>
      <c r="EB16" s="106">
        <f t="shared" si="27"/>
        <v>1600</v>
      </c>
      <c r="EC16" s="27">
        <f>EA16/EB16*100</f>
        <v>103.375</v>
      </c>
      <c r="ED16" s="106" t="s">
        <v>2374</v>
      </c>
      <c r="EE16" s="6" t="s">
        <v>2737</v>
      </c>
      <c r="EF16" s="106" t="s">
        <v>2690</v>
      </c>
      <c r="EG16" s="106"/>
      <c r="EH16" s="1">
        <v>1.9178240740740742E-2</v>
      </c>
      <c r="EI16" s="1">
        <v>2.2916666666666667E-3</v>
      </c>
      <c r="EJ16" s="1">
        <v>2.2569444444444447E-3</v>
      </c>
      <c r="EK16" s="1">
        <v>1.4618055555555556E-2</v>
      </c>
      <c r="EL16">
        <v>7</v>
      </c>
      <c r="EM16">
        <v>11</v>
      </c>
      <c r="EN16">
        <v>383</v>
      </c>
      <c r="EO16">
        <v>8</v>
      </c>
      <c r="EP16">
        <v>0</v>
      </c>
      <c r="EQ16">
        <v>0</v>
      </c>
      <c r="ER16">
        <v>0</v>
      </c>
      <c r="ES16">
        <v>97.95</v>
      </c>
      <c r="ET16" s="106">
        <f t="shared" si="40"/>
        <v>3</v>
      </c>
      <c r="EU16" s="106"/>
      <c r="EV16" s="27"/>
      <c r="EW16" s="106" t="s">
        <v>2374</v>
      </c>
      <c r="EX16" s="6" t="s">
        <v>2737</v>
      </c>
      <c r="EY16" s="106" t="s">
        <v>2690</v>
      </c>
      <c r="EZ16" s="106">
        <v>8</v>
      </c>
      <c r="FA16" s="1">
        <v>0.30207175925925928</v>
      </c>
      <c r="FB16" s="1">
        <v>0.24530092592592592</v>
      </c>
      <c r="FC16" s="1">
        <v>2.9537037037037039E-2</v>
      </c>
      <c r="FD16" s="1">
        <v>2.7210648148148147E-2</v>
      </c>
      <c r="FE16">
        <v>11</v>
      </c>
      <c r="FF16">
        <v>379</v>
      </c>
      <c r="FG16">
        <v>375</v>
      </c>
      <c r="FH16">
        <v>5</v>
      </c>
      <c r="FI16">
        <v>0</v>
      </c>
      <c r="FJ16">
        <v>0</v>
      </c>
      <c r="FK16">
        <v>0</v>
      </c>
      <c r="FL16">
        <v>98.68</v>
      </c>
      <c r="FM16" s="106">
        <f t="shared" si="41"/>
        <v>374</v>
      </c>
      <c r="FN16" s="106">
        <v>320</v>
      </c>
      <c r="FO16" s="27">
        <f>FM16/FN16*100</f>
        <v>116.875</v>
      </c>
      <c r="FP16" s="106" t="s">
        <v>2374</v>
      </c>
      <c r="FQ16" s="6" t="s">
        <v>2737</v>
      </c>
      <c r="FR16" s="106" t="s">
        <v>2690</v>
      </c>
      <c r="FS16" s="106">
        <v>7</v>
      </c>
      <c r="FT16" s="1">
        <v>0.26996527777777779</v>
      </c>
      <c r="FU16" s="1">
        <v>0.21855324074074076</v>
      </c>
      <c r="FV16" s="1">
        <v>2.9259259259259259E-2</v>
      </c>
      <c r="FW16" s="1">
        <v>2.2152777777777775E-2</v>
      </c>
      <c r="FX16">
        <v>9</v>
      </c>
      <c r="FY16">
        <v>329</v>
      </c>
      <c r="FZ16">
        <v>178</v>
      </c>
      <c r="GA16">
        <v>16</v>
      </c>
      <c r="GB16">
        <v>0</v>
      </c>
      <c r="GC16">
        <v>0</v>
      </c>
      <c r="GD16">
        <v>0</v>
      </c>
      <c r="GE16">
        <v>91.75</v>
      </c>
      <c r="GF16" s="106">
        <f t="shared" si="42"/>
        <v>313</v>
      </c>
      <c r="GG16" s="106">
        <v>280</v>
      </c>
      <c r="GH16" s="27">
        <f>GF16/GG16*100</f>
        <v>111.78571428571429</v>
      </c>
      <c r="GI16" s="106" t="s">
        <v>2374</v>
      </c>
      <c r="GJ16" s="6" t="s">
        <v>2737</v>
      </c>
      <c r="GK16" s="106" t="s">
        <v>2690</v>
      </c>
      <c r="GL16" s="106">
        <v>8</v>
      </c>
      <c r="GM16" s="1">
        <v>0.40057870370370369</v>
      </c>
      <c r="GN16" s="1">
        <v>0.25806712962962963</v>
      </c>
      <c r="GO16" s="1">
        <v>8.4953703703703698E-2</v>
      </c>
      <c r="GP16" s="1">
        <v>5.7557870370370377E-2</v>
      </c>
      <c r="GQ16">
        <v>478</v>
      </c>
      <c r="GR16">
        <v>321</v>
      </c>
      <c r="GS16">
        <v>137</v>
      </c>
      <c r="GT16">
        <v>2</v>
      </c>
      <c r="GU16">
        <v>0</v>
      </c>
      <c r="GV16">
        <v>0</v>
      </c>
      <c r="GW16">
        <v>0</v>
      </c>
      <c r="GX16">
        <v>98.56</v>
      </c>
      <c r="GY16" s="106">
        <f t="shared" si="43"/>
        <v>319</v>
      </c>
      <c r="GZ16" s="106">
        <v>320</v>
      </c>
      <c r="HA16" s="27">
        <f t="shared" si="28"/>
        <v>99.6875</v>
      </c>
      <c r="HB16" s="106" t="s">
        <v>2374</v>
      </c>
      <c r="HC16" s="6" t="s">
        <v>2737</v>
      </c>
      <c r="HD16" s="106" t="s">
        <v>2690</v>
      </c>
      <c r="HE16" s="106">
        <v>8</v>
      </c>
      <c r="HF16" s="1">
        <v>0.40057870370370369</v>
      </c>
      <c r="HG16" s="1">
        <v>0.25806712962962963</v>
      </c>
      <c r="HH16" s="1">
        <v>8.4953703703703698E-2</v>
      </c>
      <c r="HI16" s="1">
        <v>5.7557870370370377E-2</v>
      </c>
      <c r="HJ16">
        <v>478</v>
      </c>
      <c r="HK16">
        <v>321</v>
      </c>
      <c r="HL16">
        <v>186</v>
      </c>
      <c r="HM16">
        <v>2</v>
      </c>
      <c r="HN16">
        <v>0</v>
      </c>
      <c r="HO16">
        <v>0</v>
      </c>
      <c r="HP16">
        <v>0</v>
      </c>
      <c r="HQ16">
        <v>98.94</v>
      </c>
      <c r="HR16" s="106">
        <f t="shared" si="87"/>
        <v>319</v>
      </c>
      <c r="HS16" s="106">
        <v>320</v>
      </c>
      <c r="HT16" s="27">
        <f>HR16/HS16*100</f>
        <v>99.6875</v>
      </c>
      <c r="HU16" s="106" t="s">
        <v>2374</v>
      </c>
      <c r="HV16" s="6" t="s">
        <v>2737</v>
      </c>
      <c r="HW16" s="106" t="s">
        <v>2690</v>
      </c>
      <c r="HX16" s="106">
        <v>8</v>
      </c>
      <c r="HY16" s="10">
        <v>1.0424305555555555</v>
      </c>
      <c r="HZ16" s="1">
        <v>0.73454861111111114</v>
      </c>
      <c r="IA16" s="1">
        <v>0.18539351851851851</v>
      </c>
      <c r="IB16" s="1">
        <v>0.12247685185185185</v>
      </c>
      <c r="IC16">
        <v>505</v>
      </c>
      <c r="ID16">
        <v>1040</v>
      </c>
      <c r="IE16">
        <v>1122</v>
      </c>
      <c r="IF16">
        <v>31</v>
      </c>
      <c r="IG16">
        <v>0</v>
      </c>
      <c r="IH16">
        <v>0</v>
      </c>
      <c r="II16">
        <v>0</v>
      </c>
      <c r="IJ16">
        <v>97.31</v>
      </c>
      <c r="IK16" s="106">
        <f t="shared" si="29"/>
        <v>1009</v>
      </c>
      <c r="IL16" s="106">
        <f t="shared" si="30"/>
        <v>920</v>
      </c>
      <c r="IM16" s="27">
        <f>IK16/IL16*100</f>
        <v>109.67391304347827</v>
      </c>
      <c r="IN16" s="106" t="s">
        <v>2374</v>
      </c>
      <c r="IO16" s="6" t="s">
        <v>2737</v>
      </c>
      <c r="IP16" s="106" t="s">
        <v>2690</v>
      </c>
      <c r="IQ16" s="106">
        <v>8</v>
      </c>
      <c r="IR16" s="1">
        <v>0</v>
      </c>
      <c r="IS16" s="1">
        <v>0</v>
      </c>
      <c r="IT16" s="1">
        <v>0</v>
      </c>
      <c r="IU16" s="1">
        <v>0</v>
      </c>
      <c r="IV16">
        <v>0</v>
      </c>
      <c r="IW16">
        <v>0</v>
      </c>
      <c r="IX16">
        <v>92</v>
      </c>
      <c r="IY16">
        <v>5</v>
      </c>
      <c r="IZ16">
        <v>0</v>
      </c>
      <c r="JA16">
        <v>0</v>
      </c>
      <c r="JB16">
        <v>0</v>
      </c>
      <c r="JC16">
        <v>94.85</v>
      </c>
      <c r="JD16" s="106">
        <f t="shared" si="44"/>
        <v>-5</v>
      </c>
      <c r="JE16" s="106"/>
      <c r="JF16" s="27"/>
      <c r="JG16" s="106" t="s">
        <v>2374</v>
      </c>
      <c r="JH16" s="6" t="s">
        <v>2737</v>
      </c>
      <c r="JI16" s="106" t="s">
        <v>2690</v>
      </c>
      <c r="JJ16" s="106">
        <v>8</v>
      </c>
      <c r="JK16" s="1">
        <v>0.39515046296296297</v>
      </c>
      <c r="JL16" s="1">
        <v>0.27728009259259262</v>
      </c>
      <c r="JM16" s="1">
        <v>3.2418981481481479E-2</v>
      </c>
      <c r="JN16" s="1">
        <v>8.5439814814814816E-2</v>
      </c>
      <c r="JO16">
        <v>42</v>
      </c>
      <c r="JP16">
        <v>383</v>
      </c>
      <c r="JQ16">
        <v>17</v>
      </c>
      <c r="JR16">
        <v>0</v>
      </c>
      <c r="JS16">
        <v>0</v>
      </c>
      <c r="JT16">
        <v>0</v>
      </c>
      <c r="JU16">
        <v>0</v>
      </c>
      <c r="JV16">
        <v>100</v>
      </c>
      <c r="JW16" s="106">
        <f t="shared" si="45"/>
        <v>383</v>
      </c>
      <c r="JX16" s="106">
        <v>320</v>
      </c>
      <c r="JY16" s="27">
        <f>JW16/JX16*100</f>
        <v>119.68749999999999</v>
      </c>
      <c r="JZ16" s="106" t="s">
        <v>2374</v>
      </c>
      <c r="KA16" s="6" t="s">
        <v>2737</v>
      </c>
      <c r="KB16" s="106" t="s">
        <v>2690</v>
      </c>
      <c r="KC16" s="106">
        <v>8</v>
      </c>
      <c r="KD16" s="1">
        <v>0.39079861111111108</v>
      </c>
      <c r="KE16" s="1">
        <v>0.23306712962962961</v>
      </c>
      <c r="KF16" s="1">
        <v>2.9108796296296296E-2</v>
      </c>
      <c r="KG16" s="1">
        <v>0.12861111111111112</v>
      </c>
      <c r="KH16">
        <v>45</v>
      </c>
      <c r="KI16">
        <v>253</v>
      </c>
      <c r="KJ16">
        <v>165</v>
      </c>
      <c r="KK16">
        <v>1</v>
      </c>
      <c r="KL16">
        <v>0</v>
      </c>
      <c r="KM16">
        <v>0</v>
      </c>
      <c r="KN16">
        <v>0</v>
      </c>
      <c r="KO16">
        <v>99.4</v>
      </c>
      <c r="KP16" s="106">
        <f t="shared" si="46"/>
        <v>252</v>
      </c>
      <c r="KQ16" s="106">
        <v>260</v>
      </c>
      <c r="KR16" s="27">
        <f>KP16/KQ16*100</f>
        <v>96.92307692307692</v>
      </c>
      <c r="KS16" s="106" t="s">
        <v>2374</v>
      </c>
      <c r="KT16" s="6" t="s">
        <v>2737</v>
      </c>
      <c r="KU16" s="106" t="s">
        <v>2690</v>
      </c>
      <c r="KV16" s="106">
        <v>8</v>
      </c>
      <c r="KW16" s="1">
        <v>0.36039351851851853</v>
      </c>
      <c r="KX16" s="1">
        <v>0.2300925925925926</v>
      </c>
      <c r="KY16" s="1">
        <v>3.4016203703703708E-2</v>
      </c>
      <c r="KZ16" s="1">
        <v>9.6273148148148149E-2</v>
      </c>
      <c r="LA16">
        <v>525</v>
      </c>
      <c r="LB16">
        <v>216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 s="106">
        <f t="shared" si="47"/>
        <v>216</v>
      </c>
      <c r="LJ16" s="106">
        <v>320</v>
      </c>
      <c r="LK16" s="27">
        <f>LI16/LJ16*100</f>
        <v>67.5</v>
      </c>
      <c r="LL16" s="106" t="s">
        <v>2374</v>
      </c>
      <c r="LM16" s="6" t="s">
        <v>2737</v>
      </c>
      <c r="LN16" s="106" t="s">
        <v>2690</v>
      </c>
      <c r="LO16" s="106">
        <v>8</v>
      </c>
      <c r="LP16" s="10">
        <v>0.31402777777777779</v>
      </c>
      <c r="LQ16" s="1">
        <v>0.21275462962962963</v>
      </c>
      <c r="LR16" s="1">
        <v>5.6990740740740738E-2</v>
      </c>
      <c r="LS16" s="1">
        <v>4.4270833333333336E-2</v>
      </c>
      <c r="LT16">
        <v>706</v>
      </c>
      <c r="LU16">
        <v>216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 s="106">
        <f t="shared" si="48"/>
        <v>216</v>
      </c>
      <c r="MC16" s="106">
        <v>320</v>
      </c>
      <c r="MD16" s="27">
        <f>MB16/MC16*100</f>
        <v>67.5</v>
      </c>
      <c r="ME16" s="106" t="s">
        <v>2374</v>
      </c>
      <c r="MF16" s="6" t="s">
        <v>2737</v>
      </c>
      <c r="MG16" s="106" t="s">
        <v>2690</v>
      </c>
      <c r="MH16" s="106">
        <v>8</v>
      </c>
      <c r="MI16" s="1">
        <v>0.31402777777777779</v>
      </c>
      <c r="MJ16" s="1">
        <v>0.21275462962962963</v>
      </c>
      <c r="MK16" s="1">
        <v>5.6990740740740738E-2</v>
      </c>
      <c r="ML16" s="1">
        <v>4.4270833333333336E-2</v>
      </c>
      <c r="MM16">
        <v>706</v>
      </c>
      <c r="MN16">
        <v>216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 s="106">
        <f t="shared" si="49"/>
        <v>216</v>
      </c>
      <c r="MV16" s="106">
        <v>320</v>
      </c>
      <c r="MW16" s="27">
        <f>MU16/MV16*100</f>
        <v>67.5</v>
      </c>
      <c r="MX16" s="106" t="s">
        <v>2374</v>
      </c>
      <c r="MY16" s="6" t="s">
        <v>2737</v>
      </c>
      <c r="MZ16" s="106" t="s">
        <v>2690</v>
      </c>
      <c r="NA16" s="106">
        <v>8</v>
      </c>
      <c r="NB16" s="10">
        <v>1.4604398148148148</v>
      </c>
      <c r="NC16" s="1">
        <v>0.95326388888888891</v>
      </c>
      <c r="ND16" s="1">
        <v>0.15254629629629629</v>
      </c>
      <c r="NE16" s="1">
        <v>0.35461805555555559</v>
      </c>
      <c r="NF16">
        <v>1318</v>
      </c>
      <c r="NG16">
        <v>1068</v>
      </c>
      <c r="NH16">
        <v>274</v>
      </c>
      <c r="NI16">
        <v>6</v>
      </c>
      <c r="NJ16">
        <v>0</v>
      </c>
      <c r="NK16">
        <v>0</v>
      </c>
      <c r="NL16">
        <v>0</v>
      </c>
      <c r="NM16">
        <v>97.86</v>
      </c>
      <c r="NN16" s="106">
        <f t="shared" si="50"/>
        <v>1062</v>
      </c>
      <c r="NO16" s="106">
        <f t="shared" si="33"/>
        <v>1220</v>
      </c>
      <c r="NP16" s="27">
        <f>NN16/NO16*100</f>
        <v>87.049180327868854</v>
      </c>
      <c r="NQ16" s="106" t="s">
        <v>2374</v>
      </c>
      <c r="NR16" s="6" t="s">
        <v>2737</v>
      </c>
      <c r="NS16" s="106" t="s">
        <v>2690</v>
      </c>
      <c r="NT16" s="106">
        <v>8</v>
      </c>
      <c r="NU16" s="1">
        <v>0.26869212962962963</v>
      </c>
      <c r="NV16" s="1">
        <v>0.15644675925925924</v>
      </c>
      <c r="NW16" s="1">
        <v>2.8680555555555553E-2</v>
      </c>
      <c r="NX16" s="1">
        <v>8.3541666666666667E-2</v>
      </c>
      <c r="NY16">
        <v>769</v>
      </c>
      <c r="NZ16">
        <v>25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 s="106">
        <f t="shared" si="51"/>
        <v>25</v>
      </c>
      <c r="OH16" s="106">
        <v>320</v>
      </c>
      <c r="OI16" s="27">
        <f t="shared" si="76"/>
        <v>7.8125</v>
      </c>
      <c r="OJ16" s="106" t="s">
        <v>2374</v>
      </c>
      <c r="OK16" s="6" t="s">
        <v>2737</v>
      </c>
      <c r="OL16" s="106" t="s">
        <v>2690</v>
      </c>
      <c r="OM16" s="106">
        <v>8</v>
      </c>
      <c r="ON16" s="1">
        <v>0.31055555555555553</v>
      </c>
      <c r="OO16" s="1">
        <v>0.22807870370370373</v>
      </c>
      <c r="OP16" s="1">
        <v>5.6076388888888884E-2</v>
      </c>
      <c r="OQ16" s="1">
        <v>2.6400462962962962E-2</v>
      </c>
      <c r="OR16">
        <v>793</v>
      </c>
      <c r="OS16">
        <v>89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 s="106">
        <f t="shared" si="52"/>
        <v>89</v>
      </c>
      <c r="PA16" s="106">
        <v>320</v>
      </c>
      <c r="PB16" s="27">
        <f t="shared" si="77"/>
        <v>27.8125</v>
      </c>
      <c r="PC16" s="106" t="s">
        <v>2374</v>
      </c>
      <c r="PD16" s="6" t="s">
        <v>2737</v>
      </c>
      <c r="PE16" s="106" t="s">
        <v>2690</v>
      </c>
      <c r="PF16" s="106">
        <v>8</v>
      </c>
      <c r="PG16" s="1">
        <v>0.31055555555555553</v>
      </c>
      <c r="PH16" s="1">
        <v>0.22807870370370373</v>
      </c>
      <c r="PI16" s="1">
        <v>5.6076388888888884E-2</v>
      </c>
      <c r="PJ16" s="1">
        <v>2.6400462962962962E-2</v>
      </c>
      <c r="PK16">
        <v>793</v>
      </c>
      <c r="PL16">
        <v>89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 s="106">
        <f t="shared" si="53"/>
        <v>89</v>
      </c>
      <c r="PT16" s="106">
        <v>320</v>
      </c>
      <c r="PU16" s="27">
        <f t="shared" si="78"/>
        <v>27.8125</v>
      </c>
      <c r="PV16" s="106" t="s">
        <v>2374</v>
      </c>
      <c r="PW16" s="6" t="s">
        <v>2737</v>
      </c>
      <c r="PX16" s="106" t="s">
        <v>2690</v>
      </c>
      <c r="PY16" s="106">
        <v>8</v>
      </c>
      <c r="PZ16" s="1">
        <v>0.34489583333333335</v>
      </c>
      <c r="QA16" s="1">
        <v>0.27537037037037038</v>
      </c>
      <c r="QB16" s="1">
        <v>4.494212962962963E-2</v>
      </c>
      <c r="QC16" s="1">
        <v>2.4571759259259262E-2</v>
      </c>
      <c r="QD16">
        <v>50</v>
      </c>
      <c r="QE16">
        <v>429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 s="106">
        <f t="shared" si="54"/>
        <v>429</v>
      </c>
      <c r="QM16" s="106">
        <v>320</v>
      </c>
      <c r="QN16" s="27">
        <f t="shared" si="79"/>
        <v>134.0625</v>
      </c>
      <c r="QO16" s="106" t="s">
        <v>2374</v>
      </c>
      <c r="QP16" s="6" t="s">
        <v>2737</v>
      </c>
      <c r="QQ16" s="106" t="s">
        <v>2690</v>
      </c>
      <c r="QR16" s="106">
        <v>8</v>
      </c>
      <c r="QS16" s="1">
        <v>0.33431712962962962</v>
      </c>
      <c r="QT16" s="1">
        <v>0.27086805555555554</v>
      </c>
      <c r="QU16" s="1">
        <v>2.6643518518518521E-2</v>
      </c>
      <c r="QV16" s="1">
        <v>3.6805555555555557E-2</v>
      </c>
      <c r="QW16">
        <v>25</v>
      </c>
      <c r="QX16">
        <v>319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 s="106">
        <f t="shared" si="55"/>
        <v>319</v>
      </c>
      <c r="RF16" s="106">
        <v>320</v>
      </c>
      <c r="RG16" s="27">
        <f t="shared" si="80"/>
        <v>99.6875</v>
      </c>
      <c r="RH16" s="106" t="s">
        <v>2374</v>
      </c>
      <c r="RI16" s="6" t="s">
        <v>2737</v>
      </c>
      <c r="RJ16" s="106" t="s">
        <v>2690</v>
      </c>
      <c r="RK16" s="106">
        <v>8</v>
      </c>
      <c r="RL16" s="1">
        <v>0.33431712962962962</v>
      </c>
      <c r="RM16" s="1">
        <v>0.27086805555555554</v>
      </c>
      <c r="RN16" s="1">
        <v>2.6643518518518521E-2</v>
      </c>
      <c r="RO16" s="1">
        <v>3.6805555555555557E-2</v>
      </c>
      <c r="RP16">
        <v>25</v>
      </c>
      <c r="RQ16">
        <v>319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 s="106">
        <f t="shared" si="56"/>
        <v>319</v>
      </c>
      <c r="RY16" s="106">
        <v>320</v>
      </c>
      <c r="RZ16" s="27">
        <f t="shared" si="81"/>
        <v>99.6875</v>
      </c>
      <c r="SA16" s="106" t="s">
        <v>2374</v>
      </c>
      <c r="SB16" s="6" t="s">
        <v>2737</v>
      </c>
      <c r="SC16" s="106" t="s">
        <v>2690</v>
      </c>
      <c r="SD16" s="106">
        <v>8</v>
      </c>
      <c r="SE16" s="10">
        <v>1.2585185185185186</v>
      </c>
      <c r="SF16" s="1">
        <v>0.93078703703703702</v>
      </c>
      <c r="SG16" s="1">
        <v>0.15635416666666666</v>
      </c>
      <c r="SH16" s="1">
        <v>0.17136574074074074</v>
      </c>
      <c r="SI16">
        <v>1637</v>
      </c>
      <c r="SJ16">
        <v>862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 s="106">
        <f t="shared" si="57"/>
        <v>862</v>
      </c>
      <c r="SR16" s="106">
        <f t="shared" si="34"/>
        <v>1280</v>
      </c>
      <c r="SS16" s="27">
        <f t="shared" si="82"/>
        <v>67.34375</v>
      </c>
      <c r="ST16" s="106" t="s">
        <v>2374</v>
      </c>
      <c r="SU16" s="6" t="s">
        <v>2737</v>
      </c>
      <c r="SV16" s="106" t="s">
        <v>2690</v>
      </c>
      <c r="SW16" s="106">
        <v>8</v>
      </c>
      <c r="TJ16" s="106">
        <f t="shared" si="58"/>
        <v>0</v>
      </c>
      <c r="TK16" s="106">
        <v>320</v>
      </c>
      <c r="TL16" s="27">
        <f t="shared" si="83"/>
        <v>0</v>
      </c>
    </row>
    <row r="17" spans="1:532">
      <c r="A17" s="106" t="s">
        <v>1269</v>
      </c>
      <c r="B17" s="6" t="s">
        <v>2736</v>
      </c>
      <c r="C17" s="106" t="s">
        <v>2690</v>
      </c>
      <c r="D17" s="106">
        <v>8</v>
      </c>
      <c r="E17" s="176">
        <v>0.55450231481481482</v>
      </c>
      <c r="F17" s="176">
        <v>0.28748842592592594</v>
      </c>
      <c r="G17" s="176">
        <v>0.15881944444444443</v>
      </c>
      <c r="H17" s="176">
        <v>0.10819444444444444</v>
      </c>
      <c r="I17" s="106">
        <v>24</v>
      </c>
      <c r="J17" s="106">
        <v>580</v>
      </c>
      <c r="K17" s="106">
        <v>319</v>
      </c>
      <c r="L17" s="106">
        <v>13</v>
      </c>
      <c r="M17" s="106">
        <v>0</v>
      </c>
      <c r="N17" s="106">
        <v>0</v>
      </c>
      <c r="O17" s="106">
        <v>0</v>
      </c>
      <c r="P17" s="106">
        <v>96.08</v>
      </c>
      <c r="Q17" s="106">
        <f t="shared" ref="Q17:Q28" si="88">J17-L17</f>
        <v>567</v>
      </c>
      <c r="R17" s="106">
        <v>524</v>
      </c>
      <c r="S17" s="27">
        <f t="shared" si="24"/>
        <v>108.20610687022901</v>
      </c>
      <c r="T17" s="106" t="s">
        <v>1269</v>
      </c>
      <c r="U17" s="6" t="s">
        <v>2736</v>
      </c>
      <c r="V17" s="106" t="s">
        <v>2690</v>
      </c>
      <c r="W17" s="106">
        <v>8</v>
      </c>
      <c r="X17" s="176">
        <v>0.3976041666666667</v>
      </c>
      <c r="Y17" s="176">
        <v>0.23931712962962962</v>
      </c>
      <c r="Z17" s="176">
        <v>0.14412037037037037</v>
      </c>
      <c r="AA17" s="176">
        <v>1.4155092592592592E-2</v>
      </c>
      <c r="AB17" s="106">
        <v>39</v>
      </c>
      <c r="AC17" s="106">
        <v>565</v>
      </c>
      <c r="AD17" s="106">
        <v>171</v>
      </c>
      <c r="AE17" s="106">
        <v>24</v>
      </c>
      <c r="AF17" s="106">
        <v>0</v>
      </c>
      <c r="AG17" s="106">
        <v>0</v>
      </c>
      <c r="AH17" s="106">
        <v>0</v>
      </c>
      <c r="AI17" s="106">
        <v>87.69</v>
      </c>
      <c r="AJ17" s="106">
        <f t="shared" si="25"/>
        <v>541</v>
      </c>
      <c r="AK17" s="106">
        <v>524</v>
      </c>
      <c r="AL17" s="27">
        <f t="shared" si="26"/>
        <v>103.2442748091603</v>
      </c>
      <c r="AM17" s="106" t="s">
        <v>1269</v>
      </c>
      <c r="AN17" s="6" t="s">
        <v>2736</v>
      </c>
      <c r="AO17" s="106" t="s">
        <v>2690</v>
      </c>
      <c r="AP17" s="106">
        <v>8</v>
      </c>
      <c r="AQ17" s="176">
        <v>0.29909722222222224</v>
      </c>
      <c r="AR17" s="176">
        <v>0.25420138888888888</v>
      </c>
      <c r="AS17" s="176">
        <v>2.2719907407407411E-2</v>
      </c>
      <c r="AT17" s="176">
        <v>2.2164351851851852E-2</v>
      </c>
      <c r="AU17" s="106">
        <v>55</v>
      </c>
      <c r="AV17" s="106">
        <v>583</v>
      </c>
      <c r="AW17" s="106">
        <v>891</v>
      </c>
      <c r="AX17" s="106">
        <v>44</v>
      </c>
      <c r="AY17" s="106">
        <v>0</v>
      </c>
      <c r="AZ17" s="106">
        <v>0</v>
      </c>
      <c r="BA17" s="106">
        <v>0</v>
      </c>
      <c r="BB17" s="106">
        <v>95.29</v>
      </c>
      <c r="BC17" s="106">
        <f t="shared" ref="BC17:BC28" si="89">AV17-AX17</f>
        <v>539</v>
      </c>
      <c r="BD17" s="106">
        <v>524</v>
      </c>
      <c r="BE17" s="27">
        <f t="shared" ref="BE17:BE20" si="90">BC17/BD17*100</f>
        <v>102.86259541984732</v>
      </c>
      <c r="BF17" s="106" t="s">
        <v>1269</v>
      </c>
      <c r="BG17" s="6" t="s">
        <v>2736</v>
      </c>
      <c r="BH17" s="106" t="s">
        <v>2690</v>
      </c>
      <c r="BI17" s="106">
        <v>8</v>
      </c>
      <c r="BJ17" s="1">
        <v>0.30524305555555559</v>
      </c>
      <c r="BK17" s="1">
        <v>0.24770833333333334</v>
      </c>
      <c r="BL17" s="1">
        <v>2.9537037037037039E-2</v>
      </c>
      <c r="BM17" s="1">
        <v>2.7986111111111111E-2</v>
      </c>
      <c r="BN17">
        <v>60</v>
      </c>
      <c r="BO17">
        <v>589</v>
      </c>
      <c r="BP17">
        <v>713</v>
      </c>
      <c r="BQ17">
        <v>74</v>
      </c>
      <c r="BR17">
        <v>0</v>
      </c>
      <c r="BS17">
        <v>0</v>
      </c>
      <c r="BT17">
        <v>0</v>
      </c>
      <c r="BU17">
        <v>90.6</v>
      </c>
      <c r="BV17" s="106">
        <f t="shared" ref="BV17:BV28" si="91">BO17-BQ17</f>
        <v>515</v>
      </c>
      <c r="BW17" s="106">
        <v>524</v>
      </c>
      <c r="BX17" s="27">
        <f t="shared" ref="BX17:BX20" si="92">BV17/BW17*100</f>
        <v>98.282442748091597</v>
      </c>
      <c r="BY17" s="106" t="s">
        <v>1269</v>
      </c>
      <c r="BZ17" s="6" t="s">
        <v>2736</v>
      </c>
      <c r="CA17" s="106" t="s">
        <v>2690</v>
      </c>
      <c r="CB17" s="106">
        <v>8</v>
      </c>
      <c r="CC17" s="1">
        <v>0.36056712962962961</v>
      </c>
      <c r="CD17" s="1">
        <v>0.25946759259259261</v>
      </c>
      <c r="CE17" s="1">
        <v>8.9571759259259254E-2</v>
      </c>
      <c r="CF17" s="1">
        <v>1.1516203703703702E-2</v>
      </c>
      <c r="CG17">
        <v>63</v>
      </c>
      <c r="CH17">
        <v>565</v>
      </c>
      <c r="CI17">
        <v>606</v>
      </c>
      <c r="CJ17">
        <v>32</v>
      </c>
      <c r="CK17">
        <v>0</v>
      </c>
      <c r="CL17">
        <v>0</v>
      </c>
      <c r="CM17">
        <v>0</v>
      </c>
      <c r="CN17">
        <v>94.98</v>
      </c>
      <c r="CO17" s="106">
        <f t="shared" ref="CO17:CO28" si="93">CH17-CJ17</f>
        <v>533</v>
      </c>
      <c r="CP17" s="106">
        <v>524</v>
      </c>
      <c r="CQ17" s="27">
        <f t="shared" ref="CQ17:CQ20" si="94">CO17/CP17*100</f>
        <v>101.71755725190839</v>
      </c>
      <c r="CR17" s="106" t="s">
        <v>1269</v>
      </c>
      <c r="CS17" s="6" t="s">
        <v>2736</v>
      </c>
      <c r="CT17" s="106" t="s">
        <v>2690</v>
      </c>
      <c r="CU17" s="106">
        <v>8</v>
      </c>
      <c r="CV17" s="1">
        <v>0.36056712962962961</v>
      </c>
      <c r="CW17" s="1">
        <v>0.25946759259259261</v>
      </c>
      <c r="CX17" s="1">
        <v>8.9571759259259254E-2</v>
      </c>
      <c r="CY17" s="1">
        <v>1.1516203703703702E-2</v>
      </c>
      <c r="CZ17">
        <v>63</v>
      </c>
      <c r="DA17">
        <v>565</v>
      </c>
      <c r="DB17">
        <v>606</v>
      </c>
      <c r="DC17">
        <v>32</v>
      </c>
      <c r="DD17">
        <v>0</v>
      </c>
      <c r="DE17">
        <v>0</v>
      </c>
      <c r="DF17">
        <v>0</v>
      </c>
      <c r="DG17">
        <v>94.98</v>
      </c>
      <c r="DH17" s="106">
        <f t="shared" ref="DH17:DH28" si="95">DA17-DC17</f>
        <v>533</v>
      </c>
      <c r="DI17" s="106">
        <v>524</v>
      </c>
      <c r="DJ17" s="27">
        <f t="shared" ref="DJ17:DJ20" si="96">DH17/DI17*100</f>
        <v>101.71755725190839</v>
      </c>
      <c r="DK17" s="106" t="s">
        <v>1269</v>
      </c>
      <c r="DL17" s="6" t="s">
        <v>2736</v>
      </c>
      <c r="DM17" s="106" t="s">
        <v>2690</v>
      </c>
      <c r="DN17" s="106">
        <v>8</v>
      </c>
      <c r="DO17" s="10">
        <v>1.9170254629629628</v>
      </c>
      <c r="DP17" s="10">
        <v>1.2882060185185185</v>
      </c>
      <c r="DQ17" s="1">
        <v>0.4447800925925926</v>
      </c>
      <c r="DR17" s="1">
        <v>0.18402777777777779</v>
      </c>
      <c r="DS17">
        <v>241</v>
      </c>
      <c r="DT17">
        <v>2882</v>
      </c>
      <c r="DU17">
        <v>2700</v>
      </c>
      <c r="DV17">
        <v>187</v>
      </c>
      <c r="DW17">
        <v>0</v>
      </c>
      <c r="DX17">
        <v>0</v>
      </c>
      <c r="DY17">
        <v>0</v>
      </c>
      <c r="DZ17">
        <v>93.52</v>
      </c>
      <c r="EA17" s="106">
        <f t="shared" ref="EA17:EA28" si="97">DT17-DV17</f>
        <v>2695</v>
      </c>
      <c r="EB17" s="106">
        <f t="shared" si="27"/>
        <v>2620</v>
      </c>
      <c r="EC17" s="27">
        <f t="shared" ref="EC17:EC20" si="98">EA17/EB17*100</f>
        <v>102.86259541984732</v>
      </c>
      <c r="ED17" s="106" t="s">
        <v>1269</v>
      </c>
      <c r="EE17" s="6" t="s">
        <v>2736</v>
      </c>
      <c r="EF17" s="106" t="s">
        <v>2690</v>
      </c>
      <c r="EG17" s="106">
        <v>8</v>
      </c>
      <c r="EH17" s="1">
        <v>0.40142361111111113</v>
      </c>
      <c r="EI17" s="1">
        <v>0.31677083333333333</v>
      </c>
      <c r="EJ17" s="1">
        <v>5.0983796296296291E-2</v>
      </c>
      <c r="EK17" s="1">
        <v>3.366898148148148E-2</v>
      </c>
      <c r="EL17">
        <v>71</v>
      </c>
      <c r="EM17">
        <v>628</v>
      </c>
      <c r="EN17">
        <v>692</v>
      </c>
      <c r="EO17">
        <v>106</v>
      </c>
      <c r="EP17">
        <v>0</v>
      </c>
      <c r="EQ17">
        <v>0</v>
      </c>
      <c r="ER17">
        <v>0</v>
      </c>
      <c r="ES17">
        <v>86.72</v>
      </c>
      <c r="ET17" s="106">
        <f t="shared" ref="ET17:ET28" si="99">EM17-EO17</f>
        <v>522</v>
      </c>
      <c r="EU17" s="106">
        <v>524</v>
      </c>
      <c r="EV17" s="27">
        <f t="shared" ref="EV17:EV20" si="100">ET17/EU17*100</f>
        <v>99.618320610687022</v>
      </c>
      <c r="EW17" s="106" t="s">
        <v>1269</v>
      </c>
      <c r="EX17" s="6" t="s">
        <v>2736</v>
      </c>
      <c r="EY17" s="106" t="s">
        <v>2690</v>
      </c>
      <c r="EZ17" s="106">
        <v>8</v>
      </c>
      <c r="FA17" s="1">
        <v>0.36569444444444449</v>
      </c>
      <c r="FB17" s="1">
        <v>0.29454861111111114</v>
      </c>
      <c r="FC17" s="1">
        <v>3.6782407407407409E-2</v>
      </c>
      <c r="FD17" s="1">
        <v>3.4363425925925929E-2</v>
      </c>
      <c r="FE17">
        <v>35</v>
      </c>
      <c r="FF17">
        <v>535</v>
      </c>
      <c r="FG17">
        <v>7</v>
      </c>
      <c r="FH17">
        <v>0</v>
      </c>
      <c r="FI17">
        <v>0</v>
      </c>
      <c r="FJ17">
        <v>0</v>
      </c>
      <c r="FK17">
        <v>0</v>
      </c>
      <c r="FL17">
        <v>100</v>
      </c>
      <c r="FM17" s="106">
        <f t="shared" ref="FM17:FM28" si="101">FF17-FH17</f>
        <v>535</v>
      </c>
      <c r="FN17" s="106">
        <v>524</v>
      </c>
      <c r="FO17" s="27">
        <f t="shared" ref="FO17:FO20" si="102">FM17/FN17*100</f>
        <v>102.09923664122138</v>
      </c>
      <c r="FP17" s="106" t="s">
        <v>1269</v>
      </c>
      <c r="FQ17" s="6" t="s">
        <v>2736</v>
      </c>
      <c r="FR17" s="106" t="s">
        <v>2690</v>
      </c>
      <c r="FS17" s="106">
        <v>8</v>
      </c>
      <c r="FT17" s="1">
        <v>0.34678240740740746</v>
      </c>
      <c r="FU17" s="1">
        <v>0.28188657407407408</v>
      </c>
      <c r="FV17" s="1">
        <v>4.2500000000000003E-2</v>
      </c>
      <c r="FW17" s="1">
        <v>2.238425925925926E-2</v>
      </c>
      <c r="FX17">
        <v>32</v>
      </c>
      <c r="FY17">
        <v>525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 s="106">
        <f t="shared" ref="GF17:GF28" si="103">FY17-GA17</f>
        <v>525</v>
      </c>
      <c r="GG17" s="106">
        <v>524</v>
      </c>
      <c r="GH17" s="27">
        <f t="shared" ref="GH17:GH20" si="104">GF17/GG17*100</f>
        <v>100.1908396946565</v>
      </c>
      <c r="GI17" s="106" t="s">
        <v>1269</v>
      </c>
      <c r="GJ17" s="6" t="s">
        <v>2736</v>
      </c>
      <c r="GK17" s="106" t="s">
        <v>2690</v>
      </c>
      <c r="GL17" s="106">
        <v>8</v>
      </c>
      <c r="GM17" s="10">
        <v>0.38320601851851849</v>
      </c>
      <c r="GN17" s="1">
        <v>0.2712384259259259</v>
      </c>
      <c r="GO17" s="1">
        <v>6.4444444444444443E-2</v>
      </c>
      <c r="GP17" s="1">
        <v>4.7511574074074074E-2</v>
      </c>
      <c r="GQ17">
        <v>38</v>
      </c>
      <c r="GR17">
        <v>533</v>
      </c>
      <c r="GS17">
        <v>366</v>
      </c>
      <c r="GT17">
        <v>14</v>
      </c>
      <c r="GU17">
        <v>0</v>
      </c>
      <c r="GV17">
        <v>0</v>
      </c>
      <c r="GW17">
        <v>0</v>
      </c>
      <c r="GX17">
        <v>96.32</v>
      </c>
      <c r="GY17" s="106">
        <f t="shared" ref="GY17:GY28" si="105">GR17-GT17</f>
        <v>519</v>
      </c>
      <c r="GZ17" s="106">
        <v>524</v>
      </c>
      <c r="HA17" s="27">
        <f t="shared" si="28"/>
        <v>99.045801526717554</v>
      </c>
      <c r="HB17" s="106" t="s">
        <v>1269</v>
      </c>
      <c r="HC17" s="6" t="s">
        <v>2736</v>
      </c>
      <c r="HD17" s="106" t="s">
        <v>2690</v>
      </c>
      <c r="HE17" s="106">
        <v>8</v>
      </c>
      <c r="HF17" s="1">
        <v>0.38320601851851849</v>
      </c>
      <c r="HG17" s="1">
        <v>0.2712384259259259</v>
      </c>
      <c r="HH17" s="1">
        <v>6.4444444444444443E-2</v>
      </c>
      <c r="HI17" s="1">
        <v>4.7511574074074074E-2</v>
      </c>
      <c r="HJ17">
        <v>38</v>
      </c>
      <c r="HK17">
        <v>533</v>
      </c>
      <c r="HL17">
        <v>366</v>
      </c>
      <c r="HM17">
        <v>14</v>
      </c>
      <c r="HN17">
        <v>0</v>
      </c>
      <c r="HO17">
        <v>0</v>
      </c>
      <c r="HP17">
        <v>0</v>
      </c>
      <c r="HQ17">
        <v>96.32</v>
      </c>
      <c r="HR17" s="106">
        <f t="shared" si="87"/>
        <v>519</v>
      </c>
      <c r="HS17" s="106">
        <v>524</v>
      </c>
      <c r="HT17" s="27">
        <f t="shared" ref="HT17:HT20" si="106">HR17/HS17*100</f>
        <v>99.045801526717554</v>
      </c>
      <c r="HU17" s="106" t="s">
        <v>1269</v>
      </c>
      <c r="HV17" s="6" t="s">
        <v>2736</v>
      </c>
      <c r="HW17" s="106" t="s">
        <v>2690</v>
      </c>
      <c r="HX17" s="106">
        <v>8</v>
      </c>
      <c r="HY17" s="10">
        <v>1.4971296296296297</v>
      </c>
      <c r="HZ17" s="10">
        <v>1.1644560185185184</v>
      </c>
      <c r="IA17" s="1">
        <v>0.19473379629629628</v>
      </c>
      <c r="IB17" s="1">
        <v>0.13792824074074075</v>
      </c>
      <c r="IC17">
        <v>176</v>
      </c>
      <c r="ID17">
        <v>2221</v>
      </c>
      <c r="IE17">
        <v>1065</v>
      </c>
      <c r="IF17">
        <v>120</v>
      </c>
      <c r="IG17">
        <v>0</v>
      </c>
      <c r="IH17">
        <v>0</v>
      </c>
      <c r="II17">
        <v>0</v>
      </c>
      <c r="IJ17">
        <v>89.87</v>
      </c>
      <c r="IK17" s="106">
        <f t="shared" si="29"/>
        <v>2101</v>
      </c>
      <c r="IL17" s="106">
        <f t="shared" si="30"/>
        <v>2096</v>
      </c>
      <c r="IM17" s="27">
        <f t="shared" ref="IM17:IM20" si="107">IK17/IL17*100</f>
        <v>100.23854961832062</v>
      </c>
      <c r="IN17" s="106" t="s">
        <v>1269</v>
      </c>
      <c r="IO17" s="6" t="s">
        <v>2736</v>
      </c>
      <c r="IP17" s="106" t="s">
        <v>2690</v>
      </c>
      <c r="IQ17" s="106">
        <v>8</v>
      </c>
      <c r="IR17" s="1">
        <v>0.45936342592592588</v>
      </c>
      <c r="IS17" s="1">
        <v>0.34488425925925931</v>
      </c>
      <c r="IT17" s="1">
        <v>7.4444444444444438E-2</v>
      </c>
      <c r="IU17" s="1">
        <v>4.0034722222222222E-2</v>
      </c>
      <c r="IV17">
        <v>52</v>
      </c>
      <c r="IW17">
        <v>471</v>
      </c>
      <c r="IX17">
        <v>595</v>
      </c>
      <c r="IY17">
        <v>29</v>
      </c>
      <c r="IZ17">
        <v>0</v>
      </c>
      <c r="JA17">
        <v>0</v>
      </c>
      <c r="JB17">
        <v>0</v>
      </c>
      <c r="JC17">
        <v>95.35</v>
      </c>
      <c r="JD17" s="106">
        <f t="shared" ref="JD17:JD28" si="108">IW17-IY17</f>
        <v>442</v>
      </c>
      <c r="JE17" s="106">
        <v>524</v>
      </c>
      <c r="JF17" s="27">
        <f t="shared" ref="JF17:JF20" si="109">JD17/JE17*100</f>
        <v>84.351145038167942</v>
      </c>
      <c r="JG17" s="106" t="s">
        <v>1269</v>
      </c>
      <c r="JH17" s="6" t="s">
        <v>2736</v>
      </c>
      <c r="JI17" s="106" t="s">
        <v>2690</v>
      </c>
      <c r="JJ17" s="106">
        <v>8</v>
      </c>
      <c r="JK17" s="1">
        <v>0.35497685185185185</v>
      </c>
      <c r="JL17" s="1">
        <v>0.28960648148148149</v>
      </c>
      <c r="JM17" s="1">
        <v>4.4236111111111115E-2</v>
      </c>
      <c r="JN17" s="1">
        <v>2.1122685185185185E-2</v>
      </c>
      <c r="JO17">
        <v>174</v>
      </c>
      <c r="JP17">
        <v>555</v>
      </c>
      <c r="JQ17">
        <v>639</v>
      </c>
      <c r="JR17">
        <v>25</v>
      </c>
      <c r="JS17">
        <v>0</v>
      </c>
      <c r="JT17">
        <v>0</v>
      </c>
      <c r="JU17">
        <v>0</v>
      </c>
      <c r="JV17">
        <v>96.23</v>
      </c>
      <c r="JW17" s="106">
        <f t="shared" ref="JW17:JW28" si="110">JP17-JR17</f>
        <v>530</v>
      </c>
      <c r="JX17" s="106">
        <v>524</v>
      </c>
      <c r="JY17" s="27">
        <f t="shared" ref="JY17:JY20" si="111">JW17/JX17*100</f>
        <v>101.14503816793894</v>
      </c>
      <c r="JZ17" s="106" t="s">
        <v>1269</v>
      </c>
      <c r="KA17" s="6" t="s">
        <v>2736</v>
      </c>
      <c r="KB17" s="106" t="s">
        <v>2690</v>
      </c>
      <c r="KC17" s="106">
        <v>8</v>
      </c>
      <c r="KD17" s="1">
        <v>0.3602083333333333</v>
      </c>
      <c r="KE17" s="1">
        <v>0.27622685185185186</v>
      </c>
      <c r="KF17" s="1">
        <v>5.7569444444444444E-2</v>
      </c>
      <c r="KG17" s="1">
        <v>2.6400462962962962E-2</v>
      </c>
      <c r="KH17">
        <v>128</v>
      </c>
      <c r="KI17">
        <v>585</v>
      </c>
      <c r="KJ17">
        <v>510</v>
      </c>
      <c r="KK17">
        <v>46</v>
      </c>
      <c r="KL17">
        <v>0</v>
      </c>
      <c r="KM17">
        <v>0</v>
      </c>
      <c r="KN17">
        <v>0</v>
      </c>
      <c r="KO17">
        <v>91.73</v>
      </c>
      <c r="KP17" s="106">
        <f t="shared" ref="KP17:KP28" si="112">KI17-KK17</f>
        <v>539</v>
      </c>
      <c r="KQ17" s="106">
        <v>425</v>
      </c>
      <c r="KR17" s="27">
        <f t="shared" ref="KR17:KR20" si="113">KP17/KQ17*100</f>
        <v>126.82352941176471</v>
      </c>
      <c r="KS17" s="106" t="s">
        <v>1269</v>
      </c>
      <c r="KT17" s="6" t="s">
        <v>2736</v>
      </c>
      <c r="KU17" s="106" t="s">
        <v>2690</v>
      </c>
      <c r="KV17" s="106">
        <v>8</v>
      </c>
      <c r="KW17" s="1">
        <v>0.35060185185185189</v>
      </c>
      <c r="KX17" s="1">
        <v>0.2880092592592593</v>
      </c>
      <c r="KY17" s="1">
        <v>3.2557870370370369E-2</v>
      </c>
      <c r="KZ17" s="1">
        <v>3.0023148148148149E-2</v>
      </c>
      <c r="LA17">
        <v>97</v>
      </c>
      <c r="LB17">
        <v>517</v>
      </c>
      <c r="LC17">
        <v>436</v>
      </c>
      <c r="LD17">
        <v>8</v>
      </c>
      <c r="LE17">
        <v>0</v>
      </c>
      <c r="LF17">
        <v>0</v>
      </c>
      <c r="LG17">
        <v>0</v>
      </c>
      <c r="LH17">
        <v>98.2</v>
      </c>
      <c r="LI17" s="106">
        <f t="shared" ref="LI17:LI28" si="114">LB17-LD17</f>
        <v>509</v>
      </c>
      <c r="LJ17" s="106">
        <v>524</v>
      </c>
      <c r="LK17" s="27">
        <f t="shared" ref="LK17:LK20" si="115">LI17/LJ17*100</f>
        <v>97.137404580152676</v>
      </c>
      <c r="LL17" s="106" t="s">
        <v>1269</v>
      </c>
      <c r="LM17" s="6" t="s">
        <v>2736</v>
      </c>
      <c r="LN17" s="106" t="s">
        <v>2690</v>
      </c>
      <c r="LO17" s="106">
        <v>8</v>
      </c>
      <c r="LP17" s="10">
        <v>0.5040972222222222</v>
      </c>
      <c r="LQ17" s="10">
        <v>0.41687500000000005</v>
      </c>
      <c r="LR17" s="1">
        <v>4.9918981481481474E-2</v>
      </c>
      <c r="LS17" s="1">
        <v>3.7280092592592594E-2</v>
      </c>
      <c r="LT17">
        <v>58</v>
      </c>
      <c r="LU17">
        <v>565</v>
      </c>
      <c r="LV17">
        <v>402</v>
      </c>
      <c r="LW17">
        <v>18</v>
      </c>
      <c r="LX17">
        <v>0</v>
      </c>
      <c r="LY17">
        <v>0</v>
      </c>
      <c r="LZ17">
        <v>0</v>
      </c>
      <c r="MA17">
        <v>95.71</v>
      </c>
      <c r="MB17" s="106">
        <f t="shared" ref="MB17:MB28" si="116">LU17-LW17</f>
        <v>547</v>
      </c>
      <c r="MC17" s="106">
        <v>524</v>
      </c>
      <c r="MD17" s="27">
        <f t="shared" ref="MD17:MD20" si="117">MB17/MC17*100</f>
        <v>104.38931297709924</v>
      </c>
      <c r="ME17" s="106" t="s">
        <v>1269</v>
      </c>
      <c r="MF17" s="6" t="s">
        <v>2736</v>
      </c>
      <c r="MG17" s="106" t="s">
        <v>2690</v>
      </c>
      <c r="MH17" s="106">
        <v>8</v>
      </c>
      <c r="MI17" s="1">
        <v>0.5040972222222222</v>
      </c>
      <c r="MJ17" s="1">
        <v>0.41687500000000005</v>
      </c>
      <c r="MK17" s="1">
        <v>4.9918981481481474E-2</v>
      </c>
      <c r="ML17" s="1">
        <v>3.7280092592592594E-2</v>
      </c>
      <c r="MM17">
        <v>58</v>
      </c>
      <c r="MN17">
        <v>565</v>
      </c>
      <c r="MO17">
        <v>423</v>
      </c>
      <c r="MP17">
        <v>19</v>
      </c>
      <c r="MQ17">
        <v>0</v>
      </c>
      <c r="MR17">
        <v>0</v>
      </c>
      <c r="MS17">
        <v>0</v>
      </c>
      <c r="MT17">
        <v>95.7</v>
      </c>
      <c r="MU17" s="106">
        <f t="shared" ref="MU17:MU28" si="118">MN17-MP17</f>
        <v>546</v>
      </c>
      <c r="MV17" s="106">
        <v>524</v>
      </c>
      <c r="MW17" s="27">
        <f t="shared" ref="MW17:MW20" si="119">MU17/MV17*100</f>
        <v>104.19847328244273</v>
      </c>
      <c r="MX17" s="106" t="s">
        <v>1269</v>
      </c>
      <c r="MY17" s="6" t="s">
        <v>2736</v>
      </c>
      <c r="MZ17" s="106" t="s">
        <v>2690</v>
      </c>
      <c r="NA17" s="106">
        <v>8</v>
      </c>
      <c r="NB17" s="10">
        <v>2.0292708333333334</v>
      </c>
      <c r="NC17" s="10">
        <v>1.6156249999999999</v>
      </c>
      <c r="ND17" s="1">
        <v>0.25873842592592594</v>
      </c>
      <c r="NE17" s="1">
        <v>0.15489583333333332</v>
      </c>
      <c r="NF17">
        <v>509</v>
      </c>
      <c r="NG17">
        <v>2693</v>
      </c>
      <c r="NH17">
        <v>2603</v>
      </c>
      <c r="NI17">
        <v>127</v>
      </c>
      <c r="NJ17">
        <v>0</v>
      </c>
      <c r="NK17">
        <v>0</v>
      </c>
      <c r="NL17">
        <v>0</v>
      </c>
      <c r="NM17">
        <v>95.35</v>
      </c>
      <c r="NN17" s="106">
        <f t="shared" ref="NN17:NN28" si="120">NG17-NI17</f>
        <v>2566</v>
      </c>
      <c r="NO17" s="106">
        <f t="shared" si="33"/>
        <v>2521</v>
      </c>
      <c r="NP17" s="27">
        <f t="shared" ref="NP17:NP20" si="121">NN17/NO17*100</f>
        <v>101.78500595001982</v>
      </c>
      <c r="NQ17" s="106" t="s">
        <v>1269</v>
      </c>
      <c r="NR17" s="6" t="s">
        <v>2736</v>
      </c>
      <c r="NS17" s="106" t="s">
        <v>2690</v>
      </c>
      <c r="NT17" s="106">
        <v>8</v>
      </c>
      <c r="NU17" s="1">
        <v>0.31342592592592594</v>
      </c>
      <c r="NV17" s="1">
        <v>0.25278935185185186</v>
      </c>
      <c r="NW17" s="1">
        <v>3.9756944444444449E-2</v>
      </c>
      <c r="NX17" s="1">
        <v>2.0879629629629626E-2</v>
      </c>
      <c r="NY17">
        <v>64</v>
      </c>
      <c r="NZ17">
        <v>544</v>
      </c>
      <c r="OA17">
        <v>154</v>
      </c>
      <c r="OB17">
        <v>13</v>
      </c>
      <c r="OC17">
        <v>0</v>
      </c>
      <c r="OD17">
        <v>0</v>
      </c>
      <c r="OE17">
        <v>0</v>
      </c>
      <c r="OF17">
        <v>92.22</v>
      </c>
      <c r="OG17" s="106">
        <f t="shared" ref="OG17:OG28" si="122">NZ17-OB17</f>
        <v>531</v>
      </c>
      <c r="OH17" s="106">
        <v>524</v>
      </c>
      <c r="OI17" s="27">
        <f t="shared" ref="OI17:OI20" si="123">OG17/OH17*100</f>
        <v>101.33587786259541</v>
      </c>
      <c r="OJ17" s="106" t="s">
        <v>1269</v>
      </c>
      <c r="OK17" s="6" t="s">
        <v>2736</v>
      </c>
      <c r="OL17" s="106" t="s">
        <v>2690</v>
      </c>
      <c r="OM17" s="106">
        <v>8</v>
      </c>
      <c r="ON17" s="1">
        <v>0.3444444444444445</v>
      </c>
      <c r="OO17" s="1">
        <v>0.30600694444444443</v>
      </c>
      <c r="OP17" s="1">
        <v>2.0254629629629629E-2</v>
      </c>
      <c r="OQ17" s="1">
        <v>1.818287037037037E-2</v>
      </c>
      <c r="OR17">
        <v>69</v>
      </c>
      <c r="OS17">
        <v>541</v>
      </c>
      <c r="OT17">
        <v>445</v>
      </c>
      <c r="OU17">
        <v>26</v>
      </c>
      <c r="OV17">
        <v>0</v>
      </c>
      <c r="OW17">
        <v>0</v>
      </c>
      <c r="OX17">
        <v>0</v>
      </c>
      <c r="OY17">
        <v>94.48</v>
      </c>
      <c r="OZ17" s="106">
        <f t="shared" ref="OZ17:OZ28" si="124">OS17-OU17</f>
        <v>515</v>
      </c>
      <c r="PA17" s="106">
        <v>524</v>
      </c>
      <c r="PB17" s="27">
        <f t="shared" si="77"/>
        <v>98.282442748091597</v>
      </c>
      <c r="PC17" s="106" t="s">
        <v>1269</v>
      </c>
      <c r="PD17" s="6" t="s">
        <v>2736</v>
      </c>
      <c r="PE17" s="106" t="s">
        <v>2690</v>
      </c>
      <c r="PF17" s="106">
        <v>8</v>
      </c>
      <c r="PG17" s="1">
        <v>0.3444444444444445</v>
      </c>
      <c r="PH17" s="1">
        <v>0.30600694444444443</v>
      </c>
      <c r="PI17" s="1">
        <v>2.0254629629629629E-2</v>
      </c>
      <c r="PJ17" s="1">
        <v>1.818287037037037E-2</v>
      </c>
      <c r="PK17">
        <v>69</v>
      </c>
      <c r="PL17">
        <v>541</v>
      </c>
      <c r="PM17">
        <v>445</v>
      </c>
      <c r="PN17">
        <v>26</v>
      </c>
      <c r="PO17">
        <v>0</v>
      </c>
      <c r="PP17">
        <v>0</v>
      </c>
      <c r="PQ17">
        <v>0</v>
      </c>
      <c r="PR17">
        <v>94.48</v>
      </c>
      <c r="PS17" s="106">
        <f t="shared" ref="PS17:PS28" si="125">PL17-PN17</f>
        <v>515</v>
      </c>
      <c r="PT17" s="106">
        <v>524</v>
      </c>
      <c r="PU17" s="27">
        <f t="shared" si="78"/>
        <v>98.282442748091597</v>
      </c>
      <c r="PV17" s="106" t="s">
        <v>1269</v>
      </c>
      <c r="PW17" s="6" t="s">
        <v>2736</v>
      </c>
      <c r="PX17" s="106" t="s">
        <v>2690</v>
      </c>
      <c r="PY17" s="106">
        <v>8</v>
      </c>
      <c r="PZ17" s="1">
        <v>0.32961805555555557</v>
      </c>
      <c r="QA17" s="1">
        <v>0.28370370370370374</v>
      </c>
      <c r="QB17" s="1">
        <v>1.5439814814814816E-2</v>
      </c>
      <c r="QC17" s="1">
        <v>3.0462962962962966E-2</v>
      </c>
      <c r="QD17">
        <v>51</v>
      </c>
      <c r="QE17">
        <v>524</v>
      </c>
      <c r="QF17">
        <v>382</v>
      </c>
      <c r="QG17">
        <v>16</v>
      </c>
      <c r="QH17">
        <v>0</v>
      </c>
      <c r="QI17">
        <v>0</v>
      </c>
      <c r="QJ17">
        <v>0</v>
      </c>
      <c r="QK17">
        <v>95.98</v>
      </c>
      <c r="QL17" s="106">
        <f t="shared" ref="QL17:QL28" si="126">QE17-QG17</f>
        <v>508</v>
      </c>
      <c r="QM17" s="106">
        <v>524</v>
      </c>
      <c r="QN17" s="27">
        <f t="shared" si="79"/>
        <v>96.946564885496173</v>
      </c>
      <c r="QO17" s="106" t="s">
        <v>1269</v>
      </c>
      <c r="QP17" s="6" t="s">
        <v>2736</v>
      </c>
      <c r="QQ17" s="106" t="s">
        <v>2690</v>
      </c>
      <c r="QR17" s="106">
        <v>8</v>
      </c>
      <c r="QS17" s="1">
        <v>0.32362268518518517</v>
      </c>
      <c r="QT17" s="1">
        <v>0.27013888888888887</v>
      </c>
      <c r="QU17" s="1">
        <v>2.2928240740740739E-2</v>
      </c>
      <c r="QV17" s="1">
        <v>3.0543981481481481E-2</v>
      </c>
      <c r="QW17">
        <v>136</v>
      </c>
      <c r="QX17">
        <v>558</v>
      </c>
      <c r="QY17">
        <v>299</v>
      </c>
      <c r="QZ17">
        <v>20</v>
      </c>
      <c r="RA17">
        <v>0</v>
      </c>
      <c r="RB17">
        <v>0</v>
      </c>
      <c r="RC17">
        <v>0</v>
      </c>
      <c r="RD17">
        <v>93.73</v>
      </c>
      <c r="RE17" s="106">
        <f t="shared" ref="RE17:RE28" si="127">QX17-QZ17</f>
        <v>538</v>
      </c>
      <c r="RF17" s="106">
        <v>524</v>
      </c>
      <c r="RG17" s="27">
        <f t="shared" si="80"/>
        <v>102.67175572519085</v>
      </c>
      <c r="RH17" s="106" t="s">
        <v>1269</v>
      </c>
      <c r="RI17" s="6" t="s">
        <v>2736</v>
      </c>
      <c r="RJ17" s="106" t="s">
        <v>2690</v>
      </c>
      <c r="RK17" s="106">
        <v>8</v>
      </c>
      <c r="RL17" s="1">
        <v>0.35467592592592595</v>
      </c>
      <c r="RM17" s="1">
        <v>0.30084490740740738</v>
      </c>
      <c r="RN17" s="1">
        <v>2.2928240740740739E-2</v>
      </c>
      <c r="RO17" s="1">
        <v>3.0902777777777779E-2</v>
      </c>
      <c r="RP17">
        <v>146</v>
      </c>
      <c r="RQ17">
        <v>619</v>
      </c>
      <c r="RR17">
        <v>322</v>
      </c>
      <c r="RS17">
        <v>21</v>
      </c>
      <c r="RT17">
        <v>0</v>
      </c>
      <c r="RU17">
        <v>0</v>
      </c>
      <c r="RV17">
        <v>0</v>
      </c>
      <c r="RW17">
        <v>93.88</v>
      </c>
      <c r="RX17" s="106">
        <f t="shared" ref="RX17:RX28" si="128">RQ17-RS17</f>
        <v>598</v>
      </c>
      <c r="RY17" s="106">
        <v>524</v>
      </c>
      <c r="RZ17" s="27">
        <f t="shared" si="81"/>
        <v>114.12213740458014</v>
      </c>
      <c r="SA17" s="106" t="s">
        <v>1269</v>
      </c>
      <c r="SB17" s="6" t="s">
        <v>2736</v>
      </c>
      <c r="SC17" s="106" t="s">
        <v>2690</v>
      </c>
      <c r="SD17" s="106">
        <v>8</v>
      </c>
      <c r="SE17" s="10">
        <v>1.3421874999999999</v>
      </c>
      <c r="SF17" s="10">
        <v>1.1433564814814814</v>
      </c>
      <c r="SG17" s="1">
        <v>9.8391203703703703E-2</v>
      </c>
      <c r="SH17" s="1">
        <v>0.10042824074074075</v>
      </c>
      <c r="SI17">
        <v>330</v>
      </c>
      <c r="SJ17">
        <v>2228</v>
      </c>
      <c r="SK17">
        <v>1303</v>
      </c>
      <c r="SL17">
        <v>76</v>
      </c>
      <c r="SM17">
        <v>0</v>
      </c>
      <c r="SN17">
        <v>0</v>
      </c>
      <c r="SO17">
        <v>0</v>
      </c>
      <c r="SP17">
        <v>94.49</v>
      </c>
      <c r="SQ17" s="106">
        <f t="shared" ref="SQ17:SQ28" si="129">SJ17-SL17</f>
        <v>2152</v>
      </c>
      <c r="SR17" s="106">
        <f t="shared" si="34"/>
        <v>2096</v>
      </c>
      <c r="SS17" s="27">
        <f t="shared" si="82"/>
        <v>102.67175572519085</v>
      </c>
      <c r="ST17" s="106" t="s">
        <v>1269</v>
      </c>
      <c r="SU17" s="6" t="s">
        <v>2736</v>
      </c>
      <c r="SV17" s="106" t="s">
        <v>2690</v>
      </c>
      <c r="SW17" s="106">
        <v>8</v>
      </c>
      <c r="TJ17" s="106">
        <f t="shared" ref="TJ17:TJ28" si="130">TC17-TE17</f>
        <v>0</v>
      </c>
      <c r="TK17" s="106">
        <v>524</v>
      </c>
      <c r="TL17" s="27">
        <f t="shared" si="83"/>
        <v>0</v>
      </c>
    </row>
    <row r="18" spans="1:532">
      <c r="A18" s="106" t="s">
        <v>1950</v>
      </c>
      <c r="B18" s="6" t="s">
        <v>2736</v>
      </c>
      <c r="C18" s="106" t="s">
        <v>2690</v>
      </c>
      <c r="D18" s="106">
        <v>8</v>
      </c>
      <c r="E18" s="176">
        <v>0.26579861111111108</v>
      </c>
      <c r="F18" s="176">
        <v>0.24722222222222223</v>
      </c>
      <c r="G18" s="176">
        <v>1.4722222222222222E-2</v>
      </c>
      <c r="H18" s="176">
        <v>3.8541666666666668E-3</v>
      </c>
      <c r="I18" s="106">
        <v>23</v>
      </c>
      <c r="J18" s="106">
        <v>649</v>
      </c>
      <c r="K18" s="106">
        <v>357</v>
      </c>
      <c r="L18" s="106">
        <v>44</v>
      </c>
      <c r="M18" s="106">
        <v>0</v>
      </c>
      <c r="N18" s="106">
        <v>0</v>
      </c>
      <c r="O18" s="106">
        <v>0</v>
      </c>
      <c r="P18" s="106">
        <v>89.03</v>
      </c>
      <c r="Q18" s="106">
        <f t="shared" si="88"/>
        <v>605</v>
      </c>
      <c r="R18" s="106">
        <v>524</v>
      </c>
      <c r="S18" s="27">
        <f t="shared" si="24"/>
        <v>115.45801526717557</v>
      </c>
      <c r="T18" s="106" t="s">
        <v>1950</v>
      </c>
      <c r="U18" s="6" t="s">
        <v>2736</v>
      </c>
      <c r="V18" s="106" t="s">
        <v>2690</v>
      </c>
      <c r="W18" s="106">
        <v>8</v>
      </c>
      <c r="X18" s="176">
        <v>0.28250000000000003</v>
      </c>
      <c r="Y18" s="176">
        <v>0.25989583333333333</v>
      </c>
      <c r="Z18" s="176">
        <v>1.579861111111111E-2</v>
      </c>
      <c r="AA18" s="176">
        <v>6.782407407407408E-3</v>
      </c>
      <c r="AB18" s="106">
        <v>34</v>
      </c>
      <c r="AC18" s="106">
        <v>583</v>
      </c>
      <c r="AD18" s="106">
        <v>288</v>
      </c>
      <c r="AE18" s="106">
        <v>4</v>
      </c>
      <c r="AF18" s="106">
        <v>0</v>
      </c>
      <c r="AG18" s="106">
        <v>0</v>
      </c>
      <c r="AH18" s="106">
        <v>0</v>
      </c>
      <c r="AI18" s="106">
        <v>98.63</v>
      </c>
      <c r="AJ18" s="106">
        <f t="shared" si="25"/>
        <v>579</v>
      </c>
      <c r="AK18" s="106">
        <v>524</v>
      </c>
      <c r="AL18" s="27">
        <f t="shared" si="26"/>
        <v>110.49618320610688</v>
      </c>
      <c r="AM18" s="106" t="s">
        <v>1950</v>
      </c>
      <c r="AN18" s="6" t="s">
        <v>2736</v>
      </c>
      <c r="AO18" s="106" t="s">
        <v>2690</v>
      </c>
      <c r="AP18" s="106">
        <v>8</v>
      </c>
      <c r="AQ18" s="176">
        <v>0.29890046296296297</v>
      </c>
      <c r="AR18" s="176">
        <v>0.25418981481481479</v>
      </c>
      <c r="AS18" s="176">
        <v>4.1226851851851855E-2</v>
      </c>
      <c r="AT18" s="176">
        <v>3.472222222222222E-3</v>
      </c>
      <c r="AU18" s="106">
        <v>36</v>
      </c>
      <c r="AV18" s="106">
        <v>583</v>
      </c>
      <c r="AW18" s="106">
        <v>854</v>
      </c>
      <c r="AX18" s="106">
        <v>14</v>
      </c>
      <c r="AY18" s="106">
        <v>0</v>
      </c>
      <c r="AZ18" s="106">
        <v>0</v>
      </c>
      <c r="BA18" s="106">
        <v>0</v>
      </c>
      <c r="BB18" s="106">
        <v>98.39</v>
      </c>
      <c r="BC18" s="106">
        <f t="shared" si="89"/>
        <v>569</v>
      </c>
      <c r="BD18" s="106">
        <v>524</v>
      </c>
      <c r="BE18" s="27">
        <f t="shared" si="90"/>
        <v>108.58778625954197</v>
      </c>
      <c r="BF18" s="106" t="s">
        <v>1950</v>
      </c>
      <c r="BG18" s="6" t="s">
        <v>2736</v>
      </c>
      <c r="BH18" s="106" t="s">
        <v>2690</v>
      </c>
      <c r="BI18" s="106">
        <v>8</v>
      </c>
      <c r="BJ18" s="1">
        <v>0.27212962962962961</v>
      </c>
      <c r="BK18" s="1">
        <v>0.21974537037037037</v>
      </c>
      <c r="BL18" s="1">
        <v>4.5601851851851859E-2</v>
      </c>
      <c r="BM18" s="1">
        <v>6.782407407407408E-3</v>
      </c>
      <c r="BN18">
        <v>52</v>
      </c>
      <c r="BO18">
        <v>588</v>
      </c>
      <c r="BP18">
        <v>856</v>
      </c>
      <c r="BQ18">
        <v>36</v>
      </c>
      <c r="BR18">
        <v>0</v>
      </c>
      <c r="BS18">
        <v>0</v>
      </c>
      <c r="BT18">
        <v>0</v>
      </c>
      <c r="BU18">
        <v>95.96</v>
      </c>
      <c r="BV18" s="106">
        <f t="shared" si="91"/>
        <v>552</v>
      </c>
      <c r="BW18" s="106">
        <v>524</v>
      </c>
      <c r="BX18" s="27">
        <f t="shared" si="92"/>
        <v>105.34351145038168</v>
      </c>
      <c r="BY18" s="106" t="s">
        <v>1950</v>
      </c>
      <c r="BZ18" s="6" t="s">
        <v>2736</v>
      </c>
      <c r="CA18" s="106" t="s">
        <v>2690</v>
      </c>
      <c r="CB18" s="106">
        <v>8</v>
      </c>
      <c r="CC18" s="1">
        <v>0.31865740740740739</v>
      </c>
      <c r="CD18" s="1">
        <v>0.27913194444444445</v>
      </c>
      <c r="CE18" s="1">
        <v>2.6342592592592588E-2</v>
      </c>
      <c r="CF18" s="1">
        <v>1.3171296296296294E-2</v>
      </c>
      <c r="CG18">
        <v>45</v>
      </c>
      <c r="CH18">
        <v>547</v>
      </c>
      <c r="CI18">
        <v>635</v>
      </c>
      <c r="CJ18">
        <v>14</v>
      </c>
      <c r="CK18">
        <v>0</v>
      </c>
      <c r="CL18">
        <v>0</v>
      </c>
      <c r="CM18">
        <v>0</v>
      </c>
      <c r="CN18">
        <v>97.84</v>
      </c>
      <c r="CO18" s="106">
        <f t="shared" si="93"/>
        <v>533</v>
      </c>
      <c r="CP18" s="106">
        <v>524</v>
      </c>
      <c r="CQ18" s="27">
        <f t="shared" si="94"/>
        <v>101.71755725190839</v>
      </c>
      <c r="CR18" s="106" t="s">
        <v>1950</v>
      </c>
      <c r="CS18" s="6" t="s">
        <v>2736</v>
      </c>
      <c r="CT18" s="106" t="s">
        <v>2690</v>
      </c>
      <c r="CU18" s="106">
        <v>8</v>
      </c>
      <c r="CV18" s="1">
        <v>0.34298611111111116</v>
      </c>
      <c r="CW18" s="1">
        <v>0.30045138888888889</v>
      </c>
      <c r="CX18" s="1">
        <v>2.7523148148148147E-2</v>
      </c>
      <c r="CY18" s="1">
        <v>1.5000000000000001E-2</v>
      </c>
      <c r="CZ18">
        <v>49</v>
      </c>
      <c r="DA18">
        <v>569</v>
      </c>
      <c r="DB18">
        <v>637</v>
      </c>
      <c r="DC18">
        <v>14</v>
      </c>
      <c r="DD18">
        <v>0</v>
      </c>
      <c r="DE18">
        <v>0</v>
      </c>
      <c r="DF18">
        <v>0</v>
      </c>
      <c r="DG18">
        <v>97.85</v>
      </c>
      <c r="DH18" s="106">
        <f t="shared" si="95"/>
        <v>555</v>
      </c>
      <c r="DI18" s="106">
        <v>524</v>
      </c>
      <c r="DJ18" s="27">
        <f t="shared" si="96"/>
        <v>105.91603053435115</v>
      </c>
      <c r="DK18" s="106" t="s">
        <v>1950</v>
      </c>
      <c r="DL18" s="6" t="s">
        <v>2736</v>
      </c>
      <c r="DM18" s="106" t="s">
        <v>2690</v>
      </c>
      <c r="DN18" s="106">
        <v>8</v>
      </c>
      <c r="DO18" s="10">
        <v>1.4623379629629631</v>
      </c>
      <c r="DP18" s="10">
        <v>1.2815277777777778</v>
      </c>
      <c r="DQ18" s="1">
        <v>0.14489583333333333</v>
      </c>
      <c r="DR18" s="1">
        <v>3.5914351851851857E-2</v>
      </c>
      <c r="DS18">
        <v>194</v>
      </c>
      <c r="DT18">
        <v>2972</v>
      </c>
      <c r="DU18">
        <v>2992</v>
      </c>
      <c r="DV18">
        <v>112</v>
      </c>
      <c r="DW18">
        <v>0</v>
      </c>
      <c r="DX18">
        <v>0</v>
      </c>
      <c r="DY18">
        <v>0</v>
      </c>
      <c r="DZ18">
        <v>96.39</v>
      </c>
      <c r="EA18" s="106">
        <f t="shared" si="97"/>
        <v>2860</v>
      </c>
      <c r="EB18" s="106">
        <f t="shared" si="27"/>
        <v>2620</v>
      </c>
      <c r="EC18" s="27">
        <f t="shared" si="98"/>
        <v>109.16030534351144</v>
      </c>
      <c r="ED18" s="106" t="s">
        <v>1950</v>
      </c>
      <c r="EE18" s="6" t="s">
        <v>2736</v>
      </c>
      <c r="EF18" s="106" t="s">
        <v>2690</v>
      </c>
      <c r="EG18" s="106">
        <v>8</v>
      </c>
      <c r="EH18" s="1">
        <v>0.35724537037037035</v>
      </c>
      <c r="EI18" s="1">
        <v>0.27918981481481481</v>
      </c>
      <c r="EJ18" s="1">
        <v>5.1875000000000004E-2</v>
      </c>
      <c r="EK18" s="1">
        <v>2.6157407407407407E-2</v>
      </c>
      <c r="EL18">
        <v>41</v>
      </c>
      <c r="EM18">
        <v>592</v>
      </c>
      <c r="EN18">
        <v>570</v>
      </c>
      <c r="EO18">
        <v>30</v>
      </c>
      <c r="EP18">
        <v>0</v>
      </c>
      <c r="EQ18">
        <v>0</v>
      </c>
      <c r="ER18">
        <v>0</v>
      </c>
      <c r="ES18">
        <v>95</v>
      </c>
      <c r="ET18" s="106">
        <f t="shared" si="99"/>
        <v>562</v>
      </c>
      <c r="EU18" s="106">
        <v>524</v>
      </c>
      <c r="EV18" s="27">
        <f t="shared" si="100"/>
        <v>107.25190839694656</v>
      </c>
      <c r="EW18" s="106" t="s">
        <v>1950</v>
      </c>
      <c r="EX18" s="6" t="s">
        <v>2736</v>
      </c>
      <c r="EY18" s="106" t="s">
        <v>2690</v>
      </c>
      <c r="EZ18" s="106">
        <v>8</v>
      </c>
      <c r="FA18" s="1">
        <v>0.39806712962962965</v>
      </c>
      <c r="FB18" s="1">
        <v>0.27760416666666665</v>
      </c>
      <c r="FC18" s="1">
        <v>6.9525462962962969E-2</v>
      </c>
      <c r="FD18" s="1">
        <v>5.092592592592593E-2</v>
      </c>
      <c r="FE18">
        <v>27</v>
      </c>
      <c r="FF18">
        <v>538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100</v>
      </c>
      <c r="FM18" s="106">
        <f t="shared" si="101"/>
        <v>538</v>
      </c>
      <c r="FN18" s="106">
        <v>524</v>
      </c>
      <c r="FO18" s="27">
        <f t="shared" si="102"/>
        <v>102.67175572519085</v>
      </c>
      <c r="FP18" s="106" t="s">
        <v>1950</v>
      </c>
      <c r="FQ18" s="6" t="s">
        <v>2736</v>
      </c>
      <c r="FR18" s="106" t="s">
        <v>2690</v>
      </c>
      <c r="FS18" s="106">
        <v>8</v>
      </c>
      <c r="FT18" s="1">
        <v>0.326087962962963</v>
      </c>
      <c r="FU18" s="1">
        <v>0.26119212962962962</v>
      </c>
      <c r="FV18" s="1">
        <v>4.6875E-2</v>
      </c>
      <c r="FW18" s="1">
        <v>1.800925925925926E-2</v>
      </c>
      <c r="FX18">
        <v>35</v>
      </c>
      <c r="FY18">
        <v>554</v>
      </c>
      <c r="FZ18">
        <v>2</v>
      </c>
      <c r="GA18">
        <v>0</v>
      </c>
      <c r="GB18">
        <v>0</v>
      </c>
      <c r="GC18">
        <v>0</v>
      </c>
      <c r="GD18">
        <v>0</v>
      </c>
      <c r="GE18">
        <v>100</v>
      </c>
      <c r="GF18" s="106">
        <f t="shared" si="103"/>
        <v>554</v>
      </c>
      <c r="GG18" s="106">
        <v>524</v>
      </c>
      <c r="GH18" s="27">
        <f t="shared" si="104"/>
        <v>105.72519083969465</v>
      </c>
      <c r="GI18" s="106" t="s">
        <v>1950</v>
      </c>
      <c r="GJ18" s="6" t="s">
        <v>2736</v>
      </c>
      <c r="GK18" s="106" t="s">
        <v>2690</v>
      </c>
      <c r="GL18" s="106">
        <v>8</v>
      </c>
      <c r="GM18" s="10">
        <v>0.34309027777777779</v>
      </c>
      <c r="GN18" s="1">
        <v>0.29200231481481481</v>
      </c>
      <c r="GO18" s="1">
        <v>3.078703703703704E-2</v>
      </c>
      <c r="GP18" s="1">
        <v>2.0300925925925927E-2</v>
      </c>
      <c r="GQ18">
        <v>40</v>
      </c>
      <c r="GR18">
        <v>539</v>
      </c>
      <c r="GS18">
        <v>513</v>
      </c>
      <c r="GT18">
        <v>4</v>
      </c>
      <c r="GU18">
        <v>0</v>
      </c>
      <c r="GV18">
        <v>0</v>
      </c>
      <c r="GW18">
        <v>0</v>
      </c>
      <c r="GX18">
        <v>99.23</v>
      </c>
      <c r="GY18" s="106">
        <f t="shared" si="105"/>
        <v>535</v>
      </c>
      <c r="GZ18" s="106">
        <v>524</v>
      </c>
      <c r="HA18" s="27">
        <f t="shared" si="28"/>
        <v>102.09923664122138</v>
      </c>
      <c r="HB18" s="106" t="s">
        <v>1950</v>
      </c>
      <c r="HC18" s="6" t="s">
        <v>2736</v>
      </c>
      <c r="HD18" s="106" t="s">
        <v>2690</v>
      </c>
      <c r="HE18" s="106">
        <v>8</v>
      </c>
      <c r="HF18" s="1">
        <v>0.34309027777777779</v>
      </c>
      <c r="HG18" s="1">
        <v>0.29200231481481481</v>
      </c>
      <c r="HH18" s="1">
        <v>3.078703703703704E-2</v>
      </c>
      <c r="HI18" s="1">
        <v>2.0300925925925927E-2</v>
      </c>
      <c r="HJ18">
        <v>40</v>
      </c>
      <c r="HK18">
        <v>539</v>
      </c>
      <c r="HL18">
        <v>575</v>
      </c>
      <c r="HM18">
        <v>4</v>
      </c>
      <c r="HN18">
        <v>0</v>
      </c>
      <c r="HO18">
        <v>0</v>
      </c>
      <c r="HP18">
        <v>0</v>
      </c>
      <c r="HQ18">
        <v>99.31</v>
      </c>
      <c r="HR18" s="106">
        <f t="shared" si="87"/>
        <v>535</v>
      </c>
      <c r="HS18" s="106">
        <v>524</v>
      </c>
      <c r="HT18" s="27">
        <f t="shared" si="106"/>
        <v>102.09923664122138</v>
      </c>
      <c r="HU18" s="106" t="s">
        <v>1950</v>
      </c>
      <c r="HV18" s="6" t="s">
        <v>2736</v>
      </c>
      <c r="HW18" s="106" t="s">
        <v>2690</v>
      </c>
      <c r="HX18" s="106">
        <v>8</v>
      </c>
      <c r="HY18" s="10">
        <v>1.4245138888888889</v>
      </c>
      <c r="HZ18" s="10">
        <v>1.1100000000000001</v>
      </c>
      <c r="IA18" s="1">
        <v>0.19908564814814814</v>
      </c>
      <c r="IB18" s="1">
        <v>0.11541666666666667</v>
      </c>
      <c r="IC18">
        <v>143</v>
      </c>
      <c r="ID18">
        <v>2223</v>
      </c>
      <c r="IE18">
        <v>1148</v>
      </c>
      <c r="IF18">
        <v>34</v>
      </c>
      <c r="IG18">
        <v>0</v>
      </c>
      <c r="IH18">
        <v>0</v>
      </c>
      <c r="II18">
        <v>0</v>
      </c>
      <c r="IJ18">
        <v>97.12</v>
      </c>
      <c r="IK18" s="106">
        <f t="shared" si="29"/>
        <v>2189</v>
      </c>
      <c r="IL18" s="106">
        <f t="shared" si="30"/>
        <v>2096</v>
      </c>
      <c r="IM18" s="27">
        <f t="shared" si="107"/>
        <v>104.43702290076335</v>
      </c>
      <c r="IN18" s="106" t="s">
        <v>1950</v>
      </c>
      <c r="IO18" s="6" t="s">
        <v>2736</v>
      </c>
      <c r="IP18" s="106" t="s">
        <v>2690</v>
      </c>
      <c r="IQ18" s="106">
        <v>8</v>
      </c>
      <c r="IR18" s="1">
        <v>0.40230324074074075</v>
      </c>
      <c r="IS18" s="1">
        <v>0.3404861111111111</v>
      </c>
      <c r="IT18" s="1">
        <v>3.2881944444444443E-2</v>
      </c>
      <c r="IU18" s="1">
        <v>2.8912037037037038E-2</v>
      </c>
      <c r="IV18">
        <v>41</v>
      </c>
      <c r="IW18">
        <v>427</v>
      </c>
      <c r="IX18">
        <v>516</v>
      </c>
      <c r="IY18">
        <v>5</v>
      </c>
      <c r="IZ18">
        <v>0</v>
      </c>
      <c r="JA18">
        <v>0</v>
      </c>
      <c r="JB18">
        <v>0</v>
      </c>
      <c r="JC18">
        <v>99.04</v>
      </c>
      <c r="JD18" s="106">
        <f t="shared" si="108"/>
        <v>422</v>
      </c>
      <c r="JE18" s="106">
        <v>524</v>
      </c>
      <c r="JF18" s="27">
        <f t="shared" si="109"/>
        <v>80.534351145038158</v>
      </c>
      <c r="JG18" s="106" t="s">
        <v>1950</v>
      </c>
      <c r="JH18" s="6" t="s">
        <v>2736</v>
      </c>
      <c r="JI18" s="106" t="s">
        <v>2690</v>
      </c>
      <c r="JJ18" s="106">
        <v>8</v>
      </c>
      <c r="JK18" s="1">
        <v>0.51868055555555559</v>
      </c>
      <c r="JL18" s="1">
        <v>0.35476851851851854</v>
      </c>
      <c r="JM18" s="1">
        <v>0.15141203703703704</v>
      </c>
      <c r="JN18" s="1">
        <v>1.2488425925925925E-2</v>
      </c>
      <c r="JO18">
        <v>127</v>
      </c>
      <c r="JP18">
        <v>559</v>
      </c>
      <c r="JQ18">
        <v>711</v>
      </c>
      <c r="JR18">
        <v>23</v>
      </c>
      <c r="JS18">
        <v>0</v>
      </c>
      <c r="JT18">
        <v>0</v>
      </c>
      <c r="JU18">
        <v>0</v>
      </c>
      <c r="JV18">
        <v>96.87</v>
      </c>
      <c r="JW18" s="106">
        <f t="shared" si="110"/>
        <v>536</v>
      </c>
      <c r="JX18" s="106">
        <v>524</v>
      </c>
      <c r="JY18" s="27">
        <f t="shared" si="111"/>
        <v>102.29007633587786</v>
      </c>
      <c r="JZ18" s="106" t="s">
        <v>1950</v>
      </c>
      <c r="KA18" s="6" t="s">
        <v>2736</v>
      </c>
      <c r="KB18" s="106" t="s">
        <v>2690</v>
      </c>
      <c r="KC18" s="106">
        <v>8</v>
      </c>
      <c r="KD18" s="1">
        <v>0.41392361111111109</v>
      </c>
      <c r="KE18" s="1">
        <v>0.28789351851851852</v>
      </c>
      <c r="KF18" s="1">
        <v>0.10065972222222223</v>
      </c>
      <c r="KG18" s="1">
        <v>2.5358796296296296E-2</v>
      </c>
      <c r="KH18">
        <v>163</v>
      </c>
      <c r="KI18">
        <v>572</v>
      </c>
      <c r="KJ18">
        <v>578</v>
      </c>
      <c r="KK18">
        <v>9</v>
      </c>
      <c r="KL18">
        <v>0</v>
      </c>
      <c r="KM18">
        <v>0</v>
      </c>
      <c r="KN18">
        <v>0</v>
      </c>
      <c r="KO18">
        <v>98.47</v>
      </c>
      <c r="KP18" s="106">
        <f t="shared" si="112"/>
        <v>563</v>
      </c>
      <c r="KQ18" s="106">
        <v>425</v>
      </c>
      <c r="KR18" s="27">
        <f t="shared" si="113"/>
        <v>132.47058823529412</v>
      </c>
      <c r="KS18" s="106" t="s">
        <v>1950</v>
      </c>
      <c r="KT18" s="6" t="s">
        <v>2736</v>
      </c>
      <c r="KU18" s="106" t="s">
        <v>2690</v>
      </c>
      <c r="KV18" s="106">
        <v>8</v>
      </c>
      <c r="KW18" s="1">
        <v>0.41281250000000003</v>
      </c>
      <c r="KX18" s="1">
        <v>0.3331944444444444</v>
      </c>
      <c r="KY18" s="1">
        <v>5.1388888888888894E-2</v>
      </c>
      <c r="KZ18" s="1">
        <v>2.8229166666666666E-2</v>
      </c>
      <c r="LA18">
        <v>99</v>
      </c>
      <c r="LB18">
        <v>548</v>
      </c>
      <c r="LC18">
        <v>362</v>
      </c>
      <c r="LD18">
        <v>18</v>
      </c>
      <c r="LE18">
        <v>0</v>
      </c>
      <c r="LF18">
        <v>0</v>
      </c>
      <c r="LG18">
        <v>0</v>
      </c>
      <c r="LH18">
        <v>95.26</v>
      </c>
      <c r="LI18" s="106">
        <f t="shared" si="114"/>
        <v>530</v>
      </c>
      <c r="LJ18" s="106">
        <v>524</v>
      </c>
      <c r="LK18" s="27">
        <f t="shared" si="115"/>
        <v>101.14503816793894</v>
      </c>
      <c r="LL18" s="106" t="s">
        <v>1950</v>
      </c>
      <c r="LM18" s="6" t="s">
        <v>2736</v>
      </c>
      <c r="LN18" s="106" t="s">
        <v>2690</v>
      </c>
      <c r="LO18" s="106">
        <v>8</v>
      </c>
      <c r="LP18" s="10">
        <v>0.43349537037037034</v>
      </c>
      <c r="LQ18" s="10">
        <v>0.359375</v>
      </c>
      <c r="LR18" s="1">
        <v>4.4606481481481476E-2</v>
      </c>
      <c r="LS18" s="1">
        <v>2.9502314814814815E-2</v>
      </c>
      <c r="LT18">
        <v>54</v>
      </c>
      <c r="LU18">
        <v>538</v>
      </c>
      <c r="LV18">
        <v>305</v>
      </c>
      <c r="LW18">
        <v>8</v>
      </c>
      <c r="LX18">
        <v>0</v>
      </c>
      <c r="LY18">
        <v>0</v>
      </c>
      <c r="LZ18">
        <v>0</v>
      </c>
      <c r="MA18">
        <v>97.44</v>
      </c>
      <c r="MB18" s="106">
        <f t="shared" si="116"/>
        <v>530</v>
      </c>
      <c r="MC18" s="106">
        <v>524</v>
      </c>
      <c r="MD18" s="27">
        <f t="shared" si="117"/>
        <v>101.14503816793894</v>
      </c>
      <c r="ME18" s="106" t="s">
        <v>1950</v>
      </c>
      <c r="MF18" s="6" t="s">
        <v>2736</v>
      </c>
      <c r="MG18" s="106" t="s">
        <v>2690</v>
      </c>
      <c r="MH18" s="106">
        <v>8</v>
      </c>
      <c r="MI18" s="1">
        <v>0.44354166666666667</v>
      </c>
      <c r="MJ18" s="1">
        <v>0.36878472222222225</v>
      </c>
      <c r="MK18" s="1">
        <v>4.5000000000000005E-2</v>
      </c>
      <c r="ML18" s="1">
        <v>2.974537037037037E-2</v>
      </c>
      <c r="MM18">
        <v>59</v>
      </c>
      <c r="MN18">
        <v>553</v>
      </c>
      <c r="MO18">
        <v>334</v>
      </c>
      <c r="MP18">
        <v>8</v>
      </c>
      <c r="MQ18">
        <v>0</v>
      </c>
      <c r="MR18">
        <v>0</v>
      </c>
      <c r="MS18">
        <v>0</v>
      </c>
      <c r="MT18">
        <v>97.66</v>
      </c>
      <c r="MU18" s="106">
        <f t="shared" si="118"/>
        <v>545</v>
      </c>
      <c r="MV18" s="106">
        <v>524</v>
      </c>
      <c r="MW18" s="27">
        <f t="shared" si="119"/>
        <v>104.00763358778626</v>
      </c>
      <c r="MX18" s="106" t="s">
        <v>1950</v>
      </c>
      <c r="MY18" s="6" t="s">
        <v>2736</v>
      </c>
      <c r="MZ18" s="106" t="s">
        <v>2690</v>
      </c>
      <c r="NA18" s="106">
        <v>8</v>
      </c>
      <c r="NB18" s="10">
        <v>2.1912847222222225</v>
      </c>
      <c r="NC18" s="10">
        <v>1.685138888888889</v>
      </c>
      <c r="ND18" s="1">
        <v>0.38136574074074076</v>
      </c>
      <c r="NE18" s="1">
        <v>0.12476851851851851</v>
      </c>
      <c r="NF18">
        <v>489</v>
      </c>
      <c r="NG18">
        <v>2659</v>
      </c>
      <c r="NH18">
        <v>2501</v>
      </c>
      <c r="NI18">
        <v>63</v>
      </c>
      <c r="NJ18">
        <v>0</v>
      </c>
      <c r="NK18">
        <v>0</v>
      </c>
      <c r="NL18">
        <v>0</v>
      </c>
      <c r="NM18">
        <v>97.54</v>
      </c>
      <c r="NN18" s="106">
        <f t="shared" si="120"/>
        <v>2596</v>
      </c>
      <c r="NO18" s="106">
        <f t="shared" si="33"/>
        <v>2521</v>
      </c>
      <c r="NP18" s="27">
        <f t="shared" si="121"/>
        <v>102.97500991669972</v>
      </c>
      <c r="NQ18" s="106" t="s">
        <v>1950</v>
      </c>
      <c r="NR18" s="6" t="s">
        <v>2736</v>
      </c>
      <c r="NS18" s="106" t="s">
        <v>2690</v>
      </c>
      <c r="NT18" s="106">
        <v>8</v>
      </c>
      <c r="NU18" s="1">
        <v>0.29896990740740742</v>
      </c>
      <c r="NV18" s="1">
        <v>0.22437499999999999</v>
      </c>
      <c r="NW18" s="1">
        <v>6.986111111111111E-2</v>
      </c>
      <c r="NX18" s="1">
        <v>4.7106481481481478E-3</v>
      </c>
      <c r="NY18">
        <v>85</v>
      </c>
      <c r="NZ18">
        <v>552</v>
      </c>
      <c r="OA18">
        <v>337</v>
      </c>
      <c r="OB18">
        <v>22</v>
      </c>
      <c r="OC18">
        <v>0</v>
      </c>
      <c r="OD18">
        <v>0</v>
      </c>
      <c r="OE18">
        <v>0</v>
      </c>
      <c r="OF18">
        <v>93.87</v>
      </c>
      <c r="OG18" s="106">
        <f t="shared" si="122"/>
        <v>530</v>
      </c>
      <c r="OH18" s="106">
        <v>524</v>
      </c>
      <c r="OI18" s="27">
        <f t="shared" si="123"/>
        <v>101.14503816793894</v>
      </c>
      <c r="OJ18" s="106" t="s">
        <v>1950</v>
      </c>
      <c r="OK18" s="6" t="s">
        <v>2736</v>
      </c>
      <c r="OL18" s="106" t="s">
        <v>2690</v>
      </c>
      <c r="OM18" s="106">
        <v>8</v>
      </c>
      <c r="ON18" s="1">
        <v>0.31539351851851855</v>
      </c>
      <c r="OO18" s="1">
        <v>0.25465277777777778</v>
      </c>
      <c r="OP18" s="1">
        <v>4.6516203703703705E-2</v>
      </c>
      <c r="OQ18" s="1">
        <v>1.4201388888888888E-2</v>
      </c>
      <c r="OR18">
        <v>72</v>
      </c>
      <c r="OS18">
        <v>559</v>
      </c>
      <c r="OT18">
        <v>293</v>
      </c>
      <c r="OU18">
        <v>8</v>
      </c>
      <c r="OV18">
        <v>0</v>
      </c>
      <c r="OW18">
        <v>0</v>
      </c>
      <c r="OX18">
        <v>0</v>
      </c>
      <c r="OY18">
        <v>97.34</v>
      </c>
      <c r="OZ18" s="106">
        <f t="shared" si="124"/>
        <v>551</v>
      </c>
      <c r="PA18" s="106">
        <v>524</v>
      </c>
      <c r="PB18" s="27">
        <f t="shared" si="77"/>
        <v>105.15267175572518</v>
      </c>
      <c r="PC18" s="106" t="s">
        <v>1950</v>
      </c>
      <c r="PD18" s="6" t="s">
        <v>2736</v>
      </c>
      <c r="PE18" s="106" t="s">
        <v>2690</v>
      </c>
      <c r="PF18" s="106">
        <v>8</v>
      </c>
      <c r="PG18" s="1">
        <v>0.31539351851851855</v>
      </c>
      <c r="PH18" s="1">
        <v>0.25465277777777778</v>
      </c>
      <c r="PI18" s="1">
        <v>4.6516203703703705E-2</v>
      </c>
      <c r="PJ18" s="1">
        <v>1.4201388888888888E-2</v>
      </c>
      <c r="PK18">
        <v>72</v>
      </c>
      <c r="PL18">
        <v>559</v>
      </c>
      <c r="PM18">
        <v>293</v>
      </c>
      <c r="PN18">
        <v>8</v>
      </c>
      <c r="PO18">
        <v>0</v>
      </c>
      <c r="PP18">
        <v>0</v>
      </c>
      <c r="PQ18">
        <v>0</v>
      </c>
      <c r="PR18">
        <v>97.34</v>
      </c>
      <c r="PS18" s="106">
        <f t="shared" si="125"/>
        <v>551</v>
      </c>
      <c r="PT18" s="106">
        <v>524</v>
      </c>
      <c r="PU18" s="27">
        <f t="shared" si="78"/>
        <v>105.15267175572518</v>
      </c>
      <c r="PV18" s="106" t="s">
        <v>1950</v>
      </c>
      <c r="PW18" s="6" t="s">
        <v>2736</v>
      </c>
      <c r="PX18" s="106" t="s">
        <v>2690</v>
      </c>
      <c r="PY18" s="106">
        <v>8</v>
      </c>
      <c r="PZ18" s="1">
        <v>0.36138888888888893</v>
      </c>
      <c r="QA18" s="1">
        <v>0.27855324074074073</v>
      </c>
      <c r="QB18" s="1">
        <v>5.4930555555555559E-2</v>
      </c>
      <c r="QC18" s="1">
        <v>2.7893518518518515E-2</v>
      </c>
      <c r="QD18">
        <v>47</v>
      </c>
      <c r="QE18">
        <v>537</v>
      </c>
      <c r="QF18">
        <v>408</v>
      </c>
      <c r="QG18">
        <v>3</v>
      </c>
      <c r="QH18">
        <v>0</v>
      </c>
      <c r="QI18">
        <v>0</v>
      </c>
      <c r="QJ18">
        <v>0</v>
      </c>
      <c r="QK18">
        <v>99.27</v>
      </c>
      <c r="QL18" s="106">
        <f t="shared" si="126"/>
        <v>534</v>
      </c>
      <c r="QM18" s="106">
        <v>524</v>
      </c>
      <c r="QN18" s="27">
        <f t="shared" si="79"/>
        <v>101.90839694656488</v>
      </c>
      <c r="QO18" s="106" t="s">
        <v>1950</v>
      </c>
      <c r="QP18" s="6" t="s">
        <v>2736</v>
      </c>
      <c r="QQ18" s="106" t="s">
        <v>2690</v>
      </c>
      <c r="QR18" s="106">
        <v>8</v>
      </c>
      <c r="QS18" s="1">
        <v>0.29636574074074074</v>
      </c>
      <c r="QT18" s="1">
        <v>0.23306712962962961</v>
      </c>
      <c r="QU18" s="1">
        <v>5.454861111111111E-2</v>
      </c>
      <c r="QV18" s="1">
        <v>8.7384259259259255E-3</v>
      </c>
      <c r="QW18">
        <v>95</v>
      </c>
      <c r="QX18">
        <v>544</v>
      </c>
      <c r="QY18">
        <v>423</v>
      </c>
      <c r="QZ18">
        <v>6</v>
      </c>
      <c r="RA18">
        <v>0</v>
      </c>
      <c r="RB18">
        <v>0</v>
      </c>
      <c r="RC18">
        <v>0</v>
      </c>
      <c r="RD18">
        <v>98.6</v>
      </c>
      <c r="RE18" s="106">
        <f t="shared" si="127"/>
        <v>538</v>
      </c>
      <c r="RF18" s="106">
        <v>524</v>
      </c>
      <c r="RG18" s="27">
        <f t="shared" si="80"/>
        <v>102.67175572519085</v>
      </c>
      <c r="RH18" s="106" t="s">
        <v>1950</v>
      </c>
      <c r="RI18" s="6" t="s">
        <v>2736</v>
      </c>
      <c r="RJ18" s="106" t="s">
        <v>2690</v>
      </c>
      <c r="RK18" s="106">
        <v>8</v>
      </c>
      <c r="RL18" s="1">
        <v>0.32756944444444441</v>
      </c>
      <c r="RM18" s="1">
        <v>0.25871527777777775</v>
      </c>
      <c r="RN18" s="1">
        <v>5.5358796296296288E-2</v>
      </c>
      <c r="RO18" s="1">
        <v>1.3472222222222221E-2</v>
      </c>
      <c r="RP18">
        <v>102</v>
      </c>
      <c r="RQ18">
        <v>581</v>
      </c>
      <c r="RR18">
        <v>439</v>
      </c>
      <c r="RS18">
        <v>7</v>
      </c>
      <c r="RT18">
        <v>0</v>
      </c>
      <c r="RU18">
        <v>0</v>
      </c>
      <c r="RV18">
        <v>0</v>
      </c>
      <c r="RW18">
        <v>98.43</v>
      </c>
      <c r="RX18" s="106">
        <f t="shared" si="128"/>
        <v>574</v>
      </c>
      <c r="RY18" s="106">
        <v>524</v>
      </c>
      <c r="RZ18" s="27">
        <f t="shared" si="81"/>
        <v>109.54198473282443</v>
      </c>
      <c r="SA18" s="106" t="s">
        <v>1950</v>
      </c>
      <c r="SB18" s="6" t="s">
        <v>2736</v>
      </c>
      <c r="SC18" s="106" t="s">
        <v>2690</v>
      </c>
      <c r="SD18" s="106">
        <v>8</v>
      </c>
      <c r="SE18" s="10">
        <v>1.3033449074074073</v>
      </c>
      <c r="SF18" s="10">
        <v>1.0163310185185186</v>
      </c>
      <c r="SG18" s="1">
        <v>0.22668981481481479</v>
      </c>
      <c r="SH18" s="1">
        <v>6.0312499999999998E-2</v>
      </c>
      <c r="SI18">
        <v>306</v>
      </c>
      <c r="SJ18">
        <v>2229</v>
      </c>
      <c r="SK18">
        <v>1477</v>
      </c>
      <c r="SL18">
        <v>40</v>
      </c>
      <c r="SM18">
        <v>0</v>
      </c>
      <c r="SN18">
        <v>0</v>
      </c>
      <c r="SO18">
        <v>0</v>
      </c>
      <c r="SP18">
        <v>97.36</v>
      </c>
      <c r="SQ18" s="106">
        <f t="shared" si="129"/>
        <v>2189</v>
      </c>
      <c r="SR18" s="106">
        <f t="shared" si="34"/>
        <v>2096</v>
      </c>
      <c r="SS18" s="27">
        <f t="shared" si="82"/>
        <v>104.43702290076335</v>
      </c>
      <c r="ST18" s="106" t="s">
        <v>1950</v>
      </c>
      <c r="SU18" s="6" t="s">
        <v>2736</v>
      </c>
      <c r="SV18" s="106" t="s">
        <v>2690</v>
      </c>
      <c r="SW18" s="106">
        <v>8</v>
      </c>
      <c r="TJ18" s="106">
        <f t="shared" si="130"/>
        <v>0</v>
      </c>
      <c r="TK18" s="106">
        <v>524</v>
      </c>
      <c r="TL18" s="27">
        <f t="shared" si="83"/>
        <v>0</v>
      </c>
    </row>
    <row r="19" spans="1:532">
      <c r="A19" s="106" t="s">
        <v>1527</v>
      </c>
      <c r="B19" s="6" t="s">
        <v>2736</v>
      </c>
      <c r="C19" s="106" t="s">
        <v>2690</v>
      </c>
      <c r="D19" s="106">
        <v>8</v>
      </c>
      <c r="E19" s="176">
        <v>0.42211805555555554</v>
      </c>
      <c r="F19" s="176">
        <v>0.32394675925925925</v>
      </c>
      <c r="G19" s="176">
        <v>4.2199074074074076E-2</v>
      </c>
      <c r="H19" s="176">
        <v>5.5960648148148141E-2</v>
      </c>
      <c r="I19" s="106">
        <v>21</v>
      </c>
      <c r="J19" s="106">
        <v>546</v>
      </c>
      <c r="K19" s="106">
        <v>293</v>
      </c>
      <c r="L19" s="106">
        <v>23</v>
      </c>
      <c r="M19" s="106">
        <v>0</v>
      </c>
      <c r="N19" s="106">
        <v>0</v>
      </c>
      <c r="O19" s="106">
        <v>0</v>
      </c>
      <c r="P19" s="106">
        <v>92.72</v>
      </c>
      <c r="Q19" s="106">
        <f t="shared" si="88"/>
        <v>523</v>
      </c>
      <c r="R19" s="106">
        <v>524</v>
      </c>
      <c r="S19" s="27">
        <f t="shared" si="24"/>
        <v>99.809160305343511</v>
      </c>
      <c r="T19" s="106" t="s">
        <v>1527</v>
      </c>
      <c r="U19" s="6" t="s">
        <v>2736</v>
      </c>
      <c r="V19" s="106" t="s">
        <v>2690</v>
      </c>
      <c r="W19" s="106">
        <v>8</v>
      </c>
      <c r="X19" s="176">
        <v>0.40184027777777781</v>
      </c>
      <c r="Y19" s="176">
        <v>0.32143518518518516</v>
      </c>
      <c r="Z19" s="176">
        <v>3.5104166666666665E-2</v>
      </c>
      <c r="AA19" s="176">
        <v>4.5277777777777778E-2</v>
      </c>
      <c r="AB19" s="106">
        <v>45</v>
      </c>
      <c r="AC19" s="106">
        <v>569</v>
      </c>
      <c r="AD19" s="106">
        <v>358</v>
      </c>
      <c r="AE19" s="106">
        <v>28</v>
      </c>
      <c r="AF19" s="106">
        <v>0</v>
      </c>
      <c r="AG19" s="106">
        <v>0</v>
      </c>
      <c r="AH19" s="106">
        <v>0</v>
      </c>
      <c r="AI19" s="106">
        <v>92.75</v>
      </c>
      <c r="AJ19" s="106">
        <f t="shared" si="25"/>
        <v>541</v>
      </c>
      <c r="AK19" s="106">
        <v>524</v>
      </c>
      <c r="AL19" s="27">
        <f t="shared" si="26"/>
        <v>103.2442748091603</v>
      </c>
      <c r="AM19" s="106" t="s">
        <v>1527</v>
      </c>
      <c r="AN19" s="6" t="s">
        <v>2736</v>
      </c>
      <c r="AO19" s="106" t="s">
        <v>2690</v>
      </c>
      <c r="AP19" s="106">
        <v>8</v>
      </c>
      <c r="AQ19" s="176">
        <v>0.43240740740740741</v>
      </c>
      <c r="AR19" s="176">
        <v>0.32891203703703703</v>
      </c>
      <c r="AS19" s="176">
        <v>3.9930555555555559E-2</v>
      </c>
      <c r="AT19" s="176">
        <v>6.356481481481481E-2</v>
      </c>
      <c r="AU19" s="106">
        <v>65</v>
      </c>
      <c r="AV19" s="106">
        <v>577</v>
      </c>
      <c r="AW19" s="106">
        <v>664</v>
      </c>
      <c r="AX19" s="106">
        <v>32</v>
      </c>
      <c r="AY19" s="106">
        <v>0</v>
      </c>
      <c r="AZ19" s="106">
        <v>0</v>
      </c>
      <c r="BA19" s="106">
        <v>0</v>
      </c>
      <c r="BB19" s="106">
        <v>95.4</v>
      </c>
      <c r="BC19" s="106">
        <f t="shared" si="89"/>
        <v>545</v>
      </c>
      <c r="BD19" s="106">
        <v>524</v>
      </c>
      <c r="BE19" s="27">
        <f t="shared" si="90"/>
        <v>104.00763358778626</v>
      </c>
      <c r="BF19" s="106" t="s">
        <v>1527</v>
      </c>
      <c r="BG19" s="6" t="s">
        <v>2736</v>
      </c>
      <c r="BH19" s="106" t="s">
        <v>2690</v>
      </c>
      <c r="BI19" s="106">
        <v>8</v>
      </c>
      <c r="BJ19" s="1">
        <v>0.42413194444444446</v>
      </c>
      <c r="BK19" s="1">
        <v>0.33762731481481478</v>
      </c>
      <c r="BL19" s="1">
        <v>3.1886574074074074E-2</v>
      </c>
      <c r="BM19" s="1">
        <v>5.4606481481481478E-2</v>
      </c>
      <c r="BN19">
        <v>56</v>
      </c>
      <c r="BO19">
        <v>568</v>
      </c>
      <c r="BP19">
        <v>785</v>
      </c>
      <c r="BQ19">
        <v>40</v>
      </c>
      <c r="BR19">
        <v>0</v>
      </c>
      <c r="BS19">
        <v>0</v>
      </c>
      <c r="BT19">
        <v>0</v>
      </c>
      <c r="BU19">
        <v>95.15</v>
      </c>
      <c r="BV19" s="106">
        <f t="shared" si="91"/>
        <v>528</v>
      </c>
      <c r="BW19" s="106">
        <v>524</v>
      </c>
      <c r="BX19" s="27">
        <f t="shared" si="92"/>
        <v>100.76335877862594</v>
      </c>
      <c r="BY19" s="106" t="s">
        <v>1527</v>
      </c>
      <c r="BZ19" s="6" t="s">
        <v>2736</v>
      </c>
      <c r="CA19" s="106" t="s">
        <v>2690</v>
      </c>
      <c r="CB19" s="106">
        <v>8</v>
      </c>
      <c r="CC19" s="1">
        <v>0.44494212962962965</v>
      </c>
      <c r="CD19" s="1">
        <v>0.32457175925925924</v>
      </c>
      <c r="CE19" s="1">
        <v>8.0729166666666671E-2</v>
      </c>
      <c r="CF19" s="1">
        <v>3.9629629629629633E-2</v>
      </c>
      <c r="CG19">
        <v>67</v>
      </c>
      <c r="CH19">
        <v>547</v>
      </c>
      <c r="CI19">
        <v>674</v>
      </c>
      <c r="CJ19">
        <v>56</v>
      </c>
      <c r="CK19">
        <v>0</v>
      </c>
      <c r="CL19">
        <v>0</v>
      </c>
      <c r="CM19">
        <v>0</v>
      </c>
      <c r="CN19">
        <v>92.33</v>
      </c>
      <c r="CO19" s="106">
        <f t="shared" si="93"/>
        <v>491</v>
      </c>
      <c r="CP19" s="106">
        <v>524</v>
      </c>
      <c r="CQ19" s="27">
        <f t="shared" si="94"/>
        <v>93.702290076335885</v>
      </c>
      <c r="CR19" s="106" t="s">
        <v>1527</v>
      </c>
      <c r="CS19" s="6" t="s">
        <v>2736</v>
      </c>
      <c r="CT19" s="106" t="s">
        <v>2690</v>
      </c>
      <c r="CU19" s="106">
        <v>8</v>
      </c>
      <c r="CV19" s="1">
        <v>0.44829861111111113</v>
      </c>
      <c r="CW19" s="1">
        <v>0.32755787037037037</v>
      </c>
      <c r="CX19" s="1">
        <v>8.111111111111112E-2</v>
      </c>
      <c r="CY19" s="1">
        <v>3.9629629629629633E-2</v>
      </c>
      <c r="CZ19">
        <v>71</v>
      </c>
      <c r="DA19">
        <v>551</v>
      </c>
      <c r="DB19">
        <v>714</v>
      </c>
      <c r="DC19">
        <v>59</v>
      </c>
      <c r="DD19">
        <v>0</v>
      </c>
      <c r="DE19">
        <v>0</v>
      </c>
      <c r="DF19">
        <v>0</v>
      </c>
      <c r="DG19">
        <v>92.37</v>
      </c>
      <c r="DH19" s="106">
        <f t="shared" si="95"/>
        <v>492</v>
      </c>
      <c r="DI19" s="106">
        <v>524</v>
      </c>
      <c r="DJ19" s="27">
        <f t="shared" si="96"/>
        <v>93.893129770992374</v>
      </c>
      <c r="DK19" s="106" t="s">
        <v>1527</v>
      </c>
      <c r="DL19" s="6" t="s">
        <v>2736</v>
      </c>
      <c r="DM19" s="106" t="s">
        <v>2690</v>
      </c>
      <c r="DN19" s="106">
        <v>8</v>
      </c>
      <c r="DO19" s="10">
        <v>2.1288310185185186</v>
      </c>
      <c r="DP19" s="10">
        <v>1.6395023148148147</v>
      </c>
      <c r="DQ19" s="1">
        <v>0.23025462962962961</v>
      </c>
      <c r="DR19" s="1">
        <v>0.25906250000000003</v>
      </c>
      <c r="DS19">
        <v>258</v>
      </c>
      <c r="DT19">
        <v>2811</v>
      </c>
      <c r="DU19">
        <v>2814</v>
      </c>
      <c r="DV19">
        <v>182</v>
      </c>
      <c r="DW19">
        <v>0</v>
      </c>
      <c r="DX19">
        <v>0</v>
      </c>
      <c r="DY19">
        <v>0</v>
      </c>
      <c r="DZ19">
        <v>93.93</v>
      </c>
      <c r="EA19" s="106">
        <f t="shared" si="97"/>
        <v>2629</v>
      </c>
      <c r="EB19" s="106">
        <f t="shared" si="27"/>
        <v>2620</v>
      </c>
      <c r="EC19" s="27">
        <f t="shared" si="98"/>
        <v>100.34351145038167</v>
      </c>
      <c r="ED19" s="106" t="s">
        <v>1527</v>
      </c>
      <c r="EE19" s="6" t="s">
        <v>2736</v>
      </c>
      <c r="EF19" s="106" t="s">
        <v>2690</v>
      </c>
      <c r="EG19" s="106">
        <v>8</v>
      </c>
      <c r="EH19" s="1">
        <v>0.4366666666666667</v>
      </c>
      <c r="EI19" s="1">
        <v>0.33107638888888885</v>
      </c>
      <c r="EJ19" s="1">
        <v>4.6967592592592589E-2</v>
      </c>
      <c r="EK19" s="1">
        <v>5.8611111111111114E-2</v>
      </c>
      <c r="EL19">
        <v>47</v>
      </c>
      <c r="EM19">
        <v>569</v>
      </c>
      <c r="EN19">
        <v>600</v>
      </c>
      <c r="EO19">
        <v>61</v>
      </c>
      <c r="EP19">
        <v>0</v>
      </c>
      <c r="EQ19">
        <v>0</v>
      </c>
      <c r="ER19">
        <v>0</v>
      </c>
      <c r="ES19">
        <v>90.77</v>
      </c>
      <c r="ET19" s="106">
        <f t="shared" si="99"/>
        <v>508</v>
      </c>
      <c r="EU19" s="106">
        <v>524</v>
      </c>
      <c r="EV19" s="27">
        <f t="shared" si="100"/>
        <v>96.946564885496173</v>
      </c>
      <c r="EW19" s="106" t="s">
        <v>1527</v>
      </c>
      <c r="EX19" s="6" t="s">
        <v>2736</v>
      </c>
      <c r="EY19" s="106" t="s">
        <v>2690</v>
      </c>
      <c r="EZ19" s="106">
        <v>8</v>
      </c>
      <c r="FA19" s="1">
        <v>0.54091435185185188</v>
      </c>
      <c r="FB19" s="1">
        <v>0.38099537037037035</v>
      </c>
      <c r="FC19" s="1">
        <v>9.4629629629629619E-2</v>
      </c>
      <c r="FD19" s="1">
        <v>6.5277777777777782E-2</v>
      </c>
      <c r="FE19">
        <v>33</v>
      </c>
      <c r="FF19">
        <v>541</v>
      </c>
      <c r="FG19">
        <v>6</v>
      </c>
      <c r="FH19">
        <v>0</v>
      </c>
      <c r="FI19">
        <v>0</v>
      </c>
      <c r="FJ19">
        <v>0</v>
      </c>
      <c r="FK19">
        <v>0</v>
      </c>
      <c r="FL19">
        <v>100</v>
      </c>
      <c r="FM19" s="106">
        <f t="shared" si="101"/>
        <v>541</v>
      </c>
      <c r="FN19" s="106">
        <v>524</v>
      </c>
      <c r="FO19" s="27">
        <f t="shared" si="102"/>
        <v>103.2442748091603</v>
      </c>
      <c r="FP19" s="106" t="s">
        <v>1527</v>
      </c>
      <c r="FQ19" s="6" t="s">
        <v>2736</v>
      </c>
      <c r="FR19" s="106" t="s">
        <v>2690</v>
      </c>
      <c r="FS19" s="106">
        <v>8</v>
      </c>
      <c r="FT19" s="1">
        <v>0.40837962962962965</v>
      </c>
      <c r="FU19" s="1">
        <v>0.3475462962962963</v>
      </c>
      <c r="FV19" s="1">
        <v>3.0671296296296294E-2</v>
      </c>
      <c r="FW19" s="1">
        <v>3.0162037037037032E-2</v>
      </c>
      <c r="FX19">
        <v>35</v>
      </c>
      <c r="FY19">
        <v>531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 s="106">
        <f t="shared" si="103"/>
        <v>531</v>
      </c>
      <c r="GG19" s="106">
        <v>524</v>
      </c>
      <c r="GH19" s="27">
        <f t="shared" si="104"/>
        <v>101.33587786259541</v>
      </c>
      <c r="GI19" s="106" t="s">
        <v>1527</v>
      </c>
      <c r="GJ19" s="6" t="s">
        <v>2736</v>
      </c>
      <c r="GK19" s="106" t="s">
        <v>2690</v>
      </c>
      <c r="GL19" s="106">
        <v>8</v>
      </c>
      <c r="GM19" s="10">
        <v>0.5003009259259259</v>
      </c>
      <c r="GN19" s="10">
        <v>0.33305555555555555</v>
      </c>
      <c r="GO19" s="1">
        <v>0.11770833333333335</v>
      </c>
      <c r="GP19" s="1">
        <v>4.9513888888888892E-2</v>
      </c>
      <c r="GQ19">
        <v>46</v>
      </c>
      <c r="GR19">
        <v>535</v>
      </c>
      <c r="GS19">
        <v>296</v>
      </c>
      <c r="GT19">
        <v>11</v>
      </c>
      <c r="GU19">
        <v>0</v>
      </c>
      <c r="GV19">
        <v>0</v>
      </c>
      <c r="GW19">
        <v>0</v>
      </c>
      <c r="GX19">
        <v>96.42</v>
      </c>
      <c r="GY19" s="106">
        <f t="shared" si="105"/>
        <v>524</v>
      </c>
      <c r="GZ19" s="106">
        <v>524</v>
      </c>
      <c r="HA19" s="27">
        <f t="shared" si="28"/>
        <v>100</v>
      </c>
      <c r="HB19" s="106" t="s">
        <v>1527</v>
      </c>
      <c r="HC19" s="6" t="s">
        <v>2736</v>
      </c>
      <c r="HD19" s="106" t="s">
        <v>2690</v>
      </c>
      <c r="HE19" s="106">
        <v>8</v>
      </c>
      <c r="HF19" s="1">
        <v>0.5003009259259259</v>
      </c>
      <c r="HG19" s="1">
        <v>0.33305555555555555</v>
      </c>
      <c r="HH19" s="1">
        <v>0.11770833333333335</v>
      </c>
      <c r="HI19" s="1">
        <v>4.9513888888888892E-2</v>
      </c>
      <c r="HJ19">
        <v>46</v>
      </c>
      <c r="HK19">
        <v>535</v>
      </c>
      <c r="HL19">
        <v>296</v>
      </c>
      <c r="HM19">
        <v>11</v>
      </c>
      <c r="HN19">
        <v>0</v>
      </c>
      <c r="HO19">
        <v>0</v>
      </c>
      <c r="HP19">
        <v>0</v>
      </c>
      <c r="HQ19">
        <v>96.42</v>
      </c>
      <c r="HR19" s="106">
        <f t="shared" si="87"/>
        <v>524</v>
      </c>
      <c r="HS19" s="106">
        <v>524</v>
      </c>
      <c r="HT19" s="27">
        <f t="shared" si="106"/>
        <v>100</v>
      </c>
      <c r="HU19" s="106" t="s">
        <v>1527</v>
      </c>
      <c r="HV19" s="6" t="s">
        <v>2736</v>
      </c>
      <c r="HW19" s="106" t="s">
        <v>2690</v>
      </c>
      <c r="HX19" s="106">
        <v>8</v>
      </c>
      <c r="HY19" s="10">
        <v>1.8862847222222223</v>
      </c>
      <c r="HZ19" s="10">
        <v>1.3926967592592592</v>
      </c>
      <c r="IA19" s="1">
        <v>0.28998842592592594</v>
      </c>
      <c r="IB19" s="1">
        <v>0.20358796296296297</v>
      </c>
      <c r="IC19">
        <v>161</v>
      </c>
      <c r="ID19">
        <v>2176</v>
      </c>
      <c r="IE19">
        <v>902</v>
      </c>
      <c r="IF19">
        <v>72</v>
      </c>
      <c r="IG19">
        <v>0</v>
      </c>
      <c r="IH19">
        <v>0</v>
      </c>
      <c r="II19">
        <v>0</v>
      </c>
      <c r="IJ19">
        <v>92.61</v>
      </c>
      <c r="IK19" s="106">
        <f t="shared" si="29"/>
        <v>2104</v>
      </c>
      <c r="IL19" s="106">
        <f t="shared" si="30"/>
        <v>2096</v>
      </c>
      <c r="IM19" s="27">
        <f t="shared" si="107"/>
        <v>100.38167938931298</v>
      </c>
      <c r="IN19" s="106" t="s">
        <v>1527</v>
      </c>
      <c r="IO19" s="6" t="s">
        <v>2736</v>
      </c>
      <c r="IP19" s="106" t="s">
        <v>2690</v>
      </c>
      <c r="IQ19" s="106">
        <v>8</v>
      </c>
      <c r="IR19" s="1">
        <v>0.59241898148148142</v>
      </c>
      <c r="IS19" s="1">
        <v>0.45400462962962962</v>
      </c>
      <c r="IT19" s="1">
        <v>3.7175925925925925E-2</v>
      </c>
      <c r="IU19" s="1">
        <v>0.10122685185185186</v>
      </c>
      <c r="IV19">
        <v>57</v>
      </c>
      <c r="IW19">
        <v>537</v>
      </c>
      <c r="IX19">
        <v>633</v>
      </c>
      <c r="IY19">
        <v>28</v>
      </c>
      <c r="IZ19">
        <v>0</v>
      </c>
      <c r="JA19">
        <v>0</v>
      </c>
      <c r="JB19">
        <v>0</v>
      </c>
      <c r="JC19">
        <v>95.76</v>
      </c>
      <c r="JD19" s="106">
        <f t="shared" si="108"/>
        <v>509</v>
      </c>
      <c r="JE19" s="106">
        <v>524</v>
      </c>
      <c r="JF19" s="27">
        <f t="shared" si="109"/>
        <v>97.137404580152676</v>
      </c>
      <c r="JG19" s="106" t="s">
        <v>1527</v>
      </c>
      <c r="JH19" s="6" t="s">
        <v>2736</v>
      </c>
      <c r="JI19" s="106" t="s">
        <v>2690</v>
      </c>
      <c r="JJ19" s="106">
        <v>8</v>
      </c>
      <c r="JK19" s="1">
        <v>0.48876157407407406</v>
      </c>
      <c r="JL19" s="1">
        <v>0.34916666666666668</v>
      </c>
      <c r="JM19" s="1">
        <v>8.0752314814814818E-2</v>
      </c>
      <c r="JN19" s="1">
        <v>5.8831018518518519E-2</v>
      </c>
      <c r="JO19">
        <v>144</v>
      </c>
      <c r="JP19">
        <v>474</v>
      </c>
      <c r="JQ19">
        <v>728</v>
      </c>
      <c r="JR19">
        <v>21</v>
      </c>
      <c r="JS19">
        <v>0</v>
      </c>
      <c r="JT19">
        <v>0</v>
      </c>
      <c r="JU19">
        <v>0</v>
      </c>
      <c r="JV19">
        <v>97.2</v>
      </c>
      <c r="JW19" s="106">
        <f t="shared" si="110"/>
        <v>453</v>
      </c>
      <c r="JX19" s="106">
        <v>524</v>
      </c>
      <c r="JY19" s="27">
        <f t="shared" si="111"/>
        <v>86.450381679389309</v>
      </c>
      <c r="JZ19" s="106" t="s">
        <v>1527</v>
      </c>
      <c r="KA19" s="6" t="s">
        <v>2736</v>
      </c>
      <c r="KB19" s="106" t="s">
        <v>2690</v>
      </c>
      <c r="KC19" s="106">
        <v>8</v>
      </c>
      <c r="KD19" s="1">
        <v>0.37135416666666665</v>
      </c>
      <c r="KE19" s="1">
        <v>0.28076388888888887</v>
      </c>
      <c r="KF19" s="1">
        <v>4.1886574074074069E-2</v>
      </c>
      <c r="KG19" s="1">
        <v>4.868055555555556E-2</v>
      </c>
      <c r="KH19">
        <v>131</v>
      </c>
      <c r="KI19">
        <v>484</v>
      </c>
      <c r="KJ19">
        <v>581</v>
      </c>
      <c r="KK19">
        <v>29</v>
      </c>
      <c r="KL19">
        <v>0</v>
      </c>
      <c r="KM19">
        <v>0</v>
      </c>
      <c r="KN19">
        <v>0</v>
      </c>
      <c r="KO19">
        <v>95.25</v>
      </c>
      <c r="KP19" s="106">
        <f t="shared" si="112"/>
        <v>455</v>
      </c>
      <c r="KQ19" s="106">
        <v>425</v>
      </c>
      <c r="KR19" s="27">
        <f t="shared" si="113"/>
        <v>107.05882352941177</v>
      </c>
      <c r="KS19" s="106" t="s">
        <v>1527</v>
      </c>
      <c r="KT19" s="6" t="s">
        <v>2736</v>
      </c>
      <c r="KU19" s="106" t="s">
        <v>2690</v>
      </c>
      <c r="KV19" s="106">
        <v>8</v>
      </c>
      <c r="KW19" s="1">
        <v>0.39562499999999995</v>
      </c>
      <c r="KX19" s="1">
        <v>0.27027777777777778</v>
      </c>
      <c r="KY19" s="1">
        <v>8.8240740740740745E-2</v>
      </c>
      <c r="KZ19" s="1">
        <v>3.7083333333333336E-2</v>
      </c>
      <c r="LA19">
        <v>72</v>
      </c>
      <c r="LB19">
        <v>355</v>
      </c>
      <c r="LC19">
        <v>386</v>
      </c>
      <c r="LD19">
        <v>8</v>
      </c>
      <c r="LE19">
        <v>0</v>
      </c>
      <c r="LF19">
        <v>0</v>
      </c>
      <c r="LG19">
        <v>0</v>
      </c>
      <c r="LH19">
        <v>97.97</v>
      </c>
      <c r="LI19" s="106">
        <f t="shared" si="114"/>
        <v>347</v>
      </c>
      <c r="LJ19" s="106">
        <v>524</v>
      </c>
      <c r="LK19" s="27">
        <f t="shared" si="115"/>
        <v>66.221374045801525</v>
      </c>
      <c r="LL19" s="106" t="s">
        <v>1527</v>
      </c>
      <c r="LM19" s="6" t="s">
        <v>2736</v>
      </c>
      <c r="LN19" s="106" t="s">
        <v>2690</v>
      </c>
      <c r="LO19" s="106">
        <v>8</v>
      </c>
      <c r="LP19" s="10">
        <v>0.51679398148148148</v>
      </c>
      <c r="LQ19" s="10">
        <v>0.37898148148148153</v>
      </c>
      <c r="LR19" s="1">
        <v>6.6921296296296298E-2</v>
      </c>
      <c r="LS19" s="1">
        <v>7.0891203703703706E-2</v>
      </c>
      <c r="LT19">
        <v>64</v>
      </c>
      <c r="LU19">
        <v>538</v>
      </c>
      <c r="LV19">
        <v>320</v>
      </c>
      <c r="LW19">
        <v>13</v>
      </c>
      <c r="LX19">
        <v>0</v>
      </c>
      <c r="LY19">
        <v>0</v>
      </c>
      <c r="LZ19">
        <v>0</v>
      </c>
      <c r="MA19">
        <v>96.1</v>
      </c>
      <c r="MB19" s="106">
        <f t="shared" si="116"/>
        <v>525</v>
      </c>
      <c r="MC19" s="106">
        <v>524</v>
      </c>
      <c r="MD19" s="27">
        <f t="shared" si="117"/>
        <v>100.1908396946565</v>
      </c>
      <c r="ME19" s="106" t="s">
        <v>1527</v>
      </c>
      <c r="MF19" s="6" t="s">
        <v>2736</v>
      </c>
      <c r="MG19" s="106" t="s">
        <v>2690</v>
      </c>
      <c r="MH19" s="106">
        <v>8</v>
      </c>
      <c r="MI19" s="1">
        <v>0.664525462962963</v>
      </c>
      <c r="MJ19" s="1">
        <v>0.51380787037037035</v>
      </c>
      <c r="MK19" s="1">
        <v>6.7696759259259262E-2</v>
      </c>
      <c r="ML19" s="1">
        <v>8.3020833333333335E-2</v>
      </c>
      <c r="MM19">
        <v>109</v>
      </c>
      <c r="MN19">
        <v>792</v>
      </c>
      <c r="MO19">
        <v>346</v>
      </c>
      <c r="MP19">
        <v>13</v>
      </c>
      <c r="MQ19">
        <v>0</v>
      </c>
      <c r="MR19">
        <v>0</v>
      </c>
      <c r="MS19">
        <v>0</v>
      </c>
      <c r="MT19">
        <v>96.38</v>
      </c>
      <c r="MU19" s="106">
        <f t="shared" si="118"/>
        <v>779</v>
      </c>
      <c r="MV19" s="106">
        <v>524</v>
      </c>
      <c r="MW19" s="27">
        <f t="shared" si="119"/>
        <v>148.66412213740458</v>
      </c>
      <c r="MX19" s="106" t="s">
        <v>1527</v>
      </c>
      <c r="MY19" s="6" t="s">
        <v>2736</v>
      </c>
      <c r="MZ19" s="106" t="s">
        <v>2690</v>
      </c>
      <c r="NA19" s="106">
        <v>8</v>
      </c>
      <c r="NB19" s="10">
        <v>2.5127083333333333</v>
      </c>
      <c r="NC19" s="10">
        <v>1.8680439814814813</v>
      </c>
      <c r="ND19" s="1">
        <v>0.31578703703703703</v>
      </c>
      <c r="NE19" s="1">
        <v>0.32886574074074076</v>
      </c>
      <c r="NF19">
        <v>513</v>
      </c>
      <c r="NG19">
        <v>2642</v>
      </c>
      <c r="NH19">
        <v>2674</v>
      </c>
      <c r="NI19">
        <v>99</v>
      </c>
      <c r="NJ19">
        <v>0</v>
      </c>
      <c r="NK19">
        <v>0</v>
      </c>
      <c r="NL19">
        <v>0</v>
      </c>
      <c r="NM19">
        <v>96.43</v>
      </c>
      <c r="NN19" s="106">
        <f t="shared" si="120"/>
        <v>2543</v>
      </c>
      <c r="NO19" s="106">
        <f t="shared" si="33"/>
        <v>2521</v>
      </c>
      <c r="NP19" s="27">
        <f t="shared" si="121"/>
        <v>100.87266957556524</v>
      </c>
      <c r="NQ19" s="106" t="s">
        <v>1527</v>
      </c>
      <c r="NR19" s="6" t="s">
        <v>2736</v>
      </c>
      <c r="NS19" s="106" t="s">
        <v>2690</v>
      </c>
      <c r="NT19" s="106">
        <v>8</v>
      </c>
      <c r="NU19" s="1">
        <v>0.34028935185185188</v>
      </c>
      <c r="NV19" s="1">
        <v>0.27673611111111113</v>
      </c>
      <c r="NW19" s="1">
        <v>2.4386574074074074E-2</v>
      </c>
      <c r="NX19" s="1">
        <v>3.9143518518518515E-2</v>
      </c>
      <c r="NY19">
        <v>106</v>
      </c>
      <c r="NZ19">
        <v>539</v>
      </c>
      <c r="OA19">
        <v>136</v>
      </c>
      <c r="OB19">
        <v>17</v>
      </c>
      <c r="OC19">
        <v>0</v>
      </c>
      <c r="OD19">
        <v>0</v>
      </c>
      <c r="OE19">
        <v>0</v>
      </c>
      <c r="OF19">
        <v>88.89</v>
      </c>
      <c r="OG19" s="106">
        <f t="shared" si="122"/>
        <v>522</v>
      </c>
      <c r="OH19" s="106">
        <v>524</v>
      </c>
      <c r="OI19" s="27">
        <f t="shared" si="123"/>
        <v>99.618320610687022</v>
      </c>
      <c r="OJ19" s="106" t="s">
        <v>1527</v>
      </c>
      <c r="OK19" s="6" t="s">
        <v>2736</v>
      </c>
      <c r="OL19" s="106" t="s">
        <v>2690</v>
      </c>
      <c r="OM19" s="106">
        <v>8</v>
      </c>
      <c r="ON19" s="1">
        <v>0.37417824074074074</v>
      </c>
      <c r="OO19" s="1">
        <v>0.30781249999999999</v>
      </c>
      <c r="OP19" s="1">
        <v>2.1296296296296299E-2</v>
      </c>
      <c r="OQ19" s="1">
        <v>4.5057870370370373E-2</v>
      </c>
      <c r="OR19">
        <v>75</v>
      </c>
      <c r="OS19">
        <v>545</v>
      </c>
      <c r="OT19">
        <v>395</v>
      </c>
      <c r="OU19">
        <v>35</v>
      </c>
      <c r="OV19">
        <v>0</v>
      </c>
      <c r="OW19">
        <v>0</v>
      </c>
      <c r="OX19">
        <v>0</v>
      </c>
      <c r="OY19">
        <v>91.86</v>
      </c>
      <c r="OZ19" s="106">
        <f t="shared" si="124"/>
        <v>510</v>
      </c>
      <c r="PA19" s="106">
        <v>524</v>
      </c>
      <c r="PB19" s="27">
        <f t="shared" si="77"/>
        <v>97.328244274809165</v>
      </c>
      <c r="PC19" s="106" t="s">
        <v>1527</v>
      </c>
      <c r="PD19" s="6" t="s">
        <v>2736</v>
      </c>
      <c r="PE19" s="106" t="s">
        <v>2690</v>
      </c>
      <c r="PF19" s="106">
        <v>8</v>
      </c>
      <c r="PG19" s="1">
        <v>0.37417824074074074</v>
      </c>
      <c r="PH19" s="1">
        <v>0.30781249999999999</v>
      </c>
      <c r="PI19" s="1">
        <v>2.1296296296296299E-2</v>
      </c>
      <c r="PJ19" s="1">
        <v>4.5057870370370373E-2</v>
      </c>
      <c r="PK19">
        <v>75</v>
      </c>
      <c r="PL19">
        <v>545</v>
      </c>
      <c r="PM19">
        <v>395</v>
      </c>
      <c r="PN19">
        <v>35</v>
      </c>
      <c r="PO19">
        <v>0</v>
      </c>
      <c r="PP19">
        <v>0</v>
      </c>
      <c r="PQ19">
        <v>0</v>
      </c>
      <c r="PR19">
        <v>91.86</v>
      </c>
      <c r="PS19" s="106">
        <f t="shared" si="125"/>
        <v>510</v>
      </c>
      <c r="PT19" s="106">
        <v>524</v>
      </c>
      <c r="PU19" s="27">
        <f t="shared" si="78"/>
        <v>97.328244274809165</v>
      </c>
      <c r="PV19" s="106" t="s">
        <v>1527</v>
      </c>
      <c r="PW19" s="6" t="s">
        <v>2736</v>
      </c>
      <c r="PX19" s="106" t="s">
        <v>2690</v>
      </c>
      <c r="PY19" s="106">
        <v>8</v>
      </c>
      <c r="PZ19" s="1">
        <v>0.40348379629629627</v>
      </c>
      <c r="QA19" s="1">
        <v>0.32937500000000003</v>
      </c>
      <c r="QB19" s="1">
        <v>1.2662037037037039E-2</v>
      </c>
      <c r="QC19" s="1">
        <v>6.1435185185185183E-2</v>
      </c>
      <c r="QD19">
        <v>66</v>
      </c>
      <c r="QE19">
        <v>553</v>
      </c>
      <c r="QF19">
        <v>200</v>
      </c>
      <c r="QG19">
        <v>18</v>
      </c>
      <c r="QH19">
        <v>0</v>
      </c>
      <c r="QI19">
        <v>0</v>
      </c>
      <c r="QJ19">
        <v>0</v>
      </c>
      <c r="QK19">
        <v>91.74</v>
      </c>
      <c r="QL19" s="106">
        <f t="shared" si="126"/>
        <v>535</v>
      </c>
      <c r="QM19" s="106">
        <v>524</v>
      </c>
      <c r="QN19" s="27">
        <f t="shared" si="79"/>
        <v>102.09923664122138</v>
      </c>
      <c r="QO19" s="106" t="s">
        <v>1527</v>
      </c>
      <c r="QP19" s="6" t="s">
        <v>2736</v>
      </c>
      <c r="QQ19" s="106" t="s">
        <v>2690</v>
      </c>
      <c r="QR19" s="106">
        <v>8</v>
      </c>
      <c r="QS19" s="1">
        <v>0.33026620370370369</v>
      </c>
      <c r="QT19" s="1">
        <v>0.28057870370370369</v>
      </c>
      <c r="QU19" s="1">
        <v>1.5497685185185186E-2</v>
      </c>
      <c r="QV19" s="1">
        <v>3.4178240740740738E-2</v>
      </c>
      <c r="QW19">
        <v>152</v>
      </c>
      <c r="QX19">
        <v>488</v>
      </c>
      <c r="QY19">
        <v>334</v>
      </c>
      <c r="QZ19">
        <v>17</v>
      </c>
      <c r="RA19">
        <v>0</v>
      </c>
      <c r="RB19">
        <v>0</v>
      </c>
      <c r="RC19">
        <v>0</v>
      </c>
      <c r="RD19">
        <v>95.16</v>
      </c>
      <c r="RE19" s="106">
        <f t="shared" si="127"/>
        <v>471</v>
      </c>
      <c r="RF19" s="106">
        <v>524</v>
      </c>
      <c r="RG19" s="27">
        <f t="shared" si="80"/>
        <v>89.885496183206101</v>
      </c>
      <c r="RH19" s="106" t="s">
        <v>1527</v>
      </c>
      <c r="RI19" s="6" t="s">
        <v>2736</v>
      </c>
      <c r="RJ19" s="106" t="s">
        <v>2690</v>
      </c>
      <c r="RK19" s="106">
        <v>8</v>
      </c>
      <c r="RL19" s="1">
        <v>0.33026620370370369</v>
      </c>
      <c r="RM19" s="1">
        <v>0.28057870370370369</v>
      </c>
      <c r="RN19" s="1">
        <v>1.5497685185185186E-2</v>
      </c>
      <c r="RO19" s="1">
        <v>3.4178240740740738E-2</v>
      </c>
      <c r="RP19">
        <v>152</v>
      </c>
      <c r="RQ19">
        <v>488</v>
      </c>
      <c r="RR19">
        <v>341</v>
      </c>
      <c r="RS19">
        <v>17</v>
      </c>
      <c r="RT19">
        <v>0</v>
      </c>
      <c r="RU19">
        <v>0</v>
      </c>
      <c r="RV19">
        <v>0</v>
      </c>
      <c r="RW19">
        <v>95.25</v>
      </c>
      <c r="RX19" s="106">
        <f t="shared" si="128"/>
        <v>471</v>
      </c>
      <c r="RY19" s="106">
        <v>524</v>
      </c>
      <c r="RZ19" s="27">
        <f t="shared" si="81"/>
        <v>89.885496183206101</v>
      </c>
      <c r="SA19" s="106" t="s">
        <v>1527</v>
      </c>
      <c r="SB19" s="6" t="s">
        <v>2736</v>
      </c>
      <c r="SC19" s="106" t="s">
        <v>2690</v>
      </c>
      <c r="SD19" s="106">
        <v>8</v>
      </c>
      <c r="SE19" s="10">
        <v>1.4482291666666667</v>
      </c>
      <c r="SF19" s="10">
        <v>1.1945254629629629</v>
      </c>
      <c r="SG19" s="1">
        <v>7.3854166666666665E-2</v>
      </c>
      <c r="SH19" s="1">
        <v>0.17982638888888888</v>
      </c>
      <c r="SI19">
        <v>399</v>
      </c>
      <c r="SJ19">
        <v>2125</v>
      </c>
      <c r="SK19">
        <v>1072</v>
      </c>
      <c r="SL19">
        <v>87</v>
      </c>
      <c r="SM19">
        <v>0</v>
      </c>
      <c r="SN19">
        <v>0</v>
      </c>
      <c r="SO19">
        <v>0</v>
      </c>
      <c r="SP19">
        <v>92.49</v>
      </c>
      <c r="SQ19" s="106">
        <f t="shared" si="129"/>
        <v>2038</v>
      </c>
      <c r="SR19" s="106">
        <f t="shared" si="34"/>
        <v>2096</v>
      </c>
      <c r="SS19" s="27">
        <f t="shared" si="82"/>
        <v>97.232824427480907</v>
      </c>
      <c r="ST19" s="106" t="s">
        <v>1527</v>
      </c>
      <c r="SU19" s="6" t="s">
        <v>2736</v>
      </c>
      <c r="SV19" s="106" t="s">
        <v>2690</v>
      </c>
      <c r="SW19" s="106">
        <v>8</v>
      </c>
      <c r="TJ19" s="106">
        <f t="shared" si="130"/>
        <v>0</v>
      </c>
      <c r="TK19" s="106">
        <v>524</v>
      </c>
      <c r="TL19" s="27">
        <f t="shared" si="83"/>
        <v>0</v>
      </c>
    </row>
    <row r="20" spans="1:532">
      <c r="A20" s="106" t="s">
        <v>495</v>
      </c>
      <c r="B20" s="6" t="s">
        <v>2736</v>
      </c>
      <c r="C20" s="106" t="s">
        <v>2690</v>
      </c>
      <c r="D20" s="106">
        <v>8</v>
      </c>
      <c r="E20" s="176">
        <v>0.2263425925925926</v>
      </c>
      <c r="F20" s="176">
        <v>0.20557870370370371</v>
      </c>
      <c r="G20" s="176">
        <v>1.8414351851851852E-2</v>
      </c>
      <c r="H20" s="176">
        <v>2.3379629629629631E-3</v>
      </c>
      <c r="I20" s="106">
        <v>23</v>
      </c>
      <c r="J20" s="106">
        <v>565</v>
      </c>
      <c r="K20" s="106">
        <v>313</v>
      </c>
      <c r="L20" s="106">
        <v>7</v>
      </c>
      <c r="M20" s="106">
        <v>0</v>
      </c>
      <c r="N20" s="106">
        <v>0</v>
      </c>
      <c r="O20" s="106">
        <v>0</v>
      </c>
      <c r="P20" s="106">
        <v>97.81</v>
      </c>
      <c r="Q20" s="106">
        <f t="shared" si="88"/>
        <v>558</v>
      </c>
      <c r="R20" s="106">
        <v>524</v>
      </c>
      <c r="S20" s="27">
        <f t="shared" si="24"/>
        <v>106.48854961832062</v>
      </c>
      <c r="T20" s="106" t="s">
        <v>495</v>
      </c>
      <c r="U20" s="6" t="s">
        <v>2736</v>
      </c>
      <c r="V20" s="106" t="s">
        <v>2690</v>
      </c>
      <c r="W20" s="106">
        <v>8</v>
      </c>
      <c r="X20" s="176">
        <v>0.21807870370370372</v>
      </c>
      <c r="Y20" s="176">
        <v>0.20982638888888891</v>
      </c>
      <c r="Z20" s="176">
        <v>7.7662037037037031E-3</v>
      </c>
      <c r="AA20" s="176">
        <v>4.8611111111111104E-4</v>
      </c>
      <c r="AB20" s="106">
        <v>51</v>
      </c>
      <c r="AC20" s="106">
        <v>576</v>
      </c>
      <c r="AD20" s="106">
        <v>219</v>
      </c>
      <c r="AE20" s="106">
        <v>1</v>
      </c>
      <c r="AF20" s="106">
        <v>0</v>
      </c>
      <c r="AG20" s="106">
        <v>0</v>
      </c>
      <c r="AH20" s="106">
        <v>0</v>
      </c>
      <c r="AI20" s="106">
        <v>99.55</v>
      </c>
      <c r="AJ20" s="106">
        <f t="shared" si="25"/>
        <v>575</v>
      </c>
      <c r="AK20" s="106">
        <v>524</v>
      </c>
      <c r="AL20" s="27">
        <f t="shared" si="26"/>
        <v>109.73282442748091</v>
      </c>
      <c r="AM20" s="106" t="s">
        <v>495</v>
      </c>
      <c r="AN20" s="6" t="s">
        <v>2736</v>
      </c>
      <c r="AO20" s="106" t="s">
        <v>2690</v>
      </c>
      <c r="AP20" s="106">
        <v>8</v>
      </c>
      <c r="AQ20" s="176">
        <v>0.20267361111111112</v>
      </c>
      <c r="AR20" s="176">
        <v>0.19775462962962964</v>
      </c>
      <c r="AS20" s="176">
        <v>3.6805555555555554E-3</v>
      </c>
      <c r="AT20" s="176">
        <v>1.2152777777777778E-3</v>
      </c>
      <c r="AU20" s="106">
        <v>52</v>
      </c>
      <c r="AV20" s="106">
        <v>543</v>
      </c>
      <c r="AW20" s="106">
        <v>799</v>
      </c>
      <c r="AX20" s="106">
        <v>5</v>
      </c>
      <c r="AY20" s="106">
        <v>0</v>
      </c>
      <c r="AZ20" s="106">
        <v>0</v>
      </c>
      <c r="BA20" s="106">
        <v>0</v>
      </c>
      <c r="BB20" s="106">
        <v>99.38</v>
      </c>
      <c r="BC20" s="106">
        <f t="shared" si="89"/>
        <v>538</v>
      </c>
      <c r="BD20" s="106">
        <v>524</v>
      </c>
      <c r="BE20" s="27">
        <f t="shared" si="90"/>
        <v>102.67175572519085</v>
      </c>
      <c r="BF20" s="106" t="s">
        <v>495</v>
      </c>
      <c r="BG20" s="6" t="s">
        <v>2736</v>
      </c>
      <c r="BH20" s="106" t="s">
        <v>2690</v>
      </c>
      <c r="BI20" s="106">
        <v>8</v>
      </c>
      <c r="BJ20" s="1">
        <v>0.18261574074074075</v>
      </c>
      <c r="BK20" s="1">
        <v>0.18107638888888888</v>
      </c>
      <c r="BL20" s="1">
        <v>1.0995370370370371E-3</v>
      </c>
      <c r="BM20" s="1">
        <v>4.2824074074074075E-4</v>
      </c>
      <c r="BN20">
        <v>46</v>
      </c>
      <c r="BO20">
        <v>555</v>
      </c>
      <c r="BP20">
        <v>879</v>
      </c>
      <c r="BQ20">
        <v>10</v>
      </c>
      <c r="BR20">
        <v>0</v>
      </c>
      <c r="BS20">
        <v>0</v>
      </c>
      <c r="BT20">
        <v>0</v>
      </c>
      <c r="BU20">
        <v>98.88</v>
      </c>
      <c r="BV20" s="106">
        <f t="shared" si="91"/>
        <v>545</v>
      </c>
      <c r="BW20" s="106">
        <v>524</v>
      </c>
      <c r="BX20" s="27">
        <f t="shared" si="92"/>
        <v>104.00763358778626</v>
      </c>
      <c r="BY20" s="106" t="s">
        <v>495</v>
      </c>
      <c r="BZ20" s="6" t="s">
        <v>2736</v>
      </c>
      <c r="CA20" s="106" t="s">
        <v>2690</v>
      </c>
      <c r="CB20" s="106">
        <v>8</v>
      </c>
      <c r="CC20" s="1">
        <v>0.2620601851851852</v>
      </c>
      <c r="CD20" s="1">
        <v>0.20723379629629632</v>
      </c>
      <c r="CE20" s="1">
        <v>5.4386574074074073E-2</v>
      </c>
      <c r="CF20" s="1">
        <v>4.2824074074074075E-4</v>
      </c>
      <c r="CG20">
        <v>53</v>
      </c>
      <c r="CH20">
        <v>588</v>
      </c>
      <c r="CI20">
        <v>494</v>
      </c>
      <c r="CJ20">
        <v>15</v>
      </c>
      <c r="CK20">
        <v>0</v>
      </c>
      <c r="CL20">
        <v>0</v>
      </c>
      <c r="CM20">
        <v>0</v>
      </c>
      <c r="CN20">
        <v>97.05</v>
      </c>
      <c r="CO20" s="106">
        <f t="shared" si="93"/>
        <v>573</v>
      </c>
      <c r="CP20" s="106">
        <v>524</v>
      </c>
      <c r="CQ20" s="27">
        <f t="shared" si="94"/>
        <v>109.35114503816794</v>
      </c>
      <c r="CR20" s="106" t="s">
        <v>495</v>
      </c>
      <c r="CS20" s="6" t="s">
        <v>2736</v>
      </c>
      <c r="CT20" s="106" t="s">
        <v>2690</v>
      </c>
      <c r="CU20" s="106">
        <v>8</v>
      </c>
      <c r="CV20" s="1">
        <v>0.2620601851851852</v>
      </c>
      <c r="CW20" s="1">
        <v>0.20723379629629632</v>
      </c>
      <c r="CX20" s="1">
        <v>5.4386574074074073E-2</v>
      </c>
      <c r="CY20" s="1">
        <v>4.2824074074074075E-4</v>
      </c>
      <c r="CZ20">
        <v>53</v>
      </c>
      <c r="DA20">
        <v>588</v>
      </c>
      <c r="DB20">
        <v>494</v>
      </c>
      <c r="DC20">
        <v>15</v>
      </c>
      <c r="DD20">
        <v>0</v>
      </c>
      <c r="DE20">
        <v>0</v>
      </c>
      <c r="DF20">
        <v>0</v>
      </c>
      <c r="DG20">
        <v>97.05</v>
      </c>
      <c r="DH20" s="106">
        <f t="shared" si="95"/>
        <v>573</v>
      </c>
      <c r="DI20" s="106">
        <v>524</v>
      </c>
      <c r="DJ20" s="27">
        <f t="shared" si="96"/>
        <v>109.35114503816794</v>
      </c>
      <c r="DK20" s="106" t="s">
        <v>495</v>
      </c>
      <c r="DL20" s="6" t="s">
        <v>2736</v>
      </c>
      <c r="DM20" s="106" t="s">
        <v>2690</v>
      </c>
      <c r="DN20" s="106">
        <v>8</v>
      </c>
      <c r="DO20" s="10">
        <v>1.0917939814814814</v>
      </c>
      <c r="DP20" s="10">
        <v>1.0014930555555555</v>
      </c>
      <c r="DQ20" s="1">
        <v>8.5358796296296294E-2</v>
      </c>
      <c r="DR20" s="1">
        <v>4.9305555555555552E-3</v>
      </c>
      <c r="DS20">
        <v>225</v>
      </c>
      <c r="DT20">
        <v>2827</v>
      </c>
      <c r="DU20">
        <v>2704</v>
      </c>
      <c r="DV20">
        <v>38</v>
      </c>
      <c r="DW20">
        <v>0</v>
      </c>
      <c r="DX20">
        <v>0</v>
      </c>
      <c r="DY20">
        <v>0</v>
      </c>
      <c r="DZ20">
        <v>98.61</v>
      </c>
      <c r="EA20" s="106">
        <f t="shared" si="97"/>
        <v>2789</v>
      </c>
      <c r="EB20" s="106">
        <f t="shared" si="27"/>
        <v>2620</v>
      </c>
      <c r="EC20" s="27">
        <f t="shared" si="98"/>
        <v>106.45038167938932</v>
      </c>
      <c r="ED20" s="106" t="s">
        <v>495</v>
      </c>
      <c r="EE20" s="6" t="s">
        <v>2736</v>
      </c>
      <c r="EF20" s="106" t="s">
        <v>2690</v>
      </c>
      <c r="EG20" s="106">
        <v>8</v>
      </c>
      <c r="EH20" s="1">
        <v>0.21850694444444443</v>
      </c>
      <c r="EI20" s="1">
        <v>0.21518518518518517</v>
      </c>
      <c r="EJ20" s="1">
        <v>2.9050925925925928E-3</v>
      </c>
      <c r="EK20" s="1">
        <v>4.0509259259259258E-4</v>
      </c>
      <c r="EL20">
        <v>40</v>
      </c>
      <c r="EM20">
        <v>601</v>
      </c>
      <c r="EN20">
        <v>759</v>
      </c>
      <c r="EO20">
        <v>43</v>
      </c>
      <c r="EP20">
        <v>0</v>
      </c>
      <c r="EQ20">
        <v>0</v>
      </c>
      <c r="ER20">
        <v>0</v>
      </c>
      <c r="ES20">
        <v>94.64</v>
      </c>
      <c r="ET20" s="106">
        <f t="shared" si="99"/>
        <v>558</v>
      </c>
      <c r="EU20" s="106">
        <v>524</v>
      </c>
      <c r="EV20" s="27">
        <f t="shared" si="100"/>
        <v>106.48854961832062</v>
      </c>
      <c r="EW20" s="106" t="s">
        <v>495</v>
      </c>
      <c r="EX20" s="6" t="s">
        <v>2736</v>
      </c>
      <c r="EY20" s="106" t="s">
        <v>2690</v>
      </c>
      <c r="EZ20" s="106">
        <v>8</v>
      </c>
      <c r="FA20" s="1">
        <v>0.21581018518518516</v>
      </c>
      <c r="FB20" s="1">
        <v>0.2038425925925926</v>
      </c>
      <c r="FC20" s="1">
        <v>7.3842592592592597E-3</v>
      </c>
      <c r="FD20" s="1">
        <v>4.5717592592592589E-3</v>
      </c>
      <c r="FE20">
        <v>30</v>
      </c>
      <c r="FF20">
        <v>545</v>
      </c>
      <c r="FG20">
        <v>18</v>
      </c>
      <c r="FH20">
        <v>0</v>
      </c>
      <c r="FI20">
        <v>0</v>
      </c>
      <c r="FJ20">
        <v>0</v>
      </c>
      <c r="FK20">
        <v>0</v>
      </c>
      <c r="FL20">
        <v>100</v>
      </c>
      <c r="FM20" s="106">
        <f t="shared" si="101"/>
        <v>545</v>
      </c>
      <c r="FN20" s="106">
        <v>524</v>
      </c>
      <c r="FO20" s="27">
        <f t="shared" si="102"/>
        <v>104.00763358778626</v>
      </c>
      <c r="FP20" s="106" t="s">
        <v>495</v>
      </c>
      <c r="FQ20" s="6" t="s">
        <v>2736</v>
      </c>
      <c r="FR20" s="106" t="s">
        <v>2690</v>
      </c>
      <c r="FS20" s="106">
        <v>8</v>
      </c>
      <c r="FT20" s="1">
        <v>0.2162037037037037</v>
      </c>
      <c r="FU20" s="1">
        <v>0.20892361111111113</v>
      </c>
      <c r="FV20" s="1">
        <v>5.9722222222222225E-3</v>
      </c>
      <c r="FW20" s="1">
        <v>1.2962962962962963E-3</v>
      </c>
      <c r="FX20">
        <v>39</v>
      </c>
      <c r="FY20">
        <v>491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 s="106">
        <f t="shared" si="103"/>
        <v>491</v>
      </c>
      <c r="GG20" s="106">
        <v>524</v>
      </c>
      <c r="GH20" s="27">
        <f t="shared" si="104"/>
        <v>93.702290076335885</v>
      </c>
      <c r="GI20" s="106" t="s">
        <v>495</v>
      </c>
      <c r="GJ20" s="6" t="s">
        <v>2736</v>
      </c>
      <c r="GK20" s="106" t="s">
        <v>2690</v>
      </c>
      <c r="GL20" s="106">
        <v>8</v>
      </c>
      <c r="GM20" s="1">
        <v>0.26123842592592594</v>
      </c>
      <c r="GN20" s="1">
        <v>0.23959490740740741</v>
      </c>
      <c r="GO20" s="1">
        <v>1.9918981481481482E-2</v>
      </c>
      <c r="GP20" s="1">
        <v>1.712962962962963E-3</v>
      </c>
      <c r="GQ20">
        <v>40</v>
      </c>
      <c r="GR20">
        <v>565</v>
      </c>
      <c r="GS20">
        <v>515</v>
      </c>
      <c r="GT20">
        <v>7</v>
      </c>
      <c r="GU20">
        <v>0</v>
      </c>
      <c r="GV20">
        <v>0</v>
      </c>
      <c r="GW20">
        <v>0</v>
      </c>
      <c r="GX20">
        <v>98.66</v>
      </c>
      <c r="GY20" s="106">
        <f t="shared" si="105"/>
        <v>558</v>
      </c>
      <c r="GZ20" s="106">
        <v>524</v>
      </c>
      <c r="HA20" s="27">
        <f t="shared" si="28"/>
        <v>106.48854961832062</v>
      </c>
      <c r="HB20" s="106" t="s">
        <v>495</v>
      </c>
      <c r="HC20" s="6" t="s">
        <v>2736</v>
      </c>
      <c r="HD20" s="106" t="s">
        <v>2690</v>
      </c>
      <c r="HE20" s="106">
        <v>8</v>
      </c>
      <c r="HF20" s="1">
        <v>0.2621412037037037</v>
      </c>
      <c r="HG20" s="1">
        <v>0.24049768518518519</v>
      </c>
      <c r="HH20" s="1">
        <v>1.9918981481481482E-2</v>
      </c>
      <c r="HI20" s="1">
        <v>1.712962962962963E-3</v>
      </c>
      <c r="HJ20">
        <v>41</v>
      </c>
      <c r="HK20">
        <v>565</v>
      </c>
      <c r="HL20">
        <v>515</v>
      </c>
      <c r="HM20">
        <v>7</v>
      </c>
      <c r="HN20">
        <v>0</v>
      </c>
      <c r="HO20">
        <v>0</v>
      </c>
      <c r="HP20">
        <v>0</v>
      </c>
      <c r="HQ20">
        <v>98.66</v>
      </c>
      <c r="HR20" s="106">
        <f t="shared" si="87"/>
        <v>558</v>
      </c>
      <c r="HS20" s="106">
        <v>524</v>
      </c>
      <c r="HT20" s="27">
        <f t="shared" si="106"/>
        <v>106.48854961832062</v>
      </c>
      <c r="HU20" s="106" t="s">
        <v>495</v>
      </c>
      <c r="HV20" s="6" t="s">
        <v>2736</v>
      </c>
      <c r="HW20" s="106" t="s">
        <v>2690</v>
      </c>
      <c r="HX20" s="106">
        <v>8</v>
      </c>
      <c r="HY20" s="1">
        <v>0.91267361111111101</v>
      </c>
      <c r="HZ20" s="1">
        <v>0.8684722222222222</v>
      </c>
      <c r="IA20" s="1">
        <v>3.619212962962963E-2</v>
      </c>
      <c r="IB20" s="1">
        <v>8.0092592592592594E-3</v>
      </c>
      <c r="IC20">
        <v>150</v>
      </c>
      <c r="ID20">
        <v>2202</v>
      </c>
      <c r="IE20">
        <v>1292</v>
      </c>
      <c r="IF20">
        <v>50</v>
      </c>
      <c r="IG20">
        <v>0</v>
      </c>
      <c r="IH20">
        <v>0</v>
      </c>
      <c r="II20">
        <v>0</v>
      </c>
      <c r="IJ20">
        <v>96.27</v>
      </c>
      <c r="IK20" s="106">
        <f t="shared" si="29"/>
        <v>2152</v>
      </c>
      <c r="IL20" s="106">
        <f t="shared" si="30"/>
        <v>2096</v>
      </c>
      <c r="IM20" s="27">
        <f t="shared" si="107"/>
        <v>102.67175572519085</v>
      </c>
      <c r="IN20" s="106" t="s">
        <v>495</v>
      </c>
      <c r="IO20" s="6" t="s">
        <v>2736</v>
      </c>
      <c r="IP20" s="106" t="s">
        <v>2690</v>
      </c>
      <c r="IQ20" s="106">
        <v>8</v>
      </c>
      <c r="IR20" s="1">
        <v>0.27863425925925928</v>
      </c>
      <c r="IS20" s="1">
        <v>0.26936342592592594</v>
      </c>
      <c r="IT20" s="1">
        <v>3.8310185185185183E-3</v>
      </c>
      <c r="IU20" s="1">
        <v>5.4398148148148149E-3</v>
      </c>
      <c r="IV20">
        <v>52</v>
      </c>
      <c r="IW20">
        <v>563</v>
      </c>
      <c r="IX20">
        <v>520</v>
      </c>
      <c r="IY20">
        <v>15</v>
      </c>
      <c r="IZ20">
        <v>0</v>
      </c>
      <c r="JA20">
        <v>0</v>
      </c>
      <c r="JB20">
        <v>0</v>
      </c>
      <c r="JC20">
        <v>97.2</v>
      </c>
      <c r="JD20" s="106">
        <f t="shared" si="108"/>
        <v>548</v>
      </c>
      <c r="JE20" s="106">
        <v>524</v>
      </c>
      <c r="JF20" s="27">
        <f t="shared" si="109"/>
        <v>104.58015267175573</v>
      </c>
      <c r="JG20" s="106" t="s">
        <v>495</v>
      </c>
      <c r="JH20" s="6" t="s">
        <v>2736</v>
      </c>
      <c r="JI20" s="106" t="s">
        <v>2690</v>
      </c>
      <c r="JJ20" s="106">
        <v>8</v>
      </c>
      <c r="JK20" s="1">
        <v>0.26986111111111111</v>
      </c>
      <c r="JL20" s="1">
        <v>0.24714120370370371</v>
      </c>
      <c r="JM20" s="1">
        <v>1.8831018518518518E-2</v>
      </c>
      <c r="JN20" s="1">
        <v>3.8888888888888883E-3</v>
      </c>
      <c r="JO20">
        <v>152</v>
      </c>
      <c r="JP20">
        <v>527</v>
      </c>
      <c r="JQ20">
        <v>619</v>
      </c>
      <c r="JR20">
        <v>11</v>
      </c>
      <c r="JS20">
        <v>0</v>
      </c>
      <c r="JT20">
        <v>0</v>
      </c>
      <c r="JU20">
        <v>0</v>
      </c>
      <c r="JV20">
        <v>98.25</v>
      </c>
      <c r="JW20" s="106">
        <f t="shared" si="110"/>
        <v>516</v>
      </c>
      <c r="JX20" s="106">
        <v>524</v>
      </c>
      <c r="JY20" s="27">
        <f t="shared" si="111"/>
        <v>98.473282442748086</v>
      </c>
      <c r="JZ20" s="106" t="s">
        <v>495</v>
      </c>
      <c r="KA20" s="6" t="s">
        <v>2736</v>
      </c>
      <c r="KB20" s="106" t="s">
        <v>2690</v>
      </c>
      <c r="KC20" s="106">
        <v>8</v>
      </c>
      <c r="KD20" s="1">
        <v>0.25063657407407408</v>
      </c>
      <c r="KE20" s="1">
        <v>0.20471064814814813</v>
      </c>
      <c r="KF20" s="1">
        <v>4.2916666666666665E-2</v>
      </c>
      <c r="KG20" s="1">
        <v>2.9976851851851848E-3</v>
      </c>
      <c r="KH20">
        <v>129</v>
      </c>
      <c r="KI20">
        <v>568</v>
      </c>
      <c r="KJ20">
        <v>677</v>
      </c>
      <c r="KK20">
        <v>11</v>
      </c>
      <c r="KL20">
        <v>0</v>
      </c>
      <c r="KM20">
        <v>0</v>
      </c>
      <c r="KN20">
        <v>0</v>
      </c>
      <c r="KO20">
        <v>98.4</v>
      </c>
      <c r="KP20" s="106">
        <f t="shared" si="112"/>
        <v>557</v>
      </c>
      <c r="KQ20" s="106">
        <v>425</v>
      </c>
      <c r="KR20" s="27">
        <f t="shared" si="113"/>
        <v>131.05882352941177</v>
      </c>
      <c r="KS20" s="106" t="s">
        <v>495</v>
      </c>
      <c r="KT20" s="6" t="s">
        <v>2736</v>
      </c>
      <c r="KU20" s="106" t="s">
        <v>2690</v>
      </c>
      <c r="KV20" s="106">
        <v>8</v>
      </c>
      <c r="KW20" s="1">
        <v>0.2779861111111111</v>
      </c>
      <c r="KX20" s="1">
        <v>0.26341435185185186</v>
      </c>
      <c r="KY20" s="1">
        <v>1.2604166666666666E-2</v>
      </c>
      <c r="KZ20" s="1">
        <v>1.9560185185185184E-3</v>
      </c>
      <c r="LA20">
        <v>109</v>
      </c>
      <c r="LB20">
        <v>566</v>
      </c>
      <c r="LC20">
        <v>335</v>
      </c>
      <c r="LD20">
        <v>6</v>
      </c>
      <c r="LE20">
        <v>0</v>
      </c>
      <c r="LF20">
        <v>0</v>
      </c>
      <c r="LG20">
        <v>0</v>
      </c>
      <c r="LH20">
        <v>98.24</v>
      </c>
      <c r="LI20" s="106">
        <f t="shared" si="114"/>
        <v>560</v>
      </c>
      <c r="LJ20" s="106">
        <v>524</v>
      </c>
      <c r="LK20" s="27">
        <f t="shared" si="115"/>
        <v>106.87022900763358</v>
      </c>
      <c r="LL20" s="106" t="s">
        <v>495</v>
      </c>
      <c r="LM20" s="6" t="s">
        <v>2736</v>
      </c>
      <c r="LN20" s="106" t="s">
        <v>2690</v>
      </c>
      <c r="LO20" s="106">
        <v>8</v>
      </c>
      <c r="LP20" s="10">
        <v>0.30802083333333335</v>
      </c>
      <c r="LQ20" s="1">
        <v>0.29848379629629629</v>
      </c>
      <c r="LR20" s="1">
        <v>7.3032407407407412E-3</v>
      </c>
      <c r="LS20" s="1">
        <v>2.2337962962962967E-3</v>
      </c>
      <c r="LT20">
        <v>65</v>
      </c>
      <c r="LU20">
        <v>632</v>
      </c>
      <c r="LV20">
        <v>434</v>
      </c>
      <c r="LW20">
        <v>19</v>
      </c>
      <c r="LX20">
        <v>0</v>
      </c>
      <c r="LY20">
        <v>0</v>
      </c>
      <c r="LZ20">
        <v>0</v>
      </c>
      <c r="MA20">
        <v>95.81</v>
      </c>
      <c r="MB20" s="106">
        <f t="shared" si="116"/>
        <v>613</v>
      </c>
      <c r="MC20" s="106">
        <v>524</v>
      </c>
      <c r="MD20" s="27">
        <f t="shared" si="117"/>
        <v>116.98473282442747</v>
      </c>
      <c r="ME20" s="106" t="s">
        <v>495</v>
      </c>
      <c r="MF20" s="6" t="s">
        <v>2736</v>
      </c>
      <c r="MG20" s="106" t="s">
        <v>2690</v>
      </c>
      <c r="MH20" s="106">
        <v>8</v>
      </c>
      <c r="MI20" s="1">
        <v>0.30982638888888886</v>
      </c>
      <c r="MJ20" s="1">
        <v>0.30027777777777781</v>
      </c>
      <c r="MK20" s="1">
        <v>7.3032407407407412E-3</v>
      </c>
      <c r="ML20" s="1">
        <v>2.2337962962962967E-3</v>
      </c>
      <c r="MM20">
        <v>66</v>
      </c>
      <c r="MN20">
        <v>633</v>
      </c>
      <c r="MO20">
        <v>476</v>
      </c>
      <c r="MP20">
        <v>20</v>
      </c>
      <c r="MQ20">
        <v>0</v>
      </c>
      <c r="MR20">
        <v>0</v>
      </c>
      <c r="MS20">
        <v>0</v>
      </c>
      <c r="MT20">
        <v>95.97</v>
      </c>
      <c r="MU20" s="106">
        <f t="shared" si="118"/>
        <v>613</v>
      </c>
      <c r="MV20" s="106">
        <v>524</v>
      </c>
      <c r="MW20" s="27">
        <f t="shared" si="119"/>
        <v>116.98473282442747</v>
      </c>
      <c r="MX20" s="106" t="s">
        <v>495</v>
      </c>
      <c r="MY20" s="6" t="s">
        <v>2736</v>
      </c>
      <c r="MZ20" s="106" t="s">
        <v>2690</v>
      </c>
      <c r="NA20" s="106">
        <v>8</v>
      </c>
      <c r="NB20" s="10">
        <v>1.3869675925925924</v>
      </c>
      <c r="NC20" s="10">
        <v>1.2849189814814814</v>
      </c>
      <c r="ND20" s="1">
        <v>8.549768518518519E-2</v>
      </c>
      <c r="NE20" s="1">
        <v>1.653935185185185E-2</v>
      </c>
      <c r="NF20">
        <v>508</v>
      </c>
      <c r="NG20">
        <v>2857</v>
      </c>
      <c r="NH20">
        <v>2627</v>
      </c>
      <c r="NI20">
        <v>63</v>
      </c>
      <c r="NJ20">
        <v>0</v>
      </c>
      <c r="NK20">
        <v>0</v>
      </c>
      <c r="NL20">
        <v>0</v>
      </c>
      <c r="NM20">
        <v>97.66</v>
      </c>
      <c r="NN20" s="106">
        <f t="shared" si="120"/>
        <v>2794</v>
      </c>
      <c r="NO20" s="106">
        <f t="shared" si="33"/>
        <v>2521</v>
      </c>
      <c r="NP20" s="27">
        <f t="shared" si="121"/>
        <v>110.82903609678698</v>
      </c>
      <c r="NQ20" s="106" t="s">
        <v>495</v>
      </c>
      <c r="NR20" s="6" t="s">
        <v>2736</v>
      </c>
      <c r="NS20" s="106" t="s">
        <v>2690</v>
      </c>
      <c r="NT20" s="106">
        <v>8</v>
      </c>
      <c r="NU20" s="1">
        <v>0.22604166666666667</v>
      </c>
      <c r="NV20" s="1">
        <v>0.21343749999999997</v>
      </c>
      <c r="NW20" s="1">
        <v>8.4375000000000006E-3</v>
      </c>
      <c r="NX20" s="1">
        <v>4.1666666666666666E-3</v>
      </c>
      <c r="NY20">
        <v>60</v>
      </c>
      <c r="NZ20">
        <v>554</v>
      </c>
      <c r="OA20">
        <v>260</v>
      </c>
      <c r="OB20">
        <v>13</v>
      </c>
      <c r="OC20">
        <v>0</v>
      </c>
      <c r="OD20">
        <v>0</v>
      </c>
      <c r="OE20">
        <v>0</v>
      </c>
      <c r="OF20">
        <v>95.24</v>
      </c>
      <c r="OG20" s="106">
        <f t="shared" si="122"/>
        <v>541</v>
      </c>
      <c r="OH20" s="106">
        <v>524</v>
      </c>
      <c r="OI20" s="27">
        <f t="shared" si="123"/>
        <v>103.2442748091603</v>
      </c>
      <c r="OJ20" s="106" t="s">
        <v>495</v>
      </c>
      <c r="OK20" s="6" t="s">
        <v>2736</v>
      </c>
      <c r="OL20" s="106" t="s">
        <v>2690</v>
      </c>
      <c r="OM20" s="106">
        <v>8</v>
      </c>
      <c r="ON20" s="1">
        <v>0.22094907407407408</v>
      </c>
      <c r="OO20" s="1">
        <v>0.2086689814814815</v>
      </c>
      <c r="OP20" s="1">
        <v>6.6435185185185182E-3</v>
      </c>
      <c r="OQ20" s="1">
        <v>5.6249999999999989E-3</v>
      </c>
      <c r="OR20">
        <v>68</v>
      </c>
      <c r="OS20">
        <v>541</v>
      </c>
      <c r="OT20">
        <v>297</v>
      </c>
      <c r="OU20">
        <v>0</v>
      </c>
      <c r="OV20">
        <v>0</v>
      </c>
      <c r="OW20">
        <v>0</v>
      </c>
      <c r="OX20">
        <v>0</v>
      </c>
      <c r="OY20">
        <v>100</v>
      </c>
      <c r="OZ20" s="106">
        <f t="shared" si="124"/>
        <v>541</v>
      </c>
      <c r="PA20" s="106">
        <v>524</v>
      </c>
      <c r="PB20" s="27">
        <f t="shared" si="77"/>
        <v>103.2442748091603</v>
      </c>
      <c r="PC20" s="106" t="s">
        <v>495</v>
      </c>
      <c r="PD20" s="6" t="s">
        <v>2736</v>
      </c>
      <c r="PE20" s="106" t="s">
        <v>2690</v>
      </c>
      <c r="PF20" s="106">
        <v>8</v>
      </c>
      <c r="PG20" s="1">
        <v>0.22094907407407408</v>
      </c>
      <c r="PH20" s="1">
        <v>0.2086689814814815</v>
      </c>
      <c r="PI20" s="1">
        <v>6.6435185185185182E-3</v>
      </c>
      <c r="PJ20" s="1">
        <v>5.6249999999999989E-3</v>
      </c>
      <c r="PK20">
        <v>68</v>
      </c>
      <c r="PL20">
        <v>541</v>
      </c>
      <c r="PM20">
        <v>297</v>
      </c>
      <c r="PN20">
        <v>0</v>
      </c>
      <c r="PO20">
        <v>0</v>
      </c>
      <c r="PP20">
        <v>0</v>
      </c>
      <c r="PQ20">
        <v>0</v>
      </c>
      <c r="PR20">
        <v>100</v>
      </c>
      <c r="PS20" s="106">
        <f t="shared" si="125"/>
        <v>541</v>
      </c>
      <c r="PT20" s="106">
        <v>524</v>
      </c>
      <c r="PU20" s="27">
        <f t="shared" si="78"/>
        <v>103.2442748091603</v>
      </c>
      <c r="PV20" s="106" t="s">
        <v>495</v>
      </c>
      <c r="PW20" s="6" t="s">
        <v>2736</v>
      </c>
      <c r="PX20" s="106" t="s">
        <v>2690</v>
      </c>
      <c r="PY20" s="106">
        <v>8</v>
      </c>
      <c r="PZ20" s="1">
        <v>0.27759259259259261</v>
      </c>
      <c r="QA20" s="1">
        <v>0.21905092592592593</v>
      </c>
      <c r="QB20" s="1">
        <v>5.6956018518518524E-2</v>
      </c>
      <c r="QC20" s="1">
        <v>1.5740740740740741E-3</v>
      </c>
      <c r="QD20">
        <v>41</v>
      </c>
      <c r="QE20">
        <v>540</v>
      </c>
      <c r="QF20">
        <v>501</v>
      </c>
      <c r="QG20">
        <v>12</v>
      </c>
      <c r="QH20">
        <v>0</v>
      </c>
      <c r="QI20">
        <v>0</v>
      </c>
      <c r="QJ20">
        <v>0</v>
      </c>
      <c r="QK20">
        <v>97.66</v>
      </c>
      <c r="QL20" s="106">
        <f t="shared" si="126"/>
        <v>528</v>
      </c>
      <c r="QM20" s="106">
        <v>524</v>
      </c>
      <c r="QN20" s="27">
        <f t="shared" si="79"/>
        <v>100.76335877862594</v>
      </c>
      <c r="QO20" s="106" t="s">
        <v>495</v>
      </c>
      <c r="QP20" s="6" t="s">
        <v>2736</v>
      </c>
      <c r="QQ20" s="106" t="s">
        <v>2690</v>
      </c>
      <c r="QR20" s="106">
        <v>8</v>
      </c>
      <c r="QS20" s="1">
        <v>0.24200231481481482</v>
      </c>
      <c r="QT20" s="1">
        <v>0.21332175925925925</v>
      </c>
      <c r="QU20" s="1">
        <v>1.667824074074074E-2</v>
      </c>
      <c r="QV20" s="1">
        <v>1.1990740740740739E-2</v>
      </c>
      <c r="QW20">
        <v>104</v>
      </c>
      <c r="QX20">
        <v>532</v>
      </c>
      <c r="QY20">
        <v>271</v>
      </c>
      <c r="QZ20">
        <v>2</v>
      </c>
      <c r="RA20">
        <v>0</v>
      </c>
      <c r="RB20">
        <v>0</v>
      </c>
      <c r="RC20">
        <v>0</v>
      </c>
      <c r="RD20">
        <v>99.27</v>
      </c>
      <c r="RE20" s="106">
        <f t="shared" si="127"/>
        <v>530</v>
      </c>
      <c r="RF20" s="106">
        <v>524</v>
      </c>
      <c r="RG20" s="27">
        <f t="shared" si="80"/>
        <v>101.14503816793894</v>
      </c>
      <c r="RH20" s="106" t="s">
        <v>495</v>
      </c>
      <c r="RI20" s="6" t="s">
        <v>2736</v>
      </c>
      <c r="RJ20" s="106" t="s">
        <v>2690</v>
      </c>
      <c r="RK20" s="106">
        <v>8</v>
      </c>
      <c r="RL20" s="1">
        <v>0.24262731481481481</v>
      </c>
      <c r="RM20" s="1">
        <v>0.21383101851851852</v>
      </c>
      <c r="RN20" s="1">
        <v>1.667824074074074E-2</v>
      </c>
      <c r="RO20" s="1">
        <v>1.2106481481481482E-2</v>
      </c>
      <c r="RP20">
        <v>105</v>
      </c>
      <c r="RQ20">
        <v>532</v>
      </c>
      <c r="RR20">
        <v>271</v>
      </c>
      <c r="RS20">
        <v>2</v>
      </c>
      <c r="RT20">
        <v>0</v>
      </c>
      <c r="RU20">
        <v>0</v>
      </c>
      <c r="RV20">
        <v>0</v>
      </c>
      <c r="RW20">
        <v>99.27</v>
      </c>
      <c r="RX20" s="106">
        <f t="shared" si="128"/>
        <v>530</v>
      </c>
      <c r="RY20" s="106">
        <v>524</v>
      </c>
      <c r="RZ20" s="27">
        <f t="shared" si="81"/>
        <v>101.14503816793894</v>
      </c>
      <c r="SA20" s="106" t="s">
        <v>495</v>
      </c>
      <c r="SB20" s="6" t="s">
        <v>2736</v>
      </c>
      <c r="SC20" s="106" t="s">
        <v>2690</v>
      </c>
      <c r="SD20" s="106">
        <v>8</v>
      </c>
      <c r="SE20" s="1">
        <v>0.96722222222222232</v>
      </c>
      <c r="SF20" s="1">
        <v>0.85499999999999998</v>
      </c>
      <c r="SG20" s="1">
        <v>8.8738425925925915E-2</v>
      </c>
      <c r="SH20" s="1">
        <v>2.3472222222222217E-2</v>
      </c>
      <c r="SI20">
        <v>274</v>
      </c>
      <c r="SJ20">
        <v>2167</v>
      </c>
      <c r="SK20">
        <v>1329</v>
      </c>
      <c r="SL20">
        <v>27</v>
      </c>
      <c r="SM20">
        <v>0</v>
      </c>
      <c r="SN20">
        <v>0</v>
      </c>
      <c r="SO20">
        <v>0</v>
      </c>
      <c r="SP20">
        <v>98.01</v>
      </c>
      <c r="SQ20" s="106">
        <f t="shared" si="129"/>
        <v>2140</v>
      </c>
      <c r="SR20" s="106">
        <f t="shared" si="34"/>
        <v>2096</v>
      </c>
      <c r="SS20" s="27">
        <f t="shared" si="82"/>
        <v>102.09923664122138</v>
      </c>
      <c r="ST20" s="106" t="s">
        <v>495</v>
      </c>
      <c r="SU20" s="6" t="s">
        <v>2736</v>
      </c>
      <c r="SV20" s="106" t="s">
        <v>2690</v>
      </c>
      <c r="SW20" s="106">
        <v>8</v>
      </c>
      <c r="TJ20" s="106">
        <f t="shared" si="130"/>
        <v>0</v>
      </c>
      <c r="TK20" s="106">
        <v>524</v>
      </c>
      <c r="TL20" s="27">
        <f t="shared" si="83"/>
        <v>0</v>
      </c>
    </row>
    <row r="21" spans="1:532">
      <c r="A21" s="106" t="s">
        <v>2378</v>
      </c>
      <c r="B21" s="6" t="s">
        <v>2736</v>
      </c>
      <c r="C21" s="106" t="s">
        <v>2690</v>
      </c>
      <c r="D21" s="106"/>
      <c r="E21" s="106" t="e">
        <v>#N/A</v>
      </c>
      <c r="F21" s="106" t="e">
        <v>#N/A</v>
      </c>
      <c r="G21" s="106" t="e">
        <v>#N/A</v>
      </c>
      <c r="H21" s="106" t="e">
        <v>#N/A</v>
      </c>
      <c r="I21" s="106" t="e">
        <v>#N/A</v>
      </c>
      <c r="J21" s="106" t="e">
        <v>#N/A</v>
      </c>
      <c r="K21" s="106" t="e">
        <v>#N/A</v>
      </c>
      <c r="L21" s="106" t="e">
        <v>#N/A</v>
      </c>
      <c r="M21" s="106" t="e">
        <v>#N/A</v>
      </c>
      <c r="N21" s="106" t="e">
        <v>#N/A</v>
      </c>
      <c r="O21" s="106" t="e">
        <v>#N/A</v>
      </c>
      <c r="P21" s="106" t="e">
        <v>#N/A</v>
      </c>
      <c r="Q21" s="106" t="e">
        <f t="shared" si="88"/>
        <v>#N/A</v>
      </c>
      <c r="R21" s="106"/>
      <c r="S21" s="27" t="e">
        <f t="shared" ref="S21:S28" si="131">Q21/R21*100</f>
        <v>#N/A</v>
      </c>
      <c r="T21" s="106" t="s">
        <v>2378</v>
      </c>
      <c r="U21" s="6" t="s">
        <v>2736</v>
      </c>
      <c r="V21" s="106" t="s">
        <v>2690</v>
      </c>
      <c r="W21" s="106"/>
      <c r="X21" s="106" t="e">
        <v>#N/A</v>
      </c>
      <c r="Y21" s="106" t="e">
        <v>#N/A</v>
      </c>
      <c r="Z21" s="106" t="e">
        <v>#N/A</v>
      </c>
      <c r="AA21" s="106" t="e">
        <v>#N/A</v>
      </c>
      <c r="AB21" s="106" t="e">
        <v>#N/A</v>
      </c>
      <c r="AC21" s="106" t="e">
        <v>#N/A</v>
      </c>
      <c r="AD21" s="106" t="e">
        <v>#N/A</v>
      </c>
      <c r="AE21" s="106" t="e">
        <v>#N/A</v>
      </c>
      <c r="AF21" s="106" t="e">
        <v>#N/A</v>
      </c>
      <c r="AG21" s="106" t="e">
        <v>#N/A</v>
      </c>
      <c r="AH21" s="106" t="e">
        <v>#N/A</v>
      </c>
      <c r="AI21" s="106" t="e">
        <v>#N/A</v>
      </c>
      <c r="AJ21" s="106" t="e">
        <f t="shared" ref="AJ21:AJ28" si="132">AC21-AE21</f>
        <v>#N/A</v>
      </c>
      <c r="AK21" s="106"/>
      <c r="AL21" s="27" t="e">
        <f>AJ21/AK21*100</f>
        <v>#N/A</v>
      </c>
      <c r="AM21" s="106" t="s">
        <v>2378</v>
      </c>
      <c r="AN21" s="6" t="s">
        <v>2736</v>
      </c>
      <c r="AO21" s="106" t="s">
        <v>2690</v>
      </c>
      <c r="AP21" s="106"/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 t="e">
        <f t="shared" si="89"/>
        <v>#N/A</v>
      </c>
      <c r="BD21" s="106"/>
      <c r="BE21" s="27" t="e">
        <f t="shared" ref="BE21:BE28" si="133">BC21/BD21*100</f>
        <v>#N/A</v>
      </c>
      <c r="BF21" s="106" t="s">
        <v>2378</v>
      </c>
      <c r="BG21" s="6" t="s">
        <v>2736</v>
      </c>
      <c r="BH21" s="106" t="s">
        <v>2690</v>
      </c>
      <c r="BI21" s="106"/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s="106" t="e">
        <f t="shared" si="91"/>
        <v>#N/A</v>
      </c>
      <c r="BW21" s="106"/>
      <c r="BX21" s="27" t="e">
        <f t="shared" ref="BX21:BX28" si="134">BV21/BW21*100</f>
        <v>#N/A</v>
      </c>
      <c r="BY21" s="106" t="s">
        <v>2378</v>
      </c>
      <c r="BZ21" s="6" t="s">
        <v>2736</v>
      </c>
      <c r="CA21" s="106" t="s">
        <v>2690</v>
      </c>
      <c r="CB21" s="106"/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s="106" t="e">
        <f t="shared" si="93"/>
        <v>#N/A</v>
      </c>
      <c r="CP21" s="106"/>
      <c r="CQ21" s="27" t="e">
        <f t="shared" ref="CQ21:CQ28" si="135">CO21/CP21*100</f>
        <v>#N/A</v>
      </c>
      <c r="CR21" s="106" t="s">
        <v>2378</v>
      </c>
      <c r="CS21" s="6" t="s">
        <v>2736</v>
      </c>
      <c r="CT21" s="106" t="s">
        <v>2690</v>
      </c>
      <c r="CU21" s="106"/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s="106" t="e">
        <f t="shared" si="95"/>
        <v>#N/A</v>
      </c>
      <c r="DI21" s="106"/>
      <c r="DJ21" s="27" t="e">
        <f t="shared" ref="DJ21:DJ28" si="136">DH21/DI21*100</f>
        <v>#N/A</v>
      </c>
      <c r="DK21" s="106" t="s">
        <v>2378</v>
      </c>
      <c r="DL21" s="6" t="s">
        <v>2736</v>
      </c>
      <c r="DM21" s="106" t="s">
        <v>2690</v>
      </c>
      <c r="DN21" s="106"/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s="106" t="e">
        <f t="shared" si="97"/>
        <v>#N/A</v>
      </c>
      <c r="EB21" s="106">
        <f t="shared" si="27"/>
        <v>0</v>
      </c>
      <c r="EC21" s="27" t="e">
        <f t="shared" ref="EC21:EC28" si="137">EA21/EB21*100</f>
        <v>#N/A</v>
      </c>
      <c r="ED21" s="106" t="s">
        <v>2378</v>
      </c>
      <c r="EE21" s="6" t="s">
        <v>2736</v>
      </c>
      <c r="EF21" s="106" t="s">
        <v>2690</v>
      </c>
      <c r="EG21" s="106"/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s="106" t="e">
        <f t="shared" si="99"/>
        <v>#N/A</v>
      </c>
      <c r="EU21" s="106"/>
      <c r="EV21" s="27" t="e">
        <f t="shared" ref="EV21:EV28" si="138">ET21/EU21*100</f>
        <v>#N/A</v>
      </c>
      <c r="EW21" s="106" t="s">
        <v>2378</v>
      </c>
      <c r="EX21" s="6" t="s">
        <v>2736</v>
      </c>
      <c r="EY21" s="106" t="s">
        <v>2690</v>
      </c>
      <c r="EZ21" s="106"/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s="106" t="e">
        <f t="shared" si="101"/>
        <v>#N/A</v>
      </c>
      <c r="FN21" s="106"/>
      <c r="FO21" s="27" t="e">
        <f t="shared" ref="FO21:FO28" si="139">FM21/FN21*100</f>
        <v>#N/A</v>
      </c>
      <c r="FP21" s="106" t="s">
        <v>2378</v>
      </c>
      <c r="FQ21" s="6" t="s">
        <v>2736</v>
      </c>
      <c r="FR21" s="106" t="s">
        <v>2690</v>
      </c>
      <c r="FS21" s="106"/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s="106" t="e">
        <f t="shared" si="103"/>
        <v>#N/A</v>
      </c>
      <c r="GG21" s="106"/>
      <c r="GH21" s="27" t="e">
        <f t="shared" ref="GH21:GH28" si="140">GF21/GG21*100</f>
        <v>#N/A</v>
      </c>
      <c r="GI21" s="106" t="s">
        <v>2378</v>
      </c>
      <c r="GJ21" s="6" t="s">
        <v>2736</v>
      </c>
      <c r="GK21" s="106" t="s">
        <v>2690</v>
      </c>
      <c r="GL21" s="106"/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s="106" t="e">
        <f t="shared" si="105"/>
        <v>#N/A</v>
      </c>
      <c r="GZ21" s="106"/>
      <c r="HA21" s="27" t="e">
        <f t="shared" si="28"/>
        <v>#N/A</v>
      </c>
      <c r="HB21" s="106" t="s">
        <v>2378</v>
      </c>
      <c r="HC21" s="6" t="s">
        <v>2736</v>
      </c>
      <c r="HD21" s="106" t="s">
        <v>2690</v>
      </c>
      <c r="HE21" s="106"/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s="106" t="e">
        <f t="shared" si="87"/>
        <v>#N/A</v>
      </c>
      <c r="HS21" s="106"/>
      <c r="HT21" s="27" t="e">
        <f t="shared" ref="HT21:HT28" si="141">HR21/HS21*100</f>
        <v>#N/A</v>
      </c>
      <c r="HU21" s="106" t="s">
        <v>2378</v>
      </c>
      <c r="HV21" s="6" t="s">
        <v>2736</v>
      </c>
      <c r="HW21" s="106" t="s">
        <v>2690</v>
      </c>
      <c r="HX21" s="106"/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s="106" t="e">
        <f t="shared" ref="IK21:IK28" si="142">ID21-IF21</f>
        <v>#N/A</v>
      </c>
      <c r="IL21" s="106">
        <f t="shared" si="30"/>
        <v>0</v>
      </c>
      <c r="IM21" s="27" t="e">
        <f t="shared" ref="IM21:IM28" si="143">IK21/IL21*100</f>
        <v>#N/A</v>
      </c>
      <c r="IN21" s="106" t="s">
        <v>2378</v>
      </c>
      <c r="IO21" s="6" t="s">
        <v>2736</v>
      </c>
      <c r="IP21" s="106" t="s">
        <v>2690</v>
      </c>
      <c r="IQ21" s="106"/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s="106" t="e">
        <f t="shared" si="108"/>
        <v>#N/A</v>
      </c>
      <c r="JE21" s="106"/>
      <c r="JF21" s="27" t="e">
        <f t="shared" ref="JF21:JF28" si="144">JD21/JE21*100</f>
        <v>#N/A</v>
      </c>
      <c r="JG21" s="106" t="s">
        <v>2378</v>
      </c>
      <c r="JH21" s="6" t="s">
        <v>2736</v>
      </c>
      <c r="JI21" s="106" t="s">
        <v>2690</v>
      </c>
      <c r="JJ21" s="106"/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s="106" t="e">
        <f t="shared" si="110"/>
        <v>#N/A</v>
      </c>
      <c r="JX21" s="106"/>
      <c r="JY21" s="27" t="e">
        <f t="shared" ref="JY21:JY28" si="145">JW21/JX21*100</f>
        <v>#N/A</v>
      </c>
      <c r="JZ21" s="106" t="s">
        <v>2378</v>
      </c>
      <c r="KA21" s="6" t="s">
        <v>2736</v>
      </c>
      <c r="KB21" s="106" t="s">
        <v>2690</v>
      </c>
      <c r="KC21" s="106"/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s="106" t="e">
        <f t="shared" si="112"/>
        <v>#N/A</v>
      </c>
      <c r="KQ21" s="106"/>
      <c r="KR21" s="27" t="e">
        <f t="shared" ref="KR21:KR28" si="146">KP21/KQ21*100</f>
        <v>#N/A</v>
      </c>
      <c r="KS21" s="106" t="s">
        <v>2378</v>
      </c>
      <c r="KT21" s="6" t="s">
        <v>2736</v>
      </c>
      <c r="KU21" s="106" t="s">
        <v>2690</v>
      </c>
      <c r="KV21" s="106"/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s="106" t="e">
        <f t="shared" si="114"/>
        <v>#N/A</v>
      </c>
      <c r="LJ21" s="106"/>
      <c r="LK21" s="27" t="e">
        <f t="shared" ref="LK21:LK28" si="147">LI21/LJ21*100</f>
        <v>#N/A</v>
      </c>
      <c r="LL21" s="106" t="s">
        <v>2378</v>
      </c>
      <c r="LM21" s="6" t="s">
        <v>2736</v>
      </c>
      <c r="LN21" s="106" t="s">
        <v>2690</v>
      </c>
      <c r="LO21" s="106"/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s="106" t="e">
        <f t="shared" si="116"/>
        <v>#N/A</v>
      </c>
      <c r="MC21" s="106"/>
      <c r="MD21" s="27" t="e">
        <f t="shared" ref="MD21:MD28" si="148">MB21/MC21*100</f>
        <v>#N/A</v>
      </c>
      <c r="ME21" s="106" t="s">
        <v>2378</v>
      </c>
      <c r="MF21" s="6" t="s">
        <v>2736</v>
      </c>
      <c r="MG21" s="106" t="s">
        <v>2690</v>
      </c>
      <c r="MH21" s="106"/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s="106" t="e">
        <f t="shared" si="118"/>
        <v>#N/A</v>
      </c>
      <c r="MV21" s="106"/>
      <c r="MW21" s="27" t="e">
        <f t="shared" ref="MW21:MW28" si="149">MU21/MV21*100</f>
        <v>#N/A</v>
      </c>
      <c r="MX21" s="106" t="s">
        <v>2378</v>
      </c>
      <c r="MY21" s="6" t="s">
        <v>2736</v>
      </c>
      <c r="MZ21" s="106" t="s">
        <v>2690</v>
      </c>
      <c r="NA21" s="106"/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s="106" t="e">
        <f t="shared" si="120"/>
        <v>#N/A</v>
      </c>
      <c r="NO21" s="106">
        <f t="shared" si="33"/>
        <v>0</v>
      </c>
      <c r="NP21" s="27" t="e">
        <f t="shared" ref="NP21:NP28" si="150">NN21/NO21*100</f>
        <v>#N/A</v>
      </c>
      <c r="NQ21" s="106" t="s">
        <v>2378</v>
      </c>
      <c r="NR21" s="6" t="s">
        <v>2736</v>
      </c>
      <c r="NS21" s="106" t="s">
        <v>2690</v>
      </c>
      <c r="NT21" s="106"/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G21" s="106" t="e">
        <f t="shared" si="122"/>
        <v>#N/A</v>
      </c>
      <c r="OH21" s="106"/>
      <c r="OI21" s="27" t="e">
        <f t="shared" ref="OI21:OI28" si="151">OG21/OH21*100</f>
        <v>#N/A</v>
      </c>
      <c r="OJ21" s="106" t="s">
        <v>2378</v>
      </c>
      <c r="OK21" s="6" t="s">
        <v>2736</v>
      </c>
      <c r="OL21" s="106" t="s">
        <v>2690</v>
      </c>
      <c r="OM21" s="106"/>
      <c r="ON21" t="e">
        <v>#N/A</v>
      </c>
      <c r="OO21" t="e">
        <v>#N/A</v>
      </c>
      <c r="OP21" t="e">
        <v>#N/A</v>
      </c>
      <c r="OQ2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s="106" t="e">
        <f t="shared" si="124"/>
        <v>#N/A</v>
      </c>
      <c r="PA21" s="106"/>
      <c r="PB21" s="27" t="e">
        <f t="shared" ref="PB21:PB28" si="152">OZ21/PA21*100</f>
        <v>#N/A</v>
      </c>
      <c r="PC21" s="106" t="s">
        <v>2378</v>
      </c>
      <c r="PD21" s="6" t="s">
        <v>2736</v>
      </c>
      <c r="PE21" s="106" t="s">
        <v>2690</v>
      </c>
      <c r="PF21" s="106"/>
      <c r="PG21" t="e">
        <v>#N/A</v>
      </c>
      <c r="PH21" t="e">
        <v>#N/A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s="106" t="e">
        <f t="shared" si="125"/>
        <v>#N/A</v>
      </c>
      <c r="PT21" s="106"/>
      <c r="PU21" s="27" t="e">
        <f t="shared" ref="PU21:PU28" si="153">PS21/PT21*100</f>
        <v>#N/A</v>
      </c>
      <c r="PV21" s="106" t="s">
        <v>2378</v>
      </c>
      <c r="PW21" s="6" t="s">
        <v>2736</v>
      </c>
      <c r="PX21" s="106" t="s">
        <v>2690</v>
      </c>
      <c r="PY21" s="106"/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s="106" t="e">
        <f t="shared" si="126"/>
        <v>#N/A</v>
      </c>
      <c r="QM21" s="106"/>
      <c r="QN21" s="27" t="e">
        <f t="shared" ref="QN21:QN28" si="154">QL21/QM21*100</f>
        <v>#N/A</v>
      </c>
      <c r="QO21" s="106" t="s">
        <v>2378</v>
      </c>
      <c r="QP21" s="6" t="s">
        <v>2736</v>
      </c>
      <c r="QQ21" s="106" t="s">
        <v>2690</v>
      </c>
      <c r="QR21" s="106"/>
      <c r="QS21" t="e">
        <v>#N/A</v>
      </c>
      <c r="QT21" t="e">
        <v>#N/A</v>
      </c>
      <c r="QU21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s="106" t="e">
        <f t="shared" si="127"/>
        <v>#N/A</v>
      </c>
      <c r="RF21" s="106"/>
      <c r="RG21" s="27" t="e">
        <f t="shared" ref="RG21:RG28" si="155">RE21/RF21*100</f>
        <v>#N/A</v>
      </c>
      <c r="RH21" s="106" t="s">
        <v>2378</v>
      </c>
      <c r="RI21" s="6" t="s">
        <v>2736</v>
      </c>
      <c r="RJ21" s="106" t="s">
        <v>2690</v>
      </c>
      <c r="RK21" s="106"/>
      <c r="RL21" t="e">
        <v>#N/A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s="106" t="e">
        <f t="shared" si="128"/>
        <v>#N/A</v>
      </c>
      <c r="RY21" s="106"/>
      <c r="RZ21" s="27" t="e">
        <f t="shared" ref="RZ21:RZ28" si="156">RX21/RY21*100</f>
        <v>#N/A</v>
      </c>
      <c r="SA21" s="106" t="s">
        <v>2378</v>
      </c>
      <c r="SB21" s="6" t="s">
        <v>2736</v>
      </c>
      <c r="SC21" s="106" t="s">
        <v>2690</v>
      </c>
      <c r="SD21" s="106"/>
      <c r="SE21" t="e">
        <v>#N/A</v>
      </c>
      <c r="SF21" t="e">
        <v>#N/A</v>
      </c>
      <c r="SG21" t="e">
        <v>#N/A</v>
      </c>
      <c r="SH21" t="e">
        <v>#N/A</v>
      </c>
      <c r="SI21" t="e">
        <v>#N/A</v>
      </c>
      <c r="SJ21" t="e">
        <v>#N/A</v>
      </c>
      <c r="SK21" t="e">
        <v>#N/A</v>
      </c>
      <c r="SL21" t="e">
        <v>#N/A</v>
      </c>
      <c r="SM21" t="e">
        <v>#N/A</v>
      </c>
      <c r="SN21" t="e">
        <v>#N/A</v>
      </c>
      <c r="SO21" t="e">
        <v>#N/A</v>
      </c>
      <c r="SP21" t="e">
        <v>#N/A</v>
      </c>
      <c r="SQ21" s="106" t="e">
        <f t="shared" si="129"/>
        <v>#N/A</v>
      </c>
      <c r="SR21" s="106">
        <f t="shared" si="34"/>
        <v>0</v>
      </c>
      <c r="SS21" s="27" t="e">
        <f t="shared" ref="SS21:SS28" si="157">SQ21/SR21*100</f>
        <v>#N/A</v>
      </c>
      <c r="ST21" s="106" t="s">
        <v>2378</v>
      </c>
      <c r="SU21" s="6" t="s">
        <v>2736</v>
      </c>
      <c r="SV21" s="106" t="s">
        <v>2690</v>
      </c>
      <c r="SW21" s="106"/>
      <c r="TJ21" s="106">
        <f t="shared" si="130"/>
        <v>0</v>
      </c>
      <c r="TK21" s="106"/>
      <c r="TL21" s="27" t="e">
        <f t="shared" ref="TL21:TL28" si="158">TJ21/TK21*100</f>
        <v>#DIV/0!</v>
      </c>
    </row>
    <row r="22" spans="1:532">
      <c r="A22" s="106" t="s">
        <v>2379</v>
      </c>
      <c r="B22" s="6" t="s">
        <v>2737</v>
      </c>
      <c r="C22" s="106" t="s">
        <v>2690</v>
      </c>
      <c r="D22" s="106"/>
      <c r="E22" s="106" t="e">
        <v>#N/A</v>
      </c>
      <c r="F22" s="106" t="e">
        <v>#N/A</v>
      </c>
      <c r="G22" s="106" t="e">
        <v>#N/A</v>
      </c>
      <c r="H22" s="106" t="e">
        <v>#N/A</v>
      </c>
      <c r="I22" s="106" t="e">
        <v>#N/A</v>
      </c>
      <c r="J22" s="106" t="e">
        <v>#N/A</v>
      </c>
      <c r="K22" s="106" t="e">
        <v>#N/A</v>
      </c>
      <c r="L22" s="106" t="e">
        <v>#N/A</v>
      </c>
      <c r="M22" s="106" t="e">
        <v>#N/A</v>
      </c>
      <c r="N22" s="106" t="e">
        <v>#N/A</v>
      </c>
      <c r="O22" s="106" t="e">
        <v>#N/A</v>
      </c>
      <c r="P22" s="106" t="e">
        <v>#N/A</v>
      </c>
      <c r="Q22" s="106" t="e">
        <f t="shared" si="88"/>
        <v>#N/A</v>
      </c>
      <c r="R22" s="106"/>
      <c r="S22" s="27" t="e">
        <f t="shared" si="131"/>
        <v>#N/A</v>
      </c>
      <c r="T22" s="106" t="s">
        <v>2379</v>
      </c>
      <c r="U22" s="6" t="s">
        <v>2737</v>
      </c>
      <c r="V22" s="106" t="s">
        <v>2690</v>
      </c>
      <c r="W22" s="106"/>
      <c r="X22" s="106" t="e">
        <v>#N/A</v>
      </c>
      <c r="Y22" s="106" t="e">
        <v>#N/A</v>
      </c>
      <c r="Z22" s="106" t="e">
        <v>#N/A</v>
      </c>
      <c r="AA22" s="106" t="e">
        <v>#N/A</v>
      </c>
      <c r="AB22" s="106" t="e">
        <v>#N/A</v>
      </c>
      <c r="AC22" s="106" t="e">
        <v>#N/A</v>
      </c>
      <c r="AD22" s="106" t="e">
        <v>#N/A</v>
      </c>
      <c r="AE22" s="106" t="e">
        <v>#N/A</v>
      </c>
      <c r="AF22" s="106" t="e">
        <v>#N/A</v>
      </c>
      <c r="AG22" s="106" t="e">
        <v>#N/A</v>
      </c>
      <c r="AH22" s="106" t="e">
        <v>#N/A</v>
      </c>
      <c r="AI22" s="106" t="e">
        <v>#N/A</v>
      </c>
      <c r="AJ22" s="106" t="e">
        <f t="shared" si="132"/>
        <v>#N/A</v>
      </c>
      <c r="AK22" s="106"/>
      <c r="AL22" s="27" t="e">
        <f>AJ22/AK22*100</f>
        <v>#N/A</v>
      </c>
      <c r="AM22" s="106" t="s">
        <v>2379</v>
      </c>
      <c r="AN22" s="6" t="s">
        <v>2737</v>
      </c>
      <c r="AO22" s="106" t="s">
        <v>2690</v>
      </c>
      <c r="AP22" s="106"/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s="106" t="e">
        <f t="shared" si="89"/>
        <v>#N/A</v>
      </c>
      <c r="BD22" s="106"/>
      <c r="BE22" s="27" t="e">
        <f t="shared" si="133"/>
        <v>#N/A</v>
      </c>
      <c r="BF22" s="106" t="s">
        <v>2379</v>
      </c>
      <c r="BG22" s="6" t="s">
        <v>2737</v>
      </c>
      <c r="BH22" s="106" t="s">
        <v>2690</v>
      </c>
      <c r="BI22" s="106"/>
      <c r="BJ22" t="e">
        <v>#N/A</v>
      </c>
      <c r="BK22" t="e">
        <v>#N/A</v>
      </c>
      <c r="BL22" t="e">
        <v>#N/A</v>
      </c>
      <c r="BM22" t="e">
        <v>#N/A</v>
      </c>
      <c r="BN22" t="e">
        <v>#N/A</v>
      </c>
      <c r="BO22" t="e">
        <v>#N/A</v>
      </c>
      <c r="BP22" t="e">
        <v>#N/A</v>
      </c>
      <c r="BQ22" t="e">
        <v>#N/A</v>
      </c>
      <c r="BR22" t="e">
        <v>#N/A</v>
      </c>
      <c r="BS22" t="e">
        <v>#N/A</v>
      </c>
      <c r="BT22" t="e">
        <v>#N/A</v>
      </c>
      <c r="BU22" t="e">
        <v>#N/A</v>
      </c>
      <c r="BV22" s="106" t="e">
        <f t="shared" si="91"/>
        <v>#N/A</v>
      </c>
      <c r="BW22" s="106"/>
      <c r="BX22" s="27" t="e">
        <f t="shared" si="134"/>
        <v>#N/A</v>
      </c>
      <c r="BY22" s="106" t="s">
        <v>2379</v>
      </c>
      <c r="BZ22" s="6" t="s">
        <v>2737</v>
      </c>
      <c r="CA22" s="106" t="s">
        <v>2690</v>
      </c>
      <c r="CB22" s="106"/>
      <c r="CC22" t="e">
        <v>#N/A</v>
      </c>
      <c r="CD22" t="e">
        <v>#N/A</v>
      </c>
      <c r="CE22" t="e">
        <v>#N/A</v>
      </c>
      <c r="CF22" t="e">
        <v>#N/A</v>
      </c>
      <c r="CG22" t="e">
        <v>#N/A</v>
      </c>
      <c r="CH22" t="e">
        <v>#N/A</v>
      </c>
      <c r="CI22" t="e">
        <v>#N/A</v>
      </c>
      <c r="CJ22" t="e">
        <v>#N/A</v>
      </c>
      <c r="CK22" t="e">
        <v>#N/A</v>
      </c>
      <c r="CL22" t="e">
        <v>#N/A</v>
      </c>
      <c r="CM22" t="e">
        <v>#N/A</v>
      </c>
      <c r="CN22" t="e">
        <v>#N/A</v>
      </c>
      <c r="CO22" s="106" t="e">
        <f t="shared" si="93"/>
        <v>#N/A</v>
      </c>
      <c r="CP22" s="106"/>
      <c r="CQ22" s="27" t="e">
        <f t="shared" si="135"/>
        <v>#N/A</v>
      </c>
      <c r="CR22" s="106" t="s">
        <v>2379</v>
      </c>
      <c r="CS22" s="6" t="s">
        <v>2737</v>
      </c>
      <c r="CT22" s="106" t="s">
        <v>2690</v>
      </c>
      <c r="CU22" s="106"/>
      <c r="CV22" t="e">
        <v>#N/A</v>
      </c>
      <c r="CW22" t="e">
        <v>#N/A</v>
      </c>
      <c r="CX22" t="e">
        <v>#N/A</v>
      </c>
      <c r="CY22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s="106" t="e">
        <f t="shared" si="95"/>
        <v>#N/A</v>
      </c>
      <c r="DI22" s="106"/>
      <c r="DJ22" s="27" t="e">
        <f t="shared" si="136"/>
        <v>#N/A</v>
      </c>
      <c r="DK22" s="106" t="s">
        <v>2379</v>
      </c>
      <c r="DL22" s="6" t="s">
        <v>2737</v>
      </c>
      <c r="DM22" s="106" t="s">
        <v>2690</v>
      </c>
      <c r="DN22" s="106"/>
      <c r="DO22" t="e">
        <v>#N/A</v>
      </c>
      <c r="DP22" t="e">
        <v>#N/A</v>
      </c>
      <c r="DQ22" t="e">
        <v>#N/A</v>
      </c>
      <c r="DR22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t="e">
        <v>#N/A</v>
      </c>
      <c r="DX22" t="e">
        <v>#N/A</v>
      </c>
      <c r="DY22" t="e">
        <v>#N/A</v>
      </c>
      <c r="DZ22" t="e">
        <v>#N/A</v>
      </c>
      <c r="EA22" s="106" t="e">
        <f t="shared" si="97"/>
        <v>#N/A</v>
      </c>
      <c r="EB22" s="106">
        <f t="shared" si="27"/>
        <v>0</v>
      </c>
      <c r="EC22" s="27" t="e">
        <f t="shared" si="137"/>
        <v>#N/A</v>
      </c>
      <c r="ED22" s="106" t="s">
        <v>2379</v>
      </c>
      <c r="EE22" s="6" t="s">
        <v>2737</v>
      </c>
      <c r="EF22" s="106" t="s">
        <v>2690</v>
      </c>
      <c r="EG22" s="106"/>
      <c r="EH22" t="e">
        <v>#N/A</v>
      </c>
      <c r="EI22" t="e">
        <v>#N/A</v>
      </c>
      <c r="EJ22" t="e">
        <v>#N/A</v>
      </c>
      <c r="EK22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T22" s="106" t="e">
        <f t="shared" si="99"/>
        <v>#N/A</v>
      </c>
      <c r="EU22" s="106"/>
      <c r="EV22" s="27" t="e">
        <f t="shared" si="138"/>
        <v>#N/A</v>
      </c>
      <c r="EW22" s="106" t="s">
        <v>2379</v>
      </c>
      <c r="EX22" s="6" t="s">
        <v>2737</v>
      </c>
      <c r="EY22" s="106" t="s">
        <v>2690</v>
      </c>
      <c r="EZ22" s="106"/>
      <c r="FA22" t="e">
        <v>#N/A</v>
      </c>
      <c r="FB22" t="e">
        <v>#N/A</v>
      </c>
      <c r="FC22" t="e">
        <v>#N/A</v>
      </c>
      <c r="FD22" t="e">
        <v>#N/A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t="e">
        <v>#N/A</v>
      </c>
      <c r="FL22" t="e">
        <v>#N/A</v>
      </c>
      <c r="FM22" s="106" t="e">
        <f t="shared" si="101"/>
        <v>#N/A</v>
      </c>
      <c r="FN22" s="106"/>
      <c r="FO22" s="27" t="e">
        <f t="shared" si="139"/>
        <v>#N/A</v>
      </c>
      <c r="FP22" s="106" t="s">
        <v>2379</v>
      </c>
      <c r="FQ22" s="6" t="s">
        <v>2737</v>
      </c>
      <c r="FR22" s="106" t="s">
        <v>2690</v>
      </c>
      <c r="FS22" s="106"/>
      <c r="FT22" t="e">
        <v>#N/A</v>
      </c>
      <c r="FU22" t="e">
        <v>#N/A</v>
      </c>
      <c r="FV22" t="e">
        <v>#N/A</v>
      </c>
      <c r="FW22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s="106" t="e">
        <f t="shared" si="103"/>
        <v>#N/A</v>
      </c>
      <c r="GG22" s="106"/>
      <c r="GH22" s="27" t="e">
        <f t="shared" si="140"/>
        <v>#N/A</v>
      </c>
      <c r="GI22" s="106" t="s">
        <v>2379</v>
      </c>
      <c r="GJ22" s="6" t="s">
        <v>2737</v>
      </c>
      <c r="GK22" s="106" t="s">
        <v>2690</v>
      </c>
      <c r="GL22" s="106"/>
      <c r="GM22" t="e">
        <v>#N/A</v>
      </c>
      <c r="GN22" t="e">
        <v>#N/A</v>
      </c>
      <c r="GO22" t="e">
        <v>#N/A</v>
      </c>
      <c r="GP22" t="e">
        <v>#N/A</v>
      </c>
      <c r="GQ22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v>#N/A</v>
      </c>
      <c r="GW22" t="e">
        <v>#N/A</v>
      </c>
      <c r="GX22" t="e">
        <v>#N/A</v>
      </c>
      <c r="GY22" s="106" t="e">
        <f t="shared" si="105"/>
        <v>#N/A</v>
      </c>
      <c r="GZ22" s="106"/>
      <c r="HA22" s="27" t="e">
        <f t="shared" si="28"/>
        <v>#N/A</v>
      </c>
      <c r="HB22" s="106" t="s">
        <v>2379</v>
      </c>
      <c r="HC22" s="6" t="s">
        <v>2737</v>
      </c>
      <c r="HD22" s="106" t="s">
        <v>2690</v>
      </c>
      <c r="HE22" s="106"/>
      <c r="HF22" t="e">
        <v>#N/A</v>
      </c>
      <c r="HG22" t="e">
        <v>#N/A</v>
      </c>
      <c r="HH22" t="e">
        <v>#N/A</v>
      </c>
      <c r="HI22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t="e">
        <v>#N/A</v>
      </c>
      <c r="HP22" t="e">
        <v>#N/A</v>
      </c>
      <c r="HQ22" t="e">
        <v>#N/A</v>
      </c>
      <c r="HR22" s="106" t="e">
        <f t="shared" si="87"/>
        <v>#N/A</v>
      </c>
      <c r="HS22" s="106"/>
      <c r="HT22" s="27" t="e">
        <f t="shared" si="141"/>
        <v>#N/A</v>
      </c>
      <c r="HU22" s="106" t="s">
        <v>2379</v>
      </c>
      <c r="HV22" s="6" t="s">
        <v>2737</v>
      </c>
      <c r="HW22" s="106" t="s">
        <v>2690</v>
      </c>
      <c r="HX22" s="106"/>
      <c r="HY22" t="e">
        <v>#N/A</v>
      </c>
      <c r="HZ22" t="e">
        <v>#N/A</v>
      </c>
      <c r="IA22" t="e">
        <v>#N/A</v>
      </c>
      <c r="IB22" t="e">
        <v>#N/A</v>
      </c>
      <c r="IC22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s="106" t="e">
        <f t="shared" si="142"/>
        <v>#N/A</v>
      </c>
      <c r="IL22" s="106">
        <f t="shared" si="30"/>
        <v>0</v>
      </c>
      <c r="IM22" s="27" t="e">
        <f t="shared" si="143"/>
        <v>#N/A</v>
      </c>
      <c r="IN22" s="106" t="s">
        <v>2379</v>
      </c>
      <c r="IO22" s="6" t="s">
        <v>2737</v>
      </c>
      <c r="IP22" s="106" t="s">
        <v>2690</v>
      </c>
      <c r="IQ22" s="106"/>
      <c r="IR22" t="e">
        <v>#N/A</v>
      </c>
      <c r="IS22" t="e">
        <v>#N/A</v>
      </c>
      <c r="IT22" t="e">
        <v>#N/A</v>
      </c>
      <c r="IU22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D22" s="106" t="e">
        <f t="shared" si="108"/>
        <v>#N/A</v>
      </c>
      <c r="JE22" s="106"/>
      <c r="JF22" s="27" t="e">
        <f t="shared" si="144"/>
        <v>#N/A</v>
      </c>
      <c r="JG22" s="106" t="s">
        <v>2379</v>
      </c>
      <c r="JH22" s="6" t="s">
        <v>2737</v>
      </c>
      <c r="JI22" s="106" t="s">
        <v>2690</v>
      </c>
      <c r="JJ22" s="106"/>
      <c r="JK22" t="e">
        <v>#N/A</v>
      </c>
      <c r="JL22" t="e">
        <v>#N/A</v>
      </c>
      <c r="JM22" t="e">
        <v>#N/A</v>
      </c>
      <c r="JN22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W22" s="106" t="e">
        <f t="shared" si="110"/>
        <v>#N/A</v>
      </c>
      <c r="JX22" s="106"/>
      <c r="JY22" s="27" t="e">
        <f t="shared" si="145"/>
        <v>#N/A</v>
      </c>
      <c r="JZ22" s="106" t="s">
        <v>2379</v>
      </c>
      <c r="KA22" s="6" t="s">
        <v>2737</v>
      </c>
      <c r="KB22" s="106" t="s">
        <v>2690</v>
      </c>
      <c r="KC22" s="106"/>
      <c r="KD22" t="e">
        <v>#N/A</v>
      </c>
      <c r="KE22" t="e">
        <v>#N/A</v>
      </c>
      <c r="KF22" t="e">
        <v>#N/A</v>
      </c>
      <c r="KG22" t="e">
        <v>#N/A</v>
      </c>
      <c r="KH22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s="106" t="e">
        <f t="shared" si="112"/>
        <v>#N/A</v>
      </c>
      <c r="KQ22" s="106"/>
      <c r="KR22" s="27" t="e">
        <f t="shared" si="146"/>
        <v>#N/A</v>
      </c>
      <c r="KS22" s="106" t="s">
        <v>2379</v>
      </c>
      <c r="KT22" s="6" t="s">
        <v>2737</v>
      </c>
      <c r="KU22" s="106" t="s">
        <v>2690</v>
      </c>
      <c r="KV22" s="106"/>
      <c r="KW22" s="1">
        <v>0.32739583333333333</v>
      </c>
      <c r="KX22" s="1">
        <v>0.26682870370370371</v>
      </c>
      <c r="KY22" s="1">
        <v>4.5277777777777778E-2</v>
      </c>
      <c r="KZ22" s="1">
        <v>1.5277777777777777E-2</v>
      </c>
      <c r="LA22">
        <v>526</v>
      </c>
      <c r="LB22">
        <v>243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 s="106">
        <f t="shared" si="114"/>
        <v>243</v>
      </c>
      <c r="LJ22" s="106">
        <v>320</v>
      </c>
      <c r="LK22" s="27">
        <f t="shared" si="147"/>
        <v>75.9375</v>
      </c>
      <c r="LL22" s="106" t="s">
        <v>2379</v>
      </c>
      <c r="LM22" s="6" t="s">
        <v>2737</v>
      </c>
      <c r="LN22" s="106" t="s">
        <v>2690</v>
      </c>
      <c r="LO22" s="106"/>
      <c r="LP22" s="1">
        <v>0.32542824074074073</v>
      </c>
      <c r="LQ22" s="1">
        <v>0.23822916666666669</v>
      </c>
      <c r="LR22" s="1">
        <v>7.1006944444444442E-2</v>
      </c>
      <c r="LS22" s="1">
        <v>1.6180555555555556E-2</v>
      </c>
      <c r="LT22">
        <v>686</v>
      </c>
      <c r="LU22">
        <v>142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 s="106">
        <f t="shared" si="116"/>
        <v>142</v>
      </c>
      <c r="MC22" s="106">
        <v>320</v>
      </c>
      <c r="MD22" s="27">
        <f t="shared" si="148"/>
        <v>44.375</v>
      </c>
      <c r="ME22" s="106" t="s">
        <v>2379</v>
      </c>
      <c r="MF22" s="6" t="s">
        <v>2737</v>
      </c>
      <c r="MG22" s="106" t="s">
        <v>2690</v>
      </c>
      <c r="MH22" s="106">
        <v>8</v>
      </c>
      <c r="MI22" s="1">
        <v>0.32542824074074073</v>
      </c>
      <c r="MJ22" s="1">
        <v>0.23822916666666669</v>
      </c>
      <c r="MK22" s="1">
        <v>7.1006944444444442E-2</v>
      </c>
      <c r="ML22" s="1">
        <v>1.6180555555555556E-2</v>
      </c>
      <c r="MM22">
        <v>686</v>
      </c>
      <c r="MN22">
        <v>142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 s="106">
        <f t="shared" si="118"/>
        <v>142</v>
      </c>
      <c r="MV22" s="106">
        <v>320</v>
      </c>
      <c r="MW22" s="27">
        <f t="shared" si="149"/>
        <v>44.375</v>
      </c>
      <c r="MX22" s="106" t="s">
        <v>2379</v>
      </c>
      <c r="MY22" s="6" t="s">
        <v>2737</v>
      </c>
      <c r="MZ22" s="106" t="s">
        <v>2690</v>
      </c>
      <c r="NA22" s="106"/>
      <c r="NB22" s="1">
        <v>0.65282407407407406</v>
      </c>
      <c r="NC22" s="1">
        <v>0.50505787037037042</v>
      </c>
      <c r="ND22" s="1">
        <v>0.1162962962962963</v>
      </c>
      <c r="NE22" s="1">
        <v>3.1458333333333331E-2</v>
      </c>
      <c r="NF22">
        <v>1212</v>
      </c>
      <c r="NG22">
        <v>385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 s="106">
        <f t="shared" si="120"/>
        <v>385</v>
      </c>
      <c r="NO22" s="106">
        <f t="shared" si="33"/>
        <v>640</v>
      </c>
      <c r="NP22" s="27">
        <f t="shared" si="150"/>
        <v>60.15625</v>
      </c>
      <c r="NQ22" s="106" t="s">
        <v>2379</v>
      </c>
      <c r="NR22" s="6" t="s">
        <v>2737</v>
      </c>
      <c r="NS22" s="106" t="s">
        <v>2690</v>
      </c>
      <c r="NT22" s="106">
        <v>8</v>
      </c>
      <c r="NU22" s="1">
        <v>0.31429398148148152</v>
      </c>
      <c r="NV22" s="1">
        <v>0.2091550925925926</v>
      </c>
      <c r="NW22" s="1">
        <v>5.7337962962962959E-2</v>
      </c>
      <c r="NX22" s="1">
        <v>4.777777777777778E-2</v>
      </c>
      <c r="NY22">
        <v>808</v>
      </c>
      <c r="NZ22">
        <v>13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 s="106">
        <f t="shared" si="122"/>
        <v>13</v>
      </c>
      <c r="OH22" s="106">
        <v>320</v>
      </c>
      <c r="OI22" s="27">
        <f t="shared" si="151"/>
        <v>4.0625</v>
      </c>
      <c r="OJ22" s="106" t="s">
        <v>2379</v>
      </c>
      <c r="OK22" s="6" t="s">
        <v>2737</v>
      </c>
      <c r="OL22" s="106" t="s">
        <v>2690</v>
      </c>
      <c r="OM22" s="106">
        <v>8</v>
      </c>
      <c r="ON22" s="1">
        <v>0.36140046296296297</v>
      </c>
      <c r="OO22" s="1">
        <v>0.28388888888888891</v>
      </c>
      <c r="OP22" s="1">
        <v>5.65162037037037E-2</v>
      </c>
      <c r="OQ22" s="1">
        <v>2.0983796296296296E-2</v>
      </c>
      <c r="OR22">
        <v>793</v>
      </c>
      <c r="OS22">
        <v>142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 s="106">
        <f t="shared" si="124"/>
        <v>142</v>
      </c>
      <c r="PA22" s="106">
        <v>320</v>
      </c>
      <c r="PB22" s="27">
        <f t="shared" si="152"/>
        <v>44.375</v>
      </c>
      <c r="PC22" s="106" t="s">
        <v>2379</v>
      </c>
      <c r="PD22" s="6" t="s">
        <v>2737</v>
      </c>
      <c r="PE22" s="106" t="s">
        <v>2690</v>
      </c>
      <c r="PF22" s="106">
        <v>8</v>
      </c>
      <c r="PG22" s="1">
        <v>0.36140046296296297</v>
      </c>
      <c r="PH22" s="1">
        <v>0.28388888888888891</v>
      </c>
      <c r="PI22" s="1">
        <v>5.65162037037037E-2</v>
      </c>
      <c r="PJ22" s="1">
        <v>2.0983796296296296E-2</v>
      </c>
      <c r="PK22">
        <v>793</v>
      </c>
      <c r="PL22">
        <v>142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 s="106">
        <f t="shared" si="125"/>
        <v>142</v>
      </c>
      <c r="PT22" s="106">
        <v>320</v>
      </c>
      <c r="PU22" s="27">
        <f t="shared" si="153"/>
        <v>44.375</v>
      </c>
      <c r="PV22" s="106" t="s">
        <v>2379</v>
      </c>
      <c r="PW22" s="6" t="s">
        <v>2737</v>
      </c>
      <c r="PX22" s="106" t="s">
        <v>2690</v>
      </c>
      <c r="PY22" s="106">
        <v>8</v>
      </c>
      <c r="PZ22" s="1">
        <v>0.40212962962962967</v>
      </c>
      <c r="QA22" s="1">
        <v>0.33880787037037036</v>
      </c>
      <c r="QB22" s="1">
        <v>2.4583333333333332E-2</v>
      </c>
      <c r="QC22" s="1">
        <v>3.8726851851851853E-2</v>
      </c>
      <c r="QD22">
        <v>75</v>
      </c>
      <c r="QE22">
        <v>376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 s="106">
        <f t="shared" si="126"/>
        <v>376</v>
      </c>
      <c r="QM22" s="106">
        <v>320</v>
      </c>
      <c r="QN22" s="27">
        <f t="shared" si="154"/>
        <v>117.5</v>
      </c>
      <c r="QO22" s="106" t="s">
        <v>2379</v>
      </c>
      <c r="QP22" s="6" t="s">
        <v>2737</v>
      </c>
      <c r="QQ22" s="106" t="s">
        <v>2690</v>
      </c>
      <c r="QR22" s="106">
        <v>8</v>
      </c>
      <c r="QS22" s="1">
        <v>0.39178240740740744</v>
      </c>
      <c r="QT22" s="1">
        <v>0.33068287037037036</v>
      </c>
      <c r="QU22" s="1">
        <v>3.1261574074074074E-2</v>
      </c>
      <c r="QV22" s="1">
        <v>2.9826388888888892E-2</v>
      </c>
      <c r="QW22">
        <v>28</v>
      </c>
      <c r="QX22">
        <v>358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 s="106">
        <f t="shared" si="127"/>
        <v>358</v>
      </c>
      <c r="RF22" s="106">
        <v>320</v>
      </c>
      <c r="RG22" s="27">
        <f t="shared" si="155"/>
        <v>111.87499999999999</v>
      </c>
      <c r="RH22" s="106" t="s">
        <v>2379</v>
      </c>
      <c r="RI22" s="6" t="s">
        <v>2737</v>
      </c>
      <c r="RJ22" s="106" t="s">
        <v>2690</v>
      </c>
      <c r="RK22" s="106">
        <v>8</v>
      </c>
      <c r="RL22" s="1">
        <v>0.39178240740740744</v>
      </c>
      <c r="RM22" s="1">
        <v>0.33068287037037036</v>
      </c>
      <c r="RN22" s="1">
        <v>3.1261574074074074E-2</v>
      </c>
      <c r="RO22" s="1">
        <v>2.9826388888888892E-2</v>
      </c>
      <c r="RP22">
        <v>28</v>
      </c>
      <c r="RQ22">
        <v>358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 s="106">
        <f t="shared" si="128"/>
        <v>358</v>
      </c>
      <c r="RY22" s="106">
        <v>320</v>
      </c>
      <c r="RZ22" s="27">
        <f t="shared" si="156"/>
        <v>111.87499999999999</v>
      </c>
      <c r="SA22" s="106" t="s">
        <v>2379</v>
      </c>
      <c r="SB22" s="6" t="s">
        <v>2737</v>
      </c>
      <c r="SC22" s="106" t="s">
        <v>2690</v>
      </c>
      <c r="SD22" s="106">
        <v>8</v>
      </c>
      <c r="SE22" s="10">
        <v>1.4696180555555556</v>
      </c>
      <c r="SF22" s="10">
        <v>1.1625578703703703</v>
      </c>
      <c r="SG22" s="1">
        <v>0.16971064814814815</v>
      </c>
      <c r="SH22" s="1">
        <v>0.13734953703703703</v>
      </c>
      <c r="SI22">
        <v>1704</v>
      </c>
      <c r="SJ22">
        <v>889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 s="106">
        <f t="shared" si="129"/>
        <v>889</v>
      </c>
      <c r="SR22" s="106">
        <f t="shared" si="34"/>
        <v>1280</v>
      </c>
      <c r="SS22" s="27">
        <f t="shared" si="157"/>
        <v>69.453125</v>
      </c>
      <c r="ST22" s="106" t="s">
        <v>2379</v>
      </c>
      <c r="SU22" s="6" t="s">
        <v>2737</v>
      </c>
      <c r="SV22" s="106" t="s">
        <v>2690</v>
      </c>
      <c r="SW22" s="106">
        <v>8</v>
      </c>
      <c r="TJ22" s="106">
        <f t="shared" si="130"/>
        <v>0</v>
      </c>
      <c r="TK22" s="106">
        <v>320</v>
      </c>
      <c r="TL22" s="27">
        <f t="shared" si="158"/>
        <v>0</v>
      </c>
    </row>
    <row r="23" spans="1:532">
      <c r="A23" s="106" t="s">
        <v>2380</v>
      </c>
      <c r="B23" s="6" t="s">
        <v>2736</v>
      </c>
      <c r="C23" s="106" t="s">
        <v>2690</v>
      </c>
      <c r="D23" s="106"/>
      <c r="E23" s="106" t="e">
        <v>#N/A</v>
      </c>
      <c r="F23" s="106" t="e">
        <v>#N/A</v>
      </c>
      <c r="G23" s="106" t="e">
        <v>#N/A</v>
      </c>
      <c r="H23" s="106" t="e">
        <v>#N/A</v>
      </c>
      <c r="I23" s="106" t="e">
        <v>#N/A</v>
      </c>
      <c r="J23" s="106" t="e">
        <v>#N/A</v>
      </c>
      <c r="K23" s="106" t="e">
        <v>#N/A</v>
      </c>
      <c r="L23" s="106" t="e">
        <v>#N/A</v>
      </c>
      <c r="M23" s="106" t="e">
        <v>#N/A</v>
      </c>
      <c r="N23" s="106" t="e">
        <v>#N/A</v>
      </c>
      <c r="O23" s="106" t="e">
        <v>#N/A</v>
      </c>
      <c r="P23" s="106" t="e">
        <v>#N/A</v>
      </c>
      <c r="Q23" s="106" t="e">
        <f t="shared" si="88"/>
        <v>#N/A</v>
      </c>
      <c r="R23" s="106"/>
      <c r="S23" s="27" t="e">
        <f t="shared" si="131"/>
        <v>#N/A</v>
      </c>
      <c r="T23" s="106" t="s">
        <v>2380</v>
      </c>
      <c r="U23" s="6" t="s">
        <v>2736</v>
      </c>
      <c r="V23" s="106" t="s">
        <v>2690</v>
      </c>
      <c r="W23" s="106"/>
      <c r="X23" s="106" t="e">
        <v>#N/A</v>
      </c>
      <c r="Y23" s="106" t="e">
        <v>#N/A</v>
      </c>
      <c r="Z23" s="106" t="e">
        <v>#N/A</v>
      </c>
      <c r="AA23" s="106" t="e">
        <v>#N/A</v>
      </c>
      <c r="AB23" s="106" t="e">
        <v>#N/A</v>
      </c>
      <c r="AC23" s="106" t="e">
        <v>#N/A</v>
      </c>
      <c r="AD23" s="106" t="e">
        <v>#N/A</v>
      </c>
      <c r="AE23" s="106" t="e">
        <v>#N/A</v>
      </c>
      <c r="AF23" s="106" t="e">
        <v>#N/A</v>
      </c>
      <c r="AG23" s="106" t="e">
        <v>#N/A</v>
      </c>
      <c r="AH23" s="106" t="e">
        <v>#N/A</v>
      </c>
      <c r="AI23" s="106" t="e">
        <v>#N/A</v>
      </c>
      <c r="AJ23" s="106" t="e">
        <f t="shared" si="132"/>
        <v>#N/A</v>
      </c>
      <c r="AK23" s="106"/>
      <c r="AL23" s="27" t="e">
        <f>AJ23/AK23*100</f>
        <v>#N/A</v>
      </c>
      <c r="AM23" s="106" t="s">
        <v>2380</v>
      </c>
      <c r="AN23" s="6" t="s">
        <v>2736</v>
      </c>
      <c r="AO23" s="106" t="s">
        <v>2690</v>
      </c>
      <c r="AP23" s="106"/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s="106" t="e">
        <f t="shared" si="89"/>
        <v>#N/A</v>
      </c>
      <c r="BD23" s="106"/>
      <c r="BE23" s="27" t="e">
        <f t="shared" si="133"/>
        <v>#N/A</v>
      </c>
      <c r="BF23" s="106" t="s">
        <v>2380</v>
      </c>
      <c r="BG23" s="6" t="s">
        <v>2736</v>
      </c>
      <c r="BH23" s="106" t="s">
        <v>2690</v>
      </c>
      <c r="BI23" s="106"/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s="106" t="e">
        <f t="shared" si="91"/>
        <v>#N/A</v>
      </c>
      <c r="BW23" s="106"/>
      <c r="BX23" s="27" t="e">
        <f t="shared" si="134"/>
        <v>#N/A</v>
      </c>
      <c r="BY23" s="106" t="s">
        <v>2380</v>
      </c>
      <c r="BZ23" s="6" t="s">
        <v>2736</v>
      </c>
      <c r="CA23" s="106" t="s">
        <v>2690</v>
      </c>
      <c r="CB23" s="106"/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s="106" t="e">
        <f t="shared" si="93"/>
        <v>#N/A</v>
      </c>
      <c r="CP23" s="106"/>
      <c r="CQ23" s="27" t="e">
        <f t="shared" si="135"/>
        <v>#N/A</v>
      </c>
      <c r="CR23" s="106" t="s">
        <v>2380</v>
      </c>
      <c r="CS23" s="6" t="s">
        <v>2736</v>
      </c>
      <c r="CT23" s="106" t="s">
        <v>2690</v>
      </c>
      <c r="CU23" s="106"/>
      <c r="CV23" t="e">
        <v>#N/A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s="106" t="e">
        <f t="shared" si="95"/>
        <v>#N/A</v>
      </c>
      <c r="DI23" s="106"/>
      <c r="DJ23" s="27" t="e">
        <f t="shared" si="136"/>
        <v>#N/A</v>
      </c>
      <c r="DK23" s="106" t="s">
        <v>2380</v>
      </c>
      <c r="DL23" s="6" t="s">
        <v>2736</v>
      </c>
      <c r="DM23" s="106" t="s">
        <v>2690</v>
      </c>
      <c r="DN23" s="106"/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s="106" t="e">
        <f t="shared" si="97"/>
        <v>#N/A</v>
      </c>
      <c r="EB23" s="106">
        <f t="shared" si="27"/>
        <v>0</v>
      </c>
      <c r="EC23" s="27" t="e">
        <f t="shared" si="137"/>
        <v>#N/A</v>
      </c>
      <c r="ED23" s="106" t="s">
        <v>2380</v>
      </c>
      <c r="EE23" s="6" t="s">
        <v>2736</v>
      </c>
      <c r="EF23" s="106" t="s">
        <v>2690</v>
      </c>
      <c r="EG23" s="106"/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s="106" t="e">
        <f t="shared" si="99"/>
        <v>#N/A</v>
      </c>
      <c r="EU23" s="106"/>
      <c r="EV23" s="27" t="e">
        <f t="shared" si="138"/>
        <v>#N/A</v>
      </c>
      <c r="EW23" s="106" t="s">
        <v>2380</v>
      </c>
      <c r="EX23" s="6" t="s">
        <v>2736</v>
      </c>
      <c r="EY23" s="106" t="s">
        <v>2690</v>
      </c>
      <c r="EZ23" s="106"/>
      <c r="FA23" t="e">
        <v>#N/A</v>
      </c>
      <c r="FB23" t="e">
        <v>#N/A</v>
      </c>
      <c r="FC23" t="e">
        <v>#N/A</v>
      </c>
      <c r="FD23" t="e">
        <v>#N/A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s="106" t="e">
        <f t="shared" si="101"/>
        <v>#N/A</v>
      </c>
      <c r="FN23" s="106"/>
      <c r="FO23" s="27" t="e">
        <f t="shared" si="139"/>
        <v>#N/A</v>
      </c>
      <c r="FP23" s="106" t="s">
        <v>2380</v>
      </c>
      <c r="FQ23" s="6" t="s">
        <v>2736</v>
      </c>
      <c r="FR23" s="106" t="s">
        <v>2690</v>
      </c>
      <c r="FS23" s="106"/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s="106" t="e">
        <f t="shared" si="103"/>
        <v>#N/A</v>
      </c>
      <c r="GG23" s="106"/>
      <c r="GH23" s="27" t="e">
        <f t="shared" si="140"/>
        <v>#N/A</v>
      </c>
      <c r="GI23" s="106" t="s">
        <v>2380</v>
      </c>
      <c r="GJ23" s="6" t="s">
        <v>2736</v>
      </c>
      <c r="GK23" s="106" t="s">
        <v>2690</v>
      </c>
      <c r="GL23" s="106"/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s="106" t="e">
        <f t="shared" si="105"/>
        <v>#N/A</v>
      </c>
      <c r="GZ23" s="106"/>
      <c r="HA23" s="27" t="e">
        <f t="shared" si="28"/>
        <v>#N/A</v>
      </c>
      <c r="HB23" s="106" t="s">
        <v>2380</v>
      </c>
      <c r="HC23" s="6" t="s">
        <v>2736</v>
      </c>
      <c r="HD23" s="106" t="s">
        <v>2690</v>
      </c>
      <c r="HE23" s="106"/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s="106" t="e">
        <f t="shared" si="87"/>
        <v>#N/A</v>
      </c>
      <c r="HS23" s="106"/>
      <c r="HT23" s="27" t="e">
        <f t="shared" si="141"/>
        <v>#N/A</v>
      </c>
      <c r="HU23" s="106" t="s">
        <v>2380</v>
      </c>
      <c r="HV23" s="6" t="s">
        <v>2736</v>
      </c>
      <c r="HW23" s="106" t="s">
        <v>2690</v>
      </c>
      <c r="HX23" s="106"/>
      <c r="HY23" t="e">
        <v>#N/A</v>
      </c>
      <c r="HZ23" t="e">
        <v>#N/A</v>
      </c>
      <c r="IA23" t="e">
        <v>#N/A</v>
      </c>
      <c r="IB23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s="106" t="e">
        <f t="shared" si="142"/>
        <v>#N/A</v>
      </c>
      <c r="IL23" s="106">
        <f t="shared" si="30"/>
        <v>0</v>
      </c>
      <c r="IM23" s="27" t="e">
        <f t="shared" si="143"/>
        <v>#N/A</v>
      </c>
      <c r="IN23" s="106" t="s">
        <v>2380</v>
      </c>
      <c r="IO23" s="6" t="s">
        <v>2736</v>
      </c>
      <c r="IP23" s="106" t="s">
        <v>2690</v>
      </c>
      <c r="IQ23" s="106"/>
      <c r="IR23" t="e">
        <v>#N/A</v>
      </c>
      <c r="IS23" t="e">
        <v>#N/A</v>
      </c>
      <c r="IT23" t="e">
        <v>#N/A</v>
      </c>
      <c r="IU23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s="106" t="e">
        <f t="shared" si="108"/>
        <v>#N/A</v>
      </c>
      <c r="JE23" s="106"/>
      <c r="JF23" s="27" t="e">
        <f t="shared" si="144"/>
        <v>#N/A</v>
      </c>
      <c r="JG23" s="106" t="s">
        <v>2380</v>
      </c>
      <c r="JH23" s="6" t="s">
        <v>2736</v>
      </c>
      <c r="JI23" s="106" t="s">
        <v>2690</v>
      </c>
      <c r="JJ23" s="106"/>
      <c r="JK23" t="e">
        <v>#N/A</v>
      </c>
      <c r="JL23" t="e">
        <v>#N/A</v>
      </c>
      <c r="JM23" t="e">
        <v>#N/A</v>
      </c>
      <c r="JN23" t="e">
        <v>#N/A</v>
      </c>
      <c r="JO23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W23" s="106" t="e">
        <f t="shared" si="110"/>
        <v>#N/A</v>
      </c>
      <c r="JX23" s="106"/>
      <c r="JY23" s="27" t="e">
        <f t="shared" si="145"/>
        <v>#N/A</v>
      </c>
      <c r="JZ23" s="106" t="s">
        <v>2380</v>
      </c>
      <c r="KA23" s="6" t="s">
        <v>2736</v>
      </c>
      <c r="KB23" s="106" t="s">
        <v>2690</v>
      </c>
      <c r="KC23" s="106"/>
      <c r="KD23" t="e">
        <v>#N/A</v>
      </c>
      <c r="KE23" t="e">
        <v>#N/A</v>
      </c>
      <c r="KF23" t="e">
        <v>#N/A</v>
      </c>
      <c r="KG23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s="106" t="e">
        <f t="shared" si="112"/>
        <v>#N/A</v>
      </c>
      <c r="KQ23" s="106"/>
      <c r="KR23" s="27" t="e">
        <f t="shared" si="146"/>
        <v>#N/A</v>
      </c>
      <c r="KS23" s="106" t="s">
        <v>2380</v>
      </c>
      <c r="KT23" s="6" t="s">
        <v>2736</v>
      </c>
      <c r="KU23" s="106" t="s">
        <v>2690</v>
      </c>
      <c r="KV23" s="106"/>
      <c r="KW23" t="e">
        <v>#N/A</v>
      </c>
      <c r="KX23" t="e">
        <v>#N/A</v>
      </c>
      <c r="KY23" t="e">
        <v>#N/A</v>
      </c>
      <c r="KZ23" t="e">
        <v>#N/A</v>
      </c>
      <c r="LA23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s="106" t="e">
        <f t="shared" si="114"/>
        <v>#N/A</v>
      </c>
      <c r="LJ23" s="106"/>
      <c r="LK23" s="27" t="e">
        <f t="shared" si="147"/>
        <v>#N/A</v>
      </c>
      <c r="LL23" s="106" t="s">
        <v>2380</v>
      </c>
      <c r="LM23" s="6" t="s">
        <v>2736</v>
      </c>
      <c r="LN23" s="106" t="s">
        <v>2690</v>
      </c>
      <c r="LO23" s="106"/>
      <c r="LP23" t="e">
        <v>#N/A</v>
      </c>
      <c r="LQ23" t="e">
        <v>#N/A</v>
      </c>
      <c r="LR23" t="e">
        <v>#N/A</v>
      </c>
      <c r="LS23" t="e">
        <v>#N/A</v>
      </c>
      <c r="LT23" t="e">
        <v>#N/A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B23" s="106" t="e">
        <f t="shared" si="116"/>
        <v>#N/A</v>
      </c>
      <c r="MC23" s="106"/>
      <c r="MD23" s="27" t="e">
        <f t="shared" si="148"/>
        <v>#N/A</v>
      </c>
      <c r="ME23" s="106" t="s">
        <v>2380</v>
      </c>
      <c r="MF23" s="6" t="s">
        <v>2736</v>
      </c>
      <c r="MG23" s="106" t="s">
        <v>2690</v>
      </c>
      <c r="MH23" s="106"/>
      <c r="MI23" t="e">
        <v>#N/A</v>
      </c>
      <c r="MJ23" t="e">
        <v>#N/A</v>
      </c>
      <c r="MK23" t="e">
        <v>#N/A</v>
      </c>
      <c r="ML23" t="e">
        <v>#N/A</v>
      </c>
      <c r="MM23" t="e">
        <v>#N/A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U23" s="106" t="e">
        <f t="shared" si="118"/>
        <v>#N/A</v>
      </c>
      <c r="MV23" s="106"/>
      <c r="MW23" s="27" t="e">
        <f t="shared" si="149"/>
        <v>#N/A</v>
      </c>
      <c r="MX23" s="106" t="s">
        <v>2380</v>
      </c>
      <c r="MY23" s="6" t="s">
        <v>2736</v>
      </c>
      <c r="MZ23" s="106" t="s">
        <v>2690</v>
      </c>
      <c r="NA23" s="106"/>
      <c r="NB23" t="e">
        <v>#N/A</v>
      </c>
      <c r="NC23" t="e">
        <v>#N/A</v>
      </c>
      <c r="ND23" t="e">
        <v>#N/A</v>
      </c>
      <c r="NE23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s="106" t="e">
        <f t="shared" si="120"/>
        <v>#N/A</v>
      </c>
      <c r="NO23" s="106">
        <f t="shared" si="33"/>
        <v>0</v>
      </c>
      <c r="NP23" s="27" t="e">
        <f t="shared" si="150"/>
        <v>#N/A</v>
      </c>
      <c r="NQ23" s="106" t="s">
        <v>2380</v>
      </c>
      <c r="NR23" s="6" t="s">
        <v>2736</v>
      </c>
      <c r="NS23" s="106" t="s">
        <v>2690</v>
      </c>
      <c r="NT23" s="106"/>
      <c r="NU23" t="e">
        <v>#N/A</v>
      </c>
      <c r="NV23" t="e">
        <v>#N/A</v>
      </c>
      <c r="NW23" t="e">
        <v>#N/A</v>
      </c>
      <c r="NX23" t="e">
        <v>#N/A</v>
      </c>
      <c r="NY23" t="e">
        <v>#N/A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G23" s="106" t="e">
        <f t="shared" si="122"/>
        <v>#N/A</v>
      </c>
      <c r="OH23" s="106"/>
      <c r="OI23" s="27" t="e">
        <f t="shared" si="151"/>
        <v>#N/A</v>
      </c>
      <c r="OJ23" s="106" t="s">
        <v>2380</v>
      </c>
      <c r="OK23" s="6" t="s">
        <v>2736</v>
      </c>
      <c r="OL23" s="106" t="s">
        <v>2690</v>
      </c>
      <c r="OM23" s="106"/>
      <c r="ON23" t="e">
        <v>#N/A</v>
      </c>
      <c r="OO23" t="e">
        <v>#N/A</v>
      </c>
      <c r="OP23" t="e">
        <v>#N/A</v>
      </c>
      <c r="OQ23" t="e">
        <v>#N/A</v>
      </c>
      <c r="OR23" t="e">
        <v>#N/A</v>
      </c>
      <c r="OS23" t="e">
        <v>#N/A</v>
      </c>
      <c r="OT23" t="e">
        <v>#N/A</v>
      </c>
      <c r="OU23" t="e">
        <v>#N/A</v>
      </c>
      <c r="OV23" t="e">
        <v>#N/A</v>
      </c>
      <c r="OW23" t="e">
        <v>#N/A</v>
      </c>
      <c r="OX23" t="e">
        <v>#N/A</v>
      </c>
      <c r="OY23" t="e">
        <v>#N/A</v>
      </c>
      <c r="OZ23" s="106" t="e">
        <f t="shared" si="124"/>
        <v>#N/A</v>
      </c>
      <c r="PA23" s="106"/>
      <c r="PB23" s="27" t="e">
        <f t="shared" si="152"/>
        <v>#N/A</v>
      </c>
      <c r="PC23" s="106" t="s">
        <v>2380</v>
      </c>
      <c r="PD23" s="6" t="s">
        <v>2736</v>
      </c>
      <c r="PE23" s="106" t="s">
        <v>2690</v>
      </c>
      <c r="PF23" s="106"/>
      <c r="PG23" t="e">
        <v>#N/A</v>
      </c>
      <c r="PH23" t="e">
        <v>#N/A</v>
      </c>
      <c r="PI23" t="e">
        <v>#N/A</v>
      </c>
      <c r="PJ23" t="e">
        <v>#N/A</v>
      </c>
      <c r="PK23" t="e">
        <v>#N/A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s="106" t="e">
        <f t="shared" si="125"/>
        <v>#N/A</v>
      </c>
      <c r="PT23" s="106"/>
      <c r="PU23" s="27" t="e">
        <f t="shared" si="153"/>
        <v>#N/A</v>
      </c>
      <c r="PV23" s="106" t="s">
        <v>2380</v>
      </c>
      <c r="PW23" s="6" t="s">
        <v>2736</v>
      </c>
      <c r="PX23" s="106" t="s">
        <v>2690</v>
      </c>
      <c r="PY23" s="106"/>
      <c r="PZ23" t="e">
        <v>#N/A</v>
      </c>
      <c r="QA23" t="e">
        <v>#N/A</v>
      </c>
      <c r="QB23" t="e">
        <v>#N/A</v>
      </c>
      <c r="QC23" t="e">
        <v>#N/A</v>
      </c>
      <c r="QD23" t="e">
        <v>#N/A</v>
      </c>
      <c r="QE23" t="e">
        <v>#N/A</v>
      </c>
      <c r="QF23" t="e">
        <v>#N/A</v>
      </c>
      <c r="QG23" t="e">
        <v>#N/A</v>
      </c>
      <c r="QH23" t="e">
        <v>#N/A</v>
      </c>
      <c r="QI23" t="e">
        <v>#N/A</v>
      </c>
      <c r="QJ23" t="e">
        <v>#N/A</v>
      </c>
      <c r="QK23" t="e">
        <v>#N/A</v>
      </c>
      <c r="QL23" s="106" t="e">
        <f t="shared" si="126"/>
        <v>#N/A</v>
      </c>
      <c r="QM23" s="106"/>
      <c r="QN23" s="27" t="e">
        <f t="shared" si="154"/>
        <v>#N/A</v>
      </c>
      <c r="QO23" s="106" t="s">
        <v>2380</v>
      </c>
      <c r="QP23" s="6" t="s">
        <v>2736</v>
      </c>
      <c r="QQ23" s="106" t="s">
        <v>2690</v>
      </c>
      <c r="QR23" s="106"/>
      <c r="QS23" t="e">
        <v>#N/A</v>
      </c>
      <c r="QT23" t="e">
        <v>#N/A</v>
      </c>
      <c r="QU23" t="e">
        <v>#N/A</v>
      </c>
      <c r="QV23" t="e">
        <v>#N/A</v>
      </c>
      <c r="QW23" t="e">
        <v>#N/A</v>
      </c>
      <c r="QX23" t="e">
        <v>#N/A</v>
      </c>
      <c r="QY23" t="e">
        <v>#N/A</v>
      </c>
      <c r="QZ23" t="e">
        <v>#N/A</v>
      </c>
      <c r="RA23" t="e">
        <v>#N/A</v>
      </c>
      <c r="RB23" t="e">
        <v>#N/A</v>
      </c>
      <c r="RC23" t="e">
        <v>#N/A</v>
      </c>
      <c r="RD23" t="e">
        <v>#N/A</v>
      </c>
      <c r="RE23" s="106" t="e">
        <f t="shared" si="127"/>
        <v>#N/A</v>
      </c>
      <c r="RF23" s="106"/>
      <c r="RG23" s="27" t="e">
        <f t="shared" si="155"/>
        <v>#N/A</v>
      </c>
      <c r="RH23" s="106" t="s">
        <v>2380</v>
      </c>
      <c r="RI23" s="6" t="s">
        <v>2736</v>
      </c>
      <c r="RJ23" s="106" t="s">
        <v>2690</v>
      </c>
      <c r="RK23" s="106"/>
      <c r="RL23" t="e">
        <v>#N/A</v>
      </c>
      <c r="RM23" t="e">
        <v>#N/A</v>
      </c>
      <c r="RN23" t="e">
        <v>#N/A</v>
      </c>
      <c r="RO23" t="e">
        <v>#N/A</v>
      </c>
      <c r="RP23" t="e">
        <v>#N/A</v>
      </c>
      <c r="RQ23" t="e">
        <v>#N/A</v>
      </c>
      <c r="RR23" t="e">
        <v>#N/A</v>
      </c>
      <c r="RS23" t="e">
        <v>#N/A</v>
      </c>
      <c r="RT23" t="e">
        <v>#N/A</v>
      </c>
      <c r="RU23" t="e">
        <v>#N/A</v>
      </c>
      <c r="RV23" t="e">
        <v>#N/A</v>
      </c>
      <c r="RW23" t="e">
        <v>#N/A</v>
      </c>
      <c r="RX23" s="106" t="e">
        <f t="shared" si="128"/>
        <v>#N/A</v>
      </c>
      <c r="RY23" s="106"/>
      <c r="RZ23" s="27" t="e">
        <f t="shared" si="156"/>
        <v>#N/A</v>
      </c>
      <c r="SA23" s="106" t="s">
        <v>2380</v>
      </c>
      <c r="SB23" s="6" t="s">
        <v>2736</v>
      </c>
      <c r="SC23" s="106" t="s">
        <v>2690</v>
      </c>
      <c r="SD23" s="106"/>
      <c r="SE23" t="e">
        <v>#N/A</v>
      </c>
      <c r="SF23" t="e">
        <v>#N/A</v>
      </c>
      <c r="SG23" t="e">
        <v>#N/A</v>
      </c>
      <c r="SH23" t="e">
        <v>#N/A</v>
      </c>
      <c r="SI23" t="e">
        <v>#N/A</v>
      </c>
      <c r="SJ23" t="e">
        <v>#N/A</v>
      </c>
      <c r="SK23" t="e">
        <v>#N/A</v>
      </c>
      <c r="SL23" t="e">
        <v>#N/A</v>
      </c>
      <c r="SM23" t="e">
        <v>#N/A</v>
      </c>
      <c r="SN23" t="e">
        <v>#N/A</v>
      </c>
      <c r="SO23" t="e">
        <v>#N/A</v>
      </c>
      <c r="SP23" t="e">
        <v>#N/A</v>
      </c>
      <c r="SQ23" s="106" t="e">
        <f t="shared" si="129"/>
        <v>#N/A</v>
      </c>
      <c r="SR23" s="106">
        <f t="shared" si="34"/>
        <v>0</v>
      </c>
      <c r="SS23" s="27" t="e">
        <f t="shared" si="157"/>
        <v>#N/A</v>
      </c>
      <c r="ST23" s="106" t="s">
        <v>2380</v>
      </c>
      <c r="SU23" s="6" t="s">
        <v>2736</v>
      </c>
      <c r="SV23" s="106" t="s">
        <v>2690</v>
      </c>
      <c r="SW23" s="106"/>
      <c r="TJ23" s="106">
        <f t="shared" si="130"/>
        <v>0</v>
      </c>
      <c r="TK23" s="106"/>
      <c r="TL23" s="27" t="e">
        <f t="shared" si="158"/>
        <v>#DIV/0!</v>
      </c>
    </row>
    <row r="24" spans="1:532">
      <c r="A24" s="106" t="s">
        <v>2375</v>
      </c>
      <c r="B24" s="6" t="s">
        <v>2736</v>
      </c>
      <c r="C24" s="106" t="s">
        <v>2690</v>
      </c>
      <c r="D24" s="106"/>
      <c r="E24" s="106" t="e">
        <v>#N/A</v>
      </c>
      <c r="F24" s="106" t="e">
        <v>#N/A</v>
      </c>
      <c r="G24" s="106" t="e">
        <v>#N/A</v>
      </c>
      <c r="H24" s="106" t="e">
        <v>#N/A</v>
      </c>
      <c r="I24" s="106" t="e">
        <v>#N/A</v>
      </c>
      <c r="J24" s="106" t="e">
        <v>#N/A</v>
      </c>
      <c r="K24" s="106" t="e">
        <v>#N/A</v>
      </c>
      <c r="L24" s="106" t="e">
        <v>#N/A</v>
      </c>
      <c r="M24" s="106" t="e">
        <v>#N/A</v>
      </c>
      <c r="N24" s="106" t="e">
        <v>#N/A</v>
      </c>
      <c r="O24" s="106" t="e">
        <v>#N/A</v>
      </c>
      <c r="P24" s="106" t="e">
        <v>#N/A</v>
      </c>
      <c r="Q24" s="106" t="e">
        <f t="shared" si="88"/>
        <v>#N/A</v>
      </c>
      <c r="R24" s="106"/>
      <c r="S24" s="27" t="e">
        <f t="shared" si="131"/>
        <v>#N/A</v>
      </c>
      <c r="T24" s="106" t="s">
        <v>2375</v>
      </c>
      <c r="U24" s="6" t="s">
        <v>2736</v>
      </c>
      <c r="V24" s="106" t="s">
        <v>2690</v>
      </c>
      <c r="W24" s="106"/>
      <c r="X24" s="106" t="e">
        <v>#N/A</v>
      </c>
      <c r="Y24" s="106" t="e">
        <v>#N/A</v>
      </c>
      <c r="Z24" s="106" t="e">
        <v>#N/A</v>
      </c>
      <c r="AA24" s="106" t="e">
        <v>#N/A</v>
      </c>
      <c r="AB24" s="106" t="e">
        <v>#N/A</v>
      </c>
      <c r="AC24" s="106" t="e">
        <v>#N/A</v>
      </c>
      <c r="AD24" s="106" t="e">
        <v>#N/A</v>
      </c>
      <c r="AE24" s="106" t="e">
        <v>#N/A</v>
      </c>
      <c r="AF24" s="106" t="e">
        <v>#N/A</v>
      </c>
      <c r="AG24" s="106" t="e">
        <v>#N/A</v>
      </c>
      <c r="AH24" s="106" t="e">
        <v>#N/A</v>
      </c>
      <c r="AI24" s="106" t="e">
        <v>#N/A</v>
      </c>
      <c r="AJ24" s="106" t="e">
        <f t="shared" si="132"/>
        <v>#N/A</v>
      </c>
      <c r="AK24" s="106"/>
      <c r="AL24" s="27" t="e">
        <f>AJ24/AK24*100</f>
        <v>#N/A</v>
      </c>
      <c r="AM24" s="106" t="s">
        <v>2375</v>
      </c>
      <c r="AN24" s="6" t="s">
        <v>2736</v>
      </c>
      <c r="AO24" s="106" t="s">
        <v>2690</v>
      </c>
      <c r="AP24" s="106"/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s="106" t="e">
        <f t="shared" si="89"/>
        <v>#N/A</v>
      </c>
      <c r="BD24" s="106"/>
      <c r="BE24" s="27" t="e">
        <f t="shared" si="133"/>
        <v>#N/A</v>
      </c>
      <c r="BF24" s="106" t="s">
        <v>2375</v>
      </c>
      <c r="BG24" s="6" t="s">
        <v>2736</v>
      </c>
      <c r="BH24" s="106" t="s">
        <v>2690</v>
      </c>
      <c r="BI24" s="106"/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s="106" t="e">
        <f t="shared" si="91"/>
        <v>#N/A</v>
      </c>
      <c r="BW24" s="106"/>
      <c r="BX24" s="27" t="e">
        <f t="shared" si="134"/>
        <v>#N/A</v>
      </c>
      <c r="BY24" s="106" t="s">
        <v>2375</v>
      </c>
      <c r="BZ24" s="6" t="s">
        <v>2736</v>
      </c>
      <c r="CA24" s="106" t="s">
        <v>2690</v>
      </c>
      <c r="CB24" s="106"/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  <c r="CI24" t="e">
        <v>#N/A</v>
      </c>
      <c r="CJ24" t="e">
        <v>#N/A</v>
      </c>
      <c r="CK24" t="e">
        <v>#N/A</v>
      </c>
      <c r="CL24" t="e">
        <v>#N/A</v>
      </c>
      <c r="CM24" t="e">
        <v>#N/A</v>
      </c>
      <c r="CN24" t="e">
        <v>#N/A</v>
      </c>
      <c r="CO24" s="106" t="e">
        <f t="shared" si="93"/>
        <v>#N/A</v>
      </c>
      <c r="CP24" s="106"/>
      <c r="CQ24" s="27" t="e">
        <f t="shared" si="135"/>
        <v>#N/A</v>
      </c>
      <c r="CR24" s="106" t="s">
        <v>2375</v>
      </c>
      <c r="CS24" s="6" t="s">
        <v>2736</v>
      </c>
      <c r="CT24" s="106" t="s">
        <v>2690</v>
      </c>
      <c r="CU24" s="106"/>
      <c r="CV24" t="e">
        <v>#N/A</v>
      </c>
      <c r="CW24" t="e">
        <v>#N/A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s="106" t="e">
        <f t="shared" si="95"/>
        <v>#N/A</v>
      </c>
      <c r="DI24" s="106"/>
      <c r="DJ24" s="27" t="e">
        <f t="shared" si="136"/>
        <v>#N/A</v>
      </c>
      <c r="DK24" s="106" t="s">
        <v>2375</v>
      </c>
      <c r="DL24" s="6" t="s">
        <v>2736</v>
      </c>
      <c r="DM24" s="106" t="s">
        <v>2690</v>
      </c>
      <c r="DN24" s="106"/>
      <c r="DO24" t="e">
        <v>#N/A</v>
      </c>
      <c r="DP24" t="e">
        <v>#N/A</v>
      </c>
      <c r="DQ24" t="e">
        <v>#N/A</v>
      </c>
      <c r="DR24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A24" s="106" t="e">
        <f t="shared" si="97"/>
        <v>#N/A</v>
      </c>
      <c r="EB24" s="106">
        <f t="shared" si="27"/>
        <v>0</v>
      </c>
      <c r="EC24" s="27" t="e">
        <f t="shared" si="137"/>
        <v>#N/A</v>
      </c>
      <c r="ED24" s="106" t="s">
        <v>2375</v>
      </c>
      <c r="EE24" s="6" t="s">
        <v>2736</v>
      </c>
      <c r="EF24" s="106" t="s">
        <v>2690</v>
      </c>
      <c r="EG24" s="106"/>
      <c r="EH24" t="e">
        <v>#N/A</v>
      </c>
      <c r="EI24" t="e">
        <v>#N/A</v>
      </c>
      <c r="EJ24" t="e">
        <v>#N/A</v>
      </c>
      <c r="EK24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T24" s="106" t="e">
        <f t="shared" si="99"/>
        <v>#N/A</v>
      </c>
      <c r="EU24" s="106"/>
      <c r="EV24" s="27" t="e">
        <f t="shared" si="138"/>
        <v>#N/A</v>
      </c>
      <c r="EW24" s="106" t="s">
        <v>2375</v>
      </c>
      <c r="EX24" s="6" t="s">
        <v>2736</v>
      </c>
      <c r="EY24" s="106" t="s">
        <v>2690</v>
      </c>
      <c r="EZ24" s="106"/>
      <c r="FA24" t="e">
        <v>#N/A</v>
      </c>
      <c r="FB24" t="e">
        <v>#N/A</v>
      </c>
      <c r="FC24" t="e">
        <v>#N/A</v>
      </c>
      <c r="FD24" t="e">
        <v>#N/A</v>
      </c>
      <c r="FE24" t="e">
        <v>#N/A</v>
      </c>
      <c r="FF24" t="e">
        <v>#N/A</v>
      </c>
      <c r="FG24" t="e">
        <v>#N/A</v>
      </c>
      <c r="FH24" t="e">
        <v>#N/A</v>
      </c>
      <c r="FI24" t="e">
        <v>#N/A</v>
      </c>
      <c r="FJ24" t="e">
        <v>#N/A</v>
      </c>
      <c r="FK24" t="e">
        <v>#N/A</v>
      </c>
      <c r="FL24" t="e">
        <v>#N/A</v>
      </c>
      <c r="FM24" s="106" t="e">
        <f t="shared" si="101"/>
        <v>#N/A</v>
      </c>
      <c r="FN24" s="106"/>
      <c r="FO24" s="27" t="e">
        <f t="shared" si="139"/>
        <v>#N/A</v>
      </c>
      <c r="FP24" s="106" t="s">
        <v>2375</v>
      </c>
      <c r="FQ24" s="6" t="s">
        <v>2736</v>
      </c>
      <c r="FR24" s="106" t="s">
        <v>2690</v>
      </c>
      <c r="FS24" s="106"/>
      <c r="FT24" t="e">
        <v>#N/A</v>
      </c>
      <c r="FU24" t="e">
        <v>#N/A</v>
      </c>
      <c r="FV24" t="e">
        <v>#N/A</v>
      </c>
      <c r="FW24" t="e">
        <v>#N/A</v>
      </c>
      <c r="FX24" t="e">
        <v>#N/A</v>
      </c>
      <c r="FY24" t="e">
        <v>#N/A</v>
      </c>
      <c r="FZ24" t="e">
        <v>#N/A</v>
      </c>
      <c r="GA24" t="e">
        <v>#N/A</v>
      </c>
      <c r="GB24" t="e">
        <v>#N/A</v>
      </c>
      <c r="GC24" t="e">
        <v>#N/A</v>
      </c>
      <c r="GD24" t="e">
        <v>#N/A</v>
      </c>
      <c r="GE24" t="e">
        <v>#N/A</v>
      </c>
      <c r="GF24" s="106" t="e">
        <f t="shared" si="103"/>
        <v>#N/A</v>
      </c>
      <c r="GG24" s="106"/>
      <c r="GH24" s="27" t="e">
        <f t="shared" si="140"/>
        <v>#N/A</v>
      </c>
      <c r="GI24" s="106" t="s">
        <v>2375</v>
      </c>
      <c r="GJ24" s="6" t="s">
        <v>2736</v>
      </c>
      <c r="GK24" s="106" t="s">
        <v>2690</v>
      </c>
      <c r="GL24" s="106"/>
      <c r="GM24" t="e">
        <v>#N/A</v>
      </c>
      <c r="GN24" t="e">
        <v>#N/A</v>
      </c>
      <c r="GO24" t="e">
        <v>#N/A</v>
      </c>
      <c r="GP24" t="e">
        <v>#N/A</v>
      </c>
      <c r="GQ24" t="e">
        <v>#N/A</v>
      </c>
      <c r="GR24" t="e">
        <v>#N/A</v>
      </c>
      <c r="GS24" t="e">
        <v>#N/A</v>
      </c>
      <c r="GT24" t="e">
        <v>#N/A</v>
      </c>
      <c r="GU24" t="e">
        <v>#N/A</v>
      </c>
      <c r="GV24" t="e">
        <v>#N/A</v>
      </c>
      <c r="GW24" t="e">
        <v>#N/A</v>
      </c>
      <c r="GX24" t="e">
        <v>#N/A</v>
      </c>
      <c r="GY24" s="106" t="e">
        <f t="shared" si="105"/>
        <v>#N/A</v>
      </c>
      <c r="GZ24" s="106"/>
      <c r="HA24" s="27" t="e">
        <f t="shared" si="28"/>
        <v>#N/A</v>
      </c>
      <c r="HB24" s="106" t="s">
        <v>2375</v>
      </c>
      <c r="HC24" s="6" t="s">
        <v>2736</v>
      </c>
      <c r="HD24" s="106" t="s">
        <v>2690</v>
      </c>
      <c r="HE24" s="106"/>
      <c r="HF24" t="e">
        <v>#N/A</v>
      </c>
      <c r="HG24" t="e">
        <v>#N/A</v>
      </c>
      <c r="HH24" t="e">
        <v>#N/A</v>
      </c>
      <c r="HI24" t="e">
        <v>#N/A</v>
      </c>
      <c r="HJ24" t="e">
        <v>#N/A</v>
      </c>
      <c r="HK24" t="e">
        <v>#N/A</v>
      </c>
      <c r="HL24" t="e">
        <v>#N/A</v>
      </c>
      <c r="HM24" t="e">
        <v>#N/A</v>
      </c>
      <c r="HN24" t="e">
        <v>#N/A</v>
      </c>
      <c r="HO24" t="e">
        <v>#N/A</v>
      </c>
      <c r="HP24" t="e">
        <v>#N/A</v>
      </c>
      <c r="HQ24" t="e">
        <v>#N/A</v>
      </c>
      <c r="HR24" s="106" t="e">
        <f t="shared" si="87"/>
        <v>#N/A</v>
      </c>
      <c r="HS24" s="106"/>
      <c r="HT24" s="27" t="e">
        <f t="shared" si="141"/>
        <v>#N/A</v>
      </c>
      <c r="HU24" s="106" t="s">
        <v>2375</v>
      </c>
      <c r="HV24" s="6" t="s">
        <v>2736</v>
      </c>
      <c r="HW24" s="106" t="s">
        <v>2690</v>
      </c>
      <c r="HX24" s="106"/>
      <c r="HY24" t="e">
        <v>#N/A</v>
      </c>
      <c r="HZ24" t="e">
        <v>#N/A</v>
      </c>
      <c r="IA24" t="e">
        <v>#N/A</v>
      </c>
      <c r="IB24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s="106" t="e">
        <f t="shared" si="142"/>
        <v>#N/A</v>
      </c>
      <c r="IL24" s="106">
        <f t="shared" si="30"/>
        <v>0</v>
      </c>
      <c r="IM24" s="27" t="e">
        <f t="shared" si="143"/>
        <v>#N/A</v>
      </c>
      <c r="IN24" s="106" t="s">
        <v>2375</v>
      </c>
      <c r="IO24" s="6" t="s">
        <v>2736</v>
      </c>
      <c r="IP24" s="106" t="s">
        <v>2690</v>
      </c>
      <c r="IQ24" s="106"/>
      <c r="IR24" t="e">
        <v>#N/A</v>
      </c>
      <c r="IS24" t="e">
        <v>#N/A</v>
      </c>
      <c r="IT24" t="e">
        <v>#N/A</v>
      </c>
      <c r="IU24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D24" s="106" t="e">
        <f t="shared" si="108"/>
        <v>#N/A</v>
      </c>
      <c r="JE24" s="106"/>
      <c r="JF24" s="27" t="e">
        <f t="shared" si="144"/>
        <v>#N/A</v>
      </c>
      <c r="JG24" s="106" t="s">
        <v>2375</v>
      </c>
      <c r="JH24" s="6" t="s">
        <v>2736</v>
      </c>
      <c r="JI24" s="106" t="s">
        <v>2690</v>
      </c>
      <c r="JJ24" s="106"/>
      <c r="JK24" t="e">
        <v>#N/A</v>
      </c>
      <c r="JL24" t="e">
        <v>#N/A</v>
      </c>
      <c r="JM24" t="e">
        <v>#N/A</v>
      </c>
      <c r="JN24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s="106" t="e">
        <f t="shared" si="110"/>
        <v>#N/A</v>
      </c>
      <c r="JX24" s="106"/>
      <c r="JY24" s="27" t="e">
        <f t="shared" si="145"/>
        <v>#N/A</v>
      </c>
      <c r="JZ24" s="106" t="s">
        <v>2375</v>
      </c>
      <c r="KA24" s="6" t="s">
        <v>2736</v>
      </c>
      <c r="KB24" s="106" t="s">
        <v>2690</v>
      </c>
      <c r="KC24" s="106"/>
      <c r="KD24" t="e">
        <v>#N/A</v>
      </c>
      <c r="KE24" t="e">
        <v>#N/A</v>
      </c>
      <c r="KF24" t="e">
        <v>#N/A</v>
      </c>
      <c r="KG24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s="106" t="e">
        <f t="shared" si="112"/>
        <v>#N/A</v>
      </c>
      <c r="KQ24" s="106"/>
      <c r="KR24" s="27" t="e">
        <f t="shared" si="146"/>
        <v>#N/A</v>
      </c>
      <c r="KS24" s="106" t="s">
        <v>2375</v>
      </c>
      <c r="KT24" s="6" t="s">
        <v>2736</v>
      </c>
      <c r="KU24" s="106" t="s">
        <v>2690</v>
      </c>
      <c r="KV24" s="106"/>
      <c r="KW24" t="e">
        <v>#N/A</v>
      </c>
      <c r="KX24" t="e">
        <v>#N/A</v>
      </c>
      <c r="KY24" t="e">
        <v>#N/A</v>
      </c>
      <c r="KZ24" t="e">
        <v>#N/A</v>
      </c>
      <c r="LA24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s="106" t="e">
        <f t="shared" si="114"/>
        <v>#N/A</v>
      </c>
      <c r="LJ24" s="106"/>
      <c r="LK24" s="27" t="e">
        <f t="shared" si="147"/>
        <v>#N/A</v>
      </c>
      <c r="LL24" s="106" t="s">
        <v>2375</v>
      </c>
      <c r="LM24" s="6" t="s">
        <v>2736</v>
      </c>
      <c r="LN24" s="106" t="s">
        <v>2690</v>
      </c>
      <c r="LO24" s="106"/>
      <c r="LP24" t="e">
        <v>#N/A</v>
      </c>
      <c r="LQ24" t="e">
        <v>#N/A</v>
      </c>
      <c r="LR24" t="e">
        <v>#N/A</v>
      </c>
      <c r="LS24" t="e">
        <v>#N/A</v>
      </c>
      <c r="LT24" t="e">
        <v>#N/A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B24" s="106" t="e">
        <f t="shared" si="116"/>
        <v>#N/A</v>
      </c>
      <c r="MC24" s="106"/>
      <c r="MD24" s="27" t="e">
        <f t="shared" si="148"/>
        <v>#N/A</v>
      </c>
      <c r="ME24" s="106" t="s">
        <v>2375</v>
      </c>
      <c r="MF24" s="6" t="s">
        <v>2736</v>
      </c>
      <c r="MG24" s="106" t="s">
        <v>2690</v>
      </c>
      <c r="MH24" s="106"/>
      <c r="MI24" t="e">
        <v>#N/A</v>
      </c>
      <c r="MJ24" t="e">
        <v>#N/A</v>
      </c>
      <c r="MK24" t="e">
        <v>#N/A</v>
      </c>
      <c r="ML24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s="106" t="e">
        <f t="shared" si="118"/>
        <v>#N/A</v>
      </c>
      <c r="MV24" s="106"/>
      <c r="MW24" s="27" t="e">
        <f t="shared" si="149"/>
        <v>#N/A</v>
      </c>
      <c r="MX24" s="106" t="s">
        <v>2375</v>
      </c>
      <c r="MY24" s="6" t="s">
        <v>2736</v>
      </c>
      <c r="MZ24" s="106" t="s">
        <v>2690</v>
      </c>
      <c r="NA24" s="106"/>
      <c r="NB24" t="e">
        <v>#N/A</v>
      </c>
      <c r="NC24" t="e">
        <v>#N/A</v>
      </c>
      <c r="ND24" t="e">
        <v>#N/A</v>
      </c>
      <c r="NE24" t="e">
        <v>#N/A</v>
      </c>
      <c r="NF24" t="e">
        <v>#N/A</v>
      </c>
      <c r="NG24" t="e">
        <v>#N/A</v>
      </c>
      <c r="NH24" t="e">
        <v>#N/A</v>
      </c>
      <c r="NI24" t="e">
        <v>#N/A</v>
      </c>
      <c r="NJ24" t="e">
        <v>#N/A</v>
      </c>
      <c r="NK24" t="e">
        <v>#N/A</v>
      </c>
      <c r="NL24" t="e">
        <v>#N/A</v>
      </c>
      <c r="NM24" t="e">
        <v>#N/A</v>
      </c>
      <c r="NN24" s="106" t="e">
        <f t="shared" si="120"/>
        <v>#N/A</v>
      </c>
      <c r="NO24" s="106">
        <f t="shared" si="33"/>
        <v>0</v>
      </c>
      <c r="NP24" s="27" t="e">
        <f t="shared" si="150"/>
        <v>#N/A</v>
      </c>
      <c r="NQ24" s="106" t="s">
        <v>2375</v>
      </c>
      <c r="NR24" s="6" t="s">
        <v>2736</v>
      </c>
      <c r="NS24" s="106" t="s">
        <v>2690</v>
      </c>
      <c r="NT24" s="106"/>
      <c r="NU24" t="e">
        <v>#N/A</v>
      </c>
      <c r="NV24" t="e">
        <v>#N/A</v>
      </c>
      <c r="NW24" t="e">
        <v>#N/A</v>
      </c>
      <c r="NX24" t="e">
        <v>#N/A</v>
      </c>
      <c r="NY24" t="e">
        <v>#N/A</v>
      </c>
      <c r="NZ24" t="e">
        <v>#N/A</v>
      </c>
      <c r="OA24" t="e">
        <v>#N/A</v>
      </c>
      <c r="OB24" t="e">
        <v>#N/A</v>
      </c>
      <c r="OC24" t="e">
        <v>#N/A</v>
      </c>
      <c r="OD24" t="e">
        <v>#N/A</v>
      </c>
      <c r="OE24" t="e">
        <v>#N/A</v>
      </c>
      <c r="OF24" t="e">
        <v>#N/A</v>
      </c>
      <c r="OG24" s="106" t="e">
        <f t="shared" si="122"/>
        <v>#N/A</v>
      </c>
      <c r="OH24" s="106"/>
      <c r="OI24" s="27" t="e">
        <f t="shared" si="151"/>
        <v>#N/A</v>
      </c>
      <c r="OJ24" s="106" t="s">
        <v>2375</v>
      </c>
      <c r="OK24" s="6" t="s">
        <v>2736</v>
      </c>
      <c r="OL24" s="106" t="s">
        <v>2690</v>
      </c>
      <c r="OM24" s="106"/>
      <c r="ON24" t="e">
        <v>#N/A</v>
      </c>
      <c r="OO24" t="e">
        <v>#N/A</v>
      </c>
      <c r="OP24" t="e">
        <v>#N/A</v>
      </c>
      <c r="OQ24" t="e">
        <v>#N/A</v>
      </c>
      <c r="OR24" t="e">
        <v>#N/A</v>
      </c>
      <c r="OS24" t="e">
        <v>#N/A</v>
      </c>
      <c r="OT24" t="e">
        <v>#N/A</v>
      </c>
      <c r="OU24" t="e">
        <v>#N/A</v>
      </c>
      <c r="OV24" t="e">
        <v>#N/A</v>
      </c>
      <c r="OW24" t="e">
        <v>#N/A</v>
      </c>
      <c r="OX24" t="e">
        <v>#N/A</v>
      </c>
      <c r="OY24" t="e">
        <v>#N/A</v>
      </c>
      <c r="OZ24" s="106" t="e">
        <f t="shared" si="124"/>
        <v>#N/A</v>
      </c>
      <c r="PA24" s="106"/>
      <c r="PB24" s="27" t="e">
        <f t="shared" si="152"/>
        <v>#N/A</v>
      </c>
      <c r="PC24" s="106" t="s">
        <v>2375</v>
      </c>
      <c r="PD24" s="6" t="s">
        <v>2736</v>
      </c>
      <c r="PE24" s="106" t="s">
        <v>2690</v>
      </c>
      <c r="PF24" s="106"/>
      <c r="PG24" t="e">
        <v>#N/A</v>
      </c>
      <c r="PH24" t="e">
        <v>#N/A</v>
      </c>
      <c r="PI24" t="e">
        <v>#N/A</v>
      </c>
      <c r="PJ24" t="e">
        <v>#N/A</v>
      </c>
      <c r="PK24" t="e">
        <v>#N/A</v>
      </c>
      <c r="PL24" t="e">
        <v>#N/A</v>
      </c>
      <c r="PM24" t="e">
        <v>#N/A</v>
      </c>
      <c r="PN24" t="e">
        <v>#N/A</v>
      </c>
      <c r="PO24" t="e">
        <v>#N/A</v>
      </c>
      <c r="PP24" t="e">
        <v>#N/A</v>
      </c>
      <c r="PQ24" t="e">
        <v>#N/A</v>
      </c>
      <c r="PR24" t="e">
        <v>#N/A</v>
      </c>
      <c r="PS24" s="106" t="e">
        <f t="shared" si="125"/>
        <v>#N/A</v>
      </c>
      <c r="PT24" s="106"/>
      <c r="PU24" s="27" t="e">
        <f t="shared" si="153"/>
        <v>#N/A</v>
      </c>
      <c r="PV24" s="106" t="s">
        <v>2375</v>
      </c>
      <c r="PW24" s="6" t="s">
        <v>2736</v>
      </c>
      <c r="PX24" s="106" t="s">
        <v>2690</v>
      </c>
      <c r="PY24" s="106"/>
      <c r="PZ24" t="e">
        <v>#N/A</v>
      </c>
      <c r="QA24" t="e">
        <v>#N/A</v>
      </c>
      <c r="QB24" t="e">
        <v>#N/A</v>
      </c>
      <c r="QC24" t="e">
        <v>#N/A</v>
      </c>
      <c r="QD24" t="e">
        <v>#N/A</v>
      </c>
      <c r="QE24" t="e">
        <v>#N/A</v>
      </c>
      <c r="QF24" t="e">
        <v>#N/A</v>
      </c>
      <c r="QG24" t="e">
        <v>#N/A</v>
      </c>
      <c r="QH24" t="e">
        <v>#N/A</v>
      </c>
      <c r="QI24" t="e">
        <v>#N/A</v>
      </c>
      <c r="QJ24" t="e">
        <v>#N/A</v>
      </c>
      <c r="QK24" t="e">
        <v>#N/A</v>
      </c>
      <c r="QL24" s="106" t="e">
        <f t="shared" si="126"/>
        <v>#N/A</v>
      </c>
      <c r="QM24" s="106"/>
      <c r="QN24" s="27" t="e">
        <f t="shared" si="154"/>
        <v>#N/A</v>
      </c>
      <c r="QO24" s="106" t="s">
        <v>2375</v>
      </c>
      <c r="QP24" s="6" t="s">
        <v>2736</v>
      </c>
      <c r="QQ24" s="106" t="s">
        <v>2690</v>
      </c>
      <c r="QR24" s="106"/>
      <c r="QS24" t="e">
        <v>#N/A</v>
      </c>
      <c r="QT24" t="e">
        <v>#N/A</v>
      </c>
      <c r="QU24" t="e">
        <v>#N/A</v>
      </c>
      <c r="QV24" t="e">
        <v>#N/A</v>
      </c>
      <c r="QW24" t="e">
        <v>#N/A</v>
      </c>
      <c r="QX24" t="e">
        <v>#N/A</v>
      </c>
      <c r="QY24" t="e">
        <v>#N/A</v>
      </c>
      <c r="QZ24" t="e">
        <v>#N/A</v>
      </c>
      <c r="RA24" t="e">
        <v>#N/A</v>
      </c>
      <c r="RB24" t="e">
        <v>#N/A</v>
      </c>
      <c r="RC24" t="e">
        <v>#N/A</v>
      </c>
      <c r="RD24" t="e">
        <v>#N/A</v>
      </c>
      <c r="RE24" s="106" t="e">
        <f t="shared" si="127"/>
        <v>#N/A</v>
      </c>
      <c r="RF24" s="106"/>
      <c r="RG24" s="27" t="e">
        <f t="shared" si="155"/>
        <v>#N/A</v>
      </c>
      <c r="RH24" s="106" t="s">
        <v>2375</v>
      </c>
      <c r="RI24" s="6" t="s">
        <v>2736</v>
      </c>
      <c r="RJ24" s="106" t="s">
        <v>2690</v>
      </c>
      <c r="RK24" s="106"/>
      <c r="RL24" t="e">
        <v>#N/A</v>
      </c>
      <c r="RM24" t="e">
        <v>#N/A</v>
      </c>
      <c r="RN24" t="e">
        <v>#N/A</v>
      </c>
      <c r="RO24" t="e">
        <v>#N/A</v>
      </c>
      <c r="RP24" t="e">
        <v>#N/A</v>
      </c>
      <c r="RQ24" t="e">
        <v>#N/A</v>
      </c>
      <c r="RR24" t="e">
        <v>#N/A</v>
      </c>
      <c r="RS24" t="e">
        <v>#N/A</v>
      </c>
      <c r="RT24" t="e">
        <v>#N/A</v>
      </c>
      <c r="RU24" t="e">
        <v>#N/A</v>
      </c>
      <c r="RV24" t="e">
        <v>#N/A</v>
      </c>
      <c r="RW24" t="e">
        <v>#N/A</v>
      </c>
      <c r="RX24" s="106" t="e">
        <f t="shared" si="128"/>
        <v>#N/A</v>
      </c>
      <c r="RY24" s="106"/>
      <c r="RZ24" s="27" t="e">
        <f t="shared" si="156"/>
        <v>#N/A</v>
      </c>
      <c r="SA24" s="106" t="s">
        <v>2375</v>
      </c>
      <c r="SB24" s="6" t="s">
        <v>2736</v>
      </c>
      <c r="SC24" s="106" t="s">
        <v>2690</v>
      </c>
      <c r="SD24" s="106"/>
      <c r="SE24" t="e">
        <v>#N/A</v>
      </c>
      <c r="SF24" t="e">
        <v>#N/A</v>
      </c>
      <c r="SG24" t="e">
        <v>#N/A</v>
      </c>
      <c r="SH24" t="e">
        <v>#N/A</v>
      </c>
      <c r="SI24" t="e">
        <v>#N/A</v>
      </c>
      <c r="SJ24" t="e">
        <v>#N/A</v>
      </c>
      <c r="SK24" t="e">
        <v>#N/A</v>
      </c>
      <c r="SL24" t="e">
        <v>#N/A</v>
      </c>
      <c r="SM24" t="e">
        <v>#N/A</v>
      </c>
      <c r="SN24" t="e">
        <v>#N/A</v>
      </c>
      <c r="SO24" t="e">
        <v>#N/A</v>
      </c>
      <c r="SP24" t="e">
        <v>#N/A</v>
      </c>
      <c r="SQ24" s="106" t="e">
        <f t="shared" si="129"/>
        <v>#N/A</v>
      </c>
      <c r="SR24" s="106">
        <f t="shared" si="34"/>
        <v>0</v>
      </c>
      <c r="SS24" s="27" t="e">
        <f t="shared" si="157"/>
        <v>#N/A</v>
      </c>
      <c r="ST24" s="106" t="s">
        <v>2375</v>
      </c>
      <c r="SU24" s="6" t="s">
        <v>2736</v>
      </c>
      <c r="SV24" s="106" t="s">
        <v>2690</v>
      </c>
      <c r="SW24" s="106"/>
      <c r="TJ24" s="106">
        <f t="shared" si="130"/>
        <v>0</v>
      </c>
      <c r="TK24" s="106"/>
      <c r="TL24" s="27" t="e">
        <f t="shared" si="158"/>
        <v>#DIV/0!</v>
      </c>
    </row>
    <row r="25" spans="1:532">
      <c r="A25" s="106" t="s">
        <v>2370</v>
      </c>
      <c r="B25" s="6" t="s">
        <v>2736</v>
      </c>
      <c r="C25" s="106" t="s">
        <v>2690</v>
      </c>
      <c r="D25" s="106"/>
      <c r="E25" s="106" t="e">
        <v>#N/A</v>
      </c>
      <c r="F25" s="106" t="e">
        <v>#N/A</v>
      </c>
      <c r="G25" s="106" t="e">
        <v>#N/A</v>
      </c>
      <c r="H25" s="106" t="e">
        <v>#N/A</v>
      </c>
      <c r="I25" s="106" t="e">
        <v>#N/A</v>
      </c>
      <c r="J25" s="106" t="e">
        <v>#N/A</v>
      </c>
      <c r="K25" s="106" t="e">
        <v>#N/A</v>
      </c>
      <c r="L25" s="106" t="e">
        <v>#N/A</v>
      </c>
      <c r="M25" s="106" t="e">
        <v>#N/A</v>
      </c>
      <c r="N25" s="106" t="e">
        <v>#N/A</v>
      </c>
      <c r="O25" s="106" t="e">
        <v>#N/A</v>
      </c>
      <c r="P25" s="106" t="e">
        <v>#N/A</v>
      </c>
      <c r="Q25" s="106" t="e">
        <f t="shared" si="88"/>
        <v>#N/A</v>
      </c>
      <c r="R25" s="106"/>
      <c r="S25" s="27" t="e">
        <f t="shared" si="131"/>
        <v>#N/A</v>
      </c>
      <c r="T25" s="106" t="s">
        <v>2370</v>
      </c>
      <c r="U25" s="6" t="s">
        <v>2736</v>
      </c>
      <c r="V25" s="106" t="s">
        <v>2690</v>
      </c>
      <c r="W25" s="106"/>
      <c r="X25" s="106" t="e">
        <v>#N/A</v>
      </c>
      <c r="Y25" s="106" t="e">
        <v>#N/A</v>
      </c>
      <c r="Z25" s="106" t="e">
        <v>#N/A</v>
      </c>
      <c r="AA25" s="106" t="e">
        <v>#N/A</v>
      </c>
      <c r="AB25" s="106" t="e">
        <v>#N/A</v>
      </c>
      <c r="AC25" s="106" t="e">
        <v>#N/A</v>
      </c>
      <c r="AD25" s="106" t="e">
        <v>#N/A</v>
      </c>
      <c r="AE25" s="106" t="e">
        <v>#N/A</v>
      </c>
      <c r="AF25" s="106" t="e">
        <v>#N/A</v>
      </c>
      <c r="AG25" s="106" t="e">
        <v>#N/A</v>
      </c>
      <c r="AH25" s="106" t="e">
        <v>#N/A</v>
      </c>
      <c r="AI25" s="106" t="e">
        <v>#N/A</v>
      </c>
      <c r="AJ25" s="106" t="e">
        <f t="shared" si="132"/>
        <v>#N/A</v>
      </c>
      <c r="AK25" s="106"/>
      <c r="AL25" s="27" t="e">
        <f>AJ25/AK25*100</f>
        <v>#N/A</v>
      </c>
      <c r="AM25" s="106" t="s">
        <v>2370</v>
      </c>
      <c r="AN25" s="6" t="s">
        <v>2736</v>
      </c>
      <c r="AO25" s="106" t="s">
        <v>2690</v>
      </c>
      <c r="AP25" s="106"/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s="106" t="e">
        <f t="shared" si="89"/>
        <v>#N/A</v>
      </c>
      <c r="BD25" s="106"/>
      <c r="BE25" s="27" t="e">
        <f t="shared" si="133"/>
        <v>#N/A</v>
      </c>
      <c r="BF25" s="106" t="s">
        <v>2370</v>
      </c>
      <c r="BG25" s="6" t="s">
        <v>2736</v>
      </c>
      <c r="BH25" s="106" t="s">
        <v>2690</v>
      </c>
      <c r="BI25" s="106"/>
      <c r="BJ25" t="e">
        <v>#N/A</v>
      </c>
      <c r="BK25" t="e">
        <v>#N/A</v>
      </c>
      <c r="BL25" t="e">
        <v>#N/A</v>
      </c>
      <c r="BM25" t="e">
        <v>#N/A</v>
      </c>
      <c r="BN25" t="e">
        <v>#N/A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s="106" t="e">
        <f t="shared" si="91"/>
        <v>#N/A</v>
      </c>
      <c r="BW25" s="106"/>
      <c r="BX25" s="27" t="e">
        <f t="shared" si="134"/>
        <v>#N/A</v>
      </c>
      <c r="BY25" s="106" t="s">
        <v>2370</v>
      </c>
      <c r="BZ25" s="6" t="s">
        <v>2736</v>
      </c>
      <c r="CA25" s="106" t="s">
        <v>2690</v>
      </c>
      <c r="CB25" s="106"/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  <c r="CI25" t="e">
        <v>#N/A</v>
      </c>
      <c r="CJ25" t="e">
        <v>#N/A</v>
      </c>
      <c r="CK25" t="e">
        <v>#N/A</v>
      </c>
      <c r="CL25" t="e">
        <v>#N/A</v>
      </c>
      <c r="CM25" t="e">
        <v>#N/A</v>
      </c>
      <c r="CN25" t="e">
        <v>#N/A</v>
      </c>
      <c r="CO25" s="106" t="e">
        <f t="shared" si="93"/>
        <v>#N/A</v>
      </c>
      <c r="CP25" s="106"/>
      <c r="CQ25" s="27" t="e">
        <f t="shared" si="135"/>
        <v>#N/A</v>
      </c>
      <c r="CR25" s="106" t="s">
        <v>2370</v>
      </c>
      <c r="CS25" s="6" t="s">
        <v>2736</v>
      </c>
      <c r="CT25" s="106" t="s">
        <v>2690</v>
      </c>
      <c r="CU25" s="106"/>
      <c r="CV25" t="e">
        <v>#N/A</v>
      </c>
      <c r="CW25" t="e">
        <v>#N/A</v>
      </c>
      <c r="CX25" t="e">
        <v>#N/A</v>
      </c>
      <c r="CY25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s="106" t="e">
        <f t="shared" si="95"/>
        <v>#N/A</v>
      </c>
      <c r="DI25" s="106"/>
      <c r="DJ25" s="27" t="e">
        <f t="shared" si="136"/>
        <v>#N/A</v>
      </c>
      <c r="DK25" s="106" t="s">
        <v>2370</v>
      </c>
      <c r="DL25" s="6" t="s">
        <v>2736</v>
      </c>
      <c r="DM25" s="106" t="s">
        <v>2690</v>
      </c>
      <c r="DN25" s="106"/>
      <c r="DO25" t="e">
        <v>#N/A</v>
      </c>
      <c r="DP25" t="e">
        <v>#N/A</v>
      </c>
      <c r="DQ25" t="e">
        <v>#N/A</v>
      </c>
      <c r="DR25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s="106" t="e">
        <f t="shared" si="97"/>
        <v>#N/A</v>
      </c>
      <c r="EB25" s="106">
        <f t="shared" si="27"/>
        <v>0</v>
      </c>
      <c r="EC25" s="27" t="e">
        <f t="shared" si="137"/>
        <v>#N/A</v>
      </c>
      <c r="ED25" s="106" t="s">
        <v>2370</v>
      </c>
      <c r="EE25" s="6" t="s">
        <v>2736</v>
      </c>
      <c r="EF25" s="106" t="s">
        <v>2690</v>
      </c>
      <c r="EG25" s="106"/>
      <c r="EH25" t="e">
        <v>#N/A</v>
      </c>
      <c r="EI25" t="e">
        <v>#N/A</v>
      </c>
      <c r="EJ25" t="e">
        <v>#N/A</v>
      </c>
      <c r="EK25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s="106" t="e">
        <f t="shared" si="99"/>
        <v>#N/A</v>
      </c>
      <c r="EU25" s="106"/>
      <c r="EV25" s="27" t="e">
        <f t="shared" si="138"/>
        <v>#N/A</v>
      </c>
      <c r="EW25" s="106" t="s">
        <v>2370</v>
      </c>
      <c r="EX25" s="6" t="s">
        <v>2736</v>
      </c>
      <c r="EY25" s="106" t="s">
        <v>2690</v>
      </c>
      <c r="EZ25" s="106"/>
      <c r="FA25" t="e">
        <v>#N/A</v>
      </c>
      <c r="FB25" t="e">
        <v>#N/A</v>
      </c>
      <c r="FC25" t="e">
        <v>#N/A</v>
      </c>
      <c r="FD25" t="e">
        <v>#N/A</v>
      </c>
      <c r="FE25" t="e">
        <v>#N/A</v>
      </c>
      <c r="FF25" t="e"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s="106" t="e">
        <f t="shared" si="101"/>
        <v>#N/A</v>
      </c>
      <c r="FN25" s="106"/>
      <c r="FO25" s="27" t="e">
        <f t="shared" si="139"/>
        <v>#N/A</v>
      </c>
      <c r="FP25" s="106" t="s">
        <v>2370</v>
      </c>
      <c r="FQ25" s="6" t="s">
        <v>2736</v>
      </c>
      <c r="FR25" s="106" t="s">
        <v>2690</v>
      </c>
      <c r="FS25" s="106"/>
      <c r="FT25" t="e">
        <v>#N/A</v>
      </c>
      <c r="FU25" t="e">
        <v>#N/A</v>
      </c>
      <c r="FV25" t="e">
        <v>#N/A</v>
      </c>
      <c r="FW25" t="e">
        <v>#N/A</v>
      </c>
      <c r="FX25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E25" t="e">
        <v>#N/A</v>
      </c>
      <c r="GF25" s="106" t="e">
        <f t="shared" si="103"/>
        <v>#N/A</v>
      </c>
      <c r="GG25" s="106"/>
      <c r="GH25" s="27" t="e">
        <f t="shared" si="140"/>
        <v>#N/A</v>
      </c>
      <c r="GI25" s="106" t="s">
        <v>2370</v>
      </c>
      <c r="GJ25" s="6" t="s">
        <v>2736</v>
      </c>
      <c r="GK25" s="106" t="s">
        <v>2690</v>
      </c>
      <c r="GL25" s="106"/>
      <c r="GM25" t="e">
        <v>#N/A</v>
      </c>
      <c r="GN25" t="e">
        <v>#N/A</v>
      </c>
      <c r="GO25" t="e">
        <v>#N/A</v>
      </c>
      <c r="GP25" t="e">
        <v>#N/A</v>
      </c>
      <c r="GQ25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v>#N/A</v>
      </c>
      <c r="GW25" t="e">
        <v>#N/A</v>
      </c>
      <c r="GX25" t="e">
        <v>#N/A</v>
      </c>
      <c r="GY25" s="106" t="e">
        <f t="shared" si="105"/>
        <v>#N/A</v>
      </c>
      <c r="GZ25" s="106"/>
      <c r="HA25" s="27" t="e">
        <f t="shared" si="28"/>
        <v>#N/A</v>
      </c>
      <c r="HB25" s="106" t="s">
        <v>2370</v>
      </c>
      <c r="HC25" s="6" t="s">
        <v>2736</v>
      </c>
      <c r="HD25" s="106" t="s">
        <v>2690</v>
      </c>
      <c r="HE25" s="106"/>
      <c r="HF25" t="e">
        <v>#N/A</v>
      </c>
      <c r="HG25" t="e">
        <v>#N/A</v>
      </c>
      <c r="HH25" t="e">
        <v>#N/A</v>
      </c>
      <c r="HI25" t="e">
        <v>#N/A</v>
      </c>
      <c r="HJ25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R25" s="106" t="e">
        <f t="shared" si="87"/>
        <v>#N/A</v>
      </c>
      <c r="HS25" s="106"/>
      <c r="HT25" s="27" t="e">
        <f t="shared" si="141"/>
        <v>#N/A</v>
      </c>
      <c r="HU25" s="106" t="s">
        <v>2370</v>
      </c>
      <c r="HV25" s="6" t="s">
        <v>2736</v>
      </c>
      <c r="HW25" s="106" t="s">
        <v>2690</v>
      </c>
      <c r="HX25" s="106"/>
      <c r="HY25" t="e">
        <v>#N/A</v>
      </c>
      <c r="HZ25" t="e">
        <v>#N/A</v>
      </c>
      <c r="IA25" t="e">
        <v>#N/A</v>
      </c>
      <c r="IB25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s="106" t="e">
        <f t="shared" si="142"/>
        <v>#N/A</v>
      </c>
      <c r="IL25" s="106">
        <f t="shared" si="30"/>
        <v>0</v>
      </c>
      <c r="IM25" s="27" t="e">
        <f t="shared" si="143"/>
        <v>#N/A</v>
      </c>
      <c r="IN25" s="106" t="s">
        <v>2370</v>
      </c>
      <c r="IO25" s="6" t="s">
        <v>2736</v>
      </c>
      <c r="IP25" s="106" t="s">
        <v>2690</v>
      </c>
      <c r="IQ25" s="106"/>
      <c r="IR25" t="e">
        <v>#N/A</v>
      </c>
      <c r="IS25" t="e">
        <v>#N/A</v>
      </c>
      <c r="IT25" t="e">
        <v>#N/A</v>
      </c>
      <c r="IU25" t="e">
        <v>#N/A</v>
      </c>
      <c r="IV25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D25" s="106" t="e">
        <f t="shared" si="108"/>
        <v>#N/A</v>
      </c>
      <c r="JE25" s="106"/>
      <c r="JF25" s="27" t="e">
        <f t="shared" si="144"/>
        <v>#N/A</v>
      </c>
      <c r="JG25" s="106" t="s">
        <v>2370</v>
      </c>
      <c r="JH25" s="6" t="s">
        <v>2736</v>
      </c>
      <c r="JI25" s="106" t="s">
        <v>2690</v>
      </c>
      <c r="JJ25" s="106"/>
      <c r="JK25" t="e">
        <v>#N/A</v>
      </c>
      <c r="JL25" t="e">
        <v>#N/A</v>
      </c>
      <c r="JM25" t="e">
        <v>#N/A</v>
      </c>
      <c r="JN25" t="e">
        <v>#N/A</v>
      </c>
      <c r="JO25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W25" s="106" t="e">
        <f t="shared" si="110"/>
        <v>#N/A</v>
      </c>
      <c r="JX25" s="106"/>
      <c r="JY25" s="27" t="e">
        <f t="shared" si="145"/>
        <v>#N/A</v>
      </c>
      <c r="JZ25" s="106" t="s">
        <v>2370</v>
      </c>
      <c r="KA25" s="6" t="s">
        <v>2736</v>
      </c>
      <c r="KB25" s="106" t="s">
        <v>2690</v>
      </c>
      <c r="KC25" s="106"/>
      <c r="KD25" t="e">
        <v>#N/A</v>
      </c>
      <c r="KE25" t="e">
        <v>#N/A</v>
      </c>
      <c r="KF25" t="e">
        <v>#N/A</v>
      </c>
      <c r="KG25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s="106" t="e">
        <f t="shared" si="112"/>
        <v>#N/A</v>
      </c>
      <c r="KQ25" s="106"/>
      <c r="KR25" s="27" t="e">
        <f t="shared" si="146"/>
        <v>#N/A</v>
      </c>
      <c r="KS25" s="106" t="s">
        <v>2370</v>
      </c>
      <c r="KT25" s="6" t="s">
        <v>2736</v>
      </c>
      <c r="KU25" s="106" t="s">
        <v>2690</v>
      </c>
      <c r="KV25" s="106"/>
      <c r="KW25" t="e">
        <v>#N/A</v>
      </c>
      <c r="KX25" t="e">
        <v>#N/A</v>
      </c>
      <c r="KY25" t="e">
        <v>#N/A</v>
      </c>
      <c r="KZ25" t="e">
        <v>#N/A</v>
      </c>
      <c r="LA25" t="e">
        <v>#N/A</v>
      </c>
      <c r="LB25" t="e">
        <v>#N/A</v>
      </c>
      <c r="LC25" t="e">
        <v>#N/A</v>
      </c>
      <c r="LD25" t="e">
        <v>#N/A</v>
      </c>
      <c r="LE25" t="e">
        <v>#N/A</v>
      </c>
      <c r="LF25" t="e">
        <v>#N/A</v>
      </c>
      <c r="LG25" t="e">
        <v>#N/A</v>
      </c>
      <c r="LH25" t="e">
        <v>#N/A</v>
      </c>
      <c r="LI25" s="106" t="e">
        <f t="shared" si="114"/>
        <v>#N/A</v>
      </c>
      <c r="LJ25" s="106"/>
      <c r="LK25" s="27" t="e">
        <f t="shared" si="147"/>
        <v>#N/A</v>
      </c>
      <c r="LL25" s="106" t="s">
        <v>2370</v>
      </c>
      <c r="LM25" s="6" t="s">
        <v>2736</v>
      </c>
      <c r="LN25" s="106" t="s">
        <v>2690</v>
      </c>
      <c r="LO25" s="106"/>
      <c r="LP25" t="e">
        <v>#N/A</v>
      </c>
      <c r="LQ25" t="e">
        <v>#N/A</v>
      </c>
      <c r="LR25" t="e">
        <v>#N/A</v>
      </c>
      <c r="LS25" t="e">
        <v>#N/A</v>
      </c>
      <c r="LT25" t="e">
        <v>#N/A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B25" s="106" t="e">
        <f t="shared" si="116"/>
        <v>#N/A</v>
      </c>
      <c r="MC25" s="106"/>
      <c r="MD25" s="27" t="e">
        <f t="shared" si="148"/>
        <v>#N/A</v>
      </c>
      <c r="ME25" s="106" t="s">
        <v>2370</v>
      </c>
      <c r="MF25" s="6" t="s">
        <v>2736</v>
      </c>
      <c r="MG25" s="106" t="s">
        <v>2690</v>
      </c>
      <c r="MH25" s="106"/>
      <c r="MI25" t="e">
        <v>#N/A</v>
      </c>
      <c r="MJ25" t="e">
        <v>#N/A</v>
      </c>
      <c r="MK25" t="e">
        <v>#N/A</v>
      </c>
      <c r="ML25" t="e">
        <v>#N/A</v>
      </c>
      <c r="MM25" t="e">
        <v>#N/A</v>
      </c>
      <c r="MN25" t="e">
        <v>#N/A</v>
      </c>
      <c r="MO25" t="e">
        <v>#N/A</v>
      </c>
      <c r="MP25" t="e">
        <v>#N/A</v>
      </c>
      <c r="MQ25" t="e">
        <v>#N/A</v>
      </c>
      <c r="MR25" t="e">
        <v>#N/A</v>
      </c>
      <c r="MS25" t="e">
        <v>#N/A</v>
      </c>
      <c r="MT25" t="e">
        <v>#N/A</v>
      </c>
      <c r="MU25" s="106" t="e">
        <f t="shared" si="118"/>
        <v>#N/A</v>
      </c>
      <c r="MV25" s="106"/>
      <c r="MW25" s="27" t="e">
        <f t="shared" si="149"/>
        <v>#N/A</v>
      </c>
      <c r="MX25" s="106" t="s">
        <v>2370</v>
      </c>
      <c r="MY25" s="6" t="s">
        <v>2736</v>
      </c>
      <c r="MZ25" s="106" t="s">
        <v>2690</v>
      </c>
      <c r="NA25" s="106"/>
      <c r="NB25" t="e">
        <v>#N/A</v>
      </c>
      <c r="NC25" t="e">
        <v>#N/A</v>
      </c>
      <c r="ND25" t="e">
        <v>#N/A</v>
      </c>
      <c r="NE25" t="e">
        <v>#N/A</v>
      </c>
      <c r="NF25" t="e">
        <v>#N/A</v>
      </c>
      <c r="NG25" t="e">
        <v>#N/A</v>
      </c>
      <c r="NH25" t="e">
        <v>#N/A</v>
      </c>
      <c r="NI25" t="e">
        <v>#N/A</v>
      </c>
      <c r="NJ25" t="e">
        <v>#N/A</v>
      </c>
      <c r="NK25" t="e">
        <v>#N/A</v>
      </c>
      <c r="NL25" t="e">
        <v>#N/A</v>
      </c>
      <c r="NM25" t="e">
        <v>#N/A</v>
      </c>
      <c r="NN25" s="106" t="e">
        <f t="shared" si="120"/>
        <v>#N/A</v>
      </c>
      <c r="NO25" s="106">
        <f t="shared" si="33"/>
        <v>0</v>
      </c>
      <c r="NP25" s="27" t="e">
        <f t="shared" si="150"/>
        <v>#N/A</v>
      </c>
      <c r="NQ25" s="106" t="s">
        <v>2370</v>
      </c>
      <c r="NR25" s="6" t="s">
        <v>2736</v>
      </c>
      <c r="NS25" s="106" t="s">
        <v>2690</v>
      </c>
      <c r="NT25" s="106"/>
      <c r="NU25" t="e">
        <v>#N/A</v>
      </c>
      <c r="NV25" t="e">
        <v>#N/A</v>
      </c>
      <c r="NW25" t="e">
        <v>#N/A</v>
      </c>
      <c r="NX25" t="e">
        <v>#N/A</v>
      </c>
      <c r="NY25" t="e">
        <v>#N/A</v>
      </c>
      <c r="NZ25" t="e">
        <v>#N/A</v>
      </c>
      <c r="OA25" t="e">
        <v>#N/A</v>
      </c>
      <c r="OB25" t="e">
        <v>#N/A</v>
      </c>
      <c r="OC25" t="e">
        <v>#N/A</v>
      </c>
      <c r="OD25" t="e">
        <v>#N/A</v>
      </c>
      <c r="OE25" t="e">
        <v>#N/A</v>
      </c>
      <c r="OF25" t="e">
        <v>#N/A</v>
      </c>
      <c r="OG25" s="106" t="e">
        <f t="shared" si="122"/>
        <v>#N/A</v>
      </c>
      <c r="OH25" s="106"/>
      <c r="OI25" s="27" t="e">
        <f t="shared" si="151"/>
        <v>#N/A</v>
      </c>
      <c r="OJ25" s="106" t="s">
        <v>2370</v>
      </c>
      <c r="OK25" s="6" t="s">
        <v>2736</v>
      </c>
      <c r="OL25" s="106" t="s">
        <v>2690</v>
      </c>
      <c r="OM25" s="106"/>
      <c r="ON25" t="e">
        <v>#N/A</v>
      </c>
      <c r="OO25" t="e">
        <v>#N/A</v>
      </c>
      <c r="OP25" t="e">
        <v>#N/A</v>
      </c>
      <c r="OQ25" t="e">
        <v>#N/A</v>
      </c>
      <c r="OR25" t="e">
        <v>#N/A</v>
      </c>
      <c r="OS25" t="e">
        <v>#N/A</v>
      </c>
      <c r="OT25" t="e">
        <v>#N/A</v>
      </c>
      <c r="OU25" t="e">
        <v>#N/A</v>
      </c>
      <c r="OV25" t="e">
        <v>#N/A</v>
      </c>
      <c r="OW25" t="e">
        <v>#N/A</v>
      </c>
      <c r="OX25" t="e">
        <v>#N/A</v>
      </c>
      <c r="OY25" t="e">
        <v>#N/A</v>
      </c>
      <c r="OZ25" s="106" t="e">
        <f t="shared" si="124"/>
        <v>#N/A</v>
      </c>
      <c r="PA25" s="106"/>
      <c r="PB25" s="27" t="e">
        <f t="shared" si="152"/>
        <v>#N/A</v>
      </c>
      <c r="PC25" s="106" t="s">
        <v>2370</v>
      </c>
      <c r="PD25" s="6" t="s">
        <v>2736</v>
      </c>
      <c r="PE25" s="106" t="s">
        <v>2690</v>
      </c>
      <c r="PF25" s="106"/>
      <c r="PG25" t="e">
        <v>#N/A</v>
      </c>
      <c r="PH25" t="e">
        <v>#N/A</v>
      </c>
      <c r="PI25" t="e">
        <v>#N/A</v>
      </c>
      <c r="PJ25" t="e">
        <v>#N/A</v>
      </c>
      <c r="PK25" t="e">
        <v>#N/A</v>
      </c>
      <c r="PL25" t="e">
        <v>#N/A</v>
      </c>
      <c r="PM25" t="e">
        <v>#N/A</v>
      </c>
      <c r="PN25" t="e">
        <v>#N/A</v>
      </c>
      <c r="PO25" t="e">
        <v>#N/A</v>
      </c>
      <c r="PP25" t="e">
        <v>#N/A</v>
      </c>
      <c r="PQ25" t="e">
        <v>#N/A</v>
      </c>
      <c r="PR25" t="e">
        <v>#N/A</v>
      </c>
      <c r="PS25" s="106" t="e">
        <f t="shared" si="125"/>
        <v>#N/A</v>
      </c>
      <c r="PT25" s="106"/>
      <c r="PU25" s="27" t="e">
        <f t="shared" si="153"/>
        <v>#N/A</v>
      </c>
      <c r="PV25" s="106" t="s">
        <v>2370</v>
      </c>
      <c r="PW25" s="6" t="s">
        <v>2736</v>
      </c>
      <c r="PX25" s="106" t="s">
        <v>2690</v>
      </c>
      <c r="PY25" s="106"/>
      <c r="PZ25" t="e">
        <v>#N/A</v>
      </c>
      <c r="QA25" t="e">
        <v>#N/A</v>
      </c>
      <c r="QB25" t="e">
        <v>#N/A</v>
      </c>
      <c r="QC25" t="e">
        <v>#N/A</v>
      </c>
      <c r="QD25" t="e">
        <v>#N/A</v>
      </c>
      <c r="QE25" t="e">
        <v>#N/A</v>
      </c>
      <c r="QF25" t="e">
        <v>#N/A</v>
      </c>
      <c r="QG25" t="e">
        <v>#N/A</v>
      </c>
      <c r="QH25" t="e">
        <v>#N/A</v>
      </c>
      <c r="QI25" t="e">
        <v>#N/A</v>
      </c>
      <c r="QJ25" t="e">
        <v>#N/A</v>
      </c>
      <c r="QK25" t="e">
        <v>#N/A</v>
      </c>
      <c r="QL25" s="106" t="e">
        <f t="shared" si="126"/>
        <v>#N/A</v>
      </c>
      <c r="QM25" s="106"/>
      <c r="QN25" s="27" t="e">
        <f t="shared" si="154"/>
        <v>#N/A</v>
      </c>
      <c r="QO25" s="106" t="s">
        <v>2370</v>
      </c>
      <c r="QP25" s="6" t="s">
        <v>2736</v>
      </c>
      <c r="QQ25" s="106" t="s">
        <v>2690</v>
      </c>
      <c r="QR25" s="106"/>
      <c r="QS25" t="e">
        <v>#N/A</v>
      </c>
      <c r="QT25" t="e">
        <v>#N/A</v>
      </c>
      <c r="QU25" t="e">
        <v>#N/A</v>
      </c>
      <c r="QV25" t="e">
        <v>#N/A</v>
      </c>
      <c r="QW25" t="e">
        <v>#N/A</v>
      </c>
      <c r="QX25" t="e">
        <v>#N/A</v>
      </c>
      <c r="QY25" t="e">
        <v>#N/A</v>
      </c>
      <c r="QZ25" t="e">
        <v>#N/A</v>
      </c>
      <c r="RA25" t="e">
        <v>#N/A</v>
      </c>
      <c r="RB25" t="e">
        <v>#N/A</v>
      </c>
      <c r="RC25" t="e">
        <v>#N/A</v>
      </c>
      <c r="RD25" t="e">
        <v>#N/A</v>
      </c>
      <c r="RE25" s="106" t="e">
        <f t="shared" si="127"/>
        <v>#N/A</v>
      </c>
      <c r="RF25" s="106"/>
      <c r="RG25" s="27" t="e">
        <f t="shared" si="155"/>
        <v>#N/A</v>
      </c>
      <c r="RH25" s="106" t="s">
        <v>2370</v>
      </c>
      <c r="RI25" s="6" t="s">
        <v>2736</v>
      </c>
      <c r="RJ25" s="106" t="s">
        <v>2690</v>
      </c>
      <c r="RK25" s="106"/>
      <c r="RL25" t="e">
        <v>#N/A</v>
      </c>
      <c r="RM25" t="e">
        <v>#N/A</v>
      </c>
      <c r="RN25" t="e">
        <v>#N/A</v>
      </c>
      <c r="RO25" t="e">
        <v>#N/A</v>
      </c>
      <c r="RP25" t="e">
        <v>#N/A</v>
      </c>
      <c r="RQ25" t="e">
        <v>#N/A</v>
      </c>
      <c r="RR25" t="e">
        <v>#N/A</v>
      </c>
      <c r="RS25" t="e">
        <v>#N/A</v>
      </c>
      <c r="RT25" t="e">
        <v>#N/A</v>
      </c>
      <c r="RU25" t="e">
        <v>#N/A</v>
      </c>
      <c r="RV25" t="e">
        <v>#N/A</v>
      </c>
      <c r="RW25" t="e">
        <v>#N/A</v>
      </c>
      <c r="RX25" s="106" t="e">
        <f t="shared" si="128"/>
        <v>#N/A</v>
      </c>
      <c r="RY25" s="106"/>
      <c r="RZ25" s="27" t="e">
        <f t="shared" si="156"/>
        <v>#N/A</v>
      </c>
      <c r="SA25" s="106" t="s">
        <v>2370</v>
      </c>
      <c r="SB25" s="6" t="s">
        <v>2736</v>
      </c>
      <c r="SC25" s="106" t="s">
        <v>2690</v>
      </c>
      <c r="SD25" s="106"/>
      <c r="SE25" t="e">
        <v>#N/A</v>
      </c>
      <c r="SF25" t="e">
        <v>#N/A</v>
      </c>
      <c r="SG25" t="e">
        <v>#N/A</v>
      </c>
      <c r="SH25" t="e">
        <v>#N/A</v>
      </c>
      <c r="SI25" t="e">
        <v>#N/A</v>
      </c>
      <c r="SJ25" t="e">
        <v>#N/A</v>
      </c>
      <c r="SK25" t="e">
        <v>#N/A</v>
      </c>
      <c r="SL25" t="e">
        <v>#N/A</v>
      </c>
      <c r="SM25" t="e">
        <v>#N/A</v>
      </c>
      <c r="SN25" t="e">
        <v>#N/A</v>
      </c>
      <c r="SO25" t="e">
        <v>#N/A</v>
      </c>
      <c r="SP25" t="e">
        <v>#N/A</v>
      </c>
      <c r="SQ25" s="106" t="e">
        <f t="shared" si="129"/>
        <v>#N/A</v>
      </c>
      <c r="SR25" s="106">
        <f t="shared" si="34"/>
        <v>0</v>
      </c>
      <c r="SS25" s="27" t="e">
        <f t="shared" si="157"/>
        <v>#N/A</v>
      </c>
      <c r="ST25" s="106" t="s">
        <v>2370</v>
      </c>
      <c r="SU25" s="6" t="s">
        <v>2736</v>
      </c>
      <c r="SV25" s="106" t="s">
        <v>2690</v>
      </c>
      <c r="SW25" s="106"/>
      <c r="TJ25" s="106">
        <f t="shared" si="130"/>
        <v>0</v>
      </c>
      <c r="TK25" s="106"/>
      <c r="TL25" s="27" t="e">
        <f t="shared" si="158"/>
        <v>#DIV/0!</v>
      </c>
    </row>
    <row r="26" spans="1:532">
      <c r="A26" s="106" t="s">
        <v>2376</v>
      </c>
      <c r="B26" s="6" t="s">
        <v>2736</v>
      </c>
      <c r="C26" s="106" t="s">
        <v>2690</v>
      </c>
      <c r="D26" s="106"/>
      <c r="E26" s="176">
        <v>5.1041666666666666E-3</v>
      </c>
      <c r="F26" s="176">
        <v>4.340277777777778E-3</v>
      </c>
      <c r="G26" s="176">
        <v>5.6712962962962956E-4</v>
      </c>
      <c r="H26" s="176">
        <v>1.8518518518518518E-4</v>
      </c>
      <c r="I26" s="106">
        <v>4</v>
      </c>
      <c r="J26" s="106">
        <v>8</v>
      </c>
      <c r="K26" s="106">
        <v>0</v>
      </c>
      <c r="L26" s="106">
        <v>0</v>
      </c>
      <c r="M26" s="106">
        <v>0</v>
      </c>
      <c r="N26" s="106">
        <v>0</v>
      </c>
      <c r="O26" s="106">
        <v>0</v>
      </c>
      <c r="P26" s="106">
        <v>0</v>
      </c>
      <c r="Q26" s="106">
        <f t="shared" si="88"/>
        <v>8</v>
      </c>
      <c r="R26" s="106"/>
      <c r="S26" s="27" t="e">
        <f t="shared" si="131"/>
        <v>#DIV/0!</v>
      </c>
      <c r="T26" s="106" t="s">
        <v>2376</v>
      </c>
      <c r="U26" s="6" t="s">
        <v>2736</v>
      </c>
      <c r="V26" s="106" t="s">
        <v>2690</v>
      </c>
      <c r="W26" s="106"/>
      <c r="X26" s="176">
        <v>0</v>
      </c>
      <c r="Y26" s="176">
        <v>0</v>
      </c>
      <c r="Z26" s="176">
        <v>0</v>
      </c>
      <c r="AA26" s="176">
        <v>0</v>
      </c>
      <c r="AB26" s="106">
        <v>0</v>
      </c>
      <c r="AC26" s="106">
        <v>0</v>
      </c>
      <c r="AD26" s="106">
        <v>0</v>
      </c>
      <c r="AE26" s="106">
        <v>0</v>
      </c>
      <c r="AF26" s="106">
        <v>0</v>
      </c>
      <c r="AG26" s="106">
        <v>0</v>
      </c>
      <c r="AH26" s="106">
        <v>0</v>
      </c>
      <c r="AI26" s="106">
        <v>0</v>
      </c>
      <c r="AJ26" s="106">
        <f t="shared" si="132"/>
        <v>0</v>
      </c>
      <c r="AK26" s="106"/>
      <c r="AL26" s="27"/>
      <c r="AM26" s="106" t="s">
        <v>2376</v>
      </c>
      <c r="AN26" s="6" t="s">
        <v>2736</v>
      </c>
      <c r="AO26" s="106" t="s">
        <v>2690</v>
      </c>
      <c r="AP26" s="106"/>
      <c r="AQ26" s="1">
        <v>2.0486111111111113E-3</v>
      </c>
      <c r="AR26" s="1">
        <v>2.0486111111111113E-3</v>
      </c>
      <c r="AS26" s="1">
        <v>0</v>
      </c>
      <c r="AT26" s="1">
        <v>0</v>
      </c>
      <c r="AU26">
        <v>1</v>
      </c>
      <c r="AV26">
        <v>10</v>
      </c>
      <c r="AW26">
        <v>32</v>
      </c>
      <c r="AX26">
        <v>4</v>
      </c>
      <c r="AY26">
        <v>0</v>
      </c>
      <c r="AZ26">
        <v>0</v>
      </c>
      <c r="BA26">
        <v>0</v>
      </c>
      <c r="BB26">
        <v>88.89</v>
      </c>
      <c r="BC26" s="106">
        <f t="shared" si="89"/>
        <v>6</v>
      </c>
      <c r="BD26" s="106"/>
      <c r="BE26" s="27" t="e">
        <f t="shared" si="133"/>
        <v>#DIV/0!</v>
      </c>
      <c r="BF26" s="106" t="s">
        <v>2376</v>
      </c>
      <c r="BG26" s="6" t="s">
        <v>2736</v>
      </c>
      <c r="BH26" s="106" t="s">
        <v>2690</v>
      </c>
      <c r="BI26" s="106"/>
      <c r="BJ26" s="1">
        <v>0</v>
      </c>
      <c r="BK26" s="1">
        <v>0</v>
      </c>
      <c r="BL26" s="1">
        <v>0</v>
      </c>
      <c r="BM26" s="1">
        <v>0</v>
      </c>
      <c r="BN26">
        <v>0</v>
      </c>
      <c r="BO26">
        <v>0</v>
      </c>
      <c r="BP26">
        <v>10</v>
      </c>
      <c r="BQ26">
        <v>0</v>
      </c>
      <c r="BR26">
        <v>0</v>
      </c>
      <c r="BS26">
        <v>0</v>
      </c>
      <c r="BT26">
        <v>0</v>
      </c>
      <c r="BU26">
        <v>100</v>
      </c>
      <c r="BV26" s="106">
        <f t="shared" si="91"/>
        <v>0</v>
      </c>
      <c r="BW26" s="106"/>
      <c r="BX26" s="27" t="e">
        <f t="shared" si="134"/>
        <v>#DIV/0!</v>
      </c>
      <c r="BY26" s="106" t="s">
        <v>2376</v>
      </c>
      <c r="BZ26" s="6" t="s">
        <v>2736</v>
      </c>
      <c r="CA26" s="106" t="s">
        <v>2690</v>
      </c>
      <c r="CB26" s="106"/>
      <c r="CC26" s="1">
        <v>0</v>
      </c>
      <c r="CD26" s="1">
        <v>0</v>
      </c>
      <c r="CE26" s="1">
        <v>0</v>
      </c>
      <c r="CF26" s="1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 s="106">
        <f t="shared" si="93"/>
        <v>0</v>
      </c>
      <c r="CP26" s="106"/>
      <c r="CQ26" s="27" t="e">
        <f t="shared" si="135"/>
        <v>#DIV/0!</v>
      </c>
      <c r="CR26" s="106" t="s">
        <v>2376</v>
      </c>
      <c r="CS26" s="6" t="s">
        <v>2736</v>
      </c>
      <c r="CT26" s="106" t="s">
        <v>2690</v>
      </c>
      <c r="CU26" s="106"/>
      <c r="CV26" t="e">
        <v>#N/A</v>
      </c>
      <c r="CW26" t="e">
        <v>#N/A</v>
      </c>
      <c r="CX26" t="e">
        <v>#N/A</v>
      </c>
      <c r="CY26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s="106" t="e">
        <f t="shared" si="95"/>
        <v>#N/A</v>
      </c>
      <c r="DI26" s="106"/>
      <c r="DJ26" s="27" t="e">
        <f t="shared" si="136"/>
        <v>#N/A</v>
      </c>
      <c r="DK26" s="106" t="s">
        <v>2376</v>
      </c>
      <c r="DL26" s="6" t="s">
        <v>2736</v>
      </c>
      <c r="DM26" s="106" t="s">
        <v>2690</v>
      </c>
      <c r="DN26" s="106"/>
      <c r="DO26" s="1">
        <v>7.1527777777777787E-3</v>
      </c>
      <c r="DP26" s="1">
        <v>6.3888888888888884E-3</v>
      </c>
      <c r="DQ26" s="1">
        <v>5.6712962962962956E-4</v>
      </c>
      <c r="DR26" s="1">
        <v>1.8518518518518518E-4</v>
      </c>
      <c r="DS26">
        <v>5</v>
      </c>
      <c r="DT26">
        <v>18</v>
      </c>
      <c r="DU26">
        <v>42</v>
      </c>
      <c r="DV26">
        <v>4</v>
      </c>
      <c r="DW26">
        <v>0</v>
      </c>
      <c r="DX26">
        <v>0</v>
      </c>
      <c r="DY26">
        <v>0</v>
      </c>
      <c r="DZ26">
        <v>91.3</v>
      </c>
      <c r="EA26" s="106">
        <f t="shared" si="97"/>
        <v>14</v>
      </c>
      <c r="EB26" s="106">
        <f t="shared" si="27"/>
        <v>0</v>
      </c>
      <c r="EC26" s="27" t="e">
        <f t="shared" si="137"/>
        <v>#DIV/0!</v>
      </c>
      <c r="ED26" s="106" t="s">
        <v>2376</v>
      </c>
      <c r="EE26" s="6" t="s">
        <v>2736</v>
      </c>
      <c r="EF26" s="106" t="s">
        <v>2690</v>
      </c>
      <c r="EG26" s="106"/>
      <c r="EH26" t="e">
        <v>#N/A</v>
      </c>
      <c r="EI26" t="e">
        <v>#N/A</v>
      </c>
      <c r="EJ26" t="e">
        <v>#N/A</v>
      </c>
      <c r="EK26" t="e">
        <v>#N/A</v>
      </c>
      <c r="EL26" t="e">
        <v>#N/A</v>
      </c>
      <c r="EM26" t="e">
        <v>#N/A</v>
      </c>
      <c r="EN26" t="e">
        <v>#N/A</v>
      </c>
      <c r="EO26" t="e">
        <v>#N/A</v>
      </c>
      <c r="EP26" t="e">
        <v>#N/A</v>
      </c>
      <c r="EQ26" t="e">
        <v>#N/A</v>
      </c>
      <c r="ER26" t="e">
        <v>#N/A</v>
      </c>
      <c r="ES26" t="e">
        <v>#N/A</v>
      </c>
      <c r="ET26" s="106" t="e">
        <f t="shared" si="99"/>
        <v>#N/A</v>
      </c>
      <c r="EU26" s="106"/>
      <c r="EV26" s="27" t="e">
        <f t="shared" si="138"/>
        <v>#N/A</v>
      </c>
      <c r="EW26" s="106" t="s">
        <v>2376</v>
      </c>
      <c r="EX26" s="6" t="s">
        <v>2736</v>
      </c>
      <c r="EY26" s="106" t="s">
        <v>2690</v>
      </c>
      <c r="EZ26" s="106"/>
      <c r="FA26" t="e">
        <v>#N/A</v>
      </c>
      <c r="FB26" t="e">
        <v>#N/A</v>
      </c>
      <c r="FC26" t="e">
        <v>#N/A</v>
      </c>
      <c r="FD26" t="e">
        <v>#N/A</v>
      </c>
      <c r="FE26" t="e">
        <v>#N/A</v>
      </c>
      <c r="FF26" t="e">
        <v>#N/A</v>
      </c>
      <c r="FG26" t="e">
        <v>#N/A</v>
      </c>
      <c r="FH26" t="e">
        <v>#N/A</v>
      </c>
      <c r="FI26" t="e">
        <v>#N/A</v>
      </c>
      <c r="FJ26" t="e">
        <v>#N/A</v>
      </c>
      <c r="FK26" t="e">
        <v>#N/A</v>
      </c>
      <c r="FL26" t="e">
        <v>#N/A</v>
      </c>
      <c r="FM26" s="106" t="e">
        <f t="shared" si="101"/>
        <v>#N/A</v>
      </c>
      <c r="FN26" s="106"/>
      <c r="FO26" s="27" t="e">
        <f t="shared" si="139"/>
        <v>#N/A</v>
      </c>
      <c r="FP26" s="106" t="s">
        <v>2376</v>
      </c>
      <c r="FQ26" s="6" t="s">
        <v>2736</v>
      </c>
      <c r="FR26" s="106" t="s">
        <v>2690</v>
      </c>
      <c r="FS26" s="106"/>
      <c r="FT26" t="e">
        <v>#N/A</v>
      </c>
      <c r="FU26" t="e">
        <v>#N/A</v>
      </c>
      <c r="FV26" t="e">
        <v>#N/A</v>
      </c>
      <c r="FW26" t="e">
        <v>#N/A</v>
      </c>
      <c r="FX26" t="e">
        <v>#N/A</v>
      </c>
      <c r="FY26" t="e">
        <v>#N/A</v>
      </c>
      <c r="FZ26" t="e">
        <v>#N/A</v>
      </c>
      <c r="GA26" t="e">
        <v>#N/A</v>
      </c>
      <c r="GB26" t="e">
        <v>#N/A</v>
      </c>
      <c r="GC26" t="e">
        <v>#N/A</v>
      </c>
      <c r="GD26" t="e">
        <v>#N/A</v>
      </c>
      <c r="GE26" t="e">
        <v>#N/A</v>
      </c>
      <c r="GF26" s="106" t="e">
        <f t="shared" si="103"/>
        <v>#N/A</v>
      </c>
      <c r="GG26" s="106"/>
      <c r="GH26" s="27" t="e">
        <f t="shared" si="140"/>
        <v>#N/A</v>
      </c>
      <c r="GI26" s="106" t="s">
        <v>2376</v>
      </c>
      <c r="GJ26" s="6" t="s">
        <v>2736</v>
      </c>
      <c r="GK26" s="106" t="s">
        <v>2690</v>
      </c>
      <c r="GL26" s="106"/>
      <c r="GM26" t="e">
        <v>#N/A</v>
      </c>
      <c r="GN26" t="e">
        <v>#N/A</v>
      </c>
      <c r="GO26" t="e">
        <v>#N/A</v>
      </c>
      <c r="GP26" t="e">
        <v>#N/A</v>
      </c>
      <c r="GQ26" t="e">
        <v>#N/A</v>
      </c>
      <c r="GR26" t="e">
        <v>#N/A</v>
      </c>
      <c r="GS26" t="e">
        <v>#N/A</v>
      </c>
      <c r="GT26" t="e">
        <v>#N/A</v>
      </c>
      <c r="GU26" t="e">
        <v>#N/A</v>
      </c>
      <c r="GV26" t="e">
        <v>#N/A</v>
      </c>
      <c r="GW26" t="e">
        <v>#N/A</v>
      </c>
      <c r="GX26" t="e">
        <v>#N/A</v>
      </c>
      <c r="GY26" s="106" t="e">
        <f t="shared" si="105"/>
        <v>#N/A</v>
      </c>
      <c r="GZ26" s="106"/>
      <c r="HA26" s="27" t="e">
        <f t="shared" si="28"/>
        <v>#N/A</v>
      </c>
      <c r="HB26" s="106" t="s">
        <v>2376</v>
      </c>
      <c r="HC26" s="6" t="s">
        <v>2736</v>
      </c>
      <c r="HD26" s="106" t="s">
        <v>2690</v>
      </c>
      <c r="HE26" s="106"/>
      <c r="HF26" t="e">
        <v>#N/A</v>
      </c>
      <c r="HG26" t="e">
        <v>#N/A</v>
      </c>
      <c r="HH26" t="e">
        <v>#N/A</v>
      </c>
      <c r="HI26" t="e">
        <v>#N/A</v>
      </c>
      <c r="HJ26" t="e">
        <v>#N/A</v>
      </c>
      <c r="HK26" t="e">
        <v>#N/A</v>
      </c>
      <c r="HL26" t="e">
        <v>#N/A</v>
      </c>
      <c r="HM26" t="e">
        <v>#N/A</v>
      </c>
      <c r="HN26" t="e">
        <v>#N/A</v>
      </c>
      <c r="HO26" t="e">
        <v>#N/A</v>
      </c>
      <c r="HP26" t="e">
        <v>#N/A</v>
      </c>
      <c r="HQ26" t="e">
        <v>#N/A</v>
      </c>
      <c r="HR26" s="106" t="e">
        <f t="shared" si="87"/>
        <v>#N/A</v>
      </c>
      <c r="HS26" s="106"/>
      <c r="HT26" s="27" t="e">
        <f t="shared" si="141"/>
        <v>#N/A</v>
      </c>
      <c r="HU26" s="106" t="s">
        <v>2376</v>
      </c>
      <c r="HV26" s="6" t="s">
        <v>2736</v>
      </c>
      <c r="HW26" s="106" t="s">
        <v>2690</v>
      </c>
      <c r="HX26" s="106"/>
      <c r="HY26" t="e">
        <v>#N/A</v>
      </c>
      <c r="HZ26" t="e">
        <v>#N/A</v>
      </c>
      <c r="IA26" t="e">
        <v>#N/A</v>
      </c>
      <c r="IB26" t="e">
        <v>#N/A</v>
      </c>
      <c r="IC26" t="e">
        <v>#N/A</v>
      </c>
      <c r="ID26" t="e">
        <v>#N/A</v>
      </c>
      <c r="IE26" t="e">
        <v>#N/A</v>
      </c>
      <c r="IF26" t="e">
        <v>#N/A</v>
      </c>
      <c r="IG26" t="e">
        <v>#N/A</v>
      </c>
      <c r="IH26" t="e">
        <v>#N/A</v>
      </c>
      <c r="II26" t="e">
        <v>#N/A</v>
      </c>
      <c r="IJ26" t="e">
        <v>#N/A</v>
      </c>
      <c r="IK26" s="106" t="e">
        <f t="shared" si="142"/>
        <v>#N/A</v>
      </c>
      <c r="IL26" s="106">
        <f t="shared" si="30"/>
        <v>0</v>
      </c>
      <c r="IM26" s="27" t="e">
        <f t="shared" si="143"/>
        <v>#N/A</v>
      </c>
      <c r="IN26" s="106" t="s">
        <v>2376</v>
      </c>
      <c r="IO26" s="6" t="s">
        <v>2736</v>
      </c>
      <c r="IP26" s="106" t="s">
        <v>2690</v>
      </c>
      <c r="IQ26" s="106"/>
      <c r="IR26" t="e">
        <v>#N/A</v>
      </c>
      <c r="IS26" t="e">
        <v>#N/A</v>
      </c>
      <c r="IT26" t="e">
        <v>#N/A</v>
      </c>
      <c r="IU26" t="e">
        <v>#N/A</v>
      </c>
      <c r="IV26" t="e">
        <v>#N/A</v>
      </c>
      <c r="IW26" t="e">
        <v>#N/A</v>
      </c>
      <c r="IX26" t="e">
        <v>#N/A</v>
      </c>
      <c r="IY26" t="e">
        <v>#N/A</v>
      </c>
      <c r="IZ26" t="e">
        <v>#N/A</v>
      </c>
      <c r="JA26" t="e">
        <v>#N/A</v>
      </c>
      <c r="JB26" t="e">
        <v>#N/A</v>
      </c>
      <c r="JC26" t="e">
        <v>#N/A</v>
      </c>
      <c r="JD26" s="106" t="e">
        <f t="shared" si="108"/>
        <v>#N/A</v>
      </c>
      <c r="JE26" s="106"/>
      <c r="JF26" s="27" t="e">
        <f t="shared" si="144"/>
        <v>#N/A</v>
      </c>
      <c r="JG26" s="106" t="s">
        <v>2376</v>
      </c>
      <c r="JH26" s="6" t="s">
        <v>2736</v>
      </c>
      <c r="JI26" s="106" t="s">
        <v>2690</v>
      </c>
      <c r="JJ26" s="106"/>
      <c r="JK26" t="e">
        <v>#N/A</v>
      </c>
      <c r="JL26" t="e">
        <v>#N/A</v>
      </c>
      <c r="JM26" t="e">
        <v>#N/A</v>
      </c>
      <c r="JN26" t="e">
        <v>#N/A</v>
      </c>
      <c r="JO26" t="e">
        <v>#N/A</v>
      </c>
      <c r="JP26" t="e">
        <v>#N/A</v>
      </c>
      <c r="JQ26" t="e">
        <v>#N/A</v>
      </c>
      <c r="JR26" t="e">
        <v>#N/A</v>
      </c>
      <c r="JS26" t="e">
        <v>#N/A</v>
      </c>
      <c r="JT26" t="e">
        <v>#N/A</v>
      </c>
      <c r="JU26" t="e">
        <v>#N/A</v>
      </c>
      <c r="JV26" t="e">
        <v>#N/A</v>
      </c>
      <c r="JW26" s="106" t="e">
        <f t="shared" si="110"/>
        <v>#N/A</v>
      </c>
      <c r="JX26" s="106"/>
      <c r="JY26" s="27" t="e">
        <f t="shared" si="145"/>
        <v>#N/A</v>
      </c>
      <c r="JZ26" s="106" t="s">
        <v>2376</v>
      </c>
      <c r="KA26" s="6" t="s">
        <v>2736</v>
      </c>
      <c r="KB26" s="106" t="s">
        <v>2690</v>
      </c>
      <c r="KC26" s="106"/>
      <c r="KD26" t="e">
        <v>#N/A</v>
      </c>
      <c r="KE26" t="e">
        <v>#N/A</v>
      </c>
      <c r="KF26" t="e">
        <v>#N/A</v>
      </c>
      <c r="KG26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s="106" t="e">
        <f t="shared" si="112"/>
        <v>#N/A</v>
      </c>
      <c r="KQ26" s="106"/>
      <c r="KR26" s="27" t="e">
        <f t="shared" si="146"/>
        <v>#N/A</v>
      </c>
      <c r="KS26" s="106" t="s">
        <v>2376</v>
      </c>
      <c r="KT26" s="6" t="s">
        <v>2736</v>
      </c>
      <c r="KU26" s="106" t="s">
        <v>2690</v>
      </c>
      <c r="KV26" s="106"/>
      <c r="KW26" t="e">
        <v>#N/A</v>
      </c>
      <c r="KX26" t="e">
        <v>#N/A</v>
      </c>
      <c r="KY26" t="e">
        <v>#N/A</v>
      </c>
      <c r="KZ26" t="e">
        <v>#N/A</v>
      </c>
      <c r="LA26" t="e">
        <v>#N/A</v>
      </c>
      <c r="LB26" t="e">
        <v>#N/A</v>
      </c>
      <c r="LC26" t="e">
        <v>#N/A</v>
      </c>
      <c r="LD26" t="e">
        <v>#N/A</v>
      </c>
      <c r="LE26" t="e">
        <v>#N/A</v>
      </c>
      <c r="LF26" t="e">
        <v>#N/A</v>
      </c>
      <c r="LG26" t="e">
        <v>#N/A</v>
      </c>
      <c r="LH26" t="e">
        <v>#N/A</v>
      </c>
      <c r="LI26" s="106" t="e">
        <f t="shared" si="114"/>
        <v>#N/A</v>
      </c>
      <c r="LJ26" s="106"/>
      <c r="LK26" s="27" t="e">
        <f t="shared" si="147"/>
        <v>#N/A</v>
      </c>
      <c r="LL26" s="106" t="s">
        <v>2376</v>
      </c>
      <c r="LM26" s="6" t="s">
        <v>2736</v>
      </c>
      <c r="LN26" s="106" t="s">
        <v>2690</v>
      </c>
      <c r="LO26" s="106"/>
      <c r="LP26" t="e">
        <v>#N/A</v>
      </c>
      <c r="LQ26" t="e">
        <v>#N/A</v>
      </c>
      <c r="LR26" t="e">
        <v>#N/A</v>
      </c>
      <c r="LS26" t="e">
        <v>#N/A</v>
      </c>
      <c r="LT26" t="e">
        <v>#N/A</v>
      </c>
      <c r="LU26" t="e">
        <v>#N/A</v>
      </c>
      <c r="LV26" t="e">
        <v>#N/A</v>
      </c>
      <c r="LW26" t="e">
        <v>#N/A</v>
      </c>
      <c r="LX26" t="e">
        <v>#N/A</v>
      </c>
      <c r="LY26" t="e">
        <v>#N/A</v>
      </c>
      <c r="LZ26" t="e">
        <v>#N/A</v>
      </c>
      <c r="MA26" t="e">
        <v>#N/A</v>
      </c>
      <c r="MB26" s="106" t="e">
        <f t="shared" si="116"/>
        <v>#N/A</v>
      </c>
      <c r="MC26" s="106"/>
      <c r="MD26" s="27" t="e">
        <f t="shared" si="148"/>
        <v>#N/A</v>
      </c>
      <c r="ME26" s="106" t="s">
        <v>2376</v>
      </c>
      <c r="MF26" s="6" t="s">
        <v>2736</v>
      </c>
      <c r="MG26" s="106" t="s">
        <v>2690</v>
      </c>
      <c r="MH26" s="106"/>
      <c r="MI26" t="e">
        <v>#N/A</v>
      </c>
      <c r="MJ26" t="e">
        <v>#N/A</v>
      </c>
      <c r="MK26" t="e">
        <v>#N/A</v>
      </c>
      <c r="ML26" t="e">
        <v>#N/A</v>
      </c>
      <c r="MM26" t="e">
        <v>#N/A</v>
      </c>
      <c r="MN26" t="e">
        <v>#N/A</v>
      </c>
      <c r="MO26" t="e">
        <v>#N/A</v>
      </c>
      <c r="MP26" t="e">
        <v>#N/A</v>
      </c>
      <c r="MQ26" t="e">
        <v>#N/A</v>
      </c>
      <c r="MR26" t="e">
        <v>#N/A</v>
      </c>
      <c r="MS26" t="e">
        <v>#N/A</v>
      </c>
      <c r="MT26" t="e">
        <v>#N/A</v>
      </c>
      <c r="MU26" s="106" t="e">
        <f t="shared" si="118"/>
        <v>#N/A</v>
      </c>
      <c r="MV26" s="106"/>
      <c r="MW26" s="27" t="e">
        <f t="shared" si="149"/>
        <v>#N/A</v>
      </c>
      <c r="MX26" s="106" t="s">
        <v>2376</v>
      </c>
      <c r="MY26" s="6" t="s">
        <v>2736</v>
      </c>
      <c r="MZ26" s="106" t="s">
        <v>2690</v>
      </c>
      <c r="NA26" s="106"/>
      <c r="NB26" t="e">
        <v>#N/A</v>
      </c>
      <c r="NC26" t="e">
        <v>#N/A</v>
      </c>
      <c r="ND26" t="e">
        <v>#N/A</v>
      </c>
      <c r="NE26" t="e">
        <v>#N/A</v>
      </c>
      <c r="NF26" t="e">
        <v>#N/A</v>
      </c>
      <c r="NG26" t="e">
        <v>#N/A</v>
      </c>
      <c r="NH26" t="e">
        <v>#N/A</v>
      </c>
      <c r="NI26" t="e">
        <v>#N/A</v>
      </c>
      <c r="NJ26" t="e">
        <v>#N/A</v>
      </c>
      <c r="NK26" t="e">
        <v>#N/A</v>
      </c>
      <c r="NL26" t="e">
        <v>#N/A</v>
      </c>
      <c r="NM26" t="e">
        <v>#N/A</v>
      </c>
      <c r="NN26" s="106" t="e">
        <f t="shared" si="120"/>
        <v>#N/A</v>
      </c>
      <c r="NO26" s="106">
        <f t="shared" si="33"/>
        <v>0</v>
      </c>
      <c r="NP26" s="27" t="e">
        <f t="shared" si="150"/>
        <v>#N/A</v>
      </c>
      <c r="NQ26" s="106" t="s">
        <v>2376</v>
      </c>
      <c r="NR26" s="6" t="s">
        <v>2736</v>
      </c>
      <c r="NS26" s="106" t="s">
        <v>2690</v>
      </c>
      <c r="NT26" s="106"/>
      <c r="NU26" t="e">
        <v>#N/A</v>
      </c>
      <c r="NV26" t="e">
        <v>#N/A</v>
      </c>
      <c r="NW26" t="e">
        <v>#N/A</v>
      </c>
      <c r="NX26" t="e">
        <v>#N/A</v>
      </c>
      <c r="NY26" t="e">
        <v>#N/A</v>
      </c>
      <c r="NZ26" t="e">
        <v>#N/A</v>
      </c>
      <c r="OA26" t="e">
        <v>#N/A</v>
      </c>
      <c r="OB26" t="e">
        <v>#N/A</v>
      </c>
      <c r="OC26" t="e">
        <v>#N/A</v>
      </c>
      <c r="OD26" t="e">
        <v>#N/A</v>
      </c>
      <c r="OE26" t="e">
        <v>#N/A</v>
      </c>
      <c r="OF26" t="e">
        <v>#N/A</v>
      </c>
      <c r="OG26" s="106" t="e">
        <f t="shared" si="122"/>
        <v>#N/A</v>
      </c>
      <c r="OH26" s="106"/>
      <c r="OI26" s="27" t="e">
        <f t="shared" si="151"/>
        <v>#N/A</v>
      </c>
      <c r="OJ26" s="106" t="s">
        <v>2376</v>
      </c>
      <c r="OK26" s="6" t="s">
        <v>2736</v>
      </c>
      <c r="OL26" s="106" t="s">
        <v>2690</v>
      </c>
      <c r="OM26" s="106"/>
      <c r="ON26" t="e">
        <v>#N/A</v>
      </c>
      <c r="OO26" t="e">
        <v>#N/A</v>
      </c>
      <c r="OP26" t="e">
        <v>#N/A</v>
      </c>
      <c r="OQ26" t="e">
        <v>#N/A</v>
      </c>
      <c r="OR26" t="e">
        <v>#N/A</v>
      </c>
      <c r="OS26" t="e">
        <v>#N/A</v>
      </c>
      <c r="OT26" t="e">
        <v>#N/A</v>
      </c>
      <c r="OU26" t="e">
        <v>#N/A</v>
      </c>
      <c r="OV26" t="e">
        <v>#N/A</v>
      </c>
      <c r="OW26" t="e">
        <v>#N/A</v>
      </c>
      <c r="OX26" t="e">
        <v>#N/A</v>
      </c>
      <c r="OY26" t="e">
        <v>#N/A</v>
      </c>
      <c r="OZ26" s="106" t="e">
        <f t="shared" si="124"/>
        <v>#N/A</v>
      </c>
      <c r="PA26" s="106"/>
      <c r="PB26" s="27" t="e">
        <f t="shared" si="152"/>
        <v>#N/A</v>
      </c>
      <c r="PC26" s="106" t="s">
        <v>2376</v>
      </c>
      <c r="PD26" s="6" t="s">
        <v>2736</v>
      </c>
      <c r="PE26" s="106" t="s">
        <v>2690</v>
      </c>
      <c r="PF26" s="106"/>
      <c r="PG26" t="e">
        <v>#N/A</v>
      </c>
      <c r="PH26" t="e">
        <v>#N/A</v>
      </c>
      <c r="PI26" t="e">
        <v>#N/A</v>
      </c>
      <c r="PJ26" t="e">
        <v>#N/A</v>
      </c>
      <c r="PK26" t="e">
        <v>#N/A</v>
      </c>
      <c r="PL26" t="e">
        <v>#N/A</v>
      </c>
      <c r="PM26" t="e">
        <v>#N/A</v>
      </c>
      <c r="PN26" t="e">
        <v>#N/A</v>
      </c>
      <c r="PO26" t="e">
        <v>#N/A</v>
      </c>
      <c r="PP26" t="e">
        <v>#N/A</v>
      </c>
      <c r="PQ26" t="e">
        <v>#N/A</v>
      </c>
      <c r="PR26" t="e">
        <v>#N/A</v>
      </c>
      <c r="PS26" s="106" t="e">
        <f t="shared" si="125"/>
        <v>#N/A</v>
      </c>
      <c r="PT26" s="106"/>
      <c r="PU26" s="27" t="e">
        <f t="shared" si="153"/>
        <v>#N/A</v>
      </c>
      <c r="PV26" s="106" t="s">
        <v>2376</v>
      </c>
      <c r="PW26" s="6" t="s">
        <v>2736</v>
      </c>
      <c r="PX26" s="106" t="s">
        <v>2690</v>
      </c>
      <c r="PY26" s="106"/>
      <c r="PZ26" t="e">
        <v>#N/A</v>
      </c>
      <c r="QA26" t="e">
        <v>#N/A</v>
      </c>
      <c r="QB26" t="e">
        <v>#N/A</v>
      </c>
      <c r="QC26" t="e">
        <v>#N/A</v>
      </c>
      <c r="QD26" t="e">
        <v>#N/A</v>
      </c>
      <c r="QE26" t="e">
        <v>#N/A</v>
      </c>
      <c r="QF26" t="e">
        <v>#N/A</v>
      </c>
      <c r="QG26" t="e">
        <v>#N/A</v>
      </c>
      <c r="QH26" t="e">
        <v>#N/A</v>
      </c>
      <c r="QI26" t="e">
        <v>#N/A</v>
      </c>
      <c r="QJ26" t="e">
        <v>#N/A</v>
      </c>
      <c r="QK26" t="e">
        <v>#N/A</v>
      </c>
      <c r="QL26" s="106" t="e">
        <f t="shared" si="126"/>
        <v>#N/A</v>
      </c>
      <c r="QM26" s="106"/>
      <c r="QN26" s="27" t="e">
        <f t="shared" si="154"/>
        <v>#N/A</v>
      </c>
      <c r="QO26" s="106" t="s">
        <v>2376</v>
      </c>
      <c r="QP26" s="6" t="s">
        <v>2736</v>
      </c>
      <c r="QQ26" s="106" t="s">
        <v>2690</v>
      </c>
      <c r="QR26" s="106"/>
      <c r="QS26" t="e">
        <v>#N/A</v>
      </c>
      <c r="QT26" t="e">
        <v>#N/A</v>
      </c>
      <c r="QU26" t="e">
        <v>#N/A</v>
      </c>
      <c r="QV26" t="e">
        <v>#N/A</v>
      </c>
      <c r="QW26" t="e">
        <v>#N/A</v>
      </c>
      <c r="QX26" t="e">
        <v>#N/A</v>
      </c>
      <c r="QY26" t="e">
        <v>#N/A</v>
      </c>
      <c r="QZ26" t="e">
        <v>#N/A</v>
      </c>
      <c r="RA26" t="e">
        <v>#N/A</v>
      </c>
      <c r="RB26" t="e">
        <v>#N/A</v>
      </c>
      <c r="RC26" t="e">
        <v>#N/A</v>
      </c>
      <c r="RD26" t="e">
        <v>#N/A</v>
      </c>
      <c r="RE26" s="106" t="e">
        <f t="shared" si="127"/>
        <v>#N/A</v>
      </c>
      <c r="RF26" s="106"/>
      <c r="RG26" s="27" t="e">
        <f t="shared" si="155"/>
        <v>#N/A</v>
      </c>
      <c r="RH26" s="106" t="s">
        <v>2376</v>
      </c>
      <c r="RI26" s="6" t="s">
        <v>2736</v>
      </c>
      <c r="RJ26" s="106" t="s">
        <v>2690</v>
      </c>
      <c r="RK26" s="106"/>
      <c r="RL26" t="e">
        <v>#N/A</v>
      </c>
      <c r="RM26" t="e">
        <v>#N/A</v>
      </c>
      <c r="RN26" t="e">
        <v>#N/A</v>
      </c>
      <c r="RO26" t="e">
        <v>#N/A</v>
      </c>
      <c r="RP26" t="e">
        <v>#N/A</v>
      </c>
      <c r="RQ26" t="e">
        <v>#N/A</v>
      </c>
      <c r="RR26" t="e">
        <v>#N/A</v>
      </c>
      <c r="RS26" t="e">
        <v>#N/A</v>
      </c>
      <c r="RT26" t="e">
        <v>#N/A</v>
      </c>
      <c r="RU26" t="e">
        <v>#N/A</v>
      </c>
      <c r="RV26" t="e">
        <v>#N/A</v>
      </c>
      <c r="RW26" t="e">
        <v>#N/A</v>
      </c>
      <c r="RX26" s="106" t="e">
        <f t="shared" si="128"/>
        <v>#N/A</v>
      </c>
      <c r="RY26" s="106"/>
      <c r="RZ26" s="27" t="e">
        <f t="shared" si="156"/>
        <v>#N/A</v>
      </c>
      <c r="SA26" s="106" t="s">
        <v>2376</v>
      </c>
      <c r="SB26" s="6" t="s">
        <v>2736</v>
      </c>
      <c r="SC26" s="106" t="s">
        <v>2690</v>
      </c>
      <c r="SD26" s="106"/>
      <c r="SE26" t="e">
        <v>#N/A</v>
      </c>
      <c r="SF26" t="e">
        <v>#N/A</v>
      </c>
      <c r="SG26" t="e">
        <v>#N/A</v>
      </c>
      <c r="SH26" t="e">
        <v>#N/A</v>
      </c>
      <c r="SI26" t="e">
        <v>#N/A</v>
      </c>
      <c r="SJ26" t="e">
        <v>#N/A</v>
      </c>
      <c r="SK26" t="e">
        <v>#N/A</v>
      </c>
      <c r="SL26" t="e">
        <v>#N/A</v>
      </c>
      <c r="SM26" t="e">
        <v>#N/A</v>
      </c>
      <c r="SN26" t="e">
        <v>#N/A</v>
      </c>
      <c r="SO26" t="e">
        <v>#N/A</v>
      </c>
      <c r="SP26" t="e">
        <v>#N/A</v>
      </c>
      <c r="SQ26" s="106" t="e">
        <f t="shared" si="129"/>
        <v>#N/A</v>
      </c>
      <c r="SR26" s="106">
        <f t="shared" si="34"/>
        <v>0</v>
      </c>
      <c r="SS26" s="27" t="e">
        <f t="shared" si="157"/>
        <v>#N/A</v>
      </c>
      <c r="ST26" s="106" t="s">
        <v>2376</v>
      </c>
      <c r="SU26" s="6" t="s">
        <v>2736</v>
      </c>
      <c r="SV26" s="106" t="s">
        <v>2690</v>
      </c>
      <c r="SW26" s="106"/>
      <c r="TJ26" s="106">
        <f t="shared" si="130"/>
        <v>0</v>
      </c>
      <c r="TK26" s="106"/>
      <c r="TL26" s="27" t="e">
        <f t="shared" si="158"/>
        <v>#DIV/0!</v>
      </c>
    </row>
    <row r="27" spans="1:532">
      <c r="A27" s="106" t="s">
        <v>2377</v>
      </c>
      <c r="B27" s="6" t="s">
        <v>2736</v>
      </c>
      <c r="C27" s="106" t="s">
        <v>2690</v>
      </c>
      <c r="D27" s="106"/>
      <c r="E27" s="106" t="e">
        <v>#N/A</v>
      </c>
      <c r="F27" s="106" t="e">
        <v>#N/A</v>
      </c>
      <c r="G27" s="106" t="e">
        <v>#N/A</v>
      </c>
      <c r="H27" s="106" t="e">
        <v>#N/A</v>
      </c>
      <c r="I27" s="106" t="e">
        <v>#N/A</v>
      </c>
      <c r="J27" s="106" t="e">
        <v>#N/A</v>
      </c>
      <c r="K27" s="106" t="e">
        <v>#N/A</v>
      </c>
      <c r="L27" s="106" t="e">
        <v>#N/A</v>
      </c>
      <c r="M27" s="106" t="e">
        <v>#N/A</v>
      </c>
      <c r="N27" s="106" t="e">
        <v>#N/A</v>
      </c>
      <c r="O27" s="106" t="e">
        <v>#N/A</v>
      </c>
      <c r="P27" s="106" t="e">
        <v>#N/A</v>
      </c>
      <c r="Q27" s="106" t="e">
        <f t="shared" si="88"/>
        <v>#N/A</v>
      </c>
      <c r="R27" s="106"/>
      <c r="S27" s="27" t="e">
        <f t="shared" si="131"/>
        <v>#N/A</v>
      </c>
      <c r="T27" s="106" t="s">
        <v>2377</v>
      </c>
      <c r="U27" s="6" t="s">
        <v>2736</v>
      </c>
      <c r="V27" s="106" t="s">
        <v>2690</v>
      </c>
      <c r="W27" s="106"/>
      <c r="X27" s="106" t="e">
        <v>#N/A</v>
      </c>
      <c r="Y27" s="106" t="e">
        <v>#N/A</v>
      </c>
      <c r="Z27" s="106" t="e">
        <v>#N/A</v>
      </c>
      <c r="AA27" s="106" t="e">
        <v>#N/A</v>
      </c>
      <c r="AB27" s="106" t="e">
        <v>#N/A</v>
      </c>
      <c r="AC27" s="106" t="e">
        <v>#N/A</v>
      </c>
      <c r="AD27" s="106" t="e">
        <v>#N/A</v>
      </c>
      <c r="AE27" s="106" t="e">
        <v>#N/A</v>
      </c>
      <c r="AF27" s="106" t="e">
        <v>#N/A</v>
      </c>
      <c r="AG27" s="106" t="e">
        <v>#N/A</v>
      </c>
      <c r="AH27" s="106" t="e">
        <v>#N/A</v>
      </c>
      <c r="AI27" s="106" t="e">
        <v>#N/A</v>
      </c>
      <c r="AJ27" s="106" t="e">
        <f t="shared" si="132"/>
        <v>#N/A</v>
      </c>
      <c r="AK27" s="106"/>
      <c r="AL27" s="27" t="e">
        <f>AJ27/AK27*100</f>
        <v>#N/A</v>
      </c>
      <c r="AM27" s="106" t="s">
        <v>2377</v>
      </c>
      <c r="AN27" s="6" t="s">
        <v>2736</v>
      </c>
      <c r="AO27" s="106" t="s">
        <v>2690</v>
      </c>
      <c r="AP27" s="106"/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s="106" t="e">
        <f t="shared" si="89"/>
        <v>#N/A</v>
      </c>
      <c r="BD27" s="106"/>
      <c r="BE27" s="27" t="e">
        <f t="shared" si="133"/>
        <v>#N/A</v>
      </c>
      <c r="BF27" s="106" t="s">
        <v>2377</v>
      </c>
      <c r="BG27" s="6" t="s">
        <v>2736</v>
      </c>
      <c r="BH27" s="106" t="s">
        <v>2690</v>
      </c>
      <c r="BI27" s="106"/>
      <c r="BJ27" t="e">
        <v>#N/A</v>
      </c>
      <c r="BK27" t="e">
        <v>#N/A</v>
      </c>
      <c r="BL27" t="e">
        <v>#N/A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s="106" t="e">
        <f t="shared" si="91"/>
        <v>#N/A</v>
      </c>
      <c r="BW27" s="106"/>
      <c r="BX27" s="27" t="e">
        <f t="shared" si="134"/>
        <v>#N/A</v>
      </c>
      <c r="BY27" s="106" t="s">
        <v>2377</v>
      </c>
      <c r="BZ27" s="6" t="s">
        <v>2736</v>
      </c>
      <c r="CA27" s="106" t="s">
        <v>2690</v>
      </c>
      <c r="CB27" s="106"/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  <c r="CI27" t="e">
        <v>#N/A</v>
      </c>
      <c r="CJ27" t="e">
        <v>#N/A</v>
      </c>
      <c r="CK27" t="e">
        <v>#N/A</v>
      </c>
      <c r="CL27" t="e">
        <v>#N/A</v>
      </c>
      <c r="CM27" t="e">
        <v>#N/A</v>
      </c>
      <c r="CN27" t="e">
        <v>#N/A</v>
      </c>
      <c r="CO27" s="106" t="e">
        <f t="shared" si="93"/>
        <v>#N/A</v>
      </c>
      <c r="CP27" s="106"/>
      <c r="CQ27" s="27" t="e">
        <f t="shared" si="135"/>
        <v>#N/A</v>
      </c>
      <c r="CR27" s="106" t="s">
        <v>2377</v>
      </c>
      <c r="CS27" s="6" t="s">
        <v>2736</v>
      </c>
      <c r="CT27" s="106" t="s">
        <v>2690</v>
      </c>
      <c r="CU27" s="106"/>
      <c r="CV27" t="e">
        <v>#N/A</v>
      </c>
      <c r="CW27" t="e">
        <v>#N/A</v>
      </c>
      <c r="CX27" t="e">
        <v>#N/A</v>
      </c>
      <c r="CY27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s="106" t="e">
        <f t="shared" si="95"/>
        <v>#N/A</v>
      </c>
      <c r="DI27" s="106"/>
      <c r="DJ27" s="27" t="e">
        <f t="shared" si="136"/>
        <v>#N/A</v>
      </c>
      <c r="DK27" s="106" t="s">
        <v>2377</v>
      </c>
      <c r="DL27" s="6" t="s">
        <v>2736</v>
      </c>
      <c r="DM27" s="106" t="s">
        <v>2690</v>
      </c>
      <c r="DN27" s="106"/>
      <c r="DO27" t="e">
        <v>#N/A</v>
      </c>
      <c r="DP27" t="e">
        <v>#N/A</v>
      </c>
      <c r="DQ27" t="e">
        <v>#N/A</v>
      </c>
      <c r="DR27" t="e">
        <v>#N/A</v>
      </c>
      <c r="DS27" t="e">
        <v>#N/A</v>
      </c>
      <c r="DT27" t="e">
        <v>#N/A</v>
      </c>
      <c r="DU27" t="e">
        <v>#N/A</v>
      </c>
      <c r="DV27" t="e">
        <v>#N/A</v>
      </c>
      <c r="DW27" t="e">
        <v>#N/A</v>
      </c>
      <c r="DX27" t="e">
        <v>#N/A</v>
      </c>
      <c r="DY27" t="e">
        <v>#N/A</v>
      </c>
      <c r="DZ27" t="e">
        <v>#N/A</v>
      </c>
      <c r="EA27" s="106" t="e">
        <f t="shared" si="97"/>
        <v>#N/A</v>
      </c>
      <c r="EB27" s="106">
        <f t="shared" si="27"/>
        <v>0</v>
      </c>
      <c r="EC27" s="27" t="e">
        <f t="shared" si="137"/>
        <v>#N/A</v>
      </c>
      <c r="ED27" s="106" t="s">
        <v>2377</v>
      </c>
      <c r="EE27" s="6" t="s">
        <v>2736</v>
      </c>
      <c r="EF27" s="106" t="s">
        <v>2690</v>
      </c>
      <c r="EG27" s="106"/>
      <c r="EH27" t="e">
        <v>#N/A</v>
      </c>
      <c r="EI27" t="e">
        <v>#N/A</v>
      </c>
      <c r="EJ27" t="e">
        <v>#N/A</v>
      </c>
      <c r="EK27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s="106" t="e">
        <f t="shared" si="99"/>
        <v>#N/A</v>
      </c>
      <c r="EU27" s="106"/>
      <c r="EV27" s="27" t="e">
        <f t="shared" si="138"/>
        <v>#N/A</v>
      </c>
      <c r="EW27" s="106" t="s">
        <v>2377</v>
      </c>
      <c r="EX27" s="6" t="s">
        <v>2736</v>
      </c>
      <c r="EY27" s="106" t="s">
        <v>2690</v>
      </c>
      <c r="EZ27" s="106"/>
      <c r="FA27" t="e">
        <v>#N/A</v>
      </c>
      <c r="FB27" t="e">
        <v>#N/A</v>
      </c>
      <c r="FC27" t="e">
        <v>#N/A</v>
      </c>
      <c r="FD27" t="e">
        <v>#N/A</v>
      </c>
      <c r="FE27" t="e">
        <v>#N/A</v>
      </c>
      <c r="FF27" t="e">
        <v>#N/A</v>
      </c>
      <c r="FG27" t="e">
        <v>#N/A</v>
      </c>
      <c r="FH27" t="e">
        <v>#N/A</v>
      </c>
      <c r="FI27" t="e">
        <v>#N/A</v>
      </c>
      <c r="FJ27" t="e">
        <v>#N/A</v>
      </c>
      <c r="FK27" t="e">
        <v>#N/A</v>
      </c>
      <c r="FL27" t="e">
        <v>#N/A</v>
      </c>
      <c r="FM27" s="106" t="e">
        <f t="shared" si="101"/>
        <v>#N/A</v>
      </c>
      <c r="FN27" s="106"/>
      <c r="FO27" s="27" t="e">
        <f t="shared" si="139"/>
        <v>#N/A</v>
      </c>
      <c r="FP27" s="106" t="s">
        <v>2377</v>
      </c>
      <c r="FQ27" s="6" t="s">
        <v>2736</v>
      </c>
      <c r="FR27" s="106" t="s">
        <v>2690</v>
      </c>
      <c r="FS27" s="106"/>
      <c r="FT27" t="e">
        <v>#N/A</v>
      </c>
      <c r="FU27" t="e">
        <v>#N/A</v>
      </c>
      <c r="FV27" t="e">
        <v>#N/A</v>
      </c>
      <c r="FW27" t="e">
        <v>#N/A</v>
      </c>
      <c r="FX27" t="e">
        <v>#N/A</v>
      </c>
      <c r="FY27" t="e">
        <v>#N/A</v>
      </c>
      <c r="FZ27" t="e">
        <v>#N/A</v>
      </c>
      <c r="GA27" t="e">
        <v>#N/A</v>
      </c>
      <c r="GB27" t="e">
        <v>#N/A</v>
      </c>
      <c r="GC27" t="e">
        <v>#N/A</v>
      </c>
      <c r="GD27" t="e">
        <v>#N/A</v>
      </c>
      <c r="GE27" t="e">
        <v>#N/A</v>
      </c>
      <c r="GF27" s="106" t="e">
        <f t="shared" si="103"/>
        <v>#N/A</v>
      </c>
      <c r="GG27" s="106"/>
      <c r="GH27" s="27" t="e">
        <f t="shared" si="140"/>
        <v>#N/A</v>
      </c>
      <c r="GI27" s="106" t="s">
        <v>2377</v>
      </c>
      <c r="GJ27" s="6" t="s">
        <v>2736</v>
      </c>
      <c r="GK27" s="106" t="s">
        <v>2690</v>
      </c>
      <c r="GL27" s="106"/>
      <c r="GM27" t="e">
        <v>#N/A</v>
      </c>
      <c r="GN27" t="e">
        <v>#N/A</v>
      </c>
      <c r="GO27" t="e">
        <v>#N/A</v>
      </c>
      <c r="GP27" t="e">
        <v>#N/A</v>
      </c>
      <c r="GQ27" t="e">
        <v>#N/A</v>
      </c>
      <c r="GR27" t="e">
        <v>#N/A</v>
      </c>
      <c r="GS27" t="e">
        <v>#N/A</v>
      </c>
      <c r="GT27" t="e">
        <v>#N/A</v>
      </c>
      <c r="GU27" t="e">
        <v>#N/A</v>
      </c>
      <c r="GV27" t="e">
        <v>#N/A</v>
      </c>
      <c r="GW27" t="e">
        <v>#N/A</v>
      </c>
      <c r="GX27" t="e">
        <v>#N/A</v>
      </c>
      <c r="GY27" s="106" t="e">
        <f t="shared" si="105"/>
        <v>#N/A</v>
      </c>
      <c r="GZ27" s="106"/>
      <c r="HA27" s="27" t="e">
        <f t="shared" si="28"/>
        <v>#N/A</v>
      </c>
      <c r="HB27" s="106" t="s">
        <v>2377</v>
      </c>
      <c r="HC27" s="6" t="s">
        <v>2736</v>
      </c>
      <c r="HD27" s="106" t="s">
        <v>2690</v>
      </c>
      <c r="HE27" s="106"/>
      <c r="HF27" t="e">
        <v>#N/A</v>
      </c>
      <c r="HG27" t="e">
        <v>#N/A</v>
      </c>
      <c r="HH27" t="e">
        <v>#N/A</v>
      </c>
      <c r="HI27" t="e">
        <v>#N/A</v>
      </c>
      <c r="HJ27" t="e">
        <v>#N/A</v>
      </c>
      <c r="HK27" t="e">
        <v>#N/A</v>
      </c>
      <c r="HL27" t="e">
        <v>#N/A</v>
      </c>
      <c r="HM27" t="e">
        <v>#N/A</v>
      </c>
      <c r="HN27" t="e">
        <v>#N/A</v>
      </c>
      <c r="HO27" t="e">
        <v>#N/A</v>
      </c>
      <c r="HP27" t="e">
        <v>#N/A</v>
      </c>
      <c r="HQ27" t="e">
        <v>#N/A</v>
      </c>
      <c r="HR27" s="106" t="e">
        <f t="shared" si="87"/>
        <v>#N/A</v>
      </c>
      <c r="HS27" s="106"/>
      <c r="HT27" s="27" t="e">
        <f t="shared" si="141"/>
        <v>#N/A</v>
      </c>
      <c r="HU27" s="106" t="s">
        <v>2377</v>
      </c>
      <c r="HV27" s="6" t="s">
        <v>2736</v>
      </c>
      <c r="HW27" s="106" t="s">
        <v>2690</v>
      </c>
      <c r="HX27" s="106"/>
      <c r="HY27" t="e">
        <v>#N/A</v>
      </c>
      <c r="HZ27" t="e">
        <v>#N/A</v>
      </c>
      <c r="IA27" t="e">
        <v>#N/A</v>
      </c>
      <c r="IB27" t="e">
        <v>#N/A</v>
      </c>
      <c r="IC27" t="e">
        <v>#N/A</v>
      </c>
      <c r="ID27" t="e">
        <v>#N/A</v>
      </c>
      <c r="IE27" t="e">
        <v>#N/A</v>
      </c>
      <c r="IF27" t="e">
        <v>#N/A</v>
      </c>
      <c r="IG27" t="e">
        <v>#N/A</v>
      </c>
      <c r="IH27" t="e">
        <v>#N/A</v>
      </c>
      <c r="II27" t="e">
        <v>#N/A</v>
      </c>
      <c r="IJ27" t="e">
        <v>#N/A</v>
      </c>
      <c r="IK27" s="106" t="e">
        <f t="shared" si="142"/>
        <v>#N/A</v>
      </c>
      <c r="IL27" s="106">
        <f t="shared" si="30"/>
        <v>0</v>
      </c>
      <c r="IM27" s="27" t="e">
        <f t="shared" si="143"/>
        <v>#N/A</v>
      </c>
      <c r="IN27" s="106" t="s">
        <v>2377</v>
      </c>
      <c r="IO27" s="6" t="s">
        <v>2736</v>
      </c>
      <c r="IP27" s="106" t="s">
        <v>2690</v>
      </c>
      <c r="IQ27" s="106"/>
      <c r="IR27" t="e">
        <v>#N/A</v>
      </c>
      <c r="IS27" t="e">
        <v>#N/A</v>
      </c>
      <c r="IT27" t="e">
        <v>#N/A</v>
      </c>
      <c r="IU27" t="e">
        <v>#N/A</v>
      </c>
      <c r="IV27" t="e">
        <v>#N/A</v>
      </c>
      <c r="IW27" t="e">
        <v>#N/A</v>
      </c>
      <c r="IX27" t="e">
        <v>#N/A</v>
      </c>
      <c r="IY27" t="e">
        <v>#N/A</v>
      </c>
      <c r="IZ27" t="e">
        <v>#N/A</v>
      </c>
      <c r="JA27" t="e">
        <v>#N/A</v>
      </c>
      <c r="JB27" t="e">
        <v>#N/A</v>
      </c>
      <c r="JC27" t="e">
        <v>#N/A</v>
      </c>
      <c r="JD27" s="106" t="e">
        <f t="shared" si="108"/>
        <v>#N/A</v>
      </c>
      <c r="JE27" s="106"/>
      <c r="JF27" s="27" t="e">
        <f t="shared" si="144"/>
        <v>#N/A</v>
      </c>
      <c r="JG27" s="106" t="s">
        <v>2377</v>
      </c>
      <c r="JH27" s="6" t="s">
        <v>2736</v>
      </c>
      <c r="JI27" s="106" t="s">
        <v>2690</v>
      </c>
      <c r="JJ27" s="106"/>
      <c r="JK27" t="e">
        <v>#N/A</v>
      </c>
      <c r="JL27" t="e">
        <v>#N/A</v>
      </c>
      <c r="JM27" t="e">
        <v>#N/A</v>
      </c>
      <c r="JN27" t="e">
        <v>#N/A</v>
      </c>
      <c r="JO27" t="e">
        <v>#N/A</v>
      </c>
      <c r="JP27" t="e">
        <v>#N/A</v>
      </c>
      <c r="JQ27" t="e">
        <v>#N/A</v>
      </c>
      <c r="JR27" t="e">
        <v>#N/A</v>
      </c>
      <c r="JS27" t="e">
        <v>#N/A</v>
      </c>
      <c r="JT27" t="e">
        <v>#N/A</v>
      </c>
      <c r="JU27" t="e">
        <v>#N/A</v>
      </c>
      <c r="JV27" t="e">
        <v>#N/A</v>
      </c>
      <c r="JW27" s="106" t="e">
        <f t="shared" si="110"/>
        <v>#N/A</v>
      </c>
      <c r="JX27" s="106"/>
      <c r="JY27" s="27" t="e">
        <f t="shared" si="145"/>
        <v>#N/A</v>
      </c>
      <c r="JZ27" s="106" t="s">
        <v>2377</v>
      </c>
      <c r="KA27" s="6" t="s">
        <v>2736</v>
      </c>
      <c r="KB27" s="106" t="s">
        <v>2690</v>
      </c>
      <c r="KC27" s="106"/>
      <c r="KD27" t="e">
        <v>#N/A</v>
      </c>
      <c r="KE27" t="e">
        <v>#N/A</v>
      </c>
      <c r="KF27" t="e">
        <v>#N/A</v>
      </c>
      <c r="KG27" t="e">
        <v>#N/A</v>
      </c>
      <c r="KH27" t="e">
        <v>#N/A</v>
      </c>
      <c r="KI27" t="e">
        <v>#N/A</v>
      </c>
      <c r="KJ27" t="e">
        <v>#N/A</v>
      </c>
      <c r="KK27" t="e">
        <v>#N/A</v>
      </c>
      <c r="KL27" t="e">
        <v>#N/A</v>
      </c>
      <c r="KM27" t="e">
        <v>#N/A</v>
      </c>
      <c r="KN27" t="e">
        <v>#N/A</v>
      </c>
      <c r="KO27" t="e">
        <v>#N/A</v>
      </c>
      <c r="KP27" s="106" t="e">
        <f t="shared" si="112"/>
        <v>#N/A</v>
      </c>
      <c r="KQ27" s="106"/>
      <c r="KR27" s="27" t="e">
        <f t="shared" si="146"/>
        <v>#N/A</v>
      </c>
      <c r="KS27" s="106" t="s">
        <v>2377</v>
      </c>
      <c r="KT27" s="6" t="s">
        <v>2736</v>
      </c>
      <c r="KU27" s="106" t="s">
        <v>2690</v>
      </c>
      <c r="KV27" s="106"/>
      <c r="KW27" t="e">
        <v>#N/A</v>
      </c>
      <c r="KX27" t="e">
        <v>#N/A</v>
      </c>
      <c r="KY27" t="e">
        <v>#N/A</v>
      </c>
      <c r="KZ27" t="e">
        <v>#N/A</v>
      </c>
      <c r="LA27" t="e">
        <v>#N/A</v>
      </c>
      <c r="LB27" t="e">
        <v>#N/A</v>
      </c>
      <c r="LC27" t="e">
        <v>#N/A</v>
      </c>
      <c r="LD27" t="e">
        <v>#N/A</v>
      </c>
      <c r="LE27" t="e">
        <v>#N/A</v>
      </c>
      <c r="LF27" t="e">
        <v>#N/A</v>
      </c>
      <c r="LG27" t="e">
        <v>#N/A</v>
      </c>
      <c r="LH27" t="e">
        <v>#N/A</v>
      </c>
      <c r="LI27" s="106" t="e">
        <f t="shared" si="114"/>
        <v>#N/A</v>
      </c>
      <c r="LJ27" s="106"/>
      <c r="LK27" s="27" t="e">
        <f t="shared" si="147"/>
        <v>#N/A</v>
      </c>
      <c r="LL27" s="106" t="s">
        <v>2377</v>
      </c>
      <c r="LM27" s="6" t="s">
        <v>2736</v>
      </c>
      <c r="LN27" s="106" t="s">
        <v>2690</v>
      </c>
      <c r="LO27" s="106"/>
      <c r="LP27" t="e">
        <v>#N/A</v>
      </c>
      <c r="LQ27" t="e">
        <v>#N/A</v>
      </c>
      <c r="LR27" t="e">
        <v>#N/A</v>
      </c>
      <c r="LS27" t="e">
        <v>#N/A</v>
      </c>
      <c r="LT27" t="e">
        <v>#N/A</v>
      </c>
      <c r="LU27" t="e">
        <v>#N/A</v>
      </c>
      <c r="LV27" t="e">
        <v>#N/A</v>
      </c>
      <c r="LW27" t="e">
        <v>#N/A</v>
      </c>
      <c r="LX27" t="e">
        <v>#N/A</v>
      </c>
      <c r="LY27" t="e">
        <v>#N/A</v>
      </c>
      <c r="LZ27" t="e">
        <v>#N/A</v>
      </c>
      <c r="MA27" t="e">
        <v>#N/A</v>
      </c>
      <c r="MB27" s="106" t="e">
        <f t="shared" si="116"/>
        <v>#N/A</v>
      </c>
      <c r="MC27" s="106"/>
      <c r="MD27" s="27" t="e">
        <f t="shared" si="148"/>
        <v>#N/A</v>
      </c>
      <c r="ME27" s="106" t="s">
        <v>2377</v>
      </c>
      <c r="MF27" s="6" t="s">
        <v>2736</v>
      </c>
      <c r="MG27" s="106" t="s">
        <v>2690</v>
      </c>
      <c r="MH27" s="106"/>
      <c r="MI27" t="e">
        <v>#N/A</v>
      </c>
      <c r="MJ27" t="e">
        <v>#N/A</v>
      </c>
      <c r="MK27" t="e">
        <v>#N/A</v>
      </c>
      <c r="ML27" t="e">
        <v>#N/A</v>
      </c>
      <c r="MM27" t="e">
        <v>#N/A</v>
      </c>
      <c r="MN27" t="e">
        <v>#N/A</v>
      </c>
      <c r="MO27" t="e">
        <v>#N/A</v>
      </c>
      <c r="MP27" t="e">
        <v>#N/A</v>
      </c>
      <c r="MQ27" t="e">
        <v>#N/A</v>
      </c>
      <c r="MR27" t="e">
        <v>#N/A</v>
      </c>
      <c r="MS27" t="e">
        <v>#N/A</v>
      </c>
      <c r="MT27" t="e">
        <v>#N/A</v>
      </c>
      <c r="MU27" s="106" t="e">
        <f t="shared" si="118"/>
        <v>#N/A</v>
      </c>
      <c r="MV27" s="106"/>
      <c r="MW27" s="27" t="e">
        <f t="shared" si="149"/>
        <v>#N/A</v>
      </c>
      <c r="MX27" s="106" t="s">
        <v>2377</v>
      </c>
      <c r="MY27" s="6" t="s">
        <v>2736</v>
      </c>
      <c r="MZ27" s="106" t="s">
        <v>2690</v>
      </c>
      <c r="NA27" s="106"/>
      <c r="NB27" t="e">
        <v>#N/A</v>
      </c>
      <c r="NC27" t="e">
        <v>#N/A</v>
      </c>
      <c r="ND27" t="e">
        <v>#N/A</v>
      </c>
      <c r="NE27" t="e">
        <v>#N/A</v>
      </c>
      <c r="NF27" t="e">
        <v>#N/A</v>
      </c>
      <c r="NG27" t="e">
        <v>#N/A</v>
      </c>
      <c r="NH27" t="e">
        <v>#N/A</v>
      </c>
      <c r="NI27" t="e">
        <v>#N/A</v>
      </c>
      <c r="NJ27" t="e">
        <v>#N/A</v>
      </c>
      <c r="NK27" t="e">
        <v>#N/A</v>
      </c>
      <c r="NL27" t="e">
        <v>#N/A</v>
      </c>
      <c r="NM27" t="e">
        <v>#N/A</v>
      </c>
      <c r="NN27" s="106" t="e">
        <f t="shared" si="120"/>
        <v>#N/A</v>
      </c>
      <c r="NO27" s="106">
        <f t="shared" si="33"/>
        <v>0</v>
      </c>
      <c r="NP27" s="27" t="e">
        <f t="shared" si="150"/>
        <v>#N/A</v>
      </c>
      <c r="NQ27" s="106" t="s">
        <v>2377</v>
      </c>
      <c r="NR27" s="6" t="s">
        <v>2736</v>
      </c>
      <c r="NS27" s="106" t="s">
        <v>2690</v>
      </c>
      <c r="NT27" s="106"/>
      <c r="NU27" t="e">
        <v>#N/A</v>
      </c>
      <c r="NV27" t="e">
        <v>#N/A</v>
      </c>
      <c r="NW27" t="e">
        <v>#N/A</v>
      </c>
      <c r="NX27" t="e">
        <v>#N/A</v>
      </c>
      <c r="NY27" t="e">
        <v>#N/A</v>
      </c>
      <c r="NZ27" t="e">
        <v>#N/A</v>
      </c>
      <c r="OA27" t="e">
        <v>#N/A</v>
      </c>
      <c r="OB27" t="e">
        <v>#N/A</v>
      </c>
      <c r="OC27" t="e">
        <v>#N/A</v>
      </c>
      <c r="OD27" t="e">
        <v>#N/A</v>
      </c>
      <c r="OE27" t="e">
        <v>#N/A</v>
      </c>
      <c r="OF27" t="e">
        <v>#N/A</v>
      </c>
      <c r="OG27" s="106" t="e">
        <f t="shared" si="122"/>
        <v>#N/A</v>
      </c>
      <c r="OH27" s="106"/>
      <c r="OI27" s="27" t="e">
        <f t="shared" si="151"/>
        <v>#N/A</v>
      </c>
      <c r="OJ27" s="106" t="s">
        <v>2377</v>
      </c>
      <c r="OK27" s="6" t="s">
        <v>2736</v>
      </c>
      <c r="OL27" s="106" t="s">
        <v>2690</v>
      </c>
      <c r="OM27" s="106"/>
      <c r="ON27" t="e">
        <v>#N/A</v>
      </c>
      <c r="OO27" t="e">
        <v>#N/A</v>
      </c>
      <c r="OP27" t="e">
        <v>#N/A</v>
      </c>
      <c r="OQ27" t="e">
        <v>#N/A</v>
      </c>
      <c r="OR27" t="e">
        <v>#N/A</v>
      </c>
      <c r="OS27" t="e">
        <v>#N/A</v>
      </c>
      <c r="OT27" t="e">
        <v>#N/A</v>
      </c>
      <c r="OU27" t="e">
        <v>#N/A</v>
      </c>
      <c r="OV27" t="e">
        <v>#N/A</v>
      </c>
      <c r="OW27" t="e">
        <v>#N/A</v>
      </c>
      <c r="OX27" t="e">
        <v>#N/A</v>
      </c>
      <c r="OY27" t="e">
        <v>#N/A</v>
      </c>
      <c r="OZ27" s="106" t="e">
        <f t="shared" si="124"/>
        <v>#N/A</v>
      </c>
      <c r="PA27" s="106"/>
      <c r="PB27" s="27" t="e">
        <f t="shared" si="152"/>
        <v>#N/A</v>
      </c>
      <c r="PC27" s="106" t="s">
        <v>2377</v>
      </c>
      <c r="PD27" s="6" t="s">
        <v>2736</v>
      </c>
      <c r="PE27" s="106" t="s">
        <v>2690</v>
      </c>
      <c r="PF27" s="106"/>
      <c r="PG27" t="e">
        <v>#N/A</v>
      </c>
      <c r="PH27" t="e">
        <v>#N/A</v>
      </c>
      <c r="PI27" t="e">
        <v>#N/A</v>
      </c>
      <c r="PJ27" t="e">
        <v>#N/A</v>
      </c>
      <c r="PK27" t="e">
        <v>#N/A</v>
      </c>
      <c r="PL27" t="e">
        <v>#N/A</v>
      </c>
      <c r="PM27" t="e">
        <v>#N/A</v>
      </c>
      <c r="PN27" t="e">
        <v>#N/A</v>
      </c>
      <c r="PO27" t="e">
        <v>#N/A</v>
      </c>
      <c r="PP27" t="e">
        <v>#N/A</v>
      </c>
      <c r="PQ27" t="e">
        <v>#N/A</v>
      </c>
      <c r="PR27" t="e">
        <v>#N/A</v>
      </c>
      <c r="PS27" s="106" t="e">
        <f t="shared" si="125"/>
        <v>#N/A</v>
      </c>
      <c r="PT27" s="106"/>
      <c r="PU27" s="27" t="e">
        <f t="shared" si="153"/>
        <v>#N/A</v>
      </c>
      <c r="PV27" s="106" t="s">
        <v>2377</v>
      </c>
      <c r="PW27" s="6" t="s">
        <v>2736</v>
      </c>
      <c r="PX27" s="106" t="s">
        <v>2690</v>
      </c>
      <c r="PY27" s="106"/>
      <c r="PZ27" t="e">
        <v>#N/A</v>
      </c>
      <c r="QA27" t="e">
        <v>#N/A</v>
      </c>
      <c r="QB27" t="e">
        <v>#N/A</v>
      </c>
      <c r="QC27" t="e">
        <v>#N/A</v>
      </c>
      <c r="QD27" t="e">
        <v>#N/A</v>
      </c>
      <c r="QE27" t="e">
        <v>#N/A</v>
      </c>
      <c r="QF27" t="e">
        <v>#N/A</v>
      </c>
      <c r="QG27" t="e">
        <v>#N/A</v>
      </c>
      <c r="QH27" t="e">
        <v>#N/A</v>
      </c>
      <c r="QI27" t="e">
        <v>#N/A</v>
      </c>
      <c r="QJ27" t="e">
        <v>#N/A</v>
      </c>
      <c r="QK27" t="e">
        <v>#N/A</v>
      </c>
      <c r="QL27" s="106" t="e">
        <f t="shared" si="126"/>
        <v>#N/A</v>
      </c>
      <c r="QM27" s="106"/>
      <c r="QN27" s="27" t="e">
        <f t="shared" si="154"/>
        <v>#N/A</v>
      </c>
      <c r="QO27" s="106" t="s">
        <v>2377</v>
      </c>
      <c r="QP27" s="6" t="s">
        <v>2736</v>
      </c>
      <c r="QQ27" s="106" t="s">
        <v>2690</v>
      </c>
      <c r="QR27" s="106"/>
      <c r="QS27" t="e">
        <v>#N/A</v>
      </c>
      <c r="QT27" t="e">
        <v>#N/A</v>
      </c>
      <c r="QU27" t="e">
        <v>#N/A</v>
      </c>
      <c r="QV27" t="e">
        <v>#N/A</v>
      </c>
      <c r="QW27" t="e">
        <v>#N/A</v>
      </c>
      <c r="QX27" t="e">
        <v>#N/A</v>
      </c>
      <c r="QY27" t="e">
        <v>#N/A</v>
      </c>
      <c r="QZ27" t="e">
        <v>#N/A</v>
      </c>
      <c r="RA27" t="e">
        <v>#N/A</v>
      </c>
      <c r="RB27" t="e">
        <v>#N/A</v>
      </c>
      <c r="RC27" t="e">
        <v>#N/A</v>
      </c>
      <c r="RD27" t="e">
        <v>#N/A</v>
      </c>
      <c r="RE27" s="106" t="e">
        <f t="shared" si="127"/>
        <v>#N/A</v>
      </c>
      <c r="RF27" s="106"/>
      <c r="RG27" s="27" t="e">
        <f t="shared" si="155"/>
        <v>#N/A</v>
      </c>
      <c r="RH27" s="106" t="s">
        <v>2377</v>
      </c>
      <c r="RI27" s="6" t="s">
        <v>2736</v>
      </c>
      <c r="RJ27" s="106" t="s">
        <v>2690</v>
      </c>
      <c r="RK27" s="106"/>
      <c r="RL27" t="e">
        <v>#N/A</v>
      </c>
      <c r="RM27" t="e">
        <v>#N/A</v>
      </c>
      <c r="RN27" t="e">
        <v>#N/A</v>
      </c>
      <c r="RO27" t="e">
        <v>#N/A</v>
      </c>
      <c r="RP27" t="e">
        <v>#N/A</v>
      </c>
      <c r="RQ27" t="e">
        <v>#N/A</v>
      </c>
      <c r="RR27" t="e">
        <v>#N/A</v>
      </c>
      <c r="RS27" t="e">
        <v>#N/A</v>
      </c>
      <c r="RT27" t="e">
        <v>#N/A</v>
      </c>
      <c r="RU27" t="e">
        <v>#N/A</v>
      </c>
      <c r="RV27" t="e">
        <v>#N/A</v>
      </c>
      <c r="RW27" t="e">
        <v>#N/A</v>
      </c>
      <c r="RX27" s="106" t="e">
        <f t="shared" si="128"/>
        <v>#N/A</v>
      </c>
      <c r="RY27" s="106"/>
      <c r="RZ27" s="27" t="e">
        <f t="shared" si="156"/>
        <v>#N/A</v>
      </c>
      <c r="SA27" s="106" t="s">
        <v>2377</v>
      </c>
      <c r="SB27" s="6" t="s">
        <v>2736</v>
      </c>
      <c r="SC27" s="106" t="s">
        <v>2690</v>
      </c>
      <c r="SD27" s="106"/>
      <c r="SE27" t="e">
        <v>#N/A</v>
      </c>
      <c r="SF27" t="e">
        <v>#N/A</v>
      </c>
      <c r="SG27" t="e">
        <v>#N/A</v>
      </c>
      <c r="SH27" t="e">
        <v>#N/A</v>
      </c>
      <c r="SI27" t="e">
        <v>#N/A</v>
      </c>
      <c r="SJ27" t="e">
        <v>#N/A</v>
      </c>
      <c r="SK27" t="e">
        <v>#N/A</v>
      </c>
      <c r="SL27" t="e">
        <v>#N/A</v>
      </c>
      <c r="SM27" t="e">
        <v>#N/A</v>
      </c>
      <c r="SN27" t="e">
        <v>#N/A</v>
      </c>
      <c r="SO27" t="e">
        <v>#N/A</v>
      </c>
      <c r="SP27" t="e">
        <v>#N/A</v>
      </c>
      <c r="SQ27" s="106" t="e">
        <f t="shared" si="129"/>
        <v>#N/A</v>
      </c>
      <c r="SR27" s="106">
        <f t="shared" si="34"/>
        <v>0</v>
      </c>
      <c r="SS27" s="27" t="e">
        <f t="shared" si="157"/>
        <v>#N/A</v>
      </c>
      <c r="ST27" s="106" t="s">
        <v>2377</v>
      </c>
      <c r="SU27" s="6" t="s">
        <v>2736</v>
      </c>
      <c r="SV27" s="106" t="s">
        <v>2690</v>
      </c>
      <c r="SW27" s="106"/>
      <c r="TJ27" s="106">
        <f t="shared" si="130"/>
        <v>0</v>
      </c>
      <c r="TK27" s="106"/>
      <c r="TL27" s="27" t="e">
        <f t="shared" si="158"/>
        <v>#DIV/0!</v>
      </c>
    </row>
    <row r="28" spans="1:532">
      <c r="A28" s="106" t="s">
        <v>2238</v>
      </c>
      <c r="B28" s="6" t="s">
        <v>2736</v>
      </c>
      <c r="C28" s="106" t="s">
        <v>2690</v>
      </c>
      <c r="D28" s="106"/>
      <c r="E28" s="176">
        <v>1.0567129629629629E-2</v>
      </c>
      <c r="F28" s="176">
        <v>4.2939814814814811E-3</v>
      </c>
      <c r="G28" s="176">
        <v>6.2499999999999995E-3</v>
      </c>
      <c r="H28" s="176">
        <v>1.1574074074074073E-5</v>
      </c>
      <c r="I28" s="106">
        <v>7</v>
      </c>
      <c r="J28" s="106">
        <v>6</v>
      </c>
      <c r="K28" s="106">
        <v>8</v>
      </c>
      <c r="L28" s="106">
        <v>5</v>
      </c>
      <c r="M28" s="106">
        <v>0</v>
      </c>
      <c r="N28" s="106">
        <v>0</v>
      </c>
      <c r="O28" s="106">
        <v>0</v>
      </c>
      <c r="P28" s="106">
        <v>61.54</v>
      </c>
      <c r="Q28" s="106">
        <f t="shared" si="88"/>
        <v>1</v>
      </c>
      <c r="R28" s="106"/>
      <c r="S28" s="27" t="e">
        <f t="shared" si="131"/>
        <v>#DIV/0!</v>
      </c>
      <c r="T28" s="106" t="s">
        <v>2238</v>
      </c>
      <c r="U28" s="6" t="s">
        <v>2736</v>
      </c>
      <c r="V28" s="106" t="s">
        <v>2690</v>
      </c>
      <c r="W28" s="106"/>
      <c r="X28" s="176">
        <v>0</v>
      </c>
      <c r="Y28" s="176">
        <v>0</v>
      </c>
      <c r="Z28" s="176">
        <v>0</v>
      </c>
      <c r="AA28" s="176">
        <v>0</v>
      </c>
      <c r="AB28" s="106">
        <v>0</v>
      </c>
      <c r="AC28" s="106">
        <v>0</v>
      </c>
      <c r="AD28" s="106">
        <v>5</v>
      </c>
      <c r="AE28" s="106">
        <v>0</v>
      </c>
      <c r="AF28" s="106">
        <v>0</v>
      </c>
      <c r="AG28" s="106">
        <v>0</v>
      </c>
      <c r="AH28" s="106">
        <v>0</v>
      </c>
      <c r="AI28" s="106">
        <v>100</v>
      </c>
      <c r="AJ28" s="106">
        <f t="shared" si="132"/>
        <v>0</v>
      </c>
      <c r="AK28" s="106"/>
      <c r="AL28" s="27"/>
      <c r="AM28" s="106" t="s">
        <v>2238</v>
      </c>
      <c r="AN28" s="6" t="s">
        <v>2736</v>
      </c>
      <c r="AO28" s="106" t="s">
        <v>2690</v>
      </c>
      <c r="AP28" s="106"/>
      <c r="AQ28" s="1">
        <v>0</v>
      </c>
      <c r="AR28" s="1">
        <v>0</v>
      </c>
      <c r="AS28" s="1">
        <v>0</v>
      </c>
      <c r="AT28" s="1">
        <v>0</v>
      </c>
      <c r="AU28">
        <v>0</v>
      </c>
      <c r="AV28">
        <v>0</v>
      </c>
      <c r="AW28">
        <v>3</v>
      </c>
      <c r="AX28">
        <v>0</v>
      </c>
      <c r="AY28">
        <v>0</v>
      </c>
      <c r="AZ28">
        <v>0</v>
      </c>
      <c r="BA28">
        <v>0</v>
      </c>
      <c r="BB28">
        <v>100</v>
      </c>
      <c r="BC28" s="106">
        <f t="shared" si="89"/>
        <v>0</v>
      </c>
      <c r="BD28" s="106"/>
      <c r="BE28" s="27" t="e">
        <f t="shared" si="133"/>
        <v>#DIV/0!</v>
      </c>
      <c r="BF28" s="106" t="s">
        <v>2238</v>
      </c>
      <c r="BG28" s="6" t="s">
        <v>2736</v>
      </c>
      <c r="BH28" s="106" t="s">
        <v>2690</v>
      </c>
      <c r="BI28" s="106"/>
      <c r="BJ28" s="1">
        <v>0</v>
      </c>
      <c r="BK28" s="1">
        <v>0</v>
      </c>
      <c r="BL28" s="1">
        <v>0</v>
      </c>
      <c r="BM28" s="1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 s="106">
        <f t="shared" si="91"/>
        <v>0</v>
      </c>
      <c r="BW28" s="106"/>
      <c r="BX28" s="27" t="e">
        <f t="shared" si="134"/>
        <v>#DIV/0!</v>
      </c>
      <c r="BY28" s="106" t="s">
        <v>2238</v>
      </c>
      <c r="BZ28" s="6" t="s">
        <v>2736</v>
      </c>
      <c r="CA28" s="106" t="s">
        <v>2690</v>
      </c>
      <c r="CB28" s="106"/>
      <c r="CC28" s="1">
        <v>0</v>
      </c>
      <c r="CD28" s="1">
        <v>0</v>
      </c>
      <c r="CE28" s="1">
        <v>0</v>
      </c>
      <c r="CF28" s="1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 s="106">
        <f t="shared" si="93"/>
        <v>0</v>
      </c>
      <c r="CP28" s="106"/>
      <c r="CQ28" s="27" t="e">
        <f t="shared" si="135"/>
        <v>#DIV/0!</v>
      </c>
      <c r="CR28" s="106" t="s">
        <v>2238</v>
      </c>
      <c r="CS28" s="6" t="s">
        <v>2736</v>
      </c>
      <c r="CT28" s="106" t="s">
        <v>2690</v>
      </c>
      <c r="CU28" s="106"/>
      <c r="CV28" t="e">
        <v>#N/A</v>
      </c>
      <c r="CW28" t="e">
        <v>#N/A</v>
      </c>
      <c r="CX28" t="e">
        <v>#N/A</v>
      </c>
      <c r="CY28" t="e">
        <v>#N/A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s="106" t="e">
        <f t="shared" si="95"/>
        <v>#N/A</v>
      </c>
      <c r="DI28" s="106"/>
      <c r="DJ28" s="27" t="e">
        <f t="shared" si="136"/>
        <v>#N/A</v>
      </c>
      <c r="DK28" s="106" t="s">
        <v>2238</v>
      </c>
      <c r="DL28" s="6" t="s">
        <v>2736</v>
      </c>
      <c r="DM28" s="106" t="s">
        <v>2690</v>
      </c>
      <c r="DN28" s="106"/>
      <c r="DO28" s="1">
        <v>1.0567129629629629E-2</v>
      </c>
      <c r="DP28" s="1">
        <v>4.2939814814814811E-3</v>
      </c>
      <c r="DQ28" s="1">
        <v>6.2499999999999995E-3</v>
      </c>
      <c r="DR28" s="1">
        <v>1.1574074074074073E-5</v>
      </c>
      <c r="DS28">
        <v>7</v>
      </c>
      <c r="DT28">
        <v>6</v>
      </c>
      <c r="DU28">
        <v>16</v>
      </c>
      <c r="DV28">
        <v>5</v>
      </c>
      <c r="DW28">
        <v>0</v>
      </c>
      <c r="DX28">
        <v>0</v>
      </c>
      <c r="DY28">
        <v>0</v>
      </c>
      <c r="DZ28">
        <v>76.19</v>
      </c>
      <c r="EA28" s="106">
        <f t="shared" si="97"/>
        <v>1</v>
      </c>
      <c r="EB28" s="106">
        <f t="shared" si="27"/>
        <v>0</v>
      </c>
      <c r="EC28" s="27" t="e">
        <f t="shared" si="137"/>
        <v>#DIV/0!</v>
      </c>
      <c r="ED28" s="106" t="s">
        <v>2238</v>
      </c>
      <c r="EE28" s="6" t="s">
        <v>2736</v>
      </c>
      <c r="EF28" s="106" t="s">
        <v>2690</v>
      </c>
      <c r="EG28" s="106"/>
      <c r="EH28" t="e">
        <v>#N/A</v>
      </c>
      <c r="EI28" t="e">
        <v>#N/A</v>
      </c>
      <c r="EJ28" t="e">
        <v>#N/A</v>
      </c>
      <c r="EK28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s="106" t="e">
        <f t="shared" si="99"/>
        <v>#N/A</v>
      </c>
      <c r="EU28" s="106"/>
      <c r="EV28" s="27" t="e">
        <f t="shared" si="138"/>
        <v>#N/A</v>
      </c>
      <c r="EW28" s="106" t="s">
        <v>2238</v>
      </c>
      <c r="EX28" s="6" t="s">
        <v>2736</v>
      </c>
      <c r="EY28" s="106" t="s">
        <v>2690</v>
      </c>
      <c r="EZ28" s="106"/>
      <c r="FA28" t="e">
        <v>#N/A</v>
      </c>
      <c r="FB28" t="e">
        <v>#N/A</v>
      </c>
      <c r="FC28" t="e">
        <v>#N/A</v>
      </c>
      <c r="FD28" t="e">
        <v>#N/A</v>
      </c>
      <c r="FE28" t="e">
        <v>#N/A</v>
      </c>
      <c r="FF28" t="e">
        <v>#N/A</v>
      </c>
      <c r="FG28" t="e">
        <v>#N/A</v>
      </c>
      <c r="FH28" t="e">
        <v>#N/A</v>
      </c>
      <c r="FI28" t="e">
        <v>#N/A</v>
      </c>
      <c r="FJ28" t="e">
        <v>#N/A</v>
      </c>
      <c r="FK28" t="e">
        <v>#N/A</v>
      </c>
      <c r="FL28" t="e">
        <v>#N/A</v>
      </c>
      <c r="FM28" s="106" t="e">
        <f t="shared" si="101"/>
        <v>#N/A</v>
      </c>
      <c r="FN28" s="106"/>
      <c r="FO28" s="27" t="e">
        <f t="shared" si="139"/>
        <v>#N/A</v>
      </c>
      <c r="FP28" s="106" t="s">
        <v>2238</v>
      </c>
      <c r="FQ28" s="6" t="s">
        <v>2736</v>
      </c>
      <c r="FR28" s="106" t="s">
        <v>2690</v>
      </c>
      <c r="FS28" s="106"/>
      <c r="FT28" t="e">
        <v>#N/A</v>
      </c>
      <c r="FU28" t="e">
        <v>#N/A</v>
      </c>
      <c r="FV28" t="e">
        <v>#N/A</v>
      </c>
      <c r="FW28" t="e">
        <v>#N/A</v>
      </c>
      <c r="FX28" t="e">
        <v>#N/A</v>
      </c>
      <c r="FY28" t="e">
        <v>#N/A</v>
      </c>
      <c r="FZ28" t="e">
        <v>#N/A</v>
      </c>
      <c r="GA28" t="e">
        <v>#N/A</v>
      </c>
      <c r="GB28" t="e">
        <v>#N/A</v>
      </c>
      <c r="GC28" t="e">
        <v>#N/A</v>
      </c>
      <c r="GD28" t="e">
        <v>#N/A</v>
      </c>
      <c r="GE28" t="e">
        <v>#N/A</v>
      </c>
      <c r="GF28" s="106" t="e">
        <f t="shared" si="103"/>
        <v>#N/A</v>
      </c>
      <c r="GG28" s="106"/>
      <c r="GH28" s="27" t="e">
        <f t="shared" si="140"/>
        <v>#N/A</v>
      </c>
      <c r="GI28" s="106" t="s">
        <v>2238</v>
      </c>
      <c r="GJ28" s="6" t="s">
        <v>2736</v>
      </c>
      <c r="GK28" s="106" t="s">
        <v>2690</v>
      </c>
      <c r="GL28" s="106"/>
      <c r="GM28" t="e">
        <v>#N/A</v>
      </c>
      <c r="GN28" t="e">
        <v>#N/A</v>
      </c>
      <c r="GO28" t="e">
        <v>#N/A</v>
      </c>
      <c r="GP28" t="e">
        <v>#N/A</v>
      </c>
      <c r="GQ28" t="e">
        <v>#N/A</v>
      </c>
      <c r="GR28" t="e">
        <v>#N/A</v>
      </c>
      <c r="GS28" t="e">
        <v>#N/A</v>
      </c>
      <c r="GT28" t="e">
        <v>#N/A</v>
      </c>
      <c r="GU28" t="e">
        <v>#N/A</v>
      </c>
      <c r="GV28" t="e">
        <v>#N/A</v>
      </c>
      <c r="GW28" t="e">
        <v>#N/A</v>
      </c>
      <c r="GX28" t="e">
        <v>#N/A</v>
      </c>
      <c r="GY28" s="106" t="e">
        <f t="shared" si="105"/>
        <v>#N/A</v>
      </c>
      <c r="GZ28" s="106"/>
      <c r="HA28" s="27" t="e">
        <f t="shared" si="28"/>
        <v>#N/A</v>
      </c>
      <c r="HB28" s="106" t="s">
        <v>2238</v>
      </c>
      <c r="HC28" s="6" t="s">
        <v>2736</v>
      </c>
      <c r="HD28" s="106" t="s">
        <v>2690</v>
      </c>
      <c r="HE28" s="106"/>
      <c r="HF28" t="e">
        <v>#N/A</v>
      </c>
      <c r="HG28" t="e">
        <v>#N/A</v>
      </c>
      <c r="HH28" t="e">
        <v>#N/A</v>
      </c>
      <c r="HI28" t="e">
        <v>#N/A</v>
      </c>
      <c r="HJ28" t="e">
        <v>#N/A</v>
      </c>
      <c r="HK28" t="e">
        <v>#N/A</v>
      </c>
      <c r="HL28" t="e">
        <v>#N/A</v>
      </c>
      <c r="HM28" t="e">
        <v>#N/A</v>
      </c>
      <c r="HN28" t="e">
        <v>#N/A</v>
      </c>
      <c r="HO28" t="e">
        <v>#N/A</v>
      </c>
      <c r="HP28" t="e">
        <v>#N/A</v>
      </c>
      <c r="HQ28" t="e">
        <v>#N/A</v>
      </c>
      <c r="HR28" s="106" t="e">
        <f t="shared" si="87"/>
        <v>#N/A</v>
      </c>
      <c r="HS28" s="106"/>
      <c r="HT28" s="27" t="e">
        <f t="shared" si="141"/>
        <v>#N/A</v>
      </c>
      <c r="HU28" s="106" t="s">
        <v>2238</v>
      </c>
      <c r="HV28" s="6" t="s">
        <v>2736</v>
      </c>
      <c r="HW28" s="106" t="s">
        <v>2690</v>
      </c>
      <c r="HX28" s="106"/>
      <c r="HY28" t="e">
        <v>#N/A</v>
      </c>
      <c r="HZ28" t="e">
        <v>#N/A</v>
      </c>
      <c r="IA28" t="e">
        <v>#N/A</v>
      </c>
      <c r="IB28" t="e">
        <v>#N/A</v>
      </c>
      <c r="IC28" t="e">
        <v>#N/A</v>
      </c>
      <c r="ID28" t="e">
        <v>#N/A</v>
      </c>
      <c r="IE28" t="e">
        <v>#N/A</v>
      </c>
      <c r="IF28" t="e">
        <v>#N/A</v>
      </c>
      <c r="IG28" t="e">
        <v>#N/A</v>
      </c>
      <c r="IH28" t="e">
        <v>#N/A</v>
      </c>
      <c r="II28" t="e">
        <v>#N/A</v>
      </c>
      <c r="IJ28" t="e">
        <v>#N/A</v>
      </c>
      <c r="IK28" s="106" t="e">
        <f t="shared" si="142"/>
        <v>#N/A</v>
      </c>
      <c r="IL28" s="106">
        <f t="shared" si="30"/>
        <v>0</v>
      </c>
      <c r="IM28" s="27" t="e">
        <f t="shared" si="143"/>
        <v>#N/A</v>
      </c>
      <c r="IN28" s="106" t="s">
        <v>2238</v>
      </c>
      <c r="IO28" s="6" t="s">
        <v>2736</v>
      </c>
      <c r="IP28" s="106" t="s">
        <v>2690</v>
      </c>
      <c r="IQ28" s="106"/>
      <c r="IR28" t="e">
        <v>#N/A</v>
      </c>
      <c r="IS28" t="e">
        <v>#N/A</v>
      </c>
      <c r="IT28" t="e">
        <v>#N/A</v>
      </c>
      <c r="IU28" t="e">
        <v>#N/A</v>
      </c>
      <c r="IV28" t="e">
        <v>#N/A</v>
      </c>
      <c r="IW28" t="e">
        <v>#N/A</v>
      </c>
      <c r="IX28" t="e">
        <v>#N/A</v>
      </c>
      <c r="IY28" t="e">
        <v>#N/A</v>
      </c>
      <c r="IZ28" t="e">
        <v>#N/A</v>
      </c>
      <c r="JA28" t="e">
        <v>#N/A</v>
      </c>
      <c r="JB28" t="e">
        <v>#N/A</v>
      </c>
      <c r="JC28" t="e">
        <v>#N/A</v>
      </c>
      <c r="JD28" s="106" t="e">
        <f t="shared" si="108"/>
        <v>#N/A</v>
      </c>
      <c r="JE28" s="106"/>
      <c r="JF28" s="27" t="e">
        <f t="shared" si="144"/>
        <v>#N/A</v>
      </c>
      <c r="JG28" s="106" t="s">
        <v>2238</v>
      </c>
      <c r="JH28" s="6" t="s">
        <v>2736</v>
      </c>
      <c r="JI28" s="106" t="s">
        <v>2690</v>
      </c>
      <c r="JJ28" s="106"/>
      <c r="JK28" t="e">
        <v>#N/A</v>
      </c>
      <c r="JL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 t="e">
        <v>#N/A</v>
      </c>
      <c r="JS28" t="e">
        <v>#N/A</v>
      </c>
      <c r="JT28" t="e">
        <v>#N/A</v>
      </c>
      <c r="JU28" t="e">
        <v>#N/A</v>
      </c>
      <c r="JV28" t="e">
        <v>#N/A</v>
      </c>
      <c r="JW28" s="106" t="e">
        <f t="shared" si="110"/>
        <v>#N/A</v>
      </c>
      <c r="JX28" s="106"/>
      <c r="JY28" s="27" t="e">
        <f t="shared" si="145"/>
        <v>#N/A</v>
      </c>
      <c r="JZ28" s="106" t="s">
        <v>2238</v>
      </c>
      <c r="KA28" s="6" t="s">
        <v>2736</v>
      </c>
      <c r="KB28" s="106" t="s">
        <v>2690</v>
      </c>
      <c r="KC28" s="106"/>
      <c r="KD28" t="e">
        <v>#N/A</v>
      </c>
      <c r="KE28" t="e">
        <v>#N/A</v>
      </c>
      <c r="KF28" t="e">
        <v>#N/A</v>
      </c>
      <c r="KG28" t="e">
        <v>#N/A</v>
      </c>
      <c r="KH28" t="e">
        <v>#N/A</v>
      </c>
      <c r="KI28" t="e">
        <v>#N/A</v>
      </c>
      <c r="KJ28" t="e">
        <v>#N/A</v>
      </c>
      <c r="KK28" t="e">
        <v>#N/A</v>
      </c>
      <c r="KL28" t="e">
        <v>#N/A</v>
      </c>
      <c r="KM28" t="e">
        <v>#N/A</v>
      </c>
      <c r="KN28" t="e">
        <v>#N/A</v>
      </c>
      <c r="KO28" t="e">
        <v>#N/A</v>
      </c>
      <c r="KP28" s="106" t="e">
        <f t="shared" si="112"/>
        <v>#N/A</v>
      </c>
      <c r="KQ28" s="106"/>
      <c r="KR28" s="27" t="e">
        <f t="shared" si="146"/>
        <v>#N/A</v>
      </c>
      <c r="KS28" s="106" t="s">
        <v>2238</v>
      </c>
      <c r="KT28" s="6" t="s">
        <v>2736</v>
      </c>
      <c r="KU28" s="106" t="s">
        <v>2690</v>
      </c>
      <c r="KV28" s="106"/>
      <c r="KW28" s="1">
        <v>0.4340046296296296</v>
      </c>
      <c r="KX28" s="1">
        <v>0.19797453703703705</v>
      </c>
      <c r="KY28" s="1">
        <v>9.0474537037037048E-2</v>
      </c>
      <c r="KZ28" s="1">
        <v>0.14553240740740739</v>
      </c>
      <c r="LA28">
        <v>40</v>
      </c>
      <c r="LB28">
        <v>231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 s="106">
        <f t="shared" si="114"/>
        <v>231</v>
      </c>
      <c r="LJ28" s="106">
        <v>524</v>
      </c>
      <c r="LK28" s="27">
        <f t="shared" si="147"/>
        <v>44.083969465648856</v>
      </c>
      <c r="LL28" s="106" t="s">
        <v>2238</v>
      </c>
      <c r="LM28" s="6" t="s">
        <v>2736</v>
      </c>
      <c r="LN28" s="106" t="s">
        <v>2690</v>
      </c>
      <c r="LO28" s="106"/>
      <c r="LP28" s="1">
        <v>7.6354166666666667E-2</v>
      </c>
      <c r="LQ28" s="1">
        <v>1.7824074074074076E-2</v>
      </c>
      <c r="LR28" s="1">
        <v>5.2037037037037041E-2</v>
      </c>
      <c r="LS28" s="1">
        <v>6.4699074074074069E-3</v>
      </c>
      <c r="LT28">
        <v>1</v>
      </c>
      <c r="LU28">
        <v>12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 s="106">
        <f t="shared" si="116"/>
        <v>12</v>
      </c>
      <c r="MC28" s="106"/>
      <c r="MD28" s="27" t="e">
        <f t="shared" si="148"/>
        <v>#DIV/0!</v>
      </c>
      <c r="ME28" s="106" t="s">
        <v>2238</v>
      </c>
      <c r="MF28" s="6" t="s">
        <v>2736</v>
      </c>
      <c r="MG28" s="106" t="s">
        <v>2690</v>
      </c>
      <c r="MH28" s="106"/>
      <c r="MI28" s="1">
        <v>7.6354166666666667E-2</v>
      </c>
      <c r="MJ28" s="1">
        <v>1.7824074074074076E-2</v>
      </c>
      <c r="MK28" s="1">
        <v>5.2037037037037041E-2</v>
      </c>
      <c r="ML28" s="1">
        <v>6.4699074074074069E-3</v>
      </c>
      <c r="MM28">
        <v>1</v>
      </c>
      <c r="MN28">
        <v>12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 s="106">
        <f t="shared" si="118"/>
        <v>12</v>
      </c>
      <c r="MV28" s="106"/>
      <c r="MW28" s="27" t="e">
        <f t="shared" si="149"/>
        <v>#DIV/0!</v>
      </c>
      <c r="MX28" s="106" t="s">
        <v>2238</v>
      </c>
      <c r="MY28" s="6" t="s">
        <v>2736</v>
      </c>
      <c r="MZ28" s="106" t="s">
        <v>2690</v>
      </c>
      <c r="NA28" s="106"/>
      <c r="NB28" s="1">
        <v>0.51035879629629632</v>
      </c>
      <c r="NC28" s="1">
        <v>0.21581018518518516</v>
      </c>
      <c r="ND28" s="1">
        <v>0.14252314814814815</v>
      </c>
      <c r="NE28" s="1">
        <v>0.15201388888888889</v>
      </c>
      <c r="NF28">
        <v>41</v>
      </c>
      <c r="NG28">
        <v>243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 s="106">
        <f t="shared" si="120"/>
        <v>243</v>
      </c>
      <c r="NO28" s="106">
        <f t="shared" si="33"/>
        <v>524</v>
      </c>
      <c r="NP28" s="27">
        <f t="shared" si="150"/>
        <v>46.374045801526719</v>
      </c>
      <c r="NQ28" s="106" t="s">
        <v>2238</v>
      </c>
      <c r="NR28" s="6" t="s">
        <v>2736</v>
      </c>
      <c r="NS28" s="106" t="s">
        <v>2690</v>
      </c>
      <c r="NT28" s="106">
        <v>8</v>
      </c>
      <c r="NU28" s="1">
        <v>0.53533564814814816</v>
      </c>
      <c r="NV28" s="1">
        <v>0.23239583333333333</v>
      </c>
      <c r="NW28" s="1">
        <v>5.3668981481481477E-2</v>
      </c>
      <c r="NX28" s="1">
        <v>0.24925925925925926</v>
      </c>
      <c r="NY28">
        <v>33</v>
      </c>
      <c r="NZ28">
        <v>304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 s="106">
        <f t="shared" si="122"/>
        <v>304</v>
      </c>
      <c r="OH28" s="106">
        <v>524</v>
      </c>
      <c r="OI28" s="27">
        <f t="shared" si="151"/>
        <v>58.015267175572518</v>
      </c>
      <c r="OJ28" s="106" t="s">
        <v>2238</v>
      </c>
      <c r="OK28" s="6" t="s">
        <v>2736</v>
      </c>
      <c r="OL28" s="106" t="s">
        <v>2690</v>
      </c>
      <c r="OM28" s="106"/>
      <c r="ON28" s="1">
        <v>0.45270833333333332</v>
      </c>
      <c r="OO28" s="1">
        <v>0.23341435185185186</v>
      </c>
      <c r="OP28" s="1">
        <v>3.0601851851851852E-2</v>
      </c>
      <c r="OQ28" s="1">
        <v>0.18868055555555555</v>
      </c>
      <c r="OR28">
        <v>25</v>
      </c>
      <c r="OS28">
        <v>315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 s="106">
        <f t="shared" si="124"/>
        <v>315</v>
      </c>
      <c r="PA28" s="106">
        <v>524</v>
      </c>
      <c r="PB28" s="27">
        <f t="shared" si="152"/>
        <v>60.114503816793899</v>
      </c>
      <c r="PC28" s="106" t="s">
        <v>2238</v>
      </c>
      <c r="PD28" s="6" t="s">
        <v>2736</v>
      </c>
      <c r="PE28" s="106" t="s">
        <v>2690</v>
      </c>
      <c r="PF28" s="106"/>
      <c r="PG28" s="1">
        <v>0.45270833333333332</v>
      </c>
      <c r="PH28" s="1">
        <v>0.23341435185185186</v>
      </c>
      <c r="PI28" s="1">
        <v>3.0601851851851852E-2</v>
      </c>
      <c r="PJ28" s="1">
        <v>0.18868055555555555</v>
      </c>
      <c r="PK28">
        <v>25</v>
      </c>
      <c r="PL28">
        <v>315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 s="106">
        <f t="shared" si="125"/>
        <v>315</v>
      </c>
      <c r="PT28" s="106">
        <v>524</v>
      </c>
      <c r="PU28" s="27">
        <f t="shared" si="153"/>
        <v>60.114503816793899</v>
      </c>
      <c r="PV28" s="106" t="s">
        <v>2238</v>
      </c>
      <c r="PW28" s="6" t="s">
        <v>2736</v>
      </c>
      <c r="PX28" s="106" t="s">
        <v>2690</v>
      </c>
      <c r="PY28" s="106"/>
      <c r="PZ28" s="1">
        <v>0.41447916666666668</v>
      </c>
      <c r="QA28" s="1">
        <v>0.170625</v>
      </c>
      <c r="QB28" s="1">
        <v>2.97337962962963E-2</v>
      </c>
      <c r="QC28" s="1">
        <v>0.21410879629629631</v>
      </c>
      <c r="QD28">
        <v>29</v>
      </c>
      <c r="QE28">
        <v>239</v>
      </c>
      <c r="QF28">
        <v>170</v>
      </c>
      <c r="QG28">
        <v>2</v>
      </c>
      <c r="QH28">
        <v>0</v>
      </c>
      <c r="QI28">
        <v>0</v>
      </c>
      <c r="QJ28">
        <v>0</v>
      </c>
      <c r="QK28">
        <v>98.84</v>
      </c>
      <c r="QL28" s="106">
        <f t="shared" si="126"/>
        <v>237</v>
      </c>
      <c r="QM28" s="106">
        <v>524</v>
      </c>
      <c r="QN28" s="27">
        <f t="shared" si="154"/>
        <v>45.229007633587784</v>
      </c>
      <c r="QO28" s="106" t="s">
        <v>2238</v>
      </c>
      <c r="QP28" s="6" t="s">
        <v>2736</v>
      </c>
      <c r="QQ28" s="106" t="s">
        <v>2690</v>
      </c>
      <c r="QR28" s="106"/>
      <c r="QS28" s="1">
        <v>0.57791666666666663</v>
      </c>
      <c r="QT28" s="1">
        <v>0.21938657407407405</v>
      </c>
      <c r="QU28" s="1">
        <v>2.4756944444444443E-2</v>
      </c>
      <c r="QV28" s="1">
        <v>0.33374999999999999</v>
      </c>
      <c r="QW28">
        <v>48</v>
      </c>
      <c r="QX28">
        <v>319</v>
      </c>
      <c r="QY28">
        <v>70</v>
      </c>
      <c r="QZ28">
        <v>2</v>
      </c>
      <c r="RA28">
        <v>0</v>
      </c>
      <c r="RB28">
        <v>0</v>
      </c>
      <c r="RC28">
        <v>0</v>
      </c>
      <c r="RD28">
        <v>97.22</v>
      </c>
      <c r="RE28" s="106">
        <f t="shared" si="127"/>
        <v>317</v>
      </c>
      <c r="RF28" s="106">
        <v>524</v>
      </c>
      <c r="RG28" s="27">
        <f t="shared" si="155"/>
        <v>60.496183206106871</v>
      </c>
      <c r="RH28" s="106" t="s">
        <v>2238</v>
      </c>
      <c r="RI28" s="6" t="s">
        <v>2736</v>
      </c>
      <c r="RJ28" s="106" t="s">
        <v>2690</v>
      </c>
      <c r="RK28" s="106"/>
      <c r="RL28" s="1">
        <v>0.60163194444444446</v>
      </c>
      <c r="RM28" s="1">
        <v>0.22370370370370371</v>
      </c>
      <c r="RN28" s="1">
        <v>3.4432870370370371E-2</v>
      </c>
      <c r="RO28" s="1">
        <v>0.34348379629629627</v>
      </c>
      <c r="RP28">
        <v>49</v>
      </c>
      <c r="RQ28">
        <v>325</v>
      </c>
      <c r="RR28">
        <v>70</v>
      </c>
      <c r="RS28">
        <v>2</v>
      </c>
      <c r="RT28">
        <v>0</v>
      </c>
      <c r="RU28">
        <v>0</v>
      </c>
      <c r="RV28">
        <v>0</v>
      </c>
      <c r="RW28">
        <v>97.22</v>
      </c>
      <c r="RX28" s="106">
        <f t="shared" si="128"/>
        <v>323</v>
      </c>
      <c r="RY28" s="106">
        <v>524</v>
      </c>
      <c r="RZ28" s="27">
        <f t="shared" si="156"/>
        <v>61.641221374045806</v>
      </c>
      <c r="SA28" s="106" t="s">
        <v>2238</v>
      </c>
      <c r="SB28" s="6" t="s">
        <v>2736</v>
      </c>
      <c r="SC28" s="106" t="s">
        <v>2690</v>
      </c>
      <c r="SD28" s="106"/>
      <c r="SE28" s="10">
        <v>2.0041666666666669</v>
      </c>
      <c r="SF28" s="1">
        <v>0.86015046296296294</v>
      </c>
      <c r="SG28" s="1">
        <v>0.14844907407407407</v>
      </c>
      <c r="SH28" s="1">
        <v>0.99554398148148149</v>
      </c>
      <c r="SI28">
        <v>136</v>
      </c>
      <c r="SJ28">
        <v>1183</v>
      </c>
      <c r="SK28">
        <v>240</v>
      </c>
      <c r="SL28">
        <v>4</v>
      </c>
      <c r="SM28">
        <v>0</v>
      </c>
      <c r="SN28">
        <v>0</v>
      </c>
      <c r="SO28">
        <v>0</v>
      </c>
      <c r="SP28">
        <v>98.36</v>
      </c>
      <c r="SQ28" s="106">
        <f t="shared" si="129"/>
        <v>1179</v>
      </c>
      <c r="SR28" s="106">
        <f t="shared" si="34"/>
        <v>2096</v>
      </c>
      <c r="SS28" s="27">
        <f t="shared" si="157"/>
        <v>56.25</v>
      </c>
      <c r="ST28" s="106" t="s">
        <v>2238</v>
      </c>
      <c r="SU28" s="6" t="s">
        <v>2736</v>
      </c>
      <c r="SV28" s="106" t="s">
        <v>2690</v>
      </c>
      <c r="SW28" s="106"/>
      <c r="TJ28" s="106">
        <f t="shared" si="130"/>
        <v>0</v>
      </c>
      <c r="TK28" s="106">
        <v>524</v>
      </c>
      <c r="TL28" s="27">
        <f t="shared" si="158"/>
        <v>0</v>
      </c>
    </row>
    <row r="32" spans="1:532">
      <c r="DP32" s="10">
        <v>1.2882060185185185</v>
      </c>
      <c r="DQ32">
        <v>5</v>
      </c>
      <c r="DR32" s="10">
        <f>DP32/DQ32</f>
        <v>0.25764120370370369</v>
      </c>
      <c r="JS32">
        <v>405</v>
      </c>
      <c r="JT32">
        <f>JS32/JP13</f>
        <v>0.99264705882352944</v>
      </c>
      <c r="QA32" s="1"/>
    </row>
    <row r="33" spans="120:443">
      <c r="DP33" s="10">
        <v>1.2815277777777778</v>
      </c>
      <c r="DQ33">
        <v>5</v>
      </c>
      <c r="DR33" s="10">
        <f t="shared" ref="DR33:DR35" si="159">DP33/DQ33</f>
        <v>0.25630555555555556</v>
      </c>
      <c r="NF33" t="s">
        <v>2868</v>
      </c>
      <c r="NG33" t="s">
        <v>2869</v>
      </c>
      <c r="QA33" s="1"/>
    </row>
    <row r="34" spans="120:443">
      <c r="DP34" s="10">
        <v>1.6395023148148147</v>
      </c>
      <c r="DQ34">
        <v>5</v>
      </c>
      <c r="DR34" s="10">
        <f t="shared" si="159"/>
        <v>0.32790046296296294</v>
      </c>
      <c r="HI34" t="s">
        <v>2870</v>
      </c>
      <c r="HJ34">
        <v>2</v>
      </c>
      <c r="NE34" s="106" t="s">
        <v>2369</v>
      </c>
      <c r="NF34">
        <v>1383</v>
      </c>
      <c r="NG34">
        <v>1414</v>
      </c>
      <c r="NH34">
        <f>AVERAGE(NF34:NG34)</f>
        <v>1398.5</v>
      </c>
      <c r="QA34" s="1"/>
    </row>
    <row r="35" spans="120:443">
      <c r="DP35" s="10">
        <v>1.0014930555555555</v>
      </c>
      <c r="DQ35">
        <v>5</v>
      </c>
      <c r="DR35" s="10">
        <f t="shared" si="159"/>
        <v>0.20029861111111108</v>
      </c>
      <c r="HI35" t="s">
        <v>2721</v>
      </c>
      <c r="HJ35">
        <v>2</v>
      </c>
      <c r="NE35" s="106" t="s">
        <v>2371</v>
      </c>
      <c r="NF35">
        <v>320</v>
      </c>
      <c r="NG35">
        <v>1067</v>
      </c>
      <c r="NH35">
        <f t="shared" ref="NH35:NH39" si="160">AVERAGE(NF35:NG35)</f>
        <v>693.5</v>
      </c>
      <c r="QA35" s="1"/>
    </row>
    <row r="36" spans="120:443">
      <c r="NE36" s="106" t="s">
        <v>2373</v>
      </c>
      <c r="NF36">
        <v>1756</v>
      </c>
      <c r="NG36">
        <v>660</v>
      </c>
      <c r="NH36">
        <f t="shared" si="160"/>
        <v>1208</v>
      </c>
      <c r="QA36" s="1"/>
    </row>
    <row r="37" spans="120:443">
      <c r="NE37" s="106" t="s">
        <v>2372</v>
      </c>
      <c r="NF37">
        <v>1600</v>
      </c>
      <c r="NG37">
        <v>1542</v>
      </c>
      <c r="NH37">
        <f t="shared" si="160"/>
        <v>1571</v>
      </c>
      <c r="QA37" s="1"/>
    </row>
    <row r="38" spans="120:443">
      <c r="NE38" s="106" t="s">
        <v>2374</v>
      </c>
      <c r="NF38">
        <v>1318</v>
      </c>
      <c r="NG38">
        <v>1068</v>
      </c>
      <c r="NH38">
        <f t="shared" si="160"/>
        <v>1193</v>
      </c>
      <c r="QA38" s="1"/>
    </row>
    <row r="39" spans="120:443">
      <c r="NE39" s="106" t="s">
        <v>2379</v>
      </c>
      <c r="NF39">
        <v>1212</v>
      </c>
      <c r="NG39">
        <v>385</v>
      </c>
      <c r="NH39">
        <f t="shared" si="160"/>
        <v>798.5</v>
      </c>
    </row>
    <row r="40" spans="120:443">
      <c r="NH40">
        <f>AVERAGE(NH34:NH39)</f>
        <v>1143.75</v>
      </c>
      <c r="NI40">
        <v>4</v>
      </c>
    </row>
    <row r="41" spans="120:443">
      <c r="NH41">
        <f>NH40/NI40</f>
        <v>285.9375</v>
      </c>
    </row>
    <row r="47" spans="120:443">
      <c r="KZ47" s="106"/>
    </row>
    <row r="48" spans="120:443">
      <c r="KZ48" s="106"/>
    </row>
    <row r="49" spans="312:312">
      <c r="KZ49" s="106"/>
    </row>
    <row r="50" spans="312:312">
      <c r="KZ50" s="106"/>
    </row>
    <row r="51" spans="312:312">
      <c r="KZ51" s="106"/>
    </row>
    <row r="52" spans="312:312">
      <c r="KZ52" s="106"/>
    </row>
  </sheetData>
  <mergeCells count="28">
    <mergeCell ref="IN1:JF1"/>
    <mergeCell ref="OJ1:PB1"/>
    <mergeCell ref="PC1:PU1"/>
    <mergeCell ref="PV1:QN1"/>
    <mergeCell ref="QO1:RG1"/>
    <mergeCell ref="MX1:NP1"/>
    <mergeCell ref="NQ1:OI1"/>
    <mergeCell ref="A1:S1"/>
    <mergeCell ref="T1:AL1"/>
    <mergeCell ref="AM1:BE1"/>
    <mergeCell ref="BF1:BX1"/>
    <mergeCell ref="BY1:CQ1"/>
    <mergeCell ref="RH1:RZ1"/>
    <mergeCell ref="SA1:SS1"/>
    <mergeCell ref="ST1:TL1"/>
    <mergeCell ref="DK1:EC1"/>
    <mergeCell ref="CR1:DJ1"/>
    <mergeCell ref="ME1:MW1"/>
    <mergeCell ref="ED1:EV1"/>
    <mergeCell ref="EW1:FO1"/>
    <mergeCell ref="FP1:GH1"/>
    <mergeCell ref="GI1:HA1"/>
    <mergeCell ref="HB1:HT1"/>
    <mergeCell ref="JG1:JY1"/>
    <mergeCell ref="JZ1:KR1"/>
    <mergeCell ref="KS1:LK1"/>
    <mergeCell ref="LL1:MD1"/>
    <mergeCell ref="HU1:IM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066DA-8F23-4F37-9DA7-C9E2CBC70106}">
  <dimension ref="A1:ADD28"/>
  <sheetViews>
    <sheetView topLeftCell="YK1" workbookViewId="0">
      <selection activeCell="ABA2" sqref="ABA2"/>
    </sheetView>
  </sheetViews>
  <sheetFormatPr defaultRowHeight="14.4"/>
  <cols>
    <col min="1" max="1" width="10.6640625" customWidth="1"/>
    <col min="2" max="2" width="13.44140625" customWidth="1"/>
    <col min="29" max="29" width="12.88671875" customWidth="1"/>
    <col min="30" max="30" width="13.33203125" customWidth="1"/>
    <col min="34" max="34" width="10.6640625" customWidth="1"/>
    <col min="86" max="86" width="14.5546875" customWidth="1"/>
    <col min="113" max="113" width="11.6640625" customWidth="1"/>
    <col min="114" max="114" width="13.109375" customWidth="1"/>
    <col min="142" max="142" width="12.6640625" customWidth="1"/>
    <col min="170" max="170" width="14.88671875" customWidth="1"/>
    <col min="198" max="198" width="11.5546875" customWidth="1"/>
    <col min="226" max="226" width="13.6640625" customWidth="1"/>
    <col min="254" max="254" width="14.6640625" customWidth="1"/>
    <col min="310" max="310" width="14.33203125" customWidth="1"/>
    <col min="365" max="365" width="10.6640625" customWidth="1"/>
    <col min="366" max="366" width="14.88671875" customWidth="1"/>
    <col min="394" max="394" width="13" customWidth="1"/>
    <col min="422" max="422" width="11" customWidth="1"/>
    <col min="450" max="450" width="13.5546875" customWidth="1"/>
    <col min="477" max="477" width="13.109375" customWidth="1"/>
    <col min="478" max="478" width="13.5546875" customWidth="1"/>
    <col min="533" max="533" width="10.44140625" customWidth="1"/>
    <col min="534" max="534" width="12.88671875" customWidth="1"/>
    <col min="547" max="547" width="13.5546875" customWidth="1"/>
    <col min="561" max="561" width="11.109375" customWidth="1"/>
    <col min="562" max="562" width="14.109375" customWidth="1"/>
    <col min="589" max="589" width="11.88671875" customWidth="1"/>
    <col min="590" max="590" width="14.44140625" customWidth="1"/>
    <col min="618" max="618" width="15.44140625" customWidth="1"/>
    <col min="683" max="683" width="11.33203125" customWidth="1"/>
    <col min="687" max="687" width="12.33203125" customWidth="1"/>
    <col min="758" max="758" width="14" customWidth="1"/>
  </cols>
  <sheetData>
    <row r="1" spans="1:784">
      <c r="A1" s="548">
        <v>44199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44200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44201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44202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44203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 t="s">
        <v>2871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 t="s">
        <v>2849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>
        <v>44206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>
        <v>44207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>
        <v>44208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>
        <v>44209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 t="s">
        <v>2864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 t="s">
        <v>2850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>
        <v>43847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>
        <v>43848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43849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>
        <v>43850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>
        <v>43851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 t="s">
        <v>2865</v>
      </c>
      <c r="SL1" s="548"/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 t="s">
        <v>2852</v>
      </c>
      <c r="TN1" s="548"/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  <c r="UO1" s="548">
        <v>43854</v>
      </c>
      <c r="UP1" s="548"/>
      <c r="UQ1" s="548"/>
      <c r="UR1" s="548"/>
      <c r="US1" s="548"/>
      <c r="UT1" s="548"/>
      <c r="UU1" s="548"/>
      <c r="UV1" s="548"/>
      <c r="UW1" s="548"/>
      <c r="UX1" s="548"/>
      <c r="UY1" s="548"/>
      <c r="UZ1" s="548"/>
      <c r="VA1" s="548"/>
      <c r="VB1" s="548"/>
      <c r="VC1" s="548"/>
      <c r="VD1" s="548"/>
      <c r="VE1" s="548"/>
      <c r="VF1" s="548"/>
      <c r="VG1" s="548"/>
      <c r="VH1" s="548"/>
      <c r="VI1" s="548"/>
      <c r="VJ1" s="548"/>
      <c r="VK1" s="548"/>
      <c r="VL1" s="548"/>
      <c r="VM1" s="548"/>
      <c r="VN1" s="548"/>
      <c r="VO1" s="548"/>
      <c r="VP1" s="548"/>
      <c r="VQ1" s="548">
        <v>43855</v>
      </c>
      <c r="VR1" s="548"/>
      <c r="VS1" s="548"/>
      <c r="VT1" s="548"/>
      <c r="VU1" s="548"/>
      <c r="VV1" s="548"/>
      <c r="VW1" s="548"/>
      <c r="VX1" s="548"/>
      <c r="VY1" s="548"/>
      <c r="VZ1" s="548"/>
      <c r="WA1" s="548"/>
      <c r="WB1" s="548"/>
      <c r="WC1" s="548"/>
      <c r="WD1" s="548"/>
      <c r="WE1" s="548"/>
      <c r="WF1" s="548"/>
      <c r="WG1" s="548"/>
      <c r="WH1" s="548"/>
      <c r="WI1" s="548"/>
      <c r="WJ1" s="548"/>
      <c r="WK1" s="548"/>
      <c r="WL1" s="548"/>
      <c r="WM1" s="548"/>
      <c r="WN1" s="548"/>
      <c r="WO1" s="548"/>
      <c r="WP1" s="548"/>
      <c r="WQ1" s="548"/>
      <c r="WR1" s="548"/>
      <c r="WS1" s="548" t="s">
        <v>2866</v>
      </c>
      <c r="WT1" s="548"/>
      <c r="WU1" s="548"/>
      <c r="WV1" s="548"/>
      <c r="WW1" s="548"/>
      <c r="WX1" s="548"/>
      <c r="WY1" s="548"/>
      <c r="WZ1" s="548"/>
      <c r="XA1" s="548"/>
      <c r="XB1" s="548"/>
      <c r="XC1" s="548"/>
      <c r="XD1" s="548"/>
      <c r="XE1" s="548"/>
      <c r="XF1" s="548"/>
      <c r="XG1" s="548"/>
      <c r="XH1" s="548"/>
      <c r="XI1" s="548"/>
      <c r="XJ1" s="548"/>
      <c r="XK1" s="548"/>
      <c r="XL1" s="548"/>
      <c r="XM1" s="548"/>
      <c r="XN1" s="548"/>
      <c r="XO1" s="548"/>
      <c r="XP1" s="548"/>
      <c r="XQ1" s="548"/>
      <c r="XR1" s="548"/>
      <c r="XS1" s="548"/>
      <c r="XT1" s="548"/>
      <c r="XU1" s="548">
        <v>43857</v>
      </c>
      <c r="XV1" s="548"/>
      <c r="XW1" s="548"/>
      <c r="XX1" s="548"/>
      <c r="XY1" s="548"/>
      <c r="XZ1" s="548"/>
      <c r="YA1" s="548"/>
      <c r="YB1" s="548"/>
      <c r="YC1" s="548"/>
      <c r="YD1" s="548"/>
      <c r="YE1" s="548"/>
      <c r="YF1" s="548"/>
      <c r="YG1" s="548"/>
      <c r="YH1" s="548"/>
      <c r="YI1" s="548"/>
      <c r="YJ1" s="548"/>
      <c r="YK1" s="548"/>
      <c r="YL1" s="548"/>
      <c r="YM1" s="548"/>
      <c r="YN1" s="548"/>
      <c r="YO1" s="548"/>
      <c r="YP1" s="548"/>
      <c r="YQ1" s="548"/>
      <c r="YR1" s="548"/>
      <c r="YS1" s="548"/>
      <c r="YT1" s="548"/>
      <c r="YU1" s="548"/>
      <c r="YV1" s="548"/>
      <c r="YW1" s="548">
        <v>43858</v>
      </c>
      <c r="YX1" s="548"/>
      <c r="YY1" s="548"/>
      <c r="YZ1" s="548"/>
      <c r="ZA1" s="548"/>
      <c r="ZB1" s="548"/>
      <c r="ZC1" s="548"/>
      <c r="ZD1" s="548"/>
      <c r="ZE1" s="548"/>
      <c r="ZF1" s="548"/>
      <c r="ZG1" s="548"/>
      <c r="ZH1" s="548"/>
      <c r="ZI1" s="548"/>
      <c r="ZJ1" s="548"/>
      <c r="ZK1" s="548"/>
      <c r="ZL1" s="548"/>
      <c r="ZM1" s="548"/>
      <c r="ZN1" s="548"/>
      <c r="ZO1" s="548"/>
      <c r="ZP1" s="548"/>
      <c r="ZQ1" s="548"/>
      <c r="ZR1" s="548"/>
      <c r="ZS1" s="548"/>
      <c r="ZT1" s="548"/>
      <c r="ZU1" s="548"/>
      <c r="ZV1" s="548"/>
      <c r="ZW1" s="548"/>
      <c r="ZX1" s="548"/>
      <c r="ZY1" s="548" t="s">
        <v>2867</v>
      </c>
      <c r="ZZ1" s="548"/>
      <c r="AAA1" s="548"/>
      <c r="AAB1" s="548"/>
      <c r="AAC1" s="548"/>
      <c r="AAD1" s="548"/>
      <c r="AAE1" s="548"/>
      <c r="AAF1" s="548"/>
      <c r="AAG1" s="548"/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 t="s">
        <v>2854</v>
      </c>
      <c r="ABB1" s="548"/>
      <c r="ABC1" s="548"/>
      <c r="ABD1" s="548"/>
      <c r="ABE1" s="548"/>
      <c r="ABF1" s="548"/>
      <c r="ABG1" s="548"/>
      <c r="ABH1" s="548"/>
      <c r="ABI1" s="548"/>
      <c r="ABJ1" s="548"/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  <c r="ACC1" s="548">
        <v>43861</v>
      </c>
      <c r="ACD1" s="548"/>
      <c r="ACE1" s="548"/>
      <c r="ACF1" s="548"/>
      <c r="ACG1" s="548"/>
      <c r="ACH1" s="548"/>
      <c r="ACI1" s="548"/>
      <c r="ACJ1" s="548"/>
      <c r="ACK1" s="548"/>
      <c r="ACL1" s="548"/>
      <c r="ACM1" s="548"/>
      <c r="ACN1" s="548"/>
      <c r="ACO1" s="548"/>
      <c r="ACP1" s="548"/>
      <c r="ACQ1" s="548"/>
      <c r="ACR1" s="548"/>
      <c r="ACS1" s="548"/>
      <c r="ACT1" s="548"/>
      <c r="ACU1" s="548"/>
      <c r="ACV1" s="548"/>
      <c r="ACW1" s="548"/>
      <c r="ACX1" s="548"/>
      <c r="ACY1" s="548"/>
      <c r="ACZ1" s="548"/>
      <c r="ADA1" s="548"/>
      <c r="ADB1" s="548"/>
      <c r="ADC1" s="548"/>
      <c r="ADD1" s="548"/>
    </row>
    <row r="2" spans="1:784">
      <c r="A2" s="170" t="s">
        <v>1</v>
      </c>
      <c r="B2" s="170" t="s">
        <v>2723</v>
      </c>
      <c r="C2" s="170" t="s">
        <v>2724</v>
      </c>
      <c r="D2" s="170" t="s">
        <v>2730</v>
      </c>
      <c r="E2" s="170" t="s">
        <v>2358</v>
      </c>
      <c r="F2" s="170" t="s">
        <v>2410</v>
      </c>
      <c r="G2" s="170" t="s">
        <v>2411</v>
      </c>
      <c r="H2" s="170" t="s">
        <v>2412</v>
      </c>
      <c r="I2" s="170" t="s">
        <v>2413</v>
      </c>
      <c r="J2" s="170" t="s">
        <v>2414</v>
      </c>
      <c r="K2" s="171" t="s">
        <v>2415</v>
      </c>
      <c r="L2" s="170" t="s">
        <v>2416</v>
      </c>
      <c r="M2" s="170" t="s">
        <v>2417</v>
      </c>
      <c r="N2" s="170" t="s">
        <v>2418</v>
      </c>
      <c r="O2" s="172" t="s">
        <v>2419</v>
      </c>
      <c r="P2" s="170" t="s">
        <v>2420</v>
      </c>
      <c r="Q2" s="170" t="s">
        <v>2421</v>
      </c>
      <c r="R2" s="170" t="s">
        <v>2422</v>
      </c>
      <c r="S2" s="170" t="s">
        <v>2423</v>
      </c>
      <c r="T2" s="170" t="s">
        <v>2424</v>
      </c>
      <c r="U2" s="170" t="s">
        <v>2425</v>
      </c>
      <c r="V2" s="170" t="s">
        <v>2426</v>
      </c>
      <c r="W2" s="170" t="s">
        <v>2427</v>
      </c>
      <c r="X2" s="170" t="s">
        <v>2428</v>
      </c>
      <c r="Y2" s="170" t="s">
        <v>2429</v>
      </c>
      <c r="Z2" s="170" t="s">
        <v>2430</v>
      </c>
      <c r="AA2" s="173" t="s">
        <v>2727</v>
      </c>
      <c r="AB2" s="174" t="s">
        <v>2728</v>
      </c>
      <c r="AC2" s="170" t="s">
        <v>1</v>
      </c>
      <c r="AD2" s="170" t="s">
        <v>2723</v>
      </c>
      <c r="AE2" s="170" t="s">
        <v>2724</v>
      </c>
      <c r="AF2" s="170" t="s">
        <v>2730</v>
      </c>
      <c r="AG2" s="170" t="s">
        <v>2358</v>
      </c>
      <c r="AH2" s="170" t="s">
        <v>2410</v>
      </c>
      <c r="AI2" s="170" t="s">
        <v>2411</v>
      </c>
      <c r="AJ2" s="170" t="s">
        <v>2412</v>
      </c>
      <c r="AK2" s="170" t="s">
        <v>2413</v>
      </c>
      <c r="AL2" s="170" t="s">
        <v>2414</v>
      </c>
      <c r="AM2" s="171" t="s">
        <v>2415</v>
      </c>
      <c r="AN2" s="170" t="s">
        <v>2416</v>
      </c>
      <c r="AO2" s="170" t="s">
        <v>2417</v>
      </c>
      <c r="AP2" s="170" t="s">
        <v>2418</v>
      </c>
      <c r="AQ2" s="172" t="s">
        <v>2419</v>
      </c>
      <c r="AR2" s="170" t="s">
        <v>2420</v>
      </c>
      <c r="AS2" s="170" t="s">
        <v>2421</v>
      </c>
      <c r="AT2" s="170" t="s">
        <v>2422</v>
      </c>
      <c r="AU2" s="170" t="s">
        <v>2423</v>
      </c>
      <c r="AV2" s="170" t="s">
        <v>2424</v>
      </c>
      <c r="AW2" s="170" t="s">
        <v>2425</v>
      </c>
      <c r="AX2" s="170" t="s">
        <v>2426</v>
      </c>
      <c r="AY2" s="170" t="s">
        <v>2427</v>
      </c>
      <c r="AZ2" s="170" t="s">
        <v>2428</v>
      </c>
      <c r="BA2" s="170" t="s">
        <v>2429</v>
      </c>
      <c r="BB2" s="170" t="s">
        <v>2430</v>
      </c>
      <c r="BC2" s="173" t="s">
        <v>2727</v>
      </c>
      <c r="BD2" s="174" t="s">
        <v>2728</v>
      </c>
      <c r="BE2" s="170" t="s">
        <v>1</v>
      </c>
      <c r="BF2" s="170" t="s">
        <v>2723</v>
      </c>
      <c r="BG2" s="170" t="s">
        <v>2724</v>
      </c>
      <c r="BH2" s="170" t="s">
        <v>2730</v>
      </c>
      <c r="BI2" s="170" t="s">
        <v>2358</v>
      </c>
      <c r="BJ2" s="170" t="s">
        <v>2410</v>
      </c>
      <c r="BK2" s="170" t="s">
        <v>2411</v>
      </c>
      <c r="BL2" s="170" t="s">
        <v>2412</v>
      </c>
      <c r="BM2" s="170" t="s">
        <v>2413</v>
      </c>
      <c r="BN2" s="170" t="s">
        <v>2414</v>
      </c>
      <c r="BO2" s="171" t="s">
        <v>2415</v>
      </c>
      <c r="BP2" s="170" t="s">
        <v>2416</v>
      </c>
      <c r="BQ2" s="170" t="s">
        <v>2417</v>
      </c>
      <c r="BR2" s="170" t="s">
        <v>2418</v>
      </c>
      <c r="BS2" s="172" t="s">
        <v>2419</v>
      </c>
      <c r="BT2" s="170" t="s">
        <v>2420</v>
      </c>
      <c r="BU2" s="170" t="s">
        <v>2421</v>
      </c>
      <c r="BV2" s="170" t="s">
        <v>2422</v>
      </c>
      <c r="BW2" s="170" t="s">
        <v>2423</v>
      </c>
      <c r="BX2" s="170" t="s">
        <v>2424</v>
      </c>
      <c r="BY2" s="170" t="s">
        <v>2425</v>
      </c>
      <c r="BZ2" s="170" t="s">
        <v>2426</v>
      </c>
      <c r="CA2" s="170" t="s">
        <v>2427</v>
      </c>
      <c r="CB2" s="170" t="s">
        <v>2428</v>
      </c>
      <c r="CC2" s="170" t="s">
        <v>2429</v>
      </c>
      <c r="CD2" s="170" t="s">
        <v>2430</v>
      </c>
      <c r="CE2" s="173" t="s">
        <v>2727</v>
      </c>
      <c r="CF2" s="174" t="s">
        <v>2728</v>
      </c>
      <c r="CG2" s="170" t="s">
        <v>1</v>
      </c>
      <c r="CH2" s="170" t="s">
        <v>2723</v>
      </c>
      <c r="CI2" s="170" t="s">
        <v>2724</v>
      </c>
      <c r="CJ2" s="170" t="s">
        <v>2730</v>
      </c>
      <c r="CK2" s="170" t="s">
        <v>2358</v>
      </c>
      <c r="CL2" s="170" t="s">
        <v>2410</v>
      </c>
      <c r="CM2" s="170" t="s">
        <v>2411</v>
      </c>
      <c r="CN2" s="170" t="s">
        <v>2412</v>
      </c>
      <c r="CO2" s="170" t="s">
        <v>2413</v>
      </c>
      <c r="CP2" s="170" t="s">
        <v>2414</v>
      </c>
      <c r="CQ2" s="171" t="s">
        <v>2415</v>
      </c>
      <c r="CR2" s="170" t="s">
        <v>2416</v>
      </c>
      <c r="CS2" s="170" t="s">
        <v>2417</v>
      </c>
      <c r="CT2" s="170" t="s">
        <v>2418</v>
      </c>
      <c r="CU2" s="172" t="s">
        <v>2419</v>
      </c>
      <c r="CV2" s="170" t="s">
        <v>2420</v>
      </c>
      <c r="CW2" s="170" t="s">
        <v>2421</v>
      </c>
      <c r="CX2" s="170" t="s">
        <v>2422</v>
      </c>
      <c r="CY2" s="170" t="s">
        <v>2423</v>
      </c>
      <c r="CZ2" s="170" t="s">
        <v>2424</v>
      </c>
      <c r="DA2" s="170" t="s">
        <v>2425</v>
      </c>
      <c r="DB2" s="170" t="s">
        <v>2426</v>
      </c>
      <c r="DC2" s="170" t="s">
        <v>2427</v>
      </c>
      <c r="DD2" s="170" t="s">
        <v>2428</v>
      </c>
      <c r="DE2" s="170" t="s">
        <v>2429</v>
      </c>
      <c r="DF2" s="170" t="s">
        <v>2430</v>
      </c>
      <c r="DG2" s="173" t="s">
        <v>2727</v>
      </c>
      <c r="DH2" s="174" t="s">
        <v>2728</v>
      </c>
      <c r="DI2" s="170" t="s">
        <v>1</v>
      </c>
      <c r="DJ2" s="170" t="s">
        <v>2723</v>
      </c>
      <c r="DK2" s="170" t="s">
        <v>2724</v>
      </c>
      <c r="DL2" s="170" t="s">
        <v>2730</v>
      </c>
      <c r="DM2" s="170" t="s">
        <v>2358</v>
      </c>
      <c r="DN2" s="170" t="s">
        <v>2410</v>
      </c>
      <c r="DO2" s="170" t="s">
        <v>2411</v>
      </c>
      <c r="DP2" s="170" t="s">
        <v>2412</v>
      </c>
      <c r="DQ2" s="170" t="s">
        <v>2413</v>
      </c>
      <c r="DR2" s="170" t="s">
        <v>2414</v>
      </c>
      <c r="DS2" s="171" t="s">
        <v>2415</v>
      </c>
      <c r="DT2" s="170" t="s">
        <v>2416</v>
      </c>
      <c r="DU2" s="170" t="s">
        <v>2417</v>
      </c>
      <c r="DV2" s="170" t="s">
        <v>2418</v>
      </c>
      <c r="DW2" s="172" t="s">
        <v>2419</v>
      </c>
      <c r="DX2" s="170" t="s">
        <v>2420</v>
      </c>
      <c r="DY2" s="170" t="s">
        <v>2421</v>
      </c>
      <c r="DZ2" s="170" t="s">
        <v>2422</v>
      </c>
      <c r="EA2" s="170" t="s">
        <v>2423</v>
      </c>
      <c r="EB2" s="170" t="s">
        <v>2424</v>
      </c>
      <c r="EC2" s="170" t="s">
        <v>2425</v>
      </c>
      <c r="ED2" s="170" t="s">
        <v>2426</v>
      </c>
      <c r="EE2" s="170" t="s">
        <v>2427</v>
      </c>
      <c r="EF2" s="170" t="s">
        <v>2428</v>
      </c>
      <c r="EG2" s="170" t="s">
        <v>2429</v>
      </c>
      <c r="EH2" s="170" t="s">
        <v>2430</v>
      </c>
      <c r="EI2" s="173" t="s">
        <v>2727</v>
      </c>
      <c r="EJ2" s="174" t="s">
        <v>2728</v>
      </c>
      <c r="EK2" s="170" t="s">
        <v>1</v>
      </c>
      <c r="EL2" s="170" t="s">
        <v>2723</v>
      </c>
      <c r="EM2" s="170" t="s">
        <v>2724</v>
      </c>
      <c r="EN2" s="170" t="s">
        <v>2730</v>
      </c>
      <c r="EO2" s="170" t="s">
        <v>2358</v>
      </c>
      <c r="EP2" s="170" t="s">
        <v>2410</v>
      </c>
      <c r="EQ2" s="170" t="s">
        <v>2411</v>
      </c>
      <c r="ER2" s="170" t="s">
        <v>2412</v>
      </c>
      <c r="ES2" s="170" t="s">
        <v>2413</v>
      </c>
      <c r="ET2" s="170" t="s">
        <v>2414</v>
      </c>
      <c r="EU2" s="171" t="s">
        <v>2415</v>
      </c>
      <c r="EV2" s="170" t="s">
        <v>2416</v>
      </c>
      <c r="EW2" s="170" t="s">
        <v>2417</v>
      </c>
      <c r="EX2" s="170" t="s">
        <v>2418</v>
      </c>
      <c r="EY2" s="172" t="s">
        <v>2419</v>
      </c>
      <c r="EZ2" s="170" t="s">
        <v>2420</v>
      </c>
      <c r="FA2" s="170" t="s">
        <v>2421</v>
      </c>
      <c r="FB2" s="170" t="s">
        <v>2422</v>
      </c>
      <c r="FC2" s="170" t="s">
        <v>2423</v>
      </c>
      <c r="FD2" s="170" t="s">
        <v>2424</v>
      </c>
      <c r="FE2" s="170" t="s">
        <v>2425</v>
      </c>
      <c r="FF2" s="170" t="s">
        <v>2426</v>
      </c>
      <c r="FG2" s="170" t="s">
        <v>2427</v>
      </c>
      <c r="FH2" s="170" t="s">
        <v>2428</v>
      </c>
      <c r="FI2" s="170" t="s">
        <v>2429</v>
      </c>
      <c r="FJ2" s="170" t="s">
        <v>2430</v>
      </c>
      <c r="FK2" s="173" t="s">
        <v>2727</v>
      </c>
      <c r="FL2" s="174" t="s">
        <v>2728</v>
      </c>
      <c r="FM2" s="170" t="s">
        <v>1</v>
      </c>
      <c r="FN2" s="170" t="s">
        <v>2723</v>
      </c>
      <c r="FO2" s="170" t="s">
        <v>2724</v>
      </c>
      <c r="FP2" s="170" t="s">
        <v>2730</v>
      </c>
      <c r="FQ2" s="170" t="s">
        <v>2358</v>
      </c>
      <c r="FR2" s="170" t="s">
        <v>2410</v>
      </c>
      <c r="FS2" s="170" t="s">
        <v>2411</v>
      </c>
      <c r="FT2" s="170" t="s">
        <v>2412</v>
      </c>
      <c r="FU2" s="170" t="s">
        <v>2413</v>
      </c>
      <c r="FV2" s="170" t="s">
        <v>2414</v>
      </c>
      <c r="FW2" s="171" t="s">
        <v>2415</v>
      </c>
      <c r="FX2" s="170" t="s">
        <v>2416</v>
      </c>
      <c r="FY2" s="170" t="s">
        <v>2417</v>
      </c>
      <c r="FZ2" s="170" t="s">
        <v>2418</v>
      </c>
      <c r="GA2" s="172" t="s">
        <v>2419</v>
      </c>
      <c r="GB2" s="170" t="s">
        <v>2420</v>
      </c>
      <c r="GC2" s="170" t="s">
        <v>2421</v>
      </c>
      <c r="GD2" s="170" t="s">
        <v>2422</v>
      </c>
      <c r="GE2" s="170" t="s">
        <v>2423</v>
      </c>
      <c r="GF2" s="170" t="s">
        <v>2424</v>
      </c>
      <c r="GG2" s="170" t="s">
        <v>2425</v>
      </c>
      <c r="GH2" s="170" t="s">
        <v>2426</v>
      </c>
      <c r="GI2" s="170" t="s">
        <v>2427</v>
      </c>
      <c r="GJ2" s="170" t="s">
        <v>2428</v>
      </c>
      <c r="GK2" s="170" t="s">
        <v>2429</v>
      </c>
      <c r="GL2" s="170" t="s">
        <v>2430</v>
      </c>
      <c r="GM2" s="173" t="s">
        <v>2727</v>
      </c>
      <c r="GN2" s="174" t="s">
        <v>2728</v>
      </c>
      <c r="GO2" s="170" t="s">
        <v>1</v>
      </c>
      <c r="GP2" s="170" t="s">
        <v>2723</v>
      </c>
      <c r="GQ2" s="170" t="s">
        <v>2724</v>
      </c>
      <c r="GR2" s="170" t="s">
        <v>2730</v>
      </c>
      <c r="GS2" s="170" t="s">
        <v>2358</v>
      </c>
      <c r="GT2" s="170" t="s">
        <v>2410</v>
      </c>
      <c r="GU2" s="170" t="s">
        <v>2411</v>
      </c>
      <c r="GV2" s="170" t="s">
        <v>2412</v>
      </c>
      <c r="GW2" s="170" t="s">
        <v>2413</v>
      </c>
      <c r="GX2" s="170" t="s">
        <v>2414</v>
      </c>
      <c r="GY2" s="171" t="s">
        <v>2415</v>
      </c>
      <c r="GZ2" s="170" t="s">
        <v>2416</v>
      </c>
      <c r="HA2" s="170" t="s">
        <v>2417</v>
      </c>
      <c r="HB2" s="170" t="s">
        <v>2418</v>
      </c>
      <c r="HC2" s="172" t="s">
        <v>2419</v>
      </c>
      <c r="HD2" s="170" t="s">
        <v>2420</v>
      </c>
      <c r="HE2" s="170" t="s">
        <v>2421</v>
      </c>
      <c r="HF2" s="170" t="s">
        <v>2422</v>
      </c>
      <c r="HG2" s="170" t="s">
        <v>2423</v>
      </c>
      <c r="HH2" s="170" t="s">
        <v>2424</v>
      </c>
      <c r="HI2" s="170" t="s">
        <v>2425</v>
      </c>
      <c r="HJ2" s="170" t="s">
        <v>2426</v>
      </c>
      <c r="HK2" s="170" t="s">
        <v>2427</v>
      </c>
      <c r="HL2" s="170" t="s">
        <v>2428</v>
      </c>
      <c r="HM2" s="170" t="s">
        <v>2429</v>
      </c>
      <c r="HN2" s="170" t="s">
        <v>2430</v>
      </c>
      <c r="HO2" s="173" t="s">
        <v>2727</v>
      </c>
      <c r="HP2" s="174" t="s">
        <v>2728</v>
      </c>
      <c r="HQ2" s="170" t="s">
        <v>1</v>
      </c>
      <c r="HR2" s="170" t="s">
        <v>2723</v>
      </c>
      <c r="HS2" s="170" t="s">
        <v>2724</v>
      </c>
      <c r="HT2" s="170" t="s">
        <v>2730</v>
      </c>
      <c r="HU2" s="170" t="s">
        <v>2358</v>
      </c>
      <c r="HV2" s="170" t="s">
        <v>2410</v>
      </c>
      <c r="HW2" s="170" t="s">
        <v>2411</v>
      </c>
      <c r="HX2" s="170" t="s">
        <v>2412</v>
      </c>
      <c r="HY2" s="170" t="s">
        <v>2413</v>
      </c>
      <c r="HZ2" s="170" t="s">
        <v>2414</v>
      </c>
      <c r="IA2" s="171" t="s">
        <v>2415</v>
      </c>
      <c r="IB2" s="170" t="s">
        <v>2416</v>
      </c>
      <c r="IC2" s="170" t="s">
        <v>2417</v>
      </c>
      <c r="ID2" s="170" t="s">
        <v>2418</v>
      </c>
      <c r="IE2" s="172" t="s">
        <v>2419</v>
      </c>
      <c r="IF2" s="170" t="s">
        <v>2420</v>
      </c>
      <c r="IG2" s="170" t="s">
        <v>2421</v>
      </c>
      <c r="IH2" s="170" t="s">
        <v>2422</v>
      </c>
      <c r="II2" s="170" t="s">
        <v>2423</v>
      </c>
      <c r="IJ2" s="170" t="s">
        <v>2424</v>
      </c>
      <c r="IK2" s="170" t="s">
        <v>2425</v>
      </c>
      <c r="IL2" s="170" t="s">
        <v>2426</v>
      </c>
      <c r="IM2" s="170" t="s">
        <v>2427</v>
      </c>
      <c r="IN2" s="170" t="s">
        <v>2428</v>
      </c>
      <c r="IO2" s="170" t="s">
        <v>2429</v>
      </c>
      <c r="IP2" s="170" t="s">
        <v>2430</v>
      </c>
      <c r="IQ2" s="173" t="s">
        <v>2727</v>
      </c>
      <c r="IR2" s="174" t="s">
        <v>2728</v>
      </c>
      <c r="IS2" s="170" t="s">
        <v>1</v>
      </c>
      <c r="IT2" s="170" t="s">
        <v>2723</v>
      </c>
      <c r="IU2" s="170" t="s">
        <v>2724</v>
      </c>
      <c r="IV2" s="170" t="s">
        <v>2730</v>
      </c>
      <c r="IW2" s="170" t="s">
        <v>2358</v>
      </c>
      <c r="IX2" s="170" t="s">
        <v>2410</v>
      </c>
      <c r="IY2" s="170" t="s">
        <v>2411</v>
      </c>
      <c r="IZ2" s="170" t="s">
        <v>2412</v>
      </c>
      <c r="JA2" s="170" t="s">
        <v>2413</v>
      </c>
      <c r="JB2" s="170" t="s">
        <v>2414</v>
      </c>
      <c r="JC2" s="171" t="s">
        <v>2415</v>
      </c>
      <c r="JD2" s="170" t="s">
        <v>2416</v>
      </c>
      <c r="JE2" s="170" t="s">
        <v>2417</v>
      </c>
      <c r="JF2" s="170" t="s">
        <v>2418</v>
      </c>
      <c r="JG2" s="172" t="s">
        <v>2419</v>
      </c>
      <c r="JH2" s="170" t="s">
        <v>2420</v>
      </c>
      <c r="JI2" s="170" t="s">
        <v>2421</v>
      </c>
      <c r="JJ2" s="170" t="s">
        <v>2422</v>
      </c>
      <c r="JK2" s="170" t="s">
        <v>2423</v>
      </c>
      <c r="JL2" s="170" t="s">
        <v>2424</v>
      </c>
      <c r="JM2" s="170" t="s">
        <v>2425</v>
      </c>
      <c r="JN2" s="170" t="s">
        <v>2426</v>
      </c>
      <c r="JO2" s="170" t="s">
        <v>2427</v>
      </c>
      <c r="JP2" s="170" t="s">
        <v>2428</v>
      </c>
      <c r="JQ2" s="170" t="s">
        <v>2429</v>
      </c>
      <c r="JR2" s="170" t="s">
        <v>2430</v>
      </c>
      <c r="JS2" s="173" t="s">
        <v>2727</v>
      </c>
      <c r="JT2" s="174" t="s">
        <v>2728</v>
      </c>
      <c r="JU2" s="170" t="s">
        <v>1</v>
      </c>
      <c r="JV2" s="170" t="s">
        <v>2723</v>
      </c>
      <c r="JW2" s="170" t="s">
        <v>2724</v>
      </c>
      <c r="JX2" s="170" t="s">
        <v>2730</v>
      </c>
      <c r="JY2" s="170" t="s">
        <v>2358</v>
      </c>
      <c r="JZ2" s="170" t="s">
        <v>2410</v>
      </c>
      <c r="KA2" s="170" t="s">
        <v>2411</v>
      </c>
      <c r="KB2" s="170" t="s">
        <v>2412</v>
      </c>
      <c r="KC2" s="170" t="s">
        <v>2413</v>
      </c>
      <c r="KD2" s="170" t="s">
        <v>2414</v>
      </c>
      <c r="KE2" s="171" t="s">
        <v>2415</v>
      </c>
      <c r="KF2" s="170" t="s">
        <v>2416</v>
      </c>
      <c r="KG2" s="170" t="s">
        <v>2417</v>
      </c>
      <c r="KH2" s="170" t="s">
        <v>2418</v>
      </c>
      <c r="KI2" s="172" t="s">
        <v>2419</v>
      </c>
      <c r="KJ2" s="170" t="s">
        <v>2420</v>
      </c>
      <c r="KK2" s="170" t="s">
        <v>2421</v>
      </c>
      <c r="KL2" s="170" t="s">
        <v>2422</v>
      </c>
      <c r="KM2" s="170" t="s">
        <v>2423</v>
      </c>
      <c r="KN2" s="170" t="s">
        <v>2424</v>
      </c>
      <c r="KO2" s="170" t="s">
        <v>2425</v>
      </c>
      <c r="KP2" s="170" t="s">
        <v>2426</v>
      </c>
      <c r="KQ2" s="170" t="s">
        <v>2427</v>
      </c>
      <c r="KR2" s="170" t="s">
        <v>2428</v>
      </c>
      <c r="KS2" s="170" t="s">
        <v>2429</v>
      </c>
      <c r="KT2" s="170" t="s">
        <v>2430</v>
      </c>
      <c r="KU2" s="173" t="s">
        <v>2727</v>
      </c>
      <c r="KV2" s="174" t="s">
        <v>2728</v>
      </c>
      <c r="KW2" s="170" t="s">
        <v>1</v>
      </c>
      <c r="KX2" s="170" t="s">
        <v>2723</v>
      </c>
      <c r="KY2" s="170" t="s">
        <v>2724</v>
      </c>
      <c r="KZ2" s="170" t="s">
        <v>2730</v>
      </c>
      <c r="LA2" s="170" t="s">
        <v>2358</v>
      </c>
      <c r="LB2" s="170" t="s">
        <v>2410</v>
      </c>
      <c r="LC2" s="170" t="s">
        <v>2411</v>
      </c>
      <c r="LD2" s="170" t="s">
        <v>2412</v>
      </c>
      <c r="LE2" s="170" t="s">
        <v>2413</v>
      </c>
      <c r="LF2" s="170" t="s">
        <v>2414</v>
      </c>
      <c r="LG2" s="171" t="s">
        <v>2415</v>
      </c>
      <c r="LH2" s="170" t="s">
        <v>2416</v>
      </c>
      <c r="LI2" s="170" t="s">
        <v>2417</v>
      </c>
      <c r="LJ2" s="170" t="s">
        <v>2418</v>
      </c>
      <c r="LK2" s="172" t="s">
        <v>2419</v>
      </c>
      <c r="LL2" s="170" t="s">
        <v>2420</v>
      </c>
      <c r="LM2" s="170" t="s">
        <v>2421</v>
      </c>
      <c r="LN2" s="170" t="s">
        <v>2422</v>
      </c>
      <c r="LO2" s="170" t="s">
        <v>2423</v>
      </c>
      <c r="LP2" s="170" t="s">
        <v>2424</v>
      </c>
      <c r="LQ2" s="170" t="s">
        <v>2425</v>
      </c>
      <c r="LR2" s="170" t="s">
        <v>2426</v>
      </c>
      <c r="LS2" s="170" t="s">
        <v>2427</v>
      </c>
      <c r="LT2" s="170" t="s">
        <v>2428</v>
      </c>
      <c r="LU2" s="170" t="s">
        <v>2429</v>
      </c>
      <c r="LV2" s="170" t="s">
        <v>2430</v>
      </c>
      <c r="LW2" s="173" t="s">
        <v>2727</v>
      </c>
      <c r="LX2" s="174" t="s">
        <v>2728</v>
      </c>
      <c r="LY2" s="170" t="s">
        <v>1</v>
      </c>
      <c r="LZ2" s="170" t="s">
        <v>2723</v>
      </c>
      <c r="MA2" s="170" t="s">
        <v>2724</v>
      </c>
      <c r="MB2" s="170" t="s">
        <v>2730</v>
      </c>
      <c r="MC2" s="170" t="s">
        <v>2358</v>
      </c>
      <c r="MD2" s="170" t="s">
        <v>2410</v>
      </c>
      <c r="ME2" s="170" t="s">
        <v>2411</v>
      </c>
      <c r="MF2" s="170" t="s">
        <v>2412</v>
      </c>
      <c r="MG2" s="170" t="s">
        <v>2413</v>
      </c>
      <c r="MH2" s="170" t="s">
        <v>2414</v>
      </c>
      <c r="MI2" s="171" t="s">
        <v>2415</v>
      </c>
      <c r="MJ2" s="170" t="s">
        <v>2416</v>
      </c>
      <c r="MK2" s="170" t="s">
        <v>2417</v>
      </c>
      <c r="ML2" s="170" t="s">
        <v>2418</v>
      </c>
      <c r="MM2" s="172" t="s">
        <v>2419</v>
      </c>
      <c r="MN2" s="170" t="s">
        <v>2420</v>
      </c>
      <c r="MO2" s="170" t="s">
        <v>2421</v>
      </c>
      <c r="MP2" s="170" t="s">
        <v>2422</v>
      </c>
      <c r="MQ2" s="170" t="s">
        <v>2423</v>
      </c>
      <c r="MR2" s="170" t="s">
        <v>2424</v>
      </c>
      <c r="MS2" s="170" t="s">
        <v>2425</v>
      </c>
      <c r="MT2" s="170" t="s">
        <v>2426</v>
      </c>
      <c r="MU2" s="170" t="s">
        <v>2427</v>
      </c>
      <c r="MV2" s="170" t="s">
        <v>2428</v>
      </c>
      <c r="MW2" s="170" t="s">
        <v>2429</v>
      </c>
      <c r="MX2" s="170" t="s">
        <v>2430</v>
      </c>
      <c r="MY2" s="173" t="s">
        <v>2727</v>
      </c>
      <c r="MZ2" s="174" t="s">
        <v>2728</v>
      </c>
      <c r="NA2" s="170" t="s">
        <v>1</v>
      </c>
      <c r="NB2" s="170" t="s">
        <v>2723</v>
      </c>
      <c r="NC2" s="170" t="s">
        <v>2724</v>
      </c>
      <c r="ND2" s="170" t="s">
        <v>2730</v>
      </c>
      <c r="NE2" s="170" t="s">
        <v>2358</v>
      </c>
      <c r="NF2" s="170" t="s">
        <v>2410</v>
      </c>
      <c r="NG2" s="170" t="s">
        <v>2411</v>
      </c>
      <c r="NH2" s="170" t="s">
        <v>2412</v>
      </c>
      <c r="NI2" s="170" t="s">
        <v>2413</v>
      </c>
      <c r="NJ2" s="170" t="s">
        <v>2414</v>
      </c>
      <c r="NK2" s="171" t="s">
        <v>2415</v>
      </c>
      <c r="NL2" s="170" t="s">
        <v>2416</v>
      </c>
      <c r="NM2" s="170" t="s">
        <v>2417</v>
      </c>
      <c r="NN2" s="170" t="s">
        <v>2418</v>
      </c>
      <c r="NO2" s="172" t="s">
        <v>2419</v>
      </c>
      <c r="NP2" s="170" t="s">
        <v>2420</v>
      </c>
      <c r="NQ2" s="170" t="s">
        <v>2421</v>
      </c>
      <c r="NR2" s="170" t="s">
        <v>2422</v>
      </c>
      <c r="NS2" s="170" t="s">
        <v>2423</v>
      </c>
      <c r="NT2" s="170" t="s">
        <v>2424</v>
      </c>
      <c r="NU2" s="170" t="s">
        <v>2425</v>
      </c>
      <c r="NV2" s="170" t="s">
        <v>2426</v>
      </c>
      <c r="NW2" s="170" t="s">
        <v>2427</v>
      </c>
      <c r="NX2" s="170" t="s">
        <v>2428</v>
      </c>
      <c r="NY2" s="170" t="s">
        <v>2429</v>
      </c>
      <c r="NZ2" s="170" t="s">
        <v>2430</v>
      </c>
      <c r="OA2" s="173" t="s">
        <v>2727</v>
      </c>
      <c r="OB2" s="174" t="s">
        <v>2728</v>
      </c>
      <c r="OC2" s="170" t="s">
        <v>1</v>
      </c>
      <c r="OD2" s="170" t="s">
        <v>2723</v>
      </c>
      <c r="OE2" s="170" t="s">
        <v>2724</v>
      </c>
      <c r="OF2" s="170" t="s">
        <v>2730</v>
      </c>
      <c r="OG2" s="170" t="s">
        <v>2358</v>
      </c>
      <c r="OH2" s="170" t="s">
        <v>2410</v>
      </c>
      <c r="OI2" s="170" t="s">
        <v>2411</v>
      </c>
      <c r="OJ2" s="170" t="s">
        <v>2412</v>
      </c>
      <c r="OK2" s="170" t="s">
        <v>2413</v>
      </c>
      <c r="OL2" s="170" t="s">
        <v>2414</v>
      </c>
      <c r="OM2" s="171" t="s">
        <v>2415</v>
      </c>
      <c r="ON2" s="170" t="s">
        <v>2416</v>
      </c>
      <c r="OO2" s="170" t="s">
        <v>2417</v>
      </c>
      <c r="OP2" s="170" t="s">
        <v>2418</v>
      </c>
      <c r="OQ2" s="172" t="s">
        <v>2419</v>
      </c>
      <c r="OR2" s="170" t="s">
        <v>2420</v>
      </c>
      <c r="OS2" s="170" t="s">
        <v>2421</v>
      </c>
      <c r="OT2" s="170" t="s">
        <v>2422</v>
      </c>
      <c r="OU2" s="170" t="s">
        <v>2423</v>
      </c>
      <c r="OV2" s="170" t="s">
        <v>2424</v>
      </c>
      <c r="OW2" s="170" t="s">
        <v>2425</v>
      </c>
      <c r="OX2" s="170" t="s">
        <v>2426</v>
      </c>
      <c r="OY2" s="170" t="s">
        <v>2427</v>
      </c>
      <c r="OZ2" s="170" t="s">
        <v>2428</v>
      </c>
      <c r="PA2" s="170" t="s">
        <v>2429</v>
      </c>
      <c r="PB2" s="170" t="s">
        <v>2430</v>
      </c>
      <c r="PC2" s="173" t="s">
        <v>2727</v>
      </c>
      <c r="PD2" s="174" t="s">
        <v>2728</v>
      </c>
      <c r="PE2" s="170" t="s">
        <v>1</v>
      </c>
      <c r="PF2" s="170" t="s">
        <v>2723</v>
      </c>
      <c r="PG2" s="170" t="s">
        <v>2724</v>
      </c>
      <c r="PH2" s="170" t="s">
        <v>2730</v>
      </c>
      <c r="PI2" s="170" t="s">
        <v>2358</v>
      </c>
      <c r="PJ2" s="170" t="s">
        <v>2410</v>
      </c>
      <c r="PK2" s="170" t="s">
        <v>2411</v>
      </c>
      <c r="PL2" s="170" t="s">
        <v>2412</v>
      </c>
      <c r="PM2" s="170" t="s">
        <v>2413</v>
      </c>
      <c r="PN2" s="170" t="s">
        <v>2414</v>
      </c>
      <c r="PO2" s="171" t="s">
        <v>2415</v>
      </c>
      <c r="PP2" s="170" t="s">
        <v>2416</v>
      </c>
      <c r="PQ2" s="170" t="s">
        <v>2417</v>
      </c>
      <c r="PR2" s="170" t="s">
        <v>2418</v>
      </c>
      <c r="PS2" s="172" t="s">
        <v>2419</v>
      </c>
      <c r="PT2" s="170" t="s">
        <v>2420</v>
      </c>
      <c r="PU2" s="170" t="s">
        <v>2421</v>
      </c>
      <c r="PV2" s="170" t="s">
        <v>2422</v>
      </c>
      <c r="PW2" s="170" t="s">
        <v>2423</v>
      </c>
      <c r="PX2" s="170" t="s">
        <v>2424</v>
      </c>
      <c r="PY2" s="170" t="s">
        <v>2425</v>
      </c>
      <c r="PZ2" s="170" t="s">
        <v>2426</v>
      </c>
      <c r="QA2" s="170" t="s">
        <v>2427</v>
      </c>
      <c r="QB2" s="170" t="s">
        <v>2428</v>
      </c>
      <c r="QC2" s="170" t="s">
        <v>2429</v>
      </c>
      <c r="QD2" s="170" t="s">
        <v>2430</v>
      </c>
      <c r="QE2" s="173" t="s">
        <v>2727</v>
      </c>
      <c r="QF2" s="174" t="s">
        <v>2728</v>
      </c>
      <c r="QG2" s="170" t="s">
        <v>1</v>
      </c>
      <c r="QH2" s="170" t="s">
        <v>2723</v>
      </c>
      <c r="QI2" s="170" t="s">
        <v>2724</v>
      </c>
      <c r="QJ2" s="170" t="s">
        <v>2730</v>
      </c>
      <c r="QK2" s="170" t="s">
        <v>2358</v>
      </c>
      <c r="QL2" s="170" t="s">
        <v>2410</v>
      </c>
      <c r="QM2" s="170" t="s">
        <v>2411</v>
      </c>
      <c r="QN2" s="170" t="s">
        <v>2412</v>
      </c>
      <c r="QO2" s="170" t="s">
        <v>2413</v>
      </c>
      <c r="QP2" s="170" t="s">
        <v>2414</v>
      </c>
      <c r="QQ2" s="171" t="s">
        <v>2415</v>
      </c>
      <c r="QR2" s="170" t="s">
        <v>2416</v>
      </c>
      <c r="QS2" s="170" t="s">
        <v>2417</v>
      </c>
      <c r="QT2" s="170" t="s">
        <v>2418</v>
      </c>
      <c r="QU2" s="172" t="s">
        <v>2419</v>
      </c>
      <c r="QV2" s="170" t="s">
        <v>2420</v>
      </c>
      <c r="QW2" s="170" t="s">
        <v>2421</v>
      </c>
      <c r="QX2" s="170" t="s">
        <v>2422</v>
      </c>
      <c r="QY2" s="170" t="s">
        <v>2423</v>
      </c>
      <c r="QZ2" s="170" t="s">
        <v>2424</v>
      </c>
      <c r="RA2" s="170" t="s">
        <v>2425</v>
      </c>
      <c r="RB2" s="170" t="s">
        <v>2426</v>
      </c>
      <c r="RC2" s="170" t="s">
        <v>2427</v>
      </c>
      <c r="RD2" s="170" t="s">
        <v>2428</v>
      </c>
      <c r="RE2" s="170" t="s">
        <v>2429</v>
      </c>
      <c r="RF2" s="170" t="s">
        <v>2430</v>
      </c>
      <c r="RG2" s="173" t="s">
        <v>2727</v>
      </c>
      <c r="RH2" s="174" t="s">
        <v>2728</v>
      </c>
      <c r="RI2" s="170" t="s">
        <v>1</v>
      </c>
      <c r="RJ2" s="170" t="s">
        <v>2723</v>
      </c>
      <c r="RK2" s="170" t="s">
        <v>2724</v>
      </c>
      <c r="RL2" s="170" t="s">
        <v>2730</v>
      </c>
      <c r="RM2" s="170" t="s">
        <v>2358</v>
      </c>
      <c r="RN2" s="170" t="s">
        <v>2410</v>
      </c>
      <c r="RO2" s="170" t="s">
        <v>2411</v>
      </c>
      <c r="RP2" s="170" t="s">
        <v>2412</v>
      </c>
      <c r="RQ2" s="170" t="s">
        <v>2413</v>
      </c>
      <c r="RR2" s="170" t="s">
        <v>2414</v>
      </c>
      <c r="RS2" s="171" t="s">
        <v>2415</v>
      </c>
      <c r="RT2" s="170" t="s">
        <v>2416</v>
      </c>
      <c r="RU2" s="170" t="s">
        <v>2417</v>
      </c>
      <c r="RV2" s="170" t="s">
        <v>2418</v>
      </c>
      <c r="RW2" s="172" t="s">
        <v>2419</v>
      </c>
      <c r="RX2" s="170" t="s">
        <v>2420</v>
      </c>
      <c r="RY2" s="170" t="s">
        <v>2421</v>
      </c>
      <c r="RZ2" s="170" t="s">
        <v>2422</v>
      </c>
      <c r="SA2" s="170" t="s">
        <v>2423</v>
      </c>
      <c r="SB2" s="170" t="s">
        <v>2424</v>
      </c>
      <c r="SC2" s="170" t="s">
        <v>2425</v>
      </c>
      <c r="SD2" s="170" t="s">
        <v>2426</v>
      </c>
      <c r="SE2" s="170" t="s">
        <v>2427</v>
      </c>
      <c r="SF2" s="170" t="s">
        <v>2428</v>
      </c>
      <c r="SG2" s="170" t="s">
        <v>2429</v>
      </c>
      <c r="SH2" s="170" t="s">
        <v>2430</v>
      </c>
      <c r="SI2" s="173" t="s">
        <v>2727</v>
      </c>
      <c r="SJ2" s="174" t="s">
        <v>2728</v>
      </c>
      <c r="SK2" s="170" t="s">
        <v>1</v>
      </c>
      <c r="SL2" s="170" t="s">
        <v>2723</v>
      </c>
      <c r="SM2" s="170" t="s">
        <v>2724</v>
      </c>
      <c r="SN2" s="170" t="s">
        <v>2730</v>
      </c>
      <c r="SO2" s="170" t="s">
        <v>2358</v>
      </c>
      <c r="SP2" s="170" t="s">
        <v>2410</v>
      </c>
      <c r="SQ2" s="170" t="s">
        <v>2411</v>
      </c>
      <c r="SR2" s="170" t="s">
        <v>2412</v>
      </c>
      <c r="SS2" s="170" t="s">
        <v>2413</v>
      </c>
      <c r="ST2" s="170" t="s">
        <v>2414</v>
      </c>
      <c r="SU2" s="171" t="s">
        <v>2415</v>
      </c>
      <c r="SV2" s="170" t="s">
        <v>2416</v>
      </c>
      <c r="SW2" s="170" t="s">
        <v>2417</v>
      </c>
      <c r="SX2" s="170" t="s">
        <v>2418</v>
      </c>
      <c r="SY2" s="172" t="s">
        <v>2419</v>
      </c>
      <c r="SZ2" s="170" t="s">
        <v>2420</v>
      </c>
      <c r="TA2" s="170" t="s">
        <v>2421</v>
      </c>
      <c r="TB2" s="170" t="s">
        <v>2422</v>
      </c>
      <c r="TC2" s="170" t="s">
        <v>2423</v>
      </c>
      <c r="TD2" s="170" t="s">
        <v>2424</v>
      </c>
      <c r="TE2" s="170" t="s">
        <v>2425</v>
      </c>
      <c r="TF2" s="170" t="s">
        <v>2426</v>
      </c>
      <c r="TG2" s="170" t="s">
        <v>2427</v>
      </c>
      <c r="TH2" s="170" t="s">
        <v>2428</v>
      </c>
      <c r="TI2" s="170" t="s">
        <v>2429</v>
      </c>
      <c r="TJ2" s="170" t="s">
        <v>2430</v>
      </c>
      <c r="TK2" s="173" t="s">
        <v>2727</v>
      </c>
      <c r="TL2" s="174" t="s">
        <v>2728</v>
      </c>
      <c r="TM2" s="170" t="s">
        <v>1</v>
      </c>
      <c r="TN2" s="170" t="s">
        <v>2723</v>
      </c>
      <c r="TO2" s="170" t="s">
        <v>2724</v>
      </c>
      <c r="TP2" s="170" t="s">
        <v>2730</v>
      </c>
      <c r="TQ2" s="170" t="s">
        <v>2358</v>
      </c>
      <c r="TR2" s="170" t="s">
        <v>2410</v>
      </c>
      <c r="TS2" s="170" t="s">
        <v>2411</v>
      </c>
      <c r="TT2" s="170" t="s">
        <v>2412</v>
      </c>
      <c r="TU2" s="170" t="s">
        <v>2413</v>
      </c>
      <c r="TV2" s="170" t="s">
        <v>2414</v>
      </c>
      <c r="TW2" s="171" t="s">
        <v>2415</v>
      </c>
      <c r="TX2" s="170" t="s">
        <v>2416</v>
      </c>
      <c r="TY2" s="170" t="s">
        <v>2417</v>
      </c>
      <c r="TZ2" s="170" t="s">
        <v>2418</v>
      </c>
      <c r="UA2" s="172" t="s">
        <v>2419</v>
      </c>
      <c r="UB2" s="170" t="s">
        <v>2420</v>
      </c>
      <c r="UC2" s="170" t="s">
        <v>2421</v>
      </c>
      <c r="UD2" s="170" t="s">
        <v>2422</v>
      </c>
      <c r="UE2" s="170" t="s">
        <v>2423</v>
      </c>
      <c r="UF2" s="170" t="s">
        <v>2424</v>
      </c>
      <c r="UG2" s="170" t="s">
        <v>2425</v>
      </c>
      <c r="UH2" s="170" t="s">
        <v>2426</v>
      </c>
      <c r="UI2" s="170" t="s">
        <v>2427</v>
      </c>
      <c r="UJ2" s="170" t="s">
        <v>2428</v>
      </c>
      <c r="UK2" s="170" t="s">
        <v>2429</v>
      </c>
      <c r="UL2" s="170" t="s">
        <v>2430</v>
      </c>
      <c r="UM2" s="173" t="s">
        <v>2727</v>
      </c>
      <c r="UN2" s="174" t="s">
        <v>2728</v>
      </c>
      <c r="UO2" s="170" t="s">
        <v>1</v>
      </c>
      <c r="UP2" s="170" t="s">
        <v>2723</v>
      </c>
      <c r="UQ2" s="170" t="s">
        <v>2724</v>
      </c>
      <c r="UR2" s="170" t="s">
        <v>2730</v>
      </c>
      <c r="US2" s="170" t="s">
        <v>2358</v>
      </c>
      <c r="UT2" s="170" t="s">
        <v>2410</v>
      </c>
      <c r="UU2" s="170" t="s">
        <v>2411</v>
      </c>
      <c r="UV2" s="170" t="s">
        <v>2412</v>
      </c>
      <c r="UW2" s="170" t="s">
        <v>2413</v>
      </c>
      <c r="UX2" s="170" t="s">
        <v>2414</v>
      </c>
      <c r="UY2" s="171" t="s">
        <v>2415</v>
      </c>
      <c r="UZ2" s="170" t="s">
        <v>2416</v>
      </c>
      <c r="VA2" s="170" t="s">
        <v>2417</v>
      </c>
      <c r="VB2" s="170" t="s">
        <v>2418</v>
      </c>
      <c r="VC2" s="172" t="s">
        <v>2419</v>
      </c>
      <c r="VD2" s="170" t="s">
        <v>2420</v>
      </c>
      <c r="VE2" s="170" t="s">
        <v>2421</v>
      </c>
      <c r="VF2" s="170" t="s">
        <v>2422</v>
      </c>
      <c r="VG2" s="170" t="s">
        <v>2423</v>
      </c>
      <c r="VH2" s="170" t="s">
        <v>2424</v>
      </c>
      <c r="VI2" s="170" t="s">
        <v>2425</v>
      </c>
      <c r="VJ2" s="170" t="s">
        <v>2426</v>
      </c>
      <c r="VK2" s="170" t="s">
        <v>2427</v>
      </c>
      <c r="VL2" s="170" t="s">
        <v>2428</v>
      </c>
      <c r="VM2" s="170" t="s">
        <v>2429</v>
      </c>
      <c r="VN2" s="170" t="s">
        <v>2430</v>
      </c>
      <c r="VO2" s="173" t="s">
        <v>2727</v>
      </c>
      <c r="VP2" s="174" t="s">
        <v>2728</v>
      </c>
      <c r="VQ2" s="170" t="s">
        <v>1</v>
      </c>
      <c r="VR2" s="170" t="s">
        <v>2723</v>
      </c>
      <c r="VS2" s="170" t="s">
        <v>2724</v>
      </c>
      <c r="VT2" s="170" t="s">
        <v>2730</v>
      </c>
      <c r="VU2" s="170" t="s">
        <v>2358</v>
      </c>
      <c r="VV2" s="170" t="s">
        <v>2410</v>
      </c>
      <c r="VW2" s="170" t="s">
        <v>2411</v>
      </c>
      <c r="VX2" s="170" t="s">
        <v>2412</v>
      </c>
      <c r="VY2" s="170" t="s">
        <v>2413</v>
      </c>
      <c r="VZ2" s="170" t="s">
        <v>2414</v>
      </c>
      <c r="WA2" s="171" t="s">
        <v>2415</v>
      </c>
      <c r="WB2" s="170" t="s">
        <v>2416</v>
      </c>
      <c r="WC2" s="170" t="s">
        <v>2417</v>
      </c>
      <c r="WD2" s="170" t="s">
        <v>2418</v>
      </c>
      <c r="WE2" s="172" t="s">
        <v>2419</v>
      </c>
      <c r="WF2" s="170" t="s">
        <v>2420</v>
      </c>
      <c r="WG2" s="170" t="s">
        <v>2421</v>
      </c>
      <c r="WH2" s="170" t="s">
        <v>2422</v>
      </c>
      <c r="WI2" s="170" t="s">
        <v>2423</v>
      </c>
      <c r="WJ2" s="170" t="s">
        <v>2424</v>
      </c>
      <c r="WK2" s="170" t="s">
        <v>2425</v>
      </c>
      <c r="WL2" s="170" t="s">
        <v>2426</v>
      </c>
      <c r="WM2" s="170" t="s">
        <v>2427</v>
      </c>
      <c r="WN2" s="170" t="s">
        <v>2428</v>
      </c>
      <c r="WO2" s="170" t="s">
        <v>2429</v>
      </c>
      <c r="WP2" s="170" t="s">
        <v>2430</v>
      </c>
      <c r="WQ2" s="173" t="s">
        <v>2727</v>
      </c>
      <c r="WR2" s="174" t="s">
        <v>2728</v>
      </c>
      <c r="WS2" s="170" t="s">
        <v>1</v>
      </c>
      <c r="WT2" s="170" t="s">
        <v>2723</v>
      </c>
      <c r="WU2" s="170" t="s">
        <v>2724</v>
      </c>
      <c r="WV2" s="170" t="s">
        <v>2730</v>
      </c>
      <c r="WW2" s="170" t="s">
        <v>2358</v>
      </c>
      <c r="WX2" s="170" t="s">
        <v>2410</v>
      </c>
      <c r="WY2" s="170" t="s">
        <v>2411</v>
      </c>
      <c r="WZ2" s="170" t="s">
        <v>2412</v>
      </c>
      <c r="XA2" s="170" t="s">
        <v>2413</v>
      </c>
      <c r="XB2" s="170" t="s">
        <v>2414</v>
      </c>
      <c r="XC2" s="171" t="s">
        <v>2415</v>
      </c>
      <c r="XD2" s="170" t="s">
        <v>2416</v>
      </c>
      <c r="XE2" s="170" t="s">
        <v>2417</v>
      </c>
      <c r="XF2" s="170" t="s">
        <v>2418</v>
      </c>
      <c r="XG2" s="172" t="s">
        <v>2419</v>
      </c>
      <c r="XH2" s="170" t="s">
        <v>2420</v>
      </c>
      <c r="XI2" s="170" t="s">
        <v>2421</v>
      </c>
      <c r="XJ2" s="170" t="s">
        <v>2422</v>
      </c>
      <c r="XK2" s="170" t="s">
        <v>2423</v>
      </c>
      <c r="XL2" s="170" t="s">
        <v>2424</v>
      </c>
      <c r="XM2" s="170" t="s">
        <v>2425</v>
      </c>
      <c r="XN2" s="170" t="s">
        <v>2426</v>
      </c>
      <c r="XO2" s="170" t="s">
        <v>2427</v>
      </c>
      <c r="XP2" s="170" t="s">
        <v>2428</v>
      </c>
      <c r="XQ2" s="170" t="s">
        <v>2429</v>
      </c>
      <c r="XR2" s="170" t="s">
        <v>2430</v>
      </c>
      <c r="XS2" s="173" t="s">
        <v>2727</v>
      </c>
      <c r="XT2" s="174" t="s">
        <v>2728</v>
      </c>
      <c r="XU2" s="170" t="s">
        <v>1</v>
      </c>
      <c r="XV2" s="170" t="s">
        <v>2723</v>
      </c>
      <c r="XW2" s="170" t="s">
        <v>2724</v>
      </c>
      <c r="XX2" s="170" t="s">
        <v>2730</v>
      </c>
      <c r="XY2" s="170" t="s">
        <v>2358</v>
      </c>
      <c r="XZ2" s="170" t="s">
        <v>2410</v>
      </c>
      <c r="YA2" s="170" t="s">
        <v>2411</v>
      </c>
      <c r="YB2" s="170" t="s">
        <v>2412</v>
      </c>
      <c r="YC2" s="170" t="s">
        <v>2413</v>
      </c>
      <c r="YD2" s="170" t="s">
        <v>2414</v>
      </c>
      <c r="YE2" s="171" t="s">
        <v>2415</v>
      </c>
      <c r="YF2" s="170" t="s">
        <v>2416</v>
      </c>
      <c r="YG2" s="170" t="s">
        <v>2417</v>
      </c>
      <c r="YH2" s="170" t="s">
        <v>2418</v>
      </c>
      <c r="YI2" s="172" t="s">
        <v>2419</v>
      </c>
      <c r="YJ2" s="170" t="s">
        <v>2420</v>
      </c>
      <c r="YK2" s="170" t="s">
        <v>2421</v>
      </c>
      <c r="YL2" s="170" t="s">
        <v>2422</v>
      </c>
      <c r="YM2" s="170" t="s">
        <v>2423</v>
      </c>
      <c r="YN2" s="170" t="s">
        <v>2424</v>
      </c>
      <c r="YO2" s="170" t="s">
        <v>2425</v>
      </c>
      <c r="YP2" s="170" t="s">
        <v>2426</v>
      </c>
      <c r="YQ2" s="170" t="s">
        <v>2427</v>
      </c>
      <c r="YR2" s="170" t="s">
        <v>2428</v>
      </c>
      <c r="YS2" s="170" t="s">
        <v>2429</v>
      </c>
      <c r="YT2" s="170" t="s">
        <v>2430</v>
      </c>
      <c r="YU2" s="173" t="s">
        <v>2727</v>
      </c>
      <c r="YV2" s="174" t="s">
        <v>2728</v>
      </c>
      <c r="YW2" s="170" t="s">
        <v>1</v>
      </c>
      <c r="YX2" s="170" t="s">
        <v>2723</v>
      </c>
      <c r="YY2" s="170" t="s">
        <v>2724</v>
      </c>
      <c r="YZ2" s="170" t="s">
        <v>2730</v>
      </c>
      <c r="ZA2" s="170" t="s">
        <v>2358</v>
      </c>
      <c r="ZB2" s="170" t="s">
        <v>2410</v>
      </c>
      <c r="ZC2" s="170" t="s">
        <v>2411</v>
      </c>
      <c r="ZD2" s="170" t="s">
        <v>2412</v>
      </c>
      <c r="ZE2" s="170" t="s">
        <v>2413</v>
      </c>
      <c r="ZF2" s="170" t="s">
        <v>2414</v>
      </c>
      <c r="ZG2" s="171" t="s">
        <v>2415</v>
      </c>
      <c r="ZH2" s="170" t="s">
        <v>2416</v>
      </c>
      <c r="ZI2" s="170" t="s">
        <v>2417</v>
      </c>
      <c r="ZJ2" s="170" t="s">
        <v>2418</v>
      </c>
      <c r="ZK2" s="172" t="s">
        <v>2419</v>
      </c>
      <c r="ZL2" s="170" t="s">
        <v>2420</v>
      </c>
      <c r="ZM2" s="170" t="s">
        <v>2421</v>
      </c>
      <c r="ZN2" s="170" t="s">
        <v>2422</v>
      </c>
      <c r="ZO2" s="170" t="s">
        <v>2423</v>
      </c>
      <c r="ZP2" s="170" t="s">
        <v>2424</v>
      </c>
      <c r="ZQ2" s="170" t="s">
        <v>2425</v>
      </c>
      <c r="ZR2" s="170" t="s">
        <v>2426</v>
      </c>
      <c r="ZS2" s="170" t="s">
        <v>2427</v>
      </c>
      <c r="ZT2" s="170" t="s">
        <v>2428</v>
      </c>
      <c r="ZU2" s="170" t="s">
        <v>2429</v>
      </c>
      <c r="ZV2" s="170" t="s">
        <v>2430</v>
      </c>
      <c r="ZW2" s="173" t="s">
        <v>2727</v>
      </c>
      <c r="ZX2" s="174" t="s">
        <v>2728</v>
      </c>
      <c r="ZY2" s="170" t="s">
        <v>1</v>
      </c>
      <c r="ZZ2" s="170" t="s">
        <v>2723</v>
      </c>
      <c r="AAA2" s="170" t="s">
        <v>2724</v>
      </c>
      <c r="AAB2" s="170" t="s">
        <v>2730</v>
      </c>
      <c r="AAC2" s="170" t="s">
        <v>2358</v>
      </c>
      <c r="AAD2" s="170" t="s">
        <v>2410</v>
      </c>
      <c r="AAE2" s="170" t="s">
        <v>2411</v>
      </c>
      <c r="AAF2" s="170" t="s">
        <v>2412</v>
      </c>
      <c r="AAG2" s="170" t="s">
        <v>2413</v>
      </c>
      <c r="AAH2" s="170" t="s">
        <v>2414</v>
      </c>
      <c r="AAI2" s="171" t="s">
        <v>2415</v>
      </c>
      <c r="AAJ2" s="170" t="s">
        <v>2416</v>
      </c>
      <c r="AAK2" s="170" t="s">
        <v>2417</v>
      </c>
      <c r="AAL2" s="170" t="s">
        <v>2418</v>
      </c>
      <c r="AAM2" s="172" t="s">
        <v>2419</v>
      </c>
      <c r="AAN2" s="170" t="s">
        <v>2420</v>
      </c>
      <c r="AAO2" s="170" t="s">
        <v>2421</v>
      </c>
      <c r="AAP2" s="170" t="s">
        <v>2422</v>
      </c>
      <c r="AAQ2" s="170" t="s">
        <v>2423</v>
      </c>
      <c r="AAR2" s="170" t="s">
        <v>2424</v>
      </c>
      <c r="AAS2" s="170" t="s">
        <v>2425</v>
      </c>
      <c r="AAT2" s="170" t="s">
        <v>2426</v>
      </c>
      <c r="AAU2" s="170" t="s">
        <v>2427</v>
      </c>
      <c r="AAV2" s="170" t="s">
        <v>2428</v>
      </c>
      <c r="AAW2" s="170" t="s">
        <v>2429</v>
      </c>
      <c r="AAX2" s="170" t="s">
        <v>2430</v>
      </c>
      <c r="AAY2" s="173" t="s">
        <v>2727</v>
      </c>
      <c r="AAZ2" s="174" t="s">
        <v>2728</v>
      </c>
      <c r="ABA2" s="170" t="s">
        <v>1</v>
      </c>
      <c r="ABB2" s="170" t="s">
        <v>2723</v>
      </c>
      <c r="ABC2" s="170" t="s">
        <v>2724</v>
      </c>
      <c r="ABD2" s="170" t="s">
        <v>2730</v>
      </c>
      <c r="ABE2" s="170" t="s">
        <v>2358</v>
      </c>
      <c r="ABF2" s="170" t="s">
        <v>2410</v>
      </c>
      <c r="ABG2" s="170" t="s">
        <v>2411</v>
      </c>
      <c r="ABH2" s="170" t="s">
        <v>2412</v>
      </c>
      <c r="ABI2" s="170" t="s">
        <v>2413</v>
      </c>
      <c r="ABJ2" s="170" t="s">
        <v>2414</v>
      </c>
      <c r="ABK2" s="171" t="s">
        <v>2415</v>
      </c>
      <c r="ABL2" s="170" t="s">
        <v>2416</v>
      </c>
      <c r="ABM2" s="170" t="s">
        <v>2417</v>
      </c>
      <c r="ABN2" s="170" t="s">
        <v>2418</v>
      </c>
      <c r="ABO2" s="172" t="s">
        <v>2419</v>
      </c>
      <c r="ABP2" s="170" t="s">
        <v>2420</v>
      </c>
      <c r="ABQ2" s="170" t="s">
        <v>2421</v>
      </c>
      <c r="ABR2" s="170" t="s">
        <v>2422</v>
      </c>
      <c r="ABS2" s="170" t="s">
        <v>2423</v>
      </c>
      <c r="ABT2" s="170" t="s">
        <v>2424</v>
      </c>
      <c r="ABU2" s="170" t="s">
        <v>2425</v>
      </c>
      <c r="ABV2" s="170" t="s">
        <v>2426</v>
      </c>
      <c r="ABW2" s="170" t="s">
        <v>2427</v>
      </c>
      <c r="ABX2" s="170" t="s">
        <v>2428</v>
      </c>
      <c r="ABY2" s="170" t="s">
        <v>2429</v>
      </c>
      <c r="ABZ2" s="170" t="s">
        <v>2430</v>
      </c>
      <c r="ACA2" s="173" t="s">
        <v>2727</v>
      </c>
      <c r="ACB2" s="174" t="s">
        <v>2728</v>
      </c>
      <c r="ACC2" s="170" t="s">
        <v>1</v>
      </c>
      <c r="ACD2" s="170" t="s">
        <v>2723</v>
      </c>
      <c r="ACE2" s="170" t="s">
        <v>2724</v>
      </c>
      <c r="ACF2" s="170" t="s">
        <v>2730</v>
      </c>
      <c r="ACG2" s="170" t="s">
        <v>2358</v>
      </c>
      <c r="ACH2" s="170" t="s">
        <v>2410</v>
      </c>
      <c r="ACI2" s="170" t="s">
        <v>2411</v>
      </c>
      <c r="ACJ2" s="170" t="s">
        <v>2412</v>
      </c>
      <c r="ACK2" s="170" t="s">
        <v>2413</v>
      </c>
      <c r="ACL2" s="170" t="s">
        <v>2414</v>
      </c>
      <c r="ACM2" s="171" t="s">
        <v>2415</v>
      </c>
      <c r="ACN2" s="170" t="s">
        <v>2416</v>
      </c>
      <c r="ACO2" s="170" t="s">
        <v>2417</v>
      </c>
      <c r="ACP2" s="170" t="s">
        <v>2418</v>
      </c>
      <c r="ACQ2" s="172" t="s">
        <v>2419</v>
      </c>
      <c r="ACR2" s="170" t="s">
        <v>2420</v>
      </c>
      <c r="ACS2" s="170" t="s">
        <v>2421</v>
      </c>
      <c r="ACT2" s="170" t="s">
        <v>2422</v>
      </c>
      <c r="ACU2" s="170" t="s">
        <v>2423</v>
      </c>
      <c r="ACV2" s="170" t="s">
        <v>2424</v>
      </c>
      <c r="ACW2" s="170" t="s">
        <v>2425</v>
      </c>
      <c r="ACX2" s="170" t="s">
        <v>2426</v>
      </c>
      <c r="ACY2" s="170" t="s">
        <v>2427</v>
      </c>
      <c r="ACZ2" s="170" t="s">
        <v>2428</v>
      </c>
      <c r="ADA2" s="170" t="s">
        <v>2429</v>
      </c>
      <c r="ADB2" s="170" t="s">
        <v>2430</v>
      </c>
      <c r="ADC2" s="173" t="s">
        <v>2727</v>
      </c>
      <c r="ADD2" s="174" t="s">
        <v>2728</v>
      </c>
    </row>
    <row r="3" spans="1:784">
      <c r="A3" s="170" t="s">
        <v>2375</v>
      </c>
      <c r="B3" s="170" t="s">
        <v>2736</v>
      </c>
      <c r="C3" s="170" t="s">
        <v>2692</v>
      </c>
      <c r="D3" s="170">
        <v>8</v>
      </c>
      <c r="E3" s="1">
        <v>0.32186342592592593</v>
      </c>
      <c r="F3" s="1">
        <v>7.435185185185185E-2</v>
      </c>
      <c r="G3" s="1">
        <v>7.435185185185185E-2</v>
      </c>
      <c r="H3" s="1">
        <v>0.24250000000000002</v>
      </c>
      <c r="I3">
        <v>564</v>
      </c>
      <c r="J3">
        <v>32</v>
      </c>
      <c r="K3">
        <v>596</v>
      </c>
      <c r="L3">
        <v>1364</v>
      </c>
      <c r="M3">
        <v>38</v>
      </c>
      <c r="N3">
        <v>12</v>
      </c>
      <c r="O3">
        <v>1414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s="106">
        <v>2400</v>
      </c>
      <c r="AB3" s="175">
        <f t="shared" ref="AB3:AB11" si="0">O3/AA3*100</f>
        <v>58.916666666666664</v>
      </c>
      <c r="AC3" s="170" t="s">
        <v>2375</v>
      </c>
      <c r="AD3" s="170" t="s">
        <v>2736</v>
      </c>
      <c r="AE3" s="170" t="s">
        <v>2692</v>
      </c>
      <c r="AF3" s="170">
        <v>8</v>
      </c>
      <c r="AG3" s="1">
        <v>0.45336805555555554</v>
      </c>
      <c r="AH3" s="1">
        <v>6.9560185185185183E-2</v>
      </c>
      <c r="AI3" s="1">
        <v>6.9560185185185183E-2</v>
      </c>
      <c r="AJ3" s="1">
        <v>0.37767361111111114</v>
      </c>
      <c r="AK3">
        <v>201</v>
      </c>
      <c r="AL3">
        <v>39</v>
      </c>
      <c r="AM3">
        <v>240</v>
      </c>
      <c r="AN3">
        <v>2748</v>
      </c>
      <c r="AO3">
        <v>38</v>
      </c>
      <c r="AP3">
        <v>20</v>
      </c>
      <c r="AQ3">
        <v>2806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06">
        <v>2400</v>
      </c>
      <c r="BD3" s="175">
        <f t="shared" ref="BD3:BD6" si="1">AQ3/BC3*100</f>
        <v>116.91666666666667</v>
      </c>
      <c r="BE3" s="170" t="s">
        <v>2375</v>
      </c>
      <c r="BF3" s="170" t="s">
        <v>2736</v>
      </c>
      <c r="BG3" s="170" t="s">
        <v>2692</v>
      </c>
      <c r="BH3" s="170">
        <v>8</v>
      </c>
      <c r="BI3" s="1">
        <v>0.51347222222222222</v>
      </c>
      <c r="BJ3" s="1">
        <v>7.1331018518518516E-2</v>
      </c>
      <c r="BK3" s="1">
        <v>7.1331018518518516E-2</v>
      </c>
      <c r="BL3" s="1">
        <v>0.33752314814814816</v>
      </c>
      <c r="BM3">
        <v>114</v>
      </c>
      <c r="BN3">
        <v>28</v>
      </c>
      <c r="BO3">
        <v>142</v>
      </c>
      <c r="BP3">
        <v>3209</v>
      </c>
      <c r="BQ3">
        <v>41</v>
      </c>
      <c r="BR3">
        <v>5</v>
      </c>
      <c r="BS3">
        <v>3255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 s="106">
        <v>2400</v>
      </c>
      <c r="CF3" s="175">
        <f t="shared" ref="CF3:CF7" si="2">BS3/CE3*100</f>
        <v>135.625</v>
      </c>
      <c r="CG3" s="170" t="s">
        <v>2375</v>
      </c>
      <c r="CH3" s="170" t="s">
        <v>2736</v>
      </c>
      <c r="CI3" s="170" t="s">
        <v>2692</v>
      </c>
      <c r="CJ3" s="170">
        <v>8</v>
      </c>
      <c r="CK3" s="1">
        <v>0.59858796296296302</v>
      </c>
      <c r="CL3" s="1">
        <v>7.3888888888888893E-2</v>
      </c>
      <c r="CM3" s="1">
        <v>7.3888888888888893E-2</v>
      </c>
      <c r="CN3" s="1">
        <v>0.52353009259259264</v>
      </c>
      <c r="CO3">
        <v>201</v>
      </c>
      <c r="CP3">
        <v>37</v>
      </c>
      <c r="CQ3">
        <v>238</v>
      </c>
      <c r="CR3">
        <v>2189</v>
      </c>
      <c r="CS3">
        <v>60</v>
      </c>
      <c r="CT3">
        <v>9</v>
      </c>
      <c r="CU3">
        <v>2258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 s="106">
        <v>2400</v>
      </c>
      <c r="DH3" s="175">
        <f t="shared" ref="DH3:DH6" si="3">CU3/DG3*100</f>
        <v>94.083333333333329</v>
      </c>
      <c r="DI3" s="170" t="s">
        <v>2375</v>
      </c>
      <c r="DJ3" s="170" t="s">
        <v>2736</v>
      </c>
      <c r="DK3" s="170" t="s">
        <v>2692</v>
      </c>
      <c r="DL3" s="170">
        <v>8</v>
      </c>
      <c r="DM3" s="1">
        <v>0.3897916666666667</v>
      </c>
      <c r="DN3" s="1">
        <v>6.6157407407407401E-2</v>
      </c>
      <c r="DO3" s="1">
        <v>6.6157407407407401E-2</v>
      </c>
      <c r="DP3" s="1">
        <v>0.32165509259259256</v>
      </c>
      <c r="DQ3">
        <v>112</v>
      </c>
      <c r="DR3">
        <v>30</v>
      </c>
      <c r="DS3">
        <v>142</v>
      </c>
      <c r="DT3">
        <v>1953</v>
      </c>
      <c r="DU3">
        <v>35</v>
      </c>
      <c r="DV3">
        <v>10</v>
      </c>
      <c r="DW3">
        <v>1998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 s="106">
        <v>2400</v>
      </c>
      <c r="EJ3" s="175">
        <f t="shared" ref="EJ3:EJ10" si="4">DW3/EI3*100</f>
        <v>83.25</v>
      </c>
      <c r="EK3" s="170" t="s">
        <v>2375</v>
      </c>
      <c r="EL3" s="170" t="s">
        <v>2736</v>
      </c>
      <c r="EM3" s="170" t="s">
        <v>2692</v>
      </c>
      <c r="EN3" s="170">
        <v>8</v>
      </c>
      <c r="EO3" s="1">
        <v>0.39553240740740742</v>
      </c>
      <c r="EP3" s="1">
        <v>7.2962962962962966E-2</v>
      </c>
      <c r="EQ3" s="1">
        <v>2.1643518518518518E-3</v>
      </c>
      <c r="ER3" s="1">
        <v>0.32256944444444446</v>
      </c>
      <c r="ES3">
        <v>125</v>
      </c>
      <c r="ET3">
        <v>33</v>
      </c>
      <c r="EU3">
        <v>158</v>
      </c>
      <c r="EV3">
        <v>2464</v>
      </c>
      <c r="EW3">
        <v>38</v>
      </c>
      <c r="EX3">
        <v>11</v>
      </c>
      <c r="EY3">
        <v>2513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 s="106">
        <v>2400</v>
      </c>
      <c r="FL3" s="175">
        <f t="shared" ref="FL3:FL10" si="5">EY3/FK3*100</f>
        <v>104.70833333333334</v>
      </c>
      <c r="FM3" s="170" t="s">
        <v>2375</v>
      </c>
      <c r="FN3" s="170" t="s">
        <v>2736</v>
      </c>
      <c r="FO3" s="170" t="s">
        <v>2692</v>
      </c>
      <c r="FP3" s="170">
        <v>8</v>
      </c>
      <c r="FQ3" s="10">
        <v>2.1659490740740739</v>
      </c>
      <c r="FR3" s="1">
        <v>0.36189814814814819</v>
      </c>
      <c r="FS3" s="1">
        <v>0.11907407407407407</v>
      </c>
      <c r="FT3" s="10">
        <v>1.8040393518518518</v>
      </c>
      <c r="FU3">
        <v>1205</v>
      </c>
      <c r="FV3">
        <v>169</v>
      </c>
      <c r="FW3">
        <v>1374</v>
      </c>
      <c r="FX3">
        <v>11974</v>
      </c>
      <c r="FY3">
        <v>215</v>
      </c>
      <c r="FZ3">
        <v>57</v>
      </c>
      <c r="GA3">
        <v>12246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 s="106">
        <f t="shared" ref="GM3:GM15" si="6">SUM(AA3,BC3,CE3,DG3,FK3)</f>
        <v>12000</v>
      </c>
      <c r="GN3" s="175">
        <f t="shared" ref="GN3:GN14" si="7">GA3/GM3*100</f>
        <v>102.05</v>
      </c>
      <c r="GO3" s="170" t="s">
        <v>2375</v>
      </c>
      <c r="GP3" s="170" t="s">
        <v>2736</v>
      </c>
      <c r="GQ3" s="170" t="s">
        <v>2692</v>
      </c>
      <c r="GR3" s="170">
        <v>8</v>
      </c>
      <c r="GS3" s="1">
        <v>0.54303240740740744</v>
      </c>
      <c r="GT3" s="1">
        <v>6.4062500000000008E-2</v>
      </c>
      <c r="GU3" s="1">
        <v>6.4062500000000008E-2</v>
      </c>
      <c r="GV3" s="1">
        <v>0.47487268518518522</v>
      </c>
      <c r="GW3">
        <v>364</v>
      </c>
      <c r="GX3">
        <v>42</v>
      </c>
      <c r="GY3">
        <v>406</v>
      </c>
      <c r="GZ3">
        <v>1247</v>
      </c>
      <c r="HA3">
        <v>53</v>
      </c>
      <c r="HB3">
        <v>9</v>
      </c>
      <c r="HC3">
        <v>1309</v>
      </c>
      <c r="HD3">
        <v>0</v>
      </c>
      <c r="HE3">
        <v>0</v>
      </c>
      <c r="HF3">
        <v>0</v>
      </c>
      <c r="HG3">
        <v>9</v>
      </c>
      <c r="HH3">
        <v>3</v>
      </c>
      <c r="HI3">
        <v>12</v>
      </c>
      <c r="HJ3">
        <v>260</v>
      </c>
      <c r="HK3">
        <v>10</v>
      </c>
      <c r="HL3">
        <v>1</v>
      </c>
      <c r="HM3">
        <v>271</v>
      </c>
      <c r="HN3">
        <v>95.94</v>
      </c>
      <c r="HO3" s="106">
        <v>2400</v>
      </c>
      <c r="HP3" s="175">
        <f t="shared" ref="HP3:HP11" si="8">HC3/HO3*100</f>
        <v>54.541666666666664</v>
      </c>
      <c r="HQ3" s="170" t="s">
        <v>2375</v>
      </c>
      <c r="HR3" s="170" t="s">
        <v>2736</v>
      </c>
      <c r="HS3" s="170" t="s">
        <v>2692</v>
      </c>
      <c r="HT3" s="170">
        <v>8</v>
      </c>
      <c r="HU3" s="1">
        <v>0</v>
      </c>
      <c r="HV3" s="1">
        <v>0</v>
      </c>
      <c r="HW3" s="1">
        <v>0</v>
      </c>
      <c r="HX3" s="1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 s="106"/>
      <c r="IR3" s="175"/>
      <c r="IS3" s="170" t="s">
        <v>2375</v>
      </c>
      <c r="IT3" s="170" t="s">
        <v>2736</v>
      </c>
      <c r="IU3" s="170" t="s">
        <v>2692</v>
      </c>
      <c r="IV3" s="170">
        <v>8</v>
      </c>
      <c r="IW3" s="1">
        <v>0</v>
      </c>
      <c r="IX3" s="1">
        <v>0</v>
      </c>
      <c r="IY3" s="1">
        <v>0</v>
      </c>
      <c r="IZ3" s="1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 s="106"/>
      <c r="JT3" s="175"/>
      <c r="JU3" s="170" t="s">
        <v>2375</v>
      </c>
      <c r="JV3" s="170" t="s">
        <v>2736</v>
      </c>
      <c r="JW3" s="170" t="s">
        <v>2692</v>
      </c>
      <c r="JX3" s="170">
        <v>8</v>
      </c>
      <c r="JY3" s="1">
        <v>0.54428240740740741</v>
      </c>
      <c r="JZ3" s="1">
        <v>7.4918981481481475E-2</v>
      </c>
      <c r="KA3" s="1">
        <v>7.4918981481481475E-2</v>
      </c>
      <c r="KB3" s="1">
        <v>0.4381944444444445</v>
      </c>
      <c r="KC3">
        <v>191</v>
      </c>
      <c r="KD3">
        <v>50</v>
      </c>
      <c r="KE3">
        <v>241</v>
      </c>
      <c r="KF3">
        <v>2883</v>
      </c>
      <c r="KG3">
        <v>64</v>
      </c>
      <c r="KH3">
        <v>11</v>
      </c>
      <c r="KI3">
        <v>2958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106">
        <v>2400</v>
      </c>
      <c r="KV3" s="175">
        <f>KI3/KU3*100</f>
        <v>123.25</v>
      </c>
      <c r="KW3" s="170" t="s">
        <v>2375</v>
      </c>
      <c r="KX3" s="170" t="s">
        <v>2736</v>
      </c>
      <c r="KY3" s="170" t="s">
        <v>2692</v>
      </c>
      <c r="KZ3" s="170">
        <v>8</v>
      </c>
      <c r="LA3" s="1">
        <v>0.77259259259259261</v>
      </c>
      <c r="LB3" s="1">
        <v>9.4675925925925927E-2</v>
      </c>
      <c r="LC3" s="1">
        <v>3.2071759259259258E-2</v>
      </c>
      <c r="LD3" s="1">
        <v>0.67790509259259257</v>
      </c>
      <c r="LE3">
        <v>214</v>
      </c>
      <c r="LF3">
        <v>60</v>
      </c>
      <c r="LG3">
        <v>274</v>
      </c>
      <c r="LH3">
        <v>3833</v>
      </c>
      <c r="LI3">
        <v>79</v>
      </c>
      <c r="LJ3">
        <v>15</v>
      </c>
      <c r="LK3">
        <v>3927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 s="106">
        <v>2400</v>
      </c>
      <c r="LX3" s="175">
        <f t="shared" ref="LX3:LX10" si="9">LK3/LW3*100</f>
        <v>163.625</v>
      </c>
      <c r="LY3" s="170" t="s">
        <v>2375</v>
      </c>
      <c r="LZ3" s="170" t="s">
        <v>2736</v>
      </c>
      <c r="MA3" s="170" t="s">
        <v>2692</v>
      </c>
      <c r="MB3" s="170">
        <v>8</v>
      </c>
      <c r="MC3" s="10">
        <v>1.3115277777777778</v>
      </c>
      <c r="MD3" s="1">
        <v>0.15873842592592594</v>
      </c>
      <c r="ME3" s="1">
        <v>3.6168981481481483E-2</v>
      </c>
      <c r="MF3" s="10">
        <v>1.1527777777777779</v>
      </c>
      <c r="MG3">
        <v>578</v>
      </c>
      <c r="MH3">
        <v>102</v>
      </c>
      <c r="MI3">
        <v>680</v>
      </c>
      <c r="MJ3">
        <v>5080</v>
      </c>
      <c r="MK3">
        <v>132</v>
      </c>
      <c r="ML3">
        <v>24</v>
      </c>
      <c r="MM3">
        <v>5236</v>
      </c>
      <c r="MN3">
        <v>0</v>
      </c>
      <c r="MO3">
        <v>0</v>
      </c>
      <c r="MP3">
        <v>0</v>
      </c>
      <c r="MQ3">
        <v>9</v>
      </c>
      <c r="MR3">
        <v>3</v>
      </c>
      <c r="MS3">
        <v>12</v>
      </c>
      <c r="MT3">
        <v>260</v>
      </c>
      <c r="MU3">
        <v>10</v>
      </c>
      <c r="MV3">
        <v>1</v>
      </c>
      <c r="MW3">
        <v>271</v>
      </c>
      <c r="MX3">
        <v>95.94</v>
      </c>
      <c r="MY3" s="106">
        <f>SUM(HO3,IQ3,JS3,KU3)</f>
        <v>4800</v>
      </c>
      <c r="MZ3" s="175">
        <f t="shared" ref="MZ3:MZ14" si="10">MM3/MY3*100</f>
        <v>109.08333333333333</v>
      </c>
      <c r="NA3" s="170" t="s">
        <v>2375</v>
      </c>
      <c r="NB3" s="170" t="s">
        <v>2736</v>
      </c>
      <c r="NC3" s="170" t="s">
        <v>2692</v>
      </c>
      <c r="ND3" s="170">
        <v>8</v>
      </c>
      <c r="NE3" s="1">
        <v>0.59732638888888889</v>
      </c>
      <c r="NF3" s="1">
        <v>4.3124999999999997E-2</v>
      </c>
      <c r="NG3" s="1">
        <v>4.3124999999999997E-2</v>
      </c>
      <c r="NH3" s="1">
        <v>0.47827546296296292</v>
      </c>
      <c r="NI3">
        <v>78</v>
      </c>
      <c r="NJ3">
        <v>25</v>
      </c>
      <c r="NK3">
        <v>103</v>
      </c>
      <c r="NL3">
        <v>1682</v>
      </c>
      <c r="NM3">
        <v>21</v>
      </c>
      <c r="NN3">
        <v>9</v>
      </c>
      <c r="NO3">
        <v>1712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 s="106">
        <v>2400</v>
      </c>
      <c r="OB3" s="175">
        <f t="shared" ref="OB3:OB10" si="11">NO3/OA3*100</f>
        <v>71.333333333333343</v>
      </c>
      <c r="OC3" s="170" t="s">
        <v>2375</v>
      </c>
      <c r="OD3" s="170" t="s">
        <v>2736</v>
      </c>
      <c r="OE3" s="170" t="s">
        <v>2692</v>
      </c>
      <c r="OF3" s="170">
        <v>8</v>
      </c>
      <c r="OG3" s="1">
        <v>0.5332986111111111</v>
      </c>
      <c r="OH3" s="1">
        <v>8.8101851851851862E-2</v>
      </c>
      <c r="OI3" s="1">
        <v>8.8101851851851862E-2</v>
      </c>
      <c r="OJ3" s="1">
        <v>0.43199074074074079</v>
      </c>
      <c r="OK3">
        <v>152</v>
      </c>
      <c r="OL3">
        <v>50</v>
      </c>
      <c r="OM3">
        <v>202</v>
      </c>
      <c r="ON3">
        <v>2655</v>
      </c>
      <c r="OO3">
        <v>75</v>
      </c>
      <c r="OP3">
        <v>17</v>
      </c>
      <c r="OQ3">
        <v>2747</v>
      </c>
      <c r="OR3">
        <v>0</v>
      </c>
      <c r="OS3">
        <v>0</v>
      </c>
      <c r="OT3">
        <v>0</v>
      </c>
      <c r="OU3">
        <v>8</v>
      </c>
      <c r="OV3">
        <v>2</v>
      </c>
      <c r="OW3">
        <v>10</v>
      </c>
      <c r="OX3">
        <v>302</v>
      </c>
      <c r="OY3">
        <v>3</v>
      </c>
      <c r="OZ3">
        <v>0</v>
      </c>
      <c r="PA3">
        <v>305</v>
      </c>
      <c r="PB3">
        <v>99.02</v>
      </c>
      <c r="PC3" s="106">
        <v>2400</v>
      </c>
      <c r="PD3" s="175">
        <f t="shared" ref="PD3:PD9" si="12">OQ3/PC3*100</f>
        <v>114.45833333333333</v>
      </c>
      <c r="PE3" s="170" t="s">
        <v>2375</v>
      </c>
      <c r="PF3" s="170" t="s">
        <v>2736</v>
      </c>
      <c r="PG3" s="170" t="s">
        <v>2692</v>
      </c>
      <c r="PH3" s="170">
        <v>8</v>
      </c>
      <c r="PI3" s="1">
        <v>0.27501157407407406</v>
      </c>
      <c r="PJ3" s="1">
        <v>0.17592592592592593</v>
      </c>
      <c r="PK3" s="1">
        <v>0.17592592592592593</v>
      </c>
      <c r="PL3" s="1">
        <v>8.189814814814815E-2</v>
      </c>
      <c r="PM3">
        <v>232</v>
      </c>
      <c r="PN3">
        <v>58</v>
      </c>
      <c r="PO3">
        <v>290</v>
      </c>
      <c r="PP3">
        <v>2280</v>
      </c>
      <c r="PQ3">
        <v>99</v>
      </c>
      <c r="PR3">
        <v>16</v>
      </c>
      <c r="PS3">
        <v>2395</v>
      </c>
      <c r="PT3">
        <v>0</v>
      </c>
      <c r="PU3">
        <v>0</v>
      </c>
      <c r="PV3">
        <v>0</v>
      </c>
      <c r="PW3">
        <v>7</v>
      </c>
      <c r="PX3">
        <v>3</v>
      </c>
      <c r="PY3">
        <v>10</v>
      </c>
      <c r="PZ3">
        <v>502</v>
      </c>
      <c r="QA3">
        <v>3</v>
      </c>
      <c r="QB3">
        <v>0</v>
      </c>
      <c r="QC3">
        <v>505</v>
      </c>
      <c r="QD3">
        <v>99.41</v>
      </c>
      <c r="QE3" s="106">
        <v>1950</v>
      </c>
      <c r="QF3" s="175">
        <f t="shared" ref="QF3:QF9" si="13">PS3/QE3*100</f>
        <v>122.82051282051283</v>
      </c>
      <c r="QG3" s="170" t="s">
        <v>2375</v>
      </c>
      <c r="QH3" s="170" t="s">
        <v>2736</v>
      </c>
      <c r="QI3" s="170" t="s">
        <v>2692</v>
      </c>
      <c r="QJ3" s="170">
        <v>8</v>
      </c>
      <c r="QK3" s="1">
        <v>0.47515046296296298</v>
      </c>
      <c r="QL3" s="1">
        <v>0.20987268518518518</v>
      </c>
      <c r="QM3" s="1">
        <v>0.20987268518518518</v>
      </c>
      <c r="QN3" s="1">
        <v>0.24839120370370371</v>
      </c>
      <c r="QO3">
        <v>169</v>
      </c>
      <c r="QP3">
        <v>52</v>
      </c>
      <c r="QQ3">
        <v>221</v>
      </c>
      <c r="QR3">
        <v>1964</v>
      </c>
      <c r="QS3">
        <v>73</v>
      </c>
      <c r="QT3">
        <v>13</v>
      </c>
      <c r="QU3">
        <v>2050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 s="106">
        <v>2400</v>
      </c>
      <c r="RH3" s="175">
        <f t="shared" ref="RH3:RH8" si="14">QU3/RG3*100</f>
        <v>85.416666666666657</v>
      </c>
      <c r="RI3" s="170" t="s">
        <v>2375</v>
      </c>
      <c r="RJ3" s="170" t="s">
        <v>2736</v>
      </c>
      <c r="RK3" s="170" t="s">
        <v>2692</v>
      </c>
      <c r="RL3" s="170">
        <v>8</v>
      </c>
      <c r="RM3" s="10">
        <v>0.47396990740740735</v>
      </c>
      <c r="RN3" s="1">
        <v>0.16916666666666666</v>
      </c>
      <c r="RO3" s="1">
        <v>0.16916666666666666</v>
      </c>
      <c r="RP3" s="10">
        <v>0.27667824074074071</v>
      </c>
      <c r="RQ3">
        <v>467</v>
      </c>
      <c r="RR3">
        <v>41</v>
      </c>
      <c r="RS3">
        <v>508</v>
      </c>
      <c r="RT3">
        <v>1393</v>
      </c>
      <c r="RU3">
        <v>45</v>
      </c>
      <c r="RV3">
        <v>9</v>
      </c>
      <c r="RW3">
        <v>1447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 s="106">
        <v>2400</v>
      </c>
      <c r="SJ3" s="175">
        <f t="shared" ref="SJ3:SJ13" si="15">RW3/SI3*100</f>
        <v>60.291666666666664</v>
      </c>
      <c r="SK3" s="170" t="s">
        <v>2375</v>
      </c>
      <c r="SL3" s="170" t="s">
        <v>2736</v>
      </c>
      <c r="SM3" s="170" t="s">
        <v>2692</v>
      </c>
      <c r="SN3" s="170">
        <v>8</v>
      </c>
      <c r="SO3" s="1">
        <v>0.71358796296296301</v>
      </c>
      <c r="SP3" s="1">
        <v>0.27729166666666666</v>
      </c>
      <c r="SQ3" s="1">
        <v>4.0844907407407406E-2</v>
      </c>
      <c r="SR3" s="1">
        <v>0.4362847222222222</v>
      </c>
      <c r="SS3">
        <v>773</v>
      </c>
      <c r="ST3">
        <v>57</v>
      </c>
      <c r="SU3">
        <v>830</v>
      </c>
      <c r="SV3">
        <v>2250</v>
      </c>
      <c r="SW3">
        <v>66</v>
      </c>
      <c r="SX3">
        <v>10</v>
      </c>
      <c r="SY3">
        <v>2326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 s="106">
        <v>2400</v>
      </c>
      <c r="TL3" s="175">
        <f t="shared" ref="TL3:TL10" si="16">SY3/TK3*100</f>
        <v>96.916666666666657</v>
      </c>
      <c r="TM3" s="170" t="s">
        <v>2375</v>
      </c>
      <c r="TN3" s="170" t="s">
        <v>2736</v>
      </c>
      <c r="TO3" s="170" t="s">
        <v>2692</v>
      </c>
      <c r="TP3" s="170">
        <v>8</v>
      </c>
      <c r="TQ3" s="10">
        <v>2.4712268518518519</v>
      </c>
      <c r="TR3" s="1">
        <v>0.79434027777777771</v>
      </c>
      <c r="TS3" s="1">
        <v>0.16402777777777777</v>
      </c>
      <c r="TT3" s="10">
        <v>1.6768749999999999</v>
      </c>
      <c r="TU3">
        <v>1404</v>
      </c>
      <c r="TV3">
        <v>242</v>
      </c>
      <c r="TW3">
        <v>1646</v>
      </c>
      <c r="TX3">
        <v>10831</v>
      </c>
      <c r="TY3">
        <v>334</v>
      </c>
      <c r="TZ3">
        <v>65</v>
      </c>
      <c r="UA3">
        <v>11230</v>
      </c>
      <c r="UB3">
        <v>0</v>
      </c>
      <c r="UC3">
        <v>0</v>
      </c>
      <c r="UD3">
        <v>0</v>
      </c>
      <c r="UE3">
        <v>15</v>
      </c>
      <c r="UF3">
        <v>5</v>
      </c>
      <c r="UG3">
        <v>20</v>
      </c>
      <c r="UH3">
        <v>804</v>
      </c>
      <c r="UI3">
        <v>6</v>
      </c>
      <c r="UJ3">
        <v>0</v>
      </c>
      <c r="UK3">
        <v>810</v>
      </c>
      <c r="UL3">
        <v>99.26</v>
      </c>
      <c r="UM3" s="106">
        <f>SUM(OA3,PC3,QE3,RG3,SI3)</f>
        <v>11550</v>
      </c>
      <c r="UN3" s="175">
        <f t="shared" ref="UN3:UN13" si="17">UA3/UM3*100</f>
        <v>97.229437229437238</v>
      </c>
      <c r="UO3" s="170" t="s">
        <v>2375</v>
      </c>
      <c r="UP3" s="170" t="s">
        <v>2736</v>
      </c>
      <c r="UQ3" s="170" t="s">
        <v>2692</v>
      </c>
      <c r="UR3" s="170">
        <v>8</v>
      </c>
      <c r="US3" s="1">
        <v>0.34468750000000004</v>
      </c>
      <c r="UT3" s="1">
        <v>0.17262731481481483</v>
      </c>
      <c r="UU3" s="1">
        <v>0.17262731481481483</v>
      </c>
      <c r="UV3" s="1">
        <v>0.14657407407407408</v>
      </c>
      <c r="UW3">
        <v>467</v>
      </c>
      <c r="UX3">
        <v>39</v>
      </c>
      <c r="UY3">
        <v>506</v>
      </c>
      <c r="UZ3">
        <v>1551</v>
      </c>
      <c r="VA3">
        <v>60</v>
      </c>
      <c r="VB3">
        <v>5</v>
      </c>
      <c r="VC3">
        <v>1616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 s="106">
        <v>2400</v>
      </c>
      <c r="VP3" s="175">
        <f t="shared" ref="VP3:VP8" si="18">VC3/VO3*100</f>
        <v>67.333333333333329</v>
      </c>
      <c r="VQ3" s="170" t="s">
        <v>2375</v>
      </c>
      <c r="VR3" s="170" t="s">
        <v>2736</v>
      </c>
      <c r="VS3" s="170" t="s">
        <v>2692</v>
      </c>
      <c r="VT3" s="170">
        <v>8</v>
      </c>
      <c r="VU3" s="1">
        <v>0.5039583333333334</v>
      </c>
      <c r="VV3" s="1">
        <v>0.21773148148148147</v>
      </c>
      <c r="VW3" s="1">
        <v>0.21773148148148147</v>
      </c>
      <c r="VX3" s="1">
        <v>0.26771990740740742</v>
      </c>
      <c r="VY3">
        <v>428</v>
      </c>
      <c r="VZ3">
        <v>57</v>
      </c>
      <c r="WA3">
        <v>485</v>
      </c>
      <c r="WB3">
        <v>2779</v>
      </c>
      <c r="WC3">
        <v>63</v>
      </c>
      <c r="WD3">
        <v>8</v>
      </c>
      <c r="WE3">
        <v>2850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 s="106">
        <v>2400</v>
      </c>
      <c r="WR3" s="175">
        <f t="shared" ref="WR3:WR8" si="19">WE3/WQ3*100</f>
        <v>118.75</v>
      </c>
      <c r="WS3" s="170" t="s">
        <v>2375</v>
      </c>
      <c r="WT3" s="170" t="s">
        <v>2736</v>
      </c>
      <c r="WU3" s="170" t="s">
        <v>2692</v>
      </c>
      <c r="WV3" s="170">
        <v>8</v>
      </c>
      <c r="WW3" s="1">
        <v>0.48546296296296299</v>
      </c>
      <c r="WX3" s="1">
        <v>0.21773148148148147</v>
      </c>
      <c r="WY3" s="1">
        <v>1.8483796296296297E-2</v>
      </c>
      <c r="WZ3" s="1">
        <v>0.26771990740740742</v>
      </c>
      <c r="XA3">
        <v>428</v>
      </c>
      <c r="XB3">
        <v>57</v>
      </c>
      <c r="XC3">
        <v>485</v>
      </c>
      <c r="XD3">
        <v>2779</v>
      </c>
      <c r="XE3">
        <v>63</v>
      </c>
      <c r="XF3">
        <v>8</v>
      </c>
      <c r="XG3">
        <v>2850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 s="106">
        <v>2400</v>
      </c>
      <c r="XT3" s="175">
        <f t="shared" ref="XT3:XT8" si="20">XG3/XS3*100</f>
        <v>118.75</v>
      </c>
      <c r="XU3" s="170" t="s">
        <v>2375</v>
      </c>
      <c r="XV3" s="170" t="s">
        <v>2736</v>
      </c>
      <c r="XW3" s="170" t="s">
        <v>2692</v>
      </c>
      <c r="XX3" s="170">
        <v>8</v>
      </c>
      <c r="XY3" s="1">
        <v>0.51939814814814811</v>
      </c>
      <c r="XZ3" s="1">
        <v>0.22971064814814815</v>
      </c>
      <c r="YA3" s="1">
        <v>0.22971064814814815</v>
      </c>
      <c r="YB3" s="1">
        <v>0.27189814814814817</v>
      </c>
      <c r="YC3">
        <v>502</v>
      </c>
      <c r="YD3">
        <v>34</v>
      </c>
      <c r="YE3">
        <v>536</v>
      </c>
      <c r="YF3">
        <v>2481</v>
      </c>
      <c r="YG3">
        <v>42</v>
      </c>
      <c r="YH3">
        <v>7</v>
      </c>
      <c r="YI3">
        <v>2530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 s="106">
        <v>2400</v>
      </c>
      <c r="YV3" s="175">
        <f t="shared" ref="YV3:YV10" si="21">YI3/YU3*100</f>
        <v>105.41666666666667</v>
      </c>
      <c r="YW3" s="170" t="s">
        <v>2375</v>
      </c>
      <c r="YX3" s="170" t="s">
        <v>2736</v>
      </c>
      <c r="YY3" s="170" t="s">
        <v>2692</v>
      </c>
      <c r="YZ3" s="170">
        <v>8</v>
      </c>
      <c r="ZA3" s="10">
        <v>0.49400462962962965</v>
      </c>
      <c r="ZB3" s="1">
        <v>0.25290509259259258</v>
      </c>
      <c r="ZC3" s="1">
        <v>0.25290509259259258</v>
      </c>
      <c r="ZD3" s="1">
        <v>0.22641203703703705</v>
      </c>
      <c r="ZE3">
        <v>129</v>
      </c>
      <c r="ZF3">
        <v>62</v>
      </c>
      <c r="ZG3">
        <v>191</v>
      </c>
      <c r="ZH3">
        <v>1875</v>
      </c>
      <c r="ZI3">
        <v>66</v>
      </c>
      <c r="ZJ3">
        <v>19</v>
      </c>
      <c r="ZK3">
        <v>1960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 s="106">
        <v>2400</v>
      </c>
      <c r="ZX3" s="175">
        <f t="shared" ref="ZX3:ZX10" si="22">ZK3/ZW3*100</f>
        <v>81.666666666666671</v>
      </c>
      <c r="ZY3" s="170" t="s">
        <v>2375</v>
      </c>
      <c r="ZZ3" s="170" t="s">
        <v>2736</v>
      </c>
      <c r="AAA3" s="170" t="s">
        <v>2692</v>
      </c>
      <c r="AAB3" s="170">
        <v>8</v>
      </c>
      <c r="AAC3" s="10">
        <v>0.61886574074074074</v>
      </c>
      <c r="AAD3" s="1">
        <v>0.39150462962962962</v>
      </c>
      <c r="AAE3" s="1">
        <v>2.8611111111111115E-2</v>
      </c>
      <c r="AAF3" s="1">
        <v>0.22734953703703706</v>
      </c>
      <c r="AAG3">
        <v>287</v>
      </c>
      <c r="AAH3">
        <v>106</v>
      </c>
      <c r="AAI3">
        <v>393</v>
      </c>
      <c r="AAJ3">
        <v>3396</v>
      </c>
      <c r="AAK3">
        <v>115</v>
      </c>
      <c r="AAL3">
        <v>29</v>
      </c>
      <c r="AAM3">
        <v>3540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 s="106">
        <v>2400</v>
      </c>
      <c r="AAZ3" s="175">
        <f t="shared" ref="AAZ3:AAZ10" si="23">AAM3/AAY3*100</f>
        <v>147.5</v>
      </c>
      <c r="ABA3" s="170" t="s">
        <v>2375</v>
      </c>
      <c r="ABB3" s="170" t="s">
        <v>2736</v>
      </c>
      <c r="ABC3" s="170" t="s">
        <v>2692</v>
      </c>
      <c r="ABD3" s="170">
        <v>8</v>
      </c>
      <c r="ABE3" s="10">
        <v>1.9303125000000001</v>
      </c>
      <c r="ABF3" s="10">
        <v>1.0167361111111111</v>
      </c>
      <c r="ABG3" s="1">
        <v>9.0682870370370372E-2</v>
      </c>
      <c r="ABH3" s="1">
        <v>0.91357638888888892</v>
      </c>
      <c r="ABI3">
        <v>1684</v>
      </c>
      <c r="ABJ3">
        <v>236</v>
      </c>
      <c r="ABK3">
        <v>1920</v>
      </c>
      <c r="ABL3">
        <v>10207</v>
      </c>
      <c r="ABM3">
        <v>280</v>
      </c>
      <c r="ABN3">
        <v>49</v>
      </c>
      <c r="ABO3">
        <v>10536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 s="106">
        <f>SUM(VO3,XS3,YU3,AAY3)</f>
        <v>9600</v>
      </c>
      <c r="ACB3" s="175">
        <f t="shared" ref="ACB3:ACB10" si="24">ABO3/ACA3*100</f>
        <v>109.74999999999999</v>
      </c>
      <c r="ACC3" s="170" t="s">
        <v>2375</v>
      </c>
      <c r="ACD3" s="170" t="s">
        <v>2736</v>
      </c>
      <c r="ACE3" s="170" t="s">
        <v>2692</v>
      </c>
      <c r="ACF3" s="170">
        <v>8</v>
      </c>
      <c r="ACG3" s="10"/>
      <c r="ACH3" s="1"/>
      <c r="ACI3" s="1"/>
      <c r="ACJ3" s="1"/>
      <c r="ADC3" s="106">
        <v>2400</v>
      </c>
      <c r="ADD3" s="175">
        <f t="shared" ref="ADD3:ADD10" si="25">ACQ3/ADC3*100</f>
        <v>0</v>
      </c>
    </row>
    <row r="4" spans="1:784">
      <c r="A4" s="170" t="s">
        <v>2370</v>
      </c>
      <c r="B4" s="170" t="s">
        <v>2736</v>
      </c>
      <c r="C4" s="170" t="s">
        <v>2692</v>
      </c>
      <c r="D4" s="170">
        <v>8</v>
      </c>
      <c r="E4" s="1">
        <v>0.34997685185185184</v>
      </c>
      <c r="F4" s="1">
        <v>0.11934027777777778</v>
      </c>
      <c r="G4" s="1">
        <v>0.11934027777777778</v>
      </c>
      <c r="H4" s="1">
        <v>0.18359953703703702</v>
      </c>
      <c r="I4">
        <v>618</v>
      </c>
      <c r="J4">
        <v>41</v>
      </c>
      <c r="K4">
        <v>659</v>
      </c>
      <c r="L4">
        <v>624</v>
      </c>
      <c r="M4">
        <v>73</v>
      </c>
      <c r="N4">
        <v>2</v>
      </c>
      <c r="O4">
        <v>699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106">
        <v>2400</v>
      </c>
      <c r="AB4" s="175">
        <f t="shared" si="0"/>
        <v>29.125</v>
      </c>
      <c r="AC4" s="170" t="s">
        <v>2370</v>
      </c>
      <c r="AD4" s="170" t="s">
        <v>2737</v>
      </c>
      <c r="AE4" s="170" t="s">
        <v>2692</v>
      </c>
      <c r="AF4" s="170">
        <v>8</v>
      </c>
      <c r="AG4" s="1">
        <v>0.32671296296296298</v>
      </c>
      <c r="AH4" s="1">
        <v>8.740740740740742E-2</v>
      </c>
      <c r="AI4" s="1">
        <v>8.740740740740742E-2</v>
      </c>
      <c r="AJ4" s="1">
        <v>0.17366898148148147</v>
      </c>
      <c r="AK4">
        <v>105</v>
      </c>
      <c r="AL4">
        <v>17</v>
      </c>
      <c r="AM4">
        <v>122</v>
      </c>
      <c r="AN4">
        <v>1131</v>
      </c>
      <c r="AO4">
        <v>21</v>
      </c>
      <c r="AP4">
        <v>5</v>
      </c>
      <c r="AQ4">
        <v>1157</v>
      </c>
      <c r="AR4">
        <v>0</v>
      </c>
      <c r="AS4">
        <v>0</v>
      </c>
      <c r="AT4">
        <v>0</v>
      </c>
      <c r="AU4">
        <v>8</v>
      </c>
      <c r="AV4">
        <v>2</v>
      </c>
      <c r="AW4">
        <v>10</v>
      </c>
      <c r="AX4">
        <v>222</v>
      </c>
      <c r="AY4">
        <v>1</v>
      </c>
      <c r="AZ4">
        <v>2</v>
      </c>
      <c r="BA4">
        <v>225</v>
      </c>
      <c r="BB4">
        <v>98.67</v>
      </c>
      <c r="BC4" s="106">
        <v>823</v>
      </c>
      <c r="BD4" s="175">
        <f t="shared" si="1"/>
        <v>140.58323207776428</v>
      </c>
      <c r="BE4" s="170" t="s">
        <v>2370</v>
      </c>
      <c r="BF4" s="170" t="s">
        <v>2737</v>
      </c>
      <c r="BG4" s="170" t="s">
        <v>2692</v>
      </c>
      <c r="BH4" s="170">
        <v>8</v>
      </c>
      <c r="BI4" s="1">
        <v>0.31864583333333335</v>
      </c>
      <c r="BJ4" s="1">
        <v>9.4722222222222222E-2</v>
      </c>
      <c r="BK4" s="1">
        <v>9.4722222222222222E-2</v>
      </c>
      <c r="BL4" s="1">
        <v>0.17385416666666667</v>
      </c>
      <c r="BM4">
        <v>139</v>
      </c>
      <c r="BN4">
        <v>13</v>
      </c>
      <c r="BO4">
        <v>152</v>
      </c>
      <c r="BP4">
        <v>1276</v>
      </c>
      <c r="BQ4">
        <v>25</v>
      </c>
      <c r="BR4">
        <v>1</v>
      </c>
      <c r="BS4">
        <v>1302</v>
      </c>
      <c r="BT4">
        <v>0</v>
      </c>
      <c r="BU4">
        <v>0</v>
      </c>
      <c r="BV4">
        <v>0</v>
      </c>
      <c r="BW4">
        <v>17</v>
      </c>
      <c r="BX4">
        <v>4</v>
      </c>
      <c r="BY4">
        <v>21</v>
      </c>
      <c r="BZ4">
        <v>244</v>
      </c>
      <c r="CA4">
        <v>3</v>
      </c>
      <c r="CB4">
        <v>4</v>
      </c>
      <c r="CC4">
        <v>251</v>
      </c>
      <c r="CD4">
        <v>97.21</v>
      </c>
      <c r="CE4" s="106">
        <v>823</v>
      </c>
      <c r="CF4" s="175">
        <f t="shared" si="2"/>
        <v>158.20170109356016</v>
      </c>
      <c r="CG4" s="170" t="s">
        <v>2370</v>
      </c>
      <c r="CH4" s="170" t="s">
        <v>2737</v>
      </c>
      <c r="CI4" s="170" t="s">
        <v>2692</v>
      </c>
      <c r="CJ4" s="170">
        <v>8</v>
      </c>
      <c r="CK4" s="1">
        <v>0.28538194444444448</v>
      </c>
      <c r="CL4" s="1">
        <v>9.6608796296296304E-2</v>
      </c>
      <c r="CM4" s="1">
        <v>9.6608796296296304E-2</v>
      </c>
      <c r="CN4" s="1">
        <v>0.10061342592592593</v>
      </c>
      <c r="CO4">
        <v>69</v>
      </c>
      <c r="CP4">
        <v>26</v>
      </c>
      <c r="CQ4">
        <v>95</v>
      </c>
      <c r="CR4">
        <v>1244</v>
      </c>
      <c r="CS4">
        <v>32</v>
      </c>
      <c r="CT4">
        <v>5</v>
      </c>
      <c r="CU4">
        <v>1281</v>
      </c>
      <c r="CV4">
        <v>0</v>
      </c>
      <c r="CW4">
        <v>0</v>
      </c>
      <c r="CX4">
        <v>0</v>
      </c>
      <c r="CY4">
        <v>21</v>
      </c>
      <c r="CZ4">
        <v>3</v>
      </c>
      <c r="DA4">
        <v>24</v>
      </c>
      <c r="DB4">
        <v>420</v>
      </c>
      <c r="DC4">
        <v>3</v>
      </c>
      <c r="DD4">
        <v>1</v>
      </c>
      <c r="DE4">
        <v>424</v>
      </c>
      <c r="DF4">
        <v>99.06</v>
      </c>
      <c r="DG4" s="106">
        <v>823</v>
      </c>
      <c r="DH4" s="175">
        <f t="shared" si="3"/>
        <v>155.65006075334142</v>
      </c>
      <c r="DI4" s="170" t="s">
        <v>2370</v>
      </c>
      <c r="DJ4" s="170" t="s">
        <v>2737</v>
      </c>
      <c r="DK4" s="170" t="s">
        <v>2692</v>
      </c>
      <c r="DL4" s="170">
        <v>8</v>
      </c>
      <c r="DM4" s="1">
        <v>0.22601851851851851</v>
      </c>
      <c r="DN4" s="1">
        <v>8.9467592592592585E-2</v>
      </c>
      <c r="DO4" s="1">
        <v>8.9467592592592585E-2</v>
      </c>
      <c r="DP4" s="1">
        <v>8.0289351851851862E-2</v>
      </c>
      <c r="DQ4">
        <v>87</v>
      </c>
      <c r="DR4">
        <v>25</v>
      </c>
      <c r="DS4">
        <v>112</v>
      </c>
      <c r="DT4">
        <v>1504</v>
      </c>
      <c r="DU4">
        <v>26</v>
      </c>
      <c r="DV4">
        <v>8</v>
      </c>
      <c r="DW4">
        <v>1538</v>
      </c>
      <c r="DX4">
        <v>0</v>
      </c>
      <c r="DY4">
        <v>0</v>
      </c>
      <c r="DZ4">
        <v>0</v>
      </c>
      <c r="EA4">
        <v>6</v>
      </c>
      <c r="EB4">
        <v>1</v>
      </c>
      <c r="EC4">
        <v>7</v>
      </c>
      <c r="ED4">
        <v>106</v>
      </c>
      <c r="EE4">
        <v>2</v>
      </c>
      <c r="EF4">
        <v>0</v>
      </c>
      <c r="EG4">
        <v>108</v>
      </c>
      <c r="EH4">
        <v>98.15</v>
      </c>
      <c r="EI4" s="106">
        <v>823</v>
      </c>
      <c r="EJ4" s="175">
        <f t="shared" si="4"/>
        <v>186.87727825030376</v>
      </c>
      <c r="EK4" s="170" t="s">
        <v>2370</v>
      </c>
      <c r="EL4" s="170" t="s">
        <v>2737</v>
      </c>
      <c r="EM4" s="170" t="s">
        <v>2692</v>
      </c>
      <c r="EN4" s="170">
        <v>8</v>
      </c>
      <c r="EO4" s="1">
        <v>0.16975694444444445</v>
      </c>
      <c r="EP4" s="1">
        <v>8.9467592592592585E-2</v>
      </c>
      <c r="EQ4" s="1">
        <v>5.6250000000000001E-2</v>
      </c>
      <c r="ER4" s="1">
        <v>8.0289351851851862E-2</v>
      </c>
      <c r="ES4">
        <v>87</v>
      </c>
      <c r="ET4">
        <v>25</v>
      </c>
      <c r="EU4">
        <v>112</v>
      </c>
      <c r="EV4">
        <v>1504</v>
      </c>
      <c r="EW4">
        <v>26</v>
      </c>
      <c r="EX4">
        <v>8</v>
      </c>
      <c r="EY4">
        <v>1538</v>
      </c>
      <c r="EZ4">
        <v>0</v>
      </c>
      <c r="FA4">
        <v>0</v>
      </c>
      <c r="FB4">
        <v>0</v>
      </c>
      <c r="FC4">
        <v>6</v>
      </c>
      <c r="FD4">
        <v>1</v>
      </c>
      <c r="FE4">
        <v>7</v>
      </c>
      <c r="FF4">
        <v>106</v>
      </c>
      <c r="FG4">
        <v>2</v>
      </c>
      <c r="FH4">
        <v>0</v>
      </c>
      <c r="FI4">
        <v>108</v>
      </c>
      <c r="FJ4">
        <v>98.15</v>
      </c>
      <c r="FK4" s="106">
        <v>823</v>
      </c>
      <c r="FL4" s="175">
        <f t="shared" si="5"/>
        <v>186.87727825030376</v>
      </c>
      <c r="FM4" s="170" t="s">
        <v>2370</v>
      </c>
      <c r="FN4" s="170" t="s">
        <v>2737</v>
      </c>
      <c r="FO4" s="170" t="s">
        <v>2692</v>
      </c>
      <c r="FP4" s="170">
        <v>8</v>
      </c>
      <c r="FQ4" s="10">
        <v>1.1996296296296296</v>
      </c>
      <c r="FR4" s="1">
        <v>0.48756944444444444</v>
      </c>
      <c r="FS4" s="1">
        <v>0.30711805555555555</v>
      </c>
      <c r="FT4" s="1">
        <v>0.71206018518518521</v>
      </c>
      <c r="FU4">
        <v>1018</v>
      </c>
      <c r="FV4">
        <v>122</v>
      </c>
      <c r="FW4">
        <v>1140</v>
      </c>
      <c r="FX4">
        <v>5779</v>
      </c>
      <c r="FY4">
        <v>177</v>
      </c>
      <c r="FZ4">
        <v>21</v>
      </c>
      <c r="GA4">
        <v>5977</v>
      </c>
      <c r="GB4">
        <v>0</v>
      </c>
      <c r="GC4">
        <v>0</v>
      </c>
      <c r="GD4">
        <v>0</v>
      </c>
      <c r="GE4">
        <v>52</v>
      </c>
      <c r="GF4">
        <v>10</v>
      </c>
      <c r="GG4">
        <v>62</v>
      </c>
      <c r="GH4">
        <v>992</v>
      </c>
      <c r="GI4">
        <v>9</v>
      </c>
      <c r="GJ4">
        <v>7</v>
      </c>
      <c r="GK4">
        <v>1008</v>
      </c>
      <c r="GL4">
        <v>98.41</v>
      </c>
      <c r="GM4" s="106">
        <f t="shared" si="6"/>
        <v>5692</v>
      </c>
      <c r="GN4" s="175">
        <f t="shared" si="7"/>
        <v>105.00702740688685</v>
      </c>
      <c r="GO4" s="170" t="s">
        <v>2370</v>
      </c>
      <c r="GP4" s="170" t="s">
        <v>2737</v>
      </c>
      <c r="GQ4" s="170" t="s">
        <v>2692</v>
      </c>
      <c r="GR4" s="170">
        <v>8</v>
      </c>
      <c r="GS4" s="1">
        <v>0.20393518518518516</v>
      </c>
      <c r="GT4" s="1">
        <v>9.0335648148148151E-2</v>
      </c>
      <c r="GU4" s="1">
        <v>9.0335648148148151E-2</v>
      </c>
      <c r="GV4" s="1">
        <v>6.9652777777777772E-2</v>
      </c>
      <c r="GW4">
        <v>156</v>
      </c>
      <c r="GX4">
        <v>16</v>
      </c>
      <c r="GY4">
        <v>172</v>
      </c>
      <c r="GZ4">
        <v>1437</v>
      </c>
      <c r="HA4">
        <v>9</v>
      </c>
      <c r="HB4">
        <v>8</v>
      </c>
      <c r="HC4">
        <v>1454</v>
      </c>
      <c r="HD4">
        <v>0</v>
      </c>
      <c r="HE4">
        <v>0</v>
      </c>
      <c r="HF4">
        <v>0</v>
      </c>
      <c r="HG4">
        <v>7</v>
      </c>
      <c r="HH4">
        <v>1</v>
      </c>
      <c r="HI4">
        <v>8</v>
      </c>
      <c r="HJ4">
        <v>163</v>
      </c>
      <c r="HK4">
        <v>1</v>
      </c>
      <c r="HL4">
        <v>0</v>
      </c>
      <c r="HM4">
        <v>164</v>
      </c>
      <c r="HN4">
        <v>99.39</v>
      </c>
      <c r="HO4" s="106">
        <v>823</v>
      </c>
      <c r="HP4" s="175">
        <f t="shared" si="8"/>
        <v>176.67071688942892</v>
      </c>
      <c r="HQ4" s="170" t="s">
        <v>2370</v>
      </c>
      <c r="HR4" s="170" t="s">
        <v>2737</v>
      </c>
      <c r="HS4" s="170" t="s">
        <v>2692</v>
      </c>
      <c r="HT4" s="170">
        <v>8</v>
      </c>
      <c r="HU4" s="1">
        <v>0.23885416666666667</v>
      </c>
      <c r="HV4" s="1">
        <v>3.9918981481481479E-2</v>
      </c>
      <c r="HW4" s="1">
        <v>3.9918981481481479E-2</v>
      </c>
      <c r="HX4" s="1">
        <v>0.11034722222222222</v>
      </c>
      <c r="HY4">
        <v>49</v>
      </c>
      <c r="HZ4">
        <v>8</v>
      </c>
      <c r="IA4">
        <v>57</v>
      </c>
      <c r="IB4">
        <v>534</v>
      </c>
      <c r="IC4">
        <v>21</v>
      </c>
      <c r="ID4">
        <v>0</v>
      </c>
      <c r="IE4">
        <v>555</v>
      </c>
      <c r="IF4">
        <v>0</v>
      </c>
      <c r="IG4">
        <v>0</v>
      </c>
      <c r="IH4">
        <v>0</v>
      </c>
      <c r="II4">
        <v>22</v>
      </c>
      <c r="IJ4">
        <v>5</v>
      </c>
      <c r="IK4">
        <v>27</v>
      </c>
      <c r="IL4">
        <v>674</v>
      </c>
      <c r="IM4">
        <v>3</v>
      </c>
      <c r="IN4">
        <v>3</v>
      </c>
      <c r="IO4">
        <v>680</v>
      </c>
      <c r="IP4">
        <v>99.12</v>
      </c>
      <c r="IQ4" s="106">
        <v>823</v>
      </c>
      <c r="IR4" s="175">
        <f t="shared" ref="IR4:IR10" si="26">IE4/IQ4*100</f>
        <v>67.436208991494524</v>
      </c>
      <c r="IS4" s="170" t="s">
        <v>2370</v>
      </c>
      <c r="IT4" s="170" t="s">
        <v>2737</v>
      </c>
      <c r="IU4" s="170" t="s">
        <v>2692</v>
      </c>
      <c r="IV4" s="170">
        <v>8</v>
      </c>
      <c r="IW4" s="1">
        <v>0.20246527777777779</v>
      </c>
      <c r="IX4" s="1">
        <v>7.3587962962962966E-2</v>
      </c>
      <c r="IY4" s="1">
        <v>7.3587962962962966E-2</v>
      </c>
      <c r="IZ4" s="1">
        <v>0.10519675925925925</v>
      </c>
      <c r="JA4">
        <v>59</v>
      </c>
      <c r="JB4">
        <v>23</v>
      </c>
      <c r="JC4">
        <v>82</v>
      </c>
      <c r="JD4">
        <v>1490</v>
      </c>
      <c r="JE4">
        <v>52</v>
      </c>
      <c r="JF4">
        <v>11</v>
      </c>
      <c r="JG4">
        <v>1553</v>
      </c>
      <c r="JH4">
        <v>0</v>
      </c>
      <c r="JI4">
        <v>0</v>
      </c>
      <c r="JJ4">
        <v>0</v>
      </c>
      <c r="JK4">
        <v>33</v>
      </c>
      <c r="JL4">
        <v>6</v>
      </c>
      <c r="JM4">
        <v>39</v>
      </c>
      <c r="JN4">
        <v>1219</v>
      </c>
      <c r="JO4">
        <v>9</v>
      </c>
      <c r="JP4">
        <v>1</v>
      </c>
      <c r="JQ4">
        <v>1229</v>
      </c>
      <c r="JR4">
        <v>99.19</v>
      </c>
      <c r="JS4" s="106">
        <v>823</v>
      </c>
      <c r="JT4" s="175">
        <f t="shared" ref="JT4:JT10" si="27">JG4/JS4*100</f>
        <v>188.69987849331713</v>
      </c>
      <c r="JU4" s="170" t="s">
        <v>2370</v>
      </c>
      <c r="JV4" s="170" t="s">
        <v>2737</v>
      </c>
      <c r="JW4" s="170" t="s">
        <v>2692</v>
      </c>
      <c r="JX4" s="170">
        <v>8</v>
      </c>
      <c r="JY4" s="1">
        <v>0.42454861111111114</v>
      </c>
      <c r="JZ4" s="1">
        <v>0.21934027777777776</v>
      </c>
      <c r="KA4" s="1">
        <v>0.21934027777777776</v>
      </c>
      <c r="KB4" s="1">
        <v>0.17873842592592593</v>
      </c>
      <c r="KC4">
        <v>96</v>
      </c>
      <c r="KD4">
        <v>37</v>
      </c>
      <c r="KE4">
        <v>133</v>
      </c>
      <c r="KF4">
        <v>1597</v>
      </c>
      <c r="KG4">
        <v>63</v>
      </c>
      <c r="KH4">
        <v>5</v>
      </c>
      <c r="KI4">
        <v>1665</v>
      </c>
      <c r="KJ4">
        <v>0</v>
      </c>
      <c r="KK4">
        <v>0</v>
      </c>
      <c r="KL4">
        <v>0</v>
      </c>
      <c r="KM4">
        <v>29</v>
      </c>
      <c r="KN4">
        <v>3</v>
      </c>
      <c r="KO4">
        <v>32</v>
      </c>
      <c r="KP4">
        <v>1167</v>
      </c>
      <c r="KQ4">
        <v>7</v>
      </c>
      <c r="KR4">
        <v>1</v>
      </c>
      <c r="KS4">
        <v>1175</v>
      </c>
      <c r="KT4">
        <v>99.32</v>
      </c>
      <c r="KU4" s="106">
        <v>823</v>
      </c>
      <c r="KV4" s="175">
        <f t="shared" ref="KV4:KV15" si="28">KI4/KU4*100</f>
        <v>202.30862697448359</v>
      </c>
      <c r="KW4" s="170" t="s">
        <v>2370</v>
      </c>
      <c r="KX4" s="170" t="s">
        <v>2737</v>
      </c>
      <c r="KY4" s="170" t="s">
        <v>2692</v>
      </c>
      <c r="KZ4" s="170">
        <v>8</v>
      </c>
      <c r="LA4" s="1">
        <v>0.65123842592592596</v>
      </c>
      <c r="LB4" s="1">
        <v>0.4071643518518519</v>
      </c>
      <c r="LC4" s="1">
        <v>5.2569444444444446E-2</v>
      </c>
      <c r="LD4" s="1">
        <v>0.24406249999999999</v>
      </c>
      <c r="LE4">
        <v>160</v>
      </c>
      <c r="LF4">
        <v>53</v>
      </c>
      <c r="LG4">
        <v>213</v>
      </c>
      <c r="LH4">
        <v>2601</v>
      </c>
      <c r="LI4">
        <v>80</v>
      </c>
      <c r="LJ4">
        <v>11</v>
      </c>
      <c r="LK4">
        <v>2692</v>
      </c>
      <c r="LL4">
        <v>0</v>
      </c>
      <c r="LM4">
        <v>0</v>
      </c>
      <c r="LN4">
        <v>0</v>
      </c>
      <c r="LO4">
        <v>29</v>
      </c>
      <c r="LP4">
        <v>3</v>
      </c>
      <c r="LQ4">
        <v>32</v>
      </c>
      <c r="LR4">
        <v>1167</v>
      </c>
      <c r="LS4">
        <v>7</v>
      </c>
      <c r="LT4">
        <v>1</v>
      </c>
      <c r="LU4">
        <v>1175</v>
      </c>
      <c r="LV4">
        <v>99.32</v>
      </c>
      <c r="LW4" s="106">
        <v>823</v>
      </c>
      <c r="LX4" s="175">
        <f t="shared" si="9"/>
        <v>327.09599027946535</v>
      </c>
      <c r="LY4" s="170" t="s">
        <v>2370</v>
      </c>
      <c r="LZ4" s="170" t="s">
        <v>2737</v>
      </c>
      <c r="MA4" s="170" t="s">
        <v>2692</v>
      </c>
      <c r="MB4" s="170">
        <v>8</v>
      </c>
      <c r="MC4" s="10">
        <v>1.1403009259259258</v>
      </c>
      <c r="MD4" s="1">
        <v>0.61103009259259256</v>
      </c>
      <c r="ME4" s="1">
        <v>0.20877314814814815</v>
      </c>
      <c r="MF4" s="1">
        <v>0.52927083333333336</v>
      </c>
      <c r="MG4">
        <v>424</v>
      </c>
      <c r="MH4">
        <v>100</v>
      </c>
      <c r="MI4">
        <v>524</v>
      </c>
      <c r="MJ4">
        <v>6062</v>
      </c>
      <c r="MK4">
        <v>162</v>
      </c>
      <c r="ML4">
        <v>30</v>
      </c>
      <c r="MM4">
        <v>6254</v>
      </c>
      <c r="MN4">
        <v>0</v>
      </c>
      <c r="MO4">
        <v>0</v>
      </c>
      <c r="MP4">
        <v>0</v>
      </c>
      <c r="MQ4">
        <v>91</v>
      </c>
      <c r="MR4">
        <v>15</v>
      </c>
      <c r="MS4">
        <v>106</v>
      </c>
      <c r="MT4">
        <v>3223</v>
      </c>
      <c r="MU4">
        <v>20</v>
      </c>
      <c r="MV4">
        <v>5</v>
      </c>
      <c r="MW4">
        <v>3248</v>
      </c>
      <c r="MX4">
        <v>99.23</v>
      </c>
      <c r="MY4" s="106">
        <f t="shared" ref="MY4:MY14" si="29">SUM(HO4,IQ4,JS4,KU4)</f>
        <v>3292</v>
      </c>
      <c r="MZ4" s="175">
        <f t="shared" si="10"/>
        <v>189.9756986634265</v>
      </c>
      <c r="NA4" s="170" t="s">
        <v>2370</v>
      </c>
      <c r="NB4" s="170" t="s">
        <v>2736</v>
      </c>
      <c r="NC4" s="170" t="s">
        <v>2692</v>
      </c>
      <c r="ND4" s="170">
        <v>8</v>
      </c>
      <c r="NE4" s="1">
        <v>0.16935185185185186</v>
      </c>
      <c r="NF4" s="1">
        <v>0.13256944444444443</v>
      </c>
      <c r="NG4" s="1">
        <v>0.13256944444444443</v>
      </c>
      <c r="NH4" s="1">
        <v>2.8900462962962961E-2</v>
      </c>
      <c r="NI4">
        <v>137</v>
      </c>
      <c r="NJ4">
        <v>63</v>
      </c>
      <c r="NK4">
        <v>200</v>
      </c>
      <c r="NL4">
        <v>2446</v>
      </c>
      <c r="NM4">
        <v>77</v>
      </c>
      <c r="NN4">
        <v>31</v>
      </c>
      <c r="NO4">
        <v>2554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 s="106">
        <v>2400</v>
      </c>
      <c r="OB4" s="175">
        <f t="shared" si="11"/>
        <v>106.41666666666667</v>
      </c>
      <c r="OC4" s="170" t="s">
        <v>2370</v>
      </c>
      <c r="OD4" s="170" t="s">
        <v>2736</v>
      </c>
      <c r="OE4" s="170" t="s">
        <v>2692</v>
      </c>
      <c r="OF4" s="170">
        <v>8</v>
      </c>
      <c r="OG4" s="1">
        <v>0.36827546296296299</v>
      </c>
      <c r="OH4" s="1">
        <v>0.21240740740740741</v>
      </c>
      <c r="OI4" s="1">
        <v>0.21240740740740741</v>
      </c>
      <c r="OJ4" s="1">
        <v>0.12537037037037038</v>
      </c>
      <c r="OK4">
        <v>220</v>
      </c>
      <c r="OL4">
        <v>43</v>
      </c>
      <c r="OM4">
        <v>263</v>
      </c>
      <c r="ON4">
        <v>2366</v>
      </c>
      <c r="OO4">
        <v>80</v>
      </c>
      <c r="OP4">
        <v>8</v>
      </c>
      <c r="OQ4">
        <v>2454</v>
      </c>
      <c r="OR4">
        <v>0</v>
      </c>
      <c r="OS4">
        <v>0</v>
      </c>
      <c r="OT4">
        <v>0</v>
      </c>
      <c r="OU4">
        <v>22</v>
      </c>
      <c r="OV4">
        <v>2</v>
      </c>
      <c r="OW4">
        <v>24</v>
      </c>
      <c r="OX4">
        <v>634</v>
      </c>
      <c r="OY4">
        <v>3</v>
      </c>
      <c r="OZ4">
        <v>1</v>
      </c>
      <c r="PA4">
        <v>638</v>
      </c>
      <c r="PB4">
        <v>99.37</v>
      </c>
      <c r="PC4" s="106">
        <v>2400</v>
      </c>
      <c r="PD4" s="175">
        <f t="shared" si="12"/>
        <v>102.25</v>
      </c>
      <c r="PE4" s="170" t="s">
        <v>2370</v>
      </c>
      <c r="PF4" s="170" t="s">
        <v>2736</v>
      </c>
      <c r="PG4" s="170" t="s">
        <v>2692</v>
      </c>
      <c r="PH4" s="170">
        <v>8</v>
      </c>
      <c r="PI4" s="1">
        <v>0.13877314814814815</v>
      </c>
      <c r="PJ4" s="1">
        <v>7.3101851851851848E-2</v>
      </c>
      <c r="PK4" s="1">
        <v>7.3101851851851848E-2</v>
      </c>
      <c r="PL4" s="1">
        <v>5.4525462962962963E-2</v>
      </c>
      <c r="PM4">
        <v>89</v>
      </c>
      <c r="PN4">
        <v>25</v>
      </c>
      <c r="PO4">
        <v>114</v>
      </c>
      <c r="PP4">
        <v>968</v>
      </c>
      <c r="PQ4">
        <v>47</v>
      </c>
      <c r="PR4">
        <v>11</v>
      </c>
      <c r="PS4">
        <v>1026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 s="106">
        <v>1950</v>
      </c>
      <c r="QF4" s="175">
        <f t="shared" si="13"/>
        <v>52.61538461538462</v>
      </c>
      <c r="QG4" s="170" t="s">
        <v>2370</v>
      </c>
      <c r="QH4" s="170" t="s">
        <v>2736</v>
      </c>
      <c r="QI4" s="170" t="s">
        <v>2692</v>
      </c>
      <c r="QJ4" s="170">
        <v>8</v>
      </c>
      <c r="QK4" s="1">
        <v>0.4383333333333333</v>
      </c>
      <c r="QL4" s="1">
        <v>0.19443287037037038</v>
      </c>
      <c r="QM4" s="1">
        <v>0.19443287037037038</v>
      </c>
      <c r="QN4" s="1">
        <v>0.15862268518518519</v>
      </c>
      <c r="QO4">
        <v>293</v>
      </c>
      <c r="QP4">
        <v>92</v>
      </c>
      <c r="QQ4">
        <v>385</v>
      </c>
      <c r="QR4">
        <v>2317</v>
      </c>
      <c r="QS4">
        <v>138</v>
      </c>
      <c r="QT4">
        <v>21</v>
      </c>
      <c r="QU4">
        <v>2476</v>
      </c>
      <c r="QV4">
        <v>0</v>
      </c>
      <c r="QW4">
        <v>0</v>
      </c>
      <c r="QX4">
        <v>0</v>
      </c>
      <c r="QY4">
        <v>4</v>
      </c>
      <c r="QZ4">
        <v>0</v>
      </c>
      <c r="RA4">
        <v>4</v>
      </c>
      <c r="RB4">
        <v>255</v>
      </c>
      <c r="RC4">
        <v>0</v>
      </c>
      <c r="RD4">
        <v>0</v>
      </c>
      <c r="RE4">
        <v>255</v>
      </c>
      <c r="RF4">
        <v>100</v>
      </c>
      <c r="RG4" s="106">
        <v>2400</v>
      </c>
      <c r="RH4" s="175">
        <f t="shared" si="14"/>
        <v>103.16666666666667</v>
      </c>
      <c r="RI4" s="170" t="s">
        <v>2370</v>
      </c>
      <c r="RJ4" s="170" t="s">
        <v>2736</v>
      </c>
      <c r="RK4" s="170" t="s">
        <v>2692</v>
      </c>
      <c r="RL4" s="170">
        <v>8</v>
      </c>
      <c r="RM4" s="1">
        <v>0.44312499999999999</v>
      </c>
      <c r="RN4" s="1">
        <v>0.18828703703703706</v>
      </c>
      <c r="RO4" s="1">
        <v>0.18828703703703706</v>
      </c>
      <c r="RP4" s="1">
        <v>0.20270833333333335</v>
      </c>
      <c r="RQ4">
        <v>565</v>
      </c>
      <c r="RR4">
        <v>50</v>
      </c>
      <c r="RS4">
        <v>615</v>
      </c>
      <c r="RT4">
        <v>2336</v>
      </c>
      <c r="RU4">
        <v>74</v>
      </c>
      <c r="RV4">
        <v>8</v>
      </c>
      <c r="RW4">
        <v>2418</v>
      </c>
      <c r="RX4">
        <v>0</v>
      </c>
      <c r="RY4">
        <v>0</v>
      </c>
      <c r="RZ4">
        <v>0</v>
      </c>
      <c r="SA4">
        <v>10</v>
      </c>
      <c r="SB4">
        <v>2</v>
      </c>
      <c r="SC4">
        <v>12</v>
      </c>
      <c r="SD4">
        <v>414</v>
      </c>
      <c r="SE4">
        <v>3</v>
      </c>
      <c r="SF4">
        <v>0</v>
      </c>
      <c r="SG4">
        <v>417</v>
      </c>
      <c r="SH4">
        <v>99.28</v>
      </c>
      <c r="SI4" s="106">
        <v>2400</v>
      </c>
      <c r="SJ4" s="175">
        <f t="shared" si="15"/>
        <v>100.75</v>
      </c>
      <c r="SK4" s="170" t="s">
        <v>2370</v>
      </c>
      <c r="SL4" s="170" t="s">
        <v>2736</v>
      </c>
      <c r="SM4" s="170" t="s">
        <v>2692</v>
      </c>
      <c r="SN4" s="170">
        <v>8</v>
      </c>
      <c r="SO4" s="1">
        <v>0.48822916666666666</v>
      </c>
      <c r="SP4" s="1">
        <v>0.27395833333333336</v>
      </c>
      <c r="SQ4" s="1">
        <v>6.5509259259259267E-2</v>
      </c>
      <c r="SR4" s="1">
        <v>0.21425925925925926</v>
      </c>
      <c r="SS4">
        <v>673</v>
      </c>
      <c r="ST4">
        <v>58</v>
      </c>
      <c r="SU4">
        <v>731</v>
      </c>
      <c r="SV4">
        <v>3136</v>
      </c>
      <c r="SW4">
        <v>89</v>
      </c>
      <c r="SX4">
        <v>8</v>
      </c>
      <c r="SY4">
        <v>3233</v>
      </c>
      <c r="SZ4">
        <v>0</v>
      </c>
      <c r="TA4">
        <v>0</v>
      </c>
      <c r="TB4">
        <v>0</v>
      </c>
      <c r="TC4">
        <v>10</v>
      </c>
      <c r="TD4">
        <v>2</v>
      </c>
      <c r="TE4">
        <v>12</v>
      </c>
      <c r="TF4">
        <v>414</v>
      </c>
      <c r="TG4">
        <v>3</v>
      </c>
      <c r="TH4">
        <v>0</v>
      </c>
      <c r="TI4">
        <v>417</v>
      </c>
      <c r="TJ4">
        <v>99.28</v>
      </c>
      <c r="TK4" s="106">
        <v>2400</v>
      </c>
      <c r="TL4" s="175">
        <f t="shared" si="16"/>
        <v>134.70833333333334</v>
      </c>
      <c r="TM4" s="170" t="s">
        <v>2370</v>
      </c>
      <c r="TN4" s="170" t="s">
        <v>2736</v>
      </c>
      <c r="TO4" s="170" t="s">
        <v>2692</v>
      </c>
      <c r="TP4" s="170">
        <v>8</v>
      </c>
      <c r="TQ4" s="10">
        <v>1.4682175925925927</v>
      </c>
      <c r="TR4" s="1">
        <v>0.88650462962962961</v>
      </c>
      <c r="TS4" s="1">
        <v>0.20027777777777778</v>
      </c>
      <c r="TT4" s="1">
        <v>0.58170138888888889</v>
      </c>
      <c r="TU4">
        <v>1412</v>
      </c>
      <c r="TV4">
        <v>281</v>
      </c>
      <c r="TW4">
        <v>1693</v>
      </c>
      <c r="TX4">
        <v>11233</v>
      </c>
      <c r="TY4">
        <v>431</v>
      </c>
      <c r="TZ4">
        <v>79</v>
      </c>
      <c r="UA4">
        <v>11743</v>
      </c>
      <c r="UB4">
        <v>0</v>
      </c>
      <c r="UC4">
        <v>0</v>
      </c>
      <c r="UD4">
        <v>0</v>
      </c>
      <c r="UE4">
        <v>36</v>
      </c>
      <c r="UF4">
        <v>4</v>
      </c>
      <c r="UG4">
        <v>40</v>
      </c>
      <c r="UH4">
        <v>1303</v>
      </c>
      <c r="UI4">
        <v>6</v>
      </c>
      <c r="UJ4">
        <v>1</v>
      </c>
      <c r="UK4">
        <v>1310</v>
      </c>
      <c r="UL4">
        <v>99.47</v>
      </c>
      <c r="UM4" s="106">
        <f t="shared" ref="UM4:UM13" si="30">SUM(OA4,PC4,QE4,RG4,SI4)</f>
        <v>11550</v>
      </c>
      <c r="UN4" s="175">
        <f t="shared" si="17"/>
        <v>101.67099567099567</v>
      </c>
      <c r="UO4" s="170" t="s">
        <v>2370</v>
      </c>
      <c r="UP4" s="170" t="s">
        <v>2736</v>
      </c>
      <c r="UQ4" s="170" t="s">
        <v>2692</v>
      </c>
      <c r="UR4" s="170">
        <v>8</v>
      </c>
      <c r="US4" s="1">
        <v>0.51438657407407407</v>
      </c>
      <c r="UT4" s="1">
        <v>0.26699074074074075</v>
      </c>
      <c r="UU4" s="1">
        <v>0.26699074074074075</v>
      </c>
      <c r="UV4" s="1">
        <v>0.1662962962962963</v>
      </c>
      <c r="UW4">
        <v>636</v>
      </c>
      <c r="UX4">
        <v>62</v>
      </c>
      <c r="UY4">
        <v>698</v>
      </c>
      <c r="UZ4">
        <v>2329</v>
      </c>
      <c r="VA4">
        <v>91</v>
      </c>
      <c r="VB4">
        <v>17</v>
      </c>
      <c r="VC4">
        <v>2437</v>
      </c>
      <c r="VD4">
        <v>0</v>
      </c>
      <c r="VE4">
        <v>0</v>
      </c>
      <c r="VF4">
        <v>0</v>
      </c>
      <c r="VG4">
        <v>12</v>
      </c>
      <c r="VH4">
        <v>6</v>
      </c>
      <c r="VI4">
        <v>18</v>
      </c>
      <c r="VJ4">
        <v>857</v>
      </c>
      <c r="VK4">
        <v>7</v>
      </c>
      <c r="VL4">
        <v>8</v>
      </c>
      <c r="VM4">
        <v>872</v>
      </c>
      <c r="VN4">
        <v>98.28</v>
      </c>
      <c r="VO4" s="106">
        <v>2400</v>
      </c>
      <c r="VP4" s="175">
        <f t="shared" si="18"/>
        <v>101.54166666666666</v>
      </c>
      <c r="VQ4" s="170" t="s">
        <v>2370</v>
      </c>
      <c r="VR4" s="170" t="s">
        <v>2736</v>
      </c>
      <c r="VS4" s="170" t="s">
        <v>2692</v>
      </c>
      <c r="VT4" s="170">
        <v>8</v>
      </c>
      <c r="VU4" s="1">
        <v>0.57725694444444442</v>
      </c>
      <c r="VV4" s="1">
        <v>0.22371527777777778</v>
      </c>
      <c r="VW4" s="1">
        <v>0.22371527777777778</v>
      </c>
      <c r="VX4" s="1">
        <v>0.16663194444444443</v>
      </c>
      <c r="VY4">
        <v>489</v>
      </c>
      <c r="VZ4">
        <v>65</v>
      </c>
      <c r="WA4">
        <v>554</v>
      </c>
      <c r="WB4">
        <v>2491</v>
      </c>
      <c r="WC4">
        <v>124</v>
      </c>
      <c r="WD4">
        <v>8</v>
      </c>
      <c r="WE4">
        <v>2623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 s="106">
        <v>2400</v>
      </c>
      <c r="WR4" s="175">
        <f t="shared" si="19"/>
        <v>109.29166666666667</v>
      </c>
      <c r="WS4" s="170" t="s">
        <v>2370</v>
      </c>
      <c r="WT4" s="170" t="s">
        <v>2736</v>
      </c>
      <c r="WU4" s="170" t="s">
        <v>2692</v>
      </c>
      <c r="WV4" s="170">
        <v>8</v>
      </c>
      <c r="WW4" s="1">
        <v>0.39034722222222223</v>
      </c>
      <c r="WX4" s="1">
        <v>0.22371527777777778</v>
      </c>
      <c r="WY4" s="1">
        <v>0.18689814814814817</v>
      </c>
      <c r="WZ4" s="1">
        <v>0.16663194444444443</v>
      </c>
      <c r="XA4">
        <v>489</v>
      </c>
      <c r="XB4">
        <v>65</v>
      </c>
      <c r="XC4">
        <v>554</v>
      </c>
      <c r="XD4">
        <v>2491</v>
      </c>
      <c r="XE4">
        <v>124</v>
      </c>
      <c r="XF4">
        <v>8</v>
      </c>
      <c r="XG4">
        <v>2623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 s="106">
        <v>2400</v>
      </c>
      <c r="XT4" s="175">
        <f t="shared" si="20"/>
        <v>109.29166666666667</v>
      </c>
      <c r="XU4" s="170" t="s">
        <v>2370</v>
      </c>
      <c r="XV4" s="170" t="s">
        <v>2736</v>
      </c>
      <c r="XW4" s="170" t="s">
        <v>2692</v>
      </c>
      <c r="XX4" s="170">
        <v>8</v>
      </c>
      <c r="XY4" s="1">
        <v>0.23842592592592593</v>
      </c>
      <c r="XZ4" s="1">
        <v>0.11326388888888889</v>
      </c>
      <c r="YA4" s="1">
        <v>0.11326388888888889</v>
      </c>
      <c r="YB4" s="1">
        <v>9.0856481481481469E-2</v>
      </c>
      <c r="YC4">
        <v>355</v>
      </c>
      <c r="YD4">
        <v>57</v>
      </c>
      <c r="YE4">
        <v>412</v>
      </c>
      <c r="YF4">
        <v>2373</v>
      </c>
      <c r="YG4">
        <v>80</v>
      </c>
      <c r="YH4">
        <v>12</v>
      </c>
      <c r="YI4">
        <v>2465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 s="106">
        <v>2400</v>
      </c>
      <c r="YV4" s="175">
        <f t="shared" si="21"/>
        <v>102.70833333333333</v>
      </c>
      <c r="YW4" s="170" t="s">
        <v>2370</v>
      </c>
      <c r="YX4" s="170" t="s">
        <v>2736</v>
      </c>
      <c r="YY4" s="170" t="s">
        <v>2692</v>
      </c>
      <c r="YZ4" s="170">
        <v>8</v>
      </c>
      <c r="ZA4" s="10">
        <v>0.42039351851851853</v>
      </c>
      <c r="ZB4" s="1">
        <v>0.24127314814814815</v>
      </c>
      <c r="ZC4" s="1">
        <v>0.24127314814814815</v>
      </c>
      <c r="ZD4" s="1">
        <v>0.10542824074074074</v>
      </c>
      <c r="ZE4">
        <v>220</v>
      </c>
      <c r="ZF4">
        <v>49</v>
      </c>
      <c r="ZG4">
        <v>269</v>
      </c>
      <c r="ZH4">
        <v>2457</v>
      </c>
      <c r="ZI4">
        <v>71</v>
      </c>
      <c r="ZJ4">
        <v>17</v>
      </c>
      <c r="ZK4">
        <v>2545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 s="106">
        <v>2400</v>
      </c>
      <c r="ZX4" s="175">
        <f t="shared" si="22"/>
        <v>106.04166666666666</v>
      </c>
      <c r="ZY4" s="170" t="s">
        <v>2370</v>
      </c>
      <c r="ZZ4" s="170" t="s">
        <v>2736</v>
      </c>
      <c r="AAA4" s="170" t="s">
        <v>2692</v>
      </c>
      <c r="AAB4" s="170">
        <v>8</v>
      </c>
      <c r="AAC4" s="10">
        <v>0.34670138888888885</v>
      </c>
      <c r="AAD4" s="1">
        <v>0.24127314814814815</v>
      </c>
      <c r="AAE4" s="1">
        <v>7.3692129629629635E-2</v>
      </c>
      <c r="AAF4" s="1">
        <v>0.10542824074074074</v>
      </c>
      <c r="AAG4">
        <v>220</v>
      </c>
      <c r="AAH4">
        <v>49</v>
      </c>
      <c r="AAI4">
        <v>269</v>
      </c>
      <c r="AAJ4">
        <v>2457</v>
      </c>
      <c r="AAK4">
        <v>71</v>
      </c>
      <c r="AAL4">
        <v>17</v>
      </c>
      <c r="AAM4">
        <v>2545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 s="106">
        <v>2400</v>
      </c>
      <c r="AAZ4" s="175">
        <f t="shared" si="23"/>
        <v>106.04166666666666</v>
      </c>
      <c r="ABA4" s="170" t="s">
        <v>2370</v>
      </c>
      <c r="ABB4" s="170" t="s">
        <v>2736</v>
      </c>
      <c r="ABC4" s="170" t="s">
        <v>2692</v>
      </c>
      <c r="ABD4" s="170">
        <v>8</v>
      </c>
      <c r="ABE4" s="10">
        <v>1.3745370370370369</v>
      </c>
      <c r="ABF4" s="1">
        <v>0.84531250000000002</v>
      </c>
      <c r="ABG4" s="1">
        <v>0.3759953703703704</v>
      </c>
      <c r="ABH4" s="1">
        <v>0.52922453703703709</v>
      </c>
      <c r="ABI4">
        <v>1700</v>
      </c>
      <c r="ABJ4">
        <v>233</v>
      </c>
      <c r="ABK4">
        <v>1933</v>
      </c>
      <c r="ABL4">
        <v>9650</v>
      </c>
      <c r="ABM4">
        <v>366</v>
      </c>
      <c r="ABN4">
        <v>54</v>
      </c>
      <c r="ABO4">
        <v>10070</v>
      </c>
      <c r="ABP4">
        <v>0</v>
      </c>
      <c r="ABQ4">
        <v>0</v>
      </c>
      <c r="ABR4">
        <v>0</v>
      </c>
      <c r="ABS4">
        <v>12</v>
      </c>
      <c r="ABT4">
        <v>6</v>
      </c>
      <c r="ABU4">
        <v>18</v>
      </c>
      <c r="ABV4">
        <v>857</v>
      </c>
      <c r="ABW4">
        <v>7</v>
      </c>
      <c r="ABX4">
        <v>8</v>
      </c>
      <c r="ABY4">
        <v>872</v>
      </c>
      <c r="ABZ4">
        <v>98.28</v>
      </c>
      <c r="ACA4" s="106">
        <f t="shared" ref="ACA4:ACA15" si="31">SUM(VO4,XS4,YU4,AAY4)</f>
        <v>9600</v>
      </c>
      <c r="ACB4" s="175">
        <f t="shared" si="24"/>
        <v>104.89583333333334</v>
      </c>
      <c r="ACC4" s="170" t="s">
        <v>2370</v>
      </c>
      <c r="ACD4" s="170" t="s">
        <v>2736</v>
      </c>
      <c r="ACE4" s="170" t="s">
        <v>2692</v>
      </c>
      <c r="ACF4" s="170">
        <v>8</v>
      </c>
      <c r="ACG4" s="10"/>
      <c r="ACH4" s="1"/>
      <c r="ACI4" s="1"/>
      <c r="ACJ4" s="1"/>
      <c r="ADC4" s="106">
        <v>2400</v>
      </c>
      <c r="ADD4" s="175">
        <f t="shared" si="25"/>
        <v>0</v>
      </c>
    </row>
    <row r="5" spans="1:784">
      <c r="A5" s="170" t="s">
        <v>2376</v>
      </c>
      <c r="B5" s="170" t="s">
        <v>2736</v>
      </c>
      <c r="C5" s="170" t="s">
        <v>2692</v>
      </c>
      <c r="D5" s="170">
        <v>8</v>
      </c>
      <c r="E5" s="1">
        <v>0.31807870370370367</v>
      </c>
      <c r="F5" s="1">
        <v>0.11494212962962963</v>
      </c>
      <c r="G5" s="1">
        <v>0.11494212962962963</v>
      </c>
      <c r="H5" s="1">
        <v>0.17877314814814815</v>
      </c>
      <c r="I5">
        <v>504</v>
      </c>
      <c r="J5">
        <v>49</v>
      </c>
      <c r="K5">
        <v>553</v>
      </c>
      <c r="L5">
        <v>1429</v>
      </c>
      <c r="M5">
        <v>68</v>
      </c>
      <c r="N5">
        <v>24</v>
      </c>
      <c r="O5">
        <v>1521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106">
        <v>2400</v>
      </c>
      <c r="AB5" s="175">
        <f t="shared" si="0"/>
        <v>63.375</v>
      </c>
      <c r="AC5" s="170" t="s">
        <v>2376</v>
      </c>
      <c r="AD5" s="170" t="s">
        <v>2736</v>
      </c>
      <c r="AE5" s="170" t="s">
        <v>2692</v>
      </c>
      <c r="AF5" s="170">
        <v>2</v>
      </c>
      <c r="AG5" s="1">
        <v>0.317349537037037</v>
      </c>
      <c r="AH5" s="1">
        <v>0.13505787037037037</v>
      </c>
      <c r="AI5" s="1">
        <v>0.13505787037037037</v>
      </c>
      <c r="AJ5" s="1">
        <v>0.16996527777777778</v>
      </c>
      <c r="AK5">
        <v>400</v>
      </c>
      <c r="AL5">
        <v>52</v>
      </c>
      <c r="AM5">
        <v>452</v>
      </c>
      <c r="AN5">
        <v>2194</v>
      </c>
      <c r="AO5">
        <v>97</v>
      </c>
      <c r="AP5">
        <v>21</v>
      </c>
      <c r="AQ5">
        <v>2312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06">
        <v>2400</v>
      </c>
      <c r="BD5" s="175">
        <f t="shared" si="1"/>
        <v>96.333333333333343</v>
      </c>
      <c r="BE5" s="170" t="s">
        <v>2376</v>
      </c>
      <c r="BF5" s="170" t="s">
        <v>2736</v>
      </c>
      <c r="BG5" s="170" t="s">
        <v>2692</v>
      </c>
      <c r="BH5" s="170">
        <v>2</v>
      </c>
      <c r="BI5" s="1">
        <v>0.21557870370370369</v>
      </c>
      <c r="BJ5" s="1">
        <v>0.12371527777777779</v>
      </c>
      <c r="BK5" s="1">
        <v>0.12371527777777779</v>
      </c>
      <c r="BL5" s="1">
        <v>6.1111111111111116E-2</v>
      </c>
      <c r="BM5">
        <v>74</v>
      </c>
      <c r="BN5">
        <v>50</v>
      </c>
      <c r="BO5">
        <v>124</v>
      </c>
      <c r="BP5">
        <v>2519</v>
      </c>
      <c r="BQ5">
        <v>192</v>
      </c>
      <c r="BR5">
        <v>28</v>
      </c>
      <c r="BS5">
        <v>2739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 s="106">
        <v>2400</v>
      </c>
      <c r="CF5" s="175">
        <f t="shared" si="2"/>
        <v>114.12500000000001</v>
      </c>
      <c r="CG5" s="170" t="s">
        <v>2376</v>
      </c>
      <c r="CH5" s="170" t="s">
        <v>2736</v>
      </c>
      <c r="CI5" s="170" t="s">
        <v>2692</v>
      </c>
      <c r="CJ5" s="170">
        <v>2</v>
      </c>
      <c r="CK5" s="1">
        <v>0.35160879629629632</v>
      </c>
      <c r="CL5" s="1">
        <v>0.12878472222222223</v>
      </c>
      <c r="CM5" s="1">
        <v>0.12878472222222223</v>
      </c>
      <c r="CN5" s="1">
        <v>0.17924768518518519</v>
      </c>
      <c r="CO5">
        <v>121</v>
      </c>
      <c r="CP5">
        <v>63</v>
      </c>
      <c r="CQ5">
        <v>184</v>
      </c>
      <c r="CR5">
        <v>2527</v>
      </c>
      <c r="CS5">
        <v>138</v>
      </c>
      <c r="CT5">
        <v>27</v>
      </c>
      <c r="CU5">
        <v>2692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 s="106">
        <v>2400</v>
      </c>
      <c r="DH5" s="175">
        <f t="shared" si="3"/>
        <v>112.16666666666666</v>
      </c>
      <c r="DI5" s="170" t="s">
        <v>2376</v>
      </c>
      <c r="DJ5" s="170" t="s">
        <v>2736</v>
      </c>
      <c r="DK5" s="170" t="s">
        <v>2692</v>
      </c>
      <c r="DL5" s="170">
        <v>2</v>
      </c>
      <c r="DM5" s="1">
        <v>0.37138888888888894</v>
      </c>
      <c r="DN5" s="1">
        <v>0.13840277777777779</v>
      </c>
      <c r="DO5" s="1">
        <v>0.13840277777777779</v>
      </c>
      <c r="DP5" s="1">
        <v>0.20133101851851851</v>
      </c>
      <c r="DQ5">
        <v>141</v>
      </c>
      <c r="DR5">
        <v>75</v>
      </c>
      <c r="DS5">
        <v>216</v>
      </c>
      <c r="DT5">
        <v>2721</v>
      </c>
      <c r="DU5">
        <v>162</v>
      </c>
      <c r="DV5">
        <v>32</v>
      </c>
      <c r="DW5">
        <v>2915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 s="106">
        <v>2400</v>
      </c>
      <c r="EJ5" s="175">
        <f t="shared" si="4"/>
        <v>121.45833333333333</v>
      </c>
      <c r="EK5" s="170" t="s">
        <v>2376</v>
      </c>
      <c r="EL5" s="170" t="s">
        <v>2736</v>
      </c>
      <c r="EM5" s="170" t="s">
        <v>2692</v>
      </c>
      <c r="EN5" s="170">
        <v>2</v>
      </c>
      <c r="EO5" s="1">
        <v>0.3397337962962963</v>
      </c>
      <c r="EP5" s="1">
        <v>0.13840277777777779</v>
      </c>
      <c r="EQ5" s="1">
        <v>3.1655092592592596E-2</v>
      </c>
      <c r="ER5" s="1">
        <v>0.20133101851851851</v>
      </c>
      <c r="ES5">
        <v>141</v>
      </c>
      <c r="ET5">
        <v>75</v>
      </c>
      <c r="EU5">
        <v>216</v>
      </c>
      <c r="EV5">
        <v>2721</v>
      </c>
      <c r="EW5">
        <v>162</v>
      </c>
      <c r="EX5">
        <v>32</v>
      </c>
      <c r="EY5">
        <v>2915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 s="106">
        <v>2400</v>
      </c>
      <c r="FL5" s="175">
        <f t="shared" si="5"/>
        <v>121.45833333333333</v>
      </c>
      <c r="FM5" s="170" t="s">
        <v>2376</v>
      </c>
      <c r="FN5" s="170" t="s">
        <v>2736</v>
      </c>
      <c r="FO5" s="170" t="s">
        <v>2692</v>
      </c>
      <c r="FP5" s="170">
        <v>2</v>
      </c>
      <c r="FQ5" s="10">
        <v>1.4313773148148148</v>
      </c>
      <c r="FR5" s="1">
        <v>0.6409259259259259</v>
      </c>
      <c r="FS5" s="1">
        <v>0.14265046296296297</v>
      </c>
      <c r="FT5" s="1">
        <v>0.79045138888888899</v>
      </c>
      <c r="FU5">
        <v>1240</v>
      </c>
      <c r="FV5">
        <v>289</v>
      </c>
      <c r="FW5">
        <v>1529</v>
      </c>
      <c r="FX5">
        <v>11390</v>
      </c>
      <c r="FY5">
        <v>657</v>
      </c>
      <c r="FZ5">
        <v>132</v>
      </c>
      <c r="GA5">
        <v>12179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 s="106">
        <f t="shared" si="6"/>
        <v>12000</v>
      </c>
      <c r="GN5" s="175">
        <f t="shared" si="7"/>
        <v>101.49166666666667</v>
      </c>
      <c r="GO5" s="170" t="s">
        <v>2376</v>
      </c>
      <c r="GP5" s="170" t="s">
        <v>2736</v>
      </c>
      <c r="GQ5" s="170" t="s">
        <v>2692</v>
      </c>
      <c r="GR5" s="170">
        <v>2</v>
      </c>
      <c r="GS5" s="1">
        <v>0.38931712962962961</v>
      </c>
      <c r="GT5" s="1">
        <v>0.10175925925925926</v>
      </c>
      <c r="GU5" s="1">
        <v>0.10175925925925926</v>
      </c>
      <c r="GV5" s="1">
        <v>0.17703703703703702</v>
      </c>
      <c r="GW5">
        <v>177</v>
      </c>
      <c r="GX5">
        <v>36</v>
      </c>
      <c r="GY5">
        <v>213</v>
      </c>
      <c r="GZ5">
        <v>1279</v>
      </c>
      <c r="HA5">
        <v>78</v>
      </c>
      <c r="HB5">
        <v>18</v>
      </c>
      <c r="HC5">
        <v>1375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 s="106">
        <v>2400</v>
      </c>
      <c r="HP5" s="175">
        <f t="shared" si="8"/>
        <v>57.291666666666664</v>
      </c>
      <c r="HQ5" s="170" t="s">
        <v>2376</v>
      </c>
      <c r="HR5" s="170" t="s">
        <v>2736</v>
      </c>
      <c r="HS5" s="170" t="s">
        <v>2692</v>
      </c>
      <c r="HT5" s="170">
        <v>2</v>
      </c>
      <c r="HU5" s="1">
        <v>0.26145833333333335</v>
      </c>
      <c r="HV5" s="1">
        <v>0.14434027777777778</v>
      </c>
      <c r="HW5" s="1">
        <v>0.14434027777777778</v>
      </c>
      <c r="HX5" s="1">
        <v>8.4537037037037036E-2</v>
      </c>
      <c r="HY5">
        <v>277</v>
      </c>
      <c r="HZ5">
        <v>77</v>
      </c>
      <c r="IA5">
        <v>354</v>
      </c>
      <c r="IB5">
        <v>2973</v>
      </c>
      <c r="IC5">
        <v>96</v>
      </c>
      <c r="ID5">
        <v>29</v>
      </c>
      <c r="IE5">
        <v>3098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 s="106">
        <v>2400</v>
      </c>
      <c r="IR5" s="175">
        <f t="shared" si="26"/>
        <v>129.08333333333331</v>
      </c>
      <c r="IS5" s="170" t="s">
        <v>2376</v>
      </c>
      <c r="IT5" s="170" t="s">
        <v>2736</v>
      </c>
      <c r="IU5" s="170" t="s">
        <v>2692</v>
      </c>
      <c r="IV5" s="170">
        <v>2</v>
      </c>
      <c r="IW5" s="1">
        <v>0.35603009259259261</v>
      </c>
      <c r="IX5" s="1">
        <v>0.12422453703703702</v>
      </c>
      <c r="IY5" s="1">
        <v>0.12422453703703702</v>
      </c>
      <c r="IZ5" s="1">
        <v>0.16142361111111111</v>
      </c>
      <c r="JA5">
        <v>159</v>
      </c>
      <c r="JB5">
        <v>95</v>
      </c>
      <c r="JC5">
        <v>254</v>
      </c>
      <c r="JD5">
        <v>2426</v>
      </c>
      <c r="JE5">
        <v>205</v>
      </c>
      <c r="JF5">
        <v>28</v>
      </c>
      <c r="JG5">
        <v>2659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 s="106">
        <v>2400</v>
      </c>
      <c r="JT5" s="175">
        <f t="shared" si="27"/>
        <v>110.79166666666667</v>
      </c>
      <c r="JU5" s="170" t="s">
        <v>2376</v>
      </c>
      <c r="JV5" s="170" t="s">
        <v>2736</v>
      </c>
      <c r="JW5" s="170" t="s">
        <v>2692</v>
      </c>
      <c r="JX5" s="170">
        <v>2</v>
      </c>
      <c r="JY5" s="1">
        <v>0.21641203703703704</v>
      </c>
      <c r="JZ5" s="1">
        <v>0.10505787037037036</v>
      </c>
      <c r="KA5" s="1">
        <v>0.10505787037037036</v>
      </c>
      <c r="KB5" s="1">
        <v>5.7303240740740745E-2</v>
      </c>
      <c r="KC5">
        <v>97</v>
      </c>
      <c r="KD5">
        <v>52</v>
      </c>
      <c r="KE5">
        <v>149</v>
      </c>
      <c r="KF5">
        <v>2551</v>
      </c>
      <c r="KG5">
        <v>73</v>
      </c>
      <c r="KH5">
        <v>28</v>
      </c>
      <c r="KI5">
        <v>2652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 s="106">
        <v>2400</v>
      </c>
      <c r="KV5" s="175">
        <f t="shared" si="28"/>
        <v>110.5</v>
      </c>
      <c r="KW5" s="170" t="s">
        <v>2376</v>
      </c>
      <c r="KX5" s="170" t="s">
        <v>2736</v>
      </c>
      <c r="KY5" s="170" t="s">
        <v>2692</v>
      </c>
      <c r="KZ5" s="170">
        <v>2</v>
      </c>
      <c r="LA5" s="1">
        <v>0.16236111111111109</v>
      </c>
      <c r="LB5" s="1">
        <v>0.10505787037037036</v>
      </c>
      <c r="LC5" s="1">
        <v>5.4050925925925926E-2</v>
      </c>
      <c r="LD5" s="1">
        <v>5.7303240740740745E-2</v>
      </c>
      <c r="LE5">
        <v>97</v>
      </c>
      <c r="LF5">
        <v>52</v>
      </c>
      <c r="LG5">
        <v>149</v>
      </c>
      <c r="LH5">
        <v>2551</v>
      </c>
      <c r="LI5">
        <v>73</v>
      </c>
      <c r="LJ5">
        <v>28</v>
      </c>
      <c r="LK5">
        <v>2652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 s="106">
        <v>2400</v>
      </c>
      <c r="LX5" s="175">
        <f t="shared" si="9"/>
        <v>110.5</v>
      </c>
      <c r="LY5" s="170" t="s">
        <v>2376</v>
      </c>
      <c r="LZ5" s="170" t="s">
        <v>2736</v>
      </c>
      <c r="MA5" s="170" t="s">
        <v>2692</v>
      </c>
      <c r="MB5" s="170">
        <v>2</v>
      </c>
      <c r="MC5" s="1">
        <v>0.95571759259259259</v>
      </c>
      <c r="MD5" s="1">
        <v>0.47540509259259256</v>
      </c>
      <c r="ME5" s="1">
        <v>0.26751157407407405</v>
      </c>
      <c r="MF5" s="1">
        <v>0.48031249999999998</v>
      </c>
      <c r="MG5">
        <v>710</v>
      </c>
      <c r="MH5">
        <v>260</v>
      </c>
      <c r="MI5">
        <v>970</v>
      </c>
      <c r="MJ5">
        <v>9229</v>
      </c>
      <c r="MK5">
        <v>452</v>
      </c>
      <c r="ML5">
        <v>103</v>
      </c>
      <c r="MM5">
        <v>9784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 s="106">
        <f t="shared" si="29"/>
        <v>9600</v>
      </c>
      <c r="MZ5" s="175">
        <f t="shared" si="10"/>
        <v>101.91666666666667</v>
      </c>
      <c r="NA5" s="170" t="s">
        <v>2376</v>
      </c>
      <c r="NB5" s="170" t="s">
        <v>2736</v>
      </c>
      <c r="NC5" s="170" t="s">
        <v>2692</v>
      </c>
      <c r="ND5" s="170">
        <v>8</v>
      </c>
      <c r="NE5" s="1">
        <v>0.21729166666666666</v>
      </c>
      <c r="NF5" s="1">
        <v>0.10703703703703704</v>
      </c>
      <c r="NG5" s="1">
        <v>0.10703703703703704</v>
      </c>
      <c r="NH5" s="1">
        <v>9.3194444444444455E-2</v>
      </c>
      <c r="NI5">
        <v>77</v>
      </c>
      <c r="NJ5">
        <v>53</v>
      </c>
      <c r="NK5">
        <v>130</v>
      </c>
      <c r="NL5">
        <v>2384</v>
      </c>
      <c r="NM5">
        <v>71</v>
      </c>
      <c r="NN5">
        <v>21</v>
      </c>
      <c r="NO5">
        <v>2476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 s="106">
        <v>2400</v>
      </c>
      <c r="OB5" s="175">
        <f t="shared" si="11"/>
        <v>103.16666666666667</v>
      </c>
      <c r="OC5" s="170" t="s">
        <v>2376</v>
      </c>
      <c r="OD5" s="170" t="s">
        <v>2736</v>
      </c>
      <c r="OE5" s="170" t="s">
        <v>2692</v>
      </c>
      <c r="OF5" s="170">
        <v>8</v>
      </c>
      <c r="OG5" s="1">
        <v>0.23854166666666665</v>
      </c>
      <c r="OH5" s="1">
        <v>0.10938657407407408</v>
      </c>
      <c r="OI5" s="1">
        <v>0.10938657407407408</v>
      </c>
      <c r="OJ5" s="1">
        <v>6.3182870370370361E-2</v>
      </c>
      <c r="OK5">
        <v>183</v>
      </c>
      <c r="OL5">
        <v>46</v>
      </c>
      <c r="OM5">
        <v>229</v>
      </c>
      <c r="ON5">
        <v>2569</v>
      </c>
      <c r="OO5">
        <v>60</v>
      </c>
      <c r="OP5">
        <v>11</v>
      </c>
      <c r="OQ5">
        <v>2640</v>
      </c>
      <c r="OR5">
        <v>0</v>
      </c>
      <c r="OS5">
        <v>0</v>
      </c>
      <c r="OT5">
        <v>0</v>
      </c>
      <c r="OU5">
        <v>8</v>
      </c>
      <c r="OV5">
        <v>2</v>
      </c>
      <c r="OW5">
        <v>10</v>
      </c>
      <c r="OX5">
        <v>359</v>
      </c>
      <c r="OY5">
        <v>7</v>
      </c>
      <c r="OZ5">
        <v>0</v>
      </c>
      <c r="PA5">
        <v>366</v>
      </c>
      <c r="PB5">
        <v>98.09</v>
      </c>
      <c r="PC5" s="106">
        <v>2400</v>
      </c>
      <c r="PD5" s="175">
        <f t="shared" si="12"/>
        <v>110.00000000000001</v>
      </c>
      <c r="PE5" s="170" t="s">
        <v>2376</v>
      </c>
      <c r="PF5" s="170" t="s">
        <v>2736</v>
      </c>
      <c r="PG5" s="170" t="s">
        <v>2692</v>
      </c>
      <c r="PH5" s="170">
        <v>8</v>
      </c>
      <c r="PI5" s="1">
        <v>0.22964120370370369</v>
      </c>
      <c r="PJ5" s="1">
        <v>8.9189814814814819E-2</v>
      </c>
      <c r="PK5" s="1">
        <v>8.9189814814814819E-2</v>
      </c>
      <c r="PL5" s="1">
        <v>0.11180555555555556</v>
      </c>
      <c r="PM5">
        <v>261</v>
      </c>
      <c r="PN5">
        <v>52</v>
      </c>
      <c r="PO5">
        <v>313</v>
      </c>
      <c r="PP5">
        <v>2229</v>
      </c>
      <c r="PQ5">
        <v>89</v>
      </c>
      <c r="PR5">
        <v>32</v>
      </c>
      <c r="PS5">
        <v>2350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 s="106">
        <v>1950</v>
      </c>
      <c r="QF5" s="175">
        <f t="shared" si="13"/>
        <v>120.51282051282051</v>
      </c>
      <c r="QG5" s="170" t="s">
        <v>2376</v>
      </c>
      <c r="QH5" s="170" t="s">
        <v>2736</v>
      </c>
      <c r="QI5" s="170" t="s">
        <v>2692</v>
      </c>
      <c r="QJ5" s="170">
        <v>8</v>
      </c>
      <c r="QK5" s="1">
        <v>0</v>
      </c>
      <c r="QL5" s="1">
        <v>0</v>
      </c>
      <c r="QM5" s="1">
        <v>0</v>
      </c>
      <c r="QN5" s="1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7</v>
      </c>
      <c r="QZ5">
        <v>3</v>
      </c>
      <c r="RA5">
        <v>10</v>
      </c>
      <c r="RB5">
        <v>673</v>
      </c>
      <c r="RC5">
        <v>6</v>
      </c>
      <c r="RD5">
        <v>0</v>
      </c>
      <c r="RE5">
        <v>679</v>
      </c>
      <c r="RF5">
        <v>99.12</v>
      </c>
      <c r="RG5" s="106"/>
      <c r="RH5" s="175"/>
      <c r="RI5" s="170" t="s">
        <v>2376</v>
      </c>
      <c r="RJ5" s="170" t="s">
        <v>2736</v>
      </c>
      <c r="RK5" s="170" t="s">
        <v>2692</v>
      </c>
      <c r="RL5" s="170">
        <v>8</v>
      </c>
      <c r="RM5" s="1">
        <v>0.41842592592592592</v>
      </c>
      <c r="RN5" s="1">
        <v>0.1408449074074074</v>
      </c>
      <c r="RO5" s="1">
        <v>0.1408449074074074</v>
      </c>
      <c r="RP5" s="1">
        <v>0.23510416666666667</v>
      </c>
      <c r="RQ5">
        <v>416</v>
      </c>
      <c r="RR5">
        <v>62</v>
      </c>
      <c r="RS5">
        <v>478</v>
      </c>
      <c r="RT5">
        <v>2228</v>
      </c>
      <c r="RU5">
        <v>80</v>
      </c>
      <c r="RV5">
        <v>37</v>
      </c>
      <c r="RW5">
        <v>2345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 s="106">
        <v>2400</v>
      </c>
      <c r="SJ5" s="175">
        <f t="shared" si="15"/>
        <v>97.708333333333329</v>
      </c>
      <c r="SK5" s="170" t="s">
        <v>2376</v>
      </c>
      <c r="SL5" s="170" t="s">
        <v>2736</v>
      </c>
      <c r="SM5" s="170" t="s">
        <v>2692</v>
      </c>
      <c r="SN5" s="170">
        <v>8</v>
      </c>
      <c r="SO5" s="1">
        <v>0.37596064814814811</v>
      </c>
      <c r="SP5" s="1">
        <v>0.1408449074074074</v>
      </c>
      <c r="SQ5" s="1">
        <v>4.2465277777777775E-2</v>
      </c>
      <c r="SR5" s="1">
        <v>0.23510416666666667</v>
      </c>
      <c r="SS5">
        <v>416</v>
      </c>
      <c r="ST5">
        <v>62</v>
      </c>
      <c r="SU5">
        <v>478</v>
      </c>
      <c r="SV5">
        <v>2228</v>
      </c>
      <c r="SW5">
        <v>80</v>
      </c>
      <c r="SX5">
        <v>37</v>
      </c>
      <c r="SY5">
        <v>2345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 s="106">
        <v>2400</v>
      </c>
      <c r="TL5" s="175">
        <f t="shared" si="16"/>
        <v>97.708333333333329</v>
      </c>
      <c r="TM5" s="170" t="s">
        <v>2376</v>
      </c>
      <c r="TN5" s="170" t="s">
        <v>2736</v>
      </c>
      <c r="TO5" s="170" t="s">
        <v>2692</v>
      </c>
      <c r="TP5" s="170">
        <v>8</v>
      </c>
      <c r="TQ5" s="1">
        <v>0.94980324074074074</v>
      </c>
      <c r="TR5" s="1">
        <v>0.44648148148148148</v>
      </c>
      <c r="TS5" s="1">
        <v>0.15410879629629629</v>
      </c>
      <c r="TT5" s="1">
        <v>0.50331018518518522</v>
      </c>
      <c r="TU5">
        <v>937</v>
      </c>
      <c r="TV5">
        <v>213</v>
      </c>
      <c r="TW5">
        <v>1150</v>
      </c>
      <c r="TX5">
        <v>9410</v>
      </c>
      <c r="TY5">
        <v>300</v>
      </c>
      <c r="TZ5">
        <v>101</v>
      </c>
      <c r="UA5">
        <v>9811</v>
      </c>
      <c r="UB5">
        <v>0</v>
      </c>
      <c r="UC5">
        <v>0</v>
      </c>
      <c r="UD5">
        <v>0</v>
      </c>
      <c r="UE5">
        <v>15</v>
      </c>
      <c r="UF5">
        <v>5</v>
      </c>
      <c r="UG5">
        <v>20</v>
      </c>
      <c r="UH5">
        <v>1032</v>
      </c>
      <c r="UI5">
        <v>13</v>
      </c>
      <c r="UJ5">
        <v>0</v>
      </c>
      <c r="UK5">
        <v>1045</v>
      </c>
      <c r="UL5">
        <v>98.76</v>
      </c>
      <c r="UM5" s="106">
        <f t="shared" si="30"/>
        <v>9150</v>
      </c>
      <c r="UN5" s="175">
        <f t="shared" si="17"/>
        <v>107.22404371584699</v>
      </c>
      <c r="UO5" s="170" t="s">
        <v>2376</v>
      </c>
      <c r="UP5" s="170" t="s">
        <v>2736</v>
      </c>
      <c r="UQ5" s="170" t="s">
        <v>2692</v>
      </c>
      <c r="UR5" s="170">
        <v>8</v>
      </c>
      <c r="US5" s="1">
        <v>0.46894675925925927</v>
      </c>
      <c r="UT5" s="1">
        <v>0.18053240740740739</v>
      </c>
      <c r="UU5" s="1">
        <v>0.18053240740740739</v>
      </c>
      <c r="UV5" s="1">
        <v>0.23197916666666665</v>
      </c>
      <c r="UW5">
        <v>544</v>
      </c>
      <c r="UX5">
        <v>115</v>
      </c>
      <c r="UY5">
        <v>659</v>
      </c>
      <c r="UZ5">
        <v>2029</v>
      </c>
      <c r="VA5">
        <v>119</v>
      </c>
      <c r="VB5">
        <v>56</v>
      </c>
      <c r="VC5">
        <v>2204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 s="106">
        <v>2400</v>
      </c>
      <c r="VP5" s="175">
        <f t="shared" si="18"/>
        <v>91.833333333333329</v>
      </c>
      <c r="VQ5" s="170" t="s">
        <v>2376</v>
      </c>
      <c r="VR5" s="170" t="s">
        <v>2736</v>
      </c>
      <c r="VS5" s="170" t="s">
        <v>2692</v>
      </c>
      <c r="VT5" s="170">
        <v>8</v>
      </c>
      <c r="VU5" s="1">
        <v>0.37782407407407409</v>
      </c>
      <c r="VV5" s="1">
        <v>0.16474537037037038</v>
      </c>
      <c r="VW5" s="1">
        <v>0.16474537037037038</v>
      </c>
      <c r="VX5" s="1">
        <v>0.15016203703703704</v>
      </c>
      <c r="VY5">
        <v>461</v>
      </c>
      <c r="VZ5">
        <v>86</v>
      </c>
      <c r="WA5">
        <v>547</v>
      </c>
      <c r="WB5">
        <v>2403</v>
      </c>
      <c r="WC5">
        <v>88</v>
      </c>
      <c r="WD5">
        <v>58</v>
      </c>
      <c r="WE5">
        <v>2549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 s="106">
        <v>2400</v>
      </c>
      <c r="WR5" s="175">
        <f t="shared" si="19"/>
        <v>106.20833333333333</v>
      </c>
      <c r="WS5" s="170" t="s">
        <v>2376</v>
      </c>
      <c r="WT5" s="170" t="s">
        <v>2736</v>
      </c>
      <c r="WU5" s="170" t="s">
        <v>2692</v>
      </c>
      <c r="WV5" s="170">
        <v>8</v>
      </c>
      <c r="WW5" s="1">
        <v>0.31491898148148151</v>
      </c>
      <c r="WX5" s="1">
        <v>0.16474537037037038</v>
      </c>
      <c r="WY5" s="1">
        <v>6.2893518518518529E-2</v>
      </c>
      <c r="WZ5" s="1">
        <v>0.15016203703703704</v>
      </c>
      <c r="XA5">
        <v>461</v>
      </c>
      <c r="XB5">
        <v>86</v>
      </c>
      <c r="XC5">
        <v>547</v>
      </c>
      <c r="XD5">
        <v>2403</v>
      </c>
      <c r="XE5">
        <v>88</v>
      </c>
      <c r="XF5">
        <v>58</v>
      </c>
      <c r="XG5">
        <v>2549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 s="106">
        <v>2400</v>
      </c>
      <c r="XT5" s="175">
        <f t="shared" si="20"/>
        <v>106.20833333333333</v>
      </c>
      <c r="XU5" s="170" t="s">
        <v>2376</v>
      </c>
      <c r="XV5" s="170" t="s">
        <v>2736</v>
      </c>
      <c r="XW5" s="170" t="s">
        <v>2692</v>
      </c>
      <c r="XX5" s="170">
        <v>8</v>
      </c>
      <c r="XY5" s="1">
        <v>0.47640046296296296</v>
      </c>
      <c r="XZ5" s="1">
        <v>0.16651620370370371</v>
      </c>
      <c r="YA5" s="1">
        <v>0.16651620370370371</v>
      </c>
      <c r="YB5" s="1">
        <v>0.27513888888888888</v>
      </c>
      <c r="YC5">
        <v>404</v>
      </c>
      <c r="YD5">
        <v>73</v>
      </c>
      <c r="YE5">
        <v>477</v>
      </c>
      <c r="YF5">
        <v>2675</v>
      </c>
      <c r="YG5">
        <v>107</v>
      </c>
      <c r="YH5">
        <v>23</v>
      </c>
      <c r="YI5">
        <v>2805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 s="106">
        <v>2400</v>
      </c>
      <c r="YV5" s="175">
        <f t="shared" si="21"/>
        <v>116.875</v>
      </c>
      <c r="YW5" s="170" t="s">
        <v>2376</v>
      </c>
      <c r="YX5" s="170" t="s">
        <v>2736</v>
      </c>
      <c r="YY5" s="170" t="s">
        <v>2692</v>
      </c>
      <c r="YZ5" s="170">
        <v>8</v>
      </c>
      <c r="ZA5" s="10">
        <v>0.24815972222222224</v>
      </c>
      <c r="ZB5" s="1">
        <v>0.10618055555555556</v>
      </c>
      <c r="ZC5" s="1">
        <v>0.10618055555555556</v>
      </c>
      <c r="ZD5" s="1">
        <v>9.3449074074074087E-2</v>
      </c>
      <c r="ZE5">
        <v>167</v>
      </c>
      <c r="ZF5">
        <v>59</v>
      </c>
      <c r="ZG5">
        <v>226</v>
      </c>
      <c r="ZH5">
        <v>2357</v>
      </c>
      <c r="ZI5">
        <v>66</v>
      </c>
      <c r="ZJ5">
        <v>25</v>
      </c>
      <c r="ZK5">
        <v>2448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 s="106">
        <v>2400</v>
      </c>
      <c r="ZX5" s="175">
        <f t="shared" si="22"/>
        <v>102</v>
      </c>
      <c r="ZY5" s="170" t="s">
        <v>2376</v>
      </c>
      <c r="ZZ5" s="170" t="s">
        <v>2736</v>
      </c>
      <c r="AAA5" s="170" t="s">
        <v>2692</v>
      </c>
      <c r="AAB5" s="170">
        <v>8</v>
      </c>
      <c r="AAC5" s="10">
        <v>0.19964120370370372</v>
      </c>
      <c r="AAD5" s="1">
        <v>0.10618055555555556</v>
      </c>
      <c r="AAE5" s="1">
        <v>4.8506944444444443E-2</v>
      </c>
      <c r="AAF5" s="1">
        <v>9.3449074074074087E-2</v>
      </c>
      <c r="AAG5">
        <v>167</v>
      </c>
      <c r="AAH5">
        <v>59</v>
      </c>
      <c r="AAI5">
        <v>226</v>
      </c>
      <c r="AAJ5">
        <v>2357</v>
      </c>
      <c r="AAK5">
        <v>66</v>
      </c>
      <c r="AAL5">
        <v>25</v>
      </c>
      <c r="AAM5">
        <v>2448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 s="106">
        <v>2400</v>
      </c>
      <c r="AAZ5" s="175">
        <f t="shared" si="23"/>
        <v>102</v>
      </c>
      <c r="ABA5" s="170" t="s">
        <v>2376</v>
      </c>
      <c r="ABB5" s="170" t="s">
        <v>2736</v>
      </c>
      <c r="ABC5" s="170" t="s">
        <v>2692</v>
      </c>
      <c r="ABD5" s="170">
        <v>8</v>
      </c>
      <c r="ABE5" s="10">
        <v>1.3687500000000001</v>
      </c>
      <c r="ABF5" s="1">
        <v>0.61798611111111112</v>
      </c>
      <c r="ABG5" s="1">
        <v>0.20258101851851851</v>
      </c>
      <c r="ABH5" s="1">
        <v>0.75075231481481486</v>
      </c>
      <c r="ABI5">
        <v>1576</v>
      </c>
      <c r="ABJ5">
        <v>333</v>
      </c>
      <c r="ABK5">
        <v>1909</v>
      </c>
      <c r="ABL5">
        <v>9464</v>
      </c>
      <c r="ABM5">
        <v>380</v>
      </c>
      <c r="ABN5">
        <v>162</v>
      </c>
      <c r="ABO5">
        <v>10006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 s="106">
        <f t="shared" si="31"/>
        <v>9600</v>
      </c>
      <c r="ACB5" s="175">
        <f t="shared" si="24"/>
        <v>104.22916666666666</v>
      </c>
      <c r="ACC5" s="170" t="s">
        <v>2376</v>
      </c>
      <c r="ACD5" s="170" t="s">
        <v>2736</v>
      </c>
      <c r="ACE5" s="170" t="s">
        <v>2692</v>
      </c>
      <c r="ACF5" s="170">
        <v>8</v>
      </c>
      <c r="ACG5" s="10"/>
      <c r="ACH5" s="1"/>
      <c r="ACI5" s="1"/>
      <c r="ACJ5" s="1"/>
      <c r="ADC5" s="106">
        <v>2400</v>
      </c>
      <c r="ADD5" s="175">
        <f t="shared" si="25"/>
        <v>0</v>
      </c>
    </row>
    <row r="6" spans="1:784">
      <c r="A6" s="170" t="s">
        <v>2377</v>
      </c>
      <c r="B6" s="170" t="s">
        <v>2736</v>
      </c>
      <c r="C6" s="170" t="s">
        <v>2692</v>
      </c>
      <c r="D6" s="170">
        <v>8</v>
      </c>
      <c r="E6" s="1">
        <v>0.28113425925925922</v>
      </c>
      <c r="F6" s="1">
        <v>6.0879629629629638E-2</v>
      </c>
      <c r="G6" s="1">
        <v>6.0879629629629638E-2</v>
      </c>
      <c r="H6" s="1">
        <v>0.20958333333333334</v>
      </c>
      <c r="I6">
        <v>553</v>
      </c>
      <c r="J6">
        <v>6</v>
      </c>
      <c r="K6">
        <v>559</v>
      </c>
      <c r="L6">
        <v>2054</v>
      </c>
      <c r="M6">
        <v>8</v>
      </c>
      <c r="N6">
        <v>0</v>
      </c>
      <c r="O6">
        <v>2062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106">
        <v>2400</v>
      </c>
      <c r="AB6" s="175">
        <f t="shared" si="0"/>
        <v>85.916666666666657</v>
      </c>
      <c r="AC6" s="170" t="s">
        <v>2377</v>
      </c>
      <c r="AD6" s="170" t="s">
        <v>2736</v>
      </c>
      <c r="AE6" s="170" t="s">
        <v>2692</v>
      </c>
      <c r="AF6" s="170">
        <v>8</v>
      </c>
      <c r="AG6" s="1">
        <v>0.41067129629629634</v>
      </c>
      <c r="AH6" s="1">
        <v>4.1076388888888891E-2</v>
      </c>
      <c r="AI6" s="1">
        <v>4.1076388888888891E-2</v>
      </c>
      <c r="AJ6" s="1">
        <v>0.35403935185185187</v>
      </c>
      <c r="AK6">
        <v>311</v>
      </c>
      <c r="AL6">
        <v>7</v>
      </c>
      <c r="AM6">
        <v>318</v>
      </c>
      <c r="AN6">
        <v>2052</v>
      </c>
      <c r="AO6">
        <v>5</v>
      </c>
      <c r="AP6">
        <v>3</v>
      </c>
      <c r="AQ6">
        <v>2060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06">
        <v>2400</v>
      </c>
      <c r="BD6" s="175">
        <f t="shared" si="1"/>
        <v>85.833333333333329</v>
      </c>
      <c r="BE6" s="170" t="s">
        <v>2377</v>
      </c>
      <c r="BF6" s="170" t="s">
        <v>2736</v>
      </c>
      <c r="BG6" s="170" t="s">
        <v>2692</v>
      </c>
      <c r="BH6" s="170">
        <v>8</v>
      </c>
      <c r="BI6" s="1">
        <v>0.33611111111111108</v>
      </c>
      <c r="BJ6" s="1">
        <v>3.2384259259259258E-2</v>
      </c>
      <c r="BK6" s="1">
        <v>3.2384259259259258E-2</v>
      </c>
      <c r="BL6" s="1">
        <v>0.23063657407407409</v>
      </c>
      <c r="BM6">
        <v>511</v>
      </c>
      <c r="BN6">
        <v>9</v>
      </c>
      <c r="BO6">
        <v>520</v>
      </c>
      <c r="BP6">
        <v>1359</v>
      </c>
      <c r="BQ6">
        <v>5</v>
      </c>
      <c r="BR6">
        <v>5</v>
      </c>
      <c r="BS6">
        <v>1369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 s="106">
        <v>2400</v>
      </c>
      <c r="CF6" s="175">
        <f t="shared" si="2"/>
        <v>57.041666666666671</v>
      </c>
      <c r="CG6" s="170" t="s">
        <v>2377</v>
      </c>
      <c r="CH6" s="170" t="s">
        <v>2736</v>
      </c>
      <c r="CI6" s="170" t="s">
        <v>2692</v>
      </c>
      <c r="CJ6" s="170">
        <v>8</v>
      </c>
      <c r="CK6" s="1">
        <v>0.36268518518518517</v>
      </c>
      <c r="CL6" s="1">
        <v>3.2060185185185185E-2</v>
      </c>
      <c r="CM6" s="1">
        <v>3.2060185185185185E-2</v>
      </c>
      <c r="CN6" s="1">
        <v>0.29554398148148148</v>
      </c>
      <c r="CO6">
        <v>567</v>
      </c>
      <c r="CP6">
        <v>3</v>
      </c>
      <c r="CQ6">
        <v>570</v>
      </c>
      <c r="CR6">
        <v>598</v>
      </c>
      <c r="CS6">
        <v>3</v>
      </c>
      <c r="CT6">
        <v>0</v>
      </c>
      <c r="CU6">
        <v>601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 s="106">
        <v>2400</v>
      </c>
      <c r="DH6" s="175">
        <f t="shared" si="3"/>
        <v>25.041666666666668</v>
      </c>
      <c r="DI6" s="170" t="s">
        <v>2377</v>
      </c>
      <c r="DJ6" s="170" t="s">
        <v>2736</v>
      </c>
      <c r="DK6" s="170" t="s">
        <v>2692</v>
      </c>
      <c r="DL6" s="170">
        <v>8</v>
      </c>
      <c r="DM6" s="1">
        <v>0.28107638888888892</v>
      </c>
      <c r="DN6" s="1">
        <v>3.3692129629629627E-2</v>
      </c>
      <c r="DO6" s="1">
        <v>3.3692129629629627E-2</v>
      </c>
      <c r="DP6" s="1">
        <v>0.17590277777777777</v>
      </c>
      <c r="DQ6">
        <v>286</v>
      </c>
      <c r="DR6">
        <v>2</v>
      </c>
      <c r="DS6">
        <v>288</v>
      </c>
      <c r="DT6">
        <v>1612</v>
      </c>
      <c r="DU6">
        <v>2</v>
      </c>
      <c r="DV6">
        <v>1</v>
      </c>
      <c r="DW6">
        <v>1615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 s="106">
        <v>2400</v>
      </c>
      <c r="EJ6" s="175">
        <f t="shared" si="4"/>
        <v>67.291666666666671</v>
      </c>
      <c r="EK6" s="170" t="s">
        <v>2377</v>
      </c>
      <c r="EL6" s="170" t="s">
        <v>2736</v>
      </c>
      <c r="EM6" s="170" t="s">
        <v>2692</v>
      </c>
      <c r="EN6" s="170">
        <v>8</v>
      </c>
      <c r="EO6" s="1">
        <v>0.27967592592592594</v>
      </c>
      <c r="EP6" s="1">
        <v>5.0416666666666665E-2</v>
      </c>
      <c r="EQ6" s="1">
        <v>7.4247685185185194E-2</v>
      </c>
      <c r="ER6" s="1">
        <v>0.22925925925925927</v>
      </c>
      <c r="ES6">
        <v>310</v>
      </c>
      <c r="ET6">
        <v>5</v>
      </c>
      <c r="EU6">
        <v>315</v>
      </c>
      <c r="EV6">
        <v>2389</v>
      </c>
      <c r="EW6">
        <v>5</v>
      </c>
      <c r="EX6">
        <v>1</v>
      </c>
      <c r="EY6">
        <v>2395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 s="106">
        <v>2400</v>
      </c>
      <c r="FL6" s="175">
        <f t="shared" si="5"/>
        <v>99.791666666666671</v>
      </c>
      <c r="FM6" s="170" t="s">
        <v>2377</v>
      </c>
      <c r="FN6" s="170" t="s">
        <v>2736</v>
      </c>
      <c r="FO6" s="170" t="s">
        <v>2692</v>
      </c>
      <c r="FP6" s="170">
        <v>8</v>
      </c>
      <c r="FQ6" s="10">
        <v>1.5359375</v>
      </c>
      <c r="FR6" s="1">
        <v>0.21685185185185185</v>
      </c>
      <c r="FS6" s="1">
        <v>0.20863425925925927</v>
      </c>
      <c r="FT6" s="10">
        <v>1.3190856481481481</v>
      </c>
      <c r="FU6">
        <v>2252</v>
      </c>
      <c r="FV6">
        <v>30</v>
      </c>
      <c r="FW6">
        <v>2282</v>
      </c>
      <c r="FX6">
        <v>8452</v>
      </c>
      <c r="FY6">
        <v>26</v>
      </c>
      <c r="FZ6">
        <v>9</v>
      </c>
      <c r="GA6">
        <v>8487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 s="106">
        <f t="shared" si="6"/>
        <v>12000</v>
      </c>
      <c r="GN6" s="175">
        <f t="shared" si="7"/>
        <v>70.725000000000009</v>
      </c>
      <c r="GO6" s="170" t="s">
        <v>2377</v>
      </c>
      <c r="GP6" s="170" t="s">
        <v>2736</v>
      </c>
      <c r="GQ6" s="170" t="s">
        <v>2692</v>
      </c>
      <c r="GR6" s="170">
        <v>8</v>
      </c>
      <c r="GS6" s="1">
        <v>0.27528935185185183</v>
      </c>
      <c r="GT6" s="1">
        <v>3.0659722222222224E-2</v>
      </c>
      <c r="GU6" s="1">
        <v>3.0659722222222224E-2</v>
      </c>
      <c r="GV6" s="1">
        <v>0.20190972222222223</v>
      </c>
      <c r="GW6">
        <v>437</v>
      </c>
      <c r="GX6">
        <v>2</v>
      </c>
      <c r="GY6">
        <v>439</v>
      </c>
      <c r="GZ6">
        <v>689</v>
      </c>
      <c r="HA6">
        <v>3</v>
      </c>
      <c r="HB6">
        <v>0</v>
      </c>
      <c r="HC6">
        <v>692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 s="106">
        <v>2400</v>
      </c>
      <c r="HP6" s="175">
        <f t="shared" si="8"/>
        <v>28.833333333333332</v>
      </c>
      <c r="HQ6" s="170" t="s">
        <v>2377</v>
      </c>
      <c r="HR6" s="170" t="s">
        <v>2736</v>
      </c>
      <c r="HS6" s="170" t="s">
        <v>2692</v>
      </c>
      <c r="HT6" s="170">
        <v>8</v>
      </c>
      <c r="HU6" s="1">
        <v>0.43498842592592596</v>
      </c>
      <c r="HV6" s="1">
        <v>3.2187500000000001E-2</v>
      </c>
      <c r="HW6" s="1">
        <v>3.2187500000000001E-2</v>
      </c>
      <c r="HX6" s="1">
        <v>0.31908564814814816</v>
      </c>
      <c r="HY6">
        <v>449</v>
      </c>
      <c r="HZ6">
        <v>4</v>
      </c>
      <c r="IA6">
        <v>453</v>
      </c>
      <c r="IB6">
        <v>1111</v>
      </c>
      <c r="IC6">
        <v>4</v>
      </c>
      <c r="ID6">
        <v>2</v>
      </c>
      <c r="IE6">
        <v>1117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 s="106">
        <v>2400</v>
      </c>
      <c r="IR6" s="175">
        <f t="shared" si="26"/>
        <v>46.541666666666664</v>
      </c>
      <c r="IS6" s="170" t="s">
        <v>2377</v>
      </c>
      <c r="IT6" s="170" t="s">
        <v>2736</v>
      </c>
      <c r="IU6" s="170" t="s">
        <v>2692</v>
      </c>
      <c r="IV6" s="170">
        <v>8</v>
      </c>
      <c r="IW6" s="1">
        <v>0.4524305555555555</v>
      </c>
      <c r="IX6" s="1">
        <v>7.3020833333333326E-2</v>
      </c>
      <c r="IY6" s="1">
        <v>7.3020833333333326E-2</v>
      </c>
      <c r="IZ6" s="1">
        <v>0.3336689814814815</v>
      </c>
      <c r="JA6">
        <v>325</v>
      </c>
      <c r="JB6">
        <v>19</v>
      </c>
      <c r="JC6">
        <v>344</v>
      </c>
      <c r="JD6">
        <v>3850</v>
      </c>
      <c r="JE6">
        <v>24</v>
      </c>
      <c r="JF6">
        <v>0</v>
      </c>
      <c r="JG6">
        <v>3874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 s="106">
        <v>2400</v>
      </c>
      <c r="JT6" s="175">
        <f t="shared" si="27"/>
        <v>161.41666666666669</v>
      </c>
      <c r="JU6" s="170" t="s">
        <v>2377</v>
      </c>
      <c r="JV6" s="170" t="s">
        <v>2736</v>
      </c>
      <c r="JW6" s="170" t="s">
        <v>2692</v>
      </c>
      <c r="JX6" s="170">
        <v>8</v>
      </c>
      <c r="JY6" s="1">
        <v>0.58134259259259258</v>
      </c>
      <c r="JZ6" s="1">
        <v>9.4606481481481486E-2</v>
      </c>
      <c r="KA6" s="1">
        <v>9.4606481481481486E-2</v>
      </c>
      <c r="KB6" s="1">
        <v>0.45807870370370374</v>
      </c>
      <c r="KC6">
        <v>288</v>
      </c>
      <c r="KD6">
        <v>22</v>
      </c>
      <c r="KE6">
        <v>310</v>
      </c>
      <c r="KF6">
        <v>4929</v>
      </c>
      <c r="KG6">
        <v>15</v>
      </c>
      <c r="KH6">
        <v>15</v>
      </c>
      <c r="KI6">
        <v>4959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106">
        <v>2400</v>
      </c>
      <c r="KV6" s="175">
        <f t="shared" si="28"/>
        <v>206.625</v>
      </c>
      <c r="KW6" s="170" t="s">
        <v>2377</v>
      </c>
      <c r="KX6" s="170" t="s">
        <v>2736</v>
      </c>
      <c r="KY6" s="170" t="s">
        <v>2692</v>
      </c>
      <c r="KZ6" s="170">
        <v>8</v>
      </c>
      <c r="LA6" s="1">
        <v>0.55269675925925921</v>
      </c>
      <c r="LB6" s="1">
        <v>9.4606481481481486E-2</v>
      </c>
      <c r="LC6" s="1">
        <v>2.8645833333333332E-2</v>
      </c>
      <c r="LD6" s="1">
        <v>0.45807870370370374</v>
      </c>
      <c r="LE6">
        <v>288</v>
      </c>
      <c r="LF6">
        <v>22</v>
      </c>
      <c r="LG6">
        <v>310</v>
      </c>
      <c r="LH6">
        <v>4929</v>
      </c>
      <c r="LI6">
        <v>15</v>
      </c>
      <c r="LJ6">
        <v>15</v>
      </c>
      <c r="LK6">
        <v>4959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 s="106">
        <v>2400</v>
      </c>
      <c r="LX6" s="175">
        <f t="shared" si="9"/>
        <v>206.625</v>
      </c>
      <c r="LY6" s="170" t="s">
        <v>2377</v>
      </c>
      <c r="LZ6" s="170" t="s">
        <v>2736</v>
      </c>
      <c r="MA6" s="170" t="s">
        <v>2692</v>
      </c>
      <c r="MB6" s="170">
        <v>8</v>
      </c>
      <c r="MC6" s="10">
        <v>1.543252314814815</v>
      </c>
      <c r="MD6" s="1">
        <v>0.23048611111111109</v>
      </c>
      <c r="ME6" s="1">
        <v>0.20079861111111111</v>
      </c>
      <c r="MF6" s="10">
        <v>1.3127662037037038</v>
      </c>
      <c r="MG6">
        <v>1499</v>
      </c>
      <c r="MH6">
        <v>47</v>
      </c>
      <c r="MI6">
        <v>1546</v>
      </c>
      <c r="MJ6">
        <v>10579</v>
      </c>
      <c r="MK6">
        <v>46</v>
      </c>
      <c r="ML6">
        <v>17</v>
      </c>
      <c r="MM6">
        <v>10642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 s="106">
        <f t="shared" si="29"/>
        <v>9600</v>
      </c>
      <c r="MZ6" s="175">
        <f t="shared" si="10"/>
        <v>110.85416666666667</v>
      </c>
      <c r="NA6" s="170" t="s">
        <v>2377</v>
      </c>
      <c r="NB6" s="170" t="s">
        <v>2736</v>
      </c>
      <c r="NC6" s="170" t="s">
        <v>2692</v>
      </c>
      <c r="ND6" s="170">
        <v>8</v>
      </c>
      <c r="NE6" s="1">
        <v>0.49114583333333334</v>
      </c>
      <c r="NF6" s="1">
        <v>6.581018518518518E-2</v>
      </c>
      <c r="NG6" s="1">
        <v>6.581018518518518E-2</v>
      </c>
      <c r="NH6" s="1">
        <v>0.35458333333333331</v>
      </c>
      <c r="NI6">
        <v>139</v>
      </c>
      <c r="NJ6">
        <v>7</v>
      </c>
      <c r="NK6">
        <v>146</v>
      </c>
      <c r="NL6">
        <v>2724</v>
      </c>
      <c r="NM6">
        <v>6</v>
      </c>
      <c r="NN6">
        <v>4</v>
      </c>
      <c r="NO6">
        <v>2734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 s="106">
        <v>2400</v>
      </c>
      <c r="OB6" s="175">
        <f t="shared" si="11"/>
        <v>113.91666666666667</v>
      </c>
      <c r="OC6" s="170" t="s">
        <v>2377</v>
      </c>
      <c r="OD6" s="170" t="s">
        <v>2736</v>
      </c>
      <c r="OE6" s="170" t="s">
        <v>2692</v>
      </c>
      <c r="OF6" s="170">
        <v>8</v>
      </c>
      <c r="OG6" s="1">
        <v>0.43383101851851852</v>
      </c>
      <c r="OH6" s="1">
        <v>6.7303240740740733E-2</v>
      </c>
      <c r="OI6" s="1">
        <v>6.7303240740740733E-2</v>
      </c>
      <c r="OJ6" s="1">
        <v>0.28108796296296296</v>
      </c>
      <c r="OK6">
        <v>338</v>
      </c>
      <c r="OL6">
        <v>12</v>
      </c>
      <c r="OM6">
        <v>350</v>
      </c>
      <c r="ON6">
        <v>3142</v>
      </c>
      <c r="OO6">
        <v>15</v>
      </c>
      <c r="OP6">
        <v>3</v>
      </c>
      <c r="OQ6">
        <v>3160</v>
      </c>
      <c r="OR6">
        <v>0</v>
      </c>
      <c r="OS6">
        <v>0</v>
      </c>
      <c r="OT6">
        <v>0</v>
      </c>
      <c r="OU6">
        <v>9</v>
      </c>
      <c r="OV6">
        <v>1</v>
      </c>
      <c r="OW6">
        <v>10</v>
      </c>
      <c r="OX6">
        <v>359</v>
      </c>
      <c r="OY6">
        <v>3</v>
      </c>
      <c r="OZ6">
        <v>0</v>
      </c>
      <c r="PA6">
        <v>362</v>
      </c>
      <c r="PB6">
        <v>99.17</v>
      </c>
      <c r="PC6" s="106">
        <v>2400</v>
      </c>
      <c r="PD6" s="175">
        <f t="shared" si="12"/>
        <v>131.66666666666666</v>
      </c>
      <c r="PE6" s="170" t="s">
        <v>2377</v>
      </c>
      <c r="PF6" s="170" t="s">
        <v>2736</v>
      </c>
      <c r="PG6" s="170" t="s">
        <v>2692</v>
      </c>
      <c r="PH6" s="170">
        <v>8</v>
      </c>
      <c r="PI6" s="1">
        <v>0.32768518518518519</v>
      </c>
      <c r="PJ6" s="1">
        <v>2.1863425925925925E-2</v>
      </c>
      <c r="PK6" s="1">
        <v>2.1863425925925925E-2</v>
      </c>
      <c r="PL6" s="1">
        <v>0.27489583333333334</v>
      </c>
      <c r="PM6">
        <v>164</v>
      </c>
      <c r="PN6">
        <v>4</v>
      </c>
      <c r="PO6">
        <v>168</v>
      </c>
      <c r="PP6">
        <v>1371</v>
      </c>
      <c r="PQ6">
        <v>2</v>
      </c>
      <c r="PR6">
        <v>3</v>
      </c>
      <c r="PS6">
        <v>1376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 s="106">
        <v>1950</v>
      </c>
      <c r="QF6" s="175">
        <f t="shared" si="13"/>
        <v>70.564102564102555</v>
      </c>
      <c r="QG6" s="170" t="s">
        <v>2377</v>
      </c>
      <c r="QH6" s="170" t="s">
        <v>2736</v>
      </c>
      <c r="QI6" s="170" t="s">
        <v>2692</v>
      </c>
      <c r="QJ6" s="170">
        <v>8</v>
      </c>
      <c r="QK6" s="1">
        <v>0.44410879629629635</v>
      </c>
      <c r="QL6" s="1">
        <v>0.15556712962962962</v>
      </c>
      <c r="QM6" s="1">
        <v>0.15556712962962962</v>
      </c>
      <c r="QN6" s="1">
        <v>0.25630787037037034</v>
      </c>
      <c r="QO6">
        <v>355</v>
      </c>
      <c r="QP6">
        <v>5</v>
      </c>
      <c r="QQ6">
        <v>360</v>
      </c>
      <c r="QR6">
        <v>3130</v>
      </c>
      <c r="QS6">
        <v>8</v>
      </c>
      <c r="QT6">
        <v>0</v>
      </c>
      <c r="QU6">
        <v>3138</v>
      </c>
      <c r="QV6">
        <v>0</v>
      </c>
      <c r="QW6">
        <v>0</v>
      </c>
      <c r="QX6">
        <v>0</v>
      </c>
      <c r="QY6">
        <v>9</v>
      </c>
      <c r="QZ6">
        <v>1</v>
      </c>
      <c r="RA6">
        <v>10</v>
      </c>
      <c r="RB6">
        <v>550</v>
      </c>
      <c r="RC6">
        <v>1</v>
      </c>
      <c r="RD6">
        <v>2</v>
      </c>
      <c r="RE6">
        <v>553</v>
      </c>
      <c r="RF6">
        <v>99.46</v>
      </c>
      <c r="RG6" s="106">
        <v>2400</v>
      </c>
      <c r="RH6" s="175">
        <f t="shared" si="14"/>
        <v>130.75</v>
      </c>
      <c r="RI6" s="170" t="s">
        <v>2377</v>
      </c>
      <c r="RJ6" s="170" t="s">
        <v>2736</v>
      </c>
      <c r="RK6" s="170" t="s">
        <v>2692</v>
      </c>
      <c r="RL6" s="170">
        <v>8</v>
      </c>
      <c r="RM6" s="10">
        <v>0.47987268518518517</v>
      </c>
      <c r="RN6" s="1">
        <v>0.14517361111111113</v>
      </c>
      <c r="RO6" s="1">
        <v>0.14517361111111113</v>
      </c>
      <c r="RP6" s="10">
        <v>0.29640046296296296</v>
      </c>
      <c r="RQ6">
        <v>445</v>
      </c>
      <c r="RR6">
        <v>10</v>
      </c>
      <c r="RS6">
        <v>455</v>
      </c>
      <c r="RT6">
        <v>1922</v>
      </c>
      <c r="RU6">
        <v>10</v>
      </c>
      <c r="RV6">
        <v>5</v>
      </c>
      <c r="RW6">
        <v>1937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 s="106">
        <v>2400</v>
      </c>
      <c r="SJ6" s="175">
        <f t="shared" si="15"/>
        <v>80.708333333333343</v>
      </c>
      <c r="SK6" s="170" t="s">
        <v>2377</v>
      </c>
      <c r="SL6" s="170" t="s">
        <v>2736</v>
      </c>
      <c r="SM6" s="170" t="s">
        <v>2692</v>
      </c>
      <c r="SN6" s="170">
        <v>8</v>
      </c>
      <c r="SO6" s="1">
        <v>0.44157407407407406</v>
      </c>
      <c r="SP6" s="1">
        <v>0.14517361111111113</v>
      </c>
      <c r="SQ6" s="1">
        <v>3.8287037037037036E-2</v>
      </c>
      <c r="SR6" s="1">
        <v>0.29640046296296296</v>
      </c>
      <c r="SS6">
        <v>445</v>
      </c>
      <c r="ST6">
        <v>10</v>
      </c>
      <c r="SU6">
        <v>455</v>
      </c>
      <c r="SV6">
        <v>1922</v>
      </c>
      <c r="SW6">
        <v>10</v>
      </c>
      <c r="SX6">
        <v>5</v>
      </c>
      <c r="SY6">
        <v>1937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 s="106">
        <v>2400</v>
      </c>
      <c r="TL6" s="175">
        <f t="shared" si="16"/>
        <v>80.708333333333343</v>
      </c>
      <c r="TM6" s="170" t="s">
        <v>2377</v>
      </c>
      <c r="TN6" s="170" t="s">
        <v>2736</v>
      </c>
      <c r="TO6" s="170" t="s">
        <v>2692</v>
      </c>
      <c r="TP6" s="170">
        <v>8</v>
      </c>
      <c r="TQ6" s="10">
        <v>2.0231828703703703</v>
      </c>
      <c r="TR6" s="1">
        <v>0.45629629629629626</v>
      </c>
      <c r="TS6" s="1">
        <v>0.25858796296296299</v>
      </c>
      <c r="TT6" s="10">
        <v>1.5668865740740741</v>
      </c>
      <c r="TU6">
        <v>1441</v>
      </c>
      <c r="TV6">
        <v>38</v>
      </c>
      <c r="TW6">
        <v>1479</v>
      </c>
      <c r="TX6">
        <v>12289</v>
      </c>
      <c r="TY6">
        <v>41</v>
      </c>
      <c r="TZ6">
        <v>15</v>
      </c>
      <c r="UA6">
        <v>12345</v>
      </c>
      <c r="UB6">
        <v>0</v>
      </c>
      <c r="UC6">
        <v>0</v>
      </c>
      <c r="UD6">
        <v>0</v>
      </c>
      <c r="UE6">
        <v>18</v>
      </c>
      <c r="UF6">
        <v>2</v>
      </c>
      <c r="UG6">
        <v>20</v>
      </c>
      <c r="UH6">
        <v>909</v>
      </c>
      <c r="UI6">
        <v>4</v>
      </c>
      <c r="UJ6">
        <v>2</v>
      </c>
      <c r="UK6">
        <v>915</v>
      </c>
      <c r="UL6">
        <v>99.34</v>
      </c>
      <c r="UM6" s="106">
        <f t="shared" si="30"/>
        <v>11550</v>
      </c>
      <c r="UN6" s="175">
        <f t="shared" si="17"/>
        <v>106.88311688311688</v>
      </c>
      <c r="UO6" s="170" t="s">
        <v>2377</v>
      </c>
      <c r="UP6" s="170" t="s">
        <v>2736</v>
      </c>
      <c r="UQ6" s="170" t="s">
        <v>2692</v>
      </c>
      <c r="UR6" s="170">
        <v>8</v>
      </c>
      <c r="US6" t="e">
        <v>#N/A</v>
      </c>
      <c r="UT6" t="e">
        <v>#N/A</v>
      </c>
      <c r="UU6" t="e">
        <v>#N/A</v>
      </c>
      <c r="UV6" t="e">
        <v>#N/A</v>
      </c>
      <c r="UW6" t="e">
        <v>#N/A</v>
      </c>
      <c r="UX6" t="e">
        <v>#N/A</v>
      </c>
      <c r="UY6" t="e">
        <v>#N/A</v>
      </c>
      <c r="UZ6" t="e">
        <v>#N/A</v>
      </c>
      <c r="VA6" t="e">
        <v>#N/A</v>
      </c>
      <c r="VB6" t="e">
        <v>#N/A</v>
      </c>
      <c r="VC6" t="e">
        <v>#N/A</v>
      </c>
      <c r="VD6" t="e">
        <v>#N/A</v>
      </c>
      <c r="VE6" t="e">
        <v>#N/A</v>
      </c>
      <c r="VF6" t="e">
        <v>#N/A</v>
      </c>
      <c r="VG6" t="e">
        <v>#N/A</v>
      </c>
      <c r="VH6" t="e">
        <v>#N/A</v>
      </c>
      <c r="VI6" t="e">
        <v>#N/A</v>
      </c>
      <c r="VJ6" t="e">
        <v>#N/A</v>
      </c>
      <c r="VK6" t="e">
        <v>#N/A</v>
      </c>
      <c r="VL6" t="e">
        <v>#N/A</v>
      </c>
      <c r="VM6" t="e">
        <v>#N/A</v>
      </c>
      <c r="VN6" t="e">
        <v>#N/A</v>
      </c>
      <c r="VO6" s="106"/>
      <c r="VP6" s="175"/>
      <c r="VQ6" s="170" t="s">
        <v>2377</v>
      </c>
      <c r="VR6" s="170" t="s">
        <v>2736</v>
      </c>
      <c r="VS6" s="170" t="s">
        <v>2692</v>
      </c>
      <c r="VT6" s="170">
        <v>8</v>
      </c>
      <c r="VU6" s="1">
        <v>0.45350694444444445</v>
      </c>
      <c r="VV6" s="1">
        <v>0.15434027777777778</v>
      </c>
      <c r="VW6" s="1">
        <v>0.15434027777777778</v>
      </c>
      <c r="VX6" s="1">
        <v>0.22193287037037038</v>
      </c>
      <c r="VY6">
        <v>488</v>
      </c>
      <c r="VZ6">
        <v>11</v>
      </c>
      <c r="WA6">
        <v>499</v>
      </c>
      <c r="WB6">
        <v>1894</v>
      </c>
      <c r="WC6">
        <v>14</v>
      </c>
      <c r="WD6">
        <v>1</v>
      </c>
      <c r="WE6">
        <v>1909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 s="106">
        <v>2400</v>
      </c>
      <c r="WR6" s="175">
        <f t="shared" si="19"/>
        <v>79.541666666666671</v>
      </c>
      <c r="WS6" s="170" t="s">
        <v>2377</v>
      </c>
      <c r="WT6" s="170" t="s">
        <v>2736</v>
      </c>
      <c r="WU6" s="170" t="s">
        <v>2692</v>
      </c>
      <c r="WV6" s="170">
        <v>8</v>
      </c>
      <c r="WW6" s="1">
        <v>0.37627314814814811</v>
      </c>
      <c r="WX6" s="1">
        <v>0.15434027777777778</v>
      </c>
      <c r="WY6" s="1">
        <v>7.7222222222222234E-2</v>
      </c>
      <c r="WZ6" s="1">
        <v>0.22193287037037038</v>
      </c>
      <c r="XA6">
        <v>488</v>
      </c>
      <c r="XB6">
        <v>11</v>
      </c>
      <c r="XC6">
        <v>499</v>
      </c>
      <c r="XD6">
        <v>1894</v>
      </c>
      <c r="XE6">
        <v>14</v>
      </c>
      <c r="XF6">
        <v>1</v>
      </c>
      <c r="XG6">
        <v>1909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 s="106">
        <v>2400</v>
      </c>
      <c r="XT6" s="175">
        <f t="shared" si="20"/>
        <v>79.541666666666671</v>
      </c>
      <c r="XU6" s="170" t="s">
        <v>2377</v>
      </c>
      <c r="XV6" s="170" t="s">
        <v>2736</v>
      </c>
      <c r="XW6" s="170" t="s">
        <v>2692</v>
      </c>
      <c r="XX6" s="170">
        <v>8</v>
      </c>
      <c r="XY6" s="1">
        <v>0.44515046296296296</v>
      </c>
      <c r="XZ6" s="1">
        <v>0.14554398148148148</v>
      </c>
      <c r="YA6" s="1">
        <v>0.14554398148148148</v>
      </c>
      <c r="YB6" s="1">
        <v>0.22190972222222224</v>
      </c>
      <c r="YC6">
        <v>430</v>
      </c>
      <c r="YD6">
        <v>20</v>
      </c>
      <c r="YE6">
        <v>450</v>
      </c>
      <c r="YF6">
        <v>2093</v>
      </c>
      <c r="YG6">
        <v>21</v>
      </c>
      <c r="YH6">
        <v>7</v>
      </c>
      <c r="YI6">
        <v>2121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 s="106">
        <v>2400</v>
      </c>
      <c r="YV6" s="175">
        <f t="shared" si="21"/>
        <v>88.375</v>
      </c>
      <c r="YW6" s="170" t="s">
        <v>2377</v>
      </c>
      <c r="YX6" s="170" t="s">
        <v>2736</v>
      </c>
      <c r="YY6" s="170" t="s">
        <v>2692</v>
      </c>
      <c r="YZ6" s="170">
        <v>8</v>
      </c>
      <c r="ZA6" s="1">
        <v>0.2660763888888889</v>
      </c>
      <c r="ZB6" s="1">
        <v>7.9074074074074074E-2</v>
      </c>
      <c r="ZC6" s="1">
        <v>7.9074074074074074E-2</v>
      </c>
      <c r="ZD6" s="1">
        <v>0.17704861111111111</v>
      </c>
      <c r="ZE6">
        <v>305</v>
      </c>
      <c r="ZF6">
        <v>22</v>
      </c>
      <c r="ZG6">
        <v>327</v>
      </c>
      <c r="ZH6">
        <v>3534</v>
      </c>
      <c r="ZI6">
        <v>21</v>
      </c>
      <c r="ZJ6">
        <v>6</v>
      </c>
      <c r="ZK6">
        <v>3561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 s="106">
        <v>2400</v>
      </c>
      <c r="ZX6" s="175">
        <f t="shared" si="22"/>
        <v>148.375</v>
      </c>
      <c r="ZY6" s="170" t="s">
        <v>2377</v>
      </c>
      <c r="ZZ6" s="170" t="s">
        <v>2736</v>
      </c>
      <c r="AAA6" s="170" t="s">
        <v>2692</v>
      </c>
      <c r="AAB6" s="170">
        <v>8</v>
      </c>
      <c r="AAC6" s="1">
        <v>0.25612268518518516</v>
      </c>
      <c r="AAD6" s="1">
        <v>7.9074074074074074E-2</v>
      </c>
      <c r="AAE6" s="1">
        <v>9.9421296296296289E-3</v>
      </c>
      <c r="AAF6" s="1">
        <v>0.17704861111111111</v>
      </c>
      <c r="AAG6">
        <v>305</v>
      </c>
      <c r="AAH6">
        <v>22</v>
      </c>
      <c r="AAI6">
        <v>327</v>
      </c>
      <c r="AAJ6">
        <v>3534</v>
      </c>
      <c r="AAK6">
        <v>21</v>
      </c>
      <c r="AAL6">
        <v>6</v>
      </c>
      <c r="AAM6">
        <v>3561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 s="106">
        <v>2400</v>
      </c>
      <c r="AAZ6" s="175">
        <f t="shared" si="23"/>
        <v>148.375</v>
      </c>
      <c r="ABA6" s="170" t="s">
        <v>2377</v>
      </c>
      <c r="ABB6" s="170" t="s">
        <v>2736</v>
      </c>
      <c r="ABC6" s="170" t="s">
        <v>2692</v>
      </c>
      <c r="ABD6" s="170">
        <v>8</v>
      </c>
      <c r="ABE6" s="1">
        <v>0.99987268518518524</v>
      </c>
      <c r="ABF6" s="1">
        <v>0.37896990740740738</v>
      </c>
      <c r="ABG6" s="1">
        <v>0.1648611111111111</v>
      </c>
      <c r="ABH6" s="1">
        <v>0.6209027777777778</v>
      </c>
      <c r="ABI6">
        <v>1223</v>
      </c>
      <c r="ABJ6">
        <v>53</v>
      </c>
      <c r="ABK6">
        <v>1276</v>
      </c>
      <c r="ABL6">
        <v>7521</v>
      </c>
      <c r="ABM6">
        <v>56</v>
      </c>
      <c r="ABN6">
        <v>14</v>
      </c>
      <c r="ABO6">
        <v>7591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 s="106">
        <f t="shared" si="31"/>
        <v>7200</v>
      </c>
      <c r="ACB6" s="175">
        <f t="shared" si="24"/>
        <v>105.43055555555556</v>
      </c>
      <c r="ACC6" s="170" t="s">
        <v>2377</v>
      </c>
      <c r="ACD6" s="170" t="s">
        <v>2736</v>
      </c>
      <c r="ACE6" s="170" t="s">
        <v>2692</v>
      </c>
      <c r="ACF6" s="170">
        <v>8</v>
      </c>
      <c r="ACG6" s="1"/>
      <c r="ACH6" s="1"/>
      <c r="ACI6" s="1"/>
      <c r="ACJ6" s="1"/>
      <c r="ADC6" s="106">
        <v>2400</v>
      </c>
      <c r="ADD6" s="175">
        <f t="shared" si="25"/>
        <v>0</v>
      </c>
    </row>
    <row r="7" spans="1:784">
      <c r="A7" s="170" t="s">
        <v>2238</v>
      </c>
      <c r="B7" s="170" t="s">
        <v>2736</v>
      </c>
      <c r="C7" s="170" t="s">
        <v>2692</v>
      </c>
      <c r="D7" s="170">
        <v>8</v>
      </c>
      <c r="E7" s="1">
        <v>0.35049768518518515</v>
      </c>
      <c r="F7" s="1">
        <v>0.10488425925925926</v>
      </c>
      <c r="G7" s="1">
        <v>0.10488425925925926</v>
      </c>
      <c r="H7" s="1">
        <v>0.21518518518518517</v>
      </c>
      <c r="I7">
        <v>494</v>
      </c>
      <c r="J7">
        <v>51</v>
      </c>
      <c r="K7">
        <v>545</v>
      </c>
      <c r="L7">
        <v>1364</v>
      </c>
      <c r="M7">
        <v>51</v>
      </c>
      <c r="N7">
        <v>24</v>
      </c>
      <c r="O7">
        <v>1439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s="106">
        <v>2400</v>
      </c>
      <c r="AB7" s="175">
        <f t="shared" ref="AB7" si="32">O7/AA7*100</f>
        <v>59.958333333333336</v>
      </c>
      <c r="AC7" s="170" t="s">
        <v>2238</v>
      </c>
      <c r="AD7" s="170" t="s">
        <v>2736</v>
      </c>
      <c r="AE7" s="170" t="s">
        <v>2692</v>
      </c>
      <c r="AF7" s="170">
        <v>8</v>
      </c>
      <c r="AG7" s="1">
        <v>0.3105324074074074</v>
      </c>
      <c r="AH7" s="1">
        <v>0.10471064814814816</v>
      </c>
      <c r="AI7" s="1">
        <v>0.10471064814814816</v>
      </c>
      <c r="AJ7" s="1">
        <v>0.16175925925925924</v>
      </c>
      <c r="AK7">
        <v>101</v>
      </c>
      <c r="AL7">
        <v>62</v>
      </c>
      <c r="AM7">
        <v>163</v>
      </c>
      <c r="AN7">
        <v>2389</v>
      </c>
      <c r="AO7">
        <v>119</v>
      </c>
      <c r="AP7">
        <v>29</v>
      </c>
      <c r="AQ7">
        <v>2537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06">
        <v>2400</v>
      </c>
      <c r="BD7" s="175">
        <f t="shared" ref="BD7" si="33">AQ7/BC7*100</f>
        <v>105.70833333333334</v>
      </c>
      <c r="BE7" s="170" t="s">
        <v>2238</v>
      </c>
      <c r="BF7" s="170" t="s">
        <v>2736</v>
      </c>
      <c r="BG7" s="170" t="s">
        <v>2692</v>
      </c>
      <c r="BH7" s="170">
        <v>8</v>
      </c>
      <c r="BI7" s="1">
        <v>0.26611111111111113</v>
      </c>
      <c r="BJ7" s="1">
        <v>9.8020833333333335E-2</v>
      </c>
      <c r="BK7" s="1">
        <v>9.8020833333333335E-2</v>
      </c>
      <c r="BL7" s="1">
        <v>0.13244212962962962</v>
      </c>
      <c r="BM7">
        <v>56</v>
      </c>
      <c r="BN7">
        <v>46</v>
      </c>
      <c r="BO7">
        <v>102</v>
      </c>
      <c r="BP7">
        <v>2323</v>
      </c>
      <c r="BQ7">
        <v>170</v>
      </c>
      <c r="BR7">
        <v>20</v>
      </c>
      <c r="BS7">
        <v>2513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 s="106">
        <v>2400</v>
      </c>
      <c r="CF7" s="175">
        <f t="shared" si="2"/>
        <v>104.70833333333334</v>
      </c>
      <c r="CG7" s="170" t="s">
        <v>2238</v>
      </c>
      <c r="CH7" s="170" t="s">
        <v>2736</v>
      </c>
      <c r="CI7" s="170" t="s">
        <v>2692</v>
      </c>
      <c r="CJ7" s="170">
        <v>8</v>
      </c>
      <c r="CK7" s="1">
        <v>0.43292824074074071</v>
      </c>
      <c r="CL7" s="1">
        <v>0.10725694444444445</v>
      </c>
      <c r="CM7" s="1">
        <v>0.10725694444444445</v>
      </c>
      <c r="CN7" s="1">
        <v>0.1975462962962963</v>
      </c>
      <c r="CO7">
        <v>156</v>
      </c>
      <c r="CP7">
        <v>62</v>
      </c>
      <c r="CQ7">
        <v>218</v>
      </c>
      <c r="CR7">
        <v>2637</v>
      </c>
      <c r="CS7">
        <v>117</v>
      </c>
      <c r="CT7">
        <v>20</v>
      </c>
      <c r="CU7">
        <v>2774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s="106">
        <v>2400</v>
      </c>
      <c r="DH7" s="175">
        <f t="shared" ref="DH7" si="34">CU7/DG7*100</f>
        <v>115.58333333333333</v>
      </c>
      <c r="DI7" s="170" t="s">
        <v>2238</v>
      </c>
      <c r="DJ7" s="170" t="s">
        <v>2736</v>
      </c>
      <c r="DK7" s="170" t="s">
        <v>2692</v>
      </c>
      <c r="DL7" s="170">
        <v>8</v>
      </c>
      <c r="DM7" s="1">
        <v>0.53006944444444437</v>
      </c>
      <c r="DN7" s="1">
        <v>0.11527777777777777</v>
      </c>
      <c r="DO7" s="1">
        <v>0.11527777777777777</v>
      </c>
      <c r="DP7" s="1">
        <v>0.35146990740740741</v>
      </c>
      <c r="DQ7">
        <v>164</v>
      </c>
      <c r="DR7">
        <v>62</v>
      </c>
      <c r="DS7">
        <v>226</v>
      </c>
      <c r="DT7">
        <v>2330</v>
      </c>
      <c r="DU7">
        <v>192</v>
      </c>
      <c r="DV7">
        <v>18</v>
      </c>
      <c r="DW7">
        <v>2540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 s="106">
        <v>2400</v>
      </c>
      <c r="EJ7" s="175">
        <f t="shared" si="4"/>
        <v>105.83333333333333</v>
      </c>
      <c r="EK7" s="170" t="s">
        <v>2238</v>
      </c>
      <c r="EL7" s="170" t="s">
        <v>2736</v>
      </c>
      <c r="EM7" s="170" t="s">
        <v>2692</v>
      </c>
      <c r="EN7" s="170">
        <v>8</v>
      </c>
      <c r="EO7" s="1">
        <v>0.46674768518518522</v>
      </c>
      <c r="EP7" s="1">
        <v>0.11527777777777777</v>
      </c>
      <c r="EQ7" s="1">
        <v>6.3310185185185178E-2</v>
      </c>
      <c r="ER7" s="1">
        <v>0.35146990740740741</v>
      </c>
      <c r="ES7">
        <v>164</v>
      </c>
      <c r="ET7">
        <v>62</v>
      </c>
      <c r="EU7">
        <v>226</v>
      </c>
      <c r="EV7">
        <v>2330</v>
      </c>
      <c r="EW7">
        <v>192</v>
      </c>
      <c r="EX7">
        <v>18</v>
      </c>
      <c r="EY7">
        <v>2540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 s="106">
        <v>2400</v>
      </c>
      <c r="FL7" s="175">
        <f t="shared" si="5"/>
        <v>105.83333333333333</v>
      </c>
      <c r="FM7" s="170" t="s">
        <v>2238</v>
      </c>
      <c r="FN7" s="170" t="s">
        <v>2736</v>
      </c>
      <c r="FO7" s="170" t="s">
        <v>2692</v>
      </c>
      <c r="FP7" s="170">
        <v>8</v>
      </c>
      <c r="FQ7" s="10">
        <v>1.5885879629629629</v>
      </c>
      <c r="FR7" s="1">
        <v>0.53017361111111116</v>
      </c>
      <c r="FS7" s="1">
        <v>0.30156250000000001</v>
      </c>
      <c r="FT7" s="10">
        <v>1.0584143518518518</v>
      </c>
      <c r="FU7">
        <v>971</v>
      </c>
      <c r="FV7">
        <v>283</v>
      </c>
      <c r="FW7">
        <v>1254</v>
      </c>
      <c r="FX7">
        <v>11043</v>
      </c>
      <c r="FY7">
        <v>649</v>
      </c>
      <c r="FZ7">
        <v>111</v>
      </c>
      <c r="GA7">
        <v>11803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 s="106">
        <f t="shared" si="6"/>
        <v>12000</v>
      </c>
      <c r="GN7" s="175">
        <f t="shared" si="7"/>
        <v>98.358333333333334</v>
      </c>
      <c r="GO7" s="170" t="s">
        <v>2238</v>
      </c>
      <c r="GP7" s="170" t="s">
        <v>2736</v>
      </c>
      <c r="GQ7" s="170" t="s">
        <v>2692</v>
      </c>
      <c r="GR7" s="170">
        <v>8</v>
      </c>
      <c r="GS7" s="1">
        <v>0.29054398148148147</v>
      </c>
      <c r="GT7" s="1">
        <v>0.10501157407407408</v>
      </c>
      <c r="GU7" s="1">
        <v>0.10501157407407408</v>
      </c>
      <c r="GV7" s="1">
        <v>0.12002314814814814</v>
      </c>
      <c r="GW7">
        <v>147</v>
      </c>
      <c r="GX7">
        <v>65</v>
      </c>
      <c r="GY7">
        <v>212</v>
      </c>
      <c r="GZ7">
        <v>1770</v>
      </c>
      <c r="HA7">
        <v>119</v>
      </c>
      <c r="HB7">
        <v>33</v>
      </c>
      <c r="HC7">
        <v>1922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 s="106">
        <v>2400</v>
      </c>
      <c r="HP7" s="175">
        <f t="shared" si="8"/>
        <v>80.083333333333329</v>
      </c>
      <c r="HQ7" s="170" t="s">
        <v>2238</v>
      </c>
      <c r="HR7" s="170" t="s">
        <v>2736</v>
      </c>
      <c r="HS7" s="170" t="s">
        <v>2692</v>
      </c>
      <c r="HT7" s="170">
        <v>8</v>
      </c>
      <c r="HU7" s="1">
        <v>0.49744212962962964</v>
      </c>
      <c r="HV7" s="1">
        <v>8.44212962962963E-2</v>
      </c>
      <c r="HW7" s="1">
        <v>8.44212962962963E-2</v>
      </c>
      <c r="HX7" s="1">
        <v>0.30443287037037037</v>
      </c>
      <c r="HY7">
        <v>419</v>
      </c>
      <c r="HZ7">
        <v>53</v>
      </c>
      <c r="IA7">
        <v>472</v>
      </c>
      <c r="IB7">
        <v>1172</v>
      </c>
      <c r="IC7">
        <v>51</v>
      </c>
      <c r="ID7">
        <v>31</v>
      </c>
      <c r="IE7">
        <v>1254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 s="106">
        <v>2400</v>
      </c>
      <c r="IR7" s="175">
        <f t="shared" si="26"/>
        <v>52.25</v>
      </c>
      <c r="IS7" s="170" t="s">
        <v>2238</v>
      </c>
      <c r="IT7" s="170" t="s">
        <v>2736</v>
      </c>
      <c r="IU7" s="170" t="s">
        <v>2692</v>
      </c>
      <c r="IV7" s="170">
        <v>8</v>
      </c>
      <c r="IW7" s="1">
        <v>0.47447916666666662</v>
      </c>
      <c r="IX7" s="1">
        <v>0.10033564814814815</v>
      </c>
      <c r="IY7" s="1">
        <v>0.10033564814814815</v>
      </c>
      <c r="IZ7" s="1">
        <v>0.26298611111111109</v>
      </c>
      <c r="JA7">
        <v>142</v>
      </c>
      <c r="JB7">
        <v>76</v>
      </c>
      <c r="JC7">
        <v>218</v>
      </c>
      <c r="JD7">
        <v>2363</v>
      </c>
      <c r="JE7">
        <v>108</v>
      </c>
      <c r="JF7">
        <v>18</v>
      </c>
      <c r="JG7">
        <v>2489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 s="106">
        <v>2400</v>
      </c>
      <c r="JT7" s="175">
        <f t="shared" si="27"/>
        <v>103.70833333333334</v>
      </c>
      <c r="JU7" s="170" t="s">
        <v>2238</v>
      </c>
      <c r="JV7" s="170" t="s">
        <v>2736</v>
      </c>
      <c r="JW7" s="170" t="s">
        <v>2692</v>
      </c>
      <c r="JX7" s="170">
        <v>8</v>
      </c>
      <c r="JY7" s="1">
        <v>0.36365740740740743</v>
      </c>
      <c r="JZ7" s="1">
        <v>0.11689814814814814</v>
      </c>
      <c r="KA7" s="1">
        <v>0.11689814814814814</v>
      </c>
      <c r="KB7" s="1">
        <v>0.1731365740740741</v>
      </c>
      <c r="KC7">
        <v>108</v>
      </c>
      <c r="KD7">
        <v>65</v>
      </c>
      <c r="KE7">
        <v>173</v>
      </c>
      <c r="KF7">
        <v>2673</v>
      </c>
      <c r="KG7">
        <v>80</v>
      </c>
      <c r="KH7">
        <v>38</v>
      </c>
      <c r="KI7">
        <v>2791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106">
        <v>2400</v>
      </c>
      <c r="KV7" s="175">
        <f t="shared" si="28"/>
        <v>116.29166666666666</v>
      </c>
      <c r="KW7" s="170" t="s">
        <v>2238</v>
      </c>
      <c r="KX7" s="170" t="s">
        <v>2736</v>
      </c>
      <c r="KY7" s="170" t="s">
        <v>2692</v>
      </c>
      <c r="KZ7" s="170">
        <v>8</v>
      </c>
      <c r="LA7" s="1">
        <v>0.29003472222222221</v>
      </c>
      <c r="LB7" s="1">
        <v>0.11689814814814814</v>
      </c>
      <c r="LC7" s="1">
        <v>7.362268518518518E-2</v>
      </c>
      <c r="LD7" s="1">
        <v>0.1731365740740741</v>
      </c>
      <c r="LE7">
        <v>108</v>
      </c>
      <c r="LF7">
        <v>65</v>
      </c>
      <c r="LG7">
        <v>173</v>
      </c>
      <c r="LH7">
        <v>2673</v>
      </c>
      <c r="LI7">
        <v>80</v>
      </c>
      <c r="LJ7">
        <v>38</v>
      </c>
      <c r="LK7">
        <v>2791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 s="106">
        <v>2400</v>
      </c>
      <c r="LX7" s="175">
        <f t="shared" si="9"/>
        <v>116.29166666666666</v>
      </c>
      <c r="LY7" s="170" t="s">
        <v>2238</v>
      </c>
      <c r="LZ7" s="170" t="s">
        <v>2736</v>
      </c>
      <c r="MA7" s="170" t="s">
        <v>2692</v>
      </c>
      <c r="MB7" s="170">
        <v>8</v>
      </c>
      <c r="MC7" s="10">
        <v>1.2672800925925927</v>
      </c>
      <c r="MD7" s="1">
        <v>0.40667824074074077</v>
      </c>
      <c r="ME7" s="1">
        <v>0.3588541666666667</v>
      </c>
      <c r="MF7" s="1">
        <v>0.86060185185185178</v>
      </c>
      <c r="MG7">
        <v>816</v>
      </c>
      <c r="MH7">
        <v>259</v>
      </c>
      <c r="MI7">
        <v>1075</v>
      </c>
      <c r="MJ7">
        <v>7978</v>
      </c>
      <c r="MK7">
        <v>358</v>
      </c>
      <c r="ML7">
        <v>120</v>
      </c>
      <c r="MM7">
        <v>8456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 s="106">
        <f t="shared" si="29"/>
        <v>9600</v>
      </c>
      <c r="MZ7" s="175">
        <f t="shared" si="10"/>
        <v>88.083333333333343</v>
      </c>
      <c r="NA7" s="170" t="s">
        <v>2238</v>
      </c>
      <c r="NB7" s="170" t="s">
        <v>2736</v>
      </c>
      <c r="NC7" s="170" t="s">
        <v>2692</v>
      </c>
      <c r="ND7" s="170">
        <v>8</v>
      </c>
      <c r="NE7" s="1">
        <v>0.35315972222222225</v>
      </c>
      <c r="NF7" s="1">
        <v>0.10262731481481481</v>
      </c>
      <c r="NG7" s="1">
        <v>0.10262731481481481</v>
      </c>
      <c r="NH7" s="1">
        <v>0.20905092592592592</v>
      </c>
      <c r="NI7">
        <v>67</v>
      </c>
      <c r="NJ7">
        <v>64</v>
      </c>
      <c r="NK7">
        <v>131</v>
      </c>
      <c r="NL7">
        <v>2333</v>
      </c>
      <c r="NM7">
        <v>118</v>
      </c>
      <c r="NN7">
        <v>26</v>
      </c>
      <c r="NO7">
        <v>2477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 s="106">
        <v>2400</v>
      </c>
      <c r="OB7" s="175">
        <f t="shared" si="11"/>
        <v>103.20833333333333</v>
      </c>
      <c r="OC7" s="170" t="s">
        <v>2238</v>
      </c>
      <c r="OD7" s="170" t="s">
        <v>2736</v>
      </c>
      <c r="OE7" s="170" t="s">
        <v>2692</v>
      </c>
      <c r="OF7" s="170">
        <v>8</v>
      </c>
      <c r="OG7" s="1">
        <v>0.5178935185185185</v>
      </c>
      <c r="OH7" s="1">
        <v>0.10047453703703703</v>
      </c>
      <c r="OI7" s="1">
        <v>0.10047453703703703</v>
      </c>
      <c r="OJ7" s="1">
        <v>0.36236111111111113</v>
      </c>
      <c r="OK7">
        <v>174</v>
      </c>
      <c r="OL7">
        <v>68</v>
      </c>
      <c r="OM7">
        <v>242</v>
      </c>
      <c r="ON7">
        <v>2534</v>
      </c>
      <c r="OO7">
        <v>92</v>
      </c>
      <c r="OP7">
        <v>19</v>
      </c>
      <c r="OQ7">
        <v>2645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 s="106">
        <v>2400</v>
      </c>
      <c r="PD7" s="175">
        <f t="shared" si="12"/>
        <v>110.20833333333333</v>
      </c>
      <c r="PE7" s="170" t="s">
        <v>2238</v>
      </c>
      <c r="PF7" s="170" t="s">
        <v>2736</v>
      </c>
      <c r="PG7" s="170" t="s">
        <v>2692</v>
      </c>
      <c r="PH7" s="170">
        <v>8</v>
      </c>
      <c r="PI7" s="1">
        <v>0.35516203703703703</v>
      </c>
      <c r="PJ7" s="1">
        <v>9.8009259259259254E-2</v>
      </c>
      <c r="PK7" s="1">
        <v>9.8009259259259254E-2</v>
      </c>
      <c r="PL7" s="1">
        <v>0.16671296296296298</v>
      </c>
      <c r="PM7">
        <v>266</v>
      </c>
      <c r="PN7">
        <v>62</v>
      </c>
      <c r="PO7">
        <v>328</v>
      </c>
      <c r="PP7">
        <v>2079</v>
      </c>
      <c r="PQ7">
        <v>66</v>
      </c>
      <c r="PR7">
        <v>23</v>
      </c>
      <c r="PS7">
        <v>2168</v>
      </c>
      <c r="PT7">
        <v>0</v>
      </c>
      <c r="PU7">
        <v>0</v>
      </c>
      <c r="PV7">
        <v>0</v>
      </c>
      <c r="PW7">
        <v>7</v>
      </c>
      <c r="PX7">
        <v>3</v>
      </c>
      <c r="PY7">
        <v>10</v>
      </c>
      <c r="PZ7">
        <v>373</v>
      </c>
      <c r="QA7">
        <v>4</v>
      </c>
      <c r="QB7">
        <v>0</v>
      </c>
      <c r="QC7">
        <v>377</v>
      </c>
      <c r="QD7">
        <v>98.94</v>
      </c>
      <c r="QE7" s="106">
        <v>1950</v>
      </c>
      <c r="QF7" s="175">
        <f t="shared" si="13"/>
        <v>111.17948717948718</v>
      </c>
      <c r="QG7" s="170" t="s">
        <v>2238</v>
      </c>
      <c r="QH7" s="170" t="s">
        <v>2736</v>
      </c>
      <c r="QI7" s="170" t="s">
        <v>2692</v>
      </c>
      <c r="QJ7" s="170">
        <v>8</v>
      </c>
      <c r="QK7" s="1">
        <v>2.7870370370370368E-2</v>
      </c>
      <c r="QL7" s="1">
        <v>7.3263888888888892E-3</v>
      </c>
      <c r="QM7" s="1">
        <v>7.3263888888888892E-3</v>
      </c>
      <c r="QN7" s="1">
        <v>1.8449074074074073E-2</v>
      </c>
      <c r="QO7">
        <v>10</v>
      </c>
      <c r="QP7">
        <v>6</v>
      </c>
      <c r="QQ7">
        <v>16</v>
      </c>
      <c r="QR7">
        <v>135</v>
      </c>
      <c r="QS7">
        <v>5</v>
      </c>
      <c r="QT7">
        <v>6</v>
      </c>
      <c r="QU7">
        <v>146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 s="106"/>
      <c r="RH7" s="175"/>
      <c r="RI7" s="170" t="s">
        <v>2238</v>
      </c>
      <c r="RJ7" s="170" t="s">
        <v>2736</v>
      </c>
      <c r="RK7" s="170" t="s">
        <v>2692</v>
      </c>
      <c r="RL7" s="170">
        <v>8</v>
      </c>
      <c r="RM7" s="10">
        <v>0</v>
      </c>
      <c r="RN7" s="1">
        <v>0</v>
      </c>
      <c r="RO7" s="1">
        <v>0</v>
      </c>
      <c r="RP7" s="1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 s="106"/>
      <c r="SJ7" s="175" t="e">
        <f t="shared" si="15"/>
        <v>#DIV/0!</v>
      </c>
      <c r="SK7" s="170" t="s">
        <v>2238</v>
      </c>
      <c r="SL7" s="170" t="s">
        <v>2736</v>
      </c>
      <c r="SM7" s="170" t="s">
        <v>2692</v>
      </c>
      <c r="SN7" s="170">
        <v>8</v>
      </c>
      <c r="SO7" s="1">
        <v>0</v>
      </c>
      <c r="SP7" s="1">
        <v>0</v>
      </c>
      <c r="SQ7" s="1">
        <v>0</v>
      </c>
      <c r="SR7" s="1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10</v>
      </c>
      <c r="TD7">
        <v>0</v>
      </c>
      <c r="TE7">
        <v>10</v>
      </c>
      <c r="TF7">
        <v>489</v>
      </c>
      <c r="TG7">
        <v>0</v>
      </c>
      <c r="TH7">
        <v>0</v>
      </c>
      <c r="TI7">
        <v>489</v>
      </c>
      <c r="TJ7">
        <v>100</v>
      </c>
      <c r="TK7" s="106"/>
      <c r="TL7" s="175" t="e">
        <f t="shared" si="16"/>
        <v>#DIV/0!</v>
      </c>
      <c r="TM7" s="170" t="s">
        <v>2238</v>
      </c>
      <c r="TN7" s="170" t="s">
        <v>2736</v>
      </c>
      <c r="TO7" s="170" t="s">
        <v>2692</v>
      </c>
      <c r="TP7" s="170">
        <v>8</v>
      </c>
      <c r="TQ7" s="10">
        <v>1.0650462962962963</v>
      </c>
      <c r="TR7" s="1">
        <v>0.30843749999999998</v>
      </c>
      <c r="TS7" s="1">
        <v>0.18905092592592596</v>
      </c>
      <c r="TT7" s="1">
        <v>0.75659722222222225</v>
      </c>
      <c r="TU7">
        <v>517</v>
      </c>
      <c r="TV7">
        <v>200</v>
      </c>
      <c r="TW7">
        <v>717</v>
      </c>
      <c r="TX7">
        <v>7081</v>
      </c>
      <c r="TY7">
        <v>281</v>
      </c>
      <c r="TZ7">
        <v>74</v>
      </c>
      <c r="UA7">
        <v>7436</v>
      </c>
      <c r="UB7">
        <v>0</v>
      </c>
      <c r="UC7">
        <v>0</v>
      </c>
      <c r="UD7">
        <v>0</v>
      </c>
      <c r="UE7">
        <v>17</v>
      </c>
      <c r="UF7">
        <v>3</v>
      </c>
      <c r="UG7">
        <v>20</v>
      </c>
      <c r="UH7">
        <v>862</v>
      </c>
      <c r="UI7">
        <v>4</v>
      </c>
      <c r="UJ7">
        <v>0</v>
      </c>
      <c r="UK7">
        <v>866</v>
      </c>
      <c r="UL7">
        <v>99.54</v>
      </c>
      <c r="UM7" s="106">
        <f t="shared" si="30"/>
        <v>6750</v>
      </c>
      <c r="UN7" s="175">
        <f t="shared" si="17"/>
        <v>110.16296296296298</v>
      </c>
      <c r="UO7" s="170" t="s">
        <v>2238</v>
      </c>
      <c r="UP7" s="170" t="s">
        <v>2736</v>
      </c>
      <c r="UQ7" s="170" t="s">
        <v>2692</v>
      </c>
      <c r="UR7" s="170">
        <v>8</v>
      </c>
      <c r="US7" t="e">
        <v>#N/A</v>
      </c>
      <c r="UT7" t="e">
        <v>#N/A</v>
      </c>
      <c r="UU7" t="e">
        <v>#N/A</v>
      </c>
      <c r="UV7" t="e">
        <v>#N/A</v>
      </c>
      <c r="UW7" t="e">
        <v>#N/A</v>
      </c>
      <c r="UX7" t="e">
        <v>#N/A</v>
      </c>
      <c r="UY7" t="e">
        <v>#N/A</v>
      </c>
      <c r="UZ7" t="e">
        <v>#N/A</v>
      </c>
      <c r="VA7" t="e">
        <v>#N/A</v>
      </c>
      <c r="VB7" t="e">
        <v>#N/A</v>
      </c>
      <c r="VC7" t="e">
        <v>#N/A</v>
      </c>
      <c r="VD7" t="e">
        <v>#N/A</v>
      </c>
      <c r="VE7" t="e">
        <v>#N/A</v>
      </c>
      <c r="VF7" t="e">
        <v>#N/A</v>
      </c>
      <c r="VG7" t="e">
        <v>#N/A</v>
      </c>
      <c r="VH7" t="e">
        <v>#N/A</v>
      </c>
      <c r="VI7" t="e">
        <v>#N/A</v>
      </c>
      <c r="VJ7" t="e">
        <v>#N/A</v>
      </c>
      <c r="VK7" t="e">
        <v>#N/A</v>
      </c>
      <c r="VL7" t="e">
        <v>#N/A</v>
      </c>
      <c r="VM7" t="e">
        <v>#N/A</v>
      </c>
      <c r="VN7" t="e">
        <v>#N/A</v>
      </c>
      <c r="VO7" s="106"/>
      <c r="VP7" s="175"/>
      <c r="VQ7" s="170" t="s">
        <v>2238</v>
      </c>
      <c r="VR7" s="170" t="s">
        <v>2736</v>
      </c>
      <c r="VS7" s="170" t="s">
        <v>2692</v>
      </c>
      <c r="VT7" s="170">
        <v>8</v>
      </c>
      <c r="VU7" t="e">
        <v>#N/A</v>
      </c>
      <c r="VV7" t="e">
        <v>#N/A</v>
      </c>
      <c r="VW7" t="e">
        <v>#N/A</v>
      </c>
      <c r="VX7" t="e">
        <v>#N/A</v>
      </c>
      <c r="VY7" t="e">
        <v>#N/A</v>
      </c>
      <c r="VZ7" t="e">
        <v>#N/A</v>
      </c>
      <c r="WA7" t="e">
        <v>#N/A</v>
      </c>
      <c r="WB7" t="e">
        <v>#N/A</v>
      </c>
      <c r="WC7" t="e">
        <v>#N/A</v>
      </c>
      <c r="WD7" t="e">
        <v>#N/A</v>
      </c>
      <c r="WE7" t="e">
        <v>#N/A</v>
      </c>
      <c r="WF7" t="e">
        <v>#N/A</v>
      </c>
      <c r="WG7" t="e">
        <v>#N/A</v>
      </c>
      <c r="WH7" t="e">
        <v>#N/A</v>
      </c>
      <c r="WI7" t="e">
        <v>#N/A</v>
      </c>
      <c r="WJ7" t="e">
        <v>#N/A</v>
      </c>
      <c r="WK7" t="e">
        <v>#N/A</v>
      </c>
      <c r="WL7" t="e">
        <v>#N/A</v>
      </c>
      <c r="WM7" t="e">
        <v>#N/A</v>
      </c>
      <c r="WN7" t="e">
        <v>#N/A</v>
      </c>
      <c r="WO7" t="e">
        <v>#N/A</v>
      </c>
      <c r="WP7" t="e">
        <v>#N/A</v>
      </c>
      <c r="WQ7" s="106"/>
      <c r="WR7" s="175"/>
      <c r="WS7" s="170" t="s">
        <v>2238</v>
      </c>
      <c r="WT7" s="170" t="s">
        <v>2736</v>
      </c>
      <c r="WU7" s="170" t="s">
        <v>2692</v>
      </c>
      <c r="WV7" s="170">
        <v>8</v>
      </c>
      <c r="WW7" t="e">
        <v>#N/A</v>
      </c>
      <c r="WX7" t="e">
        <v>#N/A</v>
      </c>
      <c r="WY7" t="e">
        <v>#N/A</v>
      </c>
      <c r="WZ7" t="e">
        <v>#N/A</v>
      </c>
      <c r="XA7" t="e">
        <v>#N/A</v>
      </c>
      <c r="XB7" t="e">
        <v>#N/A</v>
      </c>
      <c r="XC7" t="e">
        <v>#N/A</v>
      </c>
      <c r="XD7" t="e">
        <v>#N/A</v>
      </c>
      <c r="XE7" t="e">
        <v>#N/A</v>
      </c>
      <c r="XF7" t="e">
        <v>#N/A</v>
      </c>
      <c r="XG7" t="e">
        <v>#N/A</v>
      </c>
      <c r="XH7" t="e">
        <v>#N/A</v>
      </c>
      <c r="XI7" t="e">
        <v>#N/A</v>
      </c>
      <c r="XJ7" t="e">
        <v>#N/A</v>
      </c>
      <c r="XK7" t="e">
        <v>#N/A</v>
      </c>
      <c r="XL7" t="e">
        <v>#N/A</v>
      </c>
      <c r="XM7" t="e">
        <v>#N/A</v>
      </c>
      <c r="XN7" t="e">
        <v>#N/A</v>
      </c>
      <c r="XO7" t="e">
        <v>#N/A</v>
      </c>
      <c r="XP7" t="e">
        <v>#N/A</v>
      </c>
      <c r="XQ7" t="e">
        <v>#N/A</v>
      </c>
      <c r="XR7" t="e">
        <v>#N/A</v>
      </c>
      <c r="XS7" s="106"/>
      <c r="XT7" s="175"/>
      <c r="XU7" s="170" t="s">
        <v>2238</v>
      </c>
      <c r="XV7" s="170" t="s">
        <v>2736</v>
      </c>
      <c r="XW7" s="170" t="s">
        <v>2692</v>
      </c>
      <c r="XX7" s="170">
        <v>8</v>
      </c>
      <c r="XY7" t="e">
        <v>#N/A</v>
      </c>
      <c r="XZ7" t="e">
        <v>#N/A</v>
      </c>
      <c r="YA7" t="e">
        <v>#N/A</v>
      </c>
      <c r="YB7" t="e">
        <v>#N/A</v>
      </c>
      <c r="YC7" t="e">
        <v>#N/A</v>
      </c>
      <c r="YD7" t="e">
        <v>#N/A</v>
      </c>
      <c r="YE7" t="e">
        <v>#N/A</v>
      </c>
      <c r="YF7" t="e">
        <v>#N/A</v>
      </c>
      <c r="YG7" t="e">
        <v>#N/A</v>
      </c>
      <c r="YH7" t="e">
        <v>#N/A</v>
      </c>
      <c r="YI7" t="e">
        <v>#N/A</v>
      </c>
      <c r="YJ7" t="e">
        <v>#N/A</v>
      </c>
      <c r="YK7" t="e">
        <v>#N/A</v>
      </c>
      <c r="YL7" t="e">
        <v>#N/A</v>
      </c>
      <c r="YM7" t="e">
        <v>#N/A</v>
      </c>
      <c r="YN7" t="e">
        <v>#N/A</v>
      </c>
      <c r="YO7" t="e">
        <v>#N/A</v>
      </c>
      <c r="YP7" t="e">
        <v>#N/A</v>
      </c>
      <c r="YQ7" t="e">
        <v>#N/A</v>
      </c>
      <c r="YR7" t="e">
        <v>#N/A</v>
      </c>
      <c r="YS7" t="e">
        <v>#N/A</v>
      </c>
      <c r="YT7" t="e">
        <v>#N/A</v>
      </c>
      <c r="YU7" s="106"/>
      <c r="YV7" s="175" t="e">
        <f t="shared" si="21"/>
        <v>#N/A</v>
      </c>
      <c r="YW7" s="170" t="s">
        <v>2238</v>
      </c>
      <c r="YX7" s="170" t="s">
        <v>2736</v>
      </c>
      <c r="YY7" s="170" t="s">
        <v>2692</v>
      </c>
      <c r="YZ7" s="170">
        <v>8</v>
      </c>
      <c r="ZA7" t="e">
        <v>#N/A</v>
      </c>
      <c r="ZB7" t="e">
        <v>#N/A</v>
      </c>
      <c r="ZC7" t="e">
        <v>#N/A</v>
      </c>
      <c r="ZD7" t="e">
        <v>#N/A</v>
      </c>
      <c r="ZE7" t="e">
        <v>#N/A</v>
      </c>
      <c r="ZF7" t="e">
        <v>#N/A</v>
      </c>
      <c r="ZG7" t="e">
        <v>#N/A</v>
      </c>
      <c r="ZH7" t="e">
        <v>#N/A</v>
      </c>
      <c r="ZI7" t="e">
        <v>#N/A</v>
      </c>
      <c r="ZJ7" t="e">
        <v>#N/A</v>
      </c>
      <c r="ZK7" t="e">
        <v>#N/A</v>
      </c>
      <c r="ZL7" t="e">
        <v>#N/A</v>
      </c>
      <c r="ZM7" t="e">
        <v>#N/A</v>
      </c>
      <c r="ZN7" t="e">
        <v>#N/A</v>
      </c>
      <c r="ZO7" t="e">
        <v>#N/A</v>
      </c>
      <c r="ZP7" t="e">
        <v>#N/A</v>
      </c>
      <c r="ZQ7" t="e">
        <v>#N/A</v>
      </c>
      <c r="ZR7" t="e">
        <v>#N/A</v>
      </c>
      <c r="ZS7" t="e">
        <v>#N/A</v>
      </c>
      <c r="ZT7" t="e">
        <v>#N/A</v>
      </c>
      <c r="ZU7" t="e">
        <v>#N/A</v>
      </c>
      <c r="ZV7" t="e">
        <v>#N/A</v>
      </c>
      <c r="ZW7" s="106"/>
      <c r="ZX7" s="175" t="e">
        <f t="shared" si="22"/>
        <v>#N/A</v>
      </c>
      <c r="ZY7" s="170" t="s">
        <v>2238</v>
      </c>
      <c r="ZZ7" s="170" t="s">
        <v>2736</v>
      </c>
      <c r="AAA7" s="170" t="s">
        <v>2692</v>
      </c>
      <c r="AAB7" s="170">
        <v>8</v>
      </c>
      <c r="AAC7" t="e">
        <v>#N/A</v>
      </c>
      <c r="AAD7" t="e">
        <v>#N/A</v>
      </c>
      <c r="AAE7" t="e">
        <v>#N/A</v>
      </c>
      <c r="AAF7" t="e">
        <v>#N/A</v>
      </c>
      <c r="AAG7" t="e">
        <v>#N/A</v>
      </c>
      <c r="AAH7" t="e">
        <v>#N/A</v>
      </c>
      <c r="AAI7" t="e">
        <v>#N/A</v>
      </c>
      <c r="AAJ7" t="e">
        <v>#N/A</v>
      </c>
      <c r="AAK7" t="e">
        <v>#N/A</v>
      </c>
      <c r="AAL7" t="e">
        <v>#N/A</v>
      </c>
      <c r="AAM7" t="e">
        <v>#N/A</v>
      </c>
      <c r="AAN7" t="e">
        <v>#N/A</v>
      </c>
      <c r="AAO7" t="e">
        <v>#N/A</v>
      </c>
      <c r="AAP7" t="e">
        <v>#N/A</v>
      </c>
      <c r="AAQ7" t="e">
        <v>#N/A</v>
      </c>
      <c r="AAR7" t="e">
        <v>#N/A</v>
      </c>
      <c r="AAS7" t="e">
        <v>#N/A</v>
      </c>
      <c r="AAT7" t="e">
        <v>#N/A</v>
      </c>
      <c r="AAU7" t="e">
        <v>#N/A</v>
      </c>
      <c r="AAV7" t="e">
        <v>#N/A</v>
      </c>
      <c r="AAW7" t="e">
        <v>#N/A</v>
      </c>
      <c r="AAX7" t="e">
        <v>#N/A</v>
      </c>
      <c r="AAY7" s="106"/>
      <c r="AAZ7" s="175" t="e">
        <f t="shared" si="23"/>
        <v>#N/A</v>
      </c>
      <c r="ABA7" s="170" t="s">
        <v>2238</v>
      </c>
      <c r="ABB7" s="170" t="s">
        <v>2736</v>
      </c>
      <c r="ABC7" s="170" t="s">
        <v>2692</v>
      </c>
      <c r="ABD7" s="170">
        <v>8</v>
      </c>
      <c r="ABE7" t="e">
        <v>#N/A</v>
      </c>
      <c r="ABF7" t="e">
        <v>#N/A</v>
      </c>
      <c r="ABG7" t="e">
        <v>#N/A</v>
      </c>
      <c r="ABH7" t="e">
        <v>#N/A</v>
      </c>
      <c r="ABI7" t="e">
        <v>#N/A</v>
      </c>
      <c r="ABJ7" t="e">
        <v>#N/A</v>
      </c>
      <c r="ABK7" t="e">
        <v>#N/A</v>
      </c>
      <c r="ABL7" t="e">
        <v>#N/A</v>
      </c>
      <c r="ABM7" t="e">
        <v>#N/A</v>
      </c>
      <c r="ABN7" t="e">
        <v>#N/A</v>
      </c>
      <c r="ABO7" t="e">
        <v>#N/A</v>
      </c>
      <c r="ABP7" t="e">
        <v>#N/A</v>
      </c>
      <c r="ABQ7" t="e">
        <v>#N/A</v>
      </c>
      <c r="ABR7" t="e">
        <v>#N/A</v>
      </c>
      <c r="ABS7" t="e">
        <v>#N/A</v>
      </c>
      <c r="ABT7" t="e">
        <v>#N/A</v>
      </c>
      <c r="ABU7" t="e">
        <v>#N/A</v>
      </c>
      <c r="ABV7" t="e">
        <v>#N/A</v>
      </c>
      <c r="ABW7" t="e">
        <v>#N/A</v>
      </c>
      <c r="ABX7" t="e">
        <v>#N/A</v>
      </c>
      <c r="ABY7" t="e">
        <v>#N/A</v>
      </c>
      <c r="ABZ7" t="e">
        <v>#N/A</v>
      </c>
      <c r="ACA7" s="106">
        <f t="shared" si="31"/>
        <v>0</v>
      </c>
      <c r="ACB7" s="175" t="e">
        <f t="shared" si="24"/>
        <v>#N/A</v>
      </c>
      <c r="ACC7" s="170" t="s">
        <v>2238</v>
      </c>
      <c r="ACD7" s="170" t="s">
        <v>2736</v>
      </c>
      <c r="ACE7" s="170" t="s">
        <v>2692</v>
      </c>
      <c r="ACF7" s="170">
        <v>8</v>
      </c>
      <c r="ADC7" s="106"/>
      <c r="ADD7" s="175" t="e">
        <f t="shared" si="25"/>
        <v>#DIV/0!</v>
      </c>
    </row>
    <row r="8" spans="1:784">
      <c r="A8" s="170" t="s">
        <v>2378</v>
      </c>
      <c r="B8" s="170" t="s">
        <v>2737</v>
      </c>
      <c r="C8" s="170" t="s">
        <v>2692</v>
      </c>
      <c r="D8" s="170">
        <v>8</v>
      </c>
      <c r="E8" s="1">
        <v>0.28518518518518515</v>
      </c>
      <c r="F8" s="1">
        <v>5.5057870370370375E-2</v>
      </c>
      <c r="G8" s="1">
        <v>5.5057870370370375E-2</v>
      </c>
      <c r="H8" s="1">
        <v>0.13516203703703702</v>
      </c>
      <c r="I8">
        <v>139</v>
      </c>
      <c r="J8">
        <v>21</v>
      </c>
      <c r="K8">
        <v>160</v>
      </c>
      <c r="L8">
        <v>887</v>
      </c>
      <c r="M8">
        <v>25</v>
      </c>
      <c r="N8">
        <v>9</v>
      </c>
      <c r="O8">
        <v>921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06">
        <v>823</v>
      </c>
      <c r="AB8" s="175">
        <f t="shared" si="0"/>
        <v>111.90765492102067</v>
      </c>
      <c r="AC8" s="170" t="s">
        <v>2378</v>
      </c>
      <c r="AD8" s="170" t="s">
        <v>2737</v>
      </c>
      <c r="AE8" s="170" t="s">
        <v>2692</v>
      </c>
      <c r="AF8" s="170">
        <v>8</v>
      </c>
      <c r="AG8" s="1">
        <v>0.43321759259259257</v>
      </c>
      <c r="AH8" s="1">
        <v>3.6874999999999998E-2</v>
      </c>
      <c r="AI8" s="1">
        <v>3.6874999999999998E-2</v>
      </c>
      <c r="AJ8" s="1">
        <v>8.8263888888888878E-2</v>
      </c>
      <c r="AK8">
        <v>88</v>
      </c>
      <c r="AL8">
        <v>12</v>
      </c>
      <c r="AM8">
        <v>100</v>
      </c>
      <c r="AN8">
        <v>955</v>
      </c>
      <c r="AO8">
        <v>9</v>
      </c>
      <c r="AP8">
        <v>5</v>
      </c>
      <c r="AQ8">
        <v>969</v>
      </c>
      <c r="AR8">
        <v>0</v>
      </c>
      <c r="AS8">
        <v>0</v>
      </c>
      <c r="AT8">
        <v>0</v>
      </c>
      <c r="AU8">
        <v>21</v>
      </c>
      <c r="AV8">
        <v>5</v>
      </c>
      <c r="AW8">
        <v>26</v>
      </c>
      <c r="AX8">
        <v>605</v>
      </c>
      <c r="AY8">
        <v>9</v>
      </c>
      <c r="AZ8">
        <v>0</v>
      </c>
      <c r="BA8">
        <v>614</v>
      </c>
      <c r="BB8">
        <v>98.53</v>
      </c>
      <c r="BC8" s="106">
        <v>823</v>
      </c>
      <c r="BD8" s="175">
        <f t="shared" ref="BD8:BD11" si="35">AQ8/BC8*100</f>
        <v>117.73997569866343</v>
      </c>
      <c r="BE8" s="170" t="s">
        <v>2378</v>
      </c>
      <c r="BF8" s="170" t="s">
        <v>2737</v>
      </c>
      <c r="BG8" s="170" t="s">
        <v>2692</v>
      </c>
      <c r="BH8" s="170">
        <v>8</v>
      </c>
      <c r="BI8" s="1">
        <v>0.31008101851851849</v>
      </c>
      <c r="BJ8" s="1">
        <v>2.613425925925926E-2</v>
      </c>
      <c r="BK8" s="1">
        <v>2.613425925925926E-2</v>
      </c>
      <c r="BL8" s="1">
        <v>9.5115740740740737E-2</v>
      </c>
      <c r="BM8">
        <v>81</v>
      </c>
      <c r="BN8">
        <v>2</v>
      </c>
      <c r="BO8">
        <v>83</v>
      </c>
      <c r="BP8">
        <v>586</v>
      </c>
      <c r="BQ8">
        <v>2</v>
      </c>
      <c r="BR8">
        <v>0</v>
      </c>
      <c r="BS8">
        <v>588</v>
      </c>
      <c r="BT8">
        <v>0</v>
      </c>
      <c r="BU8">
        <v>0</v>
      </c>
      <c r="BV8">
        <v>0</v>
      </c>
      <c r="BW8">
        <v>21</v>
      </c>
      <c r="BX8">
        <v>4</v>
      </c>
      <c r="BY8">
        <v>25</v>
      </c>
      <c r="BZ8">
        <v>494</v>
      </c>
      <c r="CA8">
        <v>6</v>
      </c>
      <c r="CB8">
        <v>2</v>
      </c>
      <c r="CC8">
        <v>502</v>
      </c>
      <c r="CD8">
        <v>98.41</v>
      </c>
      <c r="CE8" s="106">
        <v>823</v>
      </c>
      <c r="CF8" s="175">
        <f t="shared" ref="CF8:CF10" si="36">BS8/CE8*100</f>
        <v>71.445929526123948</v>
      </c>
      <c r="CG8" s="170" t="s">
        <v>2378</v>
      </c>
      <c r="CH8" s="170" t="s">
        <v>2737</v>
      </c>
      <c r="CI8" s="170" t="s">
        <v>2692</v>
      </c>
      <c r="CJ8" s="170">
        <v>8</v>
      </c>
      <c r="CK8" s="1">
        <v>0.11280092592592593</v>
      </c>
      <c r="CL8" s="1">
        <v>3.1898148148148148E-2</v>
      </c>
      <c r="CM8" s="1">
        <v>3.1898148148148148E-2</v>
      </c>
      <c r="CN8" s="1">
        <v>3.7835648148148153E-2</v>
      </c>
      <c r="CO8">
        <v>59</v>
      </c>
      <c r="CP8">
        <v>8</v>
      </c>
      <c r="CQ8">
        <v>67</v>
      </c>
      <c r="CR8">
        <v>935</v>
      </c>
      <c r="CS8">
        <v>5</v>
      </c>
      <c r="CT8">
        <v>4</v>
      </c>
      <c r="CU8">
        <v>944</v>
      </c>
      <c r="CV8">
        <v>0</v>
      </c>
      <c r="CW8">
        <v>0</v>
      </c>
      <c r="CX8">
        <v>0</v>
      </c>
      <c r="CY8">
        <v>9</v>
      </c>
      <c r="CZ8">
        <v>0</v>
      </c>
      <c r="DA8">
        <v>9</v>
      </c>
      <c r="DB8">
        <v>234</v>
      </c>
      <c r="DC8">
        <v>0</v>
      </c>
      <c r="DD8">
        <v>0</v>
      </c>
      <c r="DE8">
        <v>234</v>
      </c>
      <c r="DF8">
        <v>100</v>
      </c>
      <c r="DG8" s="106">
        <v>823</v>
      </c>
      <c r="DH8" s="175">
        <f t="shared" ref="DH8:DH10" si="37">CU8/DG8*100</f>
        <v>114.70230862697449</v>
      </c>
      <c r="DI8" s="170" t="s">
        <v>2378</v>
      </c>
      <c r="DJ8" s="170" t="s">
        <v>2737</v>
      </c>
      <c r="DK8" s="170" t="s">
        <v>2692</v>
      </c>
      <c r="DL8" s="170">
        <v>8</v>
      </c>
      <c r="DM8" s="1">
        <v>1.091435185185185E-2</v>
      </c>
      <c r="DN8" s="1">
        <v>5.5208333333333333E-3</v>
      </c>
      <c r="DO8" s="1">
        <v>5.5208333333333333E-3</v>
      </c>
      <c r="DP8" s="1">
        <v>5.1736111111111115E-3</v>
      </c>
      <c r="DQ8">
        <v>15</v>
      </c>
      <c r="DR8">
        <v>1</v>
      </c>
      <c r="DS8">
        <v>16</v>
      </c>
      <c r="DT8">
        <v>243</v>
      </c>
      <c r="DU8">
        <v>1</v>
      </c>
      <c r="DV8">
        <v>0</v>
      </c>
      <c r="DW8">
        <v>244</v>
      </c>
      <c r="DX8">
        <v>0</v>
      </c>
      <c r="DY8">
        <v>0</v>
      </c>
      <c r="DZ8">
        <v>0</v>
      </c>
      <c r="EA8">
        <v>17</v>
      </c>
      <c r="EB8">
        <v>2</v>
      </c>
      <c r="EC8">
        <v>19</v>
      </c>
      <c r="ED8">
        <v>365</v>
      </c>
      <c r="EE8">
        <v>3</v>
      </c>
      <c r="EF8">
        <v>0</v>
      </c>
      <c r="EG8">
        <v>368</v>
      </c>
      <c r="EH8">
        <v>99.18</v>
      </c>
      <c r="EI8" s="106">
        <v>823</v>
      </c>
      <c r="EJ8" s="175">
        <f t="shared" si="4"/>
        <v>29.647630619684083</v>
      </c>
      <c r="EK8" s="170" t="s">
        <v>2378</v>
      </c>
      <c r="EL8" s="170" t="s">
        <v>2737</v>
      </c>
      <c r="EM8" s="170" t="s">
        <v>2692</v>
      </c>
      <c r="EN8" s="170">
        <v>8</v>
      </c>
      <c r="EO8" s="1">
        <v>1.1145833333333334E-2</v>
      </c>
      <c r="EP8" s="1">
        <v>5.9606481481481489E-3</v>
      </c>
      <c r="EQ8" s="1">
        <v>2.3229166666666665E-2</v>
      </c>
      <c r="ER8" s="1">
        <v>5.1736111111111115E-3</v>
      </c>
      <c r="ES8">
        <v>16</v>
      </c>
      <c r="ET8">
        <v>1</v>
      </c>
      <c r="EU8">
        <v>17</v>
      </c>
      <c r="EV8">
        <v>248</v>
      </c>
      <c r="EW8">
        <v>1</v>
      </c>
      <c r="EX8">
        <v>0</v>
      </c>
      <c r="EY8">
        <v>249</v>
      </c>
      <c r="EZ8">
        <v>0</v>
      </c>
      <c r="FA8">
        <v>0</v>
      </c>
      <c r="FB8">
        <v>0</v>
      </c>
      <c r="FC8">
        <v>17</v>
      </c>
      <c r="FD8">
        <v>2</v>
      </c>
      <c r="FE8">
        <v>19</v>
      </c>
      <c r="FF8">
        <v>365</v>
      </c>
      <c r="FG8">
        <v>3</v>
      </c>
      <c r="FH8">
        <v>0</v>
      </c>
      <c r="FI8">
        <v>368</v>
      </c>
      <c r="FJ8">
        <v>99.18</v>
      </c>
      <c r="FK8" s="106">
        <v>823</v>
      </c>
      <c r="FL8" s="175">
        <f t="shared" si="5"/>
        <v>30.25516403402187</v>
      </c>
      <c r="FM8" s="170" t="s">
        <v>2378</v>
      </c>
      <c r="FN8" s="170" t="s">
        <v>2737</v>
      </c>
      <c r="FO8" s="170" t="s">
        <v>2692</v>
      </c>
      <c r="FP8" s="170">
        <v>8</v>
      </c>
      <c r="FQ8" s="1">
        <v>0.51943287037037034</v>
      </c>
      <c r="FR8" s="1">
        <v>0.15608796296296296</v>
      </c>
      <c r="FS8" s="1">
        <v>0.74959490740740742</v>
      </c>
      <c r="FT8" s="1">
        <v>0.36333333333333334</v>
      </c>
      <c r="FU8">
        <v>383</v>
      </c>
      <c r="FV8">
        <v>44</v>
      </c>
      <c r="FW8">
        <v>427</v>
      </c>
      <c r="FX8">
        <v>3611</v>
      </c>
      <c r="FY8">
        <v>42</v>
      </c>
      <c r="FZ8">
        <v>18</v>
      </c>
      <c r="GA8">
        <v>3671</v>
      </c>
      <c r="GB8">
        <v>0</v>
      </c>
      <c r="GC8">
        <v>0</v>
      </c>
      <c r="GD8">
        <v>0</v>
      </c>
      <c r="GE8">
        <v>68</v>
      </c>
      <c r="GF8">
        <v>11</v>
      </c>
      <c r="GG8">
        <v>79</v>
      </c>
      <c r="GH8">
        <v>1698</v>
      </c>
      <c r="GI8">
        <v>18</v>
      </c>
      <c r="GJ8">
        <v>2</v>
      </c>
      <c r="GK8">
        <v>1718</v>
      </c>
      <c r="GL8">
        <v>98.84</v>
      </c>
      <c r="GM8" s="106">
        <f t="shared" si="6"/>
        <v>4115</v>
      </c>
      <c r="GN8" s="175">
        <f t="shared" si="7"/>
        <v>89.210206561360877</v>
      </c>
      <c r="GO8" s="170" t="s">
        <v>2378</v>
      </c>
      <c r="GP8" s="170" t="s">
        <v>2737</v>
      </c>
      <c r="GQ8" s="170" t="s">
        <v>2692</v>
      </c>
      <c r="GR8" s="170">
        <v>8</v>
      </c>
      <c r="GS8" s="1">
        <v>0.29396990740740742</v>
      </c>
      <c r="GT8" s="1">
        <v>0.10133101851851851</v>
      </c>
      <c r="GU8" s="1">
        <v>0.10133101851851851</v>
      </c>
      <c r="GV8" s="1">
        <v>6.2534722222222228E-2</v>
      </c>
      <c r="GW8">
        <v>368</v>
      </c>
      <c r="GX8">
        <v>30</v>
      </c>
      <c r="GY8">
        <v>398</v>
      </c>
      <c r="GZ8">
        <v>1535</v>
      </c>
      <c r="HA8">
        <v>32</v>
      </c>
      <c r="HB8">
        <v>9</v>
      </c>
      <c r="HC8">
        <v>1576</v>
      </c>
      <c r="HD8">
        <v>0</v>
      </c>
      <c r="HE8">
        <v>0</v>
      </c>
      <c r="HF8">
        <v>0</v>
      </c>
      <c r="HG8">
        <v>20</v>
      </c>
      <c r="HH8">
        <v>5</v>
      </c>
      <c r="HI8">
        <v>25</v>
      </c>
      <c r="HJ8">
        <v>641</v>
      </c>
      <c r="HK8">
        <v>4</v>
      </c>
      <c r="HL8">
        <v>2</v>
      </c>
      <c r="HM8">
        <v>647</v>
      </c>
      <c r="HN8">
        <v>99.07</v>
      </c>
      <c r="HO8" s="106">
        <v>823</v>
      </c>
      <c r="HP8" s="175">
        <f t="shared" si="8"/>
        <v>191.49453219927096</v>
      </c>
      <c r="HQ8" s="170" t="s">
        <v>2378</v>
      </c>
      <c r="HR8" s="170" t="s">
        <v>2737</v>
      </c>
      <c r="HS8" s="170" t="s">
        <v>2692</v>
      </c>
      <c r="HT8" s="170">
        <v>8</v>
      </c>
      <c r="HU8" s="1">
        <v>0.34569444444444447</v>
      </c>
      <c r="HV8" s="1">
        <v>0.13221064814814815</v>
      </c>
      <c r="HW8" s="1">
        <v>0.13221064814814815</v>
      </c>
      <c r="HX8" s="1">
        <v>5.1354166666666666E-2</v>
      </c>
      <c r="HY8">
        <v>125</v>
      </c>
      <c r="HZ8">
        <v>9</v>
      </c>
      <c r="IA8">
        <v>134</v>
      </c>
      <c r="IB8">
        <v>1596</v>
      </c>
      <c r="IC8">
        <v>20</v>
      </c>
      <c r="ID8">
        <v>4</v>
      </c>
      <c r="IE8">
        <v>1620</v>
      </c>
      <c r="IF8">
        <v>0</v>
      </c>
      <c r="IG8">
        <v>0</v>
      </c>
      <c r="IH8">
        <v>0</v>
      </c>
      <c r="II8">
        <v>31</v>
      </c>
      <c r="IJ8">
        <v>5</v>
      </c>
      <c r="IK8">
        <v>36</v>
      </c>
      <c r="IL8">
        <v>1010</v>
      </c>
      <c r="IM8">
        <v>6</v>
      </c>
      <c r="IN8">
        <v>2</v>
      </c>
      <c r="IO8">
        <v>1018</v>
      </c>
      <c r="IP8">
        <v>99.21</v>
      </c>
      <c r="IQ8" s="106">
        <v>823</v>
      </c>
      <c r="IR8" s="175">
        <f t="shared" si="26"/>
        <v>196.84082624544351</v>
      </c>
      <c r="IS8" s="170" t="s">
        <v>2378</v>
      </c>
      <c r="IT8" s="170" t="s">
        <v>2737</v>
      </c>
      <c r="IU8" s="170" t="s">
        <v>2692</v>
      </c>
      <c r="IV8" s="170">
        <v>8</v>
      </c>
      <c r="IW8" s="1">
        <v>0.28812500000000002</v>
      </c>
      <c r="IX8" s="1">
        <v>0.10935185185185185</v>
      </c>
      <c r="IY8" s="1">
        <v>0.10935185185185185</v>
      </c>
      <c r="IZ8" s="1">
        <v>7.8773148148148148E-2</v>
      </c>
      <c r="JA8">
        <v>53</v>
      </c>
      <c r="JB8">
        <v>13</v>
      </c>
      <c r="JC8">
        <v>66</v>
      </c>
      <c r="JD8">
        <v>1318</v>
      </c>
      <c r="JE8">
        <v>14</v>
      </c>
      <c r="JF8">
        <v>11</v>
      </c>
      <c r="JG8">
        <v>1343</v>
      </c>
      <c r="JH8">
        <v>0</v>
      </c>
      <c r="JI8">
        <v>0</v>
      </c>
      <c r="JJ8">
        <v>0</v>
      </c>
      <c r="JK8">
        <v>30</v>
      </c>
      <c r="JL8">
        <v>3</v>
      </c>
      <c r="JM8">
        <v>33</v>
      </c>
      <c r="JN8">
        <v>996</v>
      </c>
      <c r="JO8">
        <v>6</v>
      </c>
      <c r="JP8">
        <v>0</v>
      </c>
      <c r="JQ8">
        <v>1002</v>
      </c>
      <c r="JR8">
        <v>99.4</v>
      </c>
      <c r="JS8" s="106">
        <v>823</v>
      </c>
      <c r="JT8" s="175">
        <f t="shared" si="27"/>
        <v>163.18347509112999</v>
      </c>
      <c r="JU8" s="170" t="s">
        <v>2378</v>
      </c>
      <c r="JV8" s="170" t="s">
        <v>2737</v>
      </c>
      <c r="JW8" s="170" t="s">
        <v>2692</v>
      </c>
      <c r="JX8" s="170">
        <v>8</v>
      </c>
      <c r="JY8" s="1">
        <v>0.61758101851851854</v>
      </c>
      <c r="JZ8" s="1">
        <v>0.23326388888888891</v>
      </c>
      <c r="KA8" s="1">
        <v>0.23326388888888891</v>
      </c>
      <c r="KB8" s="1">
        <v>0.12127314814814816</v>
      </c>
      <c r="KC8">
        <v>93</v>
      </c>
      <c r="KD8">
        <v>27</v>
      </c>
      <c r="KE8">
        <v>120</v>
      </c>
      <c r="KF8">
        <v>1415</v>
      </c>
      <c r="KG8">
        <v>51</v>
      </c>
      <c r="KH8">
        <v>18</v>
      </c>
      <c r="KI8">
        <v>1484</v>
      </c>
      <c r="KJ8">
        <v>0</v>
      </c>
      <c r="KK8">
        <v>0</v>
      </c>
      <c r="KL8">
        <v>0</v>
      </c>
      <c r="KM8">
        <v>5</v>
      </c>
      <c r="KN8">
        <v>0</v>
      </c>
      <c r="KO8">
        <v>5</v>
      </c>
      <c r="KP8">
        <v>194</v>
      </c>
      <c r="KQ8">
        <v>0</v>
      </c>
      <c r="KR8">
        <v>0</v>
      </c>
      <c r="KS8">
        <v>194</v>
      </c>
      <c r="KT8">
        <v>100</v>
      </c>
      <c r="KU8" s="106">
        <v>823</v>
      </c>
      <c r="KV8" s="175">
        <f t="shared" si="28"/>
        <v>180.31591737545565</v>
      </c>
      <c r="KW8" s="170" t="s">
        <v>2378</v>
      </c>
      <c r="KX8" s="170" t="s">
        <v>2737</v>
      </c>
      <c r="KY8" s="170" t="s">
        <v>2692</v>
      </c>
      <c r="KZ8" s="170">
        <v>8</v>
      </c>
      <c r="LA8" s="1">
        <v>0.35454861111111113</v>
      </c>
      <c r="LB8" s="1">
        <v>0.23326388888888891</v>
      </c>
      <c r="LC8" s="1">
        <v>0.26303240740740741</v>
      </c>
      <c r="LD8" s="1">
        <v>0.12127314814814816</v>
      </c>
      <c r="LE8">
        <v>93</v>
      </c>
      <c r="LF8">
        <v>27</v>
      </c>
      <c r="LG8">
        <v>120</v>
      </c>
      <c r="LH8">
        <v>1415</v>
      </c>
      <c r="LI8">
        <v>51</v>
      </c>
      <c r="LJ8">
        <v>18</v>
      </c>
      <c r="LK8">
        <v>1484</v>
      </c>
      <c r="LL8">
        <v>0</v>
      </c>
      <c r="LM8">
        <v>0</v>
      </c>
      <c r="LN8">
        <v>0</v>
      </c>
      <c r="LO8">
        <v>5</v>
      </c>
      <c r="LP8">
        <v>0</v>
      </c>
      <c r="LQ8">
        <v>5</v>
      </c>
      <c r="LR8">
        <v>194</v>
      </c>
      <c r="LS8">
        <v>0</v>
      </c>
      <c r="LT8">
        <v>0</v>
      </c>
      <c r="LU8">
        <v>194</v>
      </c>
      <c r="LV8">
        <v>100</v>
      </c>
      <c r="LW8" s="106">
        <v>823</v>
      </c>
      <c r="LX8" s="175">
        <f t="shared" si="9"/>
        <v>180.31591737545565</v>
      </c>
      <c r="LY8" s="170" t="s">
        <v>2378</v>
      </c>
      <c r="LZ8" s="170" t="s">
        <v>2737</v>
      </c>
      <c r="MA8" s="170" t="s">
        <v>2692</v>
      </c>
      <c r="MB8" s="170">
        <v>8</v>
      </c>
      <c r="MC8" s="1">
        <v>0.89013888888888892</v>
      </c>
      <c r="MD8" s="1">
        <v>0.57618055555555558</v>
      </c>
      <c r="ME8" s="1">
        <v>0.65524305555555562</v>
      </c>
      <c r="MF8" s="1">
        <v>0.31394675925925924</v>
      </c>
      <c r="MG8">
        <v>639</v>
      </c>
      <c r="MH8">
        <v>79</v>
      </c>
      <c r="MI8">
        <v>718</v>
      </c>
      <c r="MJ8">
        <v>5864</v>
      </c>
      <c r="MK8">
        <v>117</v>
      </c>
      <c r="ML8">
        <v>42</v>
      </c>
      <c r="MM8">
        <v>6023</v>
      </c>
      <c r="MN8">
        <v>0</v>
      </c>
      <c r="MO8">
        <v>0</v>
      </c>
      <c r="MP8">
        <v>0</v>
      </c>
      <c r="MQ8">
        <v>86</v>
      </c>
      <c r="MR8">
        <v>13</v>
      </c>
      <c r="MS8">
        <v>99</v>
      </c>
      <c r="MT8">
        <v>2841</v>
      </c>
      <c r="MU8">
        <v>16</v>
      </c>
      <c r="MV8">
        <v>4</v>
      </c>
      <c r="MW8">
        <v>2861</v>
      </c>
      <c r="MX8">
        <v>99.3</v>
      </c>
      <c r="MY8" s="106">
        <f t="shared" si="29"/>
        <v>3292</v>
      </c>
      <c r="MZ8" s="175">
        <f t="shared" si="10"/>
        <v>182.95868772782501</v>
      </c>
      <c r="NA8" s="170" t="s">
        <v>2378</v>
      </c>
      <c r="NB8" s="170" t="s">
        <v>2737</v>
      </c>
      <c r="NC8" s="170" t="s">
        <v>2692</v>
      </c>
      <c r="ND8" s="170">
        <v>8</v>
      </c>
      <c r="NE8" s="1">
        <v>0.4075462962962963</v>
      </c>
      <c r="NF8" s="1">
        <v>0.22302083333333333</v>
      </c>
      <c r="NG8" s="1">
        <v>0.22302083333333333</v>
      </c>
      <c r="NH8" s="1">
        <v>0.13715277777777776</v>
      </c>
      <c r="NI8">
        <v>423</v>
      </c>
      <c r="NJ8">
        <v>17</v>
      </c>
      <c r="NK8">
        <v>440</v>
      </c>
      <c r="NL8">
        <v>702</v>
      </c>
      <c r="NM8">
        <v>33</v>
      </c>
      <c r="NN8">
        <v>4</v>
      </c>
      <c r="NO8">
        <v>739</v>
      </c>
      <c r="NP8">
        <v>0</v>
      </c>
      <c r="NQ8">
        <v>0</v>
      </c>
      <c r="NR8">
        <v>0</v>
      </c>
      <c r="NS8">
        <v>8</v>
      </c>
      <c r="NT8">
        <v>0</v>
      </c>
      <c r="NU8">
        <v>8</v>
      </c>
      <c r="NV8">
        <v>431</v>
      </c>
      <c r="NW8">
        <v>0</v>
      </c>
      <c r="NX8">
        <v>0</v>
      </c>
      <c r="NY8">
        <v>431</v>
      </c>
      <c r="NZ8">
        <v>100</v>
      </c>
      <c r="OA8" s="106">
        <v>823</v>
      </c>
      <c r="OB8" s="175">
        <f t="shared" si="11"/>
        <v>89.793438639125156</v>
      </c>
      <c r="OC8" s="170" t="s">
        <v>2378</v>
      </c>
      <c r="OD8" s="170" t="s">
        <v>2737</v>
      </c>
      <c r="OE8" s="170" t="s">
        <v>2692</v>
      </c>
      <c r="OF8" s="170">
        <v>8</v>
      </c>
      <c r="OG8" s="1">
        <v>0.54947916666666663</v>
      </c>
      <c r="OH8" s="1">
        <v>0.3004398148148148</v>
      </c>
      <c r="OI8" s="1">
        <v>0.3004398148148148</v>
      </c>
      <c r="OJ8" s="1">
        <v>0.12342592592592593</v>
      </c>
      <c r="OK8">
        <v>913</v>
      </c>
      <c r="OL8">
        <v>9</v>
      </c>
      <c r="OM8">
        <v>922</v>
      </c>
      <c r="ON8">
        <v>131</v>
      </c>
      <c r="OO8">
        <v>9</v>
      </c>
      <c r="OP8">
        <v>1</v>
      </c>
      <c r="OQ8">
        <v>141</v>
      </c>
      <c r="OR8">
        <v>0</v>
      </c>
      <c r="OS8">
        <v>0</v>
      </c>
      <c r="OT8">
        <v>0</v>
      </c>
      <c r="OU8">
        <v>14</v>
      </c>
      <c r="OV8">
        <v>4</v>
      </c>
      <c r="OW8">
        <v>18</v>
      </c>
      <c r="OX8">
        <v>587</v>
      </c>
      <c r="OY8">
        <v>9</v>
      </c>
      <c r="OZ8">
        <v>0</v>
      </c>
      <c r="PA8">
        <v>596</v>
      </c>
      <c r="PB8">
        <v>98.49</v>
      </c>
      <c r="PC8" s="106">
        <v>823</v>
      </c>
      <c r="PD8" s="175">
        <f t="shared" si="12"/>
        <v>17.132442284325638</v>
      </c>
      <c r="PE8" s="170" t="s">
        <v>2378</v>
      </c>
      <c r="PF8" s="170" t="s">
        <v>2737</v>
      </c>
      <c r="PG8" s="170" t="s">
        <v>2692</v>
      </c>
      <c r="PH8" s="170">
        <v>8</v>
      </c>
      <c r="PI8" s="1">
        <v>0.63254629629629633</v>
      </c>
      <c r="PJ8" s="1">
        <v>0.30984953703703705</v>
      </c>
      <c r="PK8" s="1">
        <v>0.30984953703703705</v>
      </c>
      <c r="PL8" s="1">
        <v>0.19275462962962964</v>
      </c>
      <c r="PM8">
        <v>894</v>
      </c>
      <c r="PN8">
        <v>12</v>
      </c>
      <c r="PO8">
        <v>906</v>
      </c>
      <c r="PP8">
        <v>545</v>
      </c>
      <c r="PQ8">
        <v>9</v>
      </c>
      <c r="PR8">
        <v>6</v>
      </c>
      <c r="PS8">
        <v>560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 s="106">
        <v>668</v>
      </c>
      <c r="QF8" s="175">
        <f t="shared" si="13"/>
        <v>83.832335329341305</v>
      </c>
      <c r="QG8" s="170" t="s">
        <v>2378</v>
      </c>
      <c r="QH8" s="170" t="s">
        <v>2737</v>
      </c>
      <c r="QI8" s="170" t="s">
        <v>2692</v>
      </c>
      <c r="QJ8" s="170">
        <v>8</v>
      </c>
      <c r="QK8" s="1">
        <v>0.50241898148148145</v>
      </c>
      <c r="QL8" s="1">
        <v>0.19099537037037037</v>
      </c>
      <c r="QM8" s="1">
        <v>0.19099537037037037</v>
      </c>
      <c r="QN8" s="1">
        <v>0.1205787037037037</v>
      </c>
      <c r="QO8">
        <v>1000</v>
      </c>
      <c r="QP8">
        <v>1</v>
      </c>
      <c r="QQ8">
        <v>1001</v>
      </c>
      <c r="QR8">
        <v>49</v>
      </c>
      <c r="QS8">
        <v>1</v>
      </c>
      <c r="QT8">
        <v>0</v>
      </c>
      <c r="QU8">
        <v>50</v>
      </c>
      <c r="QV8">
        <v>0</v>
      </c>
      <c r="QW8">
        <v>0</v>
      </c>
      <c r="QX8">
        <v>0</v>
      </c>
      <c r="QY8">
        <v>14</v>
      </c>
      <c r="QZ8">
        <v>1</v>
      </c>
      <c r="RA8">
        <v>15</v>
      </c>
      <c r="RB8">
        <v>899</v>
      </c>
      <c r="RC8">
        <v>0</v>
      </c>
      <c r="RD8">
        <v>4</v>
      </c>
      <c r="RE8">
        <v>903</v>
      </c>
      <c r="RF8">
        <v>99.56</v>
      </c>
      <c r="RG8" s="106">
        <v>823</v>
      </c>
      <c r="RH8" s="175">
        <f t="shared" si="14"/>
        <v>6.0753341433778854</v>
      </c>
      <c r="RI8" s="170" t="s">
        <v>2378</v>
      </c>
      <c r="RJ8" s="170" t="s">
        <v>2737</v>
      </c>
      <c r="RK8" s="170" t="s">
        <v>2692</v>
      </c>
      <c r="RL8" s="170">
        <v>8</v>
      </c>
      <c r="RM8" s="10">
        <v>0.51105324074074077</v>
      </c>
      <c r="RN8" s="10">
        <v>0.26921296296296299</v>
      </c>
      <c r="RO8" s="1">
        <v>0.26921296296296299</v>
      </c>
      <c r="RP8" s="1">
        <v>0.12517361111111111</v>
      </c>
      <c r="RQ8">
        <v>955</v>
      </c>
      <c r="RR8">
        <v>34</v>
      </c>
      <c r="RS8">
        <v>989</v>
      </c>
      <c r="RT8">
        <v>544</v>
      </c>
      <c r="RU8">
        <v>24</v>
      </c>
      <c r="RV8">
        <v>14</v>
      </c>
      <c r="RW8">
        <v>582</v>
      </c>
      <c r="RX8">
        <v>0</v>
      </c>
      <c r="RY8">
        <v>0</v>
      </c>
      <c r="RZ8">
        <v>0</v>
      </c>
      <c r="SA8">
        <v>6</v>
      </c>
      <c r="SB8">
        <v>0</v>
      </c>
      <c r="SC8">
        <v>6</v>
      </c>
      <c r="SD8">
        <v>279</v>
      </c>
      <c r="SE8">
        <v>0</v>
      </c>
      <c r="SF8">
        <v>0</v>
      </c>
      <c r="SG8">
        <v>279</v>
      </c>
      <c r="SH8">
        <v>100</v>
      </c>
      <c r="SI8" s="106">
        <v>823</v>
      </c>
      <c r="SJ8" s="175">
        <f t="shared" si="15"/>
        <v>70.716889428918591</v>
      </c>
      <c r="SK8" s="170" t="s">
        <v>2378</v>
      </c>
      <c r="SL8" s="170" t="s">
        <v>2737</v>
      </c>
      <c r="SM8" s="170" t="s">
        <v>2692</v>
      </c>
      <c r="SN8" s="170">
        <v>8</v>
      </c>
      <c r="SO8" s="1">
        <v>0.40542824074074074</v>
      </c>
      <c r="SP8" s="1">
        <v>0.2719212962962963</v>
      </c>
      <c r="SQ8" s="1">
        <v>0.11666666666666665</v>
      </c>
      <c r="SR8" s="1">
        <v>0.13349537037037038</v>
      </c>
      <c r="SS8">
        <v>989</v>
      </c>
      <c r="ST8">
        <v>35</v>
      </c>
      <c r="SU8">
        <v>1024</v>
      </c>
      <c r="SV8">
        <v>552</v>
      </c>
      <c r="SW8">
        <v>25</v>
      </c>
      <c r="SX8">
        <v>14</v>
      </c>
      <c r="SY8">
        <v>591</v>
      </c>
      <c r="SZ8">
        <v>0</v>
      </c>
      <c r="TA8">
        <v>0</v>
      </c>
      <c r="TB8">
        <v>0</v>
      </c>
      <c r="TC8">
        <v>6</v>
      </c>
      <c r="TD8">
        <v>0</v>
      </c>
      <c r="TE8">
        <v>6</v>
      </c>
      <c r="TF8">
        <v>279</v>
      </c>
      <c r="TG8">
        <v>0</v>
      </c>
      <c r="TH8">
        <v>0</v>
      </c>
      <c r="TI8">
        <v>279</v>
      </c>
      <c r="TJ8">
        <v>100</v>
      </c>
      <c r="TK8" s="106">
        <v>823</v>
      </c>
      <c r="TL8" s="175">
        <f t="shared" si="16"/>
        <v>71.810449574726604</v>
      </c>
      <c r="TM8" s="170" t="s">
        <v>2378</v>
      </c>
      <c r="TN8" s="170" t="s">
        <v>2737</v>
      </c>
      <c r="TO8" s="170" t="s">
        <v>2692</v>
      </c>
      <c r="TP8" s="170">
        <v>8</v>
      </c>
      <c r="TQ8" s="10">
        <v>2.0037037037037035</v>
      </c>
      <c r="TR8" s="10">
        <v>1.2962499999999999</v>
      </c>
      <c r="TS8" s="1">
        <v>0.61040509259259257</v>
      </c>
      <c r="TT8" s="1">
        <v>0.7074421296296296</v>
      </c>
      <c r="TU8">
        <v>4219</v>
      </c>
      <c r="TV8">
        <v>74</v>
      </c>
      <c r="TW8">
        <v>4293</v>
      </c>
      <c r="TX8">
        <v>1979</v>
      </c>
      <c r="TY8">
        <v>77</v>
      </c>
      <c r="TZ8">
        <v>25</v>
      </c>
      <c r="UA8">
        <v>2081</v>
      </c>
      <c r="UB8">
        <v>0</v>
      </c>
      <c r="UC8">
        <v>0</v>
      </c>
      <c r="UD8">
        <v>0</v>
      </c>
      <c r="UE8">
        <v>42</v>
      </c>
      <c r="UF8">
        <v>5</v>
      </c>
      <c r="UG8">
        <v>47</v>
      </c>
      <c r="UH8">
        <v>2196</v>
      </c>
      <c r="UI8">
        <v>9</v>
      </c>
      <c r="UJ8">
        <v>4</v>
      </c>
      <c r="UK8">
        <v>2209</v>
      </c>
      <c r="UL8">
        <v>99.41</v>
      </c>
      <c r="UM8" s="106">
        <f t="shared" si="30"/>
        <v>3960</v>
      </c>
      <c r="UN8" s="175">
        <f t="shared" si="17"/>
        <v>52.550505050505045</v>
      </c>
      <c r="UO8" s="170" t="s">
        <v>2378</v>
      </c>
      <c r="UP8" s="170" t="s">
        <v>2737</v>
      </c>
      <c r="UQ8" s="170" t="s">
        <v>2692</v>
      </c>
      <c r="UR8" s="170">
        <v>8</v>
      </c>
      <c r="US8" s="1">
        <v>0.25631944444444443</v>
      </c>
      <c r="UT8" s="1">
        <v>0.13306712962962963</v>
      </c>
      <c r="UU8" s="1">
        <v>0.13306712962962963</v>
      </c>
      <c r="UV8" s="1">
        <v>9.9004629629629637E-2</v>
      </c>
      <c r="UW8">
        <v>841</v>
      </c>
      <c r="UX8">
        <v>10</v>
      </c>
      <c r="UY8">
        <v>851</v>
      </c>
      <c r="UZ8">
        <v>290</v>
      </c>
      <c r="VA8">
        <v>18</v>
      </c>
      <c r="VB8">
        <v>0</v>
      </c>
      <c r="VC8">
        <v>308</v>
      </c>
      <c r="VD8">
        <v>0</v>
      </c>
      <c r="VE8">
        <v>0</v>
      </c>
      <c r="VF8">
        <v>0</v>
      </c>
      <c r="VG8">
        <v>14</v>
      </c>
      <c r="VH8">
        <v>5</v>
      </c>
      <c r="VI8">
        <v>19</v>
      </c>
      <c r="VJ8">
        <v>805</v>
      </c>
      <c r="VK8">
        <v>13</v>
      </c>
      <c r="VL8">
        <v>1</v>
      </c>
      <c r="VM8">
        <v>819</v>
      </c>
      <c r="VN8">
        <v>98.29</v>
      </c>
      <c r="VO8" s="106">
        <v>823</v>
      </c>
      <c r="VP8" s="175">
        <f t="shared" si="18"/>
        <v>37.424058323207774</v>
      </c>
      <c r="VQ8" s="170" t="s">
        <v>2378</v>
      </c>
      <c r="VR8" s="170" t="s">
        <v>2737</v>
      </c>
      <c r="VS8" s="170" t="s">
        <v>2692</v>
      </c>
      <c r="VT8" s="170">
        <v>8</v>
      </c>
      <c r="VU8" s="1">
        <v>0.33922453703703703</v>
      </c>
      <c r="VV8" s="1">
        <v>0.19288194444444443</v>
      </c>
      <c r="VW8" s="1">
        <v>0.19288194444444443</v>
      </c>
      <c r="VX8" s="1">
        <v>9.9444444444444446E-2</v>
      </c>
      <c r="VY8">
        <v>700</v>
      </c>
      <c r="VZ8">
        <v>7</v>
      </c>
      <c r="WA8">
        <v>707</v>
      </c>
      <c r="WB8">
        <v>149</v>
      </c>
      <c r="WC8">
        <v>3</v>
      </c>
      <c r="WD8">
        <v>5</v>
      </c>
      <c r="WE8">
        <v>157</v>
      </c>
      <c r="WF8">
        <v>0</v>
      </c>
      <c r="WG8">
        <v>0</v>
      </c>
      <c r="WH8">
        <v>0</v>
      </c>
      <c r="WI8">
        <v>34</v>
      </c>
      <c r="WJ8">
        <v>4</v>
      </c>
      <c r="WK8">
        <v>38</v>
      </c>
      <c r="WL8">
        <v>661</v>
      </c>
      <c r="WM8">
        <v>9</v>
      </c>
      <c r="WN8">
        <v>0</v>
      </c>
      <c r="WO8">
        <v>670</v>
      </c>
      <c r="WP8">
        <v>98.66</v>
      </c>
      <c r="WQ8" s="106">
        <v>823</v>
      </c>
      <c r="WR8" s="175">
        <f t="shared" si="19"/>
        <v>19.076549210206561</v>
      </c>
      <c r="WS8" s="170" t="s">
        <v>2378</v>
      </c>
      <c r="WT8" s="170" t="s">
        <v>2737</v>
      </c>
      <c r="WU8" s="170" t="s">
        <v>2692</v>
      </c>
      <c r="WV8" s="170">
        <v>8</v>
      </c>
      <c r="WW8" s="1">
        <v>0.33581018518518518</v>
      </c>
      <c r="WX8" s="1">
        <v>0.20986111111111114</v>
      </c>
      <c r="WY8" s="1">
        <v>5.2326388888888888E-2</v>
      </c>
      <c r="WZ8" s="1">
        <v>0.12593750000000001</v>
      </c>
      <c r="XA8">
        <v>975</v>
      </c>
      <c r="XB8">
        <v>8</v>
      </c>
      <c r="XC8">
        <v>983</v>
      </c>
      <c r="XD8">
        <v>201</v>
      </c>
      <c r="XE8">
        <v>3</v>
      </c>
      <c r="XF8">
        <v>6</v>
      </c>
      <c r="XG8">
        <v>210</v>
      </c>
      <c r="XH8">
        <v>0</v>
      </c>
      <c r="XI8">
        <v>0</v>
      </c>
      <c r="XJ8">
        <v>0</v>
      </c>
      <c r="XK8">
        <v>34</v>
      </c>
      <c r="XL8">
        <v>4</v>
      </c>
      <c r="XM8">
        <v>38</v>
      </c>
      <c r="XN8">
        <v>661</v>
      </c>
      <c r="XO8">
        <v>9</v>
      </c>
      <c r="XP8">
        <v>0</v>
      </c>
      <c r="XQ8">
        <v>670</v>
      </c>
      <c r="XR8">
        <v>98.66</v>
      </c>
      <c r="XS8" s="106">
        <v>823</v>
      </c>
      <c r="XT8" s="175">
        <f t="shared" si="20"/>
        <v>25.51640340218712</v>
      </c>
      <c r="XU8" s="170" t="s">
        <v>2378</v>
      </c>
      <c r="XV8" s="170" t="s">
        <v>2737</v>
      </c>
      <c r="XW8" s="170" t="s">
        <v>2692</v>
      </c>
      <c r="XX8" s="170">
        <v>8</v>
      </c>
      <c r="XY8" s="1">
        <v>0.37736111111111109</v>
      </c>
      <c r="XZ8" s="1">
        <v>0.24520833333333333</v>
      </c>
      <c r="YA8" s="1">
        <v>0.24520833333333333</v>
      </c>
      <c r="YB8" s="1">
        <v>3.6087962962962968E-2</v>
      </c>
      <c r="YC8">
        <v>969</v>
      </c>
      <c r="YD8">
        <v>8</v>
      </c>
      <c r="YE8">
        <v>977</v>
      </c>
      <c r="YF8">
        <v>302</v>
      </c>
      <c r="YG8">
        <v>11</v>
      </c>
      <c r="YH8">
        <v>2</v>
      </c>
      <c r="YI8">
        <v>315</v>
      </c>
      <c r="YJ8">
        <v>0</v>
      </c>
      <c r="YK8">
        <v>0</v>
      </c>
      <c r="YL8">
        <v>0</v>
      </c>
      <c r="YM8">
        <v>109</v>
      </c>
      <c r="YN8">
        <v>3</v>
      </c>
      <c r="YO8">
        <v>112</v>
      </c>
      <c r="YP8">
        <v>658</v>
      </c>
      <c r="YQ8">
        <v>5</v>
      </c>
      <c r="YR8">
        <v>0</v>
      </c>
      <c r="YS8">
        <v>663</v>
      </c>
      <c r="YT8">
        <v>99.25</v>
      </c>
      <c r="YU8" s="106">
        <v>823</v>
      </c>
      <c r="YV8" s="175">
        <f t="shared" si="21"/>
        <v>38.274605103280678</v>
      </c>
      <c r="YW8" s="170" t="s">
        <v>2378</v>
      </c>
      <c r="YX8" s="170" t="s">
        <v>2737</v>
      </c>
      <c r="YY8" s="170" t="s">
        <v>2692</v>
      </c>
      <c r="YZ8" s="170">
        <v>8</v>
      </c>
      <c r="ZA8" s="1">
        <v>0.3049074074074074</v>
      </c>
      <c r="ZB8" s="1">
        <v>0.17070601851851852</v>
      </c>
      <c r="ZC8" s="1">
        <v>0.17070601851851852</v>
      </c>
      <c r="ZD8" s="1">
        <v>7.8796296296296295E-2</v>
      </c>
      <c r="ZE8">
        <v>392</v>
      </c>
      <c r="ZF8">
        <v>53</v>
      </c>
      <c r="ZG8">
        <v>445</v>
      </c>
      <c r="ZH8">
        <v>850</v>
      </c>
      <c r="ZI8">
        <v>32</v>
      </c>
      <c r="ZJ8">
        <v>23</v>
      </c>
      <c r="ZK8">
        <v>905</v>
      </c>
      <c r="ZL8">
        <v>0</v>
      </c>
      <c r="ZM8">
        <v>0</v>
      </c>
      <c r="ZN8">
        <v>0</v>
      </c>
      <c r="ZO8">
        <v>208</v>
      </c>
      <c r="ZP8">
        <v>12</v>
      </c>
      <c r="ZQ8">
        <v>220</v>
      </c>
      <c r="ZR8">
        <v>1346</v>
      </c>
      <c r="ZS8">
        <v>15</v>
      </c>
      <c r="ZT8">
        <v>0</v>
      </c>
      <c r="ZU8">
        <v>1361</v>
      </c>
      <c r="ZV8">
        <v>98.9</v>
      </c>
      <c r="ZW8" s="106">
        <v>823</v>
      </c>
      <c r="ZX8" s="175">
        <f t="shared" si="22"/>
        <v>109.96354799513975</v>
      </c>
      <c r="ZY8" s="170" t="s">
        <v>2378</v>
      </c>
      <c r="ZZ8" s="170" t="s">
        <v>2737</v>
      </c>
      <c r="AAA8" s="170" t="s">
        <v>2692</v>
      </c>
      <c r="AAB8" s="170">
        <v>8</v>
      </c>
      <c r="AAC8" s="1">
        <v>0.2495138888888889</v>
      </c>
      <c r="AAD8" s="1">
        <v>0.17070601851851852</v>
      </c>
      <c r="AAE8" s="1">
        <v>5.5393518518518516E-2</v>
      </c>
      <c r="AAF8" s="1">
        <v>7.8796296296296295E-2</v>
      </c>
      <c r="AAG8">
        <v>392</v>
      </c>
      <c r="AAH8">
        <v>53</v>
      </c>
      <c r="AAI8">
        <v>445</v>
      </c>
      <c r="AAJ8">
        <v>850</v>
      </c>
      <c r="AAK8">
        <v>32</v>
      </c>
      <c r="AAL8">
        <v>23</v>
      </c>
      <c r="AAM8">
        <v>905</v>
      </c>
      <c r="AAN8">
        <v>0</v>
      </c>
      <c r="AAO8">
        <v>0</v>
      </c>
      <c r="AAP8">
        <v>0</v>
      </c>
      <c r="AAQ8">
        <v>208</v>
      </c>
      <c r="AAR8">
        <v>12</v>
      </c>
      <c r="AAS8">
        <v>220</v>
      </c>
      <c r="AAT8">
        <v>1346</v>
      </c>
      <c r="AAU8">
        <v>15</v>
      </c>
      <c r="AAV8">
        <v>0</v>
      </c>
      <c r="AAW8">
        <v>1361</v>
      </c>
      <c r="AAX8">
        <v>98.9</v>
      </c>
      <c r="AAY8" s="106">
        <v>823</v>
      </c>
      <c r="AAZ8" s="175">
        <f t="shared" si="23"/>
        <v>109.96354799513975</v>
      </c>
      <c r="ABA8" s="170" t="s">
        <v>2378</v>
      </c>
      <c r="ABB8" s="170" t="s">
        <v>2737</v>
      </c>
      <c r="ABC8" s="170" t="s">
        <v>2692</v>
      </c>
      <c r="ABD8" s="170">
        <v>8</v>
      </c>
      <c r="ABE8" s="1">
        <v>1.0987037037037037</v>
      </c>
      <c r="ABF8" s="1">
        <v>0.75886574074074076</v>
      </c>
      <c r="ABG8" s="1">
        <v>0.2280439814814815</v>
      </c>
      <c r="ABH8" s="1">
        <v>0.33983796296296293</v>
      </c>
      <c r="ABI8">
        <v>3177</v>
      </c>
      <c r="ABJ8">
        <v>79</v>
      </c>
      <c r="ABK8">
        <v>3256</v>
      </c>
      <c r="ABL8">
        <v>1643</v>
      </c>
      <c r="ABM8">
        <v>64</v>
      </c>
      <c r="ABN8">
        <v>31</v>
      </c>
      <c r="ABO8">
        <v>1738</v>
      </c>
      <c r="ABP8">
        <v>0</v>
      </c>
      <c r="ABQ8">
        <v>0</v>
      </c>
      <c r="ABR8">
        <v>0</v>
      </c>
      <c r="ABS8">
        <v>365</v>
      </c>
      <c r="ABT8">
        <v>24</v>
      </c>
      <c r="ABU8">
        <v>389</v>
      </c>
      <c r="ABV8">
        <v>3470</v>
      </c>
      <c r="ABW8">
        <v>42</v>
      </c>
      <c r="ABX8">
        <v>1</v>
      </c>
      <c r="ABY8">
        <v>3513</v>
      </c>
      <c r="ABZ8">
        <v>98.78</v>
      </c>
      <c r="ACA8" s="106">
        <f t="shared" si="31"/>
        <v>3292</v>
      </c>
      <c r="ACB8" s="175">
        <f t="shared" si="24"/>
        <v>52.794653705953834</v>
      </c>
      <c r="ACC8" s="170" t="s">
        <v>2378</v>
      </c>
      <c r="ACD8" s="170" t="s">
        <v>2737</v>
      </c>
      <c r="ACE8" s="170" t="s">
        <v>2692</v>
      </c>
      <c r="ACF8" s="170">
        <v>8</v>
      </c>
      <c r="ACG8" s="1"/>
      <c r="ACH8" s="1"/>
      <c r="ACI8" s="1"/>
      <c r="ACJ8" s="1"/>
      <c r="ADC8" s="106">
        <v>823</v>
      </c>
      <c r="ADD8" s="175">
        <f t="shared" si="25"/>
        <v>0</v>
      </c>
    </row>
    <row r="9" spans="1:784">
      <c r="A9" s="170" t="s">
        <v>2379</v>
      </c>
      <c r="B9" s="170" t="s">
        <v>2737</v>
      </c>
      <c r="C9" s="170" t="s">
        <v>2692</v>
      </c>
      <c r="D9" s="170">
        <v>8</v>
      </c>
      <c r="E9" s="1">
        <v>0.20106481481481484</v>
      </c>
      <c r="F9" s="1">
        <v>0.15934027777777779</v>
      </c>
      <c r="G9" s="1">
        <v>0.15934027777777779</v>
      </c>
      <c r="H9" s="1">
        <v>2.1446759259259259E-2</v>
      </c>
      <c r="I9">
        <v>272</v>
      </c>
      <c r="J9">
        <v>20</v>
      </c>
      <c r="K9">
        <v>292</v>
      </c>
      <c r="L9">
        <v>923</v>
      </c>
      <c r="M9">
        <v>11</v>
      </c>
      <c r="N9">
        <v>14</v>
      </c>
      <c r="O9">
        <v>948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s="106">
        <v>823</v>
      </c>
      <c r="AB9" s="175">
        <f t="shared" si="0"/>
        <v>115.1883353584447</v>
      </c>
      <c r="AC9" s="170" t="s">
        <v>2379</v>
      </c>
      <c r="AD9" s="170" t="s">
        <v>2737</v>
      </c>
      <c r="AE9" s="170" t="s">
        <v>2692</v>
      </c>
      <c r="AF9" s="170">
        <v>8</v>
      </c>
      <c r="AG9" s="1">
        <v>0.18149305555555553</v>
      </c>
      <c r="AH9" s="1">
        <v>0.14195601851851852</v>
      </c>
      <c r="AI9" s="1">
        <v>0.14195601851851852</v>
      </c>
      <c r="AJ9" s="1">
        <v>7.5694444444444446E-3</v>
      </c>
      <c r="AK9">
        <v>55</v>
      </c>
      <c r="AL9">
        <v>14</v>
      </c>
      <c r="AM9">
        <v>69</v>
      </c>
      <c r="AN9">
        <v>882</v>
      </c>
      <c r="AO9">
        <v>11</v>
      </c>
      <c r="AP9">
        <v>7</v>
      </c>
      <c r="AQ9">
        <v>900</v>
      </c>
      <c r="AR9">
        <v>0</v>
      </c>
      <c r="AS9">
        <v>0</v>
      </c>
      <c r="AT9">
        <v>0</v>
      </c>
      <c r="AU9">
        <v>16</v>
      </c>
      <c r="AV9">
        <v>3</v>
      </c>
      <c r="AW9">
        <v>19</v>
      </c>
      <c r="AX9">
        <v>381</v>
      </c>
      <c r="AY9">
        <v>3</v>
      </c>
      <c r="AZ9">
        <v>1</v>
      </c>
      <c r="BA9">
        <v>385</v>
      </c>
      <c r="BB9">
        <v>98.96</v>
      </c>
      <c r="BC9" s="106">
        <v>823</v>
      </c>
      <c r="BD9" s="175">
        <f t="shared" si="35"/>
        <v>109.35601458080195</v>
      </c>
      <c r="BE9" s="170" t="s">
        <v>2379</v>
      </c>
      <c r="BF9" s="170" t="s">
        <v>2737</v>
      </c>
      <c r="BG9" s="170" t="s">
        <v>2692</v>
      </c>
      <c r="BH9" s="170">
        <v>8</v>
      </c>
      <c r="BI9" s="1">
        <v>0.27486111111111111</v>
      </c>
      <c r="BJ9" s="1">
        <v>0.16825231481481481</v>
      </c>
      <c r="BK9" s="1">
        <v>0.16825231481481481</v>
      </c>
      <c r="BL9" s="1">
        <v>2.6851851851851849E-2</v>
      </c>
      <c r="BM9">
        <v>171</v>
      </c>
      <c r="BN9">
        <v>5</v>
      </c>
      <c r="BO9">
        <v>176</v>
      </c>
      <c r="BP9">
        <v>989</v>
      </c>
      <c r="BQ9">
        <v>5</v>
      </c>
      <c r="BR9">
        <v>1</v>
      </c>
      <c r="BS9">
        <v>995</v>
      </c>
      <c r="BT9">
        <v>0</v>
      </c>
      <c r="BU9">
        <v>0</v>
      </c>
      <c r="BV9">
        <v>0</v>
      </c>
      <c r="BW9">
        <v>22</v>
      </c>
      <c r="BX9">
        <v>5</v>
      </c>
      <c r="BY9">
        <v>27</v>
      </c>
      <c r="BZ9">
        <v>479</v>
      </c>
      <c r="CA9">
        <v>3</v>
      </c>
      <c r="CB9">
        <v>7</v>
      </c>
      <c r="CC9">
        <v>489</v>
      </c>
      <c r="CD9">
        <v>97.96</v>
      </c>
      <c r="CE9" s="106">
        <v>823</v>
      </c>
      <c r="CF9" s="175">
        <f t="shared" si="36"/>
        <v>120.89914945321993</v>
      </c>
      <c r="CG9" s="170" t="s">
        <v>2379</v>
      </c>
      <c r="CH9" s="170" t="s">
        <v>2737</v>
      </c>
      <c r="CI9" s="170" t="s">
        <v>2692</v>
      </c>
      <c r="CJ9" s="170">
        <v>8</v>
      </c>
      <c r="CK9" s="1">
        <v>0.22766203703703702</v>
      </c>
      <c r="CL9" s="1">
        <v>0.11753472222222222</v>
      </c>
      <c r="CM9" s="1">
        <v>0.11753472222222222</v>
      </c>
      <c r="CN9" s="1">
        <v>4.6863425925925926E-2</v>
      </c>
      <c r="CO9">
        <v>488</v>
      </c>
      <c r="CP9">
        <v>15</v>
      </c>
      <c r="CQ9">
        <v>503</v>
      </c>
      <c r="CR9">
        <v>851</v>
      </c>
      <c r="CS9">
        <v>18</v>
      </c>
      <c r="CT9">
        <v>2</v>
      </c>
      <c r="CU9">
        <v>871</v>
      </c>
      <c r="CV9">
        <v>0</v>
      </c>
      <c r="CW9">
        <v>0</v>
      </c>
      <c r="CX9">
        <v>0</v>
      </c>
      <c r="CY9">
        <v>9</v>
      </c>
      <c r="CZ9">
        <v>1</v>
      </c>
      <c r="DA9">
        <v>10</v>
      </c>
      <c r="DB9">
        <v>229</v>
      </c>
      <c r="DC9">
        <v>1</v>
      </c>
      <c r="DD9">
        <v>0</v>
      </c>
      <c r="DE9">
        <v>230</v>
      </c>
      <c r="DF9">
        <v>99.57</v>
      </c>
      <c r="DG9" s="106">
        <v>823</v>
      </c>
      <c r="DH9" s="175">
        <f t="shared" si="37"/>
        <v>105.83232077764278</v>
      </c>
      <c r="DI9" s="170" t="s">
        <v>2379</v>
      </c>
      <c r="DJ9" s="170" t="s">
        <v>2737</v>
      </c>
      <c r="DK9" s="170" t="s">
        <v>2692</v>
      </c>
      <c r="DL9" s="170">
        <v>8</v>
      </c>
      <c r="DM9" s="1">
        <v>0.36166666666666664</v>
      </c>
      <c r="DN9" s="1">
        <v>0.24787037037037038</v>
      </c>
      <c r="DO9" s="1">
        <v>0.24787037037037038</v>
      </c>
      <c r="DP9" s="1">
        <v>4.2685185185185187E-2</v>
      </c>
      <c r="DQ9">
        <v>855</v>
      </c>
      <c r="DR9">
        <v>9</v>
      </c>
      <c r="DS9">
        <v>864</v>
      </c>
      <c r="DT9">
        <v>1217</v>
      </c>
      <c r="DU9">
        <v>9</v>
      </c>
      <c r="DV9">
        <v>0</v>
      </c>
      <c r="DW9">
        <v>1226</v>
      </c>
      <c r="DX9">
        <v>0</v>
      </c>
      <c r="DY9">
        <v>0</v>
      </c>
      <c r="DZ9">
        <v>0</v>
      </c>
      <c r="EA9">
        <v>18</v>
      </c>
      <c r="EB9">
        <v>2</v>
      </c>
      <c r="EC9">
        <v>20</v>
      </c>
      <c r="ED9">
        <v>348</v>
      </c>
      <c r="EE9">
        <v>2</v>
      </c>
      <c r="EF9">
        <v>1</v>
      </c>
      <c r="EG9">
        <v>351</v>
      </c>
      <c r="EH9">
        <v>99.15</v>
      </c>
      <c r="EI9" s="106">
        <v>823</v>
      </c>
      <c r="EJ9" s="175">
        <f t="shared" si="4"/>
        <v>148.96719319562578</v>
      </c>
      <c r="EK9" s="170" t="s">
        <v>2379</v>
      </c>
      <c r="EL9" s="170" t="s">
        <v>2737</v>
      </c>
      <c r="EM9" s="170" t="s">
        <v>2692</v>
      </c>
      <c r="EN9" s="170">
        <v>8</v>
      </c>
      <c r="EO9" s="1">
        <v>0.29056712962962966</v>
      </c>
      <c r="EP9" s="1">
        <v>0.24787037037037038</v>
      </c>
      <c r="EQ9" s="1">
        <v>7.1099537037037031E-2</v>
      </c>
      <c r="ER9" s="1">
        <v>4.2685185185185187E-2</v>
      </c>
      <c r="ES9">
        <v>855</v>
      </c>
      <c r="ET9">
        <v>9</v>
      </c>
      <c r="EU9">
        <v>864</v>
      </c>
      <c r="EV9">
        <v>1217</v>
      </c>
      <c r="EW9">
        <v>9</v>
      </c>
      <c r="EX9">
        <v>0</v>
      </c>
      <c r="EY9">
        <v>1226</v>
      </c>
      <c r="EZ9">
        <v>0</v>
      </c>
      <c r="FA9">
        <v>0</v>
      </c>
      <c r="FB9">
        <v>0</v>
      </c>
      <c r="FC9">
        <v>18</v>
      </c>
      <c r="FD9">
        <v>2</v>
      </c>
      <c r="FE9">
        <v>20</v>
      </c>
      <c r="FF9">
        <v>348</v>
      </c>
      <c r="FG9">
        <v>2</v>
      </c>
      <c r="FH9">
        <v>1</v>
      </c>
      <c r="FI9">
        <v>351</v>
      </c>
      <c r="FJ9">
        <v>99.15</v>
      </c>
      <c r="FK9" s="106">
        <v>823</v>
      </c>
      <c r="FL9" s="175">
        <f t="shared" si="5"/>
        <v>148.96719319562578</v>
      </c>
      <c r="FM9" s="170" t="s">
        <v>2379</v>
      </c>
      <c r="FN9" s="170" t="s">
        <v>2737</v>
      </c>
      <c r="FO9" s="170" t="s">
        <v>2692</v>
      </c>
      <c r="FP9" s="170">
        <v>8</v>
      </c>
      <c r="FQ9" s="1">
        <v>0.98041666666666671</v>
      </c>
      <c r="FR9" s="1">
        <v>0.83497685185185189</v>
      </c>
      <c r="FS9" s="1">
        <v>0.26634259259259258</v>
      </c>
      <c r="FT9" s="1">
        <v>0.1454398148148148</v>
      </c>
      <c r="FU9">
        <v>1841</v>
      </c>
      <c r="FV9">
        <v>63</v>
      </c>
      <c r="FW9">
        <v>1904</v>
      </c>
      <c r="FX9">
        <v>4862</v>
      </c>
      <c r="FY9">
        <v>54</v>
      </c>
      <c r="FZ9">
        <v>24</v>
      </c>
      <c r="GA9">
        <v>4940</v>
      </c>
      <c r="GB9">
        <v>0</v>
      </c>
      <c r="GC9">
        <v>0</v>
      </c>
      <c r="GD9">
        <v>0</v>
      </c>
      <c r="GE9">
        <v>65</v>
      </c>
      <c r="GF9">
        <v>11</v>
      </c>
      <c r="GG9">
        <v>76</v>
      </c>
      <c r="GH9">
        <v>1437</v>
      </c>
      <c r="GI9">
        <v>9</v>
      </c>
      <c r="GJ9">
        <v>9</v>
      </c>
      <c r="GK9">
        <v>1455</v>
      </c>
      <c r="GL9">
        <v>98.76</v>
      </c>
      <c r="GM9" s="106">
        <f t="shared" si="6"/>
        <v>4115</v>
      </c>
      <c r="GN9" s="175">
        <f t="shared" si="7"/>
        <v>120.04860267314703</v>
      </c>
      <c r="GO9" s="170" t="s">
        <v>2379</v>
      </c>
      <c r="GP9" s="170" t="s">
        <v>2737</v>
      </c>
      <c r="GQ9" s="170" t="s">
        <v>2692</v>
      </c>
      <c r="GR9" s="170">
        <v>8</v>
      </c>
      <c r="GS9" s="1">
        <v>0.38666666666666666</v>
      </c>
      <c r="GT9" s="1">
        <v>0.2504513888888889</v>
      </c>
      <c r="GU9" s="1">
        <v>0.2504513888888889</v>
      </c>
      <c r="GV9" s="1">
        <v>3.8865740740740742E-2</v>
      </c>
      <c r="GW9">
        <v>405</v>
      </c>
      <c r="GX9">
        <v>18</v>
      </c>
      <c r="GY9">
        <v>423</v>
      </c>
      <c r="GZ9">
        <v>1489</v>
      </c>
      <c r="HA9">
        <v>19</v>
      </c>
      <c r="HB9">
        <v>5</v>
      </c>
      <c r="HC9">
        <v>1513</v>
      </c>
      <c r="HD9">
        <v>0</v>
      </c>
      <c r="HE9">
        <v>0</v>
      </c>
      <c r="HF9">
        <v>0</v>
      </c>
      <c r="HG9">
        <v>6</v>
      </c>
      <c r="HH9">
        <v>0</v>
      </c>
      <c r="HI9">
        <v>6</v>
      </c>
      <c r="HJ9">
        <v>131</v>
      </c>
      <c r="HK9">
        <v>0</v>
      </c>
      <c r="HL9">
        <v>0</v>
      </c>
      <c r="HM9">
        <v>131</v>
      </c>
      <c r="HN9">
        <v>100</v>
      </c>
      <c r="HO9" s="106">
        <v>823</v>
      </c>
      <c r="HP9" s="175">
        <f t="shared" si="8"/>
        <v>183.83961117861483</v>
      </c>
      <c r="HQ9" s="170" t="s">
        <v>2379</v>
      </c>
      <c r="HR9" s="170" t="s">
        <v>2737</v>
      </c>
      <c r="HS9" s="170" t="s">
        <v>2692</v>
      </c>
      <c r="HT9" s="170">
        <v>8</v>
      </c>
      <c r="HU9" s="1">
        <v>0.28192129629629631</v>
      </c>
      <c r="HV9" s="1">
        <v>0.22180555555555556</v>
      </c>
      <c r="HW9" s="1">
        <v>0.22180555555555556</v>
      </c>
      <c r="HX9" s="1">
        <v>2.568287037037037E-2</v>
      </c>
      <c r="HY9">
        <v>107</v>
      </c>
      <c r="HZ9">
        <v>13</v>
      </c>
      <c r="IA9">
        <v>120</v>
      </c>
      <c r="IB9">
        <v>1516</v>
      </c>
      <c r="IC9">
        <v>22</v>
      </c>
      <c r="ID9">
        <v>2</v>
      </c>
      <c r="IE9">
        <v>1540</v>
      </c>
      <c r="IF9">
        <v>0</v>
      </c>
      <c r="IG9">
        <v>0</v>
      </c>
      <c r="IH9">
        <v>0</v>
      </c>
      <c r="II9">
        <v>18</v>
      </c>
      <c r="IJ9">
        <v>12</v>
      </c>
      <c r="IK9">
        <v>30</v>
      </c>
      <c r="IL9">
        <v>772</v>
      </c>
      <c r="IM9">
        <v>15</v>
      </c>
      <c r="IN9">
        <v>9</v>
      </c>
      <c r="IO9">
        <v>796</v>
      </c>
      <c r="IP9">
        <v>96.98</v>
      </c>
      <c r="IQ9" s="106">
        <v>823</v>
      </c>
      <c r="IR9" s="175">
        <f t="shared" si="26"/>
        <v>187.12029161603888</v>
      </c>
      <c r="IS9" s="170" t="s">
        <v>2379</v>
      </c>
      <c r="IT9" s="170" t="s">
        <v>2737</v>
      </c>
      <c r="IU9" s="170" t="s">
        <v>2692</v>
      </c>
      <c r="IV9" s="170">
        <v>8</v>
      </c>
      <c r="IW9" s="1">
        <v>0.25342592592592594</v>
      </c>
      <c r="IX9" s="1">
        <v>0.18305555555555555</v>
      </c>
      <c r="IY9" s="1">
        <v>0.18305555555555555</v>
      </c>
      <c r="IZ9" s="1">
        <v>2.4872685185185189E-2</v>
      </c>
      <c r="JA9">
        <v>37</v>
      </c>
      <c r="JB9">
        <v>41</v>
      </c>
      <c r="JC9">
        <v>78</v>
      </c>
      <c r="JD9">
        <v>1495</v>
      </c>
      <c r="JE9">
        <v>78</v>
      </c>
      <c r="JF9">
        <v>24</v>
      </c>
      <c r="JG9">
        <v>1597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 s="106">
        <v>823</v>
      </c>
      <c r="JT9" s="175">
        <f t="shared" si="27"/>
        <v>194.04617253948967</v>
      </c>
      <c r="JU9" s="170" t="s">
        <v>2379</v>
      </c>
      <c r="JV9" s="170" t="s">
        <v>2737</v>
      </c>
      <c r="JW9" s="170" t="s">
        <v>2692</v>
      </c>
      <c r="JX9" s="170">
        <v>8</v>
      </c>
      <c r="JY9" s="1">
        <v>0.36596064814814816</v>
      </c>
      <c r="JZ9" s="1">
        <v>0.24008101851851851</v>
      </c>
      <c r="KA9" s="1">
        <v>0.24008101851851851</v>
      </c>
      <c r="KB9" s="1">
        <v>3.4317129629629628E-2</v>
      </c>
      <c r="KC9">
        <v>81</v>
      </c>
      <c r="KD9">
        <v>36</v>
      </c>
      <c r="KE9">
        <v>117</v>
      </c>
      <c r="KF9">
        <v>1470</v>
      </c>
      <c r="KG9">
        <v>50</v>
      </c>
      <c r="KH9">
        <v>15</v>
      </c>
      <c r="KI9">
        <v>1535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 s="106">
        <v>823</v>
      </c>
      <c r="KV9" s="175">
        <f t="shared" si="28"/>
        <v>186.5127582017011</v>
      </c>
      <c r="KW9" s="170" t="s">
        <v>2379</v>
      </c>
      <c r="KX9" s="170" t="s">
        <v>2737</v>
      </c>
      <c r="KY9" s="170" t="s">
        <v>2692</v>
      </c>
      <c r="KZ9" s="170">
        <v>8</v>
      </c>
      <c r="LA9" s="1">
        <v>0.27440972222222221</v>
      </c>
      <c r="LB9" s="1">
        <v>0.24008101851851851</v>
      </c>
      <c r="LC9" s="1">
        <v>9.1550925925925938E-2</v>
      </c>
      <c r="LD9" s="1">
        <v>3.4317129629629628E-2</v>
      </c>
      <c r="LE9">
        <v>81</v>
      </c>
      <c r="LF9">
        <v>36</v>
      </c>
      <c r="LG9">
        <v>117</v>
      </c>
      <c r="LH9">
        <v>1470</v>
      </c>
      <c r="LI9">
        <v>50</v>
      </c>
      <c r="LJ9">
        <v>15</v>
      </c>
      <c r="LK9">
        <v>1535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 s="106">
        <v>823</v>
      </c>
      <c r="LX9" s="175">
        <f t="shared" si="9"/>
        <v>186.5127582017011</v>
      </c>
      <c r="LY9" s="170" t="s">
        <v>2379</v>
      </c>
      <c r="LZ9" s="170" t="s">
        <v>2737</v>
      </c>
      <c r="MA9" s="170" t="s">
        <v>2692</v>
      </c>
      <c r="MB9" s="170">
        <v>8</v>
      </c>
      <c r="MC9" s="10">
        <v>1.0193171296296295</v>
      </c>
      <c r="MD9" s="1">
        <v>0.89553240740740747</v>
      </c>
      <c r="ME9" s="1">
        <v>0.26945601851851853</v>
      </c>
      <c r="MF9" s="1">
        <v>0.12378472222222221</v>
      </c>
      <c r="MG9">
        <v>630</v>
      </c>
      <c r="MH9">
        <v>108</v>
      </c>
      <c r="MI9">
        <v>738</v>
      </c>
      <c r="MJ9">
        <v>5970</v>
      </c>
      <c r="MK9">
        <v>169</v>
      </c>
      <c r="ML9">
        <v>46</v>
      </c>
      <c r="MM9">
        <v>6185</v>
      </c>
      <c r="MN9">
        <v>0</v>
      </c>
      <c r="MO9">
        <v>0</v>
      </c>
      <c r="MP9">
        <v>0</v>
      </c>
      <c r="MQ9">
        <v>24</v>
      </c>
      <c r="MR9">
        <v>12</v>
      </c>
      <c r="MS9">
        <v>36</v>
      </c>
      <c r="MT9">
        <v>903</v>
      </c>
      <c r="MU9">
        <v>15</v>
      </c>
      <c r="MV9">
        <v>9</v>
      </c>
      <c r="MW9">
        <v>927</v>
      </c>
      <c r="MX9">
        <v>97.41</v>
      </c>
      <c r="MY9" s="106">
        <f t="shared" si="29"/>
        <v>3292</v>
      </c>
      <c r="MZ9" s="175">
        <f t="shared" si="10"/>
        <v>187.87970838396112</v>
      </c>
      <c r="NA9" s="170" t="s">
        <v>2379</v>
      </c>
      <c r="NB9" s="170" t="s">
        <v>2737</v>
      </c>
      <c r="NC9" s="170" t="s">
        <v>2692</v>
      </c>
      <c r="ND9" s="170">
        <v>8</v>
      </c>
      <c r="NE9" s="1">
        <v>0.15484953703703705</v>
      </c>
      <c r="NF9" s="1">
        <v>9.8715277777777777E-2</v>
      </c>
      <c r="NG9" s="1">
        <v>9.8715277777777777E-2</v>
      </c>
      <c r="NH9" s="1">
        <v>3.8171296296296293E-2</v>
      </c>
      <c r="NI9">
        <v>271</v>
      </c>
      <c r="NJ9">
        <v>13</v>
      </c>
      <c r="NK9">
        <v>284</v>
      </c>
      <c r="NL9">
        <v>744</v>
      </c>
      <c r="NM9">
        <v>14</v>
      </c>
      <c r="NN9">
        <v>6</v>
      </c>
      <c r="NO9">
        <v>764</v>
      </c>
      <c r="NP9">
        <v>0</v>
      </c>
      <c r="NQ9">
        <v>0</v>
      </c>
      <c r="NR9">
        <v>0</v>
      </c>
      <c r="NS9">
        <v>9</v>
      </c>
      <c r="NT9">
        <v>4</v>
      </c>
      <c r="NU9">
        <v>13</v>
      </c>
      <c r="NV9">
        <v>732</v>
      </c>
      <c r="NW9">
        <v>9</v>
      </c>
      <c r="NX9">
        <v>4</v>
      </c>
      <c r="NY9">
        <v>745</v>
      </c>
      <c r="NZ9">
        <v>98.26</v>
      </c>
      <c r="OA9" s="106">
        <v>823</v>
      </c>
      <c r="OB9" s="175">
        <f t="shared" si="11"/>
        <v>92.8311057108141</v>
      </c>
      <c r="OC9" s="170" t="s">
        <v>2379</v>
      </c>
      <c r="OD9" s="170" t="s">
        <v>2737</v>
      </c>
      <c r="OE9" s="170" t="s">
        <v>2692</v>
      </c>
      <c r="OF9" s="170">
        <v>8</v>
      </c>
      <c r="OG9" s="1">
        <v>0.24082175925925928</v>
      </c>
      <c r="OH9" s="1">
        <v>0.16868055555555553</v>
      </c>
      <c r="OI9" s="1">
        <v>0.16868055555555553</v>
      </c>
      <c r="OJ9" s="1">
        <v>2.1944444444444447E-2</v>
      </c>
      <c r="OK9">
        <v>1075</v>
      </c>
      <c r="OL9">
        <v>3</v>
      </c>
      <c r="OM9">
        <v>1078</v>
      </c>
      <c r="ON9">
        <v>102</v>
      </c>
      <c r="OO9">
        <v>3</v>
      </c>
      <c r="OP9">
        <v>1</v>
      </c>
      <c r="OQ9">
        <v>106</v>
      </c>
      <c r="OR9">
        <v>0</v>
      </c>
      <c r="OS9">
        <v>0</v>
      </c>
      <c r="OT9">
        <v>0</v>
      </c>
      <c r="OU9">
        <v>4</v>
      </c>
      <c r="OV9">
        <v>0</v>
      </c>
      <c r="OW9">
        <v>4</v>
      </c>
      <c r="OX9">
        <v>139</v>
      </c>
      <c r="OY9">
        <v>0</v>
      </c>
      <c r="OZ9">
        <v>0</v>
      </c>
      <c r="PA9">
        <v>139</v>
      </c>
      <c r="PB9">
        <v>100</v>
      </c>
      <c r="PC9" s="106">
        <v>823</v>
      </c>
      <c r="PD9" s="175">
        <f t="shared" si="12"/>
        <v>12.879708383961116</v>
      </c>
      <c r="PE9" s="170" t="s">
        <v>2379</v>
      </c>
      <c r="PF9" s="170" t="s">
        <v>2737</v>
      </c>
      <c r="PG9" s="170" t="s">
        <v>2692</v>
      </c>
      <c r="PH9" s="170">
        <v>8</v>
      </c>
      <c r="PI9" s="1">
        <v>0.33714120370370365</v>
      </c>
      <c r="PJ9" s="1">
        <v>0.2520486111111111</v>
      </c>
      <c r="PK9" s="1">
        <v>0.2520486111111111</v>
      </c>
      <c r="PL9" s="1">
        <v>2.1712962962962962E-2</v>
      </c>
      <c r="PM9">
        <v>1059</v>
      </c>
      <c r="PN9">
        <v>2</v>
      </c>
      <c r="PO9">
        <v>1061</v>
      </c>
      <c r="PP9">
        <v>600</v>
      </c>
      <c r="PQ9">
        <v>1</v>
      </c>
      <c r="PR9">
        <v>1</v>
      </c>
      <c r="PS9">
        <v>602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 s="106">
        <v>668</v>
      </c>
      <c r="QF9" s="175">
        <f t="shared" si="13"/>
        <v>90.119760479041915</v>
      </c>
      <c r="QG9" s="170" t="s">
        <v>2379</v>
      </c>
      <c r="QH9" s="170" t="s">
        <v>2737</v>
      </c>
      <c r="QI9" s="170" t="s">
        <v>2692</v>
      </c>
      <c r="QJ9" s="170">
        <v>8</v>
      </c>
      <c r="QK9" s="1">
        <v>0</v>
      </c>
      <c r="QL9" s="1">
        <v>0</v>
      </c>
      <c r="QM9" s="1">
        <v>0</v>
      </c>
      <c r="QN9" s="1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12</v>
      </c>
      <c r="QZ9">
        <v>1</v>
      </c>
      <c r="RA9">
        <v>13</v>
      </c>
      <c r="RB9">
        <v>827</v>
      </c>
      <c r="RC9">
        <v>0</v>
      </c>
      <c r="RD9">
        <v>2</v>
      </c>
      <c r="RE9">
        <v>829</v>
      </c>
      <c r="RF9">
        <v>99.76</v>
      </c>
      <c r="RG9" s="106"/>
      <c r="RH9" s="175"/>
      <c r="RI9" s="170" t="s">
        <v>2379</v>
      </c>
      <c r="RJ9" s="170" t="s">
        <v>2737</v>
      </c>
      <c r="RK9" s="170" t="s">
        <v>2692</v>
      </c>
      <c r="RL9" s="170">
        <v>8</v>
      </c>
      <c r="RM9" s="1">
        <v>1.2361111111111113E-2</v>
      </c>
      <c r="RN9" s="1">
        <v>4.8611111111111112E-3</v>
      </c>
      <c r="RO9" s="1">
        <v>4.8611111111111112E-3</v>
      </c>
      <c r="RP9" s="1">
        <v>6.2500000000000001E-4</v>
      </c>
      <c r="RQ9">
        <v>20</v>
      </c>
      <c r="RR9">
        <v>1</v>
      </c>
      <c r="RS9">
        <v>21</v>
      </c>
      <c r="RT9">
        <v>2</v>
      </c>
      <c r="RU9">
        <v>1</v>
      </c>
      <c r="RV9">
        <v>0</v>
      </c>
      <c r="RW9">
        <v>3</v>
      </c>
      <c r="RX9">
        <v>0</v>
      </c>
      <c r="RY9">
        <v>0</v>
      </c>
      <c r="RZ9">
        <v>0</v>
      </c>
      <c r="SA9">
        <v>12</v>
      </c>
      <c r="SB9">
        <v>3</v>
      </c>
      <c r="SC9">
        <v>15</v>
      </c>
      <c r="SD9">
        <v>671</v>
      </c>
      <c r="SE9">
        <v>4</v>
      </c>
      <c r="SF9">
        <v>4</v>
      </c>
      <c r="SG9">
        <v>679</v>
      </c>
      <c r="SH9">
        <v>98.82</v>
      </c>
      <c r="SI9" s="106"/>
      <c r="SJ9" s="175" t="e">
        <f t="shared" si="15"/>
        <v>#DIV/0!</v>
      </c>
      <c r="SK9" s="170" t="s">
        <v>2379</v>
      </c>
      <c r="SL9" s="170" t="s">
        <v>2737</v>
      </c>
      <c r="SM9" s="170" t="s">
        <v>2692</v>
      </c>
      <c r="SN9" s="170">
        <v>8</v>
      </c>
      <c r="SO9" s="1">
        <v>5.4976851851851853E-3</v>
      </c>
      <c r="SP9" s="1">
        <v>4.8611111111111112E-3</v>
      </c>
      <c r="SQ9" s="1">
        <v>6.8634259259259256E-3</v>
      </c>
      <c r="SR9" s="1">
        <v>6.2500000000000001E-4</v>
      </c>
      <c r="SS9">
        <v>20</v>
      </c>
      <c r="ST9">
        <v>1</v>
      </c>
      <c r="SU9">
        <v>21</v>
      </c>
      <c r="SV9">
        <v>2</v>
      </c>
      <c r="SW9">
        <v>1</v>
      </c>
      <c r="SX9">
        <v>0</v>
      </c>
      <c r="SY9">
        <v>3</v>
      </c>
      <c r="SZ9">
        <v>0</v>
      </c>
      <c r="TA9">
        <v>0</v>
      </c>
      <c r="TB9">
        <v>0</v>
      </c>
      <c r="TC9">
        <v>12</v>
      </c>
      <c r="TD9">
        <v>3</v>
      </c>
      <c r="TE9">
        <v>15</v>
      </c>
      <c r="TF9">
        <v>671</v>
      </c>
      <c r="TG9">
        <v>4</v>
      </c>
      <c r="TH9">
        <v>4</v>
      </c>
      <c r="TI9">
        <v>679</v>
      </c>
      <c r="TJ9">
        <v>98.82</v>
      </c>
      <c r="TK9" s="106"/>
      <c r="TL9" s="175" t="e">
        <f t="shared" si="16"/>
        <v>#DIV/0!</v>
      </c>
      <c r="TM9" s="170" t="s">
        <v>2379</v>
      </c>
      <c r="TN9" s="170" t="s">
        <v>2737</v>
      </c>
      <c r="TO9" s="170" t="s">
        <v>2692</v>
      </c>
      <c r="TP9" s="170">
        <v>8</v>
      </c>
      <c r="TQ9" s="1">
        <v>0.60679398148148145</v>
      </c>
      <c r="TR9" s="1">
        <v>0.52431712962962962</v>
      </c>
      <c r="TS9" s="1">
        <v>0.1383912037037037</v>
      </c>
      <c r="TT9" s="1">
        <v>8.2476851851851843E-2</v>
      </c>
      <c r="TU9">
        <v>2425</v>
      </c>
      <c r="TV9">
        <v>19</v>
      </c>
      <c r="TW9">
        <v>2444</v>
      </c>
      <c r="TX9">
        <v>1448</v>
      </c>
      <c r="TY9">
        <v>19</v>
      </c>
      <c r="TZ9">
        <v>8</v>
      </c>
      <c r="UA9">
        <v>1475</v>
      </c>
      <c r="UB9">
        <v>0</v>
      </c>
      <c r="UC9">
        <v>0</v>
      </c>
      <c r="UD9">
        <v>0</v>
      </c>
      <c r="UE9">
        <v>37</v>
      </c>
      <c r="UF9">
        <v>8</v>
      </c>
      <c r="UG9">
        <v>45</v>
      </c>
      <c r="UH9">
        <v>2369</v>
      </c>
      <c r="UI9">
        <v>13</v>
      </c>
      <c r="UJ9">
        <v>10</v>
      </c>
      <c r="UK9">
        <v>2392</v>
      </c>
      <c r="UL9">
        <v>99.04</v>
      </c>
      <c r="UM9" s="106">
        <f t="shared" si="30"/>
        <v>2314</v>
      </c>
      <c r="UN9" s="175">
        <f t="shared" si="17"/>
        <v>63.74243733794296</v>
      </c>
      <c r="UO9" s="170" t="s">
        <v>2379</v>
      </c>
      <c r="UP9" s="170" t="s">
        <v>2737</v>
      </c>
      <c r="UQ9" s="170" t="s">
        <v>2692</v>
      </c>
      <c r="UR9" s="170">
        <v>8</v>
      </c>
      <c r="US9" s="1">
        <v>0</v>
      </c>
      <c r="UT9" s="1">
        <v>0</v>
      </c>
      <c r="UU9" s="1">
        <v>0</v>
      </c>
      <c r="UV9" s="1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11</v>
      </c>
      <c r="VH9">
        <v>3</v>
      </c>
      <c r="VI9">
        <v>14</v>
      </c>
      <c r="VJ9">
        <v>452</v>
      </c>
      <c r="VK9">
        <v>3</v>
      </c>
      <c r="VL9">
        <v>3</v>
      </c>
      <c r="VM9">
        <v>458</v>
      </c>
      <c r="VN9">
        <v>98.69</v>
      </c>
      <c r="VO9" s="106"/>
      <c r="VP9" s="175"/>
      <c r="VQ9" s="170" t="s">
        <v>2379</v>
      </c>
      <c r="VR9" s="170" t="s">
        <v>2737</v>
      </c>
      <c r="VS9" s="170" t="s">
        <v>2692</v>
      </c>
      <c r="VT9" s="170">
        <v>8</v>
      </c>
      <c r="VU9" s="1">
        <v>0</v>
      </c>
      <c r="VV9" s="1">
        <v>0</v>
      </c>
      <c r="VW9" s="1">
        <v>0</v>
      </c>
      <c r="VX9" s="1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77</v>
      </c>
      <c r="WJ9">
        <v>4</v>
      </c>
      <c r="WK9">
        <v>81</v>
      </c>
      <c r="WL9">
        <v>1265</v>
      </c>
      <c r="WM9">
        <v>5</v>
      </c>
      <c r="WN9">
        <v>0</v>
      </c>
      <c r="WO9">
        <v>1270</v>
      </c>
      <c r="WP9">
        <v>99.61</v>
      </c>
      <c r="WQ9" s="106"/>
      <c r="WR9" s="175"/>
      <c r="WS9" s="170" t="s">
        <v>2379</v>
      </c>
      <c r="WT9" s="170" t="s">
        <v>2737</v>
      </c>
      <c r="WU9" s="170" t="s">
        <v>2692</v>
      </c>
      <c r="WV9" s="170">
        <v>8</v>
      </c>
      <c r="WW9" s="1">
        <v>0</v>
      </c>
      <c r="WX9" s="1">
        <v>0</v>
      </c>
      <c r="WY9" s="1">
        <v>0</v>
      </c>
      <c r="WZ9" s="1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77</v>
      </c>
      <c r="XL9">
        <v>4</v>
      </c>
      <c r="XM9">
        <v>81</v>
      </c>
      <c r="XN9">
        <v>1265</v>
      </c>
      <c r="XO9">
        <v>5</v>
      </c>
      <c r="XP9">
        <v>0</v>
      </c>
      <c r="XQ9">
        <v>1270</v>
      </c>
      <c r="XR9">
        <v>99.61</v>
      </c>
      <c r="XS9" s="106"/>
      <c r="XT9" s="175"/>
      <c r="XU9" s="170" t="s">
        <v>2379</v>
      </c>
      <c r="XV9" s="170" t="s">
        <v>2737</v>
      </c>
      <c r="XW9" s="170" t="s">
        <v>2692</v>
      </c>
      <c r="XX9" s="170">
        <v>8</v>
      </c>
      <c r="XY9" s="1">
        <v>0</v>
      </c>
      <c r="XZ9" s="1">
        <v>0</v>
      </c>
      <c r="YA9" s="1">
        <v>0</v>
      </c>
      <c r="YB9" s="1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82</v>
      </c>
      <c r="YN9">
        <v>6</v>
      </c>
      <c r="YO9">
        <v>88</v>
      </c>
      <c r="YP9">
        <v>97</v>
      </c>
      <c r="YQ9">
        <v>5</v>
      </c>
      <c r="YR9">
        <v>1</v>
      </c>
      <c r="YS9">
        <v>103</v>
      </c>
      <c r="YT9">
        <v>94.17</v>
      </c>
      <c r="YU9" s="106"/>
      <c r="YV9" s="175" t="e">
        <f t="shared" si="21"/>
        <v>#DIV/0!</v>
      </c>
      <c r="YW9" s="170" t="s">
        <v>2379</v>
      </c>
      <c r="YX9" s="170" t="s">
        <v>2737</v>
      </c>
      <c r="YY9" s="170" t="s">
        <v>2692</v>
      </c>
      <c r="YZ9" s="170">
        <v>8</v>
      </c>
      <c r="ZA9" s="1">
        <v>0</v>
      </c>
      <c r="ZB9" s="1">
        <v>0</v>
      </c>
      <c r="ZC9" s="1">
        <v>0</v>
      </c>
      <c r="ZD9" s="1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54</v>
      </c>
      <c r="ZP9">
        <v>0</v>
      </c>
      <c r="ZQ9">
        <v>54</v>
      </c>
      <c r="ZR9">
        <v>291</v>
      </c>
      <c r="ZS9">
        <v>0</v>
      </c>
      <c r="ZT9">
        <v>0</v>
      </c>
      <c r="ZU9">
        <v>291</v>
      </c>
      <c r="ZV9">
        <v>100</v>
      </c>
      <c r="ZW9" s="106"/>
      <c r="ZX9" s="175" t="e">
        <f t="shared" si="22"/>
        <v>#DIV/0!</v>
      </c>
      <c r="ZY9" s="170" t="s">
        <v>2379</v>
      </c>
      <c r="ZZ9" s="170" t="s">
        <v>2737</v>
      </c>
      <c r="AAA9" s="170" t="s">
        <v>2692</v>
      </c>
      <c r="AAB9" s="170">
        <v>8</v>
      </c>
      <c r="AAC9" s="1">
        <v>0</v>
      </c>
      <c r="AAD9" s="1">
        <v>0</v>
      </c>
      <c r="AAE9" s="1">
        <v>0</v>
      </c>
      <c r="AAF9" s="1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54</v>
      </c>
      <c r="AAR9">
        <v>0</v>
      </c>
      <c r="AAS9">
        <v>54</v>
      </c>
      <c r="AAT9">
        <v>291</v>
      </c>
      <c r="AAU9">
        <v>0</v>
      </c>
      <c r="AAV9">
        <v>0</v>
      </c>
      <c r="AAW9">
        <v>291</v>
      </c>
      <c r="AAX9">
        <v>100</v>
      </c>
      <c r="AAY9" s="106"/>
      <c r="AAZ9" s="175" t="e">
        <f t="shared" si="23"/>
        <v>#DIV/0!</v>
      </c>
      <c r="ABA9" s="170" t="s">
        <v>2379</v>
      </c>
      <c r="ABB9" s="170" t="s">
        <v>2737</v>
      </c>
      <c r="ABC9" s="170" t="s">
        <v>2692</v>
      </c>
      <c r="ABD9" s="170">
        <v>8</v>
      </c>
      <c r="ABE9" s="1">
        <v>0</v>
      </c>
      <c r="ABF9" s="1">
        <v>0</v>
      </c>
      <c r="ABG9" s="1">
        <v>0</v>
      </c>
      <c r="ABH9" s="1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224</v>
      </c>
      <c r="ABT9">
        <v>13</v>
      </c>
      <c r="ABU9">
        <v>237</v>
      </c>
      <c r="ABV9">
        <v>2105</v>
      </c>
      <c r="ABW9">
        <v>13</v>
      </c>
      <c r="ABX9">
        <v>4</v>
      </c>
      <c r="ABY9">
        <v>2122</v>
      </c>
      <c r="ABZ9">
        <v>99.2</v>
      </c>
      <c r="ACA9" s="106">
        <f t="shared" si="31"/>
        <v>0</v>
      </c>
      <c r="ACB9" s="175" t="e">
        <f t="shared" si="24"/>
        <v>#DIV/0!</v>
      </c>
      <c r="ACC9" s="170" t="s">
        <v>2379</v>
      </c>
      <c r="ACD9" s="170" t="s">
        <v>2737</v>
      </c>
      <c r="ACE9" s="170" t="s">
        <v>2692</v>
      </c>
      <c r="ACF9" s="170">
        <v>8</v>
      </c>
      <c r="ACG9" s="1"/>
      <c r="ACH9" s="1"/>
      <c r="ACI9" s="1"/>
      <c r="ACJ9" s="1"/>
      <c r="ADC9" s="106"/>
      <c r="ADD9" s="175" t="e">
        <f t="shared" si="25"/>
        <v>#DIV/0!</v>
      </c>
    </row>
    <row r="10" spans="1:784">
      <c r="A10" s="170" t="s">
        <v>2369</v>
      </c>
      <c r="B10" s="170" t="s">
        <v>2737</v>
      </c>
      <c r="C10" s="170" t="s">
        <v>2692</v>
      </c>
      <c r="D10" s="170">
        <v>8</v>
      </c>
      <c r="E10" s="1">
        <v>6.7557870370370365E-2</v>
      </c>
      <c r="F10" s="1">
        <v>3.7210648148148152E-2</v>
      </c>
      <c r="G10" s="1">
        <v>3.7210648148148152E-2</v>
      </c>
      <c r="H10" s="1">
        <v>1.7337962962962961E-2</v>
      </c>
      <c r="I10">
        <v>60</v>
      </c>
      <c r="J10">
        <v>8</v>
      </c>
      <c r="K10">
        <v>68</v>
      </c>
      <c r="L10">
        <v>10</v>
      </c>
      <c r="M10">
        <v>7</v>
      </c>
      <c r="N10">
        <v>5</v>
      </c>
      <c r="O10">
        <v>22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s="106"/>
      <c r="AB10" s="175"/>
      <c r="AC10" s="170" t="s">
        <v>2369</v>
      </c>
      <c r="AD10" s="170" t="s">
        <v>2737</v>
      </c>
      <c r="AE10" s="170" t="s">
        <v>2692</v>
      </c>
      <c r="AF10" s="170">
        <v>8</v>
      </c>
      <c r="AG10" s="1">
        <v>0.19444444444444445</v>
      </c>
      <c r="AH10" s="1">
        <v>0.12366898148148148</v>
      </c>
      <c r="AI10" s="1">
        <v>0.12366898148148148</v>
      </c>
      <c r="AJ10" s="1">
        <v>1.5439814814814816E-2</v>
      </c>
      <c r="AK10">
        <v>14</v>
      </c>
      <c r="AL10">
        <v>58</v>
      </c>
      <c r="AM10">
        <v>72</v>
      </c>
      <c r="AN10">
        <v>831</v>
      </c>
      <c r="AO10">
        <v>63</v>
      </c>
      <c r="AP10">
        <v>33</v>
      </c>
      <c r="AQ10">
        <v>927</v>
      </c>
      <c r="AR10">
        <v>0</v>
      </c>
      <c r="AS10">
        <v>0</v>
      </c>
      <c r="AT10">
        <v>0</v>
      </c>
      <c r="AU10">
        <v>18</v>
      </c>
      <c r="AV10">
        <v>1</v>
      </c>
      <c r="AW10">
        <v>19</v>
      </c>
      <c r="AX10">
        <v>373</v>
      </c>
      <c r="AY10">
        <v>2</v>
      </c>
      <c r="AZ10">
        <v>0</v>
      </c>
      <c r="BA10">
        <v>375</v>
      </c>
      <c r="BB10">
        <v>99.47</v>
      </c>
      <c r="BC10" s="106">
        <v>823</v>
      </c>
      <c r="BD10" s="175">
        <f t="shared" si="35"/>
        <v>112.63669501822599</v>
      </c>
      <c r="BE10" s="170" t="s">
        <v>2369</v>
      </c>
      <c r="BF10" s="170" t="s">
        <v>2737</v>
      </c>
      <c r="BG10" s="170" t="s">
        <v>2692</v>
      </c>
      <c r="BH10" s="170">
        <v>8</v>
      </c>
      <c r="BI10" s="1">
        <v>0.18820601851851851</v>
      </c>
      <c r="BJ10" s="1">
        <v>0.12291666666666667</v>
      </c>
      <c r="BK10" s="1">
        <v>0.12291666666666667</v>
      </c>
      <c r="BL10" s="1">
        <v>7.5115740740740742E-3</v>
      </c>
      <c r="BM10">
        <v>87</v>
      </c>
      <c r="BN10">
        <v>52</v>
      </c>
      <c r="BO10">
        <v>139</v>
      </c>
      <c r="BP10">
        <v>859</v>
      </c>
      <c r="BQ10">
        <v>48</v>
      </c>
      <c r="BR10">
        <v>22</v>
      </c>
      <c r="BS10">
        <v>929</v>
      </c>
      <c r="BT10">
        <v>0</v>
      </c>
      <c r="BU10">
        <v>0</v>
      </c>
      <c r="BV10">
        <v>0</v>
      </c>
      <c r="BW10">
        <v>16</v>
      </c>
      <c r="BX10">
        <v>6</v>
      </c>
      <c r="BY10">
        <v>22</v>
      </c>
      <c r="BZ10">
        <v>366</v>
      </c>
      <c r="CA10">
        <v>8</v>
      </c>
      <c r="CB10">
        <v>4</v>
      </c>
      <c r="CC10">
        <v>378</v>
      </c>
      <c r="CD10">
        <v>96.83</v>
      </c>
      <c r="CE10" s="106">
        <v>823</v>
      </c>
      <c r="CF10" s="175">
        <f t="shared" si="36"/>
        <v>112.8797083839611</v>
      </c>
      <c r="CG10" s="170" t="s">
        <v>2369</v>
      </c>
      <c r="CH10" s="170" t="s">
        <v>2737</v>
      </c>
      <c r="CI10" s="170" t="s">
        <v>2692</v>
      </c>
      <c r="CJ10" s="170">
        <v>8</v>
      </c>
      <c r="CK10" s="1">
        <v>0.21337962962962964</v>
      </c>
      <c r="CL10" s="1">
        <v>0.12699074074074074</v>
      </c>
      <c r="CM10" s="1">
        <v>0.12699074074074074</v>
      </c>
      <c r="CN10" s="1">
        <v>1.6249999999999997E-2</v>
      </c>
      <c r="CO10">
        <v>17</v>
      </c>
      <c r="CP10">
        <v>50</v>
      </c>
      <c r="CQ10">
        <v>67</v>
      </c>
      <c r="CR10">
        <v>792</v>
      </c>
      <c r="CS10">
        <v>88</v>
      </c>
      <c r="CT10">
        <v>13</v>
      </c>
      <c r="CU10">
        <v>893</v>
      </c>
      <c r="CV10">
        <v>0</v>
      </c>
      <c r="CW10">
        <v>0</v>
      </c>
      <c r="CX10">
        <v>0</v>
      </c>
      <c r="CY10">
        <v>24</v>
      </c>
      <c r="CZ10">
        <v>6</v>
      </c>
      <c r="DA10">
        <v>30</v>
      </c>
      <c r="DB10">
        <v>577</v>
      </c>
      <c r="DC10">
        <v>6</v>
      </c>
      <c r="DD10">
        <v>1</v>
      </c>
      <c r="DE10">
        <v>584</v>
      </c>
      <c r="DF10">
        <v>98.8</v>
      </c>
      <c r="DG10" s="106">
        <v>823</v>
      </c>
      <c r="DH10" s="175">
        <f t="shared" si="37"/>
        <v>108.50546780072905</v>
      </c>
      <c r="DI10" s="170" t="s">
        <v>2369</v>
      </c>
      <c r="DJ10" s="170" t="s">
        <v>2737</v>
      </c>
      <c r="DK10" s="170" t="s">
        <v>2692</v>
      </c>
      <c r="DL10" s="170">
        <v>8</v>
      </c>
      <c r="DM10" s="1">
        <v>0.32318287037037036</v>
      </c>
      <c r="DN10" s="1">
        <v>0.20829861111111111</v>
      </c>
      <c r="DO10" s="1">
        <v>0.20829861111111111</v>
      </c>
      <c r="DP10" s="1">
        <v>1.4236111111111111E-2</v>
      </c>
      <c r="DQ10">
        <v>40</v>
      </c>
      <c r="DR10">
        <v>62</v>
      </c>
      <c r="DS10">
        <v>102</v>
      </c>
      <c r="DT10">
        <v>1417</v>
      </c>
      <c r="DU10">
        <v>101</v>
      </c>
      <c r="DV10">
        <v>24</v>
      </c>
      <c r="DW10">
        <v>1542</v>
      </c>
      <c r="DX10">
        <v>0</v>
      </c>
      <c r="DY10">
        <v>0</v>
      </c>
      <c r="DZ10">
        <v>0</v>
      </c>
      <c r="EA10">
        <v>16</v>
      </c>
      <c r="EB10">
        <v>1</v>
      </c>
      <c r="EC10">
        <v>17</v>
      </c>
      <c r="ED10">
        <v>218</v>
      </c>
      <c r="EE10">
        <v>1</v>
      </c>
      <c r="EF10">
        <v>0</v>
      </c>
      <c r="EG10">
        <v>219</v>
      </c>
      <c r="EH10">
        <v>99.54</v>
      </c>
      <c r="EI10" s="106">
        <v>823</v>
      </c>
      <c r="EJ10" s="175">
        <f t="shared" si="4"/>
        <v>187.36330498177401</v>
      </c>
      <c r="EK10" s="170" t="s">
        <v>2369</v>
      </c>
      <c r="EL10" s="170" t="s">
        <v>2737</v>
      </c>
      <c r="EM10" s="170" t="s">
        <v>2692</v>
      </c>
      <c r="EN10" s="170">
        <v>8</v>
      </c>
      <c r="EO10" s="1">
        <v>0.2225462962962963</v>
      </c>
      <c r="EP10" s="1">
        <v>0.20829861111111111</v>
      </c>
      <c r="EQ10" s="1">
        <v>0.10062500000000001</v>
      </c>
      <c r="ER10" s="1">
        <v>1.4236111111111111E-2</v>
      </c>
      <c r="ES10">
        <v>40</v>
      </c>
      <c r="ET10">
        <v>62</v>
      </c>
      <c r="EU10">
        <v>102</v>
      </c>
      <c r="EV10">
        <v>1417</v>
      </c>
      <c r="EW10">
        <v>101</v>
      </c>
      <c r="EX10">
        <v>24</v>
      </c>
      <c r="EY10">
        <v>1542</v>
      </c>
      <c r="EZ10">
        <v>0</v>
      </c>
      <c r="FA10">
        <v>0</v>
      </c>
      <c r="FB10">
        <v>0</v>
      </c>
      <c r="FC10">
        <v>16</v>
      </c>
      <c r="FD10">
        <v>1</v>
      </c>
      <c r="FE10">
        <v>17</v>
      </c>
      <c r="FF10">
        <v>218</v>
      </c>
      <c r="FG10">
        <v>1</v>
      </c>
      <c r="FH10">
        <v>0</v>
      </c>
      <c r="FI10">
        <v>219</v>
      </c>
      <c r="FJ10">
        <v>99.54</v>
      </c>
      <c r="FK10" s="106">
        <v>823</v>
      </c>
      <c r="FL10" s="175">
        <f t="shared" si="5"/>
        <v>187.36330498177401</v>
      </c>
      <c r="FM10" s="170" t="s">
        <v>2369</v>
      </c>
      <c r="FN10" s="170" t="s">
        <v>2737</v>
      </c>
      <c r="FO10" s="170" t="s">
        <v>2692</v>
      </c>
      <c r="FP10" s="170">
        <v>8</v>
      </c>
      <c r="FQ10" s="1">
        <v>0.68991898148148145</v>
      </c>
      <c r="FR10" s="1">
        <v>0.61910879629629634</v>
      </c>
      <c r="FS10" s="1">
        <v>0.29686342592592591</v>
      </c>
      <c r="FT10" s="1">
        <v>7.0810185185185184E-2</v>
      </c>
      <c r="FU10">
        <v>218</v>
      </c>
      <c r="FV10">
        <v>230</v>
      </c>
      <c r="FW10">
        <v>448</v>
      </c>
      <c r="FX10">
        <v>3909</v>
      </c>
      <c r="FY10">
        <v>307</v>
      </c>
      <c r="FZ10">
        <v>97</v>
      </c>
      <c r="GA10">
        <v>4313</v>
      </c>
      <c r="GB10">
        <v>0</v>
      </c>
      <c r="GC10">
        <v>0</v>
      </c>
      <c r="GD10">
        <v>0</v>
      </c>
      <c r="GE10">
        <v>74</v>
      </c>
      <c r="GF10">
        <v>14</v>
      </c>
      <c r="GG10">
        <v>88</v>
      </c>
      <c r="GH10">
        <v>1534</v>
      </c>
      <c r="GI10">
        <v>17</v>
      </c>
      <c r="GJ10">
        <v>5</v>
      </c>
      <c r="GK10">
        <v>1556</v>
      </c>
      <c r="GL10">
        <v>98.59</v>
      </c>
      <c r="GM10" s="106">
        <f t="shared" si="6"/>
        <v>3292</v>
      </c>
      <c r="GN10" s="175">
        <f t="shared" si="7"/>
        <v>131.01458080194411</v>
      </c>
      <c r="GO10" s="170" t="s">
        <v>2369</v>
      </c>
      <c r="GP10" s="170" t="s">
        <v>2737</v>
      </c>
      <c r="GQ10" s="170" t="s">
        <v>2692</v>
      </c>
      <c r="GR10" s="170">
        <v>8</v>
      </c>
      <c r="GS10" s="1">
        <v>0.37756944444444446</v>
      </c>
      <c r="GT10" s="1">
        <v>0.27327546296296296</v>
      </c>
      <c r="GU10" s="1">
        <v>0.27327546296296296</v>
      </c>
      <c r="GV10" s="1">
        <v>2.1597222222222223E-2</v>
      </c>
      <c r="GW10">
        <v>120</v>
      </c>
      <c r="GX10">
        <v>148</v>
      </c>
      <c r="GY10">
        <v>268</v>
      </c>
      <c r="GZ10">
        <v>1382</v>
      </c>
      <c r="HA10">
        <v>170</v>
      </c>
      <c r="HB10">
        <v>60</v>
      </c>
      <c r="HC10">
        <v>1612</v>
      </c>
      <c r="HD10">
        <v>0</v>
      </c>
      <c r="HE10">
        <v>0</v>
      </c>
      <c r="HF10">
        <v>0</v>
      </c>
      <c r="HG10">
        <v>13</v>
      </c>
      <c r="HH10">
        <v>4</v>
      </c>
      <c r="HI10">
        <v>17</v>
      </c>
      <c r="HJ10">
        <v>448</v>
      </c>
      <c r="HK10">
        <v>7</v>
      </c>
      <c r="HL10">
        <v>2</v>
      </c>
      <c r="HM10">
        <v>457</v>
      </c>
      <c r="HN10">
        <v>98.03</v>
      </c>
      <c r="HO10" s="106">
        <v>823</v>
      </c>
      <c r="HP10" s="175">
        <f t="shared" si="8"/>
        <v>195.86877278250304</v>
      </c>
      <c r="HQ10" s="170" t="s">
        <v>2369</v>
      </c>
      <c r="HR10" s="170" t="s">
        <v>2737</v>
      </c>
      <c r="HS10" s="170" t="s">
        <v>2692</v>
      </c>
      <c r="HT10" s="170">
        <v>8</v>
      </c>
      <c r="HU10" s="1">
        <v>0.24883101851851852</v>
      </c>
      <c r="HV10" s="1">
        <v>0.15975694444444444</v>
      </c>
      <c r="HW10" s="1">
        <v>0.15975694444444444</v>
      </c>
      <c r="HX10" s="1">
        <v>9.0393518518518522E-3</v>
      </c>
      <c r="HY10">
        <v>31</v>
      </c>
      <c r="HZ10">
        <v>60</v>
      </c>
      <c r="IA10">
        <v>91</v>
      </c>
      <c r="IB10">
        <v>1200</v>
      </c>
      <c r="IC10">
        <v>79</v>
      </c>
      <c r="ID10">
        <v>31</v>
      </c>
      <c r="IE10">
        <v>1310</v>
      </c>
      <c r="IF10">
        <v>0</v>
      </c>
      <c r="IG10">
        <v>0</v>
      </c>
      <c r="IH10">
        <v>0</v>
      </c>
      <c r="II10">
        <v>19</v>
      </c>
      <c r="IJ10">
        <v>4</v>
      </c>
      <c r="IK10">
        <v>23</v>
      </c>
      <c r="IL10">
        <v>613</v>
      </c>
      <c r="IM10">
        <v>6</v>
      </c>
      <c r="IN10">
        <v>1</v>
      </c>
      <c r="IO10">
        <v>620</v>
      </c>
      <c r="IP10">
        <v>98.87</v>
      </c>
      <c r="IQ10" s="106">
        <v>823</v>
      </c>
      <c r="IR10" s="175">
        <f t="shared" si="26"/>
        <v>159.1737545565006</v>
      </c>
      <c r="IS10" s="170" t="s">
        <v>2369</v>
      </c>
      <c r="IT10" s="170" t="s">
        <v>2737</v>
      </c>
      <c r="IU10" s="170" t="s">
        <v>2692</v>
      </c>
      <c r="IV10" s="170">
        <v>8</v>
      </c>
      <c r="IW10" s="1">
        <v>0.32758101851851851</v>
      </c>
      <c r="IX10" s="1">
        <v>0.20534722222222224</v>
      </c>
      <c r="IY10" s="1">
        <v>0.20534722222222224</v>
      </c>
      <c r="IZ10" s="1">
        <v>2.5196759259259256E-2</v>
      </c>
      <c r="JA10">
        <v>5</v>
      </c>
      <c r="JB10">
        <v>62</v>
      </c>
      <c r="JC10">
        <v>67</v>
      </c>
      <c r="JD10">
        <v>1385</v>
      </c>
      <c r="JE10">
        <v>119</v>
      </c>
      <c r="JF10">
        <v>62</v>
      </c>
      <c r="JG10">
        <v>1566</v>
      </c>
      <c r="JH10">
        <v>0</v>
      </c>
      <c r="JI10">
        <v>0</v>
      </c>
      <c r="JJ10">
        <v>0</v>
      </c>
      <c r="JK10">
        <v>19</v>
      </c>
      <c r="JL10">
        <v>2</v>
      </c>
      <c r="JM10">
        <v>21</v>
      </c>
      <c r="JN10">
        <v>649</v>
      </c>
      <c r="JO10">
        <v>6</v>
      </c>
      <c r="JP10">
        <v>0</v>
      </c>
      <c r="JQ10">
        <v>655</v>
      </c>
      <c r="JR10">
        <v>99.08</v>
      </c>
      <c r="JS10" s="106">
        <v>823</v>
      </c>
      <c r="JT10" s="175">
        <f t="shared" si="27"/>
        <v>190.2794653705954</v>
      </c>
      <c r="JU10" s="170" t="s">
        <v>2369</v>
      </c>
      <c r="JV10" s="170" t="s">
        <v>2737</v>
      </c>
      <c r="JW10" s="170" t="s">
        <v>2692</v>
      </c>
      <c r="JX10" s="170">
        <v>8</v>
      </c>
      <c r="JY10" s="1">
        <v>0.34118055555555554</v>
      </c>
      <c r="JZ10" s="1">
        <v>0.19335648148148146</v>
      </c>
      <c r="KA10" s="1">
        <v>0.19335648148148146</v>
      </c>
      <c r="KB10" s="1">
        <v>3.1145833333333334E-2</v>
      </c>
      <c r="KC10">
        <v>18</v>
      </c>
      <c r="KD10">
        <v>84</v>
      </c>
      <c r="KE10">
        <v>102</v>
      </c>
      <c r="KF10">
        <v>1315</v>
      </c>
      <c r="KG10">
        <v>148</v>
      </c>
      <c r="KH10">
        <v>33</v>
      </c>
      <c r="KI10">
        <v>1496</v>
      </c>
      <c r="KJ10">
        <v>0</v>
      </c>
      <c r="KK10">
        <v>0</v>
      </c>
      <c r="KL10">
        <v>0</v>
      </c>
      <c r="KM10">
        <v>18</v>
      </c>
      <c r="KN10">
        <v>4</v>
      </c>
      <c r="KO10">
        <v>22</v>
      </c>
      <c r="KP10">
        <v>837</v>
      </c>
      <c r="KQ10">
        <v>6</v>
      </c>
      <c r="KR10">
        <v>0</v>
      </c>
      <c r="KS10">
        <v>843</v>
      </c>
      <c r="KT10">
        <v>99.29</v>
      </c>
      <c r="KU10" s="106">
        <v>823</v>
      </c>
      <c r="KV10" s="175">
        <f t="shared" si="28"/>
        <v>181.77399756986634</v>
      </c>
      <c r="KW10" s="170" t="s">
        <v>2369</v>
      </c>
      <c r="KX10" s="170" t="s">
        <v>2737</v>
      </c>
      <c r="KY10" s="170" t="s">
        <v>2692</v>
      </c>
      <c r="KZ10" s="170">
        <v>8</v>
      </c>
      <c r="LA10" s="1">
        <v>0.22450231481481484</v>
      </c>
      <c r="LB10" s="1">
        <v>0.19335648148148146</v>
      </c>
      <c r="LC10" s="1">
        <v>0.11667824074074074</v>
      </c>
      <c r="LD10" s="1">
        <v>3.1145833333333334E-2</v>
      </c>
      <c r="LE10">
        <v>18</v>
      </c>
      <c r="LF10">
        <v>84</v>
      </c>
      <c r="LG10">
        <v>102</v>
      </c>
      <c r="LH10">
        <v>1315</v>
      </c>
      <c r="LI10">
        <v>148</v>
      </c>
      <c r="LJ10">
        <v>33</v>
      </c>
      <c r="LK10">
        <v>1496</v>
      </c>
      <c r="LL10">
        <v>0</v>
      </c>
      <c r="LM10">
        <v>0</v>
      </c>
      <c r="LN10">
        <v>0</v>
      </c>
      <c r="LO10">
        <v>18</v>
      </c>
      <c r="LP10">
        <v>4</v>
      </c>
      <c r="LQ10">
        <v>22</v>
      </c>
      <c r="LR10">
        <v>837</v>
      </c>
      <c r="LS10">
        <v>6</v>
      </c>
      <c r="LT10">
        <v>0</v>
      </c>
      <c r="LU10">
        <v>843</v>
      </c>
      <c r="LV10">
        <v>99.29</v>
      </c>
      <c r="LW10" s="106">
        <v>823</v>
      </c>
      <c r="LX10" s="175">
        <f t="shared" si="9"/>
        <v>181.77399756986634</v>
      </c>
      <c r="LY10" s="170" t="s">
        <v>2369</v>
      </c>
      <c r="LZ10" s="170" t="s">
        <v>2737</v>
      </c>
      <c r="MA10" s="170" t="s">
        <v>2692</v>
      </c>
      <c r="MB10" s="170">
        <v>8</v>
      </c>
      <c r="MC10" s="1">
        <v>0.91873842592592592</v>
      </c>
      <c r="MD10" s="1">
        <v>0.83174768518518516</v>
      </c>
      <c r="ME10" s="1">
        <v>0.37643518518518521</v>
      </c>
      <c r="MF10" s="1">
        <v>8.6990740740740743E-2</v>
      </c>
      <c r="MG10">
        <v>174</v>
      </c>
      <c r="MH10">
        <v>354</v>
      </c>
      <c r="MI10">
        <v>528</v>
      </c>
      <c r="MJ10">
        <v>5282</v>
      </c>
      <c r="MK10">
        <v>516</v>
      </c>
      <c r="ML10">
        <v>186</v>
      </c>
      <c r="MM10">
        <v>5984</v>
      </c>
      <c r="MN10">
        <v>0</v>
      </c>
      <c r="MO10">
        <v>0</v>
      </c>
      <c r="MP10">
        <v>0</v>
      </c>
      <c r="MQ10">
        <v>69</v>
      </c>
      <c r="MR10">
        <v>14</v>
      </c>
      <c r="MS10">
        <v>83</v>
      </c>
      <c r="MT10">
        <v>2547</v>
      </c>
      <c r="MU10">
        <v>25</v>
      </c>
      <c r="MV10">
        <v>3</v>
      </c>
      <c r="MW10">
        <v>2575</v>
      </c>
      <c r="MX10">
        <v>98.91</v>
      </c>
      <c r="MY10" s="106">
        <f t="shared" si="29"/>
        <v>3292</v>
      </c>
      <c r="MZ10" s="175">
        <f t="shared" si="10"/>
        <v>181.77399756986634</v>
      </c>
      <c r="NA10" s="170" t="s">
        <v>2369</v>
      </c>
      <c r="NB10" s="170" t="s">
        <v>2737</v>
      </c>
      <c r="NC10" s="170" t="s">
        <v>2692</v>
      </c>
      <c r="ND10" s="170">
        <v>8</v>
      </c>
      <c r="NE10" s="1">
        <v>0.14026620370370371</v>
      </c>
      <c r="NF10" s="1">
        <v>0.10159722222222223</v>
      </c>
      <c r="NG10" s="1">
        <v>0.10159722222222223</v>
      </c>
      <c r="NH10" s="1">
        <v>7.1759259259259259E-3</v>
      </c>
      <c r="NI10">
        <v>39</v>
      </c>
      <c r="NJ10">
        <v>47</v>
      </c>
      <c r="NK10">
        <v>86</v>
      </c>
      <c r="NL10">
        <v>388</v>
      </c>
      <c r="NM10">
        <v>39</v>
      </c>
      <c r="NN10">
        <v>20</v>
      </c>
      <c r="NO10">
        <v>447</v>
      </c>
      <c r="NP10">
        <v>0</v>
      </c>
      <c r="NQ10">
        <v>0</v>
      </c>
      <c r="NR10">
        <v>0</v>
      </c>
      <c r="NS10">
        <v>1</v>
      </c>
      <c r="NT10">
        <v>0</v>
      </c>
      <c r="NU10">
        <v>1</v>
      </c>
      <c r="NV10">
        <v>26</v>
      </c>
      <c r="NW10">
        <v>0</v>
      </c>
      <c r="NX10">
        <v>0</v>
      </c>
      <c r="NY10">
        <v>26</v>
      </c>
      <c r="NZ10">
        <v>100</v>
      </c>
      <c r="OA10" s="106">
        <v>411</v>
      </c>
      <c r="OB10" s="175">
        <f t="shared" si="11"/>
        <v>108.75912408759123</v>
      </c>
      <c r="OC10" s="170" t="s">
        <v>2369</v>
      </c>
      <c r="OD10" s="170" t="s">
        <v>2737</v>
      </c>
      <c r="OE10" s="170" t="s">
        <v>2692</v>
      </c>
      <c r="OF10" s="170"/>
      <c r="OG10" s="1">
        <v>0</v>
      </c>
      <c r="OH10" s="1">
        <v>0</v>
      </c>
      <c r="OI10" s="1">
        <v>0</v>
      </c>
      <c r="OJ10" s="1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21</v>
      </c>
      <c r="OV10">
        <v>0</v>
      </c>
      <c r="OW10">
        <v>21</v>
      </c>
      <c r="OX10">
        <v>686</v>
      </c>
      <c r="OY10">
        <v>0</v>
      </c>
      <c r="OZ10">
        <v>0</v>
      </c>
      <c r="PA10">
        <v>686</v>
      </c>
      <c r="PB10">
        <v>100</v>
      </c>
      <c r="PC10" s="106"/>
      <c r="PD10" s="175"/>
      <c r="PE10" s="170" t="s">
        <v>2369</v>
      </c>
      <c r="PF10" s="170" t="s">
        <v>2737</v>
      </c>
      <c r="PG10" s="170" t="s">
        <v>2692</v>
      </c>
      <c r="PH10" s="170">
        <v>8</v>
      </c>
      <c r="PI10" s="1">
        <v>0</v>
      </c>
      <c r="PJ10" s="1">
        <v>0</v>
      </c>
      <c r="PK10" s="1">
        <v>0</v>
      </c>
      <c r="PL10" s="1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 s="106"/>
      <c r="QF10" s="175"/>
      <c r="QG10" s="170" t="s">
        <v>2369</v>
      </c>
      <c r="QH10" s="170" t="s">
        <v>2737</v>
      </c>
      <c r="QI10" s="170" t="s">
        <v>2692</v>
      </c>
      <c r="QJ10" s="170">
        <v>8</v>
      </c>
      <c r="QK10" s="1">
        <v>0</v>
      </c>
      <c r="QL10" s="1">
        <v>0</v>
      </c>
      <c r="QM10" s="1">
        <v>0</v>
      </c>
      <c r="QN10" s="1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14</v>
      </c>
      <c r="QZ10">
        <v>3</v>
      </c>
      <c r="RA10">
        <v>17</v>
      </c>
      <c r="RB10">
        <v>978</v>
      </c>
      <c r="RC10">
        <v>9</v>
      </c>
      <c r="RD10">
        <v>0</v>
      </c>
      <c r="RE10">
        <v>987</v>
      </c>
      <c r="RF10">
        <v>99.09</v>
      </c>
      <c r="RG10" s="106"/>
      <c r="RH10" s="175"/>
      <c r="RI10" s="170" t="s">
        <v>2369</v>
      </c>
      <c r="RJ10" s="170" t="s">
        <v>2737</v>
      </c>
      <c r="RK10" s="170" t="s">
        <v>2692</v>
      </c>
      <c r="RL10" s="170">
        <v>8</v>
      </c>
      <c r="RM10" s="1">
        <v>0</v>
      </c>
      <c r="RN10" s="1">
        <v>0</v>
      </c>
      <c r="RO10" s="1">
        <v>0</v>
      </c>
      <c r="RP10" s="1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11</v>
      </c>
      <c r="SB10">
        <v>4</v>
      </c>
      <c r="SC10">
        <v>15</v>
      </c>
      <c r="SD10">
        <v>731</v>
      </c>
      <c r="SE10">
        <v>12</v>
      </c>
      <c r="SF10">
        <v>1</v>
      </c>
      <c r="SG10">
        <v>744</v>
      </c>
      <c r="SH10">
        <v>98.25</v>
      </c>
      <c r="SI10" s="106"/>
      <c r="SJ10" s="175" t="e">
        <f t="shared" si="15"/>
        <v>#DIV/0!</v>
      </c>
      <c r="SK10" s="170" t="s">
        <v>2369</v>
      </c>
      <c r="SL10" s="170" t="s">
        <v>2737</v>
      </c>
      <c r="SM10" s="170" t="s">
        <v>2692</v>
      </c>
      <c r="SN10" s="170">
        <v>8</v>
      </c>
      <c r="SO10" s="1">
        <v>0</v>
      </c>
      <c r="SP10" s="1">
        <v>0</v>
      </c>
      <c r="SQ10" s="1">
        <v>0</v>
      </c>
      <c r="SR10" s="1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11</v>
      </c>
      <c r="TD10">
        <v>4</v>
      </c>
      <c r="TE10">
        <v>15</v>
      </c>
      <c r="TF10">
        <v>731</v>
      </c>
      <c r="TG10">
        <v>12</v>
      </c>
      <c r="TH10">
        <v>1</v>
      </c>
      <c r="TI10">
        <v>744</v>
      </c>
      <c r="TJ10">
        <v>98.25</v>
      </c>
      <c r="TK10" s="106"/>
      <c r="TL10" s="175" t="e">
        <f t="shared" si="16"/>
        <v>#DIV/0!</v>
      </c>
      <c r="TM10" s="170" t="s">
        <v>2369</v>
      </c>
      <c r="TN10" s="170" t="s">
        <v>2737</v>
      </c>
      <c r="TO10" s="170" t="s">
        <v>2692</v>
      </c>
      <c r="TP10" s="170">
        <v>8</v>
      </c>
      <c r="TQ10" s="1">
        <v>0.10878472222222223</v>
      </c>
      <c r="TR10" s="1">
        <v>0.10159722222222223</v>
      </c>
      <c r="TS10" s="1">
        <v>3.1469907407407412E-2</v>
      </c>
      <c r="TT10" s="1">
        <v>7.1759259259259259E-3</v>
      </c>
      <c r="TU10">
        <v>39</v>
      </c>
      <c r="TV10">
        <v>47</v>
      </c>
      <c r="TW10">
        <v>86</v>
      </c>
      <c r="TX10">
        <v>388</v>
      </c>
      <c r="TY10">
        <v>39</v>
      </c>
      <c r="TZ10">
        <v>20</v>
      </c>
      <c r="UA10">
        <v>447</v>
      </c>
      <c r="UB10">
        <v>0</v>
      </c>
      <c r="UC10">
        <v>0</v>
      </c>
      <c r="UD10">
        <v>0</v>
      </c>
      <c r="UE10">
        <v>47</v>
      </c>
      <c r="UF10">
        <v>7</v>
      </c>
      <c r="UG10">
        <v>54</v>
      </c>
      <c r="UH10">
        <v>2421</v>
      </c>
      <c r="UI10">
        <v>21</v>
      </c>
      <c r="UJ10">
        <v>1</v>
      </c>
      <c r="UK10">
        <v>2443</v>
      </c>
      <c r="UL10">
        <v>99.1</v>
      </c>
      <c r="UM10" s="106">
        <f t="shared" si="30"/>
        <v>411</v>
      </c>
      <c r="UN10" s="175">
        <f t="shared" si="17"/>
        <v>108.75912408759123</v>
      </c>
      <c r="UO10" s="170" t="s">
        <v>2369</v>
      </c>
      <c r="UP10" s="170" t="s">
        <v>2737</v>
      </c>
      <c r="UQ10" s="170" t="s">
        <v>2692</v>
      </c>
      <c r="UR10" s="170">
        <v>8</v>
      </c>
      <c r="US10" s="1">
        <v>0</v>
      </c>
      <c r="UT10" s="1">
        <v>0</v>
      </c>
      <c r="UU10" s="1">
        <v>0</v>
      </c>
      <c r="UV10" s="1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15</v>
      </c>
      <c r="VH10">
        <v>1</v>
      </c>
      <c r="VI10">
        <v>16</v>
      </c>
      <c r="VJ10">
        <v>601</v>
      </c>
      <c r="VK10">
        <v>1</v>
      </c>
      <c r="VL10">
        <v>0</v>
      </c>
      <c r="VM10">
        <v>602</v>
      </c>
      <c r="VN10">
        <v>99.83</v>
      </c>
      <c r="VO10" s="106"/>
      <c r="VP10" s="175"/>
      <c r="VQ10" s="170" t="s">
        <v>2369</v>
      </c>
      <c r="VR10" s="170" t="s">
        <v>2737</v>
      </c>
      <c r="VS10" s="170" t="s">
        <v>2692</v>
      </c>
      <c r="VT10" s="170">
        <v>8</v>
      </c>
      <c r="VU10" s="1">
        <v>0</v>
      </c>
      <c r="VV10" s="1">
        <v>0</v>
      </c>
      <c r="VW10" s="1">
        <v>0</v>
      </c>
      <c r="VX10" s="1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7</v>
      </c>
      <c r="WJ10">
        <v>0</v>
      </c>
      <c r="WK10">
        <v>7</v>
      </c>
      <c r="WL10">
        <v>190</v>
      </c>
      <c r="WM10">
        <v>0</v>
      </c>
      <c r="WN10">
        <v>0</v>
      </c>
      <c r="WO10">
        <v>190</v>
      </c>
      <c r="WP10">
        <v>100</v>
      </c>
      <c r="WQ10" s="106"/>
      <c r="WR10" s="175"/>
      <c r="WS10" s="170" t="s">
        <v>2369</v>
      </c>
      <c r="WT10" s="170" t="s">
        <v>2737</v>
      </c>
      <c r="WU10" s="170" t="s">
        <v>2692</v>
      </c>
      <c r="WV10" s="170">
        <v>8</v>
      </c>
      <c r="WW10" s="1">
        <v>0</v>
      </c>
      <c r="WX10" s="1">
        <v>0</v>
      </c>
      <c r="WY10" s="1">
        <v>0</v>
      </c>
      <c r="WZ10" s="1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7</v>
      </c>
      <c r="XL10">
        <v>0</v>
      </c>
      <c r="XM10">
        <v>7</v>
      </c>
      <c r="XN10">
        <v>190</v>
      </c>
      <c r="XO10">
        <v>0</v>
      </c>
      <c r="XP10">
        <v>0</v>
      </c>
      <c r="XQ10">
        <v>190</v>
      </c>
      <c r="XR10">
        <v>100</v>
      </c>
      <c r="XS10" s="106"/>
      <c r="XT10" s="175"/>
      <c r="XU10" s="170" t="s">
        <v>2369</v>
      </c>
      <c r="XV10" s="170" t="s">
        <v>2737</v>
      </c>
      <c r="XW10" s="170" t="s">
        <v>2692</v>
      </c>
      <c r="XX10" s="170">
        <v>8</v>
      </c>
      <c r="XY10" t="e">
        <v>#N/A</v>
      </c>
      <c r="XZ10" t="e">
        <v>#N/A</v>
      </c>
      <c r="YA10" t="e">
        <v>#N/A</v>
      </c>
      <c r="YB10" t="e">
        <v>#N/A</v>
      </c>
      <c r="YC10" t="e">
        <v>#N/A</v>
      </c>
      <c r="YD10" t="e">
        <v>#N/A</v>
      </c>
      <c r="YE10" t="e">
        <v>#N/A</v>
      </c>
      <c r="YF10" t="e">
        <v>#N/A</v>
      </c>
      <c r="YG10" t="e">
        <v>#N/A</v>
      </c>
      <c r="YH10" t="e">
        <v>#N/A</v>
      </c>
      <c r="YI10" t="e">
        <v>#N/A</v>
      </c>
      <c r="YJ10" t="e">
        <v>#N/A</v>
      </c>
      <c r="YK10" t="e">
        <v>#N/A</v>
      </c>
      <c r="YL10" t="e">
        <v>#N/A</v>
      </c>
      <c r="YM10" t="e">
        <v>#N/A</v>
      </c>
      <c r="YN10" t="e">
        <v>#N/A</v>
      </c>
      <c r="YO10" t="e">
        <v>#N/A</v>
      </c>
      <c r="YP10" t="e">
        <v>#N/A</v>
      </c>
      <c r="YQ10" t="e">
        <v>#N/A</v>
      </c>
      <c r="YR10" t="e">
        <v>#N/A</v>
      </c>
      <c r="YS10" t="e">
        <v>#N/A</v>
      </c>
      <c r="YT10" t="e">
        <v>#N/A</v>
      </c>
      <c r="YU10" s="106"/>
      <c r="YV10" s="175" t="e">
        <f t="shared" si="21"/>
        <v>#N/A</v>
      </c>
      <c r="YW10" s="170" t="s">
        <v>2369</v>
      </c>
      <c r="YX10" s="170" t="s">
        <v>2737</v>
      </c>
      <c r="YY10" s="170" t="s">
        <v>2692</v>
      </c>
      <c r="YZ10" s="170">
        <v>8</v>
      </c>
      <c r="ZA10" s="1" t="e">
        <v>#N/A</v>
      </c>
      <c r="ZB10" s="1" t="e">
        <v>#N/A</v>
      </c>
      <c r="ZC10" s="1" t="e">
        <v>#N/A</v>
      </c>
      <c r="ZD10" s="1" t="e">
        <v>#N/A</v>
      </c>
      <c r="ZE10" t="e">
        <v>#N/A</v>
      </c>
      <c r="ZF10" t="e">
        <v>#N/A</v>
      </c>
      <c r="ZG10" t="e">
        <v>#N/A</v>
      </c>
      <c r="ZH10" t="e">
        <v>#N/A</v>
      </c>
      <c r="ZI10" t="e">
        <v>#N/A</v>
      </c>
      <c r="ZJ10" t="e">
        <v>#N/A</v>
      </c>
      <c r="ZK10" t="e">
        <v>#N/A</v>
      </c>
      <c r="ZL10" t="e">
        <v>#N/A</v>
      </c>
      <c r="ZM10" t="e">
        <v>#N/A</v>
      </c>
      <c r="ZN10" t="e">
        <v>#N/A</v>
      </c>
      <c r="ZO10" t="e">
        <v>#N/A</v>
      </c>
      <c r="ZP10" t="e">
        <v>#N/A</v>
      </c>
      <c r="ZQ10" t="e">
        <v>#N/A</v>
      </c>
      <c r="ZR10" t="e">
        <v>#N/A</v>
      </c>
      <c r="ZS10" t="e">
        <v>#N/A</v>
      </c>
      <c r="ZT10" t="e">
        <v>#N/A</v>
      </c>
      <c r="ZU10" t="e">
        <v>#N/A</v>
      </c>
      <c r="ZV10" t="e">
        <v>#N/A</v>
      </c>
      <c r="ZW10" s="106"/>
      <c r="ZX10" s="175" t="e">
        <f t="shared" si="22"/>
        <v>#N/A</v>
      </c>
      <c r="ZY10" s="170" t="s">
        <v>2369</v>
      </c>
      <c r="ZZ10" s="170" t="s">
        <v>2737</v>
      </c>
      <c r="AAA10" s="170" t="s">
        <v>2692</v>
      </c>
      <c r="AAB10" s="170">
        <v>8</v>
      </c>
      <c r="AAC10" s="1" t="e">
        <v>#N/A</v>
      </c>
      <c r="AAD10" s="1" t="e">
        <v>#N/A</v>
      </c>
      <c r="AAE10" s="1" t="e">
        <v>#N/A</v>
      </c>
      <c r="AAF10" s="1" t="e">
        <v>#N/A</v>
      </c>
      <c r="AAG10" t="e">
        <v>#N/A</v>
      </c>
      <c r="AAH10" t="e">
        <v>#N/A</v>
      </c>
      <c r="AAI10" t="e">
        <v>#N/A</v>
      </c>
      <c r="AAJ10" t="e">
        <v>#N/A</v>
      </c>
      <c r="AAK10" t="e">
        <v>#N/A</v>
      </c>
      <c r="AAL10" t="e">
        <v>#N/A</v>
      </c>
      <c r="AAM10" t="e">
        <v>#N/A</v>
      </c>
      <c r="AAN10" t="e">
        <v>#N/A</v>
      </c>
      <c r="AAO10" t="e">
        <v>#N/A</v>
      </c>
      <c r="AAP10" t="e">
        <v>#N/A</v>
      </c>
      <c r="AAQ10" t="e">
        <v>#N/A</v>
      </c>
      <c r="AAR10" t="e">
        <v>#N/A</v>
      </c>
      <c r="AAS10" t="e">
        <v>#N/A</v>
      </c>
      <c r="AAT10" t="e">
        <v>#N/A</v>
      </c>
      <c r="AAU10" t="e">
        <v>#N/A</v>
      </c>
      <c r="AAV10" t="e">
        <v>#N/A</v>
      </c>
      <c r="AAW10" t="e">
        <v>#N/A</v>
      </c>
      <c r="AAX10" t="e">
        <v>#N/A</v>
      </c>
      <c r="AAY10" s="106"/>
      <c r="AAZ10" s="175" t="e">
        <f t="shared" si="23"/>
        <v>#N/A</v>
      </c>
      <c r="ABA10" s="170" t="s">
        <v>2369</v>
      </c>
      <c r="ABB10" s="170" t="s">
        <v>2737</v>
      </c>
      <c r="ABC10" s="170" t="s">
        <v>2692</v>
      </c>
      <c r="ABD10" s="170">
        <v>8</v>
      </c>
      <c r="ABE10" s="1">
        <v>0</v>
      </c>
      <c r="ABF10" s="1">
        <v>0</v>
      </c>
      <c r="ABG10" s="1">
        <v>0</v>
      </c>
      <c r="ABH10" s="1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22</v>
      </c>
      <c r="ABT10">
        <v>1</v>
      </c>
      <c r="ABU10">
        <v>23</v>
      </c>
      <c r="ABV10">
        <v>791</v>
      </c>
      <c r="ABW10">
        <v>1</v>
      </c>
      <c r="ABX10">
        <v>0</v>
      </c>
      <c r="ABY10">
        <v>792</v>
      </c>
      <c r="ABZ10">
        <v>99.87</v>
      </c>
      <c r="ACA10" s="106">
        <f t="shared" si="31"/>
        <v>0</v>
      </c>
      <c r="ACB10" s="175" t="e">
        <f t="shared" si="24"/>
        <v>#DIV/0!</v>
      </c>
      <c r="ACC10" s="170" t="s">
        <v>2369</v>
      </c>
      <c r="ACD10" s="170" t="s">
        <v>2737</v>
      </c>
      <c r="ACE10" s="170" t="s">
        <v>2692</v>
      </c>
      <c r="ACF10" s="170">
        <v>8</v>
      </c>
      <c r="ACG10" s="1"/>
      <c r="ACH10" s="1"/>
      <c r="ACI10" s="1"/>
      <c r="ACJ10" s="1"/>
      <c r="ADC10" s="106"/>
      <c r="ADD10" s="175" t="e">
        <f t="shared" si="25"/>
        <v>#DIV/0!</v>
      </c>
    </row>
    <row r="11" spans="1:784">
      <c r="A11" s="170" t="s">
        <v>2362</v>
      </c>
      <c r="B11" s="170" t="s">
        <v>2736</v>
      </c>
      <c r="C11" s="170" t="s">
        <v>2692</v>
      </c>
      <c r="D11" s="170">
        <v>8</v>
      </c>
      <c r="E11" s="1">
        <v>0.22855324074074077</v>
      </c>
      <c r="F11" s="1">
        <v>0.12289351851851853</v>
      </c>
      <c r="G11" s="1">
        <v>0.12289351851851853</v>
      </c>
      <c r="H11" s="1">
        <v>4.6851851851851846E-2</v>
      </c>
      <c r="I11">
        <v>59</v>
      </c>
      <c r="J11">
        <v>75</v>
      </c>
      <c r="K11">
        <v>134</v>
      </c>
      <c r="L11">
        <v>2248</v>
      </c>
      <c r="M11">
        <v>171</v>
      </c>
      <c r="N11">
        <v>36</v>
      </c>
      <c r="O11">
        <v>2455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106">
        <v>2400</v>
      </c>
      <c r="AB11" s="175">
        <f t="shared" si="0"/>
        <v>102.29166666666667</v>
      </c>
      <c r="AC11" s="170" t="s">
        <v>2362</v>
      </c>
      <c r="AD11" s="170" t="s">
        <v>2736</v>
      </c>
      <c r="AE11" s="170" t="s">
        <v>2692</v>
      </c>
      <c r="AF11" s="170"/>
      <c r="AG11" s="1">
        <v>0.22497685185185187</v>
      </c>
      <c r="AH11" s="1">
        <v>0.12283564814814814</v>
      </c>
      <c r="AI11" s="1">
        <v>0.12283564814814814</v>
      </c>
      <c r="AJ11" s="1">
        <v>5.6979166666666664E-2</v>
      </c>
      <c r="AK11">
        <v>53</v>
      </c>
      <c r="AL11">
        <v>73</v>
      </c>
      <c r="AM11">
        <v>126</v>
      </c>
      <c r="AN11">
        <v>2376</v>
      </c>
      <c r="AO11">
        <v>138</v>
      </c>
      <c r="AP11">
        <v>47</v>
      </c>
      <c r="AQ11">
        <v>2561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06">
        <v>2400</v>
      </c>
      <c r="BD11" s="175">
        <f t="shared" si="35"/>
        <v>106.70833333333334</v>
      </c>
      <c r="BE11" s="170" t="s">
        <v>2362</v>
      </c>
      <c r="BF11" s="170" t="s">
        <v>2736</v>
      </c>
      <c r="BG11" s="170" t="s">
        <v>2692</v>
      </c>
      <c r="BH11" s="170"/>
      <c r="BI11" t="e">
        <v>#N/A</v>
      </c>
      <c r="BJ11" t="e">
        <v>#N/A</v>
      </c>
      <c r="BK11" t="e">
        <v>#N/A</v>
      </c>
      <c r="BL11" t="e">
        <v>#N/A</v>
      </c>
      <c r="BM11" t="e">
        <v>#N/A</v>
      </c>
      <c r="BN11" t="e">
        <v>#N/A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e">
        <v>#N/A</v>
      </c>
      <c r="BU11" t="e">
        <v>#N/A</v>
      </c>
      <c r="BV11" t="e">
        <v>#N/A</v>
      </c>
      <c r="BW11" t="e">
        <v>#N/A</v>
      </c>
      <c r="BX11" t="e">
        <v>#N/A</v>
      </c>
      <c r="BY11" t="e">
        <v>#N/A</v>
      </c>
      <c r="BZ11" t="e">
        <v>#N/A</v>
      </c>
      <c r="CA11" t="e">
        <v>#N/A</v>
      </c>
      <c r="CB11" t="e">
        <v>#N/A</v>
      </c>
      <c r="CC11" t="e">
        <v>#N/A</v>
      </c>
      <c r="CD11" t="e">
        <v>#N/A</v>
      </c>
      <c r="CE11" s="106"/>
      <c r="CF11" s="175"/>
      <c r="CG11" s="170" t="s">
        <v>2362</v>
      </c>
      <c r="CH11" s="170" t="s">
        <v>2736</v>
      </c>
      <c r="CI11" s="170" t="s">
        <v>2692</v>
      </c>
      <c r="CJ11" s="170"/>
      <c r="CK11" t="e">
        <v>#N/A</v>
      </c>
      <c r="CL11" t="e">
        <v>#N/A</v>
      </c>
      <c r="CM11" t="e">
        <v>#N/A</v>
      </c>
      <c r="CN11" t="e">
        <v>#N/A</v>
      </c>
      <c r="CO11" t="e">
        <v>#N/A</v>
      </c>
      <c r="CP11" t="e">
        <v>#N/A</v>
      </c>
      <c r="CQ11" t="e">
        <v>#N/A</v>
      </c>
      <c r="CR11" t="e">
        <v>#N/A</v>
      </c>
      <c r="CS11" t="e">
        <v>#N/A</v>
      </c>
      <c r="CT11" t="e">
        <v>#N/A</v>
      </c>
      <c r="CU11" t="e">
        <v>#N/A</v>
      </c>
      <c r="CV11" t="e">
        <v>#N/A</v>
      </c>
      <c r="CW11" t="e">
        <v>#N/A</v>
      </c>
      <c r="CX11" t="e">
        <v>#N/A</v>
      </c>
      <c r="CY11" t="e">
        <v>#N/A</v>
      </c>
      <c r="CZ11" t="e">
        <v>#N/A</v>
      </c>
      <c r="DA11" t="e">
        <v>#N/A</v>
      </c>
      <c r="DB11" t="e">
        <v>#N/A</v>
      </c>
      <c r="DC11" t="e">
        <v>#N/A</v>
      </c>
      <c r="DD11" t="e">
        <v>#N/A</v>
      </c>
      <c r="DE11" t="e">
        <v>#N/A</v>
      </c>
      <c r="DF11" t="e">
        <v>#N/A</v>
      </c>
      <c r="DG11" s="106"/>
      <c r="DH11" s="175"/>
      <c r="DI11" s="170" t="s">
        <v>2362</v>
      </c>
      <c r="DJ11" s="170" t="s">
        <v>2736</v>
      </c>
      <c r="DK11" s="170" t="s">
        <v>2692</v>
      </c>
      <c r="DL11" s="170"/>
      <c r="DM11" t="e">
        <v>#N/A</v>
      </c>
      <c r="DN11" t="e">
        <v>#N/A</v>
      </c>
      <c r="DO11" t="e">
        <v>#N/A</v>
      </c>
      <c r="DP11" t="e">
        <v>#N/A</v>
      </c>
      <c r="DQ11" t="e">
        <v>#N/A</v>
      </c>
      <c r="DR11" t="e">
        <v>#N/A</v>
      </c>
      <c r="DS11" t="e">
        <v>#N/A</v>
      </c>
      <c r="DT11" t="e">
        <v>#N/A</v>
      </c>
      <c r="DU11" t="e">
        <v>#N/A</v>
      </c>
      <c r="DV11" t="e">
        <v>#N/A</v>
      </c>
      <c r="DW11" t="e">
        <v>#N/A</v>
      </c>
      <c r="DX11" t="e">
        <v>#N/A</v>
      </c>
      <c r="DY11" t="e">
        <v>#N/A</v>
      </c>
      <c r="DZ11" t="e">
        <v>#N/A</v>
      </c>
      <c r="EA11" t="e">
        <v>#N/A</v>
      </c>
      <c r="EB11" t="e">
        <v>#N/A</v>
      </c>
      <c r="EC11" t="e">
        <v>#N/A</v>
      </c>
      <c r="ED11" t="e">
        <v>#N/A</v>
      </c>
      <c r="EE11" t="e">
        <v>#N/A</v>
      </c>
      <c r="EF11" t="e">
        <v>#N/A</v>
      </c>
      <c r="EG11" t="e">
        <v>#N/A</v>
      </c>
      <c r="EH11" t="e">
        <v>#N/A</v>
      </c>
      <c r="EI11" s="106"/>
      <c r="EJ11" s="175"/>
      <c r="EK11" s="170" t="s">
        <v>2362</v>
      </c>
      <c r="EL11" s="170" t="s">
        <v>2736</v>
      </c>
      <c r="EM11" s="170" t="s">
        <v>2692</v>
      </c>
      <c r="EN11" s="170"/>
      <c r="EO11" t="e">
        <v>#N/A</v>
      </c>
      <c r="EP11" t="e">
        <v>#N/A</v>
      </c>
      <c r="EQ11" t="e">
        <v>#N/A</v>
      </c>
      <c r="ER11" t="e">
        <v>#N/A</v>
      </c>
      <c r="ES11" t="e">
        <v>#N/A</v>
      </c>
      <c r="ET11" t="e">
        <v>#N/A</v>
      </c>
      <c r="EU11" t="e">
        <v>#N/A</v>
      </c>
      <c r="EV11" t="e">
        <v>#N/A</v>
      </c>
      <c r="EW11" t="e">
        <v>#N/A</v>
      </c>
      <c r="EX11" t="e">
        <v>#N/A</v>
      </c>
      <c r="EY11" t="e">
        <v>#N/A</v>
      </c>
      <c r="EZ11" t="e">
        <v>#N/A</v>
      </c>
      <c r="FA11" t="e">
        <v>#N/A</v>
      </c>
      <c r="FB11" t="e">
        <v>#N/A</v>
      </c>
      <c r="FC11" t="e">
        <v>#N/A</v>
      </c>
      <c r="FD11" t="e">
        <v>#N/A</v>
      </c>
      <c r="FE11" t="e">
        <v>#N/A</v>
      </c>
      <c r="FF11" t="e">
        <v>#N/A</v>
      </c>
      <c r="FG11" t="e">
        <v>#N/A</v>
      </c>
      <c r="FH11" t="e">
        <v>#N/A</v>
      </c>
      <c r="FI11" t="e">
        <v>#N/A</v>
      </c>
      <c r="FJ11" t="e">
        <v>#N/A</v>
      </c>
      <c r="FK11" s="106"/>
      <c r="FL11" s="175"/>
      <c r="FM11" s="170" t="s">
        <v>2362</v>
      </c>
      <c r="FN11" s="170" t="s">
        <v>2736</v>
      </c>
      <c r="FO11" s="170" t="s">
        <v>2692</v>
      </c>
      <c r="FP11" s="170"/>
      <c r="FQ11" s="1">
        <v>0.34957175925925926</v>
      </c>
      <c r="FR11" s="1">
        <v>0.24574074074074073</v>
      </c>
      <c r="FS11" s="1">
        <v>0.10395833333333333</v>
      </c>
      <c r="FT11" s="1">
        <v>0.10383101851851852</v>
      </c>
      <c r="FU11">
        <v>112</v>
      </c>
      <c r="FV11">
        <v>148</v>
      </c>
      <c r="FW11">
        <v>260</v>
      </c>
      <c r="FX11">
        <v>4624</v>
      </c>
      <c r="FY11">
        <v>309</v>
      </c>
      <c r="FZ11">
        <v>83</v>
      </c>
      <c r="GA11">
        <v>5016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 s="106">
        <f t="shared" si="6"/>
        <v>4800</v>
      </c>
      <c r="GN11" s="175">
        <f t="shared" si="7"/>
        <v>104.5</v>
      </c>
      <c r="GO11" s="170" t="s">
        <v>2362</v>
      </c>
      <c r="GP11" s="170" t="s">
        <v>2736</v>
      </c>
      <c r="GQ11" s="170" t="s">
        <v>2692</v>
      </c>
      <c r="GR11" s="170"/>
      <c r="GS11" s="1">
        <v>0.25907407407407407</v>
      </c>
      <c r="GT11" s="1">
        <v>0.12337962962962963</v>
      </c>
      <c r="GU11" s="1">
        <v>0.12337962962962963</v>
      </c>
      <c r="GV11" s="1">
        <v>3.9027777777777779E-2</v>
      </c>
      <c r="GW11">
        <v>106</v>
      </c>
      <c r="GX11">
        <v>63</v>
      </c>
      <c r="GY11">
        <v>169</v>
      </c>
      <c r="GZ11">
        <v>2276</v>
      </c>
      <c r="HA11">
        <v>167</v>
      </c>
      <c r="HB11">
        <v>40</v>
      </c>
      <c r="HC11">
        <v>2483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 s="106">
        <v>2400</v>
      </c>
      <c r="HP11" s="175">
        <f t="shared" si="8"/>
        <v>103.45833333333334</v>
      </c>
      <c r="HQ11" s="170" t="s">
        <v>2362</v>
      </c>
      <c r="HR11" s="170" t="s">
        <v>2736</v>
      </c>
      <c r="HS11" s="170" t="s">
        <v>2692</v>
      </c>
      <c r="HT11" s="170"/>
      <c r="HU11" s="1">
        <v>0</v>
      </c>
      <c r="HV11" s="1">
        <v>0</v>
      </c>
      <c r="HW11" s="1">
        <v>0</v>
      </c>
      <c r="HX11" s="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 s="106"/>
      <c r="IR11" s="175"/>
      <c r="IS11" s="170" t="s">
        <v>2362</v>
      </c>
      <c r="IT11" s="170" t="s">
        <v>2736</v>
      </c>
      <c r="IU11" s="170" t="s">
        <v>2692</v>
      </c>
      <c r="IV11" s="170"/>
      <c r="IW11" s="1">
        <v>0</v>
      </c>
      <c r="IX11" s="1">
        <v>0</v>
      </c>
      <c r="IY11" s="1">
        <v>0</v>
      </c>
      <c r="IZ11" s="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 s="106"/>
      <c r="JT11" s="175"/>
      <c r="JU11" s="170" t="s">
        <v>2362</v>
      </c>
      <c r="JV11" s="170" t="s">
        <v>2736</v>
      </c>
      <c r="JW11" s="170" t="s">
        <v>2692</v>
      </c>
      <c r="JX11" s="170"/>
      <c r="JY11" s="1" t="e">
        <v>#N/A</v>
      </c>
      <c r="JZ11" s="1" t="e">
        <v>#N/A</v>
      </c>
      <c r="KA11" s="1" t="e">
        <v>#N/A</v>
      </c>
      <c r="KB11" s="1" t="e">
        <v>#N/A</v>
      </c>
      <c r="KC11" t="e">
        <v>#N/A</v>
      </c>
      <c r="KD11" t="e">
        <v>#N/A</v>
      </c>
      <c r="KE11" t="e">
        <v>#N/A</v>
      </c>
      <c r="KF11" t="e">
        <v>#N/A</v>
      </c>
      <c r="KG11" t="e">
        <v>#N/A</v>
      </c>
      <c r="KH11" t="e">
        <v>#N/A</v>
      </c>
      <c r="KI11" t="e">
        <v>#N/A</v>
      </c>
      <c r="KJ11" t="e">
        <v>#N/A</v>
      </c>
      <c r="KK11" t="e">
        <v>#N/A</v>
      </c>
      <c r="KL11" t="e">
        <v>#N/A</v>
      </c>
      <c r="KM11" t="e">
        <v>#N/A</v>
      </c>
      <c r="KN11" t="e">
        <v>#N/A</v>
      </c>
      <c r="KO11" t="e">
        <v>#N/A</v>
      </c>
      <c r="KP11" t="e">
        <v>#N/A</v>
      </c>
      <c r="KQ11" t="e">
        <v>#N/A</v>
      </c>
      <c r="KR11" t="e">
        <v>#N/A</v>
      </c>
      <c r="KS11" t="e">
        <v>#N/A</v>
      </c>
      <c r="KT11" t="e">
        <v>#N/A</v>
      </c>
      <c r="KU11" s="106"/>
      <c r="KV11" s="175"/>
      <c r="KW11" s="170" t="s">
        <v>2362</v>
      </c>
      <c r="KX11" s="170" t="s">
        <v>2736</v>
      </c>
      <c r="KY11" s="170" t="s">
        <v>2692</v>
      </c>
      <c r="KZ11" s="170"/>
      <c r="LA11" t="e">
        <v>#N/A</v>
      </c>
      <c r="LB11" t="e">
        <v>#N/A</v>
      </c>
      <c r="LC11" t="e">
        <v>#N/A</v>
      </c>
      <c r="LD11" t="e">
        <v>#N/A</v>
      </c>
      <c r="LE11" t="e">
        <v>#N/A</v>
      </c>
      <c r="LF11" t="e">
        <v>#N/A</v>
      </c>
      <c r="LG11" t="e">
        <v>#N/A</v>
      </c>
      <c r="LH11" t="e">
        <v>#N/A</v>
      </c>
      <c r="LI11" t="e">
        <v>#N/A</v>
      </c>
      <c r="LJ11" t="e">
        <v>#N/A</v>
      </c>
      <c r="LK11" t="e">
        <v>#N/A</v>
      </c>
      <c r="LL11" t="e">
        <v>#N/A</v>
      </c>
      <c r="LM11" t="e">
        <v>#N/A</v>
      </c>
      <c r="LN11" t="e">
        <v>#N/A</v>
      </c>
      <c r="LO11" t="e">
        <v>#N/A</v>
      </c>
      <c r="LP11" t="e">
        <v>#N/A</v>
      </c>
      <c r="LQ11" t="e">
        <v>#N/A</v>
      </c>
      <c r="LR11" t="e">
        <v>#N/A</v>
      </c>
      <c r="LS11" t="e">
        <v>#N/A</v>
      </c>
      <c r="LT11" t="e">
        <v>#N/A</v>
      </c>
      <c r="LU11" t="e">
        <v>#N/A</v>
      </c>
      <c r="LV11" t="e">
        <v>#N/A</v>
      </c>
      <c r="LW11" s="106"/>
      <c r="LX11" s="175"/>
      <c r="LY11" s="170" t="s">
        <v>2362</v>
      </c>
      <c r="LZ11" s="170" t="s">
        <v>2736</v>
      </c>
      <c r="MA11" s="170" t="s">
        <v>2692</v>
      </c>
      <c r="MB11" s="170"/>
      <c r="MC11" s="1">
        <v>0.16240740740740742</v>
      </c>
      <c r="MD11" s="1">
        <v>0.12337962962962963</v>
      </c>
      <c r="ME11" s="1">
        <v>9.6655092592592598E-2</v>
      </c>
      <c r="MF11" s="1">
        <v>3.9027777777777779E-2</v>
      </c>
      <c r="MG11">
        <v>106</v>
      </c>
      <c r="MH11">
        <v>63</v>
      </c>
      <c r="MI11">
        <v>169</v>
      </c>
      <c r="MJ11">
        <v>2276</v>
      </c>
      <c r="MK11">
        <v>167</v>
      </c>
      <c r="ML11">
        <v>40</v>
      </c>
      <c r="MM11">
        <v>2483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 s="106">
        <f t="shared" si="29"/>
        <v>2400</v>
      </c>
      <c r="MZ11" s="175">
        <f t="shared" si="10"/>
        <v>103.45833333333334</v>
      </c>
      <c r="NA11" s="170" t="s">
        <v>2362</v>
      </c>
      <c r="NB11" s="170" t="s">
        <v>2736</v>
      </c>
      <c r="NC11" s="170" t="s">
        <v>2692</v>
      </c>
      <c r="ND11" s="170"/>
      <c r="NE11" t="e">
        <v>#N/A</v>
      </c>
      <c r="NF11" t="e">
        <v>#N/A</v>
      </c>
      <c r="NG11" t="e">
        <v>#N/A</v>
      </c>
      <c r="NH11" t="e">
        <v>#N/A</v>
      </c>
      <c r="NI11" t="e">
        <v>#N/A</v>
      </c>
      <c r="NJ11" t="e">
        <v>#N/A</v>
      </c>
      <c r="NK11" t="e">
        <v>#N/A</v>
      </c>
      <c r="NL11" t="e">
        <v>#N/A</v>
      </c>
      <c r="NM11" t="e">
        <v>#N/A</v>
      </c>
      <c r="NN11" t="e">
        <v>#N/A</v>
      </c>
      <c r="NO11" t="e">
        <v>#N/A</v>
      </c>
      <c r="NP11" t="e">
        <v>#N/A</v>
      </c>
      <c r="NQ11" t="e">
        <v>#N/A</v>
      </c>
      <c r="NR11" t="e">
        <v>#N/A</v>
      </c>
      <c r="NS11" t="e">
        <v>#N/A</v>
      </c>
      <c r="NT11" t="e">
        <v>#N/A</v>
      </c>
      <c r="NU11" t="e">
        <v>#N/A</v>
      </c>
      <c r="NV11" t="e">
        <v>#N/A</v>
      </c>
      <c r="NW11" t="e">
        <v>#N/A</v>
      </c>
      <c r="NX11" t="e">
        <v>#N/A</v>
      </c>
      <c r="NY11" t="e">
        <v>#N/A</v>
      </c>
      <c r="NZ11" t="e">
        <v>#N/A</v>
      </c>
      <c r="OA11" s="106"/>
      <c r="OB11" s="175"/>
      <c r="OC11" s="170" t="s">
        <v>2362</v>
      </c>
      <c r="OD11" s="170" t="s">
        <v>2736</v>
      </c>
      <c r="OE11" s="170" t="s">
        <v>2692</v>
      </c>
      <c r="OF11" s="170"/>
      <c r="OG11" t="e">
        <v>#N/A</v>
      </c>
      <c r="OH11" t="e">
        <v>#N/A</v>
      </c>
      <c r="OI11" t="e">
        <v>#N/A</v>
      </c>
      <c r="OJ11" t="e">
        <v>#N/A</v>
      </c>
      <c r="OK11" t="e">
        <v>#N/A</v>
      </c>
      <c r="OL11" t="e">
        <v>#N/A</v>
      </c>
      <c r="OM11" t="e">
        <v>#N/A</v>
      </c>
      <c r="ON11" t="e">
        <v>#N/A</v>
      </c>
      <c r="OO11" t="e">
        <v>#N/A</v>
      </c>
      <c r="OP11" t="e">
        <v>#N/A</v>
      </c>
      <c r="OQ11" t="e">
        <v>#N/A</v>
      </c>
      <c r="OR11" t="e">
        <v>#N/A</v>
      </c>
      <c r="OS11" t="e">
        <v>#N/A</v>
      </c>
      <c r="OT11" t="e">
        <v>#N/A</v>
      </c>
      <c r="OU11" t="e">
        <v>#N/A</v>
      </c>
      <c r="OV11" t="e">
        <v>#N/A</v>
      </c>
      <c r="OW11" t="e">
        <v>#N/A</v>
      </c>
      <c r="OX11" t="e">
        <v>#N/A</v>
      </c>
      <c r="OY11" t="e">
        <v>#N/A</v>
      </c>
      <c r="OZ11" t="e">
        <v>#N/A</v>
      </c>
      <c r="PA11" t="e">
        <v>#N/A</v>
      </c>
      <c r="PB11" t="e">
        <v>#N/A</v>
      </c>
      <c r="PC11" s="106"/>
      <c r="PD11" s="175"/>
      <c r="PE11" s="170" t="s">
        <v>2362</v>
      </c>
      <c r="PF11" s="170" t="s">
        <v>2736</v>
      </c>
      <c r="PG11" s="170" t="s">
        <v>2692</v>
      </c>
      <c r="PH11" s="170"/>
      <c r="PI11" t="e">
        <v>#N/A</v>
      </c>
      <c r="PJ11" t="e">
        <v>#N/A</v>
      </c>
      <c r="PK11" t="e">
        <v>#N/A</v>
      </c>
      <c r="PL11" t="e">
        <v>#N/A</v>
      </c>
      <c r="PM11" t="e">
        <v>#N/A</v>
      </c>
      <c r="PN11" t="e">
        <v>#N/A</v>
      </c>
      <c r="PO11" t="e">
        <v>#N/A</v>
      </c>
      <c r="PP11" t="e">
        <v>#N/A</v>
      </c>
      <c r="PQ11" t="e">
        <v>#N/A</v>
      </c>
      <c r="PR11" t="e">
        <v>#N/A</v>
      </c>
      <c r="PS11" t="e">
        <v>#N/A</v>
      </c>
      <c r="PT11" t="e">
        <v>#N/A</v>
      </c>
      <c r="PU11" t="e">
        <v>#N/A</v>
      </c>
      <c r="PV11" t="e">
        <v>#N/A</v>
      </c>
      <c r="PW11" t="e">
        <v>#N/A</v>
      </c>
      <c r="PX11" t="e">
        <v>#N/A</v>
      </c>
      <c r="PY11" t="e">
        <v>#N/A</v>
      </c>
      <c r="PZ11" t="e">
        <v>#N/A</v>
      </c>
      <c r="QA11" t="e">
        <v>#N/A</v>
      </c>
      <c r="QB11" t="e">
        <v>#N/A</v>
      </c>
      <c r="QC11" t="e">
        <v>#N/A</v>
      </c>
      <c r="QD11" t="e">
        <v>#N/A</v>
      </c>
      <c r="QE11" s="106"/>
      <c r="QF11" s="175"/>
      <c r="QG11" s="170" t="s">
        <v>2362</v>
      </c>
      <c r="QH11" s="170" t="s">
        <v>2736</v>
      </c>
      <c r="QI11" s="170" t="s">
        <v>2692</v>
      </c>
      <c r="QJ11" s="170"/>
      <c r="QK11" t="e">
        <v>#N/A</v>
      </c>
      <c r="QL11" t="e">
        <v>#N/A</v>
      </c>
      <c r="QM11" t="e">
        <v>#N/A</v>
      </c>
      <c r="QN11" t="e">
        <v>#N/A</v>
      </c>
      <c r="QO11" t="e">
        <v>#N/A</v>
      </c>
      <c r="QP11" t="e">
        <v>#N/A</v>
      </c>
      <c r="QQ11" t="e">
        <v>#N/A</v>
      </c>
      <c r="QR11" t="e">
        <v>#N/A</v>
      </c>
      <c r="QS11" t="e">
        <v>#N/A</v>
      </c>
      <c r="QT11" t="e">
        <v>#N/A</v>
      </c>
      <c r="QU11" t="e">
        <v>#N/A</v>
      </c>
      <c r="QV11" t="e">
        <v>#N/A</v>
      </c>
      <c r="QW11" t="e">
        <v>#N/A</v>
      </c>
      <c r="QX11" t="e">
        <v>#N/A</v>
      </c>
      <c r="QY11" t="e">
        <v>#N/A</v>
      </c>
      <c r="QZ11" t="e">
        <v>#N/A</v>
      </c>
      <c r="RA11" t="e">
        <v>#N/A</v>
      </c>
      <c r="RB11" t="e">
        <v>#N/A</v>
      </c>
      <c r="RC11" t="e">
        <v>#N/A</v>
      </c>
      <c r="RD11" t="e">
        <v>#N/A</v>
      </c>
      <c r="RE11" t="e">
        <v>#N/A</v>
      </c>
      <c r="RF11" t="e">
        <v>#N/A</v>
      </c>
      <c r="RG11" s="106"/>
      <c r="RH11" s="175"/>
      <c r="RI11" s="170" t="s">
        <v>2362</v>
      </c>
      <c r="RJ11" s="170" t="s">
        <v>2736</v>
      </c>
      <c r="RK11" s="170" t="s">
        <v>2692</v>
      </c>
      <c r="RL11" s="170"/>
      <c r="RM11" s="1">
        <v>0</v>
      </c>
      <c r="RN11" s="1">
        <v>0</v>
      </c>
      <c r="RO11" s="1">
        <v>0</v>
      </c>
      <c r="RP11" s="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8</v>
      </c>
      <c r="SB11">
        <v>2</v>
      </c>
      <c r="SC11">
        <v>10</v>
      </c>
      <c r="SD11">
        <v>532</v>
      </c>
      <c r="SE11">
        <v>3</v>
      </c>
      <c r="SF11">
        <v>0</v>
      </c>
      <c r="SG11">
        <v>535</v>
      </c>
      <c r="SH11">
        <v>99.44</v>
      </c>
      <c r="SI11" s="106"/>
      <c r="SJ11" s="175"/>
      <c r="SK11" s="170" t="s">
        <v>2362</v>
      </c>
      <c r="SL11" s="170" t="s">
        <v>2736</v>
      </c>
      <c r="SM11" s="170" t="s">
        <v>2692</v>
      </c>
      <c r="SN11" s="170"/>
      <c r="SO11" s="1">
        <v>0</v>
      </c>
      <c r="SP11" s="1">
        <v>0</v>
      </c>
      <c r="SQ11" s="1">
        <v>0</v>
      </c>
      <c r="SR11" s="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26</v>
      </c>
      <c r="TD11">
        <v>4</v>
      </c>
      <c r="TE11">
        <v>30</v>
      </c>
      <c r="TF11">
        <v>1418</v>
      </c>
      <c r="TG11">
        <v>6</v>
      </c>
      <c r="TH11">
        <v>0</v>
      </c>
      <c r="TI11">
        <v>1424</v>
      </c>
      <c r="TJ11">
        <v>99.58</v>
      </c>
      <c r="TK11" s="106"/>
      <c r="TL11" s="175"/>
      <c r="TM11" s="170" t="s">
        <v>2362</v>
      </c>
      <c r="TN11" s="170" t="s">
        <v>2736</v>
      </c>
      <c r="TO11" s="170" t="s">
        <v>2692</v>
      </c>
      <c r="TP11" s="170"/>
      <c r="TQ11" s="1">
        <v>0</v>
      </c>
      <c r="TR11" s="1">
        <v>0</v>
      </c>
      <c r="TS11" s="1">
        <v>0</v>
      </c>
      <c r="TT11" s="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26</v>
      </c>
      <c r="UF11">
        <v>4</v>
      </c>
      <c r="UG11">
        <v>30</v>
      </c>
      <c r="UH11">
        <v>1418</v>
      </c>
      <c r="UI11">
        <v>6</v>
      </c>
      <c r="UJ11">
        <v>0</v>
      </c>
      <c r="UK11">
        <v>1424</v>
      </c>
      <c r="UL11">
        <v>99.58</v>
      </c>
      <c r="UM11" s="106"/>
      <c r="UN11" s="175"/>
      <c r="UO11" s="170" t="s">
        <v>2362</v>
      </c>
      <c r="UP11" s="170" t="s">
        <v>2736</v>
      </c>
      <c r="UQ11" s="170" t="s">
        <v>2692</v>
      </c>
      <c r="UR11" s="170"/>
      <c r="US11" t="e">
        <v>#N/A</v>
      </c>
      <c r="UT11" t="e">
        <v>#N/A</v>
      </c>
      <c r="UU11" t="e">
        <v>#N/A</v>
      </c>
      <c r="UV11" t="e">
        <v>#N/A</v>
      </c>
      <c r="UW11" t="e">
        <v>#N/A</v>
      </c>
      <c r="UX11" t="e">
        <v>#N/A</v>
      </c>
      <c r="UY11" t="e">
        <v>#N/A</v>
      </c>
      <c r="UZ11" t="e">
        <v>#N/A</v>
      </c>
      <c r="VA11" t="e">
        <v>#N/A</v>
      </c>
      <c r="VB11" t="e">
        <v>#N/A</v>
      </c>
      <c r="VC11" t="e">
        <v>#N/A</v>
      </c>
      <c r="VD11" t="e">
        <v>#N/A</v>
      </c>
      <c r="VE11" t="e">
        <v>#N/A</v>
      </c>
      <c r="VF11" t="e">
        <v>#N/A</v>
      </c>
      <c r="VG11" t="e">
        <v>#N/A</v>
      </c>
      <c r="VH11" t="e">
        <v>#N/A</v>
      </c>
      <c r="VI11" t="e">
        <v>#N/A</v>
      </c>
      <c r="VJ11" t="e">
        <v>#N/A</v>
      </c>
      <c r="VK11" t="e">
        <v>#N/A</v>
      </c>
      <c r="VL11" t="e">
        <v>#N/A</v>
      </c>
      <c r="VM11" t="e">
        <v>#N/A</v>
      </c>
      <c r="VN11" t="e">
        <v>#N/A</v>
      </c>
      <c r="VO11" s="106"/>
      <c r="VP11" s="175"/>
      <c r="VQ11" s="170" t="s">
        <v>2362</v>
      </c>
      <c r="VR11" s="170" t="s">
        <v>2736</v>
      </c>
      <c r="VS11" s="170" t="s">
        <v>2692</v>
      </c>
      <c r="VT11" s="170"/>
      <c r="VU11" t="e">
        <v>#N/A</v>
      </c>
      <c r="VV11" t="e">
        <v>#N/A</v>
      </c>
      <c r="VW11" t="e">
        <v>#N/A</v>
      </c>
      <c r="VX11" t="e">
        <v>#N/A</v>
      </c>
      <c r="VY11" t="e">
        <v>#N/A</v>
      </c>
      <c r="VZ11" t="e">
        <v>#N/A</v>
      </c>
      <c r="WA11" t="e">
        <v>#N/A</v>
      </c>
      <c r="WB11" t="e">
        <v>#N/A</v>
      </c>
      <c r="WC11" t="e">
        <v>#N/A</v>
      </c>
      <c r="WD11" t="e">
        <v>#N/A</v>
      </c>
      <c r="WE11" t="e">
        <v>#N/A</v>
      </c>
      <c r="WF11" t="e">
        <v>#N/A</v>
      </c>
      <c r="WG11" t="e">
        <v>#N/A</v>
      </c>
      <c r="WH11" t="e">
        <v>#N/A</v>
      </c>
      <c r="WI11" t="e">
        <v>#N/A</v>
      </c>
      <c r="WJ11" t="e">
        <v>#N/A</v>
      </c>
      <c r="WK11" t="e">
        <v>#N/A</v>
      </c>
      <c r="WL11" t="e">
        <v>#N/A</v>
      </c>
      <c r="WM11" t="e">
        <v>#N/A</v>
      </c>
      <c r="WN11" t="e">
        <v>#N/A</v>
      </c>
      <c r="WO11" t="e">
        <v>#N/A</v>
      </c>
      <c r="WP11" t="e">
        <v>#N/A</v>
      </c>
      <c r="WQ11" s="106"/>
      <c r="WR11" s="175"/>
      <c r="WS11" s="170" t="s">
        <v>2362</v>
      </c>
      <c r="WT11" s="170" t="s">
        <v>2736</v>
      </c>
      <c r="WU11" s="170" t="s">
        <v>2692</v>
      </c>
      <c r="WV11" s="170"/>
      <c r="WW11" t="e">
        <v>#N/A</v>
      </c>
      <c r="WX11" t="e">
        <v>#N/A</v>
      </c>
      <c r="WY11" t="e">
        <v>#N/A</v>
      </c>
      <c r="WZ11" t="e">
        <v>#N/A</v>
      </c>
      <c r="XA11" t="e">
        <v>#N/A</v>
      </c>
      <c r="XB11" t="e">
        <v>#N/A</v>
      </c>
      <c r="XC11" t="e">
        <v>#N/A</v>
      </c>
      <c r="XD11" t="e">
        <v>#N/A</v>
      </c>
      <c r="XE11" t="e">
        <v>#N/A</v>
      </c>
      <c r="XF11" t="e">
        <v>#N/A</v>
      </c>
      <c r="XG11" t="e">
        <v>#N/A</v>
      </c>
      <c r="XH11" t="e">
        <v>#N/A</v>
      </c>
      <c r="XI11" t="e">
        <v>#N/A</v>
      </c>
      <c r="XJ11" t="e">
        <v>#N/A</v>
      </c>
      <c r="XK11" t="e">
        <v>#N/A</v>
      </c>
      <c r="XL11" t="e">
        <v>#N/A</v>
      </c>
      <c r="XM11" t="e">
        <v>#N/A</v>
      </c>
      <c r="XN11" t="e">
        <v>#N/A</v>
      </c>
      <c r="XO11" t="e">
        <v>#N/A</v>
      </c>
      <c r="XP11" t="e">
        <v>#N/A</v>
      </c>
      <c r="XQ11" t="e">
        <v>#N/A</v>
      </c>
      <c r="XR11" t="e">
        <v>#N/A</v>
      </c>
      <c r="XS11" s="106"/>
      <c r="XT11" s="175"/>
      <c r="XU11" s="170" t="s">
        <v>2362</v>
      </c>
      <c r="XV11" s="170" t="s">
        <v>2736</v>
      </c>
      <c r="XW11" s="170" t="s">
        <v>2692</v>
      </c>
      <c r="XX11" s="170"/>
      <c r="XY11" t="e">
        <v>#N/A</v>
      </c>
      <c r="XZ11" t="e">
        <v>#N/A</v>
      </c>
      <c r="YA11" t="e">
        <v>#N/A</v>
      </c>
      <c r="YB11" t="e">
        <v>#N/A</v>
      </c>
      <c r="YC11" t="e">
        <v>#N/A</v>
      </c>
      <c r="YD11" t="e">
        <v>#N/A</v>
      </c>
      <c r="YE11" t="e">
        <v>#N/A</v>
      </c>
      <c r="YF11" t="e">
        <v>#N/A</v>
      </c>
      <c r="YG11" t="e">
        <v>#N/A</v>
      </c>
      <c r="YH11" t="e">
        <v>#N/A</v>
      </c>
      <c r="YI11" t="e">
        <v>#N/A</v>
      </c>
      <c r="YJ11" t="e">
        <v>#N/A</v>
      </c>
      <c r="YK11" t="e">
        <v>#N/A</v>
      </c>
      <c r="YL11" t="e">
        <v>#N/A</v>
      </c>
      <c r="YM11" t="e">
        <v>#N/A</v>
      </c>
      <c r="YN11" t="e">
        <v>#N/A</v>
      </c>
      <c r="YO11" t="e">
        <v>#N/A</v>
      </c>
      <c r="YP11" t="e">
        <v>#N/A</v>
      </c>
      <c r="YQ11" t="e">
        <v>#N/A</v>
      </c>
      <c r="YR11" t="e">
        <v>#N/A</v>
      </c>
      <c r="YS11" t="e">
        <v>#N/A</v>
      </c>
      <c r="YT11" t="e">
        <v>#N/A</v>
      </c>
      <c r="YU11" s="106"/>
      <c r="YV11" s="175"/>
      <c r="YW11" s="170" t="s">
        <v>2362</v>
      </c>
      <c r="YX11" s="170" t="s">
        <v>2736</v>
      </c>
      <c r="YY11" s="170" t="s">
        <v>2692</v>
      </c>
      <c r="YZ11" s="170"/>
      <c r="ZA11" t="e">
        <v>#N/A</v>
      </c>
      <c r="ZB11" t="e">
        <v>#N/A</v>
      </c>
      <c r="ZC11" t="e">
        <v>#N/A</v>
      </c>
      <c r="ZD11" t="e">
        <v>#N/A</v>
      </c>
      <c r="ZE11" t="e">
        <v>#N/A</v>
      </c>
      <c r="ZF11" t="e">
        <v>#N/A</v>
      </c>
      <c r="ZG11" t="e">
        <v>#N/A</v>
      </c>
      <c r="ZH11" t="e">
        <v>#N/A</v>
      </c>
      <c r="ZI11" t="e">
        <v>#N/A</v>
      </c>
      <c r="ZJ11" t="e">
        <v>#N/A</v>
      </c>
      <c r="ZK11" t="e">
        <v>#N/A</v>
      </c>
      <c r="ZL11" t="e">
        <v>#N/A</v>
      </c>
      <c r="ZM11" t="e">
        <v>#N/A</v>
      </c>
      <c r="ZN11" t="e">
        <v>#N/A</v>
      </c>
      <c r="ZO11" t="e">
        <v>#N/A</v>
      </c>
      <c r="ZP11" t="e">
        <v>#N/A</v>
      </c>
      <c r="ZQ11" t="e">
        <v>#N/A</v>
      </c>
      <c r="ZR11" t="e">
        <v>#N/A</v>
      </c>
      <c r="ZS11" t="e">
        <v>#N/A</v>
      </c>
      <c r="ZT11" t="e">
        <v>#N/A</v>
      </c>
      <c r="ZU11" t="e">
        <v>#N/A</v>
      </c>
      <c r="ZV11" t="e">
        <v>#N/A</v>
      </c>
      <c r="ZW11" s="106"/>
      <c r="ZX11" s="175"/>
      <c r="ZY11" s="170" t="s">
        <v>2362</v>
      </c>
      <c r="ZZ11" s="170" t="s">
        <v>2736</v>
      </c>
      <c r="AAA11" s="170" t="s">
        <v>2692</v>
      </c>
      <c r="AAB11" s="170"/>
      <c r="AAC11" t="e">
        <v>#N/A</v>
      </c>
      <c r="AAD11" t="e">
        <v>#N/A</v>
      </c>
      <c r="AAE11" t="e">
        <v>#N/A</v>
      </c>
      <c r="AAF11" t="e">
        <v>#N/A</v>
      </c>
      <c r="AAG11" t="e">
        <v>#N/A</v>
      </c>
      <c r="AAH11" t="e">
        <v>#N/A</v>
      </c>
      <c r="AAI11" t="e">
        <v>#N/A</v>
      </c>
      <c r="AAJ11" t="e">
        <v>#N/A</v>
      </c>
      <c r="AAK11" t="e">
        <v>#N/A</v>
      </c>
      <c r="AAL11" t="e">
        <v>#N/A</v>
      </c>
      <c r="AAM11" t="e">
        <v>#N/A</v>
      </c>
      <c r="AAN11" t="e">
        <v>#N/A</v>
      </c>
      <c r="AAO11" t="e">
        <v>#N/A</v>
      </c>
      <c r="AAP11" t="e">
        <v>#N/A</v>
      </c>
      <c r="AAQ11" t="e">
        <v>#N/A</v>
      </c>
      <c r="AAR11" t="e">
        <v>#N/A</v>
      </c>
      <c r="AAS11" t="e">
        <v>#N/A</v>
      </c>
      <c r="AAT11" t="e">
        <v>#N/A</v>
      </c>
      <c r="AAU11" t="e">
        <v>#N/A</v>
      </c>
      <c r="AAV11" t="e">
        <v>#N/A</v>
      </c>
      <c r="AAW11" t="e">
        <v>#N/A</v>
      </c>
      <c r="AAX11" t="e">
        <v>#N/A</v>
      </c>
      <c r="AAY11" s="106"/>
      <c r="AAZ11" s="175"/>
      <c r="ABA11" s="170" t="s">
        <v>2362</v>
      </c>
      <c r="ABB11" s="170" t="s">
        <v>2736</v>
      </c>
      <c r="ABC11" s="170" t="s">
        <v>2692</v>
      </c>
      <c r="ABD11" s="170"/>
      <c r="ABE11" t="e">
        <v>#N/A</v>
      </c>
      <c r="ABF11" t="e">
        <v>#N/A</v>
      </c>
      <c r="ABG11" t="e">
        <v>#N/A</v>
      </c>
      <c r="ABH11" t="e">
        <v>#N/A</v>
      </c>
      <c r="ABI11" t="e">
        <v>#N/A</v>
      </c>
      <c r="ABJ11" t="e">
        <v>#N/A</v>
      </c>
      <c r="ABK11" t="e">
        <v>#N/A</v>
      </c>
      <c r="ABL11" t="e">
        <v>#N/A</v>
      </c>
      <c r="ABM11" t="e">
        <v>#N/A</v>
      </c>
      <c r="ABN11" t="e">
        <v>#N/A</v>
      </c>
      <c r="ABO11" t="e">
        <v>#N/A</v>
      </c>
      <c r="ABP11" t="e">
        <v>#N/A</v>
      </c>
      <c r="ABQ11" t="e">
        <v>#N/A</v>
      </c>
      <c r="ABR11" t="e">
        <v>#N/A</v>
      </c>
      <c r="ABS11" t="e">
        <v>#N/A</v>
      </c>
      <c r="ABT11" t="e">
        <v>#N/A</v>
      </c>
      <c r="ABU11" t="e">
        <v>#N/A</v>
      </c>
      <c r="ABV11" t="e">
        <v>#N/A</v>
      </c>
      <c r="ABW11" t="e">
        <v>#N/A</v>
      </c>
      <c r="ABX11" t="e">
        <v>#N/A</v>
      </c>
      <c r="ABY11" t="e">
        <v>#N/A</v>
      </c>
      <c r="ABZ11" t="e">
        <v>#N/A</v>
      </c>
      <c r="ACA11" s="106">
        <f t="shared" si="31"/>
        <v>0</v>
      </c>
      <c r="ACB11" s="175"/>
      <c r="ACC11" s="170" t="s">
        <v>2362</v>
      </c>
      <c r="ACD11" s="170" t="s">
        <v>2736</v>
      </c>
      <c r="ACE11" s="170" t="s">
        <v>2692</v>
      </c>
      <c r="ACF11" s="170"/>
      <c r="ADC11" s="106"/>
      <c r="ADD11" s="175"/>
    </row>
    <row r="12" spans="1:784">
      <c r="A12" s="170" t="s">
        <v>2371</v>
      </c>
      <c r="B12" s="170" t="s">
        <v>2737</v>
      </c>
      <c r="C12" s="170" t="s">
        <v>2692</v>
      </c>
      <c r="D12" s="170">
        <v>8</v>
      </c>
      <c r="E12" s="1">
        <v>1.3564814814814816E-2</v>
      </c>
      <c r="F12" s="1">
        <v>1.6782407407407406E-3</v>
      </c>
      <c r="G12" s="1">
        <v>1.6782407407407406E-3</v>
      </c>
      <c r="H12" s="1">
        <v>1.0833333333333334E-2</v>
      </c>
      <c r="I12">
        <v>23</v>
      </c>
      <c r="J12">
        <v>0</v>
      </c>
      <c r="K12">
        <v>23</v>
      </c>
      <c r="L12">
        <v>2</v>
      </c>
      <c r="M12">
        <v>0</v>
      </c>
      <c r="N12">
        <v>0</v>
      </c>
      <c r="O12">
        <v>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s="106"/>
      <c r="AB12" s="175"/>
      <c r="AC12" s="170" t="s">
        <v>2371</v>
      </c>
      <c r="AD12" s="170" t="s">
        <v>2737</v>
      </c>
      <c r="AE12" s="170" t="s">
        <v>2692</v>
      </c>
      <c r="AF12" s="170">
        <v>8</v>
      </c>
      <c r="AG12" s="1">
        <v>0.19951388888888888</v>
      </c>
      <c r="AH12" s="1">
        <v>5.6469907407407406E-2</v>
      </c>
      <c r="AI12" s="1">
        <v>5.6469907407407406E-2</v>
      </c>
      <c r="AJ12" s="1">
        <v>9.752314814814815E-2</v>
      </c>
      <c r="AK12">
        <v>32</v>
      </c>
      <c r="AL12">
        <v>43</v>
      </c>
      <c r="AM12">
        <v>75</v>
      </c>
      <c r="AN12">
        <v>769</v>
      </c>
      <c r="AO12">
        <v>63</v>
      </c>
      <c r="AP12">
        <v>23</v>
      </c>
      <c r="AQ12">
        <v>855</v>
      </c>
      <c r="AR12">
        <v>0</v>
      </c>
      <c r="AS12">
        <v>0</v>
      </c>
      <c r="AT12">
        <v>0</v>
      </c>
      <c r="AU12">
        <v>8</v>
      </c>
      <c r="AV12">
        <v>1</v>
      </c>
      <c r="AW12">
        <v>9</v>
      </c>
      <c r="AX12">
        <v>187</v>
      </c>
      <c r="AY12">
        <v>2</v>
      </c>
      <c r="AZ12">
        <v>0</v>
      </c>
      <c r="BA12">
        <v>189</v>
      </c>
      <c r="BB12">
        <v>98.94</v>
      </c>
      <c r="BC12" s="106">
        <v>823</v>
      </c>
      <c r="BD12" s="175">
        <f t="shared" ref="BD12" si="38">AQ12/BC12*100</f>
        <v>103.88821385176186</v>
      </c>
      <c r="BE12" s="170" t="s">
        <v>2371</v>
      </c>
      <c r="BF12" s="170" t="s">
        <v>2737</v>
      </c>
      <c r="BG12" s="170" t="s">
        <v>2692</v>
      </c>
      <c r="BH12" s="170">
        <v>8</v>
      </c>
      <c r="BI12" s="1">
        <v>0.1804050925925926</v>
      </c>
      <c r="BJ12" s="1">
        <v>5.9247685185185188E-2</v>
      </c>
      <c r="BK12" s="1">
        <v>5.9247685185185188E-2</v>
      </c>
      <c r="BL12" s="1">
        <v>9.4340277777777773E-2</v>
      </c>
      <c r="BM12">
        <v>94</v>
      </c>
      <c r="BN12">
        <v>31</v>
      </c>
      <c r="BO12">
        <v>125</v>
      </c>
      <c r="BP12">
        <v>789</v>
      </c>
      <c r="BQ12">
        <v>22</v>
      </c>
      <c r="BR12">
        <v>21</v>
      </c>
      <c r="BS12">
        <v>832</v>
      </c>
      <c r="BT12">
        <v>0</v>
      </c>
      <c r="BU12">
        <v>0</v>
      </c>
      <c r="BV12">
        <v>0</v>
      </c>
      <c r="BW12">
        <v>23</v>
      </c>
      <c r="BX12">
        <v>5</v>
      </c>
      <c r="BY12">
        <v>28</v>
      </c>
      <c r="BZ12">
        <v>354</v>
      </c>
      <c r="CA12">
        <v>7</v>
      </c>
      <c r="CB12">
        <v>1</v>
      </c>
      <c r="CC12">
        <v>362</v>
      </c>
      <c r="CD12">
        <v>97.79</v>
      </c>
      <c r="CE12" s="106">
        <v>823</v>
      </c>
      <c r="CF12" s="175">
        <f t="shared" ref="CF12" si="39">BS12/CE12*100</f>
        <v>101.09356014580801</v>
      </c>
      <c r="CG12" s="170" t="s">
        <v>2371</v>
      </c>
      <c r="CH12" s="170" t="s">
        <v>2737</v>
      </c>
      <c r="CI12" s="170" t="s">
        <v>2692</v>
      </c>
      <c r="CJ12" s="170">
        <v>8</v>
      </c>
      <c r="CK12" s="1">
        <v>0.21942129629629628</v>
      </c>
      <c r="CL12" s="1">
        <v>5.8611111111111114E-2</v>
      </c>
      <c r="CM12" s="1">
        <v>5.8611111111111114E-2</v>
      </c>
      <c r="CN12" s="1">
        <v>0.13915509259259259</v>
      </c>
      <c r="CO12">
        <v>27</v>
      </c>
      <c r="CP12">
        <v>34</v>
      </c>
      <c r="CQ12">
        <v>61</v>
      </c>
      <c r="CR12">
        <v>818</v>
      </c>
      <c r="CS12">
        <v>30</v>
      </c>
      <c r="CT12">
        <v>28</v>
      </c>
      <c r="CU12">
        <v>876</v>
      </c>
      <c r="CV12">
        <v>0</v>
      </c>
      <c r="CW12">
        <v>0</v>
      </c>
      <c r="CX12">
        <v>0</v>
      </c>
      <c r="CY12">
        <v>8</v>
      </c>
      <c r="CZ12">
        <v>1</v>
      </c>
      <c r="DA12">
        <v>9</v>
      </c>
      <c r="DB12">
        <v>204</v>
      </c>
      <c r="DC12">
        <v>0</v>
      </c>
      <c r="DD12">
        <v>1</v>
      </c>
      <c r="DE12">
        <v>205</v>
      </c>
      <c r="DF12">
        <v>99.51</v>
      </c>
      <c r="DG12" s="106">
        <v>823</v>
      </c>
      <c r="DH12" s="175">
        <f t="shared" ref="DH12" si="40">CU12/DG12*100</f>
        <v>106.43985419198057</v>
      </c>
      <c r="DI12" s="170" t="s">
        <v>2371</v>
      </c>
      <c r="DJ12" s="170" t="s">
        <v>2737</v>
      </c>
      <c r="DK12" s="170" t="s">
        <v>2692</v>
      </c>
      <c r="DL12" s="170">
        <v>8</v>
      </c>
      <c r="DM12" s="1">
        <v>0.33449074074074076</v>
      </c>
      <c r="DN12" s="1">
        <v>9.8877314814814821E-2</v>
      </c>
      <c r="DO12" s="1">
        <v>9.8877314814814821E-2</v>
      </c>
      <c r="DP12" s="1">
        <v>0.18454861111111109</v>
      </c>
      <c r="DQ12">
        <v>66</v>
      </c>
      <c r="DR12">
        <v>45</v>
      </c>
      <c r="DS12">
        <v>111</v>
      </c>
      <c r="DT12">
        <v>1748</v>
      </c>
      <c r="DU12">
        <v>49</v>
      </c>
      <c r="DV12">
        <v>42</v>
      </c>
      <c r="DW12">
        <v>1839</v>
      </c>
      <c r="DX12">
        <v>0</v>
      </c>
      <c r="DY12">
        <v>0</v>
      </c>
      <c r="DZ12">
        <v>0</v>
      </c>
      <c r="EA12">
        <v>13</v>
      </c>
      <c r="EB12">
        <v>0</v>
      </c>
      <c r="EC12">
        <v>13</v>
      </c>
      <c r="ED12">
        <v>210</v>
      </c>
      <c r="EE12">
        <v>0</v>
      </c>
      <c r="EF12">
        <v>0</v>
      </c>
      <c r="EG12">
        <v>210</v>
      </c>
      <c r="EH12">
        <v>100</v>
      </c>
      <c r="EI12" s="106">
        <v>823</v>
      </c>
      <c r="EJ12" s="175">
        <f t="shared" ref="EJ12" si="41">DW12/EI12*100</f>
        <v>223.45078979343862</v>
      </c>
      <c r="EK12" s="170" t="s">
        <v>2371</v>
      </c>
      <c r="EL12" s="170" t="s">
        <v>2737</v>
      </c>
      <c r="EM12" s="170" t="s">
        <v>2692</v>
      </c>
      <c r="EN12" s="170">
        <v>8</v>
      </c>
      <c r="EO12" s="1">
        <v>0.28342592592592591</v>
      </c>
      <c r="EP12" s="1">
        <v>9.8877314814814821E-2</v>
      </c>
      <c r="EQ12" s="1">
        <v>5.1053240740740746E-2</v>
      </c>
      <c r="ER12" s="1">
        <v>0.18454861111111109</v>
      </c>
      <c r="ES12">
        <v>66</v>
      </c>
      <c r="ET12">
        <v>45</v>
      </c>
      <c r="EU12">
        <v>111</v>
      </c>
      <c r="EV12">
        <v>1748</v>
      </c>
      <c r="EW12">
        <v>49</v>
      </c>
      <c r="EX12">
        <v>42</v>
      </c>
      <c r="EY12">
        <v>1839</v>
      </c>
      <c r="EZ12">
        <v>0</v>
      </c>
      <c r="FA12">
        <v>0</v>
      </c>
      <c r="FB12">
        <v>0</v>
      </c>
      <c r="FC12">
        <v>13</v>
      </c>
      <c r="FD12">
        <v>0</v>
      </c>
      <c r="FE12">
        <v>13</v>
      </c>
      <c r="FF12">
        <v>210</v>
      </c>
      <c r="FG12">
        <v>0</v>
      </c>
      <c r="FH12">
        <v>0</v>
      </c>
      <c r="FI12">
        <v>210</v>
      </c>
      <c r="FJ12">
        <v>100</v>
      </c>
      <c r="FK12" s="106">
        <v>823</v>
      </c>
      <c r="FL12" s="175">
        <f t="shared" ref="FL12" si="42">EY12/FK12*100</f>
        <v>223.45078979343862</v>
      </c>
      <c r="FM12" s="170" t="s">
        <v>2371</v>
      </c>
      <c r="FN12" s="170" t="s">
        <v>2737</v>
      </c>
      <c r="FO12" s="170" t="s">
        <v>2692</v>
      </c>
      <c r="FP12" s="170">
        <v>8</v>
      </c>
      <c r="FQ12" s="1">
        <v>0.80134259259259266</v>
      </c>
      <c r="FR12" s="1">
        <v>0.27490740740740743</v>
      </c>
      <c r="FS12" s="1">
        <v>0.14606481481481481</v>
      </c>
      <c r="FT12" s="1">
        <v>0.52643518518518517</v>
      </c>
      <c r="FU12">
        <v>242</v>
      </c>
      <c r="FV12">
        <v>153</v>
      </c>
      <c r="FW12">
        <v>395</v>
      </c>
      <c r="FX12">
        <v>4126</v>
      </c>
      <c r="FY12">
        <v>164</v>
      </c>
      <c r="FZ12">
        <v>114</v>
      </c>
      <c r="GA12">
        <v>4404</v>
      </c>
      <c r="GB12">
        <v>0</v>
      </c>
      <c r="GC12">
        <v>0</v>
      </c>
      <c r="GD12">
        <v>0</v>
      </c>
      <c r="GE12">
        <v>52</v>
      </c>
      <c r="GF12">
        <v>7</v>
      </c>
      <c r="GG12">
        <v>59</v>
      </c>
      <c r="GH12">
        <v>955</v>
      </c>
      <c r="GI12">
        <v>9</v>
      </c>
      <c r="GJ12">
        <v>2</v>
      </c>
      <c r="GK12">
        <v>966</v>
      </c>
      <c r="GL12">
        <v>98.86</v>
      </c>
      <c r="GM12" s="106">
        <f t="shared" si="6"/>
        <v>3292</v>
      </c>
      <c r="GN12" s="175">
        <f t="shared" si="7"/>
        <v>133.77885783718105</v>
      </c>
      <c r="GO12" s="170" t="s">
        <v>2371</v>
      </c>
      <c r="GP12" s="170" t="s">
        <v>2737</v>
      </c>
      <c r="GQ12" s="170" t="s">
        <v>2692</v>
      </c>
      <c r="GR12" s="170">
        <v>8</v>
      </c>
      <c r="GS12" s="1">
        <v>0.27841435185185187</v>
      </c>
      <c r="GT12" s="1">
        <v>0.11451388888888887</v>
      </c>
      <c r="GU12" s="1">
        <v>0.11451388888888887</v>
      </c>
      <c r="GV12" s="1">
        <v>0.12071759259259258</v>
      </c>
      <c r="GW12">
        <v>258</v>
      </c>
      <c r="GX12">
        <v>86</v>
      </c>
      <c r="GY12">
        <v>344</v>
      </c>
      <c r="GZ12">
        <v>1338</v>
      </c>
      <c r="HA12">
        <v>120</v>
      </c>
      <c r="HB12">
        <v>47</v>
      </c>
      <c r="HC12">
        <v>1505</v>
      </c>
      <c r="HD12">
        <v>0</v>
      </c>
      <c r="HE12">
        <v>0</v>
      </c>
      <c r="HF12">
        <v>0</v>
      </c>
      <c r="HG12">
        <v>15</v>
      </c>
      <c r="HH12">
        <v>1</v>
      </c>
      <c r="HI12">
        <v>16</v>
      </c>
      <c r="HJ12">
        <v>339</v>
      </c>
      <c r="HK12">
        <v>1</v>
      </c>
      <c r="HL12">
        <v>1</v>
      </c>
      <c r="HM12">
        <v>341</v>
      </c>
      <c r="HN12">
        <v>99.41</v>
      </c>
      <c r="HO12" s="106">
        <v>823</v>
      </c>
      <c r="HP12" s="175">
        <f t="shared" ref="HP12" si="43">HC12/HO12*100</f>
        <v>182.86755771567437</v>
      </c>
      <c r="HQ12" s="170" t="s">
        <v>2371</v>
      </c>
      <c r="HR12" s="170" t="s">
        <v>2737</v>
      </c>
      <c r="HS12" s="170" t="s">
        <v>2692</v>
      </c>
      <c r="HT12" s="170">
        <v>8</v>
      </c>
      <c r="HU12" s="1">
        <v>0.22832175925925927</v>
      </c>
      <c r="HV12" s="1">
        <v>6.851851851851852E-2</v>
      </c>
      <c r="HW12" s="1">
        <v>6.851851851851852E-2</v>
      </c>
      <c r="HX12" s="1">
        <v>0.14864583333333334</v>
      </c>
      <c r="HY12">
        <v>92</v>
      </c>
      <c r="HZ12">
        <v>37</v>
      </c>
      <c r="IA12">
        <v>129</v>
      </c>
      <c r="IB12">
        <v>1132</v>
      </c>
      <c r="IC12">
        <v>54</v>
      </c>
      <c r="ID12">
        <v>28</v>
      </c>
      <c r="IE12">
        <v>1214</v>
      </c>
      <c r="IF12">
        <v>0</v>
      </c>
      <c r="IG12">
        <v>0</v>
      </c>
      <c r="IH12">
        <v>0</v>
      </c>
      <c r="II12">
        <v>8</v>
      </c>
      <c r="IJ12">
        <v>4</v>
      </c>
      <c r="IK12">
        <v>12</v>
      </c>
      <c r="IL12">
        <v>260</v>
      </c>
      <c r="IM12">
        <v>5</v>
      </c>
      <c r="IN12">
        <v>4</v>
      </c>
      <c r="IO12">
        <v>269</v>
      </c>
      <c r="IP12">
        <v>96.65</v>
      </c>
      <c r="IQ12" s="106">
        <v>823</v>
      </c>
      <c r="IR12" s="175">
        <f t="shared" ref="IR12" si="44">IE12/IQ12*100</f>
        <v>147.50911300121507</v>
      </c>
      <c r="IS12" s="170" t="s">
        <v>2371</v>
      </c>
      <c r="IT12" s="170" t="s">
        <v>2737</v>
      </c>
      <c r="IU12" s="170" t="s">
        <v>2692</v>
      </c>
      <c r="IV12" s="170">
        <v>1</v>
      </c>
      <c r="IW12" s="1">
        <v>4.2870370370370371E-2</v>
      </c>
      <c r="IX12" s="1">
        <v>4.1770833333333333E-2</v>
      </c>
      <c r="IY12" s="1">
        <v>4.1770833333333333E-2</v>
      </c>
      <c r="IZ12" s="1">
        <v>3.7037037037037035E-4</v>
      </c>
      <c r="JA12">
        <v>0</v>
      </c>
      <c r="JB12">
        <v>5</v>
      </c>
      <c r="JC12">
        <v>5</v>
      </c>
      <c r="JD12">
        <v>128</v>
      </c>
      <c r="JE12">
        <v>17</v>
      </c>
      <c r="JF12">
        <v>10</v>
      </c>
      <c r="JG12">
        <v>155</v>
      </c>
      <c r="JH12">
        <v>0</v>
      </c>
      <c r="JI12">
        <v>0</v>
      </c>
      <c r="JJ12">
        <v>0</v>
      </c>
      <c r="JK12">
        <v>20</v>
      </c>
      <c r="JL12">
        <v>3</v>
      </c>
      <c r="JM12">
        <v>23</v>
      </c>
      <c r="JN12">
        <v>741</v>
      </c>
      <c r="JO12">
        <v>3</v>
      </c>
      <c r="JP12">
        <v>0</v>
      </c>
      <c r="JQ12">
        <v>744</v>
      </c>
      <c r="JR12">
        <v>99.6</v>
      </c>
      <c r="JS12" s="106">
        <v>102</v>
      </c>
      <c r="JT12" s="175">
        <f t="shared" ref="JT12" si="45">JG12/JS12*100</f>
        <v>151.96078431372547</v>
      </c>
      <c r="JU12" s="170" t="s">
        <v>2371</v>
      </c>
      <c r="JV12" s="170" t="s">
        <v>2737</v>
      </c>
      <c r="JW12" s="170" t="s">
        <v>2692</v>
      </c>
      <c r="JX12" s="170">
        <v>8</v>
      </c>
      <c r="JY12" s="1">
        <v>0</v>
      </c>
      <c r="JZ12" s="1">
        <v>0</v>
      </c>
      <c r="KA12" s="1">
        <v>0</v>
      </c>
      <c r="KB12" s="1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27</v>
      </c>
      <c r="KN12">
        <v>4</v>
      </c>
      <c r="KO12">
        <v>31</v>
      </c>
      <c r="KP12">
        <v>1154</v>
      </c>
      <c r="KQ12">
        <v>10</v>
      </c>
      <c r="KR12">
        <v>3</v>
      </c>
      <c r="KS12">
        <v>1167</v>
      </c>
      <c r="KT12">
        <v>98.89</v>
      </c>
      <c r="KU12" s="106"/>
      <c r="KV12" s="175"/>
      <c r="KW12" s="170" t="s">
        <v>2371</v>
      </c>
      <c r="KX12" s="170" t="s">
        <v>2737</v>
      </c>
      <c r="KY12" s="170" t="s">
        <v>2692</v>
      </c>
      <c r="KZ12" s="170">
        <v>8</v>
      </c>
      <c r="LA12" s="1">
        <v>0</v>
      </c>
      <c r="LB12" s="1">
        <v>0</v>
      </c>
      <c r="LC12" s="1">
        <v>0</v>
      </c>
      <c r="LD12" s="1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27</v>
      </c>
      <c r="LP12">
        <v>4</v>
      </c>
      <c r="LQ12">
        <v>31</v>
      </c>
      <c r="LR12">
        <v>1154</v>
      </c>
      <c r="LS12">
        <v>10</v>
      </c>
      <c r="LT12">
        <v>3</v>
      </c>
      <c r="LU12">
        <v>1167</v>
      </c>
      <c r="LV12">
        <v>98.89</v>
      </c>
      <c r="LW12" s="106"/>
      <c r="LX12" s="175"/>
      <c r="LY12" s="170" t="s">
        <v>2371</v>
      </c>
      <c r="LZ12" s="170" t="s">
        <v>2737</v>
      </c>
      <c r="MA12" s="170" t="s">
        <v>2692</v>
      </c>
      <c r="MB12" s="170">
        <v>8</v>
      </c>
      <c r="MC12" s="1">
        <v>0.49457175925925928</v>
      </c>
      <c r="MD12" s="1">
        <v>0.2248148148148148</v>
      </c>
      <c r="ME12" s="1">
        <v>5.5034722222222221E-2</v>
      </c>
      <c r="MF12" s="1">
        <v>0.26975694444444448</v>
      </c>
      <c r="MG12">
        <v>350</v>
      </c>
      <c r="MH12">
        <v>128</v>
      </c>
      <c r="MI12">
        <v>478</v>
      </c>
      <c r="MJ12">
        <v>2598</v>
      </c>
      <c r="MK12">
        <v>191</v>
      </c>
      <c r="ML12">
        <v>85</v>
      </c>
      <c r="MM12">
        <v>2874</v>
      </c>
      <c r="MN12">
        <v>0</v>
      </c>
      <c r="MO12">
        <v>0</v>
      </c>
      <c r="MP12">
        <v>0</v>
      </c>
      <c r="MQ12">
        <v>70</v>
      </c>
      <c r="MR12">
        <v>12</v>
      </c>
      <c r="MS12">
        <v>82</v>
      </c>
      <c r="MT12">
        <v>2494</v>
      </c>
      <c r="MU12">
        <v>19</v>
      </c>
      <c r="MV12">
        <v>8</v>
      </c>
      <c r="MW12">
        <v>2521</v>
      </c>
      <c r="MX12">
        <v>98.93</v>
      </c>
      <c r="MY12" s="106">
        <f t="shared" si="29"/>
        <v>1748</v>
      </c>
      <c r="MZ12" s="175">
        <f t="shared" si="10"/>
        <v>164.41647597254004</v>
      </c>
      <c r="NA12" s="170" t="s">
        <v>2371</v>
      </c>
      <c r="NB12" s="170" t="s">
        <v>2737</v>
      </c>
      <c r="NC12" s="170" t="s">
        <v>2692</v>
      </c>
      <c r="ND12" s="170"/>
      <c r="NE12" s="1">
        <v>0</v>
      </c>
      <c r="NF12" s="1">
        <v>0</v>
      </c>
      <c r="NG12" s="1">
        <v>0</v>
      </c>
      <c r="NH12" s="1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2</v>
      </c>
      <c r="NT12">
        <v>0</v>
      </c>
      <c r="NU12">
        <v>2</v>
      </c>
      <c r="NV12">
        <v>71</v>
      </c>
      <c r="NW12">
        <v>0</v>
      </c>
      <c r="NX12">
        <v>0</v>
      </c>
      <c r="NY12">
        <v>71</v>
      </c>
      <c r="NZ12">
        <v>100</v>
      </c>
      <c r="OA12" s="106"/>
      <c r="OB12" s="175"/>
      <c r="OC12" s="170" t="s">
        <v>2371</v>
      </c>
      <c r="OD12" s="170" t="s">
        <v>2737</v>
      </c>
      <c r="OE12" s="170" t="s">
        <v>2692</v>
      </c>
      <c r="OF12" s="170"/>
      <c r="OG12" s="1">
        <v>0</v>
      </c>
      <c r="OH12" s="1">
        <v>0</v>
      </c>
      <c r="OI12" s="1">
        <v>0</v>
      </c>
      <c r="OJ12" s="1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24</v>
      </c>
      <c r="OV12">
        <v>4</v>
      </c>
      <c r="OW12">
        <v>28</v>
      </c>
      <c r="OX12">
        <v>1010</v>
      </c>
      <c r="OY12">
        <v>5</v>
      </c>
      <c r="OZ12">
        <v>0</v>
      </c>
      <c r="PA12">
        <v>1015</v>
      </c>
      <c r="PB12">
        <v>99.51</v>
      </c>
      <c r="PC12" s="106"/>
      <c r="PD12" s="175"/>
      <c r="PE12" s="170" t="s">
        <v>2371</v>
      </c>
      <c r="PF12" s="170" t="s">
        <v>2737</v>
      </c>
      <c r="PG12" s="170" t="s">
        <v>2692</v>
      </c>
      <c r="PH12" s="170">
        <v>8</v>
      </c>
      <c r="PI12" s="1">
        <v>0</v>
      </c>
      <c r="PJ12" s="1">
        <v>0</v>
      </c>
      <c r="PK12" s="1">
        <v>0</v>
      </c>
      <c r="PL12" s="1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 s="106"/>
      <c r="QF12" s="175"/>
      <c r="QG12" s="170" t="s">
        <v>2371</v>
      </c>
      <c r="QH12" s="170" t="s">
        <v>2737</v>
      </c>
      <c r="QI12" s="170" t="s">
        <v>2692</v>
      </c>
      <c r="QJ12" s="170">
        <v>8</v>
      </c>
      <c r="QK12" s="1">
        <v>0</v>
      </c>
      <c r="QL12" s="1">
        <v>0</v>
      </c>
      <c r="QM12" s="1">
        <v>0</v>
      </c>
      <c r="QN12" s="1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13</v>
      </c>
      <c r="QZ12">
        <v>1</v>
      </c>
      <c r="RA12">
        <v>14</v>
      </c>
      <c r="RB12">
        <v>818</v>
      </c>
      <c r="RC12">
        <v>3</v>
      </c>
      <c r="RD12">
        <v>0</v>
      </c>
      <c r="RE12">
        <v>821</v>
      </c>
      <c r="RF12">
        <v>99.63</v>
      </c>
      <c r="RG12" s="106"/>
      <c r="RH12" s="175"/>
      <c r="RI12" s="170" t="s">
        <v>2371</v>
      </c>
      <c r="RJ12" s="170" t="s">
        <v>2737</v>
      </c>
      <c r="RK12" s="170" t="s">
        <v>2692</v>
      </c>
      <c r="RL12" s="170">
        <v>8</v>
      </c>
      <c r="RM12" s="1">
        <v>0</v>
      </c>
      <c r="RN12" s="1">
        <v>0</v>
      </c>
      <c r="RO12" s="1">
        <v>0</v>
      </c>
      <c r="RP12" s="1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2</v>
      </c>
      <c r="SB12">
        <v>0</v>
      </c>
      <c r="SC12">
        <v>2</v>
      </c>
      <c r="SD12">
        <v>121</v>
      </c>
      <c r="SE12">
        <v>0</v>
      </c>
      <c r="SF12">
        <v>0</v>
      </c>
      <c r="SG12">
        <v>121</v>
      </c>
      <c r="SH12">
        <v>100</v>
      </c>
      <c r="SI12" s="106"/>
      <c r="SJ12" s="175"/>
      <c r="SK12" s="170" t="s">
        <v>2371</v>
      </c>
      <c r="SL12" s="170" t="s">
        <v>2737</v>
      </c>
      <c r="SM12" s="170" t="s">
        <v>2692</v>
      </c>
      <c r="SN12" s="170">
        <v>8</v>
      </c>
      <c r="SO12" s="1">
        <v>0</v>
      </c>
      <c r="SP12" s="1">
        <v>0</v>
      </c>
      <c r="SQ12" s="1">
        <v>0</v>
      </c>
      <c r="SR12" s="1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2</v>
      </c>
      <c r="TD12">
        <v>0</v>
      </c>
      <c r="TE12">
        <v>2</v>
      </c>
      <c r="TF12">
        <v>121</v>
      </c>
      <c r="TG12">
        <v>0</v>
      </c>
      <c r="TH12">
        <v>0</v>
      </c>
      <c r="TI12">
        <v>121</v>
      </c>
      <c r="TJ12">
        <v>100</v>
      </c>
      <c r="TK12" s="106"/>
      <c r="TL12" s="175"/>
      <c r="TM12" s="170" t="s">
        <v>2371</v>
      </c>
      <c r="TN12" s="170" t="s">
        <v>2737</v>
      </c>
      <c r="TO12" s="170" t="s">
        <v>2692</v>
      </c>
      <c r="TP12" s="170">
        <v>8</v>
      </c>
      <c r="TQ12" s="1">
        <v>0</v>
      </c>
      <c r="TR12" s="1">
        <v>0</v>
      </c>
      <c r="TS12" s="1">
        <v>0</v>
      </c>
      <c r="TT12" s="1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41</v>
      </c>
      <c r="UF12">
        <v>5</v>
      </c>
      <c r="UG12">
        <v>46</v>
      </c>
      <c r="UH12">
        <v>2020</v>
      </c>
      <c r="UI12">
        <v>8</v>
      </c>
      <c r="UJ12">
        <v>0</v>
      </c>
      <c r="UK12">
        <v>2028</v>
      </c>
      <c r="UL12">
        <v>99.61</v>
      </c>
      <c r="UM12" s="106"/>
      <c r="UN12" s="175"/>
      <c r="UO12" s="170" t="s">
        <v>2371</v>
      </c>
      <c r="UP12" s="170" t="s">
        <v>2737</v>
      </c>
      <c r="UQ12" s="170" t="s">
        <v>2692</v>
      </c>
      <c r="UR12" s="170">
        <v>8</v>
      </c>
      <c r="US12" t="e">
        <v>#N/A</v>
      </c>
      <c r="UT12" t="e">
        <v>#N/A</v>
      </c>
      <c r="UU12" t="e">
        <v>#N/A</v>
      </c>
      <c r="UV12" t="e">
        <v>#N/A</v>
      </c>
      <c r="UW12" t="e">
        <v>#N/A</v>
      </c>
      <c r="UX12" t="e">
        <v>#N/A</v>
      </c>
      <c r="UY12" t="e">
        <v>#N/A</v>
      </c>
      <c r="UZ12" t="e">
        <v>#N/A</v>
      </c>
      <c r="VA12" t="e">
        <v>#N/A</v>
      </c>
      <c r="VB12" t="e">
        <v>#N/A</v>
      </c>
      <c r="VC12" t="e">
        <v>#N/A</v>
      </c>
      <c r="VD12" t="e">
        <v>#N/A</v>
      </c>
      <c r="VE12" t="e">
        <v>#N/A</v>
      </c>
      <c r="VF12" t="e">
        <v>#N/A</v>
      </c>
      <c r="VG12" t="e">
        <v>#N/A</v>
      </c>
      <c r="VH12" t="e">
        <v>#N/A</v>
      </c>
      <c r="VI12" t="e">
        <v>#N/A</v>
      </c>
      <c r="VJ12" t="e">
        <v>#N/A</v>
      </c>
      <c r="VK12" t="e">
        <v>#N/A</v>
      </c>
      <c r="VL12" t="e">
        <v>#N/A</v>
      </c>
      <c r="VM12" t="e">
        <v>#N/A</v>
      </c>
      <c r="VN12" t="e">
        <v>#N/A</v>
      </c>
      <c r="VO12" s="106"/>
      <c r="VP12" s="175"/>
      <c r="VQ12" s="170" t="s">
        <v>2371</v>
      </c>
      <c r="VR12" s="170" t="s">
        <v>2737</v>
      </c>
      <c r="VS12" s="170" t="s">
        <v>2692</v>
      </c>
      <c r="VT12" s="170">
        <v>8</v>
      </c>
      <c r="VU12" t="e">
        <v>#N/A</v>
      </c>
      <c r="VV12" t="e">
        <v>#N/A</v>
      </c>
      <c r="VW12" t="e">
        <v>#N/A</v>
      </c>
      <c r="VX12" t="e">
        <v>#N/A</v>
      </c>
      <c r="VY12" t="e">
        <v>#N/A</v>
      </c>
      <c r="VZ12" t="e">
        <v>#N/A</v>
      </c>
      <c r="WA12" t="e">
        <v>#N/A</v>
      </c>
      <c r="WB12" t="e">
        <v>#N/A</v>
      </c>
      <c r="WC12" t="e">
        <v>#N/A</v>
      </c>
      <c r="WD12" t="e">
        <v>#N/A</v>
      </c>
      <c r="WE12" t="e">
        <v>#N/A</v>
      </c>
      <c r="WF12" t="e">
        <v>#N/A</v>
      </c>
      <c r="WG12" t="e">
        <v>#N/A</v>
      </c>
      <c r="WH12" t="e">
        <v>#N/A</v>
      </c>
      <c r="WI12" t="e">
        <v>#N/A</v>
      </c>
      <c r="WJ12" t="e">
        <v>#N/A</v>
      </c>
      <c r="WK12" t="e">
        <v>#N/A</v>
      </c>
      <c r="WL12" t="e">
        <v>#N/A</v>
      </c>
      <c r="WM12" t="e">
        <v>#N/A</v>
      </c>
      <c r="WN12" t="e">
        <v>#N/A</v>
      </c>
      <c r="WO12" t="e">
        <v>#N/A</v>
      </c>
      <c r="WP12" t="e">
        <v>#N/A</v>
      </c>
      <c r="WQ12" s="106"/>
      <c r="WR12" s="175"/>
      <c r="WS12" s="170" t="s">
        <v>2371</v>
      </c>
      <c r="WT12" s="170" t="s">
        <v>2737</v>
      </c>
      <c r="WU12" s="170" t="s">
        <v>2692</v>
      </c>
      <c r="WV12" s="170">
        <v>8</v>
      </c>
      <c r="WW12" t="e">
        <v>#N/A</v>
      </c>
      <c r="WX12" t="e">
        <v>#N/A</v>
      </c>
      <c r="WY12" t="e">
        <v>#N/A</v>
      </c>
      <c r="WZ12" t="e">
        <v>#N/A</v>
      </c>
      <c r="XA12" t="e">
        <v>#N/A</v>
      </c>
      <c r="XB12" t="e">
        <v>#N/A</v>
      </c>
      <c r="XC12" t="e">
        <v>#N/A</v>
      </c>
      <c r="XD12" t="e">
        <v>#N/A</v>
      </c>
      <c r="XE12" t="e">
        <v>#N/A</v>
      </c>
      <c r="XF12" t="e">
        <v>#N/A</v>
      </c>
      <c r="XG12" t="e">
        <v>#N/A</v>
      </c>
      <c r="XH12" t="e">
        <v>#N/A</v>
      </c>
      <c r="XI12" t="e">
        <v>#N/A</v>
      </c>
      <c r="XJ12" t="e">
        <v>#N/A</v>
      </c>
      <c r="XK12" t="e">
        <v>#N/A</v>
      </c>
      <c r="XL12" t="e">
        <v>#N/A</v>
      </c>
      <c r="XM12" t="e">
        <v>#N/A</v>
      </c>
      <c r="XN12" t="e">
        <v>#N/A</v>
      </c>
      <c r="XO12" t="e">
        <v>#N/A</v>
      </c>
      <c r="XP12" t="e">
        <v>#N/A</v>
      </c>
      <c r="XQ12" t="e">
        <v>#N/A</v>
      </c>
      <c r="XR12" t="e">
        <v>#N/A</v>
      </c>
      <c r="XS12" s="106"/>
      <c r="XT12" s="175"/>
      <c r="XU12" s="170" t="s">
        <v>2371</v>
      </c>
      <c r="XV12" s="170" t="s">
        <v>2737</v>
      </c>
      <c r="XW12" s="170" t="s">
        <v>2692</v>
      </c>
      <c r="XX12" s="170">
        <v>8</v>
      </c>
      <c r="XY12" t="e">
        <v>#N/A</v>
      </c>
      <c r="XZ12" t="e">
        <v>#N/A</v>
      </c>
      <c r="YA12" t="e">
        <v>#N/A</v>
      </c>
      <c r="YB12" t="e">
        <v>#N/A</v>
      </c>
      <c r="YC12" t="e">
        <v>#N/A</v>
      </c>
      <c r="YD12" t="e">
        <v>#N/A</v>
      </c>
      <c r="YE12" t="e">
        <v>#N/A</v>
      </c>
      <c r="YF12" t="e">
        <v>#N/A</v>
      </c>
      <c r="YG12" t="e">
        <v>#N/A</v>
      </c>
      <c r="YH12" t="e">
        <v>#N/A</v>
      </c>
      <c r="YI12" t="e">
        <v>#N/A</v>
      </c>
      <c r="YJ12" t="e">
        <v>#N/A</v>
      </c>
      <c r="YK12" t="e">
        <v>#N/A</v>
      </c>
      <c r="YL12" t="e">
        <v>#N/A</v>
      </c>
      <c r="YM12" t="e">
        <v>#N/A</v>
      </c>
      <c r="YN12" t="e">
        <v>#N/A</v>
      </c>
      <c r="YO12" t="e">
        <v>#N/A</v>
      </c>
      <c r="YP12" t="e">
        <v>#N/A</v>
      </c>
      <c r="YQ12" t="e">
        <v>#N/A</v>
      </c>
      <c r="YR12" t="e">
        <v>#N/A</v>
      </c>
      <c r="YS12" t="e">
        <v>#N/A</v>
      </c>
      <c r="YT12" t="e">
        <v>#N/A</v>
      </c>
      <c r="YU12" s="106"/>
      <c r="YV12" s="175"/>
      <c r="YW12" s="170" t="s">
        <v>2371</v>
      </c>
      <c r="YX12" s="170" t="s">
        <v>2737</v>
      </c>
      <c r="YY12" s="170" t="s">
        <v>2692</v>
      </c>
      <c r="YZ12" s="170">
        <v>8</v>
      </c>
      <c r="ZA12" t="e">
        <v>#N/A</v>
      </c>
      <c r="ZB12" t="e">
        <v>#N/A</v>
      </c>
      <c r="ZC12" t="e">
        <v>#N/A</v>
      </c>
      <c r="ZD12" t="e">
        <v>#N/A</v>
      </c>
      <c r="ZE12" t="e">
        <v>#N/A</v>
      </c>
      <c r="ZF12" t="e">
        <v>#N/A</v>
      </c>
      <c r="ZG12" t="e">
        <v>#N/A</v>
      </c>
      <c r="ZH12" t="e">
        <v>#N/A</v>
      </c>
      <c r="ZI12" t="e">
        <v>#N/A</v>
      </c>
      <c r="ZJ12" t="e">
        <v>#N/A</v>
      </c>
      <c r="ZK12" t="e">
        <v>#N/A</v>
      </c>
      <c r="ZL12" t="e">
        <v>#N/A</v>
      </c>
      <c r="ZM12" t="e">
        <v>#N/A</v>
      </c>
      <c r="ZN12" t="e">
        <v>#N/A</v>
      </c>
      <c r="ZO12" t="e">
        <v>#N/A</v>
      </c>
      <c r="ZP12" t="e">
        <v>#N/A</v>
      </c>
      <c r="ZQ12" t="e">
        <v>#N/A</v>
      </c>
      <c r="ZR12" t="e">
        <v>#N/A</v>
      </c>
      <c r="ZS12" t="e">
        <v>#N/A</v>
      </c>
      <c r="ZT12" t="e">
        <v>#N/A</v>
      </c>
      <c r="ZU12" t="e">
        <v>#N/A</v>
      </c>
      <c r="ZV12" t="e">
        <v>#N/A</v>
      </c>
      <c r="ZW12" s="106"/>
      <c r="ZX12" s="175"/>
      <c r="ZY12" s="170" t="s">
        <v>2371</v>
      </c>
      <c r="ZZ12" s="170" t="s">
        <v>2737</v>
      </c>
      <c r="AAA12" s="170" t="s">
        <v>2692</v>
      </c>
      <c r="AAB12" s="170">
        <v>8</v>
      </c>
      <c r="AAC12" t="e">
        <v>#N/A</v>
      </c>
      <c r="AAD12" t="e">
        <v>#N/A</v>
      </c>
      <c r="AAE12" t="e">
        <v>#N/A</v>
      </c>
      <c r="AAF12" t="e">
        <v>#N/A</v>
      </c>
      <c r="AAG12" t="e">
        <v>#N/A</v>
      </c>
      <c r="AAH12" t="e">
        <v>#N/A</v>
      </c>
      <c r="AAI12" t="e">
        <v>#N/A</v>
      </c>
      <c r="AAJ12" t="e">
        <v>#N/A</v>
      </c>
      <c r="AAK12" t="e">
        <v>#N/A</v>
      </c>
      <c r="AAL12" t="e">
        <v>#N/A</v>
      </c>
      <c r="AAM12" t="e">
        <v>#N/A</v>
      </c>
      <c r="AAN12" t="e">
        <v>#N/A</v>
      </c>
      <c r="AAO12" t="e">
        <v>#N/A</v>
      </c>
      <c r="AAP12" t="e">
        <v>#N/A</v>
      </c>
      <c r="AAQ12" t="e">
        <v>#N/A</v>
      </c>
      <c r="AAR12" t="e">
        <v>#N/A</v>
      </c>
      <c r="AAS12" t="e">
        <v>#N/A</v>
      </c>
      <c r="AAT12" t="e">
        <v>#N/A</v>
      </c>
      <c r="AAU12" t="e">
        <v>#N/A</v>
      </c>
      <c r="AAV12" t="e">
        <v>#N/A</v>
      </c>
      <c r="AAW12" t="e">
        <v>#N/A</v>
      </c>
      <c r="AAX12" t="e">
        <v>#N/A</v>
      </c>
      <c r="AAY12" s="106"/>
      <c r="AAZ12" s="175"/>
      <c r="ABA12" s="170" t="s">
        <v>2371</v>
      </c>
      <c r="ABB12" s="170" t="s">
        <v>2737</v>
      </c>
      <c r="ABC12" s="170" t="s">
        <v>2692</v>
      </c>
      <c r="ABD12" s="170">
        <v>8</v>
      </c>
      <c r="ABE12" t="e">
        <v>#N/A</v>
      </c>
      <c r="ABF12" t="e">
        <v>#N/A</v>
      </c>
      <c r="ABG12" t="e">
        <v>#N/A</v>
      </c>
      <c r="ABH12" t="e">
        <v>#N/A</v>
      </c>
      <c r="ABI12" t="e">
        <v>#N/A</v>
      </c>
      <c r="ABJ12" t="e">
        <v>#N/A</v>
      </c>
      <c r="ABK12" t="e">
        <v>#N/A</v>
      </c>
      <c r="ABL12" t="e">
        <v>#N/A</v>
      </c>
      <c r="ABM12" t="e">
        <v>#N/A</v>
      </c>
      <c r="ABN12" t="e">
        <v>#N/A</v>
      </c>
      <c r="ABO12" t="e">
        <v>#N/A</v>
      </c>
      <c r="ABP12" t="e">
        <v>#N/A</v>
      </c>
      <c r="ABQ12" t="e">
        <v>#N/A</v>
      </c>
      <c r="ABR12" t="e">
        <v>#N/A</v>
      </c>
      <c r="ABS12" t="e">
        <v>#N/A</v>
      </c>
      <c r="ABT12" t="e">
        <v>#N/A</v>
      </c>
      <c r="ABU12" t="e">
        <v>#N/A</v>
      </c>
      <c r="ABV12" t="e">
        <v>#N/A</v>
      </c>
      <c r="ABW12" t="e">
        <v>#N/A</v>
      </c>
      <c r="ABX12" t="e">
        <v>#N/A</v>
      </c>
      <c r="ABY12" t="e">
        <v>#N/A</v>
      </c>
      <c r="ABZ12" t="e">
        <v>#N/A</v>
      </c>
      <c r="ACA12" s="106">
        <f t="shared" si="31"/>
        <v>0</v>
      </c>
      <c r="ACB12" s="175"/>
      <c r="ACC12" s="170" t="s">
        <v>2371</v>
      </c>
      <c r="ACD12" s="170" t="s">
        <v>2737</v>
      </c>
      <c r="ACE12" s="170" t="s">
        <v>2692</v>
      </c>
      <c r="ACF12" s="170">
        <v>8</v>
      </c>
      <c r="ADC12" s="106"/>
      <c r="ADD12" s="175"/>
    </row>
    <row r="13" spans="1:784">
      <c r="A13" s="106" t="s">
        <v>2373</v>
      </c>
      <c r="B13" s="106" t="s">
        <v>2737</v>
      </c>
      <c r="C13" s="106" t="s">
        <v>2692</v>
      </c>
      <c r="D13" s="106">
        <v>8</v>
      </c>
      <c r="E13" s="1">
        <v>0.15432870370370369</v>
      </c>
      <c r="F13" s="1">
        <v>8.8090277777777781E-2</v>
      </c>
      <c r="G13" s="1">
        <v>8.8090277777777781E-2</v>
      </c>
      <c r="H13" s="1">
        <v>2.1597222222222223E-2</v>
      </c>
      <c r="I13">
        <v>4</v>
      </c>
      <c r="J13">
        <v>22</v>
      </c>
      <c r="K13">
        <v>26</v>
      </c>
      <c r="L13">
        <v>234</v>
      </c>
      <c r="M13">
        <v>49</v>
      </c>
      <c r="N13">
        <v>9</v>
      </c>
      <c r="O13">
        <v>292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106">
        <v>308</v>
      </c>
      <c r="AB13" s="175">
        <f t="shared" ref="AB13" si="46">O13/AA13*100</f>
        <v>94.805194805194802</v>
      </c>
      <c r="AC13" s="106" t="s">
        <v>2373</v>
      </c>
      <c r="AD13" s="106" t="s">
        <v>2737</v>
      </c>
      <c r="AE13" s="106" t="s">
        <v>2692</v>
      </c>
      <c r="AF13" s="106">
        <v>8</v>
      </c>
      <c r="AG13" s="1">
        <v>0.32697916666666665</v>
      </c>
      <c r="AH13" s="1">
        <v>0.15159722222222222</v>
      </c>
      <c r="AI13" s="1">
        <v>0.15159722222222222</v>
      </c>
      <c r="AJ13" s="1">
        <v>6.7662037037037034E-2</v>
      </c>
      <c r="AK13">
        <v>26</v>
      </c>
      <c r="AL13">
        <v>44</v>
      </c>
      <c r="AM13">
        <v>70</v>
      </c>
      <c r="AN13">
        <v>738</v>
      </c>
      <c r="AO13">
        <v>89</v>
      </c>
      <c r="AP13">
        <v>15</v>
      </c>
      <c r="AQ13">
        <v>842</v>
      </c>
      <c r="AR13">
        <v>0</v>
      </c>
      <c r="AS13">
        <v>0</v>
      </c>
      <c r="AT13">
        <v>0</v>
      </c>
      <c r="AU13">
        <v>2</v>
      </c>
      <c r="AV13">
        <v>0</v>
      </c>
      <c r="AW13">
        <v>2</v>
      </c>
      <c r="AX13">
        <v>39</v>
      </c>
      <c r="AY13">
        <v>0</v>
      </c>
      <c r="AZ13">
        <v>0</v>
      </c>
      <c r="BA13">
        <v>39</v>
      </c>
      <c r="BB13">
        <v>100</v>
      </c>
      <c r="BC13" s="106">
        <v>823</v>
      </c>
      <c r="BD13" s="175">
        <f>AQ13/BC13*100</f>
        <v>102.3086269744836</v>
      </c>
      <c r="BE13" s="106" t="s">
        <v>2373</v>
      </c>
      <c r="BF13" s="106" t="s">
        <v>2737</v>
      </c>
      <c r="BG13" s="106" t="s">
        <v>2692</v>
      </c>
      <c r="BH13" s="106">
        <v>8</v>
      </c>
      <c r="BI13" s="1">
        <v>0.27975694444444443</v>
      </c>
      <c r="BJ13" s="1">
        <v>0.13858796296296297</v>
      </c>
      <c r="BK13" s="1">
        <v>0.13858796296296297</v>
      </c>
      <c r="BL13" s="1">
        <v>1.9861111111111111E-2</v>
      </c>
      <c r="BM13">
        <v>107</v>
      </c>
      <c r="BN13">
        <v>57</v>
      </c>
      <c r="BO13">
        <v>164</v>
      </c>
      <c r="BP13">
        <v>816</v>
      </c>
      <c r="BQ13">
        <v>55</v>
      </c>
      <c r="BR13">
        <v>24</v>
      </c>
      <c r="BS13">
        <v>895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 s="106">
        <v>823</v>
      </c>
      <c r="CF13" s="175">
        <f>BS13/CE13*100</f>
        <v>108.74848116646416</v>
      </c>
      <c r="CG13" s="106" t="s">
        <v>2373</v>
      </c>
      <c r="CH13" s="106" t="s">
        <v>2737</v>
      </c>
      <c r="CI13" s="106" t="s">
        <v>2692</v>
      </c>
      <c r="CJ13" s="106">
        <v>8</v>
      </c>
      <c r="CK13" s="1">
        <v>0.66388888888888886</v>
      </c>
      <c r="CL13" s="1">
        <v>0.23814814814814814</v>
      </c>
      <c r="CM13" s="1">
        <v>0.23814814814814814</v>
      </c>
      <c r="CN13" s="1">
        <v>0.30260416666666667</v>
      </c>
      <c r="CO13">
        <v>743</v>
      </c>
      <c r="CP13">
        <v>97</v>
      </c>
      <c r="CQ13">
        <v>840</v>
      </c>
      <c r="CR13">
        <v>728</v>
      </c>
      <c r="CS13">
        <v>91</v>
      </c>
      <c r="CT13">
        <v>43</v>
      </c>
      <c r="CU13">
        <v>862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 s="106">
        <v>823</v>
      </c>
      <c r="DH13" s="175">
        <f>CU13/DG13*100</f>
        <v>104.73876063183477</v>
      </c>
      <c r="DI13" s="106" t="s">
        <v>2373</v>
      </c>
      <c r="DJ13" s="106" t="s">
        <v>2737</v>
      </c>
      <c r="DK13" s="106" t="s">
        <v>2692</v>
      </c>
      <c r="DL13" s="106">
        <v>8</v>
      </c>
      <c r="DM13" s="1">
        <v>0.49390046296296292</v>
      </c>
      <c r="DN13" s="1">
        <v>0.19831018518518517</v>
      </c>
      <c r="DO13" s="1">
        <v>0.19831018518518517</v>
      </c>
      <c r="DP13" s="1">
        <v>0.24203703703703705</v>
      </c>
      <c r="DQ13">
        <v>418</v>
      </c>
      <c r="DR13">
        <v>96</v>
      </c>
      <c r="DS13">
        <v>514</v>
      </c>
      <c r="DT13">
        <v>840</v>
      </c>
      <c r="DU13">
        <v>86</v>
      </c>
      <c r="DV13">
        <v>44</v>
      </c>
      <c r="DW13">
        <v>970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 s="106">
        <v>823</v>
      </c>
      <c r="EJ13" s="175">
        <f>DW13/EI13*100</f>
        <v>117.86148238153098</v>
      </c>
      <c r="EK13" s="106" t="s">
        <v>2373</v>
      </c>
      <c r="EL13" s="106" t="s">
        <v>2737</v>
      </c>
      <c r="EM13" s="106" t="s">
        <v>2692</v>
      </c>
      <c r="EN13" s="106">
        <v>8</v>
      </c>
      <c r="EO13" s="1">
        <v>0.44035879629629626</v>
      </c>
      <c r="EP13" s="1">
        <v>0.19831018518518517</v>
      </c>
      <c r="EQ13" s="1">
        <v>5.3541666666666675E-2</v>
      </c>
      <c r="ER13" s="1">
        <v>0.24203703703703705</v>
      </c>
      <c r="ES13">
        <v>418</v>
      </c>
      <c r="ET13">
        <v>96</v>
      </c>
      <c r="EU13">
        <v>514</v>
      </c>
      <c r="EV13">
        <v>840</v>
      </c>
      <c r="EW13">
        <v>86</v>
      </c>
      <c r="EX13">
        <v>44</v>
      </c>
      <c r="EY13">
        <v>970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 s="106">
        <v>823</v>
      </c>
      <c r="FL13" s="175">
        <f>EY13/FK13*100</f>
        <v>117.86148238153098</v>
      </c>
      <c r="FM13" s="106" t="s">
        <v>2373</v>
      </c>
      <c r="FN13" s="106" t="s">
        <v>2737</v>
      </c>
      <c r="FO13" s="106" t="s">
        <v>2692</v>
      </c>
      <c r="FP13" s="106">
        <v>8</v>
      </c>
      <c r="FQ13" s="10">
        <v>1.4689236111111112</v>
      </c>
      <c r="FR13" s="1">
        <v>0.81496527777777772</v>
      </c>
      <c r="FS13" s="1">
        <v>0.45244212962962965</v>
      </c>
      <c r="FT13" s="1">
        <v>0.65394675925925927</v>
      </c>
      <c r="FU13">
        <v>1298</v>
      </c>
      <c r="FV13">
        <v>316</v>
      </c>
      <c r="FW13">
        <v>1614</v>
      </c>
      <c r="FX13">
        <v>3356</v>
      </c>
      <c r="FY13">
        <v>370</v>
      </c>
      <c r="FZ13">
        <v>135</v>
      </c>
      <c r="GA13">
        <v>3861</v>
      </c>
      <c r="GB13">
        <v>0</v>
      </c>
      <c r="GC13">
        <v>0</v>
      </c>
      <c r="GD13">
        <v>0</v>
      </c>
      <c r="GE13">
        <v>2</v>
      </c>
      <c r="GF13">
        <v>0</v>
      </c>
      <c r="GG13">
        <v>2</v>
      </c>
      <c r="GH13">
        <v>39</v>
      </c>
      <c r="GI13">
        <v>0</v>
      </c>
      <c r="GJ13">
        <v>0</v>
      </c>
      <c r="GK13">
        <v>39</v>
      </c>
      <c r="GL13">
        <v>100</v>
      </c>
      <c r="GM13" s="106">
        <f t="shared" si="6"/>
        <v>3600</v>
      </c>
      <c r="GN13" s="175">
        <f t="shared" si="7"/>
        <v>107.25</v>
      </c>
      <c r="GO13" s="106" t="s">
        <v>2373</v>
      </c>
      <c r="GP13" s="106" t="s">
        <v>2737</v>
      </c>
      <c r="GQ13" s="106" t="s">
        <v>2692</v>
      </c>
      <c r="GR13" s="106">
        <v>8</v>
      </c>
      <c r="GS13" s="1">
        <v>0.35380787037037037</v>
      </c>
      <c r="GT13" s="1">
        <v>0.15390046296296298</v>
      </c>
      <c r="GU13" s="1">
        <v>0.15390046296296298</v>
      </c>
      <c r="GV13" s="1">
        <v>0.13240740740740739</v>
      </c>
      <c r="GW13">
        <v>259</v>
      </c>
      <c r="GX13">
        <v>51</v>
      </c>
      <c r="GY13">
        <v>310</v>
      </c>
      <c r="GZ13">
        <v>1211</v>
      </c>
      <c r="HA13">
        <v>86</v>
      </c>
      <c r="HB13">
        <v>13</v>
      </c>
      <c r="HC13">
        <v>1310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 s="106">
        <v>823</v>
      </c>
      <c r="HP13" s="175">
        <f>HC13/HO13*100</f>
        <v>159.1737545565006</v>
      </c>
      <c r="HQ13" s="106" t="s">
        <v>2373</v>
      </c>
      <c r="HR13" s="106" t="s">
        <v>2737</v>
      </c>
      <c r="HS13" s="106" t="s">
        <v>2692</v>
      </c>
      <c r="HT13" s="106">
        <v>8</v>
      </c>
      <c r="HU13" s="1">
        <v>0.33516203703703701</v>
      </c>
      <c r="HV13" s="1">
        <v>0.1653125</v>
      </c>
      <c r="HW13" s="1">
        <v>0.1653125</v>
      </c>
      <c r="HX13" s="1">
        <v>8.4016203703703704E-2</v>
      </c>
      <c r="HY13">
        <v>23</v>
      </c>
      <c r="HZ13">
        <v>33</v>
      </c>
      <c r="IA13">
        <v>56</v>
      </c>
      <c r="IB13">
        <v>995</v>
      </c>
      <c r="IC13">
        <v>124</v>
      </c>
      <c r="ID13">
        <v>21</v>
      </c>
      <c r="IE13">
        <v>1140</v>
      </c>
      <c r="IF13">
        <v>0</v>
      </c>
      <c r="IG13">
        <v>0</v>
      </c>
      <c r="IH13">
        <v>0</v>
      </c>
      <c r="II13">
        <v>26</v>
      </c>
      <c r="IJ13">
        <v>5</v>
      </c>
      <c r="IK13">
        <v>31</v>
      </c>
      <c r="IL13">
        <v>871</v>
      </c>
      <c r="IM13">
        <v>6</v>
      </c>
      <c r="IN13">
        <v>3</v>
      </c>
      <c r="IO13">
        <v>880</v>
      </c>
      <c r="IP13">
        <v>98.98</v>
      </c>
      <c r="IQ13" s="106">
        <v>823</v>
      </c>
      <c r="IR13" s="175">
        <f>IE13/IQ13*100</f>
        <v>138.51761846901582</v>
      </c>
      <c r="IS13" s="106" t="s">
        <v>2373</v>
      </c>
      <c r="IT13" s="106" t="s">
        <v>2737</v>
      </c>
      <c r="IU13" s="106" t="s">
        <v>2692</v>
      </c>
      <c r="IV13" s="106">
        <v>8</v>
      </c>
      <c r="IW13" s="1">
        <v>0.29598379629629629</v>
      </c>
      <c r="IX13" s="1">
        <v>0.1496990740740741</v>
      </c>
      <c r="IY13" s="1">
        <v>0.1496990740740741</v>
      </c>
      <c r="IZ13" s="1">
        <v>9.0798611111111108E-2</v>
      </c>
      <c r="JA13">
        <v>11</v>
      </c>
      <c r="JB13">
        <v>32</v>
      </c>
      <c r="JC13">
        <v>43</v>
      </c>
      <c r="JD13">
        <v>848</v>
      </c>
      <c r="JE13">
        <v>90</v>
      </c>
      <c r="JF13">
        <v>28</v>
      </c>
      <c r="JG13">
        <v>966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 s="106">
        <v>823</v>
      </c>
      <c r="JT13" s="175">
        <f>JG13/JS13*100</f>
        <v>117.37545565006076</v>
      </c>
      <c r="JU13" s="106" t="s">
        <v>2373</v>
      </c>
      <c r="JV13" s="106" t="s">
        <v>2737</v>
      </c>
      <c r="JW13" s="106" t="s">
        <v>2692</v>
      </c>
      <c r="JX13" s="106">
        <v>8</v>
      </c>
      <c r="JY13" s="1">
        <v>0.50364583333333335</v>
      </c>
      <c r="JZ13" s="1">
        <v>0.18620370370370368</v>
      </c>
      <c r="KA13" s="1">
        <v>0.18620370370370368</v>
      </c>
      <c r="KB13" s="1">
        <v>0.17186342592592593</v>
      </c>
      <c r="KC13">
        <v>18</v>
      </c>
      <c r="KD13">
        <v>54</v>
      </c>
      <c r="KE13">
        <v>72</v>
      </c>
      <c r="KF13">
        <v>999</v>
      </c>
      <c r="KG13">
        <v>125</v>
      </c>
      <c r="KH13">
        <v>34</v>
      </c>
      <c r="KI13">
        <v>1158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 s="106">
        <v>823</v>
      </c>
      <c r="KV13" s="175">
        <f t="shared" si="28"/>
        <v>140.70473876063184</v>
      </c>
      <c r="KW13" s="106" t="s">
        <v>2373</v>
      </c>
      <c r="KX13" s="106" t="s">
        <v>2737</v>
      </c>
      <c r="KY13" s="106" t="s">
        <v>2692</v>
      </c>
      <c r="KZ13" s="106">
        <v>8</v>
      </c>
      <c r="LA13" s="1">
        <v>0.35806712962962961</v>
      </c>
      <c r="LB13" s="1">
        <v>0.18620370370370368</v>
      </c>
      <c r="LC13" s="1">
        <v>0.14557870370370371</v>
      </c>
      <c r="LD13" s="1">
        <v>0.17186342592592593</v>
      </c>
      <c r="LE13">
        <v>18</v>
      </c>
      <c r="LF13">
        <v>54</v>
      </c>
      <c r="LG13">
        <v>72</v>
      </c>
      <c r="LH13">
        <v>999</v>
      </c>
      <c r="LI13">
        <v>125</v>
      </c>
      <c r="LJ13">
        <v>34</v>
      </c>
      <c r="LK13">
        <v>1158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 s="106">
        <v>823</v>
      </c>
      <c r="LX13" s="175">
        <f>LK13/LW13*100</f>
        <v>140.70473876063184</v>
      </c>
      <c r="LY13" s="106" t="s">
        <v>2373</v>
      </c>
      <c r="LZ13" s="106" t="s">
        <v>2737</v>
      </c>
      <c r="MA13" s="106" t="s">
        <v>2692</v>
      </c>
      <c r="MB13" s="106">
        <v>8</v>
      </c>
      <c r="MC13" s="10">
        <v>1.1342361111111112</v>
      </c>
      <c r="MD13" s="1">
        <v>0.65513888888888883</v>
      </c>
      <c r="ME13" s="1">
        <v>0.35437500000000005</v>
      </c>
      <c r="MF13" s="1">
        <v>0.47909722222222223</v>
      </c>
      <c r="MG13">
        <v>311</v>
      </c>
      <c r="MH13">
        <v>170</v>
      </c>
      <c r="MI13">
        <v>481</v>
      </c>
      <c r="MJ13">
        <v>4053</v>
      </c>
      <c r="MK13">
        <v>425</v>
      </c>
      <c r="ML13">
        <v>96</v>
      </c>
      <c r="MM13">
        <v>4574</v>
      </c>
      <c r="MN13">
        <v>0</v>
      </c>
      <c r="MO13">
        <v>0</v>
      </c>
      <c r="MP13">
        <v>0</v>
      </c>
      <c r="MQ13">
        <v>26</v>
      </c>
      <c r="MR13">
        <v>5</v>
      </c>
      <c r="MS13">
        <v>31</v>
      </c>
      <c r="MT13">
        <v>871</v>
      </c>
      <c r="MU13">
        <v>6</v>
      </c>
      <c r="MV13">
        <v>3</v>
      </c>
      <c r="MW13">
        <v>880</v>
      </c>
      <c r="MX13">
        <v>98.98</v>
      </c>
      <c r="MY13" s="106">
        <f t="shared" si="29"/>
        <v>3292</v>
      </c>
      <c r="MZ13" s="175">
        <f t="shared" si="10"/>
        <v>138.94289185905225</v>
      </c>
      <c r="NA13" s="106" t="s">
        <v>2373</v>
      </c>
      <c r="NB13" s="106" t="s">
        <v>2737</v>
      </c>
      <c r="NC13" s="106" t="s">
        <v>2692</v>
      </c>
      <c r="ND13" s="106">
        <v>8</v>
      </c>
      <c r="NE13" s="1">
        <v>0.14848379629629629</v>
      </c>
      <c r="NF13" s="1">
        <v>5.9409722222222218E-2</v>
      </c>
      <c r="NG13" s="1">
        <v>5.9409722222222218E-2</v>
      </c>
      <c r="NH13" s="1">
        <v>5.5243055555555559E-2</v>
      </c>
      <c r="NI13">
        <v>47</v>
      </c>
      <c r="NJ13">
        <v>31</v>
      </c>
      <c r="NK13">
        <v>78</v>
      </c>
      <c r="NL13">
        <v>305</v>
      </c>
      <c r="NM13">
        <v>35</v>
      </c>
      <c r="NN13">
        <v>16</v>
      </c>
      <c r="NO13">
        <v>356</v>
      </c>
      <c r="NP13">
        <v>0</v>
      </c>
      <c r="NQ13">
        <v>0</v>
      </c>
      <c r="NR13">
        <v>0</v>
      </c>
      <c r="NS13">
        <v>8</v>
      </c>
      <c r="NT13">
        <v>3</v>
      </c>
      <c r="NU13">
        <v>11</v>
      </c>
      <c r="NV13">
        <v>585</v>
      </c>
      <c r="NW13">
        <v>8</v>
      </c>
      <c r="NX13">
        <v>0</v>
      </c>
      <c r="NY13">
        <v>593</v>
      </c>
      <c r="NZ13">
        <v>98.65</v>
      </c>
      <c r="OA13" s="106">
        <v>411</v>
      </c>
      <c r="OB13" s="175">
        <f>NO13/OA13*100</f>
        <v>86.618004866180058</v>
      </c>
      <c r="OC13" s="106" t="s">
        <v>2373</v>
      </c>
      <c r="OD13" s="106" t="s">
        <v>2737</v>
      </c>
      <c r="OE13" s="106" t="s">
        <v>2692</v>
      </c>
      <c r="OF13" s="106"/>
      <c r="OG13" s="1">
        <v>0</v>
      </c>
      <c r="OH13" s="1">
        <v>0</v>
      </c>
      <c r="OI13" s="1">
        <v>0</v>
      </c>
      <c r="OJ13" s="1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8</v>
      </c>
      <c r="OV13">
        <v>0</v>
      </c>
      <c r="OW13">
        <v>8</v>
      </c>
      <c r="OX13">
        <v>278</v>
      </c>
      <c r="OY13">
        <v>0</v>
      </c>
      <c r="OZ13">
        <v>0</v>
      </c>
      <c r="PA13">
        <v>278</v>
      </c>
      <c r="PB13">
        <v>100</v>
      </c>
      <c r="PC13" s="106"/>
      <c r="PD13" s="175"/>
      <c r="PE13" s="106" t="s">
        <v>2373</v>
      </c>
      <c r="PF13" s="106" t="s">
        <v>2737</v>
      </c>
      <c r="PG13" s="106" t="s">
        <v>2692</v>
      </c>
      <c r="PH13" s="106">
        <v>8</v>
      </c>
      <c r="PI13" s="1">
        <v>0</v>
      </c>
      <c r="PJ13" s="1">
        <v>0</v>
      </c>
      <c r="PK13" s="1">
        <v>0</v>
      </c>
      <c r="PL13" s="1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 s="106"/>
      <c r="QF13" s="175"/>
      <c r="QG13" s="106" t="s">
        <v>2373</v>
      </c>
      <c r="QH13" s="106" t="s">
        <v>2737</v>
      </c>
      <c r="QI13" s="106" t="s">
        <v>2692</v>
      </c>
      <c r="QJ13" s="106">
        <v>8</v>
      </c>
      <c r="QK13" s="1">
        <v>0</v>
      </c>
      <c r="QL13" s="1">
        <v>0</v>
      </c>
      <c r="QM13" s="1">
        <v>0</v>
      </c>
      <c r="QN13" s="1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10</v>
      </c>
      <c r="QZ13">
        <v>4</v>
      </c>
      <c r="RA13">
        <v>14</v>
      </c>
      <c r="RB13">
        <v>872</v>
      </c>
      <c r="RC13">
        <v>10</v>
      </c>
      <c r="RD13">
        <v>3</v>
      </c>
      <c r="RE13">
        <v>885</v>
      </c>
      <c r="RF13">
        <v>98.53</v>
      </c>
      <c r="RG13" s="106"/>
      <c r="RH13" s="175"/>
      <c r="RI13" s="106" t="s">
        <v>2373</v>
      </c>
      <c r="RJ13" s="106" t="s">
        <v>2737</v>
      </c>
      <c r="RK13" s="106" t="s">
        <v>2692</v>
      </c>
      <c r="RL13" s="106">
        <v>8</v>
      </c>
      <c r="RM13" s="1">
        <v>0</v>
      </c>
      <c r="RN13" s="1">
        <v>0</v>
      </c>
      <c r="RO13" s="1">
        <v>0</v>
      </c>
      <c r="RP13" s="1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8</v>
      </c>
      <c r="SB13">
        <v>0</v>
      </c>
      <c r="SC13">
        <v>8</v>
      </c>
      <c r="SD13">
        <v>333</v>
      </c>
      <c r="SE13">
        <v>0</v>
      </c>
      <c r="SF13">
        <v>0</v>
      </c>
      <c r="SG13">
        <v>333</v>
      </c>
      <c r="SH13">
        <v>100</v>
      </c>
      <c r="SI13" s="106"/>
      <c r="SJ13" s="175" t="e">
        <f t="shared" si="15"/>
        <v>#DIV/0!</v>
      </c>
      <c r="SK13" s="106" t="s">
        <v>2373</v>
      </c>
      <c r="SL13" s="106" t="s">
        <v>2737</v>
      </c>
      <c r="SM13" s="106" t="s">
        <v>2692</v>
      </c>
      <c r="SN13" s="106">
        <v>8</v>
      </c>
      <c r="SO13" s="1">
        <v>0</v>
      </c>
      <c r="SP13" s="1">
        <v>0</v>
      </c>
      <c r="SQ13" s="1">
        <v>0</v>
      </c>
      <c r="SR13" s="1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8</v>
      </c>
      <c r="TD13">
        <v>0</v>
      </c>
      <c r="TE13">
        <v>8</v>
      </c>
      <c r="TF13">
        <v>333</v>
      </c>
      <c r="TG13">
        <v>0</v>
      </c>
      <c r="TH13">
        <v>0</v>
      </c>
      <c r="TI13">
        <v>333</v>
      </c>
      <c r="TJ13">
        <v>100</v>
      </c>
      <c r="TK13" s="106"/>
      <c r="TL13" s="175" t="e">
        <f t="shared" ref="TL13" si="47">SY13/TK13*100</f>
        <v>#DIV/0!</v>
      </c>
      <c r="TM13" s="106" t="s">
        <v>2373</v>
      </c>
      <c r="TN13" s="106" t="s">
        <v>2737</v>
      </c>
      <c r="TO13" s="106" t="s">
        <v>2692</v>
      </c>
      <c r="TP13" s="106">
        <v>8</v>
      </c>
      <c r="TQ13" s="1">
        <v>0.11466435185185185</v>
      </c>
      <c r="TR13" s="1">
        <v>5.9409722222222218E-2</v>
      </c>
      <c r="TS13" s="1">
        <v>3.3819444444444451E-2</v>
      </c>
      <c r="TT13" s="1">
        <v>5.5243055555555559E-2</v>
      </c>
      <c r="TU13">
        <v>47</v>
      </c>
      <c r="TV13">
        <v>31</v>
      </c>
      <c r="TW13">
        <v>78</v>
      </c>
      <c r="TX13">
        <v>305</v>
      </c>
      <c r="TY13">
        <v>35</v>
      </c>
      <c r="TZ13">
        <v>16</v>
      </c>
      <c r="UA13">
        <v>356</v>
      </c>
      <c r="UB13">
        <v>0</v>
      </c>
      <c r="UC13">
        <v>0</v>
      </c>
      <c r="UD13">
        <v>0</v>
      </c>
      <c r="UE13">
        <v>34</v>
      </c>
      <c r="UF13">
        <v>7</v>
      </c>
      <c r="UG13">
        <v>41</v>
      </c>
      <c r="UH13">
        <v>2068</v>
      </c>
      <c r="UI13">
        <v>18</v>
      </c>
      <c r="UJ13">
        <v>3</v>
      </c>
      <c r="UK13">
        <v>2089</v>
      </c>
      <c r="UL13">
        <v>98.99</v>
      </c>
      <c r="UM13" s="106">
        <f t="shared" si="30"/>
        <v>411</v>
      </c>
      <c r="UN13" s="175">
        <f t="shared" si="17"/>
        <v>86.618004866180058</v>
      </c>
      <c r="UO13" s="106" t="s">
        <v>2373</v>
      </c>
      <c r="UP13" s="106" t="s">
        <v>2737</v>
      </c>
      <c r="UQ13" s="106" t="s">
        <v>2692</v>
      </c>
      <c r="UR13" s="106">
        <v>8</v>
      </c>
      <c r="US13" s="1">
        <v>0</v>
      </c>
      <c r="UT13" s="1">
        <v>0</v>
      </c>
      <c r="UU13" s="1">
        <v>0</v>
      </c>
      <c r="UV13" s="1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9</v>
      </c>
      <c r="VH13">
        <v>0</v>
      </c>
      <c r="VI13">
        <v>9</v>
      </c>
      <c r="VJ13">
        <v>408</v>
      </c>
      <c r="VK13">
        <v>0</v>
      </c>
      <c r="VL13">
        <v>0</v>
      </c>
      <c r="VM13">
        <v>408</v>
      </c>
      <c r="VN13">
        <v>100</v>
      </c>
      <c r="VO13" s="106"/>
      <c r="VP13" s="175"/>
      <c r="VQ13" s="106" t="s">
        <v>2373</v>
      </c>
      <c r="VR13" s="106" t="s">
        <v>2737</v>
      </c>
      <c r="VS13" s="106" t="s">
        <v>2692</v>
      </c>
      <c r="VT13" s="106">
        <v>8</v>
      </c>
      <c r="VU13" s="1">
        <v>0</v>
      </c>
      <c r="VV13" s="1">
        <v>0</v>
      </c>
      <c r="VW13" s="1">
        <v>0</v>
      </c>
      <c r="VX13" s="1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18</v>
      </c>
      <c r="WJ13">
        <v>0</v>
      </c>
      <c r="WK13">
        <v>18</v>
      </c>
      <c r="WL13">
        <v>330</v>
      </c>
      <c r="WM13">
        <v>0</v>
      </c>
      <c r="WN13">
        <v>0</v>
      </c>
      <c r="WO13">
        <v>330</v>
      </c>
      <c r="WP13">
        <v>100</v>
      </c>
      <c r="WQ13" s="106"/>
      <c r="WR13" s="175"/>
      <c r="WS13" s="106" t="s">
        <v>2373</v>
      </c>
      <c r="WT13" s="106" t="s">
        <v>2737</v>
      </c>
      <c r="WU13" s="106" t="s">
        <v>2692</v>
      </c>
      <c r="WV13" s="106">
        <v>8</v>
      </c>
      <c r="WW13" s="1">
        <v>0</v>
      </c>
      <c r="WX13" s="1">
        <v>0</v>
      </c>
      <c r="WY13" s="1">
        <v>0</v>
      </c>
      <c r="WZ13" s="1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18</v>
      </c>
      <c r="XL13">
        <v>0</v>
      </c>
      <c r="XM13">
        <v>18</v>
      </c>
      <c r="XN13">
        <v>330</v>
      </c>
      <c r="XO13">
        <v>0</v>
      </c>
      <c r="XP13">
        <v>0</v>
      </c>
      <c r="XQ13">
        <v>330</v>
      </c>
      <c r="XR13">
        <v>100</v>
      </c>
      <c r="XS13" s="106"/>
      <c r="XT13" s="175"/>
      <c r="XU13" s="106" t="s">
        <v>2373</v>
      </c>
      <c r="XV13" s="106" t="s">
        <v>2737</v>
      </c>
      <c r="XW13" s="106" t="s">
        <v>2692</v>
      </c>
      <c r="XX13" s="106">
        <v>8</v>
      </c>
      <c r="XY13" t="e">
        <v>#N/A</v>
      </c>
      <c r="XZ13" t="e">
        <v>#N/A</v>
      </c>
      <c r="YA13" t="e">
        <v>#N/A</v>
      </c>
      <c r="YB13" t="e">
        <v>#N/A</v>
      </c>
      <c r="YC13" t="e">
        <v>#N/A</v>
      </c>
      <c r="YD13" t="e">
        <v>#N/A</v>
      </c>
      <c r="YE13" t="e">
        <v>#N/A</v>
      </c>
      <c r="YF13" t="e">
        <v>#N/A</v>
      </c>
      <c r="YG13" t="e">
        <v>#N/A</v>
      </c>
      <c r="YH13" t="e">
        <v>#N/A</v>
      </c>
      <c r="YI13" t="e">
        <v>#N/A</v>
      </c>
      <c r="YJ13" t="e">
        <v>#N/A</v>
      </c>
      <c r="YK13" t="e">
        <v>#N/A</v>
      </c>
      <c r="YL13" t="e">
        <v>#N/A</v>
      </c>
      <c r="YM13" t="e">
        <v>#N/A</v>
      </c>
      <c r="YN13" t="e">
        <v>#N/A</v>
      </c>
      <c r="YO13" t="e">
        <v>#N/A</v>
      </c>
      <c r="YP13" t="e">
        <v>#N/A</v>
      </c>
      <c r="YQ13" t="e">
        <v>#N/A</v>
      </c>
      <c r="YR13" t="e">
        <v>#N/A</v>
      </c>
      <c r="YS13" t="e">
        <v>#N/A</v>
      </c>
      <c r="YT13" t="e">
        <v>#N/A</v>
      </c>
      <c r="YU13" s="106"/>
      <c r="YV13" s="175" t="e">
        <f t="shared" ref="YV13" si="48">YI13/YU13*100</f>
        <v>#N/A</v>
      </c>
      <c r="YW13" s="106" t="s">
        <v>2373</v>
      </c>
      <c r="YX13" s="106" t="s">
        <v>2737</v>
      </c>
      <c r="YY13" s="106" t="s">
        <v>2692</v>
      </c>
      <c r="YZ13" s="106">
        <v>8</v>
      </c>
      <c r="ZA13" s="1" t="e">
        <v>#N/A</v>
      </c>
      <c r="ZB13" s="1" t="e">
        <v>#N/A</v>
      </c>
      <c r="ZC13" s="1" t="e">
        <v>#N/A</v>
      </c>
      <c r="ZD13" s="1" t="e">
        <v>#N/A</v>
      </c>
      <c r="ZE13" t="e">
        <v>#N/A</v>
      </c>
      <c r="ZF13" t="e">
        <v>#N/A</v>
      </c>
      <c r="ZG13" t="e">
        <v>#N/A</v>
      </c>
      <c r="ZH13" t="e">
        <v>#N/A</v>
      </c>
      <c r="ZI13" t="e">
        <v>#N/A</v>
      </c>
      <c r="ZJ13" t="e">
        <v>#N/A</v>
      </c>
      <c r="ZK13" t="e">
        <v>#N/A</v>
      </c>
      <c r="ZL13" t="e">
        <v>#N/A</v>
      </c>
      <c r="ZM13" t="e">
        <v>#N/A</v>
      </c>
      <c r="ZN13" t="e">
        <v>#N/A</v>
      </c>
      <c r="ZO13" t="e">
        <v>#N/A</v>
      </c>
      <c r="ZP13" t="e">
        <v>#N/A</v>
      </c>
      <c r="ZQ13" t="e">
        <v>#N/A</v>
      </c>
      <c r="ZR13" t="e">
        <v>#N/A</v>
      </c>
      <c r="ZS13" t="e">
        <v>#N/A</v>
      </c>
      <c r="ZT13" t="e">
        <v>#N/A</v>
      </c>
      <c r="ZU13" t="e">
        <v>#N/A</v>
      </c>
      <c r="ZV13" t="e">
        <v>#N/A</v>
      </c>
      <c r="ZW13" s="106"/>
      <c r="ZX13" s="175" t="e">
        <f t="shared" ref="ZX13" si="49">ZK13/ZW13*100</f>
        <v>#N/A</v>
      </c>
      <c r="ZY13" s="106" t="s">
        <v>2373</v>
      </c>
      <c r="ZZ13" s="106" t="s">
        <v>2737</v>
      </c>
      <c r="AAA13" s="106" t="s">
        <v>2692</v>
      </c>
      <c r="AAB13" s="106">
        <v>8</v>
      </c>
      <c r="AAC13" s="1" t="e">
        <v>#N/A</v>
      </c>
      <c r="AAD13" s="1" t="e">
        <v>#N/A</v>
      </c>
      <c r="AAE13" s="1" t="e">
        <v>#N/A</v>
      </c>
      <c r="AAF13" s="1" t="e">
        <v>#N/A</v>
      </c>
      <c r="AAG13" t="e">
        <v>#N/A</v>
      </c>
      <c r="AAH13" t="e">
        <v>#N/A</v>
      </c>
      <c r="AAI13" t="e">
        <v>#N/A</v>
      </c>
      <c r="AAJ13" t="e">
        <v>#N/A</v>
      </c>
      <c r="AAK13" t="e">
        <v>#N/A</v>
      </c>
      <c r="AAL13" t="e">
        <v>#N/A</v>
      </c>
      <c r="AAM13" t="e">
        <v>#N/A</v>
      </c>
      <c r="AAN13" t="e">
        <v>#N/A</v>
      </c>
      <c r="AAO13" t="e">
        <v>#N/A</v>
      </c>
      <c r="AAP13" t="e">
        <v>#N/A</v>
      </c>
      <c r="AAQ13" t="e">
        <v>#N/A</v>
      </c>
      <c r="AAR13" t="e">
        <v>#N/A</v>
      </c>
      <c r="AAS13" t="e">
        <v>#N/A</v>
      </c>
      <c r="AAT13" t="e">
        <v>#N/A</v>
      </c>
      <c r="AAU13" t="e">
        <v>#N/A</v>
      </c>
      <c r="AAV13" t="e">
        <v>#N/A</v>
      </c>
      <c r="AAW13" t="e">
        <v>#N/A</v>
      </c>
      <c r="AAX13" t="e">
        <v>#N/A</v>
      </c>
      <c r="AAY13" s="106"/>
      <c r="AAZ13" s="175" t="e">
        <f t="shared" ref="AAZ13" si="50">AAM13/AAY13*100</f>
        <v>#N/A</v>
      </c>
      <c r="ABA13" s="106" t="s">
        <v>2373</v>
      </c>
      <c r="ABB13" s="106" t="s">
        <v>2737</v>
      </c>
      <c r="ABC13" s="106" t="s">
        <v>2692</v>
      </c>
      <c r="ABD13" s="106">
        <v>8</v>
      </c>
      <c r="ABE13" s="1">
        <v>0</v>
      </c>
      <c r="ABF13" s="1">
        <v>0</v>
      </c>
      <c r="ABG13" s="1">
        <v>0</v>
      </c>
      <c r="ABH13" s="1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27</v>
      </c>
      <c r="ABT13">
        <v>0</v>
      </c>
      <c r="ABU13">
        <v>27</v>
      </c>
      <c r="ABV13">
        <v>738</v>
      </c>
      <c r="ABW13">
        <v>0</v>
      </c>
      <c r="ABX13">
        <v>0</v>
      </c>
      <c r="ABY13">
        <v>738</v>
      </c>
      <c r="ABZ13">
        <v>100</v>
      </c>
      <c r="ACA13" s="106">
        <f t="shared" si="31"/>
        <v>0</v>
      </c>
      <c r="ACB13" s="175" t="e">
        <f t="shared" ref="ACB13" si="51">ABO13/ACA13*100</f>
        <v>#DIV/0!</v>
      </c>
      <c r="ACC13" s="106" t="s">
        <v>2373</v>
      </c>
      <c r="ACD13" s="106" t="s">
        <v>2737</v>
      </c>
      <c r="ACE13" s="106" t="s">
        <v>2692</v>
      </c>
      <c r="ACF13" s="106">
        <v>8</v>
      </c>
      <c r="ACG13" s="1"/>
      <c r="ACH13" s="1"/>
      <c r="ACI13" s="1"/>
      <c r="ACJ13" s="1"/>
      <c r="ADC13" s="106"/>
      <c r="ADD13" s="175" t="e">
        <f t="shared" ref="ADD13" si="52">ACQ13/ADC13*100</f>
        <v>#DIV/0!</v>
      </c>
    </row>
    <row r="14" spans="1:784">
      <c r="A14" s="106" t="s">
        <v>2374</v>
      </c>
      <c r="B14" s="106" t="s">
        <v>2737</v>
      </c>
      <c r="C14" s="106" t="s">
        <v>2692</v>
      </c>
      <c r="D14" s="106">
        <v>8</v>
      </c>
      <c r="E14" s="1">
        <v>0</v>
      </c>
      <c r="F14" s="1">
        <v>0</v>
      </c>
      <c r="G14" s="1">
        <v>0</v>
      </c>
      <c r="H14" s="1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106"/>
      <c r="AB14" s="175"/>
      <c r="AC14" s="106" t="s">
        <v>2374</v>
      </c>
      <c r="AD14" s="106" t="s">
        <v>2737</v>
      </c>
      <c r="AE14" s="106" t="s">
        <v>2692</v>
      </c>
      <c r="AF14" s="106">
        <v>8</v>
      </c>
      <c r="AG14" s="1">
        <v>0</v>
      </c>
      <c r="AH14" s="1">
        <v>0</v>
      </c>
      <c r="AI14" s="1">
        <v>0</v>
      </c>
      <c r="AJ14" s="1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7</v>
      </c>
      <c r="AV14">
        <v>2</v>
      </c>
      <c r="AW14">
        <v>9</v>
      </c>
      <c r="AX14">
        <v>211</v>
      </c>
      <c r="AY14">
        <v>2</v>
      </c>
      <c r="AZ14">
        <v>1</v>
      </c>
      <c r="BA14">
        <v>214</v>
      </c>
      <c r="BB14">
        <v>98.6</v>
      </c>
      <c r="BC14" s="106"/>
      <c r="BD14" s="175"/>
      <c r="BE14" s="106" t="s">
        <v>2374</v>
      </c>
      <c r="BF14" s="106" t="s">
        <v>2737</v>
      </c>
      <c r="BG14" s="106" t="s">
        <v>2692</v>
      </c>
      <c r="BH14" s="106">
        <v>8</v>
      </c>
      <c r="BI14" s="1">
        <v>0</v>
      </c>
      <c r="BJ14" s="1">
        <v>0</v>
      </c>
      <c r="BK14" s="1">
        <v>0</v>
      </c>
      <c r="BL14" s="1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13</v>
      </c>
      <c r="BX14">
        <v>2</v>
      </c>
      <c r="BY14">
        <v>15</v>
      </c>
      <c r="BZ14">
        <v>386</v>
      </c>
      <c r="CA14">
        <v>4</v>
      </c>
      <c r="CB14">
        <v>0</v>
      </c>
      <c r="CC14">
        <v>390</v>
      </c>
      <c r="CD14">
        <v>98.97</v>
      </c>
      <c r="CE14" s="106"/>
      <c r="CF14" s="175"/>
      <c r="CG14" s="106" t="s">
        <v>2374</v>
      </c>
      <c r="CH14" s="106" t="s">
        <v>2737</v>
      </c>
      <c r="CI14" s="106" t="s">
        <v>2692</v>
      </c>
      <c r="CJ14" s="106">
        <v>8</v>
      </c>
      <c r="CK14" s="1">
        <v>0</v>
      </c>
      <c r="CL14" s="1">
        <v>0</v>
      </c>
      <c r="CM14" s="1">
        <v>0</v>
      </c>
      <c r="CN14" s="1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16</v>
      </c>
      <c r="CZ14">
        <v>2</v>
      </c>
      <c r="DA14">
        <v>18</v>
      </c>
      <c r="DB14">
        <v>344</v>
      </c>
      <c r="DC14">
        <v>1</v>
      </c>
      <c r="DD14">
        <v>2</v>
      </c>
      <c r="DE14">
        <v>347</v>
      </c>
      <c r="DF14">
        <v>99.14</v>
      </c>
      <c r="DG14" s="106"/>
      <c r="DH14" s="175"/>
      <c r="DI14" s="106" t="s">
        <v>2374</v>
      </c>
      <c r="DJ14" s="106" t="s">
        <v>2737</v>
      </c>
      <c r="DK14" s="106" t="s">
        <v>2692</v>
      </c>
      <c r="DL14" s="106">
        <v>8</v>
      </c>
      <c r="DM14" s="1">
        <v>0</v>
      </c>
      <c r="DN14" s="1">
        <v>0</v>
      </c>
      <c r="DO14" s="1">
        <v>0</v>
      </c>
      <c r="DP14" s="1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17</v>
      </c>
      <c r="EB14">
        <v>0</v>
      </c>
      <c r="EC14">
        <v>17</v>
      </c>
      <c r="ED14">
        <v>227</v>
      </c>
      <c r="EE14">
        <v>0</v>
      </c>
      <c r="EF14">
        <v>0</v>
      </c>
      <c r="EG14">
        <v>227</v>
      </c>
      <c r="EH14">
        <v>100</v>
      </c>
      <c r="EI14" s="106"/>
      <c r="EJ14" s="175"/>
      <c r="EK14" s="106" t="s">
        <v>2374</v>
      </c>
      <c r="EL14" s="106" t="s">
        <v>2737</v>
      </c>
      <c r="EM14" s="106" t="s">
        <v>2692</v>
      </c>
      <c r="EN14" s="106">
        <v>8</v>
      </c>
      <c r="EO14" s="1">
        <v>0</v>
      </c>
      <c r="EP14" s="1">
        <v>0</v>
      </c>
      <c r="EQ14" s="1">
        <v>0</v>
      </c>
      <c r="ER14" s="1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17</v>
      </c>
      <c r="FD14">
        <v>0</v>
      </c>
      <c r="FE14">
        <v>17</v>
      </c>
      <c r="FF14">
        <v>227</v>
      </c>
      <c r="FG14">
        <v>0</v>
      </c>
      <c r="FH14">
        <v>0</v>
      </c>
      <c r="FI14">
        <v>227</v>
      </c>
      <c r="FJ14">
        <v>100</v>
      </c>
      <c r="FK14" s="106"/>
      <c r="FL14" s="175"/>
      <c r="FM14" s="106" t="s">
        <v>2374</v>
      </c>
      <c r="FN14" s="106" t="s">
        <v>2737</v>
      </c>
      <c r="FO14" s="106" t="s">
        <v>2692</v>
      </c>
      <c r="FP14" s="106">
        <v>8</v>
      </c>
      <c r="FQ14" s="1">
        <v>0</v>
      </c>
      <c r="FR14" s="1">
        <v>0</v>
      </c>
      <c r="FS14" s="1">
        <v>0</v>
      </c>
      <c r="FT14" s="1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53</v>
      </c>
      <c r="GF14">
        <v>6</v>
      </c>
      <c r="GG14">
        <v>59</v>
      </c>
      <c r="GH14">
        <v>1168</v>
      </c>
      <c r="GI14">
        <v>7</v>
      </c>
      <c r="GJ14">
        <v>3</v>
      </c>
      <c r="GK14">
        <v>1178</v>
      </c>
      <c r="GL14">
        <v>99.15</v>
      </c>
      <c r="GM14" s="106">
        <f t="shared" si="6"/>
        <v>0</v>
      </c>
      <c r="GN14" s="175" t="e">
        <f t="shared" si="7"/>
        <v>#DIV/0!</v>
      </c>
      <c r="GO14" s="106" t="s">
        <v>2374</v>
      </c>
      <c r="GP14" s="106" t="s">
        <v>2737</v>
      </c>
      <c r="GQ14" s="106" t="s">
        <v>2692</v>
      </c>
      <c r="GR14" s="106">
        <v>8</v>
      </c>
      <c r="GS14" s="1">
        <v>0.27805555555555556</v>
      </c>
      <c r="GT14" s="1">
        <v>0.16425925925925924</v>
      </c>
      <c r="GU14" s="1">
        <v>0.16425925925925924</v>
      </c>
      <c r="GV14" s="1">
        <v>5.545138888888889E-2</v>
      </c>
      <c r="GW14">
        <v>96</v>
      </c>
      <c r="GX14">
        <v>110</v>
      </c>
      <c r="GY14">
        <v>206</v>
      </c>
      <c r="GZ14">
        <v>1229</v>
      </c>
      <c r="HA14">
        <v>150</v>
      </c>
      <c r="HB14">
        <v>96</v>
      </c>
      <c r="HC14">
        <v>1475</v>
      </c>
      <c r="HD14">
        <v>0</v>
      </c>
      <c r="HE14">
        <v>0</v>
      </c>
      <c r="HF14">
        <v>0</v>
      </c>
      <c r="HG14">
        <v>16</v>
      </c>
      <c r="HH14">
        <v>4</v>
      </c>
      <c r="HI14">
        <v>20</v>
      </c>
      <c r="HJ14">
        <v>437</v>
      </c>
      <c r="HK14">
        <v>4</v>
      </c>
      <c r="HL14">
        <v>0</v>
      </c>
      <c r="HM14">
        <v>441</v>
      </c>
      <c r="HN14">
        <v>99.09</v>
      </c>
      <c r="HO14" s="106">
        <v>823</v>
      </c>
      <c r="HP14" s="175">
        <f>HC14/HO14*100</f>
        <v>179.22235722964763</v>
      </c>
      <c r="HQ14" s="106" t="s">
        <v>2374</v>
      </c>
      <c r="HR14" s="106" t="s">
        <v>2737</v>
      </c>
      <c r="HS14" s="106" t="s">
        <v>2692</v>
      </c>
      <c r="HT14" s="106">
        <v>8</v>
      </c>
      <c r="HU14" s="1">
        <v>0</v>
      </c>
      <c r="HV14" s="1">
        <v>0</v>
      </c>
      <c r="HW14" s="1">
        <v>0</v>
      </c>
      <c r="HX14" s="1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 s="106"/>
      <c r="IR14" s="175"/>
      <c r="IS14" s="106" t="s">
        <v>2374</v>
      </c>
      <c r="IT14" s="106" t="s">
        <v>2737</v>
      </c>
      <c r="IU14" s="106" t="s">
        <v>2692</v>
      </c>
      <c r="IV14" s="106">
        <v>1</v>
      </c>
      <c r="IW14" s="1">
        <v>3.2951388888888891E-2</v>
      </c>
      <c r="IX14" s="1">
        <v>2.8645833333333332E-2</v>
      </c>
      <c r="IY14" s="1">
        <v>2.8645833333333332E-2</v>
      </c>
      <c r="IZ14" s="1">
        <v>1.1574074074074073E-5</v>
      </c>
      <c r="JA14">
        <v>5</v>
      </c>
      <c r="JB14">
        <v>3</v>
      </c>
      <c r="JC14">
        <v>8</v>
      </c>
      <c r="JD14">
        <v>67</v>
      </c>
      <c r="JE14">
        <v>35</v>
      </c>
      <c r="JF14">
        <v>8</v>
      </c>
      <c r="JG14">
        <v>110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 s="106">
        <v>102</v>
      </c>
      <c r="JT14" s="175">
        <f>JG14/JS14*100</f>
        <v>107.84313725490196</v>
      </c>
      <c r="JU14" s="106" t="s">
        <v>2374</v>
      </c>
      <c r="JV14" s="106" t="s">
        <v>2737</v>
      </c>
      <c r="JW14" s="106" t="s">
        <v>2692</v>
      </c>
      <c r="JX14" s="106">
        <v>8</v>
      </c>
      <c r="JY14" s="1" t="e">
        <v>#N/A</v>
      </c>
      <c r="JZ14" s="1" t="e">
        <v>#N/A</v>
      </c>
      <c r="KA14" s="1" t="e">
        <v>#N/A</v>
      </c>
      <c r="KB14" s="1" t="e">
        <v>#N/A</v>
      </c>
      <c r="KC14" t="e">
        <v>#N/A</v>
      </c>
      <c r="KD14" t="e">
        <v>#N/A</v>
      </c>
      <c r="KE14" t="e">
        <v>#N/A</v>
      </c>
      <c r="KF14" t="e">
        <v>#N/A</v>
      </c>
      <c r="KG14" t="e">
        <v>#N/A</v>
      </c>
      <c r="KH14" t="e">
        <v>#N/A</v>
      </c>
      <c r="KI14" t="e">
        <v>#N/A</v>
      </c>
      <c r="KJ14" t="e">
        <v>#N/A</v>
      </c>
      <c r="KK14" t="e">
        <v>#N/A</v>
      </c>
      <c r="KL14" t="e">
        <v>#N/A</v>
      </c>
      <c r="KM14" t="e">
        <v>#N/A</v>
      </c>
      <c r="KN14" t="e">
        <v>#N/A</v>
      </c>
      <c r="KO14" t="e">
        <v>#N/A</v>
      </c>
      <c r="KP14" t="e">
        <v>#N/A</v>
      </c>
      <c r="KQ14" t="e">
        <v>#N/A</v>
      </c>
      <c r="KR14" t="e">
        <v>#N/A</v>
      </c>
      <c r="KS14" t="e">
        <v>#N/A</v>
      </c>
      <c r="KT14" t="e">
        <v>#N/A</v>
      </c>
      <c r="KU14" s="106"/>
      <c r="KV14" s="175"/>
      <c r="KW14" s="106" t="s">
        <v>2374</v>
      </c>
      <c r="KX14" s="106" t="s">
        <v>2737</v>
      </c>
      <c r="KY14" s="106" t="s">
        <v>2692</v>
      </c>
      <c r="KZ14" s="106">
        <v>8</v>
      </c>
      <c r="LA14" t="e">
        <v>#N/A</v>
      </c>
      <c r="LB14" t="e">
        <v>#N/A</v>
      </c>
      <c r="LC14" t="e">
        <v>#N/A</v>
      </c>
      <c r="LD14" t="e">
        <v>#N/A</v>
      </c>
      <c r="LE14" t="e">
        <v>#N/A</v>
      </c>
      <c r="LF14" t="e">
        <v>#N/A</v>
      </c>
      <c r="LG14" t="e">
        <v>#N/A</v>
      </c>
      <c r="LH14" t="e">
        <v>#N/A</v>
      </c>
      <c r="LI14" t="e">
        <v>#N/A</v>
      </c>
      <c r="LJ14" t="e">
        <v>#N/A</v>
      </c>
      <c r="LK14" t="e">
        <v>#N/A</v>
      </c>
      <c r="LL14" t="e">
        <v>#N/A</v>
      </c>
      <c r="LM14" t="e">
        <v>#N/A</v>
      </c>
      <c r="LN14" t="e">
        <v>#N/A</v>
      </c>
      <c r="LO14" t="e">
        <v>#N/A</v>
      </c>
      <c r="LP14" t="e">
        <v>#N/A</v>
      </c>
      <c r="LQ14" t="e">
        <v>#N/A</v>
      </c>
      <c r="LR14" t="e">
        <v>#N/A</v>
      </c>
      <c r="LS14" t="e">
        <v>#N/A</v>
      </c>
      <c r="LT14" t="e">
        <v>#N/A</v>
      </c>
      <c r="LU14" t="e">
        <v>#N/A</v>
      </c>
      <c r="LV14" t="e">
        <v>#N/A</v>
      </c>
      <c r="LW14" s="106"/>
      <c r="LX14" s="175"/>
      <c r="LY14" s="106" t="s">
        <v>2374</v>
      </c>
      <c r="LZ14" s="106" t="s">
        <v>2737</v>
      </c>
      <c r="MA14" s="106" t="s">
        <v>2692</v>
      </c>
      <c r="MB14" s="106">
        <v>8</v>
      </c>
      <c r="MC14" s="1">
        <v>0.24837962962962964</v>
      </c>
      <c r="MD14" s="1">
        <v>0.19290509259259259</v>
      </c>
      <c r="ME14" s="1">
        <v>6.2627314814814816E-2</v>
      </c>
      <c r="MF14" s="1">
        <v>5.5474537037037037E-2</v>
      </c>
      <c r="MG14">
        <v>101</v>
      </c>
      <c r="MH14">
        <v>113</v>
      </c>
      <c r="MI14">
        <v>214</v>
      </c>
      <c r="MJ14">
        <v>1296</v>
      </c>
      <c r="MK14">
        <v>185</v>
      </c>
      <c r="ML14">
        <v>104</v>
      </c>
      <c r="MM14">
        <v>1585</v>
      </c>
      <c r="MN14">
        <v>0</v>
      </c>
      <c r="MO14">
        <v>0</v>
      </c>
      <c r="MP14">
        <v>0</v>
      </c>
      <c r="MQ14">
        <v>16</v>
      </c>
      <c r="MR14">
        <v>4</v>
      </c>
      <c r="MS14">
        <v>20</v>
      </c>
      <c r="MT14">
        <v>437</v>
      </c>
      <c r="MU14">
        <v>4</v>
      </c>
      <c r="MV14">
        <v>0</v>
      </c>
      <c r="MW14">
        <v>441</v>
      </c>
      <c r="MX14">
        <v>99.09</v>
      </c>
      <c r="MY14" s="106">
        <f t="shared" si="29"/>
        <v>925</v>
      </c>
      <c r="MZ14" s="175">
        <f t="shared" si="10"/>
        <v>171.35135135135135</v>
      </c>
      <c r="NA14" s="106" t="s">
        <v>2374</v>
      </c>
      <c r="NB14" s="106" t="s">
        <v>2737</v>
      </c>
      <c r="NC14" s="106" t="s">
        <v>2692</v>
      </c>
      <c r="ND14" s="106"/>
      <c r="NE14" s="1">
        <v>0</v>
      </c>
      <c r="NF14" s="1">
        <v>0</v>
      </c>
      <c r="NG14" s="1">
        <v>0</v>
      </c>
      <c r="NH14" s="1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4</v>
      </c>
      <c r="NT14">
        <v>0</v>
      </c>
      <c r="NU14">
        <v>4</v>
      </c>
      <c r="NV14">
        <v>219</v>
      </c>
      <c r="NW14">
        <v>0</v>
      </c>
      <c r="NX14">
        <v>0</v>
      </c>
      <c r="NY14">
        <v>219</v>
      </c>
      <c r="NZ14">
        <v>100</v>
      </c>
      <c r="OA14" s="106"/>
      <c r="OB14" s="175"/>
      <c r="OC14" s="106" t="s">
        <v>2374</v>
      </c>
      <c r="OD14" s="106" t="s">
        <v>2737</v>
      </c>
      <c r="OE14" s="106" t="s">
        <v>2692</v>
      </c>
      <c r="OF14" s="106"/>
      <c r="OG14" s="1">
        <v>2.3495370370370371E-3</v>
      </c>
      <c r="OH14" s="1">
        <v>2.2685185185185182E-3</v>
      </c>
      <c r="OI14" s="1">
        <v>2.2685185185185182E-3</v>
      </c>
      <c r="OJ14" s="1">
        <v>0</v>
      </c>
      <c r="OK14">
        <v>0</v>
      </c>
      <c r="OL14">
        <v>1</v>
      </c>
      <c r="OM14">
        <v>1</v>
      </c>
      <c r="ON14">
        <v>22</v>
      </c>
      <c r="OO14">
        <v>0</v>
      </c>
      <c r="OP14">
        <v>3</v>
      </c>
      <c r="OQ14">
        <v>25</v>
      </c>
      <c r="OR14">
        <v>0</v>
      </c>
      <c r="OS14">
        <v>0</v>
      </c>
      <c r="OT14">
        <v>0</v>
      </c>
      <c r="OU14">
        <v>9</v>
      </c>
      <c r="OV14">
        <v>0</v>
      </c>
      <c r="OW14">
        <v>9</v>
      </c>
      <c r="OX14">
        <v>316</v>
      </c>
      <c r="OY14">
        <v>0</v>
      </c>
      <c r="OZ14">
        <v>0</v>
      </c>
      <c r="PA14">
        <v>316</v>
      </c>
      <c r="PB14">
        <v>100</v>
      </c>
      <c r="PC14" s="106"/>
      <c r="PD14" s="175"/>
      <c r="PE14" s="106" t="s">
        <v>2374</v>
      </c>
      <c r="PF14" s="106" t="s">
        <v>2737</v>
      </c>
      <c r="PG14" s="106" t="s">
        <v>2692</v>
      </c>
      <c r="PH14" s="106">
        <v>8</v>
      </c>
      <c r="PI14" s="1">
        <v>0</v>
      </c>
      <c r="PJ14" s="1">
        <v>0</v>
      </c>
      <c r="PK14" s="1">
        <v>0</v>
      </c>
      <c r="PL14" s="1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 s="106"/>
      <c r="QF14" s="175"/>
      <c r="QG14" s="106" t="s">
        <v>2374</v>
      </c>
      <c r="QH14" s="106" t="s">
        <v>2737</v>
      </c>
      <c r="QI14" s="106" t="s">
        <v>2692</v>
      </c>
      <c r="QJ14" s="106">
        <v>8</v>
      </c>
      <c r="QK14" s="1">
        <v>0</v>
      </c>
      <c r="QL14" s="1">
        <v>0</v>
      </c>
      <c r="QM14" s="1">
        <v>0</v>
      </c>
      <c r="QN14" s="1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 s="106"/>
      <c r="RH14" s="175"/>
      <c r="RI14" s="106" t="s">
        <v>2374</v>
      </c>
      <c r="RJ14" s="106" t="s">
        <v>2737</v>
      </c>
      <c r="RK14" s="106" t="s">
        <v>2692</v>
      </c>
      <c r="RL14" s="106">
        <v>8</v>
      </c>
      <c r="RM14" s="1" t="e">
        <v>#N/A</v>
      </c>
      <c r="RN14" s="1" t="e">
        <v>#N/A</v>
      </c>
      <c r="RO14" s="1" t="e">
        <v>#N/A</v>
      </c>
      <c r="RP14" s="1" t="e">
        <v>#N/A</v>
      </c>
      <c r="RQ14" t="e">
        <v>#N/A</v>
      </c>
      <c r="RR14" t="e">
        <v>#N/A</v>
      </c>
      <c r="RS14" t="e">
        <v>#N/A</v>
      </c>
      <c r="RT14" t="e">
        <v>#N/A</v>
      </c>
      <c r="RU14" t="e">
        <v>#N/A</v>
      </c>
      <c r="RV14" t="e">
        <v>#N/A</v>
      </c>
      <c r="RW14" t="e">
        <v>#N/A</v>
      </c>
      <c r="RX14" t="e">
        <v>#N/A</v>
      </c>
      <c r="RY14" t="e">
        <v>#N/A</v>
      </c>
      <c r="RZ14" t="e">
        <v>#N/A</v>
      </c>
      <c r="SA14" t="e">
        <v>#N/A</v>
      </c>
      <c r="SB14" t="e">
        <v>#N/A</v>
      </c>
      <c r="SC14" t="e">
        <v>#N/A</v>
      </c>
      <c r="SD14" t="e">
        <v>#N/A</v>
      </c>
      <c r="SE14" t="e">
        <v>#N/A</v>
      </c>
      <c r="SF14" t="e">
        <v>#N/A</v>
      </c>
      <c r="SG14" t="e">
        <v>#N/A</v>
      </c>
      <c r="SH14" t="e">
        <v>#N/A</v>
      </c>
      <c r="SI14" s="106"/>
      <c r="SJ14" s="175"/>
      <c r="SK14" s="106" t="s">
        <v>2374</v>
      </c>
      <c r="SL14" s="106" t="s">
        <v>2737</v>
      </c>
      <c r="SM14" s="106" t="s">
        <v>2692</v>
      </c>
      <c r="SN14" s="106">
        <v>8</v>
      </c>
      <c r="SO14" t="e">
        <v>#N/A</v>
      </c>
      <c r="SP14" t="e">
        <v>#N/A</v>
      </c>
      <c r="SQ14" t="e">
        <v>#N/A</v>
      </c>
      <c r="SR14" t="e">
        <v>#N/A</v>
      </c>
      <c r="SS14" t="e">
        <v>#N/A</v>
      </c>
      <c r="ST14" t="e">
        <v>#N/A</v>
      </c>
      <c r="SU14" t="e">
        <v>#N/A</v>
      </c>
      <c r="SV14" t="e">
        <v>#N/A</v>
      </c>
      <c r="SW14" t="e">
        <v>#N/A</v>
      </c>
      <c r="SX14" t="e">
        <v>#N/A</v>
      </c>
      <c r="SY14" t="e">
        <v>#N/A</v>
      </c>
      <c r="SZ14" t="e">
        <v>#N/A</v>
      </c>
      <c r="TA14" t="e">
        <v>#N/A</v>
      </c>
      <c r="TB14" t="e">
        <v>#N/A</v>
      </c>
      <c r="TC14" t="e">
        <v>#N/A</v>
      </c>
      <c r="TD14" t="e">
        <v>#N/A</v>
      </c>
      <c r="TE14" t="e">
        <v>#N/A</v>
      </c>
      <c r="TF14" t="e">
        <v>#N/A</v>
      </c>
      <c r="TG14" t="e">
        <v>#N/A</v>
      </c>
      <c r="TH14" t="e">
        <v>#N/A</v>
      </c>
      <c r="TI14" t="e">
        <v>#N/A</v>
      </c>
      <c r="TJ14" t="e">
        <v>#N/A</v>
      </c>
      <c r="TK14" s="106"/>
      <c r="TL14" s="175"/>
      <c r="TM14" s="106" t="s">
        <v>2374</v>
      </c>
      <c r="TN14" s="106" t="s">
        <v>2737</v>
      </c>
      <c r="TO14" s="106" t="s">
        <v>2692</v>
      </c>
      <c r="TP14" s="106">
        <v>8</v>
      </c>
      <c r="TQ14" s="1">
        <v>2.2685185185185182E-3</v>
      </c>
      <c r="TR14" s="1">
        <v>2.2685185185185182E-3</v>
      </c>
      <c r="TS14" s="1">
        <v>8.1018518518518516E-5</v>
      </c>
      <c r="TT14" s="1">
        <v>0</v>
      </c>
      <c r="TU14">
        <v>0</v>
      </c>
      <c r="TV14">
        <v>1</v>
      </c>
      <c r="TW14">
        <v>1</v>
      </c>
      <c r="TX14">
        <v>22</v>
      </c>
      <c r="TY14">
        <v>0</v>
      </c>
      <c r="TZ14">
        <v>3</v>
      </c>
      <c r="UA14">
        <v>25</v>
      </c>
      <c r="UB14">
        <v>0</v>
      </c>
      <c r="UC14">
        <v>0</v>
      </c>
      <c r="UD14">
        <v>0</v>
      </c>
      <c r="UE14">
        <v>13</v>
      </c>
      <c r="UF14">
        <v>0</v>
      </c>
      <c r="UG14">
        <v>13</v>
      </c>
      <c r="UH14">
        <v>535</v>
      </c>
      <c r="UI14">
        <v>0</v>
      </c>
      <c r="UJ14">
        <v>0</v>
      </c>
      <c r="UK14">
        <v>535</v>
      </c>
      <c r="UL14">
        <v>100</v>
      </c>
      <c r="UM14" s="106"/>
      <c r="UN14" s="175"/>
      <c r="UO14" s="106" t="s">
        <v>2374</v>
      </c>
      <c r="UP14" s="106" t="s">
        <v>2737</v>
      </c>
      <c r="UQ14" s="106" t="s">
        <v>2692</v>
      </c>
      <c r="UR14" s="106">
        <v>8</v>
      </c>
      <c r="US14" t="e">
        <v>#N/A</v>
      </c>
      <c r="UT14" t="e">
        <v>#N/A</v>
      </c>
      <c r="UU14" t="e">
        <v>#N/A</v>
      </c>
      <c r="UV14" t="e">
        <v>#N/A</v>
      </c>
      <c r="UW14" t="e">
        <v>#N/A</v>
      </c>
      <c r="UX14" t="e">
        <v>#N/A</v>
      </c>
      <c r="UY14" t="e">
        <v>#N/A</v>
      </c>
      <c r="UZ14" t="e">
        <v>#N/A</v>
      </c>
      <c r="VA14" t="e">
        <v>#N/A</v>
      </c>
      <c r="VB14" t="e">
        <v>#N/A</v>
      </c>
      <c r="VC14" t="e">
        <v>#N/A</v>
      </c>
      <c r="VD14" t="e">
        <v>#N/A</v>
      </c>
      <c r="VE14" t="e">
        <v>#N/A</v>
      </c>
      <c r="VF14" t="e">
        <v>#N/A</v>
      </c>
      <c r="VG14" t="e">
        <v>#N/A</v>
      </c>
      <c r="VH14" t="e">
        <v>#N/A</v>
      </c>
      <c r="VI14" t="e">
        <v>#N/A</v>
      </c>
      <c r="VJ14" t="e">
        <v>#N/A</v>
      </c>
      <c r="VK14" t="e">
        <v>#N/A</v>
      </c>
      <c r="VL14" t="e">
        <v>#N/A</v>
      </c>
      <c r="VM14" t="e">
        <v>#N/A</v>
      </c>
      <c r="VN14" t="e">
        <v>#N/A</v>
      </c>
      <c r="VO14" s="106"/>
      <c r="VP14" s="175"/>
      <c r="VQ14" s="106" t="s">
        <v>2374</v>
      </c>
      <c r="VR14" s="106" t="s">
        <v>2737</v>
      </c>
      <c r="VS14" s="106" t="s">
        <v>2692</v>
      </c>
      <c r="VT14" s="106">
        <v>8</v>
      </c>
      <c r="VU14" t="e">
        <v>#N/A</v>
      </c>
      <c r="VV14" t="e">
        <v>#N/A</v>
      </c>
      <c r="VW14" t="e">
        <v>#N/A</v>
      </c>
      <c r="VX14" t="e">
        <v>#N/A</v>
      </c>
      <c r="VY14" t="e">
        <v>#N/A</v>
      </c>
      <c r="VZ14" t="e">
        <v>#N/A</v>
      </c>
      <c r="WA14" t="e">
        <v>#N/A</v>
      </c>
      <c r="WB14" t="e">
        <v>#N/A</v>
      </c>
      <c r="WC14" t="e">
        <v>#N/A</v>
      </c>
      <c r="WD14" t="e">
        <v>#N/A</v>
      </c>
      <c r="WE14" t="e">
        <v>#N/A</v>
      </c>
      <c r="WF14" t="e">
        <v>#N/A</v>
      </c>
      <c r="WG14" t="e">
        <v>#N/A</v>
      </c>
      <c r="WH14" t="e">
        <v>#N/A</v>
      </c>
      <c r="WI14" t="e">
        <v>#N/A</v>
      </c>
      <c r="WJ14" t="e">
        <v>#N/A</v>
      </c>
      <c r="WK14" t="e">
        <v>#N/A</v>
      </c>
      <c r="WL14" t="e">
        <v>#N/A</v>
      </c>
      <c r="WM14" t="e">
        <v>#N/A</v>
      </c>
      <c r="WN14" t="e">
        <v>#N/A</v>
      </c>
      <c r="WO14" t="e">
        <v>#N/A</v>
      </c>
      <c r="WP14" t="e">
        <v>#N/A</v>
      </c>
      <c r="WQ14" s="106"/>
      <c r="WR14" s="175"/>
      <c r="WS14" s="106" t="s">
        <v>2374</v>
      </c>
      <c r="WT14" s="106" t="s">
        <v>2737</v>
      </c>
      <c r="WU14" s="106" t="s">
        <v>2692</v>
      </c>
      <c r="WV14" s="106">
        <v>8</v>
      </c>
      <c r="WW14" t="e">
        <v>#N/A</v>
      </c>
      <c r="WX14" t="e">
        <v>#N/A</v>
      </c>
      <c r="WY14" t="e">
        <v>#N/A</v>
      </c>
      <c r="WZ14" t="e">
        <v>#N/A</v>
      </c>
      <c r="XA14" t="e">
        <v>#N/A</v>
      </c>
      <c r="XB14" t="e">
        <v>#N/A</v>
      </c>
      <c r="XC14" t="e">
        <v>#N/A</v>
      </c>
      <c r="XD14" t="e">
        <v>#N/A</v>
      </c>
      <c r="XE14" t="e">
        <v>#N/A</v>
      </c>
      <c r="XF14" t="e">
        <v>#N/A</v>
      </c>
      <c r="XG14" t="e">
        <v>#N/A</v>
      </c>
      <c r="XH14" t="e">
        <v>#N/A</v>
      </c>
      <c r="XI14" t="e">
        <v>#N/A</v>
      </c>
      <c r="XJ14" t="e">
        <v>#N/A</v>
      </c>
      <c r="XK14" t="e">
        <v>#N/A</v>
      </c>
      <c r="XL14" t="e">
        <v>#N/A</v>
      </c>
      <c r="XM14" t="e">
        <v>#N/A</v>
      </c>
      <c r="XN14" t="e">
        <v>#N/A</v>
      </c>
      <c r="XO14" t="e">
        <v>#N/A</v>
      </c>
      <c r="XP14" t="e">
        <v>#N/A</v>
      </c>
      <c r="XQ14" t="e">
        <v>#N/A</v>
      </c>
      <c r="XR14" t="e">
        <v>#N/A</v>
      </c>
      <c r="XS14" s="106"/>
      <c r="XT14" s="175"/>
      <c r="XU14" s="106" t="s">
        <v>2374</v>
      </c>
      <c r="XV14" s="106" t="s">
        <v>2737</v>
      </c>
      <c r="XW14" s="106" t="s">
        <v>2692</v>
      </c>
      <c r="XX14" s="106">
        <v>8</v>
      </c>
      <c r="XY14" t="e">
        <v>#N/A</v>
      </c>
      <c r="XZ14" t="e">
        <v>#N/A</v>
      </c>
      <c r="YA14" t="e">
        <v>#N/A</v>
      </c>
      <c r="YB14" t="e">
        <v>#N/A</v>
      </c>
      <c r="YC14" t="e">
        <v>#N/A</v>
      </c>
      <c r="YD14" t="e">
        <v>#N/A</v>
      </c>
      <c r="YE14" t="e">
        <v>#N/A</v>
      </c>
      <c r="YF14" t="e">
        <v>#N/A</v>
      </c>
      <c r="YG14" t="e">
        <v>#N/A</v>
      </c>
      <c r="YH14" t="e">
        <v>#N/A</v>
      </c>
      <c r="YI14" t="e">
        <v>#N/A</v>
      </c>
      <c r="YJ14" t="e">
        <v>#N/A</v>
      </c>
      <c r="YK14" t="e">
        <v>#N/A</v>
      </c>
      <c r="YL14" t="e">
        <v>#N/A</v>
      </c>
      <c r="YM14" t="e">
        <v>#N/A</v>
      </c>
      <c r="YN14" t="e">
        <v>#N/A</v>
      </c>
      <c r="YO14" t="e">
        <v>#N/A</v>
      </c>
      <c r="YP14" t="e">
        <v>#N/A</v>
      </c>
      <c r="YQ14" t="e">
        <v>#N/A</v>
      </c>
      <c r="YR14" t="e">
        <v>#N/A</v>
      </c>
      <c r="YS14" t="e">
        <v>#N/A</v>
      </c>
      <c r="YT14" t="e">
        <v>#N/A</v>
      </c>
      <c r="YU14" s="106"/>
      <c r="YV14" s="175"/>
      <c r="YW14" s="106" t="s">
        <v>2374</v>
      </c>
      <c r="YX14" s="106" t="s">
        <v>2737</v>
      </c>
      <c r="YY14" s="106" t="s">
        <v>2692</v>
      </c>
      <c r="YZ14" s="106">
        <v>8</v>
      </c>
      <c r="ZA14" t="e">
        <v>#N/A</v>
      </c>
      <c r="ZB14" t="e">
        <v>#N/A</v>
      </c>
      <c r="ZC14" t="e">
        <v>#N/A</v>
      </c>
      <c r="ZD14" t="e">
        <v>#N/A</v>
      </c>
      <c r="ZE14" t="e">
        <v>#N/A</v>
      </c>
      <c r="ZF14" t="e">
        <v>#N/A</v>
      </c>
      <c r="ZG14" t="e">
        <v>#N/A</v>
      </c>
      <c r="ZH14" t="e">
        <v>#N/A</v>
      </c>
      <c r="ZI14" t="e">
        <v>#N/A</v>
      </c>
      <c r="ZJ14" t="e">
        <v>#N/A</v>
      </c>
      <c r="ZK14" t="e">
        <v>#N/A</v>
      </c>
      <c r="ZL14" t="e">
        <v>#N/A</v>
      </c>
      <c r="ZM14" t="e">
        <v>#N/A</v>
      </c>
      <c r="ZN14" t="e">
        <v>#N/A</v>
      </c>
      <c r="ZO14" t="e">
        <v>#N/A</v>
      </c>
      <c r="ZP14" t="e">
        <v>#N/A</v>
      </c>
      <c r="ZQ14" t="e">
        <v>#N/A</v>
      </c>
      <c r="ZR14" t="e">
        <v>#N/A</v>
      </c>
      <c r="ZS14" t="e">
        <v>#N/A</v>
      </c>
      <c r="ZT14" t="e">
        <v>#N/A</v>
      </c>
      <c r="ZU14" t="e">
        <v>#N/A</v>
      </c>
      <c r="ZV14" t="e">
        <v>#N/A</v>
      </c>
      <c r="ZW14" s="106"/>
      <c r="ZX14" s="175"/>
      <c r="ZY14" s="106" t="s">
        <v>2374</v>
      </c>
      <c r="ZZ14" s="106" t="s">
        <v>2737</v>
      </c>
      <c r="AAA14" s="106" t="s">
        <v>2692</v>
      </c>
      <c r="AAB14" s="106">
        <v>8</v>
      </c>
      <c r="AAC14" t="e">
        <v>#N/A</v>
      </c>
      <c r="AAD14" t="e">
        <v>#N/A</v>
      </c>
      <c r="AAE14" t="e">
        <v>#N/A</v>
      </c>
      <c r="AAF14" t="e">
        <v>#N/A</v>
      </c>
      <c r="AAG14" t="e">
        <v>#N/A</v>
      </c>
      <c r="AAH14" t="e">
        <v>#N/A</v>
      </c>
      <c r="AAI14" t="e">
        <v>#N/A</v>
      </c>
      <c r="AAJ14" t="e">
        <v>#N/A</v>
      </c>
      <c r="AAK14" t="e">
        <v>#N/A</v>
      </c>
      <c r="AAL14" t="e">
        <v>#N/A</v>
      </c>
      <c r="AAM14" t="e">
        <v>#N/A</v>
      </c>
      <c r="AAN14" t="e">
        <v>#N/A</v>
      </c>
      <c r="AAO14" t="e">
        <v>#N/A</v>
      </c>
      <c r="AAP14" t="e">
        <v>#N/A</v>
      </c>
      <c r="AAQ14" t="e">
        <v>#N/A</v>
      </c>
      <c r="AAR14" t="e">
        <v>#N/A</v>
      </c>
      <c r="AAS14" t="e">
        <v>#N/A</v>
      </c>
      <c r="AAT14" t="e">
        <v>#N/A</v>
      </c>
      <c r="AAU14" t="e">
        <v>#N/A</v>
      </c>
      <c r="AAV14" t="e">
        <v>#N/A</v>
      </c>
      <c r="AAW14" t="e">
        <v>#N/A</v>
      </c>
      <c r="AAX14" t="e">
        <v>#N/A</v>
      </c>
      <c r="AAY14" s="106"/>
      <c r="AAZ14" s="175"/>
      <c r="ABA14" s="106" t="s">
        <v>2374</v>
      </c>
      <c r="ABB14" s="106" t="s">
        <v>2737</v>
      </c>
      <c r="ABC14" s="106" t="s">
        <v>2692</v>
      </c>
      <c r="ABD14" s="106">
        <v>8</v>
      </c>
      <c r="ABE14" t="e">
        <v>#N/A</v>
      </c>
      <c r="ABF14" t="e">
        <v>#N/A</v>
      </c>
      <c r="ABG14" t="e">
        <v>#N/A</v>
      </c>
      <c r="ABH14" t="e">
        <v>#N/A</v>
      </c>
      <c r="ABI14" t="e">
        <v>#N/A</v>
      </c>
      <c r="ABJ14" t="e">
        <v>#N/A</v>
      </c>
      <c r="ABK14" t="e">
        <v>#N/A</v>
      </c>
      <c r="ABL14" t="e">
        <v>#N/A</v>
      </c>
      <c r="ABM14" t="e">
        <v>#N/A</v>
      </c>
      <c r="ABN14" t="e">
        <v>#N/A</v>
      </c>
      <c r="ABO14" t="e">
        <v>#N/A</v>
      </c>
      <c r="ABP14" t="e">
        <v>#N/A</v>
      </c>
      <c r="ABQ14" t="e">
        <v>#N/A</v>
      </c>
      <c r="ABR14" t="e">
        <v>#N/A</v>
      </c>
      <c r="ABS14" t="e">
        <v>#N/A</v>
      </c>
      <c r="ABT14" t="e">
        <v>#N/A</v>
      </c>
      <c r="ABU14" t="e">
        <v>#N/A</v>
      </c>
      <c r="ABV14" t="e">
        <v>#N/A</v>
      </c>
      <c r="ABW14" t="e">
        <v>#N/A</v>
      </c>
      <c r="ABX14" t="e">
        <v>#N/A</v>
      </c>
      <c r="ABY14" t="e">
        <v>#N/A</v>
      </c>
      <c r="ABZ14" t="e">
        <v>#N/A</v>
      </c>
      <c r="ACA14" s="106">
        <f t="shared" si="31"/>
        <v>0</v>
      </c>
      <c r="ACB14" s="175"/>
      <c r="ACC14" s="106" t="s">
        <v>2374</v>
      </c>
      <c r="ACD14" s="106" t="s">
        <v>2737</v>
      </c>
      <c r="ACE14" s="106" t="s">
        <v>2692</v>
      </c>
      <c r="ACF14" s="106">
        <v>8</v>
      </c>
      <c r="ADC14" s="106"/>
      <c r="ADD14" s="175"/>
    </row>
    <row r="15" spans="1:784">
      <c r="A15" s="106" t="s">
        <v>2372</v>
      </c>
      <c r="B15" t="s">
        <v>2737</v>
      </c>
      <c r="C15" s="106" t="s">
        <v>2692</v>
      </c>
      <c r="D15" s="106">
        <v>8</v>
      </c>
      <c r="E15" s="1">
        <v>4.7083333333333331E-2</v>
      </c>
      <c r="F15" s="1">
        <v>1.8159722222222219E-2</v>
      </c>
      <c r="G15" s="1">
        <v>1.8159722222222219E-2</v>
      </c>
      <c r="H15" s="1">
        <v>2.9166666666666668E-3</v>
      </c>
      <c r="I15">
        <v>17</v>
      </c>
      <c r="J15">
        <v>5</v>
      </c>
      <c r="K15">
        <v>22</v>
      </c>
      <c r="L15">
        <v>7</v>
      </c>
      <c r="M15">
        <v>0</v>
      </c>
      <c r="N15">
        <v>5</v>
      </c>
      <c r="O15">
        <v>12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s="106"/>
      <c r="AB15" s="175"/>
      <c r="AC15" s="106" t="s">
        <v>2372</v>
      </c>
      <c r="AD15" s="106" t="s">
        <v>2737</v>
      </c>
      <c r="AE15" s="106" t="s">
        <v>2692</v>
      </c>
      <c r="AF15" s="106">
        <v>8</v>
      </c>
      <c r="AG15" s="1">
        <v>0</v>
      </c>
      <c r="AH15" s="1">
        <v>0</v>
      </c>
      <c r="AI15" s="1">
        <v>0</v>
      </c>
      <c r="AJ15" s="1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06"/>
      <c r="BD15" s="175"/>
      <c r="BE15" s="106" t="s">
        <v>2372</v>
      </c>
      <c r="BF15" s="106" t="s">
        <v>2737</v>
      </c>
      <c r="BG15" s="106" t="s">
        <v>2692</v>
      </c>
      <c r="BH15" s="106">
        <v>8</v>
      </c>
      <c r="BI15" s="1">
        <v>0</v>
      </c>
      <c r="BJ15" s="1">
        <v>0</v>
      </c>
      <c r="BK15" s="1">
        <v>0</v>
      </c>
      <c r="BL15" s="1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 s="106"/>
      <c r="CF15" s="175"/>
      <c r="CG15" s="106" t="s">
        <v>2372</v>
      </c>
      <c r="CH15" s="106" t="s">
        <v>2737</v>
      </c>
      <c r="CI15" s="106" t="s">
        <v>2692</v>
      </c>
      <c r="CJ15" s="106">
        <v>8</v>
      </c>
      <c r="CK15" s="1">
        <v>0</v>
      </c>
      <c r="CL15" s="1">
        <v>0</v>
      </c>
      <c r="CM15" s="1">
        <v>0</v>
      </c>
      <c r="CN15" s="1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9</v>
      </c>
      <c r="CZ15">
        <v>0</v>
      </c>
      <c r="DA15">
        <v>9</v>
      </c>
      <c r="DB15">
        <v>129</v>
      </c>
      <c r="DC15">
        <v>0</v>
      </c>
      <c r="DD15">
        <v>0</v>
      </c>
      <c r="DE15">
        <v>129</v>
      </c>
      <c r="DF15">
        <v>100</v>
      </c>
      <c r="DG15" s="106"/>
      <c r="DH15" s="175"/>
      <c r="DI15" s="106" t="s">
        <v>2372</v>
      </c>
      <c r="DJ15" s="106" t="s">
        <v>2737</v>
      </c>
      <c r="DK15" s="106" t="s">
        <v>2692</v>
      </c>
      <c r="DL15" s="106">
        <v>8</v>
      </c>
      <c r="DM15" s="1">
        <v>0</v>
      </c>
      <c r="DN15" s="1">
        <v>0</v>
      </c>
      <c r="DO15" s="1">
        <v>0</v>
      </c>
      <c r="DP15" s="1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17</v>
      </c>
      <c r="EB15">
        <v>0</v>
      </c>
      <c r="EC15">
        <v>17</v>
      </c>
      <c r="ED15">
        <v>227</v>
      </c>
      <c r="EE15">
        <v>0</v>
      </c>
      <c r="EF15">
        <v>0</v>
      </c>
      <c r="EG15">
        <v>227</v>
      </c>
      <c r="EH15">
        <v>100</v>
      </c>
      <c r="EI15" s="106"/>
      <c r="EJ15" s="175"/>
      <c r="EK15" s="106" t="s">
        <v>2372</v>
      </c>
      <c r="EL15" s="106" t="s">
        <v>2737</v>
      </c>
      <c r="EM15" s="106" t="s">
        <v>2692</v>
      </c>
      <c r="EN15" s="106">
        <v>8</v>
      </c>
      <c r="EO15" s="1">
        <v>0</v>
      </c>
      <c r="EP15" s="1">
        <v>0</v>
      </c>
      <c r="EQ15" s="1">
        <v>0</v>
      </c>
      <c r="ER15" s="1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17</v>
      </c>
      <c r="FD15">
        <v>0</v>
      </c>
      <c r="FE15">
        <v>17</v>
      </c>
      <c r="FF15">
        <v>227</v>
      </c>
      <c r="FG15">
        <v>0</v>
      </c>
      <c r="FH15">
        <v>0</v>
      </c>
      <c r="FI15">
        <v>227</v>
      </c>
      <c r="FJ15">
        <v>100</v>
      </c>
      <c r="FK15" s="106"/>
      <c r="FL15" s="175"/>
      <c r="FM15" s="106" t="s">
        <v>2372</v>
      </c>
      <c r="FN15" s="106" t="s">
        <v>2737</v>
      </c>
      <c r="FO15" s="106" t="s">
        <v>2692</v>
      </c>
      <c r="FP15" s="106">
        <v>8</v>
      </c>
      <c r="FQ15" s="1">
        <v>2.1076388888888891E-2</v>
      </c>
      <c r="FR15" s="1">
        <v>1.8159722222222219E-2</v>
      </c>
      <c r="FS15" s="1">
        <v>2.5995370370370367E-2</v>
      </c>
      <c r="FT15" s="1">
        <v>2.9166666666666668E-3</v>
      </c>
      <c r="FU15">
        <v>17</v>
      </c>
      <c r="FV15">
        <v>5</v>
      </c>
      <c r="FW15">
        <v>22</v>
      </c>
      <c r="FX15">
        <v>7</v>
      </c>
      <c r="FY15">
        <v>0</v>
      </c>
      <c r="FZ15">
        <v>5</v>
      </c>
      <c r="GA15">
        <v>12</v>
      </c>
      <c r="GB15">
        <v>0</v>
      </c>
      <c r="GC15">
        <v>0</v>
      </c>
      <c r="GD15">
        <v>0</v>
      </c>
      <c r="GE15">
        <v>26</v>
      </c>
      <c r="GF15">
        <v>0</v>
      </c>
      <c r="GG15">
        <v>26</v>
      </c>
      <c r="GH15">
        <v>356</v>
      </c>
      <c r="GI15">
        <v>0</v>
      </c>
      <c r="GJ15">
        <v>0</v>
      </c>
      <c r="GK15">
        <v>356</v>
      </c>
      <c r="GL15">
        <v>100</v>
      </c>
      <c r="GM15" s="106">
        <f t="shared" si="6"/>
        <v>0</v>
      </c>
      <c r="GN15" s="175"/>
      <c r="GO15" s="106" t="s">
        <v>2372</v>
      </c>
      <c r="GP15" s="106" t="s">
        <v>2737</v>
      </c>
      <c r="GQ15" s="106" t="s">
        <v>2692</v>
      </c>
      <c r="GR15" s="106">
        <v>8</v>
      </c>
      <c r="GS15" s="1">
        <v>0</v>
      </c>
      <c r="GT15" s="1">
        <v>0</v>
      </c>
      <c r="GU15" s="1">
        <v>0</v>
      </c>
      <c r="GV15" s="1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17</v>
      </c>
      <c r="HH15">
        <v>7</v>
      </c>
      <c r="HI15">
        <v>24</v>
      </c>
      <c r="HJ15">
        <v>531</v>
      </c>
      <c r="HK15">
        <v>9</v>
      </c>
      <c r="HL15">
        <v>2</v>
      </c>
      <c r="HM15">
        <v>542</v>
      </c>
      <c r="HN15">
        <v>97.97</v>
      </c>
      <c r="HO15" s="106"/>
      <c r="HP15" s="175"/>
      <c r="HQ15" s="106" t="s">
        <v>2372</v>
      </c>
      <c r="HR15" s="106" t="s">
        <v>2737</v>
      </c>
      <c r="HS15" s="106" t="s">
        <v>2692</v>
      </c>
      <c r="HT15" s="106">
        <v>8</v>
      </c>
      <c r="HU15" s="1">
        <v>0</v>
      </c>
      <c r="HV15" s="1">
        <v>0</v>
      </c>
      <c r="HW15" s="1">
        <v>0</v>
      </c>
      <c r="HX15" s="1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 s="106"/>
      <c r="IR15" s="175"/>
      <c r="IS15" s="106" t="s">
        <v>2372</v>
      </c>
      <c r="IT15" s="106" t="s">
        <v>2737</v>
      </c>
      <c r="IU15" s="106" t="s">
        <v>2692</v>
      </c>
      <c r="IV15" s="106">
        <v>8</v>
      </c>
      <c r="IW15" s="1">
        <v>0</v>
      </c>
      <c r="IX15" s="1">
        <v>0</v>
      </c>
      <c r="IY15" s="1">
        <v>0</v>
      </c>
      <c r="IZ15" s="1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 s="106"/>
      <c r="JT15" s="175"/>
      <c r="JU15" s="106" t="s">
        <v>2372</v>
      </c>
      <c r="JV15" s="106" t="s">
        <v>2737</v>
      </c>
      <c r="JW15" s="106" t="s">
        <v>2692</v>
      </c>
      <c r="JX15" s="106">
        <v>8</v>
      </c>
      <c r="JY15" s="1" t="e">
        <v>#N/A</v>
      </c>
      <c r="JZ15" s="1" t="e">
        <v>#N/A</v>
      </c>
      <c r="KA15" s="1" t="e">
        <v>#N/A</v>
      </c>
      <c r="KB15" s="1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s="106"/>
      <c r="KV15" s="175" t="e">
        <f t="shared" si="28"/>
        <v>#N/A</v>
      </c>
      <c r="KW15" s="106" t="s">
        <v>2372</v>
      </c>
      <c r="KX15" s="106" t="s">
        <v>2737</v>
      </c>
      <c r="KY15" s="106" t="s">
        <v>2692</v>
      </c>
      <c r="KZ15" s="106">
        <v>8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s="106"/>
      <c r="LX15" s="175"/>
      <c r="LY15" s="106" t="s">
        <v>2372</v>
      </c>
      <c r="LZ15" s="106" t="s">
        <v>2737</v>
      </c>
      <c r="MA15" s="106" t="s">
        <v>2692</v>
      </c>
      <c r="MB15" s="106">
        <v>8</v>
      </c>
      <c r="MC15" s="1">
        <v>0</v>
      </c>
      <c r="MD15" s="1">
        <v>0</v>
      </c>
      <c r="ME15" s="1">
        <v>0</v>
      </c>
      <c r="MF15" s="1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17</v>
      </c>
      <c r="MR15">
        <v>7</v>
      </c>
      <c r="MS15">
        <v>24</v>
      </c>
      <c r="MT15">
        <v>531</v>
      </c>
      <c r="MU15">
        <v>9</v>
      </c>
      <c r="MV15">
        <v>2</v>
      </c>
      <c r="MW15">
        <v>542</v>
      </c>
      <c r="MX15">
        <v>97.97</v>
      </c>
      <c r="MY15" s="106"/>
      <c r="MZ15" s="175"/>
      <c r="NA15" s="106" t="s">
        <v>2372</v>
      </c>
      <c r="NB15" s="106" t="s">
        <v>2737</v>
      </c>
      <c r="NC15" s="106" t="s">
        <v>2692</v>
      </c>
      <c r="ND15" s="106"/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t="e">
        <v>#N/A</v>
      </c>
      <c r="NP15" t="e">
        <v>#N/A</v>
      </c>
      <c r="NQ15" t="e">
        <v>#N/A</v>
      </c>
      <c r="NR15" t="e">
        <v>#N/A</v>
      </c>
      <c r="NS15" t="e">
        <v>#N/A</v>
      </c>
      <c r="NT15" t="e">
        <v>#N/A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s="106"/>
      <c r="OB15" s="175"/>
      <c r="OC15" s="106" t="s">
        <v>2372</v>
      </c>
      <c r="OD15" s="106" t="s">
        <v>2737</v>
      </c>
      <c r="OE15" s="106" t="s">
        <v>2692</v>
      </c>
      <c r="OF15" s="106"/>
      <c r="OG15" t="e">
        <v>#N/A</v>
      </c>
      <c r="OH15" t="e">
        <v>#N/A</v>
      </c>
      <c r="OI15" t="e">
        <v>#N/A</v>
      </c>
      <c r="OJ15" t="e">
        <v>#N/A</v>
      </c>
      <c r="OK15" t="e">
        <v>#N/A</v>
      </c>
      <c r="OL15" t="e">
        <v>#N/A</v>
      </c>
      <c r="OM15" t="e">
        <v>#N/A</v>
      </c>
      <c r="ON15" t="e">
        <v>#N/A</v>
      </c>
      <c r="OO15" t="e">
        <v>#N/A</v>
      </c>
      <c r="OP15" t="e">
        <v>#N/A</v>
      </c>
      <c r="OQ15" t="e">
        <v>#N/A</v>
      </c>
      <c r="OR15" t="e">
        <v>#N/A</v>
      </c>
      <c r="OS15" t="e">
        <v>#N/A</v>
      </c>
      <c r="OT15" t="e">
        <v>#N/A</v>
      </c>
      <c r="OU15" t="e">
        <v>#N/A</v>
      </c>
      <c r="OV15" t="e">
        <v>#N/A</v>
      </c>
      <c r="OW15" t="e">
        <v>#N/A</v>
      </c>
      <c r="OX15" t="e">
        <v>#N/A</v>
      </c>
      <c r="OY15" t="e">
        <v>#N/A</v>
      </c>
      <c r="OZ15" t="e">
        <v>#N/A</v>
      </c>
      <c r="PA15" t="e">
        <v>#N/A</v>
      </c>
      <c r="PB15" t="e">
        <v>#N/A</v>
      </c>
      <c r="PC15" s="106"/>
      <c r="PD15" s="175"/>
      <c r="PE15" s="106" t="s">
        <v>2372</v>
      </c>
      <c r="PF15" s="106" t="s">
        <v>2737</v>
      </c>
      <c r="PG15" s="106" t="s">
        <v>2692</v>
      </c>
      <c r="PH15" s="106">
        <v>8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t="e">
        <v>#N/A</v>
      </c>
      <c r="PT15" t="e">
        <v>#N/A</v>
      </c>
      <c r="PU15" t="e">
        <v>#N/A</v>
      </c>
      <c r="PV15" t="e">
        <v>#N/A</v>
      </c>
      <c r="PW15" t="e">
        <v>#N/A</v>
      </c>
      <c r="PX15" t="e">
        <v>#N/A</v>
      </c>
      <c r="PY15" t="e">
        <v>#N/A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s="106"/>
      <c r="QF15" s="175"/>
      <c r="QG15" s="106" t="s">
        <v>2372</v>
      </c>
      <c r="QH15" s="106" t="s">
        <v>2737</v>
      </c>
      <c r="QI15" s="106" t="s">
        <v>2692</v>
      </c>
      <c r="QJ15" s="106">
        <v>8</v>
      </c>
      <c r="QK15" t="e">
        <v>#N/A</v>
      </c>
      <c r="QL15" t="e">
        <v>#N/A</v>
      </c>
      <c r="QM15" t="e">
        <v>#N/A</v>
      </c>
      <c r="QN15" t="e">
        <v>#N/A</v>
      </c>
      <c r="QO15" t="e">
        <v>#N/A</v>
      </c>
      <c r="QP15" t="e">
        <v>#N/A</v>
      </c>
      <c r="QQ15" t="e">
        <v>#N/A</v>
      </c>
      <c r="QR15" t="e">
        <v>#N/A</v>
      </c>
      <c r="QS15" t="e">
        <v>#N/A</v>
      </c>
      <c r="QT15" t="e">
        <v>#N/A</v>
      </c>
      <c r="QU15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t="e">
        <v>#N/A</v>
      </c>
      <c r="RF15" t="e">
        <v>#N/A</v>
      </c>
      <c r="RG15" s="106"/>
      <c r="RH15" s="175"/>
      <c r="RI15" s="106" t="s">
        <v>2372</v>
      </c>
      <c r="RJ15" s="106" t="s">
        <v>2737</v>
      </c>
      <c r="RK15" s="106" t="s">
        <v>2692</v>
      </c>
      <c r="RL15" s="106">
        <v>8</v>
      </c>
      <c r="RM15" t="e">
        <v>#N/A</v>
      </c>
      <c r="RN15" t="e">
        <v>#N/A</v>
      </c>
      <c r="RO15" t="e">
        <v>#N/A</v>
      </c>
      <c r="RP15" t="e">
        <v>#N/A</v>
      </c>
      <c r="RQ15" t="e">
        <v>#N/A</v>
      </c>
      <c r="RR15" t="e">
        <v>#N/A</v>
      </c>
      <c r="RS15" t="e">
        <v>#N/A</v>
      </c>
      <c r="RT15" t="e">
        <v>#N/A</v>
      </c>
      <c r="RU15" t="e">
        <v>#N/A</v>
      </c>
      <c r="RV15" t="e">
        <v>#N/A</v>
      </c>
      <c r="RW15" t="e">
        <v>#N/A</v>
      </c>
      <c r="RX15" t="e">
        <v>#N/A</v>
      </c>
      <c r="RY15" t="e">
        <v>#N/A</v>
      </c>
      <c r="RZ15" t="e">
        <v>#N/A</v>
      </c>
      <c r="SA15" t="e">
        <v>#N/A</v>
      </c>
      <c r="SB15" t="e">
        <v>#N/A</v>
      </c>
      <c r="SC15" t="e">
        <v>#N/A</v>
      </c>
      <c r="SD15" t="e">
        <v>#N/A</v>
      </c>
      <c r="SE15" t="e">
        <v>#N/A</v>
      </c>
      <c r="SF15" t="e">
        <v>#N/A</v>
      </c>
      <c r="SG15" t="e">
        <v>#N/A</v>
      </c>
      <c r="SH15" t="e">
        <v>#N/A</v>
      </c>
      <c r="SI15" s="106"/>
      <c r="SJ15" s="175"/>
      <c r="SK15" s="106" t="s">
        <v>2372</v>
      </c>
      <c r="SL15" s="106" t="s">
        <v>2737</v>
      </c>
      <c r="SM15" s="106" t="s">
        <v>2692</v>
      </c>
      <c r="SN15" s="106">
        <v>8</v>
      </c>
      <c r="SO15" t="e">
        <v>#N/A</v>
      </c>
      <c r="SP15" t="e">
        <v>#N/A</v>
      </c>
      <c r="SQ15" t="e">
        <v>#N/A</v>
      </c>
      <c r="SR15" t="e">
        <v>#N/A</v>
      </c>
      <c r="SS15" t="e">
        <v>#N/A</v>
      </c>
      <c r="ST15" t="e">
        <v>#N/A</v>
      </c>
      <c r="SU15" t="e">
        <v>#N/A</v>
      </c>
      <c r="SV15" t="e">
        <v>#N/A</v>
      </c>
      <c r="SW15" t="e">
        <v>#N/A</v>
      </c>
      <c r="SX15" t="e">
        <v>#N/A</v>
      </c>
      <c r="SY15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t="e">
        <v>#N/A</v>
      </c>
      <c r="TK15" s="106"/>
      <c r="TL15" s="175"/>
      <c r="TM15" s="106" t="s">
        <v>2372</v>
      </c>
      <c r="TN15" s="106" t="s">
        <v>2737</v>
      </c>
      <c r="TO15" s="106" t="s">
        <v>2692</v>
      </c>
      <c r="TP15" s="106">
        <v>8</v>
      </c>
      <c r="TQ15" t="e">
        <v>#N/A</v>
      </c>
      <c r="TR15" t="e">
        <v>#N/A</v>
      </c>
      <c r="TS15" t="e">
        <v>#N/A</v>
      </c>
      <c r="TT15" t="e">
        <v>#N/A</v>
      </c>
      <c r="TU15" t="e">
        <v>#N/A</v>
      </c>
      <c r="TV15" t="e">
        <v>#N/A</v>
      </c>
      <c r="TW15" t="e">
        <v>#N/A</v>
      </c>
      <c r="TX15" t="e">
        <v>#N/A</v>
      </c>
      <c r="TY15" t="e">
        <v>#N/A</v>
      </c>
      <c r="TZ15" t="e">
        <v>#N/A</v>
      </c>
      <c r="UA15" t="e">
        <v>#N/A</v>
      </c>
      <c r="UB15" t="e">
        <v>#N/A</v>
      </c>
      <c r="UC15" t="e">
        <v>#N/A</v>
      </c>
      <c r="UD15" t="e">
        <v>#N/A</v>
      </c>
      <c r="UE15" t="e">
        <v>#N/A</v>
      </c>
      <c r="UF15" t="e">
        <v>#N/A</v>
      </c>
      <c r="UG15" t="e">
        <v>#N/A</v>
      </c>
      <c r="UH15" t="e">
        <v>#N/A</v>
      </c>
      <c r="UI15" t="e">
        <v>#N/A</v>
      </c>
      <c r="UJ15" t="e">
        <v>#N/A</v>
      </c>
      <c r="UK15" t="e">
        <v>#N/A</v>
      </c>
      <c r="UL15" t="e">
        <v>#N/A</v>
      </c>
      <c r="UM15" s="106"/>
      <c r="UN15" s="175"/>
      <c r="UO15" s="106" t="s">
        <v>2372</v>
      </c>
      <c r="UP15" s="106" t="s">
        <v>2737</v>
      </c>
      <c r="UQ15" s="106" t="s">
        <v>2692</v>
      </c>
      <c r="UR15" s="106">
        <v>8</v>
      </c>
      <c r="US15" t="e">
        <v>#N/A</v>
      </c>
      <c r="UT15" t="e">
        <v>#N/A</v>
      </c>
      <c r="UU15" t="e">
        <v>#N/A</v>
      </c>
      <c r="UV15" t="e">
        <v>#N/A</v>
      </c>
      <c r="UW15" t="e">
        <v>#N/A</v>
      </c>
      <c r="UX15" t="e">
        <v>#N/A</v>
      </c>
      <c r="UY15" t="e">
        <v>#N/A</v>
      </c>
      <c r="UZ15" t="e">
        <v>#N/A</v>
      </c>
      <c r="VA15" t="e">
        <v>#N/A</v>
      </c>
      <c r="VB15" t="e">
        <v>#N/A</v>
      </c>
      <c r="VC15" t="e">
        <v>#N/A</v>
      </c>
      <c r="VD15" t="e">
        <v>#N/A</v>
      </c>
      <c r="VE15" t="e">
        <v>#N/A</v>
      </c>
      <c r="VF15" t="e">
        <v>#N/A</v>
      </c>
      <c r="VG15" t="e">
        <v>#N/A</v>
      </c>
      <c r="VH15" t="e">
        <v>#N/A</v>
      </c>
      <c r="VI15" t="e">
        <v>#N/A</v>
      </c>
      <c r="VJ15" t="e">
        <v>#N/A</v>
      </c>
      <c r="VK15" t="e">
        <v>#N/A</v>
      </c>
      <c r="VL15" t="e">
        <v>#N/A</v>
      </c>
      <c r="VM15" t="e">
        <v>#N/A</v>
      </c>
      <c r="VN15" t="e">
        <v>#N/A</v>
      </c>
      <c r="VO15" s="106"/>
      <c r="VP15" s="175"/>
      <c r="VQ15" s="106" t="s">
        <v>2372</v>
      </c>
      <c r="VR15" s="106" t="s">
        <v>2737</v>
      </c>
      <c r="VS15" s="106" t="s">
        <v>2692</v>
      </c>
      <c r="VT15" s="106">
        <v>8</v>
      </c>
      <c r="VU15" t="e">
        <v>#N/A</v>
      </c>
      <c r="VV15" t="e">
        <v>#N/A</v>
      </c>
      <c r="VW15" t="e">
        <v>#N/A</v>
      </c>
      <c r="VX15" t="e">
        <v>#N/A</v>
      </c>
      <c r="VY15" t="e">
        <v>#N/A</v>
      </c>
      <c r="VZ15" t="e">
        <v>#N/A</v>
      </c>
      <c r="WA15" t="e">
        <v>#N/A</v>
      </c>
      <c r="WB15" t="e">
        <v>#N/A</v>
      </c>
      <c r="WC15" t="e">
        <v>#N/A</v>
      </c>
      <c r="WD15" t="e">
        <v>#N/A</v>
      </c>
      <c r="WE15" t="e">
        <v>#N/A</v>
      </c>
      <c r="WF15" t="e">
        <v>#N/A</v>
      </c>
      <c r="WG15" t="e">
        <v>#N/A</v>
      </c>
      <c r="WH15" t="e">
        <v>#N/A</v>
      </c>
      <c r="WI15" t="e">
        <v>#N/A</v>
      </c>
      <c r="WJ15" t="e">
        <v>#N/A</v>
      </c>
      <c r="WK15" t="e">
        <v>#N/A</v>
      </c>
      <c r="WL15" t="e">
        <v>#N/A</v>
      </c>
      <c r="WM15" t="e">
        <v>#N/A</v>
      </c>
      <c r="WN15" t="e">
        <v>#N/A</v>
      </c>
      <c r="WO15" t="e">
        <v>#N/A</v>
      </c>
      <c r="WP15" t="e">
        <v>#N/A</v>
      </c>
      <c r="WQ15" s="106"/>
      <c r="WR15" s="175"/>
      <c r="WS15" s="106" t="s">
        <v>2372</v>
      </c>
      <c r="WT15" s="106" t="s">
        <v>2737</v>
      </c>
      <c r="WU15" s="106" t="s">
        <v>2692</v>
      </c>
      <c r="WV15" s="106">
        <v>8</v>
      </c>
      <c r="WW15" t="e">
        <v>#N/A</v>
      </c>
      <c r="WX15" t="e">
        <v>#N/A</v>
      </c>
      <c r="WY15" t="e">
        <v>#N/A</v>
      </c>
      <c r="WZ15" t="e">
        <v>#N/A</v>
      </c>
      <c r="XA15" t="e">
        <v>#N/A</v>
      </c>
      <c r="XB15" t="e">
        <v>#N/A</v>
      </c>
      <c r="XC15" t="e">
        <v>#N/A</v>
      </c>
      <c r="XD15" t="e">
        <v>#N/A</v>
      </c>
      <c r="XE15" t="e">
        <v>#N/A</v>
      </c>
      <c r="XF15" t="e">
        <v>#N/A</v>
      </c>
      <c r="XG15" t="e">
        <v>#N/A</v>
      </c>
      <c r="XH15" t="e">
        <v>#N/A</v>
      </c>
      <c r="XI15" t="e">
        <v>#N/A</v>
      </c>
      <c r="XJ15" t="e">
        <v>#N/A</v>
      </c>
      <c r="XK15" t="e">
        <v>#N/A</v>
      </c>
      <c r="XL15" t="e">
        <v>#N/A</v>
      </c>
      <c r="XM15" t="e">
        <v>#N/A</v>
      </c>
      <c r="XN15" t="e">
        <v>#N/A</v>
      </c>
      <c r="XO15" t="e">
        <v>#N/A</v>
      </c>
      <c r="XP15" t="e">
        <v>#N/A</v>
      </c>
      <c r="XQ15" t="e">
        <v>#N/A</v>
      </c>
      <c r="XR15" t="e">
        <v>#N/A</v>
      </c>
      <c r="XS15" s="106"/>
      <c r="XT15" s="175"/>
      <c r="XU15" s="106" t="s">
        <v>2372</v>
      </c>
      <c r="XV15" s="106" t="s">
        <v>2737</v>
      </c>
      <c r="XW15" s="106" t="s">
        <v>2692</v>
      </c>
      <c r="XX15" s="106">
        <v>8</v>
      </c>
      <c r="XY15" t="e">
        <v>#N/A</v>
      </c>
      <c r="XZ15" t="e">
        <v>#N/A</v>
      </c>
      <c r="YA15" t="e">
        <v>#N/A</v>
      </c>
      <c r="YB15" t="e">
        <v>#N/A</v>
      </c>
      <c r="YC15" t="e">
        <v>#N/A</v>
      </c>
      <c r="YD15" t="e">
        <v>#N/A</v>
      </c>
      <c r="YE15" t="e">
        <v>#N/A</v>
      </c>
      <c r="YF15" t="e">
        <v>#N/A</v>
      </c>
      <c r="YG15" t="e">
        <v>#N/A</v>
      </c>
      <c r="YH15" t="e">
        <v>#N/A</v>
      </c>
      <c r="YI15" t="e">
        <v>#N/A</v>
      </c>
      <c r="YJ15" t="e">
        <v>#N/A</v>
      </c>
      <c r="YK15" t="e">
        <v>#N/A</v>
      </c>
      <c r="YL15" t="e">
        <v>#N/A</v>
      </c>
      <c r="YM15" t="e">
        <v>#N/A</v>
      </c>
      <c r="YN15" t="e">
        <v>#N/A</v>
      </c>
      <c r="YO15" t="e">
        <v>#N/A</v>
      </c>
      <c r="YP15" t="e">
        <v>#N/A</v>
      </c>
      <c r="YQ15" t="e">
        <v>#N/A</v>
      </c>
      <c r="YR15" t="e">
        <v>#N/A</v>
      </c>
      <c r="YS15" t="e">
        <v>#N/A</v>
      </c>
      <c r="YT15" t="e">
        <v>#N/A</v>
      </c>
      <c r="YU15" s="106"/>
      <c r="YV15" s="175"/>
      <c r="YW15" s="106" t="s">
        <v>2372</v>
      </c>
      <c r="YX15" s="106" t="s">
        <v>2737</v>
      </c>
      <c r="YY15" s="106" t="s">
        <v>2692</v>
      </c>
      <c r="YZ15" s="106">
        <v>8</v>
      </c>
      <c r="ZA15" t="e">
        <v>#N/A</v>
      </c>
      <c r="ZB15" t="e">
        <v>#N/A</v>
      </c>
      <c r="ZC15" t="e">
        <v>#N/A</v>
      </c>
      <c r="ZD15" t="e">
        <v>#N/A</v>
      </c>
      <c r="ZE15" t="e">
        <v>#N/A</v>
      </c>
      <c r="ZF15" t="e">
        <v>#N/A</v>
      </c>
      <c r="ZG15" t="e">
        <v>#N/A</v>
      </c>
      <c r="ZH15" t="e">
        <v>#N/A</v>
      </c>
      <c r="ZI15" t="e">
        <v>#N/A</v>
      </c>
      <c r="ZJ15" t="e">
        <v>#N/A</v>
      </c>
      <c r="ZK15" t="e">
        <v>#N/A</v>
      </c>
      <c r="ZL15" t="e">
        <v>#N/A</v>
      </c>
      <c r="ZM15" t="e">
        <v>#N/A</v>
      </c>
      <c r="ZN15" t="e">
        <v>#N/A</v>
      </c>
      <c r="ZO15" t="e">
        <v>#N/A</v>
      </c>
      <c r="ZP15" t="e">
        <v>#N/A</v>
      </c>
      <c r="ZQ15" t="e">
        <v>#N/A</v>
      </c>
      <c r="ZR15" t="e">
        <v>#N/A</v>
      </c>
      <c r="ZS15" t="e">
        <v>#N/A</v>
      </c>
      <c r="ZT15" t="e">
        <v>#N/A</v>
      </c>
      <c r="ZU15" t="e">
        <v>#N/A</v>
      </c>
      <c r="ZV15" t="e">
        <v>#N/A</v>
      </c>
      <c r="ZW15" s="106"/>
      <c r="ZX15" s="175"/>
      <c r="ZY15" s="106" t="s">
        <v>2372</v>
      </c>
      <c r="ZZ15" s="106" t="s">
        <v>2737</v>
      </c>
      <c r="AAA15" s="106" t="s">
        <v>2692</v>
      </c>
      <c r="AAB15" s="106">
        <v>8</v>
      </c>
      <c r="AAC15" t="e">
        <v>#N/A</v>
      </c>
      <c r="AAD15" t="e">
        <v>#N/A</v>
      </c>
      <c r="AAE15" t="e">
        <v>#N/A</v>
      </c>
      <c r="AAF15" t="e">
        <v>#N/A</v>
      </c>
      <c r="AAG15" t="e">
        <v>#N/A</v>
      </c>
      <c r="AAH15" t="e">
        <v>#N/A</v>
      </c>
      <c r="AAI15" t="e">
        <v>#N/A</v>
      </c>
      <c r="AAJ15" t="e">
        <v>#N/A</v>
      </c>
      <c r="AAK15" t="e">
        <v>#N/A</v>
      </c>
      <c r="AAL15" t="e">
        <v>#N/A</v>
      </c>
      <c r="AAM15" t="e">
        <v>#N/A</v>
      </c>
      <c r="AAN15" t="e">
        <v>#N/A</v>
      </c>
      <c r="AAO15" t="e">
        <v>#N/A</v>
      </c>
      <c r="AAP15" t="e">
        <v>#N/A</v>
      </c>
      <c r="AAQ15" t="e">
        <v>#N/A</v>
      </c>
      <c r="AAR15" t="e">
        <v>#N/A</v>
      </c>
      <c r="AAS15" t="e">
        <v>#N/A</v>
      </c>
      <c r="AAT15" t="e">
        <v>#N/A</v>
      </c>
      <c r="AAU15" t="e">
        <v>#N/A</v>
      </c>
      <c r="AAV15" t="e">
        <v>#N/A</v>
      </c>
      <c r="AAW15" t="e">
        <v>#N/A</v>
      </c>
      <c r="AAX15" t="e">
        <v>#N/A</v>
      </c>
      <c r="AAY15" s="106"/>
      <c r="AAZ15" s="175"/>
      <c r="ABA15" s="106" t="s">
        <v>2372</v>
      </c>
      <c r="ABB15" s="106" t="s">
        <v>2737</v>
      </c>
      <c r="ABC15" s="106" t="s">
        <v>2692</v>
      </c>
      <c r="ABD15" s="106">
        <v>8</v>
      </c>
      <c r="ABE15" t="e">
        <v>#N/A</v>
      </c>
      <c r="ABF15" t="e">
        <v>#N/A</v>
      </c>
      <c r="ABG15" t="e">
        <v>#N/A</v>
      </c>
      <c r="ABH15" t="e">
        <v>#N/A</v>
      </c>
      <c r="ABI15" t="e">
        <v>#N/A</v>
      </c>
      <c r="ABJ15" t="e">
        <v>#N/A</v>
      </c>
      <c r="ABK15" t="e">
        <v>#N/A</v>
      </c>
      <c r="ABL15" t="e">
        <v>#N/A</v>
      </c>
      <c r="ABM15" t="e">
        <v>#N/A</v>
      </c>
      <c r="ABN15" t="e">
        <v>#N/A</v>
      </c>
      <c r="ABO15" t="e">
        <v>#N/A</v>
      </c>
      <c r="ABP15" t="e">
        <v>#N/A</v>
      </c>
      <c r="ABQ15" t="e">
        <v>#N/A</v>
      </c>
      <c r="ABR15" t="e">
        <v>#N/A</v>
      </c>
      <c r="ABS15" t="e">
        <v>#N/A</v>
      </c>
      <c r="ABT15" t="e">
        <v>#N/A</v>
      </c>
      <c r="ABU15" t="e">
        <v>#N/A</v>
      </c>
      <c r="ABV15" t="e">
        <v>#N/A</v>
      </c>
      <c r="ABW15" t="e">
        <v>#N/A</v>
      </c>
      <c r="ABX15" t="e">
        <v>#N/A</v>
      </c>
      <c r="ABY15" t="e">
        <v>#N/A</v>
      </c>
      <c r="ABZ15" t="e">
        <v>#N/A</v>
      </c>
      <c r="ACA15" s="106">
        <f t="shared" si="31"/>
        <v>0</v>
      </c>
      <c r="ACB15" s="175"/>
      <c r="ACC15" s="106" t="s">
        <v>2372</v>
      </c>
      <c r="ACD15" s="106" t="s">
        <v>2737</v>
      </c>
      <c r="ACE15" s="106" t="s">
        <v>2692</v>
      </c>
      <c r="ACF15" s="106">
        <v>8</v>
      </c>
      <c r="ADC15" s="106"/>
      <c r="ADD15" s="175"/>
    </row>
    <row r="25" spans="421:736">
      <c r="PE25">
        <v>922</v>
      </c>
      <c r="PF25">
        <v>906</v>
      </c>
      <c r="PG25">
        <v>1001</v>
      </c>
      <c r="PH25">
        <v>1024</v>
      </c>
    </row>
    <row r="26" spans="421:736">
      <c r="PE26">
        <v>1078</v>
      </c>
      <c r="PF26">
        <v>1061</v>
      </c>
    </row>
    <row r="27" spans="421:736">
      <c r="PH27">
        <f>AVERAGE(PE25:PH26)</f>
        <v>998.66666666666663</v>
      </c>
    </row>
    <row r="28" spans="421:736">
      <c r="ABE28" s="10"/>
      <c r="ABF28" s="10"/>
      <c r="ABG28" s="1"/>
      <c r="ABH28" s="1"/>
    </row>
  </sheetData>
  <mergeCells count="28">
    <mergeCell ref="A1:AB1"/>
    <mergeCell ref="AC1:BD1"/>
    <mergeCell ref="BE1:CF1"/>
    <mergeCell ref="CG1:DH1"/>
    <mergeCell ref="VQ1:WR1"/>
    <mergeCell ref="RI1:SJ1"/>
    <mergeCell ref="LY1:MZ1"/>
    <mergeCell ref="NA1:OB1"/>
    <mergeCell ref="DI1:EJ1"/>
    <mergeCell ref="EK1:FL1"/>
    <mergeCell ref="FM1:GN1"/>
    <mergeCell ref="GO1:HP1"/>
    <mergeCell ref="SK1:TL1"/>
    <mergeCell ref="TM1:UN1"/>
    <mergeCell ref="UO1:VP1"/>
    <mergeCell ref="HQ1:IR1"/>
    <mergeCell ref="IS1:JT1"/>
    <mergeCell ref="JU1:KV1"/>
    <mergeCell ref="KW1:LX1"/>
    <mergeCell ref="OC1:PD1"/>
    <mergeCell ref="PE1:QF1"/>
    <mergeCell ref="QG1:RH1"/>
    <mergeCell ref="ZY1:AAZ1"/>
    <mergeCell ref="ABA1:ACB1"/>
    <mergeCell ref="ACC1:ADD1"/>
    <mergeCell ref="WS1:XT1"/>
    <mergeCell ref="XU1:YV1"/>
    <mergeCell ref="YW1:ZX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3BACC-440D-480C-827B-F8F3E38D2870}">
  <dimension ref="A1:ACB48"/>
  <sheetViews>
    <sheetView topLeftCell="XU1" workbookViewId="0">
      <selection activeCell="XU1" sqref="XU1:YV21"/>
    </sheetView>
  </sheetViews>
  <sheetFormatPr defaultRowHeight="14.4"/>
  <cols>
    <col min="2" max="2" width="12.44140625" customWidth="1"/>
    <col min="114" max="114" width="12.33203125" customWidth="1"/>
    <col min="142" max="142" width="10.88671875" customWidth="1"/>
    <col min="198" max="198" width="14" customWidth="1"/>
    <col min="226" max="226" width="14.88671875" customWidth="1"/>
    <col min="366" max="366" width="13.88671875" customWidth="1"/>
    <col min="393" max="393" width="12.44140625" customWidth="1"/>
    <col min="394" max="394" width="14.6640625" customWidth="1"/>
    <col min="422" max="422" width="13.109375" customWidth="1"/>
    <col min="450" max="450" width="14.44140625" customWidth="1"/>
    <col min="478" max="478" width="12.33203125" customWidth="1"/>
    <col min="506" max="506" width="13.44140625" customWidth="1"/>
    <col min="534" max="534" width="13.88671875" customWidth="1"/>
    <col min="562" max="562" width="13.6640625" customWidth="1"/>
    <col min="589" max="589" width="13.5546875" customWidth="1"/>
    <col min="590" max="590" width="13.109375" customWidth="1"/>
    <col min="618" max="618" width="14" customWidth="1"/>
    <col min="646" max="646" width="15.88671875" customWidth="1"/>
  </cols>
  <sheetData>
    <row r="1" spans="1:756">
      <c r="A1" s="548">
        <v>43861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43862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43863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43864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43865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 t="s">
        <v>2872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 t="s">
        <v>2849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>
        <v>43868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>
        <v>43869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>
        <v>43870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>
        <v>43871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>
        <v>43872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 t="s">
        <v>2873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 t="s">
        <v>2850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>
        <v>43875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43876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>
        <v>43877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>
        <v>43878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>
        <v>43879</v>
      </c>
      <c r="SL1" s="548"/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 t="s">
        <v>2874</v>
      </c>
      <c r="TN1" s="548"/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  <c r="UO1" s="548" t="s">
        <v>2852</v>
      </c>
      <c r="UP1" s="548"/>
      <c r="UQ1" s="548"/>
      <c r="UR1" s="548"/>
      <c r="US1" s="548"/>
      <c r="UT1" s="548"/>
      <c r="UU1" s="548"/>
      <c r="UV1" s="548"/>
      <c r="UW1" s="548"/>
      <c r="UX1" s="548"/>
      <c r="UY1" s="548"/>
      <c r="UZ1" s="548"/>
      <c r="VA1" s="548"/>
      <c r="VB1" s="548"/>
      <c r="VC1" s="548"/>
      <c r="VD1" s="548"/>
      <c r="VE1" s="548"/>
      <c r="VF1" s="548"/>
      <c r="VG1" s="548"/>
      <c r="VH1" s="548"/>
      <c r="VI1" s="548"/>
      <c r="VJ1" s="548"/>
      <c r="VK1" s="548"/>
      <c r="VL1" s="548"/>
      <c r="VM1" s="548"/>
      <c r="VN1" s="548"/>
      <c r="VO1" s="548"/>
      <c r="VP1" s="548"/>
      <c r="VQ1" s="548">
        <v>43882</v>
      </c>
      <c r="VR1" s="548"/>
      <c r="VS1" s="548"/>
      <c r="VT1" s="548"/>
      <c r="VU1" s="548"/>
      <c r="VV1" s="548"/>
      <c r="VW1" s="548"/>
      <c r="VX1" s="548"/>
      <c r="VY1" s="548"/>
      <c r="VZ1" s="548"/>
      <c r="WA1" s="548"/>
      <c r="WB1" s="548"/>
      <c r="WC1" s="548"/>
      <c r="WD1" s="548"/>
      <c r="WE1" s="548"/>
      <c r="WF1" s="548"/>
      <c r="WG1" s="548"/>
      <c r="WH1" s="548"/>
      <c r="WI1" s="548"/>
      <c r="WJ1" s="548"/>
      <c r="WK1" s="548"/>
      <c r="WL1" s="548"/>
      <c r="WM1" s="548"/>
      <c r="WN1" s="548"/>
      <c r="WO1" s="548"/>
      <c r="WP1" s="548"/>
      <c r="WQ1" s="548"/>
      <c r="WR1" s="548"/>
      <c r="WS1" s="548">
        <v>43883</v>
      </c>
      <c r="WT1" s="548"/>
      <c r="WU1" s="548"/>
      <c r="WV1" s="548"/>
      <c r="WW1" s="548"/>
      <c r="WX1" s="548"/>
      <c r="WY1" s="548"/>
      <c r="WZ1" s="548"/>
      <c r="XA1" s="548"/>
      <c r="XB1" s="548"/>
      <c r="XC1" s="548"/>
      <c r="XD1" s="548"/>
      <c r="XE1" s="548"/>
      <c r="XF1" s="548"/>
      <c r="XG1" s="548"/>
      <c r="XH1" s="548"/>
      <c r="XI1" s="548"/>
      <c r="XJ1" s="548"/>
      <c r="XK1" s="548"/>
      <c r="XL1" s="548"/>
      <c r="XM1" s="548"/>
      <c r="XN1" s="548"/>
      <c r="XO1" s="548"/>
      <c r="XP1" s="548"/>
      <c r="XQ1" s="548"/>
      <c r="XR1" s="548"/>
      <c r="XS1" s="548"/>
      <c r="XT1" s="548"/>
      <c r="XU1" s="548">
        <v>43884</v>
      </c>
      <c r="XV1" s="548"/>
      <c r="XW1" s="548"/>
      <c r="XX1" s="548"/>
      <c r="XY1" s="548"/>
      <c r="XZ1" s="548"/>
      <c r="YA1" s="548"/>
      <c r="YB1" s="548"/>
      <c r="YC1" s="548"/>
      <c r="YD1" s="548"/>
      <c r="YE1" s="548"/>
      <c r="YF1" s="548"/>
      <c r="YG1" s="548"/>
      <c r="YH1" s="548"/>
      <c r="YI1" s="548"/>
      <c r="YJ1" s="548"/>
      <c r="YK1" s="548"/>
      <c r="YL1" s="548"/>
      <c r="YM1" s="548"/>
      <c r="YN1" s="548"/>
      <c r="YO1" s="548"/>
      <c r="YP1" s="548"/>
      <c r="YQ1" s="548"/>
      <c r="YR1" s="548"/>
      <c r="YS1" s="548"/>
      <c r="YT1" s="548"/>
      <c r="YU1" s="548"/>
      <c r="YV1" s="548"/>
      <c r="YW1" s="548">
        <v>43885</v>
      </c>
      <c r="YX1" s="548"/>
      <c r="YY1" s="548"/>
      <c r="YZ1" s="548"/>
      <c r="ZA1" s="548"/>
      <c r="ZB1" s="548"/>
      <c r="ZC1" s="548"/>
      <c r="ZD1" s="548"/>
      <c r="ZE1" s="548"/>
      <c r="ZF1" s="548"/>
      <c r="ZG1" s="548"/>
      <c r="ZH1" s="548"/>
      <c r="ZI1" s="548"/>
      <c r="ZJ1" s="548"/>
      <c r="ZK1" s="548"/>
      <c r="ZL1" s="548"/>
      <c r="ZM1" s="548"/>
      <c r="ZN1" s="548"/>
      <c r="ZO1" s="548"/>
      <c r="ZP1" s="548"/>
      <c r="ZQ1" s="548"/>
      <c r="ZR1" s="548"/>
      <c r="ZS1" s="548"/>
      <c r="ZT1" s="548"/>
      <c r="ZU1" s="548"/>
      <c r="ZV1" s="548"/>
      <c r="ZW1" s="548"/>
      <c r="ZX1" s="548"/>
      <c r="ZY1" s="548" t="s">
        <v>2875</v>
      </c>
      <c r="ZZ1" s="548"/>
      <c r="AAA1" s="548"/>
      <c r="AAB1" s="548"/>
      <c r="AAC1" s="548"/>
      <c r="AAD1" s="548"/>
      <c r="AAE1" s="548"/>
      <c r="AAF1" s="548"/>
      <c r="AAG1" s="548"/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 t="s">
        <v>2854</v>
      </c>
      <c r="ABB1" s="548"/>
      <c r="ABC1" s="548"/>
      <c r="ABD1" s="548"/>
      <c r="ABE1" s="548"/>
      <c r="ABF1" s="548"/>
      <c r="ABG1" s="548"/>
      <c r="ABH1" s="548"/>
      <c r="ABI1" s="548"/>
      <c r="ABJ1" s="548"/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</row>
    <row r="2" spans="1:756">
      <c r="A2" s="170" t="s">
        <v>1</v>
      </c>
      <c r="B2" s="170" t="s">
        <v>2723</v>
      </c>
      <c r="C2" s="170" t="s">
        <v>2724</v>
      </c>
      <c r="D2" s="170" t="s">
        <v>2730</v>
      </c>
      <c r="E2" s="170" t="s">
        <v>2358</v>
      </c>
      <c r="F2" s="170" t="s">
        <v>2410</v>
      </c>
      <c r="G2" s="170" t="s">
        <v>2411</v>
      </c>
      <c r="H2" s="170" t="s">
        <v>2412</v>
      </c>
      <c r="I2" s="170" t="s">
        <v>2413</v>
      </c>
      <c r="J2" s="170" t="s">
        <v>2414</v>
      </c>
      <c r="K2" s="171" t="s">
        <v>2415</v>
      </c>
      <c r="L2" s="170" t="s">
        <v>2416</v>
      </c>
      <c r="M2" s="170" t="s">
        <v>2417</v>
      </c>
      <c r="N2" s="170" t="s">
        <v>2418</v>
      </c>
      <c r="O2" s="172" t="s">
        <v>2419</v>
      </c>
      <c r="P2" s="170" t="s">
        <v>2420</v>
      </c>
      <c r="Q2" s="170" t="s">
        <v>2421</v>
      </c>
      <c r="R2" s="170" t="s">
        <v>2422</v>
      </c>
      <c r="S2" s="170" t="s">
        <v>2423</v>
      </c>
      <c r="T2" s="170" t="s">
        <v>2424</v>
      </c>
      <c r="U2" s="170" t="s">
        <v>2425</v>
      </c>
      <c r="V2" s="170" t="s">
        <v>2426</v>
      </c>
      <c r="W2" s="170" t="s">
        <v>2427</v>
      </c>
      <c r="X2" s="170" t="s">
        <v>2428</v>
      </c>
      <c r="Y2" s="170" t="s">
        <v>2429</v>
      </c>
      <c r="Z2" s="170" t="s">
        <v>2430</v>
      </c>
      <c r="AA2" s="173" t="s">
        <v>2727</v>
      </c>
      <c r="AB2" s="174" t="s">
        <v>2728</v>
      </c>
      <c r="AC2" s="170" t="s">
        <v>1</v>
      </c>
      <c r="AD2" s="170" t="s">
        <v>2723</v>
      </c>
      <c r="AE2" s="170" t="s">
        <v>2724</v>
      </c>
      <c r="AF2" s="170" t="s">
        <v>2730</v>
      </c>
      <c r="AG2" s="170" t="s">
        <v>2358</v>
      </c>
      <c r="AH2" s="170" t="s">
        <v>2410</v>
      </c>
      <c r="AI2" s="170" t="s">
        <v>2411</v>
      </c>
      <c r="AJ2" s="170" t="s">
        <v>2412</v>
      </c>
      <c r="AK2" s="170" t="s">
        <v>2413</v>
      </c>
      <c r="AL2" s="170" t="s">
        <v>2414</v>
      </c>
      <c r="AM2" s="171" t="s">
        <v>2415</v>
      </c>
      <c r="AN2" s="170" t="s">
        <v>2416</v>
      </c>
      <c r="AO2" s="170" t="s">
        <v>2417</v>
      </c>
      <c r="AP2" s="170" t="s">
        <v>2418</v>
      </c>
      <c r="AQ2" s="172" t="s">
        <v>2419</v>
      </c>
      <c r="AR2" s="170" t="s">
        <v>2420</v>
      </c>
      <c r="AS2" s="170" t="s">
        <v>2421</v>
      </c>
      <c r="AT2" s="170" t="s">
        <v>2422</v>
      </c>
      <c r="AU2" s="170" t="s">
        <v>2423</v>
      </c>
      <c r="AV2" s="170" t="s">
        <v>2424</v>
      </c>
      <c r="AW2" s="170" t="s">
        <v>2425</v>
      </c>
      <c r="AX2" s="170" t="s">
        <v>2426</v>
      </c>
      <c r="AY2" s="170" t="s">
        <v>2427</v>
      </c>
      <c r="AZ2" s="170" t="s">
        <v>2428</v>
      </c>
      <c r="BA2" s="170" t="s">
        <v>2429</v>
      </c>
      <c r="BB2" s="170" t="s">
        <v>2430</v>
      </c>
      <c r="BC2" s="173" t="s">
        <v>2727</v>
      </c>
      <c r="BD2" s="174" t="s">
        <v>2728</v>
      </c>
      <c r="BE2" s="170" t="s">
        <v>1</v>
      </c>
      <c r="BF2" s="170" t="s">
        <v>2723</v>
      </c>
      <c r="BG2" s="170" t="s">
        <v>2724</v>
      </c>
      <c r="BH2" s="170" t="s">
        <v>2730</v>
      </c>
      <c r="BI2" s="170" t="s">
        <v>2358</v>
      </c>
      <c r="BJ2" s="170" t="s">
        <v>2410</v>
      </c>
      <c r="BK2" s="170" t="s">
        <v>2411</v>
      </c>
      <c r="BL2" s="170" t="s">
        <v>2412</v>
      </c>
      <c r="BM2" s="170" t="s">
        <v>2413</v>
      </c>
      <c r="BN2" s="170" t="s">
        <v>2414</v>
      </c>
      <c r="BO2" s="171" t="s">
        <v>2415</v>
      </c>
      <c r="BP2" s="170" t="s">
        <v>2416</v>
      </c>
      <c r="BQ2" s="170" t="s">
        <v>2417</v>
      </c>
      <c r="BR2" s="170" t="s">
        <v>2418</v>
      </c>
      <c r="BS2" s="172" t="s">
        <v>2419</v>
      </c>
      <c r="BT2" s="170" t="s">
        <v>2420</v>
      </c>
      <c r="BU2" s="170" t="s">
        <v>2421</v>
      </c>
      <c r="BV2" s="170" t="s">
        <v>2422</v>
      </c>
      <c r="BW2" s="170" t="s">
        <v>2423</v>
      </c>
      <c r="BX2" s="170" t="s">
        <v>2424</v>
      </c>
      <c r="BY2" s="170" t="s">
        <v>2425</v>
      </c>
      <c r="BZ2" s="170" t="s">
        <v>2426</v>
      </c>
      <c r="CA2" s="170" t="s">
        <v>2427</v>
      </c>
      <c r="CB2" s="170" t="s">
        <v>2428</v>
      </c>
      <c r="CC2" s="170" t="s">
        <v>2429</v>
      </c>
      <c r="CD2" s="170" t="s">
        <v>2430</v>
      </c>
      <c r="CE2" s="173" t="s">
        <v>2727</v>
      </c>
      <c r="CF2" s="174" t="s">
        <v>2728</v>
      </c>
      <c r="CG2" s="170" t="s">
        <v>1</v>
      </c>
      <c r="CH2" s="170" t="s">
        <v>2723</v>
      </c>
      <c r="CI2" s="170" t="s">
        <v>2724</v>
      </c>
      <c r="CJ2" s="170" t="s">
        <v>2730</v>
      </c>
      <c r="CK2" s="170" t="s">
        <v>2358</v>
      </c>
      <c r="CL2" s="170" t="s">
        <v>2410</v>
      </c>
      <c r="CM2" s="170" t="s">
        <v>2411</v>
      </c>
      <c r="CN2" s="170" t="s">
        <v>2412</v>
      </c>
      <c r="CO2" s="170" t="s">
        <v>2413</v>
      </c>
      <c r="CP2" s="170" t="s">
        <v>2414</v>
      </c>
      <c r="CQ2" s="171" t="s">
        <v>2415</v>
      </c>
      <c r="CR2" s="170" t="s">
        <v>2416</v>
      </c>
      <c r="CS2" s="170" t="s">
        <v>2417</v>
      </c>
      <c r="CT2" s="170" t="s">
        <v>2418</v>
      </c>
      <c r="CU2" s="172" t="s">
        <v>2419</v>
      </c>
      <c r="CV2" s="170" t="s">
        <v>2420</v>
      </c>
      <c r="CW2" s="170" t="s">
        <v>2421</v>
      </c>
      <c r="CX2" s="170" t="s">
        <v>2422</v>
      </c>
      <c r="CY2" s="170" t="s">
        <v>2423</v>
      </c>
      <c r="CZ2" s="170" t="s">
        <v>2424</v>
      </c>
      <c r="DA2" s="170" t="s">
        <v>2425</v>
      </c>
      <c r="DB2" s="170" t="s">
        <v>2426</v>
      </c>
      <c r="DC2" s="170" t="s">
        <v>2427</v>
      </c>
      <c r="DD2" s="170" t="s">
        <v>2428</v>
      </c>
      <c r="DE2" s="170" t="s">
        <v>2429</v>
      </c>
      <c r="DF2" s="170" t="s">
        <v>2430</v>
      </c>
      <c r="DG2" s="173" t="s">
        <v>2727</v>
      </c>
      <c r="DH2" s="174" t="s">
        <v>2728</v>
      </c>
      <c r="DI2" s="170" t="s">
        <v>1</v>
      </c>
      <c r="DJ2" s="170" t="s">
        <v>2723</v>
      </c>
      <c r="DK2" s="170" t="s">
        <v>2724</v>
      </c>
      <c r="DL2" s="170" t="s">
        <v>2730</v>
      </c>
      <c r="DM2" s="170" t="s">
        <v>2358</v>
      </c>
      <c r="DN2" s="170" t="s">
        <v>2410</v>
      </c>
      <c r="DO2" s="170" t="s">
        <v>2411</v>
      </c>
      <c r="DP2" s="170" t="s">
        <v>2412</v>
      </c>
      <c r="DQ2" s="170" t="s">
        <v>2413</v>
      </c>
      <c r="DR2" s="170" t="s">
        <v>2414</v>
      </c>
      <c r="DS2" s="171" t="s">
        <v>2415</v>
      </c>
      <c r="DT2" s="170" t="s">
        <v>2416</v>
      </c>
      <c r="DU2" s="170" t="s">
        <v>2417</v>
      </c>
      <c r="DV2" s="170" t="s">
        <v>2418</v>
      </c>
      <c r="DW2" s="172" t="s">
        <v>2419</v>
      </c>
      <c r="DX2" s="170" t="s">
        <v>2420</v>
      </c>
      <c r="DY2" s="170" t="s">
        <v>2421</v>
      </c>
      <c r="DZ2" s="170" t="s">
        <v>2422</v>
      </c>
      <c r="EA2" s="170" t="s">
        <v>2423</v>
      </c>
      <c r="EB2" s="170" t="s">
        <v>2424</v>
      </c>
      <c r="EC2" s="170" t="s">
        <v>2425</v>
      </c>
      <c r="ED2" s="170" t="s">
        <v>2426</v>
      </c>
      <c r="EE2" s="170" t="s">
        <v>2427</v>
      </c>
      <c r="EF2" s="170" t="s">
        <v>2428</v>
      </c>
      <c r="EG2" s="170" t="s">
        <v>2429</v>
      </c>
      <c r="EH2" s="170" t="s">
        <v>2430</v>
      </c>
      <c r="EI2" s="173" t="s">
        <v>2727</v>
      </c>
      <c r="EJ2" s="174" t="s">
        <v>2728</v>
      </c>
      <c r="EK2" s="170" t="s">
        <v>1</v>
      </c>
      <c r="EL2" s="170" t="s">
        <v>2723</v>
      </c>
      <c r="EM2" s="170" t="s">
        <v>2724</v>
      </c>
      <c r="EN2" s="170" t="s">
        <v>2730</v>
      </c>
      <c r="EO2" s="170" t="s">
        <v>2358</v>
      </c>
      <c r="EP2" s="170" t="s">
        <v>2410</v>
      </c>
      <c r="EQ2" s="170" t="s">
        <v>2411</v>
      </c>
      <c r="ER2" s="170" t="s">
        <v>2412</v>
      </c>
      <c r="ES2" s="170" t="s">
        <v>2413</v>
      </c>
      <c r="ET2" s="170" t="s">
        <v>2414</v>
      </c>
      <c r="EU2" s="171" t="s">
        <v>2415</v>
      </c>
      <c r="EV2" s="170" t="s">
        <v>2416</v>
      </c>
      <c r="EW2" s="170" t="s">
        <v>2417</v>
      </c>
      <c r="EX2" s="170" t="s">
        <v>2418</v>
      </c>
      <c r="EY2" s="172" t="s">
        <v>2419</v>
      </c>
      <c r="EZ2" s="170" t="s">
        <v>2420</v>
      </c>
      <c r="FA2" s="170" t="s">
        <v>2421</v>
      </c>
      <c r="FB2" s="170" t="s">
        <v>2422</v>
      </c>
      <c r="FC2" s="170" t="s">
        <v>2423</v>
      </c>
      <c r="FD2" s="170" t="s">
        <v>2424</v>
      </c>
      <c r="FE2" s="170" t="s">
        <v>2425</v>
      </c>
      <c r="FF2" s="170" t="s">
        <v>2426</v>
      </c>
      <c r="FG2" s="170" t="s">
        <v>2427</v>
      </c>
      <c r="FH2" s="170" t="s">
        <v>2428</v>
      </c>
      <c r="FI2" s="170" t="s">
        <v>2429</v>
      </c>
      <c r="FJ2" s="170" t="s">
        <v>2430</v>
      </c>
      <c r="FK2" s="173" t="s">
        <v>2727</v>
      </c>
      <c r="FL2" s="174" t="s">
        <v>2728</v>
      </c>
      <c r="FM2" s="170" t="s">
        <v>1</v>
      </c>
      <c r="FN2" s="170" t="s">
        <v>2723</v>
      </c>
      <c r="FO2" s="170" t="s">
        <v>2724</v>
      </c>
      <c r="FP2" s="170" t="s">
        <v>2730</v>
      </c>
      <c r="FQ2" s="170" t="s">
        <v>2358</v>
      </c>
      <c r="FR2" s="170" t="s">
        <v>2410</v>
      </c>
      <c r="FS2" s="170" t="s">
        <v>2411</v>
      </c>
      <c r="FT2" s="170" t="s">
        <v>2412</v>
      </c>
      <c r="FU2" s="170" t="s">
        <v>2413</v>
      </c>
      <c r="FV2" s="170" t="s">
        <v>2414</v>
      </c>
      <c r="FW2" s="171" t="s">
        <v>2415</v>
      </c>
      <c r="FX2" s="170" t="s">
        <v>2416</v>
      </c>
      <c r="FY2" s="170" t="s">
        <v>2417</v>
      </c>
      <c r="FZ2" s="170" t="s">
        <v>2418</v>
      </c>
      <c r="GA2" s="172" t="s">
        <v>2419</v>
      </c>
      <c r="GB2" s="170" t="s">
        <v>2420</v>
      </c>
      <c r="GC2" s="170" t="s">
        <v>2421</v>
      </c>
      <c r="GD2" s="170" t="s">
        <v>2422</v>
      </c>
      <c r="GE2" s="170" t="s">
        <v>2423</v>
      </c>
      <c r="GF2" s="170" t="s">
        <v>2424</v>
      </c>
      <c r="GG2" s="170" t="s">
        <v>2425</v>
      </c>
      <c r="GH2" s="170" t="s">
        <v>2426</v>
      </c>
      <c r="GI2" s="170" t="s">
        <v>2427</v>
      </c>
      <c r="GJ2" s="170" t="s">
        <v>2428</v>
      </c>
      <c r="GK2" s="170" t="s">
        <v>2429</v>
      </c>
      <c r="GL2" s="170" t="s">
        <v>2430</v>
      </c>
      <c r="GM2" s="173" t="s">
        <v>2727</v>
      </c>
      <c r="GN2" s="174" t="s">
        <v>2728</v>
      </c>
      <c r="GO2" s="170" t="s">
        <v>1</v>
      </c>
      <c r="GP2" s="170" t="s">
        <v>2723</v>
      </c>
      <c r="GQ2" s="170" t="s">
        <v>2724</v>
      </c>
      <c r="GR2" s="170" t="s">
        <v>2730</v>
      </c>
      <c r="GS2" s="170" t="s">
        <v>2358</v>
      </c>
      <c r="GT2" s="170" t="s">
        <v>2410</v>
      </c>
      <c r="GU2" s="170" t="s">
        <v>2411</v>
      </c>
      <c r="GV2" s="170" t="s">
        <v>2412</v>
      </c>
      <c r="GW2" s="170" t="s">
        <v>2413</v>
      </c>
      <c r="GX2" s="170" t="s">
        <v>2414</v>
      </c>
      <c r="GY2" s="171" t="s">
        <v>2415</v>
      </c>
      <c r="GZ2" s="170" t="s">
        <v>2416</v>
      </c>
      <c r="HA2" s="170" t="s">
        <v>2417</v>
      </c>
      <c r="HB2" s="170" t="s">
        <v>2418</v>
      </c>
      <c r="HC2" s="172" t="s">
        <v>2419</v>
      </c>
      <c r="HD2" s="170" t="s">
        <v>2420</v>
      </c>
      <c r="HE2" s="170" t="s">
        <v>2421</v>
      </c>
      <c r="HF2" s="170" t="s">
        <v>2422</v>
      </c>
      <c r="HG2" s="170" t="s">
        <v>2423</v>
      </c>
      <c r="HH2" s="170" t="s">
        <v>2424</v>
      </c>
      <c r="HI2" s="170" t="s">
        <v>2425</v>
      </c>
      <c r="HJ2" s="170" t="s">
        <v>2426</v>
      </c>
      <c r="HK2" s="170" t="s">
        <v>2427</v>
      </c>
      <c r="HL2" s="170" t="s">
        <v>2428</v>
      </c>
      <c r="HM2" s="170" t="s">
        <v>2429</v>
      </c>
      <c r="HN2" s="170" t="s">
        <v>2430</v>
      </c>
      <c r="HO2" s="173" t="s">
        <v>2727</v>
      </c>
      <c r="HP2" s="174" t="s">
        <v>2728</v>
      </c>
      <c r="HQ2" s="170" t="s">
        <v>1</v>
      </c>
      <c r="HR2" s="170" t="s">
        <v>2723</v>
      </c>
      <c r="HS2" s="170" t="s">
        <v>2724</v>
      </c>
      <c r="HT2" s="170" t="s">
        <v>2730</v>
      </c>
      <c r="HU2" s="170" t="s">
        <v>2358</v>
      </c>
      <c r="HV2" s="170" t="s">
        <v>2410</v>
      </c>
      <c r="HW2" s="170" t="s">
        <v>2411</v>
      </c>
      <c r="HX2" s="170" t="s">
        <v>2412</v>
      </c>
      <c r="HY2" s="170" t="s">
        <v>2413</v>
      </c>
      <c r="HZ2" s="170" t="s">
        <v>2414</v>
      </c>
      <c r="IA2" s="171" t="s">
        <v>2415</v>
      </c>
      <c r="IB2" s="170" t="s">
        <v>2416</v>
      </c>
      <c r="IC2" s="170" t="s">
        <v>2417</v>
      </c>
      <c r="ID2" s="170" t="s">
        <v>2418</v>
      </c>
      <c r="IE2" s="172" t="s">
        <v>2419</v>
      </c>
      <c r="IF2" s="170" t="s">
        <v>2420</v>
      </c>
      <c r="IG2" s="170" t="s">
        <v>2421</v>
      </c>
      <c r="IH2" s="170" t="s">
        <v>2422</v>
      </c>
      <c r="II2" s="170" t="s">
        <v>2423</v>
      </c>
      <c r="IJ2" s="170" t="s">
        <v>2424</v>
      </c>
      <c r="IK2" s="170" t="s">
        <v>2425</v>
      </c>
      <c r="IL2" s="170" t="s">
        <v>2426</v>
      </c>
      <c r="IM2" s="170" t="s">
        <v>2427</v>
      </c>
      <c r="IN2" s="170" t="s">
        <v>2428</v>
      </c>
      <c r="IO2" s="170" t="s">
        <v>2429</v>
      </c>
      <c r="IP2" s="170" t="s">
        <v>2430</v>
      </c>
      <c r="IQ2" s="173" t="s">
        <v>2727</v>
      </c>
      <c r="IR2" s="174" t="s">
        <v>2728</v>
      </c>
      <c r="IS2" s="170" t="s">
        <v>1</v>
      </c>
      <c r="IT2" s="170" t="s">
        <v>2723</v>
      </c>
      <c r="IU2" s="170" t="s">
        <v>2724</v>
      </c>
      <c r="IV2" s="170" t="s">
        <v>2730</v>
      </c>
      <c r="IW2" s="170" t="s">
        <v>2358</v>
      </c>
      <c r="IX2" s="170" t="s">
        <v>2410</v>
      </c>
      <c r="IY2" s="170" t="s">
        <v>2411</v>
      </c>
      <c r="IZ2" s="170" t="s">
        <v>2412</v>
      </c>
      <c r="JA2" s="170" t="s">
        <v>2413</v>
      </c>
      <c r="JB2" s="170" t="s">
        <v>2414</v>
      </c>
      <c r="JC2" s="171" t="s">
        <v>2415</v>
      </c>
      <c r="JD2" s="170" t="s">
        <v>2416</v>
      </c>
      <c r="JE2" s="170" t="s">
        <v>2417</v>
      </c>
      <c r="JF2" s="170" t="s">
        <v>2418</v>
      </c>
      <c r="JG2" s="172" t="s">
        <v>2419</v>
      </c>
      <c r="JH2" s="170" t="s">
        <v>2420</v>
      </c>
      <c r="JI2" s="170" t="s">
        <v>2421</v>
      </c>
      <c r="JJ2" s="170" t="s">
        <v>2422</v>
      </c>
      <c r="JK2" s="170" t="s">
        <v>2423</v>
      </c>
      <c r="JL2" s="170" t="s">
        <v>2424</v>
      </c>
      <c r="JM2" s="170" t="s">
        <v>2425</v>
      </c>
      <c r="JN2" s="170" t="s">
        <v>2426</v>
      </c>
      <c r="JO2" s="170" t="s">
        <v>2427</v>
      </c>
      <c r="JP2" s="170" t="s">
        <v>2428</v>
      </c>
      <c r="JQ2" s="170" t="s">
        <v>2429</v>
      </c>
      <c r="JR2" s="170" t="s">
        <v>2430</v>
      </c>
      <c r="JS2" s="173" t="s">
        <v>2727</v>
      </c>
      <c r="JT2" s="174" t="s">
        <v>2728</v>
      </c>
      <c r="JU2" s="170" t="s">
        <v>1</v>
      </c>
      <c r="JV2" s="170" t="s">
        <v>2723</v>
      </c>
      <c r="JW2" s="170" t="s">
        <v>2724</v>
      </c>
      <c r="JX2" s="170" t="s">
        <v>2730</v>
      </c>
      <c r="JY2" s="170" t="s">
        <v>2358</v>
      </c>
      <c r="JZ2" s="170" t="s">
        <v>2410</v>
      </c>
      <c r="KA2" s="170" t="s">
        <v>2411</v>
      </c>
      <c r="KB2" s="170" t="s">
        <v>2412</v>
      </c>
      <c r="KC2" s="170" t="s">
        <v>2413</v>
      </c>
      <c r="KD2" s="170" t="s">
        <v>2414</v>
      </c>
      <c r="KE2" s="171" t="s">
        <v>2415</v>
      </c>
      <c r="KF2" s="170" t="s">
        <v>2416</v>
      </c>
      <c r="KG2" s="170" t="s">
        <v>2417</v>
      </c>
      <c r="KH2" s="170" t="s">
        <v>2418</v>
      </c>
      <c r="KI2" s="172" t="s">
        <v>2419</v>
      </c>
      <c r="KJ2" s="170" t="s">
        <v>2420</v>
      </c>
      <c r="KK2" s="170" t="s">
        <v>2421</v>
      </c>
      <c r="KL2" s="170" t="s">
        <v>2422</v>
      </c>
      <c r="KM2" s="170" t="s">
        <v>2423</v>
      </c>
      <c r="KN2" s="170" t="s">
        <v>2424</v>
      </c>
      <c r="KO2" s="170" t="s">
        <v>2425</v>
      </c>
      <c r="KP2" s="170" t="s">
        <v>2426</v>
      </c>
      <c r="KQ2" s="170" t="s">
        <v>2427</v>
      </c>
      <c r="KR2" s="170" t="s">
        <v>2428</v>
      </c>
      <c r="KS2" s="170" t="s">
        <v>2429</v>
      </c>
      <c r="KT2" s="170" t="s">
        <v>2430</v>
      </c>
      <c r="KU2" s="173" t="s">
        <v>2727</v>
      </c>
      <c r="KV2" s="174" t="s">
        <v>2728</v>
      </c>
      <c r="KW2" s="170" t="s">
        <v>1</v>
      </c>
      <c r="KX2" s="170" t="s">
        <v>2723</v>
      </c>
      <c r="KY2" s="170" t="s">
        <v>2724</v>
      </c>
      <c r="KZ2" s="170" t="s">
        <v>2730</v>
      </c>
      <c r="LA2" s="170" t="s">
        <v>2358</v>
      </c>
      <c r="LB2" s="170" t="s">
        <v>2410</v>
      </c>
      <c r="LC2" s="170" t="s">
        <v>2411</v>
      </c>
      <c r="LD2" s="170" t="s">
        <v>2412</v>
      </c>
      <c r="LE2" s="170" t="s">
        <v>2413</v>
      </c>
      <c r="LF2" s="170" t="s">
        <v>2414</v>
      </c>
      <c r="LG2" s="171" t="s">
        <v>2415</v>
      </c>
      <c r="LH2" s="170" t="s">
        <v>2416</v>
      </c>
      <c r="LI2" s="170" t="s">
        <v>2417</v>
      </c>
      <c r="LJ2" s="170" t="s">
        <v>2418</v>
      </c>
      <c r="LK2" s="172" t="s">
        <v>2419</v>
      </c>
      <c r="LL2" s="170" t="s">
        <v>2420</v>
      </c>
      <c r="LM2" s="170" t="s">
        <v>2421</v>
      </c>
      <c r="LN2" s="170" t="s">
        <v>2422</v>
      </c>
      <c r="LO2" s="170" t="s">
        <v>2423</v>
      </c>
      <c r="LP2" s="170" t="s">
        <v>2424</v>
      </c>
      <c r="LQ2" s="170" t="s">
        <v>2425</v>
      </c>
      <c r="LR2" s="170" t="s">
        <v>2426</v>
      </c>
      <c r="LS2" s="170" t="s">
        <v>2427</v>
      </c>
      <c r="LT2" s="170" t="s">
        <v>2428</v>
      </c>
      <c r="LU2" s="170" t="s">
        <v>2429</v>
      </c>
      <c r="LV2" s="170" t="s">
        <v>2430</v>
      </c>
      <c r="LW2" s="173" t="s">
        <v>2727</v>
      </c>
      <c r="LX2" s="174" t="s">
        <v>2728</v>
      </c>
      <c r="LY2" s="170" t="s">
        <v>1</v>
      </c>
      <c r="LZ2" s="170" t="s">
        <v>2723</v>
      </c>
      <c r="MA2" s="170" t="s">
        <v>2724</v>
      </c>
      <c r="MB2" s="170" t="s">
        <v>2730</v>
      </c>
      <c r="MC2" s="170" t="s">
        <v>2358</v>
      </c>
      <c r="MD2" s="170" t="s">
        <v>2410</v>
      </c>
      <c r="ME2" s="170" t="s">
        <v>2411</v>
      </c>
      <c r="MF2" s="170" t="s">
        <v>2412</v>
      </c>
      <c r="MG2" s="170" t="s">
        <v>2413</v>
      </c>
      <c r="MH2" s="170" t="s">
        <v>2414</v>
      </c>
      <c r="MI2" s="171" t="s">
        <v>2415</v>
      </c>
      <c r="MJ2" s="170" t="s">
        <v>2416</v>
      </c>
      <c r="MK2" s="170" t="s">
        <v>2417</v>
      </c>
      <c r="ML2" s="170" t="s">
        <v>2418</v>
      </c>
      <c r="MM2" s="172" t="s">
        <v>2419</v>
      </c>
      <c r="MN2" s="170" t="s">
        <v>2420</v>
      </c>
      <c r="MO2" s="170" t="s">
        <v>2421</v>
      </c>
      <c r="MP2" s="170" t="s">
        <v>2422</v>
      </c>
      <c r="MQ2" s="170" t="s">
        <v>2423</v>
      </c>
      <c r="MR2" s="170" t="s">
        <v>2424</v>
      </c>
      <c r="MS2" s="170" t="s">
        <v>2425</v>
      </c>
      <c r="MT2" s="170" t="s">
        <v>2426</v>
      </c>
      <c r="MU2" s="170" t="s">
        <v>2427</v>
      </c>
      <c r="MV2" s="170" t="s">
        <v>2428</v>
      </c>
      <c r="MW2" s="170" t="s">
        <v>2429</v>
      </c>
      <c r="MX2" s="170" t="s">
        <v>2430</v>
      </c>
      <c r="MY2" s="173" t="s">
        <v>2727</v>
      </c>
      <c r="MZ2" s="174" t="s">
        <v>2728</v>
      </c>
      <c r="NA2" s="170" t="s">
        <v>1</v>
      </c>
      <c r="NB2" s="170" t="s">
        <v>2723</v>
      </c>
      <c r="NC2" s="170" t="s">
        <v>2724</v>
      </c>
      <c r="ND2" s="170" t="s">
        <v>2730</v>
      </c>
      <c r="NE2" s="170" t="s">
        <v>2358</v>
      </c>
      <c r="NF2" s="170" t="s">
        <v>2410</v>
      </c>
      <c r="NG2" s="170" t="s">
        <v>2411</v>
      </c>
      <c r="NH2" s="170" t="s">
        <v>2412</v>
      </c>
      <c r="NI2" s="170" t="s">
        <v>2413</v>
      </c>
      <c r="NJ2" s="170" t="s">
        <v>2414</v>
      </c>
      <c r="NK2" s="171" t="s">
        <v>2415</v>
      </c>
      <c r="NL2" s="170" t="s">
        <v>2416</v>
      </c>
      <c r="NM2" s="170" t="s">
        <v>2417</v>
      </c>
      <c r="NN2" s="170" t="s">
        <v>2418</v>
      </c>
      <c r="NO2" s="172" t="s">
        <v>2419</v>
      </c>
      <c r="NP2" s="170" t="s">
        <v>2420</v>
      </c>
      <c r="NQ2" s="170" t="s">
        <v>2421</v>
      </c>
      <c r="NR2" s="170" t="s">
        <v>2422</v>
      </c>
      <c r="NS2" s="170" t="s">
        <v>2423</v>
      </c>
      <c r="NT2" s="170" t="s">
        <v>2424</v>
      </c>
      <c r="NU2" s="170" t="s">
        <v>2425</v>
      </c>
      <c r="NV2" s="170" t="s">
        <v>2426</v>
      </c>
      <c r="NW2" s="170" t="s">
        <v>2427</v>
      </c>
      <c r="NX2" s="170" t="s">
        <v>2428</v>
      </c>
      <c r="NY2" s="170" t="s">
        <v>2429</v>
      </c>
      <c r="NZ2" s="170" t="s">
        <v>2430</v>
      </c>
      <c r="OA2" s="173" t="s">
        <v>2727</v>
      </c>
      <c r="OB2" s="174" t="s">
        <v>2728</v>
      </c>
      <c r="OC2" s="170" t="s">
        <v>1</v>
      </c>
      <c r="OD2" s="170" t="s">
        <v>2723</v>
      </c>
      <c r="OE2" s="170" t="s">
        <v>2724</v>
      </c>
      <c r="OF2" s="170" t="s">
        <v>2730</v>
      </c>
      <c r="OG2" s="170" t="s">
        <v>2358</v>
      </c>
      <c r="OH2" s="170" t="s">
        <v>2410</v>
      </c>
      <c r="OI2" s="170" t="s">
        <v>2411</v>
      </c>
      <c r="OJ2" s="170" t="s">
        <v>2412</v>
      </c>
      <c r="OK2" s="170" t="s">
        <v>2413</v>
      </c>
      <c r="OL2" s="170" t="s">
        <v>2414</v>
      </c>
      <c r="OM2" s="171" t="s">
        <v>2415</v>
      </c>
      <c r="ON2" s="170" t="s">
        <v>2416</v>
      </c>
      <c r="OO2" s="170" t="s">
        <v>2417</v>
      </c>
      <c r="OP2" s="170" t="s">
        <v>2418</v>
      </c>
      <c r="OQ2" s="172" t="s">
        <v>2419</v>
      </c>
      <c r="OR2" s="170" t="s">
        <v>2420</v>
      </c>
      <c r="OS2" s="170" t="s">
        <v>2421</v>
      </c>
      <c r="OT2" s="170" t="s">
        <v>2422</v>
      </c>
      <c r="OU2" s="170" t="s">
        <v>2423</v>
      </c>
      <c r="OV2" s="170" t="s">
        <v>2424</v>
      </c>
      <c r="OW2" s="170" t="s">
        <v>2425</v>
      </c>
      <c r="OX2" s="170" t="s">
        <v>2426</v>
      </c>
      <c r="OY2" s="170" t="s">
        <v>2427</v>
      </c>
      <c r="OZ2" s="170" t="s">
        <v>2428</v>
      </c>
      <c r="PA2" s="170" t="s">
        <v>2429</v>
      </c>
      <c r="PB2" s="170" t="s">
        <v>2430</v>
      </c>
      <c r="PC2" s="173" t="s">
        <v>2727</v>
      </c>
      <c r="PD2" s="174" t="s">
        <v>2728</v>
      </c>
      <c r="PE2" s="170" t="s">
        <v>1</v>
      </c>
      <c r="PF2" s="170" t="s">
        <v>2723</v>
      </c>
      <c r="PG2" s="170" t="s">
        <v>2724</v>
      </c>
      <c r="PH2" s="170" t="s">
        <v>2730</v>
      </c>
      <c r="PI2" s="170" t="s">
        <v>2358</v>
      </c>
      <c r="PJ2" s="170" t="s">
        <v>2410</v>
      </c>
      <c r="PK2" s="170" t="s">
        <v>2411</v>
      </c>
      <c r="PL2" s="170" t="s">
        <v>2412</v>
      </c>
      <c r="PM2" s="170" t="s">
        <v>2413</v>
      </c>
      <c r="PN2" s="170" t="s">
        <v>2414</v>
      </c>
      <c r="PO2" s="171" t="s">
        <v>2415</v>
      </c>
      <c r="PP2" s="170" t="s">
        <v>2416</v>
      </c>
      <c r="PQ2" s="170" t="s">
        <v>2417</v>
      </c>
      <c r="PR2" s="170" t="s">
        <v>2418</v>
      </c>
      <c r="PS2" s="172" t="s">
        <v>2419</v>
      </c>
      <c r="PT2" s="170" t="s">
        <v>2420</v>
      </c>
      <c r="PU2" s="170" t="s">
        <v>2421</v>
      </c>
      <c r="PV2" s="170" t="s">
        <v>2422</v>
      </c>
      <c r="PW2" s="170" t="s">
        <v>2423</v>
      </c>
      <c r="PX2" s="170" t="s">
        <v>2424</v>
      </c>
      <c r="PY2" s="170" t="s">
        <v>2425</v>
      </c>
      <c r="PZ2" s="170" t="s">
        <v>2426</v>
      </c>
      <c r="QA2" s="170" t="s">
        <v>2427</v>
      </c>
      <c r="QB2" s="170" t="s">
        <v>2428</v>
      </c>
      <c r="QC2" s="170" t="s">
        <v>2429</v>
      </c>
      <c r="QD2" s="170" t="s">
        <v>2430</v>
      </c>
      <c r="QE2" s="173" t="s">
        <v>2727</v>
      </c>
      <c r="QF2" s="174" t="s">
        <v>2728</v>
      </c>
      <c r="QG2" s="170" t="s">
        <v>1</v>
      </c>
      <c r="QH2" s="170" t="s">
        <v>2723</v>
      </c>
      <c r="QI2" s="170" t="s">
        <v>2724</v>
      </c>
      <c r="QJ2" s="170" t="s">
        <v>2730</v>
      </c>
      <c r="QK2" s="170" t="s">
        <v>2358</v>
      </c>
      <c r="QL2" s="170" t="s">
        <v>2410</v>
      </c>
      <c r="QM2" s="170" t="s">
        <v>2411</v>
      </c>
      <c r="QN2" s="170" t="s">
        <v>2412</v>
      </c>
      <c r="QO2" s="170" t="s">
        <v>2413</v>
      </c>
      <c r="QP2" s="170" t="s">
        <v>2414</v>
      </c>
      <c r="QQ2" s="171" t="s">
        <v>2415</v>
      </c>
      <c r="QR2" s="170" t="s">
        <v>2416</v>
      </c>
      <c r="QS2" s="170" t="s">
        <v>2417</v>
      </c>
      <c r="QT2" s="170" t="s">
        <v>2418</v>
      </c>
      <c r="QU2" s="172" t="s">
        <v>2419</v>
      </c>
      <c r="QV2" s="170" t="s">
        <v>2420</v>
      </c>
      <c r="QW2" s="170" t="s">
        <v>2421</v>
      </c>
      <c r="QX2" s="170" t="s">
        <v>2422</v>
      </c>
      <c r="QY2" s="170" t="s">
        <v>2423</v>
      </c>
      <c r="QZ2" s="170" t="s">
        <v>2424</v>
      </c>
      <c r="RA2" s="170" t="s">
        <v>2425</v>
      </c>
      <c r="RB2" s="170" t="s">
        <v>2426</v>
      </c>
      <c r="RC2" s="170" t="s">
        <v>2427</v>
      </c>
      <c r="RD2" s="170" t="s">
        <v>2428</v>
      </c>
      <c r="RE2" s="170" t="s">
        <v>2429</v>
      </c>
      <c r="RF2" s="170" t="s">
        <v>2430</v>
      </c>
      <c r="RG2" s="173" t="s">
        <v>2727</v>
      </c>
      <c r="RH2" s="174" t="s">
        <v>2728</v>
      </c>
      <c r="RI2" s="170" t="s">
        <v>1</v>
      </c>
      <c r="RJ2" s="170" t="s">
        <v>2723</v>
      </c>
      <c r="RK2" s="170" t="s">
        <v>2724</v>
      </c>
      <c r="RL2" s="170" t="s">
        <v>2730</v>
      </c>
      <c r="RM2" s="170" t="s">
        <v>2358</v>
      </c>
      <c r="RN2" s="170" t="s">
        <v>2410</v>
      </c>
      <c r="RO2" s="170" t="s">
        <v>2411</v>
      </c>
      <c r="RP2" s="170" t="s">
        <v>2412</v>
      </c>
      <c r="RQ2" s="170" t="s">
        <v>2413</v>
      </c>
      <c r="RR2" s="170" t="s">
        <v>2414</v>
      </c>
      <c r="RS2" s="171" t="s">
        <v>2415</v>
      </c>
      <c r="RT2" s="170" t="s">
        <v>2416</v>
      </c>
      <c r="RU2" s="170" t="s">
        <v>2417</v>
      </c>
      <c r="RV2" s="170" t="s">
        <v>2418</v>
      </c>
      <c r="RW2" s="172" t="s">
        <v>2419</v>
      </c>
      <c r="RX2" s="170" t="s">
        <v>2420</v>
      </c>
      <c r="RY2" s="170" t="s">
        <v>2421</v>
      </c>
      <c r="RZ2" s="170" t="s">
        <v>2422</v>
      </c>
      <c r="SA2" s="170" t="s">
        <v>2423</v>
      </c>
      <c r="SB2" s="170" t="s">
        <v>2424</v>
      </c>
      <c r="SC2" s="170" t="s">
        <v>2425</v>
      </c>
      <c r="SD2" s="170" t="s">
        <v>2426</v>
      </c>
      <c r="SE2" s="170" t="s">
        <v>2427</v>
      </c>
      <c r="SF2" s="170" t="s">
        <v>2428</v>
      </c>
      <c r="SG2" s="170" t="s">
        <v>2429</v>
      </c>
      <c r="SH2" s="170" t="s">
        <v>2430</v>
      </c>
      <c r="SI2" s="173" t="s">
        <v>2727</v>
      </c>
      <c r="SJ2" s="174" t="s">
        <v>2728</v>
      </c>
      <c r="SK2" s="170" t="s">
        <v>1</v>
      </c>
      <c r="SL2" s="170" t="s">
        <v>2723</v>
      </c>
      <c r="SM2" s="170" t="s">
        <v>2724</v>
      </c>
      <c r="SN2" s="170" t="s">
        <v>2730</v>
      </c>
      <c r="SO2" s="170" t="s">
        <v>2358</v>
      </c>
      <c r="SP2" s="170" t="s">
        <v>2410</v>
      </c>
      <c r="SQ2" s="170" t="s">
        <v>2411</v>
      </c>
      <c r="SR2" s="170" t="s">
        <v>2412</v>
      </c>
      <c r="SS2" s="170" t="s">
        <v>2413</v>
      </c>
      <c r="ST2" s="170" t="s">
        <v>2414</v>
      </c>
      <c r="SU2" s="171" t="s">
        <v>2415</v>
      </c>
      <c r="SV2" s="170" t="s">
        <v>2416</v>
      </c>
      <c r="SW2" s="170" t="s">
        <v>2417</v>
      </c>
      <c r="SX2" s="170" t="s">
        <v>2418</v>
      </c>
      <c r="SY2" s="172" t="s">
        <v>2419</v>
      </c>
      <c r="SZ2" s="170" t="s">
        <v>2420</v>
      </c>
      <c r="TA2" s="170" t="s">
        <v>2421</v>
      </c>
      <c r="TB2" s="170" t="s">
        <v>2422</v>
      </c>
      <c r="TC2" s="170" t="s">
        <v>2423</v>
      </c>
      <c r="TD2" s="170" t="s">
        <v>2424</v>
      </c>
      <c r="TE2" s="170" t="s">
        <v>2425</v>
      </c>
      <c r="TF2" s="170" t="s">
        <v>2426</v>
      </c>
      <c r="TG2" s="170" t="s">
        <v>2427</v>
      </c>
      <c r="TH2" s="170" t="s">
        <v>2428</v>
      </c>
      <c r="TI2" s="170" t="s">
        <v>2429</v>
      </c>
      <c r="TJ2" s="170" t="s">
        <v>2430</v>
      </c>
      <c r="TK2" s="173" t="s">
        <v>2727</v>
      </c>
      <c r="TL2" s="174" t="s">
        <v>2728</v>
      </c>
      <c r="TM2" s="170" t="s">
        <v>1</v>
      </c>
      <c r="TN2" s="170" t="s">
        <v>2723</v>
      </c>
      <c r="TO2" s="170" t="s">
        <v>2724</v>
      </c>
      <c r="TP2" s="170" t="s">
        <v>2730</v>
      </c>
      <c r="TQ2" s="170" t="s">
        <v>2358</v>
      </c>
      <c r="TR2" s="170" t="s">
        <v>2410</v>
      </c>
      <c r="TS2" s="170" t="s">
        <v>2411</v>
      </c>
      <c r="TT2" s="170" t="s">
        <v>2412</v>
      </c>
      <c r="TU2" s="170" t="s">
        <v>2413</v>
      </c>
      <c r="TV2" s="170" t="s">
        <v>2414</v>
      </c>
      <c r="TW2" s="171" t="s">
        <v>2415</v>
      </c>
      <c r="TX2" s="170" t="s">
        <v>2416</v>
      </c>
      <c r="TY2" s="170" t="s">
        <v>2417</v>
      </c>
      <c r="TZ2" s="170" t="s">
        <v>2418</v>
      </c>
      <c r="UA2" s="172" t="s">
        <v>2419</v>
      </c>
      <c r="UB2" s="170" t="s">
        <v>2420</v>
      </c>
      <c r="UC2" s="170" t="s">
        <v>2421</v>
      </c>
      <c r="UD2" s="170" t="s">
        <v>2422</v>
      </c>
      <c r="UE2" s="170" t="s">
        <v>2423</v>
      </c>
      <c r="UF2" s="170" t="s">
        <v>2424</v>
      </c>
      <c r="UG2" s="170" t="s">
        <v>2425</v>
      </c>
      <c r="UH2" s="170" t="s">
        <v>2426</v>
      </c>
      <c r="UI2" s="170" t="s">
        <v>2427</v>
      </c>
      <c r="UJ2" s="170" t="s">
        <v>2428</v>
      </c>
      <c r="UK2" s="170" t="s">
        <v>2429</v>
      </c>
      <c r="UL2" s="170" t="s">
        <v>2430</v>
      </c>
      <c r="UM2" s="173" t="s">
        <v>2727</v>
      </c>
      <c r="UN2" s="174" t="s">
        <v>2728</v>
      </c>
      <c r="UO2" s="170" t="s">
        <v>1</v>
      </c>
      <c r="UP2" s="170" t="s">
        <v>2723</v>
      </c>
      <c r="UQ2" s="170" t="s">
        <v>2724</v>
      </c>
      <c r="UR2" s="170" t="s">
        <v>2730</v>
      </c>
      <c r="US2" s="170" t="s">
        <v>2358</v>
      </c>
      <c r="UT2" s="170" t="s">
        <v>2410</v>
      </c>
      <c r="UU2" s="170" t="s">
        <v>2411</v>
      </c>
      <c r="UV2" s="170" t="s">
        <v>2412</v>
      </c>
      <c r="UW2" s="170" t="s">
        <v>2413</v>
      </c>
      <c r="UX2" s="170" t="s">
        <v>2414</v>
      </c>
      <c r="UY2" s="171" t="s">
        <v>2415</v>
      </c>
      <c r="UZ2" s="170" t="s">
        <v>2416</v>
      </c>
      <c r="VA2" s="170" t="s">
        <v>2417</v>
      </c>
      <c r="VB2" s="170" t="s">
        <v>2418</v>
      </c>
      <c r="VC2" s="172" t="s">
        <v>2419</v>
      </c>
      <c r="VD2" s="170" t="s">
        <v>2420</v>
      </c>
      <c r="VE2" s="170" t="s">
        <v>2421</v>
      </c>
      <c r="VF2" s="170" t="s">
        <v>2422</v>
      </c>
      <c r="VG2" s="170" t="s">
        <v>2423</v>
      </c>
      <c r="VH2" s="170" t="s">
        <v>2424</v>
      </c>
      <c r="VI2" s="170" t="s">
        <v>2425</v>
      </c>
      <c r="VJ2" s="170" t="s">
        <v>2426</v>
      </c>
      <c r="VK2" s="170" t="s">
        <v>2427</v>
      </c>
      <c r="VL2" s="170" t="s">
        <v>2428</v>
      </c>
      <c r="VM2" s="170" t="s">
        <v>2429</v>
      </c>
      <c r="VN2" s="170" t="s">
        <v>2430</v>
      </c>
      <c r="VO2" s="173" t="s">
        <v>2727</v>
      </c>
      <c r="VP2" s="174" t="s">
        <v>2728</v>
      </c>
      <c r="VQ2" s="170" t="s">
        <v>1</v>
      </c>
      <c r="VR2" s="170" t="s">
        <v>2723</v>
      </c>
      <c r="VS2" s="170" t="s">
        <v>2724</v>
      </c>
      <c r="VT2" s="170" t="s">
        <v>2730</v>
      </c>
      <c r="VU2" s="170" t="s">
        <v>2358</v>
      </c>
      <c r="VV2" s="170" t="s">
        <v>2410</v>
      </c>
      <c r="VW2" s="170" t="s">
        <v>2411</v>
      </c>
      <c r="VX2" s="170" t="s">
        <v>2412</v>
      </c>
      <c r="VY2" s="170" t="s">
        <v>2413</v>
      </c>
      <c r="VZ2" s="170" t="s">
        <v>2414</v>
      </c>
      <c r="WA2" s="171" t="s">
        <v>2415</v>
      </c>
      <c r="WB2" s="170" t="s">
        <v>2416</v>
      </c>
      <c r="WC2" s="170" t="s">
        <v>2417</v>
      </c>
      <c r="WD2" s="170" t="s">
        <v>2418</v>
      </c>
      <c r="WE2" s="172" t="s">
        <v>2419</v>
      </c>
      <c r="WF2" s="170" t="s">
        <v>2420</v>
      </c>
      <c r="WG2" s="170" t="s">
        <v>2421</v>
      </c>
      <c r="WH2" s="170" t="s">
        <v>2422</v>
      </c>
      <c r="WI2" s="170" t="s">
        <v>2423</v>
      </c>
      <c r="WJ2" s="170" t="s">
        <v>2424</v>
      </c>
      <c r="WK2" s="170" t="s">
        <v>2425</v>
      </c>
      <c r="WL2" s="170" t="s">
        <v>2426</v>
      </c>
      <c r="WM2" s="170" t="s">
        <v>2427</v>
      </c>
      <c r="WN2" s="170" t="s">
        <v>2428</v>
      </c>
      <c r="WO2" s="170" t="s">
        <v>2429</v>
      </c>
      <c r="WP2" s="170" t="s">
        <v>2430</v>
      </c>
      <c r="WQ2" s="173" t="s">
        <v>2727</v>
      </c>
      <c r="WR2" s="174" t="s">
        <v>2728</v>
      </c>
      <c r="WS2" s="170" t="s">
        <v>1</v>
      </c>
      <c r="WT2" s="170" t="s">
        <v>2723</v>
      </c>
      <c r="WU2" s="170" t="s">
        <v>2724</v>
      </c>
      <c r="WV2" s="170" t="s">
        <v>2730</v>
      </c>
      <c r="WW2" s="170" t="s">
        <v>2358</v>
      </c>
      <c r="WX2" s="170" t="s">
        <v>2410</v>
      </c>
      <c r="WY2" s="170" t="s">
        <v>2411</v>
      </c>
      <c r="WZ2" s="170" t="s">
        <v>2412</v>
      </c>
      <c r="XA2" s="170" t="s">
        <v>2413</v>
      </c>
      <c r="XB2" s="170" t="s">
        <v>2414</v>
      </c>
      <c r="XC2" s="171" t="s">
        <v>2415</v>
      </c>
      <c r="XD2" s="170" t="s">
        <v>2416</v>
      </c>
      <c r="XE2" s="170" t="s">
        <v>2417</v>
      </c>
      <c r="XF2" s="170" t="s">
        <v>2418</v>
      </c>
      <c r="XG2" s="172" t="s">
        <v>2419</v>
      </c>
      <c r="XH2" s="170" t="s">
        <v>2420</v>
      </c>
      <c r="XI2" s="170" t="s">
        <v>2421</v>
      </c>
      <c r="XJ2" s="170" t="s">
        <v>2422</v>
      </c>
      <c r="XK2" s="170" t="s">
        <v>2423</v>
      </c>
      <c r="XL2" s="170" t="s">
        <v>2424</v>
      </c>
      <c r="XM2" s="170" t="s">
        <v>2425</v>
      </c>
      <c r="XN2" s="170" t="s">
        <v>2426</v>
      </c>
      <c r="XO2" s="170" t="s">
        <v>2427</v>
      </c>
      <c r="XP2" s="170" t="s">
        <v>2428</v>
      </c>
      <c r="XQ2" s="170" t="s">
        <v>2429</v>
      </c>
      <c r="XR2" s="170" t="s">
        <v>2430</v>
      </c>
      <c r="XS2" s="173" t="s">
        <v>2727</v>
      </c>
      <c r="XT2" s="174" t="s">
        <v>2728</v>
      </c>
      <c r="XU2" s="170" t="s">
        <v>1</v>
      </c>
      <c r="XV2" s="170" t="s">
        <v>2723</v>
      </c>
      <c r="XW2" s="170" t="s">
        <v>2724</v>
      </c>
      <c r="XX2" s="170" t="s">
        <v>2730</v>
      </c>
      <c r="XY2" s="170" t="s">
        <v>2358</v>
      </c>
      <c r="XZ2" s="170" t="s">
        <v>2410</v>
      </c>
      <c r="YA2" s="170" t="s">
        <v>2411</v>
      </c>
      <c r="YB2" s="170" t="s">
        <v>2412</v>
      </c>
      <c r="YC2" s="170" t="s">
        <v>2413</v>
      </c>
      <c r="YD2" s="170" t="s">
        <v>2414</v>
      </c>
      <c r="YE2" s="171" t="s">
        <v>2415</v>
      </c>
      <c r="YF2" s="170" t="s">
        <v>2416</v>
      </c>
      <c r="YG2" s="170" t="s">
        <v>2417</v>
      </c>
      <c r="YH2" s="170" t="s">
        <v>2418</v>
      </c>
      <c r="YI2" s="172" t="s">
        <v>2419</v>
      </c>
      <c r="YJ2" s="170" t="s">
        <v>2420</v>
      </c>
      <c r="YK2" s="170" t="s">
        <v>2421</v>
      </c>
      <c r="YL2" s="170" t="s">
        <v>2422</v>
      </c>
      <c r="YM2" s="170" t="s">
        <v>2423</v>
      </c>
      <c r="YN2" s="170" t="s">
        <v>2424</v>
      </c>
      <c r="YO2" s="170" t="s">
        <v>2425</v>
      </c>
      <c r="YP2" s="170" t="s">
        <v>2426</v>
      </c>
      <c r="YQ2" s="170" t="s">
        <v>2427</v>
      </c>
      <c r="YR2" s="170" t="s">
        <v>2428</v>
      </c>
      <c r="YS2" s="170" t="s">
        <v>2429</v>
      </c>
      <c r="YT2" s="170" t="s">
        <v>2430</v>
      </c>
      <c r="YU2" s="173" t="s">
        <v>2727</v>
      </c>
      <c r="YV2" s="174" t="s">
        <v>2728</v>
      </c>
      <c r="YW2" s="170" t="s">
        <v>1</v>
      </c>
      <c r="YX2" s="170" t="s">
        <v>2723</v>
      </c>
      <c r="YY2" s="170" t="s">
        <v>2724</v>
      </c>
      <c r="YZ2" s="170" t="s">
        <v>2730</v>
      </c>
      <c r="ZA2" s="170" t="s">
        <v>2358</v>
      </c>
      <c r="ZB2" s="170" t="s">
        <v>2410</v>
      </c>
      <c r="ZC2" s="170" t="s">
        <v>2411</v>
      </c>
      <c r="ZD2" s="170" t="s">
        <v>2412</v>
      </c>
      <c r="ZE2" s="170" t="s">
        <v>2413</v>
      </c>
      <c r="ZF2" s="170" t="s">
        <v>2414</v>
      </c>
      <c r="ZG2" s="171" t="s">
        <v>2415</v>
      </c>
      <c r="ZH2" s="170" t="s">
        <v>2416</v>
      </c>
      <c r="ZI2" s="170" t="s">
        <v>2417</v>
      </c>
      <c r="ZJ2" s="170" t="s">
        <v>2418</v>
      </c>
      <c r="ZK2" s="172" t="s">
        <v>2419</v>
      </c>
      <c r="ZL2" s="170" t="s">
        <v>2420</v>
      </c>
      <c r="ZM2" s="170" t="s">
        <v>2421</v>
      </c>
      <c r="ZN2" s="170" t="s">
        <v>2422</v>
      </c>
      <c r="ZO2" s="170" t="s">
        <v>2423</v>
      </c>
      <c r="ZP2" s="170" t="s">
        <v>2424</v>
      </c>
      <c r="ZQ2" s="170" t="s">
        <v>2425</v>
      </c>
      <c r="ZR2" s="170" t="s">
        <v>2426</v>
      </c>
      <c r="ZS2" s="170" t="s">
        <v>2427</v>
      </c>
      <c r="ZT2" s="170" t="s">
        <v>2428</v>
      </c>
      <c r="ZU2" s="170" t="s">
        <v>2429</v>
      </c>
      <c r="ZV2" s="170" t="s">
        <v>2430</v>
      </c>
      <c r="ZW2" s="173" t="s">
        <v>2727</v>
      </c>
      <c r="ZX2" s="174" t="s">
        <v>2728</v>
      </c>
      <c r="ZY2" s="170" t="s">
        <v>1</v>
      </c>
      <c r="ZZ2" s="170" t="s">
        <v>2723</v>
      </c>
      <c r="AAA2" s="170" t="s">
        <v>2724</v>
      </c>
      <c r="AAB2" s="170" t="s">
        <v>2730</v>
      </c>
      <c r="AAC2" s="170" t="s">
        <v>2358</v>
      </c>
      <c r="AAD2" s="170" t="s">
        <v>2410</v>
      </c>
      <c r="AAE2" s="170" t="s">
        <v>2411</v>
      </c>
      <c r="AAF2" s="170" t="s">
        <v>2412</v>
      </c>
      <c r="AAG2" s="170" t="s">
        <v>2413</v>
      </c>
      <c r="AAH2" s="170" t="s">
        <v>2414</v>
      </c>
      <c r="AAI2" s="171" t="s">
        <v>2415</v>
      </c>
      <c r="AAJ2" s="170" t="s">
        <v>2416</v>
      </c>
      <c r="AAK2" s="170" t="s">
        <v>2417</v>
      </c>
      <c r="AAL2" s="170" t="s">
        <v>2418</v>
      </c>
      <c r="AAM2" s="172" t="s">
        <v>2419</v>
      </c>
      <c r="AAN2" s="170" t="s">
        <v>2420</v>
      </c>
      <c r="AAO2" s="170" t="s">
        <v>2421</v>
      </c>
      <c r="AAP2" s="170" t="s">
        <v>2422</v>
      </c>
      <c r="AAQ2" s="170" t="s">
        <v>2423</v>
      </c>
      <c r="AAR2" s="170" t="s">
        <v>2424</v>
      </c>
      <c r="AAS2" s="170" t="s">
        <v>2425</v>
      </c>
      <c r="AAT2" s="170" t="s">
        <v>2426</v>
      </c>
      <c r="AAU2" s="170" t="s">
        <v>2427</v>
      </c>
      <c r="AAV2" s="170" t="s">
        <v>2428</v>
      </c>
      <c r="AAW2" s="170" t="s">
        <v>2429</v>
      </c>
      <c r="AAX2" s="170" t="s">
        <v>2430</v>
      </c>
      <c r="AAY2" s="173" t="s">
        <v>2727</v>
      </c>
      <c r="AAZ2" s="174" t="s">
        <v>2728</v>
      </c>
      <c r="ABA2" s="170" t="s">
        <v>1</v>
      </c>
      <c r="ABB2" s="170" t="s">
        <v>2723</v>
      </c>
      <c r="ABC2" s="170" t="s">
        <v>2724</v>
      </c>
      <c r="ABD2" s="170" t="s">
        <v>2730</v>
      </c>
      <c r="ABE2" s="170" t="s">
        <v>2358</v>
      </c>
      <c r="ABF2" s="170" t="s">
        <v>2410</v>
      </c>
      <c r="ABG2" s="170" t="s">
        <v>2411</v>
      </c>
      <c r="ABH2" s="170" t="s">
        <v>2412</v>
      </c>
      <c r="ABI2" s="170" t="s">
        <v>2413</v>
      </c>
      <c r="ABJ2" s="170" t="s">
        <v>2414</v>
      </c>
      <c r="ABK2" s="171" t="s">
        <v>2415</v>
      </c>
      <c r="ABL2" s="170" t="s">
        <v>2416</v>
      </c>
      <c r="ABM2" s="170" t="s">
        <v>2417</v>
      </c>
      <c r="ABN2" s="170" t="s">
        <v>2418</v>
      </c>
      <c r="ABO2" s="172" t="s">
        <v>2419</v>
      </c>
      <c r="ABP2" s="170" t="s">
        <v>2420</v>
      </c>
      <c r="ABQ2" s="170" t="s">
        <v>2421</v>
      </c>
      <c r="ABR2" s="170" t="s">
        <v>2422</v>
      </c>
      <c r="ABS2" s="170" t="s">
        <v>2423</v>
      </c>
      <c r="ABT2" s="170" t="s">
        <v>2424</v>
      </c>
      <c r="ABU2" s="170" t="s">
        <v>2425</v>
      </c>
      <c r="ABV2" s="170" t="s">
        <v>2426</v>
      </c>
      <c r="ABW2" s="170" t="s">
        <v>2427</v>
      </c>
      <c r="ABX2" s="170" t="s">
        <v>2428</v>
      </c>
      <c r="ABY2" s="170" t="s">
        <v>2429</v>
      </c>
      <c r="ABZ2" s="170" t="s">
        <v>2430</v>
      </c>
      <c r="ACA2" s="173" t="s">
        <v>2727</v>
      </c>
      <c r="ACB2" s="174" t="s">
        <v>2728</v>
      </c>
    </row>
    <row r="3" spans="1:756">
      <c r="A3" s="170" t="s">
        <v>2375</v>
      </c>
      <c r="B3" s="170" t="s">
        <v>2736</v>
      </c>
      <c r="C3" s="170" t="s">
        <v>2692</v>
      </c>
      <c r="D3" s="170">
        <v>8</v>
      </c>
      <c r="E3" s="10">
        <v>0.44752314814814814</v>
      </c>
      <c r="F3" s="1">
        <v>0.26628472222222221</v>
      </c>
      <c r="G3" s="1">
        <v>0.26628472222222221</v>
      </c>
      <c r="H3" s="1">
        <v>0.14993055555555554</v>
      </c>
      <c r="I3">
        <v>248</v>
      </c>
      <c r="J3">
        <v>59</v>
      </c>
      <c r="K3">
        <v>307</v>
      </c>
      <c r="L3">
        <v>2414</v>
      </c>
      <c r="M3">
        <v>69</v>
      </c>
      <c r="N3">
        <v>21</v>
      </c>
      <c r="O3">
        <v>2504</v>
      </c>
      <c r="P3">
        <v>0</v>
      </c>
      <c r="Q3">
        <v>0</v>
      </c>
      <c r="R3">
        <v>0</v>
      </c>
      <c r="S3">
        <v>1</v>
      </c>
      <c r="T3">
        <v>4</v>
      </c>
      <c r="U3">
        <v>5</v>
      </c>
      <c r="V3">
        <v>469</v>
      </c>
      <c r="W3">
        <v>3</v>
      </c>
      <c r="X3">
        <v>8</v>
      </c>
      <c r="Y3">
        <v>480</v>
      </c>
      <c r="Z3">
        <v>97.71</v>
      </c>
      <c r="AA3" s="106">
        <v>2400</v>
      </c>
      <c r="AB3" s="175">
        <f t="shared" ref="AB3:AB10" si="0">O3/AA3*100</f>
        <v>104.33333333333333</v>
      </c>
      <c r="AC3" s="170" t="s">
        <v>2375</v>
      </c>
      <c r="AD3" s="170" t="s">
        <v>2736</v>
      </c>
      <c r="AE3" s="170" t="s">
        <v>2692</v>
      </c>
      <c r="AF3" s="170">
        <v>8</v>
      </c>
      <c r="AG3" s="10">
        <v>0.60631944444444441</v>
      </c>
      <c r="AH3" s="1">
        <v>0.21047453703703703</v>
      </c>
      <c r="AI3" s="1">
        <v>0.21047453703703703</v>
      </c>
      <c r="AJ3" s="1">
        <v>0.30252314814814812</v>
      </c>
      <c r="AK3">
        <v>166</v>
      </c>
      <c r="AL3">
        <v>47</v>
      </c>
      <c r="AM3">
        <v>213</v>
      </c>
      <c r="AN3">
        <v>1617</v>
      </c>
      <c r="AO3">
        <v>67</v>
      </c>
      <c r="AP3">
        <v>5</v>
      </c>
      <c r="AQ3">
        <v>1689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06">
        <v>2400</v>
      </c>
      <c r="BD3" s="175">
        <f t="shared" ref="BD3:BD8" si="1">AQ3/BC3*100</f>
        <v>70.375</v>
      </c>
      <c r="BE3" s="170" t="s">
        <v>2375</v>
      </c>
      <c r="BF3" s="170" t="s">
        <v>2736</v>
      </c>
      <c r="BG3" s="170" t="s">
        <v>2692</v>
      </c>
      <c r="BH3" s="170">
        <v>8</v>
      </c>
      <c r="BI3" s="10">
        <v>0.29327546296296297</v>
      </c>
      <c r="BJ3" s="1">
        <v>0.21603009259259257</v>
      </c>
      <c r="BK3" s="1">
        <v>0.21603009259259257</v>
      </c>
      <c r="BL3" s="1">
        <v>5.3252314814814815E-2</v>
      </c>
      <c r="BM3">
        <v>490</v>
      </c>
      <c r="BN3">
        <v>54</v>
      </c>
      <c r="BO3">
        <v>544</v>
      </c>
      <c r="BP3">
        <v>2053</v>
      </c>
      <c r="BQ3">
        <v>77</v>
      </c>
      <c r="BR3">
        <v>21</v>
      </c>
      <c r="BS3">
        <v>2151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 s="106">
        <v>2400</v>
      </c>
      <c r="CF3" s="175">
        <f t="shared" ref="CF3:CF9" si="2">BS3/CE3*100</f>
        <v>89.625</v>
      </c>
      <c r="CG3" s="170" t="s">
        <v>2375</v>
      </c>
      <c r="CH3" s="170" t="s">
        <v>2736</v>
      </c>
      <c r="CI3" s="170" t="s">
        <v>2692</v>
      </c>
      <c r="CJ3" s="170">
        <v>8</v>
      </c>
      <c r="CK3" s="10">
        <v>0.56267361111111114</v>
      </c>
      <c r="CL3" s="1">
        <v>0.26090277777777776</v>
      </c>
      <c r="CM3" s="1">
        <v>0.26090277777777776</v>
      </c>
      <c r="CN3" s="1">
        <v>0.20781249999999998</v>
      </c>
      <c r="CO3">
        <v>115</v>
      </c>
      <c r="CP3">
        <v>52</v>
      </c>
      <c r="CQ3">
        <v>167</v>
      </c>
      <c r="CR3">
        <v>2388</v>
      </c>
      <c r="CS3">
        <v>58</v>
      </c>
      <c r="CT3">
        <v>25</v>
      </c>
      <c r="CU3">
        <v>2471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 s="106">
        <v>2400</v>
      </c>
      <c r="DH3" s="175">
        <f t="shared" ref="DH3:DH9" si="3">CU3/DG3*100</f>
        <v>102.95833333333333</v>
      </c>
      <c r="DI3" s="170" t="s">
        <v>2375</v>
      </c>
      <c r="DJ3" s="170" t="s">
        <v>2736</v>
      </c>
      <c r="DK3" s="170" t="s">
        <v>2692</v>
      </c>
      <c r="DL3" s="170">
        <v>8</v>
      </c>
      <c r="DM3" s="10">
        <v>0.53138888888888891</v>
      </c>
      <c r="DN3" s="1">
        <v>0.30229166666666668</v>
      </c>
      <c r="DO3" s="1">
        <v>0.30229166666666668</v>
      </c>
      <c r="DP3" s="1">
        <v>0.20976851851851852</v>
      </c>
      <c r="DQ3">
        <v>214</v>
      </c>
      <c r="DR3">
        <v>80</v>
      </c>
      <c r="DS3">
        <v>294</v>
      </c>
      <c r="DT3">
        <v>3392</v>
      </c>
      <c r="DU3">
        <v>90</v>
      </c>
      <c r="DV3">
        <v>32</v>
      </c>
      <c r="DW3">
        <v>3514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 s="106">
        <v>2400</v>
      </c>
      <c r="EJ3" s="175">
        <f t="shared" ref="EJ3:EJ5" si="4">DW3/EI3*100</f>
        <v>146.41666666666666</v>
      </c>
      <c r="EK3" s="170" t="s">
        <v>2375</v>
      </c>
      <c r="EL3" s="170" t="s">
        <v>2736</v>
      </c>
      <c r="EM3" s="170" t="s">
        <v>2692</v>
      </c>
      <c r="EN3" s="170">
        <v>8</v>
      </c>
      <c r="EO3" s="10">
        <v>0.51206018518518526</v>
      </c>
      <c r="EP3" s="1">
        <v>0.30229166666666668</v>
      </c>
      <c r="EQ3" s="1">
        <v>1.9328703703703702E-2</v>
      </c>
      <c r="ER3" s="1">
        <v>0.20976851851851852</v>
      </c>
      <c r="ES3">
        <v>214</v>
      </c>
      <c r="ET3">
        <v>80</v>
      </c>
      <c r="EU3">
        <v>294</v>
      </c>
      <c r="EV3">
        <v>3392</v>
      </c>
      <c r="EW3">
        <v>90</v>
      </c>
      <c r="EX3">
        <v>32</v>
      </c>
      <c r="EY3">
        <v>3514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 s="106">
        <v>2400</v>
      </c>
      <c r="FL3" s="175">
        <f t="shared" ref="FL3:FL6" si="5">EY3/FK3*100</f>
        <v>146.41666666666666</v>
      </c>
      <c r="FM3" s="170" t="s">
        <v>2375</v>
      </c>
      <c r="FN3" s="170" t="s">
        <v>2736</v>
      </c>
      <c r="FO3" s="170" t="s">
        <v>2692</v>
      </c>
      <c r="FP3" s="170">
        <v>8</v>
      </c>
      <c r="FQ3" s="10">
        <v>2.1836226851851852</v>
      </c>
      <c r="FR3" s="10">
        <v>1.2602546296296298</v>
      </c>
      <c r="FS3" s="1">
        <v>0.26230324074074074</v>
      </c>
      <c r="FT3" s="1">
        <v>0.92336805555555557</v>
      </c>
      <c r="FU3">
        <v>1233</v>
      </c>
      <c r="FV3">
        <v>292</v>
      </c>
      <c r="FW3">
        <v>1525</v>
      </c>
      <c r="FX3">
        <v>11864</v>
      </c>
      <c r="FY3">
        <v>361</v>
      </c>
      <c r="FZ3">
        <v>104</v>
      </c>
      <c r="GA3">
        <v>12329</v>
      </c>
      <c r="GB3">
        <v>0</v>
      </c>
      <c r="GC3">
        <v>0</v>
      </c>
      <c r="GD3">
        <v>0</v>
      </c>
      <c r="GE3">
        <v>1</v>
      </c>
      <c r="GF3">
        <v>4</v>
      </c>
      <c r="GG3">
        <v>5</v>
      </c>
      <c r="GH3">
        <v>469</v>
      </c>
      <c r="GI3">
        <v>3</v>
      </c>
      <c r="GJ3">
        <v>8</v>
      </c>
      <c r="GK3">
        <v>480</v>
      </c>
      <c r="GL3">
        <v>97.71</v>
      </c>
      <c r="GM3">
        <f>SUM(AA3,BC3,CE3,DG3,FK3)</f>
        <v>12000</v>
      </c>
      <c r="GN3" s="175">
        <f t="shared" ref="GN3:GN15" si="6">GA3/GM3*100</f>
        <v>102.74166666666666</v>
      </c>
      <c r="GO3" s="170" t="s">
        <v>2375</v>
      </c>
      <c r="GP3" s="170" t="s">
        <v>2736</v>
      </c>
      <c r="GQ3" s="170" t="s">
        <v>2692</v>
      </c>
      <c r="GR3" s="170"/>
      <c r="GS3" s="10">
        <v>5.5509259259259258E-2</v>
      </c>
      <c r="GT3" s="1">
        <v>1.4513888888888889E-2</v>
      </c>
      <c r="GU3" s="1">
        <v>1.4513888888888889E-2</v>
      </c>
      <c r="GV3" s="1">
        <v>1.6203703703703703E-3</v>
      </c>
      <c r="GW3">
        <v>21</v>
      </c>
      <c r="GX3">
        <v>6</v>
      </c>
      <c r="GY3">
        <v>27</v>
      </c>
      <c r="GZ3">
        <v>385</v>
      </c>
      <c r="HA3">
        <v>3</v>
      </c>
      <c r="HB3">
        <v>5</v>
      </c>
      <c r="HC3">
        <v>393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 s="106"/>
      <c r="HP3" s="175" t="e">
        <f t="shared" ref="HP3:HP5" si="7">HC3/HO3*100</f>
        <v>#DIV/0!</v>
      </c>
      <c r="HQ3" s="170" t="s">
        <v>2375</v>
      </c>
      <c r="HR3" s="170" t="s">
        <v>2736</v>
      </c>
      <c r="HS3" s="170" t="s">
        <v>2692</v>
      </c>
      <c r="HT3" s="170">
        <v>8</v>
      </c>
      <c r="HU3" s="10">
        <v>0.30373842592592593</v>
      </c>
      <c r="HV3" s="1">
        <v>0.24348379629629627</v>
      </c>
      <c r="HW3" s="1">
        <v>0.24348379629629627</v>
      </c>
      <c r="HX3" s="1">
        <v>2.9513888888888892E-2</v>
      </c>
      <c r="HY3">
        <v>205</v>
      </c>
      <c r="HZ3">
        <v>92</v>
      </c>
      <c r="IA3">
        <v>297</v>
      </c>
      <c r="IB3">
        <v>2187</v>
      </c>
      <c r="IC3">
        <v>137</v>
      </c>
      <c r="ID3">
        <v>23</v>
      </c>
      <c r="IE3">
        <v>2347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 s="106">
        <v>2400</v>
      </c>
      <c r="IR3" s="175">
        <f t="shared" ref="IR3:IR14" si="8">IE3/IQ3*100</f>
        <v>97.791666666666671</v>
      </c>
      <c r="IS3" s="170" t="s">
        <v>2375</v>
      </c>
      <c r="IT3" s="170" t="s">
        <v>2736</v>
      </c>
      <c r="IU3" s="170" t="s">
        <v>2692</v>
      </c>
      <c r="IV3" s="170">
        <v>8</v>
      </c>
      <c r="IW3" s="10">
        <v>0.35625000000000001</v>
      </c>
      <c r="IX3" s="1">
        <v>0.11900462962962964</v>
      </c>
      <c r="IY3" s="1">
        <v>0.11900462962962964</v>
      </c>
      <c r="IZ3" s="1">
        <v>0.20501157407407408</v>
      </c>
      <c r="JA3">
        <v>86</v>
      </c>
      <c r="JB3">
        <v>48</v>
      </c>
      <c r="JC3">
        <v>134</v>
      </c>
      <c r="JD3">
        <v>1506</v>
      </c>
      <c r="JE3">
        <v>91</v>
      </c>
      <c r="JF3">
        <v>23</v>
      </c>
      <c r="JG3">
        <v>1620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 s="106">
        <v>2400</v>
      </c>
      <c r="JT3" s="175">
        <f t="shared" ref="JT3:JT21" si="9">JG3/JS3*100</f>
        <v>67.5</v>
      </c>
      <c r="JU3" s="170" t="s">
        <v>2375</v>
      </c>
      <c r="JV3" s="170" t="s">
        <v>2736</v>
      </c>
      <c r="JW3" s="170" t="s">
        <v>2692</v>
      </c>
      <c r="JX3" s="170">
        <v>8</v>
      </c>
      <c r="JY3" s="10">
        <v>0.61108796296296297</v>
      </c>
      <c r="JZ3" s="1">
        <v>0.29521990740740739</v>
      </c>
      <c r="KA3" s="1">
        <v>0.29521990740740739</v>
      </c>
      <c r="KB3" s="1">
        <v>0.28969907407407408</v>
      </c>
      <c r="KC3">
        <v>211</v>
      </c>
      <c r="KD3">
        <v>114</v>
      </c>
      <c r="KE3">
        <v>325</v>
      </c>
      <c r="KF3">
        <v>1815</v>
      </c>
      <c r="KG3">
        <v>176</v>
      </c>
      <c r="KH3">
        <v>36</v>
      </c>
      <c r="KI3">
        <v>2027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106">
        <v>2400</v>
      </c>
      <c r="KV3" s="175">
        <f t="shared" ref="KV3:KV21" si="10">KI3/KU3*100</f>
        <v>84.458333333333329</v>
      </c>
      <c r="KW3" s="170" t="s">
        <v>2375</v>
      </c>
      <c r="KX3" s="170" t="s">
        <v>2736</v>
      </c>
      <c r="KY3" s="170" t="s">
        <v>2692</v>
      </c>
      <c r="KZ3" s="170">
        <v>8</v>
      </c>
      <c r="LA3" s="10">
        <v>0.61364583333333333</v>
      </c>
      <c r="LB3" s="1">
        <v>0.29377314814814814</v>
      </c>
      <c r="LC3" s="1">
        <v>0.29377314814814814</v>
      </c>
      <c r="LD3" s="1">
        <v>0.28240740740740738</v>
      </c>
      <c r="LE3">
        <v>111</v>
      </c>
      <c r="LF3">
        <v>88</v>
      </c>
      <c r="LG3">
        <v>199</v>
      </c>
      <c r="LH3">
        <v>2726</v>
      </c>
      <c r="LI3">
        <v>167</v>
      </c>
      <c r="LJ3">
        <v>49</v>
      </c>
      <c r="LK3">
        <v>2942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 s="106">
        <v>2400</v>
      </c>
      <c r="LX3" s="175">
        <f t="shared" ref="LX3:LX21" si="11">LK3/LW3*100</f>
        <v>122.58333333333333</v>
      </c>
      <c r="LY3" s="170" t="s">
        <v>2375</v>
      </c>
      <c r="LZ3" s="170" t="s">
        <v>2736</v>
      </c>
      <c r="MA3" s="170" t="s">
        <v>2692</v>
      </c>
      <c r="MB3" s="170">
        <v>8</v>
      </c>
      <c r="MC3" s="10">
        <v>1.2719212962962962</v>
      </c>
      <c r="MD3" s="1">
        <v>0.58296296296296302</v>
      </c>
      <c r="ME3" s="1">
        <v>5.1064814814814813E-2</v>
      </c>
      <c r="MF3" s="1">
        <v>0.68895833333333334</v>
      </c>
      <c r="MG3">
        <v>225</v>
      </c>
      <c r="MH3">
        <v>184</v>
      </c>
      <c r="MI3">
        <v>409</v>
      </c>
      <c r="MJ3">
        <v>4539</v>
      </c>
      <c r="MK3">
        <v>334</v>
      </c>
      <c r="ML3">
        <v>100</v>
      </c>
      <c r="MM3">
        <v>4973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 s="106">
        <v>2400</v>
      </c>
      <c r="MZ3" s="175">
        <f t="shared" ref="MZ3:MZ21" si="12">MM3/MY3*100</f>
        <v>207.20833333333334</v>
      </c>
      <c r="NA3" s="170" t="s">
        <v>2375</v>
      </c>
      <c r="NB3" s="170" t="s">
        <v>2736</v>
      </c>
      <c r="NC3" s="170" t="s">
        <v>2692</v>
      </c>
      <c r="ND3" s="170">
        <v>8</v>
      </c>
      <c r="NE3" s="10">
        <v>2.4700231481481483</v>
      </c>
      <c r="NF3" s="10">
        <v>1.2551967592592592</v>
      </c>
      <c r="NG3" s="1">
        <v>0.17958333333333332</v>
      </c>
      <c r="NH3" s="10">
        <v>1.2148263888888888</v>
      </c>
      <c r="NI3">
        <v>748</v>
      </c>
      <c r="NJ3">
        <v>444</v>
      </c>
      <c r="NK3">
        <v>1192</v>
      </c>
      <c r="NL3">
        <v>10432</v>
      </c>
      <c r="NM3">
        <v>741</v>
      </c>
      <c r="NN3">
        <v>187</v>
      </c>
      <c r="NO3">
        <v>11360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 s="106">
        <f>SUM(HO3,IQ3,JS3,KU3,MY3)</f>
        <v>9600</v>
      </c>
      <c r="OB3" s="175">
        <f t="shared" ref="OB3:OB21" si="13">NO3/OA3*100</f>
        <v>118.33333333333333</v>
      </c>
      <c r="OC3" s="170" t="s">
        <v>2375</v>
      </c>
      <c r="OD3" s="170" t="s">
        <v>2736</v>
      </c>
      <c r="OE3" s="170" t="s">
        <v>2692</v>
      </c>
      <c r="OF3" s="170"/>
      <c r="OG3" s="1">
        <v>0.65243055555555551</v>
      </c>
      <c r="OH3" s="1">
        <v>0.23447916666666666</v>
      </c>
      <c r="OI3" s="1">
        <v>0.23447916666666666</v>
      </c>
      <c r="OJ3" s="1">
        <v>0.36087962962962966</v>
      </c>
      <c r="OK3">
        <v>119</v>
      </c>
      <c r="OL3">
        <v>76</v>
      </c>
      <c r="OM3">
        <v>195</v>
      </c>
      <c r="ON3">
        <v>1470</v>
      </c>
      <c r="OO3">
        <v>154</v>
      </c>
      <c r="OP3">
        <v>34</v>
      </c>
      <c r="OQ3">
        <v>1658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 s="106">
        <v>2400</v>
      </c>
      <c r="PD3" s="175">
        <f t="shared" ref="PD3:PD21" si="14">OQ3/PC3*100</f>
        <v>69.083333333333329</v>
      </c>
      <c r="PE3" s="170" t="s">
        <v>2375</v>
      </c>
      <c r="PF3" s="170" t="s">
        <v>2736</v>
      </c>
      <c r="PG3" s="170" t="s">
        <v>2692</v>
      </c>
      <c r="PH3" s="170"/>
      <c r="PI3" s="1">
        <v>0</v>
      </c>
      <c r="PJ3" s="1">
        <v>0</v>
      </c>
      <c r="PK3" s="1">
        <v>0</v>
      </c>
      <c r="PL3" s="1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 s="106"/>
      <c r="QF3" s="175" t="e">
        <f t="shared" ref="QF3:QF21" si="15">PS3/QE3*100</f>
        <v>#DIV/0!</v>
      </c>
      <c r="QG3" s="170" t="s">
        <v>2375</v>
      </c>
      <c r="QH3" s="170" t="s">
        <v>2736</v>
      </c>
      <c r="QI3" s="170" t="s">
        <v>2692</v>
      </c>
      <c r="QK3" s="1">
        <v>0</v>
      </c>
      <c r="QL3" s="1">
        <v>0</v>
      </c>
      <c r="QM3" s="1">
        <v>0</v>
      </c>
      <c r="QN3" s="1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13</v>
      </c>
      <c r="QZ3">
        <v>0</v>
      </c>
      <c r="RA3">
        <v>13</v>
      </c>
      <c r="RB3">
        <v>232</v>
      </c>
      <c r="RC3">
        <v>0</v>
      </c>
      <c r="RD3">
        <v>0</v>
      </c>
      <c r="RE3">
        <v>232</v>
      </c>
      <c r="RF3">
        <v>100</v>
      </c>
      <c r="RG3" s="106"/>
      <c r="RH3" s="175" t="e">
        <f t="shared" ref="RH3:RH21" si="16">QU3/RG3*100</f>
        <v>#DIV/0!</v>
      </c>
      <c r="RI3" s="170" t="s">
        <v>2375</v>
      </c>
      <c r="RJ3" s="170" t="s">
        <v>2736</v>
      </c>
      <c r="RK3" s="170" t="s">
        <v>2692</v>
      </c>
      <c r="RM3" s="1">
        <v>0.67759259259259252</v>
      </c>
      <c r="RN3" s="1">
        <v>0.18076388888888886</v>
      </c>
      <c r="RO3" s="1">
        <v>0.18076388888888886</v>
      </c>
      <c r="RP3" s="1">
        <v>0.42160879629629627</v>
      </c>
      <c r="RQ3">
        <v>145</v>
      </c>
      <c r="RR3">
        <v>93</v>
      </c>
      <c r="RS3">
        <v>238</v>
      </c>
      <c r="RT3">
        <v>2267</v>
      </c>
      <c r="RU3">
        <v>138</v>
      </c>
      <c r="RV3">
        <v>60</v>
      </c>
      <c r="RW3">
        <v>2465</v>
      </c>
      <c r="RX3">
        <v>0</v>
      </c>
      <c r="RY3">
        <v>0</v>
      </c>
      <c r="RZ3">
        <v>0</v>
      </c>
      <c r="SA3">
        <v>11</v>
      </c>
      <c r="SB3">
        <v>0</v>
      </c>
      <c r="SC3">
        <v>11</v>
      </c>
      <c r="SD3">
        <v>242</v>
      </c>
      <c r="SE3">
        <v>0</v>
      </c>
      <c r="SF3">
        <v>0</v>
      </c>
      <c r="SG3">
        <v>242</v>
      </c>
      <c r="SH3">
        <v>100</v>
      </c>
      <c r="SI3" s="106">
        <v>2400</v>
      </c>
      <c r="SJ3" s="175">
        <f t="shared" ref="SJ3:SJ21" si="17">RW3/SI3*100</f>
        <v>102.70833333333333</v>
      </c>
      <c r="SK3" s="170" t="s">
        <v>2375</v>
      </c>
      <c r="SL3" s="170" t="s">
        <v>2736</v>
      </c>
      <c r="SM3" s="170" t="s">
        <v>2692</v>
      </c>
      <c r="SO3" s="1">
        <v>0.22185185185185186</v>
      </c>
      <c r="SP3" s="1">
        <v>0.17048611111111112</v>
      </c>
      <c r="SQ3" s="1">
        <v>0.17048611111111112</v>
      </c>
      <c r="SR3" s="1">
        <v>3.5694444444444445E-2</v>
      </c>
      <c r="SS3">
        <v>159</v>
      </c>
      <c r="ST3">
        <v>73</v>
      </c>
      <c r="SU3">
        <v>232</v>
      </c>
      <c r="SV3">
        <v>2020</v>
      </c>
      <c r="SW3">
        <v>124</v>
      </c>
      <c r="SX3">
        <v>31</v>
      </c>
      <c r="SY3">
        <v>2175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 s="106">
        <v>2400</v>
      </c>
      <c r="TL3" s="175">
        <f t="shared" ref="TL3:TL21" si="18">SY3/TK3*100</f>
        <v>90.625</v>
      </c>
      <c r="TM3" s="170" t="s">
        <v>2375</v>
      </c>
      <c r="TN3" s="170" t="s">
        <v>2736</v>
      </c>
      <c r="TO3" s="170" t="s">
        <v>2692</v>
      </c>
      <c r="TQ3" s="1">
        <v>0.20618055555555556</v>
      </c>
      <c r="TR3" s="1">
        <v>0.17048611111111112</v>
      </c>
      <c r="TS3" s="1">
        <v>1.5659722222222224E-2</v>
      </c>
      <c r="TT3" s="1">
        <v>3.5694444444444445E-2</v>
      </c>
      <c r="TU3">
        <v>159</v>
      </c>
      <c r="TV3">
        <v>73</v>
      </c>
      <c r="TW3">
        <v>232</v>
      </c>
      <c r="TX3">
        <v>2020</v>
      </c>
      <c r="TY3">
        <v>124</v>
      </c>
      <c r="TZ3">
        <v>31</v>
      </c>
      <c r="UA3">
        <v>2175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 s="106">
        <v>2400</v>
      </c>
      <c r="UN3" s="175">
        <f t="shared" ref="UN3:UN21" si="19">UA3/UM3*100</f>
        <v>90.625</v>
      </c>
      <c r="UO3" s="170" t="s">
        <v>2375</v>
      </c>
      <c r="UP3" s="170" t="s">
        <v>2736</v>
      </c>
      <c r="UQ3" s="170" t="s">
        <v>2692</v>
      </c>
      <c r="US3" s="10">
        <v>1.4039351851851851</v>
      </c>
      <c r="UT3" s="1">
        <v>0.58574074074074078</v>
      </c>
      <c r="UU3" s="1">
        <v>0.14792824074074074</v>
      </c>
      <c r="UV3" s="1">
        <v>0.81819444444444445</v>
      </c>
      <c r="UW3">
        <v>423</v>
      </c>
      <c r="UX3">
        <v>242</v>
      </c>
      <c r="UY3">
        <v>665</v>
      </c>
      <c r="UZ3">
        <v>5757</v>
      </c>
      <c r="VA3">
        <v>416</v>
      </c>
      <c r="VB3">
        <v>125</v>
      </c>
      <c r="VC3">
        <v>6298</v>
      </c>
      <c r="VD3">
        <v>0</v>
      </c>
      <c r="VE3">
        <v>0</v>
      </c>
      <c r="VF3">
        <v>0</v>
      </c>
      <c r="VG3">
        <v>24</v>
      </c>
      <c r="VH3">
        <v>0</v>
      </c>
      <c r="VI3">
        <v>24</v>
      </c>
      <c r="VJ3">
        <v>474</v>
      </c>
      <c r="VK3">
        <v>0</v>
      </c>
      <c r="VL3">
        <v>0</v>
      </c>
      <c r="VM3">
        <v>474</v>
      </c>
      <c r="VN3">
        <v>100</v>
      </c>
      <c r="VO3" s="106">
        <f>SUM(PC3,QE3,RG3,SI3,UM3)</f>
        <v>7200</v>
      </c>
      <c r="VP3" s="175">
        <f t="shared" ref="VP3:VP21" si="20">VC3/VO3*100</f>
        <v>87.472222222222214</v>
      </c>
      <c r="VQ3" s="170" t="s">
        <v>2375</v>
      </c>
      <c r="VR3" s="170" t="s">
        <v>2736</v>
      </c>
      <c r="VS3" s="170" t="s">
        <v>2692</v>
      </c>
      <c r="VU3" s="1">
        <v>0</v>
      </c>
      <c r="VV3" s="1">
        <v>0</v>
      </c>
      <c r="VW3" s="1">
        <v>0</v>
      </c>
      <c r="VX3" s="1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2</v>
      </c>
      <c r="WJ3">
        <v>2</v>
      </c>
      <c r="WK3">
        <v>4</v>
      </c>
      <c r="WL3">
        <v>86</v>
      </c>
      <c r="WM3">
        <v>1</v>
      </c>
      <c r="WN3">
        <v>1</v>
      </c>
      <c r="WO3">
        <v>88</v>
      </c>
      <c r="WP3">
        <v>97.73</v>
      </c>
      <c r="WQ3" s="106"/>
      <c r="WR3" s="175" t="e">
        <f t="shared" ref="WR3:WR21" si="21">WE3/WQ3*100</f>
        <v>#DIV/0!</v>
      </c>
      <c r="WS3" s="170" t="s">
        <v>2375</v>
      </c>
      <c r="WT3" s="170" t="s">
        <v>2736</v>
      </c>
      <c r="WU3" s="170" t="s">
        <v>2692</v>
      </c>
      <c r="WW3" s="1">
        <v>0.53114583333333332</v>
      </c>
      <c r="WX3" s="1">
        <v>0.31471064814814814</v>
      </c>
      <c r="WY3" s="1">
        <v>0.31471064814814814</v>
      </c>
      <c r="WZ3" s="1">
        <v>0.1285300925925926</v>
      </c>
      <c r="XA3">
        <v>214</v>
      </c>
      <c r="XB3">
        <v>101</v>
      </c>
      <c r="XC3">
        <v>315</v>
      </c>
      <c r="XD3">
        <v>2165</v>
      </c>
      <c r="XE3">
        <v>185</v>
      </c>
      <c r="XF3">
        <v>28</v>
      </c>
      <c r="XG3">
        <v>2378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 s="106">
        <v>2400</v>
      </c>
      <c r="XT3" s="175">
        <f t="shared" ref="XT3:XT20" si="22">XG3/XS3*100</f>
        <v>99.083333333333329</v>
      </c>
      <c r="XU3" s="170" t="s">
        <v>2375</v>
      </c>
      <c r="XV3" s="170" t="s">
        <v>2736</v>
      </c>
      <c r="XW3" s="170" t="s">
        <v>2692</v>
      </c>
      <c r="XY3" s="1">
        <v>0.56840277777777781</v>
      </c>
      <c r="XZ3" s="1">
        <v>0.2790509259259259</v>
      </c>
      <c r="YA3" s="1">
        <v>0.2790509259259259</v>
      </c>
      <c r="YB3" s="1">
        <v>0.27756944444444448</v>
      </c>
      <c r="YC3">
        <v>196</v>
      </c>
      <c r="YD3">
        <v>63</v>
      </c>
      <c r="YE3">
        <v>259</v>
      </c>
      <c r="YF3">
        <v>2435</v>
      </c>
      <c r="YG3">
        <v>90</v>
      </c>
      <c r="YH3">
        <v>23</v>
      </c>
      <c r="YI3">
        <v>2548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 s="106">
        <v>2400</v>
      </c>
      <c r="YV3" s="175">
        <f t="shared" ref="YV3:YV21" si="23">YI3/YU3*100</f>
        <v>106.16666666666667</v>
      </c>
      <c r="YW3" s="170" t="s">
        <v>2375</v>
      </c>
      <c r="YX3" s="170" t="s">
        <v>2736</v>
      </c>
      <c r="YY3" s="170" t="s">
        <v>2692</v>
      </c>
      <c r="ZA3" s="1">
        <v>2.4976851851851851E-2</v>
      </c>
      <c r="ZB3" s="1">
        <v>1.9976851851851853E-2</v>
      </c>
      <c r="ZC3" s="1">
        <v>1.9976851851851853E-2</v>
      </c>
      <c r="ZD3" s="1">
        <v>3.8194444444444446E-4</v>
      </c>
      <c r="ZE3">
        <v>14</v>
      </c>
      <c r="ZF3">
        <v>7</v>
      </c>
      <c r="ZG3">
        <v>21</v>
      </c>
      <c r="ZH3">
        <v>387</v>
      </c>
      <c r="ZI3">
        <v>18</v>
      </c>
      <c r="ZJ3">
        <v>3</v>
      </c>
      <c r="ZK3">
        <v>408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 s="106"/>
      <c r="ZX3" s="175" t="e">
        <f t="shared" ref="ZX3:ZX21" si="24">ZK3/ZW3*100</f>
        <v>#DIV/0!</v>
      </c>
      <c r="ZY3" s="170" t="s">
        <v>2375</v>
      </c>
      <c r="ZZ3" s="170" t="s">
        <v>2736</v>
      </c>
      <c r="AAA3" s="170" t="s">
        <v>2692</v>
      </c>
      <c r="AAC3" t="e">
        <v>#N/A</v>
      </c>
      <c r="AAD3" t="e">
        <v>#N/A</v>
      </c>
      <c r="AAE3" t="e">
        <v>#N/A</v>
      </c>
      <c r="AAF3" t="e">
        <v>#N/A</v>
      </c>
      <c r="AAG3" t="e">
        <v>#N/A</v>
      </c>
      <c r="AAH3" t="e">
        <v>#N/A</v>
      </c>
      <c r="AAI3" t="e">
        <v>#N/A</v>
      </c>
      <c r="AAJ3" t="e">
        <v>#N/A</v>
      </c>
      <c r="AAK3" t="e">
        <v>#N/A</v>
      </c>
      <c r="AAL3" t="e">
        <v>#N/A</v>
      </c>
      <c r="AAM3" t="e">
        <v>#N/A</v>
      </c>
      <c r="AAN3" t="e">
        <v>#N/A</v>
      </c>
      <c r="AAO3" t="e">
        <v>#N/A</v>
      </c>
      <c r="AAP3" t="e">
        <v>#N/A</v>
      </c>
      <c r="AAQ3" t="e">
        <v>#N/A</v>
      </c>
      <c r="AAR3" t="e">
        <v>#N/A</v>
      </c>
      <c r="AAS3" t="e">
        <v>#N/A</v>
      </c>
      <c r="AAT3" t="e">
        <v>#N/A</v>
      </c>
      <c r="AAU3" t="e">
        <v>#N/A</v>
      </c>
      <c r="AAV3" t="e">
        <v>#N/A</v>
      </c>
      <c r="AAW3" t="e">
        <v>#N/A</v>
      </c>
      <c r="AAX3" t="e">
        <v>#N/A</v>
      </c>
      <c r="AAY3" s="106"/>
      <c r="AAZ3" s="175" t="e">
        <f t="shared" ref="AAZ3:AAZ21" si="25">AAM3/AAY3*100</f>
        <v>#N/A</v>
      </c>
      <c r="ABA3" s="170" t="s">
        <v>2375</v>
      </c>
      <c r="ABB3" s="170" t="s">
        <v>2736</v>
      </c>
      <c r="ABC3" s="170" t="s">
        <v>2692</v>
      </c>
      <c r="ABE3" s="10">
        <v>1.0202430555555555</v>
      </c>
      <c r="ABF3" s="1">
        <v>0.61375000000000002</v>
      </c>
      <c r="ABG3" s="1">
        <v>0.10429398148148149</v>
      </c>
      <c r="ABH3" s="1">
        <v>0.40649305555555554</v>
      </c>
      <c r="ABI3">
        <v>424</v>
      </c>
      <c r="ABJ3">
        <v>171</v>
      </c>
      <c r="ABK3">
        <v>595</v>
      </c>
      <c r="ABL3">
        <v>4987</v>
      </c>
      <c r="ABM3">
        <v>293</v>
      </c>
      <c r="ABN3">
        <v>54</v>
      </c>
      <c r="ABO3">
        <v>5334</v>
      </c>
      <c r="ABP3">
        <v>0</v>
      </c>
      <c r="ABQ3">
        <v>0</v>
      </c>
      <c r="ABR3">
        <v>0</v>
      </c>
      <c r="ABS3">
        <v>2</v>
      </c>
      <c r="ABT3">
        <v>2</v>
      </c>
      <c r="ABU3">
        <v>4</v>
      </c>
      <c r="ABV3">
        <v>86</v>
      </c>
      <c r="ABW3">
        <v>1</v>
      </c>
      <c r="ABX3">
        <v>1</v>
      </c>
      <c r="ABY3">
        <v>88</v>
      </c>
      <c r="ABZ3">
        <v>97.73</v>
      </c>
      <c r="ACA3" s="106">
        <f>SUM(WQ3,XS3,YU3,ZW3,AAY3)</f>
        <v>4800</v>
      </c>
      <c r="ACB3" s="175">
        <f t="shared" ref="ACB3:ACB21" si="26">ABO3/ACA3*100</f>
        <v>111.125</v>
      </c>
    </row>
    <row r="4" spans="1:756">
      <c r="A4" s="170" t="s">
        <v>2370</v>
      </c>
      <c r="B4" s="170" t="s">
        <v>2736</v>
      </c>
      <c r="C4" s="170" t="s">
        <v>2692</v>
      </c>
      <c r="D4" s="170">
        <v>8</v>
      </c>
      <c r="E4" s="10">
        <v>0.41002314814814816</v>
      </c>
      <c r="F4" s="1">
        <v>0.27134259259259258</v>
      </c>
      <c r="G4" s="1">
        <v>0.27134259259259258</v>
      </c>
      <c r="H4" s="1">
        <v>9.7986111111111107E-2</v>
      </c>
      <c r="I4">
        <v>241</v>
      </c>
      <c r="J4">
        <v>41</v>
      </c>
      <c r="K4">
        <v>282</v>
      </c>
      <c r="L4">
        <v>2564</v>
      </c>
      <c r="M4">
        <v>54</v>
      </c>
      <c r="N4">
        <v>7</v>
      </c>
      <c r="O4">
        <v>2625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106">
        <v>2400</v>
      </c>
      <c r="AB4" s="175">
        <f t="shared" si="0"/>
        <v>109.375</v>
      </c>
      <c r="AC4" s="170" t="s">
        <v>2370</v>
      </c>
      <c r="AD4" s="170" t="s">
        <v>2736</v>
      </c>
      <c r="AE4" s="170" t="s">
        <v>2692</v>
      </c>
      <c r="AF4" s="170">
        <v>8</v>
      </c>
      <c r="AG4" s="10">
        <v>0.39659722222222221</v>
      </c>
      <c r="AH4" s="1">
        <v>0.24618055555555554</v>
      </c>
      <c r="AI4" s="1">
        <v>0.24618055555555554</v>
      </c>
      <c r="AJ4" s="1">
        <v>0.10408564814814815</v>
      </c>
      <c r="AK4">
        <v>363</v>
      </c>
      <c r="AL4">
        <v>29</v>
      </c>
      <c r="AM4">
        <v>392</v>
      </c>
      <c r="AN4">
        <v>2650</v>
      </c>
      <c r="AO4">
        <v>34</v>
      </c>
      <c r="AP4">
        <v>6</v>
      </c>
      <c r="AQ4">
        <v>2690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06">
        <v>2400</v>
      </c>
      <c r="BD4" s="175">
        <f t="shared" si="1"/>
        <v>112.08333333333333</v>
      </c>
      <c r="BE4" s="170" t="s">
        <v>2370</v>
      </c>
      <c r="BF4" s="170" t="s">
        <v>2736</v>
      </c>
      <c r="BG4" s="170" t="s">
        <v>2692</v>
      </c>
      <c r="BH4" s="170">
        <v>8</v>
      </c>
      <c r="BI4" s="10">
        <v>0.33394675925925926</v>
      </c>
      <c r="BJ4" s="1">
        <v>0.24817129629629631</v>
      </c>
      <c r="BK4" s="1">
        <v>0.24817129629629631</v>
      </c>
      <c r="BL4" s="1">
        <v>5.9456018518518526E-2</v>
      </c>
      <c r="BM4">
        <v>424</v>
      </c>
      <c r="BN4">
        <v>41</v>
      </c>
      <c r="BO4">
        <v>465</v>
      </c>
      <c r="BP4">
        <v>2411</v>
      </c>
      <c r="BQ4">
        <v>52</v>
      </c>
      <c r="BR4">
        <v>4</v>
      </c>
      <c r="BS4">
        <v>2467</v>
      </c>
      <c r="BT4">
        <v>0</v>
      </c>
      <c r="BU4">
        <v>0</v>
      </c>
      <c r="BV4">
        <v>0</v>
      </c>
      <c r="BW4">
        <v>8</v>
      </c>
      <c r="BX4">
        <v>2</v>
      </c>
      <c r="BY4">
        <v>10</v>
      </c>
      <c r="BZ4">
        <v>220</v>
      </c>
      <c r="CA4">
        <v>1</v>
      </c>
      <c r="CB4">
        <v>2</v>
      </c>
      <c r="CC4">
        <v>223</v>
      </c>
      <c r="CD4">
        <v>98.65</v>
      </c>
      <c r="CE4" s="106">
        <v>2400</v>
      </c>
      <c r="CF4" s="175">
        <f t="shared" si="2"/>
        <v>102.79166666666666</v>
      </c>
      <c r="CG4" s="170" t="s">
        <v>2370</v>
      </c>
      <c r="CH4" s="170" t="s">
        <v>2736</v>
      </c>
      <c r="CI4" s="170" t="s">
        <v>2692</v>
      </c>
      <c r="CJ4" s="170">
        <v>8</v>
      </c>
      <c r="CK4" s="10">
        <v>0.41416666666666663</v>
      </c>
      <c r="CL4" s="1">
        <v>0.26504629629629628</v>
      </c>
      <c r="CM4" s="1">
        <v>0.26504629629629628</v>
      </c>
      <c r="CN4" s="1">
        <v>5.6736111111111105E-2</v>
      </c>
      <c r="CO4">
        <v>180</v>
      </c>
      <c r="CP4">
        <v>25</v>
      </c>
      <c r="CQ4">
        <v>205</v>
      </c>
      <c r="CR4">
        <v>2600</v>
      </c>
      <c r="CS4">
        <v>28</v>
      </c>
      <c r="CT4">
        <v>6</v>
      </c>
      <c r="CU4">
        <v>2634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 s="106">
        <v>2400</v>
      </c>
      <c r="DH4" s="175">
        <f t="shared" si="3"/>
        <v>109.74999999999999</v>
      </c>
      <c r="DI4" s="170" t="s">
        <v>2370</v>
      </c>
      <c r="DJ4" s="170" t="s">
        <v>2736</v>
      </c>
      <c r="DK4" s="170" t="s">
        <v>2692</v>
      </c>
      <c r="DL4" s="170">
        <v>8</v>
      </c>
      <c r="DM4" s="10">
        <v>0.32673611111111112</v>
      </c>
      <c r="DN4" s="1">
        <v>0.2091550925925926</v>
      </c>
      <c r="DO4" s="1">
        <v>0.2091550925925926</v>
      </c>
      <c r="DP4" s="1">
        <v>6.2731481481481485E-2</v>
      </c>
      <c r="DQ4">
        <v>181</v>
      </c>
      <c r="DR4">
        <v>31</v>
      </c>
      <c r="DS4">
        <v>212</v>
      </c>
      <c r="DT4">
        <v>2493</v>
      </c>
      <c r="DU4">
        <v>63</v>
      </c>
      <c r="DV4">
        <v>11</v>
      </c>
      <c r="DW4">
        <v>2567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 s="106">
        <v>1500</v>
      </c>
      <c r="EJ4" s="175">
        <f t="shared" si="4"/>
        <v>171.13333333333333</v>
      </c>
      <c r="EK4" s="170" t="s">
        <v>2370</v>
      </c>
      <c r="EL4" s="170" t="s">
        <v>2736</v>
      </c>
      <c r="EM4" s="170" t="s">
        <v>2692</v>
      </c>
      <c r="EN4" s="170">
        <v>5</v>
      </c>
      <c r="EO4" s="10">
        <v>0.27189814814814817</v>
      </c>
      <c r="EP4" s="1">
        <v>0.2091550925925926</v>
      </c>
      <c r="EQ4" s="1">
        <v>5.4837962962962956E-2</v>
      </c>
      <c r="ER4" s="1">
        <v>6.2731481481481485E-2</v>
      </c>
      <c r="ES4">
        <v>181</v>
      </c>
      <c r="ET4">
        <v>31</v>
      </c>
      <c r="EU4">
        <v>212</v>
      </c>
      <c r="EV4">
        <v>2493</v>
      </c>
      <c r="EW4">
        <v>63</v>
      </c>
      <c r="EX4">
        <v>11</v>
      </c>
      <c r="EY4">
        <v>2567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 s="106">
        <v>1500</v>
      </c>
      <c r="FL4" s="175">
        <f t="shared" si="5"/>
        <v>171.13333333333333</v>
      </c>
      <c r="FM4" s="170" t="s">
        <v>2370</v>
      </c>
      <c r="FN4" s="170" t="s">
        <v>2736</v>
      </c>
      <c r="FO4" s="170" t="s">
        <v>2692</v>
      </c>
      <c r="FP4" s="170">
        <v>8</v>
      </c>
      <c r="FQ4" s="10">
        <v>1.620960648148148</v>
      </c>
      <c r="FR4" s="10">
        <v>1.2399305555555555</v>
      </c>
      <c r="FS4" s="1">
        <v>0.26053240740740741</v>
      </c>
      <c r="FT4" s="1">
        <v>0.38101851851851848</v>
      </c>
      <c r="FU4">
        <v>1389</v>
      </c>
      <c r="FV4">
        <v>167</v>
      </c>
      <c r="FW4">
        <v>1556</v>
      </c>
      <c r="FX4">
        <v>12718</v>
      </c>
      <c r="FY4">
        <v>231</v>
      </c>
      <c r="FZ4">
        <v>34</v>
      </c>
      <c r="GA4">
        <v>12983</v>
      </c>
      <c r="GB4">
        <v>0</v>
      </c>
      <c r="GC4">
        <v>0</v>
      </c>
      <c r="GD4">
        <v>0</v>
      </c>
      <c r="GE4">
        <v>8</v>
      </c>
      <c r="GF4">
        <v>2</v>
      </c>
      <c r="GG4">
        <v>10</v>
      </c>
      <c r="GH4">
        <v>220</v>
      </c>
      <c r="GI4">
        <v>1</v>
      </c>
      <c r="GJ4">
        <v>2</v>
      </c>
      <c r="GK4">
        <v>223</v>
      </c>
      <c r="GL4">
        <v>98.65</v>
      </c>
      <c r="GM4">
        <f t="shared" ref="GM4:GM15" si="27">SUM(AA4,BC4,CE4,DG4,FK4)</f>
        <v>11100</v>
      </c>
      <c r="GN4" s="175">
        <f t="shared" si="6"/>
        <v>116.96396396396396</v>
      </c>
      <c r="GO4" s="170" t="s">
        <v>2370</v>
      </c>
      <c r="GP4" s="170" t="s">
        <v>2736</v>
      </c>
      <c r="GQ4" s="170" t="s">
        <v>2692</v>
      </c>
      <c r="GR4" s="170"/>
      <c r="GS4" s="10">
        <v>6.997685185185186E-2</v>
      </c>
      <c r="GT4" s="1">
        <v>3.6793981481481483E-2</v>
      </c>
      <c r="GU4" s="1">
        <v>3.6793981481481483E-2</v>
      </c>
      <c r="GV4" s="1">
        <v>2.8287037037037038E-2</v>
      </c>
      <c r="GW4">
        <v>35</v>
      </c>
      <c r="GX4">
        <v>7</v>
      </c>
      <c r="GY4">
        <v>42</v>
      </c>
      <c r="GZ4">
        <v>650</v>
      </c>
      <c r="HA4">
        <v>21</v>
      </c>
      <c r="HB4">
        <v>2</v>
      </c>
      <c r="HC4">
        <v>673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 s="106"/>
      <c r="HP4" s="175" t="e">
        <f t="shared" si="7"/>
        <v>#DIV/0!</v>
      </c>
      <c r="HQ4" s="170" t="s">
        <v>2370</v>
      </c>
      <c r="HR4" s="170" t="s">
        <v>2736</v>
      </c>
      <c r="HS4" s="170" t="s">
        <v>2692</v>
      </c>
      <c r="HT4" s="170">
        <v>8</v>
      </c>
      <c r="HU4" s="10">
        <v>0.45493055555555556</v>
      </c>
      <c r="HV4" s="1">
        <v>0.22511574074074073</v>
      </c>
      <c r="HW4" s="1">
        <v>0.22511574074074073</v>
      </c>
      <c r="HX4" s="1">
        <v>0.16578703703703704</v>
      </c>
      <c r="HY4">
        <v>317</v>
      </c>
      <c r="HZ4">
        <v>88</v>
      </c>
      <c r="IA4">
        <v>405</v>
      </c>
      <c r="IB4">
        <v>2309</v>
      </c>
      <c r="IC4">
        <v>152</v>
      </c>
      <c r="ID4">
        <v>20</v>
      </c>
      <c r="IE4">
        <v>2481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 s="106">
        <v>2400</v>
      </c>
      <c r="IR4" s="175">
        <f t="shared" si="8"/>
        <v>103.375</v>
      </c>
      <c r="IS4" s="170" t="s">
        <v>2370</v>
      </c>
      <c r="IT4" s="170" t="s">
        <v>2736</v>
      </c>
      <c r="IU4" s="170" t="s">
        <v>2692</v>
      </c>
      <c r="IV4" s="170">
        <v>8</v>
      </c>
      <c r="IW4" s="10">
        <v>0.49994212962962964</v>
      </c>
      <c r="IX4" s="1">
        <v>0.29989583333333331</v>
      </c>
      <c r="IY4" s="1">
        <v>0.29989583333333331</v>
      </c>
      <c r="IZ4" s="1">
        <v>0.12714120370370371</v>
      </c>
      <c r="JA4">
        <v>237</v>
      </c>
      <c r="JB4">
        <v>93</v>
      </c>
      <c r="JC4">
        <v>330</v>
      </c>
      <c r="JD4">
        <v>2169</v>
      </c>
      <c r="JE4">
        <v>318</v>
      </c>
      <c r="JF4">
        <v>42</v>
      </c>
      <c r="JG4">
        <v>2529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 s="106">
        <v>2400</v>
      </c>
      <c r="JT4" s="175">
        <f t="shared" si="9"/>
        <v>105.375</v>
      </c>
      <c r="JU4" s="170" t="s">
        <v>2370</v>
      </c>
      <c r="JV4" s="170" t="s">
        <v>2736</v>
      </c>
      <c r="JW4" s="170" t="s">
        <v>2692</v>
      </c>
      <c r="JX4" s="170">
        <v>8</v>
      </c>
      <c r="JY4" s="10">
        <v>0.33175925925925925</v>
      </c>
      <c r="JZ4" s="1">
        <v>0.10989583333333335</v>
      </c>
      <c r="KA4" s="1">
        <v>0.10989583333333335</v>
      </c>
      <c r="KB4" s="1">
        <v>8.8645833333333326E-2</v>
      </c>
      <c r="KC4">
        <v>100</v>
      </c>
      <c r="KD4">
        <v>46</v>
      </c>
      <c r="KE4">
        <v>146</v>
      </c>
      <c r="KF4">
        <v>688</v>
      </c>
      <c r="KG4">
        <v>117</v>
      </c>
      <c r="KH4">
        <v>7</v>
      </c>
      <c r="KI4">
        <v>812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 s="106">
        <v>2400</v>
      </c>
      <c r="KV4" s="175">
        <f t="shared" si="10"/>
        <v>33.833333333333329</v>
      </c>
      <c r="KW4" s="170" t="s">
        <v>2370</v>
      </c>
      <c r="KX4" s="170" t="s">
        <v>2736</v>
      </c>
      <c r="KY4" s="170" t="s">
        <v>2692</v>
      </c>
      <c r="KZ4" s="170">
        <v>8</v>
      </c>
      <c r="LA4" s="10">
        <v>0.37797453703703704</v>
      </c>
      <c r="LB4" s="1">
        <v>0.24199074074074076</v>
      </c>
      <c r="LC4" s="1">
        <v>0.24199074074074076</v>
      </c>
      <c r="LD4" s="1">
        <v>4.4884259259259263E-2</v>
      </c>
      <c r="LE4">
        <v>126</v>
      </c>
      <c r="LF4">
        <v>61</v>
      </c>
      <c r="LG4">
        <v>187</v>
      </c>
      <c r="LH4">
        <v>2780</v>
      </c>
      <c r="LI4">
        <v>121</v>
      </c>
      <c r="LJ4">
        <v>37</v>
      </c>
      <c r="LK4">
        <v>2938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 s="106">
        <v>2400</v>
      </c>
      <c r="LX4" s="175">
        <f t="shared" si="11"/>
        <v>122.41666666666666</v>
      </c>
      <c r="LY4" s="170" t="s">
        <v>2370</v>
      </c>
      <c r="LZ4" s="170" t="s">
        <v>2736</v>
      </c>
      <c r="MA4" s="170" t="s">
        <v>2692</v>
      </c>
      <c r="MB4" s="170">
        <v>8</v>
      </c>
      <c r="MC4" s="10">
        <v>0.41084490740740742</v>
      </c>
      <c r="MD4" s="1">
        <v>0.34355324074074073</v>
      </c>
      <c r="ME4" s="1">
        <v>9.8032407407407415E-2</v>
      </c>
      <c r="MF4" s="1">
        <v>6.7280092592592586E-2</v>
      </c>
      <c r="MG4">
        <v>162</v>
      </c>
      <c r="MH4">
        <v>75</v>
      </c>
      <c r="MI4">
        <v>237</v>
      </c>
      <c r="MJ4">
        <v>3254</v>
      </c>
      <c r="MK4">
        <v>152</v>
      </c>
      <c r="ML4">
        <v>41</v>
      </c>
      <c r="MM4">
        <v>3447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 s="106">
        <v>2400</v>
      </c>
      <c r="MZ4" s="175">
        <f t="shared" si="12"/>
        <v>143.625</v>
      </c>
      <c r="NA4" s="170" t="s">
        <v>2370</v>
      </c>
      <c r="NB4" s="170" t="s">
        <v>2736</v>
      </c>
      <c r="NC4" s="170" t="s">
        <v>2692</v>
      </c>
      <c r="ND4" s="170">
        <v>8</v>
      </c>
      <c r="NE4" s="10">
        <v>1.4924652777777778</v>
      </c>
      <c r="NF4" s="10">
        <v>1.0152777777777777</v>
      </c>
      <c r="NG4" s="1">
        <v>0.37304398148148149</v>
      </c>
      <c r="NH4" s="1">
        <v>0.47717592592592589</v>
      </c>
      <c r="NI4">
        <v>851</v>
      </c>
      <c r="NJ4">
        <v>309</v>
      </c>
      <c r="NK4">
        <v>1160</v>
      </c>
      <c r="NL4">
        <v>9070</v>
      </c>
      <c r="NM4">
        <v>760</v>
      </c>
      <c r="NN4">
        <v>112</v>
      </c>
      <c r="NO4">
        <v>9942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 s="106">
        <f t="shared" ref="OA4:OA21" si="28">SUM(HO4,IQ4,JS4,KU4,MY4)</f>
        <v>9600</v>
      </c>
      <c r="OB4" s="175">
        <f t="shared" si="13"/>
        <v>103.5625</v>
      </c>
      <c r="OC4" s="170" t="s">
        <v>2370</v>
      </c>
      <c r="OD4" s="170" t="s">
        <v>2736</v>
      </c>
      <c r="OE4" s="170" t="s">
        <v>2692</v>
      </c>
      <c r="OF4" s="170"/>
      <c r="OG4" s="1">
        <v>0.44869212962962962</v>
      </c>
      <c r="OH4" s="1">
        <v>0.28769675925925925</v>
      </c>
      <c r="OI4" s="1">
        <v>0.28769675925925925</v>
      </c>
      <c r="OJ4" s="1">
        <v>0.10123842592592593</v>
      </c>
      <c r="OK4">
        <v>194</v>
      </c>
      <c r="OL4">
        <v>105</v>
      </c>
      <c r="OM4">
        <v>299</v>
      </c>
      <c r="ON4">
        <v>2208</v>
      </c>
      <c r="OO4">
        <v>224</v>
      </c>
      <c r="OP4">
        <v>54</v>
      </c>
      <c r="OQ4">
        <v>2486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 s="106">
        <v>2400</v>
      </c>
      <c r="PD4" s="175">
        <f t="shared" si="14"/>
        <v>103.58333333333334</v>
      </c>
      <c r="PE4" s="170" t="s">
        <v>2370</v>
      </c>
      <c r="PF4" s="170" t="s">
        <v>2736</v>
      </c>
      <c r="PG4" s="170" t="s">
        <v>2692</v>
      </c>
      <c r="PH4" s="170"/>
      <c r="PI4" s="1">
        <v>0.36407407407407405</v>
      </c>
      <c r="PJ4" s="1">
        <v>0.24663194444444445</v>
      </c>
      <c r="PK4" s="1">
        <v>0.24663194444444445</v>
      </c>
      <c r="PL4" s="1">
        <v>7.0914351851851853E-2</v>
      </c>
      <c r="PM4">
        <v>212</v>
      </c>
      <c r="PN4">
        <v>114</v>
      </c>
      <c r="PO4">
        <v>326</v>
      </c>
      <c r="PP4">
        <v>2183</v>
      </c>
      <c r="PQ4">
        <v>282</v>
      </c>
      <c r="PR4">
        <v>26</v>
      </c>
      <c r="PS4">
        <v>2491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 s="106">
        <v>2400</v>
      </c>
      <c r="QF4" s="175">
        <f t="shared" si="15"/>
        <v>103.79166666666666</v>
      </c>
      <c r="QG4" s="170" t="s">
        <v>2370</v>
      </c>
      <c r="QH4" s="170" t="s">
        <v>2736</v>
      </c>
      <c r="QI4" s="170" t="s">
        <v>2692</v>
      </c>
      <c r="QK4" s="1">
        <v>0.51909722222222221</v>
      </c>
      <c r="QL4" s="1">
        <v>0.31533564814814813</v>
      </c>
      <c r="QM4" s="1">
        <v>0.31533564814814813</v>
      </c>
      <c r="QN4" s="1">
        <v>0.11282407407407408</v>
      </c>
      <c r="QO4">
        <v>148</v>
      </c>
      <c r="QP4">
        <v>84</v>
      </c>
      <c r="QQ4">
        <v>232</v>
      </c>
      <c r="QR4">
        <v>2508</v>
      </c>
      <c r="QS4">
        <v>291</v>
      </c>
      <c r="QT4">
        <v>30</v>
      </c>
      <c r="QU4">
        <v>2829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 s="106">
        <v>2400</v>
      </c>
      <c r="RH4" s="175">
        <f t="shared" si="16"/>
        <v>117.875</v>
      </c>
      <c r="RI4" s="170" t="s">
        <v>2370</v>
      </c>
      <c r="RJ4" s="170" t="s">
        <v>2736</v>
      </c>
      <c r="RK4" s="170" t="s">
        <v>2692</v>
      </c>
      <c r="RM4" s="1">
        <v>0.40813657407407411</v>
      </c>
      <c r="RN4" s="1">
        <v>0.25125000000000003</v>
      </c>
      <c r="RO4" s="1">
        <v>0.25125000000000003</v>
      </c>
      <c r="RP4" s="1">
        <v>9.6643518518518531E-2</v>
      </c>
      <c r="RQ4">
        <v>276</v>
      </c>
      <c r="RR4">
        <v>64</v>
      </c>
      <c r="RS4">
        <v>340</v>
      </c>
      <c r="RT4">
        <v>2354</v>
      </c>
      <c r="RU4">
        <v>105</v>
      </c>
      <c r="RV4">
        <v>18</v>
      </c>
      <c r="RW4">
        <v>2477</v>
      </c>
      <c r="RX4">
        <v>0</v>
      </c>
      <c r="RY4">
        <v>0</v>
      </c>
      <c r="RZ4">
        <v>0</v>
      </c>
      <c r="SA4">
        <v>7</v>
      </c>
      <c r="SB4">
        <v>1</v>
      </c>
      <c r="SC4">
        <v>8</v>
      </c>
      <c r="SD4">
        <v>224</v>
      </c>
      <c r="SE4">
        <v>0</v>
      </c>
      <c r="SF4">
        <v>1</v>
      </c>
      <c r="SG4">
        <v>225</v>
      </c>
      <c r="SH4">
        <v>99.56</v>
      </c>
      <c r="SI4" s="106">
        <v>2400</v>
      </c>
      <c r="SJ4" s="175">
        <f t="shared" si="17"/>
        <v>103.20833333333333</v>
      </c>
      <c r="SK4" s="170" t="s">
        <v>2370</v>
      </c>
      <c r="SL4" s="170" t="s">
        <v>2736</v>
      </c>
      <c r="SM4" s="170" t="s">
        <v>2692</v>
      </c>
      <c r="SO4" s="1">
        <v>0.5009837962962963</v>
      </c>
      <c r="SP4" s="1">
        <v>0.23841435185185186</v>
      </c>
      <c r="SQ4" s="1">
        <v>0.23841435185185186</v>
      </c>
      <c r="SR4" s="1">
        <v>0.12079861111111112</v>
      </c>
      <c r="SS4">
        <v>214</v>
      </c>
      <c r="ST4">
        <v>69</v>
      </c>
      <c r="SU4">
        <v>283</v>
      </c>
      <c r="SV4">
        <v>2280</v>
      </c>
      <c r="SW4">
        <v>155</v>
      </c>
      <c r="SX4">
        <v>28</v>
      </c>
      <c r="SY4">
        <v>2463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 s="106">
        <v>2400</v>
      </c>
      <c r="TL4" s="175">
        <f t="shared" si="18"/>
        <v>102.62500000000001</v>
      </c>
      <c r="TM4" s="170" t="s">
        <v>2370</v>
      </c>
      <c r="TN4" s="170" t="s">
        <v>2736</v>
      </c>
      <c r="TO4" s="170" t="s">
        <v>2692</v>
      </c>
      <c r="TQ4" s="1">
        <v>0.35921296296296296</v>
      </c>
      <c r="TR4" s="1">
        <v>0.23841435185185186</v>
      </c>
      <c r="TS4" s="1">
        <v>0.14177083333333332</v>
      </c>
      <c r="TT4" s="1">
        <v>0.12079861111111112</v>
      </c>
      <c r="TU4">
        <v>214</v>
      </c>
      <c r="TV4">
        <v>69</v>
      </c>
      <c r="TW4">
        <v>283</v>
      </c>
      <c r="TX4">
        <v>2280</v>
      </c>
      <c r="TY4">
        <v>155</v>
      </c>
      <c r="TZ4">
        <v>28</v>
      </c>
      <c r="UA4">
        <v>2463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 s="106">
        <v>2400</v>
      </c>
      <c r="UN4" s="175">
        <f t="shared" si="19"/>
        <v>102.62500000000001</v>
      </c>
      <c r="UO4" s="170" t="s">
        <v>2370</v>
      </c>
      <c r="UP4" s="170" t="s">
        <v>2736</v>
      </c>
      <c r="UQ4" s="170" t="s">
        <v>2692</v>
      </c>
      <c r="US4" s="10">
        <v>1.8417824074074074</v>
      </c>
      <c r="UT4" s="10">
        <v>1.3393402777777776</v>
      </c>
      <c r="UU4" s="1">
        <v>0.39921296296296299</v>
      </c>
      <c r="UV4" s="1">
        <v>0.50244212962962964</v>
      </c>
      <c r="UW4">
        <v>1044</v>
      </c>
      <c r="UX4">
        <v>436</v>
      </c>
      <c r="UY4">
        <v>1480</v>
      </c>
      <c r="UZ4">
        <v>11533</v>
      </c>
      <c r="VA4">
        <v>1057</v>
      </c>
      <c r="VB4">
        <v>156</v>
      </c>
      <c r="VC4">
        <v>12746</v>
      </c>
      <c r="VD4">
        <v>0</v>
      </c>
      <c r="VE4">
        <v>0</v>
      </c>
      <c r="VF4">
        <v>0</v>
      </c>
      <c r="VG4">
        <v>7</v>
      </c>
      <c r="VH4">
        <v>1</v>
      </c>
      <c r="VI4">
        <v>8</v>
      </c>
      <c r="VJ4">
        <v>224</v>
      </c>
      <c r="VK4">
        <v>0</v>
      </c>
      <c r="VL4">
        <v>1</v>
      </c>
      <c r="VM4">
        <v>225</v>
      </c>
      <c r="VN4">
        <v>99.56</v>
      </c>
      <c r="VO4" s="106">
        <f t="shared" ref="VO4:VO21" si="29">SUM(PC4,QE4,RG4,SI4,UM4)</f>
        <v>12000</v>
      </c>
      <c r="VP4" s="175">
        <f t="shared" si="20"/>
        <v>106.21666666666667</v>
      </c>
      <c r="VQ4" s="170" t="s">
        <v>2370</v>
      </c>
      <c r="VR4" s="170" t="s">
        <v>2736</v>
      </c>
      <c r="VS4" s="170" t="s">
        <v>2692</v>
      </c>
      <c r="VU4" s="1">
        <v>0.40891203703703699</v>
      </c>
      <c r="VV4" s="1">
        <v>0.23439814814814816</v>
      </c>
      <c r="VW4" s="1">
        <v>0.23439814814814816</v>
      </c>
      <c r="VX4" s="1">
        <v>8.6597222222222214E-2</v>
      </c>
      <c r="VY4">
        <v>244</v>
      </c>
      <c r="VZ4">
        <v>67</v>
      </c>
      <c r="WA4">
        <v>311</v>
      </c>
      <c r="WB4">
        <v>2247</v>
      </c>
      <c r="WC4">
        <v>221</v>
      </c>
      <c r="WD4">
        <v>28</v>
      </c>
      <c r="WE4">
        <v>2496</v>
      </c>
      <c r="WF4">
        <v>0</v>
      </c>
      <c r="WG4">
        <v>0</v>
      </c>
      <c r="WH4">
        <v>0</v>
      </c>
      <c r="WI4">
        <v>2</v>
      </c>
      <c r="WJ4">
        <v>0</v>
      </c>
      <c r="WK4">
        <v>2</v>
      </c>
      <c r="WL4">
        <v>94</v>
      </c>
      <c r="WM4">
        <v>0</v>
      </c>
      <c r="WN4">
        <v>0</v>
      </c>
      <c r="WO4">
        <v>94</v>
      </c>
      <c r="WP4">
        <v>100</v>
      </c>
      <c r="WQ4" s="106">
        <v>2400</v>
      </c>
      <c r="WR4" s="175">
        <f t="shared" si="21"/>
        <v>104</v>
      </c>
      <c r="WS4" s="170" t="s">
        <v>2370</v>
      </c>
      <c r="WT4" s="170" t="s">
        <v>2736</v>
      </c>
      <c r="WU4" s="170" t="s">
        <v>2692</v>
      </c>
      <c r="WW4" s="1">
        <v>0.49480324074074072</v>
      </c>
      <c r="WX4" s="1">
        <v>0.30902777777777779</v>
      </c>
      <c r="WY4" s="1">
        <v>0.30902777777777779</v>
      </c>
      <c r="WZ4" s="1">
        <v>8.1655092592592585E-2</v>
      </c>
      <c r="XA4">
        <v>222</v>
      </c>
      <c r="XB4">
        <v>76</v>
      </c>
      <c r="XC4">
        <v>298</v>
      </c>
      <c r="XD4">
        <v>2443</v>
      </c>
      <c r="XE4">
        <v>154</v>
      </c>
      <c r="XF4">
        <v>19</v>
      </c>
      <c r="XG4">
        <v>2616</v>
      </c>
      <c r="XH4">
        <v>0</v>
      </c>
      <c r="XI4">
        <v>0</v>
      </c>
      <c r="XJ4">
        <v>0</v>
      </c>
      <c r="XK4">
        <v>2</v>
      </c>
      <c r="XL4">
        <v>0</v>
      </c>
      <c r="XM4">
        <v>2</v>
      </c>
      <c r="XN4">
        <v>102</v>
      </c>
      <c r="XO4">
        <v>0</v>
      </c>
      <c r="XP4">
        <v>0</v>
      </c>
      <c r="XQ4">
        <v>102</v>
      </c>
      <c r="XR4">
        <v>100</v>
      </c>
      <c r="XS4" s="106">
        <v>2400</v>
      </c>
      <c r="XT4" s="175">
        <f t="shared" si="22"/>
        <v>109.00000000000001</v>
      </c>
      <c r="XU4" s="170" t="s">
        <v>2370</v>
      </c>
      <c r="XV4" s="170" t="s">
        <v>2736</v>
      </c>
      <c r="XW4" s="170" t="s">
        <v>2692</v>
      </c>
      <c r="XY4" s="1">
        <v>0.32469907407407406</v>
      </c>
      <c r="XZ4" s="1">
        <v>0.21282407407407408</v>
      </c>
      <c r="YA4" s="1">
        <v>0.21282407407407408</v>
      </c>
      <c r="YB4" s="1">
        <v>5.8171296296296297E-2</v>
      </c>
      <c r="YC4">
        <v>161</v>
      </c>
      <c r="YD4">
        <v>57</v>
      </c>
      <c r="YE4">
        <v>218</v>
      </c>
      <c r="YF4">
        <v>2421</v>
      </c>
      <c r="YG4">
        <v>137</v>
      </c>
      <c r="YH4">
        <v>23</v>
      </c>
      <c r="YI4">
        <v>2581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 s="106">
        <v>2400</v>
      </c>
      <c r="YV4" s="175">
        <f t="shared" si="23"/>
        <v>107.54166666666667</v>
      </c>
      <c r="YW4" s="170" t="s">
        <v>2370</v>
      </c>
      <c r="YX4" s="170" t="s">
        <v>2736</v>
      </c>
      <c r="YY4" s="170" t="s">
        <v>2692</v>
      </c>
      <c r="ZA4" s="1">
        <v>0</v>
      </c>
      <c r="ZB4" s="1">
        <v>0</v>
      </c>
      <c r="ZC4" s="1">
        <v>0</v>
      </c>
      <c r="ZD4" s="1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3</v>
      </c>
      <c r="ZP4">
        <v>0</v>
      </c>
      <c r="ZQ4">
        <v>3</v>
      </c>
      <c r="ZR4">
        <v>4</v>
      </c>
      <c r="ZS4">
        <v>0</v>
      </c>
      <c r="ZT4">
        <v>0</v>
      </c>
      <c r="ZU4">
        <v>4</v>
      </c>
      <c r="ZV4">
        <v>100</v>
      </c>
      <c r="ZW4" s="106"/>
      <c r="ZX4" s="175" t="e">
        <f t="shared" si="24"/>
        <v>#DIV/0!</v>
      </c>
      <c r="ZY4" s="170" t="s">
        <v>2370</v>
      </c>
      <c r="ZZ4" s="170" t="s">
        <v>2736</v>
      </c>
      <c r="AAA4" s="170" t="s">
        <v>2692</v>
      </c>
      <c r="AAC4" s="1">
        <v>0.12251157407407408</v>
      </c>
      <c r="AAD4" s="1">
        <v>9.5949074074074089E-2</v>
      </c>
      <c r="AAE4" s="1">
        <v>3.3981481481481481E-2</v>
      </c>
      <c r="AAF4" s="1">
        <v>2.6550925925925926E-2</v>
      </c>
      <c r="AAG4">
        <v>36</v>
      </c>
      <c r="AAH4">
        <v>10</v>
      </c>
      <c r="AAI4">
        <v>46</v>
      </c>
      <c r="AAJ4">
        <v>405</v>
      </c>
      <c r="AAK4">
        <v>34</v>
      </c>
      <c r="AAL4">
        <v>2</v>
      </c>
      <c r="AAM4">
        <v>441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 s="106"/>
      <c r="AAZ4" s="175" t="e">
        <f t="shared" si="25"/>
        <v>#DIV/0!</v>
      </c>
      <c r="ABA4" s="170" t="s">
        <v>2370</v>
      </c>
      <c r="ABB4" s="170" t="s">
        <v>2736</v>
      </c>
      <c r="ABC4" s="170" t="s">
        <v>2692</v>
      </c>
      <c r="ABE4" s="10">
        <v>1.1052199074074074</v>
      </c>
      <c r="ABF4" s="1">
        <v>0.85222222222222221</v>
      </c>
      <c r="ABG4" s="1">
        <v>0.27969907407407407</v>
      </c>
      <c r="ABH4" s="1">
        <v>0.25299768518518517</v>
      </c>
      <c r="ABI4">
        <v>663</v>
      </c>
      <c r="ABJ4">
        <v>210</v>
      </c>
      <c r="ABK4">
        <v>873</v>
      </c>
      <c r="ABL4">
        <v>7516</v>
      </c>
      <c r="ABM4">
        <v>546</v>
      </c>
      <c r="ABN4">
        <v>72</v>
      </c>
      <c r="ABO4">
        <v>8134</v>
      </c>
      <c r="ABP4">
        <v>0</v>
      </c>
      <c r="ABQ4">
        <v>0</v>
      </c>
      <c r="ABR4">
        <v>0</v>
      </c>
      <c r="ABS4">
        <v>7</v>
      </c>
      <c r="ABT4">
        <v>0</v>
      </c>
      <c r="ABU4">
        <v>7</v>
      </c>
      <c r="ABV4">
        <v>200</v>
      </c>
      <c r="ABW4">
        <v>0</v>
      </c>
      <c r="ABX4">
        <v>0</v>
      </c>
      <c r="ABY4">
        <v>200</v>
      </c>
      <c r="ABZ4">
        <v>100</v>
      </c>
      <c r="ACA4" s="106">
        <f t="shared" ref="ACA4:ACA21" si="30">SUM(WQ4,XS4,YU4,ZW4,AAY4)</f>
        <v>7200</v>
      </c>
      <c r="ACB4" s="175">
        <f t="shared" si="26"/>
        <v>112.97222222222223</v>
      </c>
    </row>
    <row r="5" spans="1:756">
      <c r="A5" s="170" t="s">
        <v>2376</v>
      </c>
      <c r="B5" s="170" t="s">
        <v>2736</v>
      </c>
      <c r="C5" s="170" t="s">
        <v>2692</v>
      </c>
      <c r="D5" s="170">
        <v>8</v>
      </c>
      <c r="E5" s="10">
        <v>0.39196759259259256</v>
      </c>
      <c r="F5" s="1">
        <v>0.12302083333333334</v>
      </c>
      <c r="G5" s="1">
        <v>0.12302083333333334</v>
      </c>
      <c r="H5" s="1">
        <v>0.19858796296296297</v>
      </c>
      <c r="I5">
        <v>201</v>
      </c>
      <c r="J5">
        <v>66</v>
      </c>
      <c r="K5">
        <v>267</v>
      </c>
      <c r="L5">
        <v>2366</v>
      </c>
      <c r="M5">
        <v>91</v>
      </c>
      <c r="N5">
        <v>21</v>
      </c>
      <c r="O5">
        <v>2478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106">
        <v>2400</v>
      </c>
      <c r="AB5" s="175">
        <f t="shared" si="0"/>
        <v>103.25</v>
      </c>
      <c r="AC5" s="170" t="s">
        <v>2376</v>
      </c>
      <c r="AD5" s="170" t="s">
        <v>2736</v>
      </c>
      <c r="AE5" s="170" t="s">
        <v>2692</v>
      </c>
      <c r="AF5" s="170">
        <v>8</v>
      </c>
      <c r="AG5" s="10">
        <v>0.47494212962962962</v>
      </c>
      <c r="AH5" s="1">
        <v>0.11935185185185186</v>
      </c>
      <c r="AI5" s="1">
        <v>0.11935185185185186</v>
      </c>
      <c r="AJ5" s="1">
        <v>0.28118055555555554</v>
      </c>
      <c r="AK5">
        <v>233</v>
      </c>
      <c r="AL5">
        <v>63</v>
      </c>
      <c r="AM5">
        <v>296</v>
      </c>
      <c r="AN5">
        <v>2117</v>
      </c>
      <c r="AO5">
        <v>56</v>
      </c>
      <c r="AP5">
        <v>42</v>
      </c>
      <c r="AQ5">
        <v>2215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06">
        <v>2400</v>
      </c>
      <c r="BD5" s="175">
        <f t="shared" si="1"/>
        <v>92.291666666666671</v>
      </c>
      <c r="BE5" s="170" t="s">
        <v>2376</v>
      </c>
      <c r="BF5" s="170" t="s">
        <v>2736</v>
      </c>
      <c r="BG5" s="170" t="s">
        <v>2692</v>
      </c>
      <c r="BH5" s="170">
        <v>8</v>
      </c>
      <c r="BI5" s="10">
        <v>0.44089120370370366</v>
      </c>
      <c r="BJ5" s="1">
        <v>0.1527314814814815</v>
      </c>
      <c r="BK5" s="1">
        <v>0.1527314814814815</v>
      </c>
      <c r="BL5" s="1">
        <v>0.25563657407407409</v>
      </c>
      <c r="BM5">
        <v>385</v>
      </c>
      <c r="BN5">
        <v>83</v>
      </c>
      <c r="BO5">
        <v>468</v>
      </c>
      <c r="BP5">
        <v>2658</v>
      </c>
      <c r="BQ5">
        <v>101</v>
      </c>
      <c r="BR5">
        <v>27</v>
      </c>
      <c r="BS5">
        <v>2786</v>
      </c>
      <c r="BT5">
        <v>0</v>
      </c>
      <c r="BU5">
        <v>0</v>
      </c>
      <c r="BV5">
        <v>0</v>
      </c>
      <c r="BW5">
        <v>2</v>
      </c>
      <c r="BX5">
        <v>3</v>
      </c>
      <c r="BY5">
        <v>5</v>
      </c>
      <c r="BZ5">
        <v>415</v>
      </c>
      <c r="CA5">
        <v>2</v>
      </c>
      <c r="CB5">
        <v>8</v>
      </c>
      <c r="CC5">
        <v>425</v>
      </c>
      <c r="CD5">
        <v>97.65</v>
      </c>
      <c r="CE5" s="106">
        <v>2400</v>
      </c>
      <c r="CF5" s="175">
        <f t="shared" si="2"/>
        <v>116.08333333333334</v>
      </c>
      <c r="CG5" s="170" t="s">
        <v>2376</v>
      </c>
      <c r="CH5" s="170" t="s">
        <v>2736</v>
      </c>
      <c r="CI5" s="170" t="s">
        <v>2692</v>
      </c>
      <c r="CJ5" s="170">
        <v>8</v>
      </c>
      <c r="CK5" s="10">
        <v>0.22822916666666668</v>
      </c>
      <c r="CL5" s="1">
        <v>8.446759259259258E-2</v>
      </c>
      <c r="CM5" s="1">
        <v>8.446759259259258E-2</v>
      </c>
      <c r="CN5" s="1">
        <v>7.0636574074074074E-2</v>
      </c>
      <c r="CO5">
        <v>168</v>
      </c>
      <c r="CP5">
        <v>46</v>
      </c>
      <c r="CQ5">
        <v>214</v>
      </c>
      <c r="CR5">
        <v>1881</v>
      </c>
      <c r="CS5">
        <v>47</v>
      </c>
      <c r="CT5">
        <v>21</v>
      </c>
      <c r="CU5">
        <v>1949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 s="106">
        <v>2400</v>
      </c>
      <c r="DH5" s="175">
        <f t="shared" si="3"/>
        <v>81.208333333333343</v>
      </c>
      <c r="DI5" s="170" t="s">
        <v>2376</v>
      </c>
      <c r="DJ5" s="170" t="s">
        <v>2736</v>
      </c>
      <c r="DK5" s="170" t="s">
        <v>2692</v>
      </c>
      <c r="DL5" s="170">
        <v>8</v>
      </c>
      <c r="DM5" s="10">
        <v>0.41399305555555554</v>
      </c>
      <c r="DN5" s="1">
        <v>0.11496527777777778</v>
      </c>
      <c r="DO5" s="1">
        <v>0.11496527777777778</v>
      </c>
      <c r="DP5" s="1">
        <v>0.15789351851851852</v>
      </c>
      <c r="DQ5">
        <v>192</v>
      </c>
      <c r="DR5">
        <v>59</v>
      </c>
      <c r="DS5">
        <v>251</v>
      </c>
      <c r="DT5">
        <v>2526</v>
      </c>
      <c r="DU5">
        <v>72</v>
      </c>
      <c r="DV5">
        <v>21</v>
      </c>
      <c r="DW5">
        <v>2619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 s="106">
        <v>1500</v>
      </c>
      <c r="EJ5" s="175">
        <f t="shared" si="4"/>
        <v>174.6</v>
      </c>
      <c r="EK5" s="170" t="s">
        <v>2376</v>
      </c>
      <c r="EL5" s="170" t="s">
        <v>2736</v>
      </c>
      <c r="EM5" s="170" t="s">
        <v>2692</v>
      </c>
      <c r="EN5" s="170">
        <v>5</v>
      </c>
      <c r="EO5" s="10">
        <v>0.27285879629629628</v>
      </c>
      <c r="EP5" s="1">
        <v>0.11496527777777778</v>
      </c>
      <c r="EQ5" s="1">
        <v>0.1411226851851852</v>
      </c>
      <c r="ER5" s="1">
        <v>0.15789351851851852</v>
      </c>
      <c r="ES5">
        <v>192</v>
      </c>
      <c r="ET5">
        <v>59</v>
      </c>
      <c r="EU5">
        <v>251</v>
      </c>
      <c r="EV5">
        <v>2526</v>
      </c>
      <c r="EW5">
        <v>72</v>
      </c>
      <c r="EX5">
        <v>21</v>
      </c>
      <c r="EY5">
        <v>2619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 s="106">
        <v>1500</v>
      </c>
      <c r="FL5" s="175">
        <f t="shared" si="5"/>
        <v>174.6</v>
      </c>
      <c r="FM5" s="170" t="s">
        <v>2376</v>
      </c>
      <c r="FN5" s="170" t="s">
        <v>2736</v>
      </c>
      <c r="FO5" s="170" t="s">
        <v>2692</v>
      </c>
      <c r="FP5" s="170">
        <v>8</v>
      </c>
      <c r="FQ5" s="10">
        <v>1.5585300925925925</v>
      </c>
      <c r="FR5" s="1">
        <v>0.59457175925925931</v>
      </c>
      <c r="FS5" s="1">
        <v>0.39151620370370371</v>
      </c>
      <c r="FT5" s="1">
        <v>0.96395833333333336</v>
      </c>
      <c r="FU5">
        <v>1179</v>
      </c>
      <c r="FV5">
        <v>317</v>
      </c>
      <c r="FW5">
        <v>1496</v>
      </c>
      <c r="FX5">
        <v>11548</v>
      </c>
      <c r="FY5">
        <v>367</v>
      </c>
      <c r="FZ5">
        <v>132</v>
      </c>
      <c r="GA5">
        <v>12047</v>
      </c>
      <c r="GB5">
        <v>0</v>
      </c>
      <c r="GC5">
        <v>0</v>
      </c>
      <c r="GD5">
        <v>0</v>
      </c>
      <c r="GE5">
        <v>2</v>
      </c>
      <c r="GF5">
        <v>3</v>
      </c>
      <c r="GG5">
        <v>5</v>
      </c>
      <c r="GH5">
        <v>415</v>
      </c>
      <c r="GI5">
        <v>2</v>
      </c>
      <c r="GJ5">
        <v>8</v>
      </c>
      <c r="GK5">
        <v>425</v>
      </c>
      <c r="GL5">
        <v>97.65</v>
      </c>
      <c r="GM5">
        <f t="shared" si="27"/>
        <v>11100</v>
      </c>
      <c r="GN5" s="175">
        <f t="shared" si="6"/>
        <v>108.53153153153153</v>
      </c>
      <c r="GO5" s="170" t="s">
        <v>2376</v>
      </c>
      <c r="GP5" s="170" t="s">
        <v>2736</v>
      </c>
      <c r="GQ5" s="170" t="s">
        <v>2692</v>
      </c>
      <c r="GR5" s="170"/>
      <c r="GS5" s="10">
        <v>5.0694444444444441E-3</v>
      </c>
      <c r="GT5" s="1">
        <v>1.3773148148148147E-3</v>
      </c>
      <c r="GU5" s="1">
        <v>1.3773148148148147E-3</v>
      </c>
      <c r="GV5" s="1">
        <v>0</v>
      </c>
      <c r="GW5">
        <v>0</v>
      </c>
      <c r="GX5">
        <v>1</v>
      </c>
      <c r="GY5">
        <v>1</v>
      </c>
      <c r="GZ5">
        <v>3</v>
      </c>
      <c r="HA5">
        <v>0</v>
      </c>
      <c r="HB5">
        <v>1</v>
      </c>
      <c r="HC5">
        <v>4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 s="106"/>
      <c r="HP5" s="175" t="e">
        <f t="shared" si="7"/>
        <v>#DIV/0!</v>
      </c>
      <c r="HQ5" s="170" t="s">
        <v>2376</v>
      </c>
      <c r="HR5" s="170" t="s">
        <v>2736</v>
      </c>
      <c r="HS5" s="170" t="s">
        <v>2692</v>
      </c>
      <c r="HT5" s="170">
        <v>8</v>
      </c>
      <c r="HU5" s="10">
        <v>0.47097222222222218</v>
      </c>
      <c r="HV5" s="1">
        <v>0.16969907407407406</v>
      </c>
      <c r="HW5" s="1">
        <v>0.16969907407407406</v>
      </c>
      <c r="HX5" s="1">
        <v>0.24684027777777776</v>
      </c>
      <c r="HY5">
        <v>318</v>
      </c>
      <c r="HZ5">
        <v>155</v>
      </c>
      <c r="IA5">
        <v>473</v>
      </c>
      <c r="IB5">
        <v>2491</v>
      </c>
      <c r="IC5">
        <v>252</v>
      </c>
      <c r="ID5">
        <v>48</v>
      </c>
      <c r="IE5">
        <v>2791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 s="106">
        <v>2400</v>
      </c>
      <c r="IR5" s="175">
        <f t="shared" si="8"/>
        <v>116.29166666666666</v>
      </c>
      <c r="IS5" s="170" t="s">
        <v>2376</v>
      </c>
      <c r="IT5" s="170" t="s">
        <v>2736</v>
      </c>
      <c r="IU5" s="170" t="s">
        <v>2692</v>
      </c>
      <c r="IV5" s="170">
        <v>8</v>
      </c>
      <c r="IW5" s="10">
        <v>0.45908564814814817</v>
      </c>
      <c r="IX5" s="1">
        <v>0.1254861111111111</v>
      </c>
      <c r="IY5" s="1">
        <v>0.1254861111111111</v>
      </c>
      <c r="IZ5" s="1">
        <v>0.1940625</v>
      </c>
      <c r="JA5">
        <v>125</v>
      </c>
      <c r="JB5">
        <v>75</v>
      </c>
      <c r="JC5">
        <v>200</v>
      </c>
      <c r="JD5">
        <v>1556</v>
      </c>
      <c r="JE5">
        <v>229</v>
      </c>
      <c r="JF5">
        <v>37</v>
      </c>
      <c r="JG5">
        <v>1822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 s="106">
        <v>2400</v>
      </c>
      <c r="JT5" s="175">
        <f t="shared" si="9"/>
        <v>75.916666666666671</v>
      </c>
      <c r="JU5" s="170" t="s">
        <v>2376</v>
      </c>
      <c r="JV5" s="170" t="s">
        <v>2736</v>
      </c>
      <c r="JW5" s="170" t="s">
        <v>2692</v>
      </c>
      <c r="JX5" s="170">
        <v>8</v>
      </c>
      <c r="JY5" s="10">
        <v>0.40069444444444446</v>
      </c>
      <c r="JZ5" s="1">
        <v>0.1542476851851852</v>
      </c>
      <c r="KA5" s="1">
        <v>0.1542476851851852</v>
      </c>
      <c r="KB5" s="1">
        <v>0.1658449074074074</v>
      </c>
      <c r="KC5">
        <v>176</v>
      </c>
      <c r="KD5">
        <v>106</v>
      </c>
      <c r="KE5">
        <v>282</v>
      </c>
      <c r="KF5">
        <v>1696</v>
      </c>
      <c r="KG5">
        <v>242</v>
      </c>
      <c r="KH5">
        <v>66</v>
      </c>
      <c r="KI5">
        <v>2004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 s="106">
        <v>2400</v>
      </c>
      <c r="KV5" s="175">
        <f t="shared" si="10"/>
        <v>83.5</v>
      </c>
      <c r="KW5" s="170" t="s">
        <v>2376</v>
      </c>
      <c r="KX5" s="170" t="s">
        <v>2736</v>
      </c>
      <c r="KY5" s="170" t="s">
        <v>2692</v>
      </c>
      <c r="KZ5" s="170">
        <v>8</v>
      </c>
      <c r="LA5" s="10">
        <v>0.35754629629629631</v>
      </c>
      <c r="LB5" s="1">
        <v>0.14342592592592593</v>
      </c>
      <c r="LC5" s="1">
        <v>0.14342592592592593</v>
      </c>
      <c r="LD5" s="1">
        <v>0.15921296296296297</v>
      </c>
      <c r="LE5">
        <v>122</v>
      </c>
      <c r="LF5">
        <v>89</v>
      </c>
      <c r="LG5">
        <v>211</v>
      </c>
      <c r="LH5">
        <v>1831</v>
      </c>
      <c r="LI5">
        <v>143</v>
      </c>
      <c r="LJ5">
        <v>79</v>
      </c>
      <c r="LK5">
        <v>2053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 s="106">
        <v>2400</v>
      </c>
      <c r="LX5" s="175">
        <f t="shared" si="11"/>
        <v>85.541666666666671</v>
      </c>
      <c r="LY5" s="170" t="s">
        <v>2376</v>
      </c>
      <c r="LZ5" s="170" t="s">
        <v>2736</v>
      </c>
      <c r="MA5" s="170" t="s">
        <v>2692</v>
      </c>
      <c r="MB5" s="170">
        <v>8</v>
      </c>
      <c r="MC5" s="10">
        <v>0.42275462962962962</v>
      </c>
      <c r="MD5" s="1">
        <v>0.24341435185185187</v>
      </c>
      <c r="ME5" s="1">
        <v>6.7418981481481483E-2</v>
      </c>
      <c r="MF5" s="1">
        <v>0.17934027777777775</v>
      </c>
      <c r="MG5">
        <v>200</v>
      </c>
      <c r="MH5">
        <v>144</v>
      </c>
      <c r="MI5">
        <v>344</v>
      </c>
      <c r="MJ5">
        <v>3122</v>
      </c>
      <c r="MK5">
        <v>294</v>
      </c>
      <c r="ML5">
        <v>111</v>
      </c>
      <c r="MM5">
        <v>3527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 s="106">
        <v>2400</v>
      </c>
      <c r="MZ5" s="175">
        <f t="shared" si="12"/>
        <v>146.95833333333331</v>
      </c>
      <c r="NA5" s="170" t="s">
        <v>2376</v>
      </c>
      <c r="NB5" s="170" t="s">
        <v>2736</v>
      </c>
      <c r="NC5" s="170" t="s">
        <v>2692</v>
      </c>
      <c r="ND5" s="170">
        <v>8</v>
      </c>
      <c r="NE5" s="10">
        <v>1.4803472222222223</v>
      </c>
      <c r="NF5" s="1">
        <v>0.6942476851851852</v>
      </c>
      <c r="NG5" s="1">
        <v>0.34565972222222219</v>
      </c>
      <c r="NH5" s="1">
        <v>0.78609953703703705</v>
      </c>
      <c r="NI5">
        <v>819</v>
      </c>
      <c r="NJ5">
        <v>481</v>
      </c>
      <c r="NK5">
        <v>1300</v>
      </c>
      <c r="NL5">
        <v>8868</v>
      </c>
      <c r="NM5">
        <v>1017</v>
      </c>
      <c r="NN5">
        <v>263</v>
      </c>
      <c r="NO5">
        <v>10148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 s="106">
        <f t="shared" si="28"/>
        <v>9600</v>
      </c>
      <c r="OB5" s="175">
        <f t="shared" si="13"/>
        <v>105.70833333333334</v>
      </c>
      <c r="OC5" s="170" t="s">
        <v>2376</v>
      </c>
      <c r="OD5" s="170" t="s">
        <v>2736</v>
      </c>
      <c r="OE5" s="170" t="s">
        <v>2692</v>
      </c>
      <c r="OF5" s="170"/>
      <c r="OG5" s="1">
        <v>0.55251157407407414</v>
      </c>
      <c r="OH5" s="1">
        <v>0.17524305555555555</v>
      </c>
      <c r="OI5" s="1">
        <v>0.17524305555555555</v>
      </c>
      <c r="OJ5" s="1">
        <v>0.24585648148148151</v>
      </c>
      <c r="OK5">
        <v>184</v>
      </c>
      <c r="OL5">
        <v>97</v>
      </c>
      <c r="OM5">
        <v>281</v>
      </c>
      <c r="ON5">
        <v>1995</v>
      </c>
      <c r="OO5">
        <v>214</v>
      </c>
      <c r="OP5">
        <v>87</v>
      </c>
      <c r="OQ5">
        <v>2296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 s="106">
        <v>2400</v>
      </c>
      <c r="PD5" s="175">
        <f t="shared" si="14"/>
        <v>95.666666666666671</v>
      </c>
      <c r="PE5" s="170" t="s">
        <v>2376</v>
      </c>
      <c r="PF5" s="170" t="s">
        <v>2736</v>
      </c>
      <c r="PG5" s="170" t="s">
        <v>2692</v>
      </c>
      <c r="PH5" s="170"/>
      <c r="PI5" s="1">
        <v>0.38741898148148146</v>
      </c>
      <c r="PJ5" s="1">
        <v>0.15471064814814814</v>
      </c>
      <c r="PK5" s="1">
        <v>0.15471064814814814</v>
      </c>
      <c r="PL5" s="1">
        <v>0.16268518518518518</v>
      </c>
      <c r="PM5">
        <v>138</v>
      </c>
      <c r="PN5">
        <v>88</v>
      </c>
      <c r="PO5">
        <v>226</v>
      </c>
      <c r="PP5">
        <v>1819</v>
      </c>
      <c r="PQ5">
        <v>153</v>
      </c>
      <c r="PR5">
        <v>85</v>
      </c>
      <c r="PS5">
        <v>2057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 s="106">
        <v>2400</v>
      </c>
      <c r="QF5" s="175">
        <f t="shared" si="15"/>
        <v>85.708333333333329</v>
      </c>
      <c r="QG5" s="170" t="s">
        <v>2376</v>
      </c>
      <c r="QH5" s="170" t="s">
        <v>2736</v>
      </c>
      <c r="QI5" s="170" t="s">
        <v>2692</v>
      </c>
      <c r="QK5" s="1">
        <v>0.54063657407407406</v>
      </c>
      <c r="QL5" s="1">
        <v>0.22869212962962962</v>
      </c>
      <c r="QM5" s="1">
        <v>0.22869212962962962</v>
      </c>
      <c r="QN5" s="1">
        <v>0.24730324074074073</v>
      </c>
      <c r="QO5">
        <v>107</v>
      </c>
      <c r="QP5">
        <v>100</v>
      </c>
      <c r="QQ5">
        <v>207</v>
      </c>
      <c r="QR5">
        <v>2194</v>
      </c>
      <c r="QS5">
        <v>299</v>
      </c>
      <c r="QT5">
        <v>76</v>
      </c>
      <c r="QU5">
        <v>2569</v>
      </c>
      <c r="QV5">
        <v>0</v>
      </c>
      <c r="QW5">
        <v>0</v>
      </c>
      <c r="QX5">
        <v>0</v>
      </c>
      <c r="QY5">
        <v>13</v>
      </c>
      <c r="QZ5">
        <v>4</v>
      </c>
      <c r="RA5">
        <v>17</v>
      </c>
      <c r="RB5">
        <v>277</v>
      </c>
      <c r="RC5">
        <v>6</v>
      </c>
      <c r="RD5">
        <v>0</v>
      </c>
      <c r="RE5">
        <v>283</v>
      </c>
      <c r="RF5">
        <v>97.88</v>
      </c>
      <c r="RG5" s="106">
        <v>2400</v>
      </c>
      <c r="RH5" s="175">
        <f t="shared" si="16"/>
        <v>107.04166666666666</v>
      </c>
      <c r="RI5" s="170" t="s">
        <v>2376</v>
      </c>
      <c r="RJ5" s="170" t="s">
        <v>2736</v>
      </c>
      <c r="RK5" s="170" t="s">
        <v>2692</v>
      </c>
      <c r="RM5" s="1">
        <v>0.45146990740740739</v>
      </c>
      <c r="RN5" s="1">
        <v>0.19096064814814814</v>
      </c>
      <c r="RO5" s="1">
        <v>0.19096064814814814</v>
      </c>
      <c r="RP5" s="1">
        <v>0.16212962962962962</v>
      </c>
      <c r="RQ5">
        <v>158</v>
      </c>
      <c r="RR5">
        <v>118</v>
      </c>
      <c r="RS5">
        <v>276</v>
      </c>
      <c r="RT5">
        <v>2148</v>
      </c>
      <c r="RU5">
        <v>181</v>
      </c>
      <c r="RV5">
        <v>88</v>
      </c>
      <c r="RW5">
        <v>2417</v>
      </c>
      <c r="RX5">
        <v>0</v>
      </c>
      <c r="RY5">
        <v>0</v>
      </c>
      <c r="RZ5">
        <v>0</v>
      </c>
      <c r="SA5">
        <v>5</v>
      </c>
      <c r="SB5">
        <v>2</v>
      </c>
      <c r="SC5">
        <v>7</v>
      </c>
      <c r="SD5">
        <v>145</v>
      </c>
      <c r="SE5">
        <v>2</v>
      </c>
      <c r="SF5">
        <v>0</v>
      </c>
      <c r="SG5">
        <v>147</v>
      </c>
      <c r="SH5">
        <v>98.64</v>
      </c>
      <c r="SI5" s="106">
        <v>2400</v>
      </c>
      <c r="SJ5" s="175">
        <f t="shared" si="17"/>
        <v>100.70833333333333</v>
      </c>
      <c r="SK5" s="170" t="s">
        <v>2376</v>
      </c>
      <c r="SL5" s="170" t="s">
        <v>2736</v>
      </c>
      <c r="SM5" s="170" t="s">
        <v>2692</v>
      </c>
      <c r="SO5" s="1">
        <v>0.5255671296296297</v>
      </c>
      <c r="SP5" s="1">
        <v>0.18813657407407405</v>
      </c>
      <c r="SQ5" s="1">
        <v>0.18813657407407405</v>
      </c>
      <c r="SR5" s="1">
        <v>0.18269675925925924</v>
      </c>
      <c r="SS5">
        <v>98</v>
      </c>
      <c r="ST5">
        <v>96</v>
      </c>
      <c r="SU5">
        <v>194</v>
      </c>
      <c r="SV5">
        <v>1660</v>
      </c>
      <c r="SW5">
        <v>188</v>
      </c>
      <c r="SX5">
        <v>75</v>
      </c>
      <c r="SY5">
        <v>1923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 s="106">
        <v>2400</v>
      </c>
      <c r="TL5" s="175">
        <f t="shared" si="18"/>
        <v>80.125</v>
      </c>
      <c r="TM5" s="170" t="s">
        <v>2376</v>
      </c>
      <c r="TN5" s="170" t="s">
        <v>2736</v>
      </c>
      <c r="TO5" s="170" t="s">
        <v>2692</v>
      </c>
      <c r="TQ5" s="1">
        <v>0.50396990740740744</v>
      </c>
      <c r="TR5" s="1">
        <v>0.26752314814814815</v>
      </c>
      <c r="TS5" s="1">
        <v>0.1650925925925926</v>
      </c>
      <c r="TT5" s="1">
        <v>0.23643518518518516</v>
      </c>
      <c r="TU5">
        <v>138</v>
      </c>
      <c r="TV5">
        <v>150</v>
      </c>
      <c r="TW5">
        <v>288</v>
      </c>
      <c r="TX5">
        <v>2448</v>
      </c>
      <c r="TY5">
        <v>335</v>
      </c>
      <c r="TZ5">
        <v>118</v>
      </c>
      <c r="UA5">
        <v>2901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 s="106">
        <v>2400</v>
      </c>
      <c r="UN5" s="175">
        <f t="shared" si="19"/>
        <v>120.875</v>
      </c>
      <c r="UO5" s="170" t="s">
        <v>2376</v>
      </c>
      <c r="UP5" s="170" t="s">
        <v>2736</v>
      </c>
      <c r="UQ5" s="170" t="s">
        <v>2692</v>
      </c>
      <c r="US5" s="10">
        <v>2.0715972222222221</v>
      </c>
      <c r="UT5" s="10">
        <v>1.0171643518518518</v>
      </c>
      <c r="UU5" s="1">
        <v>0.52952546296296299</v>
      </c>
      <c r="UV5" s="10">
        <v>1.0544328703703705</v>
      </c>
      <c r="UW5">
        <v>725</v>
      </c>
      <c r="UX5">
        <v>553</v>
      </c>
      <c r="UY5">
        <v>1278</v>
      </c>
      <c r="UZ5">
        <v>10604</v>
      </c>
      <c r="VA5">
        <v>1182</v>
      </c>
      <c r="VB5">
        <v>454</v>
      </c>
      <c r="VC5">
        <v>12240</v>
      </c>
      <c r="VD5">
        <v>0</v>
      </c>
      <c r="VE5">
        <v>0</v>
      </c>
      <c r="VF5">
        <v>0</v>
      </c>
      <c r="VG5">
        <v>18</v>
      </c>
      <c r="VH5">
        <v>6</v>
      </c>
      <c r="VI5">
        <v>24</v>
      </c>
      <c r="VJ5">
        <v>422</v>
      </c>
      <c r="VK5">
        <v>8</v>
      </c>
      <c r="VL5">
        <v>0</v>
      </c>
      <c r="VM5">
        <v>430</v>
      </c>
      <c r="VN5">
        <v>98.14</v>
      </c>
      <c r="VO5" s="106">
        <f t="shared" si="29"/>
        <v>12000</v>
      </c>
      <c r="VP5" s="175">
        <f t="shared" si="20"/>
        <v>102</v>
      </c>
      <c r="VQ5" s="170" t="s">
        <v>2376</v>
      </c>
      <c r="VR5" s="170" t="s">
        <v>2736</v>
      </c>
      <c r="VS5" s="170" t="s">
        <v>2692</v>
      </c>
      <c r="VU5" s="1">
        <v>0</v>
      </c>
      <c r="VV5" s="1">
        <v>0</v>
      </c>
      <c r="VW5" s="1">
        <v>0</v>
      </c>
      <c r="VX5" s="1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4</v>
      </c>
      <c r="WJ5">
        <v>0</v>
      </c>
      <c r="WK5">
        <v>4</v>
      </c>
      <c r="WL5">
        <v>112</v>
      </c>
      <c r="WM5">
        <v>0</v>
      </c>
      <c r="WN5">
        <v>0</v>
      </c>
      <c r="WO5">
        <v>112</v>
      </c>
      <c r="WP5">
        <v>100</v>
      </c>
      <c r="WQ5" s="106"/>
      <c r="WR5" s="175" t="e">
        <f t="shared" si="21"/>
        <v>#DIV/0!</v>
      </c>
      <c r="WS5" s="170" t="s">
        <v>2376</v>
      </c>
      <c r="WT5" s="170" t="s">
        <v>2736</v>
      </c>
      <c r="WU5" s="170" t="s">
        <v>2692</v>
      </c>
      <c r="WW5" s="1">
        <v>0.36682870370370368</v>
      </c>
      <c r="WX5" s="1">
        <v>0.15487268518518518</v>
      </c>
      <c r="WY5" s="1">
        <v>0.15487268518518518</v>
      </c>
      <c r="WZ5" s="1">
        <v>0.16075231481481481</v>
      </c>
      <c r="XA5">
        <v>112</v>
      </c>
      <c r="XB5">
        <v>78</v>
      </c>
      <c r="XC5">
        <v>190</v>
      </c>
      <c r="XD5">
        <v>1386</v>
      </c>
      <c r="XE5">
        <v>120</v>
      </c>
      <c r="XF5">
        <v>69</v>
      </c>
      <c r="XG5">
        <v>1575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 s="106">
        <v>2400</v>
      </c>
      <c r="XT5" s="175">
        <f t="shared" si="22"/>
        <v>65.625</v>
      </c>
      <c r="XU5" s="170" t="s">
        <v>2376</v>
      </c>
      <c r="XV5" s="170" t="s">
        <v>2736</v>
      </c>
      <c r="XW5" s="170" t="s">
        <v>2692</v>
      </c>
      <c r="XY5" s="1">
        <v>0.45194444444444443</v>
      </c>
      <c r="XZ5" s="1">
        <v>0.15010416666666668</v>
      </c>
      <c r="YA5" s="1">
        <v>0.15010416666666668</v>
      </c>
      <c r="YB5" s="1">
        <v>0.15468750000000001</v>
      </c>
      <c r="YC5">
        <v>202</v>
      </c>
      <c r="YD5">
        <v>101</v>
      </c>
      <c r="YE5">
        <v>303</v>
      </c>
      <c r="YF5">
        <v>1574</v>
      </c>
      <c r="YG5">
        <v>114</v>
      </c>
      <c r="YH5">
        <v>69</v>
      </c>
      <c r="YI5">
        <v>1757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 s="106">
        <v>2400</v>
      </c>
      <c r="YV5" s="175">
        <f t="shared" si="23"/>
        <v>73.208333333333329</v>
      </c>
      <c r="YW5" s="170" t="s">
        <v>2376</v>
      </c>
      <c r="YX5" s="170" t="s">
        <v>2736</v>
      </c>
      <c r="YY5" s="170" t="s">
        <v>2692</v>
      </c>
      <c r="ZA5" s="1">
        <v>0.13773148148148148</v>
      </c>
      <c r="ZB5" s="1">
        <v>4.1030092592592597E-2</v>
      </c>
      <c r="ZC5" s="1">
        <v>4.1030092592592597E-2</v>
      </c>
      <c r="ZD5" s="1">
        <v>3.2372685185185185E-2</v>
      </c>
      <c r="ZE5">
        <v>59</v>
      </c>
      <c r="ZF5">
        <v>27</v>
      </c>
      <c r="ZG5">
        <v>86</v>
      </c>
      <c r="ZH5">
        <v>294</v>
      </c>
      <c r="ZI5">
        <v>17</v>
      </c>
      <c r="ZJ5">
        <v>17</v>
      </c>
      <c r="ZK5">
        <v>328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 s="106"/>
      <c r="ZX5" s="175" t="e">
        <f t="shared" si="24"/>
        <v>#DIV/0!</v>
      </c>
      <c r="ZY5" s="170" t="s">
        <v>2376</v>
      </c>
      <c r="ZZ5" s="170" t="s">
        <v>2736</v>
      </c>
      <c r="AAA5" s="170" t="s">
        <v>2692</v>
      </c>
      <c r="AAC5" s="1">
        <v>0.20266203703703703</v>
      </c>
      <c r="AAD5" s="1">
        <v>0.13391203703703705</v>
      </c>
      <c r="AAE5" s="1">
        <v>4.8321759259259266E-2</v>
      </c>
      <c r="AAF5" s="1">
        <v>6.8749999999999992E-2</v>
      </c>
      <c r="AAG5">
        <v>73</v>
      </c>
      <c r="AAH5">
        <v>60</v>
      </c>
      <c r="AAI5">
        <v>133</v>
      </c>
      <c r="AAJ5">
        <v>953</v>
      </c>
      <c r="AAK5">
        <v>161</v>
      </c>
      <c r="AAL5">
        <v>53</v>
      </c>
      <c r="AAM5">
        <v>1167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 s="106"/>
      <c r="AAZ5" s="175" t="e">
        <f t="shared" si="25"/>
        <v>#DIV/0!</v>
      </c>
      <c r="ABA5" s="170" t="s">
        <v>2376</v>
      </c>
      <c r="ABB5" s="170" t="s">
        <v>2736</v>
      </c>
      <c r="ABC5" s="170" t="s">
        <v>2692</v>
      </c>
      <c r="ABE5" s="1">
        <v>0.89651620370370377</v>
      </c>
      <c r="ABF5" s="1">
        <v>0.47993055555555553</v>
      </c>
      <c r="ABG5" s="1">
        <v>0.3109837962962963</v>
      </c>
      <c r="ABH5" s="1">
        <v>0.41657407407407404</v>
      </c>
      <c r="ABI5">
        <v>446</v>
      </c>
      <c r="ABJ5">
        <v>266</v>
      </c>
      <c r="ABK5">
        <v>712</v>
      </c>
      <c r="ABL5">
        <v>4207</v>
      </c>
      <c r="ABM5">
        <v>412</v>
      </c>
      <c r="ABN5">
        <v>208</v>
      </c>
      <c r="ABO5">
        <v>4827</v>
      </c>
      <c r="ABP5">
        <v>0</v>
      </c>
      <c r="ABQ5">
        <v>0</v>
      </c>
      <c r="ABR5">
        <v>0</v>
      </c>
      <c r="ABS5">
        <v>4</v>
      </c>
      <c r="ABT5">
        <v>0</v>
      </c>
      <c r="ABU5">
        <v>4</v>
      </c>
      <c r="ABV5">
        <v>112</v>
      </c>
      <c r="ABW5">
        <v>0</v>
      </c>
      <c r="ABX5">
        <v>0</v>
      </c>
      <c r="ABY5">
        <v>112</v>
      </c>
      <c r="ABZ5">
        <v>100</v>
      </c>
      <c r="ACA5" s="106">
        <f t="shared" si="30"/>
        <v>4800</v>
      </c>
      <c r="ACB5" s="175">
        <f t="shared" si="26"/>
        <v>100.5625</v>
      </c>
    </row>
    <row r="6" spans="1:756">
      <c r="A6" s="170" t="s">
        <v>2377</v>
      </c>
      <c r="B6" s="170" t="s">
        <v>2736</v>
      </c>
      <c r="C6" s="170" t="s">
        <v>2692</v>
      </c>
      <c r="D6" s="170">
        <v>8</v>
      </c>
      <c r="E6" s="1">
        <v>0.43440972222222224</v>
      </c>
      <c r="F6" s="1">
        <v>0.13500000000000001</v>
      </c>
      <c r="G6" s="1">
        <v>0.13500000000000001</v>
      </c>
      <c r="H6" s="1">
        <v>0.26101851851851848</v>
      </c>
      <c r="I6">
        <v>293</v>
      </c>
      <c r="J6">
        <v>16</v>
      </c>
      <c r="K6">
        <v>309</v>
      </c>
      <c r="L6">
        <v>3402</v>
      </c>
      <c r="M6">
        <v>18</v>
      </c>
      <c r="N6">
        <v>4</v>
      </c>
      <c r="O6">
        <v>3424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106">
        <v>2400</v>
      </c>
      <c r="AB6" s="175">
        <f t="shared" si="0"/>
        <v>142.66666666666669</v>
      </c>
      <c r="AC6" s="170" t="s">
        <v>2377</v>
      </c>
      <c r="AD6" s="170" t="s">
        <v>2736</v>
      </c>
      <c r="AE6" s="170" t="s">
        <v>2692</v>
      </c>
      <c r="AF6" s="170">
        <v>8</v>
      </c>
      <c r="AG6" s="1">
        <v>0.43481481481481482</v>
      </c>
      <c r="AH6" s="1">
        <v>0.21202546296296296</v>
      </c>
      <c r="AI6" s="1">
        <v>0.21202546296296296</v>
      </c>
      <c r="AJ6" s="1">
        <v>0.18581018518518519</v>
      </c>
      <c r="AK6">
        <v>488</v>
      </c>
      <c r="AL6">
        <v>14</v>
      </c>
      <c r="AM6">
        <v>502</v>
      </c>
      <c r="AN6">
        <v>3405</v>
      </c>
      <c r="AO6">
        <v>21</v>
      </c>
      <c r="AP6">
        <v>1</v>
      </c>
      <c r="AQ6">
        <v>3427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06">
        <v>2400</v>
      </c>
      <c r="BD6" s="175">
        <f t="shared" si="1"/>
        <v>142.79166666666669</v>
      </c>
      <c r="BE6" s="170" t="s">
        <v>2377</v>
      </c>
      <c r="BF6" s="170" t="s">
        <v>2736</v>
      </c>
      <c r="BG6" s="170" t="s">
        <v>2692</v>
      </c>
      <c r="BH6" s="170">
        <v>8</v>
      </c>
      <c r="BI6" s="1">
        <v>0.31621527777777775</v>
      </c>
      <c r="BJ6" s="1">
        <v>4.494212962962963E-2</v>
      </c>
      <c r="BK6" s="1">
        <v>4.494212962962963E-2</v>
      </c>
      <c r="BL6" s="1">
        <v>0.24141203703703704</v>
      </c>
      <c r="BM6">
        <v>259</v>
      </c>
      <c r="BN6">
        <v>10</v>
      </c>
      <c r="BO6">
        <v>269</v>
      </c>
      <c r="BP6">
        <v>2309</v>
      </c>
      <c r="BQ6">
        <v>12</v>
      </c>
      <c r="BR6">
        <v>2</v>
      </c>
      <c r="BS6">
        <v>2323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 s="106">
        <v>2400</v>
      </c>
      <c r="CF6" s="175">
        <f t="shared" si="2"/>
        <v>96.791666666666671</v>
      </c>
      <c r="CG6" s="170" t="s">
        <v>2377</v>
      </c>
      <c r="CH6" s="170" t="s">
        <v>2736</v>
      </c>
      <c r="CI6" s="170" t="s">
        <v>2692</v>
      </c>
      <c r="CJ6" s="170">
        <v>8</v>
      </c>
      <c r="CK6" s="1">
        <v>0</v>
      </c>
      <c r="CL6" s="1">
        <v>0</v>
      </c>
      <c r="CM6" s="1">
        <v>0</v>
      </c>
      <c r="CN6" s="1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 s="106"/>
      <c r="DH6" s="175"/>
      <c r="DI6" s="170" t="s">
        <v>2377</v>
      </c>
      <c r="DJ6" s="170" t="s">
        <v>2736</v>
      </c>
      <c r="DK6" s="170" t="s">
        <v>2692</v>
      </c>
      <c r="DL6" s="170">
        <v>8</v>
      </c>
      <c r="DM6" s="1">
        <v>0.27187500000000003</v>
      </c>
      <c r="DN6" s="1">
        <v>3.3761574074074076E-2</v>
      </c>
      <c r="DO6" s="1">
        <v>3.3761574074074076E-2</v>
      </c>
      <c r="DP6" s="1">
        <v>0.21763888888888891</v>
      </c>
      <c r="DQ6">
        <v>115</v>
      </c>
      <c r="DR6">
        <v>21</v>
      </c>
      <c r="DS6">
        <v>136</v>
      </c>
      <c r="DT6">
        <v>2013</v>
      </c>
      <c r="DU6">
        <v>19</v>
      </c>
      <c r="DV6">
        <v>8</v>
      </c>
      <c r="DW6">
        <v>2040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 s="106">
        <v>1500</v>
      </c>
      <c r="EJ6" s="175">
        <f>DW6/EI6*100</f>
        <v>136</v>
      </c>
      <c r="EK6" s="170" t="s">
        <v>2377</v>
      </c>
      <c r="EL6" s="170" t="s">
        <v>2736</v>
      </c>
      <c r="EM6" s="170" t="s">
        <v>2692</v>
      </c>
      <c r="EN6" s="170">
        <v>8</v>
      </c>
      <c r="EO6" s="1">
        <v>0.25141203703703702</v>
      </c>
      <c r="EP6" s="1">
        <v>3.3761574074074076E-2</v>
      </c>
      <c r="EQ6" s="1">
        <v>2.0462962962962964E-2</v>
      </c>
      <c r="ER6" s="1">
        <v>0.21763888888888891</v>
      </c>
      <c r="ES6">
        <v>115</v>
      </c>
      <c r="ET6">
        <v>21</v>
      </c>
      <c r="EU6">
        <v>136</v>
      </c>
      <c r="EV6">
        <v>2013</v>
      </c>
      <c r="EW6">
        <v>19</v>
      </c>
      <c r="EX6">
        <v>8</v>
      </c>
      <c r="EY6">
        <v>2040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 s="106">
        <v>2400</v>
      </c>
      <c r="FL6" s="175">
        <f t="shared" si="5"/>
        <v>85</v>
      </c>
      <c r="FM6" s="170" t="s">
        <v>2377</v>
      </c>
      <c r="FN6" s="170" t="s">
        <v>2736</v>
      </c>
      <c r="FO6" s="170" t="s">
        <v>2692</v>
      </c>
      <c r="FP6" s="170">
        <v>8</v>
      </c>
      <c r="FQ6" s="10">
        <v>1.3743749999999999</v>
      </c>
      <c r="FR6" s="1">
        <v>0.46251157407407412</v>
      </c>
      <c r="FS6" s="1">
        <v>0.13001157407407407</v>
      </c>
      <c r="FT6" s="1">
        <v>0.9118518518518518</v>
      </c>
      <c r="FU6">
        <v>1155</v>
      </c>
      <c r="FV6">
        <v>61</v>
      </c>
      <c r="FW6">
        <v>1216</v>
      </c>
      <c r="FX6">
        <v>11129</v>
      </c>
      <c r="FY6">
        <v>70</v>
      </c>
      <c r="FZ6">
        <v>15</v>
      </c>
      <c r="GA6">
        <v>11214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f t="shared" si="27"/>
        <v>9600</v>
      </c>
      <c r="GN6" s="175">
        <f t="shared" si="6"/>
        <v>116.81250000000001</v>
      </c>
      <c r="GO6" s="170" t="s">
        <v>2377</v>
      </c>
      <c r="GP6" s="170" t="s">
        <v>2736</v>
      </c>
      <c r="GQ6" s="170" t="s">
        <v>2692</v>
      </c>
      <c r="GR6" s="170"/>
      <c r="GS6" s="1">
        <v>3.3576388888888892E-2</v>
      </c>
      <c r="GT6" s="1">
        <v>1.2025462962962962E-2</v>
      </c>
      <c r="GU6" s="1">
        <v>1.2025462962962962E-2</v>
      </c>
      <c r="GV6" s="1">
        <v>1.6099537037037037E-2</v>
      </c>
      <c r="GW6">
        <v>27</v>
      </c>
      <c r="GX6">
        <v>12</v>
      </c>
      <c r="GY6">
        <v>39</v>
      </c>
      <c r="GZ6">
        <v>461</v>
      </c>
      <c r="HA6">
        <v>16</v>
      </c>
      <c r="HB6">
        <v>7</v>
      </c>
      <c r="HC6">
        <v>484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 s="106"/>
      <c r="HP6" s="175"/>
      <c r="HQ6" s="170" t="s">
        <v>2377</v>
      </c>
      <c r="HR6" s="170" t="s">
        <v>2736</v>
      </c>
      <c r="HS6" s="170" t="s">
        <v>2692</v>
      </c>
      <c r="HT6" s="170">
        <v>8</v>
      </c>
      <c r="HU6" s="1">
        <v>0.49530092592592595</v>
      </c>
      <c r="HV6" s="1">
        <v>6.6145833333333334E-2</v>
      </c>
      <c r="HW6" s="1">
        <v>6.6145833333333334E-2</v>
      </c>
      <c r="HX6" s="1">
        <v>0.37982638888888887</v>
      </c>
      <c r="HY6">
        <v>266</v>
      </c>
      <c r="HZ6">
        <v>75</v>
      </c>
      <c r="IA6">
        <v>341</v>
      </c>
      <c r="IB6">
        <v>1739</v>
      </c>
      <c r="IC6">
        <v>96</v>
      </c>
      <c r="ID6">
        <v>29</v>
      </c>
      <c r="IE6">
        <v>1864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 s="106">
        <v>2400</v>
      </c>
      <c r="IR6" s="175">
        <f t="shared" si="8"/>
        <v>77.666666666666657</v>
      </c>
      <c r="IS6" s="170" t="s">
        <v>2377</v>
      </c>
      <c r="IT6" s="170" t="s">
        <v>2736</v>
      </c>
      <c r="IU6" s="170" t="s">
        <v>2692</v>
      </c>
      <c r="IV6" s="170">
        <v>8</v>
      </c>
      <c r="IW6" s="1">
        <v>0.51093749999999993</v>
      </c>
      <c r="IX6" s="1">
        <v>8.4826388888888882E-2</v>
      </c>
      <c r="IY6" s="1">
        <v>8.4826388888888882E-2</v>
      </c>
      <c r="IZ6" s="1">
        <v>0.39165509259259257</v>
      </c>
      <c r="JA6">
        <v>328</v>
      </c>
      <c r="JB6">
        <v>44</v>
      </c>
      <c r="JC6">
        <v>372</v>
      </c>
      <c r="JD6">
        <v>2666</v>
      </c>
      <c r="JE6">
        <v>101</v>
      </c>
      <c r="JF6">
        <v>11</v>
      </c>
      <c r="JG6">
        <v>2778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 s="106">
        <v>2400</v>
      </c>
      <c r="JT6" s="175">
        <f t="shared" si="9"/>
        <v>115.75</v>
      </c>
      <c r="JU6" s="170" t="s">
        <v>2377</v>
      </c>
      <c r="JV6" s="170" t="s">
        <v>2736</v>
      </c>
      <c r="JW6" s="170" t="s">
        <v>2692</v>
      </c>
      <c r="JX6" s="170">
        <v>8</v>
      </c>
      <c r="JY6" s="1">
        <v>0.49366898148148147</v>
      </c>
      <c r="JZ6" s="1">
        <v>6.8472222222222226E-2</v>
      </c>
      <c r="KA6" s="1">
        <v>6.8472222222222226E-2</v>
      </c>
      <c r="KB6" s="1">
        <v>0.33172453703703703</v>
      </c>
      <c r="KC6">
        <v>239</v>
      </c>
      <c r="KD6">
        <v>41</v>
      </c>
      <c r="KE6">
        <v>280</v>
      </c>
      <c r="KF6">
        <v>1634</v>
      </c>
      <c r="KG6">
        <v>87</v>
      </c>
      <c r="KH6">
        <v>7</v>
      </c>
      <c r="KI6">
        <v>1728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106">
        <v>2400</v>
      </c>
      <c r="KV6" s="175">
        <f t="shared" si="10"/>
        <v>72</v>
      </c>
      <c r="KW6" s="170" t="s">
        <v>2377</v>
      </c>
      <c r="KX6" s="170" t="s">
        <v>2736</v>
      </c>
      <c r="KY6" s="170" t="s">
        <v>2692</v>
      </c>
      <c r="KZ6" s="170">
        <v>8</v>
      </c>
      <c r="LA6" s="1">
        <v>0.27327546296296296</v>
      </c>
      <c r="LB6" s="1">
        <v>0.11429398148148147</v>
      </c>
      <c r="LC6" s="1">
        <v>0.11429398148148147</v>
      </c>
      <c r="LD6" s="1">
        <v>0.1486574074074074</v>
      </c>
      <c r="LE6">
        <v>306</v>
      </c>
      <c r="LF6">
        <v>45</v>
      </c>
      <c r="LG6">
        <v>351</v>
      </c>
      <c r="LH6">
        <v>3104</v>
      </c>
      <c r="LI6">
        <v>87</v>
      </c>
      <c r="LJ6">
        <v>17</v>
      </c>
      <c r="LK6">
        <v>3208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 s="106">
        <v>2400</v>
      </c>
      <c r="LX6" s="175">
        <f t="shared" si="11"/>
        <v>133.66666666666666</v>
      </c>
      <c r="LY6" s="170" t="s">
        <v>2377</v>
      </c>
      <c r="LZ6" s="170" t="s">
        <v>2736</v>
      </c>
      <c r="MA6" s="170" t="s">
        <v>2692</v>
      </c>
      <c r="MB6" s="170">
        <v>8</v>
      </c>
      <c r="MC6" s="1">
        <v>0.26451388888888888</v>
      </c>
      <c r="MD6" s="1">
        <v>0.11585648148148148</v>
      </c>
      <c r="ME6" s="1">
        <v>1.0347222222222223E-2</v>
      </c>
      <c r="MF6" s="1">
        <v>0.1486574074074074</v>
      </c>
      <c r="MG6">
        <v>311</v>
      </c>
      <c r="MH6">
        <v>46</v>
      </c>
      <c r="MI6">
        <v>357</v>
      </c>
      <c r="MJ6">
        <v>3132</v>
      </c>
      <c r="MK6">
        <v>90</v>
      </c>
      <c r="ML6">
        <v>18</v>
      </c>
      <c r="MM6">
        <v>3240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 s="106">
        <v>2400</v>
      </c>
      <c r="MZ6" s="175">
        <f t="shared" si="12"/>
        <v>135</v>
      </c>
      <c r="NA6" s="170" t="s">
        <v>2377</v>
      </c>
      <c r="NB6" s="170" t="s">
        <v>2736</v>
      </c>
      <c r="NC6" s="170" t="s">
        <v>2692</v>
      </c>
      <c r="ND6" s="170">
        <v>8</v>
      </c>
      <c r="NE6" s="10">
        <v>1.6153356481481482</v>
      </c>
      <c r="NF6" s="1">
        <v>0.34734953703703703</v>
      </c>
      <c r="NG6" s="1">
        <v>0.19303240740740743</v>
      </c>
      <c r="NH6" s="10">
        <v>1.267986111111111</v>
      </c>
      <c r="NI6">
        <v>1171</v>
      </c>
      <c r="NJ6">
        <v>218</v>
      </c>
      <c r="NK6">
        <v>1389</v>
      </c>
      <c r="NL6">
        <v>9632</v>
      </c>
      <c r="NM6">
        <v>390</v>
      </c>
      <c r="NN6">
        <v>72</v>
      </c>
      <c r="NO6">
        <v>10094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 s="106">
        <f t="shared" si="28"/>
        <v>9600</v>
      </c>
      <c r="OB6" s="175">
        <f t="shared" si="13"/>
        <v>105.14583333333334</v>
      </c>
      <c r="OC6" s="170" t="s">
        <v>2377</v>
      </c>
      <c r="OD6" s="170" t="s">
        <v>2736</v>
      </c>
      <c r="OE6" s="170" t="s">
        <v>2692</v>
      </c>
      <c r="OF6" s="170"/>
      <c r="OG6" s="1">
        <v>0.4808912037037037</v>
      </c>
      <c r="OH6" s="1">
        <v>6.8715277777777778E-2</v>
      </c>
      <c r="OI6" s="1">
        <v>6.8715277777777778E-2</v>
      </c>
      <c r="OJ6" s="1">
        <v>0.37480324074074073</v>
      </c>
      <c r="OK6">
        <v>228</v>
      </c>
      <c r="OL6">
        <v>43</v>
      </c>
      <c r="OM6">
        <v>271</v>
      </c>
      <c r="ON6">
        <v>2163</v>
      </c>
      <c r="OO6">
        <v>80</v>
      </c>
      <c r="OP6">
        <v>21</v>
      </c>
      <c r="OQ6">
        <v>2264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 s="106">
        <v>2400</v>
      </c>
      <c r="PD6" s="175">
        <f t="shared" si="14"/>
        <v>94.333333333333343</v>
      </c>
      <c r="PE6" s="170" t="s">
        <v>2377</v>
      </c>
      <c r="PF6" s="170" t="s">
        <v>2736</v>
      </c>
      <c r="PG6" s="170" t="s">
        <v>2692</v>
      </c>
      <c r="PH6" s="170"/>
      <c r="PI6" s="1">
        <v>0.35260416666666666</v>
      </c>
      <c r="PJ6" s="1">
        <v>7.1018518518518522E-2</v>
      </c>
      <c r="PK6" s="1">
        <v>7.1018518518518522E-2</v>
      </c>
      <c r="PL6" s="1">
        <v>0.26341435185185186</v>
      </c>
      <c r="PM6">
        <v>280</v>
      </c>
      <c r="PN6">
        <v>28</v>
      </c>
      <c r="PO6">
        <v>308</v>
      </c>
      <c r="PP6">
        <v>2627</v>
      </c>
      <c r="PQ6">
        <v>49</v>
      </c>
      <c r="PR6">
        <v>10</v>
      </c>
      <c r="PS6">
        <v>2686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 s="106">
        <v>2400</v>
      </c>
      <c r="QF6" s="175">
        <f t="shared" si="15"/>
        <v>111.91666666666666</v>
      </c>
      <c r="QG6" s="170" t="s">
        <v>2377</v>
      </c>
      <c r="QH6" s="170" t="s">
        <v>2736</v>
      </c>
      <c r="QI6" s="170" t="s">
        <v>2692</v>
      </c>
      <c r="QK6" s="1">
        <v>0.49622685185185184</v>
      </c>
      <c r="QL6" s="1">
        <v>9.1365740740740733E-2</v>
      </c>
      <c r="QM6" s="1">
        <v>9.1365740740740733E-2</v>
      </c>
      <c r="QN6" s="1">
        <v>0.37649305555555551</v>
      </c>
      <c r="QO6">
        <v>215</v>
      </c>
      <c r="QP6">
        <v>39</v>
      </c>
      <c r="QQ6">
        <v>254</v>
      </c>
      <c r="QR6">
        <v>2966</v>
      </c>
      <c r="QS6">
        <v>159</v>
      </c>
      <c r="QT6">
        <v>7</v>
      </c>
      <c r="QU6">
        <v>3132</v>
      </c>
      <c r="QV6">
        <v>0</v>
      </c>
      <c r="QW6">
        <v>0</v>
      </c>
      <c r="QX6">
        <v>0</v>
      </c>
      <c r="QY6">
        <v>6</v>
      </c>
      <c r="QZ6">
        <v>5</v>
      </c>
      <c r="RA6">
        <v>11</v>
      </c>
      <c r="RB6">
        <v>251</v>
      </c>
      <c r="RC6">
        <v>4</v>
      </c>
      <c r="RD6">
        <v>9</v>
      </c>
      <c r="RE6">
        <v>264</v>
      </c>
      <c r="RF6">
        <v>95.08</v>
      </c>
      <c r="RG6" s="106">
        <v>2400</v>
      </c>
      <c r="RH6" s="175">
        <f t="shared" si="16"/>
        <v>130.5</v>
      </c>
      <c r="RI6" s="170" t="s">
        <v>2377</v>
      </c>
      <c r="RJ6" s="170" t="s">
        <v>2736</v>
      </c>
      <c r="RK6" s="170" t="s">
        <v>2692</v>
      </c>
      <c r="RM6" s="1">
        <v>0.2842824074074074</v>
      </c>
      <c r="RN6" s="1">
        <v>3.9085648148148147E-2</v>
      </c>
      <c r="RO6" s="1">
        <v>3.9085648148148147E-2</v>
      </c>
      <c r="RP6" s="1">
        <v>0.22600694444444444</v>
      </c>
      <c r="RQ6">
        <v>160</v>
      </c>
      <c r="RR6">
        <v>15</v>
      </c>
      <c r="RS6">
        <v>175</v>
      </c>
      <c r="RT6">
        <v>1695</v>
      </c>
      <c r="RU6">
        <v>31</v>
      </c>
      <c r="RV6">
        <v>10</v>
      </c>
      <c r="RW6">
        <v>1736</v>
      </c>
      <c r="RX6">
        <v>0</v>
      </c>
      <c r="RY6">
        <v>0</v>
      </c>
      <c r="RZ6">
        <v>0</v>
      </c>
      <c r="SA6">
        <v>7</v>
      </c>
      <c r="SB6">
        <v>4</v>
      </c>
      <c r="SC6">
        <v>11</v>
      </c>
      <c r="SD6">
        <v>238</v>
      </c>
      <c r="SE6">
        <v>7</v>
      </c>
      <c r="SF6">
        <v>2</v>
      </c>
      <c r="SG6">
        <v>247</v>
      </c>
      <c r="SH6">
        <v>96.36</v>
      </c>
      <c r="SI6" s="106">
        <v>2400</v>
      </c>
      <c r="SJ6" s="175">
        <f t="shared" si="17"/>
        <v>72.333333333333343</v>
      </c>
      <c r="SK6" s="170" t="s">
        <v>2377</v>
      </c>
      <c r="SL6" s="170" t="s">
        <v>2736</v>
      </c>
      <c r="SM6" s="170" t="s">
        <v>2692</v>
      </c>
      <c r="SO6" s="1">
        <v>0.46231481481481485</v>
      </c>
      <c r="SP6" s="1">
        <v>3.0046296296296297E-2</v>
      </c>
      <c r="SQ6" s="1">
        <v>3.0046296296296297E-2</v>
      </c>
      <c r="SR6" s="1">
        <v>0.38276620370370368</v>
      </c>
      <c r="SS6">
        <v>129</v>
      </c>
      <c r="ST6">
        <v>13</v>
      </c>
      <c r="SU6">
        <v>142</v>
      </c>
      <c r="SV6">
        <v>1205</v>
      </c>
      <c r="SW6">
        <v>29</v>
      </c>
      <c r="SX6">
        <v>6</v>
      </c>
      <c r="SY6">
        <v>1240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 s="106">
        <v>2400</v>
      </c>
      <c r="TL6" s="175">
        <f t="shared" si="18"/>
        <v>51.666666666666671</v>
      </c>
      <c r="TM6" s="170" t="s">
        <v>2377</v>
      </c>
      <c r="TN6" s="170" t="s">
        <v>2736</v>
      </c>
      <c r="TO6" s="170" t="s">
        <v>2692</v>
      </c>
      <c r="TQ6" s="1">
        <v>0.41282407407407407</v>
      </c>
      <c r="TR6" s="1">
        <v>3.0046296296296297E-2</v>
      </c>
      <c r="TS6" s="1">
        <v>4.9490740740740745E-2</v>
      </c>
      <c r="TT6" s="1">
        <v>0.38276620370370368</v>
      </c>
      <c r="TU6">
        <v>129</v>
      </c>
      <c r="TV6">
        <v>13</v>
      </c>
      <c r="TW6">
        <v>142</v>
      </c>
      <c r="TX6">
        <v>1205</v>
      </c>
      <c r="TY6">
        <v>29</v>
      </c>
      <c r="TZ6">
        <v>6</v>
      </c>
      <c r="UA6">
        <v>1240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 s="106">
        <v>2400</v>
      </c>
      <c r="UN6" s="175">
        <f t="shared" si="19"/>
        <v>51.666666666666671</v>
      </c>
      <c r="UO6" s="170" t="s">
        <v>2377</v>
      </c>
      <c r="UP6" s="170" t="s">
        <v>2736</v>
      </c>
      <c r="UQ6" s="170" t="s">
        <v>2692</v>
      </c>
      <c r="US6" s="10">
        <v>1.9237615740740741</v>
      </c>
      <c r="UT6" s="1">
        <v>0.30025462962962962</v>
      </c>
      <c r="UU6" s="1">
        <v>0.15255787037037036</v>
      </c>
      <c r="UV6" s="10">
        <v>1.6235069444444443</v>
      </c>
      <c r="UW6">
        <v>1012</v>
      </c>
      <c r="UX6">
        <v>138</v>
      </c>
      <c r="UY6">
        <v>1150</v>
      </c>
      <c r="UZ6">
        <v>10656</v>
      </c>
      <c r="VA6">
        <v>348</v>
      </c>
      <c r="VB6">
        <v>54</v>
      </c>
      <c r="VC6">
        <v>11058</v>
      </c>
      <c r="VD6">
        <v>0</v>
      </c>
      <c r="VE6">
        <v>0</v>
      </c>
      <c r="VF6">
        <v>0</v>
      </c>
      <c r="VG6">
        <v>13</v>
      </c>
      <c r="VH6">
        <v>9</v>
      </c>
      <c r="VI6">
        <v>22</v>
      </c>
      <c r="VJ6">
        <v>489</v>
      </c>
      <c r="VK6">
        <v>11</v>
      </c>
      <c r="VL6">
        <v>11</v>
      </c>
      <c r="VM6">
        <v>511</v>
      </c>
      <c r="VN6">
        <v>95.69</v>
      </c>
      <c r="VO6" s="106">
        <f t="shared" si="29"/>
        <v>12000</v>
      </c>
      <c r="VP6" s="175">
        <f t="shared" si="20"/>
        <v>92.15</v>
      </c>
      <c r="VQ6" s="170" t="s">
        <v>2377</v>
      </c>
      <c r="VR6" s="170" t="s">
        <v>2736</v>
      </c>
      <c r="VS6" s="170" t="s">
        <v>2692</v>
      </c>
      <c r="VU6" s="1">
        <v>0.37975694444444441</v>
      </c>
      <c r="VV6" s="1">
        <v>7.2847222222222216E-2</v>
      </c>
      <c r="VW6" s="1">
        <v>7.2847222222222216E-2</v>
      </c>
      <c r="VX6" s="1">
        <v>0.27332175925925922</v>
      </c>
      <c r="VY6">
        <v>154</v>
      </c>
      <c r="VZ6">
        <v>36</v>
      </c>
      <c r="WA6">
        <v>190</v>
      </c>
      <c r="WB6">
        <v>2774</v>
      </c>
      <c r="WC6">
        <v>86</v>
      </c>
      <c r="WD6">
        <v>18</v>
      </c>
      <c r="WE6">
        <v>2878</v>
      </c>
      <c r="WF6">
        <v>0</v>
      </c>
      <c r="WG6">
        <v>0</v>
      </c>
      <c r="WH6">
        <v>0</v>
      </c>
      <c r="WI6">
        <v>6</v>
      </c>
      <c r="WJ6">
        <v>0</v>
      </c>
      <c r="WK6">
        <v>6</v>
      </c>
      <c r="WL6">
        <v>143</v>
      </c>
      <c r="WM6">
        <v>0</v>
      </c>
      <c r="WN6">
        <v>0</v>
      </c>
      <c r="WO6">
        <v>143</v>
      </c>
      <c r="WP6">
        <v>100</v>
      </c>
      <c r="WQ6" s="106">
        <v>2400</v>
      </c>
      <c r="WR6" s="175">
        <f t="shared" si="21"/>
        <v>119.91666666666667</v>
      </c>
      <c r="WS6" s="170" t="s">
        <v>2377</v>
      </c>
      <c r="WT6" s="170" t="s">
        <v>2736</v>
      </c>
      <c r="WU6" s="170" t="s">
        <v>2692</v>
      </c>
      <c r="WW6" s="1">
        <v>0.28828703703703701</v>
      </c>
      <c r="WX6" s="1">
        <v>6.6875000000000004E-2</v>
      </c>
      <c r="WY6" s="1">
        <v>6.6875000000000004E-2</v>
      </c>
      <c r="WZ6" s="1">
        <v>0.19666666666666666</v>
      </c>
      <c r="XA6">
        <v>290</v>
      </c>
      <c r="XB6">
        <v>17</v>
      </c>
      <c r="XC6">
        <v>307</v>
      </c>
      <c r="XD6">
        <v>2596</v>
      </c>
      <c r="XE6">
        <v>40</v>
      </c>
      <c r="XF6">
        <v>7</v>
      </c>
      <c r="XG6">
        <v>2643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 s="106">
        <v>2400</v>
      </c>
      <c r="XT6" s="175">
        <f t="shared" si="22"/>
        <v>110.125</v>
      </c>
      <c r="XU6" s="170" t="s">
        <v>2377</v>
      </c>
      <c r="XV6" s="170" t="s">
        <v>2736</v>
      </c>
      <c r="XW6" s="170" t="s">
        <v>2692</v>
      </c>
      <c r="XY6" s="1">
        <v>0.47217592592592594</v>
      </c>
      <c r="XZ6" s="1">
        <v>5.5208333333333331E-2</v>
      </c>
      <c r="YA6" s="1">
        <v>5.5208333333333331E-2</v>
      </c>
      <c r="YB6" s="1">
        <v>0.37817129629629626</v>
      </c>
      <c r="YC6">
        <v>217</v>
      </c>
      <c r="YD6">
        <v>14</v>
      </c>
      <c r="YE6">
        <v>231</v>
      </c>
      <c r="YF6">
        <v>2379</v>
      </c>
      <c r="YG6">
        <v>21</v>
      </c>
      <c r="YH6">
        <v>11</v>
      </c>
      <c r="YI6">
        <v>2411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 s="106">
        <v>2400</v>
      </c>
      <c r="YV6" s="175">
        <f t="shared" si="23"/>
        <v>100.45833333333334</v>
      </c>
      <c r="YW6" s="170" t="s">
        <v>2377</v>
      </c>
      <c r="YX6" s="170" t="s">
        <v>2736</v>
      </c>
      <c r="YY6" s="170" t="s">
        <v>2692</v>
      </c>
      <c r="ZA6" s="1">
        <v>0.24918981481481484</v>
      </c>
      <c r="ZB6" s="1">
        <v>4.1550925925925929E-2</v>
      </c>
      <c r="ZC6" s="1">
        <v>4.1550925925925929E-2</v>
      </c>
      <c r="ZD6" s="1">
        <v>0.15069444444444444</v>
      </c>
      <c r="ZE6">
        <v>104</v>
      </c>
      <c r="ZF6">
        <v>13</v>
      </c>
      <c r="ZG6">
        <v>117</v>
      </c>
      <c r="ZH6">
        <v>1410</v>
      </c>
      <c r="ZI6">
        <v>37</v>
      </c>
      <c r="ZJ6">
        <v>3</v>
      </c>
      <c r="ZK6">
        <v>1450</v>
      </c>
      <c r="ZL6">
        <v>0</v>
      </c>
      <c r="ZM6">
        <v>0</v>
      </c>
      <c r="ZN6">
        <v>0</v>
      </c>
      <c r="ZO6">
        <v>2</v>
      </c>
      <c r="ZP6">
        <v>0</v>
      </c>
      <c r="ZQ6">
        <v>2</v>
      </c>
      <c r="ZR6">
        <v>119</v>
      </c>
      <c r="ZS6">
        <v>0</v>
      </c>
      <c r="ZT6">
        <v>0</v>
      </c>
      <c r="ZU6">
        <v>119</v>
      </c>
      <c r="ZV6">
        <v>100</v>
      </c>
      <c r="ZW6" s="106"/>
      <c r="ZX6" s="175" t="e">
        <f t="shared" si="24"/>
        <v>#DIV/0!</v>
      </c>
      <c r="ZY6" s="170" t="s">
        <v>2377</v>
      </c>
      <c r="ZZ6" s="170" t="s">
        <v>2736</v>
      </c>
      <c r="AAA6" s="170" t="s">
        <v>2692</v>
      </c>
      <c r="AAC6" t="e">
        <v>#N/A</v>
      </c>
      <c r="AAD6" t="e">
        <v>#N/A</v>
      </c>
      <c r="AAE6" t="e">
        <v>#N/A</v>
      </c>
      <c r="AAF6" t="e">
        <v>#N/A</v>
      </c>
      <c r="AAG6" t="e">
        <v>#N/A</v>
      </c>
      <c r="AAH6" t="e">
        <v>#N/A</v>
      </c>
      <c r="AAI6" t="e">
        <v>#N/A</v>
      </c>
      <c r="AAJ6" t="e">
        <v>#N/A</v>
      </c>
      <c r="AAK6" t="e">
        <v>#N/A</v>
      </c>
      <c r="AAL6" t="e">
        <v>#N/A</v>
      </c>
      <c r="AAM6" t="e">
        <v>#N/A</v>
      </c>
      <c r="AAN6" t="e">
        <v>#N/A</v>
      </c>
      <c r="AAO6" t="e">
        <v>#N/A</v>
      </c>
      <c r="AAP6" t="e">
        <v>#N/A</v>
      </c>
      <c r="AAQ6" t="e">
        <v>#N/A</v>
      </c>
      <c r="AAR6" t="e">
        <v>#N/A</v>
      </c>
      <c r="AAS6" t="e">
        <v>#N/A</v>
      </c>
      <c r="AAT6" t="e">
        <v>#N/A</v>
      </c>
      <c r="AAU6" t="e">
        <v>#N/A</v>
      </c>
      <c r="AAV6" t="e">
        <v>#N/A</v>
      </c>
      <c r="AAW6" t="e">
        <v>#N/A</v>
      </c>
      <c r="AAX6" t="e">
        <v>#N/A</v>
      </c>
      <c r="AAY6" s="106"/>
      <c r="AAZ6" s="175" t="e">
        <f t="shared" si="25"/>
        <v>#N/A</v>
      </c>
      <c r="ABA6" s="170" t="s">
        <v>2377</v>
      </c>
      <c r="ABB6" s="170" t="s">
        <v>2736</v>
      </c>
      <c r="ABC6" s="170" t="s">
        <v>2692</v>
      </c>
      <c r="ABE6" s="10">
        <v>1.2353819444444445</v>
      </c>
      <c r="ABF6" s="1">
        <v>0.23650462962962962</v>
      </c>
      <c r="ABG6" s="1">
        <v>0.15405092592592592</v>
      </c>
      <c r="ABH6" s="1">
        <v>0.99887731481481479</v>
      </c>
      <c r="ABI6">
        <v>765</v>
      </c>
      <c r="ABJ6">
        <v>80</v>
      </c>
      <c r="ABK6">
        <v>845</v>
      </c>
      <c r="ABL6">
        <v>9159</v>
      </c>
      <c r="ABM6">
        <v>184</v>
      </c>
      <c r="ABN6">
        <v>39</v>
      </c>
      <c r="ABO6">
        <v>9382</v>
      </c>
      <c r="ABP6">
        <v>0</v>
      </c>
      <c r="ABQ6">
        <v>0</v>
      </c>
      <c r="ABR6">
        <v>0</v>
      </c>
      <c r="ABS6">
        <v>8</v>
      </c>
      <c r="ABT6">
        <v>0</v>
      </c>
      <c r="ABU6">
        <v>8</v>
      </c>
      <c r="ABV6">
        <v>262</v>
      </c>
      <c r="ABW6">
        <v>0</v>
      </c>
      <c r="ABX6">
        <v>0</v>
      </c>
      <c r="ABY6">
        <v>262</v>
      </c>
      <c r="ABZ6">
        <v>100</v>
      </c>
      <c r="ACA6" s="106">
        <f t="shared" si="30"/>
        <v>7200</v>
      </c>
      <c r="ACB6" s="175">
        <f t="shared" si="26"/>
        <v>130.30555555555557</v>
      </c>
    </row>
    <row r="7" spans="1:756">
      <c r="A7" s="170" t="s">
        <v>2238</v>
      </c>
      <c r="B7" s="170" t="s">
        <v>2736</v>
      </c>
      <c r="C7" s="170" t="s">
        <v>2692</v>
      </c>
      <c r="D7" s="170">
        <v>8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s="106"/>
      <c r="AB7" s="175" t="e">
        <f t="shared" si="0"/>
        <v>#N/A</v>
      </c>
      <c r="AC7" s="170" t="s">
        <v>2238</v>
      </c>
      <c r="AD7" s="170" t="s">
        <v>2736</v>
      </c>
      <c r="AE7" s="170" t="s">
        <v>2692</v>
      </c>
      <c r="AF7" s="170">
        <v>8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s="106"/>
      <c r="BD7" s="175"/>
      <c r="BE7" s="170" t="s">
        <v>2238</v>
      </c>
      <c r="BF7" s="170" t="s">
        <v>2736</v>
      </c>
      <c r="BG7" s="170" t="s">
        <v>2692</v>
      </c>
      <c r="BH7" s="170">
        <v>8</v>
      </c>
      <c r="BI7" s="1">
        <v>0</v>
      </c>
      <c r="BJ7" s="1">
        <v>0</v>
      </c>
      <c r="BK7" s="1">
        <v>0</v>
      </c>
      <c r="BL7" s="1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4</v>
      </c>
      <c r="BX7">
        <v>1</v>
      </c>
      <c r="BY7">
        <v>5</v>
      </c>
      <c r="BZ7">
        <v>422</v>
      </c>
      <c r="CA7">
        <v>2</v>
      </c>
      <c r="CB7">
        <v>4</v>
      </c>
      <c r="CC7">
        <v>428</v>
      </c>
      <c r="CD7">
        <v>98.6</v>
      </c>
      <c r="CE7" s="106"/>
      <c r="CF7" s="175"/>
      <c r="CG7" s="170" t="s">
        <v>2238</v>
      </c>
      <c r="CH7" s="170" t="s">
        <v>2736</v>
      </c>
      <c r="CI7" s="170" t="s">
        <v>2692</v>
      </c>
      <c r="CJ7" s="170">
        <v>8</v>
      </c>
      <c r="CK7" s="1">
        <v>0</v>
      </c>
      <c r="CL7" s="1">
        <v>0</v>
      </c>
      <c r="CM7" s="1">
        <v>0</v>
      </c>
      <c r="CN7" s="1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s="106"/>
      <c r="DH7" s="175"/>
      <c r="DI7" s="170" t="s">
        <v>2238</v>
      </c>
      <c r="DJ7" s="170" t="s">
        <v>2736</v>
      </c>
      <c r="DK7" s="170" t="s">
        <v>2692</v>
      </c>
      <c r="DL7" s="170">
        <v>8</v>
      </c>
      <c r="DM7" s="1">
        <v>0</v>
      </c>
      <c r="DN7" s="1">
        <v>0</v>
      </c>
      <c r="DO7" s="1">
        <v>0</v>
      </c>
      <c r="DP7" s="1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 s="106"/>
      <c r="EJ7" s="175"/>
      <c r="EK7" s="170" t="s">
        <v>2238</v>
      </c>
      <c r="EL7" s="170" t="s">
        <v>2736</v>
      </c>
      <c r="EM7" s="170" t="s">
        <v>2692</v>
      </c>
      <c r="EN7" s="170">
        <v>8</v>
      </c>
      <c r="EO7" s="1" t="e">
        <v>#N/A</v>
      </c>
      <c r="EP7" s="1" t="e">
        <v>#N/A</v>
      </c>
      <c r="EQ7" s="1" t="e">
        <v>#N/A</v>
      </c>
      <c r="ER7" s="1" t="e">
        <v>#N/A</v>
      </c>
      <c r="ES7" t="e">
        <v>#N/A</v>
      </c>
      <c r="ET7" t="e">
        <v>#N/A</v>
      </c>
      <c r="EU7" t="e">
        <v>#N/A</v>
      </c>
      <c r="EV7" t="e">
        <v>#N/A</v>
      </c>
      <c r="EW7" t="e">
        <v>#N/A</v>
      </c>
      <c r="EX7" t="e">
        <v>#N/A</v>
      </c>
      <c r="EY7" t="e">
        <v>#N/A</v>
      </c>
      <c r="EZ7" t="e">
        <v>#N/A</v>
      </c>
      <c r="FA7" t="e">
        <v>#N/A</v>
      </c>
      <c r="FB7" t="e">
        <v>#N/A</v>
      </c>
      <c r="FC7" t="e">
        <v>#N/A</v>
      </c>
      <c r="FD7" t="e">
        <v>#N/A</v>
      </c>
      <c r="FE7" t="e">
        <v>#N/A</v>
      </c>
      <c r="FF7" t="e">
        <v>#N/A</v>
      </c>
      <c r="FG7" t="e">
        <v>#N/A</v>
      </c>
      <c r="FH7" t="e">
        <v>#N/A</v>
      </c>
      <c r="FI7" t="e">
        <v>#N/A</v>
      </c>
      <c r="FJ7" t="e">
        <v>#N/A</v>
      </c>
      <c r="FK7" s="106"/>
      <c r="FL7" s="175"/>
      <c r="FM7" s="170" t="s">
        <v>2238</v>
      </c>
      <c r="FN7" s="170" t="s">
        <v>2736</v>
      </c>
      <c r="FO7" s="170" t="s">
        <v>2692</v>
      </c>
      <c r="FP7" s="170">
        <v>8</v>
      </c>
      <c r="FQ7" s="1">
        <v>0</v>
      </c>
      <c r="FR7" s="1">
        <v>0</v>
      </c>
      <c r="FS7" s="1">
        <v>0</v>
      </c>
      <c r="FT7" s="1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4</v>
      </c>
      <c r="GF7">
        <v>1</v>
      </c>
      <c r="GG7">
        <v>5</v>
      </c>
      <c r="GH7">
        <v>422</v>
      </c>
      <c r="GI7">
        <v>2</v>
      </c>
      <c r="GJ7">
        <v>4</v>
      </c>
      <c r="GK7">
        <v>428</v>
      </c>
      <c r="GL7">
        <v>98.6</v>
      </c>
      <c r="GM7">
        <f t="shared" si="27"/>
        <v>0</v>
      </c>
      <c r="GN7" s="175" t="e">
        <f t="shared" si="6"/>
        <v>#DIV/0!</v>
      </c>
      <c r="GO7" s="170" t="s">
        <v>2238</v>
      </c>
      <c r="GP7" s="170" t="s">
        <v>2736</v>
      </c>
      <c r="GQ7" s="170" t="s">
        <v>2692</v>
      </c>
      <c r="GR7" s="170"/>
      <c r="GS7" s="1">
        <v>0</v>
      </c>
      <c r="GT7" s="1">
        <v>0</v>
      </c>
      <c r="GU7" s="1">
        <v>0</v>
      </c>
      <c r="GV7" s="1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 s="106"/>
      <c r="HP7" s="175"/>
      <c r="HQ7" s="170" t="s">
        <v>2238</v>
      </c>
      <c r="HR7" s="170" t="s">
        <v>2736</v>
      </c>
      <c r="HS7" s="170" t="s">
        <v>2692</v>
      </c>
      <c r="HT7" s="170">
        <v>8</v>
      </c>
      <c r="HU7" s="1">
        <v>0.40133101851851855</v>
      </c>
      <c r="HV7" s="1">
        <v>0.10850694444444443</v>
      </c>
      <c r="HW7" s="1">
        <v>0.10850694444444443</v>
      </c>
      <c r="HX7" s="1">
        <v>0.26524305555555555</v>
      </c>
      <c r="HY7">
        <v>181</v>
      </c>
      <c r="HZ7">
        <v>77</v>
      </c>
      <c r="IA7">
        <v>258</v>
      </c>
      <c r="IB7">
        <v>1512</v>
      </c>
      <c r="IC7">
        <v>137</v>
      </c>
      <c r="ID7">
        <v>30</v>
      </c>
      <c r="IE7">
        <v>1679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 s="106">
        <v>2400</v>
      </c>
      <c r="IR7" s="175">
        <f t="shared" si="8"/>
        <v>69.958333333333329</v>
      </c>
      <c r="IS7" s="170" t="s">
        <v>2238</v>
      </c>
      <c r="IT7" s="170" t="s">
        <v>2736</v>
      </c>
      <c r="IU7" s="170" t="s">
        <v>2692</v>
      </c>
      <c r="IV7" s="170">
        <v>8</v>
      </c>
      <c r="IW7" s="1">
        <v>0.38525462962962959</v>
      </c>
      <c r="IX7" s="1">
        <v>0.15618055555555554</v>
      </c>
      <c r="IY7" s="1">
        <v>0.15618055555555554</v>
      </c>
      <c r="IZ7" s="1">
        <v>0.17467592592592593</v>
      </c>
      <c r="JA7">
        <v>140</v>
      </c>
      <c r="JB7">
        <v>108</v>
      </c>
      <c r="JC7">
        <v>248</v>
      </c>
      <c r="JD7">
        <v>1576</v>
      </c>
      <c r="JE7">
        <v>260</v>
      </c>
      <c r="JF7">
        <v>57</v>
      </c>
      <c r="JG7">
        <v>1893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 s="106">
        <v>2400</v>
      </c>
      <c r="JT7" s="175">
        <f t="shared" si="9"/>
        <v>78.875</v>
      </c>
      <c r="JU7" s="170" t="s">
        <v>2238</v>
      </c>
      <c r="JV7" s="170" t="s">
        <v>2736</v>
      </c>
      <c r="JW7" s="170" t="s">
        <v>2692</v>
      </c>
      <c r="JX7" s="170">
        <v>8</v>
      </c>
      <c r="JY7" s="1">
        <v>0.36660879629629628</v>
      </c>
      <c r="JZ7" s="1">
        <v>0.11645833333333333</v>
      </c>
      <c r="KA7" s="1">
        <v>0.11645833333333333</v>
      </c>
      <c r="KB7" s="1">
        <v>8.3819444444444446E-2</v>
      </c>
      <c r="KC7">
        <v>88</v>
      </c>
      <c r="KD7">
        <v>73</v>
      </c>
      <c r="KE7">
        <v>161</v>
      </c>
      <c r="KF7">
        <v>711</v>
      </c>
      <c r="KG7">
        <v>177</v>
      </c>
      <c r="KH7">
        <v>38</v>
      </c>
      <c r="KI7">
        <v>926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106">
        <v>2400</v>
      </c>
      <c r="KV7" s="175">
        <f t="shared" si="10"/>
        <v>38.583333333333329</v>
      </c>
      <c r="KW7" s="170" t="s">
        <v>2238</v>
      </c>
      <c r="KX7" s="170" t="s">
        <v>2736</v>
      </c>
      <c r="KY7" s="170" t="s">
        <v>2692</v>
      </c>
      <c r="KZ7" s="170">
        <v>8</v>
      </c>
      <c r="LA7" s="1">
        <v>0.51150462962962961</v>
      </c>
      <c r="LB7" s="1">
        <v>0.20228009259259258</v>
      </c>
      <c r="LC7" s="1">
        <v>0.20228009259259258</v>
      </c>
      <c r="LD7" s="1">
        <v>0.22615740740740742</v>
      </c>
      <c r="LE7">
        <v>102</v>
      </c>
      <c r="LF7">
        <v>132</v>
      </c>
      <c r="LG7">
        <v>234</v>
      </c>
      <c r="LH7">
        <v>2271</v>
      </c>
      <c r="LI7">
        <v>331</v>
      </c>
      <c r="LJ7">
        <v>94</v>
      </c>
      <c r="LK7">
        <v>2696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 s="106">
        <v>2400</v>
      </c>
      <c r="LX7" s="175">
        <f t="shared" si="11"/>
        <v>112.33333333333333</v>
      </c>
      <c r="LY7" s="170" t="s">
        <v>2238</v>
      </c>
      <c r="LZ7" s="170" t="s">
        <v>2736</v>
      </c>
      <c r="MA7" s="170" t="s">
        <v>2692</v>
      </c>
      <c r="MB7" s="170">
        <v>8</v>
      </c>
      <c r="MC7" s="1">
        <v>0.58135416666666673</v>
      </c>
      <c r="MD7" s="1">
        <v>0.29401620370370368</v>
      </c>
      <c r="ME7" s="1">
        <v>0.24305555555555555</v>
      </c>
      <c r="MF7" s="1">
        <v>0.28733796296296293</v>
      </c>
      <c r="MG7">
        <v>152</v>
      </c>
      <c r="MH7">
        <v>208</v>
      </c>
      <c r="MI7">
        <v>360</v>
      </c>
      <c r="MJ7">
        <v>3195</v>
      </c>
      <c r="MK7">
        <v>467</v>
      </c>
      <c r="ML7">
        <v>158</v>
      </c>
      <c r="MM7">
        <v>3820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 s="106">
        <v>2400</v>
      </c>
      <c r="MZ7" s="175">
        <f t="shared" si="12"/>
        <v>159.16666666666666</v>
      </c>
      <c r="NA7" s="170" t="s">
        <v>2238</v>
      </c>
      <c r="NB7" s="170" t="s">
        <v>2736</v>
      </c>
      <c r="NC7" s="170" t="s">
        <v>2692</v>
      </c>
      <c r="ND7" s="170">
        <v>8</v>
      </c>
      <c r="NE7" s="10">
        <v>1.5009953703703705</v>
      </c>
      <c r="NF7" s="1">
        <v>0.67533564814814817</v>
      </c>
      <c r="NG7" s="1">
        <v>0.49142361111111116</v>
      </c>
      <c r="NH7" s="1">
        <v>0.82565972222222228</v>
      </c>
      <c r="NI7">
        <v>561</v>
      </c>
      <c r="NJ7">
        <v>466</v>
      </c>
      <c r="NK7">
        <v>1027</v>
      </c>
      <c r="NL7">
        <v>6994</v>
      </c>
      <c r="NM7">
        <v>1041</v>
      </c>
      <c r="NN7">
        <v>283</v>
      </c>
      <c r="NO7">
        <v>8318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 s="106">
        <f t="shared" si="28"/>
        <v>9600</v>
      </c>
      <c r="OB7" s="175">
        <f t="shared" si="13"/>
        <v>86.645833333333329</v>
      </c>
      <c r="OC7" s="170" t="s">
        <v>2238</v>
      </c>
      <c r="OD7" s="170" t="s">
        <v>2736</v>
      </c>
      <c r="OE7" s="170" t="s">
        <v>2692</v>
      </c>
      <c r="OF7" s="170"/>
      <c r="OG7" s="1">
        <v>0.38756944444444441</v>
      </c>
      <c r="OH7" s="1">
        <v>0.18590277777777778</v>
      </c>
      <c r="OI7" s="1">
        <v>0.18590277777777778</v>
      </c>
      <c r="OJ7" s="1">
        <v>0.14510416666666667</v>
      </c>
      <c r="OK7">
        <v>139</v>
      </c>
      <c r="OL7">
        <v>158</v>
      </c>
      <c r="OM7">
        <v>297</v>
      </c>
      <c r="ON7">
        <v>2137</v>
      </c>
      <c r="OO7">
        <v>251</v>
      </c>
      <c r="OP7">
        <v>118</v>
      </c>
      <c r="OQ7">
        <v>2506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 s="106">
        <v>2400</v>
      </c>
      <c r="PD7" s="175">
        <f t="shared" si="14"/>
        <v>104.41666666666667</v>
      </c>
      <c r="PE7" s="170" t="s">
        <v>2238</v>
      </c>
      <c r="PF7" s="170" t="s">
        <v>2736</v>
      </c>
      <c r="PG7" s="170" t="s">
        <v>2692</v>
      </c>
      <c r="PH7" s="170"/>
      <c r="PI7" s="1">
        <v>0.62410879629629623</v>
      </c>
      <c r="PJ7" s="1">
        <v>0.21179398148148146</v>
      </c>
      <c r="PK7" s="1">
        <v>0.21179398148148146</v>
      </c>
      <c r="PL7" s="1">
        <v>0.3296412037037037</v>
      </c>
      <c r="PM7">
        <v>118</v>
      </c>
      <c r="PN7">
        <v>159</v>
      </c>
      <c r="PO7">
        <v>277</v>
      </c>
      <c r="PP7">
        <v>2187</v>
      </c>
      <c r="PQ7">
        <v>334</v>
      </c>
      <c r="PR7">
        <v>90</v>
      </c>
      <c r="PS7">
        <v>2611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 s="106">
        <v>2400</v>
      </c>
      <c r="QF7" s="175">
        <f t="shared" si="15"/>
        <v>108.79166666666666</v>
      </c>
      <c r="QG7" s="170" t="s">
        <v>2238</v>
      </c>
      <c r="QH7" s="170" t="s">
        <v>2736</v>
      </c>
      <c r="QI7" s="170" t="s">
        <v>2692</v>
      </c>
      <c r="QK7" s="1">
        <v>0.54248842592592594</v>
      </c>
      <c r="QL7" s="1">
        <v>0.18842592592592591</v>
      </c>
      <c r="QM7" s="1">
        <v>0.18842592592592591</v>
      </c>
      <c r="QN7" s="1">
        <v>0.18800925925925926</v>
      </c>
      <c r="QO7">
        <v>75</v>
      </c>
      <c r="QP7">
        <v>116</v>
      </c>
      <c r="QQ7">
        <v>191</v>
      </c>
      <c r="QR7">
        <v>1685</v>
      </c>
      <c r="QS7">
        <v>333</v>
      </c>
      <c r="QT7">
        <v>86</v>
      </c>
      <c r="QU7">
        <v>2104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 s="106">
        <v>2400</v>
      </c>
      <c r="RH7" s="175">
        <f t="shared" si="16"/>
        <v>87.666666666666671</v>
      </c>
      <c r="RI7" s="170" t="s">
        <v>2238</v>
      </c>
      <c r="RJ7" s="170" t="s">
        <v>2736</v>
      </c>
      <c r="RK7" s="170" t="s">
        <v>2692</v>
      </c>
      <c r="RM7" s="1">
        <v>0.42335648148148147</v>
      </c>
      <c r="RN7" s="1">
        <v>0.16332175925925926</v>
      </c>
      <c r="RO7" s="1">
        <v>0.16332175925925926</v>
      </c>
      <c r="RP7" s="1">
        <v>0.20820601851851853</v>
      </c>
      <c r="RQ7">
        <v>165</v>
      </c>
      <c r="RR7">
        <v>137</v>
      </c>
      <c r="RS7">
        <v>302</v>
      </c>
      <c r="RT7">
        <v>2103</v>
      </c>
      <c r="RU7">
        <v>215</v>
      </c>
      <c r="RV7">
        <v>84</v>
      </c>
      <c r="RW7">
        <v>2402</v>
      </c>
      <c r="RX7">
        <v>0</v>
      </c>
      <c r="RY7">
        <v>0</v>
      </c>
      <c r="RZ7">
        <v>0</v>
      </c>
      <c r="SA7">
        <v>4</v>
      </c>
      <c r="SB7">
        <v>2</v>
      </c>
      <c r="SC7">
        <v>6</v>
      </c>
      <c r="SD7">
        <v>88</v>
      </c>
      <c r="SE7">
        <v>0</v>
      </c>
      <c r="SF7">
        <v>3</v>
      </c>
      <c r="SG7">
        <v>91</v>
      </c>
      <c r="SH7">
        <v>96.7</v>
      </c>
      <c r="SI7" s="106">
        <v>2400</v>
      </c>
      <c r="SJ7" s="175">
        <f t="shared" si="17"/>
        <v>100.08333333333333</v>
      </c>
      <c r="SK7" s="170" t="s">
        <v>2238</v>
      </c>
      <c r="SL7" s="170" t="s">
        <v>2736</v>
      </c>
      <c r="SM7" s="170" t="s">
        <v>2692</v>
      </c>
      <c r="SO7" s="1">
        <v>0.3934259259259259</v>
      </c>
      <c r="SP7" s="1">
        <v>0.14534722222222221</v>
      </c>
      <c r="SQ7" s="1">
        <v>0.14534722222222221</v>
      </c>
      <c r="SR7" s="1">
        <v>0.16086805555555556</v>
      </c>
      <c r="SS7">
        <v>80</v>
      </c>
      <c r="ST7">
        <v>94</v>
      </c>
      <c r="SU7">
        <v>174</v>
      </c>
      <c r="SV7">
        <v>1212</v>
      </c>
      <c r="SW7">
        <v>216</v>
      </c>
      <c r="SX7">
        <v>66</v>
      </c>
      <c r="SY7">
        <v>1494</v>
      </c>
      <c r="SZ7">
        <v>0</v>
      </c>
      <c r="TA7">
        <v>0</v>
      </c>
      <c r="TB7">
        <v>0</v>
      </c>
      <c r="TC7">
        <v>4</v>
      </c>
      <c r="TD7">
        <v>1</v>
      </c>
      <c r="TE7">
        <v>5</v>
      </c>
      <c r="TF7">
        <v>107</v>
      </c>
      <c r="TG7">
        <v>1</v>
      </c>
      <c r="TH7">
        <v>0</v>
      </c>
      <c r="TI7">
        <v>108</v>
      </c>
      <c r="TJ7">
        <v>99.07</v>
      </c>
      <c r="TK7" s="106">
        <v>2400</v>
      </c>
      <c r="TL7" s="175">
        <f t="shared" si="18"/>
        <v>62.250000000000007</v>
      </c>
      <c r="TM7" s="170" t="s">
        <v>2238</v>
      </c>
      <c r="TN7" s="170" t="s">
        <v>2736</v>
      </c>
      <c r="TO7" s="170" t="s">
        <v>2692</v>
      </c>
      <c r="TQ7" s="1">
        <v>0.32358796296296294</v>
      </c>
      <c r="TR7" s="1">
        <v>0.15501157407407407</v>
      </c>
      <c r="TS7" s="1">
        <v>9.5104166666666656E-2</v>
      </c>
      <c r="TT7" s="1">
        <v>0.1685763888888889</v>
      </c>
      <c r="TU7">
        <v>86</v>
      </c>
      <c r="TV7">
        <v>104</v>
      </c>
      <c r="TW7">
        <v>190</v>
      </c>
      <c r="TX7">
        <v>1345</v>
      </c>
      <c r="TY7">
        <v>225</v>
      </c>
      <c r="TZ7">
        <v>75</v>
      </c>
      <c r="UA7">
        <v>1645</v>
      </c>
      <c r="UB7">
        <v>0</v>
      </c>
      <c r="UC7">
        <v>0</v>
      </c>
      <c r="UD7">
        <v>0</v>
      </c>
      <c r="UE7">
        <v>4</v>
      </c>
      <c r="UF7">
        <v>1</v>
      </c>
      <c r="UG7">
        <v>5</v>
      </c>
      <c r="UH7">
        <v>107</v>
      </c>
      <c r="UI7">
        <v>1</v>
      </c>
      <c r="UJ7">
        <v>0</v>
      </c>
      <c r="UK7">
        <v>108</v>
      </c>
      <c r="UL7">
        <v>99.07</v>
      </c>
      <c r="UM7" s="106">
        <v>2400</v>
      </c>
      <c r="UN7" s="175">
        <f t="shared" si="19"/>
        <v>68.541666666666671</v>
      </c>
      <c r="UO7" s="170" t="s">
        <v>2238</v>
      </c>
      <c r="UP7" s="170" t="s">
        <v>2736</v>
      </c>
      <c r="UQ7" s="170" t="s">
        <v>2692</v>
      </c>
      <c r="US7" s="10">
        <v>1.9440277777777777</v>
      </c>
      <c r="UT7" s="1">
        <v>0.90447916666666661</v>
      </c>
      <c r="UU7" s="1">
        <v>0.45228009259259255</v>
      </c>
      <c r="UV7" s="10">
        <v>1.0395486111111112</v>
      </c>
      <c r="UW7">
        <v>583</v>
      </c>
      <c r="UX7">
        <v>674</v>
      </c>
      <c r="UY7">
        <v>1257</v>
      </c>
      <c r="UZ7">
        <v>9457</v>
      </c>
      <c r="VA7">
        <v>1358</v>
      </c>
      <c r="VB7">
        <v>453</v>
      </c>
      <c r="VC7">
        <v>11268</v>
      </c>
      <c r="VD7">
        <v>0</v>
      </c>
      <c r="VE7">
        <v>0</v>
      </c>
      <c r="VF7">
        <v>0</v>
      </c>
      <c r="VG7">
        <v>8</v>
      </c>
      <c r="VH7">
        <v>3</v>
      </c>
      <c r="VI7">
        <v>11</v>
      </c>
      <c r="VJ7">
        <v>195</v>
      </c>
      <c r="VK7">
        <v>1</v>
      </c>
      <c r="VL7">
        <v>3</v>
      </c>
      <c r="VM7">
        <v>199</v>
      </c>
      <c r="VN7">
        <v>97.99</v>
      </c>
      <c r="VO7" s="106">
        <f t="shared" si="29"/>
        <v>12000</v>
      </c>
      <c r="VP7" s="175">
        <f t="shared" si="20"/>
        <v>93.899999999999991</v>
      </c>
      <c r="VQ7" s="170" t="s">
        <v>2238</v>
      </c>
      <c r="VR7" s="170" t="s">
        <v>2736</v>
      </c>
      <c r="VS7" s="170" t="s">
        <v>2692</v>
      </c>
      <c r="VU7" s="1">
        <v>0.57442129629629635</v>
      </c>
      <c r="VV7" s="1">
        <v>0.17976851851851852</v>
      </c>
      <c r="VW7" s="1">
        <v>0.17976851851851852</v>
      </c>
      <c r="VX7" s="1">
        <v>0.2966550925925926</v>
      </c>
      <c r="VY7">
        <v>83</v>
      </c>
      <c r="VZ7">
        <v>103</v>
      </c>
      <c r="WA7">
        <v>186</v>
      </c>
      <c r="WB7">
        <v>2044</v>
      </c>
      <c r="WC7">
        <v>358</v>
      </c>
      <c r="WD7">
        <v>76</v>
      </c>
      <c r="WE7">
        <v>2478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 s="106">
        <v>2400</v>
      </c>
      <c r="WR7" s="175">
        <f t="shared" si="21"/>
        <v>103.25</v>
      </c>
      <c r="WS7" s="170" t="s">
        <v>2238</v>
      </c>
      <c r="WT7" s="170" t="s">
        <v>2736</v>
      </c>
      <c r="WU7" s="170" t="s">
        <v>2692</v>
      </c>
      <c r="WW7" s="1">
        <v>0.4802777777777778</v>
      </c>
      <c r="WX7" s="1">
        <v>0.16543981481481482</v>
      </c>
      <c r="WY7" s="1">
        <v>0.16543981481481482</v>
      </c>
      <c r="WZ7" s="1">
        <v>0.15224537037037036</v>
      </c>
      <c r="XA7">
        <v>158</v>
      </c>
      <c r="XB7">
        <v>125</v>
      </c>
      <c r="XC7">
        <v>283</v>
      </c>
      <c r="XD7">
        <v>1688</v>
      </c>
      <c r="XE7">
        <v>262</v>
      </c>
      <c r="XF7">
        <v>77</v>
      </c>
      <c r="XG7">
        <v>2027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 s="106">
        <v>2400</v>
      </c>
      <c r="XT7" s="175">
        <f t="shared" si="22"/>
        <v>84.458333333333329</v>
      </c>
      <c r="XU7" s="170" t="s">
        <v>2238</v>
      </c>
      <c r="XV7" s="170" t="s">
        <v>2736</v>
      </c>
      <c r="XW7" s="170" t="s">
        <v>2692</v>
      </c>
      <c r="XY7" s="1">
        <v>0.45113425925925926</v>
      </c>
      <c r="XZ7" s="1">
        <v>0.18491898148148148</v>
      </c>
      <c r="YA7" s="1">
        <v>0.18491898148148148</v>
      </c>
      <c r="YB7" s="1">
        <v>0.20962962962962964</v>
      </c>
      <c r="YC7">
        <v>214</v>
      </c>
      <c r="YD7">
        <v>152</v>
      </c>
      <c r="YE7">
        <v>366</v>
      </c>
      <c r="YF7">
        <v>2015</v>
      </c>
      <c r="YG7">
        <v>267</v>
      </c>
      <c r="YH7">
        <v>83</v>
      </c>
      <c r="YI7">
        <v>2365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 s="106">
        <v>2400</v>
      </c>
      <c r="YV7" s="175">
        <f t="shared" si="23"/>
        <v>98.541666666666671</v>
      </c>
      <c r="YW7" s="170" t="s">
        <v>2238</v>
      </c>
      <c r="YX7" s="170" t="s">
        <v>2736</v>
      </c>
      <c r="YY7" s="170" t="s">
        <v>2692</v>
      </c>
      <c r="ZA7" s="1">
        <v>0.30228009259259259</v>
      </c>
      <c r="ZB7" s="1">
        <v>0.11751157407407407</v>
      </c>
      <c r="ZC7" s="1">
        <v>0.11751157407407407</v>
      </c>
      <c r="ZD7" s="1">
        <v>0.12917824074074075</v>
      </c>
      <c r="ZE7">
        <v>226</v>
      </c>
      <c r="ZF7">
        <v>139</v>
      </c>
      <c r="ZG7">
        <v>365</v>
      </c>
      <c r="ZH7">
        <v>1056</v>
      </c>
      <c r="ZI7">
        <v>111</v>
      </c>
      <c r="ZJ7">
        <v>105</v>
      </c>
      <c r="ZK7">
        <v>1272</v>
      </c>
      <c r="ZL7">
        <v>0</v>
      </c>
      <c r="ZM7">
        <v>0</v>
      </c>
      <c r="ZN7">
        <v>0</v>
      </c>
      <c r="ZO7">
        <v>2</v>
      </c>
      <c r="ZP7">
        <v>0</v>
      </c>
      <c r="ZQ7">
        <v>2</v>
      </c>
      <c r="ZR7">
        <v>142</v>
      </c>
      <c r="ZS7">
        <v>0</v>
      </c>
      <c r="ZT7">
        <v>0</v>
      </c>
      <c r="ZU7">
        <v>142</v>
      </c>
      <c r="ZV7">
        <v>100</v>
      </c>
      <c r="ZW7" s="106"/>
      <c r="ZX7" s="175" t="e">
        <f t="shared" si="24"/>
        <v>#DIV/0!</v>
      </c>
      <c r="ZY7" s="170" t="s">
        <v>2238</v>
      </c>
      <c r="ZZ7" s="170" t="s">
        <v>2736</v>
      </c>
      <c r="AAA7" s="170" t="s">
        <v>2692</v>
      </c>
      <c r="AAC7" s="1">
        <v>3.0555555555555555E-2</v>
      </c>
      <c r="AAD7" s="1">
        <v>5.1273148148148146E-3</v>
      </c>
      <c r="AAE7" s="1">
        <v>5.0925925925925921E-4</v>
      </c>
      <c r="AAF7" s="1">
        <v>2.5428240740740741E-2</v>
      </c>
      <c r="AAG7">
        <v>1</v>
      </c>
      <c r="AAH7">
        <v>4</v>
      </c>
      <c r="AAI7">
        <v>5</v>
      </c>
      <c r="AAJ7">
        <v>56</v>
      </c>
      <c r="AAK7">
        <v>7</v>
      </c>
      <c r="AAL7">
        <v>0</v>
      </c>
      <c r="AAM7">
        <v>63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 s="106"/>
      <c r="AAZ7" s="175" t="e">
        <f t="shared" si="25"/>
        <v>#DIV/0!</v>
      </c>
      <c r="ABA7" s="170" t="s">
        <v>2238</v>
      </c>
      <c r="ABB7" s="170" t="s">
        <v>2736</v>
      </c>
      <c r="ABC7" s="170" t="s">
        <v>2692</v>
      </c>
      <c r="ABE7" s="10">
        <v>1.4659490740740742</v>
      </c>
      <c r="ABF7" s="1">
        <v>0.65277777777777779</v>
      </c>
      <c r="ABG7" s="1">
        <v>0.3732523148148148</v>
      </c>
      <c r="ABH7" s="1">
        <v>0.81317129629629636</v>
      </c>
      <c r="ABI7">
        <v>682</v>
      </c>
      <c r="ABJ7">
        <v>523</v>
      </c>
      <c r="ABK7">
        <v>1205</v>
      </c>
      <c r="ABL7">
        <v>6859</v>
      </c>
      <c r="ABM7">
        <v>1005</v>
      </c>
      <c r="ABN7">
        <v>341</v>
      </c>
      <c r="ABO7">
        <v>8205</v>
      </c>
      <c r="ABP7">
        <v>0</v>
      </c>
      <c r="ABQ7">
        <v>0</v>
      </c>
      <c r="ABR7">
        <v>0</v>
      </c>
      <c r="ABS7">
        <v>2</v>
      </c>
      <c r="ABT7">
        <v>0</v>
      </c>
      <c r="ABU7">
        <v>2</v>
      </c>
      <c r="ABV7">
        <v>142</v>
      </c>
      <c r="ABW7">
        <v>0</v>
      </c>
      <c r="ABX7">
        <v>0</v>
      </c>
      <c r="ABY7">
        <v>142</v>
      </c>
      <c r="ABZ7">
        <v>100</v>
      </c>
      <c r="ACA7" s="106">
        <f t="shared" si="30"/>
        <v>7200</v>
      </c>
      <c r="ACB7" s="175">
        <f t="shared" si="26"/>
        <v>113.95833333333334</v>
      </c>
    </row>
    <row r="8" spans="1:756">
      <c r="A8" s="170" t="s">
        <v>2379</v>
      </c>
      <c r="B8" s="170" t="s">
        <v>2737</v>
      </c>
      <c r="C8" s="170" t="s">
        <v>2692</v>
      </c>
      <c r="D8" s="170">
        <v>8</v>
      </c>
      <c r="E8" s="1" t="e">
        <v>#N/A</v>
      </c>
      <c r="F8" s="1" t="e">
        <v>#N/A</v>
      </c>
      <c r="G8" s="1" t="e">
        <v>#N/A</v>
      </c>
      <c r="H8" s="1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s="106">
        <v>823</v>
      </c>
      <c r="AB8" s="175" t="e">
        <f t="shared" si="0"/>
        <v>#N/A</v>
      </c>
      <c r="AC8" s="170" t="s">
        <v>2379</v>
      </c>
      <c r="AD8" s="170" t="s">
        <v>2737</v>
      </c>
      <c r="AE8" s="170" t="s">
        <v>2692</v>
      </c>
      <c r="AF8" s="170">
        <v>8</v>
      </c>
      <c r="AG8" s="1">
        <v>0.22239583333333335</v>
      </c>
      <c r="AH8" s="1">
        <v>0.16245370370370371</v>
      </c>
      <c r="AI8" s="1">
        <v>0.16245370370370371</v>
      </c>
      <c r="AJ8" s="1">
        <v>1.5694444444444445E-2</v>
      </c>
      <c r="AK8">
        <v>1048</v>
      </c>
      <c r="AL8">
        <v>6</v>
      </c>
      <c r="AM8">
        <v>1054</v>
      </c>
      <c r="AN8">
        <v>146</v>
      </c>
      <c r="AO8">
        <v>6</v>
      </c>
      <c r="AP8">
        <v>1</v>
      </c>
      <c r="AQ8">
        <v>153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06">
        <v>823</v>
      </c>
      <c r="BD8" s="175">
        <f t="shared" si="1"/>
        <v>18.590522478736329</v>
      </c>
      <c r="BE8" s="170" t="s">
        <v>2379</v>
      </c>
      <c r="BF8" s="170" t="s">
        <v>2737</v>
      </c>
      <c r="BG8" s="170" t="s">
        <v>2692</v>
      </c>
      <c r="BH8" s="170">
        <v>8</v>
      </c>
      <c r="BI8" s="1">
        <v>0.33886574074074072</v>
      </c>
      <c r="BJ8" s="1">
        <v>0.2321412037037037</v>
      </c>
      <c r="BK8" s="1">
        <v>0.2321412037037037</v>
      </c>
      <c r="BL8" s="1">
        <v>3.8564814814814816E-2</v>
      </c>
      <c r="BM8">
        <v>947</v>
      </c>
      <c r="BN8">
        <v>26</v>
      </c>
      <c r="BO8">
        <v>973</v>
      </c>
      <c r="BP8">
        <v>392</v>
      </c>
      <c r="BQ8">
        <v>27</v>
      </c>
      <c r="BR8">
        <v>5</v>
      </c>
      <c r="BS8">
        <v>424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 s="106">
        <v>823</v>
      </c>
      <c r="CF8" s="175">
        <f t="shared" si="2"/>
        <v>51.518833535844465</v>
      </c>
      <c r="CG8" s="170" t="s">
        <v>2379</v>
      </c>
      <c r="CH8" s="170" t="s">
        <v>2737</v>
      </c>
      <c r="CI8" s="170" t="s">
        <v>2692</v>
      </c>
      <c r="CJ8" s="170">
        <v>8</v>
      </c>
      <c r="CK8" s="1">
        <v>0.31924768518518515</v>
      </c>
      <c r="CL8" s="1">
        <v>0.26167824074074075</v>
      </c>
      <c r="CM8" s="1">
        <v>0.26167824074074075</v>
      </c>
      <c r="CN8" s="1">
        <v>1.7395833333333336E-2</v>
      </c>
      <c r="CO8">
        <v>124</v>
      </c>
      <c r="CP8">
        <v>6</v>
      </c>
      <c r="CQ8">
        <v>130</v>
      </c>
      <c r="CR8">
        <v>855</v>
      </c>
      <c r="CS8">
        <v>10</v>
      </c>
      <c r="CT8">
        <v>1</v>
      </c>
      <c r="CU8">
        <v>866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 s="106">
        <v>823</v>
      </c>
      <c r="DH8" s="175">
        <f t="shared" si="3"/>
        <v>105.22478736330498</v>
      </c>
      <c r="DI8" s="170" t="s">
        <v>2379</v>
      </c>
      <c r="DJ8" s="170" t="s">
        <v>2737</v>
      </c>
      <c r="DK8" s="170" t="s">
        <v>2692</v>
      </c>
      <c r="DL8" s="170">
        <v>8</v>
      </c>
      <c r="DM8" s="1">
        <v>0.19746527777777778</v>
      </c>
      <c r="DN8" s="1">
        <v>0.13868055555555556</v>
      </c>
      <c r="DO8" s="1">
        <v>0.13868055555555556</v>
      </c>
      <c r="DP8" s="1">
        <v>1.5104166666666667E-2</v>
      </c>
      <c r="DQ8">
        <v>64</v>
      </c>
      <c r="DR8">
        <v>20</v>
      </c>
      <c r="DS8">
        <v>84</v>
      </c>
      <c r="DT8">
        <v>634</v>
      </c>
      <c r="DU8">
        <v>34</v>
      </c>
      <c r="DV8">
        <v>3</v>
      </c>
      <c r="DW8">
        <v>671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 s="106">
        <v>514</v>
      </c>
      <c r="EJ8" s="175">
        <f t="shared" ref="EJ8:EJ10" si="31">DW8/EI8*100</f>
        <v>130.54474708171207</v>
      </c>
      <c r="EK8" s="170" t="s">
        <v>2379</v>
      </c>
      <c r="EL8" s="170" t="s">
        <v>2737</v>
      </c>
      <c r="EM8" s="170" t="s">
        <v>2692</v>
      </c>
      <c r="EN8" s="170">
        <v>5</v>
      </c>
      <c r="EO8" s="1">
        <v>0.15379629629629629</v>
      </c>
      <c r="EP8" s="1">
        <v>0.13868055555555556</v>
      </c>
      <c r="EQ8" s="1">
        <v>4.3668981481481482E-2</v>
      </c>
      <c r="ER8" s="1">
        <v>1.5104166666666667E-2</v>
      </c>
      <c r="ES8">
        <v>64</v>
      </c>
      <c r="ET8">
        <v>20</v>
      </c>
      <c r="EU8">
        <v>84</v>
      </c>
      <c r="EV8">
        <v>634</v>
      </c>
      <c r="EW8">
        <v>34</v>
      </c>
      <c r="EX8">
        <v>3</v>
      </c>
      <c r="EY8">
        <v>671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 s="106">
        <v>514</v>
      </c>
      <c r="FL8" s="175">
        <f t="shared" ref="FL8:FL10" si="32">EY8/FK8*100</f>
        <v>130.54474708171207</v>
      </c>
      <c r="FM8" s="170" t="s">
        <v>2379</v>
      </c>
      <c r="FN8" s="170" t="s">
        <v>2737</v>
      </c>
      <c r="FO8" s="170" t="s">
        <v>2692</v>
      </c>
      <c r="FP8" s="170">
        <v>8</v>
      </c>
      <c r="FQ8" s="1">
        <v>0.88184027777777774</v>
      </c>
      <c r="FR8" s="1">
        <v>0.7950694444444445</v>
      </c>
      <c r="FS8" s="1">
        <v>0.19623842592592591</v>
      </c>
      <c r="FT8" s="1">
        <v>8.6759259259259258E-2</v>
      </c>
      <c r="FU8">
        <v>2183</v>
      </c>
      <c r="FV8">
        <v>58</v>
      </c>
      <c r="FW8">
        <v>2241</v>
      </c>
      <c r="FX8">
        <v>2027</v>
      </c>
      <c r="FY8">
        <v>77</v>
      </c>
      <c r="FZ8">
        <v>10</v>
      </c>
      <c r="GA8">
        <v>2114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f t="shared" si="27"/>
        <v>3806</v>
      </c>
      <c r="GN8" s="175">
        <f t="shared" si="6"/>
        <v>55.543878087230695</v>
      </c>
      <c r="GO8" s="170" t="s">
        <v>2379</v>
      </c>
      <c r="GP8" s="170" t="s">
        <v>2737</v>
      </c>
      <c r="GQ8" s="170" t="s">
        <v>2692</v>
      </c>
      <c r="GR8" s="170"/>
      <c r="GS8" s="1">
        <v>2.2638888888888889E-2</v>
      </c>
      <c r="GT8" s="1">
        <v>1.96875E-2</v>
      </c>
      <c r="GU8" s="1">
        <v>1.96875E-2</v>
      </c>
      <c r="GV8" s="1">
        <v>1.5509259259259261E-3</v>
      </c>
      <c r="GW8">
        <v>61</v>
      </c>
      <c r="GX8">
        <v>2</v>
      </c>
      <c r="GY8">
        <v>63</v>
      </c>
      <c r="GZ8">
        <v>302</v>
      </c>
      <c r="HA8">
        <v>3</v>
      </c>
      <c r="HB8">
        <v>1</v>
      </c>
      <c r="HC8">
        <v>306</v>
      </c>
      <c r="HD8">
        <v>0</v>
      </c>
      <c r="HE8">
        <v>0</v>
      </c>
      <c r="HF8">
        <v>0</v>
      </c>
      <c r="HG8">
        <v>76</v>
      </c>
      <c r="HH8">
        <v>9</v>
      </c>
      <c r="HI8">
        <v>85</v>
      </c>
      <c r="HJ8">
        <v>695</v>
      </c>
      <c r="HK8">
        <v>15</v>
      </c>
      <c r="HL8">
        <v>0</v>
      </c>
      <c r="HM8">
        <v>710</v>
      </c>
      <c r="HN8">
        <v>97.89</v>
      </c>
      <c r="HO8" s="106"/>
      <c r="HP8" s="175" t="e">
        <f t="shared" ref="HP8:HP10" si="33">HC8/HO8*100</f>
        <v>#DIV/0!</v>
      </c>
      <c r="HQ8" s="170" t="s">
        <v>2379</v>
      </c>
      <c r="HR8" s="170" t="s">
        <v>2737</v>
      </c>
      <c r="HS8" s="170" t="s">
        <v>2692</v>
      </c>
      <c r="HT8" s="170">
        <v>8</v>
      </c>
      <c r="HU8" s="1">
        <v>0.26657407407407407</v>
      </c>
      <c r="HV8" s="1">
        <v>0.15288194444444445</v>
      </c>
      <c r="HW8" s="1">
        <v>0.15288194444444445</v>
      </c>
      <c r="HX8" s="1">
        <v>4.87037037037037E-2</v>
      </c>
      <c r="HY8">
        <v>795</v>
      </c>
      <c r="HZ8">
        <v>38</v>
      </c>
      <c r="IA8">
        <v>833</v>
      </c>
      <c r="IB8">
        <v>401</v>
      </c>
      <c r="IC8">
        <v>32</v>
      </c>
      <c r="ID8">
        <v>24</v>
      </c>
      <c r="IE8">
        <v>457</v>
      </c>
      <c r="IF8">
        <v>0</v>
      </c>
      <c r="IG8">
        <v>0</v>
      </c>
      <c r="IH8">
        <v>0</v>
      </c>
      <c r="II8">
        <v>44</v>
      </c>
      <c r="IJ8">
        <v>9</v>
      </c>
      <c r="IK8">
        <v>53</v>
      </c>
      <c r="IL8">
        <v>763</v>
      </c>
      <c r="IM8">
        <v>12</v>
      </c>
      <c r="IN8">
        <v>3</v>
      </c>
      <c r="IO8">
        <v>778</v>
      </c>
      <c r="IP8">
        <v>98.07</v>
      </c>
      <c r="IQ8" s="106">
        <v>823</v>
      </c>
      <c r="IR8" s="175">
        <f t="shared" si="8"/>
        <v>55.528554070473881</v>
      </c>
      <c r="IS8" s="170" t="s">
        <v>2379</v>
      </c>
      <c r="IT8" s="170" t="s">
        <v>2737</v>
      </c>
      <c r="IU8" s="170" t="s">
        <v>2692</v>
      </c>
      <c r="IV8" s="170">
        <v>8</v>
      </c>
      <c r="IW8" s="1">
        <v>0.38702546296296297</v>
      </c>
      <c r="IX8" s="1">
        <v>0.25475694444444447</v>
      </c>
      <c r="IY8" s="1">
        <v>0.25475694444444447</v>
      </c>
      <c r="IZ8" s="1">
        <v>5.8136574074074077E-2</v>
      </c>
      <c r="JA8">
        <v>1178</v>
      </c>
      <c r="JB8">
        <v>64</v>
      </c>
      <c r="JC8">
        <v>1242</v>
      </c>
      <c r="JD8">
        <v>596</v>
      </c>
      <c r="JE8">
        <v>47</v>
      </c>
      <c r="JF8">
        <v>56</v>
      </c>
      <c r="JG8">
        <v>699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 s="106">
        <v>823</v>
      </c>
      <c r="JT8" s="175">
        <f t="shared" si="9"/>
        <v>84.933171324422844</v>
      </c>
      <c r="JU8" s="170" t="s">
        <v>2379</v>
      </c>
      <c r="JV8" s="170" t="s">
        <v>2737</v>
      </c>
      <c r="JW8" s="170" t="s">
        <v>2692</v>
      </c>
      <c r="JX8" s="170">
        <v>8</v>
      </c>
      <c r="JY8" s="1">
        <v>0.33103009259259258</v>
      </c>
      <c r="JZ8" s="1">
        <v>0.20481481481481481</v>
      </c>
      <c r="KA8" s="1">
        <v>0.20481481481481481</v>
      </c>
      <c r="KB8" s="1">
        <v>3.6180555555555556E-2</v>
      </c>
      <c r="KC8">
        <v>537</v>
      </c>
      <c r="KD8">
        <v>65</v>
      </c>
      <c r="KE8">
        <v>602</v>
      </c>
      <c r="KF8">
        <v>966</v>
      </c>
      <c r="KG8">
        <v>95</v>
      </c>
      <c r="KH8">
        <v>32</v>
      </c>
      <c r="KI8">
        <v>1093</v>
      </c>
      <c r="KJ8">
        <v>0</v>
      </c>
      <c r="KK8">
        <v>0</v>
      </c>
      <c r="KL8">
        <v>0</v>
      </c>
      <c r="KM8">
        <v>54</v>
      </c>
      <c r="KN8">
        <v>6</v>
      </c>
      <c r="KO8">
        <v>60</v>
      </c>
      <c r="KP8">
        <v>717</v>
      </c>
      <c r="KQ8">
        <v>9</v>
      </c>
      <c r="KR8">
        <v>2</v>
      </c>
      <c r="KS8">
        <v>728</v>
      </c>
      <c r="KT8">
        <v>98.49</v>
      </c>
      <c r="KU8" s="106">
        <v>823</v>
      </c>
      <c r="KV8" s="175">
        <f t="shared" si="10"/>
        <v>132.80680437424058</v>
      </c>
      <c r="KW8" s="170" t="s">
        <v>2379</v>
      </c>
      <c r="KX8" s="170" t="s">
        <v>2737</v>
      </c>
      <c r="KY8" s="170" t="s">
        <v>2692</v>
      </c>
      <c r="KZ8" s="170">
        <v>8</v>
      </c>
      <c r="LA8" s="1">
        <v>0.30792824074074071</v>
      </c>
      <c r="LB8" s="1">
        <v>0.19825231481481484</v>
      </c>
      <c r="LC8" s="1">
        <v>0.19825231481481484</v>
      </c>
      <c r="LD8" s="1">
        <v>3.6111111111111115E-2</v>
      </c>
      <c r="LE8">
        <v>932</v>
      </c>
      <c r="LF8">
        <v>108</v>
      </c>
      <c r="LG8">
        <v>1040</v>
      </c>
      <c r="LH8">
        <v>738</v>
      </c>
      <c r="LI8">
        <v>160</v>
      </c>
      <c r="LJ8">
        <v>32</v>
      </c>
      <c r="LK8">
        <v>930</v>
      </c>
      <c r="LL8">
        <v>0</v>
      </c>
      <c r="LM8">
        <v>0</v>
      </c>
      <c r="LN8">
        <v>0</v>
      </c>
      <c r="LO8">
        <v>18</v>
      </c>
      <c r="LP8">
        <v>3</v>
      </c>
      <c r="LQ8">
        <v>21</v>
      </c>
      <c r="LR8">
        <v>342</v>
      </c>
      <c r="LS8">
        <v>5</v>
      </c>
      <c r="LT8">
        <v>2</v>
      </c>
      <c r="LU8">
        <v>349</v>
      </c>
      <c r="LV8">
        <v>97.99</v>
      </c>
      <c r="LW8" s="106">
        <v>823</v>
      </c>
      <c r="LX8" s="175">
        <f t="shared" si="11"/>
        <v>113.00121506682868</v>
      </c>
      <c r="LY8" s="170" t="s">
        <v>2379</v>
      </c>
      <c r="LZ8" s="170" t="s">
        <v>2737</v>
      </c>
      <c r="MA8" s="170" t="s">
        <v>2692</v>
      </c>
      <c r="MB8" s="170">
        <v>8</v>
      </c>
      <c r="MC8" s="1">
        <v>0.234375</v>
      </c>
      <c r="MD8" s="1">
        <v>0.19825231481481484</v>
      </c>
      <c r="ME8" s="1">
        <v>7.3553240740740738E-2</v>
      </c>
      <c r="MF8" s="1">
        <v>3.6111111111111115E-2</v>
      </c>
      <c r="MG8">
        <v>932</v>
      </c>
      <c r="MH8">
        <v>108</v>
      </c>
      <c r="MI8">
        <v>1040</v>
      </c>
      <c r="MJ8">
        <v>738</v>
      </c>
      <c r="MK8">
        <v>160</v>
      </c>
      <c r="ML8">
        <v>32</v>
      </c>
      <c r="MM8">
        <v>930</v>
      </c>
      <c r="MN8">
        <v>0</v>
      </c>
      <c r="MO8">
        <v>0</v>
      </c>
      <c r="MP8">
        <v>0</v>
      </c>
      <c r="MQ8">
        <v>18</v>
      </c>
      <c r="MR8">
        <v>3</v>
      </c>
      <c r="MS8">
        <v>21</v>
      </c>
      <c r="MT8">
        <v>342</v>
      </c>
      <c r="MU8">
        <v>5</v>
      </c>
      <c r="MV8">
        <v>2</v>
      </c>
      <c r="MW8">
        <v>349</v>
      </c>
      <c r="MX8">
        <v>97.99</v>
      </c>
      <c r="MY8" s="106">
        <v>823</v>
      </c>
      <c r="MZ8" s="175">
        <f t="shared" si="12"/>
        <v>113.00121506682868</v>
      </c>
      <c r="NA8" s="170" t="s">
        <v>2379</v>
      </c>
      <c r="NB8" s="170" t="s">
        <v>2737</v>
      </c>
      <c r="NC8" s="170" t="s">
        <v>2692</v>
      </c>
      <c r="ND8" s="170">
        <v>8</v>
      </c>
      <c r="NE8" s="10">
        <v>1.0111458333333332</v>
      </c>
      <c r="NF8" s="1">
        <v>0.83042824074074073</v>
      </c>
      <c r="NG8" s="1">
        <v>0.30407407407407411</v>
      </c>
      <c r="NH8" s="1">
        <v>0.18070601851851853</v>
      </c>
      <c r="NI8">
        <v>3503</v>
      </c>
      <c r="NJ8">
        <v>277</v>
      </c>
      <c r="NK8">
        <v>3780</v>
      </c>
      <c r="NL8">
        <v>3003</v>
      </c>
      <c r="NM8">
        <v>337</v>
      </c>
      <c r="NN8">
        <v>145</v>
      </c>
      <c r="NO8">
        <v>3485</v>
      </c>
      <c r="NP8">
        <v>0</v>
      </c>
      <c r="NQ8">
        <v>0</v>
      </c>
      <c r="NR8">
        <v>0</v>
      </c>
      <c r="NS8">
        <v>192</v>
      </c>
      <c r="NT8">
        <v>27</v>
      </c>
      <c r="NU8">
        <v>219</v>
      </c>
      <c r="NV8">
        <v>2517</v>
      </c>
      <c r="NW8">
        <v>41</v>
      </c>
      <c r="NX8">
        <v>7</v>
      </c>
      <c r="NY8">
        <v>2565</v>
      </c>
      <c r="NZ8">
        <v>98.13</v>
      </c>
      <c r="OA8" s="106">
        <f t="shared" si="28"/>
        <v>3292</v>
      </c>
      <c r="OB8" s="175">
        <f t="shared" si="13"/>
        <v>105.86269744835965</v>
      </c>
      <c r="OC8" s="170" t="s">
        <v>2379</v>
      </c>
      <c r="OD8" s="170" t="s">
        <v>2737</v>
      </c>
      <c r="OE8" s="170" t="s">
        <v>2692</v>
      </c>
      <c r="OF8" s="170"/>
      <c r="OG8" s="1">
        <v>0.3586805555555555</v>
      </c>
      <c r="OH8" s="1">
        <v>0.23420138888888889</v>
      </c>
      <c r="OI8" s="1">
        <v>0.23420138888888889</v>
      </c>
      <c r="OJ8" s="1">
        <v>5.1215277777777783E-2</v>
      </c>
      <c r="OK8">
        <v>934</v>
      </c>
      <c r="OL8">
        <v>69</v>
      </c>
      <c r="OM8">
        <v>1003</v>
      </c>
      <c r="ON8">
        <v>623</v>
      </c>
      <c r="OO8">
        <v>111</v>
      </c>
      <c r="OP8">
        <v>33</v>
      </c>
      <c r="OQ8">
        <v>767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 s="106">
        <v>823</v>
      </c>
      <c r="PD8" s="175">
        <f t="shared" si="14"/>
        <v>93.195625759416771</v>
      </c>
      <c r="PE8" s="170" t="s">
        <v>2379</v>
      </c>
      <c r="PF8" s="170" t="s">
        <v>2737</v>
      </c>
      <c r="PG8" s="170" t="s">
        <v>2692</v>
      </c>
      <c r="PH8" s="170"/>
      <c r="PI8" s="1">
        <v>0.298912037037037</v>
      </c>
      <c r="PJ8" s="1">
        <v>0.20010416666666667</v>
      </c>
      <c r="PK8" s="1">
        <v>0.20010416666666667</v>
      </c>
      <c r="PL8" s="1">
        <v>4.5798611111111109E-2</v>
      </c>
      <c r="PM8">
        <v>1013</v>
      </c>
      <c r="PN8">
        <v>54</v>
      </c>
      <c r="PO8">
        <v>1067</v>
      </c>
      <c r="PP8">
        <v>1022</v>
      </c>
      <c r="PQ8">
        <v>47</v>
      </c>
      <c r="PR8">
        <v>28</v>
      </c>
      <c r="PS8">
        <v>1097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 s="106">
        <v>1020</v>
      </c>
      <c r="QF8" s="175">
        <f t="shared" si="15"/>
        <v>107.54901960784314</v>
      </c>
      <c r="QG8" s="170" t="s">
        <v>2379</v>
      </c>
      <c r="QH8" s="170" t="s">
        <v>2737</v>
      </c>
      <c r="QI8" s="170" t="s">
        <v>2692</v>
      </c>
      <c r="QK8" s="1">
        <v>0.4029282407407408</v>
      </c>
      <c r="QL8" s="1">
        <v>0.24592592592592591</v>
      </c>
      <c r="QM8" s="1">
        <v>0.24592592592592591</v>
      </c>
      <c r="QN8" s="1">
        <v>3.3333333333333333E-2</v>
      </c>
      <c r="QO8">
        <v>962</v>
      </c>
      <c r="QP8">
        <v>54</v>
      </c>
      <c r="QQ8">
        <v>1016</v>
      </c>
      <c r="QR8">
        <v>439</v>
      </c>
      <c r="QS8">
        <v>57</v>
      </c>
      <c r="QT8">
        <v>21</v>
      </c>
      <c r="QU8">
        <v>517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 s="106">
        <v>823</v>
      </c>
      <c r="RH8" s="175">
        <f t="shared" si="16"/>
        <v>62.818955042527335</v>
      </c>
      <c r="RI8" s="170" t="s">
        <v>2379</v>
      </c>
      <c r="RJ8" s="170" t="s">
        <v>2737</v>
      </c>
      <c r="RK8" s="170" t="s">
        <v>2692</v>
      </c>
      <c r="RM8" s="1">
        <v>0.35454861111111113</v>
      </c>
      <c r="RN8" s="1">
        <v>0.19540509259259262</v>
      </c>
      <c r="RO8" s="1">
        <v>0.19540509259259262</v>
      </c>
      <c r="RP8" s="1">
        <v>4.9444444444444437E-2</v>
      </c>
      <c r="RQ8">
        <v>927</v>
      </c>
      <c r="RR8">
        <v>77</v>
      </c>
      <c r="RS8">
        <v>1004</v>
      </c>
      <c r="RT8">
        <v>522</v>
      </c>
      <c r="RU8">
        <v>84</v>
      </c>
      <c r="RV8">
        <v>36</v>
      </c>
      <c r="RW8">
        <v>642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 s="106">
        <v>823</v>
      </c>
      <c r="SJ8" s="175">
        <f t="shared" si="17"/>
        <v>78.007290400972053</v>
      </c>
      <c r="SK8" s="170" t="s">
        <v>2379</v>
      </c>
      <c r="SL8" s="170" t="s">
        <v>2737</v>
      </c>
      <c r="SM8" s="170" t="s">
        <v>2692</v>
      </c>
      <c r="SO8" s="1">
        <v>0.1603125</v>
      </c>
      <c r="SP8" s="1">
        <v>9.3831018518518508E-2</v>
      </c>
      <c r="SQ8" s="1">
        <v>9.3831018518518508E-2</v>
      </c>
      <c r="SR8" s="1">
        <v>7.5925925925925926E-3</v>
      </c>
      <c r="SS8">
        <v>988</v>
      </c>
      <c r="ST8">
        <v>32</v>
      </c>
      <c r="SU8">
        <v>1020</v>
      </c>
      <c r="SV8">
        <v>278</v>
      </c>
      <c r="SW8">
        <v>24</v>
      </c>
      <c r="SX8">
        <v>14</v>
      </c>
      <c r="SY8">
        <v>316</v>
      </c>
      <c r="SZ8">
        <v>0</v>
      </c>
      <c r="TA8">
        <v>0</v>
      </c>
      <c r="TB8">
        <v>0</v>
      </c>
      <c r="TC8">
        <v>6</v>
      </c>
      <c r="TD8">
        <v>1</v>
      </c>
      <c r="TE8">
        <v>7</v>
      </c>
      <c r="TF8">
        <v>37</v>
      </c>
      <c r="TG8">
        <v>0</v>
      </c>
      <c r="TH8">
        <v>1</v>
      </c>
      <c r="TI8">
        <v>38</v>
      </c>
      <c r="TJ8">
        <v>97.37</v>
      </c>
      <c r="TK8" s="106">
        <v>823</v>
      </c>
      <c r="TL8" s="175">
        <f t="shared" si="18"/>
        <v>38.396111786148239</v>
      </c>
      <c r="TM8" s="170" t="s">
        <v>2379</v>
      </c>
      <c r="TN8" s="170" t="s">
        <v>2737</v>
      </c>
      <c r="TO8" s="170" t="s">
        <v>2692</v>
      </c>
      <c r="TQ8" s="1">
        <v>0.10143518518518518</v>
      </c>
      <c r="TR8" s="1">
        <v>9.3831018518518508E-2</v>
      </c>
      <c r="TS8" s="1">
        <v>5.8877314814814813E-2</v>
      </c>
      <c r="TT8" s="1">
        <v>7.5925925925925926E-3</v>
      </c>
      <c r="TU8">
        <v>988</v>
      </c>
      <c r="TV8">
        <v>32</v>
      </c>
      <c r="TW8">
        <v>1020</v>
      </c>
      <c r="TX8">
        <v>278</v>
      </c>
      <c r="TY8">
        <v>24</v>
      </c>
      <c r="TZ8">
        <v>14</v>
      </c>
      <c r="UA8">
        <v>316</v>
      </c>
      <c r="UB8">
        <v>0</v>
      </c>
      <c r="UC8">
        <v>0</v>
      </c>
      <c r="UD8">
        <v>0</v>
      </c>
      <c r="UE8">
        <v>6</v>
      </c>
      <c r="UF8">
        <v>1</v>
      </c>
      <c r="UG8">
        <v>7</v>
      </c>
      <c r="UH8">
        <v>37</v>
      </c>
      <c r="UI8">
        <v>0</v>
      </c>
      <c r="UJ8">
        <v>1</v>
      </c>
      <c r="UK8">
        <v>38</v>
      </c>
      <c r="UL8">
        <v>97.37</v>
      </c>
      <c r="UM8" s="106">
        <v>823</v>
      </c>
      <c r="UN8" s="175">
        <f t="shared" si="19"/>
        <v>38.396111786148239</v>
      </c>
      <c r="UO8" s="170" t="s">
        <v>2379</v>
      </c>
      <c r="UP8" s="170" t="s">
        <v>2737</v>
      </c>
      <c r="UQ8" s="170" t="s">
        <v>2692</v>
      </c>
      <c r="US8" s="10">
        <v>1.1569097222222222</v>
      </c>
      <c r="UT8" s="1">
        <v>0.96949074074074071</v>
      </c>
      <c r="UU8" s="1">
        <v>0.41849537037037038</v>
      </c>
      <c r="UV8" s="1">
        <v>0.18740740740740738</v>
      </c>
      <c r="UW8">
        <v>4824</v>
      </c>
      <c r="UX8">
        <v>286</v>
      </c>
      <c r="UY8">
        <v>5110</v>
      </c>
      <c r="UZ8">
        <v>2884</v>
      </c>
      <c r="VA8">
        <v>323</v>
      </c>
      <c r="VB8">
        <v>132</v>
      </c>
      <c r="VC8">
        <v>3339</v>
      </c>
      <c r="VD8">
        <v>0</v>
      </c>
      <c r="VE8">
        <v>0</v>
      </c>
      <c r="VF8">
        <v>0</v>
      </c>
      <c r="VG8">
        <v>6</v>
      </c>
      <c r="VH8">
        <v>1</v>
      </c>
      <c r="VI8">
        <v>7</v>
      </c>
      <c r="VJ8">
        <v>37</v>
      </c>
      <c r="VK8">
        <v>0</v>
      </c>
      <c r="VL8">
        <v>1</v>
      </c>
      <c r="VM8">
        <v>38</v>
      </c>
      <c r="VN8">
        <v>97.37</v>
      </c>
      <c r="VO8" s="106">
        <f t="shared" si="29"/>
        <v>4312</v>
      </c>
      <c r="VP8" s="175">
        <f t="shared" si="20"/>
        <v>77.435064935064929</v>
      </c>
      <c r="VQ8" s="170" t="s">
        <v>2379</v>
      </c>
      <c r="VR8" s="170" t="s">
        <v>2737</v>
      </c>
      <c r="VS8" s="170" t="s">
        <v>2692</v>
      </c>
      <c r="VU8" s="1">
        <v>0.22734953703703706</v>
      </c>
      <c r="VV8" s="1">
        <v>0.15922453703703704</v>
      </c>
      <c r="VW8" s="1">
        <v>0.15922453703703704</v>
      </c>
      <c r="VX8" s="1">
        <v>2.9861111111111113E-2</v>
      </c>
      <c r="VY8">
        <v>820</v>
      </c>
      <c r="VZ8">
        <v>31</v>
      </c>
      <c r="WA8">
        <v>851</v>
      </c>
      <c r="WB8">
        <v>245</v>
      </c>
      <c r="WC8">
        <v>34</v>
      </c>
      <c r="WD8">
        <v>6</v>
      </c>
      <c r="WE8">
        <v>285</v>
      </c>
      <c r="WF8">
        <v>0</v>
      </c>
      <c r="WG8">
        <v>0</v>
      </c>
      <c r="WH8">
        <v>0</v>
      </c>
      <c r="WI8">
        <v>16</v>
      </c>
      <c r="WJ8">
        <v>0</v>
      </c>
      <c r="WK8">
        <v>16</v>
      </c>
      <c r="WL8">
        <v>109</v>
      </c>
      <c r="WM8">
        <v>0</v>
      </c>
      <c r="WN8">
        <v>0</v>
      </c>
      <c r="WO8">
        <v>109</v>
      </c>
      <c r="WP8">
        <v>100</v>
      </c>
      <c r="WQ8" s="106">
        <v>823</v>
      </c>
      <c r="WR8" s="175">
        <f t="shared" si="21"/>
        <v>34.629404617253954</v>
      </c>
      <c r="WS8" s="170" t="s">
        <v>2379</v>
      </c>
      <c r="WT8" s="170" t="s">
        <v>2737</v>
      </c>
      <c r="WU8" s="170" t="s">
        <v>2692</v>
      </c>
      <c r="WW8" s="1">
        <v>0.28491898148148148</v>
      </c>
      <c r="WX8" s="1">
        <v>0.18711805555555558</v>
      </c>
      <c r="WY8" s="1">
        <v>0.18711805555555558</v>
      </c>
      <c r="WZ8" s="1">
        <v>4.099537037037037E-2</v>
      </c>
      <c r="XA8">
        <v>640</v>
      </c>
      <c r="XB8">
        <v>69</v>
      </c>
      <c r="XC8">
        <v>709</v>
      </c>
      <c r="XD8">
        <v>842</v>
      </c>
      <c r="XE8">
        <v>82</v>
      </c>
      <c r="XF8">
        <v>10</v>
      </c>
      <c r="XG8">
        <v>934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 s="106">
        <v>823</v>
      </c>
      <c r="XT8" s="175">
        <f t="shared" si="22"/>
        <v>113.4872417982989</v>
      </c>
      <c r="XU8" s="170" t="s">
        <v>2379</v>
      </c>
      <c r="XV8" s="170" t="s">
        <v>2737</v>
      </c>
      <c r="XW8" s="170" t="s">
        <v>2692</v>
      </c>
      <c r="XY8" s="1">
        <v>0.21456018518518519</v>
      </c>
      <c r="XZ8" s="1">
        <v>0.12836805555555555</v>
      </c>
      <c r="YA8" s="1">
        <v>0.12836805555555555</v>
      </c>
      <c r="YB8" s="1">
        <v>2.5127314814814811E-2</v>
      </c>
      <c r="YC8">
        <v>823</v>
      </c>
      <c r="YD8">
        <v>46</v>
      </c>
      <c r="YE8">
        <v>869</v>
      </c>
      <c r="YF8">
        <v>647</v>
      </c>
      <c r="YG8">
        <v>60</v>
      </c>
      <c r="YH8">
        <v>10</v>
      </c>
      <c r="YI8">
        <v>717</v>
      </c>
      <c r="YJ8">
        <v>0</v>
      </c>
      <c r="YK8">
        <v>0</v>
      </c>
      <c r="YL8">
        <v>0</v>
      </c>
      <c r="YM8">
        <v>4</v>
      </c>
      <c r="YN8">
        <v>0</v>
      </c>
      <c r="YO8">
        <v>4</v>
      </c>
      <c r="YP8">
        <v>52</v>
      </c>
      <c r="YQ8">
        <v>0</v>
      </c>
      <c r="YR8">
        <v>0</v>
      </c>
      <c r="YS8">
        <v>52</v>
      </c>
      <c r="YT8">
        <v>100</v>
      </c>
      <c r="YU8" s="106">
        <v>823</v>
      </c>
      <c r="YV8" s="175">
        <f t="shared" si="23"/>
        <v>87.120291616038884</v>
      </c>
      <c r="YW8" s="170" t="s">
        <v>2379</v>
      </c>
      <c r="YX8" s="170" t="s">
        <v>2737</v>
      </c>
      <c r="YY8" s="170" t="s">
        <v>2692</v>
      </c>
      <c r="ZA8" s="1">
        <v>7.8599537037037037E-2</v>
      </c>
      <c r="ZB8" s="1">
        <v>5.4375E-2</v>
      </c>
      <c r="ZC8" s="1">
        <v>5.4375E-2</v>
      </c>
      <c r="ZD8" s="1">
        <v>7.3958333333333341E-3</v>
      </c>
      <c r="ZE8">
        <v>166</v>
      </c>
      <c r="ZF8">
        <v>18</v>
      </c>
      <c r="ZG8">
        <v>184</v>
      </c>
      <c r="ZH8">
        <v>164</v>
      </c>
      <c r="ZI8">
        <v>34</v>
      </c>
      <c r="ZJ8">
        <v>4</v>
      </c>
      <c r="ZK8">
        <v>202</v>
      </c>
      <c r="ZL8">
        <v>0</v>
      </c>
      <c r="ZM8">
        <v>0</v>
      </c>
      <c r="ZN8">
        <v>0</v>
      </c>
      <c r="ZO8">
        <v>15</v>
      </c>
      <c r="ZP8">
        <v>2</v>
      </c>
      <c r="ZQ8">
        <v>17</v>
      </c>
      <c r="ZR8">
        <v>126</v>
      </c>
      <c r="ZS8">
        <v>4</v>
      </c>
      <c r="ZT8">
        <v>0</v>
      </c>
      <c r="ZU8">
        <v>130</v>
      </c>
      <c r="ZV8">
        <v>96.92</v>
      </c>
      <c r="ZW8" s="106"/>
      <c r="ZX8" s="175" t="e">
        <f t="shared" si="24"/>
        <v>#DIV/0!</v>
      </c>
      <c r="ZY8" s="170" t="s">
        <v>2379</v>
      </c>
      <c r="ZZ8" s="170" t="s">
        <v>2737</v>
      </c>
      <c r="AAA8" s="170" t="s">
        <v>2692</v>
      </c>
      <c r="AAC8" s="1">
        <v>5.8437499999999996E-2</v>
      </c>
      <c r="AAD8" s="1">
        <v>4.5995370370370374E-2</v>
      </c>
      <c r="AAE8" s="1">
        <v>3.8773148148148143E-3</v>
      </c>
      <c r="AAF8" s="1">
        <v>1.2430555555555554E-2</v>
      </c>
      <c r="AAG8">
        <v>148</v>
      </c>
      <c r="AAH8">
        <v>16</v>
      </c>
      <c r="AAI8">
        <v>164</v>
      </c>
      <c r="AAJ8">
        <v>641</v>
      </c>
      <c r="AAK8">
        <v>12</v>
      </c>
      <c r="AAL8">
        <v>12</v>
      </c>
      <c r="AAM8">
        <v>665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 s="106"/>
      <c r="AAZ8" s="175" t="e">
        <f t="shared" si="25"/>
        <v>#DIV/0!</v>
      </c>
      <c r="ABA8" s="170" t="s">
        <v>2379</v>
      </c>
      <c r="ABB8" s="170" t="s">
        <v>2737</v>
      </c>
      <c r="ABC8" s="170" t="s">
        <v>2692</v>
      </c>
      <c r="ABE8" s="1">
        <v>0.69204861111111116</v>
      </c>
      <c r="ABF8" s="1">
        <v>0.57620370370370366</v>
      </c>
      <c r="ABG8" s="1">
        <v>0.1774537037037037</v>
      </c>
      <c r="ABH8" s="1">
        <v>0.11584490740740742</v>
      </c>
      <c r="ABI8">
        <v>2597</v>
      </c>
      <c r="ABJ8">
        <v>180</v>
      </c>
      <c r="ABK8">
        <v>2777</v>
      </c>
      <c r="ABL8">
        <v>2539</v>
      </c>
      <c r="ABM8">
        <v>222</v>
      </c>
      <c r="ABN8">
        <v>42</v>
      </c>
      <c r="ABO8">
        <v>2803</v>
      </c>
      <c r="ABP8">
        <v>0</v>
      </c>
      <c r="ABQ8">
        <v>0</v>
      </c>
      <c r="ABR8">
        <v>0</v>
      </c>
      <c r="ABS8">
        <v>35</v>
      </c>
      <c r="ABT8">
        <v>2</v>
      </c>
      <c r="ABU8">
        <v>37</v>
      </c>
      <c r="ABV8">
        <v>287</v>
      </c>
      <c r="ABW8">
        <v>4</v>
      </c>
      <c r="ABX8">
        <v>0</v>
      </c>
      <c r="ABY8">
        <v>291</v>
      </c>
      <c r="ABZ8">
        <v>98.63</v>
      </c>
      <c r="ACA8" s="106">
        <f t="shared" si="30"/>
        <v>2469</v>
      </c>
      <c r="ACB8" s="175">
        <f t="shared" si="26"/>
        <v>113.52774402592144</v>
      </c>
    </row>
    <row r="9" spans="1:756">
      <c r="A9" s="170" t="s">
        <v>2371</v>
      </c>
      <c r="B9" s="170" t="s">
        <v>2737</v>
      </c>
      <c r="C9" s="170" t="s">
        <v>2692</v>
      </c>
      <c r="D9" s="170">
        <v>8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s="106"/>
      <c r="AB9" s="175"/>
      <c r="AC9" s="170" t="s">
        <v>2371</v>
      </c>
      <c r="AD9" s="170" t="s">
        <v>2737</v>
      </c>
      <c r="AE9" s="170" t="s">
        <v>2692</v>
      </c>
      <c r="AF9" s="170">
        <v>8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s="106"/>
      <c r="BD9" s="175"/>
      <c r="BE9" s="170" t="s">
        <v>2371</v>
      </c>
      <c r="BF9" s="170" t="s">
        <v>2737</v>
      </c>
      <c r="BG9" s="170" t="s">
        <v>2692</v>
      </c>
      <c r="BH9" s="170">
        <v>8</v>
      </c>
      <c r="BI9" s="1">
        <v>0.25840277777777776</v>
      </c>
      <c r="BJ9" s="1">
        <v>0.17310185185185187</v>
      </c>
      <c r="BK9" s="1">
        <v>0.17310185185185187</v>
      </c>
      <c r="BL9" s="1">
        <v>7.3657407407407408E-2</v>
      </c>
      <c r="BM9">
        <v>743</v>
      </c>
      <c r="BN9">
        <v>107</v>
      </c>
      <c r="BO9">
        <v>850</v>
      </c>
      <c r="BP9">
        <v>377</v>
      </c>
      <c r="BQ9">
        <v>72</v>
      </c>
      <c r="BR9">
        <v>59</v>
      </c>
      <c r="BS9">
        <v>508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 s="106">
        <v>823</v>
      </c>
      <c r="CF9" s="175">
        <f t="shared" si="2"/>
        <v>61.725394896719322</v>
      </c>
      <c r="CG9" s="170" t="s">
        <v>2371</v>
      </c>
      <c r="CH9" s="170" t="s">
        <v>2737</v>
      </c>
      <c r="CI9" s="170" t="s">
        <v>2692</v>
      </c>
      <c r="CJ9" s="170">
        <v>8</v>
      </c>
      <c r="CK9" s="1">
        <v>0.37887731481481479</v>
      </c>
      <c r="CL9" s="1">
        <v>0.18917824074074074</v>
      </c>
      <c r="CM9" s="1">
        <v>0.18917824074074074</v>
      </c>
      <c r="CN9" s="1">
        <v>0.1474074074074074</v>
      </c>
      <c r="CO9">
        <v>115</v>
      </c>
      <c r="CP9">
        <v>76</v>
      </c>
      <c r="CQ9">
        <v>191</v>
      </c>
      <c r="CR9">
        <v>794</v>
      </c>
      <c r="CS9">
        <v>73</v>
      </c>
      <c r="CT9">
        <v>27</v>
      </c>
      <c r="CU9">
        <v>894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 s="106">
        <v>823</v>
      </c>
      <c r="DH9" s="175">
        <f t="shared" si="3"/>
        <v>108.6269744835966</v>
      </c>
      <c r="DI9" s="170" t="s">
        <v>2371</v>
      </c>
      <c r="DJ9" s="170" t="s">
        <v>2737</v>
      </c>
      <c r="DK9" s="170" t="s">
        <v>2692</v>
      </c>
      <c r="DL9" s="170">
        <v>8</v>
      </c>
      <c r="DM9" s="1">
        <v>0.26106481481481481</v>
      </c>
      <c r="DN9" s="1">
        <v>0.12836805555555555</v>
      </c>
      <c r="DO9" s="1">
        <v>0.12836805555555555</v>
      </c>
      <c r="DP9" s="1">
        <v>0.12269675925925926</v>
      </c>
      <c r="DQ9">
        <v>74</v>
      </c>
      <c r="DR9">
        <v>11</v>
      </c>
      <c r="DS9">
        <v>85</v>
      </c>
      <c r="DT9">
        <v>676</v>
      </c>
      <c r="DU9">
        <v>7</v>
      </c>
      <c r="DV9">
        <v>6</v>
      </c>
      <c r="DW9">
        <v>689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 s="106">
        <v>514</v>
      </c>
      <c r="EJ9" s="175">
        <f t="shared" si="31"/>
        <v>134.04669260700388</v>
      </c>
      <c r="EK9" s="170" t="s">
        <v>2371</v>
      </c>
      <c r="EL9" s="170" t="s">
        <v>2737</v>
      </c>
      <c r="EM9" s="170" t="s">
        <v>2692</v>
      </c>
      <c r="EN9" s="170">
        <v>5</v>
      </c>
      <c r="EO9" s="1">
        <v>0.25106481481481485</v>
      </c>
      <c r="EP9" s="1">
        <v>0.12836805555555555</v>
      </c>
      <c r="EQ9" s="1">
        <v>9.9884259259259266E-3</v>
      </c>
      <c r="ER9" s="1">
        <v>0.12269675925925926</v>
      </c>
      <c r="ES9">
        <v>74</v>
      </c>
      <c r="ET9">
        <v>11</v>
      </c>
      <c r="EU9">
        <v>85</v>
      </c>
      <c r="EV9">
        <v>676</v>
      </c>
      <c r="EW9">
        <v>7</v>
      </c>
      <c r="EX9">
        <v>6</v>
      </c>
      <c r="EY9">
        <v>689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 s="106">
        <v>514</v>
      </c>
      <c r="FL9" s="175">
        <f t="shared" si="32"/>
        <v>134.04669260700388</v>
      </c>
      <c r="FM9" s="170" t="s">
        <v>2371</v>
      </c>
      <c r="FN9" s="170" t="s">
        <v>2737</v>
      </c>
      <c r="FO9" s="170" t="s">
        <v>2692</v>
      </c>
      <c r="FP9" s="170">
        <v>8</v>
      </c>
      <c r="FQ9" s="1">
        <v>0.83443287037037039</v>
      </c>
      <c r="FR9" s="1">
        <v>0.49065972222222221</v>
      </c>
      <c r="FS9" s="1">
        <v>6.3912037037037031E-2</v>
      </c>
      <c r="FT9" s="1">
        <v>0.34377314814814813</v>
      </c>
      <c r="FU9">
        <v>932</v>
      </c>
      <c r="FV9">
        <v>194</v>
      </c>
      <c r="FW9">
        <v>1126</v>
      </c>
      <c r="FX9">
        <v>1847</v>
      </c>
      <c r="FY9">
        <v>152</v>
      </c>
      <c r="FZ9">
        <v>92</v>
      </c>
      <c r="GA9">
        <v>2091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f t="shared" si="27"/>
        <v>2160</v>
      </c>
      <c r="GN9" s="175">
        <f t="shared" si="6"/>
        <v>96.805555555555557</v>
      </c>
      <c r="GO9" s="170" t="s">
        <v>2371</v>
      </c>
      <c r="GP9" s="170" t="s">
        <v>2737</v>
      </c>
      <c r="GQ9" s="170" t="s">
        <v>2692</v>
      </c>
      <c r="GR9" s="170"/>
      <c r="GS9" s="1">
        <v>3.5914351851851857E-2</v>
      </c>
      <c r="GT9" s="1">
        <v>2.6284722222222223E-2</v>
      </c>
      <c r="GU9" s="1">
        <v>2.6284722222222223E-2</v>
      </c>
      <c r="GV9" s="1">
        <v>7.1643518518518514E-3</v>
      </c>
      <c r="GW9">
        <v>2</v>
      </c>
      <c r="GX9">
        <v>0</v>
      </c>
      <c r="GY9">
        <v>2</v>
      </c>
      <c r="GZ9">
        <v>12</v>
      </c>
      <c r="HA9">
        <v>0</v>
      </c>
      <c r="HB9">
        <v>0</v>
      </c>
      <c r="HC9">
        <v>12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 s="106"/>
      <c r="HP9" s="175" t="e">
        <f t="shared" si="33"/>
        <v>#DIV/0!</v>
      </c>
      <c r="HQ9" s="170" t="s">
        <v>2371</v>
      </c>
      <c r="HR9" s="170" t="s">
        <v>2737</v>
      </c>
      <c r="HS9" s="170" t="s">
        <v>2692</v>
      </c>
      <c r="HT9" s="170">
        <v>8</v>
      </c>
      <c r="HU9" s="1">
        <v>0.30783564814814818</v>
      </c>
      <c r="HV9" s="1">
        <v>0.16296296296296295</v>
      </c>
      <c r="HW9" s="1">
        <v>0.16296296296296295</v>
      </c>
      <c r="HX9" s="1">
        <v>0.12973379629629631</v>
      </c>
      <c r="HY9">
        <v>766</v>
      </c>
      <c r="HZ9">
        <v>69</v>
      </c>
      <c r="IA9">
        <v>835</v>
      </c>
      <c r="IB9">
        <v>220</v>
      </c>
      <c r="IC9">
        <v>49</v>
      </c>
      <c r="ID9">
        <v>30</v>
      </c>
      <c r="IE9">
        <v>299</v>
      </c>
      <c r="IF9">
        <v>0</v>
      </c>
      <c r="IG9">
        <v>0</v>
      </c>
      <c r="IH9">
        <v>0</v>
      </c>
      <c r="II9">
        <v>49</v>
      </c>
      <c r="IJ9">
        <v>5</v>
      </c>
      <c r="IK9">
        <v>54</v>
      </c>
      <c r="IL9">
        <v>742</v>
      </c>
      <c r="IM9">
        <v>29</v>
      </c>
      <c r="IN9">
        <v>0</v>
      </c>
      <c r="IO9">
        <v>771</v>
      </c>
      <c r="IP9">
        <v>96.24</v>
      </c>
      <c r="IQ9" s="106">
        <v>823</v>
      </c>
      <c r="IR9" s="175">
        <f t="shared" si="8"/>
        <v>36.330498177399754</v>
      </c>
      <c r="IS9" s="170" t="s">
        <v>2371</v>
      </c>
      <c r="IT9" s="170" t="s">
        <v>2737</v>
      </c>
      <c r="IU9" s="170" t="s">
        <v>2692</v>
      </c>
      <c r="IV9" s="170">
        <v>8</v>
      </c>
      <c r="IW9" s="1">
        <v>0.38688657407407406</v>
      </c>
      <c r="IX9" s="1">
        <v>0.21539351851851851</v>
      </c>
      <c r="IY9" s="1">
        <v>0.21539351851851851</v>
      </c>
      <c r="IZ9" s="1">
        <v>0.1439236111111111</v>
      </c>
      <c r="JA9">
        <v>566</v>
      </c>
      <c r="JB9">
        <v>104</v>
      </c>
      <c r="JC9">
        <v>670</v>
      </c>
      <c r="JD9">
        <v>672</v>
      </c>
      <c r="JE9">
        <v>33</v>
      </c>
      <c r="JF9">
        <v>102</v>
      </c>
      <c r="JG9">
        <v>807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 s="106">
        <v>823</v>
      </c>
      <c r="JT9" s="175">
        <f t="shared" si="9"/>
        <v>98.055893074119069</v>
      </c>
      <c r="JU9" s="170" t="s">
        <v>2371</v>
      </c>
      <c r="JV9" s="170" t="s">
        <v>2737</v>
      </c>
      <c r="JW9" s="170" t="s">
        <v>2692</v>
      </c>
      <c r="JX9" s="170">
        <v>8</v>
      </c>
      <c r="JY9" s="1">
        <v>0.34525462962962966</v>
      </c>
      <c r="JZ9" s="1">
        <v>0.16704861111111111</v>
      </c>
      <c r="KA9" s="1">
        <v>0.16704861111111111</v>
      </c>
      <c r="KB9" s="1">
        <v>0.13596064814814815</v>
      </c>
      <c r="KC9">
        <v>408</v>
      </c>
      <c r="KD9">
        <v>97</v>
      </c>
      <c r="KE9">
        <v>505</v>
      </c>
      <c r="KF9">
        <v>778</v>
      </c>
      <c r="KG9">
        <v>70</v>
      </c>
      <c r="KH9">
        <v>82</v>
      </c>
      <c r="KI9">
        <v>930</v>
      </c>
      <c r="KJ9">
        <v>0</v>
      </c>
      <c r="KK9">
        <v>0</v>
      </c>
      <c r="KL9">
        <v>0</v>
      </c>
      <c r="KM9">
        <v>54</v>
      </c>
      <c r="KN9">
        <v>3</v>
      </c>
      <c r="KO9">
        <v>57</v>
      </c>
      <c r="KP9">
        <v>693</v>
      </c>
      <c r="KQ9">
        <v>2</v>
      </c>
      <c r="KR9">
        <v>1</v>
      </c>
      <c r="KS9">
        <v>696</v>
      </c>
      <c r="KT9">
        <v>99.57</v>
      </c>
      <c r="KU9" s="106">
        <v>823</v>
      </c>
      <c r="KV9" s="175">
        <f t="shared" si="10"/>
        <v>113.00121506682868</v>
      </c>
      <c r="KW9" s="170" t="s">
        <v>2371</v>
      </c>
      <c r="KX9" s="170" t="s">
        <v>2737</v>
      </c>
      <c r="KY9" s="170" t="s">
        <v>2692</v>
      </c>
      <c r="KZ9" s="170">
        <v>8</v>
      </c>
      <c r="LA9" s="1">
        <v>0.37070601851851853</v>
      </c>
      <c r="LB9" s="1">
        <v>0.17543981481481483</v>
      </c>
      <c r="LC9" s="1">
        <v>0.17543981481481483</v>
      </c>
      <c r="LD9" s="1">
        <v>0.18567129629629631</v>
      </c>
      <c r="LE9">
        <v>565</v>
      </c>
      <c r="LF9">
        <v>126</v>
      </c>
      <c r="LG9">
        <v>691</v>
      </c>
      <c r="LH9">
        <v>470</v>
      </c>
      <c r="LI9">
        <v>94</v>
      </c>
      <c r="LJ9">
        <v>86</v>
      </c>
      <c r="LK9">
        <v>650</v>
      </c>
      <c r="LL9">
        <v>0</v>
      </c>
      <c r="LM9">
        <v>0</v>
      </c>
      <c r="LN9">
        <v>0</v>
      </c>
      <c r="LO9">
        <v>24</v>
      </c>
      <c r="LP9">
        <v>2</v>
      </c>
      <c r="LQ9">
        <v>26</v>
      </c>
      <c r="LR9">
        <v>381</v>
      </c>
      <c r="LS9">
        <v>4</v>
      </c>
      <c r="LT9">
        <v>0</v>
      </c>
      <c r="LU9">
        <v>385</v>
      </c>
      <c r="LV9">
        <v>98.96</v>
      </c>
      <c r="LW9" s="106">
        <v>823</v>
      </c>
      <c r="LX9" s="175">
        <f t="shared" si="11"/>
        <v>78.979343863912504</v>
      </c>
      <c r="LY9" s="170" t="s">
        <v>2371</v>
      </c>
      <c r="LZ9" s="170" t="s">
        <v>2737</v>
      </c>
      <c r="MA9" s="170" t="s">
        <v>2692</v>
      </c>
      <c r="MB9" s="170">
        <v>8</v>
      </c>
      <c r="MC9" s="1">
        <v>0.3611111111111111</v>
      </c>
      <c r="MD9" s="1">
        <v>0.17543981481481483</v>
      </c>
      <c r="ME9" s="1">
        <v>9.5949074074074079E-3</v>
      </c>
      <c r="MF9" s="1">
        <v>0.18567129629629631</v>
      </c>
      <c r="MG9">
        <v>565</v>
      </c>
      <c r="MH9">
        <v>126</v>
      </c>
      <c r="MI9">
        <v>691</v>
      </c>
      <c r="MJ9">
        <v>470</v>
      </c>
      <c r="MK9">
        <v>94</v>
      </c>
      <c r="ML9">
        <v>86</v>
      </c>
      <c r="MM9">
        <v>650</v>
      </c>
      <c r="MN9">
        <v>0</v>
      </c>
      <c r="MO9">
        <v>0</v>
      </c>
      <c r="MP9">
        <v>0</v>
      </c>
      <c r="MQ9">
        <v>24</v>
      </c>
      <c r="MR9">
        <v>2</v>
      </c>
      <c r="MS9">
        <v>26</v>
      </c>
      <c r="MT9">
        <v>381</v>
      </c>
      <c r="MU9">
        <v>4</v>
      </c>
      <c r="MV9">
        <v>0</v>
      </c>
      <c r="MW9">
        <v>385</v>
      </c>
      <c r="MX9">
        <v>98.96</v>
      </c>
      <c r="MY9" s="106">
        <v>823</v>
      </c>
      <c r="MZ9" s="175">
        <f t="shared" si="12"/>
        <v>78.979343863912504</v>
      </c>
      <c r="NA9" s="170" t="s">
        <v>2371</v>
      </c>
      <c r="NB9" s="170" t="s">
        <v>2737</v>
      </c>
      <c r="NC9" s="170" t="s">
        <v>2692</v>
      </c>
      <c r="ND9" s="170">
        <v>8</v>
      </c>
      <c r="NE9" s="10">
        <v>1.3496296296296295</v>
      </c>
      <c r="NF9" s="1">
        <v>0.74715277777777767</v>
      </c>
      <c r="NG9" s="1">
        <v>9.6990740740740752E-2</v>
      </c>
      <c r="NH9" s="1">
        <v>0.60247685185185185</v>
      </c>
      <c r="NI9">
        <v>2307</v>
      </c>
      <c r="NJ9">
        <v>396</v>
      </c>
      <c r="NK9">
        <v>2703</v>
      </c>
      <c r="NL9">
        <v>2152</v>
      </c>
      <c r="NM9">
        <v>246</v>
      </c>
      <c r="NN9">
        <v>300</v>
      </c>
      <c r="NO9">
        <v>2698</v>
      </c>
      <c r="NP9">
        <v>0</v>
      </c>
      <c r="NQ9">
        <v>0</v>
      </c>
      <c r="NR9">
        <v>0</v>
      </c>
      <c r="NS9">
        <v>127</v>
      </c>
      <c r="NT9">
        <v>10</v>
      </c>
      <c r="NU9">
        <v>137</v>
      </c>
      <c r="NV9">
        <v>1816</v>
      </c>
      <c r="NW9">
        <v>35</v>
      </c>
      <c r="NX9">
        <v>1</v>
      </c>
      <c r="NY9">
        <v>1852</v>
      </c>
      <c r="NZ9">
        <v>98.06</v>
      </c>
      <c r="OA9" s="106">
        <f t="shared" si="28"/>
        <v>3292</v>
      </c>
      <c r="OB9" s="175">
        <f t="shared" si="13"/>
        <v>81.956257594167681</v>
      </c>
      <c r="OC9" s="170" t="s">
        <v>2371</v>
      </c>
      <c r="OD9" s="170" t="s">
        <v>2737</v>
      </c>
      <c r="OE9" s="170" t="s">
        <v>2692</v>
      </c>
      <c r="OF9" s="170"/>
      <c r="OG9" s="1">
        <v>0.37084490740740739</v>
      </c>
      <c r="OH9" s="1">
        <v>0.18508101851851852</v>
      </c>
      <c r="OI9" s="1">
        <v>0.18508101851851852</v>
      </c>
      <c r="OJ9" s="1">
        <v>0.14918981481481483</v>
      </c>
      <c r="OK9">
        <v>229</v>
      </c>
      <c r="OL9">
        <v>94</v>
      </c>
      <c r="OM9">
        <v>323</v>
      </c>
      <c r="ON9">
        <v>700</v>
      </c>
      <c r="OO9">
        <v>140</v>
      </c>
      <c r="OP9">
        <v>60</v>
      </c>
      <c r="OQ9">
        <v>900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 s="106">
        <v>823</v>
      </c>
      <c r="PD9" s="175">
        <f t="shared" si="14"/>
        <v>109.35601458080195</v>
      </c>
      <c r="PE9" s="170" t="s">
        <v>2371</v>
      </c>
      <c r="PF9" s="170" t="s">
        <v>2737</v>
      </c>
      <c r="PG9" s="170" t="s">
        <v>2692</v>
      </c>
      <c r="PH9" s="170"/>
      <c r="PI9" s="1">
        <v>0.3388194444444444</v>
      </c>
      <c r="PJ9" s="1">
        <v>0.13342592592592592</v>
      </c>
      <c r="PK9" s="1">
        <v>0.13342592592592592</v>
      </c>
      <c r="PL9" s="1">
        <v>0.18577546296296296</v>
      </c>
      <c r="PM9">
        <v>542</v>
      </c>
      <c r="PN9">
        <v>96</v>
      </c>
      <c r="PO9">
        <v>638</v>
      </c>
      <c r="PP9">
        <v>403</v>
      </c>
      <c r="PQ9">
        <v>107</v>
      </c>
      <c r="PR9">
        <v>39</v>
      </c>
      <c r="PS9">
        <v>549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 s="106">
        <v>823</v>
      </c>
      <c r="QF9" s="175">
        <f t="shared" si="15"/>
        <v>66.707168894289183</v>
      </c>
      <c r="QG9" s="170" t="s">
        <v>2371</v>
      </c>
      <c r="QH9" s="170" t="s">
        <v>2737</v>
      </c>
      <c r="QI9" s="170" t="s">
        <v>2692</v>
      </c>
      <c r="QK9" s="1">
        <v>0.31430555555555556</v>
      </c>
      <c r="QL9" s="1">
        <v>0.12686342592592592</v>
      </c>
      <c r="QM9" s="1">
        <v>0.12686342592592592</v>
      </c>
      <c r="QN9" s="1">
        <v>0.16393518518518518</v>
      </c>
      <c r="QO9">
        <v>486</v>
      </c>
      <c r="QP9">
        <v>77</v>
      </c>
      <c r="QQ9">
        <v>563</v>
      </c>
      <c r="QR9">
        <v>375</v>
      </c>
      <c r="QS9">
        <v>70</v>
      </c>
      <c r="QT9">
        <v>48</v>
      </c>
      <c r="QU9">
        <v>493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 s="106">
        <v>823</v>
      </c>
      <c r="RH9" s="175">
        <f t="shared" si="16"/>
        <v>59.902794653705946</v>
      </c>
      <c r="RI9" s="170" t="s">
        <v>2371</v>
      </c>
      <c r="RJ9" s="170" t="s">
        <v>2737</v>
      </c>
      <c r="RK9" s="170" t="s">
        <v>2692</v>
      </c>
      <c r="RM9" s="1">
        <v>0.41524305555555557</v>
      </c>
      <c r="RN9" s="1">
        <v>0.20048611111111111</v>
      </c>
      <c r="RO9" s="1">
        <v>0.20048611111111111</v>
      </c>
      <c r="RP9" s="1">
        <v>0.19381944444444443</v>
      </c>
      <c r="RQ9">
        <v>544</v>
      </c>
      <c r="RR9">
        <v>131</v>
      </c>
      <c r="RS9">
        <v>675</v>
      </c>
      <c r="RT9">
        <v>541</v>
      </c>
      <c r="RU9">
        <v>119</v>
      </c>
      <c r="RV9">
        <v>86</v>
      </c>
      <c r="RW9">
        <v>746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 s="106">
        <v>823</v>
      </c>
      <c r="SJ9" s="175">
        <f t="shared" si="17"/>
        <v>90.64398541919806</v>
      </c>
      <c r="SK9" s="170" t="s">
        <v>2371</v>
      </c>
      <c r="SL9" s="170" t="s">
        <v>2737</v>
      </c>
      <c r="SM9" s="170" t="s">
        <v>2692</v>
      </c>
      <c r="SO9" s="1">
        <v>0</v>
      </c>
      <c r="SP9" s="1">
        <v>0</v>
      </c>
      <c r="SQ9" s="1">
        <v>0</v>
      </c>
      <c r="SR9" s="1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7</v>
      </c>
      <c r="TD9">
        <v>1</v>
      </c>
      <c r="TE9">
        <v>8</v>
      </c>
      <c r="TF9">
        <v>34</v>
      </c>
      <c r="TG9">
        <v>1</v>
      </c>
      <c r="TH9">
        <v>0</v>
      </c>
      <c r="TI9">
        <v>35</v>
      </c>
      <c r="TJ9">
        <v>97.14</v>
      </c>
      <c r="TK9" s="106"/>
      <c r="TL9" s="175"/>
      <c r="TM9" s="170" t="s">
        <v>2371</v>
      </c>
      <c r="TN9" s="170" t="s">
        <v>2737</v>
      </c>
      <c r="TO9" s="170" t="s">
        <v>2692</v>
      </c>
      <c r="TQ9" s="1">
        <v>0</v>
      </c>
      <c r="TR9" s="1">
        <v>0</v>
      </c>
      <c r="TS9" s="1">
        <v>0</v>
      </c>
      <c r="TT9" s="1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7</v>
      </c>
      <c r="UF9">
        <v>1</v>
      </c>
      <c r="UG9">
        <v>8</v>
      </c>
      <c r="UH9">
        <v>34</v>
      </c>
      <c r="UI9">
        <v>1</v>
      </c>
      <c r="UJ9">
        <v>0</v>
      </c>
      <c r="UK9">
        <v>35</v>
      </c>
      <c r="UL9">
        <v>97.14</v>
      </c>
      <c r="UM9" s="106"/>
      <c r="UN9" s="175" t="e">
        <f t="shared" si="19"/>
        <v>#DIV/0!</v>
      </c>
      <c r="UO9" s="170" t="s">
        <v>2371</v>
      </c>
      <c r="UP9" s="170" t="s">
        <v>2737</v>
      </c>
      <c r="UQ9" s="170" t="s">
        <v>2692</v>
      </c>
      <c r="US9" s="10">
        <v>1.338611111111111</v>
      </c>
      <c r="UT9" s="1">
        <v>0.64586805555555549</v>
      </c>
      <c r="UU9" s="1">
        <v>0.10062500000000001</v>
      </c>
      <c r="UV9" s="1">
        <v>0.69273148148148145</v>
      </c>
      <c r="UW9">
        <v>1801</v>
      </c>
      <c r="UX9">
        <v>398</v>
      </c>
      <c r="UY9">
        <v>2199</v>
      </c>
      <c r="UZ9">
        <v>2019</v>
      </c>
      <c r="VA9">
        <v>436</v>
      </c>
      <c r="VB9">
        <v>233</v>
      </c>
      <c r="VC9">
        <v>2688</v>
      </c>
      <c r="VD9">
        <v>0</v>
      </c>
      <c r="VE9">
        <v>0</v>
      </c>
      <c r="VF9">
        <v>0</v>
      </c>
      <c r="VG9">
        <v>7</v>
      </c>
      <c r="VH9">
        <v>1</v>
      </c>
      <c r="VI9">
        <v>8</v>
      </c>
      <c r="VJ9">
        <v>34</v>
      </c>
      <c r="VK9">
        <v>1</v>
      </c>
      <c r="VL9">
        <v>0</v>
      </c>
      <c r="VM9">
        <v>35</v>
      </c>
      <c r="VN9">
        <v>97.14</v>
      </c>
      <c r="VO9" s="106">
        <f t="shared" si="29"/>
        <v>3292</v>
      </c>
      <c r="VP9" s="175">
        <f t="shared" si="20"/>
        <v>81.652490886998791</v>
      </c>
      <c r="VQ9" s="170" t="s">
        <v>2371</v>
      </c>
      <c r="VR9" s="170" t="s">
        <v>2737</v>
      </c>
      <c r="VS9" s="170" t="s">
        <v>2692</v>
      </c>
      <c r="VU9" s="1">
        <v>0.34469907407407407</v>
      </c>
      <c r="VV9" s="1">
        <v>0.11534722222222223</v>
      </c>
      <c r="VW9" s="1">
        <v>0.11534722222222223</v>
      </c>
      <c r="VX9" s="1">
        <v>0.21283564814814815</v>
      </c>
      <c r="VY9">
        <v>407</v>
      </c>
      <c r="VZ9">
        <v>120</v>
      </c>
      <c r="WA9">
        <v>527</v>
      </c>
      <c r="WB9">
        <v>401</v>
      </c>
      <c r="WC9">
        <v>125</v>
      </c>
      <c r="WD9">
        <v>27</v>
      </c>
      <c r="WE9">
        <v>553</v>
      </c>
      <c r="WF9">
        <v>0</v>
      </c>
      <c r="WG9">
        <v>0</v>
      </c>
      <c r="WH9">
        <v>0</v>
      </c>
      <c r="WI9">
        <v>25</v>
      </c>
      <c r="WJ9">
        <v>3</v>
      </c>
      <c r="WK9">
        <v>28</v>
      </c>
      <c r="WL9">
        <v>295</v>
      </c>
      <c r="WM9">
        <v>4</v>
      </c>
      <c r="WN9">
        <v>0</v>
      </c>
      <c r="WO9">
        <v>299</v>
      </c>
      <c r="WP9">
        <v>98.66</v>
      </c>
      <c r="WQ9" s="106">
        <v>823</v>
      </c>
      <c r="WR9" s="175">
        <f t="shared" si="21"/>
        <v>67.193195625759415</v>
      </c>
      <c r="WS9" s="170" t="s">
        <v>2371</v>
      </c>
      <c r="WT9" s="170" t="s">
        <v>2737</v>
      </c>
      <c r="WU9" s="170" t="s">
        <v>2692</v>
      </c>
      <c r="WW9" s="1">
        <v>0.35142361111111109</v>
      </c>
      <c r="WX9" s="1">
        <v>0.13850694444444445</v>
      </c>
      <c r="WY9" s="1">
        <v>0.13850694444444445</v>
      </c>
      <c r="WZ9" s="1">
        <v>0.14408564814814814</v>
      </c>
      <c r="XA9">
        <v>545</v>
      </c>
      <c r="XB9">
        <v>148</v>
      </c>
      <c r="XC9">
        <v>693</v>
      </c>
      <c r="XD9">
        <v>732</v>
      </c>
      <c r="XE9">
        <v>138</v>
      </c>
      <c r="XF9">
        <v>48</v>
      </c>
      <c r="XG9">
        <v>918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 s="106">
        <v>823</v>
      </c>
      <c r="XT9" s="175">
        <f t="shared" si="22"/>
        <v>111.54313487241798</v>
      </c>
      <c r="XU9" s="170" t="s">
        <v>2371</v>
      </c>
      <c r="XV9" s="170" t="s">
        <v>2737</v>
      </c>
      <c r="XW9" s="170" t="s">
        <v>2692</v>
      </c>
      <c r="XY9" s="1">
        <v>0.26775462962962965</v>
      </c>
      <c r="XZ9" s="1">
        <v>0.1310763888888889</v>
      </c>
      <c r="YA9" s="1">
        <v>0.1310763888888889</v>
      </c>
      <c r="YB9" s="1">
        <v>0.1230324074074074</v>
      </c>
      <c r="YC9">
        <v>622</v>
      </c>
      <c r="YD9">
        <v>90</v>
      </c>
      <c r="YE9">
        <v>712</v>
      </c>
      <c r="YF9">
        <v>672</v>
      </c>
      <c r="YG9">
        <v>95</v>
      </c>
      <c r="YH9">
        <v>34</v>
      </c>
      <c r="YI9">
        <v>801</v>
      </c>
      <c r="YJ9">
        <v>0</v>
      </c>
      <c r="YK9">
        <v>0</v>
      </c>
      <c r="YL9">
        <v>0</v>
      </c>
      <c r="YM9">
        <v>6</v>
      </c>
      <c r="YN9">
        <v>0</v>
      </c>
      <c r="YO9">
        <v>6</v>
      </c>
      <c r="YP9">
        <v>91</v>
      </c>
      <c r="YQ9">
        <v>0</v>
      </c>
      <c r="YR9">
        <v>0</v>
      </c>
      <c r="YS9">
        <v>91</v>
      </c>
      <c r="YT9">
        <v>100</v>
      </c>
      <c r="YU9" s="106">
        <v>823</v>
      </c>
      <c r="YV9" s="175">
        <f t="shared" si="23"/>
        <v>97.326852976913727</v>
      </c>
      <c r="YW9" s="170" t="s">
        <v>2371</v>
      </c>
      <c r="YX9" s="170" t="s">
        <v>2737</v>
      </c>
      <c r="YY9" s="170" t="s">
        <v>2692</v>
      </c>
      <c r="ZA9" s="1">
        <v>0.1607638888888889</v>
      </c>
      <c r="ZB9" s="1">
        <v>7.5312500000000004E-2</v>
      </c>
      <c r="ZC9" s="1">
        <v>7.5312500000000004E-2</v>
      </c>
      <c r="ZD9" s="1">
        <v>7.5497685185185182E-2</v>
      </c>
      <c r="ZE9">
        <v>386</v>
      </c>
      <c r="ZF9">
        <v>24</v>
      </c>
      <c r="ZG9">
        <v>410</v>
      </c>
      <c r="ZH9">
        <v>154</v>
      </c>
      <c r="ZI9">
        <v>40</v>
      </c>
      <c r="ZJ9">
        <v>14</v>
      </c>
      <c r="ZK9">
        <v>208</v>
      </c>
      <c r="ZL9">
        <v>0</v>
      </c>
      <c r="ZM9">
        <v>0</v>
      </c>
      <c r="ZN9">
        <v>0</v>
      </c>
      <c r="ZO9">
        <v>13</v>
      </c>
      <c r="ZP9">
        <v>0</v>
      </c>
      <c r="ZQ9">
        <v>13</v>
      </c>
      <c r="ZR9">
        <v>174</v>
      </c>
      <c r="ZS9">
        <v>0</v>
      </c>
      <c r="ZT9">
        <v>0</v>
      </c>
      <c r="ZU9">
        <v>174</v>
      </c>
      <c r="ZV9">
        <v>100</v>
      </c>
      <c r="ZW9" s="106"/>
      <c r="ZX9" s="175" t="e">
        <f t="shared" si="24"/>
        <v>#DIV/0!</v>
      </c>
      <c r="ZY9" s="170" t="s">
        <v>2371</v>
      </c>
      <c r="ZZ9" s="170" t="s">
        <v>2737</v>
      </c>
      <c r="AAA9" s="170" t="s">
        <v>2692</v>
      </c>
      <c r="AAC9" t="e">
        <v>#N/A</v>
      </c>
      <c r="AAD9" t="e">
        <v>#N/A</v>
      </c>
      <c r="AAE9" t="e">
        <v>#N/A</v>
      </c>
      <c r="AAF9" t="e">
        <v>#N/A</v>
      </c>
      <c r="AAG9" t="e">
        <v>#N/A</v>
      </c>
      <c r="AAH9" t="e">
        <v>#N/A</v>
      </c>
      <c r="AAI9" t="e">
        <v>#N/A</v>
      </c>
      <c r="AAJ9" t="e">
        <v>#N/A</v>
      </c>
      <c r="AAK9" t="e">
        <v>#N/A</v>
      </c>
      <c r="AAL9" t="e">
        <v>#N/A</v>
      </c>
      <c r="AAM9" t="e">
        <v>#N/A</v>
      </c>
      <c r="AAN9" t="e">
        <v>#N/A</v>
      </c>
      <c r="AAO9" t="e">
        <v>#N/A</v>
      </c>
      <c r="AAP9" t="e">
        <v>#N/A</v>
      </c>
      <c r="AAQ9" t="e">
        <v>#N/A</v>
      </c>
      <c r="AAR9" t="e">
        <v>#N/A</v>
      </c>
      <c r="AAS9" t="e">
        <v>#N/A</v>
      </c>
      <c r="AAT9" t="e">
        <v>#N/A</v>
      </c>
      <c r="AAU9" t="e">
        <v>#N/A</v>
      </c>
      <c r="AAV9" t="e">
        <v>#N/A</v>
      </c>
      <c r="AAW9" t="e">
        <v>#N/A</v>
      </c>
      <c r="AAX9" t="e">
        <v>#N/A</v>
      </c>
      <c r="AAY9" s="106"/>
      <c r="AAZ9" s="175" t="e">
        <f t="shared" si="25"/>
        <v>#N/A</v>
      </c>
      <c r="ABA9" s="170" t="s">
        <v>2371</v>
      </c>
      <c r="ABB9" s="170" t="s">
        <v>2737</v>
      </c>
      <c r="ABC9" s="170" t="s">
        <v>2692</v>
      </c>
      <c r="ABE9" s="10">
        <v>1.0157407407407406</v>
      </c>
      <c r="ABF9" s="1">
        <v>0.46025462962962965</v>
      </c>
      <c r="ABG9" s="1">
        <v>0.10891203703703704</v>
      </c>
      <c r="ABH9" s="1">
        <v>0.55547453703703698</v>
      </c>
      <c r="ABI9">
        <v>1960</v>
      </c>
      <c r="ABJ9">
        <v>382</v>
      </c>
      <c r="ABK9">
        <v>2342</v>
      </c>
      <c r="ABL9">
        <v>1959</v>
      </c>
      <c r="ABM9">
        <v>398</v>
      </c>
      <c r="ABN9">
        <v>123</v>
      </c>
      <c r="ABO9">
        <v>2480</v>
      </c>
      <c r="ABP9">
        <v>0</v>
      </c>
      <c r="ABQ9">
        <v>0</v>
      </c>
      <c r="ABR9">
        <v>0</v>
      </c>
      <c r="ABS9">
        <v>44</v>
      </c>
      <c r="ABT9">
        <v>3</v>
      </c>
      <c r="ABU9">
        <v>47</v>
      </c>
      <c r="ABV9">
        <v>560</v>
      </c>
      <c r="ABW9">
        <v>4</v>
      </c>
      <c r="ABX9">
        <v>0</v>
      </c>
      <c r="ABY9">
        <v>564</v>
      </c>
      <c r="ABZ9">
        <v>99.29</v>
      </c>
      <c r="ACA9" s="106">
        <f t="shared" si="30"/>
        <v>2469</v>
      </c>
      <c r="ACB9" s="175">
        <f t="shared" si="26"/>
        <v>100.44552450384772</v>
      </c>
    </row>
    <row r="10" spans="1:756">
      <c r="A10" s="170" t="s">
        <v>2369</v>
      </c>
      <c r="B10" s="170" t="s">
        <v>2737</v>
      </c>
      <c r="C10" s="170" t="s">
        <v>2692</v>
      </c>
      <c r="D10" s="170">
        <v>8</v>
      </c>
      <c r="E10" s="1" t="e">
        <v>#N/A</v>
      </c>
      <c r="F10" s="1" t="e">
        <v>#N/A</v>
      </c>
      <c r="G10" s="1" t="e">
        <v>#N/A</v>
      </c>
      <c r="H10" s="1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s="106"/>
      <c r="AB10" s="175" t="e">
        <f t="shared" si="0"/>
        <v>#N/A</v>
      </c>
      <c r="AC10" s="170" t="s">
        <v>2369</v>
      </c>
      <c r="AD10" s="170" t="s">
        <v>2737</v>
      </c>
      <c r="AE10" s="170" t="s">
        <v>2692</v>
      </c>
      <c r="AF10" s="170">
        <v>8</v>
      </c>
      <c r="AG10" s="1" t="e">
        <v>#N/A</v>
      </c>
      <c r="AH10" s="1" t="e">
        <v>#N/A</v>
      </c>
      <c r="AI10" s="1" t="e">
        <v>#N/A</v>
      </c>
      <c r="AJ10" s="1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s="106"/>
      <c r="BD10" s="175" t="e">
        <f t="shared" ref="BD10" si="34">AQ10/BC10*100</f>
        <v>#N/A</v>
      </c>
      <c r="BE10" s="170" t="s">
        <v>2369</v>
      </c>
      <c r="BF10" s="170" t="s">
        <v>2737</v>
      </c>
      <c r="BG10" s="170" t="s">
        <v>2692</v>
      </c>
      <c r="BH10" s="170">
        <v>8</v>
      </c>
      <c r="BI10" s="1" t="e">
        <v>#N/A</v>
      </c>
      <c r="BJ10" s="1" t="e">
        <v>#N/A</v>
      </c>
      <c r="BK10" s="1" t="e">
        <v>#N/A</v>
      </c>
      <c r="BL10" s="1" t="e">
        <v>#N/A</v>
      </c>
      <c r="BM10" t="e">
        <v>#N/A</v>
      </c>
      <c r="BN10" t="e">
        <v>#N/A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t="e">
        <v>#N/A</v>
      </c>
      <c r="BV10" t="e">
        <v>#N/A</v>
      </c>
      <c r="BW10" t="e">
        <v>#N/A</v>
      </c>
      <c r="BX10" t="e">
        <v>#N/A</v>
      </c>
      <c r="BY10" t="e">
        <v>#N/A</v>
      </c>
      <c r="BZ10" t="e">
        <v>#N/A</v>
      </c>
      <c r="CA10" t="e">
        <v>#N/A</v>
      </c>
      <c r="CB10" t="e">
        <v>#N/A</v>
      </c>
      <c r="CC10" t="e">
        <v>#N/A</v>
      </c>
      <c r="CD10" t="e">
        <v>#N/A</v>
      </c>
      <c r="CE10" s="106"/>
      <c r="CF10" s="175" t="e">
        <f t="shared" ref="CF10" si="35">BS10/CE10*100</f>
        <v>#N/A</v>
      </c>
      <c r="CG10" s="170" t="s">
        <v>2369</v>
      </c>
      <c r="CH10" s="170" t="s">
        <v>2737</v>
      </c>
      <c r="CI10" s="170" t="s">
        <v>2692</v>
      </c>
      <c r="CJ10" s="170">
        <v>8</v>
      </c>
      <c r="CK10" s="1" t="e">
        <v>#N/A</v>
      </c>
      <c r="CL10" s="1" t="e">
        <v>#N/A</v>
      </c>
      <c r="CM10" s="1" t="e">
        <v>#N/A</v>
      </c>
      <c r="CN10" s="1" t="e">
        <v>#N/A</v>
      </c>
      <c r="CO10" t="e">
        <v>#N/A</v>
      </c>
      <c r="CP10" t="e">
        <v>#N/A</v>
      </c>
      <c r="CQ10" t="e">
        <v>#N/A</v>
      </c>
      <c r="CR10" t="e">
        <v>#N/A</v>
      </c>
      <c r="CS10" t="e">
        <v>#N/A</v>
      </c>
      <c r="CT10" t="e">
        <v>#N/A</v>
      </c>
      <c r="CU10" t="e">
        <v>#N/A</v>
      </c>
      <c r="CV10" t="e">
        <v>#N/A</v>
      </c>
      <c r="CW10" t="e">
        <v>#N/A</v>
      </c>
      <c r="CX10" t="e">
        <v>#N/A</v>
      </c>
      <c r="CY10" t="e">
        <v>#N/A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s="106"/>
      <c r="DH10" s="175" t="e">
        <f t="shared" ref="DH10" si="36">CU10/DG10*100</f>
        <v>#N/A</v>
      </c>
      <c r="DI10" s="170" t="s">
        <v>2369</v>
      </c>
      <c r="DJ10" s="170" t="s">
        <v>2737</v>
      </c>
      <c r="DK10" s="170" t="s">
        <v>2692</v>
      </c>
      <c r="DL10" s="170">
        <v>8</v>
      </c>
      <c r="DM10" s="1" t="e">
        <v>#N/A</v>
      </c>
      <c r="DN10" s="1" t="e">
        <v>#N/A</v>
      </c>
      <c r="DO10" s="1" t="e">
        <v>#N/A</v>
      </c>
      <c r="DP10" s="1" t="e">
        <v>#N/A</v>
      </c>
      <c r="DQ10" t="e">
        <v>#N/A</v>
      </c>
      <c r="DR10" t="e">
        <v>#N/A</v>
      </c>
      <c r="DS10" t="e">
        <v>#N/A</v>
      </c>
      <c r="DT10" t="e">
        <v>#N/A</v>
      </c>
      <c r="DU10" t="e">
        <v>#N/A</v>
      </c>
      <c r="DV10" t="e">
        <v>#N/A</v>
      </c>
      <c r="DW10" t="e">
        <v>#N/A</v>
      </c>
      <c r="DX10" t="e">
        <v>#N/A</v>
      </c>
      <c r="DY10" t="e">
        <v>#N/A</v>
      </c>
      <c r="DZ10" t="e">
        <v>#N/A</v>
      </c>
      <c r="EA10" t="e">
        <v>#N/A</v>
      </c>
      <c r="EB10" t="e">
        <v>#N/A</v>
      </c>
      <c r="EC10" t="e">
        <v>#N/A</v>
      </c>
      <c r="ED10" t="e">
        <v>#N/A</v>
      </c>
      <c r="EE10" t="e">
        <v>#N/A</v>
      </c>
      <c r="EF10" t="e">
        <v>#N/A</v>
      </c>
      <c r="EG10" t="e">
        <v>#N/A</v>
      </c>
      <c r="EH10" t="e">
        <v>#N/A</v>
      </c>
      <c r="EI10" s="106"/>
      <c r="EJ10" s="175" t="e">
        <f t="shared" si="31"/>
        <v>#N/A</v>
      </c>
      <c r="EK10" s="170" t="s">
        <v>2369</v>
      </c>
      <c r="EL10" s="170" t="s">
        <v>2737</v>
      </c>
      <c r="EM10" s="170" t="s">
        <v>2692</v>
      </c>
      <c r="EN10" s="170">
        <v>8</v>
      </c>
      <c r="EO10" s="1" t="e">
        <v>#N/A</v>
      </c>
      <c r="EP10" s="1" t="e">
        <v>#N/A</v>
      </c>
      <c r="EQ10" s="1" t="e">
        <v>#N/A</v>
      </c>
      <c r="ER10" s="1" t="e">
        <v>#N/A</v>
      </c>
      <c r="ES10" t="e">
        <v>#N/A</v>
      </c>
      <c r="ET10" t="e">
        <v>#N/A</v>
      </c>
      <c r="EU10" t="e">
        <v>#N/A</v>
      </c>
      <c r="EV10" t="e">
        <v>#N/A</v>
      </c>
      <c r="EW10" t="e">
        <v>#N/A</v>
      </c>
      <c r="EX10" t="e">
        <v>#N/A</v>
      </c>
      <c r="EY10" t="e">
        <v>#N/A</v>
      </c>
      <c r="EZ10" t="e">
        <v>#N/A</v>
      </c>
      <c r="FA10" t="e">
        <v>#N/A</v>
      </c>
      <c r="FB10" t="e">
        <v>#N/A</v>
      </c>
      <c r="FC10" t="e">
        <v>#N/A</v>
      </c>
      <c r="FD10" t="e">
        <v>#N/A</v>
      </c>
      <c r="FE10" t="e">
        <v>#N/A</v>
      </c>
      <c r="FF10" t="e">
        <v>#N/A</v>
      </c>
      <c r="FG10" t="e">
        <v>#N/A</v>
      </c>
      <c r="FH10" t="e">
        <v>#N/A</v>
      </c>
      <c r="FI10" t="e">
        <v>#N/A</v>
      </c>
      <c r="FJ10" t="e">
        <v>#N/A</v>
      </c>
      <c r="FK10" s="106"/>
      <c r="FL10" s="175" t="e">
        <f t="shared" si="32"/>
        <v>#N/A</v>
      </c>
      <c r="FM10" s="170" t="s">
        <v>2369</v>
      </c>
      <c r="FN10" s="170" t="s">
        <v>2737</v>
      </c>
      <c r="FO10" s="170" t="s">
        <v>2692</v>
      </c>
      <c r="FP10" s="170">
        <v>8</v>
      </c>
      <c r="FQ10" t="e">
        <v>#N/A</v>
      </c>
      <c r="FR10" t="e">
        <v>#N/A</v>
      </c>
      <c r="FS10" t="e">
        <v>#N/A</v>
      </c>
      <c r="FT10" t="e">
        <v>#N/A</v>
      </c>
      <c r="FU10" t="e">
        <v>#N/A</v>
      </c>
      <c r="FV10" t="e">
        <v>#N/A</v>
      </c>
      <c r="FW10" t="e">
        <v>#N/A</v>
      </c>
      <c r="FX10" t="e">
        <v>#N/A</v>
      </c>
      <c r="FY10" t="e">
        <v>#N/A</v>
      </c>
      <c r="FZ10" t="e">
        <v>#N/A</v>
      </c>
      <c r="GA10" t="e">
        <v>#N/A</v>
      </c>
      <c r="GB10" t="e">
        <v>#N/A</v>
      </c>
      <c r="GC10" t="e">
        <v>#N/A</v>
      </c>
      <c r="GD10" t="e">
        <v>#N/A</v>
      </c>
      <c r="GE10" t="e">
        <v>#N/A</v>
      </c>
      <c r="GF10" t="e">
        <v>#N/A</v>
      </c>
      <c r="GG10" t="e">
        <v>#N/A</v>
      </c>
      <c r="GH10" t="e">
        <v>#N/A</v>
      </c>
      <c r="GI10" t="e">
        <v>#N/A</v>
      </c>
      <c r="GJ10" t="e">
        <v>#N/A</v>
      </c>
      <c r="GK10" t="e">
        <v>#N/A</v>
      </c>
      <c r="GL10" t="e">
        <v>#N/A</v>
      </c>
      <c r="GM10">
        <f t="shared" si="27"/>
        <v>0</v>
      </c>
      <c r="GN10" s="175" t="e">
        <f t="shared" si="6"/>
        <v>#N/A</v>
      </c>
      <c r="GO10" s="170" t="s">
        <v>2369</v>
      </c>
      <c r="GP10" s="170" t="s">
        <v>2737</v>
      </c>
      <c r="GQ10" s="170" t="s">
        <v>2692</v>
      </c>
      <c r="GR10" s="170"/>
      <c r="GS10" s="1">
        <v>0</v>
      </c>
      <c r="GT10" s="1">
        <v>0</v>
      </c>
      <c r="GU10" s="1">
        <v>0</v>
      </c>
      <c r="GV10" s="1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 s="106"/>
      <c r="HP10" s="175" t="e">
        <f t="shared" si="33"/>
        <v>#DIV/0!</v>
      </c>
      <c r="HQ10" s="170" t="s">
        <v>2369</v>
      </c>
      <c r="HR10" s="170" t="s">
        <v>2737</v>
      </c>
      <c r="HS10" s="170" t="s">
        <v>2692</v>
      </c>
      <c r="HT10" s="170">
        <v>8</v>
      </c>
      <c r="HU10" s="1">
        <v>0.39187499999999997</v>
      </c>
      <c r="HV10" s="1">
        <v>0.25855324074074076</v>
      </c>
      <c r="HW10" s="1">
        <v>0.25855324074074076</v>
      </c>
      <c r="HX10" s="1">
        <v>1.2662037037037039E-2</v>
      </c>
      <c r="HY10">
        <v>596</v>
      </c>
      <c r="HZ10">
        <v>111</v>
      </c>
      <c r="IA10">
        <v>707</v>
      </c>
      <c r="IB10">
        <v>567</v>
      </c>
      <c r="IC10">
        <v>85</v>
      </c>
      <c r="ID10">
        <v>57</v>
      </c>
      <c r="IE10">
        <v>709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 s="106">
        <v>823</v>
      </c>
      <c r="IR10" s="175">
        <f t="shared" si="8"/>
        <v>86.148238153098418</v>
      </c>
      <c r="IS10" s="170" t="s">
        <v>2369</v>
      </c>
      <c r="IT10" s="170" t="s">
        <v>2737</v>
      </c>
      <c r="IU10" s="170" t="s">
        <v>2692</v>
      </c>
      <c r="IV10" s="170">
        <v>8</v>
      </c>
      <c r="IW10" s="1">
        <v>0.41093750000000001</v>
      </c>
      <c r="IX10" s="1">
        <v>0.25059027777777781</v>
      </c>
      <c r="IY10" s="1">
        <v>0.25059027777777781</v>
      </c>
      <c r="IZ10" s="1">
        <v>3.3298611111111112E-2</v>
      </c>
      <c r="JA10">
        <v>572</v>
      </c>
      <c r="JB10">
        <v>116</v>
      </c>
      <c r="JC10">
        <v>688</v>
      </c>
      <c r="JD10">
        <v>375</v>
      </c>
      <c r="JE10">
        <v>80</v>
      </c>
      <c r="JF10">
        <v>78</v>
      </c>
      <c r="JG10">
        <v>533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 s="106">
        <v>823</v>
      </c>
      <c r="JT10" s="175">
        <f t="shared" si="9"/>
        <v>64.763061968408266</v>
      </c>
      <c r="JU10" s="170" t="s">
        <v>2369</v>
      </c>
      <c r="JV10" s="170" t="s">
        <v>2737</v>
      </c>
      <c r="JW10" s="170" t="s">
        <v>2692</v>
      </c>
      <c r="JX10" s="170">
        <v>8</v>
      </c>
      <c r="JY10" s="1">
        <v>0.42234953703703698</v>
      </c>
      <c r="JZ10" s="1">
        <v>0.29016203703703702</v>
      </c>
      <c r="KA10" s="1">
        <v>0.29016203703703702</v>
      </c>
      <c r="KB10" s="1">
        <v>3.0590277777777775E-2</v>
      </c>
      <c r="KC10">
        <v>437</v>
      </c>
      <c r="KD10">
        <v>147</v>
      </c>
      <c r="KE10">
        <v>584</v>
      </c>
      <c r="KF10">
        <v>704</v>
      </c>
      <c r="KG10">
        <v>180</v>
      </c>
      <c r="KH10">
        <v>100</v>
      </c>
      <c r="KI10">
        <v>984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 s="106">
        <v>823</v>
      </c>
      <c r="KV10" s="175">
        <f t="shared" si="10"/>
        <v>119.56257594167678</v>
      </c>
      <c r="KW10" s="170" t="s">
        <v>2369</v>
      </c>
      <c r="KX10" s="170" t="s">
        <v>2737</v>
      </c>
      <c r="KY10" s="170" t="s">
        <v>2692</v>
      </c>
      <c r="KZ10" s="170">
        <v>8</v>
      </c>
      <c r="LA10" s="1">
        <v>0.4418171296296296</v>
      </c>
      <c r="LB10" s="1">
        <v>0.31789351851851849</v>
      </c>
      <c r="LC10" s="1">
        <v>0.31789351851851849</v>
      </c>
      <c r="LD10" s="1">
        <v>2.6770833333333331E-2</v>
      </c>
      <c r="LE10">
        <v>467</v>
      </c>
      <c r="LF10">
        <v>211</v>
      </c>
      <c r="LG10">
        <v>678</v>
      </c>
      <c r="LH10">
        <v>769</v>
      </c>
      <c r="LI10">
        <v>326</v>
      </c>
      <c r="LJ10">
        <v>96</v>
      </c>
      <c r="LK10">
        <v>1191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 s="106">
        <v>823</v>
      </c>
      <c r="LX10" s="175">
        <f t="shared" si="11"/>
        <v>144.71445929526124</v>
      </c>
      <c r="LY10" s="170" t="s">
        <v>2369</v>
      </c>
      <c r="LZ10" s="170" t="s">
        <v>2737</v>
      </c>
      <c r="MA10" s="170" t="s">
        <v>2692</v>
      </c>
      <c r="MB10" s="170">
        <v>8</v>
      </c>
      <c r="MC10" s="1">
        <v>0.34467592592592594</v>
      </c>
      <c r="MD10" s="1">
        <v>0.31789351851851849</v>
      </c>
      <c r="ME10" s="1">
        <v>9.7141203703703702E-2</v>
      </c>
      <c r="MF10" s="1">
        <v>2.6770833333333331E-2</v>
      </c>
      <c r="MG10">
        <v>467</v>
      </c>
      <c r="MH10">
        <v>211</v>
      </c>
      <c r="MI10">
        <v>678</v>
      </c>
      <c r="MJ10">
        <v>769</v>
      </c>
      <c r="MK10">
        <v>326</v>
      </c>
      <c r="ML10">
        <v>96</v>
      </c>
      <c r="MM10">
        <v>1191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 s="106">
        <v>823</v>
      </c>
      <c r="MZ10" s="175">
        <f t="shared" si="12"/>
        <v>144.71445929526124</v>
      </c>
      <c r="NA10" s="170" t="s">
        <v>2369</v>
      </c>
      <c r="NB10" s="170" t="s">
        <v>2737</v>
      </c>
      <c r="NC10" s="170" t="s">
        <v>2692</v>
      </c>
      <c r="ND10" s="170">
        <v>8</v>
      </c>
      <c r="NE10" s="10">
        <v>1.2205671296296297</v>
      </c>
      <c r="NF10" s="10">
        <v>1.1172222222222221</v>
      </c>
      <c r="NG10" s="1">
        <v>0.44641203703703702</v>
      </c>
      <c r="NH10" s="1">
        <v>0.10334490740740741</v>
      </c>
      <c r="NI10">
        <v>2072</v>
      </c>
      <c r="NJ10">
        <v>585</v>
      </c>
      <c r="NK10">
        <v>2657</v>
      </c>
      <c r="NL10">
        <v>2415</v>
      </c>
      <c r="NM10">
        <v>671</v>
      </c>
      <c r="NN10">
        <v>331</v>
      </c>
      <c r="NO10">
        <v>3417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 s="106">
        <f t="shared" si="28"/>
        <v>3292</v>
      </c>
      <c r="OB10" s="175">
        <f t="shared" si="13"/>
        <v>103.79708383961118</v>
      </c>
      <c r="OC10" s="170" t="s">
        <v>2369</v>
      </c>
      <c r="OD10" s="170" t="s">
        <v>2737</v>
      </c>
      <c r="OE10" s="170" t="s">
        <v>2692</v>
      </c>
      <c r="OF10" s="170"/>
      <c r="OG10" s="1">
        <v>0.47274305555555557</v>
      </c>
      <c r="OH10" s="1">
        <v>0.29754629629629631</v>
      </c>
      <c r="OI10" s="1">
        <v>0.29754629629629631</v>
      </c>
      <c r="OJ10" s="1">
        <v>3.4027777777777775E-2</v>
      </c>
      <c r="OK10">
        <v>362</v>
      </c>
      <c r="OL10">
        <v>163</v>
      </c>
      <c r="OM10">
        <v>525</v>
      </c>
      <c r="ON10">
        <v>372</v>
      </c>
      <c r="OO10">
        <v>183</v>
      </c>
      <c r="OP10">
        <v>79</v>
      </c>
      <c r="OQ10">
        <v>634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 s="106">
        <v>823</v>
      </c>
      <c r="PD10" s="175">
        <f t="shared" si="14"/>
        <v>77.035236938031588</v>
      </c>
      <c r="PE10" s="170" t="s">
        <v>2369</v>
      </c>
      <c r="PF10" s="170" t="s">
        <v>2737</v>
      </c>
      <c r="PG10" s="170" t="s">
        <v>2692</v>
      </c>
      <c r="PH10" s="170"/>
      <c r="PI10" s="1">
        <v>0.5298842592592593</v>
      </c>
      <c r="PJ10" s="1">
        <v>0.36212962962962963</v>
      </c>
      <c r="PK10" s="1">
        <v>0.36212962962962963</v>
      </c>
      <c r="PL10" s="1">
        <v>3.15625E-2</v>
      </c>
      <c r="PM10">
        <v>449</v>
      </c>
      <c r="PN10">
        <v>167</v>
      </c>
      <c r="PO10">
        <v>616</v>
      </c>
      <c r="PP10">
        <v>658</v>
      </c>
      <c r="PQ10">
        <v>264</v>
      </c>
      <c r="PR10">
        <v>62</v>
      </c>
      <c r="PS10">
        <v>984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 s="106">
        <v>1020</v>
      </c>
      <c r="QF10" s="175">
        <f t="shared" si="15"/>
        <v>96.470588235294116</v>
      </c>
      <c r="QG10" s="170" t="s">
        <v>2369</v>
      </c>
      <c r="QH10" s="170" t="s">
        <v>2737</v>
      </c>
      <c r="QI10" s="170" t="s">
        <v>2692</v>
      </c>
      <c r="QK10" s="1">
        <v>0.40795138888888888</v>
      </c>
      <c r="QL10" s="1">
        <v>0.25559027777777776</v>
      </c>
      <c r="QM10" s="1">
        <v>0.25559027777777776</v>
      </c>
      <c r="QN10" s="1">
        <v>2.1736111111111112E-2</v>
      </c>
      <c r="QO10">
        <v>431</v>
      </c>
      <c r="QP10">
        <v>120</v>
      </c>
      <c r="QQ10">
        <v>551</v>
      </c>
      <c r="QR10">
        <v>253</v>
      </c>
      <c r="QS10">
        <v>155</v>
      </c>
      <c r="QT10">
        <v>45</v>
      </c>
      <c r="QU10">
        <v>453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 s="106">
        <v>823</v>
      </c>
      <c r="RH10" s="175">
        <f t="shared" si="16"/>
        <v>55.042527339003641</v>
      </c>
      <c r="RI10" s="170" t="s">
        <v>2369</v>
      </c>
      <c r="RJ10" s="170" t="s">
        <v>2737</v>
      </c>
      <c r="RK10" s="170" t="s">
        <v>2692</v>
      </c>
      <c r="RM10" s="1">
        <v>0.50571759259259264</v>
      </c>
      <c r="RN10" s="1">
        <v>0.36244212962962963</v>
      </c>
      <c r="RO10" s="1">
        <v>0.36244212962962963</v>
      </c>
      <c r="RP10" s="1">
        <v>2.207175925925926E-2</v>
      </c>
      <c r="RQ10">
        <v>678</v>
      </c>
      <c r="RR10">
        <v>195</v>
      </c>
      <c r="RS10">
        <v>873</v>
      </c>
      <c r="RT10">
        <v>424</v>
      </c>
      <c r="RU10">
        <v>201</v>
      </c>
      <c r="RV10">
        <v>86</v>
      </c>
      <c r="RW10">
        <v>711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 s="106">
        <v>823</v>
      </c>
      <c r="SJ10" s="175">
        <f t="shared" si="17"/>
        <v>86.391251518833528</v>
      </c>
      <c r="SK10" s="170" t="s">
        <v>2369</v>
      </c>
      <c r="SL10" s="170" t="s">
        <v>2737</v>
      </c>
      <c r="SM10" s="170" t="s">
        <v>2692</v>
      </c>
      <c r="SO10" s="1">
        <v>0.52458333333333329</v>
      </c>
      <c r="SP10" s="1">
        <v>0.35616898148148146</v>
      </c>
      <c r="SQ10" s="1">
        <v>0.35616898148148146</v>
      </c>
      <c r="SR10" s="1">
        <v>2.960648148148148E-2</v>
      </c>
      <c r="SS10">
        <v>879</v>
      </c>
      <c r="ST10">
        <v>265</v>
      </c>
      <c r="SU10">
        <v>1144</v>
      </c>
      <c r="SV10">
        <v>377</v>
      </c>
      <c r="SW10">
        <v>241</v>
      </c>
      <c r="SX10">
        <v>109</v>
      </c>
      <c r="SY10">
        <v>727</v>
      </c>
      <c r="SZ10">
        <v>0</v>
      </c>
      <c r="TA10">
        <v>0</v>
      </c>
      <c r="TB10">
        <v>0</v>
      </c>
      <c r="TC10">
        <v>1</v>
      </c>
      <c r="TD10">
        <v>2</v>
      </c>
      <c r="TE10">
        <v>3</v>
      </c>
      <c r="TF10">
        <v>48</v>
      </c>
      <c r="TG10">
        <v>0</v>
      </c>
      <c r="TH10">
        <v>2</v>
      </c>
      <c r="TI10">
        <v>50</v>
      </c>
      <c r="TJ10">
        <v>96</v>
      </c>
      <c r="TK10" s="106">
        <v>823</v>
      </c>
      <c r="TL10" s="175">
        <f t="shared" si="18"/>
        <v>88.335358444714458</v>
      </c>
      <c r="TM10" s="170" t="s">
        <v>2369</v>
      </c>
      <c r="TN10" s="170" t="s">
        <v>2737</v>
      </c>
      <c r="TO10" s="170" t="s">
        <v>2692</v>
      </c>
      <c r="TQ10" s="1">
        <v>0.38578703703703704</v>
      </c>
      <c r="TR10" s="1">
        <v>0.35616898148148146</v>
      </c>
      <c r="TS10" s="1">
        <v>0.13879629629629631</v>
      </c>
      <c r="TT10" s="1">
        <v>2.960648148148148E-2</v>
      </c>
      <c r="TU10">
        <v>879</v>
      </c>
      <c r="TV10">
        <v>265</v>
      </c>
      <c r="TW10">
        <v>1144</v>
      </c>
      <c r="TX10">
        <v>377</v>
      </c>
      <c r="TY10">
        <v>241</v>
      </c>
      <c r="TZ10">
        <v>109</v>
      </c>
      <c r="UA10">
        <v>727</v>
      </c>
      <c r="UB10">
        <v>0</v>
      </c>
      <c r="UC10">
        <v>0</v>
      </c>
      <c r="UD10">
        <v>0</v>
      </c>
      <c r="UE10">
        <v>1</v>
      </c>
      <c r="UF10">
        <v>2</v>
      </c>
      <c r="UG10">
        <v>3</v>
      </c>
      <c r="UH10">
        <v>48</v>
      </c>
      <c r="UI10">
        <v>0</v>
      </c>
      <c r="UJ10">
        <v>2</v>
      </c>
      <c r="UK10">
        <v>50</v>
      </c>
      <c r="UL10">
        <v>96</v>
      </c>
      <c r="UM10" s="106">
        <v>823</v>
      </c>
      <c r="UN10" s="175">
        <f t="shared" si="19"/>
        <v>88.335358444714458</v>
      </c>
      <c r="UO10" s="170" t="s">
        <v>2369</v>
      </c>
      <c r="UP10" s="170" t="s">
        <v>2737</v>
      </c>
      <c r="UQ10" s="170" t="s">
        <v>2692</v>
      </c>
      <c r="US10" s="10">
        <v>1.7729282407407407</v>
      </c>
      <c r="UT10" s="10">
        <v>1.633900462962963</v>
      </c>
      <c r="UU10" s="1">
        <v>0.66796296296296298</v>
      </c>
      <c r="UV10" s="1">
        <v>0.13902777777777778</v>
      </c>
      <c r="UW10">
        <v>2799</v>
      </c>
      <c r="UX10">
        <v>910</v>
      </c>
      <c r="UY10">
        <v>3709</v>
      </c>
      <c r="UZ10">
        <v>2084</v>
      </c>
      <c r="VA10">
        <v>1044</v>
      </c>
      <c r="VB10">
        <v>381</v>
      </c>
      <c r="VC10">
        <v>3509</v>
      </c>
      <c r="VD10">
        <v>0</v>
      </c>
      <c r="VE10">
        <v>0</v>
      </c>
      <c r="VF10">
        <v>0</v>
      </c>
      <c r="VG10">
        <v>1</v>
      </c>
      <c r="VH10">
        <v>2</v>
      </c>
      <c r="VI10">
        <v>3</v>
      </c>
      <c r="VJ10">
        <v>48</v>
      </c>
      <c r="VK10">
        <v>0</v>
      </c>
      <c r="VL10">
        <v>2</v>
      </c>
      <c r="VM10">
        <v>50</v>
      </c>
      <c r="VN10">
        <v>96</v>
      </c>
      <c r="VO10" s="106">
        <f t="shared" si="29"/>
        <v>4312</v>
      </c>
      <c r="VP10" s="175">
        <f t="shared" si="20"/>
        <v>81.377551020408163</v>
      </c>
      <c r="VQ10" s="170" t="s">
        <v>2369</v>
      </c>
      <c r="VR10" s="170" t="s">
        <v>2736</v>
      </c>
      <c r="VS10" s="170" t="s">
        <v>2692</v>
      </c>
      <c r="VU10" s="1">
        <v>0.53699074074074071</v>
      </c>
      <c r="VV10" s="1">
        <v>0.38836805555555554</v>
      </c>
      <c r="VW10" s="1">
        <v>0.38836805555555554</v>
      </c>
      <c r="VX10" s="1">
        <v>2.1412037037037035E-2</v>
      </c>
      <c r="VY10">
        <v>97</v>
      </c>
      <c r="VZ10">
        <v>296</v>
      </c>
      <c r="WA10">
        <v>393</v>
      </c>
      <c r="WB10">
        <v>1212</v>
      </c>
      <c r="WC10">
        <v>456</v>
      </c>
      <c r="WD10">
        <v>74</v>
      </c>
      <c r="WE10">
        <v>1742</v>
      </c>
      <c r="WF10">
        <v>0</v>
      </c>
      <c r="WG10">
        <v>0</v>
      </c>
      <c r="WH10">
        <v>0</v>
      </c>
      <c r="WI10">
        <v>14</v>
      </c>
      <c r="WJ10">
        <v>2</v>
      </c>
      <c r="WK10">
        <v>16</v>
      </c>
      <c r="WL10">
        <v>129</v>
      </c>
      <c r="WM10">
        <v>2</v>
      </c>
      <c r="WN10">
        <v>0</v>
      </c>
      <c r="WO10">
        <v>131</v>
      </c>
      <c r="WP10">
        <v>98.47</v>
      </c>
      <c r="WQ10" s="106">
        <v>2400</v>
      </c>
      <c r="WR10" s="175">
        <f t="shared" si="21"/>
        <v>72.583333333333329</v>
      </c>
      <c r="WS10" s="170" t="s">
        <v>2369</v>
      </c>
      <c r="WT10" s="170" t="s">
        <v>2737</v>
      </c>
      <c r="WU10" s="170" t="s">
        <v>2692</v>
      </c>
      <c r="WW10" s="1">
        <v>0.19033564814814816</v>
      </c>
      <c r="WX10" s="1">
        <v>0.11363425925925925</v>
      </c>
      <c r="WY10" s="1">
        <v>0.11363425925925925</v>
      </c>
      <c r="WZ10" s="1">
        <v>7.8472222222222224E-3</v>
      </c>
      <c r="XA10">
        <v>11</v>
      </c>
      <c r="XB10">
        <v>43</v>
      </c>
      <c r="XC10">
        <v>54</v>
      </c>
      <c r="XD10">
        <v>519</v>
      </c>
      <c r="XE10">
        <v>94</v>
      </c>
      <c r="XF10">
        <v>10</v>
      </c>
      <c r="XG10">
        <v>623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 s="106">
        <v>823</v>
      </c>
      <c r="XT10" s="175">
        <f t="shared" si="22"/>
        <v>75.698663426488451</v>
      </c>
      <c r="XU10" s="170" t="s">
        <v>2369</v>
      </c>
      <c r="XV10" s="170" t="s">
        <v>2736</v>
      </c>
      <c r="XW10" s="170" t="s">
        <v>2692</v>
      </c>
      <c r="XY10" s="1">
        <v>0.520625</v>
      </c>
      <c r="XZ10" s="1">
        <v>0.35759259259259263</v>
      </c>
      <c r="YA10" s="1">
        <v>0.35759259259259263</v>
      </c>
      <c r="YB10" s="1">
        <v>2.4884259259259259E-2</v>
      </c>
      <c r="YC10">
        <v>84</v>
      </c>
      <c r="YD10">
        <v>176</v>
      </c>
      <c r="YE10">
        <v>260</v>
      </c>
      <c r="YF10">
        <v>2179</v>
      </c>
      <c r="YG10">
        <v>257</v>
      </c>
      <c r="YH10">
        <v>68</v>
      </c>
      <c r="YI10">
        <v>2504</v>
      </c>
      <c r="YJ10">
        <v>0</v>
      </c>
      <c r="YK10">
        <v>0</v>
      </c>
      <c r="YL10">
        <v>0</v>
      </c>
      <c r="YM10">
        <v>10</v>
      </c>
      <c r="YN10">
        <v>1</v>
      </c>
      <c r="YO10">
        <v>11</v>
      </c>
      <c r="YP10">
        <v>208</v>
      </c>
      <c r="YQ10">
        <v>1</v>
      </c>
      <c r="YR10">
        <v>0</v>
      </c>
      <c r="YS10">
        <v>209</v>
      </c>
      <c r="YT10">
        <v>99.52</v>
      </c>
      <c r="YU10" s="106">
        <v>2400</v>
      </c>
      <c r="YV10" s="175">
        <f t="shared" si="23"/>
        <v>104.33333333333333</v>
      </c>
      <c r="YW10" s="170" t="s">
        <v>2369</v>
      </c>
      <c r="YX10" s="170" t="s">
        <v>2737</v>
      </c>
      <c r="YY10" s="170" t="s">
        <v>2692</v>
      </c>
      <c r="ZA10" s="1">
        <v>0.20972222222222223</v>
      </c>
      <c r="ZB10" s="1">
        <v>0.14129629629629628</v>
      </c>
      <c r="ZC10" s="1">
        <v>0.14129629629629628</v>
      </c>
      <c r="ZD10" s="1">
        <v>0.01</v>
      </c>
      <c r="ZE10">
        <v>27</v>
      </c>
      <c r="ZF10">
        <v>62</v>
      </c>
      <c r="ZG10">
        <v>89</v>
      </c>
      <c r="ZH10">
        <v>767</v>
      </c>
      <c r="ZI10">
        <v>99</v>
      </c>
      <c r="ZJ10">
        <v>24</v>
      </c>
      <c r="ZK10">
        <v>890</v>
      </c>
      <c r="ZL10">
        <v>0</v>
      </c>
      <c r="ZM10">
        <v>0</v>
      </c>
      <c r="ZN10">
        <v>0</v>
      </c>
      <c r="ZO10">
        <v>18</v>
      </c>
      <c r="ZP10">
        <v>3</v>
      </c>
      <c r="ZQ10">
        <v>21</v>
      </c>
      <c r="ZR10">
        <v>320</v>
      </c>
      <c r="ZS10">
        <v>0</v>
      </c>
      <c r="ZT10">
        <v>5</v>
      </c>
      <c r="ZU10">
        <v>325</v>
      </c>
      <c r="ZV10">
        <v>98.46</v>
      </c>
      <c r="ZW10" s="106"/>
      <c r="ZX10" s="175" t="e">
        <f t="shared" si="24"/>
        <v>#DIV/0!</v>
      </c>
      <c r="ZY10" s="170" t="s">
        <v>2369</v>
      </c>
      <c r="ZZ10" s="170" t="s">
        <v>2737</v>
      </c>
      <c r="AAA10" s="170" t="s">
        <v>2692</v>
      </c>
      <c r="AAC10" s="1">
        <v>9.8379629629629642E-4</v>
      </c>
      <c r="AAD10" s="1">
        <v>7.407407407407407E-4</v>
      </c>
      <c r="AAE10" s="1">
        <v>0</v>
      </c>
      <c r="AAF10" s="1">
        <v>2.4305555555555552E-4</v>
      </c>
      <c r="AAG10">
        <v>0</v>
      </c>
      <c r="AAH10">
        <v>1</v>
      </c>
      <c r="AAI10">
        <v>1</v>
      </c>
      <c r="AAJ10">
        <v>6</v>
      </c>
      <c r="AAK10">
        <v>0</v>
      </c>
      <c r="AAL10">
        <v>1</v>
      </c>
      <c r="AAM10">
        <v>7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 s="106"/>
      <c r="AAZ10" s="175" t="e">
        <f t="shared" si="25"/>
        <v>#DIV/0!</v>
      </c>
      <c r="ABA10" s="170" t="s">
        <v>2369</v>
      </c>
      <c r="ABB10" s="170" t="s">
        <v>2737</v>
      </c>
      <c r="ABC10" s="170" t="s">
        <v>2692</v>
      </c>
      <c r="ABE10" s="10">
        <v>1.0660648148148149</v>
      </c>
      <c r="ABF10" s="10">
        <v>1.0016550925925927</v>
      </c>
      <c r="ABG10" s="1">
        <v>0.39262731481481478</v>
      </c>
      <c r="ABH10" s="1">
        <v>6.4398148148148149E-2</v>
      </c>
      <c r="ABI10">
        <v>219</v>
      </c>
      <c r="ABJ10">
        <v>578</v>
      </c>
      <c r="ABK10">
        <v>797</v>
      </c>
      <c r="ABL10">
        <v>4683</v>
      </c>
      <c r="ABM10">
        <v>906</v>
      </c>
      <c r="ABN10">
        <v>177</v>
      </c>
      <c r="ABO10">
        <v>5766</v>
      </c>
      <c r="ABP10">
        <v>0</v>
      </c>
      <c r="ABQ10">
        <v>0</v>
      </c>
      <c r="ABR10">
        <v>0</v>
      </c>
      <c r="ABS10">
        <v>42</v>
      </c>
      <c r="ABT10">
        <v>6</v>
      </c>
      <c r="ABU10">
        <v>48</v>
      </c>
      <c r="ABV10">
        <v>657</v>
      </c>
      <c r="ABW10">
        <v>3</v>
      </c>
      <c r="ABX10">
        <v>5</v>
      </c>
      <c r="ABY10">
        <v>665</v>
      </c>
      <c r="ABZ10">
        <v>98.8</v>
      </c>
      <c r="ACA10" s="106">
        <f t="shared" si="30"/>
        <v>5623</v>
      </c>
      <c r="ACB10" s="175">
        <f t="shared" si="26"/>
        <v>102.5431264449582</v>
      </c>
    </row>
    <row r="11" spans="1:756">
      <c r="A11" s="170" t="s">
        <v>2362</v>
      </c>
      <c r="B11" s="170" t="s">
        <v>2736</v>
      </c>
      <c r="C11" s="170" t="s">
        <v>2692</v>
      </c>
      <c r="D11" s="170"/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s="106"/>
      <c r="AB11" s="175"/>
      <c r="AC11" s="170" t="s">
        <v>2362</v>
      </c>
      <c r="AD11" s="170" t="s">
        <v>2736</v>
      </c>
      <c r="AE11" s="170" t="s">
        <v>2692</v>
      </c>
      <c r="AF11" s="170"/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s="106"/>
      <c r="BD11" s="175"/>
      <c r="BE11" s="170" t="s">
        <v>2362</v>
      </c>
      <c r="BF11" s="170" t="s">
        <v>2736</v>
      </c>
      <c r="BG11" s="170" t="s">
        <v>2692</v>
      </c>
      <c r="BH11" s="170"/>
      <c r="BI11" t="e">
        <v>#N/A</v>
      </c>
      <c r="BJ11" t="e">
        <v>#N/A</v>
      </c>
      <c r="BK11" t="e">
        <v>#N/A</v>
      </c>
      <c r="BL11" t="e">
        <v>#N/A</v>
      </c>
      <c r="BM11" t="e">
        <v>#N/A</v>
      </c>
      <c r="BN11" t="e">
        <v>#N/A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e">
        <v>#N/A</v>
      </c>
      <c r="BU11" t="e">
        <v>#N/A</v>
      </c>
      <c r="BV11" t="e">
        <v>#N/A</v>
      </c>
      <c r="BW11" t="e">
        <v>#N/A</v>
      </c>
      <c r="BX11" t="e">
        <v>#N/A</v>
      </c>
      <c r="BY11" t="e">
        <v>#N/A</v>
      </c>
      <c r="BZ11" t="e">
        <v>#N/A</v>
      </c>
      <c r="CA11" t="e">
        <v>#N/A</v>
      </c>
      <c r="CB11" t="e">
        <v>#N/A</v>
      </c>
      <c r="CC11" t="e">
        <v>#N/A</v>
      </c>
      <c r="CD11" t="e">
        <v>#N/A</v>
      </c>
      <c r="CE11" s="106"/>
      <c r="CF11" s="175"/>
      <c r="CG11" s="170" t="s">
        <v>2362</v>
      </c>
      <c r="CH11" s="170" t="s">
        <v>2736</v>
      </c>
      <c r="CI11" s="170" t="s">
        <v>2692</v>
      </c>
      <c r="CJ11" s="170"/>
      <c r="CK11" t="e">
        <v>#N/A</v>
      </c>
      <c r="CL11" t="e">
        <v>#N/A</v>
      </c>
      <c r="CM11" t="e">
        <v>#N/A</v>
      </c>
      <c r="CN11" t="e">
        <v>#N/A</v>
      </c>
      <c r="CO11" t="e">
        <v>#N/A</v>
      </c>
      <c r="CP11" t="e">
        <v>#N/A</v>
      </c>
      <c r="CQ11" t="e">
        <v>#N/A</v>
      </c>
      <c r="CR11" t="e">
        <v>#N/A</v>
      </c>
      <c r="CS11" t="e">
        <v>#N/A</v>
      </c>
      <c r="CT11" t="e">
        <v>#N/A</v>
      </c>
      <c r="CU11" t="e">
        <v>#N/A</v>
      </c>
      <c r="CV11" t="e">
        <v>#N/A</v>
      </c>
      <c r="CW11" t="e">
        <v>#N/A</v>
      </c>
      <c r="CX11" t="e">
        <v>#N/A</v>
      </c>
      <c r="CY11" t="e">
        <v>#N/A</v>
      </c>
      <c r="CZ11" t="e">
        <v>#N/A</v>
      </c>
      <c r="DA11" t="e">
        <v>#N/A</v>
      </c>
      <c r="DB11" t="e">
        <v>#N/A</v>
      </c>
      <c r="DC11" t="e">
        <v>#N/A</v>
      </c>
      <c r="DD11" t="e">
        <v>#N/A</v>
      </c>
      <c r="DE11" t="e">
        <v>#N/A</v>
      </c>
      <c r="DF11" t="e">
        <v>#N/A</v>
      </c>
      <c r="DG11" s="106"/>
      <c r="DH11" s="175"/>
      <c r="DI11" s="170" t="s">
        <v>2362</v>
      </c>
      <c r="DJ11" s="170" t="s">
        <v>2736</v>
      </c>
      <c r="DK11" s="170" t="s">
        <v>2692</v>
      </c>
      <c r="DL11" s="170"/>
      <c r="DM11" t="e">
        <v>#N/A</v>
      </c>
      <c r="DN11" t="e">
        <v>#N/A</v>
      </c>
      <c r="DO11" t="e">
        <v>#N/A</v>
      </c>
      <c r="DP11" t="e">
        <v>#N/A</v>
      </c>
      <c r="DQ11" t="e">
        <v>#N/A</v>
      </c>
      <c r="DR11" t="e">
        <v>#N/A</v>
      </c>
      <c r="DS11" t="e">
        <v>#N/A</v>
      </c>
      <c r="DT11" t="e">
        <v>#N/A</v>
      </c>
      <c r="DU11" t="e">
        <v>#N/A</v>
      </c>
      <c r="DV11" t="e">
        <v>#N/A</v>
      </c>
      <c r="DW11" t="e">
        <v>#N/A</v>
      </c>
      <c r="DX11" t="e">
        <v>#N/A</v>
      </c>
      <c r="DY11" t="e">
        <v>#N/A</v>
      </c>
      <c r="DZ11" t="e">
        <v>#N/A</v>
      </c>
      <c r="EA11" t="e">
        <v>#N/A</v>
      </c>
      <c r="EB11" t="e">
        <v>#N/A</v>
      </c>
      <c r="EC11" t="e">
        <v>#N/A</v>
      </c>
      <c r="ED11" t="e">
        <v>#N/A</v>
      </c>
      <c r="EE11" t="e">
        <v>#N/A</v>
      </c>
      <c r="EF11" t="e">
        <v>#N/A</v>
      </c>
      <c r="EG11" t="e">
        <v>#N/A</v>
      </c>
      <c r="EH11" t="e">
        <v>#N/A</v>
      </c>
      <c r="EI11" s="106"/>
      <c r="EJ11" s="175"/>
      <c r="EK11" s="170" t="s">
        <v>2362</v>
      </c>
      <c r="EL11" s="170" t="s">
        <v>2736</v>
      </c>
      <c r="EM11" s="170" t="s">
        <v>2692</v>
      </c>
      <c r="EN11" s="170"/>
      <c r="EO11" t="e">
        <v>#N/A</v>
      </c>
      <c r="EP11" t="e">
        <v>#N/A</v>
      </c>
      <c r="EQ11" t="e">
        <v>#N/A</v>
      </c>
      <c r="ER11" t="e">
        <v>#N/A</v>
      </c>
      <c r="ES11" t="e">
        <v>#N/A</v>
      </c>
      <c r="ET11" t="e">
        <v>#N/A</v>
      </c>
      <c r="EU11" t="e">
        <v>#N/A</v>
      </c>
      <c r="EV11" t="e">
        <v>#N/A</v>
      </c>
      <c r="EW11" t="e">
        <v>#N/A</v>
      </c>
      <c r="EX11" t="e">
        <v>#N/A</v>
      </c>
      <c r="EY11" t="e">
        <v>#N/A</v>
      </c>
      <c r="EZ11" t="e">
        <v>#N/A</v>
      </c>
      <c r="FA11" t="e">
        <v>#N/A</v>
      </c>
      <c r="FB11" t="e">
        <v>#N/A</v>
      </c>
      <c r="FC11" t="e">
        <v>#N/A</v>
      </c>
      <c r="FD11" t="e">
        <v>#N/A</v>
      </c>
      <c r="FE11" t="e">
        <v>#N/A</v>
      </c>
      <c r="FF11" t="e">
        <v>#N/A</v>
      </c>
      <c r="FG11" t="e">
        <v>#N/A</v>
      </c>
      <c r="FH11" t="e">
        <v>#N/A</v>
      </c>
      <c r="FI11" t="e">
        <v>#N/A</v>
      </c>
      <c r="FJ11" t="e">
        <v>#N/A</v>
      </c>
      <c r="FK11" s="106"/>
      <c r="FL11" s="175"/>
      <c r="FM11" s="170" t="s">
        <v>2362</v>
      </c>
      <c r="FN11" s="170" t="s">
        <v>2736</v>
      </c>
      <c r="FO11" s="170" t="s">
        <v>2692</v>
      </c>
      <c r="FP11" s="170"/>
      <c r="FQ11" t="e">
        <v>#N/A</v>
      </c>
      <c r="FR11" t="e">
        <v>#N/A</v>
      </c>
      <c r="FS11" t="e">
        <v>#N/A</v>
      </c>
      <c r="FT11" t="e">
        <v>#N/A</v>
      </c>
      <c r="FU11" t="e">
        <v>#N/A</v>
      </c>
      <c r="FV11" t="e">
        <v>#N/A</v>
      </c>
      <c r="FW11" t="e">
        <v>#N/A</v>
      </c>
      <c r="FX11" t="e">
        <v>#N/A</v>
      </c>
      <c r="FY11" t="e">
        <v>#N/A</v>
      </c>
      <c r="FZ11" t="e">
        <v>#N/A</v>
      </c>
      <c r="GA11" t="e">
        <v>#N/A</v>
      </c>
      <c r="GB11" t="e">
        <v>#N/A</v>
      </c>
      <c r="GC11" t="e">
        <v>#N/A</v>
      </c>
      <c r="GD11" t="e">
        <v>#N/A</v>
      </c>
      <c r="GE11" t="e">
        <v>#N/A</v>
      </c>
      <c r="GF11" t="e">
        <v>#N/A</v>
      </c>
      <c r="GG11" t="e">
        <v>#N/A</v>
      </c>
      <c r="GH11" t="e">
        <v>#N/A</v>
      </c>
      <c r="GI11" t="e">
        <v>#N/A</v>
      </c>
      <c r="GJ11" t="e">
        <v>#N/A</v>
      </c>
      <c r="GK11" t="e">
        <v>#N/A</v>
      </c>
      <c r="GL11" t="e">
        <v>#N/A</v>
      </c>
      <c r="GM11">
        <f t="shared" si="27"/>
        <v>0</v>
      </c>
      <c r="GN11" s="175" t="e">
        <f t="shared" si="6"/>
        <v>#N/A</v>
      </c>
      <c r="GO11" s="170" t="s">
        <v>2362</v>
      </c>
      <c r="GP11" s="170" t="s">
        <v>2736</v>
      </c>
      <c r="GQ11" s="170" t="s">
        <v>2692</v>
      </c>
      <c r="GR11" s="170"/>
      <c r="GS11" s="1">
        <v>0</v>
      </c>
      <c r="GT11" s="1">
        <v>0</v>
      </c>
      <c r="GU11" s="1">
        <v>0</v>
      </c>
      <c r="GV11" s="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 s="106"/>
      <c r="HP11" s="175"/>
      <c r="HQ11" s="170" t="s">
        <v>2362</v>
      </c>
      <c r="HR11" s="170" t="s">
        <v>2736</v>
      </c>
      <c r="HS11" s="170" t="s">
        <v>2692</v>
      </c>
      <c r="HT11" s="170">
        <v>8</v>
      </c>
      <c r="HU11" s="1">
        <v>0.29196759259259258</v>
      </c>
      <c r="HV11" s="1">
        <v>0.18527777777777776</v>
      </c>
      <c r="HW11" s="1">
        <v>0.18527777777777776</v>
      </c>
      <c r="HX11" s="1">
        <v>1.5162037037037036E-2</v>
      </c>
      <c r="HY11">
        <v>240</v>
      </c>
      <c r="HZ11">
        <v>144</v>
      </c>
      <c r="IA11">
        <v>384</v>
      </c>
      <c r="IB11">
        <v>1664</v>
      </c>
      <c r="IC11">
        <v>192</v>
      </c>
      <c r="ID11">
        <v>90</v>
      </c>
      <c r="IE11">
        <v>1946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 s="106">
        <v>2400</v>
      </c>
      <c r="IR11" s="175">
        <f t="shared" si="8"/>
        <v>81.083333333333329</v>
      </c>
      <c r="IS11" s="170" t="s">
        <v>2362</v>
      </c>
      <c r="IT11" s="170" t="s">
        <v>2736</v>
      </c>
      <c r="IU11" s="170" t="s">
        <v>2692</v>
      </c>
      <c r="IV11" s="170">
        <v>8</v>
      </c>
      <c r="IW11" s="1">
        <v>0.24993055555555554</v>
      </c>
      <c r="IX11" s="1">
        <v>0.1860185185185185</v>
      </c>
      <c r="IY11" s="1">
        <v>0.1860185185185185</v>
      </c>
      <c r="IZ11" s="1">
        <v>7.5694444444444446E-3</v>
      </c>
      <c r="JA11">
        <v>238</v>
      </c>
      <c r="JB11">
        <v>98</v>
      </c>
      <c r="JC11">
        <v>336</v>
      </c>
      <c r="JD11">
        <v>2210</v>
      </c>
      <c r="JE11">
        <v>131</v>
      </c>
      <c r="JF11">
        <v>70</v>
      </c>
      <c r="JG11">
        <v>2411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 s="106">
        <v>2400</v>
      </c>
      <c r="JT11" s="175">
        <f t="shared" si="9"/>
        <v>100.45833333333334</v>
      </c>
      <c r="JU11" s="170" t="s">
        <v>2362</v>
      </c>
      <c r="JV11" s="170" t="s">
        <v>2736</v>
      </c>
      <c r="JW11" s="170" t="s">
        <v>2692</v>
      </c>
      <c r="JX11" s="170">
        <v>8</v>
      </c>
      <c r="JY11" s="1">
        <v>0.32866898148148149</v>
      </c>
      <c r="JZ11" s="1">
        <v>0.20253472222222224</v>
      </c>
      <c r="KA11" s="1">
        <v>0.20253472222222224</v>
      </c>
      <c r="KB11" s="1">
        <v>7.6631944444444447E-2</v>
      </c>
      <c r="KC11">
        <v>141</v>
      </c>
      <c r="KD11">
        <v>101</v>
      </c>
      <c r="KE11">
        <v>242</v>
      </c>
      <c r="KF11">
        <v>2213</v>
      </c>
      <c r="KG11">
        <v>172</v>
      </c>
      <c r="KH11">
        <v>51</v>
      </c>
      <c r="KI11">
        <v>2436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 s="106">
        <v>2400</v>
      </c>
      <c r="KV11" s="175">
        <f t="shared" si="10"/>
        <v>101.49999999999999</v>
      </c>
      <c r="KW11" s="170" t="s">
        <v>2362</v>
      </c>
      <c r="KX11" s="170" t="s">
        <v>2736</v>
      </c>
      <c r="KY11" s="170" t="s">
        <v>2692</v>
      </c>
      <c r="KZ11" s="170">
        <v>8</v>
      </c>
      <c r="LA11" s="1">
        <v>5.4432870370370368E-2</v>
      </c>
      <c r="LB11" s="1">
        <v>4.4131944444444439E-2</v>
      </c>
      <c r="LC11" s="1">
        <v>4.4131944444444439E-2</v>
      </c>
      <c r="LD11" s="1">
        <v>4.8726851851851856E-3</v>
      </c>
      <c r="LE11">
        <v>14</v>
      </c>
      <c r="LF11">
        <v>10</v>
      </c>
      <c r="LG11">
        <v>24</v>
      </c>
      <c r="LH11">
        <v>339</v>
      </c>
      <c r="LI11">
        <v>10</v>
      </c>
      <c r="LJ11">
        <v>9</v>
      </c>
      <c r="LK11">
        <v>358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 s="106"/>
      <c r="LX11" s="175"/>
      <c r="LY11" s="170" t="s">
        <v>2362</v>
      </c>
      <c r="LZ11" s="170" t="s">
        <v>2736</v>
      </c>
      <c r="MA11" s="170" t="s">
        <v>2692</v>
      </c>
      <c r="MB11" s="170">
        <v>8</v>
      </c>
      <c r="MC11" s="1">
        <v>4.9016203703703708E-2</v>
      </c>
      <c r="MD11" s="1">
        <v>4.4131944444444439E-2</v>
      </c>
      <c r="ME11" s="1">
        <v>5.4166666666666669E-3</v>
      </c>
      <c r="MF11" s="1">
        <v>4.8726851851851856E-3</v>
      </c>
      <c r="MG11">
        <v>14</v>
      </c>
      <c r="MH11">
        <v>10</v>
      </c>
      <c r="MI11">
        <v>24</v>
      </c>
      <c r="MJ11">
        <v>339</v>
      </c>
      <c r="MK11">
        <v>10</v>
      </c>
      <c r="ML11">
        <v>9</v>
      </c>
      <c r="MM11">
        <v>358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 s="106"/>
      <c r="MZ11" s="175"/>
      <c r="NA11" s="170" t="s">
        <v>2362</v>
      </c>
      <c r="NB11" s="170" t="s">
        <v>2736</v>
      </c>
      <c r="NC11" s="170" t="s">
        <v>2692</v>
      </c>
      <c r="ND11" s="170">
        <v>8</v>
      </c>
      <c r="NE11" s="1">
        <v>0.7222453703703704</v>
      </c>
      <c r="NF11" s="1">
        <v>0.61797453703703698</v>
      </c>
      <c r="NG11" s="1">
        <v>0.20277777777777781</v>
      </c>
      <c r="NH11" s="1">
        <v>0.10425925925925926</v>
      </c>
      <c r="NI11">
        <v>633</v>
      </c>
      <c r="NJ11">
        <v>353</v>
      </c>
      <c r="NK11">
        <v>986</v>
      </c>
      <c r="NL11">
        <v>6426</v>
      </c>
      <c r="NM11">
        <v>505</v>
      </c>
      <c r="NN11">
        <v>220</v>
      </c>
      <c r="NO11">
        <v>7151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 s="106">
        <f t="shared" si="28"/>
        <v>7200</v>
      </c>
      <c r="OB11" s="175">
        <f t="shared" si="13"/>
        <v>99.319444444444443</v>
      </c>
      <c r="OC11" s="170" t="s">
        <v>2362</v>
      </c>
      <c r="OD11" s="170" t="s">
        <v>2736</v>
      </c>
      <c r="OE11" s="170" t="s">
        <v>2692</v>
      </c>
      <c r="OF11" s="170"/>
      <c r="OG11" s="1">
        <v>0.24619212962962964</v>
      </c>
      <c r="OH11" s="1">
        <v>0.15556712962962962</v>
      </c>
      <c r="OI11" s="1">
        <v>0.15556712962962962</v>
      </c>
      <c r="OJ11" s="1">
        <v>6.277777777777778E-2</v>
      </c>
      <c r="OK11">
        <v>113</v>
      </c>
      <c r="OL11">
        <v>86</v>
      </c>
      <c r="OM11">
        <v>199</v>
      </c>
      <c r="ON11">
        <v>2212</v>
      </c>
      <c r="OO11">
        <v>147</v>
      </c>
      <c r="OP11">
        <v>63</v>
      </c>
      <c r="OQ11">
        <v>2422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 s="106">
        <v>2400</v>
      </c>
      <c r="PD11" s="175">
        <f t="shared" si="14"/>
        <v>100.91666666666667</v>
      </c>
      <c r="PE11" s="170" t="s">
        <v>2362</v>
      </c>
      <c r="PF11" s="170" t="s">
        <v>2736</v>
      </c>
      <c r="PG11" s="170" t="s">
        <v>2692</v>
      </c>
      <c r="PH11" s="170"/>
      <c r="PI11" s="1">
        <v>0.27401620370370372</v>
      </c>
      <c r="PJ11" s="1">
        <v>0.1962962962962963</v>
      </c>
      <c r="PK11" s="1">
        <v>0.1962962962962963</v>
      </c>
      <c r="PL11" s="1">
        <v>3.920138888888889E-2</v>
      </c>
      <c r="PM11">
        <v>149</v>
      </c>
      <c r="PN11">
        <v>69</v>
      </c>
      <c r="PO11">
        <v>218</v>
      </c>
      <c r="PP11">
        <v>2280</v>
      </c>
      <c r="PQ11">
        <v>77</v>
      </c>
      <c r="PR11">
        <v>51</v>
      </c>
      <c r="PS11">
        <v>2408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 s="106">
        <v>2400</v>
      </c>
      <c r="QF11" s="175">
        <f t="shared" si="15"/>
        <v>100.33333333333334</v>
      </c>
      <c r="QG11" s="170" t="s">
        <v>2362</v>
      </c>
      <c r="QH11" s="170" t="s">
        <v>2736</v>
      </c>
      <c r="QI11" s="170" t="s">
        <v>2692</v>
      </c>
      <c r="QK11" s="1">
        <v>0.32939814814814816</v>
      </c>
      <c r="QL11" s="1">
        <v>0.19354166666666664</v>
      </c>
      <c r="QM11" s="1">
        <v>0.19354166666666664</v>
      </c>
      <c r="QN11" s="1">
        <v>2.3969907407407409E-2</v>
      </c>
      <c r="QO11">
        <v>79</v>
      </c>
      <c r="QP11">
        <v>58</v>
      </c>
      <c r="QQ11">
        <v>137</v>
      </c>
      <c r="QR11">
        <v>2458</v>
      </c>
      <c r="QS11">
        <v>146</v>
      </c>
      <c r="QT11">
        <v>33</v>
      </c>
      <c r="QU11">
        <v>2637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 s="106">
        <v>2400</v>
      </c>
      <c r="RH11" s="175">
        <f t="shared" si="16"/>
        <v>109.87499999999999</v>
      </c>
      <c r="RI11" s="170" t="s">
        <v>2362</v>
      </c>
      <c r="RJ11" s="170" t="s">
        <v>2736</v>
      </c>
      <c r="RK11" s="170" t="s">
        <v>2692</v>
      </c>
      <c r="RM11" s="1">
        <v>0</v>
      </c>
      <c r="RN11" s="1">
        <v>0</v>
      </c>
      <c r="RO11" s="1">
        <v>0</v>
      </c>
      <c r="RP11" s="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3</v>
      </c>
      <c r="SB11">
        <v>1</v>
      </c>
      <c r="SC11">
        <v>4</v>
      </c>
      <c r="SD11">
        <v>104</v>
      </c>
      <c r="SE11">
        <v>0</v>
      </c>
      <c r="SF11">
        <v>1</v>
      </c>
      <c r="SG11">
        <v>105</v>
      </c>
      <c r="SH11">
        <v>99.05</v>
      </c>
      <c r="SI11" s="106"/>
      <c r="SJ11" s="175"/>
      <c r="SK11" s="170" t="s">
        <v>2362</v>
      </c>
      <c r="SL11" s="170" t="s">
        <v>2736</v>
      </c>
      <c r="SM11" s="170" t="s">
        <v>2692</v>
      </c>
      <c r="SO11" t="e">
        <v>#N/A</v>
      </c>
      <c r="SP11" t="e">
        <v>#N/A</v>
      </c>
      <c r="SQ11" t="e">
        <v>#N/A</v>
      </c>
      <c r="SR11" t="e">
        <v>#N/A</v>
      </c>
      <c r="SS11" t="e">
        <v>#N/A</v>
      </c>
      <c r="ST11" t="e">
        <v>#N/A</v>
      </c>
      <c r="SU11" t="e">
        <v>#N/A</v>
      </c>
      <c r="SV11" t="e">
        <v>#N/A</v>
      </c>
      <c r="SW11" t="e">
        <v>#N/A</v>
      </c>
      <c r="SX11" t="e">
        <v>#N/A</v>
      </c>
      <c r="SY11" t="e">
        <v>#N/A</v>
      </c>
      <c r="SZ11" t="e">
        <v>#N/A</v>
      </c>
      <c r="TA11" t="e">
        <v>#N/A</v>
      </c>
      <c r="TB11" t="e">
        <v>#N/A</v>
      </c>
      <c r="TC11" t="e">
        <v>#N/A</v>
      </c>
      <c r="TD11" t="e">
        <v>#N/A</v>
      </c>
      <c r="TE11" t="e">
        <v>#N/A</v>
      </c>
      <c r="TF11" t="e">
        <v>#N/A</v>
      </c>
      <c r="TG11" t="e">
        <v>#N/A</v>
      </c>
      <c r="TH11" t="e">
        <v>#N/A</v>
      </c>
      <c r="TI11" t="e">
        <v>#N/A</v>
      </c>
      <c r="TJ11" t="e">
        <v>#N/A</v>
      </c>
      <c r="TK11" s="106"/>
      <c r="TL11" s="175"/>
      <c r="TM11" s="170" t="s">
        <v>2362</v>
      </c>
      <c r="TN11" s="170" t="s">
        <v>2736</v>
      </c>
      <c r="TO11" s="170" t="s">
        <v>2692</v>
      </c>
      <c r="TQ11" t="e">
        <v>#N/A</v>
      </c>
      <c r="TR11" t="e">
        <v>#N/A</v>
      </c>
      <c r="TS11" t="e">
        <v>#N/A</v>
      </c>
      <c r="TT11" t="e">
        <v>#N/A</v>
      </c>
      <c r="TU11" t="e">
        <v>#N/A</v>
      </c>
      <c r="TV11" t="e">
        <v>#N/A</v>
      </c>
      <c r="TW11" t="e">
        <v>#N/A</v>
      </c>
      <c r="TX11" t="e">
        <v>#N/A</v>
      </c>
      <c r="TY11" t="e">
        <v>#N/A</v>
      </c>
      <c r="TZ11" t="e">
        <v>#N/A</v>
      </c>
      <c r="UA11" t="e">
        <v>#N/A</v>
      </c>
      <c r="UB11" t="e">
        <v>#N/A</v>
      </c>
      <c r="UC11" t="e">
        <v>#N/A</v>
      </c>
      <c r="UD11" t="e">
        <v>#N/A</v>
      </c>
      <c r="UE11" t="e">
        <v>#N/A</v>
      </c>
      <c r="UF11" t="e">
        <v>#N/A</v>
      </c>
      <c r="UG11" t="e">
        <v>#N/A</v>
      </c>
      <c r="UH11" t="e">
        <v>#N/A</v>
      </c>
      <c r="UI11" t="e">
        <v>#N/A</v>
      </c>
      <c r="UJ11" t="e">
        <v>#N/A</v>
      </c>
      <c r="UK11" t="e">
        <v>#N/A</v>
      </c>
      <c r="UL11" t="e">
        <v>#N/A</v>
      </c>
      <c r="UM11" s="106"/>
      <c r="UN11" s="175" t="e">
        <f t="shared" si="19"/>
        <v>#N/A</v>
      </c>
      <c r="UO11" s="170" t="s">
        <v>2362</v>
      </c>
      <c r="UP11" s="170" t="s">
        <v>2736</v>
      </c>
      <c r="UQ11" s="170" t="s">
        <v>2692</v>
      </c>
      <c r="US11" s="1">
        <v>0.67137731481481477</v>
      </c>
      <c r="UT11" s="1">
        <v>0.54540509259259262</v>
      </c>
      <c r="UU11" s="1">
        <v>0.17824074074074073</v>
      </c>
      <c r="UV11" s="1">
        <v>0.12596064814814814</v>
      </c>
      <c r="UW11">
        <v>341</v>
      </c>
      <c r="UX11">
        <v>213</v>
      </c>
      <c r="UY11">
        <v>554</v>
      </c>
      <c r="UZ11">
        <v>6950</v>
      </c>
      <c r="VA11">
        <v>370</v>
      </c>
      <c r="VB11">
        <v>147</v>
      </c>
      <c r="VC11">
        <v>7467</v>
      </c>
      <c r="VD11">
        <v>0</v>
      </c>
      <c r="VE11">
        <v>0</v>
      </c>
      <c r="VF11">
        <v>0</v>
      </c>
      <c r="VG11">
        <v>3</v>
      </c>
      <c r="VH11">
        <v>1</v>
      </c>
      <c r="VI11">
        <v>4</v>
      </c>
      <c r="VJ11">
        <v>104</v>
      </c>
      <c r="VK11">
        <v>0</v>
      </c>
      <c r="VL11">
        <v>1</v>
      </c>
      <c r="VM11">
        <v>105</v>
      </c>
      <c r="VN11">
        <v>99.05</v>
      </c>
      <c r="VO11" s="106">
        <f t="shared" si="29"/>
        <v>7200</v>
      </c>
      <c r="VP11" s="175">
        <f t="shared" si="20"/>
        <v>103.70833333333334</v>
      </c>
      <c r="VQ11" s="170" t="s">
        <v>2362</v>
      </c>
      <c r="VR11" s="170" t="s">
        <v>2736</v>
      </c>
      <c r="VS11" s="170" t="s">
        <v>2692</v>
      </c>
      <c r="VU11" s="1">
        <v>0.29781249999999998</v>
      </c>
      <c r="VV11" s="1">
        <v>0.19466435185185185</v>
      </c>
      <c r="VW11" s="1">
        <v>0.19466435185185185</v>
      </c>
      <c r="VX11" s="1">
        <v>7.7280092592592595E-2</v>
      </c>
      <c r="VY11">
        <v>79</v>
      </c>
      <c r="VZ11">
        <v>57</v>
      </c>
      <c r="WA11">
        <v>136</v>
      </c>
      <c r="WB11">
        <v>2301</v>
      </c>
      <c r="WC11">
        <v>111</v>
      </c>
      <c r="WD11">
        <v>51</v>
      </c>
      <c r="WE11">
        <v>2463</v>
      </c>
      <c r="WF11">
        <v>0</v>
      </c>
      <c r="WG11">
        <v>0</v>
      </c>
      <c r="WH11">
        <v>0</v>
      </c>
      <c r="WI11">
        <v>4</v>
      </c>
      <c r="WJ11">
        <v>1</v>
      </c>
      <c r="WK11">
        <v>5</v>
      </c>
      <c r="WL11">
        <v>113</v>
      </c>
      <c r="WM11">
        <v>1</v>
      </c>
      <c r="WN11">
        <v>0</v>
      </c>
      <c r="WO11">
        <v>114</v>
      </c>
      <c r="WP11">
        <v>99.12</v>
      </c>
      <c r="WQ11" s="106">
        <v>2400</v>
      </c>
      <c r="WR11" s="175">
        <f t="shared" si="21"/>
        <v>102.62500000000001</v>
      </c>
      <c r="WS11" s="170" t="s">
        <v>2362</v>
      </c>
      <c r="WT11" s="170" t="s">
        <v>2736</v>
      </c>
      <c r="WU11" s="170" t="s">
        <v>2692</v>
      </c>
      <c r="WW11" s="1">
        <v>0.31605324074074076</v>
      </c>
      <c r="WX11" s="1">
        <v>0.17195601851851852</v>
      </c>
      <c r="WY11" s="1">
        <v>0.17195601851851852</v>
      </c>
      <c r="WZ11" s="1">
        <v>8.1643518518518518E-2</v>
      </c>
      <c r="XA11">
        <v>122</v>
      </c>
      <c r="XB11">
        <v>52</v>
      </c>
      <c r="XC11">
        <v>174</v>
      </c>
      <c r="XD11">
        <v>2337</v>
      </c>
      <c r="XE11">
        <v>97</v>
      </c>
      <c r="XF11">
        <v>33</v>
      </c>
      <c r="XG11">
        <v>2467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 s="106">
        <v>2400</v>
      </c>
      <c r="XT11" s="175">
        <f t="shared" si="22"/>
        <v>102.79166666666666</v>
      </c>
      <c r="XU11" s="170" t="s">
        <v>2362</v>
      </c>
      <c r="XV11" s="170" t="s">
        <v>2736</v>
      </c>
      <c r="XW11" s="170" t="s">
        <v>2692</v>
      </c>
      <c r="XY11" s="1">
        <v>0.32697916666666665</v>
      </c>
      <c r="XZ11" s="1">
        <v>0.19236111111111112</v>
      </c>
      <c r="YA11" s="1">
        <v>0.19236111111111112</v>
      </c>
      <c r="YB11" s="1">
        <v>7.6898148148148146E-2</v>
      </c>
      <c r="YC11">
        <v>93</v>
      </c>
      <c r="YD11">
        <v>54</v>
      </c>
      <c r="YE11">
        <v>147</v>
      </c>
      <c r="YF11">
        <v>2264</v>
      </c>
      <c r="YG11">
        <v>120</v>
      </c>
      <c r="YH11">
        <v>32</v>
      </c>
      <c r="YI11">
        <v>2416</v>
      </c>
      <c r="YJ11">
        <v>0</v>
      </c>
      <c r="YK11">
        <v>0</v>
      </c>
      <c r="YL11">
        <v>0</v>
      </c>
      <c r="YM11">
        <v>1</v>
      </c>
      <c r="YN11">
        <v>1</v>
      </c>
      <c r="YO11">
        <v>2</v>
      </c>
      <c r="YP11">
        <v>121</v>
      </c>
      <c r="YQ11">
        <v>1</v>
      </c>
      <c r="YR11">
        <v>0</v>
      </c>
      <c r="YS11">
        <v>122</v>
      </c>
      <c r="YT11">
        <v>99.18</v>
      </c>
      <c r="YU11" s="106">
        <v>2400</v>
      </c>
      <c r="YV11" s="175">
        <f t="shared" si="23"/>
        <v>100.66666666666666</v>
      </c>
      <c r="YW11" s="170" t="s">
        <v>2362</v>
      </c>
      <c r="YX11" s="170" t="s">
        <v>2736</v>
      </c>
      <c r="YY11" s="170" t="s">
        <v>2692</v>
      </c>
      <c r="ZA11" t="e">
        <v>#N/A</v>
      </c>
      <c r="ZB11" t="e">
        <v>#N/A</v>
      </c>
      <c r="ZC11" t="e">
        <v>#N/A</v>
      </c>
      <c r="ZD11" t="e">
        <v>#N/A</v>
      </c>
      <c r="ZE11" t="e">
        <v>#N/A</v>
      </c>
      <c r="ZF11" t="e">
        <v>#N/A</v>
      </c>
      <c r="ZG11" t="e">
        <v>#N/A</v>
      </c>
      <c r="ZH11" t="e">
        <v>#N/A</v>
      </c>
      <c r="ZI11" t="e">
        <v>#N/A</v>
      </c>
      <c r="ZJ11" t="e">
        <v>#N/A</v>
      </c>
      <c r="ZK11" t="e">
        <v>#N/A</v>
      </c>
      <c r="ZL11" t="e">
        <v>#N/A</v>
      </c>
      <c r="ZM11" t="e">
        <v>#N/A</v>
      </c>
      <c r="ZN11" t="e">
        <v>#N/A</v>
      </c>
      <c r="ZO11" t="e">
        <v>#N/A</v>
      </c>
      <c r="ZP11" t="e">
        <v>#N/A</v>
      </c>
      <c r="ZQ11" t="e">
        <v>#N/A</v>
      </c>
      <c r="ZR11" t="e">
        <v>#N/A</v>
      </c>
      <c r="ZS11" t="e">
        <v>#N/A</v>
      </c>
      <c r="ZT11" t="e">
        <v>#N/A</v>
      </c>
      <c r="ZU11" t="e">
        <v>#N/A</v>
      </c>
      <c r="ZV11" t="e">
        <v>#N/A</v>
      </c>
      <c r="ZW11" s="106"/>
      <c r="ZX11" s="175" t="e">
        <f t="shared" si="24"/>
        <v>#N/A</v>
      </c>
      <c r="ZY11" s="170" t="s">
        <v>2362</v>
      </c>
      <c r="ZZ11" s="170" t="s">
        <v>2736</v>
      </c>
      <c r="AAA11" s="170" t="s">
        <v>2692</v>
      </c>
      <c r="AAC11" t="e">
        <v>#N/A</v>
      </c>
      <c r="AAD11" t="e">
        <v>#N/A</v>
      </c>
      <c r="AAE11" t="e">
        <v>#N/A</v>
      </c>
      <c r="AAF11" t="e">
        <v>#N/A</v>
      </c>
      <c r="AAG11" t="e">
        <v>#N/A</v>
      </c>
      <c r="AAH11" t="e">
        <v>#N/A</v>
      </c>
      <c r="AAI11" t="e">
        <v>#N/A</v>
      </c>
      <c r="AAJ11" t="e">
        <v>#N/A</v>
      </c>
      <c r="AAK11" t="e">
        <v>#N/A</v>
      </c>
      <c r="AAL11" t="e">
        <v>#N/A</v>
      </c>
      <c r="AAM11" t="e">
        <v>#N/A</v>
      </c>
      <c r="AAN11" t="e">
        <v>#N/A</v>
      </c>
      <c r="AAO11" t="e">
        <v>#N/A</v>
      </c>
      <c r="AAP11" t="e">
        <v>#N/A</v>
      </c>
      <c r="AAQ11" t="e">
        <v>#N/A</v>
      </c>
      <c r="AAR11" t="e">
        <v>#N/A</v>
      </c>
      <c r="AAS11" t="e">
        <v>#N/A</v>
      </c>
      <c r="AAT11" t="e">
        <v>#N/A</v>
      </c>
      <c r="AAU11" t="e">
        <v>#N/A</v>
      </c>
      <c r="AAV11" t="e">
        <v>#N/A</v>
      </c>
      <c r="AAW11" t="e">
        <v>#N/A</v>
      </c>
      <c r="AAX11" t="e">
        <v>#N/A</v>
      </c>
      <c r="AAY11" s="106"/>
      <c r="AAZ11" s="175" t="e">
        <f t="shared" si="25"/>
        <v>#N/A</v>
      </c>
      <c r="ABA11" s="170" t="s">
        <v>2362</v>
      </c>
      <c r="ABB11" s="170" t="s">
        <v>2736</v>
      </c>
      <c r="ABC11" s="170" t="s">
        <v>2692</v>
      </c>
      <c r="ABE11" s="1">
        <v>0.79482638888888879</v>
      </c>
      <c r="ABF11" s="1">
        <v>0.55898148148148141</v>
      </c>
      <c r="ABG11" s="1">
        <v>0.14601851851851852</v>
      </c>
      <c r="ABH11" s="1">
        <v>0.23583333333333334</v>
      </c>
      <c r="ABI11">
        <v>294</v>
      </c>
      <c r="ABJ11">
        <v>163</v>
      </c>
      <c r="ABK11">
        <v>457</v>
      </c>
      <c r="ABL11">
        <v>6902</v>
      </c>
      <c r="ABM11">
        <v>328</v>
      </c>
      <c r="ABN11">
        <v>116</v>
      </c>
      <c r="ABO11">
        <v>7346</v>
      </c>
      <c r="ABP11">
        <v>0</v>
      </c>
      <c r="ABQ11">
        <v>0</v>
      </c>
      <c r="ABR11">
        <v>0</v>
      </c>
      <c r="ABS11">
        <v>5</v>
      </c>
      <c r="ABT11">
        <v>2</v>
      </c>
      <c r="ABU11">
        <v>7</v>
      </c>
      <c r="ABV11">
        <v>234</v>
      </c>
      <c r="ABW11">
        <v>2</v>
      </c>
      <c r="ABX11">
        <v>0</v>
      </c>
      <c r="ABY11">
        <v>236</v>
      </c>
      <c r="ABZ11">
        <v>99.15</v>
      </c>
      <c r="ACA11" s="106">
        <f t="shared" si="30"/>
        <v>7200</v>
      </c>
      <c r="ACB11" s="175">
        <f t="shared" si="26"/>
        <v>102.02777777777779</v>
      </c>
    </row>
    <row r="12" spans="1:756">
      <c r="A12" s="106" t="s">
        <v>2373</v>
      </c>
      <c r="B12" s="106" t="s">
        <v>2737</v>
      </c>
      <c r="C12" s="106" t="s">
        <v>2692</v>
      </c>
      <c r="D12" s="106">
        <v>8</v>
      </c>
      <c r="E12" s="1" t="e">
        <v>#N/A</v>
      </c>
      <c r="F12" s="1" t="e">
        <v>#N/A</v>
      </c>
      <c r="G12" s="1" t="e">
        <v>#N/A</v>
      </c>
      <c r="H12" s="1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s="106"/>
      <c r="AB12" s="175" t="e">
        <f t="shared" ref="AB12" si="37">O12/AA12*100</f>
        <v>#N/A</v>
      </c>
      <c r="AC12" s="106" t="s">
        <v>2373</v>
      </c>
      <c r="AD12" s="106" t="s">
        <v>2737</v>
      </c>
      <c r="AE12" s="106" t="s">
        <v>2692</v>
      </c>
      <c r="AF12" s="106">
        <v>8</v>
      </c>
      <c r="AG12" s="1" t="e">
        <v>#N/A</v>
      </c>
      <c r="AH12" s="1" t="e">
        <v>#N/A</v>
      </c>
      <c r="AI12" s="1" t="e">
        <v>#N/A</v>
      </c>
      <c r="AJ12" s="1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 t="e">
        <v>#N/A</v>
      </c>
      <c r="BB12" t="e">
        <v>#N/A</v>
      </c>
      <c r="BC12" s="106"/>
      <c r="BD12" s="175" t="e">
        <f t="shared" ref="BD12" si="38">AQ12/BC12*100</f>
        <v>#N/A</v>
      </c>
      <c r="BE12" s="106" t="s">
        <v>2373</v>
      </c>
      <c r="BF12" s="106" t="s">
        <v>2737</v>
      </c>
      <c r="BG12" s="106" t="s">
        <v>2692</v>
      </c>
      <c r="BH12" s="106">
        <v>8</v>
      </c>
      <c r="BI12" s="1" t="e">
        <v>#N/A</v>
      </c>
      <c r="BJ12" s="1" t="e">
        <v>#N/A</v>
      </c>
      <c r="BK12" s="1" t="e">
        <v>#N/A</v>
      </c>
      <c r="BL12" s="1" t="e">
        <v>#N/A</v>
      </c>
      <c r="BM12" t="e">
        <v>#N/A</v>
      </c>
      <c r="BN12" t="e">
        <v>#N/A</v>
      </c>
      <c r="BO12" t="e">
        <v>#N/A</v>
      </c>
      <c r="BP12" t="e">
        <v>#N/A</v>
      </c>
      <c r="BQ12" t="e">
        <v>#N/A</v>
      </c>
      <c r="BR12" t="e">
        <v>#N/A</v>
      </c>
      <c r="BS12" t="e">
        <v>#N/A</v>
      </c>
      <c r="BT12" t="e">
        <v>#N/A</v>
      </c>
      <c r="BU12" t="e">
        <v>#N/A</v>
      </c>
      <c r="BV12" t="e">
        <v>#N/A</v>
      </c>
      <c r="BW12" t="e">
        <v>#N/A</v>
      </c>
      <c r="BX12" t="e">
        <v>#N/A</v>
      </c>
      <c r="BY12" t="e">
        <v>#N/A</v>
      </c>
      <c r="BZ12" t="e">
        <v>#N/A</v>
      </c>
      <c r="CA12" t="e">
        <v>#N/A</v>
      </c>
      <c r="CB12" t="e">
        <v>#N/A</v>
      </c>
      <c r="CC12" t="e">
        <v>#N/A</v>
      </c>
      <c r="CD12" t="e">
        <v>#N/A</v>
      </c>
      <c r="CE12" s="106"/>
      <c r="CF12" s="175" t="e">
        <f t="shared" ref="CF12" si="39">BS12/CE12*100</f>
        <v>#N/A</v>
      </c>
      <c r="CG12" s="106" t="s">
        <v>2373</v>
      </c>
      <c r="CH12" s="106" t="s">
        <v>2737</v>
      </c>
      <c r="CI12" s="106" t="s">
        <v>2692</v>
      </c>
      <c r="CJ12" s="106">
        <v>8</v>
      </c>
      <c r="CK12" s="1" t="e">
        <v>#N/A</v>
      </c>
      <c r="CL12" s="1" t="e">
        <v>#N/A</v>
      </c>
      <c r="CM12" s="1" t="e">
        <v>#N/A</v>
      </c>
      <c r="CN12" s="1" t="e">
        <v>#N/A</v>
      </c>
      <c r="CO12" t="e">
        <v>#N/A</v>
      </c>
      <c r="CP12" t="e">
        <v>#N/A</v>
      </c>
      <c r="CQ12" t="e">
        <v>#N/A</v>
      </c>
      <c r="CR12" t="e">
        <v>#N/A</v>
      </c>
      <c r="CS12" t="e">
        <v>#N/A</v>
      </c>
      <c r="CT12" t="e">
        <v>#N/A</v>
      </c>
      <c r="CU12" t="e">
        <v>#N/A</v>
      </c>
      <c r="CV12" t="e">
        <v>#N/A</v>
      </c>
      <c r="CW12" t="e">
        <v>#N/A</v>
      </c>
      <c r="CX12" t="e">
        <v>#N/A</v>
      </c>
      <c r="CY12" t="e">
        <v>#N/A</v>
      </c>
      <c r="CZ12" t="e">
        <v>#N/A</v>
      </c>
      <c r="DA12" t="e">
        <v>#N/A</v>
      </c>
      <c r="DB12" t="e">
        <v>#N/A</v>
      </c>
      <c r="DC12" t="e">
        <v>#N/A</v>
      </c>
      <c r="DD12" t="e">
        <v>#N/A</v>
      </c>
      <c r="DE12" t="e">
        <v>#N/A</v>
      </c>
      <c r="DF12" t="e">
        <v>#N/A</v>
      </c>
      <c r="DG12" s="106"/>
      <c r="DH12" s="175" t="e">
        <f t="shared" ref="DH12" si="40">CU12/DG12*100</f>
        <v>#N/A</v>
      </c>
      <c r="DI12" s="106" t="s">
        <v>2373</v>
      </c>
      <c r="DJ12" s="106" t="s">
        <v>2737</v>
      </c>
      <c r="DK12" s="106" t="s">
        <v>2692</v>
      </c>
      <c r="DL12" s="106">
        <v>8</v>
      </c>
      <c r="DM12" s="1" t="e">
        <v>#N/A</v>
      </c>
      <c r="DN12" s="1" t="e">
        <v>#N/A</v>
      </c>
      <c r="DO12" s="1" t="e">
        <v>#N/A</v>
      </c>
      <c r="DP12" s="1" t="e">
        <v>#N/A</v>
      </c>
      <c r="DQ12" t="e">
        <v>#N/A</v>
      </c>
      <c r="DR12" t="e">
        <v>#N/A</v>
      </c>
      <c r="DS12" t="e">
        <v>#N/A</v>
      </c>
      <c r="DT12" t="e">
        <v>#N/A</v>
      </c>
      <c r="DU12" t="e">
        <v>#N/A</v>
      </c>
      <c r="DV12" t="e">
        <v>#N/A</v>
      </c>
      <c r="DW12" t="e">
        <v>#N/A</v>
      </c>
      <c r="DX12" t="e">
        <v>#N/A</v>
      </c>
      <c r="DY12" t="e">
        <v>#N/A</v>
      </c>
      <c r="DZ12" t="e">
        <v>#N/A</v>
      </c>
      <c r="EA12" t="e">
        <v>#N/A</v>
      </c>
      <c r="EB12" t="e">
        <v>#N/A</v>
      </c>
      <c r="EC12" t="e">
        <v>#N/A</v>
      </c>
      <c r="ED12" t="e">
        <v>#N/A</v>
      </c>
      <c r="EE12" t="e">
        <v>#N/A</v>
      </c>
      <c r="EF12" t="e">
        <v>#N/A</v>
      </c>
      <c r="EG12" t="e">
        <v>#N/A</v>
      </c>
      <c r="EH12" t="e">
        <v>#N/A</v>
      </c>
      <c r="EI12" s="106"/>
      <c r="EJ12" s="175" t="e">
        <f t="shared" ref="EJ12" si="41">DW12/EI12*100</f>
        <v>#N/A</v>
      </c>
      <c r="EK12" s="106" t="s">
        <v>2373</v>
      </c>
      <c r="EL12" s="106" t="s">
        <v>2737</v>
      </c>
      <c r="EM12" s="106" t="s">
        <v>2692</v>
      </c>
      <c r="EN12" s="106">
        <v>8</v>
      </c>
      <c r="EO12" s="1" t="e">
        <v>#N/A</v>
      </c>
      <c r="EP12" s="1" t="e">
        <v>#N/A</v>
      </c>
      <c r="EQ12" s="1" t="e">
        <v>#N/A</v>
      </c>
      <c r="ER12" s="1" t="e">
        <v>#N/A</v>
      </c>
      <c r="ES12" t="e">
        <v>#N/A</v>
      </c>
      <c r="ET12" t="e">
        <v>#N/A</v>
      </c>
      <c r="EU12" t="e">
        <v>#N/A</v>
      </c>
      <c r="EV12" t="e">
        <v>#N/A</v>
      </c>
      <c r="EW12" t="e">
        <v>#N/A</v>
      </c>
      <c r="EX12" t="e">
        <v>#N/A</v>
      </c>
      <c r="EY12" t="e">
        <v>#N/A</v>
      </c>
      <c r="EZ12" t="e">
        <v>#N/A</v>
      </c>
      <c r="FA12" t="e">
        <v>#N/A</v>
      </c>
      <c r="FB12" t="e">
        <v>#N/A</v>
      </c>
      <c r="FC12" t="e">
        <v>#N/A</v>
      </c>
      <c r="FD12" t="e">
        <v>#N/A</v>
      </c>
      <c r="FE12" t="e">
        <v>#N/A</v>
      </c>
      <c r="FF12" t="e">
        <v>#N/A</v>
      </c>
      <c r="FG12" t="e">
        <v>#N/A</v>
      </c>
      <c r="FH12" t="e">
        <v>#N/A</v>
      </c>
      <c r="FI12" t="e">
        <v>#N/A</v>
      </c>
      <c r="FJ12" t="e">
        <v>#N/A</v>
      </c>
      <c r="FK12" s="106"/>
      <c r="FL12" s="175" t="e">
        <f t="shared" ref="FL12" si="42">EY12/FK12*100</f>
        <v>#N/A</v>
      </c>
      <c r="FM12" s="106" t="s">
        <v>2373</v>
      </c>
      <c r="FN12" s="106" t="s">
        <v>2737</v>
      </c>
      <c r="FO12" s="106" t="s">
        <v>2692</v>
      </c>
      <c r="FP12" s="106">
        <v>8</v>
      </c>
      <c r="FQ12" t="e">
        <v>#N/A</v>
      </c>
      <c r="FR12" t="e">
        <v>#N/A</v>
      </c>
      <c r="FS12" t="e">
        <v>#N/A</v>
      </c>
      <c r="FT12" t="e">
        <v>#N/A</v>
      </c>
      <c r="FU12" t="e">
        <v>#N/A</v>
      </c>
      <c r="FV12" t="e">
        <v>#N/A</v>
      </c>
      <c r="FW12" t="e">
        <v>#N/A</v>
      </c>
      <c r="FX12" t="e">
        <v>#N/A</v>
      </c>
      <c r="FY12" t="e">
        <v>#N/A</v>
      </c>
      <c r="FZ12" t="e">
        <v>#N/A</v>
      </c>
      <c r="GA12" t="e">
        <v>#N/A</v>
      </c>
      <c r="GB12" t="e">
        <v>#N/A</v>
      </c>
      <c r="GC12" t="e">
        <v>#N/A</v>
      </c>
      <c r="GD12" t="e">
        <v>#N/A</v>
      </c>
      <c r="GE12" t="e">
        <v>#N/A</v>
      </c>
      <c r="GF12" t="e">
        <v>#N/A</v>
      </c>
      <c r="GG12" t="e">
        <v>#N/A</v>
      </c>
      <c r="GH12" t="e">
        <v>#N/A</v>
      </c>
      <c r="GI12" t="e">
        <v>#N/A</v>
      </c>
      <c r="GJ12" t="e">
        <v>#N/A</v>
      </c>
      <c r="GK12" t="e">
        <v>#N/A</v>
      </c>
      <c r="GL12" t="e">
        <v>#N/A</v>
      </c>
      <c r="GM12">
        <f t="shared" si="27"/>
        <v>0</v>
      </c>
      <c r="GN12" s="175" t="e">
        <f t="shared" si="6"/>
        <v>#N/A</v>
      </c>
      <c r="GO12" s="106" t="s">
        <v>2373</v>
      </c>
      <c r="GP12" s="106" t="s">
        <v>2737</v>
      </c>
      <c r="GQ12" s="106" t="s">
        <v>2692</v>
      </c>
      <c r="GR12" s="106"/>
      <c r="GS12" s="1">
        <v>0</v>
      </c>
      <c r="GT12" s="1">
        <v>0</v>
      </c>
      <c r="GU12" s="1">
        <v>0</v>
      </c>
      <c r="GV12" s="1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s="106"/>
      <c r="HP12" s="175" t="e">
        <f t="shared" ref="HP12" si="43">HC12/HO12*100</f>
        <v>#DIV/0!</v>
      </c>
      <c r="HQ12" s="106" t="s">
        <v>2373</v>
      </c>
      <c r="HR12" s="106" t="s">
        <v>2737</v>
      </c>
      <c r="HS12" s="106" t="s">
        <v>2692</v>
      </c>
      <c r="HT12" s="106">
        <v>8</v>
      </c>
      <c r="HU12" s="1">
        <v>0.45673611111111106</v>
      </c>
      <c r="HV12" s="1">
        <v>0.15930555555555556</v>
      </c>
      <c r="HW12" s="1">
        <v>0.15930555555555556</v>
      </c>
      <c r="HX12" s="1">
        <v>0.21001157407407409</v>
      </c>
      <c r="HY12">
        <v>608</v>
      </c>
      <c r="HZ12">
        <v>75</v>
      </c>
      <c r="IA12">
        <v>683</v>
      </c>
      <c r="IB12">
        <v>771</v>
      </c>
      <c r="IC12">
        <v>73</v>
      </c>
      <c r="ID12">
        <v>34</v>
      </c>
      <c r="IE12">
        <v>878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 s="106">
        <v>823</v>
      </c>
      <c r="IR12" s="175">
        <f t="shared" si="8"/>
        <v>106.68286755771568</v>
      </c>
      <c r="IS12" s="106" t="s">
        <v>2373</v>
      </c>
      <c r="IT12" s="106" t="s">
        <v>2737</v>
      </c>
      <c r="IU12" s="106" t="s">
        <v>2692</v>
      </c>
      <c r="IV12" s="106">
        <v>8</v>
      </c>
      <c r="IW12" s="1">
        <v>0.39829861111111109</v>
      </c>
      <c r="IX12" s="1">
        <v>0.10635416666666668</v>
      </c>
      <c r="IY12" s="1">
        <v>0.10635416666666668</v>
      </c>
      <c r="IZ12" s="1">
        <v>0.13141203703703705</v>
      </c>
      <c r="JA12">
        <v>285</v>
      </c>
      <c r="JB12">
        <v>63</v>
      </c>
      <c r="JC12">
        <v>348</v>
      </c>
      <c r="JD12">
        <v>314</v>
      </c>
      <c r="JE12">
        <v>57</v>
      </c>
      <c r="JF12">
        <v>42</v>
      </c>
      <c r="JG12">
        <v>413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 s="106">
        <v>823</v>
      </c>
      <c r="JT12" s="175">
        <f t="shared" si="9"/>
        <v>50.182260024301343</v>
      </c>
      <c r="JU12" s="106" t="s">
        <v>2373</v>
      </c>
      <c r="JV12" s="106" t="s">
        <v>2737</v>
      </c>
      <c r="JW12" s="106" t="s">
        <v>2692</v>
      </c>
      <c r="JX12" s="106">
        <v>8</v>
      </c>
      <c r="JY12" s="1">
        <v>0</v>
      </c>
      <c r="JZ12" s="1">
        <v>0</v>
      </c>
      <c r="KA12" s="1">
        <v>0</v>
      </c>
      <c r="KB12" s="1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 s="106"/>
      <c r="KV12" s="175"/>
      <c r="KW12" s="106" t="s">
        <v>2373</v>
      </c>
      <c r="KX12" s="106" t="s">
        <v>2737</v>
      </c>
      <c r="KY12" s="106" t="s">
        <v>2692</v>
      </c>
      <c r="KZ12" s="106">
        <v>8</v>
      </c>
      <c r="LA12" s="1" t="e">
        <v>#N/A</v>
      </c>
      <c r="LB12" s="1" t="e">
        <v>#N/A</v>
      </c>
      <c r="LC12" s="1" t="e">
        <v>#N/A</v>
      </c>
      <c r="LD12" s="1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t="e">
        <v>#N/A</v>
      </c>
      <c r="LU12" t="e">
        <v>#N/A</v>
      </c>
      <c r="LV12" t="e">
        <v>#N/A</v>
      </c>
      <c r="LW12" s="106"/>
      <c r="LX12" s="175"/>
      <c r="LY12" s="106" t="s">
        <v>2373</v>
      </c>
      <c r="LZ12" s="106" t="s">
        <v>2737</v>
      </c>
      <c r="MA12" s="106" t="s">
        <v>2692</v>
      </c>
      <c r="MB12" s="106">
        <v>8</v>
      </c>
      <c r="MC12" s="1" t="e">
        <v>#N/A</v>
      </c>
      <c r="MD12" s="1" t="e">
        <v>#N/A</v>
      </c>
      <c r="ME12" s="1" t="e">
        <v>#N/A</v>
      </c>
      <c r="MF12" s="1" t="e">
        <v>#N/A</v>
      </c>
      <c r="MG12" t="e">
        <v>#N/A</v>
      </c>
      <c r="MH12" t="e">
        <v>#N/A</v>
      </c>
      <c r="MI12" t="e">
        <v>#N/A</v>
      </c>
      <c r="MJ12" t="e">
        <v>#N/A</v>
      </c>
      <c r="MK12" t="e">
        <v>#N/A</v>
      </c>
      <c r="ML12" t="e">
        <v>#N/A</v>
      </c>
      <c r="MM12" t="e">
        <v>#N/A</v>
      </c>
      <c r="MN12" t="e">
        <v>#N/A</v>
      </c>
      <c r="MO12" t="e">
        <v>#N/A</v>
      </c>
      <c r="MP12" t="e">
        <v>#N/A</v>
      </c>
      <c r="MQ12" t="e">
        <v>#N/A</v>
      </c>
      <c r="MR12" t="e">
        <v>#N/A</v>
      </c>
      <c r="MS12" t="e">
        <v>#N/A</v>
      </c>
      <c r="MT12" t="e">
        <v>#N/A</v>
      </c>
      <c r="MU12" t="e">
        <v>#N/A</v>
      </c>
      <c r="MV12" t="e">
        <v>#N/A</v>
      </c>
      <c r="MW12" t="e">
        <v>#N/A</v>
      </c>
      <c r="MX12" t="e">
        <v>#N/A</v>
      </c>
      <c r="MY12" s="106"/>
      <c r="MZ12" s="175"/>
      <c r="NA12" s="106" t="s">
        <v>2373</v>
      </c>
      <c r="NB12" s="106" t="s">
        <v>2737</v>
      </c>
      <c r="NC12" s="106" t="s">
        <v>2692</v>
      </c>
      <c r="ND12" s="106">
        <v>8</v>
      </c>
      <c r="NE12" s="1">
        <v>0.6071064814814815</v>
      </c>
      <c r="NF12" s="1">
        <v>0.26567129629629632</v>
      </c>
      <c r="NG12" s="1">
        <v>0.24792824074074074</v>
      </c>
      <c r="NH12" s="1">
        <v>0.34143518518518517</v>
      </c>
      <c r="NI12">
        <v>893</v>
      </c>
      <c r="NJ12">
        <v>138</v>
      </c>
      <c r="NK12">
        <v>1031</v>
      </c>
      <c r="NL12">
        <v>1085</v>
      </c>
      <c r="NM12">
        <v>130</v>
      </c>
      <c r="NN12">
        <v>76</v>
      </c>
      <c r="NO12">
        <v>1291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 s="106">
        <f t="shared" si="28"/>
        <v>1646</v>
      </c>
      <c r="OB12" s="175">
        <f t="shared" si="13"/>
        <v>78.432563791008505</v>
      </c>
      <c r="OC12" s="106" t="s">
        <v>2373</v>
      </c>
      <c r="OD12" s="106" t="s">
        <v>2737</v>
      </c>
      <c r="OE12" s="106" t="s">
        <v>2692</v>
      </c>
      <c r="OF12" s="106"/>
      <c r="OG12" s="1">
        <v>0.34664351851851855</v>
      </c>
      <c r="OH12" s="1">
        <v>0.12116898148148147</v>
      </c>
      <c r="OI12" s="1">
        <v>0.12116898148148147</v>
      </c>
      <c r="OJ12" s="1">
        <v>0.17666666666666667</v>
      </c>
      <c r="OK12">
        <v>228</v>
      </c>
      <c r="OL12">
        <v>57</v>
      </c>
      <c r="OM12">
        <v>285</v>
      </c>
      <c r="ON12">
        <v>146</v>
      </c>
      <c r="OO12">
        <v>62</v>
      </c>
      <c r="OP12">
        <v>29</v>
      </c>
      <c r="OQ12">
        <v>237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 s="106">
        <v>823</v>
      </c>
      <c r="PD12" s="175">
        <f t="shared" si="14"/>
        <v>28.797083839611176</v>
      </c>
      <c r="PE12" s="106" t="s">
        <v>2373</v>
      </c>
      <c r="PF12" s="106" t="s">
        <v>2737</v>
      </c>
      <c r="PG12" s="106" t="s">
        <v>2692</v>
      </c>
      <c r="PH12" s="106"/>
      <c r="PI12" s="1">
        <v>0.59061342592592592</v>
      </c>
      <c r="PJ12" s="1">
        <v>0.1829861111111111</v>
      </c>
      <c r="PK12" s="1">
        <v>0.1829861111111111</v>
      </c>
      <c r="PL12" s="1">
        <v>0.32546296296296295</v>
      </c>
      <c r="PM12">
        <v>232</v>
      </c>
      <c r="PN12">
        <v>84</v>
      </c>
      <c r="PO12">
        <v>316</v>
      </c>
      <c r="PP12">
        <v>668</v>
      </c>
      <c r="PQ12">
        <v>178</v>
      </c>
      <c r="PR12">
        <v>43</v>
      </c>
      <c r="PS12">
        <v>889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 s="106">
        <v>823</v>
      </c>
      <c r="QF12" s="175">
        <f t="shared" si="15"/>
        <v>108.0194410692588</v>
      </c>
      <c r="QG12" s="106" t="s">
        <v>2373</v>
      </c>
      <c r="QH12" s="106" t="s">
        <v>2737</v>
      </c>
      <c r="QI12" s="106" t="s">
        <v>2692</v>
      </c>
      <c r="QK12" s="1">
        <v>0.49353009259259256</v>
      </c>
      <c r="QL12" s="1">
        <v>0.25380787037037039</v>
      </c>
      <c r="QM12" s="1">
        <v>0.25380787037037039</v>
      </c>
      <c r="QN12" s="1">
        <v>0.15216435185185184</v>
      </c>
      <c r="QO12">
        <v>777</v>
      </c>
      <c r="QP12">
        <v>102</v>
      </c>
      <c r="QQ12">
        <v>879</v>
      </c>
      <c r="QR12">
        <v>249</v>
      </c>
      <c r="QS12">
        <v>130</v>
      </c>
      <c r="QT12">
        <v>34</v>
      </c>
      <c r="QU12">
        <v>413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 s="106">
        <v>823</v>
      </c>
      <c r="RH12" s="175">
        <f t="shared" si="16"/>
        <v>50.182260024301343</v>
      </c>
      <c r="RI12" s="106" t="s">
        <v>2373</v>
      </c>
      <c r="RJ12" s="106" t="s">
        <v>2737</v>
      </c>
      <c r="RK12" s="106" t="s">
        <v>2692</v>
      </c>
      <c r="RM12" s="1">
        <v>0.54268518518518516</v>
      </c>
      <c r="RN12" s="1">
        <v>0.18046296296296296</v>
      </c>
      <c r="RO12" s="1">
        <v>0.18046296296296296</v>
      </c>
      <c r="RP12" s="1">
        <v>0.24320601851851853</v>
      </c>
      <c r="RQ12">
        <v>1032</v>
      </c>
      <c r="RR12">
        <v>82</v>
      </c>
      <c r="RS12">
        <v>1114</v>
      </c>
      <c r="RT12">
        <v>237</v>
      </c>
      <c r="RU12">
        <v>84</v>
      </c>
      <c r="RV12">
        <v>31</v>
      </c>
      <c r="RW12">
        <v>352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 s="106">
        <v>823</v>
      </c>
      <c r="SJ12" s="175">
        <f t="shared" si="17"/>
        <v>42.770352369380319</v>
      </c>
      <c r="SK12" s="106" t="s">
        <v>2373</v>
      </c>
      <c r="SL12" s="106" t="s">
        <v>2737</v>
      </c>
      <c r="SM12" s="106" t="s">
        <v>2692</v>
      </c>
      <c r="SO12" s="1">
        <v>0.39140046296296299</v>
      </c>
      <c r="SP12" s="1">
        <v>0.15244212962962964</v>
      </c>
      <c r="SQ12" s="1">
        <v>0.15244212962962964</v>
      </c>
      <c r="SR12" s="1">
        <v>9.2326388888888888E-2</v>
      </c>
      <c r="SS12">
        <v>368</v>
      </c>
      <c r="ST12">
        <v>105</v>
      </c>
      <c r="SU12">
        <v>473</v>
      </c>
      <c r="SV12">
        <v>647</v>
      </c>
      <c r="SW12">
        <v>207</v>
      </c>
      <c r="SX12">
        <v>35</v>
      </c>
      <c r="SY12">
        <v>889</v>
      </c>
      <c r="SZ12">
        <v>0</v>
      </c>
      <c r="TA12">
        <v>0</v>
      </c>
      <c r="TB12">
        <v>0</v>
      </c>
      <c r="TC12">
        <v>4</v>
      </c>
      <c r="TD12">
        <v>1</v>
      </c>
      <c r="TE12">
        <v>5</v>
      </c>
      <c r="TF12">
        <v>45</v>
      </c>
      <c r="TG12">
        <v>1</v>
      </c>
      <c r="TH12">
        <v>0</v>
      </c>
      <c r="TI12">
        <v>46</v>
      </c>
      <c r="TJ12">
        <v>97.83</v>
      </c>
      <c r="TK12" s="106">
        <v>823</v>
      </c>
      <c r="TL12" s="175">
        <f t="shared" si="18"/>
        <v>108.0194410692588</v>
      </c>
      <c r="TM12" s="106" t="s">
        <v>2373</v>
      </c>
      <c r="TN12" s="106" t="s">
        <v>2737</v>
      </c>
      <c r="TO12" s="106" t="s">
        <v>2692</v>
      </c>
      <c r="TQ12" s="1">
        <v>0.46445601851851853</v>
      </c>
      <c r="TR12" s="1">
        <v>0.29910879629629633</v>
      </c>
      <c r="TS12" s="1">
        <v>0.15039351851851854</v>
      </c>
      <c r="TT12" s="1">
        <v>0.16533564814814813</v>
      </c>
      <c r="TU12">
        <v>446</v>
      </c>
      <c r="TV12">
        <v>178</v>
      </c>
      <c r="TW12">
        <v>624</v>
      </c>
      <c r="TX12">
        <v>853</v>
      </c>
      <c r="TY12">
        <v>363</v>
      </c>
      <c r="TZ12">
        <v>68</v>
      </c>
      <c r="UA12">
        <v>1284</v>
      </c>
      <c r="UB12">
        <v>0</v>
      </c>
      <c r="UC12">
        <v>0</v>
      </c>
      <c r="UD12">
        <v>0</v>
      </c>
      <c r="UE12">
        <v>4</v>
      </c>
      <c r="UF12">
        <v>1</v>
      </c>
      <c r="UG12">
        <v>5</v>
      </c>
      <c r="UH12">
        <v>45</v>
      </c>
      <c r="UI12">
        <v>1</v>
      </c>
      <c r="UJ12">
        <v>0</v>
      </c>
      <c r="UK12">
        <v>46</v>
      </c>
      <c r="UL12">
        <v>97.83</v>
      </c>
      <c r="UM12" s="106">
        <v>823</v>
      </c>
      <c r="UN12" s="175">
        <f t="shared" si="19"/>
        <v>156.01458080194411</v>
      </c>
      <c r="UO12" s="106" t="s">
        <v>2373</v>
      </c>
      <c r="UP12" s="106" t="s">
        <v>2737</v>
      </c>
      <c r="UQ12" s="106" t="s">
        <v>2692</v>
      </c>
      <c r="US12" s="10">
        <v>2.1004282407407406</v>
      </c>
      <c r="UT12" s="10">
        <v>1.0375578703703703</v>
      </c>
      <c r="UU12" s="1">
        <v>0.48792824074074076</v>
      </c>
      <c r="UV12" s="10">
        <v>1.0628703703703704</v>
      </c>
      <c r="UW12">
        <v>2715</v>
      </c>
      <c r="UX12">
        <v>503</v>
      </c>
      <c r="UY12">
        <v>3218</v>
      </c>
      <c r="UZ12">
        <v>2153</v>
      </c>
      <c r="VA12">
        <v>817</v>
      </c>
      <c r="VB12">
        <v>205</v>
      </c>
      <c r="VC12">
        <v>3175</v>
      </c>
      <c r="VD12">
        <v>0</v>
      </c>
      <c r="VE12">
        <v>0</v>
      </c>
      <c r="VF12">
        <v>0</v>
      </c>
      <c r="VG12">
        <v>4</v>
      </c>
      <c r="VH12">
        <v>1</v>
      </c>
      <c r="VI12">
        <v>5</v>
      </c>
      <c r="VJ12">
        <v>45</v>
      </c>
      <c r="VK12">
        <v>1</v>
      </c>
      <c r="VL12">
        <v>0</v>
      </c>
      <c r="VM12">
        <v>46</v>
      </c>
      <c r="VN12">
        <v>97.83</v>
      </c>
      <c r="VO12" s="106">
        <f t="shared" si="29"/>
        <v>4115</v>
      </c>
      <c r="VP12" s="175">
        <f t="shared" si="20"/>
        <v>77.15674362089915</v>
      </c>
      <c r="VQ12" s="106" t="s">
        <v>2373</v>
      </c>
      <c r="VR12" s="106" t="s">
        <v>2737</v>
      </c>
      <c r="VS12" s="106" t="s">
        <v>2692</v>
      </c>
      <c r="VU12" s="1">
        <v>0.43805555555555559</v>
      </c>
      <c r="VV12" s="1">
        <v>0.15188657407407408</v>
      </c>
      <c r="VW12" s="1">
        <v>0.15188657407407408</v>
      </c>
      <c r="VX12" s="1">
        <v>0.17774305555555556</v>
      </c>
      <c r="VY12">
        <v>306</v>
      </c>
      <c r="VZ12">
        <v>129</v>
      </c>
      <c r="WA12">
        <v>435</v>
      </c>
      <c r="WB12">
        <v>314</v>
      </c>
      <c r="WC12">
        <v>169</v>
      </c>
      <c r="WD12">
        <v>12</v>
      </c>
      <c r="WE12">
        <v>495</v>
      </c>
      <c r="WF12">
        <v>0</v>
      </c>
      <c r="WG12">
        <v>0</v>
      </c>
      <c r="WH12">
        <v>0</v>
      </c>
      <c r="WI12">
        <v>14</v>
      </c>
      <c r="WJ12">
        <v>2</v>
      </c>
      <c r="WK12">
        <v>16</v>
      </c>
      <c r="WL12">
        <v>157</v>
      </c>
      <c r="WM12">
        <v>1</v>
      </c>
      <c r="WN12">
        <v>1</v>
      </c>
      <c r="WO12">
        <v>159</v>
      </c>
      <c r="WP12">
        <v>98.74</v>
      </c>
      <c r="WQ12" s="106">
        <v>823</v>
      </c>
      <c r="WR12" s="175">
        <f t="shared" si="21"/>
        <v>60.14580801944107</v>
      </c>
      <c r="WS12" s="106" t="s">
        <v>2373</v>
      </c>
      <c r="WT12" s="106" t="s">
        <v>2737</v>
      </c>
      <c r="WU12" s="106" t="s">
        <v>2692</v>
      </c>
      <c r="WW12" s="1">
        <v>0.52986111111111112</v>
      </c>
      <c r="WX12" s="1">
        <v>0.16141203703703702</v>
      </c>
      <c r="WY12" s="1">
        <v>0.16141203703703702</v>
      </c>
      <c r="WZ12" s="1">
        <v>0.22928240740740743</v>
      </c>
      <c r="XA12">
        <v>277</v>
      </c>
      <c r="XB12">
        <v>116</v>
      </c>
      <c r="XC12">
        <v>393</v>
      </c>
      <c r="XD12">
        <v>496</v>
      </c>
      <c r="XE12">
        <v>168</v>
      </c>
      <c r="XF12">
        <v>16</v>
      </c>
      <c r="XG12">
        <v>680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 s="106">
        <v>823</v>
      </c>
      <c r="XT12" s="175">
        <f t="shared" si="22"/>
        <v>82.624544349939242</v>
      </c>
      <c r="XU12" s="106" t="s">
        <v>2373</v>
      </c>
      <c r="XV12" s="106" t="s">
        <v>2737</v>
      </c>
      <c r="XW12" s="106" t="s">
        <v>2692</v>
      </c>
      <c r="XY12" s="1">
        <v>0</v>
      </c>
      <c r="XZ12" s="1">
        <v>0</v>
      </c>
      <c r="YA12" s="1">
        <v>0</v>
      </c>
      <c r="YB12" s="1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 s="106"/>
      <c r="YV12" s="175"/>
      <c r="YW12" s="106" t="s">
        <v>2373</v>
      </c>
      <c r="YX12" s="106" t="s">
        <v>2737</v>
      </c>
      <c r="YY12" s="106" t="s">
        <v>2692</v>
      </c>
      <c r="ZA12" s="1">
        <v>3.1793981481481479E-2</v>
      </c>
      <c r="ZB12" s="1">
        <v>1.6099537037037037E-2</v>
      </c>
      <c r="ZC12" s="1">
        <v>1.6099537037037037E-2</v>
      </c>
      <c r="ZD12" s="1">
        <v>3.2291666666666666E-3</v>
      </c>
      <c r="ZE12">
        <v>29</v>
      </c>
      <c r="ZF12">
        <v>4</v>
      </c>
      <c r="ZG12">
        <v>33</v>
      </c>
      <c r="ZH12">
        <v>67</v>
      </c>
      <c r="ZI12">
        <v>10</v>
      </c>
      <c r="ZJ12">
        <v>1</v>
      </c>
      <c r="ZK12">
        <v>78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 s="106"/>
      <c r="ZX12" s="175" t="e">
        <f t="shared" si="24"/>
        <v>#DIV/0!</v>
      </c>
      <c r="ZY12" s="106" t="s">
        <v>2373</v>
      </c>
      <c r="ZZ12" s="106" t="s">
        <v>2737</v>
      </c>
      <c r="AAA12" s="106" t="s">
        <v>2692</v>
      </c>
      <c r="AAC12" s="1">
        <v>0.15326388888888889</v>
      </c>
      <c r="AAD12" s="1">
        <v>7.7777777777777779E-2</v>
      </c>
      <c r="AAE12" s="1">
        <v>2.1412037037037038E-3</v>
      </c>
      <c r="AAF12" s="1">
        <v>7.5474537037037034E-2</v>
      </c>
      <c r="AAG12">
        <v>50</v>
      </c>
      <c r="AAH12">
        <v>40</v>
      </c>
      <c r="AAI12">
        <v>90</v>
      </c>
      <c r="AAJ12">
        <v>498</v>
      </c>
      <c r="AAK12">
        <v>61</v>
      </c>
      <c r="AAL12">
        <v>35</v>
      </c>
      <c r="AAM12">
        <v>594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 s="106"/>
      <c r="AAZ12" s="175" t="e">
        <f t="shared" si="25"/>
        <v>#DIV/0!</v>
      </c>
      <c r="ABA12" s="106" t="s">
        <v>2373</v>
      </c>
      <c r="ABB12" s="106" t="s">
        <v>2737</v>
      </c>
      <c r="ABC12" s="106" t="s">
        <v>2692</v>
      </c>
      <c r="ABE12" s="1">
        <v>0.89296296296296296</v>
      </c>
      <c r="ABF12" s="1">
        <v>0.40719907407407407</v>
      </c>
      <c r="ABG12" s="1">
        <v>0.26216435185185188</v>
      </c>
      <c r="ABH12" s="1">
        <v>0.48575231481481485</v>
      </c>
      <c r="ABI12">
        <v>662</v>
      </c>
      <c r="ABJ12">
        <v>289</v>
      </c>
      <c r="ABK12">
        <v>951</v>
      </c>
      <c r="ABL12">
        <v>1375</v>
      </c>
      <c r="ABM12">
        <v>408</v>
      </c>
      <c r="ABN12">
        <v>64</v>
      </c>
      <c r="ABO12">
        <v>1847</v>
      </c>
      <c r="ABP12">
        <v>0</v>
      </c>
      <c r="ABQ12">
        <v>0</v>
      </c>
      <c r="ABR12">
        <v>0</v>
      </c>
      <c r="ABS12">
        <v>14</v>
      </c>
      <c r="ABT12">
        <v>2</v>
      </c>
      <c r="ABU12">
        <v>16</v>
      </c>
      <c r="ABV12">
        <v>157</v>
      </c>
      <c r="ABW12">
        <v>1</v>
      </c>
      <c r="ABX12">
        <v>1</v>
      </c>
      <c r="ABY12">
        <v>159</v>
      </c>
      <c r="ABZ12">
        <v>98.74</v>
      </c>
      <c r="ACA12" s="106">
        <f t="shared" si="30"/>
        <v>1646</v>
      </c>
      <c r="ACB12" s="175">
        <f t="shared" si="26"/>
        <v>112.21142162818956</v>
      </c>
    </row>
    <row r="13" spans="1:756">
      <c r="A13" s="106" t="s">
        <v>2374</v>
      </c>
      <c r="B13" s="106" t="s">
        <v>2737</v>
      </c>
      <c r="C13" s="106" t="s">
        <v>2692</v>
      </c>
      <c r="D13" s="106">
        <v>8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s="106"/>
      <c r="AB13" s="175"/>
      <c r="AC13" s="106" t="s">
        <v>2374</v>
      </c>
      <c r="AD13" s="106" t="s">
        <v>2737</v>
      </c>
      <c r="AE13" s="106" t="s">
        <v>2692</v>
      </c>
      <c r="AF13" s="106">
        <v>8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 t="e">
        <v>#N/A</v>
      </c>
      <c r="BB13" t="e">
        <v>#N/A</v>
      </c>
      <c r="BC13" s="106"/>
      <c r="BD13" s="175"/>
      <c r="BE13" s="106" t="s">
        <v>2374</v>
      </c>
      <c r="BF13" s="106" t="s">
        <v>2737</v>
      </c>
      <c r="BG13" s="106" t="s">
        <v>2692</v>
      </c>
      <c r="BH13" s="106">
        <v>8</v>
      </c>
      <c r="BI13" t="e">
        <v>#N/A</v>
      </c>
      <c r="BJ13" t="e">
        <v>#N/A</v>
      </c>
      <c r="BK13" t="e">
        <v>#N/A</v>
      </c>
      <c r="BL13" t="e">
        <v>#N/A</v>
      </c>
      <c r="BM13" t="e">
        <v>#N/A</v>
      </c>
      <c r="BN13" t="e">
        <v>#N/A</v>
      </c>
      <c r="BO13" t="e">
        <v>#N/A</v>
      </c>
      <c r="BP13" t="e">
        <v>#N/A</v>
      </c>
      <c r="BQ13" t="e">
        <v>#N/A</v>
      </c>
      <c r="BR13" t="e">
        <v>#N/A</v>
      </c>
      <c r="BS13" t="e">
        <v>#N/A</v>
      </c>
      <c r="BT13" t="e">
        <v>#N/A</v>
      </c>
      <c r="BU13" t="e">
        <v>#N/A</v>
      </c>
      <c r="BV13" t="e">
        <v>#N/A</v>
      </c>
      <c r="BW13" t="e">
        <v>#N/A</v>
      </c>
      <c r="BX13" t="e">
        <v>#N/A</v>
      </c>
      <c r="BY13" t="e">
        <v>#N/A</v>
      </c>
      <c r="BZ13" t="e">
        <v>#N/A</v>
      </c>
      <c r="CA13" t="e">
        <v>#N/A</v>
      </c>
      <c r="CB13" t="e">
        <v>#N/A</v>
      </c>
      <c r="CC13" t="e">
        <v>#N/A</v>
      </c>
      <c r="CD13" t="e">
        <v>#N/A</v>
      </c>
      <c r="CE13" s="106"/>
      <c r="CF13" s="175"/>
      <c r="CG13" s="106" t="s">
        <v>2374</v>
      </c>
      <c r="CH13" s="106" t="s">
        <v>2737</v>
      </c>
      <c r="CI13" s="106" t="s">
        <v>2692</v>
      </c>
      <c r="CJ13" s="106">
        <v>8</v>
      </c>
      <c r="CK13" t="e">
        <v>#N/A</v>
      </c>
      <c r="CL13" t="e">
        <v>#N/A</v>
      </c>
      <c r="CM13" t="e">
        <v>#N/A</v>
      </c>
      <c r="CN13" t="e">
        <v>#N/A</v>
      </c>
      <c r="CO13" t="e">
        <v>#N/A</v>
      </c>
      <c r="CP13" t="e">
        <v>#N/A</v>
      </c>
      <c r="CQ13" t="e">
        <v>#N/A</v>
      </c>
      <c r="CR13" t="e">
        <v>#N/A</v>
      </c>
      <c r="CS13" t="e">
        <v>#N/A</v>
      </c>
      <c r="CT13" t="e">
        <v>#N/A</v>
      </c>
      <c r="CU13" t="e">
        <v>#N/A</v>
      </c>
      <c r="CV13" t="e">
        <v>#N/A</v>
      </c>
      <c r="CW13" t="e">
        <v>#N/A</v>
      </c>
      <c r="CX13" t="e">
        <v>#N/A</v>
      </c>
      <c r="CY13" t="e">
        <v>#N/A</v>
      </c>
      <c r="CZ13" t="e">
        <v>#N/A</v>
      </c>
      <c r="DA13" t="e">
        <v>#N/A</v>
      </c>
      <c r="DB13" t="e">
        <v>#N/A</v>
      </c>
      <c r="DC13" t="e">
        <v>#N/A</v>
      </c>
      <c r="DD13" t="e">
        <v>#N/A</v>
      </c>
      <c r="DE13" t="e">
        <v>#N/A</v>
      </c>
      <c r="DF13" t="e">
        <v>#N/A</v>
      </c>
      <c r="DG13" s="106"/>
      <c r="DH13" s="175"/>
      <c r="DI13" s="106" t="s">
        <v>2374</v>
      </c>
      <c r="DJ13" s="106" t="s">
        <v>2737</v>
      </c>
      <c r="DK13" s="106" t="s">
        <v>2692</v>
      </c>
      <c r="DL13" s="106">
        <v>8</v>
      </c>
      <c r="DM13" t="e">
        <v>#N/A</v>
      </c>
      <c r="DN13" t="e">
        <v>#N/A</v>
      </c>
      <c r="DO13" t="e">
        <v>#N/A</v>
      </c>
      <c r="DP13" t="e">
        <v>#N/A</v>
      </c>
      <c r="DQ13" t="e">
        <v>#N/A</v>
      </c>
      <c r="DR13" t="e">
        <v>#N/A</v>
      </c>
      <c r="DS13" t="e">
        <v>#N/A</v>
      </c>
      <c r="DT13" t="e">
        <v>#N/A</v>
      </c>
      <c r="DU13" t="e">
        <v>#N/A</v>
      </c>
      <c r="DV13" t="e">
        <v>#N/A</v>
      </c>
      <c r="DW13" t="e">
        <v>#N/A</v>
      </c>
      <c r="DX13" t="e">
        <v>#N/A</v>
      </c>
      <c r="DY13" t="e">
        <v>#N/A</v>
      </c>
      <c r="DZ13" t="e">
        <v>#N/A</v>
      </c>
      <c r="EA13" t="e">
        <v>#N/A</v>
      </c>
      <c r="EB13" t="e">
        <v>#N/A</v>
      </c>
      <c r="EC13" t="e">
        <v>#N/A</v>
      </c>
      <c r="ED13" t="e">
        <v>#N/A</v>
      </c>
      <c r="EE13" t="e">
        <v>#N/A</v>
      </c>
      <c r="EF13" t="e">
        <v>#N/A</v>
      </c>
      <c r="EG13" t="e">
        <v>#N/A</v>
      </c>
      <c r="EH13" t="e">
        <v>#N/A</v>
      </c>
      <c r="EI13" s="106"/>
      <c r="EJ13" s="175"/>
      <c r="EK13" s="106" t="s">
        <v>2374</v>
      </c>
      <c r="EL13" s="106" t="s">
        <v>2737</v>
      </c>
      <c r="EM13" s="106" t="s">
        <v>2692</v>
      </c>
      <c r="EN13" s="106">
        <v>8</v>
      </c>
      <c r="EO13" t="e">
        <v>#N/A</v>
      </c>
      <c r="EP13" t="e">
        <v>#N/A</v>
      </c>
      <c r="EQ13" t="e">
        <v>#N/A</v>
      </c>
      <c r="ER13" t="e">
        <v>#N/A</v>
      </c>
      <c r="ES13" t="e">
        <v>#N/A</v>
      </c>
      <c r="ET13" t="e">
        <v>#N/A</v>
      </c>
      <c r="EU13" t="e">
        <v>#N/A</v>
      </c>
      <c r="EV13" t="e">
        <v>#N/A</v>
      </c>
      <c r="EW13" t="e">
        <v>#N/A</v>
      </c>
      <c r="EX13" t="e">
        <v>#N/A</v>
      </c>
      <c r="EY13" t="e">
        <v>#N/A</v>
      </c>
      <c r="EZ13" t="e">
        <v>#N/A</v>
      </c>
      <c r="FA13" t="e">
        <v>#N/A</v>
      </c>
      <c r="FB13" t="e">
        <v>#N/A</v>
      </c>
      <c r="FC13" t="e">
        <v>#N/A</v>
      </c>
      <c r="FD13" t="e">
        <v>#N/A</v>
      </c>
      <c r="FE13" t="e">
        <v>#N/A</v>
      </c>
      <c r="FF13" t="e">
        <v>#N/A</v>
      </c>
      <c r="FG13" t="e">
        <v>#N/A</v>
      </c>
      <c r="FH13" t="e">
        <v>#N/A</v>
      </c>
      <c r="FI13" t="e">
        <v>#N/A</v>
      </c>
      <c r="FJ13" t="e">
        <v>#N/A</v>
      </c>
      <c r="FK13" s="106"/>
      <c r="FL13" s="175"/>
      <c r="FM13" s="106" t="s">
        <v>2374</v>
      </c>
      <c r="FN13" s="106" t="s">
        <v>2737</v>
      </c>
      <c r="FO13" s="106" t="s">
        <v>2692</v>
      </c>
      <c r="FP13" s="106">
        <v>8</v>
      </c>
      <c r="FQ13" t="e">
        <v>#N/A</v>
      </c>
      <c r="FR13" t="e">
        <v>#N/A</v>
      </c>
      <c r="FS13" t="e">
        <v>#N/A</v>
      </c>
      <c r="FT13" t="e">
        <v>#N/A</v>
      </c>
      <c r="FU13" t="e">
        <v>#N/A</v>
      </c>
      <c r="FV13" t="e">
        <v>#N/A</v>
      </c>
      <c r="FW13" t="e">
        <v>#N/A</v>
      </c>
      <c r="FX13" t="e">
        <v>#N/A</v>
      </c>
      <c r="FY13" t="e">
        <v>#N/A</v>
      </c>
      <c r="FZ13" t="e">
        <v>#N/A</v>
      </c>
      <c r="GA13" t="e">
        <v>#N/A</v>
      </c>
      <c r="GB13" t="e">
        <v>#N/A</v>
      </c>
      <c r="GC13" t="e">
        <v>#N/A</v>
      </c>
      <c r="GD13" t="e">
        <v>#N/A</v>
      </c>
      <c r="GE13" t="e">
        <v>#N/A</v>
      </c>
      <c r="GF13" t="e">
        <v>#N/A</v>
      </c>
      <c r="GG13" t="e">
        <v>#N/A</v>
      </c>
      <c r="GH13" t="e">
        <v>#N/A</v>
      </c>
      <c r="GI13" t="e">
        <v>#N/A</v>
      </c>
      <c r="GJ13" t="e">
        <v>#N/A</v>
      </c>
      <c r="GK13" t="e">
        <v>#N/A</v>
      </c>
      <c r="GL13" t="e">
        <v>#N/A</v>
      </c>
      <c r="GM13">
        <f t="shared" si="27"/>
        <v>0</v>
      </c>
      <c r="GN13" s="175" t="e">
        <f t="shared" si="6"/>
        <v>#N/A</v>
      </c>
      <c r="GO13" s="106" t="s">
        <v>2374</v>
      </c>
      <c r="GP13" s="106" t="s">
        <v>2737</v>
      </c>
      <c r="GQ13" s="106" t="s">
        <v>2692</v>
      </c>
      <c r="GR13" s="106"/>
      <c r="GS13" s="1">
        <v>0</v>
      </c>
      <c r="GT13" s="1">
        <v>0</v>
      </c>
      <c r="GU13" s="1">
        <v>0</v>
      </c>
      <c r="GV13" s="1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 s="106"/>
      <c r="HP13" s="175"/>
      <c r="HQ13" s="106" t="s">
        <v>2374</v>
      </c>
      <c r="HR13" s="106" t="s">
        <v>2737</v>
      </c>
      <c r="HS13" s="106" t="s">
        <v>2692</v>
      </c>
      <c r="HT13" s="106">
        <v>8</v>
      </c>
      <c r="HU13" s="1">
        <v>0.31603009259259257</v>
      </c>
      <c r="HV13" s="1">
        <v>0.21537037037037035</v>
      </c>
      <c r="HW13" s="1">
        <v>0.21537037037037035</v>
      </c>
      <c r="HX13" s="1">
        <v>4.7696759259259258E-2</v>
      </c>
      <c r="HY13">
        <v>809</v>
      </c>
      <c r="HZ13">
        <v>97</v>
      </c>
      <c r="IA13">
        <v>906</v>
      </c>
      <c r="IB13">
        <v>251</v>
      </c>
      <c r="IC13">
        <v>69</v>
      </c>
      <c r="ID13">
        <v>45</v>
      </c>
      <c r="IE13">
        <v>365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 s="106">
        <v>823</v>
      </c>
      <c r="IR13" s="175">
        <f t="shared" si="8"/>
        <v>44.349939246658565</v>
      </c>
      <c r="IS13" s="106" t="s">
        <v>2374</v>
      </c>
      <c r="IT13" s="106" t="s">
        <v>2737</v>
      </c>
      <c r="IU13" s="106" t="s">
        <v>2692</v>
      </c>
      <c r="IV13" s="106">
        <v>8</v>
      </c>
      <c r="IW13" s="1">
        <v>0.38099537037037035</v>
      </c>
      <c r="IX13" s="1">
        <v>0.24560185185185182</v>
      </c>
      <c r="IY13" s="1">
        <v>0.24560185185185182</v>
      </c>
      <c r="IZ13" s="1">
        <v>6.1400462962962969E-2</v>
      </c>
      <c r="JA13">
        <v>838</v>
      </c>
      <c r="JB13">
        <v>85</v>
      </c>
      <c r="JC13">
        <v>923</v>
      </c>
      <c r="JD13">
        <v>354</v>
      </c>
      <c r="JE13">
        <v>84</v>
      </c>
      <c r="JF13">
        <v>68</v>
      </c>
      <c r="JG13">
        <v>506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 s="106">
        <v>823</v>
      </c>
      <c r="JT13" s="175">
        <f t="shared" si="9"/>
        <v>61.482381530984206</v>
      </c>
      <c r="JU13" s="106" t="s">
        <v>2374</v>
      </c>
      <c r="JV13" s="106" t="s">
        <v>2737</v>
      </c>
      <c r="JW13" s="106" t="s">
        <v>2692</v>
      </c>
      <c r="JX13" s="106">
        <v>8</v>
      </c>
      <c r="JY13" s="1">
        <v>0.36202546296296295</v>
      </c>
      <c r="JZ13" s="1">
        <v>0.24302083333333332</v>
      </c>
      <c r="KA13" s="1">
        <v>0.24302083333333332</v>
      </c>
      <c r="KB13" s="1">
        <v>4.3055555555555562E-2</v>
      </c>
      <c r="KC13">
        <v>341</v>
      </c>
      <c r="KD13">
        <v>97</v>
      </c>
      <c r="KE13">
        <v>438</v>
      </c>
      <c r="KF13">
        <v>705</v>
      </c>
      <c r="KG13">
        <v>102</v>
      </c>
      <c r="KH13">
        <v>100</v>
      </c>
      <c r="KI13">
        <v>907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 s="106">
        <v>823</v>
      </c>
      <c r="KV13" s="175">
        <f t="shared" si="10"/>
        <v>110.20656136087486</v>
      </c>
      <c r="KW13" s="106" t="s">
        <v>2374</v>
      </c>
      <c r="KX13" s="106" t="s">
        <v>2737</v>
      </c>
      <c r="KY13" s="106" t="s">
        <v>2692</v>
      </c>
      <c r="KZ13" s="106">
        <v>8</v>
      </c>
      <c r="LA13" s="1">
        <v>0.37172453703703701</v>
      </c>
      <c r="LB13" s="1">
        <v>0.27261574074074074</v>
      </c>
      <c r="LC13" s="1">
        <v>0.27261574074074074</v>
      </c>
      <c r="LD13" s="1">
        <v>4.9502314814814818E-2</v>
      </c>
      <c r="LE13">
        <v>562</v>
      </c>
      <c r="LF13">
        <v>173</v>
      </c>
      <c r="LG13">
        <v>735</v>
      </c>
      <c r="LH13">
        <v>519</v>
      </c>
      <c r="LI13">
        <v>264</v>
      </c>
      <c r="LJ13">
        <v>119</v>
      </c>
      <c r="LK13">
        <v>902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 s="106">
        <v>823</v>
      </c>
      <c r="LX13" s="175">
        <f t="shared" si="11"/>
        <v>109.59902794653706</v>
      </c>
      <c r="LY13" s="106" t="s">
        <v>2374</v>
      </c>
      <c r="LZ13" s="106" t="s">
        <v>2737</v>
      </c>
      <c r="MA13" s="106" t="s">
        <v>2692</v>
      </c>
      <c r="MB13" s="106">
        <v>8</v>
      </c>
      <c r="MC13" s="1">
        <v>0.32211805555555556</v>
      </c>
      <c r="MD13" s="1">
        <v>0.27261574074074074</v>
      </c>
      <c r="ME13" s="1">
        <v>4.9606481481481481E-2</v>
      </c>
      <c r="MF13" s="1">
        <v>4.9502314814814818E-2</v>
      </c>
      <c r="MG13">
        <v>562</v>
      </c>
      <c r="MH13">
        <v>173</v>
      </c>
      <c r="MI13">
        <v>735</v>
      </c>
      <c r="MJ13">
        <v>519</v>
      </c>
      <c r="MK13">
        <v>264</v>
      </c>
      <c r="ML13">
        <v>119</v>
      </c>
      <c r="MM13">
        <v>902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 s="106">
        <v>823</v>
      </c>
      <c r="MZ13" s="175">
        <f t="shared" si="12"/>
        <v>109.59902794653706</v>
      </c>
      <c r="NA13" s="106" t="s">
        <v>2374</v>
      </c>
      <c r="NB13" s="106" t="s">
        <v>2737</v>
      </c>
      <c r="NC13" s="106" t="s">
        <v>2692</v>
      </c>
      <c r="ND13" s="106">
        <v>8</v>
      </c>
      <c r="NE13" s="10">
        <v>1.1782986111111111</v>
      </c>
      <c r="NF13" s="1">
        <v>0.97663194444444434</v>
      </c>
      <c r="NG13" s="1">
        <v>0.25248842592592591</v>
      </c>
      <c r="NH13" s="1">
        <v>0.20166666666666666</v>
      </c>
      <c r="NI13">
        <v>2550</v>
      </c>
      <c r="NJ13">
        <v>452</v>
      </c>
      <c r="NK13">
        <v>3002</v>
      </c>
      <c r="NL13">
        <v>1829</v>
      </c>
      <c r="NM13">
        <v>519</v>
      </c>
      <c r="NN13">
        <v>332</v>
      </c>
      <c r="NO13">
        <v>2680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 s="106">
        <f t="shared" si="28"/>
        <v>3292</v>
      </c>
      <c r="OB13" s="175">
        <f t="shared" si="13"/>
        <v>81.409477521263668</v>
      </c>
      <c r="OC13" s="106" t="s">
        <v>2374</v>
      </c>
      <c r="OD13" s="106" t="s">
        <v>2737</v>
      </c>
      <c r="OE13" s="106" t="s">
        <v>2692</v>
      </c>
      <c r="OF13" s="106"/>
      <c r="OG13" s="1">
        <v>0.41418981481481482</v>
      </c>
      <c r="OH13" s="1">
        <v>0.28733796296296293</v>
      </c>
      <c r="OI13" s="1">
        <v>0.28733796296296293</v>
      </c>
      <c r="OJ13" s="1">
        <v>5.033564814814815E-2</v>
      </c>
      <c r="OK13">
        <v>606</v>
      </c>
      <c r="OL13">
        <v>139</v>
      </c>
      <c r="OM13">
        <v>745</v>
      </c>
      <c r="ON13">
        <v>433</v>
      </c>
      <c r="OO13">
        <v>179</v>
      </c>
      <c r="OP13">
        <v>133</v>
      </c>
      <c r="OQ13">
        <v>745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 s="106">
        <v>823</v>
      </c>
      <c r="PD13" s="175">
        <f t="shared" si="14"/>
        <v>90.522478736330498</v>
      </c>
      <c r="PE13" s="106" t="s">
        <v>2374</v>
      </c>
      <c r="PF13" s="106" t="s">
        <v>2737</v>
      </c>
      <c r="PG13" s="106" t="s">
        <v>2692</v>
      </c>
      <c r="PH13" s="106"/>
      <c r="PI13" s="1">
        <v>0.51563657407407404</v>
      </c>
      <c r="PJ13" s="1">
        <v>0.37206018518518519</v>
      </c>
      <c r="PK13" s="1">
        <v>0.37206018518518519</v>
      </c>
      <c r="PL13" s="1">
        <v>3.8449074074074073E-2</v>
      </c>
      <c r="PM13">
        <v>401</v>
      </c>
      <c r="PN13">
        <v>145</v>
      </c>
      <c r="PO13">
        <v>546</v>
      </c>
      <c r="PP13">
        <v>898</v>
      </c>
      <c r="PQ13">
        <v>215</v>
      </c>
      <c r="PR13">
        <v>97</v>
      </c>
      <c r="PS13">
        <v>1210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 s="106">
        <v>1020</v>
      </c>
      <c r="QF13" s="175">
        <f t="shared" si="15"/>
        <v>118.62745098039215</v>
      </c>
      <c r="QG13" s="106" t="s">
        <v>2374</v>
      </c>
      <c r="QH13" s="106" t="s">
        <v>2737</v>
      </c>
      <c r="QI13" s="106" t="s">
        <v>2692</v>
      </c>
      <c r="QK13" s="1">
        <v>0.3775810185185185</v>
      </c>
      <c r="QL13" s="1">
        <v>0.27401620370370372</v>
      </c>
      <c r="QM13" s="1">
        <v>0.27401620370370372</v>
      </c>
      <c r="QN13" s="1">
        <v>3.0868055555555555E-2</v>
      </c>
      <c r="QO13">
        <v>505</v>
      </c>
      <c r="QP13">
        <v>103</v>
      </c>
      <c r="QQ13">
        <v>608</v>
      </c>
      <c r="QR13">
        <v>322</v>
      </c>
      <c r="QS13">
        <v>94</v>
      </c>
      <c r="QT13">
        <v>66</v>
      </c>
      <c r="QU13">
        <v>482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 s="106">
        <v>823</v>
      </c>
      <c r="RH13" s="175">
        <f t="shared" si="16"/>
        <v>58.566221142162824</v>
      </c>
      <c r="RI13" s="106" t="s">
        <v>2374</v>
      </c>
      <c r="RJ13" s="106" t="s">
        <v>2737</v>
      </c>
      <c r="RK13" s="106" t="s">
        <v>2692</v>
      </c>
      <c r="RM13" t="e">
        <v>#N/A</v>
      </c>
      <c r="RN13" t="e">
        <v>#N/A</v>
      </c>
      <c r="RO13" t="e">
        <v>#N/A</v>
      </c>
      <c r="RP13" t="e">
        <v>#N/A</v>
      </c>
      <c r="RQ13" t="e">
        <v>#N/A</v>
      </c>
      <c r="RR13" t="e">
        <v>#N/A</v>
      </c>
      <c r="RS13" t="e">
        <v>#N/A</v>
      </c>
      <c r="RT13" t="e">
        <v>#N/A</v>
      </c>
      <c r="RU13" t="e">
        <v>#N/A</v>
      </c>
      <c r="RV13" t="e">
        <v>#N/A</v>
      </c>
      <c r="RW13" t="e">
        <v>#N/A</v>
      </c>
      <c r="RX13" t="e">
        <v>#N/A</v>
      </c>
      <c r="RY13" t="e">
        <v>#N/A</v>
      </c>
      <c r="RZ13" t="e">
        <v>#N/A</v>
      </c>
      <c r="SA13" t="e">
        <v>#N/A</v>
      </c>
      <c r="SB13" t="e">
        <v>#N/A</v>
      </c>
      <c r="SC13" t="e">
        <v>#N/A</v>
      </c>
      <c r="SD13" t="e">
        <v>#N/A</v>
      </c>
      <c r="SE13" t="e">
        <v>#N/A</v>
      </c>
      <c r="SF13" t="e">
        <v>#N/A</v>
      </c>
      <c r="SG13" t="e">
        <v>#N/A</v>
      </c>
      <c r="SH13" t="e">
        <v>#N/A</v>
      </c>
      <c r="SI13" s="106"/>
      <c r="SJ13" s="175"/>
      <c r="SK13" s="106" t="s">
        <v>2374</v>
      </c>
      <c r="SL13" s="106" t="s">
        <v>2737</v>
      </c>
      <c r="SM13" s="106" t="s">
        <v>2692</v>
      </c>
      <c r="SO13" s="1">
        <v>0.4256712962962963</v>
      </c>
      <c r="SP13" s="1">
        <v>0.26531250000000001</v>
      </c>
      <c r="SQ13" s="1">
        <v>0.26531250000000001</v>
      </c>
      <c r="SR13" s="1">
        <v>7.239583333333334E-2</v>
      </c>
      <c r="SS13">
        <v>983</v>
      </c>
      <c r="ST13">
        <v>187</v>
      </c>
      <c r="SU13">
        <v>1170</v>
      </c>
      <c r="SV13">
        <v>547</v>
      </c>
      <c r="SW13">
        <v>181</v>
      </c>
      <c r="SX13">
        <v>91</v>
      </c>
      <c r="SY13">
        <v>819</v>
      </c>
      <c r="SZ13">
        <v>0</v>
      </c>
      <c r="TA13">
        <v>0</v>
      </c>
      <c r="TB13">
        <v>0</v>
      </c>
      <c r="TC13">
        <v>3</v>
      </c>
      <c r="TD13">
        <v>1</v>
      </c>
      <c r="TE13">
        <v>4</v>
      </c>
      <c r="TF13">
        <v>37</v>
      </c>
      <c r="TG13">
        <v>0</v>
      </c>
      <c r="TH13">
        <v>1</v>
      </c>
      <c r="TI13">
        <v>38</v>
      </c>
      <c r="TJ13">
        <v>97.37</v>
      </c>
      <c r="TK13" s="106">
        <v>823</v>
      </c>
      <c r="TL13" s="175">
        <f t="shared" si="18"/>
        <v>99.513973268529767</v>
      </c>
      <c r="TM13" s="106" t="s">
        <v>2374</v>
      </c>
      <c r="TN13" s="106" t="s">
        <v>2737</v>
      </c>
      <c r="TO13" s="106" t="s">
        <v>2692</v>
      </c>
      <c r="TQ13" s="1">
        <v>0.33771990740740737</v>
      </c>
      <c r="TR13" s="1">
        <v>0.26531250000000001</v>
      </c>
      <c r="TS13" s="1">
        <v>8.7951388888888885E-2</v>
      </c>
      <c r="TT13" s="1">
        <v>7.239583333333334E-2</v>
      </c>
      <c r="TU13">
        <v>983</v>
      </c>
      <c r="TV13">
        <v>187</v>
      </c>
      <c r="TW13">
        <v>1170</v>
      </c>
      <c r="TX13">
        <v>547</v>
      </c>
      <c r="TY13">
        <v>181</v>
      </c>
      <c r="TZ13">
        <v>91</v>
      </c>
      <c r="UA13">
        <v>819</v>
      </c>
      <c r="UB13">
        <v>0</v>
      </c>
      <c r="UC13">
        <v>0</v>
      </c>
      <c r="UD13">
        <v>0</v>
      </c>
      <c r="UE13">
        <v>3</v>
      </c>
      <c r="UF13">
        <v>1</v>
      </c>
      <c r="UG13">
        <v>4</v>
      </c>
      <c r="UH13">
        <v>37</v>
      </c>
      <c r="UI13">
        <v>0</v>
      </c>
      <c r="UJ13">
        <v>1</v>
      </c>
      <c r="UK13">
        <v>38</v>
      </c>
      <c r="UL13">
        <v>97.37</v>
      </c>
      <c r="UM13" s="106">
        <v>823</v>
      </c>
      <c r="UN13" s="175">
        <f t="shared" si="19"/>
        <v>99.513973268529767</v>
      </c>
      <c r="UO13" s="106" t="s">
        <v>2374</v>
      </c>
      <c r="UP13" s="106" t="s">
        <v>2737</v>
      </c>
      <c r="UQ13" s="106" t="s">
        <v>2692</v>
      </c>
      <c r="US13" s="10">
        <v>1.3908217592592591</v>
      </c>
      <c r="UT13" s="10">
        <v>1.1987384259259259</v>
      </c>
      <c r="UU13" s="1">
        <v>0.34226851851851853</v>
      </c>
      <c r="UV13" s="1">
        <v>0.19207175925925926</v>
      </c>
      <c r="UW13">
        <v>2495</v>
      </c>
      <c r="UX13">
        <v>574</v>
      </c>
      <c r="UY13">
        <v>3069</v>
      </c>
      <c r="UZ13">
        <v>2200</v>
      </c>
      <c r="VA13">
        <v>669</v>
      </c>
      <c r="VB13">
        <v>387</v>
      </c>
      <c r="VC13">
        <v>3256</v>
      </c>
      <c r="VD13">
        <v>0</v>
      </c>
      <c r="VE13">
        <v>0</v>
      </c>
      <c r="VF13">
        <v>0</v>
      </c>
      <c r="VG13">
        <v>3</v>
      </c>
      <c r="VH13">
        <v>1</v>
      </c>
      <c r="VI13">
        <v>4</v>
      </c>
      <c r="VJ13">
        <v>37</v>
      </c>
      <c r="VK13">
        <v>0</v>
      </c>
      <c r="VL13">
        <v>1</v>
      </c>
      <c r="VM13">
        <v>38</v>
      </c>
      <c r="VN13">
        <v>97.37</v>
      </c>
      <c r="VO13" s="106">
        <f t="shared" si="29"/>
        <v>3489</v>
      </c>
      <c r="VP13" s="175">
        <f t="shared" si="20"/>
        <v>93.321868730295208</v>
      </c>
      <c r="VQ13" s="106" t="s">
        <v>2374</v>
      </c>
      <c r="VR13" s="106" t="s">
        <v>2737</v>
      </c>
      <c r="VS13" s="106" t="s">
        <v>2692</v>
      </c>
      <c r="VU13" s="1">
        <v>0.31111111111111112</v>
      </c>
      <c r="VV13" s="1">
        <v>0.21546296296296297</v>
      </c>
      <c r="VW13" s="1">
        <v>0.21546296296296297</v>
      </c>
      <c r="VX13" s="1">
        <v>4.701388888888889E-2</v>
      </c>
      <c r="VY13">
        <v>729</v>
      </c>
      <c r="VZ13">
        <v>261</v>
      </c>
      <c r="WA13">
        <v>990</v>
      </c>
      <c r="WB13">
        <v>280</v>
      </c>
      <c r="WC13">
        <v>209</v>
      </c>
      <c r="WD13">
        <v>127</v>
      </c>
      <c r="WE13">
        <v>616</v>
      </c>
      <c r="WF13">
        <v>0</v>
      </c>
      <c r="WG13">
        <v>0</v>
      </c>
      <c r="WH13">
        <v>0</v>
      </c>
      <c r="WI13">
        <v>15</v>
      </c>
      <c r="WJ13">
        <v>1</v>
      </c>
      <c r="WK13">
        <v>16</v>
      </c>
      <c r="WL13">
        <v>87</v>
      </c>
      <c r="WM13">
        <v>1</v>
      </c>
      <c r="WN13">
        <v>0</v>
      </c>
      <c r="WO13">
        <v>88</v>
      </c>
      <c r="WP13">
        <v>98.86</v>
      </c>
      <c r="WQ13" s="106">
        <v>823</v>
      </c>
      <c r="WR13" s="175">
        <f t="shared" si="21"/>
        <v>74.848116646415548</v>
      </c>
      <c r="WS13" s="106" t="s">
        <v>2374</v>
      </c>
      <c r="WT13" s="106" t="s">
        <v>2737</v>
      </c>
      <c r="WU13" s="106" t="s">
        <v>2692</v>
      </c>
      <c r="WW13" s="1">
        <v>0.33244212962962966</v>
      </c>
      <c r="WX13" s="1">
        <v>0.23363425925925926</v>
      </c>
      <c r="WY13" s="1">
        <v>0.23363425925925926</v>
      </c>
      <c r="WZ13" s="1">
        <v>4.0231481481481479E-2</v>
      </c>
      <c r="XA13">
        <v>224</v>
      </c>
      <c r="XB13">
        <v>242</v>
      </c>
      <c r="XC13">
        <v>466</v>
      </c>
      <c r="XD13">
        <v>627</v>
      </c>
      <c r="XE13">
        <v>315</v>
      </c>
      <c r="XF13">
        <v>86</v>
      </c>
      <c r="XG13">
        <v>1028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 s="106">
        <v>823</v>
      </c>
      <c r="XT13" s="175">
        <f t="shared" si="22"/>
        <v>124.90886998784933</v>
      </c>
      <c r="XU13" s="106" t="s">
        <v>2374</v>
      </c>
      <c r="XV13" s="106" t="s">
        <v>2737</v>
      </c>
      <c r="XW13" s="106" t="s">
        <v>2692</v>
      </c>
      <c r="XY13" s="1">
        <v>0.29327546296296297</v>
      </c>
      <c r="XZ13" s="1">
        <v>0.18265046296296295</v>
      </c>
      <c r="YA13" s="1">
        <v>0.18265046296296295</v>
      </c>
      <c r="YB13" s="1">
        <v>3.4224537037037032E-2</v>
      </c>
      <c r="YC13">
        <v>413</v>
      </c>
      <c r="YD13">
        <v>152</v>
      </c>
      <c r="YE13">
        <v>565</v>
      </c>
      <c r="YF13">
        <v>550</v>
      </c>
      <c r="YG13">
        <v>257</v>
      </c>
      <c r="YH13">
        <v>87</v>
      </c>
      <c r="YI13">
        <v>894</v>
      </c>
      <c r="YJ13">
        <v>0</v>
      </c>
      <c r="YK13">
        <v>0</v>
      </c>
      <c r="YL13">
        <v>0</v>
      </c>
      <c r="YM13">
        <v>3</v>
      </c>
      <c r="YN13">
        <v>0</v>
      </c>
      <c r="YO13">
        <v>3</v>
      </c>
      <c r="YP13">
        <v>38</v>
      </c>
      <c r="YQ13">
        <v>0</v>
      </c>
      <c r="YR13">
        <v>0</v>
      </c>
      <c r="YS13">
        <v>38</v>
      </c>
      <c r="YT13">
        <v>100</v>
      </c>
      <c r="YU13" s="106">
        <v>823</v>
      </c>
      <c r="YV13" s="175">
        <f t="shared" si="23"/>
        <v>108.6269744835966</v>
      </c>
      <c r="YW13" s="106" t="s">
        <v>2374</v>
      </c>
      <c r="YX13" s="106" t="s">
        <v>2737</v>
      </c>
      <c r="YY13" s="106" t="s">
        <v>2692</v>
      </c>
      <c r="ZA13" s="1">
        <v>0.16278935185185187</v>
      </c>
      <c r="ZB13" s="1">
        <v>9.1469907407407403E-2</v>
      </c>
      <c r="ZC13" s="1">
        <v>9.1469907407407403E-2</v>
      </c>
      <c r="ZD13" s="1">
        <v>2.2361111111111113E-2</v>
      </c>
      <c r="ZE13">
        <v>145</v>
      </c>
      <c r="ZF13">
        <v>64</v>
      </c>
      <c r="ZG13">
        <v>209</v>
      </c>
      <c r="ZH13">
        <v>481</v>
      </c>
      <c r="ZI13">
        <v>63</v>
      </c>
      <c r="ZJ13">
        <v>40</v>
      </c>
      <c r="ZK13">
        <v>584</v>
      </c>
      <c r="ZL13">
        <v>0</v>
      </c>
      <c r="ZM13">
        <v>0</v>
      </c>
      <c r="ZN13">
        <v>0</v>
      </c>
      <c r="ZO13">
        <v>21</v>
      </c>
      <c r="ZP13">
        <v>4</v>
      </c>
      <c r="ZQ13">
        <v>25</v>
      </c>
      <c r="ZR13">
        <v>299</v>
      </c>
      <c r="ZS13">
        <v>9</v>
      </c>
      <c r="ZT13">
        <v>0</v>
      </c>
      <c r="ZU13">
        <v>308</v>
      </c>
      <c r="ZV13">
        <v>97.08</v>
      </c>
      <c r="ZW13" s="106"/>
      <c r="ZX13" s="175" t="e">
        <f t="shared" si="24"/>
        <v>#DIV/0!</v>
      </c>
      <c r="ZY13" s="106" t="s">
        <v>2374</v>
      </c>
      <c r="ZZ13" s="106" t="s">
        <v>2737</v>
      </c>
      <c r="AAA13" s="106" t="s">
        <v>2692</v>
      </c>
      <c r="AAC13" t="e">
        <v>#N/A</v>
      </c>
      <c r="AAD13" t="e">
        <v>#N/A</v>
      </c>
      <c r="AAE13" t="e">
        <v>#N/A</v>
      </c>
      <c r="AAF13" t="e">
        <v>#N/A</v>
      </c>
      <c r="AAG13" t="e">
        <v>#N/A</v>
      </c>
      <c r="AAH13" t="e">
        <v>#N/A</v>
      </c>
      <c r="AAI13" t="e">
        <v>#N/A</v>
      </c>
      <c r="AAJ13" t="e">
        <v>#N/A</v>
      </c>
      <c r="AAK13" t="e">
        <v>#N/A</v>
      </c>
      <c r="AAL13" t="e">
        <v>#N/A</v>
      </c>
      <c r="AAM13" t="e">
        <v>#N/A</v>
      </c>
      <c r="AAN13" t="e">
        <v>#N/A</v>
      </c>
      <c r="AAO13" t="e">
        <v>#N/A</v>
      </c>
      <c r="AAP13" t="e">
        <v>#N/A</v>
      </c>
      <c r="AAQ13" t="e">
        <v>#N/A</v>
      </c>
      <c r="AAR13" t="e">
        <v>#N/A</v>
      </c>
      <c r="AAS13" t="e">
        <v>#N/A</v>
      </c>
      <c r="AAT13" t="e">
        <v>#N/A</v>
      </c>
      <c r="AAU13" t="e">
        <v>#N/A</v>
      </c>
      <c r="AAV13" t="e">
        <v>#N/A</v>
      </c>
      <c r="AAW13" t="e">
        <v>#N/A</v>
      </c>
      <c r="AAX13" t="e">
        <v>#N/A</v>
      </c>
      <c r="AAY13" s="106"/>
      <c r="AAZ13" s="175" t="e">
        <f t="shared" si="25"/>
        <v>#N/A</v>
      </c>
      <c r="ABA13" s="106" t="s">
        <v>2374</v>
      </c>
      <c r="ABB13" s="106" t="s">
        <v>2737</v>
      </c>
      <c r="ABC13" s="106" t="s">
        <v>2692</v>
      </c>
      <c r="ABE13" s="1">
        <v>0.86990740740740735</v>
      </c>
      <c r="ABF13" s="1">
        <v>0.72567129629629623</v>
      </c>
      <c r="ABG13" s="1">
        <v>0.23281250000000001</v>
      </c>
      <c r="ABH13" s="1">
        <v>0.14422453703703705</v>
      </c>
      <c r="ABI13">
        <v>1511</v>
      </c>
      <c r="ABJ13">
        <v>719</v>
      </c>
      <c r="ABK13">
        <v>2230</v>
      </c>
      <c r="ABL13">
        <v>1938</v>
      </c>
      <c r="ABM13">
        <v>844</v>
      </c>
      <c r="ABN13">
        <v>340</v>
      </c>
      <c r="ABO13">
        <v>3122</v>
      </c>
      <c r="ABP13">
        <v>0</v>
      </c>
      <c r="ABQ13">
        <v>0</v>
      </c>
      <c r="ABR13">
        <v>0</v>
      </c>
      <c r="ABS13">
        <v>39</v>
      </c>
      <c r="ABT13">
        <v>5</v>
      </c>
      <c r="ABU13">
        <v>44</v>
      </c>
      <c r="ABV13">
        <v>424</v>
      </c>
      <c r="ABW13">
        <v>10</v>
      </c>
      <c r="ABX13">
        <v>0</v>
      </c>
      <c r="ABY13">
        <v>434</v>
      </c>
      <c r="ABZ13">
        <v>97.7</v>
      </c>
      <c r="ACA13" s="106">
        <f t="shared" si="30"/>
        <v>2469</v>
      </c>
      <c r="ACB13" s="175">
        <f t="shared" si="26"/>
        <v>126.44795463750506</v>
      </c>
    </row>
    <row r="14" spans="1:756">
      <c r="A14" s="106" t="s">
        <v>2372</v>
      </c>
      <c r="B14" s="106" t="s">
        <v>2737</v>
      </c>
      <c r="C14" s="106" t="s">
        <v>2692</v>
      </c>
      <c r="D14" s="106">
        <v>8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s="106"/>
      <c r="AB14" s="175"/>
      <c r="AC14" s="106" t="s">
        <v>2372</v>
      </c>
      <c r="AD14" s="106" t="s">
        <v>2737</v>
      </c>
      <c r="AE14" s="106" t="s">
        <v>2692</v>
      </c>
      <c r="AF14" s="106">
        <v>8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e">
        <v>#N/A</v>
      </c>
      <c r="BA14" t="e">
        <v>#N/A</v>
      </c>
      <c r="BB14" t="e">
        <v>#N/A</v>
      </c>
      <c r="BC14" s="106"/>
      <c r="BD14" s="175"/>
      <c r="BE14" s="106" t="s">
        <v>2372</v>
      </c>
      <c r="BF14" s="106" t="s">
        <v>2737</v>
      </c>
      <c r="BG14" s="106" t="s">
        <v>2692</v>
      </c>
      <c r="BH14" s="106">
        <v>8</v>
      </c>
      <c r="BI14" t="e">
        <v>#N/A</v>
      </c>
      <c r="BJ14" t="e">
        <v>#N/A</v>
      </c>
      <c r="BK14" t="e">
        <v>#N/A</v>
      </c>
      <c r="BL14" t="e">
        <v>#N/A</v>
      </c>
      <c r="BM14" t="e">
        <v>#N/A</v>
      </c>
      <c r="BN14" t="e">
        <v>#N/A</v>
      </c>
      <c r="BO14" t="e">
        <v>#N/A</v>
      </c>
      <c r="BP14" t="e">
        <v>#N/A</v>
      </c>
      <c r="BQ14" t="e">
        <v>#N/A</v>
      </c>
      <c r="BR14" t="e">
        <v>#N/A</v>
      </c>
      <c r="BS14" t="e">
        <v>#N/A</v>
      </c>
      <c r="BT14" t="e">
        <v>#N/A</v>
      </c>
      <c r="BU14" t="e">
        <v>#N/A</v>
      </c>
      <c r="BV14" t="e">
        <v>#N/A</v>
      </c>
      <c r="BW14" t="e">
        <v>#N/A</v>
      </c>
      <c r="BX14" t="e">
        <v>#N/A</v>
      </c>
      <c r="BY14" t="e">
        <v>#N/A</v>
      </c>
      <c r="BZ14" t="e">
        <v>#N/A</v>
      </c>
      <c r="CA14" t="e">
        <v>#N/A</v>
      </c>
      <c r="CB14" t="e">
        <v>#N/A</v>
      </c>
      <c r="CC14" t="e">
        <v>#N/A</v>
      </c>
      <c r="CD14" t="e">
        <v>#N/A</v>
      </c>
      <c r="CE14" s="106"/>
      <c r="CF14" s="175"/>
      <c r="CG14" s="106" t="s">
        <v>2372</v>
      </c>
      <c r="CH14" s="106" t="s">
        <v>2737</v>
      </c>
      <c r="CI14" s="106" t="s">
        <v>2692</v>
      </c>
      <c r="CJ14" s="106">
        <v>8</v>
      </c>
      <c r="CK14" t="e">
        <v>#N/A</v>
      </c>
      <c r="CL14" t="e">
        <v>#N/A</v>
      </c>
      <c r="CM14" t="e">
        <v>#N/A</v>
      </c>
      <c r="CN14" t="e">
        <v>#N/A</v>
      </c>
      <c r="CO14" t="e">
        <v>#N/A</v>
      </c>
      <c r="CP14" t="e">
        <v>#N/A</v>
      </c>
      <c r="CQ14" t="e">
        <v>#N/A</v>
      </c>
      <c r="CR14" t="e">
        <v>#N/A</v>
      </c>
      <c r="CS14" t="e">
        <v>#N/A</v>
      </c>
      <c r="CT14" t="e">
        <v>#N/A</v>
      </c>
      <c r="CU14" t="e">
        <v>#N/A</v>
      </c>
      <c r="CV14" t="e">
        <v>#N/A</v>
      </c>
      <c r="CW14" t="e">
        <v>#N/A</v>
      </c>
      <c r="CX14" t="e">
        <v>#N/A</v>
      </c>
      <c r="CY14" t="e">
        <v>#N/A</v>
      </c>
      <c r="CZ14" t="e">
        <v>#N/A</v>
      </c>
      <c r="DA14" t="e">
        <v>#N/A</v>
      </c>
      <c r="DB14" t="e">
        <v>#N/A</v>
      </c>
      <c r="DC14" t="e">
        <v>#N/A</v>
      </c>
      <c r="DD14" t="e">
        <v>#N/A</v>
      </c>
      <c r="DE14" t="e">
        <v>#N/A</v>
      </c>
      <c r="DF14" t="e">
        <v>#N/A</v>
      </c>
      <c r="DG14" s="106"/>
      <c r="DH14" s="175"/>
      <c r="DI14" s="106" t="s">
        <v>2372</v>
      </c>
      <c r="DJ14" s="106" t="s">
        <v>2737</v>
      </c>
      <c r="DK14" s="106" t="s">
        <v>2692</v>
      </c>
      <c r="DL14" s="106">
        <v>8</v>
      </c>
      <c r="DM14" t="e">
        <v>#N/A</v>
      </c>
      <c r="DN14" t="e">
        <v>#N/A</v>
      </c>
      <c r="DO14" t="e">
        <v>#N/A</v>
      </c>
      <c r="DP14" t="e">
        <v>#N/A</v>
      </c>
      <c r="DQ14" t="e">
        <v>#N/A</v>
      </c>
      <c r="DR14" t="e">
        <v>#N/A</v>
      </c>
      <c r="DS14" t="e">
        <v>#N/A</v>
      </c>
      <c r="DT14" t="e">
        <v>#N/A</v>
      </c>
      <c r="DU14" t="e">
        <v>#N/A</v>
      </c>
      <c r="DV14" t="e">
        <v>#N/A</v>
      </c>
      <c r="DW14" t="e">
        <v>#N/A</v>
      </c>
      <c r="DX14" t="e">
        <v>#N/A</v>
      </c>
      <c r="DY14" t="e">
        <v>#N/A</v>
      </c>
      <c r="DZ14" t="e">
        <v>#N/A</v>
      </c>
      <c r="EA14" t="e">
        <v>#N/A</v>
      </c>
      <c r="EB14" t="e">
        <v>#N/A</v>
      </c>
      <c r="EC14" t="e">
        <v>#N/A</v>
      </c>
      <c r="ED14" t="e">
        <v>#N/A</v>
      </c>
      <c r="EE14" t="e">
        <v>#N/A</v>
      </c>
      <c r="EF14" t="e">
        <v>#N/A</v>
      </c>
      <c r="EG14" t="e">
        <v>#N/A</v>
      </c>
      <c r="EH14" t="e">
        <v>#N/A</v>
      </c>
      <c r="EI14" s="106"/>
      <c r="EJ14" s="175"/>
      <c r="EK14" s="106" t="s">
        <v>2372</v>
      </c>
      <c r="EL14" s="106" t="s">
        <v>2737</v>
      </c>
      <c r="EO14" t="e">
        <v>#N/A</v>
      </c>
      <c r="EP14" t="e">
        <v>#N/A</v>
      </c>
      <c r="EQ14" t="e">
        <v>#N/A</v>
      </c>
      <c r="ER14" t="e">
        <v>#N/A</v>
      </c>
      <c r="ES14" t="e">
        <v>#N/A</v>
      </c>
      <c r="ET14" t="e">
        <v>#N/A</v>
      </c>
      <c r="EU14" t="e">
        <v>#N/A</v>
      </c>
      <c r="EV14" t="e">
        <v>#N/A</v>
      </c>
      <c r="EW14" t="e">
        <v>#N/A</v>
      </c>
      <c r="EX14" t="e">
        <v>#N/A</v>
      </c>
      <c r="EY14" t="e">
        <v>#N/A</v>
      </c>
      <c r="EZ14" t="e">
        <v>#N/A</v>
      </c>
      <c r="FA14" t="e">
        <v>#N/A</v>
      </c>
      <c r="FB14" t="e">
        <v>#N/A</v>
      </c>
      <c r="FC14" t="e">
        <v>#N/A</v>
      </c>
      <c r="FD14" t="e">
        <v>#N/A</v>
      </c>
      <c r="FE14" t="e">
        <v>#N/A</v>
      </c>
      <c r="FF14" t="e">
        <v>#N/A</v>
      </c>
      <c r="FG14" t="e">
        <v>#N/A</v>
      </c>
      <c r="FH14" t="e">
        <v>#N/A</v>
      </c>
      <c r="FI14" t="e">
        <v>#N/A</v>
      </c>
      <c r="FJ14" t="e">
        <v>#N/A</v>
      </c>
      <c r="FM14" s="106" t="s">
        <v>2372</v>
      </c>
      <c r="FN14" s="106" t="s">
        <v>2737</v>
      </c>
      <c r="FQ14" t="e">
        <v>#N/A</v>
      </c>
      <c r="FR14" t="e">
        <v>#N/A</v>
      </c>
      <c r="FS14" t="e">
        <v>#N/A</v>
      </c>
      <c r="FT14" t="e">
        <v>#N/A</v>
      </c>
      <c r="FU14" t="e">
        <v>#N/A</v>
      </c>
      <c r="FV14" t="e">
        <v>#N/A</v>
      </c>
      <c r="FW14" t="e">
        <v>#N/A</v>
      </c>
      <c r="FX14" t="e">
        <v>#N/A</v>
      </c>
      <c r="FY14" t="e">
        <v>#N/A</v>
      </c>
      <c r="FZ14" t="e">
        <v>#N/A</v>
      </c>
      <c r="GA14" t="e">
        <v>#N/A</v>
      </c>
      <c r="GB14" t="e">
        <v>#N/A</v>
      </c>
      <c r="GC14" t="e">
        <v>#N/A</v>
      </c>
      <c r="GD14" t="e">
        <v>#N/A</v>
      </c>
      <c r="GE14" t="e">
        <v>#N/A</v>
      </c>
      <c r="GF14" t="e">
        <v>#N/A</v>
      </c>
      <c r="GG14" t="e">
        <v>#N/A</v>
      </c>
      <c r="GH14" t="e">
        <v>#N/A</v>
      </c>
      <c r="GI14" t="e">
        <v>#N/A</v>
      </c>
      <c r="GJ14" t="e">
        <v>#N/A</v>
      </c>
      <c r="GK14" t="e">
        <v>#N/A</v>
      </c>
      <c r="GL14" t="e">
        <v>#N/A</v>
      </c>
      <c r="GM14">
        <f t="shared" si="27"/>
        <v>0</v>
      </c>
      <c r="GN14" s="175" t="e">
        <f t="shared" si="6"/>
        <v>#N/A</v>
      </c>
      <c r="GO14" s="106" t="s">
        <v>2372</v>
      </c>
      <c r="GP14" s="106" t="s">
        <v>2737</v>
      </c>
      <c r="GQ14" s="106" t="s">
        <v>2692</v>
      </c>
      <c r="GS14" s="1">
        <v>0</v>
      </c>
      <c r="GT14" s="1">
        <v>0</v>
      </c>
      <c r="GU14" s="1">
        <v>0</v>
      </c>
      <c r="GV14" s="1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Q14" s="106" t="s">
        <v>2372</v>
      </c>
      <c r="HR14" s="106" t="s">
        <v>2737</v>
      </c>
      <c r="HS14" s="106" t="s">
        <v>2692</v>
      </c>
      <c r="HU14" s="1">
        <v>0.38718750000000002</v>
      </c>
      <c r="HV14" s="1">
        <v>0.24989583333333334</v>
      </c>
      <c r="HW14" s="1">
        <v>0.24989583333333334</v>
      </c>
      <c r="HX14" s="1">
        <v>3.5810185185185188E-2</v>
      </c>
      <c r="HY14">
        <v>652</v>
      </c>
      <c r="HZ14">
        <v>82</v>
      </c>
      <c r="IA14">
        <v>734</v>
      </c>
      <c r="IB14">
        <v>465</v>
      </c>
      <c r="IC14">
        <v>57</v>
      </c>
      <c r="ID14">
        <v>41</v>
      </c>
      <c r="IE14">
        <v>563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 s="106">
        <v>823</v>
      </c>
      <c r="IR14" s="175">
        <f t="shared" si="8"/>
        <v>68.408262454435004</v>
      </c>
      <c r="IS14" s="106" t="s">
        <v>2372</v>
      </c>
      <c r="IT14" s="106" t="s">
        <v>2737</v>
      </c>
      <c r="IU14" s="106" t="s">
        <v>2692</v>
      </c>
      <c r="IV14">
        <v>8</v>
      </c>
      <c r="IW14" s="1">
        <v>0.45098379629629631</v>
      </c>
      <c r="IX14" s="1">
        <v>0.31181712962962965</v>
      </c>
      <c r="IY14" s="1">
        <v>0.31181712962962965</v>
      </c>
      <c r="IZ14" s="1">
        <v>5.8298611111111114E-2</v>
      </c>
      <c r="JA14">
        <v>773</v>
      </c>
      <c r="JB14">
        <v>104</v>
      </c>
      <c r="JC14">
        <v>877</v>
      </c>
      <c r="JD14">
        <v>531</v>
      </c>
      <c r="JE14">
        <v>49</v>
      </c>
      <c r="JF14">
        <v>69</v>
      </c>
      <c r="JG14">
        <v>649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 s="106">
        <v>823</v>
      </c>
      <c r="JT14" s="175">
        <f t="shared" si="9"/>
        <v>78.857837181044957</v>
      </c>
      <c r="JU14" s="106" t="s">
        <v>2372</v>
      </c>
      <c r="JV14" s="106" t="s">
        <v>2737</v>
      </c>
      <c r="JW14" s="106" t="s">
        <v>2692</v>
      </c>
      <c r="JY14" s="1">
        <v>0.39655092592592595</v>
      </c>
      <c r="JZ14" s="1">
        <v>0.25002314814814813</v>
      </c>
      <c r="KA14" s="1">
        <v>0.25002314814814813</v>
      </c>
      <c r="KB14" s="1">
        <v>6.2962962962962957E-2</v>
      </c>
      <c r="KC14">
        <v>401</v>
      </c>
      <c r="KD14">
        <v>93</v>
      </c>
      <c r="KE14">
        <v>494</v>
      </c>
      <c r="KF14">
        <v>959</v>
      </c>
      <c r="KG14">
        <v>125</v>
      </c>
      <c r="KH14">
        <v>44</v>
      </c>
      <c r="KI14">
        <v>1128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 s="106">
        <v>823</v>
      </c>
      <c r="KV14" s="175">
        <f t="shared" si="10"/>
        <v>137.0595382746051</v>
      </c>
      <c r="KW14" s="106" t="s">
        <v>2372</v>
      </c>
      <c r="KX14" s="106" t="s">
        <v>2737</v>
      </c>
      <c r="KY14" s="106" t="s">
        <v>2692</v>
      </c>
      <c r="LA14" s="1">
        <v>0.45849537037037041</v>
      </c>
      <c r="LB14" s="1">
        <v>0.28408564814814813</v>
      </c>
      <c r="LC14" s="1">
        <v>0.28408564814814813</v>
      </c>
      <c r="LD14" s="1">
        <v>6.0787037037037035E-2</v>
      </c>
      <c r="LE14">
        <v>469</v>
      </c>
      <c r="LF14">
        <v>126</v>
      </c>
      <c r="LG14">
        <v>595</v>
      </c>
      <c r="LH14">
        <v>985</v>
      </c>
      <c r="LI14">
        <v>232</v>
      </c>
      <c r="LJ14">
        <v>60</v>
      </c>
      <c r="LK14">
        <v>1277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 s="106">
        <v>823</v>
      </c>
      <c r="LX14" s="175">
        <f t="shared" si="11"/>
        <v>155.1640340218712</v>
      </c>
      <c r="LY14" s="106" t="s">
        <v>2372</v>
      </c>
      <c r="LZ14" s="106" t="s">
        <v>2737</v>
      </c>
      <c r="MA14" s="106" t="s">
        <v>2692</v>
      </c>
      <c r="MC14" s="1">
        <v>0.34487268518518516</v>
      </c>
      <c r="MD14" s="1">
        <v>0.28408564814814813</v>
      </c>
      <c r="ME14" s="1">
        <v>0.11361111111111111</v>
      </c>
      <c r="MF14" s="1">
        <v>6.0787037037037035E-2</v>
      </c>
      <c r="MG14">
        <v>469</v>
      </c>
      <c r="MH14">
        <v>126</v>
      </c>
      <c r="MI14">
        <v>595</v>
      </c>
      <c r="MJ14">
        <v>985</v>
      </c>
      <c r="MK14">
        <v>232</v>
      </c>
      <c r="ML14">
        <v>60</v>
      </c>
      <c r="MM14">
        <v>1277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 s="106">
        <v>823</v>
      </c>
      <c r="MZ14" s="175">
        <f t="shared" si="12"/>
        <v>155.1640340218712</v>
      </c>
      <c r="NA14" s="106" t="s">
        <v>2372</v>
      </c>
      <c r="NB14" s="106" t="s">
        <v>2737</v>
      </c>
      <c r="NC14" s="106" t="s">
        <v>2692</v>
      </c>
      <c r="NE14" s="10">
        <v>1.3137268518518519</v>
      </c>
      <c r="NF14" s="10">
        <v>1.0958449074074075</v>
      </c>
      <c r="NG14" s="1">
        <v>0.3794907407407408</v>
      </c>
      <c r="NH14" s="1">
        <v>0.21787037037037038</v>
      </c>
      <c r="NI14">
        <v>2295</v>
      </c>
      <c r="NJ14">
        <v>405</v>
      </c>
      <c r="NK14">
        <v>2700</v>
      </c>
      <c r="NL14">
        <v>2940</v>
      </c>
      <c r="NM14">
        <v>463</v>
      </c>
      <c r="NN14">
        <v>214</v>
      </c>
      <c r="NO14">
        <v>3617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 s="106">
        <f t="shared" si="28"/>
        <v>3292</v>
      </c>
      <c r="OB14" s="175">
        <f t="shared" si="13"/>
        <v>109.87241798298906</v>
      </c>
      <c r="OC14" s="106" t="s">
        <v>2372</v>
      </c>
      <c r="OD14" s="106" t="s">
        <v>2737</v>
      </c>
      <c r="OE14" s="106" t="s">
        <v>2692</v>
      </c>
      <c r="OG14" s="1">
        <v>0.48170138888888886</v>
      </c>
      <c r="OH14" s="1">
        <v>0.26667824074074076</v>
      </c>
      <c r="OI14" s="1">
        <v>0.26667824074074076</v>
      </c>
      <c r="OJ14" s="1">
        <v>7.8263888888888897E-2</v>
      </c>
      <c r="OK14">
        <v>450</v>
      </c>
      <c r="OL14">
        <v>117</v>
      </c>
      <c r="OM14">
        <v>567</v>
      </c>
      <c r="ON14">
        <v>443</v>
      </c>
      <c r="OO14">
        <v>139</v>
      </c>
      <c r="OP14">
        <v>50</v>
      </c>
      <c r="OQ14">
        <v>632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 s="106">
        <v>823</v>
      </c>
      <c r="PD14" s="175">
        <f t="shared" si="14"/>
        <v>76.792223572296479</v>
      </c>
      <c r="PE14" s="106" t="s">
        <v>2372</v>
      </c>
      <c r="PF14" s="106" t="s">
        <v>2737</v>
      </c>
      <c r="PG14" s="106" t="s">
        <v>2692</v>
      </c>
      <c r="PI14" s="1">
        <v>0.50069444444444444</v>
      </c>
      <c r="PJ14" s="1">
        <v>0.29583333333333334</v>
      </c>
      <c r="PK14" s="1">
        <v>0.29583333333333334</v>
      </c>
      <c r="PL14" s="1">
        <v>9.3344907407407404E-2</v>
      </c>
      <c r="PM14">
        <v>406</v>
      </c>
      <c r="PN14">
        <v>110</v>
      </c>
      <c r="PO14">
        <v>516</v>
      </c>
      <c r="PP14">
        <v>1192</v>
      </c>
      <c r="PQ14">
        <v>149</v>
      </c>
      <c r="PR14">
        <v>49</v>
      </c>
      <c r="PS14">
        <v>1390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 s="106">
        <v>1020</v>
      </c>
      <c r="QF14" s="175">
        <f t="shared" si="15"/>
        <v>136.27450980392157</v>
      </c>
      <c r="QG14" s="106" t="s">
        <v>2372</v>
      </c>
      <c r="QH14" s="106" t="s">
        <v>2737</v>
      </c>
      <c r="QI14" s="106" t="s">
        <v>2692</v>
      </c>
      <c r="QK14" s="1">
        <v>0.45752314814814815</v>
      </c>
      <c r="QL14" s="1">
        <v>0.19903935185185184</v>
      </c>
      <c r="QM14" s="1">
        <v>0.19903935185185184</v>
      </c>
      <c r="QN14" s="1">
        <v>0.13208333333333333</v>
      </c>
      <c r="QO14">
        <v>648</v>
      </c>
      <c r="QP14">
        <v>70</v>
      </c>
      <c r="QQ14">
        <v>718</v>
      </c>
      <c r="QR14">
        <v>287</v>
      </c>
      <c r="QS14">
        <v>53</v>
      </c>
      <c r="QT14">
        <v>33</v>
      </c>
      <c r="QU14">
        <v>373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 s="106">
        <v>823</v>
      </c>
      <c r="RH14" s="175">
        <f t="shared" si="16"/>
        <v>45.32199270959903</v>
      </c>
      <c r="RI14" s="106" t="s">
        <v>2372</v>
      </c>
      <c r="RJ14" s="106" t="s">
        <v>2737</v>
      </c>
      <c r="RK14" s="106" t="s">
        <v>2692</v>
      </c>
      <c r="RM14" s="1">
        <v>0.53570601851851851</v>
      </c>
      <c r="RN14" s="1">
        <v>0.27472222222222226</v>
      </c>
      <c r="RO14" s="1">
        <v>0.27472222222222226</v>
      </c>
      <c r="RP14" s="1">
        <v>0.11912037037037038</v>
      </c>
      <c r="RQ14">
        <v>1055</v>
      </c>
      <c r="RR14">
        <v>86</v>
      </c>
      <c r="RS14">
        <v>1141</v>
      </c>
      <c r="RT14">
        <v>169</v>
      </c>
      <c r="RU14">
        <v>68</v>
      </c>
      <c r="RV14">
        <v>42</v>
      </c>
      <c r="RW14">
        <v>279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 s="106">
        <v>823</v>
      </c>
      <c r="SJ14" s="175">
        <f t="shared" si="17"/>
        <v>33.900364520048605</v>
      </c>
      <c r="SK14" s="106" t="s">
        <v>2372</v>
      </c>
      <c r="SL14" s="106" t="s">
        <v>2737</v>
      </c>
      <c r="SM14" s="106" t="s">
        <v>2692</v>
      </c>
      <c r="SO14" s="1">
        <v>0.37866898148148148</v>
      </c>
      <c r="SP14" s="1">
        <v>0.23961805555555557</v>
      </c>
      <c r="SQ14" s="1">
        <v>0.23961805555555557</v>
      </c>
      <c r="SR14" s="1">
        <v>3.3761574074074076E-2</v>
      </c>
      <c r="SS14">
        <v>385</v>
      </c>
      <c r="ST14">
        <v>101</v>
      </c>
      <c r="SU14">
        <v>486</v>
      </c>
      <c r="SV14">
        <v>719</v>
      </c>
      <c r="SW14">
        <v>167</v>
      </c>
      <c r="SX14">
        <v>54</v>
      </c>
      <c r="SY14">
        <v>940</v>
      </c>
      <c r="SZ14">
        <v>0</v>
      </c>
      <c r="TA14">
        <v>0</v>
      </c>
      <c r="TB14">
        <v>0</v>
      </c>
      <c r="TC14">
        <v>6</v>
      </c>
      <c r="TD14">
        <v>0</v>
      </c>
      <c r="TE14">
        <v>6</v>
      </c>
      <c r="TF14">
        <v>42</v>
      </c>
      <c r="TG14">
        <v>0</v>
      </c>
      <c r="TH14">
        <v>0</v>
      </c>
      <c r="TI14">
        <v>42</v>
      </c>
      <c r="TJ14">
        <v>100</v>
      </c>
      <c r="TK14" s="106">
        <v>823</v>
      </c>
      <c r="TL14" s="175">
        <f t="shared" si="18"/>
        <v>114.21628189550425</v>
      </c>
      <c r="TM14" s="106" t="s">
        <v>2372</v>
      </c>
      <c r="TN14" s="106" t="s">
        <v>2737</v>
      </c>
      <c r="TO14" s="106" t="s">
        <v>2692</v>
      </c>
      <c r="TQ14" s="1">
        <v>0.27337962962962964</v>
      </c>
      <c r="TR14" s="1">
        <v>0.23961805555555557</v>
      </c>
      <c r="TS14" s="1">
        <v>0.10527777777777779</v>
      </c>
      <c r="TT14" s="1">
        <v>3.3761574074074076E-2</v>
      </c>
      <c r="TU14">
        <v>385</v>
      </c>
      <c r="TV14">
        <v>101</v>
      </c>
      <c r="TW14">
        <v>486</v>
      </c>
      <c r="TX14">
        <v>719</v>
      </c>
      <c r="TY14">
        <v>167</v>
      </c>
      <c r="TZ14">
        <v>54</v>
      </c>
      <c r="UA14">
        <v>940</v>
      </c>
      <c r="UB14">
        <v>0</v>
      </c>
      <c r="UC14">
        <v>0</v>
      </c>
      <c r="UD14">
        <v>0</v>
      </c>
      <c r="UE14">
        <v>6</v>
      </c>
      <c r="UF14">
        <v>0</v>
      </c>
      <c r="UG14">
        <v>6</v>
      </c>
      <c r="UH14">
        <v>42</v>
      </c>
      <c r="UI14">
        <v>0</v>
      </c>
      <c r="UJ14">
        <v>0</v>
      </c>
      <c r="UK14">
        <v>42</v>
      </c>
      <c r="UL14">
        <v>100</v>
      </c>
      <c r="UM14" s="106">
        <v>823</v>
      </c>
      <c r="UN14" s="175">
        <f t="shared" si="19"/>
        <v>114.21628189550425</v>
      </c>
      <c r="UO14" s="106" t="s">
        <v>2372</v>
      </c>
      <c r="UP14" s="106" t="s">
        <v>2737</v>
      </c>
      <c r="UQ14" s="106" t="s">
        <v>2692</v>
      </c>
      <c r="US14" s="10">
        <v>1.7325231481481482</v>
      </c>
      <c r="UT14" s="10">
        <v>1.2759143518518519</v>
      </c>
      <c r="UU14" s="1">
        <v>0.62178240740740742</v>
      </c>
      <c r="UV14" s="1">
        <v>0.4566087962962963</v>
      </c>
      <c r="UW14">
        <v>2944</v>
      </c>
      <c r="UX14">
        <v>484</v>
      </c>
      <c r="UY14">
        <v>3428</v>
      </c>
      <c r="UZ14">
        <v>2810</v>
      </c>
      <c r="VA14">
        <v>576</v>
      </c>
      <c r="VB14">
        <v>228</v>
      </c>
      <c r="VC14">
        <v>3614</v>
      </c>
      <c r="VD14">
        <v>0</v>
      </c>
      <c r="VE14">
        <v>0</v>
      </c>
      <c r="VF14">
        <v>0</v>
      </c>
      <c r="VG14">
        <v>6</v>
      </c>
      <c r="VH14">
        <v>0</v>
      </c>
      <c r="VI14">
        <v>6</v>
      </c>
      <c r="VJ14">
        <v>42</v>
      </c>
      <c r="VK14">
        <v>0</v>
      </c>
      <c r="VL14">
        <v>0</v>
      </c>
      <c r="VM14">
        <v>42</v>
      </c>
      <c r="VN14">
        <v>100</v>
      </c>
      <c r="VO14" s="106">
        <f t="shared" si="29"/>
        <v>4312</v>
      </c>
      <c r="VP14" s="175">
        <f t="shared" si="20"/>
        <v>83.812615955473106</v>
      </c>
      <c r="VQ14" s="106" t="s">
        <v>2372</v>
      </c>
      <c r="VR14" s="106" t="s">
        <v>2737</v>
      </c>
      <c r="VS14" s="106" t="s">
        <v>2692</v>
      </c>
      <c r="VU14" s="1">
        <v>0.52074074074074073</v>
      </c>
      <c r="VV14" s="1">
        <v>0.3432986111111111</v>
      </c>
      <c r="VW14" s="1">
        <v>0.3432986111111111</v>
      </c>
      <c r="VX14" s="1">
        <v>7.7094907407407418E-2</v>
      </c>
      <c r="VY14">
        <v>455</v>
      </c>
      <c r="VZ14">
        <v>177</v>
      </c>
      <c r="WA14">
        <v>632</v>
      </c>
      <c r="WB14">
        <v>557</v>
      </c>
      <c r="WC14">
        <v>198</v>
      </c>
      <c r="WD14">
        <v>64</v>
      </c>
      <c r="WE14">
        <v>819</v>
      </c>
      <c r="WF14">
        <v>0</v>
      </c>
      <c r="WG14">
        <v>0</v>
      </c>
      <c r="WH14">
        <v>0</v>
      </c>
      <c r="WI14">
        <v>12</v>
      </c>
      <c r="WJ14">
        <v>2</v>
      </c>
      <c r="WK14">
        <v>14</v>
      </c>
      <c r="WL14">
        <v>246</v>
      </c>
      <c r="WM14">
        <v>2</v>
      </c>
      <c r="WN14">
        <v>0</v>
      </c>
      <c r="WO14">
        <v>248</v>
      </c>
      <c r="WP14">
        <v>99.19</v>
      </c>
      <c r="WQ14" s="106">
        <v>823</v>
      </c>
      <c r="WR14" s="175">
        <f t="shared" si="21"/>
        <v>99.513973268529767</v>
      </c>
      <c r="WS14" s="106" t="s">
        <v>2372</v>
      </c>
      <c r="WT14" s="106" t="s">
        <v>2737</v>
      </c>
      <c r="WU14" s="106" t="s">
        <v>2692</v>
      </c>
      <c r="WW14" s="1">
        <v>0.49745370370370368</v>
      </c>
      <c r="WX14" s="1">
        <v>0.33467592592592593</v>
      </c>
      <c r="WY14" s="1">
        <v>0.33467592592592593</v>
      </c>
      <c r="WZ14" s="1">
        <v>5.8229166666666665E-2</v>
      </c>
      <c r="XA14">
        <v>265</v>
      </c>
      <c r="XB14">
        <v>201</v>
      </c>
      <c r="XC14">
        <v>466</v>
      </c>
      <c r="XD14">
        <v>852</v>
      </c>
      <c r="XE14">
        <v>183</v>
      </c>
      <c r="XF14">
        <v>95</v>
      </c>
      <c r="XG14">
        <v>1130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 s="106">
        <v>823</v>
      </c>
      <c r="XT14" s="175">
        <f t="shared" si="22"/>
        <v>137.30255164034023</v>
      </c>
      <c r="XU14" s="106" t="s">
        <v>2372</v>
      </c>
      <c r="XV14" s="106" t="s">
        <v>2737</v>
      </c>
      <c r="XW14" s="106" t="s">
        <v>2692</v>
      </c>
      <c r="XY14" s="1">
        <v>0.41027777777777774</v>
      </c>
      <c r="XZ14" s="1">
        <v>0.28793981481481484</v>
      </c>
      <c r="YA14" s="1">
        <v>0.28793981481481484</v>
      </c>
      <c r="YB14" s="1">
        <v>3.8530092592592595E-2</v>
      </c>
      <c r="YC14">
        <v>312</v>
      </c>
      <c r="YD14">
        <v>136</v>
      </c>
      <c r="YE14">
        <v>448</v>
      </c>
      <c r="YF14">
        <v>888</v>
      </c>
      <c r="YG14">
        <v>187</v>
      </c>
      <c r="YH14">
        <v>58</v>
      </c>
      <c r="YI14">
        <v>1133</v>
      </c>
      <c r="YJ14">
        <v>0</v>
      </c>
      <c r="YK14">
        <v>0</v>
      </c>
      <c r="YL14">
        <v>0</v>
      </c>
      <c r="YM14">
        <v>11</v>
      </c>
      <c r="YN14">
        <v>2</v>
      </c>
      <c r="YO14">
        <v>13</v>
      </c>
      <c r="YP14">
        <v>158</v>
      </c>
      <c r="YQ14">
        <v>0</v>
      </c>
      <c r="YR14">
        <v>3</v>
      </c>
      <c r="YS14">
        <v>161</v>
      </c>
      <c r="YT14">
        <v>98.14</v>
      </c>
      <c r="YU14" s="106">
        <v>823</v>
      </c>
      <c r="YV14" s="175">
        <f t="shared" si="23"/>
        <v>137.66707168894291</v>
      </c>
      <c r="YW14" s="106" t="s">
        <v>2372</v>
      </c>
      <c r="YX14" s="106" t="s">
        <v>2737</v>
      </c>
      <c r="YY14" s="106" t="s">
        <v>2692</v>
      </c>
      <c r="ZA14" s="1">
        <v>0.10068287037037038</v>
      </c>
      <c r="ZB14" s="1">
        <v>4.3923611111111115E-2</v>
      </c>
      <c r="ZC14" s="1">
        <v>4.3923611111111115E-2</v>
      </c>
      <c r="ZD14" s="1">
        <v>2.6539351851851852E-2</v>
      </c>
      <c r="ZE14">
        <v>164</v>
      </c>
      <c r="ZF14">
        <v>15</v>
      </c>
      <c r="ZG14">
        <v>179</v>
      </c>
      <c r="ZH14">
        <v>31</v>
      </c>
      <c r="ZI14">
        <v>11</v>
      </c>
      <c r="ZJ14">
        <v>9</v>
      </c>
      <c r="ZK14">
        <v>51</v>
      </c>
      <c r="ZL14">
        <v>0</v>
      </c>
      <c r="ZM14">
        <v>0</v>
      </c>
      <c r="ZN14">
        <v>0</v>
      </c>
      <c r="ZO14">
        <v>20</v>
      </c>
      <c r="ZP14">
        <v>6</v>
      </c>
      <c r="ZQ14">
        <v>26</v>
      </c>
      <c r="ZR14">
        <v>454</v>
      </c>
      <c r="ZS14">
        <v>19</v>
      </c>
      <c r="ZT14">
        <v>1</v>
      </c>
      <c r="ZU14">
        <v>474</v>
      </c>
      <c r="ZV14">
        <v>95.78</v>
      </c>
      <c r="ZW14" s="106"/>
      <c r="ZX14" s="175" t="e">
        <f t="shared" si="24"/>
        <v>#DIV/0!</v>
      </c>
      <c r="ZY14" s="106" t="s">
        <v>2372</v>
      </c>
      <c r="ZZ14" s="106" t="s">
        <v>2737</v>
      </c>
      <c r="AAA14" s="106" t="s">
        <v>2692</v>
      </c>
      <c r="AAC14" s="1">
        <v>3.7500000000000003E-3</v>
      </c>
      <c r="AAD14" s="1">
        <v>3.7384259259259263E-3</v>
      </c>
      <c r="AAE14" s="1">
        <v>0</v>
      </c>
      <c r="AAF14" s="1">
        <v>1.1574074074074073E-5</v>
      </c>
      <c r="AAG14">
        <v>0</v>
      </c>
      <c r="AAH14">
        <v>1</v>
      </c>
      <c r="AAI14">
        <v>1</v>
      </c>
      <c r="AAJ14">
        <v>3</v>
      </c>
      <c r="AAK14">
        <v>1</v>
      </c>
      <c r="AAL14">
        <v>0</v>
      </c>
      <c r="AAM14">
        <v>4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 s="106"/>
      <c r="AAZ14" s="175" t="e">
        <f t="shared" si="25"/>
        <v>#DIV/0!</v>
      </c>
      <c r="ABA14" s="106" t="s">
        <v>2372</v>
      </c>
      <c r="ABB14" s="106" t="s">
        <v>2737</v>
      </c>
      <c r="ABC14" s="106" t="s">
        <v>2692</v>
      </c>
      <c r="ABE14" s="10">
        <v>1.2163425925925926</v>
      </c>
      <c r="ABF14" s="10">
        <v>1.0159027777777778</v>
      </c>
      <c r="ABG14" s="1">
        <v>0.31887731481481479</v>
      </c>
      <c r="ABH14" s="1">
        <v>0.20042824074074073</v>
      </c>
      <c r="ABI14">
        <v>1196</v>
      </c>
      <c r="ABJ14">
        <v>530</v>
      </c>
      <c r="ABK14">
        <v>1726</v>
      </c>
      <c r="ABL14">
        <v>2331</v>
      </c>
      <c r="ABM14">
        <v>580</v>
      </c>
      <c r="ABN14">
        <v>226</v>
      </c>
      <c r="ABO14">
        <v>3137</v>
      </c>
      <c r="ABP14">
        <v>0</v>
      </c>
      <c r="ABQ14">
        <v>0</v>
      </c>
      <c r="ABR14">
        <v>0</v>
      </c>
      <c r="ABS14">
        <v>43</v>
      </c>
      <c r="ABT14">
        <v>10</v>
      </c>
      <c r="ABU14">
        <v>53</v>
      </c>
      <c r="ABV14">
        <v>858</v>
      </c>
      <c r="ABW14">
        <v>21</v>
      </c>
      <c r="ABX14">
        <v>4</v>
      </c>
      <c r="ABY14">
        <v>883</v>
      </c>
      <c r="ABZ14">
        <v>97.17</v>
      </c>
      <c r="ACA14" s="106">
        <f t="shared" si="30"/>
        <v>2469</v>
      </c>
      <c r="ACB14" s="175">
        <f t="shared" si="26"/>
        <v>127.05548805184286</v>
      </c>
    </row>
    <row r="15" spans="1:756">
      <c r="A15" s="106" t="s">
        <v>2378</v>
      </c>
      <c r="B15" s="106" t="s">
        <v>2737</v>
      </c>
      <c r="C15" t="s">
        <v>2692</v>
      </c>
      <c r="D15">
        <v>8</v>
      </c>
      <c r="E15" s="1">
        <v>0.24686342592592592</v>
      </c>
      <c r="F15" s="1">
        <v>0.10358796296296297</v>
      </c>
      <c r="G15" s="1">
        <v>0.10358796296296297</v>
      </c>
      <c r="H15" s="1">
        <v>0.11300925925925925</v>
      </c>
      <c r="I15">
        <v>875</v>
      </c>
      <c r="J15">
        <v>15</v>
      </c>
      <c r="K15">
        <v>890</v>
      </c>
      <c r="L15">
        <v>230</v>
      </c>
      <c r="M15">
        <v>3</v>
      </c>
      <c r="N15">
        <v>12</v>
      </c>
      <c r="O15">
        <v>245</v>
      </c>
      <c r="P15">
        <v>0</v>
      </c>
      <c r="Q15">
        <v>0</v>
      </c>
      <c r="R15">
        <v>0</v>
      </c>
      <c r="S15">
        <v>161</v>
      </c>
      <c r="T15">
        <v>21</v>
      </c>
      <c r="U15">
        <v>182</v>
      </c>
      <c r="V15">
        <v>1220</v>
      </c>
      <c r="W15">
        <v>24</v>
      </c>
      <c r="X15">
        <v>0</v>
      </c>
      <c r="Y15">
        <v>1244</v>
      </c>
      <c r="Z15">
        <v>98.07</v>
      </c>
      <c r="BI15" t="e">
        <v>#N/A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t="e">
        <v>#N/A</v>
      </c>
      <c r="BV15" t="e">
        <v>#N/A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e">
        <v>#N/A</v>
      </c>
      <c r="CQ15" t="e">
        <v>#N/A</v>
      </c>
      <c r="CR15" t="e">
        <v>#N/A</v>
      </c>
      <c r="CS15" t="e">
        <v>#N/A</v>
      </c>
      <c r="CT15" t="e">
        <v>#N/A</v>
      </c>
      <c r="CU15" t="e">
        <v>#N/A</v>
      </c>
      <c r="CV15" t="e">
        <v>#N/A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t="e">
        <v>#N/A</v>
      </c>
      <c r="EZ15" t="e">
        <v>#N/A</v>
      </c>
      <c r="FA15" t="e">
        <v>#N/A</v>
      </c>
      <c r="FB15" t="e">
        <v>#N/A</v>
      </c>
      <c r="FC15" t="e">
        <v>#N/A</v>
      </c>
      <c r="FD15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Q15" t="e">
        <v>#N/A</v>
      </c>
      <c r="FR15" t="e">
        <v>#N/A</v>
      </c>
      <c r="FS15" t="e">
        <v>#N/A</v>
      </c>
      <c r="FT15" t="e">
        <v>#N/A</v>
      </c>
      <c r="FU15" t="e">
        <v>#N/A</v>
      </c>
      <c r="FV15" t="e">
        <v>#N/A</v>
      </c>
      <c r="FW15" t="e">
        <v>#N/A</v>
      </c>
      <c r="FX15" t="e">
        <v>#N/A</v>
      </c>
      <c r="FY15" t="e">
        <v>#N/A</v>
      </c>
      <c r="FZ15" t="e">
        <v>#N/A</v>
      </c>
      <c r="GA15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v>#N/A</v>
      </c>
      <c r="GG15" t="e">
        <v>#N/A</v>
      </c>
      <c r="GH15" t="e">
        <v>#N/A</v>
      </c>
      <c r="GI15" t="e">
        <v>#N/A</v>
      </c>
      <c r="GJ15" t="e">
        <v>#N/A</v>
      </c>
      <c r="GK15" t="e">
        <v>#N/A</v>
      </c>
      <c r="GL15" t="e">
        <v>#N/A</v>
      </c>
      <c r="GM15">
        <f t="shared" si="27"/>
        <v>0</v>
      </c>
      <c r="GN15" s="175" t="e">
        <f t="shared" si="6"/>
        <v>#N/A</v>
      </c>
      <c r="GO15" t="s">
        <v>2378</v>
      </c>
      <c r="GP15" s="106" t="s">
        <v>2737</v>
      </c>
      <c r="GQ15" s="106" t="s">
        <v>2692</v>
      </c>
      <c r="GS15" t="e">
        <v>#N/A</v>
      </c>
      <c r="GT15" t="e">
        <v>#N/A</v>
      </c>
      <c r="GU15" t="e">
        <v>#N/A</v>
      </c>
      <c r="GV15" t="e">
        <v>#N/A</v>
      </c>
      <c r="GW15" t="e">
        <v>#N/A</v>
      </c>
      <c r="GX15" t="e">
        <v>#N/A</v>
      </c>
      <c r="GY15" t="e">
        <v>#N/A</v>
      </c>
      <c r="GZ15" t="e">
        <v>#N/A</v>
      </c>
      <c r="HA15" t="e">
        <v>#N/A</v>
      </c>
      <c r="HB15" t="e">
        <v>#N/A</v>
      </c>
      <c r="HC15" t="e">
        <v>#N/A</v>
      </c>
      <c r="HD15" t="e">
        <v>#N/A</v>
      </c>
      <c r="HE15" t="e">
        <v>#N/A</v>
      </c>
      <c r="HF15" t="e">
        <v>#N/A</v>
      </c>
      <c r="HG15" t="e">
        <v>#N/A</v>
      </c>
      <c r="HH15" t="e">
        <v>#N/A</v>
      </c>
      <c r="HI15" t="e">
        <v>#N/A</v>
      </c>
      <c r="HJ15" t="e">
        <v>#N/A</v>
      </c>
      <c r="HK15" t="e">
        <v>#N/A</v>
      </c>
      <c r="HL15" t="e">
        <v>#N/A</v>
      </c>
      <c r="HM15" t="e">
        <v>#N/A</v>
      </c>
      <c r="HN15" t="e">
        <v>#N/A</v>
      </c>
      <c r="HQ15" t="s">
        <v>2378</v>
      </c>
      <c r="HR15" s="106" t="s">
        <v>2737</v>
      </c>
      <c r="HS15" s="106" t="s">
        <v>2692</v>
      </c>
      <c r="HU15" t="e">
        <v>#N/A</v>
      </c>
      <c r="HV15" t="e">
        <v>#N/A</v>
      </c>
      <c r="HW15" t="e">
        <v>#N/A</v>
      </c>
      <c r="HX15" t="e">
        <v>#N/A</v>
      </c>
      <c r="HY15" t="e">
        <v>#N/A</v>
      </c>
      <c r="HZ15" t="e">
        <v>#N/A</v>
      </c>
      <c r="IA15" t="e">
        <v>#N/A</v>
      </c>
      <c r="IB15" t="e">
        <v>#N/A</v>
      </c>
      <c r="IC15" t="e">
        <v>#N/A</v>
      </c>
      <c r="ID15" t="e">
        <v>#N/A</v>
      </c>
      <c r="IE15" t="e">
        <v>#N/A</v>
      </c>
      <c r="IF15" t="e">
        <v>#N/A</v>
      </c>
      <c r="IG15" t="e">
        <v>#N/A</v>
      </c>
      <c r="IH15" t="e">
        <v>#N/A</v>
      </c>
      <c r="II15" t="e">
        <v>#N/A</v>
      </c>
      <c r="IJ15" t="e">
        <v>#N/A</v>
      </c>
      <c r="IK15" t="e">
        <v>#N/A</v>
      </c>
      <c r="IL15" t="e">
        <v>#N/A</v>
      </c>
      <c r="IM15" t="e">
        <v>#N/A</v>
      </c>
      <c r="IN15" t="e">
        <v>#N/A</v>
      </c>
      <c r="IO15" t="e">
        <v>#N/A</v>
      </c>
      <c r="IP15" t="e">
        <v>#N/A</v>
      </c>
      <c r="IS15" t="s">
        <v>2378</v>
      </c>
      <c r="IT15" s="106" t="s">
        <v>2737</v>
      </c>
      <c r="IU15" s="106" t="s">
        <v>2692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v>#N/A</v>
      </c>
      <c r="JE15" t="e">
        <v>#N/A</v>
      </c>
      <c r="JF15" t="e">
        <v>#N/A</v>
      </c>
      <c r="JG15" t="e">
        <v>#N/A</v>
      </c>
      <c r="JH15" t="e">
        <v>#N/A</v>
      </c>
      <c r="JI15" t="e">
        <v>#N/A</v>
      </c>
      <c r="JJ15" t="e">
        <v>#N/A</v>
      </c>
      <c r="JK15" t="e">
        <v>#N/A</v>
      </c>
      <c r="JL15" t="e">
        <v>#N/A</v>
      </c>
      <c r="JM15" t="e">
        <v>#N/A</v>
      </c>
      <c r="JN15" t="e">
        <v>#N/A</v>
      </c>
      <c r="JO15" t="e">
        <v>#N/A</v>
      </c>
      <c r="JP15" t="e">
        <v>#N/A</v>
      </c>
      <c r="JQ15" t="e">
        <v>#N/A</v>
      </c>
      <c r="JR15" t="e">
        <v>#N/A</v>
      </c>
      <c r="JT15" s="175" t="e">
        <f t="shared" si="9"/>
        <v>#N/A</v>
      </c>
      <c r="JU15" t="s">
        <v>2378</v>
      </c>
      <c r="JV15" s="106" t="s">
        <v>2737</v>
      </c>
      <c r="JW15" s="106" t="s">
        <v>2692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V15" s="175" t="e">
        <f t="shared" si="10"/>
        <v>#N/A</v>
      </c>
      <c r="KW15" t="s">
        <v>2378</v>
      </c>
      <c r="KX15" s="106" t="s">
        <v>2737</v>
      </c>
      <c r="KY15" s="106" t="s">
        <v>2692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s="106"/>
      <c r="LX15" s="175" t="e">
        <f t="shared" si="11"/>
        <v>#N/A</v>
      </c>
      <c r="LY15" t="s">
        <v>2378</v>
      </c>
      <c r="LZ15" s="106" t="s">
        <v>2737</v>
      </c>
      <c r="MA15" s="106" t="s">
        <v>2692</v>
      </c>
      <c r="MC15" t="e">
        <v>#N/A</v>
      </c>
      <c r="MD15" t="e">
        <v>#N/A</v>
      </c>
      <c r="ME15" t="e">
        <v>#N/A</v>
      </c>
      <c r="MF15" t="e">
        <v>#N/A</v>
      </c>
      <c r="MG15" t="e">
        <v>#N/A</v>
      </c>
      <c r="MH15" t="e">
        <v>#N/A</v>
      </c>
      <c r="MI15" t="e">
        <v>#N/A</v>
      </c>
      <c r="MJ15" t="e">
        <v>#N/A</v>
      </c>
      <c r="MK15" t="e">
        <v>#N/A</v>
      </c>
      <c r="ML15" t="e">
        <v>#N/A</v>
      </c>
      <c r="MM15" t="e">
        <v>#N/A</v>
      </c>
      <c r="MN15" t="e">
        <v>#N/A</v>
      </c>
      <c r="MO15" t="e">
        <v>#N/A</v>
      </c>
      <c r="MP15" t="e">
        <v>#N/A</v>
      </c>
      <c r="MQ15" t="e">
        <v>#N/A</v>
      </c>
      <c r="MR15" t="e">
        <v>#N/A</v>
      </c>
      <c r="MS15" t="e">
        <v>#N/A</v>
      </c>
      <c r="MT15" t="e">
        <v>#N/A</v>
      </c>
      <c r="MU15" t="e">
        <v>#N/A</v>
      </c>
      <c r="MV15" t="e">
        <v>#N/A</v>
      </c>
      <c r="MW15" t="e">
        <v>#N/A</v>
      </c>
      <c r="MX15" t="e">
        <v>#N/A</v>
      </c>
      <c r="MZ15" s="175" t="e">
        <f t="shared" si="12"/>
        <v>#N/A</v>
      </c>
      <c r="NA15" t="s">
        <v>2378</v>
      </c>
      <c r="NB15" s="106" t="s">
        <v>2737</v>
      </c>
      <c r="NC15" s="106" t="s">
        <v>2692</v>
      </c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t="e">
        <v>#N/A</v>
      </c>
      <c r="NP15" t="e">
        <v>#N/A</v>
      </c>
      <c r="NQ15" t="e">
        <v>#N/A</v>
      </c>
      <c r="NR15" t="e">
        <v>#N/A</v>
      </c>
      <c r="NS15" t="e">
        <v>#N/A</v>
      </c>
      <c r="NT15" t="e">
        <v>#N/A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s="106"/>
      <c r="OB15" s="175"/>
      <c r="OC15" t="s">
        <v>2378</v>
      </c>
      <c r="OD15" s="106" t="s">
        <v>2737</v>
      </c>
      <c r="OE15" s="106" t="s">
        <v>2692</v>
      </c>
      <c r="OG15" t="e">
        <v>#N/A</v>
      </c>
      <c r="OH15" t="e">
        <v>#N/A</v>
      </c>
      <c r="OI15" t="e">
        <v>#N/A</v>
      </c>
      <c r="OJ15" t="e">
        <v>#N/A</v>
      </c>
      <c r="OK15" t="e">
        <v>#N/A</v>
      </c>
      <c r="OL15" t="e">
        <v>#N/A</v>
      </c>
      <c r="OM15" t="e">
        <v>#N/A</v>
      </c>
      <c r="ON15" t="e">
        <v>#N/A</v>
      </c>
      <c r="OO15" t="e">
        <v>#N/A</v>
      </c>
      <c r="OP15" t="e">
        <v>#N/A</v>
      </c>
      <c r="OQ15" t="e">
        <v>#N/A</v>
      </c>
      <c r="OR15" t="e">
        <v>#N/A</v>
      </c>
      <c r="OS15" t="e">
        <v>#N/A</v>
      </c>
      <c r="OT15" t="e">
        <v>#N/A</v>
      </c>
      <c r="OU15" t="e">
        <v>#N/A</v>
      </c>
      <c r="OV15" t="e">
        <v>#N/A</v>
      </c>
      <c r="OW15" t="e">
        <v>#N/A</v>
      </c>
      <c r="OX15" t="e">
        <v>#N/A</v>
      </c>
      <c r="OY15" t="e">
        <v>#N/A</v>
      </c>
      <c r="OZ15" t="e">
        <v>#N/A</v>
      </c>
      <c r="PA15" t="e">
        <v>#N/A</v>
      </c>
      <c r="PB15" t="e">
        <v>#N/A</v>
      </c>
      <c r="PC15" s="106"/>
      <c r="PD15" s="175"/>
      <c r="PE15" t="s">
        <v>2378</v>
      </c>
      <c r="PF15" s="106" t="s">
        <v>2737</v>
      </c>
      <c r="PG15" s="106" t="s">
        <v>2692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t="e">
        <v>#N/A</v>
      </c>
      <c r="PT15" t="e">
        <v>#N/A</v>
      </c>
      <c r="PU15" t="e">
        <v>#N/A</v>
      </c>
      <c r="PV15" t="e">
        <v>#N/A</v>
      </c>
      <c r="PW15" t="e">
        <v>#N/A</v>
      </c>
      <c r="PX15" t="e">
        <v>#N/A</v>
      </c>
      <c r="PY15" t="e">
        <v>#N/A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s="106"/>
      <c r="QF15" s="175" t="e">
        <f t="shared" si="15"/>
        <v>#N/A</v>
      </c>
      <c r="QG15" t="s">
        <v>2378</v>
      </c>
      <c r="QH15" s="106" t="s">
        <v>2737</v>
      </c>
      <c r="QI15" s="106" t="s">
        <v>2692</v>
      </c>
      <c r="QK15" t="e">
        <v>#N/A</v>
      </c>
      <c r="QL15" t="e">
        <v>#N/A</v>
      </c>
      <c r="QM15" t="e">
        <v>#N/A</v>
      </c>
      <c r="QN15" t="e">
        <v>#N/A</v>
      </c>
      <c r="QO15" t="e">
        <v>#N/A</v>
      </c>
      <c r="QP15" t="e">
        <v>#N/A</v>
      </c>
      <c r="QQ15" t="e">
        <v>#N/A</v>
      </c>
      <c r="QR15" t="e">
        <v>#N/A</v>
      </c>
      <c r="QS15" t="e">
        <v>#N/A</v>
      </c>
      <c r="QT15" t="e">
        <v>#N/A</v>
      </c>
      <c r="QU15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t="e">
        <v>#N/A</v>
      </c>
      <c r="RF15" t="e">
        <v>#N/A</v>
      </c>
      <c r="RG15" s="106"/>
      <c r="RH15" s="175" t="e">
        <f t="shared" si="16"/>
        <v>#N/A</v>
      </c>
      <c r="RI15" t="s">
        <v>2378</v>
      </c>
      <c r="RJ15" s="106" t="s">
        <v>2737</v>
      </c>
      <c r="RK15" s="106" t="s">
        <v>2692</v>
      </c>
      <c r="RM15" t="e">
        <v>#N/A</v>
      </c>
      <c r="RN15" t="e">
        <v>#N/A</v>
      </c>
      <c r="RO15" t="e">
        <v>#N/A</v>
      </c>
      <c r="RP15" t="e">
        <v>#N/A</v>
      </c>
      <c r="RQ15" t="e">
        <v>#N/A</v>
      </c>
      <c r="RR15" t="e">
        <v>#N/A</v>
      </c>
      <c r="RS15" t="e">
        <v>#N/A</v>
      </c>
      <c r="RT15" t="e">
        <v>#N/A</v>
      </c>
      <c r="RU15" t="e">
        <v>#N/A</v>
      </c>
      <c r="RV15" t="e">
        <v>#N/A</v>
      </c>
      <c r="RW15" t="e">
        <v>#N/A</v>
      </c>
      <c r="RX15" t="e">
        <v>#N/A</v>
      </c>
      <c r="RY15" t="e">
        <v>#N/A</v>
      </c>
      <c r="RZ15" t="e">
        <v>#N/A</v>
      </c>
      <c r="SA15" t="e">
        <v>#N/A</v>
      </c>
      <c r="SB15" t="e">
        <v>#N/A</v>
      </c>
      <c r="SC15" t="e">
        <v>#N/A</v>
      </c>
      <c r="SD15" t="e">
        <v>#N/A</v>
      </c>
      <c r="SE15" t="e">
        <v>#N/A</v>
      </c>
      <c r="SF15" t="e">
        <v>#N/A</v>
      </c>
      <c r="SG15" t="e">
        <v>#N/A</v>
      </c>
      <c r="SH15" t="e">
        <v>#N/A</v>
      </c>
      <c r="SI15" s="106"/>
      <c r="SJ15" s="175" t="e">
        <f t="shared" si="17"/>
        <v>#N/A</v>
      </c>
      <c r="SK15" t="s">
        <v>2378</v>
      </c>
      <c r="SL15" s="106" t="s">
        <v>2737</v>
      </c>
      <c r="SM15" s="106" t="s">
        <v>2692</v>
      </c>
      <c r="SO15" t="e">
        <v>#N/A</v>
      </c>
      <c r="SP15" t="e">
        <v>#N/A</v>
      </c>
      <c r="SQ15" t="e">
        <v>#N/A</v>
      </c>
      <c r="SR15" t="e">
        <v>#N/A</v>
      </c>
      <c r="SS15" t="e">
        <v>#N/A</v>
      </c>
      <c r="ST15" t="e">
        <v>#N/A</v>
      </c>
      <c r="SU15" t="e">
        <v>#N/A</v>
      </c>
      <c r="SV15" t="e">
        <v>#N/A</v>
      </c>
      <c r="SW15" t="e">
        <v>#N/A</v>
      </c>
      <c r="SX15" t="e">
        <v>#N/A</v>
      </c>
      <c r="SY15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t="e">
        <v>#N/A</v>
      </c>
      <c r="TK15" s="106"/>
      <c r="TL15" s="175" t="e">
        <f t="shared" si="18"/>
        <v>#N/A</v>
      </c>
      <c r="TM15" t="s">
        <v>2378</v>
      </c>
      <c r="TN15" s="106" t="s">
        <v>2737</v>
      </c>
      <c r="TO15" s="106" t="s">
        <v>2692</v>
      </c>
      <c r="TQ15" t="e">
        <v>#N/A</v>
      </c>
      <c r="TR15" t="e">
        <v>#N/A</v>
      </c>
      <c r="TS15" t="e">
        <v>#N/A</v>
      </c>
      <c r="TT15" t="e">
        <v>#N/A</v>
      </c>
      <c r="TU15" t="e">
        <v>#N/A</v>
      </c>
      <c r="TV15" t="e">
        <v>#N/A</v>
      </c>
      <c r="TW15" t="e">
        <v>#N/A</v>
      </c>
      <c r="TX15" t="e">
        <v>#N/A</v>
      </c>
      <c r="TY15" t="e">
        <v>#N/A</v>
      </c>
      <c r="TZ15" t="e">
        <v>#N/A</v>
      </c>
      <c r="UA15" t="e">
        <v>#N/A</v>
      </c>
      <c r="UB15" t="e">
        <v>#N/A</v>
      </c>
      <c r="UC15" t="e">
        <v>#N/A</v>
      </c>
      <c r="UD15" t="e">
        <v>#N/A</v>
      </c>
      <c r="UE15" t="e">
        <v>#N/A</v>
      </c>
      <c r="UF15" t="e">
        <v>#N/A</v>
      </c>
      <c r="UG15" t="e">
        <v>#N/A</v>
      </c>
      <c r="UH15" t="e">
        <v>#N/A</v>
      </c>
      <c r="UI15" t="e">
        <v>#N/A</v>
      </c>
      <c r="UJ15" t="e">
        <v>#N/A</v>
      </c>
      <c r="UK15" t="e">
        <v>#N/A</v>
      </c>
      <c r="UL15" t="e">
        <v>#N/A</v>
      </c>
      <c r="UM15" s="106"/>
      <c r="UN15" s="175" t="e">
        <f t="shared" si="19"/>
        <v>#N/A</v>
      </c>
      <c r="UO15" t="s">
        <v>2378</v>
      </c>
      <c r="UP15" s="106" t="s">
        <v>2737</v>
      </c>
      <c r="UQ15" s="106" t="s">
        <v>2692</v>
      </c>
      <c r="US15" t="e">
        <v>#N/A</v>
      </c>
      <c r="UT15" t="e">
        <v>#N/A</v>
      </c>
      <c r="UU15" t="e">
        <v>#N/A</v>
      </c>
      <c r="UV15" t="e">
        <v>#N/A</v>
      </c>
      <c r="UW15" t="e">
        <v>#N/A</v>
      </c>
      <c r="UX15" t="e">
        <v>#N/A</v>
      </c>
      <c r="UY15" t="e">
        <v>#N/A</v>
      </c>
      <c r="UZ15" t="e">
        <v>#N/A</v>
      </c>
      <c r="VA15" t="e">
        <v>#N/A</v>
      </c>
      <c r="VB15" t="e">
        <v>#N/A</v>
      </c>
      <c r="VC15" t="e">
        <v>#N/A</v>
      </c>
      <c r="VD15" t="e">
        <v>#N/A</v>
      </c>
      <c r="VE15" t="e">
        <v>#N/A</v>
      </c>
      <c r="VF15" t="e">
        <v>#N/A</v>
      </c>
      <c r="VG15" t="e">
        <v>#N/A</v>
      </c>
      <c r="VH15" t="e">
        <v>#N/A</v>
      </c>
      <c r="VI15" t="e">
        <v>#N/A</v>
      </c>
      <c r="VJ15" t="e">
        <v>#N/A</v>
      </c>
      <c r="VK15" t="e">
        <v>#N/A</v>
      </c>
      <c r="VL15" t="e">
        <v>#N/A</v>
      </c>
      <c r="VM15" t="e">
        <v>#N/A</v>
      </c>
      <c r="VN15" t="e">
        <v>#N/A</v>
      </c>
      <c r="VO15" s="106">
        <f t="shared" si="29"/>
        <v>0</v>
      </c>
      <c r="VP15" s="175" t="e">
        <f t="shared" si="20"/>
        <v>#N/A</v>
      </c>
      <c r="VQ15" t="s">
        <v>2378</v>
      </c>
      <c r="VR15" s="106" t="s">
        <v>2737</v>
      </c>
      <c r="VS15" s="106" t="s">
        <v>2692</v>
      </c>
      <c r="VU15" t="e">
        <v>#N/A</v>
      </c>
      <c r="VV15" t="e">
        <v>#N/A</v>
      </c>
      <c r="VW15" t="e">
        <v>#N/A</v>
      </c>
      <c r="VX15" t="e">
        <v>#N/A</v>
      </c>
      <c r="VY15" t="e">
        <v>#N/A</v>
      </c>
      <c r="VZ15" t="e">
        <v>#N/A</v>
      </c>
      <c r="WA15" t="e">
        <v>#N/A</v>
      </c>
      <c r="WB15" t="e">
        <v>#N/A</v>
      </c>
      <c r="WC15" t="e">
        <v>#N/A</v>
      </c>
      <c r="WD15" t="e">
        <v>#N/A</v>
      </c>
      <c r="WE15" t="e">
        <v>#N/A</v>
      </c>
      <c r="WF15" t="e">
        <v>#N/A</v>
      </c>
      <c r="WG15" t="e">
        <v>#N/A</v>
      </c>
      <c r="WH15" t="e">
        <v>#N/A</v>
      </c>
      <c r="WI15" t="e">
        <v>#N/A</v>
      </c>
      <c r="WJ15" t="e">
        <v>#N/A</v>
      </c>
      <c r="WK15" t="e">
        <v>#N/A</v>
      </c>
      <c r="WL15" t="e">
        <v>#N/A</v>
      </c>
      <c r="WM15" t="e">
        <v>#N/A</v>
      </c>
      <c r="WN15" t="e">
        <v>#N/A</v>
      </c>
      <c r="WO15" t="e">
        <v>#N/A</v>
      </c>
      <c r="WP15" t="e">
        <v>#N/A</v>
      </c>
      <c r="WQ15" s="106"/>
      <c r="WR15" s="175" t="e">
        <f t="shared" si="21"/>
        <v>#N/A</v>
      </c>
      <c r="WS15" t="s">
        <v>2378</v>
      </c>
      <c r="WT15" s="106" t="s">
        <v>2737</v>
      </c>
      <c r="WU15" s="106" t="s">
        <v>2692</v>
      </c>
      <c r="WW15" t="e">
        <v>#N/A</v>
      </c>
      <c r="WX15" t="e">
        <v>#N/A</v>
      </c>
      <c r="WY15" t="e">
        <v>#N/A</v>
      </c>
      <c r="WZ15" t="e">
        <v>#N/A</v>
      </c>
      <c r="XA15" t="e">
        <v>#N/A</v>
      </c>
      <c r="XB15" t="e">
        <v>#N/A</v>
      </c>
      <c r="XC15" t="e">
        <v>#N/A</v>
      </c>
      <c r="XD15" t="e">
        <v>#N/A</v>
      </c>
      <c r="XE15" t="e">
        <v>#N/A</v>
      </c>
      <c r="XF15" t="e">
        <v>#N/A</v>
      </c>
      <c r="XG15" t="e">
        <v>#N/A</v>
      </c>
      <c r="XH15" t="e">
        <v>#N/A</v>
      </c>
      <c r="XI15" t="e">
        <v>#N/A</v>
      </c>
      <c r="XJ15" t="e">
        <v>#N/A</v>
      </c>
      <c r="XK15" t="e">
        <v>#N/A</v>
      </c>
      <c r="XL15" t="e">
        <v>#N/A</v>
      </c>
      <c r="XM15" t="e">
        <v>#N/A</v>
      </c>
      <c r="XN15" t="e">
        <v>#N/A</v>
      </c>
      <c r="XO15" t="e">
        <v>#N/A</v>
      </c>
      <c r="XP15" t="e">
        <v>#N/A</v>
      </c>
      <c r="XQ15" t="e">
        <v>#N/A</v>
      </c>
      <c r="XR15" t="e">
        <v>#N/A</v>
      </c>
      <c r="XS15" s="106"/>
      <c r="XT15" s="175" t="e">
        <f t="shared" si="22"/>
        <v>#N/A</v>
      </c>
      <c r="XU15" t="s">
        <v>2378</v>
      </c>
      <c r="XV15" s="106" t="s">
        <v>2737</v>
      </c>
      <c r="XW15" s="106" t="s">
        <v>2692</v>
      </c>
      <c r="XY15" t="e">
        <v>#N/A</v>
      </c>
      <c r="XZ15" t="e">
        <v>#N/A</v>
      </c>
      <c r="YA15" t="e">
        <v>#N/A</v>
      </c>
      <c r="YB15" t="e">
        <v>#N/A</v>
      </c>
      <c r="YC15" t="e">
        <v>#N/A</v>
      </c>
      <c r="YD15" t="e">
        <v>#N/A</v>
      </c>
      <c r="YE15" t="e">
        <v>#N/A</v>
      </c>
      <c r="YF15" t="e">
        <v>#N/A</v>
      </c>
      <c r="YG15" t="e">
        <v>#N/A</v>
      </c>
      <c r="YH15" t="e">
        <v>#N/A</v>
      </c>
      <c r="YI15" t="e">
        <v>#N/A</v>
      </c>
      <c r="YJ15" t="e">
        <v>#N/A</v>
      </c>
      <c r="YK15" t="e">
        <v>#N/A</v>
      </c>
      <c r="YL15" t="e">
        <v>#N/A</v>
      </c>
      <c r="YM15" t="e">
        <v>#N/A</v>
      </c>
      <c r="YN15" t="e">
        <v>#N/A</v>
      </c>
      <c r="YO15" t="e">
        <v>#N/A</v>
      </c>
      <c r="YP15" t="e">
        <v>#N/A</v>
      </c>
      <c r="YQ15" t="e">
        <v>#N/A</v>
      </c>
      <c r="YR15" t="e">
        <v>#N/A</v>
      </c>
      <c r="YS15" t="e">
        <v>#N/A</v>
      </c>
      <c r="YT15" t="e">
        <v>#N/A</v>
      </c>
      <c r="YU15" s="106"/>
      <c r="YV15" s="175" t="e">
        <f t="shared" si="23"/>
        <v>#N/A</v>
      </c>
      <c r="YW15" t="s">
        <v>2378</v>
      </c>
      <c r="YX15" s="106" t="s">
        <v>2737</v>
      </c>
      <c r="YY15" s="106" t="s">
        <v>2692</v>
      </c>
      <c r="ZA15" t="e">
        <v>#N/A</v>
      </c>
      <c r="ZB15" t="e">
        <v>#N/A</v>
      </c>
      <c r="ZC15" t="e">
        <v>#N/A</v>
      </c>
      <c r="ZD15" t="e">
        <v>#N/A</v>
      </c>
      <c r="ZE15" t="e">
        <v>#N/A</v>
      </c>
      <c r="ZF15" t="e">
        <v>#N/A</v>
      </c>
      <c r="ZG15" t="e">
        <v>#N/A</v>
      </c>
      <c r="ZH15" t="e">
        <v>#N/A</v>
      </c>
      <c r="ZI15" t="e">
        <v>#N/A</v>
      </c>
      <c r="ZJ15" t="e">
        <v>#N/A</v>
      </c>
      <c r="ZK15" t="e">
        <v>#N/A</v>
      </c>
      <c r="ZL15" t="e">
        <v>#N/A</v>
      </c>
      <c r="ZM15" t="e">
        <v>#N/A</v>
      </c>
      <c r="ZN15" t="e">
        <v>#N/A</v>
      </c>
      <c r="ZO15" t="e">
        <v>#N/A</v>
      </c>
      <c r="ZP15" t="e">
        <v>#N/A</v>
      </c>
      <c r="ZQ15" t="e">
        <v>#N/A</v>
      </c>
      <c r="ZR15" t="e">
        <v>#N/A</v>
      </c>
      <c r="ZS15" t="e">
        <v>#N/A</v>
      </c>
      <c r="ZT15" t="e">
        <v>#N/A</v>
      </c>
      <c r="ZU15" t="e">
        <v>#N/A</v>
      </c>
      <c r="ZV15" t="e">
        <v>#N/A</v>
      </c>
      <c r="ZW15" s="106"/>
      <c r="ZX15" s="175" t="e">
        <f t="shared" si="24"/>
        <v>#N/A</v>
      </c>
      <c r="ZY15" t="s">
        <v>2378</v>
      </c>
      <c r="ZZ15" s="106" t="s">
        <v>2737</v>
      </c>
      <c r="AAA15" s="106" t="s">
        <v>2692</v>
      </c>
      <c r="AAC15" t="e">
        <v>#N/A</v>
      </c>
      <c r="AAD15" t="e">
        <v>#N/A</v>
      </c>
      <c r="AAE15" t="e">
        <v>#N/A</v>
      </c>
      <c r="AAF15" t="e">
        <v>#N/A</v>
      </c>
      <c r="AAG15" t="e">
        <v>#N/A</v>
      </c>
      <c r="AAH15" t="e">
        <v>#N/A</v>
      </c>
      <c r="AAI15" t="e">
        <v>#N/A</v>
      </c>
      <c r="AAJ15" t="e">
        <v>#N/A</v>
      </c>
      <c r="AAK15" t="e">
        <v>#N/A</v>
      </c>
      <c r="AAL15" t="e">
        <v>#N/A</v>
      </c>
      <c r="AAM15" t="e">
        <v>#N/A</v>
      </c>
      <c r="AAN15" t="e">
        <v>#N/A</v>
      </c>
      <c r="AAO15" t="e">
        <v>#N/A</v>
      </c>
      <c r="AAP15" t="e">
        <v>#N/A</v>
      </c>
      <c r="AAQ15" t="e">
        <v>#N/A</v>
      </c>
      <c r="AAR15" t="e">
        <v>#N/A</v>
      </c>
      <c r="AAS15" t="e">
        <v>#N/A</v>
      </c>
      <c r="AAT15" t="e">
        <v>#N/A</v>
      </c>
      <c r="AAU15" t="e">
        <v>#N/A</v>
      </c>
      <c r="AAV15" t="e">
        <v>#N/A</v>
      </c>
      <c r="AAW15" t="e">
        <v>#N/A</v>
      </c>
      <c r="AAX15" t="e">
        <v>#N/A</v>
      </c>
      <c r="AAY15" s="106"/>
      <c r="AAZ15" s="175" t="e">
        <f t="shared" si="25"/>
        <v>#N/A</v>
      </c>
      <c r="ABA15" t="s">
        <v>2378</v>
      </c>
      <c r="ABB15" s="106" t="s">
        <v>2737</v>
      </c>
      <c r="ABC15" s="106" t="s">
        <v>2692</v>
      </c>
      <c r="ABE15" t="e">
        <v>#N/A</v>
      </c>
      <c r="ABF15" t="e">
        <v>#N/A</v>
      </c>
      <c r="ABG15" t="e">
        <v>#N/A</v>
      </c>
      <c r="ABH15" t="e">
        <v>#N/A</v>
      </c>
      <c r="ABI15" t="e">
        <v>#N/A</v>
      </c>
      <c r="ABJ15" t="e">
        <v>#N/A</v>
      </c>
      <c r="ABK15" t="e">
        <v>#N/A</v>
      </c>
      <c r="ABL15" t="e">
        <v>#N/A</v>
      </c>
      <c r="ABM15" t="e">
        <v>#N/A</v>
      </c>
      <c r="ABN15" t="e">
        <v>#N/A</v>
      </c>
      <c r="ABO15" t="e">
        <v>#N/A</v>
      </c>
      <c r="ABP15" t="e">
        <v>#N/A</v>
      </c>
      <c r="ABQ15" t="e">
        <v>#N/A</v>
      </c>
      <c r="ABR15" t="e">
        <v>#N/A</v>
      </c>
      <c r="ABS15" t="e">
        <v>#N/A</v>
      </c>
      <c r="ABT15" t="e">
        <v>#N/A</v>
      </c>
      <c r="ABU15" t="e">
        <v>#N/A</v>
      </c>
      <c r="ABV15" t="e">
        <v>#N/A</v>
      </c>
      <c r="ABW15" t="e">
        <v>#N/A</v>
      </c>
      <c r="ABX15" t="e">
        <v>#N/A</v>
      </c>
      <c r="ABY15" t="e">
        <v>#N/A</v>
      </c>
      <c r="ABZ15" t="e">
        <v>#N/A</v>
      </c>
      <c r="ACA15" s="106">
        <f t="shared" si="30"/>
        <v>0</v>
      </c>
      <c r="ACB15" s="175" t="e">
        <f t="shared" si="26"/>
        <v>#N/A</v>
      </c>
    </row>
    <row r="16" spans="1:756">
      <c r="GO16" t="s">
        <v>2363</v>
      </c>
      <c r="GP16" s="170" t="s">
        <v>2736</v>
      </c>
      <c r="GQ16" s="106" t="s">
        <v>2692</v>
      </c>
      <c r="GS16" s="1">
        <v>0</v>
      </c>
      <c r="GT16" s="1">
        <v>0</v>
      </c>
      <c r="GU16" s="1">
        <v>0</v>
      </c>
      <c r="GV16" s="1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Q16" t="s">
        <v>2363</v>
      </c>
      <c r="HR16" s="170" t="s">
        <v>2736</v>
      </c>
      <c r="HS16" s="106" t="s">
        <v>2692</v>
      </c>
      <c r="HU16" s="1">
        <v>0</v>
      </c>
      <c r="HV16" s="1">
        <v>0</v>
      </c>
      <c r="HW16" s="1">
        <v>0</v>
      </c>
      <c r="HX16" s="1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S16" t="s">
        <v>2363</v>
      </c>
      <c r="IT16" s="170" t="s">
        <v>2736</v>
      </c>
      <c r="IU16" s="106" t="s">
        <v>2692</v>
      </c>
      <c r="IV16">
        <v>6</v>
      </c>
      <c r="IW16" s="1">
        <v>0.3127199074074074</v>
      </c>
      <c r="IX16" s="1">
        <v>0.26633101851851854</v>
      </c>
      <c r="IY16" s="1">
        <v>0.26633101851851854</v>
      </c>
      <c r="IZ16" s="1">
        <v>1.4421296296296295E-2</v>
      </c>
      <c r="JA16">
        <v>79</v>
      </c>
      <c r="JB16">
        <v>164</v>
      </c>
      <c r="JC16">
        <v>243</v>
      </c>
      <c r="JD16">
        <v>1055</v>
      </c>
      <c r="JE16">
        <v>448</v>
      </c>
      <c r="JF16">
        <v>174</v>
      </c>
      <c r="JG16">
        <v>1677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1200</v>
      </c>
      <c r="JT16" s="175">
        <f t="shared" si="9"/>
        <v>139.75</v>
      </c>
      <c r="JU16" t="s">
        <v>2363</v>
      </c>
      <c r="JV16" s="170" t="s">
        <v>2736</v>
      </c>
      <c r="JW16" s="106" t="s">
        <v>2692</v>
      </c>
      <c r="JY16" s="1">
        <v>0.37744212962962959</v>
      </c>
      <c r="JZ16" s="1">
        <v>0.26467592592592593</v>
      </c>
      <c r="KA16" s="1">
        <v>0.26467592592592593</v>
      </c>
      <c r="KB16" s="1">
        <v>2.3587962962962963E-2</v>
      </c>
      <c r="KC16">
        <v>175</v>
      </c>
      <c r="KD16">
        <v>213</v>
      </c>
      <c r="KE16">
        <v>388</v>
      </c>
      <c r="KF16">
        <v>1740</v>
      </c>
      <c r="KG16">
        <v>545</v>
      </c>
      <c r="KH16">
        <v>140</v>
      </c>
      <c r="KI16">
        <v>2425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2400</v>
      </c>
      <c r="KV16" s="175">
        <f t="shared" si="10"/>
        <v>101.04166666666667</v>
      </c>
      <c r="KW16" t="s">
        <v>2363</v>
      </c>
      <c r="KX16" s="170" t="s">
        <v>2736</v>
      </c>
      <c r="KY16" s="106" t="s">
        <v>2692</v>
      </c>
      <c r="LA16" s="1">
        <v>8.4768518518518521E-2</v>
      </c>
      <c r="LB16" s="1">
        <v>6.0138888888888888E-2</v>
      </c>
      <c r="LC16" s="1">
        <v>6.0138888888888888E-2</v>
      </c>
      <c r="LD16" s="1">
        <v>8.1944444444444452E-3</v>
      </c>
      <c r="LE16">
        <v>60</v>
      </c>
      <c r="LF16">
        <v>58</v>
      </c>
      <c r="LG16">
        <v>118</v>
      </c>
      <c r="LH16">
        <v>510</v>
      </c>
      <c r="LI16">
        <v>91</v>
      </c>
      <c r="LJ16">
        <v>45</v>
      </c>
      <c r="LK16">
        <v>646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 s="106"/>
      <c r="LX16" s="175" t="e">
        <f t="shared" si="11"/>
        <v>#DIV/0!</v>
      </c>
      <c r="LY16" t="s">
        <v>2363</v>
      </c>
      <c r="LZ16" s="170" t="s">
        <v>2736</v>
      </c>
      <c r="MA16" s="106" t="s">
        <v>2692</v>
      </c>
      <c r="MC16" s="1">
        <v>6.8333333333333343E-2</v>
      </c>
      <c r="MD16" s="1">
        <v>6.0138888888888888E-2</v>
      </c>
      <c r="ME16" s="1">
        <v>1.6423611111111111E-2</v>
      </c>
      <c r="MF16" s="1">
        <v>8.1944444444444452E-3</v>
      </c>
      <c r="MG16">
        <v>60</v>
      </c>
      <c r="MH16">
        <v>58</v>
      </c>
      <c r="MI16">
        <v>118</v>
      </c>
      <c r="MJ16">
        <v>510</v>
      </c>
      <c r="MK16">
        <v>91</v>
      </c>
      <c r="ML16">
        <v>45</v>
      </c>
      <c r="MM16">
        <v>646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Z16" s="175" t="e">
        <f t="shared" si="12"/>
        <v>#DIV/0!</v>
      </c>
      <c r="NA16" t="s">
        <v>2363</v>
      </c>
      <c r="NB16" s="170" t="s">
        <v>2736</v>
      </c>
      <c r="NC16" s="106" t="s">
        <v>2692</v>
      </c>
      <c r="NE16" s="1">
        <v>0.63737268518518519</v>
      </c>
      <c r="NF16" s="1">
        <v>0.59115740740740741</v>
      </c>
      <c r="NG16" s="1">
        <v>0.13756944444444444</v>
      </c>
      <c r="NH16" s="1">
        <v>4.6203703703703698E-2</v>
      </c>
      <c r="NI16">
        <v>314</v>
      </c>
      <c r="NJ16">
        <v>435</v>
      </c>
      <c r="NK16">
        <v>749</v>
      </c>
      <c r="NL16">
        <v>3305</v>
      </c>
      <c r="NM16">
        <v>1084</v>
      </c>
      <c r="NN16">
        <v>359</v>
      </c>
      <c r="NO16">
        <v>4748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 s="106">
        <f t="shared" si="28"/>
        <v>3600</v>
      </c>
      <c r="OB16" s="175">
        <f t="shared" si="13"/>
        <v>131.88888888888891</v>
      </c>
      <c r="OC16" t="s">
        <v>2363</v>
      </c>
      <c r="OD16" s="170" t="s">
        <v>2736</v>
      </c>
      <c r="OE16" s="106" t="s">
        <v>2692</v>
      </c>
      <c r="OG16" s="1">
        <v>0.2338888888888889</v>
      </c>
      <c r="OH16" s="1">
        <v>0.17934027777777775</v>
      </c>
      <c r="OI16" s="1">
        <v>0.17934027777777775</v>
      </c>
      <c r="OJ16" s="1">
        <v>6.6203703703703702E-3</v>
      </c>
      <c r="OK16">
        <v>135</v>
      </c>
      <c r="OL16">
        <v>173</v>
      </c>
      <c r="OM16">
        <v>308</v>
      </c>
      <c r="ON16">
        <v>1954</v>
      </c>
      <c r="OO16">
        <v>330</v>
      </c>
      <c r="OP16">
        <v>154</v>
      </c>
      <c r="OQ16">
        <v>2438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2400</v>
      </c>
      <c r="PD16" s="175">
        <f t="shared" si="14"/>
        <v>101.58333333333334</v>
      </c>
      <c r="PE16" t="s">
        <v>2363</v>
      </c>
      <c r="PF16" s="106" t="s">
        <v>2737</v>
      </c>
      <c r="PG16" s="106" t="s">
        <v>2692</v>
      </c>
      <c r="PI16" s="1">
        <v>0.2147337962962963</v>
      </c>
      <c r="PJ16" s="1">
        <v>0.17052083333333334</v>
      </c>
      <c r="PK16" s="1">
        <v>0.17052083333333334</v>
      </c>
      <c r="PL16" s="1">
        <v>1.3206018518518518E-2</v>
      </c>
      <c r="PM16">
        <v>889</v>
      </c>
      <c r="PN16">
        <v>110</v>
      </c>
      <c r="PO16">
        <v>999</v>
      </c>
      <c r="PP16">
        <v>1418</v>
      </c>
      <c r="PQ16">
        <v>174</v>
      </c>
      <c r="PR16">
        <v>62</v>
      </c>
      <c r="PS16">
        <v>1654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1020</v>
      </c>
      <c r="QF16" s="175">
        <f t="shared" si="15"/>
        <v>162.15686274509804</v>
      </c>
      <c r="QG16" t="s">
        <v>2363</v>
      </c>
      <c r="QH16" s="106" t="s">
        <v>2737</v>
      </c>
      <c r="QI16" s="106" t="s">
        <v>2692</v>
      </c>
      <c r="QK16" s="1">
        <v>0.24049768518518519</v>
      </c>
      <c r="QL16" s="1">
        <v>0.16168981481481481</v>
      </c>
      <c r="QM16" s="1">
        <v>0.16168981481481481</v>
      </c>
      <c r="QN16" s="1">
        <v>3.7986111111111116E-2</v>
      </c>
      <c r="QO16">
        <v>939</v>
      </c>
      <c r="QP16">
        <v>87</v>
      </c>
      <c r="QQ16">
        <v>1026</v>
      </c>
      <c r="QR16">
        <v>602</v>
      </c>
      <c r="QS16">
        <v>77</v>
      </c>
      <c r="QT16">
        <v>63</v>
      </c>
      <c r="QU16">
        <v>742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823</v>
      </c>
      <c r="RH16" s="175">
        <f t="shared" si="16"/>
        <v>90.157958687727827</v>
      </c>
      <c r="RI16" t="s">
        <v>2363</v>
      </c>
      <c r="RJ16" s="106" t="s">
        <v>2737</v>
      </c>
      <c r="RK16" s="106" t="s">
        <v>2692</v>
      </c>
      <c r="RM16" t="e">
        <v>#N/A</v>
      </c>
      <c r="RN16" t="e">
        <v>#N/A</v>
      </c>
      <c r="RO16" t="e">
        <v>#N/A</v>
      </c>
      <c r="RP16" t="e">
        <v>#N/A</v>
      </c>
      <c r="RQ16" t="e">
        <v>#N/A</v>
      </c>
      <c r="RR16" t="e">
        <v>#N/A</v>
      </c>
      <c r="RS16" t="e">
        <v>#N/A</v>
      </c>
      <c r="RT16" t="e">
        <v>#N/A</v>
      </c>
      <c r="RU16" t="e">
        <v>#N/A</v>
      </c>
      <c r="RV16" t="e">
        <v>#N/A</v>
      </c>
      <c r="RW16" t="e">
        <v>#N/A</v>
      </c>
      <c r="RX16" t="e">
        <v>#N/A</v>
      </c>
      <c r="RY16" t="e">
        <v>#N/A</v>
      </c>
      <c r="RZ16" t="e">
        <v>#N/A</v>
      </c>
      <c r="SA16" t="e">
        <v>#N/A</v>
      </c>
      <c r="SB16" t="e">
        <v>#N/A</v>
      </c>
      <c r="SC16" t="e">
        <v>#N/A</v>
      </c>
      <c r="SD16" t="e">
        <v>#N/A</v>
      </c>
      <c r="SE16" t="e">
        <v>#N/A</v>
      </c>
      <c r="SF16" t="e">
        <v>#N/A</v>
      </c>
      <c r="SG16" t="e">
        <v>#N/A</v>
      </c>
      <c r="SH16" t="e">
        <v>#N/A</v>
      </c>
      <c r="SJ16" s="175" t="e">
        <f t="shared" si="17"/>
        <v>#N/A</v>
      </c>
      <c r="SK16" t="s">
        <v>2363</v>
      </c>
      <c r="SL16" s="106" t="s">
        <v>2737</v>
      </c>
      <c r="SM16" s="106" t="s">
        <v>2692</v>
      </c>
      <c r="SO16" t="e">
        <v>#N/A</v>
      </c>
      <c r="SP16" t="e">
        <v>#N/A</v>
      </c>
      <c r="SQ16" t="e">
        <v>#N/A</v>
      </c>
      <c r="SR16" t="e">
        <v>#N/A</v>
      </c>
      <c r="SS16" t="e">
        <v>#N/A</v>
      </c>
      <c r="ST16" t="e">
        <v>#N/A</v>
      </c>
      <c r="SU16" t="e">
        <v>#N/A</v>
      </c>
      <c r="SV16" t="e">
        <v>#N/A</v>
      </c>
      <c r="SW16" t="e">
        <v>#N/A</v>
      </c>
      <c r="SX16" t="e">
        <v>#N/A</v>
      </c>
      <c r="SY16" t="e">
        <v>#N/A</v>
      </c>
      <c r="SZ16" t="e">
        <v>#N/A</v>
      </c>
      <c r="TA16" t="e">
        <v>#N/A</v>
      </c>
      <c r="TB16" t="e">
        <v>#N/A</v>
      </c>
      <c r="TC16" t="e">
        <v>#N/A</v>
      </c>
      <c r="TD16" t="e">
        <v>#N/A</v>
      </c>
      <c r="TE16" t="e">
        <v>#N/A</v>
      </c>
      <c r="TF16" t="e">
        <v>#N/A</v>
      </c>
      <c r="TG16" t="e">
        <v>#N/A</v>
      </c>
      <c r="TH16" t="e">
        <v>#N/A</v>
      </c>
      <c r="TI16" t="e">
        <v>#N/A</v>
      </c>
      <c r="TJ16" t="e">
        <v>#N/A</v>
      </c>
      <c r="TL16" s="175" t="e">
        <f t="shared" si="18"/>
        <v>#N/A</v>
      </c>
      <c r="TM16" t="s">
        <v>2363</v>
      </c>
      <c r="TN16" s="106" t="s">
        <v>2737</v>
      </c>
      <c r="TO16" s="106" t="s">
        <v>2692</v>
      </c>
      <c r="TQ16" t="e">
        <v>#N/A</v>
      </c>
      <c r="TR16" t="e">
        <v>#N/A</v>
      </c>
      <c r="TS16" t="e">
        <v>#N/A</v>
      </c>
      <c r="TT16" t="e">
        <v>#N/A</v>
      </c>
      <c r="TU16" t="e">
        <v>#N/A</v>
      </c>
      <c r="TV16" t="e">
        <v>#N/A</v>
      </c>
      <c r="TW16" t="e">
        <v>#N/A</v>
      </c>
      <c r="TX16" t="e">
        <v>#N/A</v>
      </c>
      <c r="TY16" t="e">
        <v>#N/A</v>
      </c>
      <c r="TZ16" t="e">
        <v>#N/A</v>
      </c>
      <c r="UA16" t="e">
        <v>#N/A</v>
      </c>
      <c r="UB16" t="e">
        <v>#N/A</v>
      </c>
      <c r="UC16" t="e">
        <v>#N/A</v>
      </c>
      <c r="UD16" t="e">
        <v>#N/A</v>
      </c>
      <c r="UE16" t="e">
        <v>#N/A</v>
      </c>
      <c r="UF16" t="e">
        <v>#N/A</v>
      </c>
      <c r="UG16" t="e">
        <v>#N/A</v>
      </c>
      <c r="UH16" t="e">
        <v>#N/A</v>
      </c>
      <c r="UI16" t="e">
        <v>#N/A</v>
      </c>
      <c r="UJ16" t="e">
        <v>#N/A</v>
      </c>
      <c r="UK16" t="e">
        <v>#N/A</v>
      </c>
      <c r="UL16" t="e">
        <v>#N/A</v>
      </c>
      <c r="UN16" s="175" t="e">
        <f t="shared" si="19"/>
        <v>#N/A</v>
      </c>
      <c r="UO16" t="s">
        <v>2363</v>
      </c>
      <c r="UP16" s="106" t="s">
        <v>2737</v>
      </c>
      <c r="UQ16" s="106" t="s">
        <v>2692</v>
      </c>
      <c r="US16" s="1">
        <v>0.56939814814814815</v>
      </c>
      <c r="UT16" s="1">
        <v>0.51157407407407407</v>
      </c>
      <c r="UU16" s="1">
        <v>0.11972222222222222</v>
      </c>
      <c r="UV16" s="1">
        <v>5.7824074074074076E-2</v>
      </c>
      <c r="UW16">
        <v>1963</v>
      </c>
      <c r="UX16">
        <v>370</v>
      </c>
      <c r="UY16">
        <v>2333</v>
      </c>
      <c r="UZ16">
        <v>3974</v>
      </c>
      <c r="VA16">
        <v>581</v>
      </c>
      <c r="VB16">
        <v>279</v>
      </c>
      <c r="VC16">
        <v>4834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 s="106">
        <f t="shared" si="29"/>
        <v>4243</v>
      </c>
      <c r="VP16" s="175">
        <f t="shared" si="20"/>
        <v>113.92882394532171</v>
      </c>
      <c r="VQ16" t="s">
        <v>2363</v>
      </c>
      <c r="VR16" s="106" t="s">
        <v>2737</v>
      </c>
      <c r="VS16" s="106" t="s">
        <v>2692</v>
      </c>
      <c r="VU16" s="1">
        <v>0</v>
      </c>
      <c r="VV16" s="1">
        <v>0</v>
      </c>
      <c r="VW16" s="1">
        <v>0</v>
      </c>
      <c r="VX16" s="1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2</v>
      </c>
      <c r="WJ16">
        <v>0</v>
      </c>
      <c r="WK16">
        <v>2</v>
      </c>
      <c r="WL16">
        <v>111</v>
      </c>
      <c r="WM16">
        <v>0</v>
      </c>
      <c r="WN16">
        <v>0</v>
      </c>
      <c r="WO16">
        <v>111</v>
      </c>
      <c r="WP16">
        <v>100</v>
      </c>
      <c r="WR16" s="175" t="e">
        <f t="shared" si="21"/>
        <v>#DIV/0!</v>
      </c>
      <c r="WS16" t="s">
        <v>2363</v>
      </c>
      <c r="WT16" s="170" t="s">
        <v>2736</v>
      </c>
      <c r="WU16" s="106" t="s">
        <v>2692</v>
      </c>
      <c r="WW16" s="1">
        <v>0.29674768518518518</v>
      </c>
      <c r="WX16" s="1">
        <v>0.20335648148148147</v>
      </c>
      <c r="WY16" s="1">
        <v>0.20335648148148147</v>
      </c>
      <c r="WZ16" s="1">
        <v>7.8125E-3</v>
      </c>
      <c r="XA16">
        <v>116</v>
      </c>
      <c r="XB16">
        <v>184</v>
      </c>
      <c r="XC16">
        <v>300</v>
      </c>
      <c r="XD16">
        <v>1976</v>
      </c>
      <c r="XE16">
        <v>373</v>
      </c>
      <c r="XF16">
        <v>128</v>
      </c>
      <c r="XG16">
        <v>2477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2400</v>
      </c>
      <c r="XT16" s="175">
        <f t="shared" si="22"/>
        <v>103.20833333333333</v>
      </c>
      <c r="XU16" t="s">
        <v>2363</v>
      </c>
      <c r="XV16" s="106" t="s">
        <v>2737</v>
      </c>
      <c r="XW16" s="106" t="s">
        <v>2692</v>
      </c>
      <c r="XY16" s="1">
        <v>0</v>
      </c>
      <c r="XZ16" s="1">
        <v>0</v>
      </c>
      <c r="YA16" s="1">
        <v>0</v>
      </c>
      <c r="YB16" s="1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V16" s="175" t="e">
        <f t="shared" si="23"/>
        <v>#DIV/0!</v>
      </c>
      <c r="YW16" t="s">
        <v>2363</v>
      </c>
      <c r="YX16" s="106" t="s">
        <v>2737</v>
      </c>
      <c r="YY16" s="106" t="s">
        <v>2692</v>
      </c>
      <c r="ZA16" t="e">
        <v>#N/A</v>
      </c>
      <c r="ZB16" t="e">
        <v>#N/A</v>
      </c>
      <c r="ZC16" t="e">
        <v>#N/A</v>
      </c>
      <c r="ZD16" t="e">
        <v>#N/A</v>
      </c>
      <c r="ZE16" t="e">
        <v>#N/A</v>
      </c>
      <c r="ZF16" t="e">
        <v>#N/A</v>
      </c>
      <c r="ZG16" t="e">
        <v>#N/A</v>
      </c>
      <c r="ZH16" t="e">
        <v>#N/A</v>
      </c>
      <c r="ZI16" t="e">
        <v>#N/A</v>
      </c>
      <c r="ZJ16" t="e">
        <v>#N/A</v>
      </c>
      <c r="ZK16" t="e">
        <v>#N/A</v>
      </c>
      <c r="ZL16" t="e">
        <v>#N/A</v>
      </c>
      <c r="ZM16" t="e">
        <v>#N/A</v>
      </c>
      <c r="ZN16" t="e">
        <v>#N/A</v>
      </c>
      <c r="ZO16" t="e">
        <v>#N/A</v>
      </c>
      <c r="ZP16" t="e">
        <v>#N/A</v>
      </c>
      <c r="ZQ16" t="e">
        <v>#N/A</v>
      </c>
      <c r="ZR16" t="e">
        <v>#N/A</v>
      </c>
      <c r="ZS16" t="e">
        <v>#N/A</v>
      </c>
      <c r="ZT16" t="e">
        <v>#N/A</v>
      </c>
      <c r="ZU16" t="e">
        <v>#N/A</v>
      </c>
      <c r="ZV16" t="e">
        <v>#N/A</v>
      </c>
      <c r="ZX16" s="175" t="e">
        <f t="shared" si="24"/>
        <v>#N/A</v>
      </c>
      <c r="ZY16" t="s">
        <v>2363</v>
      </c>
      <c r="ZZ16" s="106" t="s">
        <v>2737</v>
      </c>
      <c r="AAA16" s="106" t="s">
        <v>2692</v>
      </c>
      <c r="AAC16" t="e">
        <v>#N/A</v>
      </c>
      <c r="AAD16" t="e">
        <v>#N/A</v>
      </c>
      <c r="AAE16" t="e">
        <v>#N/A</v>
      </c>
      <c r="AAF16" t="e">
        <v>#N/A</v>
      </c>
      <c r="AAG16" t="e">
        <v>#N/A</v>
      </c>
      <c r="AAH16" t="e">
        <v>#N/A</v>
      </c>
      <c r="AAI16" t="e">
        <v>#N/A</v>
      </c>
      <c r="AAJ16" t="e">
        <v>#N/A</v>
      </c>
      <c r="AAK16" t="e">
        <v>#N/A</v>
      </c>
      <c r="AAL16" t="e">
        <v>#N/A</v>
      </c>
      <c r="AAM16" t="e">
        <v>#N/A</v>
      </c>
      <c r="AAN16" t="e">
        <v>#N/A</v>
      </c>
      <c r="AAO16" t="e">
        <v>#N/A</v>
      </c>
      <c r="AAP16" t="e">
        <v>#N/A</v>
      </c>
      <c r="AAQ16" t="e">
        <v>#N/A</v>
      </c>
      <c r="AAR16" t="e">
        <v>#N/A</v>
      </c>
      <c r="AAS16" t="e">
        <v>#N/A</v>
      </c>
      <c r="AAT16" t="e">
        <v>#N/A</v>
      </c>
      <c r="AAU16" t="e">
        <v>#N/A</v>
      </c>
      <c r="AAV16" t="e">
        <v>#N/A</v>
      </c>
      <c r="AAW16" t="e">
        <v>#N/A</v>
      </c>
      <c r="AAX16" t="e">
        <v>#N/A</v>
      </c>
      <c r="AAZ16" s="175" t="e">
        <f t="shared" si="25"/>
        <v>#N/A</v>
      </c>
      <c r="ABA16" t="s">
        <v>2363</v>
      </c>
      <c r="ABB16" s="106" t="s">
        <v>2737</v>
      </c>
      <c r="ABC16" s="106" t="s">
        <v>2692</v>
      </c>
      <c r="ABE16" s="1">
        <v>0.21116898148148147</v>
      </c>
      <c r="ABF16" s="1">
        <v>0.20335648148148147</v>
      </c>
      <c r="ABG16" s="1">
        <v>8.5567129629629632E-2</v>
      </c>
      <c r="ABH16" s="1">
        <v>7.8125E-3</v>
      </c>
      <c r="ABI16">
        <v>116</v>
      </c>
      <c r="ABJ16">
        <v>184</v>
      </c>
      <c r="ABK16">
        <v>300</v>
      </c>
      <c r="ABL16">
        <v>1976</v>
      </c>
      <c r="ABM16">
        <v>373</v>
      </c>
      <c r="ABN16">
        <v>128</v>
      </c>
      <c r="ABO16">
        <v>2477</v>
      </c>
      <c r="ABP16">
        <v>0</v>
      </c>
      <c r="ABQ16">
        <v>0</v>
      </c>
      <c r="ABR16">
        <v>0</v>
      </c>
      <c r="ABS16">
        <v>2</v>
      </c>
      <c r="ABT16">
        <v>0</v>
      </c>
      <c r="ABU16">
        <v>2</v>
      </c>
      <c r="ABV16">
        <v>111</v>
      </c>
      <c r="ABW16">
        <v>0</v>
      </c>
      <c r="ABX16">
        <v>0</v>
      </c>
      <c r="ABY16">
        <v>111</v>
      </c>
      <c r="ABZ16">
        <v>100</v>
      </c>
      <c r="ACA16" s="106">
        <f t="shared" si="30"/>
        <v>2400</v>
      </c>
      <c r="ACB16" s="175">
        <f t="shared" si="26"/>
        <v>103.20833333333333</v>
      </c>
    </row>
    <row r="17" spans="197:756">
      <c r="GO17" t="s">
        <v>473</v>
      </c>
      <c r="GP17" s="170" t="s">
        <v>2736</v>
      </c>
      <c r="GQ17" s="106" t="s">
        <v>2692</v>
      </c>
      <c r="GS17" s="1">
        <v>0</v>
      </c>
      <c r="GT17" s="1">
        <v>0</v>
      </c>
      <c r="GU17" s="1">
        <v>0</v>
      </c>
      <c r="GV17" s="1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Q17" t="s">
        <v>473</v>
      </c>
      <c r="HR17" s="170" t="s">
        <v>2736</v>
      </c>
      <c r="HS17" s="106" t="s">
        <v>2692</v>
      </c>
      <c r="HU17" s="1">
        <v>0</v>
      </c>
      <c r="HV17" s="1">
        <v>0</v>
      </c>
      <c r="HW17" s="1">
        <v>0</v>
      </c>
      <c r="HX17" s="1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S17" t="s">
        <v>473</v>
      </c>
      <c r="IT17" s="170" t="s">
        <v>2736</v>
      </c>
      <c r="IU17" s="106" t="s">
        <v>2692</v>
      </c>
      <c r="IV17">
        <v>6</v>
      </c>
      <c r="IW17" s="1">
        <v>0.27812500000000001</v>
      </c>
      <c r="IX17" s="1">
        <v>0.17578703703703702</v>
      </c>
      <c r="IY17" s="1">
        <v>0.17578703703703702</v>
      </c>
      <c r="IZ17" s="1">
        <v>4.5289351851851851E-2</v>
      </c>
      <c r="JA17">
        <v>62</v>
      </c>
      <c r="JB17">
        <v>99</v>
      </c>
      <c r="JC17">
        <v>161</v>
      </c>
      <c r="JD17">
        <v>776</v>
      </c>
      <c r="JE17">
        <v>241</v>
      </c>
      <c r="JF17">
        <v>84</v>
      </c>
      <c r="JG17">
        <v>1101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1200</v>
      </c>
      <c r="JT17" s="175">
        <f t="shared" si="9"/>
        <v>91.75</v>
      </c>
      <c r="JU17" t="s">
        <v>473</v>
      </c>
      <c r="JV17" s="170" t="s">
        <v>2736</v>
      </c>
      <c r="JW17" s="106" t="s">
        <v>2692</v>
      </c>
      <c r="JY17" s="1">
        <v>0.38730324074074068</v>
      </c>
      <c r="JZ17" s="1">
        <v>0.25916666666666666</v>
      </c>
      <c r="KA17" s="1">
        <v>0.25916666666666666</v>
      </c>
      <c r="KB17" s="1">
        <v>4.8912037037037039E-2</v>
      </c>
      <c r="KC17">
        <v>132</v>
      </c>
      <c r="KD17">
        <v>174</v>
      </c>
      <c r="KE17">
        <v>306</v>
      </c>
      <c r="KF17">
        <v>1452</v>
      </c>
      <c r="KG17">
        <v>419</v>
      </c>
      <c r="KH17">
        <v>178</v>
      </c>
      <c r="KI17">
        <v>2049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2400</v>
      </c>
      <c r="KV17" s="175">
        <f t="shared" si="10"/>
        <v>85.375</v>
      </c>
      <c r="KW17" t="s">
        <v>473</v>
      </c>
      <c r="KX17" s="170" t="s">
        <v>2736</v>
      </c>
      <c r="KY17" s="106" t="s">
        <v>2692</v>
      </c>
      <c r="LA17" s="1">
        <v>7.1435185185185185E-2</v>
      </c>
      <c r="LB17" s="1">
        <v>3.9837962962962964E-2</v>
      </c>
      <c r="LC17" s="1">
        <v>3.9837962962962964E-2</v>
      </c>
      <c r="LD17" s="1">
        <v>1.699074074074074E-2</v>
      </c>
      <c r="LE17">
        <v>23</v>
      </c>
      <c r="LF17">
        <v>31</v>
      </c>
      <c r="LG17">
        <v>54</v>
      </c>
      <c r="LH17">
        <v>231</v>
      </c>
      <c r="LI17">
        <v>47</v>
      </c>
      <c r="LJ17">
        <v>20</v>
      </c>
      <c r="LK17">
        <v>298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 s="106"/>
      <c r="LX17" s="175" t="e">
        <f t="shared" si="11"/>
        <v>#DIV/0!</v>
      </c>
      <c r="LY17" t="s">
        <v>473</v>
      </c>
      <c r="LZ17" s="170" t="s">
        <v>2736</v>
      </c>
      <c r="MA17" s="106" t="s">
        <v>2692</v>
      </c>
      <c r="MC17" s="1">
        <v>0.11633101851851851</v>
      </c>
      <c r="MD17" s="1">
        <v>7.7407407407407411E-2</v>
      </c>
      <c r="ME17" s="1">
        <v>1.4652777777777778E-2</v>
      </c>
      <c r="MF17" s="1">
        <v>3.8912037037037037E-2</v>
      </c>
      <c r="MG17">
        <v>44</v>
      </c>
      <c r="MH17">
        <v>52</v>
      </c>
      <c r="MI17">
        <v>96</v>
      </c>
      <c r="MJ17">
        <v>669</v>
      </c>
      <c r="MK17">
        <v>90</v>
      </c>
      <c r="ML17">
        <v>57</v>
      </c>
      <c r="MM17">
        <v>816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Z17" s="175" t="e">
        <f t="shared" si="12"/>
        <v>#DIV/0!</v>
      </c>
      <c r="NA17" t="s">
        <v>473</v>
      </c>
      <c r="NB17" s="170" t="s">
        <v>2736</v>
      </c>
      <c r="NC17" s="106" t="s">
        <v>2692</v>
      </c>
      <c r="NE17" s="1">
        <v>0.64550925925925928</v>
      </c>
      <c r="NF17" s="1">
        <v>0.51237268518518519</v>
      </c>
      <c r="NG17" s="1">
        <v>0.15091435185185184</v>
      </c>
      <c r="NH17" s="1">
        <v>0.13313657407407406</v>
      </c>
      <c r="NI17">
        <v>238</v>
      </c>
      <c r="NJ17">
        <v>325</v>
      </c>
      <c r="NK17">
        <v>563</v>
      </c>
      <c r="NL17">
        <v>2897</v>
      </c>
      <c r="NM17">
        <v>750</v>
      </c>
      <c r="NN17">
        <v>319</v>
      </c>
      <c r="NO17">
        <v>3966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 s="106">
        <f t="shared" si="28"/>
        <v>3600</v>
      </c>
      <c r="OB17" s="175">
        <f t="shared" si="13"/>
        <v>110.16666666666666</v>
      </c>
      <c r="OC17" t="s">
        <v>473</v>
      </c>
      <c r="OD17" s="170" t="s">
        <v>2736</v>
      </c>
      <c r="OE17" s="106" t="s">
        <v>2692</v>
      </c>
      <c r="OG17" s="1">
        <v>0.31694444444444442</v>
      </c>
      <c r="OH17" s="1">
        <v>0.21364583333333334</v>
      </c>
      <c r="OI17" s="1">
        <v>0.21364583333333334</v>
      </c>
      <c r="OJ17" s="1">
        <v>4.8344907407407406E-2</v>
      </c>
      <c r="OK17">
        <v>137</v>
      </c>
      <c r="OL17">
        <v>179</v>
      </c>
      <c r="OM17">
        <v>316</v>
      </c>
      <c r="ON17">
        <v>1952</v>
      </c>
      <c r="OO17">
        <v>416</v>
      </c>
      <c r="OP17">
        <v>127</v>
      </c>
      <c r="OQ17">
        <v>2495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2400</v>
      </c>
      <c r="PD17" s="175">
        <f t="shared" si="14"/>
        <v>103.95833333333333</v>
      </c>
      <c r="PE17" t="s">
        <v>473</v>
      </c>
      <c r="PF17" s="106" t="s">
        <v>2737</v>
      </c>
      <c r="PG17" s="106" t="s">
        <v>2692</v>
      </c>
      <c r="PI17" s="1">
        <v>0.2938425925925926</v>
      </c>
      <c r="PJ17" s="1">
        <v>0.21134259259259258</v>
      </c>
      <c r="PK17" s="1">
        <v>0.21134259259259258</v>
      </c>
      <c r="PL17" s="1">
        <v>4.7569444444444442E-2</v>
      </c>
      <c r="PM17">
        <v>324</v>
      </c>
      <c r="PN17">
        <v>123</v>
      </c>
      <c r="PO17">
        <v>447</v>
      </c>
      <c r="PP17">
        <v>1317</v>
      </c>
      <c r="PQ17">
        <v>286</v>
      </c>
      <c r="PR17">
        <v>99</v>
      </c>
      <c r="PS17">
        <v>1702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1020</v>
      </c>
      <c r="QF17" s="175">
        <f t="shared" si="15"/>
        <v>166.86274509803923</v>
      </c>
      <c r="QG17" t="s">
        <v>473</v>
      </c>
      <c r="QH17" s="170" t="s">
        <v>2736</v>
      </c>
      <c r="QI17" s="106" t="s">
        <v>2692</v>
      </c>
      <c r="QK17" s="1">
        <v>0.31140046296296298</v>
      </c>
      <c r="QL17" s="1">
        <v>0.2394212962962963</v>
      </c>
      <c r="QM17" s="1">
        <v>0.2394212962962963</v>
      </c>
      <c r="QN17" s="1">
        <v>3.7615740740740741E-2</v>
      </c>
      <c r="QO17">
        <v>89</v>
      </c>
      <c r="QP17">
        <v>118</v>
      </c>
      <c r="QQ17">
        <v>207</v>
      </c>
      <c r="QR17">
        <v>1918</v>
      </c>
      <c r="QS17">
        <v>366</v>
      </c>
      <c r="QT17">
        <v>104</v>
      </c>
      <c r="QU17">
        <v>2388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2400</v>
      </c>
      <c r="RH17" s="175">
        <f t="shared" si="16"/>
        <v>99.5</v>
      </c>
      <c r="RI17" t="s">
        <v>473</v>
      </c>
      <c r="RJ17" s="170" t="s">
        <v>2736</v>
      </c>
      <c r="RK17" s="106" t="s">
        <v>2692</v>
      </c>
      <c r="RM17" t="e">
        <v>#N/A</v>
      </c>
      <c r="RN17" t="e">
        <v>#N/A</v>
      </c>
      <c r="RO17" t="e">
        <v>#N/A</v>
      </c>
      <c r="RP17" t="e">
        <v>#N/A</v>
      </c>
      <c r="RQ17" t="e">
        <v>#N/A</v>
      </c>
      <c r="RR17" t="e">
        <v>#N/A</v>
      </c>
      <c r="RS17" t="e">
        <v>#N/A</v>
      </c>
      <c r="RT17" t="e">
        <v>#N/A</v>
      </c>
      <c r="RU17" t="e">
        <v>#N/A</v>
      </c>
      <c r="RV17" t="e">
        <v>#N/A</v>
      </c>
      <c r="RW17" t="e">
        <v>#N/A</v>
      </c>
      <c r="RX17" t="e">
        <v>#N/A</v>
      </c>
      <c r="RY17" t="e">
        <v>#N/A</v>
      </c>
      <c r="RZ17" t="e">
        <v>#N/A</v>
      </c>
      <c r="SA17" t="e">
        <v>#N/A</v>
      </c>
      <c r="SB17" t="e">
        <v>#N/A</v>
      </c>
      <c r="SC17" t="e">
        <v>#N/A</v>
      </c>
      <c r="SD17" t="e">
        <v>#N/A</v>
      </c>
      <c r="SE17" t="e">
        <v>#N/A</v>
      </c>
      <c r="SF17" t="e">
        <v>#N/A</v>
      </c>
      <c r="SG17" t="e">
        <v>#N/A</v>
      </c>
      <c r="SH17" t="e">
        <v>#N/A</v>
      </c>
      <c r="SJ17" s="175" t="e">
        <f t="shared" si="17"/>
        <v>#N/A</v>
      </c>
      <c r="SK17" t="s">
        <v>473</v>
      </c>
      <c r="SL17" s="170" t="s">
        <v>2736</v>
      </c>
      <c r="SM17" s="106" t="s">
        <v>2692</v>
      </c>
      <c r="SO17" t="e">
        <v>#N/A</v>
      </c>
      <c r="SP17" t="e">
        <v>#N/A</v>
      </c>
      <c r="SQ17" t="e">
        <v>#N/A</v>
      </c>
      <c r="SR17" t="e">
        <v>#N/A</v>
      </c>
      <c r="SS17" t="e">
        <v>#N/A</v>
      </c>
      <c r="ST17" t="e">
        <v>#N/A</v>
      </c>
      <c r="SU17" t="e">
        <v>#N/A</v>
      </c>
      <c r="SV17" t="e">
        <v>#N/A</v>
      </c>
      <c r="SW17" t="e">
        <v>#N/A</v>
      </c>
      <c r="SX17" t="e">
        <v>#N/A</v>
      </c>
      <c r="SY17" t="e">
        <v>#N/A</v>
      </c>
      <c r="SZ17" t="e">
        <v>#N/A</v>
      </c>
      <c r="TA17" t="e">
        <v>#N/A</v>
      </c>
      <c r="TB17" t="e">
        <v>#N/A</v>
      </c>
      <c r="TC17" t="e">
        <v>#N/A</v>
      </c>
      <c r="TD17" t="e">
        <v>#N/A</v>
      </c>
      <c r="TE17" t="e">
        <v>#N/A</v>
      </c>
      <c r="TF17" t="e">
        <v>#N/A</v>
      </c>
      <c r="TG17" t="e">
        <v>#N/A</v>
      </c>
      <c r="TH17" t="e">
        <v>#N/A</v>
      </c>
      <c r="TI17" t="e">
        <v>#N/A</v>
      </c>
      <c r="TJ17" t="e">
        <v>#N/A</v>
      </c>
      <c r="TL17" s="175" t="e">
        <f t="shared" si="18"/>
        <v>#N/A</v>
      </c>
      <c r="TM17" t="s">
        <v>473</v>
      </c>
      <c r="TN17" s="170" t="s">
        <v>2736</v>
      </c>
      <c r="TO17" s="106" t="s">
        <v>2692</v>
      </c>
      <c r="TQ17" t="e">
        <v>#N/A</v>
      </c>
      <c r="TR17" t="e">
        <v>#N/A</v>
      </c>
      <c r="TS17" t="e">
        <v>#N/A</v>
      </c>
      <c r="TT17" t="e">
        <v>#N/A</v>
      </c>
      <c r="TU17" t="e">
        <v>#N/A</v>
      </c>
      <c r="TV17" t="e">
        <v>#N/A</v>
      </c>
      <c r="TW17" t="e">
        <v>#N/A</v>
      </c>
      <c r="TX17" t="e">
        <v>#N/A</v>
      </c>
      <c r="TY17" t="e">
        <v>#N/A</v>
      </c>
      <c r="TZ17" t="e">
        <v>#N/A</v>
      </c>
      <c r="UA17" t="e">
        <v>#N/A</v>
      </c>
      <c r="UB17" t="e">
        <v>#N/A</v>
      </c>
      <c r="UC17" t="e">
        <v>#N/A</v>
      </c>
      <c r="UD17" t="e">
        <v>#N/A</v>
      </c>
      <c r="UE17" t="e">
        <v>#N/A</v>
      </c>
      <c r="UF17" t="e">
        <v>#N/A</v>
      </c>
      <c r="UG17" t="e">
        <v>#N/A</v>
      </c>
      <c r="UH17" t="e">
        <v>#N/A</v>
      </c>
      <c r="UI17" t="e">
        <v>#N/A</v>
      </c>
      <c r="UJ17" t="e">
        <v>#N/A</v>
      </c>
      <c r="UK17" t="e">
        <v>#N/A</v>
      </c>
      <c r="UL17" t="e">
        <v>#N/A</v>
      </c>
      <c r="UN17" s="175" t="e">
        <f t="shared" si="19"/>
        <v>#N/A</v>
      </c>
      <c r="UO17" t="s">
        <v>473</v>
      </c>
      <c r="UP17" s="170" t="s">
        <v>2736</v>
      </c>
      <c r="UQ17" s="106" t="s">
        <v>2692</v>
      </c>
      <c r="US17" s="1">
        <v>0.79797453703703702</v>
      </c>
      <c r="UT17" s="1">
        <v>0.66442129629629632</v>
      </c>
      <c r="UU17" s="1">
        <v>0.12421296296296297</v>
      </c>
      <c r="UV17" s="1">
        <v>0.13354166666666667</v>
      </c>
      <c r="UW17">
        <v>550</v>
      </c>
      <c r="UX17">
        <v>420</v>
      </c>
      <c r="UY17">
        <v>970</v>
      </c>
      <c r="UZ17">
        <v>5187</v>
      </c>
      <c r="VA17">
        <v>1068</v>
      </c>
      <c r="VB17">
        <v>330</v>
      </c>
      <c r="VC17">
        <v>6585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 s="106">
        <f t="shared" si="29"/>
        <v>5820</v>
      </c>
      <c r="VP17" s="175">
        <f t="shared" si="20"/>
        <v>113.14432989690721</v>
      </c>
      <c r="VQ17" t="s">
        <v>473</v>
      </c>
      <c r="VR17" s="170" t="s">
        <v>2736</v>
      </c>
      <c r="VS17" s="106" t="s">
        <v>2692</v>
      </c>
      <c r="VU17" s="1">
        <v>0</v>
      </c>
      <c r="VV17" s="1">
        <v>0</v>
      </c>
      <c r="VW17" s="1">
        <v>0</v>
      </c>
      <c r="VX17" s="1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3</v>
      </c>
      <c r="WJ17">
        <v>1</v>
      </c>
      <c r="WK17">
        <v>4</v>
      </c>
      <c r="WL17">
        <v>133</v>
      </c>
      <c r="WM17">
        <v>0</v>
      </c>
      <c r="WN17">
        <v>2</v>
      </c>
      <c r="WO17">
        <v>135</v>
      </c>
      <c r="WP17">
        <v>98.52</v>
      </c>
      <c r="WR17" s="175" t="e">
        <f t="shared" si="21"/>
        <v>#DIV/0!</v>
      </c>
      <c r="WS17" t="s">
        <v>473</v>
      </c>
      <c r="WT17" s="170" t="s">
        <v>2736</v>
      </c>
      <c r="WU17" s="106" t="s">
        <v>2692</v>
      </c>
      <c r="WW17" s="1">
        <v>0</v>
      </c>
      <c r="WX17" s="1">
        <v>0</v>
      </c>
      <c r="WY17" s="1">
        <v>0</v>
      </c>
      <c r="WZ17" s="1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T17" s="175" t="e">
        <f t="shared" si="22"/>
        <v>#DIV/0!</v>
      </c>
      <c r="XU17" t="s">
        <v>473</v>
      </c>
      <c r="XV17" s="170" t="s">
        <v>2736</v>
      </c>
      <c r="XW17" s="106" t="s">
        <v>2692</v>
      </c>
      <c r="XY17" s="1">
        <v>0</v>
      </c>
      <c r="XZ17" s="1">
        <v>0</v>
      </c>
      <c r="YA17" s="1">
        <v>0</v>
      </c>
      <c r="YB17" s="1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V17" s="175" t="e">
        <f t="shared" si="23"/>
        <v>#DIV/0!</v>
      </c>
      <c r="YW17" t="s">
        <v>473</v>
      </c>
      <c r="YX17" s="170" t="s">
        <v>2736</v>
      </c>
      <c r="YY17" s="106" t="s">
        <v>2692</v>
      </c>
      <c r="ZA17" t="e">
        <v>#N/A</v>
      </c>
      <c r="ZB17" t="e">
        <v>#N/A</v>
      </c>
      <c r="ZC17" t="e">
        <v>#N/A</v>
      </c>
      <c r="ZD17" t="e">
        <v>#N/A</v>
      </c>
      <c r="ZE17" t="e">
        <v>#N/A</v>
      </c>
      <c r="ZF17" t="e">
        <v>#N/A</v>
      </c>
      <c r="ZG17" t="e">
        <v>#N/A</v>
      </c>
      <c r="ZH17" t="e">
        <v>#N/A</v>
      </c>
      <c r="ZI17" t="e">
        <v>#N/A</v>
      </c>
      <c r="ZJ17" t="e">
        <v>#N/A</v>
      </c>
      <c r="ZK17" t="e">
        <v>#N/A</v>
      </c>
      <c r="ZL17" t="e">
        <v>#N/A</v>
      </c>
      <c r="ZM17" t="e">
        <v>#N/A</v>
      </c>
      <c r="ZN17" t="e">
        <v>#N/A</v>
      </c>
      <c r="ZO17" t="e">
        <v>#N/A</v>
      </c>
      <c r="ZP17" t="e">
        <v>#N/A</v>
      </c>
      <c r="ZQ17" t="e">
        <v>#N/A</v>
      </c>
      <c r="ZR17" t="e">
        <v>#N/A</v>
      </c>
      <c r="ZS17" t="e">
        <v>#N/A</v>
      </c>
      <c r="ZT17" t="e">
        <v>#N/A</v>
      </c>
      <c r="ZU17" t="e">
        <v>#N/A</v>
      </c>
      <c r="ZV17" t="e">
        <v>#N/A</v>
      </c>
      <c r="ZX17" s="175" t="e">
        <f t="shared" si="24"/>
        <v>#N/A</v>
      </c>
      <c r="ZY17" t="s">
        <v>473</v>
      </c>
      <c r="ZZ17" s="170" t="s">
        <v>2736</v>
      </c>
      <c r="AAA17" s="106" t="s">
        <v>2692</v>
      </c>
      <c r="AAC17" t="e">
        <v>#N/A</v>
      </c>
      <c r="AAD17" t="e">
        <v>#N/A</v>
      </c>
      <c r="AAE17" t="e">
        <v>#N/A</v>
      </c>
      <c r="AAF17" t="e">
        <v>#N/A</v>
      </c>
      <c r="AAG17" t="e">
        <v>#N/A</v>
      </c>
      <c r="AAH17" t="e">
        <v>#N/A</v>
      </c>
      <c r="AAI17" t="e">
        <v>#N/A</v>
      </c>
      <c r="AAJ17" t="e">
        <v>#N/A</v>
      </c>
      <c r="AAK17" t="e">
        <v>#N/A</v>
      </c>
      <c r="AAL17" t="e">
        <v>#N/A</v>
      </c>
      <c r="AAM17" t="e">
        <v>#N/A</v>
      </c>
      <c r="AAN17" t="e">
        <v>#N/A</v>
      </c>
      <c r="AAO17" t="e">
        <v>#N/A</v>
      </c>
      <c r="AAP17" t="e">
        <v>#N/A</v>
      </c>
      <c r="AAQ17" t="e">
        <v>#N/A</v>
      </c>
      <c r="AAR17" t="e">
        <v>#N/A</v>
      </c>
      <c r="AAS17" t="e">
        <v>#N/A</v>
      </c>
      <c r="AAT17" t="e">
        <v>#N/A</v>
      </c>
      <c r="AAU17" t="e">
        <v>#N/A</v>
      </c>
      <c r="AAV17" t="e">
        <v>#N/A</v>
      </c>
      <c r="AAW17" t="e">
        <v>#N/A</v>
      </c>
      <c r="AAX17" t="e">
        <v>#N/A</v>
      </c>
      <c r="AAZ17" s="175" t="e">
        <f t="shared" si="25"/>
        <v>#N/A</v>
      </c>
      <c r="ABA17" t="s">
        <v>473</v>
      </c>
      <c r="ABB17" s="170" t="s">
        <v>2736</v>
      </c>
      <c r="ABC17" s="106" t="s">
        <v>2692</v>
      </c>
      <c r="ABE17" s="1">
        <v>0</v>
      </c>
      <c r="ABF17" s="1">
        <v>0</v>
      </c>
      <c r="ABG17" s="1">
        <v>0</v>
      </c>
      <c r="ABH17" s="1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3</v>
      </c>
      <c r="ABT17">
        <v>1</v>
      </c>
      <c r="ABU17">
        <v>4</v>
      </c>
      <c r="ABV17">
        <v>133</v>
      </c>
      <c r="ABW17">
        <v>0</v>
      </c>
      <c r="ABX17">
        <v>2</v>
      </c>
      <c r="ABY17">
        <v>135</v>
      </c>
      <c r="ABZ17">
        <v>98.52</v>
      </c>
      <c r="ACA17" s="106">
        <f t="shared" si="30"/>
        <v>0</v>
      </c>
      <c r="ACB17" s="175" t="e">
        <f t="shared" si="26"/>
        <v>#DIV/0!</v>
      </c>
    </row>
    <row r="18" spans="197:756">
      <c r="GO18" t="s">
        <v>2364</v>
      </c>
      <c r="GP18" s="170" t="s">
        <v>2736</v>
      </c>
      <c r="GQ18" s="106" t="s">
        <v>2692</v>
      </c>
      <c r="GS18" s="1">
        <v>0</v>
      </c>
      <c r="GT18" s="1">
        <v>0</v>
      </c>
      <c r="GU18" s="1">
        <v>0</v>
      </c>
      <c r="GV18" s="1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Q18" t="s">
        <v>2364</v>
      </c>
      <c r="HR18" s="170" t="s">
        <v>2736</v>
      </c>
      <c r="HS18" s="106" t="s">
        <v>2692</v>
      </c>
      <c r="HU18" s="1">
        <v>0</v>
      </c>
      <c r="HV18" s="1">
        <v>0</v>
      </c>
      <c r="HW18" s="1">
        <v>0</v>
      </c>
      <c r="HX18" s="1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S18" t="s">
        <v>2364</v>
      </c>
      <c r="IT18" s="170" t="s">
        <v>2736</v>
      </c>
      <c r="IU18" s="106" t="s">
        <v>2692</v>
      </c>
      <c r="IV18">
        <v>6</v>
      </c>
      <c r="IW18" s="1">
        <v>0.38516203703703705</v>
      </c>
      <c r="IX18" s="1">
        <v>0.26188657407407406</v>
      </c>
      <c r="IY18" s="1">
        <v>0.26188657407407406</v>
      </c>
      <c r="IZ18" s="1">
        <v>1.6747685185185185E-2</v>
      </c>
      <c r="JA18">
        <v>37</v>
      </c>
      <c r="JB18">
        <v>56</v>
      </c>
      <c r="JC18">
        <v>93</v>
      </c>
      <c r="JD18">
        <v>513</v>
      </c>
      <c r="JE18">
        <v>83</v>
      </c>
      <c r="JF18">
        <v>46</v>
      </c>
      <c r="JG18">
        <v>642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1200</v>
      </c>
      <c r="JT18" s="175">
        <f t="shared" si="9"/>
        <v>53.5</v>
      </c>
      <c r="JU18" t="s">
        <v>2364</v>
      </c>
      <c r="JV18" s="170" t="s">
        <v>2736</v>
      </c>
      <c r="JW18" s="106" t="s">
        <v>2692</v>
      </c>
      <c r="JY18" s="1">
        <v>0.6632986111111111</v>
      </c>
      <c r="JZ18" s="1">
        <v>0.33775462962962965</v>
      </c>
      <c r="KA18" s="1">
        <v>0.33775462962962965</v>
      </c>
      <c r="KB18" s="1">
        <v>1.9490740740740743E-2</v>
      </c>
      <c r="KC18">
        <v>121</v>
      </c>
      <c r="KD18">
        <v>116</v>
      </c>
      <c r="KE18">
        <v>237</v>
      </c>
      <c r="KF18">
        <v>975</v>
      </c>
      <c r="KG18">
        <v>282</v>
      </c>
      <c r="KH18">
        <v>29</v>
      </c>
      <c r="KI18">
        <v>1286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2400</v>
      </c>
      <c r="KV18" s="175">
        <f t="shared" si="10"/>
        <v>53.583333333333336</v>
      </c>
      <c r="KW18" t="s">
        <v>2364</v>
      </c>
      <c r="KX18" s="170" t="s">
        <v>2736</v>
      </c>
      <c r="KY18" s="106" t="s">
        <v>2692</v>
      </c>
      <c r="LA18" s="1">
        <v>0.12910879629629629</v>
      </c>
      <c r="LB18" s="1">
        <v>6.8587962962962962E-2</v>
      </c>
      <c r="LC18" s="1">
        <v>6.8587962962962962E-2</v>
      </c>
      <c r="LD18" s="1">
        <v>5.7870370370370378E-4</v>
      </c>
      <c r="LE18">
        <v>62</v>
      </c>
      <c r="LF18">
        <v>24</v>
      </c>
      <c r="LG18">
        <v>86</v>
      </c>
      <c r="LH18">
        <v>429</v>
      </c>
      <c r="LI18">
        <v>39</v>
      </c>
      <c r="LJ18">
        <v>11</v>
      </c>
      <c r="LK18">
        <v>479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 s="106"/>
      <c r="LX18" s="175" t="e">
        <f t="shared" si="11"/>
        <v>#DIV/0!</v>
      </c>
      <c r="LY18" t="s">
        <v>2364</v>
      </c>
      <c r="LZ18" s="170" t="s">
        <v>2736</v>
      </c>
      <c r="MA18" s="106" t="s">
        <v>2692</v>
      </c>
      <c r="MC18" s="1">
        <v>0.23159722222222223</v>
      </c>
      <c r="MD18" s="1">
        <v>0.22123842592592591</v>
      </c>
      <c r="ME18" s="1">
        <v>0.14677083333333332</v>
      </c>
      <c r="MF18" s="1">
        <v>1.0358796296296295E-2</v>
      </c>
      <c r="MG18">
        <v>114</v>
      </c>
      <c r="MH18">
        <v>91</v>
      </c>
      <c r="MI18">
        <v>205</v>
      </c>
      <c r="MJ18">
        <v>1948</v>
      </c>
      <c r="MK18">
        <v>170</v>
      </c>
      <c r="ML18">
        <v>45</v>
      </c>
      <c r="MM18">
        <v>2163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Z18" s="175" t="e">
        <f t="shared" si="12"/>
        <v>#DIV/0!</v>
      </c>
      <c r="NA18" t="s">
        <v>2364</v>
      </c>
      <c r="NB18" s="170" t="s">
        <v>2736</v>
      </c>
      <c r="NC18" s="106" t="s">
        <v>2692</v>
      </c>
      <c r="NE18" s="1">
        <v>0.86750000000000005</v>
      </c>
      <c r="NF18" s="1">
        <v>0.82089120370370372</v>
      </c>
      <c r="NG18" s="1">
        <v>0.55934027777777773</v>
      </c>
      <c r="NH18" s="1">
        <v>4.6608796296296294E-2</v>
      </c>
      <c r="NI18">
        <v>272</v>
      </c>
      <c r="NJ18">
        <v>263</v>
      </c>
      <c r="NK18">
        <v>535</v>
      </c>
      <c r="NL18">
        <v>3436</v>
      </c>
      <c r="NM18">
        <v>535</v>
      </c>
      <c r="NN18">
        <v>120</v>
      </c>
      <c r="NO18">
        <v>4091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 s="106">
        <f t="shared" si="28"/>
        <v>3600</v>
      </c>
      <c r="OB18" s="175">
        <f t="shared" si="13"/>
        <v>113.63888888888889</v>
      </c>
      <c r="OC18" t="s">
        <v>2364</v>
      </c>
      <c r="OD18" s="170" t="s">
        <v>2736</v>
      </c>
      <c r="OE18" s="106" t="s">
        <v>2692</v>
      </c>
      <c r="OG18" s="1">
        <v>0.4728472222222222</v>
      </c>
      <c r="OH18" s="1">
        <v>0.29567129629629629</v>
      </c>
      <c r="OI18" s="1">
        <v>0.29567129629629629</v>
      </c>
      <c r="OJ18" s="1">
        <v>2.1226851851851854E-2</v>
      </c>
      <c r="OK18">
        <v>184</v>
      </c>
      <c r="OL18">
        <v>137</v>
      </c>
      <c r="OM18">
        <v>321</v>
      </c>
      <c r="ON18">
        <v>2083</v>
      </c>
      <c r="OO18">
        <v>246</v>
      </c>
      <c r="OP18">
        <v>66</v>
      </c>
      <c r="OQ18">
        <v>2395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2400</v>
      </c>
      <c r="PD18" s="175">
        <f t="shared" si="14"/>
        <v>99.791666666666671</v>
      </c>
      <c r="PE18" t="s">
        <v>2364</v>
      </c>
      <c r="PF18" s="106" t="s">
        <v>2737</v>
      </c>
      <c r="PG18" s="106" t="s">
        <v>2692</v>
      </c>
      <c r="PI18" s="1">
        <v>0.41646990740740741</v>
      </c>
      <c r="PJ18" s="1">
        <v>0.25049768518518517</v>
      </c>
      <c r="PK18" s="1">
        <v>0.25049768518518517</v>
      </c>
      <c r="PL18" s="1">
        <v>2.6689814814814816E-2</v>
      </c>
      <c r="PM18">
        <v>246</v>
      </c>
      <c r="PN18">
        <v>109</v>
      </c>
      <c r="PO18">
        <v>355</v>
      </c>
      <c r="PP18">
        <v>1545</v>
      </c>
      <c r="PQ18">
        <v>185</v>
      </c>
      <c r="PR18">
        <v>43</v>
      </c>
      <c r="PS18">
        <v>1773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1020</v>
      </c>
      <c r="QF18" s="175">
        <f t="shared" si="15"/>
        <v>173.8235294117647</v>
      </c>
      <c r="QG18" t="s">
        <v>2364</v>
      </c>
      <c r="QH18" s="170" t="s">
        <v>2736</v>
      </c>
      <c r="QI18" s="106" t="s">
        <v>2692</v>
      </c>
      <c r="QK18" s="1">
        <v>0.4412152777777778</v>
      </c>
      <c r="QL18" s="1">
        <v>0.2832291666666667</v>
      </c>
      <c r="QM18" s="1">
        <v>0.2832291666666667</v>
      </c>
      <c r="QN18" s="1">
        <v>3.5474537037037041E-2</v>
      </c>
      <c r="QO18">
        <v>86</v>
      </c>
      <c r="QP18">
        <v>120</v>
      </c>
      <c r="QQ18">
        <v>206</v>
      </c>
      <c r="QR18">
        <v>2103</v>
      </c>
      <c r="QS18">
        <v>354</v>
      </c>
      <c r="QT18">
        <v>72</v>
      </c>
      <c r="QU18">
        <v>2529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2400</v>
      </c>
      <c r="RH18" s="175">
        <f t="shared" si="16"/>
        <v>105.375</v>
      </c>
      <c r="RI18" t="s">
        <v>2364</v>
      </c>
      <c r="RJ18" s="170" t="s">
        <v>2736</v>
      </c>
      <c r="RK18" s="106" t="s">
        <v>2692</v>
      </c>
      <c r="RM18" t="e">
        <v>#N/A</v>
      </c>
      <c r="RN18" t="e">
        <v>#N/A</v>
      </c>
      <c r="RO18" t="e">
        <v>#N/A</v>
      </c>
      <c r="RP18" t="e">
        <v>#N/A</v>
      </c>
      <c r="RQ18" t="e">
        <v>#N/A</v>
      </c>
      <c r="RR18" t="e">
        <v>#N/A</v>
      </c>
      <c r="RS18" t="e">
        <v>#N/A</v>
      </c>
      <c r="RT18" t="e">
        <v>#N/A</v>
      </c>
      <c r="RU18" t="e">
        <v>#N/A</v>
      </c>
      <c r="RV18" t="e">
        <v>#N/A</v>
      </c>
      <c r="RW18" t="e">
        <v>#N/A</v>
      </c>
      <c r="RX18" t="e">
        <v>#N/A</v>
      </c>
      <c r="RY18" t="e">
        <v>#N/A</v>
      </c>
      <c r="RZ18" t="e">
        <v>#N/A</v>
      </c>
      <c r="SA18" t="e">
        <v>#N/A</v>
      </c>
      <c r="SB18" t="e">
        <v>#N/A</v>
      </c>
      <c r="SC18" t="e">
        <v>#N/A</v>
      </c>
      <c r="SD18" t="e">
        <v>#N/A</v>
      </c>
      <c r="SE18" t="e">
        <v>#N/A</v>
      </c>
      <c r="SF18" t="e">
        <v>#N/A</v>
      </c>
      <c r="SG18" t="e">
        <v>#N/A</v>
      </c>
      <c r="SH18" t="e">
        <v>#N/A</v>
      </c>
      <c r="SJ18" s="175" t="e">
        <f t="shared" si="17"/>
        <v>#N/A</v>
      </c>
      <c r="SK18" t="s">
        <v>2364</v>
      </c>
      <c r="SL18" s="170" t="s">
        <v>2736</v>
      </c>
      <c r="SM18" s="106" t="s">
        <v>2692</v>
      </c>
      <c r="SO18" t="e">
        <v>#N/A</v>
      </c>
      <c r="SP18" t="e">
        <v>#N/A</v>
      </c>
      <c r="SQ18" t="e">
        <v>#N/A</v>
      </c>
      <c r="SR18" t="e">
        <v>#N/A</v>
      </c>
      <c r="SS18" t="e">
        <v>#N/A</v>
      </c>
      <c r="ST18" t="e">
        <v>#N/A</v>
      </c>
      <c r="SU18" t="e">
        <v>#N/A</v>
      </c>
      <c r="SV18" t="e">
        <v>#N/A</v>
      </c>
      <c r="SW18" t="e">
        <v>#N/A</v>
      </c>
      <c r="SX18" t="e">
        <v>#N/A</v>
      </c>
      <c r="SY18" t="e">
        <v>#N/A</v>
      </c>
      <c r="SZ18" t="e">
        <v>#N/A</v>
      </c>
      <c r="TA18" t="e">
        <v>#N/A</v>
      </c>
      <c r="TB18" t="e">
        <v>#N/A</v>
      </c>
      <c r="TC18" t="e">
        <v>#N/A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L18" s="175" t="e">
        <f t="shared" si="18"/>
        <v>#N/A</v>
      </c>
      <c r="TM18" t="s">
        <v>2364</v>
      </c>
      <c r="TN18" s="170" t="s">
        <v>2736</v>
      </c>
      <c r="TO18" s="106" t="s">
        <v>2692</v>
      </c>
      <c r="TQ18" t="e">
        <v>#N/A</v>
      </c>
      <c r="TR18" t="e">
        <v>#N/A</v>
      </c>
      <c r="TS18" t="e">
        <v>#N/A</v>
      </c>
      <c r="TT18" t="e">
        <v>#N/A</v>
      </c>
      <c r="TU18" t="e">
        <v>#N/A</v>
      </c>
      <c r="TV18" t="e">
        <v>#N/A</v>
      </c>
      <c r="TW18" t="e">
        <v>#N/A</v>
      </c>
      <c r="TX18" t="e">
        <v>#N/A</v>
      </c>
      <c r="TY18" t="e">
        <v>#N/A</v>
      </c>
      <c r="TZ18" t="e">
        <v>#N/A</v>
      </c>
      <c r="UA18" t="e">
        <v>#N/A</v>
      </c>
      <c r="UB18" t="e">
        <v>#N/A</v>
      </c>
      <c r="UC18" t="e">
        <v>#N/A</v>
      </c>
      <c r="UD18" t="e">
        <v>#N/A</v>
      </c>
      <c r="UE18" t="e">
        <v>#N/A</v>
      </c>
      <c r="UF18" t="e">
        <v>#N/A</v>
      </c>
      <c r="UG18" t="e">
        <v>#N/A</v>
      </c>
      <c r="UH18" t="e">
        <v>#N/A</v>
      </c>
      <c r="UI18" t="e">
        <v>#N/A</v>
      </c>
      <c r="UJ18" t="e">
        <v>#N/A</v>
      </c>
      <c r="UK18" t="e">
        <v>#N/A</v>
      </c>
      <c r="UL18" t="e">
        <v>#N/A</v>
      </c>
      <c r="UN18" s="175" t="e">
        <f t="shared" si="19"/>
        <v>#N/A</v>
      </c>
      <c r="UO18" t="s">
        <v>2364</v>
      </c>
      <c r="UP18" s="170" t="s">
        <v>2736</v>
      </c>
      <c r="UQ18" s="106" t="s">
        <v>2692</v>
      </c>
      <c r="US18" s="1">
        <v>0.91282407407407407</v>
      </c>
      <c r="UT18" s="1">
        <v>0.8294097222222222</v>
      </c>
      <c r="UU18" s="1">
        <v>0.41770833333333335</v>
      </c>
      <c r="UV18" s="1">
        <v>8.340277777777777E-2</v>
      </c>
      <c r="UW18">
        <v>516</v>
      </c>
      <c r="UX18">
        <v>366</v>
      </c>
      <c r="UY18">
        <v>882</v>
      </c>
      <c r="UZ18">
        <v>5731</v>
      </c>
      <c r="VA18">
        <v>785</v>
      </c>
      <c r="VB18">
        <v>181</v>
      </c>
      <c r="VC18">
        <v>6697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 s="106">
        <f t="shared" si="29"/>
        <v>5820</v>
      </c>
      <c r="VP18" s="175">
        <f t="shared" si="20"/>
        <v>115.06872852233676</v>
      </c>
      <c r="VQ18" t="s">
        <v>2364</v>
      </c>
      <c r="VR18" s="170" t="s">
        <v>2736</v>
      </c>
      <c r="VS18" s="106" t="s">
        <v>2692</v>
      </c>
      <c r="VU18" s="1">
        <v>0.59607638888888892</v>
      </c>
      <c r="VV18" s="1">
        <v>0.28840277777777779</v>
      </c>
      <c r="VW18" s="1">
        <v>0.28840277777777779</v>
      </c>
      <c r="VX18" s="1">
        <v>2.7592592592592596E-2</v>
      </c>
      <c r="VY18">
        <v>126</v>
      </c>
      <c r="VZ18">
        <v>154</v>
      </c>
      <c r="WA18">
        <v>280</v>
      </c>
      <c r="WB18">
        <v>764</v>
      </c>
      <c r="WC18">
        <v>307</v>
      </c>
      <c r="WD18">
        <v>39</v>
      </c>
      <c r="WE18">
        <v>1110</v>
      </c>
      <c r="WF18">
        <v>0</v>
      </c>
      <c r="WG18">
        <v>0</v>
      </c>
      <c r="WH18">
        <v>0</v>
      </c>
      <c r="WI18">
        <v>2</v>
      </c>
      <c r="WJ18">
        <v>1</v>
      </c>
      <c r="WK18">
        <v>3</v>
      </c>
      <c r="WL18">
        <v>113</v>
      </c>
      <c r="WM18">
        <v>0</v>
      </c>
      <c r="WN18">
        <v>3</v>
      </c>
      <c r="WO18">
        <v>116</v>
      </c>
      <c r="WP18">
        <v>97.41</v>
      </c>
      <c r="WQ18">
        <v>2400</v>
      </c>
      <c r="WR18" s="175">
        <f t="shared" si="21"/>
        <v>46.25</v>
      </c>
      <c r="WS18" t="s">
        <v>2364</v>
      </c>
      <c r="WT18" s="170" t="s">
        <v>2736</v>
      </c>
      <c r="WU18" s="106" t="s">
        <v>2692</v>
      </c>
      <c r="WW18" s="1">
        <v>0.46766203703703701</v>
      </c>
      <c r="WX18" s="1">
        <v>0.33090277777777777</v>
      </c>
      <c r="WY18" s="1">
        <v>0.33090277777777777</v>
      </c>
      <c r="WZ18" s="1">
        <v>2.9594907407407407E-2</v>
      </c>
      <c r="XA18">
        <v>122</v>
      </c>
      <c r="XB18">
        <v>131</v>
      </c>
      <c r="XC18">
        <v>253</v>
      </c>
      <c r="XD18">
        <v>1723</v>
      </c>
      <c r="XE18">
        <v>277</v>
      </c>
      <c r="XF18">
        <v>89</v>
      </c>
      <c r="XG18">
        <v>2089</v>
      </c>
      <c r="XH18">
        <v>0</v>
      </c>
      <c r="XI18">
        <v>0</v>
      </c>
      <c r="XJ18">
        <v>0</v>
      </c>
      <c r="XK18">
        <v>2</v>
      </c>
      <c r="XL18">
        <v>0</v>
      </c>
      <c r="XM18">
        <v>2</v>
      </c>
      <c r="XN18">
        <v>39</v>
      </c>
      <c r="XO18">
        <v>0</v>
      </c>
      <c r="XP18">
        <v>0</v>
      </c>
      <c r="XQ18">
        <v>39</v>
      </c>
      <c r="XR18">
        <v>100</v>
      </c>
      <c r="XS18">
        <v>2400</v>
      </c>
      <c r="XT18" s="175">
        <f t="shared" si="22"/>
        <v>87.041666666666657</v>
      </c>
      <c r="XU18" t="s">
        <v>2364</v>
      </c>
      <c r="XV18" s="170" t="s">
        <v>2736</v>
      </c>
      <c r="XW18" s="106" t="s">
        <v>2692</v>
      </c>
      <c r="XY18" s="1">
        <v>3.802083333333333E-2</v>
      </c>
      <c r="XZ18" s="1">
        <v>2.5370370370370366E-2</v>
      </c>
      <c r="YA18" s="1">
        <v>2.5370370370370366E-2</v>
      </c>
      <c r="YB18" s="1">
        <v>4.2361111111111106E-3</v>
      </c>
      <c r="YC18">
        <v>4</v>
      </c>
      <c r="YD18">
        <v>15</v>
      </c>
      <c r="YE18">
        <v>19</v>
      </c>
      <c r="YF18">
        <v>49</v>
      </c>
      <c r="YG18">
        <v>17</v>
      </c>
      <c r="YH18">
        <v>8</v>
      </c>
      <c r="YI18">
        <v>74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V18" s="175" t="e">
        <f t="shared" si="23"/>
        <v>#DIV/0!</v>
      </c>
      <c r="YW18" t="s">
        <v>2364</v>
      </c>
      <c r="YX18" s="170" t="s">
        <v>2736</v>
      </c>
      <c r="YY18" s="106" t="s">
        <v>2692</v>
      </c>
      <c r="ZA18" s="1">
        <v>0</v>
      </c>
      <c r="ZB18" s="1">
        <v>0</v>
      </c>
      <c r="ZC18" s="1">
        <v>0</v>
      </c>
      <c r="ZD18" s="1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X18" s="175" t="e">
        <f t="shared" si="24"/>
        <v>#DIV/0!</v>
      </c>
      <c r="ZY18" t="s">
        <v>2364</v>
      </c>
      <c r="ZZ18" s="170" t="s">
        <v>2736</v>
      </c>
      <c r="AAA18" s="106" t="s">
        <v>2692</v>
      </c>
      <c r="AAC18" s="1">
        <v>0.24129629629629631</v>
      </c>
      <c r="AAD18" s="1">
        <v>0.20805555555555555</v>
      </c>
      <c r="AAE18" s="1">
        <v>6.3784722222222215E-2</v>
      </c>
      <c r="AAF18" s="1">
        <v>3.3229166666666664E-2</v>
      </c>
      <c r="AAG18">
        <v>58</v>
      </c>
      <c r="AAH18">
        <v>79</v>
      </c>
      <c r="AAI18">
        <v>137</v>
      </c>
      <c r="AAJ18">
        <v>1002</v>
      </c>
      <c r="AAK18">
        <v>215</v>
      </c>
      <c r="AAL18">
        <v>51</v>
      </c>
      <c r="AAM18">
        <v>1268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Z18" s="175" t="e">
        <f t="shared" si="25"/>
        <v>#DIV/0!</v>
      </c>
      <c r="ABA18" t="s">
        <v>2364</v>
      </c>
      <c r="ABB18" s="170" t="s">
        <v>2736</v>
      </c>
      <c r="ABC18" s="106" t="s">
        <v>2692</v>
      </c>
      <c r="ABE18" s="1">
        <v>0.9474421296296297</v>
      </c>
      <c r="ABF18" s="1">
        <v>0.85275462962962967</v>
      </c>
      <c r="ABG18" s="1">
        <v>0.45943287037037034</v>
      </c>
      <c r="ABH18" s="1">
        <v>9.4675925925925927E-2</v>
      </c>
      <c r="ABI18">
        <v>310</v>
      </c>
      <c r="ABJ18">
        <v>379</v>
      </c>
      <c r="ABK18">
        <v>689</v>
      </c>
      <c r="ABL18">
        <v>3538</v>
      </c>
      <c r="ABM18">
        <v>816</v>
      </c>
      <c r="ABN18">
        <v>187</v>
      </c>
      <c r="ABO18">
        <v>4541</v>
      </c>
      <c r="ABP18">
        <v>0</v>
      </c>
      <c r="ABQ18">
        <v>0</v>
      </c>
      <c r="ABR18">
        <v>0</v>
      </c>
      <c r="ABS18">
        <v>4</v>
      </c>
      <c r="ABT18">
        <v>1</v>
      </c>
      <c r="ABU18">
        <v>5</v>
      </c>
      <c r="ABV18">
        <v>152</v>
      </c>
      <c r="ABW18">
        <v>0</v>
      </c>
      <c r="ABX18">
        <v>3</v>
      </c>
      <c r="ABY18">
        <v>155</v>
      </c>
      <c r="ABZ18">
        <v>98.06</v>
      </c>
      <c r="ACA18" s="106">
        <f t="shared" si="30"/>
        <v>4800</v>
      </c>
      <c r="ACB18" s="175">
        <f t="shared" si="26"/>
        <v>94.604166666666671</v>
      </c>
    </row>
    <row r="19" spans="197:756">
      <c r="GO19" t="s">
        <v>2367</v>
      </c>
      <c r="GP19" s="170" t="s">
        <v>2736</v>
      </c>
      <c r="GQ19" s="106" t="s">
        <v>2692</v>
      </c>
      <c r="GS19" s="1">
        <v>0</v>
      </c>
      <c r="GT19" s="1">
        <v>0</v>
      </c>
      <c r="GU19" s="1">
        <v>0</v>
      </c>
      <c r="GV19" s="1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Q19" t="s">
        <v>2367</v>
      </c>
      <c r="HR19" s="170" t="s">
        <v>2736</v>
      </c>
      <c r="HS19" s="106" t="s">
        <v>2692</v>
      </c>
      <c r="HU19" s="1">
        <v>0</v>
      </c>
      <c r="HV19" s="1">
        <v>0</v>
      </c>
      <c r="HW19" s="1">
        <v>0</v>
      </c>
      <c r="HX19" s="1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S19" t="s">
        <v>2367</v>
      </c>
      <c r="IT19" s="170" t="s">
        <v>2736</v>
      </c>
      <c r="IU19" s="106" t="s">
        <v>2692</v>
      </c>
      <c r="IV19">
        <v>6</v>
      </c>
      <c r="IW19" s="1">
        <v>0.40115740740740741</v>
      </c>
      <c r="IX19" s="1">
        <v>0.33684027777777775</v>
      </c>
      <c r="IY19" s="1">
        <v>0.33684027777777775</v>
      </c>
      <c r="IZ19" s="1">
        <v>1.1527777777777777E-2</v>
      </c>
      <c r="JA19">
        <v>109</v>
      </c>
      <c r="JB19">
        <v>131</v>
      </c>
      <c r="JC19">
        <v>240</v>
      </c>
      <c r="JD19">
        <v>1207</v>
      </c>
      <c r="JE19">
        <v>325</v>
      </c>
      <c r="JF19">
        <v>88</v>
      </c>
      <c r="JG19">
        <v>1620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1200</v>
      </c>
      <c r="JT19" s="175">
        <f t="shared" si="9"/>
        <v>135</v>
      </c>
      <c r="JU19" t="s">
        <v>2367</v>
      </c>
      <c r="JV19" s="170" t="s">
        <v>2736</v>
      </c>
      <c r="JW19" s="106" t="s">
        <v>2692</v>
      </c>
      <c r="JY19" s="1">
        <v>0.47843750000000002</v>
      </c>
      <c r="JZ19" s="1">
        <v>0.36224537037037036</v>
      </c>
      <c r="KA19" s="1">
        <v>0.36224537037037036</v>
      </c>
      <c r="KB19" s="1">
        <v>2.3680555555555555E-2</v>
      </c>
      <c r="KC19">
        <v>180</v>
      </c>
      <c r="KD19">
        <v>206</v>
      </c>
      <c r="KE19">
        <v>386</v>
      </c>
      <c r="KF19">
        <v>1914</v>
      </c>
      <c r="KG19">
        <v>531</v>
      </c>
      <c r="KH19">
        <v>137</v>
      </c>
      <c r="KI19">
        <v>2582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2400</v>
      </c>
      <c r="KV19" s="175">
        <f t="shared" si="10"/>
        <v>107.58333333333334</v>
      </c>
      <c r="KW19" t="s">
        <v>2367</v>
      </c>
      <c r="KX19" s="170" t="s">
        <v>2736</v>
      </c>
      <c r="KY19" s="106" t="s">
        <v>2692</v>
      </c>
      <c r="LA19" s="1">
        <v>0.13627314814814814</v>
      </c>
      <c r="LB19" s="1">
        <v>8.8449074074074083E-2</v>
      </c>
      <c r="LC19" s="1">
        <v>8.8449074074074083E-2</v>
      </c>
      <c r="LD19" s="1">
        <v>9.2013888888888892E-3</v>
      </c>
      <c r="LE19">
        <v>44</v>
      </c>
      <c r="LF19">
        <v>35</v>
      </c>
      <c r="LG19">
        <v>79</v>
      </c>
      <c r="LH19">
        <v>493</v>
      </c>
      <c r="LI19">
        <v>96</v>
      </c>
      <c r="LJ19">
        <v>27</v>
      </c>
      <c r="LK19">
        <v>616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 s="106"/>
      <c r="LX19" s="175" t="e">
        <f t="shared" si="11"/>
        <v>#DIV/0!</v>
      </c>
      <c r="LY19" t="s">
        <v>2367</v>
      </c>
      <c r="LZ19" s="170" t="s">
        <v>2736</v>
      </c>
      <c r="MA19" s="106" t="s">
        <v>2692</v>
      </c>
      <c r="MC19" s="1">
        <v>0.10302083333333334</v>
      </c>
      <c r="MD19" s="1">
        <v>9.3819444444444441E-2</v>
      </c>
      <c r="ME19" s="1">
        <v>3.8668981481481478E-2</v>
      </c>
      <c r="MF19" s="1">
        <v>9.2013888888888892E-3</v>
      </c>
      <c r="MG19">
        <v>44</v>
      </c>
      <c r="MH19">
        <v>36</v>
      </c>
      <c r="MI19">
        <v>80</v>
      </c>
      <c r="MJ19">
        <v>519</v>
      </c>
      <c r="MK19">
        <v>102</v>
      </c>
      <c r="ML19">
        <v>32</v>
      </c>
      <c r="MM19">
        <v>653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Z19" s="175" t="e">
        <f t="shared" si="12"/>
        <v>#DIV/0!</v>
      </c>
      <c r="NA19" t="s">
        <v>2367</v>
      </c>
      <c r="NB19" s="170" t="s">
        <v>2736</v>
      </c>
      <c r="NC19" s="106" t="s">
        <v>2692</v>
      </c>
      <c r="NE19" s="1">
        <v>0.83733796296296292</v>
      </c>
      <c r="NF19" s="1">
        <v>0.79290509259259256</v>
      </c>
      <c r="NG19" s="1">
        <v>0.18395833333333333</v>
      </c>
      <c r="NH19" s="1">
        <v>4.4421296296296292E-2</v>
      </c>
      <c r="NI19">
        <v>333</v>
      </c>
      <c r="NJ19">
        <v>373</v>
      </c>
      <c r="NK19">
        <v>706</v>
      </c>
      <c r="NL19">
        <v>3640</v>
      </c>
      <c r="NM19">
        <v>958</v>
      </c>
      <c r="NN19">
        <v>257</v>
      </c>
      <c r="NO19">
        <v>4855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 s="106">
        <f t="shared" si="28"/>
        <v>3600</v>
      </c>
      <c r="OB19" s="175">
        <f t="shared" si="13"/>
        <v>134.86111111111111</v>
      </c>
      <c r="OC19" t="s">
        <v>2367</v>
      </c>
      <c r="OD19" s="170" t="s">
        <v>2736</v>
      </c>
      <c r="OE19" s="106" t="s">
        <v>2692</v>
      </c>
      <c r="OG19" s="1">
        <v>0.3273726851851852</v>
      </c>
      <c r="OH19" s="1">
        <v>0.26709490740740743</v>
      </c>
      <c r="OI19" s="1">
        <v>0.26709490740740743</v>
      </c>
      <c r="OJ19" s="1">
        <v>1.315972222222222E-2</v>
      </c>
      <c r="OK19">
        <v>106</v>
      </c>
      <c r="OL19">
        <v>176</v>
      </c>
      <c r="OM19">
        <v>282</v>
      </c>
      <c r="ON19">
        <v>1800</v>
      </c>
      <c r="OO19">
        <v>393</v>
      </c>
      <c r="OP19">
        <v>166</v>
      </c>
      <c r="OQ19">
        <v>2359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2400</v>
      </c>
      <c r="PD19" s="175">
        <f t="shared" si="14"/>
        <v>98.291666666666671</v>
      </c>
      <c r="PE19" t="s">
        <v>2367</v>
      </c>
      <c r="PF19" s="106" t="s">
        <v>2737</v>
      </c>
      <c r="PG19" s="106" t="s">
        <v>2692</v>
      </c>
      <c r="PI19" s="1">
        <v>0.4067708333333333</v>
      </c>
      <c r="PJ19" s="1">
        <v>0.29462962962962963</v>
      </c>
      <c r="PK19" s="1">
        <v>0.29462962962962963</v>
      </c>
      <c r="PL19" s="1">
        <v>2.9085648148148149E-2</v>
      </c>
      <c r="PM19">
        <v>460</v>
      </c>
      <c r="PN19">
        <v>156</v>
      </c>
      <c r="PO19">
        <v>616</v>
      </c>
      <c r="PP19">
        <v>899</v>
      </c>
      <c r="PQ19">
        <v>285</v>
      </c>
      <c r="PR19">
        <v>135</v>
      </c>
      <c r="PS19">
        <v>1319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1020</v>
      </c>
      <c r="QF19" s="175">
        <f t="shared" si="15"/>
        <v>129.31372549019608</v>
      </c>
      <c r="QG19" t="s">
        <v>2367</v>
      </c>
      <c r="QH19" s="106" t="s">
        <v>2737</v>
      </c>
      <c r="QI19" s="106" t="s">
        <v>2692</v>
      </c>
      <c r="QK19" s="1">
        <v>0.33256944444444442</v>
      </c>
      <c r="QL19" s="1">
        <v>0.22818287037037036</v>
      </c>
      <c r="QM19" s="1">
        <v>0.22818287037037036</v>
      </c>
      <c r="QN19" s="1">
        <v>4.2465277777777775E-2</v>
      </c>
      <c r="QO19">
        <v>762</v>
      </c>
      <c r="QP19">
        <v>156</v>
      </c>
      <c r="QQ19">
        <v>918</v>
      </c>
      <c r="QR19">
        <v>410</v>
      </c>
      <c r="QS19">
        <v>194</v>
      </c>
      <c r="QT19">
        <v>97</v>
      </c>
      <c r="QU19">
        <v>701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823</v>
      </c>
      <c r="RH19" s="175">
        <f t="shared" si="16"/>
        <v>85.176184690157967</v>
      </c>
      <c r="RI19" t="s">
        <v>2367</v>
      </c>
      <c r="RJ19" s="106" t="s">
        <v>2737</v>
      </c>
      <c r="RK19" s="106" t="s">
        <v>2692</v>
      </c>
      <c r="RM19" t="e">
        <v>#N/A</v>
      </c>
      <c r="RN19" t="e">
        <v>#N/A</v>
      </c>
      <c r="RO19" t="e">
        <v>#N/A</v>
      </c>
      <c r="RP19" t="e">
        <v>#N/A</v>
      </c>
      <c r="RQ19" t="e">
        <v>#N/A</v>
      </c>
      <c r="RR19" t="e">
        <v>#N/A</v>
      </c>
      <c r="RS19" t="e">
        <v>#N/A</v>
      </c>
      <c r="RT19" t="e">
        <v>#N/A</v>
      </c>
      <c r="RU19" t="e">
        <v>#N/A</v>
      </c>
      <c r="RV19" t="e">
        <v>#N/A</v>
      </c>
      <c r="RW19" t="e">
        <v>#N/A</v>
      </c>
      <c r="RX19" t="e">
        <v>#N/A</v>
      </c>
      <c r="RY19" t="e">
        <v>#N/A</v>
      </c>
      <c r="RZ19" t="e">
        <v>#N/A</v>
      </c>
      <c r="SA19" t="e">
        <v>#N/A</v>
      </c>
      <c r="SB19" t="e">
        <v>#N/A</v>
      </c>
      <c r="SC19" t="e">
        <v>#N/A</v>
      </c>
      <c r="SD19" t="e">
        <v>#N/A</v>
      </c>
      <c r="SE19" t="e">
        <v>#N/A</v>
      </c>
      <c r="SF19" t="e">
        <v>#N/A</v>
      </c>
      <c r="SG19" t="e">
        <v>#N/A</v>
      </c>
      <c r="SH19" t="e">
        <v>#N/A</v>
      </c>
      <c r="SJ19" s="175" t="e">
        <f t="shared" si="17"/>
        <v>#N/A</v>
      </c>
      <c r="SK19" t="s">
        <v>2367</v>
      </c>
      <c r="SL19" s="106" t="s">
        <v>2737</v>
      </c>
      <c r="SM19" s="106" t="s">
        <v>2692</v>
      </c>
      <c r="SO19" s="1">
        <v>0</v>
      </c>
      <c r="SP19" s="1">
        <v>0</v>
      </c>
      <c r="SQ19" s="1">
        <v>0</v>
      </c>
      <c r="SR19" s="1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L19" s="175" t="e">
        <f t="shared" si="18"/>
        <v>#DIV/0!</v>
      </c>
      <c r="TM19" t="s">
        <v>2367</v>
      </c>
      <c r="TN19" s="106" t="s">
        <v>2737</v>
      </c>
      <c r="TO19" s="106" t="s">
        <v>2692</v>
      </c>
      <c r="TQ19" s="1">
        <v>1.4212962962962962E-2</v>
      </c>
      <c r="TR19" s="1">
        <v>1.3726851851851851E-2</v>
      </c>
      <c r="TS19" s="1">
        <v>3.5995370370370369E-3</v>
      </c>
      <c r="TT19" s="1">
        <v>4.8611111111111104E-4</v>
      </c>
      <c r="TU19">
        <v>0</v>
      </c>
      <c r="TV19">
        <v>2</v>
      </c>
      <c r="TW19">
        <v>2</v>
      </c>
      <c r="TX19">
        <v>14</v>
      </c>
      <c r="TY19">
        <v>11</v>
      </c>
      <c r="TZ19">
        <v>3</v>
      </c>
      <c r="UA19">
        <v>28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N19" s="175" t="e">
        <f t="shared" si="19"/>
        <v>#DIV/0!</v>
      </c>
      <c r="UO19" t="s">
        <v>2367</v>
      </c>
      <c r="UP19" s="106" t="s">
        <v>2737</v>
      </c>
      <c r="UQ19" s="106" t="s">
        <v>2692</v>
      </c>
      <c r="US19" s="1">
        <v>0.88887731481481491</v>
      </c>
      <c r="UT19" s="1">
        <v>0.80364583333333339</v>
      </c>
      <c r="UU19" s="1">
        <v>0.19567129629629632</v>
      </c>
      <c r="UV19" s="1">
        <v>8.5219907407407411E-2</v>
      </c>
      <c r="UW19">
        <v>1328</v>
      </c>
      <c r="UX19">
        <v>490</v>
      </c>
      <c r="UY19">
        <v>1818</v>
      </c>
      <c r="UZ19">
        <v>3123</v>
      </c>
      <c r="VA19">
        <v>883</v>
      </c>
      <c r="VB19">
        <v>401</v>
      </c>
      <c r="VC19">
        <v>4407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 s="106">
        <f t="shared" si="29"/>
        <v>4243</v>
      </c>
      <c r="VP19" s="175">
        <f t="shared" si="20"/>
        <v>103.86518972425172</v>
      </c>
      <c r="VQ19" t="s">
        <v>2367</v>
      </c>
      <c r="VR19" s="106" t="s">
        <v>2737</v>
      </c>
      <c r="VS19" s="106" t="s">
        <v>2692</v>
      </c>
      <c r="VU19" s="1">
        <v>0.45224537037037038</v>
      </c>
      <c r="VV19" s="1">
        <v>0.29424768518518518</v>
      </c>
      <c r="VW19" s="1">
        <v>0.29424768518518518</v>
      </c>
      <c r="VX19" s="1">
        <v>4.071759259259259E-2</v>
      </c>
      <c r="VY19">
        <v>167</v>
      </c>
      <c r="VZ19">
        <v>228</v>
      </c>
      <c r="WA19">
        <v>395</v>
      </c>
      <c r="WB19">
        <v>1170</v>
      </c>
      <c r="WC19">
        <v>478</v>
      </c>
      <c r="WD19">
        <v>141</v>
      </c>
      <c r="WE19">
        <v>1789</v>
      </c>
      <c r="WF19">
        <v>0</v>
      </c>
      <c r="WG19">
        <v>0</v>
      </c>
      <c r="WH19">
        <v>0</v>
      </c>
      <c r="WI19">
        <v>4</v>
      </c>
      <c r="WJ19">
        <v>0</v>
      </c>
      <c r="WK19">
        <v>4</v>
      </c>
      <c r="WL19">
        <v>112</v>
      </c>
      <c r="WM19">
        <v>0</v>
      </c>
      <c r="WN19">
        <v>0</v>
      </c>
      <c r="WO19">
        <v>112</v>
      </c>
      <c r="WP19">
        <v>100</v>
      </c>
      <c r="WQ19">
        <v>2400</v>
      </c>
      <c r="WR19" s="175">
        <f t="shared" si="21"/>
        <v>74.541666666666657</v>
      </c>
      <c r="WS19" t="s">
        <v>2367</v>
      </c>
      <c r="WT19" s="170" t="s">
        <v>2736</v>
      </c>
      <c r="WU19" s="106" t="s">
        <v>2692</v>
      </c>
      <c r="WW19" s="1">
        <v>0.39567129629629627</v>
      </c>
      <c r="WX19" s="1">
        <v>0.29150462962962964</v>
      </c>
      <c r="WY19" s="1">
        <v>0.29150462962962964</v>
      </c>
      <c r="WZ19" s="1">
        <v>3.6712962962962961E-2</v>
      </c>
      <c r="XA19">
        <v>171</v>
      </c>
      <c r="XB19">
        <v>175</v>
      </c>
      <c r="XC19">
        <v>346</v>
      </c>
      <c r="XD19">
        <v>2878</v>
      </c>
      <c r="XE19">
        <v>515</v>
      </c>
      <c r="XF19">
        <v>96</v>
      </c>
      <c r="XG19">
        <v>3489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2400</v>
      </c>
      <c r="XT19" s="175">
        <f t="shared" si="22"/>
        <v>145.375</v>
      </c>
      <c r="XU19" t="s">
        <v>2367</v>
      </c>
      <c r="XV19" s="106" t="s">
        <v>2737</v>
      </c>
      <c r="XW19" s="106" t="s">
        <v>2692</v>
      </c>
      <c r="XY19" s="1">
        <v>6.2002314814814809E-2</v>
      </c>
      <c r="XZ19" s="1">
        <v>2.1550925925925928E-2</v>
      </c>
      <c r="YA19" s="1">
        <v>2.1550925925925928E-2</v>
      </c>
      <c r="YB19" s="1">
        <v>1.0648148148148147E-3</v>
      </c>
      <c r="YC19">
        <v>12</v>
      </c>
      <c r="YD19">
        <v>13</v>
      </c>
      <c r="YE19">
        <v>25</v>
      </c>
      <c r="YF19">
        <v>86</v>
      </c>
      <c r="YG19">
        <v>36</v>
      </c>
      <c r="YH19">
        <v>12</v>
      </c>
      <c r="YI19">
        <v>134</v>
      </c>
      <c r="YJ19">
        <v>0</v>
      </c>
      <c r="YK19">
        <v>0</v>
      </c>
      <c r="YL19">
        <v>0</v>
      </c>
      <c r="YM19">
        <v>4</v>
      </c>
      <c r="YN19">
        <v>0</v>
      </c>
      <c r="YO19">
        <v>4</v>
      </c>
      <c r="YP19">
        <v>99</v>
      </c>
      <c r="YQ19">
        <v>0</v>
      </c>
      <c r="YR19">
        <v>0</v>
      </c>
      <c r="YS19">
        <v>99</v>
      </c>
      <c r="YT19">
        <v>100</v>
      </c>
      <c r="YV19" s="175" t="e">
        <f t="shared" si="23"/>
        <v>#DIV/0!</v>
      </c>
      <c r="YW19" t="s">
        <v>2367</v>
      </c>
      <c r="YX19" s="106" t="s">
        <v>2737</v>
      </c>
      <c r="YY19" s="106" t="s">
        <v>2692</v>
      </c>
      <c r="ZA19" t="e">
        <v>#N/A</v>
      </c>
      <c r="ZB19" t="e">
        <v>#N/A</v>
      </c>
      <c r="ZC19" t="e">
        <v>#N/A</v>
      </c>
      <c r="ZD19" t="e">
        <v>#N/A</v>
      </c>
      <c r="ZE19" t="e">
        <v>#N/A</v>
      </c>
      <c r="ZF19" t="e">
        <v>#N/A</v>
      </c>
      <c r="ZG19" t="e">
        <v>#N/A</v>
      </c>
      <c r="ZH19" t="e">
        <v>#N/A</v>
      </c>
      <c r="ZI19" t="e">
        <v>#N/A</v>
      </c>
      <c r="ZJ19" t="e">
        <v>#N/A</v>
      </c>
      <c r="ZK19" t="e">
        <v>#N/A</v>
      </c>
      <c r="ZL19" t="e">
        <v>#N/A</v>
      </c>
      <c r="ZM19" t="e">
        <v>#N/A</v>
      </c>
      <c r="ZN19" t="e">
        <v>#N/A</v>
      </c>
      <c r="ZO19" t="e">
        <v>#N/A</v>
      </c>
      <c r="ZP19" t="e">
        <v>#N/A</v>
      </c>
      <c r="ZQ19" t="e">
        <v>#N/A</v>
      </c>
      <c r="ZR19" t="e">
        <v>#N/A</v>
      </c>
      <c r="ZS19" t="e">
        <v>#N/A</v>
      </c>
      <c r="ZT19" t="e">
        <v>#N/A</v>
      </c>
      <c r="ZU19" t="e">
        <v>#N/A</v>
      </c>
      <c r="ZV19" t="e">
        <v>#N/A</v>
      </c>
      <c r="ZX19" s="175" t="e">
        <f t="shared" si="24"/>
        <v>#N/A</v>
      </c>
      <c r="ZY19" t="s">
        <v>2367</v>
      </c>
      <c r="ZZ19" s="106" t="s">
        <v>2737</v>
      </c>
      <c r="AAA19" s="106" t="s">
        <v>2692</v>
      </c>
      <c r="AAC19" t="e">
        <v>#N/A</v>
      </c>
      <c r="AAD19" t="e">
        <v>#N/A</v>
      </c>
      <c r="AAE19" t="e">
        <v>#N/A</v>
      </c>
      <c r="AAF19" t="e">
        <v>#N/A</v>
      </c>
      <c r="AAG19" t="e">
        <v>#N/A</v>
      </c>
      <c r="AAH19" t="e">
        <v>#N/A</v>
      </c>
      <c r="AAI19" t="e">
        <v>#N/A</v>
      </c>
      <c r="AAJ19" t="e">
        <v>#N/A</v>
      </c>
      <c r="AAK19" t="e">
        <v>#N/A</v>
      </c>
      <c r="AAL19" t="e">
        <v>#N/A</v>
      </c>
      <c r="AAM19" t="e">
        <v>#N/A</v>
      </c>
      <c r="AAN19" t="e">
        <v>#N/A</v>
      </c>
      <c r="AAO19" t="e">
        <v>#N/A</v>
      </c>
      <c r="AAP19" t="e">
        <v>#N/A</v>
      </c>
      <c r="AAQ19" t="e">
        <v>#N/A</v>
      </c>
      <c r="AAR19" t="e">
        <v>#N/A</v>
      </c>
      <c r="AAS19" t="e">
        <v>#N/A</v>
      </c>
      <c r="AAT19" t="e">
        <v>#N/A</v>
      </c>
      <c r="AAU19" t="e">
        <v>#N/A</v>
      </c>
      <c r="AAV19" t="e">
        <v>#N/A</v>
      </c>
      <c r="AAW19" t="e">
        <v>#N/A</v>
      </c>
      <c r="AAX19" t="e">
        <v>#N/A</v>
      </c>
      <c r="AAZ19" s="175" t="e">
        <f t="shared" si="25"/>
        <v>#N/A</v>
      </c>
      <c r="ABA19" t="s">
        <v>2367</v>
      </c>
      <c r="ABB19" s="106" t="s">
        <v>2737</v>
      </c>
      <c r="ABC19" s="106" t="s">
        <v>2692</v>
      </c>
      <c r="ABE19" s="1">
        <v>0.68582175925925926</v>
      </c>
      <c r="ABF19" s="1">
        <v>0.60731481481481475</v>
      </c>
      <c r="ABG19" s="1">
        <v>0.2240972222222222</v>
      </c>
      <c r="ABH19" s="1">
        <v>7.8495370370370368E-2</v>
      </c>
      <c r="ABI19">
        <v>350</v>
      </c>
      <c r="ABJ19">
        <v>416</v>
      </c>
      <c r="ABK19">
        <v>766</v>
      </c>
      <c r="ABL19">
        <v>4134</v>
      </c>
      <c r="ABM19">
        <v>1029</v>
      </c>
      <c r="ABN19">
        <v>249</v>
      </c>
      <c r="ABO19">
        <v>5412</v>
      </c>
      <c r="ABP19">
        <v>0</v>
      </c>
      <c r="ABQ19">
        <v>0</v>
      </c>
      <c r="ABR19">
        <v>0</v>
      </c>
      <c r="ABS19">
        <v>8</v>
      </c>
      <c r="ABT19">
        <v>0</v>
      </c>
      <c r="ABU19">
        <v>8</v>
      </c>
      <c r="ABV19">
        <v>211</v>
      </c>
      <c r="ABW19">
        <v>0</v>
      </c>
      <c r="ABX19">
        <v>0</v>
      </c>
      <c r="ABY19">
        <v>211</v>
      </c>
      <c r="ABZ19">
        <v>100</v>
      </c>
      <c r="ACA19" s="106">
        <f t="shared" si="30"/>
        <v>4800</v>
      </c>
      <c r="ACB19" s="175">
        <f t="shared" si="26"/>
        <v>112.75</v>
      </c>
    </row>
    <row r="20" spans="197:756">
      <c r="GO20" t="s">
        <v>130</v>
      </c>
      <c r="GP20" s="170" t="s">
        <v>2736</v>
      </c>
      <c r="GQ20" s="106" t="s">
        <v>2692</v>
      </c>
      <c r="GS20" s="1">
        <v>0</v>
      </c>
      <c r="GT20" s="1">
        <v>0</v>
      </c>
      <c r="GU20" s="1">
        <v>0</v>
      </c>
      <c r="GV20" s="1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Q20" t="s">
        <v>130</v>
      </c>
      <c r="HR20" s="170" t="s">
        <v>2736</v>
      </c>
      <c r="HS20" s="106" t="s">
        <v>2692</v>
      </c>
      <c r="HU20" s="1">
        <v>0</v>
      </c>
      <c r="HV20" s="1">
        <v>0</v>
      </c>
      <c r="HW20" s="1">
        <v>0</v>
      </c>
      <c r="HX20" s="1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S20" t="s">
        <v>130</v>
      </c>
      <c r="IT20" s="170" t="s">
        <v>2736</v>
      </c>
      <c r="IU20" s="106" t="s">
        <v>2692</v>
      </c>
      <c r="IV20">
        <v>6</v>
      </c>
      <c r="IW20" s="1">
        <v>0.23671296296296296</v>
      </c>
      <c r="IX20" s="1">
        <v>0.11923611111111111</v>
      </c>
      <c r="IY20" s="1">
        <v>0.11923611111111111</v>
      </c>
      <c r="IZ20" s="1">
        <v>2.8773148148148145E-2</v>
      </c>
      <c r="JA20">
        <v>35</v>
      </c>
      <c r="JB20">
        <v>51</v>
      </c>
      <c r="JC20">
        <v>86</v>
      </c>
      <c r="JD20">
        <v>531</v>
      </c>
      <c r="JE20">
        <v>90</v>
      </c>
      <c r="JF20">
        <v>9</v>
      </c>
      <c r="JG20">
        <v>630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1200</v>
      </c>
      <c r="JT20" s="175">
        <f t="shared" si="9"/>
        <v>52.5</v>
      </c>
      <c r="JU20" t="s">
        <v>130</v>
      </c>
      <c r="JV20" s="170" t="s">
        <v>2736</v>
      </c>
      <c r="JW20" s="106" t="s">
        <v>2692</v>
      </c>
      <c r="JY20" s="1">
        <v>0.3321412037037037</v>
      </c>
      <c r="JZ20" s="1">
        <v>0.18607638888888889</v>
      </c>
      <c r="KA20" s="1">
        <v>0.18607638888888889</v>
      </c>
      <c r="KB20" s="1">
        <v>4.3599537037037034E-2</v>
      </c>
      <c r="KC20">
        <v>106</v>
      </c>
      <c r="KD20">
        <v>86</v>
      </c>
      <c r="KE20">
        <v>192</v>
      </c>
      <c r="KF20">
        <v>1249</v>
      </c>
      <c r="KG20">
        <v>183</v>
      </c>
      <c r="KH20">
        <v>18</v>
      </c>
      <c r="KI20">
        <v>1450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2400</v>
      </c>
      <c r="KV20" s="175">
        <f t="shared" si="10"/>
        <v>60.416666666666664</v>
      </c>
      <c r="KW20" t="s">
        <v>130</v>
      </c>
      <c r="KX20" s="170" t="s">
        <v>2736</v>
      </c>
      <c r="KY20" s="106" t="s">
        <v>2692</v>
      </c>
      <c r="LA20" s="1">
        <v>4.8078703703703707E-2</v>
      </c>
      <c r="LB20" s="1">
        <v>1.1898148148148149E-2</v>
      </c>
      <c r="LC20" s="1">
        <v>1.1898148148148149E-2</v>
      </c>
      <c r="LD20" s="1">
        <v>2.3495370370370371E-3</v>
      </c>
      <c r="LE20">
        <v>1</v>
      </c>
      <c r="LF20">
        <v>6</v>
      </c>
      <c r="LG20">
        <v>7</v>
      </c>
      <c r="LH20">
        <v>45</v>
      </c>
      <c r="LI20">
        <v>10</v>
      </c>
      <c r="LJ20">
        <v>0</v>
      </c>
      <c r="LK20">
        <v>55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 s="106"/>
      <c r="LX20" s="175" t="e">
        <f t="shared" si="11"/>
        <v>#DIV/0!</v>
      </c>
      <c r="LY20" t="s">
        <v>130</v>
      </c>
      <c r="LZ20" s="170" t="s">
        <v>2736</v>
      </c>
      <c r="MA20" s="106" t="s">
        <v>2692</v>
      </c>
      <c r="MC20" s="1">
        <v>1.4259259259259261E-2</v>
      </c>
      <c r="MD20" s="1">
        <v>1.1898148148148149E-2</v>
      </c>
      <c r="ME20" s="1">
        <v>3.380787037037037E-2</v>
      </c>
      <c r="MF20" s="1">
        <v>2.3495370370370371E-3</v>
      </c>
      <c r="MG20">
        <v>1</v>
      </c>
      <c r="MH20">
        <v>6</v>
      </c>
      <c r="MI20">
        <v>7</v>
      </c>
      <c r="MJ20">
        <v>45</v>
      </c>
      <c r="MK20">
        <v>10</v>
      </c>
      <c r="ML20">
        <v>0</v>
      </c>
      <c r="MM20">
        <v>55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Z20" s="175" t="e">
        <f t="shared" si="12"/>
        <v>#DIV/0!</v>
      </c>
      <c r="NA20" t="s">
        <v>130</v>
      </c>
      <c r="NB20" s="170" t="s">
        <v>2736</v>
      </c>
      <c r="NC20" s="106" t="s">
        <v>2692</v>
      </c>
      <c r="NE20" s="1">
        <v>0.39196759259259256</v>
      </c>
      <c r="NF20" s="1">
        <v>0.31722222222222224</v>
      </c>
      <c r="NG20" s="1">
        <v>0.22496527777777778</v>
      </c>
      <c r="NH20" s="1">
        <v>7.4745370370370365E-2</v>
      </c>
      <c r="NI20">
        <v>142</v>
      </c>
      <c r="NJ20">
        <v>143</v>
      </c>
      <c r="NK20">
        <v>285</v>
      </c>
      <c r="NL20">
        <v>1825</v>
      </c>
      <c r="NM20">
        <v>283</v>
      </c>
      <c r="NN20">
        <v>27</v>
      </c>
      <c r="NO20">
        <v>2135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 s="106">
        <f t="shared" si="28"/>
        <v>3600</v>
      </c>
      <c r="OB20" s="175">
        <f t="shared" si="13"/>
        <v>59.305555555555557</v>
      </c>
      <c r="OC20" t="s">
        <v>130</v>
      </c>
      <c r="OD20" s="170" t="s">
        <v>2736</v>
      </c>
      <c r="OE20" s="106" t="s">
        <v>2692</v>
      </c>
      <c r="OG20" s="1">
        <v>0.40339120370370374</v>
      </c>
      <c r="OH20" s="1">
        <v>0.22791666666666666</v>
      </c>
      <c r="OI20" s="1">
        <v>0.22791666666666666</v>
      </c>
      <c r="OJ20" s="1">
        <v>5.2349537037037042E-2</v>
      </c>
      <c r="OK20">
        <v>198</v>
      </c>
      <c r="OL20">
        <v>134</v>
      </c>
      <c r="OM20">
        <v>332</v>
      </c>
      <c r="ON20">
        <v>1995</v>
      </c>
      <c r="OO20">
        <v>255</v>
      </c>
      <c r="OP20">
        <v>38</v>
      </c>
      <c r="OQ20">
        <v>2288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2400</v>
      </c>
      <c r="PD20" s="175">
        <f t="shared" si="14"/>
        <v>95.333333333333343</v>
      </c>
      <c r="PE20" t="s">
        <v>130</v>
      </c>
      <c r="PF20" s="106" t="s">
        <v>2737</v>
      </c>
      <c r="PG20" s="106" t="s">
        <v>2692</v>
      </c>
      <c r="PI20" s="1">
        <v>0.30398148148148146</v>
      </c>
      <c r="PJ20" s="1">
        <v>0.1996759259259259</v>
      </c>
      <c r="PK20" s="1">
        <v>0.1996759259259259</v>
      </c>
      <c r="PL20" s="1">
        <v>5.4745370370370368E-2</v>
      </c>
      <c r="PM20">
        <v>593</v>
      </c>
      <c r="PN20">
        <v>134</v>
      </c>
      <c r="PO20">
        <v>727</v>
      </c>
      <c r="PP20">
        <v>1157</v>
      </c>
      <c r="PQ20">
        <v>233</v>
      </c>
      <c r="PR20">
        <v>53</v>
      </c>
      <c r="PS20">
        <v>1443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1020</v>
      </c>
      <c r="QF20" s="175">
        <f t="shared" si="15"/>
        <v>141.47058823529412</v>
      </c>
      <c r="QG20" t="s">
        <v>130</v>
      </c>
      <c r="QH20" s="170" t="s">
        <v>2736</v>
      </c>
      <c r="QI20" s="106" t="s">
        <v>2692</v>
      </c>
      <c r="QK20" s="1">
        <v>0.32909722222222221</v>
      </c>
      <c r="QL20" s="1">
        <v>0.17289351851851853</v>
      </c>
      <c r="QM20" s="1">
        <v>0.17289351851851853</v>
      </c>
      <c r="QN20" s="1">
        <v>2.9814814814814811E-2</v>
      </c>
      <c r="QO20">
        <v>66</v>
      </c>
      <c r="QP20">
        <v>96</v>
      </c>
      <c r="QQ20">
        <v>162</v>
      </c>
      <c r="QR20">
        <v>1684</v>
      </c>
      <c r="QS20">
        <v>293</v>
      </c>
      <c r="QT20">
        <v>37</v>
      </c>
      <c r="QU20">
        <v>2014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2400</v>
      </c>
      <c r="RH20" s="175">
        <f t="shared" si="16"/>
        <v>83.916666666666657</v>
      </c>
      <c r="RI20" t="s">
        <v>130</v>
      </c>
      <c r="RJ20" s="170" t="s">
        <v>2736</v>
      </c>
      <c r="RK20" s="106" t="s">
        <v>2692</v>
      </c>
      <c r="RM20" s="1">
        <v>0.35252314814814811</v>
      </c>
      <c r="RN20" s="1">
        <v>0.18185185185185185</v>
      </c>
      <c r="RO20" s="1">
        <v>0.18185185185185185</v>
      </c>
      <c r="RP20" s="1">
        <v>5.4571759259259257E-2</v>
      </c>
      <c r="RQ20">
        <v>257</v>
      </c>
      <c r="RR20">
        <v>106</v>
      </c>
      <c r="RS20">
        <v>363</v>
      </c>
      <c r="RT20">
        <v>2487</v>
      </c>
      <c r="RU20">
        <v>242</v>
      </c>
      <c r="RV20">
        <v>24</v>
      </c>
      <c r="RW20">
        <v>2753</v>
      </c>
      <c r="RX20">
        <v>0</v>
      </c>
      <c r="RY20">
        <v>0</v>
      </c>
      <c r="RZ20">
        <v>0</v>
      </c>
      <c r="SA20">
        <v>3</v>
      </c>
      <c r="SB20">
        <v>0</v>
      </c>
      <c r="SC20">
        <v>3</v>
      </c>
      <c r="SD20">
        <v>127</v>
      </c>
      <c r="SE20">
        <v>0</v>
      </c>
      <c r="SF20">
        <v>0</v>
      </c>
      <c r="SG20">
        <v>127</v>
      </c>
      <c r="SH20">
        <v>100</v>
      </c>
      <c r="SI20">
        <v>2400</v>
      </c>
      <c r="SJ20" s="175">
        <f t="shared" si="17"/>
        <v>114.70833333333333</v>
      </c>
      <c r="SK20" t="s">
        <v>130</v>
      </c>
      <c r="SL20" s="170" t="s">
        <v>2736</v>
      </c>
      <c r="SM20" s="106" t="s">
        <v>2692</v>
      </c>
      <c r="SO20" s="1">
        <v>0.32858796296296294</v>
      </c>
      <c r="SP20" s="1">
        <v>0.17758101851851851</v>
      </c>
      <c r="SQ20" s="1">
        <v>0.17758101851851851</v>
      </c>
      <c r="SR20" s="1">
        <v>3.0289351851851855E-2</v>
      </c>
      <c r="SS20">
        <v>237</v>
      </c>
      <c r="ST20">
        <v>103</v>
      </c>
      <c r="SU20">
        <v>340</v>
      </c>
      <c r="SV20">
        <v>2324</v>
      </c>
      <c r="SW20">
        <v>254</v>
      </c>
      <c r="SX20">
        <v>22</v>
      </c>
      <c r="SY20">
        <v>2600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2400</v>
      </c>
      <c r="TL20" s="175">
        <f t="shared" si="18"/>
        <v>108.33333333333333</v>
      </c>
      <c r="TM20" t="s">
        <v>130</v>
      </c>
      <c r="TN20" s="170" t="s">
        <v>2736</v>
      </c>
      <c r="TO20" s="106" t="s">
        <v>2692</v>
      </c>
      <c r="TQ20" s="1">
        <v>0.34560185185185183</v>
      </c>
      <c r="TR20" s="1">
        <v>0.30052083333333335</v>
      </c>
      <c r="TS20" s="1">
        <v>0.14778935185185185</v>
      </c>
      <c r="TT20" s="1">
        <v>4.5069444444444447E-2</v>
      </c>
      <c r="TU20">
        <v>428</v>
      </c>
      <c r="TV20">
        <v>191</v>
      </c>
      <c r="TW20">
        <v>619</v>
      </c>
      <c r="TX20">
        <v>4342</v>
      </c>
      <c r="TY20">
        <v>452</v>
      </c>
      <c r="TZ20">
        <v>29</v>
      </c>
      <c r="UA20">
        <v>4823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2400</v>
      </c>
      <c r="UN20" s="175">
        <f t="shared" si="19"/>
        <v>200.95833333333334</v>
      </c>
      <c r="UO20" t="s">
        <v>130</v>
      </c>
      <c r="UP20" s="170" t="s">
        <v>2736</v>
      </c>
      <c r="UQ20" s="106" t="s">
        <v>2692</v>
      </c>
      <c r="US20" s="10">
        <v>1.3195138888888889</v>
      </c>
      <c r="UT20" s="10">
        <v>1.0829282407407408</v>
      </c>
      <c r="UU20" s="1">
        <v>0.56292824074074077</v>
      </c>
      <c r="UV20" s="1">
        <v>0.23657407407407408</v>
      </c>
      <c r="UW20">
        <v>1542</v>
      </c>
      <c r="UX20">
        <v>661</v>
      </c>
      <c r="UY20">
        <v>2203</v>
      </c>
      <c r="UZ20">
        <v>11665</v>
      </c>
      <c r="VA20">
        <v>1475</v>
      </c>
      <c r="VB20">
        <v>181</v>
      </c>
      <c r="VC20">
        <v>13321</v>
      </c>
      <c r="VD20">
        <v>0</v>
      </c>
      <c r="VE20">
        <v>0</v>
      </c>
      <c r="VF20">
        <v>0</v>
      </c>
      <c r="VG20">
        <v>3</v>
      </c>
      <c r="VH20">
        <v>0</v>
      </c>
      <c r="VI20">
        <v>3</v>
      </c>
      <c r="VJ20">
        <v>127</v>
      </c>
      <c r="VK20">
        <v>0</v>
      </c>
      <c r="VL20">
        <v>0</v>
      </c>
      <c r="VM20">
        <v>127</v>
      </c>
      <c r="VN20">
        <v>100</v>
      </c>
      <c r="VO20" s="106">
        <f t="shared" si="29"/>
        <v>10620</v>
      </c>
      <c r="VP20" s="175">
        <f t="shared" si="20"/>
        <v>125.43314500941621</v>
      </c>
      <c r="VQ20" t="s">
        <v>130</v>
      </c>
      <c r="VR20" s="170" t="s">
        <v>2736</v>
      </c>
      <c r="VS20" s="106" t="s">
        <v>2692</v>
      </c>
      <c r="VU20" s="1">
        <v>0.30190972222222223</v>
      </c>
      <c r="VV20" s="1">
        <v>0.16773148148148151</v>
      </c>
      <c r="VW20" s="1">
        <v>0.16773148148148151</v>
      </c>
      <c r="VX20" s="1">
        <v>2.8078703703703703E-2</v>
      </c>
      <c r="VY20">
        <v>146</v>
      </c>
      <c r="VZ20">
        <v>84</v>
      </c>
      <c r="WA20">
        <v>230</v>
      </c>
      <c r="WB20">
        <v>2993</v>
      </c>
      <c r="WC20">
        <v>229</v>
      </c>
      <c r="WD20">
        <v>31</v>
      </c>
      <c r="WE20">
        <v>3253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2400</v>
      </c>
      <c r="WR20" s="175">
        <f t="shared" si="21"/>
        <v>135.54166666666669</v>
      </c>
      <c r="WS20" t="s">
        <v>130</v>
      </c>
      <c r="WT20" s="170" t="s">
        <v>2736</v>
      </c>
      <c r="WU20" s="106" t="s">
        <v>2692</v>
      </c>
      <c r="WW20" s="1">
        <v>0.36879629629629629</v>
      </c>
      <c r="WX20" s="1">
        <v>0.20269675925925926</v>
      </c>
      <c r="WY20" s="1">
        <v>0.20269675925925926</v>
      </c>
      <c r="WZ20" s="1">
        <v>3.7256944444444447E-2</v>
      </c>
      <c r="XA20">
        <v>290</v>
      </c>
      <c r="XB20">
        <v>121</v>
      </c>
      <c r="XC20">
        <v>411</v>
      </c>
      <c r="XD20">
        <v>2799</v>
      </c>
      <c r="XE20">
        <v>247</v>
      </c>
      <c r="XF20">
        <v>15</v>
      </c>
      <c r="XG20">
        <v>3061</v>
      </c>
      <c r="XH20">
        <v>0</v>
      </c>
      <c r="XI20">
        <v>0</v>
      </c>
      <c r="XJ20">
        <v>0</v>
      </c>
      <c r="XK20">
        <v>2</v>
      </c>
      <c r="XL20">
        <v>1</v>
      </c>
      <c r="XM20">
        <v>3</v>
      </c>
      <c r="XN20">
        <v>131</v>
      </c>
      <c r="XO20">
        <v>1</v>
      </c>
      <c r="XP20">
        <v>0</v>
      </c>
      <c r="XQ20">
        <v>132</v>
      </c>
      <c r="XR20">
        <v>99.24</v>
      </c>
      <c r="XS20">
        <v>2400</v>
      </c>
      <c r="XT20" s="175">
        <f t="shared" si="22"/>
        <v>127.54166666666666</v>
      </c>
      <c r="XU20" t="s">
        <v>130</v>
      </c>
      <c r="XV20" s="170" t="s">
        <v>2736</v>
      </c>
      <c r="XW20" s="106" t="s">
        <v>2692</v>
      </c>
      <c r="XY20" s="1">
        <v>0</v>
      </c>
      <c r="XZ20" s="1">
        <v>0</v>
      </c>
      <c r="YA20" s="1">
        <v>0</v>
      </c>
      <c r="YB20" s="1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V20" s="175" t="e">
        <f t="shared" si="23"/>
        <v>#DIV/0!</v>
      </c>
      <c r="YW20" t="s">
        <v>130</v>
      </c>
      <c r="YX20" s="170" t="s">
        <v>2736</v>
      </c>
      <c r="YY20" s="106" t="s">
        <v>2692</v>
      </c>
      <c r="ZA20" t="e">
        <v>#N/A</v>
      </c>
      <c r="ZB20" t="e">
        <v>#N/A</v>
      </c>
      <c r="ZC20" t="e">
        <v>#N/A</v>
      </c>
      <c r="ZD20" t="e">
        <v>#N/A</v>
      </c>
      <c r="ZE20" t="e">
        <v>#N/A</v>
      </c>
      <c r="ZF20" t="e">
        <v>#N/A</v>
      </c>
      <c r="ZG20" t="e">
        <v>#N/A</v>
      </c>
      <c r="ZH20" t="e">
        <v>#N/A</v>
      </c>
      <c r="ZI20" t="e">
        <v>#N/A</v>
      </c>
      <c r="ZJ20" t="e">
        <v>#N/A</v>
      </c>
      <c r="ZK20" t="e">
        <v>#N/A</v>
      </c>
      <c r="ZL20" t="e">
        <v>#N/A</v>
      </c>
      <c r="ZM20" t="e">
        <v>#N/A</v>
      </c>
      <c r="ZN20" t="e">
        <v>#N/A</v>
      </c>
      <c r="ZO20" t="e">
        <v>#N/A</v>
      </c>
      <c r="ZP20" t="e">
        <v>#N/A</v>
      </c>
      <c r="ZQ20" t="e">
        <v>#N/A</v>
      </c>
      <c r="ZR20" t="e">
        <v>#N/A</v>
      </c>
      <c r="ZS20" t="e">
        <v>#N/A</v>
      </c>
      <c r="ZT20" t="e">
        <v>#N/A</v>
      </c>
      <c r="ZU20" t="e">
        <v>#N/A</v>
      </c>
      <c r="ZV20" t="e">
        <v>#N/A</v>
      </c>
      <c r="ZX20" s="175" t="e">
        <f t="shared" si="24"/>
        <v>#N/A</v>
      </c>
      <c r="ZY20" t="s">
        <v>130</v>
      </c>
      <c r="ZZ20" s="170" t="s">
        <v>2736</v>
      </c>
      <c r="AAA20" s="106" t="s">
        <v>2692</v>
      </c>
      <c r="AAC20" t="e">
        <v>#N/A</v>
      </c>
      <c r="AAD20" t="e">
        <v>#N/A</v>
      </c>
      <c r="AAE20" t="e">
        <v>#N/A</v>
      </c>
      <c r="AAF20" t="e">
        <v>#N/A</v>
      </c>
      <c r="AAG20" t="e">
        <v>#N/A</v>
      </c>
      <c r="AAH20" t="e">
        <v>#N/A</v>
      </c>
      <c r="AAI20" t="e">
        <v>#N/A</v>
      </c>
      <c r="AAJ20" t="e">
        <v>#N/A</v>
      </c>
      <c r="AAK20" t="e">
        <v>#N/A</v>
      </c>
      <c r="AAL20" t="e">
        <v>#N/A</v>
      </c>
      <c r="AAM20" t="e">
        <v>#N/A</v>
      </c>
      <c r="AAN20" t="e">
        <v>#N/A</v>
      </c>
      <c r="AAO20" t="e">
        <v>#N/A</v>
      </c>
      <c r="AAP20" t="e">
        <v>#N/A</v>
      </c>
      <c r="AAQ20" t="e">
        <v>#N/A</v>
      </c>
      <c r="AAR20" t="e">
        <v>#N/A</v>
      </c>
      <c r="AAS20" t="e">
        <v>#N/A</v>
      </c>
      <c r="AAT20" t="e">
        <v>#N/A</v>
      </c>
      <c r="AAU20" t="e">
        <v>#N/A</v>
      </c>
      <c r="AAV20" t="e">
        <v>#N/A</v>
      </c>
      <c r="AAW20" t="e">
        <v>#N/A</v>
      </c>
      <c r="AAX20" t="e">
        <v>#N/A</v>
      </c>
      <c r="AAZ20" s="175" t="e">
        <f t="shared" si="25"/>
        <v>#N/A</v>
      </c>
      <c r="ABA20" t="s">
        <v>130</v>
      </c>
      <c r="ABB20" s="170" t="s">
        <v>2736</v>
      </c>
      <c r="ABC20" s="106" t="s">
        <v>2692</v>
      </c>
      <c r="ABE20" s="1">
        <v>0.43578703703703708</v>
      </c>
      <c r="ABF20" s="1">
        <v>0.37042824074074071</v>
      </c>
      <c r="ABG20" s="1">
        <v>0.23491898148148149</v>
      </c>
      <c r="ABH20" s="1">
        <v>6.5347222222222223E-2</v>
      </c>
      <c r="ABI20">
        <v>436</v>
      </c>
      <c r="ABJ20">
        <v>205</v>
      </c>
      <c r="ABK20">
        <v>641</v>
      </c>
      <c r="ABL20">
        <v>5792</v>
      </c>
      <c r="ABM20">
        <v>476</v>
      </c>
      <c r="ABN20">
        <v>46</v>
      </c>
      <c r="ABO20">
        <v>6314</v>
      </c>
      <c r="ABP20">
        <v>0</v>
      </c>
      <c r="ABQ20">
        <v>0</v>
      </c>
      <c r="ABR20">
        <v>0</v>
      </c>
      <c r="ABS20">
        <v>2</v>
      </c>
      <c r="ABT20">
        <v>1</v>
      </c>
      <c r="ABU20">
        <v>3</v>
      </c>
      <c r="ABV20">
        <v>131</v>
      </c>
      <c r="ABW20">
        <v>1</v>
      </c>
      <c r="ABX20">
        <v>0</v>
      </c>
      <c r="ABY20">
        <v>132</v>
      </c>
      <c r="ABZ20">
        <v>99.24</v>
      </c>
      <c r="ACA20" s="106">
        <f t="shared" si="30"/>
        <v>4800</v>
      </c>
      <c r="ACB20" s="175">
        <f t="shared" si="26"/>
        <v>131.54166666666666</v>
      </c>
    </row>
    <row r="21" spans="197:756">
      <c r="GO21" t="s">
        <v>2368</v>
      </c>
      <c r="GP21" s="170" t="s">
        <v>2736</v>
      </c>
      <c r="GQ21" s="106" t="s">
        <v>2692</v>
      </c>
      <c r="GS21" s="1">
        <v>0</v>
      </c>
      <c r="GT21" s="1">
        <v>0</v>
      </c>
      <c r="GU21" s="1">
        <v>0</v>
      </c>
      <c r="GV21" s="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Q21" t="s">
        <v>2368</v>
      </c>
      <c r="HR21" s="170" t="s">
        <v>2736</v>
      </c>
      <c r="HS21" s="106" t="s">
        <v>2692</v>
      </c>
      <c r="HU21" s="1">
        <v>0</v>
      </c>
      <c r="HV21" s="1">
        <v>0</v>
      </c>
      <c r="HW21" s="1">
        <v>0</v>
      </c>
      <c r="HX21" s="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S21" t="s">
        <v>2368</v>
      </c>
      <c r="IT21" s="170" t="s">
        <v>2736</v>
      </c>
      <c r="IU21" s="106" t="s">
        <v>2692</v>
      </c>
      <c r="IV21">
        <v>6</v>
      </c>
      <c r="IW21" s="1">
        <v>0.54422453703703699</v>
      </c>
      <c r="IX21" s="1">
        <v>0.26230324074074074</v>
      </c>
      <c r="IY21" s="1">
        <v>0.26230324074074074</v>
      </c>
      <c r="IZ21" s="1">
        <v>3.5011574074074077E-2</v>
      </c>
      <c r="JA21">
        <v>101</v>
      </c>
      <c r="JB21">
        <v>90</v>
      </c>
      <c r="JC21">
        <v>191</v>
      </c>
      <c r="JD21">
        <v>1003</v>
      </c>
      <c r="JE21">
        <v>232</v>
      </c>
      <c r="JF21">
        <v>75</v>
      </c>
      <c r="JG21">
        <v>1310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1200</v>
      </c>
      <c r="JT21" s="175">
        <f t="shared" si="9"/>
        <v>109.16666666666666</v>
      </c>
      <c r="JU21" t="s">
        <v>2368</v>
      </c>
      <c r="JV21" s="170" t="s">
        <v>2736</v>
      </c>
      <c r="JW21" s="106" t="s">
        <v>2692</v>
      </c>
      <c r="JY21" s="1">
        <v>0.44337962962962968</v>
      </c>
      <c r="JZ21" s="1">
        <v>0.26533564814814814</v>
      </c>
      <c r="KA21" s="1">
        <v>0.26533564814814814</v>
      </c>
      <c r="KB21" s="1">
        <v>3.9016203703703699E-2</v>
      </c>
      <c r="KC21">
        <v>196</v>
      </c>
      <c r="KD21">
        <v>148</v>
      </c>
      <c r="KE21">
        <v>344</v>
      </c>
      <c r="KF21">
        <v>1361</v>
      </c>
      <c r="KG21">
        <v>258</v>
      </c>
      <c r="KH21">
        <v>77</v>
      </c>
      <c r="KI21">
        <v>1696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2400</v>
      </c>
      <c r="KV21" s="175">
        <f t="shared" si="10"/>
        <v>70.666666666666671</v>
      </c>
      <c r="KW21" t="s">
        <v>2368</v>
      </c>
      <c r="KX21" s="170" t="s">
        <v>2736</v>
      </c>
      <c r="KY21" s="106" t="s">
        <v>2692</v>
      </c>
      <c r="LA21" s="1">
        <v>1.3125E-2</v>
      </c>
      <c r="LB21" s="1">
        <v>3.472222222222222E-3</v>
      </c>
      <c r="LC21" s="1">
        <v>3.472222222222222E-3</v>
      </c>
      <c r="LD21" s="1">
        <v>4.7453703703703703E-3</v>
      </c>
      <c r="LE21">
        <v>0</v>
      </c>
      <c r="LF21">
        <v>3</v>
      </c>
      <c r="LG21">
        <v>3</v>
      </c>
      <c r="LH21">
        <v>12</v>
      </c>
      <c r="LI21">
        <v>3</v>
      </c>
      <c r="LJ21">
        <v>0</v>
      </c>
      <c r="LK21">
        <v>15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 s="106"/>
      <c r="LX21" s="175" t="e">
        <f t="shared" si="11"/>
        <v>#DIV/0!</v>
      </c>
      <c r="LY21" t="s">
        <v>2368</v>
      </c>
      <c r="LZ21" s="170" t="s">
        <v>2736</v>
      </c>
      <c r="MA21" s="106" t="s">
        <v>2692</v>
      </c>
      <c r="MC21" s="1">
        <v>8.217592592592594E-3</v>
      </c>
      <c r="MD21" s="1">
        <v>3.472222222222222E-3</v>
      </c>
      <c r="ME21" s="1">
        <v>4.8958333333333328E-3</v>
      </c>
      <c r="MF21" s="1">
        <v>4.7453703703703703E-3</v>
      </c>
      <c r="MG21">
        <v>0</v>
      </c>
      <c r="MH21">
        <v>3</v>
      </c>
      <c r="MI21">
        <v>3</v>
      </c>
      <c r="MJ21">
        <v>12</v>
      </c>
      <c r="MK21">
        <v>3</v>
      </c>
      <c r="ML21">
        <v>0</v>
      </c>
      <c r="MM21">
        <v>15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Z21" s="175" t="e">
        <f t="shared" si="12"/>
        <v>#DIV/0!</v>
      </c>
      <c r="NA21" t="s">
        <v>2368</v>
      </c>
      <c r="NB21" s="170" t="s">
        <v>2736</v>
      </c>
      <c r="NC21" s="106" t="s">
        <v>2692</v>
      </c>
      <c r="NE21" s="1">
        <v>0.60990740740740745</v>
      </c>
      <c r="NF21" s="1">
        <v>0.53111111111111109</v>
      </c>
      <c r="NG21" s="1">
        <v>0.39083333333333337</v>
      </c>
      <c r="NH21" s="1">
        <v>7.8784722222222228E-2</v>
      </c>
      <c r="NI21">
        <v>297</v>
      </c>
      <c r="NJ21">
        <v>241</v>
      </c>
      <c r="NK21">
        <v>538</v>
      </c>
      <c r="NL21">
        <v>2376</v>
      </c>
      <c r="NM21">
        <v>493</v>
      </c>
      <c r="NN21">
        <v>152</v>
      </c>
      <c r="NO21">
        <v>3021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 s="106">
        <f t="shared" si="28"/>
        <v>3600</v>
      </c>
      <c r="OB21" s="175">
        <f t="shared" si="13"/>
        <v>83.916666666666657</v>
      </c>
      <c r="OC21" t="s">
        <v>2368</v>
      </c>
      <c r="OD21" s="170" t="s">
        <v>2736</v>
      </c>
      <c r="OE21" s="106" t="s">
        <v>2692</v>
      </c>
      <c r="OG21" s="1">
        <v>0.4312037037037037</v>
      </c>
      <c r="OH21" s="1">
        <v>0.27694444444444444</v>
      </c>
      <c r="OI21" s="1">
        <v>0.27694444444444444</v>
      </c>
      <c r="OJ21" s="1">
        <v>4.1273148148148149E-2</v>
      </c>
      <c r="OK21">
        <v>143</v>
      </c>
      <c r="OL21">
        <v>184</v>
      </c>
      <c r="OM21">
        <v>327</v>
      </c>
      <c r="ON21">
        <v>1952</v>
      </c>
      <c r="OO21">
        <v>406</v>
      </c>
      <c r="OP21">
        <v>100</v>
      </c>
      <c r="OQ21">
        <v>2458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2400</v>
      </c>
      <c r="PD21" s="175">
        <f t="shared" si="14"/>
        <v>102.41666666666667</v>
      </c>
      <c r="PE21" t="s">
        <v>2368</v>
      </c>
      <c r="PF21" s="106" t="s">
        <v>2737</v>
      </c>
      <c r="PG21" s="106" t="s">
        <v>2692</v>
      </c>
      <c r="PI21" s="1">
        <v>0.49790509259259258</v>
      </c>
      <c r="PJ21" s="1">
        <v>0.28621527777777778</v>
      </c>
      <c r="PK21" s="1">
        <v>0.28621527777777778</v>
      </c>
      <c r="PL21" s="1">
        <v>8.222222222222221E-2</v>
      </c>
      <c r="PM21">
        <v>290</v>
      </c>
      <c r="PN21">
        <v>149</v>
      </c>
      <c r="PO21">
        <v>439</v>
      </c>
      <c r="PP21">
        <v>974</v>
      </c>
      <c r="PQ21">
        <v>278</v>
      </c>
      <c r="PR21">
        <v>86</v>
      </c>
      <c r="PS21">
        <v>1338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1020</v>
      </c>
      <c r="QF21" s="175">
        <f t="shared" si="15"/>
        <v>131.1764705882353</v>
      </c>
      <c r="QG21" t="s">
        <v>2368</v>
      </c>
      <c r="QH21" s="170" t="s">
        <v>2736</v>
      </c>
      <c r="QI21" s="106" t="s">
        <v>2692</v>
      </c>
      <c r="QK21" s="1">
        <v>0.50737268518518519</v>
      </c>
      <c r="QL21" s="1">
        <v>0.25405092592592593</v>
      </c>
      <c r="QM21" s="1">
        <v>0.25405092592592593</v>
      </c>
      <c r="QN21" s="1">
        <v>6.3379629629629633E-2</v>
      </c>
      <c r="QO21">
        <v>87</v>
      </c>
      <c r="QP21">
        <v>109</v>
      </c>
      <c r="QQ21">
        <v>196</v>
      </c>
      <c r="QR21">
        <v>2009</v>
      </c>
      <c r="QS21">
        <v>321</v>
      </c>
      <c r="QT21">
        <v>111</v>
      </c>
      <c r="QU21">
        <v>2441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2400</v>
      </c>
      <c r="RH21" s="175">
        <f t="shared" si="16"/>
        <v>101.70833333333333</v>
      </c>
      <c r="RI21" t="s">
        <v>2368</v>
      </c>
      <c r="RJ21" s="170" t="s">
        <v>2736</v>
      </c>
      <c r="RK21" s="106" t="s">
        <v>2692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t="e">
        <v>#N/A</v>
      </c>
      <c r="RY21" t="e">
        <v>#N/A</v>
      </c>
      <c r="RZ21" t="e">
        <v>#N/A</v>
      </c>
      <c r="SA21" t="e">
        <v>#N/A</v>
      </c>
      <c r="SB21" t="e">
        <v>#N/A</v>
      </c>
      <c r="SC21" t="e">
        <v>#N/A</v>
      </c>
      <c r="SD21" t="e">
        <v>#N/A</v>
      </c>
      <c r="SE21" t="e">
        <v>#N/A</v>
      </c>
      <c r="SF21" t="e">
        <v>#N/A</v>
      </c>
      <c r="SG21" t="e">
        <v>#N/A</v>
      </c>
      <c r="SH21" t="e">
        <v>#N/A</v>
      </c>
      <c r="SJ21" s="175" t="e">
        <f t="shared" si="17"/>
        <v>#N/A</v>
      </c>
      <c r="SK21" t="s">
        <v>2368</v>
      </c>
      <c r="SL21" s="170" t="s">
        <v>2736</v>
      </c>
      <c r="SM21" s="106" t="s">
        <v>2692</v>
      </c>
      <c r="SO21" s="1">
        <v>0</v>
      </c>
      <c r="SP21" s="1">
        <v>0</v>
      </c>
      <c r="SQ21" s="1">
        <v>0</v>
      </c>
      <c r="SR21" s="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1</v>
      </c>
      <c r="TD21">
        <v>2</v>
      </c>
      <c r="TE21">
        <v>3</v>
      </c>
      <c r="TF21">
        <v>136</v>
      </c>
      <c r="TG21">
        <v>0</v>
      </c>
      <c r="TH21">
        <v>3</v>
      </c>
      <c r="TI21">
        <v>139</v>
      </c>
      <c r="TJ21">
        <v>97.84</v>
      </c>
      <c r="TL21" s="175" t="e">
        <f t="shared" si="18"/>
        <v>#DIV/0!</v>
      </c>
      <c r="TM21" t="s">
        <v>2368</v>
      </c>
      <c r="TN21" s="170" t="s">
        <v>2736</v>
      </c>
      <c r="TO21" s="106" t="s">
        <v>2692</v>
      </c>
      <c r="TQ21" s="1">
        <v>0</v>
      </c>
      <c r="TR21" s="1">
        <v>0</v>
      </c>
      <c r="TS21" s="1">
        <v>0</v>
      </c>
      <c r="TT21" s="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1</v>
      </c>
      <c r="UF21">
        <v>2</v>
      </c>
      <c r="UG21">
        <v>3</v>
      </c>
      <c r="UH21">
        <v>136</v>
      </c>
      <c r="UI21">
        <v>0</v>
      </c>
      <c r="UJ21">
        <v>3</v>
      </c>
      <c r="UK21">
        <v>139</v>
      </c>
      <c r="UL21">
        <v>97.84</v>
      </c>
      <c r="UN21" s="175" t="e">
        <f t="shared" si="19"/>
        <v>#DIV/0!</v>
      </c>
      <c r="UO21" t="s">
        <v>2368</v>
      </c>
      <c r="UP21" s="170" t="s">
        <v>2736</v>
      </c>
      <c r="UQ21" s="106" t="s">
        <v>2692</v>
      </c>
      <c r="US21" s="10">
        <v>1.0041087962962962</v>
      </c>
      <c r="UT21" s="1">
        <v>0.81722222222222218</v>
      </c>
      <c r="UU21" s="1">
        <v>0.43238425925925927</v>
      </c>
      <c r="UV21" s="1">
        <v>0.18688657407407408</v>
      </c>
      <c r="UW21">
        <v>520</v>
      </c>
      <c r="UX21">
        <v>442</v>
      </c>
      <c r="UY21">
        <v>962</v>
      </c>
      <c r="UZ21">
        <v>4935</v>
      </c>
      <c r="VA21">
        <v>1005</v>
      </c>
      <c r="VB21">
        <v>297</v>
      </c>
      <c r="VC21">
        <v>6237</v>
      </c>
      <c r="VD21">
        <v>0</v>
      </c>
      <c r="VE21">
        <v>0</v>
      </c>
      <c r="VF21">
        <v>0</v>
      </c>
      <c r="VG21">
        <v>1</v>
      </c>
      <c r="VH21">
        <v>2</v>
      </c>
      <c r="VI21">
        <v>3</v>
      </c>
      <c r="VJ21">
        <v>136</v>
      </c>
      <c r="VK21">
        <v>0</v>
      </c>
      <c r="VL21">
        <v>3</v>
      </c>
      <c r="VM21">
        <v>139</v>
      </c>
      <c r="VN21">
        <v>97.84</v>
      </c>
      <c r="VO21" s="106">
        <f t="shared" si="29"/>
        <v>5820</v>
      </c>
      <c r="VP21" s="175">
        <f t="shared" si="20"/>
        <v>107.16494845360825</v>
      </c>
      <c r="VQ21" t="s">
        <v>2368</v>
      </c>
      <c r="VR21" s="170" t="s">
        <v>2736</v>
      </c>
      <c r="VS21" s="106" t="s">
        <v>2692</v>
      </c>
      <c r="VU21" t="e">
        <v>#N/A</v>
      </c>
      <c r="VV21" t="e">
        <v>#N/A</v>
      </c>
      <c r="VW21" t="e">
        <v>#N/A</v>
      </c>
      <c r="VX21" t="e">
        <v>#N/A</v>
      </c>
      <c r="VY21" t="e">
        <v>#N/A</v>
      </c>
      <c r="VZ21" t="e">
        <v>#N/A</v>
      </c>
      <c r="WA21" t="e">
        <v>#N/A</v>
      </c>
      <c r="WB21" t="e">
        <v>#N/A</v>
      </c>
      <c r="WC21" t="e">
        <v>#N/A</v>
      </c>
      <c r="WD21" t="e">
        <v>#N/A</v>
      </c>
      <c r="WE21" t="e">
        <v>#N/A</v>
      </c>
      <c r="WF21" t="e">
        <v>#N/A</v>
      </c>
      <c r="WG21" t="e">
        <v>#N/A</v>
      </c>
      <c r="WH21" t="e">
        <v>#N/A</v>
      </c>
      <c r="WI21" t="e">
        <v>#N/A</v>
      </c>
      <c r="WJ21" t="e">
        <v>#N/A</v>
      </c>
      <c r="WK21" t="e">
        <v>#N/A</v>
      </c>
      <c r="WL21" t="e">
        <v>#N/A</v>
      </c>
      <c r="WM21" t="e">
        <v>#N/A</v>
      </c>
      <c r="WN21" t="e">
        <v>#N/A</v>
      </c>
      <c r="WO21" t="e">
        <v>#N/A</v>
      </c>
      <c r="WP21" t="e">
        <v>#N/A</v>
      </c>
      <c r="WR21" s="175" t="e">
        <f t="shared" si="21"/>
        <v>#N/A</v>
      </c>
      <c r="WS21" t="s">
        <v>2368</v>
      </c>
      <c r="WT21" s="170" t="s">
        <v>2736</v>
      </c>
      <c r="WU21" s="106" t="s">
        <v>2692</v>
      </c>
      <c r="WW21" t="e">
        <v>#N/A</v>
      </c>
      <c r="WX21" t="e">
        <v>#N/A</v>
      </c>
      <c r="WY21" t="e">
        <v>#N/A</v>
      </c>
      <c r="WZ21" t="e">
        <v>#N/A</v>
      </c>
      <c r="XA21" t="e">
        <v>#N/A</v>
      </c>
      <c r="XB21" t="e">
        <v>#N/A</v>
      </c>
      <c r="XC21" t="e">
        <v>#N/A</v>
      </c>
      <c r="XD21" t="e">
        <v>#N/A</v>
      </c>
      <c r="XE21" t="e">
        <v>#N/A</v>
      </c>
      <c r="XF21" t="e">
        <v>#N/A</v>
      </c>
      <c r="XG21" t="e">
        <v>#N/A</v>
      </c>
      <c r="XH21" t="e">
        <v>#N/A</v>
      </c>
      <c r="XI21" t="e">
        <v>#N/A</v>
      </c>
      <c r="XJ21" t="e">
        <v>#N/A</v>
      </c>
      <c r="XK21" t="e">
        <v>#N/A</v>
      </c>
      <c r="XL21" t="e">
        <v>#N/A</v>
      </c>
      <c r="XM21" t="e">
        <v>#N/A</v>
      </c>
      <c r="XN21" t="e">
        <v>#N/A</v>
      </c>
      <c r="XO21" t="e">
        <v>#N/A</v>
      </c>
      <c r="XP21" t="e">
        <v>#N/A</v>
      </c>
      <c r="XQ21" t="e">
        <v>#N/A</v>
      </c>
      <c r="XR21" t="e">
        <v>#N/A</v>
      </c>
      <c r="XT21" s="175"/>
      <c r="XU21" t="s">
        <v>2368</v>
      </c>
      <c r="XV21" s="170" t="s">
        <v>2736</v>
      </c>
      <c r="XW21" s="106" t="s">
        <v>2692</v>
      </c>
      <c r="XY21" t="e">
        <v>#N/A</v>
      </c>
      <c r="XZ21" t="e">
        <v>#N/A</v>
      </c>
      <c r="YA21" t="e">
        <v>#N/A</v>
      </c>
      <c r="YB21" t="e">
        <v>#N/A</v>
      </c>
      <c r="YC21" t="e">
        <v>#N/A</v>
      </c>
      <c r="YD21" t="e">
        <v>#N/A</v>
      </c>
      <c r="YE21" t="e">
        <v>#N/A</v>
      </c>
      <c r="YF21" t="e">
        <v>#N/A</v>
      </c>
      <c r="YG21" t="e">
        <v>#N/A</v>
      </c>
      <c r="YH21" t="e">
        <v>#N/A</v>
      </c>
      <c r="YI21" t="e">
        <v>#N/A</v>
      </c>
      <c r="YJ21" t="e">
        <v>#N/A</v>
      </c>
      <c r="YK21" t="e">
        <v>#N/A</v>
      </c>
      <c r="YL21" t="e">
        <v>#N/A</v>
      </c>
      <c r="YM21" t="e">
        <v>#N/A</v>
      </c>
      <c r="YN21" t="e">
        <v>#N/A</v>
      </c>
      <c r="YO21" t="e">
        <v>#N/A</v>
      </c>
      <c r="YP21" t="e">
        <v>#N/A</v>
      </c>
      <c r="YQ21" t="e">
        <v>#N/A</v>
      </c>
      <c r="YR21" t="e">
        <v>#N/A</v>
      </c>
      <c r="YS21" t="e">
        <v>#N/A</v>
      </c>
      <c r="YT21" t="e">
        <v>#N/A</v>
      </c>
      <c r="YV21" s="175" t="e">
        <f t="shared" si="23"/>
        <v>#N/A</v>
      </c>
      <c r="YW21" t="s">
        <v>2368</v>
      </c>
      <c r="YX21" s="170" t="s">
        <v>2736</v>
      </c>
      <c r="YY21" s="106" t="s">
        <v>2692</v>
      </c>
      <c r="ZA21" t="e">
        <v>#N/A</v>
      </c>
      <c r="ZB21" t="e">
        <v>#N/A</v>
      </c>
      <c r="ZC21" t="e">
        <v>#N/A</v>
      </c>
      <c r="ZD21" t="e">
        <v>#N/A</v>
      </c>
      <c r="ZE21" t="e">
        <v>#N/A</v>
      </c>
      <c r="ZF21" t="e">
        <v>#N/A</v>
      </c>
      <c r="ZG21" t="e">
        <v>#N/A</v>
      </c>
      <c r="ZH21" t="e">
        <v>#N/A</v>
      </c>
      <c r="ZI21" t="e">
        <v>#N/A</v>
      </c>
      <c r="ZJ21" t="e">
        <v>#N/A</v>
      </c>
      <c r="ZK21" t="e">
        <v>#N/A</v>
      </c>
      <c r="ZL21" t="e">
        <v>#N/A</v>
      </c>
      <c r="ZM21" t="e">
        <v>#N/A</v>
      </c>
      <c r="ZN21" t="e">
        <v>#N/A</v>
      </c>
      <c r="ZO21" t="e">
        <v>#N/A</v>
      </c>
      <c r="ZP21" t="e">
        <v>#N/A</v>
      </c>
      <c r="ZQ21" t="e">
        <v>#N/A</v>
      </c>
      <c r="ZR21" t="e">
        <v>#N/A</v>
      </c>
      <c r="ZS21" t="e">
        <v>#N/A</v>
      </c>
      <c r="ZT21" t="e">
        <v>#N/A</v>
      </c>
      <c r="ZU21" t="e">
        <v>#N/A</v>
      </c>
      <c r="ZV21" t="e">
        <v>#N/A</v>
      </c>
      <c r="ZX21" s="175" t="e">
        <f t="shared" si="24"/>
        <v>#N/A</v>
      </c>
      <c r="ZY21" t="s">
        <v>2368</v>
      </c>
      <c r="ZZ21" s="170" t="s">
        <v>2736</v>
      </c>
      <c r="AAA21" s="106" t="s">
        <v>2692</v>
      </c>
      <c r="AAC21" t="e">
        <v>#N/A</v>
      </c>
      <c r="AAD21" t="e">
        <v>#N/A</v>
      </c>
      <c r="AAE21" t="e">
        <v>#N/A</v>
      </c>
      <c r="AAF21" t="e">
        <v>#N/A</v>
      </c>
      <c r="AAG21" t="e">
        <v>#N/A</v>
      </c>
      <c r="AAH21" t="e">
        <v>#N/A</v>
      </c>
      <c r="AAI21" t="e">
        <v>#N/A</v>
      </c>
      <c r="AAJ21" t="e">
        <v>#N/A</v>
      </c>
      <c r="AAK21" t="e">
        <v>#N/A</v>
      </c>
      <c r="AAL21" t="e">
        <v>#N/A</v>
      </c>
      <c r="AAM21" t="e">
        <v>#N/A</v>
      </c>
      <c r="AAN21" t="e">
        <v>#N/A</v>
      </c>
      <c r="AAO21" t="e">
        <v>#N/A</v>
      </c>
      <c r="AAP21" t="e">
        <v>#N/A</v>
      </c>
      <c r="AAQ21" t="e">
        <v>#N/A</v>
      </c>
      <c r="AAR21" t="e">
        <v>#N/A</v>
      </c>
      <c r="AAS21" t="e">
        <v>#N/A</v>
      </c>
      <c r="AAT21" t="e">
        <v>#N/A</v>
      </c>
      <c r="AAU21" t="e">
        <v>#N/A</v>
      </c>
      <c r="AAV21" t="e">
        <v>#N/A</v>
      </c>
      <c r="AAW21" t="e">
        <v>#N/A</v>
      </c>
      <c r="AAX21" t="e">
        <v>#N/A</v>
      </c>
      <c r="AAZ21" s="175" t="e">
        <f t="shared" si="25"/>
        <v>#N/A</v>
      </c>
      <c r="ABA21" t="s">
        <v>2368</v>
      </c>
      <c r="ABB21" s="170" t="s">
        <v>2736</v>
      </c>
      <c r="ABC21" s="106" t="s">
        <v>2692</v>
      </c>
      <c r="ABE21" t="e">
        <v>#N/A</v>
      </c>
      <c r="ABF21" t="e">
        <v>#N/A</v>
      </c>
      <c r="ABG21" t="e">
        <v>#N/A</v>
      </c>
      <c r="ABH21" t="e">
        <v>#N/A</v>
      </c>
      <c r="ABI21" t="e">
        <v>#N/A</v>
      </c>
      <c r="ABJ21" t="e">
        <v>#N/A</v>
      </c>
      <c r="ABK21" t="e">
        <v>#N/A</v>
      </c>
      <c r="ABL21" t="e">
        <v>#N/A</v>
      </c>
      <c r="ABM21" t="e">
        <v>#N/A</v>
      </c>
      <c r="ABN21" t="e">
        <v>#N/A</v>
      </c>
      <c r="ABO21" t="e">
        <v>#N/A</v>
      </c>
      <c r="ABP21" t="e">
        <v>#N/A</v>
      </c>
      <c r="ABQ21" t="e">
        <v>#N/A</v>
      </c>
      <c r="ABR21" t="e">
        <v>#N/A</v>
      </c>
      <c r="ABS21" t="e">
        <v>#N/A</v>
      </c>
      <c r="ABT21" t="e">
        <v>#N/A</v>
      </c>
      <c r="ABU21" t="e">
        <v>#N/A</v>
      </c>
      <c r="ABV21" t="e">
        <v>#N/A</v>
      </c>
      <c r="ABW21" t="e">
        <v>#N/A</v>
      </c>
      <c r="ABX21" t="e">
        <v>#N/A</v>
      </c>
      <c r="ABY21" t="e">
        <v>#N/A</v>
      </c>
      <c r="ABZ21" t="e">
        <v>#N/A</v>
      </c>
      <c r="ACA21" s="106">
        <f t="shared" si="30"/>
        <v>0</v>
      </c>
      <c r="ACB21" s="175" t="e">
        <f t="shared" si="26"/>
        <v>#N/A</v>
      </c>
    </row>
    <row r="27" spans="197:756">
      <c r="OC27" s="170"/>
    </row>
    <row r="28" spans="197:756">
      <c r="OC28" s="170"/>
      <c r="TM28" s="170" t="s">
        <v>2375</v>
      </c>
    </row>
    <row r="29" spans="197:756">
      <c r="OC29" s="170"/>
    </row>
    <row r="30" spans="197:756">
      <c r="OC30" s="106"/>
    </row>
    <row r="31" spans="197:756">
      <c r="OC31" s="106"/>
    </row>
    <row r="32" spans="197:756">
      <c r="OC32" s="106"/>
    </row>
    <row r="40" spans="570:571">
      <c r="UX40" s="170" t="s">
        <v>2379</v>
      </c>
      <c r="UY40">
        <v>5110</v>
      </c>
    </row>
    <row r="41" spans="570:571">
      <c r="UX41" s="170" t="s">
        <v>2371</v>
      </c>
      <c r="UY41">
        <v>2199</v>
      </c>
    </row>
    <row r="42" spans="570:571">
      <c r="UX42" s="170" t="s">
        <v>2369</v>
      </c>
      <c r="UY42">
        <v>3709</v>
      </c>
    </row>
    <row r="43" spans="570:571">
      <c r="UX43" s="106" t="s">
        <v>2373</v>
      </c>
      <c r="UY43">
        <v>3218</v>
      </c>
    </row>
    <row r="44" spans="570:571">
      <c r="UX44" s="106" t="s">
        <v>2374</v>
      </c>
      <c r="UY44">
        <v>3069</v>
      </c>
    </row>
    <row r="45" spans="570:571">
      <c r="UX45" s="106" t="s">
        <v>2372</v>
      </c>
      <c r="UY45">
        <v>3428</v>
      </c>
    </row>
    <row r="47" spans="570:571">
      <c r="UX47" t="s">
        <v>2363</v>
      </c>
      <c r="UY47">
        <v>2333</v>
      </c>
    </row>
    <row r="48" spans="570:571">
      <c r="UX48" t="s">
        <v>2367</v>
      </c>
      <c r="UY48">
        <v>1818</v>
      </c>
    </row>
  </sheetData>
  <autoFilter ref="A2:WR21" xr:uid="{C9D3BACC-440D-480C-827B-F8F3E38D2870}"/>
  <mergeCells count="27">
    <mergeCell ref="VQ1:WR1"/>
    <mergeCell ref="QG1:RH1"/>
    <mergeCell ref="RI1:SJ1"/>
    <mergeCell ref="SK1:TL1"/>
    <mergeCell ref="TM1:UN1"/>
    <mergeCell ref="UO1:VP1"/>
    <mergeCell ref="A1:AB1"/>
    <mergeCell ref="AC1:BD1"/>
    <mergeCell ref="BE1:CF1"/>
    <mergeCell ref="CG1:DH1"/>
    <mergeCell ref="DI1:EJ1"/>
    <mergeCell ref="ZY1:AAZ1"/>
    <mergeCell ref="ABA1:ACB1"/>
    <mergeCell ref="EK1:FL1"/>
    <mergeCell ref="FM1:GN1"/>
    <mergeCell ref="GO1:HP1"/>
    <mergeCell ref="JU1:KV1"/>
    <mergeCell ref="KW1:LX1"/>
    <mergeCell ref="LY1:MZ1"/>
    <mergeCell ref="NA1:OB1"/>
    <mergeCell ref="HQ1:IR1"/>
    <mergeCell ref="IS1:JT1"/>
    <mergeCell ref="WS1:XT1"/>
    <mergeCell ref="XU1:YV1"/>
    <mergeCell ref="YW1:ZX1"/>
    <mergeCell ref="OC1:PD1"/>
    <mergeCell ref="PE1:QF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4F0D6-34A4-4EDE-9BFF-6FAF73AE6356}">
  <dimension ref="A1:ST51"/>
  <sheetViews>
    <sheetView topLeftCell="OJ1" workbookViewId="0">
      <selection activeCell="OK1" sqref="OK1:PC28"/>
    </sheetView>
  </sheetViews>
  <sheetFormatPr defaultRowHeight="14.4"/>
  <cols>
    <col min="2" max="2" width="13.44140625" customWidth="1"/>
    <col min="20" max="20" width="11" customWidth="1"/>
    <col min="21" max="21" width="12.88671875" customWidth="1"/>
    <col min="35" max="35" width="10.88671875" customWidth="1"/>
    <col min="40" max="40" width="15" customWidth="1"/>
    <col min="77" max="77" width="11.88671875" customWidth="1"/>
    <col min="116" max="116" width="13.6640625" customWidth="1"/>
    <col min="134" max="134" width="10" customWidth="1"/>
    <col min="135" max="135" width="13.5546875" customWidth="1"/>
    <col min="150" max="150" width="11.44140625" customWidth="1"/>
    <col min="153" max="153" width="11.44140625" customWidth="1"/>
    <col min="154" max="154" width="15.5546875" customWidth="1"/>
    <col min="173" max="173" width="13.88671875" customWidth="1"/>
    <col min="192" max="192" width="13.109375" customWidth="1"/>
    <col min="250" max="250" width="13.5546875" customWidth="1"/>
    <col min="268" max="268" width="13.109375" customWidth="1"/>
    <col min="269" max="269" width="13.6640625" customWidth="1"/>
    <col min="287" max="287" width="13.6640625" customWidth="1"/>
    <col min="288" max="288" width="15.5546875" customWidth="1"/>
    <col min="307" max="307" width="12.44140625" customWidth="1"/>
    <col min="325" max="325" width="13.33203125" customWidth="1"/>
    <col min="326" max="326" width="14.6640625" customWidth="1"/>
    <col min="344" max="344" width="13.44140625" customWidth="1"/>
    <col min="345" max="345" width="15.6640625" customWidth="1"/>
    <col min="363" max="363" width="11.5546875" customWidth="1"/>
    <col min="364" max="364" width="13.5546875" customWidth="1"/>
    <col min="400" max="400" width="11.5546875" customWidth="1"/>
    <col min="401" max="401" width="15" customWidth="1"/>
    <col min="402" max="402" width="13.6640625" customWidth="1"/>
    <col min="420" max="420" width="14.109375" customWidth="1"/>
    <col min="421" max="421" width="13.88671875" customWidth="1"/>
    <col min="439" max="439" width="13" customWidth="1"/>
    <col min="440" max="440" width="13.109375" customWidth="1"/>
    <col min="458" max="458" width="12.88671875" customWidth="1"/>
    <col min="459" max="459" width="15.44140625" customWidth="1"/>
  </cols>
  <sheetData>
    <row r="1" spans="1:514">
      <c r="A1" s="546">
        <v>44227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>
        <v>44228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44229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44230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44231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 t="s">
        <v>2876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 t="s">
        <v>2877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>
        <v>44234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>
        <v>44235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7"/>
      <c r="FP1" s="546">
        <v>44236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46">
        <v>44237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7"/>
      <c r="HB1" s="546">
        <v>44238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7"/>
      <c r="HU1" s="105"/>
      <c r="HV1" s="546" t="s">
        <v>2878</v>
      </c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6"/>
      <c r="IN1" s="547"/>
      <c r="IO1" s="546" t="s">
        <v>2850</v>
      </c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6"/>
      <c r="JG1" s="547"/>
      <c r="JH1" s="546">
        <v>44241</v>
      </c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6"/>
      <c r="JZ1" s="547"/>
      <c r="KA1" s="546">
        <v>44242</v>
      </c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6"/>
      <c r="KS1" s="547"/>
      <c r="KT1" s="546">
        <v>44243</v>
      </c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6"/>
      <c r="LL1" s="547"/>
      <c r="LM1" s="546">
        <v>44244</v>
      </c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6"/>
      <c r="ME1" s="547"/>
      <c r="MF1" s="546">
        <v>44245</v>
      </c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6"/>
      <c r="MX1" s="547"/>
      <c r="MY1" s="546" t="s">
        <v>2879</v>
      </c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6"/>
      <c r="NQ1" s="547"/>
      <c r="NR1" s="546" t="s">
        <v>2852</v>
      </c>
      <c r="NS1" s="546"/>
      <c r="NT1" s="546"/>
      <c r="NU1" s="546"/>
      <c r="NV1" s="546"/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6"/>
      <c r="OJ1" s="547"/>
      <c r="OK1" s="546">
        <v>44248</v>
      </c>
      <c r="OL1" s="546"/>
      <c r="OM1" s="546"/>
      <c r="ON1" s="546"/>
      <c r="OO1" s="546"/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6"/>
      <c r="PC1" s="547"/>
      <c r="PD1" s="546">
        <v>44249</v>
      </c>
      <c r="PE1" s="546"/>
      <c r="PF1" s="546"/>
      <c r="PG1" s="546"/>
      <c r="PH1" s="546"/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6"/>
      <c r="PV1" s="547"/>
      <c r="PW1" s="546">
        <v>44250</v>
      </c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6"/>
      <c r="QO1" s="547"/>
      <c r="QP1" s="546">
        <v>44251</v>
      </c>
      <c r="QQ1" s="546"/>
      <c r="QR1" s="546"/>
      <c r="QS1" s="546"/>
      <c r="QT1" s="546"/>
      <c r="QU1" s="546"/>
      <c r="QV1" s="546"/>
      <c r="QW1" s="546"/>
      <c r="QX1" s="546"/>
      <c r="QY1" s="546"/>
      <c r="QZ1" s="546"/>
      <c r="RA1" s="546"/>
      <c r="RB1" s="546"/>
      <c r="RC1" s="546"/>
      <c r="RD1" s="546"/>
      <c r="RE1" s="546"/>
      <c r="RF1" s="546"/>
      <c r="RG1" s="546"/>
      <c r="RH1" s="547"/>
      <c r="RI1" s="546" t="s">
        <v>2875</v>
      </c>
      <c r="RJ1" s="546"/>
      <c r="RK1" s="546"/>
      <c r="RL1" s="546"/>
      <c r="RM1" s="546"/>
      <c r="RN1" s="546"/>
      <c r="RO1" s="546"/>
      <c r="RP1" s="546"/>
      <c r="RQ1" s="546"/>
      <c r="RR1" s="546"/>
      <c r="RS1" s="546"/>
      <c r="RT1" s="546"/>
      <c r="RU1" s="546"/>
      <c r="RV1" s="546"/>
      <c r="RW1" s="546"/>
      <c r="RX1" s="546"/>
      <c r="RY1" s="546"/>
      <c r="RZ1" s="546"/>
      <c r="SA1" s="547"/>
      <c r="SB1" s="546" t="s">
        <v>2854</v>
      </c>
      <c r="SC1" s="546"/>
      <c r="SD1" s="546"/>
      <c r="SE1" s="546"/>
      <c r="SF1" s="546"/>
      <c r="SG1" s="546"/>
      <c r="SH1" s="546"/>
      <c r="SI1" s="546"/>
      <c r="SJ1" s="546"/>
      <c r="SK1" s="546"/>
      <c r="SL1" s="546"/>
      <c r="SM1" s="546"/>
      <c r="SN1" s="546"/>
      <c r="SO1" s="546"/>
      <c r="SP1" s="546"/>
      <c r="SQ1" s="546"/>
      <c r="SR1" s="546"/>
      <c r="SS1" s="546"/>
      <c r="ST1" s="547"/>
    </row>
    <row r="2" spans="1:514">
      <c r="A2" s="106" t="s">
        <v>1</v>
      </c>
      <c r="B2" s="6" t="s">
        <v>2723</v>
      </c>
      <c r="C2" s="106" t="s">
        <v>2724</v>
      </c>
      <c r="D2" s="106" t="s">
        <v>2725</v>
      </c>
      <c r="E2" s="106" t="s">
        <v>2358</v>
      </c>
      <c r="F2" s="106" t="s">
        <v>3</v>
      </c>
      <c r="G2" s="106" t="s">
        <v>4</v>
      </c>
      <c r="H2" s="106" t="s">
        <v>2359</v>
      </c>
      <c r="I2" s="106" t="s">
        <v>6</v>
      </c>
      <c r="J2" s="106" t="s">
        <v>7</v>
      </c>
      <c r="K2" s="106" t="s">
        <v>8</v>
      </c>
      <c r="L2" s="106" t="s">
        <v>9</v>
      </c>
      <c r="M2" s="106" t="s">
        <v>10</v>
      </c>
      <c r="N2" s="106" t="s">
        <v>11</v>
      </c>
      <c r="O2" s="106" t="s">
        <v>12</v>
      </c>
      <c r="P2" s="106" t="s">
        <v>13</v>
      </c>
      <c r="Q2" s="167" t="s">
        <v>2726</v>
      </c>
      <c r="R2" s="168" t="s">
        <v>2727</v>
      </c>
      <c r="S2" s="169" t="s">
        <v>2728</v>
      </c>
      <c r="T2" s="106" t="s">
        <v>1</v>
      </c>
      <c r="U2" s="6" t="s">
        <v>2723</v>
      </c>
      <c r="V2" s="106" t="s">
        <v>2724</v>
      </c>
      <c r="W2" s="106" t="s">
        <v>2725</v>
      </c>
      <c r="X2" s="106" t="s">
        <v>2358</v>
      </c>
      <c r="Y2" s="106" t="s">
        <v>3</v>
      </c>
      <c r="Z2" s="106" t="s">
        <v>4</v>
      </c>
      <c r="AA2" s="106" t="s">
        <v>2359</v>
      </c>
      <c r="AB2" s="106" t="s">
        <v>6</v>
      </c>
      <c r="AC2" s="106" t="s">
        <v>7</v>
      </c>
      <c r="AD2" s="106" t="s">
        <v>8</v>
      </c>
      <c r="AE2" s="106" t="s">
        <v>9</v>
      </c>
      <c r="AF2" s="106" t="s">
        <v>10</v>
      </c>
      <c r="AG2" s="106" t="s">
        <v>11</v>
      </c>
      <c r="AH2" s="106" t="s">
        <v>12</v>
      </c>
      <c r="AI2" s="106" t="s">
        <v>13</v>
      </c>
      <c r="AJ2" s="167" t="s">
        <v>2726</v>
      </c>
      <c r="AK2" s="168" t="s">
        <v>2727</v>
      </c>
      <c r="AL2" s="169" t="s">
        <v>2728</v>
      </c>
      <c r="AM2" s="106" t="s">
        <v>1</v>
      </c>
      <c r="AN2" s="6" t="s">
        <v>2723</v>
      </c>
      <c r="AO2" s="106" t="s">
        <v>2724</v>
      </c>
      <c r="AP2" s="106" t="s">
        <v>2725</v>
      </c>
      <c r="AQ2" s="106" t="s">
        <v>2358</v>
      </c>
      <c r="AR2" s="106" t="s">
        <v>3</v>
      </c>
      <c r="AS2" s="106" t="s">
        <v>4</v>
      </c>
      <c r="AT2" s="106" t="s">
        <v>2359</v>
      </c>
      <c r="AU2" s="106" t="s">
        <v>6</v>
      </c>
      <c r="AV2" s="106" t="s">
        <v>7</v>
      </c>
      <c r="AW2" s="106" t="s">
        <v>8</v>
      </c>
      <c r="AX2" s="106" t="s">
        <v>9</v>
      </c>
      <c r="AY2" s="106" t="s">
        <v>10</v>
      </c>
      <c r="AZ2" s="106" t="s">
        <v>11</v>
      </c>
      <c r="BA2" s="106" t="s">
        <v>12</v>
      </c>
      <c r="BB2" s="106" t="s">
        <v>13</v>
      </c>
      <c r="BC2" s="167" t="s">
        <v>2726</v>
      </c>
      <c r="BD2" s="168" t="s">
        <v>2727</v>
      </c>
      <c r="BE2" s="169" t="s">
        <v>2728</v>
      </c>
      <c r="BF2" s="106" t="s">
        <v>1</v>
      </c>
      <c r="BG2" s="6" t="s">
        <v>2723</v>
      </c>
      <c r="BH2" s="106" t="s">
        <v>2724</v>
      </c>
      <c r="BI2" s="106" t="s">
        <v>2725</v>
      </c>
      <c r="BJ2" s="106" t="s">
        <v>2358</v>
      </c>
      <c r="BK2" s="106" t="s">
        <v>3</v>
      </c>
      <c r="BL2" s="106" t="s">
        <v>4</v>
      </c>
      <c r="BM2" s="106" t="s">
        <v>2359</v>
      </c>
      <c r="BN2" s="106" t="s">
        <v>6</v>
      </c>
      <c r="BO2" s="106" t="s">
        <v>7</v>
      </c>
      <c r="BP2" s="106" t="s">
        <v>8</v>
      </c>
      <c r="BQ2" s="106" t="s">
        <v>9</v>
      </c>
      <c r="BR2" s="106" t="s">
        <v>10</v>
      </c>
      <c r="BS2" s="106" t="s">
        <v>11</v>
      </c>
      <c r="BT2" s="106" t="s">
        <v>12</v>
      </c>
      <c r="BU2" s="106" t="s">
        <v>13</v>
      </c>
      <c r="BV2" s="167" t="s">
        <v>2726</v>
      </c>
      <c r="BW2" s="168" t="s">
        <v>2727</v>
      </c>
      <c r="BX2" s="169" t="s">
        <v>2728</v>
      </c>
      <c r="BY2" s="106" t="s">
        <v>1</v>
      </c>
      <c r="BZ2" s="6" t="s">
        <v>2723</v>
      </c>
      <c r="CA2" s="106" t="s">
        <v>2724</v>
      </c>
      <c r="CB2" s="106" t="s">
        <v>2725</v>
      </c>
      <c r="CC2" s="106" t="s">
        <v>2358</v>
      </c>
      <c r="CD2" s="106" t="s">
        <v>3</v>
      </c>
      <c r="CE2" s="106" t="s">
        <v>4</v>
      </c>
      <c r="CF2" s="106" t="s">
        <v>2359</v>
      </c>
      <c r="CG2" s="106" t="s">
        <v>6</v>
      </c>
      <c r="CH2" s="106" t="s">
        <v>7</v>
      </c>
      <c r="CI2" s="106" t="s">
        <v>8</v>
      </c>
      <c r="CJ2" s="106" t="s">
        <v>9</v>
      </c>
      <c r="CK2" s="106" t="s">
        <v>10</v>
      </c>
      <c r="CL2" s="106" t="s">
        <v>11</v>
      </c>
      <c r="CM2" s="106" t="s">
        <v>12</v>
      </c>
      <c r="CN2" s="106" t="s">
        <v>13</v>
      </c>
      <c r="CO2" s="167" t="s">
        <v>2726</v>
      </c>
      <c r="CP2" s="168" t="s">
        <v>2727</v>
      </c>
      <c r="CQ2" s="169" t="s">
        <v>2728</v>
      </c>
      <c r="CR2" s="106" t="s">
        <v>1</v>
      </c>
      <c r="CS2" s="6" t="s">
        <v>2723</v>
      </c>
      <c r="CT2" s="106" t="s">
        <v>2724</v>
      </c>
      <c r="CU2" s="106" t="s">
        <v>2725</v>
      </c>
      <c r="CV2" s="106" t="s">
        <v>2358</v>
      </c>
      <c r="CW2" s="106" t="s">
        <v>3</v>
      </c>
      <c r="CX2" s="106" t="s">
        <v>4</v>
      </c>
      <c r="CY2" s="106" t="s">
        <v>2359</v>
      </c>
      <c r="CZ2" s="106" t="s">
        <v>6</v>
      </c>
      <c r="DA2" s="106" t="s">
        <v>7</v>
      </c>
      <c r="DB2" s="106" t="s">
        <v>8</v>
      </c>
      <c r="DC2" s="106" t="s">
        <v>9</v>
      </c>
      <c r="DD2" s="106" t="s">
        <v>10</v>
      </c>
      <c r="DE2" s="106" t="s">
        <v>11</v>
      </c>
      <c r="DF2" s="106" t="s">
        <v>12</v>
      </c>
      <c r="DG2" s="106" t="s">
        <v>13</v>
      </c>
      <c r="DH2" s="167" t="s">
        <v>2726</v>
      </c>
      <c r="DI2" s="168" t="s">
        <v>2727</v>
      </c>
      <c r="DJ2" s="169" t="s">
        <v>2728</v>
      </c>
      <c r="DK2" s="106" t="s">
        <v>1</v>
      </c>
      <c r="DL2" s="6" t="s">
        <v>2723</v>
      </c>
      <c r="DM2" s="106" t="s">
        <v>2724</v>
      </c>
      <c r="DN2" s="106" t="s">
        <v>2725</v>
      </c>
      <c r="DO2" s="106" t="s">
        <v>2358</v>
      </c>
      <c r="DP2" s="106" t="s">
        <v>3</v>
      </c>
      <c r="DQ2" s="106" t="s">
        <v>4</v>
      </c>
      <c r="DR2" s="106" t="s">
        <v>2359</v>
      </c>
      <c r="DS2" s="106" t="s">
        <v>6</v>
      </c>
      <c r="DT2" s="106" t="s">
        <v>7</v>
      </c>
      <c r="DU2" s="106" t="s">
        <v>8</v>
      </c>
      <c r="DV2" s="106" t="s">
        <v>9</v>
      </c>
      <c r="DW2" s="106" t="s">
        <v>10</v>
      </c>
      <c r="DX2" s="106" t="s">
        <v>11</v>
      </c>
      <c r="DY2" s="106" t="s">
        <v>12</v>
      </c>
      <c r="DZ2" s="106" t="s">
        <v>13</v>
      </c>
      <c r="EA2" s="167" t="s">
        <v>2726</v>
      </c>
      <c r="EB2" s="168" t="s">
        <v>2727</v>
      </c>
      <c r="EC2" s="169" t="s">
        <v>2728</v>
      </c>
      <c r="ED2" s="106" t="s">
        <v>1</v>
      </c>
      <c r="EE2" s="6" t="s">
        <v>2723</v>
      </c>
      <c r="EF2" s="106" t="s">
        <v>2724</v>
      </c>
      <c r="EG2" s="106" t="s">
        <v>2725</v>
      </c>
      <c r="EH2" s="106" t="s">
        <v>2358</v>
      </c>
      <c r="EI2" s="106" t="s">
        <v>3</v>
      </c>
      <c r="EJ2" s="106" t="s">
        <v>4</v>
      </c>
      <c r="EK2" s="106" t="s">
        <v>2359</v>
      </c>
      <c r="EL2" s="106" t="s">
        <v>6</v>
      </c>
      <c r="EM2" s="106" t="s">
        <v>7</v>
      </c>
      <c r="EN2" s="106" t="s">
        <v>8</v>
      </c>
      <c r="EO2" s="106" t="s">
        <v>9</v>
      </c>
      <c r="EP2" s="106" t="s">
        <v>10</v>
      </c>
      <c r="EQ2" s="106" t="s">
        <v>11</v>
      </c>
      <c r="ER2" s="106" t="s">
        <v>12</v>
      </c>
      <c r="ES2" s="106" t="s">
        <v>13</v>
      </c>
      <c r="ET2" s="167" t="s">
        <v>2726</v>
      </c>
      <c r="EU2" s="168" t="s">
        <v>2727</v>
      </c>
      <c r="EV2" s="169" t="s">
        <v>2728</v>
      </c>
      <c r="EW2" s="106" t="s">
        <v>1</v>
      </c>
      <c r="EX2" s="6" t="s">
        <v>2723</v>
      </c>
      <c r="EY2" s="106" t="s">
        <v>2724</v>
      </c>
      <c r="EZ2" s="106" t="s">
        <v>2725</v>
      </c>
      <c r="FA2" s="106" t="s">
        <v>2358</v>
      </c>
      <c r="FB2" s="106" t="s">
        <v>3</v>
      </c>
      <c r="FC2" s="106" t="s">
        <v>4</v>
      </c>
      <c r="FD2" s="106" t="s">
        <v>2359</v>
      </c>
      <c r="FE2" s="106" t="s">
        <v>6</v>
      </c>
      <c r="FF2" s="106" t="s">
        <v>7</v>
      </c>
      <c r="FG2" s="106" t="s">
        <v>8</v>
      </c>
      <c r="FH2" s="106" t="s">
        <v>9</v>
      </c>
      <c r="FI2" s="106" t="s">
        <v>10</v>
      </c>
      <c r="FJ2" s="106" t="s">
        <v>11</v>
      </c>
      <c r="FK2" s="106" t="s">
        <v>12</v>
      </c>
      <c r="FL2" s="106" t="s">
        <v>13</v>
      </c>
      <c r="FM2" s="167" t="s">
        <v>2726</v>
      </c>
      <c r="FN2" s="168" t="s">
        <v>2727</v>
      </c>
      <c r="FO2" s="169" t="s">
        <v>2728</v>
      </c>
      <c r="FP2" s="106" t="s">
        <v>1</v>
      </c>
      <c r="FQ2" s="6" t="s">
        <v>2723</v>
      </c>
      <c r="FR2" s="106" t="s">
        <v>2724</v>
      </c>
      <c r="FS2" s="106" t="s">
        <v>2725</v>
      </c>
      <c r="FT2" s="106" t="s">
        <v>2358</v>
      </c>
      <c r="FU2" s="106" t="s">
        <v>3</v>
      </c>
      <c r="FV2" s="106" t="s">
        <v>4</v>
      </c>
      <c r="FW2" s="106" t="s">
        <v>2359</v>
      </c>
      <c r="FX2" s="106" t="s">
        <v>6</v>
      </c>
      <c r="FY2" s="106" t="s">
        <v>7</v>
      </c>
      <c r="FZ2" s="106" t="s">
        <v>8</v>
      </c>
      <c r="GA2" s="106" t="s">
        <v>9</v>
      </c>
      <c r="GB2" s="106" t="s">
        <v>10</v>
      </c>
      <c r="GC2" s="106" t="s">
        <v>11</v>
      </c>
      <c r="GD2" s="106" t="s">
        <v>12</v>
      </c>
      <c r="GE2" s="106" t="s">
        <v>13</v>
      </c>
      <c r="GF2" s="167" t="s">
        <v>2726</v>
      </c>
      <c r="GG2" s="168" t="s">
        <v>2727</v>
      </c>
      <c r="GH2" s="169" t="s">
        <v>2728</v>
      </c>
      <c r="GI2" s="106" t="s">
        <v>1</v>
      </c>
      <c r="GJ2" s="6" t="s">
        <v>2723</v>
      </c>
      <c r="GK2" s="106" t="s">
        <v>2724</v>
      </c>
      <c r="GL2" s="106" t="s">
        <v>2725</v>
      </c>
      <c r="GM2" s="106" t="s">
        <v>2358</v>
      </c>
      <c r="GN2" s="106" t="s">
        <v>3</v>
      </c>
      <c r="GO2" s="106" t="s">
        <v>4</v>
      </c>
      <c r="GP2" s="106" t="s">
        <v>2359</v>
      </c>
      <c r="GQ2" s="106" t="s">
        <v>6</v>
      </c>
      <c r="GR2" s="106" t="s">
        <v>7</v>
      </c>
      <c r="GS2" s="106" t="s">
        <v>8</v>
      </c>
      <c r="GT2" s="106" t="s">
        <v>9</v>
      </c>
      <c r="GU2" s="106" t="s">
        <v>10</v>
      </c>
      <c r="GV2" s="106" t="s">
        <v>11</v>
      </c>
      <c r="GW2" s="106" t="s">
        <v>12</v>
      </c>
      <c r="GX2" s="106" t="s">
        <v>13</v>
      </c>
      <c r="GY2" s="167" t="s">
        <v>2726</v>
      </c>
      <c r="GZ2" s="168" t="s">
        <v>2727</v>
      </c>
      <c r="HA2" s="169" t="s">
        <v>2728</v>
      </c>
      <c r="HB2" s="106" t="s">
        <v>1</v>
      </c>
      <c r="HC2" s="6" t="s">
        <v>2723</v>
      </c>
      <c r="HD2" s="106" t="s">
        <v>2724</v>
      </c>
      <c r="HE2" s="106" t="s">
        <v>2725</v>
      </c>
      <c r="HF2" s="106" t="s">
        <v>2358</v>
      </c>
      <c r="HG2" s="106" t="s">
        <v>3</v>
      </c>
      <c r="HH2" s="106" t="s">
        <v>4</v>
      </c>
      <c r="HI2" s="106" t="s">
        <v>2359</v>
      </c>
      <c r="HJ2" s="106" t="s">
        <v>6</v>
      </c>
      <c r="HK2" s="106" t="s">
        <v>7</v>
      </c>
      <c r="HL2" s="106" t="s">
        <v>8</v>
      </c>
      <c r="HM2" s="106" t="s">
        <v>9</v>
      </c>
      <c r="HN2" s="106" t="s">
        <v>10</v>
      </c>
      <c r="HO2" s="106" t="s">
        <v>11</v>
      </c>
      <c r="HP2" s="106" t="s">
        <v>12</v>
      </c>
      <c r="HQ2" s="106" t="s">
        <v>13</v>
      </c>
      <c r="HR2" s="167" t="s">
        <v>2726</v>
      </c>
      <c r="HS2" s="168" t="s">
        <v>2727</v>
      </c>
      <c r="HT2" s="169" t="s">
        <v>2728</v>
      </c>
      <c r="HU2" s="169" t="s">
        <v>2880</v>
      </c>
      <c r="HV2" s="106" t="s">
        <v>1</v>
      </c>
      <c r="HW2" s="6" t="s">
        <v>2723</v>
      </c>
      <c r="HX2" s="106" t="s">
        <v>2724</v>
      </c>
      <c r="HY2" s="106" t="s">
        <v>2725</v>
      </c>
      <c r="HZ2" s="106" t="s">
        <v>2358</v>
      </c>
      <c r="IA2" s="106" t="s">
        <v>3</v>
      </c>
      <c r="IB2" s="106" t="s">
        <v>4</v>
      </c>
      <c r="IC2" s="106" t="s">
        <v>2359</v>
      </c>
      <c r="ID2" s="106" t="s">
        <v>6</v>
      </c>
      <c r="IE2" s="106" t="s">
        <v>7</v>
      </c>
      <c r="IF2" s="106" t="s">
        <v>8</v>
      </c>
      <c r="IG2" s="106" t="s">
        <v>9</v>
      </c>
      <c r="IH2" s="106" t="s">
        <v>10</v>
      </c>
      <c r="II2" s="106" t="s">
        <v>11</v>
      </c>
      <c r="IJ2" s="106" t="s">
        <v>12</v>
      </c>
      <c r="IK2" s="106" t="s">
        <v>13</v>
      </c>
      <c r="IL2" s="167" t="s">
        <v>2726</v>
      </c>
      <c r="IM2" s="168" t="s">
        <v>2727</v>
      </c>
      <c r="IN2" s="169" t="s">
        <v>2728</v>
      </c>
      <c r="IO2" s="106" t="s">
        <v>1</v>
      </c>
      <c r="IP2" s="6" t="s">
        <v>2723</v>
      </c>
      <c r="IQ2" s="106" t="s">
        <v>2724</v>
      </c>
      <c r="IR2" s="106" t="s">
        <v>2725</v>
      </c>
      <c r="IS2" s="106" t="s">
        <v>2358</v>
      </c>
      <c r="IT2" s="106" t="s">
        <v>3</v>
      </c>
      <c r="IU2" s="106" t="s">
        <v>4</v>
      </c>
      <c r="IV2" s="106" t="s">
        <v>2359</v>
      </c>
      <c r="IW2" s="106" t="s">
        <v>6</v>
      </c>
      <c r="IX2" s="106" t="s">
        <v>7</v>
      </c>
      <c r="IY2" s="106" t="s">
        <v>8</v>
      </c>
      <c r="IZ2" s="106" t="s">
        <v>9</v>
      </c>
      <c r="JA2" s="106" t="s">
        <v>10</v>
      </c>
      <c r="JB2" s="106" t="s">
        <v>11</v>
      </c>
      <c r="JC2" s="106" t="s">
        <v>12</v>
      </c>
      <c r="JD2" s="106" t="s">
        <v>13</v>
      </c>
      <c r="JE2" s="167" t="s">
        <v>2726</v>
      </c>
      <c r="JF2" s="168" t="s">
        <v>2727</v>
      </c>
      <c r="JG2" s="169" t="s">
        <v>2728</v>
      </c>
      <c r="JH2" s="106" t="s">
        <v>1</v>
      </c>
      <c r="JI2" s="6" t="s">
        <v>2723</v>
      </c>
      <c r="JJ2" s="106" t="s">
        <v>2724</v>
      </c>
      <c r="JK2" s="106" t="s">
        <v>2725</v>
      </c>
      <c r="JL2" s="106" t="s">
        <v>2358</v>
      </c>
      <c r="JM2" s="106" t="s">
        <v>3</v>
      </c>
      <c r="JN2" s="106" t="s">
        <v>4</v>
      </c>
      <c r="JO2" s="106" t="s">
        <v>2359</v>
      </c>
      <c r="JP2" s="106" t="s">
        <v>6</v>
      </c>
      <c r="JQ2" s="106" t="s">
        <v>7</v>
      </c>
      <c r="JR2" s="106" t="s">
        <v>8</v>
      </c>
      <c r="JS2" s="106" t="s">
        <v>9</v>
      </c>
      <c r="JT2" s="106" t="s">
        <v>10</v>
      </c>
      <c r="JU2" s="106" t="s">
        <v>11</v>
      </c>
      <c r="JV2" s="106" t="s">
        <v>12</v>
      </c>
      <c r="JW2" s="106" t="s">
        <v>13</v>
      </c>
      <c r="JX2" s="167" t="s">
        <v>2726</v>
      </c>
      <c r="JY2" s="168" t="s">
        <v>2727</v>
      </c>
      <c r="JZ2" s="169" t="s">
        <v>2728</v>
      </c>
      <c r="KA2" s="106" t="s">
        <v>1</v>
      </c>
      <c r="KB2" s="6" t="s">
        <v>2723</v>
      </c>
      <c r="KC2" s="106" t="s">
        <v>2724</v>
      </c>
      <c r="KD2" s="106" t="s">
        <v>2725</v>
      </c>
      <c r="KE2" s="106" t="s">
        <v>2358</v>
      </c>
      <c r="KF2" s="106" t="s">
        <v>3</v>
      </c>
      <c r="KG2" s="106" t="s">
        <v>4</v>
      </c>
      <c r="KH2" s="106" t="s">
        <v>2359</v>
      </c>
      <c r="KI2" s="106" t="s">
        <v>6</v>
      </c>
      <c r="KJ2" s="106" t="s">
        <v>7</v>
      </c>
      <c r="KK2" s="106" t="s">
        <v>8</v>
      </c>
      <c r="KL2" s="106" t="s">
        <v>9</v>
      </c>
      <c r="KM2" s="106" t="s">
        <v>10</v>
      </c>
      <c r="KN2" s="106" t="s">
        <v>11</v>
      </c>
      <c r="KO2" s="106" t="s">
        <v>12</v>
      </c>
      <c r="KP2" s="106" t="s">
        <v>13</v>
      </c>
      <c r="KQ2" s="167" t="s">
        <v>2726</v>
      </c>
      <c r="KR2" s="168" t="s">
        <v>2727</v>
      </c>
      <c r="KS2" s="169" t="s">
        <v>2728</v>
      </c>
      <c r="KT2" s="106" t="s">
        <v>1</v>
      </c>
      <c r="KU2" s="6" t="s">
        <v>2723</v>
      </c>
      <c r="KV2" s="106" t="s">
        <v>2724</v>
      </c>
      <c r="KW2" s="106" t="s">
        <v>2725</v>
      </c>
      <c r="KX2" s="106" t="s">
        <v>2358</v>
      </c>
      <c r="KY2" s="106" t="s">
        <v>3</v>
      </c>
      <c r="KZ2" s="106" t="s">
        <v>4</v>
      </c>
      <c r="LA2" s="106" t="s">
        <v>2359</v>
      </c>
      <c r="LB2" s="106" t="s">
        <v>6</v>
      </c>
      <c r="LC2" s="106" t="s">
        <v>7</v>
      </c>
      <c r="LD2" s="106" t="s">
        <v>8</v>
      </c>
      <c r="LE2" s="106" t="s">
        <v>9</v>
      </c>
      <c r="LF2" s="106" t="s">
        <v>10</v>
      </c>
      <c r="LG2" s="106" t="s">
        <v>11</v>
      </c>
      <c r="LH2" s="106" t="s">
        <v>12</v>
      </c>
      <c r="LI2" s="106" t="s">
        <v>13</v>
      </c>
      <c r="LJ2" s="167" t="s">
        <v>2726</v>
      </c>
      <c r="LK2" s="168" t="s">
        <v>2727</v>
      </c>
      <c r="LL2" s="169" t="s">
        <v>2728</v>
      </c>
      <c r="LM2" s="106" t="s">
        <v>1</v>
      </c>
      <c r="LN2" s="6" t="s">
        <v>2723</v>
      </c>
      <c r="LO2" s="106" t="s">
        <v>2724</v>
      </c>
      <c r="LP2" s="106" t="s">
        <v>2725</v>
      </c>
      <c r="LQ2" s="106" t="s">
        <v>2358</v>
      </c>
      <c r="LR2" s="106" t="s">
        <v>3</v>
      </c>
      <c r="LS2" s="106" t="s">
        <v>4</v>
      </c>
      <c r="LT2" s="106" t="s">
        <v>2359</v>
      </c>
      <c r="LU2" s="106" t="s">
        <v>6</v>
      </c>
      <c r="LV2" s="106" t="s">
        <v>7</v>
      </c>
      <c r="LW2" s="106" t="s">
        <v>8</v>
      </c>
      <c r="LX2" s="106" t="s">
        <v>9</v>
      </c>
      <c r="LY2" s="106" t="s">
        <v>10</v>
      </c>
      <c r="LZ2" s="106" t="s">
        <v>11</v>
      </c>
      <c r="MA2" s="106" t="s">
        <v>12</v>
      </c>
      <c r="MB2" s="106" t="s">
        <v>13</v>
      </c>
      <c r="MC2" s="167" t="s">
        <v>2726</v>
      </c>
      <c r="MD2" s="168" t="s">
        <v>2727</v>
      </c>
      <c r="ME2" s="169" t="s">
        <v>2728</v>
      </c>
      <c r="MF2" s="106" t="s">
        <v>1</v>
      </c>
      <c r="MG2" s="6" t="s">
        <v>2723</v>
      </c>
      <c r="MH2" s="106" t="s">
        <v>2724</v>
      </c>
      <c r="MI2" s="106" t="s">
        <v>2725</v>
      </c>
      <c r="MJ2" s="106" t="s">
        <v>2358</v>
      </c>
      <c r="MK2" s="106" t="s">
        <v>3</v>
      </c>
      <c r="ML2" s="106" t="s">
        <v>4</v>
      </c>
      <c r="MM2" s="106" t="s">
        <v>2359</v>
      </c>
      <c r="MN2" s="106" t="s">
        <v>6</v>
      </c>
      <c r="MO2" s="106" t="s">
        <v>7</v>
      </c>
      <c r="MP2" s="106" t="s">
        <v>8</v>
      </c>
      <c r="MQ2" s="106" t="s">
        <v>9</v>
      </c>
      <c r="MR2" s="106" t="s">
        <v>10</v>
      </c>
      <c r="MS2" s="106" t="s">
        <v>11</v>
      </c>
      <c r="MT2" s="106" t="s">
        <v>12</v>
      </c>
      <c r="MU2" s="106" t="s">
        <v>13</v>
      </c>
      <c r="MV2" s="167" t="s">
        <v>2726</v>
      </c>
      <c r="MW2" s="168" t="s">
        <v>2727</v>
      </c>
      <c r="MX2" s="169" t="s">
        <v>2728</v>
      </c>
      <c r="MY2" s="106" t="s">
        <v>1</v>
      </c>
      <c r="MZ2" s="6" t="s">
        <v>2723</v>
      </c>
      <c r="NA2" s="106" t="s">
        <v>2724</v>
      </c>
      <c r="NB2" s="106" t="s">
        <v>2725</v>
      </c>
      <c r="NC2" s="106" t="s">
        <v>2358</v>
      </c>
      <c r="ND2" s="106" t="s">
        <v>3</v>
      </c>
      <c r="NE2" s="106" t="s">
        <v>4</v>
      </c>
      <c r="NF2" s="106" t="s">
        <v>2359</v>
      </c>
      <c r="NG2" s="106" t="s">
        <v>6</v>
      </c>
      <c r="NH2" s="106" t="s">
        <v>7</v>
      </c>
      <c r="NI2" s="106" t="s">
        <v>8</v>
      </c>
      <c r="NJ2" s="106" t="s">
        <v>9</v>
      </c>
      <c r="NK2" s="106" t="s">
        <v>10</v>
      </c>
      <c r="NL2" s="106" t="s">
        <v>11</v>
      </c>
      <c r="NM2" s="106" t="s">
        <v>12</v>
      </c>
      <c r="NN2" s="106" t="s">
        <v>13</v>
      </c>
      <c r="NO2" s="167" t="s">
        <v>2726</v>
      </c>
      <c r="NP2" s="168" t="s">
        <v>2727</v>
      </c>
      <c r="NQ2" s="169" t="s">
        <v>2728</v>
      </c>
      <c r="NR2" s="106" t="s">
        <v>1</v>
      </c>
      <c r="NS2" s="6" t="s">
        <v>2723</v>
      </c>
      <c r="NT2" s="106" t="s">
        <v>2724</v>
      </c>
      <c r="NU2" s="106" t="s">
        <v>2725</v>
      </c>
      <c r="NV2" s="106" t="s">
        <v>2358</v>
      </c>
      <c r="NW2" s="106" t="s">
        <v>3</v>
      </c>
      <c r="NX2" s="106" t="s">
        <v>4</v>
      </c>
      <c r="NY2" s="106" t="s">
        <v>2359</v>
      </c>
      <c r="NZ2" s="106" t="s">
        <v>6</v>
      </c>
      <c r="OA2" s="106" t="s">
        <v>7</v>
      </c>
      <c r="OB2" s="106" t="s">
        <v>8</v>
      </c>
      <c r="OC2" s="106" t="s">
        <v>9</v>
      </c>
      <c r="OD2" s="106" t="s">
        <v>10</v>
      </c>
      <c r="OE2" s="106" t="s">
        <v>11</v>
      </c>
      <c r="OF2" s="106" t="s">
        <v>12</v>
      </c>
      <c r="OG2" s="106" t="s">
        <v>13</v>
      </c>
      <c r="OH2" s="167" t="s">
        <v>2726</v>
      </c>
      <c r="OI2" s="168" t="s">
        <v>2727</v>
      </c>
      <c r="OJ2" s="169" t="s">
        <v>2728</v>
      </c>
      <c r="OK2" s="106" t="s">
        <v>1</v>
      </c>
      <c r="OL2" s="6" t="s">
        <v>2723</v>
      </c>
      <c r="OM2" s="106" t="s">
        <v>2724</v>
      </c>
      <c r="ON2" s="106" t="s">
        <v>2725</v>
      </c>
      <c r="OO2" s="106" t="s">
        <v>2358</v>
      </c>
      <c r="OP2" s="106" t="s">
        <v>3</v>
      </c>
      <c r="OQ2" s="106" t="s">
        <v>4</v>
      </c>
      <c r="OR2" s="106" t="s">
        <v>2359</v>
      </c>
      <c r="OS2" s="106" t="s">
        <v>6</v>
      </c>
      <c r="OT2" s="106" t="s">
        <v>7</v>
      </c>
      <c r="OU2" s="106" t="s">
        <v>8</v>
      </c>
      <c r="OV2" s="106" t="s">
        <v>9</v>
      </c>
      <c r="OW2" s="106" t="s">
        <v>10</v>
      </c>
      <c r="OX2" s="106" t="s">
        <v>11</v>
      </c>
      <c r="OY2" s="106" t="s">
        <v>12</v>
      </c>
      <c r="OZ2" s="106" t="s">
        <v>13</v>
      </c>
      <c r="PA2" s="167" t="s">
        <v>2726</v>
      </c>
      <c r="PB2" s="168" t="s">
        <v>2727</v>
      </c>
      <c r="PC2" s="169" t="s">
        <v>2728</v>
      </c>
      <c r="PD2" s="106" t="s">
        <v>1</v>
      </c>
      <c r="PE2" s="6" t="s">
        <v>2723</v>
      </c>
      <c r="PF2" s="106" t="s">
        <v>2724</v>
      </c>
      <c r="PG2" s="106" t="s">
        <v>2725</v>
      </c>
      <c r="PH2" s="106" t="s">
        <v>2358</v>
      </c>
      <c r="PI2" s="106" t="s">
        <v>3</v>
      </c>
      <c r="PJ2" s="106" t="s">
        <v>4</v>
      </c>
      <c r="PK2" s="106" t="s">
        <v>2359</v>
      </c>
      <c r="PL2" s="106" t="s">
        <v>6</v>
      </c>
      <c r="PM2" s="106" t="s">
        <v>7</v>
      </c>
      <c r="PN2" s="106" t="s">
        <v>8</v>
      </c>
      <c r="PO2" s="106" t="s">
        <v>9</v>
      </c>
      <c r="PP2" s="106" t="s">
        <v>10</v>
      </c>
      <c r="PQ2" s="106" t="s">
        <v>11</v>
      </c>
      <c r="PR2" s="106" t="s">
        <v>12</v>
      </c>
      <c r="PS2" s="106" t="s">
        <v>13</v>
      </c>
      <c r="PT2" s="167" t="s">
        <v>2726</v>
      </c>
      <c r="PU2" s="168" t="s">
        <v>2727</v>
      </c>
      <c r="PV2" s="169" t="s">
        <v>2728</v>
      </c>
      <c r="PW2" s="106" t="s">
        <v>1</v>
      </c>
      <c r="PX2" s="6" t="s">
        <v>2723</v>
      </c>
      <c r="PY2" s="106" t="s">
        <v>2724</v>
      </c>
      <c r="PZ2" s="106" t="s">
        <v>2725</v>
      </c>
      <c r="QA2" s="106" t="s">
        <v>2358</v>
      </c>
      <c r="QB2" s="106" t="s">
        <v>3</v>
      </c>
      <c r="QC2" s="106" t="s">
        <v>4</v>
      </c>
      <c r="QD2" s="106" t="s">
        <v>2359</v>
      </c>
      <c r="QE2" s="106" t="s">
        <v>6</v>
      </c>
      <c r="QF2" s="106" t="s">
        <v>7</v>
      </c>
      <c r="QG2" s="106" t="s">
        <v>8</v>
      </c>
      <c r="QH2" s="106" t="s">
        <v>9</v>
      </c>
      <c r="QI2" s="106" t="s">
        <v>10</v>
      </c>
      <c r="QJ2" s="106" t="s">
        <v>11</v>
      </c>
      <c r="QK2" s="106" t="s">
        <v>12</v>
      </c>
      <c r="QL2" s="106" t="s">
        <v>13</v>
      </c>
      <c r="QM2" s="167" t="s">
        <v>2726</v>
      </c>
      <c r="QN2" s="168" t="s">
        <v>2727</v>
      </c>
      <c r="QO2" s="169" t="s">
        <v>2728</v>
      </c>
      <c r="QP2" s="106" t="s">
        <v>1</v>
      </c>
      <c r="QQ2" s="6" t="s">
        <v>2723</v>
      </c>
      <c r="QR2" s="106" t="s">
        <v>2724</v>
      </c>
      <c r="QS2" s="106" t="s">
        <v>2725</v>
      </c>
      <c r="QT2" s="106" t="s">
        <v>2358</v>
      </c>
      <c r="QU2" s="106" t="s">
        <v>3</v>
      </c>
      <c r="QV2" s="106" t="s">
        <v>4</v>
      </c>
      <c r="QW2" s="106" t="s">
        <v>2359</v>
      </c>
      <c r="QX2" s="106" t="s">
        <v>6</v>
      </c>
      <c r="QY2" s="106" t="s">
        <v>7</v>
      </c>
      <c r="QZ2" s="106" t="s">
        <v>8</v>
      </c>
      <c r="RA2" s="106" t="s">
        <v>9</v>
      </c>
      <c r="RB2" s="106" t="s">
        <v>10</v>
      </c>
      <c r="RC2" s="106" t="s">
        <v>11</v>
      </c>
      <c r="RD2" s="106" t="s">
        <v>12</v>
      </c>
      <c r="RE2" s="106" t="s">
        <v>13</v>
      </c>
      <c r="RF2" s="167" t="s">
        <v>2726</v>
      </c>
      <c r="RG2" s="168" t="s">
        <v>2727</v>
      </c>
      <c r="RH2" s="169" t="s">
        <v>2728</v>
      </c>
      <c r="RI2" s="106" t="s">
        <v>1</v>
      </c>
      <c r="RJ2" s="6" t="s">
        <v>2723</v>
      </c>
      <c r="RK2" s="106" t="s">
        <v>2724</v>
      </c>
      <c r="RL2" s="106" t="s">
        <v>2725</v>
      </c>
      <c r="RM2" s="106" t="s">
        <v>2358</v>
      </c>
      <c r="RN2" s="106" t="s">
        <v>3</v>
      </c>
      <c r="RO2" s="106" t="s">
        <v>4</v>
      </c>
      <c r="RP2" s="106" t="s">
        <v>2359</v>
      </c>
      <c r="RQ2" s="106" t="s">
        <v>6</v>
      </c>
      <c r="RR2" s="106" t="s">
        <v>7</v>
      </c>
      <c r="RS2" s="106" t="s">
        <v>8</v>
      </c>
      <c r="RT2" s="106" t="s">
        <v>9</v>
      </c>
      <c r="RU2" s="106" t="s">
        <v>10</v>
      </c>
      <c r="RV2" s="106" t="s">
        <v>11</v>
      </c>
      <c r="RW2" s="106" t="s">
        <v>12</v>
      </c>
      <c r="RX2" s="106" t="s">
        <v>13</v>
      </c>
      <c r="RY2" s="167" t="s">
        <v>2726</v>
      </c>
      <c r="RZ2" s="168" t="s">
        <v>2727</v>
      </c>
      <c r="SA2" s="169" t="s">
        <v>2728</v>
      </c>
      <c r="SB2" s="106" t="s">
        <v>1</v>
      </c>
      <c r="SC2" s="6" t="s">
        <v>2723</v>
      </c>
      <c r="SD2" s="106" t="s">
        <v>2724</v>
      </c>
      <c r="SE2" s="106" t="s">
        <v>2725</v>
      </c>
      <c r="SF2" s="106" t="s">
        <v>2358</v>
      </c>
      <c r="SG2" s="106" t="s">
        <v>3</v>
      </c>
      <c r="SH2" s="106" t="s">
        <v>4</v>
      </c>
      <c r="SI2" s="106" t="s">
        <v>2359</v>
      </c>
      <c r="SJ2" s="106" t="s">
        <v>6</v>
      </c>
      <c r="SK2" s="106" t="s">
        <v>7</v>
      </c>
      <c r="SL2" s="106" t="s">
        <v>8</v>
      </c>
      <c r="SM2" s="106" t="s">
        <v>9</v>
      </c>
      <c r="SN2" s="106" t="s">
        <v>10</v>
      </c>
      <c r="SO2" s="106" t="s">
        <v>11</v>
      </c>
      <c r="SP2" s="106" t="s">
        <v>12</v>
      </c>
      <c r="SQ2" s="106" t="s">
        <v>13</v>
      </c>
      <c r="SR2" s="167" t="s">
        <v>2726</v>
      </c>
      <c r="SS2" s="168" t="s">
        <v>2727</v>
      </c>
      <c r="ST2" s="169" t="s">
        <v>2728</v>
      </c>
    </row>
    <row r="3" spans="1:514">
      <c r="A3" s="106" t="s">
        <v>2362</v>
      </c>
      <c r="B3" s="6" t="s">
        <v>2736</v>
      </c>
      <c r="C3" s="106" t="s">
        <v>2690</v>
      </c>
      <c r="D3" s="106">
        <v>8</v>
      </c>
      <c r="E3" s="1">
        <v>0.31042824074074077</v>
      </c>
      <c r="F3" s="1">
        <v>0.2668402777777778</v>
      </c>
      <c r="G3" s="1">
        <v>1.1736111111111109E-2</v>
      </c>
      <c r="H3" s="1">
        <v>3.1828703703703706E-2</v>
      </c>
      <c r="I3">
        <v>57</v>
      </c>
      <c r="J3">
        <v>549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s="106">
        <f t="shared" ref="Q3:Q28" si="0">J3-L3</f>
        <v>549</v>
      </c>
      <c r="R3" s="106">
        <v>524</v>
      </c>
      <c r="S3" s="27">
        <f t="shared" ref="S3:S28" si="1">Q3/R3*100</f>
        <v>104.7709923664122</v>
      </c>
      <c r="T3" s="106" t="s">
        <v>2362</v>
      </c>
      <c r="U3" s="6" t="s">
        <v>2736</v>
      </c>
      <c r="V3" s="106" t="s">
        <v>2690</v>
      </c>
      <c r="W3" s="106">
        <v>8</v>
      </c>
      <c r="X3" s="1">
        <v>0.27075231481481482</v>
      </c>
      <c r="Y3" s="1">
        <v>0.20365740740740743</v>
      </c>
      <c r="Z3" s="1">
        <v>5.5023148148148147E-2</v>
      </c>
      <c r="AA3" s="1">
        <v>1.2060185185185186E-2</v>
      </c>
      <c r="AB3">
        <v>77</v>
      </c>
      <c r="AC3">
        <v>543</v>
      </c>
      <c r="AD3">
        <v>530</v>
      </c>
      <c r="AE3">
        <v>7</v>
      </c>
      <c r="AF3">
        <v>0</v>
      </c>
      <c r="AG3">
        <v>0</v>
      </c>
      <c r="AH3">
        <v>0</v>
      </c>
      <c r="AI3">
        <v>98.7</v>
      </c>
      <c r="AJ3" s="106">
        <f t="shared" ref="AJ3:AJ28" si="2">AC3-AE3</f>
        <v>536</v>
      </c>
      <c r="AK3" s="106">
        <v>524</v>
      </c>
      <c r="AL3" s="27">
        <f t="shared" ref="AL3:AL21" si="3">AJ3/AK3*100</f>
        <v>102.29007633587786</v>
      </c>
      <c r="AM3" s="106" t="s">
        <v>2362</v>
      </c>
      <c r="AN3" s="6" t="s">
        <v>2736</v>
      </c>
      <c r="AO3" s="106" t="s">
        <v>2690</v>
      </c>
      <c r="AP3" s="106">
        <v>8</v>
      </c>
      <c r="AQ3" s="1">
        <v>0.28690972222222222</v>
      </c>
      <c r="AR3" s="1">
        <v>0.239375</v>
      </c>
      <c r="AS3" s="1">
        <v>3.7662037037037036E-2</v>
      </c>
      <c r="AT3" s="1">
        <v>9.8495370370370369E-3</v>
      </c>
      <c r="AU3">
        <v>50</v>
      </c>
      <c r="AV3">
        <v>531</v>
      </c>
      <c r="AW3">
        <v>169</v>
      </c>
      <c r="AX3">
        <v>6</v>
      </c>
      <c r="AY3">
        <v>0</v>
      </c>
      <c r="AZ3">
        <v>0</v>
      </c>
      <c r="BA3">
        <v>0</v>
      </c>
      <c r="BB3">
        <v>96.57</v>
      </c>
      <c r="BC3" s="106">
        <f t="shared" ref="BC3:BC12" si="4">AV3-AX3</f>
        <v>525</v>
      </c>
      <c r="BD3" s="106">
        <v>524</v>
      </c>
      <c r="BE3" s="27">
        <f t="shared" ref="BE3:BE12" si="5">BC3/BD3*100</f>
        <v>100.1908396946565</v>
      </c>
      <c r="BF3" s="106" t="s">
        <v>2362</v>
      </c>
      <c r="BG3" s="6" t="s">
        <v>2736</v>
      </c>
      <c r="BH3" s="106" t="s">
        <v>2690</v>
      </c>
      <c r="BI3" s="106">
        <v>8</v>
      </c>
      <c r="BJ3" s="1">
        <v>0.27539351851851851</v>
      </c>
      <c r="BK3" s="1">
        <v>0.23106481481481481</v>
      </c>
      <c r="BL3" s="1">
        <v>1.3993055555555555E-2</v>
      </c>
      <c r="BM3" s="1">
        <v>3.0312499999999996E-2</v>
      </c>
      <c r="BN3">
        <v>106</v>
      </c>
      <c r="BO3">
        <v>545</v>
      </c>
      <c r="BP3">
        <v>361</v>
      </c>
      <c r="BQ3">
        <v>6</v>
      </c>
      <c r="BR3">
        <v>0</v>
      </c>
      <c r="BS3">
        <v>0</v>
      </c>
      <c r="BT3">
        <v>0</v>
      </c>
      <c r="BU3">
        <v>98.37</v>
      </c>
      <c r="BV3" s="106">
        <f t="shared" ref="BV3:BV12" si="6">BO3-BQ3</f>
        <v>539</v>
      </c>
      <c r="BW3" s="106">
        <v>524</v>
      </c>
      <c r="BX3" s="27">
        <f>BV3/BW3*100</f>
        <v>102.86259541984732</v>
      </c>
      <c r="BY3" s="106" t="s">
        <v>2362</v>
      </c>
      <c r="BZ3" s="6" t="s">
        <v>2736</v>
      </c>
      <c r="CA3" s="106" t="s">
        <v>2690</v>
      </c>
      <c r="CB3" s="106">
        <v>8</v>
      </c>
      <c r="CC3" s="1">
        <v>0.29271990740740744</v>
      </c>
      <c r="CD3" s="1">
        <v>0.26005787037037037</v>
      </c>
      <c r="CE3" s="1">
        <v>2.5717592592592594E-2</v>
      </c>
      <c r="CF3" s="1">
        <v>6.9328703703703696E-3</v>
      </c>
      <c r="CG3">
        <v>46</v>
      </c>
      <c r="CH3">
        <v>548</v>
      </c>
      <c r="CI3">
        <v>226</v>
      </c>
      <c r="CJ3">
        <v>5</v>
      </c>
      <c r="CK3">
        <v>0</v>
      </c>
      <c r="CL3">
        <v>0</v>
      </c>
      <c r="CM3">
        <v>0</v>
      </c>
      <c r="CN3">
        <v>97.84</v>
      </c>
      <c r="CO3" s="106">
        <f t="shared" ref="CO3:CO28" si="7">CH3-CJ3</f>
        <v>543</v>
      </c>
      <c r="CP3" s="106">
        <v>524</v>
      </c>
      <c r="CQ3" s="27">
        <f t="shared" ref="CQ3:CQ8" si="8">CO3/CP3*100</f>
        <v>103.62595419847329</v>
      </c>
      <c r="CR3" s="106" t="s">
        <v>2362</v>
      </c>
      <c r="CS3" s="6" t="s">
        <v>2736</v>
      </c>
      <c r="CT3" s="106" t="s">
        <v>2690</v>
      </c>
      <c r="CU3" s="106">
        <v>8</v>
      </c>
      <c r="CV3" s="1">
        <v>0.29271990740740744</v>
      </c>
      <c r="CW3" s="1">
        <v>0.26005787037037037</v>
      </c>
      <c r="CX3" s="1">
        <v>2.5717592592592594E-2</v>
      </c>
      <c r="CY3" s="1">
        <v>6.9328703703703696E-3</v>
      </c>
      <c r="CZ3">
        <v>46</v>
      </c>
      <c r="DA3">
        <v>548</v>
      </c>
      <c r="DB3">
        <v>226</v>
      </c>
      <c r="DC3">
        <v>5</v>
      </c>
      <c r="DD3">
        <v>0</v>
      </c>
      <c r="DE3">
        <v>0</v>
      </c>
      <c r="DF3">
        <v>0</v>
      </c>
      <c r="DG3">
        <v>97.84</v>
      </c>
      <c r="DH3" s="106">
        <f t="shared" ref="DH3:DH28" si="9">DA3-DC3</f>
        <v>543</v>
      </c>
      <c r="DI3" s="106">
        <v>524</v>
      </c>
      <c r="DJ3" s="27">
        <f t="shared" ref="DJ3:DJ8" si="10">DH3/DI3*100</f>
        <v>103.62595419847329</v>
      </c>
      <c r="DK3" s="106" t="s">
        <v>2362</v>
      </c>
      <c r="DL3" s="6" t="s">
        <v>2736</v>
      </c>
      <c r="DM3" s="106" t="s">
        <v>2690</v>
      </c>
      <c r="DN3" s="106">
        <v>8</v>
      </c>
      <c r="DO3" s="10">
        <v>1.4362152777777777</v>
      </c>
      <c r="DP3" s="10">
        <v>1.2010300925925925</v>
      </c>
      <c r="DQ3" s="1">
        <v>0.1441435185185185</v>
      </c>
      <c r="DR3" s="1">
        <v>9.1030092592592593E-2</v>
      </c>
      <c r="DS3">
        <v>336</v>
      </c>
      <c r="DT3">
        <v>2716</v>
      </c>
      <c r="DU3">
        <v>1286</v>
      </c>
      <c r="DV3">
        <v>24</v>
      </c>
      <c r="DW3">
        <v>0</v>
      </c>
      <c r="DX3">
        <v>0</v>
      </c>
      <c r="DY3">
        <v>0</v>
      </c>
      <c r="DZ3">
        <v>98.17</v>
      </c>
      <c r="EA3" s="106">
        <f t="shared" ref="EA3:EA28" si="11">DT3-DV3</f>
        <v>2692</v>
      </c>
      <c r="EB3" s="106">
        <f t="shared" ref="EB3:EB28" si="12">SUM(R3,AK3,BD3,BW3,DI3)</f>
        <v>2620</v>
      </c>
      <c r="EC3" s="27">
        <f t="shared" ref="EC3:EC28" si="13">EA3/EB3*100</f>
        <v>102.74809160305342</v>
      </c>
      <c r="ED3" s="106" t="s">
        <v>2362</v>
      </c>
      <c r="EE3" s="6" t="s">
        <v>2736</v>
      </c>
      <c r="EF3" s="106" t="s">
        <v>2690</v>
      </c>
      <c r="EG3" s="106">
        <v>8</v>
      </c>
      <c r="EH3" s="1">
        <v>0.30440972222222223</v>
      </c>
      <c r="EI3" s="1">
        <v>0.24784722222222222</v>
      </c>
      <c r="EJ3" s="1">
        <v>4.206018518518518E-2</v>
      </c>
      <c r="EK3" s="1">
        <v>1.4490740740740742E-2</v>
      </c>
      <c r="EL3">
        <v>74</v>
      </c>
      <c r="EM3">
        <v>538</v>
      </c>
      <c r="EN3">
        <v>12</v>
      </c>
      <c r="EO3">
        <v>0</v>
      </c>
      <c r="EP3">
        <v>0</v>
      </c>
      <c r="EQ3">
        <v>0</v>
      </c>
      <c r="ER3">
        <v>0</v>
      </c>
      <c r="ES3">
        <v>100</v>
      </c>
      <c r="ET3" s="106">
        <f t="shared" ref="ET3:ET20" si="14">EM3-EO3</f>
        <v>538</v>
      </c>
      <c r="EU3" s="106">
        <v>524</v>
      </c>
      <c r="EV3" s="27">
        <f t="shared" ref="EV3:EV20" si="15">ET3/EU3*100</f>
        <v>102.67175572519085</v>
      </c>
      <c r="EW3" s="106" t="s">
        <v>2362</v>
      </c>
      <c r="EX3" s="6" t="s">
        <v>2736</v>
      </c>
      <c r="EY3" s="106" t="s">
        <v>2690</v>
      </c>
      <c r="EZ3" s="106">
        <v>8</v>
      </c>
      <c r="FA3" s="1">
        <v>6.0555555555555557E-2</v>
      </c>
      <c r="FB3" s="1">
        <v>4.8472222222222222E-2</v>
      </c>
      <c r="FC3" s="1">
        <v>6.9560185185185185E-3</v>
      </c>
      <c r="FD3" s="1">
        <v>5.115740740740741E-3</v>
      </c>
      <c r="FE3">
        <v>13</v>
      </c>
      <c r="FF3">
        <v>62</v>
      </c>
      <c r="FG3">
        <v>515</v>
      </c>
      <c r="FH3">
        <v>9</v>
      </c>
      <c r="FI3">
        <v>0</v>
      </c>
      <c r="FJ3">
        <v>0</v>
      </c>
      <c r="FK3">
        <v>0</v>
      </c>
      <c r="FL3">
        <v>98.28</v>
      </c>
      <c r="FM3" s="106">
        <f t="shared" ref="FM3:FM28" si="16">FF3-FH3</f>
        <v>53</v>
      </c>
      <c r="FN3" s="106"/>
      <c r="FO3" s="27" t="e">
        <f t="shared" ref="FO3:FO28" si="17">FM3/FN3*100</f>
        <v>#DIV/0!</v>
      </c>
      <c r="FP3" s="106" t="s">
        <v>2362</v>
      </c>
      <c r="FQ3" s="6" t="s">
        <v>2736</v>
      </c>
      <c r="FR3" s="106" t="s">
        <v>2690</v>
      </c>
      <c r="FS3" s="106"/>
      <c r="FT3" s="1">
        <v>5.3587962962962964E-3</v>
      </c>
      <c r="FU3" s="1">
        <v>2.9166666666666668E-3</v>
      </c>
      <c r="FV3" s="1">
        <v>2.3958333333333336E-3</v>
      </c>
      <c r="FW3" s="1">
        <v>3.4722222222222222E-5</v>
      </c>
      <c r="FX3">
        <v>4</v>
      </c>
      <c r="FY3">
        <v>9</v>
      </c>
      <c r="FZ3">
        <v>69</v>
      </c>
      <c r="GA3">
        <v>5</v>
      </c>
      <c r="GB3">
        <v>0</v>
      </c>
      <c r="GC3">
        <v>0</v>
      </c>
      <c r="GD3">
        <v>0</v>
      </c>
      <c r="GE3">
        <v>93.24</v>
      </c>
      <c r="GF3" s="106">
        <f t="shared" ref="GF3:GF28" si="18">FY3-GA3</f>
        <v>4</v>
      </c>
      <c r="GG3" s="106"/>
      <c r="GH3" s="27" t="e">
        <f t="shared" ref="GH3:GH11" si="19">GF3/GG3*100</f>
        <v>#DIV/0!</v>
      </c>
      <c r="GI3" s="106" t="s">
        <v>2362</v>
      </c>
      <c r="GJ3" s="6" t="s">
        <v>2736</v>
      </c>
      <c r="GK3" s="106" t="s">
        <v>2690</v>
      </c>
      <c r="GL3" s="106"/>
      <c r="GM3" s="1">
        <v>0</v>
      </c>
      <c r="GN3" s="1">
        <v>0</v>
      </c>
      <c r="GO3" s="1">
        <v>0</v>
      </c>
      <c r="GP3" s="1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 s="106">
        <f t="shared" ref="GY3:GY28" si="20">GR3-GT3</f>
        <v>0</v>
      </c>
      <c r="GZ3" s="106"/>
      <c r="HA3" s="27" t="e">
        <f t="shared" ref="HA3:HA8" si="21">GY3/GZ3*100</f>
        <v>#DIV/0!</v>
      </c>
      <c r="HB3" s="106" t="s">
        <v>2362</v>
      </c>
      <c r="HC3" s="6" t="s">
        <v>2736</v>
      </c>
      <c r="HD3" s="106" t="s">
        <v>2690</v>
      </c>
      <c r="HE3" s="106">
        <v>8</v>
      </c>
      <c r="HF3" s="1">
        <v>0.19200231481481481</v>
      </c>
      <c r="HG3" s="1">
        <v>0.16111111111111112</v>
      </c>
      <c r="HH3" s="1">
        <v>2.0196759259259258E-2</v>
      </c>
      <c r="HI3" s="1">
        <v>1.068287037037037E-2</v>
      </c>
      <c r="HJ3">
        <v>36</v>
      </c>
      <c r="HK3">
        <v>555</v>
      </c>
      <c r="HL3">
        <v>553</v>
      </c>
      <c r="HM3">
        <v>15</v>
      </c>
      <c r="HN3">
        <v>0</v>
      </c>
      <c r="HO3">
        <v>0</v>
      </c>
      <c r="HP3">
        <v>0</v>
      </c>
      <c r="HQ3">
        <v>97.36</v>
      </c>
      <c r="HR3" s="106">
        <f t="shared" ref="HR3:HR28" si="22">HK3-HM3</f>
        <v>540</v>
      </c>
      <c r="HS3" s="106">
        <v>524</v>
      </c>
      <c r="HT3" s="27">
        <f t="shared" ref="HT3:HT28" si="23">HR3/HS3*100</f>
        <v>103.05343511450383</v>
      </c>
      <c r="HU3" s="106">
        <f t="shared" ref="HU3:HU28" si="24">HS3-HR3</f>
        <v>-16</v>
      </c>
      <c r="HV3" s="106" t="s">
        <v>2362</v>
      </c>
      <c r="HW3" s="6" t="s">
        <v>2736</v>
      </c>
      <c r="HX3" s="106" t="s">
        <v>2690</v>
      </c>
      <c r="HY3" s="106">
        <v>8</v>
      </c>
      <c r="HZ3" s="1">
        <v>0.19200231481481481</v>
      </c>
      <c r="IA3" s="1">
        <v>0.16111111111111112</v>
      </c>
      <c r="IB3" s="1">
        <v>2.0196759259259258E-2</v>
      </c>
      <c r="IC3" s="1">
        <v>1.068287037037037E-2</v>
      </c>
      <c r="ID3">
        <v>36</v>
      </c>
      <c r="IE3">
        <v>555</v>
      </c>
      <c r="IF3">
        <v>553</v>
      </c>
      <c r="IG3">
        <v>15</v>
      </c>
      <c r="IH3">
        <v>0</v>
      </c>
      <c r="II3">
        <v>0</v>
      </c>
      <c r="IJ3">
        <v>0</v>
      </c>
      <c r="IK3">
        <v>97.36</v>
      </c>
      <c r="IL3" s="106">
        <f t="shared" ref="IL3:IL28" si="25">IE3-IG3</f>
        <v>540</v>
      </c>
      <c r="IM3" s="106">
        <v>524</v>
      </c>
      <c r="IN3" s="27">
        <f t="shared" ref="IN3:IN12" si="26">IL3/IM3*100</f>
        <v>103.05343511450383</v>
      </c>
      <c r="IO3" s="106" t="s">
        <v>2362</v>
      </c>
      <c r="IP3" s="6" t="s">
        <v>2736</v>
      </c>
      <c r="IQ3" s="106" t="s">
        <v>2690</v>
      </c>
      <c r="IR3" s="106">
        <v>8</v>
      </c>
      <c r="IS3" s="1">
        <v>0.56234953703703705</v>
      </c>
      <c r="IT3" s="1">
        <v>0.46037037037037037</v>
      </c>
      <c r="IU3" s="1">
        <v>7.1631944444444443E-2</v>
      </c>
      <c r="IV3" s="1">
        <v>3.0347222222222223E-2</v>
      </c>
      <c r="IW3">
        <v>127</v>
      </c>
      <c r="IX3">
        <v>1164</v>
      </c>
      <c r="IY3">
        <v>1149</v>
      </c>
      <c r="IZ3">
        <v>29</v>
      </c>
      <c r="JA3">
        <v>0</v>
      </c>
      <c r="JB3">
        <v>0</v>
      </c>
      <c r="JC3">
        <v>0</v>
      </c>
      <c r="JD3">
        <v>97.54</v>
      </c>
      <c r="JE3" s="106">
        <f t="shared" ref="JE3:JE28" si="27">IX3-IZ3</f>
        <v>1135</v>
      </c>
      <c r="JF3" s="106">
        <f>SUM(EU3,FN3,GG3,GZ3,IM3)</f>
        <v>1048</v>
      </c>
      <c r="JG3" s="27">
        <f t="shared" ref="JG3:JG8" si="28">JE3/JF3*100</f>
        <v>108.30152671755727</v>
      </c>
      <c r="JH3" s="106" t="s">
        <v>2362</v>
      </c>
      <c r="JI3" s="6" t="s">
        <v>2736</v>
      </c>
      <c r="JJ3" s="106" t="s">
        <v>2690</v>
      </c>
      <c r="JK3" s="106">
        <v>8</v>
      </c>
      <c r="JL3" s="1">
        <v>2.4699074074074078E-2</v>
      </c>
      <c r="JM3" s="1">
        <v>2.2326388888888885E-2</v>
      </c>
      <c r="JN3" s="1">
        <v>4.8611111111111104E-4</v>
      </c>
      <c r="JO3" s="1">
        <v>1.8750000000000001E-3</v>
      </c>
      <c r="JP3">
        <v>2</v>
      </c>
      <c r="JQ3">
        <v>14</v>
      </c>
      <c r="JR3">
        <v>26</v>
      </c>
      <c r="JS3">
        <v>0</v>
      </c>
      <c r="JT3">
        <v>0</v>
      </c>
      <c r="JU3">
        <v>0</v>
      </c>
      <c r="JV3">
        <v>0</v>
      </c>
      <c r="JW3">
        <v>100</v>
      </c>
      <c r="JX3" s="106">
        <f t="shared" ref="JX3:JX28" si="29">JQ3-JS3</f>
        <v>14</v>
      </c>
      <c r="JY3" s="106"/>
      <c r="JZ3" s="27" t="e">
        <f t="shared" ref="JZ3:JZ28" si="30">JX3/JY3*100</f>
        <v>#DIV/0!</v>
      </c>
      <c r="KA3" s="106" t="s">
        <v>2362</v>
      </c>
      <c r="KB3" s="6" t="s">
        <v>2736</v>
      </c>
      <c r="KC3" s="106" t="s">
        <v>2690</v>
      </c>
      <c r="KD3" s="106">
        <v>8</v>
      </c>
      <c r="KE3" s="1">
        <v>0</v>
      </c>
      <c r="KF3" s="1">
        <v>0</v>
      </c>
      <c r="KG3" s="1">
        <v>0</v>
      </c>
      <c r="KH3" s="1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 s="106">
        <f t="shared" ref="KQ3:KQ28" si="31">KJ3-KL3</f>
        <v>0</v>
      </c>
      <c r="KR3" s="106"/>
      <c r="KS3" s="27" t="e">
        <f t="shared" ref="KS3:KS28" si="32">KQ3/KR3*100</f>
        <v>#DIV/0!</v>
      </c>
      <c r="KT3" s="106" t="s">
        <v>2362</v>
      </c>
      <c r="KU3" s="6" t="s">
        <v>2736</v>
      </c>
      <c r="KV3" s="106" t="s">
        <v>2690</v>
      </c>
      <c r="KW3" s="106">
        <v>8</v>
      </c>
      <c r="KX3" s="1">
        <v>0</v>
      </c>
      <c r="KY3" s="1">
        <v>0</v>
      </c>
      <c r="KZ3" s="1">
        <v>0</v>
      </c>
      <c r="LA3" s="1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 s="106">
        <f t="shared" ref="LJ3:LJ28" si="33">LC3-LE3</f>
        <v>0</v>
      </c>
      <c r="LK3" s="106"/>
      <c r="LL3" s="27" t="e">
        <f t="shared" ref="LL3:LL28" si="34">LJ3/LK3*100</f>
        <v>#DIV/0!</v>
      </c>
      <c r="LM3" s="106" t="s">
        <v>2362</v>
      </c>
      <c r="LN3" s="6" t="s">
        <v>2736</v>
      </c>
      <c r="LO3" s="106" t="s">
        <v>2690</v>
      </c>
      <c r="LP3" s="106"/>
      <c r="LQ3" t="e">
        <v>#N/A</v>
      </c>
      <c r="LR3" t="e">
        <v>#N/A</v>
      </c>
      <c r="LS3" t="e">
        <v>#N/A</v>
      </c>
      <c r="LT3" t="e">
        <v>#N/A</v>
      </c>
      <c r="LU3" t="e">
        <v>#N/A</v>
      </c>
      <c r="LV3" t="e">
        <v>#N/A</v>
      </c>
      <c r="LW3" t="e">
        <v>#N/A</v>
      </c>
      <c r="LX3" t="e">
        <v>#N/A</v>
      </c>
      <c r="LY3" t="e">
        <v>#N/A</v>
      </c>
      <c r="LZ3" t="e">
        <v>#N/A</v>
      </c>
      <c r="MA3" t="e">
        <v>#N/A</v>
      </c>
      <c r="MB3" t="e">
        <v>#N/A</v>
      </c>
      <c r="MC3" s="106" t="e">
        <f t="shared" ref="MC3:MC28" si="35">LV3-LX3</f>
        <v>#N/A</v>
      </c>
      <c r="MD3" s="106"/>
      <c r="ME3" s="27" t="e">
        <f>MC3/MD3*100</f>
        <v>#N/A</v>
      </c>
      <c r="MF3" s="106" t="s">
        <v>2362</v>
      </c>
      <c r="MG3" s="6" t="s">
        <v>2736</v>
      </c>
      <c r="MH3" s="106" t="s">
        <v>2690</v>
      </c>
      <c r="MI3" s="106">
        <v>8</v>
      </c>
      <c r="MJ3" t="e">
        <v>#N/A</v>
      </c>
      <c r="MK3" t="e">
        <v>#N/A</v>
      </c>
      <c r="ML3" t="e">
        <v>#N/A</v>
      </c>
      <c r="MM3" t="e">
        <v>#N/A</v>
      </c>
      <c r="MN3" t="e">
        <v>#N/A</v>
      </c>
      <c r="MO3" t="e">
        <v>#N/A</v>
      </c>
      <c r="MP3" t="e">
        <v>#N/A</v>
      </c>
      <c r="MQ3" t="e">
        <v>#N/A</v>
      </c>
      <c r="MR3" t="e">
        <v>#N/A</v>
      </c>
      <c r="MS3" t="e">
        <v>#N/A</v>
      </c>
      <c r="MT3" t="e">
        <v>#N/A</v>
      </c>
      <c r="MU3" t="e">
        <v>#N/A</v>
      </c>
      <c r="MV3" s="106" t="e">
        <f t="shared" ref="MV3:MV28" si="36">MO3-MQ3</f>
        <v>#N/A</v>
      </c>
      <c r="MW3" s="106"/>
      <c r="MX3" s="27" t="e">
        <f t="shared" ref="MX3:MX28" si="37">MV3/MW3*100</f>
        <v>#N/A</v>
      </c>
      <c r="MY3" s="106" t="s">
        <v>2362</v>
      </c>
      <c r="MZ3" s="6" t="s">
        <v>2736</v>
      </c>
      <c r="NA3" s="106" t="s">
        <v>2690</v>
      </c>
      <c r="NB3" s="106">
        <v>8</v>
      </c>
      <c r="NC3" t="e">
        <v>#N/A</v>
      </c>
      <c r="ND3" t="e">
        <v>#N/A</v>
      </c>
      <c r="NE3" t="e">
        <v>#N/A</v>
      </c>
      <c r="NF3" t="e">
        <v>#N/A</v>
      </c>
      <c r="NG3" t="e">
        <v>#N/A</v>
      </c>
      <c r="NH3" t="e">
        <v>#N/A</v>
      </c>
      <c r="NI3" t="e">
        <v>#N/A</v>
      </c>
      <c r="NJ3" t="e">
        <v>#N/A</v>
      </c>
      <c r="NK3" t="e">
        <v>#N/A</v>
      </c>
      <c r="NL3" t="e">
        <v>#N/A</v>
      </c>
      <c r="NM3" t="e">
        <v>#N/A</v>
      </c>
      <c r="NN3" t="e">
        <v>#N/A</v>
      </c>
      <c r="NO3" s="106" t="e">
        <f t="shared" ref="NO3:NO28" si="38">NH3-NJ3</f>
        <v>#N/A</v>
      </c>
      <c r="NP3" s="106"/>
      <c r="NQ3" s="27" t="e">
        <f t="shared" ref="NQ3:NQ28" si="39">NO3/NP3*100</f>
        <v>#N/A</v>
      </c>
      <c r="NR3" s="106" t="s">
        <v>2362</v>
      </c>
      <c r="NS3" s="6" t="s">
        <v>2736</v>
      </c>
      <c r="NT3" s="106" t="s">
        <v>2690</v>
      </c>
      <c r="NU3" s="106">
        <v>8</v>
      </c>
      <c r="NV3" s="1">
        <v>2.4699074074074078E-2</v>
      </c>
      <c r="NW3" s="1">
        <v>2.2326388888888885E-2</v>
      </c>
      <c r="NX3" s="1">
        <v>4.8611111111111104E-4</v>
      </c>
      <c r="NY3" s="1">
        <v>1.8750000000000001E-3</v>
      </c>
      <c r="NZ3">
        <v>2</v>
      </c>
      <c r="OA3">
        <v>14</v>
      </c>
      <c r="OB3">
        <v>26</v>
      </c>
      <c r="OC3">
        <v>0</v>
      </c>
      <c r="OD3">
        <v>0</v>
      </c>
      <c r="OE3">
        <v>0</v>
      </c>
      <c r="OF3">
        <v>0</v>
      </c>
      <c r="OG3">
        <v>100</v>
      </c>
      <c r="OH3" s="106">
        <f t="shared" ref="OH3:OH28" si="40">OA3-OC3</f>
        <v>14</v>
      </c>
      <c r="OI3" s="106">
        <f>SUM(JY3,KR3,LK3,MD3,NP3)</f>
        <v>0</v>
      </c>
      <c r="OJ3" s="27" t="e">
        <f t="shared" ref="OJ3:OJ28" si="41">OH3/OI3*100</f>
        <v>#DIV/0!</v>
      </c>
      <c r="OK3" s="106" t="s">
        <v>2362</v>
      </c>
      <c r="OL3" s="6" t="s">
        <v>2736</v>
      </c>
      <c r="OM3" s="106" t="s">
        <v>2690</v>
      </c>
      <c r="ON3" s="106"/>
      <c r="OO3" t="e">
        <v>#N/A</v>
      </c>
      <c r="OP3" t="e">
        <v>#N/A</v>
      </c>
      <c r="OQ3" t="e">
        <v>#N/A</v>
      </c>
      <c r="OR3" t="e">
        <v>#N/A</v>
      </c>
      <c r="OS3" t="e">
        <v>#N/A</v>
      </c>
      <c r="OT3" t="e">
        <v>#N/A</v>
      </c>
      <c r="OU3" t="e">
        <v>#N/A</v>
      </c>
      <c r="OV3" t="e">
        <v>#N/A</v>
      </c>
      <c r="OW3" t="e">
        <v>#N/A</v>
      </c>
      <c r="OX3" t="e">
        <v>#N/A</v>
      </c>
      <c r="OY3" t="e">
        <v>#N/A</v>
      </c>
      <c r="OZ3" t="e">
        <v>#N/A</v>
      </c>
      <c r="PA3" s="106"/>
      <c r="PB3" s="106"/>
      <c r="PC3" s="27" t="e">
        <f t="shared" ref="PC3:PC28" si="42">PA3/PB3*100</f>
        <v>#DIV/0!</v>
      </c>
      <c r="PD3" s="106" t="s">
        <v>2362</v>
      </c>
      <c r="PE3" s="6" t="s">
        <v>2736</v>
      </c>
      <c r="PF3" s="106" t="s">
        <v>2690</v>
      </c>
      <c r="PG3" s="106"/>
      <c r="PH3" t="e">
        <v>#N/A</v>
      </c>
      <c r="PI3" t="e">
        <v>#N/A</v>
      </c>
      <c r="PJ3" t="e">
        <v>#N/A</v>
      </c>
      <c r="PK3" t="e">
        <v>#N/A</v>
      </c>
      <c r="PL3" t="e">
        <v>#N/A</v>
      </c>
      <c r="PM3" t="e">
        <v>#N/A</v>
      </c>
      <c r="PN3" t="e">
        <v>#N/A</v>
      </c>
      <c r="PO3" t="e">
        <v>#N/A</v>
      </c>
      <c r="PP3" t="e">
        <v>#N/A</v>
      </c>
      <c r="PQ3" t="e">
        <v>#N/A</v>
      </c>
      <c r="PR3" t="e">
        <v>#N/A</v>
      </c>
      <c r="PS3" t="e">
        <v>#N/A</v>
      </c>
      <c r="PT3" s="106" t="e">
        <f t="shared" ref="PT3:PT28" si="43">PM3-PO3</f>
        <v>#N/A</v>
      </c>
      <c r="PU3" s="106"/>
      <c r="PV3" s="27" t="e">
        <f t="shared" ref="PV3:PV28" si="44">PT3/PU3*100</f>
        <v>#N/A</v>
      </c>
      <c r="PW3" s="106" t="s">
        <v>2362</v>
      </c>
      <c r="PX3" s="6" t="s">
        <v>2736</v>
      </c>
      <c r="PY3" s="106" t="s">
        <v>2690</v>
      </c>
      <c r="PZ3" s="106"/>
      <c r="QA3" t="e">
        <v>#N/A</v>
      </c>
      <c r="QB3" t="e">
        <v>#N/A</v>
      </c>
      <c r="QC3" t="e">
        <v>#N/A</v>
      </c>
      <c r="QD3" t="e">
        <v>#N/A</v>
      </c>
      <c r="QE3" t="e">
        <v>#N/A</v>
      </c>
      <c r="QF3" t="e">
        <v>#N/A</v>
      </c>
      <c r="QG3" t="e">
        <v>#N/A</v>
      </c>
      <c r="QH3" t="e">
        <v>#N/A</v>
      </c>
      <c r="QI3" t="e">
        <v>#N/A</v>
      </c>
      <c r="QJ3" t="e">
        <v>#N/A</v>
      </c>
      <c r="QK3" t="e">
        <v>#N/A</v>
      </c>
      <c r="QL3" t="e">
        <v>#N/A</v>
      </c>
      <c r="QM3" s="106" t="e">
        <f t="shared" ref="QM3:QM28" si="45">QF3-QH3</f>
        <v>#N/A</v>
      </c>
      <c r="QN3" s="106"/>
      <c r="QO3" s="27" t="e">
        <f t="shared" ref="QO3:QO28" si="46">QM3/QN3*100</f>
        <v>#N/A</v>
      </c>
      <c r="QP3" s="106" t="s">
        <v>2362</v>
      </c>
      <c r="QQ3" s="6" t="s">
        <v>2736</v>
      </c>
      <c r="QR3" s="106" t="s">
        <v>2690</v>
      </c>
      <c r="QS3" s="106"/>
      <c r="QT3" s="1" t="e">
        <v>#N/A</v>
      </c>
      <c r="QU3" s="1" t="e">
        <v>#N/A</v>
      </c>
      <c r="QV3" s="1" t="e">
        <v>#N/A</v>
      </c>
      <c r="QW3" s="1" t="e">
        <v>#N/A</v>
      </c>
      <c r="QX3" t="e">
        <v>#N/A</v>
      </c>
      <c r="QY3" t="e">
        <v>#N/A</v>
      </c>
      <c r="QZ3" t="e">
        <v>#N/A</v>
      </c>
      <c r="RA3" t="e">
        <v>#N/A</v>
      </c>
      <c r="RB3" t="e">
        <v>#N/A</v>
      </c>
      <c r="RC3" t="e">
        <v>#N/A</v>
      </c>
      <c r="RD3" t="e">
        <v>#N/A</v>
      </c>
      <c r="RE3" t="e">
        <v>#N/A</v>
      </c>
      <c r="RF3" s="106"/>
      <c r="RG3" s="106"/>
      <c r="RH3" s="27" t="e">
        <f t="shared" ref="RH3:RH28" si="47">RF3/RG3*100</f>
        <v>#DIV/0!</v>
      </c>
      <c r="RI3" s="106" t="s">
        <v>2362</v>
      </c>
      <c r="RJ3" s="6" t="s">
        <v>2736</v>
      </c>
      <c r="RK3" s="106" t="s">
        <v>2690</v>
      </c>
      <c r="RL3" s="106"/>
      <c r="RM3" t="e">
        <v>#N/A</v>
      </c>
      <c r="RN3" t="e">
        <v>#N/A</v>
      </c>
      <c r="RO3" t="e">
        <v>#N/A</v>
      </c>
      <c r="RP3" t="e">
        <v>#N/A</v>
      </c>
      <c r="RQ3" t="e">
        <v>#N/A</v>
      </c>
      <c r="RR3" t="e">
        <v>#N/A</v>
      </c>
      <c r="RS3" t="e">
        <v>#N/A</v>
      </c>
      <c r="RT3" t="e">
        <v>#N/A</v>
      </c>
      <c r="RU3" t="e">
        <v>#N/A</v>
      </c>
      <c r="RV3" t="e">
        <v>#N/A</v>
      </c>
      <c r="RW3" t="e">
        <v>#N/A</v>
      </c>
      <c r="RX3" t="e">
        <v>#N/A</v>
      </c>
      <c r="RY3" s="106" t="e">
        <f t="shared" ref="RY3:RY28" si="48">RR3-RT3</f>
        <v>#N/A</v>
      </c>
      <c r="RZ3" s="106"/>
      <c r="SA3" s="27" t="e">
        <f t="shared" ref="SA3:SA28" si="49">RY3/RZ3*100</f>
        <v>#N/A</v>
      </c>
      <c r="SB3" s="106" t="s">
        <v>2362</v>
      </c>
      <c r="SC3" s="6" t="s">
        <v>2736</v>
      </c>
      <c r="SD3" s="106" t="s">
        <v>2690</v>
      </c>
      <c r="SE3" s="106"/>
      <c r="SF3" t="e">
        <v>#N/A</v>
      </c>
      <c r="SG3" t="e">
        <v>#N/A</v>
      </c>
      <c r="SH3" t="e">
        <v>#N/A</v>
      </c>
      <c r="SI3" t="e">
        <v>#N/A</v>
      </c>
      <c r="SJ3" t="e">
        <v>#N/A</v>
      </c>
      <c r="SK3" t="e">
        <v>#N/A</v>
      </c>
      <c r="SL3" t="e">
        <v>#N/A</v>
      </c>
      <c r="SM3" t="e">
        <v>#N/A</v>
      </c>
      <c r="SN3" t="e">
        <v>#N/A</v>
      </c>
      <c r="SO3" t="e">
        <v>#N/A</v>
      </c>
      <c r="SP3" t="e">
        <v>#N/A</v>
      </c>
      <c r="SQ3" t="e">
        <v>#N/A</v>
      </c>
      <c r="SR3" s="106" t="e">
        <f t="shared" ref="SR3:SR28" si="50">SK3-SM3</f>
        <v>#N/A</v>
      </c>
      <c r="SS3" s="106">
        <f>SUM(PB3,PU3,QN3,RG3,RZ3)</f>
        <v>0</v>
      </c>
      <c r="ST3" s="27" t="e">
        <f t="shared" ref="ST3:ST28" si="51">SR3/SS3*100</f>
        <v>#N/A</v>
      </c>
    </row>
    <row r="4" spans="1:514">
      <c r="A4" s="106" t="s">
        <v>2363</v>
      </c>
      <c r="B4" s="6" t="s">
        <v>2736</v>
      </c>
      <c r="C4" s="106" t="s">
        <v>2690</v>
      </c>
      <c r="D4" s="106">
        <v>8</v>
      </c>
      <c r="E4" s="1">
        <v>0.22488425925925926</v>
      </c>
      <c r="F4" s="1">
        <v>0.20462962962962963</v>
      </c>
      <c r="G4" s="1">
        <v>9.8611111111111104E-3</v>
      </c>
      <c r="H4" s="1">
        <v>1.0381944444444444E-2</v>
      </c>
      <c r="I4">
        <v>45</v>
      </c>
      <c r="J4">
        <v>555</v>
      </c>
      <c r="K4">
        <v>324</v>
      </c>
      <c r="L4">
        <v>2</v>
      </c>
      <c r="M4">
        <v>0</v>
      </c>
      <c r="N4">
        <v>0</v>
      </c>
      <c r="O4">
        <v>0</v>
      </c>
      <c r="P4">
        <v>99.39</v>
      </c>
      <c r="Q4" s="106">
        <f t="shared" si="0"/>
        <v>553</v>
      </c>
      <c r="R4" s="106">
        <v>524</v>
      </c>
      <c r="S4" s="27">
        <f t="shared" si="1"/>
        <v>105.53435114503817</v>
      </c>
      <c r="T4" s="106" t="s">
        <v>2363</v>
      </c>
      <c r="U4" s="6" t="s">
        <v>2736</v>
      </c>
      <c r="V4" s="106" t="s">
        <v>2690</v>
      </c>
      <c r="W4" s="106">
        <v>8</v>
      </c>
      <c r="X4" s="1">
        <v>0.19626157407407407</v>
      </c>
      <c r="Y4" s="1">
        <v>0.17728009259259259</v>
      </c>
      <c r="Z4" s="1">
        <v>6.0648148148148145E-3</v>
      </c>
      <c r="AA4" s="1">
        <v>1.2905092592592591E-2</v>
      </c>
      <c r="AB4">
        <v>89</v>
      </c>
      <c r="AC4">
        <v>557</v>
      </c>
      <c r="AD4">
        <v>437</v>
      </c>
      <c r="AE4">
        <v>6</v>
      </c>
      <c r="AF4">
        <v>0</v>
      </c>
      <c r="AG4">
        <v>0</v>
      </c>
      <c r="AH4">
        <v>0</v>
      </c>
      <c r="AI4">
        <v>98.65</v>
      </c>
      <c r="AJ4" s="106">
        <f t="shared" si="2"/>
        <v>551</v>
      </c>
      <c r="AK4" s="106">
        <v>524</v>
      </c>
      <c r="AL4" s="27">
        <f t="shared" si="3"/>
        <v>105.15267175572518</v>
      </c>
      <c r="AM4" s="106" t="s">
        <v>2363</v>
      </c>
      <c r="AN4" s="6" t="s">
        <v>2736</v>
      </c>
      <c r="AO4" s="106" t="s">
        <v>2690</v>
      </c>
      <c r="AP4" s="106">
        <v>8</v>
      </c>
      <c r="AQ4" s="1">
        <v>0.26543981481481482</v>
      </c>
      <c r="AR4" s="1">
        <v>0.21178240740740739</v>
      </c>
      <c r="AS4" s="1">
        <v>2.0995370370370373E-2</v>
      </c>
      <c r="AT4" s="1">
        <v>3.2650462962962964E-2</v>
      </c>
      <c r="AU4">
        <v>54</v>
      </c>
      <c r="AV4">
        <v>565</v>
      </c>
      <c r="AW4">
        <v>372</v>
      </c>
      <c r="AX4">
        <v>7</v>
      </c>
      <c r="AY4">
        <v>0</v>
      </c>
      <c r="AZ4">
        <v>0</v>
      </c>
      <c r="BA4">
        <v>0</v>
      </c>
      <c r="BB4">
        <v>98.15</v>
      </c>
      <c r="BC4" s="106">
        <f t="shared" si="4"/>
        <v>558</v>
      </c>
      <c r="BD4" s="106">
        <v>524</v>
      </c>
      <c r="BE4" s="27">
        <f t="shared" si="5"/>
        <v>106.48854961832062</v>
      </c>
      <c r="BF4" s="106" t="s">
        <v>2363</v>
      </c>
      <c r="BG4" s="6" t="s">
        <v>2736</v>
      </c>
      <c r="BH4" s="106" t="s">
        <v>2690</v>
      </c>
      <c r="BI4" s="106">
        <v>8</v>
      </c>
      <c r="BJ4" s="1">
        <v>3.7916666666666668E-2</v>
      </c>
      <c r="BK4" s="1">
        <v>3.3391203703703708E-2</v>
      </c>
      <c r="BL4" s="1">
        <v>2.5000000000000001E-3</v>
      </c>
      <c r="BM4" s="1">
        <v>2.0138888888888888E-3</v>
      </c>
      <c r="BN4">
        <v>20</v>
      </c>
      <c r="BO4">
        <v>76</v>
      </c>
      <c r="BP4">
        <v>369</v>
      </c>
      <c r="BQ4">
        <v>4</v>
      </c>
      <c r="BR4">
        <v>0</v>
      </c>
      <c r="BS4">
        <v>0</v>
      </c>
      <c r="BT4">
        <v>0</v>
      </c>
      <c r="BU4">
        <v>98.93</v>
      </c>
      <c r="BV4" s="106">
        <f t="shared" si="6"/>
        <v>72</v>
      </c>
      <c r="BW4" s="106"/>
      <c r="BX4" s="27"/>
      <c r="BY4" s="106" t="s">
        <v>2363</v>
      </c>
      <c r="BZ4" s="6" t="s">
        <v>2736</v>
      </c>
      <c r="CA4" s="106" t="s">
        <v>2690</v>
      </c>
      <c r="CB4" s="106">
        <v>8</v>
      </c>
      <c r="CC4" s="1">
        <v>0.21400462962962963</v>
      </c>
      <c r="CD4" s="1">
        <v>0.16921296296296295</v>
      </c>
      <c r="CE4" s="1">
        <v>1.7627314814814814E-2</v>
      </c>
      <c r="CF4" s="1">
        <v>2.7152777777777779E-2</v>
      </c>
      <c r="CG4">
        <v>42</v>
      </c>
      <c r="CH4">
        <v>525</v>
      </c>
      <c r="CI4">
        <v>95</v>
      </c>
      <c r="CJ4">
        <v>0</v>
      </c>
      <c r="CK4">
        <v>0</v>
      </c>
      <c r="CL4">
        <v>0</v>
      </c>
      <c r="CM4">
        <v>0</v>
      </c>
      <c r="CN4">
        <v>100</v>
      </c>
      <c r="CO4" s="106">
        <f t="shared" si="7"/>
        <v>525</v>
      </c>
      <c r="CP4" s="106">
        <v>524</v>
      </c>
      <c r="CQ4" s="27">
        <f t="shared" si="8"/>
        <v>100.1908396946565</v>
      </c>
      <c r="CR4" s="106" t="s">
        <v>2363</v>
      </c>
      <c r="CS4" s="6" t="s">
        <v>2736</v>
      </c>
      <c r="CT4" s="106" t="s">
        <v>2690</v>
      </c>
      <c r="CU4" s="106">
        <v>8</v>
      </c>
      <c r="CV4" s="1">
        <v>0.21400462962962963</v>
      </c>
      <c r="CW4" s="1">
        <v>0.16921296296296295</v>
      </c>
      <c r="CX4" s="1">
        <v>1.7627314814814814E-2</v>
      </c>
      <c r="CY4" s="1">
        <v>2.7152777777777779E-2</v>
      </c>
      <c r="CZ4">
        <v>42</v>
      </c>
      <c r="DA4">
        <v>525</v>
      </c>
      <c r="DB4">
        <v>95</v>
      </c>
      <c r="DC4">
        <v>0</v>
      </c>
      <c r="DD4">
        <v>0</v>
      </c>
      <c r="DE4">
        <v>0</v>
      </c>
      <c r="DF4">
        <v>0</v>
      </c>
      <c r="DG4">
        <v>100</v>
      </c>
      <c r="DH4" s="106">
        <f t="shared" si="9"/>
        <v>525</v>
      </c>
      <c r="DI4" s="106">
        <v>524</v>
      </c>
      <c r="DJ4" s="27">
        <f t="shared" si="10"/>
        <v>100.1908396946565</v>
      </c>
      <c r="DK4" s="106" t="s">
        <v>2363</v>
      </c>
      <c r="DL4" s="6" t="s">
        <v>2736</v>
      </c>
      <c r="DM4" s="106" t="s">
        <v>2690</v>
      </c>
      <c r="DN4" s="106">
        <v>8</v>
      </c>
      <c r="DO4" s="1">
        <v>0.93853009259259268</v>
      </c>
      <c r="DP4" s="1">
        <v>0.79633101851851851</v>
      </c>
      <c r="DQ4" s="1">
        <v>5.707175925925926E-2</v>
      </c>
      <c r="DR4" s="1">
        <v>8.5115740740740742E-2</v>
      </c>
      <c r="DS4">
        <v>250</v>
      </c>
      <c r="DT4">
        <v>2278</v>
      </c>
      <c r="DU4">
        <v>1597</v>
      </c>
      <c r="DV4">
        <v>19</v>
      </c>
      <c r="DW4">
        <v>0</v>
      </c>
      <c r="DX4">
        <v>0</v>
      </c>
      <c r="DY4">
        <v>0</v>
      </c>
      <c r="DZ4">
        <v>98.82</v>
      </c>
      <c r="EA4" s="106">
        <f t="shared" si="11"/>
        <v>2259</v>
      </c>
      <c r="EB4" s="106">
        <f t="shared" si="12"/>
        <v>2096</v>
      </c>
      <c r="EC4" s="27">
        <f t="shared" si="13"/>
        <v>107.77671755725191</v>
      </c>
      <c r="ED4" s="106" t="s">
        <v>2363</v>
      </c>
      <c r="EE4" s="6" t="s">
        <v>2736</v>
      </c>
      <c r="EF4" s="106" t="s">
        <v>2690</v>
      </c>
      <c r="EG4" s="106">
        <v>8</v>
      </c>
      <c r="EH4" s="1">
        <v>0.17868055555555554</v>
      </c>
      <c r="EI4" s="1">
        <v>0.15930555555555556</v>
      </c>
      <c r="EJ4" s="1">
        <v>1.0520833333333333E-2</v>
      </c>
      <c r="EK4" s="1">
        <v>8.8425925925925911E-3</v>
      </c>
      <c r="EL4">
        <v>97</v>
      </c>
      <c r="EM4">
        <v>555</v>
      </c>
      <c r="EN4">
        <v>63</v>
      </c>
      <c r="EO4">
        <v>1</v>
      </c>
      <c r="EP4">
        <v>0</v>
      </c>
      <c r="EQ4">
        <v>0</v>
      </c>
      <c r="ER4">
        <v>0</v>
      </c>
      <c r="ES4">
        <v>98.44</v>
      </c>
      <c r="ET4" s="106">
        <f t="shared" si="14"/>
        <v>554</v>
      </c>
      <c r="EU4" s="106">
        <v>524</v>
      </c>
      <c r="EV4" s="27">
        <f t="shared" si="15"/>
        <v>105.72519083969465</v>
      </c>
      <c r="EW4" s="106" t="s">
        <v>2363</v>
      </c>
      <c r="EX4" s="6" t="s">
        <v>2736</v>
      </c>
      <c r="EY4" s="106" t="s">
        <v>2690</v>
      </c>
      <c r="EZ4" s="106">
        <v>8</v>
      </c>
      <c r="FA4" s="1">
        <v>0.2134722222222222</v>
      </c>
      <c r="FB4" s="1">
        <v>0.17871527777777776</v>
      </c>
      <c r="FC4" s="1">
        <v>1.9050925925925926E-2</v>
      </c>
      <c r="FD4" s="1">
        <v>1.5694444444444445E-2</v>
      </c>
      <c r="FE4">
        <v>99</v>
      </c>
      <c r="FF4">
        <v>560</v>
      </c>
      <c r="FG4">
        <v>537</v>
      </c>
      <c r="FH4">
        <v>11</v>
      </c>
      <c r="FI4">
        <v>0</v>
      </c>
      <c r="FJ4">
        <v>0</v>
      </c>
      <c r="FK4">
        <v>0</v>
      </c>
      <c r="FL4">
        <v>97.99</v>
      </c>
      <c r="FM4" s="106">
        <f t="shared" si="16"/>
        <v>549</v>
      </c>
      <c r="FN4" s="106">
        <v>524</v>
      </c>
      <c r="FO4" s="27">
        <f t="shared" si="17"/>
        <v>104.7709923664122</v>
      </c>
      <c r="FP4" s="106" t="s">
        <v>2363</v>
      </c>
      <c r="FQ4" s="6" t="s">
        <v>2736</v>
      </c>
      <c r="FR4" s="106" t="s">
        <v>2690</v>
      </c>
      <c r="FS4" s="106">
        <v>8</v>
      </c>
      <c r="FT4" s="1">
        <v>5.1550925925925924E-2</v>
      </c>
      <c r="FU4" s="1">
        <v>4.0254629629629633E-2</v>
      </c>
      <c r="FV4" s="1">
        <v>8.0787037037037043E-3</v>
      </c>
      <c r="FW4" s="1">
        <v>3.2060185185185191E-3</v>
      </c>
      <c r="FX4">
        <v>17</v>
      </c>
      <c r="FY4">
        <v>150</v>
      </c>
      <c r="FZ4">
        <v>686</v>
      </c>
      <c r="GA4">
        <v>36</v>
      </c>
      <c r="GB4">
        <v>0</v>
      </c>
      <c r="GC4">
        <v>0</v>
      </c>
      <c r="GD4">
        <v>0</v>
      </c>
      <c r="GE4">
        <v>95.01</v>
      </c>
      <c r="GF4" s="106">
        <f t="shared" si="18"/>
        <v>114</v>
      </c>
      <c r="GG4" s="106">
        <v>131</v>
      </c>
      <c r="GH4" s="27">
        <f t="shared" si="19"/>
        <v>87.022900763358777</v>
      </c>
      <c r="GI4" s="106" t="s">
        <v>2363</v>
      </c>
      <c r="GJ4" s="6" t="s">
        <v>2736</v>
      </c>
      <c r="GK4" s="106" t="s">
        <v>2690</v>
      </c>
      <c r="GL4" s="106"/>
      <c r="GM4" s="1">
        <v>0</v>
      </c>
      <c r="GN4" s="1">
        <v>0</v>
      </c>
      <c r="GO4" s="1">
        <v>0</v>
      </c>
      <c r="GP4" s="1">
        <v>0</v>
      </c>
      <c r="GQ4">
        <v>0</v>
      </c>
      <c r="GR4">
        <v>0</v>
      </c>
      <c r="GS4">
        <v>2</v>
      </c>
      <c r="GT4">
        <v>0</v>
      </c>
      <c r="GU4">
        <v>0</v>
      </c>
      <c r="GV4">
        <v>0</v>
      </c>
      <c r="GW4">
        <v>0</v>
      </c>
      <c r="GX4">
        <v>100</v>
      </c>
      <c r="GY4" s="106">
        <f t="shared" si="20"/>
        <v>0</v>
      </c>
      <c r="GZ4" s="106"/>
      <c r="HA4" s="27" t="e">
        <f t="shared" si="21"/>
        <v>#DIV/0!</v>
      </c>
      <c r="HB4" s="106" t="s">
        <v>2363</v>
      </c>
      <c r="HC4" s="6" t="s">
        <v>2736</v>
      </c>
      <c r="HD4" s="106" t="s">
        <v>2690</v>
      </c>
      <c r="HE4" s="106">
        <v>8</v>
      </c>
      <c r="HF4" s="1">
        <v>0.20163194444444443</v>
      </c>
      <c r="HG4" s="1">
        <v>0.16739583333333333</v>
      </c>
      <c r="HH4" s="1">
        <v>2.989583333333333E-2</v>
      </c>
      <c r="HI4" s="1">
        <v>4.31712962962963E-3</v>
      </c>
      <c r="HJ4">
        <v>34</v>
      </c>
      <c r="HK4">
        <v>577</v>
      </c>
      <c r="HL4">
        <v>576</v>
      </c>
      <c r="HM4">
        <v>6</v>
      </c>
      <c r="HN4">
        <v>0</v>
      </c>
      <c r="HO4">
        <v>0</v>
      </c>
      <c r="HP4">
        <v>0</v>
      </c>
      <c r="HQ4">
        <v>98.97</v>
      </c>
      <c r="HR4" s="106">
        <f t="shared" si="22"/>
        <v>571</v>
      </c>
      <c r="HS4" s="106">
        <v>524</v>
      </c>
      <c r="HT4" s="27">
        <f t="shared" si="23"/>
        <v>108.96946564885496</v>
      </c>
      <c r="HU4" s="106">
        <f t="shared" si="24"/>
        <v>-47</v>
      </c>
      <c r="HV4" s="106" t="s">
        <v>2363</v>
      </c>
      <c r="HW4" s="6" t="s">
        <v>2736</v>
      </c>
      <c r="HX4" s="106" t="s">
        <v>2690</v>
      </c>
      <c r="HY4" s="106">
        <v>8</v>
      </c>
      <c r="HZ4" s="1">
        <v>0.20163194444444443</v>
      </c>
      <c r="IA4" s="1">
        <v>0.16739583333333333</v>
      </c>
      <c r="IB4" s="1">
        <v>2.989583333333333E-2</v>
      </c>
      <c r="IC4" s="1">
        <v>4.31712962962963E-3</v>
      </c>
      <c r="ID4">
        <v>34</v>
      </c>
      <c r="IE4">
        <v>577</v>
      </c>
      <c r="IF4">
        <v>576</v>
      </c>
      <c r="IG4">
        <v>6</v>
      </c>
      <c r="IH4">
        <v>0</v>
      </c>
      <c r="II4">
        <v>0</v>
      </c>
      <c r="IJ4">
        <v>0</v>
      </c>
      <c r="IK4">
        <v>98.97</v>
      </c>
      <c r="IL4" s="106">
        <f t="shared" si="25"/>
        <v>571</v>
      </c>
      <c r="IM4" s="106">
        <v>524</v>
      </c>
      <c r="IN4" s="27">
        <f t="shared" si="26"/>
        <v>108.96946564885496</v>
      </c>
      <c r="IO4" s="106" t="s">
        <v>2363</v>
      </c>
      <c r="IP4" s="6" t="s">
        <v>2736</v>
      </c>
      <c r="IQ4" s="106" t="s">
        <v>2690</v>
      </c>
      <c r="IR4" s="106">
        <v>8</v>
      </c>
      <c r="IS4" s="1">
        <v>0.64534722222222218</v>
      </c>
      <c r="IT4" s="1">
        <v>0.54569444444444437</v>
      </c>
      <c r="IU4" s="1">
        <v>6.7569444444444446E-2</v>
      </c>
      <c r="IV4" s="1">
        <v>3.2071759259259258E-2</v>
      </c>
      <c r="IW4">
        <v>247</v>
      </c>
      <c r="IX4">
        <v>1842</v>
      </c>
      <c r="IY4">
        <v>1864</v>
      </c>
      <c r="IZ4">
        <v>54</v>
      </c>
      <c r="JA4">
        <v>0</v>
      </c>
      <c r="JB4">
        <v>0</v>
      </c>
      <c r="JC4">
        <v>0</v>
      </c>
      <c r="JD4">
        <v>97.18</v>
      </c>
      <c r="JE4" s="106">
        <f t="shared" si="27"/>
        <v>1788</v>
      </c>
      <c r="JF4" s="106">
        <f t="shared" ref="JF4:JF28" si="52">SUM(EU4,FN4,GG4,GZ4,IM4)</f>
        <v>1703</v>
      </c>
      <c r="JG4" s="27">
        <f t="shared" si="28"/>
        <v>104.99119201409277</v>
      </c>
      <c r="JH4" s="106" t="s">
        <v>2363</v>
      </c>
      <c r="JI4" s="6" t="s">
        <v>2736</v>
      </c>
      <c r="JJ4" s="106" t="s">
        <v>2690</v>
      </c>
      <c r="JK4" s="106">
        <v>8</v>
      </c>
      <c r="JL4" s="1">
        <v>2.1157407407407406E-2</v>
      </c>
      <c r="JM4" s="1">
        <v>1.554398148148148E-2</v>
      </c>
      <c r="JN4" s="1">
        <v>4.8611111111111112E-3</v>
      </c>
      <c r="JO4" s="1">
        <v>7.5231481481481471E-4</v>
      </c>
      <c r="JP4">
        <v>4</v>
      </c>
      <c r="JQ4">
        <v>52</v>
      </c>
      <c r="JR4">
        <v>51</v>
      </c>
      <c r="JS4">
        <v>2</v>
      </c>
      <c r="JT4">
        <v>0</v>
      </c>
      <c r="JU4">
        <v>0</v>
      </c>
      <c r="JV4">
        <v>0</v>
      </c>
      <c r="JW4">
        <v>96.23</v>
      </c>
      <c r="JX4" s="106">
        <f t="shared" si="29"/>
        <v>50</v>
      </c>
      <c r="JY4" s="106"/>
      <c r="JZ4" s="27" t="e">
        <f t="shared" si="30"/>
        <v>#DIV/0!</v>
      </c>
      <c r="KA4" s="106" t="s">
        <v>2363</v>
      </c>
      <c r="KB4" s="6" t="s">
        <v>2736</v>
      </c>
      <c r="KC4" s="106" t="s">
        <v>2690</v>
      </c>
      <c r="KD4" s="106">
        <v>8</v>
      </c>
      <c r="KE4" s="1">
        <v>1.0104166666666668E-2</v>
      </c>
      <c r="KF4" s="1">
        <v>9.9884259259259266E-3</v>
      </c>
      <c r="KG4" s="1">
        <v>1.0416666666666667E-4</v>
      </c>
      <c r="KH4" s="1">
        <v>0</v>
      </c>
      <c r="KI4">
        <v>2</v>
      </c>
      <c r="KJ4">
        <v>37</v>
      </c>
      <c r="KK4">
        <v>37</v>
      </c>
      <c r="KL4">
        <v>0</v>
      </c>
      <c r="KM4">
        <v>0</v>
      </c>
      <c r="KN4">
        <v>0</v>
      </c>
      <c r="KO4">
        <v>0</v>
      </c>
      <c r="KP4">
        <v>100</v>
      </c>
      <c r="KQ4" s="106">
        <f t="shared" si="31"/>
        <v>37</v>
      </c>
      <c r="KR4" s="106"/>
      <c r="KS4" s="27" t="e">
        <f t="shared" si="32"/>
        <v>#DIV/0!</v>
      </c>
      <c r="KT4" s="106" t="s">
        <v>2363</v>
      </c>
      <c r="KU4" s="6" t="s">
        <v>2736</v>
      </c>
      <c r="KV4" s="106" t="s">
        <v>2690</v>
      </c>
      <c r="KW4" s="106">
        <v>8</v>
      </c>
      <c r="KX4" s="1">
        <v>0</v>
      </c>
      <c r="KY4" s="1">
        <v>0</v>
      </c>
      <c r="KZ4" s="1">
        <v>0</v>
      </c>
      <c r="LA4" s="1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 s="106">
        <f t="shared" si="33"/>
        <v>0</v>
      </c>
      <c r="LK4" s="106"/>
      <c r="LL4" s="27" t="e">
        <f t="shared" si="34"/>
        <v>#DIV/0!</v>
      </c>
      <c r="LM4" s="106" t="s">
        <v>2363</v>
      </c>
      <c r="LN4" s="6" t="s">
        <v>2736</v>
      </c>
      <c r="LO4" s="106" t="s">
        <v>2690</v>
      </c>
      <c r="LP4" s="106">
        <v>8</v>
      </c>
      <c r="LQ4" s="1">
        <v>0.18063657407407407</v>
      </c>
      <c r="LR4" s="1">
        <v>0.15930555555555556</v>
      </c>
      <c r="LS4" s="1">
        <v>1.3472222222222221E-2</v>
      </c>
      <c r="LT4" s="1">
        <v>7.8356481481481489E-3</v>
      </c>
      <c r="LU4">
        <v>55</v>
      </c>
      <c r="LV4">
        <v>553</v>
      </c>
      <c r="LW4">
        <v>551</v>
      </c>
      <c r="LX4">
        <v>5</v>
      </c>
      <c r="LY4">
        <v>0</v>
      </c>
      <c r="LZ4">
        <v>0</v>
      </c>
      <c r="MA4">
        <v>0</v>
      </c>
      <c r="MB4">
        <v>99.1</v>
      </c>
      <c r="MC4" s="106">
        <f t="shared" si="35"/>
        <v>548</v>
      </c>
      <c r="MD4" s="106">
        <v>524</v>
      </c>
      <c r="ME4" s="27">
        <f>MC4/MD4*100</f>
        <v>104.58015267175573</v>
      </c>
      <c r="MF4" s="106" t="s">
        <v>2363</v>
      </c>
      <c r="MG4" s="6" t="s">
        <v>2736</v>
      </c>
      <c r="MH4" s="106" t="s">
        <v>2690</v>
      </c>
      <c r="MI4" s="106">
        <v>8</v>
      </c>
      <c r="MJ4" s="1">
        <v>0.26045138888888891</v>
      </c>
      <c r="MK4" s="1">
        <v>0.21528935185185186</v>
      </c>
      <c r="ML4" s="1">
        <v>3.7743055555555557E-2</v>
      </c>
      <c r="MM4" s="1">
        <v>7.4189814814814813E-3</v>
      </c>
      <c r="MN4">
        <v>68</v>
      </c>
      <c r="MO4">
        <v>552</v>
      </c>
      <c r="MP4">
        <v>529</v>
      </c>
      <c r="MQ4">
        <v>41</v>
      </c>
      <c r="MR4">
        <v>0</v>
      </c>
      <c r="MS4">
        <v>0</v>
      </c>
      <c r="MT4">
        <v>0</v>
      </c>
      <c r="MU4">
        <v>92.81</v>
      </c>
      <c r="MV4" s="106">
        <f t="shared" si="36"/>
        <v>511</v>
      </c>
      <c r="MW4" s="106">
        <v>524</v>
      </c>
      <c r="MX4" s="27">
        <f t="shared" si="37"/>
        <v>97.51908396946564</v>
      </c>
      <c r="MY4" s="106" t="s">
        <v>2363</v>
      </c>
      <c r="MZ4" s="6" t="s">
        <v>2736</v>
      </c>
      <c r="NA4" s="106" t="s">
        <v>2690</v>
      </c>
      <c r="NB4" s="106">
        <v>8</v>
      </c>
      <c r="NC4" s="1">
        <v>0.26045138888888891</v>
      </c>
      <c r="ND4" s="1">
        <v>0.21528935185185186</v>
      </c>
      <c r="NE4" s="1">
        <v>3.7743055555555557E-2</v>
      </c>
      <c r="NF4" s="1">
        <v>7.4189814814814813E-3</v>
      </c>
      <c r="NG4">
        <v>68</v>
      </c>
      <c r="NH4">
        <v>552</v>
      </c>
      <c r="NI4">
        <v>529</v>
      </c>
      <c r="NJ4">
        <v>41</v>
      </c>
      <c r="NK4">
        <v>0</v>
      </c>
      <c r="NL4">
        <v>0</v>
      </c>
      <c r="NM4">
        <v>0</v>
      </c>
      <c r="NN4">
        <v>92.81</v>
      </c>
      <c r="NO4" s="106">
        <f t="shared" si="38"/>
        <v>511</v>
      </c>
      <c r="NP4" s="106">
        <v>524</v>
      </c>
      <c r="NQ4" s="27">
        <f t="shared" si="39"/>
        <v>97.51908396946564</v>
      </c>
      <c r="NR4" s="106" t="s">
        <v>2363</v>
      </c>
      <c r="NS4" s="6" t="s">
        <v>2736</v>
      </c>
      <c r="NT4" s="106" t="s">
        <v>2690</v>
      </c>
      <c r="NU4" s="106">
        <v>8</v>
      </c>
      <c r="NV4" s="1">
        <v>0.47236111111111106</v>
      </c>
      <c r="NW4" s="1">
        <v>0.40013888888888888</v>
      </c>
      <c r="NX4" s="1">
        <v>5.6192129629629634E-2</v>
      </c>
      <c r="NY4" s="1">
        <v>1.6018518518518519E-2</v>
      </c>
      <c r="NZ4">
        <v>129</v>
      </c>
      <c r="OA4">
        <v>1194</v>
      </c>
      <c r="OB4">
        <v>1168</v>
      </c>
      <c r="OC4">
        <v>48</v>
      </c>
      <c r="OD4">
        <v>0</v>
      </c>
      <c r="OE4">
        <v>0</v>
      </c>
      <c r="OF4">
        <v>0</v>
      </c>
      <c r="OG4">
        <v>96.05</v>
      </c>
      <c r="OH4" s="106">
        <f t="shared" si="40"/>
        <v>1146</v>
      </c>
      <c r="OI4" s="106">
        <f t="shared" ref="OI4:OI28" si="53">SUM(JY4,KR4,LK4,MD4,NP4)</f>
        <v>1048</v>
      </c>
      <c r="OJ4" s="27">
        <f t="shared" si="41"/>
        <v>109.35114503816794</v>
      </c>
      <c r="OK4" s="106" t="s">
        <v>2363</v>
      </c>
      <c r="OL4" s="6" t="s">
        <v>2736</v>
      </c>
      <c r="OM4" s="106" t="s">
        <v>2690</v>
      </c>
      <c r="ON4" s="106">
        <v>8</v>
      </c>
      <c r="OO4" s="1">
        <v>0.26949074074074075</v>
      </c>
      <c r="OP4" s="1">
        <v>0.1738425925925926</v>
      </c>
      <c r="OQ4" s="1">
        <v>8.6817129629629633E-2</v>
      </c>
      <c r="OR4" s="1">
        <v>8.819444444444444E-3</v>
      </c>
      <c r="OS4">
        <v>61</v>
      </c>
      <c r="OT4">
        <v>560</v>
      </c>
      <c r="OU4">
        <v>365</v>
      </c>
      <c r="OV4">
        <v>8</v>
      </c>
      <c r="OW4">
        <v>0</v>
      </c>
      <c r="OX4">
        <v>0</v>
      </c>
      <c r="OY4">
        <v>0</v>
      </c>
      <c r="OZ4">
        <v>97.86</v>
      </c>
      <c r="PA4" s="106">
        <f t="shared" ref="PA4:PA28" si="54">OT4-OV4</f>
        <v>552</v>
      </c>
      <c r="PB4" s="106">
        <v>524</v>
      </c>
      <c r="PC4" s="27">
        <f t="shared" si="42"/>
        <v>105.34351145038168</v>
      </c>
      <c r="PD4" s="106" t="s">
        <v>2363</v>
      </c>
      <c r="PE4" s="6" t="s">
        <v>2736</v>
      </c>
      <c r="PF4" s="106" t="s">
        <v>2690</v>
      </c>
      <c r="PG4" s="106">
        <v>8</v>
      </c>
      <c r="PH4" s="1">
        <v>3.2581018518518516E-2</v>
      </c>
      <c r="PI4" s="1">
        <v>2.1689814814814815E-2</v>
      </c>
      <c r="PJ4" s="1">
        <v>7.1874999999999994E-3</v>
      </c>
      <c r="PK4" s="1">
        <v>3.7037037037037034E-3</v>
      </c>
      <c r="PL4">
        <v>15</v>
      </c>
      <c r="PM4">
        <v>70</v>
      </c>
      <c r="PN4">
        <v>230</v>
      </c>
      <c r="PO4">
        <v>13</v>
      </c>
      <c r="PP4">
        <v>0</v>
      </c>
      <c r="PQ4">
        <v>0</v>
      </c>
      <c r="PR4">
        <v>0</v>
      </c>
      <c r="PS4">
        <v>94.65</v>
      </c>
      <c r="PT4" s="106">
        <f t="shared" si="43"/>
        <v>57</v>
      </c>
      <c r="PU4" s="106"/>
      <c r="PV4" s="27" t="e">
        <f t="shared" si="44"/>
        <v>#DIV/0!</v>
      </c>
      <c r="PW4" s="106" t="s">
        <v>2363</v>
      </c>
      <c r="PX4" s="6" t="s">
        <v>2736</v>
      </c>
      <c r="PY4" s="106" t="s">
        <v>2690</v>
      </c>
      <c r="PZ4" s="106">
        <v>8</v>
      </c>
      <c r="QA4" s="1">
        <v>0.25890046296296293</v>
      </c>
      <c r="QB4" s="1">
        <v>0.20226851851851854</v>
      </c>
      <c r="QC4" s="1">
        <v>4.5590277777777778E-2</v>
      </c>
      <c r="QD4" s="1">
        <v>1.1018518518518518E-2</v>
      </c>
      <c r="QE4">
        <v>70</v>
      </c>
      <c r="QF4">
        <v>529</v>
      </c>
      <c r="QG4">
        <v>431</v>
      </c>
      <c r="QH4">
        <v>36</v>
      </c>
      <c r="QI4">
        <v>0</v>
      </c>
      <c r="QJ4">
        <v>0</v>
      </c>
      <c r="QK4">
        <v>0</v>
      </c>
      <c r="QL4">
        <v>92.29</v>
      </c>
      <c r="QM4" s="106">
        <f t="shared" si="45"/>
        <v>493</v>
      </c>
      <c r="QN4" s="106">
        <v>524</v>
      </c>
      <c r="QO4" s="27">
        <f t="shared" si="46"/>
        <v>94.083969465648849</v>
      </c>
      <c r="QP4" s="106" t="s">
        <v>2363</v>
      </c>
      <c r="QQ4" s="6" t="s">
        <v>2736</v>
      </c>
      <c r="QR4" s="106" t="s">
        <v>2690</v>
      </c>
      <c r="QS4" s="106">
        <v>8</v>
      </c>
      <c r="QT4" s="1">
        <v>0.27164351851851853</v>
      </c>
      <c r="QU4" s="1">
        <v>0.18717592592592591</v>
      </c>
      <c r="QV4" s="1">
        <v>6.7245370370370372E-2</v>
      </c>
      <c r="QW4" s="1">
        <v>1.7199074074074071E-2</v>
      </c>
      <c r="QX4">
        <v>66</v>
      </c>
      <c r="QY4">
        <v>396</v>
      </c>
      <c r="QZ4">
        <v>234</v>
      </c>
      <c r="RA4">
        <v>18</v>
      </c>
      <c r="RB4">
        <v>0</v>
      </c>
      <c r="RC4">
        <v>0</v>
      </c>
      <c r="RD4">
        <v>0</v>
      </c>
      <c r="RE4">
        <v>92.86</v>
      </c>
      <c r="RF4" s="106">
        <v>378</v>
      </c>
      <c r="RG4" s="106"/>
      <c r="RH4" s="27" t="e">
        <f t="shared" si="47"/>
        <v>#DIV/0!</v>
      </c>
      <c r="RI4" s="106" t="s">
        <v>2363</v>
      </c>
      <c r="RJ4" s="6" t="s">
        <v>2736</v>
      </c>
      <c r="RK4" s="106" t="s">
        <v>2690</v>
      </c>
      <c r="RL4" s="106">
        <v>8</v>
      </c>
      <c r="RM4" s="1">
        <v>0</v>
      </c>
      <c r="RN4" s="1">
        <v>0</v>
      </c>
      <c r="RO4" s="1">
        <v>0</v>
      </c>
      <c r="RP4" s="1">
        <v>0</v>
      </c>
      <c r="RQ4">
        <v>0</v>
      </c>
      <c r="RR4">
        <v>0</v>
      </c>
      <c r="RS4">
        <v>144</v>
      </c>
      <c r="RT4">
        <v>5</v>
      </c>
      <c r="RU4">
        <v>0</v>
      </c>
      <c r="RV4">
        <v>0</v>
      </c>
      <c r="RW4">
        <v>0</v>
      </c>
      <c r="RX4">
        <v>96.64</v>
      </c>
      <c r="RY4" s="106">
        <f t="shared" si="48"/>
        <v>-5</v>
      </c>
      <c r="RZ4" s="106"/>
      <c r="SA4" s="27" t="e">
        <f t="shared" si="49"/>
        <v>#DIV/0!</v>
      </c>
      <c r="SB4" s="106" t="s">
        <v>2363</v>
      </c>
      <c r="SC4" s="6" t="s">
        <v>2736</v>
      </c>
      <c r="SD4" s="106" t="s">
        <v>2690</v>
      </c>
      <c r="SE4" s="106">
        <v>8</v>
      </c>
      <c r="SF4" s="1">
        <v>0.83262731481481478</v>
      </c>
      <c r="SG4" s="1">
        <v>0.58499999999999996</v>
      </c>
      <c r="SH4" s="1">
        <v>0.20686342592592591</v>
      </c>
      <c r="SI4" s="1">
        <v>4.0763888888888891E-2</v>
      </c>
      <c r="SJ4">
        <v>212</v>
      </c>
      <c r="SK4">
        <v>1555</v>
      </c>
      <c r="SL4">
        <v>1404</v>
      </c>
      <c r="SM4">
        <v>80</v>
      </c>
      <c r="SN4">
        <v>0</v>
      </c>
      <c r="SO4">
        <v>0</v>
      </c>
      <c r="SP4">
        <v>0</v>
      </c>
      <c r="SQ4">
        <v>94.61</v>
      </c>
      <c r="SR4" s="106">
        <f t="shared" si="50"/>
        <v>1475</v>
      </c>
      <c r="SS4" s="106">
        <f t="shared" ref="SS4:SS28" si="55">SUM(PB4,PU4,QN4,RG4,RZ4)</f>
        <v>1048</v>
      </c>
      <c r="ST4" s="27">
        <f t="shared" si="51"/>
        <v>140.74427480916029</v>
      </c>
    </row>
    <row r="5" spans="1:514">
      <c r="A5" s="106" t="s">
        <v>473</v>
      </c>
      <c r="B5" s="6" t="s">
        <v>2736</v>
      </c>
      <c r="C5" s="106" t="s">
        <v>2690</v>
      </c>
      <c r="D5" s="106">
        <v>8</v>
      </c>
      <c r="E5" s="1">
        <v>0.34246527777777774</v>
      </c>
      <c r="F5" s="1">
        <v>0.21587962962962962</v>
      </c>
      <c r="G5" s="1">
        <v>3.1817129629629633E-2</v>
      </c>
      <c r="H5" s="1">
        <v>9.4768518518518516E-2</v>
      </c>
      <c r="I5">
        <v>45</v>
      </c>
      <c r="J5">
        <v>535</v>
      </c>
      <c r="K5">
        <v>210</v>
      </c>
      <c r="L5">
        <v>4</v>
      </c>
      <c r="M5">
        <v>0</v>
      </c>
      <c r="N5">
        <v>0</v>
      </c>
      <c r="O5">
        <v>0</v>
      </c>
      <c r="P5">
        <v>98.13</v>
      </c>
      <c r="Q5" s="106">
        <f t="shared" si="0"/>
        <v>531</v>
      </c>
      <c r="R5" s="106">
        <v>524</v>
      </c>
      <c r="S5" s="27">
        <f t="shared" si="1"/>
        <v>101.33587786259541</v>
      </c>
      <c r="T5" s="106" t="s">
        <v>473</v>
      </c>
      <c r="U5" s="6" t="s">
        <v>2736</v>
      </c>
      <c r="V5" s="106" t="s">
        <v>2690</v>
      </c>
      <c r="W5" s="106">
        <v>8</v>
      </c>
      <c r="X5" s="1">
        <v>0.34924768518518517</v>
      </c>
      <c r="Y5" s="1">
        <v>0.16749999999999998</v>
      </c>
      <c r="Z5" s="1">
        <v>1.7326388888888888E-2</v>
      </c>
      <c r="AA5" s="1">
        <v>0.16440972222222222</v>
      </c>
      <c r="AB5">
        <v>59</v>
      </c>
      <c r="AC5">
        <v>463</v>
      </c>
      <c r="AD5">
        <v>535</v>
      </c>
      <c r="AE5">
        <v>5</v>
      </c>
      <c r="AF5">
        <v>0</v>
      </c>
      <c r="AG5">
        <v>0</v>
      </c>
      <c r="AH5">
        <v>0</v>
      </c>
      <c r="AI5">
        <v>99.07</v>
      </c>
      <c r="AJ5" s="106">
        <f t="shared" si="2"/>
        <v>458</v>
      </c>
      <c r="AK5" s="106">
        <v>524</v>
      </c>
      <c r="AL5" s="27">
        <f t="shared" si="3"/>
        <v>87.404580152671755</v>
      </c>
      <c r="AM5" s="106" t="s">
        <v>473</v>
      </c>
      <c r="AN5" s="6" t="s">
        <v>2736</v>
      </c>
      <c r="AO5" s="106" t="s">
        <v>2690</v>
      </c>
      <c r="AP5" s="106">
        <v>8</v>
      </c>
      <c r="AQ5" s="1">
        <v>0.34734953703703703</v>
      </c>
      <c r="AR5" s="1">
        <v>0.15333333333333332</v>
      </c>
      <c r="AS5" s="1">
        <v>5.9143518518518521E-3</v>
      </c>
      <c r="AT5" s="1">
        <v>0.18809027777777776</v>
      </c>
      <c r="AU5">
        <v>31</v>
      </c>
      <c r="AV5">
        <v>343</v>
      </c>
      <c r="AW5">
        <v>178</v>
      </c>
      <c r="AX5">
        <v>15</v>
      </c>
      <c r="AY5">
        <v>0</v>
      </c>
      <c r="AZ5">
        <v>0</v>
      </c>
      <c r="BA5">
        <v>0</v>
      </c>
      <c r="BB5">
        <v>92.23</v>
      </c>
      <c r="BC5" s="106">
        <f t="shared" si="4"/>
        <v>328</v>
      </c>
      <c r="BD5" s="106">
        <v>524</v>
      </c>
      <c r="BE5" s="27">
        <f t="shared" si="5"/>
        <v>62.595419847328252</v>
      </c>
      <c r="BF5" s="106" t="s">
        <v>473</v>
      </c>
      <c r="BG5" s="6" t="s">
        <v>2736</v>
      </c>
      <c r="BH5" s="106" t="s">
        <v>2690</v>
      </c>
      <c r="BI5" s="106">
        <v>8</v>
      </c>
      <c r="BJ5" s="1">
        <v>0.35891203703703706</v>
      </c>
      <c r="BK5" s="1">
        <v>0.18231481481481482</v>
      </c>
      <c r="BL5" s="1">
        <v>2.4432870370370369E-2</v>
      </c>
      <c r="BM5" s="1">
        <v>0.15215277777777778</v>
      </c>
      <c r="BN5">
        <v>52</v>
      </c>
      <c r="BO5">
        <v>430</v>
      </c>
      <c r="BP5">
        <v>331</v>
      </c>
      <c r="BQ5">
        <v>2</v>
      </c>
      <c r="BR5">
        <v>0</v>
      </c>
      <c r="BS5">
        <v>0</v>
      </c>
      <c r="BT5">
        <v>0</v>
      </c>
      <c r="BU5">
        <v>99.4</v>
      </c>
      <c r="BV5" s="106">
        <f t="shared" si="6"/>
        <v>428</v>
      </c>
      <c r="BW5" s="106">
        <v>524</v>
      </c>
      <c r="BX5" s="27">
        <f t="shared" ref="BX5:BX12" si="56">BV5/BW5*100</f>
        <v>81.679389312977108</v>
      </c>
      <c r="BY5" s="106" t="s">
        <v>473</v>
      </c>
      <c r="BZ5" s="6" t="s">
        <v>2736</v>
      </c>
      <c r="CA5" s="106" t="s">
        <v>2690</v>
      </c>
      <c r="CB5" s="106">
        <v>8</v>
      </c>
      <c r="CC5" s="1">
        <v>0.30302083333333335</v>
      </c>
      <c r="CD5" s="1">
        <v>0.1083912037037037</v>
      </c>
      <c r="CE5" s="1">
        <v>6.7210648148148144E-2</v>
      </c>
      <c r="CF5" s="1">
        <v>0.12740740740740741</v>
      </c>
      <c r="CG5">
        <v>18</v>
      </c>
      <c r="CH5">
        <v>197</v>
      </c>
      <c r="CI5">
        <v>201</v>
      </c>
      <c r="CJ5">
        <v>7</v>
      </c>
      <c r="CK5">
        <v>0</v>
      </c>
      <c r="CL5">
        <v>0</v>
      </c>
      <c r="CM5">
        <v>0</v>
      </c>
      <c r="CN5">
        <v>96.63</v>
      </c>
      <c r="CO5" s="106">
        <f t="shared" si="7"/>
        <v>190</v>
      </c>
      <c r="CP5" s="106">
        <v>524</v>
      </c>
      <c r="CQ5" s="27">
        <f t="shared" si="8"/>
        <v>36.25954198473282</v>
      </c>
      <c r="CR5" s="106" t="s">
        <v>473</v>
      </c>
      <c r="CS5" s="6" t="s">
        <v>2736</v>
      </c>
      <c r="CT5" s="106" t="s">
        <v>2690</v>
      </c>
      <c r="CU5" s="106">
        <v>8</v>
      </c>
      <c r="CV5" s="1">
        <v>0.69439814814814815</v>
      </c>
      <c r="CW5" s="1">
        <v>0.37612268518518516</v>
      </c>
      <c r="CX5" s="1">
        <v>6.851851851851852E-2</v>
      </c>
      <c r="CY5" s="1">
        <v>0.24975694444444443</v>
      </c>
      <c r="CZ5">
        <v>243</v>
      </c>
      <c r="DA5">
        <v>728</v>
      </c>
      <c r="DB5">
        <v>201</v>
      </c>
      <c r="DC5">
        <v>7</v>
      </c>
      <c r="DD5">
        <v>0</v>
      </c>
      <c r="DE5">
        <v>0</v>
      </c>
      <c r="DF5">
        <v>0</v>
      </c>
      <c r="DG5">
        <v>96.63</v>
      </c>
      <c r="DH5" s="106">
        <f t="shared" si="9"/>
        <v>721</v>
      </c>
      <c r="DI5" s="106">
        <v>524</v>
      </c>
      <c r="DJ5" s="27">
        <f t="shared" si="10"/>
        <v>137.59541984732823</v>
      </c>
      <c r="DK5" s="106" t="s">
        <v>473</v>
      </c>
      <c r="DL5" s="6" t="s">
        <v>2736</v>
      </c>
      <c r="DM5" s="106" t="s">
        <v>2690</v>
      </c>
      <c r="DN5" s="106">
        <v>8</v>
      </c>
      <c r="DO5" s="10">
        <v>2.0924074074074075</v>
      </c>
      <c r="DP5" s="10">
        <v>1.0951736111111112</v>
      </c>
      <c r="DQ5" s="1">
        <v>0.14803240740740739</v>
      </c>
      <c r="DR5" s="1">
        <v>0.84917824074074078</v>
      </c>
      <c r="DS5">
        <v>430</v>
      </c>
      <c r="DT5">
        <v>2499</v>
      </c>
      <c r="DU5">
        <v>1455</v>
      </c>
      <c r="DV5">
        <v>33</v>
      </c>
      <c r="DW5">
        <v>0</v>
      </c>
      <c r="DX5">
        <v>0</v>
      </c>
      <c r="DY5">
        <v>0</v>
      </c>
      <c r="DZ5">
        <v>97.78</v>
      </c>
      <c r="EA5" s="106">
        <f t="shared" si="11"/>
        <v>2466</v>
      </c>
      <c r="EB5" s="106">
        <f t="shared" si="12"/>
        <v>2620</v>
      </c>
      <c r="EC5" s="27">
        <f t="shared" si="13"/>
        <v>94.122137404580158</v>
      </c>
      <c r="ED5" s="106" t="s">
        <v>473</v>
      </c>
      <c r="EE5" s="6" t="s">
        <v>2736</v>
      </c>
      <c r="EF5" s="106" t="s">
        <v>2690</v>
      </c>
      <c r="EG5" s="106">
        <v>8</v>
      </c>
      <c r="EH5" s="1">
        <v>0.34319444444444441</v>
      </c>
      <c r="EI5" s="1">
        <v>0.2408564814814815</v>
      </c>
      <c r="EJ5" s="1">
        <v>2.1122685185185185E-2</v>
      </c>
      <c r="EK5" s="1">
        <v>8.1203703703703708E-2</v>
      </c>
      <c r="EL5">
        <v>67</v>
      </c>
      <c r="EM5">
        <v>519</v>
      </c>
      <c r="EN5">
        <v>34</v>
      </c>
      <c r="EO5">
        <v>0</v>
      </c>
      <c r="EP5">
        <v>0</v>
      </c>
      <c r="EQ5">
        <v>0</v>
      </c>
      <c r="ER5">
        <v>0</v>
      </c>
      <c r="ES5">
        <v>100</v>
      </c>
      <c r="ET5" s="106">
        <f t="shared" si="14"/>
        <v>519</v>
      </c>
      <c r="EU5" s="106">
        <v>524</v>
      </c>
      <c r="EV5" s="27">
        <f t="shared" si="15"/>
        <v>99.045801526717554</v>
      </c>
      <c r="EW5" s="106" t="s">
        <v>473</v>
      </c>
      <c r="EX5" s="6" t="s">
        <v>2736</v>
      </c>
      <c r="EY5" s="106" t="s">
        <v>2690</v>
      </c>
      <c r="EZ5" s="106">
        <v>8</v>
      </c>
      <c r="FA5" s="1">
        <v>0.28456018518518517</v>
      </c>
      <c r="FB5" s="1">
        <v>0.18467592592592594</v>
      </c>
      <c r="FC5" s="1">
        <v>1.3148148148148147E-2</v>
      </c>
      <c r="FD5" s="1">
        <v>8.671296296296295E-2</v>
      </c>
      <c r="FE5">
        <v>78</v>
      </c>
      <c r="FF5">
        <v>560</v>
      </c>
      <c r="FG5">
        <v>462</v>
      </c>
      <c r="FH5">
        <v>39</v>
      </c>
      <c r="FI5">
        <v>0</v>
      </c>
      <c r="FJ5">
        <v>0</v>
      </c>
      <c r="FK5">
        <v>0</v>
      </c>
      <c r="FL5">
        <v>92.22</v>
      </c>
      <c r="FM5" s="106">
        <f t="shared" si="16"/>
        <v>521</v>
      </c>
      <c r="FN5" s="106">
        <v>524</v>
      </c>
      <c r="FO5" s="27">
        <f t="shared" si="17"/>
        <v>99.427480916030532</v>
      </c>
      <c r="FP5" s="106" t="s">
        <v>473</v>
      </c>
      <c r="FQ5" s="6" t="s">
        <v>2736</v>
      </c>
      <c r="FR5" s="106" t="s">
        <v>2690</v>
      </c>
      <c r="FS5" s="106">
        <v>8</v>
      </c>
      <c r="FT5" s="1">
        <v>4.6469907407407411E-2</v>
      </c>
      <c r="FU5" s="1">
        <v>3.560185185185185E-2</v>
      </c>
      <c r="FV5" s="1">
        <v>5.2893518518518515E-3</v>
      </c>
      <c r="FW5" s="1">
        <v>5.5787037037037038E-3</v>
      </c>
      <c r="FX5">
        <v>37</v>
      </c>
      <c r="FY5">
        <v>112</v>
      </c>
      <c r="FZ5">
        <v>638</v>
      </c>
      <c r="GA5">
        <v>40</v>
      </c>
      <c r="GB5">
        <v>0</v>
      </c>
      <c r="GC5">
        <v>0</v>
      </c>
      <c r="GD5">
        <v>0</v>
      </c>
      <c r="GE5">
        <v>94.1</v>
      </c>
      <c r="GF5" s="106">
        <f t="shared" si="18"/>
        <v>72</v>
      </c>
      <c r="GG5" s="106">
        <v>131</v>
      </c>
      <c r="GH5" s="27">
        <f t="shared" si="19"/>
        <v>54.961832061068705</v>
      </c>
      <c r="GI5" s="106" t="s">
        <v>473</v>
      </c>
      <c r="GJ5" s="6" t="s">
        <v>2736</v>
      </c>
      <c r="GK5" s="106" t="s">
        <v>2690</v>
      </c>
      <c r="GL5" s="106"/>
      <c r="GM5" s="1">
        <v>2.9629629629629628E-3</v>
      </c>
      <c r="GN5" s="1">
        <v>2.2337962962962967E-3</v>
      </c>
      <c r="GO5" s="1">
        <v>0</v>
      </c>
      <c r="GP5" s="1">
        <v>7.175925925925927E-4</v>
      </c>
      <c r="GQ5">
        <v>1</v>
      </c>
      <c r="GR5">
        <v>1</v>
      </c>
      <c r="GS5">
        <v>20</v>
      </c>
      <c r="GT5">
        <v>0</v>
      </c>
      <c r="GU5">
        <v>0</v>
      </c>
      <c r="GV5">
        <v>0</v>
      </c>
      <c r="GW5">
        <v>0</v>
      </c>
      <c r="GX5">
        <v>100</v>
      </c>
      <c r="GY5" s="106">
        <f t="shared" si="20"/>
        <v>1</v>
      </c>
      <c r="GZ5" s="106"/>
      <c r="HA5" s="27" t="e">
        <f t="shared" si="21"/>
        <v>#DIV/0!</v>
      </c>
      <c r="HB5" s="106" t="s">
        <v>473</v>
      </c>
      <c r="HC5" s="6" t="s">
        <v>2736</v>
      </c>
      <c r="HD5" s="106" t="s">
        <v>2690</v>
      </c>
      <c r="HE5" s="106">
        <v>8</v>
      </c>
      <c r="HF5" s="1">
        <v>0.18696759259259257</v>
      </c>
      <c r="HG5" s="1">
        <v>0.14956018518518518</v>
      </c>
      <c r="HH5" s="1">
        <v>2.6875E-2</v>
      </c>
      <c r="HI5" s="1">
        <v>1.0520833333333333E-2</v>
      </c>
      <c r="HJ5">
        <v>39</v>
      </c>
      <c r="HK5">
        <v>573</v>
      </c>
      <c r="HL5">
        <v>561</v>
      </c>
      <c r="HM5">
        <v>18</v>
      </c>
      <c r="HN5">
        <v>0</v>
      </c>
      <c r="HO5">
        <v>0</v>
      </c>
      <c r="HP5">
        <v>0</v>
      </c>
      <c r="HQ5">
        <v>96.89</v>
      </c>
      <c r="HR5" s="106">
        <f t="shared" si="22"/>
        <v>555</v>
      </c>
      <c r="HS5" s="106">
        <v>524</v>
      </c>
      <c r="HT5" s="27">
        <f t="shared" si="23"/>
        <v>105.91603053435115</v>
      </c>
      <c r="HU5" s="106">
        <f t="shared" si="24"/>
        <v>-31</v>
      </c>
      <c r="HV5" s="106" t="s">
        <v>473</v>
      </c>
      <c r="HW5" s="6" t="s">
        <v>2736</v>
      </c>
      <c r="HX5" s="106" t="s">
        <v>2690</v>
      </c>
      <c r="HY5" s="106">
        <v>8</v>
      </c>
      <c r="HZ5" s="1">
        <v>0.20206018518518518</v>
      </c>
      <c r="IA5" s="1">
        <v>0.16353009259259257</v>
      </c>
      <c r="IB5" s="1">
        <v>2.7997685185185184E-2</v>
      </c>
      <c r="IC5" s="1">
        <v>1.0520833333333333E-2</v>
      </c>
      <c r="ID5">
        <v>48</v>
      </c>
      <c r="IE5">
        <v>613</v>
      </c>
      <c r="IF5">
        <v>561</v>
      </c>
      <c r="IG5">
        <v>18</v>
      </c>
      <c r="IH5">
        <v>0</v>
      </c>
      <c r="II5">
        <v>0</v>
      </c>
      <c r="IJ5">
        <v>0</v>
      </c>
      <c r="IK5">
        <v>96.89</v>
      </c>
      <c r="IL5" s="106">
        <f t="shared" si="25"/>
        <v>595</v>
      </c>
      <c r="IM5" s="106">
        <v>524</v>
      </c>
      <c r="IN5" s="27">
        <f t="shared" si="26"/>
        <v>113.54961832061068</v>
      </c>
      <c r="IO5" s="106" t="s">
        <v>473</v>
      </c>
      <c r="IP5" s="6" t="s">
        <v>2736</v>
      </c>
      <c r="IQ5" s="106" t="s">
        <v>2690</v>
      </c>
      <c r="IR5" s="106">
        <v>8</v>
      </c>
      <c r="IS5" s="1">
        <v>0.8792592592592593</v>
      </c>
      <c r="IT5" s="1">
        <v>0.62692129629629634</v>
      </c>
      <c r="IU5" s="1">
        <v>6.7581018518518512E-2</v>
      </c>
      <c r="IV5" s="1">
        <v>0.18475694444444446</v>
      </c>
      <c r="IW5">
        <v>231</v>
      </c>
      <c r="IX5">
        <v>1805</v>
      </c>
      <c r="IY5">
        <v>1715</v>
      </c>
      <c r="IZ5">
        <v>97</v>
      </c>
      <c r="JA5">
        <v>0</v>
      </c>
      <c r="JB5">
        <v>0</v>
      </c>
      <c r="JC5">
        <v>0</v>
      </c>
      <c r="JD5">
        <v>94.65</v>
      </c>
      <c r="JE5" s="106">
        <f t="shared" si="27"/>
        <v>1708</v>
      </c>
      <c r="JF5" s="106">
        <f t="shared" si="52"/>
        <v>1703</v>
      </c>
      <c r="JG5" s="27">
        <f t="shared" si="28"/>
        <v>100.29359953024075</v>
      </c>
      <c r="JH5" s="106" t="s">
        <v>473</v>
      </c>
      <c r="JI5" s="6" t="s">
        <v>2736</v>
      </c>
      <c r="JJ5" s="106" t="s">
        <v>2690</v>
      </c>
      <c r="JK5" s="106">
        <v>8</v>
      </c>
      <c r="JL5" s="1">
        <v>1.8090277777777778E-2</v>
      </c>
      <c r="JM5" s="1">
        <v>1.5324074074074073E-2</v>
      </c>
      <c r="JN5" s="1">
        <v>4.3981481481481481E-4</v>
      </c>
      <c r="JO5" s="1">
        <v>2.3148148148148151E-3</v>
      </c>
      <c r="JP5">
        <v>3</v>
      </c>
      <c r="JQ5">
        <v>35</v>
      </c>
      <c r="JR5">
        <v>98</v>
      </c>
      <c r="JS5">
        <v>1</v>
      </c>
      <c r="JT5">
        <v>0</v>
      </c>
      <c r="JU5">
        <v>0</v>
      </c>
      <c r="JV5">
        <v>0</v>
      </c>
      <c r="JW5">
        <v>98.99</v>
      </c>
      <c r="JX5" s="106">
        <f t="shared" si="29"/>
        <v>34</v>
      </c>
      <c r="JY5" s="106"/>
      <c r="JZ5" s="27" t="e">
        <f t="shared" si="30"/>
        <v>#DIV/0!</v>
      </c>
      <c r="KA5" s="106" t="s">
        <v>473</v>
      </c>
      <c r="KB5" s="6" t="s">
        <v>2736</v>
      </c>
      <c r="KC5" s="106" t="s">
        <v>2690</v>
      </c>
      <c r="KD5" s="106">
        <v>8</v>
      </c>
      <c r="KE5" s="1">
        <v>2.8877314814814817E-2</v>
      </c>
      <c r="KF5" s="1">
        <v>2.7789351851851853E-2</v>
      </c>
      <c r="KG5" s="1">
        <v>9.1435185185185185E-4</v>
      </c>
      <c r="KH5" s="1">
        <v>1.6203703703703703E-4</v>
      </c>
      <c r="KI5">
        <v>3</v>
      </c>
      <c r="KJ5">
        <v>98</v>
      </c>
      <c r="KK5">
        <v>97</v>
      </c>
      <c r="KL5">
        <v>1</v>
      </c>
      <c r="KM5">
        <v>0</v>
      </c>
      <c r="KN5">
        <v>0</v>
      </c>
      <c r="KO5">
        <v>0</v>
      </c>
      <c r="KP5">
        <v>98.98</v>
      </c>
      <c r="KQ5" s="106">
        <f t="shared" si="31"/>
        <v>97</v>
      </c>
      <c r="KR5" s="106"/>
      <c r="KS5" s="27" t="e">
        <f t="shared" si="32"/>
        <v>#DIV/0!</v>
      </c>
      <c r="KT5" s="106" t="s">
        <v>473</v>
      </c>
      <c r="KU5" s="6" t="s">
        <v>2736</v>
      </c>
      <c r="KV5" s="106" t="s">
        <v>2690</v>
      </c>
      <c r="KW5" s="106">
        <v>8</v>
      </c>
      <c r="KX5" s="1">
        <v>0</v>
      </c>
      <c r="KY5" s="1">
        <v>0</v>
      </c>
      <c r="KZ5" s="1">
        <v>0</v>
      </c>
      <c r="LA5" s="1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 s="106">
        <f t="shared" si="33"/>
        <v>0</v>
      </c>
      <c r="LK5" s="106"/>
      <c r="LL5" s="27" t="e">
        <f t="shared" si="34"/>
        <v>#DIV/0!</v>
      </c>
      <c r="LM5" s="106" t="s">
        <v>473</v>
      </c>
      <c r="LN5" s="6" t="s">
        <v>2736</v>
      </c>
      <c r="LO5" s="106" t="s">
        <v>2690</v>
      </c>
      <c r="LP5" s="106">
        <v>8</v>
      </c>
      <c r="LQ5" s="1">
        <v>0.27630787037037036</v>
      </c>
      <c r="LR5" s="1">
        <v>0.22140046296296298</v>
      </c>
      <c r="LS5" s="1">
        <v>1.6041666666666666E-2</v>
      </c>
      <c r="LT5" s="1">
        <v>3.8842592592592588E-2</v>
      </c>
      <c r="LU5">
        <v>61</v>
      </c>
      <c r="LV5">
        <v>566</v>
      </c>
      <c r="LW5">
        <v>554</v>
      </c>
      <c r="LX5">
        <v>16</v>
      </c>
      <c r="LY5">
        <v>0</v>
      </c>
      <c r="LZ5">
        <v>0</v>
      </c>
      <c r="MA5">
        <v>0</v>
      </c>
      <c r="MB5">
        <v>97.19</v>
      </c>
      <c r="MC5" s="106">
        <f t="shared" si="35"/>
        <v>550</v>
      </c>
      <c r="MD5" s="106">
        <v>524</v>
      </c>
      <c r="ME5" s="27">
        <f>MC5/MD5*100</f>
        <v>104.96183206106871</v>
      </c>
      <c r="MF5" s="106" t="s">
        <v>473</v>
      </c>
      <c r="MG5" s="6" t="s">
        <v>2736</v>
      </c>
      <c r="MH5" s="106" t="s">
        <v>2690</v>
      </c>
      <c r="MI5" s="106">
        <v>8</v>
      </c>
      <c r="MJ5" s="1">
        <v>0.34432870370370372</v>
      </c>
      <c r="MK5" s="1">
        <v>0.21572916666666667</v>
      </c>
      <c r="ML5" s="1">
        <v>8.4768518518518521E-2</v>
      </c>
      <c r="MM5" s="1">
        <v>4.3819444444444446E-2</v>
      </c>
      <c r="MN5">
        <v>70</v>
      </c>
      <c r="MO5">
        <v>543</v>
      </c>
      <c r="MP5">
        <v>389</v>
      </c>
      <c r="MQ5">
        <v>27</v>
      </c>
      <c r="MR5">
        <v>0</v>
      </c>
      <c r="MS5">
        <v>0</v>
      </c>
      <c r="MT5">
        <v>0</v>
      </c>
      <c r="MU5">
        <v>93.51</v>
      </c>
      <c r="MV5" s="106">
        <f t="shared" si="36"/>
        <v>516</v>
      </c>
      <c r="MW5" s="106">
        <v>524</v>
      </c>
      <c r="MX5" s="27">
        <f t="shared" si="37"/>
        <v>98.473282442748086</v>
      </c>
      <c r="MY5" s="106" t="s">
        <v>473</v>
      </c>
      <c r="MZ5" s="6" t="s">
        <v>2736</v>
      </c>
      <c r="NA5" s="106" t="s">
        <v>2690</v>
      </c>
      <c r="NB5" s="106">
        <v>8</v>
      </c>
      <c r="NC5" s="1">
        <v>0.34432870370370372</v>
      </c>
      <c r="ND5" s="1">
        <v>0.21572916666666667</v>
      </c>
      <c r="NE5" s="1">
        <v>8.4768518518518521E-2</v>
      </c>
      <c r="NF5" s="1">
        <v>4.3819444444444446E-2</v>
      </c>
      <c r="NG5">
        <v>70</v>
      </c>
      <c r="NH5">
        <v>543</v>
      </c>
      <c r="NI5">
        <v>514</v>
      </c>
      <c r="NJ5">
        <v>52</v>
      </c>
      <c r="NK5">
        <v>0</v>
      </c>
      <c r="NL5">
        <v>0</v>
      </c>
      <c r="NM5">
        <v>0</v>
      </c>
      <c r="NN5">
        <v>90.81</v>
      </c>
      <c r="NO5" s="106">
        <f t="shared" si="38"/>
        <v>491</v>
      </c>
      <c r="NP5" s="106">
        <v>524</v>
      </c>
      <c r="NQ5" s="27">
        <f t="shared" si="39"/>
        <v>93.702290076335885</v>
      </c>
      <c r="NR5" s="106" t="s">
        <v>473</v>
      </c>
      <c r="NS5" s="6" t="s">
        <v>2736</v>
      </c>
      <c r="NT5" s="106" t="s">
        <v>2690</v>
      </c>
      <c r="NU5" s="106">
        <v>8</v>
      </c>
      <c r="NV5" s="1">
        <v>0.6676157407407407</v>
      </c>
      <c r="NW5" s="1">
        <v>0.48026620370370371</v>
      </c>
      <c r="NX5" s="1">
        <v>0.1021875</v>
      </c>
      <c r="NY5" s="1">
        <v>8.5150462962962969E-2</v>
      </c>
      <c r="NZ5">
        <v>137</v>
      </c>
      <c r="OA5">
        <v>1242</v>
      </c>
      <c r="OB5">
        <v>1263</v>
      </c>
      <c r="OC5">
        <v>70</v>
      </c>
      <c r="OD5">
        <v>0</v>
      </c>
      <c r="OE5">
        <v>0</v>
      </c>
      <c r="OF5">
        <v>0</v>
      </c>
      <c r="OG5">
        <v>94.75</v>
      </c>
      <c r="OH5" s="106">
        <f t="shared" si="40"/>
        <v>1172</v>
      </c>
      <c r="OI5" s="106">
        <f t="shared" si="53"/>
        <v>1048</v>
      </c>
      <c r="OJ5" s="27">
        <f t="shared" si="41"/>
        <v>111.83206106870229</v>
      </c>
      <c r="OK5" s="106" t="s">
        <v>473</v>
      </c>
      <c r="OL5" s="6" t="s">
        <v>2736</v>
      </c>
      <c r="OM5" s="106" t="s">
        <v>2690</v>
      </c>
      <c r="ON5" s="106">
        <v>8</v>
      </c>
      <c r="OO5" s="1">
        <v>0.26072916666666668</v>
      </c>
      <c r="OP5" s="1">
        <v>0.18065972222222224</v>
      </c>
      <c r="OQ5" s="1">
        <v>2.2453703703703708E-2</v>
      </c>
      <c r="OR5" s="1">
        <v>5.7604166666666672E-2</v>
      </c>
      <c r="OS5">
        <v>55</v>
      </c>
      <c r="OT5">
        <v>557</v>
      </c>
      <c r="OU5">
        <v>388</v>
      </c>
      <c r="OV5">
        <v>15</v>
      </c>
      <c r="OW5">
        <v>0</v>
      </c>
      <c r="OX5">
        <v>0</v>
      </c>
      <c r="OY5">
        <v>0</v>
      </c>
      <c r="OZ5">
        <v>96.28</v>
      </c>
      <c r="PA5" s="106">
        <f t="shared" si="54"/>
        <v>542</v>
      </c>
      <c r="PB5" s="106">
        <v>524</v>
      </c>
      <c r="PC5" s="27">
        <f t="shared" si="42"/>
        <v>103.43511450381679</v>
      </c>
      <c r="PD5" s="106" t="s">
        <v>473</v>
      </c>
      <c r="PE5" s="6" t="s">
        <v>2736</v>
      </c>
      <c r="PF5" s="106" t="s">
        <v>2690</v>
      </c>
      <c r="PG5" s="106">
        <v>8</v>
      </c>
      <c r="PH5" s="1">
        <v>0.2315625</v>
      </c>
      <c r="PI5" s="1">
        <v>0.14188657407407407</v>
      </c>
      <c r="PJ5" s="1">
        <v>2.8020833333333332E-2</v>
      </c>
      <c r="PK5" s="1">
        <v>6.1643518518518514E-2</v>
      </c>
      <c r="PL5">
        <v>61</v>
      </c>
      <c r="PM5">
        <v>488</v>
      </c>
      <c r="PN5">
        <v>636</v>
      </c>
      <c r="PO5">
        <v>18</v>
      </c>
      <c r="PP5">
        <v>0</v>
      </c>
      <c r="PQ5">
        <v>0</v>
      </c>
      <c r="PR5">
        <v>0</v>
      </c>
      <c r="PS5">
        <v>97.25</v>
      </c>
      <c r="PT5" s="106">
        <f t="shared" si="43"/>
        <v>470</v>
      </c>
      <c r="PU5" s="106">
        <v>524</v>
      </c>
      <c r="PV5" s="27">
        <f t="shared" si="44"/>
        <v>89.694656488549612</v>
      </c>
      <c r="PW5" s="106" t="s">
        <v>473</v>
      </c>
      <c r="PX5" s="6" t="s">
        <v>2736</v>
      </c>
      <c r="PY5" s="106" t="s">
        <v>2690</v>
      </c>
      <c r="PZ5" s="106"/>
      <c r="QA5" s="1">
        <v>0</v>
      </c>
      <c r="QB5" s="1">
        <v>0</v>
      </c>
      <c r="QC5" s="1">
        <v>0</v>
      </c>
      <c r="QD5" s="1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 s="106">
        <f t="shared" si="45"/>
        <v>0</v>
      </c>
      <c r="QN5" s="106"/>
      <c r="QO5" s="27" t="e">
        <f t="shared" si="46"/>
        <v>#DIV/0!</v>
      </c>
      <c r="QP5" s="106" t="s">
        <v>473</v>
      </c>
      <c r="QQ5" s="6" t="s">
        <v>2736</v>
      </c>
      <c r="QR5" s="106" t="s">
        <v>2690</v>
      </c>
      <c r="QS5" s="106">
        <v>8</v>
      </c>
      <c r="QT5" s="1" t="e">
        <v>#N/A</v>
      </c>
      <c r="QU5" s="1" t="e">
        <v>#N/A</v>
      </c>
      <c r="QV5" s="1" t="e">
        <v>#N/A</v>
      </c>
      <c r="QW5" s="1" t="e">
        <v>#N/A</v>
      </c>
      <c r="QX5" t="e">
        <v>#N/A</v>
      </c>
      <c r="QY5" t="e">
        <v>#N/A</v>
      </c>
      <c r="QZ5" t="e">
        <v>#N/A</v>
      </c>
      <c r="RA5" t="e">
        <v>#N/A</v>
      </c>
      <c r="RB5" t="e">
        <v>#N/A</v>
      </c>
      <c r="RC5" t="e">
        <v>#N/A</v>
      </c>
      <c r="RD5" t="e">
        <v>#N/A</v>
      </c>
      <c r="RE5" t="e">
        <v>#N/A</v>
      </c>
      <c r="RF5" s="106" t="e">
        <v>#N/A</v>
      </c>
      <c r="RG5" s="106"/>
      <c r="RH5" s="27" t="e">
        <f t="shared" si="47"/>
        <v>#N/A</v>
      </c>
      <c r="RI5" s="106" t="s">
        <v>473</v>
      </c>
      <c r="RJ5" s="6" t="s">
        <v>2736</v>
      </c>
      <c r="RK5" s="106" t="s">
        <v>2690</v>
      </c>
      <c r="RL5" s="106">
        <v>8</v>
      </c>
      <c r="RM5" s="1" t="e">
        <v>#N/A</v>
      </c>
      <c r="RN5" s="1" t="e">
        <v>#N/A</v>
      </c>
      <c r="RO5" s="1" t="e">
        <v>#N/A</v>
      </c>
      <c r="RP5" s="1" t="e">
        <v>#N/A</v>
      </c>
      <c r="RQ5" t="e">
        <v>#N/A</v>
      </c>
      <c r="RR5" t="e">
        <v>#N/A</v>
      </c>
      <c r="RS5" t="e">
        <v>#N/A</v>
      </c>
      <c r="RT5" t="e">
        <v>#N/A</v>
      </c>
      <c r="RU5" t="e">
        <v>#N/A</v>
      </c>
      <c r="RV5" t="e">
        <v>#N/A</v>
      </c>
      <c r="RW5" t="e">
        <v>#N/A</v>
      </c>
      <c r="RX5" t="e">
        <v>#N/A</v>
      </c>
      <c r="RY5" s="106" t="e">
        <f t="shared" si="48"/>
        <v>#N/A</v>
      </c>
      <c r="RZ5" s="106"/>
      <c r="SA5" s="27" t="e">
        <f t="shared" si="49"/>
        <v>#N/A</v>
      </c>
      <c r="SB5" s="106" t="s">
        <v>473</v>
      </c>
      <c r="SC5" s="6" t="s">
        <v>2736</v>
      </c>
      <c r="SD5" s="106" t="s">
        <v>2690</v>
      </c>
      <c r="SE5" s="106">
        <v>8</v>
      </c>
      <c r="SF5" s="1">
        <v>0.49230324074074078</v>
      </c>
      <c r="SG5" s="1">
        <v>0.32254629629629633</v>
      </c>
      <c r="SH5" s="1">
        <v>5.0474537037037033E-2</v>
      </c>
      <c r="SI5" s="1">
        <v>0.11925925925925925</v>
      </c>
      <c r="SJ5">
        <v>116</v>
      </c>
      <c r="SK5">
        <v>1045</v>
      </c>
      <c r="SL5">
        <v>1024</v>
      </c>
      <c r="SM5">
        <v>33</v>
      </c>
      <c r="SN5">
        <v>0</v>
      </c>
      <c r="SO5">
        <v>0</v>
      </c>
      <c r="SP5">
        <v>0</v>
      </c>
      <c r="SQ5">
        <v>96.88</v>
      </c>
      <c r="SR5" s="106">
        <f t="shared" si="50"/>
        <v>1012</v>
      </c>
      <c r="SS5" s="106">
        <f t="shared" si="55"/>
        <v>1048</v>
      </c>
      <c r="ST5" s="27">
        <f t="shared" si="51"/>
        <v>96.564885496183209</v>
      </c>
    </row>
    <row r="6" spans="1:514">
      <c r="A6" s="106" t="s">
        <v>2364</v>
      </c>
      <c r="B6" s="6" t="s">
        <v>2736</v>
      </c>
      <c r="C6" s="106" t="s">
        <v>2690</v>
      </c>
      <c r="D6" s="106">
        <v>8</v>
      </c>
      <c r="E6" s="1">
        <v>0.48271990740740739</v>
      </c>
      <c r="F6" s="1">
        <v>0.39239583333333333</v>
      </c>
      <c r="G6" s="1">
        <v>6.9050925925925918E-2</v>
      </c>
      <c r="H6" s="1">
        <v>2.1261574074074075E-2</v>
      </c>
      <c r="I6">
        <v>65</v>
      </c>
      <c r="J6">
        <v>561</v>
      </c>
      <c r="K6">
        <v>618</v>
      </c>
      <c r="L6">
        <v>4</v>
      </c>
      <c r="M6">
        <v>0</v>
      </c>
      <c r="N6">
        <v>0</v>
      </c>
      <c r="O6">
        <v>0</v>
      </c>
      <c r="P6">
        <v>99.36</v>
      </c>
      <c r="Q6" s="106">
        <f t="shared" si="0"/>
        <v>557</v>
      </c>
      <c r="R6" s="106">
        <v>524</v>
      </c>
      <c r="S6" s="27">
        <f t="shared" si="1"/>
        <v>106.29770992366412</v>
      </c>
      <c r="T6" s="106" t="s">
        <v>2364</v>
      </c>
      <c r="U6" s="6" t="s">
        <v>2736</v>
      </c>
      <c r="V6" s="106" t="s">
        <v>2690</v>
      </c>
      <c r="W6" s="106">
        <v>8</v>
      </c>
      <c r="X6" s="1">
        <v>0.44997685185185188</v>
      </c>
      <c r="Y6" s="1">
        <v>0.37697916666666664</v>
      </c>
      <c r="Z6" s="1">
        <v>5.0081018518518518E-2</v>
      </c>
      <c r="AA6" s="1">
        <v>2.2905092592592591E-2</v>
      </c>
      <c r="AB6">
        <v>55</v>
      </c>
      <c r="AC6">
        <v>568</v>
      </c>
      <c r="AD6">
        <v>209</v>
      </c>
      <c r="AE6">
        <v>1</v>
      </c>
      <c r="AF6">
        <v>0</v>
      </c>
      <c r="AG6">
        <v>0</v>
      </c>
      <c r="AH6">
        <v>0</v>
      </c>
      <c r="AI6">
        <v>99.52</v>
      </c>
      <c r="AJ6" s="106">
        <f t="shared" si="2"/>
        <v>567</v>
      </c>
      <c r="AK6" s="106">
        <v>524</v>
      </c>
      <c r="AL6" s="27">
        <f t="shared" si="3"/>
        <v>108.20610687022901</v>
      </c>
      <c r="AM6" s="106" t="s">
        <v>2364</v>
      </c>
      <c r="AN6" s="6" t="s">
        <v>2736</v>
      </c>
      <c r="AO6" s="106" t="s">
        <v>2690</v>
      </c>
      <c r="AP6" s="106">
        <v>8</v>
      </c>
      <c r="AQ6" s="1">
        <v>0.55317129629629636</v>
      </c>
      <c r="AR6" s="1">
        <v>0.42521990740740739</v>
      </c>
      <c r="AS6" s="1">
        <v>9.9386574074074072E-2</v>
      </c>
      <c r="AT6" s="1">
        <v>2.855324074074074E-2</v>
      </c>
      <c r="AU6">
        <v>39</v>
      </c>
      <c r="AV6">
        <v>572</v>
      </c>
      <c r="AW6">
        <v>467</v>
      </c>
      <c r="AX6">
        <v>16</v>
      </c>
      <c r="AY6">
        <v>0</v>
      </c>
      <c r="AZ6">
        <v>0</v>
      </c>
      <c r="BA6">
        <v>0</v>
      </c>
      <c r="BB6">
        <v>96.69</v>
      </c>
      <c r="BC6" s="106">
        <f t="shared" si="4"/>
        <v>556</v>
      </c>
      <c r="BD6" s="106">
        <v>524</v>
      </c>
      <c r="BE6" s="27">
        <f t="shared" si="5"/>
        <v>106.10687022900764</v>
      </c>
      <c r="BF6" s="106" t="s">
        <v>2364</v>
      </c>
      <c r="BG6" s="6" t="s">
        <v>2736</v>
      </c>
      <c r="BH6" s="106" t="s">
        <v>2690</v>
      </c>
      <c r="BI6" s="106">
        <v>8</v>
      </c>
      <c r="BJ6" s="1">
        <v>0.44078703703703703</v>
      </c>
      <c r="BK6" s="1">
        <v>0.38016203703703705</v>
      </c>
      <c r="BL6" s="1">
        <v>3.5960648148148151E-2</v>
      </c>
      <c r="BM6" s="1">
        <v>2.4652777777777777E-2</v>
      </c>
      <c r="BN6">
        <v>49</v>
      </c>
      <c r="BO6">
        <v>547</v>
      </c>
      <c r="BP6">
        <v>299</v>
      </c>
      <c r="BQ6">
        <v>0</v>
      </c>
      <c r="BR6">
        <v>0</v>
      </c>
      <c r="BS6">
        <v>0</v>
      </c>
      <c r="BT6">
        <v>0</v>
      </c>
      <c r="BU6">
        <v>100</v>
      </c>
      <c r="BV6" s="106">
        <f t="shared" si="6"/>
        <v>547</v>
      </c>
      <c r="BW6" s="106">
        <v>524</v>
      </c>
      <c r="BX6" s="27">
        <f t="shared" si="56"/>
        <v>104.38931297709924</v>
      </c>
      <c r="BY6" s="106" t="s">
        <v>2364</v>
      </c>
      <c r="BZ6" s="6" t="s">
        <v>2736</v>
      </c>
      <c r="CA6" s="106" t="s">
        <v>2690</v>
      </c>
      <c r="CB6" s="106">
        <v>8</v>
      </c>
      <c r="CC6" s="1">
        <v>0.41909722222222223</v>
      </c>
      <c r="CD6" s="1">
        <v>0.37307870370370372</v>
      </c>
      <c r="CE6" s="1">
        <v>2.4849537037037035E-2</v>
      </c>
      <c r="CF6" s="1">
        <v>2.1157407407407406E-2</v>
      </c>
      <c r="CG6">
        <v>34</v>
      </c>
      <c r="CH6">
        <v>527</v>
      </c>
      <c r="CI6">
        <v>265</v>
      </c>
      <c r="CJ6">
        <v>1</v>
      </c>
      <c r="CK6">
        <v>0</v>
      </c>
      <c r="CL6">
        <v>0</v>
      </c>
      <c r="CM6">
        <v>0</v>
      </c>
      <c r="CN6">
        <v>99.62</v>
      </c>
      <c r="CO6" s="106">
        <f t="shared" si="7"/>
        <v>526</v>
      </c>
      <c r="CP6" s="106">
        <v>524</v>
      </c>
      <c r="CQ6" s="27">
        <f t="shared" si="8"/>
        <v>100.38167938931298</v>
      </c>
      <c r="CR6" s="106" t="s">
        <v>2364</v>
      </c>
      <c r="CS6" s="6" t="s">
        <v>2736</v>
      </c>
      <c r="CT6" s="106" t="s">
        <v>2690</v>
      </c>
      <c r="CU6" s="106">
        <v>8</v>
      </c>
      <c r="CV6" s="1">
        <v>0.41909722222222223</v>
      </c>
      <c r="CW6" s="1">
        <v>0.37307870370370372</v>
      </c>
      <c r="CX6" s="1">
        <v>2.4849537037037035E-2</v>
      </c>
      <c r="CY6" s="1">
        <v>2.1157407407407406E-2</v>
      </c>
      <c r="CZ6">
        <v>34</v>
      </c>
      <c r="DA6">
        <v>527</v>
      </c>
      <c r="DB6">
        <v>265</v>
      </c>
      <c r="DC6">
        <v>1</v>
      </c>
      <c r="DD6">
        <v>0</v>
      </c>
      <c r="DE6">
        <v>0</v>
      </c>
      <c r="DF6">
        <v>0</v>
      </c>
      <c r="DG6">
        <v>99.62</v>
      </c>
      <c r="DH6" s="106">
        <f t="shared" si="9"/>
        <v>526</v>
      </c>
      <c r="DI6" s="106">
        <v>524</v>
      </c>
      <c r="DJ6" s="27">
        <f t="shared" si="10"/>
        <v>100.38167938931298</v>
      </c>
      <c r="DK6" s="106" t="s">
        <v>2364</v>
      </c>
      <c r="DL6" s="6" t="s">
        <v>2736</v>
      </c>
      <c r="DM6" s="106" t="s">
        <v>2690</v>
      </c>
      <c r="DN6" s="106">
        <v>8</v>
      </c>
      <c r="DO6" s="10">
        <v>2.345763888888889</v>
      </c>
      <c r="DP6" s="10">
        <v>1.9478587962962963</v>
      </c>
      <c r="DQ6" s="1">
        <v>0.27935185185185185</v>
      </c>
      <c r="DR6" s="1">
        <v>0.11855324074074074</v>
      </c>
      <c r="DS6">
        <v>242</v>
      </c>
      <c r="DT6">
        <v>2775</v>
      </c>
      <c r="DU6">
        <v>1858</v>
      </c>
      <c r="DV6">
        <v>22</v>
      </c>
      <c r="DW6">
        <v>0</v>
      </c>
      <c r="DX6">
        <v>0</v>
      </c>
      <c r="DY6">
        <v>0</v>
      </c>
      <c r="DZ6">
        <v>98.83</v>
      </c>
      <c r="EA6" s="106">
        <f t="shared" si="11"/>
        <v>2753</v>
      </c>
      <c r="EB6" s="106">
        <f t="shared" si="12"/>
        <v>2620</v>
      </c>
      <c r="EC6" s="27">
        <f t="shared" si="13"/>
        <v>105.0763358778626</v>
      </c>
      <c r="ED6" s="106" t="s">
        <v>2364</v>
      </c>
      <c r="EE6" s="6" t="s">
        <v>2737</v>
      </c>
      <c r="EF6" s="106" t="s">
        <v>2690</v>
      </c>
      <c r="EG6" s="106">
        <v>8</v>
      </c>
      <c r="EH6" s="1">
        <v>0.40777777777777779</v>
      </c>
      <c r="EI6" s="1">
        <v>0.32119212962962962</v>
      </c>
      <c r="EJ6" s="1">
        <v>6.6354166666666659E-2</v>
      </c>
      <c r="EK6" s="1">
        <v>2.0219907407407409E-2</v>
      </c>
      <c r="EL6">
        <v>517</v>
      </c>
      <c r="EM6">
        <v>334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 s="106">
        <f t="shared" si="14"/>
        <v>334</v>
      </c>
      <c r="EU6" s="106">
        <v>320</v>
      </c>
      <c r="EV6" s="27">
        <f t="shared" si="15"/>
        <v>104.375</v>
      </c>
      <c r="EW6" s="106" t="s">
        <v>2364</v>
      </c>
      <c r="EX6" s="6" t="s">
        <v>2737</v>
      </c>
      <c r="EY6" s="106" t="s">
        <v>2690</v>
      </c>
      <c r="EZ6" s="106">
        <v>8</v>
      </c>
      <c r="FA6" s="1">
        <v>0.40686342592592589</v>
      </c>
      <c r="FB6" s="1">
        <v>0.30960648148148145</v>
      </c>
      <c r="FC6" s="1">
        <v>7.4768518518518512E-2</v>
      </c>
      <c r="FD6" s="1">
        <v>2.2476851851851855E-2</v>
      </c>
      <c r="FE6">
        <v>283</v>
      </c>
      <c r="FF6">
        <v>351</v>
      </c>
      <c r="FG6">
        <v>155</v>
      </c>
      <c r="FH6">
        <v>13</v>
      </c>
      <c r="FI6">
        <v>0</v>
      </c>
      <c r="FJ6">
        <v>0</v>
      </c>
      <c r="FK6">
        <v>0</v>
      </c>
      <c r="FL6">
        <v>92.26</v>
      </c>
      <c r="FM6" s="106">
        <f t="shared" si="16"/>
        <v>338</v>
      </c>
      <c r="FN6" s="106">
        <v>320</v>
      </c>
      <c r="FO6" s="27">
        <f t="shared" si="17"/>
        <v>105.62499999999999</v>
      </c>
      <c r="FP6" s="106" t="s">
        <v>2364</v>
      </c>
      <c r="FQ6" s="6" t="s">
        <v>2737</v>
      </c>
      <c r="FR6" s="106" t="s">
        <v>2690</v>
      </c>
      <c r="FS6" s="106">
        <v>8</v>
      </c>
      <c r="FT6" s="1">
        <v>6.2465277777777772E-2</v>
      </c>
      <c r="FU6" s="1">
        <v>4.8229166666666663E-2</v>
      </c>
      <c r="FV6" s="1">
        <v>1.1261574074074071E-2</v>
      </c>
      <c r="FW6" s="1">
        <v>2.9629629629629628E-3</v>
      </c>
      <c r="FX6">
        <v>41</v>
      </c>
      <c r="FY6">
        <v>52</v>
      </c>
      <c r="FZ6">
        <v>217</v>
      </c>
      <c r="GA6">
        <v>23</v>
      </c>
      <c r="GB6">
        <v>0</v>
      </c>
      <c r="GC6">
        <v>0</v>
      </c>
      <c r="GD6">
        <v>0</v>
      </c>
      <c r="GE6">
        <v>90.42</v>
      </c>
      <c r="GF6" s="106">
        <f t="shared" si="18"/>
        <v>29</v>
      </c>
      <c r="GG6" s="106">
        <v>80</v>
      </c>
      <c r="GH6" s="27">
        <f t="shared" si="19"/>
        <v>36.25</v>
      </c>
      <c r="GI6" s="106" t="s">
        <v>2364</v>
      </c>
      <c r="GJ6" s="6" t="s">
        <v>2737</v>
      </c>
      <c r="GK6" s="106" t="s">
        <v>2690</v>
      </c>
      <c r="GL6" s="106"/>
      <c r="GM6" s="1">
        <v>1.1712962962962965E-2</v>
      </c>
      <c r="GN6" s="1">
        <v>9.4560185185185181E-3</v>
      </c>
      <c r="GO6" s="1">
        <v>2.2569444444444447E-3</v>
      </c>
      <c r="GP6" s="1">
        <v>0</v>
      </c>
      <c r="GQ6">
        <v>9</v>
      </c>
      <c r="GR6">
        <v>19</v>
      </c>
      <c r="GS6">
        <v>291</v>
      </c>
      <c r="GT6">
        <v>14</v>
      </c>
      <c r="GU6">
        <v>0</v>
      </c>
      <c r="GV6">
        <v>0</v>
      </c>
      <c r="GW6">
        <v>0</v>
      </c>
      <c r="GX6">
        <v>95.41</v>
      </c>
      <c r="GY6" s="106">
        <f t="shared" si="20"/>
        <v>5</v>
      </c>
      <c r="GZ6" s="106"/>
      <c r="HA6" s="27" t="e">
        <f t="shared" si="21"/>
        <v>#DIV/0!</v>
      </c>
      <c r="HB6" s="106" t="s">
        <v>2364</v>
      </c>
      <c r="HC6" s="6" t="s">
        <v>2737</v>
      </c>
      <c r="HD6" s="106" t="s">
        <v>2690</v>
      </c>
      <c r="HE6" s="106">
        <v>8</v>
      </c>
      <c r="HF6" s="1">
        <v>0.40112268518518518</v>
      </c>
      <c r="HG6" s="1">
        <v>0.32233796296296297</v>
      </c>
      <c r="HH6" s="1">
        <v>6.1689814814814815E-2</v>
      </c>
      <c r="HI6" s="1">
        <v>1.7071759259259259E-2</v>
      </c>
      <c r="HJ6">
        <v>29</v>
      </c>
      <c r="HK6">
        <v>583</v>
      </c>
      <c r="HL6">
        <v>435</v>
      </c>
      <c r="HM6">
        <v>8</v>
      </c>
      <c r="HN6">
        <v>0</v>
      </c>
      <c r="HO6">
        <v>0</v>
      </c>
      <c r="HP6">
        <v>0</v>
      </c>
      <c r="HQ6">
        <v>98.19</v>
      </c>
      <c r="HR6" s="106">
        <f t="shared" si="22"/>
        <v>575</v>
      </c>
      <c r="HS6" s="106">
        <v>524</v>
      </c>
      <c r="HT6" s="27">
        <f t="shared" si="23"/>
        <v>109.73282442748091</v>
      </c>
      <c r="HU6" s="106">
        <f t="shared" si="24"/>
        <v>-51</v>
      </c>
      <c r="HV6" s="106" t="s">
        <v>2364</v>
      </c>
      <c r="HW6" s="6" t="s">
        <v>2737</v>
      </c>
      <c r="HX6" s="106" t="s">
        <v>2690</v>
      </c>
      <c r="HY6" s="106">
        <v>8</v>
      </c>
      <c r="HZ6" s="1">
        <v>0.40228009259259262</v>
      </c>
      <c r="IA6" s="1">
        <v>0.32295138888888891</v>
      </c>
      <c r="IB6" s="1">
        <v>6.2233796296296294E-2</v>
      </c>
      <c r="IC6" s="1">
        <v>1.7071759259259259E-2</v>
      </c>
      <c r="ID6">
        <v>30</v>
      </c>
      <c r="IE6">
        <v>584</v>
      </c>
      <c r="IF6">
        <v>614</v>
      </c>
      <c r="IG6">
        <v>9</v>
      </c>
      <c r="IH6">
        <v>0</v>
      </c>
      <c r="II6">
        <v>0</v>
      </c>
      <c r="IJ6">
        <v>0</v>
      </c>
      <c r="IK6">
        <v>98.56</v>
      </c>
      <c r="IL6" s="106">
        <f t="shared" si="25"/>
        <v>575</v>
      </c>
      <c r="IM6" s="106">
        <v>524</v>
      </c>
      <c r="IN6" s="27">
        <f t="shared" si="26"/>
        <v>109.73282442748091</v>
      </c>
      <c r="IO6" s="106" t="s">
        <v>2364</v>
      </c>
      <c r="IP6" s="6" t="s">
        <v>2737</v>
      </c>
      <c r="IQ6" s="106" t="s">
        <v>2690</v>
      </c>
      <c r="IR6" s="106">
        <v>8</v>
      </c>
      <c r="IS6" s="10">
        <v>1.2911226851851851</v>
      </c>
      <c r="IT6" s="10">
        <v>1.0114583333333333</v>
      </c>
      <c r="IU6" s="1">
        <v>0.21689814814814815</v>
      </c>
      <c r="IV6" s="1">
        <v>6.2754629629629632E-2</v>
      </c>
      <c r="IW6">
        <v>880</v>
      </c>
      <c r="IX6">
        <v>1340</v>
      </c>
      <c r="IY6">
        <v>1277</v>
      </c>
      <c r="IZ6">
        <v>59</v>
      </c>
      <c r="JA6">
        <v>0</v>
      </c>
      <c r="JB6">
        <v>0</v>
      </c>
      <c r="JC6">
        <v>0</v>
      </c>
      <c r="JD6">
        <v>95.58</v>
      </c>
      <c r="JE6" s="106">
        <f t="shared" si="27"/>
        <v>1281</v>
      </c>
      <c r="JF6" s="106">
        <f t="shared" si="52"/>
        <v>1244</v>
      </c>
      <c r="JG6" s="27">
        <f t="shared" si="28"/>
        <v>102.9742765273312</v>
      </c>
      <c r="JH6" s="106" t="s">
        <v>2364</v>
      </c>
      <c r="JI6" s="6" t="s">
        <v>2737</v>
      </c>
      <c r="JJ6" s="106" t="s">
        <v>2690</v>
      </c>
      <c r="JK6" s="106">
        <v>8</v>
      </c>
      <c r="JL6" s="1">
        <v>1.6932870370370369E-2</v>
      </c>
      <c r="JM6" s="1">
        <v>1.3449074074074073E-2</v>
      </c>
      <c r="JN6" s="1">
        <v>3.483796296296296E-3</v>
      </c>
      <c r="JO6" s="1">
        <v>0</v>
      </c>
      <c r="JP6">
        <v>4</v>
      </c>
      <c r="JQ6">
        <v>26</v>
      </c>
      <c r="JR6">
        <v>41</v>
      </c>
      <c r="JS6">
        <v>8</v>
      </c>
      <c r="JT6">
        <v>0</v>
      </c>
      <c r="JU6">
        <v>0</v>
      </c>
      <c r="JV6">
        <v>0</v>
      </c>
      <c r="JW6">
        <v>83.67</v>
      </c>
      <c r="JX6" s="106">
        <f t="shared" si="29"/>
        <v>18</v>
      </c>
      <c r="JY6" s="106"/>
      <c r="JZ6" s="27" t="e">
        <f t="shared" si="30"/>
        <v>#DIV/0!</v>
      </c>
      <c r="KA6" s="106" t="s">
        <v>2364</v>
      </c>
      <c r="KB6" s="6" t="s">
        <v>2737</v>
      </c>
      <c r="KC6" s="106" t="s">
        <v>2690</v>
      </c>
      <c r="KD6" s="106">
        <v>8</v>
      </c>
      <c r="KE6" s="1">
        <v>1.7210648148148149E-2</v>
      </c>
      <c r="KF6" s="1">
        <v>1.34375E-2</v>
      </c>
      <c r="KG6" s="1">
        <v>3.7731481481481483E-3</v>
      </c>
      <c r="KH6" s="1">
        <v>0</v>
      </c>
      <c r="KI6">
        <v>1</v>
      </c>
      <c r="KJ6">
        <v>22</v>
      </c>
      <c r="KK6">
        <v>24</v>
      </c>
      <c r="KL6">
        <v>0</v>
      </c>
      <c r="KM6">
        <v>0</v>
      </c>
      <c r="KN6">
        <v>0</v>
      </c>
      <c r="KO6">
        <v>0</v>
      </c>
      <c r="KP6">
        <v>100</v>
      </c>
      <c r="KQ6" s="106">
        <f t="shared" si="31"/>
        <v>22</v>
      </c>
      <c r="KR6" s="106"/>
      <c r="KS6" s="27" t="e">
        <f t="shared" si="32"/>
        <v>#DIV/0!</v>
      </c>
      <c r="KT6" s="106" t="s">
        <v>2364</v>
      </c>
      <c r="KU6" s="6" t="s">
        <v>2737</v>
      </c>
      <c r="KV6" s="106" t="s">
        <v>2690</v>
      </c>
      <c r="KW6" s="106">
        <v>8</v>
      </c>
      <c r="KX6" s="1">
        <v>0</v>
      </c>
      <c r="KY6" s="1">
        <v>0</v>
      </c>
      <c r="KZ6" s="1">
        <v>0</v>
      </c>
      <c r="LA6" s="1">
        <v>0</v>
      </c>
      <c r="LB6">
        <v>0</v>
      </c>
      <c r="LC6">
        <v>0</v>
      </c>
      <c r="LD6">
        <v>8</v>
      </c>
      <c r="LE6">
        <v>0</v>
      </c>
      <c r="LF6">
        <v>0</v>
      </c>
      <c r="LG6">
        <v>0</v>
      </c>
      <c r="LH6">
        <v>0</v>
      </c>
      <c r="LI6">
        <v>100</v>
      </c>
      <c r="LJ6" s="106">
        <f t="shared" si="33"/>
        <v>0</v>
      </c>
      <c r="LK6" s="106"/>
      <c r="LL6" s="27" t="e">
        <f t="shared" si="34"/>
        <v>#DIV/0!</v>
      </c>
      <c r="LM6" s="106" t="s">
        <v>2364</v>
      </c>
      <c r="LN6" s="6" t="s">
        <v>2736</v>
      </c>
      <c r="LO6" s="106" t="s">
        <v>2690</v>
      </c>
      <c r="LP6" s="106">
        <v>8</v>
      </c>
      <c r="LQ6" s="1">
        <v>0.45281250000000001</v>
      </c>
      <c r="LR6" s="1">
        <v>0.35275462962962961</v>
      </c>
      <c r="LS6" s="1">
        <v>7.8634259259259265E-2</v>
      </c>
      <c r="LT6" s="1">
        <v>2.1412037037037035E-2</v>
      </c>
      <c r="LU6">
        <v>49</v>
      </c>
      <c r="LV6">
        <v>614</v>
      </c>
      <c r="LW6">
        <v>425</v>
      </c>
      <c r="LX6">
        <v>3</v>
      </c>
      <c r="LY6">
        <v>0</v>
      </c>
      <c r="LZ6">
        <v>0</v>
      </c>
      <c r="MA6">
        <v>0</v>
      </c>
      <c r="MB6">
        <v>99.3</v>
      </c>
      <c r="MC6" s="106">
        <f t="shared" si="35"/>
        <v>611</v>
      </c>
      <c r="MD6" s="106">
        <v>524</v>
      </c>
      <c r="ME6" s="27">
        <f>MC6/MD6*100</f>
        <v>116.6030534351145</v>
      </c>
      <c r="MF6" s="106" t="s">
        <v>2364</v>
      </c>
      <c r="MG6" s="6" t="s">
        <v>2736</v>
      </c>
      <c r="MH6" s="106" t="s">
        <v>2690</v>
      </c>
      <c r="MI6" s="106">
        <v>8</v>
      </c>
      <c r="MJ6" s="1">
        <v>0.3810648148148148</v>
      </c>
      <c r="MK6" s="1">
        <v>0.2698726851851852</v>
      </c>
      <c r="ML6" s="1">
        <v>8.4317129629629631E-2</v>
      </c>
      <c r="MM6" s="1">
        <v>2.6863425925925926E-2</v>
      </c>
      <c r="MN6">
        <v>25</v>
      </c>
      <c r="MO6">
        <v>376</v>
      </c>
      <c r="MP6">
        <v>419</v>
      </c>
      <c r="MQ6">
        <v>3</v>
      </c>
      <c r="MR6">
        <v>0</v>
      </c>
      <c r="MS6">
        <v>0</v>
      </c>
      <c r="MT6">
        <v>0</v>
      </c>
      <c r="MU6">
        <v>99.29</v>
      </c>
      <c r="MV6" s="106">
        <f t="shared" si="36"/>
        <v>373</v>
      </c>
      <c r="MW6" s="106">
        <v>524</v>
      </c>
      <c r="MX6" s="27">
        <f t="shared" si="37"/>
        <v>71.18320610687023</v>
      </c>
      <c r="MY6" s="106" t="s">
        <v>2364</v>
      </c>
      <c r="MZ6" s="6" t="s">
        <v>2736</v>
      </c>
      <c r="NA6" s="106" t="s">
        <v>2690</v>
      </c>
      <c r="NB6" s="106">
        <v>8</v>
      </c>
      <c r="NC6" s="1">
        <v>0.42805555555555558</v>
      </c>
      <c r="ND6" s="1">
        <v>0.31312499999999999</v>
      </c>
      <c r="NE6" s="1">
        <v>8.6203703703703713E-2</v>
      </c>
      <c r="NF6" s="1">
        <v>2.8715277777777781E-2</v>
      </c>
      <c r="NG6">
        <v>28</v>
      </c>
      <c r="NH6">
        <v>438</v>
      </c>
      <c r="NI6">
        <v>560</v>
      </c>
      <c r="NJ6">
        <v>3</v>
      </c>
      <c r="NK6">
        <v>0</v>
      </c>
      <c r="NL6">
        <v>0</v>
      </c>
      <c r="NM6">
        <v>0</v>
      </c>
      <c r="NN6">
        <v>99.47</v>
      </c>
      <c r="NO6" s="106">
        <f t="shared" si="38"/>
        <v>435</v>
      </c>
      <c r="NP6" s="106">
        <v>524</v>
      </c>
      <c r="NQ6" s="27">
        <f t="shared" si="39"/>
        <v>83.015267175572518</v>
      </c>
      <c r="NR6" s="106" t="s">
        <v>2364</v>
      </c>
      <c r="NS6" s="6" t="s">
        <v>2737</v>
      </c>
      <c r="NT6" s="106" t="s">
        <v>2690</v>
      </c>
      <c r="NU6" s="106">
        <v>8</v>
      </c>
      <c r="NV6" s="1">
        <v>0.91502314814814811</v>
      </c>
      <c r="NW6" s="1">
        <v>0.69276620370370379</v>
      </c>
      <c r="NX6" s="1">
        <v>0.17210648148148147</v>
      </c>
      <c r="NY6" s="1">
        <v>5.0127314814814812E-2</v>
      </c>
      <c r="NZ6">
        <v>82</v>
      </c>
      <c r="OA6">
        <v>1100</v>
      </c>
      <c r="OB6">
        <v>1058</v>
      </c>
      <c r="OC6">
        <v>14</v>
      </c>
      <c r="OD6">
        <v>0</v>
      </c>
      <c r="OE6">
        <v>0</v>
      </c>
      <c r="OF6">
        <v>0</v>
      </c>
      <c r="OG6">
        <v>98.69</v>
      </c>
      <c r="OH6" s="106">
        <f t="shared" si="40"/>
        <v>1086</v>
      </c>
      <c r="OI6" s="106">
        <f t="shared" si="53"/>
        <v>1048</v>
      </c>
      <c r="OJ6" s="27">
        <f t="shared" si="41"/>
        <v>103.62595419847329</v>
      </c>
      <c r="OK6" s="106" t="s">
        <v>2364</v>
      </c>
      <c r="OL6" s="6" t="s">
        <v>2737</v>
      </c>
      <c r="OM6" s="106" t="s">
        <v>2690</v>
      </c>
      <c r="ON6" s="106">
        <v>8</v>
      </c>
      <c r="OO6" s="1">
        <v>1.4814814814814814E-3</v>
      </c>
      <c r="OP6" s="1">
        <v>1.4814814814814814E-3</v>
      </c>
      <c r="OQ6" s="1">
        <v>0</v>
      </c>
      <c r="OR6" s="1">
        <v>0</v>
      </c>
      <c r="OS6">
        <v>1</v>
      </c>
      <c r="OT6">
        <v>4</v>
      </c>
      <c r="OU6">
        <v>66</v>
      </c>
      <c r="OV6">
        <v>1</v>
      </c>
      <c r="OW6">
        <v>0</v>
      </c>
      <c r="OX6">
        <v>0</v>
      </c>
      <c r="OY6">
        <v>0</v>
      </c>
      <c r="OZ6">
        <v>98.51</v>
      </c>
      <c r="PA6" s="106">
        <f t="shared" si="54"/>
        <v>3</v>
      </c>
      <c r="PB6" s="106"/>
      <c r="PC6" s="27" t="e">
        <f t="shared" si="42"/>
        <v>#DIV/0!</v>
      </c>
      <c r="PD6" s="106" t="s">
        <v>2364</v>
      </c>
      <c r="PE6" s="6" t="s">
        <v>2737</v>
      </c>
      <c r="PF6" s="106" t="s">
        <v>2690</v>
      </c>
      <c r="PG6" s="106"/>
      <c r="PH6" s="1">
        <v>1.6087962962962963E-3</v>
      </c>
      <c r="PI6" s="1">
        <v>1.5740740740740741E-3</v>
      </c>
      <c r="PJ6" s="1">
        <v>2.3148148148148147E-5</v>
      </c>
      <c r="PK6" s="1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 s="106">
        <f t="shared" si="43"/>
        <v>0</v>
      </c>
      <c r="PU6" s="106"/>
      <c r="PV6" s="27" t="e">
        <f t="shared" si="44"/>
        <v>#DIV/0!</v>
      </c>
      <c r="PW6" s="106" t="s">
        <v>2364</v>
      </c>
      <c r="PX6" s="6" t="s">
        <v>2736</v>
      </c>
      <c r="PY6" s="106" t="s">
        <v>2690</v>
      </c>
      <c r="PZ6" s="106">
        <v>8</v>
      </c>
      <c r="QA6" s="1">
        <v>0.43638888888888888</v>
      </c>
      <c r="QB6" s="1">
        <v>0.3578587962962963</v>
      </c>
      <c r="QC6" s="1">
        <v>5.4583333333333338E-2</v>
      </c>
      <c r="QD6" s="1">
        <v>2.3935185185185184E-2</v>
      </c>
      <c r="QE6">
        <v>37</v>
      </c>
      <c r="QF6">
        <v>563</v>
      </c>
      <c r="QG6">
        <v>246</v>
      </c>
      <c r="QH6">
        <v>5</v>
      </c>
      <c r="QI6">
        <v>0</v>
      </c>
      <c r="QJ6">
        <v>0</v>
      </c>
      <c r="QK6">
        <v>0</v>
      </c>
      <c r="QL6">
        <v>98.01</v>
      </c>
      <c r="QM6" s="106">
        <f t="shared" si="45"/>
        <v>558</v>
      </c>
      <c r="QN6" s="106">
        <v>524</v>
      </c>
      <c r="QO6" s="27">
        <f t="shared" si="46"/>
        <v>106.48854961832062</v>
      </c>
      <c r="QP6" s="106" t="s">
        <v>2364</v>
      </c>
      <c r="QQ6" s="6" t="s">
        <v>2737</v>
      </c>
      <c r="QR6" s="106" t="s">
        <v>2690</v>
      </c>
      <c r="QS6" s="106"/>
      <c r="QT6" s="1">
        <v>5.31712962962963E-2</v>
      </c>
      <c r="QU6" s="1">
        <v>3.1064814814814812E-2</v>
      </c>
      <c r="QV6" s="1">
        <v>2.013888888888889E-2</v>
      </c>
      <c r="QW6" s="1">
        <v>1.9444444444444442E-3</v>
      </c>
      <c r="QX6">
        <v>5</v>
      </c>
      <c r="QY6">
        <v>10</v>
      </c>
      <c r="QZ6">
        <v>308</v>
      </c>
      <c r="RA6">
        <v>15</v>
      </c>
      <c r="RB6">
        <v>0</v>
      </c>
      <c r="RC6">
        <v>0</v>
      </c>
      <c r="RD6">
        <v>0</v>
      </c>
      <c r="RE6">
        <v>95.36</v>
      </c>
      <c r="RF6" s="106">
        <v>-5</v>
      </c>
      <c r="RG6" s="106"/>
      <c r="RH6" s="27" t="e">
        <f t="shared" si="47"/>
        <v>#DIV/0!</v>
      </c>
      <c r="RI6" s="106" t="s">
        <v>2364</v>
      </c>
      <c r="RJ6" s="6" t="s">
        <v>2737</v>
      </c>
      <c r="RK6" s="106" t="s">
        <v>2690</v>
      </c>
      <c r="RL6" s="106"/>
      <c r="RM6" s="1">
        <v>3.0335648148148143E-2</v>
      </c>
      <c r="RN6" s="1">
        <v>2.7349537037037037E-2</v>
      </c>
      <c r="RO6" s="1">
        <v>2.488425925925926E-3</v>
      </c>
      <c r="RP6" s="1">
        <v>4.8611111111111104E-4</v>
      </c>
      <c r="RQ6">
        <v>4</v>
      </c>
      <c r="RR6">
        <v>62</v>
      </c>
      <c r="RS6">
        <v>1</v>
      </c>
      <c r="RT6">
        <v>0</v>
      </c>
      <c r="RU6">
        <v>0</v>
      </c>
      <c r="RV6">
        <v>0</v>
      </c>
      <c r="RW6">
        <v>0</v>
      </c>
      <c r="RX6">
        <v>100</v>
      </c>
      <c r="RY6" s="106">
        <f t="shared" si="48"/>
        <v>62</v>
      </c>
      <c r="RZ6" s="106"/>
      <c r="SA6" s="27" t="e">
        <f t="shared" si="49"/>
        <v>#DIV/0!</v>
      </c>
      <c r="SB6" s="106" t="s">
        <v>2364</v>
      </c>
      <c r="SC6" s="6" t="s">
        <v>2737</v>
      </c>
      <c r="SD6" s="106" t="s">
        <v>2690</v>
      </c>
      <c r="SE6" s="106"/>
      <c r="SF6" s="1">
        <v>0.52300925925925923</v>
      </c>
      <c r="SG6" s="1">
        <v>0.41936342592592596</v>
      </c>
      <c r="SH6" s="1">
        <v>7.7256944444444434E-2</v>
      </c>
      <c r="SI6" s="1">
        <v>2.6377314814814815E-2</v>
      </c>
      <c r="SJ6">
        <v>47</v>
      </c>
      <c r="SK6">
        <v>639</v>
      </c>
      <c r="SL6">
        <v>621</v>
      </c>
      <c r="SM6">
        <v>21</v>
      </c>
      <c r="SN6">
        <v>0</v>
      </c>
      <c r="SO6">
        <v>0</v>
      </c>
      <c r="SP6">
        <v>0</v>
      </c>
      <c r="SQ6">
        <v>96.73</v>
      </c>
      <c r="SR6" s="106">
        <f t="shared" si="50"/>
        <v>618</v>
      </c>
      <c r="SS6" s="106">
        <f t="shared" si="55"/>
        <v>524</v>
      </c>
      <c r="ST6" s="27">
        <f t="shared" si="51"/>
        <v>117.93893129770991</v>
      </c>
    </row>
    <row r="7" spans="1:514">
      <c r="A7" s="106" t="s">
        <v>111</v>
      </c>
      <c r="B7" s="6" t="s">
        <v>2736</v>
      </c>
      <c r="C7" s="106" t="s">
        <v>2690</v>
      </c>
      <c r="D7" s="106">
        <v>8</v>
      </c>
      <c r="E7" s="1">
        <v>0.36094907407407412</v>
      </c>
      <c r="F7" s="1">
        <v>0.27317129629629627</v>
      </c>
      <c r="G7" s="1">
        <v>4.9675925925925929E-2</v>
      </c>
      <c r="H7" s="1">
        <v>3.8090277777777778E-2</v>
      </c>
      <c r="I7">
        <v>59</v>
      </c>
      <c r="J7">
        <v>547</v>
      </c>
      <c r="K7">
        <v>492</v>
      </c>
      <c r="L7">
        <v>10</v>
      </c>
      <c r="M7">
        <v>0</v>
      </c>
      <c r="N7">
        <v>0</v>
      </c>
      <c r="O7">
        <v>0</v>
      </c>
      <c r="P7">
        <v>98.01</v>
      </c>
      <c r="Q7" s="106">
        <f t="shared" si="0"/>
        <v>537</v>
      </c>
      <c r="R7" s="106">
        <v>524</v>
      </c>
      <c r="S7" s="27">
        <f t="shared" si="1"/>
        <v>102.48091603053436</v>
      </c>
      <c r="T7" s="106" t="s">
        <v>111</v>
      </c>
      <c r="U7" s="6" t="s">
        <v>2736</v>
      </c>
      <c r="V7" s="106" t="s">
        <v>2690</v>
      </c>
      <c r="W7" s="106">
        <v>8</v>
      </c>
      <c r="X7" s="1">
        <v>0.36004629629629631</v>
      </c>
      <c r="Y7" s="1">
        <v>0.27504629629629629</v>
      </c>
      <c r="Z7" s="1">
        <v>1.8460648148148146E-2</v>
      </c>
      <c r="AA7" s="1">
        <v>6.6527777777777783E-2</v>
      </c>
      <c r="AB7">
        <v>70</v>
      </c>
      <c r="AC7">
        <v>564</v>
      </c>
      <c r="AD7">
        <v>481</v>
      </c>
      <c r="AE7">
        <v>6</v>
      </c>
      <c r="AF7">
        <v>0</v>
      </c>
      <c r="AG7">
        <v>0</v>
      </c>
      <c r="AH7">
        <v>0</v>
      </c>
      <c r="AI7">
        <v>98.77</v>
      </c>
      <c r="AJ7" s="106">
        <f t="shared" si="2"/>
        <v>558</v>
      </c>
      <c r="AK7" s="106">
        <v>524</v>
      </c>
      <c r="AL7" s="27">
        <f t="shared" si="3"/>
        <v>106.48854961832062</v>
      </c>
      <c r="AM7" s="106" t="s">
        <v>111</v>
      </c>
      <c r="AN7" s="6" t="s">
        <v>2736</v>
      </c>
      <c r="AO7" s="106" t="s">
        <v>2690</v>
      </c>
      <c r="AP7" s="106">
        <v>8</v>
      </c>
      <c r="AQ7" s="1">
        <v>0.39726851851851852</v>
      </c>
      <c r="AR7" s="1">
        <v>0.26704861111111111</v>
      </c>
      <c r="AS7" s="1">
        <v>1.4027777777777778E-2</v>
      </c>
      <c r="AT7" s="1">
        <v>0.11618055555555555</v>
      </c>
      <c r="AU7">
        <v>55</v>
      </c>
      <c r="AV7">
        <v>552</v>
      </c>
      <c r="AW7">
        <v>132</v>
      </c>
      <c r="AX7">
        <v>2</v>
      </c>
      <c r="AY7">
        <v>0</v>
      </c>
      <c r="AZ7">
        <v>0</v>
      </c>
      <c r="BA7">
        <v>0</v>
      </c>
      <c r="BB7">
        <v>98.51</v>
      </c>
      <c r="BC7" s="106">
        <f t="shared" si="4"/>
        <v>550</v>
      </c>
      <c r="BD7" s="106">
        <v>524</v>
      </c>
      <c r="BE7" s="27">
        <f t="shared" si="5"/>
        <v>104.96183206106871</v>
      </c>
      <c r="BF7" s="106" t="s">
        <v>111</v>
      </c>
      <c r="BG7" s="6" t="s">
        <v>2736</v>
      </c>
      <c r="BH7" s="106" t="s">
        <v>2690</v>
      </c>
      <c r="BI7" s="106">
        <v>8</v>
      </c>
      <c r="BJ7" s="1">
        <v>0.40039351851851851</v>
      </c>
      <c r="BK7" s="1">
        <v>0.2459375</v>
      </c>
      <c r="BL7" s="1">
        <v>0.10166666666666667</v>
      </c>
      <c r="BM7" s="1">
        <v>5.2777777777777778E-2</v>
      </c>
      <c r="BN7">
        <v>71</v>
      </c>
      <c r="BO7">
        <v>512</v>
      </c>
      <c r="BP7">
        <v>443</v>
      </c>
      <c r="BQ7">
        <v>13</v>
      </c>
      <c r="BR7">
        <v>0</v>
      </c>
      <c r="BS7">
        <v>0</v>
      </c>
      <c r="BT7">
        <v>0</v>
      </c>
      <c r="BU7">
        <v>97.15</v>
      </c>
      <c r="BV7" s="106">
        <f t="shared" si="6"/>
        <v>499</v>
      </c>
      <c r="BW7" s="106">
        <v>524</v>
      </c>
      <c r="BX7" s="27">
        <f t="shared" si="56"/>
        <v>95.229007633587784</v>
      </c>
      <c r="BY7" s="106" t="s">
        <v>111</v>
      </c>
      <c r="BZ7" s="6" t="s">
        <v>2736</v>
      </c>
      <c r="CA7" s="106" t="s">
        <v>2690</v>
      </c>
      <c r="CB7" s="106">
        <v>8</v>
      </c>
      <c r="CC7" s="1">
        <v>0.35604166666666665</v>
      </c>
      <c r="CD7" s="1">
        <v>0.27851851851851855</v>
      </c>
      <c r="CE7" s="1">
        <v>2.837962962962963E-2</v>
      </c>
      <c r="CF7" s="1">
        <v>4.9131944444444443E-2</v>
      </c>
      <c r="CG7">
        <v>48</v>
      </c>
      <c r="CH7">
        <v>560</v>
      </c>
      <c r="CI7">
        <v>132</v>
      </c>
      <c r="CJ7">
        <v>2</v>
      </c>
      <c r="CK7">
        <v>0</v>
      </c>
      <c r="CL7">
        <v>0</v>
      </c>
      <c r="CM7">
        <v>0</v>
      </c>
      <c r="CN7">
        <v>98.51</v>
      </c>
      <c r="CO7" s="106">
        <f t="shared" si="7"/>
        <v>558</v>
      </c>
      <c r="CP7" s="106">
        <v>524</v>
      </c>
      <c r="CQ7" s="27">
        <f t="shared" si="8"/>
        <v>106.48854961832062</v>
      </c>
      <c r="CR7" s="106" t="s">
        <v>111</v>
      </c>
      <c r="CS7" s="6" t="s">
        <v>2736</v>
      </c>
      <c r="CT7" s="106" t="s">
        <v>2690</v>
      </c>
      <c r="CU7" s="106">
        <v>8</v>
      </c>
      <c r="CV7" s="1">
        <v>0.35604166666666665</v>
      </c>
      <c r="CW7" s="1">
        <v>0.27851851851851855</v>
      </c>
      <c r="CX7" s="1">
        <v>2.837962962962963E-2</v>
      </c>
      <c r="CY7" s="1">
        <v>4.9131944444444443E-2</v>
      </c>
      <c r="CZ7">
        <v>48</v>
      </c>
      <c r="DA7">
        <v>560</v>
      </c>
      <c r="DB7">
        <v>132</v>
      </c>
      <c r="DC7">
        <v>2</v>
      </c>
      <c r="DD7">
        <v>0</v>
      </c>
      <c r="DE7">
        <v>0</v>
      </c>
      <c r="DF7">
        <v>0</v>
      </c>
      <c r="DG7">
        <v>98.51</v>
      </c>
      <c r="DH7" s="106">
        <f t="shared" si="9"/>
        <v>558</v>
      </c>
      <c r="DI7" s="106">
        <v>524</v>
      </c>
      <c r="DJ7" s="27">
        <f t="shared" si="10"/>
        <v>106.48854961832062</v>
      </c>
      <c r="DK7" s="106" t="s">
        <v>111</v>
      </c>
      <c r="DL7" s="6" t="s">
        <v>2736</v>
      </c>
      <c r="DM7" s="106" t="s">
        <v>2690</v>
      </c>
      <c r="DN7" s="106">
        <v>8</v>
      </c>
      <c r="DO7" s="10">
        <v>1.8747222222222222</v>
      </c>
      <c r="DP7" s="10">
        <v>1.3397569444444446</v>
      </c>
      <c r="DQ7" s="1">
        <v>0.21222222222222223</v>
      </c>
      <c r="DR7" s="1">
        <v>0.32273148148148151</v>
      </c>
      <c r="DS7">
        <v>303</v>
      </c>
      <c r="DT7">
        <v>2735</v>
      </c>
      <c r="DU7">
        <v>1680</v>
      </c>
      <c r="DV7">
        <v>33</v>
      </c>
      <c r="DW7">
        <v>0</v>
      </c>
      <c r="DX7">
        <v>0</v>
      </c>
      <c r="DY7">
        <v>0</v>
      </c>
      <c r="DZ7">
        <v>98.07</v>
      </c>
      <c r="EA7" s="106">
        <f t="shared" si="11"/>
        <v>2702</v>
      </c>
      <c r="EB7" s="106">
        <f t="shared" si="12"/>
        <v>2620</v>
      </c>
      <c r="EC7" s="27">
        <f t="shared" si="13"/>
        <v>103.12977099236642</v>
      </c>
      <c r="ED7" s="106" t="s">
        <v>111</v>
      </c>
      <c r="EE7" s="6" t="s">
        <v>2736</v>
      </c>
      <c r="EF7" s="106" t="s">
        <v>2690</v>
      </c>
      <c r="EG7" s="106">
        <v>8</v>
      </c>
      <c r="EH7" s="1">
        <v>0.37664351851851857</v>
      </c>
      <c r="EI7" s="1">
        <v>0.2699537037037037</v>
      </c>
      <c r="EJ7" s="1">
        <v>2.4363425925925927E-2</v>
      </c>
      <c r="EK7" s="1">
        <v>8.2314814814814813E-2</v>
      </c>
      <c r="EL7">
        <v>85</v>
      </c>
      <c r="EM7">
        <v>531</v>
      </c>
      <c r="EN7">
        <v>9</v>
      </c>
      <c r="EO7">
        <v>3</v>
      </c>
      <c r="EP7">
        <v>0</v>
      </c>
      <c r="EQ7">
        <v>0</v>
      </c>
      <c r="ER7">
        <v>0</v>
      </c>
      <c r="ES7">
        <v>75</v>
      </c>
      <c r="ET7" s="106">
        <f t="shared" si="14"/>
        <v>528</v>
      </c>
      <c r="EU7" s="106">
        <v>524</v>
      </c>
      <c r="EV7" s="27">
        <f t="shared" si="15"/>
        <v>100.76335877862594</v>
      </c>
      <c r="EW7" s="106" t="s">
        <v>111</v>
      </c>
      <c r="EX7" s="6" t="s">
        <v>2736</v>
      </c>
      <c r="EY7" s="106" t="s">
        <v>2690</v>
      </c>
      <c r="EZ7" s="106">
        <v>8</v>
      </c>
      <c r="FA7" s="1">
        <v>0.38905092592592588</v>
      </c>
      <c r="FB7" s="1">
        <v>0.25489583333333332</v>
      </c>
      <c r="FC7" s="1">
        <v>1.6597222222222222E-2</v>
      </c>
      <c r="FD7" s="1">
        <v>0.1175462962962963</v>
      </c>
      <c r="FE7">
        <v>66</v>
      </c>
      <c r="FF7">
        <v>569</v>
      </c>
      <c r="FG7">
        <v>506</v>
      </c>
      <c r="FH7">
        <v>8</v>
      </c>
      <c r="FI7">
        <v>0</v>
      </c>
      <c r="FJ7">
        <v>0</v>
      </c>
      <c r="FK7">
        <v>0</v>
      </c>
      <c r="FL7">
        <v>98.44</v>
      </c>
      <c r="FM7" s="106">
        <f t="shared" si="16"/>
        <v>561</v>
      </c>
      <c r="FN7" s="106">
        <v>524</v>
      </c>
      <c r="FO7" s="27">
        <f t="shared" si="17"/>
        <v>107.06106870229009</v>
      </c>
      <c r="FP7" s="106" t="s">
        <v>111</v>
      </c>
      <c r="FQ7" s="6" t="s">
        <v>2736</v>
      </c>
      <c r="FR7" s="106" t="s">
        <v>2690</v>
      </c>
      <c r="FS7" s="106">
        <v>8</v>
      </c>
      <c r="FT7" s="1">
        <v>0.27831018518518519</v>
      </c>
      <c r="FU7" s="1">
        <v>0.23100694444444445</v>
      </c>
      <c r="FV7" s="1">
        <v>1.5196759259259259E-2</v>
      </c>
      <c r="FW7" s="1">
        <v>3.2083333333333332E-2</v>
      </c>
      <c r="FX7">
        <v>75</v>
      </c>
      <c r="FY7">
        <v>482</v>
      </c>
      <c r="FZ7">
        <v>691</v>
      </c>
      <c r="GA7">
        <v>61</v>
      </c>
      <c r="GB7">
        <v>0</v>
      </c>
      <c r="GC7">
        <v>0</v>
      </c>
      <c r="GD7">
        <v>0</v>
      </c>
      <c r="GE7">
        <v>91.89</v>
      </c>
      <c r="GF7" s="106">
        <f t="shared" si="18"/>
        <v>421</v>
      </c>
      <c r="GG7" s="106">
        <v>524</v>
      </c>
      <c r="GH7" s="27">
        <f t="shared" si="19"/>
        <v>80.343511450381683</v>
      </c>
      <c r="GI7" s="106" t="s">
        <v>111</v>
      </c>
      <c r="GJ7" s="6" t="s">
        <v>2736</v>
      </c>
      <c r="GK7" s="106" t="s">
        <v>2690</v>
      </c>
      <c r="GL7" s="106">
        <v>8</v>
      </c>
      <c r="GM7" s="1">
        <v>0.38964120370370375</v>
      </c>
      <c r="GN7" s="1">
        <v>0.23326388888888891</v>
      </c>
      <c r="GO7" s="1">
        <v>3.1747685185185184E-2</v>
      </c>
      <c r="GP7" s="1">
        <v>0.12461805555555555</v>
      </c>
      <c r="GQ7">
        <v>89</v>
      </c>
      <c r="GR7">
        <v>500</v>
      </c>
      <c r="GS7">
        <v>792</v>
      </c>
      <c r="GT7">
        <v>58</v>
      </c>
      <c r="GU7">
        <v>0</v>
      </c>
      <c r="GV7">
        <v>0</v>
      </c>
      <c r="GW7">
        <v>0</v>
      </c>
      <c r="GX7">
        <v>93.18</v>
      </c>
      <c r="GY7" s="106">
        <f t="shared" si="20"/>
        <v>442</v>
      </c>
      <c r="GZ7" s="106">
        <v>524</v>
      </c>
      <c r="HA7" s="27">
        <f t="shared" si="21"/>
        <v>84.351145038167942</v>
      </c>
      <c r="HB7" s="106" t="s">
        <v>111</v>
      </c>
      <c r="HC7" s="6" t="s">
        <v>2736</v>
      </c>
      <c r="HD7" s="106" t="s">
        <v>2690</v>
      </c>
      <c r="HE7" s="106">
        <v>8</v>
      </c>
      <c r="HF7" s="10">
        <v>0.35524305555555552</v>
      </c>
      <c r="HG7" s="1">
        <v>0.26234953703703706</v>
      </c>
      <c r="HH7" s="1">
        <v>2.2442129629629631E-2</v>
      </c>
      <c r="HI7" s="1">
        <v>7.0439814814814816E-2</v>
      </c>
      <c r="HJ7">
        <v>48</v>
      </c>
      <c r="HK7">
        <v>588</v>
      </c>
      <c r="HL7">
        <v>542</v>
      </c>
      <c r="HM7">
        <v>17</v>
      </c>
      <c r="HN7">
        <v>0</v>
      </c>
      <c r="HO7">
        <v>0</v>
      </c>
      <c r="HP7">
        <v>0</v>
      </c>
      <c r="HQ7">
        <v>96.96</v>
      </c>
      <c r="HR7" s="106">
        <f t="shared" si="22"/>
        <v>571</v>
      </c>
      <c r="HS7" s="106">
        <v>524</v>
      </c>
      <c r="HT7" s="27">
        <f t="shared" si="23"/>
        <v>108.96946564885496</v>
      </c>
      <c r="HU7" s="106">
        <f t="shared" si="24"/>
        <v>-47</v>
      </c>
      <c r="HV7" s="106" t="s">
        <v>111</v>
      </c>
      <c r="HW7" s="6" t="s">
        <v>2736</v>
      </c>
      <c r="HX7" s="106" t="s">
        <v>2690</v>
      </c>
      <c r="HY7" s="106">
        <v>8</v>
      </c>
      <c r="HZ7" s="1">
        <v>0.45075231481481487</v>
      </c>
      <c r="IA7" s="1">
        <v>0.35096064814814815</v>
      </c>
      <c r="IB7" s="1">
        <v>2.6817129629629632E-2</v>
      </c>
      <c r="IC7" s="1">
        <v>7.2962962962962966E-2</v>
      </c>
      <c r="ID7">
        <v>69</v>
      </c>
      <c r="IE7">
        <v>730</v>
      </c>
      <c r="IF7">
        <v>578</v>
      </c>
      <c r="IG7">
        <v>19</v>
      </c>
      <c r="IH7">
        <v>0</v>
      </c>
      <c r="II7">
        <v>0</v>
      </c>
      <c r="IJ7">
        <v>0</v>
      </c>
      <c r="IK7">
        <v>96.82</v>
      </c>
      <c r="IL7" s="106">
        <f t="shared" si="25"/>
        <v>711</v>
      </c>
      <c r="IM7" s="106">
        <v>524</v>
      </c>
      <c r="IN7" s="27">
        <f t="shared" si="26"/>
        <v>135.68702290076337</v>
      </c>
      <c r="IO7" s="106" t="s">
        <v>111</v>
      </c>
      <c r="IP7" s="6" t="s">
        <v>2736</v>
      </c>
      <c r="IQ7" s="106" t="s">
        <v>2690</v>
      </c>
      <c r="IR7" s="106">
        <v>8</v>
      </c>
      <c r="IS7" s="10">
        <v>1.8845486111111109</v>
      </c>
      <c r="IT7" s="10">
        <v>1.3401041666666667</v>
      </c>
      <c r="IU7" s="1">
        <v>0.11488425925925926</v>
      </c>
      <c r="IV7" s="1">
        <v>0.42954861111111109</v>
      </c>
      <c r="IW7">
        <v>384</v>
      </c>
      <c r="IX7">
        <v>2812</v>
      </c>
      <c r="IY7">
        <v>2576</v>
      </c>
      <c r="IZ7">
        <v>149</v>
      </c>
      <c r="JA7">
        <v>0</v>
      </c>
      <c r="JB7">
        <v>0</v>
      </c>
      <c r="JC7">
        <v>0</v>
      </c>
      <c r="JD7">
        <v>94.53</v>
      </c>
      <c r="JE7" s="106">
        <f t="shared" si="27"/>
        <v>2663</v>
      </c>
      <c r="JF7" s="106">
        <f t="shared" si="52"/>
        <v>2620</v>
      </c>
      <c r="JG7" s="27">
        <f t="shared" si="28"/>
        <v>101.64122137404581</v>
      </c>
      <c r="JH7" s="106" t="s">
        <v>111</v>
      </c>
      <c r="JI7" s="6" t="s">
        <v>2736</v>
      </c>
      <c r="JJ7" s="106" t="s">
        <v>2690</v>
      </c>
      <c r="JK7" s="106">
        <v>8</v>
      </c>
      <c r="JL7" s="1">
        <v>0.38209490740740742</v>
      </c>
      <c r="JM7" s="1">
        <v>0.2863194444444444</v>
      </c>
      <c r="JN7" s="1">
        <v>8.7962962962962968E-3</v>
      </c>
      <c r="JO7" s="1">
        <v>8.6967592592592582E-2</v>
      </c>
      <c r="JP7">
        <v>51</v>
      </c>
      <c r="JQ7">
        <v>607</v>
      </c>
      <c r="JR7">
        <v>731</v>
      </c>
      <c r="JS7">
        <v>36</v>
      </c>
      <c r="JT7">
        <v>0</v>
      </c>
      <c r="JU7">
        <v>0</v>
      </c>
      <c r="JV7">
        <v>0</v>
      </c>
      <c r="JW7">
        <v>95.31</v>
      </c>
      <c r="JX7" s="106">
        <f t="shared" si="29"/>
        <v>571</v>
      </c>
      <c r="JY7" s="106">
        <v>524</v>
      </c>
      <c r="JZ7" s="27">
        <f t="shared" si="30"/>
        <v>108.96946564885496</v>
      </c>
      <c r="KA7" s="106" t="s">
        <v>111</v>
      </c>
      <c r="KB7" s="6" t="s">
        <v>2736</v>
      </c>
      <c r="KC7" s="106" t="s">
        <v>2690</v>
      </c>
      <c r="KD7" s="106">
        <v>8</v>
      </c>
      <c r="KE7" s="1">
        <v>0.33285879629629628</v>
      </c>
      <c r="KF7" s="1">
        <v>0.23930555555555555</v>
      </c>
      <c r="KG7" s="1">
        <v>2.1377314814814818E-2</v>
      </c>
      <c r="KH7" s="1">
        <v>7.2164351851851841E-2</v>
      </c>
      <c r="KI7">
        <v>71</v>
      </c>
      <c r="KJ7">
        <v>561</v>
      </c>
      <c r="KK7">
        <v>552</v>
      </c>
      <c r="KL7">
        <v>24</v>
      </c>
      <c r="KM7">
        <v>0</v>
      </c>
      <c r="KN7">
        <v>0</v>
      </c>
      <c r="KO7">
        <v>0</v>
      </c>
      <c r="KP7">
        <v>95.83</v>
      </c>
      <c r="KQ7" s="106">
        <f t="shared" si="31"/>
        <v>537</v>
      </c>
      <c r="KR7" s="106">
        <v>524</v>
      </c>
      <c r="KS7" s="27">
        <f t="shared" si="32"/>
        <v>102.48091603053436</v>
      </c>
      <c r="KT7" s="106" t="s">
        <v>111</v>
      </c>
      <c r="KU7" s="6" t="s">
        <v>2736</v>
      </c>
      <c r="KV7" s="106" t="s">
        <v>2690</v>
      </c>
      <c r="KW7" s="106">
        <v>8</v>
      </c>
      <c r="KX7" s="1">
        <v>0.4024537037037037</v>
      </c>
      <c r="KY7" s="1">
        <v>0.24224537037037039</v>
      </c>
      <c r="KZ7" s="1">
        <v>6.5069444444444444E-2</v>
      </c>
      <c r="LA7" s="1">
        <v>9.5127314814814803E-2</v>
      </c>
      <c r="LB7">
        <v>34</v>
      </c>
      <c r="LC7">
        <v>600</v>
      </c>
      <c r="LD7">
        <v>594</v>
      </c>
      <c r="LE7">
        <v>34</v>
      </c>
      <c r="LF7">
        <v>0</v>
      </c>
      <c r="LG7">
        <v>0</v>
      </c>
      <c r="LH7">
        <v>0</v>
      </c>
      <c r="LI7">
        <v>94.59</v>
      </c>
      <c r="LJ7" s="106">
        <f t="shared" si="33"/>
        <v>566</v>
      </c>
      <c r="LK7" s="106">
        <v>524</v>
      </c>
      <c r="LL7" s="27">
        <f t="shared" si="34"/>
        <v>108.01526717557253</v>
      </c>
      <c r="LM7" s="106" t="s">
        <v>111</v>
      </c>
      <c r="LN7" s="6" t="s">
        <v>2736</v>
      </c>
      <c r="LO7" s="106" t="s">
        <v>2690</v>
      </c>
      <c r="LP7" s="106">
        <v>8</v>
      </c>
      <c r="LQ7" s="1">
        <v>0.3803125</v>
      </c>
      <c r="LR7" s="1">
        <v>0.2550115740740741</v>
      </c>
      <c r="LS7" s="1">
        <v>3.9328703703703706E-2</v>
      </c>
      <c r="LT7" s="1">
        <v>8.5949074074074081E-2</v>
      </c>
      <c r="LU7">
        <v>63</v>
      </c>
      <c r="LV7">
        <v>546</v>
      </c>
      <c r="LW7">
        <v>478</v>
      </c>
      <c r="LX7">
        <v>4</v>
      </c>
      <c r="LY7">
        <v>0</v>
      </c>
      <c r="LZ7">
        <v>0</v>
      </c>
      <c r="MA7">
        <v>0</v>
      </c>
      <c r="MB7">
        <v>99.17</v>
      </c>
      <c r="MC7" s="106">
        <f t="shared" si="35"/>
        <v>542</v>
      </c>
      <c r="MD7" s="106">
        <v>524</v>
      </c>
      <c r="ME7" s="27">
        <f>MC7/MD7*100</f>
        <v>103.43511450381679</v>
      </c>
      <c r="MF7" s="106" t="s">
        <v>111</v>
      </c>
      <c r="MG7" s="6" t="s">
        <v>2736</v>
      </c>
      <c r="MH7" s="106" t="s">
        <v>2690</v>
      </c>
      <c r="MI7" s="106">
        <v>8</v>
      </c>
      <c r="MJ7" s="1">
        <v>0.3484606481481482</v>
      </c>
      <c r="MK7" s="1">
        <v>0.16907407407407407</v>
      </c>
      <c r="ML7" s="1">
        <v>7.9571759259259259E-2</v>
      </c>
      <c r="MM7" s="1">
        <v>9.9791666666666667E-2</v>
      </c>
      <c r="MN7">
        <v>34</v>
      </c>
      <c r="MO7">
        <v>317</v>
      </c>
      <c r="MP7">
        <v>267</v>
      </c>
      <c r="MQ7">
        <v>10</v>
      </c>
      <c r="MR7">
        <v>0</v>
      </c>
      <c r="MS7">
        <v>0</v>
      </c>
      <c r="MT7">
        <v>0</v>
      </c>
      <c r="MU7">
        <v>96.39</v>
      </c>
      <c r="MV7" s="106">
        <f t="shared" si="36"/>
        <v>307</v>
      </c>
      <c r="MW7" s="106">
        <v>524</v>
      </c>
      <c r="MX7" s="27">
        <f t="shared" si="37"/>
        <v>58.587786259541986</v>
      </c>
      <c r="MY7" s="106" t="s">
        <v>111</v>
      </c>
      <c r="MZ7" s="6" t="s">
        <v>2736</v>
      </c>
      <c r="NA7" s="106" t="s">
        <v>2690</v>
      </c>
      <c r="NB7" s="106">
        <v>8</v>
      </c>
      <c r="NC7" s="1">
        <v>0.4586689814814815</v>
      </c>
      <c r="ND7" s="1">
        <v>0.25708333333333333</v>
      </c>
      <c r="NE7" s="1">
        <v>8.0081018518518524E-2</v>
      </c>
      <c r="NF7" s="1">
        <v>0.12149305555555556</v>
      </c>
      <c r="NG7">
        <v>56</v>
      </c>
      <c r="NH7">
        <v>553</v>
      </c>
      <c r="NI7">
        <v>378</v>
      </c>
      <c r="NJ7">
        <v>15</v>
      </c>
      <c r="NK7">
        <v>0</v>
      </c>
      <c r="NL7">
        <v>0</v>
      </c>
      <c r="NM7">
        <v>0</v>
      </c>
      <c r="NN7">
        <v>96.18</v>
      </c>
      <c r="NO7" s="106">
        <f t="shared" si="38"/>
        <v>538</v>
      </c>
      <c r="NP7" s="106">
        <v>524</v>
      </c>
      <c r="NQ7" s="27">
        <f t="shared" si="39"/>
        <v>102.67175572519085</v>
      </c>
      <c r="NR7" s="106" t="s">
        <v>111</v>
      </c>
      <c r="NS7" s="6" t="s">
        <v>2736</v>
      </c>
      <c r="NT7" s="106" t="s">
        <v>2690</v>
      </c>
      <c r="NU7" s="106">
        <v>8</v>
      </c>
      <c r="NV7" s="10">
        <v>1.9564236111111111</v>
      </c>
      <c r="NW7" s="10">
        <v>1.28</v>
      </c>
      <c r="NX7" s="1">
        <v>0.21467592592592591</v>
      </c>
      <c r="NY7" s="1">
        <v>0.46173611111111112</v>
      </c>
      <c r="NZ7">
        <v>275</v>
      </c>
      <c r="OA7">
        <v>2867</v>
      </c>
      <c r="OB7">
        <v>2733</v>
      </c>
      <c r="OC7">
        <v>113</v>
      </c>
      <c r="OD7">
        <v>0</v>
      </c>
      <c r="OE7">
        <v>0</v>
      </c>
      <c r="OF7">
        <v>0</v>
      </c>
      <c r="OG7">
        <v>96.03</v>
      </c>
      <c r="OH7" s="106">
        <f t="shared" si="40"/>
        <v>2754</v>
      </c>
      <c r="OI7" s="106">
        <f t="shared" si="53"/>
        <v>2620</v>
      </c>
      <c r="OJ7" s="27">
        <f t="shared" si="41"/>
        <v>105.1145038167939</v>
      </c>
      <c r="OK7" s="106" t="s">
        <v>111</v>
      </c>
      <c r="OL7" s="6" t="s">
        <v>2736</v>
      </c>
      <c r="OM7" s="106" t="s">
        <v>2690</v>
      </c>
      <c r="ON7" s="106">
        <v>8</v>
      </c>
      <c r="OO7" s="1">
        <v>0.35769675925925926</v>
      </c>
      <c r="OP7" s="1">
        <v>0.24922453703703704</v>
      </c>
      <c r="OQ7" s="1">
        <v>1.4293981481481482E-2</v>
      </c>
      <c r="OR7" s="1">
        <v>9.4166666666666662E-2</v>
      </c>
      <c r="OS7">
        <v>64</v>
      </c>
      <c r="OT7">
        <v>553</v>
      </c>
      <c r="OU7">
        <v>567</v>
      </c>
      <c r="OV7">
        <v>8</v>
      </c>
      <c r="OW7">
        <v>0</v>
      </c>
      <c r="OX7">
        <v>0</v>
      </c>
      <c r="OY7">
        <v>0</v>
      </c>
      <c r="OZ7">
        <v>98.61</v>
      </c>
      <c r="PA7" s="106">
        <f t="shared" si="54"/>
        <v>545</v>
      </c>
      <c r="PB7" s="106">
        <v>524</v>
      </c>
      <c r="PC7" s="27">
        <f t="shared" si="42"/>
        <v>104.00763358778626</v>
      </c>
      <c r="PD7" s="106" t="s">
        <v>111</v>
      </c>
      <c r="PE7" s="6" t="s">
        <v>2736</v>
      </c>
      <c r="PF7" s="106" t="s">
        <v>2690</v>
      </c>
      <c r="PG7" s="106">
        <v>8</v>
      </c>
      <c r="PH7" s="1">
        <v>0.30398148148148146</v>
      </c>
      <c r="PI7" s="1">
        <v>0.2456365740740741</v>
      </c>
      <c r="PJ7" s="1">
        <v>3.0763888888888886E-2</v>
      </c>
      <c r="PK7" s="1">
        <v>2.7569444444444448E-2</v>
      </c>
      <c r="PL7">
        <v>54</v>
      </c>
      <c r="PM7">
        <v>574</v>
      </c>
      <c r="PN7">
        <v>821</v>
      </c>
      <c r="PO7">
        <v>26</v>
      </c>
      <c r="PP7">
        <v>0</v>
      </c>
      <c r="PQ7">
        <v>0</v>
      </c>
      <c r="PR7">
        <v>0</v>
      </c>
      <c r="PS7">
        <v>96.93</v>
      </c>
      <c r="PT7" s="106">
        <f t="shared" si="43"/>
        <v>548</v>
      </c>
      <c r="PU7" s="106">
        <v>524</v>
      </c>
      <c r="PV7" s="27">
        <f t="shared" si="44"/>
        <v>104.58015267175573</v>
      </c>
      <c r="PW7" s="106" t="s">
        <v>111</v>
      </c>
      <c r="PX7" s="6" t="s">
        <v>2736</v>
      </c>
      <c r="PY7" s="106" t="s">
        <v>2690</v>
      </c>
      <c r="PZ7" s="106">
        <v>8</v>
      </c>
      <c r="QA7" s="1">
        <v>0.37815972222222222</v>
      </c>
      <c r="QB7" s="1">
        <v>0.27834490740740742</v>
      </c>
      <c r="QC7" s="1">
        <v>1.7164351851851851E-2</v>
      </c>
      <c r="QD7" s="1">
        <v>8.2638888888888887E-2</v>
      </c>
      <c r="QE7">
        <v>61</v>
      </c>
      <c r="QF7">
        <v>538</v>
      </c>
      <c r="QG7">
        <v>248</v>
      </c>
      <c r="QH7">
        <v>20</v>
      </c>
      <c r="QI7">
        <v>0</v>
      </c>
      <c r="QJ7">
        <v>0</v>
      </c>
      <c r="QK7">
        <v>0</v>
      </c>
      <c r="QL7">
        <v>92.54</v>
      </c>
      <c r="QM7" s="106">
        <f t="shared" si="45"/>
        <v>518</v>
      </c>
      <c r="QN7" s="106">
        <v>524</v>
      </c>
      <c r="QO7" s="27">
        <f t="shared" si="46"/>
        <v>98.854961832061079</v>
      </c>
      <c r="QP7" s="106" t="s">
        <v>111</v>
      </c>
      <c r="QQ7" s="6" t="s">
        <v>2736</v>
      </c>
      <c r="QR7" s="106" t="s">
        <v>2690</v>
      </c>
      <c r="QS7" s="106">
        <v>8</v>
      </c>
      <c r="QT7" s="1">
        <v>0.18509259259259259</v>
      </c>
      <c r="QU7" s="1">
        <v>8.8460648148148149E-2</v>
      </c>
      <c r="QV7" s="1">
        <v>8.1238425925925936E-2</v>
      </c>
      <c r="QW7" s="1">
        <v>1.5381944444444443E-2</v>
      </c>
      <c r="QX7">
        <v>22</v>
      </c>
      <c r="QY7">
        <v>141</v>
      </c>
      <c r="QZ7">
        <v>307</v>
      </c>
      <c r="RA7">
        <v>20</v>
      </c>
      <c r="RB7">
        <v>0</v>
      </c>
      <c r="RC7">
        <v>0</v>
      </c>
      <c r="RD7">
        <v>0</v>
      </c>
      <c r="RE7">
        <v>93.88</v>
      </c>
      <c r="RF7" s="106">
        <v>121</v>
      </c>
      <c r="RG7" s="106"/>
      <c r="RH7" s="27" t="e">
        <f t="shared" si="47"/>
        <v>#DIV/0!</v>
      </c>
      <c r="RI7" s="106" t="s">
        <v>111</v>
      </c>
      <c r="RJ7" s="6" t="s">
        <v>2736</v>
      </c>
      <c r="RK7" s="106" t="s">
        <v>2690</v>
      </c>
      <c r="RL7" s="106">
        <v>8</v>
      </c>
      <c r="RM7" s="1">
        <v>5.4861111111111117E-3</v>
      </c>
      <c r="RN7" s="1">
        <v>5.1504629629629635E-3</v>
      </c>
      <c r="RO7" s="1">
        <v>3.3564814814814812E-4</v>
      </c>
      <c r="RP7" s="1">
        <v>0</v>
      </c>
      <c r="RQ7">
        <v>6</v>
      </c>
      <c r="RR7">
        <v>17</v>
      </c>
      <c r="RS7">
        <v>85</v>
      </c>
      <c r="RT7">
        <v>13</v>
      </c>
      <c r="RU7">
        <v>0</v>
      </c>
      <c r="RV7">
        <v>0</v>
      </c>
      <c r="RW7">
        <v>0</v>
      </c>
      <c r="RX7">
        <v>86.73</v>
      </c>
      <c r="RY7" s="106">
        <f t="shared" si="48"/>
        <v>4</v>
      </c>
      <c r="RZ7" s="106"/>
      <c r="SA7" s="27" t="e">
        <f t="shared" si="49"/>
        <v>#DIV/0!</v>
      </c>
      <c r="SB7" s="106" t="s">
        <v>111</v>
      </c>
      <c r="SC7" s="6" t="s">
        <v>2736</v>
      </c>
      <c r="SD7" s="106" t="s">
        <v>2690</v>
      </c>
      <c r="SE7" s="106">
        <v>8</v>
      </c>
      <c r="SF7" s="10">
        <v>1.2318055555555556</v>
      </c>
      <c r="SG7" s="1">
        <v>0.86767361111111108</v>
      </c>
      <c r="SH7" s="1">
        <v>0.14435185185185184</v>
      </c>
      <c r="SI7" s="1">
        <v>0.21976851851851853</v>
      </c>
      <c r="SJ7">
        <v>207</v>
      </c>
      <c r="SK7">
        <v>1823</v>
      </c>
      <c r="SL7">
        <v>2028</v>
      </c>
      <c r="SM7">
        <v>87</v>
      </c>
      <c r="SN7">
        <v>0</v>
      </c>
      <c r="SO7">
        <v>0</v>
      </c>
      <c r="SP7">
        <v>0</v>
      </c>
      <c r="SQ7">
        <v>95.89</v>
      </c>
      <c r="SR7" s="106">
        <f t="shared" si="50"/>
        <v>1736</v>
      </c>
      <c r="SS7" s="106">
        <f t="shared" si="55"/>
        <v>1572</v>
      </c>
      <c r="ST7" s="27">
        <f t="shared" si="51"/>
        <v>110.43256997455471</v>
      </c>
    </row>
    <row r="8" spans="1:514">
      <c r="A8" s="106" t="s">
        <v>130</v>
      </c>
      <c r="B8" s="6" t="s">
        <v>2736</v>
      </c>
      <c r="C8" s="106" t="s">
        <v>2690</v>
      </c>
      <c r="D8" s="106">
        <v>8</v>
      </c>
      <c r="E8" s="1">
        <v>0.41504629629629625</v>
      </c>
      <c r="F8" s="1">
        <v>0.30979166666666663</v>
      </c>
      <c r="G8" s="1">
        <v>4.6400462962962963E-2</v>
      </c>
      <c r="H8" s="1">
        <v>5.8842592592592592E-2</v>
      </c>
      <c r="I8">
        <v>51</v>
      </c>
      <c r="J8">
        <v>534</v>
      </c>
      <c r="K8">
        <v>522</v>
      </c>
      <c r="L8">
        <v>10</v>
      </c>
      <c r="M8">
        <v>0</v>
      </c>
      <c r="N8">
        <v>0</v>
      </c>
      <c r="O8">
        <v>0</v>
      </c>
      <c r="P8">
        <v>98.12</v>
      </c>
      <c r="Q8" s="106">
        <f t="shared" si="0"/>
        <v>524</v>
      </c>
      <c r="R8" s="106">
        <v>524</v>
      </c>
      <c r="S8" s="27">
        <f t="shared" si="1"/>
        <v>100</v>
      </c>
      <c r="T8" s="106" t="s">
        <v>130</v>
      </c>
      <c r="U8" s="6" t="s">
        <v>2736</v>
      </c>
      <c r="V8" s="106" t="s">
        <v>2690</v>
      </c>
      <c r="W8" s="106">
        <v>8</v>
      </c>
      <c r="X8" s="1">
        <v>0.31</v>
      </c>
      <c r="Y8" s="1">
        <v>0.27172453703703703</v>
      </c>
      <c r="Z8" s="1">
        <v>1.3587962962962963E-2</v>
      </c>
      <c r="AA8" s="1">
        <v>2.4675925925925924E-2</v>
      </c>
      <c r="AB8">
        <v>66</v>
      </c>
      <c r="AC8">
        <v>544</v>
      </c>
      <c r="AD8">
        <v>250</v>
      </c>
      <c r="AE8">
        <v>5</v>
      </c>
      <c r="AF8">
        <v>0</v>
      </c>
      <c r="AG8">
        <v>0</v>
      </c>
      <c r="AH8">
        <v>0</v>
      </c>
      <c r="AI8">
        <v>98.04</v>
      </c>
      <c r="AJ8" s="106">
        <f t="shared" si="2"/>
        <v>539</v>
      </c>
      <c r="AK8" s="106">
        <v>524</v>
      </c>
      <c r="AL8" s="27">
        <f t="shared" si="3"/>
        <v>102.86259541984732</v>
      </c>
      <c r="AM8" s="106" t="s">
        <v>130</v>
      </c>
      <c r="AN8" s="6" t="s">
        <v>2736</v>
      </c>
      <c r="AO8" s="106" t="s">
        <v>2690</v>
      </c>
      <c r="AP8" s="106">
        <v>8</v>
      </c>
      <c r="AQ8" s="1">
        <v>0.35319444444444442</v>
      </c>
      <c r="AR8" s="1">
        <v>0.25594907407407408</v>
      </c>
      <c r="AS8" s="1">
        <v>3.9027777777777779E-2</v>
      </c>
      <c r="AT8" s="1">
        <v>5.8194444444444444E-2</v>
      </c>
      <c r="AU8">
        <v>41</v>
      </c>
      <c r="AV8">
        <v>461</v>
      </c>
      <c r="AW8">
        <v>455</v>
      </c>
      <c r="AX8">
        <v>21</v>
      </c>
      <c r="AY8">
        <v>0</v>
      </c>
      <c r="AZ8">
        <v>0</v>
      </c>
      <c r="BA8">
        <v>0</v>
      </c>
      <c r="BB8">
        <v>95.59</v>
      </c>
      <c r="BC8" s="106">
        <f t="shared" si="4"/>
        <v>440</v>
      </c>
      <c r="BD8" s="106">
        <v>524</v>
      </c>
      <c r="BE8" s="27">
        <f t="shared" si="5"/>
        <v>83.969465648854964</v>
      </c>
      <c r="BF8" s="106" t="s">
        <v>130</v>
      </c>
      <c r="BG8" s="6" t="s">
        <v>2736</v>
      </c>
      <c r="BH8" s="106" t="s">
        <v>2690</v>
      </c>
      <c r="BI8" s="106">
        <v>8</v>
      </c>
      <c r="BJ8" s="1">
        <v>0.31844907407407408</v>
      </c>
      <c r="BK8" s="1">
        <v>0.27825231481481483</v>
      </c>
      <c r="BL8" s="1">
        <v>1.0069444444444445E-2</v>
      </c>
      <c r="BM8" s="1">
        <v>3.0115740740740738E-2</v>
      </c>
      <c r="BN8">
        <v>96</v>
      </c>
      <c r="BO8">
        <v>610</v>
      </c>
      <c r="BP8">
        <v>256</v>
      </c>
      <c r="BQ8">
        <v>7</v>
      </c>
      <c r="BR8">
        <v>0</v>
      </c>
      <c r="BS8">
        <v>0</v>
      </c>
      <c r="BT8">
        <v>0</v>
      </c>
      <c r="BU8">
        <v>97.34</v>
      </c>
      <c r="BV8" s="106">
        <f t="shared" si="6"/>
        <v>603</v>
      </c>
      <c r="BW8" s="106">
        <v>524</v>
      </c>
      <c r="BX8" s="27">
        <f t="shared" si="56"/>
        <v>115.07633587786259</v>
      </c>
      <c r="BY8" s="106" t="s">
        <v>130</v>
      </c>
      <c r="BZ8" s="6" t="s">
        <v>2736</v>
      </c>
      <c r="CA8" s="106" t="s">
        <v>2690</v>
      </c>
      <c r="CB8" s="106">
        <v>8</v>
      </c>
      <c r="CC8" s="1">
        <v>0.30524305555555559</v>
      </c>
      <c r="CD8" s="1">
        <v>0.23614583333333336</v>
      </c>
      <c r="CE8" s="1">
        <v>1.8622685185185183E-2</v>
      </c>
      <c r="CF8" s="1">
        <v>5.0462962962962959E-2</v>
      </c>
      <c r="CG8">
        <v>37</v>
      </c>
      <c r="CH8">
        <v>475</v>
      </c>
      <c r="CI8">
        <v>326</v>
      </c>
      <c r="CJ8">
        <v>7</v>
      </c>
      <c r="CK8">
        <v>0</v>
      </c>
      <c r="CL8">
        <v>0</v>
      </c>
      <c r="CM8">
        <v>0</v>
      </c>
      <c r="CN8">
        <v>97.9</v>
      </c>
      <c r="CO8" s="106">
        <f t="shared" si="7"/>
        <v>468</v>
      </c>
      <c r="CP8" s="106">
        <v>524</v>
      </c>
      <c r="CQ8" s="27">
        <f t="shared" si="8"/>
        <v>89.312977099236647</v>
      </c>
      <c r="CR8" s="106" t="s">
        <v>130</v>
      </c>
      <c r="CS8" s="6" t="s">
        <v>2736</v>
      </c>
      <c r="CT8" s="106" t="s">
        <v>2690</v>
      </c>
      <c r="CU8" s="106">
        <v>8</v>
      </c>
      <c r="CV8" s="1">
        <v>0.36693287037037042</v>
      </c>
      <c r="CW8" s="1">
        <v>0.29075231481481484</v>
      </c>
      <c r="CX8" s="1">
        <v>1.8749999999999999E-2</v>
      </c>
      <c r="CY8" s="1">
        <v>5.7430555555555561E-2</v>
      </c>
      <c r="CZ8">
        <v>52</v>
      </c>
      <c r="DA8">
        <v>592</v>
      </c>
      <c r="DB8">
        <v>326</v>
      </c>
      <c r="DC8">
        <v>7</v>
      </c>
      <c r="DD8">
        <v>0</v>
      </c>
      <c r="DE8">
        <v>0</v>
      </c>
      <c r="DF8">
        <v>0</v>
      </c>
      <c r="DG8">
        <v>97.9</v>
      </c>
      <c r="DH8" s="106">
        <f t="shared" si="9"/>
        <v>585</v>
      </c>
      <c r="DI8" s="106">
        <v>524</v>
      </c>
      <c r="DJ8" s="27">
        <f t="shared" si="10"/>
        <v>111.6412213740458</v>
      </c>
      <c r="DK8" s="106" t="s">
        <v>130</v>
      </c>
      <c r="DL8" s="6" t="s">
        <v>2736</v>
      </c>
      <c r="DM8" s="106" t="s">
        <v>2690</v>
      </c>
      <c r="DN8" s="106">
        <v>8</v>
      </c>
      <c r="DO8" s="10">
        <v>1.7636458333333334</v>
      </c>
      <c r="DP8" s="10">
        <v>1.4065046296296295</v>
      </c>
      <c r="DQ8" s="1">
        <v>0.12784722222222222</v>
      </c>
      <c r="DR8" s="1">
        <v>0.22928240740740743</v>
      </c>
      <c r="DS8">
        <v>306</v>
      </c>
      <c r="DT8">
        <v>2741</v>
      </c>
      <c r="DU8">
        <v>1809</v>
      </c>
      <c r="DV8">
        <v>50</v>
      </c>
      <c r="DW8">
        <v>0</v>
      </c>
      <c r="DX8">
        <v>0</v>
      </c>
      <c r="DY8">
        <v>0</v>
      </c>
      <c r="DZ8">
        <v>97.31</v>
      </c>
      <c r="EA8" s="106">
        <f t="shared" si="11"/>
        <v>2691</v>
      </c>
      <c r="EB8" s="106">
        <f t="shared" si="12"/>
        <v>2620</v>
      </c>
      <c r="EC8" s="27">
        <f t="shared" si="13"/>
        <v>102.70992366412213</v>
      </c>
      <c r="ED8" s="106" t="s">
        <v>130</v>
      </c>
      <c r="EE8" s="6" t="s">
        <v>2737</v>
      </c>
      <c r="EF8" s="106" t="s">
        <v>2690</v>
      </c>
      <c r="EG8" s="106">
        <v>8</v>
      </c>
      <c r="EH8" s="1">
        <v>0.375</v>
      </c>
      <c r="EI8" s="1">
        <v>0.26717592592592593</v>
      </c>
      <c r="EJ8" s="1">
        <v>6.8703703703703697E-2</v>
      </c>
      <c r="EK8" s="1">
        <v>3.9120370370370368E-2</v>
      </c>
      <c r="EL8">
        <v>421</v>
      </c>
      <c r="EM8">
        <v>319</v>
      </c>
      <c r="EN8">
        <v>19</v>
      </c>
      <c r="EO8">
        <v>0</v>
      </c>
      <c r="EP8">
        <v>0</v>
      </c>
      <c r="EQ8">
        <v>0</v>
      </c>
      <c r="ER8">
        <v>0</v>
      </c>
      <c r="ES8">
        <v>100</v>
      </c>
      <c r="ET8" s="106">
        <f t="shared" si="14"/>
        <v>319</v>
      </c>
      <c r="EU8" s="106">
        <v>320</v>
      </c>
      <c r="EV8" s="27">
        <f t="shared" si="15"/>
        <v>99.6875</v>
      </c>
      <c r="EW8" s="106" t="s">
        <v>130</v>
      </c>
      <c r="EX8" s="6" t="s">
        <v>2737</v>
      </c>
      <c r="EY8" s="106" t="s">
        <v>2690</v>
      </c>
      <c r="EZ8" s="106">
        <v>8</v>
      </c>
      <c r="FA8" s="1">
        <v>0.42254629629629631</v>
      </c>
      <c r="FB8" s="1">
        <v>0.25556712962962963</v>
      </c>
      <c r="FC8" s="1">
        <v>0.11762731481481481</v>
      </c>
      <c r="FD8" s="1">
        <v>4.9340277777777775E-2</v>
      </c>
      <c r="FE8">
        <v>299</v>
      </c>
      <c r="FF8">
        <v>374</v>
      </c>
      <c r="FG8">
        <v>125</v>
      </c>
      <c r="FH8">
        <v>19</v>
      </c>
      <c r="FI8">
        <v>0</v>
      </c>
      <c r="FJ8">
        <v>0</v>
      </c>
      <c r="FK8">
        <v>0</v>
      </c>
      <c r="FL8">
        <v>86.81</v>
      </c>
      <c r="FM8" s="106">
        <f t="shared" si="16"/>
        <v>355</v>
      </c>
      <c r="FN8" s="106">
        <v>320</v>
      </c>
      <c r="FO8" s="27">
        <f t="shared" si="17"/>
        <v>110.9375</v>
      </c>
      <c r="FP8" s="106" t="s">
        <v>130</v>
      </c>
      <c r="FQ8" s="6" t="s">
        <v>2737</v>
      </c>
      <c r="FR8" s="106" t="s">
        <v>2690</v>
      </c>
      <c r="FS8" s="106">
        <v>8</v>
      </c>
      <c r="FT8" s="1">
        <v>9.9907407407407403E-2</v>
      </c>
      <c r="FU8" s="1">
        <v>4.4398148148148152E-2</v>
      </c>
      <c r="FV8" s="1">
        <v>3.1018518518518515E-2</v>
      </c>
      <c r="FW8" s="1">
        <v>2.4479166666666666E-2</v>
      </c>
      <c r="FX8">
        <v>61</v>
      </c>
      <c r="FY8">
        <v>66</v>
      </c>
      <c r="FZ8">
        <v>159</v>
      </c>
      <c r="GA8">
        <v>170</v>
      </c>
      <c r="GB8">
        <v>0</v>
      </c>
      <c r="GC8">
        <v>0</v>
      </c>
      <c r="GD8">
        <v>0</v>
      </c>
      <c r="GE8">
        <v>48.33</v>
      </c>
      <c r="GF8" s="106">
        <f t="shared" si="18"/>
        <v>-104</v>
      </c>
      <c r="GG8" s="106">
        <v>80</v>
      </c>
      <c r="GH8" s="27">
        <f t="shared" si="19"/>
        <v>-130</v>
      </c>
      <c r="GI8" s="106" t="s">
        <v>130</v>
      </c>
      <c r="GJ8" s="6" t="s">
        <v>2737</v>
      </c>
      <c r="GK8" s="106" t="s">
        <v>2690</v>
      </c>
      <c r="GL8" s="106"/>
      <c r="GM8" s="1">
        <v>4.0509259259259257E-3</v>
      </c>
      <c r="GN8" s="1">
        <v>2.673611111111111E-3</v>
      </c>
      <c r="GO8" s="1">
        <v>1.3773148148148147E-3</v>
      </c>
      <c r="GP8" s="1">
        <v>0</v>
      </c>
      <c r="GQ8">
        <v>0</v>
      </c>
      <c r="GR8">
        <v>0</v>
      </c>
      <c r="GS8">
        <v>333</v>
      </c>
      <c r="GT8">
        <v>35</v>
      </c>
      <c r="GU8">
        <v>0</v>
      </c>
      <c r="GV8">
        <v>0</v>
      </c>
      <c r="GW8">
        <v>0</v>
      </c>
      <c r="GX8">
        <v>90.49</v>
      </c>
      <c r="GY8" s="106">
        <f t="shared" si="20"/>
        <v>-35</v>
      </c>
      <c r="GZ8" s="106"/>
      <c r="HA8" s="27" t="e">
        <f t="shared" si="21"/>
        <v>#DIV/0!</v>
      </c>
      <c r="HB8" s="106" t="s">
        <v>130</v>
      </c>
      <c r="HC8" s="6" t="s">
        <v>2737</v>
      </c>
      <c r="HD8" s="106" t="s">
        <v>2690</v>
      </c>
      <c r="HE8" s="106">
        <v>8</v>
      </c>
      <c r="HF8" s="1">
        <v>0.17454861111111111</v>
      </c>
      <c r="HG8" s="1">
        <v>0.11689814814814814</v>
      </c>
      <c r="HH8" s="1">
        <v>3.170138888888889E-2</v>
      </c>
      <c r="HI8" s="1">
        <v>2.5937500000000002E-2</v>
      </c>
      <c r="HJ8">
        <v>39</v>
      </c>
      <c r="HK8">
        <v>244</v>
      </c>
      <c r="HL8">
        <v>224</v>
      </c>
      <c r="HM8">
        <v>14</v>
      </c>
      <c r="HN8">
        <v>0</v>
      </c>
      <c r="HO8">
        <v>0</v>
      </c>
      <c r="HP8">
        <v>0</v>
      </c>
      <c r="HQ8">
        <v>94.12</v>
      </c>
      <c r="HR8" s="106">
        <f t="shared" si="22"/>
        <v>230</v>
      </c>
      <c r="HS8" s="106">
        <v>524</v>
      </c>
      <c r="HT8" s="27">
        <f t="shared" si="23"/>
        <v>43.893129770992367</v>
      </c>
      <c r="HU8" s="106">
        <f t="shared" si="24"/>
        <v>294</v>
      </c>
      <c r="HV8" s="106" t="s">
        <v>130</v>
      </c>
      <c r="HW8" s="6" t="s">
        <v>2737</v>
      </c>
      <c r="HX8" s="106" t="s">
        <v>2690</v>
      </c>
      <c r="HY8" s="106">
        <v>8</v>
      </c>
      <c r="HZ8" s="1">
        <v>0.30302083333333335</v>
      </c>
      <c r="IA8" s="1">
        <v>0.23078703703703704</v>
      </c>
      <c r="IB8" s="1">
        <v>3.7777777777777778E-2</v>
      </c>
      <c r="IC8" s="1">
        <v>3.4444444444444444E-2</v>
      </c>
      <c r="ID8">
        <v>73</v>
      </c>
      <c r="IE8">
        <v>496</v>
      </c>
      <c r="IF8">
        <v>268</v>
      </c>
      <c r="IG8">
        <v>15</v>
      </c>
      <c r="IH8">
        <v>0</v>
      </c>
      <c r="II8">
        <v>0</v>
      </c>
      <c r="IJ8">
        <v>0</v>
      </c>
      <c r="IK8">
        <v>94.7</v>
      </c>
      <c r="IL8" s="106">
        <f t="shared" si="25"/>
        <v>481</v>
      </c>
      <c r="IM8" s="106">
        <v>524</v>
      </c>
      <c r="IN8" s="27">
        <f t="shared" si="26"/>
        <v>91.793893129770993</v>
      </c>
      <c r="IO8" s="106" t="s">
        <v>130</v>
      </c>
      <c r="IP8" s="6" t="s">
        <v>2737</v>
      </c>
      <c r="IQ8" s="106" t="s">
        <v>2690</v>
      </c>
      <c r="IR8" s="106">
        <v>8</v>
      </c>
      <c r="IS8" s="10">
        <v>1.2045601851851853</v>
      </c>
      <c r="IT8" s="1">
        <v>0.80063657407407407</v>
      </c>
      <c r="IU8" s="1">
        <v>0.2565162037037037</v>
      </c>
      <c r="IV8" s="1">
        <v>0.14739583333333334</v>
      </c>
      <c r="IW8">
        <v>854</v>
      </c>
      <c r="IX8">
        <v>1255</v>
      </c>
      <c r="IY8">
        <v>904</v>
      </c>
      <c r="IZ8">
        <v>239</v>
      </c>
      <c r="JA8">
        <v>0</v>
      </c>
      <c r="JB8">
        <v>0</v>
      </c>
      <c r="JC8">
        <v>0</v>
      </c>
      <c r="JD8">
        <v>79.09</v>
      </c>
      <c r="JE8" s="106">
        <f t="shared" si="27"/>
        <v>1016</v>
      </c>
      <c r="JF8" s="106">
        <f t="shared" si="52"/>
        <v>1244</v>
      </c>
      <c r="JG8" s="27">
        <f t="shared" si="28"/>
        <v>81.672025723472672</v>
      </c>
      <c r="JH8" s="106" t="s">
        <v>130</v>
      </c>
      <c r="JI8" s="6" t="s">
        <v>2737</v>
      </c>
      <c r="JJ8" s="106" t="s">
        <v>2690</v>
      </c>
      <c r="JK8" s="106">
        <v>8</v>
      </c>
      <c r="JL8" s="1">
        <v>5.7743055555555554E-2</v>
      </c>
      <c r="JM8" s="1">
        <v>5.1111111111111107E-2</v>
      </c>
      <c r="JN8" s="1">
        <v>2.7546296296296294E-3</v>
      </c>
      <c r="JO8" s="1">
        <v>3.8657407407407408E-3</v>
      </c>
      <c r="JP8">
        <v>16</v>
      </c>
      <c r="JQ8">
        <v>101</v>
      </c>
      <c r="JR8">
        <v>326</v>
      </c>
      <c r="JS8">
        <v>16</v>
      </c>
      <c r="JT8">
        <v>0</v>
      </c>
      <c r="JU8">
        <v>0</v>
      </c>
      <c r="JV8">
        <v>0</v>
      </c>
      <c r="JW8">
        <v>95.32</v>
      </c>
      <c r="JX8" s="106">
        <f t="shared" si="29"/>
        <v>85</v>
      </c>
      <c r="JY8" s="106"/>
      <c r="JZ8" s="27" t="e">
        <f t="shared" si="30"/>
        <v>#DIV/0!</v>
      </c>
      <c r="KA8" s="106" t="s">
        <v>130</v>
      </c>
      <c r="KB8" s="6" t="s">
        <v>2737</v>
      </c>
      <c r="KC8" s="106" t="s">
        <v>2690</v>
      </c>
      <c r="KD8" s="106">
        <v>8</v>
      </c>
      <c r="KE8" s="1">
        <v>4.987268518518518E-2</v>
      </c>
      <c r="KF8" s="1">
        <v>4.3287037037037041E-2</v>
      </c>
      <c r="KG8" s="1">
        <v>4.340277777777778E-3</v>
      </c>
      <c r="KH8" s="1">
        <v>2.2337962962962967E-3</v>
      </c>
      <c r="KI8">
        <v>11</v>
      </c>
      <c r="KJ8">
        <v>116</v>
      </c>
      <c r="KK8">
        <v>133</v>
      </c>
      <c r="KL8">
        <v>17</v>
      </c>
      <c r="KM8">
        <v>0</v>
      </c>
      <c r="KN8">
        <v>0</v>
      </c>
      <c r="KO8">
        <v>0</v>
      </c>
      <c r="KP8">
        <v>88.67</v>
      </c>
      <c r="KQ8" s="106">
        <f t="shared" si="31"/>
        <v>99</v>
      </c>
      <c r="KR8" s="106"/>
      <c r="KS8" s="27" t="e">
        <f t="shared" si="32"/>
        <v>#DIV/0!</v>
      </c>
      <c r="KT8" s="106" t="s">
        <v>130</v>
      </c>
      <c r="KU8" s="6" t="s">
        <v>2737</v>
      </c>
      <c r="KV8" s="106" t="s">
        <v>2690</v>
      </c>
      <c r="KW8" s="106">
        <v>8</v>
      </c>
      <c r="KX8" s="1">
        <v>1.3680555555555555E-2</v>
      </c>
      <c r="KY8" s="1">
        <v>4.0393518518518521E-3</v>
      </c>
      <c r="KZ8" s="1">
        <v>9.6412037037037039E-3</v>
      </c>
      <c r="LA8" s="1">
        <v>0</v>
      </c>
      <c r="LB8">
        <v>1</v>
      </c>
      <c r="LC8">
        <v>2</v>
      </c>
      <c r="LD8">
        <v>6</v>
      </c>
      <c r="LE8">
        <v>0</v>
      </c>
      <c r="LF8">
        <v>0</v>
      </c>
      <c r="LG8">
        <v>0</v>
      </c>
      <c r="LH8">
        <v>0</v>
      </c>
      <c r="LI8">
        <v>100</v>
      </c>
      <c r="LJ8" s="106">
        <f t="shared" si="33"/>
        <v>2</v>
      </c>
      <c r="LK8" s="106"/>
      <c r="LL8" s="27" t="e">
        <f t="shared" si="34"/>
        <v>#DIV/0!</v>
      </c>
      <c r="LM8" s="106" t="s">
        <v>130</v>
      </c>
      <c r="LN8" s="6" t="s">
        <v>2736</v>
      </c>
      <c r="LO8" s="106" t="s">
        <v>2690</v>
      </c>
      <c r="LP8" s="106">
        <v>8</v>
      </c>
      <c r="LQ8" s="1">
        <v>6.9328703703703696E-3</v>
      </c>
      <c r="LR8" s="1">
        <v>4.9884259259259265E-3</v>
      </c>
      <c r="LS8" s="1">
        <v>7.9861111111111105E-4</v>
      </c>
      <c r="LT8" s="1">
        <v>1.1458333333333333E-3</v>
      </c>
      <c r="LU8">
        <v>9</v>
      </c>
      <c r="LV8">
        <v>23</v>
      </c>
      <c r="LW8">
        <v>17</v>
      </c>
      <c r="LX8">
        <v>0</v>
      </c>
      <c r="LY8">
        <v>0</v>
      </c>
      <c r="LZ8">
        <v>0</v>
      </c>
      <c r="MA8">
        <v>0</v>
      </c>
      <c r="MB8">
        <v>100</v>
      </c>
      <c r="MC8" s="106">
        <f t="shared" si="35"/>
        <v>23</v>
      </c>
      <c r="MD8" s="106"/>
      <c r="ME8" s="27"/>
      <c r="MF8" s="106" t="s">
        <v>130</v>
      </c>
      <c r="MG8" s="6" t="s">
        <v>2736</v>
      </c>
      <c r="MH8" s="106" t="s">
        <v>2690</v>
      </c>
      <c r="MI8" s="106">
        <v>8</v>
      </c>
      <c r="MJ8" t="e">
        <v>#N/A</v>
      </c>
      <c r="MK8" t="e">
        <v>#N/A</v>
      </c>
      <c r="ML8" t="e">
        <v>#N/A</v>
      </c>
      <c r="MM8" t="e">
        <v>#N/A</v>
      </c>
      <c r="MN8" t="e">
        <v>#N/A</v>
      </c>
      <c r="MO8" t="e">
        <v>#N/A</v>
      </c>
      <c r="MP8" t="e">
        <v>#N/A</v>
      </c>
      <c r="MQ8" t="e">
        <v>#N/A</v>
      </c>
      <c r="MR8" t="e">
        <v>#N/A</v>
      </c>
      <c r="MS8" t="e">
        <v>#N/A</v>
      </c>
      <c r="MT8" t="e">
        <v>#N/A</v>
      </c>
      <c r="MU8" t="e">
        <v>#N/A</v>
      </c>
      <c r="MV8" s="106" t="e">
        <f t="shared" si="36"/>
        <v>#N/A</v>
      </c>
      <c r="MW8" s="106"/>
      <c r="MX8" s="27" t="e">
        <f t="shared" si="37"/>
        <v>#N/A</v>
      </c>
      <c r="MY8" s="106" t="s">
        <v>130</v>
      </c>
      <c r="MZ8" s="6" t="s">
        <v>2736</v>
      </c>
      <c r="NA8" s="106" t="s">
        <v>2690</v>
      </c>
      <c r="NB8" s="106">
        <v>8</v>
      </c>
      <c r="NC8" t="e">
        <v>#N/A</v>
      </c>
      <c r="ND8" t="e">
        <v>#N/A</v>
      </c>
      <c r="NE8" t="e">
        <v>#N/A</v>
      </c>
      <c r="NF8" t="e">
        <v>#N/A</v>
      </c>
      <c r="NG8" t="e">
        <v>#N/A</v>
      </c>
      <c r="NH8" t="e">
        <v>#N/A</v>
      </c>
      <c r="NI8" t="e">
        <v>#N/A</v>
      </c>
      <c r="NJ8" t="e">
        <v>#N/A</v>
      </c>
      <c r="NK8" t="e">
        <v>#N/A</v>
      </c>
      <c r="NL8" t="e">
        <v>#N/A</v>
      </c>
      <c r="NM8" t="e">
        <v>#N/A</v>
      </c>
      <c r="NN8" t="e">
        <v>#N/A</v>
      </c>
      <c r="NO8" s="106" t="e">
        <f t="shared" si="38"/>
        <v>#N/A</v>
      </c>
      <c r="NP8" s="106"/>
      <c r="NQ8" s="27" t="e">
        <f t="shared" si="39"/>
        <v>#N/A</v>
      </c>
      <c r="NR8" s="106" t="s">
        <v>130</v>
      </c>
      <c r="NS8" s="6" t="s">
        <v>2737</v>
      </c>
      <c r="NT8" s="106" t="s">
        <v>2690</v>
      </c>
      <c r="NU8" s="106">
        <v>8</v>
      </c>
      <c r="NV8" s="1">
        <v>0.12825231481481483</v>
      </c>
      <c r="NW8" s="1">
        <v>0.1034375</v>
      </c>
      <c r="NX8" s="1">
        <v>1.7546296296296296E-2</v>
      </c>
      <c r="NY8" s="1">
        <v>7.2569444444444443E-3</v>
      </c>
      <c r="NZ8">
        <v>37</v>
      </c>
      <c r="OA8">
        <v>242</v>
      </c>
      <c r="OB8">
        <v>482</v>
      </c>
      <c r="OC8">
        <v>33</v>
      </c>
      <c r="OD8">
        <v>0</v>
      </c>
      <c r="OE8">
        <v>0</v>
      </c>
      <c r="OF8">
        <v>0</v>
      </c>
      <c r="OG8">
        <v>93.59</v>
      </c>
      <c r="OH8" s="106">
        <f t="shared" si="40"/>
        <v>209</v>
      </c>
      <c r="OI8" s="106">
        <f t="shared" si="53"/>
        <v>0</v>
      </c>
      <c r="OJ8" s="27" t="e">
        <f t="shared" si="41"/>
        <v>#DIV/0!</v>
      </c>
      <c r="OK8" s="106" t="s">
        <v>130</v>
      </c>
      <c r="OL8" s="6" t="s">
        <v>2737</v>
      </c>
      <c r="OM8" s="106" t="s">
        <v>2690</v>
      </c>
      <c r="ON8" s="106">
        <v>8</v>
      </c>
      <c r="OO8" s="1">
        <v>0</v>
      </c>
      <c r="OP8" s="1">
        <v>0</v>
      </c>
      <c r="OQ8" s="1">
        <v>0</v>
      </c>
      <c r="OR8" s="1">
        <v>0</v>
      </c>
      <c r="OS8">
        <v>0</v>
      </c>
      <c r="OT8">
        <v>0</v>
      </c>
      <c r="OU8">
        <v>17</v>
      </c>
      <c r="OV8">
        <v>0</v>
      </c>
      <c r="OW8">
        <v>0</v>
      </c>
      <c r="OX8">
        <v>0</v>
      </c>
      <c r="OY8">
        <v>0</v>
      </c>
      <c r="OZ8">
        <v>100</v>
      </c>
      <c r="PA8" s="106">
        <f t="shared" si="54"/>
        <v>0</v>
      </c>
      <c r="PB8" s="106"/>
      <c r="PC8" s="27" t="e">
        <f t="shared" si="42"/>
        <v>#DIV/0!</v>
      </c>
      <c r="PD8" s="106" t="s">
        <v>130</v>
      </c>
      <c r="PE8" s="6" t="s">
        <v>2737</v>
      </c>
      <c r="PF8" s="106" t="s">
        <v>2690</v>
      </c>
      <c r="PG8" s="106"/>
      <c r="PH8" s="1">
        <v>0</v>
      </c>
      <c r="PI8" s="1">
        <v>0</v>
      </c>
      <c r="PJ8" s="1">
        <v>0</v>
      </c>
      <c r="PK8" s="1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 s="106">
        <f t="shared" si="43"/>
        <v>0</v>
      </c>
      <c r="PU8" s="106"/>
      <c r="PV8" s="27" t="e">
        <f t="shared" si="44"/>
        <v>#DIV/0!</v>
      </c>
      <c r="PW8" s="106" t="s">
        <v>130</v>
      </c>
      <c r="PX8" s="6" t="s">
        <v>2736</v>
      </c>
      <c r="PY8" s="106" t="s">
        <v>2690</v>
      </c>
      <c r="PZ8" s="106">
        <v>8</v>
      </c>
      <c r="QA8" s="1">
        <v>0.18505787037037036</v>
      </c>
      <c r="QB8" s="1">
        <v>0.10435185185185185</v>
      </c>
      <c r="QC8" s="1">
        <v>5.3229166666666661E-2</v>
      </c>
      <c r="QD8" s="1">
        <v>2.7465277777777772E-2</v>
      </c>
      <c r="QE8">
        <v>21</v>
      </c>
      <c r="QF8">
        <v>194</v>
      </c>
      <c r="QG8">
        <v>190</v>
      </c>
      <c r="QH8">
        <v>5</v>
      </c>
      <c r="QI8">
        <v>0</v>
      </c>
      <c r="QJ8">
        <v>0</v>
      </c>
      <c r="QK8">
        <v>0</v>
      </c>
      <c r="QL8">
        <v>97.44</v>
      </c>
      <c r="QM8" s="106">
        <f t="shared" si="45"/>
        <v>189</v>
      </c>
      <c r="QN8" s="106">
        <v>524</v>
      </c>
      <c r="QO8" s="27">
        <f t="shared" si="46"/>
        <v>36.068702290076338</v>
      </c>
      <c r="QP8" s="106" t="s">
        <v>130</v>
      </c>
      <c r="QQ8" s="6" t="s">
        <v>2737</v>
      </c>
      <c r="QR8" s="106" t="s">
        <v>2690</v>
      </c>
      <c r="QS8" s="106"/>
      <c r="QT8" s="1">
        <v>0.13940972222222223</v>
      </c>
      <c r="QU8" s="1">
        <v>8.037037037037037E-2</v>
      </c>
      <c r="QV8" s="1">
        <v>2.5949074074074072E-2</v>
      </c>
      <c r="QW8" s="1">
        <v>3.30787037037037E-2</v>
      </c>
      <c r="QX8">
        <v>22</v>
      </c>
      <c r="QY8">
        <v>112</v>
      </c>
      <c r="QZ8">
        <v>54</v>
      </c>
      <c r="RA8">
        <v>2</v>
      </c>
      <c r="RB8">
        <v>0</v>
      </c>
      <c r="RC8">
        <v>0</v>
      </c>
      <c r="RD8">
        <v>0</v>
      </c>
      <c r="RE8">
        <v>96.43</v>
      </c>
      <c r="RF8" s="106">
        <v>110</v>
      </c>
      <c r="RG8" s="106"/>
      <c r="RH8" s="27" t="e">
        <f t="shared" si="47"/>
        <v>#DIV/0!</v>
      </c>
      <c r="RI8" s="106" t="s">
        <v>130</v>
      </c>
      <c r="RJ8" s="6" t="s">
        <v>2737</v>
      </c>
      <c r="RK8" s="106" t="s">
        <v>2690</v>
      </c>
      <c r="RL8" s="106"/>
      <c r="RM8" s="1">
        <v>0.16874999999999998</v>
      </c>
      <c r="RN8" s="1">
        <v>0.12796296296296297</v>
      </c>
      <c r="RO8" s="1">
        <v>2.8773148148148145E-2</v>
      </c>
      <c r="RP8" s="1">
        <v>1.2013888888888888E-2</v>
      </c>
      <c r="RQ8">
        <v>13</v>
      </c>
      <c r="RR8">
        <v>307</v>
      </c>
      <c r="RS8">
        <v>5</v>
      </c>
      <c r="RT8">
        <v>0</v>
      </c>
      <c r="RU8">
        <v>0</v>
      </c>
      <c r="RV8">
        <v>0</v>
      </c>
      <c r="RW8">
        <v>0</v>
      </c>
      <c r="RX8">
        <v>100</v>
      </c>
      <c r="RY8" s="106">
        <f t="shared" si="48"/>
        <v>307</v>
      </c>
      <c r="RZ8" s="106"/>
      <c r="SA8" s="27" t="e">
        <f t="shared" si="49"/>
        <v>#DIV/0!</v>
      </c>
      <c r="SB8" s="106" t="s">
        <v>130</v>
      </c>
      <c r="SC8" s="6" t="s">
        <v>2737</v>
      </c>
      <c r="SD8" s="106" t="s">
        <v>2690</v>
      </c>
      <c r="SE8" s="106"/>
      <c r="SF8" s="1">
        <v>0.50061342592592595</v>
      </c>
      <c r="SG8" s="1">
        <v>0.31924768518518515</v>
      </c>
      <c r="SH8" s="1">
        <v>0.10858796296296297</v>
      </c>
      <c r="SI8" s="1">
        <v>7.2766203703703694E-2</v>
      </c>
      <c r="SJ8">
        <v>56</v>
      </c>
      <c r="SK8">
        <v>613</v>
      </c>
      <c r="SL8">
        <v>266</v>
      </c>
      <c r="SM8">
        <v>7</v>
      </c>
      <c r="SN8">
        <v>0</v>
      </c>
      <c r="SO8">
        <v>0</v>
      </c>
      <c r="SP8">
        <v>0</v>
      </c>
      <c r="SQ8">
        <v>97.44</v>
      </c>
      <c r="SR8" s="106">
        <f t="shared" si="50"/>
        <v>606</v>
      </c>
      <c r="SS8" s="106">
        <f t="shared" si="55"/>
        <v>524</v>
      </c>
      <c r="ST8" s="27">
        <f t="shared" si="51"/>
        <v>115.64885496183206</v>
      </c>
    </row>
    <row r="9" spans="1:514">
      <c r="A9" s="106" t="s">
        <v>2367</v>
      </c>
      <c r="B9" s="6" t="s">
        <v>2736</v>
      </c>
      <c r="C9" s="106" t="s">
        <v>2690</v>
      </c>
      <c r="D9" s="106">
        <v>8</v>
      </c>
      <c r="E9" s="1">
        <v>0.31100694444444443</v>
      </c>
      <c r="F9" s="1">
        <v>0.25090277777777775</v>
      </c>
      <c r="G9" s="1">
        <v>3.3194444444444443E-2</v>
      </c>
      <c r="H9" s="1">
        <v>2.6898148148148147E-2</v>
      </c>
      <c r="I9">
        <v>56</v>
      </c>
      <c r="J9">
        <v>561</v>
      </c>
      <c r="K9">
        <v>246</v>
      </c>
      <c r="L9">
        <v>6</v>
      </c>
      <c r="M9">
        <v>0</v>
      </c>
      <c r="N9">
        <v>0</v>
      </c>
      <c r="O9">
        <v>0</v>
      </c>
      <c r="P9">
        <v>97.62</v>
      </c>
      <c r="Q9" s="106">
        <f t="shared" si="0"/>
        <v>555</v>
      </c>
      <c r="R9" s="106">
        <v>524</v>
      </c>
      <c r="S9" s="27">
        <f t="shared" si="1"/>
        <v>105.91603053435115</v>
      </c>
      <c r="T9" s="106" t="s">
        <v>2367</v>
      </c>
      <c r="U9" s="6" t="s">
        <v>2736</v>
      </c>
      <c r="V9" s="106" t="s">
        <v>2690</v>
      </c>
      <c r="W9" s="106">
        <v>8</v>
      </c>
      <c r="X9" s="1">
        <v>0.26614583333333336</v>
      </c>
      <c r="Y9" s="1">
        <v>0.24042824074074076</v>
      </c>
      <c r="Z9" s="1">
        <v>5.4398148148148149E-3</v>
      </c>
      <c r="AA9" s="1">
        <v>2.0254629629629629E-2</v>
      </c>
      <c r="AB9">
        <v>72</v>
      </c>
      <c r="AC9">
        <v>553</v>
      </c>
      <c r="AD9">
        <v>62</v>
      </c>
      <c r="AE9">
        <v>0</v>
      </c>
      <c r="AF9">
        <v>0</v>
      </c>
      <c r="AG9">
        <v>0</v>
      </c>
      <c r="AH9">
        <v>0</v>
      </c>
      <c r="AI9">
        <v>100</v>
      </c>
      <c r="AJ9" s="106">
        <f t="shared" si="2"/>
        <v>553</v>
      </c>
      <c r="AK9" s="106">
        <v>524</v>
      </c>
      <c r="AL9" s="27">
        <f t="shared" si="3"/>
        <v>105.53435114503817</v>
      </c>
      <c r="AM9" s="106" t="s">
        <v>2367</v>
      </c>
      <c r="AN9" s="6" t="s">
        <v>2736</v>
      </c>
      <c r="AO9" s="106" t="s">
        <v>2690</v>
      </c>
      <c r="AP9" s="106">
        <v>8</v>
      </c>
      <c r="AQ9" s="1">
        <v>0.32179398148148147</v>
      </c>
      <c r="AR9" s="1">
        <v>0.23413194444444443</v>
      </c>
      <c r="AS9" s="1">
        <v>1.091435185185185E-2</v>
      </c>
      <c r="AT9" s="1">
        <v>7.6736111111111116E-2</v>
      </c>
      <c r="AU9">
        <v>49</v>
      </c>
      <c r="AV9">
        <v>587</v>
      </c>
      <c r="AW9">
        <v>270</v>
      </c>
      <c r="AX9">
        <v>16</v>
      </c>
      <c r="AY9">
        <v>0</v>
      </c>
      <c r="AZ9">
        <v>0</v>
      </c>
      <c r="BA9">
        <v>0</v>
      </c>
      <c r="BB9">
        <v>94.41</v>
      </c>
      <c r="BC9" s="106">
        <f t="shared" si="4"/>
        <v>571</v>
      </c>
      <c r="BD9" s="106">
        <v>524</v>
      </c>
      <c r="BE9" s="27">
        <f t="shared" si="5"/>
        <v>108.96946564885496</v>
      </c>
      <c r="BF9" s="106" t="s">
        <v>2367</v>
      </c>
      <c r="BG9" s="6" t="s">
        <v>2736</v>
      </c>
      <c r="BH9" s="106" t="s">
        <v>2690</v>
      </c>
      <c r="BI9" s="106">
        <v>8</v>
      </c>
      <c r="BJ9" s="1">
        <v>0.27177083333333335</v>
      </c>
      <c r="BK9" s="1">
        <v>0.23890046296296297</v>
      </c>
      <c r="BL9" s="1">
        <v>1.6805555555555556E-2</v>
      </c>
      <c r="BM9" s="1">
        <v>1.6053240740740739E-2</v>
      </c>
      <c r="BN9">
        <v>123</v>
      </c>
      <c r="BO9">
        <v>580</v>
      </c>
      <c r="BP9">
        <v>401</v>
      </c>
      <c r="BQ9">
        <v>8</v>
      </c>
      <c r="BR9">
        <v>0</v>
      </c>
      <c r="BS9">
        <v>0</v>
      </c>
      <c r="BT9">
        <v>0</v>
      </c>
      <c r="BU9">
        <v>98.04</v>
      </c>
      <c r="BV9" s="106">
        <f t="shared" si="6"/>
        <v>572</v>
      </c>
      <c r="BW9" s="106">
        <v>524</v>
      </c>
      <c r="BX9" s="27">
        <f t="shared" si="56"/>
        <v>109.16030534351144</v>
      </c>
      <c r="BY9" s="106" t="s">
        <v>2367</v>
      </c>
      <c r="BZ9" s="6" t="s">
        <v>2736</v>
      </c>
      <c r="CA9" s="106" t="s">
        <v>2690</v>
      </c>
      <c r="CB9" s="106">
        <v>8</v>
      </c>
      <c r="CC9" s="1">
        <v>0</v>
      </c>
      <c r="CD9" s="1">
        <v>0</v>
      </c>
      <c r="CE9" s="1">
        <v>0</v>
      </c>
      <c r="CF9" s="1">
        <v>0</v>
      </c>
      <c r="CG9">
        <v>0</v>
      </c>
      <c r="CH9">
        <v>0</v>
      </c>
      <c r="CI9">
        <v>556</v>
      </c>
      <c r="CJ9">
        <v>5</v>
      </c>
      <c r="CK9">
        <v>0</v>
      </c>
      <c r="CL9">
        <v>0</v>
      </c>
      <c r="CM9">
        <v>0</v>
      </c>
      <c r="CN9">
        <v>99.11</v>
      </c>
      <c r="CO9" s="106">
        <f t="shared" si="7"/>
        <v>-5</v>
      </c>
      <c r="CP9" s="106"/>
      <c r="CQ9" s="27"/>
      <c r="CR9" s="106" t="s">
        <v>2367</v>
      </c>
      <c r="CS9" s="6" t="s">
        <v>2736</v>
      </c>
      <c r="CT9" s="106" t="s">
        <v>2690</v>
      </c>
      <c r="CU9" s="106">
        <v>8</v>
      </c>
      <c r="CV9" s="1">
        <v>3.2638888888888891E-3</v>
      </c>
      <c r="CW9" s="1">
        <v>3.2291666666666666E-3</v>
      </c>
      <c r="CX9" s="1">
        <v>2.3148148148148147E-5</v>
      </c>
      <c r="CY9" s="1">
        <v>0</v>
      </c>
      <c r="CZ9">
        <v>5</v>
      </c>
      <c r="DA9">
        <v>8</v>
      </c>
      <c r="DB9">
        <v>556</v>
      </c>
      <c r="DC9">
        <v>5</v>
      </c>
      <c r="DD9">
        <v>0</v>
      </c>
      <c r="DE9">
        <v>0</v>
      </c>
      <c r="DF9">
        <v>0</v>
      </c>
      <c r="DG9">
        <v>99.11</v>
      </c>
      <c r="DH9" s="106">
        <f t="shared" si="9"/>
        <v>3</v>
      </c>
      <c r="DI9" s="106"/>
      <c r="DJ9" s="27"/>
      <c r="DK9" s="106" t="s">
        <v>2367</v>
      </c>
      <c r="DL9" s="6" t="s">
        <v>2736</v>
      </c>
      <c r="DM9" s="106" t="s">
        <v>2690</v>
      </c>
      <c r="DN9" s="106">
        <v>8</v>
      </c>
      <c r="DO9" s="10">
        <v>1.1739930555555556</v>
      </c>
      <c r="DP9" s="1">
        <v>0.96762731481481479</v>
      </c>
      <c r="DQ9" s="1">
        <v>6.6400462962962967E-2</v>
      </c>
      <c r="DR9" s="1">
        <v>0.13996527777777779</v>
      </c>
      <c r="DS9">
        <v>305</v>
      </c>
      <c r="DT9">
        <v>2289</v>
      </c>
      <c r="DU9">
        <v>1535</v>
      </c>
      <c r="DV9">
        <v>35</v>
      </c>
      <c r="DW9">
        <v>0</v>
      </c>
      <c r="DX9">
        <v>0</v>
      </c>
      <c r="DY9">
        <v>0</v>
      </c>
      <c r="DZ9">
        <v>97.77</v>
      </c>
      <c r="EA9" s="106">
        <f t="shared" si="11"/>
        <v>2254</v>
      </c>
      <c r="EB9" s="106">
        <f t="shared" si="12"/>
        <v>2096</v>
      </c>
      <c r="EC9" s="27">
        <f t="shared" si="13"/>
        <v>107.53816793893129</v>
      </c>
      <c r="ED9" s="106" t="s">
        <v>2367</v>
      </c>
      <c r="EE9" s="6" t="s">
        <v>2737</v>
      </c>
      <c r="EF9" s="106" t="s">
        <v>2690</v>
      </c>
      <c r="EG9" s="106">
        <v>8</v>
      </c>
      <c r="EH9" s="1">
        <v>0.37722222222222218</v>
      </c>
      <c r="EI9" s="1">
        <v>0.25453703703703706</v>
      </c>
      <c r="EJ9" s="1">
        <v>4.7037037037037037E-2</v>
      </c>
      <c r="EK9" s="1">
        <v>7.5636574074074078E-2</v>
      </c>
      <c r="EL9">
        <v>332</v>
      </c>
      <c r="EM9">
        <v>441</v>
      </c>
      <c r="EN9">
        <v>56</v>
      </c>
      <c r="EO9">
        <v>0</v>
      </c>
      <c r="EP9">
        <v>0</v>
      </c>
      <c r="EQ9">
        <v>0</v>
      </c>
      <c r="ER9">
        <v>0</v>
      </c>
      <c r="ES9">
        <v>100</v>
      </c>
      <c r="ET9" s="106">
        <f t="shared" si="14"/>
        <v>441</v>
      </c>
      <c r="EU9" s="106">
        <v>320</v>
      </c>
      <c r="EV9" s="27">
        <f t="shared" si="15"/>
        <v>137.8125</v>
      </c>
      <c r="EW9" s="106" t="s">
        <v>2367</v>
      </c>
      <c r="EX9" s="6" t="s">
        <v>2737</v>
      </c>
      <c r="EY9" s="106" t="s">
        <v>2690</v>
      </c>
      <c r="EZ9" s="106">
        <v>8</v>
      </c>
      <c r="FA9" s="1">
        <v>0.30203703703703705</v>
      </c>
      <c r="FB9" s="1">
        <v>0.22806712962962963</v>
      </c>
      <c r="FC9" s="1">
        <v>3.4606481481481481E-2</v>
      </c>
      <c r="FD9" s="1">
        <v>3.936342592592592E-2</v>
      </c>
      <c r="FE9">
        <v>373</v>
      </c>
      <c r="FF9">
        <v>364</v>
      </c>
      <c r="FG9">
        <v>227</v>
      </c>
      <c r="FH9">
        <v>20</v>
      </c>
      <c r="FI9">
        <v>0</v>
      </c>
      <c r="FJ9">
        <v>0</v>
      </c>
      <c r="FK9">
        <v>0</v>
      </c>
      <c r="FL9">
        <v>91.9</v>
      </c>
      <c r="FM9" s="106">
        <f t="shared" si="16"/>
        <v>344</v>
      </c>
      <c r="FN9" s="106">
        <v>320</v>
      </c>
      <c r="FO9" s="27">
        <f t="shared" si="17"/>
        <v>107.5</v>
      </c>
      <c r="FP9" s="106" t="s">
        <v>2367</v>
      </c>
      <c r="FQ9" s="6" t="s">
        <v>2737</v>
      </c>
      <c r="FR9" s="106" t="s">
        <v>2690</v>
      </c>
      <c r="FS9" s="106">
        <v>8</v>
      </c>
      <c r="FT9" s="1">
        <v>0.10719907407407407</v>
      </c>
      <c r="FU9" s="1">
        <v>7.9814814814814811E-2</v>
      </c>
      <c r="FV9" s="1">
        <v>1.1608796296296296E-2</v>
      </c>
      <c r="FW9" s="1">
        <v>1.5763888888888886E-2</v>
      </c>
      <c r="FX9">
        <v>106</v>
      </c>
      <c r="FY9">
        <v>123</v>
      </c>
      <c r="FZ9">
        <v>209</v>
      </c>
      <c r="GA9">
        <v>24</v>
      </c>
      <c r="GB9">
        <v>0</v>
      </c>
      <c r="GC9">
        <v>0</v>
      </c>
      <c r="GD9">
        <v>0</v>
      </c>
      <c r="GE9">
        <v>89.7</v>
      </c>
      <c r="GF9" s="106">
        <f t="shared" si="18"/>
        <v>99</v>
      </c>
      <c r="GG9" s="106">
        <v>80</v>
      </c>
      <c r="GH9" s="27">
        <f t="shared" si="19"/>
        <v>123.75</v>
      </c>
      <c r="GI9" s="106" t="s">
        <v>2367</v>
      </c>
      <c r="GJ9" s="6" t="s">
        <v>2737</v>
      </c>
      <c r="GK9" s="106" t="s">
        <v>2690</v>
      </c>
      <c r="GL9" s="106"/>
      <c r="GM9" s="1">
        <v>1.0659722222222221E-2</v>
      </c>
      <c r="GN9" s="1">
        <v>7.9282407407407409E-3</v>
      </c>
      <c r="GO9" s="1">
        <v>2.7199074074074074E-3</v>
      </c>
      <c r="GP9" s="1">
        <v>0</v>
      </c>
      <c r="GQ9">
        <v>11</v>
      </c>
      <c r="GR9">
        <v>19</v>
      </c>
      <c r="GS9">
        <v>264</v>
      </c>
      <c r="GT9">
        <v>19</v>
      </c>
      <c r="GU9">
        <v>0</v>
      </c>
      <c r="GV9">
        <v>0</v>
      </c>
      <c r="GW9">
        <v>0</v>
      </c>
      <c r="GX9">
        <v>93.29</v>
      </c>
      <c r="GY9" s="106">
        <f t="shared" si="20"/>
        <v>0</v>
      </c>
      <c r="GZ9" s="106"/>
      <c r="HA9" s="27"/>
      <c r="HB9" s="106" t="s">
        <v>2367</v>
      </c>
      <c r="HC9" s="6" t="s">
        <v>2737</v>
      </c>
      <c r="HD9" s="106" t="s">
        <v>2690</v>
      </c>
      <c r="HE9" s="106">
        <v>8</v>
      </c>
      <c r="HF9" s="1">
        <v>0.23436342592592593</v>
      </c>
      <c r="HG9" s="1">
        <v>0.20910879629629631</v>
      </c>
      <c r="HH9" s="1">
        <v>2.0474537037037038E-2</v>
      </c>
      <c r="HI9" s="1">
        <v>4.7685185185185183E-3</v>
      </c>
      <c r="HJ9">
        <v>34</v>
      </c>
      <c r="HK9">
        <v>592</v>
      </c>
      <c r="HL9">
        <v>579</v>
      </c>
      <c r="HM9">
        <v>17</v>
      </c>
      <c r="HN9">
        <v>0</v>
      </c>
      <c r="HO9">
        <v>0</v>
      </c>
      <c r="HP9">
        <v>0</v>
      </c>
      <c r="HQ9">
        <v>97.15</v>
      </c>
      <c r="HR9" s="106">
        <f t="shared" si="22"/>
        <v>575</v>
      </c>
      <c r="HS9" s="106">
        <v>524</v>
      </c>
      <c r="HT9" s="27">
        <f t="shared" si="23"/>
        <v>109.73282442748091</v>
      </c>
      <c r="HU9" s="106">
        <f t="shared" si="24"/>
        <v>-51</v>
      </c>
      <c r="HV9" s="106" t="s">
        <v>2367</v>
      </c>
      <c r="HW9" s="6" t="s">
        <v>2737</v>
      </c>
      <c r="HX9" s="106" t="s">
        <v>2690</v>
      </c>
      <c r="HY9" s="106">
        <v>8</v>
      </c>
      <c r="HZ9" s="1">
        <v>0.2361226851851852</v>
      </c>
      <c r="IA9" s="1">
        <v>0.20957175925925928</v>
      </c>
      <c r="IB9" s="1">
        <v>2.0474537037037038E-2</v>
      </c>
      <c r="IC9" s="1">
        <v>6.0648148148148145E-3</v>
      </c>
      <c r="ID9">
        <v>35</v>
      </c>
      <c r="IE9">
        <v>593</v>
      </c>
      <c r="IF9">
        <v>585</v>
      </c>
      <c r="IG9">
        <v>18</v>
      </c>
      <c r="IH9">
        <v>0</v>
      </c>
      <c r="II9">
        <v>0</v>
      </c>
      <c r="IJ9">
        <v>0</v>
      </c>
      <c r="IK9">
        <v>97.01</v>
      </c>
      <c r="IL9" s="106">
        <f t="shared" si="25"/>
        <v>575</v>
      </c>
      <c r="IM9" s="106">
        <v>524</v>
      </c>
      <c r="IN9" s="27">
        <f t="shared" si="26"/>
        <v>109.73282442748091</v>
      </c>
      <c r="IO9" s="106" t="s">
        <v>2367</v>
      </c>
      <c r="IP9" s="6" t="s">
        <v>2737</v>
      </c>
      <c r="IQ9" s="106" t="s">
        <v>2690</v>
      </c>
      <c r="IR9" s="106">
        <v>8</v>
      </c>
      <c r="IS9" s="10">
        <v>1.0332638888888888</v>
      </c>
      <c r="IT9" s="1">
        <v>0.77994212962962972</v>
      </c>
      <c r="IU9" s="1">
        <v>0.11646990740740741</v>
      </c>
      <c r="IV9" s="1">
        <v>0.13684027777777777</v>
      </c>
      <c r="IW9">
        <v>857</v>
      </c>
      <c r="IX9">
        <v>1540</v>
      </c>
      <c r="IY9">
        <v>1341</v>
      </c>
      <c r="IZ9">
        <v>81</v>
      </c>
      <c r="JA9">
        <v>0</v>
      </c>
      <c r="JB9">
        <v>0</v>
      </c>
      <c r="JC9">
        <v>0</v>
      </c>
      <c r="JD9">
        <v>94.3</v>
      </c>
      <c r="JE9" s="106">
        <f t="shared" si="27"/>
        <v>1459</v>
      </c>
      <c r="JF9" s="106">
        <f t="shared" si="52"/>
        <v>1244</v>
      </c>
      <c r="JG9" s="27">
        <f t="shared" ref="JG9:JG28" si="57">JE9/JF9*100</f>
        <v>117.28295819935693</v>
      </c>
      <c r="JH9" s="106" t="s">
        <v>2367</v>
      </c>
      <c r="JI9" s="6" t="s">
        <v>2737</v>
      </c>
      <c r="JJ9" s="106" t="s">
        <v>2690</v>
      </c>
      <c r="JK9" s="106">
        <v>8</v>
      </c>
      <c r="JL9" s="1">
        <v>4.3148148148148151E-2</v>
      </c>
      <c r="JM9" s="1">
        <v>4.1643518518518517E-2</v>
      </c>
      <c r="JN9" s="1">
        <v>8.2175925925925917E-4</v>
      </c>
      <c r="JO9" s="1">
        <v>6.7129629629629625E-4</v>
      </c>
      <c r="JP9">
        <v>8</v>
      </c>
      <c r="JQ9">
        <v>132</v>
      </c>
      <c r="JR9">
        <v>205</v>
      </c>
      <c r="JS9">
        <v>2</v>
      </c>
      <c r="JT9">
        <v>0</v>
      </c>
      <c r="JU9">
        <v>0</v>
      </c>
      <c r="JV9">
        <v>0</v>
      </c>
      <c r="JW9">
        <v>99.03</v>
      </c>
      <c r="JX9" s="106">
        <f t="shared" si="29"/>
        <v>130</v>
      </c>
      <c r="JY9" s="106"/>
      <c r="JZ9" s="27" t="e">
        <f t="shared" si="30"/>
        <v>#DIV/0!</v>
      </c>
      <c r="KA9" s="106" t="s">
        <v>2367</v>
      </c>
      <c r="KB9" s="6" t="s">
        <v>2737</v>
      </c>
      <c r="KC9" s="106" t="s">
        <v>2690</v>
      </c>
      <c r="KD9" s="106">
        <v>8</v>
      </c>
      <c r="KE9" s="1">
        <v>4.1956018518518517E-2</v>
      </c>
      <c r="KF9" s="1">
        <v>3.8912037037037037E-2</v>
      </c>
      <c r="KG9" s="1">
        <v>2.7430555555555559E-3</v>
      </c>
      <c r="KH9" s="1">
        <v>2.8935185185185189E-4</v>
      </c>
      <c r="KI9">
        <v>6</v>
      </c>
      <c r="KJ9">
        <v>120</v>
      </c>
      <c r="KK9">
        <v>125</v>
      </c>
      <c r="KL9">
        <v>0</v>
      </c>
      <c r="KM9">
        <v>0</v>
      </c>
      <c r="KN9">
        <v>0</v>
      </c>
      <c r="KO9">
        <v>0</v>
      </c>
      <c r="KP9">
        <v>100</v>
      </c>
      <c r="KQ9" s="106">
        <f t="shared" si="31"/>
        <v>120</v>
      </c>
      <c r="KR9" s="106"/>
      <c r="KS9" s="27" t="e">
        <f t="shared" si="32"/>
        <v>#DIV/0!</v>
      </c>
      <c r="KT9" s="106" t="s">
        <v>2367</v>
      </c>
      <c r="KU9" s="6" t="s">
        <v>2737</v>
      </c>
      <c r="KV9" s="106" t="s">
        <v>2690</v>
      </c>
      <c r="KW9" s="106">
        <v>8</v>
      </c>
      <c r="KX9" s="1">
        <v>0</v>
      </c>
      <c r="KY9" s="1">
        <v>0</v>
      </c>
      <c r="KZ9" s="1">
        <v>0</v>
      </c>
      <c r="LA9" s="1">
        <v>0</v>
      </c>
      <c r="LB9">
        <v>0</v>
      </c>
      <c r="LC9">
        <v>0</v>
      </c>
      <c r="LD9">
        <v>1</v>
      </c>
      <c r="LE9">
        <v>0</v>
      </c>
      <c r="LF9">
        <v>0</v>
      </c>
      <c r="LG9">
        <v>0</v>
      </c>
      <c r="LH9">
        <v>0</v>
      </c>
      <c r="LI9">
        <v>100</v>
      </c>
      <c r="LJ9" s="106">
        <f t="shared" si="33"/>
        <v>0</v>
      </c>
      <c r="LK9" s="106"/>
      <c r="LL9" s="27" t="e">
        <f t="shared" si="34"/>
        <v>#DIV/0!</v>
      </c>
      <c r="LM9" s="106" t="s">
        <v>2367</v>
      </c>
      <c r="LN9" s="6" t="s">
        <v>2736</v>
      </c>
      <c r="LO9" s="106" t="s">
        <v>2690</v>
      </c>
      <c r="LP9" s="106">
        <v>8</v>
      </c>
      <c r="LQ9" s="1">
        <v>0.23973379629629629</v>
      </c>
      <c r="LR9" s="1">
        <v>0.20254629629629628</v>
      </c>
      <c r="LS9" s="1">
        <v>2.9687500000000002E-2</v>
      </c>
      <c r="LT9" s="1">
        <v>7.4884259259259262E-3</v>
      </c>
      <c r="LU9">
        <v>57</v>
      </c>
      <c r="LV9">
        <v>592</v>
      </c>
      <c r="LW9">
        <v>588</v>
      </c>
      <c r="LX9">
        <v>6</v>
      </c>
      <c r="LY9">
        <v>0</v>
      </c>
      <c r="LZ9">
        <v>0</v>
      </c>
      <c r="MA9">
        <v>0</v>
      </c>
      <c r="MB9">
        <v>98.99</v>
      </c>
      <c r="MC9" s="106">
        <f t="shared" si="35"/>
        <v>586</v>
      </c>
      <c r="MD9" s="106">
        <v>524</v>
      </c>
      <c r="ME9" s="27">
        <f t="shared" ref="ME9:ME28" si="58">MC9/MD9*100</f>
        <v>111.83206106870229</v>
      </c>
      <c r="MF9" s="106" t="s">
        <v>2367</v>
      </c>
      <c r="MG9" s="6" t="s">
        <v>2736</v>
      </c>
      <c r="MH9" s="106" t="s">
        <v>2690</v>
      </c>
      <c r="MI9" s="106">
        <v>8</v>
      </c>
      <c r="MJ9" s="1">
        <v>0.31643518518518515</v>
      </c>
      <c r="MK9" s="1">
        <v>0.25798611111111108</v>
      </c>
      <c r="ML9" s="1">
        <v>4.1400462962962965E-2</v>
      </c>
      <c r="MM9" s="1">
        <v>1.7037037037037038E-2</v>
      </c>
      <c r="MN9">
        <v>61</v>
      </c>
      <c r="MO9">
        <v>564</v>
      </c>
      <c r="MP9">
        <v>496</v>
      </c>
      <c r="MQ9">
        <v>15</v>
      </c>
      <c r="MR9">
        <v>0</v>
      </c>
      <c r="MS9">
        <v>0</v>
      </c>
      <c r="MT9">
        <v>0</v>
      </c>
      <c r="MU9">
        <v>97.06</v>
      </c>
      <c r="MV9" s="106">
        <f t="shared" si="36"/>
        <v>549</v>
      </c>
      <c r="MW9" s="106">
        <v>524</v>
      </c>
      <c r="MX9" s="27">
        <f t="shared" si="37"/>
        <v>104.7709923664122</v>
      </c>
      <c r="MY9" s="106" t="s">
        <v>2367</v>
      </c>
      <c r="MZ9" s="6" t="s">
        <v>2736</v>
      </c>
      <c r="NA9" s="106" t="s">
        <v>2690</v>
      </c>
      <c r="NB9" s="106">
        <v>8</v>
      </c>
      <c r="NC9" s="1">
        <v>0.3192592592592593</v>
      </c>
      <c r="ND9" s="1">
        <v>0.26075231481481481</v>
      </c>
      <c r="NE9" s="1">
        <v>4.1458333333333333E-2</v>
      </c>
      <c r="NF9" s="1">
        <v>1.7037037037037038E-2</v>
      </c>
      <c r="NG9">
        <v>64</v>
      </c>
      <c r="NH9">
        <v>569</v>
      </c>
      <c r="NI9">
        <v>552</v>
      </c>
      <c r="NJ9">
        <v>16</v>
      </c>
      <c r="NK9">
        <v>0</v>
      </c>
      <c r="NL9">
        <v>0</v>
      </c>
      <c r="NM9">
        <v>0</v>
      </c>
      <c r="NN9">
        <v>97.18</v>
      </c>
      <c r="NO9" s="106">
        <f t="shared" si="38"/>
        <v>553</v>
      </c>
      <c r="NP9" s="106">
        <v>524</v>
      </c>
      <c r="NQ9" s="27">
        <f t="shared" si="39"/>
        <v>105.53435114503817</v>
      </c>
      <c r="NR9" s="106" t="s">
        <v>2367</v>
      </c>
      <c r="NS9" s="6" t="s">
        <v>2737</v>
      </c>
      <c r="NT9" s="106" t="s">
        <v>2690</v>
      </c>
      <c r="NU9" s="106">
        <v>8</v>
      </c>
      <c r="NV9" s="1">
        <v>0.6441203703703704</v>
      </c>
      <c r="NW9" s="1">
        <v>0.54386574074074068</v>
      </c>
      <c r="NX9" s="1">
        <v>7.4733796296296298E-2</v>
      </c>
      <c r="NY9" s="1">
        <v>2.5497685185185189E-2</v>
      </c>
      <c r="NZ9">
        <v>135</v>
      </c>
      <c r="OA9">
        <v>1413</v>
      </c>
      <c r="OB9">
        <v>1471</v>
      </c>
      <c r="OC9">
        <v>24</v>
      </c>
      <c r="OD9">
        <v>0</v>
      </c>
      <c r="OE9">
        <v>0</v>
      </c>
      <c r="OF9">
        <v>0</v>
      </c>
      <c r="OG9">
        <v>98.39</v>
      </c>
      <c r="OH9" s="106">
        <f t="shared" si="40"/>
        <v>1389</v>
      </c>
      <c r="OI9" s="106">
        <f t="shared" si="53"/>
        <v>1048</v>
      </c>
      <c r="OJ9" s="27">
        <f t="shared" si="41"/>
        <v>132.53816793893128</v>
      </c>
      <c r="OK9" s="106" t="s">
        <v>2367</v>
      </c>
      <c r="OL9" s="6" t="s">
        <v>2737</v>
      </c>
      <c r="OM9" s="106" t="s">
        <v>2690</v>
      </c>
      <c r="ON9" s="106">
        <v>8</v>
      </c>
      <c r="OO9" s="1">
        <v>0</v>
      </c>
      <c r="OP9" s="1">
        <v>0</v>
      </c>
      <c r="OQ9" s="1">
        <v>0</v>
      </c>
      <c r="OR9" s="1">
        <v>0</v>
      </c>
      <c r="OS9">
        <v>0</v>
      </c>
      <c r="OT9">
        <v>0</v>
      </c>
      <c r="OU9">
        <v>22</v>
      </c>
      <c r="OV9">
        <v>0</v>
      </c>
      <c r="OW9">
        <v>0</v>
      </c>
      <c r="OX9">
        <v>0</v>
      </c>
      <c r="OY9">
        <v>0</v>
      </c>
      <c r="OZ9">
        <v>100</v>
      </c>
      <c r="PA9" s="106">
        <f t="shared" si="54"/>
        <v>0</v>
      </c>
      <c r="PB9" s="106"/>
      <c r="PC9" s="27" t="e">
        <f t="shared" si="42"/>
        <v>#DIV/0!</v>
      </c>
      <c r="PD9" s="106" t="s">
        <v>2367</v>
      </c>
      <c r="PE9" s="6" t="s">
        <v>2737</v>
      </c>
      <c r="PF9" s="106" t="s">
        <v>2690</v>
      </c>
      <c r="PG9" s="106"/>
      <c r="PH9" s="1">
        <v>0</v>
      </c>
      <c r="PI9" s="1">
        <v>0</v>
      </c>
      <c r="PJ9" s="1">
        <v>0</v>
      </c>
      <c r="PK9" s="1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 s="106">
        <f t="shared" si="43"/>
        <v>0</v>
      </c>
      <c r="PU9" s="106"/>
      <c r="PV9" s="27" t="e">
        <f t="shared" si="44"/>
        <v>#DIV/0!</v>
      </c>
      <c r="PW9" s="106" t="s">
        <v>2367</v>
      </c>
      <c r="PX9" s="6" t="s">
        <v>2737</v>
      </c>
      <c r="PY9" s="106" t="s">
        <v>2690</v>
      </c>
      <c r="PZ9" s="106"/>
      <c r="QA9" s="1">
        <v>0.31820601851851854</v>
      </c>
      <c r="QB9" s="1">
        <v>0.27113425925925927</v>
      </c>
      <c r="QC9" s="1">
        <v>3.2847222222222222E-2</v>
      </c>
      <c r="QD9" s="1">
        <v>1.4212962962962962E-2</v>
      </c>
      <c r="QE9">
        <v>53</v>
      </c>
      <c r="QF9">
        <v>568</v>
      </c>
      <c r="QG9">
        <v>384</v>
      </c>
      <c r="QH9">
        <v>6</v>
      </c>
      <c r="QI9">
        <v>0</v>
      </c>
      <c r="QJ9">
        <v>0</v>
      </c>
      <c r="QK9">
        <v>0</v>
      </c>
      <c r="QL9">
        <v>98.46</v>
      </c>
      <c r="QM9" s="106">
        <f t="shared" si="45"/>
        <v>562</v>
      </c>
      <c r="QN9" s="106">
        <v>524</v>
      </c>
      <c r="QO9" s="27">
        <f t="shared" si="46"/>
        <v>107.25190839694656</v>
      </c>
      <c r="QP9" s="106" t="s">
        <v>2367</v>
      </c>
      <c r="QQ9" s="6" t="s">
        <v>2737</v>
      </c>
      <c r="QR9" s="106" t="s">
        <v>2690</v>
      </c>
      <c r="QS9" s="106"/>
      <c r="QT9" s="1">
        <v>0</v>
      </c>
      <c r="QU9" s="1">
        <v>0</v>
      </c>
      <c r="QV9" s="1">
        <v>0</v>
      </c>
      <c r="QW9" s="1">
        <v>0</v>
      </c>
      <c r="QX9">
        <v>0</v>
      </c>
      <c r="QY9">
        <v>0</v>
      </c>
      <c r="QZ9">
        <v>175</v>
      </c>
      <c r="RA9">
        <v>1</v>
      </c>
      <c r="RB9">
        <v>0</v>
      </c>
      <c r="RC9">
        <v>0</v>
      </c>
      <c r="RD9">
        <v>0</v>
      </c>
      <c r="RE9">
        <v>99.43</v>
      </c>
      <c r="RF9" s="106">
        <v>-1</v>
      </c>
      <c r="RG9" s="106"/>
      <c r="RH9" s="27" t="e">
        <f t="shared" si="47"/>
        <v>#DIV/0!</v>
      </c>
      <c r="RI9" s="106" t="s">
        <v>2367</v>
      </c>
      <c r="RJ9" s="6" t="s">
        <v>2737</v>
      </c>
      <c r="RK9" s="106" t="s">
        <v>2690</v>
      </c>
      <c r="RL9" s="106"/>
      <c r="RM9" s="1">
        <v>5.2662037037037035E-3</v>
      </c>
      <c r="RN9" s="1">
        <v>5.2546296296296299E-3</v>
      </c>
      <c r="RO9" s="1">
        <v>0</v>
      </c>
      <c r="RP9" s="1">
        <v>0</v>
      </c>
      <c r="RQ9">
        <v>5</v>
      </c>
      <c r="RR9">
        <v>10</v>
      </c>
      <c r="RS9">
        <v>10</v>
      </c>
      <c r="RT9">
        <v>0</v>
      </c>
      <c r="RU9">
        <v>0</v>
      </c>
      <c r="RV9">
        <v>0</v>
      </c>
      <c r="RW9">
        <v>0</v>
      </c>
      <c r="RX9">
        <v>100</v>
      </c>
      <c r="RY9" s="106">
        <f t="shared" si="48"/>
        <v>10</v>
      </c>
      <c r="RZ9" s="106"/>
      <c r="SA9" s="27" t="e">
        <f t="shared" si="49"/>
        <v>#DIV/0!</v>
      </c>
      <c r="SB9" s="106" t="s">
        <v>2367</v>
      </c>
      <c r="SC9" s="6" t="s">
        <v>2737</v>
      </c>
      <c r="SD9" s="106" t="s">
        <v>2690</v>
      </c>
      <c r="SE9" s="106"/>
      <c r="SF9" s="1">
        <v>0.32347222222222222</v>
      </c>
      <c r="SG9" s="1">
        <v>0.27638888888888885</v>
      </c>
      <c r="SH9" s="1">
        <v>3.2858796296296296E-2</v>
      </c>
      <c r="SI9" s="1">
        <v>1.4212962962962962E-2</v>
      </c>
      <c r="SJ9">
        <v>58</v>
      </c>
      <c r="SK9">
        <v>578</v>
      </c>
      <c r="SL9">
        <v>598</v>
      </c>
      <c r="SM9">
        <v>8</v>
      </c>
      <c r="SN9">
        <v>0</v>
      </c>
      <c r="SO9">
        <v>0</v>
      </c>
      <c r="SP9">
        <v>0</v>
      </c>
      <c r="SQ9">
        <v>98.68</v>
      </c>
      <c r="SR9" s="106">
        <f t="shared" si="50"/>
        <v>570</v>
      </c>
      <c r="SS9" s="106">
        <f t="shared" si="55"/>
        <v>524</v>
      </c>
      <c r="ST9" s="27">
        <f t="shared" si="51"/>
        <v>108.77862595419847</v>
      </c>
    </row>
    <row r="10" spans="1:514">
      <c r="A10" s="106" t="s">
        <v>2368</v>
      </c>
      <c r="B10" s="6" t="s">
        <v>2736</v>
      </c>
      <c r="C10" s="106" t="s">
        <v>2690</v>
      </c>
      <c r="D10" s="106">
        <v>8</v>
      </c>
      <c r="E10" s="1">
        <v>0.39363425925925927</v>
      </c>
      <c r="F10" s="1">
        <v>0.24576388888888889</v>
      </c>
      <c r="G10" s="1">
        <v>0.10972222222222222</v>
      </c>
      <c r="H10" s="1">
        <v>3.8136574074074073E-2</v>
      </c>
      <c r="I10">
        <v>56</v>
      </c>
      <c r="J10">
        <v>545</v>
      </c>
      <c r="K10">
        <v>506</v>
      </c>
      <c r="L10">
        <v>4</v>
      </c>
      <c r="M10">
        <v>0</v>
      </c>
      <c r="N10">
        <v>0</v>
      </c>
      <c r="O10">
        <v>0</v>
      </c>
      <c r="P10">
        <v>99.22</v>
      </c>
      <c r="Q10" s="106">
        <f t="shared" si="0"/>
        <v>541</v>
      </c>
      <c r="R10" s="106">
        <v>524</v>
      </c>
      <c r="S10" s="27">
        <f t="shared" si="1"/>
        <v>103.2442748091603</v>
      </c>
      <c r="T10" s="106" t="s">
        <v>2368</v>
      </c>
      <c r="U10" s="6" t="s">
        <v>2736</v>
      </c>
      <c r="V10" s="106" t="s">
        <v>2690</v>
      </c>
      <c r="W10" s="106">
        <v>8</v>
      </c>
      <c r="X10" s="1">
        <v>0.4359837962962963</v>
      </c>
      <c r="Y10" s="1">
        <v>0.29216435185185186</v>
      </c>
      <c r="Z10" s="1">
        <v>5.7893518518518518E-2</v>
      </c>
      <c r="AA10" s="1">
        <v>8.5902777777777772E-2</v>
      </c>
      <c r="AB10">
        <v>74</v>
      </c>
      <c r="AC10">
        <v>561</v>
      </c>
      <c r="AD10">
        <v>68</v>
      </c>
      <c r="AE10">
        <v>8</v>
      </c>
      <c r="AF10">
        <v>0</v>
      </c>
      <c r="AG10">
        <v>0</v>
      </c>
      <c r="AH10">
        <v>0</v>
      </c>
      <c r="AI10">
        <v>89.47</v>
      </c>
      <c r="AJ10" s="106">
        <f t="shared" si="2"/>
        <v>553</v>
      </c>
      <c r="AK10" s="106">
        <v>524</v>
      </c>
      <c r="AL10" s="27">
        <f t="shared" si="3"/>
        <v>105.53435114503817</v>
      </c>
      <c r="AM10" s="106" t="s">
        <v>2368</v>
      </c>
      <c r="AN10" s="6" t="s">
        <v>2736</v>
      </c>
      <c r="AO10" s="106" t="s">
        <v>2690</v>
      </c>
      <c r="AP10" s="106">
        <v>8</v>
      </c>
      <c r="AQ10" s="1">
        <v>0.42071759259259256</v>
      </c>
      <c r="AR10" s="1">
        <v>0.32996527777777779</v>
      </c>
      <c r="AS10" s="1">
        <v>5.7511574074074069E-2</v>
      </c>
      <c r="AT10" s="1">
        <v>3.3229166666666664E-2</v>
      </c>
      <c r="AU10">
        <v>43</v>
      </c>
      <c r="AV10">
        <v>571</v>
      </c>
      <c r="AW10">
        <v>438</v>
      </c>
      <c r="AX10">
        <v>6</v>
      </c>
      <c r="AY10">
        <v>0</v>
      </c>
      <c r="AZ10">
        <v>0</v>
      </c>
      <c r="BA10">
        <v>0</v>
      </c>
      <c r="BB10">
        <v>98.65</v>
      </c>
      <c r="BC10" s="106">
        <f t="shared" si="4"/>
        <v>565</v>
      </c>
      <c r="BD10" s="106">
        <v>524</v>
      </c>
      <c r="BE10" s="27">
        <f t="shared" si="5"/>
        <v>107.82442748091603</v>
      </c>
      <c r="BF10" s="106" t="s">
        <v>2368</v>
      </c>
      <c r="BG10" s="6" t="s">
        <v>2736</v>
      </c>
      <c r="BH10" s="106" t="s">
        <v>2690</v>
      </c>
      <c r="BI10" s="106">
        <v>8</v>
      </c>
      <c r="BJ10" s="1">
        <v>0.30129629629629628</v>
      </c>
      <c r="BK10" s="1">
        <v>0.23303240740740741</v>
      </c>
      <c r="BL10" s="1">
        <v>4.5671296296296293E-2</v>
      </c>
      <c r="BM10" s="1">
        <v>2.2581018518518518E-2</v>
      </c>
      <c r="BN10">
        <v>64</v>
      </c>
      <c r="BO10">
        <v>537</v>
      </c>
      <c r="BP10">
        <v>193</v>
      </c>
      <c r="BQ10">
        <v>3</v>
      </c>
      <c r="BR10">
        <v>0</v>
      </c>
      <c r="BS10">
        <v>0</v>
      </c>
      <c r="BT10">
        <v>0</v>
      </c>
      <c r="BU10">
        <v>98.47</v>
      </c>
      <c r="BV10" s="106">
        <f t="shared" si="6"/>
        <v>534</v>
      </c>
      <c r="BW10" s="106">
        <v>524</v>
      </c>
      <c r="BX10" s="27">
        <f t="shared" si="56"/>
        <v>101.90839694656488</v>
      </c>
      <c r="BY10" s="106" t="s">
        <v>2368</v>
      </c>
      <c r="BZ10" s="6" t="s">
        <v>2736</v>
      </c>
      <c r="CA10" s="106" t="s">
        <v>2690</v>
      </c>
      <c r="CB10" s="106">
        <v>8</v>
      </c>
      <c r="CC10" s="1">
        <v>0.40416666666666662</v>
      </c>
      <c r="CD10" s="1">
        <v>0.32203703703703707</v>
      </c>
      <c r="CE10" s="1">
        <v>4.5740740740740742E-2</v>
      </c>
      <c r="CF10" s="1">
        <v>3.636574074074074E-2</v>
      </c>
      <c r="CG10">
        <v>45</v>
      </c>
      <c r="CH10">
        <v>536</v>
      </c>
      <c r="CI10">
        <v>455</v>
      </c>
      <c r="CJ10">
        <v>8</v>
      </c>
      <c r="CK10">
        <v>0</v>
      </c>
      <c r="CL10">
        <v>0</v>
      </c>
      <c r="CM10">
        <v>0</v>
      </c>
      <c r="CN10">
        <v>98.27</v>
      </c>
      <c r="CO10" s="106">
        <f t="shared" si="7"/>
        <v>528</v>
      </c>
      <c r="CP10" s="106">
        <v>524</v>
      </c>
      <c r="CQ10" s="27">
        <f>CO10/CP10*100</f>
        <v>100.76335877862594</v>
      </c>
      <c r="CR10" s="106" t="s">
        <v>2368</v>
      </c>
      <c r="CS10" s="6" t="s">
        <v>2736</v>
      </c>
      <c r="CT10" s="106" t="s">
        <v>2690</v>
      </c>
      <c r="CU10" s="106">
        <v>8</v>
      </c>
      <c r="CV10" s="1">
        <v>0.40416666666666662</v>
      </c>
      <c r="CW10" s="1">
        <v>0.32203703703703707</v>
      </c>
      <c r="CX10" s="1">
        <v>4.5740740740740742E-2</v>
      </c>
      <c r="CY10" s="1">
        <v>3.636574074074074E-2</v>
      </c>
      <c r="CZ10">
        <v>45</v>
      </c>
      <c r="DA10">
        <v>536</v>
      </c>
      <c r="DB10">
        <v>455</v>
      </c>
      <c r="DC10">
        <v>8</v>
      </c>
      <c r="DD10">
        <v>0</v>
      </c>
      <c r="DE10">
        <v>0</v>
      </c>
      <c r="DF10">
        <v>0</v>
      </c>
      <c r="DG10">
        <v>98.27</v>
      </c>
      <c r="DH10" s="106">
        <f t="shared" si="9"/>
        <v>528</v>
      </c>
      <c r="DI10" s="106">
        <v>524</v>
      </c>
      <c r="DJ10" s="27">
        <f>DH10/DI10*100</f>
        <v>100.76335877862594</v>
      </c>
      <c r="DK10" s="106" t="s">
        <v>2368</v>
      </c>
      <c r="DL10" s="6" t="s">
        <v>2736</v>
      </c>
      <c r="DM10" s="106" t="s">
        <v>2690</v>
      </c>
      <c r="DN10" s="106">
        <v>8</v>
      </c>
      <c r="DO10" s="10">
        <v>1.9558101851851852</v>
      </c>
      <c r="DP10" s="10">
        <v>1.4229861111111111</v>
      </c>
      <c r="DQ10" s="1">
        <v>0.31656250000000002</v>
      </c>
      <c r="DR10" s="1">
        <v>0.21625000000000003</v>
      </c>
      <c r="DS10">
        <v>282</v>
      </c>
      <c r="DT10">
        <v>2750</v>
      </c>
      <c r="DU10">
        <v>1660</v>
      </c>
      <c r="DV10">
        <v>29</v>
      </c>
      <c r="DW10">
        <v>0</v>
      </c>
      <c r="DX10">
        <v>0</v>
      </c>
      <c r="DY10">
        <v>0</v>
      </c>
      <c r="DZ10">
        <v>98.28</v>
      </c>
      <c r="EA10" s="106">
        <f t="shared" si="11"/>
        <v>2721</v>
      </c>
      <c r="EB10" s="106">
        <f t="shared" si="12"/>
        <v>2620</v>
      </c>
      <c r="EC10" s="27">
        <f t="shared" si="13"/>
        <v>103.85496183206106</v>
      </c>
      <c r="ED10" s="106" t="s">
        <v>2368</v>
      </c>
      <c r="EE10" s="6" t="s">
        <v>2737</v>
      </c>
      <c r="EF10" s="106" t="s">
        <v>2690</v>
      </c>
      <c r="EG10" s="106">
        <v>8</v>
      </c>
      <c r="EH10" s="1">
        <v>0.44313657407407409</v>
      </c>
      <c r="EI10" s="1">
        <v>0.26023148148148151</v>
      </c>
      <c r="EJ10" s="1">
        <v>0.10320601851851852</v>
      </c>
      <c r="EK10" s="1">
        <v>7.9687500000000008E-2</v>
      </c>
      <c r="EL10">
        <v>476</v>
      </c>
      <c r="EM10">
        <v>288</v>
      </c>
      <c r="EN10">
        <v>27</v>
      </c>
      <c r="EO10">
        <v>0</v>
      </c>
      <c r="EP10">
        <v>0</v>
      </c>
      <c r="EQ10">
        <v>0</v>
      </c>
      <c r="ER10">
        <v>0</v>
      </c>
      <c r="ES10">
        <v>100</v>
      </c>
      <c r="ET10" s="106">
        <f t="shared" si="14"/>
        <v>288</v>
      </c>
      <c r="EU10" s="106">
        <v>320</v>
      </c>
      <c r="EV10" s="27">
        <f t="shared" si="15"/>
        <v>90</v>
      </c>
      <c r="EW10" s="106" t="s">
        <v>2368</v>
      </c>
      <c r="EX10" s="6" t="s">
        <v>2737</v>
      </c>
      <c r="EY10" s="106" t="s">
        <v>2690</v>
      </c>
      <c r="EZ10" s="106">
        <v>8</v>
      </c>
      <c r="FA10" s="1">
        <v>0.46855324074074073</v>
      </c>
      <c r="FB10" s="1">
        <v>0.33877314814814818</v>
      </c>
      <c r="FC10" s="1">
        <v>6.3634259259259265E-2</v>
      </c>
      <c r="FD10" s="1">
        <v>6.6145833333333334E-2</v>
      </c>
      <c r="FE10">
        <v>262</v>
      </c>
      <c r="FF10">
        <v>366</v>
      </c>
      <c r="FG10">
        <v>160</v>
      </c>
      <c r="FH10">
        <v>24</v>
      </c>
      <c r="FI10">
        <v>0</v>
      </c>
      <c r="FJ10">
        <v>0</v>
      </c>
      <c r="FK10">
        <v>0</v>
      </c>
      <c r="FL10">
        <v>86.96</v>
      </c>
      <c r="FM10" s="106">
        <f t="shared" si="16"/>
        <v>342</v>
      </c>
      <c r="FN10" s="106">
        <v>320</v>
      </c>
      <c r="FO10" s="27">
        <f t="shared" si="17"/>
        <v>106.87500000000001</v>
      </c>
      <c r="FP10" s="106" t="s">
        <v>2368</v>
      </c>
      <c r="FQ10" s="6" t="s">
        <v>2737</v>
      </c>
      <c r="FR10" s="106" t="s">
        <v>2690</v>
      </c>
      <c r="FS10" s="106">
        <v>8</v>
      </c>
      <c r="FT10" s="1">
        <v>4.4594907407407409E-2</v>
      </c>
      <c r="FU10" s="1">
        <v>3.3472222222222223E-2</v>
      </c>
      <c r="FV10" s="1">
        <v>9.6527777777777775E-3</v>
      </c>
      <c r="FW10" s="1">
        <v>1.4583333333333334E-3</v>
      </c>
      <c r="FX10">
        <v>33</v>
      </c>
      <c r="FY10">
        <v>68</v>
      </c>
      <c r="FZ10">
        <v>131</v>
      </c>
      <c r="GA10">
        <v>32</v>
      </c>
      <c r="GB10">
        <v>0</v>
      </c>
      <c r="GC10">
        <v>0</v>
      </c>
      <c r="GD10">
        <v>0</v>
      </c>
      <c r="GE10">
        <v>80.37</v>
      </c>
      <c r="GF10" s="106">
        <f t="shared" si="18"/>
        <v>36</v>
      </c>
      <c r="GG10" s="106">
        <v>80</v>
      </c>
      <c r="GH10" s="27">
        <f t="shared" si="19"/>
        <v>45</v>
      </c>
      <c r="GI10" s="106" t="s">
        <v>2368</v>
      </c>
      <c r="GJ10" s="6" t="s">
        <v>2737</v>
      </c>
      <c r="GK10" s="106" t="s">
        <v>2690</v>
      </c>
      <c r="GL10" s="106"/>
      <c r="GM10" s="1">
        <v>3.0173611111111113E-2</v>
      </c>
      <c r="GN10" s="1">
        <v>2.1817129629629631E-2</v>
      </c>
      <c r="GO10" s="1">
        <v>7.8819444444444432E-3</v>
      </c>
      <c r="GP10" s="1">
        <v>4.6296296296296293E-4</v>
      </c>
      <c r="GQ10">
        <v>24</v>
      </c>
      <c r="GR10">
        <v>61</v>
      </c>
      <c r="GS10">
        <v>327</v>
      </c>
      <c r="GT10">
        <v>45</v>
      </c>
      <c r="GU10">
        <v>0</v>
      </c>
      <c r="GV10">
        <v>0</v>
      </c>
      <c r="GW10">
        <v>0</v>
      </c>
      <c r="GX10">
        <v>87.9</v>
      </c>
      <c r="GY10" s="106">
        <f t="shared" si="20"/>
        <v>16</v>
      </c>
      <c r="GZ10" s="106"/>
      <c r="HA10" s="27" t="e">
        <f>GY10/GZ10*100</f>
        <v>#DIV/0!</v>
      </c>
      <c r="HB10" s="106" t="s">
        <v>2368</v>
      </c>
      <c r="HC10" s="6" t="s">
        <v>2737</v>
      </c>
      <c r="HD10" s="106" t="s">
        <v>2690</v>
      </c>
      <c r="HE10" s="106">
        <v>8</v>
      </c>
      <c r="HF10" s="1">
        <v>0.51892361111111118</v>
      </c>
      <c r="HG10" s="1">
        <v>0.29868055555555556</v>
      </c>
      <c r="HH10" s="1">
        <v>0.16688657407407406</v>
      </c>
      <c r="HI10" s="1">
        <v>5.334490740740741E-2</v>
      </c>
      <c r="HJ10">
        <v>29</v>
      </c>
      <c r="HK10">
        <v>581</v>
      </c>
      <c r="HL10">
        <v>370</v>
      </c>
      <c r="HM10">
        <v>3</v>
      </c>
      <c r="HN10">
        <v>0</v>
      </c>
      <c r="HO10">
        <v>0</v>
      </c>
      <c r="HP10">
        <v>0</v>
      </c>
      <c r="HQ10">
        <v>99.2</v>
      </c>
      <c r="HR10" s="106">
        <f t="shared" si="22"/>
        <v>578</v>
      </c>
      <c r="HS10" s="106">
        <v>524</v>
      </c>
      <c r="HT10" s="27">
        <f t="shared" si="23"/>
        <v>110.30534351145039</v>
      </c>
      <c r="HU10" s="106">
        <f t="shared" si="24"/>
        <v>-54</v>
      </c>
      <c r="HV10" s="106" t="s">
        <v>2368</v>
      </c>
      <c r="HW10" s="6" t="s">
        <v>2737</v>
      </c>
      <c r="HX10" s="106" t="s">
        <v>2690</v>
      </c>
      <c r="HY10" s="106">
        <v>8</v>
      </c>
      <c r="HZ10" s="1">
        <v>0.51892361111111118</v>
      </c>
      <c r="IA10" s="1">
        <v>0.29868055555555556</v>
      </c>
      <c r="IB10" s="1">
        <v>0.16688657407407406</v>
      </c>
      <c r="IC10" s="1">
        <v>5.334490740740741E-2</v>
      </c>
      <c r="ID10">
        <v>29</v>
      </c>
      <c r="IE10">
        <v>581</v>
      </c>
      <c r="IF10">
        <v>579</v>
      </c>
      <c r="IG10">
        <v>10</v>
      </c>
      <c r="IH10">
        <v>0</v>
      </c>
      <c r="II10">
        <v>0</v>
      </c>
      <c r="IJ10">
        <v>0</v>
      </c>
      <c r="IK10">
        <v>98.3</v>
      </c>
      <c r="IL10" s="106">
        <f t="shared" si="25"/>
        <v>571</v>
      </c>
      <c r="IM10" s="106">
        <v>524</v>
      </c>
      <c r="IN10" s="27">
        <f t="shared" si="26"/>
        <v>108.96946564885496</v>
      </c>
      <c r="IO10" s="106" t="s">
        <v>2368</v>
      </c>
      <c r="IP10" s="6" t="s">
        <v>2737</v>
      </c>
      <c r="IQ10" s="106" t="s">
        <v>2690</v>
      </c>
      <c r="IR10" s="106">
        <v>8</v>
      </c>
      <c r="IS10" s="10">
        <v>1.5054050925925926</v>
      </c>
      <c r="IT10" s="1">
        <v>0.95298611111111109</v>
      </c>
      <c r="IU10" s="1">
        <v>0.35128472222222223</v>
      </c>
      <c r="IV10" s="1">
        <v>0.2011226851851852</v>
      </c>
      <c r="IW10">
        <v>824</v>
      </c>
      <c r="IX10">
        <v>1364</v>
      </c>
      <c r="IY10">
        <v>1224</v>
      </c>
      <c r="IZ10">
        <v>111</v>
      </c>
      <c r="JA10">
        <v>0</v>
      </c>
      <c r="JB10">
        <v>0</v>
      </c>
      <c r="JC10">
        <v>0</v>
      </c>
      <c r="JD10">
        <v>91.69</v>
      </c>
      <c r="JE10" s="106">
        <f t="shared" si="27"/>
        <v>1253</v>
      </c>
      <c r="JF10" s="106">
        <f t="shared" si="52"/>
        <v>1244</v>
      </c>
      <c r="JG10" s="27">
        <f t="shared" si="57"/>
        <v>100.7234726688103</v>
      </c>
      <c r="JH10" s="106" t="s">
        <v>2368</v>
      </c>
      <c r="JI10" s="6" t="s">
        <v>2737</v>
      </c>
      <c r="JJ10" s="106" t="s">
        <v>2690</v>
      </c>
      <c r="JK10" s="106">
        <v>8</v>
      </c>
      <c r="JL10" s="1">
        <v>4.5428240740740734E-2</v>
      </c>
      <c r="JM10" s="1">
        <v>3.1215277777777783E-2</v>
      </c>
      <c r="JN10" s="1">
        <v>8.1365740740740738E-3</v>
      </c>
      <c r="JO10" s="1">
        <v>6.0648148148148145E-3</v>
      </c>
      <c r="JP10">
        <v>13</v>
      </c>
      <c r="JQ10">
        <v>53</v>
      </c>
      <c r="JR10">
        <v>197</v>
      </c>
      <c r="JS10">
        <v>8</v>
      </c>
      <c r="JT10">
        <v>0</v>
      </c>
      <c r="JU10">
        <v>0</v>
      </c>
      <c r="JV10">
        <v>0</v>
      </c>
      <c r="JW10">
        <v>96.1</v>
      </c>
      <c r="JX10" s="106">
        <f t="shared" si="29"/>
        <v>45</v>
      </c>
      <c r="JY10" s="106"/>
      <c r="JZ10" s="27" t="e">
        <f t="shared" si="30"/>
        <v>#DIV/0!</v>
      </c>
      <c r="KA10" s="106" t="s">
        <v>2368</v>
      </c>
      <c r="KB10" s="6" t="s">
        <v>2737</v>
      </c>
      <c r="KC10" s="106" t="s">
        <v>2690</v>
      </c>
      <c r="KD10" s="106">
        <v>8</v>
      </c>
      <c r="KE10" s="1">
        <v>7.291666666666667E-4</v>
      </c>
      <c r="KF10" s="1">
        <v>7.291666666666667E-4</v>
      </c>
      <c r="KG10" s="1">
        <v>0</v>
      </c>
      <c r="KH10" s="1">
        <v>0</v>
      </c>
      <c r="KI10">
        <v>1</v>
      </c>
      <c r="KJ10">
        <v>3</v>
      </c>
      <c r="KK10">
        <v>19</v>
      </c>
      <c r="KL10">
        <v>2</v>
      </c>
      <c r="KM10">
        <v>0</v>
      </c>
      <c r="KN10">
        <v>0</v>
      </c>
      <c r="KO10">
        <v>0</v>
      </c>
      <c r="KP10">
        <v>90.48</v>
      </c>
      <c r="KQ10" s="106">
        <f t="shared" si="31"/>
        <v>1</v>
      </c>
      <c r="KR10" s="106"/>
      <c r="KS10" s="27" t="e">
        <f t="shared" si="32"/>
        <v>#DIV/0!</v>
      </c>
      <c r="KT10" s="106" t="s">
        <v>2368</v>
      </c>
      <c r="KU10" s="6" t="s">
        <v>2737</v>
      </c>
      <c r="KV10" s="106" t="s">
        <v>2690</v>
      </c>
      <c r="KW10" s="106">
        <v>8</v>
      </c>
      <c r="KX10" s="1">
        <v>0</v>
      </c>
      <c r="KY10" s="1">
        <v>0</v>
      </c>
      <c r="KZ10" s="1">
        <v>0</v>
      </c>
      <c r="LA10" s="1">
        <v>0</v>
      </c>
      <c r="LB10">
        <v>0</v>
      </c>
      <c r="LC10">
        <v>0</v>
      </c>
      <c r="LD10">
        <v>7</v>
      </c>
      <c r="LE10">
        <v>0</v>
      </c>
      <c r="LF10">
        <v>0</v>
      </c>
      <c r="LG10">
        <v>0</v>
      </c>
      <c r="LH10">
        <v>0</v>
      </c>
      <c r="LI10">
        <v>100</v>
      </c>
      <c r="LJ10" s="106">
        <f t="shared" si="33"/>
        <v>0</v>
      </c>
      <c r="LK10" s="106"/>
      <c r="LL10" s="27" t="e">
        <f t="shared" si="34"/>
        <v>#DIV/0!</v>
      </c>
      <c r="LM10" s="106" t="s">
        <v>2368</v>
      </c>
      <c r="LN10" s="6" t="s">
        <v>2736</v>
      </c>
      <c r="LO10" s="106" t="s">
        <v>2690</v>
      </c>
      <c r="LP10" s="106">
        <v>8</v>
      </c>
      <c r="LQ10" s="1">
        <v>0.4369791666666667</v>
      </c>
      <c r="LR10" s="1">
        <v>0.27870370370370373</v>
      </c>
      <c r="LS10" s="1">
        <v>8.3020833333333335E-2</v>
      </c>
      <c r="LT10" s="1">
        <v>7.5243055555555563E-2</v>
      </c>
      <c r="LU10">
        <v>47</v>
      </c>
      <c r="LV10">
        <v>572</v>
      </c>
      <c r="LW10">
        <v>403</v>
      </c>
      <c r="LX10">
        <v>20</v>
      </c>
      <c r="LY10">
        <v>0</v>
      </c>
      <c r="LZ10">
        <v>0</v>
      </c>
      <c r="MA10">
        <v>0</v>
      </c>
      <c r="MB10">
        <v>95.27</v>
      </c>
      <c r="MC10" s="106">
        <f t="shared" si="35"/>
        <v>552</v>
      </c>
      <c r="MD10" s="106">
        <v>524</v>
      </c>
      <c r="ME10" s="27">
        <f t="shared" si="58"/>
        <v>105.34351145038168</v>
      </c>
      <c r="MF10" s="106" t="s">
        <v>2368</v>
      </c>
      <c r="MG10" s="6" t="s">
        <v>2736</v>
      </c>
      <c r="MH10" s="106" t="s">
        <v>2690</v>
      </c>
      <c r="MI10" s="106">
        <v>8</v>
      </c>
      <c r="MJ10" s="1">
        <v>0.59120370370370368</v>
      </c>
      <c r="MK10" s="1">
        <v>0.31020833333333336</v>
      </c>
      <c r="ML10" s="1">
        <v>0.23877314814814818</v>
      </c>
      <c r="MM10" s="1">
        <v>4.221064814814815E-2</v>
      </c>
      <c r="MN10">
        <v>39</v>
      </c>
      <c r="MO10">
        <v>467</v>
      </c>
      <c r="MP10">
        <v>391</v>
      </c>
      <c r="MQ10">
        <v>20</v>
      </c>
      <c r="MR10">
        <v>0</v>
      </c>
      <c r="MS10">
        <v>0</v>
      </c>
      <c r="MT10">
        <v>0</v>
      </c>
      <c r="MU10">
        <v>95.13</v>
      </c>
      <c r="MV10" s="106">
        <f t="shared" si="36"/>
        <v>447</v>
      </c>
      <c r="MW10" s="106">
        <v>524</v>
      </c>
      <c r="MX10" s="27">
        <f t="shared" si="37"/>
        <v>85.305343511450388</v>
      </c>
      <c r="MY10" s="106" t="s">
        <v>2368</v>
      </c>
      <c r="MZ10" s="6" t="s">
        <v>2736</v>
      </c>
      <c r="NA10" s="106" t="s">
        <v>2690</v>
      </c>
      <c r="NB10" s="106">
        <v>8</v>
      </c>
      <c r="NC10" s="1">
        <v>0.59120370370370368</v>
      </c>
      <c r="ND10" s="1">
        <v>0.31020833333333336</v>
      </c>
      <c r="NE10" s="1">
        <v>0.23877314814814818</v>
      </c>
      <c r="NF10" s="1">
        <v>4.221064814814815E-2</v>
      </c>
      <c r="NG10">
        <v>39</v>
      </c>
      <c r="NH10">
        <v>467</v>
      </c>
      <c r="NI10">
        <v>551</v>
      </c>
      <c r="NJ10">
        <v>49</v>
      </c>
      <c r="NK10">
        <v>0</v>
      </c>
      <c r="NL10">
        <v>0</v>
      </c>
      <c r="NM10">
        <v>0</v>
      </c>
      <c r="NN10">
        <v>91.83</v>
      </c>
      <c r="NO10" s="106">
        <f t="shared" si="38"/>
        <v>418</v>
      </c>
      <c r="NP10" s="106">
        <v>524</v>
      </c>
      <c r="NQ10" s="27">
        <f t="shared" si="39"/>
        <v>79.770992366412216</v>
      </c>
      <c r="NR10" s="106" t="s">
        <v>2368</v>
      </c>
      <c r="NS10" s="6" t="s">
        <v>2737</v>
      </c>
      <c r="NT10" s="106" t="s">
        <v>2690</v>
      </c>
      <c r="NU10" s="106">
        <v>8</v>
      </c>
      <c r="NV10" s="10">
        <v>1.074351851851852</v>
      </c>
      <c r="NW10" s="1">
        <v>0.62086805555555558</v>
      </c>
      <c r="NX10" s="1">
        <v>0.3299421296296296</v>
      </c>
      <c r="NY10" s="1">
        <v>0.12353009259259258</v>
      </c>
      <c r="NZ10">
        <v>100</v>
      </c>
      <c r="OA10">
        <v>1095</v>
      </c>
      <c r="OB10">
        <v>1177</v>
      </c>
      <c r="OC10">
        <v>79</v>
      </c>
      <c r="OD10">
        <v>0</v>
      </c>
      <c r="OE10">
        <v>0</v>
      </c>
      <c r="OF10">
        <v>0</v>
      </c>
      <c r="OG10">
        <v>93.71</v>
      </c>
      <c r="OH10" s="106">
        <f t="shared" si="40"/>
        <v>1016</v>
      </c>
      <c r="OI10" s="106">
        <f t="shared" si="53"/>
        <v>1048</v>
      </c>
      <c r="OJ10" s="27">
        <f t="shared" si="41"/>
        <v>96.946564885496173</v>
      </c>
      <c r="OK10" s="106" t="s">
        <v>2368</v>
      </c>
      <c r="OL10" s="6" t="s">
        <v>2736</v>
      </c>
      <c r="OM10" s="106" t="s">
        <v>2690</v>
      </c>
      <c r="ON10" s="106">
        <v>8</v>
      </c>
      <c r="OO10" s="1">
        <v>0.50611111111111107</v>
      </c>
      <c r="OP10" s="1">
        <v>0.31923611111111111</v>
      </c>
      <c r="OQ10" s="1">
        <v>0.14452546296296295</v>
      </c>
      <c r="OR10" s="1">
        <v>4.2337962962962966E-2</v>
      </c>
      <c r="OS10">
        <v>39</v>
      </c>
      <c r="OT10">
        <v>578</v>
      </c>
      <c r="OU10">
        <v>167</v>
      </c>
      <c r="OV10">
        <v>6</v>
      </c>
      <c r="OW10">
        <v>0</v>
      </c>
      <c r="OX10">
        <v>0</v>
      </c>
      <c r="OY10">
        <v>0</v>
      </c>
      <c r="OZ10">
        <v>96.53</v>
      </c>
      <c r="PA10" s="106">
        <f t="shared" si="54"/>
        <v>572</v>
      </c>
      <c r="PB10" s="106">
        <v>524</v>
      </c>
      <c r="PC10" s="27">
        <f t="shared" si="42"/>
        <v>109.16030534351144</v>
      </c>
      <c r="PD10" s="106" t="s">
        <v>2368</v>
      </c>
      <c r="PE10" s="6" t="s">
        <v>2736</v>
      </c>
      <c r="PF10" s="106" t="s">
        <v>2690</v>
      </c>
      <c r="PG10" s="106">
        <v>8</v>
      </c>
      <c r="PH10" s="1">
        <v>0.30086805555555557</v>
      </c>
      <c r="PI10" s="1">
        <v>0.15238425925925925</v>
      </c>
      <c r="PJ10" s="1">
        <v>0.12681712962962963</v>
      </c>
      <c r="PK10" s="1">
        <v>2.165509259259259E-2</v>
      </c>
      <c r="PL10">
        <v>19</v>
      </c>
      <c r="PM10">
        <v>273</v>
      </c>
      <c r="PN10">
        <v>706</v>
      </c>
      <c r="PO10">
        <v>33</v>
      </c>
      <c r="PP10">
        <v>0</v>
      </c>
      <c r="PQ10">
        <v>0</v>
      </c>
      <c r="PR10">
        <v>0</v>
      </c>
      <c r="PS10">
        <v>95.53</v>
      </c>
      <c r="PT10" s="106">
        <f t="shared" si="43"/>
        <v>240</v>
      </c>
      <c r="PU10" s="106">
        <v>524</v>
      </c>
      <c r="PV10" s="27">
        <f t="shared" si="44"/>
        <v>45.801526717557252</v>
      </c>
      <c r="PW10" s="106" t="s">
        <v>2368</v>
      </c>
      <c r="PX10" s="6" t="s">
        <v>2737</v>
      </c>
      <c r="PY10" s="106" t="s">
        <v>2690</v>
      </c>
      <c r="PZ10" s="106">
        <v>8</v>
      </c>
      <c r="QA10" s="1">
        <v>0</v>
      </c>
      <c r="QB10" s="1">
        <v>0</v>
      </c>
      <c r="QC10" s="1">
        <v>0</v>
      </c>
      <c r="QD10" s="1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 s="106">
        <f t="shared" si="45"/>
        <v>0</v>
      </c>
      <c r="QN10" s="106"/>
      <c r="QO10" s="27" t="e">
        <f t="shared" si="46"/>
        <v>#DIV/0!</v>
      </c>
      <c r="QP10" s="106" t="s">
        <v>2368</v>
      </c>
      <c r="QQ10" s="6" t="s">
        <v>2737</v>
      </c>
      <c r="QR10" s="106" t="s">
        <v>2690</v>
      </c>
      <c r="QS10" s="106">
        <v>8</v>
      </c>
      <c r="QT10" s="1">
        <v>6.896990740740741E-2</v>
      </c>
      <c r="QU10" s="1">
        <v>3.5995370370370372E-2</v>
      </c>
      <c r="QV10" s="1">
        <v>2.4421296296296292E-2</v>
      </c>
      <c r="QW10" s="1">
        <v>8.5416666666666679E-3</v>
      </c>
      <c r="QX10">
        <v>4</v>
      </c>
      <c r="QY10">
        <v>30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 s="106">
        <v>30</v>
      </c>
      <c r="RG10" s="106"/>
      <c r="RH10" s="27" t="e">
        <f t="shared" si="47"/>
        <v>#DIV/0!</v>
      </c>
      <c r="RI10" s="106" t="s">
        <v>2368</v>
      </c>
      <c r="RJ10" s="6" t="s">
        <v>2737</v>
      </c>
      <c r="RK10" s="106" t="s">
        <v>2690</v>
      </c>
      <c r="RL10" s="106">
        <v>8</v>
      </c>
      <c r="RM10" s="1">
        <v>0.2051388888888889</v>
      </c>
      <c r="RN10" s="1">
        <v>0.15809027777777776</v>
      </c>
      <c r="RO10" s="1">
        <v>1.7962962962962962E-2</v>
      </c>
      <c r="RP10" s="1">
        <v>2.9074074074074075E-2</v>
      </c>
      <c r="RQ10">
        <v>16</v>
      </c>
      <c r="RR10">
        <v>393</v>
      </c>
      <c r="RS10">
        <v>28</v>
      </c>
      <c r="RT10">
        <v>3</v>
      </c>
      <c r="RU10">
        <v>0</v>
      </c>
      <c r="RV10">
        <v>0</v>
      </c>
      <c r="RW10">
        <v>0</v>
      </c>
      <c r="RX10">
        <v>90.32</v>
      </c>
      <c r="RY10" s="106">
        <f t="shared" si="48"/>
        <v>390</v>
      </c>
      <c r="RZ10" s="106"/>
      <c r="SA10" s="27" t="e">
        <f t="shared" si="49"/>
        <v>#DIV/0!</v>
      </c>
      <c r="SB10" s="106" t="s">
        <v>2368</v>
      </c>
      <c r="SC10" s="6" t="s">
        <v>2737</v>
      </c>
      <c r="SD10" s="106" t="s">
        <v>2690</v>
      </c>
      <c r="SE10" s="106">
        <v>8</v>
      </c>
      <c r="SF10" s="10">
        <v>1.0811226851851852</v>
      </c>
      <c r="SG10" s="1">
        <v>0.66575231481481478</v>
      </c>
      <c r="SH10" s="1">
        <v>0.31373842592592593</v>
      </c>
      <c r="SI10" s="1">
        <v>0.10162037037037037</v>
      </c>
      <c r="SJ10">
        <v>78</v>
      </c>
      <c r="SK10">
        <v>1274</v>
      </c>
      <c r="SL10">
        <v>901</v>
      </c>
      <c r="SM10">
        <v>42</v>
      </c>
      <c r="SN10">
        <v>0</v>
      </c>
      <c r="SO10">
        <v>0</v>
      </c>
      <c r="SP10">
        <v>0</v>
      </c>
      <c r="SQ10">
        <v>95.55</v>
      </c>
      <c r="SR10" s="106">
        <f t="shared" si="50"/>
        <v>1232</v>
      </c>
      <c r="SS10" s="106">
        <f t="shared" si="55"/>
        <v>1048</v>
      </c>
      <c r="ST10" s="27">
        <f t="shared" si="51"/>
        <v>117.55725190839695</v>
      </c>
    </row>
    <row r="11" spans="1:514">
      <c r="A11" s="106" t="s">
        <v>2171</v>
      </c>
      <c r="B11" s="6" t="s">
        <v>2736</v>
      </c>
      <c r="C11" s="106" t="s">
        <v>2690</v>
      </c>
      <c r="D11" s="106">
        <v>8</v>
      </c>
      <c r="E11" s="1">
        <v>0.27915509259259258</v>
      </c>
      <c r="F11" s="1">
        <v>0.21619212962962964</v>
      </c>
      <c r="G11" s="1">
        <v>2.4733796296296295E-2</v>
      </c>
      <c r="H11" s="1">
        <v>3.8217592592592588E-2</v>
      </c>
      <c r="I11">
        <v>48</v>
      </c>
      <c r="J11">
        <v>538</v>
      </c>
      <c r="K11">
        <v>287</v>
      </c>
      <c r="L11">
        <v>0</v>
      </c>
      <c r="M11">
        <v>0</v>
      </c>
      <c r="N11">
        <v>0</v>
      </c>
      <c r="O11">
        <v>0</v>
      </c>
      <c r="P11">
        <v>100</v>
      </c>
      <c r="Q11" s="106">
        <f t="shared" si="0"/>
        <v>538</v>
      </c>
      <c r="R11" s="106">
        <v>524</v>
      </c>
      <c r="S11" s="27">
        <f t="shared" si="1"/>
        <v>102.67175572519085</v>
      </c>
      <c r="T11" s="106" t="s">
        <v>2171</v>
      </c>
      <c r="U11" s="6" t="s">
        <v>2736</v>
      </c>
      <c r="V11" s="106" t="s">
        <v>2690</v>
      </c>
      <c r="W11" s="106">
        <v>8</v>
      </c>
      <c r="X11" s="1">
        <v>0.22993055555555555</v>
      </c>
      <c r="Y11" s="1">
        <v>0.21508101851851849</v>
      </c>
      <c r="Z11" s="1">
        <v>2.2337962962962967E-3</v>
      </c>
      <c r="AA11" s="1">
        <v>1.2615740740740742E-2</v>
      </c>
      <c r="AB11">
        <v>66</v>
      </c>
      <c r="AC11">
        <v>537</v>
      </c>
      <c r="AD11">
        <v>362</v>
      </c>
      <c r="AE11">
        <v>8</v>
      </c>
      <c r="AF11">
        <v>0</v>
      </c>
      <c r="AG11">
        <v>0</v>
      </c>
      <c r="AH11">
        <v>0</v>
      </c>
      <c r="AI11">
        <v>97.84</v>
      </c>
      <c r="AJ11" s="106">
        <f t="shared" si="2"/>
        <v>529</v>
      </c>
      <c r="AK11" s="106">
        <v>524</v>
      </c>
      <c r="AL11" s="27">
        <f t="shared" si="3"/>
        <v>100.95419847328245</v>
      </c>
      <c r="AM11" s="106" t="s">
        <v>2171</v>
      </c>
      <c r="AN11" s="6" t="s">
        <v>2736</v>
      </c>
      <c r="AO11" s="106" t="s">
        <v>2690</v>
      </c>
      <c r="AP11" s="106">
        <v>8</v>
      </c>
      <c r="AQ11" s="1">
        <v>0.22506944444444443</v>
      </c>
      <c r="AR11" s="1">
        <v>0.20146990740740742</v>
      </c>
      <c r="AS11" s="1">
        <v>2.1296296296296298E-3</v>
      </c>
      <c r="AT11" s="1">
        <v>2.1458333333333333E-2</v>
      </c>
      <c r="AU11">
        <v>47</v>
      </c>
      <c r="AV11">
        <v>540</v>
      </c>
      <c r="AW11">
        <v>297</v>
      </c>
      <c r="AX11">
        <v>3</v>
      </c>
      <c r="AY11">
        <v>0</v>
      </c>
      <c r="AZ11">
        <v>0</v>
      </c>
      <c r="BA11">
        <v>0</v>
      </c>
      <c r="BB11">
        <v>99</v>
      </c>
      <c r="BC11" s="106">
        <f t="shared" si="4"/>
        <v>537</v>
      </c>
      <c r="BD11" s="106">
        <v>524</v>
      </c>
      <c r="BE11" s="27">
        <f t="shared" si="5"/>
        <v>102.48091603053436</v>
      </c>
      <c r="BF11" s="106" t="s">
        <v>2171</v>
      </c>
      <c r="BG11" s="6" t="s">
        <v>2736</v>
      </c>
      <c r="BH11" s="106" t="s">
        <v>2690</v>
      </c>
      <c r="BI11" s="106">
        <v>8</v>
      </c>
      <c r="BJ11" s="1">
        <v>0.23807870370370368</v>
      </c>
      <c r="BK11" s="1">
        <v>0.20131944444444447</v>
      </c>
      <c r="BL11" s="1">
        <v>9.9305555555555553E-3</v>
      </c>
      <c r="BM11" s="1">
        <v>2.6828703703703702E-2</v>
      </c>
      <c r="BN11">
        <v>55</v>
      </c>
      <c r="BO11">
        <v>529</v>
      </c>
      <c r="BP11">
        <v>453</v>
      </c>
      <c r="BQ11">
        <v>3</v>
      </c>
      <c r="BR11">
        <v>0</v>
      </c>
      <c r="BS11">
        <v>0</v>
      </c>
      <c r="BT11">
        <v>0</v>
      </c>
      <c r="BU11">
        <v>99.34</v>
      </c>
      <c r="BV11" s="106">
        <f t="shared" si="6"/>
        <v>526</v>
      </c>
      <c r="BW11" s="106">
        <v>524</v>
      </c>
      <c r="BX11" s="27">
        <f t="shared" si="56"/>
        <v>100.38167938931298</v>
      </c>
      <c r="BY11" s="106" t="s">
        <v>2171</v>
      </c>
      <c r="BZ11" s="6" t="s">
        <v>2736</v>
      </c>
      <c r="CA11" s="106" t="s">
        <v>2690</v>
      </c>
      <c r="CB11" s="106">
        <v>8</v>
      </c>
      <c r="CC11" s="1">
        <v>0.20417824074074073</v>
      </c>
      <c r="CD11" s="1">
        <v>0.17872685185185186</v>
      </c>
      <c r="CE11" s="1">
        <v>5.3240740740740748E-3</v>
      </c>
      <c r="CF11" s="1">
        <v>2.011574074074074E-2</v>
      </c>
      <c r="CG11">
        <v>35</v>
      </c>
      <c r="CH11">
        <v>432</v>
      </c>
      <c r="CI11">
        <v>139</v>
      </c>
      <c r="CJ11">
        <v>0</v>
      </c>
      <c r="CK11">
        <v>0</v>
      </c>
      <c r="CL11">
        <v>0</v>
      </c>
      <c r="CM11">
        <v>0</v>
      </c>
      <c r="CN11">
        <v>100</v>
      </c>
      <c r="CO11" s="106">
        <f t="shared" si="7"/>
        <v>432</v>
      </c>
      <c r="CP11" s="106">
        <v>524</v>
      </c>
      <c r="CQ11" s="27">
        <f>CO11/CP11*100</f>
        <v>82.44274809160305</v>
      </c>
      <c r="CR11" s="106" t="s">
        <v>2171</v>
      </c>
      <c r="CS11" s="6" t="s">
        <v>2736</v>
      </c>
      <c r="CT11" s="106" t="s">
        <v>2690</v>
      </c>
      <c r="CU11" s="106">
        <v>8</v>
      </c>
      <c r="CV11" s="1">
        <v>0.25160879629629629</v>
      </c>
      <c r="CW11" s="1">
        <v>0.21895833333333334</v>
      </c>
      <c r="CX11" s="1">
        <v>5.3240740740740748E-3</v>
      </c>
      <c r="CY11" s="1">
        <v>2.7314814814814816E-2</v>
      </c>
      <c r="CZ11">
        <v>45</v>
      </c>
      <c r="DA11">
        <v>524</v>
      </c>
      <c r="DB11">
        <v>139</v>
      </c>
      <c r="DC11">
        <v>0</v>
      </c>
      <c r="DD11">
        <v>0</v>
      </c>
      <c r="DE11">
        <v>0</v>
      </c>
      <c r="DF11">
        <v>0</v>
      </c>
      <c r="DG11">
        <v>100</v>
      </c>
      <c r="DH11" s="106">
        <f t="shared" si="9"/>
        <v>524</v>
      </c>
      <c r="DI11" s="106">
        <v>524</v>
      </c>
      <c r="DJ11" s="27">
        <f>DH11/DI11*100</f>
        <v>100</v>
      </c>
      <c r="DK11" s="106" t="s">
        <v>2171</v>
      </c>
      <c r="DL11" s="6" t="s">
        <v>2736</v>
      </c>
      <c r="DM11" s="106" t="s">
        <v>2690</v>
      </c>
      <c r="DN11" s="106">
        <v>8</v>
      </c>
      <c r="DO11" s="10">
        <v>1.2238657407407407</v>
      </c>
      <c r="DP11" s="10">
        <v>1.0530439814814814</v>
      </c>
      <c r="DQ11" s="1">
        <v>4.4363425925925924E-2</v>
      </c>
      <c r="DR11" s="1">
        <v>0.12644675925925927</v>
      </c>
      <c r="DS11">
        <v>261</v>
      </c>
      <c r="DT11">
        <v>2668</v>
      </c>
      <c r="DU11">
        <v>1538</v>
      </c>
      <c r="DV11">
        <v>14</v>
      </c>
      <c r="DW11">
        <v>0</v>
      </c>
      <c r="DX11">
        <v>0</v>
      </c>
      <c r="DY11">
        <v>0</v>
      </c>
      <c r="DZ11">
        <v>99.1</v>
      </c>
      <c r="EA11" s="106">
        <f t="shared" si="11"/>
        <v>2654</v>
      </c>
      <c r="EB11" s="106">
        <f t="shared" si="12"/>
        <v>2620</v>
      </c>
      <c r="EC11" s="27">
        <f t="shared" si="13"/>
        <v>101.29770992366412</v>
      </c>
      <c r="ED11" s="106" t="s">
        <v>2171</v>
      </c>
      <c r="EE11" s="6" t="s">
        <v>2736</v>
      </c>
      <c r="EF11" s="106" t="s">
        <v>2690</v>
      </c>
      <c r="EG11" s="106">
        <v>8</v>
      </c>
      <c r="EH11" s="1">
        <v>0.25208333333333333</v>
      </c>
      <c r="EI11" s="1">
        <v>0.21812500000000001</v>
      </c>
      <c r="EJ11" s="1">
        <v>1.5578703703703704E-2</v>
      </c>
      <c r="EK11" s="1">
        <v>1.8379629629629628E-2</v>
      </c>
      <c r="EL11">
        <v>73</v>
      </c>
      <c r="EM11">
        <v>529</v>
      </c>
      <c r="EN11">
        <v>7</v>
      </c>
      <c r="EO11">
        <v>0</v>
      </c>
      <c r="EP11">
        <v>0</v>
      </c>
      <c r="EQ11">
        <v>0</v>
      </c>
      <c r="ER11">
        <v>0</v>
      </c>
      <c r="ES11">
        <v>100</v>
      </c>
      <c r="ET11" s="106">
        <f t="shared" si="14"/>
        <v>529</v>
      </c>
      <c r="EU11" s="106">
        <v>524</v>
      </c>
      <c r="EV11" s="27">
        <f t="shared" si="15"/>
        <v>100.95419847328245</v>
      </c>
      <c r="EW11" s="106" t="s">
        <v>2171</v>
      </c>
      <c r="EX11" s="6" t="s">
        <v>2736</v>
      </c>
      <c r="EY11" s="106" t="s">
        <v>2690</v>
      </c>
      <c r="EZ11" s="106">
        <v>8</v>
      </c>
      <c r="FA11" s="1">
        <v>0.26473379629629629</v>
      </c>
      <c r="FB11" s="1">
        <v>0.20836805555555557</v>
      </c>
      <c r="FC11" s="1">
        <v>1.3229166666666667E-2</v>
      </c>
      <c r="FD11" s="1">
        <v>4.311342592592593E-2</v>
      </c>
      <c r="FE11">
        <v>73</v>
      </c>
      <c r="FF11">
        <v>542</v>
      </c>
      <c r="FG11">
        <v>501</v>
      </c>
      <c r="FH11">
        <v>25</v>
      </c>
      <c r="FI11">
        <v>0</v>
      </c>
      <c r="FJ11">
        <v>0</v>
      </c>
      <c r="FK11">
        <v>0</v>
      </c>
      <c r="FL11">
        <v>95.25</v>
      </c>
      <c r="FM11" s="106">
        <f t="shared" si="16"/>
        <v>517</v>
      </c>
      <c r="FN11" s="106">
        <v>524</v>
      </c>
      <c r="FO11" s="27">
        <f t="shared" si="17"/>
        <v>98.664122137404576</v>
      </c>
      <c r="FP11" s="106" t="s">
        <v>2171</v>
      </c>
      <c r="FQ11" s="6" t="s">
        <v>2736</v>
      </c>
      <c r="FR11" s="106" t="s">
        <v>2690</v>
      </c>
      <c r="FS11" s="106">
        <v>8</v>
      </c>
      <c r="FT11" s="1">
        <v>0.30133101851851851</v>
      </c>
      <c r="FU11" s="1">
        <v>0.22751157407407407</v>
      </c>
      <c r="FV11" s="1">
        <v>3.8599537037037036E-2</v>
      </c>
      <c r="FW11" s="1">
        <v>3.5196759259259254E-2</v>
      </c>
      <c r="FX11">
        <v>84</v>
      </c>
      <c r="FY11">
        <v>566</v>
      </c>
      <c r="FZ11">
        <v>753</v>
      </c>
      <c r="GA11">
        <v>75</v>
      </c>
      <c r="GB11">
        <v>0</v>
      </c>
      <c r="GC11">
        <v>0</v>
      </c>
      <c r="GD11">
        <v>0</v>
      </c>
      <c r="GE11">
        <v>90.94</v>
      </c>
      <c r="GF11" s="106">
        <f t="shared" si="18"/>
        <v>491</v>
      </c>
      <c r="GG11" s="106">
        <v>524</v>
      </c>
      <c r="GH11" s="27">
        <f t="shared" si="19"/>
        <v>93.702290076335885</v>
      </c>
      <c r="GI11" s="106" t="s">
        <v>2171</v>
      </c>
      <c r="GJ11" s="6" t="s">
        <v>2736</v>
      </c>
      <c r="GK11" s="106" t="s">
        <v>2690</v>
      </c>
      <c r="GL11" s="106">
        <v>8</v>
      </c>
      <c r="GM11" s="1">
        <v>7.6805555555555557E-2</v>
      </c>
      <c r="GN11" s="1">
        <v>7.1631944444444443E-2</v>
      </c>
      <c r="GO11" s="1">
        <v>1.3078703703703705E-3</v>
      </c>
      <c r="GP11" s="1">
        <v>3.8541666666666668E-3</v>
      </c>
      <c r="GQ11">
        <v>10</v>
      </c>
      <c r="GR11">
        <v>158</v>
      </c>
      <c r="GS11">
        <v>445</v>
      </c>
      <c r="GT11">
        <v>20</v>
      </c>
      <c r="GU11">
        <v>0</v>
      </c>
      <c r="GV11">
        <v>0</v>
      </c>
      <c r="GW11">
        <v>0</v>
      </c>
      <c r="GX11">
        <v>95.7</v>
      </c>
      <c r="GY11" s="106">
        <f t="shared" si="20"/>
        <v>138</v>
      </c>
      <c r="GZ11" s="106">
        <v>524</v>
      </c>
      <c r="HA11" s="27">
        <f>GY11/GZ11*100</f>
        <v>26.335877862595421</v>
      </c>
      <c r="HB11" s="106" t="s">
        <v>2171</v>
      </c>
      <c r="HC11" s="6" t="s">
        <v>2736</v>
      </c>
      <c r="HD11" s="106" t="s">
        <v>2690</v>
      </c>
      <c r="HE11" s="106">
        <v>8</v>
      </c>
      <c r="HF11" s="1">
        <v>0.26762731481481483</v>
      </c>
      <c r="HG11" s="1">
        <v>0.22068287037037038</v>
      </c>
      <c r="HH11" s="1">
        <v>1.2129629629629629E-2</v>
      </c>
      <c r="HI11" s="1">
        <v>3.4803240740740739E-2</v>
      </c>
      <c r="HJ11">
        <v>35</v>
      </c>
      <c r="HK11">
        <v>536</v>
      </c>
      <c r="HL11">
        <v>402</v>
      </c>
      <c r="HM11">
        <v>8</v>
      </c>
      <c r="HN11">
        <v>0</v>
      </c>
      <c r="HO11">
        <v>0</v>
      </c>
      <c r="HP11">
        <v>0</v>
      </c>
      <c r="HQ11">
        <v>98.05</v>
      </c>
      <c r="HR11" s="106">
        <f t="shared" si="22"/>
        <v>528</v>
      </c>
      <c r="HS11" s="106">
        <v>524</v>
      </c>
      <c r="HT11" s="27">
        <f t="shared" si="23"/>
        <v>100.76335877862594</v>
      </c>
      <c r="HU11" s="106">
        <f t="shared" si="24"/>
        <v>-4</v>
      </c>
      <c r="HV11" s="106" t="s">
        <v>2171</v>
      </c>
      <c r="HW11" s="6" t="s">
        <v>2736</v>
      </c>
      <c r="HX11" s="106" t="s">
        <v>2690</v>
      </c>
      <c r="HY11" s="106">
        <v>8</v>
      </c>
      <c r="HZ11" s="1">
        <v>0.48450231481481482</v>
      </c>
      <c r="IA11" s="1">
        <v>0.40173611111111113</v>
      </c>
      <c r="IB11" s="1">
        <v>1.3344907407407408E-2</v>
      </c>
      <c r="IC11" s="1">
        <v>6.9409722222222234E-2</v>
      </c>
      <c r="ID11">
        <v>84</v>
      </c>
      <c r="IE11">
        <v>901</v>
      </c>
      <c r="IF11">
        <v>531</v>
      </c>
      <c r="IG11">
        <v>9</v>
      </c>
      <c r="IH11">
        <v>0</v>
      </c>
      <c r="II11">
        <v>0</v>
      </c>
      <c r="IJ11">
        <v>0</v>
      </c>
      <c r="IK11">
        <v>98.33</v>
      </c>
      <c r="IL11" s="106">
        <f t="shared" si="25"/>
        <v>892</v>
      </c>
      <c r="IM11" s="106">
        <v>524</v>
      </c>
      <c r="IN11" s="27">
        <f t="shared" si="26"/>
        <v>170.2290076335878</v>
      </c>
      <c r="IO11" s="106" t="s">
        <v>2171</v>
      </c>
      <c r="IP11" s="6" t="s">
        <v>2736</v>
      </c>
      <c r="IQ11" s="106" t="s">
        <v>2690</v>
      </c>
      <c r="IR11" s="106">
        <v>8</v>
      </c>
      <c r="IS11" s="10">
        <v>1.3794675925925926</v>
      </c>
      <c r="IT11" s="10">
        <v>1.1273842592592593</v>
      </c>
      <c r="IU11" s="1">
        <v>8.2083333333333341E-2</v>
      </c>
      <c r="IV11" s="1">
        <v>0.16998842592592592</v>
      </c>
      <c r="IW11">
        <v>324</v>
      </c>
      <c r="IX11">
        <v>2696</v>
      </c>
      <c r="IY11">
        <v>2237</v>
      </c>
      <c r="IZ11">
        <v>129</v>
      </c>
      <c r="JA11">
        <v>0</v>
      </c>
      <c r="JB11">
        <v>0</v>
      </c>
      <c r="JC11">
        <v>0</v>
      </c>
      <c r="JD11">
        <v>94.55</v>
      </c>
      <c r="JE11" s="106">
        <f t="shared" si="27"/>
        <v>2567</v>
      </c>
      <c r="JF11" s="106">
        <f t="shared" si="52"/>
        <v>2620</v>
      </c>
      <c r="JG11" s="27">
        <f t="shared" si="57"/>
        <v>97.977099236641223</v>
      </c>
      <c r="JH11" s="106" t="s">
        <v>2171</v>
      </c>
      <c r="JI11" s="6" t="s">
        <v>2736</v>
      </c>
      <c r="JJ11" s="106" t="s">
        <v>2690</v>
      </c>
      <c r="JK11" s="106">
        <v>8</v>
      </c>
      <c r="JL11" s="1">
        <v>0.26224537037037038</v>
      </c>
      <c r="JM11" s="1">
        <v>0.22314814814814812</v>
      </c>
      <c r="JN11" s="1">
        <v>1.3310185185185187E-2</v>
      </c>
      <c r="JO11" s="1">
        <v>2.5775462962962962E-2</v>
      </c>
      <c r="JP11">
        <v>62</v>
      </c>
      <c r="JQ11">
        <v>536</v>
      </c>
      <c r="JR11">
        <v>887</v>
      </c>
      <c r="JS11">
        <v>24</v>
      </c>
      <c r="JT11">
        <v>0</v>
      </c>
      <c r="JU11">
        <v>0</v>
      </c>
      <c r="JV11">
        <v>0</v>
      </c>
      <c r="JW11">
        <v>97.37</v>
      </c>
      <c r="JX11" s="106">
        <f t="shared" si="29"/>
        <v>512</v>
      </c>
      <c r="JY11" s="106">
        <v>524</v>
      </c>
      <c r="JZ11" s="27">
        <f t="shared" si="30"/>
        <v>97.70992366412213</v>
      </c>
      <c r="KA11" s="106" t="s">
        <v>2171</v>
      </c>
      <c r="KB11" s="6" t="s">
        <v>2736</v>
      </c>
      <c r="KC11" s="106" t="s">
        <v>2690</v>
      </c>
      <c r="KD11" s="106">
        <v>8</v>
      </c>
      <c r="KE11" s="1">
        <v>0.27684027777777781</v>
      </c>
      <c r="KF11" s="1">
        <v>0.23052083333333331</v>
      </c>
      <c r="KG11" s="1">
        <v>1.3090277777777779E-2</v>
      </c>
      <c r="KH11" s="1">
        <v>3.3217592592592597E-2</v>
      </c>
      <c r="KI11">
        <v>62</v>
      </c>
      <c r="KJ11">
        <v>550</v>
      </c>
      <c r="KK11">
        <v>536</v>
      </c>
      <c r="KL11">
        <v>24</v>
      </c>
      <c r="KM11">
        <v>0</v>
      </c>
      <c r="KN11">
        <v>0</v>
      </c>
      <c r="KO11">
        <v>0</v>
      </c>
      <c r="KP11">
        <v>95.71</v>
      </c>
      <c r="KQ11" s="106">
        <f t="shared" si="31"/>
        <v>526</v>
      </c>
      <c r="KR11" s="106">
        <v>524</v>
      </c>
      <c r="KS11" s="27">
        <f t="shared" si="32"/>
        <v>100.38167938931298</v>
      </c>
      <c r="KT11" s="106" t="s">
        <v>2171</v>
      </c>
      <c r="KU11" s="6" t="s">
        <v>2736</v>
      </c>
      <c r="KV11" s="106" t="s">
        <v>2690</v>
      </c>
      <c r="KW11" s="106">
        <v>8</v>
      </c>
      <c r="KX11" s="1">
        <v>0.27709490740740739</v>
      </c>
      <c r="KY11" s="1">
        <v>0.2293287037037037</v>
      </c>
      <c r="KZ11" s="1">
        <v>1.7870370370370373E-2</v>
      </c>
      <c r="LA11" s="1">
        <v>2.988425925925926E-2</v>
      </c>
      <c r="LB11">
        <v>37</v>
      </c>
      <c r="LC11">
        <v>558</v>
      </c>
      <c r="LD11">
        <v>547</v>
      </c>
      <c r="LE11">
        <v>13</v>
      </c>
      <c r="LF11">
        <v>0</v>
      </c>
      <c r="LG11">
        <v>0</v>
      </c>
      <c r="LH11">
        <v>0</v>
      </c>
      <c r="LI11">
        <v>97.68</v>
      </c>
      <c r="LJ11" s="106">
        <f t="shared" si="33"/>
        <v>545</v>
      </c>
      <c r="LK11" s="106">
        <v>524</v>
      </c>
      <c r="LL11" s="27">
        <f t="shared" si="34"/>
        <v>104.00763358778626</v>
      </c>
      <c r="LM11" s="106" t="s">
        <v>2171</v>
      </c>
      <c r="LN11" s="6" t="s">
        <v>2736</v>
      </c>
      <c r="LO11" s="106" t="s">
        <v>2690</v>
      </c>
      <c r="LP11" s="106">
        <v>8</v>
      </c>
      <c r="LQ11" s="1">
        <v>0.2873148148148148</v>
      </c>
      <c r="LR11" s="1">
        <v>0.23114583333333336</v>
      </c>
      <c r="LS11" s="1">
        <v>1.0474537037037037E-2</v>
      </c>
      <c r="LT11" s="1">
        <v>4.5694444444444447E-2</v>
      </c>
      <c r="LU11">
        <v>64</v>
      </c>
      <c r="LV11">
        <v>529</v>
      </c>
      <c r="LW11">
        <v>490</v>
      </c>
      <c r="LX11">
        <v>6</v>
      </c>
      <c r="LY11">
        <v>0</v>
      </c>
      <c r="LZ11">
        <v>0</v>
      </c>
      <c r="MA11">
        <v>0</v>
      </c>
      <c r="MB11">
        <v>98.79</v>
      </c>
      <c r="MC11" s="106">
        <f t="shared" si="35"/>
        <v>523</v>
      </c>
      <c r="MD11" s="106">
        <v>524</v>
      </c>
      <c r="ME11" s="27">
        <f t="shared" si="58"/>
        <v>99.809160305343511</v>
      </c>
      <c r="MF11" s="106" t="s">
        <v>2171</v>
      </c>
      <c r="MG11" s="6" t="s">
        <v>2736</v>
      </c>
      <c r="MH11" s="106" t="s">
        <v>2690</v>
      </c>
      <c r="MI11" s="106">
        <v>8</v>
      </c>
      <c r="MJ11" s="1">
        <v>0.34564814814814815</v>
      </c>
      <c r="MK11" s="1">
        <v>0.26596064814814818</v>
      </c>
      <c r="ML11" s="1">
        <v>4.0358796296296295E-2</v>
      </c>
      <c r="MM11" s="1">
        <v>3.9317129629629625E-2</v>
      </c>
      <c r="MN11">
        <v>63</v>
      </c>
      <c r="MO11">
        <v>536</v>
      </c>
      <c r="MP11">
        <v>318</v>
      </c>
      <c r="MQ11">
        <v>11</v>
      </c>
      <c r="MR11">
        <v>0</v>
      </c>
      <c r="MS11">
        <v>0</v>
      </c>
      <c r="MT11">
        <v>0</v>
      </c>
      <c r="MU11">
        <v>96.66</v>
      </c>
      <c r="MV11" s="106">
        <f t="shared" si="36"/>
        <v>525</v>
      </c>
      <c r="MW11" s="106">
        <v>524</v>
      </c>
      <c r="MX11" s="27">
        <f t="shared" si="37"/>
        <v>100.1908396946565</v>
      </c>
      <c r="MY11" s="106" t="s">
        <v>2171</v>
      </c>
      <c r="MZ11" s="6" t="s">
        <v>2736</v>
      </c>
      <c r="NA11" s="106" t="s">
        <v>2690</v>
      </c>
      <c r="NB11" s="106">
        <v>8</v>
      </c>
      <c r="NC11" s="1">
        <v>0.34564814814814815</v>
      </c>
      <c r="ND11" s="1">
        <v>0.26596064814814818</v>
      </c>
      <c r="NE11" s="1">
        <v>4.0358796296296295E-2</v>
      </c>
      <c r="NF11" s="1">
        <v>3.9317129629629625E-2</v>
      </c>
      <c r="NG11">
        <v>63</v>
      </c>
      <c r="NH11">
        <v>536</v>
      </c>
      <c r="NI11">
        <v>539</v>
      </c>
      <c r="NJ11">
        <v>41</v>
      </c>
      <c r="NK11">
        <v>0</v>
      </c>
      <c r="NL11">
        <v>0</v>
      </c>
      <c r="NM11">
        <v>0</v>
      </c>
      <c r="NN11">
        <v>92.93</v>
      </c>
      <c r="NO11" s="106">
        <f t="shared" si="38"/>
        <v>495</v>
      </c>
      <c r="NP11" s="106">
        <v>524</v>
      </c>
      <c r="NQ11" s="27">
        <f t="shared" si="39"/>
        <v>94.465648854961842</v>
      </c>
      <c r="NR11" s="106" t="s">
        <v>2171</v>
      </c>
      <c r="NS11" s="6" t="s">
        <v>2736</v>
      </c>
      <c r="NT11" s="106" t="s">
        <v>2690</v>
      </c>
      <c r="NU11" s="106">
        <v>8</v>
      </c>
      <c r="NV11" s="10">
        <v>1.4491666666666667</v>
      </c>
      <c r="NW11" s="10">
        <v>1.1801157407407408</v>
      </c>
      <c r="NX11" s="1">
        <v>9.5138888888888884E-2</v>
      </c>
      <c r="NY11" s="1">
        <v>0.17391203703703703</v>
      </c>
      <c r="NZ11">
        <v>288</v>
      </c>
      <c r="OA11">
        <v>2709</v>
      </c>
      <c r="OB11">
        <v>2999</v>
      </c>
      <c r="OC11">
        <v>108</v>
      </c>
      <c r="OD11">
        <v>0</v>
      </c>
      <c r="OE11">
        <v>0</v>
      </c>
      <c r="OF11">
        <v>0</v>
      </c>
      <c r="OG11">
        <v>96.52</v>
      </c>
      <c r="OH11" s="106">
        <f t="shared" si="40"/>
        <v>2601</v>
      </c>
      <c r="OI11" s="106">
        <f t="shared" si="53"/>
        <v>2620</v>
      </c>
      <c r="OJ11" s="27">
        <f t="shared" si="41"/>
        <v>99.274809160305338</v>
      </c>
      <c r="OK11" s="106" t="s">
        <v>2171</v>
      </c>
      <c r="OL11" s="6" t="s">
        <v>2736</v>
      </c>
      <c r="OM11" s="106" t="s">
        <v>2690</v>
      </c>
      <c r="ON11" s="106">
        <v>8</v>
      </c>
      <c r="OO11" s="1">
        <v>0.23899305555555558</v>
      </c>
      <c r="OP11" s="1">
        <v>0.19675925925925927</v>
      </c>
      <c r="OQ11" s="1">
        <v>2.8506944444444442E-2</v>
      </c>
      <c r="OR11" s="1">
        <v>1.3715277777777778E-2</v>
      </c>
      <c r="OS11">
        <v>56</v>
      </c>
      <c r="OT11">
        <v>486</v>
      </c>
      <c r="OU11">
        <v>213</v>
      </c>
      <c r="OV11">
        <v>4</v>
      </c>
      <c r="OW11">
        <v>0</v>
      </c>
      <c r="OX11">
        <v>0</v>
      </c>
      <c r="OY11">
        <v>0</v>
      </c>
      <c r="OZ11">
        <v>98.16</v>
      </c>
      <c r="PA11" s="106">
        <f t="shared" si="54"/>
        <v>482</v>
      </c>
      <c r="PB11" s="106">
        <v>524</v>
      </c>
      <c r="PC11" s="27">
        <f t="shared" si="42"/>
        <v>91.984732824427482</v>
      </c>
      <c r="PD11" s="106" t="s">
        <v>2171</v>
      </c>
      <c r="PE11" s="6" t="s">
        <v>2736</v>
      </c>
      <c r="PF11" s="106" t="s">
        <v>2690</v>
      </c>
      <c r="PG11" s="106">
        <v>8</v>
      </c>
      <c r="PH11" s="1">
        <v>0.30018518518518517</v>
      </c>
      <c r="PI11" s="1">
        <v>0.21158564814814815</v>
      </c>
      <c r="PJ11" s="1">
        <v>3.8703703703703705E-2</v>
      </c>
      <c r="PK11" s="1">
        <v>4.988425925925926E-2</v>
      </c>
      <c r="PL11">
        <v>62</v>
      </c>
      <c r="PM11">
        <v>561</v>
      </c>
      <c r="PN11">
        <v>787</v>
      </c>
      <c r="PO11">
        <v>51</v>
      </c>
      <c r="PP11">
        <v>0</v>
      </c>
      <c r="PQ11">
        <v>0</v>
      </c>
      <c r="PR11">
        <v>0</v>
      </c>
      <c r="PS11">
        <v>93.91</v>
      </c>
      <c r="PT11" s="106">
        <f t="shared" si="43"/>
        <v>510</v>
      </c>
      <c r="PU11" s="106">
        <v>524</v>
      </c>
      <c r="PV11" s="27">
        <f t="shared" si="44"/>
        <v>97.328244274809165</v>
      </c>
      <c r="PW11" s="106" t="s">
        <v>2171</v>
      </c>
      <c r="PX11" s="6" t="s">
        <v>2736</v>
      </c>
      <c r="PY11" s="106" t="s">
        <v>2690</v>
      </c>
      <c r="PZ11" s="106">
        <v>8</v>
      </c>
      <c r="QA11" s="1">
        <v>0.23468750000000002</v>
      </c>
      <c r="QB11" s="1">
        <v>0.18721064814814814</v>
      </c>
      <c r="QC11" s="1">
        <v>1.9976851851851853E-2</v>
      </c>
      <c r="QD11" s="1">
        <v>2.7488425925925927E-2</v>
      </c>
      <c r="QE11">
        <v>38</v>
      </c>
      <c r="QF11">
        <v>330</v>
      </c>
      <c r="QG11">
        <v>186</v>
      </c>
      <c r="QH11">
        <v>5</v>
      </c>
      <c r="QI11">
        <v>0</v>
      </c>
      <c r="QJ11">
        <v>0</v>
      </c>
      <c r="QK11">
        <v>0</v>
      </c>
      <c r="QL11">
        <v>97.38</v>
      </c>
      <c r="QM11" s="106">
        <f t="shared" si="45"/>
        <v>325</v>
      </c>
      <c r="QN11" s="106">
        <v>524</v>
      </c>
      <c r="QO11" s="27">
        <f t="shared" si="46"/>
        <v>62.022900763358777</v>
      </c>
      <c r="QP11" s="106" t="s">
        <v>2171</v>
      </c>
      <c r="QQ11" s="6" t="s">
        <v>2736</v>
      </c>
      <c r="QR11" s="106" t="s">
        <v>2690</v>
      </c>
      <c r="QS11" s="106">
        <v>8</v>
      </c>
      <c r="QT11" s="1">
        <v>0.22212962962962965</v>
      </c>
      <c r="QU11" s="1">
        <v>0.16947916666666665</v>
      </c>
      <c r="QV11" s="1">
        <v>1.0358796296296295E-2</v>
      </c>
      <c r="QW11" s="1">
        <v>4.2280092592592598E-2</v>
      </c>
      <c r="QX11">
        <v>24</v>
      </c>
      <c r="QY11">
        <v>381</v>
      </c>
      <c r="QZ11">
        <v>379</v>
      </c>
      <c r="RA11">
        <v>20</v>
      </c>
      <c r="RB11">
        <v>0</v>
      </c>
      <c r="RC11">
        <v>0</v>
      </c>
      <c r="RD11">
        <v>0</v>
      </c>
      <c r="RE11">
        <v>94.99</v>
      </c>
      <c r="RF11" s="106">
        <v>361</v>
      </c>
      <c r="RG11" s="106"/>
      <c r="RH11" s="27" t="e">
        <f t="shared" si="47"/>
        <v>#DIV/0!</v>
      </c>
      <c r="RI11" s="106" t="s">
        <v>2171</v>
      </c>
      <c r="RJ11" s="6" t="s">
        <v>2736</v>
      </c>
      <c r="RK11" s="106" t="s">
        <v>2690</v>
      </c>
      <c r="RL11" s="106">
        <v>8</v>
      </c>
      <c r="RM11" s="1">
        <v>1.2164351851851852E-2</v>
      </c>
      <c r="RN11" s="1">
        <v>9.0624999999999994E-3</v>
      </c>
      <c r="RO11" s="1">
        <v>2.5925925925925925E-3</v>
      </c>
      <c r="RP11" s="1">
        <v>4.9768518518518521E-4</v>
      </c>
      <c r="RQ11">
        <v>7</v>
      </c>
      <c r="RR11">
        <v>14</v>
      </c>
      <c r="RS11">
        <v>126</v>
      </c>
      <c r="RT11">
        <v>7</v>
      </c>
      <c r="RU11">
        <v>0</v>
      </c>
      <c r="RV11">
        <v>0</v>
      </c>
      <c r="RW11">
        <v>0</v>
      </c>
      <c r="RX11">
        <v>94.74</v>
      </c>
      <c r="RY11" s="106">
        <f t="shared" si="48"/>
        <v>7</v>
      </c>
      <c r="RZ11" s="106"/>
      <c r="SA11" s="27" t="e">
        <f t="shared" si="49"/>
        <v>#DIV/0!</v>
      </c>
      <c r="SB11" s="106" t="s">
        <v>2171</v>
      </c>
      <c r="SC11" s="6" t="s">
        <v>2736</v>
      </c>
      <c r="SD11" s="106" t="s">
        <v>2690</v>
      </c>
      <c r="SE11" s="106">
        <v>8</v>
      </c>
      <c r="SF11" s="10">
        <v>1.0081712962962963</v>
      </c>
      <c r="SG11" s="1">
        <v>0.7741203703703704</v>
      </c>
      <c r="SH11" s="1">
        <v>0.10016203703703704</v>
      </c>
      <c r="SI11" s="1">
        <v>0.13387731481481482</v>
      </c>
      <c r="SJ11">
        <v>187</v>
      </c>
      <c r="SK11">
        <v>1772</v>
      </c>
      <c r="SL11">
        <v>1691</v>
      </c>
      <c r="SM11">
        <v>87</v>
      </c>
      <c r="SN11">
        <v>0</v>
      </c>
      <c r="SO11">
        <v>0</v>
      </c>
      <c r="SP11">
        <v>0</v>
      </c>
      <c r="SQ11">
        <v>95.11</v>
      </c>
      <c r="SR11" s="106">
        <f t="shared" si="50"/>
        <v>1685</v>
      </c>
      <c r="SS11" s="106">
        <f t="shared" si="55"/>
        <v>1572</v>
      </c>
      <c r="ST11" s="27">
        <f t="shared" si="51"/>
        <v>107.18829516539441</v>
      </c>
    </row>
    <row r="12" spans="1:514">
      <c r="A12" s="106" t="s">
        <v>2369</v>
      </c>
      <c r="B12" s="6" t="s">
        <v>2737</v>
      </c>
      <c r="C12" s="106" t="s">
        <v>2690</v>
      </c>
      <c r="D12" s="106">
        <v>8</v>
      </c>
      <c r="E12" s="1">
        <v>0.43844907407407407</v>
      </c>
      <c r="F12" s="1">
        <v>0.31312499999999999</v>
      </c>
      <c r="G12" s="1">
        <v>8.9895833333333341E-2</v>
      </c>
      <c r="H12" s="1">
        <v>3.5416666666666666E-2</v>
      </c>
      <c r="I12">
        <v>29</v>
      </c>
      <c r="J12">
        <v>358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s="106">
        <f t="shared" si="0"/>
        <v>358</v>
      </c>
      <c r="R12" s="106">
        <v>320</v>
      </c>
      <c r="S12" s="27">
        <f t="shared" si="1"/>
        <v>111.87499999999999</v>
      </c>
      <c r="T12" s="106" t="s">
        <v>2369</v>
      </c>
      <c r="U12" s="6" t="s">
        <v>2737</v>
      </c>
      <c r="V12" s="106" t="s">
        <v>2690</v>
      </c>
      <c r="W12" s="106">
        <v>8</v>
      </c>
      <c r="X12" s="1">
        <v>0.47217592592592594</v>
      </c>
      <c r="Y12" s="1">
        <v>0.38395833333333335</v>
      </c>
      <c r="Z12" s="1">
        <v>4.8321759259259266E-2</v>
      </c>
      <c r="AA12" s="1">
        <v>3.9872685185185185E-2</v>
      </c>
      <c r="AB12">
        <v>26</v>
      </c>
      <c r="AC12">
        <v>353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s="106">
        <f t="shared" si="2"/>
        <v>353</v>
      </c>
      <c r="AK12" s="106">
        <v>320</v>
      </c>
      <c r="AL12" s="27">
        <f t="shared" si="3"/>
        <v>110.31249999999999</v>
      </c>
      <c r="AM12" s="106" t="s">
        <v>2369</v>
      </c>
      <c r="AN12" s="6" t="s">
        <v>2737</v>
      </c>
      <c r="AO12" s="106" t="s">
        <v>2690</v>
      </c>
      <c r="AP12" s="106">
        <v>8</v>
      </c>
      <c r="AQ12" s="1">
        <v>0.32728009259259255</v>
      </c>
      <c r="AR12" s="1">
        <v>0.26363425925925926</v>
      </c>
      <c r="AS12" s="1">
        <v>5.0289351851851849E-2</v>
      </c>
      <c r="AT12" s="1">
        <v>1.3344907407407408E-2</v>
      </c>
      <c r="AU12">
        <v>9</v>
      </c>
      <c r="AV12">
        <v>386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06">
        <f t="shared" si="4"/>
        <v>386</v>
      </c>
      <c r="BD12" s="106">
        <v>320</v>
      </c>
      <c r="BE12" s="27">
        <f t="shared" si="5"/>
        <v>120.625</v>
      </c>
      <c r="BF12" s="106" t="s">
        <v>2369</v>
      </c>
      <c r="BG12" s="6" t="s">
        <v>2737</v>
      </c>
      <c r="BH12" s="106" t="s">
        <v>2690</v>
      </c>
      <c r="BI12" s="106">
        <v>8</v>
      </c>
      <c r="BJ12" s="1">
        <v>0.51420138888888889</v>
      </c>
      <c r="BK12" s="1">
        <v>0.31252314814814813</v>
      </c>
      <c r="BL12" s="1">
        <v>0.17146990740740742</v>
      </c>
      <c r="BM12" s="1">
        <v>3.019675925925926E-2</v>
      </c>
      <c r="BN12">
        <v>18</v>
      </c>
      <c r="BO12">
        <v>386</v>
      </c>
      <c r="BP12">
        <v>401</v>
      </c>
      <c r="BQ12">
        <v>12</v>
      </c>
      <c r="BR12">
        <v>0</v>
      </c>
      <c r="BS12">
        <v>0</v>
      </c>
      <c r="BT12">
        <v>0</v>
      </c>
      <c r="BU12">
        <v>97.09</v>
      </c>
      <c r="BV12" s="106">
        <f t="shared" si="6"/>
        <v>374</v>
      </c>
      <c r="BW12" s="106">
        <v>320</v>
      </c>
      <c r="BX12" s="27">
        <f t="shared" si="56"/>
        <v>116.875</v>
      </c>
      <c r="BY12" s="106" t="s">
        <v>2369</v>
      </c>
      <c r="BZ12" s="6" t="s">
        <v>2737</v>
      </c>
      <c r="CA12" s="106" t="s">
        <v>2690</v>
      </c>
      <c r="CB12" s="106">
        <v>8</v>
      </c>
      <c r="CC12" s="1">
        <v>0.35945601851851849</v>
      </c>
      <c r="CD12" s="1">
        <v>0.1648611111111111</v>
      </c>
      <c r="CE12" s="1">
        <v>0.18267361111111111</v>
      </c>
      <c r="CF12" s="1">
        <v>1.1909722222222223E-2</v>
      </c>
      <c r="CG12">
        <v>9</v>
      </c>
      <c r="CH12">
        <v>182</v>
      </c>
      <c r="CI12">
        <v>294</v>
      </c>
      <c r="CJ12">
        <v>6</v>
      </c>
      <c r="CK12">
        <v>0</v>
      </c>
      <c r="CL12">
        <v>0</v>
      </c>
      <c r="CM12">
        <v>0</v>
      </c>
      <c r="CN12">
        <v>98</v>
      </c>
      <c r="CO12" s="106">
        <f t="shared" si="7"/>
        <v>176</v>
      </c>
      <c r="CP12" s="106">
        <v>200</v>
      </c>
      <c r="CQ12" s="27">
        <f>CO12/CP12*100</f>
        <v>88</v>
      </c>
      <c r="CR12" s="106" t="s">
        <v>2369</v>
      </c>
      <c r="CS12" s="6" t="s">
        <v>2737</v>
      </c>
      <c r="CT12" s="106" t="s">
        <v>2690</v>
      </c>
      <c r="CU12" s="106">
        <v>4</v>
      </c>
      <c r="CV12" s="1">
        <v>0.35945601851851849</v>
      </c>
      <c r="CW12" s="1">
        <v>0.1648611111111111</v>
      </c>
      <c r="CX12" s="1">
        <v>0.18267361111111111</v>
      </c>
      <c r="CY12" s="1">
        <v>1.1909722222222223E-2</v>
      </c>
      <c r="CZ12">
        <v>9</v>
      </c>
      <c r="DA12">
        <v>182</v>
      </c>
      <c r="DB12">
        <v>294</v>
      </c>
      <c r="DC12">
        <v>6</v>
      </c>
      <c r="DD12">
        <v>0</v>
      </c>
      <c r="DE12">
        <v>0</v>
      </c>
      <c r="DF12">
        <v>0</v>
      </c>
      <c r="DG12">
        <v>98</v>
      </c>
      <c r="DH12" s="106">
        <f t="shared" si="9"/>
        <v>176</v>
      </c>
      <c r="DI12" s="106">
        <v>160</v>
      </c>
      <c r="DJ12" s="27">
        <f>DH12/DI12*100</f>
        <v>110.00000000000001</v>
      </c>
      <c r="DK12" s="106" t="s">
        <v>2369</v>
      </c>
      <c r="DL12" s="6" t="s">
        <v>2737</v>
      </c>
      <c r="DM12" s="106" t="s">
        <v>2690</v>
      </c>
      <c r="DN12" s="106">
        <v>8</v>
      </c>
      <c r="DO12" s="10">
        <v>2.1115856481481479</v>
      </c>
      <c r="DP12" s="10">
        <v>1.4381250000000001</v>
      </c>
      <c r="DQ12" s="1">
        <v>0.54268518518518516</v>
      </c>
      <c r="DR12" s="1">
        <v>0.13076388888888887</v>
      </c>
      <c r="DS12">
        <v>91</v>
      </c>
      <c r="DT12">
        <v>1665</v>
      </c>
      <c r="DU12">
        <v>695</v>
      </c>
      <c r="DV12">
        <v>18</v>
      </c>
      <c r="DW12">
        <v>0</v>
      </c>
      <c r="DX12">
        <v>0</v>
      </c>
      <c r="DY12">
        <v>0</v>
      </c>
      <c r="DZ12">
        <v>97.48</v>
      </c>
      <c r="EA12" s="106">
        <f t="shared" si="11"/>
        <v>1647</v>
      </c>
      <c r="EB12" s="106">
        <f t="shared" si="12"/>
        <v>1440</v>
      </c>
      <c r="EC12" s="27">
        <f t="shared" si="13"/>
        <v>114.375</v>
      </c>
      <c r="ED12" s="106" t="s">
        <v>2369</v>
      </c>
      <c r="EE12" s="6" t="s">
        <v>2737</v>
      </c>
      <c r="EF12" s="106" t="s">
        <v>2690</v>
      </c>
      <c r="EG12" s="106">
        <v>8</v>
      </c>
      <c r="EH12" s="1">
        <v>0.39541666666666669</v>
      </c>
      <c r="EI12" s="1">
        <v>0.27370370370370373</v>
      </c>
      <c r="EJ12" s="1">
        <v>9.8368055555555556E-2</v>
      </c>
      <c r="EK12" s="1">
        <v>2.3333333333333334E-2</v>
      </c>
      <c r="EL12">
        <v>391</v>
      </c>
      <c r="EM12">
        <v>303</v>
      </c>
      <c r="EN12">
        <v>42</v>
      </c>
      <c r="EO12">
        <v>0</v>
      </c>
      <c r="EP12">
        <v>0</v>
      </c>
      <c r="EQ12">
        <v>0</v>
      </c>
      <c r="ER12">
        <v>0</v>
      </c>
      <c r="ES12">
        <v>100</v>
      </c>
      <c r="ET12" s="106">
        <f t="shared" si="14"/>
        <v>303</v>
      </c>
      <c r="EU12" s="106">
        <v>320</v>
      </c>
      <c r="EV12" s="27">
        <f t="shared" si="15"/>
        <v>94.6875</v>
      </c>
      <c r="EW12" s="106" t="s">
        <v>2369</v>
      </c>
      <c r="EX12" s="6" t="s">
        <v>2737</v>
      </c>
      <c r="EY12" s="106" t="s">
        <v>2690</v>
      </c>
      <c r="EZ12" s="106">
        <v>8</v>
      </c>
      <c r="FA12" s="1">
        <v>2.6747685185185183E-2</v>
      </c>
      <c r="FB12" s="1">
        <v>2.3032407407407404E-2</v>
      </c>
      <c r="FC12" s="1">
        <v>3.4953703703703705E-3</v>
      </c>
      <c r="FD12" s="1">
        <v>2.0833333333333335E-4</v>
      </c>
      <c r="FE12">
        <v>26</v>
      </c>
      <c r="FF12">
        <v>35</v>
      </c>
      <c r="FG12">
        <v>171</v>
      </c>
      <c r="FH12">
        <v>23</v>
      </c>
      <c r="FI12">
        <v>0</v>
      </c>
      <c r="FJ12">
        <v>0</v>
      </c>
      <c r="FK12">
        <v>0</v>
      </c>
      <c r="FL12">
        <v>88.14</v>
      </c>
      <c r="FM12" s="106">
        <f t="shared" si="16"/>
        <v>12</v>
      </c>
      <c r="FN12" s="106"/>
      <c r="FO12" s="27" t="e">
        <f t="shared" si="17"/>
        <v>#DIV/0!</v>
      </c>
      <c r="FP12" s="106" t="s">
        <v>2369</v>
      </c>
      <c r="FQ12" s="6" t="s">
        <v>2737</v>
      </c>
      <c r="FR12" s="106" t="s">
        <v>2690</v>
      </c>
      <c r="FS12" s="106"/>
      <c r="FT12" s="1">
        <v>2.0659722222222222E-2</v>
      </c>
      <c r="FU12" s="1">
        <v>1.539351851851852E-2</v>
      </c>
      <c r="FV12" s="1">
        <v>5.1041666666666666E-3</v>
      </c>
      <c r="FW12" s="1">
        <v>1.3888888888888889E-4</v>
      </c>
      <c r="FX12">
        <v>11</v>
      </c>
      <c r="FY12">
        <v>18</v>
      </c>
      <c r="FZ12">
        <v>91</v>
      </c>
      <c r="GA12">
        <v>11</v>
      </c>
      <c r="GB12">
        <v>0</v>
      </c>
      <c r="GC12">
        <v>0</v>
      </c>
      <c r="GD12">
        <v>0</v>
      </c>
      <c r="GE12">
        <v>89.22</v>
      </c>
      <c r="GF12" s="106">
        <f t="shared" si="18"/>
        <v>7</v>
      </c>
      <c r="GG12" s="106"/>
      <c r="GH12" s="27"/>
      <c r="GI12" s="106" t="s">
        <v>2369</v>
      </c>
      <c r="GJ12" s="6" t="s">
        <v>2737</v>
      </c>
      <c r="GK12" s="106" t="s">
        <v>2690</v>
      </c>
      <c r="GL12" s="106"/>
      <c r="GM12" s="1">
        <v>8.3333333333333339E-4</v>
      </c>
      <c r="GN12" s="1">
        <v>7.7546296296296304E-4</v>
      </c>
      <c r="GO12" s="1">
        <v>0</v>
      </c>
      <c r="GP12" s="1">
        <v>5.7870370370370366E-5</v>
      </c>
      <c r="GQ12">
        <v>1</v>
      </c>
      <c r="GR12">
        <v>1</v>
      </c>
      <c r="GS12">
        <v>24</v>
      </c>
      <c r="GT12">
        <v>5</v>
      </c>
      <c r="GU12">
        <v>0</v>
      </c>
      <c r="GV12">
        <v>0</v>
      </c>
      <c r="GW12">
        <v>0</v>
      </c>
      <c r="GX12">
        <v>82.76</v>
      </c>
      <c r="GY12" s="106">
        <f t="shared" si="20"/>
        <v>-4</v>
      </c>
      <c r="GZ12" s="106"/>
      <c r="HA12" s="27" t="e">
        <f>GY12/GZ12*100</f>
        <v>#DIV/0!</v>
      </c>
      <c r="HB12" s="106" t="s">
        <v>2369</v>
      </c>
      <c r="HC12" s="6" t="s">
        <v>2737</v>
      </c>
      <c r="HD12" s="106" t="s">
        <v>2690</v>
      </c>
      <c r="HE12" s="106">
        <v>8</v>
      </c>
      <c r="HF12" s="1">
        <v>3.6921296296296298E-3</v>
      </c>
      <c r="HG12" s="1">
        <v>3.645833333333333E-3</v>
      </c>
      <c r="HH12" s="1">
        <v>0</v>
      </c>
      <c r="HI12" s="1">
        <v>3.4722222222222222E-5</v>
      </c>
      <c r="HJ12">
        <v>2</v>
      </c>
      <c r="HK12">
        <v>5</v>
      </c>
      <c r="HL12">
        <v>10</v>
      </c>
      <c r="HM12">
        <v>0</v>
      </c>
      <c r="HN12">
        <v>0</v>
      </c>
      <c r="HO12">
        <v>0</v>
      </c>
      <c r="HP12">
        <v>0</v>
      </c>
      <c r="HQ12">
        <v>100</v>
      </c>
      <c r="HR12" s="106">
        <f t="shared" si="22"/>
        <v>5</v>
      </c>
      <c r="HS12" s="106"/>
      <c r="HT12" s="27" t="e">
        <f t="shared" si="23"/>
        <v>#DIV/0!</v>
      </c>
      <c r="HU12" s="106">
        <f t="shared" si="24"/>
        <v>-5</v>
      </c>
      <c r="HV12" s="106" t="s">
        <v>2369</v>
      </c>
      <c r="HW12" s="6" t="s">
        <v>2737</v>
      </c>
      <c r="HX12" s="106" t="s">
        <v>2690</v>
      </c>
      <c r="HY12" s="106">
        <v>8</v>
      </c>
      <c r="HZ12" s="1">
        <v>3.6921296296296298E-3</v>
      </c>
      <c r="IA12" s="1">
        <v>3.645833333333333E-3</v>
      </c>
      <c r="IB12" s="1">
        <v>0</v>
      </c>
      <c r="IC12" s="1">
        <v>3.4722222222222222E-5</v>
      </c>
      <c r="ID12">
        <v>2</v>
      </c>
      <c r="IE12">
        <v>5</v>
      </c>
      <c r="IF12">
        <v>10</v>
      </c>
      <c r="IG12">
        <v>0</v>
      </c>
      <c r="IH12">
        <v>0</v>
      </c>
      <c r="II12">
        <v>0</v>
      </c>
      <c r="IJ12">
        <v>0</v>
      </c>
      <c r="IK12">
        <v>100</v>
      </c>
      <c r="IL12" s="106">
        <f t="shared" si="25"/>
        <v>5</v>
      </c>
      <c r="IM12" s="106"/>
      <c r="IN12" s="27" t="e">
        <f t="shared" si="26"/>
        <v>#DIV/0!</v>
      </c>
      <c r="IO12" s="106" t="s">
        <v>2369</v>
      </c>
      <c r="IP12" s="6" t="s">
        <v>2737</v>
      </c>
      <c r="IQ12" s="106" t="s">
        <v>2690</v>
      </c>
      <c r="IR12" s="106">
        <v>8</v>
      </c>
      <c r="IS12" s="1">
        <v>0.44737268518518519</v>
      </c>
      <c r="IT12" s="1">
        <v>0.31658564814814816</v>
      </c>
      <c r="IU12" s="1">
        <v>0.10696759259259259</v>
      </c>
      <c r="IV12" s="1">
        <v>2.3796296296296298E-2</v>
      </c>
      <c r="IW12">
        <v>431</v>
      </c>
      <c r="IX12">
        <v>362</v>
      </c>
      <c r="IY12">
        <v>338</v>
      </c>
      <c r="IZ12">
        <v>39</v>
      </c>
      <c r="JA12">
        <v>0</v>
      </c>
      <c r="JB12">
        <v>0</v>
      </c>
      <c r="JC12">
        <v>0</v>
      </c>
      <c r="JD12">
        <v>89.66</v>
      </c>
      <c r="JE12" s="106">
        <f t="shared" si="27"/>
        <v>323</v>
      </c>
      <c r="JF12" s="106">
        <f t="shared" si="52"/>
        <v>320</v>
      </c>
      <c r="JG12" s="27">
        <f t="shared" si="57"/>
        <v>100.93749999999999</v>
      </c>
      <c r="JH12" s="106" t="s">
        <v>2369</v>
      </c>
      <c r="JI12" s="6" t="s">
        <v>2737</v>
      </c>
      <c r="JJ12" s="106" t="s">
        <v>2690</v>
      </c>
      <c r="JK12" s="106">
        <v>8</v>
      </c>
      <c r="JL12" s="1">
        <v>0</v>
      </c>
      <c r="JM12" s="1">
        <v>0</v>
      </c>
      <c r="JN12" s="1">
        <v>0</v>
      </c>
      <c r="JO12" s="1">
        <v>0</v>
      </c>
      <c r="JP12">
        <v>0</v>
      </c>
      <c r="JQ12">
        <v>0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100</v>
      </c>
      <c r="JX12" s="106">
        <f t="shared" si="29"/>
        <v>0</v>
      </c>
      <c r="JY12" s="106"/>
      <c r="JZ12" s="27" t="e">
        <f t="shared" si="30"/>
        <v>#DIV/0!</v>
      </c>
      <c r="KA12" s="106" t="s">
        <v>2369</v>
      </c>
      <c r="KB12" s="6" t="s">
        <v>2737</v>
      </c>
      <c r="KC12" s="106" t="s">
        <v>2690</v>
      </c>
      <c r="KD12" s="106">
        <v>8</v>
      </c>
      <c r="KE12" s="1">
        <v>0</v>
      </c>
      <c r="KF12" s="1">
        <v>0</v>
      </c>
      <c r="KG12" s="1">
        <v>0</v>
      </c>
      <c r="KH12" s="1">
        <v>0</v>
      </c>
      <c r="KI12">
        <v>0</v>
      </c>
      <c r="KJ12">
        <v>0</v>
      </c>
      <c r="KK12">
        <v>5</v>
      </c>
      <c r="KL12">
        <v>0</v>
      </c>
      <c r="KM12">
        <v>0</v>
      </c>
      <c r="KN12">
        <v>0</v>
      </c>
      <c r="KO12">
        <v>0</v>
      </c>
      <c r="KP12">
        <v>100</v>
      </c>
      <c r="KQ12" s="106">
        <f t="shared" si="31"/>
        <v>0</v>
      </c>
      <c r="KR12" s="106"/>
      <c r="KS12" s="27" t="e">
        <f t="shared" si="32"/>
        <v>#DIV/0!</v>
      </c>
      <c r="KT12" s="106" t="s">
        <v>2369</v>
      </c>
      <c r="KU12" s="6" t="s">
        <v>2737</v>
      </c>
      <c r="KV12" s="106" t="s">
        <v>2690</v>
      </c>
      <c r="KW12" s="106">
        <v>8</v>
      </c>
      <c r="KX12" s="1">
        <v>0</v>
      </c>
      <c r="KY12" s="1">
        <v>0</v>
      </c>
      <c r="KZ12" s="1">
        <v>0</v>
      </c>
      <c r="LA12" s="1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 s="106">
        <f t="shared" si="33"/>
        <v>0</v>
      </c>
      <c r="LK12" s="106"/>
      <c r="LL12" s="27" t="e">
        <f t="shared" si="34"/>
        <v>#DIV/0!</v>
      </c>
      <c r="LM12" s="106" t="s">
        <v>2369</v>
      </c>
      <c r="LN12" s="6" t="s">
        <v>2737</v>
      </c>
      <c r="LO12" s="106" t="s">
        <v>2690</v>
      </c>
      <c r="LP12" s="106"/>
      <c r="LQ12" t="e">
        <v>#N/A</v>
      </c>
      <c r="LR12" t="e">
        <v>#N/A</v>
      </c>
      <c r="LS12" t="e">
        <v>#N/A</v>
      </c>
      <c r="LT12" t="e">
        <v>#N/A</v>
      </c>
      <c r="LU12" t="e">
        <v>#N/A</v>
      </c>
      <c r="LV12" t="e">
        <v>#N/A</v>
      </c>
      <c r="LW12" t="e">
        <v>#N/A</v>
      </c>
      <c r="LX12" t="e">
        <v>#N/A</v>
      </c>
      <c r="LY12" t="e">
        <v>#N/A</v>
      </c>
      <c r="LZ12" t="e">
        <v>#N/A</v>
      </c>
      <c r="MA12" t="e">
        <v>#N/A</v>
      </c>
      <c r="MB12" t="e">
        <v>#N/A</v>
      </c>
      <c r="MC12" s="106" t="e">
        <f t="shared" si="35"/>
        <v>#N/A</v>
      </c>
      <c r="MD12" s="106"/>
      <c r="ME12" s="27" t="e">
        <f t="shared" si="58"/>
        <v>#N/A</v>
      </c>
      <c r="MF12" s="106" t="s">
        <v>2369</v>
      </c>
      <c r="MG12" s="6" t="s">
        <v>2737</v>
      </c>
      <c r="MH12" s="106" t="s">
        <v>2690</v>
      </c>
      <c r="MI12" s="106">
        <v>8</v>
      </c>
      <c r="MJ12" t="e">
        <v>#N/A</v>
      </c>
      <c r="MK12" t="e">
        <v>#N/A</v>
      </c>
      <c r="ML12" t="e">
        <v>#N/A</v>
      </c>
      <c r="MM12" t="e">
        <v>#N/A</v>
      </c>
      <c r="MN12" t="e">
        <v>#N/A</v>
      </c>
      <c r="MO12" t="e">
        <v>#N/A</v>
      </c>
      <c r="MP12" t="e">
        <v>#N/A</v>
      </c>
      <c r="MQ12" t="e">
        <v>#N/A</v>
      </c>
      <c r="MR12" t="e">
        <v>#N/A</v>
      </c>
      <c r="MS12" t="e">
        <v>#N/A</v>
      </c>
      <c r="MT12" t="e">
        <v>#N/A</v>
      </c>
      <c r="MU12" t="e">
        <v>#N/A</v>
      </c>
      <c r="MV12" s="106" t="e">
        <f t="shared" si="36"/>
        <v>#N/A</v>
      </c>
      <c r="MW12" s="106"/>
      <c r="MX12" s="27" t="e">
        <f t="shared" si="37"/>
        <v>#N/A</v>
      </c>
      <c r="MY12" s="106" t="s">
        <v>2369</v>
      </c>
      <c r="MZ12" s="6" t="s">
        <v>2737</v>
      </c>
      <c r="NA12" s="106" t="s">
        <v>2690</v>
      </c>
      <c r="NB12" s="106">
        <v>8</v>
      </c>
      <c r="NC12" t="e">
        <v>#N/A</v>
      </c>
      <c r="ND12" t="e">
        <v>#N/A</v>
      </c>
      <c r="NE12" t="e">
        <v>#N/A</v>
      </c>
      <c r="NF12" t="e">
        <v>#N/A</v>
      </c>
      <c r="NG12" t="e">
        <v>#N/A</v>
      </c>
      <c r="NH12" t="e">
        <v>#N/A</v>
      </c>
      <c r="NI12" t="e">
        <v>#N/A</v>
      </c>
      <c r="NJ12" t="e">
        <v>#N/A</v>
      </c>
      <c r="NK12" t="e">
        <v>#N/A</v>
      </c>
      <c r="NL12" t="e">
        <v>#N/A</v>
      </c>
      <c r="NM12" t="e">
        <v>#N/A</v>
      </c>
      <c r="NN12" t="e">
        <v>#N/A</v>
      </c>
      <c r="NO12" s="106" t="e">
        <f t="shared" si="38"/>
        <v>#N/A</v>
      </c>
      <c r="NP12" s="106"/>
      <c r="NQ12" s="27" t="e">
        <f t="shared" si="39"/>
        <v>#N/A</v>
      </c>
      <c r="NR12" s="106" t="s">
        <v>2369</v>
      </c>
      <c r="NS12" s="6" t="s">
        <v>2737</v>
      </c>
      <c r="NT12" s="106" t="s">
        <v>2690</v>
      </c>
      <c r="NU12" s="106">
        <v>8</v>
      </c>
      <c r="NV12" s="1">
        <v>0</v>
      </c>
      <c r="NW12" s="1">
        <v>0</v>
      </c>
      <c r="NX12" s="1">
        <v>0</v>
      </c>
      <c r="NY12" s="1">
        <v>0</v>
      </c>
      <c r="NZ12">
        <v>0</v>
      </c>
      <c r="OA12">
        <v>0</v>
      </c>
      <c r="OB12">
        <v>6</v>
      </c>
      <c r="OC12">
        <v>0</v>
      </c>
      <c r="OD12">
        <v>0</v>
      </c>
      <c r="OE12">
        <v>0</v>
      </c>
      <c r="OF12">
        <v>0</v>
      </c>
      <c r="OG12">
        <v>100</v>
      </c>
      <c r="OH12" s="106">
        <f t="shared" si="40"/>
        <v>0</v>
      </c>
      <c r="OI12" s="106">
        <f t="shared" si="53"/>
        <v>0</v>
      </c>
      <c r="OJ12" s="27" t="e">
        <f t="shared" si="41"/>
        <v>#DIV/0!</v>
      </c>
      <c r="OK12" s="106" t="s">
        <v>2369</v>
      </c>
      <c r="OL12" s="6" t="s">
        <v>2737</v>
      </c>
      <c r="OM12" s="106" t="s">
        <v>2690</v>
      </c>
      <c r="ON12" s="106"/>
      <c r="OO12" t="e">
        <v>#N/A</v>
      </c>
      <c r="OP12" t="e">
        <v>#N/A</v>
      </c>
      <c r="OQ12" t="e">
        <v>#N/A</v>
      </c>
      <c r="OR12" t="e">
        <v>#N/A</v>
      </c>
      <c r="OS12" t="e">
        <v>#N/A</v>
      </c>
      <c r="OT12" t="e">
        <v>#N/A</v>
      </c>
      <c r="OU12" t="e">
        <v>#N/A</v>
      </c>
      <c r="OV12" t="e">
        <v>#N/A</v>
      </c>
      <c r="OW12" t="e">
        <v>#N/A</v>
      </c>
      <c r="OX12" t="e">
        <v>#N/A</v>
      </c>
      <c r="OY12" t="e">
        <v>#N/A</v>
      </c>
      <c r="OZ12" t="e">
        <v>#N/A</v>
      </c>
      <c r="PA12" s="106" t="e">
        <f t="shared" si="54"/>
        <v>#N/A</v>
      </c>
      <c r="PB12" s="106"/>
      <c r="PC12" s="27" t="e">
        <f t="shared" si="42"/>
        <v>#N/A</v>
      </c>
      <c r="PD12" s="106" t="s">
        <v>2369</v>
      </c>
      <c r="PE12" s="6" t="s">
        <v>2737</v>
      </c>
      <c r="PF12" s="106" t="s">
        <v>2690</v>
      </c>
      <c r="PG12" s="106"/>
      <c r="PH12" t="e">
        <v>#N/A</v>
      </c>
      <c r="PI12" t="e">
        <v>#N/A</v>
      </c>
      <c r="PJ12" t="e">
        <v>#N/A</v>
      </c>
      <c r="PK12" t="e">
        <v>#N/A</v>
      </c>
      <c r="PL12" t="e">
        <v>#N/A</v>
      </c>
      <c r="PM12" t="e">
        <v>#N/A</v>
      </c>
      <c r="PN12" t="e">
        <v>#N/A</v>
      </c>
      <c r="PO12" t="e">
        <v>#N/A</v>
      </c>
      <c r="PP12" t="e">
        <v>#N/A</v>
      </c>
      <c r="PQ12" t="e">
        <v>#N/A</v>
      </c>
      <c r="PR12" t="e">
        <v>#N/A</v>
      </c>
      <c r="PS12" t="e">
        <v>#N/A</v>
      </c>
      <c r="PT12" s="106" t="e">
        <f t="shared" si="43"/>
        <v>#N/A</v>
      </c>
      <c r="PU12" s="106"/>
      <c r="PV12" s="27" t="e">
        <f t="shared" si="44"/>
        <v>#N/A</v>
      </c>
      <c r="PW12" s="106" t="s">
        <v>2369</v>
      </c>
      <c r="PX12" s="6" t="s">
        <v>2737</v>
      </c>
      <c r="PY12" s="106" t="s">
        <v>2690</v>
      </c>
      <c r="PZ12" s="106"/>
      <c r="QA12" t="e">
        <v>#N/A</v>
      </c>
      <c r="QB12" t="e">
        <v>#N/A</v>
      </c>
      <c r="QC12" t="e">
        <v>#N/A</v>
      </c>
      <c r="QD12" t="e">
        <v>#N/A</v>
      </c>
      <c r="QE12" t="e">
        <v>#N/A</v>
      </c>
      <c r="QF12" t="e">
        <v>#N/A</v>
      </c>
      <c r="QG12" t="e">
        <v>#N/A</v>
      </c>
      <c r="QH12" t="e">
        <v>#N/A</v>
      </c>
      <c r="QI12" t="e">
        <v>#N/A</v>
      </c>
      <c r="QJ12" t="e">
        <v>#N/A</v>
      </c>
      <c r="QK12" t="e">
        <v>#N/A</v>
      </c>
      <c r="QL12" t="e">
        <v>#N/A</v>
      </c>
      <c r="QM12" s="106" t="e">
        <f t="shared" si="45"/>
        <v>#N/A</v>
      </c>
      <c r="QN12" s="106"/>
      <c r="QO12" s="27" t="e">
        <f t="shared" si="46"/>
        <v>#N/A</v>
      </c>
      <c r="QP12" s="106" t="s">
        <v>2369</v>
      </c>
      <c r="QQ12" s="6" t="s">
        <v>2737</v>
      </c>
      <c r="QR12" s="106" t="s">
        <v>2690</v>
      </c>
      <c r="QS12" s="106"/>
      <c r="QT12" s="1" t="e">
        <v>#N/A</v>
      </c>
      <c r="QU12" s="1" t="e">
        <v>#N/A</v>
      </c>
      <c r="QV12" s="1" t="e">
        <v>#N/A</v>
      </c>
      <c r="QW12" s="1" t="e">
        <v>#N/A</v>
      </c>
      <c r="QX12" t="e">
        <v>#N/A</v>
      </c>
      <c r="QY12" t="e">
        <v>#N/A</v>
      </c>
      <c r="QZ12" t="e">
        <v>#N/A</v>
      </c>
      <c r="RA12" t="e">
        <v>#N/A</v>
      </c>
      <c r="RB12" t="e">
        <v>#N/A</v>
      </c>
      <c r="RC12" t="e">
        <v>#N/A</v>
      </c>
      <c r="RD12" t="e">
        <v>#N/A</v>
      </c>
      <c r="RE12" t="e">
        <v>#N/A</v>
      </c>
      <c r="RF12" s="106" t="e">
        <v>#N/A</v>
      </c>
      <c r="RG12" s="106"/>
      <c r="RH12" s="27" t="e">
        <f t="shared" si="47"/>
        <v>#N/A</v>
      </c>
      <c r="RI12" s="106" t="s">
        <v>2369</v>
      </c>
      <c r="RJ12" s="6" t="s">
        <v>2737</v>
      </c>
      <c r="RK12" s="106" t="s">
        <v>2690</v>
      </c>
      <c r="RL12" s="106"/>
      <c r="RM12" t="e">
        <v>#N/A</v>
      </c>
      <c r="RN12" t="e">
        <v>#N/A</v>
      </c>
      <c r="RO12" t="e">
        <v>#N/A</v>
      </c>
      <c r="RP12" t="e">
        <v>#N/A</v>
      </c>
      <c r="RQ12" t="e">
        <v>#N/A</v>
      </c>
      <c r="RR12" t="e">
        <v>#N/A</v>
      </c>
      <c r="RS12" t="e">
        <v>#N/A</v>
      </c>
      <c r="RT12" t="e">
        <v>#N/A</v>
      </c>
      <c r="RU12" t="e">
        <v>#N/A</v>
      </c>
      <c r="RV12" t="e">
        <v>#N/A</v>
      </c>
      <c r="RW12" t="e">
        <v>#N/A</v>
      </c>
      <c r="RX12" t="e">
        <v>#N/A</v>
      </c>
      <c r="RY12" s="106" t="e">
        <f t="shared" si="48"/>
        <v>#N/A</v>
      </c>
      <c r="RZ12" s="106"/>
      <c r="SA12" s="27" t="e">
        <f t="shared" si="49"/>
        <v>#N/A</v>
      </c>
      <c r="SB12" s="106" t="s">
        <v>2369</v>
      </c>
      <c r="SC12" s="6" t="s">
        <v>2737</v>
      </c>
      <c r="SD12" s="106" t="s">
        <v>2690</v>
      </c>
      <c r="SE12" s="106"/>
      <c r="SF12" t="e">
        <v>#N/A</v>
      </c>
      <c r="SG12" t="e">
        <v>#N/A</v>
      </c>
      <c r="SH12" t="e">
        <v>#N/A</v>
      </c>
      <c r="SI12" t="e">
        <v>#N/A</v>
      </c>
      <c r="SJ12" t="e">
        <v>#N/A</v>
      </c>
      <c r="SK12" t="e">
        <v>#N/A</v>
      </c>
      <c r="SL12" t="e">
        <v>#N/A</v>
      </c>
      <c r="SM12" t="e">
        <v>#N/A</v>
      </c>
      <c r="SN12" t="e">
        <v>#N/A</v>
      </c>
      <c r="SO12" t="e">
        <v>#N/A</v>
      </c>
      <c r="SP12" t="e">
        <v>#N/A</v>
      </c>
      <c r="SQ12" t="e">
        <v>#N/A</v>
      </c>
      <c r="SR12" s="106" t="e">
        <f t="shared" si="50"/>
        <v>#N/A</v>
      </c>
      <c r="SS12" s="106">
        <f t="shared" si="55"/>
        <v>0</v>
      </c>
      <c r="ST12" s="27" t="e">
        <f t="shared" si="51"/>
        <v>#N/A</v>
      </c>
    </row>
    <row r="13" spans="1:514">
      <c r="A13" s="106" t="s">
        <v>2371</v>
      </c>
      <c r="B13" s="6" t="s">
        <v>2737</v>
      </c>
      <c r="C13" s="106" t="s">
        <v>2690</v>
      </c>
      <c r="D13" s="106">
        <v>8</v>
      </c>
      <c r="E13" s="1">
        <v>0.43259259259259258</v>
      </c>
      <c r="F13" s="1">
        <v>0.22615740740740742</v>
      </c>
      <c r="G13" s="1">
        <v>2.1631944444444443E-2</v>
      </c>
      <c r="H13" s="1">
        <v>0.18479166666666666</v>
      </c>
      <c r="I13">
        <v>33</v>
      </c>
      <c r="J13">
        <v>339</v>
      </c>
      <c r="K13">
        <v>2</v>
      </c>
      <c r="L13">
        <v>0</v>
      </c>
      <c r="M13">
        <v>0</v>
      </c>
      <c r="N13">
        <v>0</v>
      </c>
      <c r="O13">
        <v>0</v>
      </c>
      <c r="P13">
        <v>100</v>
      </c>
      <c r="Q13" s="106">
        <f t="shared" si="0"/>
        <v>339</v>
      </c>
      <c r="R13" s="106">
        <v>320</v>
      </c>
      <c r="S13" s="27">
        <f t="shared" si="1"/>
        <v>105.9375</v>
      </c>
      <c r="T13" s="106" t="s">
        <v>2371</v>
      </c>
      <c r="U13" s="6" t="s">
        <v>2737</v>
      </c>
      <c r="V13" s="106" t="s">
        <v>2690</v>
      </c>
      <c r="W13" s="106">
        <v>8</v>
      </c>
      <c r="X13" s="1">
        <v>0.35608796296296297</v>
      </c>
      <c r="Y13" s="1">
        <v>0.15513888888888888</v>
      </c>
      <c r="Z13" s="1">
        <v>9.3402777777777772E-3</v>
      </c>
      <c r="AA13" s="1">
        <v>0.19159722222222222</v>
      </c>
      <c r="AB13">
        <v>27</v>
      </c>
      <c r="AC13">
        <v>318</v>
      </c>
      <c r="AD13">
        <v>9</v>
      </c>
      <c r="AE13">
        <v>0</v>
      </c>
      <c r="AF13">
        <v>0</v>
      </c>
      <c r="AG13">
        <v>0</v>
      </c>
      <c r="AH13">
        <v>0</v>
      </c>
      <c r="AI13">
        <v>100</v>
      </c>
      <c r="AJ13" s="106">
        <f t="shared" si="2"/>
        <v>318</v>
      </c>
      <c r="AK13" s="106">
        <v>320</v>
      </c>
      <c r="AL13" s="27">
        <f t="shared" si="3"/>
        <v>99.375</v>
      </c>
      <c r="AM13" s="106" t="s">
        <v>2371</v>
      </c>
      <c r="AN13" s="6" t="s">
        <v>2737</v>
      </c>
      <c r="AO13" s="106" t="s">
        <v>2690</v>
      </c>
      <c r="AP13" s="106">
        <v>8</v>
      </c>
      <c r="AQ13" s="1">
        <v>0</v>
      </c>
      <c r="AR13" s="1">
        <v>0</v>
      </c>
      <c r="AS13" s="1">
        <v>0</v>
      </c>
      <c r="AT13" s="1">
        <v>0</v>
      </c>
      <c r="AU13">
        <v>0</v>
      </c>
      <c r="AV13">
        <v>0</v>
      </c>
      <c r="AW13">
        <v>25</v>
      </c>
      <c r="AX13">
        <v>0</v>
      </c>
      <c r="AY13">
        <v>0</v>
      </c>
      <c r="AZ13">
        <v>0</v>
      </c>
      <c r="BA13">
        <v>0</v>
      </c>
      <c r="BB13">
        <v>100</v>
      </c>
      <c r="BC13" s="106"/>
      <c r="BD13" s="106"/>
      <c r="BE13" s="27"/>
      <c r="BF13" s="106" t="s">
        <v>2371</v>
      </c>
      <c r="BG13" s="6" t="s">
        <v>2737</v>
      </c>
      <c r="BH13" s="106" t="s">
        <v>2690</v>
      </c>
      <c r="BI13" s="106">
        <v>8</v>
      </c>
      <c r="BJ13" s="1">
        <v>6.134259259259259E-4</v>
      </c>
      <c r="BK13" s="1">
        <v>6.134259259259259E-4</v>
      </c>
      <c r="BL13" s="1">
        <v>0</v>
      </c>
      <c r="BM13" s="1">
        <v>0</v>
      </c>
      <c r="BN13">
        <v>2</v>
      </c>
      <c r="BO13">
        <v>2</v>
      </c>
      <c r="BP13">
        <v>387</v>
      </c>
      <c r="BQ13">
        <v>2</v>
      </c>
      <c r="BR13">
        <v>0</v>
      </c>
      <c r="BS13">
        <v>0</v>
      </c>
      <c r="BT13">
        <v>0</v>
      </c>
      <c r="BU13">
        <v>99.49</v>
      </c>
      <c r="BV13" s="106"/>
      <c r="BW13" s="106"/>
      <c r="BX13" s="27"/>
      <c r="BY13" s="106" t="s">
        <v>2371</v>
      </c>
      <c r="BZ13" s="6" t="s">
        <v>2737</v>
      </c>
      <c r="CA13" s="106" t="s">
        <v>2690</v>
      </c>
      <c r="CB13" s="106">
        <v>8</v>
      </c>
      <c r="CC13" s="1">
        <v>1.3425925925925924E-2</v>
      </c>
      <c r="CD13" s="1">
        <v>4.8148148148148152E-3</v>
      </c>
      <c r="CE13" s="1">
        <v>0</v>
      </c>
      <c r="CF13" s="1">
        <v>8.5995370370370357E-3</v>
      </c>
      <c r="CG13">
        <v>16</v>
      </c>
      <c r="CH13">
        <v>10</v>
      </c>
      <c r="CI13">
        <v>214</v>
      </c>
      <c r="CJ13">
        <v>30</v>
      </c>
      <c r="CK13">
        <v>0</v>
      </c>
      <c r="CL13">
        <v>0</v>
      </c>
      <c r="CM13">
        <v>0</v>
      </c>
      <c r="CN13">
        <v>87.7</v>
      </c>
      <c r="CO13" s="106">
        <f t="shared" si="7"/>
        <v>-20</v>
      </c>
      <c r="CP13" s="106"/>
      <c r="CQ13" s="27"/>
      <c r="CR13" s="106" t="s">
        <v>2371</v>
      </c>
      <c r="CS13" s="6" t="s">
        <v>2737</v>
      </c>
      <c r="CT13" s="106" t="s">
        <v>2690</v>
      </c>
      <c r="CU13" s="106">
        <v>8</v>
      </c>
      <c r="CV13" s="1">
        <v>1.3425925925925924E-2</v>
      </c>
      <c r="CW13" s="1">
        <v>4.8148148148148152E-3</v>
      </c>
      <c r="CX13" s="1">
        <v>0</v>
      </c>
      <c r="CY13" s="1">
        <v>8.5995370370370357E-3</v>
      </c>
      <c r="CZ13">
        <v>16</v>
      </c>
      <c r="DA13">
        <v>10</v>
      </c>
      <c r="DB13">
        <v>214</v>
      </c>
      <c r="DC13">
        <v>30</v>
      </c>
      <c r="DD13">
        <v>0</v>
      </c>
      <c r="DE13">
        <v>0</v>
      </c>
      <c r="DF13">
        <v>0</v>
      </c>
      <c r="DG13">
        <v>87.7</v>
      </c>
      <c r="DH13" s="106">
        <f t="shared" si="9"/>
        <v>-20</v>
      </c>
      <c r="DI13" s="106"/>
      <c r="DJ13" s="27"/>
      <c r="DK13" s="106" t="s">
        <v>2371</v>
      </c>
      <c r="DL13" s="6" t="s">
        <v>2737</v>
      </c>
      <c r="DM13" s="106" t="s">
        <v>2690</v>
      </c>
      <c r="DN13" s="106">
        <v>8</v>
      </c>
      <c r="DO13" s="1">
        <v>0.80274305555555558</v>
      </c>
      <c r="DP13" s="1">
        <v>0.38673611111111111</v>
      </c>
      <c r="DQ13" s="1">
        <v>3.0983796296296297E-2</v>
      </c>
      <c r="DR13" s="1">
        <v>0.38501157407407405</v>
      </c>
      <c r="DS13">
        <v>78</v>
      </c>
      <c r="DT13">
        <v>669</v>
      </c>
      <c r="DU13">
        <v>637</v>
      </c>
      <c r="DV13">
        <v>32</v>
      </c>
      <c r="DW13">
        <v>0</v>
      </c>
      <c r="DX13">
        <v>0</v>
      </c>
      <c r="DY13">
        <v>0</v>
      </c>
      <c r="DZ13">
        <v>95.22</v>
      </c>
      <c r="EA13" s="106">
        <f t="shared" si="11"/>
        <v>637</v>
      </c>
      <c r="EB13" s="106">
        <f t="shared" si="12"/>
        <v>640</v>
      </c>
      <c r="EC13" s="27">
        <f t="shared" si="13"/>
        <v>99.53125</v>
      </c>
      <c r="ED13" s="106" t="s">
        <v>2371</v>
      </c>
      <c r="EE13" s="6" t="s">
        <v>2737</v>
      </c>
      <c r="EF13" s="106" t="s">
        <v>2690</v>
      </c>
      <c r="EG13" s="106">
        <v>8</v>
      </c>
      <c r="EH13" s="1">
        <v>0.31079861111111112</v>
      </c>
      <c r="EI13" s="1">
        <v>0.15324074074074073</v>
      </c>
      <c r="EJ13" s="1">
        <v>7.4884259259259262E-3</v>
      </c>
      <c r="EK13" s="1">
        <v>0.15006944444444445</v>
      </c>
      <c r="EL13">
        <v>484</v>
      </c>
      <c r="EM13">
        <v>251</v>
      </c>
      <c r="EN13">
        <v>214</v>
      </c>
      <c r="EO13">
        <v>4</v>
      </c>
      <c r="EP13">
        <v>0</v>
      </c>
      <c r="EQ13">
        <v>0</v>
      </c>
      <c r="ER13">
        <v>0</v>
      </c>
      <c r="ES13">
        <v>98.17</v>
      </c>
      <c r="ET13" s="106">
        <f t="shared" si="14"/>
        <v>247</v>
      </c>
      <c r="EU13" s="106">
        <v>320</v>
      </c>
      <c r="EV13" s="27">
        <f t="shared" si="15"/>
        <v>77.1875</v>
      </c>
      <c r="EW13" s="106" t="s">
        <v>2371</v>
      </c>
      <c r="EX13" s="6" t="s">
        <v>2737</v>
      </c>
      <c r="EY13" s="106" t="s">
        <v>2690</v>
      </c>
      <c r="EZ13" s="106">
        <v>8</v>
      </c>
      <c r="FA13" s="1">
        <v>6.3009259259259265E-2</v>
      </c>
      <c r="FB13" s="1">
        <v>2.6168981481481477E-2</v>
      </c>
      <c r="FC13" s="1">
        <v>5.0925925925925921E-4</v>
      </c>
      <c r="FD13" s="1">
        <v>3.6331018518518519E-2</v>
      </c>
      <c r="FE13">
        <v>71</v>
      </c>
      <c r="FF13">
        <v>62</v>
      </c>
      <c r="FG13">
        <v>179</v>
      </c>
      <c r="FH13">
        <v>14</v>
      </c>
      <c r="FI13">
        <v>0</v>
      </c>
      <c r="FJ13">
        <v>0</v>
      </c>
      <c r="FK13">
        <v>0</v>
      </c>
      <c r="FL13">
        <v>92.75</v>
      </c>
      <c r="FM13" s="106">
        <f t="shared" si="16"/>
        <v>48</v>
      </c>
      <c r="FN13" s="106"/>
      <c r="FO13" s="27" t="e">
        <f t="shared" si="17"/>
        <v>#DIV/0!</v>
      </c>
      <c r="FP13" s="106" t="s">
        <v>2371</v>
      </c>
      <c r="FQ13" s="6" t="s">
        <v>2737</v>
      </c>
      <c r="FR13" s="106" t="s">
        <v>2690</v>
      </c>
      <c r="FS13" s="106">
        <v>8</v>
      </c>
      <c r="FT13" s="1">
        <v>1.6446759259259262E-2</v>
      </c>
      <c r="FU13" s="1">
        <v>1.3136574074074077E-2</v>
      </c>
      <c r="FV13" s="1">
        <v>1.1574074074074073E-4</v>
      </c>
      <c r="FW13" s="1">
        <v>3.1712962962962958E-3</v>
      </c>
      <c r="FX13">
        <v>35</v>
      </c>
      <c r="FY13">
        <v>62</v>
      </c>
      <c r="FZ13">
        <v>108</v>
      </c>
      <c r="GA13">
        <v>34</v>
      </c>
      <c r="GB13">
        <v>0</v>
      </c>
      <c r="GC13">
        <v>0</v>
      </c>
      <c r="GD13">
        <v>0</v>
      </c>
      <c r="GE13">
        <v>76.06</v>
      </c>
      <c r="GF13" s="106">
        <f t="shared" si="18"/>
        <v>28</v>
      </c>
      <c r="GG13" s="106"/>
      <c r="GH13" s="27"/>
      <c r="GI13" s="106" t="s">
        <v>2371</v>
      </c>
      <c r="GJ13" s="6" t="s">
        <v>2737</v>
      </c>
      <c r="GK13" s="106" t="s">
        <v>2690</v>
      </c>
      <c r="GL13" s="106"/>
      <c r="GM13" s="1">
        <v>4.7453703703703704E-4</v>
      </c>
      <c r="GN13" s="1">
        <v>4.7453703703703704E-4</v>
      </c>
      <c r="GO13" s="1">
        <v>0</v>
      </c>
      <c r="GP13" s="1">
        <v>0</v>
      </c>
      <c r="GQ13">
        <v>2</v>
      </c>
      <c r="GR13">
        <v>2</v>
      </c>
      <c r="GS13">
        <v>20</v>
      </c>
      <c r="GT13">
        <v>5</v>
      </c>
      <c r="GU13">
        <v>0</v>
      </c>
      <c r="GV13">
        <v>0</v>
      </c>
      <c r="GW13">
        <v>0</v>
      </c>
      <c r="GX13">
        <v>80</v>
      </c>
      <c r="GY13" s="106">
        <f t="shared" si="20"/>
        <v>-3</v>
      </c>
      <c r="GZ13" s="106"/>
      <c r="HA13" s="27"/>
      <c r="HB13" s="106" t="s">
        <v>2371</v>
      </c>
      <c r="HC13" s="6" t="s">
        <v>2737</v>
      </c>
      <c r="HD13" s="106" t="s">
        <v>2690</v>
      </c>
      <c r="HE13" s="106">
        <v>8</v>
      </c>
      <c r="HF13" s="1">
        <v>2.673611111111111E-3</v>
      </c>
      <c r="HG13" s="1">
        <v>2.673611111111111E-3</v>
      </c>
      <c r="HH13" s="1">
        <v>0</v>
      </c>
      <c r="HI13" s="1">
        <v>0</v>
      </c>
      <c r="HJ13">
        <v>9</v>
      </c>
      <c r="HK13">
        <v>10</v>
      </c>
      <c r="HL13">
        <v>37</v>
      </c>
      <c r="HM13">
        <v>6</v>
      </c>
      <c r="HN13">
        <v>0</v>
      </c>
      <c r="HO13">
        <v>0</v>
      </c>
      <c r="HP13">
        <v>0</v>
      </c>
      <c r="HQ13">
        <v>86.05</v>
      </c>
      <c r="HR13" s="106">
        <f t="shared" si="22"/>
        <v>4</v>
      </c>
      <c r="HS13" s="106"/>
      <c r="HT13" s="27" t="e">
        <f t="shared" si="23"/>
        <v>#DIV/0!</v>
      </c>
      <c r="HU13" s="106">
        <f t="shared" si="24"/>
        <v>-4</v>
      </c>
      <c r="HV13" s="106" t="s">
        <v>2371</v>
      </c>
      <c r="HW13" s="6" t="s">
        <v>2737</v>
      </c>
      <c r="HX13" s="106" t="s">
        <v>2690</v>
      </c>
      <c r="HY13" s="106">
        <v>8</v>
      </c>
      <c r="HZ13" s="1">
        <v>2.673611111111111E-3</v>
      </c>
      <c r="IA13" s="1">
        <v>2.673611111111111E-3</v>
      </c>
      <c r="IB13" s="1">
        <v>0</v>
      </c>
      <c r="IC13" s="1">
        <v>0</v>
      </c>
      <c r="ID13">
        <v>9</v>
      </c>
      <c r="IE13">
        <v>10</v>
      </c>
      <c r="IF13">
        <v>37</v>
      </c>
      <c r="IG13">
        <v>6</v>
      </c>
      <c r="IH13">
        <v>0</v>
      </c>
      <c r="II13">
        <v>0</v>
      </c>
      <c r="IJ13">
        <v>0</v>
      </c>
      <c r="IK13">
        <v>86.05</v>
      </c>
      <c r="IL13" s="106">
        <f t="shared" si="25"/>
        <v>4</v>
      </c>
      <c r="IM13" s="106"/>
      <c r="IN13" s="27"/>
      <c r="IO13" s="106" t="s">
        <v>2371</v>
      </c>
      <c r="IP13" s="6" t="s">
        <v>2737</v>
      </c>
      <c r="IQ13" s="106" t="s">
        <v>2690</v>
      </c>
      <c r="IR13" s="106">
        <v>8</v>
      </c>
      <c r="IS13" s="1">
        <v>0.3934259259259259</v>
      </c>
      <c r="IT13" s="1">
        <v>0.19571759259259258</v>
      </c>
      <c r="IU13" s="1">
        <v>8.1249999999999985E-3</v>
      </c>
      <c r="IV13" s="1">
        <v>0.18958333333333333</v>
      </c>
      <c r="IW13">
        <v>601</v>
      </c>
      <c r="IX13">
        <v>387</v>
      </c>
      <c r="IY13">
        <v>558</v>
      </c>
      <c r="IZ13">
        <v>63</v>
      </c>
      <c r="JA13">
        <v>0</v>
      </c>
      <c r="JB13">
        <v>0</v>
      </c>
      <c r="JC13">
        <v>0</v>
      </c>
      <c r="JD13">
        <v>89.86</v>
      </c>
      <c r="JE13" s="106">
        <f t="shared" si="27"/>
        <v>324</v>
      </c>
      <c r="JF13" s="106">
        <f t="shared" si="52"/>
        <v>320</v>
      </c>
      <c r="JG13" s="27">
        <f t="shared" si="57"/>
        <v>101.25</v>
      </c>
      <c r="JH13" s="106" t="s">
        <v>2371</v>
      </c>
      <c r="JI13" s="6" t="s">
        <v>2737</v>
      </c>
      <c r="JJ13" s="106" t="s">
        <v>2690</v>
      </c>
      <c r="JK13" s="106">
        <v>8</v>
      </c>
      <c r="JL13" s="1">
        <v>2.4305555555555552E-4</v>
      </c>
      <c r="JM13" s="1">
        <v>2.4305555555555552E-4</v>
      </c>
      <c r="JN13" s="1">
        <v>0</v>
      </c>
      <c r="JO13" s="1">
        <v>0</v>
      </c>
      <c r="JP13">
        <v>1</v>
      </c>
      <c r="JQ13">
        <v>1</v>
      </c>
      <c r="JR13">
        <v>8</v>
      </c>
      <c r="JS13">
        <v>1</v>
      </c>
      <c r="JT13">
        <v>0</v>
      </c>
      <c r="JU13">
        <v>0</v>
      </c>
      <c r="JV13">
        <v>0</v>
      </c>
      <c r="JW13">
        <v>88.89</v>
      </c>
      <c r="JX13" s="106">
        <f t="shared" si="29"/>
        <v>0</v>
      </c>
      <c r="JY13" s="106"/>
      <c r="JZ13" s="27" t="e">
        <f t="shared" si="30"/>
        <v>#DIV/0!</v>
      </c>
      <c r="KA13" s="106" t="s">
        <v>2371</v>
      </c>
      <c r="KB13" s="6" t="s">
        <v>2737</v>
      </c>
      <c r="KC13" s="106" t="s">
        <v>2690</v>
      </c>
      <c r="KD13" s="106">
        <v>8</v>
      </c>
      <c r="KE13" s="1">
        <v>7.8703703703703705E-4</v>
      </c>
      <c r="KF13" s="1">
        <v>7.407407407407407E-4</v>
      </c>
      <c r="KG13" s="1">
        <v>0</v>
      </c>
      <c r="KH13" s="1">
        <v>3.4722222222222222E-5</v>
      </c>
      <c r="KI13">
        <v>1</v>
      </c>
      <c r="KJ13">
        <v>3</v>
      </c>
      <c r="KK13">
        <v>9</v>
      </c>
      <c r="KL13">
        <v>3</v>
      </c>
      <c r="KM13">
        <v>0</v>
      </c>
      <c r="KN13">
        <v>0</v>
      </c>
      <c r="KO13">
        <v>0</v>
      </c>
      <c r="KP13">
        <v>75</v>
      </c>
      <c r="KQ13" s="106">
        <f t="shared" si="31"/>
        <v>0</v>
      </c>
      <c r="KR13" s="106"/>
      <c r="KS13" s="27" t="e">
        <f t="shared" si="32"/>
        <v>#DIV/0!</v>
      </c>
      <c r="KT13" s="106" t="s">
        <v>2371</v>
      </c>
      <c r="KU13" s="6" t="s">
        <v>2737</v>
      </c>
      <c r="KV13" s="106" t="s">
        <v>2690</v>
      </c>
      <c r="KW13" s="106">
        <v>8</v>
      </c>
      <c r="KX13" s="1">
        <v>0</v>
      </c>
      <c r="KY13" s="1">
        <v>0</v>
      </c>
      <c r="KZ13" s="1">
        <v>0</v>
      </c>
      <c r="LA13" s="1">
        <v>0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100</v>
      </c>
      <c r="LJ13" s="106">
        <f t="shared" si="33"/>
        <v>0</v>
      </c>
      <c r="LK13" s="106"/>
      <c r="LL13" s="27" t="e">
        <f t="shared" si="34"/>
        <v>#DIV/0!</v>
      </c>
      <c r="LM13" s="106" t="s">
        <v>2371</v>
      </c>
      <c r="LN13" s="6" t="s">
        <v>2737</v>
      </c>
      <c r="LO13" s="106" t="s">
        <v>2690</v>
      </c>
      <c r="LP13" s="106"/>
      <c r="LQ13" t="e">
        <v>#N/A</v>
      </c>
      <c r="LR13" t="e">
        <v>#N/A</v>
      </c>
      <c r="LS13" t="e">
        <v>#N/A</v>
      </c>
      <c r="LT13" t="e">
        <v>#N/A</v>
      </c>
      <c r="LU13" t="e">
        <v>#N/A</v>
      </c>
      <c r="LV13" t="e">
        <v>#N/A</v>
      </c>
      <c r="LW13" t="e">
        <v>#N/A</v>
      </c>
      <c r="LX13" t="e">
        <v>#N/A</v>
      </c>
      <c r="LY13" t="e">
        <v>#N/A</v>
      </c>
      <c r="LZ13" t="e">
        <v>#N/A</v>
      </c>
      <c r="MA13" t="e">
        <v>#N/A</v>
      </c>
      <c r="MB13" t="e">
        <v>#N/A</v>
      </c>
      <c r="MC13" s="106" t="e">
        <f t="shared" si="35"/>
        <v>#N/A</v>
      </c>
      <c r="MD13" s="106"/>
      <c r="ME13" s="27" t="e">
        <f t="shared" si="58"/>
        <v>#N/A</v>
      </c>
      <c r="MF13" s="106" t="s">
        <v>2371</v>
      </c>
      <c r="MG13" s="6" t="s">
        <v>2737</v>
      </c>
      <c r="MH13" s="106" t="s">
        <v>2690</v>
      </c>
      <c r="MI13" s="106">
        <v>8</v>
      </c>
      <c r="MJ13" s="1">
        <v>0</v>
      </c>
      <c r="MK13" s="1">
        <v>0</v>
      </c>
      <c r="ML13" s="1">
        <v>0</v>
      </c>
      <c r="MM13" s="1">
        <v>0</v>
      </c>
      <c r="MN13">
        <v>0</v>
      </c>
      <c r="MO13">
        <v>0</v>
      </c>
      <c r="MP13">
        <v>3</v>
      </c>
      <c r="MQ13">
        <v>0</v>
      </c>
      <c r="MR13">
        <v>0</v>
      </c>
      <c r="MS13">
        <v>0</v>
      </c>
      <c r="MT13">
        <v>0</v>
      </c>
      <c r="MU13">
        <v>100</v>
      </c>
      <c r="MV13" s="106">
        <f t="shared" si="36"/>
        <v>0</v>
      </c>
      <c r="MW13" s="106"/>
      <c r="MX13" s="27" t="e">
        <f t="shared" si="37"/>
        <v>#DIV/0!</v>
      </c>
      <c r="MY13" s="106" t="s">
        <v>2371</v>
      </c>
      <c r="MZ13" s="6" t="s">
        <v>2737</v>
      </c>
      <c r="NA13" s="106" t="s">
        <v>2690</v>
      </c>
      <c r="NB13" s="106">
        <v>8</v>
      </c>
      <c r="NC13" s="1">
        <v>0</v>
      </c>
      <c r="ND13" s="1">
        <v>0</v>
      </c>
      <c r="NE13" s="1">
        <v>0</v>
      </c>
      <c r="NF13" s="1">
        <v>0</v>
      </c>
      <c r="NG13">
        <v>0</v>
      </c>
      <c r="NH13">
        <v>0</v>
      </c>
      <c r="NI13">
        <v>3</v>
      </c>
      <c r="NJ13">
        <v>0</v>
      </c>
      <c r="NK13">
        <v>0</v>
      </c>
      <c r="NL13">
        <v>0</v>
      </c>
      <c r="NM13">
        <v>0</v>
      </c>
      <c r="NN13">
        <v>100</v>
      </c>
      <c r="NO13" s="106">
        <f t="shared" si="38"/>
        <v>0</v>
      </c>
      <c r="NP13" s="106"/>
      <c r="NQ13" s="27" t="e">
        <f t="shared" si="39"/>
        <v>#DIV/0!</v>
      </c>
      <c r="NR13" s="106" t="s">
        <v>2371</v>
      </c>
      <c r="NS13" s="6" t="s">
        <v>2737</v>
      </c>
      <c r="NT13" s="106" t="s">
        <v>2690</v>
      </c>
      <c r="NU13" s="106">
        <v>8</v>
      </c>
      <c r="NV13" s="1">
        <v>1.0416666666666667E-3</v>
      </c>
      <c r="NW13" s="1">
        <v>9.9537037037037042E-4</v>
      </c>
      <c r="NX13" s="1">
        <v>0</v>
      </c>
      <c r="NY13" s="1">
        <v>3.4722222222222222E-5</v>
      </c>
      <c r="NZ13">
        <v>2</v>
      </c>
      <c r="OA13">
        <v>4</v>
      </c>
      <c r="OB13">
        <v>21</v>
      </c>
      <c r="OC13">
        <v>4</v>
      </c>
      <c r="OD13">
        <v>0</v>
      </c>
      <c r="OE13">
        <v>0</v>
      </c>
      <c r="OF13">
        <v>0</v>
      </c>
      <c r="OG13">
        <v>84</v>
      </c>
      <c r="OH13" s="106">
        <f t="shared" si="40"/>
        <v>0</v>
      </c>
      <c r="OI13" s="106">
        <f t="shared" si="53"/>
        <v>0</v>
      </c>
      <c r="OJ13" s="27" t="e">
        <f t="shared" si="41"/>
        <v>#DIV/0!</v>
      </c>
      <c r="OK13" s="106" t="s">
        <v>2371</v>
      </c>
      <c r="OL13" s="6" t="s">
        <v>2737</v>
      </c>
      <c r="OM13" s="106" t="s">
        <v>2690</v>
      </c>
      <c r="ON13" s="106"/>
      <c r="OO13" s="1">
        <v>0</v>
      </c>
      <c r="OP13" s="1">
        <v>0</v>
      </c>
      <c r="OQ13" s="1">
        <v>0</v>
      </c>
      <c r="OR13" s="1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 s="106">
        <f t="shared" si="54"/>
        <v>0</v>
      </c>
      <c r="PB13" s="106"/>
      <c r="PC13" s="27" t="e">
        <f t="shared" si="42"/>
        <v>#DIV/0!</v>
      </c>
      <c r="PD13" s="106" t="s">
        <v>2371</v>
      </c>
      <c r="PE13" s="6" t="s">
        <v>2737</v>
      </c>
      <c r="PF13" s="106" t="s">
        <v>2690</v>
      </c>
      <c r="PG13" s="106"/>
      <c r="PH13" s="1">
        <v>0</v>
      </c>
      <c r="PI13" s="1">
        <v>0</v>
      </c>
      <c r="PJ13" s="1">
        <v>0</v>
      </c>
      <c r="PK13" s="1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 s="106">
        <f t="shared" si="43"/>
        <v>0</v>
      </c>
      <c r="PU13" s="106"/>
      <c r="PV13" s="27" t="e">
        <f t="shared" si="44"/>
        <v>#DIV/0!</v>
      </c>
      <c r="PW13" s="106" t="s">
        <v>2371</v>
      </c>
      <c r="PX13" s="6" t="s">
        <v>2737</v>
      </c>
      <c r="PY13" s="106" t="s">
        <v>2690</v>
      </c>
      <c r="PZ13" s="106"/>
      <c r="QA13" s="1">
        <v>1.9166666666666669E-2</v>
      </c>
      <c r="QB13" s="1">
        <v>9.5601851851851855E-3</v>
      </c>
      <c r="QC13" s="1">
        <v>1.3541666666666667E-3</v>
      </c>
      <c r="QD13" s="1">
        <v>8.2407407407407412E-3</v>
      </c>
      <c r="QE13">
        <v>2</v>
      </c>
      <c r="QF13">
        <v>30</v>
      </c>
      <c r="QG13">
        <v>27</v>
      </c>
      <c r="QH13">
        <v>3</v>
      </c>
      <c r="QI13">
        <v>0</v>
      </c>
      <c r="QJ13">
        <v>0</v>
      </c>
      <c r="QK13">
        <v>0</v>
      </c>
      <c r="QL13">
        <v>90</v>
      </c>
      <c r="QM13" s="106">
        <f t="shared" si="45"/>
        <v>27</v>
      </c>
      <c r="QN13" s="106"/>
      <c r="QO13" s="27" t="e">
        <f t="shared" si="46"/>
        <v>#DIV/0!</v>
      </c>
      <c r="QP13" s="106" t="s">
        <v>2371</v>
      </c>
      <c r="QQ13" s="6" t="s">
        <v>2737</v>
      </c>
      <c r="QR13" s="106" t="s">
        <v>2690</v>
      </c>
      <c r="QS13" s="106"/>
      <c r="QT13" s="1">
        <v>0.12681712962962963</v>
      </c>
      <c r="QU13" s="1">
        <v>7.5486111111111115E-2</v>
      </c>
      <c r="QV13" s="1">
        <v>5.37037037037037E-3</v>
      </c>
      <c r="QW13" s="1">
        <v>4.594907407407408E-2</v>
      </c>
      <c r="QX13">
        <v>52</v>
      </c>
      <c r="QY13">
        <v>201</v>
      </c>
      <c r="QZ13">
        <v>20</v>
      </c>
      <c r="RA13">
        <v>4</v>
      </c>
      <c r="RB13">
        <v>0</v>
      </c>
      <c r="RC13">
        <v>0</v>
      </c>
      <c r="RD13">
        <v>0</v>
      </c>
      <c r="RE13">
        <v>83.33</v>
      </c>
      <c r="RF13" s="106">
        <v>197</v>
      </c>
      <c r="RG13" s="106"/>
      <c r="RH13" s="27" t="e">
        <f t="shared" si="47"/>
        <v>#DIV/0!</v>
      </c>
      <c r="RI13" s="106" t="s">
        <v>2371</v>
      </c>
      <c r="RJ13" s="6" t="s">
        <v>2737</v>
      </c>
      <c r="RK13" s="106" t="s">
        <v>2690</v>
      </c>
      <c r="RL13" s="106"/>
      <c r="RM13" s="1">
        <v>0</v>
      </c>
      <c r="RN13" s="1">
        <v>0</v>
      </c>
      <c r="RO13" s="1">
        <v>0</v>
      </c>
      <c r="RP13" s="1">
        <v>0</v>
      </c>
      <c r="RQ13">
        <v>0</v>
      </c>
      <c r="RR13">
        <v>0</v>
      </c>
      <c r="RS13">
        <v>120</v>
      </c>
      <c r="RT13">
        <v>13</v>
      </c>
      <c r="RU13">
        <v>0</v>
      </c>
      <c r="RV13">
        <v>0</v>
      </c>
      <c r="RW13">
        <v>0</v>
      </c>
      <c r="RX13">
        <v>90.23</v>
      </c>
      <c r="RY13" s="106">
        <f t="shared" si="48"/>
        <v>-13</v>
      </c>
      <c r="RZ13" s="106"/>
      <c r="SA13" s="27" t="e">
        <f t="shared" si="49"/>
        <v>#DIV/0!</v>
      </c>
      <c r="SB13" s="106" t="s">
        <v>2371</v>
      </c>
      <c r="SC13" s="6" t="s">
        <v>2737</v>
      </c>
      <c r="SD13" s="106" t="s">
        <v>2690</v>
      </c>
      <c r="SE13" s="106"/>
      <c r="SF13" s="1">
        <v>0.14599537037037039</v>
      </c>
      <c r="SG13" s="1">
        <v>8.50462962962963E-2</v>
      </c>
      <c r="SH13" s="1">
        <v>6.7361111111111103E-3</v>
      </c>
      <c r="SI13" s="1">
        <v>5.4201388888888889E-2</v>
      </c>
      <c r="SJ13">
        <v>54</v>
      </c>
      <c r="SK13">
        <v>231</v>
      </c>
      <c r="SL13">
        <v>167</v>
      </c>
      <c r="SM13">
        <v>20</v>
      </c>
      <c r="SN13">
        <v>0</v>
      </c>
      <c r="SO13">
        <v>0</v>
      </c>
      <c r="SP13">
        <v>0</v>
      </c>
      <c r="SQ13">
        <v>89.3</v>
      </c>
      <c r="SR13" s="106">
        <f t="shared" si="50"/>
        <v>211</v>
      </c>
      <c r="SS13" s="106">
        <f t="shared" si="55"/>
        <v>0</v>
      </c>
      <c r="ST13" s="27" t="e">
        <f t="shared" si="51"/>
        <v>#DIV/0!</v>
      </c>
    </row>
    <row r="14" spans="1:514">
      <c r="A14" s="106" t="s">
        <v>2373</v>
      </c>
      <c r="B14" s="6" t="s">
        <v>2737</v>
      </c>
      <c r="C14" s="106" t="s">
        <v>2690</v>
      </c>
      <c r="D14" s="106">
        <v>8</v>
      </c>
      <c r="E14" s="1">
        <v>0.57300925925925927</v>
      </c>
      <c r="F14" s="1">
        <v>0.2442361111111111</v>
      </c>
      <c r="G14" s="1">
        <v>0.11361111111111111</v>
      </c>
      <c r="H14" s="1">
        <v>0.21515046296296295</v>
      </c>
      <c r="I14">
        <v>18</v>
      </c>
      <c r="J14">
        <v>253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 s="106">
        <f t="shared" si="0"/>
        <v>253</v>
      </c>
      <c r="R14" s="106">
        <v>320</v>
      </c>
      <c r="S14" s="27">
        <f t="shared" si="1"/>
        <v>79.0625</v>
      </c>
      <c r="T14" s="106" t="s">
        <v>2373</v>
      </c>
      <c r="U14" s="6" t="s">
        <v>2737</v>
      </c>
      <c r="V14" s="106" t="s">
        <v>2690</v>
      </c>
      <c r="W14" s="106">
        <v>8</v>
      </c>
      <c r="X14" s="1">
        <v>0.60981481481481481</v>
      </c>
      <c r="Y14" s="1">
        <v>0.35099537037037037</v>
      </c>
      <c r="Z14" s="1">
        <v>2.417824074074074E-2</v>
      </c>
      <c r="AA14" s="1">
        <v>0.23461805555555557</v>
      </c>
      <c r="AB14">
        <v>13</v>
      </c>
      <c r="AC14">
        <v>312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106">
        <f t="shared" si="2"/>
        <v>312</v>
      </c>
      <c r="AK14" s="106">
        <v>320</v>
      </c>
      <c r="AL14" s="27">
        <f t="shared" si="3"/>
        <v>97.5</v>
      </c>
      <c r="AM14" s="106" t="s">
        <v>2373</v>
      </c>
      <c r="AN14" s="6" t="s">
        <v>2737</v>
      </c>
      <c r="AO14" s="106" t="s">
        <v>2690</v>
      </c>
      <c r="AP14" s="106">
        <v>8</v>
      </c>
      <c r="AQ14" s="1">
        <v>0.65461805555555552</v>
      </c>
      <c r="AR14" s="1">
        <v>0.35809027777777774</v>
      </c>
      <c r="AS14" s="1">
        <v>4.0983796296296296E-2</v>
      </c>
      <c r="AT14" s="1">
        <v>0.2555324074074074</v>
      </c>
      <c r="AU14">
        <v>8</v>
      </c>
      <c r="AV14">
        <v>379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06">
        <f t="shared" ref="BC14:BC21" si="59">AV14-AX14</f>
        <v>379</v>
      </c>
      <c r="BD14" s="106">
        <v>320</v>
      </c>
      <c r="BE14" s="27">
        <f t="shared" ref="BE14:BE21" si="60">BC14/BD14*100</f>
        <v>118.4375</v>
      </c>
      <c r="BF14" s="106" t="s">
        <v>2373</v>
      </c>
      <c r="BG14" s="6" t="s">
        <v>2737</v>
      </c>
      <c r="BH14" s="106" t="s">
        <v>2690</v>
      </c>
      <c r="BI14" s="106">
        <v>8</v>
      </c>
      <c r="BJ14" s="1">
        <v>0.65163194444444439</v>
      </c>
      <c r="BK14" s="1">
        <v>0.23656250000000001</v>
      </c>
      <c r="BL14" s="1">
        <v>2.4456018518518519E-2</v>
      </c>
      <c r="BM14" s="1">
        <v>0.39061342592592596</v>
      </c>
      <c r="BN14">
        <v>13</v>
      </c>
      <c r="BO14">
        <v>291</v>
      </c>
      <c r="BP14">
        <v>189</v>
      </c>
      <c r="BQ14">
        <v>4</v>
      </c>
      <c r="BR14">
        <v>0</v>
      </c>
      <c r="BS14">
        <v>0</v>
      </c>
      <c r="BT14">
        <v>0</v>
      </c>
      <c r="BU14">
        <v>97.93</v>
      </c>
      <c r="BV14" s="106">
        <f t="shared" ref="BV14:BV21" si="61">BO14-BQ14</f>
        <v>287</v>
      </c>
      <c r="BW14" s="106">
        <v>320</v>
      </c>
      <c r="BX14" s="27">
        <f t="shared" ref="BX14:BX21" si="62">BV14/BW14*100</f>
        <v>89.6875</v>
      </c>
      <c r="BY14" s="106" t="s">
        <v>2373</v>
      </c>
      <c r="BZ14" s="6" t="s">
        <v>2737</v>
      </c>
      <c r="CA14" s="106" t="s">
        <v>2690</v>
      </c>
      <c r="CB14" s="106">
        <v>8</v>
      </c>
      <c r="CC14" s="1">
        <v>0.4729976851851852</v>
      </c>
      <c r="CD14" s="1">
        <v>0.10990740740740741</v>
      </c>
      <c r="CE14" s="1">
        <v>0.12984953703703703</v>
      </c>
      <c r="CF14" s="1">
        <v>0.23322916666666668</v>
      </c>
      <c r="CG14">
        <v>6</v>
      </c>
      <c r="CH14">
        <v>119</v>
      </c>
      <c r="CI14">
        <v>138</v>
      </c>
      <c r="CJ14">
        <v>5</v>
      </c>
      <c r="CK14">
        <v>0</v>
      </c>
      <c r="CL14">
        <v>0</v>
      </c>
      <c r="CM14">
        <v>0</v>
      </c>
      <c r="CN14">
        <v>96.5</v>
      </c>
      <c r="CO14" s="106">
        <f t="shared" si="7"/>
        <v>114</v>
      </c>
      <c r="CP14" s="106">
        <v>200</v>
      </c>
      <c r="CQ14" s="27">
        <f>CO14/CP14*100</f>
        <v>56.999999999999993</v>
      </c>
      <c r="CR14" s="106" t="s">
        <v>2373</v>
      </c>
      <c r="CS14" s="6" t="s">
        <v>2737</v>
      </c>
      <c r="CT14" s="106" t="s">
        <v>2690</v>
      </c>
      <c r="CU14" s="106">
        <v>4</v>
      </c>
      <c r="CV14" s="1">
        <v>0.4729976851851852</v>
      </c>
      <c r="CW14" s="1">
        <v>0.10990740740740741</v>
      </c>
      <c r="CX14" s="1">
        <v>0.12984953703703703</v>
      </c>
      <c r="CY14" s="1">
        <v>0.23322916666666668</v>
      </c>
      <c r="CZ14">
        <v>6</v>
      </c>
      <c r="DA14">
        <v>119</v>
      </c>
      <c r="DB14">
        <v>138</v>
      </c>
      <c r="DC14">
        <v>5</v>
      </c>
      <c r="DD14">
        <v>0</v>
      </c>
      <c r="DE14">
        <v>0</v>
      </c>
      <c r="DF14">
        <v>0</v>
      </c>
      <c r="DG14">
        <v>96.5</v>
      </c>
      <c r="DH14" s="106">
        <f t="shared" si="9"/>
        <v>114</v>
      </c>
      <c r="DI14" s="106">
        <v>160</v>
      </c>
      <c r="DJ14" s="27">
        <f>DH14/DI14*100</f>
        <v>71.25</v>
      </c>
      <c r="DK14" s="106" t="s">
        <v>2373</v>
      </c>
      <c r="DL14" s="6" t="s">
        <v>2737</v>
      </c>
      <c r="DM14" s="106" t="s">
        <v>2690</v>
      </c>
      <c r="DN14" s="106">
        <v>8</v>
      </c>
      <c r="DO14" s="10">
        <v>2.9621064814814813</v>
      </c>
      <c r="DP14" s="10">
        <v>1.2998263888888888</v>
      </c>
      <c r="DQ14" s="1">
        <v>0.33310185185185187</v>
      </c>
      <c r="DR14" s="10">
        <v>1.3291666666666666</v>
      </c>
      <c r="DS14">
        <v>58</v>
      </c>
      <c r="DT14">
        <v>1354</v>
      </c>
      <c r="DU14">
        <v>327</v>
      </c>
      <c r="DV14">
        <v>9</v>
      </c>
      <c r="DW14">
        <v>0</v>
      </c>
      <c r="DX14">
        <v>0</v>
      </c>
      <c r="DY14">
        <v>0</v>
      </c>
      <c r="DZ14">
        <v>97.32</v>
      </c>
      <c r="EA14" s="106">
        <f t="shared" si="11"/>
        <v>1345</v>
      </c>
      <c r="EB14" s="106">
        <f t="shared" si="12"/>
        <v>1440</v>
      </c>
      <c r="EC14" s="27">
        <f t="shared" si="13"/>
        <v>93.402777777777786</v>
      </c>
      <c r="ED14" s="106" t="s">
        <v>2373</v>
      </c>
      <c r="EE14" s="6" t="s">
        <v>2737</v>
      </c>
      <c r="EF14" s="106" t="s">
        <v>2690</v>
      </c>
      <c r="EG14" s="106">
        <v>8</v>
      </c>
      <c r="EH14" s="1">
        <v>0.50633101851851847</v>
      </c>
      <c r="EI14" s="1">
        <v>0.20953703703703705</v>
      </c>
      <c r="EJ14" s="1">
        <v>7.2673611111111105E-2</v>
      </c>
      <c r="EK14" s="1">
        <v>0.22410879629629629</v>
      </c>
      <c r="EL14">
        <v>342</v>
      </c>
      <c r="EM14">
        <v>229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 s="106">
        <f t="shared" si="14"/>
        <v>229</v>
      </c>
      <c r="EU14" s="106">
        <v>320</v>
      </c>
      <c r="EV14" s="27">
        <f t="shared" si="15"/>
        <v>71.5625</v>
      </c>
      <c r="EW14" s="106" t="s">
        <v>2373</v>
      </c>
      <c r="EX14" s="6" t="s">
        <v>2737</v>
      </c>
      <c r="EY14" s="106" t="s">
        <v>2690</v>
      </c>
      <c r="EZ14" s="106">
        <v>8</v>
      </c>
      <c r="FA14" s="1">
        <v>1.261574074074074E-3</v>
      </c>
      <c r="FB14" s="1">
        <v>1.261574074074074E-3</v>
      </c>
      <c r="FC14" s="1">
        <v>0</v>
      </c>
      <c r="FD14" s="1">
        <v>0</v>
      </c>
      <c r="FE14">
        <v>1</v>
      </c>
      <c r="FF14">
        <v>1</v>
      </c>
      <c r="FG14">
        <v>128</v>
      </c>
      <c r="FH14">
        <v>5</v>
      </c>
      <c r="FI14">
        <v>0</v>
      </c>
      <c r="FJ14">
        <v>0</v>
      </c>
      <c r="FK14">
        <v>0</v>
      </c>
      <c r="FL14">
        <v>96.24</v>
      </c>
      <c r="FM14" s="106">
        <f t="shared" si="16"/>
        <v>-4</v>
      </c>
      <c r="FN14" s="106"/>
      <c r="FO14" s="27" t="e">
        <f t="shared" si="17"/>
        <v>#DIV/0!</v>
      </c>
      <c r="FP14" s="106" t="s">
        <v>2373</v>
      </c>
      <c r="FQ14" s="6" t="s">
        <v>2737</v>
      </c>
      <c r="FR14" s="106" t="s">
        <v>2690</v>
      </c>
      <c r="FS14" s="106">
        <v>8</v>
      </c>
      <c r="FT14" s="1">
        <v>8.7037037037037038E-2</v>
      </c>
      <c r="FU14" s="1">
        <v>2.1064814814814814E-2</v>
      </c>
      <c r="FV14" s="1">
        <v>3.5706018518518519E-2</v>
      </c>
      <c r="FW14" s="1">
        <v>3.0254629629629631E-2</v>
      </c>
      <c r="FX14">
        <v>20</v>
      </c>
      <c r="FY14">
        <v>27</v>
      </c>
      <c r="FZ14">
        <v>89</v>
      </c>
      <c r="GA14">
        <v>22</v>
      </c>
      <c r="GB14">
        <v>0</v>
      </c>
      <c r="GC14">
        <v>0</v>
      </c>
      <c r="GD14">
        <v>0</v>
      </c>
      <c r="GE14">
        <v>80.180000000000007</v>
      </c>
      <c r="GF14" s="106">
        <f t="shared" si="18"/>
        <v>5</v>
      </c>
      <c r="GG14" s="106"/>
      <c r="GH14" s="27"/>
      <c r="GI14" s="106" t="s">
        <v>2373</v>
      </c>
      <c r="GJ14" s="6" t="s">
        <v>2737</v>
      </c>
      <c r="GK14" s="106" t="s">
        <v>2690</v>
      </c>
      <c r="GL14" s="106"/>
      <c r="GM14" s="1">
        <v>0</v>
      </c>
      <c r="GN14" s="1">
        <v>0</v>
      </c>
      <c r="GO14" s="1">
        <v>0</v>
      </c>
      <c r="GP14" s="1">
        <v>0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100</v>
      </c>
      <c r="GY14" s="106">
        <f t="shared" si="20"/>
        <v>0</v>
      </c>
      <c r="GZ14" s="106"/>
      <c r="HA14" s="27" t="e">
        <f>GY14/GZ14*100</f>
        <v>#DIV/0!</v>
      </c>
      <c r="HB14" s="106" t="s">
        <v>2373</v>
      </c>
      <c r="HC14" s="6" t="s">
        <v>2737</v>
      </c>
      <c r="HD14" s="106" t="s">
        <v>2690</v>
      </c>
      <c r="HE14" s="106">
        <v>8</v>
      </c>
      <c r="HF14" s="1">
        <v>0</v>
      </c>
      <c r="HG14" s="1">
        <v>0</v>
      </c>
      <c r="HH14" s="1">
        <v>0</v>
      </c>
      <c r="HI14" s="1">
        <v>0</v>
      </c>
      <c r="HJ14">
        <v>0</v>
      </c>
      <c r="HK14">
        <v>0</v>
      </c>
      <c r="HL14">
        <v>16</v>
      </c>
      <c r="HM14">
        <v>2</v>
      </c>
      <c r="HN14">
        <v>0</v>
      </c>
      <c r="HO14">
        <v>0</v>
      </c>
      <c r="HP14">
        <v>0</v>
      </c>
      <c r="HQ14">
        <v>88.89</v>
      </c>
      <c r="HR14" s="106">
        <f t="shared" si="22"/>
        <v>-2</v>
      </c>
      <c r="HS14" s="106"/>
      <c r="HT14" s="27" t="e">
        <f t="shared" si="23"/>
        <v>#DIV/0!</v>
      </c>
      <c r="HU14" s="106">
        <f t="shared" si="24"/>
        <v>2</v>
      </c>
      <c r="HV14" s="106" t="s">
        <v>2373</v>
      </c>
      <c r="HW14" s="6" t="s">
        <v>2737</v>
      </c>
      <c r="HX14" s="106" t="s">
        <v>2690</v>
      </c>
      <c r="HY14" s="106">
        <v>8</v>
      </c>
      <c r="HZ14" s="1">
        <v>0</v>
      </c>
      <c r="IA14" s="1">
        <v>0</v>
      </c>
      <c r="IB14" s="1">
        <v>0</v>
      </c>
      <c r="IC14" s="1">
        <v>0</v>
      </c>
      <c r="ID14">
        <v>0</v>
      </c>
      <c r="IE14">
        <v>0</v>
      </c>
      <c r="IF14">
        <v>19</v>
      </c>
      <c r="IG14">
        <v>3</v>
      </c>
      <c r="IH14">
        <v>0</v>
      </c>
      <c r="II14">
        <v>0</v>
      </c>
      <c r="IJ14">
        <v>0</v>
      </c>
      <c r="IK14">
        <v>86.36</v>
      </c>
      <c r="IL14" s="106">
        <f t="shared" si="25"/>
        <v>-3</v>
      </c>
      <c r="IM14" s="106"/>
      <c r="IN14" s="27" t="e">
        <f t="shared" ref="IN14:IN21" si="63">IL14/IM14*100</f>
        <v>#DIV/0!</v>
      </c>
      <c r="IO14" s="106" t="s">
        <v>2373</v>
      </c>
      <c r="IP14" s="6" t="s">
        <v>2737</v>
      </c>
      <c r="IQ14" s="106" t="s">
        <v>2690</v>
      </c>
      <c r="IR14" s="106">
        <v>8</v>
      </c>
      <c r="IS14" s="1">
        <v>0.59465277777777781</v>
      </c>
      <c r="IT14" s="1">
        <v>0.23187499999999997</v>
      </c>
      <c r="IU14" s="1">
        <v>0.1083912037037037</v>
      </c>
      <c r="IV14" s="1">
        <v>0.25437500000000002</v>
      </c>
      <c r="IW14">
        <v>363</v>
      </c>
      <c r="IX14">
        <v>257</v>
      </c>
      <c r="IY14">
        <v>237</v>
      </c>
      <c r="IZ14">
        <v>30</v>
      </c>
      <c r="JA14">
        <v>0</v>
      </c>
      <c r="JB14">
        <v>0</v>
      </c>
      <c r="JC14">
        <v>0</v>
      </c>
      <c r="JD14">
        <v>88.76</v>
      </c>
      <c r="JE14" s="106">
        <f t="shared" si="27"/>
        <v>227</v>
      </c>
      <c r="JF14" s="106">
        <f t="shared" si="52"/>
        <v>320</v>
      </c>
      <c r="JG14" s="27">
        <f t="shared" si="57"/>
        <v>70.9375</v>
      </c>
      <c r="JH14" s="106" t="s">
        <v>2373</v>
      </c>
      <c r="JI14" s="6" t="s">
        <v>2737</v>
      </c>
      <c r="JJ14" s="106" t="s">
        <v>2690</v>
      </c>
      <c r="JK14" s="106">
        <v>8</v>
      </c>
      <c r="JL14" s="1">
        <v>0</v>
      </c>
      <c r="JM14" s="1">
        <v>0</v>
      </c>
      <c r="JN14" s="1">
        <v>0</v>
      </c>
      <c r="JO14" s="1">
        <v>0</v>
      </c>
      <c r="JP14">
        <v>0</v>
      </c>
      <c r="JQ14">
        <v>0</v>
      </c>
      <c r="JR14">
        <v>7</v>
      </c>
      <c r="JS14">
        <v>0</v>
      </c>
      <c r="JT14">
        <v>0</v>
      </c>
      <c r="JU14">
        <v>0</v>
      </c>
      <c r="JV14">
        <v>0</v>
      </c>
      <c r="JW14">
        <v>100</v>
      </c>
      <c r="JX14" s="106">
        <f t="shared" si="29"/>
        <v>0</v>
      </c>
      <c r="JY14" s="106"/>
      <c r="JZ14" s="27" t="e">
        <f t="shared" si="30"/>
        <v>#DIV/0!</v>
      </c>
      <c r="KA14" s="106" t="s">
        <v>2373</v>
      </c>
      <c r="KB14" s="6" t="s">
        <v>2737</v>
      </c>
      <c r="KC14" s="106" t="s">
        <v>2690</v>
      </c>
      <c r="KD14" s="106">
        <v>8</v>
      </c>
      <c r="KE14" s="1">
        <v>0</v>
      </c>
      <c r="KF14" s="1">
        <v>0</v>
      </c>
      <c r="KG14" s="1">
        <v>0</v>
      </c>
      <c r="KH14" s="1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 s="106">
        <f t="shared" si="31"/>
        <v>0</v>
      </c>
      <c r="KR14" s="106"/>
      <c r="KS14" s="27" t="e">
        <f t="shared" si="32"/>
        <v>#DIV/0!</v>
      </c>
      <c r="KT14" s="106" t="s">
        <v>2373</v>
      </c>
      <c r="KU14" s="6" t="s">
        <v>2737</v>
      </c>
      <c r="KV14" s="106" t="s">
        <v>2690</v>
      </c>
      <c r="KW14" s="106">
        <v>8</v>
      </c>
      <c r="KX14" s="1">
        <v>0</v>
      </c>
      <c r="KY14" s="1">
        <v>0</v>
      </c>
      <c r="KZ14" s="1">
        <v>0</v>
      </c>
      <c r="LA14" s="1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 s="106">
        <f t="shared" si="33"/>
        <v>0</v>
      </c>
      <c r="LK14" s="106"/>
      <c r="LL14" s="27" t="e">
        <f t="shared" si="34"/>
        <v>#DIV/0!</v>
      </c>
      <c r="LM14" s="106" t="s">
        <v>2373</v>
      </c>
      <c r="LN14" s="6" t="s">
        <v>2737</v>
      </c>
      <c r="LO14" s="106" t="s">
        <v>2690</v>
      </c>
      <c r="LP14" s="106"/>
      <c r="LQ14" t="e">
        <v>#N/A</v>
      </c>
      <c r="LR14" t="e">
        <v>#N/A</v>
      </c>
      <c r="LS14" t="e">
        <v>#N/A</v>
      </c>
      <c r="LT14" t="e">
        <v>#N/A</v>
      </c>
      <c r="LU14" t="e">
        <v>#N/A</v>
      </c>
      <c r="LV14" t="e">
        <v>#N/A</v>
      </c>
      <c r="LW14" t="e">
        <v>#N/A</v>
      </c>
      <c r="LX14" t="e">
        <v>#N/A</v>
      </c>
      <c r="LY14" t="e">
        <v>#N/A</v>
      </c>
      <c r="LZ14" t="e">
        <v>#N/A</v>
      </c>
      <c r="MA14" t="e">
        <v>#N/A</v>
      </c>
      <c r="MB14" t="e">
        <v>#N/A</v>
      </c>
      <c r="MC14" s="106" t="e">
        <f t="shared" si="35"/>
        <v>#N/A</v>
      </c>
      <c r="MD14" s="106"/>
      <c r="ME14" s="27" t="e">
        <f t="shared" si="58"/>
        <v>#N/A</v>
      </c>
      <c r="MF14" s="106" t="s">
        <v>2373</v>
      </c>
      <c r="MG14" s="6" t="s">
        <v>2737</v>
      </c>
      <c r="MH14" s="106" t="s">
        <v>2690</v>
      </c>
      <c r="MI14" s="106">
        <v>8</v>
      </c>
      <c r="MJ14" t="e">
        <v>#N/A</v>
      </c>
      <c r="MK14" t="e">
        <v>#N/A</v>
      </c>
      <c r="ML14" t="e">
        <v>#N/A</v>
      </c>
      <c r="MM14" t="e">
        <v>#N/A</v>
      </c>
      <c r="MN14" t="e">
        <v>#N/A</v>
      </c>
      <c r="MO14" t="e">
        <v>#N/A</v>
      </c>
      <c r="MP14" t="e">
        <v>#N/A</v>
      </c>
      <c r="MQ14" t="e">
        <v>#N/A</v>
      </c>
      <c r="MR14" t="e">
        <v>#N/A</v>
      </c>
      <c r="MS14" t="e">
        <v>#N/A</v>
      </c>
      <c r="MT14" t="e">
        <v>#N/A</v>
      </c>
      <c r="MU14" t="e">
        <v>#N/A</v>
      </c>
      <c r="MV14" s="106" t="e">
        <f t="shared" si="36"/>
        <v>#N/A</v>
      </c>
      <c r="MW14" s="106"/>
      <c r="MX14" s="27" t="e">
        <f t="shared" si="37"/>
        <v>#N/A</v>
      </c>
      <c r="MY14" s="106" t="s">
        <v>2373</v>
      </c>
      <c r="MZ14" s="6" t="s">
        <v>2737</v>
      </c>
      <c r="NA14" s="106" t="s">
        <v>2690</v>
      </c>
      <c r="NB14" s="106">
        <v>8</v>
      </c>
      <c r="NC14" t="e">
        <v>#N/A</v>
      </c>
      <c r="ND14" t="e">
        <v>#N/A</v>
      </c>
      <c r="NE14" t="e">
        <v>#N/A</v>
      </c>
      <c r="NF14" t="e">
        <v>#N/A</v>
      </c>
      <c r="NG14" t="e">
        <v>#N/A</v>
      </c>
      <c r="NH14" t="e">
        <v>#N/A</v>
      </c>
      <c r="NI14" t="e">
        <v>#N/A</v>
      </c>
      <c r="NJ14" t="e">
        <v>#N/A</v>
      </c>
      <c r="NK14" t="e">
        <v>#N/A</v>
      </c>
      <c r="NL14" t="e">
        <v>#N/A</v>
      </c>
      <c r="NM14" t="e">
        <v>#N/A</v>
      </c>
      <c r="NN14" t="e">
        <v>#N/A</v>
      </c>
      <c r="NO14" s="106" t="e">
        <f t="shared" si="38"/>
        <v>#N/A</v>
      </c>
      <c r="NP14" s="106"/>
      <c r="NQ14" s="27" t="e">
        <f t="shared" si="39"/>
        <v>#N/A</v>
      </c>
      <c r="NR14" s="106" t="s">
        <v>2373</v>
      </c>
      <c r="NS14" s="6" t="s">
        <v>2737</v>
      </c>
      <c r="NT14" s="106" t="s">
        <v>2690</v>
      </c>
      <c r="NU14" s="106">
        <v>8</v>
      </c>
      <c r="NV14" s="1">
        <v>0</v>
      </c>
      <c r="NW14" s="1">
        <v>0</v>
      </c>
      <c r="NX14" s="1">
        <v>0</v>
      </c>
      <c r="NY14" s="1">
        <v>0</v>
      </c>
      <c r="NZ14">
        <v>0</v>
      </c>
      <c r="OA14">
        <v>0</v>
      </c>
      <c r="OB14">
        <v>7</v>
      </c>
      <c r="OC14">
        <v>0</v>
      </c>
      <c r="OD14">
        <v>0</v>
      </c>
      <c r="OE14">
        <v>0</v>
      </c>
      <c r="OF14">
        <v>0</v>
      </c>
      <c r="OG14">
        <v>100</v>
      </c>
      <c r="OH14" s="106">
        <f t="shared" si="40"/>
        <v>0</v>
      </c>
      <c r="OI14" s="106">
        <f t="shared" si="53"/>
        <v>0</v>
      </c>
      <c r="OJ14" s="27" t="e">
        <f t="shared" si="41"/>
        <v>#DIV/0!</v>
      </c>
      <c r="OK14" s="106" t="s">
        <v>2373</v>
      </c>
      <c r="OL14" s="6" t="s">
        <v>2737</v>
      </c>
      <c r="OM14" s="106" t="s">
        <v>2690</v>
      </c>
      <c r="ON14" s="106"/>
      <c r="OO14" s="1">
        <v>1.3310185185185185E-3</v>
      </c>
      <c r="OP14" s="1">
        <v>1.2962962962962963E-3</v>
      </c>
      <c r="OQ14" s="1">
        <v>3.4722222222222222E-5</v>
      </c>
      <c r="OR14" s="1">
        <v>0</v>
      </c>
      <c r="OS14">
        <v>2</v>
      </c>
      <c r="OT14">
        <v>2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 s="106">
        <f t="shared" si="54"/>
        <v>2</v>
      </c>
      <c r="PB14" s="106"/>
      <c r="PC14" s="27" t="e">
        <f t="shared" si="42"/>
        <v>#DIV/0!</v>
      </c>
      <c r="PD14" s="106" t="s">
        <v>2373</v>
      </c>
      <c r="PE14" s="6" t="s">
        <v>2737</v>
      </c>
      <c r="PF14" s="106" t="s">
        <v>2690</v>
      </c>
      <c r="PG14" s="106">
        <v>8</v>
      </c>
      <c r="PH14" s="1">
        <v>1.1111111111111112E-2</v>
      </c>
      <c r="PI14" s="1">
        <v>9.3750000000000007E-4</v>
      </c>
      <c r="PJ14" s="1">
        <v>9.4444444444444445E-3</v>
      </c>
      <c r="PK14" s="1">
        <v>7.175925925925927E-4</v>
      </c>
      <c r="PL14">
        <v>2</v>
      </c>
      <c r="PM14">
        <v>2</v>
      </c>
      <c r="PN14">
        <v>3</v>
      </c>
      <c r="PO14">
        <v>1</v>
      </c>
      <c r="PP14">
        <v>0</v>
      </c>
      <c r="PQ14">
        <v>0</v>
      </c>
      <c r="PR14">
        <v>0</v>
      </c>
      <c r="PS14">
        <v>75</v>
      </c>
      <c r="PT14" s="106">
        <f t="shared" si="43"/>
        <v>1</v>
      </c>
      <c r="PU14" s="106"/>
      <c r="PV14" s="27" t="e">
        <f t="shared" si="44"/>
        <v>#DIV/0!</v>
      </c>
      <c r="PW14" s="106" t="s">
        <v>2373</v>
      </c>
      <c r="PX14" s="6" t="s">
        <v>2737</v>
      </c>
      <c r="PY14" s="106" t="s">
        <v>2690</v>
      </c>
      <c r="PZ14" s="106">
        <v>8</v>
      </c>
      <c r="QA14" s="1">
        <v>0</v>
      </c>
      <c r="QB14" s="1">
        <v>0</v>
      </c>
      <c r="QC14" s="1">
        <v>0</v>
      </c>
      <c r="QD14" s="1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 s="106">
        <f t="shared" si="45"/>
        <v>0</v>
      </c>
      <c r="QN14" s="106"/>
      <c r="QO14" s="27" t="e">
        <f t="shared" si="46"/>
        <v>#DIV/0!</v>
      </c>
      <c r="QP14" s="106" t="s">
        <v>2373</v>
      </c>
      <c r="QQ14" s="6" t="s">
        <v>2737</v>
      </c>
      <c r="QR14" s="106" t="s">
        <v>2690</v>
      </c>
      <c r="QS14" s="106">
        <v>8</v>
      </c>
      <c r="QT14" s="1">
        <v>8.6180555555555552E-2</v>
      </c>
      <c r="QU14" s="1">
        <v>1.650462962962963E-2</v>
      </c>
      <c r="QV14" s="1">
        <v>3.4525462962962966E-2</v>
      </c>
      <c r="QW14" s="1">
        <v>3.5138888888888893E-2</v>
      </c>
      <c r="QX14">
        <v>17</v>
      </c>
      <c r="QY14">
        <v>18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 s="106">
        <v>18</v>
      </c>
      <c r="RG14" s="106"/>
      <c r="RH14" s="27" t="e">
        <f t="shared" si="47"/>
        <v>#DIV/0!</v>
      </c>
      <c r="RI14" s="106" t="s">
        <v>2373</v>
      </c>
      <c r="RJ14" s="6" t="s">
        <v>2737</v>
      </c>
      <c r="RK14" s="106" t="s">
        <v>2690</v>
      </c>
      <c r="RL14" s="106">
        <v>8</v>
      </c>
      <c r="RM14" s="1" t="e">
        <v>#N/A</v>
      </c>
      <c r="RN14" s="1" t="e">
        <v>#N/A</v>
      </c>
      <c r="RO14" s="1" t="e">
        <v>#N/A</v>
      </c>
      <c r="RP14" s="1" t="e">
        <v>#N/A</v>
      </c>
      <c r="RQ14" t="e">
        <v>#N/A</v>
      </c>
      <c r="RR14" t="e">
        <v>#N/A</v>
      </c>
      <c r="RS14" t="e">
        <v>#N/A</v>
      </c>
      <c r="RT14" t="e">
        <v>#N/A</v>
      </c>
      <c r="RU14" t="e">
        <v>#N/A</v>
      </c>
      <c r="RV14" t="e">
        <v>#N/A</v>
      </c>
      <c r="RW14" t="e">
        <v>#N/A</v>
      </c>
      <c r="RX14" t="e">
        <v>#N/A</v>
      </c>
      <c r="RY14" s="106" t="e">
        <f t="shared" si="48"/>
        <v>#N/A</v>
      </c>
      <c r="RZ14" s="106"/>
      <c r="SA14" s="27" t="e">
        <f t="shared" si="49"/>
        <v>#N/A</v>
      </c>
      <c r="SB14" s="106" t="s">
        <v>2373</v>
      </c>
      <c r="SC14" s="6" t="s">
        <v>2737</v>
      </c>
      <c r="SD14" s="106" t="s">
        <v>2690</v>
      </c>
      <c r="SE14" s="106">
        <v>8</v>
      </c>
      <c r="SF14" s="1">
        <v>9.8622685185185188E-2</v>
      </c>
      <c r="SG14" s="1">
        <v>1.8738425925925926E-2</v>
      </c>
      <c r="SH14" s="1">
        <v>4.4016203703703703E-2</v>
      </c>
      <c r="SI14" s="1">
        <v>3.5856481481481482E-2</v>
      </c>
      <c r="SJ14">
        <v>21</v>
      </c>
      <c r="SK14">
        <v>22</v>
      </c>
      <c r="SL14">
        <v>3</v>
      </c>
      <c r="SM14">
        <v>1</v>
      </c>
      <c r="SN14">
        <v>0</v>
      </c>
      <c r="SO14">
        <v>0</v>
      </c>
      <c r="SP14">
        <v>0</v>
      </c>
      <c r="SQ14">
        <v>75</v>
      </c>
      <c r="SR14" s="106">
        <f t="shared" si="50"/>
        <v>21</v>
      </c>
      <c r="SS14" s="106">
        <f t="shared" si="55"/>
        <v>0</v>
      </c>
      <c r="ST14" s="27" t="e">
        <f t="shared" si="51"/>
        <v>#DIV/0!</v>
      </c>
    </row>
    <row r="15" spans="1:514">
      <c r="A15" s="106" t="s">
        <v>2372</v>
      </c>
      <c r="B15" s="6" t="s">
        <v>2737</v>
      </c>
      <c r="C15" s="106" t="s">
        <v>2690</v>
      </c>
      <c r="D15" s="106">
        <v>8</v>
      </c>
      <c r="E15" s="1">
        <v>0.49513888888888885</v>
      </c>
      <c r="F15" s="1">
        <v>0.31494212962962964</v>
      </c>
      <c r="G15" s="1">
        <v>0.14469907407407409</v>
      </c>
      <c r="H15" s="1">
        <v>3.5474537037037041E-2</v>
      </c>
      <c r="I15">
        <v>19</v>
      </c>
      <c r="J15">
        <v>366</v>
      </c>
      <c r="K15">
        <v>12</v>
      </c>
      <c r="L15">
        <v>0</v>
      </c>
      <c r="M15">
        <v>0</v>
      </c>
      <c r="N15">
        <v>0</v>
      </c>
      <c r="O15">
        <v>0</v>
      </c>
      <c r="P15">
        <v>100</v>
      </c>
      <c r="Q15" s="106">
        <f t="shared" si="0"/>
        <v>366</v>
      </c>
      <c r="R15" s="106">
        <v>320</v>
      </c>
      <c r="S15" s="27">
        <f t="shared" si="1"/>
        <v>114.375</v>
      </c>
      <c r="T15" s="106" t="s">
        <v>2372</v>
      </c>
      <c r="U15" s="6" t="s">
        <v>2737</v>
      </c>
      <c r="V15" s="106" t="s">
        <v>2690</v>
      </c>
      <c r="W15" s="106">
        <v>8</v>
      </c>
      <c r="X15" s="1">
        <v>0.53362268518518519</v>
      </c>
      <c r="Y15" s="1">
        <v>0.33273148148148146</v>
      </c>
      <c r="Z15" s="1">
        <v>0.17527777777777778</v>
      </c>
      <c r="AA15" s="1">
        <v>2.5601851851851851E-2</v>
      </c>
      <c r="AB15">
        <v>25</v>
      </c>
      <c r="AC15">
        <v>345</v>
      </c>
      <c r="AD15">
        <v>9</v>
      </c>
      <c r="AE15">
        <v>0</v>
      </c>
      <c r="AF15">
        <v>0</v>
      </c>
      <c r="AG15">
        <v>0</v>
      </c>
      <c r="AH15">
        <v>0</v>
      </c>
      <c r="AI15">
        <v>100</v>
      </c>
      <c r="AJ15" s="106">
        <f t="shared" si="2"/>
        <v>345</v>
      </c>
      <c r="AK15" s="106">
        <v>320</v>
      </c>
      <c r="AL15" s="27">
        <f t="shared" si="3"/>
        <v>107.8125</v>
      </c>
      <c r="AM15" s="106" t="s">
        <v>2372</v>
      </c>
      <c r="AN15" s="6" t="s">
        <v>2737</v>
      </c>
      <c r="AO15" s="106" t="s">
        <v>2690</v>
      </c>
      <c r="AP15" s="106">
        <v>8</v>
      </c>
      <c r="AQ15" s="1">
        <v>0.48538194444444444</v>
      </c>
      <c r="AR15" s="1">
        <v>0.34142361111111108</v>
      </c>
      <c r="AS15" s="1">
        <v>8.1087962962962959E-2</v>
      </c>
      <c r="AT15" s="1">
        <v>6.2858796296296301E-2</v>
      </c>
      <c r="AU15">
        <v>10</v>
      </c>
      <c r="AV15">
        <v>388</v>
      </c>
      <c r="AW15">
        <v>29</v>
      </c>
      <c r="AX15">
        <v>1</v>
      </c>
      <c r="AY15">
        <v>0</v>
      </c>
      <c r="AZ15">
        <v>0</v>
      </c>
      <c r="BA15">
        <v>0</v>
      </c>
      <c r="BB15">
        <v>96.67</v>
      </c>
      <c r="BC15" s="106">
        <f t="shared" si="59"/>
        <v>387</v>
      </c>
      <c r="BD15" s="106">
        <v>320</v>
      </c>
      <c r="BE15" s="27">
        <f t="shared" si="60"/>
        <v>120.93750000000001</v>
      </c>
      <c r="BF15" s="106" t="s">
        <v>2372</v>
      </c>
      <c r="BG15" s="6" t="s">
        <v>2737</v>
      </c>
      <c r="BH15" s="106" t="s">
        <v>2690</v>
      </c>
      <c r="BI15" s="106">
        <v>8</v>
      </c>
      <c r="BJ15" s="1">
        <v>0.43113425925925924</v>
      </c>
      <c r="BK15" s="1">
        <v>0.36043981481481485</v>
      </c>
      <c r="BL15" s="1">
        <v>5.994212962962963E-2</v>
      </c>
      <c r="BM15" s="1">
        <v>1.074074074074074E-2</v>
      </c>
      <c r="BN15">
        <v>27</v>
      </c>
      <c r="BO15">
        <v>385</v>
      </c>
      <c r="BP15">
        <v>405</v>
      </c>
      <c r="BQ15">
        <v>14</v>
      </c>
      <c r="BR15">
        <v>0</v>
      </c>
      <c r="BS15">
        <v>0</v>
      </c>
      <c r="BT15">
        <v>0</v>
      </c>
      <c r="BU15">
        <v>96.66</v>
      </c>
      <c r="BV15" s="106">
        <f t="shared" si="61"/>
        <v>371</v>
      </c>
      <c r="BW15" s="106">
        <v>320</v>
      </c>
      <c r="BX15" s="27">
        <f t="shared" si="62"/>
        <v>115.9375</v>
      </c>
      <c r="BY15" s="106" t="s">
        <v>2372</v>
      </c>
      <c r="BZ15" s="6" t="s">
        <v>2737</v>
      </c>
      <c r="CA15" s="106" t="s">
        <v>2690</v>
      </c>
      <c r="CB15" s="106">
        <v>8</v>
      </c>
      <c r="CC15" s="1">
        <v>0.49046296296296293</v>
      </c>
      <c r="CD15" s="1">
        <v>0.18961805555555555</v>
      </c>
      <c r="CE15" s="1">
        <v>0.20194444444444445</v>
      </c>
      <c r="CF15" s="1">
        <v>9.8888888888888873E-2</v>
      </c>
      <c r="CG15">
        <v>9</v>
      </c>
      <c r="CH15">
        <v>189</v>
      </c>
      <c r="CI15">
        <v>370</v>
      </c>
      <c r="CJ15">
        <v>4</v>
      </c>
      <c r="CK15">
        <v>0</v>
      </c>
      <c r="CL15">
        <v>0</v>
      </c>
      <c r="CM15">
        <v>0</v>
      </c>
      <c r="CN15">
        <v>98.93</v>
      </c>
      <c r="CO15" s="106">
        <f t="shared" si="7"/>
        <v>185</v>
      </c>
      <c r="CP15" s="106">
        <v>320</v>
      </c>
      <c r="CQ15" s="27">
        <f>CO15/CP15*100</f>
        <v>57.8125</v>
      </c>
      <c r="CR15" s="106" t="s">
        <v>2372</v>
      </c>
      <c r="CS15" s="6" t="s">
        <v>2737</v>
      </c>
      <c r="CT15" s="106" t="s">
        <v>2690</v>
      </c>
      <c r="CU15" s="106">
        <v>8</v>
      </c>
      <c r="CV15" s="1">
        <v>0.68859953703703702</v>
      </c>
      <c r="CW15" s="1">
        <v>0.33759259259259261</v>
      </c>
      <c r="CX15" s="1">
        <v>0.22628472222222221</v>
      </c>
      <c r="CY15" s="1">
        <v>0.12471064814814814</v>
      </c>
      <c r="CZ15">
        <v>11</v>
      </c>
      <c r="DA15">
        <v>290</v>
      </c>
      <c r="DB15">
        <v>370</v>
      </c>
      <c r="DC15">
        <v>4</v>
      </c>
      <c r="DD15">
        <v>0</v>
      </c>
      <c r="DE15">
        <v>0</v>
      </c>
      <c r="DF15">
        <v>0</v>
      </c>
      <c r="DG15">
        <v>98.93</v>
      </c>
      <c r="DH15" s="106">
        <f t="shared" si="9"/>
        <v>286</v>
      </c>
      <c r="DI15" s="106">
        <v>320</v>
      </c>
      <c r="DJ15" s="27">
        <f>DH15/DI15*100</f>
        <v>89.375</v>
      </c>
      <c r="DK15" s="106" t="s">
        <v>2372</v>
      </c>
      <c r="DL15" s="6" t="s">
        <v>2737</v>
      </c>
      <c r="DM15" s="106" t="s">
        <v>2690</v>
      </c>
      <c r="DN15" s="106">
        <v>8</v>
      </c>
      <c r="DO15" s="10">
        <v>2.6338888888888889</v>
      </c>
      <c r="DP15" s="10">
        <v>1.6871412037037039</v>
      </c>
      <c r="DQ15" s="1">
        <v>0.68732638888888886</v>
      </c>
      <c r="DR15" s="1">
        <v>0.25940972222222219</v>
      </c>
      <c r="DS15">
        <v>92</v>
      </c>
      <c r="DT15">
        <v>1774</v>
      </c>
      <c r="DU15">
        <v>825</v>
      </c>
      <c r="DV15">
        <v>19</v>
      </c>
      <c r="DW15">
        <v>0</v>
      </c>
      <c r="DX15">
        <v>0</v>
      </c>
      <c r="DY15">
        <v>0</v>
      </c>
      <c r="DZ15">
        <v>97.75</v>
      </c>
      <c r="EA15" s="106">
        <f t="shared" si="11"/>
        <v>1755</v>
      </c>
      <c r="EB15" s="106">
        <f t="shared" si="12"/>
        <v>1600</v>
      </c>
      <c r="EC15" s="27">
        <f t="shared" si="13"/>
        <v>109.6875</v>
      </c>
      <c r="ED15" s="106" t="s">
        <v>2372</v>
      </c>
      <c r="EE15" s="6" t="s">
        <v>2737</v>
      </c>
      <c r="EF15" s="106" t="s">
        <v>2690</v>
      </c>
      <c r="EG15" s="106">
        <v>8</v>
      </c>
      <c r="EH15" s="1">
        <v>0.37718750000000001</v>
      </c>
      <c r="EI15" s="1">
        <v>0.27983796296296298</v>
      </c>
      <c r="EJ15" s="1">
        <v>6.3020833333333331E-2</v>
      </c>
      <c r="EK15" s="1">
        <v>3.4317129629629628E-2</v>
      </c>
      <c r="EL15">
        <v>332</v>
      </c>
      <c r="EM15">
        <v>345</v>
      </c>
      <c r="EN15">
        <v>13</v>
      </c>
      <c r="EO15">
        <v>0</v>
      </c>
      <c r="EP15">
        <v>0</v>
      </c>
      <c r="EQ15">
        <v>0</v>
      </c>
      <c r="ER15">
        <v>0</v>
      </c>
      <c r="ES15">
        <v>100</v>
      </c>
      <c r="ET15" s="106">
        <f t="shared" si="14"/>
        <v>345</v>
      </c>
      <c r="EU15" s="106">
        <v>320</v>
      </c>
      <c r="EV15" s="27">
        <f t="shared" si="15"/>
        <v>107.8125</v>
      </c>
      <c r="EW15" s="106" t="s">
        <v>2372</v>
      </c>
      <c r="EX15" s="6" t="s">
        <v>2737</v>
      </c>
      <c r="EY15" s="106" t="s">
        <v>2690</v>
      </c>
      <c r="EZ15" s="106">
        <v>8</v>
      </c>
      <c r="FA15" s="1">
        <v>3.3194444444444443E-2</v>
      </c>
      <c r="FB15" s="1">
        <v>2.9201388888888888E-2</v>
      </c>
      <c r="FC15" s="1">
        <v>3.8078703703703707E-3</v>
      </c>
      <c r="FD15" s="1">
        <v>1.7361111111111112E-4</v>
      </c>
      <c r="FE15">
        <v>27</v>
      </c>
      <c r="FF15">
        <v>35</v>
      </c>
      <c r="FG15">
        <v>151</v>
      </c>
      <c r="FH15">
        <v>21</v>
      </c>
      <c r="FI15">
        <v>0</v>
      </c>
      <c r="FJ15">
        <v>0</v>
      </c>
      <c r="FK15">
        <v>0</v>
      </c>
      <c r="FL15">
        <v>87.79</v>
      </c>
      <c r="FM15" s="106">
        <f t="shared" si="16"/>
        <v>14</v>
      </c>
      <c r="FN15" s="106"/>
      <c r="FO15" s="27" t="e">
        <f t="shared" si="17"/>
        <v>#DIV/0!</v>
      </c>
      <c r="FP15" s="106" t="s">
        <v>2372</v>
      </c>
      <c r="FQ15" s="6" t="s">
        <v>2737</v>
      </c>
      <c r="FR15" s="106" t="s">
        <v>2690</v>
      </c>
      <c r="FS15" s="106">
        <v>8</v>
      </c>
      <c r="FT15" s="1">
        <v>8.7037037037037031E-3</v>
      </c>
      <c r="FU15" s="1">
        <v>7.4189814814814813E-3</v>
      </c>
      <c r="FV15" s="1">
        <v>1.2731481481481483E-3</v>
      </c>
      <c r="FW15" s="1">
        <v>0</v>
      </c>
      <c r="FX15">
        <v>9</v>
      </c>
      <c r="FY15">
        <v>12</v>
      </c>
      <c r="FZ15">
        <v>91</v>
      </c>
      <c r="GA15">
        <v>10</v>
      </c>
      <c r="GB15">
        <v>0</v>
      </c>
      <c r="GC15">
        <v>0</v>
      </c>
      <c r="GD15">
        <v>0</v>
      </c>
      <c r="GE15">
        <v>90.1</v>
      </c>
      <c r="GF15" s="106">
        <f t="shared" si="18"/>
        <v>2</v>
      </c>
      <c r="GG15" s="106"/>
      <c r="GH15" s="27"/>
      <c r="GI15" s="106" t="s">
        <v>2372</v>
      </c>
      <c r="GJ15" s="6" t="s">
        <v>2737</v>
      </c>
      <c r="GK15" s="106" t="s">
        <v>2690</v>
      </c>
      <c r="GL15" s="106"/>
      <c r="GM15" s="1">
        <v>4.0509259259259258E-4</v>
      </c>
      <c r="GN15" s="1">
        <v>4.0509259259259258E-4</v>
      </c>
      <c r="GO15" s="1">
        <v>0</v>
      </c>
      <c r="GP15" s="1">
        <v>0</v>
      </c>
      <c r="GQ15">
        <v>1</v>
      </c>
      <c r="GR15">
        <v>1</v>
      </c>
      <c r="GS15">
        <v>28</v>
      </c>
      <c r="GT15">
        <v>1</v>
      </c>
      <c r="GU15">
        <v>0</v>
      </c>
      <c r="GV15">
        <v>0</v>
      </c>
      <c r="GW15">
        <v>0</v>
      </c>
      <c r="GX15">
        <v>96.55</v>
      </c>
      <c r="GY15" s="106">
        <f t="shared" si="20"/>
        <v>0</v>
      </c>
      <c r="GZ15" s="106"/>
      <c r="HA15" s="27" t="e">
        <f>GY15/GZ15*100</f>
        <v>#DIV/0!</v>
      </c>
      <c r="HB15" s="106" t="s">
        <v>2372</v>
      </c>
      <c r="HC15" s="6" t="s">
        <v>2737</v>
      </c>
      <c r="HD15" s="106" t="s">
        <v>2690</v>
      </c>
      <c r="HE15" s="106">
        <v>8</v>
      </c>
      <c r="HF15" s="1">
        <v>2.3726851851851851E-3</v>
      </c>
      <c r="HG15" s="1">
        <v>2.3032407407407407E-3</v>
      </c>
      <c r="HH15" s="1">
        <v>6.9444444444444444E-5</v>
      </c>
      <c r="HI15" s="1">
        <v>0</v>
      </c>
      <c r="HJ15">
        <v>2</v>
      </c>
      <c r="HK15">
        <v>3</v>
      </c>
      <c r="HL15">
        <v>9</v>
      </c>
      <c r="HM15">
        <v>3</v>
      </c>
      <c r="HN15">
        <v>0</v>
      </c>
      <c r="HO15">
        <v>0</v>
      </c>
      <c r="HP15">
        <v>0</v>
      </c>
      <c r="HQ15">
        <v>75</v>
      </c>
      <c r="HR15" s="106">
        <f t="shared" si="22"/>
        <v>0</v>
      </c>
      <c r="HS15" s="106"/>
      <c r="HT15" s="27" t="e">
        <f t="shared" si="23"/>
        <v>#DIV/0!</v>
      </c>
      <c r="HU15" s="106">
        <f t="shared" si="24"/>
        <v>0</v>
      </c>
      <c r="HV15" s="106" t="s">
        <v>2372</v>
      </c>
      <c r="HW15" s="6" t="s">
        <v>2737</v>
      </c>
      <c r="HX15" s="106" t="s">
        <v>2690</v>
      </c>
      <c r="HY15" s="106">
        <v>8</v>
      </c>
      <c r="HZ15" s="1">
        <v>2.3726851851851851E-3</v>
      </c>
      <c r="IA15" s="1">
        <v>2.3032407407407407E-3</v>
      </c>
      <c r="IB15" s="1">
        <v>6.9444444444444444E-5</v>
      </c>
      <c r="IC15" s="1">
        <v>0</v>
      </c>
      <c r="ID15">
        <v>2</v>
      </c>
      <c r="IE15">
        <v>3</v>
      </c>
      <c r="IF15">
        <v>9</v>
      </c>
      <c r="IG15">
        <v>3</v>
      </c>
      <c r="IH15">
        <v>0</v>
      </c>
      <c r="II15">
        <v>0</v>
      </c>
      <c r="IJ15">
        <v>0</v>
      </c>
      <c r="IK15">
        <v>75</v>
      </c>
      <c r="IL15" s="106">
        <f t="shared" si="25"/>
        <v>0</v>
      </c>
      <c r="IM15" s="106"/>
      <c r="IN15" s="27" t="e">
        <f t="shared" si="63"/>
        <v>#DIV/0!</v>
      </c>
      <c r="IO15" s="106" t="s">
        <v>2372</v>
      </c>
      <c r="IP15" s="6" t="s">
        <v>2737</v>
      </c>
      <c r="IQ15" s="106" t="s">
        <v>2690</v>
      </c>
      <c r="IR15" s="106">
        <v>8</v>
      </c>
      <c r="IS15" s="1">
        <v>0.42188657407407404</v>
      </c>
      <c r="IT15" s="1">
        <v>0.31917824074074075</v>
      </c>
      <c r="IU15" s="1">
        <v>6.8206018518518527E-2</v>
      </c>
      <c r="IV15" s="1">
        <v>3.4502314814814812E-2</v>
      </c>
      <c r="IW15">
        <v>371</v>
      </c>
      <c r="IX15">
        <v>396</v>
      </c>
      <c r="IY15">
        <v>292</v>
      </c>
      <c r="IZ15">
        <v>35</v>
      </c>
      <c r="JA15">
        <v>0</v>
      </c>
      <c r="JB15">
        <v>0</v>
      </c>
      <c r="JC15">
        <v>0</v>
      </c>
      <c r="JD15">
        <v>89.3</v>
      </c>
      <c r="JE15" s="106">
        <f t="shared" si="27"/>
        <v>361</v>
      </c>
      <c r="JF15" s="106">
        <f t="shared" si="52"/>
        <v>320</v>
      </c>
      <c r="JG15" s="27">
        <f t="shared" si="57"/>
        <v>112.8125</v>
      </c>
      <c r="JH15" s="106" t="s">
        <v>2372</v>
      </c>
      <c r="JI15" s="6" t="s">
        <v>2737</v>
      </c>
      <c r="JJ15" s="106" t="s">
        <v>2690</v>
      </c>
      <c r="JK15" s="106">
        <v>8</v>
      </c>
      <c r="JL15" s="1">
        <v>0</v>
      </c>
      <c r="JM15" s="1">
        <v>0</v>
      </c>
      <c r="JN15" s="1">
        <v>0</v>
      </c>
      <c r="JO15" s="1">
        <v>0</v>
      </c>
      <c r="JP15">
        <v>0</v>
      </c>
      <c r="JQ15">
        <v>0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100</v>
      </c>
      <c r="JX15" s="106">
        <f t="shared" si="29"/>
        <v>0</v>
      </c>
      <c r="JY15" s="106"/>
      <c r="JZ15" s="27" t="e">
        <f t="shared" si="30"/>
        <v>#DIV/0!</v>
      </c>
      <c r="KA15" s="106" t="s">
        <v>2372</v>
      </c>
      <c r="KB15" s="6" t="s">
        <v>2737</v>
      </c>
      <c r="KC15" s="106" t="s">
        <v>2690</v>
      </c>
      <c r="KD15" s="106">
        <v>8</v>
      </c>
      <c r="KE15" s="1">
        <v>0</v>
      </c>
      <c r="KF15" s="1">
        <v>0</v>
      </c>
      <c r="KG15" s="1">
        <v>0</v>
      </c>
      <c r="KH15" s="1">
        <v>0</v>
      </c>
      <c r="KI15">
        <v>0</v>
      </c>
      <c r="KJ15">
        <v>0</v>
      </c>
      <c r="KK15">
        <v>3</v>
      </c>
      <c r="KL15">
        <v>0</v>
      </c>
      <c r="KM15">
        <v>0</v>
      </c>
      <c r="KN15">
        <v>0</v>
      </c>
      <c r="KO15">
        <v>0</v>
      </c>
      <c r="KP15">
        <v>100</v>
      </c>
      <c r="KQ15" s="106">
        <f t="shared" si="31"/>
        <v>0</v>
      </c>
      <c r="KR15" s="106"/>
      <c r="KS15" s="27" t="e">
        <f t="shared" si="32"/>
        <v>#DIV/0!</v>
      </c>
      <c r="KT15" s="106" t="s">
        <v>2372</v>
      </c>
      <c r="KU15" s="6" t="s">
        <v>2737</v>
      </c>
      <c r="KV15" s="106" t="s">
        <v>2690</v>
      </c>
      <c r="KW15" s="106">
        <v>8</v>
      </c>
      <c r="KX15" s="1">
        <v>0</v>
      </c>
      <c r="KY15" s="1">
        <v>0</v>
      </c>
      <c r="KZ15" s="1">
        <v>0</v>
      </c>
      <c r="LA15" s="1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 s="106">
        <f t="shared" si="33"/>
        <v>0</v>
      </c>
      <c r="LK15" s="106"/>
      <c r="LL15" s="27" t="e">
        <f t="shared" si="34"/>
        <v>#DIV/0!</v>
      </c>
      <c r="LM15" s="106" t="s">
        <v>2372</v>
      </c>
      <c r="LN15" s="6" t="s">
        <v>2737</v>
      </c>
      <c r="LO15" s="106" t="s">
        <v>2690</v>
      </c>
      <c r="LP15" s="106"/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t="e">
        <v>#N/A</v>
      </c>
      <c r="LX15" t="e">
        <v>#N/A</v>
      </c>
      <c r="LY15" t="e">
        <v>#N/A</v>
      </c>
      <c r="LZ15" t="e">
        <v>#N/A</v>
      </c>
      <c r="MA15" t="e">
        <v>#N/A</v>
      </c>
      <c r="MB15" t="e">
        <v>#N/A</v>
      </c>
      <c r="MC15" s="106" t="e">
        <f t="shared" si="35"/>
        <v>#N/A</v>
      </c>
      <c r="MD15" s="106"/>
      <c r="ME15" s="27" t="e">
        <f t="shared" si="58"/>
        <v>#N/A</v>
      </c>
      <c r="MF15" s="106" t="s">
        <v>2372</v>
      </c>
      <c r="MG15" s="6" t="s">
        <v>2737</v>
      </c>
      <c r="MH15" s="106" t="s">
        <v>2690</v>
      </c>
      <c r="MI15" s="106">
        <v>8</v>
      </c>
      <c r="MJ15" t="e">
        <v>#N/A</v>
      </c>
      <c r="MK15" t="e">
        <v>#N/A</v>
      </c>
      <c r="ML15" t="e">
        <v>#N/A</v>
      </c>
      <c r="MM15" t="e">
        <v>#N/A</v>
      </c>
      <c r="MN15" t="e">
        <v>#N/A</v>
      </c>
      <c r="MO15" t="e">
        <v>#N/A</v>
      </c>
      <c r="MP15" t="e">
        <v>#N/A</v>
      </c>
      <c r="MQ15" t="e">
        <v>#N/A</v>
      </c>
      <c r="MR15" t="e">
        <v>#N/A</v>
      </c>
      <c r="MS15" t="e">
        <v>#N/A</v>
      </c>
      <c r="MT15" t="e">
        <v>#N/A</v>
      </c>
      <c r="MU15" t="e">
        <v>#N/A</v>
      </c>
      <c r="MV15" s="106" t="e">
        <f t="shared" si="36"/>
        <v>#N/A</v>
      </c>
      <c r="MW15" s="106"/>
      <c r="MX15" s="27" t="e">
        <f t="shared" si="37"/>
        <v>#N/A</v>
      </c>
      <c r="MY15" s="106" t="s">
        <v>2372</v>
      </c>
      <c r="MZ15" s="6" t="s">
        <v>2737</v>
      </c>
      <c r="NA15" s="106" t="s">
        <v>2690</v>
      </c>
      <c r="NB15" s="106">
        <v>8</v>
      </c>
      <c r="NC15" t="e">
        <v>#N/A</v>
      </c>
      <c r="ND15" t="e">
        <v>#N/A</v>
      </c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s="106" t="e">
        <f t="shared" si="38"/>
        <v>#N/A</v>
      </c>
      <c r="NP15" s="106"/>
      <c r="NQ15" s="27" t="e">
        <f t="shared" si="39"/>
        <v>#N/A</v>
      </c>
      <c r="NR15" s="106" t="s">
        <v>2372</v>
      </c>
      <c r="NS15" s="6" t="s">
        <v>2737</v>
      </c>
      <c r="NT15" s="106" t="s">
        <v>2690</v>
      </c>
      <c r="NU15" s="106">
        <v>8</v>
      </c>
      <c r="NV15" s="1">
        <v>0</v>
      </c>
      <c r="NW15" s="1">
        <v>0</v>
      </c>
      <c r="NX15" s="1">
        <v>0</v>
      </c>
      <c r="NY15" s="1">
        <v>0</v>
      </c>
      <c r="NZ15">
        <v>0</v>
      </c>
      <c r="OA15">
        <v>0</v>
      </c>
      <c r="OB15">
        <v>4</v>
      </c>
      <c r="OC15">
        <v>0</v>
      </c>
      <c r="OD15">
        <v>0</v>
      </c>
      <c r="OE15">
        <v>0</v>
      </c>
      <c r="OF15">
        <v>0</v>
      </c>
      <c r="OG15">
        <v>100</v>
      </c>
      <c r="OH15" s="106">
        <f t="shared" si="40"/>
        <v>0</v>
      </c>
      <c r="OI15" s="106">
        <f t="shared" si="53"/>
        <v>0</v>
      </c>
      <c r="OJ15" s="27" t="e">
        <f t="shared" si="41"/>
        <v>#DIV/0!</v>
      </c>
      <c r="OK15" s="106" t="s">
        <v>2372</v>
      </c>
      <c r="OL15" s="6" t="s">
        <v>2737</v>
      </c>
      <c r="OM15" s="106" t="s">
        <v>2690</v>
      </c>
      <c r="ON15" s="106"/>
      <c r="OO15" s="1">
        <v>0</v>
      </c>
      <c r="OP15" s="1">
        <v>0</v>
      </c>
      <c r="OQ15" s="1">
        <v>0</v>
      </c>
      <c r="OR15" s="1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 s="106">
        <f t="shared" si="54"/>
        <v>0</v>
      </c>
      <c r="PB15" s="106"/>
      <c r="PC15" s="27" t="e">
        <f t="shared" si="42"/>
        <v>#DIV/0!</v>
      </c>
      <c r="PD15" s="106" t="s">
        <v>2372</v>
      </c>
      <c r="PE15" s="6" t="s">
        <v>2737</v>
      </c>
      <c r="PF15" s="106" t="s">
        <v>2690</v>
      </c>
      <c r="PG15" s="106"/>
      <c r="PH15" s="1">
        <v>0</v>
      </c>
      <c r="PI15" s="1">
        <v>0</v>
      </c>
      <c r="PJ15" s="1">
        <v>0</v>
      </c>
      <c r="PK15" s="1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 s="106">
        <f t="shared" si="43"/>
        <v>0</v>
      </c>
      <c r="PU15" s="106"/>
      <c r="PV15" s="27" t="e">
        <f t="shared" si="44"/>
        <v>#DIV/0!</v>
      </c>
      <c r="PW15" s="106" t="s">
        <v>2372</v>
      </c>
      <c r="PX15" s="6" t="s">
        <v>2737</v>
      </c>
      <c r="PY15" s="106" t="s">
        <v>2690</v>
      </c>
      <c r="PZ15" s="106"/>
      <c r="QA15" s="1">
        <v>5.8125000000000003E-2</v>
      </c>
      <c r="QB15" s="1">
        <v>4.5960648148148146E-2</v>
      </c>
      <c r="QC15" s="1">
        <v>9.9074074074074082E-3</v>
      </c>
      <c r="QD15" s="1">
        <v>2.2453703703703702E-3</v>
      </c>
      <c r="QE15">
        <v>2</v>
      </c>
      <c r="QF15">
        <v>53</v>
      </c>
      <c r="QG15">
        <v>50</v>
      </c>
      <c r="QH15">
        <v>3</v>
      </c>
      <c r="QI15">
        <v>0</v>
      </c>
      <c r="QJ15">
        <v>0</v>
      </c>
      <c r="QK15">
        <v>0</v>
      </c>
      <c r="QL15">
        <v>94.34</v>
      </c>
      <c r="QM15" s="106">
        <f t="shared" si="45"/>
        <v>50</v>
      </c>
      <c r="QN15" s="106"/>
      <c r="QO15" s="27" t="e">
        <f t="shared" si="46"/>
        <v>#DIV/0!</v>
      </c>
      <c r="QP15" s="106" t="s">
        <v>2372</v>
      </c>
      <c r="QQ15" s="6" t="s">
        <v>2737</v>
      </c>
      <c r="QR15" s="106" t="s">
        <v>2690</v>
      </c>
      <c r="QS15" s="106"/>
      <c r="QT15" s="1">
        <v>0.15671296296296297</v>
      </c>
      <c r="QU15" s="1">
        <v>0.12868055555555555</v>
      </c>
      <c r="QV15" s="1">
        <v>2.5972222222222219E-2</v>
      </c>
      <c r="QW15" s="1">
        <v>2.0486111111111113E-3</v>
      </c>
      <c r="QX15">
        <v>19</v>
      </c>
      <c r="QY15">
        <v>120</v>
      </c>
      <c r="QZ15">
        <v>25</v>
      </c>
      <c r="RA15">
        <v>3</v>
      </c>
      <c r="RB15">
        <v>0</v>
      </c>
      <c r="RC15">
        <v>0</v>
      </c>
      <c r="RD15">
        <v>0</v>
      </c>
      <c r="RE15">
        <v>89.29</v>
      </c>
      <c r="RF15" s="106">
        <v>117</v>
      </c>
      <c r="RG15" s="106"/>
      <c r="RH15" s="27" t="e">
        <f t="shared" si="47"/>
        <v>#DIV/0!</v>
      </c>
      <c r="RI15" s="106" t="s">
        <v>2372</v>
      </c>
      <c r="RJ15" s="6" t="s">
        <v>2737</v>
      </c>
      <c r="RK15" s="106" t="s">
        <v>2690</v>
      </c>
      <c r="RL15" s="106"/>
      <c r="RM15" s="1">
        <v>2.1446759259259259E-2</v>
      </c>
      <c r="RN15" s="1">
        <v>2.0613425925925927E-2</v>
      </c>
      <c r="RO15" s="1">
        <v>8.3333333333333339E-4</v>
      </c>
      <c r="RP15" s="1">
        <v>0</v>
      </c>
      <c r="RQ15">
        <v>1</v>
      </c>
      <c r="RR15">
        <v>9</v>
      </c>
      <c r="RS15">
        <v>45</v>
      </c>
      <c r="RT15">
        <v>14</v>
      </c>
      <c r="RU15">
        <v>0</v>
      </c>
      <c r="RV15">
        <v>0</v>
      </c>
      <c r="RW15">
        <v>0</v>
      </c>
      <c r="RX15">
        <v>76.27</v>
      </c>
      <c r="RY15" s="106">
        <f t="shared" si="48"/>
        <v>-5</v>
      </c>
      <c r="RZ15" s="106"/>
      <c r="SA15" s="27" t="e">
        <f t="shared" si="49"/>
        <v>#DIV/0!</v>
      </c>
      <c r="SB15" s="106" t="s">
        <v>2372</v>
      </c>
      <c r="SC15" s="6" t="s">
        <v>2737</v>
      </c>
      <c r="SD15" s="106" t="s">
        <v>2690</v>
      </c>
      <c r="SE15" s="106"/>
      <c r="SF15" s="1">
        <v>0.23630787037037038</v>
      </c>
      <c r="SG15" s="1">
        <v>0.19526620370370371</v>
      </c>
      <c r="SH15" s="1">
        <v>3.6724537037037035E-2</v>
      </c>
      <c r="SI15" s="1">
        <v>4.3055555555555555E-3</v>
      </c>
      <c r="SJ15">
        <v>22</v>
      </c>
      <c r="SK15">
        <v>182</v>
      </c>
      <c r="SL15">
        <v>120</v>
      </c>
      <c r="SM15">
        <v>20</v>
      </c>
      <c r="SN15">
        <v>0</v>
      </c>
      <c r="SO15">
        <v>0</v>
      </c>
      <c r="SP15">
        <v>0</v>
      </c>
      <c r="SQ15">
        <v>85.71</v>
      </c>
      <c r="SR15" s="106">
        <f t="shared" si="50"/>
        <v>162</v>
      </c>
      <c r="SS15" s="106">
        <f t="shared" si="55"/>
        <v>0</v>
      </c>
      <c r="ST15" s="27" t="e">
        <f t="shared" si="51"/>
        <v>#DIV/0!</v>
      </c>
    </row>
    <row r="16" spans="1:514">
      <c r="A16" s="106" t="s">
        <v>2374</v>
      </c>
      <c r="B16" s="6" t="s">
        <v>2737</v>
      </c>
      <c r="C16" s="106" t="s">
        <v>2690</v>
      </c>
      <c r="D16" s="106">
        <v>8</v>
      </c>
      <c r="E16" s="1">
        <v>0.37854166666666672</v>
      </c>
      <c r="F16" s="1">
        <v>0.32451388888888888</v>
      </c>
      <c r="G16" s="1">
        <v>3.6759259259259255E-2</v>
      </c>
      <c r="H16" s="1">
        <v>1.7245370370370369E-2</v>
      </c>
      <c r="I16">
        <v>16</v>
      </c>
      <c r="J16">
        <v>329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s="106">
        <f t="shared" si="0"/>
        <v>329</v>
      </c>
      <c r="R16" s="106">
        <v>320</v>
      </c>
      <c r="S16" s="27">
        <f t="shared" si="1"/>
        <v>102.8125</v>
      </c>
      <c r="T16" s="106" t="s">
        <v>2374</v>
      </c>
      <c r="U16" s="6" t="s">
        <v>2737</v>
      </c>
      <c r="V16" s="106" t="s">
        <v>2690</v>
      </c>
      <c r="W16" s="106">
        <v>8</v>
      </c>
      <c r="X16" s="1">
        <v>0.37717592592592591</v>
      </c>
      <c r="Y16" s="1">
        <v>0.32444444444444448</v>
      </c>
      <c r="Z16" s="1">
        <v>3.3321759259259259E-2</v>
      </c>
      <c r="AA16" s="1">
        <v>1.9386574074074073E-2</v>
      </c>
      <c r="AB16">
        <v>27</v>
      </c>
      <c r="AC16">
        <v>374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106">
        <f t="shared" si="2"/>
        <v>374</v>
      </c>
      <c r="AK16" s="106">
        <v>320</v>
      </c>
      <c r="AL16" s="27">
        <f t="shared" si="3"/>
        <v>116.875</v>
      </c>
      <c r="AM16" s="106" t="s">
        <v>2374</v>
      </c>
      <c r="AN16" s="6" t="s">
        <v>2737</v>
      </c>
      <c r="AO16" s="106" t="s">
        <v>2690</v>
      </c>
      <c r="AP16" s="106">
        <v>8</v>
      </c>
      <c r="AQ16" s="1">
        <v>0.3967013888888889</v>
      </c>
      <c r="AR16" s="1">
        <v>0.3368518518518519</v>
      </c>
      <c r="AS16" s="1">
        <v>3.172453703703703E-2</v>
      </c>
      <c r="AT16" s="1">
        <v>2.8125000000000001E-2</v>
      </c>
      <c r="AU16">
        <v>10</v>
      </c>
      <c r="AV16">
        <v>373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100</v>
      </c>
      <c r="BC16" s="106">
        <f t="shared" si="59"/>
        <v>373</v>
      </c>
      <c r="BD16" s="106">
        <v>320</v>
      </c>
      <c r="BE16" s="27">
        <f t="shared" si="60"/>
        <v>116.56249999999999</v>
      </c>
      <c r="BF16" s="106" t="s">
        <v>2374</v>
      </c>
      <c r="BG16" s="6" t="s">
        <v>2737</v>
      </c>
      <c r="BH16" s="106" t="s">
        <v>2690</v>
      </c>
      <c r="BI16" s="106">
        <v>8</v>
      </c>
      <c r="BJ16" s="1">
        <v>0.42106481481481484</v>
      </c>
      <c r="BK16" s="1">
        <v>0.3457986111111111</v>
      </c>
      <c r="BL16" s="1">
        <v>4.8078703703703707E-2</v>
      </c>
      <c r="BM16" s="1">
        <v>2.7175925925925926E-2</v>
      </c>
      <c r="BN16">
        <v>15</v>
      </c>
      <c r="BO16">
        <v>387</v>
      </c>
      <c r="BP16">
        <v>199</v>
      </c>
      <c r="BQ16">
        <v>14</v>
      </c>
      <c r="BR16">
        <v>0</v>
      </c>
      <c r="BS16">
        <v>0</v>
      </c>
      <c r="BT16">
        <v>0</v>
      </c>
      <c r="BU16">
        <v>93.43</v>
      </c>
      <c r="BV16" s="106">
        <f t="shared" si="61"/>
        <v>373</v>
      </c>
      <c r="BW16" s="106">
        <v>320</v>
      </c>
      <c r="BX16" s="27">
        <f t="shared" si="62"/>
        <v>116.56249999999999</v>
      </c>
      <c r="BY16" s="106" t="s">
        <v>2374</v>
      </c>
      <c r="BZ16" s="6" t="s">
        <v>2737</v>
      </c>
      <c r="CA16" s="106" t="s">
        <v>2690</v>
      </c>
      <c r="CB16" s="106">
        <v>8</v>
      </c>
      <c r="CC16" s="1">
        <v>0.24667824074074074</v>
      </c>
      <c r="CD16" s="1">
        <v>0.10362268518518518</v>
      </c>
      <c r="CE16" s="1">
        <v>0.13024305555555557</v>
      </c>
      <c r="CF16" s="1">
        <v>1.2800925925925926E-2</v>
      </c>
      <c r="CG16">
        <v>12</v>
      </c>
      <c r="CH16">
        <v>185</v>
      </c>
      <c r="CI16">
        <v>294</v>
      </c>
      <c r="CJ16">
        <v>5</v>
      </c>
      <c r="CK16">
        <v>0</v>
      </c>
      <c r="CL16">
        <v>0</v>
      </c>
      <c r="CM16">
        <v>0</v>
      </c>
      <c r="CN16">
        <v>98.33</v>
      </c>
      <c r="CO16" s="106">
        <f t="shared" si="7"/>
        <v>180</v>
      </c>
      <c r="CP16" s="106">
        <v>200</v>
      </c>
      <c r="CQ16" s="27">
        <f>CO16/CP16*100</f>
        <v>90</v>
      </c>
      <c r="CR16" s="106" t="s">
        <v>2374</v>
      </c>
      <c r="CS16" s="6" t="s">
        <v>2737</v>
      </c>
      <c r="CT16" s="106" t="s">
        <v>2690</v>
      </c>
      <c r="CU16" s="106">
        <v>4</v>
      </c>
      <c r="CV16" s="1">
        <v>0.24667824074074074</v>
      </c>
      <c r="CW16" s="1">
        <v>0.10362268518518518</v>
      </c>
      <c r="CX16" s="1">
        <v>0.13024305555555557</v>
      </c>
      <c r="CY16" s="1">
        <v>1.2800925925925926E-2</v>
      </c>
      <c r="CZ16">
        <v>12</v>
      </c>
      <c r="DA16">
        <v>185</v>
      </c>
      <c r="DB16">
        <v>294</v>
      </c>
      <c r="DC16">
        <v>5</v>
      </c>
      <c r="DD16">
        <v>0</v>
      </c>
      <c r="DE16">
        <v>0</v>
      </c>
      <c r="DF16">
        <v>0</v>
      </c>
      <c r="DG16">
        <v>98.33</v>
      </c>
      <c r="DH16" s="106">
        <f t="shared" si="9"/>
        <v>180</v>
      </c>
      <c r="DI16" s="106">
        <v>160</v>
      </c>
      <c r="DJ16" s="27">
        <f>DH16/DI16*100</f>
        <v>112.5</v>
      </c>
      <c r="DK16" s="106" t="s">
        <v>2374</v>
      </c>
      <c r="DL16" s="6" t="s">
        <v>2737</v>
      </c>
      <c r="DM16" s="106" t="s">
        <v>2690</v>
      </c>
      <c r="DN16" s="106">
        <v>8</v>
      </c>
      <c r="DO16" s="10">
        <v>1.8201736111111113</v>
      </c>
      <c r="DP16" s="10">
        <v>1.4352546296296296</v>
      </c>
      <c r="DQ16" s="1">
        <v>0.28015046296296298</v>
      </c>
      <c r="DR16" s="1">
        <v>0.10475694444444444</v>
      </c>
      <c r="DS16">
        <v>80</v>
      </c>
      <c r="DT16">
        <v>1648</v>
      </c>
      <c r="DU16">
        <v>494</v>
      </c>
      <c r="DV16">
        <v>19</v>
      </c>
      <c r="DW16">
        <v>0</v>
      </c>
      <c r="DX16">
        <v>0</v>
      </c>
      <c r="DY16">
        <v>0</v>
      </c>
      <c r="DZ16">
        <v>96.3</v>
      </c>
      <c r="EA16" s="106">
        <f t="shared" si="11"/>
        <v>1629</v>
      </c>
      <c r="EB16" s="106">
        <f t="shared" si="12"/>
        <v>1440</v>
      </c>
      <c r="EC16" s="27">
        <f t="shared" si="13"/>
        <v>113.12500000000001</v>
      </c>
      <c r="ED16" s="106" t="s">
        <v>2374</v>
      </c>
      <c r="EE16" s="6" t="s">
        <v>2737</v>
      </c>
      <c r="EF16" s="106" t="s">
        <v>2690</v>
      </c>
      <c r="EG16" s="106">
        <v>8</v>
      </c>
      <c r="EH16" s="1">
        <v>0.34871527777777778</v>
      </c>
      <c r="EI16" s="1">
        <v>0.25071759259259258</v>
      </c>
      <c r="EJ16" s="1">
        <v>5.9618055555555556E-2</v>
      </c>
      <c r="EK16" s="1">
        <v>3.8368055555555551E-2</v>
      </c>
      <c r="EL16">
        <v>487</v>
      </c>
      <c r="EM16">
        <v>283</v>
      </c>
      <c r="EN16">
        <v>45</v>
      </c>
      <c r="EO16">
        <v>0</v>
      </c>
      <c r="EP16">
        <v>0</v>
      </c>
      <c r="EQ16">
        <v>0</v>
      </c>
      <c r="ER16">
        <v>0</v>
      </c>
      <c r="ES16">
        <v>100</v>
      </c>
      <c r="ET16" s="106">
        <f t="shared" si="14"/>
        <v>283</v>
      </c>
      <c r="EU16" s="106">
        <v>320</v>
      </c>
      <c r="EV16" s="27">
        <f t="shared" si="15"/>
        <v>88.4375</v>
      </c>
      <c r="EW16" s="106" t="s">
        <v>2374</v>
      </c>
      <c r="EX16" s="6" t="s">
        <v>2737</v>
      </c>
      <c r="EY16" s="106" t="s">
        <v>2690</v>
      </c>
      <c r="EZ16" s="106">
        <v>8</v>
      </c>
      <c r="FA16" s="1">
        <v>2.0405092592592593E-2</v>
      </c>
      <c r="FB16" s="1">
        <v>4.2708333333333339E-3</v>
      </c>
      <c r="FC16" s="1">
        <v>4.9537037037037041E-3</v>
      </c>
      <c r="FD16" s="1">
        <v>1.1168981481481481E-2</v>
      </c>
      <c r="FE16">
        <v>9</v>
      </c>
      <c r="FF16">
        <v>13</v>
      </c>
      <c r="FG16">
        <v>79</v>
      </c>
      <c r="FH16">
        <v>11</v>
      </c>
      <c r="FI16">
        <v>0</v>
      </c>
      <c r="FJ16">
        <v>0</v>
      </c>
      <c r="FK16">
        <v>0</v>
      </c>
      <c r="FL16">
        <v>87.78</v>
      </c>
      <c r="FM16" s="106">
        <f t="shared" si="16"/>
        <v>2</v>
      </c>
      <c r="FN16" s="106"/>
      <c r="FO16" s="27" t="e">
        <f t="shared" si="17"/>
        <v>#DIV/0!</v>
      </c>
      <c r="FP16" s="106" t="s">
        <v>2374</v>
      </c>
      <c r="FQ16" s="6" t="s">
        <v>2737</v>
      </c>
      <c r="FR16" s="106" t="s">
        <v>2690</v>
      </c>
      <c r="FS16" s="106">
        <v>8</v>
      </c>
      <c r="FT16" s="1">
        <v>3.5717592592592592E-2</v>
      </c>
      <c r="FU16" s="1">
        <v>6.9791666666666674E-3</v>
      </c>
      <c r="FV16" s="1">
        <v>6.4699074074074069E-3</v>
      </c>
      <c r="FW16" s="1">
        <v>2.225694444444444E-2</v>
      </c>
      <c r="FX16">
        <v>20</v>
      </c>
      <c r="FY16">
        <v>24</v>
      </c>
      <c r="FZ16">
        <v>147</v>
      </c>
      <c r="GA16">
        <v>18</v>
      </c>
      <c r="GB16">
        <v>0</v>
      </c>
      <c r="GC16">
        <v>0</v>
      </c>
      <c r="GD16">
        <v>0</v>
      </c>
      <c r="GE16">
        <v>89.09</v>
      </c>
      <c r="GF16" s="106">
        <f t="shared" si="18"/>
        <v>6</v>
      </c>
      <c r="GG16" s="106"/>
      <c r="GH16" s="27"/>
      <c r="GI16" s="106" t="s">
        <v>2374</v>
      </c>
      <c r="GJ16" s="6" t="s">
        <v>2737</v>
      </c>
      <c r="GK16" s="106" t="s">
        <v>2690</v>
      </c>
      <c r="GL16" s="106"/>
      <c r="GM16" s="1">
        <v>0</v>
      </c>
      <c r="GN16" s="1">
        <v>0</v>
      </c>
      <c r="GO16" s="1">
        <v>0</v>
      </c>
      <c r="GP16" s="1">
        <v>0</v>
      </c>
      <c r="GQ16">
        <v>0</v>
      </c>
      <c r="GR16">
        <v>0</v>
      </c>
      <c r="GS16">
        <v>13</v>
      </c>
      <c r="GT16">
        <v>0</v>
      </c>
      <c r="GU16">
        <v>0</v>
      </c>
      <c r="GV16">
        <v>0</v>
      </c>
      <c r="GW16">
        <v>0</v>
      </c>
      <c r="GX16">
        <v>100</v>
      </c>
      <c r="GY16" s="106">
        <f t="shared" si="20"/>
        <v>0</v>
      </c>
      <c r="GZ16" s="106"/>
      <c r="HA16" s="27" t="e">
        <f>GY16/GZ16*100</f>
        <v>#DIV/0!</v>
      </c>
      <c r="HB16" s="106" t="s">
        <v>2374</v>
      </c>
      <c r="HC16" s="6" t="s">
        <v>2737</v>
      </c>
      <c r="HD16" s="106" t="s">
        <v>2690</v>
      </c>
      <c r="HE16" s="106">
        <v>8</v>
      </c>
      <c r="HF16" s="1">
        <v>4.1666666666666666E-3</v>
      </c>
      <c r="HG16" s="1">
        <v>6.2500000000000001E-4</v>
      </c>
      <c r="HH16" s="1">
        <v>3.0555555555555557E-3</v>
      </c>
      <c r="HI16" s="1">
        <v>4.7453703703703704E-4</v>
      </c>
      <c r="HJ16">
        <v>2</v>
      </c>
      <c r="HK16">
        <v>2</v>
      </c>
      <c r="HL16">
        <v>23</v>
      </c>
      <c r="HM16">
        <v>2</v>
      </c>
      <c r="HN16">
        <v>0</v>
      </c>
      <c r="HO16">
        <v>0</v>
      </c>
      <c r="HP16">
        <v>0</v>
      </c>
      <c r="HQ16">
        <v>92</v>
      </c>
      <c r="HR16" s="106">
        <f t="shared" si="22"/>
        <v>0</v>
      </c>
      <c r="HS16" s="106"/>
      <c r="HT16" s="27" t="e">
        <f t="shared" si="23"/>
        <v>#DIV/0!</v>
      </c>
      <c r="HU16" s="106">
        <f t="shared" si="24"/>
        <v>0</v>
      </c>
      <c r="HV16" s="106" t="s">
        <v>2374</v>
      </c>
      <c r="HW16" s="6" t="s">
        <v>2737</v>
      </c>
      <c r="HX16" s="106" t="s">
        <v>2690</v>
      </c>
      <c r="HY16" s="106">
        <v>8</v>
      </c>
      <c r="HZ16" s="1">
        <v>4.1666666666666666E-3</v>
      </c>
      <c r="IA16" s="1">
        <v>6.2500000000000001E-4</v>
      </c>
      <c r="IB16" s="1">
        <v>3.0555555555555557E-3</v>
      </c>
      <c r="IC16" s="1">
        <v>4.7453703703703704E-4</v>
      </c>
      <c r="ID16">
        <v>2</v>
      </c>
      <c r="IE16">
        <v>2</v>
      </c>
      <c r="IF16">
        <v>23</v>
      </c>
      <c r="IG16">
        <v>2</v>
      </c>
      <c r="IH16">
        <v>0</v>
      </c>
      <c r="II16">
        <v>0</v>
      </c>
      <c r="IJ16">
        <v>0</v>
      </c>
      <c r="IK16">
        <v>92</v>
      </c>
      <c r="IL16" s="106">
        <f t="shared" si="25"/>
        <v>0</v>
      </c>
      <c r="IM16" s="106"/>
      <c r="IN16" s="27" t="e">
        <f t="shared" si="63"/>
        <v>#DIV/0!</v>
      </c>
      <c r="IO16" s="106" t="s">
        <v>2374</v>
      </c>
      <c r="IP16" s="6" t="s">
        <v>2737</v>
      </c>
      <c r="IQ16" s="106" t="s">
        <v>2690</v>
      </c>
      <c r="IR16" s="106">
        <v>8</v>
      </c>
      <c r="IS16" s="1">
        <v>0.40902777777777777</v>
      </c>
      <c r="IT16" s="1">
        <v>0.26260416666666669</v>
      </c>
      <c r="IU16" s="1">
        <v>7.4120370370370378E-2</v>
      </c>
      <c r="IV16" s="1">
        <v>7.228009259259259E-2</v>
      </c>
      <c r="IW16">
        <v>518</v>
      </c>
      <c r="IX16">
        <v>322</v>
      </c>
      <c r="IY16">
        <v>307</v>
      </c>
      <c r="IZ16">
        <v>31</v>
      </c>
      <c r="JA16">
        <v>0</v>
      </c>
      <c r="JB16">
        <v>0</v>
      </c>
      <c r="JC16">
        <v>0</v>
      </c>
      <c r="JD16">
        <v>90.83</v>
      </c>
      <c r="JE16" s="106">
        <f t="shared" si="27"/>
        <v>291</v>
      </c>
      <c r="JF16" s="106">
        <f t="shared" si="52"/>
        <v>320</v>
      </c>
      <c r="JG16" s="27">
        <f t="shared" si="57"/>
        <v>90.9375</v>
      </c>
      <c r="JH16" s="106" t="s">
        <v>2374</v>
      </c>
      <c r="JI16" s="6" t="s">
        <v>2737</v>
      </c>
      <c r="JJ16" s="106" t="s">
        <v>2690</v>
      </c>
      <c r="JK16" s="106">
        <v>8</v>
      </c>
      <c r="JL16" s="1">
        <v>0</v>
      </c>
      <c r="JM16" s="1">
        <v>0</v>
      </c>
      <c r="JN16" s="1">
        <v>0</v>
      </c>
      <c r="JO16" s="1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 s="106">
        <f t="shared" si="29"/>
        <v>0</v>
      </c>
      <c r="JY16" s="106"/>
      <c r="JZ16" s="27" t="e">
        <f t="shared" si="30"/>
        <v>#DIV/0!</v>
      </c>
      <c r="KA16" s="106" t="s">
        <v>2374</v>
      </c>
      <c r="KB16" s="6" t="s">
        <v>2737</v>
      </c>
      <c r="KC16" s="106" t="s">
        <v>2690</v>
      </c>
      <c r="KD16" s="106">
        <v>8</v>
      </c>
      <c r="KE16" s="1">
        <v>1.0416666666666667E-4</v>
      </c>
      <c r="KF16" s="1">
        <v>1.0416666666666667E-4</v>
      </c>
      <c r="KG16" s="1">
        <v>0</v>
      </c>
      <c r="KH16" s="1">
        <v>0</v>
      </c>
      <c r="KI16">
        <v>1</v>
      </c>
      <c r="KJ16">
        <v>0</v>
      </c>
      <c r="KK16">
        <v>2</v>
      </c>
      <c r="KL16">
        <v>0</v>
      </c>
      <c r="KM16">
        <v>0</v>
      </c>
      <c r="KN16">
        <v>0</v>
      </c>
      <c r="KO16">
        <v>0</v>
      </c>
      <c r="KP16">
        <v>100</v>
      </c>
      <c r="KQ16" s="106">
        <f t="shared" si="31"/>
        <v>0</v>
      </c>
      <c r="KR16" s="106"/>
      <c r="KS16" s="27" t="e">
        <f t="shared" si="32"/>
        <v>#DIV/0!</v>
      </c>
      <c r="KT16" s="106" t="s">
        <v>2374</v>
      </c>
      <c r="KU16" s="6" t="s">
        <v>2737</v>
      </c>
      <c r="KV16" s="106" t="s">
        <v>2690</v>
      </c>
      <c r="KW16" s="106">
        <v>8</v>
      </c>
      <c r="KX16" s="1">
        <v>0</v>
      </c>
      <c r="KY16" s="1">
        <v>0</v>
      </c>
      <c r="KZ16" s="1">
        <v>0</v>
      </c>
      <c r="LA16" s="1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 s="106">
        <f t="shared" si="33"/>
        <v>0</v>
      </c>
      <c r="LK16" s="106"/>
      <c r="LL16" s="27" t="e">
        <f t="shared" si="34"/>
        <v>#DIV/0!</v>
      </c>
      <c r="LM16" s="106" t="s">
        <v>2374</v>
      </c>
      <c r="LN16" s="6" t="s">
        <v>2737</v>
      </c>
      <c r="LO16" s="106" t="s">
        <v>2690</v>
      </c>
      <c r="LP16" s="106"/>
      <c r="LQ16" t="e">
        <v>#N/A</v>
      </c>
      <c r="LR16" t="e">
        <v>#N/A</v>
      </c>
      <c r="LS16" t="e">
        <v>#N/A</v>
      </c>
      <c r="LT16" t="e">
        <v>#N/A</v>
      </c>
      <c r="LU16" t="e">
        <v>#N/A</v>
      </c>
      <c r="LV16" t="e">
        <v>#N/A</v>
      </c>
      <c r="LW16" t="e">
        <v>#N/A</v>
      </c>
      <c r="LX16" t="e">
        <v>#N/A</v>
      </c>
      <c r="LY16" t="e">
        <v>#N/A</v>
      </c>
      <c r="LZ16" t="e">
        <v>#N/A</v>
      </c>
      <c r="MA16" t="e">
        <v>#N/A</v>
      </c>
      <c r="MB16" t="e">
        <v>#N/A</v>
      </c>
      <c r="MC16" s="106" t="e">
        <f t="shared" si="35"/>
        <v>#N/A</v>
      </c>
      <c r="MD16" s="106"/>
      <c r="ME16" s="27" t="e">
        <f t="shared" si="58"/>
        <v>#N/A</v>
      </c>
      <c r="MF16" s="106" t="s">
        <v>2374</v>
      </c>
      <c r="MG16" s="6" t="s">
        <v>2737</v>
      </c>
      <c r="MH16" s="106" t="s">
        <v>2690</v>
      </c>
      <c r="MI16" s="106">
        <v>8</v>
      </c>
      <c r="MJ16" t="e">
        <v>#N/A</v>
      </c>
      <c r="MK16" t="e">
        <v>#N/A</v>
      </c>
      <c r="ML16" t="e">
        <v>#N/A</v>
      </c>
      <c r="MM16" t="e">
        <v>#N/A</v>
      </c>
      <c r="MN16" t="e">
        <v>#N/A</v>
      </c>
      <c r="MO16" t="e">
        <v>#N/A</v>
      </c>
      <c r="MP16" t="e">
        <v>#N/A</v>
      </c>
      <c r="MQ16" t="e">
        <v>#N/A</v>
      </c>
      <c r="MR16" t="e">
        <v>#N/A</v>
      </c>
      <c r="MS16" t="e">
        <v>#N/A</v>
      </c>
      <c r="MT16" t="e">
        <v>#N/A</v>
      </c>
      <c r="MU16" t="e">
        <v>#N/A</v>
      </c>
      <c r="MV16" s="106" t="e">
        <f t="shared" si="36"/>
        <v>#N/A</v>
      </c>
      <c r="MW16" s="106"/>
      <c r="MX16" s="27" t="e">
        <f t="shared" si="37"/>
        <v>#N/A</v>
      </c>
      <c r="MY16" s="106" t="s">
        <v>2374</v>
      </c>
      <c r="MZ16" s="6" t="s">
        <v>2737</v>
      </c>
      <c r="NA16" s="106" t="s">
        <v>2690</v>
      </c>
      <c r="NB16" s="106">
        <v>8</v>
      </c>
      <c r="NC16" t="e">
        <v>#N/A</v>
      </c>
      <c r="ND16" t="e">
        <v>#N/A</v>
      </c>
      <c r="NE16" t="e">
        <v>#N/A</v>
      </c>
      <c r="NF16" t="e">
        <v>#N/A</v>
      </c>
      <c r="NG16" t="e">
        <v>#N/A</v>
      </c>
      <c r="NH16" t="e">
        <v>#N/A</v>
      </c>
      <c r="NI16" t="e">
        <v>#N/A</v>
      </c>
      <c r="NJ16" t="e">
        <v>#N/A</v>
      </c>
      <c r="NK16" t="e">
        <v>#N/A</v>
      </c>
      <c r="NL16" t="e">
        <v>#N/A</v>
      </c>
      <c r="NM16" t="e">
        <v>#N/A</v>
      </c>
      <c r="NN16" t="e">
        <v>#N/A</v>
      </c>
      <c r="NO16" s="106" t="e">
        <f t="shared" si="38"/>
        <v>#N/A</v>
      </c>
      <c r="NP16" s="106"/>
      <c r="NQ16" s="27" t="e">
        <f t="shared" si="39"/>
        <v>#N/A</v>
      </c>
      <c r="NR16" s="106" t="s">
        <v>2374</v>
      </c>
      <c r="NS16" s="6" t="s">
        <v>2737</v>
      </c>
      <c r="NT16" s="106" t="s">
        <v>2690</v>
      </c>
      <c r="NU16" s="106">
        <v>8</v>
      </c>
      <c r="NV16" s="1">
        <v>1.0416666666666667E-4</v>
      </c>
      <c r="NW16" s="1">
        <v>1.0416666666666667E-4</v>
      </c>
      <c r="NX16" s="1">
        <v>0</v>
      </c>
      <c r="NY16" s="1">
        <v>0</v>
      </c>
      <c r="NZ16">
        <v>1</v>
      </c>
      <c r="OA16">
        <v>0</v>
      </c>
      <c r="OB16">
        <v>2</v>
      </c>
      <c r="OC16">
        <v>0</v>
      </c>
      <c r="OD16">
        <v>0</v>
      </c>
      <c r="OE16">
        <v>0</v>
      </c>
      <c r="OF16">
        <v>0</v>
      </c>
      <c r="OG16">
        <v>100</v>
      </c>
      <c r="OH16" s="106">
        <f t="shared" si="40"/>
        <v>0</v>
      </c>
      <c r="OI16" s="106">
        <f t="shared" si="53"/>
        <v>0</v>
      </c>
      <c r="OJ16" s="27" t="e">
        <f t="shared" si="41"/>
        <v>#DIV/0!</v>
      </c>
      <c r="OK16" s="106" t="s">
        <v>2374</v>
      </c>
      <c r="OL16" s="6" t="s">
        <v>2737</v>
      </c>
      <c r="OM16" s="106" t="s">
        <v>2690</v>
      </c>
      <c r="ON16" s="106"/>
      <c r="OO16" s="1">
        <v>0</v>
      </c>
      <c r="OP16" s="1">
        <v>0</v>
      </c>
      <c r="OQ16" s="1">
        <v>0</v>
      </c>
      <c r="OR16" s="1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 s="106">
        <f t="shared" si="54"/>
        <v>0</v>
      </c>
      <c r="PB16" s="106"/>
      <c r="PC16" s="27" t="e">
        <f t="shared" si="42"/>
        <v>#DIV/0!</v>
      </c>
      <c r="PD16" s="106" t="s">
        <v>2374</v>
      </c>
      <c r="PE16" s="6" t="s">
        <v>2737</v>
      </c>
      <c r="PF16" s="106" t="s">
        <v>2690</v>
      </c>
      <c r="PG16" s="106"/>
      <c r="PH16" s="1">
        <v>0</v>
      </c>
      <c r="PI16" s="1">
        <v>0</v>
      </c>
      <c r="PJ16" s="1">
        <v>0</v>
      </c>
      <c r="PK16" s="1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 s="106">
        <f t="shared" si="43"/>
        <v>0</v>
      </c>
      <c r="PU16" s="106"/>
      <c r="PV16" s="27" t="e">
        <f t="shared" si="44"/>
        <v>#DIV/0!</v>
      </c>
      <c r="PW16" s="106" t="s">
        <v>2374</v>
      </c>
      <c r="PX16" s="6" t="s">
        <v>2737</v>
      </c>
      <c r="PY16" s="106" t="s">
        <v>2690</v>
      </c>
      <c r="PZ16" s="106"/>
      <c r="QA16" s="1">
        <v>0.13949074074074075</v>
      </c>
      <c r="QB16" s="1">
        <v>5.0694444444444452E-2</v>
      </c>
      <c r="QC16" s="1">
        <v>8.1631944444444438E-2</v>
      </c>
      <c r="QD16" s="1">
        <v>7.1412037037037043E-3</v>
      </c>
      <c r="QE16">
        <v>4</v>
      </c>
      <c r="QF16">
        <v>88</v>
      </c>
      <c r="QG16">
        <v>86</v>
      </c>
      <c r="QH16">
        <v>2</v>
      </c>
      <c r="QI16">
        <v>0</v>
      </c>
      <c r="QJ16">
        <v>0</v>
      </c>
      <c r="QK16">
        <v>0</v>
      </c>
      <c r="QL16">
        <v>97.73</v>
      </c>
      <c r="QM16" s="106">
        <f t="shared" si="45"/>
        <v>86</v>
      </c>
      <c r="QN16" s="106"/>
      <c r="QO16" s="27" t="e">
        <f t="shared" si="46"/>
        <v>#DIV/0!</v>
      </c>
      <c r="QP16" s="106" t="s">
        <v>2374</v>
      </c>
      <c r="QQ16" s="6" t="s">
        <v>2737</v>
      </c>
      <c r="QR16" s="106" t="s">
        <v>2690</v>
      </c>
      <c r="QS16" s="106"/>
      <c r="QT16" s="1">
        <v>0.15457175925925926</v>
      </c>
      <c r="QU16" s="1">
        <v>9.8715277777777777E-2</v>
      </c>
      <c r="QV16" s="1">
        <v>2.7199074074074073E-2</v>
      </c>
      <c r="QW16" s="1">
        <v>2.8645833333333332E-2</v>
      </c>
      <c r="QX16">
        <v>39</v>
      </c>
      <c r="QY16">
        <v>162</v>
      </c>
      <c r="QZ16">
        <v>34</v>
      </c>
      <c r="RA16">
        <v>0</v>
      </c>
      <c r="RB16">
        <v>0</v>
      </c>
      <c r="RC16">
        <v>0</v>
      </c>
      <c r="RD16">
        <v>0</v>
      </c>
      <c r="RE16">
        <v>100</v>
      </c>
      <c r="RF16" s="106">
        <v>162</v>
      </c>
      <c r="RG16" s="106"/>
      <c r="RH16" s="27" t="e">
        <f t="shared" si="47"/>
        <v>#DIV/0!</v>
      </c>
      <c r="RI16" s="106" t="s">
        <v>2374</v>
      </c>
      <c r="RJ16" s="6" t="s">
        <v>2737</v>
      </c>
      <c r="RK16" s="106" t="s">
        <v>2690</v>
      </c>
      <c r="RL16" s="106"/>
      <c r="RM16" s="1">
        <v>0</v>
      </c>
      <c r="RN16" s="1">
        <v>0</v>
      </c>
      <c r="RO16" s="1">
        <v>0</v>
      </c>
      <c r="RP16" s="1">
        <v>0</v>
      </c>
      <c r="RQ16">
        <v>0</v>
      </c>
      <c r="RR16">
        <v>0</v>
      </c>
      <c r="RS16">
        <v>69</v>
      </c>
      <c r="RT16">
        <v>2</v>
      </c>
      <c r="RU16">
        <v>0</v>
      </c>
      <c r="RV16">
        <v>0</v>
      </c>
      <c r="RW16">
        <v>0</v>
      </c>
      <c r="RX16">
        <v>97.18</v>
      </c>
      <c r="RY16" s="106">
        <f t="shared" si="48"/>
        <v>-2</v>
      </c>
      <c r="RZ16" s="106"/>
      <c r="SA16" s="27" t="e">
        <f t="shared" si="49"/>
        <v>#DIV/0!</v>
      </c>
      <c r="SB16" s="106" t="s">
        <v>2374</v>
      </c>
      <c r="SC16" s="6" t="s">
        <v>2737</v>
      </c>
      <c r="SD16" s="106" t="s">
        <v>2690</v>
      </c>
      <c r="SE16" s="106"/>
      <c r="SF16" s="1">
        <v>0.29415509259259259</v>
      </c>
      <c r="SG16" s="1">
        <v>0.1494212962962963</v>
      </c>
      <c r="SH16" s="1">
        <v>0.10884259259259259</v>
      </c>
      <c r="SI16" s="1">
        <v>3.5891203703703703E-2</v>
      </c>
      <c r="SJ16">
        <v>43</v>
      </c>
      <c r="SK16">
        <v>250</v>
      </c>
      <c r="SL16">
        <v>189</v>
      </c>
      <c r="SM16">
        <v>4</v>
      </c>
      <c r="SN16">
        <v>0</v>
      </c>
      <c r="SO16">
        <v>0</v>
      </c>
      <c r="SP16">
        <v>0</v>
      </c>
      <c r="SQ16">
        <v>97.93</v>
      </c>
      <c r="SR16" s="106">
        <f t="shared" si="50"/>
        <v>246</v>
      </c>
      <c r="SS16" s="106">
        <f t="shared" si="55"/>
        <v>0</v>
      </c>
      <c r="ST16" s="27" t="e">
        <f t="shared" si="51"/>
        <v>#DIV/0!</v>
      </c>
    </row>
    <row r="17" spans="1:514">
      <c r="A17" s="106" t="s">
        <v>1269</v>
      </c>
      <c r="B17" s="6" t="s">
        <v>2736</v>
      </c>
      <c r="C17" s="106" t="s">
        <v>2690</v>
      </c>
      <c r="D17" s="106">
        <v>8</v>
      </c>
      <c r="E17" s="1">
        <v>0.33207175925925925</v>
      </c>
      <c r="F17" s="1">
        <v>0.29002314814814817</v>
      </c>
      <c r="G17" s="1">
        <v>2.8564814814814817E-2</v>
      </c>
      <c r="H17" s="1">
        <v>1.3472222222222221E-2</v>
      </c>
      <c r="I17">
        <v>45</v>
      </c>
      <c r="J17">
        <v>534</v>
      </c>
      <c r="K17">
        <v>315</v>
      </c>
      <c r="L17">
        <v>10</v>
      </c>
      <c r="M17">
        <v>0</v>
      </c>
      <c r="N17">
        <v>0</v>
      </c>
      <c r="O17">
        <v>0</v>
      </c>
      <c r="P17">
        <v>96.92</v>
      </c>
      <c r="Q17" s="106">
        <f t="shared" si="0"/>
        <v>524</v>
      </c>
      <c r="R17" s="106">
        <v>524</v>
      </c>
      <c r="S17" s="27">
        <f t="shared" si="1"/>
        <v>100</v>
      </c>
      <c r="T17" s="106" t="s">
        <v>1269</v>
      </c>
      <c r="U17" s="6" t="s">
        <v>2736</v>
      </c>
      <c r="V17" s="106" t="s">
        <v>2690</v>
      </c>
      <c r="W17" s="106">
        <v>8</v>
      </c>
      <c r="X17" s="1">
        <v>0.35101851851851856</v>
      </c>
      <c r="Y17" s="1">
        <v>0.30784722222222222</v>
      </c>
      <c r="Z17" s="1">
        <v>2.5578703703703704E-2</v>
      </c>
      <c r="AA17" s="1">
        <v>1.758101851851852E-2</v>
      </c>
      <c r="AB17">
        <v>67</v>
      </c>
      <c r="AC17">
        <v>540</v>
      </c>
      <c r="AD17">
        <v>488</v>
      </c>
      <c r="AE17">
        <v>24</v>
      </c>
      <c r="AF17">
        <v>0</v>
      </c>
      <c r="AG17">
        <v>0</v>
      </c>
      <c r="AH17">
        <v>0</v>
      </c>
      <c r="AI17">
        <v>95.31</v>
      </c>
      <c r="AJ17" s="106">
        <f t="shared" si="2"/>
        <v>516</v>
      </c>
      <c r="AK17" s="106">
        <v>524</v>
      </c>
      <c r="AL17" s="27">
        <f t="shared" si="3"/>
        <v>98.473282442748086</v>
      </c>
      <c r="AM17" s="106" t="s">
        <v>1269</v>
      </c>
      <c r="AN17" s="6" t="s">
        <v>2736</v>
      </c>
      <c r="AO17" s="106" t="s">
        <v>2690</v>
      </c>
      <c r="AP17" s="106">
        <v>8</v>
      </c>
      <c r="AQ17" s="1">
        <v>0.33217592592592593</v>
      </c>
      <c r="AR17" s="1">
        <v>0.28384259259259259</v>
      </c>
      <c r="AS17" s="1">
        <v>1.7905092592592594E-2</v>
      </c>
      <c r="AT17" s="1">
        <v>3.0416666666666665E-2</v>
      </c>
      <c r="AU17">
        <v>46</v>
      </c>
      <c r="AV17">
        <v>535</v>
      </c>
      <c r="AW17">
        <v>191</v>
      </c>
      <c r="AX17">
        <v>10</v>
      </c>
      <c r="AY17">
        <v>0</v>
      </c>
      <c r="AZ17">
        <v>0</v>
      </c>
      <c r="BA17">
        <v>0</v>
      </c>
      <c r="BB17">
        <v>95.02</v>
      </c>
      <c r="BC17" s="106">
        <f t="shared" si="59"/>
        <v>525</v>
      </c>
      <c r="BD17" s="106">
        <v>524</v>
      </c>
      <c r="BE17" s="27">
        <f t="shared" si="60"/>
        <v>100.1908396946565</v>
      </c>
      <c r="BF17" s="106" t="s">
        <v>1269</v>
      </c>
      <c r="BG17" s="6" t="s">
        <v>2736</v>
      </c>
      <c r="BH17" s="106" t="s">
        <v>2690</v>
      </c>
      <c r="BI17" s="106">
        <v>8</v>
      </c>
      <c r="BJ17" s="1">
        <v>0.45059027777777777</v>
      </c>
      <c r="BK17" s="1">
        <v>0.30782407407407408</v>
      </c>
      <c r="BL17" s="1">
        <v>0.11748842592592591</v>
      </c>
      <c r="BM17" s="1">
        <v>2.5277777777777777E-2</v>
      </c>
      <c r="BN17">
        <v>82</v>
      </c>
      <c r="BO17">
        <v>555</v>
      </c>
      <c r="BP17">
        <v>330</v>
      </c>
      <c r="BQ17">
        <v>13</v>
      </c>
      <c r="BR17">
        <v>0</v>
      </c>
      <c r="BS17">
        <v>0</v>
      </c>
      <c r="BT17">
        <v>0</v>
      </c>
      <c r="BU17">
        <v>96.21</v>
      </c>
      <c r="BV17" s="106">
        <f t="shared" si="61"/>
        <v>542</v>
      </c>
      <c r="BW17" s="106">
        <v>524</v>
      </c>
      <c r="BX17" s="27">
        <f t="shared" si="62"/>
        <v>103.43511450381679</v>
      </c>
      <c r="BY17" s="106" t="s">
        <v>1269</v>
      </c>
      <c r="BZ17" s="6" t="s">
        <v>2736</v>
      </c>
      <c r="CA17" s="106" t="s">
        <v>2690</v>
      </c>
      <c r="CB17" s="106">
        <v>8</v>
      </c>
      <c r="CC17" s="1">
        <v>0.35829861111111111</v>
      </c>
      <c r="CD17" s="1">
        <v>0.30940972222222224</v>
      </c>
      <c r="CE17" s="1">
        <v>1.511574074074074E-2</v>
      </c>
      <c r="CF17" s="1">
        <v>3.3773148148148149E-2</v>
      </c>
      <c r="CG17">
        <v>44</v>
      </c>
      <c r="CH17">
        <v>512</v>
      </c>
      <c r="CI17">
        <v>205</v>
      </c>
      <c r="CJ17">
        <v>12</v>
      </c>
      <c r="CK17">
        <v>0</v>
      </c>
      <c r="CL17">
        <v>0</v>
      </c>
      <c r="CM17">
        <v>0</v>
      </c>
      <c r="CN17">
        <v>94.47</v>
      </c>
      <c r="CO17" s="106">
        <f t="shared" si="7"/>
        <v>500</v>
      </c>
      <c r="CP17" s="106">
        <v>524</v>
      </c>
      <c r="CQ17" s="27">
        <f>CO17/CP17*100</f>
        <v>95.419847328244273</v>
      </c>
      <c r="CR17" s="106" t="s">
        <v>1269</v>
      </c>
      <c r="CS17" s="6" t="s">
        <v>2736</v>
      </c>
      <c r="CT17" s="106" t="s">
        <v>2690</v>
      </c>
      <c r="CU17" s="106">
        <v>8</v>
      </c>
      <c r="CV17" s="1">
        <v>0.35829861111111111</v>
      </c>
      <c r="CW17" s="1">
        <v>0.30940972222222224</v>
      </c>
      <c r="CX17" s="1">
        <v>1.511574074074074E-2</v>
      </c>
      <c r="CY17" s="1">
        <v>3.3773148148148149E-2</v>
      </c>
      <c r="CZ17">
        <v>44</v>
      </c>
      <c r="DA17">
        <v>512</v>
      </c>
      <c r="DB17">
        <v>205</v>
      </c>
      <c r="DC17">
        <v>12</v>
      </c>
      <c r="DD17">
        <v>0</v>
      </c>
      <c r="DE17">
        <v>0</v>
      </c>
      <c r="DF17">
        <v>0</v>
      </c>
      <c r="DG17">
        <v>94.47</v>
      </c>
      <c r="DH17" s="106">
        <f t="shared" si="9"/>
        <v>500</v>
      </c>
      <c r="DI17" s="106">
        <v>524</v>
      </c>
      <c r="DJ17" s="27">
        <f>DH17/DI17*100</f>
        <v>95.419847328244273</v>
      </c>
      <c r="DK17" s="106" t="s">
        <v>1269</v>
      </c>
      <c r="DL17" s="6" t="s">
        <v>2736</v>
      </c>
      <c r="DM17" s="106" t="s">
        <v>2690</v>
      </c>
      <c r="DN17" s="106">
        <v>8</v>
      </c>
      <c r="DO17" s="10">
        <v>1.824189814814815</v>
      </c>
      <c r="DP17" s="10">
        <v>1.4989699074074074</v>
      </c>
      <c r="DQ17" s="1">
        <v>0.20466435185185183</v>
      </c>
      <c r="DR17" s="1">
        <v>0.12053240740740741</v>
      </c>
      <c r="DS17">
        <v>284</v>
      </c>
      <c r="DT17">
        <v>2676</v>
      </c>
      <c r="DU17">
        <v>1529</v>
      </c>
      <c r="DV17">
        <v>69</v>
      </c>
      <c r="DW17">
        <v>0</v>
      </c>
      <c r="DX17">
        <v>0</v>
      </c>
      <c r="DY17">
        <v>0</v>
      </c>
      <c r="DZ17">
        <v>95.68</v>
      </c>
      <c r="EA17" s="106">
        <f t="shared" si="11"/>
        <v>2607</v>
      </c>
      <c r="EB17" s="106">
        <f t="shared" si="12"/>
        <v>2620</v>
      </c>
      <c r="EC17" s="27">
        <f t="shared" si="13"/>
        <v>99.503816793893122</v>
      </c>
      <c r="ED17" s="106" t="s">
        <v>1269</v>
      </c>
      <c r="EE17" s="6" t="s">
        <v>2736</v>
      </c>
      <c r="EF17" s="106" t="s">
        <v>2690</v>
      </c>
      <c r="EG17" s="106">
        <v>8</v>
      </c>
      <c r="EH17" s="1">
        <v>0.35287037037037039</v>
      </c>
      <c r="EI17" s="1">
        <v>0.28740740740740739</v>
      </c>
      <c r="EJ17" s="1">
        <v>4.762731481481481E-2</v>
      </c>
      <c r="EK17" s="1">
        <v>1.7824074074074076E-2</v>
      </c>
      <c r="EL17">
        <v>126</v>
      </c>
      <c r="EM17">
        <v>498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 s="106">
        <f t="shared" si="14"/>
        <v>498</v>
      </c>
      <c r="EU17" s="106">
        <v>524</v>
      </c>
      <c r="EV17" s="27">
        <f t="shared" si="15"/>
        <v>95.038167938931295</v>
      </c>
      <c r="EW17" s="106" t="s">
        <v>1269</v>
      </c>
      <c r="EX17" s="6" t="s">
        <v>2736</v>
      </c>
      <c r="EY17" s="106" t="s">
        <v>2690</v>
      </c>
      <c r="EZ17" s="106">
        <v>8</v>
      </c>
      <c r="FA17" s="1">
        <v>0.44979166666666665</v>
      </c>
      <c r="FB17" s="1">
        <v>0.28116898148148145</v>
      </c>
      <c r="FC17" s="1">
        <v>3.740740740740741E-2</v>
      </c>
      <c r="FD17" s="1">
        <v>0.13120370370370371</v>
      </c>
      <c r="FE17">
        <v>103</v>
      </c>
      <c r="FF17">
        <v>539</v>
      </c>
      <c r="FG17">
        <v>296</v>
      </c>
      <c r="FH17">
        <v>34</v>
      </c>
      <c r="FI17">
        <v>0</v>
      </c>
      <c r="FJ17">
        <v>0</v>
      </c>
      <c r="FK17">
        <v>0</v>
      </c>
      <c r="FL17">
        <v>89.7</v>
      </c>
      <c r="FM17" s="106">
        <f t="shared" si="16"/>
        <v>505</v>
      </c>
      <c r="FN17" s="106">
        <v>524</v>
      </c>
      <c r="FO17" s="27">
        <f t="shared" si="17"/>
        <v>96.374045801526719</v>
      </c>
      <c r="FP17" s="106" t="s">
        <v>1269</v>
      </c>
      <c r="FQ17" s="6" t="s">
        <v>2736</v>
      </c>
      <c r="FR17" s="106" t="s">
        <v>2690</v>
      </c>
      <c r="FS17" s="106">
        <v>8</v>
      </c>
      <c r="FT17" s="1">
        <v>0.4276388888888889</v>
      </c>
      <c r="FU17" s="1">
        <v>0.25177083333333333</v>
      </c>
      <c r="FV17" s="1">
        <v>0.14861111111111111</v>
      </c>
      <c r="FW17" s="1">
        <v>2.7233796296296298E-2</v>
      </c>
      <c r="FX17">
        <v>73</v>
      </c>
      <c r="FY17">
        <v>569</v>
      </c>
      <c r="FZ17">
        <v>778</v>
      </c>
      <c r="GA17">
        <v>88</v>
      </c>
      <c r="GB17">
        <v>0</v>
      </c>
      <c r="GC17">
        <v>0</v>
      </c>
      <c r="GD17">
        <v>0</v>
      </c>
      <c r="GE17">
        <v>89.84</v>
      </c>
      <c r="GF17" s="106">
        <f t="shared" si="18"/>
        <v>481</v>
      </c>
      <c r="GG17" s="106">
        <v>524</v>
      </c>
      <c r="GH17" s="27">
        <f>GF17/GG17*100</f>
        <v>91.793893129770993</v>
      </c>
      <c r="GI17" s="106" t="s">
        <v>1269</v>
      </c>
      <c r="GJ17" s="6" t="s">
        <v>2736</v>
      </c>
      <c r="GK17" s="106" t="s">
        <v>2690</v>
      </c>
      <c r="GL17" s="106">
        <v>8</v>
      </c>
      <c r="GM17" s="1">
        <v>0.32685185185185184</v>
      </c>
      <c r="GN17" s="1">
        <v>0.26921296296296299</v>
      </c>
      <c r="GO17" s="1">
        <v>4.7037037037037037E-2</v>
      </c>
      <c r="GP17" s="1">
        <v>1.0590277777777777E-2</v>
      </c>
      <c r="GQ17">
        <v>62</v>
      </c>
      <c r="GR17">
        <v>614</v>
      </c>
      <c r="GS17">
        <v>818</v>
      </c>
      <c r="GT17">
        <v>127</v>
      </c>
      <c r="GU17">
        <v>0</v>
      </c>
      <c r="GV17">
        <v>0</v>
      </c>
      <c r="GW17">
        <v>0</v>
      </c>
      <c r="GX17">
        <v>86.56</v>
      </c>
      <c r="GY17" s="106">
        <f t="shared" si="20"/>
        <v>487</v>
      </c>
      <c r="GZ17" s="106">
        <v>524</v>
      </c>
      <c r="HA17" s="27">
        <f>GY17/GZ17*100</f>
        <v>92.938931297709928</v>
      </c>
      <c r="HB17" s="106" t="s">
        <v>1269</v>
      </c>
      <c r="HC17" s="6" t="s">
        <v>2736</v>
      </c>
      <c r="HD17" s="106" t="s">
        <v>2690</v>
      </c>
      <c r="HE17" s="106">
        <v>8</v>
      </c>
      <c r="HF17" s="10">
        <v>0.34467592592592594</v>
      </c>
      <c r="HG17" s="10">
        <v>0.27104166666666668</v>
      </c>
      <c r="HH17" s="1">
        <v>4.162037037037037E-2</v>
      </c>
      <c r="HI17" s="1">
        <v>3.1990740740740743E-2</v>
      </c>
      <c r="HJ17">
        <v>61</v>
      </c>
      <c r="HK17">
        <v>567</v>
      </c>
      <c r="HL17">
        <v>530</v>
      </c>
      <c r="HM17">
        <v>44</v>
      </c>
      <c r="HN17">
        <v>0</v>
      </c>
      <c r="HO17">
        <v>0</v>
      </c>
      <c r="HP17">
        <v>0</v>
      </c>
      <c r="HQ17">
        <v>92.33</v>
      </c>
      <c r="HR17" s="106">
        <f t="shared" si="22"/>
        <v>523</v>
      </c>
      <c r="HS17" s="106">
        <v>524</v>
      </c>
      <c r="HT17" s="27">
        <f t="shared" si="23"/>
        <v>99.809160305343511</v>
      </c>
      <c r="HU17" s="106">
        <f t="shared" si="24"/>
        <v>1</v>
      </c>
      <c r="HV17" s="106" t="s">
        <v>1269</v>
      </c>
      <c r="HW17" s="6" t="s">
        <v>2736</v>
      </c>
      <c r="HX17" s="106" t="s">
        <v>2690</v>
      </c>
      <c r="HY17" s="106">
        <v>8</v>
      </c>
      <c r="HZ17" s="1">
        <v>0.52813657407407411</v>
      </c>
      <c r="IA17" s="1">
        <v>0.43267361111111113</v>
      </c>
      <c r="IB17" s="1">
        <v>4.1712962962962959E-2</v>
      </c>
      <c r="IC17" s="1">
        <v>5.3738425925925926E-2</v>
      </c>
      <c r="ID17">
        <v>102</v>
      </c>
      <c r="IE17">
        <v>863</v>
      </c>
      <c r="IF17">
        <v>530</v>
      </c>
      <c r="IG17">
        <v>44</v>
      </c>
      <c r="IH17">
        <v>0</v>
      </c>
      <c r="II17">
        <v>0</v>
      </c>
      <c r="IJ17">
        <v>0</v>
      </c>
      <c r="IK17">
        <v>92.33</v>
      </c>
      <c r="IL17" s="106">
        <f t="shared" si="25"/>
        <v>819</v>
      </c>
      <c r="IM17" s="106">
        <v>524</v>
      </c>
      <c r="IN17" s="27">
        <f t="shared" si="63"/>
        <v>156.29770992366412</v>
      </c>
      <c r="IO17" s="106" t="s">
        <v>1269</v>
      </c>
      <c r="IP17" s="6" t="s">
        <v>2736</v>
      </c>
      <c r="IQ17" s="106" t="s">
        <v>2690</v>
      </c>
      <c r="IR17" s="106">
        <v>8</v>
      </c>
      <c r="IS17" s="10">
        <v>2.0853125000000001</v>
      </c>
      <c r="IT17" s="10">
        <v>1.5222453703703704</v>
      </c>
      <c r="IU17" s="1">
        <v>0.32243055555555555</v>
      </c>
      <c r="IV17" s="1">
        <v>0.24061342592592594</v>
      </c>
      <c r="IW17">
        <v>466</v>
      </c>
      <c r="IX17">
        <v>3083</v>
      </c>
      <c r="IY17">
        <v>2422</v>
      </c>
      <c r="IZ17">
        <v>293</v>
      </c>
      <c r="JA17">
        <v>0</v>
      </c>
      <c r="JB17">
        <v>0</v>
      </c>
      <c r="JC17">
        <v>0</v>
      </c>
      <c r="JD17">
        <v>89.21</v>
      </c>
      <c r="JE17" s="106">
        <f t="shared" si="27"/>
        <v>2790</v>
      </c>
      <c r="JF17" s="106">
        <f t="shared" si="52"/>
        <v>2620</v>
      </c>
      <c r="JG17" s="27">
        <f t="shared" si="57"/>
        <v>106.48854961832062</v>
      </c>
      <c r="JH17" s="106" t="s">
        <v>1269</v>
      </c>
      <c r="JI17" s="6" t="s">
        <v>2736</v>
      </c>
      <c r="JJ17" s="106" t="s">
        <v>2690</v>
      </c>
      <c r="JK17" s="106">
        <v>8</v>
      </c>
      <c r="JL17" s="1">
        <v>0.31310185185185185</v>
      </c>
      <c r="JM17" s="1">
        <v>0.2442013888888889</v>
      </c>
      <c r="JN17" s="1">
        <v>4.2905092592592592E-2</v>
      </c>
      <c r="JO17" s="1">
        <v>2.5972222222222219E-2</v>
      </c>
      <c r="JP17">
        <v>50</v>
      </c>
      <c r="JQ17">
        <v>588</v>
      </c>
      <c r="JR17">
        <v>679</v>
      </c>
      <c r="JS17">
        <v>83</v>
      </c>
      <c r="JT17">
        <v>0</v>
      </c>
      <c r="JU17">
        <v>0</v>
      </c>
      <c r="JV17">
        <v>0</v>
      </c>
      <c r="JW17">
        <v>89.11</v>
      </c>
      <c r="JX17" s="106">
        <f t="shared" si="29"/>
        <v>505</v>
      </c>
      <c r="JY17" s="106">
        <v>524</v>
      </c>
      <c r="JZ17" s="27">
        <f t="shared" si="30"/>
        <v>96.374045801526719</v>
      </c>
      <c r="KA17" s="106" t="s">
        <v>1269</v>
      </c>
      <c r="KB17" s="6" t="s">
        <v>2736</v>
      </c>
      <c r="KC17" s="106" t="s">
        <v>2690</v>
      </c>
      <c r="KD17" s="106">
        <v>8</v>
      </c>
      <c r="KE17" s="1">
        <v>0.34274305555555556</v>
      </c>
      <c r="KF17" s="1">
        <v>0.17956018518518521</v>
      </c>
      <c r="KG17" s="1">
        <v>0.15039351851851854</v>
      </c>
      <c r="KH17" s="1">
        <v>1.2777777777777777E-2</v>
      </c>
      <c r="KI17">
        <v>35</v>
      </c>
      <c r="KJ17">
        <v>408</v>
      </c>
      <c r="KK17">
        <v>506</v>
      </c>
      <c r="KL17">
        <v>35</v>
      </c>
      <c r="KM17">
        <v>0</v>
      </c>
      <c r="KN17">
        <v>0</v>
      </c>
      <c r="KO17">
        <v>0</v>
      </c>
      <c r="KP17">
        <v>93.53</v>
      </c>
      <c r="KQ17" s="106">
        <f t="shared" si="31"/>
        <v>373</v>
      </c>
      <c r="KR17" s="106">
        <v>524</v>
      </c>
      <c r="KS17" s="27">
        <f t="shared" si="32"/>
        <v>71.18320610687023</v>
      </c>
      <c r="KT17" s="106" t="s">
        <v>1269</v>
      </c>
      <c r="KU17" s="6" t="s">
        <v>2736</v>
      </c>
      <c r="KV17" s="106" t="s">
        <v>2690</v>
      </c>
      <c r="KW17" s="106">
        <v>8</v>
      </c>
      <c r="KX17" s="1">
        <v>0</v>
      </c>
      <c r="KY17" s="1">
        <v>0</v>
      </c>
      <c r="KZ17" s="1">
        <v>0</v>
      </c>
      <c r="LA17" s="1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 s="106">
        <f t="shared" si="33"/>
        <v>0</v>
      </c>
      <c r="LK17" s="106"/>
      <c r="LL17" s="27" t="e">
        <f t="shared" si="34"/>
        <v>#DIV/0!</v>
      </c>
      <c r="LM17" s="106" t="s">
        <v>1269</v>
      </c>
      <c r="LN17" s="6" t="s">
        <v>2736</v>
      </c>
      <c r="LO17" s="106" t="s">
        <v>2690</v>
      </c>
      <c r="LP17" s="106">
        <v>8</v>
      </c>
      <c r="LQ17" s="1">
        <v>0.30763888888888891</v>
      </c>
      <c r="LR17" s="1">
        <v>0.26240740740740742</v>
      </c>
      <c r="LS17" s="1">
        <v>3.2951388888888891E-2</v>
      </c>
      <c r="LT17" s="1">
        <v>1.2268518518518519E-2</v>
      </c>
      <c r="LU17">
        <v>71</v>
      </c>
      <c r="LV17">
        <v>562</v>
      </c>
      <c r="LW17">
        <v>465</v>
      </c>
      <c r="LX17">
        <v>39</v>
      </c>
      <c r="LY17">
        <v>0</v>
      </c>
      <c r="LZ17">
        <v>0</v>
      </c>
      <c r="MA17">
        <v>0</v>
      </c>
      <c r="MB17">
        <v>92.26</v>
      </c>
      <c r="MC17" s="106">
        <f t="shared" si="35"/>
        <v>523</v>
      </c>
      <c r="MD17" s="106">
        <v>524</v>
      </c>
      <c r="ME17" s="27">
        <f t="shared" si="58"/>
        <v>99.809160305343511</v>
      </c>
      <c r="MF17" s="106" t="s">
        <v>1269</v>
      </c>
      <c r="MG17" s="6" t="s">
        <v>2736</v>
      </c>
      <c r="MH17" s="106" t="s">
        <v>2690</v>
      </c>
      <c r="MI17" s="106">
        <v>8</v>
      </c>
      <c r="MJ17" s="1">
        <v>0.47649305555555554</v>
      </c>
      <c r="MK17" s="1">
        <v>0.28289351851851852</v>
      </c>
      <c r="ML17" s="1">
        <v>7.4953703703703703E-2</v>
      </c>
      <c r="MM17" s="1">
        <v>0.11863425925925926</v>
      </c>
      <c r="MN17">
        <v>54</v>
      </c>
      <c r="MO17">
        <v>478</v>
      </c>
      <c r="MP17">
        <v>373</v>
      </c>
      <c r="MQ17">
        <v>31</v>
      </c>
      <c r="MR17">
        <v>0</v>
      </c>
      <c r="MS17">
        <v>0</v>
      </c>
      <c r="MT17">
        <v>0</v>
      </c>
      <c r="MU17">
        <v>92.33</v>
      </c>
      <c r="MV17" s="106">
        <f t="shared" si="36"/>
        <v>447</v>
      </c>
      <c r="MW17" s="106">
        <v>524</v>
      </c>
      <c r="MX17" s="27">
        <f t="shared" si="37"/>
        <v>85.305343511450388</v>
      </c>
      <c r="MY17" s="106" t="s">
        <v>1269</v>
      </c>
      <c r="MZ17" s="6" t="s">
        <v>2736</v>
      </c>
      <c r="NA17" s="106" t="s">
        <v>2690</v>
      </c>
      <c r="NB17" s="106">
        <v>8</v>
      </c>
      <c r="NC17" s="1">
        <v>0.52317129629629633</v>
      </c>
      <c r="ND17" s="1">
        <v>0.32675925925925925</v>
      </c>
      <c r="NE17" s="1">
        <v>7.5659722222222225E-2</v>
      </c>
      <c r="NF17" s="1">
        <v>0.12075231481481481</v>
      </c>
      <c r="NG17">
        <v>58</v>
      </c>
      <c r="NH17">
        <v>552</v>
      </c>
      <c r="NI17">
        <v>496</v>
      </c>
      <c r="NJ17">
        <v>66</v>
      </c>
      <c r="NK17">
        <v>0</v>
      </c>
      <c r="NL17">
        <v>0</v>
      </c>
      <c r="NM17">
        <v>0</v>
      </c>
      <c r="NN17">
        <v>88.26</v>
      </c>
      <c r="NO17" s="106">
        <f t="shared" si="38"/>
        <v>486</v>
      </c>
      <c r="NP17" s="106">
        <v>524</v>
      </c>
      <c r="NQ17" s="27">
        <f t="shared" si="39"/>
        <v>92.748091603053439</v>
      </c>
      <c r="NR17" s="106" t="s">
        <v>1269</v>
      </c>
      <c r="NS17" s="6" t="s">
        <v>2736</v>
      </c>
      <c r="NT17" s="106" t="s">
        <v>2690</v>
      </c>
      <c r="NU17" s="106">
        <v>8</v>
      </c>
      <c r="NV17" s="10">
        <v>1.4866782407407406</v>
      </c>
      <c r="NW17" s="10">
        <v>1.012951388888889</v>
      </c>
      <c r="NX17" s="1">
        <v>0.30192129629629633</v>
      </c>
      <c r="NY17" s="1">
        <v>0.17179398148148148</v>
      </c>
      <c r="NZ17">
        <v>214</v>
      </c>
      <c r="OA17">
        <v>2110</v>
      </c>
      <c r="OB17">
        <v>2146</v>
      </c>
      <c r="OC17">
        <v>223</v>
      </c>
      <c r="OD17">
        <v>0</v>
      </c>
      <c r="OE17">
        <v>0</v>
      </c>
      <c r="OF17">
        <v>0</v>
      </c>
      <c r="OG17">
        <v>90.59</v>
      </c>
      <c r="OH17" s="106">
        <f t="shared" si="40"/>
        <v>1887</v>
      </c>
      <c r="OI17" s="106">
        <f t="shared" si="53"/>
        <v>2096</v>
      </c>
      <c r="OJ17" s="27">
        <f t="shared" si="41"/>
        <v>90.028625954198475</v>
      </c>
      <c r="OK17" s="106" t="s">
        <v>1269</v>
      </c>
      <c r="OL17" s="6" t="s">
        <v>2736</v>
      </c>
      <c r="OM17" s="106" t="s">
        <v>2690</v>
      </c>
      <c r="ON17" s="106">
        <v>8</v>
      </c>
      <c r="OO17" s="1">
        <v>0.29988425925925927</v>
      </c>
      <c r="OP17" s="1">
        <v>0.26354166666666667</v>
      </c>
      <c r="OQ17" s="1">
        <v>2.4224537037037034E-2</v>
      </c>
      <c r="OR17" s="1">
        <v>1.2118055555555556E-2</v>
      </c>
      <c r="OS17">
        <v>61</v>
      </c>
      <c r="OT17">
        <v>604</v>
      </c>
      <c r="OU17">
        <v>445</v>
      </c>
      <c r="OV17">
        <v>22</v>
      </c>
      <c r="OW17">
        <v>0</v>
      </c>
      <c r="OX17">
        <v>0</v>
      </c>
      <c r="OY17">
        <v>0</v>
      </c>
      <c r="OZ17">
        <v>95.29</v>
      </c>
      <c r="PA17" s="106">
        <f t="shared" si="54"/>
        <v>582</v>
      </c>
      <c r="PB17" s="106">
        <v>524</v>
      </c>
      <c r="PC17" s="27">
        <f t="shared" si="42"/>
        <v>111.06870229007633</v>
      </c>
      <c r="PD17" s="106" t="s">
        <v>1269</v>
      </c>
      <c r="PE17" s="6" t="s">
        <v>2736</v>
      </c>
      <c r="PF17" s="106" t="s">
        <v>2690</v>
      </c>
      <c r="PG17" s="106">
        <v>8</v>
      </c>
      <c r="PH17" s="1">
        <v>0.32395833333333335</v>
      </c>
      <c r="PI17" s="1">
        <v>0.26795138888888886</v>
      </c>
      <c r="PJ17" s="1">
        <v>2.4872685185185189E-2</v>
      </c>
      <c r="PK17" s="1">
        <v>3.1122685185185187E-2</v>
      </c>
      <c r="PL17">
        <v>60</v>
      </c>
      <c r="PM17">
        <v>584</v>
      </c>
      <c r="PN17">
        <v>778</v>
      </c>
      <c r="PO17">
        <v>37</v>
      </c>
      <c r="PP17">
        <v>0</v>
      </c>
      <c r="PQ17">
        <v>0</v>
      </c>
      <c r="PR17">
        <v>0</v>
      </c>
      <c r="PS17">
        <v>95.46</v>
      </c>
      <c r="PT17" s="106">
        <f t="shared" si="43"/>
        <v>547</v>
      </c>
      <c r="PU17" s="106">
        <v>524</v>
      </c>
      <c r="PV17" s="27">
        <f t="shared" si="44"/>
        <v>104.38931297709924</v>
      </c>
      <c r="PW17" s="106" t="s">
        <v>1269</v>
      </c>
      <c r="PX17" s="6" t="s">
        <v>2736</v>
      </c>
      <c r="PY17" s="106" t="s">
        <v>2690</v>
      </c>
      <c r="PZ17" s="106">
        <v>8</v>
      </c>
      <c r="QA17" s="1">
        <v>0.48402777777777778</v>
      </c>
      <c r="QB17" s="1">
        <v>0.34067129629629633</v>
      </c>
      <c r="QC17" s="1">
        <v>0.10774305555555556</v>
      </c>
      <c r="QD17" s="1">
        <v>3.560185185185185E-2</v>
      </c>
      <c r="QE17">
        <v>60</v>
      </c>
      <c r="QF17">
        <v>494</v>
      </c>
      <c r="QG17">
        <v>242</v>
      </c>
      <c r="QH17">
        <v>28</v>
      </c>
      <c r="QI17">
        <v>0</v>
      </c>
      <c r="QJ17">
        <v>0</v>
      </c>
      <c r="QK17">
        <v>0</v>
      </c>
      <c r="QL17">
        <v>89.63</v>
      </c>
      <c r="QM17" s="106">
        <f t="shared" si="45"/>
        <v>466</v>
      </c>
      <c r="QN17" s="106">
        <v>524</v>
      </c>
      <c r="QO17" s="27">
        <f t="shared" si="46"/>
        <v>88.931297709923669</v>
      </c>
      <c r="QP17" s="106" t="s">
        <v>1269</v>
      </c>
      <c r="QQ17" s="6" t="s">
        <v>2736</v>
      </c>
      <c r="QR17" s="106" t="s">
        <v>2690</v>
      </c>
      <c r="QS17" s="106">
        <v>8</v>
      </c>
      <c r="QT17" s="1">
        <v>0.26074074074074077</v>
      </c>
      <c r="QU17" s="1">
        <v>0.17459490740740743</v>
      </c>
      <c r="QV17" s="1">
        <v>7.6377314814814815E-2</v>
      </c>
      <c r="QW17" s="1">
        <v>9.7685185185185184E-3</v>
      </c>
      <c r="QX17">
        <v>21</v>
      </c>
      <c r="QY17">
        <v>236</v>
      </c>
      <c r="QZ17">
        <v>359</v>
      </c>
      <c r="RA17">
        <v>37</v>
      </c>
      <c r="RB17">
        <v>0</v>
      </c>
      <c r="RC17">
        <v>0</v>
      </c>
      <c r="RD17">
        <v>0</v>
      </c>
      <c r="RE17">
        <v>90.66</v>
      </c>
      <c r="RF17" s="106">
        <v>199</v>
      </c>
      <c r="RG17" s="106"/>
      <c r="RH17" s="27" t="e">
        <f t="shared" si="47"/>
        <v>#DIV/0!</v>
      </c>
      <c r="RI17" s="106" t="s">
        <v>1269</v>
      </c>
      <c r="RJ17" s="6" t="s">
        <v>2736</v>
      </c>
      <c r="RK17" s="106" t="s">
        <v>2690</v>
      </c>
      <c r="RL17" s="106">
        <v>8</v>
      </c>
      <c r="RM17" s="1">
        <v>0.12540509259259261</v>
      </c>
      <c r="RN17" s="1">
        <v>0.11546296296296295</v>
      </c>
      <c r="RO17" s="1">
        <v>6.4236111111111117E-3</v>
      </c>
      <c r="RP17" s="1">
        <v>3.5069444444444445E-3</v>
      </c>
      <c r="RQ17">
        <v>11</v>
      </c>
      <c r="RR17">
        <v>152</v>
      </c>
      <c r="RS17">
        <v>69</v>
      </c>
      <c r="RT17">
        <v>16</v>
      </c>
      <c r="RU17">
        <v>0</v>
      </c>
      <c r="RV17">
        <v>0</v>
      </c>
      <c r="RW17">
        <v>0</v>
      </c>
      <c r="RX17">
        <v>81.180000000000007</v>
      </c>
      <c r="RY17" s="106">
        <f t="shared" si="48"/>
        <v>136</v>
      </c>
      <c r="RZ17" s="106"/>
      <c r="SA17" s="27" t="e">
        <f t="shared" si="49"/>
        <v>#DIV/0!</v>
      </c>
      <c r="SB17" s="106" t="s">
        <v>1269</v>
      </c>
      <c r="SC17" s="6" t="s">
        <v>2736</v>
      </c>
      <c r="SD17" s="106" t="s">
        <v>2690</v>
      </c>
      <c r="SE17" s="106">
        <v>8</v>
      </c>
      <c r="SF17" s="10">
        <v>1.4940393518518518</v>
      </c>
      <c r="SG17" s="10">
        <v>1.1622569444444444</v>
      </c>
      <c r="SH17" s="1">
        <v>0.2396527777777778</v>
      </c>
      <c r="SI17" s="1">
        <v>9.2129629629629631E-2</v>
      </c>
      <c r="SJ17">
        <v>213</v>
      </c>
      <c r="SK17">
        <v>2070</v>
      </c>
      <c r="SL17">
        <v>1893</v>
      </c>
      <c r="SM17">
        <v>140</v>
      </c>
      <c r="SN17">
        <v>0</v>
      </c>
      <c r="SO17">
        <v>0</v>
      </c>
      <c r="SP17">
        <v>0</v>
      </c>
      <c r="SQ17">
        <v>93.11</v>
      </c>
      <c r="SR17" s="106">
        <f t="shared" si="50"/>
        <v>1930</v>
      </c>
      <c r="SS17" s="106">
        <f t="shared" si="55"/>
        <v>1572</v>
      </c>
      <c r="ST17" s="27">
        <f t="shared" si="51"/>
        <v>122.7735368956743</v>
      </c>
    </row>
    <row r="18" spans="1:514">
      <c r="A18" s="106" t="s">
        <v>1950</v>
      </c>
      <c r="B18" s="6" t="s">
        <v>2736</v>
      </c>
      <c r="C18" s="106" t="s">
        <v>2690</v>
      </c>
      <c r="D18" s="106">
        <v>8</v>
      </c>
      <c r="E18" s="1">
        <v>0.29747685185185185</v>
      </c>
      <c r="F18" s="1">
        <v>0.2474537037037037</v>
      </c>
      <c r="G18" s="1">
        <v>4.7118055555555559E-2</v>
      </c>
      <c r="H18" s="1">
        <v>2.8819444444444444E-3</v>
      </c>
      <c r="I18">
        <v>51</v>
      </c>
      <c r="J18">
        <v>546</v>
      </c>
      <c r="K18">
        <v>244</v>
      </c>
      <c r="L18">
        <v>3</v>
      </c>
      <c r="M18">
        <v>0</v>
      </c>
      <c r="N18">
        <v>0</v>
      </c>
      <c r="O18">
        <v>0</v>
      </c>
      <c r="P18">
        <v>98.79</v>
      </c>
      <c r="Q18" s="106">
        <f t="shared" si="0"/>
        <v>543</v>
      </c>
      <c r="R18" s="106">
        <v>524</v>
      </c>
      <c r="S18" s="27">
        <f t="shared" si="1"/>
        <v>103.62595419847329</v>
      </c>
      <c r="T18" s="106" t="s">
        <v>1950</v>
      </c>
      <c r="U18" s="6" t="s">
        <v>2736</v>
      </c>
      <c r="V18" s="106" t="s">
        <v>2690</v>
      </c>
      <c r="W18" s="106">
        <v>8</v>
      </c>
      <c r="X18" s="1">
        <v>0.32231481481481478</v>
      </c>
      <c r="Y18" s="1">
        <v>0.27087962962962964</v>
      </c>
      <c r="Z18" s="1">
        <v>4.3587962962962967E-2</v>
      </c>
      <c r="AA18" s="1">
        <v>7.8356481481481489E-3</v>
      </c>
      <c r="AB18">
        <v>80</v>
      </c>
      <c r="AC18">
        <v>550</v>
      </c>
      <c r="AD18">
        <v>487</v>
      </c>
      <c r="AE18">
        <v>10</v>
      </c>
      <c r="AF18">
        <v>0</v>
      </c>
      <c r="AG18">
        <v>0</v>
      </c>
      <c r="AH18">
        <v>0</v>
      </c>
      <c r="AI18">
        <v>97.99</v>
      </c>
      <c r="AJ18" s="106">
        <f t="shared" si="2"/>
        <v>540</v>
      </c>
      <c r="AK18" s="106">
        <v>524</v>
      </c>
      <c r="AL18" s="27">
        <f t="shared" si="3"/>
        <v>103.05343511450383</v>
      </c>
      <c r="AM18" s="106" t="s">
        <v>1950</v>
      </c>
      <c r="AN18" s="6" t="s">
        <v>2736</v>
      </c>
      <c r="AO18" s="106" t="s">
        <v>2690</v>
      </c>
      <c r="AP18" s="106">
        <v>8</v>
      </c>
      <c r="AQ18" s="1">
        <v>0.33825231481481483</v>
      </c>
      <c r="AR18" s="1">
        <v>0.26354166666666667</v>
      </c>
      <c r="AS18" s="1">
        <v>4.8414351851851854E-2</v>
      </c>
      <c r="AT18" s="1">
        <v>2.6284722222222223E-2</v>
      </c>
      <c r="AU18">
        <v>48</v>
      </c>
      <c r="AV18">
        <v>534</v>
      </c>
      <c r="AW18">
        <v>225</v>
      </c>
      <c r="AX18">
        <v>3</v>
      </c>
      <c r="AY18">
        <v>0</v>
      </c>
      <c r="AZ18">
        <v>0</v>
      </c>
      <c r="BA18">
        <v>0</v>
      </c>
      <c r="BB18">
        <v>98.68</v>
      </c>
      <c r="BC18" s="106">
        <f t="shared" si="59"/>
        <v>531</v>
      </c>
      <c r="BD18" s="106">
        <v>524</v>
      </c>
      <c r="BE18" s="27">
        <f t="shared" si="60"/>
        <v>101.33587786259541</v>
      </c>
      <c r="BF18" s="106" t="s">
        <v>1950</v>
      </c>
      <c r="BG18" s="6" t="s">
        <v>2736</v>
      </c>
      <c r="BH18" s="106" t="s">
        <v>2690</v>
      </c>
      <c r="BI18" s="106">
        <v>8</v>
      </c>
      <c r="BJ18" s="1">
        <v>0.36569444444444449</v>
      </c>
      <c r="BK18" s="1">
        <v>0.28805555555555556</v>
      </c>
      <c r="BL18" s="1">
        <v>6.9375000000000006E-2</v>
      </c>
      <c r="BM18" s="1">
        <v>8.2523148148148148E-3</v>
      </c>
      <c r="BN18">
        <v>93</v>
      </c>
      <c r="BO18">
        <v>555</v>
      </c>
      <c r="BP18">
        <v>339</v>
      </c>
      <c r="BQ18">
        <v>5</v>
      </c>
      <c r="BR18">
        <v>0</v>
      </c>
      <c r="BS18">
        <v>0</v>
      </c>
      <c r="BT18">
        <v>0</v>
      </c>
      <c r="BU18">
        <v>98.55</v>
      </c>
      <c r="BV18" s="106">
        <f t="shared" si="61"/>
        <v>550</v>
      </c>
      <c r="BW18" s="106">
        <v>524</v>
      </c>
      <c r="BX18" s="27">
        <f t="shared" si="62"/>
        <v>104.96183206106871</v>
      </c>
      <c r="BY18" s="106" t="s">
        <v>1950</v>
      </c>
      <c r="BZ18" s="6" t="s">
        <v>2736</v>
      </c>
      <c r="CA18" s="106" t="s">
        <v>2690</v>
      </c>
      <c r="CB18" s="106">
        <v>8</v>
      </c>
      <c r="CC18" s="1">
        <v>0.30122685185185188</v>
      </c>
      <c r="CD18" s="1">
        <v>0.25780092592592591</v>
      </c>
      <c r="CE18" s="1">
        <v>3.6909722222222226E-2</v>
      </c>
      <c r="CF18" s="1">
        <v>6.5162037037037037E-3</v>
      </c>
      <c r="CG18">
        <v>50</v>
      </c>
      <c r="CH18">
        <v>525</v>
      </c>
      <c r="CI18">
        <v>194</v>
      </c>
      <c r="CJ18">
        <v>6</v>
      </c>
      <c r="CK18">
        <v>0</v>
      </c>
      <c r="CL18">
        <v>0</v>
      </c>
      <c r="CM18">
        <v>0</v>
      </c>
      <c r="CN18">
        <v>97</v>
      </c>
      <c r="CO18" s="106">
        <f t="shared" si="7"/>
        <v>519</v>
      </c>
      <c r="CP18" s="106">
        <v>524</v>
      </c>
      <c r="CQ18" s="27">
        <f>CO18/CP18*100</f>
        <v>99.045801526717554</v>
      </c>
      <c r="CR18" s="106" t="s">
        <v>1950</v>
      </c>
      <c r="CS18" s="6" t="s">
        <v>2736</v>
      </c>
      <c r="CT18" s="106" t="s">
        <v>2690</v>
      </c>
      <c r="CU18" s="106">
        <v>8</v>
      </c>
      <c r="CV18" s="1">
        <v>0.30442129629629627</v>
      </c>
      <c r="CW18" s="1">
        <v>0.26035879629629627</v>
      </c>
      <c r="CX18" s="1">
        <v>3.6909722222222226E-2</v>
      </c>
      <c r="CY18" s="1">
        <v>7.1527777777777787E-3</v>
      </c>
      <c r="CZ18">
        <v>55</v>
      </c>
      <c r="DA18">
        <v>531</v>
      </c>
      <c r="DB18">
        <v>194</v>
      </c>
      <c r="DC18">
        <v>6</v>
      </c>
      <c r="DD18">
        <v>0</v>
      </c>
      <c r="DE18">
        <v>0</v>
      </c>
      <c r="DF18">
        <v>0</v>
      </c>
      <c r="DG18">
        <v>97</v>
      </c>
      <c r="DH18" s="106">
        <f t="shared" si="9"/>
        <v>525</v>
      </c>
      <c r="DI18" s="106">
        <v>524</v>
      </c>
      <c r="DJ18" s="27">
        <f>DH18/DI18*100</f>
        <v>100.1908396946565</v>
      </c>
      <c r="DK18" s="106" t="s">
        <v>1950</v>
      </c>
      <c r="DL18" s="6" t="s">
        <v>2736</v>
      </c>
      <c r="DM18" s="106" t="s">
        <v>2690</v>
      </c>
      <c r="DN18" s="106">
        <v>8</v>
      </c>
      <c r="DO18" s="10">
        <v>1.6281828703703702</v>
      </c>
      <c r="DP18" s="10">
        <v>1.3303125</v>
      </c>
      <c r="DQ18" s="1">
        <v>0.24542824074074074</v>
      </c>
      <c r="DR18" s="1">
        <v>5.2430555555555557E-2</v>
      </c>
      <c r="DS18">
        <v>327</v>
      </c>
      <c r="DT18">
        <v>2716</v>
      </c>
      <c r="DU18">
        <v>1489</v>
      </c>
      <c r="DV18">
        <v>27</v>
      </c>
      <c r="DW18">
        <v>0</v>
      </c>
      <c r="DX18">
        <v>0</v>
      </c>
      <c r="DY18">
        <v>0</v>
      </c>
      <c r="DZ18">
        <v>98.22</v>
      </c>
      <c r="EA18" s="106">
        <f t="shared" si="11"/>
        <v>2689</v>
      </c>
      <c r="EB18" s="106">
        <f t="shared" si="12"/>
        <v>2620</v>
      </c>
      <c r="EC18" s="27">
        <f t="shared" si="13"/>
        <v>102.63358778625955</v>
      </c>
      <c r="ED18" s="106" t="s">
        <v>1950</v>
      </c>
      <c r="EE18" s="6" t="s">
        <v>2736</v>
      </c>
      <c r="EF18" s="106" t="s">
        <v>2690</v>
      </c>
      <c r="EG18" s="106">
        <v>8</v>
      </c>
      <c r="EH18" s="1">
        <v>0.3553587962962963</v>
      </c>
      <c r="EI18" s="1">
        <v>0.26020833333333332</v>
      </c>
      <c r="EJ18" s="1">
        <v>8.8136574074074062E-2</v>
      </c>
      <c r="EK18" s="1">
        <v>7.0023148148148154E-3</v>
      </c>
      <c r="EL18">
        <v>76</v>
      </c>
      <c r="EM18">
        <v>534</v>
      </c>
      <c r="EN18">
        <v>39</v>
      </c>
      <c r="EO18">
        <v>0</v>
      </c>
      <c r="EP18">
        <v>0</v>
      </c>
      <c r="EQ18">
        <v>0</v>
      </c>
      <c r="ER18">
        <v>0</v>
      </c>
      <c r="ES18">
        <v>100</v>
      </c>
      <c r="ET18" s="106">
        <f t="shared" si="14"/>
        <v>534</v>
      </c>
      <c r="EU18" s="106">
        <v>524</v>
      </c>
      <c r="EV18" s="27">
        <f t="shared" si="15"/>
        <v>101.90839694656488</v>
      </c>
      <c r="EW18" s="106" t="s">
        <v>1950</v>
      </c>
      <c r="EX18" s="6" t="s">
        <v>2736</v>
      </c>
      <c r="EY18" s="106" t="s">
        <v>2690</v>
      </c>
      <c r="EZ18" s="106">
        <v>8</v>
      </c>
      <c r="FA18" s="1">
        <v>0.33814814814814814</v>
      </c>
      <c r="FB18" s="1">
        <v>0.2459375</v>
      </c>
      <c r="FC18" s="1">
        <v>8.7187499999999987E-2</v>
      </c>
      <c r="FD18" s="1">
        <v>5.0115740740740737E-3</v>
      </c>
      <c r="FE18">
        <v>96</v>
      </c>
      <c r="FF18">
        <v>537</v>
      </c>
      <c r="FG18">
        <v>381</v>
      </c>
      <c r="FH18">
        <v>31</v>
      </c>
      <c r="FI18">
        <v>0</v>
      </c>
      <c r="FJ18">
        <v>0</v>
      </c>
      <c r="FK18">
        <v>0</v>
      </c>
      <c r="FL18">
        <v>92.48</v>
      </c>
      <c r="FM18" s="106">
        <f t="shared" si="16"/>
        <v>506</v>
      </c>
      <c r="FN18" s="106">
        <v>524</v>
      </c>
      <c r="FO18" s="27">
        <f t="shared" si="17"/>
        <v>96.564885496183209</v>
      </c>
      <c r="FP18" s="106" t="s">
        <v>1950</v>
      </c>
      <c r="FQ18" s="6" t="s">
        <v>2736</v>
      </c>
      <c r="FR18" s="106" t="s">
        <v>2690</v>
      </c>
      <c r="FS18" s="106">
        <v>8</v>
      </c>
      <c r="FT18" s="1">
        <v>0.40399305555555554</v>
      </c>
      <c r="FU18" s="1">
        <v>0.29415509259259259</v>
      </c>
      <c r="FV18" s="1">
        <v>9.9849537037037028E-2</v>
      </c>
      <c r="FW18" s="1">
        <v>9.9768518518518531E-3</v>
      </c>
      <c r="FX18">
        <v>119</v>
      </c>
      <c r="FY18">
        <v>657</v>
      </c>
      <c r="FZ18">
        <v>958</v>
      </c>
      <c r="GA18">
        <v>116</v>
      </c>
      <c r="GB18">
        <v>0</v>
      </c>
      <c r="GC18">
        <v>0</v>
      </c>
      <c r="GD18">
        <v>0</v>
      </c>
      <c r="GE18">
        <v>89.2</v>
      </c>
      <c r="GF18" s="106">
        <f t="shared" si="18"/>
        <v>541</v>
      </c>
      <c r="GG18" s="106">
        <v>524</v>
      </c>
      <c r="GH18" s="27">
        <f>GF18/GG18*100</f>
        <v>103.2442748091603</v>
      </c>
      <c r="GI18" s="106" t="s">
        <v>1950</v>
      </c>
      <c r="GJ18" s="6" t="s">
        <v>2736</v>
      </c>
      <c r="GK18" s="106" t="s">
        <v>2690</v>
      </c>
      <c r="GL18" s="106"/>
      <c r="GM18" s="1">
        <v>0</v>
      </c>
      <c r="GN18" s="1">
        <v>0</v>
      </c>
      <c r="GO18" s="1">
        <v>0</v>
      </c>
      <c r="GP18" s="1">
        <v>0</v>
      </c>
      <c r="GQ18">
        <v>0</v>
      </c>
      <c r="GR18">
        <v>0</v>
      </c>
      <c r="GS18">
        <v>175</v>
      </c>
      <c r="GT18">
        <v>21</v>
      </c>
      <c r="GU18">
        <v>0</v>
      </c>
      <c r="GV18">
        <v>0</v>
      </c>
      <c r="GW18">
        <v>0</v>
      </c>
      <c r="GX18">
        <v>89.29</v>
      </c>
      <c r="GY18" s="106">
        <f t="shared" si="20"/>
        <v>-21</v>
      </c>
      <c r="GZ18" s="106"/>
      <c r="HA18" s="27"/>
      <c r="HB18" s="106" t="s">
        <v>1950</v>
      </c>
      <c r="HC18" s="6" t="s">
        <v>2736</v>
      </c>
      <c r="HD18" s="106" t="s">
        <v>2690</v>
      </c>
      <c r="HE18" s="106">
        <v>8</v>
      </c>
      <c r="HF18" s="10">
        <v>0.27520833333333333</v>
      </c>
      <c r="HG18" s="1">
        <v>0.25128472222222226</v>
      </c>
      <c r="HH18" s="1">
        <v>1.3622685185185184E-2</v>
      </c>
      <c r="HI18" s="1">
        <v>1.0289351851851852E-2</v>
      </c>
      <c r="HJ18">
        <v>91</v>
      </c>
      <c r="HK18">
        <v>594</v>
      </c>
      <c r="HL18">
        <v>573</v>
      </c>
      <c r="HM18">
        <v>39</v>
      </c>
      <c r="HN18">
        <v>0</v>
      </c>
      <c r="HO18">
        <v>0</v>
      </c>
      <c r="HP18">
        <v>0</v>
      </c>
      <c r="HQ18">
        <v>93.63</v>
      </c>
      <c r="HR18" s="106">
        <f t="shared" si="22"/>
        <v>555</v>
      </c>
      <c r="HS18" s="106">
        <v>524</v>
      </c>
      <c r="HT18" s="27">
        <f t="shared" si="23"/>
        <v>105.91603053435115</v>
      </c>
      <c r="HU18" s="106">
        <f t="shared" si="24"/>
        <v>-31</v>
      </c>
      <c r="HV18" s="106" t="s">
        <v>1950</v>
      </c>
      <c r="HW18" s="6" t="s">
        <v>2736</v>
      </c>
      <c r="HX18" s="106" t="s">
        <v>2690</v>
      </c>
      <c r="HY18" s="106">
        <v>8</v>
      </c>
      <c r="HZ18" s="1">
        <v>0.28277777777777779</v>
      </c>
      <c r="IA18" s="1">
        <v>0.25833333333333336</v>
      </c>
      <c r="IB18" s="1">
        <v>1.3796296296296298E-2</v>
      </c>
      <c r="IC18" s="1">
        <v>1.0625000000000001E-2</v>
      </c>
      <c r="ID18">
        <v>97</v>
      </c>
      <c r="IE18">
        <v>612</v>
      </c>
      <c r="IF18">
        <v>573</v>
      </c>
      <c r="IG18">
        <v>39</v>
      </c>
      <c r="IH18">
        <v>0</v>
      </c>
      <c r="II18">
        <v>0</v>
      </c>
      <c r="IJ18">
        <v>0</v>
      </c>
      <c r="IK18">
        <v>93.63</v>
      </c>
      <c r="IL18" s="106">
        <f t="shared" si="25"/>
        <v>573</v>
      </c>
      <c r="IM18" s="106">
        <v>524</v>
      </c>
      <c r="IN18" s="27">
        <f t="shared" si="63"/>
        <v>109.35114503816794</v>
      </c>
      <c r="IO18" s="106" t="s">
        <v>1950</v>
      </c>
      <c r="IP18" s="6" t="s">
        <v>2736</v>
      </c>
      <c r="IQ18" s="106" t="s">
        <v>2690</v>
      </c>
      <c r="IR18" s="106">
        <v>8</v>
      </c>
      <c r="IS18" s="10">
        <v>1.380300925925926</v>
      </c>
      <c r="IT18" s="10">
        <v>1.0586574074074073</v>
      </c>
      <c r="IU18" s="1">
        <v>0.28900462962962964</v>
      </c>
      <c r="IV18" s="1">
        <v>3.2638888888888891E-2</v>
      </c>
      <c r="IW18">
        <v>388</v>
      </c>
      <c r="IX18">
        <v>2340</v>
      </c>
      <c r="IY18">
        <v>2126</v>
      </c>
      <c r="IZ18">
        <v>207</v>
      </c>
      <c r="JA18">
        <v>0</v>
      </c>
      <c r="JB18">
        <v>0</v>
      </c>
      <c r="JC18">
        <v>0</v>
      </c>
      <c r="JD18">
        <v>91.13</v>
      </c>
      <c r="JE18" s="106">
        <f t="shared" si="27"/>
        <v>2133</v>
      </c>
      <c r="JF18" s="106">
        <f t="shared" si="52"/>
        <v>2096</v>
      </c>
      <c r="JG18" s="27">
        <f t="shared" si="57"/>
        <v>101.76526717557253</v>
      </c>
      <c r="JH18" s="106" t="s">
        <v>1950</v>
      </c>
      <c r="JI18" s="6" t="s">
        <v>2736</v>
      </c>
      <c r="JJ18" s="106" t="s">
        <v>2690</v>
      </c>
      <c r="JK18" s="106">
        <v>8</v>
      </c>
      <c r="JL18" s="1">
        <v>0.2964236111111111</v>
      </c>
      <c r="JM18" s="1">
        <v>0.24695601851851853</v>
      </c>
      <c r="JN18" s="1">
        <v>3.8078703703703705E-2</v>
      </c>
      <c r="JO18" s="1">
        <v>1.1377314814814814E-2</v>
      </c>
      <c r="JP18">
        <v>35</v>
      </c>
      <c r="JQ18">
        <v>536</v>
      </c>
      <c r="JR18">
        <v>547</v>
      </c>
      <c r="JS18">
        <v>9</v>
      </c>
      <c r="JT18">
        <v>0</v>
      </c>
      <c r="JU18">
        <v>0</v>
      </c>
      <c r="JV18">
        <v>0</v>
      </c>
      <c r="JW18">
        <v>98.38</v>
      </c>
      <c r="JX18" s="106">
        <f t="shared" si="29"/>
        <v>527</v>
      </c>
      <c r="JY18" s="106">
        <v>524</v>
      </c>
      <c r="JZ18" s="27">
        <f t="shared" si="30"/>
        <v>100.57251908396947</v>
      </c>
      <c r="KA18" s="106" t="s">
        <v>1950</v>
      </c>
      <c r="KB18" s="6" t="s">
        <v>2736</v>
      </c>
      <c r="KC18" s="106" t="s">
        <v>2690</v>
      </c>
      <c r="KD18" s="106">
        <v>8</v>
      </c>
      <c r="KE18" s="1">
        <v>0.27546296296296297</v>
      </c>
      <c r="KF18" s="1">
        <v>0.23489583333333333</v>
      </c>
      <c r="KG18" s="1">
        <v>2.9826388888888892E-2</v>
      </c>
      <c r="KH18" s="1">
        <v>1.074074074074074E-2</v>
      </c>
      <c r="KI18">
        <v>107</v>
      </c>
      <c r="KJ18">
        <v>565</v>
      </c>
      <c r="KK18">
        <v>544</v>
      </c>
      <c r="KL18">
        <v>36</v>
      </c>
      <c r="KM18">
        <v>0</v>
      </c>
      <c r="KN18">
        <v>0</v>
      </c>
      <c r="KO18">
        <v>0</v>
      </c>
      <c r="KP18">
        <v>93.79</v>
      </c>
      <c r="KQ18" s="106">
        <f t="shared" si="31"/>
        <v>529</v>
      </c>
      <c r="KR18" s="106">
        <v>524</v>
      </c>
      <c r="KS18" s="27">
        <f t="shared" si="32"/>
        <v>100.95419847328245</v>
      </c>
      <c r="KT18" s="106" t="s">
        <v>1950</v>
      </c>
      <c r="KU18" s="6" t="s">
        <v>2736</v>
      </c>
      <c r="KV18" s="106" t="s">
        <v>2690</v>
      </c>
      <c r="KW18" s="106">
        <v>8</v>
      </c>
      <c r="KX18" s="1">
        <v>0.36174768518518513</v>
      </c>
      <c r="KY18" s="1">
        <v>0.26053240740740741</v>
      </c>
      <c r="KZ18" s="1">
        <v>6.8564814814814815E-2</v>
      </c>
      <c r="LA18" s="1">
        <v>3.2627314814814817E-2</v>
      </c>
      <c r="LB18">
        <v>56</v>
      </c>
      <c r="LC18">
        <v>644</v>
      </c>
      <c r="LD18">
        <v>633</v>
      </c>
      <c r="LE18">
        <v>18</v>
      </c>
      <c r="LF18">
        <v>0</v>
      </c>
      <c r="LG18">
        <v>0</v>
      </c>
      <c r="LH18">
        <v>0</v>
      </c>
      <c r="LI18">
        <v>97.24</v>
      </c>
      <c r="LJ18" s="106">
        <f t="shared" si="33"/>
        <v>626</v>
      </c>
      <c r="LK18" s="106">
        <v>524</v>
      </c>
      <c r="LL18" s="27">
        <f t="shared" si="34"/>
        <v>119.46564885496183</v>
      </c>
      <c r="LM18" s="106" t="s">
        <v>1950</v>
      </c>
      <c r="LN18" s="6" t="s">
        <v>2736</v>
      </c>
      <c r="LO18" s="106" t="s">
        <v>2690</v>
      </c>
      <c r="LP18" s="106">
        <v>8</v>
      </c>
      <c r="LQ18" s="1">
        <v>0.24349537037037039</v>
      </c>
      <c r="LR18" s="1">
        <v>0.21552083333333336</v>
      </c>
      <c r="LS18" s="1">
        <v>1.653935185185185E-2</v>
      </c>
      <c r="LT18" s="1">
        <v>1.1435185185185185E-2</v>
      </c>
      <c r="LU18">
        <v>73</v>
      </c>
      <c r="LV18">
        <v>561</v>
      </c>
      <c r="LW18">
        <v>545</v>
      </c>
      <c r="LX18">
        <v>34</v>
      </c>
      <c r="LY18">
        <v>0</v>
      </c>
      <c r="LZ18">
        <v>0</v>
      </c>
      <c r="MA18">
        <v>0</v>
      </c>
      <c r="MB18">
        <v>94.13</v>
      </c>
      <c r="MC18" s="106">
        <f t="shared" si="35"/>
        <v>527</v>
      </c>
      <c r="MD18" s="106">
        <v>524</v>
      </c>
      <c r="ME18" s="27">
        <f t="shared" si="58"/>
        <v>100.57251908396947</v>
      </c>
      <c r="MF18" s="106" t="s">
        <v>1950</v>
      </c>
      <c r="MG18" s="6" t="s">
        <v>2736</v>
      </c>
      <c r="MH18" s="106" t="s">
        <v>2690</v>
      </c>
      <c r="MI18" s="106">
        <v>8</v>
      </c>
      <c r="MJ18" s="1">
        <v>0.32230324074074074</v>
      </c>
      <c r="MK18" s="1">
        <v>0.26369212962962962</v>
      </c>
      <c r="ML18" s="1">
        <v>3.7673611111111109E-2</v>
      </c>
      <c r="MM18" s="1">
        <v>2.0925925925925928E-2</v>
      </c>
      <c r="MN18">
        <v>74</v>
      </c>
      <c r="MO18">
        <v>545</v>
      </c>
      <c r="MP18">
        <v>431</v>
      </c>
      <c r="MQ18">
        <v>30</v>
      </c>
      <c r="MR18">
        <v>0</v>
      </c>
      <c r="MS18">
        <v>0</v>
      </c>
      <c r="MT18">
        <v>0</v>
      </c>
      <c r="MU18">
        <v>93.49</v>
      </c>
      <c r="MV18" s="106">
        <f t="shared" si="36"/>
        <v>515</v>
      </c>
      <c r="MW18" s="106">
        <v>524</v>
      </c>
      <c r="MX18" s="27">
        <f t="shared" si="37"/>
        <v>98.282442748091597</v>
      </c>
      <c r="MY18" s="106" t="s">
        <v>1950</v>
      </c>
      <c r="MZ18" s="6" t="s">
        <v>2736</v>
      </c>
      <c r="NA18" s="106" t="s">
        <v>2690</v>
      </c>
      <c r="NB18" s="106">
        <v>8</v>
      </c>
      <c r="NC18" s="1">
        <v>0.32230324074074074</v>
      </c>
      <c r="ND18" s="1">
        <v>0.26369212962962962</v>
      </c>
      <c r="NE18" s="1">
        <v>3.7673611111111109E-2</v>
      </c>
      <c r="NF18" s="1">
        <v>2.0925925925925928E-2</v>
      </c>
      <c r="NG18">
        <v>74</v>
      </c>
      <c r="NH18">
        <v>545</v>
      </c>
      <c r="NI18">
        <v>495</v>
      </c>
      <c r="NJ18">
        <v>77</v>
      </c>
      <c r="NK18">
        <v>0</v>
      </c>
      <c r="NL18">
        <v>0</v>
      </c>
      <c r="NM18">
        <v>0</v>
      </c>
      <c r="NN18">
        <v>86.54</v>
      </c>
      <c r="NO18" s="106">
        <f t="shared" si="38"/>
        <v>468</v>
      </c>
      <c r="NP18" s="106">
        <v>524</v>
      </c>
      <c r="NQ18" s="27">
        <f t="shared" si="39"/>
        <v>89.312977099236647</v>
      </c>
      <c r="NR18" s="106" t="s">
        <v>1950</v>
      </c>
      <c r="NS18" s="6" t="s">
        <v>2736</v>
      </c>
      <c r="NT18" s="106" t="s">
        <v>2690</v>
      </c>
      <c r="NU18" s="106">
        <v>8</v>
      </c>
      <c r="NV18" s="10">
        <v>1.4994560185185186</v>
      </c>
      <c r="NW18" s="10">
        <v>1.2216087962962963</v>
      </c>
      <c r="NX18" s="1">
        <v>0.19070601851851854</v>
      </c>
      <c r="NY18" s="1">
        <v>8.7129629629629626E-2</v>
      </c>
      <c r="NZ18">
        <v>345</v>
      </c>
      <c r="OA18">
        <v>2851</v>
      </c>
      <c r="OB18">
        <v>2764</v>
      </c>
      <c r="OC18">
        <v>174</v>
      </c>
      <c r="OD18">
        <v>0</v>
      </c>
      <c r="OE18">
        <v>0</v>
      </c>
      <c r="OF18">
        <v>0</v>
      </c>
      <c r="OG18">
        <v>94.08</v>
      </c>
      <c r="OH18" s="106">
        <f t="shared" si="40"/>
        <v>2677</v>
      </c>
      <c r="OI18" s="106">
        <f t="shared" si="53"/>
        <v>2620</v>
      </c>
      <c r="OJ18" s="27">
        <f t="shared" si="41"/>
        <v>102.17557251908399</v>
      </c>
      <c r="OK18" s="106" t="s">
        <v>1950</v>
      </c>
      <c r="OL18" s="6" t="s">
        <v>2736</v>
      </c>
      <c r="OM18" s="106" t="s">
        <v>2690</v>
      </c>
      <c r="ON18" s="106">
        <v>8</v>
      </c>
      <c r="OO18" s="1">
        <v>0.34864583333333332</v>
      </c>
      <c r="OP18" s="1">
        <v>0.28935185185185186</v>
      </c>
      <c r="OQ18" s="1">
        <v>4.5023148148148145E-2</v>
      </c>
      <c r="OR18" s="1">
        <v>1.4247685185185184E-2</v>
      </c>
      <c r="OS18">
        <v>75</v>
      </c>
      <c r="OT18">
        <v>639</v>
      </c>
      <c r="OU18">
        <v>442</v>
      </c>
      <c r="OV18">
        <v>45</v>
      </c>
      <c r="OW18">
        <v>0</v>
      </c>
      <c r="OX18">
        <v>0</v>
      </c>
      <c r="OY18">
        <v>0</v>
      </c>
      <c r="OZ18">
        <v>90.76</v>
      </c>
      <c r="PA18" s="106">
        <f t="shared" si="54"/>
        <v>594</v>
      </c>
      <c r="PB18" s="106">
        <v>524</v>
      </c>
      <c r="PC18" s="27">
        <f t="shared" si="42"/>
        <v>113.3587786259542</v>
      </c>
      <c r="PD18" s="106" t="s">
        <v>1950</v>
      </c>
      <c r="PE18" s="6" t="s">
        <v>2736</v>
      </c>
      <c r="PF18" s="106" t="s">
        <v>2690</v>
      </c>
      <c r="PG18" s="106">
        <v>8</v>
      </c>
      <c r="PH18" s="1">
        <v>0.28618055555555555</v>
      </c>
      <c r="PI18" s="1">
        <v>0.23082175925925927</v>
      </c>
      <c r="PJ18" s="1">
        <v>3.4444444444444444E-2</v>
      </c>
      <c r="PK18" s="1">
        <v>2.0902777777777781E-2</v>
      </c>
      <c r="PL18">
        <v>84</v>
      </c>
      <c r="PM18">
        <v>594</v>
      </c>
      <c r="PN18">
        <v>725</v>
      </c>
      <c r="PO18">
        <v>68</v>
      </c>
      <c r="PP18">
        <v>0</v>
      </c>
      <c r="PQ18">
        <v>0</v>
      </c>
      <c r="PR18">
        <v>0</v>
      </c>
      <c r="PS18">
        <v>91.42</v>
      </c>
      <c r="PT18" s="106">
        <f t="shared" si="43"/>
        <v>526</v>
      </c>
      <c r="PU18" s="106">
        <v>524</v>
      </c>
      <c r="PV18" s="27">
        <f t="shared" si="44"/>
        <v>100.38167938931298</v>
      </c>
      <c r="PW18" s="106" t="s">
        <v>1950</v>
      </c>
      <c r="PX18" s="6" t="s">
        <v>2736</v>
      </c>
      <c r="PY18" s="106" t="s">
        <v>2690</v>
      </c>
      <c r="PZ18" s="106">
        <v>8</v>
      </c>
      <c r="QA18" s="1">
        <v>0.32879629629629631</v>
      </c>
      <c r="QB18" s="1">
        <v>0.29362268518518519</v>
      </c>
      <c r="QC18" s="1">
        <v>1.6666666666666666E-2</v>
      </c>
      <c r="QD18" s="1">
        <v>1.849537037037037E-2</v>
      </c>
      <c r="QE18">
        <v>93</v>
      </c>
      <c r="QF18">
        <v>584</v>
      </c>
      <c r="QG18">
        <v>418</v>
      </c>
      <c r="QH18">
        <v>55</v>
      </c>
      <c r="QI18">
        <v>0</v>
      </c>
      <c r="QJ18">
        <v>0</v>
      </c>
      <c r="QK18">
        <v>0</v>
      </c>
      <c r="QL18">
        <v>88.37</v>
      </c>
      <c r="QM18" s="106">
        <f t="shared" si="45"/>
        <v>529</v>
      </c>
      <c r="QN18" s="106">
        <v>524</v>
      </c>
      <c r="QO18" s="27">
        <f t="shared" si="46"/>
        <v>100.95419847328245</v>
      </c>
      <c r="QP18" s="106" t="s">
        <v>1950</v>
      </c>
      <c r="QQ18" s="6" t="s">
        <v>2736</v>
      </c>
      <c r="QR18" s="106" t="s">
        <v>2690</v>
      </c>
      <c r="QS18" s="106">
        <v>8</v>
      </c>
      <c r="QT18" s="1">
        <v>0.25125000000000003</v>
      </c>
      <c r="QU18" s="1">
        <v>0.20099537037037038</v>
      </c>
      <c r="QV18" s="1">
        <v>3.2210648148148148E-2</v>
      </c>
      <c r="QW18" s="1">
        <v>1.8032407407407407E-2</v>
      </c>
      <c r="QX18">
        <v>38</v>
      </c>
      <c r="QY18">
        <v>397</v>
      </c>
      <c r="QZ18">
        <v>379</v>
      </c>
      <c r="RA18">
        <v>19</v>
      </c>
      <c r="RB18">
        <v>0</v>
      </c>
      <c r="RC18">
        <v>0</v>
      </c>
      <c r="RD18">
        <v>0</v>
      </c>
      <c r="RE18">
        <v>95.23</v>
      </c>
      <c r="RF18" s="106">
        <v>378</v>
      </c>
      <c r="RG18" s="106"/>
      <c r="RH18" s="27" t="e">
        <f t="shared" si="47"/>
        <v>#DIV/0!</v>
      </c>
      <c r="RI18" s="106" t="s">
        <v>1950</v>
      </c>
      <c r="RJ18" s="6" t="s">
        <v>2736</v>
      </c>
      <c r="RK18" s="106" t="s">
        <v>2690</v>
      </c>
      <c r="RL18" s="106">
        <v>8</v>
      </c>
      <c r="RM18" s="1">
        <v>0</v>
      </c>
      <c r="RN18" s="1">
        <v>0</v>
      </c>
      <c r="RO18" s="1">
        <v>0</v>
      </c>
      <c r="RP18" s="1">
        <v>0</v>
      </c>
      <c r="RQ18">
        <v>0</v>
      </c>
      <c r="RR18">
        <v>0</v>
      </c>
      <c r="RS18">
        <v>158</v>
      </c>
      <c r="RT18">
        <v>12</v>
      </c>
      <c r="RU18">
        <v>0</v>
      </c>
      <c r="RV18">
        <v>0</v>
      </c>
      <c r="RW18">
        <v>0</v>
      </c>
      <c r="RX18">
        <v>92.94</v>
      </c>
      <c r="RY18" s="106">
        <f t="shared" si="48"/>
        <v>-12</v>
      </c>
      <c r="RZ18" s="106"/>
      <c r="SA18" s="27" t="e">
        <f t="shared" si="49"/>
        <v>#DIV/0!</v>
      </c>
      <c r="SB18" s="106" t="s">
        <v>1950</v>
      </c>
      <c r="SC18" s="6" t="s">
        <v>2736</v>
      </c>
      <c r="SD18" s="106" t="s">
        <v>2690</v>
      </c>
      <c r="SE18" s="106">
        <v>8</v>
      </c>
      <c r="SF18" s="10">
        <v>1.2159490740740739</v>
      </c>
      <c r="SG18" s="10">
        <v>1.0149884259259259</v>
      </c>
      <c r="SH18" s="1">
        <v>0.12925925925925927</v>
      </c>
      <c r="SI18" s="1">
        <v>7.1689814814814817E-2</v>
      </c>
      <c r="SJ18">
        <v>290</v>
      </c>
      <c r="SK18">
        <v>2214</v>
      </c>
      <c r="SL18">
        <v>2122</v>
      </c>
      <c r="SM18">
        <v>199</v>
      </c>
      <c r="SN18">
        <v>0</v>
      </c>
      <c r="SO18">
        <v>0</v>
      </c>
      <c r="SP18">
        <v>0</v>
      </c>
      <c r="SQ18">
        <v>91.43</v>
      </c>
      <c r="SR18" s="106">
        <f t="shared" si="50"/>
        <v>2015</v>
      </c>
      <c r="SS18" s="106">
        <f t="shared" si="55"/>
        <v>1572</v>
      </c>
      <c r="ST18" s="27">
        <f t="shared" si="51"/>
        <v>128.18066157760813</v>
      </c>
    </row>
    <row r="19" spans="1:514">
      <c r="A19" s="106" t="s">
        <v>1527</v>
      </c>
      <c r="B19" s="6" t="s">
        <v>2736</v>
      </c>
      <c r="C19" s="106" t="s">
        <v>2690</v>
      </c>
      <c r="D19" s="106">
        <v>8</v>
      </c>
      <c r="E19" s="1">
        <v>0.38704861111111111</v>
      </c>
      <c r="F19" s="1">
        <v>0.30525462962962963</v>
      </c>
      <c r="G19" s="1">
        <v>3.0532407407407411E-2</v>
      </c>
      <c r="H19" s="1">
        <v>5.1249999999999997E-2</v>
      </c>
      <c r="I19">
        <v>55</v>
      </c>
      <c r="J19">
        <v>546</v>
      </c>
      <c r="K19">
        <v>546</v>
      </c>
      <c r="L19">
        <v>21</v>
      </c>
      <c r="M19">
        <v>0</v>
      </c>
      <c r="N19">
        <v>0</v>
      </c>
      <c r="O19">
        <v>0</v>
      </c>
      <c r="P19">
        <v>96.3</v>
      </c>
      <c r="Q19" s="106">
        <f t="shared" si="0"/>
        <v>525</v>
      </c>
      <c r="R19" s="106">
        <v>524</v>
      </c>
      <c r="S19" s="27">
        <f t="shared" si="1"/>
        <v>100.1908396946565</v>
      </c>
      <c r="T19" s="106" t="s">
        <v>1527</v>
      </c>
      <c r="U19" s="6" t="s">
        <v>2736</v>
      </c>
      <c r="V19" s="106" t="s">
        <v>2690</v>
      </c>
      <c r="W19" s="106">
        <v>8</v>
      </c>
      <c r="X19" s="1">
        <v>0.45195601851851852</v>
      </c>
      <c r="Y19" s="1">
        <v>0.29790509259259262</v>
      </c>
      <c r="Z19" s="1">
        <v>6.7592592592592593E-2</v>
      </c>
      <c r="AA19" s="1">
        <v>8.6435185185185184E-2</v>
      </c>
      <c r="AB19">
        <v>69</v>
      </c>
      <c r="AC19">
        <v>543</v>
      </c>
      <c r="AD19">
        <v>430</v>
      </c>
      <c r="AE19">
        <v>17</v>
      </c>
      <c r="AF19">
        <v>0</v>
      </c>
      <c r="AG19">
        <v>0</v>
      </c>
      <c r="AH19">
        <v>0</v>
      </c>
      <c r="AI19">
        <v>96.2</v>
      </c>
      <c r="AJ19" s="106">
        <f t="shared" si="2"/>
        <v>526</v>
      </c>
      <c r="AK19" s="106">
        <v>524</v>
      </c>
      <c r="AL19" s="27">
        <f t="shared" si="3"/>
        <v>100.38167938931298</v>
      </c>
      <c r="AM19" s="106" t="s">
        <v>1527</v>
      </c>
      <c r="AN19" s="6" t="s">
        <v>2736</v>
      </c>
      <c r="AO19" s="106" t="s">
        <v>2690</v>
      </c>
      <c r="AP19" s="106">
        <v>8</v>
      </c>
      <c r="AQ19" s="1">
        <v>0.35712962962962963</v>
      </c>
      <c r="AR19" s="1">
        <v>0.28973379629629631</v>
      </c>
      <c r="AS19" s="1">
        <v>1.951388888888889E-2</v>
      </c>
      <c r="AT19" s="1">
        <v>4.7870370370370369E-2</v>
      </c>
      <c r="AU19">
        <v>51</v>
      </c>
      <c r="AV19">
        <v>543</v>
      </c>
      <c r="AW19">
        <v>250</v>
      </c>
      <c r="AX19">
        <v>16</v>
      </c>
      <c r="AY19">
        <v>0</v>
      </c>
      <c r="AZ19">
        <v>0</v>
      </c>
      <c r="BA19">
        <v>0</v>
      </c>
      <c r="BB19">
        <v>93.98</v>
      </c>
      <c r="BC19" s="106">
        <f t="shared" si="59"/>
        <v>527</v>
      </c>
      <c r="BD19" s="106">
        <v>524</v>
      </c>
      <c r="BE19" s="27">
        <f t="shared" si="60"/>
        <v>100.57251908396947</v>
      </c>
      <c r="BF19" s="106" t="s">
        <v>1527</v>
      </c>
      <c r="BG19" s="6" t="s">
        <v>2736</v>
      </c>
      <c r="BH19" s="106" t="s">
        <v>2690</v>
      </c>
      <c r="BI19" s="106">
        <v>8</v>
      </c>
      <c r="BJ19" s="1">
        <v>0.32733796296296297</v>
      </c>
      <c r="BK19" s="1">
        <v>0.2714699074074074</v>
      </c>
      <c r="BL19" s="1">
        <v>2.9953703703703705E-2</v>
      </c>
      <c r="BM19" s="1">
        <v>2.5902777777777775E-2</v>
      </c>
      <c r="BN19">
        <v>123</v>
      </c>
      <c r="BO19">
        <v>533</v>
      </c>
      <c r="BP19">
        <v>365</v>
      </c>
      <c r="BQ19">
        <v>13</v>
      </c>
      <c r="BR19">
        <v>0</v>
      </c>
      <c r="BS19">
        <v>0</v>
      </c>
      <c r="BT19">
        <v>0</v>
      </c>
      <c r="BU19">
        <v>96.56</v>
      </c>
      <c r="BV19" s="106">
        <f t="shared" si="61"/>
        <v>520</v>
      </c>
      <c r="BW19" s="106">
        <v>524</v>
      </c>
      <c r="BX19" s="27">
        <f t="shared" si="62"/>
        <v>99.236641221374043</v>
      </c>
      <c r="BY19" s="106" t="s">
        <v>1527</v>
      </c>
      <c r="BZ19" s="6" t="s">
        <v>2736</v>
      </c>
      <c r="CA19" s="106" t="s">
        <v>2690</v>
      </c>
      <c r="CB19" s="106">
        <v>8</v>
      </c>
      <c r="CC19" s="1">
        <v>0</v>
      </c>
      <c r="CD19" s="1">
        <v>0</v>
      </c>
      <c r="CE19" s="1">
        <v>0</v>
      </c>
      <c r="CF19" s="1">
        <v>0</v>
      </c>
      <c r="CG19">
        <v>0</v>
      </c>
      <c r="CH19">
        <v>0</v>
      </c>
      <c r="CI19">
        <v>55</v>
      </c>
      <c r="CJ19">
        <v>5</v>
      </c>
      <c r="CK19">
        <v>0</v>
      </c>
      <c r="CL19">
        <v>0</v>
      </c>
      <c r="CM19">
        <v>0</v>
      </c>
      <c r="CN19">
        <v>91.67</v>
      </c>
      <c r="CO19" s="106">
        <f t="shared" si="7"/>
        <v>-5</v>
      </c>
      <c r="CP19" s="106"/>
      <c r="CQ19" s="27"/>
      <c r="CR19" s="106" t="s">
        <v>1527</v>
      </c>
      <c r="CS19" s="6" t="s">
        <v>2736</v>
      </c>
      <c r="CT19" s="106" t="s">
        <v>2690</v>
      </c>
      <c r="CU19" s="106">
        <v>8</v>
      </c>
      <c r="CV19" s="1">
        <v>3.3125000000000002E-2</v>
      </c>
      <c r="CW19" s="1">
        <v>3.0983796296296297E-2</v>
      </c>
      <c r="CX19" s="1">
        <v>0</v>
      </c>
      <c r="CY19" s="1">
        <v>2.1412037037037038E-3</v>
      </c>
      <c r="CZ19">
        <v>12</v>
      </c>
      <c r="DA19">
        <v>34</v>
      </c>
      <c r="DB19">
        <v>55</v>
      </c>
      <c r="DC19">
        <v>5</v>
      </c>
      <c r="DD19">
        <v>0</v>
      </c>
      <c r="DE19">
        <v>0</v>
      </c>
      <c r="DF19">
        <v>0</v>
      </c>
      <c r="DG19">
        <v>91.67</v>
      </c>
      <c r="DH19" s="106">
        <f t="shared" si="9"/>
        <v>29</v>
      </c>
      <c r="DI19" s="106"/>
      <c r="DJ19" s="27"/>
      <c r="DK19" s="106" t="s">
        <v>1527</v>
      </c>
      <c r="DL19" s="6" t="s">
        <v>2736</v>
      </c>
      <c r="DM19" s="106" t="s">
        <v>2690</v>
      </c>
      <c r="DN19" s="106">
        <v>8</v>
      </c>
      <c r="DO19" s="10">
        <v>1.5566203703703705</v>
      </c>
      <c r="DP19" s="10">
        <v>1.1953703703703704</v>
      </c>
      <c r="DQ19" s="1">
        <v>0.14760416666666668</v>
      </c>
      <c r="DR19" s="1">
        <v>0.21363425925925927</v>
      </c>
      <c r="DS19">
        <v>310</v>
      </c>
      <c r="DT19">
        <v>2199</v>
      </c>
      <c r="DU19">
        <v>1646</v>
      </c>
      <c r="DV19">
        <v>72</v>
      </c>
      <c r="DW19">
        <v>0</v>
      </c>
      <c r="DX19">
        <v>0</v>
      </c>
      <c r="DY19">
        <v>0</v>
      </c>
      <c r="DZ19">
        <v>95.81</v>
      </c>
      <c r="EA19" s="106">
        <f t="shared" si="11"/>
        <v>2127</v>
      </c>
      <c r="EB19" s="106">
        <f t="shared" si="12"/>
        <v>2096</v>
      </c>
      <c r="EC19" s="27">
        <f t="shared" si="13"/>
        <v>101.4790076335878</v>
      </c>
      <c r="ED19" s="106" t="s">
        <v>1527</v>
      </c>
      <c r="EE19" s="6" t="s">
        <v>2736</v>
      </c>
      <c r="EF19" s="106" t="s">
        <v>2690</v>
      </c>
      <c r="EG19" s="106">
        <v>8</v>
      </c>
      <c r="EH19" s="1">
        <v>0.47401620370370368</v>
      </c>
      <c r="EI19" s="1">
        <v>0.33597222222222217</v>
      </c>
      <c r="EJ19" s="1">
        <v>3.7245370370370366E-2</v>
      </c>
      <c r="EK19" s="1">
        <v>0.10077546296296297</v>
      </c>
      <c r="EL19">
        <v>118</v>
      </c>
      <c r="EM19">
        <v>523</v>
      </c>
      <c r="EN19">
        <v>23</v>
      </c>
      <c r="EO19">
        <v>0</v>
      </c>
      <c r="EP19">
        <v>0</v>
      </c>
      <c r="EQ19">
        <v>0</v>
      </c>
      <c r="ER19">
        <v>0</v>
      </c>
      <c r="ES19">
        <v>100</v>
      </c>
      <c r="ET19" s="106">
        <f t="shared" si="14"/>
        <v>523</v>
      </c>
      <c r="EU19" s="106">
        <v>524</v>
      </c>
      <c r="EV19" s="27">
        <f t="shared" si="15"/>
        <v>99.809160305343511</v>
      </c>
      <c r="EW19" s="106" t="s">
        <v>1527</v>
      </c>
      <c r="EX19" s="6" t="s">
        <v>2736</v>
      </c>
      <c r="EY19" s="106" t="s">
        <v>2690</v>
      </c>
      <c r="EZ19" s="106">
        <v>8</v>
      </c>
      <c r="FA19" s="1">
        <v>0.4191319444444444</v>
      </c>
      <c r="FB19" s="1">
        <v>0.28596064814814814</v>
      </c>
      <c r="FC19" s="1">
        <v>6.9004629629629624E-2</v>
      </c>
      <c r="FD19" s="1">
        <v>6.4155092592592597E-2</v>
      </c>
      <c r="FE19">
        <v>109</v>
      </c>
      <c r="FF19">
        <v>526</v>
      </c>
      <c r="FG19">
        <v>445</v>
      </c>
      <c r="FH19">
        <v>44</v>
      </c>
      <c r="FI19">
        <v>0</v>
      </c>
      <c r="FJ19">
        <v>0</v>
      </c>
      <c r="FK19">
        <v>0</v>
      </c>
      <c r="FL19">
        <v>91</v>
      </c>
      <c r="FM19" s="106">
        <f t="shared" si="16"/>
        <v>482</v>
      </c>
      <c r="FN19" s="106">
        <v>524</v>
      </c>
      <c r="FO19" s="27">
        <f t="shared" si="17"/>
        <v>91.984732824427482</v>
      </c>
      <c r="FP19" s="106" t="s">
        <v>1527</v>
      </c>
      <c r="FQ19" s="6" t="s">
        <v>2736</v>
      </c>
      <c r="FR19" s="106" t="s">
        <v>2690</v>
      </c>
      <c r="FS19" s="106">
        <v>8</v>
      </c>
      <c r="FT19" s="1">
        <v>0.46565972222222224</v>
      </c>
      <c r="FU19" s="1">
        <v>0.32239583333333333</v>
      </c>
      <c r="FV19" s="1">
        <v>7.5775462962962961E-2</v>
      </c>
      <c r="FW19" s="1">
        <v>6.7476851851851857E-2</v>
      </c>
      <c r="FX19">
        <v>104</v>
      </c>
      <c r="FY19">
        <v>594</v>
      </c>
      <c r="FZ19">
        <v>851</v>
      </c>
      <c r="GA19">
        <v>102</v>
      </c>
      <c r="GB19">
        <v>0</v>
      </c>
      <c r="GC19">
        <v>0</v>
      </c>
      <c r="GD19">
        <v>0</v>
      </c>
      <c r="GE19">
        <v>89.3</v>
      </c>
      <c r="GF19" s="106">
        <f t="shared" si="18"/>
        <v>492</v>
      </c>
      <c r="GG19" s="106">
        <v>524</v>
      </c>
      <c r="GH19" s="27">
        <f>GF19/GG19*100</f>
        <v>93.893129770992374</v>
      </c>
      <c r="GI19" s="106" t="s">
        <v>1527</v>
      </c>
      <c r="GJ19" s="6" t="s">
        <v>2736</v>
      </c>
      <c r="GK19" s="106" t="s">
        <v>2690</v>
      </c>
      <c r="GL19" s="106">
        <v>8</v>
      </c>
      <c r="GM19" s="1">
        <v>0.4366666666666667</v>
      </c>
      <c r="GN19" s="1">
        <v>0.33731481481481485</v>
      </c>
      <c r="GO19" s="1">
        <v>4.6678240740740735E-2</v>
      </c>
      <c r="GP19" s="1">
        <v>5.2662037037037035E-2</v>
      </c>
      <c r="GQ19">
        <v>107</v>
      </c>
      <c r="GR19">
        <v>553</v>
      </c>
      <c r="GS19">
        <v>723</v>
      </c>
      <c r="GT19">
        <v>50</v>
      </c>
      <c r="GU19">
        <v>0</v>
      </c>
      <c r="GV19">
        <v>0</v>
      </c>
      <c r="GW19">
        <v>0</v>
      </c>
      <c r="GX19">
        <v>93.53</v>
      </c>
      <c r="GY19" s="106">
        <f t="shared" si="20"/>
        <v>503</v>
      </c>
      <c r="GZ19" s="106">
        <v>524</v>
      </c>
      <c r="HA19" s="27">
        <f>GY19/GZ19*100</f>
        <v>95.992366412213741</v>
      </c>
      <c r="HB19" s="106" t="s">
        <v>1527</v>
      </c>
      <c r="HC19" s="6" t="s">
        <v>2736</v>
      </c>
      <c r="HD19" s="106" t="s">
        <v>2690</v>
      </c>
      <c r="HE19" s="106">
        <v>8</v>
      </c>
      <c r="HF19" s="10">
        <v>0.39697916666666666</v>
      </c>
      <c r="HG19" s="10">
        <v>0.33655092592592589</v>
      </c>
      <c r="HH19" s="1">
        <v>2.3101851851851849E-2</v>
      </c>
      <c r="HI19" s="1">
        <v>3.7314814814814815E-2</v>
      </c>
      <c r="HJ19">
        <v>61</v>
      </c>
      <c r="HK19">
        <v>542</v>
      </c>
      <c r="HL19">
        <v>518</v>
      </c>
      <c r="HM19">
        <v>28</v>
      </c>
      <c r="HN19">
        <v>0</v>
      </c>
      <c r="HO19">
        <v>0</v>
      </c>
      <c r="HP19">
        <v>0</v>
      </c>
      <c r="HQ19">
        <v>94.87</v>
      </c>
      <c r="HR19" s="106">
        <f t="shared" si="22"/>
        <v>514</v>
      </c>
      <c r="HS19" s="106">
        <v>524</v>
      </c>
      <c r="HT19" s="27">
        <f t="shared" si="23"/>
        <v>98.091603053435122</v>
      </c>
      <c r="HU19" s="106">
        <f t="shared" si="24"/>
        <v>10</v>
      </c>
      <c r="HV19" s="106" t="s">
        <v>1527</v>
      </c>
      <c r="HW19" s="6" t="s">
        <v>2736</v>
      </c>
      <c r="HX19" s="106" t="s">
        <v>2690</v>
      </c>
      <c r="HY19" s="106">
        <v>8</v>
      </c>
      <c r="HZ19" s="1">
        <v>0.50178240740740743</v>
      </c>
      <c r="IA19" s="1">
        <v>0.42234953703703698</v>
      </c>
      <c r="IB19" s="1">
        <v>2.3113425925925926E-2</v>
      </c>
      <c r="IC19" s="1">
        <v>5.6307870370370362E-2</v>
      </c>
      <c r="ID19">
        <v>81</v>
      </c>
      <c r="IE19">
        <v>697</v>
      </c>
      <c r="IF19">
        <v>590</v>
      </c>
      <c r="IG19">
        <v>32</v>
      </c>
      <c r="IH19">
        <v>0</v>
      </c>
      <c r="II19">
        <v>0</v>
      </c>
      <c r="IJ19">
        <v>0</v>
      </c>
      <c r="IK19">
        <v>94.86</v>
      </c>
      <c r="IL19" s="106">
        <f t="shared" si="25"/>
        <v>665</v>
      </c>
      <c r="IM19" s="106">
        <v>524</v>
      </c>
      <c r="IN19" s="27">
        <f t="shared" si="63"/>
        <v>126.90839694656488</v>
      </c>
      <c r="IO19" s="106" t="s">
        <v>1527</v>
      </c>
      <c r="IP19" s="6" t="s">
        <v>2736</v>
      </c>
      <c r="IQ19" s="106" t="s">
        <v>2690</v>
      </c>
      <c r="IR19" s="106">
        <v>8</v>
      </c>
      <c r="IS19" s="10">
        <v>2.2972800925925925</v>
      </c>
      <c r="IT19" s="10">
        <v>1.7040162037037037</v>
      </c>
      <c r="IU19" s="1">
        <v>0.25184027777777779</v>
      </c>
      <c r="IV19" s="1">
        <v>0.34141203703703704</v>
      </c>
      <c r="IW19">
        <v>519</v>
      </c>
      <c r="IX19">
        <v>2893</v>
      </c>
      <c r="IY19">
        <v>2632</v>
      </c>
      <c r="IZ19">
        <v>228</v>
      </c>
      <c r="JA19">
        <v>0</v>
      </c>
      <c r="JB19">
        <v>0</v>
      </c>
      <c r="JC19">
        <v>0</v>
      </c>
      <c r="JD19">
        <v>92.03</v>
      </c>
      <c r="JE19" s="106">
        <f t="shared" si="27"/>
        <v>2665</v>
      </c>
      <c r="JF19" s="106">
        <f t="shared" si="52"/>
        <v>2620</v>
      </c>
      <c r="JG19" s="27">
        <f t="shared" si="57"/>
        <v>101.71755725190839</v>
      </c>
      <c r="JH19" s="106" t="s">
        <v>1527</v>
      </c>
      <c r="JI19" s="6" t="s">
        <v>2736</v>
      </c>
      <c r="JJ19" s="106" t="s">
        <v>2690</v>
      </c>
      <c r="JK19" s="106">
        <v>8</v>
      </c>
      <c r="JL19" s="1">
        <v>0.36534722222222221</v>
      </c>
      <c r="JM19" s="1">
        <v>0.30484953703703704</v>
      </c>
      <c r="JN19" s="1">
        <v>3.1736111111111111E-2</v>
      </c>
      <c r="JO19" s="1">
        <v>2.8749999999999998E-2</v>
      </c>
      <c r="JP19">
        <v>49</v>
      </c>
      <c r="JQ19">
        <v>547</v>
      </c>
      <c r="JR19">
        <v>624</v>
      </c>
      <c r="JS19">
        <v>29</v>
      </c>
      <c r="JT19">
        <v>0</v>
      </c>
      <c r="JU19">
        <v>0</v>
      </c>
      <c r="JV19">
        <v>0</v>
      </c>
      <c r="JW19">
        <v>95.56</v>
      </c>
      <c r="JX19" s="106">
        <f t="shared" si="29"/>
        <v>518</v>
      </c>
      <c r="JY19" s="106">
        <v>524</v>
      </c>
      <c r="JZ19" s="27">
        <f t="shared" si="30"/>
        <v>98.854961832061079</v>
      </c>
      <c r="KA19" s="106" t="s">
        <v>1527</v>
      </c>
      <c r="KB19" s="6" t="s">
        <v>2736</v>
      </c>
      <c r="KC19" s="106" t="s">
        <v>2690</v>
      </c>
      <c r="KD19" s="106">
        <v>8</v>
      </c>
      <c r="KE19" s="1">
        <v>0.37612268518518516</v>
      </c>
      <c r="KF19" s="1">
        <v>0.30469907407407409</v>
      </c>
      <c r="KG19" s="1">
        <v>3.1307870370370368E-2</v>
      </c>
      <c r="KH19" s="1">
        <v>4.010416666666667E-2</v>
      </c>
      <c r="KI19">
        <v>95</v>
      </c>
      <c r="KJ19">
        <v>555</v>
      </c>
      <c r="KK19">
        <v>521</v>
      </c>
      <c r="KL19">
        <v>57</v>
      </c>
      <c r="KM19">
        <v>0</v>
      </c>
      <c r="KN19">
        <v>0</v>
      </c>
      <c r="KO19">
        <v>0</v>
      </c>
      <c r="KP19">
        <v>90.14</v>
      </c>
      <c r="KQ19" s="106">
        <f t="shared" si="31"/>
        <v>498</v>
      </c>
      <c r="KR19" s="106">
        <v>524</v>
      </c>
      <c r="KS19" s="27">
        <f t="shared" si="32"/>
        <v>95.038167938931295</v>
      </c>
      <c r="KT19" s="106" t="s">
        <v>1527</v>
      </c>
      <c r="KU19" s="6" t="s">
        <v>2736</v>
      </c>
      <c r="KV19" s="106" t="s">
        <v>2690</v>
      </c>
      <c r="KW19" s="106">
        <v>8</v>
      </c>
      <c r="KX19" s="1">
        <v>0.41748842592592594</v>
      </c>
      <c r="KY19" s="1">
        <v>0.2999074074074074</v>
      </c>
      <c r="KZ19" s="1">
        <v>7.2141203703703707E-2</v>
      </c>
      <c r="LA19" s="1">
        <v>4.5416666666666668E-2</v>
      </c>
      <c r="LB19">
        <v>41</v>
      </c>
      <c r="LC19">
        <v>553</v>
      </c>
      <c r="LD19">
        <v>545</v>
      </c>
      <c r="LE19">
        <v>27</v>
      </c>
      <c r="LF19">
        <v>0</v>
      </c>
      <c r="LG19">
        <v>0</v>
      </c>
      <c r="LH19">
        <v>0</v>
      </c>
      <c r="LI19">
        <v>95.28</v>
      </c>
      <c r="LJ19" s="106">
        <f t="shared" si="33"/>
        <v>526</v>
      </c>
      <c r="LK19" s="106">
        <v>524</v>
      </c>
      <c r="LL19" s="27">
        <f t="shared" si="34"/>
        <v>100.38167938931298</v>
      </c>
      <c r="LM19" s="106" t="s">
        <v>1527</v>
      </c>
      <c r="LN19" s="6" t="s">
        <v>2736</v>
      </c>
      <c r="LO19" s="106" t="s">
        <v>2690</v>
      </c>
      <c r="LP19" s="106">
        <v>8</v>
      </c>
      <c r="LQ19" s="1">
        <v>0.38667824074074075</v>
      </c>
      <c r="LR19" s="1">
        <v>0.29692129629629632</v>
      </c>
      <c r="LS19" s="1">
        <v>2.8356481481481483E-2</v>
      </c>
      <c r="LT19" s="1">
        <v>6.1388888888888889E-2</v>
      </c>
      <c r="LU19">
        <v>98</v>
      </c>
      <c r="LV19">
        <v>528</v>
      </c>
      <c r="LW19">
        <v>496</v>
      </c>
      <c r="LX19">
        <v>58</v>
      </c>
      <c r="LY19">
        <v>0</v>
      </c>
      <c r="LZ19">
        <v>0</v>
      </c>
      <c r="MA19">
        <v>0</v>
      </c>
      <c r="MB19">
        <v>89.53</v>
      </c>
      <c r="MC19" s="106">
        <f t="shared" si="35"/>
        <v>470</v>
      </c>
      <c r="MD19" s="106">
        <v>524</v>
      </c>
      <c r="ME19" s="27">
        <f t="shared" si="58"/>
        <v>89.694656488549612</v>
      </c>
      <c r="MF19" s="106" t="s">
        <v>1527</v>
      </c>
      <c r="MG19" s="6" t="s">
        <v>2736</v>
      </c>
      <c r="MH19" s="106" t="s">
        <v>2690</v>
      </c>
      <c r="MI19" s="106">
        <v>8</v>
      </c>
      <c r="MJ19" s="1">
        <v>0.44186342592592592</v>
      </c>
      <c r="MK19" s="1">
        <v>0.3208449074074074</v>
      </c>
      <c r="ML19" s="1">
        <v>7.8703703703703706E-2</v>
      </c>
      <c r="MM19" s="1">
        <v>4.2291666666666665E-2</v>
      </c>
      <c r="MN19">
        <v>84</v>
      </c>
      <c r="MO19">
        <v>551</v>
      </c>
      <c r="MP19">
        <v>332</v>
      </c>
      <c r="MQ19">
        <v>28</v>
      </c>
      <c r="MR19">
        <v>0</v>
      </c>
      <c r="MS19">
        <v>0</v>
      </c>
      <c r="MT19">
        <v>0</v>
      </c>
      <c r="MU19">
        <v>92.22</v>
      </c>
      <c r="MV19" s="106">
        <f t="shared" si="36"/>
        <v>523</v>
      </c>
      <c r="MW19" s="106">
        <v>524</v>
      </c>
      <c r="MX19" s="27">
        <f t="shared" si="37"/>
        <v>99.809160305343511</v>
      </c>
      <c r="MY19" s="106" t="s">
        <v>1527</v>
      </c>
      <c r="MZ19" s="6" t="s">
        <v>2736</v>
      </c>
      <c r="NA19" s="106" t="s">
        <v>2690</v>
      </c>
      <c r="NB19" s="106">
        <v>8</v>
      </c>
      <c r="NC19" s="1">
        <v>0.44186342592592592</v>
      </c>
      <c r="ND19" s="1">
        <v>0.3208449074074074</v>
      </c>
      <c r="NE19" s="1">
        <v>7.8703703703703706E-2</v>
      </c>
      <c r="NF19" s="1">
        <v>4.2291666666666665E-2</v>
      </c>
      <c r="NG19">
        <v>84</v>
      </c>
      <c r="NH19">
        <v>551</v>
      </c>
      <c r="NI19">
        <v>505</v>
      </c>
      <c r="NJ19">
        <v>74</v>
      </c>
      <c r="NK19">
        <v>0</v>
      </c>
      <c r="NL19">
        <v>0</v>
      </c>
      <c r="NM19">
        <v>0</v>
      </c>
      <c r="NN19">
        <v>87.22</v>
      </c>
      <c r="NO19" s="106">
        <f t="shared" si="38"/>
        <v>477</v>
      </c>
      <c r="NP19" s="106">
        <v>524</v>
      </c>
      <c r="NQ19" s="27">
        <f t="shared" si="39"/>
        <v>91.030534351145036</v>
      </c>
      <c r="NR19" s="106" t="s">
        <v>1527</v>
      </c>
      <c r="NS19" s="6" t="s">
        <v>2736</v>
      </c>
      <c r="NT19" s="106" t="s">
        <v>2690</v>
      </c>
      <c r="NU19" s="106">
        <v>8</v>
      </c>
      <c r="NV19" s="10">
        <v>1.9875231481481481</v>
      </c>
      <c r="NW19" s="10">
        <v>1.5272569444444446</v>
      </c>
      <c r="NX19" s="1">
        <v>0.24225694444444446</v>
      </c>
      <c r="NY19" s="1">
        <v>0.21799768518518517</v>
      </c>
      <c r="NZ19">
        <v>367</v>
      </c>
      <c r="OA19">
        <v>2734</v>
      </c>
      <c r="OB19">
        <v>2691</v>
      </c>
      <c r="OC19">
        <v>245</v>
      </c>
      <c r="OD19">
        <v>0</v>
      </c>
      <c r="OE19">
        <v>0</v>
      </c>
      <c r="OF19">
        <v>0</v>
      </c>
      <c r="OG19">
        <v>91.66</v>
      </c>
      <c r="OH19" s="106">
        <f t="shared" si="40"/>
        <v>2489</v>
      </c>
      <c r="OI19" s="106">
        <f t="shared" si="53"/>
        <v>2620</v>
      </c>
      <c r="OJ19" s="27">
        <f t="shared" si="41"/>
        <v>95</v>
      </c>
      <c r="OK19" s="106" t="s">
        <v>1527</v>
      </c>
      <c r="OL19" s="6" t="s">
        <v>2736</v>
      </c>
      <c r="OM19" s="106" t="s">
        <v>2690</v>
      </c>
      <c r="ON19" s="106">
        <v>8</v>
      </c>
      <c r="OO19" s="1">
        <v>0.34840277777777778</v>
      </c>
      <c r="OP19" s="1">
        <v>0.25571759259259258</v>
      </c>
      <c r="OQ19" s="1">
        <v>3.3043981481481487E-2</v>
      </c>
      <c r="OR19" s="1">
        <v>5.9641203703703703E-2</v>
      </c>
      <c r="OS19">
        <v>87</v>
      </c>
      <c r="OT19">
        <v>552</v>
      </c>
      <c r="OU19">
        <v>350</v>
      </c>
      <c r="OV19">
        <v>29</v>
      </c>
      <c r="OW19">
        <v>0</v>
      </c>
      <c r="OX19">
        <v>0</v>
      </c>
      <c r="OY19">
        <v>0</v>
      </c>
      <c r="OZ19">
        <v>92.35</v>
      </c>
      <c r="PA19" s="106">
        <f t="shared" si="54"/>
        <v>523</v>
      </c>
      <c r="PB19" s="106">
        <v>524</v>
      </c>
      <c r="PC19" s="27">
        <f t="shared" si="42"/>
        <v>99.809160305343511</v>
      </c>
      <c r="PD19" s="106" t="s">
        <v>1527</v>
      </c>
      <c r="PE19" s="6" t="s">
        <v>2736</v>
      </c>
      <c r="PF19" s="106" t="s">
        <v>2690</v>
      </c>
      <c r="PG19" s="106">
        <v>8</v>
      </c>
      <c r="PH19" s="1">
        <v>0.36940972222222218</v>
      </c>
      <c r="PI19" s="1">
        <v>0.28855324074074074</v>
      </c>
      <c r="PJ19" s="1">
        <v>4.7488425925925927E-2</v>
      </c>
      <c r="PK19" s="1">
        <v>3.335648148148148E-2</v>
      </c>
      <c r="PL19">
        <v>104</v>
      </c>
      <c r="PM19">
        <v>550</v>
      </c>
      <c r="PN19">
        <v>709</v>
      </c>
      <c r="PO19">
        <v>57</v>
      </c>
      <c r="PP19">
        <v>0</v>
      </c>
      <c r="PQ19">
        <v>0</v>
      </c>
      <c r="PR19">
        <v>0</v>
      </c>
      <c r="PS19">
        <v>92.56</v>
      </c>
      <c r="PT19" s="106">
        <f t="shared" si="43"/>
        <v>493</v>
      </c>
      <c r="PU19" s="106">
        <v>524</v>
      </c>
      <c r="PV19" s="27">
        <f t="shared" si="44"/>
        <v>94.083969465648849</v>
      </c>
      <c r="PW19" s="106" t="s">
        <v>1527</v>
      </c>
      <c r="PX19" s="6" t="s">
        <v>2736</v>
      </c>
      <c r="PY19" s="106" t="s">
        <v>2690</v>
      </c>
      <c r="PZ19" s="106">
        <v>8</v>
      </c>
      <c r="QA19" s="1">
        <v>0.43336805555555552</v>
      </c>
      <c r="QB19" s="1">
        <v>0.30388888888888888</v>
      </c>
      <c r="QC19" s="1">
        <v>2.732638888888889E-2</v>
      </c>
      <c r="QD19" s="1">
        <v>0.10212962962962963</v>
      </c>
      <c r="QE19">
        <v>61</v>
      </c>
      <c r="QF19">
        <v>549</v>
      </c>
      <c r="QG19">
        <v>332</v>
      </c>
      <c r="QH19">
        <v>23</v>
      </c>
      <c r="QI19">
        <v>0</v>
      </c>
      <c r="QJ19">
        <v>0</v>
      </c>
      <c r="QK19">
        <v>0</v>
      </c>
      <c r="QL19">
        <v>93.52</v>
      </c>
      <c r="QM19" s="106">
        <f t="shared" si="45"/>
        <v>526</v>
      </c>
      <c r="QN19" s="106">
        <v>524</v>
      </c>
      <c r="QO19" s="27">
        <f t="shared" si="46"/>
        <v>100.38167938931298</v>
      </c>
      <c r="QP19" s="106" t="s">
        <v>1527</v>
      </c>
      <c r="QQ19" s="6" t="s">
        <v>2736</v>
      </c>
      <c r="QR19" s="106" t="s">
        <v>2690</v>
      </c>
      <c r="QS19" s="106">
        <v>8</v>
      </c>
      <c r="QT19" s="1">
        <v>0</v>
      </c>
      <c r="QU19" s="1">
        <v>0</v>
      </c>
      <c r="QV19" s="1">
        <v>0</v>
      </c>
      <c r="QW19" s="1">
        <v>0</v>
      </c>
      <c r="QX19">
        <v>0</v>
      </c>
      <c r="QY19">
        <v>0</v>
      </c>
      <c r="QZ19">
        <v>203</v>
      </c>
      <c r="RA19">
        <v>8</v>
      </c>
      <c r="RB19">
        <v>0</v>
      </c>
      <c r="RC19">
        <v>0</v>
      </c>
      <c r="RD19">
        <v>0</v>
      </c>
      <c r="RE19">
        <v>96.21</v>
      </c>
      <c r="RF19" s="106">
        <v>-8</v>
      </c>
      <c r="RG19" s="106"/>
      <c r="RH19" s="27" t="e">
        <f t="shared" si="47"/>
        <v>#DIV/0!</v>
      </c>
      <c r="RI19" s="106" t="s">
        <v>1527</v>
      </c>
      <c r="RJ19" s="6" t="s">
        <v>2736</v>
      </c>
      <c r="RK19" s="106" t="s">
        <v>2690</v>
      </c>
      <c r="RL19" s="106">
        <v>8</v>
      </c>
      <c r="RM19" s="1">
        <v>8.9421296296296304E-2</v>
      </c>
      <c r="RN19" s="1">
        <v>6.3171296296296295E-2</v>
      </c>
      <c r="RO19" s="1">
        <v>4.2245370370370371E-3</v>
      </c>
      <c r="RP19" s="1">
        <v>2.2025462962962958E-2</v>
      </c>
      <c r="RQ19">
        <v>16</v>
      </c>
      <c r="RR19">
        <v>132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 s="106">
        <f t="shared" si="48"/>
        <v>132</v>
      </c>
      <c r="RZ19" s="106"/>
      <c r="SA19" s="27" t="e">
        <f t="shared" si="49"/>
        <v>#DIV/0!</v>
      </c>
      <c r="SB19" s="106" t="s">
        <v>1527</v>
      </c>
      <c r="SC19" s="6" t="s">
        <v>2736</v>
      </c>
      <c r="SD19" s="106" t="s">
        <v>2690</v>
      </c>
      <c r="SE19" s="106">
        <v>8</v>
      </c>
      <c r="SF19" s="10">
        <v>1.2418634259259258</v>
      </c>
      <c r="SG19" s="1">
        <v>0.91142361111111114</v>
      </c>
      <c r="SH19" s="1">
        <v>0.11282407407407408</v>
      </c>
      <c r="SI19" s="1">
        <v>0.21761574074074075</v>
      </c>
      <c r="SJ19">
        <v>268</v>
      </c>
      <c r="SK19">
        <v>1783</v>
      </c>
      <c r="SL19">
        <v>1594</v>
      </c>
      <c r="SM19">
        <v>117</v>
      </c>
      <c r="SN19">
        <v>0</v>
      </c>
      <c r="SO19">
        <v>0</v>
      </c>
      <c r="SP19">
        <v>0</v>
      </c>
      <c r="SQ19">
        <v>93.16</v>
      </c>
      <c r="SR19" s="106">
        <f t="shared" si="50"/>
        <v>1666</v>
      </c>
      <c r="SS19" s="106">
        <f t="shared" si="55"/>
        <v>1572</v>
      </c>
      <c r="ST19" s="27">
        <f t="shared" si="51"/>
        <v>105.97964376590329</v>
      </c>
    </row>
    <row r="20" spans="1:514">
      <c r="A20" s="106" t="s">
        <v>495</v>
      </c>
      <c r="B20" s="6" t="s">
        <v>2736</v>
      </c>
      <c r="C20" s="106" t="s">
        <v>2690</v>
      </c>
      <c r="D20" s="106">
        <v>8</v>
      </c>
      <c r="E20" s="1">
        <v>0.2270486111111111</v>
      </c>
      <c r="F20" s="1">
        <v>0.21603009259259257</v>
      </c>
      <c r="G20" s="1">
        <v>9.8148148148148144E-3</v>
      </c>
      <c r="H20" s="1">
        <v>1.1921296296296296E-3</v>
      </c>
      <c r="I20">
        <v>47</v>
      </c>
      <c r="J20">
        <v>567</v>
      </c>
      <c r="K20">
        <v>413</v>
      </c>
      <c r="L20">
        <v>3</v>
      </c>
      <c r="M20">
        <v>0</v>
      </c>
      <c r="N20">
        <v>0</v>
      </c>
      <c r="O20">
        <v>0</v>
      </c>
      <c r="P20">
        <v>99.28</v>
      </c>
      <c r="Q20" s="106">
        <f t="shared" si="0"/>
        <v>564</v>
      </c>
      <c r="R20" s="106">
        <v>524</v>
      </c>
      <c r="S20" s="27">
        <f t="shared" si="1"/>
        <v>107.63358778625954</v>
      </c>
      <c r="T20" s="106" t="s">
        <v>495</v>
      </c>
      <c r="U20" s="6" t="s">
        <v>2736</v>
      </c>
      <c r="V20" s="106" t="s">
        <v>2690</v>
      </c>
      <c r="W20" s="106">
        <v>8</v>
      </c>
      <c r="X20" s="1">
        <v>0.23071759259259261</v>
      </c>
      <c r="Y20" s="1">
        <v>0.21488425925925925</v>
      </c>
      <c r="Z20" s="1">
        <v>8.0555555555555554E-3</v>
      </c>
      <c r="AA20" s="1">
        <v>7.7777777777777767E-3</v>
      </c>
      <c r="AB20">
        <v>75</v>
      </c>
      <c r="AC20">
        <v>544</v>
      </c>
      <c r="AD20">
        <v>389</v>
      </c>
      <c r="AE20">
        <v>4</v>
      </c>
      <c r="AF20">
        <v>0</v>
      </c>
      <c r="AG20">
        <v>0</v>
      </c>
      <c r="AH20">
        <v>0</v>
      </c>
      <c r="AI20">
        <v>98.98</v>
      </c>
      <c r="AJ20" s="106">
        <f t="shared" si="2"/>
        <v>540</v>
      </c>
      <c r="AK20" s="106">
        <v>524</v>
      </c>
      <c r="AL20" s="27">
        <f t="shared" si="3"/>
        <v>103.05343511450383</v>
      </c>
      <c r="AM20" s="106" t="s">
        <v>495</v>
      </c>
      <c r="AN20" s="6" t="s">
        <v>2736</v>
      </c>
      <c r="AO20" s="106" t="s">
        <v>2690</v>
      </c>
      <c r="AP20" s="106">
        <v>8</v>
      </c>
      <c r="AQ20" s="1">
        <v>0.22184027777777779</v>
      </c>
      <c r="AR20" s="1">
        <v>0.20098379629629629</v>
      </c>
      <c r="AS20" s="1">
        <v>1.7453703703703704E-2</v>
      </c>
      <c r="AT20" s="1">
        <v>3.3912037037037036E-3</v>
      </c>
      <c r="AU20">
        <v>48</v>
      </c>
      <c r="AV20">
        <v>561</v>
      </c>
      <c r="AW20">
        <v>349</v>
      </c>
      <c r="AX20">
        <v>15</v>
      </c>
      <c r="AY20">
        <v>0</v>
      </c>
      <c r="AZ20">
        <v>0</v>
      </c>
      <c r="BA20">
        <v>0</v>
      </c>
      <c r="BB20">
        <v>95.88</v>
      </c>
      <c r="BC20" s="106">
        <f t="shared" si="59"/>
        <v>546</v>
      </c>
      <c r="BD20" s="106">
        <v>524</v>
      </c>
      <c r="BE20" s="27">
        <f t="shared" si="60"/>
        <v>104.19847328244273</v>
      </c>
      <c r="BF20" s="106" t="s">
        <v>495</v>
      </c>
      <c r="BG20" s="6" t="s">
        <v>2736</v>
      </c>
      <c r="BH20" s="106" t="s">
        <v>2690</v>
      </c>
      <c r="BI20" s="106">
        <v>8</v>
      </c>
      <c r="BJ20" s="1">
        <v>0.23973379629629629</v>
      </c>
      <c r="BK20" s="1">
        <v>0.22004629629629632</v>
      </c>
      <c r="BL20" s="1">
        <v>1.5520833333333333E-2</v>
      </c>
      <c r="BM20" s="1">
        <v>4.155092592592593E-3</v>
      </c>
      <c r="BN20">
        <v>67</v>
      </c>
      <c r="BO20">
        <v>576</v>
      </c>
      <c r="BP20">
        <v>308</v>
      </c>
      <c r="BQ20">
        <v>8</v>
      </c>
      <c r="BR20">
        <v>0</v>
      </c>
      <c r="BS20">
        <v>0</v>
      </c>
      <c r="BT20">
        <v>0</v>
      </c>
      <c r="BU20">
        <v>97.47</v>
      </c>
      <c r="BV20" s="106">
        <f t="shared" si="61"/>
        <v>568</v>
      </c>
      <c r="BW20" s="106">
        <v>524</v>
      </c>
      <c r="BX20" s="27">
        <f t="shared" si="62"/>
        <v>108.3969465648855</v>
      </c>
      <c r="BY20" s="106" t="s">
        <v>495</v>
      </c>
      <c r="BZ20" s="6" t="s">
        <v>2736</v>
      </c>
      <c r="CA20" s="106" t="s">
        <v>2690</v>
      </c>
      <c r="CB20" s="106">
        <v>8</v>
      </c>
      <c r="CC20" s="1">
        <v>0.35952546296296295</v>
      </c>
      <c r="CD20" s="1">
        <v>0.21393518518518517</v>
      </c>
      <c r="CE20" s="1">
        <v>8.1712962962962963E-3</v>
      </c>
      <c r="CF20" s="1">
        <v>0.13740740740740739</v>
      </c>
      <c r="CG20">
        <v>58</v>
      </c>
      <c r="CH20">
        <v>583</v>
      </c>
      <c r="CI20">
        <v>198</v>
      </c>
      <c r="CJ20">
        <v>2</v>
      </c>
      <c r="CK20">
        <v>0</v>
      </c>
      <c r="CL20">
        <v>0</v>
      </c>
      <c r="CM20">
        <v>0</v>
      </c>
      <c r="CN20">
        <v>99</v>
      </c>
      <c r="CO20" s="106">
        <f t="shared" si="7"/>
        <v>581</v>
      </c>
      <c r="CP20" s="106">
        <v>524</v>
      </c>
      <c r="CQ20" s="27">
        <f>CO20/CP20*100</f>
        <v>110.87786259541986</v>
      </c>
      <c r="CR20" s="106" t="s">
        <v>495</v>
      </c>
      <c r="CS20" s="6" t="s">
        <v>2736</v>
      </c>
      <c r="CT20" s="106" t="s">
        <v>2690</v>
      </c>
      <c r="CU20" s="106">
        <v>8</v>
      </c>
      <c r="CV20" s="1">
        <v>0.35952546296296295</v>
      </c>
      <c r="CW20" s="1">
        <v>0.21393518518518517</v>
      </c>
      <c r="CX20" s="1">
        <v>8.1712962962962963E-3</v>
      </c>
      <c r="CY20" s="1">
        <v>0.13740740740740739</v>
      </c>
      <c r="CZ20">
        <v>58</v>
      </c>
      <c r="DA20">
        <v>583</v>
      </c>
      <c r="DB20">
        <v>198</v>
      </c>
      <c r="DC20">
        <v>2</v>
      </c>
      <c r="DD20">
        <v>0</v>
      </c>
      <c r="DE20">
        <v>0</v>
      </c>
      <c r="DF20">
        <v>0</v>
      </c>
      <c r="DG20">
        <v>99</v>
      </c>
      <c r="DH20" s="106">
        <f t="shared" si="9"/>
        <v>581</v>
      </c>
      <c r="DI20" s="106">
        <v>524</v>
      </c>
      <c r="DJ20" s="27">
        <f>DH20/DI20*100</f>
        <v>110.87786259541986</v>
      </c>
      <c r="DK20" s="106" t="s">
        <v>495</v>
      </c>
      <c r="DL20" s="6" t="s">
        <v>2736</v>
      </c>
      <c r="DM20" s="106" t="s">
        <v>2690</v>
      </c>
      <c r="DN20" s="106">
        <v>8</v>
      </c>
      <c r="DO20" s="10">
        <v>1.278888888888889</v>
      </c>
      <c r="DP20" s="10">
        <v>1.0659027777777779</v>
      </c>
      <c r="DQ20" s="1">
        <v>5.903935185185185E-2</v>
      </c>
      <c r="DR20" s="1">
        <v>0.15394675925925924</v>
      </c>
      <c r="DS20">
        <v>295</v>
      </c>
      <c r="DT20">
        <v>2831</v>
      </c>
      <c r="DU20">
        <v>1657</v>
      </c>
      <c r="DV20">
        <v>32</v>
      </c>
      <c r="DW20">
        <v>0</v>
      </c>
      <c r="DX20">
        <v>0</v>
      </c>
      <c r="DY20">
        <v>0</v>
      </c>
      <c r="DZ20">
        <v>98.11</v>
      </c>
      <c r="EA20" s="106">
        <f t="shared" si="11"/>
        <v>2799</v>
      </c>
      <c r="EB20" s="106">
        <f t="shared" si="12"/>
        <v>2620</v>
      </c>
      <c r="EC20" s="27">
        <f t="shared" si="13"/>
        <v>106.83206106870229</v>
      </c>
      <c r="ED20" s="106" t="s">
        <v>495</v>
      </c>
      <c r="EE20" s="6" t="s">
        <v>2736</v>
      </c>
      <c r="EF20" s="106" t="s">
        <v>2690</v>
      </c>
      <c r="EG20" s="106">
        <v>8</v>
      </c>
      <c r="EH20" s="1">
        <v>0.25329861111111113</v>
      </c>
      <c r="EI20" s="1">
        <v>0.21953703703703706</v>
      </c>
      <c r="EJ20" s="1">
        <v>2.9305555555555557E-2</v>
      </c>
      <c r="EK20" s="1">
        <v>4.4444444444444444E-3</v>
      </c>
      <c r="EL20">
        <v>88</v>
      </c>
      <c r="EM20">
        <v>522</v>
      </c>
      <c r="EN20">
        <v>5</v>
      </c>
      <c r="EO20">
        <v>0</v>
      </c>
      <c r="EP20">
        <v>0</v>
      </c>
      <c r="EQ20">
        <v>0</v>
      </c>
      <c r="ER20">
        <v>0</v>
      </c>
      <c r="ES20">
        <v>100</v>
      </c>
      <c r="ET20" s="106">
        <f t="shared" si="14"/>
        <v>522</v>
      </c>
      <c r="EU20" s="106">
        <v>524</v>
      </c>
      <c r="EV20" s="27">
        <f t="shared" si="15"/>
        <v>99.618320610687022</v>
      </c>
      <c r="EW20" s="106" t="s">
        <v>495</v>
      </c>
      <c r="EX20" s="6" t="s">
        <v>2736</v>
      </c>
      <c r="EY20" s="106" t="s">
        <v>2690</v>
      </c>
      <c r="EZ20" s="106">
        <v>8</v>
      </c>
      <c r="FA20" s="1">
        <v>0.33035879629629633</v>
      </c>
      <c r="FB20" s="1">
        <v>0.23944444444444443</v>
      </c>
      <c r="FC20" s="1">
        <v>6.6087962962962959E-2</v>
      </c>
      <c r="FD20" s="1">
        <v>2.4814814814814817E-2</v>
      </c>
      <c r="FE20">
        <v>80</v>
      </c>
      <c r="FF20">
        <v>600</v>
      </c>
      <c r="FG20">
        <v>490</v>
      </c>
      <c r="FH20">
        <v>23</v>
      </c>
      <c r="FI20">
        <v>0</v>
      </c>
      <c r="FJ20">
        <v>0</v>
      </c>
      <c r="FK20">
        <v>0</v>
      </c>
      <c r="FL20">
        <v>95.52</v>
      </c>
      <c r="FM20" s="106">
        <f t="shared" si="16"/>
        <v>577</v>
      </c>
      <c r="FN20" s="106">
        <v>524</v>
      </c>
      <c r="FO20" s="27">
        <f t="shared" si="17"/>
        <v>110.11450381679388</v>
      </c>
      <c r="FP20" s="106" t="s">
        <v>495</v>
      </c>
      <c r="FQ20" s="6" t="s">
        <v>2736</v>
      </c>
      <c r="FR20" s="106" t="s">
        <v>2690</v>
      </c>
      <c r="FS20" s="106">
        <v>8</v>
      </c>
      <c r="FT20" s="1">
        <v>0.29872685185185183</v>
      </c>
      <c r="FU20" s="1">
        <v>0.24721064814814817</v>
      </c>
      <c r="FV20" s="1">
        <v>3.4837962962962959E-2</v>
      </c>
      <c r="FW20" s="1">
        <v>1.667824074074074E-2</v>
      </c>
      <c r="FX20">
        <v>113</v>
      </c>
      <c r="FY20">
        <v>687</v>
      </c>
      <c r="FZ20">
        <v>941</v>
      </c>
      <c r="GA20">
        <v>119</v>
      </c>
      <c r="GB20">
        <v>0</v>
      </c>
      <c r="GC20">
        <v>0</v>
      </c>
      <c r="GD20">
        <v>0</v>
      </c>
      <c r="GE20">
        <v>88.77</v>
      </c>
      <c r="GF20" s="106">
        <f t="shared" si="18"/>
        <v>568</v>
      </c>
      <c r="GG20" s="106">
        <v>524</v>
      </c>
      <c r="GH20" s="27">
        <f>GF20/GG20*100</f>
        <v>108.3969465648855</v>
      </c>
      <c r="GI20" s="106" t="s">
        <v>495</v>
      </c>
      <c r="GJ20" s="6" t="s">
        <v>2736</v>
      </c>
      <c r="GK20" s="106" t="s">
        <v>2690</v>
      </c>
      <c r="GL20" s="106">
        <v>8</v>
      </c>
      <c r="GM20" s="1">
        <v>0.2898958333333333</v>
      </c>
      <c r="GN20" s="1">
        <v>0.25302083333333331</v>
      </c>
      <c r="GO20" s="1">
        <v>3.3113425925925928E-2</v>
      </c>
      <c r="GP20" s="1">
        <v>3.7615740740740739E-3</v>
      </c>
      <c r="GQ20">
        <v>71</v>
      </c>
      <c r="GR20">
        <v>678</v>
      </c>
      <c r="GS20">
        <v>959</v>
      </c>
      <c r="GT20">
        <v>43</v>
      </c>
      <c r="GU20">
        <v>0</v>
      </c>
      <c r="GV20">
        <v>0</v>
      </c>
      <c r="GW20">
        <v>0</v>
      </c>
      <c r="GX20">
        <v>95.71</v>
      </c>
      <c r="GY20" s="106">
        <f t="shared" si="20"/>
        <v>635</v>
      </c>
      <c r="GZ20" s="106">
        <v>524</v>
      </c>
      <c r="HA20" s="27">
        <f>GY20/GZ20*100</f>
        <v>121.18320610687023</v>
      </c>
      <c r="HB20" s="106" t="s">
        <v>495</v>
      </c>
      <c r="HC20" s="6" t="s">
        <v>2736</v>
      </c>
      <c r="HD20" s="106" t="s">
        <v>2690</v>
      </c>
      <c r="HE20" s="106">
        <v>8</v>
      </c>
      <c r="HF20" s="10">
        <v>0.22690972222222225</v>
      </c>
      <c r="HG20" s="1">
        <v>0.20553240740740741</v>
      </c>
      <c r="HH20" s="1">
        <v>1.7083333333333336E-2</v>
      </c>
      <c r="HI20" s="1">
        <v>4.2708333333333339E-3</v>
      </c>
      <c r="HJ20">
        <v>35</v>
      </c>
      <c r="HK20">
        <v>558</v>
      </c>
      <c r="HL20">
        <v>554</v>
      </c>
      <c r="HM20">
        <v>6</v>
      </c>
      <c r="HN20">
        <v>0</v>
      </c>
      <c r="HO20">
        <v>0</v>
      </c>
      <c r="HP20">
        <v>0</v>
      </c>
      <c r="HQ20">
        <v>98.93</v>
      </c>
      <c r="HR20" s="106">
        <f t="shared" si="22"/>
        <v>552</v>
      </c>
      <c r="HS20" s="106">
        <v>524</v>
      </c>
      <c r="HT20" s="27">
        <f t="shared" si="23"/>
        <v>105.34351145038168</v>
      </c>
      <c r="HU20" s="106">
        <f t="shared" si="24"/>
        <v>-28</v>
      </c>
      <c r="HV20" s="106" t="s">
        <v>495</v>
      </c>
      <c r="HW20" s="6" t="s">
        <v>2736</v>
      </c>
      <c r="HX20" s="106" t="s">
        <v>2690</v>
      </c>
      <c r="HY20" s="106">
        <v>8</v>
      </c>
      <c r="HZ20" s="1">
        <v>0.22945601851851852</v>
      </c>
      <c r="IA20" s="1">
        <v>0.20807870370370371</v>
      </c>
      <c r="IB20" s="1">
        <v>1.7083333333333336E-2</v>
      </c>
      <c r="IC20" s="1">
        <v>4.2708333333333339E-3</v>
      </c>
      <c r="ID20">
        <v>36</v>
      </c>
      <c r="IE20">
        <v>559</v>
      </c>
      <c r="IF20">
        <v>556</v>
      </c>
      <c r="IG20">
        <v>6</v>
      </c>
      <c r="IH20">
        <v>0</v>
      </c>
      <c r="II20">
        <v>0</v>
      </c>
      <c r="IJ20">
        <v>0</v>
      </c>
      <c r="IK20">
        <v>98.93</v>
      </c>
      <c r="IL20" s="106">
        <f t="shared" si="25"/>
        <v>553</v>
      </c>
      <c r="IM20" s="106">
        <v>524</v>
      </c>
      <c r="IN20" s="27">
        <f t="shared" si="63"/>
        <v>105.53435114503817</v>
      </c>
      <c r="IO20" s="106" t="s">
        <v>495</v>
      </c>
      <c r="IP20" s="6" t="s">
        <v>2736</v>
      </c>
      <c r="IQ20" s="106" t="s">
        <v>2690</v>
      </c>
      <c r="IR20" s="106">
        <v>8</v>
      </c>
      <c r="IS20" s="10">
        <v>1.4017592592592594</v>
      </c>
      <c r="IT20" s="10">
        <v>1.1673148148148147</v>
      </c>
      <c r="IU20" s="1">
        <v>0.1804513888888889</v>
      </c>
      <c r="IV20" s="1">
        <v>5.3993055555555558E-2</v>
      </c>
      <c r="IW20">
        <v>388</v>
      </c>
      <c r="IX20">
        <v>3046</v>
      </c>
      <c r="IY20">
        <v>2951</v>
      </c>
      <c r="IZ20">
        <v>191</v>
      </c>
      <c r="JA20">
        <v>0</v>
      </c>
      <c r="JB20">
        <v>0</v>
      </c>
      <c r="JC20">
        <v>0</v>
      </c>
      <c r="JD20">
        <v>93.92</v>
      </c>
      <c r="JE20" s="106">
        <f t="shared" si="27"/>
        <v>2855</v>
      </c>
      <c r="JF20" s="106">
        <f t="shared" si="52"/>
        <v>2620</v>
      </c>
      <c r="JG20" s="27">
        <f t="shared" si="57"/>
        <v>108.96946564885496</v>
      </c>
      <c r="JH20" s="106" t="s">
        <v>495</v>
      </c>
      <c r="JI20" s="6" t="s">
        <v>2736</v>
      </c>
      <c r="JJ20" s="106" t="s">
        <v>2690</v>
      </c>
      <c r="JK20" s="106">
        <v>8</v>
      </c>
      <c r="JL20" s="1">
        <v>0.2971064814814815</v>
      </c>
      <c r="JM20" s="1">
        <v>0.23483796296296297</v>
      </c>
      <c r="JN20" s="1">
        <v>5.4120370370370374E-2</v>
      </c>
      <c r="JO20" s="1">
        <v>8.1365740740740738E-3</v>
      </c>
      <c r="JP20">
        <v>42</v>
      </c>
      <c r="JQ20">
        <v>568</v>
      </c>
      <c r="JR20">
        <v>540</v>
      </c>
      <c r="JS20">
        <v>30</v>
      </c>
      <c r="JT20">
        <v>0</v>
      </c>
      <c r="JU20">
        <v>0</v>
      </c>
      <c r="JV20">
        <v>0</v>
      </c>
      <c r="JW20">
        <v>94.74</v>
      </c>
      <c r="JX20" s="106">
        <f t="shared" si="29"/>
        <v>538</v>
      </c>
      <c r="JY20" s="106">
        <v>524</v>
      </c>
      <c r="JZ20" s="27">
        <f t="shared" si="30"/>
        <v>102.67175572519085</v>
      </c>
      <c r="KA20" s="106" t="s">
        <v>495</v>
      </c>
      <c r="KB20" s="6" t="s">
        <v>2736</v>
      </c>
      <c r="KC20" s="106" t="s">
        <v>2690</v>
      </c>
      <c r="KD20" s="106">
        <v>8</v>
      </c>
      <c r="KE20" s="1">
        <v>0.24372685185185183</v>
      </c>
      <c r="KF20" s="1">
        <v>0.21633101851851852</v>
      </c>
      <c r="KG20" s="1">
        <v>2.1365740740740741E-2</v>
      </c>
      <c r="KH20" s="1">
        <v>6.0185185185185177E-3</v>
      </c>
      <c r="KI20">
        <v>61</v>
      </c>
      <c r="KJ20">
        <v>615</v>
      </c>
      <c r="KK20">
        <v>594</v>
      </c>
      <c r="KL20">
        <v>25</v>
      </c>
      <c r="KM20">
        <v>0</v>
      </c>
      <c r="KN20">
        <v>0</v>
      </c>
      <c r="KO20">
        <v>0</v>
      </c>
      <c r="KP20">
        <v>95.96</v>
      </c>
      <c r="KQ20" s="106">
        <f t="shared" si="31"/>
        <v>590</v>
      </c>
      <c r="KR20" s="106">
        <v>524</v>
      </c>
      <c r="KS20" s="27">
        <f t="shared" si="32"/>
        <v>112.59541984732823</v>
      </c>
      <c r="KT20" s="106" t="s">
        <v>495</v>
      </c>
      <c r="KU20" s="6" t="s">
        <v>2736</v>
      </c>
      <c r="KV20" s="106" t="s">
        <v>2690</v>
      </c>
      <c r="KW20" s="106">
        <v>8</v>
      </c>
      <c r="KX20" s="1">
        <v>0.24605324074074075</v>
      </c>
      <c r="KY20" s="1">
        <v>0.20753472222222222</v>
      </c>
      <c r="KZ20" s="1">
        <v>2.988425925925926E-2</v>
      </c>
      <c r="LA20" s="1">
        <v>8.6226851851851846E-3</v>
      </c>
      <c r="LB20">
        <v>36</v>
      </c>
      <c r="LC20">
        <v>619</v>
      </c>
      <c r="LD20">
        <v>588</v>
      </c>
      <c r="LE20">
        <v>15</v>
      </c>
      <c r="LF20">
        <v>0</v>
      </c>
      <c r="LG20">
        <v>0</v>
      </c>
      <c r="LH20">
        <v>0</v>
      </c>
      <c r="LI20">
        <v>97.51</v>
      </c>
      <c r="LJ20" s="106">
        <f t="shared" si="33"/>
        <v>604</v>
      </c>
      <c r="LK20" s="106">
        <v>524</v>
      </c>
      <c r="LL20" s="27">
        <f t="shared" si="34"/>
        <v>115.26717557251909</v>
      </c>
      <c r="LM20" s="106" t="s">
        <v>495</v>
      </c>
      <c r="LN20" s="6" t="s">
        <v>2736</v>
      </c>
      <c r="LO20" s="106" t="s">
        <v>2690</v>
      </c>
      <c r="LP20" s="106">
        <v>8</v>
      </c>
      <c r="LQ20" s="1">
        <v>0.29603009259259261</v>
      </c>
      <c r="LR20" s="1">
        <v>0.22141203703703705</v>
      </c>
      <c r="LS20" s="1">
        <v>7.149305555555556E-2</v>
      </c>
      <c r="LT20" s="1">
        <v>3.1134259259259257E-3</v>
      </c>
      <c r="LU20">
        <v>59</v>
      </c>
      <c r="LV20">
        <v>582</v>
      </c>
      <c r="LW20">
        <v>590</v>
      </c>
      <c r="LX20">
        <v>16</v>
      </c>
      <c r="LY20">
        <v>0</v>
      </c>
      <c r="LZ20">
        <v>0</v>
      </c>
      <c r="MA20">
        <v>0</v>
      </c>
      <c r="MB20">
        <v>97.36</v>
      </c>
      <c r="MC20" s="106">
        <f t="shared" si="35"/>
        <v>566</v>
      </c>
      <c r="MD20" s="106">
        <v>524</v>
      </c>
      <c r="ME20" s="27">
        <f t="shared" si="58"/>
        <v>108.01526717557253</v>
      </c>
      <c r="MF20" s="106" t="s">
        <v>495</v>
      </c>
      <c r="MG20" s="6" t="s">
        <v>2736</v>
      </c>
      <c r="MH20" s="106" t="s">
        <v>2690</v>
      </c>
      <c r="MI20" s="106">
        <v>8</v>
      </c>
      <c r="MJ20" s="1">
        <v>0.27892361111111114</v>
      </c>
      <c r="MK20" s="1">
        <v>0.2361574074074074</v>
      </c>
      <c r="ML20" s="1">
        <v>3.3923611111111113E-2</v>
      </c>
      <c r="MM20" s="1">
        <v>8.8310185185185176E-3</v>
      </c>
      <c r="MN20">
        <v>43</v>
      </c>
      <c r="MO20">
        <v>566</v>
      </c>
      <c r="MP20">
        <v>481</v>
      </c>
      <c r="MQ20">
        <v>16</v>
      </c>
      <c r="MR20">
        <v>0</v>
      </c>
      <c r="MS20">
        <v>0</v>
      </c>
      <c r="MT20">
        <v>0</v>
      </c>
      <c r="MU20">
        <v>96.78</v>
      </c>
      <c r="MV20" s="106">
        <f t="shared" si="36"/>
        <v>550</v>
      </c>
      <c r="MW20" s="106">
        <v>524</v>
      </c>
      <c r="MX20" s="27">
        <f t="shared" si="37"/>
        <v>104.96183206106871</v>
      </c>
      <c r="MY20" s="106" t="s">
        <v>495</v>
      </c>
      <c r="MZ20" s="6" t="s">
        <v>2736</v>
      </c>
      <c r="NA20" s="106" t="s">
        <v>2690</v>
      </c>
      <c r="NB20" s="106">
        <v>8</v>
      </c>
      <c r="NC20" s="1">
        <v>0.27892361111111114</v>
      </c>
      <c r="ND20" s="1">
        <v>0.2361574074074074</v>
      </c>
      <c r="NE20" s="1">
        <v>3.3923611111111113E-2</v>
      </c>
      <c r="NF20" s="1">
        <v>8.8310185185185176E-3</v>
      </c>
      <c r="NG20">
        <v>43</v>
      </c>
      <c r="NH20">
        <v>566</v>
      </c>
      <c r="NI20">
        <v>550</v>
      </c>
      <c r="NJ20">
        <v>16</v>
      </c>
      <c r="NK20">
        <v>0</v>
      </c>
      <c r="NL20">
        <v>0</v>
      </c>
      <c r="NM20">
        <v>0</v>
      </c>
      <c r="NN20">
        <v>97.17</v>
      </c>
      <c r="NO20" s="106">
        <f t="shared" si="38"/>
        <v>550</v>
      </c>
      <c r="NP20" s="106">
        <v>524</v>
      </c>
      <c r="NQ20" s="27">
        <f t="shared" si="39"/>
        <v>104.96183206106871</v>
      </c>
      <c r="NR20" s="106" t="s">
        <v>495</v>
      </c>
      <c r="NS20" s="6" t="s">
        <v>2736</v>
      </c>
      <c r="NT20" s="106" t="s">
        <v>2690</v>
      </c>
      <c r="NU20" s="106">
        <v>8</v>
      </c>
      <c r="NV20" s="10">
        <v>1.3618518518518519</v>
      </c>
      <c r="NW20" s="10">
        <v>1.1162962962962963</v>
      </c>
      <c r="NX20" s="1">
        <v>0.21078703703703705</v>
      </c>
      <c r="NY20" s="1">
        <v>3.4756944444444444E-2</v>
      </c>
      <c r="NZ20">
        <v>241</v>
      </c>
      <c r="OA20">
        <v>2950</v>
      </c>
      <c r="OB20">
        <v>2862</v>
      </c>
      <c r="OC20">
        <v>102</v>
      </c>
      <c r="OD20">
        <v>0</v>
      </c>
      <c r="OE20">
        <v>0</v>
      </c>
      <c r="OF20">
        <v>0</v>
      </c>
      <c r="OG20">
        <v>96.56</v>
      </c>
      <c r="OH20" s="106">
        <f t="shared" si="40"/>
        <v>2848</v>
      </c>
      <c r="OI20" s="106">
        <f t="shared" si="53"/>
        <v>2620</v>
      </c>
      <c r="OJ20" s="27">
        <f t="shared" si="41"/>
        <v>108.70229007633587</v>
      </c>
      <c r="OK20" s="106" t="s">
        <v>495</v>
      </c>
      <c r="OL20" s="6" t="s">
        <v>2736</v>
      </c>
      <c r="OM20" s="106" t="s">
        <v>2690</v>
      </c>
      <c r="ON20" s="106">
        <v>8</v>
      </c>
      <c r="OO20" s="1">
        <v>0.24600694444444446</v>
      </c>
      <c r="OP20" s="1">
        <v>0.21167824074074074</v>
      </c>
      <c r="OQ20" s="1">
        <v>2.9791666666666664E-2</v>
      </c>
      <c r="OR20" s="1">
        <v>4.5254629629629629E-3</v>
      </c>
      <c r="OS20">
        <v>31</v>
      </c>
      <c r="OT20">
        <v>561</v>
      </c>
      <c r="OU20">
        <v>312</v>
      </c>
      <c r="OV20">
        <v>3</v>
      </c>
      <c r="OW20">
        <v>0</v>
      </c>
      <c r="OX20">
        <v>0</v>
      </c>
      <c r="OY20">
        <v>0</v>
      </c>
      <c r="OZ20">
        <v>99.05</v>
      </c>
      <c r="PA20" s="106">
        <f t="shared" si="54"/>
        <v>558</v>
      </c>
      <c r="PB20" s="106">
        <v>524</v>
      </c>
      <c r="PC20" s="27">
        <f t="shared" si="42"/>
        <v>106.48854961832062</v>
      </c>
      <c r="PD20" s="106" t="s">
        <v>495</v>
      </c>
      <c r="PE20" s="6" t="s">
        <v>2736</v>
      </c>
      <c r="PF20" s="106" t="s">
        <v>2690</v>
      </c>
      <c r="PG20" s="106">
        <v>8</v>
      </c>
      <c r="PH20" s="1">
        <v>0.25684027777777779</v>
      </c>
      <c r="PI20" s="1">
        <v>0.20982638888888891</v>
      </c>
      <c r="PJ20" s="1">
        <v>4.3495370370370372E-2</v>
      </c>
      <c r="PK20" s="1">
        <v>3.5185185185185185E-3</v>
      </c>
      <c r="PL20">
        <v>62</v>
      </c>
      <c r="PM20">
        <v>605</v>
      </c>
      <c r="PN20">
        <v>864</v>
      </c>
      <c r="PO20">
        <v>26</v>
      </c>
      <c r="PP20">
        <v>0</v>
      </c>
      <c r="PQ20">
        <v>0</v>
      </c>
      <c r="PR20">
        <v>0</v>
      </c>
      <c r="PS20">
        <v>97.08</v>
      </c>
      <c r="PT20" s="106">
        <f t="shared" si="43"/>
        <v>579</v>
      </c>
      <c r="PU20" s="106">
        <v>524</v>
      </c>
      <c r="PV20" s="27">
        <f t="shared" si="44"/>
        <v>110.49618320610688</v>
      </c>
      <c r="PW20" s="106" t="s">
        <v>495</v>
      </c>
      <c r="PX20" s="6" t="s">
        <v>2736</v>
      </c>
      <c r="PY20" s="106" t="s">
        <v>2690</v>
      </c>
      <c r="PZ20" s="106">
        <v>8</v>
      </c>
      <c r="QA20" s="1">
        <v>0.26156249999999998</v>
      </c>
      <c r="QB20" s="1">
        <v>0.24967592592592591</v>
      </c>
      <c r="QC20" s="1">
        <v>9.432870370370371E-3</v>
      </c>
      <c r="QD20" s="1">
        <v>2.4305555555555556E-3</v>
      </c>
      <c r="QE20">
        <v>69</v>
      </c>
      <c r="QF20">
        <v>579</v>
      </c>
      <c r="QG20">
        <v>369</v>
      </c>
      <c r="QH20">
        <v>5</v>
      </c>
      <c r="QI20">
        <v>0</v>
      </c>
      <c r="QJ20">
        <v>0</v>
      </c>
      <c r="QK20">
        <v>0</v>
      </c>
      <c r="QL20">
        <v>98.66</v>
      </c>
      <c r="QM20" s="106">
        <f t="shared" si="45"/>
        <v>574</v>
      </c>
      <c r="QN20" s="106">
        <v>524</v>
      </c>
      <c r="QO20" s="27">
        <f t="shared" si="46"/>
        <v>109.54198473282443</v>
      </c>
      <c r="QP20" s="106" t="s">
        <v>495</v>
      </c>
      <c r="QQ20" s="6" t="s">
        <v>2736</v>
      </c>
      <c r="QR20" s="106" t="s">
        <v>2690</v>
      </c>
      <c r="QS20" s="106">
        <v>8</v>
      </c>
      <c r="QT20" s="1">
        <v>0.18672453703703704</v>
      </c>
      <c r="QU20" s="1">
        <v>0.14471064814814816</v>
      </c>
      <c r="QV20" s="1">
        <v>3.7812500000000006E-2</v>
      </c>
      <c r="QW20" s="1">
        <v>4.1898148148148146E-3</v>
      </c>
      <c r="QX20">
        <v>20</v>
      </c>
      <c r="QY20">
        <v>339</v>
      </c>
      <c r="QZ20">
        <v>291</v>
      </c>
      <c r="RA20">
        <v>19</v>
      </c>
      <c r="RB20">
        <v>0</v>
      </c>
      <c r="RC20">
        <v>0</v>
      </c>
      <c r="RD20">
        <v>0</v>
      </c>
      <c r="RE20">
        <v>93.87</v>
      </c>
      <c r="RF20" s="106">
        <v>320</v>
      </c>
      <c r="RG20" s="106"/>
      <c r="RH20" s="27" t="e">
        <f t="shared" si="47"/>
        <v>#DIV/0!</v>
      </c>
      <c r="RI20" s="106" t="s">
        <v>495</v>
      </c>
      <c r="RJ20" s="6" t="s">
        <v>2736</v>
      </c>
      <c r="RK20" s="106" t="s">
        <v>2690</v>
      </c>
      <c r="RL20" s="106">
        <v>8</v>
      </c>
      <c r="RM20" s="1">
        <v>8.8541666666666664E-3</v>
      </c>
      <c r="RN20" s="1">
        <v>8.0787037037037043E-3</v>
      </c>
      <c r="RO20" s="1">
        <v>0</v>
      </c>
      <c r="RP20" s="1">
        <v>7.7546296296296304E-4</v>
      </c>
      <c r="RQ20">
        <v>1</v>
      </c>
      <c r="RR20">
        <v>44</v>
      </c>
      <c r="RS20">
        <v>234</v>
      </c>
      <c r="RT20">
        <v>8</v>
      </c>
      <c r="RU20">
        <v>0</v>
      </c>
      <c r="RV20">
        <v>0</v>
      </c>
      <c r="RW20">
        <v>0</v>
      </c>
      <c r="RX20">
        <v>96.69</v>
      </c>
      <c r="RY20" s="106">
        <f t="shared" si="48"/>
        <v>36</v>
      </c>
      <c r="RZ20" s="106"/>
      <c r="SA20" s="27" t="e">
        <f t="shared" si="49"/>
        <v>#DIV/0!</v>
      </c>
      <c r="SB20" s="106" t="s">
        <v>495</v>
      </c>
      <c r="SC20" s="6" t="s">
        <v>2736</v>
      </c>
      <c r="SD20" s="106" t="s">
        <v>2690</v>
      </c>
      <c r="SE20" s="106">
        <v>8</v>
      </c>
      <c r="SF20" s="1">
        <v>0.96001157407407411</v>
      </c>
      <c r="SG20" s="1">
        <v>0.82398148148148154</v>
      </c>
      <c r="SH20" s="1">
        <v>0.12054398148148149</v>
      </c>
      <c r="SI20" s="1">
        <v>1.5474537037037038E-2</v>
      </c>
      <c r="SJ20">
        <v>183</v>
      </c>
      <c r="SK20">
        <v>2128</v>
      </c>
      <c r="SL20">
        <v>2070</v>
      </c>
      <c r="SM20">
        <v>61</v>
      </c>
      <c r="SN20">
        <v>0</v>
      </c>
      <c r="SO20">
        <v>0</v>
      </c>
      <c r="SP20">
        <v>0</v>
      </c>
      <c r="SQ20">
        <v>97.14</v>
      </c>
      <c r="SR20" s="106">
        <f t="shared" si="50"/>
        <v>2067</v>
      </c>
      <c r="SS20" s="106">
        <f t="shared" si="55"/>
        <v>1572</v>
      </c>
      <c r="ST20" s="27">
        <f t="shared" si="51"/>
        <v>131.4885496183206</v>
      </c>
    </row>
    <row r="21" spans="1:514">
      <c r="A21" s="106" t="s">
        <v>2378</v>
      </c>
      <c r="B21" s="6" t="s">
        <v>2736</v>
      </c>
      <c r="C21" s="106" t="s">
        <v>2690</v>
      </c>
      <c r="D21" s="106"/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s="106" t="e">
        <f t="shared" si="0"/>
        <v>#N/A</v>
      </c>
      <c r="R21" s="106"/>
      <c r="S21" s="27" t="e">
        <f t="shared" si="1"/>
        <v>#N/A</v>
      </c>
      <c r="T21" s="106" t="s">
        <v>2378</v>
      </c>
      <c r="U21" s="6" t="s">
        <v>2736</v>
      </c>
      <c r="V21" s="106" t="s">
        <v>2690</v>
      </c>
      <c r="W21" s="106"/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s="106" t="e">
        <f t="shared" si="2"/>
        <v>#N/A</v>
      </c>
      <c r="AK21" s="106"/>
      <c r="AL21" s="27" t="e">
        <f t="shared" si="3"/>
        <v>#N/A</v>
      </c>
      <c r="AM21" s="106" t="s">
        <v>2378</v>
      </c>
      <c r="AN21" s="6" t="s">
        <v>2736</v>
      </c>
      <c r="AO21" s="106" t="s">
        <v>2690</v>
      </c>
      <c r="AP21" s="106"/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 t="e">
        <f t="shared" si="59"/>
        <v>#N/A</v>
      </c>
      <c r="BD21" s="106"/>
      <c r="BE21" s="27" t="e">
        <f t="shared" si="60"/>
        <v>#N/A</v>
      </c>
      <c r="BF21" s="106" t="s">
        <v>2378</v>
      </c>
      <c r="BG21" s="6" t="s">
        <v>2736</v>
      </c>
      <c r="BH21" s="106" t="s">
        <v>2690</v>
      </c>
      <c r="BI21" s="106"/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s="106" t="e">
        <f t="shared" si="61"/>
        <v>#N/A</v>
      </c>
      <c r="BW21" s="106"/>
      <c r="BX21" s="27" t="e">
        <f t="shared" si="62"/>
        <v>#N/A</v>
      </c>
      <c r="BY21" s="106" t="s">
        <v>2378</v>
      </c>
      <c r="BZ21" s="6" t="s">
        <v>2736</v>
      </c>
      <c r="CA21" s="106" t="s">
        <v>2690</v>
      </c>
      <c r="CB21" s="106"/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s="106" t="e">
        <f t="shared" si="7"/>
        <v>#N/A</v>
      </c>
      <c r="CP21" s="106"/>
      <c r="CQ21" s="27" t="e">
        <f>CO21/CP21*100</f>
        <v>#N/A</v>
      </c>
      <c r="CR21" s="106" t="s">
        <v>2378</v>
      </c>
      <c r="CS21" s="6" t="s">
        <v>2736</v>
      </c>
      <c r="CT21" s="106" t="s">
        <v>2690</v>
      </c>
      <c r="CU21" s="106"/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s="106" t="e">
        <f t="shared" si="9"/>
        <v>#N/A</v>
      </c>
      <c r="DI21" s="106"/>
      <c r="DJ21" s="27" t="e">
        <f>DH21/DI21*100</f>
        <v>#N/A</v>
      </c>
      <c r="DK21" s="106" t="s">
        <v>2378</v>
      </c>
      <c r="DL21" s="6" t="s">
        <v>2736</v>
      </c>
      <c r="DM21" s="106" t="s">
        <v>2690</v>
      </c>
      <c r="DN21" s="106"/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s="106" t="e">
        <f t="shared" si="11"/>
        <v>#N/A</v>
      </c>
      <c r="EB21" s="106">
        <f t="shared" si="12"/>
        <v>0</v>
      </c>
      <c r="EC21" s="27" t="e">
        <f t="shared" si="13"/>
        <v>#N/A</v>
      </c>
      <c r="ED21" s="106" t="s">
        <v>2378</v>
      </c>
      <c r="EE21" s="6" t="s">
        <v>2736</v>
      </c>
      <c r="EF21" s="106" t="s">
        <v>2690</v>
      </c>
      <c r="EG21" s="106"/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s="106"/>
      <c r="EU21" s="106"/>
      <c r="EV21" s="27"/>
      <c r="EW21" s="106" t="s">
        <v>2378</v>
      </c>
      <c r="EX21" s="6" t="s">
        <v>2736</v>
      </c>
      <c r="EY21" s="106" t="s">
        <v>2690</v>
      </c>
      <c r="EZ21" s="106"/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s="106" t="e">
        <f t="shared" si="16"/>
        <v>#N/A</v>
      </c>
      <c r="FN21" s="106"/>
      <c r="FO21" s="27" t="e">
        <f t="shared" si="17"/>
        <v>#N/A</v>
      </c>
      <c r="FP21" s="106" t="s">
        <v>2378</v>
      </c>
      <c r="FQ21" s="6" t="s">
        <v>2736</v>
      </c>
      <c r="FR21" s="106" t="s">
        <v>2690</v>
      </c>
      <c r="FS21" s="106"/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s="106" t="e">
        <f t="shared" si="18"/>
        <v>#N/A</v>
      </c>
      <c r="GG21" s="106"/>
      <c r="GH21" s="27" t="e">
        <f>GF21/GG21*100</f>
        <v>#N/A</v>
      </c>
      <c r="GI21" s="106" t="s">
        <v>2378</v>
      </c>
      <c r="GJ21" s="6" t="s">
        <v>2736</v>
      </c>
      <c r="GK21" s="106" t="s">
        <v>2690</v>
      </c>
      <c r="GL21" s="106"/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s="106" t="e">
        <f t="shared" si="20"/>
        <v>#N/A</v>
      </c>
      <c r="GZ21" s="106"/>
      <c r="HA21" s="27" t="e">
        <f>GY21/GZ21*100</f>
        <v>#N/A</v>
      </c>
      <c r="HB21" s="106" t="s">
        <v>2378</v>
      </c>
      <c r="HC21" s="6" t="s">
        <v>2736</v>
      </c>
      <c r="HD21" s="106" t="s">
        <v>2690</v>
      </c>
      <c r="HE21" s="106"/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s="106" t="e">
        <f t="shared" si="22"/>
        <v>#N/A</v>
      </c>
      <c r="HS21" s="106"/>
      <c r="HT21" s="27" t="e">
        <f t="shared" si="23"/>
        <v>#N/A</v>
      </c>
      <c r="HU21" s="106" t="e">
        <f t="shared" si="24"/>
        <v>#N/A</v>
      </c>
      <c r="HV21" s="106" t="s">
        <v>2378</v>
      </c>
      <c r="HW21" s="6" t="s">
        <v>2736</v>
      </c>
      <c r="HX21" s="106" t="s">
        <v>2690</v>
      </c>
      <c r="HY21" s="106"/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s="106" t="e">
        <f t="shared" si="25"/>
        <v>#N/A</v>
      </c>
      <c r="IM21" s="106"/>
      <c r="IN21" s="27" t="e">
        <f t="shared" si="63"/>
        <v>#N/A</v>
      </c>
      <c r="IO21" s="106" t="s">
        <v>2378</v>
      </c>
      <c r="IP21" s="6" t="s">
        <v>2736</v>
      </c>
      <c r="IQ21" s="106" t="s">
        <v>2690</v>
      </c>
      <c r="IR21" s="106"/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s="106" t="e">
        <f t="shared" si="27"/>
        <v>#N/A</v>
      </c>
      <c r="JF21" s="106"/>
      <c r="JG21" s="27"/>
      <c r="JH21" s="106" t="s">
        <v>2378</v>
      </c>
      <c r="JI21" s="6" t="s">
        <v>2736</v>
      </c>
      <c r="JJ21" s="106" t="s">
        <v>2690</v>
      </c>
      <c r="JK21" s="106"/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v>#N/A</v>
      </c>
      <c r="JX21" s="106" t="e">
        <f t="shared" si="29"/>
        <v>#N/A</v>
      </c>
      <c r="JY21" s="106"/>
      <c r="JZ21" s="27" t="e">
        <f t="shared" si="30"/>
        <v>#N/A</v>
      </c>
      <c r="KA21" s="106" t="s">
        <v>2378</v>
      </c>
      <c r="KB21" s="6" t="s">
        <v>2736</v>
      </c>
      <c r="KC21" s="106" t="s">
        <v>2690</v>
      </c>
      <c r="KD21" s="106"/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s="106" t="e">
        <f t="shared" si="31"/>
        <v>#N/A</v>
      </c>
      <c r="KR21" s="106"/>
      <c r="KS21" s="27" t="e">
        <f t="shared" si="32"/>
        <v>#N/A</v>
      </c>
      <c r="KT21" s="106" t="s">
        <v>2378</v>
      </c>
      <c r="KU21" s="6" t="s">
        <v>2736</v>
      </c>
      <c r="KV21" s="106" t="s">
        <v>2690</v>
      </c>
      <c r="KW21" s="106"/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s="106" t="e">
        <f t="shared" si="33"/>
        <v>#N/A</v>
      </c>
      <c r="LK21" s="106"/>
      <c r="LL21" s="27" t="e">
        <f t="shared" si="34"/>
        <v>#N/A</v>
      </c>
      <c r="LM21" s="106" t="s">
        <v>2378</v>
      </c>
      <c r="LN21" s="6" t="s">
        <v>2736</v>
      </c>
      <c r="LO21" s="106" t="s">
        <v>2690</v>
      </c>
      <c r="LP21" s="106"/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v>#N/A</v>
      </c>
      <c r="MC21" s="106" t="e">
        <f t="shared" si="35"/>
        <v>#N/A</v>
      </c>
      <c r="MD21" s="106"/>
      <c r="ME21" s="27" t="e">
        <f t="shared" si="58"/>
        <v>#N/A</v>
      </c>
      <c r="MF21" s="106" t="s">
        <v>2378</v>
      </c>
      <c r="MG21" s="6" t="s">
        <v>2736</v>
      </c>
      <c r="MH21" s="106" t="s">
        <v>2690</v>
      </c>
      <c r="MI21" s="106"/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s="106" t="e">
        <f t="shared" si="36"/>
        <v>#N/A</v>
      </c>
      <c r="MW21" s="106"/>
      <c r="MX21" s="27" t="e">
        <f t="shared" si="37"/>
        <v>#N/A</v>
      </c>
      <c r="MY21" s="106" t="s">
        <v>2378</v>
      </c>
      <c r="MZ21" s="6" t="s">
        <v>2736</v>
      </c>
      <c r="NA21" s="106" t="s">
        <v>2690</v>
      </c>
      <c r="NB21" s="106"/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s="106" t="e">
        <f t="shared" si="38"/>
        <v>#N/A</v>
      </c>
      <c r="NP21" s="106"/>
      <c r="NQ21" s="27" t="e">
        <f t="shared" si="39"/>
        <v>#N/A</v>
      </c>
      <c r="NR21" s="106" t="s">
        <v>2378</v>
      </c>
      <c r="NS21" s="6" t="s">
        <v>2736</v>
      </c>
      <c r="NT21" s="106" t="s">
        <v>2690</v>
      </c>
      <c r="NU21" s="106"/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G21" t="e">
        <v>#N/A</v>
      </c>
      <c r="OH21" s="106" t="e">
        <f t="shared" si="40"/>
        <v>#N/A</v>
      </c>
      <c r="OI21" s="106">
        <f t="shared" si="53"/>
        <v>0</v>
      </c>
      <c r="OJ21" s="27" t="e">
        <f t="shared" si="41"/>
        <v>#N/A</v>
      </c>
      <c r="OK21" s="106" t="s">
        <v>2378</v>
      </c>
      <c r="OL21" s="6" t="s">
        <v>2736</v>
      </c>
      <c r="OM21" s="106" t="s">
        <v>2690</v>
      </c>
      <c r="ON21" s="106"/>
      <c r="OO21" t="e">
        <v>#N/A</v>
      </c>
      <c r="OP21" t="e">
        <v>#N/A</v>
      </c>
      <c r="OQ2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s="106" t="e">
        <f t="shared" si="54"/>
        <v>#N/A</v>
      </c>
      <c r="PB21" s="106"/>
      <c r="PC21" s="27" t="e">
        <f t="shared" si="42"/>
        <v>#N/A</v>
      </c>
      <c r="PD21" s="106" t="s">
        <v>2378</v>
      </c>
      <c r="PE21" s="6" t="s">
        <v>2736</v>
      </c>
      <c r="PF21" s="106" t="s">
        <v>2690</v>
      </c>
      <c r="PG21" s="106"/>
      <c r="PH21" t="e">
        <v>#N/A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t="e">
        <v>#N/A</v>
      </c>
      <c r="PT21" s="106" t="e">
        <f t="shared" si="43"/>
        <v>#N/A</v>
      </c>
      <c r="PU21" s="106"/>
      <c r="PV21" s="27" t="e">
        <f t="shared" si="44"/>
        <v>#N/A</v>
      </c>
      <c r="PW21" s="106" t="s">
        <v>2378</v>
      </c>
      <c r="PX21" s="6" t="s">
        <v>2736</v>
      </c>
      <c r="PY21" s="106" t="s">
        <v>2690</v>
      </c>
      <c r="PZ21" s="106"/>
      <c r="QA21" t="e">
        <v>#N/A</v>
      </c>
      <c r="QB21" t="e">
        <v>#N/A</v>
      </c>
      <c r="QC21" t="e">
        <v>#N/A</v>
      </c>
      <c r="QD21" t="e">
        <v>#N/A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t="e">
        <v>#N/A</v>
      </c>
      <c r="QM21" s="106" t="e">
        <f t="shared" si="45"/>
        <v>#N/A</v>
      </c>
      <c r="QN21" s="106"/>
      <c r="QO21" s="27" t="e">
        <f t="shared" si="46"/>
        <v>#N/A</v>
      </c>
      <c r="QP21" s="106" t="s">
        <v>2378</v>
      </c>
      <c r="QQ21" s="6" t="s">
        <v>2736</v>
      </c>
      <c r="QR21" s="106" t="s">
        <v>2690</v>
      </c>
      <c r="QS21" s="106"/>
      <c r="QT21" s="1" t="e">
        <v>#N/A</v>
      </c>
      <c r="QU21" s="1" t="e">
        <v>#N/A</v>
      </c>
      <c r="QV21" s="1" t="e">
        <v>#N/A</v>
      </c>
      <c r="QW21" s="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v>#N/A</v>
      </c>
      <c r="RF21" s="106" t="e">
        <v>#N/A</v>
      </c>
      <c r="RG21" s="106"/>
      <c r="RH21" s="27" t="e">
        <f t="shared" si="47"/>
        <v>#N/A</v>
      </c>
      <c r="RI21" s="106" t="s">
        <v>2378</v>
      </c>
      <c r="RJ21" s="6" t="s">
        <v>2736</v>
      </c>
      <c r="RK21" s="106" t="s">
        <v>2690</v>
      </c>
      <c r="RL21" s="106"/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t="e">
        <v>#N/A</v>
      </c>
      <c r="RY21" s="106" t="e">
        <f t="shared" si="48"/>
        <v>#N/A</v>
      </c>
      <c r="RZ21" s="106"/>
      <c r="SA21" s="27" t="e">
        <f t="shared" si="49"/>
        <v>#N/A</v>
      </c>
      <c r="SB21" s="106" t="s">
        <v>2378</v>
      </c>
      <c r="SC21" s="6" t="s">
        <v>2736</v>
      </c>
      <c r="SD21" s="106" t="s">
        <v>2690</v>
      </c>
      <c r="SE21" s="106"/>
      <c r="SF21" t="e">
        <v>#N/A</v>
      </c>
      <c r="SG21" t="e">
        <v>#N/A</v>
      </c>
      <c r="SH21" t="e">
        <v>#N/A</v>
      </c>
      <c r="SI21" t="e">
        <v>#N/A</v>
      </c>
      <c r="SJ21" t="e">
        <v>#N/A</v>
      </c>
      <c r="SK21" t="e">
        <v>#N/A</v>
      </c>
      <c r="SL21" t="e">
        <v>#N/A</v>
      </c>
      <c r="SM21" t="e">
        <v>#N/A</v>
      </c>
      <c r="SN21" t="e">
        <v>#N/A</v>
      </c>
      <c r="SO21" t="e">
        <v>#N/A</v>
      </c>
      <c r="SP21" t="e">
        <v>#N/A</v>
      </c>
      <c r="SQ21" t="e">
        <v>#N/A</v>
      </c>
      <c r="SR21" s="106" t="e">
        <f t="shared" si="50"/>
        <v>#N/A</v>
      </c>
      <c r="SS21" s="106">
        <f t="shared" si="55"/>
        <v>0</v>
      </c>
      <c r="ST21" s="27" t="e">
        <f t="shared" si="51"/>
        <v>#N/A</v>
      </c>
    </row>
    <row r="22" spans="1:514">
      <c r="A22" s="106" t="s">
        <v>2379</v>
      </c>
      <c r="B22" s="6" t="s">
        <v>2737</v>
      </c>
      <c r="C22" s="106" t="s">
        <v>2690</v>
      </c>
      <c r="D22" s="106">
        <v>8</v>
      </c>
      <c r="E22" s="1">
        <v>0.36702546296296296</v>
      </c>
      <c r="F22" s="1">
        <v>0.29951388888888891</v>
      </c>
      <c r="G22" s="1">
        <v>3.0138888888888885E-2</v>
      </c>
      <c r="H22" s="1">
        <v>3.7361111111111109E-2</v>
      </c>
      <c r="I22">
        <v>21</v>
      </c>
      <c r="J22">
        <v>357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s="106">
        <f t="shared" si="0"/>
        <v>357</v>
      </c>
      <c r="R22" s="106">
        <v>320</v>
      </c>
      <c r="S22" s="27">
        <f t="shared" si="1"/>
        <v>111.56250000000001</v>
      </c>
      <c r="T22" s="106" t="s">
        <v>2379</v>
      </c>
      <c r="U22" s="6" t="s">
        <v>2737</v>
      </c>
      <c r="V22" s="106" t="s">
        <v>2690</v>
      </c>
      <c r="W22" s="106">
        <v>8</v>
      </c>
      <c r="X22" s="1">
        <v>7.6273148148148151E-3</v>
      </c>
      <c r="Y22" s="1">
        <v>6.9560185185185185E-3</v>
      </c>
      <c r="Z22" s="1">
        <v>6.2500000000000001E-4</v>
      </c>
      <c r="AA22" s="1">
        <v>3.4722222222222222E-5</v>
      </c>
      <c r="AB22">
        <v>1</v>
      </c>
      <c r="AC22">
        <v>12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s="106">
        <f t="shared" si="2"/>
        <v>12</v>
      </c>
      <c r="AK22" s="106"/>
      <c r="AL22" s="27"/>
      <c r="AM22" s="106" t="s">
        <v>2379</v>
      </c>
      <c r="AN22" s="6" t="s">
        <v>2737</v>
      </c>
      <c r="AO22" s="106" t="s">
        <v>2690</v>
      </c>
      <c r="AP22" s="106">
        <v>8</v>
      </c>
      <c r="AQ22" s="1">
        <v>0</v>
      </c>
      <c r="AR22" s="1">
        <v>0</v>
      </c>
      <c r="AS22" s="1">
        <v>0</v>
      </c>
      <c r="AT22" s="1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06"/>
      <c r="BD22" s="106"/>
      <c r="BE22" s="27"/>
      <c r="BF22" s="106" t="s">
        <v>2379</v>
      </c>
      <c r="BG22" s="6" t="s">
        <v>2737</v>
      </c>
      <c r="BH22" s="106" t="s">
        <v>2690</v>
      </c>
      <c r="BI22" s="106">
        <v>8</v>
      </c>
      <c r="BJ22" s="1">
        <v>0</v>
      </c>
      <c r="BK22" s="1">
        <v>0</v>
      </c>
      <c r="BL22" s="1">
        <v>0</v>
      </c>
      <c r="BM22" s="1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 s="106"/>
      <c r="BW22" s="106"/>
      <c r="BX22" s="27"/>
      <c r="BY22" s="106" t="s">
        <v>2379</v>
      </c>
      <c r="BZ22" s="6" t="s">
        <v>2737</v>
      </c>
      <c r="CA22" s="106" t="s">
        <v>2690</v>
      </c>
      <c r="CB22" s="106">
        <v>8</v>
      </c>
      <c r="CC22" s="1">
        <v>0</v>
      </c>
      <c r="CD22" s="1">
        <v>0</v>
      </c>
      <c r="CE22" s="1">
        <v>0</v>
      </c>
      <c r="CF22" s="1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 s="106">
        <f t="shared" si="7"/>
        <v>0</v>
      </c>
      <c r="CP22" s="106"/>
      <c r="CQ22" s="27"/>
      <c r="CR22" s="106" t="s">
        <v>2379</v>
      </c>
      <c r="CS22" s="6" t="s">
        <v>2737</v>
      </c>
      <c r="CT22" s="106" t="s">
        <v>2690</v>
      </c>
      <c r="CU22" s="106">
        <v>8</v>
      </c>
      <c r="CV22" s="1" t="e">
        <v>#N/A</v>
      </c>
      <c r="CW22" s="1" t="e">
        <v>#N/A</v>
      </c>
      <c r="CX22" s="1" t="e">
        <v>#N/A</v>
      </c>
      <c r="CY22" s="1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s="106" t="e">
        <f t="shared" si="9"/>
        <v>#N/A</v>
      </c>
      <c r="DI22" s="106"/>
      <c r="DJ22" s="27"/>
      <c r="DK22" s="106" t="s">
        <v>2379</v>
      </c>
      <c r="DL22" s="6" t="s">
        <v>2737</v>
      </c>
      <c r="DM22" s="106" t="s">
        <v>2690</v>
      </c>
      <c r="DN22" s="106">
        <v>8</v>
      </c>
      <c r="DO22" s="1">
        <v>0.37465277777777778</v>
      </c>
      <c r="DP22" s="1">
        <v>0.30646990740740737</v>
      </c>
      <c r="DQ22" s="1">
        <v>3.0763888888888886E-2</v>
      </c>
      <c r="DR22" s="1">
        <v>3.7395833333333336E-2</v>
      </c>
      <c r="DS22">
        <v>22</v>
      </c>
      <c r="DT22">
        <v>369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 s="106">
        <f t="shared" si="11"/>
        <v>369</v>
      </c>
      <c r="EB22" s="106">
        <f t="shared" si="12"/>
        <v>320</v>
      </c>
      <c r="EC22" s="27">
        <f t="shared" si="13"/>
        <v>115.3125</v>
      </c>
      <c r="ED22" s="106" t="s">
        <v>2379</v>
      </c>
      <c r="EE22" s="6" t="s">
        <v>2737</v>
      </c>
      <c r="EF22" s="106" t="s">
        <v>2690</v>
      </c>
      <c r="EG22" s="106">
        <v>8</v>
      </c>
      <c r="EH22" s="1">
        <v>0.31256944444444446</v>
      </c>
      <c r="EI22" s="1">
        <v>0.23179398148148148</v>
      </c>
      <c r="EJ22" s="1">
        <v>3.4282407407407407E-2</v>
      </c>
      <c r="EK22" s="1">
        <v>4.6481481481481485E-2</v>
      </c>
      <c r="EL22">
        <v>413</v>
      </c>
      <c r="EM22">
        <v>253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 s="106">
        <f>EM22-EO22</f>
        <v>253</v>
      </c>
      <c r="EU22" s="106">
        <v>320</v>
      </c>
      <c r="EV22" s="27">
        <f>ET22/EU22*100</f>
        <v>79.0625</v>
      </c>
      <c r="EW22" s="106" t="s">
        <v>2379</v>
      </c>
      <c r="EX22" s="6" t="s">
        <v>2737</v>
      </c>
      <c r="EY22" s="106" t="s">
        <v>2690</v>
      </c>
      <c r="EZ22" s="106">
        <v>8</v>
      </c>
      <c r="FA22" s="1">
        <v>4.2465277777777775E-2</v>
      </c>
      <c r="FB22" s="1">
        <v>3.0567129629629628E-2</v>
      </c>
      <c r="FC22" s="1">
        <v>6.6550925925925935E-3</v>
      </c>
      <c r="FD22" s="1">
        <v>5.2430555555555555E-3</v>
      </c>
      <c r="FE22">
        <v>22</v>
      </c>
      <c r="FF22">
        <v>36</v>
      </c>
      <c r="FG22">
        <v>124</v>
      </c>
      <c r="FH22">
        <v>32</v>
      </c>
      <c r="FI22">
        <v>0</v>
      </c>
      <c r="FJ22">
        <v>0</v>
      </c>
      <c r="FK22">
        <v>0</v>
      </c>
      <c r="FL22">
        <v>79.489999999999995</v>
      </c>
      <c r="FM22" s="106">
        <f t="shared" si="16"/>
        <v>4</v>
      </c>
      <c r="FN22" s="106"/>
      <c r="FO22" s="27" t="e">
        <f t="shared" si="17"/>
        <v>#DIV/0!</v>
      </c>
      <c r="FP22" s="106" t="s">
        <v>2379</v>
      </c>
      <c r="FQ22" s="6" t="s">
        <v>2737</v>
      </c>
      <c r="FR22" s="106" t="s">
        <v>2690</v>
      </c>
      <c r="FS22" s="106"/>
      <c r="FT22" s="1">
        <v>2.2175925925925929E-2</v>
      </c>
      <c r="FU22" s="1">
        <v>0.02</v>
      </c>
      <c r="FV22" s="1">
        <v>5.7870370370370366E-5</v>
      </c>
      <c r="FW22" s="1">
        <v>2.0949074074074073E-3</v>
      </c>
      <c r="FX22">
        <v>14</v>
      </c>
      <c r="FY22">
        <v>22</v>
      </c>
      <c r="FZ22">
        <v>104</v>
      </c>
      <c r="GA22">
        <v>17</v>
      </c>
      <c r="GB22">
        <v>0</v>
      </c>
      <c r="GC22">
        <v>0</v>
      </c>
      <c r="GD22">
        <v>0</v>
      </c>
      <c r="GE22">
        <v>85.95</v>
      </c>
      <c r="GF22" s="106">
        <f t="shared" si="18"/>
        <v>5</v>
      </c>
      <c r="GG22" s="106"/>
      <c r="GH22" s="27"/>
      <c r="GI22" s="106" t="s">
        <v>2379</v>
      </c>
      <c r="GJ22" s="6" t="s">
        <v>2737</v>
      </c>
      <c r="GK22" s="106" t="s">
        <v>2690</v>
      </c>
      <c r="GL22" s="106"/>
      <c r="GM22" s="1">
        <v>3.1597222222222222E-3</v>
      </c>
      <c r="GN22" s="1">
        <v>3.0324074074074073E-3</v>
      </c>
      <c r="GO22" s="1">
        <v>1.273148148148148E-4</v>
      </c>
      <c r="GP22" s="1">
        <v>0</v>
      </c>
      <c r="GQ22">
        <v>4</v>
      </c>
      <c r="GR22">
        <v>5</v>
      </c>
      <c r="GS22">
        <v>34</v>
      </c>
      <c r="GT22">
        <v>4</v>
      </c>
      <c r="GU22">
        <v>0</v>
      </c>
      <c r="GV22">
        <v>0</v>
      </c>
      <c r="GW22">
        <v>0</v>
      </c>
      <c r="GX22">
        <v>89.47</v>
      </c>
      <c r="GY22" s="106">
        <f t="shared" si="20"/>
        <v>1</v>
      </c>
      <c r="GZ22" s="106"/>
      <c r="HA22" s="27"/>
      <c r="HB22" s="106" t="s">
        <v>2379</v>
      </c>
      <c r="HC22" s="6" t="s">
        <v>2737</v>
      </c>
      <c r="HD22" s="106" t="s">
        <v>2690</v>
      </c>
      <c r="HE22" s="106">
        <v>8</v>
      </c>
      <c r="HF22" s="1">
        <v>7.4884259259259262E-3</v>
      </c>
      <c r="HG22" s="1">
        <v>3.9467592592592592E-3</v>
      </c>
      <c r="HH22" s="1">
        <v>3.530092592592592E-3</v>
      </c>
      <c r="HI22" s="1">
        <v>0</v>
      </c>
      <c r="HJ22">
        <v>4</v>
      </c>
      <c r="HK22">
        <v>5</v>
      </c>
      <c r="HL22">
        <v>20</v>
      </c>
      <c r="HM22">
        <v>4</v>
      </c>
      <c r="HN22">
        <v>0</v>
      </c>
      <c r="HO22">
        <v>0</v>
      </c>
      <c r="HP22">
        <v>0</v>
      </c>
      <c r="HQ22">
        <v>83.33</v>
      </c>
      <c r="HR22" s="106">
        <f t="shared" si="22"/>
        <v>1</v>
      </c>
      <c r="HS22" s="106"/>
      <c r="HT22" s="27" t="e">
        <f t="shared" si="23"/>
        <v>#DIV/0!</v>
      </c>
      <c r="HU22" s="106">
        <f t="shared" si="24"/>
        <v>-1</v>
      </c>
      <c r="HV22" s="106" t="s">
        <v>2379</v>
      </c>
      <c r="HW22" s="6" t="s">
        <v>2737</v>
      </c>
      <c r="HX22" s="106" t="s">
        <v>2690</v>
      </c>
      <c r="HY22" s="106">
        <v>8</v>
      </c>
      <c r="HZ22" s="1">
        <v>7.4884259259259262E-3</v>
      </c>
      <c r="IA22" s="1">
        <v>3.9467592592592592E-3</v>
      </c>
      <c r="IB22" s="1">
        <v>3.530092592592592E-3</v>
      </c>
      <c r="IC22" s="1">
        <v>0</v>
      </c>
      <c r="ID22">
        <v>4</v>
      </c>
      <c r="IE22">
        <v>5</v>
      </c>
      <c r="IF22">
        <v>20</v>
      </c>
      <c r="IG22">
        <v>4</v>
      </c>
      <c r="IH22">
        <v>0</v>
      </c>
      <c r="II22">
        <v>0</v>
      </c>
      <c r="IJ22">
        <v>0</v>
      </c>
      <c r="IK22">
        <v>83.33</v>
      </c>
      <c r="IL22" s="106">
        <f t="shared" si="25"/>
        <v>1</v>
      </c>
      <c r="IM22" s="106"/>
      <c r="IN22" s="27"/>
      <c r="IO22" s="106" t="s">
        <v>2379</v>
      </c>
      <c r="IP22" s="6" t="s">
        <v>2737</v>
      </c>
      <c r="IQ22" s="106" t="s">
        <v>2690</v>
      </c>
      <c r="IR22" s="106">
        <v>8</v>
      </c>
      <c r="IS22" s="1">
        <v>0.38789351851851855</v>
      </c>
      <c r="IT22" s="1">
        <v>0.28936342592592595</v>
      </c>
      <c r="IU22" s="1">
        <v>4.4687499999999998E-2</v>
      </c>
      <c r="IV22" s="1">
        <v>5.3831018518518514E-2</v>
      </c>
      <c r="IW22">
        <v>457</v>
      </c>
      <c r="IX22">
        <v>321</v>
      </c>
      <c r="IY22">
        <v>282</v>
      </c>
      <c r="IZ22">
        <v>57</v>
      </c>
      <c r="JA22">
        <v>0</v>
      </c>
      <c r="JB22">
        <v>0</v>
      </c>
      <c r="JC22">
        <v>0</v>
      </c>
      <c r="JD22">
        <v>83.19</v>
      </c>
      <c r="JE22" s="106">
        <f t="shared" si="27"/>
        <v>264</v>
      </c>
      <c r="JF22" s="106">
        <f t="shared" si="52"/>
        <v>320</v>
      </c>
      <c r="JG22" s="27">
        <f t="shared" si="57"/>
        <v>82.5</v>
      </c>
      <c r="JH22" s="106" t="s">
        <v>2379</v>
      </c>
      <c r="JI22" s="6" t="s">
        <v>2737</v>
      </c>
      <c r="JJ22" s="106" t="s">
        <v>2690</v>
      </c>
      <c r="JK22" s="106">
        <v>8</v>
      </c>
      <c r="JL22" s="1">
        <v>0</v>
      </c>
      <c r="JM22" s="1">
        <v>0</v>
      </c>
      <c r="JN22" s="1">
        <v>0</v>
      </c>
      <c r="JO22" s="1">
        <v>0</v>
      </c>
      <c r="JP22">
        <v>0</v>
      </c>
      <c r="JQ22">
        <v>0</v>
      </c>
      <c r="JR22">
        <v>6</v>
      </c>
      <c r="JS22">
        <v>0</v>
      </c>
      <c r="JT22">
        <v>0</v>
      </c>
      <c r="JU22">
        <v>0</v>
      </c>
      <c r="JV22">
        <v>0</v>
      </c>
      <c r="JW22">
        <v>100</v>
      </c>
      <c r="JX22" s="106">
        <f t="shared" si="29"/>
        <v>0</v>
      </c>
      <c r="JY22" s="106"/>
      <c r="JZ22" s="27" t="e">
        <f t="shared" si="30"/>
        <v>#DIV/0!</v>
      </c>
      <c r="KA22" s="106" t="s">
        <v>2379</v>
      </c>
      <c r="KB22" s="6" t="s">
        <v>2737</v>
      </c>
      <c r="KC22" s="106" t="s">
        <v>2690</v>
      </c>
      <c r="KD22" s="106">
        <v>8</v>
      </c>
      <c r="KE22" s="1">
        <v>4.1435185185185186E-3</v>
      </c>
      <c r="KF22" s="1">
        <v>4.1435185185185186E-3</v>
      </c>
      <c r="KG22" s="1">
        <v>0</v>
      </c>
      <c r="KH22" s="1">
        <v>0</v>
      </c>
      <c r="KI22">
        <v>1</v>
      </c>
      <c r="KJ22">
        <v>4</v>
      </c>
      <c r="KK22">
        <v>5</v>
      </c>
      <c r="KL22">
        <v>0</v>
      </c>
      <c r="KM22">
        <v>0</v>
      </c>
      <c r="KN22">
        <v>0</v>
      </c>
      <c r="KO22">
        <v>0</v>
      </c>
      <c r="KP22">
        <v>100</v>
      </c>
      <c r="KQ22" s="106">
        <f t="shared" si="31"/>
        <v>4</v>
      </c>
      <c r="KR22" s="106"/>
      <c r="KS22" s="27" t="e">
        <f t="shared" si="32"/>
        <v>#DIV/0!</v>
      </c>
      <c r="KT22" s="106" t="s">
        <v>2379</v>
      </c>
      <c r="KU22" s="6" t="s">
        <v>2737</v>
      </c>
      <c r="KV22" s="106" t="s">
        <v>2690</v>
      </c>
      <c r="KW22" s="106">
        <v>8</v>
      </c>
      <c r="KX22" s="1">
        <v>0</v>
      </c>
      <c r="KY22" s="1">
        <v>0</v>
      </c>
      <c r="KZ22" s="1">
        <v>0</v>
      </c>
      <c r="LA22" s="1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 s="106">
        <f t="shared" si="33"/>
        <v>0</v>
      </c>
      <c r="LK22" s="106"/>
      <c r="LL22" s="27" t="e">
        <f t="shared" si="34"/>
        <v>#DIV/0!</v>
      </c>
      <c r="LM22" s="106" t="s">
        <v>2379</v>
      </c>
      <c r="LN22" s="6" t="s">
        <v>2737</v>
      </c>
      <c r="LO22" s="106" t="s">
        <v>2690</v>
      </c>
      <c r="LP22" s="106"/>
      <c r="LQ22" t="e">
        <v>#N/A</v>
      </c>
      <c r="LR22" t="e">
        <v>#N/A</v>
      </c>
      <c r="LS22" t="e">
        <v>#N/A</v>
      </c>
      <c r="LT22" t="e">
        <v>#N/A</v>
      </c>
      <c r="LU22" t="e">
        <v>#N/A</v>
      </c>
      <c r="LV22" t="e">
        <v>#N/A</v>
      </c>
      <c r="LW22" t="e">
        <v>#N/A</v>
      </c>
      <c r="LX22" t="e">
        <v>#N/A</v>
      </c>
      <c r="LY22" t="e">
        <v>#N/A</v>
      </c>
      <c r="LZ22" t="e">
        <v>#N/A</v>
      </c>
      <c r="MA22" t="e">
        <v>#N/A</v>
      </c>
      <c r="MB22" t="e">
        <v>#N/A</v>
      </c>
      <c r="MC22" s="106" t="e">
        <f t="shared" si="35"/>
        <v>#N/A</v>
      </c>
      <c r="MD22" s="106"/>
      <c r="ME22" s="27" t="e">
        <f t="shared" si="58"/>
        <v>#N/A</v>
      </c>
      <c r="MF22" s="106" t="s">
        <v>2379</v>
      </c>
      <c r="MG22" s="6" t="s">
        <v>2737</v>
      </c>
      <c r="MH22" s="106" t="s">
        <v>2690</v>
      </c>
      <c r="MI22" s="106">
        <v>8</v>
      </c>
      <c r="MJ22" t="e">
        <v>#N/A</v>
      </c>
      <c r="MK22" t="e">
        <v>#N/A</v>
      </c>
      <c r="ML22" t="e">
        <v>#N/A</v>
      </c>
      <c r="MM22" t="e">
        <v>#N/A</v>
      </c>
      <c r="MN22" t="e">
        <v>#N/A</v>
      </c>
      <c r="MO22" t="e">
        <v>#N/A</v>
      </c>
      <c r="MP22" t="e">
        <v>#N/A</v>
      </c>
      <c r="MQ22" t="e">
        <v>#N/A</v>
      </c>
      <c r="MR22" t="e">
        <v>#N/A</v>
      </c>
      <c r="MS22" t="e">
        <v>#N/A</v>
      </c>
      <c r="MT22" t="e">
        <v>#N/A</v>
      </c>
      <c r="MU22" t="e">
        <v>#N/A</v>
      </c>
      <c r="MV22" s="106" t="e">
        <f t="shared" si="36"/>
        <v>#N/A</v>
      </c>
      <c r="MW22" s="106"/>
      <c r="MX22" s="27" t="e">
        <f t="shared" si="37"/>
        <v>#N/A</v>
      </c>
      <c r="MY22" s="106" t="s">
        <v>2379</v>
      </c>
      <c r="MZ22" s="6" t="s">
        <v>2737</v>
      </c>
      <c r="NA22" s="106" t="s">
        <v>2690</v>
      </c>
      <c r="NB22" s="106">
        <v>8</v>
      </c>
      <c r="NC22" t="e">
        <v>#N/A</v>
      </c>
      <c r="ND22" t="e">
        <v>#N/A</v>
      </c>
      <c r="NE22" t="e">
        <v>#N/A</v>
      </c>
      <c r="NF22" t="e">
        <v>#N/A</v>
      </c>
      <c r="NG22" t="e">
        <v>#N/A</v>
      </c>
      <c r="NH22" t="e">
        <v>#N/A</v>
      </c>
      <c r="NI22" t="e">
        <v>#N/A</v>
      </c>
      <c r="NJ22" t="e">
        <v>#N/A</v>
      </c>
      <c r="NK22" t="e">
        <v>#N/A</v>
      </c>
      <c r="NL22" t="e">
        <v>#N/A</v>
      </c>
      <c r="NM22" t="e">
        <v>#N/A</v>
      </c>
      <c r="NN22" t="e">
        <v>#N/A</v>
      </c>
      <c r="NO22" s="106" t="e">
        <f t="shared" si="38"/>
        <v>#N/A</v>
      </c>
      <c r="NP22" s="106"/>
      <c r="NQ22" s="27" t="e">
        <f t="shared" si="39"/>
        <v>#N/A</v>
      </c>
      <c r="NR22" s="106" t="s">
        <v>2379</v>
      </c>
      <c r="NS22" s="6" t="s">
        <v>2737</v>
      </c>
      <c r="NT22" s="106" t="s">
        <v>2690</v>
      </c>
      <c r="NU22" s="106">
        <v>8</v>
      </c>
      <c r="NV22" s="1">
        <v>4.1435185185185186E-3</v>
      </c>
      <c r="NW22" s="1">
        <v>4.1435185185185186E-3</v>
      </c>
      <c r="NX22" s="1">
        <v>0</v>
      </c>
      <c r="NY22" s="1">
        <v>0</v>
      </c>
      <c r="NZ22">
        <v>1</v>
      </c>
      <c r="OA22">
        <v>4</v>
      </c>
      <c r="OB22">
        <v>11</v>
      </c>
      <c r="OC22">
        <v>0</v>
      </c>
      <c r="OD22">
        <v>0</v>
      </c>
      <c r="OE22">
        <v>0</v>
      </c>
      <c r="OF22">
        <v>0</v>
      </c>
      <c r="OG22">
        <v>100</v>
      </c>
      <c r="OH22" s="106">
        <f t="shared" si="40"/>
        <v>4</v>
      </c>
      <c r="OI22" s="106">
        <f t="shared" si="53"/>
        <v>0</v>
      </c>
      <c r="OJ22" s="27" t="e">
        <f t="shared" si="41"/>
        <v>#DIV/0!</v>
      </c>
      <c r="OK22" s="106" t="s">
        <v>2379</v>
      </c>
      <c r="OL22" s="6" t="s">
        <v>2737</v>
      </c>
      <c r="OM22" s="106" t="s">
        <v>2690</v>
      </c>
      <c r="ON22" s="106"/>
      <c r="OO22" s="1">
        <v>0</v>
      </c>
      <c r="OP22" s="1">
        <v>0</v>
      </c>
      <c r="OQ22" s="1">
        <v>0</v>
      </c>
      <c r="OR22" s="1">
        <v>0</v>
      </c>
      <c r="OS22">
        <v>0</v>
      </c>
      <c r="OT22">
        <v>0</v>
      </c>
      <c r="OU22">
        <v>4</v>
      </c>
      <c r="OV22">
        <v>0</v>
      </c>
      <c r="OW22">
        <v>0</v>
      </c>
      <c r="OX22">
        <v>0</v>
      </c>
      <c r="OY22">
        <v>0</v>
      </c>
      <c r="OZ22">
        <v>100</v>
      </c>
      <c r="PA22" s="106">
        <f t="shared" si="54"/>
        <v>0</v>
      </c>
      <c r="PB22" s="106"/>
      <c r="PC22" s="27" t="e">
        <f t="shared" si="42"/>
        <v>#DIV/0!</v>
      </c>
      <c r="PD22" s="106" t="s">
        <v>2379</v>
      </c>
      <c r="PE22" s="6" t="s">
        <v>2737</v>
      </c>
      <c r="PF22" s="106" t="s">
        <v>2690</v>
      </c>
      <c r="PG22" s="106"/>
      <c r="PH22" s="1">
        <v>0</v>
      </c>
      <c r="PI22" s="1">
        <v>0</v>
      </c>
      <c r="PJ22" s="1">
        <v>0</v>
      </c>
      <c r="PK22" s="1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 s="106">
        <f t="shared" si="43"/>
        <v>0</v>
      </c>
      <c r="PU22" s="106"/>
      <c r="PV22" s="27" t="e">
        <f t="shared" si="44"/>
        <v>#DIV/0!</v>
      </c>
      <c r="PW22" s="106" t="s">
        <v>2379</v>
      </c>
      <c r="PX22" s="6" t="s">
        <v>2737</v>
      </c>
      <c r="PY22" s="106" t="s">
        <v>2690</v>
      </c>
      <c r="PZ22" s="106"/>
      <c r="QA22" s="1">
        <v>7.4282407407407408E-2</v>
      </c>
      <c r="QB22" s="1">
        <v>6.997685185185186E-2</v>
      </c>
      <c r="QC22" s="1">
        <v>3.0208333333333333E-3</v>
      </c>
      <c r="QD22" s="1">
        <v>1.261574074074074E-3</v>
      </c>
      <c r="QE22">
        <v>3</v>
      </c>
      <c r="QF22">
        <v>74</v>
      </c>
      <c r="QG22">
        <v>72</v>
      </c>
      <c r="QH22">
        <v>3</v>
      </c>
      <c r="QI22">
        <v>0</v>
      </c>
      <c r="QJ22">
        <v>0</v>
      </c>
      <c r="QK22">
        <v>0</v>
      </c>
      <c r="QL22">
        <v>96</v>
      </c>
      <c r="QM22" s="106">
        <f t="shared" si="45"/>
        <v>71</v>
      </c>
      <c r="QN22" s="106"/>
      <c r="QO22" s="27" t="e">
        <f t="shared" si="46"/>
        <v>#DIV/0!</v>
      </c>
      <c r="QP22" s="106" t="s">
        <v>2379</v>
      </c>
      <c r="QQ22" s="6" t="s">
        <v>2737</v>
      </c>
      <c r="QR22" s="106" t="s">
        <v>2690</v>
      </c>
      <c r="QS22" s="106"/>
      <c r="QT22" s="1">
        <v>0.12296296296296295</v>
      </c>
      <c r="QU22" s="1">
        <v>9.7453703703703709E-2</v>
      </c>
      <c r="QV22" s="1">
        <v>6.6782407407407415E-3</v>
      </c>
      <c r="QW22" s="1">
        <v>1.8819444444444448E-2</v>
      </c>
      <c r="QX22">
        <v>25</v>
      </c>
      <c r="QY22">
        <v>88</v>
      </c>
      <c r="QZ22">
        <v>31</v>
      </c>
      <c r="RA22">
        <v>5</v>
      </c>
      <c r="RB22">
        <v>0</v>
      </c>
      <c r="RC22">
        <v>0</v>
      </c>
      <c r="RD22">
        <v>0</v>
      </c>
      <c r="RE22">
        <v>86.11</v>
      </c>
      <c r="RF22" s="106">
        <v>83</v>
      </c>
      <c r="RG22" s="106"/>
      <c r="RH22" s="27" t="e">
        <f t="shared" si="47"/>
        <v>#DIV/0!</v>
      </c>
      <c r="RI22" s="106" t="s">
        <v>2379</v>
      </c>
      <c r="RJ22" s="6" t="s">
        <v>2737</v>
      </c>
      <c r="RK22" s="106" t="s">
        <v>2690</v>
      </c>
      <c r="RL22" s="106"/>
      <c r="RM22" s="1">
        <v>1.2037037037037038E-3</v>
      </c>
      <c r="RN22" s="1">
        <v>1.2037037037037038E-3</v>
      </c>
      <c r="RO22" s="1">
        <v>0</v>
      </c>
      <c r="RP22" s="1">
        <v>0</v>
      </c>
      <c r="RQ22">
        <v>2</v>
      </c>
      <c r="RR22">
        <v>1</v>
      </c>
      <c r="RS22">
        <v>19</v>
      </c>
      <c r="RT22">
        <v>2</v>
      </c>
      <c r="RU22">
        <v>0</v>
      </c>
      <c r="RV22">
        <v>0</v>
      </c>
      <c r="RW22">
        <v>0</v>
      </c>
      <c r="RX22">
        <v>90.48</v>
      </c>
      <c r="RY22" s="106">
        <f t="shared" si="48"/>
        <v>-1</v>
      </c>
      <c r="RZ22" s="106"/>
      <c r="SA22" s="27" t="e">
        <f t="shared" si="49"/>
        <v>#DIV/0!</v>
      </c>
      <c r="SB22" s="106" t="s">
        <v>2379</v>
      </c>
      <c r="SC22" s="6" t="s">
        <v>2737</v>
      </c>
      <c r="SD22" s="106" t="s">
        <v>2690</v>
      </c>
      <c r="SE22" s="106"/>
      <c r="SF22" s="1">
        <v>0.19846064814814815</v>
      </c>
      <c r="SG22" s="1">
        <v>0.16864583333333336</v>
      </c>
      <c r="SH22" s="1">
        <v>9.6990740740740735E-3</v>
      </c>
      <c r="SI22" s="1">
        <v>2.0092592592592592E-2</v>
      </c>
      <c r="SJ22">
        <v>30</v>
      </c>
      <c r="SK22">
        <v>163</v>
      </c>
      <c r="SL22">
        <v>126</v>
      </c>
      <c r="SM22">
        <v>10</v>
      </c>
      <c r="SN22">
        <v>0</v>
      </c>
      <c r="SO22">
        <v>0</v>
      </c>
      <c r="SP22">
        <v>0</v>
      </c>
      <c r="SQ22">
        <v>92.65</v>
      </c>
      <c r="SR22" s="106">
        <f t="shared" si="50"/>
        <v>153</v>
      </c>
      <c r="SS22" s="106">
        <f t="shared" si="55"/>
        <v>0</v>
      </c>
      <c r="ST22" s="27" t="e">
        <f t="shared" si="51"/>
        <v>#DIV/0!</v>
      </c>
    </row>
    <row r="23" spans="1:514">
      <c r="A23" s="106" t="s">
        <v>2380</v>
      </c>
      <c r="B23" s="6" t="s">
        <v>2736</v>
      </c>
      <c r="C23" s="106" t="s">
        <v>2690</v>
      </c>
      <c r="D23" s="106"/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s="106" t="e">
        <f t="shared" si="0"/>
        <v>#N/A</v>
      </c>
      <c r="R23" s="106"/>
      <c r="S23" s="27" t="e">
        <f t="shared" si="1"/>
        <v>#N/A</v>
      </c>
      <c r="T23" s="106" t="s">
        <v>2380</v>
      </c>
      <c r="U23" s="6" t="s">
        <v>2736</v>
      </c>
      <c r="V23" s="106" t="s">
        <v>2690</v>
      </c>
      <c r="W23" s="106"/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s="106" t="e">
        <f t="shared" si="2"/>
        <v>#N/A</v>
      </c>
      <c r="AK23" s="106"/>
      <c r="AL23" s="27" t="e">
        <f t="shared" ref="AL23:AL28" si="64">AJ23/AK23*100</f>
        <v>#N/A</v>
      </c>
      <c r="AM23" s="106" t="s">
        <v>2380</v>
      </c>
      <c r="AN23" s="6" t="s">
        <v>2736</v>
      </c>
      <c r="AO23" s="106" t="s">
        <v>2690</v>
      </c>
      <c r="AP23" s="106"/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s="106" t="e">
        <f t="shared" ref="BC23:BC28" si="65">AV23-AX23</f>
        <v>#N/A</v>
      </c>
      <c r="BD23" s="106"/>
      <c r="BE23" s="27" t="e">
        <f t="shared" ref="BE23:BE28" si="66">BC23/BD23*100</f>
        <v>#N/A</v>
      </c>
      <c r="BF23" s="106" t="s">
        <v>2380</v>
      </c>
      <c r="BG23" s="6" t="s">
        <v>2736</v>
      </c>
      <c r="BH23" s="106" t="s">
        <v>2690</v>
      </c>
      <c r="BI23" s="106"/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s="106" t="e">
        <f t="shared" ref="BV23:BV28" si="67">BO23-BQ23</f>
        <v>#N/A</v>
      </c>
      <c r="BW23" s="106"/>
      <c r="BX23" s="27" t="e">
        <f t="shared" ref="BX23:BX28" si="68">BV23/BW23*100</f>
        <v>#N/A</v>
      </c>
      <c r="BY23" s="106" t="s">
        <v>2380</v>
      </c>
      <c r="BZ23" s="6" t="s">
        <v>2736</v>
      </c>
      <c r="CA23" s="106" t="s">
        <v>2690</v>
      </c>
      <c r="CB23" s="106"/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s="106" t="e">
        <f t="shared" si="7"/>
        <v>#N/A</v>
      </c>
      <c r="CP23" s="106"/>
      <c r="CQ23" s="27" t="e">
        <f t="shared" ref="CQ23:CQ28" si="69">CO23/CP23*100</f>
        <v>#N/A</v>
      </c>
      <c r="CR23" s="106" t="s">
        <v>2380</v>
      </c>
      <c r="CS23" s="6" t="s">
        <v>2736</v>
      </c>
      <c r="CT23" s="106" t="s">
        <v>2690</v>
      </c>
      <c r="CU23" s="106"/>
      <c r="CV23" t="e">
        <v>#N/A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s="106" t="e">
        <f t="shared" si="9"/>
        <v>#N/A</v>
      </c>
      <c r="DI23" s="106"/>
      <c r="DJ23" s="27" t="e">
        <f t="shared" ref="DJ23:DJ28" si="70">DH23/DI23*100</f>
        <v>#N/A</v>
      </c>
      <c r="DK23" s="106" t="s">
        <v>2380</v>
      </c>
      <c r="DL23" s="6" t="s">
        <v>2736</v>
      </c>
      <c r="DM23" s="106" t="s">
        <v>2690</v>
      </c>
      <c r="DN23" s="106"/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s="106" t="e">
        <f t="shared" si="11"/>
        <v>#N/A</v>
      </c>
      <c r="EB23" s="106">
        <f t="shared" si="12"/>
        <v>0</v>
      </c>
      <c r="EC23" s="27" t="e">
        <f t="shared" si="13"/>
        <v>#N/A</v>
      </c>
      <c r="ED23" s="106" t="s">
        <v>2380</v>
      </c>
      <c r="EE23" s="6" t="s">
        <v>2736</v>
      </c>
      <c r="EF23" s="106" t="s">
        <v>2690</v>
      </c>
      <c r="EG23" s="106"/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s="106"/>
      <c r="EU23" s="106"/>
      <c r="EV23" s="27"/>
      <c r="EW23" s="106" t="s">
        <v>2380</v>
      </c>
      <c r="EX23" s="6" t="s">
        <v>2736</v>
      </c>
      <c r="EY23" s="106" t="s">
        <v>2690</v>
      </c>
      <c r="EZ23" s="106"/>
      <c r="FA23" t="e">
        <v>#N/A</v>
      </c>
      <c r="FB23" t="e">
        <v>#N/A</v>
      </c>
      <c r="FC23" t="e">
        <v>#N/A</v>
      </c>
      <c r="FD23" t="e">
        <v>#N/A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s="106" t="e">
        <f t="shared" si="16"/>
        <v>#N/A</v>
      </c>
      <c r="FN23" s="106"/>
      <c r="FO23" s="27" t="e">
        <f t="shared" si="17"/>
        <v>#N/A</v>
      </c>
      <c r="FP23" s="106" t="s">
        <v>2380</v>
      </c>
      <c r="FQ23" s="6" t="s">
        <v>2736</v>
      </c>
      <c r="FR23" s="106" t="s">
        <v>2690</v>
      </c>
      <c r="FS23" s="106"/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s="106" t="e">
        <f t="shared" si="18"/>
        <v>#N/A</v>
      </c>
      <c r="GG23" s="106"/>
      <c r="GH23" s="27" t="e">
        <f t="shared" ref="GH23:GH28" si="71">GF23/GG23*100</f>
        <v>#N/A</v>
      </c>
      <c r="GI23" s="106" t="s">
        <v>2380</v>
      </c>
      <c r="GJ23" s="6" t="s">
        <v>2736</v>
      </c>
      <c r="GK23" s="106" t="s">
        <v>2690</v>
      </c>
      <c r="GL23" s="106"/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s="106" t="e">
        <f t="shared" si="20"/>
        <v>#N/A</v>
      </c>
      <c r="GZ23" s="106"/>
      <c r="HA23" s="27" t="e">
        <f t="shared" ref="HA23:HA28" si="72">GY23/GZ23*100</f>
        <v>#N/A</v>
      </c>
      <c r="HB23" s="106" t="s">
        <v>2380</v>
      </c>
      <c r="HC23" s="6" t="s">
        <v>2736</v>
      </c>
      <c r="HD23" s="106" t="s">
        <v>2690</v>
      </c>
      <c r="HE23" s="106"/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s="106" t="e">
        <f t="shared" si="22"/>
        <v>#N/A</v>
      </c>
      <c r="HS23" s="106"/>
      <c r="HT23" s="27" t="e">
        <f t="shared" si="23"/>
        <v>#N/A</v>
      </c>
      <c r="HU23" s="106" t="e">
        <f t="shared" si="24"/>
        <v>#N/A</v>
      </c>
      <c r="HV23" s="106" t="s">
        <v>2380</v>
      </c>
      <c r="HW23" s="6" t="s">
        <v>2736</v>
      </c>
      <c r="HX23" s="106" t="s">
        <v>2690</v>
      </c>
      <c r="HY23" s="106"/>
      <c r="HZ23" t="e">
        <v>#N/A</v>
      </c>
      <c r="IA23" t="e">
        <v>#N/A</v>
      </c>
      <c r="IB23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t="e">
        <v>#N/A</v>
      </c>
      <c r="IL23" s="106" t="e">
        <f t="shared" si="25"/>
        <v>#N/A</v>
      </c>
      <c r="IM23" s="106"/>
      <c r="IN23" s="27" t="e">
        <f t="shared" ref="IN23:IN28" si="73">IL23/IM23*100</f>
        <v>#N/A</v>
      </c>
      <c r="IO23" s="106" t="s">
        <v>2380</v>
      </c>
      <c r="IP23" s="6" t="s">
        <v>2736</v>
      </c>
      <c r="IQ23" s="106" t="s">
        <v>2690</v>
      </c>
      <c r="IR23" s="106"/>
      <c r="IS23" t="e">
        <v>#N/A</v>
      </c>
      <c r="IT23" t="e">
        <v>#N/A</v>
      </c>
      <c r="IU23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t="e">
        <v>#N/A</v>
      </c>
      <c r="JE23" s="106" t="e">
        <f t="shared" si="27"/>
        <v>#N/A</v>
      </c>
      <c r="JF23" s="106"/>
      <c r="JG23" s="27"/>
      <c r="JH23" s="106" t="s">
        <v>2380</v>
      </c>
      <c r="JI23" s="6" t="s">
        <v>2736</v>
      </c>
      <c r="JJ23" s="106" t="s">
        <v>2690</v>
      </c>
      <c r="JK23" s="106"/>
      <c r="JL23" t="e">
        <v>#N/A</v>
      </c>
      <c r="JM23" t="e">
        <v>#N/A</v>
      </c>
      <c r="JN23" t="e">
        <v>#N/A</v>
      </c>
      <c r="JO23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W23" t="e">
        <v>#N/A</v>
      </c>
      <c r="JX23" s="106" t="e">
        <f t="shared" si="29"/>
        <v>#N/A</v>
      </c>
      <c r="JY23" s="106"/>
      <c r="JZ23" s="27" t="e">
        <f t="shared" si="30"/>
        <v>#N/A</v>
      </c>
      <c r="KA23" s="106" t="s">
        <v>2380</v>
      </c>
      <c r="KB23" s="6" t="s">
        <v>2736</v>
      </c>
      <c r="KC23" s="106" t="s">
        <v>2690</v>
      </c>
      <c r="KD23" s="106"/>
      <c r="KE23" t="e">
        <v>#N/A</v>
      </c>
      <c r="KF23" t="e">
        <v>#N/A</v>
      </c>
      <c r="KG23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t="e">
        <v>#N/A</v>
      </c>
      <c r="KQ23" s="106" t="e">
        <f t="shared" si="31"/>
        <v>#N/A</v>
      </c>
      <c r="KR23" s="106"/>
      <c r="KS23" s="27" t="e">
        <f t="shared" si="32"/>
        <v>#N/A</v>
      </c>
      <c r="KT23" s="106" t="s">
        <v>2380</v>
      </c>
      <c r="KU23" s="6" t="s">
        <v>2736</v>
      </c>
      <c r="KV23" s="106" t="s">
        <v>2690</v>
      </c>
      <c r="KW23" s="106"/>
      <c r="KX23" t="e">
        <v>#N/A</v>
      </c>
      <c r="KY23" t="e">
        <v>#N/A</v>
      </c>
      <c r="KZ23" t="e">
        <v>#N/A</v>
      </c>
      <c r="LA23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s="106" t="e">
        <f t="shared" si="33"/>
        <v>#N/A</v>
      </c>
      <c r="LK23" s="106"/>
      <c r="LL23" s="27" t="e">
        <f t="shared" si="34"/>
        <v>#N/A</v>
      </c>
      <c r="LM23" s="106" t="s">
        <v>2380</v>
      </c>
      <c r="LN23" s="6" t="s">
        <v>2736</v>
      </c>
      <c r="LO23" s="106" t="s">
        <v>2690</v>
      </c>
      <c r="LP23" s="106"/>
      <c r="LQ23" t="e">
        <v>#N/A</v>
      </c>
      <c r="LR23" t="e">
        <v>#N/A</v>
      </c>
      <c r="LS23" t="e">
        <v>#N/A</v>
      </c>
      <c r="LT23" t="e">
        <v>#N/A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B23" t="e">
        <v>#N/A</v>
      </c>
      <c r="MC23" s="106" t="e">
        <f t="shared" si="35"/>
        <v>#N/A</v>
      </c>
      <c r="MD23" s="106"/>
      <c r="ME23" s="27" t="e">
        <f t="shared" si="58"/>
        <v>#N/A</v>
      </c>
      <c r="MF23" s="106" t="s">
        <v>2380</v>
      </c>
      <c r="MG23" s="6" t="s">
        <v>2736</v>
      </c>
      <c r="MH23" s="106" t="s">
        <v>2690</v>
      </c>
      <c r="MI23" s="106"/>
      <c r="MJ23" t="e">
        <v>#N/A</v>
      </c>
      <c r="MK23" t="e">
        <v>#N/A</v>
      </c>
      <c r="ML23" t="e">
        <v>#N/A</v>
      </c>
      <c r="MM23" t="e">
        <v>#N/A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U23" t="e">
        <v>#N/A</v>
      </c>
      <c r="MV23" s="106" t="e">
        <f t="shared" si="36"/>
        <v>#N/A</v>
      </c>
      <c r="MW23" s="106"/>
      <c r="MX23" s="27" t="e">
        <f t="shared" si="37"/>
        <v>#N/A</v>
      </c>
      <c r="MY23" s="106" t="s">
        <v>2380</v>
      </c>
      <c r="MZ23" s="6" t="s">
        <v>2736</v>
      </c>
      <c r="NA23" s="106" t="s">
        <v>2690</v>
      </c>
      <c r="NB23" s="106"/>
      <c r="NC23" t="e">
        <v>#N/A</v>
      </c>
      <c r="ND23" t="e">
        <v>#N/A</v>
      </c>
      <c r="NE23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t="e">
        <v>#N/A</v>
      </c>
      <c r="NO23" s="106" t="e">
        <f t="shared" si="38"/>
        <v>#N/A</v>
      </c>
      <c r="NP23" s="106"/>
      <c r="NQ23" s="27" t="e">
        <f t="shared" si="39"/>
        <v>#N/A</v>
      </c>
      <c r="NR23" s="106" t="s">
        <v>2380</v>
      </c>
      <c r="NS23" s="6" t="s">
        <v>2736</v>
      </c>
      <c r="NT23" s="106" t="s">
        <v>2690</v>
      </c>
      <c r="NU23" s="106"/>
      <c r="NV23" t="e">
        <v>#N/A</v>
      </c>
      <c r="NW23" t="e">
        <v>#N/A</v>
      </c>
      <c r="NX23" t="e">
        <v>#N/A</v>
      </c>
      <c r="NY23" t="e">
        <v>#N/A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G23" t="e">
        <v>#N/A</v>
      </c>
      <c r="OH23" s="106" t="e">
        <f t="shared" si="40"/>
        <v>#N/A</v>
      </c>
      <c r="OI23" s="106">
        <f t="shared" si="53"/>
        <v>0</v>
      </c>
      <c r="OJ23" s="27" t="e">
        <f t="shared" si="41"/>
        <v>#N/A</v>
      </c>
      <c r="OK23" s="106" t="s">
        <v>2380</v>
      </c>
      <c r="OL23" s="6" t="s">
        <v>2736</v>
      </c>
      <c r="OM23" s="106" t="s">
        <v>2690</v>
      </c>
      <c r="ON23" s="106"/>
      <c r="OO23" t="e">
        <v>#N/A</v>
      </c>
      <c r="OP23" t="e">
        <v>#N/A</v>
      </c>
      <c r="OQ23" t="e">
        <v>#N/A</v>
      </c>
      <c r="OR23" t="e">
        <v>#N/A</v>
      </c>
      <c r="OS23" t="e">
        <v>#N/A</v>
      </c>
      <c r="OT23" t="e">
        <v>#N/A</v>
      </c>
      <c r="OU23" t="e">
        <v>#N/A</v>
      </c>
      <c r="OV23" t="e">
        <v>#N/A</v>
      </c>
      <c r="OW23" t="e">
        <v>#N/A</v>
      </c>
      <c r="OX23" t="e">
        <v>#N/A</v>
      </c>
      <c r="OY23" t="e">
        <v>#N/A</v>
      </c>
      <c r="OZ23" t="e">
        <v>#N/A</v>
      </c>
      <c r="PA23" s="106" t="e">
        <f t="shared" si="54"/>
        <v>#N/A</v>
      </c>
      <c r="PB23" s="106"/>
      <c r="PC23" s="27" t="e">
        <f t="shared" si="42"/>
        <v>#N/A</v>
      </c>
      <c r="PD23" s="106" t="s">
        <v>2380</v>
      </c>
      <c r="PE23" s="6" t="s">
        <v>2736</v>
      </c>
      <c r="PF23" s="106" t="s">
        <v>2690</v>
      </c>
      <c r="PG23" s="106"/>
      <c r="PH23" t="e">
        <v>#N/A</v>
      </c>
      <c r="PI23" t="e">
        <v>#N/A</v>
      </c>
      <c r="PJ23" t="e">
        <v>#N/A</v>
      </c>
      <c r="PK23" t="e">
        <v>#N/A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t="e">
        <v>#N/A</v>
      </c>
      <c r="PT23" s="106" t="e">
        <f t="shared" si="43"/>
        <v>#N/A</v>
      </c>
      <c r="PU23" s="106"/>
      <c r="PV23" s="27" t="e">
        <f t="shared" si="44"/>
        <v>#N/A</v>
      </c>
      <c r="PW23" s="106" t="s">
        <v>2380</v>
      </c>
      <c r="PX23" s="6" t="s">
        <v>2736</v>
      </c>
      <c r="PY23" s="106" t="s">
        <v>2690</v>
      </c>
      <c r="PZ23" s="106"/>
      <c r="QA23" t="e">
        <v>#N/A</v>
      </c>
      <c r="QB23" t="e">
        <v>#N/A</v>
      </c>
      <c r="QC23" t="e">
        <v>#N/A</v>
      </c>
      <c r="QD23" t="e">
        <v>#N/A</v>
      </c>
      <c r="QE23" t="e">
        <v>#N/A</v>
      </c>
      <c r="QF23" t="e">
        <v>#N/A</v>
      </c>
      <c r="QG23" t="e">
        <v>#N/A</v>
      </c>
      <c r="QH23" t="e">
        <v>#N/A</v>
      </c>
      <c r="QI23" t="e">
        <v>#N/A</v>
      </c>
      <c r="QJ23" t="e">
        <v>#N/A</v>
      </c>
      <c r="QK23" t="e">
        <v>#N/A</v>
      </c>
      <c r="QL23" t="e">
        <v>#N/A</v>
      </c>
      <c r="QM23" s="106" t="e">
        <f t="shared" si="45"/>
        <v>#N/A</v>
      </c>
      <c r="QN23" s="106"/>
      <c r="QO23" s="27" t="e">
        <f t="shared" si="46"/>
        <v>#N/A</v>
      </c>
      <c r="QP23" s="106" t="s">
        <v>2380</v>
      </c>
      <c r="QQ23" s="6" t="s">
        <v>2736</v>
      </c>
      <c r="QR23" s="106" t="s">
        <v>2690</v>
      </c>
      <c r="QS23" s="106"/>
      <c r="QT23" t="e">
        <v>#N/A</v>
      </c>
      <c r="QU23" t="e">
        <v>#N/A</v>
      </c>
      <c r="QV23" t="e">
        <v>#N/A</v>
      </c>
      <c r="QW23" t="e">
        <v>#N/A</v>
      </c>
      <c r="QX23" t="e">
        <v>#N/A</v>
      </c>
      <c r="QY23" t="e">
        <v>#N/A</v>
      </c>
      <c r="QZ23" t="e">
        <v>#N/A</v>
      </c>
      <c r="RA23" t="e">
        <v>#N/A</v>
      </c>
      <c r="RB23" t="e">
        <v>#N/A</v>
      </c>
      <c r="RC23" t="e">
        <v>#N/A</v>
      </c>
      <c r="RD23" t="e">
        <v>#N/A</v>
      </c>
      <c r="RE23" t="e">
        <v>#N/A</v>
      </c>
      <c r="RF23" s="106" t="e">
        <v>#N/A</v>
      </c>
      <c r="RG23" s="106"/>
      <c r="RH23" s="27" t="e">
        <f t="shared" si="47"/>
        <v>#N/A</v>
      </c>
      <c r="RI23" s="106" t="s">
        <v>2380</v>
      </c>
      <c r="RJ23" s="6" t="s">
        <v>2736</v>
      </c>
      <c r="RK23" s="106" t="s">
        <v>2690</v>
      </c>
      <c r="RL23" s="106"/>
      <c r="RM23" t="e">
        <v>#N/A</v>
      </c>
      <c r="RN23" t="e">
        <v>#N/A</v>
      </c>
      <c r="RO23" t="e">
        <v>#N/A</v>
      </c>
      <c r="RP23" t="e">
        <v>#N/A</v>
      </c>
      <c r="RQ23" t="e">
        <v>#N/A</v>
      </c>
      <c r="RR23" t="e">
        <v>#N/A</v>
      </c>
      <c r="RS23" t="e">
        <v>#N/A</v>
      </c>
      <c r="RT23" t="e">
        <v>#N/A</v>
      </c>
      <c r="RU23" t="e">
        <v>#N/A</v>
      </c>
      <c r="RV23" t="e">
        <v>#N/A</v>
      </c>
      <c r="RW23" t="e">
        <v>#N/A</v>
      </c>
      <c r="RX23" t="e">
        <v>#N/A</v>
      </c>
      <c r="RY23" s="106" t="e">
        <f t="shared" si="48"/>
        <v>#N/A</v>
      </c>
      <c r="RZ23" s="106"/>
      <c r="SA23" s="27" t="e">
        <f t="shared" si="49"/>
        <v>#N/A</v>
      </c>
      <c r="SB23" s="106" t="s">
        <v>2380</v>
      </c>
      <c r="SC23" s="6" t="s">
        <v>2736</v>
      </c>
      <c r="SD23" s="106" t="s">
        <v>2690</v>
      </c>
      <c r="SE23" s="106"/>
      <c r="SF23" t="e">
        <v>#N/A</v>
      </c>
      <c r="SG23" t="e">
        <v>#N/A</v>
      </c>
      <c r="SH23" t="e">
        <v>#N/A</v>
      </c>
      <c r="SI23" t="e">
        <v>#N/A</v>
      </c>
      <c r="SJ23" t="e">
        <v>#N/A</v>
      </c>
      <c r="SK23" t="e">
        <v>#N/A</v>
      </c>
      <c r="SL23" t="e">
        <v>#N/A</v>
      </c>
      <c r="SM23" t="e">
        <v>#N/A</v>
      </c>
      <c r="SN23" t="e">
        <v>#N/A</v>
      </c>
      <c r="SO23" t="e">
        <v>#N/A</v>
      </c>
      <c r="SP23" t="e">
        <v>#N/A</v>
      </c>
      <c r="SQ23" t="e">
        <v>#N/A</v>
      </c>
      <c r="SR23" s="106" t="e">
        <f t="shared" si="50"/>
        <v>#N/A</v>
      </c>
      <c r="SS23" s="106">
        <f t="shared" si="55"/>
        <v>0</v>
      </c>
      <c r="ST23" s="27" t="e">
        <f t="shared" si="51"/>
        <v>#N/A</v>
      </c>
    </row>
    <row r="24" spans="1:514">
      <c r="A24" s="106" t="s">
        <v>2375</v>
      </c>
      <c r="B24" s="6" t="s">
        <v>2736</v>
      </c>
      <c r="C24" s="106" t="s">
        <v>2690</v>
      </c>
      <c r="D24" s="106"/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s="106" t="e">
        <f t="shared" si="0"/>
        <v>#N/A</v>
      </c>
      <c r="R24" s="106"/>
      <c r="S24" s="27" t="e">
        <f t="shared" si="1"/>
        <v>#N/A</v>
      </c>
      <c r="T24" s="106" t="s">
        <v>2375</v>
      </c>
      <c r="U24" s="6" t="s">
        <v>2736</v>
      </c>
      <c r="V24" s="106" t="s">
        <v>2690</v>
      </c>
      <c r="W24" s="106"/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s="106" t="e">
        <f t="shared" si="2"/>
        <v>#N/A</v>
      </c>
      <c r="AK24" s="106"/>
      <c r="AL24" s="27" t="e">
        <f t="shared" si="64"/>
        <v>#N/A</v>
      </c>
      <c r="AM24" s="106" t="s">
        <v>2375</v>
      </c>
      <c r="AN24" s="6" t="s">
        <v>2736</v>
      </c>
      <c r="AO24" s="106" t="s">
        <v>2690</v>
      </c>
      <c r="AP24" s="106"/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s="106" t="e">
        <f t="shared" si="65"/>
        <v>#N/A</v>
      </c>
      <c r="BD24" s="106"/>
      <c r="BE24" s="27" t="e">
        <f t="shared" si="66"/>
        <v>#N/A</v>
      </c>
      <c r="BF24" s="106" t="s">
        <v>2375</v>
      </c>
      <c r="BG24" s="6" t="s">
        <v>2736</v>
      </c>
      <c r="BH24" s="106" t="s">
        <v>2690</v>
      </c>
      <c r="BI24" s="106"/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s="106" t="e">
        <f t="shared" si="67"/>
        <v>#N/A</v>
      </c>
      <c r="BW24" s="106"/>
      <c r="BX24" s="27" t="e">
        <f t="shared" si="68"/>
        <v>#N/A</v>
      </c>
      <c r="BY24" s="106" t="s">
        <v>2375</v>
      </c>
      <c r="BZ24" s="6" t="s">
        <v>2736</v>
      </c>
      <c r="CA24" s="106" t="s">
        <v>2690</v>
      </c>
      <c r="CB24" s="106"/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  <c r="CI24" t="e">
        <v>#N/A</v>
      </c>
      <c r="CJ24" t="e">
        <v>#N/A</v>
      </c>
      <c r="CK24" t="e">
        <v>#N/A</v>
      </c>
      <c r="CL24" t="e">
        <v>#N/A</v>
      </c>
      <c r="CM24" t="e">
        <v>#N/A</v>
      </c>
      <c r="CN24" t="e">
        <v>#N/A</v>
      </c>
      <c r="CO24" s="106" t="e">
        <f t="shared" si="7"/>
        <v>#N/A</v>
      </c>
      <c r="CP24" s="106"/>
      <c r="CQ24" s="27" t="e">
        <f t="shared" si="69"/>
        <v>#N/A</v>
      </c>
      <c r="CR24" s="106" t="s">
        <v>2375</v>
      </c>
      <c r="CS24" s="6" t="s">
        <v>2736</v>
      </c>
      <c r="CT24" s="106" t="s">
        <v>2690</v>
      </c>
      <c r="CU24" s="106"/>
      <c r="CV24" t="e">
        <v>#N/A</v>
      </c>
      <c r="CW24" t="e">
        <v>#N/A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s="106" t="e">
        <f t="shared" si="9"/>
        <v>#N/A</v>
      </c>
      <c r="DI24" s="106"/>
      <c r="DJ24" s="27" t="e">
        <f t="shared" si="70"/>
        <v>#N/A</v>
      </c>
      <c r="DK24" s="106" t="s">
        <v>2375</v>
      </c>
      <c r="DL24" s="6" t="s">
        <v>2736</v>
      </c>
      <c r="DM24" s="106" t="s">
        <v>2690</v>
      </c>
      <c r="DN24" s="106"/>
      <c r="DO24" t="e">
        <v>#N/A</v>
      </c>
      <c r="DP24" t="e">
        <v>#N/A</v>
      </c>
      <c r="DQ24" t="e">
        <v>#N/A</v>
      </c>
      <c r="DR24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A24" s="106" t="e">
        <f t="shared" si="11"/>
        <v>#N/A</v>
      </c>
      <c r="EB24" s="106">
        <f t="shared" si="12"/>
        <v>0</v>
      </c>
      <c r="EC24" s="27" t="e">
        <f t="shared" si="13"/>
        <v>#N/A</v>
      </c>
      <c r="ED24" s="106" t="s">
        <v>2375</v>
      </c>
      <c r="EE24" s="6" t="s">
        <v>2736</v>
      </c>
      <c r="EF24" s="106" t="s">
        <v>2690</v>
      </c>
      <c r="EG24" s="106">
        <v>8</v>
      </c>
      <c r="EH24" s="1">
        <v>0.61277777777777775</v>
      </c>
      <c r="EI24" s="1">
        <v>0.27914351851851854</v>
      </c>
      <c r="EJ24" s="1">
        <v>2.1689814814814815E-2</v>
      </c>
      <c r="EK24" s="1">
        <v>0.31194444444444441</v>
      </c>
      <c r="EL24">
        <v>37</v>
      </c>
      <c r="EM24">
        <v>521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 s="106">
        <f>EM24-EO24</f>
        <v>521</v>
      </c>
      <c r="EU24" s="106">
        <v>524</v>
      </c>
      <c r="EV24" s="27">
        <f>ET24/EU24*100</f>
        <v>99.427480916030532</v>
      </c>
      <c r="EW24" s="106" t="s">
        <v>2375</v>
      </c>
      <c r="EX24" s="6" t="s">
        <v>2736</v>
      </c>
      <c r="EY24" s="106" t="s">
        <v>2690</v>
      </c>
      <c r="EZ24" s="106"/>
      <c r="FA24" s="1">
        <v>3.1828703703703702E-3</v>
      </c>
      <c r="FB24" s="1">
        <v>7.6388888888888893E-4</v>
      </c>
      <c r="FC24" s="1">
        <v>2.4074074074074076E-3</v>
      </c>
      <c r="FD24" s="1">
        <v>0</v>
      </c>
      <c r="FE24">
        <v>1</v>
      </c>
      <c r="FF24">
        <v>0</v>
      </c>
      <c r="FG24">
        <v>491</v>
      </c>
      <c r="FH24">
        <v>1</v>
      </c>
      <c r="FI24">
        <v>0</v>
      </c>
      <c r="FJ24">
        <v>0</v>
      </c>
      <c r="FK24">
        <v>0</v>
      </c>
      <c r="FL24">
        <v>99.8</v>
      </c>
      <c r="FM24" s="106">
        <f t="shared" si="16"/>
        <v>-1</v>
      </c>
      <c r="FN24" s="106"/>
      <c r="FO24" s="27" t="e">
        <f t="shared" si="17"/>
        <v>#DIV/0!</v>
      </c>
      <c r="FP24" s="106" t="s">
        <v>2375</v>
      </c>
      <c r="FQ24" s="6" t="s">
        <v>2736</v>
      </c>
      <c r="FR24" s="106" t="s">
        <v>2690</v>
      </c>
      <c r="FS24" s="106"/>
      <c r="FT24" s="1">
        <v>2.8935185185185189E-4</v>
      </c>
      <c r="FU24" s="1">
        <v>2.8935185185185189E-4</v>
      </c>
      <c r="FV24" s="1">
        <v>0</v>
      </c>
      <c r="FW24" s="1">
        <v>0</v>
      </c>
      <c r="FX24">
        <v>1</v>
      </c>
      <c r="FY24">
        <v>0</v>
      </c>
      <c r="FZ24">
        <v>23</v>
      </c>
      <c r="GA24">
        <v>7</v>
      </c>
      <c r="GB24">
        <v>0</v>
      </c>
      <c r="GC24">
        <v>0</v>
      </c>
      <c r="GD24">
        <v>0</v>
      </c>
      <c r="GE24">
        <v>76.67</v>
      </c>
      <c r="GF24" s="106">
        <f t="shared" si="18"/>
        <v>-7</v>
      </c>
      <c r="GG24" s="106"/>
      <c r="GH24" s="27" t="e">
        <f t="shared" si="71"/>
        <v>#DIV/0!</v>
      </c>
      <c r="GI24" s="106" t="s">
        <v>2375</v>
      </c>
      <c r="GJ24" s="6" t="s">
        <v>2736</v>
      </c>
      <c r="GK24" s="106" t="s">
        <v>2690</v>
      </c>
      <c r="GL24" s="106"/>
      <c r="GM24" s="1">
        <v>0</v>
      </c>
      <c r="GN24" s="1">
        <v>0</v>
      </c>
      <c r="GO24" s="1">
        <v>0</v>
      </c>
      <c r="GP24" s="1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 s="106">
        <f t="shared" si="20"/>
        <v>0</v>
      </c>
      <c r="GZ24" s="106"/>
      <c r="HA24" s="27" t="e">
        <f t="shared" si="72"/>
        <v>#DIV/0!</v>
      </c>
      <c r="HB24" s="106" t="s">
        <v>2375</v>
      </c>
      <c r="HC24" s="6" t="s">
        <v>2736</v>
      </c>
      <c r="HD24" s="106" t="s">
        <v>2690</v>
      </c>
      <c r="HE24" s="106"/>
      <c r="HF24" s="1" t="e">
        <v>#N/A</v>
      </c>
      <c r="HG24" s="1" t="e">
        <v>#N/A</v>
      </c>
      <c r="HH24" s="1" t="e">
        <v>#N/A</v>
      </c>
      <c r="HI24" s="1" t="e">
        <v>#N/A</v>
      </c>
      <c r="HJ24" t="e">
        <v>#N/A</v>
      </c>
      <c r="HK24" t="e">
        <v>#N/A</v>
      </c>
      <c r="HL24" t="e">
        <v>#N/A</v>
      </c>
      <c r="HM24" t="e">
        <v>#N/A</v>
      </c>
      <c r="HN24" t="e">
        <v>#N/A</v>
      </c>
      <c r="HO24" t="e">
        <v>#N/A</v>
      </c>
      <c r="HP24" t="e">
        <v>#N/A</v>
      </c>
      <c r="HQ24" t="e">
        <v>#N/A</v>
      </c>
      <c r="HR24" s="106" t="e">
        <f t="shared" si="22"/>
        <v>#N/A</v>
      </c>
      <c r="HS24" s="106"/>
      <c r="HT24" s="27" t="e">
        <f t="shared" si="23"/>
        <v>#N/A</v>
      </c>
      <c r="HU24" s="106" t="e">
        <f t="shared" si="24"/>
        <v>#N/A</v>
      </c>
      <c r="HV24" s="106" t="s">
        <v>2375</v>
      </c>
      <c r="HW24" s="6" t="s">
        <v>2736</v>
      </c>
      <c r="HX24" s="106" t="s">
        <v>2690</v>
      </c>
      <c r="HY24" s="106"/>
      <c r="HZ24" t="e">
        <v>#N/A</v>
      </c>
      <c r="IA24" t="e">
        <v>#N/A</v>
      </c>
      <c r="IB24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t="e">
        <v>#N/A</v>
      </c>
      <c r="IL24" s="106" t="e">
        <f t="shared" si="25"/>
        <v>#N/A</v>
      </c>
      <c r="IM24" s="106"/>
      <c r="IN24" s="27" t="e">
        <f t="shared" si="73"/>
        <v>#N/A</v>
      </c>
      <c r="IO24" s="106" t="s">
        <v>2375</v>
      </c>
      <c r="IP24" s="6" t="s">
        <v>2736</v>
      </c>
      <c r="IQ24" s="106" t="s">
        <v>2690</v>
      </c>
      <c r="IR24" s="106"/>
      <c r="IS24" s="1">
        <v>0.61626157407407411</v>
      </c>
      <c r="IT24" s="1">
        <v>0.28020833333333334</v>
      </c>
      <c r="IU24" s="1">
        <v>2.4108796296296298E-2</v>
      </c>
      <c r="IV24" s="1">
        <v>0.31194444444444441</v>
      </c>
      <c r="IW24">
        <v>39</v>
      </c>
      <c r="IX24">
        <v>521</v>
      </c>
      <c r="IY24">
        <v>514</v>
      </c>
      <c r="IZ24">
        <v>8</v>
      </c>
      <c r="JA24">
        <v>0</v>
      </c>
      <c r="JB24">
        <v>0</v>
      </c>
      <c r="JC24">
        <v>0</v>
      </c>
      <c r="JD24">
        <v>98.47</v>
      </c>
      <c r="JE24" s="106">
        <f t="shared" si="27"/>
        <v>513</v>
      </c>
      <c r="JF24" s="106">
        <f t="shared" si="52"/>
        <v>524</v>
      </c>
      <c r="JG24" s="27">
        <f t="shared" si="57"/>
        <v>97.900763358778633</v>
      </c>
      <c r="JH24" s="106" t="s">
        <v>2375</v>
      </c>
      <c r="JI24" s="6" t="s">
        <v>2736</v>
      </c>
      <c r="JJ24" s="106" t="s">
        <v>2690</v>
      </c>
      <c r="JK24" s="106"/>
      <c r="JL24" t="e">
        <v>#N/A</v>
      </c>
      <c r="JM24" t="e">
        <v>#N/A</v>
      </c>
      <c r="JN24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t="e">
        <v>#N/A</v>
      </c>
      <c r="JX24" s="106" t="e">
        <f t="shared" si="29"/>
        <v>#N/A</v>
      </c>
      <c r="JY24" s="106"/>
      <c r="JZ24" s="27" t="e">
        <f t="shared" si="30"/>
        <v>#N/A</v>
      </c>
      <c r="KA24" s="106" t="s">
        <v>2375</v>
      </c>
      <c r="KB24" s="6" t="s">
        <v>2736</v>
      </c>
      <c r="KC24" s="106" t="s">
        <v>2690</v>
      </c>
      <c r="KD24" s="106"/>
      <c r="KE24" t="e">
        <v>#N/A</v>
      </c>
      <c r="KF24" t="e">
        <v>#N/A</v>
      </c>
      <c r="KG24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t="e">
        <v>#N/A</v>
      </c>
      <c r="KQ24" s="106" t="e">
        <f t="shared" si="31"/>
        <v>#N/A</v>
      </c>
      <c r="KR24" s="106"/>
      <c r="KS24" s="27" t="e">
        <f t="shared" si="32"/>
        <v>#N/A</v>
      </c>
      <c r="KT24" s="106" t="s">
        <v>2375</v>
      </c>
      <c r="KU24" s="6" t="s">
        <v>2736</v>
      </c>
      <c r="KV24" s="106" t="s">
        <v>2690</v>
      </c>
      <c r="KW24" s="106"/>
      <c r="KX24" t="e">
        <v>#N/A</v>
      </c>
      <c r="KY24" t="e">
        <v>#N/A</v>
      </c>
      <c r="KZ24" t="e">
        <v>#N/A</v>
      </c>
      <c r="LA24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s="106" t="e">
        <f t="shared" si="33"/>
        <v>#N/A</v>
      </c>
      <c r="LK24" s="106"/>
      <c r="LL24" s="27" t="e">
        <f t="shared" si="34"/>
        <v>#N/A</v>
      </c>
      <c r="LM24" s="106" t="s">
        <v>2375</v>
      </c>
      <c r="LN24" s="6" t="s">
        <v>2736</v>
      </c>
      <c r="LO24" s="106" t="s">
        <v>2690</v>
      </c>
      <c r="LP24" s="106"/>
      <c r="LQ24" t="e">
        <v>#N/A</v>
      </c>
      <c r="LR24" t="e">
        <v>#N/A</v>
      </c>
      <c r="LS24" t="e">
        <v>#N/A</v>
      </c>
      <c r="LT24" t="e">
        <v>#N/A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B24" t="e">
        <v>#N/A</v>
      </c>
      <c r="MC24" s="106" t="e">
        <f t="shared" si="35"/>
        <v>#N/A</v>
      </c>
      <c r="MD24" s="106"/>
      <c r="ME24" s="27" t="e">
        <f t="shared" si="58"/>
        <v>#N/A</v>
      </c>
      <c r="MF24" s="106" t="s">
        <v>2375</v>
      </c>
      <c r="MG24" s="6" t="s">
        <v>2736</v>
      </c>
      <c r="MH24" s="106" t="s">
        <v>2690</v>
      </c>
      <c r="MI24" s="106"/>
      <c r="MJ24" t="e">
        <v>#N/A</v>
      </c>
      <c r="MK24" t="e">
        <v>#N/A</v>
      </c>
      <c r="ML24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v>#N/A</v>
      </c>
      <c r="MV24" s="106" t="e">
        <f t="shared" si="36"/>
        <v>#N/A</v>
      </c>
      <c r="MW24" s="106"/>
      <c r="MX24" s="27" t="e">
        <f t="shared" si="37"/>
        <v>#N/A</v>
      </c>
      <c r="MY24" s="106" t="s">
        <v>2375</v>
      </c>
      <c r="MZ24" s="6" t="s">
        <v>2736</v>
      </c>
      <c r="NA24" s="106" t="s">
        <v>2690</v>
      </c>
      <c r="NB24" s="106"/>
      <c r="NC24" t="e">
        <v>#N/A</v>
      </c>
      <c r="ND24" t="e">
        <v>#N/A</v>
      </c>
      <c r="NE24" t="e">
        <v>#N/A</v>
      </c>
      <c r="NF24" t="e">
        <v>#N/A</v>
      </c>
      <c r="NG24" t="e">
        <v>#N/A</v>
      </c>
      <c r="NH24" t="e">
        <v>#N/A</v>
      </c>
      <c r="NI24" t="e">
        <v>#N/A</v>
      </c>
      <c r="NJ24" t="e">
        <v>#N/A</v>
      </c>
      <c r="NK24" t="e">
        <v>#N/A</v>
      </c>
      <c r="NL24" t="e">
        <v>#N/A</v>
      </c>
      <c r="NM24" t="e">
        <v>#N/A</v>
      </c>
      <c r="NN24" t="e">
        <v>#N/A</v>
      </c>
      <c r="NO24" s="106" t="e">
        <f t="shared" si="38"/>
        <v>#N/A</v>
      </c>
      <c r="NP24" s="106"/>
      <c r="NQ24" s="27" t="e">
        <f t="shared" si="39"/>
        <v>#N/A</v>
      </c>
      <c r="NR24" s="106" t="s">
        <v>2375</v>
      </c>
      <c r="NS24" s="6" t="s">
        <v>2736</v>
      </c>
      <c r="NT24" s="106" t="s">
        <v>2690</v>
      </c>
      <c r="NU24" s="106"/>
      <c r="NV24" t="e">
        <v>#N/A</v>
      </c>
      <c r="NW24" t="e">
        <v>#N/A</v>
      </c>
      <c r="NX24" t="e">
        <v>#N/A</v>
      </c>
      <c r="NY24" t="e">
        <v>#N/A</v>
      </c>
      <c r="NZ24" t="e">
        <v>#N/A</v>
      </c>
      <c r="OA24" t="e">
        <v>#N/A</v>
      </c>
      <c r="OB24" t="e">
        <v>#N/A</v>
      </c>
      <c r="OC24" t="e">
        <v>#N/A</v>
      </c>
      <c r="OD24" t="e">
        <v>#N/A</v>
      </c>
      <c r="OE24" t="e">
        <v>#N/A</v>
      </c>
      <c r="OF24" t="e">
        <v>#N/A</v>
      </c>
      <c r="OG24" t="e">
        <v>#N/A</v>
      </c>
      <c r="OH24" s="106" t="e">
        <f t="shared" si="40"/>
        <v>#N/A</v>
      </c>
      <c r="OI24" s="106">
        <f t="shared" si="53"/>
        <v>0</v>
      </c>
      <c r="OJ24" s="27" t="e">
        <f t="shared" si="41"/>
        <v>#N/A</v>
      </c>
      <c r="OK24" s="106" t="s">
        <v>2375</v>
      </c>
      <c r="OL24" s="6" t="s">
        <v>2736</v>
      </c>
      <c r="OM24" s="106" t="s">
        <v>2690</v>
      </c>
      <c r="ON24" s="106"/>
      <c r="OO24" t="e">
        <v>#N/A</v>
      </c>
      <c r="OP24" t="e">
        <v>#N/A</v>
      </c>
      <c r="OQ24" t="e">
        <v>#N/A</v>
      </c>
      <c r="OR24" t="e">
        <v>#N/A</v>
      </c>
      <c r="OS24" t="e">
        <v>#N/A</v>
      </c>
      <c r="OT24" t="e">
        <v>#N/A</v>
      </c>
      <c r="OU24" t="e">
        <v>#N/A</v>
      </c>
      <c r="OV24" t="e">
        <v>#N/A</v>
      </c>
      <c r="OW24" t="e">
        <v>#N/A</v>
      </c>
      <c r="OX24" t="e">
        <v>#N/A</v>
      </c>
      <c r="OY24" t="e">
        <v>#N/A</v>
      </c>
      <c r="OZ24" t="e">
        <v>#N/A</v>
      </c>
      <c r="PA24" s="106" t="e">
        <f t="shared" si="54"/>
        <v>#N/A</v>
      </c>
      <c r="PB24" s="106"/>
      <c r="PC24" s="27" t="e">
        <f t="shared" si="42"/>
        <v>#N/A</v>
      </c>
      <c r="PD24" s="106" t="s">
        <v>2375</v>
      </c>
      <c r="PE24" s="6" t="s">
        <v>2736</v>
      </c>
      <c r="PF24" s="106" t="s">
        <v>2690</v>
      </c>
      <c r="PG24" s="106"/>
      <c r="PH24" t="e">
        <v>#N/A</v>
      </c>
      <c r="PI24" t="e">
        <v>#N/A</v>
      </c>
      <c r="PJ24" t="e">
        <v>#N/A</v>
      </c>
      <c r="PK24" t="e">
        <v>#N/A</v>
      </c>
      <c r="PL24" t="e">
        <v>#N/A</v>
      </c>
      <c r="PM24" t="e">
        <v>#N/A</v>
      </c>
      <c r="PN24" t="e">
        <v>#N/A</v>
      </c>
      <c r="PO24" t="e">
        <v>#N/A</v>
      </c>
      <c r="PP24" t="e">
        <v>#N/A</v>
      </c>
      <c r="PQ24" t="e">
        <v>#N/A</v>
      </c>
      <c r="PR24" t="e">
        <v>#N/A</v>
      </c>
      <c r="PS24" t="e">
        <v>#N/A</v>
      </c>
      <c r="PT24" s="106" t="e">
        <f t="shared" si="43"/>
        <v>#N/A</v>
      </c>
      <c r="PU24" s="106"/>
      <c r="PV24" s="27" t="e">
        <f t="shared" si="44"/>
        <v>#N/A</v>
      </c>
      <c r="PW24" s="106" t="s">
        <v>2375</v>
      </c>
      <c r="PX24" s="6" t="s">
        <v>2736</v>
      </c>
      <c r="PY24" s="106" t="s">
        <v>2690</v>
      </c>
      <c r="PZ24" s="106"/>
      <c r="QA24" t="e">
        <v>#N/A</v>
      </c>
      <c r="QB24" t="e">
        <v>#N/A</v>
      </c>
      <c r="QC24" t="e">
        <v>#N/A</v>
      </c>
      <c r="QD24" t="e">
        <v>#N/A</v>
      </c>
      <c r="QE24" t="e">
        <v>#N/A</v>
      </c>
      <c r="QF24" t="e">
        <v>#N/A</v>
      </c>
      <c r="QG24" t="e">
        <v>#N/A</v>
      </c>
      <c r="QH24" t="e">
        <v>#N/A</v>
      </c>
      <c r="QI24" t="e">
        <v>#N/A</v>
      </c>
      <c r="QJ24" t="e">
        <v>#N/A</v>
      </c>
      <c r="QK24" t="e">
        <v>#N/A</v>
      </c>
      <c r="QL24" t="e">
        <v>#N/A</v>
      </c>
      <c r="QM24" s="106" t="e">
        <f t="shared" si="45"/>
        <v>#N/A</v>
      </c>
      <c r="QN24" s="106"/>
      <c r="QO24" s="27" t="e">
        <f t="shared" si="46"/>
        <v>#N/A</v>
      </c>
      <c r="QP24" s="106" t="s">
        <v>2375</v>
      </c>
      <c r="QQ24" s="6" t="s">
        <v>2736</v>
      </c>
      <c r="QR24" s="106" t="s">
        <v>2690</v>
      </c>
      <c r="QS24" s="106"/>
      <c r="QT24" t="e">
        <v>#N/A</v>
      </c>
      <c r="QU24" t="e">
        <v>#N/A</v>
      </c>
      <c r="QV24" t="e">
        <v>#N/A</v>
      </c>
      <c r="QW24" t="e">
        <v>#N/A</v>
      </c>
      <c r="QX24" t="e">
        <v>#N/A</v>
      </c>
      <c r="QY24" t="e">
        <v>#N/A</v>
      </c>
      <c r="QZ24" t="e">
        <v>#N/A</v>
      </c>
      <c r="RA24" t="e">
        <v>#N/A</v>
      </c>
      <c r="RB24" t="e">
        <v>#N/A</v>
      </c>
      <c r="RC24" t="e">
        <v>#N/A</v>
      </c>
      <c r="RD24" t="e">
        <v>#N/A</v>
      </c>
      <c r="RE24" t="e">
        <v>#N/A</v>
      </c>
      <c r="RF24" s="106" t="e">
        <v>#N/A</v>
      </c>
      <c r="RG24" s="106"/>
      <c r="RH24" s="27" t="e">
        <f t="shared" si="47"/>
        <v>#N/A</v>
      </c>
      <c r="RI24" s="106" t="s">
        <v>2375</v>
      </c>
      <c r="RJ24" s="6" t="s">
        <v>2736</v>
      </c>
      <c r="RK24" s="106" t="s">
        <v>2690</v>
      </c>
      <c r="RL24" s="106"/>
      <c r="RM24" t="e">
        <v>#N/A</v>
      </c>
      <c r="RN24" t="e">
        <v>#N/A</v>
      </c>
      <c r="RO24" t="e">
        <v>#N/A</v>
      </c>
      <c r="RP24" t="e">
        <v>#N/A</v>
      </c>
      <c r="RQ24" t="e">
        <v>#N/A</v>
      </c>
      <c r="RR24" t="e">
        <v>#N/A</v>
      </c>
      <c r="RS24" t="e">
        <v>#N/A</v>
      </c>
      <c r="RT24" t="e">
        <v>#N/A</v>
      </c>
      <c r="RU24" t="e">
        <v>#N/A</v>
      </c>
      <c r="RV24" t="e">
        <v>#N/A</v>
      </c>
      <c r="RW24" t="e">
        <v>#N/A</v>
      </c>
      <c r="RX24" t="e">
        <v>#N/A</v>
      </c>
      <c r="RY24" s="106" t="e">
        <f t="shared" si="48"/>
        <v>#N/A</v>
      </c>
      <c r="RZ24" s="106"/>
      <c r="SA24" s="27" t="e">
        <f t="shared" si="49"/>
        <v>#N/A</v>
      </c>
      <c r="SB24" s="106" t="s">
        <v>2375</v>
      </c>
      <c r="SC24" s="6" t="s">
        <v>2736</v>
      </c>
      <c r="SD24" s="106" t="s">
        <v>2690</v>
      </c>
      <c r="SE24" s="106"/>
      <c r="SF24" t="e">
        <v>#N/A</v>
      </c>
      <c r="SG24" t="e">
        <v>#N/A</v>
      </c>
      <c r="SH24" t="e">
        <v>#N/A</v>
      </c>
      <c r="SI24" t="e">
        <v>#N/A</v>
      </c>
      <c r="SJ24" t="e">
        <v>#N/A</v>
      </c>
      <c r="SK24" t="e">
        <v>#N/A</v>
      </c>
      <c r="SL24" t="e">
        <v>#N/A</v>
      </c>
      <c r="SM24" t="e">
        <v>#N/A</v>
      </c>
      <c r="SN24" t="e">
        <v>#N/A</v>
      </c>
      <c r="SO24" t="e">
        <v>#N/A</v>
      </c>
      <c r="SP24" t="e">
        <v>#N/A</v>
      </c>
      <c r="SQ24" t="e">
        <v>#N/A</v>
      </c>
      <c r="SR24" s="106" t="e">
        <f t="shared" si="50"/>
        <v>#N/A</v>
      </c>
      <c r="SS24" s="106">
        <f t="shared" si="55"/>
        <v>0</v>
      </c>
      <c r="ST24" s="27" t="e">
        <f t="shared" si="51"/>
        <v>#N/A</v>
      </c>
    </row>
    <row r="25" spans="1:514">
      <c r="A25" s="106" t="s">
        <v>2370</v>
      </c>
      <c r="B25" s="6" t="s">
        <v>2736</v>
      </c>
      <c r="C25" s="106" t="s">
        <v>2690</v>
      </c>
      <c r="D25" s="106"/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s="106" t="e">
        <f t="shared" si="0"/>
        <v>#N/A</v>
      </c>
      <c r="R25" s="106"/>
      <c r="S25" s="27" t="e">
        <f t="shared" si="1"/>
        <v>#N/A</v>
      </c>
      <c r="T25" s="106" t="s">
        <v>2370</v>
      </c>
      <c r="U25" s="6" t="s">
        <v>2736</v>
      </c>
      <c r="V25" s="106" t="s">
        <v>2690</v>
      </c>
      <c r="W25" s="106"/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s="106" t="e">
        <f t="shared" si="2"/>
        <v>#N/A</v>
      </c>
      <c r="AK25" s="106"/>
      <c r="AL25" s="27" t="e">
        <f t="shared" si="64"/>
        <v>#N/A</v>
      </c>
      <c r="AM25" s="106" t="s">
        <v>2370</v>
      </c>
      <c r="AN25" s="6" t="s">
        <v>2736</v>
      </c>
      <c r="AO25" s="106" t="s">
        <v>2690</v>
      </c>
      <c r="AP25" s="106"/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s="106" t="e">
        <f t="shared" si="65"/>
        <v>#N/A</v>
      </c>
      <c r="BD25" s="106"/>
      <c r="BE25" s="27" t="e">
        <f t="shared" si="66"/>
        <v>#N/A</v>
      </c>
      <c r="BF25" s="106" t="s">
        <v>2370</v>
      </c>
      <c r="BG25" s="6" t="s">
        <v>2736</v>
      </c>
      <c r="BH25" s="106" t="s">
        <v>2690</v>
      </c>
      <c r="BI25" s="106"/>
      <c r="BJ25" t="e">
        <v>#N/A</v>
      </c>
      <c r="BK25" t="e">
        <v>#N/A</v>
      </c>
      <c r="BL25" t="e">
        <v>#N/A</v>
      </c>
      <c r="BM25" t="e">
        <v>#N/A</v>
      </c>
      <c r="BN25" t="e">
        <v>#N/A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s="106" t="e">
        <f t="shared" si="67"/>
        <v>#N/A</v>
      </c>
      <c r="BW25" s="106"/>
      <c r="BX25" s="27" t="e">
        <f t="shared" si="68"/>
        <v>#N/A</v>
      </c>
      <c r="BY25" s="106" t="s">
        <v>2370</v>
      </c>
      <c r="BZ25" s="6" t="s">
        <v>2736</v>
      </c>
      <c r="CA25" s="106" t="s">
        <v>2690</v>
      </c>
      <c r="CB25" s="106"/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  <c r="CI25" t="e">
        <v>#N/A</v>
      </c>
      <c r="CJ25" t="e">
        <v>#N/A</v>
      </c>
      <c r="CK25" t="e">
        <v>#N/A</v>
      </c>
      <c r="CL25" t="e">
        <v>#N/A</v>
      </c>
      <c r="CM25" t="e">
        <v>#N/A</v>
      </c>
      <c r="CN25" t="e">
        <v>#N/A</v>
      </c>
      <c r="CO25" s="106" t="e">
        <f t="shared" si="7"/>
        <v>#N/A</v>
      </c>
      <c r="CP25" s="106"/>
      <c r="CQ25" s="27" t="e">
        <f t="shared" si="69"/>
        <v>#N/A</v>
      </c>
      <c r="CR25" s="106" t="s">
        <v>2370</v>
      </c>
      <c r="CS25" s="6" t="s">
        <v>2736</v>
      </c>
      <c r="CT25" s="106" t="s">
        <v>2690</v>
      </c>
      <c r="CU25" s="106"/>
      <c r="CV25" t="e">
        <v>#N/A</v>
      </c>
      <c r="CW25" t="e">
        <v>#N/A</v>
      </c>
      <c r="CX25" t="e">
        <v>#N/A</v>
      </c>
      <c r="CY25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s="106" t="e">
        <f t="shared" si="9"/>
        <v>#N/A</v>
      </c>
      <c r="DI25" s="106"/>
      <c r="DJ25" s="27" t="e">
        <f t="shared" si="70"/>
        <v>#N/A</v>
      </c>
      <c r="DK25" s="106" t="s">
        <v>2370</v>
      </c>
      <c r="DL25" s="6" t="s">
        <v>2736</v>
      </c>
      <c r="DM25" s="106" t="s">
        <v>2690</v>
      </c>
      <c r="DN25" s="106"/>
      <c r="DO25" t="e">
        <v>#N/A</v>
      </c>
      <c r="DP25" t="e">
        <v>#N/A</v>
      </c>
      <c r="DQ25" t="e">
        <v>#N/A</v>
      </c>
      <c r="DR25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s="106" t="e">
        <f t="shared" si="11"/>
        <v>#N/A</v>
      </c>
      <c r="EB25" s="106">
        <f t="shared" si="12"/>
        <v>0</v>
      </c>
      <c r="EC25" s="27" t="e">
        <f t="shared" si="13"/>
        <v>#N/A</v>
      </c>
      <c r="ED25" s="106" t="s">
        <v>2370</v>
      </c>
      <c r="EE25" s="6" t="s">
        <v>2736</v>
      </c>
      <c r="EF25" s="106" t="s">
        <v>2690</v>
      </c>
      <c r="EG25" s="106">
        <v>8</v>
      </c>
      <c r="EH25" s="1">
        <v>0.3634722222222222</v>
      </c>
      <c r="EI25" s="1">
        <v>0.26258101851851851</v>
      </c>
      <c r="EJ25" s="1">
        <v>4.0335648148148148E-2</v>
      </c>
      <c r="EK25" s="1">
        <v>6.0543981481481483E-2</v>
      </c>
      <c r="EL25">
        <v>25</v>
      </c>
      <c r="EM25">
        <v>168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 s="106">
        <f>EM25-EO25</f>
        <v>168</v>
      </c>
      <c r="EU25" s="106">
        <v>524</v>
      </c>
      <c r="EV25" s="27">
        <f>ET25/EU25*100</f>
        <v>32.061068702290072</v>
      </c>
      <c r="EW25" s="106" t="s">
        <v>2370</v>
      </c>
      <c r="EX25" s="6" t="s">
        <v>2736</v>
      </c>
      <c r="EY25" s="106" t="s">
        <v>2690</v>
      </c>
      <c r="EZ25" s="106"/>
      <c r="FA25" s="1">
        <v>1.8402777777777777E-3</v>
      </c>
      <c r="FB25" s="1">
        <v>1.8402777777777777E-3</v>
      </c>
      <c r="FC25" s="1">
        <v>0</v>
      </c>
      <c r="FD25" s="1">
        <v>0</v>
      </c>
      <c r="FE25">
        <v>3</v>
      </c>
      <c r="FF25">
        <v>3</v>
      </c>
      <c r="FG25">
        <v>160</v>
      </c>
      <c r="FH25">
        <v>9</v>
      </c>
      <c r="FI25">
        <v>0</v>
      </c>
      <c r="FJ25">
        <v>0</v>
      </c>
      <c r="FK25">
        <v>0</v>
      </c>
      <c r="FL25">
        <v>94.67</v>
      </c>
      <c r="FM25" s="106">
        <f t="shared" si="16"/>
        <v>-6</v>
      </c>
      <c r="FN25" s="106"/>
      <c r="FO25" s="27" t="e">
        <f t="shared" si="17"/>
        <v>#DIV/0!</v>
      </c>
      <c r="FP25" s="106" t="s">
        <v>2370</v>
      </c>
      <c r="FQ25" s="6" t="s">
        <v>2736</v>
      </c>
      <c r="FR25" s="106" t="s">
        <v>2690</v>
      </c>
      <c r="FS25" s="106"/>
      <c r="FT25" s="1">
        <v>2.1180555555555553E-3</v>
      </c>
      <c r="FU25" s="1">
        <v>2.1180555555555553E-3</v>
      </c>
      <c r="FV25" s="1">
        <v>0</v>
      </c>
      <c r="FW25" s="1">
        <v>0</v>
      </c>
      <c r="FX25">
        <v>1</v>
      </c>
      <c r="FY25">
        <v>5</v>
      </c>
      <c r="FZ25">
        <v>8</v>
      </c>
      <c r="GA25">
        <v>0</v>
      </c>
      <c r="GB25">
        <v>0</v>
      </c>
      <c r="GC25">
        <v>0</v>
      </c>
      <c r="GD25">
        <v>0</v>
      </c>
      <c r="GE25">
        <v>100</v>
      </c>
      <c r="GF25" s="106">
        <f t="shared" si="18"/>
        <v>5</v>
      </c>
      <c r="GG25" s="106"/>
      <c r="GH25" s="27" t="e">
        <f t="shared" si="71"/>
        <v>#DIV/0!</v>
      </c>
      <c r="GI25" s="106" t="s">
        <v>2370</v>
      </c>
      <c r="GJ25" s="6" t="s">
        <v>2736</v>
      </c>
      <c r="GK25" s="106" t="s">
        <v>2690</v>
      </c>
      <c r="GL25" s="106"/>
      <c r="GM25" s="1">
        <v>0</v>
      </c>
      <c r="GN25" s="1">
        <v>0</v>
      </c>
      <c r="GO25" s="1">
        <v>0</v>
      </c>
      <c r="GP25" s="1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 s="106">
        <f t="shared" si="20"/>
        <v>0</v>
      </c>
      <c r="GZ25" s="106"/>
      <c r="HA25" s="27" t="e">
        <f t="shared" si="72"/>
        <v>#DIV/0!</v>
      </c>
      <c r="HB25" s="106" t="s">
        <v>2370</v>
      </c>
      <c r="HC25" s="6" t="s">
        <v>2736</v>
      </c>
      <c r="HD25" s="106" t="s">
        <v>2690</v>
      </c>
      <c r="HE25" s="106"/>
      <c r="HF25" s="1" t="e">
        <v>#N/A</v>
      </c>
      <c r="HG25" s="1" t="e">
        <v>#N/A</v>
      </c>
      <c r="HH25" s="1" t="e">
        <v>#N/A</v>
      </c>
      <c r="HI25" s="1" t="e">
        <v>#N/A</v>
      </c>
      <c r="HJ25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R25" s="106" t="e">
        <f t="shared" si="22"/>
        <v>#N/A</v>
      </c>
      <c r="HS25" s="106"/>
      <c r="HT25" s="27" t="e">
        <f t="shared" si="23"/>
        <v>#N/A</v>
      </c>
      <c r="HU25" s="106" t="e">
        <f t="shared" si="24"/>
        <v>#N/A</v>
      </c>
      <c r="HV25" s="106" t="s">
        <v>2370</v>
      </c>
      <c r="HW25" s="6" t="s">
        <v>2736</v>
      </c>
      <c r="HX25" s="106" t="s">
        <v>2690</v>
      </c>
      <c r="HY25" s="106"/>
      <c r="HZ25" t="e">
        <v>#N/A</v>
      </c>
      <c r="IA25" t="e">
        <v>#N/A</v>
      </c>
      <c r="IB25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t="e">
        <v>#N/A</v>
      </c>
      <c r="IL25" s="106" t="e">
        <f t="shared" si="25"/>
        <v>#N/A</v>
      </c>
      <c r="IM25" s="106"/>
      <c r="IN25" s="27" t="e">
        <f t="shared" si="73"/>
        <v>#N/A</v>
      </c>
      <c r="IO25" s="106" t="s">
        <v>2370</v>
      </c>
      <c r="IP25" s="6" t="s">
        <v>2736</v>
      </c>
      <c r="IQ25" s="106" t="s">
        <v>2690</v>
      </c>
      <c r="IR25" s="106"/>
      <c r="IS25" s="1">
        <v>0.36744212962962958</v>
      </c>
      <c r="IT25" s="1">
        <v>0.26655092592592594</v>
      </c>
      <c r="IU25" s="1">
        <v>4.0335648148148148E-2</v>
      </c>
      <c r="IV25" s="1">
        <v>6.0543981481481483E-2</v>
      </c>
      <c r="IW25">
        <v>29</v>
      </c>
      <c r="IX25">
        <v>176</v>
      </c>
      <c r="IY25">
        <v>168</v>
      </c>
      <c r="IZ25">
        <v>9</v>
      </c>
      <c r="JA25">
        <v>0</v>
      </c>
      <c r="JB25">
        <v>0</v>
      </c>
      <c r="JC25">
        <v>0</v>
      </c>
      <c r="JD25">
        <v>94.92</v>
      </c>
      <c r="JE25" s="106">
        <f t="shared" si="27"/>
        <v>167</v>
      </c>
      <c r="JF25" s="106">
        <f t="shared" si="52"/>
        <v>524</v>
      </c>
      <c r="JG25" s="27">
        <f t="shared" si="57"/>
        <v>31.87022900763359</v>
      </c>
      <c r="JH25" s="106" t="s">
        <v>2370</v>
      </c>
      <c r="JI25" s="6" t="s">
        <v>2736</v>
      </c>
      <c r="JJ25" s="106" t="s">
        <v>2690</v>
      </c>
      <c r="JK25" s="106"/>
      <c r="JL25" t="e">
        <v>#N/A</v>
      </c>
      <c r="JM25" t="e">
        <v>#N/A</v>
      </c>
      <c r="JN25" t="e">
        <v>#N/A</v>
      </c>
      <c r="JO25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W25" t="e">
        <v>#N/A</v>
      </c>
      <c r="JX25" s="106" t="e">
        <f t="shared" si="29"/>
        <v>#N/A</v>
      </c>
      <c r="JY25" s="106"/>
      <c r="JZ25" s="27" t="e">
        <f t="shared" si="30"/>
        <v>#N/A</v>
      </c>
      <c r="KA25" s="106" t="s">
        <v>2370</v>
      </c>
      <c r="KB25" s="6" t="s">
        <v>2736</v>
      </c>
      <c r="KC25" s="106" t="s">
        <v>2690</v>
      </c>
      <c r="KD25" s="106"/>
      <c r="KE25" t="e">
        <v>#N/A</v>
      </c>
      <c r="KF25" t="e">
        <v>#N/A</v>
      </c>
      <c r="KG25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t="e">
        <v>#N/A</v>
      </c>
      <c r="KQ25" s="106" t="e">
        <f t="shared" si="31"/>
        <v>#N/A</v>
      </c>
      <c r="KR25" s="106"/>
      <c r="KS25" s="27" t="e">
        <f t="shared" si="32"/>
        <v>#N/A</v>
      </c>
      <c r="KT25" s="106" t="s">
        <v>2370</v>
      </c>
      <c r="KU25" s="6" t="s">
        <v>2736</v>
      </c>
      <c r="KV25" s="106" t="s">
        <v>2690</v>
      </c>
      <c r="KW25" s="106"/>
      <c r="KX25" t="e">
        <v>#N/A</v>
      </c>
      <c r="KY25" t="e">
        <v>#N/A</v>
      </c>
      <c r="KZ25" t="e">
        <v>#N/A</v>
      </c>
      <c r="LA25" t="e">
        <v>#N/A</v>
      </c>
      <c r="LB25" t="e">
        <v>#N/A</v>
      </c>
      <c r="LC25" t="e">
        <v>#N/A</v>
      </c>
      <c r="LD25" t="e">
        <v>#N/A</v>
      </c>
      <c r="LE25" t="e">
        <v>#N/A</v>
      </c>
      <c r="LF25" t="e">
        <v>#N/A</v>
      </c>
      <c r="LG25" t="e">
        <v>#N/A</v>
      </c>
      <c r="LH25" t="e">
        <v>#N/A</v>
      </c>
      <c r="LI25" t="e">
        <v>#N/A</v>
      </c>
      <c r="LJ25" s="106" t="e">
        <f t="shared" si="33"/>
        <v>#N/A</v>
      </c>
      <c r="LK25" s="106"/>
      <c r="LL25" s="27" t="e">
        <f t="shared" si="34"/>
        <v>#N/A</v>
      </c>
      <c r="LM25" s="106" t="s">
        <v>2370</v>
      </c>
      <c r="LN25" s="6" t="s">
        <v>2736</v>
      </c>
      <c r="LO25" s="106" t="s">
        <v>2690</v>
      </c>
      <c r="LP25" s="106"/>
      <c r="LQ25" t="e">
        <v>#N/A</v>
      </c>
      <c r="LR25" t="e">
        <v>#N/A</v>
      </c>
      <c r="LS25" t="e">
        <v>#N/A</v>
      </c>
      <c r="LT25" t="e">
        <v>#N/A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B25" t="e">
        <v>#N/A</v>
      </c>
      <c r="MC25" s="106" t="e">
        <f t="shared" si="35"/>
        <v>#N/A</v>
      </c>
      <c r="MD25" s="106"/>
      <c r="ME25" s="27" t="e">
        <f t="shared" si="58"/>
        <v>#N/A</v>
      </c>
      <c r="MF25" s="106" t="s">
        <v>2370</v>
      </c>
      <c r="MG25" s="6" t="s">
        <v>2736</v>
      </c>
      <c r="MH25" s="106" t="s">
        <v>2690</v>
      </c>
      <c r="MI25" s="106"/>
      <c r="MJ25" t="e">
        <v>#N/A</v>
      </c>
      <c r="MK25" t="e">
        <v>#N/A</v>
      </c>
      <c r="ML25" t="e">
        <v>#N/A</v>
      </c>
      <c r="MM25" t="e">
        <v>#N/A</v>
      </c>
      <c r="MN25" t="e">
        <v>#N/A</v>
      </c>
      <c r="MO25" t="e">
        <v>#N/A</v>
      </c>
      <c r="MP25" t="e">
        <v>#N/A</v>
      </c>
      <c r="MQ25" t="e">
        <v>#N/A</v>
      </c>
      <c r="MR25" t="e">
        <v>#N/A</v>
      </c>
      <c r="MS25" t="e">
        <v>#N/A</v>
      </c>
      <c r="MT25" t="e">
        <v>#N/A</v>
      </c>
      <c r="MU25" t="e">
        <v>#N/A</v>
      </c>
      <c r="MV25" s="106" t="e">
        <f t="shared" si="36"/>
        <v>#N/A</v>
      </c>
      <c r="MW25" s="106"/>
      <c r="MX25" s="27" t="e">
        <f t="shared" si="37"/>
        <v>#N/A</v>
      </c>
      <c r="MY25" s="106" t="s">
        <v>2370</v>
      </c>
      <c r="MZ25" s="6" t="s">
        <v>2736</v>
      </c>
      <c r="NA25" s="106" t="s">
        <v>2690</v>
      </c>
      <c r="NB25" s="106"/>
      <c r="NC25" t="e">
        <v>#N/A</v>
      </c>
      <c r="ND25" t="e">
        <v>#N/A</v>
      </c>
      <c r="NE25" t="e">
        <v>#N/A</v>
      </c>
      <c r="NF25" t="e">
        <v>#N/A</v>
      </c>
      <c r="NG25" t="e">
        <v>#N/A</v>
      </c>
      <c r="NH25" t="e">
        <v>#N/A</v>
      </c>
      <c r="NI25" t="e">
        <v>#N/A</v>
      </c>
      <c r="NJ25" t="e">
        <v>#N/A</v>
      </c>
      <c r="NK25" t="e">
        <v>#N/A</v>
      </c>
      <c r="NL25" t="e">
        <v>#N/A</v>
      </c>
      <c r="NM25" t="e">
        <v>#N/A</v>
      </c>
      <c r="NN25" t="e">
        <v>#N/A</v>
      </c>
      <c r="NO25" s="106" t="e">
        <f t="shared" si="38"/>
        <v>#N/A</v>
      </c>
      <c r="NP25" s="106"/>
      <c r="NQ25" s="27" t="e">
        <f t="shared" si="39"/>
        <v>#N/A</v>
      </c>
      <c r="NR25" s="106" t="s">
        <v>2370</v>
      </c>
      <c r="NS25" s="6" t="s">
        <v>2736</v>
      </c>
      <c r="NT25" s="106" t="s">
        <v>2690</v>
      </c>
      <c r="NU25" s="106"/>
      <c r="NV25" t="e">
        <v>#N/A</v>
      </c>
      <c r="NW25" t="e">
        <v>#N/A</v>
      </c>
      <c r="NX25" t="e">
        <v>#N/A</v>
      </c>
      <c r="NY25" t="e">
        <v>#N/A</v>
      </c>
      <c r="NZ25" t="e">
        <v>#N/A</v>
      </c>
      <c r="OA25" t="e">
        <v>#N/A</v>
      </c>
      <c r="OB25" t="e">
        <v>#N/A</v>
      </c>
      <c r="OC25" t="e">
        <v>#N/A</v>
      </c>
      <c r="OD25" t="e">
        <v>#N/A</v>
      </c>
      <c r="OE25" t="e">
        <v>#N/A</v>
      </c>
      <c r="OF25" t="e">
        <v>#N/A</v>
      </c>
      <c r="OG25" t="e">
        <v>#N/A</v>
      </c>
      <c r="OH25" s="106" t="e">
        <f t="shared" si="40"/>
        <v>#N/A</v>
      </c>
      <c r="OI25" s="106">
        <f t="shared" si="53"/>
        <v>0</v>
      </c>
      <c r="OJ25" s="27" t="e">
        <f t="shared" si="41"/>
        <v>#N/A</v>
      </c>
      <c r="OK25" s="106" t="s">
        <v>2370</v>
      </c>
      <c r="OL25" s="6" t="s">
        <v>2736</v>
      </c>
      <c r="OM25" s="106" t="s">
        <v>2690</v>
      </c>
      <c r="ON25" s="106"/>
      <c r="OO25" t="e">
        <v>#N/A</v>
      </c>
      <c r="OP25" t="e">
        <v>#N/A</v>
      </c>
      <c r="OQ25" t="e">
        <v>#N/A</v>
      </c>
      <c r="OR25" t="e">
        <v>#N/A</v>
      </c>
      <c r="OS25" t="e">
        <v>#N/A</v>
      </c>
      <c r="OT25" t="e">
        <v>#N/A</v>
      </c>
      <c r="OU25" t="e">
        <v>#N/A</v>
      </c>
      <c r="OV25" t="e">
        <v>#N/A</v>
      </c>
      <c r="OW25" t="e">
        <v>#N/A</v>
      </c>
      <c r="OX25" t="e">
        <v>#N/A</v>
      </c>
      <c r="OY25" t="e">
        <v>#N/A</v>
      </c>
      <c r="OZ25" t="e">
        <v>#N/A</v>
      </c>
      <c r="PA25" s="106" t="e">
        <f t="shared" si="54"/>
        <v>#N/A</v>
      </c>
      <c r="PB25" s="106"/>
      <c r="PC25" s="27" t="e">
        <f t="shared" si="42"/>
        <v>#N/A</v>
      </c>
      <c r="PD25" s="106" t="s">
        <v>2370</v>
      </c>
      <c r="PE25" s="6" t="s">
        <v>2736</v>
      </c>
      <c r="PF25" s="106" t="s">
        <v>2690</v>
      </c>
      <c r="PG25" s="106"/>
      <c r="PH25" t="e">
        <v>#N/A</v>
      </c>
      <c r="PI25" t="e">
        <v>#N/A</v>
      </c>
      <c r="PJ25" t="e">
        <v>#N/A</v>
      </c>
      <c r="PK25" t="e">
        <v>#N/A</v>
      </c>
      <c r="PL25" t="e">
        <v>#N/A</v>
      </c>
      <c r="PM25" t="e">
        <v>#N/A</v>
      </c>
      <c r="PN25" t="e">
        <v>#N/A</v>
      </c>
      <c r="PO25" t="e">
        <v>#N/A</v>
      </c>
      <c r="PP25" t="e">
        <v>#N/A</v>
      </c>
      <c r="PQ25" t="e">
        <v>#N/A</v>
      </c>
      <c r="PR25" t="e">
        <v>#N/A</v>
      </c>
      <c r="PS25" t="e">
        <v>#N/A</v>
      </c>
      <c r="PT25" s="106" t="e">
        <f t="shared" si="43"/>
        <v>#N/A</v>
      </c>
      <c r="PU25" s="106"/>
      <c r="PV25" s="27" t="e">
        <f t="shared" si="44"/>
        <v>#N/A</v>
      </c>
      <c r="PW25" s="106" t="s">
        <v>2370</v>
      </c>
      <c r="PX25" s="6" t="s">
        <v>2736</v>
      </c>
      <c r="PY25" s="106" t="s">
        <v>2690</v>
      </c>
      <c r="PZ25" s="106"/>
      <c r="QA25" t="e">
        <v>#N/A</v>
      </c>
      <c r="QB25" t="e">
        <v>#N/A</v>
      </c>
      <c r="QC25" t="e">
        <v>#N/A</v>
      </c>
      <c r="QD25" t="e">
        <v>#N/A</v>
      </c>
      <c r="QE25" t="e">
        <v>#N/A</v>
      </c>
      <c r="QF25" t="e">
        <v>#N/A</v>
      </c>
      <c r="QG25" t="e">
        <v>#N/A</v>
      </c>
      <c r="QH25" t="e">
        <v>#N/A</v>
      </c>
      <c r="QI25" t="e">
        <v>#N/A</v>
      </c>
      <c r="QJ25" t="e">
        <v>#N/A</v>
      </c>
      <c r="QK25" t="e">
        <v>#N/A</v>
      </c>
      <c r="QL25" t="e">
        <v>#N/A</v>
      </c>
      <c r="QM25" s="106" t="e">
        <f t="shared" si="45"/>
        <v>#N/A</v>
      </c>
      <c r="QN25" s="106"/>
      <c r="QO25" s="27" t="e">
        <f t="shared" si="46"/>
        <v>#N/A</v>
      </c>
      <c r="QP25" s="106" t="s">
        <v>2370</v>
      </c>
      <c r="QQ25" s="6" t="s">
        <v>2736</v>
      </c>
      <c r="QR25" s="106" t="s">
        <v>2690</v>
      </c>
      <c r="QS25" s="106"/>
      <c r="QT25" t="e">
        <v>#N/A</v>
      </c>
      <c r="QU25" t="e">
        <v>#N/A</v>
      </c>
      <c r="QV25" t="e">
        <v>#N/A</v>
      </c>
      <c r="QW25" t="e">
        <v>#N/A</v>
      </c>
      <c r="QX25" t="e">
        <v>#N/A</v>
      </c>
      <c r="QY25" t="e">
        <v>#N/A</v>
      </c>
      <c r="QZ25" t="e">
        <v>#N/A</v>
      </c>
      <c r="RA25" t="e">
        <v>#N/A</v>
      </c>
      <c r="RB25" t="e">
        <v>#N/A</v>
      </c>
      <c r="RC25" t="e">
        <v>#N/A</v>
      </c>
      <c r="RD25" t="e">
        <v>#N/A</v>
      </c>
      <c r="RE25" t="e">
        <v>#N/A</v>
      </c>
      <c r="RF25" s="106" t="e">
        <v>#N/A</v>
      </c>
      <c r="RG25" s="106"/>
      <c r="RH25" s="27" t="e">
        <f t="shared" si="47"/>
        <v>#N/A</v>
      </c>
      <c r="RI25" s="106" t="s">
        <v>2370</v>
      </c>
      <c r="RJ25" s="6" t="s">
        <v>2736</v>
      </c>
      <c r="RK25" s="106" t="s">
        <v>2690</v>
      </c>
      <c r="RL25" s="106"/>
      <c r="RM25" t="e">
        <v>#N/A</v>
      </c>
      <c r="RN25" t="e">
        <v>#N/A</v>
      </c>
      <c r="RO25" t="e">
        <v>#N/A</v>
      </c>
      <c r="RP25" t="e">
        <v>#N/A</v>
      </c>
      <c r="RQ25" t="e">
        <v>#N/A</v>
      </c>
      <c r="RR25" t="e">
        <v>#N/A</v>
      </c>
      <c r="RS25" t="e">
        <v>#N/A</v>
      </c>
      <c r="RT25" t="e">
        <v>#N/A</v>
      </c>
      <c r="RU25" t="e">
        <v>#N/A</v>
      </c>
      <c r="RV25" t="e">
        <v>#N/A</v>
      </c>
      <c r="RW25" t="e">
        <v>#N/A</v>
      </c>
      <c r="RX25" t="e">
        <v>#N/A</v>
      </c>
      <c r="RY25" s="106" t="e">
        <f t="shared" si="48"/>
        <v>#N/A</v>
      </c>
      <c r="RZ25" s="106"/>
      <c r="SA25" s="27" t="e">
        <f t="shared" si="49"/>
        <v>#N/A</v>
      </c>
      <c r="SB25" s="106" t="s">
        <v>2370</v>
      </c>
      <c r="SC25" s="6" t="s">
        <v>2736</v>
      </c>
      <c r="SD25" s="106" t="s">
        <v>2690</v>
      </c>
      <c r="SE25" s="106"/>
      <c r="SF25" t="e">
        <v>#N/A</v>
      </c>
      <c r="SG25" t="e">
        <v>#N/A</v>
      </c>
      <c r="SH25" t="e">
        <v>#N/A</v>
      </c>
      <c r="SI25" t="e">
        <v>#N/A</v>
      </c>
      <c r="SJ25" t="e">
        <v>#N/A</v>
      </c>
      <c r="SK25" t="e">
        <v>#N/A</v>
      </c>
      <c r="SL25" t="e">
        <v>#N/A</v>
      </c>
      <c r="SM25" t="e">
        <v>#N/A</v>
      </c>
      <c r="SN25" t="e">
        <v>#N/A</v>
      </c>
      <c r="SO25" t="e">
        <v>#N/A</v>
      </c>
      <c r="SP25" t="e">
        <v>#N/A</v>
      </c>
      <c r="SQ25" t="e">
        <v>#N/A</v>
      </c>
      <c r="SR25" s="106" t="e">
        <f t="shared" si="50"/>
        <v>#N/A</v>
      </c>
      <c r="SS25" s="106">
        <f t="shared" si="55"/>
        <v>0</v>
      </c>
      <c r="ST25" s="27" t="e">
        <f t="shared" si="51"/>
        <v>#N/A</v>
      </c>
    </row>
    <row r="26" spans="1:514">
      <c r="A26" s="106" t="s">
        <v>2376</v>
      </c>
      <c r="B26" s="6" t="s">
        <v>2736</v>
      </c>
      <c r="C26" s="106" t="s">
        <v>2690</v>
      </c>
      <c r="D26" s="106"/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s="106" t="e">
        <f t="shared" si="0"/>
        <v>#N/A</v>
      </c>
      <c r="R26" s="106"/>
      <c r="S26" s="27" t="e">
        <f t="shared" si="1"/>
        <v>#N/A</v>
      </c>
      <c r="T26" s="106" t="s">
        <v>2376</v>
      </c>
      <c r="U26" s="6" t="s">
        <v>2736</v>
      </c>
      <c r="V26" s="106" t="s">
        <v>2690</v>
      </c>
      <c r="W26" s="106"/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s="106" t="e">
        <f t="shared" si="2"/>
        <v>#N/A</v>
      </c>
      <c r="AK26" s="106"/>
      <c r="AL26" s="27" t="e">
        <f t="shared" si="64"/>
        <v>#N/A</v>
      </c>
      <c r="AM26" s="106" t="s">
        <v>2376</v>
      </c>
      <c r="AN26" s="6" t="s">
        <v>2736</v>
      </c>
      <c r="AO26" s="106" t="s">
        <v>2690</v>
      </c>
      <c r="AP26" s="106"/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s="106" t="e">
        <f t="shared" si="65"/>
        <v>#N/A</v>
      </c>
      <c r="BD26" s="106"/>
      <c r="BE26" s="27" t="e">
        <f t="shared" si="66"/>
        <v>#N/A</v>
      </c>
      <c r="BF26" s="106" t="s">
        <v>2376</v>
      </c>
      <c r="BG26" s="6" t="s">
        <v>2736</v>
      </c>
      <c r="BH26" s="106" t="s">
        <v>2690</v>
      </c>
      <c r="BI26" s="106"/>
      <c r="BJ26" t="e">
        <v>#N/A</v>
      </c>
      <c r="BK26" t="e">
        <v>#N/A</v>
      </c>
      <c r="BL26" t="e">
        <v>#N/A</v>
      </c>
      <c r="BM26" t="e">
        <v>#N/A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s="106" t="e">
        <f t="shared" si="67"/>
        <v>#N/A</v>
      </c>
      <c r="BW26" s="106"/>
      <c r="BX26" s="27" t="e">
        <f t="shared" si="68"/>
        <v>#N/A</v>
      </c>
      <c r="BY26" s="106" t="s">
        <v>2376</v>
      </c>
      <c r="BZ26" s="6" t="s">
        <v>2736</v>
      </c>
      <c r="CA26" s="106" t="s">
        <v>2690</v>
      </c>
      <c r="CB26" s="106"/>
      <c r="CC26" t="e">
        <v>#N/A</v>
      </c>
      <c r="CD26" t="e">
        <v>#N/A</v>
      </c>
      <c r="CE26" t="e">
        <v>#N/A</v>
      </c>
      <c r="CF26" t="e">
        <v>#N/A</v>
      </c>
      <c r="CG26" t="e">
        <v>#N/A</v>
      </c>
      <c r="CH26" t="e">
        <v>#N/A</v>
      </c>
      <c r="CI26" t="e">
        <v>#N/A</v>
      </c>
      <c r="CJ26" t="e">
        <v>#N/A</v>
      </c>
      <c r="CK26" t="e">
        <v>#N/A</v>
      </c>
      <c r="CL26" t="e">
        <v>#N/A</v>
      </c>
      <c r="CM26" t="e">
        <v>#N/A</v>
      </c>
      <c r="CN26" t="e">
        <v>#N/A</v>
      </c>
      <c r="CO26" s="106" t="e">
        <f t="shared" si="7"/>
        <v>#N/A</v>
      </c>
      <c r="CP26" s="106"/>
      <c r="CQ26" s="27" t="e">
        <f t="shared" si="69"/>
        <v>#N/A</v>
      </c>
      <c r="CR26" s="106" t="s">
        <v>2376</v>
      </c>
      <c r="CS26" s="6" t="s">
        <v>2736</v>
      </c>
      <c r="CT26" s="106" t="s">
        <v>2690</v>
      </c>
      <c r="CU26" s="106"/>
      <c r="CV26" t="e">
        <v>#N/A</v>
      </c>
      <c r="CW26" t="e">
        <v>#N/A</v>
      </c>
      <c r="CX26" t="e">
        <v>#N/A</v>
      </c>
      <c r="CY26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s="106" t="e">
        <f t="shared" si="9"/>
        <v>#N/A</v>
      </c>
      <c r="DI26" s="106"/>
      <c r="DJ26" s="27" t="e">
        <f t="shared" si="70"/>
        <v>#N/A</v>
      </c>
      <c r="DK26" s="106" t="s">
        <v>2376</v>
      </c>
      <c r="DL26" s="6" t="s">
        <v>2736</v>
      </c>
      <c r="DM26" s="106" t="s">
        <v>2690</v>
      </c>
      <c r="DN26" s="106"/>
      <c r="DO26" t="e">
        <v>#N/A</v>
      </c>
      <c r="DP26" t="e">
        <v>#N/A</v>
      </c>
      <c r="DQ26" t="e">
        <v>#N/A</v>
      </c>
      <c r="DR26" t="e">
        <v>#N/A</v>
      </c>
      <c r="DS26" t="e">
        <v>#N/A</v>
      </c>
      <c r="DT26" t="e">
        <v>#N/A</v>
      </c>
      <c r="DU26" t="e">
        <v>#N/A</v>
      </c>
      <c r="DV26" t="e">
        <v>#N/A</v>
      </c>
      <c r="DW26" t="e">
        <v>#N/A</v>
      </c>
      <c r="DX26" t="e">
        <v>#N/A</v>
      </c>
      <c r="DY26" t="e">
        <v>#N/A</v>
      </c>
      <c r="DZ26" t="e">
        <v>#N/A</v>
      </c>
      <c r="EA26" s="106" t="e">
        <f t="shared" si="11"/>
        <v>#N/A</v>
      </c>
      <c r="EB26" s="106">
        <f t="shared" si="12"/>
        <v>0</v>
      </c>
      <c r="EC26" s="27" t="e">
        <f t="shared" si="13"/>
        <v>#N/A</v>
      </c>
      <c r="ED26" s="106" t="s">
        <v>2376</v>
      </c>
      <c r="EE26" s="6" t="s">
        <v>2736</v>
      </c>
      <c r="EF26" s="106" t="s">
        <v>2690</v>
      </c>
      <c r="EG26" s="106">
        <v>8</v>
      </c>
      <c r="EH26" s="1">
        <v>0.4670138888888889</v>
      </c>
      <c r="EI26" s="1">
        <v>0.20386574074074074</v>
      </c>
      <c r="EJ26" s="1">
        <v>0.12909722222222222</v>
      </c>
      <c r="EK26" s="1">
        <v>0.13403935185185187</v>
      </c>
      <c r="EL26">
        <v>58</v>
      </c>
      <c r="EM26">
        <v>459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 s="106">
        <f>EM26-EO26</f>
        <v>459</v>
      </c>
      <c r="EU26" s="106">
        <v>524</v>
      </c>
      <c r="EV26" s="27">
        <f>ET26/EU26*100</f>
        <v>87.595419847328245</v>
      </c>
      <c r="EW26" s="106" t="s">
        <v>2376</v>
      </c>
      <c r="EX26" s="6" t="s">
        <v>2736</v>
      </c>
      <c r="EY26" s="106" t="s">
        <v>2690</v>
      </c>
      <c r="EZ26" s="106"/>
      <c r="FA26" s="1">
        <v>2.9988425925925922E-2</v>
      </c>
      <c r="FB26" s="1">
        <v>1.9525462962962963E-2</v>
      </c>
      <c r="FC26" s="1">
        <v>1.7245370370370372E-3</v>
      </c>
      <c r="FD26" s="1">
        <v>8.726851851851852E-3</v>
      </c>
      <c r="FE26">
        <v>10</v>
      </c>
      <c r="FF26">
        <v>43</v>
      </c>
      <c r="FG26">
        <v>452</v>
      </c>
      <c r="FH26">
        <v>11</v>
      </c>
      <c r="FI26">
        <v>0</v>
      </c>
      <c r="FJ26">
        <v>0</v>
      </c>
      <c r="FK26">
        <v>0</v>
      </c>
      <c r="FL26">
        <v>97.62</v>
      </c>
      <c r="FM26" s="106">
        <f t="shared" si="16"/>
        <v>32</v>
      </c>
      <c r="FN26" s="106"/>
      <c r="FO26" s="27" t="e">
        <f t="shared" si="17"/>
        <v>#DIV/0!</v>
      </c>
      <c r="FP26" s="106" t="s">
        <v>2376</v>
      </c>
      <c r="FQ26" s="6" t="s">
        <v>2736</v>
      </c>
      <c r="FR26" s="106" t="s">
        <v>2690</v>
      </c>
      <c r="FS26" s="106"/>
      <c r="FT26" s="1">
        <v>3.3680555555555551E-3</v>
      </c>
      <c r="FU26" s="1">
        <v>3.3101851851851851E-3</v>
      </c>
      <c r="FV26" s="1">
        <v>0</v>
      </c>
      <c r="FW26" s="1">
        <v>4.6296296296296294E-5</v>
      </c>
      <c r="FX26">
        <v>6</v>
      </c>
      <c r="FY26">
        <v>9</v>
      </c>
      <c r="FZ26">
        <v>50</v>
      </c>
      <c r="GA26">
        <v>2</v>
      </c>
      <c r="GB26">
        <v>0</v>
      </c>
      <c r="GC26">
        <v>0</v>
      </c>
      <c r="GD26">
        <v>0</v>
      </c>
      <c r="GE26">
        <v>96.15</v>
      </c>
      <c r="GF26" s="106">
        <f t="shared" si="18"/>
        <v>7</v>
      </c>
      <c r="GG26" s="106"/>
      <c r="GH26" s="27" t="e">
        <f t="shared" si="71"/>
        <v>#DIV/0!</v>
      </c>
      <c r="GI26" s="106" t="s">
        <v>2376</v>
      </c>
      <c r="GJ26" s="6" t="s">
        <v>2736</v>
      </c>
      <c r="GK26" s="106" t="s">
        <v>2690</v>
      </c>
      <c r="GL26" s="106"/>
      <c r="GM26" s="1">
        <v>1.0416666666666667E-4</v>
      </c>
      <c r="GN26" s="1">
        <v>1.0416666666666667E-4</v>
      </c>
      <c r="GO26" s="1">
        <v>0</v>
      </c>
      <c r="GP26" s="1">
        <v>0</v>
      </c>
      <c r="GQ26">
        <v>1</v>
      </c>
      <c r="GR26">
        <v>0</v>
      </c>
      <c r="GS26">
        <v>2</v>
      </c>
      <c r="GT26">
        <v>1</v>
      </c>
      <c r="GU26">
        <v>0</v>
      </c>
      <c r="GV26">
        <v>0</v>
      </c>
      <c r="GW26">
        <v>0</v>
      </c>
      <c r="GX26">
        <v>66.67</v>
      </c>
      <c r="GY26" s="106">
        <f t="shared" si="20"/>
        <v>-1</v>
      </c>
      <c r="GZ26" s="106"/>
      <c r="HA26" s="27" t="e">
        <f t="shared" si="72"/>
        <v>#DIV/0!</v>
      </c>
      <c r="HB26" s="106" t="s">
        <v>2376</v>
      </c>
      <c r="HC26" s="6" t="s">
        <v>2736</v>
      </c>
      <c r="HD26" s="106" t="s">
        <v>2690</v>
      </c>
      <c r="HE26" s="106"/>
      <c r="HF26" s="1" t="e">
        <v>#N/A</v>
      </c>
      <c r="HG26" s="1" t="e">
        <v>#N/A</v>
      </c>
      <c r="HH26" s="1" t="e">
        <v>#N/A</v>
      </c>
      <c r="HI26" s="1" t="e">
        <v>#N/A</v>
      </c>
      <c r="HJ26" t="e">
        <v>#N/A</v>
      </c>
      <c r="HK26" t="e">
        <v>#N/A</v>
      </c>
      <c r="HL26" t="e">
        <v>#N/A</v>
      </c>
      <c r="HM26" t="e">
        <v>#N/A</v>
      </c>
      <c r="HN26" t="e">
        <v>#N/A</v>
      </c>
      <c r="HO26" t="e">
        <v>#N/A</v>
      </c>
      <c r="HP26" t="e">
        <v>#N/A</v>
      </c>
      <c r="HQ26" t="e">
        <v>#N/A</v>
      </c>
      <c r="HR26" s="106" t="e">
        <f t="shared" si="22"/>
        <v>#N/A</v>
      </c>
      <c r="HS26" s="106"/>
      <c r="HT26" s="27" t="e">
        <f t="shared" si="23"/>
        <v>#N/A</v>
      </c>
      <c r="HU26" s="106" t="e">
        <f t="shared" si="24"/>
        <v>#N/A</v>
      </c>
      <c r="HV26" s="106" t="s">
        <v>2376</v>
      </c>
      <c r="HW26" s="6" t="s">
        <v>2736</v>
      </c>
      <c r="HX26" s="106" t="s">
        <v>2690</v>
      </c>
      <c r="HY26" s="106"/>
      <c r="HZ26" t="e">
        <v>#N/A</v>
      </c>
      <c r="IA26" t="e">
        <v>#N/A</v>
      </c>
      <c r="IB26" t="e">
        <v>#N/A</v>
      </c>
      <c r="IC26" t="e">
        <v>#N/A</v>
      </c>
      <c r="ID26" t="e">
        <v>#N/A</v>
      </c>
      <c r="IE26" t="e">
        <v>#N/A</v>
      </c>
      <c r="IF26" t="e">
        <v>#N/A</v>
      </c>
      <c r="IG26" t="e">
        <v>#N/A</v>
      </c>
      <c r="IH26" t="e">
        <v>#N/A</v>
      </c>
      <c r="II26" t="e">
        <v>#N/A</v>
      </c>
      <c r="IJ26" t="e">
        <v>#N/A</v>
      </c>
      <c r="IK26" t="e">
        <v>#N/A</v>
      </c>
      <c r="IL26" s="106" t="e">
        <f t="shared" si="25"/>
        <v>#N/A</v>
      </c>
      <c r="IM26" s="106"/>
      <c r="IN26" s="27" t="e">
        <f t="shared" si="73"/>
        <v>#N/A</v>
      </c>
      <c r="IO26" s="106" t="s">
        <v>2376</v>
      </c>
      <c r="IP26" s="6" t="s">
        <v>2736</v>
      </c>
      <c r="IQ26" s="106" t="s">
        <v>2690</v>
      </c>
      <c r="IR26" s="106"/>
      <c r="IS26" s="1">
        <v>0.50048611111111108</v>
      </c>
      <c r="IT26" s="1">
        <v>0.2268287037037037</v>
      </c>
      <c r="IU26" s="1">
        <v>0.13082175925925926</v>
      </c>
      <c r="IV26" s="1">
        <v>0.14282407407407408</v>
      </c>
      <c r="IW26">
        <v>75</v>
      </c>
      <c r="IX26">
        <v>511</v>
      </c>
      <c r="IY26">
        <v>504</v>
      </c>
      <c r="IZ26">
        <v>14</v>
      </c>
      <c r="JA26">
        <v>0</v>
      </c>
      <c r="JB26">
        <v>0</v>
      </c>
      <c r="JC26">
        <v>0</v>
      </c>
      <c r="JD26">
        <v>97.3</v>
      </c>
      <c r="JE26" s="106">
        <f t="shared" si="27"/>
        <v>497</v>
      </c>
      <c r="JF26" s="106">
        <f t="shared" si="52"/>
        <v>524</v>
      </c>
      <c r="JG26" s="27">
        <f t="shared" si="57"/>
        <v>94.847328244274806</v>
      </c>
      <c r="JH26" s="106" t="s">
        <v>2376</v>
      </c>
      <c r="JI26" s="6" t="s">
        <v>2736</v>
      </c>
      <c r="JJ26" s="106" t="s">
        <v>2690</v>
      </c>
      <c r="JK26" s="106"/>
      <c r="JL26" t="e">
        <v>#N/A</v>
      </c>
      <c r="JM26" t="e">
        <v>#N/A</v>
      </c>
      <c r="JN26" t="e">
        <v>#N/A</v>
      </c>
      <c r="JO26" t="e">
        <v>#N/A</v>
      </c>
      <c r="JP26" t="e">
        <v>#N/A</v>
      </c>
      <c r="JQ26" t="e">
        <v>#N/A</v>
      </c>
      <c r="JR26" t="e">
        <v>#N/A</v>
      </c>
      <c r="JS26" t="e">
        <v>#N/A</v>
      </c>
      <c r="JT26" t="e">
        <v>#N/A</v>
      </c>
      <c r="JU26" t="e">
        <v>#N/A</v>
      </c>
      <c r="JV26" t="e">
        <v>#N/A</v>
      </c>
      <c r="JW26" t="e">
        <v>#N/A</v>
      </c>
      <c r="JX26" s="106" t="e">
        <f t="shared" si="29"/>
        <v>#N/A</v>
      </c>
      <c r="JY26" s="106"/>
      <c r="JZ26" s="27" t="e">
        <f t="shared" si="30"/>
        <v>#N/A</v>
      </c>
      <c r="KA26" s="106" t="s">
        <v>2376</v>
      </c>
      <c r="KB26" s="6" t="s">
        <v>2736</v>
      </c>
      <c r="KC26" s="106" t="s">
        <v>2690</v>
      </c>
      <c r="KD26" s="106"/>
      <c r="KE26" t="e">
        <v>#N/A</v>
      </c>
      <c r="KF26" t="e">
        <v>#N/A</v>
      </c>
      <c r="KG26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t="e">
        <v>#N/A</v>
      </c>
      <c r="KQ26" s="106" t="e">
        <f t="shared" si="31"/>
        <v>#N/A</v>
      </c>
      <c r="KR26" s="106"/>
      <c r="KS26" s="27" t="e">
        <f t="shared" si="32"/>
        <v>#N/A</v>
      </c>
      <c r="KT26" s="106" t="s">
        <v>2376</v>
      </c>
      <c r="KU26" s="6" t="s">
        <v>2736</v>
      </c>
      <c r="KV26" s="106" t="s">
        <v>2690</v>
      </c>
      <c r="KW26" s="106"/>
      <c r="KX26" t="e">
        <v>#N/A</v>
      </c>
      <c r="KY26" t="e">
        <v>#N/A</v>
      </c>
      <c r="KZ26" t="e">
        <v>#N/A</v>
      </c>
      <c r="LA26" t="e">
        <v>#N/A</v>
      </c>
      <c r="LB26" t="e">
        <v>#N/A</v>
      </c>
      <c r="LC26" t="e">
        <v>#N/A</v>
      </c>
      <c r="LD26" t="e">
        <v>#N/A</v>
      </c>
      <c r="LE26" t="e">
        <v>#N/A</v>
      </c>
      <c r="LF26" t="e">
        <v>#N/A</v>
      </c>
      <c r="LG26" t="e">
        <v>#N/A</v>
      </c>
      <c r="LH26" t="e">
        <v>#N/A</v>
      </c>
      <c r="LI26" t="e">
        <v>#N/A</v>
      </c>
      <c r="LJ26" s="106" t="e">
        <f t="shared" si="33"/>
        <v>#N/A</v>
      </c>
      <c r="LK26" s="106"/>
      <c r="LL26" s="27" t="e">
        <f t="shared" si="34"/>
        <v>#N/A</v>
      </c>
      <c r="LM26" s="106" t="s">
        <v>2376</v>
      </c>
      <c r="LN26" s="6" t="s">
        <v>2736</v>
      </c>
      <c r="LO26" s="106" t="s">
        <v>2690</v>
      </c>
      <c r="LP26" s="106"/>
      <c r="LQ26" t="e">
        <v>#N/A</v>
      </c>
      <c r="LR26" t="e">
        <v>#N/A</v>
      </c>
      <c r="LS26" t="e">
        <v>#N/A</v>
      </c>
      <c r="LT26" t="e">
        <v>#N/A</v>
      </c>
      <c r="LU26" t="e">
        <v>#N/A</v>
      </c>
      <c r="LV26" t="e">
        <v>#N/A</v>
      </c>
      <c r="LW26" t="e">
        <v>#N/A</v>
      </c>
      <c r="LX26" t="e">
        <v>#N/A</v>
      </c>
      <c r="LY26" t="e">
        <v>#N/A</v>
      </c>
      <c r="LZ26" t="e">
        <v>#N/A</v>
      </c>
      <c r="MA26" t="e">
        <v>#N/A</v>
      </c>
      <c r="MB26" t="e">
        <v>#N/A</v>
      </c>
      <c r="MC26" s="106" t="e">
        <f t="shared" si="35"/>
        <v>#N/A</v>
      </c>
      <c r="MD26" s="106"/>
      <c r="ME26" s="27" t="e">
        <f t="shared" si="58"/>
        <v>#N/A</v>
      </c>
      <c r="MF26" s="106" t="s">
        <v>2376</v>
      </c>
      <c r="MG26" s="6" t="s">
        <v>2736</v>
      </c>
      <c r="MH26" s="106" t="s">
        <v>2690</v>
      </c>
      <c r="MI26" s="106"/>
      <c r="MJ26" t="e">
        <v>#N/A</v>
      </c>
      <c r="MK26" t="e">
        <v>#N/A</v>
      </c>
      <c r="ML26" t="e">
        <v>#N/A</v>
      </c>
      <c r="MM26" t="e">
        <v>#N/A</v>
      </c>
      <c r="MN26" t="e">
        <v>#N/A</v>
      </c>
      <c r="MO26" t="e">
        <v>#N/A</v>
      </c>
      <c r="MP26" t="e">
        <v>#N/A</v>
      </c>
      <c r="MQ26" t="e">
        <v>#N/A</v>
      </c>
      <c r="MR26" t="e">
        <v>#N/A</v>
      </c>
      <c r="MS26" t="e">
        <v>#N/A</v>
      </c>
      <c r="MT26" t="e">
        <v>#N/A</v>
      </c>
      <c r="MU26" t="e">
        <v>#N/A</v>
      </c>
      <c r="MV26" s="106" t="e">
        <f t="shared" si="36"/>
        <v>#N/A</v>
      </c>
      <c r="MW26" s="106"/>
      <c r="MX26" s="27" t="e">
        <f t="shared" si="37"/>
        <v>#N/A</v>
      </c>
      <c r="MY26" s="106" t="s">
        <v>2376</v>
      </c>
      <c r="MZ26" s="6" t="s">
        <v>2736</v>
      </c>
      <c r="NA26" s="106" t="s">
        <v>2690</v>
      </c>
      <c r="NB26" s="106"/>
      <c r="NC26" t="e">
        <v>#N/A</v>
      </c>
      <c r="ND26" t="e">
        <v>#N/A</v>
      </c>
      <c r="NE26" t="e">
        <v>#N/A</v>
      </c>
      <c r="NF26" t="e">
        <v>#N/A</v>
      </c>
      <c r="NG26" t="e">
        <v>#N/A</v>
      </c>
      <c r="NH26" t="e">
        <v>#N/A</v>
      </c>
      <c r="NI26" t="e">
        <v>#N/A</v>
      </c>
      <c r="NJ26" t="e">
        <v>#N/A</v>
      </c>
      <c r="NK26" t="e">
        <v>#N/A</v>
      </c>
      <c r="NL26" t="e">
        <v>#N/A</v>
      </c>
      <c r="NM26" t="e">
        <v>#N/A</v>
      </c>
      <c r="NN26" t="e">
        <v>#N/A</v>
      </c>
      <c r="NO26" s="106" t="e">
        <f t="shared" si="38"/>
        <v>#N/A</v>
      </c>
      <c r="NP26" s="106"/>
      <c r="NQ26" s="27" t="e">
        <f t="shared" si="39"/>
        <v>#N/A</v>
      </c>
      <c r="NR26" s="106" t="s">
        <v>2376</v>
      </c>
      <c r="NS26" s="6" t="s">
        <v>2736</v>
      </c>
      <c r="NT26" s="106" t="s">
        <v>2690</v>
      </c>
      <c r="NU26" s="106"/>
      <c r="NV26" t="e">
        <v>#N/A</v>
      </c>
      <c r="NW26" t="e">
        <v>#N/A</v>
      </c>
      <c r="NX26" t="e">
        <v>#N/A</v>
      </c>
      <c r="NY26" t="e">
        <v>#N/A</v>
      </c>
      <c r="NZ26" t="e">
        <v>#N/A</v>
      </c>
      <c r="OA26" t="e">
        <v>#N/A</v>
      </c>
      <c r="OB26" t="e">
        <v>#N/A</v>
      </c>
      <c r="OC26" t="e">
        <v>#N/A</v>
      </c>
      <c r="OD26" t="e">
        <v>#N/A</v>
      </c>
      <c r="OE26" t="e">
        <v>#N/A</v>
      </c>
      <c r="OF26" t="e">
        <v>#N/A</v>
      </c>
      <c r="OG26" t="e">
        <v>#N/A</v>
      </c>
      <c r="OH26" s="106" t="e">
        <f t="shared" si="40"/>
        <v>#N/A</v>
      </c>
      <c r="OI26" s="106">
        <f t="shared" si="53"/>
        <v>0</v>
      </c>
      <c r="OJ26" s="27" t="e">
        <f t="shared" si="41"/>
        <v>#N/A</v>
      </c>
      <c r="OK26" s="106" t="s">
        <v>2376</v>
      </c>
      <c r="OL26" s="6" t="s">
        <v>2736</v>
      </c>
      <c r="OM26" s="106" t="s">
        <v>2690</v>
      </c>
      <c r="ON26" s="106"/>
      <c r="OO26" t="e">
        <v>#N/A</v>
      </c>
      <c r="OP26" t="e">
        <v>#N/A</v>
      </c>
      <c r="OQ26" t="e">
        <v>#N/A</v>
      </c>
      <c r="OR26" t="e">
        <v>#N/A</v>
      </c>
      <c r="OS26" t="e">
        <v>#N/A</v>
      </c>
      <c r="OT26" t="e">
        <v>#N/A</v>
      </c>
      <c r="OU26" t="e">
        <v>#N/A</v>
      </c>
      <c r="OV26" t="e">
        <v>#N/A</v>
      </c>
      <c r="OW26" t="e">
        <v>#N/A</v>
      </c>
      <c r="OX26" t="e">
        <v>#N/A</v>
      </c>
      <c r="OY26" t="e">
        <v>#N/A</v>
      </c>
      <c r="OZ26" t="e">
        <v>#N/A</v>
      </c>
      <c r="PA26" s="106" t="e">
        <f t="shared" si="54"/>
        <v>#N/A</v>
      </c>
      <c r="PB26" s="106"/>
      <c r="PC26" s="27" t="e">
        <f t="shared" si="42"/>
        <v>#N/A</v>
      </c>
      <c r="PD26" s="106" t="s">
        <v>2376</v>
      </c>
      <c r="PE26" s="6" t="s">
        <v>2736</v>
      </c>
      <c r="PF26" s="106" t="s">
        <v>2690</v>
      </c>
      <c r="PG26" s="106"/>
      <c r="PH26" t="e">
        <v>#N/A</v>
      </c>
      <c r="PI26" t="e">
        <v>#N/A</v>
      </c>
      <c r="PJ26" t="e">
        <v>#N/A</v>
      </c>
      <c r="PK26" t="e">
        <v>#N/A</v>
      </c>
      <c r="PL26" t="e">
        <v>#N/A</v>
      </c>
      <c r="PM26" t="e">
        <v>#N/A</v>
      </c>
      <c r="PN26" t="e">
        <v>#N/A</v>
      </c>
      <c r="PO26" t="e">
        <v>#N/A</v>
      </c>
      <c r="PP26" t="e">
        <v>#N/A</v>
      </c>
      <c r="PQ26" t="e">
        <v>#N/A</v>
      </c>
      <c r="PR26" t="e">
        <v>#N/A</v>
      </c>
      <c r="PS26" t="e">
        <v>#N/A</v>
      </c>
      <c r="PT26" s="106" t="e">
        <f t="shared" si="43"/>
        <v>#N/A</v>
      </c>
      <c r="PU26" s="106"/>
      <c r="PV26" s="27" t="e">
        <f t="shared" si="44"/>
        <v>#N/A</v>
      </c>
      <c r="PW26" s="106" t="s">
        <v>2376</v>
      </c>
      <c r="PX26" s="6" t="s">
        <v>2736</v>
      </c>
      <c r="PY26" s="106" t="s">
        <v>2690</v>
      </c>
      <c r="PZ26" s="106"/>
      <c r="QA26" t="e">
        <v>#N/A</v>
      </c>
      <c r="QB26" t="e">
        <v>#N/A</v>
      </c>
      <c r="QC26" t="e">
        <v>#N/A</v>
      </c>
      <c r="QD26" t="e">
        <v>#N/A</v>
      </c>
      <c r="QE26" t="e">
        <v>#N/A</v>
      </c>
      <c r="QF26" t="e">
        <v>#N/A</v>
      </c>
      <c r="QG26" t="e">
        <v>#N/A</v>
      </c>
      <c r="QH26" t="e">
        <v>#N/A</v>
      </c>
      <c r="QI26" t="e">
        <v>#N/A</v>
      </c>
      <c r="QJ26" t="e">
        <v>#N/A</v>
      </c>
      <c r="QK26" t="e">
        <v>#N/A</v>
      </c>
      <c r="QL26" t="e">
        <v>#N/A</v>
      </c>
      <c r="QM26" s="106" t="e">
        <f t="shared" si="45"/>
        <v>#N/A</v>
      </c>
      <c r="QN26" s="106"/>
      <c r="QO26" s="27" t="e">
        <f t="shared" si="46"/>
        <v>#N/A</v>
      </c>
      <c r="QP26" s="106" t="s">
        <v>2376</v>
      </c>
      <c r="QQ26" s="6" t="s">
        <v>2736</v>
      </c>
      <c r="QR26" s="106" t="s">
        <v>2690</v>
      </c>
      <c r="QS26" s="106"/>
      <c r="QT26" t="e">
        <v>#N/A</v>
      </c>
      <c r="QU26" t="e">
        <v>#N/A</v>
      </c>
      <c r="QV26" t="e">
        <v>#N/A</v>
      </c>
      <c r="QW26" t="e">
        <v>#N/A</v>
      </c>
      <c r="QX26" t="e">
        <v>#N/A</v>
      </c>
      <c r="QY26" t="e">
        <v>#N/A</v>
      </c>
      <c r="QZ26" t="e">
        <v>#N/A</v>
      </c>
      <c r="RA26" t="e">
        <v>#N/A</v>
      </c>
      <c r="RB26" t="e">
        <v>#N/A</v>
      </c>
      <c r="RC26" t="e">
        <v>#N/A</v>
      </c>
      <c r="RD26" t="e">
        <v>#N/A</v>
      </c>
      <c r="RE26" t="e">
        <v>#N/A</v>
      </c>
      <c r="RF26" s="106" t="e">
        <v>#N/A</v>
      </c>
      <c r="RG26" s="106"/>
      <c r="RH26" s="27" t="e">
        <f t="shared" si="47"/>
        <v>#N/A</v>
      </c>
      <c r="RI26" s="106" t="s">
        <v>2376</v>
      </c>
      <c r="RJ26" s="6" t="s">
        <v>2736</v>
      </c>
      <c r="RK26" s="106" t="s">
        <v>2690</v>
      </c>
      <c r="RL26" s="106"/>
      <c r="RM26" t="e">
        <v>#N/A</v>
      </c>
      <c r="RN26" t="e">
        <v>#N/A</v>
      </c>
      <c r="RO26" t="e">
        <v>#N/A</v>
      </c>
      <c r="RP26" t="e">
        <v>#N/A</v>
      </c>
      <c r="RQ26" t="e">
        <v>#N/A</v>
      </c>
      <c r="RR26" t="e">
        <v>#N/A</v>
      </c>
      <c r="RS26" t="e">
        <v>#N/A</v>
      </c>
      <c r="RT26" t="e">
        <v>#N/A</v>
      </c>
      <c r="RU26" t="e">
        <v>#N/A</v>
      </c>
      <c r="RV26" t="e">
        <v>#N/A</v>
      </c>
      <c r="RW26" t="e">
        <v>#N/A</v>
      </c>
      <c r="RX26" t="e">
        <v>#N/A</v>
      </c>
      <c r="RY26" s="106" t="e">
        <f t="shared" si="48"/>
        <v>#N/A</v>
      </c>
      <c r="RZ26" s="106"/>
      <c r="SA26" s="27" t="e">
        <f t="shared" si="49"/>
        <v>#N/A</v>
      </c>
      <c r="SB26" s="106" t="s">
        <v>2376</v>
      </c>
      <c r="SC26" s="6" t="s">
        <v>2736</v>
      </c>
      <c r="SD26" s="106" t="s">
        <v>2690</v>
      </c>
      <c r="SE26" s="106"/>
      <c r="SF26" t="e">
        <v>#N/A</v>
      </c>
      <c r="SG26" t="e">
        <v>#N/A</v>
      </c>
      <c r="SH26" t="e">
        <v>#N/A</v>
      </c>
      <c r="SI26" t="e">
        <v>#N/A</v>
      </c>
      <c r="SJ26" t="e">
        <v>#N/A</v>
      </c>
      <c r="SK26" t="e">
        <v>#N/A</v>
      </c>
      <c r="SL26" t="e">
        <v>#N/A</v>
      </c>
      <c r="SM26" t="e">
        <v>#N/A</v>
      </c>
      <c r="SN26" t="e">
        <v>#N/A</v>
      </c>
      <c r="SO26" t="e">
        <v>#N/A</v>
      </c>
      <c r="SP26" t="e">
        <v>#N/A</v>
      </c>
      <c r="SQ26" t="e">
        <v>#N/A</v>
      </c>
      <c r="SR26" s="106" t="e">
        <f t="shared" si="50"/>
        <v>#N/A</v>
      </c>
      <c r="SS26" s="106">
        <f t="shared" si="55"/>
        <v>0</v>
      </c>
      <c r="ST26" s="27" t="e">
        <f t="shared" si="51"/>
        <v>#N/A</v>
      </c>
    </row>
    <row r="27" spans="1:514">
      <c r="A27" s="106" t="s">
        <v>2377</v>
      </c>
      <c r="B27" s="6" t="s">
        <v>2736</v>
      </c>
      <c r="C27" s="106" t="s">
        <v>2690</v>
      </c>
      <c r="D27" s="106"/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s="106" t="e">
        <f t="shared" si="0"/>
        <v>#N/A</v>
      </c>
      <c r="R27" s="106"/>
      <c r="S27" s="27" t="e">
        <f t="shared" si="1"/>
        <v>#N/A</v>
      </c>
      <c r="T27" s="106" t="s">
        <v>2377</v>
      </c>
      <c r="U27" s="6" t="s">
        <v>2736</v>
      </c>
      <c r="V27" s="106" t="s">
        <v>2690</v>
      </c>
      <c r="W27" s="106"/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s="106" t="e">
        <f t="shared" si="2"/>
        <v>#N/A</v>
      </c>
      <c r="AK27" s="106"/>
      <c r="AL27" s="27" t="e">
        <f t="shared" si="64"/>
        <v>#N/A</v>
      </c>
      <c r="AM27" s="106" t="s">
        <v>2377</v>
      </c>
      <c r="AN27" s="6" t="s">
        <v>2736</v>
      </c>
      <c r="AO27" s="106" t="s">
        <v>2690</v>
      </c>
      <c r="AP27" s="106"/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s="106" t="e">
        <f t="shared" si="65"/>
        <v>#N/A</v>
      </c>
      <c r="BD27" s="106"/>
      <c r="BE27" s="27" t="e">
        <f t="shared" si="66"/>
        <v>#N/A</v>
      </c>
      <c r="BF27" s="106" t="s">
        <v>2377</v>
      </c>
      <c r="BG27" s="6" t="s">
        <v>2736</v>
      </c>
      <c r="BH27" s="106" t="s">
        <v>2690</v>
      </c>
      <c r="BI27" s="106"/>
      <c r="BJ27" t="e">
        <v>#N/A</v>
      </c>
      <c r="BK27" t="e">
        <v>#N/A</v>
      </c>
      <c r="BL27" t="e">
        <v>#N/A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s="106" t="e">
        <f t="shared" si="67"/>
        <v>#N/A</v>
      </c>
      <c r="BW27" s="106"/>
      <c r="BX27" s="27" t="e">
        <f t="shared" si="68"/>
        <v>#N/A</v>
      </c>
      <c r="BY27" s="106" t="s">
        <v>2377</v>
      </c>
      <c r="BZ27" s="6" t="s">
        <v>2736</v>
      </c>
      <c r="CA27" s="106" t="s">
        <v>2690</v>
      </c>
      <c r="CB27" s="106"/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  <c r="CI27" t="e">
        <v>#N/A</v>
      </c>
      <c r="CJ27" t="e">
        <v>#N/A</v>
      </c>
      <c r="CK27" t="e">
        <v>#N/A</v>
      </c>
      <c r="CL27" t="e">
        <v>#N/A</v>
      </c>
      <c r="CM27" t="e">
        <v>#N/A</v>
      </c>
      <c r="CN27" t="e">
        <v>#N/A</v>
      </c>
      <c r="CO27" s="106" t="e">
        <f t="shared" si="7"/>
        <v>#N/A</v>
      </c>
      <c r="CP27" s="106"/>
      <c r="CQ27" s="27" t="e">
        <f t="shared" si="69"/>
        <v>#N/A</v>
      </c>
      <c r="CR27" s="106" t="s">
        <v>2377</v>
      </c>
      <c r="CS27" s="6" t="s">
        <v>2736</v>
      </c>
      <c r="CT27" s="106" t="s">
        <v>2690</v>
      </c>
      <c r="CU27" s="106"/>
      <c r="CV27" t="e">
        <v>#N/A</v>
      </c>
      <c r="CW27" t="e">
        <v>#N/A</v>
      </c>
      <c r="CX27" t="e">
        <v>#N/A</v>
      </c>
      <c r="CY27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s="106" t="e">
        <f t="shared" si="9"/>
        <v>#N/A</v>
      </c>
      <c r="DI27" s="106"/>
      <c r="DJ27" s="27" t="e">
        <f t="shared" si="70"/>
        <v>#N/A</v>
      </c>
      <c r="DK27" s="106" t="s">
        <v>2377</v>
      </c>
      <c r="DL27" s="6" t="s">
        <v>2736</v>
      </c>
      <c r="DM27" s="106" t="s">
        <v>2690</v>
      </c>
      <c r="DN27" s="106"/>
      <c r="DO27" t="e">
        <v>#N/A</v>
      </c>
      <c r="DP27" t="e">
        <v>#N/A</v>
      </c>
      <c r="DQ27" t="e">
        <v>#N/A</v>
      </c>
      <c r="DR27" t="e">
        <v>#N/A</v>
      </c>
      <c r="DS27" t="e">
        <v>#N/A</v>
      </c>
      <c r="DT27" t="e">
        <v>#N/A</v>
      </c>
      <c r="DU27" t="e">
        <v>#N/A</v>
      </c>
      <c r="DV27" t="e">
        <v>#N/A</v>
      </c>
      <c r="DW27" t="e">
        <v>#N/A</v>
      </c>
      <c r="DX27" t="e">
        <v>#N/A</v>
      </c>
      <c r="DY27" t="e">
        <v>#N/A</v>
      </c>
      <c r="DZ27" t="e">
        <v>#N/A</v>
      </c>
      <c r="EA27" s="106" t="e">
        <f t="shared" si="11"/>
        <v>#N/A</v>
      </c>
      <c r="EB27" s="106">
        <f t="shared" si="12"/>
        <v>0</v>
      </c>
      <c r="EC27" s="27" t="e">
        <f t="shared" si="13"/>
        <v>#N/A</v>
      </c>
      <c r="ED27" s="106" t="s">
        <v>2377</v>
      </c>
      <c r="EE27" s="6" t="s">
        <v>2736</v>
      </c>
      <c r="EF27" s="106" t="s">
        <v>2690</v>
      </c>
      <c r="EG27" s="106">
        <v>8</v>
      </c>
      <c r="EH27" s="1">
        <v>0.38483796296296297</v>
      </c>
      <c r="EI27" s="1">
        <v>0.20678240740740739</v>
      </c>
      <c r="EJ27" s="1">
        <v>2.6180555555555558E-2</v>
      </c>
      <c r="EK27" s="1">
        <v>0.15187500000000001</v>
      </c>
      <c r="EL27">
        <v>60</v>
      </c>
      <c r="EM27">
        <v>315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 s="106">
        <f>EM27-EO27</f>
        <v>315</v>
      </c>
      <c r="EU27" s="106">
        <v>524</v>
      </c>
      <c r="EV27" s="27">
        <f>ET27/EU27*100</f>
        <v>60.114503816793899</v>
      </c>
      <c r="EW27" s="106" t="s">
        <v>2377</v>
      </c>
      <c r="EX27" s="6" t="s">
        <v>2736</v>
      </c>
      <c r="EY27" s="106" t="s">
        <v>2690</v>
      </c>
      <c r="EZ27" s="106"/>
      <c r="FA27" s="1">
        <v>1.7256944444444446E-2</v>
      </c>
      <c r="FB27" s="1">
        <v>1.5173611111111112E-2</v>
      </c>
      <c r="FC27" s="1">
        <v>8.1018518518518516E-4</v>
      </c>
      <c r="FD27" s="1">
        <v>1.25E-3</v>
      </c>
      <c r="FE27">
        <v>16</v>
      </c>
      <c r="FF27">
        <v>31</v>
      </c>
      <c r="FG27">
        <v>305</v>
      </c>
      <c r="FH27">
        <v>20</v>
      </c>
      <c r="FI27">
        <v>0</v>
      </c>
      <c r="FJ27">
        <v>0</v>
      </c>
      <c r="FK27">
        <v>0</v>
      </c>
      <c r="FL27">
        <v>93.85</v>
      </c>
      <c r="FM27" s="106">
        <f t="shared" si="16"/>
        <v>11</v>
      </c>
      <c r="FN27" s="106"/>
      <c r="FO27" s="27" t="e">
        <f t="shared" si="17"/>
        <v>#DIV/0!</v>
      </c>
      <c r="FP27" s="106" t="s">
        <v>2377</v>
      </c>
      <c r="FQ27" s="6" t="s">
        <v>2736</v>
      </c>
      <c r="FR27" s="106" t="s">
        <v>2690</v>
      </c>
      <c r="FS27" s="106"/>
      <c r="FT27" s="1">
        <v>2.7199074074074074E-3</v>
      </c>
      <c r="FU27" s="1">
        <v>2.0833333333333333E-3</v>
      </c>
      <c r="FV27" s="1">
        <v>0</v>
      </c>
      <c r="FW27" s="1">
        <v>6.134259259259259E-4</v>
      </c>
      <c r="FX27">
        <v>3</v>
      </c>
      <c r="FY27">
        <v>7</v>
      </c>
      <c r="FZ27">
        <v>30</v>
      </c>
      <c r="GA27">
        <v>4</v>
      </c>
      <c r="GB27">
        <v>0</v>
      </c>
      <c r="GC27">
        <v>0</v>
      </c>
      <c r="GD27">
        <v>0</v>
      </c>
      <c r="GE27">
        <v>88.24</v>
      </c>
      <c r="GF27" s="106">
        <f t="shared" si="18"/>
        <v>3</v>
      </c>
      <c r="GG27" s="106"/>
      <c r="GH27" s="27" t="e">
        <f t="shared" si="71"/>
        <v>#DIV/0!</v>
      </c>
      <c r="GI27" s="106" t="s">
        <v>2377</v>
      </c>
      <c r="GJ27" s="6" t="s">
        <v>2736</v>
      </c>
      <c r="GK27" s="106" t="s">
        <v>2690</v>
      </c>
      <c r="GL27" s="106"/>
      <c r="GM27" s="1">
        <v>0</v>
      </c>
      <c r="GN27" s="1">
        <v>0</v>
      </c>
      <c r="GO27" s="1">
        <v>0</v>
      </c>
      <c r="GP27" s="1">
        <v>0</v>
      </c>
      <c r="GQ27">
        <v>0</v>
      </c>
      <c r="GR27">
        <v>0</v>
      </c>
      <c r="GS27">
        <v>6</v>
      </c>
      <c r="GT27">
        <v>1</v>
      </c>
      <c r="GU27">
        <v>0</v>
      </c>
      <c r="GV27">
        <v>0</v>
      </c>
      <c r="GW27">
        <v>0</v>
      </c>
      <c r="GX27">
        <v>85.71</v>
      </c>
      <c r="GY27" s="106">
        <f t="shared" si="20"/>
        <v>-1</v>
      </c>
      <c r="GZ27" s="106"/>
      <c r="HA27" s="27" t="e">
        <f t="shared" si="72"/>
        <v>#DIV/0!</v>
      </c>
      <c r="HB27" s="106" t="s">
        <v>2377</v>
      </c>
      <c r="HC27" s="6" t="s">
        <v>2736</v>
      </c>
      <c r="HD27" s="106" t="s">
        <v>2690</v>
      </c>
      <c r="HE27" s="106"/>
      <c r="HF27" s="1">
        <v>2.6620370370370372E-4</v>
      </c>
      <c r="HG27" s="1">
        <v>2.6620370370370372E-4</v>
      </c>
      <c r="HH27" s="1">
        <v>0</v>
      </c>
      <c r="HI27" s="1">
        <v>0</v>
      </c>
      <c r="HJ27">
        <v>1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 s="106">
        <f t="shared" si="22"/>
        <v>0</v>
      </c>
      <c r="HS27" s="106"/>
      <c r="HT27" s="27" t="e">
        <f t="shared" si="23"/>
        <v>#DIV/0!</v>
      </c>
      <c r="HU27" s="106">
        <f t="shared" si="24"/>
        <v>0</v>
      </c>
      <c r="HV27" s="106" t="s">
        <v>2377</v>
      </c>
      <c r="HW27" s="6" t="s">
        <v>2736</v>
      </c>
      <c r="HX27" s="106" t="s">
        <v>2690</v>
      </c>
      <c r="HY27" s="106"/>
      <c r="HZ27" s="1">
        <v>2.6620370370370372E-4</v>
      </c>
      <c r="IA27" s="1">
        <v>2.6620370370370372E-4</v>
      </c>
      <c r="IB27" s="1">
        <v>0</v>
      </c>
      <c r="IC27" s="1">
        <v>0</v>
      </c>
      <c r="ID27">
        <v>1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 s="106">
        <f t="shared" si="25"/>
        <v>0</v>
      </c>
      <c r="IM27" s="106"/>
      <c r="IN27" s="27" t="e">
        <f t="shared" si="73"/>
        <v>#DIV/0!</v>
      </c>
      <c r="IO27" s="106" t="s">
        <v>2377</v>
      </c>
      <c r="IP27" s="6" t="s">
        <v>2736</v>
      </c>
      <c r="IQ27" s="106" t="s">
        <v>2690</v>
      </c>
      <c r="IR27" s="106"/>
      <c r="IS27" s="1">
        <v>0.40510416666666665</v>
      </c>
      <c r="IT27" s="1">
        <v>0.2243287037037037</v>
      </c>
      <c r="IU27" s="1">
        <v>2.7002314814814812E-2</v>
      </c>
      <c r="IV27" s="1">
        <v>0.15375</v>
      </c>
      <c r="IW27">
        <v>80</v>
      </c>
      <c r="IX27">
        <v>353</v>
      </c>
      <c r="IY27">
        <v>341</v>
      </c>
      <c r="IZ27">
        <v>25</v>
      </c>
      <c r="JA27">
        <v>0</v>
      </c>
      <c r="JB27">
        <v>0</v>
      </c>
      <c r="JC27">
        <v>0</v>
      </c>
      <c r="JD27">
        <v>93.17</v>
      </c>
      <c r="JE27" s="106">
        <f t="shared" si="27"/>
        <v>328</v>
      </c>
      <c r="JF27" s="106">
        <f t="shared" si="52"/>
        <v>524</v>
      </c>
      <c r="JG27" s="27">
        <f t="shared" si="57"/>
        <v>62.595419847328252</v>
      </c>
      <c r="JH27" s="106" t="s">
        <v>2377</v>
      </c>
      <c r="JI27" s="6" t="s">
        <v>2736</v>
      </c>
      <c r="JJ27" s="106" t="s">
        <v>2690</v>
      </c>
      <c r="JK27" s="106"/>
      <c r="JL27" t="e">
        <v>#N/A</v>
      </c>
      <c r="JM27" t="e">
        <v>#N/A</v>
      </c>
      <c r="JN27" t="e">
        <v>#N/A</v>
      </c>
      <c r="JO27" t="e">
        <v>#N/A</v>
      </c>
      <c r="JP27" t="e">
        <v>#N/A</v>
      </c>
      <c r="JQ27" t="e">
        <v>#N/A</v>
      </c>
      <c r="JR27" t="e">
        <v>#N/A</v>
      </c>
      <c r="JS27" t="e">
        <v>#N/A</v>
      </c>
      <c r="JT27" t="e">
        <v>#N/A</v>
      </c>
      <c r="JU27" t="e">
        <v>#N/A</v>
      </c>
      <c r="JV27" t="e">
        <v>#N/A</v>
      </c>
      <c r="JW27" t="e">
        <v>#N/A</v>
      </c>
      <c r="JX27" s="106" t="e">
        <f t="shared" si="29"/>
        <v>#N/A</v>
      </c>
      <c r="JY27" s="106"/>
      <c r="JZ27" s="27" t="e">
        <f t="shared" si="30"/>
        <v>#N/A</v>
      </c>
      <c r="KA27" s="106" t="s">
        <v>2377</v>
      </c>
      <c r="KB27" s="6" t="s">
        <v>2736</v>
      </c>
      <c r="KC27" s="106" t="s">
        <v>2690</v>
      </c>
      <c r="KD27" s="106"/>
      <c r="KE27" t="e">
        <v>#N/A</v>
      </c>
      <c r="KF27" t="e">
        <v>#N/A</v>
      </c>
      <c r="KG27" t="e">
        <v>#N/A</v>
      </c>
      <c r="KH27" t="e">
        <v>#N/A</v>
      </c>
      <c r="KI27" t="e">
        <v>#N/A</v>
      </c>
      <c r="KJ27" t="e">
        <v>#N/A</v>
      </c>
      <c r="KK27" t="e">
        <v>#N/A</v>
      </c>
      <c r="KL27" t="e">
        <v>#N/A</v>
      </c>
      <c r="KM27" t="e">
        <v>#N/A</v>
      </c>
      <c r="KN27" t="e">
        <v>#N/A</v>
      </c>
      <c r="KO27" t="e">
        <v>#N/A</v>
      </c>
      <c r="KP27" t="e">
        <v>#N/A</v>
      </c>
      <c r="KQ27" s="106" t="e">
        <f t="shared" si="31"/>
        <v>#N/A</v>
      </c>
      <c r="KR27" s="106"/>
      <c r="KS27" s="27" t="e">
        <f t="shared" si="32"/>
        <v>#N/A</v>
      </c>
      <c r="KT27" s="106" t="s">
        <v>2377</v>
      </c>
      <c r="KU27" s="6" t="s">
        <v>2736</v>
      </c>
      <c r="KV27" s="106" t="s">
        <v>2690</v>
      </c>
      <c r="KW27" s="106"/>
      <c r="KX27" t="e">
        <v>#N/A</v>
      </c>
      <c r="KY27" t="e">
        <v>#N/A</v>
      </c>
      <c r="KZ27" t="e">
        <v>#N/A</v>
      </c>
      <c r="LA27" t="e">
        <v>#N/A</v>
      </c>
      <c r="LB27" t="e">
        <v>#N/A</v>
      </c>
      <c r="LC27" t="e">
        <v>#N/A</v>
      </c>
      <c r="LD27" t="e">
        <v>#N/A</v>
      </c>
      <c r="LE27" t="e">
        <v>#N/A</v>
      </c>
      <c r="LF27" t="e">
        <v>#N/A</v>
      </c>
      <c r="LG27" t="e">
        <v>#N/A</v>
      </c>
      <c r="LH27" t="e">
        <v>#N/A</v>
      </c>
      <c r="LI27" t="e">
        <v>#N/A</v>
      </c>
      <c r="LJ27" s="106" t="e">
        <f t="shared" si="33"/>
        <v>#N/A</v>
      </c>
      <c r="LK27" s="106"/>
      <c r="LL27" s="27" t="e">
        <f t="shared" si="34"/>
        <v>#N/A</v>
      </c>
      <c r="LM27" s="106" t="s">
        <v>2377</v>
      </c>
      <c r="LN27" s="6" t="s">
        <v>2736</v>
      </c>
      <c r="LO27" s="106" t="s">
        <v>2690</v>
      </c>
      <c r="LP27" s="106"/>
      <c r="LQ27" t="e">
        <v>#N/A</v>
      </c>
      <c r="LR27" t="e">
        <v>#N/A</v>
      </c>
      <c r="LS27" t="e">
        <v>#N/A</v>
      </c>
      <c r="LT27" t="e">
        <v>#N/A</v>
      </c>
      <c r="LU27" t="e">
        <v>#N/A</v>
      </c>
      <c r="LV27" t="e">
        <v>#N/A</v>
      </c>
      <c r="LW27" t="e">
        <v>#N/A</v>
      </c>
      <c r="LX27" t="e">
        <v>#N/A</v>
      </c>
      <c r="LY27" t="e">
        <v>#N/A</v>
      </c>
      <c r="LZ27" t="e">
        <v>#N/A</v>
      </c>
      <c r="MA27" t="e">
        <v>#N/A</v>
      </c>
      <c r="MB27" t="e">
        <v>#N/A</v>
      </c>
      <c r="MC27" s="106" t="e">
        <f t="shared" si="35"/>
        <v>#N/A</v>
      </c>
      <c r="MD27" s="106"/>
      <c r="ME27" s="27" t="e">
        <f t="shared" si="58"/>
        <v>#N/A</v>
      </c>
      <c r="MF27" s="106" t="s">
        <v>2377</v>
      </c>
      <c r="MG27" s="6" t="s">
        <v>2736</v>
      </c>
      <c r="MH27" s="106" t="s">
        <v>2690</v>
      </c>
      <c r="MI27" s="106"/>
      <c r="MJ27" t="e">
        <v>#N/A</v>
      </c>
      <c r="MK27" t="e">
        <v>#N/A</v>
      </c>
      <c r="ML27" t="e">
        <v>#N/A</v>
      </c>
      <c r="MM27" t="e">
        <v>#N/A</v>
      </c>
      <c r="MN27" t="e">
        <v>#N/A</v>
      </c>
      <c r="MO27" t="e">
        <v>#N/A</v>
      </c>
      <c r="MP27" t="e">
        <v>#N/A</v>
      </c>
      <c r="MQ27" t="e">
        <v>#N/A</v>
      </c>
      <c r="MR27" t="e">
        <v>#N/A</v>
      </c>
      <c r="MS27" t="e">
        <v>#N/A</v>
      </c>
      <c r="MT27" t="e">
        <v>#N/A</v>
      </c>
      <c r="MU27" t="e">
        <v>#N/A</v>
      </c>
      <c r="MV27" s="106" t="e">
        <f t="shared" si="36"/>
        <v>#N/A</v>
      </c>
      <c r="MW27" s="106"/>
      <c r="MX27" s="27" t="e">
        <f t="shared" si="37"/>
        <v>#N/A</v>
      </c>
      <c r="MY27" s="106" t="s">
        <v>2377</v>
      </c>
      <c r="MZ27" s="6" t="s">
        <v>2736</v>
      </c>
      <c r="NA27" s="106" t="s">
        <v>2690</v>
      </c>
      <c r="NB27" s="106"/>
      <c r="NC27" t="e">
        <v>#N/A</v>
      </c>
      <c r="ND27" t="e">
        <v>#N/A</v>
      </c>
      <c r="NE27" t="e">
        <v>#N/A</v>
      </c>
      <c r="NF27" t="e">
        <v>#N/A</v>
      </c>
      <c r="NG27" t="e">
        <v>#N/A</v>
      </c>
      <c r="NH27" t="e">
        <v>#N/A</v>
      </c>
      <c r="NI27" t="e">
        <v>#N/A</v>
      </c>
      <c r="NJ27" t="e">
        <v>#N/A</v>
      </c>
      <c r="NK27" t="e">
        <v>#N/A</v>
      </c>
      <c r="NL27" t="e">
        <v>#N/A</v>
      </c>
      <c r="NM27" t="e">
        <v>#N/A</v>
      </c>
      <c r="NN27" t="e">
        <v>#N/A</v>
      </c>
      <c r="NO27" s="106" t="e">
        <f t="shared" si="38"/>
        <v>#N/A</v>
      </c>
      <c r="NP27" s="106"/>
      <c r="NQ27" s="27" t="e">
        <f t="shared" si="39"/>
        <v>#N/A</v>
      </c>
      <c r="NR27" s="106" t="s">
        <v>2377</v>
      </c>
      <c r="NS27" s="6" t="s">
        <v>2736</v>
      </c>
      <c r="NT27" s="106" t="s">
        <v>2690</v>
      </c>
      <c r="NU27" s="106"/>
      <c r="NV27" t="e">
        <v>#N/A</v>
      </c>
      <c r="NW27" t="e">
        <v>#N/A</v>
      </c>
      <c r="NX27" t="e">
        <v>#N/A</v>
      </c>
      <c r="NY27" t="e">
        <v>#N/A</v>
      </c>
      <c r="NZ27" t="e">
        <v>#N/A</v>
      </c>
      <c r="OA27" t="e">
        <v>#N/A</v>
      </c>
      <c r="OB27" t="e">
        <v>#N/A</v>
      </c>
      <c r="OC27" t="e">
        <v>#N/A</v>
      </c>
      <c r="OD27" t="e">
        <v>#N/A</v>
      </c>
      <c r="OE27" t="e">
        <v>#N/A</v>
      </c>
      <c r="OF27" t="e">
        <v>#N/A</v>
      </c>
      <c r="OG27" t="e">
        <v>#N/A</v>
      </c>
      <c r="OH27" s="106" t="e">
        <f t="shared" si="40"/>
        <v>#N/A</v>
      </c>
      <c r="OI27" s="106">
        <f t="shared" si="53"/>
        <v>0</v>
      </c>
      <c r="OJ27" s="27" t="e">
        <f t="shared" si="41"/>
        <v>#N/A</v>
      </c>
      <c r="OK27" s="106" t="s">
        <v>2377</v>
      </c>
      <c r="OL27" s="6" t="s">
        <v>2736</v>
      </c>
      <c r="OM27" s="106" t="s">
        <v>2690</v>
      </c>
      <c r="ON27" s="106"/>
      <c r="OO27" t="e">
        <v>#N/A</v>
      </c>
      <c r="OP27" t="e">
        <v>#N/A</v>
      </c>
      <c r="OQ27" t="e">
        <v>#N/A</v>
      </c>
      <c r="OR27" t="e">
        <v>#N/A</v>
      </c>
      <c r="OS27" t="e">
        <v>#N/A</v>
      </c>
      <c r="OT27" t="e">
        <v>#N/A</v>
      </c>
      <c r="OU27" t="e">
        <v>#N/A</v>
      </c>
      <c r="OV27" t="e">
        <v>#N/A</v>
      </c>
      <c r="OW27" t="e">
        <v>#N/A</v>
      </c>
      <c r="OX27" t="e">
        <v>#N/A</v>
      </c>
      <c r="OY27" t="e">
        <v>#N/A</v>
      </c>
      <c r="OZ27" t="e">
        <v>#N/A</v>
      </c>
      <c r="PA27" s="106" t="e">
        <f t="shared" si="54"/>
        <v>#N/A</v>
      </c>
      <c r="PB27" s="106"/>
      <c r="PC27" s="27" t="e">
        <f t="shared" si="42"/>
        <v>#N/A</v>
      </c>
      <c r="PD27" s="106" t="s">
        <v>2377</v>
      </c>
      <c r="PE27" s="6" t="s">
        <v>2736</v>
      </c>
      <c r="PF27" s="106" t="s">
        <v>2690</v>
      </c>
      <c r="PG27" s="106"/>
      <c r="PH27" t="e">
        <v>#N/A</v>
      </c>
      <c r="PI27" t="e">
        <v>#N/A</v>
      </c>
      <c r="PJ27" t="e">
        <v>#N/A</v>
      </c>
      <c r="PK27" t="e">
        <v>#N/A</v>
      </c>
      <c r="PL27" t="e">
        <v>#N/A</v>
      </c>
      <c r="PM27" t="e">
        <v>#N/A</v>
      </c>
      <c r="PN27" t="e">
        <v>#N/A</v>
      </c>
      <c r="PO27" t="e">
        <v>#N/A</v>
      </c>
      <c r="PP27" t="e">
        <v>#N/A</v>
      </c>
      <c r="PQ27" t="e">
        <v>#N/A</v>
      </c>
      <c r="PR27" t="e">
        <v>#N/A</v>
      </c>
      <c r="PS27" t="e">
        <v>#N/A</v>
      </c>
      <c r="PT27" s="106" t="e">
        <f t="shared" si="43"/>
        <v>#N/A</v>
      </c>
      <c r="PU27" s="106"/>
      <c r="PV27" s="27" t="e">
        <f t="shared" si="44"/>
        <v>#N/A</v>
      </c>
      <c r="PW27" s="106" t="s">
        <v>2377</v>
      </c>
      <c r="PX27" s="6" t="s">
        <v>2736</v>
      </c>
      <c r="PY27" s="106" t="s">
        <v>2690</v>
      </c>
      <c r="PZ27" s="106"/>
      <c r="QA27" t="e">
        <v>#N/A</v>
      </c>
      <c r="QB27" t="e">
        <v>#N/A</v>
      </c>
      <c r="QC27" t="e">
        <v>#N/A</v>
      </c>
      <c r="QD27" t="e">
        <v>#N/A</v>
      </c>
      <c r="QE27" t="e">
        <v>#N/A</v>
      </c>
      <c r="QF27" t="e">
        <v>#N/A</v>
      </c>
      <c r="QG27" t="e">
        <v>#N/A</v>
      </c>
      <c r="QH27" t="e">
        <v>#N/A</v>
      </c>
      <c r="QI27" t="e">
        <v>#N/A</v>
      </c>
      <c r="QJ27" t="e">
        <v>#N/A</v>
      </c>
      <c r="QK27" t="e">
        <v>#N/A</v>
      </c>
      <c r="QL27" t="e">
        <v>#N/A</v>
      </c>
      <c r="QM27" s="106" t="e">
        <f t="shared" si="45"/>
        <v>#N/A</v>
      </c>
      <c r="QN27" s="106"/>
      <c r="QO27" s="27" t="e">
        <f t="shared" si="46"/>
        <v>#N/A</v>
      </c>
      <c r="QP27" s="106" t="s">
        <v>2377</v>
      </c>
      <c r="QQ27" s="6" t="s">
        <v>2736</v>
      </c>
      <c r="QR27" s="106" t="s">
        <v>2690</v>
      </c>
      <c r="QS27" s="106"/>
      <c r="QT27" t="e">
        <v>#N/A</v>
      </c>
      <c r="QU27" t="e">
        <v>#N/A</v>
      </c>
      <c r="QV27" t="e">
        <v>#N/A</v>
      </c>
      <c r="QW27" t="e">
        <v>#N/A</v>
      </c>
      <c r="QX27" t="e">
        <v>#N/A</v>
      </c>
      <c r="QY27" t="e">
        <v>#N/A</v>
      </c>
      <c r="QZ27" t="e">
        <v>#N/A</v>
      </c>
      <c r="RA27" t="e">
        <v>#N/A</v>
      </c>
      <c r="RB27" t="e">
        <v>#N/A</v>
      </c>
      <c r="RC27" t="e">
        <v>#N/A</v>
      </c>
      <c r="RD27" t="e">
        <v>#N/A</v>
      </c>
      <c r="RE27" t="e">
        <v>#N/A</v>
      </c>
      <c r="RF27" s="106" t="e">
        <v>#N/A</v>
      </c>
      <c r="RG27" s="106"/>
      <c r="RH27" s="27" t="e">
        <f t="shared" si="47"/>
        <v>#N/A</v>
      </c>
      <c r="RI27" s="106" t="s">
        <v>2377</v>
      </c>
      <c r="RJ27" s="6" t="s">
        <v>2736</v>
      </c>
      <c r="RK27" s="106" t="s">
        <v>2690</v>
      </c>
      <c r="RL27" s="106"/>
      <c r="RM27" t="e">
        <v>#N/A</v>
      </c>
      <c r="RN27" t="e">
        <v>#N/A</v>
      </c>
      <c r="RO27" t="e">
        <v>#N/A</v>
      </c>
      <c r="RP27" t="e">
        <v>#N/A</v>
      </c>
      <c r="RQ27" t="e">
        <v>#N/A</v>
      </c>
      <c r="RR27" t="e">
        <v>#N/A</v>
      </c>
      <c r="RS27" t="e">
        <v>#N/A</v>
      </c>
      <c r="RT27" t="e">
        <v>#N/A</v>
      </c>
      <c r="RU27" t="e">
        <v>#N/A</v>
      </c>
      <c r="RV27" t="e">
        <v>#N/A</v>
      </c>
      <c r="RW27" t="e">
        <v>#N/A</v>
      </c>
      <c r="RX27" t="e">
        <v>#N/A</v>
      </c>
      <c r="RY27" s="106" t="e">
        <f t="shared" si="48"/>
        <v>#N/A</v>
      </c>
      <c r="RZ27" s="106"/>
      <c r="SA27" s="27" t="e">
        <f t="shared" si="49"/>
        <v>#N/A</v>
      </c>
      <c r="SB27" s="106" t="s">
        <v>2377</v>
      </c>
      <c r="SC27" s="6" t="s">
        <v>2736</v>
      </c>
      <c r="SD27" s="106" t="s">
        <v>2690</v>
      </c>
      <c r="SE27" s="106"/>
      <c r="SF27" t="e">
        <v>#N/A</v>
      </c>
      <c r="SG27" t="e">
        <v>#N/A</v>
      </c>
      <c r="SH27" t="e">
        <v>#N/A</v>
      </c>
      <c r="SI27" t="e">
        <v>#N/A</v>
      </c>
      <c r="SJ27" t="e">
        <v>#N/A</v>
      </c>
      <c r="SK27" t="e">
        <v>#N/A</v>
      </c>
      <c r="SL27" t="e">
        <v>#N/A</v>
      </c>
      <c r="SM27" t="e">
        <v>#N/A</v>
      </c>
      <c r="SN27" t="e">
        <v>#N/A</v>
      </c>
      <c r="SO27" t="e">
        <v>#N/A</v>
      </c>
      <c r="SP27" t="e">
        <v>#N/A</v>
      </c>
      <c r="SQ27" t="e">
        <v>#N/A</v>
      </c>
      <c r="SR27" s="106" t="e">
        <f t="shared" si="50"/>
        <v>#N/A</v>
      </c>
      <c r="SS27" s="106">
        <f t="shared" si="55"/>
        <v>0</v>
      </c>
      <c r="ST27" s="27" t="e">
        <f t="shared" si="51"/>
        <v>#N/A</v>
      </c>
    </row>
    <row r="28" spans="1:514">
      <c r="A28" s="106" t="s">
        <v>2238</v>
      </c>
      <c r="B28" s="6" t="s">
        <v>2736</v>
      </c>
      <c r="C28" s="106" t="s">
        <v>2690</v>
      </c>
      <c r="D28" s="106"/>
      <c r="E28" s="1">
        <v>0.56055555555555558</v>
      </c>
      <c r="F28" s="1">
        <v>0.21114583333333334</v>
      </c>
      <c r="G28" s="1">
        <v>5.2384259259259262E-2</v>
      </c>
      <c r="H28" s="1">
        <v>0.29701388888888886</v>
      </c>
      <c r="I28">
        <v>33</v>
      </c>
      <c r="J28">
        <v>309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s="106">
        <f t="shared" si="0"/>
        <v>309</v>
      </c>
      <c r="R28" s="106">
        <v>524</v>
      </c>
      <c r="S28" s="27">
        <f t="shared" si="1"/>
        <v>58.969465648854957</v>
      </c>
      <c r="T28" s="106" t="s">
        <v>2238</v>
      </c>
      <c r="U28" s="6" t="s">
        <v>2736</v>
      </c>
      <c r="V28" s="106" t="s">
        <v>2690</v>
      </c>
      <c r="W28" s="106"/>
      <c r="X28" s="1">
        <v>0.53037037037037038</v>
      </c>
      <c r="Y28" s="1">
        <v>0.26835648148148145</v>
      </c>
      <c r="Z28" s="1">
        <v>4.0520833333333332E-2</v>
      </c>
      <c r="AA28" s="1">
        <v>0.22148148148148147</v>
      </c>
      <c r="AB28">
        <v>49</v>
      </c>
      <c r="AC28">
        <v>421</v>
      </c>
      <c r="AD28">
        <v>122</v>
      </c>
      <c r="AE28">
        <v>2</v>
      </c>
      <c r="AF28">
        <v>0</v>
      </c>
      <c r="AG28">
        <v>0</v>
      </c>
      <c r="AH28">
        <v>0</v>
      </c>
      <c r="AI28">
        <v>98.39</v>
      </c>
      <c r="AJ28" s="106">
        <f t="shared" si="2"/>
        <v>419</v>
      </c>
      <c r="AK28" s="106">
        <v>524</v>
      </c>
      <c r="AL28" s="27">
        <f t="shared" si="64"/>
        <v>79.961832061068705</v>
      </c>
      <c r="AM28" s="106" t="s">
        <v>2238</v>
      </c>
      <c r="AN28" s="6" t="s">
        <v>2736</v>
      </c>
      <c r="AO28" s="106" t="s">
        <v>2690</v>
      </c>
      <c r="AP28" s="106"/>
      <c r="AQ28" s="1">
        <v>0.24306712962962962</v>
      </c>
      <c r="AR28" s="1">
        <v>0.1333101851851852</v>
      </c>
      <c r="AS28" s="1">
        <v>2.3726851851851851E-3</v>
      </c>
      <c r="AT28" s="1">
        <v>0.10737268518518518</v>
      </c>
      <c r="AU28">
        <v>19</v>
      </c>
      <c r="AV28">
        <v>238</v>
      </c>
      <c r="AW28">
        <v>210</v>
      </c>
      <c r="AX28">
        <v>11</v>
      </c>
      <c r="AY28">
        <v>0</v>
      </c>
      <c r="AZ28">
        <v>0</v>
      </c>
      <c r="BA28">
        <v>0</v>
      </c>
      <c r="BB28">
        <v>95.02</v>
      </c>
      <c r="BC28" s="106">
        <f t="shared" si="65"/>
        <v>227</v>
      </c>
      <c r="BD28" s="106">
        <v>524</v>
      </c>
      <c r="BE28" s="27">
        <f t="shared" si="66"/>
        <v>43.320610687022906</v>
      </c>
      <c r="BF28" s="106" t="s">
        <v>2238</v>
      </c>
      <c r="BG28" s="6" t="s">
        <v>2736</v>
      </c>
      <c r="BH28" s="106" t="s">
        <v>2690</v>
      </c>
      <c r="BI28" s="106"/>
      <c r="BJ28" s="1">
        <v>0.50553240740740735</v>
      </c>
      <c r="BK28" s="1">
        <v>0.28923611111111108</v>
      </c>
      <c r="BL28" s="1">
        <v>9.4432870370370361E-2</v>
      </c>
      <c r="BM28" s="1">
        <v>0.12186342592592592</v>
      </c>
      <c r="BN28">
        <v>54</v>
      </c>
      <c r="BO28">
        <v>417</v>
      </c>
      <c r="BP28">
        <v>150</v>
      </c>
      <c r="BQ28">
        <v>4</v>
      </c>
      <c r="BR28">
        <v>0</v>
      </c>
      <c r="BS28">
        <v>0</v>
      </c>
      <c r="BT28">
        <v>0</v>
      </c>
      <c r="BU28">
        <v>97.4</v>
      </c>
      <c r="BV28" s="106">
        <f t="shared" si="67"/>
        <v>413</v>
      </c>
      <c r="BW28" s="106">
        <v>524</v>
      </c>
      <c r="BX28" s="27">
        <f t="shared" si="68"/>
        <v>78.81679389312977</v>
      </c>
      <c r="BY28" s="106" t="s">
        <v>2238</v>
      </c>
      <c r="BZ28" s="6" t="s">
        <v>2736</v>
      </c>
      <c r="CA28" s="106" t="s">
        <v>2690</v>
      </c>
      <c r="CB28" s="106"/>
      <c r="CC28" s="1">
        <v>0.56390046296296303</v>
      </c>
      <c r="CD28" s="1">
        <v>5.2222222222222225E-2</v>
      </c>
      <c r="CE28" s="1">
        <v>0.32069444444444445</v>
      </c>
      <c r="CF28" s="1">
        <v>0.19098379629629628</v>
      </c>
      <c r="CG28">
        <v>6</v>
      </c>
      <c r="CH28">
        <v>60</v>
      </c>
      <c r="CI28">
        <v>136</v>
      </c>
      <c r="CJ28">
        <v>2</v>
      </c>
      <c r="CK28">
        <v>0</v>
      </c>
      <c r="CL28">
        <v>0</v>
      </c>
      <c r="CM28">
        <v>0</v>
      </c>
      <c r="CN28">
        <v>98.55</v>
      </c>
      <c r="CO28" s="106">
        <f t="shared" si="7"/>
        <v>58</v>
      </c>
      <c r="CP28" s="106">
        <v>262</v>
      </c>
      <c r="CQ28" s="27">
        <f t="shared" si="69"/>
        <v>22.137404580152673</v>
      </c>
      <c r="CR28" s="106" t="s">
        <v>2238</v>
      </c>
      <c r="CS28" s="6" t="s">
        <v>2736</v>
      </c>
      <c r="CT28" s="106" t="s">
        <v>2690</v>
      </c>
      <c r="CU28" s="106">
        <v>4</v>
      </c>
      <c r="CV28" s="1">
        <v>0.65810185185185188</v>
      </c>
      <c r="CW28" s="1">
        <v>6.3333333333333339E-2</v>
      </c>
      <c r="CX28" s="1">
        <v>0.32105324074074076</v>
      </c>
      <c r="CY28" s="1">
        <v>0.27371527777777777</v>
      </c>
      <c r="CZ28">
        <v>8</v>
      </c>
      <c r="DA28">
        <v>75</v>
      </c>
      <c r="DB28">
        <v>136</v>
      </c>
      <c r="DC28">
        <v>2</v>
      </c>
      <c r="DD28">
        <v>0</v>
      </c>
      <c r="DE28">
        <v>0</v>
      </c>
      <c r="DF28">
        <v>0</v>
      </c>
      <c r="DG28">
        <v>98.55</v>
      </c>
      <c r="DH28" s="106">
        <f t="shared" si="9"/>
        <v>73</v>
      </c>
      <c r="DI28" s="106">
        <v>262</v>
      </c>
      <c r="DJ28" s="27">
        <f t="shared" si="70"/>
        <v>27.862595419847331</v>
      </c>
      <c r="DK28" s="106" t="s">
        <v>2238</v>
      </c>
      <c r="DL28" s="6" t="s">
        <v>2736</v>
      </c>
      <c r="DM28" s="106" t="s">
        <v>2690</v>
      </c>
      <c r="DN28" s="106"/>
      <c r="DO28" s="10">
        <v>2.4976504629629628</v>
      </c>
      <c r="DP28" s="1">
        <v>0.96540509259259266</v>
      </c>
      <c r="DQ28" s="1">
        <v>0.51077546296296295</v>
      </c>
      <c r="DR28" s="10">
        <v>1.0214583333333334</v>
      </c>
      <c r="DS28">
        <v>163</v>
      </c>
      <c r="DT28">
        <v>1460</v>
      </c>
      <c r="DU28">
        <v>618</v>
      </c>
      <c r="DV28">
        <v>19</v>
      </c>
      <c r="DW28">
        <v>0</v>
      </c>
      <c r="DX28">
        <v>0</v>
      </c>
      <c r="DY28">
        <v>0</v>
      </c>
      <c r="DZ28">
        <v>97.02</v>
      </c>
      <c r="EA28" s="106">
        <f t="shared" si="11"/>
        <v>1441</v>
      </c>
      <c r="EB28" s="106">
        <f t="shared" si="12"/>
        <v>2358</v>
      </c>
      <c r="EC28" s="27">
        <f t="shared" si="13"/>
        <v>61.111111111111114</v>
      </c>
      <c r="ED28" s="106" t="s">
        <v>2238</v>
      </c>
      <c r="EE28" s="6" t="s">
        <v>2736</v>
      </c>
      <c r="EF28" s="106" t="s">
        <v>2690</v>
      </c>
      <c r="EG28" s="106">
        <v>8</v>
      </c>
      <c r="EH28" s="1">
        <v>0.5298842592592593</v>
      </c>
      <c r="EI28" s="1">
        <v>0.29112268518518519</v>
      </c>
      <c r="EJ28" s="1">
        <v>7.5717592592592586E-2</v>
      </c>
      <c r="EK28" s="1">
        <v>0.16304398148148147</v>
      </c>
      <c r="EL28">
        <v>55</v>
      </c>
      <c r="EM28">
        <v>501</v>
      </c>
      <c r="EN28">
        <v>18</v>
      </c>
      <c r="EO28">
        <v>0</v>
      </c>
      <c r="EP28">
        <v>0</v>
      </c>
      <c r="EQ28">
        <v>0</v>
      </c>
      <c r="ER28">
        <v>0</v>
      </c>
      <c r="ES28">
        <v>100</v>
      </c>
      <c r="ET28" s="106">
        <f>EM28-EO28</f>
        <v>501</v>
      </c>
      <c r="EU28" s="106">
        <v>524</v>
      </c>
      <c r="EV28" s="27">
        <f>ET28/EU28*100</f>
        <v>95.610687022900763</v>
      </c>
      <c r="EW28" s="106" t="s">
        <v>2238</v>
      </c>
      <c r="EX28" s="6" t="s">
        <v>2736</v>
      </c>
      <c r="EY28" s="106" t="s">
        <v>2690</v>
      </c>
      <c r="EZ28" s="106"/>
      <c r="FA28" s="1">
        <v>3.0104166666666668E-2</v>
      </c>
      <c r="FB28" s="1">
        <v>2.372685185185185E-2</v>
      </c>
      <c r="FC28" s="1">
        <v>7.7546296296296304E-4</v>
      </c>
      <c r="FD28" s="1">
        <v>5.5902777777777782E-3</v>
      </c>
      <c r="FE28">
        <v>17</v>
      </c>
      <c r="FF28">
        <v>32</v>
      </c>
      <c r="FG28">
        <v>399</v>
      </c>
      <c r="FH28">
        <v>26</v>
      </c>
      <c r="FI28">
        <v>0</v>
      </c>
      <c r="FJ28">
        <v>0</v>
      </c>
      <c r="FK28">
        <v>0</v>
      </c>
      <c r="FL28">
        <v>93.88</v>
      </c>
      <c r="FM28" s="106">
        <f t="shared" si="16"/>
        <v>6</v>
      </c>
      <c r="FN28" s="106"/>
      <c r="FO28" s="27" t="e">
        <f t="shared" si="17"/>
        <v>#DIV/0!</v>
      </c>
      <c r="FP28" s="106" t="s">
        <v>2238</v>
      </c>
      <c r="FQ28" s="6" t="s">
        <v>2736</v>
      </c>
      <c r="FR28" s="106" t="s">
        <v>2690</v>
      </c>
      <c r="FS28" s="106"/>
      <c r="FT28" s="1">
        <v>6.2615740740740748E-3</v>
      </c>
      <c r="FU28" s="1">
        <v>4.9421296296296288E-3</v>
      </c>
      <c r="FV28" s="1">
        <v>1.1226851851851851E-3</v>
      </c>
      <c r="FW28" s="1">
        <v>1.8518518518518518E-4</v>
      </c>
      <c r="FX28">
        <v>4</v>
      </c>
      <c r="FY28">
        <v>11</v>
      </c>
      <c r="FZ28">
        <v>99</v>
      </c>
      <c r="GA28">
        <v>7</v>
      </c>
      <c r="GB28">
        <v>0</v>
      </c>
      <c r="GC28">
        <v>0</v>
      </c>
      <c r="GD28">
        <v>0</v>
      </c>
      <c r="GE28">
        <v>93.4</v>
      </c>
      <c r="GF28" s="106">
        <f t="shared" si="18"/>
        <v>4</v>
      </c>
      <c r="GG28" s="106"/>
      <c r="GH28" s="27" t="e">
        <f t="shared" si="71"/>
        <v>#DIV/0!</v>
      </c>
      <c r="GI28" s="106" t="s">
        <v>2238</v>
      </c>
      <c r="GJ28" s="6" t="s">
        <v>2736</v>
      </c>
      <c r="GK28" s="106" t="s">
        <v>2690</v>
      </c>
      <c r="GL28" s="106"/>
      <c r="GM28" s="1">
        <v>0</v>
      </c>
      <c r="GN28" s="1">
        <v>0</v>
      </c>
      <c r="GO28" s="1">
        <v>0</v>
      </c>
      <c r="GP28" s="1">
        <v>0</v>
      </c>
      <c r="GQ28">
        <v>0</v>
      </c>
      <c r="GR28">
        <v>0</v>
      </c>
      <c r="GS28">
        <v>4</v>
      </c>
      <c r="GT28">
        <v>0</v>
      </c>
      <c r="GU28">
        <v>0</v>
      </c>
      <c r="GV28">
        <v>0</v>
      </c>
      <c r="GW28">
        <v>0</v>
      </c>
      <c r="GX28">
        <v>100</v>
      </c>
      <c r="GY28" s="106">
        <f t="shared" si="20"/>
        <v>0</v>
      </c>
      <c r="GZ28" s="106"/>
      <c r="HA28" s="27" t="e">
        <f t="shared" si="72"/>
        <v>#DIV/0!</v>
      </c>
      <c r="HB28" s="106" t="s">
        <v>2238</v>
      </c>
      <c r="HC28" s="6" t="s">
        <v>2736</v>
      </c>
      <c r="HD28" s="106" t="s">
        <v>2690</v>
      </c>
      <c r="HE28" s="106"/>
      <c r="HF28" s="1" t="e">
        <v>#N/A</v>
      </c>
      <c r="HG28" s="1" t="e">
        <v>#N/A</v>
      </c>
      <c r="HH28" s="1" t="e">
        <v>#N/A</v>
      </c>
      <c r="HI28" s="1" t="e">
        <v>#N/A</v>
      </c>
      <c r="HJ28" t="e">
        <v>#N/A</v>
      </c>
      <c r="HK28" t="e">
        <v>#N/A</v>
      </c>
      <c r="HL28" t="e">
        <v>#N/A</v>
      </c>
      <c r="HM28" t="e">
        <v>#N/A</v>
      </c>
      <c r="HN28" t="e">
        <v>#N/A</v>
      </c>
      <c r="HO28" t="e">
        <v>#N/A</v>
      </c>
      <c r="HP28" t="e">
        <v>#N/A</v>
      </c>
      <c r="HQ28" t="e">
        <v>#N/A</v>
      </c>
      <c r="HR28" s="106" t="e">
        <f t="shared" si="22"/>
        <v>#N/A</v>
      </c>
      <c r="HS28" s="106"/>
      <c r="HT28" s="27" t="e">
        <f t="shared" si="23"/>
        <v>#N/A</v>
      </c>
      <c r="HU28" s="106" t="e">
        <f t="shared" si="24"/>
        <v>#N/A</v>
      </c>
      <c r="HV28" s="106" t="s">
        <v>2238</v>
      </c>
      <c r="HW28" s="6" t="s">
        <v>2736</v>
      </c>
      <c r="HX28" s="106" t="s">
        <v>2690</v>
      </c>
      <c r="HY28" s="106"/>
      <c r="HZ28" t="e">
        <v>#N/A</v>
      </c>
      <c r="IA28" t="e">
        <v>#N/A</v>
      </c>
      <c r="IB28" t="e">
        <v>#N/A</v>
      </c>
      <c r="IC28" t="e">
        <v>#N/A</v>
      </c>
      <c r="ID28" t="e">
        <v>#N/A</v>
      </c>
      <c r="IE28" t="e">
        <v>#N/A</v>
      </c>
      <c r="IF28" t="e">
        <v>#N/A</v>
      </c>
      <c r="IG28" t="e">
        <v>#N/A</v>
      </c>
      <c r="IH28" t="e">
        <v>#N/A</v>
      </c>
      <c r="II28" t="e">
        <v>#N/A</v>
      </c>
      <c r="IJ28" t="e">
        <v>#N/A</v>
      </c>
      <c r="IK28" t="e">
        <v>#N/A</v>
      </c>
      <c r="IL28" s="106" t="e">
        <f t="shared" si="25"/>
        <v>#N/A</v>
      </c>
      <c r="IM28" s="106"/>
      <c r="IN28" s="27" t="e">
        <f t="shared" si="73"/>
        <v>#N/A</v>
      </c>
      <c r="IO28" s="106" t="s">
        <v>2238</v>
      </c>
      <c r="IP28" s="6" t="s">
        <v>2736</v>
      </c>
      <c r="IQ28" s="106" t="s">
        <v>2690</v>
      </c>
      <c r="IR28" s="106"/>
      <c r="IS28" s="1">
        <v>0.56627314814814811</v>
      </c>
      <c r="IT28" s="1">
        <v>0.31980324074074074</v>
      </c>
      <c r="IU28" s="1">
        <v>7.7627314814814816E-2</v>
      </c>
      <c r="IV28" s="1">
        <v>0.16883101851851853</v>
      </c>
      <c r="IW28">
        <v>76</v>
      </c>
      <c r="IX28">
        <v>544</v>
      </c>
      <c r="IY28">
        <v>520</v>
      </c>
      <c r="IZ28">
        <v>33</v>
      </c>
      <c r="JA28">
        <v>0</v>
      </c>
      <c r="JB28">
        <v>0</v>
      </c>
      <c r="JC28">
        <v>0</v>
      </c>
      <c r="JD28">
        <v>94.03</v>
      </c>
      <c r="JE28" s="106">
        <f t="shared" si="27"/>
        <v>511</v>
      </c>
      <c r="JF28" s="106">
        <f t="shared" si="52"/>
        <v>524</v>
      </c>
      <c r="JG28" s="27">
        <f t="shared" si="57"/>
        <v>97.51908396946564</v>
      </c>
      <c r="JH28" s="106" t="s">
        <v>2238</v>
      </c>
      <c r="JI28" s="6" t="s">
        <v>2736</v>
      </c>
      <c r="JJ28" s="106" t="s">
        <v>2690</v>
      </c>
      <c r="JK28" s="106"/>
      <c r="JL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 t="e">
        <v>#N/A</v>
      </c>
      <c r="JS28" t="e">
        <v>#N/A</v>
      </c>
      <c r="JT28" t="e">
        <v>#N/A</v>
      </c>
      <c r="JU28" t="e">
        <v>#N/A</v>
      </c>
      <c r="JV28" t="e">
        <v>#N/A</v>
      </c>
      <c r="JW28" t="e">
        <v>#N/A</v>
      </c>
      <c r="JX28" s="106" t="e">
        <f t="shared" si="29"/>
        <v>#N/A</v>
      </c>
      <c r="JY28" s="106"/>
      <c r="JZ28" s="27" t="e">
        <f t="shared" si="30"/>
        <v>#N/A</v>
      </c>
      <c r="KA28" s="106" t="s">
        <v>2238</v>
      </c>
      <c r="KB28" s="6" t="s">
        <v>2736</v>
      </c>
      <c r="KC28" s="106" t="s">
        <v>2690</v>
      </c>
      <c r="KD28" s="106"/>
      <c r="KE28" t="e">
        <v>#N/A</v>
      </c>
      <c r="KF28" t="e">
        <v>#N/A</v>
      </c>
      <c r="KG28" t="e">
        <v>#N/A</v>
      </c>
      <c r="KH28" t="e">
        <v>#N/A</v>
      </c>
      <c r="KI28" t="e">
        <v>#N/A</v>
      </c>
      <c r="KJ28" t="e">
        <v>#N/A</v>
      </c>
      <c r="KK28" t="e">
        <v>#N/A</v>
      </c>
      <c r="KL28" t="e">
        <v>#N/A</v>
      </c>
      <c r="KM28" t="e">
        <v>#N/A</v>
      </c>
      <c r="KN28" t="e">
        <v>#N/A</v>
      </c>
      <c r="KO28" t="e">
        <v>#N/A</v>
      </c>
      <c r="KP28" t="e">
        <v>#N/A</v>
      </c>
      <c r="KQ28" s="106" t="e">
        <f t="shared" si="31"/>
        <v>#N/A</v>
      </c>
      <c r="KR28" s="106"/>
      <c r="KS28" s="27" t="e">
        <f t="shared" si="32"/>
        <v>#N/A</v>
      </c>
      <c r="KT28" s="106" t="s">
        <v>2238</v>
      </c>
      <c r="KU28" s="6" t="s">
        <v>2736</v>
      </c>
      <c r="KV28" s="106" t="s">
        <v>2690</v>
      </c>
      <c r="KW28" s="106"/>
      <c r="KX28" t="e">
        <v>#N/A</v>
      </c>
      <c r="KY28" t="e">
        <v>#N/A</v>
      </c>
      <c r="KZ28" t="e">
        <v>#N/A</v>
      </c>
      <c r="LA28" t="e">
        <v>#N/A</v>
      </c>
      <c r="LB28" t="e">
        <v>#N/A</v>
      </c>
      <c r="LC28" t="e">
        <v>#N/A</v>
      </c>
      <c r="LD28" t="e">
        <v>#N/A</v>
      </c>
      <c r="LE28" t="e">
        <v>#N/A</v>
      </c>
      <c r="LF28" t="e">
        <v>#N/A</v>
      </c>
      <c r="LG28" t="e">
        <v>#N/A</v>
      </c>
      <c r="LH28" t="e">
        <v>#N/A</v>
      </c>
      <c r="LI28" t="e">
        <v>#N/A</v>
      </c>
      <c r="LJ28" s="106" t="e">
        <f t="shared" si="33"/>
        <v>#N/A</v>
      </c>
      <c r="LK28" s="106"/>
      <c r="LL28" s="27" t="e">
        <f t="shared" si="34"/>
        <v>#N/A</v>
      </c>
      <c r="LM28" s="106" t="s">
        <v>2238</v>
      </c>
      <c r="LN28" s="6" t="s">
        <v>2736</v>
      </c>
      <c r="LO28" s="106" t="s">
        <v>2690</v>
      </c>
      <c r="LP28" s="106"/>
      <c r="LQ28" t="e">
        <v>#N/A</v>
      </c>
      <c r="LR28" t="e">
        <v>#N/A</v>
      </c>
      <c r="LS28" t="e">
        <v>#N/A</v>
      </c>
      <c r="LT28" t="e">
        <v>#N/A</v>
      </c>
      <c r="LU28" t="e">
        <v>#N/A</v>
      </c>
      <c r="LV28" t="e">
        <v>#N/A</v>
      </c>
      <c r="LW28" t="e">
        <v>#N/A</v>
      </c>
      <c r="LX28" t="e">
        <v>#N/A</v>
      </c>
      <c r="LY28" t="e">
        <v>#N/A</v>
      </c>
      <c r="LZ28" t="e">
        <v>#N/A</v>
      </c>
      <c r="MA28" t="e">
        <v>#N/A</v>
      </c>
      <c r="MB28" t="e">
        <v>#N/A</v>
      </c>
      <c r="MC28" s="106" t="e">
        <f t="shared" si="35"/>
        <v>#N/A</v>
      </c>
      <c r="MD28" s="106"/>
      <c r="ME28" s="27" t="e">
        <f t="shared" si="58"/>
        <v>#N/A</v>
      </c>
      <c r="MF28" s="106" t="s">
        <v>2238</v>
      </c>
      <c r="MG28" s="6" t="s">
        <v>2736</v>
      </c>
      <c r="MH28" s="106" t="s">
        <v>2690</v>
      </c>
      <c r="MI28" s="106"/>
      <c r="MJ28" t="e">
        <v>#N/A</v>
      </c>
      <c r="MK28" t="e">
        <v>#N/A</v>
      </c>
      <c r="ML28" t="e">
        <v>#N/A</v>
      </c>
      <c r="MM28" t="e">
        <v>#N/A</v>
      </c>
      <c r="MN28" t="e">
        <v>#N/A</v>
      </c>
      <c r="MO28" t="e">
        <v>#N/A</v>
      </c>
      <c r="MP28" t="e">
        <v>#N/A</v>
      </c>
      <c r="MQ28" t="e">
        <v>#N/A</v>
      </c>
      <c r="MR28" t="e">
        <v>#N/A</v>
      </c>
      <c r="MS28" t="e">
        <v>#N/A</v>
      </c>
      <c r="MT28" t="e">
        <v>#N/A</v>
      </c>
      <c r="MU28" t="e">
        <v>#N/A</v>
      </c>
      <c r="MV28" s="106" t="e">
        <f t="shared" si="36"/>
        <v>#N/A</v>
      </c>
      <c r="MW28" s="106"/>
      <c r="MX28" s="27" t="e">
        <f t="shared" si="37"/>
        <v>#N/A</v>
      </c>
      <c r="MY28" s="106" t="s">
        <v>2238</v>
      </c>
      <c r="MZ28" s="6" t="s">
        <v>2736</v>
      </c>
      <c r="NA28" s="106" t="s">
        <v>2690</v>
      </c>
      <c r="NB28" s="106"/>
      <c r="NC28" t="e">
        <v>#N/A</v>
      </c>
      <c r="ND28" t="e">
        <v>#N/A</v>
      </c>
      <c r="NE28" t="e">
        <v>#N/A</v>
      </c>
      <c r="NF28" t="e">
        <v>#N/A</v>
      </c>
      <c r="NG28" t="e">
        <v>#N/A</v>
      </c>
      <c r="NH28" t="e">
        <v>#N/A</v>
      </c>
      <c r="NI28" t="e">
        <v>#N/A</v>
      </c>
      <c r="NJ28" t="e">
        <v>#N/A</v>
      </c>
      <c r="NK28" t="e">
        <v>#N/A</v>
      </c>
      <c r="NL28" t="e">
        <v>#N/A</v>
      </c>
      <c r="NM28" t="e">
        <v>#N/A</v>
      </c>
      <c r="NN28" t="e">
        <v>#N/A</v>
      </c>
      <c r="NO28" s="106" t="e">
        <f t="shared" si="38"/>
        <v>#N/A</v>
      </c>
      <c r="NP28" s="106"/>
      <c r="NQ28" s="27" t="e">
        <f t="shared" si="39"/>
        <v>#N/A</v>
      </c>
      <c r="NR28" s="106" t="s">
        <v>2238</v>
      </c>
      <c r="NS28" s="6" t="s">
        <v>2736</v>
      </c>
      <c r="NT28" s="106" t="s">
        <v>2690</v>
      </c>
      <c r="NU28" s="106"/>
      <c r="NV28" t="e">
        <v>#N/A</v>
      </c>
      <c r="NW28" t="e">
        <v>#N/A</v>
      </c>
      <c r="NX28" t="e">
        <v>#N/A</v>
      </c>
      <c r="NY28" t="e">
        <v>#N/A</v>
      </c>
      <c r="NZ28" t="e">
        <v>#N/A</v>
      </c>
      <c r="OA28" t="e">
        <v>#N/A</v>
      </c>
      <c r="OB28" t="e">
        <v>#N/A</v>
      </c>
      <c r="OC28" t="e">
        <v>#N/A</v>
      </c>
      <c r="OD28" t="e">
        <v>#N/A</v>
      </c>
      <c r="OE28" t="e">
        <v>#N/A</v>
      </c>
      <c r="OF28" t="e">
        <v>#N/A</v>
      </c>
      <c r="OG28" t="e">
        <v>#N/A</v>
      </c>
      <c r="OH28" s="106" t="e">
        <f t="shared" si="40"/>
        <v>#N/A</v>
      </c>
      <c r="OI28" s="106">
        <f t="shared" si="53"/>
        <v>0</v>
      </c>
      <c r="OJ28" s="27" t="e">
        <f t="shared" si="41"/>
        <v>#N/A</v>
      </c>
      <c r="OK28" s="106" t="s">
        <v>2238</v>
      </c>
      <c r="OL28" s="6" t="s">
        <v>2736</v>
      </c>
      <c r="OM28" s="106" t="s">
        <v>2690</v>
      </c>
      <c r="ON28" s="106"/>
      <c r="OO28" t="e">
        <v>#N/A</v>
      </c>
      <c r="OP28" t="e">
        <v>#N/A</v>
      </c>
      <c r="OQ28" t="e">
        <v>#N/A</v>
      </c>
      <c r="OR28" t="e">
        <v>#N/A</v>
      </c>
      <c r="OS28" t="e">
        <v>#N/A</v>
      </c>
      <c r="OT28" t="e">
        <v>#N/A</v>
      </c>
      <c r="OU28" t="e">
        <v>#N/A</v>
      </c>
      <c r="OV28" t="e">
        <v>#N/A</v>
      </c>
      <c r="OW28" t="e">
        <v>#N/A</v>
      </c>
      <c r="OX28" t="e">
        <v>#N/A</v>
      </c>
      <c r="OY28" t="e">
        <v>#N/A</v>
      </c>
      <c r="OZ28" t="e">
        <v>#N/A</v>
      </c>
      <c r="PA28" s="106" t="e">
        <f t="shared" si="54"/>
        <v>#N/A</v>
      </c>
      <c r="PB28" s="106"/>
      <c r="PC28" s="27" t="e">
        <f t="shared" si="42"/>
        <v>#N/A</v>
      </c>
      <c r="PD28" s="106" t="s">
        <v>2238</v>
      </c>
      <c r="PE28" s="6" t="s">
        <v>2736</v>
      </c>
      <c r="PF28" s="106" t="s">
        <v>2690</v>
      </c>
      <c r="PG28" s="106"/>
      <c r="PH28" t="e">
        <v>#N/A</v>
      </c>
      <c r="PI28" t="e">
        <v>#N/A</v>
      </c>
      <c r="PJ28" t="e">
        <v>#N/A</v>
      </c>
      <c r="PK28" t="e">
        <v>#N/A</v>
      </c>
      <c r="PL28" t="e">
        <v>#N/A</v>
      </c>
      <c r="PM28" t="e">
        <v>#N/A</v>
      </c>
      <c r="PN28" t="e">
        <v>#N/A</v>
      </c>
      <c r="PO28" t="e">
        <v>#N/A</v>
      </c>
      <c r="PP28" t="e">
        <v>#N/A</v>
      </c>
      <c r="PQ28" t="e">
        <v>#N/A</v>
      </c>
      <c r="PR28" t="e">
        <v>#N/A</v>
      </c>
      <c r="PS28" t="e">
        <v>#N/A</v>
      </c>
      <c r="PT28" s="106" t="e">
        <f t="shared" si="43"/>
        <v>#N/A</v>
      </c>
      <c r="PU28" s="106"/>
      <c r="PV28" s="27" t="e">
        <f t="shared" si="44"/>
        <v>#N/A</v>
      </c>
      <c r="PW28" s="106" t="s">
        <v>2238</v>
      </c>
      <c r="PX28" s="6" t="s">
        <v>2736</v>
      </c>
      <c r="PY28" s="106" t="s">
        <v>2690</v>
      </c>
      <c r="PZ28" s="106"/>
      <c r="QA28" t="e">
        <v>#N/A</v>
      </c>
      <c r="QB28" t="e">
        <v>#N/A</v>
      </c>
      <c r="QC28" t="e">
        <v>#N/A</v>
      </c>
      <c r="QD28" t="e">
        <v>#N/A</v>
      </c>
      <c r="QE28" t="e">
        <v>#N/A</v>
      </c>
      <c r="QF28" t="e">
        <v>#N/A</v>
      </c>
      <c r="QG28" t="e">
        <v>#N/A</v>
      </c>
      <c r="QH28" t="e">
        <v>#N/A</v>
      </c>
      <c r="QI28" t="e">
        <v>#N/A</v>
      </c>
      <c r="QJ28" t="e">
        <v>#N/A</v>
      </c>
      <c r="QK28" t="e">
        <v>#N/A</v>
      </c>
      <c r="QL28" t="e">
        <v>#N/A</v>
      </c>
      <c r="QM28" s="106" t="e">
        <f t="shared" si="45"/>
        <v>#N/A</v>
      </c>
      <c r="QN28" s="106"/>
      <c r="QO28" s="27" t="e">
        <f t="shared" si="46"/>
        <v>#N/A</v>
      </c>
      <c r="QP28" s="106" t="s">
        <v>2238</v>
      </c>
      <c r="QQ28" s="6" t="s">
        <v>2736</v>
      </c>
      <c r="QR28" s="106" t="s">
        <v>2690</v>
      </c>
      <c r="QS28" s="106"/>
      <c r="QT28" t="e">
        <v>#N/A</v>
      </c>
      <c r="QU28" t="e">
        <v>#N/A</v>
      </c>
      <c r="QV28" t="e">
        <v>#N/A</v>
      </c>
      <c r="QW28" t="e">
        <v>#N/A</v>
      </c>
      <c r="QX28" t="e">
        <v>#N/A</v>
      </c>
      <c r="QY28" t="e">
        <v>#N/A</v>
      </c>
      <c r="QZ28" t="e">
        <v>#N/A</v>
      </c>
      <c r="RA28" t="e">
        <v>#N/A</v>
      </c>
      <c r="RB28" t="e">
        <v>#N/A</v>
      </c>
      <c r="RC28" t="e">
        <v>#N/A</v>
      </c>
      <c r="RD28" t="e">
        <v>#N/A</v>
      </c>
      <c r="RE28" t="e">
        <v>#N/A</v>
      </c>
      <c r="RF28" s="106"/>
      <c r="RG28" s="106"/>
      <c r="RH28" s="27" t="e">
        <f t="shared" si="47"/>
        <v>#DIV/0!</v>
      </c>
      <c r="RI28" s="106" t="s">
        <v>2238</v>
      </c>
      <c r="RJ28" s="6" t="s">
        <v>2736</v>
      </c>
      <c r="RK28" s="106" t="s">
        <v>2690</v>
      </c>
      <c r="RL28" s="106"/>
      <c r="RM28" t="e">
        <v>#N/A</v>
      </c>
      <c r="RN28" t="e">
        <v>#N/A</v>
      </c>
      <c r="RO28" t="e">
        <v>#N/A</v>
      </c>
      <c r="RP28" t="e">
        <v>#N/A</v>
      </c>
      <c r="RQ28" t="e">
        <v>#N/A</v>
      </c>
      <c r="RR28" t="e">
        <v>#N/A</v>
      </c>
      <c r="RS28" t="e">
        <v>#N/A</v>
      </c>
      <c r="RT28" t="e">
        <v>#N/A</v>
      </c>
      <c r="RU28" t="e">
        <v>#N/A</v>
      </c>
      <c r="RV28" t="e">
        <v>#N/A</v>
      </c>
      <c r="RW28" t="e">
        <v>#N/A</v>
      </c>
      <c r="RX28" t="e">
        <v>#N/A</v>
      </c>
      <c r="RY28" s="106" t="e">
        <f t="shared" si="48"/>
        <v>#N/A</v>
      </c>
      <c r="RZ28" s="106"/>
      <c r="SA28" s="27" t="e">
        <f t="shared" si="49"/>
        <v>#N/A</v>
      </c>
      <c r="SB28" s="106" t="s">
        <v>2238</v>
      </c>
      <c r="SC28" s="6" t="s">
        <v>2736</v>
      </c>
      <c r="SD28" s="106" t="s">
        <v>2690</v>
      </c>
      <c r="SE28" s="106"/>
      <c r="SF28" t="e">
        <v>#N/A</v>
      </c>
      <c r="SG28" t="e">
        <v>#N/A</v>
      </c>
      <c r="SH28" t="e">
        <v>#N/A</v>
      </c>
      <c r="SI28" t="e">
        <v>#N/A</v>
      </c>
      <c r="SJ28" t="e">
        <v>#N/A</v>
      </c>
      <c r="SK28" t="e">
        <v>#N/A</v>
      </c>
      <c r="SL28" t="e">
        <v>#N/A</v>
      </c>
      <c r="SM28" t="e">
        <v>#N/A</v>
      </c>
      <c r="SN28" t="e">
        <v>#N/A</v>
      </c>
      <c r="SO28" t="e">
        <v>#N/A</v>
      </c>
      <c r="SP28" t="e">
        <v>#N/A</v>
      </c>
      <c r="SQ28" t="e">
        <v>#N/A</v>
      </c>
      <c r="SR28" s="106" t="e">
        <f t="shared" si="50"/>
        <v>#N/A</v>
      </c>
      <c r="SS28" s="106">
        <f t="shared" si="55"/>
        <v>0</v>
      </c>
      <c r="ST28" s="27" t="e">
        <f t="shared" si="51"/>
        <v>#N/A</v>
      </c>
    </row>
    <row r="31" spans="1:514">
      <c r="EV31" s="12"/>
    </row>
    <row r="33" spans="363:465">
      <c r="QT33" s="1"/>
      <c r="QU33" s="1"/>
      <c r="QV33" s="1"/>
      <c r="QW33" s="1"/>
    </row>
    <row r="35" spans="363:465">
      <c r="QT35" s="1"/>
      <c r="QU35" s="1"/>
      <c r="QV35" s="1"/>
      <c r="QW35" s="1"/>
    </row>
    <row r="36" spans="363:465">
      <c r="MY36" s="106" t="s">
        <v>2375</v>
      </c>
      <c r="MZ36" s="106" t="s">
        <v>1269</v>
      </c>
      <c r="QT36" s="1"/>
      <c r="QU36" s="1"/>
      <c r="QV36" s="1"/>
      <c r="QW36" s="1"/>
    </row>
    <row r="37" spans="363:465">
      <c r="MY37" s="106" t="s">
        <v>2377</v>
      </c>
      <c r="MZ37" s="106" t="s">
        <v>1527</v>
      </c>
      <c r="QT37" s="1"/>
      <c r="QU37" s="1"/>
      <c r="QV37" s="1"/>
      <c r="QW37" s="1"/>
    </row>
    <row r="38" spans="363:465">
      <c r="MY38" s="106" t="s">
        <v>2238</v>
      </c>
      <c r="QT38" s="1"/>
      <c r="QU38" s="1"/>
      <c r="QV38" s="1"/>
      <c r="QW38" s="1"/>
    </row>
    <row r="39" spans="363:465">
      <c r="QT39" s="1"/>
      <c r="QU39" s="1"/>
      <c r="QV39" s="1"/>
      <c r="QW39" s="1"/>
    </row>
    <row r="40" spans="363:465">
      <c r="QT40" s="1"/>
      <c r="QU40" s="1"/>
      <c r="QV40" s="1"/>
      <c r="QW40" s="1"/>
    </row>
    <row r="42" spans="363:465">
      <c r="QT42" s="1"/>
      <c r="QU42" s="1"/>
      <c r="QV42" s="1"/>
      <c r="QW42" s="1"/>
    </row>
    <row r="43" spans="363:465">
      <c r="QT43" s="1"/>
      <c r="QU43" s="1"/>
      <c r="QV43" s="1"/>
      <c r="QW43" s="1"/>
    </row>
    <row r="44" spans="363:465">
      <c r="QT44" s="1"/>
      <c r="QU44" s="1"/>
      <c r="QV44" s="1"/>
      <c r="QW44" s="1"/>
    </row>
    <row r="45" spans="363:465">
      <c r="QT45" s="1"/>
      <c r="QU45" s="1"/>
      <c r="QV45" s="1"/>
      <c r="QW45" s="1"/>
    </row>
    <row r="46" spans="363:465">
      <c r="QT46" s="1"/>
      <c r="QU46" s="1"/>
      <c r="QV46" s="1"/>
      <c r="QW46" s="1"/>
    </row>
    <row r="47" spans="363:465">
      <c r="QT47" s="1"/>
      <c r="QU47" s="1"/>
      <c r="QV47" s="1"/>
      <c r="QW47" s="1"/>
    </row>
    <row r="48" spans="363:465">
      <c r="QT48" s="1"/>
      <c r="QU48" s="1"/>
      <c r="QV48" s="1"/>
      <c r="QW48" s="1"/>
    </row>
    <row r="49" spans="462:465">
      <c r="QT49" s="1"/>
      <c r="QU49" s="1"/>
      <c r="QV49" s="1"/>
      <c r="QW49" s="1"/>
    </row>
    <row r="51" spans="462:465">
      <c r="QT51" s="1"/>
      <c r="QU51" s="1"/>
      <c r="QV51" s="1"/>
      <c r="QW51" s="1"/>
    </row>
  </sheetData>
  <mergeCells count="27">
    <mergeCell ref="CR1:DJ1"/>
    <mergeCell ref="DK1:EC1"/>
    <mergeCell ref="MY1:NQ1"/>
    <mergeCell ref="NR1:OJ1"/>
    <mergeCell ref="OK1:PC1"/>
    <mergeCell ref="ED1:EV1"/>
    <mergeCell ref="EW1:FO1"/>
    <mergeCell ref="IO1:JG1"/>
    <mergeCell ref="FP1:GH1"/>
    <mergeCell ref="GI1:HA1"/>
    <mergeCell ref="HB1:HT1"/>
    <mergeCell ref="HV1:IN1"/>
    <mergeCell ref="JH1:JZ1"/>
    <mergeCell ref="A1:S1"/>
    <mergeCell ref="T1:AL1"/>
    <mergeCell ref="AM1:BE1"/>
    <mergeCell ref="BF1:BX1"/>
    <mergeCell ref="BY1:CQ1"/>
    <mergeCell ref="RI1:SA1"/>
    <mergeCell ref="SB1:ST1"/>
    <mergeCell ref="KA1:KS1"/>
    <mergeCell ref="KT1:LL1"/>
    <mergeCell ref="LM1:ME1"/>
    <mergeCell ref="MF1:MX1"/>
    <mergeCell ref="PD1:PV1"/>
    <mergeCell ref="PW1:QO1"/>
    <mergeCell ref="QP1:RH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730BB-ADA1-44E6-AA59-87634B93A975}">
  <dimension ref="A1:QN28"/>
  <sheetViews>
    <sheetView topLeftCell="KM1" workbookViewId="0">
      <selection activeCell="KT3" sqref="KT3"/>
    </sheetView>
  </sheetViews>
  <sheetFormatPr defaultRowHeight="14.4"/>
  <cols>
    <col min="21" max="21" width="12.44140625" customWidth="1"/>
    <col min="40" max="40" width="14.33203125" customWidth="1"/>
    <col min="59" max="59" width="16.33203125" customWidth="1"/>
    <col min="77" max="77" width="12.5546875" customWidth="1"/>
    <col min="78" max="78" width="16.5546875" customWidth="1"/>
    <col min="115" max="115" width="11.88671875" customWidth="1"/>
    <col min="116" max="116" width="12.44140625" customWidth="1"/>
    <col min="134" max="134" width="13.5546875" customWidth="1"/>
    <col min="135" max="135" width="15.5546875" customWidth="1"/>
    <col min="153" max="153" width="12.33203125" customWidth="1"/>
    <col min="154" max="154" width="13.88671875" customWidth="1"/>
    <col min="172" max="172" width="13.6640625" customWidth="1"/>
    <col min="173" max="173" width="14" customWidth="1"/>
    <col min="229" max="229" width="11.5546875" customWidth="1"/>
    <col min="230" max="230" width="14.6640625" customWidth="1"/>
    <col min="248" max="248" width="13.33203125" customWidth="1"/>
    <col min="249" max="249" width="13.88671875" customWidth="1"/>
    <col min="267" max="267" width="11.5546875" customWidth="1"/>
    <col min="268" max="268" width="15.33203125" customWidth="1"/>
    <col min="286" max="286" width="12.88671875" customWidth="1"/>
    <col min="287" max="287" width="16.44140625" customWidth="1"/>
    <col min="305" max="305" width="13.33203125" customWidth="1"/>
    <col min="306" max="306" width="15.44140625" customWidth="1"/>
    <col min="324" max="324" width="14.44140625" customWidth="1"/>
    <col min="325" max="325" width="14.109375" customWidth="1"/>
    <col min="343" max="343" width="13.109375" customWidth="1"/>
    <col min="344" max="344" width="14.88671875" customWidth="1"/>
    <col min="362" max="362" width="13.5546875" customWidth="1"/>
    <col min="363" max="363" width="16.88671875" customWidth="1"/>
    <col min="381" max="381" width="12.6640625" customWidth="1"/>
    <col min="382" max="382" width="15.88671875" customWidth="1"/>
    <col min="400" max="400" width="13.5546875" customWidth="1"/>
    <col min="401" max="401" width="17.88671875" customWidth="1"/>
    <col min="409" max="409" width="12" customWidth="1"/>
    <col min="416" max="416" width="11.5546875" customWidth="1"/>
    <col min="419" max="419" width="13" customWidth="1"/>
    <col min="420" max="420" width="15.44140625" customWidth="1"/>
    <col min="438" max="438" width="12.5546875" customWidth="1"/>
    <col min="439" max="439" width="14.5546875" customWidth="1"/>
  </cols>
  <sheetData>
    <row r="1" spans="1:456">
      <c r="A1" s="546">
        <v>44287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>
        <v>44290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44291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44292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44293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>
        <v>44294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 t="s">
        <v>2881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>
        <v>44297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>
        <v>44298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7"/>
      <c r="FP1" s="546">
        <v>44299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46">
        <v>44300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7"/>
      <c r="HB1" s="546" t="s">
        <v>2882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7"/>
      <c r="HU1" s="546">
        <v>44304</v>
      </c>
      <c r="HV1" s="546"/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7"/>
      <c r="IN1" s="546">
        <v>44305</v>
      </c>
      <c r="IO1" s="546"/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7"/>
      <c r="JG1" s="546">
        <v>44306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7"/>
      <c r="JZ1" s="546">
        <v>44308</v>
      </c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7"/>
      <c r="KS1" s="546" t="s">
        <v>2883</v>
      </c>
      <c r="KT1" s="546"/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7"/>
      <c r="LL1" s="546">
        <v>44311</v>
      </c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7"/>
      <c r="ME1" s="546">
        <v>44312</v>
      </c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7"/>
      <c r="MX1" s="546">
        <v>44313</v>
      </c>
      <c r="MY1" s="546"/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7"/>
      <c r="NQ1" s="546">
        <v>44314</v>
      </c>
      <c r="NR1" s="546"/>
      <c r="NS1" s="546"/>
      <c r="NT1" s="546"/>
      <c r="NU1" s="546"/>
      <c r="NV1" s="546"/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7"/>
      <c r="OJ1" s="546">
        <v>44315</v>
      </c>
      <c r="OK1" s="546"/>
      <c r="OL1" s="546"/>
      <c r="OM1" s="546"/>
      <c r="ON1" s="546"/>
      <c r="OO1" s="546"/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7"/>
      <c r="PC1" s="546">
        <v>44316</v>
      </c>
      <c r="PD1" s="546"/>
      <c r="PE1" s="546"/>
      <c r="PF1" s="546"/>
      <c r="PG1" s="546"/>
      <c r="PH1" s="546"/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7"/>
      <c r="PV1" s="546">
        <v>44317</v>
      </c>
      <c r="PW1" s="546"/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7"/>
    </row>
    <row r="2" spans="1:456">
      <c r="A2" s="106" t="s">
        <v>1</v>
      </c>
      <c r="B2" s="6" t="s">
        <v>2723</v>
      </c>
      <c r="C2" s="106" t="s">
        <v>2724</v>
      </c>
      <c r="D2" s="106" t="s">
        <v>2725</v>
      </c>
      <c r="E2" s="106" t="s">
        <v>2358</v>
      </c>
      <c r="F2" s="106" t="s">
        <v>3</v>
      </c>
      <c r="G2" s="106" t="s">
        <v>4</v>
      </c>
      <c r="H2" s="106" t="s">
        <v>2359</v>
      </c>
      <c r="I2" s="106" t="s">
        <v>6</v>
      </c>
      <c r="J2" s="106" t="s">
        <v>7</v>
      </c>
      <c r="K2" s="106" t="s">
        <v>8</v>
      </c>
      <c r="L2" s="106" t="s">
        <v>9</v>
      </c>
      <c r="M2" s="106" t="s">
        <v>10</v>
      </c>
      <c r="N2" s="106" t="s">
        <v>11</v>
      </c>
      <c r="O2" s="106" t="s">
        <v>12</v>
      </c>
      <c r="P2" s="106" t="s">
        <v>13</v>
      </c>
      <c r="Q2" s="167" t="s">
        <v>2726</v>
      </c>
      <c r="R2" s="168" t="s">
        <v>2727</v>
      </c>
      <c r="S2" s="169" t="s">
        <v>2728</v>
      </c>
      <c r="T2" s="106" t="s">
        <v>1</v>
      </c>
      <c r="U2" s="6" t="s">
        <v>2723</v>
      </c>
      <c r="V2" s="106" t="s">
        <v>2724</v>
      </c>
      <c r="W2" s="106" t="s">
        <v>2725</v>
      </c>
      <c r="X2" s="106" t="s">
        <v>2358</v>
      </c>
      <c r="Y2" s="106" t="s">
        <v>3</v>
      </c>
      <c r="Z2" s="106" t="s">
        <v>4</v>
      </c>
      <c r="AA2" s="106" t="s">
        <v>2359</v>
      </c>
      <c r="AB2" s="106" t="s">
        <v>6</v>
      </c>
      <c r="AC2" s="106" t="s">
        <v>7</v>
      </c>
      <c r="AD2" s="106" t="s">
        <v>8</v>
      </c>
      <c r="AE2" s="106" t="s">
        <v>9</v>
      </c>
      <c r="AF2" s="106" t="s">
        <v>10</v>
      </c>
      <c r="AG2" s="106" t="s">
        <v>11</v>
      </c>
      <c r="AH2" s="106" t="s">
        <v>12</v>
      </c>
      <c r="AI2" s="106" t="s">
        <v>13</v>
      </c>
      <c r="AJ2" s="167" t="s">
        <v>2726</v>
      </c>
      <c r="AK2" s="168" t="s">
        <v>2727</v>
      </c>
      <c r="AL2" s="169" t="s">
        <v>2728</v>
      </c>
      <c r="AM2" s="106" t="s">
        <v>1</v>
      </c>
      <c r="AN2" s="6" t="s">
        <v>2723</v>
      </c>
      <c r="AO2" s="106" t="s">
        <v>2724</v>
      </c>
      <c r="AP2" s="106" t="s">
        <v>2725</v>
      </c>
      <c r="AQ2" s="106" t="s">
        <v>2358</v>
      </c>
      <c r="AR2" s="106" t="s">
        <v>3</v>
      </c>
      <c r="AS2" s="106" t="s">
        <v>4</v>
      </c>
      <c r="AT2" s="106" t="s">
        <v>2359</v>
      </c>
      <c r="AU2" s="106" t="s">
        <v>6</v>
      </c>
      <c r="AV2" s="106" t="s">
        <v>7</v>
      </c>
      <c r="AW2" s="106" t="s">
        <v>8</v>
      </c>
      <c r="AX2" s="106" t="s">
        <v>9</v>
      </c>
      <c r="AY2" s="106" t="s">
        <v>10</v>
      </c>
      <c r="AZ2" s="106" t="s">
        <v>11</v>
      </c>
      <c r="BA2" s="106" t="s">
        <v>12</v>
      </c>
      <c r="BB2" s="106" t="s">
        <v>13</v>
      </c>
      <c r="BC2" s="167" t="s">
        <v>2726</v>
      </c>
      <c r="BD2" s="168" t="s">
        <v>2727</v>
      </c>
      <c r="BE2" s="169" t="s">
        <v>2728</v>
      </c>
      <c r="BF2" s="106" t="s">
        <v>1</v>
      </c>
      <c r="BG2" s="6" t="s">
        <v>2723</v>
      </c>
      <c r="BH2" s="106" t="s">
        <v>2724</v>
      </c>
      <c r="BI2" s="106" t="s">
        <v>2725</v>
      </c>
      <c r="BJ2" s="106" t="s">
        <v>2358</v>
      </c>
      <c r="BK2" s="106" t="s">
        <v>3</v>
      </c>
      <c r="BL2" s="106" t="s">
        <v>4</v>
      </c>
      <c r="BM2" s="106" t="s">
        <v>2359</v>
      </c>
      <c r="BN2" s="106" t="s">
        <v>6</v>
      </c>
      <c r="BO2" s="106" t="s">
        <v>7</v>
      </c>
      <c r="BP2" s="106" t="s">
        <v>8</v>
      </c>
      <c r="BQ2" s="106" t="s">
        <v>9</v>
      </c>
      <c r="BR2" s="106" t="s">
        <v>10</v>
      </c>
      <c r="BS2" s="106" t="s">
        <v>11</v>
      </c>
      <c r="BT2" s="106" t="s">
        <v>12</v>
      </c>
      <c r="BU2" s="106" t="s">
        <v>13</v>
      </c>
      <c r="BV2" s="167" t="s">
        <v>2726</v>
      </c>
      <c r="BW2" s="168" t="s">
        <v>2727</v>
      </c>
      <c r="BX2" s="169" t="s">
        <v>2728</v>
      </c>
      <c r="BY2" s="106" t="s">
        <v>1</v>
      </c>
      <c r="BZ2" s="6" t="s">
        <v>2723</v>
      </c>
      <c r="CA2" s="106" t="s">
        <v>2724</v>
      </c>
      <c r="CB2" s="106" t="s">
        <v>2725</v>
      </c>
      <c r="CC2" s="106" t="s">
        <v>2358</v>
      </c>
      <c r="CD2" s="106" t="s">
        <v>3</v>
      </c>
      <c r="CE2" s="106" t="s">
        <v>4</v>
      </c>
      <c r="CF2" s="106" t="s">
        <v>2359</v>
      </c>
      <c r="CG2" s="106" t="s">
        <v>6</v>
      </c>
      <c r="CH2" s="106" t="s">
        <v>7</v>
      </c>
      <c r="CI2" s="106" t="s">
        <v>8</v>
      </c>
      <c r="CJ2" s="106" t="s">
        <v>9</v>
      </c>
      <c r="CK2" s="106" t="s">
        <v>10</v>
      </c>
      <c r="CL2" s="106" t="s">
        <v>11</v>
      </c>
      <c r="CM2" s="106" t="s">
        <v>12</v>
      </c>
      <c r="CN2" s="106" t="s">
        <v>13</v>
      </c>
      <c r="CO2" s="167" t="s">
        <v>2726</v>
      </c>
      <c r="CP2" s="168" t="s">
        <v>2727</v>
      </c>
      <c r="CQ2" s="169" t="s">
        <v>2728</v>
      </c>
      <c r="CR2" s="106" t="s">
        <v>1</v>
      </c>
      <c r="CS2" s="6" t="s">
        <v>2723</v>
      </c>
      <c r="CT2" s="106" t="s">
        <v>2724</v>
      </c>
      <c r="CU2" s="106" t="s">
        <v>2725</v>
      </c>
      <c r="CV2" s="106" t="s">
        <v>2358</v>
      </c>
      <c r="CW2" s="106" t="s">
        <v>3</v>
      </c>
      <c r="CX2" s="106" t="s">
        <v>4</v>
      </c>
      <c r="CY2" s="106" t="s">
        <v>2359</v>
      </c>
      <c r="CZ2" s="106" t="s">
        <v>6</v>
      </c>
      <c r="DA2" s="106" t="s">
        <v>7</v>
      </c>
      <c r="DB2" s="106" t="s">
        <v>8</v>
      </c>
      <c r="DC2" s="106" t="s">
        <v>9</v>
      </c>
      <c r="DD2" s="106" t="s">
        <v>10</v>
      </c>
      <c r="DE2" s="106" t="s">
        <v>11</v>
      </c>
      <c r="DF2" s="106" t="s">
        <v>12</v>
      </c>
      <c r="DG2" s="106" t="s">
        <v>13</v>
      </c>
      <c r="DH2" s="167" t="s">
        <v>2726</v>
      </c>
      <c r="DI2" s="168" t="s">
        <v>2727</v>
      </c>
      <c r="DJ2" s="169" t="s">
        <v>2728</v>
      </c>
      <c r="DK2" s="106" t="s">
        <v>1</v>
      </c>
      <c r="DL2" s="6" t="s">
        <v>2723</v>
      </c>
      <c r="DM2" s="106" t="s">
        <v>2724</v>
      </c>
      <c r="DN2" s="106" t="s">
        <v>2725</v>
      </c>
      <c r="DO2" s="106" t="s">
        <v>2358</v>
      </c>
      <c r="DP2" s="106" t="s">
        <v>3</v>
      </c>
      <c r="DQ2" s="106" t="s">
        <v>4</v>
      </c>
      <c r="DR2" s="106" t="s">
        <v>2359</v>
      </c>
      <c r="DS2" s="106" t="s">
        <v>6</v>
      </c>
      <c r="DT2" s="106" t="s">
        <v>7</v>
      </c>
      <c r="DU2" s="106" t="s">
        <v>8</v>
      </c>
      <c r="DV2" s="106" t="s">
        <v>9</v>
      </c>
      <c r="DW2" s="106" t="s">
        <v>10</v>
      </c>
      <c r="DX2" s="106" t="s">
        <v>11</v>
      </c>
      <c r="DY2" s="106" t="s">
        <v>12</v>
      </c>
      <c r="DZ2" s="106" t="s">
        <v>13</v>
      </c>
      <c r="EA2" s="167" t="s">
        <v>2726</v>
      </c>
      <c r="EB2" s="168" t="s">
        <v>2727</v>
      </c>
      <c r="EC2" s="169" t="s">
        <v>2728</v>
      </c>
      <c r="ED2" s="106" t="s">
        <v>1</v>
      </c>
      <c r="EE2" s="6" t="s">
        <v>2723</v>
      </c>
      <c r="EF2" s="106" t="s">
        <v>2724</v>
      </c>
      <c r="EG2" s="106" t="s">
        <v>2725</v>
      </c>
      <c r="EH2" s="106" t="s">
        <v>2358</v>
      </c>
      <c r="EI2" s="106" t="s">
        <v>3</v>
      </c>
      <c r="EJ2" s="106" t="s">
        <v>4</v>
      </c>
      <c r="EK2" s="106" t="s">
        <v>2359</v>
      </c>
      <c r="EL2" s="106" t="s">
        <v>6</v>
      </c>
      <c r="EM2" s="106" t="s">
        <v>7</v>
      </c>
      <c r="EN2" s="106" t="s">
        <v>8</v>
      </c>
      <c r="EO2" s="106" t="s">
        <v>9</v>
      </c>
      <c r="EP2" s="106" t="s">
        <v>10</v>
      </c>
      <c r="EQ2" s="106" t="s">
        <v>11</v>
      </c>
      <c r="ER2" s="106" t="s">
        <v>12</v>
      </c>
      <c r="ES2" s="106" t="s">
        <v>13</v>
      </c>
      <c r="ET2" s="167" t="s">
        <v>2726</v>
      </c>
      <c r="EU2" s="168" t="s">
        <v>2727</v>
      </c>
      <c r="EV2" s="169" t="s">
        <v>2728</v>
      </c>
      <c r="EW2" s="106" t="s">
        <v>1</v>
      </c>
      <c r="EX2" s="6" t="s">
        <v>2723</v>
      </c>
      <c r="EY2" s="106" t="s">
        <v>2724</v>
      </c>
      <c r="EZ2" s="106" t="s">
        <v>2725</v>
      </c>
      <c r="FA2" s="106" t="s">
        <v>2358</v>
      </c>
      <c r="FB2" s="106" t="s">
        <v>3</v>
      </c>
      <c r="FC2" s="106" t="s">
        <v>4</v>
      </c>
      <c r="FD2" s="106" t="s">
        <v>2359</v>
      </c>
      <c r="FE2" s="106" t="s">
        <v>6</v>
      </c>
      <c r="FF2" s="106" t="s">
        <v>7</v>
      </c>
      <c r="FG2" s="106" t="s">
        <v>8</v>
      </c>
      <c r="FH2" s="106" t="s">
        <v>9</v>
      </c>
      <c r="FI2" s="106" t="s">
        <v>10</v>
      </c>
      <c r="FJ2" s="106" t="s">
        <v>11</v>
      </c>
      <c r="FK2" s="106" t="s">
        <v>12</v>
      </c>
      <c r="FL2" s="106" t="s">
        <v>13</v>
      </c>
      <c r="FM2" s="167" t="s">
        <v>2726</v>
      </c>
      <c r="FN2" s="168" t="s">
        <v>2727</v>
      </c>
      <c r="FO2" s="169" t="s">
        <v>2728</v>
      </c>
      <c r="FP2" s="106" t="s">
        <v>1</v>
      </c>
      <c r="FQ2" s="6" t="s">
        <v>2723</v>
      </c>
      <c r="FR2" s="106" t="s">
        <v>2724</v>
      </c>
      <c r="FS2" s="106" t="s">
        <v>2725</v>
      </c>
      <c r="FT2" s="106" t="s">
        <v>2358</v>
      </c>
      <c r="FU2" s="106" t="s">
        <v>3</v>
      </c>
      <c r="FV2" s="106" t="s">
        <v>4</v>
      </c>
      <c r="FW2" s="106" t="s">
        <v>2359</v>
      </c>
      <c r="FX2" s="106" t="s">
        <v>6</v>
      </c>
      <c r="FY2" s="106" t="s">
        <v>7</v>
      </c>
      <c r="FZ2" s="106" t="s">
        <v>8</v>
      </c>
      <c r="GA2" s="106" t="s">
        <v>9</v>
      </c>
      <c r="GB2" s="106" t="s">
        <v>10</v>
      </c>
      <c r="GC2" s="106" t="s">
        <v>11</v>
      </c>
      <c r="GD2" s="106" t="s">
        <v>12</v>
      </c>
      <c r="GE2" s="106" t="s">
        <v>13</v>
      </c>
      <c r="GF2" s="167" t="s">
        <v>2726</v>
      </c>
      <c r="GG2" s="168" t="s">
        <v>2727</v>
      </c>
      <c r="GH2" s="169" t="s">
        <v>2728</v>
      </c>
      <c r="GI2" s="106" t="s">
        <v>1</v>
      </c>
      <c r="GJ2" s="6" t="s">
        <v>2723</v>
      </c>
      <c r="GK2" s="106" t="s">
        <v>2724</v>
      </c>
      <c r="GL2" s="106" t="s">
        <v>2725</v>
      </c>
      <c r="GM2" s="106" t="s">
        <v>2358</v>
      </c>
      <c r="GN2" s="106" t="s">
        <v>3</v>
      </c>
      <c r="GO2" s="106" t="s">
        <v>4</v>
      </c>
      <c r="GP2" s="106" t="s">
        <v>2359</v>
      </c>
      <c r="GQ2" s="106" t="s">
        <v>6</v>
      </c>
      <c r="GR2" s="106" t="s">
        <v>7</v>
      </c>
      <c r="GS2" s="106" t="s">
        <v>8</v>
      </c>
      <c r="GT2" s="106" t="s">
        <v>9</v>
      </c>
      <c r="GU2" s="106" t="s">
        <v>10</v>
      </c>
      <c r="GV2" s="106" t="s">
        <v>11</v>
      </c>
      <c r="GW2" s="106" t="s">
        <v>12</v>
      </c>
      <c r="GX2" s="106" t="s">
        <v>13</v>
      </c>
      <c r="GY2" s="167" t="s">
        <v>2726</v>
      </c>
      <c r="GZ2" s="168" t="s">
        <v>2727</v>
      </c>
      <c r="HA2" s="169" t="s">
        <v>2728</v>
      </c>
      <c r="HB2" s="106" t="s">
        <v>1</v>
      </c>
      <c r="HC2" s="6" t="s">
        <v>2723</v>
      </c>
      <c r="HD2" s="106" t="s">
        <v>2724</v>
      </c>
      <c r="HE2" s="106" t="s">
        <v>2725</v>
      </c>
      <c r="HF2" s="106" t="s">
        <v>2358</v>
      </c>
      <c r="HG2" s="106" t="s">
        <v>3</v>
      </c>
      <c r="HH2" s="106" t="s">
        <v>4</v>
      </c>
      <c r="HI2" s="106" t="s">
        <v>2359</v>
      </c>
      <c r="HJ2" s="106" t="s">
        <v>6</v>
      </c>
      <c r="HK2" s="106" t="s">
        <v>7</v>
      </c>
      <c r="HL2" s="106" t="s">
        <v>8</v>
      </c>
      <c r="HM2" s="106" t="s">
        <v>9</v>
      </c>
      <c r="HN2" s="106" t="s">
        <v>10</v>
      </c>
      <c r="HO2" s="106" t="s">
        <v>11</v>
      </c>
      <c r="HP2" s="106" t="s">
        <v>12</v>
      </c>
      <c r="HQ2" s="106" t="s">
        <v>13</v>
      </c>
      <c r="HR2" s="167" t="s">
        <v>2726</v>
      </c>
      <c r="HS2" s="168" t="s">
        <v>2727</v>
      </c>
      <c r="HT2" s="169" t="s">
        <v>2728</v>
      </c>
      <c r="HU2" s="106" t="s">
        <v>1</v>
      </c>
      <c r="HV2" s="6" t="s">
        <v>2723</v>
      </c>
      <c r="HW2" s="106" t="s">
        <v>2724</v>
      </c>
      <c r="HX2" s="106" t="s">
        <v>2725</v>
      </c>
      <c r="HY2" s="106" t="s">
        <v>2358</v>
      </c>
      <c r="HZ2" s="106" t="s">
        <v>3</v>
      </c>
      <c r="IA2" s="106" t="s">
        <v>4</v>
      </c>
      <c r="IB2" s="106" t="s">
        <v>2359</v>
      </c>
      <c r="IC2" s="106" t="s">
        <v>6</v>
      </c>
      <c r="ID2" s="106" t="s">
        <v>7</v>
      </c>
      <c r="IE2" s="106" t="s">
        <v>8</v>
      </c>
      <c r="IF2" s="106" t="s">
        <v>9</v>
      </c>
      <c r="IG2" s="106" t="s">
        <v>10</v>
      </c>
      <c r="IH2" s="106" t="s">
        <v>11</v>
      </c>
      <c r="II2" s="106" t="s">
        <v>12</v>
      </c>
      <c r="IJ2" s="106" t="s">
        <v>13</v>
      </c>
      <c r="IK2" s="167" t="s">
        <v>2726</v>
      </c>
      <c r="IL2" s="168" t="s">
        <v>2727</v>
      </c>
      <c r="IM2" s="169" t="s">
        <v>2728</v>
      </c>
      <c r="IN2" s="106" t="s">
        <v>1</v>
      </c>
      <c r="IO2" s="6" t="s">
        <v>2723</v>
      </c>
      <c r="IP2" s="106" t="s">
        <v>2724</v>
      </c>
      <c r="IQ2" s="106" t="s">
        <v>2725</v>
      </c>
      <c r="IR2" s="106" t="s">
        <v>2358</v>
      </c>
      <c r="IS2" s="106" t="s">
        <v>3</v>
      </c>
      <c r="IT2" s="106" t="s">
        <v>4</v>
      </c>
      <c r="IU2" s="106" t="s">
        <v>2359</v>
      </c>
      <c r="IV2" s="106" t="s">
        <v>6</v>
      </c>
      <c r="IW2" s="106" t="s">
        <v>7</v>
      </c>
      <c r="IX2" s="106" t="s">
        <v>8</v>
      </c>
      <c r="IY2" s="106" t="s">
        <v>9</v>
      </c>
      <c r="IZ2" s="106" t="s">
        <v>10</v>
      </c>
      <c r="JA2" s="106" t="s">
        <v>11</v>
      </c>
      <c r="JB2" s="106" t="s">
        <v>12</v>
      </c>
      <c r="JC2" s="106" t="s">
        <v>13</v>
      </c>
      <c r="JD2" s="167" t="s">
        <v>2726</v>
      </c>
      <c r="JE2" s="168" t="s">
        <v>2727</v>
      </c>
      <c r="JF2" s="169" t="s">
        <v>2728</v>
      </c>
      <c r="JG2" s="106" t="s">
        <v>1</v>
      </c>
      <c r="JH2" s="6" t="s">
        <v>2723</v>
      </c>
      <c r="JI2" s="106" t="s">
        <v>2724</v>
      </c>
      <c r="JJ2" s="106" t="s">
        <v>2725</v>
      </c>
      <c r="JK2" s="106" t="s">
        <v>2358</v>
      </c>
      <c r="JL2" s="106" t="s">
        <v>3</v>
      </c>
      <c r="JM2" s="106" t="s">
        <v>4</v>
      </c>
      <c r="JN2" s="106" t="s">
        <v>2359</v>
      </c>
      <c r="JO2" s="106" t="s">
        <v>6</v>
      </c>
      <c r="JP2" s="106" t="s">
        <v>7</v>
      </c>
      <c r="JQ2" s="106" t="s">
        <v>8</v>
      </c>
      <c r="JR2" s="106" t="s">
        <v>9</v>
      </c>
      <c r="JS2" s="106" t="s">
        <v>10</v>
      </c>
      <c r="JT2" s="106" t="s">
        <v>11</v>
      </c>
      <c r="JU2" s="106" t="s">
        <v>12</v>
      </c>
      <c r="JV2" s="106" t="s">
        <v>13</v>
      </c>
      <c r="JW2" s="167" t="s">
        <v>2726</v>
      </c>
      <c r="JX2" s="168" t="s">
        <v>2727</v>
      </c>
      <c r="JY2" s="169" t="s">
        <v>2728</v>
      </c>
      <c r="JZ2" s="106" t="s">
        <v>1</v>
      </c>
      <c r="KA2" s="6" t="s">
        <v>2723</v>
      </c>
      <c r="KB2" s="106" t="s">
        <v>2724</v>
      </c>
      <c r="KC2" s="106" t="s">
        <v>2725</v>
      </c>
      <c r="KD2" s="106" t="s">
        <v>2358</v>
      </c>
      <c r="KE2" s="106" t="s">
        <v>3</v>
      </c>
      <c r="KF2" s="106" t="s">
        <v>4</v>
      </c>
      <c r="KG2" s="106" t="s">
        <v>2359</v>
      </c>
      <c r="KH2" s="106" t="s">
        <v>6</v>
      </c>
      <c r="KI2" s="106" t="s">
        <v>7</v>
      </c>
      <c r="KJ2" s="106" t="s">
        <v>8</v>
      </c>
      <c r="KK2" s="106" t="s">
        <v>9</v>
      </c>
      <c r="KL2" s="106" t="s">
        <v>10</v>
      </c>
      <c r="KM2" s="106" t="s">
        <v>11</v>
      </c>
      <c r="KN2" s="106" t="s">
        <v>12</v>
      </c>
      <c r="KO2" s="106" t="s">
        <v>13</v>
      </c>
      <c r="KP2" s="167" t="s">
        <v>2726</v>
      </c>
      <c r="KQ2" s="168" t="s">
        <v>2727</v>
      </c>
      <c r="KR2" s="169" t="s">
        <v>2728</v>
      </c>
      <c r="KS2" s="106" t="s">
        <v>1</v>
      </c>
      <c r="KT2" s="6" t="s">
        <v>2723</v>
      </c>
      <c r="KU2" s="106" t="s">
        <v>2724</v>
      </c>
      <c r="KV2" s="106" t="s">
        <v>2725</v>
      </c>
      <c r="KW2" s="106" t="s">
        <v>2358</v>
      </c>
      <c r="KX2" s="106" t="s">
        <v>3</v>
      </c>
      <c r="KY2" s="106" t="s">
        <v>4</v>
      </c>
      <c r="KZ2" s="106" t="s">
        <v>2359</v>
      </c>
      <c r="LA2" s="106" t="s">
        <v>6</v>
      </c>
      <c r="LB2" s="106" t="s">
        <v>7</v>
      </c>
      <c r="LC2" s="106" t="s">
        <v>8</v>
      </c>
      <c r="LD2" s="106" t="s">
        <v>9</v>
      </c>
      <c r="LE2" s="106" t="s">
        <v>10</v>
      </c>
      <c r="LF2" s="106" t="s">
        <v>11</v>
      </c>
      <c r="LG2" s="106" t="s">
        <v>12</v>
      </c>
      <c r="LH2" s="106" t="s">
        <v>13</v>
      </c>
      <c r="LI2" s="167" t="s">
        <v>2726</v>
      </c>
      <c r="LJ2" s="168" t="s">
        <v>2727</v>
      </c>
      <c r="LK2" s="169" t="s">
        <v>2728</v>
      </c>
      <c r="LL2" s="106" t="s">
        <v>1</v>
      </c>
      <c r="LM2" s="6" t="s">
        <v>2723</v>
      </c>
      <c r="LN2" s="106" t="s">
        <v>2724</v>
      </c>
      <c r="LO2" s="106" t="s">
        <v>2725</v>
      </c>
      <c r="LP2" s="106" t="s">
        <v>2358</v>
      </c>
      <c r="LQ2" s="106" t="s">
        <v>3</v>
      </c>
      <c r="LR2" s="106" t="s">
        <v>4</v>
      </c>
      <c r="LS2" s="106" t="s">
        <v>2359</v>
      </c>
      <c r="LT2" s="106" t="s">
        <v>6</v>
      </c>
      <c r="LU2" s="106" t="s">
        <v>7</v>
      </c>
      <c r="LV2" s="106" t="s">
        <v>8</v>
      </c>
      <c r="LW2" s="106" t="s">
        <v>9</v>
      </c>
      <c r="LX2" s="106" t="s">
        <v>10</v>
      </c>
      <c r="LY2" s="106" t="s">
        <v>11</v>
      </c>
      <c r="LZ2" s="106" t="s">
        <v>12</v>
      </c>
      <c r="MA2" s="106" t="s">
        <v>13</v>
      </c>
      <c r="MB2" s="167" t="s">
        <v>2726</v>
      </c>
      <c r="MC2" s="168" t="s">
        <v>2727</v>
      </c>
      <c r="MD2" s="169" t="s">
        <v>2728</v>
      </c>
      <c r="ME2" s="106" t="s">
        <v>1</v>
      </c>
      <c r="MF2" s="6" t="s">
        <v>2723</v>
      </c>
      <c r="MG2" s="106" t="s">
        <v>2724</v>
      </c>
      <c r="MH2" s="106" t="s">
        <v>2725</v>
      </c>
      <c r="MI2" s="106" t="s">
        <v>2358</v>
      </c>
      <c r="MJ2" s="106" t="s">
        <v>3</v>
      </c>
      <c r="MK2" s="106" t="s">
        <v>4</v>
      </c>
      <c r="ML2" s="106" t="s">
        <v>2359</v>
      </c>
      <c r="MM2" s="106" t="s">
        <v>6</v>
      </c>
      <c r="MN2" s="106" t="s">
        <v>7</v>
      </c>
      <c r="MO2" s="106" t="s">
        <v>8</v>
      </c>
      <c r="MP2" s="106" t="s">
        <v>9</v>
      </c>
      <c r="MQ2" s="106" t="s">
        <v>10</v>
      </c>
      <c r="MR2" s="106" t="s">
        <v>11</v>
      </c>
      <c r="MS2" s="106" t="s">
        <v>12</v>
      </c>
      <c r="MT2" s="106" t="s">
        <v>13</v>
      </c>
      <c r="MU2" s="167" t="s">
        <v>2726</v>
      </c>
      <c r="MV2" s="168" t="s">
        <v>2727</v>
      </c>
      <c r="MW2" s="169" t="s">
        <v>2728</v>
      </c>
      <c r="MX2" s="106" t="s">
        <v>1</v>
      </c>
      <c r="MY2" s="6" t="s">
        <v>2723</v>
      </c>
      <c r="MZ2" s="106" t="s">
        <v>2724</v>
      </c>
      <c r="NA2" s="106" t="s">
        <v>2725</v>
      </c>
      <c r="NB2" s="106" t="s">
        <v>2358</v>
      </c>
      <c r="NC2" s="106" t="s">
        <v>3</v>
      </c>
      <c r="ND2" s="106" t="s">
        <v>4</v>
      </c>
      <c r="NE2" s="106" t="s">
        <v>2359</v>
      </c>
      <c r="NF2" s="106" t="s">
        <v>6</v>
      </c>
      <c r="NG2" s="106" t="s">
        <v>7</v>
      </c>
      <c r="NH2" s="106" t="s">
        <v>8</v>
      </c>
      <c r="NI2" s="106" t="s">
        <v>9</v>
      </c>
      <c r="NJ2" s="106" t="s">
        <v>10</v>
      </c>
      <c r="NK2" s="106" t="s">
        <v>11</v>
      </c>
      <c r="NL2" s="106" t="s">
        <v>12</v>
      </c>
      <c r="NM2" s="106" t="s">
        <v>13</v>
      </c>
      <c r="NN2" s="167" t="s">
        <v>2726</v>
      </c>
      <c r="NO2" s="168" t="s">
        <v>2727</v>
      </c>
      <c r="NP2" s="169" t="s">
        <v>2728</v>
      </c>
      <c r="NQ2" s="106" t="s">
        <v>1</v>
      </c>
      <c r="NR2" s="6" t="s">
        <v>2723</v>
      </c>
      <c r="NS2" s="106" t="s">
        <v>2724</v>
      </c>
      <c r="NT2" s="106" t="s">
        <v>2725</v>
      </c>
      <c r="NU2" s="106" t="s">
        <v>2358</v>
      </c>
      <c r="NV2" s="106" t="s">
        <v>3</v>
      </c>
      <c r="NW2" s="106" t="s">
        <v>4</v>
      </c>
      <c r="NX2" s="106" t="s">
        <v>2359</v>
      </c>
      <c r="NY2" s="106" t="s">
        <v>6</v>
      </c>
      <c r="NZ2" s="106" t="s">
        <v>7</v>
      </c>
      <c r="OA2" s="106" t="s">
        <v>8</v>
      </c>
      <c r="OB2" s="106" t="s">
        <v>9</v>
      </c>
      <c r="OC2" s="106" t="s">
        <v>10</v>
      </c>
      <c r="OD2" s="106" t="s">
        <v>11</v>
      </c>
      <c r="OE2" s="106" t="s">
        <v>12</v>
      </c>
      <c r="OF2" s="106" t="s">
        <v>13</v>
      </c>
      <c r="OG2" s="167" t="s">
        <v>2726</v>
      </c>
      <c r="OH2" s="168" t="s">
        <v>2727</v>
      </c>
      <c r="OI2" s="169" t="s">
        <v>2728</v>
      </c>
      <c r="OJ2" s="106" t="s">
        <v>1</v>
      </c>
      <c r="OK2" s="6" t="s">
        <v>2723</v>
      </c>
      <c r="OL2" s="106" t="s">
        <v>2724</v>
      </c>
      <c r="OM2" s="106" t="s">
        <v>2725</v>
      </c>
      <c r="ON2" s="106" t="s">
        <v>2358</v>
      </c>
      <c r="OO2" s="106" t="s">
        <v>3</v>
      </c>
      <c r="OP2" s="106" t="s">
        <v>4</v>
      </c>
      <c r="OQ2" s="106" t="s">
        <v>2359</v>
      </c>
      <c r="OR2" s="106" t="s">
        <v>6</v>
      </c>
      <c r="OS2" s="106" t="s">
        <v>7</v>
      </c>
      <c r="OT2" s="106" t="s">
        <v>8</v>
      </c>
      <c r="OU2" s="106" t="s">
        <v>9</v>
      </c>
      <c r="OV2" s="106" t="s">
        <v>10</v>
      </c>
      <c r="OW2" s="106" t="s">
        <v>11</v>
      </c>
      <c r="OX2" s="106" t="s">
        <v>12</v>
      </c>
      <c r="OY2" s="106" t="s">
        <v>13</v>
      </c>
      <c r="OZ2" s="167" t="s">
        <v>2726</v>
      </c>
      <c r="PA2" s="168" t="s">
        <v>2727</v>
      </c>
      <c r="PB2" s="169" t="s">
        <v>2728</v>
      </c>
      <c r="PC2" s="106" t="s">
        <v>1</v>
      </c>
      <c r="PD2" s="6" t="s">
        <v>2723</v>
      </c>
      <c r="PE2" s="106" t="s">
        <v>2724</v>
      </c>
      <c r="PF2" s="106" t="s">
        <v>2725</v>
      </c>
      <c r="PG2" s="106" t="s">
        <v>2358</v>
      </c>
      <c r="PH2" s="106" t="s">
        <v>3</v>
      </c>
      <c r="PI2" s="106" t="s">
        <v>4</v>
      </c>
      <c r="PJ2" s="106" t="s">
        <v>2359</v>
      </c>
      <c r="PK2" s="106" t="s">
        <v>6</v>
      </c>
      <c r="PL2" s="106" t="s">
        <v>7</v>
      </c>
      <c r="PM2" s="106" t="s">
        <v>8</v>
      </c>
      <c r="PN2" s="106" t="s">
        <v>9</v>
      </c>
      <c r="PO2" s="106" t="s">
        <v>10</v>
      </c>
      <c r="PP2" s="106" t="s">
        <v>11</v>
      </c>
      <c r="PQ2" s="106" t="s">
        <v>12</v>
      </c>
      <c r="PR2" s="106" t="s">
        <v>13</v>
      </c>
      <c r="PS2" s="167" t="s">
        <v>2726</v>
      </c>
      <c r="PT2" s="168" t="s">
        <v>2727</v>
      </c>
      <c r="PU2" s="169" t="s">
        <v>2728</v>
      </c>
      <c r="PV2" s="106" t="s">
        <v>1</v>
      </c>
      <c r="PW2" s="6" t="s">
        <v>2723</v>
      </c>
      <c r="PX2" s="106" t="s">
        <v>2724</v>
      </c>
      <c r="PY2" s="106" t="s">
        <v>2725</v>
      </c>
      <c r="PZ2" s="106" t="s">
        <v>2358</v>
      </c>
      <c r="QA2" s="106" t="s">
        <v>3</v>
      </c>
      <c r="QB2" s="106" t="s">
        <v>4</v>
      </c>
      <c r="QC2" s="106" t="s">
        <v>2359</v>
      </c>
      <c r="QD2" s="106" t="s">
        <v>6</v>
      </c>
      <c r="QE2" s="106" t="s">
        <v>7</v>
      </c>
      <c r="QF2" s="106" t="s">
        <v>8</v>
      </c>
      <c r="QG2" s="106" t="s">
        <v>9</v>
      </c>
      <c r="QH2" s="106" t="s">
        <v>10</v>
      </c>
      <c r="QI2" s="106" t="s">
        <v>11</v>
      </c>
      <c r="QJ2" s="106" t="s">
        <v>12</v>
      </c>
      <c r="QK2" s="106" t="s">
        <v>13</v>
      </c>
      <c r="QL2" s="167" t="s">
        <v>2726</v>
      </c>
      <c r="QM2" s="168" t="s">
        <v>2727</v>
      </c>
      <c r="QN2" s="169" t="s">
        <v>2728</v>
      </c>
    </row>
    <row r="3" spans="1:456">
      <c r="A3" s="106" t="s">
        <v>2362</v>
      </c>
      <c r="B3" s="6" t="s">
        <v>2736</v>
      </c>
      <c r="C3" s="106" t="s">
        <v>2690</v>
      </c>
      <c r="E3" s="1">
        <v>8.0324074074074065E-3</v>
      </c>
      <c r="F3" s="1">
        <v>7.1180555555555554E-3</v>
      </c>
      <c r="G3" s="1">
        <v>0</v>
      </c>
      <c r="H3" s="1">
        <v>9.0277777777777784E-4</v>
      </c>
      <c r="I3">
        <v>9</v>
      </c>
      <c r="J3">
        <v>16</v>
      </c>
      <c r="K3">
        <v>542</v>
      </c>
      <c r="L3">
        <v>14</v>
      </c>
      <c r="M3">
        <v>0</v>
      </c>
      <c r="N3">
        <v>0</v>
      </c>
      <c r="O3">
        <v>0</v>
      </c>
      <c r="P3">
        <v>97.48</v>
      </c>
      <c r="Q3" s="106">
        <f>J3-L3</f>
        <v>2</v>
      </c>
      <c r="R3" s="106"/>
      <c r="S3" s="27"/>
      <c r="T3" s="106" t="s">
        <v>2362</v>
      </c>
      <c r="U3" s="6" t="s">
        <v>2736</v>
      </c>
      <c r="V3" s="106" t="s">
        <v>2690</v>
      </c>
      <c r="X3" s="1">
        <v>0.33031250000000001</v>
      </c>
      <c r="Y3" s="1">
        <v>0.26439814814814816</v>
      </c>
      <c r="Z3" s="1">
        <v>1.4652777777777778E-2</v>
      </c>
      <c r="AA3" s="1">
        <v>5.1261574074074077E-2</v>
      </c>
      <c r="AB3">
        <v>85</v>
      </c>
      <c r="AC3">
        <v>544</v>
      </c>
      <c r="AD3">
        <v>519</v>
      </c>
      <c r="AE3">
        <v>14</v>
      </c>
      <c r="AF3">
        <v>0</v>
      </c>
      <c r="AG3">
        <v>0</v>
      </c>
      <c r="AH3">
        <v>0</v>
      </c>
      <c r="AI3">
        <v>97.37</v>
      </c>
      <c r="AJ3" s="106">
        <f>AC3-AE3</f>
        <v>530</v>
      </c>
      <c r="AK3" s="106">
        <v>524</v>
      </c>
      <c r="AL3" s="27">
        <f>AJ3/AK3*100</f>
        <v>101.14503816793894</v>
      </c>
      <c r="AM3" s="106" t="s">
        <v>2362</v>
      </c>
      <c r="AN3" s="6" t="s">
        <v>2737</v>
      </c>
      <c r="AO3" s="106" t="s">
        <v>2690</v>
      </c>
      <c r="AQ3" s="1">
        <v>1.1157407407407408E-2</v>
      </c>
      <c r="AR3" s="1">
        <v>1.019675925925926E-2</v>
      </c>
      <c r="AS3" s="1">
        <v>5.3240740740740744E-4</v>
      </c>
      <c r="AT3" s="1">
        <v>4.2824074074074075E-4</v>
      </c>
      <c r="AU3">
        <v>1</v>
      </c>
      <c r="AV3">
        <v>2</v>
      </c>
      <c r="AW3">
        <v>103</v>
      </c>
      <c r="AX3">
        <v>3</v>
      </c>
      <c r="AY3">
        <v>0</v>
      </c>
      <c r="AZ3">
        <v>0</v>
      </c>
      <c r="BA3">
        <v>0</v>
      </c>
      <c r="BB3">
        <v>97.17</v>
      </c>
      <c r="BC3" s="106"/>
      <c r="BD3" s="106"/>
      <c r="BE3" s="27"/>
      <c r="BF3" s="106" t="s">
        <v>2362</v>
      </c>
      <c r="BG3" s="6" t="s">
        <v>2736</v>
      </c>
      <c r="BH3" s="106" t="s">
        <v>2690</v>
      </c>
      <c r="BJ3" s="1">
        <v>0.29671296296296296</v>
      </c>
      <c r="BK3" s="1">
        <v>0.23968749999999997</v>
      </c>
      <c r="BL3" s="1">
        <v>3.4918981481481481E-2</v>
      </c>
      <c r="BM3" s="1">
        <v>2.2094907407407407E-2</v>
      </c>
      <c r="BN3">
        <v>70</v>
      </c>
      <c r="BO3">
        <v>538</v>
      </c>
      <c r="BP3">
        <v>332</v>
      </c>
      <c r="BQ3">
        <v>12</v>
      </c>
      <c r="BR3">
        <v>0</v>
      </c>
      <c r="BS3">
        <v>0</v>
      </c>
      <c r="BT3">
        <v>0</v>
      </c>
      <c r="BU3">
        <v>96.51</v>
      </c>
      <c r="BV3" s="106">
        <f>BO3-BQ3</f>
        <v>526</v>
      </c>
      <c r="BW3" s="106">
        <v>524</v>
      </c>
      <c r="BX3" s="27">
        <f>BV3/BW3*100</f>
        <v>100.38167938931298</v>
      </c>
      <c r="BY3" s="106" t="s">
        <v>2362</v>
      </c>
      <c r="BZ3" s="6" t="s">
        <v>2736</v>
      </c>
      <c r="CA3" s="106" t="s">
        <v>2690</v>
      </c>
      <c r="CC3" s="1">
        <v>2.6550925925925926E-2</v>
      </c>
      <c r="CD3" s="1">
        <v>2.1446759259259259E-2</v>
      </c>
      <c r="CE3" s="1">
        <v>5.0231481481481481E-3</v>
      </c>
      <c r="CF3" s="1">
        <v>8.1018518518518516E-5</v>
      </c>
      <c r="CG3">
        <v>6</v>
      </c>
      <c r="CH3">
        <v>9</v>
      </c>
      <c r="CI3">
        <v>207</v>
      </c>
      <c r="CJ3">
        <v>3</v>
      </c>
      <c r="CK3">
        <v>0</v>
      </c>
      <c r="CL3">
        <v>0</v>
      </c>
      <c r="CM3">
        <v>0</v>
      </c>
      <c r="CN3">
        <v>98.57</v>
      </c>
      <c r="CO3" s="106">
        <f>CH3-CJ3</f>
        <v>6</v>
      </c>
      <c r="CP3" s="106"/>
      <c r="CQ3" s="27"/>
      <c r="CR3" s="106" t="s">
        <v>2362</v>
      </c>
      <c r="CS3" s="6" t="s">
        <v>2736</v>
      </c>
      <c r="CT3" s="106" t="s">
        <v>2690</v>
      </c>
      <c r="CV3" t="e">
        <v>#N/A</v>
      </c>
      <c r="CW3" t="e">
        <v>#N/A</v>
      </c>
      <c r="CX3" t="e">
        <v>#N/A</v>
      </c>
      <c r="CY3" t="e">
        <v>#N/A</v>
      </c>
      <c r="CZ3" t="e">
        <v>#N/A</v>
      </c>
      <c r="DA3" t="e">
        <v>#N/A</v>
      </c>
      <c r="DB3" t="e">
        <v>#N/A</v>
      </c>
      <c r="DC3" t="e">
        <v>#N/A</v>
      </c>
      <c r="DD3" t="e">
        <v>#N/A</v>
      </c>
      <c r="DE3" t="e">
        <v>#N/A</v>
      </c>
      <c r="DF3" t="e">
        <v>#N/A</v>
      </c>
      <c r="DG3" t="e">
        <v>#N/A</v>
      </c>
      <c r="DH3" s="106" t="e">
        <f>DA3-DC3</f>
        <v>#N/A</v>
      </c>
      <c r="DI3" s="106"/>
      <c r="DJ3" s="27"/>
      <c r="DK3" s="106" t="s">
        <v>2362</v>
      </c>
      <c r="DL3" s="6" t="s">
        <v>2736</v>
      </c>
      <c r="DM3" s="106" t="s">
        <v>2690</v>
      </c>
      <c r="DO3" t="e">
        <v>#N/A</v>
      </c>
      <c r="DP3" t="e">
        <v>#N/A</v>
      </c>
      <c r="DQ3" t="e">
        <v>#N/A</v>
      </c>
      <c r="DR3" t="e">
        <v>#N/A</v>
      </c>
      <c r="DS3" t="e">
        <v>#N/A</v>
      </c>
      <c r="DT3" t="e">
        <v>#N/A</v>
      </c>
      <c r="DU3" t="e">
        <v>#N/A</v>
      </c>
      <c r="DV3" t="e">
        <v>#N/A</v>
      </c>
      <c r="DW3" t="e">
        <v>#N/A</v>
      </c>
      <c r="DX3" t="e">
        <v>#N/A</v>
      </c>
      <c r="DY3" t="e">
        <v>#N/A</v>
      </c>
      <c r="DZ3" t="e">
        <v>#N/A</v>
      </c>
      <c r="EA3" s="106" t="e">
        <f>DT3-DV3</f>
        <v>#N/A</v>
      </c>
      <c r="EB3" s="106"/>
      <c r="EC3" s="27"/>
      <c r="ED3" s="106" t="s">
        <v>2362</v>
      </c>
      <c r="EE3" s="6" t="s">
        <v>2736</v>
      </c>
      <c r="EF3" s="106" t="s">
        <v>2690</v>
      </c>
      <c r="EH3" t="e">
        <v>#N/A</v>
      </c>
      <c r="EI3" t="e">
        <v>#N/A</v>
      </c>
      <c r="EJ3" t="e">
        <v>#N/A</v>
      </c>
      <c r="EK3" t="e">
        <v>#N/A</v>
      </c>
      <c r="EL3" t="e">
        <v>#N/A</v>
      </c>
      <c r="EM3" t="e">
        <v>#N/A</v>
      </c>
      <c r="EN3" t="e">
        <v>#N/A</v>
      </c>
      <c r="EO3" t="e">
        <v>#N/A</v>
      </c>
      <c r="EP3" t="e">
        <v>#N/A</v>
      </c>
      <c r="EQ3" t="e">
        <v>#N/A</v>
      </c>
      <c r="ER3" t="e">
        <v>#N/A</v>
      </c>
      <c r="ES3" t="e">
        <v>#N/A</v>
      </c>
      <c r="ET3" s="106" t="e">
        <f>EM3-EO3</f>
        <v>#N/A</v>
      </c>
      <c r="EU3" s="106"/>
      <c r="EV3" s="27"/>
      <c r="EW3" s="106" t="s">
        <v>2362</v>
      </c>
      <c r="EX3" s="6" t="s">
        <v>2736</v>
      </c>
      <c r="EY3" s="106" t="s">
        <v>2690</v>
      </c>
      <c r="FA3" t="e">
        <v>#N/A</v>
      </c>
      <c r="FB3" t="e">
        <v>#N/A</v>
      </c>
      <c r="FC3" t="e">
        <v>#N/A</v>
      </c>
      <c r="FD3" t="e">
        <v>#N/A</v>
      </c>
      <c r="FE3" t="e">
        <v>#N/A</v>
      </c>
      <c r="FF3" t="e">
        <v>#N/A</v>
      </c>
      <c r="FG3" t="e">
        <v>#N/A</v>
      </c>
      <c r="FH3" t="e">
        <v>#N/A</v>
      </c>
      <c r="FI3" t="e">
        <v>#N/A</v>
      </c>
      <c r="FJ3" t="e">
        <v>#N/A</v>
      </c>
      <c r="FK3" t="e">
        <v>#N/A</v>
      </c>
      <c r="FL3" t="e">
        <v>#N/A</v>
      </c>
      <c r="FM3" s="106" t="e">
        <f>FF3-FH3</f>
        <v>#N/A</v>
      </c>
      <c r="FN3" s="106"/>
      <c r="FO3" s="27"/>
      <c r="FP3" s="106" t="s">
        <v>2362</v>
      </c>
      <c r="FQ3" s="6" t="s">
        <v>2736</v>
      </c>
      <c r="FR3" s="106" t="s">
        <v>2690</v>
      </c>
      <c r="FT3" t="e">
        <v>#N/A</v>
      </c>
      <c r="FU3" t="e">
        <v>#N/A</v>
      </c>
      <c r="FV3" t="e">
        <v>#N/A</v>
      </c>
      <c r="FW3" t="e">
        <v>#N/A</v>
      </c>
      <c r="FX3" t="e">
        <v>#N/A</v>
      </c>
      <c r="FY3" t="e">
        <v>#N/A</v>
      </c>
      <c r="FZ3" t="e">
        <v>#N/A</v>
      </c>
      <c r="GA3" t="e">
        <v>#N/A</v>
      </c>
      <c r="GB3" t="e">
        <v>#N/A</v>
      </c>
      <c r="GC3" t="e">
        <v>#N/A</v>
      </c>
      <c r="GD3" t="e">
        <v>#N/A</v>
      </c>
      <c r="GE3" t="e">
        <v>#N/A</v>
      </c>
      <c r="GF3" s="106" t="e">
        <f>FY3-GA3</f>
        <v>#N/A</v>
      </c>
      <c r="GG3" s="106"/>
      <c r="GH3" s="27"/>
      <c r="GI3" s="106" t="s">
        <v>2362</v>
      </c>
      <c r="GJ3" s="6" t="s">
        <v>2736</v>
      </c>
      <c r="GK3" s="106" t="s">
        <v>2690</v>
      </c>
      <c r="GM3" t="e">
        <v>#N/A</v>
      </c>
      <c r="GN3" t="e">
        <v>#N/A</v>
      </c>
      <c r="GO3" t="e">
        <v>#N/A</v>
      </c>
      <c r="GP3" t="e">
        <v>#N/A</v>
      </c>
      <c r="GQ3" t="e">
        <v>#N/A</v>
      </c>
      <c r="GR3" t="e">
        <v>#N/A</v>
      </c>
      <c r="GS3" t="e">
        <v>#N/A</v>
      </c>
      <c r="GT3" t="e">
        <v>#N/A</v>
      </c>
      <c r="GU3" t="e">
        <v>#N/A</v>
      </c>
      <c r="GV3" t="e">
        <v>#N/A</v>
      </c>
      <c r="GW3" t="e">
        <v>#N/A</v>
      </c>
      <c r="GX3" t="e">
        <v>#N/A</v>
      </c>
      <c r="GY3" s="106" t="e">
        <f>GR3-GT3</f>
        <v>#N/A</v>
      </c>
      <c r="GZ3" s="106"/>
      <c r="HA3" s="27"/>
      <c r="HB3" s="106" t="s">
        <v>2362</v>
      </c>
      <c r="HC3" s="6" t="s">
        <v>2736</v>
      </c>
      <c r="HD3" s="106" t="s">
        <v>2690</v>
      </c>
      <c r="HF3" t="e">
        <v>#N/A</v>
      </c>
      <c r="HG3" t="e">
        <v>#N/A</v>
      </c>
      <c r="HH3" t="e">
        <v>#N/A</v>
      </c>
      <c r="HI3" t="e">
        <v>#N/A</v>
      </c>
      <c r="HJ3" t="e">
        <v>#N/A</v>
      </c>
      <c r="HK3" t="e">
        <v>#N/A</v>
      </c>
      <c r="HL3" t="e">
        <v>#N/A</v>
      </c>
      <c r="HM3" t="e">
        <v>#N/A</v>
      </c>
      <c r="HN3" t="e">
        <v>#N/A</v>
      </c>
      <c r="HO3" t="e">
        <v>#N/A</v>
      </c>
      <c r="HP3" t="e">
        <v>#N/A</v>
      </c>
      <c r="HQ3" t="e">
        <v>#N/A</v>
      </c>
      <c r="HR3" s="106" t="e">
        <f>HK3-HM3</f>
        <v>#N/A</v>
      </c>
      <c r="HS3" s="106"/>
      <c r="HT3" s="27"/>
      <c r="HU3" s="106" t="s">
        <v>2362</v>
      </c>
      <c r="HV3" s="6" t="s">
        <v>2736</v>
      </c>
      <c r="HW3" s="106" t="s">
        <v>2690</v>
      </c>
      <c r="HY3" t="e">
        <v>#N/A</v>
      </c>
      <c r="IA3" t="e">
        <v>#N/A</v>
      </c>
      <c r="IB3" t="e">
        <v>#N/A</v>
      </c>
      <c r="IC3" t="e">
        <v>#N/A</v>
      </c>
      <c r="ID3" t="e">
        <v>#N/A</v>
      </c>
      <c r="IE3" t="e">
        <v>#N/A</v>
      </c>
      <c r="IF3" t="e">
        <v>#N/A</v>
      </c>
      <c r="IG3" t="e">
        <v>#N/A</v>
      </c>
      <c r="IH3" t="e">
        <v>#N/A</v>
      </c>
      <c r="II3" t="e">
        <v>#N/A</v>
      </c>
      <c r="IJ3" t="e">
        <v>#N/A</v>
      </c>
      <c r="IK3" s="106" t="e">
        <f>ID3-IF3</f>
        <v>#N/A</v>
      </c>
      <c r="IL3" s="106"/>
      <c r="IM3" s="27"/>
      <c r="IN3" s="106" t="s">
        <v>2362</v>
      </c>
      <c r="IO3" s="6" t="s">
        <v>2736</v>
      </c>
      <c r="IP3" s="106" t="s">
        <v>2690</v>
      </c>
      <c r="IR3" t="e">
        <v>#N/A</v>
      </c>
      <c r="IT3" t="e">
        <v>#N/A</v>
      </c>
      <c r="IU3" t="e">
        <v>#N/A</v>
      </c>
      <c r="IV3" t="e">
        <v>#N/A</v>
      </c>
      <c r="IW3" t="e">
        <v>#N/A</v>
      </c>
      <c r="IX3" t="e">
        <v>#N/A</v>
      </c>
      <c r="IY3" t="e">
        <v>#N/A</v>
      </c>
      <c r="IZ3" t="e">
        <v>#N/A</v>
      </c>
      <c r="JA3" t="e">
        <v>#N/A</v>
      </c>
      <c r="JB3" t="e">
        <v>#N/A</v>
      </c>
      <c r="JC3" t="e">
        <v>#N/A</v>
      </c>
      <c r="JD3" s="106" t="e">
        <f>IW3-IY3</f>
        <v>#N/A</v>
      </c>
      <c r="JE3" s="106"/>
      <c r="JF3" s="27"/>
      <c r="JG3" s="106" t="s">
        <v>2362</v>
      </c>
      <c r="JH3" s="6" t="s">
        <v>2884</v>
      </c>
      <c r="JI3" s="106" t="s">
        <v>2690</v>
      </c>
      <c r="JK3" t="e">
        <v>#N/A</v>
      </c>
      <c r="JM3" t="e">
        <v>#N/A</v>
      </c>
      <c r="JN3" t="e">
        <v>#N/A</v>
      </c>
      <c r="JO3" t="e">
        <v>#N/A</v>
      </c>
      <c r="JP3" t="e">
        <v>#N/A</v>
      </c>
      <c r="JQ3" t="e">
        <v>#N/A</v>
      </c>
      <c r="JR3" t="e">
        <v>#N/A</v>
      </c>
      <c r="JS3" t="e">
        <v>#N/A</v>
      </c>
      <c r="JT3" t="e">
        <v>#N/A</v>
      </c>
      <c r="JU3" t="e">
        <v>#N/A</v>
      </c>
      <c r="JV3" t="e">
        <v>#N/A</v>
      </c>
      <c r="JW3" s="106" t="e">
        <f>JP3-JR3</f>
        <v>#N/A</v>
      </c>
      <c r="JX3" s="106"/>
      <c r="JY3" s="27"/>
      <c r="JZ3" s="106" t="s">
        <v>2362</v>
      </c>
      <c r="KA3" s="270" t="s">
        <v>2729</v>
      </c>
      <c r="KB3" s="106" t="s">
        <v>2690</v>
      </c>
      <c r="KD3" s="1">
        <v>0.25511574074074073</v>
      </c>
      <c r="KE3" s="1">
        <v>0.10938657407407408</v>
      </c>
      <c r="KF3" s="1">
        <v>6.9027777777777785E-2</v>
      </c>
      <c r="KG3" s="1">
        <v>7.6689814814814808E-2</v>
      </c>
      <c r="KH3">
        <v>7</v>
      </c>
      <c r="KI3">
        <v>95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 s="106">
        <f>KI3-KK3</f>
        <v>95</v>
      </c>
      <c r="KQ3" s="106"/>
      <c r="KR3" s="27"/>
      <c r="KS3" s="106" t="s">
        <v>2362</v>
      </c>
      <c r="KT3" s="270" t="s">
        <v>2729</v>
      </c>
      <c r="KU3" s="106" t="s">
        <v>2690</v>
      </c>
      <c r="KW3" s="1">
        <v>0.25511574074074073</v>
      </c>
      <c r="KX3" s="1">
        <v>0.10938657407407408</v>
      </c>
      <c r="KY3" s="1">
        <v>6.9027777777777785E-2</v>
      </c>
      <c r="KZ3" s="1">
        <v>7.6689814814814808E-2</v>
      </c>
      <c r="LA3">
        <v>7</v>
      </c>
      <c r="LB3">
        <v>95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 s="106">
        <f>LB3-LD3</f>
        <v>95</v>
      </c>
      <c r="LJ3" s="106"/>
      <c r="LK3" s="27"/>
      <c r="LL3" s="106" t="s">
        <v>2362</v>
      </c>
      <c r="LM3" s="270" t="s">
        <v>2729</v>
      </c>
      <c r="LN3" s="106" t="s">
        <v>2690</v>
      </c>
      <c r="LP3" s="1">
        <v>0.28402777777777777</v>
      </c>
      <c r="LQ3" s="1">
        <v>0.17660879629629631</v>
      </c>
      <c r="LR3" s="1">
        <v>8.5821759259259264E-2</v>
      </c>
      <c r="LS3" s="1">
        <v>2.1585648148148145E-2</v>
      </c>
      <c r="LT3">
        <v>56</v>
      </c>
      <c r="LU3">
        <v>466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 s="106">
        <f>LU3-LW3</f>
        <v>466</v>
      </c>
      <c r="MC3" s="106">
        <v>1067</v>
      </c>
      <c r="MD3" s="27">
        <f t="shared" ref="MD3:MD28" si="0">MB3/MC3*100</f>
        <v>43.673851921274604</v>
      </c>
      <c r="ME3" s="106" t="s">
        <v>2362</v>
      </c>
      <c r="MF3" s="270" t="s">
        <v>2729</v>
      </c>
      <c r="MG3" s="106" t="s">
        <v>2690</v>
      </c>
      <c r="MI3" s="1">
        <v>0.34050925925925929</v>
      </c>
      <c r="MJ3" s="1">
        <v>0.25065972222222221</v>
      </c>
      <c r="MK3" s="1">
        <v>5.1111111111111107E-2</v>
      </c>
      <c r="ML3" s="1">
        <v>3.8726851851851853E-2</v>
      </c>
      <c r="MM3">
        <v>38</v>
      </c>
      <c r="MN3">
        <v>615</v>
      </c>
      <c r="MO3">
        <v>73</v>
      </c>
      <c r="MP3">
        <v>18</v>
      </c>
      <c r="MQ3">
        <v>0</v>
      </c>
      <c r="MR3">
        <v>0</v>
      </c>
      <c r="MS3">
        <v>0</v>
      </c>
      <c r="MT3">
        <v>80.22</v>
      </c>
      <c r="MU3" s="106">
        <f>MN3-MP3</f>
        <v>597</v>
      </c>
      <c r="MV3" s="106">
        <v>1067</v>
      </c>
      <c r="MW3" s="27">
        <f t="shared" ref="MW3:MW9" si="1">MU3/MV3*100</f>
        <v>55.951265229615743</v>
      </c>
      <c r="MX3" s="106" t="s">
        <v>2362</v>
      </c>
      <c r="MY3" s="270" t="s">
        <v>2729</v>
      </c>
      <c r="MZ3" s="106" t="s">
        <v>2690</v>
      </c>
      <c r="NB3" s="1">
        <v>0.42811342592592588</v>
      </c>
      <c r="NC3" s="1">
        <v>0.28820601851851851</v>
      </c>
      <c r="ND3" s="1">
        <v>0.11395833333333333</v>
      </c>
      <c r="NE3" s="1">
        <v>2.5937500000000002E-2</v>
      </c>
      <c r="NF3">
        <v>115</v>
      </c>
      <c r="NG3">
        <v>881</v>
      </c>
      <c r="NH3">
        <v>598</v>
      </c>
      <c r="NI3">
        <v>111</v>
      </c>
      <c r="NJ3">
        <v>0</v>
      </c>
      <c r="NK3">
        <v>0</v>
      </c>
      <c r="NL3">
        <v>0</v>
      </c>
      <c r="NM3">
        <v>84.34</v>
      </c>
      <c r="NN3" s="106">
        <f>NG3-NI3</f>
        <v>770</v>
      </c>
      <c r="NO3" s="106">
        <v>1067</v>
      </c>
      <c r="NP3" s="27">
        <f t="shared" ref="NP3:NP28" si="2">NN3/NO3*100</f>
        <v>72.164948453608247</v>
      </c>
      <c r="NQ3" s="106" t="s">
        <v>2362</v>
      </c>
      <c r="NR3" s="270" t="s">
        <v>2729</v>
      </c>
      <c r="NS3" s="106" t="s">
        <v>2690</v>
      </c>
      <c r="NU3" s="1">
        <v>0.35856481481481484</v>
      </c>
      <c r="NV3" s="1">
        <v>0.28336805555555555</v>
      </c>
      <c r="NW3" s="1">
        <v>5.9479166666666666E-2</v>
      </c>
      <c r="NX3" s="1">
        <v>1.5706018518518518E-2</v>
      </c>
      <c r="NY3">
        <v>139</v>
      </c>
      <c r="NZ3">
        <v>992</v>
      </c>
      <c r="OA3">
        <v>1082</v>
      </c>
      <c r="OB3">
        <v>183</v>
      </c>
      <c r="OC3">
        <v>0</v>
      </c>
      <c r="OD3">
        <v>0</v>
      </c>
      <c r="OE3">
        <v>0</v>
      </c>
      <c r="OF3">
        <v>85.53</v>
      </c>
      <c r="OG3" s="106">
        <f>NZ3-OB3</f>
        <v>809</v>
      </c>
      <c r="OH3" s="106">
        <v>1067</v>
      </c>
      <c r="OI3" s="27">
        <f t="shared" ref="OI3:OI28" si="3">OG3/OH3*100</f>
        <v>75.820056232427362</v>
      </c>
      <c r="OJ3" s="106" t="s">
        <v>2362</v>
      </c>
      <c r="OK3" s="270" t="s">
        <v>2729</v>
      </c>
      <c r="OL3" s="106" t="s">
        <v>2690</v>
      </c>
      <c r="ON3" s="1">
        <v>0.32797453703703705</v>
      </c>
      <c r="OO3" s="1">
        <v>0.28207175925925926</v>
      </c>
      <c r="OP3" s="1">
        <v>3.2777777777777781E-2</v>
      </c>
      <c r="OQ3" s="1">
        <v>1.3113425925925926E-2</v>
      </c>
      <c r="OR3">
        <v>120</v>
      </c>
      <c r="OS3">
        <v>993</v>
      </c>
      <c r="OT3">
        <v>871</v>
      </c>
      <c r="OU3">
        <v>104</v>
      </c>
      <c r="OV3">
        <v>0</v>
      </c>
      <c r="OW3">
        <v>0</v>
      </c>
      <c r="OX3">
        <v>0</v>
      </c>
      <c r="OY3">
        <v>89.33</v>
      </c>
      <c r="OZ3" s="106">
        <f>OS3-OU3</f>
        <v>889</v>
      </c>
      <c r="PA3" s="106">
        <v>1067</v>
      </c>
      <c r="PB3" s="27">
        <f t="shared" ref="PB3:PB28" si="4">OZ3/PA3*100</f>
        <v>83.317713214620426</v>
      </c>
      <c r="PC3" s="106" t="s">
        <v>2362</v>
      </c>
      <c r="PD3" s="270" t="s">
        <v>2729</v>
      </c>
      <c r="PE3" s="106" t="s">
        <v>2690</v>
      </c>
      <c r="PG3" s="1">
        <v>0</v>
      </c>
      <c r="PH3" s="1">
        <v>0</v>
      </c>
      <c r="PI3" s="1">
        <v>0</v>
      </c>
      <c r="PJ3" s="1">
        <v>0</v>
      </c>
      <c r="PK3">
        <v>0</v>
      </c>
      <c r="PL3">
        <v>0</v>
      </c>
      <c r="PM3">
        <v>84</v>
      </c>
      <c r="PN3">
        <v>9</v>
      </c>
      <c r="PO3">
        <v>0</v>
      </c>
      <c r="PP3">
        <v>0</v>
      </c>
      <c r="PQ3">
        <v>0</v>
      </c>
      <c r="PR3">
        <v>90.32</v>
      </c>
      <c r="PS3" s="106">
        <f>PL3-PN3</f>
        <v>-9</v>
      </c>
      <c r="PT3" s="106"/>
      <c r="PU3" s="27"/>
      <c r="PV3" s="106" t="s">
        <v>2362</v>
      </c>
      <c r="PW3" s="270" t="s">
        <v>2729</v>
      </c>
      <c r="PX3" s="106" t="s">
        <v>2690</v>
      </c>
      <c r="PZ3" s="1">
        <v>0</v>
      </c>
      <c r="QA3" s="1">
        <v>0</v>
      </c>
      <c r="QB3" s="1">
        <v>0</v>
      </c>
      <c r="QC3" s="1">
        <v>0</v>
      </c>
      <c r="QD3">
        <v>0</v>
      </c>
      <c r="QE3">
        <v>0</v>
      </c>
      <c r="QF3">
        <v>138</v>
      </c>
      <c r="QG3">
        <v>27</v>
      </c>
      <c r="QH3">
        <v>0</v>
      </c>
      <c r="QI3">
        <v>0</v>
      </c>
      <c r="QJ3">
        <v>0</v>
      </c>
      <c r="QK3">
        <v>83.64</v>
      </c>
      <c r="QL3" s="106">
        <f>QE3-QG3</f>
        <v>-27</v>
      </c>
      <c r="QM3" s="106"/>
      <c r="QN3" s="27"/>
    </row>
    <row r="4" spans="1:456">
      <c r="A4" s="106" t="s">
        <v>2363</v>
      </c>
      <c r="B4" s="6" t="s">
        <v>2736</v>
      </c>
      <c r="C4" s="106" t="s">
        <v>2690</v>
      </c>
      <c r="E4" s="1">
        <v>0.24020833333333333</v>
      </c>
      <c r="F4" s="1">
        <v>0.20314814814814816</v>
      </c>
      <c r="G4" s="1">
        <v>1.59375E-2</v>
      </c>
      <c r="H4" s="1">
        <v>2.1111111111111108E-2</v>
      </c>
      <c r="I4">
        <v>78</v>
      </c>
      <c r="J4">
        <v>549</v>
      </c>
      <c r="K4">
        <v>495</v>
      </c>
      <c r="L4">
        <v>9</v>
      </c>
      <c r="M4">
        <v>0</v>
      </c>
      <c r="N4">
        <v>0</v>
      </c>
      <c r="O4">
        <v>0</v>
      </c>
      <c r="P4">
        <v>98.21</v>
      </c>
      <c r="Q4" s="106">
        <f t="shared" ref="Q4:Q28" si="5">J4-L4</f>
        <v>540</v>
      </c>
      <c r="R4" s="106">
        <v>524</v>
      </c>
      <c r="S4" s="27">
        <f>Q4/R4*100</f>
        <v>103.05343511450383</v>
      </c>
      <c r="T4" s="106" t="s">
        <v>2363</v>
      </c>
      <c r="U4" s="6" t="s">
        <v>2736</v>
      </c>
      <c r="V4" s="106" t="s">
        <v>2690</v>
      </c>
      <c r="X4" s="1">
        <v>0.28458333333333335</v>
      </c>
      <c r="Y4" s="1">
        <v>0.22290509259259259</v>
      </c>
      <c r="Z4" s="1">
        <v>5.3969907407407404E-2</v>
      </c>
      <c r="AA4" s="1">
        <v>7.7083333333333335E-3</v>
      </c>
      <c r="AB4">
        <v>81</v>
      </c>
      <c r="AC4">
        <v>551</v>
      </c>
      <c r="AD4">
        <v>554</v>
      </c>
      <c r="AE4">
        <v>6</v>
      </c>
      <c r="AF4">
        <v>0</v>
      </c>
      <c r="AG4">
        <v>0</v>
      </c>
      <c r="AH4">
        <v>0</v>
      </c>
      <c r="AI4">
        <v>98.93</v>
      </c>
      <c r="AJ4" s="106">
        <f t="shared" ref="AJ4:AJ28" si="6">AC4-AE4</f>
        <v>545</v>
      </c>
      <c r="AK4" s="106">
        <v>524</v>
      </c>
      <c r="AL4" s="27">
        <f>AJ4/AK4*100</f>
        <v>104.00763358778626</v>
      </c>
      <c r="AM4" s="106" t="s">
        <v>2363</v>
      </c>
      <c r="AN4" s="6" t="s">
        <v>2737</v>
      </c>
      <c r="AO4" s="106" t="s">
        <v>2690</v>
      </c>
      <c r="AQ4" s="1">
        <v>6.3032407407407412E-2</v>
      </c>
      <c r="AR4" s="1">
        <v>5.0833333333333335E-2</v>
      </c>
      <c r="AS4" s="1">
        <v>8.4606481481481494E-3</v>
      </c>
      <c r="AT4" s="1">
        <v>3.7268518518518514E-3</v>
      </c>
      <c r="AU4">
        <v>85</v>
      </c>
      <c r="AV4">
        <v>73</v>
      </c>
      <c r="AW4">
        <v>620</v>
      </c>
      <c r="AX4">
        <v>7</v>
      </c>
      <c r="AY4">
        <v>0</v>
      </c>
      <c r="AZ4">
        <v>0</v>
      </c>
      <c r="BA4">
        <v>0</v>
      </c>
      <c r="BB4">
        <v>98.88</v>
      </c>
      <c r="BC4" s="106">
        <f t="shared" ref="BC4:BC28" si="7">AV4-AX4</f>
        <v>66</v>
      </c>
      <c r="BD4" s="106">
        <v>60</v>
      </c>
      <c r="BE4" s="27">
        <f>BC4/BD4*100</f>
        <v>110.00000000000001</v>
      </c>
      <c r="BF4" s="106" t="s">
        <v>2363</v>
      </c>
      <c r="BG4" s="6" t="s">
        <v>2736</v>
      </c>
      <c r="BH4" s="106" t="s">
        <v>2690</v>
      </c>
      <c r="BJ4" s="1">
        <v>0.24124999999999999</v>
      </c>
      <c r="BK4" s="1">
        <v>0.19388888888888889</v>
      </c>
      <c r="BL4" s="1">
        <v>2.4560185185185185E-2</v>
      </c>
      <c r="BM4" s="1">
        <v>2.2789351851851852E-2</v>
      </c>
      <c r="BN4">
        <v>67</v>
      </c>
      <c r="BO4">
        <v>542</v>
      </c>
      <c r="BP4">
        <v>203</v>
      </c>
      <c r="BQ4">
        <v>1</v>
      </c>
      <c r="BR4">
        <v>0</v>
      </c>
      <c r="BS4">
        <v>0</v>
      </c>
      <c r="BT4">
        <v>0</v>
      </c>
      <c r="BU4">
        <v>99.51</v>
      </c>
      <c r="BV4" s="106">
        <f t="shared" ref="BV4:BV28" si="8">BO4-BQ4</f>
        <v>541</v>
      </c>
      <c r="BW4" s="106">
        <v>524</v>
      </c>
      <c r="BX4" s="27">
        <f>BV4/BW4*100</f>
        <v>103.2442748091603</v>
      </c>
      <c r="BY4" s="106" t="s">
        <v>2363</v>
      </c>
      <c r="BZ4" s="6" t="s">
        <v>2736</v>
      </c>
      <c r="CA4" s="106" t="s">
        <v>2690</v>
      </c>
      <c r="CC4" s="1">
        <v>0.2644097222222222</v>
      </c>
      <c r="CD4" s="1">
        <v>0.18820601851851851</v>
      </c>
      <c r="CE4" s="1">
        <v>6.2928240740740743E-2</v>
      </c>
      <c r="CF4" s="1">
        <v>1.3252314814814814E-2</v>
      </c>
      <c r="CG4">
        <v>75</v>
      </c>
      <c r="CH4">
        <v>555</v>
      </c>
      <c r="CI4">
        <v>859</v>
      </c>
      <c r="CJ4">
        <v>28</v>
      </c>
      <c r="CK4">
        <v>0</v>
      </c>
      <c r="CL4">
        <v>0</v>
      </c>
      <c r="CM4">
        <v>0</v>
      </c>
      <c r="CN4">
        <v>96.84</v>
      </c>
      <c r="CO4" s="106">
        <f t="shared" ref="CO4:CO28" si="9">CH4-CJ4</f>
        <v>527</v>
      </c>
      <c r="CP4" s="106">
        <v>524</v>
      </c>
      <c r="CQ4" s="27">
        <f>CO4/CP4*100</f>
        <v>100.57251908396947</v>
      </c>
      <c r="CR4" s="106" t="s">
        <v>2363</v>
      </c>
      <c r="CS4" s="6" t="s">
        <v>2736</v>
      </c>
      <c r="CT4" s="106" t="s">
        <v>2690</v>
      </c>
      <c r="CV4" s="1">
        <v>0.29532407407407407</v>
      </c>
      <c r="CW4" s="1">
        <v>0.21146990740740743</v>
      </c>
      <c r="CX4" s="1">
        <v>6.8020833333333336E-2</v>
      </c>
      <c r="CY4" s="1">
        <v>1.5821759259259261E-2</v>
      </c>
      <c r="CZ4">
        <v>77</v>
      </c>
      <c r="DA4">
        <v>551</v>
      </c>
      <c r="DB4">
        <v>539</v>
      </c>
      <c r="DC4">
        <v>9</v>
      </c>
      <c r="DD4">
        <v>0</v>
      </c>
      <c r="DE4">
        <v>0</v>
      </c>
      <c r="DF4">
        <v>0</v>
      </c>
      <c r="DG4">
        <v>98.36</v>
      </c>
      <c r="DH4" s="106">
        <f t="shared" ref="DH4:DH28" si="10">DA4-DC4</f>
        <v>542</v>
      </c>
      <c r="DI4" s="106">
        <v>524</v>
      </c>
      <c r="DJ4" s="27">
        <f>DH4/DI4*100</f>
        <v>103.43511450381679</v>
      </c>
      <c r="DK4" s="106" t="s">
        <v>2363</v>
      </c>
      <c r="DL4" s="6" t="s">
        <v>2736</v>
      </c>
      <c r="DM4" s="106" t="s">
        <v>2690</v>
      </c>
      <c r="DO4" s="1">
        <v>0.29532407407407407</v>
      </c>
      <c r="DP4" s="1">
        <v>0.21146990740740743</v>
      </c>
      <c r="DQ4" s="1">
        <v>6.8020833333333336E-2</v>
      </c>
      <c r="DR4" s="1">
        <v>1.5821759259259261E-2</v>
      </c>
      <c r="DS4">
        <v>77</v>
      </c>
      <c r="DT4">
        <v>551</v>
      </c>
      <c r="DU4">
        <v>561</v>
      </c>
      <c r="DV4">
        <v>9</v>
      </c>
      <c r="DW4">
        <v>0</v>
      </c>
      <c r="DX4">
        <v>0</v>
      </c>
      <c r="DY4">
        <v>0</v>
      </c>
      <c r="DZ4">
        <v>98.42</v>
      </c>
      <c r="EA4" s="106">
        <f t="shared" ref="EA4:EA28" si="11">DT4-DV4</f>
        <v>542</v>
      </c>
      <c r="EB4" s="106">
        <v>524</v>
      </c>
      <c r="EC4" s="27">
        <f>EA4/EB4*100</f>
        <v>103.43511450381679</v>
      </c>
      <c r="ED4" s="106" t="s">
        <v>2363</v>
      </c>
      <c r="EE4" s="6" t="s">
        <v>2736</v>
      </c>
      <c r="EF4" s="106" t="s">
        <v>2690</v>
      </c>
      <c r="EH4" s="1">
        <v>0.29821759259259256</v>
      </c>
      <c r="EI4" s="1">
        <v>0.20637731481481481</v>
      </c>
      <c r="EJ4" s="1">
        <v>7.3206018518518517E-2</v>
      </c>
      <c r="EK4" s="1">
        <v>1.8634259259259257E-2</v>
      </c>
      <c r="EL4">
        <v>56</v>
      </c>
      <c r="EM4">
        <v>533</v>
      </c>
      <c r="EN4">
        <v>527</v>
      </c>
      <c r="EO4">
        <v>9</v>
      </c>
      <c r="EP4">
        <v>0</v>
      </c>
      <c r="EQ4">
        <v>0</v>
      </c>
      <c r="ER4">
        <v>0</v>
      </c>
      <c r="ES4">
        <v>98.32</v>
      </c>
      <c r="ET4" s="106">
        <f t="shared" ref="ET4:ET28" si="12">EM4-EO4</f>
        <v>524</v>
      </c>
      <c r="EU4" s="106">
        <v>524</v>
      </c>
      <c r="EV4" s="27">
        <f>ET4/EU4*100</f>
        <v>100</v>
      </c>
      <c r="EW4" s="106" t="s">
        <v>2363</v>
      </c>
      <c r="EX4" s="6" t="s">
        <v>2736</v>
      </c>
      <c r="EY4" s="106" t="s">
        <v>2690</v>
      </c>
      <c r="FA4" s="1">
        <v>0.2862615740740741</v>
      </c>
      <c r="FB4" s="1">
        <v>0.20506944444444444</v>
      </c>
      <c r="FC4" s="1">
        <v>6.6608796296296291E-2</v>
      </c>
      <c r="FD4" s="1">
        <v>1.4571759259259258E-2</v>
      </c>
      <c r="FE4">
        <v>55</v>
      </c>
      <c r="FF4">
        <v>571</v>
      </c>
      <c r="FG4">
        <v>578</v>
      </c>
      <c r="FH4">
        <v>3</v>
      </c>
      <c r="FI4">
        <v>0</v>
      </c>
      <c r="FJ4">
        <v>0</v>
      </c>
      <c r="FK4">
        <v>0</v>
      </c>
      <c r="FL4">
        <v>99.48</v>
      </c>
      <c r="FM4" s="106">
        <f t="shared" ref="FM4:FM28" si="13">FF4-FH4</f>
        <v>568</v>
      </c>
      <c r="FN4" s="106">
        <v>524</v>
      </c>
      <c r="FO4" s="27">
        <f>FM4/FN4*100</f>
        <v>108.3969465648855</v>
      </c>
      <c r="FP4" s="106" t="s">
        <v>2363</v>
      </c>
      <c r="FQ4" s="6" t="s">
        <v>2736</v>
      </c>
      <c r="FR4" s="106" t="s">
        <v>2690</v>
      </c>
      <c r="FT4" s="1">
        <v>0.26768518518518519</v>
      </c>
      <c r="FU4" s="1">
        <v>0.20043981481481479</v>
      </c>
      <c r="FV4" s="1">
        <v>5.4004629629629632E-2</v>
      </c>
      <c r="FW4" s="1">
        <v>1.3229166666666667E-2</v>
      </c>
      <c r="FX4">
        <v>57</v>
      </c>
      <c r="FY4">
        <v>559</v>
      </c>
      <c r="FZ4">
        <v>551</v>
      </c>
      <c r="GA4">
        <v>8</v>
      </c>
      <c r="GB4">
        <v>0</v>
      </c>
      <c r="GC4">
        <v>0</v>
      </c>
      <c r="GD4">
        <v>0</v>
      </c>
      <c r="GE4">
        <v>98.57</v>
      </c>
      <c r="GF4" s="106">
        <f t="shared" ref="GF4:GF28" si="14">FY4-GA4</f>
        <v>551</v>
      </c>
      <c r="GG4" s="106">
        <v>524</v>
      </c>
      <c r="GH4" s="27">
        <f>GF4/GG4*100</f>
        <v>105.15267175572518</v>
      </c>
      <c r="GI4" s="106" t="s">
        <v>2363</v>
      </c>
      <c r="GJ4" s="6" t="s">
        <v>2736</v>
      </c>
      <c r="GK4" s="106" t="s">
        <v>2690</v>
      </c>
      <c r="GM4" s="1">
        <v>0.22538194444444445</v>
      </c>
      <c r="GN4" s="1">
        <v>0.18238425925925927</v>
      </c>
      <c r="GO4" s="1">
        <v>2.6192129629629631E-2</v>
      </c>
      <c r="GP4" s="1">
        <v>1.6793981481481483E-2</v>
      </c>
      <c r="GQ4">
        <v>87</v>
      </c>
      <c r="GR4">
        <v>544</v>
      </c>
      <c r="GS4">
        <v>539</v>
      </c>
      <c r="GT4">
        <v>6</v>
      </c>
      <c r="GU4">
        <v>0</v>
      </c>
      <c r="GV4">
        <v>0</v>
      </c>
      <c r="GW4">
        <v>0</v>
      </c>
      <c r="GX4">
        <v>98.9</v>
      </c>
      <c r="GY4" s="106">
        <f t="shared" ref="GY4:GY28" si="15">GR4-GT4</f>
        <v>538</v>
      </c>
      <c r="GZ4" s="106">
        <v>524</v>
      </c>
      <c r="HA4" s="27">
        <f>GY4/GZ4*100</f>
        <v>102.67175572519085</v>
      </c>
      <c r="HB4" s="106" t="s">
        <v>2363</v>
      </c>
      <c r="HC4" s="6" t="s">
        <v>2736</v>
      </c>
      <c r="HD4" s="106" t="s">
        <v>2690</v>
      </c>
      <c r="HF4" s="1">
        <v>0.22538194444444445</v>
      </c>
      <c r="HG4" s="1">
        <v>0.18238425925925927</v>
      </c>
      <c r="HH4" s="1">
        <v>2.6192129629629631E-2</v>
      </c>
      <c r="HI4" s="1">
        <v>1.6793981481481483E-2</v>
      </c>
      <c r="HJ4">
        <v>87</v>
      </c>
      <c r="HK4">
        <v>544</v>
      </c>
      <c r="HL4">
        <v>539</v>
      </c>
      <c r="HM4">
        <v>6</v>
      </c>
      <c r="HN4">
        <v>0</v>
      </c>
      <c r="HO4">
        <v>0</v>
      </c>
      <c r="HP4">
        <v>0</v>
      </c>
      <c r="HQ4">
        <v>98.9</v>
      </c>
      <c r="HR4" s="106">
        <f t="shared" ref="HR4:HR28" si="16">HK4-HM4</f>
        <v>538</v>
      </c>
      <c r="HS4" s="106">
        <v>524</v>
      </c>
      <c r="HT4" s="27">
        <f>HR4/HS4*100</f>
        <v>102.67175572519085</v>
      </c>
      <c r="HU4" s="106" t="s">
        <v>2363</v>
      </c>
      <c r="HV4" s="6" t="s">
        <v>2736</v>
      </c>
      <c r="HW4" s="106" t="s">
        <v>2690</v>
      </c>
      <c r="HY4" s="1">
        <v>0.25109953703703702</v>
      </c>
      <c r="HZ4" s="1">
        <v>0.20508101851851854</v>
      </c>
      <c r="IA4" s="1">
        <v>3.3969907407407407E-2</v>
      </c>
      <c r="IB4" s="1">
        <v>1.2037037037037035E-2</v>
      </c>
      <c r="IC4">
        <v>112</v>
      </c>
      <c r="ID4">
        <v>455</v>
      </c>
      <c r="IE4">
        <v>15</v>
      </c>
      <c r="IF4">
        <v>3</v>
      </c>
      <c r="IG4">
        <v>0</v>
      </c>
      <c r="IH4">
        <v>0</v>
      </c>
      <c r="II4">
        <v>0</v>
      </c>
      <c r="IJ4">
        <v>83.33</v>
      </c>
      <c r="IK4" s="106">
        <f t="shared" ref="IK4:IK28" si="17">ID4-IF4</f>
        <v>452</v>
      </c>
      <c r="IL4" s="106">
        <v>422</v>
      </c>
      <c r="IM4" s="27">
        <f>IK4/IL4*100</f>
        <v>107.10900473933648</v>
      </c>
      <c r="IN4" s="106" t="s">
        <v>2363</v>
      </c>
      <c r="IO4" s="6" t="s">
        <v>2736</v>
      </c>
      <c r="IP4" s="106" t="s">
        <v>2690</v>
      </c>
      <c r="IR4" s="1">
        <v>0.1666087962962963</v>
      </c>
      <c r="IS4" s="1">
        <v>0.12118055555555556</v>
      </c>
      <c r="IT4" s="1">
        <v>3.9722222222222221E-2</v>
      </c>
      <c r="IU4" s="1">
        <v>5.6944444444444438E-3</v>
      </c>
      <c r="IV4">
        <v>36</v>
      </c>
      <c r="IW4">
        <v>306</v>
      </c>
      <c r="IX4">
        <v>560</v>
      </c>
      <c r="IY4">
        <v>13</v>
      </c>
      <c r="IZ4">
        <v>0</v>
      </c>
      <c r="JA4">
        <v>0</v>
      </c>
      <c r="JB4">
        <v>0</v>
      </c>
      <c r="JC4">
        <v>97.73</v>
      </c>
      <c r="JD4" s="106">
        <f t="shared" ref="JD4:JD28" si="18">IW4-IY4</f>
        <v>293</v>
      </c>
      <c r="JE4" s="106">
        <v>262</v>
      </c>
      <c r="JF4" s="27">
        <f>JD4/JE4*100</f>
        <v>111.83206106870229</v>
      </c>
      <c r="JG4" s="106" t="s">
        <v>2363</v>
      </c>
      <c r="JH4" s="6" t="s">
        <v>2884</v>
      </c>
      <c r="JI4" s="106" t="s">
        <v>2690</v>
      </c>
      <c r="JK4" s="1">
        <v>0.21657407407407406</v>
      </c>
      <c r="JL4" s="1">
        <v>0.16466435185185185</v>
      </c>
      <c r="JM4" s="1">
        <v>4.2164351851851856E-2</v>
      </c>
      <c r="JN4" s="1">
        <v>9.7222222222222224E-3</v>
      </c>
      <c r="JO4">
        <v>23</v>
      </c>
      <c r="JP4">
        <v>290</v>
      </c>
      <c r="JQ4">
        <v>185</v>
      </c>
      <c r="JR4">
        <v>8</v>
      </c>
      <c r="JS4">
        <v>0</v>
      </c>
      <c r="JT4">
        <v>0</v>
      </c>
      <c r="JU4">
        <v>0</v>
      </c>
      <c r="JV4">
        <v>95.85</v>
      </c>
      <c r="JW4" s="106">
        <f t="shared" ref="JW4:JW28" si="19">JP4-JR4</f>
        <v>282</v>
      </c>
      <c r="JX4" s="106"/>
      <c r="JY4" s="27"/>
      <c r="JZ4" s="106" t="s">
        <v>2363</v>
      </c>
      <c r="KA4" s="270" t="s">
        <v>2729</v>
      </c>
      <c r="KB4" s="106" t="s">
        <v>2690</v>
      </c>
      <c r="KC4">
        <v>4</v>
      </c>
      <c r="KD4" s="1">
        <v>0.31236111111111114</v>
      </c>
      <c r="KE4" s="1">
        <v>0.22850694444444444</v>
      </c>
      <c r="KF4" s="1">
        <v>7.1331018518518516E-2</v>
      </c>
      <c r="KG4" s="1">
        <v>1.2511574074074073E-2</v>
      </c>
      <c r="KH4">
        <v>17</v>
      </c>
      <c r="KI4">
        <v>554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 s="106">
        <f t="shared" ref="KP4:KP28" si="20">KI4-KK4</f>
        <v>554</v>
      </c>
      <c r="KQ4" s="106">
        <v>266</v>
      </c>
      <c r="KR4" s="27">
        <f t="shared" ref="KR4:KR25" si="21">KP4/KQ4*100</f>
        <v>208.27067669172931</v>
      </c>
      <c r="KS4" s="106" t="s">
        <v>2363</v>
      </c>
      <c r="KT4" s="270" t="s">
        <v>2729</v>
      </c>
      <c r="KU4" s="106" t="s">
        <v>2690</v>
      </c>
      <c r="KV4">
        <v>4</v>
      </c>
      <c r="KW4" s="1">
        <v>0.31236111111111114</v>
      </c>
      <c r="KX4" s="1">
        <v>0.22850694444444444</v>
      </c>
      <c r="KY4" s="1">
        <v>7.1331018518518516E-2</v>
      </c>
      <c r="KZ4" s="1">
        <v>1.2511574074074073E-2</v>
      </c>
      <c r="LA4">
        <v>17</v>
      </c>
      <c r="LB4">
        <v>554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 s="106">
        <f t="shared" ref="LI4:LI28" si="22">LB4-LD4</f>
        <v>554</v>
      </c>
      <c r="LJ4" s="106">
        <v>266</v>
      </c>
      <c r="LK4" s="27">
        <f>LI4/LJ4*100</f>
        <v>208.27067669172931</v>
      </c>
      <c r="LL4" s="106" t="s">
        <v>2363</v>
      </c>
      <c r="LM4" s="270" t="s">
        <v>2729</v>
      </c>
      <c r="LN4" s="106" t="s">
        <v>2690</v>
      </c>
      <c r="LP4" s="1">
        <v>0.33765046296296292</v>
      </c>
      <c r="LQ4" s="1">
        <v>0.24623842592592593</v>
      </c>
      <c r="LR4" s="1">
        <v>5.2337962962962968E-2</v>
      </c>
      <c r="LS4" s="1">
        <v>3.9050925925925926E-2</v>
      </c>
      <c r="LT4">
        <v>52</v>
      </c>
      <c r="LU4">
        <v>588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 s="106">
        <f t="shared" ref="MB4:MB28" si="23">LU4-LW4</f>
        <v>588</v>
      </c>
      <c r="MC4" s="106">
        <v>1067</v>
      </c>
      <c r="MD4" s="27">
        <f t="shared" si="0"/>
        <v>55.107778819119027</v>
      </c>
      <c r="ME4" s="106" t="s">
        <v>2363</v>
      </c>
      <c r="MF4" s="270" t="s">
        <v>2729</v>
      </c>
      <c r="MG4" s="106" t="s">
        <v>2690</v>
      </c>
      <c r="MI4" s="1">
        <v>0.49458333333333332</v>
      </c>
      <c r="MJ4" s="1">
        <v>0.36930555555555555</v>
      </c>
      <c r="MK4" s="1">
        <v>9.3506944444444448E-2</v>
      </c>
      <c r="ML4" s="1">
        <v>3.1759259259259258E-2</v>
      </c>
      <c r="MM4">
        <v>81</v>
      </c>
      <c r="MN4">
        <v>973</v>
      </c>
      <c r="MO4">
        <v>591</v>
      </c>
      <c r="MP4">
        <v>54</v>
      </c>
      <c r="MQ4">
        <v>0</v>
      </c>
      <c r="MR4">
        <v>0</v>
      </c>
      <c r="MS4">
        <v>0</v>
      </c>
      <c r="MT4">
        <v>91.63</v>
      </c>
      <c r="MU4" s="106">
        <f t="shared" ref="MU4:MU28" si="24">MN4-MP4</f>
        <v>919</v>
      </c>
      <c r="MV4" s="106">
        <v>1067</v>
      </c>
      <c r="MW4" s="27">
        <f t="shared" si="1"/>
        <v>86.129334582942832</v>
      </c>
      <c r="MX4" s="106" t="s">
        <v>2363</v>
      </c>
      <c r="MY4" s="270" t="s">
        <v>2729</v>
      </c>
      <c r="MZ4" s="106" t="s">
        <v>2690</v>
      </c>
      <c r="NB4" s="1">
        <v>0.53274305555555557</v>
      </c>
      <c r="NC4" s="1">
        <v>0.30197916666666663</v>
      </c>
      <c r="ND4" s="1">
        <v>0.12487268518518518</v>
      </c>
      <c r="NE4" s="1">
        <v>0.10586805555555556</v>
      </c>
      <c r="NF4">
        <v>126</v>
      </c>
      <c r="NG4">
        <v>880</v>
      </c>
      <c r="NH4">
        <v>821</v>
      </c>
      <c r="NI4">
        <v>159</v>
      </c>
      <c r="NJ4">
        <v>0</v>
      </c>
      <c r="NK4">
        <v>0</v>
      </c>
      <c r="NL4">
        <v>0</v>
      </c>
      <c r="NM4">
        <v>83.78</v>
      </c>
      <c r="NN4" s="106">
        <f t="shared" ref="NN4:NN28" si="25">NG4-NI4</f>
        <v>721</v>
      </c>
      <c r="NO4" s="106">
        <v>1067</v>
      </c>
      <c r="NP4" s="27">
        <f t="shared" si="2"/>
        <v>67.572633552014992</v>
      </c>
      <c r="NQ4" s="106" t="s">
        <v>2363</v>
      </c>
      <c r="NR4" s="270" t="s">
        <v>2729</v>
      </c>
      <c r="NS4" s="106" t="s">
        <v>2690</v>
      </c>
      <c r="NU4" s="1">
        <v>0.44050925925925927</v>
      </c>
      <c r="NV4" s="1">
        <v>0.32613425925925926</v>
      </c>
      <c r="NW4" s="1">
        <v>9.8159722222222232E-2</v>
      </c>
      <c r="NX4" s="1">
        <v>1.621527777777778E-2</v>
      </c>
      <c r="NY4">
        <v>120</v>
      </c>
      <c r="NZ4">
        <v>1134</v>
      </c>
      <c r="OA4">
        <v>959</v>
      </c>
      <c r="OB4">
        <v>141</v>
      </c>
      <c r="OC4">
        <v>0</v>
      </c>
      <c r="OD4">
        <v>0</v>
      </c>
      <c r="OE4">
        <v>0</v>
      </c>
      <c r="OF4">
        <v>87.18</v>
      </c>
      <c r="OG4" s="106">
        <f t="shared" ref="OG4:OG28" si="26">NZ4-OB4</f>
        <v>993</v>
      </c>
      <c r="OH4" s="106">
        <v>1067</v>
      </c>
      <c r="OI4" s="27">
        <f t="shared" si="3"/>
        <v>93.064667291471409</v>
      </c>
      <c r="OJ4" s="106" t="s">
        <v>2363</v>
      </c>
      <c r="OK4" s="270" t="s">
        <v>2729</v>
      </c>
      <c r="OL4" s="106" t="s">
        <v>2690</v>
      </c>
      <c r="ON4" s="1">
        <v>0</v>
      </c>
      <c r="OO4" s="1">
        <v>0</v>
      </c>
      <c r="OP4" s="1">
        <v>0</v>
      </c>
      <c r="OQ4" s="1">
        <v>0</v>
      </c>
      <c r="OR4">
        <v>0</v>
      </c>
      <c r="OS4">
        <v>0</v>
      </c>
      <c r="OT4">
        <v>1305</v>
      </c>
      <c r="OU4">
        <v>130</v>
      </c>
      <c r="OV4">
        <v>0</v>
      </c>
      <c r="OW4">
        <v>0</v>
      </c>
      <c r="OX4">
        <v>0</v>
      </c>
      <c r="OY4">
        <v>90.94</v>
      </c>
      <c r="OZ4" s="106">
        <f t="shared" ref="OZ4:OZ28" si="27">OS4-OU4</f>
        <v>-130</v>
      </c>
      <c r="PA4" s="106"/>
      <c r="PB4" s="27"/>
      <c r="PC4" s="106" t="s">
        <v>2363</v>
      </c>
      <c r="PD4" s="270" t="s">
        <v>2729</v>
      </c>
      <c r="PE4" s="106" t="s">
        <v>2690</v>
      </c>
      <c r="PG4" s="1">
        <v>0</v>
      </c>
      <c r="PH4" s="1">
        <v>0</v>
      </c>
      <c r="PI4" s="1">
        <v>0</v>
      </c>
      <c r="PJ4" s="1">
        <v>0</v>
      </c>
      <c r="PK4">
        <v>0</v>
      </c>
      <c r="PL4">
        <v>0</v>
      </c>
      <c r="PM4">
        <v>59</v>
      </c>
      <c r="PN4">
        <v>9</v>
      </c>
      <c r="PO4">
        <v>0</v>
      </c>
      <c r="PP4">
        <v>0</v>
      </c>
      <c r="PQ4">
        <v>0</v>
      </c>
      <c r="PR4">
        <v>86.76</v>
      </c>
      <c r="PS4" s="106">
        <f t="shared" ref="PS4:PS28" si="28">PL4-PN4</f>
        <v>-9</v>
      </c>
      <c r="PT4" s="106"/>
      <c r="PU4" s="27"/>
      <c r="PV4" s="106" t="s">
        <v>2363</v>
      </c>
      <c r="PW4" s="270" t="s">
        <v>2729</v>
      </c>
      <c r="PX4" s="106" t="s">
        <v>2690</v>
      </c>
      <c r="PZ4" s="1">
        <v>6.8622685185185189E-2</v>
      </c>
      <c r="QA4" s="1">
        <v>4.9756944444444444E-2</v>
      </c>
      <c r="QB4" s="1">
        <v>1.4236111111111111E-2</v>
      </c>
      <c r="QC4" s="1">
        <v>4.6180555555555558E-3</v>
      </c>
      <c r="QD4">
        <v>44</v>
      </c>
      <c r="QE4">
        <v>180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 s="106">
        <f t="shared" ref="QL4:QL28" si="29">QE4-QG4</f>
        <v>180</v>
      </c>
      <c r="QM4" s="106"/>
      <c r="QN4" s="27"/>
    </row>
    <row r="5" spans="1:456">
      <c r="A5" s="106" t="s">
        <v>473</v>
      </c>
      <c r="B5" s="6" t="s">
        <v>2736</v>
      </c>
      <c r="C5" s="106" t="s">
        <v>2690</v>
      </c>
      <c r="E5" s="1">
        <v>0.3503472222222222</v>
      </c>
      <c r="F5" s="1">
        <v>0.26709490740740743</v>
      </c>
      <c r="G5" s="1">
        <v>1.9432870370370371E-2</v>
      </c>
      <c r="H5" s="1">
        <v>6.3807870370370376E-2</v>
      </c>
      <c r="I5">
        <v>103</v>
      </c>
      <c r="J5">
        <v>543</v>
      </c>
      <c r="K5">
        <v>490</v>
      </c>
      <c r="L5">
        <v>11</v>
      </c>
      <c r="M5">
        <v>0</v>
      </c>
      <c r="N5">
        <v>0</v>
      </c>
      <c r="O5">
        <v>0</v>
      </c>
      <c r="P5">
        <v>97.8</v>
      </c>
      <c r="Q5" s="106">
        <f t="shared" si="5"/>
        <v>532</v>
      </c>
      <c r="R5" s="106">
        <v>524</v>
      </c>
      <c r="S5" s="27">
        <f t="shared" ref="S5:S27" si="30">Q5/R5*100</f>
        <v>101.52671755725191</v>
      </c>
      <c r="T5" s="106" t="s">
        <v>473</v>
      </c>
      <c r="U5" s="6" t="s">
        <v>2736</v>
      </c>
      <c r="V5" s="106" t="s">
        <v>2690</v>
      </c>
      <c r="X5" s="1">
        <v>0.29900462962962965</v>
      </c>
      <c r="Y5" s="1">
        <v>0.23878472222222222</v>
      </c>
      <c r="Z5" s="1">
        <v>6.076388888888889E-3</v>
      </c>
      <c r="AA5" s="1">
        <v>5.4131944444444441E-2</v>
      </c>
      <c r="AB5">
        <v>77</v>
      </c>
      <c r="AC5">
        <v>454</v>
      </c>
      <c r="AD5">
        <v>473</v>
      </c>
      <c r="AE5">
        <v>15</v>
      </c>
      <c r="AF5">
        <v>0</v>
      </c>
      <c r="AG5">
        <v>0</v>
      </c>
      <c r="AH5">
        <v>0</v>
      </c>
      <c r="AI5">
        <v>96.93</v>
      </c>
      <c r="AJ5" s="106">
        <f t="shared" si="6"/>
        <v>439</v>
      </c>
      <c r="AK5" s="106">
        <v>433</v>
      </c>
      <c r="AL5" s="27">
        <f t="shared" ref="AL5" si="31">AJ5/AK5*100</f>
        <v>101.38568129330254</v>
      </c>
      <c r="AM5" s="106" t="s">
        <v>473</v>
      </c>
      <c r="AN5" s="6" t="s">
        <v>2737</v>
      </c>
      <c r="AO5" s="106" t="s">
        <v>2690</v>
      </c>
      <c r="AQ5" s="1">
        <v>6.9618055555555558E-2</v>
      </c>
      <c r="AR5" s="1">
        <v>5.2280092592592593E-2</v>
      </c>
      <c r="AS5" s="1">
        <v>8.2523148148148148E-3</v>
      </c>
      <c r="AT5" s="1">
        <v>9.0740740740740729E-3</v>
      </c>
      <c r="AU5">
        <v>34</v>
      </c>
      <c r="AV5">
        <v>95</v>
      </c>
      <c r="AW5">
        <v>588</v>
      </c>
      <c r="AX5">
        <v>11</v>
      </c>
      <c r="AY5">
        <v>0</v>
      </c>
      <c r="AZ5">
        <v>0</v>
      </c>
      <c r="BA5">
        <v>0</v>
      </c>
      <c r="BB5">
        <v>98.16</v>
      </c>
      <c r="BC5" s="106">
        <f t="shared" si="7"/>
        <v>84</v>
      </c>
      <c r="BD5" s="106">
        <v>80</v>
      </c>
      <c r="BE5" s="27">
        <f t="shared" ref="BE5:BE8" si="32">BC5/BD5*100</f>
        <v>105</v>
      </c>
      <c r="BF5" s="106" t="s">
        <v>473</v>
      </c>
      <c r="BG5" s="6" t="s">
        <v>2736</v>
      </c>
      <c r="BH5" s="106" t="s">
        <v>2690</v>
      </c>
      <c r="BJ5" s="1">
        <v>0.44167824074074075</v>
      </c>
      <c r="BK5" s="1">
        <v>0.28060185185185188</v>
      </c>
      <c r="BL5" s="1">
        <v>8.6574074074074081E-2</v>
      </c>
      <c r="BM5" s="1">
        <v>7.4490740740740746E-2</v>
      </c>
      <c r="BN5">
        <v>82</v>
      </c>
      <c r="BO5">
        <v>532</v>
      </c>
      <c r="BP5">
        <v>202</v>
      </c>
      <c r="BQ5">
        <v>14</v>
      </c>
      <c r="BR5">
        <v>0</v>
      </c>
      <c r="BS5">
        <v>0</v>
      </c>
      <c r="BT5">
        <v>0</v>
      </c>
      <c r="BU5">
        <v>93.52</v>
      </c>
      <c r="BV5" s="106">
        <f t="shared" si="8"/>
        <v>518</v>
      </c>
      <c r="BW5" s="106">
        <v>524</v>
      </c>
      <c r="BX5" s="27">
        <f t="shared" ref="BX5:BX16" si="33">BV5/BW5*100</f>
        <v>98.854961832061079</v>
      </c>
      <c r="BY5" s="106" t="s">
        <v>473</v>
      </c>
      <c r="BZ5" s="6" t="s">
        <v>2736</v>
      </c>
      <c r="CA5" s="106" t="s">
        <v>2690</v>
      </c>
      <c r="CC5" s="1">
        <v>0.29368055555555556</v>
      </c>
      <c r="CD5" s="1">
        <v>0.18061342592592591</v>
      </c>
      <c r="CE5" s="1">
        <v>1.954861111111111E-2</v>
      </c>
      <c r="CF5" s="1">
        <v>9.3518518518518515E-2</v>
      </c>
      <c r="CG5">
        <v>54</v>
      </c>
      <c r="CH5">
        <v>344</v>
      </c>
      <c r="CI5">
        <v>567</v>
      </c>
      <c r="CJ5">
        <v>9</v>
      </c>
      <c r="CK5">
        <v>0</v>
      </c>
      <c r="CL5">
        <v>0</v>
      </c>
      <c r="CM5">
        <v>0</v>
      </c>
      <c r="CN5">
        <v>98.44</v>
      </c>
      <c r="CO5" s="106">
        <f t="shared" si="9"/>
        <v>335</v>
      </c>
      <c r="CP5" s="106">
        <v>524</v>
      </c>
      <c r="CQ5" s="27">
        <f t="shared" ref="CQ5:CQ9" si="34">CO5/CP5*100</f>
        <v>63.931297709923662</v>
      </c>
      <c r="CR5" s="106" t="s">
        <v>473</v>
      </c>
      <c r="CS5" s="6" t="s">
        <v>2736</v>
      </c>
      <c r="CT5" s="106" t="s">
        <v>2690</v>
      </c>
      <c r="CV5" s="1">
        <v>0.41692129629629626</v>
      </c>
      <c r="CW5" s="1">
        <v>0.24706018518518516</v>
      </c>
      <c r="CX5" s="1">
        <v>9.4664351851851847E-2</v>
      </c>
      <c r="CY5" s="1">
        <v>7.5196759259259269E-2</v>
      </c>
      <c r="CZ5">
        <v>92</v>
      </c>
      <c r="DA5">
        <v>512</v>
      </c>
      <c r="DB5">
        <v>567</v>
      </c>
      <c r="DC5">
        <v>23</v>
      </c>
      <c r="DD5">
        <v>0</v>
      </c>
      <c r="DE5">
        <v>0</v>
      </c>
      <c r="DF5">
        <v>0</v>
      </c>
      <c r="DG5">
        <v>96.1</v>
      </c>
      <c r="DH5" s="106">
        <f t="shared" si="10"/>
        <v>489</v>
      </c>
      <c r="DI5" s="106">
        <v>524</v>
      </c>
      <c r="DJ5" s="27">
        <f t="shared" ref="DJ5:DJ11" si="35">DH5/DI5*100</f>
        <v>93.320610687022892</v>
      </c>
      <c r="DK5" s="106" t="s">
        <v>473</v>
      </c>
      <c r="DL5" s="6" t="s">
        <v>2736</v>
      </c>
      <c r="DM5" s="106" t="s">
        <v>2690</v>
      </c>
      <c r="DO5" s="1">
        <v>0.58318287037037042</v>
      </c>
      <c r="DP5" s="1">
        <v>0.38975694444444442</v>
      </c>
      <c r="DQ5" s="1">
        <v>9.5381944444444436E-2</v>
      </c>
      <c r="DR5" s="1">
        <v>9.8032407407407415E-2</v>
      </c>
      <c r="DS5">
        <v>136</v>
      </c>
      <c r="DT5">
        <v>747</v>
      </c>
      <c r="DU5">
        <v>613</v>
      </c>
      <c r="DV5">
        <v>26</v>
      </c>
      <c r="DW5">
        <v>0</v>
      </c>
      <c r="DX5">
        <v>0</v>
      </c>
      <c r="DY5">
        <v>0</v>
      </c>
      <c r="DZ5">
        <v>95.93</v>
      </c>
      <c r="EA5" s="106">
        <f t="shared" si="11"/>
        <v>721</v>
      </c>
      <c r="EB5" s="106">
        <v>524</v>
      </c>
      <c r="EC5" s="27">
        <f t="shared" ref="EC5:EC20" si="36">EA5/EB5*100</f>
        <v>137.59541984732823</v>
      </c>
      <c r="ED5" s="106" t="s">
        <v>473</v>
      </c>
      <c r="EE5" s="6" t="s">
        <v>2736</v>
      </c>
      <c r="EF5" s="106" t="s">
        <v>2690</v>
      </c>
      <c r="EH5" s="1">
        <v>0.33307870370370368</v>
      </c>
      <c r="EI5" s="1">
        <v>0.21188657407407407</v>
      </c>
      <c r="EJ5" s="1">
        <v>7.2986111111111113E-2</v>
      </c>
      <c r="EK5" s="1">
        <v>4.8194444444444449E-2</v>
      </c>
      <c r="EL5">
        <v>62</v>
      </c>
      <c r="EM5">
        <v>537</v>
      </c>
      <c r="EN5">
        <v>779</v>
      </c>
      <c r="EO5">
        <v>12</v>
      </c>
      <c r="EP5">
        <v>0</v>
      </c>
      <c r="EQ5">
        <v>0</v>
      </c>
      <c r="ER5">
        <v>0</v>
      </c>
      <c r="ES5">
        <v>98.48</v>
      </c>
      <c r="ET5" s="106">
        <f t="shared" si="12"/>
        <v>525</v>
      </c>
      <c r="EU5" s="106">
        <v>524</v>
      </c>
      <c r="EV5" s="27">
        <f t="shared" ref="EV5:EV7" si="37">ET5/EU5*100</f>
        <v>100.1908396946565</v>
      </c>
      <c r="EW5" s="106" t="s">
        <v>473</v>
      </c>
      <c r="EX5" s="6" t="s">
        <v>2736</v>
      </c>
      <c r="EY5" s="106" t="s">
        <v>2690</v>
      </c>
      <c r="FA5" s="1">
        <v>0.26943287037037039</v>
      </c>
      <c r="FB5" s="1">
        <v>0.22003472222222223</v>
      </c>
      <c r="FC5" s="1">
        <v>2.6759259259259257E-2</v>
      </c>
      <c r="FD5" s="1">
        <v>2.2615740740740742E-2</v>
      </c>
      <c r="FE5">
        <v>61</v>
      </c>
      <c r="FF5">
        <v>542</v>
      </c>
      <c r="FG5">
        <v>533</v>
      </c>
      <c r="FH5">
        <v>10</v>
      </c>
      <c r="FI5">
        <v>0</v>
      </c>
      <c r="FJ5">
        <v>0</v>
      </c>
      <c r="FK5">
        <v>0</v>
      </c>
      <c r="FL5">
        <v>98.16</v>
      </c>
      <c r="FM5" s="106">
        <f t="shared" si="13"/>
        <v>532</v>
      </c>
      <c r="FN5" s="106">
        <v>524</v>
      </c>
      <c r="FO5" s="27">
        <f t="shared" ref="FO5:FO8" si="38">FM5/FN5*100</f>
        <v>101.52671755725191</v>
      </c>
      <c r="FP5" s="106" t="s">
        <v>473</v>
      </c>
      <c r="FQ5" s="6" t="s">
        <v>2736</v>
      </c>
      <c r="FR5" s="106" t="s">
        <v>2690</v>
      </c>
      <c r="FT5" s="1">
        <v>0.3523958333333333</v>
      </c>
      <c r="FU5" s="1">
        <v>0.23807870370370368</v>
      </c>
      <c r="FV5" s="1">
        <v>9.2997685185185183E-2</v>
      </c>
      <c r="FW5" s="1">
        <v>2.1296296296296299E-2</v>
      </c>
      <c r="FX5">
        <v>81</v>
      </c>
      <c r="FY5">
        <v>546</v>
      </c>
      <c r="FZ5">
        <v>531</v>
      </c>
      <c r="GA5">
        <v>17</v>
      </c>
      <c r="GB5">
        <v>0</v>
      </c>
      <c r="GC5">
        <v>0</v>
      </c>
      <c r="GD5">
        <v>0</v>
      </c>
      <c r="GE5">
        <v>96.9</v>
      </c>
      <c r="GF5" s="106">
        <f t="shared" si="14"/>
        <v>529</v>
      </c>
      <c r="GG5" s="106">
        <v>524</v>
      </c>
      <c r="GH5" s="27">
        <f t="shared" ref="GH5:GH8" si="39">GF5/GG5*100</f>
        <v>100.95419847328245</v>
      </c>
      <c r="GI5" s="106" t="s">
        <v>473</v>
      </c>
      <c r="GJ5" s="6" t="s">
        <v>2736</v>
      </c>
      <c r="GK5" s="106" t="s">
        <v>2690</v>
      </c>
      <c r="GM5" s="1">
        <v>0.22930555555555554</v>
      </c>
      <c r="GN5" s="1">
        <v>0.20865740740740743</v>
      </c>
      <c r="GO5" s="1">
        <v>8.7152777777777784E-3</v>
      </c>
      <c r="GP5" s="1">
        <v>1.1921296296296298E-2</v>
      </c>
      <c r="GQ5">
        <v>101</v>
      </c>
      <c r="GR5">
        <v>562</v>
      </c>
      <c r="GS5">
        <v>543</v>
      </c>
      <c r="GT5">
        <v>14</v>
      </c>
      <c r="GU5">
        <v>0</v>
      </c>
      <c r="GV5">
        <v>0</v>
      </c>
      <c r="GW5">
        <v>0</v>
      </c>
      <c r="GX5">
        <v>97.49</v>
      </c>
      <c r="GY5" s="106">
        <f t="shared" si="15"/>
        <v>548</v>
      </c>
      <c r="GZ5" s="106">
        <v>524</v>
      </c>
      <c r="HA5" s="27">
        <f t="shared" ref="HA5:HA8" si="40">GY5/GZ5*100</f>
        <v>104.58015267175573</v>
      </c>
      <c r="HB5" s="106" t="s">
        <v>473</v>
      </c>
      <c r="HC5" s="6" t="s">
        <v>2736</v>
      </c>
      <c r="HD5" s="106" t="s">
        <v>2690</v>
      </c>
      <c r="HF5" s="1">
        <v>0.22930555555555554</v>
      </c>
      <c r="HG5" s="1">
        <v>0.20865740740740743</v>
      </c>
      <c r="HH5" s="1">
        <v>8.7152777777777784E-3</v>
      </c>
      <c r="HI5" s="1">
        <v>1.1921296296296298E-2</v>
      </c>
      <c r="HJ5">
        <v>101</v>
      </c>
      <c r="HK5">
        <v>562</v>
      </c>
      <c r="HL5">
        <v>543</v>
      </c>
      <c r="HM5">
        <v>14</v>
      </c>
      <c r="HN5">
        <v>0</v>
      </c>
      <c r="HO5">
        <v>0</v>
      </c>
      <c r="HP5">
        <v>0</v>
      </c>
      <c r="HQ5">
        <v>97.49</v>
      </c>
      <c r="HR5" s="106">
        <f t="shared" si="16"/>
        <v>548</v>
      </c>
      <c r="HS5" s="106">
        <v>524</v>
      </c>
      <c r="HT5" s="27">
        <f t="shared" ref="HT5:HT8" si="41">HR5/HS5*100</f>
        <v>104.58015267175573</v>
      </c>
      <c r="HU5" s="106" t="s">
        <v>473</v>
      </c>
      <c r="HV5" s="6" t="s">
        <v>2736</v>
      </c>
      <c r="HW5" s="106" t="s">
        <v>2690</v>
      </c>
      <c r="HY5" s="1">
        <v>0.37589120370370371</v>
      </c>
      <c r="HZ5" s="1">
        <v>0.24792824074074074</v>
      </c>
      <c r="IA5" s="1">
        <v>4.9768518518518517E-2</v>
      </c>
      <c r="IB5" s="1">
        <v>7.8182870370370375E-2</v>
      </c>
      <c r="IC5">
        <v>118</v>
      </c>
      <c r="ID5">
        <v>423</v>
      </c>
      <c r="IE5">
        <v>36</v>
      </c>
      <c r="IF5">
        <v>2</v>
      </c>
      <c r="IG5">
        <v>0</v>
      </c>
      <c r="IH5">
        <v>0</v>
      </c>
      <c r="II5">
        <v>0</v>
      </c>
      <c r="IJ5">
        <v>94.74</v>
      </c>
      <c r="IK5" s="106">
        <f t="shared" si="17"/>
        <v>421</v>
      </c>
      <c r="IL5" s="106">
        <v>422</v>
      </c>
      <c r="IM5" s="27">
        <f t="shared" ref="IM5:IM8" si="42">IK5/IL5*100</f>
        <v>99.76303317535546</v>
      </c>
      <c r="IN5" s="106" t="s">
        <v>473</v>
      </c>
      <c r="IO5" s="6" t="s">
        <v>2736</v>
      </c>
      <c r="IP5" s="106" t="s">
        <v>2690</v>
      </c>
      <c r="IR5" s="1">
        <v>0.19281249999999997</v>
      </c>
      <c r="IS5" s="1">
        <v>0.16115740740740742</v>
      </c>
      <c r="IT5" s="1">
        <v>1.1087962962962964E-2</v>
      </c>
      <c r="IU5" s="1">
        <v>2.0555555555555556E-2</v>
      </c>
      <c r="IV5">
        <v>25</v>
      </c>
      <c r="IW5">
        <v>275</v>
      </c>
      <c r="IX5">
        <v>521</v>
      </c>
      <c r="IY5">
        <v>7</v>
      </c>
      <c r="IZ5">
        <v>0</v>
      </c>
      <c r="JA5">
        <v>0</v>
      </c>
      <c r="JB5">
        <v>0</v>
      </c>
      <c r="JC5">
        <v>98.67</v>
      </c>
      <c r="JD5" s="106">
        <f t="shared" si="18"/>
        <v>268</v>
      </c>
      <c r="JE5" s="106">
        <v>262</v>
      </c>
      <c r="JF5" s="27">
        <f t="shared" ref="JF5:JF8" si="43">JD5/JE5*100</f>
        <v>102.29007633587786</v>
      </c>
      <c r="JG5" s="106" t="s">
        <v>473</v>
      </c>
      <c r="JH5" s="6" t="s">
        <v>2884</v>
      </c>
      <c r="JI5" s="106" t="s">
        <v>2690</v>
      </c>
      <c r="JK5" s="1">
        <v>0.27432870370370371</v>
      </c>
      <c r="JL5" s="1">
        <v>0.11964120370370369</v>
      </c>
      <c r="JM5" s="1">
        <v>5.0162037037037033E-2</v>
      </c>
      <c r="JN5" s="1">
        <v>0.10451388888888889</v>
      </c>
      <c r="JO5">
        <v>16</v>
      </c>
      <c r="JP5">
        <v>225</v>
      </c>
      <c r="JQ5">
        <v>145</v>
      </c>
      <c r="JR5">
        <v>1</v>
      </c>
      <c r="JS5">
        <v>0</v>
      </c>
      <c r="JT5">
        <v>0</v>
      </c>
      <c r="JU5">
        <v>0</v>
      </c>
      <c r="JV5">
        <v>99.32</v>
      </c>
      <c r="JW5" s="106">
        <f t="shared" si="19"/>
        <v>224</v>
      </c>
      <c r="JX5" s="106"/>
      <c r="JY5" s="27"/>
      <c r="JZ5" s="106" t="s">
        <v>473</v>
      </c>
      <c r="KA5" s="270" t="s">
        <v>2729</v>
      </c>
      <c r="KB5" s="106" t="s">
        <v>2690</v>
      </c>
      <c r="KC5">
        <v>4</v>
      </c>
      <c r="KD5" s="1">
        <v>0.28372685185185187</v>
      </c>
      <c r="KE5" s="1">
        <v>0.20302083333333334</v>
      </c>
      <c r="KF5" s="1">
        <v>5.6435185185185179E-2</v>
      </c>
      <c r="KG5" s="1">
        <v>2.4259259259259258E-2</v>
      </c>
      <c r="KH5">
        <v>22</v>
      </c>
      <c r="KI5">
        <v>595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 s="106">
        <f t="shared" si="20"/>
        <v>595</v>
      </c>
      <c r="KQ5" s="106">
        <v>266</v>
      </c>
      <c r="KR5" s="27">
        <f t="shared" si="21"/>
        <v>223.68421052631581</v>
      </c>
      <c r="KS5" s="106" t="s">
        <v>473</v>
      </c>
      <c r="KT5" s="270" t="s">
        <v>2729</v>
      </c>
      <c r="KU5" s="106" t="s">
        <v>2690</v>
      </c>
      <c r="KV5">
        <v>4</v>
      </c>
      <c r="KW5" s="1">
        <v>0.28372685185185187</v>
      </c>
      <c r="KX5" s="1">
        <v>0.20302083333333334</v>
      </c>
      <c r="KY5" s="1">
        <v>5.6435185185185179E-2</v>
      </c>
      <c r="KZ5" s="1">
        <v>2.4259259259259258E-2</v>
      </c>
      <c r="LA5">
        <v>22</v>
      </c>
      <c r="LB5">
        <v>595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 s="106">
        <f t="shared" si="22"/>
        <v>595</v>
      </c>
      <c r="LJ5" s="106">
        <v>266</v>
      </c>
      <c r="LK5" s="27">
        <f t="shared" ref="LK5:LK7" si="44">LI5/LJ5*100</f>
        <v>223.68421052631581</v>
      </c>
      <c r="LL5" s="106" t="s">
        <v>473</v>
      </c>
      <c r="LM5" s="270" t="s">
        <v>2729</v>
      </c>
      <c r="LN5" s="106" t="s">
        <v>2690</v>
      </c>
      <c r="LP5" s="1">
        <v>0.35185185185185186</v>
      </c>
      <c r="LQ5" s="1">
        <v>0.21768518518518518</v>
      </c>
      <c r="LR5" s="1">
        <v>6.0902777777777778E-2</v>
      </c>
      <c r="LS5" s="1">
        <v>7.3252314814814812E-2</v>
      </c>
      <c r="LT5">
        <v>43</v>
      </c>
      <c r="LU5">
        <v>472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 s="106">
        <f t="shared" si="23"/>
        <v>472</v>
      </c>
      <c r="MC5" s="106">
        <v>1067</v>
      </c>
      <c r="MD5" s="27">
        <f t="shared" si="0"/>
        <v>44.236176194939084</v>
      </c>
      <c r="ME5" s="106" t="s">
        <v>473</v>
      </c>
      <c r="MF5" s="270" t="s">
        <v>2729</v>
      </c>
      <c r="MG5" s="106" t="s">
        <v>2690</v>
      </c>
      <c r="MI5" s="1">
        <v>0.47100694444444446</v>
      </c>
      <c r="MJ5" s="1">
        <v>0.34005787037037033</v>
      </c>
      <c r="MK5" s="1">
        <v>2.6747685185185183E-2</v>
      </c>
      <c r="ML5" s="1">
        <v>0.10418981481481482</v>
      </c>
      <c r="MM5">
        <v>86</v>
      </c>
      <c r="MN5">
        <v>807</v>
      </c>
      <c r="MO5">
        <v>594</v>
      </c>
      <c r="MP5">
        <v>70</v>
      </c>
      <c r="MQ5">
        <v>0</v>
      </c>
      <c r="MR5">
        <v>0</v>
      </c>
      <c r="MS5">
        <v>0</v>
      </c>
      <c r="MT5">
        <v>89.46</v>
      </c>
      <c r="MU5" s="106">
        <f t="shared" si="24"/>
        <v>737</v>
      </c>
      <c r="MV5" s="106">
        <v>1067</v>
      </c>
      <c r="MW5" s="27">
        <f t="shared" si="1"/>
        <v>69.072164948453604</v>
      </c>
      <c r="MX5" s="106" t="s">
        <v>473</v>
      </c>
      <c r="MY5" s="270" t="s">
        <v>2729</v>
      </c>
      <c r="MZ5" s="106" t="s">
        <v>2690</v>
      </c>
      <c r="NB5" s="1">
        <v>0.44951388888888894</v>
      </c>
      <c r="NC5" s="1">
        <v>0.24474537037037036</v>
      </c>
      <c r="ND5" s="1">
        <v>0.15689814814814815</v>
      </c>
      <c r="NE5" s="1">
        <v>4.7858796296296295E-2</v>
      </c>
      <c r="NF5">
        <v>62</v>
      </c>
      <c r="NG5">
        <v>590</v>
      </c>
      <c r="NH5">
        <v>771</v>
      </c>
      <c r="NI5">
        <v>109</v>
      </c>
      <c r="NJ5">
        <v>0</v>
      </c>
      <c r="NK5">
        <v>0</v>
      </c>
      <c r="NL5">
        <v>0</v>
      </c>
      <c r="NM5">
        <v>87.61</v>
      </c>
      <c r="NN5" s="106">
        <f t="shared" si="25"/>
        <v>481</v>
      </c>
      <c r="NO5" s="106">
        <v>1067</v>
      </c>
      <c r="NP5" s="27">
        <f t="shared" si="2"/>
        <v>45.0796626054358</v>
      </c>
      <c r="NQ5" s="106" t="s">
        <v>473</v>
      </c>
      <c r="NR5" s="270" t="s">
        <v>2729</v>
      </c>
      <c r="NS5" s="106" t="s">
        <v>2690</v>
      </c>
      <c r="NU5" s="1">
        <v>0.49572916666666672</v>
      </c>
      <c r="NV5" s="1">
        <v>0.27807870370370369</v>
      </c>
      <c r="NW5" s="1">
        <v>0.11784722222222221</v>
      </c>
      <c r="NX5" s="1">
        <v>9.9803240740740748E-2</v>
      </c>
      <c r="NY5">
        <v>92</v>
      </c>
      <c r="NZ5">
        <v>732</v>
      </c>
      <c r="OA5">
        <v>728</v>
      </c>
      <c r="OB5">
        <v>120</v>
      </c>
      <c r="OC5">
        <v>0</v>
      </c>
      <c r="OD5">
        <v>0</v>
      </c>
      <c r="OE5">
        <v>0</v>
      </c>
      <c r="OF5">
        <v>85.85</v>
      </c>
      <c r="OG5" s="106">
        <f t="shared" si="26"/>
        <v>612</v>
      </c>
      <c r="OH5" s="106">
        <v>1067</v>
      </c>
      <c r="OI5" s="27">
        <f t="shared" si="3"/>
        <v>57.357075913776946</v>
      </c>
      <c r="OJ5" s="106" t="s">
        <v>473</v>
      </c>
      <c r="OK5" s="270" t="s">
        <v>2729</v>
      </c>
      <c r="OL5" s="106" t="s">
        <v>2690</v>
      </c>
      <c r="ON5" s="1">
        <v>0.38921296296296298</v>
      </c>
      <c r="OO5" s="1">
        <v>0.26430555555555557</v>
      </c>
      <c r="OP5" s="1">
        <v>5.543981481481481E-2</v>
      </c>
      <c r="OQ5" s="1">
        <v>6.9467592592592595E-2</v>
      </c>
      <c r="OR5">
        <v>71</v>
      </c>
      <c r="OS5">
        <v>719</v>
      </c>
      <c r="OT5">
        <v>890</v>
      </c>
      <c r="OU5">
        <v>141</v>
      </c>
      <c r="OV5">
        <v>0</v>
      </c>
      <c r="OW5">
        <v>0</v>
      </c>
      <c r="OX5">
        <v>0</v>
      </c>
      <c r="OY5">
        <v>86.32</v>
      </c>
      <c r="OZ5" s="106">
        <f t="shared" si="27"/>
        <v>578</v>
      </c>
      <c r="PA5" s="106">
        <v>1067</v>
      </c>
      <c r="PB5" s="27">
        <f t="shared" si="4"/>
        <v>54.170571696344894</v>
      </c>
      <c r="PC5" s="106" t="s">
        <v>473</v>
      </c>
      <c r="PD5" s="270" t="s">
        <v>2729</v>
      </c>
      <c r="PE5" s="106" t="s">
        <v>2690</v>
      </c>
      <c r="PG5" s="1">
        <v>0</v>
      </c>
      <c r="PH5" s="1">
        <v>0</v>
      </c>
      <c r="PI5" s="1">
        <v>0</v>
      </c>
      <c r="PJ5" s="1">
        <v>0</v>
      </c>
      <c r="PK5">
        <v>0</v>
      </c>
      <c r="PL5">
        <v>0</v>
      </c>
      <c r="PM5">
        <v>85</v>
      </c>
      <c r="PN5">
        <v>7</v>
      </c>
      <c r="PO5">
        <v>0</v>
      </c>
      <c r="PP5">
        <v>0</v>
      </c>
      <c r="PQ5">
        <v>0</v>
      </c>
      <c r="PR5">
        <v>92.39</v>
      </c>
      <c r="PS5" s="106">
        <f t="shared" si="28"/>
        <v>-7</v>
      </c>
      <c r="PT5" s="106"/>
      <c r="PU5" s="27"/>
      <c r="PV5" s="106" t="s">
        <v>473</v>
      </c>
      <c r="PW5" s="270" t="s">
        <v>2729</v>
      </c>
      <c r="PX5" s="106" t="s">
        <v>2690</v>
      </c>
      <c r="PZ5" s="1">
        <v>0</v>
      </c>
      <c r="QA5" s="1">
        <v>0</v>
      </c>
      <c r="QB5" s="1">
        <v>0</v>
      </c>
      <c r="QC5" s="1">
        <v>0</v>
      </c>
      <c r="QD5">
        <v>0</v>
      </c>
      <c r="QE5">
        <v>0</v>
      </c>
      <c r="QF5">
        <v>98</v>
      </c>
      <c r="QG5">
        <v>17</v>
      </c>
      <c r="QH5">
        <v>0</v>
      </c>
      <c r="QI5">
        <v>0</v>
      </c>
      <c r="QJ5">
        <v>0</v>
      </c>
      <c r="QK5">
        <v>85.22</v>
      </c>
      <c r="QL5" s="106">
        <f t="shared" si="29"/>
        <v>-17</v>
      </c>
      <c r="QM5" s="106"/>
      <c r="QN5" s="27"/>
    </row>
    <row r="6" spans="1:456">
      <c r="A6" s="106" t="s">
        <v>2364</v>
      </c>
      <c r="B6" s="6" t="s">
        <v>2736</v>
      </c>
      <c r="C6" s="106" t="s">
        <v>2690</v>
      </c>
      <c r="E6" s="1">
        <v>0.39511574074074068</v>
      </c>
      <c r="F6" s="1">
        <v>0.35187499999999999</v>
      </c>
      <c r="G6" s="1">
        <v>2.9756944444444447E-2</v>
      </c>
      <c r="H6" s="1">
        <v>1.3472222222222221E-2</v>
      </c>
      <c r="I6">
        <v>71</v>
      </c>
      <c r="J6">
        <v>502</v>
      </c>
      <c r="K6">
        <v>519</v>
      </c>
      <c r="L6">
        <v>1</v>
      </c>
      <c r="M6">
        <v>0</v>
      </c>
      <c r="N6">
        <v>0</v>
      </c>
      <c r="O6">
        <v>0</v>
      </c>
      <c r="P6">
        <v>99.81</v>
      </c>
      <c r="Q6" s="106">
        <f t="shared" si="5"/>
        <v>501</v>
      </c>
      <c r="R6" s="106">
        <v>524</v>
      </c>
      <c r="S6" s="27">
        <f t="shared" si="30"/>
        <v>95.610687022900763</v>
      </c>
      <c r="T6" s="106" t="s">
        <v>2364</v>
      </c>
      <c r="U6" s="6" t="s">
        <v>2736</v>
      </c>
      <c r="V6" s="106" t="s">
        <v>2690</v>
      </c>
      <c r="X6" s="1">
        <v>3.0949074074074077E-2</v>
      </c>
      <c r="Y6" s="1">
        <v>2.7708333333333331E-2</v>
      </c>
      <c r="Z6" s="1">
        <v>3.0324074074074073E-3</v>
      </c>
      <c r="AA6" s="1">
        <v>1.9675925925925926E-4</v>
      </c>
      <c r="AB6">
        <v>7</v>
      </c>
      <c r="AC6">
        <v>69</v>
      </c>
      <c r="AD6">
        <v>537</v>
      </c>
      <c r="AE6">
        <v>7</v>
      </c>
      <c r="AF6">
        <v>0</v>
      </c>
      <c r="AG6">
        <v>0</v>
      </c>
      <c r="AH6">
        <v>0</v>
      </c>
      <c r="AI6">
        <v>98.71</v>
      </c>
      <c r="AJ6" s="106">
        <f t="shared" si="6"/>
        <v>62</v>
      </c>
      <c r="AK6" s="106"/>
      <c r="AL6" s="27"/>
      <c r="AM6" s="106" t="s">
        <v>2364</v>
      </c>
      <c r="AN6" s="6" t="s">
        <v>2737</v>
      </c>
      <c r="AO6" s="106" t="s">
        <v>2690</v>
      </c>
      <c r="AQ6" s="1">
        <v>5.9837962962962961E-3</v>
      </c>
      <c r="AR6" s="1">
        <v>5.9837962962962961E-3</v>
      </c>
      <c r="AS6" s="1">
        <v>0</v>
      </c>
      <c r="AT6" s="1">
        <v>0</v>
      </c>
      <c r="AU6">
        <v>5</v>
      </c>
      <c r="AV6">
        <v>8</v>
      </c>
      <c r="AW6">
        <v>564</v>
      </c>
      <c r="AX6">
        <v>6</v>
      </c>
      <c r="AY6">
        <v>0</v>
      </c>
      <c r="AZ6">
        <v>0</v>
      </c>
      <c r="BA6">
        <v>0</v>
      </c>
      <c r="BB6">
        <v>98.95</v>
      </c>
      <c r="BC6" s="106">
        <f t="shared" si="7"/>
        <v>2</v>
      </c>
      <c r="BD6" s="106"/>
      <c r="BE6" s="27"/>
      <c r="BF6" s="106" t="s">
        <v>2364</v>
      </c>
      <c r="BG6" s="6" t="s">
        <v>2736</v>
      </c>
      <c r="BH6" s="106" t="s">
        <v>2690</v>
      </c>
      <c r="BJ6" s="1">
        <v>0.36090277777777779</v>
      </c>
      <c r="BK6" s="1">
        <v>0.3331944444444444</v>
      </c>
      <c r="BL6" s="1">
        <v>1.9803240740740739E-2</v>
      </c>
      <c r="BM6" s="1">
        <v>7.8935185185185185E-3</v>
      </c>
      <c r="BN6">
        <v>65</v>
      </c>
      <c r="BO6">
        <v>552</v>
      </c>
      <c r="BP6">
        <v>255</v>
      </c>
      <c r="BQ6">
        <v>3</v>
      </c>
      <c r="BR6">
        <v>0</v>
      </c>
      <c r="BS6">
        <v>0</v>
      </c>
      <c r="BT6">
        <v>0</v>
      </c>
      <c r="BU6">
        <v>98.84</v>
      </c>
      <c r="BV6" s="106">
        <f t="shared" si="8"/>
        <v>549</v>
      </c>
      <c r="BW6" s="106">
        <v>524</v>
      </c>
      <c r="BX6" s="27">
        <f t="shared" si="33"/>
        <v>104.7709923664122</v>
      </c>
      <c r="BY6" s="106" t="s">
        <v>2364</v>
      </c>
      <c r="BZ6" s="6" t="s">
        <v>2736</v>
      </c>
      <c r="CA6" s="106" t="s">
        <v>2690</v>
      </c>
      <c r="CC6" s="1">
        <v>0.36929398148148151</v>
      </c>
      <c r="CD6" s="1">
        <v>0.32952546296296298</v>
      </c>
      <c r="CE6" s="1">
        <v>2.5092592592592593E-2</v>
      </c>
      <c r="CF6" s="1">
        <v>1.4664351851851852E-2</v>
      </c>
      <c r="CG6">
        <v>53</v>
      </c>
      <c r="CH6">
        <v>517</v>
      </c>
      <c r="CI6">
        <v>588</v>
      </c>
      <c r="CJ6">
        <v>3</v>
      </c>
      <c r="CK6">
        <v>0</v>
      </c>
      <c r="CL6">
        <v>0</v>
      </c>
      <c r="CM6">
        <v>0</v>
      </c>
      <c r="CN6">
        <v>99.49</v>
      </c>
      <c r="CO6" s="106">
        <f t="shared" si="9"/>
        <v>514</v>
      </c>
      <c r="CP6" s="106">
        <v>524</v>
      </c>
      <c r="CQ6" s="27">
        <f t="shared" si="34"/>
        <v>98.091603053435122</v>
      </c>
      <c r="CR6" s="106" t="s">
        <v>2364</v>
      </c>
      <c r="CS6" s="6" t="s">
        <v>2736</v>
      </c>
      <c r="CT6" s="106" t="s">
        <v>2690</v>
      </c>
      <c r="CV6" s="1">
        <v>0.36266203703703703</v>
      </c>
      <c r="CW6" s="1">
        <v>0.32765046296296296</v>
      </c>
      <c r="CX6" s="1">
        <v>1.9930555555555556E-2</v>
      </c>
      <c r="CY6" s="1">
        <v>1.5069444444444443E-2</v>
      </c>
      <c r="CZ6">
        <v>62</v>
      </c>
      <c r="DA6">
        <v>540</v>
      </c>
      <c r="DB6">
        <v>674</v>
      </c>
      <c r="DC6">
        <v>4</v>
      </c>
      <c r="DD6">
        <v>0</v>
      </c>
      <c r="DE6">
        <v>0</v>
      </c>
      <c r="DF6">
        <v>0</v>
      </c>
      <c r="DG6">
        <v>99.41</v>
      </c>
      <c r="DH6" s="106">
        <f t="shared" si="10"/>
        <v>536</v>
      </c>
      <c r="DI6" s="106">
        <v>524</v>
      </c>
      <c r="DJ6" s="27">
        <f t="shared" si="35"/>
        <v>102.29007633587786</v>
      </c>
      <c r="DK6" s="106" t="s">
        <v>2364</v>
      </c>
      <c r="DL6" s="6" t="s">
        <v>2736</v>
      </c>
      <c r="DM6" s="106" t="s">
        <v>2690</v>
      </c>
      <c r="DO6" s="1">
        <v>0.36414351851851851</v>
      </c>
      <c r="DP6" s="1">
        <v>0.32868055555555559</v>
      </c>
      <c r="DQ6" s="1">
        <v>2.0370370370370369E-2</v>
      </c>
      <c r="DR6" s="1">
        <v>1.5069444444444443E-2</v>
      </c>
      <c r="DS6">
        <v>63</v>
      </c>
      <c r="DT6">
        <v>541</v>
      </c>
      <c r="DU6">
        <v>756</v>
      </c>
      <c r="DV6">
        <v>5</v>
      </c>
      <c r="DW6">
        <v>0</v>
      </c>
      <c r="DX6">
        <v>0</v>
      </c>
      <c r="DY6">
        <v>0</v>
      </c>
      <c r="DZ6">
        <v>99.34</v>
      </c>
      <c r="EA6" s="106">
        <f t="shared" si="11"/>
        <v>536</v>
      </c>
      <c r="EB6" s="106">
        <v>524</v>
      </c>
      <c r="EC6" s="27">
        <f t="shared" si="36"/>
        <v>102.29007633587786</v>
      </c>
      <c r="ED6" s="106" t="s">
        <v>2364</v>
      </c>
      <c r="EE6" s="6" t="s">
        <v>2736</v>
      </c>
      <c r="EF6" s="106" t="s">
        <v>2690</v>
      </c>
      <c r="EH6" s="1">
        <v>0.37391203703703701</v>
      </c>
      <c r="EI6" s="1">
        <v>0.34998842592592588</v>
      </c>
      <c r="EJ6" s="1">
        <v>1.1921296296296298E-2</v>
      </c>
      <c r="EK6" s="1">
        <v>1.1990740740740739E-2</v>
      </c>
      <c r="EL6">
        <v>45</v>
      </c>
      <c r="EM6">
        <v>478</v>
      </c>
      <c r="EN6">
        <v>465</v>
      </c>
      <c r="EO6">
        <v>5</v>
      </c>
      <c r="EP6">
        <v>0</v>
      </c>
      <c r="EQ6">
        <v>0</v>
      </c>
      <c r="ER6">
        <v>0</v>
      </c>
      <c r="ES6">
        <v>98.94</v>
      </c>
      <c r="ET6" s="106">
        <f t="shared" si="12"/>
        <v>473</v>
      </c>
      <c r="EU6" s="106">
        <v>524</v>
      </c>
      <c r="EV6" s="27">
        <f t="shared" si="37"/>
        <v>90.267175572519093</v>
      </c>
      <c r="EW6" s="106" t="s">
        <v>2364</v>
      </c>
      <c r="EX6" s="6" t="s">
        <v>2736</v>
      </c>
      <c r="EY6" s="106" t="s">
        <v>2690</v>
      </c>
      <c r="FA6" s="1">
        <v>0.39171296296296299</v>
      </c>
      <c r="FB6" s="1">
        <v>0.36371527777777773</v>
      </c>
      <c r="FC6" s="1">
        <v>1.5300925925925926E-2</v>
      </c>
      <c r="FD6" s="1">
        <v>1.2685185185185183E-2</v>
      </c>
      <c r="FE6">
        <v>49</v>
      </c>
      <c r="FF6">
        <v>504</v>
      </c>
      <c r="FG6">
        <v>412</v>
      </c>
      <c r="FH6">
        <v>2</v>
      </c>
      <c r="FI6">
        <v>0</v>
      </c>
      <c r="FJ6">
        <v>0</v>
      </c>
      <c r="FK6">
        <v>0</v>
      </c>
      <c r="FL6">
        <v>99.52</v>
      </c>
      <c r="FM6" s="106">
        <f t="shared" si="13"/>
        <v>502</v>
      </c>
      <c r="FN6" s="106">
        <v>524</v>
      </c>
      <c r="FO6" s="27">
        <f t="shared" si="38"/>
        <v>95.801526717557252</v>
      </c>
      <c r="FP6" s="106" t="s">
        <v>2364</v>
      </c>
      <c r="FQ6" s="6" t="s">
        <v>2736</v>
      </c>
      <c r="FR6" s="106" t="s">
        <v>2690</v>
      </c>
      <c r="FT6" s="1">
        <v>0.41747685185185185</v>
      </c>
      <c r="FU6" s="1">
        <v>0.37484953703703705</v>
      </c>
      <c r="FV6" s="1">
        <v>2.809027777777778E-2</v>
      </c>
      <c r="FW6" s="1">
        <v>1.4513888888888889E-2</v>
      </c>
      <c r="FX6">
        <v>60</v>
      </c>
      <c r="FY6">
        <v>482</v>
      </c>
      <c r="FZ6">
        <v>447</v>
      </c>
      <c r="GA6">
        <v>3</v>
      </c>
      <c r="GB6">
        <v>0</v>
      </c>
      <c r="GC6">
        <v>0</v>
      </c>
      <c r="GD6">
        <v>0</v>
      </c>
      <c r="GE6">
        <v>99.33</v>
      </c>
      <c r="GF6" s="106">
        <f t="shared" si="14"/>
        <v>479</v>
      </c>
      <c r="GG6" s="106">
        <v>524</v>
      </c>
      <c r="GH6" s="27">
        <f t="shared" si="39"/>
        <v>91.412213740458014</v>
      </c>
      <c r="GI6" s="106" t="s">
        <v>2364</v>
      </c>
      <c r="GJ6" s="6" t="s">
        <v>2736</v>
      </c>
      <c r="GK6" s="106" t="s">
        <v>2690</v>
      </c>
      <c r="GM6" s="1">
        <v>0.43422453703703701</v>
      </c>
      <c r="GN6" s="1">
        <v>0.39049768518518518</v>
      </c>
      <c r="GO6" s="1">
        <v>2.4675925925925924E-2</v>
      </c>
      <c r="GP6" s="1">
        <v>1.9027777777777779E-2</v>
      </c>
      <c r="GQ6">
        <v>64</v>
      </c>
      <c r="GR6">
        <v>499</v>
      </c>
      <c r="GS6">
        <v>404</v>
      </c>
      <c r="GT6">
        <v>5</v>
      </c>
      <c r="GU6">
        <v>0</v>
      </c>
      <c r="GV6">
        <v>0</v>
      </c>
      <c r="GW6">
        <v>0</v>
      </c>
      <c r="GX6">
        <v>98.78</v>
      </c>
      <c r="GY6" s="106">
        <f t="shared" si="15"/>
        <v>494</v>
      </c>
      <c r="GZ6" s="106">
        <v>524</v>
      </c>
      <c r="HA6" s="27">
        <f t="shared" si="40"/>
        <v>94.274809160305338</v>
      </c>
      <c r="HB6" s="106" t="s">
        <v>2364</v>
      </c>
      <c r="HC6" s="6" t="s">
        <v>2736</v>
      </c>
      <c r="HD6" s="106" t="s">
        <v>2690</v>
      </c>
      <c r="HF6" s="1">
        <v>0.4919675925925926</v>
      </c>
      <c r="HG6" s="1">
        <v>0.4463078703703704</v>
      </c>
      <c r="HH6" s="1">
        <v>2.4861111111111108E-2</v>
      </c>
      <c r="HI6" s="1">
        <v>2.0798611111111111E-2</v>
      </c>
      <c r="HJ6">
        <v>70</v>
      </c>
      <c r="HK6">
        <v>561</v>
      </c>
      <c r="HL6">
        <v>432</v>
      </c>
      <c r="HM6">
        <v>5</v>
      </c>
      <c r="HN6">
        <v>0</v>
      </c>
      <c r="HO6">
        <v>0</v>
      </c>
      <c r="HP6">
        <v>0</v>
      </c>
      <c r="HQ6">
        <v>98.86</v>
      </c>
      <c r="HR6" s="106">
        <f t="shared" si="16"/>
        <v>556</v>
      </c>
      <c r="HS6" s="106">
        <v>524</v>
      </c>
      <c r="HT6" s="27">
        <f t="shared" si="41"/>
        <v>106.10687022900764</v>
      </c>
      <c r="HU6" s="106" t="s">
        <v>2364</v>
      </c>
      <c r="HV6" s="6" t="s">
        <v>2736</v>
      </c>
      <c r="HW6" s="106" t="s">
        <v>2690</v>
      </c>
      <c r="HY6" s="1">
        <v>0.34497685185185184</v>
      </c>
      <c r="HZ6" s="1">
        <v>0.31605324074074076</v>
      </c>
      <c r="IA6" s="1">
        <v>1.9629629629629629E-2</v>
      </c>
      <c r="IB6" s="1">
        <v>9.2708333333333341E-3</v>
      </c>
      <c r="IC6">
        <v>99</v>
      </c>
      <c r="ID6">
        <v>425</v>
      </c>
      <c r="IE6">
        <v>203</v>
      </c>
      <c r="IF6">
        <v>2</v>
      </c>
      <c r="IG6">
        <v>0</v>
      </c>
      <c r="IH6">
        <v>0</v>
      </c>
      <c r="II6">
        <v>0</v>
      </c>
      <c r="IJ6">
        <v>99.02</v>
      </c>
      <c r="IK6" s="106">
        <f t="shared" si="17"/>
        <v>423</v>
      </c>
      <c r="IL6" s="106">
        <v>422</v>
      </c>
      <c r="IM6" s="27">
        <f t="shared" si="42"/>
        <v>100.23696682464455</v>
      </c>
      <c r="IN6" s="106" t="s">
        <v>2364</v>
      </c>
      <c r="IO6" s="6" t="s">
        <v>2736</v>
      </c>
      <c r="IP6" s="106" t="s">
        <v>2690</v>
      </c>
      <c r="IR6" s="1">
        <v>0.19246527777777778</v>
      </c>
      <c r="IS6" s="1">
        <v>0.17</v>
      </c>
      <c r="IT6" s="1">
        <v>1.8217592592592594E-2</v>
      </c>
      <c r="IU6" s="1">
        <v>4.2361111111111106E-3</v>
      </c>
      <c r="IV6">
        <v>21</v>
      </c>
      <c r="IW6">
        <v>273</v>
      </c>
      <c r="IX6">
        <v>587</v>
      </c>
      <c r="IY6">
        <v>13</v>
      </c>
      <c r="IZ6">
        <v>0</v>
      </c>
      <c r="JA6">
        <v>0</v>
      </c>
      <c r="JB6">
        <v>0</v>
      </c>
      <c r="JC6">
        <v>97.83</v>
      </c>
      <c r="JD6" s="106">
        <f t="shared" si="18"/>
        <v>260</v>
      </c>
      <c r="JE6" s="106">
        <v>262</v>
      </c>
      <c r="JF6" s="27">
        <f t="shared" si="43"/>
        <v>99.236641221374043</v>
      </c>
      <c r="JG6" s="106" t="s">
        <v>2364</v>
      </c>
      <c r="JH6" s="6" t="s">
        <v>2884</v>
      </c>
      <c r="JI6" s="106" t="s">
        <v>2690</v>
      </c>
      <c r="JK6" s="1">
        <v>0.14719907407407407</v>
      </c>
      <c r="JL6" s="1">
        <v>0.11322916666666666</v>
      </c>
      <c r="JM6" s="1">
        <v>3.1435185185185184E-2</v>
      </c>
      <c r="JN6" s="1">
        <v>2.5231481481481481E-3</v>
      </c>
      <c r="JO6">
        <v>16</v>
      </c>
      <c r="JP6">
        <v>234</v>
      </c>
      <c r="JQ6">
        <v>238</v>
      </c>
      <c r="JR6">
        <v>5</v>
      </c>
      <c r="JS6">
        <v>0</v>
      </c>
      <c r="JT6">
        <v>0</v>
      </c>
      <c r="JU6">
        <v>0</v>
      </c>
      <c r="JV6">
        <v>97.94</v>
      </c>
      <c r="JW6" s="106">
        <f t="shared" si="19"/>
        <v>229</v>
      </c>
      <c r="JX6" s="106"/>
      <c r="JY6" s="27"/>
      <c r="JZ6" s="106" t="s">
        <v>2364</v>
      </c>
      <c r="KA6" s="270" t="s">
        <v>2729</v>
      </c>
      <c r="KB6" s="106" t="s">
        <v>2690</v>
      </c>
      <c r="KC6">
        <v>4</v>
      </c>
      <c r="KD6" s="1">
        <v>0.29908564814814814</v>
      </c>
      <c r="KE6" s="1">
        <v>0.24549768518518519</v>
      </c>
      <c r="KF6" s="1">
        <v>4.4884259259259263E-2</v>
      </c>
      <c r="KG6" s="1">
        <v>8.6921296296296312E-3</v>
      </c>
      <c r="KH6">
        <v>17</v>
      </c>
      <c r="KI6">
        <v>453</v>
      </c>
      <c r="KJ6">
        <v>17</v>
      </c>
      <c r="KK6">
        <v>4</v>
      </c>
      <c r="KL6">
        <v>0</v>
      </c>
      <c r="KM6">
        <v>0</v>
      </c>
      <c r="KN6">
        <v>0</v>
      </c>
      <c r="KO6">
        <v>80.95</v>
      </c>
      <c r="KP6" s="106">
        <f t="shared" si="20"/>
        <v>449</v>
      </c>
      <c r="KQ6" s="106">
        <v>266</v>
      </c>
      <c r="KR6" s="27">
        <f t="shared" si="21"/>
        <v>168.79699248120301</v>
      </c>
      <c r="KS6" s="106" t="s">
        <v>2364</v>
      </c>
      <c r="KT6" s="270" t="s">
        <v>2729</v>
      </c>
      <c r="KU6" s="106" t="s">
        <v>2690</v>
      </c>
      <c r="KV6">
        <v>4</v>
      </c>
      <c r="KW6" s="1">
        <v>0.29908564814814814</v>
      </c>
      <c r="KX6" s="1">
        <v>0.24549768518518519</v>
      </c>
      <c r="KY6" s="1">
        <v>4.4884259259259263E-2</v>
      </c>
      <c r="KZ6" s="1">
        <v>8.6921296296296312E-3</v>
      </c>
      <c r="LA6">
        <v>17</v>
      </c>
      <c r="LB6">
        <v>453</v>
      </c>
      <c r="LC6">
        <v>17</v>
      </c>
      <c r="LD6">
        <v>4</v>
      </c>
      <c r="LE6">
        <v>0</v>
      </c>
      <c r="LF6">
        <v>0</v>
      </c>
      <c r="LG6">
        <v>0</v>
      </c>
      <c r="LH6">
        <v>80.95</v>
      </c>
      <c r="LI6" s="106">
        <f t="shared" si="22"/>
        <v>449</v>
      </c>
      <c r="LJ6" s="106">
        <v>266</v>
      </c>
      <c r="LK6" s="27">
        <f t="shared" si="44"/>
        <v>168.79699248120301</v>
      </c>
      <c r="LL6" s="106" t="s">
        <v>2364</v>
      </c>
      <c r="LM6" s="270" t="s">
        <v>2729</v>
      </c>
      <c r="LN6" s="106" t="s">
        <v>2690</v>
      </c>
      <c r="LP6" s="1">
        <v>0.36050925925925931</v>
      </c>
      <c r="LQ6" s="1">
        <v>0.28152777777777777</v>
      </c>
      <c r="LR6" s="1">
        <v>7.1504629629629626E-2</v>
      </c>
      <c r="LS6" s="1">
        <v>7.4652777777777781E-3</v>
      </c>
      <c r="LT6">
        <v>33</v>
      </c>
      <c r="LU6">
        <v>482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 s="106">
        <f t="shared" si="23"/>
        <v>482</v>
      </c>
      <c r="MC6" s="106">
        <v>1067</v>
      </c>
      <c r="MD6" s="27">
        <f t="shared" si="0"/>
        <v>45.173383317713217</v>
      </c>
      <c r="ME6" s="106" t="s">
        <v>2364</v>
      </c>
      <c r="MF6" s="270" t="s">
        <v>2729</v>
      </c>
      <c r="MG6" s="106" t="s">
        <v>2690</v>
      </c>
      <c r="MI6" s="1">
        <v>0.46490740740740738</v>
      </c>
      <c r="MJ6" s="1">
        <v>0.38156250000000003</v>
      </c>
      <c r="MK6" s="1">
        <v>7.0381944444444441E-2</v>
      </c>
      <c r="ML6" s="1">
        <v>1.2951388888888887E-2</v>
      </c>
      <c r="MM6">
        <v>72</v>
      </c>
      <c r="MN6">
        <v>677</v>
      </c>
      <c r="MO6">
        <v>470</v>
      </c>
      <c r="MP6">
        <v>31</v>
      </c>
      <c r="MQ6">
        <v>0</v>
      </c>
      <c r="MR6">
        <v>0</v>
      </c>
      <c r="MS6">
        <v>0</v>
      </c>
      <c r="MT6">
        <v>93.81</v>
      </c>
      <c r="MU6" s="106">
        <f t="shared" si="24"/>
        <v>646</v>
      </c>
      <c r="MV6" s="106">
        <v>1067</v>
      </c>
      <c r="MW6" s="27">
        <f t="shared" si="1"/>
        <v>60.543580131208998</v>
      </c>
      <c r="MX6" s="106" t="s">
        <v>2364</v>
      </c>
      <c r="MY6" s="270" t="s">
        <v>2729</v>
      </c>
      <c r="MZ6" s="106" t="s">
        <v>2690</v>
      </c>
      <c r="NB6" s="1">
        <v>0.5877430555555555</v>
      </c>
      <c r="NC6" s="1">
        <v>0.3752314814814815</v>
      </c>
      <c r="ND6" s="1">
        <v>0.20336805555555557</v>
      </c>
      <c r="NE6" s="1">
        <v>9.1319444444444443E-3</v>
      </c>
      <c r="NF6">
        <v>85</v>
      </c>
      <c r="NG6">
        <v>749</v>
      </c>
      <c r="NH6">
        <v>674</v>
      </c>
      <c r="NI6">
        <v>116</v>
      </c>
      <c r="NJ6">
        <v>0</v>
      </c>
      <c r="NK6">
        <v>0</v>
      </c>
      <c r="NL6">
        <v>0</v>
      </c>
      <c r="NM6">
        <v>85.32</v>
      </c>
      <c r="NN6" s="106">
        <f t="shared" si="25"/>
        <v>633</v>
      </c>
      <c r="NO6" s="106">
        <v>1067</v>
      </c>
      <c r="NP6" s="27">
        <f t="shared" si="2"/>
        <v>59.325210871602629</v>
      </c>
      <c r="NQ6" s="106" t="s">
        <v>2364</v>
      </c>
      <c r="NR6" s="270" t="s">
        <v>2729</v>
      </c>
      <c r="NS6" s="106" t="s">
        <v>2690</v>
      </c>
      <c r="NU6" s="1">
        <v>0.53803240740740743</v>
      </c>
      <c r="NV6" s="1">
        <v>0.3387384259259259</v>
      </c>
      <c r="NW6" s="1">
        <v>0.18347222222222223</v>
      </c>
      <c r="NX6" s="1">
        <v>1.5810185185185184E-2</v>
      </c>
      <c r="NY6">
        <v>76</v>
      </c>
      <c r="NZ6">
        <v>735</v>
      </c>
      <c r="OA6">
        <v>953</v>
      </c>
      <c r="OB6">
        <v>81</v>
      </c>
      <c r="OC6">
        <v>0</v>
      </c>
      <c r="OD6">
        <v>0</v>
      </c>
      <c r="OE6">
        <v>0</v>
      </c>
      <c r="OF6">
        <v>92.17</v>
      </c>
      <c r="OG6" s="106">
        <f t="shared" si="26"/>
        <v>654</v>
      </c>
      <c r="OH6" s="106">
        <v>1067</v>
      </c>
      <c r="OI6" s="27">
        <f t="shared" si="3"/>
        <v>61.293345829428304</v>
      </c>
      <c r="OJ6" s="106" t="s">
        <v>2364</v>
      </c>
      <c r="OK6" s="270" t="s">
        <v>2729</v>
      </c>
      <c r="OL6" s="106" t="s">
        <v>2690</v>
      </c>
      <c r="ON6" s="1">
        <v>0.44211805555555556</v>
      </c>
      <c r="OO6" s="1">
        <v>0.3411689814814815</v>
      </c>
      <c r="OP6" s="1">
        <v>8.7673611111111105E-2</v>
      </c>
      <c r="OQ6" s="1">
        <v>1.3252314814814814E-2</v>
      </c>
      <c r="OR6">
        <v>74</v>
      </c>
      <c r="OS6">
        <v>619</v>
      </c>
      <c r="OT6">
        <v>783</v>
      </c>
      <c r="OU6">
        <v>54</v>
      </c>
      <c r="OV6">
        <v>0</v>
      </c>
      <c r="OW6">
        <v>0</v>
      </c>
      <c r="OX6">
        <v>0</v>
      </c>
      <c r="OY6">
        <v>93.55</v>
      </c>
      <c r="OZ6" s="106">
        <f t="shared" si="27"/>
        <v>565</v>
      </c>
      <c r="PA6" s="106">
        <v>1067</v>
      </c>
      <c r="PB6" s="27">
        <f t="shared" si="4"/>
        <v>52.952202436738517</v>
      </c>
      <c r="PC6" s="106" t="s">
        <v>2364</v>
      </c>
      <c r="PD6" s="270" t="s">
        <v>2729</v>
      </c>
      <c r="PE6" s="106" t="s">
        <v>2690</v>
      </c>
      <c r="PG6" s="1">
        <v>0.35385416666666664</v>
      </c>
      <c r="PH6" s="1">
        <v>0.22140046296296298</v>
      </c>
      <c r="PI6" s="1">
        <v>0.12460648148148147</v>
      </c>
      <c r="PJ6" s="1">
        <v>7.8356481481481489E-3</v>
      </c>
      <c r="PK6">
        <v>25</v>
      </c>
      <c r="PL6">
        <v>410</v>
      </c>
      <c r="PM6">
        <v>31</v>
      </c>
      <c r="PN6">
        <v>5</v>
      </c>
      <c r="PO6">
        <v>0</v>
      </c>
      <c r="PP6">
        <v>0</v>
      </c>
      <c r="PQ6">
        <v>0</v>
      </c>
      <c r="PR6">
        <v>86.11</v>
      </c>
      <c r="PS6" s="106">
        <f t="shared" si="28"/>
        <v>405</v>
      </c>
      <c r="PT6" s="106"/>
      <c r="PU6" s="27"/>
      <c r="PV6" s="106" t="s">
        <v>2364</v>
      </c>
      <c r="PW6" s="270" t="s">
        <v>2729</v>
      </c>
      <c r="PX6" s="106" t="s">
        <v>2690</v>
      </c>
      <c r="PZ6" s="1">
        <v>7.4745370370370365E-2</v>
      </c>
      <c r="QA6" s="1">
        <v>6.5335648148148143E-2</v>
      </c>
      <c r="QB6" s="1">
        <v>7.1296296296296307E-3</v>
      </c>
      <c r="QC6" s="1">
        <v>2.2685185185185182E-3</v>
      </c>
      <c r="QD6">
        <v>3</v>
      </c>
      <c r="QE6">
        <v>128</v>
      </c>
      <c r="QF6">
        <v>70</v>
      </c>
      <c r="QG6">
        <v>14</v>
      </c>
      <c r="QH6">
        <v>0</v>
      </c>
      <c r="QI6">
        <v>0</v>
      </c>
      <c r="QJ6">
        <v>0</v>
      </c>
      <c r="QK6">
        <v>83.33</v>
      </c>
      <c r="QL6" s="106">
        <f t="shared" si="29"/>
        <v>114</v>
      </c>
      <c r="QM6" s="106"/>
      <c r="QN6" s="27"/>
    </row>
    <row r="7" spans="1:456">
      <c r="A7" s="106" t="s">
        <v>111</v>
      </c>
      <c r="B7" s="6" t="s">
        <v>2736</v>
      </c>
      <c r="C7" s="106" t="s">
        <v>2690</v>
      </c>
      <c r="E7" s="1">
        <v>0.36018518518518516</v>
      </c>
      <c r="F7" s="1">
        <v>0.30597222222222226</v>
      </c>
      <c r="G7" s="1">
        <v>2.4259259259259258E-2</v>
      </c>
      <c r="H7" s="1">
        <v>2.9942129629629628E-2</v>
      </c>
      <c r="I7">
        <v>89</v>
      </c>
      <c r="J7">
        <v>575</v>
      </c>
      <c r="K7">
        <v>536</v>
      </c>
      <c r="L7">
        <v>16</v>
      </c>
      <c r="M7">
        <v>0</v>
      </c>
      <c r="N7">
        <v>0</v>
      </c>
      <c r="O7">
        <v>0</v>
      </c>
      <c r="P7">
        <v>97.1</v>
      </c>
      <c r="Q7" s="106">
        <f t="shared" si="5"/>
        <v>559</v>
      </c>
      <c r="R7" s="106">
        <v>524</v>
      </c>
      <c r="S7" s="27">
        <f t="shared" si="30"/>
        <v>106.67938931297709</v>
      </c>
      <c r="T7" s="106" t="s">
        <v>111</v>
      </c>
      <c r="U7" s="6" t="s">
        <v>2736</v>
      </c>
      <c r="V7" s="106" t="s">
        <v>2690</v>
      </c>
      <c r="X7" s="1">
        <v>0.27231481481481484</v>
      </c>
      <c r="Y7" s="1">
        <v>0.22474537037037037</v>
      </c>
      <c r="Z7" s="1">
        <v>1.4224537037037037E-2</v>
      </c>
      <c r="AA7" s="1">
        <v>3.3333333333333333E-2</v>
      </c>
      <c r="AB7">
        <v>94</v>
      </c>
      <c r="AC7">
        <v>486</v>
      </c>
      <c r="AD7">
        <v>542</v>
      </c>
      <c r="AE7">
        <v>19</v>
      </c>
      <c r="AF7">
        <v>0</v>
      </c>
      <c r="AG7">
        <v>0</v>
      </c>
      <c r="AH7">
        <v>0</v>
      </c>
      <c r="AI7">
        <v>96.61</v>
      </c>
      <c r="AJ7" s="106">
        <f>AC7-AE7</f>
        <v>467</v>
      </c>
      <c r="AK7" s="106">
        <v>433</v>
      </c>
      <c r="AL7" s="27">
        <f t="shared" ref="AL7:AL8" si="45">AJ7/AK7*100</f>
        <v>107.85219399538106</v>
      </c>
      <c r="AM7" s="106" t="s">
        <v>111</v>
      </c>
      <c r="AN7" s="6" t="s">
        <v>2737</v>
      </c>
      <c r="AO7" s="106" t="s">
        <v>2690</v>
      </c>
      <c r="AQ7" s="1">
        <v>9.6134259259259267E-2</v>
      </c>
      <c r="AR7" s="1">
        <v>5.6064814814814817E-2</v>
      </c>
      <c r="AS7" s="1">
        <v>2.9212962962962965E-2</v>
      </c>
      <c r="AT7" s="1">
        <v>1.0844907407407407E-2</v>
      </c>
      <c r="AU7">
        <v>31</v>
      </c>
      <c r="AV7">
        <v>80</v>
      </c>
      <c r="AW7">
        <v>675</v>
      </c>
      <c r="AX7">
        <v>13</v>
      </c>
      <c r="AY7">
        <v>0</v>
      </c>
      <c r="AZ7">
        <v>0</v>
      </c>
      <c r="BA7">
        <v>0</v>
      </c>
      <c r="BB7">
        <v>98.11</v>
      </c>
      <c r="BC7" s="106">
        <f t="shared" si="7"/>
        <v>67</v>
      </c>
      <c r="BD7" s="106">
        <v>60</v>
      </c>
      <c r="BE7" s="27">
        <f t="shared" si="32"/>
        <v>111.66666666666667</v>
      </c>
      <c r="BF7" s="106" t="s">
        <v>111</v>
      </c>
      <c r="BG7" s="6" t="s">
        <v>2736</v>
      </c>
      <c r="BH7" s="106" t="s">
        <v>2690</v>
      </c>
      <c r="BJ7" s="1">
        <v>0.36752314814814818</v>
      </c>
      <c r="BK7" s="1">
        <v>0.26402777777777781</v>
      </c>
      <c r="BL7" s="1">
        <v>3.0914351851851849E-2</v>
      </c>
      <c r="BM7" s="1">
        <v>7.256944444444445E-2</v>
      </c>
      <c r="BN7">
        <v>79</v>
      </c>
      <c r="BO7">
        <v>542</v>
      </c>
      <c r="BP7">
        <v>300</v>
      </c>
      <c r="BQ7">
        <v>6</v>
      </c>
      <c r="BR7">
        <v>0</v>
      </c>
      <c r="BS7">
        <v>0</v>
      </c>
      <c r="BT7">
        <v>0</v>
      </c>
      <c r="BU7">
        <v>98.04</v>
      </c>
      <c r="BV7" s="106">
        <f t="shared" si="8"/>
        <v>536</v>
      </c>
      <c r="BW7" s="106">
        <v>524</v>
      </c>
      <c r="BX7" s="27">
        <f t="shared" si="33"/>
        <v>102.29007633587786</v>
      </c>
      <c r="BY7" s="106" t="s">
        <v>111</v>
      </c>
      <c r="BZ7" s="6" t="s">
        <v>2736</v>
      </c>
      <c r="CA7" s="106" t="s">
        <v>2690</v>
      </c>
      <c r="CC7" s="1">
        <v>0.35928240740740741</v>
      </c>
      <c r="CD7" s="1">
        <v>0.27228009259259262</v>
      </c>
      <c r="CE7" s="1">
        <v>2.1689814814814815E-2</v>
      </c>
      <c r="CF7" s="1">
        <v>6.5289351851851848E-2</v>
      </c>
      <c r="CG7">
        <v>70</v>
      </c>
      <c r="CH7">
        <v>550</v>
      </c>
      <c r="CI7">
        <v>594</v>
      </c>
      <c r="CJ7">
        <v>20</v>
      </c>
      <c r="CK7">
        <v>0</v>
      </c>
      <c r="CL7">
        <v>0</v>
      </c>
      <c r="CM7">
        <v>0</v>
      </c>
      <c r="CN7">
        <v>96.74</v>
      </c>
      <c r="CO7" s="106">
        <f t="shared" si="9"/>
        <v>530</v>
      </c>
      <c r="CP7" s="106">
        <v>524</v>
      </c>
      <c r="CQ7" s="27">
        <f t="shared" si="34"/>
        <v>101.14503816793894</v>
      </c>
      <c r="CR7" s="106" t="s">
        <v>111</v>
      </c>
      <c r="CS7" s="6" t="s">
        <v>2736</v>
      </c>
      <c r="CT7" s="106" t="s">
        <v>2690</v>
      </c>
      <c r="CV7" s="1">
        <v>0.31753472222222223</v>
      </c>
      <c r="CW7" s="1">
        <v>0.23671296296296296</v>
      </c>
      <c r="CX7" s="1">
        <v>4.4652777777777784E-2</v>
      </c>
      <c r="CY7" s="1">
        <v>3.6168981481481483E-2</v>
      </c>
      <c r="CZ7">
        <v>96</v>
      </c>
      <c r="DA7">
        <v>540</v>
      </c>
      <c r="DB7">
        <v>725</v>
      </c>
      <c r="DC7">
        <v>18</v>
      </c>
      <c r="DD7">
        <v>0</v>
      </c>
      <c r="DE7">
        <v>0</v>
      </c>
      <c r="DF7">
        <v>0</v>
      </c>
      <c r="DG7">
        <v>97.58</v>
      </c>
      <c r="DH7" s="106">
        <f t="shared" si="10"/>
        <v>522</v>
      </c>
      <c r="DI7" s="106">
        <v>524</v>
      </c>
      <c r="DJ7" s="27">
        <f t="shared" si="35"/>
        <v>99.618320610687022</v>
      </c>
      <c r="DK7" s="106" t="s">
        <v>111</v>
      </c>
      <c r="DL7" s="6" t="s">
        <v>2736</v>
      </c>
      <c r="DM7" s="106" t="s">
        <v>2690</v>
      </c>
      <c r="DO7" s="1">
        <v>0.31753472222222223</v>
      </c>
      <c r="DP7" s="1">
        <v>0.23671296296296296</v>
      </c>
      <c r="DQ7" s="1">
        <v>4.4652777777777784E-2</v>
      </c>
      <c r="DR7" s="1">
        <v>3.6168981481481483E-2</v>
      </c>
      <c r="DS7">
        <v>96</v>
      </c>
      <c r="DT7">
        <v>540</v>
      </c>
      <c r="DU7">
        <v>725</v>
      </c>
      <c r="DV7">
        <v>18</v>
      </c>
      <c r="DW7">
        <v>0</v>
      </c>
      <c r="DX7">
        <v>0</v>
      </c>
      <c r="DY7">
        <v>0</v>
      </c>
      <c r="DZ7">
        <v>97.58</v>
      </c>
      <c r="EA7" s="106">
        <f t="shared" si="11"/>
        <v>522</v>
      </c>
      <c r="EB7" s="106">
        <v>524</v>
      </c>
      <c r="EC7" s="27">
        <f t="shared" si="36"/>
        <v>99.618320610687022</v>
      </c>
      <c r="ED7" s="106" t="s">
        <v>111</v>
      </c>
      <c r="EE7" s="6" t="s">
        <v>2736</v>
      </c>
      <c r="EF7" s="106" t="s">
        <v>2690</v>
      </c>
      <c r="EH7" s="1">
        <v>0.3520949074074074</v>
      </c>
      <c r="EI7" s="1">
        <v>0.25246527777777777</v>
      </c>
      <c r="EJ7" s="1">
        <v>5.1655092592592593E-2</v>
      </c>
      <c r="EK7" s="1">
        <v>4.7974537037037045E-2</v>
      </c>
      <c r="EL7">
        <v>81</v>
      </c>
      <c r="EM7">
        <v>551</v>
      </c>
      <c r="EN7">
        <v>543</v>
      </c>
      <c r="EO7">
        <v>12</v>
      </c>
      <c r="EP7">
        <v>0</v>
      </c>
      <c r="EQ7">
        <v>0</v>
      </c>
      <c r="ER7">
        <v>0</v>
      </c>
      <c r="ES7">
        <v>97.84</v>
      </c>
      <c r="ET7" s="106">
        <f t="shared" si="12"/>
        <v>539</v>
      </c>
      <c r="EU7" s="106">
        <v>524</v>
      </c>
      <c r="EV7" s="27">
        <f t="shared" si="37"/>
        <v>102.86259541984732</v>
      </c>
      <c r="EW7" s="106" t="s">
        <v>111</v>
      </c>
      <c r="EX7" s="6" t="s">
        <v>2736</v>
      </c>
      <c r="EY7" s="106" t="s">
        <v>2690</v>
      </c>
      <c r="FA7" s="1">
        <v>0.29430555555555554</v>
      </c>
      <c r="FB7" s="1">
        <v>0.22743055555555555</v>
      </c>
      <c r="FC7" s="1">
        <v>3.1921296296296302E-2</v>
      </c>
      <c r="FD7" s="1">
        <v>3.4942129629629635E-2</v>
      </c>
      <c r="FE7">
        <v>72</v>
      </c>
      <c r="FF7">
        <v>556</v>
      </c>
      <c r="FG7">
        <v>549</v>
      </c>
      <c r="FH7">
        <v>12</v>
      </c>
      <c r="FI7">
        <v>0</v>
      </c>
      <c r="FJ7">
        <v>0</v>
      </c>
      <c r="FK7">
        <v>0</v>
      </c>
      <c r="FL7">
        <v>97.86</v>
      </c>
      <c r="FM7" s="106">
        <f t="shared" si="13"/>
        <v>544</v>
      </c>
      <c r="FN7" s="106">
        <v>524</v>
      </c>
      <c r="FO7" s="27">
        <f t="shared" si="38"/>
        <v>103.81679389312977</v>
      </c>
      <c r="FP7" s="106" t="s">
        <v>111</v>
      </c>
      <c r="FQ7" s="6" t="s">
        <v>2736</v>
      </c>
      <c r="FR7" s="106" t="s">
        <v>2690</v>
      </c>
      <c r="FT7" s="1">
        <v>0.35270833333333335</v>
      </c>
      <c r="FU7" s="1">
        <v>0.25586805555555553</v>
      </c>
      <c r="FV7" s="1">
        <v>1.3055555555555556E-2</v>
      </c>
      <c r="FW7" s="1">
        <v>8.3773148148148138E-2</v>
      </c>
      <c r="FX7">
        <v>72</v>
      </c>
      <c r="FY7">
        <v>589</v>
      </c>
      <c r="FZ7">
        <v>529</v>
      </c>
      <c r="GA7">
        <v>16</v>
      </c>
      <c r="GB7">
        <v>0</v>
      </c>
      <c r="GC7">
        <v>0</v>
      </c>
      <c r="GD7">
        <v>0</v>
      </c>
      <c r="GE7">
        <v>97.06</v>
      </c>
      <c r="GF7" s="106">
        <f t="shared" si="14"/>
        <v>573</v>
      </c>
      <c r="GG7" s="106">
        <v>524</v>
      </c>
      <c r="GH7" s="27">
        <f t="shared" si="39"/>
        <v>109.35114503816794</v>
      </c>
      <c r="GI7" s="106" t="s">
        <v>111</v>
      </c>
      <c r="GJ7" s="6" t="s">
        <v>2736</v>
      </c>
      <c r="GK7" s="106" t="s">
        <v>2690</v>
      </c>
      <c r="GM7" s="1">
        <v>0.28766203703703702</v>
      </c>
      <c r="GN7" s="1">
        <v>0.24287037037037038</v>
      </c>
      <c r="GO7" s="1">
        <v>3.2638888888888891E-3</v>
      </c>
      <c r="GP7" s="1">
        <v>4.1527777777777775E-2</v>
      </c>
      <c r="GQ7">
        <v>94</v>
      </c>
      <c r="GR7">
        <v>555</v>
      </c>
      <c r="GS7">
        <v>602</v>
      </c>
      <c r="GT7">
        <v>9</v>
      </c>
      <c r="GU7">
        <v>0</v>
      </c>
      <c r="GV7">
        <v>0</v>
      </c>
      <c r="GW7">
        <v>0</v>
      </c>
      <c r="GX7">
        <v>98.53</v>
      </c>
      <c r="GY7" s="106">
        <f t="shared" si="15"/>
        <v>546</v>
      </c>
      <c r="GZ7" s="106">
        <v>524</v>
      </c>
      <c r="HA7" s="27">
        <f t="shared" si="40"/>
        <v>104.19847328244273</v>
      </c>
      <c r="HB7" s="106" t="s">
        <v>111</v>
      </c>
      <c r="HC7" s="6" t="s">
        <v>2736</v>
      </c>
      <c r="HD7" s="106" t="s">
        <v>2690</v>
      </c>
      <c r="HF7" s="1">
        <v>0.28766203703703702</v>
      </c>
      <c r="HG7" s="1">
        <v>0.24287037037037038</v>
      </c>
      <c r="HH7" s="1">
        <v>3.2638888888888891E-3</v>
      </c>
      <c r="HI7" s="1">
        <v>4.1527777777777775E-2</v>
      </c>
      <c r="HJ7">
        <v>94</v>
      </c>
      <c r="HK7">
        <v>555</v>
      </c>
      <c r="HL7">
        <v>602</v>
      </c>
      <c r="HM7">
        <v>9</v>
      </c>
      <c r="HN7">
        <v>0</v>
      </c>
      <c r="HO7">
        <v>0</v>
      </c>
      <c r="HP7">
        <v>0</v>
      </c>
      <c r="HQ7">
        <v>98.53</v>
      </c>
      <c r="HR7" s="106">
        <f t="shared" si="16"/>
        <v>546</v>
      </c>
      <c r="HS7" s="106">
        <v>524</v>
      </c>
      <c r="HT7" s="27">
        <f t="shared" si="41"/>
        <v>104.19847328244273</v>
      </c>
      <c r="HU7" s="106" t="s">
        <v>111</v>
      </c>
      <c r="HV7" s="6" t="s">
        <v>2736</v>
      </c>
      <c r="HW7" s="106" t="s">
        <v>2690</v>
      </c>
      <c r="HY7" s="1">
        <v>0.3374537037037037</v>
      </c>
      <c r="HZ7" s="1">
        <v>0.22793981481481482</v>
      </c>
      <c r="IA7" s="1">
        <v>3.0763888888888886E-2</v>
      </c>
      <c r="IB7" s="1">
        <v>7.8738425925925934E-2</v>
      </c>
      <c r="IC7">
        <v>81</v>
      </c>
      <c r="ID7">
        <v>429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 s="106">
        <f t="shared" si="17"/>
        <v>429</v>
      </c>
      <c r="IL7" s="106">
        <v>422</v>
      </c>
      <c r="IM7" s="27">
        <f t="shared" si="42"/>
        <v>101.65876777251184</v>
      </c>
      <c r="IN7" s="106" t="s">
        <v>111</v>
      </c>
      <c r="IO7" s="6" t="s">
        <v>2736</v>
      </c>
      <c r="IP7" s="106" t="s">
        <v>2690</v>
      </c>
      <c r="IR7" s="1">
        <v>0.19372685185185187</v>
      </c>
      <c r="IS7" s="1">
        <v>0.16809027777777777</v>
      </c>
      <c r="IT7" s="1">
        <v>7.5231481481481477E-3</v>
      </c>
      <c r="IU7" s="1">
        <v>1.8101851851851852E-2</v>
      </c>
      <c r="IV7">
        <v>47</v>
      </c>
      <c r="IW7">
        <v>344</v>
      </c>
      <c r="IX7">
        <v>555</v>
      </c>
      <c r="IY7">
        <v>37</v>
      </c>
      <c r="IZ7">
        <v>0</v>
      </c>
      <c r="JA7">
        <v>0</v>
      </c>
      <c r="JB7">
        <v>0</v>
      </c>
      <c r="JC7">
        <v>93.75</v>
      </c>
      <c r="JD7" s="106">
        <f t="shared" si="18"/>
        <v>307</v>
      </c>
      <c r="JE7" s="106">
        <v>262</v>
      </c>
      <c r="JF7" s="27">
        <f t="shared" si="43"/>
        <v>117.17557251908397</v>
      </c>
      <c r="JG7" s="106" t="s">
        <v>111</v>
      </c>
      <c r="JH7" s="6" t="s">
        <v>2884</v>
      </c>
      <c r="JI7" s="106" t="s">
        <v>2690</v>
      </c>
      <c r="JK7" s="1">
        <v>0.29048611111111111</v>
      </c>
      <c r="JL7" s="1">
        <v>0.15342592592592594</v>
      </c>
      <c r="JM7" s="1">
        <v>0.12628472222222223</v>
      </c>
      <c r="JN7" s="1">
        <v>1.0763888888888891E-2</v>
      </c>
      <c r="JO7">
        <v>25</v>
      </c>
      <c r="JP7">
        <v>364</v>
      </c>
      <c r="JQ7">
        <v>257</v>
      </c>
      <c r="JR7">
        <v>9</v>
      </c>
      <c r="JS7">
        <v>0</v>
      </c>
      <c r="JT7">
        <v>0</v>
      </c>
      <c r="JU7">
        <v>0</v>
      </c>
      <c r="JV7">
        <v>96.62</v>
      </c>
      <c r="JW7" s="106">
        <f t="shared" si="19"/>
        <v>355</v>
      </c>
      <c r="JX7" s="106"/>
      <c r="JY7" s="27"/>
      <c r="JZ7" s="106" t="s">
        <v>111</v>
      </c>
      <c r="KA7" s="270" t="s">
        <v>2729</v>
      </c>
      <c r="KB7" s="106" t="s">
        <v>2690</v>
      </c>
      <c r="KC7">
        <v>4</v>
      </c>
      <c r="KD7" s="1">
        <v>0.3704513888888889</v>
      </c>
      <c r="KE7" s="1">
        <v>0.17668981481481483</v>
      </c>
      <c r="KF7" s="1">
        <v>0.16274305555555554</v>
      </c>
      <c r="KG7" s="1">
        <v>3.1018518518518515E-2</v>
      </c>
      <c r="KH7">
        <v>16</v>
      </c>
      <c r="KI7">
        <v>404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 s="106">
        <f t="shared" si="20"/>
        <v>404</v>
      </c>
      <c r="KQ7" s="106">
        <v>266</v>
      </c>
      <c r="KR7" s="27">
        <f t="shared" si="21"/>
        <v>151.87969924812029</v>
      </c>
      <c r="KS7" s="106" t="s">
        <v>111</v>
      </c>
      <c r="KT7" s="270" t="s">
        <v>2729</v>
      </c>
      <c r="KU7" s="106" t="s">
        <v>2690</v>
      </c>
      <c r="KV7">
        <v>4</v>
      </c>
      <c r="KW7" s="1">
        <v>0.40952546296296299</v>
      </c>
      <c r="KX7" s="1">
        <v>0.20820601851851853</v>
      </c>
      <c r="KY7" s="1">
        <v>0.17028935185185187</v>
      </c>
      <c r="KZ7" s="1">
        <v>3.1018518518518515E-2</v>
      </c>
      <c r="LA7">
        <v>20</v>
      </c>
      <c r="LB7">
        <v>503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 s="106">
        <f t="shared" si="22"/>
        <v>503</v>
      </c>
      <c r="LJ7" s="106">
        <v>266</v>
      </c>
      <c r="LK7" s="27">
        <f t="shared" si="44"/>
        <v>189.09774436090225</v>
      </c>
      <c r="LL7" s="106" t="s">
        <v>111</v>
      </c>
      <c r="LM7" s="270" t="s">
        <v>2729</v>
      </c>
      <c r="LN7" s="106" t="s">
        <v>2690</v>
      </c>
      <c r="LP7" s="1">
        <v>0.30807870370370372</v>
      </c>
      <c r="LQ7" s="1">
        <v>0.19920138888888891</v>
      </c>
      <c r="LR7" s="1">
        <v>6.1493055555555558E-2</v>
      </c>
      <c r="LS7" s="1">
        <v>4.7372685185185191E-2</v>
      </c>
      <c r="LT7">
        <v>46</v>
      </c>
      <c r="LU7">
        <v>479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 s="106">
        <f t="shared" si="23"/>
        <v>479</v>
      </c>
      <c r="MC7" s="106">
        <v>1067</v>
      </c>
      <c r="MD7" s="27">
        <f t="shared" si="0"/>
        <v>44.892221180880973</v>
      </c>
      <c r="ME7" s="106" t="s">
        <v>111</v>
      </c>
      <c r="MF7" s="270" t="s">
        <v>2729</v>
      </c>
      <c r="MG7" s="106" t="s">
        <v>2690</v>
      </c>
      <c r="MI7" s="1">
        <v>0.38458333333333333</v>
      </c>
      <c r="MJ7" s="1">
        <v>0.30148148148148152</v>
      </c>
      <c r="MK7" s="1">
        <v>4.1331018518518517E-2</v>
      </c>
      <c r="ML7" s="1">
        <v>4.1759259259259253E-2</v>
      </c>
      <c r="MM7">
        <v>52</v>
      </c>
      <c r="MN7">
        <v>702</v>
      </c>
      <c r="MO7">
        <v>387</v>
      </c>
      <c r="MP7">
        <v>80</v>
      </c>
      <c r="MQ7">
        <v>0</v>
      </c>
      <c r="MR7">
        <v>0</v>
      </c>
      <c r="MS7">
        <v>0</v>
      </c>
      <c r="MT7">
        <v>82.87</v>
      </c>
      <c r="MU7" s="106">
        <f t="shared" si="24"/>
        <v>622</v>
      </c>
      <c r="MV7" s="106">
        <v>1067</v>
      </c>
      <c r="MW7" s="27">
        <f t="shared" si="1"/>
        <v>58.294283036551079</v>
      </c>
      <c r="MX7" s="106" t="s">
        <v>111</v>
      </c>
      <c r="MY7" s="270" t="s">
        <v>2729</v>
      </c>
      <c r="MZ7" s="106" t="s">
        <v>2690</v>
      </c>
      <c r="NB7" s="1">
        <v>0.41518518518518516</v>
      </c>
      <c r="NC7" s="1">
        <v>0.25718750000000001</v>
      </c>
      <c r="ND7" s="1">
        <v>0.11196759259259259</v>
      </c>
      <c r="NE7" s="1">
        <v>4.6018518518518514E-2</v>
      </c>
      <c r="NF7">
        <v>64</v>
      </c>
      <c r="NG7">
        <v>635</v>
      </c>
      <c r="NH7">
        <v>589</v>
      </c>
      <c r="NI7">
        <v>244</v>
      </c>
      <c r="NJ7">
        <v>0</v>
      </c>
      <c r="NK7">
        <v>0</v>
      </c>
      <c r="NL7">
        <v>0</v>
      </c>
      <c r="NM7">
        <v>70.709999999999994</v>
      </c>
      <c r="NN7" s="106">
        <f t="shared" si="25"/>
        <v>391</v>
      </c>
      <c r="NO7" s="106">
        <v>1067</v>
      </c>
      <c r="NP7" s="27">
        <f t="shared" si="2"/>
        <v>36.644798500468603</v>
      </c>
      <c r="NQ7" s="106" t="s">
        <v>111</v>
      </c>
      <c r="NR7" s="270" t="s">
        <v>2729</v>
      </c>
      <c r="NS7" s="106" t="s">
        <v>2690</v>
      </c>
      <c r="NU7" s="1">
        <v>0.35623842592592592</v>
      </c>
      <c r="NV7" s="1">
        <v>0.27833333333333332</v>
      </c>
      <c r="NW7" s="1">
        <v>6.1307870370370367E-2</v>
      </c>
      <c r="NX7" s="1">
        <v>1.6574074074074074E-2</v>
      </c>
      <c r="NY7">
        <v>100</v>
      </c>
      <c r="NZ7">
        <v>732</v>
      </c>
      <c r="OA7">
        <v>796</v>
      </c>
      <c r="OB7">
        <v>187</v>
      </c>
      <c r="OC7">
        <v>0</v>
      </c>
      <c r="OD7">
        <v>0</v>
      </c>
      <c r="OE7">
        <v>0</v>
      </c>
      <c r="OF7">
        <v>80.98</v>
      </c>
      <c r="OG7" s="106">
        <f t="shared" si="26"/>
        <v>545</v>
      </c>
      <c r="OH7" s="106">
        <v>1067</v>
      </c>
      <c r="OI7" s="27">
        <f t="shared" si="3"/>
        <v>51.077788191190251</v>
      </c>
      <c r="OJ7" s="106" t="s">
        <v>111</v>
      </c>
      <c r="OK7" s="270" t="s">
        <v>2729</v>
      </c>
      <c r="OL7" s="106" t="s">
        <v>2690</v>
      </c>
      <c r="ON7" s="1">
        <v>0.40165509259259258</v>
      </c>
      <c r="OO7" s="1">
        <v>0.27642361111111108</v>
      </c>
      <c r="OP7" s="1">
        <v>7.8078703703703692E-2</v>
      </c>
      <c r="OQ7" s="1">
        <v>4.7141203703703706E-2</v>
      </c>
      <c r="OR7">
        <v>120</v>
      </c>
      <c r="OS7">
        <v>726</v>
      </c>
      <c r="OT7">
        <v>735</v>
      </c>
      <c r="OU7">
        <v>152</v>
      </c>
      <c r="OV7">
        <v>0</v>
      </c>
      <c r="OW7">
        <v>0</v>
      </c>
      <c r="OX7">
        <v>0</v>
      </c>
      <c r="OY7">
        <v>82.86</v>
      </c>
      <c r="OZ7" s="106">
        <f t="shared" si="27"/>
        <v>574</v>
      </c>
      <c r="PA7" s="106">
        <v>1067</v>
      </c>
      <c r="PB7" s="27">
        <f t="shared" si="4"/>
        <v>53.795688847235233</v>
      </c>
      <c r="PC7" s="106" t="s">
        <v>111</v>
      </c>
      <c r="PD7" s="270" t="s">
        <v>2729</v>
      </c>
      <c r="PE7" s="106" t="s">
        <v>2690</v>
      </c>
      <c r="PG7" s="1">
        <v>3.5925925925925924E-2</v>
      </c>
      <c r="PH7" s="1">
        <v>3.3194444444444443E-2</v>
      </c>
      <c r="PI7" s="1">
        <v>1.8518518518518518E-4</v>
      </c>
      <c r="PJ7" s="1">
        <v>2.5347222222222221E-3</v>
      </c>
      <c r="PK7">
        <v>14</v>
      </c>
      <c r="PL7">
        <v>121</v>
      </c>
      <c r="PM7">
        <v>56</v>
      </c>
      <c r="PN7">
        <v>35</v>
      </c>
      <c r="PO7">
        <v>0</v>
      </c>
      <c r="PP7">
        <v>0</v>
      </c>
      <c r="PQ7">
        <v>0</v>
      </c>
      <c r="PR7">
        <v>61.54</v>
      </c>
      <c r="PS7" s="106">
        <f t="shared" si="28"/>
        <v>86</v>
      </c>
      <c r="PT7" s="106"/>
      <c r="PU7" s="27"/>
      <c r="PV7" s="106" t="s">
        <v>111</v>
      </c>
      <c r="PW7" s="270" t="s">
        <v>2729</v>
      </c>
      <c r="PX7" s="106" t="s">
        <v>2690</v>
      </c>
      <c r="PZ7" s="1">
        <v>0</v>
      </c>
      <c r="QA7" s="1">
        <v>0</v>
      </c>
      <c r="QB7" s="1">
        <v>0</v>
      </c>
      <c r="QC7" s="1">
        <v>0</v>
      </c>
      <c r="QD7">
        <v>0</v>
      </c>
      <c r="QE7">
        <v>0</v>
      </c>
      <c r="QF7">
        <v>96</v>
      </c>
      <c r="QG7">
        <v>15</v>
      </c>
      <c r="QH7">
        <v>0</v>
      </c>
      <c r="QI7">
        <v>0</v>
      </c>
      <c r="QJ7">
        <v>0</v>
      </c>
      <c r="QK7">
        <v>86.49</v>
      </c>
      <c r="QL7" s="106">
        <f t="shared" si="29"/>
        <v>-15</v>
      </c>
      <c r="QM7" s="106"/>
      <c r="QN7" s="27"/>
    </row>
    <row r="8" spans="1:456">
      <c r="A8" s="106" t="s">
        <v>130</v>
      </c>
      <c r="B8" s="6" t="s">
        <v>2736</v>
      </c>
      <c r="C8" s="106" t="s">
        <v>2690</v>
      </c>
      <c r="E8" s="1">
        <v>0.40467592592592588</v>
      </c>
      <c r="F8" s="1">
        <v>0.29568287037037039</v>
      </c>
      <c r="G8" s="1">
        <v>2.8587962962962964E-2</v>
      </c>
      <c r="H8" s="1">
        <v>8.0393518518518517E-2</v>
      </c>
      <c r="I8">
        <v>60</v>
      </c>
      <c r="J8">
        <v>532</v>
      </c>
      <c r="K8">
        <v>483</v>
      </c>
      <c r="L8">
        <v>5</v>
      </c>
      <c r="M8">
        <v>0</v>
      </c>
      <c r="N8">
        <v>0</v>
      </c>
      <c r="O8">
        <v>0</v>
      </c>
      <c r="P8">
        <v>98.98</v>
      </c>
      <c r="Q8" s="106">
        <f t="shared" si="5"/>
        <v>527</v>
      </c>
      <c r="R8" s="106">
        <v>524</v>
      </c>
      <c r="S8" s="27">
        <f t="shared" si="30"/>
        <v>100.57251908396947</v>
      </c>
      <c r="T8" s="106" t="s">
        <v>130</v>
      </c>
      <c r="U8" s="6" t="s">
        <v>2736</v>
      </c>
      <c r="V8" s="106" t="s">
        <v>2690</v>
      </c>
      <c r="X8" s="1">
        <v>0.3194791666666667</v>
      </c>
      <c r="Y8" s="1">
        <v>0.26231481481481483</v>
      </c>
      <c r="Z8" s="1">
        <v>2.763888888888889E-2</v>
      </c>
      <c r="AA8" s="1">
        <v>2.9502314814814815E-2</v>
      </c>
      <c r="AB8">
        <v>78</v>
      </c>
      <c r="AC8">
        <v>494</v>
      </c>
      <c r="AD8">
        <v>526</v>
      </c>
      <c r="AE8">
        <v>14</v>
      </c>
      <c r="AF8">
        <v>0</v>
      </c>
      <c r="AG8">
        <v>0</v>
      </c>
      <c r="AH8">
        <v>0</v>
      </c>
      <c r="AI8">
        <v>97.41</v>
      </c>
      <c r="AJ8" s="106">
        <f t="shared" si="6"/>
        <v>480</v>
      </c>
      <c r="AK8" s="106">
        <v>433</v>
      </c>
      <c r="AL8" s="27">
        <f t="shared" si="45"/>
        <v>110.85450346420322</v>
      </c>
      <c r="AM8" s="106" t="s">
        <v>130</v>
      </c>
      <c r="AN8" s="6" t="s">
        <v>2737</v>
      </c>
      <c r="AO8" s="106" t="s">
        <v>2690</v>
      </c>
      <c r="AQ8" s="1">
        <v>8.3715277777777777E-2</v>
      </c>
      <c r="AR8" s="1">
        <v>5.8067129629629628E-2</v>
      </c>
      <c r="AS8" s="1">
        <v>1.2314814814814815E-2</v>
      </c>
      <c r="AT8" s="1">
        <v>1.3321759259259261E-2</v>
      </c>
      <c r="AU8">
        <v>32</v>
      </c>
      <c r="AV8">
        <v>84</v>
      </c>
      <c r="AW8">
        <v>676</v>
      </c>
      <c r="AX8">
        <v>14</v>
      </c>
      <c r="AY8">
        <v>0</v>
      </c>
      <c r="AZ8">
        <v>0</v>
      </c>
      <c r="BA8">
        <v>0</v>
      </c>
      <c r="BB8">
        <v>97.97</v>
      </c>
      <c r="BC8" s="106">
        <f t="shared" si="7"/>
        <v>70</v>
      </c>
      <c r="BD8" s="106">
        <v>60</v>
      </c>
      <c r="BE8" s="27">
        <f t="shared" si="32"/>
        <v>116.66666666666667</v>
      </c>
      <c r="BF8" s="106" t="s">
        <v>130</v>
      </c>
      <c r="BG8" s="6" t="s">
        <v>2736</v>
      </c>
      <c r="BH8" s="106" t="s">
        <v>2690</v>
      </c>
      <c r="BJ8" s="1">
        <v>0.36699074074074073</v>
      </c>
      <c r="BK8" s="1">
        <v>0.2591087962962963</v>
      </c>
      <c r="BL8" s="1">
        <v>4.1979166666666672E-2</v>
      </c>
      <c r="BM8" s="1">
        <v>6.5891203703703702E-2</v>
      </c>
      <c r="BN8">
        <v>82</v>
      </c>
      <c r="BO8">
        <v>560</v>
      </c>
      <c r="BP8">
        <v>271</v>
      </c>
      <c r="BQ8">
        <v>5</v>
      </c>
      <c r="BR8">
        <v>0</v>
      </c>
      <c r="BS8">
        <v>0</v>
      </c>
      <c r="BT8">
        <v>0</v>
      </c>
      <c r="BU8">
        <v>98.19</v>
      </c>
      <c r="BV8" s="106">
        <f t="shared" si="8"/>
        <v>555</v>
      </c>
      <c r="BW8" s="106">
        <v>524</v>
      </c>
      <c r="BX8" s="27">
        <f t="shared" si="33"/>
        <v>105.91603053435115</v>
      </c>
      <c r="BY8" s="106" t="s">
        <v>130</v>
      </c>
      <c r="BZ8" s="6" t="s">
        <v>2736</v>
      </c>
      <c r="CA8" s="106" t="s">
        <v>2690</v>
      </c>
      <c r="CC8" s="1">
        <v>0.25498842592592591</v>
      </c>
      <c r="CD8" s="1">
        <v>0.21528935185185186</v>
      </c>
      <c r="CE8" s="1">
        <v>1.7222222222222222E-2</v>
      </c>
      <c r="CF8" s="1">
        <v>2.2465277777777778E-2</v>
      </c>
      <c r="CG8">
        <v>76</v>
      </c>
      <c r="CH8">
        <v>465</v>
      </c>
      <c r="CI8">
        <v>616</v>
      </c>
      <c r="CJ8">
        <v>31</v>
      </c>
      <c r="CK8">
        <v>0</v>
      </c>
      <c r="CL8">
        <v>0</v>
      </c>
      <c r="CM8">
        <v>0</v>
      </c>
      <c r="CN8">
        <v>95.21</v>
      </c>
      <c r="CO8" s="106">
        <f t="shared" si="9"/>
        <v>434</v>
      </c>
      <c r="CP8" s="106">
        <v>524</v>
      </c>
      <c r="CQ8" s="27">
        <f t="shared" si="34"/>
        <v>82.824427480916029</v>
      </c>
      <c r="CR8" s="106" t="s">
        <v>130</v>
      </c>
      <c r="CS8" s="6" t="s">
        <v>2736</v>
      </c>
      <c r="CT8" s="106" t="s">
        <v>2690</v>
      </c>
      <c r="CV8" s="1">
        <v>0.21253472222222222</v>
      </c>
      <c r="CW8" s="1">
        <v>0.15409722222222222</v>
      </c>
      <c r="CX8" s="1">
        <v>3.471064814814815E-2</v>
      </c>
      <c r="CY8" s="1">
        <v>2.3703703703703703E-2</v>
      </c>
      <c r="CZ8">
        <v>73</v>
      </c>
      <c r="DA8">
        <v>288</v>
      </c>
      <c r="DB8">
        <v>376</v>
      </c>
      <c r="DC8">
        <v>21</v>
      </c>
      <c r="DD8">
        <v>0</v>
      </c>
      <c r="DE8">
        <v>0</v>
      </c>
      <c r="DF8">
        <v>0</v>
      </c>
      <c r="DG8">
        <v>94.71</v>
      </c>
      <c r="DH8" s="106">
        <f t="shared" si="10"/>
        <v>267</v>
      </c>
      <c r="DI8" s="106">
        <v>524</v>
      </c>
      <c r="DJ8" s="27">
        <f t="shared" si="35"/>
        <v>50.954198473282439</v>
      </c>
      <c r="DK8" s="106" t="s">
        <v>130</v>
      </c>
      <c r="DL8" s="6" t="s">
        <v>2736</v>
      </c>
      <c r="DM8" s="106" t="s">
        <v>2690</v>
      </c>
      <c r="DO8" s="1">
        <v>0.21253472222222222</v>
      </c>
      <c r="DP8" s="1">
        <v>0.15409722222222222</v>
      </c>
      <c r="DQ8" s="1">
        <v>3.471064814814815E-2</v>
      </c>
      <c r="DR8" s="1">
        <v>2.3703703703703703E-2</v>
      </c>
      <c r="DS8">
        <v>73</v>
      </c>
      <c r="DT8">
        <v>288</v>
      </c>
      <c r="DU8">
        <v>411</v>
      </c>
      <c r="DV8">
        <v>21</v>
      </c>
      <c r="DW8">
        <v>0</v>
      </c>
      <c r="DX8">
        <v>0</v>
      </c>
      <c r="DY8">
        <v>0</v>
      </c>
      <c r="DZ8">
        <v>95.14</v>
      </c>
      <c r="EA8" s="106">
        <f t="shared" si="11"/>
        <v>267</v>
      </c>
      <c r="EB8" s="106">
        <v>524</v>
      </c>
      <c r="EC8" s="27">
        <f t="shared" si="36"/>
        <v>50.954198473282439</v>
      </c>
      <c r="ED8" s="106" t="s">
        <v>130</v>
      </c>
      <c r="EE8" s="6" t="s">
        <v>2736</v>
      </c>
      <c r="EF8" s="106" t="s">
        <v>2690</v>
      </c>
      <c r="EH8" s="1">
        <v>0</v>
      </c>
      <c r="EI8" s="1">
        <v>0</v>
      </c>
      <c r="EJ8" s="1">
        <v>0</v>
      </c>
      <c r="EK8" s="1">
        <v>0</v>
      </c>
      <c r="EL8">
        <v>0</v>
      </c>
      <c r="EM8">
        <v>0</v>
      </c>
      <c r="EN8">
        <v>4</v>
      </c>
      <c r="EO8">
        <v>0</v>
      </c>
      <c r="EP8">
        <v>0</v>
      </c>
      <c r="EQ8">
        <v>0</v>
      </c>
      <c r="ER8">
        <v>0</v>
      </c>
      <c r="ES8">
        <v>100</v>
      </c>
      <c r="ET8" s="106">
        <f t="shared" si="12"/>
        <v>0</v>
      </c>
      <c r="EU8" s="106"/>
      <c r="EV8" s="27"/>
      <c r="EW8" s="106" t="s">
        <v>130</v>
      </c>
      <c r="EX8" s="6" t="s">
        <v>2736</v>
      </c>
      <c r="EY8" s="106" t="s">
        <v>2690</v>
      </c>
      <c r="FA8" s="1">
        <v>0.33785879629629628</v>
      </c>
      <c r="FB8" s="1">
        <v>0.2772222222222222</v>
      </c>
      <c r="FC8" s="1">
        <v>1.9409722222222221E-2</v>
      </c>
      <c r="FD8" s="1">
        <v>4.1226851851851855E-2</v>
      </c>
      <c r="FE8">
        <v>70</v>
      </c>
      <c r="FF8">
        <v>567</v>
      </c>
      <c r="FG8">
        <v>486</v>
      </c>
      <c r="FH8">
        <v>46</v>
      </c>
      <c r="FI8">
        <v>0</v>
      </c>
      <c r="FJ8">
        <v>0</v>
      </c>
      <c r="FK8">
        <v>0</v>
      </c>
      <c r="FL8">
        <v>91.35</v>
      </c>
      <c r="FM8" s="106">
        <f t="shared" si="13"/>
        <v>521</v>
      </c>
      <c r="FN8" s="106">
        <v>524</v>
      </c>
      <c r="FO8" s="27">
        <f t="shared" si="38"/>
        <v>99.427480916030532</v>
      </c>
      <c r="FP8" s="106" t="s">
        <v>130</v>
      </c>
      <c r="FQ8" s="6" t="s">
        <v>2736</v>
      </c>
      <c r="FR8" s="106" t="s">
        <v>2690</v>
      </c>
      <c r="FT8" s="1">
        <v>0.24287037037037038</v>
      </c>
      <c r="FU8" s="1">
        <v>0.19385416666666666</v>
      </c>
      <c r="FV8" s="1">
        <v>2.1805555555555554E-2</v>
      </c>
      <c r="FW8" s="1">
        <v>2.7199074074074073E-2</v>
      </c>
      <c r="FX8">
        <v>48</v>
      </c>
      <c r="FY8">
        <v>391</v>
      </c>
      <c r="FZ8">
        <v>336</v>
      </c>
      <c r="GA8">
        <v>18</v>
      </c>
      <c r="GB8">
        <v>0</v>
      </c>
      <c r="GC8">
        <v>0</v>
      </c>
      <c r="GD8">
        <v>0</v>
      </c>
      <c r="GE8">
        <v>94.92</v>
      </c>
      <c r="GF8" s="106">
        <f t="shared" si="14"/>
        <v>373</v>
      </c>
      <c r="GG8" s="106">
        <v>524</v>
      </c>
      <c r="GH8" s="27">
        <f t="shared" si="39"/>
        <v>71.18320610687023</v>
      </c>
      <c r="GI8" s="106" t="s">
        <v>130</v>
      </c>
      <c r="GJ8" s="6" t="s">
        <v>2736</v>
      </c>
      <c r="GK8" s="106" t="s">
        <v>2690</v>
      </c>
      <c r="GM8" s="1">
        <v>0.26105324074074071</v>
      </c>
      <c r="GN8" s="1">
        <v>0.17935185185185185</v>
      </c>
      <c r="GO8" s="1">
        <v>4.4085648148148145E-2</v>
      </c>
      <c r="GP8" s="1">
        <v>3.7615740740740741E-2</v>
      </c>
      <c r="GQ8">
        <v>69</v>
      </c>
      <c r="GR8">
        <v>368</v>
      </c>
      <c r="GS8">
        <v>354</v>
      </c>
      <c r="GT8">
        <v>10</v>
      </c>
      <c r="GU8">
        <v>0</v>
      </c>
      <c r="GV8">
        <v>0</v>
      </c>
      <c r="GW8">
        <v>0</v>
      </c>
      <c r="GX8">
        <v>97.25</v>
      </c>
      <c r="GY8" s="106">
        <f t="shared" si="15"/>
        <v>358</v>
      </c>
      <c r="GZ8" s="106">
        <v>524</v>
      </c>
      <c r="HA8" s="27">
        <f t="shared" si="40"/>
        <v>68.320610687022892</v>
      </c>
      <c r="HB8" s="106" t="s">
        <v>130</v>
      </c>
      <c r="HC8" s="6" t="s">
        <v>2736</v>
      </c>
      <c r="HD8" s="106" t="s">
        <v>2690</v>
      </c>
      <c r="HF8" s="1">
        <v>0.55262731481481475</v>
      </c>
      <c r="HG8" s="1">
        <v>0.43659722222222225</v>
      </c>
      <c r="HH8" s="1">
        <v>4.9490740740740745E-2</v>
      </c>
      <c r="HI8" s="1">
        <v>6.6527777777777783E-2</v>
      </c>
      <c r="HJ8">
        <v>126</v>
      </c>
      <c r="HK8">
        <v>864</v>
      </c>
      <c r="HL8">
        <v>370</v>
      </c>
      <c r="HM8">
        <v>12</v>
      </c>
      <c r="HN8">
        <v>0</v>
      </c>
      <c r="HO8">
        <v>0</v>
      </c>
      <c r="HP8">
        <v>0</v>
      </c>
      <c r="HQ8">
        <v>96.86</v>
      </c>
      <c r="HR8" s="106">
        <f t="shared" si="16"/>
        <v>852</v>
      </c>
      <c r="HS8" s="106">
        <v>524</v>
      </c>
      <c r="HT8" s="27">
        <f t="shared" si="41"/>
        <v>162.59541984732823</v>
      </c>
      <c r="HU8" s="106" t="s">
        <v>130</v>
      </c>
      <c r="HV8" s="6" t="s">
        <v>2736</v>
      </c>
      <c r="HW8" s="106" t="s">
        <v>2690</v>
      </c>
      <c r="HY8" s="1">
        <v>0.22631944444444443</v>
      </c>
      <c r="HZ8" s="1">
        <v>0.18307870370370372</v>
      </c>
      <c r="IA8" s="1">
        <v>1.5879629629629629E-2</v>
      </c>
      <c r="IB8" s="1">
        <v>2.7349537037037037E-2</v>
      </c>
      <c r="IC8">
        <v>79</v>
      </c>
      <c r="ID8">
        <v>278</v>
      </c>
      <c r="IE8">
        <v>107</v>
      </c>
      <c r="IF8">
        <v>1</v>
      </c>
      <c r="IG8">
        <v>0</v>
      </c>
      <c r="IH8">
        <v>0</v>
      </c>
      <c r="II8">
        <v>0</v>
      </c>
      <c r="IJ8">
        <v>99.07</v>
      </c>
      <c r="IK8" s="106">
        <f t="shared" si="17"/>
        <v>277</v>
      </c>
      <c r="IL8" s="106">
        <v>422</v>
      </c>
      <c r="IM8" s="27">
        <f t="shared" si="42"/>
        <v>65.639810426540279</v>
      </c>
      <c r="IN8" s="106" t="s">
        <v>130</v>
      </c>
      <c r="IO8" s="6" t="s">
        <v>2736</v>
      </c>
      <c r="IP8" s="106" t="s">
        <v>2690</v>
      </c>
      <c r="IR8" s="1">
        <v>0.17436342592592591</v>
      </c>
      <c r="IS8" s="1">
        <v>0.14722222222222223</v>
      </c>
      <c r="IT8" s="1">
        <v>1.2025462962962962E-2</v>
      </c>
      <c r="IU8" s="1">
        <v>1.511574074074074E-2</v>
      </c>
      <c r="IV8">
        <v>34</v>
      </c>
      <c r="IW8">
        <v>310</v>
      </c>
      <c r="IX8">
        <v>1014</v>
      </c>
      <c r="IY8">
        <v>38</v>
      </c>
      <c r="IZ8">
        <v>0</v>
      </c>
      <c r="JA8">
        <v>0</v>
      </c>
      <c r="JB8">
        <v>0</v>
      </c>
      <c r="JC8">
        <v>96.39</v>
      </c>
      <c r="JD8" s="106">
        <f t="shared" si="18"/>
        <v>272</v>
      </c>
      <c r="JE8" s="106">
        <v>262</v>
      </c>
      <c r="JF8" s="27">
        <f t="shared" si="43"/>
        <v>103.81679389312977</v>
      </c>
      <c r="JG8" s="106" t="s">
        <v>130</v>
      </c>
      <c r="JH8" s="6" t="s">
        <v>2884</v>
      </c>
      <c r="JI8" s="106" t="s">
        <v>2690</v>
      </c>
      <c r="JK8" s="1">
        <v>0.24019675925925923</v>
      </c>
      <c r="JL8" s="1">
        <v>0.11042824074074074</v>
      </c>
      <c r="JM8" s="1">
        <v>8.89699074074074E-2</v>
      </c>
      <c r="JN8" s="1">
        <v>4.0787037037037038E-2</v>
      </c>
      <c r="JO8">
        <v>14</v>
      </c>
      <c r="JP8">
        <v>149</v>
      </c>
      <c r="JQ8">
        <v>210</v>
      </c>
      <c r="JR8">
        <v>1</v>
      </c>
      <c r="JS8">
        <v>0</v>
      </c>
      <c r="JT8">
        <v>0</v>
      </c>
      <c r="JU8">
        <v>0</v>
      </c>
      <c r="JV8">
        <v>99.53</v>
      </c>
      <c r="JW8" s="106">
        <f t="shared" si="19"/>
        <v>148</v>
      </c>
      <c r="JX8" s="106"/>
      <c r="JY8" s="27"/>
      <c r="JZ8" s="106" t="s">
        <v>130</v>
      </c>
      <c r="KA8" s="270" t="s">
        <v>2729</v>
      </c>
      <c r="KB8" s="106" t="s">
        <v>2690</v>
      </c>
      <c r="KC8">
        <v>4</v>
      </c>
      <c r="KD8" s="1">
        <v>0.23398148148148148</v>
      </c>
      <c r="KE8" s="1">
        <v>0.15466435185185187</v>
      </c>
      <c r="KF8" s="1">
        <v>6.1782407407407404E-2</v>
      </c>
      <c r="KG8" s="1">
        <v>1.7523148148148149E-2</v>
      </c>
      <c r="KH8">
        <v>8</v>
      </c>
      <c r="KI8">
        <v>228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 s="106">
        <f t="shared" si="20"/>
        <v>228</v>
      </c>
      <c r="KQ8" s="106">
        <v>266</v>
      </c>
      <c r="KR8" s="27">
        <f>KP8/KQ8*100</f>
        <v>85.714285714285708</v>
      </c>
      <c r="KS8" s="106" t="s">
        <v>130</v>
      </c>
      <c r="KT8" s="270" t="s">
        <v>2729</v>
      </c>
      <c r="KU8" s="106" t="s">
        <v>2690</v>
      </c>
      <c r="KV8">
        <v>4</v>
      </c>
      <c r="KW8" s="1">
        <v>0.39906250000000004</v>
      </c>
      <c r="KX8" s="1">
        <v>0.27979166666666666</v>
      </c>
      <c r="KY8" s="1">
        <v>8.009259259259259E-2</v>
      </c>
      <c r="KZ8" s="1">
        <v>3.9178240740740743E-2</v>
      </c>
      <c r="LA8">
        <v>23</v>
      </c>
      <c r="LB8">
        <v>462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 s="106">
        <f t="shared" si="22"/>
        <v>462</v>
      </c>
      <c r="LJ8" s="106">
        <v>266</v>
      </c>
      <c r="LK8" s="27">
        <f>LI8/LJ8*100</f>
        <v>173.68421052631581</v>
      </c>
      <c r="LL8" s="106" t="s">
        <v>130</v>
      </c>
      <c r="LM8" s="270" t="s">
        <v>2729</v>
      </c>
      <c r="LN8" s="106" t="s">
        <v>2690</v>
      </c>
      <c r="LP8" s="1">
        <v>0.30826388888888889</v>
      </c>
      <c r="LQ8" s="1">
        <v>0.2076388888888889</v>
      </c>
      <c r="LR8" s="1">
        <v>6.3634259259259265E-2</v>
      </c>
      <c r="LS8" s="1">
        <v>3.6979166666666667E-2</v>
      </c>
      <c r="LT8">
        <v>38</v>
      </c>
      <c r="LU8">
        <v>440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 s="106">
        <f t="shared" si="23"/>
        <v>440</v>
      </c>
      <c r="MC8" s="106">
        <v>1067</v>
      </c>
      <c r="MD8" s="27">
        <f t="shared" si="0"/>
        <v>41.237113402061851</v>
      </c>
      <c r="ME8" s="106" t="s">
        <v>130</v>
      </c>
      <c r="MF8" s="270" t="s">
        <v>2729</v>
      </c>
      <c r="MG8" s="106" t="s">
        <v>2690</v>
      </c>
      <c r="MI8" s="1">
        <v>0.43024305555555559</v>
      </c>
      <c r="MJ8" s="1">
        <v>0.30253472222222222</v>
      </c>
      <c r="MK8" s="1">
        <v>7.8368055555555552E-2</v>
      </c>
      <c r="ML8" s="1">
        <v>4.9328703703703701E-2</v>
      </c>
      <c r="MM8">
        <v>80</v>
      </c>
      <c r="MN8">
        <v>744</v>
      </c>
      <c r="MO8">
        <v>328</v>
      </c>
      <c r="MP8">
        <v>58</v>
      </c>
      <c r="MQ8">
        <v>0</v>
      </c>
      <c r="MR8">
        <v>0</v>
      </c>
      <c r="MS8">
        <v>0</v>
      </c>
      <c r="MT8">
        <v>84.97</v>
      </c>
      <c r="MU8" s="106">
        <f t="shared" si="24"/>
        <v>686</v>
      </c>
      <c r="MV8" s="106">
        <v>1067</v>
      </c>
      <c r="MW8" s="27">
        <f t="shared" si="1"/>
        <v>64.29240862230553</v>
      </c>
      <c r="MX8" s="106" t="s">
        <v>130</v>
      </c>
      <c r="MY8" s="270" t="s">
        <v>2729</v>
      </c>
      <c r="MZ8" s="106" t="s">
        <v>2690</v>
      </c>
      <c r="NB8" s="1">
        <v>0.6781018518518519</v>
      </c>
      <c r="NC8" s="1">
        <v>0.37908564814814816</v>
      </c>
      <c r="ND8" s="1">
        <v>0.24506944444444445</v>
      </c>
      <c r="NE8" s="1">
        <v>5.393518518518519E-2</v>
      </c>
      <c r="NF8">
        <v>176</v>
      </c>
      <c r="NG8">
        <v>1304</v>
      </c>
      <c r="NH8">
        <v>852</v>
      </c>
      <c r="NI8">
        <v>263</v>
      </c>
      <c r="NJ8">
        <v>0</v>
      </c>
      <c r="NK8">
        <v>0</v>
      </c>
      <c r="NL8">
        <v>0</v>
      </c>
      <c r="NM8">
        <v>76.41</v>
      </c>
      <c r="NN8" s="106">
        <f t="shared" si="25"/>
        <v>1041</v>
      </c>
      <c r="NO8" s="106">
        <v>1067</v>
      </c>
      <c r="NP8" s="27">
        <f t="shared" si="2"/>
        <v>97.563261480787261</v>
      </c>
      <c r="NQ8" s="106" t="s">
        <v>130</v>
      </c>
      <c r="NR8" s="270" t="s">
        <v>2729</v>
      </c>
      <c r="NS8" s="106" t="s">
        <v>2690</v>
      </c>
      <c r="NU8" s="1">
        <v>0.55134259259259266</v>
      </c>
      <c r="NV8" s="1">
        <v>0.2822453703703704</v>
      </c>
      <c r="NW8" s="1">
        <v>0.2192361111111111</v>
      </c>
      <c r="NX8" s="1">
        <v>4.9849537037037039E-2</v>
      </c>
      <c r="NY8">
        <v>159</v>
      </c>
      <c r="NZ8">
        <v>963</v>
      </c>
      <c r="OA8">
        <v>1216</v>
      </c>
      <c r="OB8">
        <v>326</v>
      </c>
      <c r="OC8">
        <v>0</v>
      </c>
      <c r="OD8">
        <v>0</v>
      </c>
      <c r="OE8">
        <v>0</v>
      </c>
      <c r="OF8">
        <v>78.86</v>
      </c>
      <c r="OG8" s="106">
        <f t="shared" si="26"/>
        <v>637</v>
      </c>
      <c r="OH8" s="106">
        <v>1067</v>
      </c>
      <c r="OI8" s="27">
        <f t="shared" si="3"/>
        <v>59.700093720712275</v>
      </c>
      <c r="OJ8" s="106" t="s">
        <v>130</v>
      </c>
      <c r="OK8" s="270" t="s">
        <v>2729</v>
      </c>
      <c r="OL8" s="106" t="s">
        <v>2690</v>
      </c>
      <c r="ON8" s="1">
        <v>0.52892361111111108</v>
      </c>
      <c r="OO8" s="1">
        <v>0.29820601851851852</v>
      </c>
      <c r="OP8" s="1">
        <v>0.20466435185185183</v>
      </c>
      <c r="OQ8" s="1">
        <v>2.6041666666666668E-2</v>
      </c>
      <c r="OR8">
        <v>89</v>
      </c>
      <c r="OS8">
        <v>862</v>
      </c>
      <c r="OT8">
        <v>1002</v>
      </c>
      <c r="OU8">
        <v>213</v>
      </c>
      <c r="OV8">
        <v>0</v>
      </c>
      <c r="OW8">
        <v>0</v>
      </c>
      <c r="OX8">
        <v>0</v>
      </c>
      <c r="OY8">
        <v>82.47</v>
      </c>
      <c r="OZ8" s="106">
        <f t="shared" si="27"/>
        <v>649</v>
      </c>
      <c r="PA8" s="106">
        <v>1067</v>
      </c>
      <c r="PB8" s="27">
        <f t="shared" si="4"/>
        <v>60.824742268041234</v>
      </c>
      <c r="PC8" s="106" t="s">
        <v>130</v>
      </c>
      <c r="PD8" s="270" t="s">
        <v>2729</v>
      </c>
      <c r="PE8" s="106" t="s">
        <v>2690</v>
      </c>
      <c r="PG8" s="1">
        <v>0.19077546296296297</v>
      </c>
      <c r="PH8" s="1">
        <v>9.9456018518518527E-2</v>
      </c>
      <c r="PI8" s="1">
        <v>5.9317129629629629E-2</v>
      </c>
      <c r="PJ8" s="1">
        <v>3.1990740740740743E-2</v>
      </c>
      <c r="PK8">
        <v>22</v>
      </c>
      <c r="PL8">
        <v>245</v>
      </c>
      <c r="PM8">
        <v>85</v>
      </c>
      <c r="PN8">
        <v>16</v>
      </c>
      <c r="PO8">
        <v>0</v>
      </c>
      <c r="PP8">
        <v>0</v>
      </c>
      <c r="PQ8">
        <v>0</v>
      </c>
      <c r="PR8">
        <v>84.16</v>
      </c>
      <c r="PS8" s="106">
        <f t="shared" si="28"/>
        <v>229</v>
      </c>
      <c r="PT8" s="106"/>
      <c r="PU8" s="27"/>
      <c r="PV8" s="106" t="s">
        <v>130</v>
      </c>
      <c r="PW8" s="270" t="s">
        <v>2729</v>
      </c>
      <c r="PX8" s="106" t="s">
        <v>2690</v>
      </c>
      <c r="PZ8" s="1">
        <v>9.85300925925926E-2</v>
      </c>
      <c r="QA8" s="1">
        <v>6.293981481481481E-2</v>
      </c>
      <c r="QB8" s="1">
        <v>2.071759259259259E-2</v>
      </c>
      <c r="QC8" s="1">
        <v>1.4849537037037036E-2</v>
      </c>
      <c r="QD8">
        <v>11</v>
      </c>
      <c r="QE8">
        <v>170</v>
      </c>
      <c r="QF8">
        <v>114</v>
      </c>
      <c r="QG8">
        <v>22</v>
      </c>
      <c r="QH8">
        <v>0</v>
      </c>
      <c r="QI8">
        <v>0</v>
      </c>
      <c r="QJ8">
        <v>0</v>
      </c>
      <c r="QK8">
        <v>83.82</v>
      </c>
      <c r="QL8" s="106">
        <f t="shared" si="29"/>
        <v>148</v>
      </c>
      <c r="QM8" s="106"/>
      <c r="QN8" s="27"/>
    </row>
    <row r="9" spans="1:456">
      <c r="A9" s="106" t="s">
        <v>2367</v>
      </c>
      <c r="B9" s="6" t="s">
        <v>2736</v>
      </c>
      <c r="C9" s="106" t="s">
        <v>2690</v>
      </c>
      <c r="E9" s="1">
        <v>6.173611111111111E-2</v>
      </c>
      <c r="F9" s="1">
        <v>5.3819444444444448E-2</v>
      </c>
      <c r="G9" s="1">
        <v>3.5416666666666665E-3</v>
      </c>
      <c r="H9" s="1">
        <v>4.363425925925926E-3</v>
      </c>
      <c r="I9">
        <v>13</v>
      </c>
      <c r="J9">
        <v>118</v>
      </c>
      <c r="K9">
        <v>532</v>
      </c>
      <c r="L9">
        <v>7</v>
      </c>
      <c r="M9">
        <v>0</v>
      </c>
      <c r="N9">
        <v>0</v>
      </c>
      <c r="O9">
        <v>0</v>
      </c>
      <c r="P9">
        <v>98.7</v>
      </c>
      <c r="Q9" s="106">
        <f t="shared" si="5"/>
        <v>111</v>
      </c>
      <c r="R9" s="106"/>
      <c r="S9" s="27"/>
      <c r="T9" s="106" t="s">
        <v>2367</v>
      </c>
      <c r="U9" s="6" t="s">
        <v>2736</v>
      </c>
      <c r="V9" s="106" t="s">
        <v>2690</v>
      </c>
      <c r="X9" s="1">
        <v>1.082175925925926E-2</v>
      </c>
      <c r="Y9" s="1">
        <v>1.0578703703703703E-2</v>
      </c>
      <c r="Z9" s="1">
        <v>2.4305555555555552E-4</v>
      </c>
      <c r="AA9" s="1">
        <v>0</v>
      </c>
      <c r="AB9">
        <v>5</v>
      </c>
      <c r="AC9">
        <v>26</v>
      </c>
      <c r="AD9">
        <v>566</v>
      </c>
      <c r="AE9">
        <v>6</v>
      </c>
      <c r="AF9">
        <v>0</v>
      </c>
      <c r="AG9">
        <v>0</v>
      </c>
      <c r="AH9">
        <v>0</v>
      </c>
      <c r="AI9">
        <v>98.95</v>
      </c>
      <c r="AJ9" s="106">
        <f t="shared" si="6"/>
        <v>20</v>
      </c>
      <c r="AK9" s="106"/>
      <c r="AL9" s="27"/>
      <c r="AM9" s="106" t="s">
        <v>2367</v>
      </c>
      <c r="AN9" s="6" t="s">
        <v>2737</v>
      </c>
      <c r="AO9" s="106" t="s">
        <v>2690</v>
      </c>
      <c r="AQ9" s="1">
        <v>3.2407407407407406E-4</v>
      </c>
      <c r="AR9" s="1">
        <v>3.2407407407407406E-4</v>
      </c>
      <c r="AS9" s="1">
        <v>0</v>
      </c>
      <c r="AT9" s="1">
        <v>0</v>
      </c>
      <c r="AU9">
        <v>1</v>
      </c>
      <c r="AV9">
        <v>1</v>
      </c>
      <c r="AW9">
        <v>136</v>
      </c>
      <c r="AX9">
        <v>0</v>
      </c>
      <c r="AY9">
        <v>0</v>
      </c>
      <c r="AZ9">
        <v>0</v>
      </c>
      <c r="BA9">
        <v>0</v>
      </c>
      <c r="BB9">
        <v>100</v>
      </c>
      <c r="BC9" s="106">
        <f t="shared" si="7"/>
        <v>1</v>
      </c>
      <c r="BD9" s="106"/>
      <c r="BE9" s="27"/>
      <c r="BF9" s="106" t="s">
        <v>2367</v>
      </c>
      <c r="BG9" s="6" t="s">
        <v>2736</v>
      </c>
      <c r="BH9" s="106" t="s">
        <v>2690</v>
      </c>
      <c r="BJ9" s="1">
        <v>0.2671412037037037</v>
      </c>
      <c r="BK9" s="1">
        <v>0.22648148148148148</v>
      </c>
      <c r="BL9" s="1">
        <v>1.6319444444444445E-2</v>
      </c>
      <c r="BM9" s="1">
        <v>2.4328703703703703E-2</v>
      </c>
      <c r="BN9">
        <v>73</v>
      </c>
      <c r="BO9">
        <v>548</v>
      </c>
      <c r="BP9">
        <v>326</v>
      </c>
      <c r="BQ9">
        <v>7</v>
      </c>
      <c r="BR9">
        <v>0</v>
      </c>
      <c r="BS9">
        <v>0</v>
      </c>
      <c r="BT9">
        <v>0</v>
      </c>
      <c r="BU9">
        <v>97.9</v>
      </c>
      <c r="BV9" s="106">
        <f t="shared" si="8"/>
        <v>541</v>
      </c>
      <c r="BW9" s="106">
        <v>524</v>
      </c>
      <c r="BX9" s="27">
        <f t="shared" si="33"/>
        <v>103.2442748091603</v>
      </c>
      <c r="BY9" s="106" t="s">
        <v>2367</v>
      </c>
      <c r="BZ9" s="6" t="s">
        <v>2736</v>
      </c>
      <c r="CA9" s="106" t="s">
        <v>2690</v>
      </c>
      <c r="CC9" s="1">
        <v>8.2916666666666666E-2</v>
      </c>
      <c r="CD9" s="1">
        <v>6.0451388888888895E-2</v>
      </c>
      <c r="CE9" s="1">
        <v>1.087962962962963E-2</v>
      </c>
      <c r="CF9" s="1">
        <v>1.1574074074074075E-2</v>
      </c>
      <c r="CG9">
        <v>28</v>
      </c>
      <c r="CH9">
        <v>153</v>
      </c>
      <c r="CI9">
        <v>348</v>
      </c>
      <c r="CJ9">
        <v>4</v>
      </c>
      <c r="CK9">
        <v>0</v>
      </c>
      <c r="CL9">
        <v>0</v>
      </c>
      <c r="CM9">
        <v>0</v>
      </c>
      <c r="CN9">
        <v>98.86</v>
      </c>
      <c r="CO9" s="106">
        <f t="shared" si="9"/>
        <v>149</v>
      </c>
      <c r="CP9" s="106">
        <v>130</v>
      </c>
      <c r="CQ9" s="27">
        <f t="shared" si="34"/>
        <v>114.61538461538461</v>
      </c>
      <c r="CR9" s="106" t="s">
        <v>2367</v>
      </c>
      <c r="CS9" s="6" t="s">
        <v>2736</v>
      </c>
      <c r="CT9" s="106" t="s">
        <v>2690</v>
      </c>
      <c r="CV9" s="1">
        <v>1.7013888888888892E-3</v>
      </c>
      <c r="CW9" s="1">
        <v>8.6805555555555551E-4</v>
      </c>
      <c r="CX9" s="1">
        <v>8.3333333333333339E-4</v>
      </c>
      <c r="CY9" s="1">
        <v>0</v>
      </c>
      <c r="CZ9">
        <v>1</v>
      </c>
      <c r="DA9">
        <v>2</v>
      </c>
      <c r="DB9">
        <v>22</v>
      </c>
      <c r="DC9">
        <v>2</v>
      </c>
      <c r="DD9">
        <v>0</v>
      </c>
      <c r="DE9">
        <v>0</v>
      </c>
      <c r="DF9">
        <v>0</v>
      </c>
      <c r="DG9">
        <v>91.67</v>
      </c>
      <c r="DH9" s="106">
        <f t="shared" si="10"/>
        <v>0</v>
      </c>
      <c r="DI9" s="106"/>
      <c r="DJ9" s="27"/>
      <c r="DK9" s="106" t="s">
        <v>2367</v>
      </c>
      <c r="DL9" s="6" t="s">
        <v>2736</v>
      </c>
      <c r="DM9" s="106" t="s">
        <v>2690</v>
      </c>
      <c r="DO9" s="1">
        <v>1.7013888888888892E-3</v>
      </c>
      <c r="DP9" s="1">
        <v>8.6805555555555551E-4</v>
      </c>
      <c r="DQ9" s="1">
        <v>8.3333333333333339E-4</v>
      </c>
      <c r="DR9" s="1">
        <v>0</v>
      </c>
      <c r="DS9">
        <v>1</v>
      </c>
      <c r="DT9">
        <v>2</v>
      </c>
      <c r="DU9">
        <v>22</v>
      </c>
      <c r="DV9">
        <v>2</v>
      </c>
      <c r="DW9">
        <v>0</v>
      </c>
      <c r="DX9">
        <v>0</v>
      </c>
      <c r="DY9">
        <v>0</v>
      </c>
      <c r="DZ9">
        <v>91.67</v>
      </c>
      <c r="EA9" s="106">
        <f t="shared" si="11"/>
        <v>0</v>
      </c>
      <c r="EB9" s="106"/>
      <c r="EC9" s="27"/>
      <c r="ED9" s="106" t="s">
        <v>2367</v>
      </c>
      <c r="EE9" s="6" t="s">
        <v>2736</v>
      </c>
      <c r="EF9" s="106" t="s">
        <v>2690</v>
      </c>
      <c r="EH9" t="e">
        <v>#N/A</v>
      </c>
      <c r="EI9" t="e">
        <v>#N/A</v>
      </c>
      <c r="EJ9" t="e">
        <v>#N/A</v>
      </c>
      <c r="EK9" t="e">
        <v>#N/A</v>
      </c>
      <c r="EL9" t="e">
        <v>#N/A</v>
      </c>
      <c r="EM9" t="e">
        <v>#N/A</v>
      </c>
      <c r="EN9" t="e">
        <v>#N/A</v>
      </c>
      <c r="EO9" t="e">
        <v>#N/A</v>
      </c>
      <c r="EP9" t="e">
        <v>#N/A</v>
      </c>
      <c r="EQ9" t="e">
        <v>#N/A</v>
      </c>
      <c r="ER9" t="e">
        <v>#N/A</v>
      </c>
      <c r="ES9" t="e">
        <v>#N/A</v>
      </c>
      <c r="ET9" s="106" t="e">
        <f t="shared" si="12"/>
        <v>#N/A</v>
      </c>
      <c r="EU9" s="106"/>
      <c r="EV9" s="27"/>
      <c r="EW9" s="106" t="s">
        <v>2367</v>
      </c>
      <c r="EX9" s="6" t="s">
        <v>2736</v>
      </c>
      <c r="EY9" s="106" t="s">
        <v>2690</v>
      </c>
      <c r="FA9" t="e">
        <v>#N/A</v>
      </c>
      <c r="FB9" t="e">
        <v>#N/A</v>
      </c>
      <c r="FC9" t="e">
        <v>#N/A</v>
      </c>
      <c r="FD9" t="e">
        <v>#N/A</v>
      </c>
      <c r="FE9" t="e">
        <v>#N/A</v>
      </c>
      <c r="FF9" t="e">
        <v>#N/A</v>
      </c>
      <c r="FG9" t="e">
        <v>#N/A</v>
      </c>
      <c r="FH9" t="e">
        <v>#N/A</v>
      </c>
      <c r="FI9" t="e">
        <v>#N/A</v>
      </c>
      <c r="FJ9" t="e">
        <v>#N/A</v>
      </c>
      <c r="FK9" t="e">
        <v>#N/A</v>
      </c>
      <c r="FL9" t="e">
        <v>#N/A</v>
      </c>
      <c r="FM9" s="106" t="e">
        <f t="shared" si="13"/>
        <v>#N/A</v>
      </c>
      <c r="FN9" s="106"/>
      <c r="FO9" s="27"/>
      <c r="FP9" s="106" t="s">
        <v>2367</v>
      </c>
      <c r="FQ9" s="6" t="s">
        <v>2736</v>
      </c>
      <c r="FR9" s="106" t="s">
        <v>2690</v>
      </c>
      <c r="FT9" t="e">
        <v>#N/A</v>
      </c>
      <c r="FU9" t="e">
        <v>#N/A</v>
      </c>
      <c r="FV9" t="e">
        <v>#N/A</v>
      </c>
      <c r="FW9" t="e">
        <v>#N/A</v>
      </c>
      <c r="FX9" t="e">
        <v>#N/A</v>
      </c>
      <c r="FY9" t="e">
        <v>#N/A</v>
      </c>
      <c r="FZ9" t="e">
        <v>#N/A</v>
      </c>
      <c r="GA9" t="e">
        <v>#N/A</v>
      </c>
      <c r="GB9" t="e">
        <v>#N/A</v>
      </c>
      <c r="GC9" t="e">
        <v>#N/A</v>
      </c>
      <c r="GD9" t="e">
        <v>#N/A</v>
      </c>
      <c r="GE9" t="e">
        <v>#N/A</v>
      </c>
      <c r="GF9" s="106" t="e">
        <f t="shared" si="14"/>
        <v>#N/A</v>
      </c>
      <c r="GG9" s="106"/>
      <c r="GH9" s="27"/>
      <c r="GI9" s="106" t="s">
        <v>2367</v>
      </c>
      <c r="GJ9" s="6" t="s">
        <v>2736</v>
      </c>
      <c r="GK9" s="106" t="s">
        <v>2690</v>
      </c>
      <c r="GM9" t="e">
        <v>#N/A</v>
      </c>
      <c r="GN9" t="e">
        <v>#N/A</v>
      </c>
      <c r="GO9" t="e">
        <v>#N/A</v>
      </c>
      <c r="GP9" t="e">
        <v>#N/A</v>
      </c>
      <c r="GQ9" t="e">
        <v>#N/A</v>
      </c>
      <c r="GR9" t="e">
        <v>#N/A</v>
      </c>
      <c r="GS9" t="e">
        <v>#N/A</v>
      </c>
      <c r="GT9" t="e">
        <v>#N/A</v>
      </c>
      <c r="GU9" t="e">
        <v>#N/A</v>
      </c>
      <c r="GV9" t="e">
        <v>#N/A</v>
      </c>
      <c r="GW9" t="e">
        <v>#N/A</v>
      </c>
      <c r="GX9" t="e">
        <v>#N/A</v>
      </c>
      <c r="GY9" s="106" t="e">
        <f t="shared" si="15"/>
        <v>#N/A</v>
      </c>
      <c r="GZ9" s="106"/>
      <c r="HA9" s="27"/>
      <c r="HB9" s="106" t="s">
        <v>2367</v>
      </c>
      <c r="HC9" s="6" t="s">
        <v>2736</v>
      </c>
      <c r="HD9" s="106" t="s">
        <v>2690</v>
      </c>
      <c r="HF9" t="e">
        <v>#N/A</v>
      </c>
      <c r="HG9" t="e">
        <v>#N/A</v>
      </c>
      <c r="HH9" t="e">
        <v>#N/A</v>
      </c>
      <c r="HI9" t="e">
        <v>#N/A</v>
      </c>
      <c r="HJ9" t="e">
        <v>#N/A</v>
      </c>
      <c r="HK9" t="e">
        <v>#N/A</v>
      </c>
      <c r="HL9" t="e">
        <v>#N/A</v>
      </c>
      <c r="HM9" t="e">
        <v>#N/A</v>
      </c>
      <c r="HN9" t="e">
        <v>#N/A</v>
      </c>
      <c r="HO9" t="e">
        <v>#N/A</v>
      </c>
      <c r="HP9" t="e">
        <v>#N/A</v>
      </c>
      <c r="HQ9" t="e">
        <v>#N/A</v>
      </c>
      <c r="HR9" s="106" t="e">
        <f t="shared" si="16"/>
        <v>#N/A</v>
      </c>
      <c r="HS9" s="106"/>
      <c r="HT9" s="27"/>
      <c r="HU9" s="106" t="s">
        <v>2367</v>
      </c>
      <c r="HV9" s="6" t="s">
        <v>2736</v>
      </c>
      <c r="HW9" s="106" t="s">
        <v>2690</v>
      </c>
      <c r="HY9" t="e">
        <v>#N/A</v>
      </c>
      <c r="IA9" t="e">
        <v>#N/A</v>
      </c>
      <c r="IB9" t="e">
        <v>#N/A</v>
      </c>
      <c r="IC9" t="e">
        <v>#N/A</v>
      </c>
      <c r="ID9" t="e">
        <v>#N/A</v>
      </c>
      <c r="IE9" t="e">
        <v>#N/A</v>
      </c>
      <c r="IF9" t="e">
        <v>#N/A</v>
      </c>
      <c r="IG9" t="e">
        <v>#N/A</v>
      </c>
      <c r="IH9" t="e">
        <v>#N/A</v>
      </c>
      <c r="II9" t="e">
        <v>#N/A</v>
      </c>
      <c r="IJ9" t="e">
        <v>#N/A</v>
      </c>
      <c r="IK9" s="106" t="e">
        <f t="shared" si="17"/>
        <v>#N/A</v>
      </c>
      <c r="IL9" s="106"/>
      <c r="IM9" s="27"/>
      <c r="IN9" s="106" t="s">
        <v>2367</v>
      </c>
      <c r="IO9" s="6" t="s">
        <v>2736</v>
      </c>
      <c r="IP9" s="106" t="s">
        <v>2690</v>
      </c>
      <c r="IR9" t="e">
        <v>#N/A</v>
      </c>
      <c r="IT9" t="e">
        <v>#N/A</v>
      </c>
      <c r="IU9" t="e">
        <v>#N/A</v>
      </c>
      <c r="IV9" t="e">
        <v>#N/A</v>
      </c>
      <c r="IW9" t="e">
        <v>#N/A</v>
      </c>
      <c r="IX9" t="e">
        <v>#N/A</v>
      </c>
      <c r="IY9" t="e">
        <v>#N/A</v>
      </c>
      <c r="IZ9" t="e">
        <v>#N/A</v>
      </c>
      <c r="JA9" t="e">
        <v>#N/A</v>
      </c>
      <c r="JB9" t="e">
        <v>#N/A</v>
      </c>
      <c r="JC9" t="e">
        <v>#N/A</v>
      </c>
      <c r="JD9" s="106" t="e">
        <f t="shared" si="18"/>
        <v>#N/A</v>
      </c>
      <c r="JE9" s="106"/>
      <c r="JF9" s="27"/>
      <c r="JG9" s="106" t="s">
        <v>2367</v>
      </c>
      <c r="JH9" s="6" t="s">
        <v>2884</v>
      </c>
      <c r="JI9" s="106" t="s">
        <v>2690</v>
      </c>
      <c r="JK9" s="1">
        <v>2.9629629629629628E-3</v>
      </c>
      <c r="JL9" s="1">
        <v>1.4583333333333334E-3</v>
      </c>
      <c r="JM9" s="1">
        <v>1.4930555555555556E-3</v>
      </c>
      <c r="JN9" s="1">
        <v>0</v>
      </c>
      <c r="JO9">
        <v>1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 s="106">
        <f t="shared" si="19"/>
        <v>0</v>
      </c>
      <c r="JX9" s="106"/>
      <c r="JY9" s="27"/>
      <c r="JZ9" s="106" t="s">
        <v>2367</v>
      </c>
      <c r="KA9" s="270" t="s">
        <v>2729</v>
      </c>
      <c r="KB9" s="106" t="s">
        <v>2690</v>
      </c>
      <c r="KD9" s="1">
        <v>0.24965277777777781</v>
      </c>
      <c r="KE9" s="1">
        <v>0.10776620370370371</v>
      </c>
      <c r="KF9" s="1">
        <v>0.10552083333333333</v>
      </c>
      <c r="KG9" s="1">
        <v>3.6354166666666667E-2</v>
      </c>
      <c r="KH9">
        <v>13</v>
      </c>
      <c r="KI9">
        <v>193</v>
      </c>
      <c r="KJ9">
        <v>5</v>
      </c>
      <c r="KK9">
        <v>4</v>
      </c>
      <c r="KL9">
        <v>0</v>
      </c>
      <c r="KM9">
        <v>0</v>
      </c>
      <c r="KN9">
        <v>0</v>
      </c>
      <c r="KO9">
        <v>55.56</v>
      </c>
      <c r="KP9" s="106">
        <f t="shared" si="20"/>
        <v>189</v>
      </c>
      <c r="KQ9" s="106"/>
      <c r="KR9" s="27"/>
      <c r="KS9" s="106" t="s">
        <v>2367</v>
      </c>
      <c r="KT9" s="270" t="s">
        <v>2729</v>
      </c>
      <c r="KU9" s="106" t="s">
        <v>2690</v>
      </c>
      <c r="KW9" s="1">
        <v>0.24965277777777781</v>
      </c>
      <c r="KX9" s="1">
        <v>0.10776620370370371</v>
      </c>
      <c r="KY9" s="1">
        <v>0.10552083333333333</v>
      </c>
      <c r="KZ9" s="1">
        <v>3.6354166666666667E-2</v>
      </c>
      <c r="LA9">
        <v>13</v>
      </c>
      <c r="LB9">
        <v>193</v>
      </c>
      <c r="LC9">
        <v>5</v>
      </c>
      <c r="LD9">
        <v>4</v>
      </c>
      <c r="LE9">
        <v>0</v>
      </c>
      <c r="LF9">
        <v>0</v>
      </c>
      <c r="LG9">
        <v>0</v>
      </c>
      <c r="LH9">
        <v>55.56</v>
      </c>
      <c r="LI9" s="106">
        <f t="shared" si="22"/>
        <v>189</v>
      </c>
      <c r="LJ9" s="106"/>
      <c r="LK9" s="27"/>
      <c r="LL9" s="106" t="s">
        <v>2367</v>
      </c>
      <c r="LM9" s="270" t="s">
        <v>2729</v>
      </c>
      <c r="LN9" s="106" t="s">
        <v>2690</v>
      </c>
      <c r="LP9" s="1" t="e">
        <v>#N/A</v>
      </c>
      <c r="LQ9" s="1" t="e">
        <v>#N/A</v>
      </c>
      <c r="LR9" s="1" t="e">
        <v>#N/A</v>
      </c>
      <c r="LS9" s="1" t="e">
        <v>#N/A</v>
      </c>
      <c r="LT9" t="e">
        <v>#N/A</v>
      </c>
      <c r="LU9" t="e">
        <v>#N/A</v>
      </c>
      <c r="LV9" t="e">
        <v>#N/A</v>
      </c>
      <c r="LW9" t="e">
        <v>#N/A</v>
      </c>
      <c r="LX9" t="e">
        <v>#N/A</v>
      </c>
      <c r="LY9" t="e">
        <v>#N/A</v>
      </c>
      <c r="LZ9" t="e">
        <v>#N/A</v>
      </c>
      <c r="MA9" t="e">
        <v>#N/A</v>
      </c>
      <c r="MB9" s="106" t="e">
        <f t="shared" si="23"/>
        <v>#N/A</v>
      </c>
      <c r="MC9" s="106">
        <v>1067</v>
      </c>
      <c r="MD9" s="27" t="e">
        <f t="shared" si="0"/>
        <v>#N/A</v>
      </c>
      <c r="ME9" s="106" t="s">
        <v>2367</v>
      </c>
      <c r="MF9" s="270" t="s">
        <v>2729</v>
      </c>
      <c r="MG9" s="106" t="s">
        <v>2690</v>
      </c>
      <c r="MI9" s="1">
        <v>0.26590277777777777</v>
      </c>
      <c r="MJ9" s="1">
        <v>0.21927083333333333</v>
      </c>
      <c r="MK9" s="1">
        <v>2.2233796296296297E-2</v>
      </c>
      <c r="ML9" s="1">
        <v>2.4386574074074074E-2</v>
      </c>
      <c r="MM9">
        <v>44</v>
      </c>
      <c r="MN9">
        <v>531</v>
      </c>
      <c r="MO9">
        <v>91</v>
      </c>
      <c r="MP9">
        <v>19</v>
      </c>
      <c r="MQ9">
        <v>0</v>
      </c>
      <c r="MR9">
        <v>0</v>
      </c>
      <c r="MS9">
        <v>0</v>
      </c>
      <c r="MT9">
        <v>82.73</v>
      </c>
      <c r="MU9" s="106">
        <f t="shared" si="24"/>
        <v>512</v>
      </c>
      <c r="MV9" s="106">
        <v>1067</v>
      </c>
      <c r="MW9" s="27">
        <f t="shared" si="1"/>
        <v>47.985004686035616</v>
      </c>
      <c r="MX9" s="106" t="s">
        <v>2367</v>
      </c>
      <c r="MY9" s="270" t="s">
        <v>2729</v>
      </c>
      <c r="MZ9" s="106" t="s">
        <v>2690</v>
      </c>
      <c r="NB9" s="1">
        <v>0.4368055555555555</v>
      </c>
      <c r="NC9" s="1">
        <v>0.3263888888888889</v>
      </c>
      <c r="ND9" s="1">
        <v>8.0335648148148142E-2</v>
      </c>
      <c r="NE9" s="1">
        <v>3.006944444444444E-2</v>
      </c>
      <c r="NF9">
        <v>111</v>
      </c>
      <c r="NG9">
        <v>852</v>
      </c>
      <c r="NH9">
        <v>359</v>
      </c>
      <c r="NI9">
        <v>51</v>
      </c>
      <c r="NJ9">
        <v>0</v>
      </c>
      <c r="NK9">
        <v>0</v>
      </c>
      <c r="NL9">
        <v>0</v>
      </c>
      <c r="NM9">
        <v>87.56</v>
      </c>
      <c r="NN9" s="106">
        <f t="shared" si="25"/>
        <v>801</v>
      </c>
      <c r="NO9" s="106">
        <v>1067</v>
      </c>
      <c r="NP9" s="27">
        <f t="shared" si="2"/>
        <v>75.070290534208056</v>
      </c>
      <c r="NQ9" s="106" t="s">
        <v>2367</v>
      </c>
      <c r="NR9" s="270" t="s">
        <v>2729</v>
      </c>
      <c r="NS9" s="106" t="s">
        <v>2690</v>
      </c>
      <c r="NU9" s="1">
        <v>0.49968750000000001</v>
      </c>
      <c r="NV9" s="1">
        <v>0.31380787037037039</v>
      </c>
      <c r="NW9" s="1">
        <v>0.14303240740740741</v>
      </c>
      <c r="NX9" s="1">
        <v>4.2835648148148144E-2</v>
      </c>
      <c r="NY9">
        <v>95</v>
      </c>
      <c r="NZ9">
        <v>956</v>
      </c>
      <c r="OA9">
        <v>745</v>
      </c>
      <c r="OB9">
        <v>94</v>
      </c>
      <c r="OC9">
        <v>0</v>
      </c>
      <c r="OD9">
        <v>0</v>
      </c>
      <c r="OE9">
        <v>0</v>
      </c>
      <c r="OF9">
        <v>88.8</v>
      </c>
      <c r="OG9" s="106">
        <f t="shared" si="26"/>
        <v>862</v>
      </c>
      <c r="OH9" s="106">
        <v>1067</v>
      </c>
      <c r="OI9" s="27">
        <f t="shared" si="3"/>
        <v>80.78725398313027</v>
      </c>
      <c r="OJ9" s="106" t="s">
        <v>2367</v>
      </c>
      <c r="OK9" s="270" t="s">
        <v>2729</v>
      </c>
      <c r="OL9" s="106" t="s">
        <v>2690</v>
      </c>
      <c r="ON9" s="1">
        <v>0.25321759259259258</v>
      </c>
      <c r="OO9" s="1">
        <v>0.17982638888888888</v>
      </c>
      <c r="OP9" s="1">
        <v>5.1122685185185181E-2</v>
      </c>
      <c r="OQ9" s="1">
        <v>2.225694444444444E-2</v>
      </c>
      <c r="OR9">
        <v>63</v>
      </c>
      <c r="OS9">
        <v>508</v>
      </c>
      <c r="OT9">
        <v>1129</v>
      </c>
      <c r="OU9">
        <v>154</v>
      </c>
      <c r="OV9">
        <v>0</v>
      </c>
      <c r="OW9">
        <v>0</v>
      </c>
      <c r="OX9">
        <v>0</v>
      </c>
      <c r="OY9">
        <v>88</v>
      </c>
      <c r="OZ9" s="106">
        <f t="shared" si="27"/>
        <v>354</v>
      </c>
      <c r="PA9" s="106">
        <v>666</v>
      </c>
      <c r="PB9" s="27">
        <f t="shared" si="4"/>
        <v>53.153153153153156</v>
      </c>
      <c r="PC9" s="106" t="s">
        <v>2367</v>
      </c>
      <c r="PD9" s="270" t="s">
        <v>2729</v>
      </c>
      <c r="PE9" s="106" t="s">
        <v>2690</v>
      </c>
      <c r="PG9" s="1">
        <v>0.13278935185185184</v>
      </c>
      <c r="PH9" s="1">
        <v>0.11214120370370372</v>
      </c>
      <c r="PI9" s="1">
        <v>6.7708333333333336E-3</v>
      </c>
      <c r="PJ9" s="1">
        <v>1.3854166666666666E-2</v>
      </c>
      <c r="PK9">
        <v>17</v>
      </c>
      <c r="PL9">
        <v>287</v>
      </c>
      <c r="PM9">
        <v>77</v>
      </c>
      <c r="PN9">
        <v>12</v>
      </c>
      <c r="PO9">
        <v>0</v>
      </c>
      <c r="PP9">
        <v>0</v>
      </c>
      <c r="PQ9">
        <v>0</v>
      </c>
      <c r="PR9">
        <v>86.52</v>
      </c>
      <c r="PS9" s="106">
        <f t="shared" si="28"/>
        <v>275</v>
      </c>
      <c r="PT9" s="106"/>
      <c r="PU9" s="27"/>
      <c r="PV9" s="106" t="s">
        <v>2367</v>
      </c>
      <c r="PW9" s="270" t="s">
        <v>2729</v>
      </c>
      <c r="PX9" s="106" t="s">
        <v>2690</v>
      </c>
      <c r="PZ9" s="1">
        <v>0.27971064814814817</v>
      </c>
      <c r="QA9" s="1">
        <v>0.19702546296296297</v>
      </c>
      <c r="QB9" s="1">
        <v>3.4618055555555555E-2</v>
      </c>
      <c r="QC9" s="1">
        <v>4.8055555555555553E-2</v>
      </c>
      <c r="QD9">
        <v>13</v>
      </c>
      <c r="QE9">
        <v>561</v>
      </c>
      <c r="QF9">
        <v>96</v>
      </c>
      <c r="QG9">
        <v>17</v>
      </c>
      <c r="QH9">
        <v>0</v>
      </c>
      <c r="QI9">
        <v>0</v>
      </c>
      <c r="QJ9">
        <v>0</v>
      </c>
      <c r="QK9">
        <v>84.96</v>
      </c>
      <c r="QL9" s="106">
        <f t="shared" si="29"/>
        <v>544</v>
      </c>
      <c r="QM9" s="106"/>
      <c r="QN9" s="27"/>
    </row>
    <row r="10" spans="1:456">
      <c r="A10" s="106" t="s">
        <v>2368</v>
      </c>
      <c r="B10" s="6" t="s">
        <v>2736</v>
      </c>
      <c r="C10" s="106" t="s">
        <v>2690</v>
      </c>
      <c r="E10" s="1">
        <v>0.50763888888888886</v>
      </c>
      <c r="F10" s="1">
        <v>0.2396527777777778</v>
      </c>
      <c r="G10" s="1">
        <v>0.18847222222222224</v>
      </c>
      <c r="H10" s="1">
        <v>7.9502314814814817E-2</v>
      </c>
      <c r="I10">
        <v>33</v>
      </c>
      <c r="J10">
        <v>540</v>
      </c>
      <c r="K10">
        <v>439</v>
      </c>
      <c r="L10">
        <v>0</v>
      </c>
      <c r="M10">
        <v>0</v>
      </c>
      <c r="N10">
        <v>0</v>
      </c>
      <c r="O10">
        <v>0</v>
      </c>
      <c r="P10">
        <v>100</v>
      </c>
      <c r="Q10" s="106">
        <f t="shared" si="5"/>
        <v>540</v>
      </c>
      <c r="R10" s="106">
        <v>524</v>
      </c>
      <c r="S10" s="27">
        <f t="shared" si="30"/>
        <v>103.05343511450383</v>
      </c>
      <c r="T10" s="106" t="s">
        <v>2368</v>
      </c>
      <c r="U10" s="6" t="s">
        <v>2736</v>
      </c>
      <c r="V10" s="106" t="s">
        <v>2690</v>
      </c>
      <c r="X10" s="1">
        <v>0.37822916666666667</v>
      </c>
      <c r="Y10" s="1">
        <v>0.28239583333333335</v>
      </c>
      <c r="Z10" s="1">
        <v>3.8460648148148147E-2</v>
      </c>
      <c r="AA10" s="1">
        <v>5.7361111111111113E-2</v>
      </c>
      <c r="AB10">
        <v>54</v>
      </c>
      <c r="AC10">
        <v>512</v>
      </c>
      <c r="AD10">
        <v>604</v>
      </c>
      <c r="AE10">
        <v>18</v>
      </c>
      <c r="AF10">
        <v>0</v>
      </c>
      <c r="AG10">
        <v>0</v>
      </c>
      <c r="AH10">
        <v>0</v>
      </c>
      <c r="AI10">
        <v>97.11</v>
      </c>
      <c r="AJ10" s="106">
        <f t="shared" si="6"/>
        <v>494</v>
      </c>
      <c r="AK10" s="106">
        <v>433</v>
      </c>
      <c r="AL10" s="27">
        <f t="shared" ref="AL10:AL11" si="46">AJ10/AK10*100</f>
        <v>114.08775981524248</v>
      </c>
      <c r="AM10" s="106" t="s">
        <v>2368</v>
      </c>
      <c r="AN10" s="6" t="s">
        <v>2737</v>
      </c>
      <c r="AO10" s="106" t="s">
        <v>2690</v>
      </c>
      <c r="AQ10" s="1">
        <v>5.2418981481481476E-2</v>
      </c>
      <c r="AR10" s="1">
        <v>3.7395833333333336E-2</v>
      </c>
      <c r="AS10" s="1">
        <v>7.8125E-3</v>
      </c>
      <c r="AT10" s="1">
        <v>7.1990740740740739E-3</v>
      </c>
      <c r="AU10">
        <v>9</v>
      </c>
      <c r="AV10">
        <v>73</v>
      </c>
      <c r="AW10">
        <v>565</v>
      </c>
      <c r="AX10">
        <v>14</v>
      </c>
      <c r="AY10">
        <v>0</v>
      </c>
      <c r="AZ10">
        <v>0</v>
      </c>
      <c r="BA10">
        <v>0</v>
      </c>
      <c r="BB10">
        <v>97.58</v>
      </c>
      <c r="BC10" s="106">
        <f t="shared" si="7"/>
        <v>59</v>
      </c>
      <c r="BD10" s="106">
        <v>60</v>
      </c>
      <c r="BE10" s="27">
        <f t="shared" ref="BE10:BE11" si="47">BC10/BD10*100</f>
        <v>98.333333333333329</v>
      </c>
      <c r="BF10" s="106" t="s">
        <v>2368</v>
      </c>
      <c r="BG10" s="6" t="s">
        <v>2736</v>
      </c>
      <c r="BH10" s="106" t="s">
        <v>2690</v>
      </c>
      <c r="BJ10" s="1">
        <v>0.37747685185185187</v>
      </c>
      <c r="BK10" s="1">
        <v>0.23329861111111114</v>
      </c>
      <c r="BL10" s="1">
        <v>8.8657407407407407E-2</v>
      </c>
      <c r="BM10" s="1">
        <v>5.5509259259259258E-2</v>
      </c>
      <c r="BN10">
        <v>75</v>
      </c>
      <c r="BO10">
        <v>550</v>
      </c>
      <c r="BP10">
        <v>134</v>
      </c>
      <c r="BQ10">
        <v>4</v>
      </c>
      <c r="BR10">
        <v>0</v>
      </c>
      <c r="BS10">
        <v>0</v>
      </c>
      <c r="BT10">
        <v>0</v>
      </c>
      <c r="BU10">
        <v>97.1</v>
      </c>
      <c r="BV10" s="106">
        <f t="shared" si="8"/>
        <v>546</v>
      </c>
      <c r="BW10" s="106">
        <v>524</v>
      </c>
      <c r="BX10" s="27">
        <f t="shared" si="33"/>
        <v>104.19847328244273</v>
      </c>
      <c r="BY10" s="106" t="s">
        <v>2368</v>
      </c>
      <c r="BZ10" s="6" t="s">
        <v>2736</v>
      </c>
      <c r="CA10" s="106" t="s">
        <v>2690</v>
      </c>
      <c r="CC10" s="1">
        <v>0.37608796296296299</v>
      </c>
      <c r="CD10" s="1">
        <v>0.24850694444444443</v>
      </c>
      <c r="CE10" s="1">
        <v>5.2245370370370366E-2</v>
      </c>
      <c r="CF10" s="1">
        <v>7.5335648148148152E-2</v>
      </c>
      <c r="CG10">
        <v>76</v>
      </c>
      <c r="CH10">
        <v>564</v>
      </c>
      <c r="CI10">
        <v>686</v>
      </c>
      <c r="CJ10">
        <v>17</v>
      </c>
      <c r="CK10">
        <v>0</v>
      </c>
      <c r="CL10">
        <v>0</v>
      </c>
      <c r="CM10">
        <v>0</v>
      </c>
      <c r="CN10">
        <v>97.58</v>
      </c>
      <c r="CO10" s="106">
        <f t="shared" si="9"/>
        <v>547</v>
      </c>
      <c r="CP10" s="106">
        <v>524</v>
      </c>
      <c r="CQ10" s="27">
        <f t="shared" ref="CQ10:CQ16" si="48">CO10/CP10*100</f>
        <v>104.38931297709924</v>
      </c>
      <c r="CR10" s="106" t="s">
        <v>2368</v>
      </c>
      <c r="CS10" s="6" t="s">
        <v>2736</v>
      </c>
      <c r="CT10" s="106" t="s">
        <v>2690</v>
      </c>
      <c r="CV10" s="1">
        <v>0.39333333333333331</v>
      </c>
      <c r="CW10" s="1">
        <v>0.2480324074074074</v>
      </c>
      <c r="CX10" s="1">
        <v>9.6851851851851856E-2</v>
      </c>
      <c r="CY10" s="1">
        <v>4.8437500000000001E-2</v>
      </c>
      <c r="CZ10">
        <v>65</v>
      </c>
      <c r="DA10">
        <v>494</v>
      </c>
      <c r="DB10">
        <v>769</v>
      </c>
      <c r="DC10">
        <v>16</v>
      </c>
      <c r="DD10">
        <v>0</v>
      </c>
      <c r="DE10">
        <v>0</v>
      </c>
      <c r="DF10">
        <v>0</v>
      </c>
      <c r="DG10">
        <v>97.96</v>
      </c>
      <c r="DH10" s="106">
        <f t="shared" si="10"/>
        <v>478</v>
      </c>
      <c r="DI10" s="106">
        <v>524</v>
      </c>
      <c r="DJ10" s="27">
        <f t="shared" si="35"/>
        <v>91.221374045801525</v>
      </c>
      <c r="DK10" s="106" t="s">
        <v>2368</v>
      </c>
      <c r="DL10" s="6" t="s">
        <v>2736</v>
      </c>
      <c r="DM10" s="106" t="s">
        <v>2690</v>
      </c>
      <c r="DO10" s="1">
        <v>0.39333333333333331</v>
      </c>
      <c r="DP10" s="1">
        <v>0.2480324074074074</v>
      </c>
      <c r="DQ10" s="1">
        <v>9.6851851851851856E-2</v>
      </c>
      <c r="DR10" s="1">
        <v>4.8437500000000001E-2</v>
      </c>
      <c r="DS10">
        <v>65</v>
      </c>
      <c r="DT10">
        <v>494</v>
      </c>
      <c r="DU10">
        <v>769</v>
      </c>
      <c r="DV10">
        <v>16</v>
      </c>
      <c r="DW10">
        <v>0</v>
      </c>
      <c r="DX10">
        <v>0</v>
      </c>
      <c r="DY10">
        <v>0</v>
      </c>
      <c r="DZ10">
        <v>97.96</v>
      </c>
      <c r="EA10" s="106">
        <f t="shared" si="11"/>
        <v>478</v>
      </c>
      <c r="EB10" s="106">
        <v>524</v>
      </c>
      <c r="EC10" s="27">
        <f t="shared" si="36"/>
        <v>91.221374045801525</v>
      </c>
      <c r="ED10" s="106" t="s">
        <v>2368</v>
      </c>
      <c r="EE10" s="6" t="s">
        <v>2736</v>
      </c>
      <c r="EF10" s="106" t="s">
        <v>2690</v>
      </c>
      <c r="EH10" t="e">
        <v>#N/A</v>
      </c>
      <c r="EI10" t="e">
        <v>#N/A</v>
      </c>
      <c r="EJ10" t="e">
        <v>#N/A</v>
      </c>
      <c r="EK10" t="e">
        <v>#N/A</v>
      </c>
      <c r="EL10" t="e">
        <v>#N/A</v>
      </c>
      <c r="EM10" t="e">
        <v>#N/A</v>
      </c>
      <c r="EN10" t="e">
        <v>#N/A</v>
      </c>
      <c r="EO10" t="e">
        <v>#N/A</v>
      </c>
      <c r="EP10" t="e">
        <v>#N/A</v>
      </c>
      <c r="EQ10" t="e">
        <v>#N/A</v>
      </c>
      <c r="ER10" t="e">
        <v>#N/A</v>
      </c>
      <c r="ES10" t="e">
        <v>#N/A</v>
      </c>
      <c r="ET10" s="106" t="e">
        <f t="shared" si="12"/>
        <v>#N/A</v>
      </c>
      <c r="EU10" s="106"/>
      <c r="EV10" s="27"/>
      <c r="EW10" s="106" t="s">
        <v>2368</v>
      </c>
      <c r="EX10" s="6" t="s">
        <v>2736</v>
      </c>
      <c r="EY10" s="106" t="s">
        <v>2690</v>
      </c>
      <c r="FA10" t="e">
        <v>#N/A</v>
      </c>
      <c r="FB10" t="e">
        <v>#N/A</v>
      </c>
      <c r="FC10" t="e">
        <v>#N/A</v>
      </c>
      <c r="FD10" t="e">
        <v>#N/A</v>
      </c>
      <c r="FE10" t="e">
        <v>#N/A</v>
      </c>
      <c r="FF10" t="e">
        <v>#N/A</v>
      </c>
      <c r="FG10" t="e">
        <v>#N/A</v>
      </c>
      <c r="FH10" t="e">
        <v>#N/A</v>
      </c>
      <c r="FI10" t="e">
        <v>#N/A</v>
      </c>
      <c r="FJ10" t="e">
        <v>#N/A</v>
      </c>
      <c r="FK10" t="e">
        <v>#N/A</v>
      </c>
      <c r="FL10" t="e">
        <v>#N/A</v>
      </c>
      <c r="FM10" s="106" t="e">
        <f t="shared" si="13"/>
        <v>#N/A</v>
      </c>
      <c r="FN10" s="106"/>
      <c r="FO10" s="27"/>
      <c r="FP10" s="106" t="s">
        <v>2368</v>
      </c>
      <c r="FQ10" s="6" t="s">
        <v>2736</v>
      </c>
      <c r="FR10" s="106" t="s">
        <v>2690</v>
      </c>
      <c r="FT10" t="e">
        <v>#N/A</v>
      </c>
      <c r="FU10" t="e">
        <v>#N/A</v>
      </c>
      <c r="FV10" t="e">
        <v>#N/A</v>
      </c>
      <c r="FW10" t="e">
        <v>#N/A</v>
      </c>
      <c r="FX10" t="e">
        <v>#N/A</v>
      </c>
      <c r="FY10" t="e">
        <v>#N/A</v>
      </c>
      <c r="FZ10" t="e">
        <v>#N/A</v>
      </c>
      <c r="GA10" t="e">
        <v>#N/A</v>
      </c>
      <c r="GB10" t="e">
        <v>#N/A</v>
      </c>
      <c r="GC10" t="e">
        <v>#N/A</v>
      </c>
      <c r="GD10" t="e">
        <v>#N/A</v>
      </c>
      <c r="GE10" t="e">
        <v>#N/A</v>
      </c>
      <c r="GF10" s="106" t="e">
        <f t="shared" si="14"/>
        <v>#N/A</v>
      </c>
      <c r="GG10" s="106"/>
      <c r="GH10" s="27"/>
      <c r="GI10" s="106" t="s">
        <v>2368</v>
      </c>
      <c r="GJ10" s="6" t="s">
        <v>2736</v>
      </c>
      <c r="GK10" s="106" t="s">
        <v>2690</v>
      </c>
      <c r="GM10" t="e">
        <v>#N/A</v>
      </c>
      <c r="GN10" t="e">
        <v>#N/A</v>
      </c>
      <c r="GO10" t="e">
        <v>#N/A</v>
      </c>
      <c r="GP10" t="e">
        <v>#N/A</v>
      </c>
      <c r="GQ10" t="e">
        <v>#N/A</v>
      </c>
      <c r="GR10" t="e">
        <v>#N/A</v>
      </c>
      <c r="GS10" t="e">
        <v>#N/A</v>
      </c>
      <c r="GT10" t="e">
        <v>#N/A</v>
      </c>
      <c r="GU10" t="e">
        <v>#N/A</v>
      </c>
      <c r="GV10" t="e">
        <v>#N/A</v>
      </c>
      <c r="GW10" t="e">
        <v>#N/A</v>
      </c>
      <c r="GX10" t="e">
        <v>#N/A</v>
      </c>
      <c r="GY10" s="106" t="e">
        <f t="shared" si="15"/>
        <v>#N/A</v>
      </c>
      <c r="GZ10" s="106">
        <v>524</v>
      </c>
      <c r="HA10" s="27" t="e">
        <f t="shared" ref="HA10:HA11" si="49">GY10/GZ10*100</f>
        <v>#N/A</v>
      </c>
      <c r="HB10" s="106" t="s">
        <v>2368</v>
      </c>
      <c r="HC10" s="6" t="s">
        <v>2736</v>
      </c>
      <c r="HD10" s="106" t="s">
        <v>2690</v>
      </c>
      <c r="HF10" t="e">
        <v>#N/A</v>
      </c>
      <c r="HG10" t="e">
        <v>#N/A</v>
      </c>
      <c r="HH10" t="e">
        <v>#N/A</v>
      </c>
      <c r="HI10" t="e">
        <v>#N/A</v>
      </c>
      <c r="HJ10" t="e">
        <v>#N/A</v>
      </c>
      <c r="HK10" t="e">
        <v>#N/A</v>
      </c>
      <c r="HL10" t="e">
        <v>#N/A</v>
      </c>
      <c r="HM10" t="e">
        <v>#N/A</v>
      </c>
      <c r="HN10" t="e">
        <v>#N/A</v>
      </c>
      <c r="HO10" t="e">
        <v>#N/A</v>
      </c>
      <c r="HP10" t="e">
        <v>#N/A</v>
      </c>
      <c r="HQ10" t="e">
        <v>#N/A</v>
      </c>
      <c r="HR10" s="106" t="e">
        <f t="shared" si="16"/>
        <v>#N/A</v>
      </c>
      <c r="HS10" s="106">
        <v>524</v>
      </c>
      <c r="HT10" s="27" t="e">
        <f t="shared" ref="HT10:HT11" si="50">HR10/HS10*100</f>
        <v>#N/A</v>
      </c>
      <c r="HU10" s="106" t="s">
        <v>2368</v>
      </c>
      <c r="HV10" s="6" t="s">
        <v>2736</v>
      </c>
      <c r="HW10" s="106" t="s">
        <v>2690</v>
      </c>
      <c r="HY10" t="e">
        <v>#N/A</v>
      </c>
      <c r="IA10" t="e">
        <v>#N/A</v>
      </c>
      <c r="IB10" t="e">
        <v>#N/A</v>
      </c>
      <c r="IC10" t="e">
        <v>#N/A</v>
      </c>
      <c r="ID10" t="e">
        <v>#N/A</v>
      </c>
      <c r="IE10" t="e">
        <v>#N/A</v>
      </c>
      <c r="IF10" t="e">
        <v>#N/A</v>
      </c>
      <c r="IG10" t="e">
        <v>#N/A</v>
      </c>
      <c r="IH10" t="e">
        <v>#N/A</v>
      </c>
      <c r="II10" t="e">
        <v>#N/A</v>
      </c>
      <c r="IJ10" t="e">
        <v>#N/A</v>
      </c>
      <c r="IK10" s="106" t="e">
        <f t="shared" si="17"/>
        <v>#N/A</v>
      </c>
      <c r="IL10" s="106"/>
      <c r="IM10" s="27"/>
      <c r="IN10" s="106" t="s">
        <v>2368</v>
      </c>
      <c r="IO10" s="6" t="s">
        <v>2736</v>
      </c>
      <c r="IP10" s="106" t="s">
        <v>2690</v>
      </c>
      <c r="IR10" t="e">
        <v>#N/A</v>
      </c>
      <c r="IT10" t="e">
        <v>#N/A</v>
      </c>
      <c r="IU10" t="e">
        <v>#N/A</v>
      </c>
      <c r="IV10" t="e">
        <v>#N/A</v>
      </c>
      <c r="IW10" t="e">
        <v>#N/A</v>
      </c>
      <c r="IX10" t="e">
        <v>#N/A</v>
      </c>
      <c r="IY10" t="e">
        <v>#N/A</v>
      </c>
      <c r="IZ10" t="e">
        <v>#N/A</v>
      </c>
      <c r="JA10" t="e">
        <v>#N/A</v>
      </c>
      <c r="JB10" t="e">
        <v>#N/A</v>
      </c>
      <c r="JC10" t="e">
        <v>#N/A</v>
      </c>
      <c r="JD10" s="106" t="e">
        <f t="shared" si="18"/>
        <v>#N/A</v>
      </c>
      <c r="JE10" s="106"/>
      <c r="JF10" s="27"/>
      <c r="JG10" s="106" t="s">
        <v>2368</v>
      </c>
      <c r="JH10" s="6" t="s">
        <v>2884</v>
      </c>
      <c r="JI10" s="106" t="s">
        <v>2690</v>
      </c>
      <c r="JK10" t="e">
        <v>#N/A</v>
      </c>
      <c r="JM10" t="e">
        <v>#N/A</v>
      </c>
      <c r="JN10" t="e">
        <v>#N/A</v>
      </c>
      <c r="JO10" t="e">
        <v>#N/A</v>
      </c>
      <c r="JP10" t="e">
        <v>#N/A</v>
      </c>
      <c r="JQ10" t="e">
        <v>#N/A</v>
      </c>
      <c r="JR10" t="e">
        <v>#N/A</v>
      </c>
      <c r="JS10" t="e">
        <v>#N/A</v>
      </c>
      <c r="JT10" t="e">
        <v>#N/A</v>
      </c>
      <c r="JU10" t="e">
        <v>#N/A</v>
      </c>
      <c r="JV10" t="e">
        <v>#N/A</v>
      </c>
      <c r="JW10" s="106" t="e">
        <f t="shared" si="19"/>
        <v>#N/A</v>
      </c>
      <c r="JX10" s="106"/>
      <c r="JY10" s="27"/>
      <c r="JZ10" s="106" t="s">
        <v>2368</v>
      </c>
      <c r="KA10" s="270" t="s">
        <v>2729</v>
      </c>
      <c r="KB10" s="106" t="s">
        <v>2690</v>
      </c>
      <c r="KD10" t="e">
        <v>#N/A</v>
      </c>
      <c r="KE10" t="e">
        <v>#N/A</v>
      </c>
      <c r="KF10" t="e">
        <v>#N/A</v>
      </c>
      <c r="KG10" t="e">
        <v>#N/A</v>
      </c>
      <c r="KH10" t="e">
        <v>#N/A</v>
      </c>
      <c r="KI10" t="e">
        <v>#N/A</v>
      </c>
      <c r="KJ10" t="e">
        <v>#N/A</v>
      </c>
      <c r="KK10" t="e">
        <v>#N/A</v>
      </c>
      <c r="KL10" t="e">
        <v>#N/A</v>
      </c>
      <c r="KM10" t="e">
        <v>#N/A</v>
      </c>
      <c r="KN10" t="e">
        <v>#N/A</v>
      </c>
      <c r="KO10" t="e">
        <v>#N/A</v>
      </c>
      <c r="KP10" s="106" t="e">
        <f t="shared" si="20"/>
        <v>#N/A</v>
      </c>
      <c r="KQ10" s="106"/>
      <c r="KR10" s="27"/>
      <c r="KS10" s="106" t="s">
        <v>2368</v>
      </c>
      <c r="KT10" s="270" t="s">
        <v>2729</v>
      </c>
      <c r="KU10" s="106" t="s">
        <v>2690</v>
      </c>
      <c r="KW10" t="e">
        <v>#N/A</v>
      </c>
      <c r="KY10" t="e">
        <v>#N/A</v>
      </c>
      <c r="KZ10" t="e">
        <v>#N/A</v>
      </c>
      <c r="LA10" t="e">
        <v>#N/A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s="106" t="e">
        <f t="shared" si="22"/>
        <v>#N/A</v>
      </c>
      <c r="LJ10" s="106"/>
      <c r="LK10" s="27"/>
      <c r="LL10" s="106" t="s">
        <v>2368</v>
      </c>
      <c r="LM10" s="270" t="s">
        <v>2729</v>
      </c>
      <c r="LN10" s="106" t="s">
        <v>2690</v>
      </c>
      <c r="LP10" t="e">
        <v>#N/A</v>
      </c>
      <c r="LQ10" t="e">
        <v>#N/A</v>
      </c>
      <c r="LR10" t="e">
        <v>#N/A</v>
      </c>
      <c r="LS10" t="e">
        <v>#N/A</v>
      </c>
      <c r="LT10" t="e">
        <v>#N/A</v>
      </c>
      <c r="LU10" t="e">
        <v>#N/A</v>
      </c>
      <c r="LV10" t="e">
        <v>#N/A</v>
      </c>
      <c r="LW10" t="e">
        <v>#N/A</v>
      </c>
      <c r="LX10" t="e">
        <v>#N/A</v>
      </c>
      <c r="LY10" t="e">
        <v>#N/A</v>
      </c>
      <c r="LZ10" t="e">
        <v>#N/A</v>
      </c>
      <c r="MA10" t="e">
        <v>#N/A</v>
      </c>
      <c r="MB10" s="106" t="e">
        <f t="shared" si="23"/>
        <v>#N/A</v>
      </c>
      <c r="MC10" s="106">
        <v>1067</v>
      </c>
      <c r="MD10" s="27"/>
      <c r="ME10" s="106" t="s">
        <v>2368</v>
      </c>
      <c r="MF10" s="270" t="s">
        <v>2729</v>
      </c>
      <c r="MG10" s="106" t="s">
        <v>2690</v>
      </c>
      <c r="MI10" t="e">
        <v>#N/A</v>
      </c>
      <c r="MJ10" t="e">
        <v>#N/A</v>
      </c>
      <c r="MK10" t="e">
        <v>#N/A</v>
      </c>
      <c r="ML10" t="e">
        <v>#N/A</v>
      </c>
      <c r="MM10" t="e">
        <v>#N/A</v>
      </c>
      <c r="MN10" t="e">
        <v>#N/A</v>
      </c>
      <c r="MO10" t="e">
        <v>#N/A</v>
      </c>
      <c r="MP10" t="e">
        <v>#N/A</v>
      </c>
      <c r="MQ10" t="e">
        <v>#N/A</v>
      </c>
      <c r="MR10" t="e">
        <v>#N/A</v>
      </c>
      <c r="MS10" t="e">
        <v>#N/A</v>
      </c>
      <c r="MT10" t="e">
        <v>#N/A</v>
      </c>
      <c r="MU10" s="106" t="e">
        <f t="shared" si="24"/>
        <v>#N/A</v>
      </c>
      <c r="MV10" s="106">
        <v>1067</v>
      </c>
      <c r="MW10" s="27"/>
      <c r="MX10" s="106" t="s">
        <v>2368</v>
      </c>
      <c r="MY10" s="270" t="s">
        <v>2729</v>
      </c>
      <c r="MZ10" s="106" t="s">
        <v>2690</v>
      </c>
      <c r="NB10" t="e">
        <v>#N/A</v>
      </c>
      <c r="NC10" t="e">
        <v>#N/A</v>
      </c>
      <c r="ND10" t="e">
        <v>#N/A</v>
      </c>
      <c r="NE10" t="e">
        <v>#N/A</v>
      </c>
      <c r="NF10" t="e">
        <v>#N/A</v>
      </c>
      <c r="NG10" t="e">
        <v>#N/A</v>
      </c>
      <c r="NH10" t="e">
        <v>#N/A</v>
      </c>
      <c r="NI10" t="e">
        <v>#N/A</v>
      </c>
      <c r="NJ10" t="e">
        <v>#N/A</v>
      </c>
      <c r="NK10" t="e">
        <v>#N/A</v>
      </c>
      <c r="NL10" t="e">
        <v>#N/A</v>
      </c>
      <c r="NM10" t="e">
        <v>#N/A</v>
      </c>
      <c r="NN10" s="106" t="e">
        <f t="shared" si="25"/>
        <v>#N/A</v>
      </c>
      <c r="NO10" s="106">
        <v>1067</v>
      </c>
      <c r="NP10" s="27" t="e">
        <f t="shared" si="2"/>
        <v>#N/A</v>
      </c>
      <c r="NQ10" s="106" t="s">
        <v>2368</v>
      </c>
      <c r="NR10" s="270" t="s">
        <v>2729</v>
      </c>
      <c r="NS10" s="106" t="s">
        <v>2690</v>
      </c>
      <c r="NU10" t="e">
        <v>#N/A</v>
      </c>
      <c r="NV10" t="e">
        <v>#N/A</v>
      </c>
      <c r="NW10" t="e">
        <v>#N/A</v>
      </c>
      <c r="NX10" t="e">
        <v>#N/A</v>
      </c>
      <c r="NY10" t="e">
        <v>#N/A</v>
      </c>
      <c r="NZ10" t="e">
        <v>#N/A</v>
      </c>
      <c r="OA10" t="e">
        <v>#N/A</v>
      </c>
      <c r="OB10" t="e">
        <v>#N/A</v>
      </c>
      <c r="OC10" t="e">
        <v>#N/A</v>
      </c>
      <c r="OD10" t="e">
        <v>#N/A</v>
      </c>
      <c r="OE10" t="e">
        <v>#N/A</v>
      </c>
      <c r="OF10" t="e">
        <v>#N/A</v>
      </c>
      <c r="OG10" s="106" t="e">
        <f t="shared" si="26"/>
        <v>#N/A</v>
      </c>
      <c r="OH10" s="106">
        <v>1067</v>
      </c>
      <c r="OI10" s="27" t="e">
        <f t="shared" si="3"/>
        <v>#N/A</v>
      </c>
      <c r="OJ10" s="106" t="s">
        <v>2368</v>
      </c>
      <c r="OK10" s="270" t="s">
        <v>2729</v>
      </c>
      <c r="OL10" s="106" t="s">
        <v>2690</v>
      </c>
      <c r="ON10" t="e">
        <v>#N/A</v>
      </c>
      <c r="OO10" t="e">
        <v>#N/A</v>
      </c>
      <c r="OP10" t="e">
        <v>#N/A</v>
      </c>
      <c r="OQ10" t="e">
        <v>#N/A</v>
      </c>
      <c r="OR10" t="e">
        <v>#N/A</v>
      </c>
      <c r="OS10" t="e">
        <v>#N/A</v>
      </c>
      <c r="OT10" t="e">
        <v>#N/A</v>
      </c>
      <c r="OU10" t="e">
        <v>#N/A</v>
      </c>
      <c r="OV10" t="e">
        <v>#N/A</v>
      </c>
      <c r="OW10" t="e">
        <v>#N/A</v>
      </c>
      <c r="OX10" t="e">
        <v>#N/A</v>
      </c>
      <c r="OY10" t="e">
        <v>#N/A</v>
      </c>
      <c r="OZ10" s="106" t="e">
        <f t="shared" si="27"/>
        <v>#N/A</v>
      </c>
      <c r="PA10" s="106"/>
      <c r="PB10" s="27"/>
      <c r="PC10" s="106" t="s">
        <v>2368</v>
      </c>
      <c r="PD10" s="270" t="s">
        <v>2729</v>
      </c>
      <c r="PE10" s="106" t="s">
        <v>2690</v>
      </c>
      <c r="PG10" t="e">
        <v>#N/A</v>
      </c>
      <c r="PH10" t="e">
        <v>#N/A</v>
      </c>
      <c r="PI10" t="e">
        <v>#N/A</v>
      </c>
      <c r="PJ10" t="e">
        <v>#N/A</v>
      </c>
      <c r="PK10" t="e">
        <v>#N/A</v>
      </c>
      <c r="PL10" t="e">
        <v>#N/A</v>
      </c>
      <c r="PM10" t="e">
        <v>#N/A</v>
      </c>
      <c r="PN10" t="e">
        <v>#N/A</v>
      </c>
      <c r="PO10" t="e">
        <v>#N/A</v>
      </c>
      <c r="PP10" t="e">
        <v>#N/A</v>
      </c>
      <c r="PQ10" t="e">
        <v>#N/A</v>
      </c>
      <c r="PR10" t="e">
        <v>#N/A</v>
      </c>
      <c r="PS10" s="106" t="e">
        <f t="shared" si="28"/>
        <v>#N/A</v>
      </c>
      <c r="PT10" s="106"/>
      <c r="PU10" s="27"/>
      <c r="PV10" s="106" t="s">
        <v>2368</v>
      </c>
      <c r="PW10" s="270" t="s">
        <v>2729</v>
      </c>
      <c r="PX10" s="106" t="s">
        <v>2690</v>
      </c>
      <c r="PZ10" t="e">
        <v>#N/A</v>
      </c>
      <c r="QA10" t="e">
        <v>#N/A</v>
      </c>
      <c r="QB10" t="e">
        <v>#N/A</v>
      </c>
      <c r="QC10" t="e">
        <v>#N/A</v>
      </c>
      <c r="QD10" t="e">
        <v>#N/A</v>
      </c>
      <c r="QE10" t="e">
        <v>#N/A</v>
      </c>
      <c r="QF10" t="e">
        <v>#N/A</v>
      </c>
      <c r="QG10" t="e">
        <v>#N/A</v>
      </c>
      <c r="QH10" t="e">
        <v>#N/A</v>
      </c>
      <c r="QI10" t="e">
        <v>#N/A</v>
      </c>
      <c r="QJ10" t="e">
        <v>#N/A</v>
      </c>
      <c r="QK10" t="e">
        <v>#N/A</v>
      </c>
      <c r="QL10" s="106" t="e">
        <f t="shared" si="29"/>
        <v>#N/A</v>
      </c>
      <c r="QM10" s="106"/>
      <c r="QN10" s="27"/>
    </row>
    <row r="11" spans="1:456">
      <c r="A11" s="106" t="s">
        <v>2171</v>
      </c>
      <c r="B11" s="6" t="s">
        <v>2736</v>
      </c>
      <c r="C11" s="106" t="s">
        <v>2690</v>
      </c>
      <c r="E11" s="1">
        <v>0.38193287037037038</v>
      </c>
      <c r="F11" s="1">
        <v>0.24921296296296294</v>
      </c>
      <c r="G11" s="1">
        <v>0.10039351851851852</v>
      </c>
      <c r="H11" s="1">
        <v>3.2314814814814817E-2</v>
      </c>
      <c r="I11">
        <v>76</v>
      </c>
      <c r="J11">
        <v>536</v>
      </c>
      <c r="K11">
        <v>497</v>
      </c>
      <c r="L11">
        <v>8</v>
      </c>
      <c r="M11">
        <v>0</v>
      </c>
      <c r="N11">
        <v>0</v>
      </c>
      <c r="O11">
        <v>0</v>
      </c>
      <c r="P11">
        <v>98.42</v>
      </c>
      <c r="Q11" s="106">
        <f t="shared" si="5"/>
        <v>528</v>
      </c>
      <c r="R11" s="106">
        <v>524</v>
      </c>
      <c r="S11" s="27">
        <f t="shared" si="30"/>
        <v>100.76335877862594</v>
      </c>
      <c r="T11" s="106" t="s">
        <v>2171</v>
      </c>
      <c r="U11" s="6" t="s">
        <v>2736</v>
      </c>
      <c r="V11" s="106" t="s">
        <v>2690</v>
      </c>
      <c r="X11" s="1">
        <v>0.19703703703703704</v>
      </c>
      <c r="Y11" s="1">
        <v>0.16042824074074075</v>
      </c>
      <c r="Z11" s="1">
        <v>5.7754629629629623E-3</v>
      </c>
      <c r="AA11" s="1">
        <v>3.0810185185185187E-2</v>
      </c>
      <c r="AB11">
        <v>54</v>
      </c>
      <c r="AC11">
        <v>350</v>
      </c>
      <c r="AD11">
        <v>546</v>
      </c>
      <c r="AE11">
        <v>8</v>
      </c>
      <c r="AF11">
        <v>0</v>
      </c>
      <c r="AG11">
        <v>0</v>
      </c>
      <c r="AH11">
        <v>0</v>
      </c>
      <c r="AI11">
        <v>98.56</v>
      </c>
      <c r="AJ11" s="106">
        <f t="shared" si="6"/>
        <v>342</v>
      </c>
      <c r="AK11" s="106">
        <v>367</v>
      </c>
      <c r="AL11" s="27">
        <f t="shared" si="46"/>
        <v>93.188010899182558</v>
      </c>
      <c r="AM11" s="106" t="s">
        <v>2171</v>
      </c>
      <c r="AN11" s="6" t="s">
        <v>2737</v>
      </c>
      <c r="AO11" s="106" t="s">
        <v>2690</v>
      </c>
      <c r="AQ11" s="1">
        <v>5.168981481481482E-2</v>
      </c>
      <c r="AR11" s="1">
        <v>3.8599537037037036E-2</v>
      </c>
      <c r="AS11" s="1">
        <v>9.8842592592592576E-3</v>
      </c>
      <c r="AT11" s="1">
        <v>3.1944444444444442E-3</v>
      </c>
      <c r="AU11">
        <v>21</v>
      </c>
      <c r="AV11">
        <v>41</v>
      </c>
      <c r="AW11">
        <v>590</v>
      </c>
      <c r="AX11">
        <v>13</v>
      </c>
      <c r="AY11">
        <v>0</v>
      </c>
      <c r="AZ11">
        <v>0</v>
      </c>
      <c r="BA11">
        <v>0</v>
      </c>
      <c r="BB11">
        <v>97.84</v>
      </c>
      <c r="BC11" s="106">
        <f t="shared" si="7"/>
        <v>28</v>
      </c>
      <c r="BD11" s="106">
        <v>40</v>
      </c>
      <c r="BE11" s="27">
        <f t="shared" si="47"/>
        <v>70</v>
      </c>
      <c r="BF11" s="106" t="s">
        <v>2171</v>
      </c>
      <c r="BG11" s="6" t="s">
        <v>2736</v>
      </c>
      <c r="BH11" s="106" t="s">
        <v>2690</v>
      </c>
      <c r="BJ11" s="1">
        <v>0.29424768518518518</v>
      </c>
      <c r="BK11" s="1">
        <v>0.25142361111111111</v>
      </c>
      <c r="BL11" s="1">
        <v>4.7453703703703703E-3</v>
      </c>
      <c r="BM11" s="1">
        <v>3.8067129629629631E-2</v>
      </c>
      <c r="BN11">
        <v>84</v>
      </c>
      <c r="BO11">
        <v>535</v>
      </c>
      <c r="BP11">
        <v>235</v>
      </c>
      <c r="BQ11">
        <v>3</v>
      </c>
      <c r="BR11">
        <v>0</v>
      </c>
      <c r="BS11">
        <v>0</v>
      </c>
      <c r="BT11">
        <v>0</v>
      </c>
      <c r="BU11">
        <v>98.74</v>
      </c>
      <c r="BV11" s="106">
        <f t="shared" si="8"/>
        <v>532</v>
      </c>
      <c r="BW11" s="106">
        <v>524</v>
      </c>
      <c r="BX11" s="27">
        <f t="shared" si="33"/>
        <v>101.52671755725191</v>
      </c>
      <c r="BY11" s="106" t="s">
        <v>2171</v>
      </c>
      <c r="BZ11" s="6" t="s">
        <v>2736</v>
      </c>
      <c r="CA11" s="106" t="s">
        <v>2690</v>
      </c>
      <c r="CC11" s="1">
        <v>0.29607638888888888</v>
      </c>
      <c r="CD11" s="1">
        <v>0.23414351851851853</v>
      </c>
      <c r="CE11" s="1">
        <v>1.2777777777777777E-2</v>
      </c>
      <c r="CF11" s="1">
        <v>4.9143518518518524E-2</v>
      </c>
      <c r="CG11">
        <v>67</v>
      </c>
      <c r="CH11">
        <v>425</v>
      </c>
      <c r="CI11">
        <v>520</v>
      </c>
      <c r="CJ11">
        <v>6</v>
      </c>
      <c r="CK11">
        <v>0</v>
      </c>
      <c r="CL11">
        <v>0</v>
      </c>
      <c r="CM11">
        <v>0</v>
      </c>
      <c r="CN11">
        <v>98.86</v>
      </c>
      <c r="CO11" s="106">
        <f t="shared" si="9"/>
        <v>419</v>
      </c>
      <c r="CP11" s="106">
        <v>524</v>
      </c>
      <c r="CQ11" s="27">
        <f t="shared" si="48"/>
        <v>79.961832061068705</v>
      </c>
      <c r="CR11" s="106" t="s">
        <v>2171</v>
      </c>
      <c r="CS11" s="6" t="s">
        <v>2736</v>
      </c>
      <c r="CT11" s="106" t="s">
        <v>2690</v>
      </c>
      <c r="CV11" s="1">
        <v>0.28692129629629631</v>
      </c>
      <c r="CW11" s="1">
        <v>0.23673611111111112</v>
      </c>
      <c r="CX11" s="1">
        <v>1.6550925925925924E-2</v>
      </c>
      <c r="CY11" s="1">
        <v>3.3622685185185179E-2</v>
      </c>
      <c r="CZ11">
        <v>82</v>
      </c>
      <c r="DA11">
        <v>544</v>
      </c>
      <c r="DB11">
        <v>654</v>
      </c>
      <c r="DC11">
        <v>13</v>
      </c>
      <c r="DD11">
        <v>0</v>
      </c>
      <c r="DE11">
        <v>0</v>
      </c>
      <c r="DF11">
        <v>0</v>
      </c>
      <c r="DG11">
        <v>98.05</v>
      </c>
      <c r="DH11" s="106">
        <f t="shared" si="10"/>
        <v>531</v>
      </c>
      <c r="DI11" s="106">
        <v>524</v>
      </c>
      <c r="DJ11" s="27">
        <f t="shared" si="35"/>
        <v>101.33587786259541</v>
      </c>
      <c r="DK11" s="106" t="s">
        <v>2171</v>
      </c>
      <c r="DL11" s="6" t="s">
        <v>2736</v>
      </c>
      <c r="DM11" s="106" t="s">
        <v>2690</v>
      </c>
      <c r="DO11" s="1">
        <v>0.28692129629629631</v>
      </c>
      <c r="DP11" s="1">
        <v>0.23673611111111112</v>
      </c>
      <c r="DQ11" s="1">
        <v>1.6550925925925924E-2</v>
      </c>
      <c r="DR11" s="1">
        <v>3.3622685185185179E-2</v>
      </c>
      <c r="DS11">
        <v>82</v>
      </c>
      <c r="DT11">
        <v>544</v>
      </c>
      <c r="DU11">
        <v>726</v>
      </c>
      <c r="DV11">
        <v>14</v>
      </c>
      <c r="DW11">
        <v>0</v>
      </c>
      <c r="DX11">
        <v>0</v>
      </c>
      <c r="DY11">
        <v>0</v>
      </c>
      <c r="DZ11">
        <v>98.11</v>
      </c>
      <c r="EA11" s="106">
        <f t="shared" si="11"/>
        <v>530</v>
      </c>
      <c r="EB11" s="106">
        <v>524</v>
      </c>
      <c r="EC11" s="27">
        <f t="shared" si="36"/>
        <v>101.14503816793894</v>
      </c>
      <c r="ED11" s="106" t="s">
        <v>2171</v>
      </c>
      <c r="EE11" s="6" t="s">
        <v>2736</v>
      </c>
      <c r="EF11" s="106" t="s">
        <v>2690</v>
      </c>
      <c r="EH11" s="1">
        <v>0.31752314814814814</v>
      </c>
      <c r="EI11" s="1">
        <v>0.26079861111111108</v>
      </c>
      <c r="EJ11" s="1">
        <v>9.8032407407407408E-3</v>
      </c>
      <c r="EK11" s="1">
        <v>4.6909722222222221E-2</v>
      </c>
      <c r="EL11">
        <v>66</v>
      </c>
      <c r="EM11">
        <v>481</v>
      </c>
      <c r="EN11">
        <v>470</v>
      </c>
      <c r="EO11">
        <v>6</v>
      </c>
      <c r="EP11">
        <v>0</v>
      </c>
      <c r="EQ11">
        <v>0</v>
      </c>
      <c r="ER11">
        <v>0</v>
      </c>
      <c r="ES11">
        <v>98.74</v>
      </c>
      <c r="ET11" s="106">
        <f t="shared" si="12"/>
        <v>475</v>
      </c>
      <c r="EU11" s="106">
        <v>524</v>
      </c>
      <c r="EV11" s="27">
        <f t="shared" ref="EV11" si="51">ET11/EU11*100</f>
        <v>90.648854961832058</v>
      </c>
      <c r="EW11" s="106" t="s">
        <v>2171</v>
      </c>
      <c r="EX11" s="6" t="s">
        <v>2736</v>
      </c>
      <c r="EY11" s="106" t="s">
        <v>2690</v>
      </c>
      <c r="FA11" s="1">
        <v>0.2580324074074074</v>
      </c>
      <c r="FB11" s="1">
        <v>0.20299768518518521</v>
      </c>
      <c r="FC11" s="1">
        <v>8.2638888888888883E-3</v>
      </c>
      <c r="FD11" s="1">
        <v>4.6759259259259257E-2</v>
      </c>
      <c r="FE11">
        <v>50</v>
      </c>
      <c r="FF11">
        <v>432</v>
      </c>
      <c r="FG11">
        <v>376</v>
      </c>
      <c r="FH11">
        <v>7</v>
      </c>
      <c r="FI11">
        <v>0</v>
      </c>
      <c r="FJ11">
        <v>0</v>
      </c>
      <c r="FK11">
        <v>0</v>
      </c>
      <c r="FL11">
        <v>98.17</v>
      </c>
      <c r="FM11" s="106">
        <f t="shared" si="13"/>
        <v>425</v>
      </c>
      <c r="FN11" s="106">
        <v>524</v>
      </c>
      <c r="FO11" s="27">
        <f t="shared" ref="FO11" si="52">FM11/FN11*100</f>
        <v>81.106870229007626</v>
      </c>
      <c r="FP11" s="106" t="s">
        <v>2171</v>
      </c>
      <c r="FQ11" s="6" t="s">
        <v>2736</v>
      </c>
      <c r="FR11" s="106" t="s">
        <v>2690</v>
      </c>
      <c r="FT11" s="1">
        <v>0.27274305555555556</v>
      </c>
      <c r="FU11" s="1">
        <v>0.23591435185185183</v>
      </c>
      <c r="FV11" s="1">
        <v>6.030092592592593E-3</v>
      </c>
      <c r="FW11" s="1">
        <v>3.0775462962962966E-2</v>
      </c>
      <c r="FX11">
        <v>73</v>
      </c>
      <c r="FY11">
        <v>563</v>
      </c>
      <c r="FZ11">
        <v>524</v>
      </c>
      <c r="GA11">
        <v>20</v>
      </c>
      <c r="GB11">
        <v>0</v>
      </c>
      <c r="GC11">
        <v>0</v>
      </c>
      <c r="GD11">
        <v>0</v>
      </c>
      <c r="GE11">
        <v>96.32</v>
      </c>
      <c r="GF11" s="106">
        <f t="shared" si="14"/>
        <v>543</v>
      </c>
      <c r="GG11" s="106">
        <v>524</v>
      </c>
      <c r="GH11" s="27">
        <f t="shared" ref="GH11" si="53">GF11/GG11*100</f>
        <v>103.62595419847329</v>
      </c>
      <c r="GI11" s="106" t="s">
        <v>2171</v>
      </c>
      <c r="GJ11" s="6" t="s">
        <v>2736</v>
      </c>
      <c r="GK11" s="106" t="s">
        <v>2690</v>
      </c>
      <c r="GM11" s="1">
        <v>0.29711805555555554</v>
      </c>
      <c r="GN11" s="1">
        <v>0.24467592592592591</v>
      </c>
      <c r="GO11" s="1">
        <v>1.2650462962962962E-2</v>
      </c>
      <c r="GP11" s="1">
        <v>3.9780092592592589E-2</v>
      </c>
      <c r="GQ11">
        <v>70</v>
      </c>
      <c r="GR11">
        <v>542</v>
      </c>
      <c r="GS11">
        <v>429</v>
      </c>
      <c r="GT11">
        <v>16</v>
      </c>
      <c r="GU11">
        <v>0</v>
      </c>
      <c r="GV11">
        <v>0</v>
      </c>
      <c r="GW11">
        <v>0</v>
      </c>
      <c r="GX11">
        <v>96.4</v>
      </c>
      <c r="GY11" s="106">
        <f t="shared" si="15"/>
        <v>526</v>
      </c>
      <c r="GZ11" s="106">
        <v>524</v>
      </c>
      <c r="HA11" s="27">
        <f t="shared" si="49"/>
        <v>100.38167938931298</v>
      </c>
      <c r="HB11" s="106" t="s">
        <v>2171</v>
      </c>
      <c r="HC11" s="6" t="s">
        <v>2736</v>
      </c>
      <c r="HD11" s="106" t="s">
        <v>2690</v>
      </c>
      <c r="HF11" s="1">
        <v>0.29711805555555554</v>
      </c>
      <c r="HG11" s="1">
        <v>0.24467592592592591</v>
      </c>
      <c r="HH11" s="1">
        <v>1.2650462962962962E-2</v>
      </c>
      <c r="HI11" s="1">
        <v>3.9780092592592589E-2</v>
      </c>
      <c r="HJ11">
        <v>70</v>
      </c>
      <c r="HK11">
        <v>542</v>
      </c>
      <c r="HL11">
        <v>443</v>
      </c>
      <c r="HM11">
        <v>17</v>
      </c>
      <c r="HN11">
        <v>0</v>
      </c>
      <c r="HO11">
        <v>0</v>
      </c>
      <c r="HP11">
        <v>0</v>
      </c>
      <c r="HQ11">
        <v>96.3</v>
      </c>
      <c r="HR11" s="106">
        <f t="shared" si="16"/>
        <v>525</v>
      </c>
      <c r="HS11" s="106">
        <v>524</v>
      </c>
      <c r="HT11" s="27">
        <f t="shared" si="50"/>
        <v>100.1908396946565</v>
      </c>
      <c r="HU11" s="106" t="s">
        <v>2171</v>
      </c>
      <c r="HV11" s="6" t="s">
        <v>2736</v>
      </c>
      <c r="HW11" s="106" t="s">
        <v>2690</v>
      </c>
      <c r="HY11" s="1">
        <v>0.2331134259259259</v>
      </c>
      <c r="HZ11" s="1">
        <v>0.21998842592592593</v>
      </c>
      <c r="IA11" s="1">
        <v>6.0648148148148145E-3</v>
      </c>
      <c r="IB11" s="1">
        <v>7.0486111111111105E-3</v>
      </c>
      <c r="IC11">
        <v>103</v>
      </c>
      <c r="ID11">
        <v>494</v>
      </c>
      <c r="IE11">
        <v>155</v>
      </c>
      <c r="IF11">
        <v>4</v>
      </c>
      <c r="IG11">
        <v>0</v>
      </c>
      <c r="IH11">
        <v>0</v>
      </c>
      <c r="II11">
        <v>0</v>
      </c>
      <c r="IJ11">
        <v>97.48</v>
      </c>
      <c r="IK11" s="106">
        <f t="shared" si="17"/>
        <v>490</v>
      </c>
      <c r="IL11" s="106">
        <v>422</v>
      </c>
      <c r="IM11" s="27">
        <f t="shared" ref="IM11" si="54">IK11/IL11*100</f>
        <v>116.1137440758294</v>
      </c>
      <c r="IN11" s="106" t="s">
        <v>2171</v>
      </c>
      <c r="IO11" s="6" t="s">
        <v>2736</v>
      </c>
      <c r="IP11" s="106" t="s">
        <v>2690</v>
      </c>
      <c r="IR11" s="1">
        <v>0.16160879629629629</v>
      </c>
      <c r="IS11" s="1">
        <v>0.12261574074074073</v>
      </c>
      <c r="IT11" s="1">
        <v>2.372685185185185E-2</v>
      </c>
      <c r="IU11" s="1">
        <v>1.5243055555555557E-2</v>
      </c>
      <c r="IV11">
        <v>35</v>
      </c>
      <c r="IW11">
        <v>255</v>
      </c>
      <c r="IX11">
        <v>537</v>
      </c>
      <c r="IY11">
        <v>21</v>
      </c>
      <c r="IZ11">
        <v>0</v>
      </c>
      <c r="JA11">
        <v>0</v>
      </c>
      <c r="JB11">
        <v>0</v>
      </c>
      <c r="JC11">
        <v>96.24</v>
      </c>
      <c r="JD11" s="106">
        <f t="shared" si="18"/>
        <v>234</v>
      </c>
      <c r="JE11" s="106">
        <v>262</v>
      </c>
      <c r="JF11" s="27">
        <f t="shared" ref="JF11" si="55">JD11/JE11*100</f>
        <v>89.312977099236647</v>
      </c>
      <c r="JG11" s="106" t="s">
        <v>2171</v>
      </c>
      <c r="JH11" s="6" t="s">
        <v>2884</v>
      </c>
      <c r="JI11" s="106" t="s">
        <v>2690</v>
      </c>
      <c r="JK11" s="1">
        <v>8.0636574074074083E-2</v>
      </c>
      <c r="JL11" s="1">
        <v>6.8125000000000005E-2</v>
      </c>
      <c r="JM11" s="1">
        <v>3.6921296296296298E-3</v>
      </c>
      <c r="JN11" s="1">
        <v>8.8078703703703704E-3</v>
      </c>
      <c r="JO11">
        <v>10</v>
      </c>
      <c r="JP11">
        <v>153</v>
      </c>
      <c r="JQ11">
        <v>163</v>
      </c>
      <c r="JR11">
        <v>4</v>
      </c>
      <c r="JS11">
        <v>0</v>
      </c>
      <c r="JT11">
        <v>0</v>
      </c>
      <c r="JU11">
        <v>0</v>
      </c>
      <c r="JV11">
        <v>97.6</v>
      </c>
      <c r="JW11" s="106">
        <f t="shared" si="19"/>
        <v>149</v>
      </c>
      <c r="JX11" s="106"/>
      <c r="JY11" s="27"/>
      <c r="JZ11" s="106" t="s">
        <v>2171</v>
      </c>
      <c r="KA11" s="270" t="s">
        <v>2729</v>
      </c>
      <c r="KB11" s="106" t="s">
        <v>2690</v>
      </c>
      <c r="KC11">
        <v>4</v>
      </c>
      <c r="KD11" s="1">
        <v>0.18048611111111112</v>
      </c>
      <c r="KE11" s="1">
        <v>0.1355787037037037</v>
      </c>
      <c r="KF11" s="1">
        <v>2.4421296296296292E-2</v>
      </c>
      <c r="KG11" s="1">
        <v>2.0474537037037038E-2</v>
      </c>
      <c r="KH11">
        <v>13</v>
      </c>
      <c r="KI11">
        <v>344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 s="106">
        <f t="shared" si="20"/>
        <v>344</v>
      </c>
      <c r="KQ11" s="106">
        <v>266</v>
      </c>
      <c r="KR11" s="27">
        <f t="shared" si="21"/>
        <v>129.32330827067668</v>
      </c>
      <c r="KS11" s="106" t="s">
        <v>2171</v>
      </c>
      <c r="KT11" s="270" t="s">
        <v>2729</v>
      </c>
      <c r="KU11" s="106" t="s">
        <v>2690</v>
      </c>
      <c r="KV11">
        <v>4</v>
      </c>
      <c r="KW11" s="1">
        <v>0.18048611111111112</v>
      </c>
      <c r="KX11" s="1">
        <v>0.1355787037037037</v>
      </c>
      <c r="KY11" s="1">
        <v>2.4421296296296292E-2</v>
      </c>
      <c r="KZ11" s="1">
        <v>2.0474537037037038E-2</v>
      </c>
      <c r="LA11">
        <v>13</v>
      </c>
      <c r="LB11">
        <v>344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 s="106">
        <f t="shared" si="22"/>
        <v>344</v>
      </c>
      <c r="LJ11" s="106">
        <v>266</v>
      </c>
      <c r="LK11" s="27">
        <f t="shared" ref="LK11" si="56">LI11/LJ11*100</f>
        <v>129.32330827067668</v>
      </c>
      <c r="LL11" s="106" t="s">
        <v>2171</v>
      </c>
      <c r="LM11" s="270" t="s">
        <v>2729</v>
      </c>
      <c r="LN11" s="106" t="s">
        <v>2690</v>
      </c>
      <c r="LP11" s="1">
        <v>0.27075231481481482</v>
      </c>
      <c r="LQ11" s="1">
        <v>0.20728009259259261</v>
      </c>
      <c r="LR11" s="1">
        <v>1.6296296296296295E-2</v>
      </c>
      <c r="LS11" s="1">
        <v>4.7175925925925927E-2</v>
      </c>
      <c r="LT11">
        <v>42</v>
      </c>
      <c r="LU11">
        <v>457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 s="106">
        <f t="shared" si="23"/>
        <v>457</v>
      </c>
      <c r="MC11" s="106">
        <v>1067</v>
      </c>
      <c r="MD11" s="27">
        <f t="shared" si="0"/>
        <v>42.830365510777888</v>
      </c>
      <c r="ME11" s="106" t="s">
        <v>2171</v>
      </c>
      <c r="MF11" s="270" t="s">
        <v>2729</v>
      </c>
      <c r="MG11" s="106" t="s">
        <v>2690</v>
      </c>
      <c r="MI11" s="1">
        <v>0.31037037037037035</v>
      </c>
      <c r="MJ11" s="1">
        <v>0.25013888888888886</v>
      </c>
      <c r="MK11" s="1">
        <v>3.2245370370370369E-2</v>
      </c>
      <c r="ML11" s="1">
        <v>2.7974537037037034E-2</v>
      </c>
      <c r="MM11">
        <v>54</v>
      </c>
      <c r="MN11">
        <v>600</v>
      </c>
      <c r="MO11">
        <v>400</v>
      </c>
      <c r="MP11">
        <v>100</v>
      </c>
      <c r="MQ11">
        <v>0</v>
      </c>
      <c r="MR11">
        <v>0</v>
      </c>
      <c r="MS11">
        <v>0</v>
      </c>
      <c r="MT11">
        <v>80</v>
      </c>
      <c r="MU11" s="106">
        <f t="shared" si="24"/>
        <v>500</v>
      </c>
      <c r="MV11" s="106">
        <v>1067</v>
      </c>
      <c r="MW11" s="27">
        <f t="shared" ref="MW11:MW15" si="57">MU11/MV11*100</f>
        <v>46.860356138706656</v>
      </c>
      <c r="MX11" s="106" t="s">
        <v>2171</v>
      </c>
      <c r="MY11" s="270" t="s">
        <v>2729</v>
      </c>
      <c r="MZ11" s="106" t="s">
        <v>2690</v>
      </c>
      <c r="NB11" s="1">
        <v>0.31486111111111109</v>
      </c>
      <c r="NC11" s="1">
        <v>0.22302083333333333</v>
      </c>
      <c r="ND11" s="1">
        <v>6.850694444444444E-2</v>
      </c>
      <c r="NE11" s="1">
        <v>2.3321759259259261E-2</v>
      </c>
      <c r="NF11">
        <v>78</v>
      </c>
      <c r="NG11">
        <v>599</v>
      </c>
      <c r="NH11">
        <v>580</v>
      </c>
      <c r="NI11">
        <v>234</v>
      </c>
      <c r="NJ11">
        <v>0</v>
      </c>
      <c r="NK11">
        <v>0</v>
      </c>
      <c r="NL11">
        <v>0</v>
      </c>
      <c r="NM11">
        <v>71.25</v>
      </c>
      <c r="NN11" s="106">
        <f t="shared" si="25"/>
        <v>365</v>
      </c>
      <c r="NO11" s="106">
        <v>1067</v>
      </c>
      <c r="NP11" s="27">
        <f t="shared" si="2"/>
        <v>34.208059981255857</v>
      </c>
      <c r="NQ11" s="106" t="s">
        <v>2171</v>
      </c>
      <c r="NR11" s="270" t="s">
        <v>2729</v>
      </c>
      <c r="NS11" s="106" t="s">
        <v>2690</v>
      </c>
      <c r="NU11" s="1">
        <v>0.35538194444444443</v>
      </c>
      <c r="NV11" s="1">
        <v>0.26712962962962966</v>
      </c>
      <c r="NW11" s="1">
        <v>5.4027777777777779E-2</v>
      </c>
      <c r="NX11" s="1">
        <v>3.4212962962962966E-2</v>
      </c>
      <c r="NY11">
        <v>78</v>
      </c>
      <c r="NZ11">
        <v>612</v>
      </c>
      <c r="OA11">
        <v>525</v>
      </c>
      <c r="OB11">
        <v>90</v>
      </c>
      <c r="OC11">
        <v>0</v>
      </c>
      <c r="OD11">
        <v>0</v>
      </c>
      <c r="OE11">
        <v>0</v>
      </c>
      <c r="OF11">
        <v>85.37</v>
      </c>
      <c r="OG11" s="106">
        <f t="shared" si="26"/>
        <v>522</v>
      </c>
      <c r="OH11" s="106">
        <v>1067</v>
      </c>
      <c r="OI11" s="27">
        <f t="shared" si="3"/>
        <v>48.922211808809749</v>
      </c>
      <c r="OJ11" s="106" t="s">
        <v>2171</v>
      </c>
      <c r="OK11" s="270" t="s">
        <v>2729</v>
      </c>
      <c r="OL11" s="106" t="s">
        <v>2690</v>
      </c>
      <c r="ON11" s="1">
        <v>0.37743055555555555</v>
      </c>
      <c r="OO11" s="1">
        <v>0.30486111111111108</v>
      </c>
      <c r="OP11" s="1">
        <v>3.2141203703703707E-2</v>
      </c>
      <c r="OQ11" s="1">
        <v>4.0428240740740744E-2</v>
      </c>
      <c r="OR11">
        <v>114</v>
      </c>
      <c r="OS11">
        <v>768</v>
      </c>
      <c r="OT11">
        <v>552</v>
      </c>
      <c r="OU11">
        <v>101</v>
      </c>
      <c r="OV11">
        <v>0</v>
      </c>
      <c r="OW11">
        <v>0</v>
      </c>
      <c r="OX11">
        <v>0</v>
      </c>
      <c r="OY11">
        <v>84.53</v>
      </c>
      <c r="OZ11" s="106">
        <f t="shared" si="27"/>
        <v>667</v>
      </c>
      <c r="PA11" s="106">
        <v>1067</v>
      </c>
      <c r="PB11" s="27">
        <f t="shared" si="4"/>
        <v>62.511715089034681</v>
      </c>
      <c r="PC11" s="106" t="s">
        <v>2171</v>
      </c>
      <c r="PD11" s="270" t="s">
        <v>2729</v>
      </c>
      <c r="PE11" s="106" t="s">
        <v>2690</v>
      </c>
      <c r="PG11" s="1">
        <v>0</v>
      </c>
      <c r="PH11" s="1">
        <v>0</v>
      </c>
      <c r="PI11" s="1">
        <v>0</v>
      </c>
      <c r="PJ11" s="1">
        <v>0</v>
      </c>
      <c r="PK11">
        <v>0</v>
      </c>
      <c r="PL11">
        <v>0</v>
      </c>
      <c r="PM11">
        <v>55</v>
      </c>
      <c r="PN11">
        <v>21</v>
      </c>
      <c r="PO11">
        <v>0</v>
      </c>
      <c r="PP11">
        <v>0</v>
      </c>
      <c r="PQ11">
        <v>0</v>
      </c>
      <c r="PR11">
        <v>72.37</v>
      </c>
      <c r="PS11" s="106">
        <f t="shared" si="28"/>
        <v>-21</v>
      </c>
      <c r="PT11" s="106"/>
      <c r="PU11" s="27"/>
      <c r="PV11" s="106" t="s">
        <v>2171</v>
      </c>
      <c r="PW11" s="270" t="s">
        <v>2729</v>
      </c>
      <c r="PX11" s="106" t="s">
        <v>2690</v>
      </c>
      <c r="PZ11" s="1">
        <v>1.5983796296296295E-2</v>
      </c>
      <c r="QA11" s="1">
        <v>1.511574074074074E-2</v>
      </c>
      <c r="QB11" s="1">
        <v>0</v>
      </c>
      <c r="QC11" s="1">
        <v>8.564814814814815E-4</v>
      </c>
      <c r="QD11">
        <v>15</v>
      </c>
      <c r="QE11">
        <v>49</v>
      </c>
      <c r="QF11">
        <v>87</v>
      </c>
      <c r="QG11">
        <v>19</v>
      </c>
      <c r="QH11">
        <v>0</v>
      </c>
      <c r="QI11">
        <v>0</v>
      </c>
      <c r="QJ11">
        <v>0</v>
      </c>
      <c r="QK11">
        <v>82.08</v>
      </c>
      <c r="QL11" s="106">
        <f t="shared" si="29"/>
        <v>30</v>
      </c>
      <c r="QM11" s="106"/>
      <c r="QN11" s="27"/>
    </row>
    <row r="12" spans="1:456">
      <c r="A12" s="106" t="s">
        <v>2369</v>
      </c>
      <c r="B12" s="6" t="s">
        <v>2736</v>
      </c>
      <c r="C12" s="106" t="s">
        <v>2690</v>
      </c>
      <c r="E12" s="1">
        <v>6.7453703703703696E-2</v>
      </c>
      <c r="F12" s="1">
        <v>5.6111111111111112E-2</v>
      </c>
      <c r="G12" s="1">
        <v>7.1874999999999994E-3</v>
      </c>
      <c r="H12" s="1">
        <v>4.1435185185185186E-3</v>
      </c>
      <c r="I12">
        <v>13</v>
      </c>
      <c r="J12">
        <v>101</v>
      </c>
      <c r="K12">
        <v>522</v>
      </c>
      <c r="L12">
        <v>11</v>
      </c>
      <c r="M12">
        <v>0</v>
      </c>
      <c r="N12">
        <v>0</v>
      </c>
      <c r="O12">
        <v>0</v>
      </c>
      <c r="P12">
        <v>97.94</v>
      </c>
      <c r="Q12" s="106">
        <f t="shared" si="5"/>
        <v>90</v>
      </c>
      <c r="R12" s="106"/>
      <c r="S12" s="27"/>
      <c r="T12" s="106" t="s">
        <v>2369</v>
      </c>
      <c r="U12" s="6" t="s">
        <v>2736</v>
      </c>
      <c r="V12" s="106" t="s">
        <v>2690</v>
      </c>
      <c r="X12" s="1">
        <v>2.7083333333333334E-2</v>
      </c>
      <c r="Y12" s="1">
        <v>1.0868055555555556E-2</v>
      </c>
      <c r="Z12" s="1">
        <v>1.4675925925925926E-2</v>
      </c>
      <c r="AA12" s="1">
        <v>1.5277777777777779E-3</v>
      </c>
      <c r="AB12">
        <v>9</v>
      </c>
      <c r="AC12">
        <v>17</v>
      </c>
      <c r="AD12">
        <v>542</v>
      </c>
      <c r="AE12">
        <v>18</v>
      </c>
      <c r="AF12">
        <v>0</v>
      </c>
      <c r="AG12">
        <v>0</v>
      </c>
      <c r="AH12">
        <v>0</v>
      </c>
      <c r="AI12">
        <v>96.79</v>
      </c>
      <c r="AJ12" s="106">
        <f t="shared" si="6"/>
        <v>-1</v>
      </c>
      <c r="AK12" s="106"/>
      <c r="AL12" s="27"/>
      <c r="AM12" s="106" t="s">
        <v>2369</v>
      </c>
      <c r="AN12" s="6" t="s">
        <v>2737</v>
      </c>
      <c r="AO12" s="106" t="s">
        <v>2690</v>
      </c>
      <c r="AQ12" s="1">
        <v>2.5115740740740741E-3</v>
      </c>
      <c r="AR12" s="1">
        <v>2.5115740740740741E-3</v>
      </c>
      <c r="AS12" s="1">
        <v>0</v>
      </c>
      <c r="AT12" s="1">
        <v>0</v>
      </c>
      <c r="AU12">
        <v>2</v>
      </c>
      <c r="AV12">
        <v>2</v>
      </c>
      <c r="AW12">
        <v>81</v>
      </c>
      <c r="AX12">
        <v>1</v>
      </c>
      <c r="AY12">
        <v>0</v>
      </c>
      <c r="AZ12">
        <v>0</v>
      </c>
      <c r="BA12">
        <v>0</v>
      </c>
      <c r="BB12">
        <v>98.78</v>
      </c>
      <c r="BC12" s="106">
        <f t="shared" si="7"/>
        <v>1</v>
      </c>
      <c r="BD12" s="106"/>
      <c r="BE12" s="27"/>
      <c r="BF12" s="106" t="s">
        <v>2369</v>
      </c>
      <c r="BG12" s="6" t="s">
        <v>2736</v>
      </c>
      <c r="BH12" s="106" t="s">
        <v>2690</v>
      </c>
      <c r="BJ12" s="1">
        <v>0</v>
      </c>
      <c r="BK12" s="1">
        <v>0</v>
      </c>
      <c r="BL12" s="1">
        <v>0</v>
      </c>
      <c r="BM12" s="1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s="106">
        <f t="shared" si="8"/>
        <v>0</v>
      </c>
      <c r="BW12" s="106"/>
      <c r="BX12" s="27"/>
      <c r="BY12" s="106" t="s">
        <v>2369</v>
      </c>
      <c r="BZ12" s="6" t="s">
        <v>2736</v>
      </c>
      <c r="CA12" s="106" t="s">
        <v>2690</v>
      </c>
      <c r="CC12" s="1">
        <v>8.0069444444444443E-2</v>
      </c>
      <c r="CD12" s="1">
        <v>7.0266203703703692E-2</v>
      </c>
      <c r="CE12" s="1">
        <v>8.3333333333333332E-3</v>
      </c>
      <c r="CF12" s="1">
        <v>1.4699074074074074E-3</v>
      </c>
      <c r="CG12">
        <v>28</v>
      </c>
      <c r="CH12">
        <v>110</v>
      </c>
      <c r="CI12">
        <v>93</v>
      </c>
      <c r="CJ12">
        <v>1</v>
      </c>
      <c r="CK12">
        <v>0</v>
      </c>
      <c r="CL12">
        <v>0</v>
      </c>
      <c r="CM12">
        <v>0</v>
      </c>
      <c r="CN12">
        <v>98.94</v>
      </c>
      <c r="CO12" s="106">
        <f t="shared" si="9"/>
        <v>109</v>
      </c>
      <c r="CP12" s="106">
        <v>130</v>
      </c>
      <c r="CQ12" s="27">
        <f t="shared" si="48"/>
        <v>83.846153846153854</v>
      </c>
      <c r="CR12" s="106" t="s">
        <v>2369</v>
      </c>
      <c r="CS12" s="6" t="s">
        <v>2736</v>
      </c>
      <c r="CT12" s="106" t="s">
        <v>2690</v>
      </c>
      <c r="CV12" s="1">
        <v>4.3981481481481481E-4</v>
      </c>
      <c r="CW12" s="1">
        <v>4.0509259259259258E-4</v>
      </c>
      <c r="CX12" s="1">
        <v>1.1574074074074073E-5</v>
      </c>
      <c r="CY12" s="1">
        <v>1.1574074074074073E-5</v>
      </c>
      <c r="CZ12">
        <v>1</v>
      </c>
      <c r="DA12">
        <v>1</v>
      </c>
      <c r="DB12">
        <v>16</v>
      </c>
      <c r="DC12">
        <v>1</v>
      </c>
      <c r="DD12">
        <v>0</v>
      </c>
      <c r="DE12">
        <v>0</v>
      </c>
      <c r="DF12">
        <v>0</v>
      </c>
      <c r="DG12">
        <v>94.12</v>
      </c>
      <c r="DH12" s="106">
        <f t="shared" si="10"/>
        <v>0</v>
      </c>
      <c r="DI12" s="106"/>
      <c r="DJ12" s="27"/>
      <c r="DK12" s="106" t="s">
        <v>2369</v>
      </c>
      <c r="DL12" s="6" t="s">
        <v>2736</v>
      </c>
      <c r="DM12" s="106" t="s">
        <v>2690</v>
      </c>
      <c r="DO12" s="1">
        <v>4.3981481481481481E-4</v>
      </c>
      <c r="DP12" s="1">
        <v>4.0509259259259258E-4</v>
      </c>
      <c r="DQ12" s="1">
        <v>1.1574074074074073E-5</v>
      </c>
      <c r="DR12" s="1">
        <v>1.1574074074074073E-5</v>
      </c>
      <c r="DS12">
        <v>1</v>
      </c>
      <c r="DT12">
        <v>1</v>
      </c>
      <c r="DU12">
        <v>16</v>
      </c>
      <c r="DV12">
        <v>1</v>
      </c>
      <c r="DW12">
        <v>0</v>
      </c>
      <c r="DX12">
        <v>0</v>
      </c>
      <c r="DY12">
        <v>0</v>
      </c>
      <c r="DZ12">
        <v>94.12</v>
      </c>
      <c r="EA12" s="106">
        <f t="shared" si="11"/>
        <v>0</v>
      </c>
      <c r="EB12" s="106"/>
      <c r="EC12" s="27"/>
      <c r="ED12" s="106" t="s">
        <v>2369</v>
      </c>
      <c r="EE12" s="6" t="s">
        <v>2736</v>
      </c>
      <c r="EF12" s="106" t="s">
        <v>2690</v>
      </c>
      <c r="EH12" t="e">
        <v>#N/A</v>
      </c>
      <c r="EI12" t="e">
        <v>#N/A</v>
      </c>
      <c r="EJ12" t="e">
        <v>#N/A</v>
      </c>
      <c r="EK12" t="e">
        <v>#N/A</v>
      </c>
      <c r="EL12" t="e">
        <v>#N/A</v>
      </c>
      <c r="EM12" t="e">
        <v>#N/A</v>
      </c>
      <c r="EN12" t="e">
        <v>#N/A</v>
      </c>
      <c r="EO12" t="e">
        <v>#N/A</v>
      </c>
      <c r="EP12" t="e">
        <v>#N/A</v>
      </c>
      <c r="EQ12" t="e">
        <v>#N/A</v>
      </c>
      <c r="ER12" t="e">
        <v>#N/A</v>
      </c>
      <c r="ES12" t="e">
        <v>#N/A</v>
      </c>
      <c r="ET12" s="106" t="e">
        <f t="shared" si="12"/>
        <v>#N/A</v>
      </c>
      <c r="EU12" s="106"/>
      <c r="EV12" s="27"/>
      <c r="EW12" s="106" t="s">
        <v>2369</v>
      </c>
      <c r="EX12" s="6" t="s">
        <v>2736</v>
      </c>
      <c r="EY12" s="106" t="s">
        <v>2690</v>
      </c>
      <c r="FA12" t="e">
        <v>#N/A</v>
      </c>
      <c r="FB12" t="e">
        <v>#N/A</v>
      </c>
      <c r="FC12" t="e">
        <v>#N/A</v>
      </c>
      <c r="FD12" t="e">
        <v>#N/A</v>
      </c>
      <c r="FE12" t="e">
        <v>#N/A</v>
      </c>
      <c r="FF12" t="e">
        <v>#N/A</v>
      </c>
      <c r="FG12" t="e">
        <v>#N/A</v>
      </c>
      <c r="FH12" t="e">
        <v>#N/A</v>
      </c>
      <c r="FI12" t="e">
        <v>#N/A</v>
      </c>
      <c r="FJ12" t="e">
        <v>#N/A</v>
      </c>
      <c r="FK12" t="e">
        <v>#N/A</v>
      </c>
      <c r="FL12" t="e">
        <v>#N/A</v>
      </c>
      <c r="FM12" s="106" t="e">
        <f t="shared" si="13"/>
        <v>#N/A</v>
      </c>
      <c r="FN12" s="106"/>
      <c r="FO12" s="27"/>
      <c r="FP12" s="106" t="s">
        <v>2369</v>
      </c>
      <c r="FQ12" s="6" t="s">
        <v>2736</v>
      </c>
      <c r="FR12" s="106" t="s">
        <v>2690</v>
      </c>
      <c r="FT12" t="e">
        <v>#N/A</v>
      </c>
      <c r="FU12" t="e">
        <v>#N/A</v>
      </c>
      <c r="FV12" t="e">
        <v>#N/A</v>
      </c>
      <c r="FW12" t="e">
        <v>#N/A</v>
      </c>
      <c r="FX12" t="e">
        <v>#N/A</v>
      </c>
      <c r="FY12" t="e">
        <v>#N/A</v>
      </c>
      <c r="FZ12" t="e">
        <v>#N/A</v>
      </c>
      <c r="GA12" t="e">
        <v>#N/A</v>
      </c>
      <c r="GB12" t="e">
        <v>#N/A</v>
      </c>
      <c r="GC12" t="e">
        <v>#N/A</v>
      </c>
      <c r="GD12" t="e">
        <v>#N/A</v>
      </c>
      <c r="GE12" t="e">
        <v>#N/A</v>
      </c>
      <c r="GF12" s="106" t="e">
        <f t="shared" si="14"/>
        <v>#N/A</v>
      </c>
      <c r="GG12" s="106"/>
      <c r="GH12" s="27"/>
      <c r="GI12" s="106" t="s">
        <v>2369</v>
      </c>
      <c r="GJ12" s="6" t="s">
        <v>2736</v>
      </c>
      <c r="GK12" s="106" t="s">
        <v>2690</v>
      </c>
      <c r="GM12" t="e">
        <v>#N/A</v>
      </c>
      <c r="GN12" t="e">
        <v>#N/A</v>
      </c>
      <c r="GO12" t="e">
        <v>#N/A</v>
      </c>
      <c r="GP12" t="e">
        <v>#N/A</v>
      </c>
      <c r="GQ12" t="e">
        <v>#N/A</v>
      </c>
      <c r="GR12" t="e">
        <v>#N/A</v>
      </c>
      <c r="GS12" t="e">
        <v>#N/A</v>
      </c>
      <c r="GT12" t="e">
        <v>#N/A</v>
      </c>
      <c r="GU12" t="e">
        <v>#N/A</v>
      </c>
      <c r="GV12" t="e">
        <v>#N/A</v>
      </c>
      <c r="GW12" t="e">
        <v>#N/A</v>
      </c>
      <c r="GX12" t="e">
        <v>#N/A</v>
      </c>
      <c r="GY12" s="106" t="e">
        <f t="shared" si="15"/>
        <v>#N/A</v>
      </c>
      <c r="GZ12" s="106"/>
      <c r="HA12" s="27"/>
      <c r="HB12" s="106" t="s">
        <v>2369</v>
      </c>
      <c r="HC12" s="6" t="s">
        <v>2736</v>
      </c>
      <c r="HD12" s="106" t="s">
        <v>2690</v>
      </c>
      <c r="HF12" t="e">
        <v>#N/A</v>
      </c>
      <c r="HG12" t="e">
        <v>#N/A</v>
      </c>
      <c r="HH12" t="e">
        <v>#N/A</v>
      </c>
      <c r="HI12" t="e">
        <v>#N/A</v>
      </c>
      <c r="HJ12" t="e">
        <v>#N/A</v>
      </c>
      <c r="HK12" t="e">
        <v>#N/A</v>
      </c>
      <c r="HL12" t="e">
        <v>#N/A</v>
      </c>
      <c r="HM12" t="e">
        <v>#N/A</v>
      </c>
      <c r="HN12" t="e">
        <v>#N/A</v>
      </c>
      <c r="HO12" t="e">
        <v>#N/A</v>
      </c>
      <c r="HP12" t="e">
        <v>#N/A</v>
      </c>
      <c r="HQ12" t="e">
        <v>#N/A</v>
      </c>
      <c r="HR12" s="106" t="e">
        <f t="shared" si="16"/>
        <v>#N/A</v>
      </c>
      <c r="HS12" s="106"/>
      <c r="HT12" s="27"/>
      <c r="HU12" s="106" t="s">
        <v>2369</v>
      </c>
      <c r="HV12" s="6" t="s">
        <v>2736</v>
      </c>
      <c r="HW12" s="106" t="s">
        <v>2690</v>
      </c>
      <c r="HY12" s="1">
        <v>0</v>
      </c>
      <c r="HZ12" s="1">
        <v>0</v>
      </c>
      <c r="IA12" s="1">
        <v>0</v>
      </c>
      <c r="IB12" s="1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 s="106">
        <f t="shared" si="17"/>
        <v>0</v>
      </c>
      <c r="IL12" s="106"/>
      <c r="IM12" s="27"/>
      <c r="IN12" s="106" t="s">
        <v>2369</v>
      </c>
      <c r="IO12" s="6" t="s">
        <v>2736</v>
      </c>
      <c r="IP12" s="106" t="s">
        <v>2690</v>
      </c>
      <c r="IR12" s="1">
        <v>3.0324074074074073E-3</v>
      </c>
      <c r="IS12" s="1">
        <v>1.2384259259259258E-3</v>
      </c>
      <c r="IT12" s="1">
        <v>1.7824074074074072E-3</v>
      </c>
      <c r="IU12" s="1">
        <v>0</v>
      </c>
      <c r="IV12">
        <v>1</v>
      </c>
      <c r="IW12">
        <v>12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 s="106">
        <f t="shared" si="18"/>
        <v>12</v>
      </c>
      <c r="JE12" s="106"/>
      <c r="JF12" s="27"/>
      <c r="JG12" s="106" t="s">
        <v>2369</v>
      </c>
      <c r="JH12" s="6" t="s">
        <v>2884</v>
      </c>
      <c r="JI12" s="106" t="s">
        <v>2690</v>
      </c>
      <c r="JK12" s="1">
        <v>6.4814814814814813E-4</v>
      </c>
      <c r="JL12" s="1">
        <v>6.4814814814814813E-4</v>
      </c>
      <c r="JM12" s="1">
        <v>0</v>
      </c>
      <c r="JN12" s="1">
        <v>0</v>
      </c>
      <c r="JO12">
        <v>1</v>
      </c>
      <c r="JP12">
        <v>1</v>
      </c>
      <c r="JQ12">
        <v>12</v>
      </c>
      <c r="JR12">
        <v>1</v>
      </c>
      <c r="JS12">
        <v>0</v>
      </c>
      <c r="JT12">
        <v>0</v>
      </c>
      <c r="JU12">
        <v>0</v>
      </c>
      <c r="JV12">
        <v>92.31</v>
      </c>
      <c r="JW12" s="106">
        <f t="shared" si="19"/>
        <v>0</v>
      </c>
      <c r="JX12" s="106"/>
      <c r="JY12" s="27"/>
      <c r="JZ12" s="106" t="s">
        <v>2369</v>
      </c>
      <c r="KA12" s="270" t="s">
        <v>2729</v>
      </c>
      <c r="KB12" s="106" t="s">
        <v>2690</v>
      </c>
      <c r="KD12" s="1">
        <v>0.36153935185185188</v>
      </c>
      <c r="KE12" s="1">
        <v>0.15181712962962965</v>
      </c>
      <c r="KF12" s="1">
        <v>0.19475694444444444</v>
      </c>
      <c r="KG12" s="1">
        <v>1.4953703703703705E-2</v>
      </c>
      <c r="KH12">
        <v>9</v>
      </c>
      <c r="KI12">
        <v>174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 s="106">
        <f t="shared" si="20"/>
        <v>174</v>
      </c>
      <c r="KQ12" s="106"/>
      <c r="KR12" s="27"/>
      <c r="KS12" s="106" t="s">
        <v>2369</v>
      </c>
      <c r="KT12" s="270" t="s">
        <v>2729</v>
      </c>
      <c r="KU12" s="106" t="s">
        <v>2690</v>
      </c>
      <c r="KW12" s="1">
        <v>0.36153935185185188</v>
      </c>
      <c r="KX12" s="1">
        <v>0.15181712962962965</v>
      </c>
      <c r="KY12" s="1">
        <v>0.19475694444444444</v>
      </c>
      <c r="KZ12" s="1">
        <v>1.4953703703703705E-2</v>
      </c>
      <c r="LA12">
        <v>9</v>
      </c>
      <c r="LB12">
        <v>174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 s="106">
        <f t="shared" si="22"/>
        <v>174</v>
      </c>
      <c r="LJ12" s="106"/>
      <c r="LK12" s="27"/>
      <c r="LL12" s="106" t="s">
        <v>2369</v>
      </c>
      <c r="LM12" s="270" t="s">
        <v>2729</v>
      </c>
      <c r="LN12" s="106" t="s">
        <v>2690</v>
      </c>
      <c r="LP12" s="1">
        <v>0.55075231481481479</v>
      </c>
      <c r="LQ12" s="1">
        <v>0.3205439814814815</v>
      </c>
      <c r="LR12" s="1">
        <v>0.19305555555555554</v>
      </c>
      <c r="LS12" s="1">
        <v>3.7152777777777778E-2</v>
      </c>
      <c r="LT12">
        <v>33</v>
      </c>
      <c r="LU12">
        <v>446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 s="106">
        <f t="shared" si="23"/>
        <v>446</v>
      </c>
      <c r="MC12" s="106">
        <v>1067</v>
      </c>
      <c r="MD12" s="27">
        <f t="shared" si="0"/>
        <v>41.799437675726338</v>
      </c>
      <c r="ME12" s="106" t="s">
        <v>2369</v>
      </c>
      <c r="MF12" s="270" t="s">
        <v>2729</v>
      </c>
      <c r="MG12" s="106" t="s">
        <v>2690</v>
      </c>
      <c r="MI12" s="1">
        <v>0.57151620370370371</v>
      </c>
      <c r="MJ12" s="1">
        <v>0.3432175925925926</v>
      </c>
      <c r="MK12" s="1">
        <v>0.18333333333333335</v>
      </c>
      <c r="ML12" s="1">
        <v>4.4953703703703697E-2</v>
      </c>
      <c r="MM12">
        <v>42</v>
      </c>
      <c r="MN12">
        <v>533</v>
      </c>
      <c r="MO12">
        <v>45</v>
      </c>
      <c r="MP12">
        <v>1</v>
      </c>
      <c r="MQ12">
        <v>0</v>
      </c>
      <c r="MR12">
        <v>0</v>
      </c>
      <c r="MS12">
        <v>0</v>
      </c>
      <c r="MT12">
        <v>97.83</v>
      </c>
      <c r="MU12" s="106">
        <f t="shared" si="24"/>
        <v>532</v>
      </c>
      <c r="MV12" s="106">
        <v>1067</v>
      </c>
      <c r="MW12" s="27">
        <f t="shared" si="57"/>
        <v>49.859418931583882</v>
      </c>
      <c r="MX12" s="106" t="s">
        <v>2369</v>
      </c>
      <c r="MY12" s="270" t="s">
        <v>2729</v>
      </c>
      <c r="MZ12" s="106" t="s">
        <v>2690</v>
      </c>
      <c r="NB12" s="1">
        <v>0.54518518518518522</v>
      </c>
      <c r="NC12" s="1">
        <v>0.32731481481481484</v>
      </c>
      <c r="ND12" s="1">
        <v>0.1849652777777778</v>
      </c>
      <c r="NE12" s="1">
        <v>3.2881944444444443E-2</v>
      </c>
      <c r="NF12">
        <v>72</v>
      </c>
      <c r="NG12">
        <v>651</v>
      </c>
      <c r="NH12">
        <v>657</v>
      </c>
      <c r="NI12">
        <v>89</v>
      </c>
      <c r="NJ12">
        <v>0</v>
      </c>
      <c r="NK12">
        <v>0</v>
      </c>
      <c r="NL12">
        <v>0</v>
      </c>
      <c r="NM12">
        <v>88.07</v>
      </c>
      <c r="NN12" s="106">
        <f t="shared" si="25"/>
        <v>562</v>
      </c>
      <c r="NO12" s="106">
        <v>1067</v>
      </c>
      <c r="NP12" s="27">
        <f t="shared" si="2"/>
        <v>52.671040299906281</v>
      </c>
      <c r="NQ12" s="106" t="s">
        <v>2369</v>
      </c>
      <c r="NR12" s="270" t="s">
        <v>2729</v>
      </c>
      <c r="NS12" s="106" t="s">
        <v>2690</v>
      </c>
      <c r="NU12" s="1">
        <v>0.20940972222222221</v>
      </c>
      <c r="NV12" s="1">
        <v>0.13364583333333332</v>
      </c>
      <c r="NW12" s="1">
        <v>5.8437499999999996E-2</v>
      </c>
      <c r="NX12" s="1">
        <v>1.7314814814814814E-2</v>
      </c>
      <c r="NY12">
        <v>33</v>
      </c>
      <c r="NZ12">
        <v>291</v>
      </c>
      <c r="OA12">
        <v>590</v>
      </c>
      <c r="OB12">
        <v>43</v>
      </c>
      <c r="OC12">
        <v>0</v>
      </c>
      <c r="OD12">
        <v>0</v>
      </c>
      <c r="OE12">
        <v>0</v>
      </c>
      <c r="OF12">
        <v>93.21</v>
      </c>
      <c r="OG12" s="106">
        <f t="shared" si="26"/>
        <v>248</v>
      </c>
      <c r="OH12" s="106">
        <v>1067</v>
      </c>
      <c r="OI12" s="27">
        <f t="shared" si="3"/>
        <v>23.242736644798502</v>
      </c>
      <c r="OJ12" s="106" t="s">
        <v>2369</v>
      </c>
      <c r="OK12" s="270" t="s">
        <v>2729</v>
      </c>
      <c r="OL12" s="106" t="s">
        <v>2690</v>
      </c>
      <c r="ON12" s="1">
        <v>0.53262731481481485</v>
      </c>
      <c r="OO12" s="1">
        <v>0.34368055555555554</v>
      </c>
      <c r="OP12" s="1">
        <v>0.13817129629629629</v>
      </c>
      <c r="OQ12" s="1">
        <v>5.077546296296296E-2</v>
      </c>
      <c r="OR12">
        <v>52</v>
      </c>
      <c r="OS12">
        <v>754</v>
      </c>
      <c r="OT12">
        <v>595</v>
      </c>
      <c r="OU12">
        <v>47</v>
      </c>
      <c r="OV12">
        <v>0</v>
      </c>
      <c r="OW12">
        <v>0</v>
      </c>
      <c r="OX12">
        <v>0</v>
      </c>
      <c r="OY12">
        <v>92.68</v>
      </c>
      <c r="OZ12" s="106">
        <f t="shared" si="27"/>
        <v>707</v>
      </c>
      <c r="PA12" s="106">
        <v>1067</v>
      </c>
      <c r="PB12" s="27">
        <f t="shared" si="4"/>
        <v>66.260543580131198</v>
      </c>
      <c r="PC12" s="106" t="s">
        <v>2369</v>
      </c>
      <c r="PD12" s="270" t="s">
        <v>2729</v>
      </c>
      <c r="PE12" s="106" t="s">
        <v>2690</v>
      </c>
      <c r="PG12" s="1">
        <v>0.35682870370370368</v>
      </c>
      <c r="PH12" s="1">
        <v>0.25998842592592591</v>
      </c>
      <c r="PI12" s="1">
        <v>6.0891203703703704E-2</v>
      </c>
      <c r="PJ12" s="1">
        <v>3.5937500000000004E-2</v>
      </c>
      <c r="PK12">
        <v>26</v>
      </c>
      <c r="PL12">
        <v>555</v>
      </c>
      <c r="PM12">
        <v>80</v>
      </c>
      <c r="PN12">
        <v>12</v>
      </c>
      <c r="PO12">
        <v>0</v>
      </c>
      <c r="PP12">
        <v>0</v>
      </c>
      <c r="PQ12">
        <v>0</v>
      </c>
      <c r="PR12">
        <v>86.96</v>
      </c>
      <c r="PS12" s="106">
        <f t="shared" si="28"/>
        <v>543</v>
      </c>
      <c r="PT12" s="106"/>
      <c r="PU12" s="27"/>
      <c r="PV12" s="106" t="s">
        <v>2369</v>
      </c>
      <c r="PW12" s="270" t="s">
        <v>2729</v>
      </c>
      <c r="PX12" s="106" t="s">
        <v>2690</v>
      </c>
      <c r="PZ12" s="1">
        <v>6.6562500000000011E-2</v>
      </c>
      <c r="QA12" s="1">
        <v>4.4803240740740741E-2</v>
      </c>
      <c r="QB12" s="1">
        <v>7.2337962962962963E-3</v>
      </c>
      <c r="QC12" s="1">
        <v>1.4525462962962964E-2</v>
      </c>
      <c r="QD12">
        <v>5</v>
      </c>
      <c r="QE12">
        <v>136</v>
      </c>
      <c r="QF12">
        <v>71</v>
      </c>
      <c r="QG12">
        <v>12</v>
      </c>
      <c r="QH12">
        <v>0</v>
      </c>
      <c r="QI12">
        <v>0</v>
      </c>
      <c r="QJ12">
        <v>0</v>
      </c>
      <c r="QK12">
        <v>85.54</v>
      </c>
      <c r="QL12" s="106">
        <f t="shared" si="29"/>
        <v>124</v>
      </c>
      <c r="QM12" s="106"/>
      <c r="QN12" s="27"/>
    </row>
    <row r="13" spans="1:456">
      <c r="A13" s="106" t="s">
        <v>2371</v>
      </c>
      <c r="B13" s="6" t="s">
        <v>2736</v>
      </c>
      <c r="C13" s="106" t="s">
        <v>2690</v>
      </c>
      <c r="E13" s="1">
        <v>1.7569444444444447E-2</v>
      </c>
      <c r="F13" s="1">
        <v>1.1180555555555556E-2</v>
      </c>
      <c r="G13" s="1">
        <v>4.9768518518518521E-4</v>
      </c>
      <c r="H13" s="1">
        <v>5.8796296296296296E-3</v>
      </c>
      <c r="I13">
        <v>11</v>
      </c>
      <c r="J13">
        <v>32</v>
      </c>
      <c r="K13">
        <v>467</v>
      </c>
      <c r="L13">
        <v>17</v>
      </c>
      <c r="M13">
        <v>0</v>
      </c>
      <c r="N13">
        <v>0</v>
      </c>
      <c r="O13">
        <v>0</v>
      </c>
      <c r="P13">
        <v>96.49</v>
      </c>
      <c r="Q13" s="106">
        <f t="shared" si="5"/>
        <v>15</v>
      </c>
      <c r="R13" s="106"/>
      <c r="S13" s="27"/>
      <c r="T13" s="106" t="s">
        <v>2371</v>
      </c>
      <c r="U13" s="6" t="s">
        <v>2736</v>
      </c>
      <c r="V13" s="106" t="s">
        <v>2690</v>
      </c>
      <c r="X13" s="1">
        <v>3.0833333333333334E-2</v>
      </c>
      <c r="Y13" s="1">
        <v>4.9305555555555552E-3</v>
      </c>
      <c r="Z13" s="1">
        <v>8.1018518518518516E-5</v>
      </c>
      <c r="AA13" s="1">
        <v>2.5810185185185183E-2</v>
      </c>
      <c r="AB13">
        <v>10</v>
      </c>
      <c r="AC13">
        <v>14</v>
      </c>
      <c r="AD13">
        <v>511</v>
      </c>
      <c r="AE13">
        <v>23</v>
      </c>
      <c r="AF13">
        <v>0</v>
      </c>
      <c r="AG13">
        <v>0</v>
      </c>
      <c r="AH13">
        <v>0</v>
      </c>
      <c r="AI13">
        <v>95.69</v>
      </c>
      <c r="AJ13" s="106">
        <f t="shared" si="6"/>
        <v>-9</v>
      </c>
      <c r="AK13" s="106"/>
      <c r="AL13" s="27"/>
      <c r="AM13" s="106" t="s">
        <v>2371</v>
      </c>
      <c r="AN13" s="6" t="s">
        <v>2737</v>
      </c>
      <c r="AO13" s="106" t="s">
        <v>2690</v>
      </c>
      <c r="AQ13" s="1">
        <v>0</v>
      </c>
      <c r="AR13" s="1">
        <v>0</v>
      </c>
      <c r="AS13" s="1">
        <v>0</v>
      </c>
      <c r="AT13" s="1">
        <v>0</v>
      </c>
      <c r="AU13">
        <v>0</v>
      </c>
      <c r="AV13">
        <v>0</v>
      </c>
      <c r="AW13">
        <v>30</v>
      </c>
      <c r="AX13">
        <v>4</v>
      </c>
      <c r="AY13">
        <v>0</v>
      </c>
      <c r="AZ13">
        <v>0</v>
      </c>
      <c r="BA13">
        <v>0</v>
      </c>
      <c r="BB13">
        <v>88.24</v>
      </c>
      <c r="BC13" s="106">
        <f t="shared" si="7"/>
        <v>-4</v>
      </c>
      <c r="BD13" s="106"/>
      <c r="BE13" s="27"/>
      <c r="BF13" s="106" t="s">
        <v>2371</v>
      </c>
      <c r="BG13" s="6" t="s">
        <v>2737</v>
      </c>
      <c r="BH13" s="106" t="s">
        <v>2690</v>
      </c>
      <c r="BJ13" s="1">
        <v>0.13598379629629628</v>
      </c>
      <c r="BK13" s="1">
        <v>8.7951388888888885E-2</v>
      </c>
      <c r="BL13" s="1">
        <v>3.6226851851851854E-3</v>
      </c>
      <c r="BM13" s="1">
        <v>4.4409722222222225E-2</v>
      </c>
      <c r="BN13">
        <v>286</v>
      </c>
      <c r="BO13">
        <v>228</v>
      </c>
      <c r="BP13">
        <v>170</v>
      </c>
      <c r="BQ13">
        <v>25</v>
      </c>
      <c r="BR13">
        <v>0</v>
      </c>
      <c r="BS13">
        <v>0</v>
      </c>
      <c r="BT13">
        <v>0</v>
      </c>
      <c r="BU13">
        <v>87.18</v>
      </c>
      <c r="BV13" s="106">
        <f t="shared" si="8"/>
        <v>203</v>
      </c>
      <c r="BW13" s="106">
        <v>160</v>
      </c>
      <c r="BX13" s="27">
        <f t="shared" si="33"/>
        <v>126.875</v>
      </c>
      <c r="BY13" s="106" t="s">
        <v>2371</v>
      </c>
      <c r="BZ13" s="6" t="s">
        <v>2736</v>
      </c>
      <c r="CA13" s="106" t="s">
        <v>2690</v>
      </c>
      <c r="CC13" s="1">
        <v>5.7870370370370378E-4</v>
      </c>
      <c r="CD13" s="1">
        <v>4.9768518518518521E-4</v>
      </c>
      <c r="CE13" s="1">
        <v>8.1018518518518516E-5</v>
      </c>
      <c r="CF13" s="1">
        <v>0</v>
      </c>
      <c r="CG13">
        <v>2</v>
      </c>
      <c r="CH13">
        <v>2</v>
      </c>
      <c r="CI13">
        <v>39</v>
      </c>
      <c r="CJ13">
        <v>2</v>
      </c>
      <c r="CK13">
        <v>0</v>
      </c>
      <c r="CL13">
        <v>0</v>
      </c>
      <c r="CM13">
        <v>0</v>
      </c>
      <c r="CN13">
        <v>95.12</v>
      </c>
      <c r="CO13" s="106">
        <f t="shared" si="9"/>
        <v>0</v>
      </c>
      <c r="CP13" s="106"/>
      <c r="CQ13" s="27"/>
      <c r="CR13" s="106" t="s">
        <v>2371</v>
      </c>
      <c r="CS13" s="6" t="s">
        <v>2736</v>
      </c>
      <c r="CT13" s="106" t="s">
        <v>2690</v>
      </c>
      <c r="CV13" t="e">
        <v>#N/A</v>
      </c>
      <c r="CW13" t="e">
        <v>#N/A</v>
      </c>
      <c r="CX13" t="e">
        <v>#N/A</v>
      </c>
      <c r="CY13" t="e">
        <v>#N/A</v>
      </c>
      <c r="CZ13" t="e">
        <v>#N/A</v>
      </c>
      <c r="DA13" t="e">
        <v>#N/A</v>
      </c>
      <c r="DB13" t="e">
        <v>#N/A</v>
      </c>
      <c r="DC13" t="e">
        <v>#N/A</v>
      </c>
      <c r="DD13" t="e">
        <v>#N/A</v>
      </c>
      <c r="DE13" t="e">
        <v>#N/A</v>
      </c>
      <c r="DF13" t="e">
        <v>#N/A</v>
      </c>
      <c r="DG13" t="e">
        <v>#N/A</v>
      </c>
      <c r="DH13" s="106" t="e">
        <f t="shared" si="10"/>
        <v>#N/A</v>
      </c>
      <c r="DI13" s="106"/>
      <c r="DJ13" s="27"/>
      <c r="DK13" s="106" t="s">
        <v>2371</v>
      </c>
      <c r="DL13" s="6" t="s">
        <v>2736</v>
      </c>
      <c r="DM13" s="106" t="s">
        <v>2690</v>
      </c>
      <c r="DO13" t="e">
        <v>#N/A</v>
      </c>
      <c r="DP13" t="e">
        <v>#N/A</v>
      </c>
      <c r="DQ13" t="e">
        <v>#N/A</v>
      </c>
      <c r="DR13" t="e">
        <v>#N/A</v>
      </c>
      <c r="DS13" t="e">
        <v>#N/A</v>
      </c>
      <c r="DT13" t="e">
        <v>#N/A</v>
      </c>
      <c r="DU13" t="e">
        <v>#N/A</v>
      </c>
      <c r="DV13" t="e">
        <v>#N/A</v>
      </c>
      <c r="DW13" t="e">
        <v>#N/A</v>
      </c>
      <c r="DX13" t="e">
        <v>#N/A</v>
      </c>
      <c r="DY13" t="e">
        <v>#N/A</v>
      </c>
      <c r="DZ13" t="e">
        <v>#N/A</v>
      </c>
      <c r="EA13" s="106" t="e">
        <f t="shared" si="11"/>
        <v>#N/A</v>
      </c>
      <c r="EB13" s="106"/>
      <c r="EC13" s="27"/>
      <c r="ED13" s="106" t="s">
        <v>2371</v>
      </c>
      <c r="EE13" s="6" t="s">
        <v>2736</v>
      </c>
      <c r="EF13" s="106" t="s">
        <v>2690</v>
      </c>
      <c r="EH13" t="e">
        <v>#N/A</v>
      </c>
      <c r="EI13" t="e">
        <v>#N/A</v>
      </c>
      <c r="EJ13" t="e">
        <v>#N/A</v>
      </c>
      <c r="EK13" t="e">
        <v>#N/A</v>
      </c>
      <c r="EL13" t="e">
        <v>#N/A</v>
      </c>
      <c r="EM13" t="e">
        <v>#N/A</v>
      </c>
      <c r="EN13" t="e">
        <v>#N/A</v>
      </c>
      <c r="EO13" t="e">
        <v>#N/A</v>
      </c>
      <c r="EP13" t="e">
        <v>#N/A</v>
      </c>
      <c r="EQ13" t="e">
        <v>#N/A</v>
      </c>
      <c r="ER13" t="e">
        <v>#N/A</v>
      </c>
      <c r="ES13" t="e">
        <v>#N/A</v>
      </c>
      <c r="ET13" s="106" t="e">
        <f t="shared" si="12"/>
        <v>#N/A</v>
      </c>
      <c r="EU13" s="106"/>
      <c r="EV13" s="27"/>
      <c r="EW13" s="106" t="s">
        <v>2371</v>
      </c>
      <c r="EX13" s="6" t="s">
        <v>2736</v>
      </c>
      <c r="EY13" s="106" t="s">
        <v>2690</v>
      </c>
      <c r="FA13" t="e">
        <v>#N/A</v>
      </c>
      <c r="FB13" t="e">
        <v>#N/A</v>
      </c>
      <c r="FC13" t="e">
        <v>#N/A</v>
      </c>
      <c r="FD13" t="e">
        <v>#N/A</v>
      </c>
      <c r="FE13" t="e">
        <v>#N/A</v>
      </c>
      <c r="FF13" t="e">
        <v>#N/A</v>
      </c>
      <c r="FG13" t="e">
        <v>#N/A</v>
      </c>
      <c r="FH13" t="e">
        <v>#N/A</v>
      </c>
      <c r="FI13" t="e">
        <v>#N/A</v>
      </c>
      <c r="FJ13" t="e">
        <v>#N/A</v>
      </c>
      <c r="FK13" t="e">
        <v>#N/A</v>
      </c>
      <c r="FL13" t="e">
        <v>#N/A</v>
      </c>
      <c r="FM13" s="106" t="e">
        <f t="shared" si="13"/>
        <v>#N/A</v>
      </c>
      <c r="FN13" s="106"/>
      <c r="FO13" s="27"/>
      <c r="FP13" s="106" t="s">
        <v>2371</v>
      </c>
      <c r="FQ13" s="6" t="s">
        <v>2736</v>
      </c>
      <c r="FR13" s="106" t="s">
        <v>2690</v>
      </c>
      <c r="FT13" s="1">
        <v>3.8055555555555558E-2</v>
      </c>
      <c r="FU13" s="1">
        <v>1.53125E-2</v>
      </c>
      <c r="FV13" s="1">
        <v>1.4282407407407409E-2</v>
      </c>
      <c r="FW13" s="1">
        <v>8.4375000000000006E-3</v>
      </c>
      <c r="FX13">
        <v>2</v>
      </c>
      <c r="FY13">
        <v>22</v>
      </c>
      <c r="FZ13">
        <v>20</v>
      </c>
      <c r="GA13">
        <v>2</v>
      </c>
      <c r="GB13">
        <v>0</v>
      </c>
      <c r="GC13">
        <v>0</v>
      </c>
      <c r="GD13">
        <v>0</v>
      </c>
      <c r="GE13">
        <v>90.91</v>
      </c>
      <c r="GF13" s="106">
        <f t="shared" si="14"/>
        <v>20</v>
      </c>
      <c r="GG13" s="106"/>
      <c r="GH13" s="27"/>
      <c r="GI13" s="106" t="s">
        <v>2371</v>
      </c>
      <c r="GJ13" s="6" t="s">
        <v>2736</v>
      </c>
      <c r="GK13" s="106" t="s">
        <v>2690</v>
      </c>
      <c r="GM13" s="1" t="e">
        <v>#N/A</v>
      </c>
      <c r="GN13" s="1" t="e">
        <v>#N/A</v>
      </c>
      <c r="GO13" s="1" t="e">
        <v>#N/A</v>
      </c>
      <c r="GP13" s="1" t="e">
        <v>#N/A</v>
      </c>
      <c r="GQ13" t="e">
        <v>#N/A</v>
      </c>
      <c r="GR13" t="e">
        <v>#N/A</v>
      </c>
      <c r="GS13" t="e">
        <v>#N/A</v>
      </c>
      <c r="GT13" t="e">
        <v>#N/A</v>
      </c>
      <c r="GU13" t="e">
        <v>#N/A</v>
      </c>
      <c r="GV13" t="e">
        <v>#N/A</v>
      </c>
      <c r="GW13" t="e">
        <v>#N/A</v>
      </c>
      <c r="GX13" t="e">
        <v>#N/A</v>
      </c>
      <c r="GY13" s="106" t="e">
        <f t="shared" si="15"/>
        <v>#N/A</v>
      </c>
      <c r="GZ13" s="106"/>
      <c r="HA13" s="27"/>
      <c r="HB13" s="106" t="s">
        <v>2371</v>
      </c>
      <c r="HC13" s="6" t="s">
        <v>2736</v>
      </c>
      <c r="HD13" s="106" t="s">
        <v>2690</v>
      </c>
      <c r="HF13" s="1" t="e">
        <v>#N/A</v>
      </c>
      <c r="HG13" s="1" t="e">
        <v>#N/A</v>
      </c>
      <c r="HH13" s="1" t="e">
        <v>#N/A</v>
      </c>
      <c r="HI13" s="1" t="e">
        <v>#N/A</v>
      </c>
      <c r="HJ13" t="e">
        <v>#N/A</v>
      </c>
      <c r="HK13" t="e">
        <v>#N/A</v>
      </c>
      <c r="HL13" t="e">
        <v>#N/A</v>
      </c>
      <c r="HM13" t="e">
        <v>#N/A</v>
      </c>
      <c r="HN13" t="e">
        <v>#N/A</v>
      </c>
      <c r="HO13" t="e">
        <v>#N/A</v>
      </c>
      <c r="HP13" t="e">
        <v>#N/A</v>
      </c>
      <c r="HQ13" t="e">
        <v>#N/A</v>
      </c>
      <c r="HR13" s="106" t="e">
        <f t="shared" si="16"/>
        <v>#N/A</v>
      </c>
      <c r="HS13" s="106"/>
      <c r="HT13" s="27"/>
      <c r="HU13" s="106" t="s">
        <v>2371</v>
      </c>
      <c r="HV13" s="6" t="s">
        <v>2736</v>
      </c>
      <c r="HW13" s="106" t="s">
        <v>2690</v>
      </c>
      <c r="HY13" s="1" t="e">
        <v>#N/A</v>
      </c>
      <c r="HZ13" s="1"/>
      <c r="IA13" s="1" t="e">
        <v>#N/A</v>
      </c>
      <c r="IB13" s="1" t="e">
        <v>#N/A</v>
      </c>
      <c r="IC13" t="e">
        <v>#N/A</v>
      </c>
      <c r="ID13" t="e">
        <v>#N/A</v>
      </c>
      <c r="IE13" t="e">
        <v>#N/A</v>
      </c>
      <c r="IF13" t="e">
        <v>#N/A</v>
      </c>
      <c r="IG13" t="e">
        <v>#N/A</v>
      </c>
      <c r="IH13" t="e">
        <v>#N/A</v>
      </c>
      <c r="II13" t="e">
        <v>#N/A</v>
      </c>
      <c r="IJ13" t="e">
        <v>#N/A</v>
      </c>
      <c r="IK13" s="106" t="e">
        <f t="shared" si="17"/>
        <v>#N/A</v>
      </c>
      <c r="IL13" s="106"/>
      <c r="IM13" s="27"/>
      <c r="IN13" s="106" t="s">
        <v>2371</v>
      </c>
      <c r="IO13" s="6" t="s">
        <v>2736</v>
      </c>
      <c r="IP13" s="106" t="s">
        <v>2690</v>
      </c>
      <c r="IR13" s="1" t="e">
        <v>#N/A</v>
      </c>
      <c r="IS13" s="1"/>
      <c r="IT13" s="1" t="e">
        <v>#N/A</v>
      </c>
      <c r="IU13" s="1" t="e">
        <v>#N/A</v>
      </c>
      <c r="IV13" t="e">
        <v>#N/A</v>
      </c>
      <c r="IW13" t="e">
        <v>#N/A</v>
      </c>
      <c r="IX13" t="e">
        <v>#N/A</v>
      </c>
      <c r="IY13" t="e">
        <v>#N/A</v>
      </c>
      <c r="IZ13" t="e">
        <v>#N/A</v>
      </c>
      <c r="JA13" t="e">
        <v>#N/A</v>
      </c>
      <c r="JB13" t="e">
        <v>#N/A</v>
      </c>
      <c r="JC13" t="e">
        <v>#N/A</v>
      </c>
      <c r="JD13" s="106" t="e">
        <f t="shared" si="18"/>
        <v>#N/A</v>
      </c>
      <c r="JE13" s="106"/>
      <c r="JF13" s="27"/>
      <c r="JG13" s="106" t="s">
        <v>2371</v>
      </c>
      <c r="JH13" s="6" t="s">
        <v>2884</v>
      </c>
      <c r="JI13" s="106" t="s">
        <v>2690</v>
      </c>
      <c r="JK13" s="1" t="e">
        <v>#N/A</v>
      </c>
      <c r="JL13" s="1"/>
      <c r="JM13" s="1" t="e">
        <v>#N/A</v>
      </c>
      <c r="JN13" s="1" t="e">
        <v>#N/A</v>
      </c>
      <c r="JO13" t="e">
        <v>#N/A</v>
      </c>
      <c r="JP13" t="e">
        <v>#N/A</v>
      </c>
      <c r="JQ13" t="e">
        <v>#N/A</v>
      </c>
      <c r="JR13" t="e">
        <v>#N/A</v>
      </c>
      <c r="JS13" t="e">
        <v>#N/A</v>
      </c>
      <c r="JT13" t="e">
        <v>#N/A</v>
      </c>
      <c r="JU13" t="e">
        <v>#N/A</v>
      </c>
      <c r="JV13" t="e">
        <v>#N/A</v>
      </c>
      <c r="JW13" s="106" t="e">
        <f t="shared" si="19"/>
        <v>#N/A</v>
      </c>
      <c r="JX13" s="106"/>
      <c r="JY13" s="27"/>
      <c r="JZ13" s="106" t="s">
        <v>2371</v>
      </c>
      <c r="KA13" s="270" t="s">
        <v>2729</v>
      </c>
      <c r="KB13" s="106" t="s">
        <v>2690</v>
      </c>
      <c r="KD13" s="1">
        <v>0.27752314814814816</v>
      </c>
      <c r="KE13" s="1">
        <v>5.8125000000000003E-2</v>
      </c>
      <c r="KF13" s="1">
        <v>0.18168981481481483</v>
      </c>
      <c r="KG13" s="1">
        <v>3.7696759259259256E-2</v>
      </c>
      <c r="KH13">
        <v>9</v>
      </c>
      <c r="KI13">
        <v>134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 s="106">
        <f t="shared" si="20"/>
        <v>134</v>
      </c>
      <c r="KQ13" s="106"/>
      <c r="KR13" s="27"/>
      <c r="KS13" s="106" t="s">
        <v>2371</v>
      </c>
      <c r="KT13" s="270" t="s">
        <v>2729</v>
      </c>
      <c r="KU13" s="106" t="s">
        <v>2690</v>
      </c>
      <c r="KW13" s="1">
        <v>0.27752314814814816</v>
      </c>
      <c r="KX13" s="1">
        <v>5.8125000000000003E-2</v>
      </c>
      <c r="KY13" s="1">
        <v>0.18168981481481483</v>
      </c>
      <c r="KZ13" s="1">
        <v>3.7696759259259256E-2</v>
      </c>
      <c r="LA13">
        <v>9</v>
      </c>
      <c r="LB13">
        <v>134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 s="106">
        <f t="shared" si="22"/>
        <v>134</v>
      </c>
      <c r="LJ13" s="106"/>
      <c r="LK13" s="27"/>
      <c r="LL13" s="106" t="s">
        <v>2371</v>
      </c>
      <c r="LM13" s="270" t="s">
        <v>2729</v>
      </c>
      <c r="LN13" s="106" t="s">
        <v>2690</v>
      </c>
      <c r="LP13" s="1" t="e">
        <v>#N/A</v>
      </c>
      <c r="LQ13" s="1" t="e">
        <v>#N/A</v>
      </c>
      <c r="LR13" s="1" t="e">
        <v>#N/A</v>
      </c>
      <c r="LS13" s="1" t="e">
        <v>#N/A</v>
      </c>
      <c r="LT13" t="e">
        <v>#N/A</v>
      </c>
      <c r="LU13" t="e">
        <v>#N/A</v>
      </c>
      <c r="LV13" t="e">
        <v>#N/A</v>
      </c>
      <c r="LW13" t="e">
        <v>#N/A</v>
      </c>
      <c r="LX13" t="e">
        <v>#N/A</v>
      </c>
      <c r="LY13" t="e">
        <v>#N/A</v>
      </c>
      <c r="LZ13" t="e">
        <v>#N/A</v>
      </c>
      <c r="MA13" t="e">
        <v>#N/A</v>
      </c>
      <c r="MB13" s="106" t="e">
        <f t="shared" si="23"/>
        <v>#N/A</v>
      </c>
      <c r="MC13" s="106">
        <v>1067</v>
      </c>
      <c r="MD13" s="27" t="e">
        <f t="shared" si="0"/>
        <v>#N/A</v>
      </c>
      <c r="ME13" s="106" t="s">
        <v>2371</v>
      </c>
      <c r="MF13" s="270" t="s">
        <v>2729</v>
      </c>
      <c r="MG13" s="106" t="s">
        <v>2690</v>
      </c>
      <c r="MI13" s="1">
        <v>0.34468750000000004</v>
      </c>
      <c r="MJ13" s="1">
        <v>0.11657407407407407</v>
      </c>
      <c r="MK13" s="1">
        <v>1.5046296296296295E-2</v>
      </c>
      <c r="ML13" s="1">
        <v>0.21304398148148149</v>
      </c>
      <c r="MM13">
        <v>33</v>
      </c>
      <c r="MN13">
        <v>323</v>
      </c>
      <c r="MO13">
        <v>46</v>
      </c>
      <c r="MP13">
        <v>5</v>
      </c>
      <c r="MQ13">
        <v>0</v>
      </c>
      <c r="MR13">
        <v>0</v>
      </c>
      <c r="MS13">
        <v>0</v>
      </c>
      <c r="MT13">
        <v>90.2</v>
      </c>
      <c r="MU13" s="106">
        <f t="shared" si="24"/>
        <v>318</v>
      </c>
      <c r="MV13" s="106">
        <v>1067</v>
      </c>
      <c r="MW13" s="27">
        <f t="shared" si="57"/>
        <v>29.803186504217432</v>
      </c>
      <c r="MX13" s="106" t="s">
        <v>2371</v>
      </c>
      <c r="MY13" s="270" t="s">
        <v>2729</v>
      </c>
      <c r="MZ13" s="106" t="s">
        <v>2690</v>
      </c>
      <c r="NB13" s="1">
        <v>0.38365740740740745</v>
      </c>
      <c r="NC13" s="1">
        <v>0.14994212962962963</v>
      </c>
      <c r="ND13" s="1">
        <v>5.4375E-2</v>
      </c>
      <c r="NE13" s="1">
        <v>0.17932870370370371</v>
      </c>
      <c r="NF13">
        <v>50</v>
      </c>
      <c r="NG13">
        <v>572</v>
      </c>
      <c r="NH13">
        <v>380</v>
      </c>
      <c r="NI13">
        <v>163</v>
      </c>
      <c r="NJ13">
        <v>0</v>
      </c>
      <c r="NK13">
        <v>0</v>
      </c>
      <c r="NL13">
        <v>0</v>
      </c>
      <c r="NM13">
        <v>69.98</v>
      </c>
      <c r="NN13" s="106">
        <f t="shared" si="25"/>
        <v>409</v>
      </c>
      <c r="NO13" s="106">
        <v>1067</v>
      </c>
      <c r="NP13" s="27">
        <f t="shared" si="2"/>
        <v>38.331771321462043</v>
      </c>
      <c r="NQ13" s="106" t="s">
        <v>2371</v>
      </c>
      <c r="NR13" s="270" t="s">
        <v>2729</v>
      </c>
      <c r="NS13" s="106" t="s">
        <v>2690</v>
      </c>
      <c r="NU13" s="1">
        <v>0.2447222222222222</v>
      </c>
      <c r="NV13" s="1">
        <v>0.1167824074074074</v>
      </c>
      <c r="NW13" s="1">
        <v>6.2685185185185191E-2</v>
      </c>
      <c r="NX13" s="1">
        <v>6.5231481481481488E-2</v>
      </c>
      <c r="NY13">
        <v>76</v>
      </c>
      <c r="NZ13">
        <v>486</v>
      </c>
      <c r="OA13">
        <v>417</v>
      </c>
      <c r="OB13">
        <v>97</v>
      </c>
      <c r="OC13">
        <v>0</v>
      </c>
      <c r="OD13">
        <v>0</v>
      </c>
      <c r="OE13">
        <v>0</v>
      </c>
      <c r="OF13">
        <v>81.13</v>
      </c>
      <c r="OG13" s="106">
        <f t="shared" si="26"/>
        <v>389</v>
      </c>
      <c r="OH13" s="106">
        <v>1067</v>
      </c>
      <c r="OI13" s="27">
        <f t="shared" si="3"/>
        <v>36.457357075913777</v>
      </c>
      <c r="OJ13" s="106" t="s">
        <v>2371</v>
      </c>
      <c r="OK13" s="270" t="s">
        <v>2729</v>
      </c>
      <c r="OL13" s="106" t="s">
        <v>2690</v>
      </c>
      <c r="ON13" s="1">
        <v>0.20826388888888889</v>
      </c>
      <c r="OO13" s="1">
        <v>0.10298611111111111</v>
      </c>
      <c r="OP13" s="1">
        <v>1.8518518518518521E-2</v>
      </c>
      <c r="OQ13" s="1">
        <v>8.6747685185185178E-2</v>
      </c>
      <c r="OR13">
        <v>59</v>
      </c>
      <c r="OS13">
        <v>448</v>
      </c>
      <c r="OT13">
        <v>334</v>
      </c>
      <c r="OU13">
        <v>49</v>
      </c>
      <c r="OV13">
        <v>0</v>
      </c>
      <c r="OW13">
        <v>0</v>
      </c>
      <c r="OX13">
        <v>0</v>
      </c>
      <c r="OY13">
        <v>87.21</v>
      </c>
      <c r="OZ13" s="106">
        <f t="shared" si="27"/>
        <v>399</v>
      </c>
      <c r="PA13" s="106">
        <v>666</v>
      </c>
      <c r="PB13" s="27">
        <f t="shared" si="4"/>
        <v>59.909909909909906</v>
      </c>
      <c r="PC13" s="106" t="s">
        <v>2371</v>
      </c>
      <c r="PD13" s="270" t="s">
        <v>2729</v>
      </c>
      <c r="PE13" s="106" t="s">
        <v>2690</v>
      </c>
      <c r="PG13" s="1">
        <v>0</v>
      </c>
      <c r="PH13" s="1">
        <v>0</v>
      </c>
      <c r="PI13" s="1">
        <v>0</v>
      </c>
      <c r="PJ13" s="1">
        <v>0</v>
      </c>
      <c r="PK13">
        <v>0</v>
      </c>
      <c r="PL13">
        <v>0</v>
      </c>
      <c r="PM13">
        <v>47</v>
      </c>
      <c r="PN13">
        <v>7</v>
      </c>
      <c r="PO13">
        <v>0</v>
      </c>
      <c r="PP13">
        <v>0</v>
      </c>
      <c r="PQ13">
        <v>0</v>
      </c>
      <c r="PR13">
        <v>87.04</v>
      </c>
      <c r="PS13" s="106">
        <f t="shared" si="28"/>
        <v>-7</v>
      </c>
      <c r="PT13" s="106"/>
      <c r="PU13" s="27"/>
      <c r="PV13" s="106" t="s">
        <v>2371</v>
      </c>
      <c r="PW13" s="270" t="s">
        <v>2729</v>
      </c>
      <c r="PX13" s="106" t="s">
        <v>2690</v>
      </c>
      <c r="PZ13" s="1">
        <v>5.6944444444444438E-3</v>
      </c>
      <c r="QA13" s="1">
        <v>5.1736111111111115E-3</v>
      </c>
      <c r="QB13" s="1">
        <v>5.0925925925925921E-4</v>
      </c>
      <c r="QC13" s="1">
        <v>0</v>
      </c>
      <c r="QD13">
        <v>15</v>
      </c>
      <c r="QE13">
        <v>36</v>
      </c>
      <c r="QF13">
        <v>148</v>
      </c>
      <c r="QG13">
        <v>18</v>
      </c>
      <c r="QH13">
        <v>0</v>
      </c>
      <c r="QI13">
        <v>0</v>
      </c>
      <c r="QJ13">
        <v>0</v>
      </c>
      <c r="QK13">
        <v>89.16</v>
      </c>
      <c r="QL13" s="106">
        <f t="shared" si="29"/>
        <v>18</v>
      </c>
      <c r="QM13" s="106"/>
      <c r="QN13" s="27"/>
    </row>
    <row r="14" spans="1:456">
      <c r="A14" s="106" t="s">
        <v>2373</v>
      </c>
      <c r="B14" s="6" t="s">
        <v>2736</v>
      </c>
      <c r="C14" s="106" t="s">
        <v>2690</v>
      </c>
      <c r="E14" s="1">
        <v>2.0833333333333335E-4</v>
      </c>
      <c r="F14" s="1">
        <v>2.0833333333333335E-4</v>
      </c>
      <c r="G14" s="1">
        <v>0</v>
      </c>
      <c r="H14" s="1">
        <v>0</v>
      </c>
      <c r="I14">
        <v>1</v>
      </c>
      <c r="J14">
        <v>1</v>
      </c>
      <c r="K14">
        <v>209</v>
      </c>
      <c r="L14">
        <v>5</v>
      </c>
      <c r="M14">
        <v>0</v>
      </c>
      <c r="N14">
        <v>0</v>
      </c>
      <c r="O14">
        <v>0</v>
      </c>
      <c r="P14">
        <v>97.66</v>
      </c>
      <c r="Q14" s="106">
        <f t="shared" si="5"/>
        <v>-4</v>
      </c>
      <c r="R14" s="106"/>
      <c r="S14" s="27"/>
      <c r="T14" s="106" t="s">
        <v>2373</v>
      </c>
      <c r="U14" s="6" t="s">
        <v>2736</v>
      </c>
      <c r="V14" s="106" t="s">
        <v>2690</v>
      </c>
      <c r="X14" s="1">
        <v>5.635416666666667E-2</v>
      </c>
      <c r="Y14" s="1">
        <v>1.9074074074074073E-2</v>
      </c>
      <c r="Z14" s="1">
        <v>3.2372685185185185E-2</v>
      </c>
      <c r="AA14" s="1">
        <v>4.8958333333333328E-3</v>
      </c>
      <c r="AB14">
        <v>15</v>
      </c>
      <c r="AC14">
        <v>36</v>
      </c>
      <c r="AD14">
        <v>455</v>
      </c>
      <c r="AE14">
        <v>20</v>
      </c>
      <c r="AF14">
        <v>0</v>
      </c>
      <c r="AG14">
        <v>0</v>
      </c>
      <c r="AH14">
        <v>0</v>
      </c>
      <c r="AI14">
        <v>95.79</v>
      </c>
      <c r="AJ14" s="106">
        <f t="shared" si="6"/>
        <v>16</v>
      </c>
      <c r="AK14" s="106"/>
      <c r="AL14" s="27"/>
      <c r="AM14" s="106" t="s">
        <v>2373</v>
      </c>
      <c r="AN14" s="6" t="s">
        <v>2737</v>
      </c>
      <c r="AO14" s="106" t="s">
        <v>2690</v>
      </c>
      <c r="AQ14" s="1">
        <v>1.758101851851852E-2</v>
      </c>
      <c r="AR14" s="1">
        <v>4.0509259259259258E-4</v>
      </c>
      <c r="AS14" s="1">
        <v>1.5173611111111112E-2</v>
      </c>
      <c r="AT14" s="1">
        <v>1.9791666666666668E-3</v>
      </c>
      <c r="AU14">
        <v>1</v>
      </c>
      <c r="AV14">
        <v>2</v>
      </c>
      <c r="AW14">
        <v>4</v>
      </c>
      <c r="AX14">
        <v>0</v>
      </c>
      <c r="AY14">
        <v>0</v>
      </c>
      <c r="AZ14">
        <v>0</v>
      </c>
      <c r="BA14">
        <v>0</v>
      </c>
      <c r="BB14">
        <v>100</v>
      </c>
      <c r="BC14" s="106">
        <f t="shared" si="7"/>
        <v>2</v>
      </c>
      <c r="BD14" s="106"/>
      <c r="BE14" s="27"/>
      <c r="BF14" s="106" t="s">
        <v>2373</v>
      </c>
      <c r="BG14" s="6" t="s">
        <v>2737</v>
      </c>
      <c r="BH14" s="106" t="s">
        <v>2690</v>
      </c>
      <c r="BJ14" s="1">
        <v>0.22267361111111109</v>
      </c>
      <c r="BK14" s="1">
        <v>8.5474537037037043E-2</v>
      </c>
      <c r="BL14" s="1">
        <v>2.7824074074074074E-2</v>
      </c>
      <c r="BM14" s="1">
        <v>0.10936342592592592</v>
      </c>
      <c r="BN14">
        <v>77</v>
      </c>
      <c r="BO14">
        <v>137</v>
      </c>
      <c r="BP14">
        <v>131</v>
      </c>
      <c r="BQ14">
        <v>0</v>
      </c>
      <c r="BR14">
        <v>0</v>
      </c>
      <c r="BS14">
        <v>0</v>
      </c>
      <c r="BT14">
        <v>0</v>
      </c>
      <c r="BU14">
        <v>100</v>
      </c>
      <c r="BV14" s="106">
        <f t="shared" si="8"/>
        <v>137</v>
      </c>
      <c r="BW14" s="106">
        <v>160</v>
      </c>
      <c r="BX14" s="27">
        <f t="shared" si="33"/>
        <v>85.625</v>
      </c>
      <c r="BY14" s="106" t="s">
        <v>2373</v>
      </c>
      <c r="BZ14" s="6" t="s">
        <v>2736</v>
      </c>
      <c r="CA14" s="106" t="s">
        <v>2690</v>
      </c>
      <c r="CC14" s="1">
        <v>0</v>
      </c>
      <c r="CD14" s="1">
        <v>0</v>
      </c>
      <c r="CE14" s="1">
        <v>0</v>
      </c>
      <c r="CF14" s="1">
        <v>0</v>
      </c>
      <c r="CG14">
        <v>0</v>
      </c>
      <c r="CH14">
        <v>0</v>
      </c>
      <c r="CI14">
        <v>5</v>
      </c>
      <c r="CJ14">
        <v>0</v>
      </c>
      <c r="CK14">
        <v>0</v>
      </c>
      <c r="CL14">
        <v>0</v>
      </c>
      <c r="CM14">
        <v>0</v>
      </c>
      <c r="CN14">
        <v>100</v>
      </c>
      <c r="CO14" s="106">
        <f t="shared" si="9"/>
        <v>0</v>
      </c>
      <c r="CP14" s="106"/>
      <c r="CQ14" s="27"/>
      <c r="CR14" s="106" t="s">
        <v>2373</v>
      </c>
      <c r="CS14" s="6" t="s">
        <v>2736</v>
      </c>
      <c r="CT14" s="106" t="s">
        <v>2690</v>
      </c>
      <c r="CV14" t="e">
        <v>#N/A</v>
      </c>
      <c r="CW14" t="e">
        <v>#N/A</v>
      </c>
      <c r="CX14" t="e">
        <v>#N/A</v>
      </c>
      <c r="CY14" t="e">
        <v>#N/A</v>
      </c>
      <c r="CZ14" t="e">
        <v>#N/A</v>
      </c>
      <c r="DA14" t="e">
        <v>#N/A</v>
      </c>
      <c r="DB14" t="e">
        <v>#N/A</v>
      </c>
      <c r="DC14" t="e">
        <v>#N/A</v>
      </c>
      <c r="DD14" t="e">
        <v>#N/A</v>
      </c>
      <c r="DE14" t="e">
        <v>#N/A</v>
      </c>
      <c r="DF14" t="e">
        <v>#N/A</v>
      </c>
      <c r="DG14" t="e">
        <v>#N/A</v>
      </c>
      <c r="DH14" s="106" t="e">
        <f t="shared" si="10"/>
        <v>#N/A</v>
      </c>
      <c r="DI14" s="106"/>
      <c r="DJ14" s="27"/>
      <c r="DK14" s="106" t="s">
        <v>2373</v>
      </c>
      <c r="DL14" s="6" t="s">
        <v>2736</v>
      </c>
      <c r="DM14" s="106" t="s">
        <v>2690</v>
      </c>
      <c r="DO14" t="e">
        <v>#N/A</v>
      </c>
      <c r="DP14" t="e">
        <v>#N/A</v>
      </c>
      <c r="DQ14" t="e">
        <v>#N/A</v>
      </c>
      <c r="DR14" t="e">
        <v>#N/A</v>
      </c>
      <c r="DS14" t="e">
        <v>#N/A</v>
      </c>
      <c r="DT14" t="e">
        <v>#N/A</v>
      </c>
      <c r="DU14" t="e">
        <v>#N/A</v>
      </c>
      <c r="DV14" t="e">
        <v>#N/A</v>
      </c>
      <c r="DW14" t="e">
        <v>#N/A</v>
      </c>
      <c r="DX14" t="e">
        <v>#N/A</v>
      </c>
      <c r="DY14" t="e">
        <v>#N/A</v>
      </c>
      <c r="DZ14" t="e">
        <v>#N/A</v>
      </c>
      <c r="EA14" s="106" t="e">
        <f t="shared" si="11"/>
        <v>#N/A</v>
      </c>
      <c r="EB14" s="106"/>
      <c r="EC14" s="27"/>
      <c r="ED14" s="106" t="s">
        <v>2373</v>
      </c>
      <c r="EE14" s="6" t="s">
        <v>2736</v>
      </c>
      <c r="EF14" s="106" t="s">
        <v>2690</v>
      </c>
      <c r="EH14" t="e">
        <v>#N/A</v>
      </c>
      <c r="EI14" t="e">
        <v>#N/A</v>
      </c>
      <c r="EJ14" t="e">
        <v>#N/A</v>
      </c>
      <c r="EK14" t="e">
        <v>#N/A</v>
      </c>
      <c r="EL14" t="e">
        <v>#N/A</v>
      </c>
      <c r="EM14" t="e">
        <v>#N/A</v>
      </c>
      <c r="EN14" t="e">
        <v>#N/A</v>
      </c>
      <c r="EO14" t="e">
        <v>#N/A</v>
      </c>
      <c r="EP14" t="e">
        <v>#N/A</v>
      </c>
      <c r="EQ14" t="e">
        <v>#N/A</v>
      </c>
      <c r="ER14" t="e">
        <v>#N/A</v>
      </c>
      <c r="ES14" t="e">
        <v>#N/A</v>
      </c>
      <c r="ET14" s="106" t="e">
        <f t="shared" si="12"/>
        <v>#N/A</v>
      </c>
      <c r="EU14" s="106"/>
      <c r="EV14" s="27"/>
      <c r="EW14" s="106" t="s">
        <v>2373</v>
      </c>
      <c r="EX14" s="6" t="s">
        <v>2736</v>
      </c>
      <c r="EY14" s="106" t="s">
        <v>2690</v>
      </c>
      <c r="FA14" t="e">
        <v>#N/A</v>
      </c>
      <c r="FB14" t="e">
        <v>#N/A</v>
      </c>
      <c r="FC14" t="e">
        <v>#N/A</v>
      </c>
      <c r="FD14" t="e">
        <v>#N/A</v>
      </c>
      <c r="FE14" t="e">
        <v>#N/A</v>
      </c>
      <c r="FF14" t="e">
        <v>#N/A</v>
      </c>
      <c r="FG14" t="e">
        <v>#N/A</v>
      </c>
      <c r="FH14" t="e">
        <v>#N/A</v>
      </c>
      <c r="FI14" t="e">
        <v>#N/A</v>
      </c>
      <c r="FJ14" t="e">
        <v>#N/A</v>
      </c>
      <c r="FK14" t="e">
        <v>#N/A</v>
      </c>
      <c r="FL14" t="e">
        <v>#N/A</v>
      </c>
      <c r="FM14" s="106" t="e">
        <f t="shared" si="13"/>
        <v>#N/A</v>
      </c>
      <c r="FN14" s="106"/>
      <c r="FO14" s="27"/>
      <c r="FP14" s="106" t="s">
        <v>2373</v>
      </c>
      <c r="FQ14" s="6" t="s">
        <v>2736</v>
      </c>
      <c r="FR14" s="106" t="s">
        <v>2690</v>
      </c>
      <c r="FT14" t="e">
        <v>#N/A</v>
      </c>
      <c r="FU14" t="e">
        <v>#N/A</v>
      </c>
      <c r="FV14" t="e">
        <v>#N/A</v>
      </c>
      <c r="FW14" t="e">
        <v>#N/A</v>
      </c>
      <c r="FX14" t="e">
        <v>#N/A</v>
      </c>
      <c r="FY14" t="e">
        <v>#N/A</v>
      </c>
      <c r="FZ14" t="e">
        <v>#N/A</v>
      </c>
      <c r="GA14" t="e">
        <v>#N/A</v>
      </c>
      <c r="GB14" t="e">
        <v>#N/A</v>
      </c>
      <c r="GC14" t="e">
        <v>#N/A</v>
      </c>
      <c r="GD14" t="e">
        <v>#N/A</v>
      </c>
      <c r="GE14" t="e">
        <v>#N/A</v>
      </c>
      <c r="GF14" s="106" t="e">
        <f t="shared" si="14"/>
        <v>#N/A</v>
      </c>
      <c r="GG14" s="106"/>
      <c r="GH14" s="27"/>
      <c r="GI14" s="106" t="s">
        <v>2373</v>
      </c>
      <c r="GJ14" s="6" t="s">
        <v>2736</v>
      </c>
      <c r="GK14" s="106" t="s">
        <v>2690</v>
      </c>
      <c r="GM14" t="e">
        <v>#N/A</v>
      </c>
      <c r="GN14" t="e">
        <v>#N/A</v>
      </c>
      <c r="GO14" t="e">
        <v>#N/A</v>
      </c>
      <c r="GP14" t="e">
        <v>#N/A</v>
      </c>
      <c r="GQ14" t="e">
        <v>#N/A</v>
      </c>
      <c r="GR14" t="e">
        <v>#N/A</v>
      </c>
      <c r="GS14" t="e">
        <v>#N/A</v>
      </c>
      <c r="GT14" t="e">
        <v>#N/A</v>
      </c>
      <c r="GU14" t="e">
        <v>#N/A</v>
      </c>
      <c r="GV14" t="e">
        <v>#N/A</v>
      </c>
      <c r="GW14" t="e">
        <v>#N/A</v>
      </c>
      <c r="GX14" t="e">
        <v>#N/A</v>
      </c>
      <c r="GY14" s="106" t="e">
        <f t="shared" si="15"/>
        <v>#N/A</v>
      </c>
      <c r="GZ14" s="106"/>
      <c r="HA14" s="27"/>
      <c r="HB14" s="106" t="s">
        <v>2373</v>
      </c>
      <c r="HC14" s="6" t="s">
        <v>2736</v>
      </c>
      <c r="HD14" s="106" t="s">
        <v>2690</v>
      </c>
      <c r="HF14" t="e">
        <v>#N/A</v>
      </c>
      <c r="HG14" t="e">
        <v>#N/A</v>
      </c>
      <c r="HH14" t="e">
        <v>#N/A</v>
      </c>
      <c r="HI14" t="e">
        <v>#N/A</v>
      </c>
      <c r="HJ14" t="e">
        <v>#N/A</v>
      </c>
      <c r="HK14" t="e">
        <v>#N/A</v>
      </c>
      <c r="HL14" t="e">
        <v>#N/A</v>
      </c>
      <c r="HM14" t="e">
        <v>#N/A</v>
      </c>
      <c r="HN14" t="e">
        <v>#N/A</v>
      </c>
      <c r="HO14" t="e">
        <v>#N/A</v>
      </c>
      <c r="HP14" t="e">
        <v>#N/A</v>
      </c>
      <c r="HQ14" t="e">
        <v>#N/A</v>
      </c>
      <c r="HR14" s="106" t="e">
        <f t="shared" si="16"/>
        <v>#N/A</v>
      </c>
      <c r="HS14" s="106"/>
      <c r="HT14" s="27"/>
      <c r="HU14" s="106" t="s">
        <v>2373</v>
      </c>
      <c r="HV14" s="6" t="s">
        <v>2736</v>
      </c>
      <c r="HW14" s="106" t="s">
        <v>2690</v>
      </c>
      <c r="HY14" t="e">
        <v>#N/A</v>
      </c>
      <c r="IA14" t="e">
        <v>#N/A</v>
      </c>
      <c r="IB14" t="e">
        <v>#N/A</v>
      </c>
      <c r="IC14" t="e">
        <v>#N/A</v>
      </c>
      <c r="ID14" t="e">
        <v>#N/A</v>
      </c>
      <c r="IE14" t="e">
        <v>#N/A</v>
      </c>
      <c r="IF14" t="e">
        <v>#N/A</v>
      </c>
      <c r="IG14" t="e">
        <v>#N/A</v>
      </c>
      <c r="IH14" t="e">
        <v>#N/A</v>
      </c>
      <c r="II14" t="e">
        <v>#N/A</v>
      </c>
      <c r="IJ14" t="e">
        <v>#N/A</v>
      </c>
      <c r="IK14" s="106" t="e">
        <f t="shared" si="17"/>
        <v>#N/A</v>
      </c>
      <c r="IL14" s="106"/>
      <c r="IM14" s="27"/>
      <c r="IN14" s="106" t="s">
        <v>2373</v>
      </c>
      <c r="IO14" s="6" t="s">
        <v>2736</v>
      </c>
      <c r="IP14" s="106" t="s">
        <v>2690</v>
      </c>
      <c r="IR14" t="e">
        <v>#N/A</v>
      </c>
      <c r="IT14" t="e">
        <v>#N/A</v>
      </c>
      <c r="IU14" t="e">
        <v>#N/A</v>
      </c>
      <c r="IV14" t="e">
        <v>#N/A</v>
      </c>
      <c r="IW14" t="e">
        <v>#N/A</v>
      </c>
      <c r="IX14" t="e">
        <v>#N/A</v>
      </c>
      <c r="IY14" t="e">
        <v>#N/A</v>
      </c>
      <c r="IZ14" t="e">
        <v>#N/A</v>
      </c>
      <c r="JA14" t="e">
        <v>#N/A</v>
      </c>
      <c r="JB14" t="e">
        <v>#N/A</v>
      </c>
      <c r="JC14" t="e">
        <v>#N/A</v>
      </c>
      <c r="JD14" s="106" t="e">
        <f t="shared" si="18"/>
        <v>#N/A</v>
      </c>
      <c r="JE14" s="106"/>
      <c r="JF14" s="27"/>
      <c r="JG14" s="106" t="s">
        <v>2373</v>
      </c>
      <c r="JH14" s="6" t="s">
        <v>2884</v>
      </c>
      <c r="JI14" s="106" t="s">
        <v>2690</v>
      </c>
      <c r="JK14" t="e">
        <v>#N/A</v>
      </c>
      <c r="JM14" t="e">
        <v>#N/A</v>
      </c>
      <c r="JN14" t="e">
        <v>#N/A</v>
      </c>
      <c r="JO14" t="e">
        <v>#N/A</v>
      </c>
      <c r="JP14" t="e">
        <v>#N/A</v>
      </c>
      <c r="JQ14" t="e">
        <v>#N/A</v>
      </c>
      <c r="JR14" t="e">
        <v>#N/A</v>
      </c>
      <c r="JS14" t="e">
        <v>#N/A</v>
      </c>
      <c r="JT14" t="e">
        <v>#N/A</v>
      </c>
      <c r="JU14" t="e">
        <v>#N/A</v>
      </c>
      <c r="JV14" t="e">
        <v>#N/A</v>
      </c>
      <c r="JW14" s="106" t="e">
        <f t="shared" si="19"/>
        <v>#N/A</v>
      </c>
      <c r="JX14" s="106"/>
      <c r="JY14" s="27"/>
      <c r="JZ14" s="106" t="s">
        <v>2373</v>
      </c>
      <c r="KA14" s="270" t="s">
        <v>2729</v>
      </c>
      <c r="KB14" s="106" t="s">
        <v>2690</v>
      </c>
      <c r="KD14" s="1">
        <v>0.27253472222222225</v>
      </c>
      <c r="KE14" s="1">
        <v>9.5636574074074068E-2</v>
      </c>
      <c r="KF14" s="1">
        <v>0.12288194444444445</v>
      </c>
      <c r="KG14" s="1">
        <v>5.4004629629629632E-2</v>
      </c>
      <c r="KH14">
        <v>10</v>
      </c>
      <c r="KI14">
        <v>172</v>
      </c>
      <c r="KJ14">
        <v>19</v>
      </c>
      <c r="KK14">
        <v>1</v>
      </c>
      <c r="KL14">
        <v>0</v>
      </c>
      <c r="KM14">
        <v>0</v>
      </c>
      <c r="KN14">
        <v>0</v>
      </c>
      <c r="KO14">
        <v>95</v>
      </c>
      <c r="KP14" s="106">
        <f t="shared" si="20"/>
        <v>171</v>
      </c>
      <c r="KQ14" s="106"/>
      <c r="KR14" s="27"/>
      <c r="KS14" s="106" t="s">
        <v>2373</v>
      </c>
      <c r="KT14" s="270" t="s">
        <v>2729</v>
      </c>
      <c r="KU14" s="106" t="s">
        <v>2690</v>
      </c>
      <c r="KW14" s="1">
        <v>0.27253472222222225</v>
      </c>
      <c r="KX14" s="1">
        <v>9.5636574074074068E-2</v>
      </c>
      <c r="KY14" s="1">
        <v>0.12288194444444445</v>
      </c>
      <c r="KZ14" s="1">
        <v>5.4004629629629632E-2</v>
      </c>
      <c r="LA14">
        <v>10</v>
      </c>
      <c r="LB14">
        <v>172</v>
      </c>
      <c r="LC14">
        <v>19</v>
      </c>
      <c r="LD14">
        <v>1</v>
      </c>
      <c r="LE14">
        <v>0</v>
      </c>
      <c r="LF14">
        <v>0</v>
      </c>
      <c r="LG14">
        <v>0</v>
      </c>
      <c r="LH14">
        <v>95</v>
      </c>
      <c r="LI14" s="106">
        <f t="shared" si="22"/>
        <v>171</v>
      </c>
      <c r="LJ14" s="106"/>
      <c r="LK14" s="27"/>
      <c r="LL14" s="106" t="s">
        <v>2373</v>
      </c>
      <c r="LM14" s="270" t="s">
        <v>2729</v>
      </c>
      <c r="LN14" s="106" t="s">
        <v>2690</v>
      </c>
      <c r="LP14" s="1">
        <v>0.43001157407407403</v>
      </c>
      <c r="LQ14" s="1">
        <v>0.23405092592592591</v>
      </c>
      <c r="LR14" s="1">
        <v>0.12545138888888888</v>
      </c>
      <c r="LS14" s="1">
        <v>7.0497685185185191E-2</v>
      </c>
      <c r="LT14">
        <v>31</v>
      </c>
      <c r="LU14">
        <v>385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 s="106">
        <f t="shared" si="23"/>
        <v>385</v>
      </c>
      <c r="MC14" s="106">
        <v>1067</v>
      </c>
      <c r="MD14" s="27">
        <f t="shared" si="0"/>
        <v>36.082474226804123</v>
      </c>
      <c r="ME14" s="106" t="s">
        <v>2373</v>
      </c>
      <c r="MF14" s="270" t="s">
        <v>2729</v>
      </c>
      <c r="MG14" s="106" t="s">
        <v>2690</v>
      </c>
      <c r="MI14" s="1">
        <v>0.43211805555555555</v>
      </c>
      <c r="MJ14" s="1">
        <v>0.25362268518518521</v>
      </c>
      <c r="MK14" s="1">
        <v>9.9178240740740733E-2</v>
      </c>
      <c r="ML14" s="1">
        <v>7.930555555555556E-2</v>
      </c>
      <c r="MM14">
        <v>60</v>
      </c>
      <c r="MN14">
        <v>496</v>
      </c>
      <c r="MO14">
        <v>33</v>
      </c>
      <c r="MP14">
        <v>1</v>
      </c>
      <c r="MQ14">
        <v>0</v>
      </c>
      <c r="MR14">
        <v>0</v>
      </c>
      <c r="MS14">
        <v>0</v>
      </c>
      <c r="MT14">
        <v>97.06</v>
      </c>
      <c r="MU14" s="106">
        <f t="shared" si="24"/>
        <v>495</v>
      </c>
      <c r="MV14" s="106">
        <v>1067</v>
      </c>
      <c r="MW14" s="27">
        <f t="shared" si="57"/>
        <v>46.391752577319586</v>
      </c>
      <c r="MX14" s="106" t="s">
        <v>2373</v>
      </c>
      <c r="MY14" s="270" t="s">
        <v>2729</v>
      </c>
      <c r="MZ14" s="106" t="s">
        <v>2690</v>
      </c>
      <c r="NB14" s="1">
        <v>0</v>
      </c>
      <c r="NC14" s="1">
        <v>0</v>
      </c>
      <c r="ND14" s="1">
        <v>0</v>
      </c>
      <c r="NE14" s="1">
        <v>0</v>
      </c>
      <c r="NF14">
        <v>0</v>
      </c>
      <c r="NG14">
        <v>0</v>
      </c>
      <c r="NH14">
        <v>406</v>
      </c>
      <c r="NI14">
        <v>59</v>
      </c>
      <c r="NJ14">
        <v>0</v>
      </c>
      <c r="NK14">
        <v>0</v>
      </c>
      <c r="NL14">
        <v>0</v>
      </c>
      <c r="NM14">
        <v>87.31</v>
      </c>
      <c r="NN14" s="106">
        <f t="shared" si="25"/>
        <v>-59</v>
      </c>
      <c r="NO14" s="106">
        <v>1067</v>
      </c>
      <c r="NP14" s="27">
        <f t="shared" si="2"/>
        <v>-5.5295220243673855</v>
      </c>
      <c r="NQ14" s="106" t="s">
        <v>2373</v>
      </c>
      <c r="NR14" s="270" t="s">
        <v>2729</v>
      </c>
      <c r="NS14" s="106" t="s">
        <v>2690</v>
      </c>
      <c r="NU14" s="1">
        <v>0.64482638888888888</v>
      </c>
      <c r="NV14" s="1">
        <v>0.27731481481481485</v>
      </c>
      <c r="NW14" s="1">
        <v>0.15377314814814816</v>
      </c>
      <c r="NX14" s="1">
        <v>0.21372685185185183</v>
      </c>
      <c r="NY14">
        <v>64</v>
      </c>
      <c r="NZ14">
        <v>483</v>
      </c>
      <c r="OA14">
        <v>237</v>
      </c>
      <c r="OB14">
        <v>38</v>
      </c>
      <c r="OC14">
        <v>0</v>
      </c>
      <c r="OD14">
        <v>0</v>
      </c>
      <c r="OE14">
        <v>0</v>
      </c>
      <c r="OF14">
        <v>86.18</v>
      </c>
      <c r="OG14" s="106">
        <f t="shared" si="26"/>
        <v>445</v>
      </c>
      <c r="OH14" s="106">
        <v>1067</v>
      </c>
      <c r="OI14" s="27">
        <f t="shared" si="3"/>
        <v>41.705716963448921</v>
      </c>
      <c r="OJ14" s="106" t="s">
        <v>2373</v>
      </c>
      <c r="OK14" s="270" t="s">
        <v>2729</v>
      </c>
      <c r="OL14" s="106" t="s">
        <v>2690</v>
      </c>
      <c r="ON14" s="1">
        <v>0.33453703703703702</v>
      </c>
      <c r="OO14" s="1">
        <v>0.12166666666666666</v>
      </c>
      <c r="OP14" s="1">
        <v>6.6817129629629629E-2</v>
      </c>
      <c r="OQ14" s="1">
        <v>0.14604166666666665</v>
      </c>
      <c r="OR14">
        <v>27</v>
      </c>
      <c r="OS14">
        <v>216</v>
      </c>
      <c r="OT14">
        <v>581</v>
      </c>
      <c r="OU14">
        <v>51</v>
      </c>
      <c r="OV14">
        <v>0</v>
      </c>
      <c r="OW14">
        <v>0</v>
      </c>
      <c r="OX14">
        <v>0</v>
      </c>
      <c r="OY14">
        <v>91.93</v>
      </c>
      <c r="OZ14" s="106">
        <f t="shared" si="27"/>
        <v>165</v>
      </c>
      <c r="PA14" s="106">
        <v>1067</v>
      </c>
      <c r="PB14" s="27">
        <f t="shared" si="4"/>
        <v>15.463917525773196</v>
      </c>
      <c r="PC14" s="106" t="s">
        <v>2373</v>
      </c>
      <c r="PD14" s="270" t="s">
        <v>2729</v>
      </c>
      <c r="PE14" s="106" t="s">
        <v>2690</v>
      </c>
      <c r="PG14" s="1">
        <v>0.19200231481481481</v>
      </c>
      <c r="PH14" s="1">
        <v>0.12327546296296295</v>
      </c>
      <c r="PI14" s="1">
        <v>1.1574074074074073E-4</v>
      </c>
      <c r="PJ14" s="1">
        <v>6.8599537037037042E-2</v>
      </c>
      <c r="PK14">
        <v>11</v>
      </c>
      <c r="PL14">
        <v>208</v>
      </c>
      <c r="PM14">
        <v>112</v>
      </c>
      <c r="PN14">
        <v>12</v>
      </c>
      <c r="PO14">
        <v>0</v>
      </c>
      <c r="PP14">
        <v>0</v>
      </c>
      <c r="PQ14">
        <v>0</v>
      </c>
      <c r="PR14">
        <v>90.32</v>
      </c>
      <c r="PS14" s="106">
        <f t="shared" si="28"/>
        <v>196</v>
      </c>
      <c r="PT14" s="106"/>
      <c r="PU14" s="27"/>
      <c r="PV14" s="106" t="s">
        <v>2373</v>
      </c>
      <c r="PW14" s="270" t="s">
        <v>2729</v>
      </c>
      <c r="PX14" s="106" t="s">
        <v>2690</v>
      </c>
      <c r="PZ14" s="1">
        <v>0.11670138888888888</v>
      </c>
      <c r="QA14" s="1">
        <v>7.5601851851851851E-2</v>
      </c>
      <c r="QB14" s="1">
        <v>4.0162037037037033E-3</v>
      </c>
      <c r="QC14" s="1">
        <v>3.7083333333333336E-2</v>
      </c>
      <c r="QD14">
        <v>3</v>
      </c>
      <c r="QE14">
        <v>125</v>
      </c>
      <c r="QF14">
        <v>4</v>
      </c>
      <c r="QG14">
        <v>2</v>
      </c>
      <c r="QH14">
        <v>0</v>
      </c>
      <c r="QI14">
        <v>0</v>
      </c>
      <c r="QJ14">
        <v>0</v>
      </c>
      <c r="QK14">
        <v>66.67</v>
      </c>
      <c r="QL14" s="106">
        <f t="shared" si="29"/>
        <v>123</v>
      </c>
      <c r="QM14" s="106"/>
      <c r="QN14" s="27"/>
    </row>
    <row r="15" spans="1:456">
      <c r="A15" s="106" t="s">
        <v>2372</v>
      </c>
      <c r="B15" s="6" t="s">
        <v>2736</v>
      </c>
      <c r="C15" s="106" t="s">
        <v>2690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s="106" t="e">
        <f t="shared" si="5"/>
        <v>#N/A</v>
      </c>
      <c r="R15" s="106"/>
      <c r="S15" s="27"/>
      <c r="T15" s="106" t="s">
        <v>2372</v>
      </c>
      <c r="U15" s="6" t="s">
        <v>2736</v>
      </c>
      <c r="V15" s="106" t="s">
        <v>2690</v>
      </c>
      <c r="X15" s="1">
        <v>0</v>
      </c>
      <c r="Y15" s="1">
        <v>0</v>
      </c>
      <c r="Z15" s="1">
        <v>0</v>
      </c>
      <c r="AA15" s="1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s="106">
        <f t="shared" si="6"/>
        <v>0</v>
      </c>
      <c r="AK15" s="106"/>
      <c r="AL15" s="27"/>
      <c r="AM15" s="106" t="s">
        <v>2372</v>
      </c>
      <c r="AN15" s="6" t="s">
        <v>2737</v>
      </c>
      <c r="AO15" s="106" t="s">
        <v>2690</v>
      </c>
      <c r="AQ15" s="1">
        <v>0</v>
      </c>
      <c r="AR15" s="1">
        <v>0</v>
      </c>
      <c r="AS15" s="1">
        <v>0</v>
      </c>
      <c r="AT15" s="1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06">
        <f t="shared" si="7"/>
        <v>0</v>
      </c>
      <c r="BD15" s="106"/>
      <c r="BE15" s="27"/>
      <c r="BF15" s="106" t="s">
        <v>2372</v>
      </c>
      <c r="BG15" s="6" t="s">
        <v>2737</v>
      </c>
      <c r="BH15" s="106" t="s">
        <v>2690</v>
      </c>
      <c r="BJ15" s="1">
        <v>0.12128472222222221</v>
      </c>
      <c r="BK15" s="1">
        <v>9.9398148148148138E-2</v>
      </c>
      <c r="BL15" s="1">
        <v>1.5162037037037036E-2</v>
      </c>
      <c r="BM15" s="1">
        <v>6.7129629629629622E-3</v>
      </c>
      <c r="BN15">
        <v>40</v>
      </c>
      <c r="BO15">
        <v>118</v>
      </c>
      <c r="BP15">
        <v>118</v>
      </c>
      <c r="BQ15">
        <v>1</v>
      </c>
      <c r="BR15">
        <v>0</v>
      </c>
      <c r="BS15">
        <v>0</v>
      </c>
      <c r="BT15">
        <v>0</v>
      </c>
      <c r="BU15">
        <v>99.16</v>
      </c>
      <c r="BV15" s="106">
        <f t="shared" si="8"/>
        <v>117</v>
      </c>
      <c r="BW15" s="106">
        <v>160</v>
      </c>
      <c r="BX15" s="27">
        <f t="shared" si="33"/>
        <v>73.125</v>
      </c>
      <c r="BY15" s="106" t="s">
        <v>2372</v>
      </c>
      <c r="BZ15" s="6" t="s">
        <v>2736</v>
      </c>
      <c r="CA15" s="106" t="s">
        <v>2690</v>
      </c>
      <c r="CC15" t="e">
        <v>#N/A</v>
      </c>
      <c r="CD15" t="e">
        <v>#N/A</v>
      </c>
      <c r="CE15" t="e">
        <v>#N/A</v>
      </c>
      <c r="CF15" t="e">
        <v>#N/A</v>
      </c>
      <c r="CG15" t="e">
        <v>#N/A</v>
      </c>
      <c r="CH15" t="e">
        <v>#N/A</v>
      </c>
      <c r="CI15" t="e">
        <v>#N/A</v>
      </c>
      <c r="CJ15" t="e">
        <v>#N/A</v>
      </c>
      <c r="CK15" t="e">
        <v>#N/A</v>
      </c>
      <c r="CL15" t="e">
        <v>#N/A</v>
      </c>
      <c r="CM15" t="e">
        <v>#N/A</v>
      </c>
      <c r="CN15" t="e">
        <v>#N/A</v>
      </c>
      <c r="CO15" s="106" t="e">
        <f t="shared" si="9"/>
        <v>#N/A</v>
      </c>
      <c r="CP15" s="106"/>
      <c r="CQ15" s="27"/>
      <c r="CR15" s="106" t="s">
        <v>2372</v>
      </c>
      <c r="CS15" s="6" t="s">
        <v>2736</v>
      </c>
      <c r="CT15" s="106" t="s">
        <v>2690</v>
      </c>
      <c r="CV15" s="1">
        <v>3.9583333333333337E-3</v>
      </c>
      <c r="CW15" s="1">
        <v>3.2638888888888891E-3</v>
      </c>
      <c r="CX15" s="1">
        <v>6.8287037037037025E-4</v>
      </c>
      <c r="CY15" s="1">
        <v>0</v>
      </c>
      <c r="CZ15">
        <v>1</v>
      </c>
      <c r="DA15">
        <v>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 s="106">
        <f t="shared" si="10"/>
        <v>4</v>
      </c>
      <c r="DI15" s="106"/>
      <c r="DJ15" s="27"/>
      <c r="DK15" s="106" t="s">
        <v>2372</v>
      </c>
      <c r="DL15" s="6" t="s">
        <v>2736</v>
      </c>
      <c r="DM15" s="106" t="s">
        <v>2690</v>
      </c>
      <c r="DO15" s="1">
        <v>4.3229166666666673E-2</v>
      </c>
      <c r="DP15" s="1">
        <v>4.0173611111111111E-2</v>
      </c>
      <c r="DQ15" s="1">
        <v>1.1226851851851851E-3</v>
      </c>
      <c r="DR15" s="1">
        <v>1.9212962962962962E-3</v>
      </c>
      <c r="DS15">
        <v>5</v>
      </c>
      <c r="DT15">
        <v>40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 s="106">
        <f t="shared" si="11"/>
        <v>40</v>
      </c>
      <c r="EB15" s="106"/>
      <c r="EC15" s="27"/>
      <c r="ED15" s="106" t="s">
        <v>2372</v>
      </c>
      <c r="EE15" s="6" t="s">
        <v>2736</v>
      </c>
      <c r="EF15" s="106" t="s">
        <v>2690</v>
      </c>
      <c r="EH15" s="1">
        <v>0</v>
      </c>
      <c r="EI15" s="1">
        <v>0</v>
      </c>
      <c r="EJ15" s="1">
        <v>0</v>
      </c>
      <c r="EK15" s="1">
        <v>0</v>
      </c>
      <c r="EL15">
        <v>0</v>
      </c>
      <c r="EM15">
        <v>0</v>
      </c>
      <c r="EN15">
        <v>40</v>
      </c>
      <c r="EO15">
        <v>0</v>
      </c>
      <c r="EP15">
        <v>0</v>
      </c>
      <c r="EQ15">
        <v>0</v>
      </c>
      <c r="ER15">
        <v>0</v>
      </c>
      <c r="ES15">
        <v>100</v>
      </c>
      <c r="ET15" s="106">
        <f t="shared" si="12"/>
        <v>0</v>
      </c>
      <c r="EU15" s="106"/>
      <c r="EV15" s="27"/>
      <c r="EW15" s="106" t="s">
        <v>2372</v>
      </c>
      <c r="EX15" s="6" t="s">
        <v>2736</v>
      </c>
      <c r="EY15" s="106" t="s">
        <v>2690</v>
      </c>
      <c r="FA15" s="1">
        <v>9.4097222222222238E-3</v>
      </c>
      <c r="FB15" s="1">
        <v>5.1967592592592595E-3</v>
      </c>
      <c r="FC15" s="1">
        <v>4.2013888888888891E-3</v>
      </c>
      <c r="FD15" s="1">
        <v>0</v>
      </c>
      <c r="FE15">
        <v>1</v>
      </c>
      <c r="FF15">
        <v>17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 s="106">
        <f t="shared" si="13"/>
        <v>17</v>
      </c>
      <c r="FN15" s="106"/>
      <c r="FO15" s="27"/>
      <c r="FP15" s="106" t="s">
        <v>2372</v>
      </c>
      <c r="FQ15" s="6" t="s">
        <v>2736</v>
      </c>
      <c r="FR15" s="106" t="s">
        <v>2690</v>
      </c>
      <c r="FT15" s="1">
        <v>0</v>
      </c>
      <c r="FU15" s="1">
        <v>0</v>
      </c>
      <c r="FV15" s="1">
        <v>0</v>
      </c>
      <c r="FW15" s="1">
        <v>0</v>
      </c>
      <c r="FX15">
        <v>0</v>
      </c>
      <c r="FY15">
        <v>0</v>
      </c>
      <c r="FZ15">
        <v>17</v>
      </c>
      <c r="GA15">
        <v>0</v>
      </c>
      <c r="GB15">
        <v>0</v>
      </c>
      <c r="GC15">
        <v>0</v>
      </c>
      <c r="GD15">
        <v>0</v>
      </c>
      <c r="GE15">
        <v>100</v>
      </c>
      <c r="GF15" s="106">
        <f t="shared" si="14"/>
        <v>0</v>
      </c>
      <c r="GG15" s="106"/>
      <c r="GH15" s="27"/>
      <c r="GI15" s="106" t="s">
        <v>2372</v>
      </c>
      <c r="GJ15" s="6" t="s">
        <v>2736</v>
      </c>
      <c r="GK15" s="106" t="s">
        <v>2690</v>
      </c>
      <c r="GM15" s="1" t="e">
        <v>#N/A</v>
      </c>
      <c r="GN15" s="1" t="e">
        <v>#N/A</v>
      </c>
      <c r="GO15" s="1" t="e">
        <v>#N/A</v>
      </c>
      <c r="GP15" s="1" t="e">
        <v>#N/A</v>
      </c>
      <c r="GQ15" t="e">
        <v>#N/A</v>
      </c>
      <c r="GR15" t="e">
        <v>#N/A</v>
      </c>
      <c r="GS15" t="e">
        <v>#N/A</v>
      </c>
      <c r="GT15" t="e">
        <v>#N/A</v>
      </c>
      <c r="GU15" t="e">
        <v>#N/A</v>
      </c>
      <c r="GV15" t="e">
        <v>#N/A</v>
      </c>
      <c r="GW15" t="e">
        <v>#N/A</v>
      </c>
      <c r="GX15" t="e">
        <v>#N/A</v>
      </c>
      <c r="GY15" s="106" t="e">
        <f t="shared" si="15"/>
        <v>#N/A</v>
      </c>
      <c r="GZ15" s="106"/>
      <c r="HA15" s="27"/>
      <c r="HB15" s="106" t="s">
        <v>2372</v>
      </c>
      <c r="HC15" s="6" t="s">
        <v>2736</v>
      </c>
      <c r="HD15" s="106" t="s">
        <v>2690</v>
      </c>
      <c r="HF15" s="1" t="e">
        <v>#N/A</v>
      </c>
      <c r="HG15" s="1" t="e">
        <v>#N/A</v>
      </c>
      <c r="HH15" s="1" t="e">
        <v>#N/A</v>
      </c>
      <c r="HI15" s="1" t="e">
        <v>#N/A</v>
      </c>
      <c r="HJ15" t="e">
        <v>#N/A</v>
      </c>
      <c r="HK15" t="e">
        <v>#N/A</v>
      </c>
      <c r="HL15" t="e">
        <v>#N/A</v>
      </c>
      <c r="HM15" t="e">
        <v>#N/A</v>
      </c>
      <c r="HN15" t="e">
        <v>#N/A</v>
      </c>
      <c r="HO15" t="e">
        <v>#N/A</v>
      </c>
      <c r="HP15" t="e">
        <v>#N/A</v>
      </c>
      <c r="HQ15" t="e">
        <v>#N/A</v>
      </c>
      <c r="HR15" s="106" t="e">
        <f t="shared" si="16"/>
        <v>#N/A</v>
      </c>
      <c r="HS15" s="106"/>
      <c r="HT15" s="27"/>
      <c r="HU15" s="106" t="s">
        <v>2372</v>
      </c>
      <c r="HV15" s="6" t="s">
        <v>2736</v>
      </c>
      <c r="HW15" s="106" t="s">
        <v>2690</v>
      </c>
      <c r="HY15" s="1">
        <v>9.0162037037037034E-3</v>
      </c>
      <c r="HZ15" s="1">
        <v>9.0162037037037034E-3</v>
      </c>
      <c r="IA15" s="1">
        <v>0</v>
      </c>
      <c r="IB15" s="1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 s="106">
        <f t="shared" si="17"/>
        <v>0</v>
      </c>
      <c r="IL15" s="106"/>
      <c r="IM15" s="27"/>
      <c r="IN15" s="106" t="s">
        <v>2372</v>
      </c>
      <c r="IO15" s="6" t="s">
        <v>2736</v>
      </c>
      <c r="IP15" s="106" t="s">
        <v>2690</v>
      </c>
      <c r="IR15" s="1">
        <v>3.3912037037037036E-3</v>
      </c>
      <c r="IS15" s="1">
        <v>1.9212962962962962E-3</v>
      </c>
      <c r="IT15" s="1">
        <v>1.4583333333333334E-3</v>
      </c>
      <c r="IU15" s="1">
        <v>0</v>
      </c>
      <c r="IV15">
        <v>1</v>
      </c>
      <c r="IW15">
        <v>13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 s="106">
        <f t="shared" si="18"/>
        <v>13</v>
      </c>
      <c r="JE15" s="106"/>
      <c r="JF15" s="27"/>
      <c r="JG15" s="106" t="s">
        <v>2372</v>
      </c>
      <c r="JH15" s="6" t="s">
        <v>2884</v>
      </c>
      <c r="JI15" s="106" t="s">
        <v>2690</v>
      </c>
      <c r="JK15" s="1">
        <v>0</v>
      </c>
      <c r="JL15" s="1">
        <v>0</v>
      </c>
      <c r="JM15" s="1">
        <v>0</v>
      </c>
      <c r="JN15" s="1">
        <v>0</v>
      </c>
      <c r="JO15">
        <v>0</v>
      </c>
      <c r="JP15">
        <v>0</v>
      </c>
      <c r="JQ15">
        <v>13</v>
      </c>
      <c r="JR15">
        <v>0</v>
      </c>
      <c r="JS15">
        <v>0</v>
      </c>
      <c r="JT15">
        <v>0</v>
      </c>
      <c r="JU15">
        <v>0</v>
      </c>
      <c r="JV15">
        <v>100</v>
      </c>
      <c r="JW15" s="106">
        <f t="shared" si="19"/>
        <v>0</v>
      </c>
      <c r="JX15" s="106"/>
      <c r="JY15" s="27"/>
      <c r="JZ15" s="106" t="s">
        <v>2372</v>
      </c>
      <c r="KA15" s="270" t="s">
        <v>2729</v>
      </c>
      <c r="KB15" s="106" t="s">
        <v>2690</v>
      </c>
      <c r="KD15" s="1">
        <v>0.37784722222222222</v>
      </c>
      <c r="KE15" s="1">
        <v>0.13741898148148149</v>
      </c>
      <c r="KF15" s="1">
        <v>0.21140046296296297</v>
      </c>
      <c r="KG15" s="1">
        <v>2.90162037037037E-2</v>
      </c>
      <c r="KH15">
        <v>8</v>
      </c>
      <c r="KI15">
        <v>147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 s="106">
        <f t="shared" si="20"/>
        <v>147</v>
      </c>
      <c r="KQ15" s="106"/>
      <c r="KR15" s="27"/>
      <c r="KS15" s="106" t="s">
        <v>2372</v>
      </c>
      <c r="KT15" s="270" t="s">
        <v>2729</v>
      </c>
      <c r="KU15" s="106" t="s">
        <v>2690</v>
      </c>
      <c r="KW15" s="1">
        <v>0.37784722222222222</v>
      </c>
      <c r="KX15" s="1">
        <v>0.13741898148148149</v>
      </c>
      <c r="KY15" s="1">
        <v>0.21140046296296297</v>
      </c>
      <c r="KZ15" s="1">
        <v>2.90162037037037E-2</v>
      </c>
      <c r="LA15">
        <v>8</v>
      </c>
      <c r="LB15">
        <v>147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 s="106">
        <f t="shared" si="22"/>
        <v>147</v>
      </c>
      <c r="LJ15" s="106"/>
      <c r="LK15" s="27"/>
      <c r="LL15" s="106" t="s">
        <v>2372</v>
      </c>
      <c r="LM15" s="270" t="s">
        <v>2729</v>
      </c>
      <c r="LN15" s="106" t="s">
        <v>2690</v>
      </c>
      <c r="LP15" s="1">
        <v>0.52363425925925922</v>
      </c>
      <c r="LQ15" s="1">
        <v>0.28415509259259258</v>
      </c>
      <c r="LR15" s="1">
        <v>0.21765046296296298</v>
      </c>
      <c r="LS15" s="1">
        <v>2.1828703703703701E-2</v>
      </c>
      <c r="LT15">
        <v>24</v>
      </c>
      <c r="LU15">
        <v>410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 s="106">
        <f t="shared" si="23"/>
        <v>410</v>
      </c>
      <c r="MC15" s="106">
        <v>1067</v>
      </c>
      <c r="MD15" s="27">
        <f t="shared" si="0"/>
        <v>38.425492033739452</v>
      </c>
      <c r="ME15" s="106" t="s">
        <v>2372</v>
      </c>
      <c r="MF15" s="270" t="s">
        <v>2729</v>
      </c>
      <c r="MG15" s="106" t="s">
        <v>2690</v>
      </c>
      <c r="MI15" s="1">
        <v>0.55432870370370368</v>
      </c>
      <c r="MJ15" s="1">
        <v>0.30111111111111111</v>
      </c>
      <c r="MK15" s="1">
        <v>0.22611111111111112</v>
      </c>
      <c r="ML15" s="1">
        <v>2.7094907407407404E-2</v>
      </c>
      <c r="MM15">
        <v>43</v>
      </c>
      <c r="MN15">
        <v>465</v>
      </c>
      <c r="MO15">
        <v>28</v>
      </c>
      <c r="MP15">
        <v>3</v>
      </c>
      <c r="MQ15">
        <v>0</v>
      </c>
      <c r="MR15">
        <v>0</v>
      </c>
      <c r="MS15">
        <v>0</v>
      </c>
      <c r="MT15">
        <v>90.32</v>
      </c>
      <c r="MU15" s="106">
        <f t="shared" si="24"/>
        <v>462</v>
      </c>
      <c r="MV15" s="106">
        <v>1067</v>
      </c>
      <c r="MW15" s="27">
        <f t="shared" si="57"/>
        <v>43.298969072164951</v>
      </c>
      <c r="MX15" s="106" t="s">
        <v>2372</v>
      </c>
      <c r="MY15" s="270" t="s">
        <v>2729</v>
      </c>
      <c r="MZ15" s="106" t="s">
        <v>2690</v>
      </c>
      <c r="NB15" s="1">
        <v>5.8090277777777775E-2</v>
      </c>
      <c r="NC15" s="1">
        <v>4.9965277777777782E-2</v>
      </c>
      <c r="ND15" s="1">
        <v>4.9652777777777777E-3</v>
      </c>
      <c r="NE15" s="1">
        <v>3.1365740740740742E-3</v>
      </c>
      <c r="NF15">
        <v>22</v>
      </c>
      <c r="NG15">
        <v>59</v>
      </c>
      <c r="NH15">
        <v>376</v>
      </c>
      <c r="NI15">
        <v>47</v>
      </c>
      <c r="NJ15">
        <v>0</v>
      </c>
      <c r="NK15">
        <v>0</v>
      </c>
      <c r="NL15">
        <v>0</v>
      </c>
      <c r="NM15">
        <v>88.89</v>
      </c>
      <c r="NN15" s="106">
        <f t="shared" si="25"/>
        <v>12</v>
      </c>
      <c r="NO15" s="106">
        <v>1067</v>
      </c>
      <c r="NP15" s="27">
        <f t="shared" si="2"/>
        <v>1.1246485473289598</v>
      </c>
      <c r="NQ15" s="106" t="s">
        <v>2372</v>
      </c>
      <c r="NR15" s="270" t="s">
        <v>2729</v>
      </c>
      <c r="NS15" s="106" t="s">
        <v>2690</v>
      </c>
      <c r="NU15" s="1">
        <v>0.62579861111111112</v>
      </c>
      <c r="NV15" s="1">
        <v>0.38693287037037033</v>
      </c>
      <c r="NW15" s="1">
        <v>0.20799768518518516</v>
      </c>
      <c r="NX15" s="1">
        <v>3.0856481481481481E-2</v>
      </c>
      <c r="NY15">
        <v>74</v>
      </c>
      <c r="NZ15">
        <v>573</v>
      </c>
      <c r="OA15">
        <v>356</v>
      </c>
      <c r="OB15">
        <v>49</v>
      </c>
      <c r="OC15">
        <v>0</v>
      </c>
      <c r="OD15">
        <v>0</v>
      </c>
      <c r="OE15">
        <v>0</v>
      </c>
      <c r="OF15">
        <v>87.9</v>
      </c>
      <c r="OG15" s="106">
        <f t="shared" si="26"/>
        <v>524</v>
      </c>
      <c r="OH15" s="106">
        <v>1067</v>
      </c>
      <c r="OI15" s="27">
        <f t="shared" si="3"/>
        <v>49.109653233364575</v>
      </c>
      <c r="OJ15" s="106" t="s">
        <v>2372</v>
      </c>
      <c r="OK15" s="270" t="s">
        <v>2729</v>
      </c>
      <c r="OL15" s="106" t="s">
        <v>2690</v>
      </c>
      <c r="ON15" s="1">
        <v>0.44122685185185184</v>
      </c>
      <c r="OO15" s="1">
        <v>0.33001157407407405</v>
      </c>
      <c r="OP15" s="1">
        <v>7.1967592592592597E-2</v>
      </c>
      <c r="OQ15" s="1">
        <v>3.923611111111111E-2</v>
      </c>
      <c r="OR15">
        <v>40</v>
      </c>
      <c r="OS15">
        <v>633</v>
      </c>
      <c r="OT15">
        <v>595</v>
      </c>
      <c r="OU15">
        <v>91</v>
      </c>
      <c r="OV15">
        <v>0</v>
      </c>
      <c r="OW15">
        <v>0</v>
      </c>
      <c r="OX15">
        <v>0</v>
      </c>
      <c r="OY15">
        <v>86.73</v>
      </c>
      <c r="OZ15" s="106">
        <f t="shared" si="27"/>
        <v>542</v>
      </c>
      <c r="PA15" s="106">
        <v>1067</v>
      </c>
      <c r="PB15" s="27">
        <f t="shared" si="4"/>
        <v>50.796626054358015</v>
      </c>
      <c r="PC15" s="106" t="s">
        <v>2372</v>
      </c>
      <c r="PD15" s="270" t="s">
        <v>2729</v>
      </c>
      <c r="PE15" s="106" t="s">
        <v>2690</v>
      </c>
      <c r="PG15" s="1">
        <v>0.12112268518518519</v>
      </c>
      <c r="PH15" s="1">
        <v>9.3738425925925919E-2</v>
      </c>
      <c r="PI15" s="1">
        <v>1.5000000000000001E-2</v>
      </c>
      <c r="PJ15" s="1">
        <v>1.2372685185185186E-2</v>
      </c>
      <c r="PK15">
        <v>8</v>
      </c>
      <c r="PL15">
        <v>165</v>
      </c>
      <c r="PM15">
        <v>89</v>
      </c>
      <c r="PN15">
        <v>22</v>
      </c>
      <c r="PO15">
        <v>0</v>
      </c>
      <c r="PP15">
        <v>0</v>
      </c>
      <c r="PQ15">
        <v>0</v>
      </c>
      <c r="PR15">
        <v>80.180000000000007</v>
      </c>
      <c r="PS15" s="106">
        <f t="shared" si="28"/>
        <v>143</v>
      </c>
      <c r="PT15" s="106"/>
      <c r="PU15" s="27"/>
      <c r="PV15" s="106" t="s">
        <v>2372</v>
      </c>
      <c r="PW15" s="270" t="s">
        <v>2729</v>
      </c>
      <c r="PX15" s="106" t="s">
        <v>2690</v>
      </c>
      <c r="PZ15" s="1">
        <v>0.36222222222222222</v>
      </c>
      <c r="QA15" s="1">
        <v>0.28287037037037038</v>
      </c>
      <c r="QB15" s="1">
        <v>5.7222222222222223E-2</v>
      </c>
      <c r="QC15" s="1">
        <v>2.2118055555555557E-2</v>
      </c>
      <c r="QD15">
        <v>7</v>
      </c>
      <c r="QE15">
        <v>524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 s="106">
        <f t="shared" si="29"/>
        <v>524</v>
      </c>
      <c r="QM15" s="106"/>
      <c r="QN15" s="27"/>
    </row>
    <row r="16" spans="1:456">
      <c r="A16" s="106" t="s">
        <v>2374</v>
      </c>
      <c r="B16" s="6" t="s">
        <v>2736</v>
      </c>
      <c r="C16" s="106" t="s">
        <v>2690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s="106" t="e">
        <f t="shared" si="5"/>
        <v>#N/A</v>
      </c>
      <c r="R16" s="106"/>
      <c r="S16" s="27"/>
      <c r="T16" s="106" t="s">
        <v>2374</v>
      </c>
      <c r="U16" s="6" t="s">
        <v>2736</v>
      </c>
      <c r="V16" s="106" t="s">
        <v>2690</v>
      </c>
      <c r="X16" s="1">
        <v>0</v>
      </c>
      <c r="Y16" s="1">
        <v>0</v>
      </c>
      <c r="Z16" s="1">
        <v>0</v>
      </c>
      <c r="AA16" s="1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106">
        <f t="shared" si="6"/>
        <v>0</v>
      </c>
      <c r="AK16" s="106"/>
      <c r="AL16" s="27"/>
      <c r="AM16" s="106" t="s">
        <v>2374</v>
      </c>
      <c r="AN16" s="6" t="s">
        <v>2737</v>
      </c>
      <c r="AO16" s="106" t="s">
        <v>2690</v>
      </c>
      <c r="AQ16" s="1">
        <v>0</v>
      </c>
      <c r="AR16" s="1">
        <v>0</v>
      </c>
      <c r="AS16" s="1">
        <v>0</v>
      </c>
      <c r="AT16" s="1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06">
        <f t="shared" si="7"/>
        <v>0</v>
      </c>
      <c r="BD16" s="106"/>
      <c r="BE16" s="27"/>
      <c r="BF16" s="106" t="s">
        <v>2374</v>
      </c>
      <c r="BG16" s="6" t="s">
        <v>2737</v>
      </c>
      <c r="BH16" s="106" t="s">
        <v>2690</v>
      </c>
      <c r="BJ16" s="1">
        <v>0.16952546296296298</v>
      </c>
      <c r="BK16" s="1">
        <v>0.12061342592592593</v>
      </c>
      <c r="BL16" s="1">
        <v>8.2754629629629619E-3</v>
      </c>
      <c r="BM16" s="1">
        <v>4.0625000000000001E-2</v>
      </c>
      <c r="BN16">
        <v>308</v>
      </c>
      <c r="BO16">
        <v>312</v>
      </c>
      <c r="BP16">
        <v>183</v>
      </c>
      <c r="BQ16">
        <v>2</v>
      </c>
      <c r="BR16">
        <v>0</v>
      </c>
      <c r="BS16">
        <v>0</v>
      </c>
      <c r="BT16">
        <v>0</v>
      </c>
      <c r="BU16">
        <v>98.92</v>
      </c>
      <c r="BV16" s="106">
        <f t="shared" si="8"/>
        <v>310</v>
      </c>
      <c r="BW16" s="106">
        <v>320</v>
      </c>
      <c r="BX16" s="27">
        <f t="shared" si="33"/>
        <v>96.875</v>
      </c>
      <c r="BY16" s="106" t="s">
        <v>2374</v>
      </c>
      <c r="BZ16" s="6" t="s">
        <v>2737</v>
      </c>
      <c r="CA16" s="106" t="s">
        <v>2690</v>
      </c>
      <c r="CC16" s="1">
        <v>0.24001157407407406</v>
      </c>
      <c r="CD16" s="1">
        <v>0.20505787037037038</v>
      </c>
      <c r="CE16" s="1">
        <v>1.6111111111111111E-2</v>
      </c>
      <c r="CF16" s="1">
        <v>1.8831018518518518E-2</v>
      </c>
      <c r="CG16">
        <v>474</v>
      </c>
      <c r="CH16">
        <v>331</v>
      </c>
      <c r="CI16">
        <v>265</v>
      </c>
      <c r="CJ16">
        <v>24</v>
      </c>
      <c r="CK16">
        <v>0</v>
      </c>
      <c r="CL16">
        <v>0</v>
      </c>
      <c r="CM16">
        <v>0</v>
      </c>
      <c r="CN16">
        <v>91.7</v>
      </c>
      <c r="CO16" s="106">
        <f t="shared" si="9"/>
        <v>307</v>
      </c>
      <c r="CP16" s="106">
        <v>320</v>
      </c>
      <c r="CQ16" s="27">
        <f t="shared" si="48"/>
        <v>95.9375</v>
      </c>
      <c r="CR16" s="106" t="s">
        <v>2374</v>
      </c>
      <c r="CS16" s="6" t="s">
        <v>2737</v>
      </c>
      <c r="CT16" s="106" t="s">
        <v>2690</v>
      </c>
      <c r="CV16" s="1">
        <v>1.7881944444444443E-2</v>
      </c>
      <c r="CW16" s="1">
        <v>6.1921296296296299E-3</v>
      </c>
      <c r="CX16" s="1">
        <v>1.1678240740740741E-2</v>
      </c>
      <c r="CY16" s="1">
        <v>0</v>
      </c>
      <c r="CZ16">
        <v>12</v>
      </c>
      <c r="DA16">
        <v>21</v>
      </c>
      <c r="DB16">
        <v>180</v>
      </c>
      <c r="DC16">
        <v>11</v>
      </c>
      <c r="DD16">
        <v>0</v>
      </c>
      <c r="DE16">
        <v>0</v>
      </c>
      <c r="DF16">
        <v>0</v>
      </c>
      <c r="DG16">
        <v>94.24</v>
      </c>
      <c r="DH16" s="106">
        <f t="shared" si="10"/>
        <v>10</v>
      </c>
      <c r="DI16" s="106"/>
      <c r="DJ16" s="27"/>
      <c r="DK16" s="106" t="s">
        <v>2374</v>
      </c>
      <c r="DL16" s="6" t="s">
        <v>2737</v>
      </c>
      <c r="DM16" s="106" t="s">
        <v>2690</v>
      </c>
      <c r="DO16" s="1">
        <v>1.7881944444444443E-2</v>
      </c>
      <c r="DP16" s="1">
        <v>6.1921296296296299E-3</v>
      </c>
      <c r="DQ16" s="1">
        <v>1.1678240740740741E-2</v>
      </c>
      <c r="DR16" s="1">
        <v>0</v>
      </c>
      <c r="DS16">
        <v>12</v>
      </c>
      <c r="DT16">
        <v>21</v>
      </c>
      <c r="DU16">
        <v>191</v>
      </c>
      <c r="DV16">
        <v>12</v>
      </c>
      <c r="DW16">
        <v>0</v>
      </c>
      <c r="DX16">
        <v>0</v>
      </c>
      <c r="DY16">
        <v>0</v>
      </c>
      <c r="DZ16">
        <v>94.09</v>
      </c>
      <c r="EA16" s="106">
        <f t="shared" si="11"/>
        <v>9</v>
      </c>
      <c r="EB16" s="106"/>
      <c r="EC16" s="27"/>
      <c r="ED16" s="106" t="s">
        <v>2374</v>
      </c>
      <c r="EE16" s="6" t="s">
        <v>2737</v>
      </c>
      <c r="EF16" s="106" t="s">
        <v>2690</v>
      </c>
      <c r="EH16" s="1">
        <v>2.673611111111111E-3</v>
      </c>
      <c r="EI16" s="1">
        <v>1.0185185185185186E-3</v>
      </c>
      <c r="EJ16" s="1">
        <v>8.564814814814815E-4</v>
      </c>
      <c r="EK16" s="1">
        <v>7.8703703703703705E-4</v>
      </c>
      <c r="EL16">
        <v>1</v>
      </c>
      <c r="EM16">
        <v>3</v>
      </c>
      <c r="EN16">
        <v>14</v>
      </c>
      <c r="EO16">
        <v>0</v>
      </c>
      <c r="EP16">
        <v>0</v>
      </c>
      <c r="EQ16">
        <v>0</v>
      </c>
      <c r="ER16">
        <v>0</v>
      </c>
      <c r="ES16">
        <v>100</v>
      </c>
      <c r="ET16" s="106">
        <f t="shared" si="12"/>
        <v>3</v>
      </c>
      <c r="EU16" s="106"/>
      <c r="EV16" s="27"/>
      <c r="EW16" s="106" t="s">
        <v>2374</v>
      </c>
      <c r="EX16" s="6" t="s">
        <v>2737</v>
      </c>
      <c r="EY16" s="106" t="s">
        <v>2690</v>
      </c>
      <c r="FA16" s="1">
        <v>0</v>
      </c>
      <c r="FB16" s="1">
        <v>0</v>
      </c>
      <c r="FC16" s="1">
        <v>0</v>
      </c>
      <c r="FD16" s="1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 s="106">
        <f t="shared" si="13"/>
        <v>0</v>
      </c>
      <c r="FN16" s="106"/>
      <c r="FO16" s="27"/>
      <c r="FP16" s="106" t="s">
        <v>2374</v>
      </c>
      <c r="FQ16" s="6" t="s">
        <v>2737</v>
      </c>
      <c r="FR16" s="106" t="s">
        <v>2690</v>
      </c>
      <c r="FT16" s="1">
        <v>0</v>
      </c>
      <c r="FU16" s="1">
        <v>0</v>
      </c>
      <c r="FV16" s="1">
        <v>0</v>
      </c>
      <c r="FW16" s="1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 s="106">
        <f t="shared" si="14"/>
        <v>0</v>
      </c>
      <c r="GG16" s="106"/>
      <c r="GH16" s="27"/>
      <c r="GI16" s="106" t="s">
        <v>2374</v>
      </c>
      <c r="GJ16" s="6" t="s">
        <v>2737</v>
      </c>
      <c r="GK16" s="106" t="s">
        <v>2690</v>
      </c>
      <c r="GM16" s="1" t="e">
        <v>#N/A</v>
      </c>
      <c r="GN16" s="1" t="e">
        <v>#N/A</v>
      </c>
      <c r="GO16" s="1" t="e">
        <v>#N/A</v>
      </c>
      <c r="GP16" s="1" t="e">
        <v>#N/A</v>
      </c>
      <c r="GQ16" t="e">
        <v>#N/A</v>
      </c>
      <c r="GR16" t="e">
        <v>#N/A</v>
      </c>
      <c r="GS16" t="e">
        <v>#N/A</v>
      </c>
      <c r="GT16" t="e">
        <v>#N/A</v>
      </c>
      <c r="GU16" t="e">
        <v>#N/A</v>
      </c>
      <c r="GV16" t="e">
        <v>#N/A</v>
      </c>
      <c r="GW16" t="e">
        <v>#N/A</v>
      </c>
      <c r="GX16" t="e">
        <v>#N/A</v>
      </c>
      <c r="GY16" s="106" t="e">
        <f t="shared" si="15"/>
        <v>#N/A</v>
      </c>
      <c r="GZ16" s="106"/>
      <c r="HA16" s="27"/>
      <c r="HB16" s="106" t="s">
        <v>2374</v>
      </c>
      <c r="HC16" s="6" t="s">
        <v>2737</v>
      </c>
      <c r="HD16" s="106" t="s">
        <v>2690</v>
      </c>
      <c r="HF16" s="1" t="e">
        <v>#N/A</v>
      </c>
      <c r="HG16" s="1" t="e">
        <v>#N/A</v>
      </c>
      <c r="HH16" s="1" t="e">
        <v>#N/A</v>
      </c>
      <c r="HI16" s="1" t="e">
        <v>#N/A</v>
      </c>
      <c r="HJ16" t="e">
        <v>#N/A</v>
      </c>
      <c r="HK16" t="e">
        <v>#N/A</v>
      </c>
      <c r="HL16" t="e">
        <v>#N/A</v>
      </c>
      <c r="HM16" t="e">
        <v>#N/A</v>
      </c>
      <c r="HN16" t="e">
        <v>#N/A</v>
      </c>
      <c r="HO16" t="e">
        <v>#N/A</v>
      </c>
      <c r="HP16" t="e">
        <v>#N/A</v>
      </c>
      <c r="HQ16" t="e">
        <v>#N/A</v>
      </c>
      <c r="HR16" s="106" t="e">
        <f t="shared" si="16"/>
        <v>#N/A</v>
      </c>
      <c r="HS16" s="106"/>
      <c r="HT16" s="27"/>
      <c r="HU16" s="106" t="s">
        <v>2374</v>
      </c>
      <c r="HV16" s="6" t="s">
        <v>2737</v>
      </c>
      <c r="HW16" s="106" t="s">
        <v>2690</v>
      </c>
      <c r="HY16" s="1" t="e">
        <v>#N/A</v>
      </c>
      <c r="HZ16" s="1"/>
      <c r="IA16" s="1" t="e">
        <v>#N/A</v>
      </c>
      <c r="IB16" s="1" t="e">
        <v>#N/A</v>
      </c>
      <c r="IC16" t="e">
        <v>#N/A</v>
      </c>
      <c r="ID16" t="e">
        <v>#N/A</v>
      </c>
      <c r="IE16" t="e">
        <v>#N/A</v>
      </c>
      <c r="IF16" t="e">
        <v>#N/A</v>
      </c>
      <c r="IG16" t="e">
        <v>#N/A</v>
      </c>
      <c r="IH16" t="e">
        <v>#N/A</v>
      </c>
      <c r="II16" t="e">
        <v>#N/A</v>
      </c>
      <c r="IJ16" t="e">
        <v>#N/A</v>
      </c>
      <c r="IK16" s="106" t="e">
        <f t="shared" si="17"/>
        <v>#N/A</v>
      </c>
      <c r="IL16" s="106"/>
      <c r="IM16" s="27"/>
      <c r="IN16" s="106" t="s">
        <v>2374</v>
      </c>
      <c r="IO16" s="6" t="s">
        <v>2737</v>
      </c>
      <c r="IP16" s="106" t="s">
        <v>2690</v>
      </c>
      <c r="IR16" s="1" t="e">
        <v>#N/A</v>
      </c>
      <c r="IS16" s="1"/>
      <c r="IT16" s="1" t="e">
        <v>#N/A</v>
      </c>
      <c r="IU16" s="1" t="e">
        <v>#N/A</v>
      </c>
      <c r="IV16" t="e">
        <v>#N/A</v>
      </c>
      <c r="IW16" t="e">
        <v>#N/A</v>
      </c>
      <c r="IX16" t="e">
        <v>#N/A</v>
      </c>
      <c r="IY16" t="e">
        <v>#N/A</v>
      </c>
      <c r="IZ16" t="e">
        <v>#N/A</v>
      </c>
      <c r="JA16" t="e">
        <v>#N/A</v>
      </c>
      <c r="JB16" t="e">
        <v>#N/A</v>
      </c>
      <c r="JC16" t="e">
        <v>#N/A</v>
      </c>
      <c r="JD16" s="106" t="e">
        <f t="shared" si="18"/>
        <v>#N/A</v>
      </c>
      <c r="JE16" s="106"/>
      <c r="JF16" s="27"/>
      <c r="JG16" s="106" t="s">
        <v>2374</v>
      </c>
      <c r="JH16" s="6" t="s">
        <v>2884</v>
      </c>
      <c r="JI16" s="106" t="s">
        <v>2690</v>
      </c>
      <c r="JK16" s="1" t="e">
        <v>#N/A</v>
      </c>
      <c r="JL16" s="1"/>
      <c r="JM16" s="1" t="e">
        <v>#N/A</v>
      </c>
      <c r="JN16" s="1" t="e">
        <v>#N/A</v>
      </c>
      <c r="JO16" t="e">
        <v>#N/A</v>
      </c>
      <c r="JP16" t="e">
        <v>#N/A</v>
      </c>
      <c r="JQ16" t="e">
        <v>#N/A</v>
      </c>
      <c r="JR16" t="e">
        <v>#N/A</v>
      </c>
      <c r="JS16" t="e">
        <v>#N/A</v>
      </c>
      <c r="JT16" t="e">
        <v>#N/A</v>
      </c>
      <c r="JU16" t="e">
        <v>#N/A</v>
      </c>
      <c r="JV16" t="e">
        <v>#N/A</v>
      </c>
      <c r="JW16" s="106" t="e">
        <f t="shared" si="19"/>
        <v>#N/A</v>
      </c>
      <c r="JX16" s="106"/>
      <c r="JY16" s="27"/>
      <c r="JZ16" s="106" t="s">
        <v>2374</v>
      </c>
      <c r="KA16" s="270" t="s">
        <v>2729</v>
      </c>
      <c r="KB16" s="106" t="s">
        <v>2690</v>
      </c>
      <c r="KD16" s="1" t="e">
        <v>#N/A</v>
      </c>
      <c r="KE16" s="1" t="e">
        <v>#N/A</v>
      </c>
      <c r="KF16" s="1" t="e">
        <v>#N/A</v>
      </c>
      <c r="KG16" s="1" t="e">
        <v>#N/A</v>
      </c>
      <c r="KH16" t="e">
        <v>#N/A</v>
      </c>
      <c r="KI16" t="e">
        <v>#N/A</v>
      </c>
      <c r="KJ16" t="e">
        <v>#N/A</v>
      </c>
      <c r="KK16" t="e">
        <v>#N/A</v>
      </c>
      <c r="KL16" t="e">
        <v>#N/A</v>
      </c>
      <c r="KM16" t="e">
        <v>#N/A</v>
      </c>
      <c r="KN16" t="e">
        <v>#N/A</v>
      </c>
      <c r="KO16" t="e">
        <v>#N/A</v>
      </c>
      <c r="KP16" s="106" t="e">
        <f t="shared" si="20"/>
        <v>#N/A</v>
      </c>
      <c r="KQ16" s="106"/>
      <c r="KR16" s="27"/>
      <c r="KS16" s="106" t="s">
        <v>2374</v>
      </c>
      <c r="KT16" s="270" t="s">
        <v>2729</v>
      </c>
      <c r="KU16" s="106" t="s">
        <v>2690</v>
      </c>
      <c r="KW16" s="1" t="e">
        <v>#N/A</v>
      </c>
      <c r="KX16" s="1"/>
      <c r="KY16" s="1" t="e">
        <v>#N/A</v>
      </c>
      <c r="KZ16" s="1" t="e">
        <v>#N/A</v>
      </c>
      <c r="LA16" t="e">
        <v>#N/A</v>
      </c>
      <c r="LB16" t="e">
        <v>#N/A</v>
      </c>
      <c r="LC16" t="e">
        <v>#N/A</v>
      </c>
      <c r="LD16" t="e">
        <v>#N/A</v>
      </c>
      <c r="LE16" t="e">
        <v>#N/A</v>
      </c>
      <c r="LF16" t="e">
        <v>#N/A</v>
      </c>
      <c r="LG16" t="e">
        <v>#N/A</v>
      </c>
      <c r="LH16" t="e">
        <v>#N/A</v>
      </c>
      <c r="LI16" s="106" t="e">
        <f t="shared" si="22"/>
        <v>#N/A</v>
      </c>
      <c r="LJ16" s="106"/>
      <c r="LK16" s="27"/>
      <c r="LL16" s="106" t="s">
        <v>2374</v>
      </c>
      <c r="LM16" s="270" t="s">
        <v>2729</v>
      </c>
      <c r="LN16" s="106" t="s">
        <v>2690</v>
      </c>
      <c r="LP16" s="1" t="e">
        <v>#N/A</v>
      </c>
      <c r="LQ16" s="1" t="e">
        <v>#N/A</v>
      </c>
      <c r="LR16" s="1" t="e">
        <v>#N/A</v>
      </c>
      <c r="LS16" s="1" t="e">
        <v>#N/A</v>
      </c>
      <c r="LT16" t="e">
        <v>#N/A</v>
      </c>
      <c r="LU16" t="e">
        <v>#N/A</v>
      </c>
      <c r="LV16" t="e">
        <v>#N/A</v>
      </c>
      <c r="LW16" t="e">
        <v>#N/A</v>
      </c>
      <c r="LX16" t="e">
        <v>#N/A</v>
      </c>
      <c r="LY16" t="e">
        <v>#N/A</v>
      </c>
      <c r="LZ16" t="e">
        <v>#N/A</v>
      </c>
      <c r="MA16" t="e">
        <v>#N/A</v>
      </c>
      <c r="MB16" s="106" t="e">
        <f t="shared" si="23"/>
        <v>#N/A</v>
      </c>
      <c r="MC16" s="106">
        <v>1067</v>
      </c>
      <c r="MD16" s="27"/>
      <c r="ME16" s="106" t="s">
        <v>2374</v>
      </c>
      <c r="MF16" s="270" t="s">
        <v>2729</v>
      </c>
      <c r="MG16" s="106" t="s">
        <v>2690</v>
      </c>
      <c r="MI16" s="1" t="e">
        <v>#N/A</v>
      </c>
      <c r="MJ16" s="1" t="e">
        <v>#N/A</v>
      </c>
      <c r="MK16" s="1" t="e">
        <v>#N/A</v>
      </c>
      <c r="ML16" s="1" t="e">
        <v>#N/A</v>
      </c>
      <c r="MM16" t="e">
        <v>#N/A</v>
      </c>
      <c r="MN16" t="e">
        <v>#N/A</v>
      </c>
      <c r="MO16" t="e">
        <v>#N/A</v>
      </c>
      <c r="MP16" t="e">
        <v>#N/A</v>
      </c>
      <c r="MQ16" t="e">
        <v>#N/A</v>
      </c>
      <c r="MR16" t="e">
        <v>#N/A</v>
      </c>
      <c r="MS16" t="e">
        <v>#N/A</v>
      </c>
      <c r="MT16" t="e">
        <v>#N/A</v>
      </c>
      <c r="MU16" s="106" t="e">
        <f t="shared" si="24"/>
        <v>#N/A</v>
      </c>
      <c r="MV16" s="106">
        <v>1067</v>
      </c>
      <c r="MW16" s="27"/>
      <c r="MX16" s="106" t="s">
        <v>2374</v>
      </c>
      <c r="MY16" s="270" t="s">
        <v>2729</v>
      </c>
      <c r="MZ16" s="106" t="s">
        <v>2690</v>
      </c>
      <c r="NB16" s="1" t="e">
        <v>#N/A</v>
      </c>
      <c r="NC16" s="1" t="e">
        <v>#N/A</v>
      </c>
      <c r="ND16" s="1" t="e">
        <v>#N/A</v>
      </c>
      <c r="NE16" s="1" t="e">
        <v>#N/A</v>
      </c>
      <c r="NF16" t="e">
        <v>#N/A</v>
      </c>
      <c r="NG16" t="e">
        <v>#N/A</v>
      </c>
      <c r="NH16" t="e">
        <v>#N/A</v>
      </c>
      <c r="NI16" t="e">
        <v>#N/A</v>
      </c>
      <c r="NJ16" t="e">
        <v>#N/A</v>
      </c>
      <c r="NK16" t="e">
        <v>#N/A</v>
      </c>
      <c r="NL16" t="e">
        <v>#N/A</v>
      </c>
      <c r="NM16" t="e">
        <v>#N/A</v>
      </c>
      <c r="NN16" s="106" t="e">
        <f t="shared" si="25"/>
        <v>#N/A</v>
      </c>
      <c r="NO16" s="106">
        <v>1067</v>
      </c>
      <c r="NP16" s="27" t="e">
        <f t="shared" si="2"/>
        <v>#N/A</v>
      </c>
      <c r="NQ16" s="106" t="s">
        <v>2374</v>
      </c>
      <c r="NR16" s="270" t="s">
        <v>2729</v>
      </c>
      <c r="NS16" s="106" t="s">
        <v>2690</v>
      </c>
      <c r="NU16" s="1" t="e">
        <v>#N/A</v>
      </c>
      <c r="NV16" s="1" t="e">
        <v>#N/A</v>
      </c>
      <c r="NW16" s="1" t="e">
        <v>#N/A</v>
      </c>
      <c r="NX16" s="1" t="e">
        <v>#N/A</v>
      </c>
      <c r="NY16" t="e">
        <v>#N/A</v>
      </c>
      <c r="NZ16" t="e">
        <v>#N/A</v>
      </c>
      <c r="OA16" t="e">
        <v>#N/A</v>
      </c>
      <c r="OB16" t="e">
        <v>#N/A</v>
      </c>
      <c r="OC16" t="e">
        <v>#N/A</v>
      </c>
      <c r="OD16" t="e">
        <v>#N/A</v>
      </c>
      <c r="OE16" t="e">
        <v>#N/A</v>
      </c>
      <c r="OF16" t="e">
        <v>#N/A</v>
      </c>
      <c r="OG16" s="106" t="e">
        <f t="shared" si="26"/>
        <v>#N/A</v>
      </c>
      <c r="OH16" s="106">
        <v>1067</v>
      </c>
      <c r="OI16" s="27" t="e">
        <f t="shared" si="3"/>
        <v>#N/A</v>
      </c>
      <c r="OJ16" s="106" t="s">
        <v>2374</v>
      </c>
      <c r="OK16" s="270" t="s">
        <v>2729</v>
      </c>
      <c r="OL16" s="106" t="s">
        <v>2690</v>
      </c>
      <c r="ON16" s="1" t="e">
        <v>#N/A</v>
      </c>
      <c r="OO16" s="1" t="e">
        <v>#N/A</v>
      </c>
      <c r="OP16" s="1" t="e">
        <v>#N/A</v>
      </c>
      <c r="OQ16" s="1" t="e">
        <v>#N/A</v>
      </c>
      <c r="OR16" t="e">
        <v>#N/A</v>
      </c>
      <c r="OS16" t="e">
        <v>#N/A</v>
      </c>
      <c r="OT16" t="e">
        <v>#N/A</v>
      </c>
      <c r="OU16" t="e">
        <v>#N/A</v>
      </c>
      <c r="OV16" t="e">
        <v>#N/A</v>
      </c>
      <c r="OW16" t="e">
        <v>#N/A</v>
      </c>
      <c r="OX16" t="e">
        <v>#N/A</v>
      </c>
      <c r="OY16" t="e">
        <v>#N/A</v>
      </c>
      <c r="OZ16" s="106" t="e">
        <f t="shared" si="27"/>
        <v>#N/A</v>
      </c>
      <c r="PA16" s="106"/>
      <c r="PB16" s="27"/>
      <c r="PC16" s="106" t="s">
        <v>2374</v>
      </c>
      <c r="PD16" s="270" t="s">
        <v>2729</v>
      </c>
      <c r="PE16" s="106" t="s">
        <v>2690</v>
      </c>
      <c r="PG16" s="1" t="e">
        <v>#N/A</v>
      </c>
      <c r="PH16" s="1" t="e">
        <v>#N/A</v>
      </c>
      <c r="PI16" s="1" t="e">
        <v>#N/A</v>
      </c>
      <c r="PJ16" s="1" t="e">
        <v>#N/A</v>
      </c>
      <c r="PK16" t="e">
        <v>#N/A</v>
      </c>
      <c r="PL16" t="e">
        <v>#N/A</v>
      </c>
      <c r="PM16" t="e">
        <v>#N/A</v>
      </c>
      <c r="PN16" t="e">
        <v>#N/A</v>
      </c>
      <c r="PO16" t="e">
        <v>#N/A</v>
      </c>
      <c r="PP16" t="e">
        <v>#N/A</v>
      </c>
      <c r="PQ16" t="e">
        <v>#N/A</v>
      </c>
      <c r="PR16" t="e">
        <v>#N/A</v>
      </c>
      <c r="PS16" s="106" t="e">
        <f t="shared" si="28"/>
        <v>#N/A</v>
      </c>
      <c r="PT16" s="106"/>
      <c r="PU16" s="27"/>
      <c r="PV16" s="106" t="s">
        <v>2374</v>
      </c>
      <c r="PW16" s="270" t="s">
        <v>2729</v>
      </c>
      <c r="PX16" s="106" t="s">
        <v>2690</v>
      </c>
      <c r="PZ16" s="1" t="e">
        <v>#N/A</v>
      </c>
      <c r="QA16" s="1" t="e">
        <v>#N/A</v>
      </c>
      <c r="QB16" s="1" t="e">
        <v>#N/A</v>
      </c>
      <c r="QC16" s="1" t="e">
        <v>#N/A</v>
      </c>
      <c r="QD16" t="e">
        <v>#N/A</v>
      </c>
      <c r="QE16" t="e">
        <v>#N/A</v>
      </c>
      <c r="QF16" t="e">
        <v>#N/A</v>
      </c>
      <c r="QG16" t="e">
        <v>#N/A</v>
      </c>
      <c r="QH16" t="e">
        <v>#N/A</v>
      </c>
      <c r="QI16" t="e">
        <v>#N/A</v>
      </c>
      <c r="QJ16" t="e">
        <v>#N/A</v>
      </c>
      <c r="QK16" t="e">
        <v>#N/A</v>
      </c>
      <c r="QL16" s="106" t="e">
        <f t="shared" si="29"/>
        <v>#N/A</v>
      </c>
      <c r="QM16" s="106"/>
      <c r="QN16" s="27"/>
    </row>
    <row r="17" spans="1:456">
      <c r="A17" s="106" t="s">
        <v>1269</v>
      </c>
      <c r="B17" s="6" t="s">
        <v>2736</v>
      </c>
      <c r="C17" s="106" t="s">
        <v>2690</v>
      </c>
      <c r="E17" s="1">
        <v>0.45747685185185188</v>
      </c>
      <c r="F17" s="1">
        <v>0.35116898148148151</v>
      </c>
      <c r="G17" s="1">
        <v>5.1655092592592593E-2</v>
      </c>
      <c r="H17" s="1">
        <v>5.4629629629629632E-2</v>
      </c>
      <c r="I17">
        <v>66</v>
      </c>
      <c r="J17">
        <v>527</v>
      </c>
      <c r="K17">
        <v>418</v>
      </c>
      <c r="L17">
        <v>22</v>
      </c>
      <c r="M17">
        <v>0</v>
      </c>
      <c r="N17">
        <v>0</v>
      </c>
      <c r="O17">
        <v>0</v>
      </c>
      <c r="P17">
        <v>95</v>
      </c>
      <c r="Q17" s="106">
        <f t="shared" si="5"/>
        <v>505</v>
      </c>
      <c r="R17" s="106">
        <v>524</v>
      </c>
      <c r="S17" s="27">
        <f t="shared" si="30"/>
        <v>96.374045801526719</v>
      </c>
      <c r="T17" s="106" t="s">
        <v>1269</v>
      </c>
      <c r="U17" s="6" t="s">
        <v>2736</v>
      </c>
      <c r="V17" s="106" t="s">
        <v>2690</v>
      </c>
      <c r="X17" s="1">
        <v>0.42336805555555551</v>
      </c>
      <c r="Y17" s="1">
        <v>0.30630787037037038</v>
      </c>
      <c r="Z17" s="1">
        <v>7.0289351851851853E-2</v>
      </c>
      <c r="AA17" s="1">
        <v>4.6747685185185184E-2</v>
      </c>
      <c r="AB17">
        <v>86</v>
      </c>
      <c r="AC17">
        <v>448</v>
      </c>
      <c r="AD17">
        <v>566</v>
      </c>
      <c r="AE17">
        <v>17</v>
      </c>
      <c r="AF17">
        <v>0</v>
      </c>
      <c r="AG17">
        <v>0</v>
      </c>
      <c r="AH17">
        <v>0</v>
      </c>
      <c r="AI17">
        <v>97.08</v>
      </c>
      <c r="AJ17" s="106">
        <f t="shared" si="6"/>
        <v>431</v>
      </c>
      <c r="AK17" s="106">
        <v>433</v>
      </c>
      <c r="AL17" s="27">
        <f t="shared" ref="AL17:AL20" si="58">AJ17/AK17*100</f>
        <v>99.53810623556582</v>
      </c>
      <c r="AM17" s="106" t="s">
        <v>1269</v>
      </c>
      <c r="AN17" s="6" t="s">
        <v>2737</v>
      </c>
      <c r="AO17" s="106" t="s">
        <v>2690</v>
      </c>
      <c r="AQ17" s="1">
        <v>0.12420138888888889</v>
      </c>
      <c r="AR17" s="1">
        <v>8.4155092592592587E-2</v>
      </c>
      <c r="AS17" s="1">
        <v>2.9988425925925922E-2</v>
      </c>
      <c r="AT17" s="1">
        <v>1.0046296296296296E-2</v>
      </c>
      <c r="AU17">
        <v>23</v>
      </c>
      <c r="AV17">
        <v>93</v>
      </c>
      <c r="AW17">
        <v>602</v>
      </c>
      <c r="AX17">
        <v>29</v>
      </c>
      <c r="AY17">
        <v>0</v>
      </c>
      <c r="AZ17">
        <v>0</v>
      </c>
      <c r="BA17">
        <v>0</v>
      </c>
      <c r="BB17">
        <v>95.4</v>
      </c>
      <c r="BC17" s="106">
        <f t="shared" si="7"/>
        <v>64</v>
      </c>
      <c r="BD17" s="106">
        <v>80</v>
      </c>
      <c r="BE17" s="27">
        <f t="shared" ref="BE17:BE20" si="59">BC17/BD17*100</f>
        <v>80</v>
      </c>
      <c r="BF17" s="106" t="s">
        <v>1269</v>
      </c>
      <c r="BG17" s="6" t="s">
        <v>2736</v>
      </c>
      <c r="BH17" s="106" t="s">
        <v>2690</v>
      </c>
      <c r="BJ17" s="1">
        <v>0.47288194444444448</v>
      </c>
      <c r="BK17" s="1">
        <v>0.35092592592592592</v>
      </c>
      <c r="BL17" s="1">
        <v>8.8877314814814812E-2</v>
      </c>
      <c r="BM17" s="1">
        <v>3.3055555555555553E-2</v>
      </c>
      <c r="BN17">
        <v>71</v>
      </c>
      <c r="BO17">
        <v>515</v>
      </c>
      <c r="BP17">
        <v>215</v>
      </c>
      <c r="BQ17">
        <v>4</v>
      </c>
      <c r="BR17">
        <v>0</v>
      </c>
      <c r="BS17">
        <v>0</v>
      </c>
      <c r="BT17">
        <v>0</v>
      </c>
      <c r="BU17">
        <v>98.17</v>
      </c>
      <c r="BV17" s="106">
        <f t="shared" si="8"/>
        <v>511</v>
      </c>
      <c r="BW17" s="106">
        <v>524</v>
      </c>
      <c r="BX17" s="27">
        <f t="shared" ref="BX17:BX22" si="60">BV17/BW17*100</f>
        <v>97.51908396946564</v>
      </c>
      <c r="BY17" s="106" t="s">
        <v>1269</v>
      </c>
      <c r="BZ17" s="6" t="s">
        <v>2736</v>
      </c>
      <c r="CA17" s="106" t="s">
        <v>2690</v>
      </c>
      <c r="CC17" s="1">
        <v>0.50387731481481479</v>
      </c>
      <c r="CD17" s="1">
        <v>0.35971064814814818</v>
      </c>
      <c r="CE17" s="1">
        <v>0.10987268518518518</v>
      </c>
      <c r="CF17" s="1">
        <v>3.4282407407407407E-2</v>
      </c>
      <c r="CG17">
        <v>95</v>
      </c>
      <c r="CH17">
        <v>543</v>
      </c>
      <c r="CI17">
        <v>630</v>
      </c>
      <c r="CJ17">
        <v>40</v>
      </c>
      <c r="CK17">
        <v>0</v>
      </c>
      <c r="CL17">
        <v>0</v>
      </c>
      <c r="CM17">
        <v>0</v>
      </c>
      <c r="CN17">
        <v>94.03</v>
      </c>
      <c r="CO17" s="106">
        <f t="shared" si="9"/>
        <v>503</v>
      </c>
      <c r="CP17" s="106">
        <v>524</v>
      </c>
      <c r="CQ17" s="27">
        <f t="shared" ref="CQ17:CQ22" si="61">CO17/CP17*100</f>
        <v>95.992366412213741</v>
      </c>
      <c r="CR17" s="106" t="s">
        <v>1269</v>
      </c>
      <c r="CS17" s="6" t="s">
        <v>2736</v>
      </c>
      <c r="CT17" s="106" t="s">
        <v>2690</v>
      </c>
      <c r="CV17" s="1">
        <v>0.41238425925925926</v>
      </c>
      <c r="CW17" s="1">
        <v>0.29423611111111109</v>
      </c>
      <c r="CX17" s="1">
        <v>7.2430555555555554E-2</v>
      </c>
      <c r="CY17" s="1">
        <v>4.5694444444444447E-2</v>
      </c>
      <c r="CZ17">
        <v>47</v>
      </c>
      <c r="DA17">
        <v>442</v>
      </c>
      <c r="DB17">
        <v>400</v>
      </c>
      <c r="DC17">
        <v>21</v>
      </c>
      <c r="DD17">
        <v>0</v>
      </c>
      <c r="DE17">
        <v>0</v>
      </c>
      <c r="DF17">
        <v>0</v>
      </c>
      <c r="DG17">
        <v>95.01</v>
      </c>
      <c r="DH17" s="106">
        <f t="shared" si="10"/>
        <v>421</v>
      </c>
      <c r="DI17" s="106">
        <v>524</v>
      </c>
      <c r="DJ17" s="27">
        <f t="shared" ref="DJ17:DJ20" si="62">DH17/DI17*100</f>
        <v>80.343511450381683</v>
      </c>
      <c r="DK17" s="106" t="s">
        <v>1269</v>
      </c>
      <c r="DL17" s="6" t="s">
        <v>2736</v>
      </c>
      <c r="DM17" s="106" t="s">
        <v>2690</v>
      </c>
      <c r="DO17" s="1">
        <v>0.70370370370370372</v>
      </c>
      <c r="DP17" s="1">
        <v>0.42708333333333331</v>
      </c>
      <c r="DQ17" s="1">
        <v>0.21675925925925923</v>
      </c>
      <c r="DR17" s="1">
        <v>5.9849537037037041E-2</v>
      </c>
      <c r="DS17">
        <v>72</v>
      </c>
      <c r="DT17">
        <v>659</v>
      </c>
      <c r="DU17">
        <v>481</v>
      </c>
      <c r="DV17">
        <v>27</v>
      </c>
      <c r="DW17">
        <v>0</v>
      </c>
      <c r="DX17">
        <v>0</v>
      </c>
      <c r="DY17">
        <v>0</v>
      </c>
      <c r="DZ17">
        <v>94.69</v>
      </c>
      <c r="EA17" s="106">
        <f t="shared" si="11"/>
        <v>632</v>
      </c>
      <c r="EB17" s="106">
        <v>524</v>
      </c>
      <c r="EC17" s="27">
        <f t="shared" si="36"/>
        <v>120.61068702290076</v>
      </c>
      <c r="ED17" s="106" t="s">
        <v>1269</v>
      </c>
      <c r="EE17" s="6" t="s">
        <v>2736</v>
      </c>
      <c r="EF17" s="106" t="s">
        <v>2690</v>
      </c>
      <c r="EH17" s="1">
        <v>0.45109953703703703</v>
      </c>
      <c r="EI17" s="1">
        <v>0.3818981481481481</v>
      </c>
      <c r="EJ17" s="1">
        <v>4.2928240740740746E-2</v>
      </c>
      <c r="EK17" s="1">
        <v>2.6273148148148153E-2</v>
      </c>
      <c r="EL17">
        <v>89</v>
      </c>
      <c r="EM17">
        <v>560</v>
      </c>
      <c r="EN17">
        <v>863</v>
      </c>
      <c r="EO17">
        <v>54</v>
      </c>
      <c r="EP17">
        <v>0</v>
      </c>
      <c r="EQ17">
        <v>0</v>
      </c>
      <c r="ER17">
        <v>0</v>
      </c>
      <c r="ES17">
        <v>94.11</v>
      </c>
      <c r="ET17" s="106">
        <f t="shared" si="12"/>
        <v>506</v>
      </c>
      <c r="EU17" s="106">
        <v>524</v>
      </c>
      <c r="EV17" s="27">
        <f t="shared" ref="EV17:EV20" si="63">ET17/EU17*100</f>
        <v>96.564885496183209</v>
      </c>
      <c r="EW17" s="106" t="s">
        <v>1269</v>
      </c>
      <c r="EX17" s="6" t="s">
        <v>2736</v>
      </c>
      <c r="EY17" s="106" t="s">
        <v>2690</v>
      </c>
      <c r="FA17" s="1">
        <v>0</v>
      </c>
      <c r="FB17" s="1">
        <v>0</v>
      </c>
      <c r="FC17" s="1">
        <v>0</v>
      </c>
      <c r="FD17" s="1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 s="106">
        <f t="shared" si="13"/>
        <v>0</v>
      </c>
      <c r="FN17" s="106"/>
      <c r="FO17" s="27"/>
      <c r="FP17" s="106" t="s">
        <v>1269</v>
      </c>
      <c r="FQ17" s="6" t="s">
        <v>2736</v>
      </c>
      <c r="FR17" s="106" t="s">
        <v>2690</v>
      </c>
      <c r="FT17" s="1">
        <v>0.55623842592592598</v>
      </c>
      <c r="FU17" s="1">
        <v>0.36704861111111109</v>
      </c>
      <c r="FV17" s="1">
        <v>9.4537037037037031E-2</v>
      </c>
      <c r="FW17" s="1">
        <v>9.46412037037037E-2</v>
      </c>
      <c r="FX17">
        <v>64</v>
      </c>
      <c r="FY17">
        <v>525</v>
      </c>
      <c r="FZ17">
        <v>328</v>
      </c>
      <c r="GA17">
        <v>18</v>
      </c>
      <c r="GB17">
        <v>0</v>
      </c>
      <c r="GC17">
        <v>0</v>
      </c>
      <c r="GD17">
        <v>0</v>
      </c>
      <c r="GE17">
        <v>94.8</v>
      </c>
      <c r="GF17" s="106">
        <f t="shared" si="14"/>
        <v>507</v>
      </c>
      <c r="GG17" s="106">
        <v>524</v>
      </c>
      <c r="GH17" s="27">
        <f t="shared" ref="GH17:GH20" si="64">GF17/GG17*100</f>
        <v>96.755725190839698</v>
      </c>
      <c r="GI17" s="106" t="s">
        <v>1269</v>
      </c>
      <c r="GJ17" s="6" t="s">
        <v>2736</v>
      </c>
      <c r="GK17" s="106" t="s">
        <v>2690</v>
      </c>
      <c r="GM17" s="1">
        <v>0.3628703703703704</v>
      </c>
      <c r="GN17" s="1">
        <v>0.22708333333333333</v>
      </c>
      <c r="GO17" s="1">
        <v>6.9652777777777772E-2</v>
      </c>
      <c r="GP17" s="1">
        <v>6.6122685185185187E-2</v>
      </c>
      <c r="GQ17">
        <v>72</v>
      </c>
      <c r="GR17">
        <v>455</v>
      </c>
      <c r="GS17">
        <v>626</v>
      </c>
      <c r="GT17">
        <v>41</v>
      </c>
      <c r="GU17">
        <v>0</v>
      </c>
      <c r="GV17">
        <v>0</v>
      </c>
      <c r="GW17">
        <v>0</v>
      </c>
      <c r="GX17">
        <v>93.85</v>
      </c>
      <c r="GY17" s="106">
        <f t="shared" si="15"/>
        <v>414</v>
      </c>
      <c r="GZ17" s="106">
        <v>524</v>
      </c>
      <c r="HA17" s="27">
        <f t="shared" ref="HA17:HA20" si="65">GY17/GZ17*100</f>
        <v>79.007633587786259</v>
      </c>
      <c r="HB17" s="106" t="s">
        <v>1269</v>
      </c>
      <c r="HC17" s="6" t="s">
        <v>2736</v>
      </c>
      <c r="HD17" s="106" t="s">
        <v>2690</v>
      </c>
      <c r="HF17" s="1">
        <v>0.50848379629629636</v>
      </c>
      <c r="HG17" s="1">
        <v>0.35873842592592592</v>
      </c>
      <c r="HH17" s="1">
        <v>7.6053240740740741E-2</v>
      </c>
      <c r="HI17" s="1">
        <v>7.3680555555555555E-2</v>
      </c>
      <c r="HJ17">
        <v>99</v>
      </c>
      <c r="HK17">
        <v>647</v>
      </c>
      <c r="HL17">
        <v>626</v>
      </c>
      <c r="HM17">
        <v>41</v>
      </c>
      <c r="HN17">
        <v>0</v>
      </c>
      <c r="HO17">
        <v>0</v>
      </c>
      <c r="HP17">
        <v>0</v>
      </c>
      <c r="HQ17">
        <v>93.85</v>
      </c>
      <c r="HR17" s="106">
        <f t="shared" si="16"/>
        <v>606</v>
      </c>
      <c r="HS17" s="106">
        <v>524</v>
      </c>
      <c r="HT17" s="27">
        <f t="shared" ref="HT17:HT20" si="66">HR17/HS17*100</f>
        <v>115.64885496183206</v>
      </c>
      <c r="HU17" s="106" t="s">
        <v>1269</v>
      </c>
      <c r="HV17" s="6" t="s">
        <v>2736</v>
      </c>
      <c r="HW17" s="106" t="s">
        <v>2690</v>
      </c>
      <c r="HY17" s="1">
        <v>0.47137731481481482</v>
      </c>
      <c r="HZ17" s="1">
        <v>0.26990740740740743</v>
      </c>
      <c r="IA17" s="1">
        <v>0.15453703703703703</v>
      </c>
      <c r="IB17" s="1">
        <v>4.6921296296296294E-2</v>
      </c>
      <c r="IC17">
        <v>92</v>
      </c>
      <c r="ID17">
        <v>403</v>
      </c>
      <c r="IE17">
        <v>176</v>
      </c>
      <c r="IF17">
        <v>16</v>
      </c>
      <c r="IG17">
        <v>0</v>
      </c>
      <c r="IH17">
        <v>0</v>
      </c>
      <c r="II17">
        <v>0</v>
      </c>
      <c r="IJ17">
        <v>91.67</v>
      </c>
      <c r="IK17" s="106">
        <f t="shared" si="17"/>
        <v>387</v>
      </c>
      <c r="IL17" s="106">
        <v>422</v>
      </c>
      <c r="IM17" s="27">
        <f t="shared" ref="IM17:IM20" si="67">IK17/IL17*100</f>
        <v>91.706161137440759</v>
      </c>
      <c r="IN17" s="106" t="s">
        <v>1269</v>
      </c>
      <c r="IO17" s="6" t="s">
        <v>2736</v>
      </c>
      <c r="IP17" s="106" t="s">
        <v>2690</v>
      </c>
      <c r="IR17" s="1">
        <v>0.2832986111111111</v>
      </c>
      <c r="IS17" s="1">
        <v>0.19827546296296297</v>
      </c>
      <c r="IT17" s="1">
        <v>4.6944444444444448E-2</v>
      </c>
      <c r="IU17" s="1">
        <v>3.8067129629629631E-2</v>
      </c>
      <c r="IV17">
        <v>55</v>
      </c>
      <c r="IW17">
        <v>349</v>
      </c>
      <c r="IX17">
        <v>563</v>
      </c>
      <c r="IY17">
        <v>39</v>
      </c>
      <c r="IZ17">
        <v>0</v>
      </c>
      <c r="JA17">
        <v>0</v>
      </c>
      <c r="JB17">
        <v>0</v>
      </c>
      <c r="JC17">
        <v>93.52</v>
      </c>
      <c r="JD17" s="106">
        <f t="shared" si="18"/>
        <v>310</v>
      </c>
      <c r="JE17" s="106">
        <v>262</v>
      </c>
      <c r="JF17" s="27">
        <f t="shared" ref="JF17:JF20" si="68">JD17/JE17*100</f>
        <v>118.32061068702291</v>
      </c>
      <c r="JG17" s="106" t="s">
        <v>1269</v>
      </c>
      <c r="JH17" s="6" t="s">
        <v>2884</v>
      </c>
      <c r="JI17" s="106" t="s">
        <v>2690</v>
      </c>
      <c r="JK17" s="1">
        <v>0.19572916666666665</v>
      </c>
      <c r="JL17" s="1">
        <v>7.9374999999999987E-2</v>
      </c>
      <c r="JM17" s="1">
        <v>0.11327546296296297</v>
      </c>
      <c r="JN17" s="1">
        <v>3.0671296296296297E-3</v>
      </c>
      <c r="JO17">
        <v>36</v>
      </c>
      <c r="JP17">
        <v>130</v>
      </c>
      <c r="JQ17">
        <v>218</v>
      </c>
      <c r="JR17">
        <v>24</v>
      </c>
      <c r="JS17">
        <v>0</v>
      </c>
      <c r="JT17">
        <v>0</v>
      </c>
      <c r="JU17">
        <v>0</v>
      </c>
      <c r="JV17">
        <v>90.08</v>
      </c>
      <c r="JW17" s="106">
        <f t="shared" si="19"/>
        <v>106</v>
      </c>
      <c r="JX17" s="106"/>
      <c r="JY17" s="27"/>
      <c r="JZ17" s="106" t="s">
        <v>1269</v>
      </c>
      <c r="KA17" s="270" t="s">
        <v>2729</v>
      </c>
      <c r="KB17" s="106" t="s">
        <v>2690</v>
      </c>
      <c r="KC17">
        <v>4</v>
      </c>
      <c r="KD17" s="1">
        <v>0.31626157407407407</v>
      </c>
      <c r="KE17" s="1">
        <v>0.14598379629629629</v>
      </c>
      <c r="KF17" s="1">
        <v>0.11372685185185184</v>
      </c>
      <c r="KG17" s="1">
        <v>5.6539351851851855E-2</v>
      </c>
      <c r="KH17">
        <v>10</v>
      </c>
      <c r="KI17">
        <v>211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 s="106">
        <f t="shared" si="20"/>
        <v>211</v>
      </c>
      <c r="KQ17" s="106">
        <v>266</v>
      </c>
      <c r="KR17" s="27">
        <f t="shared" si="21"/>
        <v>79.323308270676691</v>
      </c>
      <c r="KS17" s="106" t="s">
        <v>1269</v>
      </c>
      <c r="KT17" s="270" t="s">
        <v>2729</v>
      </c>
      <c r="KU17" s="106" t="s">
        <v>2690</v>
      </c>
      <c r="KV17">
        <v>4</v>
      </c>
      <c r="KW17" s="1">
        <v>0.53571759259259266</v>
      </c>
      <c r="KX17" s="1">
        <v>0.32343749999999999</v>
      </c>
      <c r="KY17" s="1">
        <v>0.13844907407407406</v>
      </c>
      <c r="KZ17" s="1">
        <v>7.3819444444444438E-2</v>
      </c>
      <c r="LA17">
        <v>37</v>
      </c>
      <c r="LB17">
        <v>547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 s="106">
        <f t="shared" si="22"/>
        <v>547</v>
      </c>
      <c r="LJ17" s="106">
        <v>266</v>
      </c>
      <c r="LK17" s="27">
        <f t="shared" ref="LK17:LK19" si="69">LI17/LJ17*100</f>
        <v>205.63909774436092</v>
      </c>
      <c r="LL17" s="106" t="s">
        <v>1269</v>
      </c>
      <c r="LM17" s="270" t="s">
        <v>2729</v>
      </c>
      <c r="LN17" s="106" t="s">
        <v>2690</v>
      </c>
      <c r="LP17" s="1">
        <v>0.40065972222222218</v>
      </c>
      <c r="LQ17" s="1">
        <v>0.26874999999999999</v>
      </c>
      <c r="LR17" s="1">
        <v>7.1944444444444436E-2</v>
      </c>
      <c r="LS17" s="1">
        <v>5.9953703703703703E-2</v>
      </c>
      <c r="LT17">
        <v>43</v>
      </c>
      <c r="LU17">
        <v>556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 s="106">
        <f t="shared" si="23"/>
        <v>556</v>
      </c>
      <c r="MC17" s="106">
        <v>1067</v>
      </c>
      <c r="MD17" s="27">
        <f t="shared" si="0"/>
        <v>52.108716026241794</v>
      </c>
      <c r="ME17" s="106" t="s">
        <v>1269</v>
      </c>
      <c r="MF17" s="270" t="s">
        <v>2729</v>
      </c>
      <c r="MG17" s="106" t="s">
        <v>2690</v>
      </c>
      <c r="MI17" s="1">
        <v>0.47625000000000001</v>
      </c>
      <c r="MJ17" s="1">
        <v>0.36702546296296296</v>
      </c>
      <c r="MK17" s="1">
        <v>8.0659722222222216E-2</v>
      </c>
      <c r="ML17" s="1">
        <v>2.855324074074074E-2</v>
      </c>
      <c r="MM17">
        <v>62</v>
      </c>
      <c r="MN17">
        <v>807</v>
      </c>
      <c r="MO17">
        <v>286</v>
      </c>
      <c r="MP17">
        <v>131</v>
      </c>
      <c r="MQ17">
        <v>0</v>
      </c>
      <c r="MR17">
        <v>0</v>
      </c>
      <c r="MS17">
        <v>0</v>
      </c>
      <c r="MT17">
        <v>68.59</v>
      </c>
      <c r="MU17" s="106">
        <f t="shared" si="24"/>
        <v>676</v>
      </c>
      <c r="MV17" s="106">
        <v>1067</v>
      </c>
      <c r="MW17" s="27">
        <f t="shared" ref="MW17:MW20" si="70">MU17/MV17*100</f>
        <v>63.355201499531397</v>
      </c>
      <c r="MX17" s="106" t="s">
        <v>1269</v>
      </c>
      <c r="MY17" s="270" t="s">
        <v>2729</v>
      </c>
      <c r="MZ17" s="106" t="s">
        <v>2690</v>
      </c>
      <c r="NB17" s="1">
        <v>0.51231481481481478</v>
      </c>
      <c r="NC17" s="1">
        <v>0.33739583333333334</v>
      </c>
      <c r="ND17" s="1">
        <v>0.12636574074074072</v>
      </c>
      <c r="NE17" s="1">
        <v>4.854166666666667E-2</v>
      </c>
      <c r="NF17">
        <v>105</v>
      </c>
      <c r="NG17">
        <v>850</v>
      </c>
      <c r="NH17">
        <v>654</v>
      </c>
      <c r="NI17">
        <v>403</v>
      </c>
      <c r="NJ17">
        <v>0</v>
      </c>
      <c r="NK17">
        <v>0</v>
      </c>
      <c r="NL17">
        <v>0</v>
      </c>
      <c r="NM17">
        <v>61.87</v>
      </c>
      <c r="NN17" s="106">
        <f t="shared" si="25"/>
        <v>447</v>
      </c>
      <c r="NO17" s="106">
        <v>1067</v>
      </c>
      <c r="NP17" s="27">
        <f t="shared" si="2"/>
        <v>41.893158388003748</v>
      </c>
      <c r="NQ17" s="106" t="s">
        <v>1269</v>
      </c>
      <c r="NR17" s="270" t="s">
        <v>2729</v>
      </c>
      <c r="NS17" s="106" t="s">
        <v>2690</v>
      </c>
      <c r="NU17" s="1">
        <v>0.43979166666666664</v>
      </c>
      <c r="NV17" s="1">
        <v>0.30842592592592594</v>
      </c>
      <c r="NW17" s="1">
        <v>0.10777777777777779</v>
      </c>
      <c r="NX17" s="1">
        <v>2.3576388888888893E-2</v>
      </c>
      <c r="NY17">
        <v>161</v>
      </c>
      <c r="NZ17">
        <v>850</v>
      </c>
      <c r="OA17">
        <v>785</v>
      </c>
      <c r="OB17">
        <v>322</v>
      </c>
      <c r="OC17">
        <v>0</v>
      </c>
      <c r="OD17">
        <v>0</v>
      </c>
      <c r="OE17">
        <v>0</v>
      </c>
      <c r="OF17">
        <v>70.91</v>
      </c>
      <c r="OG17" s="106">
        <f t="shared" si="26"/>
        <v>528</v>
      </c>
      <c r="OH17" s="106">
        <v>1067</v>
      </c>
      <c r="OI17" s="27">
        <f t="shared" si="3"/>
        <v>49.484536082474229</v>
      </c>
      <c r="OJ17" s="106" t="s">
        <v>1269</v>
      </c>
      <c r="OK17" s="270" t="s">
        <v>2729</v>
      </c>
      <c r="OL17" s="106" t="s">
        <v>2690</v>
      </c>
      <c r="ON17" s="1">
        <v>0.46870370370370368</v>
      </c>
      <c r="OO17" s="1">
        <v>0.32296296296296295</v>
      </c>
      <c r="OP17" s="1">
        <v>0.11858796296296296</v>
      </c>
      <c r="OQ17" s="1">
        <v>2.7141203703703706E-2</v>
      </c>
      <c r="OR17">
        <v>128</v>
      </c>
      <c r="OS17">
        <v>825</v>
      </c>
      <c r="OT17">
        <v>759</v>
      </c>
      <c r="OU17">
        <v>253</v>
      </c>
      <c r="OV17">
        <v>0</v>
      </c>
      <c r="OW17">
        <v>0</v>
      </c>
      <c r="OX17">
        <v>0</v>
      </c>
      <c r="OY17">
        <v>75</v>
      </c>
      <c r="OZ17" s="106">
        <f t="shared" si="27"/>
        <v>572</v>
      </c>
      <c r="PA17" s="106">
        <v>1067</v>
      </c>
      <c r="PB17" s="27">
        <f t="shared" si="4"/>
        <v>53.608247422680414</v>
      </c>
      <c r="PC17" s="106" t="s">
        <v>1269</v>
      </c>
      <c r="PD17" s="270" t="s">
        <v>2729</v>
      </c>
      <c r="PE17" s="106" t="s">
        <v>2690</v>
      </c>
      <c r="PG17" s="1">
        <v>0.15254629629629629</v>
      </c>
      <c r="PH17" s="1">
        <v>0.13210648148148149</v>
      </c>
      <c r="PI17" s="1">
        <v>9.9537037037037042E-3</v>
      </c>
      <c r="PJ17" s="1">
        <v>1.0474537037037037E-2</v>
      </c>
      <c r="PK17">
        <v>20</v>
      </c>
      <c r="PL17">
        <v>318</v>
      </c>
      <c r="PM17">
        <v>116</v>
      </c>
      <c r="PN17">
        <v>39</v>
      </c>
      <c r="PO17">
        <v>0</v>
      </c>
      <c r="PP17">
        <v>0</v>
      </c>
      <c r="PQ17">
        <v>0</v>
      </c>
      <c r="PR17">
        <v>74.84</v>
      </c>
      <c r="PS17" s="106">
        <f t="shared" si="28"/>
        <v>279</v>
      </c>
      <c r="PT17" s="106"/>
      <c r="PU17" s="27"/>
      <c r="PV17" s="106" t="s">
        <v>1269</v>
      </c>
      <c r="PW17" s="270" t="s">
        <v>2729</v>
      </c>
      <c r="PX17" s="106" t="s">
        <v>2690</v>
      </c>
      <c r="PZ17" s="1">
        <v>0.17649305555555558</v>
      </c>
      <c r="QA17" s="1">
        <v>0.1433912037037037</v>
      </c>
      <c r="QB17" s="1">
        <v>2.6006944444444447E-2</v>
      </c>
      <c r="QC17" s="1">
        <v>7.0717592592592594E-3</v>
      </c>
      <c r="QD17">
        <v>8</v>
      </c>
      <c r="QE17">
        <v>421</v>
      </c>
      <c r="QF17">
        <v>71</v>
      </c>
      <c r="QG17">
        <v>23</v>
      </c>
      <c r="QH17">
        <v>0</v>
      </c>
      <c r="QI17">
        <v>0</v>
      </c>
      <c r="QJ17">
        <v>0</v>
      </c>
      <c r="QK17">
        <v>75.53</v>
      </c>
      <c r="QL17" s="106">
        <f t="shared" si="29"/>
        <v>398</v>
      </c>
      <c r="QM17" s="106"/>
      <c r="QN17" s="27"/>
    </row>
    <row r="18" spans="1:456">
      <c r="A18" s="106" t="s">
        <v>1950</v>
      </c>
      <c r="B18" s="6" t="s">
        <v>2736</v>
      </c>
      <c r="C18" s="106" t="s">
        <v>2690</v>
      </c>
      <c r="E18" s="1">
        <v>0.35994212962962963</v>
      </c>
      <c r="F18" s="1">
        <v>0.2956597222222222</v>
      </c>
      <c r="G18" s="1">
        <v>5.5104166666666669E-2</v>
      </c>
      <c r="H18" s="1">
        <v>9.1666666666666667E-3</v>
      </c>
      <c r="I18">
        <v>84</v>
      </c>
      <c r="J18">
        <v>544</v>
      </c>
      <c r="K18">
        <v>486</v>
      </c>
      <c r="L18">
        <v>13</v>
      </c>
      <c r="M18">
        <v>0</v>
      </c>
      <c r="N18">
        <v>0</v>
      </c>
      <c r="O18">
        <v>0</v>
      </c>
      <c r="P18">
        <v>97.39</v>
      </c>
      <c r="Q18" s="106">
        <f t="shared" si="5"/>
        <v>531</v>
      </c>
      <c r="R18" s="106">
        <v>524</v>
      </c>
      <c r="S18" s="27">
        <f t="shared" si="30"/>
        <v>101.33587786259541</v>
      </c>
      <c r="T18" s="106" t="s">
        <v>1950</v>
      </c>
      <c r="U18" s="6" t="s">
        <v>2736</v>
      </c>
      <c r="V18" s="106" t="s">
        <v>2690</v>
      </c>
      <c r="X18" s="1">
        <v>0.34781250000000002</v>
      </c>
      <c r="Y18" s="1">
        <v>0.30458333333333332</v>
      </c>
      <c r="Z18" s="1">
        <v>3.7534722222222219E-2</v>
      </c>
      <c r="AA18" s="1">
        <v>5.6712962962962958E-3</v>
      </c>
      <c r="AB18">
        <v>77</v>
      </c>
      <c r="AC18">
        <v>502</v>
      </c>
      <c r="AD18">
        <v>514</v>
      </c>
      <c r="AE18">
        <v>19</v>
      </c>
      <c r="AF18">
        <v>0</v>
      </c>
      <c r="AG18">
        <v>0</v>
      </c>
      <c r="AH18">
        <v>0</v>
      </c>
      <c r="AI18">
        <v>96.44</v>
      </c>
      <c r="AJ18" s="106">
        <f t="shared" si="6"/>
        <v>483</v>
      </c>
      <c r="AK18" s="106">
        <v>433</v>
      </c>
      <c r="AL18" s="27">
        <f t="shared" si="58"/>
        <v>111.5473441108545</v>
      </c>
      <c r="AM18" s="106" t="s">
        <v>1950</v>
      </c>
      <c r="AN18" s="6" t="s">
        <v>2737</v>
      </c>
      <c r="AO18" s="106" t="s">
        <v>2690</v>
      </c>
      <c r="AQ18" s="1">
        <v>0.12546296296296297</v>
      </c>
      <c r="AR18" s="1">
        <v>9.4513888888888897E-2</v>
      </c>
      <c r="AS18" s="1">
        <v>3.0300925925925926E-2</v>
      </c>
      <c r="AT18" s="1">
        <v>6.3657407407407402E-4</v>
      </c>
      <c r="AU18">
        <v>44</v>
      </c>
      <c r="AV18">
        <v>105</v>
      </c>
      <c r="AW18">
        <v>623</v>
      </c>
      <c r="AX18">
        <v>29</v>
      </c>
      <c r="AY18">
        <v>0</v>
      </c>
      <c r="AZ18">
        <v>0</v>
      </c>
      <c r="BA18">
        <v>0</v>
      </c>
      <c r="BB18">
        <v>95.55</v>
      </c>
      <c r="BC18" s="106">
        <f t="shared" si="7"/>
        <v>76</v>
      </c>
      <c r="BD18" s="106">
        <v>80</v>
      </c>
      <c r="BE18" s="27">
        <f t="shared" si="59"/>
        <v>95</v>
      </c>
      <c r="BF18" s="106" t="s">
        <v>1950</v>
      </c>
      <c r="BG18" s="6" t="s">
        <v>2736</v>
      </c>
      <c r="BH18" s="106" t="s">
        <v>2690</v>
      </c>
      <c r="BJ18" s="1">
        <v>0.43554398148148149</v>
      </c>
      <c r="BK18" s="1">
        <v>0.32496527777777778</v>
      </c>
      <c r="BL18" s="1">
        <v>0.10554398148148147</v>
      </c>
      <c r="BM18" s="1">
        <v>5.0231481481481481E-3</v>
      </c>
      <c r="BN18">
        <v>81</v>
      </c>
      <c r="BO18">
        <v>539</v>
      </c>
      <c r="BP18">
        <v>264</v>
      </c>
      <c r="BQ18">
        <v>8</v>
      </c>
      <c r="BR18">
        <v>0</v>
      </c>
      <c r="BS18">
        <v>0</v>
      </c>
      <c r="BT18">
        <v>0</v>
      </c>
      <c r="BU18">
        <v>97.06</v>
      </c>
      <c r="BV18" s="106">
        <f t="shared" si="8"/>
        <v>531</v>
      </c>
      <c r="BW18" s="106">
        <v>524</v>
      </c>
      <c r="BX18" s="27">
        <f t="shared" si="60"/>
        <v>101.33587786259541</v>
      </c>
      <c r="BY18" s="106" t="s">
        <v>1950</v>
      </c>
      <c r="BZ18" s="6" t="s">
        <v>2736</v>
      </c>
      <c r="CA18" s="106" t="s">
        <v>2690</v>
      </c>
      <c r="CC18" s="1">
        <v>0.37383101851851852</v>
      </c>
      <c r="CD18" s="1">
        <v>0.28912037037037036</v>
      </c>
      <c r="CE18" s="1">
        <v>8.037037037037037E-2</v>
      </c>
      <c r="CF18" s="1">
        <v>4.3287037037037035E-3</v>
      </c>
      <c r="CG18">
        <v>94</v>
      </c>
      <c r="CH18">
        <v>540</v>
      </c>
      <c r="CI18">
        <v>697</v>
      </c>
      <c r="CJ18">
        <v>23</v>
      </c>
      <c r="CK18">
        <v>0</v>
      </c>
      <c r="CL18">
        <v>0</v>
      </c>
      <c r="CM18">
        <v>0</v>
      </c>
      <c r="CN18">
        <v>96.81</v>
      </c>
      <c r="CO18" s="106">
        <f t="shared" si="9"/>
        <v>517</v>
      </c>
      <c r="CP18" s="106">
        <v>524</v>
      </c>
      <c r="CQ18" s="27">
        <f t="shared" si="61"/>
        <v>98.664122137404576</v>
      </c>
      <c r="CR18" s="106" t="s">
        <v>1950</v>
      </c>
      <c r="CS18" s="6" t="s">
        <v>2736</v>
      </c>
      <c r="CT18" s="106" t="s">
        <v>2690</v>
      </c>
      <c r="CV18" s="1">
        <v>0.37334490740740739</v>
      </c>
      <c r="CW18" s="1">
        <v>0.30766203703703704</v>
      </c>
      <c r="CX18" s="1">
        <v>5.9537037037037034E-2</v>
      </c>
      <c r="CY18" s="1">
        <v>6.1342592592592594E-3</v>
      </c>
      <c r="CZ18">
        <v>102</v>
      </c>
      <c r="DA18">
        <v>566</v>
      </c>
      <c r="DB18">
        <v>634</v>
      </c>
      <c r="DC18">
        <v>24</v>
      </c>
      <c r="DD18">
        <v>0</v>
      </c>
      <c r="DE18">
        <v>0</v>
      </c>
      <c r="DF18">
        <v>0</v>
      </c>
      <c r="DG18">
        <v>96.35</v>
      </c>
      <c r="DH18" s="106">
        <f t="shared" si="10"/>
        <v>542</v>
      </c>
      <c r="DI18" s="106">
        <v>524</v>
      </c>
      <c r="DJ18" s="27">
        <f t="shared" si="62"/>
        <v>103.43511450381679</v>
      </c>
      <c r="DK18" s="106" t="s">
        <v>1950</v>
      </c>
      <c r="DL18" s="6" t="s">
        <v>2736</v>
      </c>
      <c r="DM18" s="106" t="s">
        <v>2690</v>
      </c>
      <c r="DO18" s="1">
        <v>0.37334490740740739</v>
      </c>
      <c r="DP18" s="1">
        <v>0.30766203703703704</v>
      </c>
      <c r="DQ18" s="1">
        <v>5.9537037037037034E-2</v>
      </c>
      <c r="DR18" s="1">
        <v>6.1342592592592594E-3</v>
      </c>
      <c r="DS18">
        <v>102</v>
      </c>
      <c r="DT18">
        <v>566</v>
      </c>
      <c r="DU18">
        <v>634</v>
      </c>
      <c r="DV18">
        <v>24</v>
      </c>
      <c r="DW18">
        <v>0</v>
      </c>
      <c r="DX18">
        <v>0</v>
      </c>
      <c r="DY18">
        <v>0</v>
      </c>
      <c r="DZ18">
        <v>96.35</v>
      </c>
      <c r="EA18" s="106">
        <f t="shared" si="11"/>
        <v>542</v>
      </c>
      <c r="EB18" s="106">
        <v>524</v>
      </c>
      <c r="EC18" s="27">
        <f t="shared" si="36"/>
        <v>103.43511450381679</v>
      </c>
      <c r="ED18" s="106" t="s">
        <v>1950</v>
      </c>
      <c r="EE18" s="6" t="s">
        <v>2736</v>
      </c>
      <c r="EF18" s="106" t="s">
        <v>2690</v>
      </c>
      <c r="EH18" s="1">
        <v>0.3477777777777778</v>
      </c>
      <c r="EI18" s="1">
        <v>0.29995370370370372</v>
      </c>
      <c r="EJ18" s="1">
        <v>4.3981481481481483E-2</v>
      </c>
      <c r="EK18" s="1">
        <v>3.8310185185185183E-3</v>
      </c>
      <c r="EL18">
        <v>84</v>
      </c>
      <c r="EM18">
        <v>545</v>
      </c>
      <c r="EN18">
        <v>551</v>
      </c>
      <c r="EO18">
        <v>9</v>
      </c>
      <c r="EP18">
        <v>0</v>
      </c>
      <c r="EQ18">
        <v>0</v>
      </c>
      <c r="ER18">
        <v>0</v>
      </c>
      <c r="ES18">
        <v>98.39</v>
      </c>
      <c r="ET18" s="106">
        <f t="shared" si="12"/>
        <v>536</v>
      </c>
      <c r="EU18" s="106">
        <v>524</v>
      </c>
      <c r="EV18" s="27">
        <f t="shared" si="63"/>
        <v>102.29007633587786</v>
      </c>
      <c r="EW18" s="106" t="s">
        <v>1950</v>
      </c>
      <c r="EX18" s="6" t="s">
        <v>2736</v>
      </c>
      <c r="EY18" s="106" t="s">
        <v>2690</v>
      </c>
      <c r="FA18" s="1">
        <v>0.36675925925925923</v>
      </c>
      <c r="FB18" s="1">
        <v>0.28856481481481483</v>
      </c>
      <c r="FC18" s="1">
        <v>7.4895833333333328E-2</v>
      </c>
      <c r="FD18" s="1">
        <v>3.2986111111111111E-3</v>
      </c>
      <c r="FE18">
        <v>72</v>
      </c>
      <c r="FF18">
        <v>541</v>
      </c>
      <c r="FG18">
        <v>526</v>
      </c>
      <c r="FH18">
        <v>21</v>
      </c>
      <c r="FI18">
        <v>0</v>
      </c>
      <c r="FJ18">
        <v>0</v>
      </c>
      <c r="FK18">
        <v>0</v>
      </c>
      <c r="FL18">
        <v>96.16</v>
      </c>
      <c r="FM18" s="106">
        <f t="shared" si="13"/>
        <v>520</v>
      </c>
      <c r="FN18" s="106">
        <v>524</v>
      </c>
      <c r="FO18" s="27">
        <f t="shared" ref="FO18:FO20" si="71">FM18/FN18*100</f>
        <v>99.236641221374043</v>
      </c>
      <c r="FP18" s="106" t="s">
        <v>1950</v>
      </c>
      <c r="FQ18" s="6" t="s">
        <v>2736</v>
      </c>
      <c r="FR18" s="106" t="s">
        <v>2690</v>
      </c>
      <c r="FT18" s="1">
        <v>0.36785879629629631</v>
      </c>
      <c r="FU18" s="1">
        <v>0.30379629629629629</v>
      </c>
      <c r="FV18" s="1">
        <v>4.2592592592592592E-2</v>
      </c>
      <c r="FW18" s="1">
        <v>2.1458333333333333E-2</v>
      </c>
      <c r="FX18">
        <v>65</v>
      </c>
      <c r="FY18">
        <v>540</v>
      </c>
      <c r="FZ18">
        <v>530</v>
      </c>
      <c r="GA18">
        <v>12</v>
      </c>
      <c r="GB18">
        <v>0</v>
      </c>
      <c r="GC18">
        <v>0</v>
      </c>
      <c r="GD18">
        <v>0</v>
      </c>
      <c r="GE18">
        <v>97.79</v>
      </c>
      <c r="GF18" s="106">
        <f t="shared" si="14"/>
        <v>528</v>
      </c>
      <c r="GG18" s="106">
        <v>524</v>
      </c>
      <c r="GH18" s="27">
        <f t="shared" si="64"/>
        <v>100.76335877862594</v>
      </c>
      <c r="GI18" s="106" t="s">
        <v>1950</v>
      </c>
      <c r="GJ18" s="6" t="s">
        <v>2736</v>
      </c>
      <c r="GK18" s="106" t="s">
        <v>2690</v>
      </c>
      <c r="GM18" s="1">
        <v>0.38104166666666667</v>
      </c>
      <c r="GN18" s="1">
        <v>0.33462962962962961</v>
      </c>
      <c r="GO18" s="1">
        <v>4.040509259259259E-2</v>
      </c>
      <c r="GP18" s="1">
        <v>5.9953703703703697E-3</v>
      </c>
      <c r="GQ18">
        <v>110</v>
      </c>
      <c r="GR18">
        <v>572</v>
      </c>
      <c r="GS18">
        <v>512</v>
      </c>
      <c r="GT18">
        <v>20</v>
      </c>
      <c r="GU18">
        <v>0</v>
      </c>
      <c r="GV18">
        <v>0</v>
      </c>
      <c r="GW18">
        <v>0</v>
      </c>
      <c r="GX18">
        <v>96.24</v>
      </c>
      <c r="GY18" s="106">
        <f t="shared" si="15"/>
        <v>552</v>
      </c>
      <c r="GZ18" s="106">
        <v>524</v>
      </c>
      <c r="HA18" s="27">
        <f t="shared" si="65"/>
        <v>105.34351145038168</v>
      </c>
      <c r="HB18" s="106" t="s">
        <v>1950</v>
      </c>
      <c r="HC18" s="6" t="s">
        <v>2736</v>
      </c>
      <c r="HD18" s="106" t="s">
        <v>2690</v>
      </c>
      <c r="HF18" s="1">
        <v>0.41460648148148144</v>
      </c>
      <c r="HG18" s="1">
        <v>0.3591550925925926</v>
      </c>
      <c r="HH18" s="1">
        <v>4.854166666666667E-2</v>
      </c>
      <c r="HI18" s="1">
        <v>6.8865740740740736E-3</v>
      </c>
      <c r="HJ18">
        <v>116</v>
      </c>
      <c r="HK18">
        <v>635</v>
      </c>
      <c r="HL18">
        <v>534</v>
      </c>
      <c r="HM18">
        <v>21</v>
      </c>
      <c r="HN18">
        <v>0</v>
      </c>
      <c r="HO18">
        <v>0</v>
      </c>
      <c r="HP18">
        <v>0</v>
      </c>
      <c r="HQ18">
        <v>96.22</v>
      </c>
      <c r="HR18" s="106">
        <f t="shared" si="16"/>
        <v>614</v>
      </c>
      <c r="HS18" s="106">
        <v>524</v>
      </c>
      <c r="HT18" s="27">
        <f t="shared" si="66"/>
        <v>117.17557251908397</v>
      </c>
      <c r="HU18" s="106" t="s">
        <v>1950</v>
      </c>
      <c r="HV18" s="6" t="s">
        <v>2736</v>
      </c>
      <c r="HW18" s="106" t="s">
        <v>2690</v>
      </c>
      <c r="HY18" s="1">
        <v>0</v>
      </c>
      <c r="HZ18" s="1">
        <v>0</v>
      </c>
      <c r="IA18" s="1">
        <v>0</v>
      </c>
      <c r="IB18" s="1">
        <v>0</v>
      </c>
      <c r="IC18">
        <v>0</v>
      </c>
      <c r="ID18">
        <v>0</v>
      </c>
      <c r="IE18">
        <v>41</v>
      </c>
      <c r="IF18">
        <v>1</v>
      </c>
      <c r="IG18">
        <v>0</v>
      </c>
      <c r="IH18">
        <v>0</v>
      </c>
      <c r="II18">
        <v>0</v>
      </c>
      <c r="IJ18">
        <v>97.62</v>
      </c>
      <c r="IK18" s="106">
        <f t="shared" si="17"/>
        <v>-1</v>
      </c>
      <c r="IL18" s="106"/>
      <c r="IM18" s="27"/>
      <c r="IN18" s="106" t="s">
        <v>1950</v>
      </c>
      <c r="IO18" s="6" t="s">
        <v>2736</v>
      </c>
      <c r="IP18" s="106" t="s">
        <v>2690</v>
      </c>
      <c r="IR18" s="1">
        <v>0.19192129629629628</v>
      </c>
      <c r="IS18" s="1">
        <v>0.16592592592592592</v>
      </c>
      <c r="IT18" s="1">
        <v>2.1550925925925928E-2</v>
      </c>
      <c r="IU18" s="1">
        <v>4.4328703703703709E-3</v>
      </c>
      <c r="IV18">
        <v>32</v>
      </c>
      <c r="IW18">
        <v>337</v>
      </c>
      <c r="IX18">
        <v>181</v>
      </c>
      <c r="IY18">
        <v>3</v>
      </c>
      <c r="IZ18">
        <v>0</v>
      </c>
      <c r="JA18">
        <v>0</v>
      </c>
      <c r="JB18">
        <v>0</v>
      </c>
      <c r="JC18">
        <v>98.37</v>
      </c>
      <c r="JD18" s="106">
        <f t="shared" si="18"/>
        <v>334</v>
      </c>
      <c r="JE18" s="106">
        <v>262</v>
      </c>
      <c r="JF18" s="27">
        <f t="shared" si="68"/>
        <v>127.48091603053436</v>
      </c>
      <c r="JG18" s="106" t="s">
        <v>1950</v>
      </c>
      <c r="JH18" s="6" t="s">
        <v>2884</v>
      </c>
      <c r="JI18" s="106" t="s">
        <v>2690</v>
      </c>
      <c r="JK18" s="1">
        <v>0.21259259259259258</v>
      </c>
      <c r="JL18" s="1">
        <v>0.11787037037037036</v>
      </c>
      <c r="JM18" s="1">
        <v>9.2754629629629617E-2</v>
      </c>
      <c r="JN18" s="1">
        <v>1.9560185185185184E-3</v>
      </c>
      <c r="JO18">
        <v>14</v>
      </c>
      <c r="JP18">
        <v>190</v>
      </c>
      <c r="JQ18">
        <v>228</v>
      </c>
      <c r="JR18">
        <v>10</v>
      </c>
      <c r="JS18">
        <v>0</v>
      </c>
      <c r="JT18">
        <v>0</v>
      </c>
      <c r="JU18">
        <v>0</v>
      </c>
      <c r="JV18">
        <v>95.8</v>
      </c>
      <c r="JW18" s="106">
        <f t="shared" si="19"/>
        <v>180</v>
      </c>
      <c r="JX18" s="106"/>
      <c r="JY18" s="27"/>
      <c r="JZ18" s="106" t="s">
        <v>1950</v>
      </c>
      <c r="KA18" s="270" t="s">
        <v>2729</v>
      </c>
      <c r="KB18" s="106" t="s">
        <v>2690</v>
      </c>
      <c r="KC18">
        <v>4</v>
      </c>
      <c r="KD18" s="1">
        <v>0.33704861111111112</v>
      </c>
      <c r="KE18" s="1">
        <v>0.22495370370370371</v>
      </c>
      <c r="KF18" s="1">
        <v>0.10806712962962962</v>
      </c>
      <c r="KG18" s="1">
        <v>4.0162037037037033E-3</v>
      </c>
      <c r="KH18">
        <v>14</v>
      </c>
      <c r="KI18">
        <v>360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 s="106">
        <f t="shared" si="20"/>
        <v>360</v>
      </c>
      <c r="KQ18" s="106">
        <v>266</v>
      </c>
      <c r="KR18" s="27">
        <f t="shared" si="21"/>
        <v>135.33834586466165</v>
      </c>
      <c r="KS18" s="106" t="s">
        <v>1950</v>
      </c>
      <c r="KT18" s="270" t="s">
        <v>2729</v>
      </c>
      <c r="KU18" s="106" t="s">
        <v>2690</v>
      </c>
      <c r="KV18">
        <v>4</v>
      </c>
      <c r="KW18" s="1">
        <v>0.4236226851851852</v>
      </c>
      <c r="KX18" s="1">
        <v>0.29855324074074074</v>
      </c>
      <c r="KY18" s="1">
        <v>0.11582175925925926</v>
      </c>
      <c r="KZ18" s="1">
        <v>9.2361111111111116E-3</v>
      </c>
      <c r="LA18">
        <v>29</v>
      </c>
      <c r="LB18">
        <v>548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 s="106">
        <f t="shared" si="22"/>
        <v>548</v>
      </c>
      <c r="LJ18" s="106">
        <v>266</v>
      </c>
      <c r="LK18" s="27">
        <f t="shared" si="69"/>
        <v>206.01503759398497</v>
      </c>
      <c r="LL18" s="106" t="s">
        <v>1950</v>
      </c>
      <c r="LM18" s="270" t="s">
        <v>2729</v>
      </c>
      <c r="LN18" s="106" t="s">
        <v>2690</v>
      </c>
      <c r="LP18" s="1">
        <v>0.44239583333333332</v>
      </c>
      <c r="LQ18" s="1">
        <v>0.36528935185185185</v>
      </c>
      <c r="LR18" s="1">
        <v>7.2442129629629634E-2</v>
      </c>
      <c r="LS18" s="1">
        <v>4.6527777777777774E-3</v>
      </c>
      <c r="LT18">
        <v>96</v>
      </c>
      <c r="LU18">
        <v>940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 s="106">
        <f t="shared" si="23"/>
        <v>940</v>
      </c>
      <c r="MC18" s="106">
        <v>1067</v>
      </c>
      <c r="MD18" s="27">
        <f t="shared" si="0"/>
        <v>88.097469540768515</v>
      </c>
      <c r="ME18" s="106" t="s">
        <v>1950</v>
      </c>
      <c r="MF18" s="270" t="s">
        <v>2729</v>
      </c>
      <c r="MG18" s="106" t="s">
        <v>2690</v>
      </c>
      <c r="MI18" s="1">
        <v>0.47236111111111106</v>
      </c>
      <c r="MJ18" s="1">
        <v>0.39944444444444444</v>
      </c>
      <c r="MK18" s="1">
        <v>6.8622685185185189E-2</v>
      </c>
      <c r="ML18" s="1">
        <v>4.2824074074074075E-3</v>
      </c>
      <c r="MM18">
        <v>118</v>
      </c>
      <c r="MN18">
        <v>964</v>
      </c>
      <c r="MO18">
        <v>398</v>
      </c>
      <c r="MP18">
        <v>112</v>
      </c>
      <c r="MQ18">
        <v>0</v>
      </c>
      <c r="MR18">
        <v>0</v>
      </c>
      <c r="MS18">
        <v>0</v>
      </c>
      <c r="MT18">
        <v>78.040000000000006</v>
      </c>
      <c r="MU18" s="106">
        <f t="shared" si="24"/>
        <v>852</v>
      </c>
      <c r="MV18" s="106">
        <v>1067</v>
      </c>
      <c r="MW18" s="27">
        <f t="shared" si="70"/>
        <v>79.850046860356144</v>
      </c>
      <c r="MX18" s="106" t="s">
        <v>1950</v>
      </c>
      <c r="MY18" s="270" t="s">
        <v>2729</v>
      </c>
      <c r="MZ18" s="106" t="s">
        <v>2690</v>
      </c>
      <c r="NB18" s="1">
        <v>0.49546296296296299</v>
      </c>
      <c r="NC18" s="1">
        <v>0.41495370370370371</v>
      </c>
      <c r="ND18" s="1">
        <v>7.678240740740741E-2</v>
      </c>
      <c r="NE18" s="1">
        <v>3.7268518518518514E-3</v>
      </c>
      <c r="NF18">
        <v>162</v>
      </c>
      <c r="NG18">
        <v>1211</v>
      </c>
      <c r="NH18">
        <v>899</v>
      </c>
      <c r="NI18">
        <v>451</v>
      </c>
      <c r="NJ18">
        <v>0</v>
      </c>
      <c r="NK18">
        <v>0</v>
      </c>
      <c r="NL18">
        <v>0</v>
      </c>
      <c r="NM18">
        <v>66.59</v>
      </c>
      <c r="NN18" s="106">
        <f t="shared" si="25"/>
        <v>760</v>
      </c>
      <c r="NO18" s="106">
        <v>1067</v>
      </c>
      <c r="NP18" s="27">
        <f t="shared" si="2"/>
        <v>71.227741330834121</v>
      </c>
      <c r="NQ18" s="106" t="s">
        <v>1950</v>
      </c>
      <c r="NR18" s="270" t="s">
        <v>2729</v>
      </c>
      <c r="NS18" s="106" t="s">
        <v>2690</v>
      </c>
      <c r="NU18" s="1">
        <v>0.55645833333333339</v>
      </c>
      <c r="NV18" s="1">
        <v>0.47172453703703704</v>
      </c>
      <c r="NW18" s="1">
        <v>8.0023148148148149E-2</v>
      </c>
      <c r="NX18" s="1">
        <v>4.6990740740740743E-3</v>
      </c>
      <c r="NY18">
        <v>243</v>
      </c>
      <c r="NZ18">
        <v>1207</v>
      </c>
      <c r="OA18">
        <v>1433</v>
      </c>
      <c r="OB18">
        <v>399</v>
      </c>
      <c r="OC18">
        <v>0</v>
      </c>
      <c r="OD18">
        <v>0</v>
      </c>
      <c r="OE18">
        <v>0</v>
      </c>
      <c r="OF18">
        <v>78.22</v>
      </c>
      <c r="OG18" s="106">
        <f t="shared" si="26"/>
        <v>808</v>
      </c>
      <c r="OH18" s="106">
        <v>1067</v>
      </c>
      <c r="OI18" s="27">
        <f t="shared" si="3"/>
        <v>75.726335520149959</v>
      </c>
      <c r="OJ18" s="106" t="s">
        <v>1950</v>
      </c>
      <c r="OK18" s="270" t="s">
        <v>2729</v>
      </c>
      <c r="OL18" s="106" t="s">
        <v>2690</v>
      </c>
      <c r="ON18" s="1">
        <v>0.46681712962962968</v>
      </c>
      <c r="OO18" s="1">
        <v>0.38256944444444446</v>
      </c>
      <c r="OP18" s="1">
        <v>8.0277777777777781E-2</v>
      </c>
      <c r="OQ18" s="1">
        <v>3.9583333333333337E-3</v>
      </c>
      <c r="OR18">
        <v>120</v>
      </c>
      <c r="OS18">
        <v>861</v>
      </c>
      <c r="OT18">
        <v>1121</v>
      </c>
      <c r="OU18">
        <v>249</v>
      </c>
      <c r="OV18">
        <v>0</v>
      </c>
      <c r="OW18">
        <v>0</v>
      </c>
      <c r="OX18">
        <v>0</v>
      </c>
      <c r="OY18">
        <v>81.819999999999993</v>
      </c>
      <c r="OZ18" s="106">
        <f t="shared" si="27"/>
        <v>612</v>
      </c>
      <c r="PA18" s="106">
        <v>1067</v>
      </c>
      <c r="PB18" s="27">
        <f t="shared" si="4"/>
        <v>57.357075913776946</v>
      </c>
      <c r="PC18" s="106" t="s">
        <v>1950</v>
      </c>
      <c r="PD18" s="270" t="s">
        <v>2729</v>
      </c>
      <c r="PE18" s="106" t="s">
        <v>2690</v>
      </c>
      <c r="PG18" s="1">
        <v>7.0092592592592595E-2</v>
      </c>
      <c r="PH18" s="1">
        <v>6.5543981481481481E-2</v>
      </c>
      <c r="PI18" s="1">
        <v>3.8541666666666668E-3</v>
      </c>
      <c r="PJ18" s="1">
        <v>6.9444444444444447E-4</v>
      </c>
      <c r="PK18">
        <v>7</v>
      </c>
      <c r="PL18">
        <v>136</v>
      </c>
      <c r="PM18">
        <v>92</v>
      </c>
      <c r="PN18">
        <v>53</v>
      </c>
      <c r="PO18">
        <v>0</v>
      </c>
      <c r="PP18">
        <v>0</v>
      </c>
      <c r="PQ18">
        <v>0</v>
      </c>
      <c r="PR18">
        <v>63.45</v>
      </c>
      <c r="PS18" s="106">
        <f t="shared" si="28"/>
        <v>83</v>
      </c>
      <c r="PT18" s="106"/>
      <c r="PU18" s="27"/>
      <c r="PV18" s="106" t="s">
        <v>1950</v>
      </c>
      <c r="PW18" s="270" t="s">
        <v>2729</v>
      </c>
      <c r="PX18" s="106" t="s">
        <v>2690</v>
      </c>
      <c r="PZ18" s="1">
        <v>8.711805555555556E-2</v>
      </c>
      <c r="QA18" s="1">
        <v>8.1354166666666672E-2</v>
      </c>
      <c r="QB18" s="1">
        <v>1.4930555555555556E-3</v>
      </c>
      <c r="QC18" s="1">
        <v>4.2592592592592595E-3</v>
      </c>
      <c r="QD18">
        <v>7</v>
      </c>
      <c r="QE18">
        <v>230</v>
      </c>
      <c r="QF18">
        <v>82</v>
      </c>
      <c r="QG18">
        <v>5</v>
      </c>
      <c r="QH18">
        <v>0</v>
      </c>
      <c r="QI18">
        <v>0</v>
      </c>
      <c r="QJ18">
        <v>0</v>
      </c>
      <c r="QK18">
        <v>94.25</v>
      </c>
      <c r="QL18" s="106">
        <f t="shared" si="29"/>
        <v>225</v>
      </c>
      <c r="QM18" s="106"/>
      <c r="QN18" s="27"/>
    </row>
    <row r="19" spans="1:456">
      <c r="A19" s="106" t="s">
        <v>1527</v>
      </c>
      <c r="B19" s="6" t="s">
        <v>2736</v>
      </c>
      <c r="C19" s="106" t="s">
        <v>2690</v>
      </c>
      <c r="E19" s="1">
        <v>0.34012731481481479</v>
      </c>
      <c r="F19" s="1">
        <v>0.27937499999999998</v>
      </c>
      <c r="G19" s="1">
        <v>2.5138888888888891E-2</v>
      </c>
      <c r="H19" s="1">
        <v>3.560185185185185E-2</v>
      </c>
      <c r="I19">
        <v>111</v>
      </c>
      <c r="J19">
        <v>523</v>
      </c>
      <c r="K19">
        <v>489</v>
      </c>
      <c r="L19">
        <v>35</v>
      </c>
      <c r="M19">
        <v>0</v>
      </c>
      <c r="N19">
        <v>0</v>
      </c>
      <c r="O19">
        <v>0</v>
      </c>
      <c r="P19">
        <v>93.32</v>
      </c>
      <c r="Q19" s="106">
        <f t="shared" si="5"/>
        <v>488</v>
      </c>
      <c r="R19" s="106">
        <v>524</v>
      </c>
      <c r="S19" s="27">
        <f t="shared" si="30"/>
        <v>93.129770992366417</v>
      </c>
      <c r="T19" s="106" t="s">
        <v>1527</v>
      </c>
      <c r="U19" s="6" t="s">
        <v>2736</v>
      </c>
      <c r="V19" s="106" t="s">
        <v>2690</v>
      </c>
      <c r="X19" s="1">
        <v>0.36708333333333337</v>
      </c>
      <c r="Y19" s="1">
        <v>0.29119212962962965</v>
      </c>
      <c r="Z19" s="1">
        <v>2.3796296296296298E-2</v>
      </c>
      <c r="AA19" s="1">
        <v>5.2094907407407409E-2</v>
      </c>
      <c r="AB19">
        <v>82</v>
      </c>
      <c r="AC19">
        <v>447</v>
      </c>
      <c r="AD19">
        <v>514</v>
      </c>
      <c r="AE19">
        <v>27</v>
      </c>
      <c r="AF19">
        <v>0</v>
      </c>
      <c r="AG19">
        <v>0</v>
      </c>
      <c r="AH19">
        <v>0</v>
      </c>
      <c r="AI19">
        <v>95.01</v>
      </c>
      <c r="AJ19" s="106">
        <f t="shared" si="6"/>
        <v>420</v>
      </c>
      <c r="AK19" s="106">
        <v>433</v>
      </c>
      <c r="AL19" s="27">
        <f t="shared" si="58"/>
        <v>96.997690531177824</v>
      </c>
      <c r="AM19" s="106" t="s">
        <v>1527</v>
      </c>
      <c r="AN19" s="6" t="s">
        <v>2737</v>
      </c>
      <c r="AO19" s="106" t="s">
        <v>2690</v>
      </c>
      <c r="AQ19" s="1">
        <v>0.11918981481481482</v>
      </c>
      <c r="AR19" s="1">
        <v>9.6759259259259253E-2</v>
      </c>
      <c r="AS19" s="1">
        <v>1.3935185185185184E-2</v>
      </c>
      <c r="AT19" s="1">
        <v>8.4837962962962966E-3</v>
      </c>
      <c r="AU19">
        <v>83</v>
      </c>
      <c r="AV19">
        <v>140</v>
      </c>
      <c r="AW19">
        <v>657</v>
      </c>
      <c r="AX19">
        <v>32</v>
      </c>
      <c r="AY19">
        <v>0</v>
      </c>
      <c r="AZ19">
        <v>0</v>
      </c>
      <c r="BA19">
        <v>0</v>
      </c>
      <c r="BB19">
        <v>95.36</v>
      </c>
      <c r="BC19" s="106">
        <f t="shared" si="7"/>
        <v>108</v>
      </c>
      <c r="BD19" s="106">
        <v>100</v>
      </c>
      <c r="BE19" s="27">
        <f t="shared" si="59"/>
        <v>108</v>
      </c>
      <c r="BF19" s="106" t="s">
        <v>1527</v>
      </c>
      <c r="BG19" s="6" t="s">
        <v>2736</v>
      </c>
      <c r="BH19" s="106" t="s">
        <v>2690</v>
      </c>
      <c r="BJ19" s="1">
        <v>0.44824074074074072</v>
      </c>
      <c r="BK19" s="1">
        <v>0.3250925925925926</v>
      </c>
      <c r="BL19" s="1">
        <v>4.2303240740740738E-2</v>
      </c>
      <c r="BM19" s="1">
        <v>8.082175925925926E-2</v>
      </c>
      <c r="BN19">
        <v>117</v>
      </c>
      <c r="BO19">
        <v>529</v>
      </c>
      <c r="BP19">
        <v>213</v>
      </c>
      <c r="BQ19">
        <v>9</v>
      </c>
      <c r="BR19">
        <v>0</v>
      </c>
      <c r="BS19">
        <v>0</v>
      </c>
      <c r="BT19">
        <v>0</v>
      </c>
      <c r="BU19">
        <v>95.95</v>
      </c>
      <c r="BV19" s="106">
        <f t="shared" si="8"/>
        <v>520</v>
      </c>
      <c r="BW19" s="106">
        <v>524</v>
      </c>
      <c r="BX19" s="27">
        <f t="shared" si="60"/>
        <v>99.236641221374043</v>
      </c>
      <c r="BY19" s="106" t="s">
        <v>1527</v>
      </c>
      <c r="BZ19" s="6" t="s">
        <v>2736</v>
      </c>
      <c r="CA19" s="106" t="s">
        <v>2690</v>
      </c>
      <c r="CC19" s="1">
        <v>0.41061342592592592</v>
      </c>
      <c r="CD19" s="1">
        <v>0.31843749999999998</v>
      </c>
      <c r="CE19" s="1">
        <v>5.3773148148148153E-2</v>
      </c>
      <c r="CF19" s="1">
        <v>3.8391203703703698E-2</v>
      </c>
      <c r="CG19">
        <v>89</v>
      </c>
      <c r="CH19">
        <v>552</v>
      </c>
      <c r="CI19">
        <v>628</v>
      </c>
      <c r="CJ19">
        <v>40</v>
      </c>
      <c r="CK19">
        <v>0</v>
      </c>
      <c r="CL19">
        <v>0</v>
      </c>
      <c r="CM19">
        <v>0</v>
      </c>
      <c r="CN19">
        <v>94.01</v>
      </c>
      <c r="CO19" s="106">
        <f t="shared" si="9"/>
        <v>512</v>
      </c>
      <c r="CP19" s="106">
        <v>524</v>
      </c>
      <c r="CQ19" s="27">
        <f t="shared" si="61"/>
        <v>97.70992366412213</v>
      </c>
      <c r="CR19" s="106" t="s">
        <v>1527</v>
      </c>
      <c r="CS19" s="6" t="s">
        <v>2736</v>
      </c>
      <c r="CT19" s="106" t="s">
        <v>2690</v>
      </c>
      <c r="CV19" s="1">
        <v>0.43368055555555557</v>
      </c>
      <c r="CW19" s="1">
        <v>0.35778935185185184</v>
      </c>
      <c r="CX19" s="1">
        <v>2.809027777777778E-2</v>
      </c>
      <c r="CY19" s="1">
        <v>4.7789351851851847E-2</v>
      </c>
      <c r="CZ19">
        <v>125</v>
      </c>
      <c r="DA19">
        <v>568</v>
      </c>
      <c r="DB19">
        <v>700</v>
      </c>
      <c r="DC19">
        <v>63</v>
      </c>
      <c r="DD19">
        <v>0</v>
      </c>
      <c r="DE19">
        <v>0</v>
      </c>
      <c r="DF19">
        <v>0</v>
      </c>
      <c r="DG19">
        <v>91.74</v>
      </c>
      <c r="DH19" s="106">
        <f t="shared" si="10"/>
        <v>505</v>
      </c>
      <c r="DI19" s="106">
        <v>524</v>
      </c>
      <c r="DJ19" s="27">
        <f t="shared" si="62"/>
        <v>96.374045801526719</v>
      </c>
      <c r="DK19" s="106" t="s">
        <v>1527</v>
      </c>
      <c r="DL19" s="6" t="s">
        <v>2736</v>
      </c>
      <c r="DM19" s="106" t="s">
        <v>2690</v>
      </c>
      <c r="DO19" s="1">
        <v>0.48667824074074079</v>
      </c>
      <c r="DP19" s="1">
        <v>0.40203703703703703</v>
      </c>
      <c r="DQ19" s="1">
        <v>2.8969907407407406E-2</v>
      </c>
      <c r="DR19" s="1">
        <v>5.5659722222222228E-2</v>
      </c>
      <c r="DS19">
        <v>147</v>
      </c>
      <c r="DT19">
        <v>645</v>
      </c>
      <c r="DU19">
        <v>758</v>
      </c>
      <c r="DV19">
        <v>70</v>
      </c>
      <c r="DW19">
        <v>0</v>
      </c>
      <c r="DX19">
        <v>0</v>
      </c>
      <c r="DY19">
        <v>0</v>
      </c>
      <c r="DZ19">
        <v>91.55</v>
      </c>
      <c r="EA19" s="106">
        <f t="shared" si="11"/>
        <v>575</v>
      </c>
      <c r="EB19" s="106">
        <v>524</v>
      </c>
      <c r="EC19" s="27">
        <f t="shared" si="36"/>
        <v>109.73282442748091</v>
      </c>
      <c r="ED19" s="106" t="s">
        <v>1527</v>
      </c>
      <c r="EE19" s="6" t="s">
        <v>2736</v>
      </c>
      <c r="EF19" s="106" t="s">
        <v>2690</v>
      </c>
      <c r="EH19" s="1">
        <v>0.41987268518518522</v>
      </c>
      <c r="EI19" s="1">
        <v>0.30796296296296294</v>
      </c>
      <c r="EJ19" s="1">
        <v>3.6550925925925924E-2</v>
      </c>
      <c r="EK19" s="1">
        <v>7.5347222222222218E-2</v>
      </c>
      <c r="EL19">
        <v>87</v>
      </c>
      <c r="EM19">
        <v>547</v>
      </c>
      <c r="EN19">
        <v>598</v>
      </c>
      <c r="EO19">
        <v>42</v>
      </c>
      <c r="EP19">
        <v>0</v>
      </c>
      <c r="EQ19">
        <v>0</v>
      </c>
      <c r="ER19">
        <v>0</v>
      </c>
      <c r="ES19">
        <v>93.44</v>
      </c>
      <c r="ET19" s="106">
        <f t="shared" si="12"/>
        <v>505</v>
      </c>
      <c r="EU19" s="106">
        <v>524</v>
      </c>
      <c r="EV19" s="27">
        <f t="shared" si="63"/>
        <v>96.374045801526719</v>
      </c>
      <c r="EW19" s="106" t="s">
        <v>1527</v>
      </c>
      <c r="EX19" s="6" t="s">
        <v>2736</v>
      </c>
      <c r="EY19" s="106" t="s">
        <v>2690</v>
      </c>
      <c r="FA19" s="1">
        <v>0.40711805555555558</v>
      </c>
      <c r="FB19" s="1">
        <v>0.31270833333333331</v>
      </c>
      <c r="FC19" s="1">
        <v>3.4861111111111114E-2</v>
      </c>
      <c r="FD19" s="1">
        <v>5.9537037037037034E-2</v>
      </c>
      <c r="FE19">
        <v>67</v>
      </c>
      <c r="FF19">
        <v>543</v>
      </c>
      <c r="FG19">
        <v>524</v>
      </c>
      <c r="FH19">
        <v>33</v>
      </c>
      <c r="FI19">
        <v>0</v>
      </c>
      <c r="FJ19">
        <v>0</v>
      </c>
      <c r="FK19">
        <v>0</v>
      </c>
      <c r="FL19">
        <v>94.08</v>
      </c>
      <c r="FM19" s="106">
        <f t="shared" si="13"/>
        <v>510</v>
      </c>
      <c r="FN19" s="106">
        <v>524</v>
      </c>
      <c r="FO19" s="27">
        <f t="shared" si="71"/>
        <v>97.328244274809165</v>
      </c>
      <c r="FP19" s="106" t="s">
        <v>1527</v>
      </c>
      <c r="FQ19" s="6" t="s">
        <v>2736</v>
      </c>
      <c r="FR19" s="106" t="s">
        <v>2690</v>
      </c>
      <c r="FT19" s="1">
        <v>0.36971064814814819</v>
      </c>
      <c r="FU19" s="1">
        <v>0.30315972222222221</v>
      </c>
      <c r="FV19" s="1">
        <v>2.7789351851851853E-2</v>
      </c>
      <c r="FW19" s="1">
        <v>3.876157407407408E-2</v>
      </c>
      <c r="FX19">
        <v>76</v>
      </c>
      <c r="FY19">
        <v>552</v>
      </c>
      <c r="FZ19">
        <v>492</v>
      </c>
      <c r="GA19">
        <v>32</v>
      </c>
      <c r="GB19">
        <v>0</v>
      </c>
      <c r="GC19">
        <v>0</v>
      </c>
      <c r="GD19">
        <v>0</v>
      </c>
      <c r="GE19">
        <v>93.89</v>
      </c>
      <c r="GF19" s="106">
        <f t="shared" si="14"/>
        <v>520</v>
      </c>
      <c r="GG19" s="106">
        <v>524</v>
      </c>
      <c r="GH19" s="27">
        <f t="shared" si="64"/>
        <v>99.236641221374043</v>
      </c>
      <c r="GI19" s="106" t="s">
        <v>1527</v>
      </c>
      <c r="GJ19" s="6" t="s">
        <v>2736</v>
      </c>
      <c r="GK19" s="106" t="s">
        <v>2690</v>
      </c>
      <c r="GM19" s="1">
        <v>0.35318287037037038</v>
      </c>
      <c r="GN19" s="1">
        <v>0.28531250000000002</v>
      </c>
      <c r="GO19" s="1">
        <v>2.1319444444444443E-2</v>
      </c>
      <c r="GP19" s="1">
        <v>4.6539351851851853E-2</v>
      </c>
      <c r="GQ19">
        <v>101</v>
      </c>
      <c r="GR19">
        <v>533</v>
      </c>
      <c r="GS19">
        <v>446</v>
      </c>
      <c r="GT19">
        <v>22</v>
      </c>
      <c r="GU19">
        <v>0</v>
      </c>
      <c r="GV19">
        <v>0</v>
      </c>
      <c r="GW19">
        <v>0</v>
      </c>
      <c r="GX19">
        <v>95.3</v>
      </c>
      <c r="GY19" s="106">
        <f t="shared" si="15"/>
        <v>511</v>
      </c>
      <c r="GZ19" s="106">
        <v>524</v>
      </c>
      <c r="HA19" s="27">
        <f t="shared" si="65"/>
        <v>97.51908396946564</v>
      </c>
      <c r="HB19" s="106" t="s">
        <v>1527</v>
      </c>
      <c r="HC19" s="6" t="s">
        <v>2736</v>
      </c>
      <c r="HD19" s="106" t="s">
        <v>2690</v>
      </c>
      <c r="HF19" s="1">
        <v>0.35318287037037038</v>
      </c>
      <c r="HG19" s="1">
        <v>0.28531250000000002</v>
      </c>
      <c r="HH19" s="1">
        <v>2.1319444444444443E-2</v>
      </c>
      <c r="HI19" s="1">
        <v>4.6539351851851853E-2</v>
      </c>
      <c r="HJ19">
        <v>101</v>
      </c>
      <c r="HK19">
        <v>533</v>
      </c>
      <c r="HL19">
        <v>456</v>
      </c>
      <c r="HM19">
        <v>22</v>
      </c>
      <c r="HN19">
        <v>0</v>
      </c>
      <c r="HO19">
        <v>0</v>
      </c>
      <c r="HP19">
        <v>0</v>
      </c>
      <c r="HQ19">
        <v>95.4</v>
      </c>
      <c r="HR19" s="106">
        <f t="shared" si="16"/>
        <v>511</v>
      </c>
      <c r="HS19" s="106">
        <v>524</v>
      </c>
      <c r="HT19" s="27">
        <f t="shared" si="66"/>
        <v>97.51908396946564</v>
      </c>
      <c r="HU19" s="106" t="s">
        <v>1527</v>
      </c>
      <c r="HV19" s="6" t="s">
        <v>2736</v>
      </c>
      <c r="HW19" s="106" t="s">
        <v>2690</v>
      </c>
      <c r="HY19" s="1">
        <v>0.34177083333333336</v>
      </c>
      <c r="HZ19" s="1">
        <v>0.26385416666666667</v>
      </c>
      <c r="IA19" s="1">
        <v>4.4027777777777777E-2</v>
      </c>
      <c r="IB19" s="1">
        <v>3.3877314814814811E-2</v>
      </c>
      <c r="IC19">
        <v>149</v>
      </c>
      <c r="ID19">
        <v>397</v>
      </c>
      <c r="IE19">
        <v>81</v>
      </c>
      <c r="IF19">
        <v>11</v>
      </c>
      <c r="IG19">
        <v>0</v>
      </c>
      <c r="IH19">
        <v>0</v>
      </c>
      <c r="II19">
        <v>0</v>
      </c>
      <c r="IJ19">
        <v>88.04</v>
      </c>
      <c r="IK19" s="106">
        <f t="shared" si="17"/>
        <v>386</v>
      </c>
      <c r="IL19" s="106">
        <v>422</v>
      </c>
      <c r="IM19" s="27">
        <f t="shared" si="67"/>
        <v>91.469194312796205</v>
      </c>
      <c r="IN19" s="106" t="s">
        <v>1527</v>
      </c>
      <c r="IO19" s="6" t="s">
        <v>2736</v>
      </c>
      <c r="IP19" s="106" t="s">
        <v>2690</v>
      </c>
      <c r="IR19" s="1">
        <v>0.19653935185185187</v>
      </c>
      <c r="IS19" s="1">
        <v>0.16921296296296295</v>
      </c>
      <c r="IT19" s="1">
        <v>4.9537037037037041E-3</v>
      </c>
      <c r="IU19" s="1">
        <v>2.2361111111111113E-2</v>
      </c>
      <c r="IV19">
        <v>48</v>
      </c>
      <c r="IW19">
        <v>304</v>
      </c>
      <c r="IX19">
        <v>490</v>
      </c>
      <c r="IY19">
        <v>59</v>
      </c>
      <c r="IZ19">
        <v>0</v>
      </c>
      <c r="JA19">
        <v>0</v>
      </c>
      <c r="JB19">
        <v>0</v>
      </c>
      <c r="JC19">
        <v>89.25</v>
      </c>
      <c r="JD19" s="106">
        <f t="shared" si="18"/>
        <v>245</v>
      </c>
      <c r="JE19" s="106">
        <v>262</v>
      </c>
      <c r="JF19" s="27">
        <f t="shared" si="68"/>
        <v>93.511450381679381</v>
      </c>
      <c r="JG19" s="106" t="s">
        <v>1527</v>
      </c>
      <c r="JH19" s="6" t="s">
        <v>2884</v>
      </c>
      <c r="JI19" s="106" t="s">
        <v>2690</v>
      </c>
      <c r="JK19" s="1">
        <v>0.35483796296296299</v>
      </c>
      <c r="JL19" s="1">
        <v>0.12899305555555554</v>
      </c>
      <c r="JM19" s="1">
        <v>0.2084027777777778</v>
      </c>
      <c r="JN19" s="1">
        <v>1.7430555555555557E-2</v>
      </c>
      <c r="JO19">
        <v>29</v>
      </c>
      <c r="JP19">
        <v>212</v>
      </c>
      <c r="JQ19">
        <v>220</v>
      </c>
      <c r="JR19">
        <v>27</v>
      </c>
      <c r="JS19">
        <v>0</v>
      </c>
      <c r="JT19">
        <v>0</v>
      </c>
      <c r="JU19">
        <v>0</v>
      </c>
      <c r="JV19">
        <v>89.07</v>
      </c>
      <c r="JW19" s="106">
        <f t="shared" si="19"/>
        <v>185</v>
      </c>
      <c r="JX19" s="106"/>
      <c r="JY19" s="27"/>
      <c r="JZ19" s="106" t="s">
        <v>1527</v>
      </c>
      <c r="KA19" s="270" t="s">
        <v>2729</v>
      </c>
      <c r="KB19" s="106" t="s">
        <v>2690</v>
      </c>
      <c r="KC19">
        <v>4</v>
      </c>
      <c r="KD19" s="1">
        <v>0.34461805555555558</v>
      </c>
      <c r="KE19" s="1">
        <v>0.15645833333333334</v>
      </c>
      <c r="KF19" s="1">
        <v>0.16126157407407407</v>
      </c>
      <c r="KG19" s="1">
        <v>2.6886574074074077E-2</v>
      </c>
      <c r="KH19">
        <v>9</v>
      </c>
      <c r="KI19">
        <v>206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 s="106">
        <f t="shared" si="20"/>
        <v>206</v>
      </c>
      <c r="KQ19" s="106">
        <v>266</v>
      </c>
      <c r="KR19" s="27">
        <f t="shared" si="21"/>
        <v>77.443609022556387</v>
      </c>
      <c r="KS19" s="106" t="s">
        <v>1527</v>
      </c>
      <c r="KT19" s="270" t="s">
        <v>2729</v>
      </c>
      <c r="KU19" s="106" t="s">
        <v>2690</v>
      </c>
      <c r="KV19">
        <v>4</v>
      </c>
      <c r="KW19" s="1">
        <v>0.52554398148148151</v>
      </c>
      <c r="KX19" s="1">
        <v>0.30547453703703703</v>
      </c>
      <c r="KY19" s="1">
        <v>0.17634259259259258</v>
      </c>
      <c r="KZ19" s="1">
        <v>4.3715277777777777E-2</v>
      </c>
      <c r="LA19">
        <v>21</v>
      </c>
      <c r="LB19">
        <v>472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 s="106">
        <f t="shared" si="22"/>
        <v>472</v>
      </c>
      <c r="LJ19" s="106">
        <v>266</v>
      </c>
      <c r="LK19" s="27">
        <f t="shared" si="69"/>
        <v>177.44360902255639</v>
      </c>
      <c r="LL19" s="106" t="s">
        <v>1527</v>
      </c>
      <c r="LM19" s="270" t="s">
        <v>2729</v>
      </c>
      <c r="LN19" s="106" t="s">
        <v>2690</v>
      </c>
      <c r="LP19" s="1">
        <v>0.40414351851851849</v>
      </c>
      <c r="LQ19" s="1">
        <v>0.24832175925925926</v>
      </c>
      <c r="LR19" s="1">
        <v>0.11863425925925926</v>
      </c>
      <c r="LS19" s="1">
        <v>3.7187499999999998E-2</v>
      </c>
      <c r="LT19">
        <v>57</v>
      </c>
      <c r="LU19">
        <v>501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 s="106">
        <f t="shared" si="23"/>
        <v>501</v>
      </c>
      <c r="MC19" s="106">
        <v>1067</v>
      </c>
      <c r="MD19" s="27">
        <f t="shared" si="0"/>
        <v>46.954076850984066</v>
      </c>
      <c r="ME19" s="106" t="s">
        <v>1527</v>
      </c>
      <c r="MF19" s="270" t="s">
        <v>2729</v>
      </c>
      <c r="MG19" s="106" t="s">
        <v>2690</v>
      </c>
      <c r="MI19" s="1">
        <v>0.46519675925925924</v>
      </c>
      <c r="MJ19" s="1">
        <v>0.30097222222222225</v>
      </c>
      <c r="MK19" s="1">
        <v>9.3657407407407411E-2</v>
      </c>
      <c r="ML19" s="1">
        <v>7.0555555555555552E-2</v>
      </c>
      <c r="MM19">
        <v>60</v>
      </c>
      <c r="MN19">
        <v>620</v>
      </c>
      <c r="MO19">
        <v>181</v>
      </c>
      <c r="MP19">
        <v>41</v>
      </c>
      <c r="MQ19">
        <v>0</v>
      </c>
      <c r="MR19">
        <v>0</v>
      </c>
      <c r="MS19">
        <v>0</v>
      </c>
      <c r="MT19">
        <v>81.53</v>
      </c>
      <c r="MU19" s="106">
        <f t="shared" si="24"/>
        <v>579</v>
      </c>
      <c r="MV19" s="106">
        <v>1067</v>
      </c>
      <c r="MW19" s="27">
        <f t="shared" si="70"/>
        <v>54.264292408622303</v>
      </c>
      <c r="MX19" s="106" t="s">
        <v>1527</v>
      </c>
      <c r="MY19" s="270" t="s">
        <v>2729</v>
      </c>
      <c r="MZ19" s="106" t="s">
        <v>2690</v>
      </c>
      <c r="NB19" s="1">
        <v>0.45040509259259259</v>
      </c>
      <c r="NC19" s="1">
        <v>0.25568287037037035</v>
      </c>
      <c r="ND19" s="1">
        <v>0.15221064814814814</v>
      </c>
      <c r="NE19" s="1">
        <v>4.2500000000000003E-2</v>
      </c>
      <c r="NF19">
        <v>77</v>
      </c>
      <c r="NG19">
        <v>649</v>
      </c>
      <c r="NH19">
        <v>730</v>
      </c>
      <c r="NI19">
        <v>360</v>
      </c>
      <c r="NJ19">
        <v>0</v>
      </c>
      <c r="NK19">
        <v>0</v>
      </c>
      <c r="NL19">
        <v>0</v>
      </c>
      <c r="NM19">
        <v>66.97</v>
      </c>
      <c r="NN19" s="106">
        <f t="shared" si="25"/>
        <v>289</v>
      </c>
      <c r="NO19" s="106">
        <v>1067</v>
      </c>
      <c r="NP19" s="27">
        <f t="shared" si="2"/>
        <v>27.085285848172447</v>
      </c>
      <c r="NQ19" s="106" t="s">
        <v>1527</v>
      </c>
      <c r="NR19" s="270" t="s">
        <v>2729</v>
      </c>
      <c r="NS19" s="106" t="s">
        <v>2690</v>
      </c>
      <c r="NU19" s="1">
        <v>0.43422453703703701</v>
      </c>
      <c r="NV19" s="1">
        <v>0.27829861111111115</v>
      </c>
      <c r="NW19" s="1">
        <v>8.8032407407407406E-2</v>
      </c>
      <c r="NX19" s="1">
        <v>6.7881944444444439E-2</v>
      </c>
      <c r="NY19">
        <v>130</v>
      </c>
      <c r="NZ19">
        <v>675</v>
      </c>
      <c r="OA19">
        <v>690</v>
      </c>
      <c r="OB19">
        <v>221</v>
      </c>
      <c r="OC19">
        <v>0</v>
      </c>
      <c r="OD19">
        <v>0</v>
      </c>
      <c r="OE19">
        <v>0</v>
      </c>
      <c r="OF19">
        <v>75.739999999999995</v>
      </c>
      <c r="OG19" s="106">
        <f t="shared" si="26"/>
        <v>454</v>
      </c>
      <c r="OH19" s="106">
        <v>1067</v>
      </c>
      <c r="OI19" s="27">
        <f t="shared" si="3"/>
        <v>42.549203373945645</v>
      </c>
      <c r="OJ19" s="106" t="s">
        <v>1527</v>
      </c>
      <c r="OK19" s="270" t="s">
        <v>2729</v>
      </c>
      <c r="OL19" s="106" t="s">
        <v>2690</v>
      </c>
      <c r="ON19" s="1">
        <v>0.45361111111111113</v>
      </c>
      <c r="OO19" s="1">
        <v>0.26041666666666669</v>
      </c>
      <c r="OP19" s="1">
        <v>0.10894675925925927</v>
      </c>
      <c r="OQ19" s="1">
        <v>8.4236111111111109E-2</v>
      </c>
      <c r="OR19">
        <v>86</v>
      </c>
      <c r="OS19">
        <v>628</v>
      </c>
      <c r="OT19">
        <v>695</v>
      </c>
      <c r="OU19">
        <v>190</v>
      </c>
      <c r="OV19">
        <v>0</v>
      </c>
      <c r="OW19">
        <v>0</v>
      </c>
      <c r="OX19">
        <v>0</v>
      </c>
      <c r="OY19">
        <v>78.53</v>
      </c>
      <c r="OZ19" s="106">
        <f t="shared" si="27"/>
        <v>438</v>
      </c>
      <c r="PA19" s="106">
        <v>1067</v>
      </c>
      <c r="PB19" s="27">
        <f t="shared" si="4"/>
        <v>41.049671977507032</v>
      </c>
      <c r="PC19" s="106" t="s">
        <v>1527</v>
      </c>
      <c r="PD19" s="270" t="s">
        <v>2729</v>
      </c>
      <c r="PE19" s="106" t="s">
        <v>2690</v>
      </c>
      <c r="PG19" s="1">
        <v>0.1168287037037037</v>
      </c>
      <c r="PH19" s="1">
        <v>9.5960648148148142E-2</v>
      </c>
      <c r="PI19" s="1">
        <v>7.6157407407407415E-3</v>
      </c>
      <c r="PJ19" s="1">
        <v>1.324074074074074E-2</v>
      </c>
      <c r="PK19">
        <v>18</v>
      </c>
      <c r="PL19">
        <v>279</v>
      </c>
      <c r="PM19">
        <v>71</v>
      </c>
      <c r="PN19">
        <v>12</v>
      </c>
      <c r="PO19">
        <v>0</v>
      </c>
      <c r="PP19">
        <v>0</v>
      </c>
      <c r="PQ19">
        <v>0</v>
      </c>
      <c r="PR19">
        <v>85.54</v>
      </c>
      <c r="PS19" s="106">
        <f t="shared" si="28"/>
        <v>267</v>
      </c>
      <c r="PT19" s="106"/>
      <c r="PU19" s="27"/>
      <c r="PV19" s="106" t="s">
        <v>1527</v>
      </c>
      <c r="PW19" s="270" t="s">
        <v>2729</v>
      </c>
      <c r="PX19" s="106" t="s">
        <v>2690</v>
      </c>
      <c r="PZ19" s="1">
        <v>0.14408564814814814</v>
      </c>
      <c r="QA19" s="1">
        <v>0.13149305555555554</v>
      </c>
      <c r="QB19" s="1">
        <v>4.340277777777778E-3</v>
      </c>
      <c r="QC19" s="1">
        <v>8.2407407407407412E-3</v>
      </c>
      <c r="QD19">
        <v>9</v>
      </c>
      <c r="QE19">
        <v>313</v>
      </c>
      <c r="QF19">
        <v>61</v>
      </c>
      <c r="QG19">
        <v>9</v>
      </c>
      <c r="QH19">
        <v>0</v>
      </c>
      <c r="QI19">
        <v>0</v>
      </c>
      <c r="QJ19">
        <v>0</v>
      </c>
      <c r="QK19">
        <v>87.14</v>
      </c>
      <c r="QL19" s="106">
        <f t="shared" si="29"/>
        <v>304</v>
      </c>
      <c r="QM19" s="106"/>
      <c r="QN19" s="27"/>
    </row>
    <row r="20" spans="1:456">
      <c r="A20" s="106" t="s">
        <v>495</v>
      </c>
      <c r="B20" s="6" t="s">
        <v>2736</v>
      </c>
      <c r="C20" s="106" t="s">
        <v>2690</v>
      </c>
      <c r="E20" s="1">
        <v>0.25997685185185188</v>
      </c>
      <c r="F20" s="1">
        <v>0.24785879629629629</v>
      </c>
      <c r="G20" s="1">
        <v>7.7662037037037031E-3</v>
      </c>
      <c r="H20" s="1">
        <v>4.340277777777778E-3</v>
      </c>
      <c r="I20">
        <v>73</v>
      </c>
      <c r="J20">
        <v>551</v>
      </c>
      <c r="K20">
        <v>571</v>
      </c>
      <c r="L20">
        <v>13</v>
      </c>
      <c r="M20">
        <v>0</v>
      </c>
      <c r="N20">
        <v>0</v>
      </c>
      <c r="O20">
        <v>0</v>
      </c>
      <c r="P20">
        <v>97.77</v>
      </c>
      <c r="Q20" s="106">
        <f t="shared" si="5"/>
        <v>538</v>
      </c>
      <c r="R20" s="106">
        <v>524</v>
      </c>
      <c r="S20" s="27">
        <f t="shared" si="30"/>
        <v>102.67175572519085</v>
      </c>
      <c r="T20" s="106" t="s">
        <v>495</v>
      </c>
      <c r="U20" s="6" t="s">
        <v>2736</v>
      </c>
      <c r="V20" s="106" t="s">
        <v>2690</v>
      </c>
      <c r="X20" s="1">
        <v>0.24988425925925925</v>
      </c>
      <c r="Y20" s="1">
        <v>0.20681712962962964</v>
      </c>
      <c r="Z20" s="1">
        <v>2.0486111111111111E-2</v>
      </c>
      <c r="AA20" s="1">
        <v>2.2569444444444444E-2</v>
      </c>
      <c r="AB20">
        <v>78</v>
      </c>
      <c r="AC20">
        <v>560</v>
      </c>
      <c r="AD20">
        <v>522</v>
      </c>
      <c r="AE20">
        <v>15</v>
      </c>
      <c r="AF20">
        <v>0</v>
      </c>
      <c r="AG20">
        <v>0</v>
      </c>
      <c r="AH20">
        <v>0</v>
      </c>
      <c r="AI20">
        <v>97.21</v>
      </c>
      <c r="AJ20" s="106">
        <f t="shared" si="6"/>
        <v>545</v>
      </c>
      <c r="AK20" s="106">
        <v>433</v>
      </c>
      <c r="AL20" s="27">
        <f t="shared" si="58"/>
        <v>125.86605080831407</v>
      </c>
      <c r="AM20" s="106" t="s">
        <v>495</v>
      </c>
      <c r="AN20" s="6" t="s">
        <v>2737</v>
      </c>
      <c r="AO20" s="106" t="s">
        <v>2690</v>
      </c>
      <c r="AQ20" s="1">
        <v>7.7430555555555558E-2</v>
      </c>
      <c r="AR20" s="1">
        <v>6.6666666666666666E-2</v>
      </c>
      <c r="AS20" s="1">
        <v>9.8842592592592576E-3</v>
      </c>
      <c r="AT20" s="1">
        <v>8.564814814814815E-4</v>
      </c>
      <c r="AU20">
        <v>74</v>
      </c>
      <c r="AV20">
        <v>110</v>
      </c>
      <c r="AW20">
        <v>687</v>
      </c>
      <c r="AX20">
        <v>17</v>
      </c>
      <c r="AY20">
        <v>0</v>
      </c>
      <c r="AZ20">
        <v>0</v>
      </c>
      <c r="BA20">
        <v>0</v>
      </c>
      <c r="BB20">
        <v>97.59</v>
      </c>
      <c r="BC20" s="106">
        <f t="shared" si="7"/>
        <v>93</v>
      </c>
      <c r="BD20" s="106">
        <v>80</v>
      </c>
      <c r="BE20" s="27">
        <f t="shared" si="59"/>
        <v>116.25000000000001</v>
      </c>
      <c r="BF20" s="106" t="s">
        <v>495</v>
      </c>
      <c r="BG20" s="6" t="s">
        <v>2736</v>
      </c>
      <c r="BH20" s="106" t="s">
        <v>2690</v>
      </c>
      <c r="BJ20" s="1">
        <v>0.21072916666666666</v>
      </c>
      <c r="BK20" s="1">
        <v>0.19780092592592591</v>
      </c>
      <c r="BL20" s="1">
        <v>1.1307870370370371E-2</v>
      </c>
      <c r="BM20" s="1">
        <v>1.5972222222222221E-3</v>
      </c>
      <c r="BN20">
        <v>86</v>
      </c>
      <c r="BO20">
        <v>547</v>
      </c>
      <c r="BP20">
        <v>160</v>
      </c>
      <c r="BQ20">
        <v>4</v>
      </c>
      <c r="BR20">
        <v>0</v>
      </c>
      <c r="BS20">
        <v>0</v>
      </c>
      <c r="BT20">
        <v>0</v>
      </c>
      <c r="BU20">
        <v>97.56</v>
      </c>
      <c r="BV20" s="106">
        <f t="shared" si="8"/>
        <v>543</v>
      </c>
      <c r="BW20" s="106">
        <v>524</v>
      </c>
      <c r="BX20" s="27">
        <f t="shared" si="60"/>
        <v>103.62595419847329</v>
      </c>
      <c r="BY20" s="106" t="s">
        <v>495</v>
      </c>
      <c r="BZ20" s="6" t="s">
        <v>2736</v>
      </c>
      <c r="CA20" s="106" t="s">
        <v>2690</v>
      </c>
      <c r="CC20" s="1">
        <v>0.2983912037037037</v>
      </c>
      <c r="CD20" s="1">
        <v>0.26974537037037039</v>
      </c>
      <c r="CE20" s="1">
        <v>1.6967592592592593E-2</v>
      </c>
      <c r="CF20" s="1">
        <v>1.1666666666666667E-2</v>
      </c>
      <c r="CG20">
        <v>81</v>
      </c>
      <c r="CH20">
        <v>575</v>
      </c>
      <c r="CI20">
        <v>892</v>
      </c>
      <c r="CJ20">
        <v>32</v>
      </c>
      <c r="CK20">
        <v>0</v>
      </c>
      <c r="CL20">
        <v>0</v>
      </c>
      <c r="CM20">
        <v>0</v>
      </c>
      <c r="CN20">
        <v>96.54</v>
      </c>
      <c r="CO20" s="106">
        <f t="shared" si="9"/>
        <v>543</v>
      </c>
      <c r="CP20" s="106">
        <v>524</v>
      </c>
      <c r="CQ20" s="27">
        <f t="shared" si="61"/>
        <v>103.62595419847329</v>
      </c>
      <c r="CR20" s="106" t="s">
        <v>495</v>
      </c>
      <c r="CS20" s="6" t="s">
        <v>2736</v>
      </c>
      <c r="CT20" s="106" t="s">
        <v>2690</v>
      </c>
      <c r="CV20" s="1">
        <v>0.26998842592592592</v>
      </c>
      <c r="CW20" s="1">
        <v>0.24276620370370372</v>
      </c>
      <c r="CX20" s="1">
        <v>2.0497685185185185E-2</v>
      </c>
      <c r="CY20" s="1">
        <v>6.7013888888888887E-3</v>
      </c>
      <c r="CZ20">
        <v>69</v>
      </c>
      <c r="DA20">
        <v>562</v>
      </c>
      <c r="DB20">
        <v>620</v>
      </c>
      <c r="DC20">
        <v>13</v>
      </c>
      <c r="DD20">
        <v>0</v>
      </c>
      <c r="DE20">
        <v>0</v>
      </c>
      <c r="DF20">
        <v>0</v>
      </c>
      <c r="DG20">
        <v>97.95</v>
      </c>
      <c r="DH20" s="106">
        <f t="shared" si="10"/>
        <v>549</v>
      </c>
      <c r="DI20" s="106">
        <v>524</v>
      </c>
      <c r="DJ20" s="27">
        <f t="shared" si="62"/>
        <v>104.7709923664122</v>
      </c>
      <c r="DK20" s="106" t="s">
        <v>495</v>
      </c>
      <c r="DL20" s="6" t="s">
        <v>2736</v>
      </c>
      <c r="DM20" s="106" t="s">
        <v>2690</v>
      </c>
      <c r="DO20" s="1">
        <v>0.26998842592592592</v>
      </c>
      <c r="DP20" s="1">
        <v>0.24276620370370372</v>
      </c>
      <c r="DQ20" s="1">
        <v>2.0497685185185185E-2</v>
      </c>
      <c r="DR20" s="1">
        <v>6.7013888888888887E-3</v>
      </c>
      <c r="DS20">
        <v>69</v>
      </c>
      <c r="DT20">
        <v>562</v>
      </c>
      <c r="DU20">
        <v>620</v>
      </c>
      <c r="DV20">
        <v>13</v>
      </c>
      <c r="DW20">
        <v>0</v>
      </c>
      <c r="DX20">
        <v>0</v>
      </c>
      <c r="DY20">
        <v>0</v>
      </c>
      <c r="DZ20">
        <v>97.95</v>
      </c>
      <c r="EA20" s="106">
        <f t="shared" si="11"/>
        <v>549</v>
      </c>
      <c r="EB20" s="106">
        <v>524</v>
      </c>
      <c r="EC20" s="27">
        <f t="shared" si="36"/>
        <v>104.7709923664122</v>
      </c>
      <c r="ED20" s="106" t="s">
        <v>495</v>
      </c>
      <c r="EE20" s="6" t="s">
        <v>2736</v>
      </c>
      <c r="EF20" s="106" t="s">
        <v>2690</v>
      </c>
      <c r="EH20" s="1">
        <v>0.2630439814814815</v>
      </c>
      <c r="EI20" s="1">
        <v>0.23962962962962964</v>
      </c>
      <c r="EJ20" s="1">
        <v>2.0243055555555552E-2</v>
      </c>
      <c r="EK20" s="1">
        <v>3.1712962962962958E-3</v>
      </c>
      <c r="EL20">
        <v>72</v>
      </c>
      <c r="EM20">
        <v>548</v>
      </c>
      <c r="EN20">
        <v>540</v>
      </c>
      <c r="EO20">
        <v>15</v>
      </c>
      <c r="EP20">
        <v>0</v>
      </c>
      <c r="EQ20">
        <v>0</v>
      </c>
      <c r="ER20">
        <v>0</v>
      </c>
      <c r="ES20">
        <v>97.3</v>
      </c>
      <c r="ET20" s="106">
        <f t="shared" si="12"/>
        <v>533</v>
      </c>
      <c r="EU20" s="106">
        <v>524</v>
      </c>
      <c r="EV20" s="27">
        <f t="shared" si="63"/>
        <v>101.71755725190839</v>
      </c>
      <c r="EW20" s="106" t="s">
        <v>495</v>
      </c>
      <c r="EX20" s="6" t="s">
        <v>2736</v>
      </c>
      <c r="EY20" s="106" t="s">
        <v>2690</v>
      </c>
      <c r="FA20" s="1">
        <v>0.26670138888888889</v>
      </c>
      <c r="FB20" s="1">
        <v>0.24728009259259257</v>
      </c>
      <c r="FC20" s="1">
        <v>1.0787037037037038E-2</v>
      </c>
      <c r="FD20" s="1">
        <v>8.6226851851851846E-3</v>
      </c>
      <c r="FE20">
        <v>73</v>
      </c>
      <c r="FF20">
        <v>542</v>
      </c>
      <c r="FG20">
        <v>534</v>
      </c>
      <c r="FH20">
        <v>12</v>
      </c>
      <c r="FI20">
        <v>0</v>
      </c>
      <c r="FJ20">
        <v>0</v>
      </c>
      <c r="FK20">
        <v>0</v>
      </c>
      <c r="FL20">
        <v>97.8</v>
      </c>
      <c r="FM20" s="106">
        <f t="shared" si="13"/>
        <v>530</v>
      </c>
      <c r="FN20" s="106">
        <v>524</v>
      </c>
      <c r="FO20" s="27">
        <f t="shared" si="71"/>
        <v>101.14503816793894</v>
      </c>
      <c r="FP20" s="106" t="s">
        <v>495</v>
      </c>
      <c r="FQ20" s="6" t="s">
        <v>2736</v>
      </c>
      <c r="FR20" s="106" t="s">
        <v>2690</v>
      </c>
      <c r="FT20" s="1">
        <v>0.27090277777777777</v>
      </c>
      <c r="FU20" s="1">
        <v>0.25858796296296299</v>
      </c>
      <c r="FV20" s="1">
        <v>9.386574074074075E-3</v>
      </c>
      <c r="FW20" s="1">
        <v>2.9050925925925928E-3</v>
      </c>
      <c r="FX20">
        <v>63</v>
      </c>
      <c r="FY20">
        <v>603</v>
      </c>
      <c r="FZ20">
        <v>597</v>
      </c>
      <c r="GA20">
        <v>8</v>
      </c>
      <c r="GB20">
        <v>0</v>
      </c>
      <c r="GC20">
        <v>0</v>
      </c>
      <c r="GD20">
        <v>0</v>
      </c>
      <c r="GE20">
        <v>98.68</v>
      </c>
      <c r="GF20" s="106">
        <f t="shared" si="14"/>
        <v>595</v>
      </c>
      <c r="GG20" s="106">
        <v>524</v>
      </c>
      <c r="GH20" s="27">
        <f t="shared" si="64"/>
        <v>113.54961832061068</v>
      </c>
      <c r="GI20" s="106" t="s">
        <v>495</v>
      </c>
      <c r="GJ20" s="6" t="s">
        <v>2736</v>
      </c>
      <c r="GK20" s="106" t="s">
        <v>2690</v>
      </c>
      <c r="GM20" s="1">
        <v>0.22559027777777776</v>
      </c>
      <c r="GN20" s="1">
        <v>0.21910879629629632</v>
      </c>
      <c r="GO20" s="1">
        <v>3.4606481481481485E-3</v>
      </c>
      <c r="GP20" s="1">
        <v>3.0208333333333333E-3</v>
      </c>
      <c r="GQ20">
        <v>73</v>
      </c>
      <c r="GR20">
        <v>526</v>
      </c>
      <c r="GS20">
        <v>521</v>
      </c>
      <c r="GT20">
        <v>6</v>
      </c>
      <c r="GU20">
        <v>0</v>
      </c>
      <c r="GV20">
        <v>0</v>
      </c>
      <c r="GW20">
        <v>0</v>
      </c>
      <c r="GX20">
        <v>98.86</v>
      </c>
      <c r="GY20" s="106">
        <f t="shared" si="15"/>
        <v>520</v>
      </c>
      <c r="GZ20" s="106">
        <v>524</v>
      </c>
      <c r="HA20" s="27">
        <f t="shared" si="65"/>
        <v>99.236641221374043</v>
      </c>
      <c r="HB20" s="106" t="s">
        <v>495</v>
      </c>
      <c r="HC20" s="6" t="s">
        <v>2736</v>
      </c>
      <c r="HD20" s="106" t="s">
        <v>2690</v>
      </c>
      <c r="HF20" s="1">
        <v>0.22559027777777776</v>
      </c>
      <c r="HG20" s="1">
        <v>0.21910879629629632</v>
      </c>
      <c r="HH20" s="1">
        <v>3.4606481481481485E-3</v>
      </c>
      <c r="HI20" s="1">
        <v>3.0208333333333333E-3</v>
      </c>
      <c r="HJ20">
        <v>73</v>
      </c>
      <c r="HK20">
        <v>526</v>
      </c>
      <c r="HL20">
        <v>521</v>
      </c>
      <c r="HM20">
        <v>6</v>
      </c>
      <c r="HN20">
        <v>0</v>
      </c>
      <c r="HO20">
        <v>0</v>
      </c>
      <c r="HP20">
        <v>0</v>
      </c>
      <c r="HQ20">
        <v>98.86</v>
      </c>
      <c r="HR20" s="106">
        <f t="shared" si="16"/>
        <v>520</v>
      </c>
      <c r="HS20" s="106">
        <v>524</v>
      </c>
      <c r="HT20" s="27">
        <f t="shared" si="66"/>
        <v>99.236641221374043</v>
      </c>
      <c r="HU20" s="106" t="s">
        <v>495</v>
      </c>
      <c r="HV20" s="6" t="s">
        <v>2736</v>
      </c>
      <c r="HW20" s="106" t="s">
        <v>2690</v>
      </c>
      <c r="HY20" s="1">
        <v>0.23966435185185186</v>
      </c>
      <c r="HZ20" s="1">
        <v>0.22328703703703703</v>
      </c>
      <c r="IA20" s="1">
        <v>1.4016203703703704E-2</v>
      </c>
      <c r="IB20" s="1">
        <v>2.3611111111111111E-3</v>
      </c>
      <c r="IC20">
        <v>128</v>
      </c>
      <c r="ID20">
        <v>445</v>
      </c>
      <c r="IE20">
        <v>27</v>
      </c>
      <c r="IF20">
        <v>1</v>
      </c>
      <c r="IG20">
        <v>0</v>
      </c>
      <c r="IH20">
        <v>0</v>
      </c>
      <c r="II20">
        <v>0</v>
      </c>
      <c r="IJ20">
        <v>96.43</v>
      </c>
      <c r="IK20" s="106">
        <f t="shared" si="17"/>
        <v>444</v>
      </c>
      <c r="IL20" s="106">
        <v>422</v>
      </c>
      <c r="IM20" s="27">
        <f t="shared" si="67"/>
        <v>105.21327014218009</v>
      </c>
      <c r="IN20" s="106" t="s">
        <v>495</v>
      </c>
      <c r="IO20" s="6" t="s">
        <v>2736</v>
      </c>
      <c r="IP20" s="106" t="s">
        <v>2690</v>
      </c>
      <c r="IR20" s="1">
        <v>0.14182870370370371</v>
      </c>
      <c r="IS20" s="1">
        <v>0.13378472222222224</v>
      </c>
      <c r="IT20" s="1">
        <v>7.5462962962962966E-3</v>
      </c>
      <c r="IU20" s="1">
        <v>4.8611111111111104E-4</v>
      </c>
      <c r="IV20">
        <v>35</v>
      </c>
      <c r="IW20">
        <v>343</v>
      </c>
      <c r="IX20">
        <v>582</v>
      </c>
      <c r="IY20">
        <v>15</v>
      </c>
      <c r="IZ20">
        <v>0</v>
      </c>
      <c r="JA20">
        <v>0</v>
      </c>
      <c r="JB20">
        <v>0</v>
      </c>
      <c r="JC20">
        <v>97.49</v>
      </c>
      <c r="JD20" s="106">
        <f t="shared" si="18"/>
        <v>328</v>
      </c>
      <c r="JE20" s="106">
        <v>262</v>
      </c>
      <c r="JF20" s="27">
        <f t="shared" si="68"/>
        <v>125.1908396946565</v>
      </c>
      <c r="JG20" s="106" t="s">
        <v>495</v>
      </c>
      <c r="JH20" s="6" t="s">
        <v>2884</v>
      </c>
      <c r="JI20" s="106" t="s">
        <v>2690</v>
      </c>
      <c r="JK20" s="1">
        <v>0.18527777777777776</v>
      </c>
      <c r="JL20" s="1">
        <v>0.15267361111111111</v>
      </c>
      <c r="JM20" s="1">
        <v>2.9571759259259259E-2</v>
      </c>
      <c r="JN20" s="1">
        <v>3.0208333333333333E-3</v>
      </c>
      <c r="JO20">
        <v>21</v>
      </c>
      <c r="JP20">
        <v>294</v>
      </c>
      <c r="JQ20">
        <v>185</v>
      </c>
      <c r="JR20">
        <v>5</v>
      </c>
      <c r="JS20">
        <v>0</v>
      </c>
      <c r="JT20">
        <v>0</v>
      </c>
      <c r="JU20">
        <v>0</v>
      </c>
      <c r="JV20">
        <v>97.37</v>
      </c>
      <c r="JW20" s="106">
        <f t="shared" si="19"/>
        <v>289</v>
      </c>
      <c r="JX20" s="106"/>
      <c r="JY20" s="27"/>
      <c r="JZ20" s="106" t="s">
        <v>495</v>
      </c>
      <c r="KA20" s="270" t="s">
        <v>2729</v>
      </c>
      <c r="KB20" s="106" t="s">
        <v>2690</v>
      </c>
      <c r="KC20">
        <v>4</v>
      </c>
      <c r="KD20" s="1" t="e">
        <v>#N/A</v>
      </c>
      <c r="KE20" s="1" t="e">
        <v>#N/A</v>
      </c>
      <c r="KF20" s="1" t="e">
        <v>#N/A</v>
      </c>
      <c r="KG20" s="1" t="e">
        <v>#N/A</v>
      </c>
      <c r="KH20" t="e">
        <v>#N/A</v>
      </c>
      <c r="KI20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P20" s="106" t="e">
        <f t="shared" si="20"/>
        <v>#N/A</v>
      </c>
      <c r="KQ20" s="106"/>
      <c r="KR20" s="27"/>
      <c r="KS20" s="106" t="s">
        <v>495</v>
      </c>
      <c r="KT20" s="270" t="s">
        <v>2729</v>
      </c>
      <c r="KU20" s="106" t="s">
        <v>2690</v>
      </c>
      <c r="KV20">
        <v>4</v>
      </c>
      <c r="KW20" s="1" t="e">
        <v>#N/A</v>
      </c>
      <c r="KX20" s="1"/>
      <c r="KY20" s="1" t="e">
        <v>#N/A</v>
      </c>
      <c r="KZ20" s="1" t="e">
        <v>#N/A</v>
      </c>
      <c r="LA20" t="e">
        <v>#N/A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s="106" t="e">
        <f t="shared" si="22"/>
        <v>#N/A</v>
      </c>
      <c r="LJ20" s="106"/>
      <c r="LK20" s="27"/>
      <c r="LL20" s="106" t="s">
        <v>495</v>
      </c>
      <c r="LM20" s="270" t="s">
        <v>2729</v>
      </c>
      <c r="LN20" s="106" t="s">
        <v>2690</v>
      </c>
      <c r="LP20" s="1">
        <v>0.32087962962962963</v>
      </c>
      <c r="LQ20" s="1">
        <v>0.26666666666666666</v>
      </c>
      <c r="LR20" s="1">
        <v>4.3298611111111107E-2</v>
      </c>
      <c r="LS20" s="1">
        <v>1.0891203703703703E-2</v>
      </c>
      <c r="LT20">
        <v>69</v>
      </c>
      <c r="LU20">
        <v>675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 s="106">
        <f t="shared" si="23"/>
        <v>675</v>
      </c>
      <c r="MC20" s="106">
        <v>1067</v>
      </c>
      <c r="MD20" s="27">
        <f t="shared" si="0"/>
        <v>63.261480787253987</v>
      </c>
      <c r="ME20" s="106" t="s">
        <v>495</v>
      </c>
      <c r="MF20" s="270" t="s">
        <v>2729</v>
      </c>
      <c r="MG20" s="106" t="s">
        <v>2690</v>
      </c>
      <c r="MI20" s="1">
        <v>0.39349537037037036</v>
      </c>
      <c r="MJ20" s="1">
        <v>0.32851851851851849</v>
      </c>
      <c r="MK20" s="1">
        <v>5.1747685185185188E-2</v>
      </c>
      <c r="ML20" s="1">
        <v>1.3217592592592593E-2</v>
      </c>
      <c r="MM20">
        <v>91</v>
      </c>
      <c r="MN20">
        <v>969</v>
      </c>
      <c r="MO20">
        <v>139</v>
      </c>
      <c r="MP20">
        <v>20</v>
      </c>
      <c r="MQ20">
        <v>0</v>
      </c>
      <c r="MR20">
        <v>0</v>
      </c>
      <c r="MS20">
        <v>0</v>
      </c>
      <c r="MT20">
        <v>87.42</v>
      </c>
      <c r="MU20" s="106">
        <f t="shared" si="24"/>
        <v>949</v>
      </c>
      <c r="MV20" s="106">
        <v>1067</v>
      </c>
      <c r="MW20" s="27">
        <f t="shared" si="70"/>
        <v>88.940955951265238</v>
      </c>
      <c r="MX20" s="106" t="s">
        <v>495</v>
      </c>
      <c r="MY20" s="270" t="s">
        <v>2729</v>
      </c>
      <c r="MZ20" s="106" t="s">
        <v>2690</v>
      </c>
      <c r="NB20" s="1">
        <v>0.25958333333333333</v>
      </c>
      <c r="NC20" s="1">
        <v>0.21464120370370368</v>
      </c>
      <c r="ND20" s="1">
        <v>4.0763888888888891E-2</v>
      </c>
      <c r="NE20" s="1">
        <v>4.1666666666666666E-3</v>
      </c>
      <c r="NF20">
        <v>90</v>
      </c>
      <c r="NG20">
        <v>723</v>
      </c>
      <c r="NH20">
        <v>1019</v>
      </c>
      <c r="NI20">
        <v>266</v>
      </c>
      <c r="NJ20">
        <v>0</v>
      </c>
      <c r="NK20">
        <v>0</v>
      </c>
      <c r="NL20">
        <v>0</v>
      </c>
      <c r="NM20">
        <v>79.3</v>
      </c>
      <c r="NN20" s="106">
        <f t="shared" si="25"/>
        <v>457</v>
      </c>
      <c r="NO20" s="106">
        <v>1067</v>
      </c>
      <c r="NP20" s="27">
        <f t="shared" si="2"/>
        <v>42.830365510777888</v>
      </c>
      <c r="NQ20" s="106" t="s">
        <v>495</v>
      </c>
      <c r="NR20" s="270" t="s">
        <v>2729</v>
      </c>
      <c r="NS20" s="106" t="s">
        <v>2690</v>
      </c>
      <c r="NU20" s="1">
        <v>0.40734953703703702</v>
      </c>
      <c r="NV20" s="1">
        <v>0.32283564814814814</v>
      </c>
      <c r="NW20" s="1">
        <v>6.6342592592592592E-2</v>
      </c>
      <c r="NX20" s="1">
        <v>1.8159722222222219E-2</v>
      </c>
      <c r="NY20">
        <v>165</v>
      </c>
      <c r="NZ20">
        <v>1056</v>
      </c>
      <c r="OA20">
        <v>869</v>
      </c>
      <c r="OB20">
        <v>201</v>
      </c>
      <c r="OC20">
        <v>0</v>
      </c>
      <c r="OD20">
        <v>0</v>
      </c>
      <c r="OE20">
        <v>0</v>
      </c>
      <c r="OF20">
        <v>81.209999999999994</v>
      </c>
      <c r="OG20" s="106">
        <f t="shared" si="26"/>
        <v>855</v>
      </c>
      <c r="OH20" s="106">
        <v>1067</v>
      </c>
      <c r="OI20" s="27">
        <f t="shared" si="3"/>
        <v>80.131208997188381</v>
      </c>
      <c r="OJ20" s="106" t="s">
        <v>495</v>
      </c>
      <c r="OK20" s="270" t="s">
        <v>2729</v>
      </c>
      <c r="OL20" s="106" t="s">
        <v>2690</v>
      </c>
      <c r="ON20" s="1">
        <v>0.36585648148148148</v>
      </c>
      <c r="OO20" s="1">
        <v>0.30026620370370372</v>
      </c>
      <c r="OP20" s="1">
        <v>5.3645833333333337E-2</v>
      </c>
      <c r="OQ20" s="1">
        <v>1.1932870370370371E-2</v>
      </c>
      <c r="OR20">
        <v>114</v>
      </c>
      <c r="OS20">
        <v>1015</v>
      </c>
      <c r="OT20">
        <v>966</v>
      </c>
      <c r="OU20">
        <v>82</v>
      </c>
      <c r="OV20">
        <v>0</v>
      </c>
      <c r="OW20">
        <v>0</v>
      </c>
      <c r="OX20">
        <v>0</v>
      </c>
      <c r="OY20">
        <v>92.18</v>
      </c>
      <c r="OZ20" s="106">
        <f t="shared" si="27"/>
        <v>933</v>
      </c>
      <c r="PA20" s="106">
        <v>1067</v>
      </c>
      <c r="PB20" s="27">
        <f t="shared" si="4"/>
        <v>87.441424554826625</v>
      </c>
      <c r="PC20" s="106" t="s">
        <v>495</v>
      </c>
      <c r="PD20" s="270" t="s">
        <v>2729</v>
      </c>
      <c r="PE20" s="106" t="s">
        <v>2690</v>
      </c>
      <c r="PG20" s="1">
        <v>8.6527777777777773E-2</v>
      </c>
      <c r="PH20" s="1">
        <v>8.0115740740740737E-2</v>
      </c>
      <c r="PI20" s="1">
        <v>4.3749999999999995E-3</v>
      </c>
      <c r="PJ20" s="1">
        <v>2.0370370370370373E-3</v>
      </c>
      <c r="PK20">
        <v>30</v>
      </c>
      <c r="PL20">
        <v>348</v>
      </c>
      <c r="PM20">
        <v>61</v>
      </c>
      <c r="PN20">
        <v>12</v>
      </c>
      <c r="PO20">
        <v>0</v>
      </c>
      <c r="PP20">
        <v>0</v>
      </c>
      <c r="PQ20">
        <v>0</v>
      </c>
      <c r="PR20">
        <v>83.56</v>
      </c>
      <c r="PS20" s="106">
        <f t="shared" si="28"/>
        <v>336</v>
      </c>
      <c r="PT20" s="106"/>
      <c r="PU20" s="27"/>
      <c r="PV20" s="106" t="s">
        <v>495</v>
      </c>
      <c r="PW20" s="270" t="s">
        <v>2729</v>
      </c>
      <c r="PX20" s="106" t="s">
        <v>2690</v>
      </c>
      <c r="PZ20" s="1">
        <v>0</v>
      </c>
      <c r="QA20" s="1">
        <v>0</v>
      </c>
      <c r="QB20" s="1">
        <v>0</v>
      </c>
      <c r="QC20" s="1">
        <v>0</v>
      </c>
      <c r="QD20">
        <v>0</v>
      </c>
      <c r="QE20">
        <v>0</v>
      </c>
      <c r="QF20">
        <v>163</v>
      </c>
      <c r="QG20">
        <v>25</v>
      </c>
      <c r="QH20">
        <v>0</v>
      </c>
      <c r="QI20">
        <v>0</v>
      </c>
      <c r="QJ20">
        <v>0</v>
      </c>
      <c r="QK20">
        <v>86.7</v>
      </c>
      <c r="QL20" s="106">
        <f t="shared" si="29"/>
        <v>-25</v>
      </c>
      <c r="QM20" s="106"/>
      <c r="QN20" s="27"/>
    </row>
    <row r="21" spans="1:456">
      <c r="A21" s="106" t="s">
        <v>2378</v>
      </c>
      <c r="B21" s="6" t="s">
        <v>2736</v>
      </c>
      <c r="C21" s="106" t="s">
        <v>2690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s="106" t="e">
        <f t="shared" si="5"/>
        <v>#N/A</v>
      </c>
      <c r="R21" s="106"/>
      <c r="S21" s="27"/>
      <c r="T21" s="106" t="s">
        <v>2378</v>
      </c>
      <c r="U21" s="6" t="s">
        <v>2736</v>
      </c>
      <c r="V21" s="106" t="s">
        <v>2690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s="106" t="e">
        <f t="shared" si="6"/>
        <v>#N/A</v>
      </c>
      <c r="AK21" s="106"/>
      <c r="AL21" s="27"/>
      <c r="AM21" s="106" t="s">
        <v>2378</v>
      </c>
      <c r="AN21" s="6" t="s">
        <v>2737</v>
      </c>
      <c r="AO21" s="106" t="s">
        <v>2690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 t="e">
        <f t="shared" si="7"/>
        <v>#N/A</v>
      </c>
      <c r="BD21" s="106"/>
      <c r="BE21" s="27"/>
      <c r="BF21" s="106" t="s">
        <v>2378</v>
      </c>
      <c r="BG21" s="6" t="s">
        <v>2736</v>
      </c>
      <c r="BH21" s="106" t="s">
        <v>2690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s="106" t="e">
        <f t="shared" si="8"/>
        <v>#N/A</v>
      </c>
      <c r="BW21" s="106"/>
      <c r="BX21" s="27"/>
      <c r="BY21" s="106" t="s">
        <v>2378</v>
      </c>
      <c r="BZ21" s="6" t="s">
        <v>2736</v>
      </c>
      <c r="CA21" s="106" t="s">
        <v>2690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s="106" t="e">
        <f t="shared" si="9"/>
        <v>#N/A</v>
      </c>
      <c r="CP21" s="106"/>
      <c r="CQ21" s="27"/>
      <c r="CR21" s="106" t="s">
        <v>2378</v>
      </c>
      <c r="CS21" s="6" t="s">
        <v>2736</v>
      </c>
      <c r="CT21" s="106" t="s">
        <v>2690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s="106" t="e">
        <f t="shared" si="10"/>
        <v>#N/A</v>
      </c>
      <c r="DI21" s="106"/>
      <c r="DJ21" s="27"/>
      <c r="DK21" s="106" t="s">
        <v>2378</v>
      </c>
      <c r="DL21" s="6" t="s">
        <v>2736</v>
      </c>
      <c r="DM21" s="106" t="s">
        <v>2690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s="106" t="e">
        <f t="shared" si="11"/>
        <v>#N/A</v>
      </c>
      <c r="EB21" s="106"/>
      <c r="EC21" s="27"/>
      <c r="ED21" s="106" t="s">
        <v>2378</v>
      </c>
      <c r="EE21" s="6" t="s">
        <v>2736</v>
      </c>
      <c r="EF21" s="106" t="s">
        <v>2690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s="106" t="e">
        <f t="shared" si="12"/>
        <v>#N/A</v>
      </c>
      <c r="EU21" s="106"/>
      <c r="EV21" s="27"/>
      <c r="EW21" s="106" t="s">
        <v>2378</v>
      </c>
      <c r="EX21" s="6" t="s">
        <v>2736</v>
      </c>
      <c r="EY21" s="106" t="s">
        <v>2690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s="106" t="e">
        <f t="shared" si="13"/>
        <v>#N/A</v>
      </c>
      <c r="FN21" s="106"/>
      <c r="FO21" s="27"/>
      <c r="FP21" s="106" t="s">
        <v>2378</v>
      </c>
      <c r="FQ21" s="6" t="s">
        <v>2736</v>
      </c>
      <c r="FR21" s="106" t="s">
        <v>2690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s="106" t="e">
        <f t="shared" si="14"/>
        <v>#N/A</v>
      </c>
      <c r="GG21" s="106"/>
      <c r="GH21" s="27"/>
      <c r="GI21" s="106" t="s">
        <v>2378</v>
      </c>
      <c r="GJ21" s="6" t="s">
        <v>2736</v>
      </c>
      <c r="GK21" s="106" t="s">
        <v>2690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s="106" t="e">
        <f t="shared" si="15"/>
        <v>#N/A</v>
      </c>
      <c r="GZ21" s="106"/>
      <c r="HA21" s="27"/>
      <c r="HB21" s="106" t="s">
        <v>2378</v>
      </c>
      <c r="HC21" s="6" t="s">
        <v>2736</v>
      </c>
      <c r="HD21" s="106" t="s">
        <v>2690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s="106" t="e">
        <f t="shared" si="16"/>
        <v>#N/A</v>
      </c>
      <c r="HS21" s="106"/>
      <c r="HT21" s="27"/>
      <c r="HU21" s="106" t="s">
        <v>2378</v>
      </c>
      <c r="HV21" s="6" t="s">
        <v>2736</v>
      </c>
      <c r="HW21" s="106" t="s">
        <v>2690</v>
      </c>
      <c r="HY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s="106" t="e">
        <f t="shared" si="17"/>
        <v>#N/A</v>
      </c>
      <c r="IL21" s="106"/>
      <c r="IM21" s="27"/>
      <c r="IN21" s="106" t="s">
        <v>2378</v>
      </c>
      <c r="IO21" s="6" t="s">
        <v>2736</v>
      </c>
      <c r="IP21" s="106" t="s">
        <v>2690</v>
      </c>
      <c r="IR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s="106" t="e">
        <f t="shared" si="18"/>
        <v>#N/A</v>
      </c>
      <c r="JE21" s="106"/>
      <c r="JF21" s="27"/>
      <c r="JG21" s="106" t="s">
        <v>2378</v>
      </c>
      <c r="JH21" s="6" t="s">
        <v>2884</v>
      </c>
      <c r="JI21" s="106" t="s">
        <v>2690</v>
      </c>
      <c r="JK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s="106" t="e">
        <f t="shared" si="19"/>
        <v>#N/A</v>
      </c>
      <c r="JX21" s="106"/>
      <c r="JY21" s="27"/>
      <c r="JZ21" s="106" t="s">
        <v>2378</v>
      </c>
      <c r="KA21" s="270" t="s">
        <v>2729</v>
      </c>
      <c r="KB21" s="106" t="s">
        <v>2690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s="106" t="e">
        <f t="shared" si="20"/>
        <v>#N/A</v>
      </c>
      <c r="KQ21" s="106"/>
      <c r="KR21" s="27"/>
      <c r="KS21" s="106" t="s">
        <v>2378</v>
      </c>
      <c r="KT21" s="270" t="s">
        <v>2729</v>
      </c>
      <c r="KU21" s="106" t="s">
        <v>2690</v>
      </c>
      <c r="KW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s="106" t="e">
        <f t="shared" si="22"/>
        <v>#N/A</v>
      </c>
      <c r="LJ21" s="106"/>
      <c r="LK21" s="27"/>
      <c r="LL21" s="106" t="s">
        <v>2378</v>
      </c>
      <c r="LM21" s="270" t="s">
        <v>2729</v>
      </c>
      <c r="LN21" s="106" t="s">
        <v>2690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s="106" t="e">
        <f t="shared" si="23"/>
        <v>#N/A</v>
      </c>
      <c r="MC21" s="106">
        <v>1067</v>
      </c>
      <c r="MD21" s="27"/>
      <c r="ME21" s="106" t="s">
        <v>2378</v>
      </c>
      <c r="MF21" s="270" t="s">
        <v>2729</v>
      </c>
      <c r="MG21" s="106" t="s">
        <v>2690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s="106" t="e">
        <f t="shared" si="24"/>
        <v>#N/A</v>
      </c>
      <c r="MV21" s="106">
        <v>1067</v>
      </c>
      <c r="MW21" s="27"/>
      <c r="MX21" s="106" t="s">
        <v>2378</v>
      </c>
      <c r="MY21" s="270" t="s">
        <v>2729</v>
      </c>
      <c r="MZ21" s="106" t="s">
        <v>2690</v>
      </c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s="106" t="e">
        <f t="shared" si="25"/>
        <v>#N/A</v>
      </c>
      <c r="NO21" s="106">
        <v>1067</v>
      </c>
      <c r="NP21" s="27" t="e">
        <f t="shared" si="2"/>
        <v>#N/A</v>
      </c>
      <c r="NQ21" s="106" t="s">
        <v>2378</v>
      </c>
      <c r="NR21" s="270" t="s">
        <v>2729</v>
      </c>
      <c r="NS21" s="106" t="s">
        <v>2690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G21" s="106" t="e">
        <f t="shared" si="26"/>
        <v>#N/A</v>
      </c>
      <c r="OH21" s="106">
        <v>1067</v>
      </c>
      <c r="OI21" s="27" t="e">
        <f t="shared" si="3"/>
        <v>#N/A</v>
      </c>
      <c r="OJ21" s="106" t="s">
        <v>2378</v>
      </c>
      <c r="OK21" s="270" t="s">
        <v>2729</v>
      </c>
      <c r="OL21" s="106" t="s">
        <v>2690</v>
      </c>
      <c r="ON21" t="e">
        <v>#N/A</v>
      </c>
      <c r="OO21" t="e">
        <v>#N/A</v>
      </c>
      <c r="OP21" t="e">
        <v>#N/A</v>
      </c>
      <c r="OQ2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s="106" t="e">
        <f t="shared" si="27"/>
        <v>#N/A</v>
      </c>
      <c r="PA21" s="106"/>
      <c r="PB21" s="27"/>
      <c r="PC21" s="106" t="s">
        <v>2378</v>
      </c>
      <c r="PD21" s="270" t="s">
        <v>2729</v>
      </c>
      <c r="PE21" s="106" t="s">
        <v>2690</v>
      </c>
      <c r="PG21" t="e">
        <v>#N/A</v>
      </c>
      <c r="PH21" t="e">
        <v>#N/A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s="106" t="e">
        <f t="shared" si="28"/>
        <v>#N/A</v>
      </c>
      <c r="PT21" s="106"/>
      <c r="PU21" s="27"/>
      <c r="PV21" s="106" t="s">
        <v>2378</v>
      </c>
      <c r="PW21" s="270" t="s">
        <v>2729</v>
      </c>
      <c r="PX21" s="106" t="s">
        <v>2690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s="106" t="e">
        <f t="shared" si="29"/>
        <v>#N/A</v>
      </c>
      <c r="QM21" s="106"/>
      <c r="QN21" s="27"/>
    </row>
    <row r="22" spans="1:456">
      <c r="A22" s="106" t="s">
        <v>2379</v>
      </c>
      <c r="B22" s="6" t="s">
        <v>2736</v>
      </c>
      <c r="C22" s="106" t="s">
        <v>2690</v>
      </c>
      <c r="E22" s="1">
        <v>0</v>
      </c>
      <c r="F22" s="1">
        <v>0</v>
      </c>
      <c r="G22" s="1">
        <v>0</v>
      </c>
      <c r="H22" s="1">
        <v>0</v>
      </c>
      <c r="I22">
        <v>0</v>
      </c>
      <c r="J22">
        <v>0</v>
      </c>
      <c r="K22">
        <v>498</v>
      </c>
      <c r="L22">
        <v>30</v>
      </c>
      <c r="M22">
        <v>0</v>
      </c>
      <c r="N22">
        <v>0</v>
      </c>
      <c r="O22">
        <v>0</v>
      </c>
      <c r="P22">
        <v>94.32</v>
      </c>
      <c r="Q22" s="106">
        <f t="shared" si="5"/>
        <v>-30</v>
      </c>
      <c r="R22" s="106"/>
      <c r="S22" s="27"/>
      <c r="T22" s="106" t="s">
        <v>2379</v>
      </c>
      <c r="U22" s="6" t="s">
        <v>2736</v>
      </c>
      <c r="V22" s="106" t="s">
        <v>2690</v>
      </c>
      <c r="X22" s="1">
        <v>1.1574074074074075E-2</v>
      </c>
      <c r="Y22" s="1">
        <v>1.1111111111111112E-2</v>
      </c>
      <c r="Z22" s="1">
        <v>3.4722222222222224E-4</v>
      </c>
      <c r="AA22" s="1">
        <v>1.0416666666666667E-4</v>
      </c>
      <c r="AB22">
        <v>12</v>
      </c>
      <c r="AC22">
        <v>24</v>
      </c>
      <c r="AD22">
        <v>353</v>
      </c>
      <c r="AE22">
        <v>34</v>
      </c>
      <c r="AF22">
        <v>0</v>
      </c>
      <c r="AG22">
        <v>0</v>
      </c>
      <c r="AH22">
        <v>0</v>
      </c>
      <c r="AI22">
        <v>91.21</v>
      </c>
      <c r="AJ22" s="106">
        <f t="shared" si="6"/>
        <v>-10</v>
      </c>
      <c r="AK22" s="106"/>
      <c r="AL22" s="27"/>
      <c r="AM22" s="106" t="s">
        <v>2379</v>
      </c>
      <c r="AN22" s="6" t="s">
        <v>2737</v>
      </c>
      <c r="AO22" s="106" t="s">
        <v>2690</v>
      </c>
      <c r="AQ22" s="1">
        <v>2.1874999999999998E-3</v>
      </c>
      <c r="AR22" s="1">
        <v>2.1874999999999998E-3</v>
      </c>
      <c r="AS22" s="1">
        <v>0</v>
      </c>
      <c r="AT22" s="1">
        <v>0</v>
      </c>
      <c r="AU22">
        <v>2</v>
      </c>
      <c r="AV22">
        <v>3</v>
      </c>
      <c r="AW22">
        <v>35</v>
      </c>
      <c r="AX22">
        <v>3</v>
      </c>
      <c r="AY22">
        <v>0</v>
      </c>
      <c r="AZ22">
        <v>0</v>
      </c>
      <c r="BA22">
        <v>0</v>
      </c>
      <c r="BB22">
        <v>92.11</v>
      </c>
      <c r="BC22" s="106">
        <f t="shared" si="7"/>
        <v>0</v>
      </c>
      <c r="BD22" s="106"/>
      <c r="BE22" s="27"/>
      <c r="BF22" s="106" t="s">
        <v>2379</v>
      </c>
      <c r="BG22" s="6" t="s">
        <v>2736</v>
      </c>
      <c r="BH22" s="106" t="s">
        <v>2690</v>
      </c>
      <c r="BJ22" s="1">
        <v>0.29903935185185188</v>
      </c>
      <c r="BK22" s="1">
        <v>0.25656249999999997</v>
      </c>
      <c r="BL22" s="1">
        <v>1.1504629629629629E-2</v>
      </c>
      <c r="BM22" s="1">
        <v>3.096064814814815E-2</v>
      </c>
      <c r="BN22">
        <v>54</v>
      </c>
      <c r="BO22">
        <v>431</v>
      </c>
      <c r="BP22">
        <v>131</v>
      </c>
      <c r="BQ22">
        <v>6</v>
      </c>
      <c r="BR22">
        <v>0</v>
      </c>
      <c r="BS22">
        <v>0</v>
      </c>
      <c r="BT22">
        <v>0</v>
      </c>
      <c r="BU22">
        <v>95.62</v>
      </c>
      <c r="BV22" s="106">
        <f t="shared" si="8"/>
        <v>425</v>
      </c>
      <c r="BW22" s="106">
        <v>524</v>
      </c>
      <c r="BX22" s="27">
        <f t="shared" si="60"/>
        <v>81.106870229007626</v>
      </c>
      <c r="BY22" s="106" t="s">
        <v>2379</v>
      </c>
      <c r="BZ22" s="6" t="s">
        <v>2736</v>
      </c>
      <c r="CA22" s="106" t="s">
        <v>2690</v>
      </c>
      <c r="CC22" s="1">
        <v>3.2152777777777773E-2</v>
      </c>
      <c r="CD22" s="1">
        <v>2.9444444444444443E-2</v>
      </c>
      <c r="CE22" s="1">
        <v>1.4699074074074074E-3</v>
      </c>
      <c r="CF22" s="1">
        <v>1.2152777777777778E-3</v>
      </c>
      <c r="CG22">
        <v>16</v>
      </c>
      <c r="CH22">
        <v>57</v>
      </c>
      <c r="CI22">
        <v>350</v>
      </c>
      <c r="CJ22">
        <v>15</v>
      </c>
      <c r="CK22">
        <v>0</v>
      </c>
      <c r="CL22">
        <v>0</v>
      </c>
      <c r="CM22">
        <v>0</v>
      </c>
      <c r="CN22">
        <v>95.89</v>
      </c>
      <c r="CO22" s="106">
        <f t="shared" si="9"/>
        <v>42</v>
      </c>
      <c r="CP22" s="106">
        <v>130</v>
      </c>
      <c r="CQ22" s="27">
        <f t="shared" si="61"/>
        <v>32.307692307692307</v>
      </c>
      <c r="CR22" s="106" t="s">
        <v>2379</v>
      </c>
      <c r="CS22" s="6" t="s">
        <v>2736</v>
      </c>
      <c r="CT22" s="106" t="s">
        <v>2690</v>
      </c>
      <c r="CV22" s="1">
        <v>1.9675925925925927E-2</v>
      </c>
      <c r="CW22" s="1">
        <v>1.5914351851851853E-2</v>
      </c>
      <c r="CX22" s="1">
        <v>6.8287037037037025E-4</v>
      </c>
      <c r="CY22" s="1">
        <v>3.0787037037037037E-3</v>
      </c>
      <c r="CZ22">
        <v>4</v>
      </c>
      <c r="DA22">
        <v>25</v>
      </c>
      <c r="DB22">
        <v>26</v>
      </c>
      <c r="DC22">
        <v>1</v>
      </c>
      <c r="DD22">
        <v>0</v>
      </c>
      <c r="DE22">
        <v>0</v>
      </c>
      <c r="DF22">
        <v>0</v>
      </c>
      <c r="DG22">
        <v>96.3</v>
      </c>
      <c r="DH22" s="106">
        <f t="shared" si="10"/>
        <v>24</v>
      </c>
      <c r="DI22" s="106"/>
      <c r="DJ22" s="27"/>
      <c r="DK22" s="106" t="s">
        <v>2379</v>
      </c>
      <c r="DL22" s="6" t="s">
        <v>2736</v>
      </c>
      <c r="DM22" s="106" t="s">
        <v>2690</v>
      </c>
      <c r="DO22" s="1">
        <v>1.9675925925925927E-2</v>
      </c>
      <c r="DP22" s="1">
        <v>1.5914351851851853E-2</v>
      </c>
      <c r="DQ22" s="1">
        <v>6.8287037037037025E-4</v>
      </c>
      <c r="DR22" s="1">
        <v>3.0787037037037037E-3</v>
      </c>
      <c r="DS22">
        <v>4</v>
      </c>
      <c r="DT22">
        <v>25</v>
      </c>
      <c r="DU22">
        <v>26</v>
      </c>
      <c r="DV22">
        <v>1</v>
      </c>
      <c r="DW22">
        <v>0</v>
      </c>
      <c r="DX22">
        <v>0</v>
      </c>
      <c r="DY22">
        <v>0</v>
      </c>
      <c r="DZ22">
        <v>96.3</v>
      </c>
      <c r="EA22" s="106">
        <f t="shared" si="11"/>
        <v>24</v>
      </c>
      <c r="EB22" s="106"/>
      <c r="EC22" s="27"/>
      <c r="ED22" s="106" t="s">
        <v>2379</v>
      </c>
      <c r="EE22" s="6" t="s">
        <v>2736</v>
      </c>
      <c r="EF22" s="106" t="s">
        <v>2690</v>
      </c>
      <c r="EH22" t="e">
        <v>#N/A</v>
      </c>
      <c r="EI22" t="e">
        <v>#N/A</v>
      </c>
      <c r="EJ22" t="e">
        <v>#N/A</v>
      </c>
      <c r="EK22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T22" s="106" t="e">
        <f t="shared" si="12"/>
        <v>#N/A</v>
      </c>
      <c r="EU22" s="106"/>
      <c r="EV22" s="27"/>
      <c r="EW22" s="106" t="s">
        <v>2379</v>
      </c>
      <c r="EX22" s="6" t="s">
        <v>2736</v>
      </c>
      <c r="EY22" s="106" t="s">
        <v>2690</v>
      </c>
      <c r="FA22" t="e">
        <v>#N/A</v>
      </c>
      <c r="FB22" t="e">
        <v>#N/A</v>
      </c>
      <c r="FC22" t="e">
        <v>#N/A</v>
      </c>
      <c r="FD22" t="e">
        <v>#N/A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t="e">
        <v>#N/A</v>
      </c>
      <c r="FL22" t="e">
        <v>#N/A</v>
      </c>
      <c r="FM22" s="106" t="e">
        <f t="shared" si="13"/>
        <v>#N/A</v>
      </c>
      <c r="FN22" s="106"/>
      <c r="FO22" s="27"/>
      <c r="FP22" s="106" t="s">
        <v>2379</v>
      </c>
      <c r="FQ22" s="6" t="s">
        <v>2736</v>
      </c>
      <c r="FR22" s="106" t="s">
        <v>2690</v>
      </c>
      <c r="FT22" t="e">
        <v>#N/A</v>
      </c>
      <c r="FU22" t="e">
        <v>#N/A</v>
      </c>
      <c r="FV22" t="e">
        <v>#N/A</v>
      </c>
      <c r="FW22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s="106" t="e">
        <f t="shared" si="14"/>
        <v>#N/A</v>
      </c>
      <c r="GG22" s="106"/>
      <c r="GH22" s="27"/>
      <c r="GI22" s="106" t="s">
        <v>2379</v>
      </c>
      <c r="GJ22" s="6" t="s">
        <v>2736</v>
      </c>
      <c r="GK22" s="106" t="s">
        <v>2690</v>
      </c>
      <c r="GM22" t="e">
        <v>#N/A</v>
      </c>
      <c r="GN22" t="e">
        <v>#N/A</v>
      </c>
      <c r="GO22" t="e">
        <v>#N/A</v>
      </c>
      <c r="GP22" t="e">
        <v>#N/A</v>
      </c>
      <c r="GQ22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v>#N/A</v>
      </c>
      <c r="GW22" t="e">
        <v>#N/A</v>
      </c>
      <c r="GX22" t="e">
        <v>#N/A</v>
      </c>
      <c r="GY22" s="106" t="e">
        <f t="shared" si="15"/>
        <v>#N/A</v>
      </c>
      <c r="GZ22" s="106"/>
      <c r="HA22" s="27"/>
      <c r="HB22" s="106" t="s">
        <v>2379</v>
      </c>
      <c r="HC22" s="6" t="s">
        <v>2736</v>
      </c>
      <c r="HD22" s="106" t="s">
        <v>2690</v>
      </c>
      <c r="HF22" t="e">
        <v>#N/A</v>
      </c>
      <c r="HG22" t="e">
        <v>#N/A</v>
      </c>
      <c r="HH22" t="e">
        <v>#N/A</v>
      </c>
      <c r="HI22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t="e">
        <v>#N/A</v>
      </c>
      <c r="HP22" t="e">
        <v>#N/A</v>
      </c>
      <c r="HQ22" t="e">
        <v>#N/A</v>
      </c>
      <c r="HR22" s="106" t="e">
        <f t="shared" si="16"/>
        <v>#N/A</v>
      </c>
      <c r="HS22" s="106"/>
      <c r="HT22" s="27"/>
      <c r="HU22" s="106" t="s">
        <v>2379</v>
      </c>
      <c r="HV22" s="6" t="s">
        <v>2736</v>
      </c>
      <c r="HW22" s="106" t="s">
        <v>2690</v>
      </c>
      <c r="HY22" t="e">
        <v>#N/A</v>
      </c>
      <c r="IA22" t="e">
        <v>#N/A</v>
      </c>
      <c r="IB22" t="e">
        <v>#N/A</v>
      </c>
      <c r="IC22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s="106" t="e">
        <f t="shared" si="17"/>
        <v>#N/A</v>
      </c>
      <c r="IL22" s="106"/>
      <c r="IM22" s="27"/>
      <c r="IN22" s="106" t="s">
        <v>2379</v>
      </c>
      <c r="IO22" s="6" t="s">
        <v>2736</v>
      </c>
      <c r="IP22" s="106" t="s">
        <v>2690</v>
      </c>
      <c r="IR22" t="e">
        <v>#N/A</v>
      </c>
      <c r="IT22" t="e">
        <v>#N/A</v>
      </c>
      <c r="IU22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D22" s="106" t="e">
        <f t="shared" si="18"/>
        <v>#N/A</v>
      </c>
      <c r="JE22" s="106"/>
      <c r="JF22" s="27"/>
      <c r="JG22" s="106" t="s">
        <v>2379</v>
      </c>
      <c r="JH22" s="6" t="s">
        <v>2884</v>
      </c>
      <c r="JI22" s="106" t="s">
        <v>2690</v>
      </c>
      <c r="JK22" t="e">
        <v>#N/A</v>
      </c>
      <c r="JM22" t="e">
        <v>#N/A</v>
      </c>
      <c r="JN22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W22" s="106" t="e">
        <f t="shared" si="19"/>
        <v>#N/A</v>
      </c>
      <c r="JX22" s="106"/>
      <c r="JY22" s="27"/>
      <c r="JZ22" s="106" t="s">
        <v>2379</v>
      </c>
      <c r="KA22" s="270" t="s">
        <v>2729</v>
      </c>
      <c r="KB22" s="106" t="s">
        <v>2690</v>
      </c>
      <c r="KD22" s="1" t="e">
        <v>#N/A</v>
      </c>
      <c r="KE22" s="1" t="e">
        <v>#N/A</v>
      </c>
      <c r="KF22" s="1" t="e">
        <v>#N/A</v>
      </c>
      <c r="KG22" s="1" t="e">
        <v>#N/A</v>
      </c>
      <c r="KH22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s="106" t="e">
        <f t="shared" si="20"/>
        <v>#N/A</v>
      </c>
      <c r="KQ22" s="106"/>
      <c r="KR22" s="27"/>
      <c r="KS22" s="106" t="s">
        <v>2379</v>
      </c>
      <c r="KT22" s="270" t="s">
        <v>2729</v>
      </c>
      <c r="KU22" s="106" t="s">
        <v>2690</v>
      </c>
      <c r="KW22" s="1" t="e">
        <v>#N/A</v>
      </c>
      <c r="KX22" s="1"/>
      <c r="KY22" s="1" t="e">
        <v>#N/A</v>
      </c>
      <c r="KZ22" s="1" t="e">
        <v>#N/A</v>
      </c>
      <c r="LA22" t="e">
        <v>#N/A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s="106" t="e">
        <f t="shared" si="22"/>
        <v>#N/A</v>
      </c>
      <c r="LJ22" s="106"/>
      <c r="LK22" s="27"/>
      <c r="LL22" s="106" t="s">
        <v>2379</v>
      </c>
      <c r="LM22" s="270" t="s">
        <v>2729</v>
      </c>
      <c r="LN22" s="106" t="s">
        <v>2690</v>
      </c>
      <c r="LP22" s="1">
        <v>0.2865625</v>
      </c>
      <c r="LQ22" s="1">
        <v>0.21611111111111111</v>
      </c>
      <c r="LR22" s="1">
        <v>5.0671296296296298E-2</v>
      </c>
      <c r="LS22" s="1">
        <v>1.9768518518518515E-2</v>
      </c>
      <c r="LT22">
        <v>50</v>
      </c>
      <c r="LU22">
        <v>420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 s="106">
        <f t="shared" si="23"/>
        <v>420</v>
      </c>
      <c r="MC22" s="106">
        <v>1067</v>
      </c>
      <c r="MD22" s="27">
        <f t="shared" si="0"/>
        <v>39.362699156513592</v>
      </c>
      <c r="ME22" s="106" t="s">
        <v>2379</v>
      </c>
      <c r="MF22" s="270" t="s">
        <v>2729</v>
      </c>
      <c r="MG22" s="106" t="s">
        <v>2690</v>
      </c>
      <c r="MI22" s="1">
        <v>0.45841435185185181</v>
      </c>
      <c r="MJ22" s="1">
        <v>0.35289351851851852</v>
      </c>
      <c r="MK22" s="1">
        <v>7.7025462962962962E-2</v>
      </c>
      <c r="ML22" s="1">
        <v>2.8495370370370369E-2</v>
      </c>
      <c r="MM22">
        <v>77</v>
      </c>
      <c r="MN22">
        <v>617</v>
      </c>
      <c r="MO22">
        <v>59</v>
      </c>
      <c r="MP22">
        <v>15</v>
      </c>
      <c r="MQ22">
        <v>0</v>
      </c>
      <c r="MR22">
        <v>0</v>
      </c>
      <c r="MS22">
        <v>0</v>
      </c>
      <c r="MT22">
        <v>79.73</v>
      </c>
      <c r="MU22" s="106">
        <f t="shared" si="24"/>
        <v>602</v>
      </c>
      <c r="MV22" s="106">
        <v>1067</v>
      </c>
      <c r="MW22" s="27">
        <f t="shared" ref="MW22" si="72">MU22/MV22*100</f>
        <v>56.419868791002813</v>
      </c>
      <c r="MX22" s="106" t="s">
        <v>2379</v>
      </c>
      <c r="MY22" s="270" t="s">
        <v>2729</v>
      </c>
      <c r="MZ22" s="106" t="s">
        <v>2690</v>
      </c>
      <c r="NB22" s="1">
        <v>0.4767939814814815</v>
      </c>
      <c r="NC22" s="1">
        <v>0.31200231481481483</v>
      </c>
      <c r="ND22" s="1">
        <v>0.11965277777777777</v>
      </c>
      <c r="NE22" s="1">
        <v>4.5138888888888888E-2</v>
      </c>
      <c r="NF22">
        <v>110</v>
      </c>
      <c r="NG22">
        <v>588</v>
      </c>
      <c r="NH22">
        <v>499</v>
      </c>
      <c r="NI22">
        <v>158</v>
      </c>
      <c r="NJ22">
        <v>0</v>
      </c>
      <c r="NK22">
        <v>0</v>
      </c>
      <c r="NL22">
        <v>0</v>
      </c>
      <c r="NM22">
        <v>75.95</v>
      </c>
      <c r="NN22" s="106">
        <f t="shared" si="25"/>
        <v>430</v>
      </c>
      <c r="NO22" s="106">
        <v>1067</v>
      </c>
      <c r="NP22" s="27">
        <f t="shared" si="2"/>
        <v>40.299906279287725</v>
      </c>
      <c r="NQ22" s="106" t="s">
        <v>2379</v>
      </c>
      <c r="NR22" s="270" t="s">
        <v>2729</v>
      </c>
      <c r="NS22" s="106" t="s">
        <v>2690</v>
      </c>
      <c r="NU22" s="1">
        <v>0.42062500000000003</v>
      </c>
      <c r="NV22" s="1">
        <v>0.31311342592592589</v>
      </c>
      <c r="NW22" s="1">
        <v>8.0648148148148149E-2</v>
      </c>
      <c r="NX22" s="1">
        <v>2.6863425925925926E-2</v>
      </c>
      <c r="NY22">
        <v>93</v>
      </c>
      <c r="NZ22">
        <v>662</v>
      </c>
      <c r="OA22">
        <v>794</v>
      </c>
      <c r="OB22">
        <v>135</v>
      </c>
      <c r="OC22">
        <v>0</v>
      </c>
      <c r="OD22">
        <v>0</v>
      </c>
      <c r="OE22">
        <v>0</v>
      </c>
      <c r="OF22">
        <v>85.47</v>
      </c>
      <c r="OG22" s="106">
        <f t="shared" si="26"/>
        <v>527</v>
      </c>
      <c r="OH22" s="106">
        <v>1067</v>
      </c>
      <c r="OI22" s="27">
        <f t="shared" si="3"/>
        <v>49.390815370196812</v>
      </c>
      <c r="OJ22" s="106" t="s">
        <v>2379</v>
      </c>
      <c r="OK22" s="270" t="s">
        <v>2729</v>
      </c>
      <c r="OL22" s="106" t="s">
        <v>2690</v>
      </c>
      <c r="ON22" s="1">
        <v>0.2008101851851852</v>
      </c>
      <c r="OO22" s="1">
        <v>0.13221064814814815</v>
      </c>
      <c r="OP22" s="1">
        <v>4.462962962962963E-2</v>
      </c>
      <c r="OQ22" s="1">
        <v>2.3958333333333331E-2</v>
      </c>
      <c r="OR22">
        <v>62</v>
      </c>
      <c r="OS22">
        <v>329</v>
      </c>
      <c r="OT22">
        <v>650</v>
      </c>
      <c r="OU22">
        <v>75</v>
      </c>
      <c r="OV22">
        <v>0</v>
      </c>
      <c r="OW22">
        <v>0</v>
      </c>
      <c r="OX22">
        <v>0</v>
      </c>
      <c r="OY22">
        <v>89.66</v>
      </c>
      <c r="OZ22" s="106">
        <f t="shared" si="27"/>
        <v>254</v>
      </c>
      <c r="PA22" s="106">
        <v>666</v>
      </c>
      <c r="PB22" s="27">
        <f t="shared" si="4"/>
        <v>38.138138138138139</v>
      </c>
      <c r="PC22" s="106" t="s">
        <v>2379</v>
      </c>
      <c r="PD22" s="270" t="s">
        <v>2729</v>
      </c>
      <c r="PE22" s="106" t="s">
        <v>2690</v>
      </c>
      <c r="PG22" s="1">
        <v>0</v>
      </c>
      <c r="PH22" s="1">
        <v>0</v>
      </c>
      <c r="PI22" s="1">
        <v>0</v>
      </c>
      <c r="PJ22" s="1">
        <v>0</v>
      </c>
      <c r="PK22">
        <v>0</v>
      </c>
      <c r="PL22">
        <v>0</v>
      </c>
      <c r="PM22">
        <v>43</v>
      </c>
      <c r="PN22">
        <v>33</v>
      </c>
      <c r="PO22">
        <v>0</v>
      </c>
      <c r="PP22">
        <v>0</v>
      </c>
      <c r="PQ22">
        <v>0</v>
      </c>
      <c r="PR22">
        <v>56.58</v>
      </c>
      <c r="PS22" s="106">
        <f t="shared" si="28"/>
        <v>-33</v>
      </c>
      <c r="PT22" s="106"/>
      <c r="PU22" s="27"/>
      <c r="PV22" s="106" t="s">
        <v>2379</v>
      </c>
      <c r="PW22" s="270" t="s">
        <v>2729</v>
      </c>
      <c r="PX22" s="106" t="s">
        <v>2690</v>
      </c>
      <c r="PZ22" s="1">
        <v>0</v>
      </c>
      <c r="QA22" s="1">
        <v>0</v>
      </c>
      <c r="QB22" s="1">
        <v>0</v>
      </c>
      <c r="QC22" s="1">
        <v>0</v>
      </c>
      <c r="QD22">
        <v>0</v>
      </c>
      <c r="QE22">
        <v>0</v>
      </c>
      <c r="QF22">
        <v>73</v>
      </c>
      <c r="QG22">
        <v>22</v>
      </c>
      <c r="QH22">
        <v>0</v>
      </c>
      <c r="QI22">
        <v>0</v>
      </c>
      <c r="QJ22">
        <v>0</v>
      </c>
      <c r="QK22">
        <v>76.84</v>
      </c>
      <c r="QL22" s="106">
        <f t="shared" si="29"/>
        <v>-22</v>
      </c>
      <c r="QM22" s="106"/>
      <c r="QN22" s="27"/>
    </row>
    <row r="23" spans="1:456">
      <c r="A23" s="106" t="s">
        <v>2380</v>
      </c>
      <c r="B23" s="6" t="s">
        <v>2736</v>
      </c>
      <c r="C23" s="106" t="s">
        <v>2690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s="106" t="e">
        <f t="shared" si="5"/>
        <v>#N/A</v>
      </c>
      <c r="R23" s="106"/>
      <c r="S23" s="27" t="e">
        <f t="shared" si="30"/>
        <v>#N/A</v>
      </c>
      <c r="T23" s="106" t="s">
        <v>2380</v>
      </c>
      <c r="U23" s="6" t="s">
        <v>2736</v>
      </c>
      <c r="V23" s="106" t="s">
        <v>2690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s="106" t="e">
        <f t="shared" si="6"/>
        <v>#N/A</v>
      </c>
      <c r="AK23" s="106"/>
      <c r="AL23" s="27"/>
      <c r="AM23" s="106" t="s">
        <v>2380</v>
      </c>
      <c r="AN23" s="6" t="s">
        <v>2737</v>
      </c>
      <c r="AO23" s="106" t="s">
        <v>2690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s="106" t="e">
        <f t="shared" si="7"/>
        <v>#N/A</v>
      </c>
      <c r="BD23" s="106"/>
      <c r="BE23" s="27"/>
      <c r="BF23" s="106" t="s">
        <v>2380</v>
      </c>
      <c r="BG23" s="6" t="s">
        <v>2736</v>
      </c>
      <c r="BH23" s="106" t="s">
        <v>2690</v>
      </c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s="106" t="e">
        <f t="shared" si="8"/>
        <v>#N/A</v>
      </c>
      <c r="BW23" s="106"/>
      <c r="BX23" s="27"/>
      <c r="BY23" s="106" t="s">
        <v>2380</v>
      </c>
      <c r="BZ23" s="6" t="s">
        <v>2736</v>
      </c>
      <c r="CA23" s="106" t="s">
        <v>2690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s="106" t="e">
        <f t="shared" si="9"/>
        <v>#N/A</v>
      </c>
      <c r="CP23" s="106"/>
      <c r="CQ23" s="27"/>
      <c r="CR23" s="106" t="s">
        <v>2380</v>
      </c>
      <c r="CS23" s="6" t="s">
        <v>2736</v>
      </c>
      <c r="CT23" s="106" t="s">
        <v>2690</v>
      </c>
      <c r="CV23" t="e">
        <v>#N/A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s="106" t="e">
        <f t="shared" si="10"/>
        <v>#N/A</v>
      </c>
      <c r="DI23" s="106"/>
      <c r="DJ23" s="27"/>
      <c r="DK23" s="106" t="s">
        <v>2380</v>
      </c>
      <c r="DL23" s="6" t="s">
        <v>2736</v>
      </c>
      <c r="DM23" s="106" t="s">
        <v>2690</v>
      </c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s="106" t="e">
        <f t="shared" si="11"/>
        <v>#N/A</v>
      </c>
      <c r="EB23" s="106"/>
      <c r="EC23" s="27"/>
      <c r="ED23" s="106" t="s">
        <v>2380</v>
      </c>
      <c r="EE23" s="6" t="s">
        <v>2736</v>
      </c>
      <c r="EF23" s="106" t="s">
        <v>2690</v>
      </c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s="106" t="e">
        <f t="shared" si="12"/>
        <v>#N/A</v>
      </c>
      <c r="EU23" s="106"/>
      <c r="EV23" s="27"/>
      <c r="EW23" s="106" t="s">
        <v>2380</v>
      </c>
      <c r="EX23" s="6" t="s">
        <v>2736</v>
      </c>
      <c r="EY23" s="106" t="s">
        <v>2690</v>
      </c>
      <c r="FA23" t="e">
        <v>#N/A</v>
      </c>
      <c r="FB23" t="e">
        <v>#N/A</v>
      </c>
      <c r="FC23" t="e">
        <v>#N/A</v>
      </c>
      <c r="FD23" t="e">
        <v>#N/A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s="106" t="e">
        <f t="shared" si="13"/>
        <v>#N/A</v>
      </c>
      <c r="FN23" s="106"/>
      <c r="FO23" s="27"/>
      <c r="FP23" s="106" t="s">
        <v>2380</v>
      </c>
      <c r="FQ23" s="6" t="s">
        <v>2736</v>
      </c>
      <c r="FR23" s="106" t="s">
        <v>2690</v>
      </c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s="106" t="e">
        <f t="shared" si="14"/>
        <v>#N/A</v>
      </c>
      <c r="GG23" s="106"/>
      <c r="GH23" s="27"/>
      <c r="GI23" s="106" t="s">
        <v>2380</v>
      </c>
      <c r="GJ23" s="6" t="s">
        <v>2736</v>
      </c>
      <c r="GK23" s="106" t="s">
        <v>2690</v>
      </c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s="106" t="e">
        <f t="shared" si="15"/>
        <v>#N/A</v>
      </c>
      <c r="GZ23" s="106"/>
      <c r="HA23" s="27"/>
      <c r="HB23" s="106" t="s">
        <v>2380</v>
      </c>
      <c r="HC23" s="6" t="s">
        <v>2736</v>
      </c>
      <c r="HD23" s="106" t="s">
        <v>2690</v>
      </c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s="106" t="e">
        <f t="shared" si="16"/>
        <v>#N/A</v>
      </c>
      <c r="HS23" s="106"/>
      <c r="HT23" s="27"/>
      <c r="HU23" s="106" t="s">
        <v>2380</v>
      </c>
      <c r="HV23" s="6" t="s">
        <v>2736</v>
      </c>
      <c r="HW23" s="106" t="s">
        <v>2690</v>
      </c>
      <c r="HY23" t="e">
        <v>#N/A</v>
      </c>
      <c r="IA23" t="e">
        <v>#N/A</v>
      </c>
      <c r="IB23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s="106" t="e">
        <f t="shared" si="17"/>
        <v>#N/A</v>
      </c>
      <c r="IL23" s="106"/>
      <c r="IM23" s="27"/>
      <c r="IN23" s="106" t="s">
        <v>2380</v>
      </c>
      <c r="IO23" s="6" t="s">
        <v>2736</v>
      </c>
      <c r="IP23" s="106" t="s">
        <v>2690</v>
      </c>
      <c r="IR23" t="e">
        <v>#N/A</v>
      </c>
      <c r="IT23" t="e">
        <v>#N/A</v>
      </c>
      <c r="IU23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s="106" t="e">
        <f t="shared" si="18"/>
        <v>#N/A</v>
      </c>
      <c r="JE23" s="106"/>
      <c r="JF23" s="27"/>
      <c r="JG23" s="106" t="s">
        <v>2380</v>
      </c>
      <c r="JH23" s="6" t="s">
        <v>2884</v>
      </c>
      <c r="JI23" s="106" t="s">
        <v>2690</v>
      </c>
      <c r="JK23" t="e">
        <v>#N/A</v>
      </c>
      <c r="JM23" t="e">
        <v>#N/A</v>
      </c>
      <c r="JN23" t="e">
        <v>#N/A</v>
      </c>
      <c r="JO23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W23" s="106" t="e">
        <f t="shared" si="19"/>
        <v>#N/A</v>
      </c>
      <c r="JX23" s="106"/>
      <c r="JY23" s="27"/>
      <c r="JZ23" s="106" t="s">
        <v>2380</v>
      </c>
      <c r="KA23" s="270" t="s">
        <v>2729</v>
      </c>
      <c r="KB23" s="106" t="s">
        <v>2690</v>
      </c>
      <c r="KD23" t="e">
        <v>#N/A</v>
      </c>
      <c r="KE23" t="e">
        <v>#N/A</v>
      </c>
      <c r="KF23" t="e">
        <v>#N/A</v>
      </c>
      <c r="KG23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s="106" t="e">
        <f t="shared" si="20"/>
        <v>#N/A</v>
      </c>
      <c r="KQ23" s="106"/>
      <c r="KR23" s="27"/>
      <c r="KS23" s="106" t="s">
        <v>2380</v>
      </c>
      <c r="KT23" s="270" t="s">
        <v>2729</v>
      </c>
      <c r="KU23" s="106" t="s">
        <v>2690</v>
      </c>
      <c r="KW23" t="e">
        <v>#N/A</v>
      </c>
      <c r="KY23" t="e">
        <v>#N/A</v>
      </c>
      <c r="KZ23" t="e">
        <v>#N/A</v>
      </c>
      <c r="LA23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s="106" t="e">
        <f t="shared" si="22"/>
        <v>#N/A</v>
      </c>
      <c r="LJ23" s="106"/>
      <c r="LK23" s="27"/>
      <c r="LL23" s="106" t="s">
        <v>2380</v>
      </c>
      <c r="LM23" s="270" t="s">
        <v>2729</v>
      </c>
      <c r="LN23" s="106" t="s">
        <v>2690</v>
      </c>
      <c r="LP23" t="e">
        <v>#N/A</v>
      </c>
      <c r="LQ23" t="e">
        <v>#N/A</v>
      </c>
      <c r="LR23" t="e">
        <v>#N/A</v>
      </c>
      <c r="LS23" t="e">
        <v>#N/A</v>
      </c>
      <c r="LT23" t="e">
        <v>#N/A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B23" s="106" t="e">
        <f t="shared" si="23"/>
        <v>#N/A</v>
      </c>
      <c r="MC23" s="106">
        <v>1067</v>
      </c>
      <c r="MD23" s="27"/>
      <c r="ME23" s="106" t="s">
        <v>2380</v>
      </c>
      <c r="MF23" s="270" t="s">
        <v>2729</v>
      </c>
      <c r="MG23" s="106" t="s">
        <v>2690</v>
      </c>
      <c r="MI23" t="e">
        <v>#N/A</v>
      </c>
      <c r="MJ23" t="e">
        <v>#N/A</v>
      </c>
      <c r="MK23" t="e">
        <v>#N/A</v>
      </c>
      <c r="ML23" t="e">
        <v>#N/A</v>
      </c>
      <c r="MM23" t="e">
        <v>#N/A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U23" s="106" t="e">
        <f t="shared" si="24"/>
        <v>#N/A</v>
      </c>
      <c r="MV23" s="106">
        <v>1067</v>
      </c>
      <c r="MW23" s="27"/>
      <c r="MX23" s="106" t="s">
        <v>2380</v>
      </c>
      <c r="MY23" s="270" t="s">
        <v>2729</v>
      </c>
      <c r="MZ23" s="106" t="s">
        <v>2690</v>
      </c>
      <c r="NB23" t="e">
        <v>#N/A</v>
      </c>
      <c r="NC23" t="e">
        <v>#N/A</v>
      </c>
      <c r="ND23" t="e">
        <v>#N/A</v>
      </c>
      <c r="NE23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s="106" t="e">
        <f t="shared" si="25"/>
        <v>#N/A</v>
      </c>
      <c r="NO23" s="106">
        <v>1067</v>
      </c>
      <c r="NP23" s="27" t="e">
        <f t="shared" si="2"/>
        <v>#N/A</v>
      </c>
      <c r="NQ23" s="106" t="s">
        <v>2380</v>
      </c>
      <c r="NR23" s="270" t="s">
        <v>2729</v>
      </c>
      <c r="NS23" s="106" t="s">
        <v>2690</v>
      </c>
      <c r="NU23" t="e">
        <v>#N/A</v>
      </c>
      <c r="NV23" t="e">
        <v>#N/A</v>
      </c>
      <c r="NW23" t="e">
        <v>#N/A</v>
      </c>
      <c r="NX23" t="e">
        <v>#N/A</v>
      </c>
      <c r="NY23" t="e">
        <v>#N/A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G23" s="106" t="e">
        <f t="shared" si="26"/>
        <v>#N/A</v>
      </c>
      <c r="OH23" s="106">
        <v>1067</v>
      </c>
      <c r="OI23" s="27" t="e">
        <f t="shared" si="3"/>
        <v>#N/A</v>
      </c>
      <c r="OJ23" s="106" t="s">
        <v>2380</v>
      </c>
      <c r="OK23" s="270" t="s">
        <v>2729</v>
      </c>
      <c r="OL23" s="106" t="s">
        <v>2690</v>
      </c>
      <c r="ON23" t="e">
        <v>#N/A</v>
      </c>
      <c r="OO23" t="e">
        <v>#N/A</v>
      </c>
      <c r="OP23" t="e">
        <v>#N/A</v>
      </c>
      <c r="OQ23" t="e">
        <v>#N/A</v>
      </c>
      <c r="OR23" t="e">
        <v>#N/A</v>
      </c>
      <c r="OS23" t="e">
        <v>#N/A</v>
      </c>
      <c r="OT23" t="e">
        <v>#N/A</v>
      </c>
      <c r="OU23" t="e">
        <v>#N/A</v>
      </c>
      <c r="OV23" t="e">
        <v>#N/A</v>
      </c>
      <c r="OW23" t="e">
        <v>#N/A</v>
      </c>
      <c r="OX23" t="e">
        <v>#N/A</v>
      </c>
      <c r="OY23" t="e">
        <v>#N/A</v>
      </c>
      <c r="OZ23" s="106" t="e">
        <f t="shared" si="27"/>
        <v>#N/A</v>
      </c>
      <c r="PA23" s="106">
        <v>1067</v>
      </c>
      <c r="PB23" s="27"/>
      <c r="PC23" s="106" t="s">
        <v>2380</v>
      </c>
      <c r="PD23" s="270" t="s">
        <v>2729</v>
      </c>
      <c r="PE23" s="106" t="s">
        <v>2690</v>
      </c>
      <c r="PG23" t="e">
        <v>#N/A</v>
      </c>
      <c r="PH23" t="e">
        <v>#N/A</v>
      </c>
      <c r="PI23" t="e">
        <v>#N/A</v>
      </c>
      <c r="PJ23" t="e">
        <v>#N/A</v>
      </c>
      <c r="PK23" t="e">
        <v>#N/A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s="106" t="e">
        <f t="shared" si="28"/>
        <v>#N/A</v>
      </c>
      <c r="PT23" s="106"/>
      <c r="PU23" s="27"/>
      <c r="PV23" s="106" t="s">
        <v>2380</v>
      </c>
      <c r="PW23" s="270" t="s">
        <v>2729</v>
      </c>
      <c r="PX23" s="106" t="s">
        <v>2690</v>
      </c>
      <c r="PZ23" t="e">
        <v>#N/A</v>
      </c>
      <c r="QA23" t="e">
        <v>#N/A</v>
      </c>
      <c r="QB23" t="e">
        <v>#N/A</v>
      </c>
      <c r="QC23" t="e">
        <v>#N/A</v>
      </c>
      <c r="QD23" t="e">
        <v>#N/A</v>
      </c>
      <c r="QE23" t="e">
        <v>#N/A</v>
      </c>
      <c r="QF23" t="e">
        <v>#N/A</v>
      </c>
      <c r="QG23" t="e">
        <v>#N/A</v>
      </c>
      <c r="QH23" t="e">
        <v>#N/A</v>
      </c>
      <c r="QI23" t="e">
        <v>#N/A</v>
      </c>
      <c r="QJ23" t="e">
        <v>#N/A</v>
      </c>
      <c r="QK23" t="e">
        <v>#N/A</v>
      </c>
      <c r="QL23" s="106" t="e">
        <f t="shared" si="29"/>
        <v>#N/A</v>
      </c>
      <c r="QM23" s="106"/>
      <c r="QN23" s="27"/>
    </row>
    <row r="24" spans="1:456">
      <c r="A24" s="106" t="s">
        <v>2375</v>
      </c>
      <c r="B24" s="6" t="s">
        <v>2736</v>
      </c>
      <c r="C24" s="106" t="s">
        <v>2690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s="106" t="e">
        <f t="shared" si="5"/>
        <v>#N/A</v>
      </c>
      <c r="R24" s="106"/>
      <c r="S24" s="27" t="e">
        <f t="shared" si="30"/>
        <v>#N/A</v>
      </c>
      <c r="T24" s="106" t="s">
        <v>2375</v>
      </c>
      <c r="U24" s="6" t="s">
        <v>2736</v>
      </c>
      <c r="V24" s="106" t="s">
        <v>2690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s="106" t="e">
        <f t="shared" si="6"/>
        <v>#N/A</v>
      </c>
      <c r="AK24" s="106"/>
      <c r="AL24" s="27"/>
      <c r="AM24" s="106" t="s">
        <v>2375</v>
      </c>
      <c r="AN24" s="6" t="s">
        <v>2737</v>
      </c>
      <c r="AO24" s="106" t="s">
        <v>2690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s="106" t="e">
        <f t="shared" si="7"/>
        <v>#N/A</v>
      </c>
      <c r="BD24" s="106"/>
      <c r="BE24" s="27"/>
      <c r="BF24" s="106" t="s">
        <v>2375</v>
      </c>
      <c r="BG24" s="6" t="s">
        <v>2736</v>
      </c>
      <c r="BH24" s="106" t="s">
        <v>2690</v>
      </c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s="106" t="e">
        <f t="shared" si="8"/>
        <v>#N/A</v>
      </c>
      <c r="BW24" s="106"/>
      <c r="BX24" s="27"/>
      <c r="BY24" s="106" t="s">
        <v>2375</v>
      </c>
      <c r="BZ24" s="6" t="s">
        <v>2736</v>
      </c>
      <c r="CA24" s="106" t="s">
        <v>2690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  <c r="CI24" t="e">
        <v>#N/A</v>
      </c>
      <c r="CJ24" t="e">
        <v>#N/A</v>
      </c>
      <c r="CK24" t="e">
        <v>#N/A</v>
      </c>
      <c r="CL24" t="e">
        <v>#N/A</v>
      </c>
      <c r="CM24" t="e">
        <v>#N/A</v>
      </c>
      <c r="CN24" t="e">
        <v>#N/A</v>
      </c>
      <c r="CO24" s="106" t="e">
        <f t="shared" si="9"/>
        <v>#N/A</v>
      </c>
      <c r="CP24" s="106"/>
      <c r="CQ24" s="27"/>
      <c r="CR24" s="106" t="s">
        <v>2375</v>
      </c>
      <c r="CS24" s="6" t="s">
        <v>2736</v>
      </c>
      <c r="CT24" s="106" t="s">
        <v>2690</v>
      </c>
      <c r="CV24" t="e">
        <v>#N/A</v>
      </c>
      <c r="CW24" t="e">
        <v>#N/A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s="106" t="e">
        <f t="shared" si="10"/>
        <v>#N/A</v>
      </c>
      <c r="DI24" s="106"/>
      <c r="DJ24" s="27"/>
      <c r="DK24" s="106" t="s">
        <v>2375</v>
      </c>
      <c r="DL24" s="6" t="s">
        <v>2736</v>
      </c>
      <c r="DM24" s="106" t="s">
        <v>2690</v>
      </c>
      <c r="DO24" t="e">
        <v>#N/A</v>
      </c>
      <c r="DP24" t="e">
        <v>#N/A</v>
      </c>
      <c r="DQ24" t="e">
        <v>#N/A</v>
      </c>
      <c r="DR24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A24" s="106" t="e">
        <f t="shared" si="11"/>
        <v>#N/A</v>
      </c>
      <c r="EB24" s="106"/>
      <c r="EC24" s="27"/>
      <c r="ED24" s="106" t="s">
        <v>2375</v>
      </c>
      <c r="EE24" s="6" t="s">
        <v>2736</v>
      </c>
      <c r="EF24" s="106" t="s">
        <v>2690</v>
      </c>
      <c r="EH24" t="e">
        <v>#N/A</v>
      </c>
      <c r="EI24" t="e">
        <v>#N/A</v>
      </c>
      <c r="EJ24" t="e">
        <v>#N/A</v>
      </c>
      <c r="EK24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T24" s="106" t="e">
        <f t="shared" si="12"/>
        <v>#N/A</v>
      </c>
      <c r="EU24" s="106"/>
      <c r="EV24" s="27"/>
      <c r="EW24" s="106" t="s">
        <v>2375</v>
      </c>
      <c r="EX24" s="6" t="s">
        <v>2736</v>
      </c>
      <c r="EY24" s="106" t="s">
        <v>2690</v>
      </c>
      <c r="FA24" t="e">
        <v>#N/A</v>
      </c>
      <c r="FB24" t="e">
        <v>#N/A</v>
      </c>
      <c r="FC24" t="e">
        <v>#N/A</v>
      </c>
      <c r="FD24" t="e">
        <v>#N/A</v>
      </c>
      <c r="FE24" t="e">
        <v>#N/A</v>
      </c>
      <c r="FF24" t="e">
        <v>#N/A</v>
      </c>
      <c r="FG24" t="e">
        <v>#N/A</v>
      </c>
      <c r="FH24" t="e">
        <v>#N/A</v>
      </c>
      <c r="FI24" t="e">
        <v>#N/A</v>
      </c>
      <c r="FJ24" t="e">
        <v>#N/A</v>
      </c>
      <c r="FK24" t="e">
        <v>#N/A</v>
      </c>
      <c r="FL24" t="e">
        <v>#N/A</v>
      </c>
      <c r="FM24" s="106" t="e">
        <f t="shared" si="13"/>
        <v>#N/A</v>
      </c>
      <c r="FN24" s="106"/>
      <c r="FO24" s="27"/>
      <c r="FP24" s="106" t="s">
        <v>2375</v>
      </c>
      <c r="FQ24" s="6" t="s">
        <v>2736</v>
      </c>
      <c r="FR24" s="106" t="s">
        <v>2690</v>
      </c>
      <c r="FT24" t="e">
        <v>#N/A</v>
      </c>
      <c r="FU24" t="e">
        <v>#N/A</v>
      </c>
      <c r="FV24" t="e">
        <v>#N/A</v>
      </c>
      <c r="FW24" t="e">
        <v>#N/A</v>
      </c>
      <c r="FX24" t="e">
        <v>#N/A</v>
      </c>
      <c r="FY24" t="e">
        <v>#N/A</v>
      </c>
      <c r="FZ24" t="e">
        <v>#N/A</v>
      </c>
      <c r="GA24" t="e">
        <v>#N/A</v>
      </c>
      <c r="GB24" t="e">
        <v>#N/A</v>
      </c>
      <c r="GC24" t="e">
        <v>#N/A</v>
      </c>
      <c r="GD24" t="e">
        <v>#N/A</v>
      </c>
      <c r="GE24" t="e">
        <v>#N/A</v>
      </c>
      <c r="GF24" s="106" t="e">
        <f t="shared" si="14"/>
        <v>#N/A</v>
      </c>
      <c r="GG24" s="106"/>
      <c r="GH24" s="27"/>
      <c r="GI24" s="106" t="s">
        <v>2375</v>
      </c>
      <c r="GJ24" s="6" t="s">
        <v>2736</v>
      </c>
      <c r="GK24" s="106" t="s">
        <v>2690</v>
      </c>
      <c r="GM24" t="e">
        <v>#N/A</v>
      </c>
      <c r="GN24" t="e">
        <v>#N/A</v>
      </c>
      <c r="GO24" t="e">
        <v>#N/A</v>
      </c>
      <c r="GP24" t="e">
        <v>#N/A</v>
      </c>
      <c r="GQ24" t="e">
        <v>#N/A</v>
      </c>
      <c r="GR24" t="e">
        <v>#N/A</v>
      </c>
      <c r="GS24" t="e">
        <v>#N/A</v>
      </c>
      <c r="GT24" t="e">
        <v>#N/A</v>
      </c>
      <c r="GU24" t="e">
        <v>#N/A</v>
      </c>
      <c r="GV24" t="e">
        <v>#N/A</v>
      </c>
      <c r="GW24" t="e">
        <v>#N/A</v>
      </c>
      <c r="GX24" t="e">
        <v>#N/A</v>
      </c>
      <c r="GY24" s="106" t="e">
        <f t="shared" si="15"/>
        <v>#N/A</v>
      </c>
      <c r="GZ24" s="106"/>
      <c r="HA24" s="27"/>
      <c r="HB24" s="106" t="s">
        <v>2375</v>
      </c>
      <c r="HC24" s="6" t="s">
        <v>2736</v>
      </c>
      <c r="HD24" s="106" t="s">
        <v>2690</v>
      </c>
      <c r="HF24" t="e">
        <v>#N/A</v>
      </c>
      <c r="HG24" t="e">
        <v>#N/A</v>
      </c>
      <c r="HH24" t="e">
        <v>#N/A</v>
      </c>
      <c r="HI24" t="e">
        <v>#N/A</v>
      </c>
      <c r="HJ24" t="e">
        <v>#N/A</v>
      </c>
      <c r="HK24" t="e">
        <v>#N/A</v>
      </c>
      <c r="HL24" t="e">
        <v>#N/A</v>
      </c>
      <c r="HM24" t="e">
        <v>#N/A</v>
      </c>
      <c r="HN24" t="e">
        <v>#N/A</v>
      </c>
      <c r="HO24" t="e">
        <v>#N/A</v>
      </c>
      <c r="HP24" t="e">
        <v>#N/A</v>
      </c>
      <c r="HQ24" t="e">
        <v>#N/A</v>
      </c>
      <c r="HR24" s="106" t="e">
        <f t="shared" si="16"/>
        <v>#N/A</v>
      </c>
      <c r="HS24" s="106"/>
      <c r="HT24" s="27"/>
      <c r="HU24" s="106" t="s">
        <v>2375</v>
      </c>
      <c r="HV24" s="6" t="s">
        <v>2736</v>
      </c>
      <c r="HW24" s="106" t="s">
        <v>2690</v>
      </c>
      <c r="HY24" t="e">
        <v>#N/A</v>
      </c>
      <c r="IA24" t="e">
        <v>#N/A</v>
      </c>
      <c r="IB24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s="106" t="e">
        <f t="shared" si="17"/>
        <v>#N/A</v>
      </c>
      <c r="IL24" s="106"/>
      <c r="IM24" s="27"/>
      <c r="IN24" s="106" t="s">
        <v>2375</v>
      </c>
      <c r="IO24" s="6" t="s">
        <v>2736</v>
      </c>
      <c r="IP24" s="106" t="s">
        <v>2690</v>
      </c>
      <c r="IR24" t="e">
        <v>#N/A</v>
      </c>
      <c r="IT24" t="e">
        <v>#N/A</v>
      </c>
      <c r="IU24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D24" s="106" t="e">
        <f t="shared" si="18"/>
        <v>#N/A</v>
      </c>
      <c r="JE24" s="106"/>
      <c r="JF24" s="27"/>
      <c r="JG24" s="106" t="s">
        <v>2375</v>
      </c>
      <c r="JH24" s="6" t="s">
        <v>2884</v>
      </c>
      <c r="JI24" s="106" t="s">
        <v>2690</v>
      </c>
      <c r="JK24" t="e">
        <v>#N/A</v>
      </c>
      <c r="JM24" t="e">
        <v>#N/A</v>
      </c>
      <c r="JN24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s="106" t="e">
        <f t="shared" si="19"/>
        <v>#N/A</v>
      </c>
      <c r="JX24" s="106"/>
      <c r="JY24" s="27"/>
      <c r="JZ24" s="106" t="s">
        <v>2375</v>
      </c>
      <c r="KA24" s="270" t="s">
        <v>2729</v>
      </c>
      <c r="KB24" s="106" t="s">
        <v>2690</v>
      </c>
      <c r="KD24" t="e">
        <v>#N/A</v>
      </c>
      <c r="KE24" t="e">
        <v>#N/A</v>
      </c>
      <c r="KF24" t="e">
        <v>#N/A</v>
      </c>
      <c r="KG24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s="106" t="e">
        <f t="shared" si="20"/>
        <v>#N/A</v>
      </c>
      <c r="KQ24" s="106"/>
      <c r="KR24" s="27"/>
      <c r="KS24" s="106" t="s">
        <v>2375</v>
      </c>
      <c r="KT24" s="270" t="s">
        <v>2729</v>
      </c>
      <c r="KU24" s="106" t="s">
        <v>2690</v>
      </c>
      <c r="KW24" t="e">
        <v>#N/A</v>
      </c>
      <c r="KY24" t="e">
        <v>#N/A</v>
      </c>
      <c r="KZ24" t="e">
        <v>#N/A</v>
      </c>
      <c r="LA24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s="106" t="e">
        <f t="shared" si="22"/>
        <v>#N/A</v>
      </c>
      <c r="LJ24" s="106"/>
      <c r="LK24" s="27"/>
      <c r="LL24" s="106" t="s">
        <v>2375</v>
      </c>
      <c r="LM24" s="270" t="s">
        <v>2729</v>
      </c>
      <c r="LN24" s="106" t="s">
        <v>2690</v>
      </c>
      <c r="LP24" s="1">
        <v>0.50005787037037031</v>
      </c>
      <c r="LQ24" s="1">
        <v>0.30554398148148149</v>
      </c>
      <c r="LR24" s="1">
        <v>0.16787037037037036</v>
      </c>
      <c r="LS24" s="1">
        <v>2.6631944444444444E-2</v>
      </c>
      <c r="LT24">
        <v>33</v>
      </c>
      <c r="LU24">
        <v>298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 s="106">
        <f t="shared" si="23"/>
        <v>298</v>
      </c>
      <c r="MC24" s="106">
        <v>1067</v>
      </c>
      <c r="MD24" s="27">
        <f t="shared" si="0"/>
        <v>27.928772258669166</v>
      </c>
      <c r="ME24" s="106" t="s">
        <v>2375</v>
      </c>
      <c r="MF24" s="270" t="s">
        <v>2729</v>
      </c>
      <c r="MG24" s="106" t="s">
        <v>2690</v>
      </c>
      <c r="MI24" s="1">
        <v>0.41038194444444448</v>
      </c>
      <c r="MJ24" s="1">
        <v>0.32104166666666667</v>
      </c>
      <c r="MK24" s="1">
        <v>1.9016203703703705E-2</v>
      </c>
      <c r="ML24" s="1">
        <v>7.03125E-2</v>
      </c>
      <c r="MM24">
        <v>12</v>
      </c>
      <c r="MN24">
        <v>272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 s="106">
        <f t="shared" si="24"/>
        <v>272</v>
      </c>
      <c r="MV24" s="106">
        <v>1067</v>
      </c>
      <c r="MW24" s="27">
        <f t="shared" ref="MW24:MW25" si="73">MU24/MV24*100</f>
        <v>25.492033739456421</v>
      </c>
      <c r="MX24" s="106" t="s">
        <v>2375</v>
      </c>
      <c r="MY24" s="270" t="s">
        <v>2729</v>
      </c>
      <c r="MZ24" s="106" t="s">
        <v>2690</v>
      </c>
      <c r="NB24" s="1">
        <v>0.4850694444444445</v>
      </c>
      <c r="NC24" s="1">
        <v>0.29137731481481483</v>
      </c>
      <c r="ND24" s="1">
        <v>3.7164351851851851E-2</v>
      </c>
      <c r="NE24" s="1">
        <v>0.1565162037037037</v>
      </c>
      <c r="NF24">
        <v>44</v>
      </c>
      <c r="NG24">
        <v>286</v>
      </c>
      <c r="NH24">
        <v>37</v>
      </c>
      <c r="NI24">
        <v>29</v>
      </c>
      <c r="NJ24">
        <v>0</v>
      </c>
      <c r="NK24">
        <v>0</v>
      </c>
      <c r="NL24">
        <v>0</v>
      </c>
      <c r="NM24">
        <v>56.06</v>
      </c>
      <c r="NN24" s="106">
        <f t="shared" si="25"/>
        <v>257</v>
      </c>
      <c r="NO24" s="106">
        <v>1067</v>
      </c>
      <c r="NP24" s="27">
        <f t="shared" si="2"/>
        <v>24.086223055295221</v>
      </c>
      <c r="NQ24" s="106" t="s">
        <v>2375</v>
      </c>
      <c r="NR24" s="270" t="s">
        <v>2729</v>
      </c>
      <c r="NS24" s="106" t="s">
        <v>2690</v>
      </c>
      <c r="NU24" s="1">
        <v>0</v>
      </c>
      <c r="NV24" s="1">
        <v>0</v>
      </c>
      <c r="NW24" s="1">
        <v>0</v>
      </c>
      <c r="NX24" s="1">
        <v>0</v>
      </c>
      <c r="NY24">
        <v>0</v>
      </c>
      <c r="NZ24">
        <v>0</v>
      </c>
      <c r="OA24">
        <v>309</v>
      </c>
      <c r="OB24">
        <v>83</v>
      </c>
      <c r="OC24">
        <v>0</v>
      </c>
      <c r="OD24">
        <v>0</v>
      </c>
      <c r="OE24">
        <v>0</v>
      </c>
      <c r="OF24">
        <v>78.83</v>
      </c>
      <c r="OG24" s="106">
        <f t="shared" si="26"/>
        <v>-83</v>
      </c>
      <c r="OH24" s="106">
        <v>1067</v>
      </c>
      <c r="OI24" s="27">
        <f t="shared" si="3"/>
        <v>-7.7788191190253038</v>
      </c>
      <c r="OJ24" s="106" t="s">
        <v>2375</v>
      </c>
      <c r="OK24" s="270" t="s">
        <v>2729</v>
      </c>
      <c r="OL24" s="106" t="s">
        <v>2690</v>
      </c>
      <c r="ON24" s="1">
        <v>5.2430555555555555E-3</v>
      </c>
      <c r="OO24" s="1">
        <v>3.9930555555555561E-3</v>
      </c>
      <c r="OP24" s="1">
        <v>1.25E-3</v>
      </c>
      <c r="OQ24" s="1">
        <v>0</v>
      </c>
      <c r="OR24">
        <v>4</v>
      </c>
      <c r="OS24">
        <v>13</v>
      </c>
      <c r="OT24">
        <v>138</v>
      </c>
      <c r="OU24">
        <v>61</v>
      </c>
      <c r="OV24">
        <v>0</v>
      </c>
      <c r="OW24">
        <v>0</v>
      </c>
      <c r="OX24">
        <v>0</v>
      </c>
      <c r="OY24">
        <v>69.349999999999994</v>
      </c>
      <c r="OZ24" s="106">
        <f t="shared" si="27"/>
        <v>-48</v>
      </c>
      <c r="PA24" s="106">
        <v>666</v>
      </c>
      <c r="PB24" s="27">
        <f t="shared" si="4"/>
        <v>-7.2072072072072073</v>
      </c>
      <c r="PC24" s="106" t="s">
        <v>2375</v>
      </c>
      <c r="PD24" s="270" t="s">
        <v>2729</v>
      </c>
      <c r="PE24" s="106" t="s">
        <v>2690</v>
      </c>
      <c r="PG24" s="1">
        <v>0</v>
      </c>
      <c r="PH24" s="1">
        <v>0</v>
      </c>
      <c r="PI24" s="1">
        <v>0</v>
      </c>
      <c r="PJ24" s="1">
        <v>0</v>
      </c>
      <c r="PK24">
        <v>0</v>
      </c>
      <c r="PL24">
        <v>0</v>
      </c>
      <c r="PM24">
        <v>6</v>
      </c>
      <c r="PN24">
        <v>3</v>
      </c>
      <c r="PO24">
        <v>0</v>
      </c>
      <c r="PP24">
        <v>0</v>
      </c>
      <c r="PQ24">
        <v>0</v>
      </c>
      <c r="PR24">
        <v>66.67</v>
      </c>
      <c r="PS24" s="106">
        <f t="shared" si="28"/>
        <v>-3</v>
      </c>
      <c r="PT24" s="106"/>
      <c r="PU24" s="27"/>
      <c r="PV24" s="106" t="s">
        <v>2375</v>
      </c>
      <c r="PW24" s="270" t="s">
        <v>2729</v>
      </c>
      <c r="PX24" s="106" t="s">
        <v>2690</v>
      </c>
      <c r="PZ24" s="1">
        <v>0</v>
      </c>
      <c r="QA24" s="1">
        <v>0</v>
      </c>
      <c r="QB24" s="1">
        <v>0</v>
      </c>
      <c r="QC24" s="1">
        <v>0</v>
      </c>
      <c r="QD24">
        <v>0</v>
      </c>
      <c r="QE24">
        <v>0</v>
      </c>
      <c r="QF24">
        <v>52</v>
      </c>
      <c r="QG24">
        <v>39</v>
      </c>
      <c r="QH24">
        <v>0</v>
      </c>
      <c r="QI24">
        <v>0</v>
      </c>
      <c r="QJ24">
        <v>0</v>
      </c>
      <c r="QK24">
        <v>57.14</v>
      </c>
      <c r="QL24" s="106">
        <f t="shared" si="29"/>
        <v>-39</v>
      </c>
      <c r="QM24" s="106"/>
      <c r="QN24" s="27"/>
    </row>
    <row r="25" spans="1:456">
      <c r="A25" s="106" t="s">
        <v>2370</v>
      </c>
      <c r="B25" s="6" t="s">
        <v>2736</v>
      </c>
      <c r="C25" s="106" t="s">
        <v>2690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s="106" t="e">
        <f t="shared" si="5"/>
        <v>#N/A</v>
      </c>
      <c r="R25" s="106"/>
      <c r="S25" s="27" t="e">
        <f t="shared" si="30"/>
        <v>#N/A</v>
      </c>
      <c r="T25" s="106" t="s">
        <v>2370</v>
      </c>
      <c r="U25" s="6" t="s">
        <v>2736</v>
      </c>
      <c r="V25" s="106" t="s">
        <v>2690</v>
      </c>
      <c r="X25" s="1">
        <v>0</v>
      </c>
      <c r="Y25" s="1">
        <v>0</v>
      </c>
      <c r="Z25" s="1">
        <v>0</v>
      </c>
      <c r="AA25" s="1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s="106">
        <f t="shared" si="6"/>
        <v>0</v>
      </c>
      <c r="AK25" s="106"/>
      <c r="AL25" s="27"/>
      <c r="AM25" s="106" t="s">
        <v>2370</v>
      </c>
      <c r="AN25" s="6" t="s">
        <v>2737</v>
      </c>
      <c r="AO25" s="106" t="s">
        <v>2690</v>
      </c>
      <c r="AQ25" s="1">
        <v>0</v>
      </c>
      <c r="AR25" s="1">
        <v>0</v>
      </c>
      <c r="AS25" s="1">
        <v>0</v>
      </c>
      <c r="AT25" s="1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06">
        <f t="shared" si="7"/>
        <v>0</v>
      </c>
      <c r="BD25" s="106"/>
      <c r="BE25" s="27"/>
      <c r="BF25" s="106" t="s">
        <v>2370</v>
      </c>
      <c r="BG25" s="6" t="s">
        <v>2736</v>
      </c>
      <c r="BH25" s="106" t="s">
        <v>2690</v>
      </c>
      <c r="BJ25" s="1">
        <v>4.7858796296296295E-2</v>
      </c>
      <c r="BK25" s="1">
        <v>4.0092592592592589E-2</v>
      </c>
      <c r="BL25" s="1">
        <v>2.9398148148148148E-3</v>
      </c>
      <c r="BM25" s="1">
        <v>4.8148148148148152E-3</v>
      </c>
      <c r="BN25">
        <v>3</v>
      </c>
      <c r="BO25">
        <v>24</v>
      </c>
      <c r="BP25">
        <v>23</v>
      </c>
      <c r="BQ25">
        <v>1</v>
      </c>
      <c r="BR25">
        <v>0</v>
      </c>
      <c r="BS25">
        <v>0</v>
      </c>
      <c r="BT25">
        <v>0</v>
      </c>
      <c r="BU25">
        <v>95.83</v>
      </c>
      <c r="BV25" s="106">
        <f t="shared" si="8"/>
        <v>23</v>
      </c>
      <c r="BW25" s="106"/>
      <c r="BX25" s="27"/>
      <c r="BY25" s="106" t="s">
        <v>2370</v>
      </c>
      <c r="BZ25" s="6" t="s">
        <v>2736</v>
      </c>
      <c r="CA25" s="106" t="s">
        <v>2690</v>
      </c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  <c r="CI25" t="e">
        <v>#N/A</v>
      </c>
      <c r="CJ25" t="e">
        <v>#N/A</v>
      </c>
      <c r="CK25" t="e">
        <v>#N/A</v>
      </c>
      <c r="CL25" t="e">
        <v>#N/A</v>
      </c>
      <c r="CM25" t="e">
        <v>#N/A</v>
      </c>
      <c r="CN25" t="e">
        <v>#N/A</v>
      </c>
      <c r="CO25" s="106" t="e">
        <f t="shared" si="9"/>
        <v>#N/A</v>
      </c>
      <c r="CP25" s="106"/>
      <c r="CQ25" s="27"/>
      <c r="CR25" s="106" t="s">
        <v>2370</v>
      </c>
      <c r="CS25" s="6" t="s">
        <v>2736</v>
      </c>
      <c r="CT25" s="106" t="s">
        <v>2690</v>
      </c>
      <c r="CV25" t="e">
        <v>#N/A</v>
      </c>
      <c r="CW25" t="e">
        <v>#N/A</v>
      </c>
      <c r="CX25" t="e">
        <v>#N/A</v>
      </c>
      <c r="CY25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s="106" t="e">
        <f t="shared" si="10"/>
        <v>#N/A</v>
      </c>
      <c r="DI25" s="106"/>
      <c r="DJ25" s="27"/>
      <c r="DK25" s="106" t="s">
        <v>2370</v>
      </c>
      <c r="DL25" s="6" t="s">
        <v>2736</v>
      </c>
      <c r="DM25" s="106" t="s">
        <v>2690</v>
      </c>
      <c r="DO25" t="e">
        <v>#N/A</v>
      </c>
      <c r="DP25" t="e">
        <v>#N/A</v>
      </c>
      <c r="DQ25" t="e">
        <v>#N/A</v>
      </c>
      <c r="DR25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s="106" t="e">
        <f t="shared" si="11"/>
        <v>#N/A</v>
      </c>
      <c r="EB25" s="106"/>
      <c r="EC25" s="27"/>
      <c r="ED25" s="106" t="s">
        <v>2370</v>
      </c>
      <c r="EE25" s="6" t="s">
        <v>2736</v>
      </c>
      <c r="EF25" s="106" t="s">
        <v>2690</v>
      </c>
      <c r="EH25" t="e">
        <v>#N/A</v>
      </c>
      <c r="EI25" t="e">
        <v>#N/A</v>
      </c>
      <c r="EJ25" t="e">
        <v>#N/A</v>
      </c>
      <c r="EK25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s="106" t="e">
        <f t="shared" si="12"/>
        <v>#N/A</v>
      </c>
      <c r="EU25" s="106"/>
      <c r="EV25" s="27"/>
      <c r="EW25" s="106" t="s">
        <v>2370</v>
      </c>
      <c r="EX25" s="6" t="s">
        <v>2736</v>
      </c>
      <c r="EY25" s="106" t="s">
        <v>2690</v>
      </c>
      <c r="FA25" t="e">
        <v>#N/A</v>
      </c>
      <c r="FB25" t="e">
        <v>#N/A</v>
      </c>
      <c r="FC25" t="e">
        <v>#N/A</v>
      </c>
      <c r="FD25" t="e">
        <v>#N/A</v>
      </c>
      <c r="FE25" t="e">
        <v>#N/A</v>
      </c>
      <c r="FF25" t="e"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s="106" t="e">
        <f t="shared" si="13"/>
        <v>#N/A</v>
      </c>
      <c r="FN25" s="106"/>
      <c r="FO25" s="27"/>
      <c r="FP25" s="106" t="s">
        <v>2370</v>
      </c>
      <c r="FQ25" s="6" t="s">
        <v>2736</v>
      </c>
      <c r="FR25" s="106" t="s">
        <v>2690</v>
      </c>
      <c r="FT25" t="e">
        <v>#N/A</v>
      </c>
      <c r="FU25" t="e">
        <v>#N/A</v>
      </c>
      <c r="FV25" t="e">
        <v>#N/A</v>
      </c>
      <c r="FW25" t="e">
        <v>#N/A</v>
      </c>
      <c r="FX25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E25" t="e">
        <v>#N/A</v>
      </c>
      <c r="GF25" s="106" t="e">
        <f t="shared" si="14"/>
        <v>#N/A</v>
      </c>
      <c r="GG25" s="106"/>
      <c r="GH25" s="27"/>
      <c r="GI25" s="106" t="s">
        <v>2370</v>
      </c>
      <c r="GJ25" s="6" t="s">
        <v>2736</v>
      </c>
      <c r="GK25" s="106" t="s">
        <v>2690</v>
      </c>
      <c r="GM25" t="e">
        <v>#N/A</v>
      </c>
      <c r="GN25" t="e">
        <v>#N/A</v>
      </c>
      <c r="GO25" t="e">
        <v>#N/A</v>
      </c>
      <c r="GP25" t="e">
        <v>#N/A</v>
      </c>
      <c r="GQ25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v>#N/A</v>
      </c>
      <c r="GW25" t="e">
        <v>#N/A</v>
      </c>
      <c r="GX25" t="e">
        <v>#N/A</v>
      </c>
      <c r="GY25" s="106" t="e">
        <f t="shared" si="15"/>
        <v>#N/A</v>
      </c>
      <c r="GZ25" s="106"/>
      <c r="HA25" s="27"/>
      <c r="HB25" s="106" t="s">
        <v>2370</v>
      </c>
      <c r="HC25" s="6" t="s">
        <v>2736</v>
      </c>
      <c r="HD25" s="106" t="s">
        <v>2690</v>
      </c>
      <c r="HF25" t="e">
        <v>#N/A</v>
      </c>
      <c r="HG25" t="e">
        <v>#N/A</v>
      </c>
      <c r="HH25" t="e">
        <v>#N/A</v>
      </c>
      <c r="HI25" t="e">
        <v>#N/A</v>
      </c>
      <c r="HJ25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R25" s="106" t="e">
        <f t="shared" si="16"/>
        <v>#N/A</v>
      </c>
      <c r="HS25" s="106"/>
      <c r="HT25" s="27"/>
      <c r="HU25" s="106" t="s">
        <v>2370</v>
      </c>
      <c r="HV25" s="6" t="s">
        <v>2736</v>
      </c>
      <c r="HW25" s="106" t="s">
        <v>2690</v>
      </c>
      <c r="HY25" t="e">
        <v>#N/A</v>
      </c>
      <c r="IA25" t="e">
        <v>#N/A</v>
      </c>
      <c r="IB25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s="106" t="e">
        <f t="shared" si="17"/>
        <v>#N/A</v>
      </c>
      <c r="IL25" s="106"/>
      <c r="IM25" s="27"/>
      <c r="IN25" s="106" t="s">
        <v>2370</v>
      </c>
      <c r="IO25" s="6" t="s">
        <v>2736</v>
      </c>
      <c r="IP25" s="106" t="s">
        <v>2690</v>
      </c>
      <c r="IR25" t="e">
        <v>#N/A</v>
      </c>
      <c r="IT25" t="e">
        <v>#N/A</v>
      </c>
      <c r="IU25" t="e">
        <v>#N/A</v>
      </c>
      <c r="IV25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D25" s="106" t="e">
        <f t="shared" si="18"/>
        <v>#N/A</v>
      </c>
      <c r="JE25" s="106"/>
      <c r="JF25" s="27"/>
      <c r="JG25" s="106" t="s">
        <v>2370</v>
      </c>
      <c r="JH25" s="6" t="s">
        <v>2884</v>
      </c>
      <c r="JI25" s="106" t="s">
        <v>2690</v>
      </c>
      <c r="JK25" s="1">
        <v>8.6458333333333335E-3</v>
      </c>
      <c r="JL25" s="1">
        <v>8.6342592592592599E-3</v>
      </c>
      <c r="JM25" s="1">
        <v>0</v>
      </c>
      <c r="JN25" s="1">
        <v>0</v>
      </c>
      <c r="JO25">
        <v>2</v>
      </c>
      <c r="JP25">
        <v>18</v>
      </c>
      <c r="JQ25">
        <v>16</v>
      </c>
      <c r="JR25">
        <v>2</v>
      </c>
      <c r="JS25">
        <v>0</v>
      </c>
      <c r="JT25">
        <v>0</v>
      </c>
      <c r="JU25">
        <v>0</v>
      </c>
      <c r="JV25">
        <v>88.89</v>
      </c>
      <c r="JW25" s="106">
        <f t="shared" si="19"/>
        <v>16</v>
      </c>
      <c r="JX25" s="106"/>
      <c r="JY25" s="27"/>
      <c r="JZ25" s="106" t="s">
        <v>2370</v>
      </c>
      <c r="KA25" s="270" t="s">
        <v>2729</v>
      </c>
      <c r="KB25" s="106" t="s">
        <v>2690</v>
      </c>
      <c r="KD25" s="1">
        <v>0.35096064814814815</v>
      </c>
      <c r="KE25" s="1">
        <v>0.24274305555555556</v>
      </c>
      <c r="KF25" s="1">
        <v>5.1770833333333328E-2</v>
      </c>
      <c r="KG25" s="1">
        <v>5.6423611111111112E-2</v>
      </c>
      <c r="KH25">
        <v>8</v>
      </c>
      <c r="KI25">
        <v>240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 s="106">
        <f t="shared" si="20"/>
        <v>240</v>
      </c>
      <c r="KQ25" s="106">
        <v>266</v>
      </c>
      <c r="KR25" s="27">
        <f t="shared" si="21"/>
        <v>90.225563909774436</v>
      </c>
      <c r="KS25" s="106" t="s">
        <v>2370</v>
      </c>
      <c r="KT25" s="270" t="s">
        <v>2729</v>
      </c>
      <c r="KU25" s="106" t="s">
        <v>2690</v>
      </c>
      <c r="KV25">
        <v>4</v>
      </c>
      <c r="KW25" s="1">
        <v>0.35096064814814815</v>
      </c>
      <c r="KX25" s="1">
        <v>0.24274305555555556</v>
      </c>
      <c r="KY25" s="1">
        <v>5.1770833333333328E-2</v>
      </c>
      <c r="KZ25" s="1">
        <v>5.6423611111111112E-2</v>
      </c>
      <c r="LA25">
        <v>8</v>
      </c>
      <c r="LB25">
        <v>240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 s="106">
        <f t="shared" si="22"/>
        <v>240</v>
      </c>
      <c r="LJ25" s="106">
        <v>266</v>
      </c>
      <c r="LK25" s="27">
        <f t="shared" ref="LK25" si="74">LI25/LJ25*100</f>
        <v>90.225563909774436</v>
      </c>
      <c r="LL25" s="106" t="s">
        <v>2370</v>
      </c>
      <c r="LM25" s="270" t="s">
        <v>2729</v>
      </c>
      <c r="LN25" s="106" t="s">
        <v>2690</v>
      </c>
      <c r="LP25" s="1">
        <v>0.39271990740740742</v>
      </c>
      <c r="LQ25" s="1">
        <v>0.28106481481481482</v>
      </c>
      <c r="LR25" s="1">
        <v>3.5497685185185188E-2</v>
      </c>
      <c r="LS25" s="1">
        <v>7.6145833333333343E-2</v>
      </c>
      <c r="LT25">
        <v>40</v>
      </c>
      <c r="LU25">
        <v>373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 s="106">
        <f t="shared" si="23"/>
        <v>373</v>
      </c>
      <c r="MC25" s="106">
        <v>1067</v>
      </c>
      <c r="MD25" s="27">
        <f t="shared" si="0"/>
        <v>34.957825679475164</v>
      </c>
      <c r="ME25" s="106" t="s">
        <v>2370</v>
      </c>
      <c r="MF25" s="270" t="s">
        <v>2729</v>
      </c>
      <c r="MG25" s="106" t="s">
        <v>2690</v>
      </c>
      <c r="MI25" s="1">
        <v>0.50677083333333328</v>
      </c>
      <c r="MJ25" s="1">
        <v>0.34766203703703707</v>
      </c>
      <c r="MK25" s="1">
        <v>4.0358796296296295E-2</v>
      </c>
      <c r="ML25" s="1">
        <v>0.11873842592592593</v>
      </c>
      <c r="MM25">
        <v>131</v>
      </c>
      <c r="MN25">
        <v>422</v>
      </c>
      <c r="MO25">
        <v>201</v>
      </c>
      <c r="MP25">
        <v>43</v>
      </c>
      <c r="MQ25">
        <v>0</v>
      </c>
      <c r="MR25">
        <v>0</v>
      </c>
      <c r="MS25">
        <v>0</v>
      </c>
      <c r="MT25">
        <v>82.38</v>
      </c>
      <c r="MU25" s="106">
        <f t="shared" si="24"/>
        <v>379</v>
      </c>
      <c r="MV25" s="106">
        <v>1067</v>
      </c>
      <c r="MW25" s="27">
        <f t="shared" si="73"/>
        <v>35.520149953139644</v>
      </c>
      <c r="MX25" s="106" t="s">
        <v>2370</v>
      </c>
      <c r="MY25" s="270" t="s">
        <v>2729</v>
      </c>
      <c r="MZ25" s="106" t="s">
        <v>2690</v>
      </c>
      <c r="NB25" s="1">
        <v>0</v>
      </c>
      <c r="NC25" s="1">
        <v>0</v>
      </c>
      <c r="ND25" s="1">
        <v>0</v>
      </c>
      <c r="NE25" s="1">
        <v>0</v>
      </c>
      <c r="NF25">
        <v>0</v>
      </c>
      <c r="NG25">
        <v>0</v>
      </c>
      <c r="NH25">
        <v>235</v>
      </c>
      <c r="NI25">
        <v>144</v>
      </c>
      <c r="NJ25">
        <v>0</v>
      </c>
      <c r="NK25">
        <v>0</v>
      </c>
      <c r="NL25">
        <v>0</v>
      </c>
      <c r="NM25">
        <v>62.01</v>
      </c>
      <c r="NN25" s="106">
        <f t="shared" si="25"/>
        <v>-144</v>
      </c>
      <c r="NO25" s="106">
        <v>1067</v>
      </c>
      <c r="NP25" s="27">
        <f t="shared" si="2"/>
        <v>-13.495782567947517</v>
      </c>
      <c r="NQ25" s="106" t="s">
        <v>2370</v>
      </c>
      <c r="NR25" s="270" t="s">
        <v>2729</v>
      </c>
      <c r="NS25" s="106" t="s">
        <v>2690</v>
      </c>
      <c r="NU25" s="1">
        <v>9.1840277777777771E-2</v>
      </c>
      <c r="NV25" s="1">
        <v>8.4166666666666667E-2</v>
      </c>
      <c r="NW25" s="1">
        <v>5.5439814814814822E-3</v>
      </c>
      <c r="NX25" s="1">
        <v>2.1296296296296298E-3</v>
      </c>
      <c r="NY25">
        <v>73</v>
      </c>
      <c r="NZ25">
        <v>240</v>
      </c>
      <c r="OA25">
        <v>269</v>
      </c>
      <c r="OB25">
        <v>53</v>
      </c>
      <c r="OC25">
        <v>0</v>
      </c>
      <c r="OD25">
        <v>0</v>
      </c>
      <c r="OE25">
        <v>0</v>
      </c>
      <c r="OF25">
        <v>83.54</v>
      </c>
      <c r="OG25" s="106">
        <f t="shared" si="26"/>
        <v>187</v>
      </c>
      <c r="OH25" s="106">
        <v>1067</v>
      </c>
      <c r="OI25" s="27">
        <f t="shared" si="3"/>
        <v>17.525773195876287</v>
      </c>
      <c r="OJ25" s="106" t="s">
        <v>2370</v>
      </c>
      <c r="OK25" s="270" t="s">
        <v>2729</v>
      </c>
      <c r="OL25" s="106" t="s">
        <v>2690</v>
      </c>
      <c r="ON25" s="1">
        <v>2.9641203703703701E-2</v>
      </c>
      <c r="OO25" s="1">
        <v>2.5173611111111108E-2</v>
      </c>
      <c r="OP25" s="1">
        <v>2.7083333333333334E-3</v>
      </c>
      <c r="OQ25" s="1">
        <v>1.7476851851851852E-3</v>
      </c>
      <c r="OR25">
        <v>18</v>
      </c>
      <c r="OS25">
        <v>65</v>
      </c>
      <c r="OT25">
        <v>260</v>
      </c>
      <c r="OU25">
        <v>66</v>
      </c>
      <c r="OV25">
        <v>0</v>
      </c>
      <c r="OW25">
        <v>0</v>
      </c>
      <c r="OX25">
        <v>0</v>
      </c>
      <c r="OY25">
        <v>79.75</v>
      </c>
      <c r="OZ25" s="106">
        <f t="shared" si="27"/>
        <v>-1</v>
      </c>
      <c r="PA25" s="106"/>
      <c r="PB25" s="27"/>
      <c r="PC25" s="106" t="s">
        <v>2370</v>
      </c>
      <c r="PD25" s="270" t="s">
        <v>2729</v>
      </c>
      <c r="PE25" s="106" t="s">
        <v>2690</v>
      </c>
      <c r="PG25" s="1">
        <v>0</v>
      </c>
      <c r="PH25" s="1">
        <v>0</v>
      </c>
      <c r="PI25" s="1">
        <v>0</v>
      </c>
      <c r="PJ25" s="1">
        <v>0</v>
      </c>
      <c r="PK25">
        <v>0</v>
      </c>
      <c r="PL25">
        <v>0</v>
      </c>
      <c r="PM25">
        <v>55</v>
      </c>
      <c r="PN25">
        <v>15</v>
      </c>
      <c r="PO25">
        <v>0</v>
      </c>
      <c r="PP25">
        <v>0</v>
      </c>
      <c r="PQ25">
        <v>0</v>
      </c>
      <c r="PR25">
        <v>78.569999999999993</v>
      </c>
      <c r="PS25" s="106">
        <f t="shared" si="28"/>
        <v>-15</v>
      </c>
      <c r="PT25" s="106"/>
      <c r="PU25" s="27"/>
      <c r="PV25" s="106" t="s">
        <v>2370</v>
      </c>
      <c r="PW25" s="270" t="s">
        <v>2729</v>
      </c>
      <c r="PX25" s="106" t="s">
        <v>2690</v>
      </c>
      <c r="PZ25" s="1">
        <v>0</v>
      </c>
      <c r="QA25" s="1">
        <v>0</v>
      </c>
      <c r="QB25" s="1">
        <v>0</v>
      </c>
      <c r="QC25" s="1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 s="106">
        <f t="shared" si="29"/>
        <v>0</v>
      </c>
      <c r="QM25" s="106"/>
      <c r="QN25" s="27"/>
    </row>
    <row r="26" spans="1:456">
      <c r="A26" s="106" t="s">
        <v>2376</v>
      </c>
      <c r="B26" s="6" t="s">
        <v>2736</v>
      </c>
      <c r="C26" s="106" t="s">
        <v>2690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s="106" t="e">
        <f t="shared" si="5"/>
        <v>#N/A</v>
      </c>
      <c r="R26" s="106"/>
      <c r="S26" s="27" t="e">
        <f t="shared" si="30"/>
        <v>#N/A</v>
      </c>
      <c r="T26" s="106" t="s">
        <v>2376</v>
      </c>
      <c r="U26" s="6" t="s">
        <v>2736</v>
      </c>
      <c r="V26" s="106" t="s">
        <v>2690</v>
      </c>
      <c r="X26" s="1">
        <v>0</v>
      </c>
      <c r="Y26" s="1">
        <v>0</v>
      </c>
      <c r="Z26" s="1">
        <v>0</v>
      </c>
      <c r="AA26" s="1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s="106">
        <f t="shared" si="6"/>
        <v>0</v>
      </c>
      <c r="AK26" s="106"/>
      <c r="AL26" s="27"/>
      <c r="AM26" s="106" t="s">
        <v>2376</v>
      </c>
      <c r="AN26" s="6" t="s">
        <v>2737</v>
      </c>
      <c r="AO26" s="106" t="s">
        <v>2690</v>
      </c>
      <c r="AQ26" s="1">
        <v>0</v>
      </c>
      <c r="AR26" s="1">
        <v>0</v>
      </c>
      <c r="AS26" s="1">
        <v>0</v>
      </c>
      <c r="AT26" s="1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06">
        <f t="shared" si="7"/>
        <v>0</v>
      </c>
      <c r="BD26" s="106"/>
      <c r="BE26" s="27"/>
      <c r="BF26" s="106" t="s">
        <v>2376</v>
      </c>
      <c r="BG26" s="6" t="s">
        <v>2736</v>
      </c>
      <c r="BH26" s="106" t="s">
        <v>2690</v>
      </c>
      <c r="BJ26" s="1">
        <v>0.14596064814814816</v>
      </c>
      <c r="BK26" s="1">
        <v>8.4814814814814801E-2</v>
      </c>
      <c r="BL26" s="1">
        <v>1.7361111111111112E-2</v>
      </c>
      <c r="BM26" s="1">
        <v>4.3773148148148144E-2</v>
      </c>
      <c r="BN26">
        <v>21</v>
      </c>
      <c r="BO26">
        <v>136</v>
      </c>
      <c r="BP26">
        <v>132</v>
      </c>
      <c r="BQ26">
        <v>3</v>
      </c>
      <c r="BR26">
        <v>0</v>
      </c>
      <c r="BS26">
        <v>0</v>
      </c>
      <c r="BT26">
        <v>0</v>
      </c>
      <c r="BU26">
        <v>97.78</v>
      </c>
      <c r="BV26" s="106">
        <f t="shared" si="8"/>
        <v>133</v>
      </c>
      <c r="BW26" s="106">
        <v>262</v>
      </c>
      <c r="BX26" s="27">
        <f t="shared" ref="BX26:BX28" si="75">BV26/BW26*100</f>
        <v>50.763358778625957</v>
      </c>
      <c r="BY26" s="106" t="s">
        <v>2376</v>
      </c>
      <c r="BZ26" s="6" t="s">
        <v>2736</v>
      </c>
      <c r="CA26" s="106" t="s">
        <v>2690</v>
      </c>
      <c r="CC26" s="1">
        <v>0</v>
      </c>
      <c r="CD26" s="1">
        <v>0</v>
      </c>
      <c r="CE26" s="1">
        <v>0</v>
      </c>
      <c r="CF26" s="1">
        <v>0</v>
      </c>
      <c r="CG26">
        <v>0</v>
      </c>
      <c r="CH26">
        <v>0</v>
      </c>
      <c r="CI26">
        <v>3</v>
      </c>
      <c r="CJ26">
        <v>0</v>
      </c>
      <c r="CK26">
        <v>0</v>
      </c>
      <c r="CL26">
        <v>0</v>
      </c>
      <c r="CM26">
        <v>0</v>
      </c>
      <c r="CN26">
        <v>100</v>
      </c>
      <c r="CO26" s="106">
        <f t="shared" si="9"/>
        <v>0</v>
      </c>
      <c r="CP26" s="106"/>
      <c r="CQ26" s="27"/>
      <c r="CR26" s="106" t="s">
        <v>2376</v>
      </c>
      <c r="CS26" s="6" t="s">
        <v>2736</v>
      </c>
      <c r="CT26" s="106" t="s">
        <v>2690</v>
      </c>
      <c r="CV26" t="e">
        <v>#N/A</v>
      </c>
      <c r="CW26" t="e">
        <v>#N/A</v>
      </c>
      <c r="CX26" t="e">
        <v>#N/A</v>
      </c>
      <c r="CY26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s="106" t="e">
        <f t="shared" si="10"/>
        <v>#N/A</v>
      </c>
      <c r="DI26" s="106"/>
      <c r="DJ26" s="27"/>
      <c r="DK26" s="106" t="s">
        <v>2376</v>
      </c>
      <c r="DL26" s="6" t="s">
        <v>2736</v>
      </c>
      <c r="DM26" s="106" t="s">
        <v>2690</v>
      </c>
      <c r="DO26" s="1">
        <v>8.0532407407407414E-2</v>
      </c>
      <c r="DP26" s="1">
        <v>7.3472222222222217E-2</v>
      </c>
      <c r="DQ26" s="1">
        <v>2.8935185185185189E-4</v>
      </c>
      <c r="DR26" s="1">
        <v>6.7708333333333336E-3</v>
      </c>
      <c r="DS26">
        <v>16</v>
      </c>
      <c r="DT26">
        <v>134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 s="106">
        <f t="shared" si="11"/>
        <v>134</v>
      </c>
      <c r="EB26" s="106"/>
      <c r="EC26" s="27"/>
      <c r="ED26" s="106" t="s">
        <v>2376</v>
      </c>
      <c r="EE26" s="6" t="s">
        <v>2736</v>
      </c>
      <c r="EF26" s="106" t="s">
        <v>2690</v>
      </c>
      <c r="EH26" s="1">
        <v>2.8935185185185189E-4</v>
      </c>
      <c r="EI26" s="1">
        <v>2.8935185185185189E-4</v>
      </c>
      <c r="EJ26" s="1">
        <v>0</v>
      </c>
      <c r="EK26" s="1">
        <v>0</v>
      </c>
      <c r="EL26">
        <v>1</v>
      </c>
      <c r="EM26">
        <v>1</v>
      </c>
      <c r="EN26">
        <v>134</v>
      </c>
      <c r="EO26">
        <v>1</v>
      </c>
      <c r="EP26">
        <v>0</v>
      </c>
      <c r="EQ26">
        <v>0</v>
      </c>
      <c r="ER26">
        <v>0</v>
      </c>
      <c r="ES26">
        <v>99.26</v>
      </c>
      <c r="ET26" s="106">
        <f t="shared" si="12"/>
        <v>0</v>
      </c>
      <c r="EU26" s="106"/>
      <c r="EV26" s="27"/>
      <c r="EW26" s="106" t="s">
        <v>2376</v>
      </c>
      <c r="EX26" s="6" t="s">
        <v>2736</v>
      </c>
      <c r="EY26" s="106" t="s">
        <v>2690</v>
      </c>
      <c r="FA26" s="1">
        <v>0</v>
      </c>
      <c r="FB26" s="1">
        <v>0</v>
      </c>
      <c r="FC26" s="1">
        <v>0</v>
      </c>
      <c r="FD26" s="1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 s="106">
        <f t="shared" si="13"/>
        <v>0</v>
      </c>
      <c r="FN26" s="106"/>
      <c r="FO26" s="27"/>
      <c r="FP26" s="106" t="s">
        <v>2376</v>
      </c>
      <c r="FQ26" s="6" t="s">
        <v>2736</v>
      </c>
      <c r="FR26" s="106" t="s">
        <v>2690</v>
      </c>
      <c r="FT26" t="e">
        <v>#N/A</v>
      </c>
      <c r="FU26" t="e">
        <v>#N/A</v>
      </c>
      <c r="FV26" t="e">
        <v>#N/A</v>
      </c>
      <c r="FW26" t="e">
        <v>#N/A</v>
      </c>
      <c r="FX26" t="e">
        <v>#N/A</v>
      </c>
      <c r="FY26" t="e">
        <v>#N/A</v>
      </c>
      <c r="FZ26" t="e">
        <v>#N/A</v>
      </c>
      <c r="GA26" t="e">
        <v>#N/A</v>
      </c>
      <c r="GB26" t="e">
        <v>#N/A</v>
      </c>
      <c r="GC26" t="e">
        <v>#N/A</v>
      </c>
      <c r="GD26" t="e">
        <v>#N/A</v>
      </c>
      <c r="GE26" t="e">
        <v>#N/A</v>
      </c>
      <c r="GF26" s="106" t="e">
        <f t="shared" si="14"/>
        <v>#N/A</v>
      </c>
      <c r="GG26" s="106"/>
      <c r="GH26" s="27"/>
      <c r="GI26" s="106" t="s">
        <v>2376</v>
      </c>
      <c r="GJ26" s="6" t="s">
        <v>2736</v>
      </c>
      <c r="GK26" s="106" t="s">
        <v>2690</v>
      </c>
      <c r="GM26" t="e">
        <v>#N/A</v>
      </c>
      <c r="GN26" t="e">
        <v>#N/A</v>
      </c>
      <c r="GO26" t="e">
        <v>#N/A</v>
      </c>
      <c r="GP26" t="e">
        <v>#N/A</v>
      </c>
      <c r="GQ26" t="e">
        <v>#N/A</v>
      </c>
      <c r="GR26" t="e">
        <v>#N/A</v>
      </c>
      <c r="GS26" t="e">
        <v>#N/A</v>
      </c>
      <c r="GT26" t="e">
        <v>#N/A</v>
      </c>
      <c r="GU26" t="e">
        <v>#N/A</v>
      </c>
      <c r="GV26" t="e">
        <v>#N/A</v>
      </c>
      <c r="GW26" t="e">
        <v>#N/A</v>
      </c>
      <c r="GX26" t="e">
        <v>#N/A</v>
      </c>
      <c r="GY26" s="106" t="e">
        <f t="shared" si="15"/>
        <v>#N/A</v>
      </c>
      <c r="GZ26" s="106"/>
      <c r="HA26" s="27"/>
      <c r="HB26" s="106" t="s">
        <v>2376</v>
      </c>
      <c r="HC26" s="6" t="s">
        <v>2736</v>
      </c>
      <c r="HD26" s="106" t="s">
        <v>2690</v>
      </c>
      <c r="HF26" t="e">
        <v>#N/A</v>
      </c>
      <c r="HG26" t="e">
        <v>#N/A</v>
      </c>
      <c r="HH26" t="e">
        <v>#N/A</v>
      </c>
      <c r="HI26" t="e">
        <v>#N/A</v>
      </c>
      <c r="HJ26" t="e">
        <v>#N/A</v>
      </c>
      <c r="HK26" t="e">
        <v>#N/A</v>
      </c>
      <c r="HL26" t="e">
        <v>#N/A</v>
      </c>
      <c r="HM26" t="e">
        <v>#N/A</v>
      </c>
      <c r="HN26" t="e">
        <v>#N/A</v>
      </c>
      <c r="HO26" t="e">
        <v>#N/A</v>
      </c>
      <c r="HP26" t="e">
        <v>#N/A</v>
      </c>
      <c r="HQ26" t="e">
        <v>#N/A</v>
      </c>
      <c r="HR26" s="106" t="e">
        <f t="shared" si="16"/>
        <v>#N/A</v>
      </c>
      <c r="HS26" s="106"/>
      <c r="HT26" s="27"/>
      <c r="HU26" s="106" t="s">
        <v>2376</v>
      </c>
      <c r="HV26" s="6" t="s">
        <v>2736</v>
      </c>
      <c r="HW26" s="106" t="s">
        <v>2690</v>
      </c>
      <c r="HY26" t="e">
        <v>#N/A</v>
      </c>
      <c r="IA26" t="e">
        <v>#N/A</v>
      </c>
      <c r="IB26" t="e">
        <v>#N/A</v>
      </c>
      <c r="IC26" t="e">
        <v>#N/A</v>
      </c>
      <c r="ID26" t="e">
        <v>#N/A</v>
      </c>
      <c r="IE26" t="e">
        <v>#N/A</v>
      </c>
      <c r="IF26" t="e">
        <v>#N/A</v>
      </c>
      <c r="IG26" t="e">
        <v>#N/A</v>
      </c>
      <c r="IH26" t="e">
        <v>#N/A</v>
      </c>
      <c r="II26" t="e">
        <v>#N/A</v>
      </c>
      <c r="IJ26" t="e">
        <v>#N/A</v>
      </c>
      <c r="IK26" s="106" t="e">
        <f t="shared" si="17"/>
        <v>#N/A</v>
      </c>
      <c r="IL26" s="106"/>
      <c r="IM26" s="27"/>
      <c r="IN26" s="106" t="s">
        <v>2376</v>
      </c>
      <c r="IO26" s="6" t="s">
        <v>2736</v>
      </c>
      <c r="IP26" s="106" t="s">
        <v>2690</v>
      </c>
      <c r="IR26" t="e">
        <v>#N/A</v>
      </c>
      <c r="IT26" t="e">
        <v>#N/A</v>
      </c>
      <c r="IU26" t="e">
        <v>#N/A</v>
      </c>
      <c r="IV26" t="e">
        <v>#N/A</v>
      </c>
      <c r="IW26" t="e">
        <v>#N/A</v>
      </c>
      <c r="IX26" t="e">
        <v>#N/A</v>
      </c>
      <c r="IY26" t="e">
        <v>#N/A</v>
      </c>
      <c r="IZ26" t="e">
        <v>#N/A</v>
      </c>
      <c r="JA26" t="e">
        <v>#N/A</v>
      </c>
      <c r="JB26" t="e">
        <v>#N/A</v>
      </c>
      <c r="JC26" t="e">
        <v>#N/A</v>
      </c>
      <c r="JD26" s="106" t="e">
        <f t="shared" si="18"/>
        <v>#N/A</v>
      </c>
      <c r="JE26" s="106"/>
      <c r="JF26" s="27"/>
      <c r="JG26" s="106" t="s">
        <v>2376</v>
      </c>
      <c r="JH26" s="6" t="s">
        <v>2884</v>
      </c>
      <c r="JI26" s="106" t="s">
        <v>2690</v>
      </c>
      <c r="JK26" t="e">
        <v>#N/A</v>
      </c>
      <c r="JM26" t="e">
        <v>#N/A</v>
      </c>
      <c r="JN26" t="e">
        <v>#N/A</v>
      </c>
      <c r="JO26" t="e">
        <v>#N/A</v>
      </c>
      <c r="JP26" t="e">
        <v>#N/A</v>
      </c>
      <c r="JQ26" t="e">
        <v>#N/A</v>
      </c>
      <c r="JR26" t="e">
        <v>#N/A</v>
      </c>
      <c r="JS26" t="e">
        <v>#N/A</v>
      </c>
      <c r="JT26" t="e">
        <v>#N/A</v>
      </c>
      <c r="JU26" t="e">
        <v>#N/A</v>
      </c>
      <c r="JV26" t="e">
        <v>#N/A</v>
      </c>
      <c r="JW26" s="106" t="e">
        <f t="shared" si="19"/>
        <v>#N/A</v>
      </c>
      <c r="JX26" s="106"/>
      <c r="JY26" s="27"/>
      <c r="JZ26" s="106" t="s">
        <v>2376</v>
      </c>
      <c r="KA26" s="270" t="s">
        <v>2729</v>
      </c>
      <c r="KB26" s="106" t="s">
        <v>2690</v>
      </c>
      <c r="KD26" s="1" t="e">
        <v>#N/A</v>
      </c>
      <c r="KE26" s="1" t="e">
        <v>#N/A</v>
      </c>
      <c r="KF26" s="1" t="e">
        <v>#N/A</v>
      </c>
      <c r="KG26" s="1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s="106" t="e">
        <f t="shared" si="20"/>
        <v>#N/A</v>
      </c>
      <c r="KQ26" s="106"/>
      <c r="KR26" s="27"/>
      <c r="KS26" s="106" t="s">
        <v>2376</v>
      </c>
      <c r="KT26" s="270" t="s">
        <v>2729</v>
      </c>
      <c r="KU26" s="106" t="s">
        <v>2690</v>
      </c>
      <c r="KW26" s="1" t="e">
        <v>#N/A</v>
      </c>
      <c r="KX26" s="1"/>
      <c r="KY26" s="1" t="e">
        <v>#N/A</v>
      </c>
      <c r="KZ26" s="1" t="e">
        <v>#N/A</v>
      </c>
      <c r="LA26" t="e">
        <v>#N/A</v>
      </c>
      <c r="LB26" t="e">
        <v>#N/A</v>
      </c>
      <c r="LC26" t="e">
        <v>#N/A</v>
      </c>
      <c r="LD26" t="e">
        <v>#N/A</v>
      </c>
      <c r="LE26" t="e">
        <v>#N/A</v>
      </c>
      <c r="LF26" t="e">
        <v>#N/A</v>
      </c>
      <c r="LG26" t="e">
        <v>#N/A</v>
      </c>
      <c r="LH26" t="e">
        <v>#N/A</v>
      </c>
      <c r="LI26" s="106" t="e">
        <f t="shared" si="22"/>
        <v>#N/A</v>
      </c>
      <c r="LJ26" s="106"/>
      <c r="LK26" s="27"/>
      <c r="LL26" s="106" t="s">
        <v>2376</v>
      </c>
      <c r="LM26" s="270" t="s">
        <v>2729</v>
      </c>
      <c r="LN26" s="106" t="s">
        <v>2690</v>
      </c>
      <c r="LP26" s="1">
        <v>0.39254629629629628</v>
      </c>
      <c r="LQ26" s="1">
        <v>0.17430555555555557</v>
      </c>
      <c r="LR26" s="1">
        <v>7.8043981481481492E-2</v>
      </c>
      <c r="LS26" s="1">
        <v>0.14018518518518519</v>
      </c>
      <c r="LT26">
        <v>33</v>
      </c>
      <c r="LU26">
        <v>479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 s="106">
        <f t="shared" si="23"/>
        <v>479</v>
      </c>
      <c r="MC26" s="106">
        <v>1067</v>
      </c>
      <c r="MD26" s="27"/>
      <c r="ME26" s="106" t="s">
        <v>2376</v>
      </c>
      <c r="MF26" s="270" t="s">
        <v>2729</v>
      </c>
      <c r="MG26" s="106" t="s">
        <v>2690</v>
      </c>
      <c r="MI26" s="1" t="e">
        <v>#N/A</v>
      </c>
      <c r="MJ26" s="1" t="e">
        <v>#N/A</v>
      </c>
      <c r="MK26" s="1" t="e">
        <v>#N/A</v>
      </c>
      <c r="ML26" s="1" t="e">
        <v>#N/A</v>
      </c>
      <c r="MM26" t="e">
        <v>#N/A</v>
      </c>
      <c r="MN26" t="e">
        <v>#N/A</v>
      </c>
      <c r="MO26" t="e">
        <v>#N/A</v>
      </c>
      <c r="MP26" t="e">
        <v>#N/A</v>
      </c>
      <c r="MQ26" t="e">
        <v>#N/A</v>
      </c>
      <c r="MR26" t="e">
        <v>#N/A</v>
      </c>
      <c r="MS26" t="e">
        <v>#N/A</v>
      </c>
      <c r="MT26" t="e">
        <v>#N/A</v>
      </c>
      <c r="MU26" s="106" t="e">
        <f t="shared" si="24"/>
        <v>#N/A</v>
      </c>
      <c r="MV26" s="106">
        <v>1067</v>
      </c>
      <c r="MW26" s="27"/>
      <c r="MX26" s="106" t="s">
        <v>2376</v>
      </c>
      <c r="MY26" s="270" t="s">
        <v>2729</v>
      </c>
      <c r="MZ26" s="106" t="s">
        <v>2690</v>
      </c>
      <c r="NB26" s="1">
        <v>0.54134259259259265</v>
      </c>
      <c r="NC26" s="1">
        <v>0.20827546296296295</v>
      </c>
      <c r="ND26" s="1">
        <v>0.22881944444444444</v>
      </c>
      <c r="NE26" s="1">
        <v>0.10423611111111113</v>
      </c>
      <c r="NF26">
        <v>47</v>
      </c>
      <c r="NG26">
        <v>528</v>
      </c>
      <c r="NH26">
        <v>171</v>
      </c>
      <c r="NI26">
        <v>30</v>
      </c>
      <c r="NJ26">
        <v>0</v>
      </c>
      <c r="NK26">
        <v>0</v>
      </c>
      <c r="NL26">
        <v>0</v>
      </c>
      <c r="NM26">
        <v>85.07</v>
      </c>
      <c r="NN26" s="106">
        <f t="shared" si="25"/>
        <v>498</v>
      </c>
      <c r="NO26" s="106">
        <v>1067</v>
      </c>
      <c r="NP26" s="27">
        <f t="shared" si="2"/>
        <v>46.672914714151823</v>
      </c>
      <c r="NQ26" s="106" t="s">
        <v>2376</v>
      </c>
      <c r="NR26" s="270" t="s">
        <v>2729</v>
      </c>
      <c r="NS26" s="106" t="s">
        <v>2690</v>
      </c>
      <c r="NU26" s="1">
        <v>0.57584490740740735</v>
      </c>
      <c r="NV26" s="1">
        <v>0.25025462962962963</v>
      </c>
      <c r="NW26" s="1">
        <v>0.12837962962962962</v>
      </c>
      <c r="NX26" s="1">
        <v>0.19719907407407408</v>
      </c>
      <c r="NY26">
        <v>75</v>
      </c>
      <c r="NZ26">
        <v>762</v>
      </c>
      <c r="OA26">
        <v>763</v>
      </c>
      <c r="OB26">
        <v>88</v>
      </c>
      <c r="OC26">
        <v>0</v>
      </c>
      <c r="OD26">
        <v>0</v>
      </c>
      <c r="OE26">
        <v>0</v>
      </c>
      <c r="OF26">
        <v>89.66</v>
      </c>
      <c r="OG26" s="106">
        <f t="shared" si="26"/>
        <v>674</v>
      </c>
      <c r="OH26" s="106">
        <v>1067</v>
      </c>
      <c r="OI26" s="27">
        <f t="shared" si="3"/>
        <v>63.167760074976563</v>
      </c>
      <c r="OJ26" s="106" t="s">
        <v>2376</v>
      </c>
      <c r="OK26" s="270" t="s">
        <v>2729</v>
      </c>
      <c r="OL26" s="106" t="s">
        <v>2690</v>
      </c>
      <c r="ON26" s="1">
        <v>0.43359953703703707</v>
      </c>
      <c r="OO26" s="1">
        <v>0.21273148148148147</v>
      </c>
      <c r="OP26" s="1">
        <v>4.2129629629629628E-2</v>
      </c>
      <c r="OQ26" s="1">
        <v>0.17872685185185186</v>
      </c>
      <c r="OR26">
        <v>71</v>
      </c>
      <c r="OS26">
        <v>633</v>
      </c>
      <c r="OT26">
        <v>776</v>
      </c>
      <c r="OU26">
        <v>83</v>
      </c>
      <c r="OV26">
        <v>0</v>
      </c>
      <c r="OW26">
        <v>0</v>
      </c>
      <c r="OX26">
        <v>0</v>
      </c>
      <c r="OY26">
        <v>90.34</v>
      </c>
      <c r="OZ26" s="106">
        <f t="shared" si="27"/>
        <v>550</v>
      </c>
      <c r="PA26" s="106">
        <v>1067</v>
      </c>
      <c r="PB26" s="27">
        <f t="shared" si="4"/>
        <v>51.546391752577314</v>
      </c>
      <c r="PC26" s="106" t="s">
        <v>2376</v>
      </c>
      <c r="PD26" s="270" t="s">
        <v>2729</v>
      </c>
      <c r="PE26" s="106" t="s">
        <v>2690</v>
      </c>
      <c r="PG26" s="1">
        <v>0.30506944444444445</v>
      </c>
      <c r="PH26" s="1">
        <v>0.13740740740740739</v>
      </c>
      <c r="PI26" s="1">
        <v>7.0451388888888897E-2</v>
      </c>
      <c r="PJ26" s="1">
        <v>9.7199074074074077E-2</v>
      </c>
      <c r="PK26">
        <v>22</v>
      </c>
      <c r="PL26">
        <v>490</v>
      </c>
      <c r="PM26">
        <v>29</v>
      </c>
      <c r="PN26">
        <v>6</v>
      </c>
      <c r="PO26">
        <v>0</v>
      </c>
      <c r="PP26">
        <v>0</v>
      </c>
      <c r="PQ26">
        <v>0</v>
      </c>
      <c r="PR26">
        <v>82.86</v>
      </c>
      <c r="PS26" s="106">
        <f t="shared" si="28"/>
        <v>484</v>
      </c>
      <c r="PT26" s="106"/>
      <c r="PU26" s="27"/>
      <c r="PV26" s="106" t="s">
        <v>2376</v>
      </c>
      <c r="PW26" s="270" t="s">
        <v>2729</v>
      </c>
      <c r="PX26" s="106" t="s">
        <v>2690</v>
      </c>
      <c r="PZ26" s="1">
        <v>5.7175925925925929E-2</v>
      </c>
      <c r="QA26" s="1">
        <v>4.6956018518518522E-2</v>
      </c>
      <c r="QB26" s="1">
        <v>2.6620370370370372E-4</v>
      </c>
      <c r="QC26" s="1">
        <v>9.9421296296296289E-3</v>
      </c>
      <c r="QD26">
        <v>5</v>
      </c>
      <c r="QE26">
        <v>163</v>
      </c>
      <c r="QF26">
        <v>6</v>
      </c>
      <c r="QG26">
        <v>2</v>
      </c>
      <c r="QH26">
        <v>0</v>
      </c>
      <c r="QI26">
        <v>0</v>
      </c>
      <c r="QJ26">
        <v>0</v>
      </c>
      <c r="QK26">
        <v>75</v>
      </c>
      <c r="QL26" s="106">
        <f t="shared" si="29"/>
        <v>161</v>
      </c>
      <c r="QM26" s="106"/>
      <c r="QN26" s="27"/>
    </row>
    <row r="27" spans="1:456">
      <c r="A27" s="106" t="s">
        <v>2377</v>
      </c>
      <c r="B27" s="6" t="s">
        <v>2736</v>
      </c>
      <c r="C27" s="106" t="s">
        <v>2690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s="106" t="e">
        <f t="shared" si="5"/>
        <v>#N/A</v>
      </c>
      <c r="R27" s="106"/>
      <c r="S27" s="27" t="e">
        <f t="shared" si="30"/>
        <v>#N/A</v>
      </c>
      <c r="T27" s="106" t="s">
        <v>2377</v>
      </c>
      <c r="U27" s="6" t="s">
        <v>2736</v>
      </c>
      <c r="V27" s="106" t="s">
        <v>2690</v>
      </c>
      <c r="X27" s="1">
        <v>4.5833333333333334E-3</v>
      </c>
      <c r="Y27" s="1">
        <v>4.5486111111111109E-3</v>
      </c>
      <c r="Z27" s="1">
        <v>3.4722222222222222E-5</v>
      </c>
      <c r="AA27" s="1">
        <v>0</v>
      </c>
      <c r="AB27">
        <v>5</v>
      </c>
      <c r="AC27">
        <v>7</v>
      </c>
      <c r="AD27">
        <v>315</v>
      </c>
      <c r="AE27">
        <v>16</v>
      </c>
      <c r="AF27">
        <v>0</v>
      </c>
      <c r="AG27">
        <v>0</v>
      </c>
      <c r="AH27">
        <v>0</v>
      </c>
      <c r="AI27">
        <v>95.17</v>
      </c>
      <c r="AJ27" s="106">
        <f t="shared" si="6"/>
        <v>-9</v>
      </c>
      <c r="AK27" s="106"/>
      <c r="AL27" s="27"/>
      <c r="AM27" s="106" t="s">
        <v>2377</v>
      </c>
      <c r="AN27" s="6" t="s">
        <v>2737</v>
      </c>
      <c r="AO27" s="106" t="s">
        <v>2690</v>
      </c>
      <c r="AQ27" s="1">
        <v>1.6550925925925924E-2</v>
      </c>
      <c r="AR27" s="1">
        <v>7.1527777777777787E-3</v>
      </c>
      <c r="AS27" s="1">
        <v>9.0277777777777787E-3</v>
      </c>
      <c r="AT27" s="1">
        <v>3.5879629629629635E-4</v>
      </c>
      <c r="AU27">
        <v>3</v>
      </c>
      <c r="AV27">
        <v>9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06">
        <f t="shared" si="7"/>
        <v>9</v>
      </c>
      <c r="BD27" s="106"/>
      <c r="BE27" s="27"/>
      <c r="BF27" s="106" t="s">
        <v>2377</v>
      </c>
      <c r="BG27" s="6" t="s">
        <v>2736</v>
      </c>
      <c r="BH27" s="106" t="s">
        <v>2690</v>
      </c>
      <c r="BJ27" s="1">
        <v>0.12791666666666665</v>
      </c>
      <c r="BK27" s="1">
        <v>8.8796296296296304E-2</v>
      </c>
      <c r="BL27" s="1">
        <v>4.6874999999999998E-3</v>
      </c>
      <c r="BM27" s="1">
        <v>3.4409722222222223E-2</v>
      </c>
      <c r="BN27">
        <v>17</v>
      </c>
      <c r="BO27">
        <v>109</v>
      </c>
      <c r="BP27">
        <v>104</v>
      </c>
      <c r="BQ27">
        <v>5</v>
      </c>
      <c r="BR27">
        <v>0</v>
      </c>
      <c r="BS27">
        <v>0</v>
      </c>
      <c r="BT27">
        <v>0</v>
      </c>
      <c r="BU27">
        <v>95.41</v>
      </c>
      <c r="BV27" s="106">
        <f t="shared" si="8"/>
        <v>104</v>
      </c>
      <c r="BW27" s="106">
        <v>262</v>
      </c>
      <c r="BX27" s="27">
        <f t="shared" si="75"/>
        <v>39.694656488549619</v>
      </c>
      <c r="BY27" s="106" t="s">
        <v>2377</v>
      </c>
      <c r="BZ27" s="6" t="s">
        <v>2736</v>
      </c>
      <c r="CA27" s="106" t="s">
        <v>2690</v>
      </c>
      <c r="CC27" s="1">
        <v>8.1018518518518516E-4</v>
      </c>
      <c r="CD27" s="1">
        <v>8.1018518518518516E-4</v>
      </c>
      <c r="CE27" s="1">
        <v>0</v>
      </c>
      <c r="CF27" s="1">
        <v>0</v>
      </c>
      <c r="CG27">
        <v>1</v>
      </c>
      <c r="CH27">
        <v>2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 s="106">
        <f t="shared" si="9"/>
        <v>0</v>
      </c>
      <c r="CP27" s="106"/>
      <c r="CQ27" s="27"/>
      <c r="CR27" s="106" t="s">
        <v>2377</v>
      </c>
      <c r="CS27" s="6" t="s">
        <v>2736</v>
      </c>
      <c r="CT27" s="106" t="s">
        <v>2690</v>
      </c>
      <c r="CV27" s="1">
        <v>8.4606481481481494E-3</v>
      </c>
      <c r="CW27" s="1">
        <v>4.3287037037037035E-3</v>
      </c>
      <c r="CX27" s="1">
        <v>0</v>
      </c>
      <c r="CY27" s="1">
        <v>4.1203703703703706E-3</v>
      </c>
      <c r="CZ27">
        <v>2</v>
      </c>
      <c r="DA27">
        <v>5</v>
      </c>
      <c r="DB27">
        <v>5</v>
      </c>
      <c r="DC27">
        <v>0</v>
      </c>
      <c r="DD27">
        <v>0</v>
      </c>
      <c r="DE27">
        <v>0</v>
      </c>
      <c r="DF27">
        <v>0</v>
      </c>
      <c r="DG27">
        <v>100</v>
      </c>
      <c r="DH27" s="106">
        <f t="shared" si="10"/>
        <v>5</v>
      </c>
      <c r="DI27" s="106"/>
      <c r="DJ27" s="27"/>
      <c r="DK27" s="106" t="s">
        <v>2377</v>
      </c>
      <c r="DL27" s="6" t="s">
        <v>2736</v>
      </c>
      <c r="DM27" s="106" t="s">
        <v>2690</v>
      </c>
      <c r="DO27" s="1">
        <v>8.4606481481481494E-3</v>
      </c>
      <c r="DP27" s="1">
        <v>4.3287037037037035E-3</v>
      </c>
      <c r="DQ27" s="1">
        <v>0</v>
      </c>
      <c r="DR27" s="1">
        <v>4.1203703703703706E-3</v>
      </c>
      <c r="DS27">
        <v>2</v>
      </c>
      <c r="DT27">
        <v>5</v>
      </c>
      <c r="DU27">
        <v>5</v>
      </c>
      <c r="DV27">
        <v>0</v>
      </c>
      <c r="DW27">
        <v>0</v>
      </c>
      <c r="DX27">
        <v>0</v>
      </c>
      <c r="DY27">
        <v>0</v>
      </c>
      <c r="DZ27">
        <v>100</v>
      </c>
      <c r="EA27" s="106">
        <f t="shared" si="11"/>
        <v>5</v>
      </c>
      <c r="EB27" s="106"/>
      <c r="EC27" s="27"/>
      <c r="ED27" s="106" t="s">
        <v>2377</v>
      </c>
      <c r="EE27" s="6" t="s">
        <v>2736</v>
      </c>
      <c r="EF27" s="106" t="s">
        <v>2690</v>
      </c>
      <c r="EH27" t="e">
        <v>#N/A</v>
      </c>
      <c r="EI27" t="e">
        <v>#N/A</v>
      </c>
      <c r="EJ27" t="e">
        <v>#N/A</v>
      </c>
      <c r="EK27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s="106" t="e">
        <f t="shared" si="12"/>
        <v>#N/A</v>
      </c>
      <c r="EU27" s="106"/>
      <c r="EV27" s="27"/>
      <c r="EW27" s="106" t="s">
        <v>2377</v>
      </c>
      <c r="EX27" s="6" t="s">
        <v>2736</v>
      </c>
      <c r="EY27" s="106" t="s">
        <v>2690</v>
      </c>
      <c r="FA27" t="e">
        <v>#N/A</v>
      </c>
      <c r="FB27" t="e">
        <v>#N/A</v>
      </c>
      <c r="FC27" t="e">
        <v>#N/A</v>
      </c>
      <c r="FD27" t="e">
        <v>#N/A</v>
      </c>
      <c r="FE27" t="e">
        <v>#N/A</v>
      </c>
      <c r="FF27" t="e">
        <v>#N/A</v>
      </c>
      <c r="FG27" t="e">
        <v>#N/A</v>
      </c>
      <c r="FH27" t="e">
        <v>#N/A</v>
      </c>
      <c r="FI27" t="e">
        <v>#N/A</v>
      </c>
      <c r="FJ27" t="e">
        <v>#N/A</v>
      </c>
      <c r="FK27" t="e">
        <v>#N/A</v>
      </c>
      <c r="FL27" t="e">
        <v>#N/A</v>
      </c>
      <c r="FM27" s="106" t="e">
        <f t="shared" si="13"/>
        <v>#N/A</v>
      </c>
      <c r="FN27" s="106"/>
      <c r="FO27" s="27"/>
      <c r="FP27" s="106" t="s">
        <v>2377</v>
      </c>
      <c r="FQ27" s="6" t="s">
        <v>2736</v>
      </c>
      <c r="FR27" s="106" t="s">
        <v>2690</v>
      </c>
      <c r="FT27" t="e">
        <v>#N/A</v>
      </c>
      <c r="FU27" t="e">
        <v>#N/A</v>
      </c>
      <c r="FV27" t="e">
        <v>#N/A</v>
      </c>
      <c r="FW27" t="e">
        <v>#N/A</v>
      </c>
      <c r="FX27" t="e">
        <v>#N/A</v>
      </c>
      <c r="FY27" t="e">
        <v>#N/A</v>
      </c>
      <c r="FZ27" t="e">
        <v>#N/A</v>
      </c>
      <c r="GA27" t="e">
        <v>#N/A</v>
      </c>
      <c r="GB27" t="e">
        <v>#N/A</v>
      </c>
      <c r="GC27" t="e">
        <v>#N/A</v>
      </c>
      <c r="GD27" t="e">
        <v>#N/A</v>
      </c>
      <c r="GE27" t="e">
        <v>#N/A</v>
      </c>
      <c r="GF27" s="106" t="e">
        <f t="shared" si="14"/>
        <v>#N/A</v>
      </c>
      <c r="GG27" s="106"/>
      <c r="GH27" s="27"/>
      <c r="GI27" s="106" t="s">
        <v>2377</v>
      </c>
      <c r="GJ27" s="6" t="s">
        <v>2736</v>
      </c>
      <c r="GK27" s="106" t="s">
        <v>2690</v>
      </c>
      <c r="GM27" t="e">
        <v>#N/A</v>
      </c>
      <c r="GN27" t="e">
        <v>#N/A</v>
      </c>
      <c r="GO27" t="e">
        <v>#N/A</v>
      </c>
      <c r="GP27" t="e">
        <v>#N/A</v>
      </c>
      <c r="GQ27" t="e">
        <v>#N/A</v>
      </c>
      <c r="GR27" t="e">
        <v>#N/A</v>
      </c>
      <c r="GS27" t="e">
        <v>#N/A</v>
      </c>
      <c r="GT27" t="e">
        <v>#N/A</v>
      </c>
      <c r="GU27" t="e">
        <v>#N/A</v>
      </c>
      <c r="GV27" t="e">
        <v>#N/A</v>
      </c>
      <c r="GW27" t="e">
        <v>#N/A</v>
      </c>
      <c r="GX27" t="e">
        <v>#N/A</v>
      </c>
      <c r="GY27" s="106" t="e">
        <f t="shared" si="15"/>
        <v>#N/A</v>
      </c>
      <c r="GZ27" s="106"/>
      <c r="HA27" s="27"/>
      <c r="HB27" s="106" t="s">
        <v>2377</v>
      </c>
      <c r="HC27" s="6" t="s">
        <v>2736</v>
      </c>
      <c r="HD27" s="106" t="s">
        <v>2690</v>
      </c>
      <c r="HF27" t="e">
        <v>#N/A</v>
      </c>
      <c r="HG27" t="e">
        <v>#N/A</v>
      </c>
      <c r="HH27" t="e">
        <v>#N/A</v>
      </c>
      <c r="HI27" t="e">
        <v>#N/A</v>
      </c>
      <c r="HJ27" t="e">
        <v>#N/A</v>
      </c>
      <c r="HK27" t="e">
        <v>#N/A</v>
      </c>
      <c r="HL27" t="e">
        <v>#N/A</v>
      </c>
      <c r="HM27" t="e">
        <v>#N/A</v>
      </c>
      <c r="HN27" t="e">
        <v>#N/A</v>
      </c>
      <c r="HO27" t="e">
        <v>#N/A</v>
      </c>
      <c r="HP27" t="e">
        <v>#N/A</v>
      </c>
      <c r="HQ27" t="e">
        <v>#N/A</v>
      </c>
      <c r="HR27" s="106" t="e">
        <f t="shared" si="16"/>
        <v>#N/A</v>
      </c>
      <c r="HS27" s="106"/>
      <c r="HT27" s="27"/>
      <c r="HU27" s="106" t="s">
        <v>2377</v>
      </c>
      <c r="HV27" s="6" t="s">
        <v>2736</v>
      </c>
      <c r="HW27" s="106" t="s">
        <v>2690</v>
      </c>
      <c r="HY27" t="e">
        <v>#N/A</v>
      </c>
      <c r="IA27" t="e">
        <v>#N/A</v>
      </c>
      <c r="IB27" t="e">
        <v>#N/A</v>
      </c>
      <c r="IC27" t="e">
        <v>#N/A</v>
      </c>
      <c r="ID27" t="e">
        <v>#N/A</v>
      </c>
      <c r="IE27" t="e">
        <v>#N/A</v>
      </c>
      <c r="IF27" t="e">
        <v>#N/A</v>
      </c>
      <c r="IG27" t="e">
        <v>#N/A</v>
      </c>
      <c r="IH27" t="e">
        <v>#N/A</v>
      </c>
      <c r="II27" t="e">
        <v>#N/A</v>
      </c>
      <c r="IJ27" t="e">
        <v>#N/A</v>
      </c>
      <c r="IK27" s="106" t="e">
        <f t="shared" si="17"/>
        <v>#N/A</v>
      </c>
      <c r="IL27" s="106"/>
      <c r="IM27" s="27"/>
      <c r="IN27" s="106" t="s">
        <v>2377</v>
      </c>
      <c r="IO27" s="6" t="s">
        <v>2736</v>
      </c>
      <c r="IP27" s="106" t="s">
        <v>2690</v>
      </c>
      <c r="IR27" t="e">
        <v>#N/A</v>
      </c>
      <c r="IT27" t="e">
        <v>#N/A</v>
      </c>
      <c r="IU27" t="e">
        <v>#N/A</v>
      </c>
      <c r="IV27" t="e">
        <v>#N/A</v>
      </c>
      <c r="IW27" t="e">
        <v>#N/A</v>
      </c>
      <c r="IX27" t="e">
        <v>#N/A</v>
      </c>
      <c r="IY27" t="e">
        <v>#N/A</v>
      </c>
      <c r="IZ27" t="e">
        <v>#N/A</v>
      </c>
      <c r="JA27" t="e">
        <v>#N/A</v>
      </c>
      <c r="JB27" t="e">
        <v>#N/A</v>
      </c>
      <c r="JC27" t="e">
        <v>#N/A</v>
      </c>
      <c r="JD27" s="106" t="e">
        <f t="shared" si="18"/>
        <v>#N/A</v>
      </c>
      <c r="JE27" s="106"/>
      <c r="JF27" s="27"/>
      <c r="JG27" s="106" t="s">
        <v>2377</v>
      </c>
      <c r="JH27" s="6" t="s">
        <v>2884</v>
      </c>
      <c r="JI27" s="106" t="s">
        <v>2690</v>
      </c>
      <c r="JK27" s="1">
        <v>6.0648148148148145E-3</v>
      </c>
      <c r="JL27" s="1">
        <v>4.6296296296296302E-3</v>
      </c>
      <c r="JM27" s="1">
        <v>1.1574074074074073E-5</v>
      </c>
      <c r="JN27" s="1">
        <v>1.4120370370370369E-3</v>
      </c>
      <c r="JO27">
        <v>1</v>
      </c>
      <c r="JP27">
        <v>5</v>
      </c>
      <c r="JQ27">
        <v>5</v>
      </c>
      <c r="JR27">
        <v>0</v>
      </c>
      <c r="JS27">
        <v>0</v>
      </c>
      <c r="JT27">
        <v>0</v>
      </c>
      <c r="JU27">
        <v>0</v>
      </c>
      <c r="JV27">
        <v>100</v>
      </c>
      <c r="JW27" s="106">
        <f t="shared" si="19"/>
        <v>5</v>
      </c>
      <c r="JX27" s="106"/>
      <c r="JY27" s="27"/>
      <c r="JZ27" s="106" t="s">
        <v>2377</v>
      </c>
      <c r="KA27" s="270" t="s">
        <v>2729</v>
      </c>
      <c r="KB27" s="106" t="s">
        <v>2690</v>
      </c>
      <c r="KD27" s="1">
        <v>0.18229166666666666</v>
      </c>
      <c r="KE27" s="1">
        <v>5.67824074074074E-2</v>
      </c>
      <c r="KF27" s="1">
        <v>8.7523148148148155E-2</v>
      </c>
      <c r="KG27" s="1">
        <v>3.7986111111111116E-2</v>
      </c>
      <c r="KH27">
        <v>4</v>
      </c>
      <c r="KI27">
        <v>93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 s="106">
        <f t="shared" si="20"/>
        <v>93</v>
      </c>
      <c r="KQ27" s="106"/>
      <c r="KR27" s="27"/>
      <c r="KS27" s="106" t="s">
        <v>2377</v>
      </c>
      <c r="KT27" s="270" t="s">
        <v>2729</v>
      </c>
      <c r="KU27" s="106" t="s">
        <v>2690</v>
      </c>
      <c r="KW27" s="1">
        <v>0.18229166666666666</v>
      </c>
      <c r="KX27" s="1">
        <v>5.67824074074074E-2</v>
      </c>
      <c r="KY27" s="1">
        <v>8.7523148148148155E-2</v>
      </c>
      <c r="KZ27" s="1">
        <v>3.7986111111111116E-2</v>
      </c>
      <c r="LA27">
        <v>4</v>
      </c>
      <c r="LB27">
        <v>93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 s="106">
        <f t="shared" si="22"/>
        <v>93</v>
      </c>
      <c r="LJ27" s="106"/>
      <c r="LK27" s="27"/>
      <c r="LL27" s="106" t="s">
        <v>2377</v>
      </c>
      <c r="LM27" s="270" t="s">
        <v>2729</v>
      </c>
      <c r="LN27" s="106" t="s">
        <v>2690</v>
      </c>
      <c r="LP27" s="1">
        <v>0.52041666666666664</v>
      </c>
      <c r="LQ27" s="1">
        <v>0.24862268518518518</v>
      </c>
      <c r="LR27" s="1">
        <v>9.6550925925925915E-2</v>
      </c>
      <c r="LS27" s="1">
        <v>0.17524305555555555</v>
      </c>
      <c r="LT27">
        <v>44</v>
      </c>
      <c r="LU27">
        <v>458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 s="106">
        <f t="shared" si="23"/>
        <v>458</v>
      </c>
      <c r="MC27" s="106">
        <v>1067</v>
      </c>
      <c r="MD27" s="27">
        <f t="shared" si="0"/>
        <v>42.924086223055298</v>
      </c>
      <c r="ME27" s="106" t="s">
        <v>2377</v>
      </c>
      <c r="MF27" s="270" t="s">
        <v>2729</v>
      </c>
      <c r="MG27" s="106" t="s">
        <v>2690</v>
      </c>
      <c r="MI27" s="1">
        <v>0.59015046296296292</v>
      </c>
      <c r="MJ27" s="1">
        <v>0.32777777777777778</v>
      </c>
      <c r="MK27" s="1">
        <v>0.10994212962962963</v>
      </c>
      <c r="ML27" s="1">
        <v>0.15243055555555554</v>
      </c>
      <c r="MM27">
        <v>207</v>
      </c>
      <c r="MN27">
        <v>750</v>
      </c>
      <c r="MO27">
        <v>149</v>
      </c>
      <c r="MP27">
        <v>4</v>
      </c>
      <c r="MQ27">
        <v>0</v>
      </c>
      <c r="MR27">
        <v>0</v>
      </c>
      <c r="MS27">
        <v>0</v>
      </c>
      <c r="MT27">
        <v>97.39</v>
      </c>
      <c r="MU27" s="106">
        <f t="shared" si="24"/>
        <v>746</v>
      </c>
      <c r="MV27" s="106">
        <v>1067</v>
      </c>
      <c r="MW27" s="27">
        <f t="shared" ref="MW27:MW28" si="76">MU27/MV27*100</f>
        <v>69.915651358950328</v>
      </c>
      <c r="MX27" s="106" t="s">
        <v>2377</v>
      </c>
      <c r="MY27" s="270" t="s">
        <v>2729</v>
      </c>
      <c r="MZ27" s="106" t="s">
        <v>2690</v>
      </c>
      <c r="NB27" s="1">
        <v>0.27372685185185186</v>
      </c>
      <c r="NC27" s="1">
        <v>0.12032407407407408</v>
      </c>
      <c r="ND27" s="1">
        <v>0.12917824074074075</v>
      </c>
      <c r="NE27" s="1">
        <v>2.4212962962962964E-2</v>
      </c>
      <c r="NF27">
        <v>76</v>
      </c>
      <c r="NG27">
        <v>289</v>
      </c>
      <c r="NH27">
        <v>663</v>
      </c>
      <c r="NI27">
        <v>160</v>
      </c>
      <c r="NJ27">
        <v>0</v>
      </c>
      <c r="NK27">
        <v>0</v>
      </c>
      <c r="NL27">
        <v>0</v>
      </c>
      <c r="NM27">
        <v>80.56</v>
      </c>
      <c r="NN27" s="106">
        <f t="shared" si="25"/>
        <v>129</v>
      </c>
      <c r="NO27" s="106">
        <v>1067</v>
      </c>
      <c r="NP27" s="27">
        <f t="shared" si="2"/>
        <v>12.089971883786317</v>
      </c>
      <c r="NQ27" s="106" t="s">
        <v>2377</v>
      </c>
      <c r="NR27" s="270" t="s">
        <v>2729</v>
      </c>
      <c r="NS27" s="106" t="s">
        <v>2690</v>
      </c>
      <c r="NU27" s="1">
        <v>5.6828703703703708E-2</v>
      </c>
      <c r="NV27" s="1">
        <v>3.125E-2</v>
      </c>
      <c r="NW27" s="1">
        <v>6.2962962962962964E-3</v>
      </c>
      <c r="NX27" s="1">
        <v>1.9282407407407408E-2</v>
      </c>
      <c r="NY27">
        <v>40</v>
      </c>
      <c r="NZ27">
        <v>86</v>
      </c>
      <c r="OA27">
        <v>328</v>
      </c>
      <c r="OB27">
        <v>76</v>
      </c>
      <c r="OC27">
        <v>0</v>
      </c>
      <c r="OD27">
        <v>0</v>
      </c>
      <c r="OE27">
        <v>0</v>
      </c>
      <c r="OF27">
        <v>81.19</v>
      </c>
      <c r="OG27" s="106">
        <f t="shared" si="26"/>
        <v>10</v>
      </c>
      <c r="OH27" s="106">
        <v>1067</v>
      </c>
      <c r="OI27" s="27">
        <f t="shared" si="3"/>
        <v>0.93720712277413298</v>
      </c>
      <c r="OJ27" s="106" t="s">
        <v>2377</v>
      </c>
      <c r="OK27" s="270" t="s">
        <v>2729</v>
      </c>
      <c r="OL27" s="106" t="s">
        <v>2690</v>
      </c>
      <c r="ON27" s="1">
        <v>1.834490740740741E-2</v>
      </c>
      <c r="OO27" s="1">
        <v>3.9004629629629632E-3</v>
      </c>
      <c r="OP27" s="1">
        <v>1.1574074074074073E-4</v>
      </c>
      <c r="OQ27" s="1">
        <v>1.4317129629629631E-2</v>
      </c>
      <c r="OR27">
        <v>5</v>
      </c>
      <c r="OS27">
        <v>14</v>
      </c>
      <c r="OT27">
        <v>298</v>
      </c>
      <c r="OU27">
        <v>39</v>
      </c>
      <c r="OV27">
        <v>0</v>
      </c>
      <c r="OW27">
        <v>0</v>
      </c>
      <c r="OX27">
        <v>0</v>
      </c>
      <c r="OY27">
        <v>88.43</v>
      </c>
      <c r="OZ27" s="106">
        <f t="shared" si="27"/>
        <v>-25</v>
      </c>
      <c r="PA27" s="106"/>
      <c r="PB27" s="27"/>
      <c r="PC27" s="106" t="s">
        <v>2377</v>
      </c>
      <c r="PD27" s="270" t="s">
        <v>2729</v>
      </c>
      <c r="PE27" s="106" t="s">
        <v>2690</v>
      </c>
      <c r="PG27" s="1">
        <v>1.1458333333333334E-2</v>
      </c>
      <c r="PH27" s="1">
        <v>9.2824074074074076E-3</v>
      </c>
      <c r="PI27" s="1">
        <v>4.6296296296296294E-5</v>
      </c>
      <c r="PJ27" s="1">
        <v>2.1064814814814813E-3</v>
      </c>
      <c r="PK27">
        <v>7</v>
      </c>
      <c r="PL27">
        <v>18</v>
      </c>
      <c r="PM27">
        <v>34</v>
      </c>
      <c r="PN27">
        <v>12</v>
      </c>
      <c r="PO27">
        <v>0</v>
      </c>
      <c r="PP27">
        <v>0</v>
      </c>
      <c r="PQ27">
        <v>0</v>
      </c>
      <c r="PR27">
        <v>73.91</v>
      </c>
      <c r="PS27" s="106">
        <f t="shared" si="28"/>
        <v>6</v>
      </c>
      <c r="PT27" s="106"/>
      <c r="PU27" s="27"/>
      <c r="PV27" s="106" t="s">
        <v>2377</v>
      </c>
      <c r="PW27" s="270" t="s">
        <v>2729</v>
      </c>
      <c r="PX27" s="106" t="s">
        <v>2690</v>
      </c>
      <c r="PZ27" s="1">
        <v>1.0601851851851854E-2</v>
      </c>
      <c r="QA27" s="1">
        <v>9.2824074074074076E-3</v>
      </c>
      <c r="QB27" s="1">
        <v>0</v>
      </c>
      <c r="QC27" s="1">
        <v>1.3078703703703705E-3</v>
      </c>
      <c r="QD27">
        <v>7</v>
      </c>
      <c r="QE27">
        <v>28</v>
      </c>
      <c r="QF27">
        <v>2</v>
      </c>
      <c r="QG27">
        <v>0</v>
      </c>
      <c r="QH27">
        <v>0</v>
      </c>
      <c r="QI27">
        <v>0</v>
      </c>
      <c r="QJ27">
        <v>0</v>
      </c>
      <c r="QK27">
        <v>100</v>
      </c>
      <c r="QL27" s="106">
        <f t="shared" si="29"/>
        <v>28</v>
      </c>
      <c r="QM27" s="106"/>
      <c r="QN27" s="27"/>
    </row>
    <row r="28" spans="1:456">
      <c r="A28" s="106" t="s">
        <v>2238</v>
      </c>
      <c r="B28" s="6" t="s">
        <v>2736</v>
      </c>
      <c r="C28" s="106" t="s">
        <v>2690</v>
      </c>
      <c r="E28" s="1">
        <v>8.953703703703704E-2</v>
      </c>
      <c r="F28" s="1">
        <v>1.9155092592592592E-2</v>
      </c>
      <c r="G28" s="1">
        <v>9.6527777777777775E-3</v>
      </c>
      <c r="H28" s="1">
        <v>6.0717592592592594E-2</v>
      </c>
      <c r="I28">
        <v>3</v>
      </c>
      <c r="J28">
        <v>27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s="106">
        <f t="shared" si="5"/>
        <v>27</v>
      </c>
      <c r="R28" s="106"/>
      <c r="S28" s="27"/>
      <c r="T28" s="106" t="s">
        <v>2238</v>
      </c>
      <c r="U28" s="6" t="s">
        <v>2736</v>
      </c>
      <c r="V28" s="106" t="s">
        <v>2690</v>
      </c>
      <c r="X28" s="1">
        <v>9.9537037037037042E-3</v>
      </c>
      <c r="Y28" s="1">
        <v>3.2291666666666666E-3</v>
      </c>
      <c r="Z28" s="1">
        <v>4.7453703703703704E-4</v>
      </c>
      <c r="AA28" s="1">
        <v>6.238425925925925E-3</v>
      </c>
      <c r="AB28">
        <v>4</v>
      </c>
      <c r="AC28">
        <v>7</v>
      </c>
      <c r="AD28">
        <v>376</v>
      </c>
      <c r="AE28">
        <v>9</v>
      </c>
      <c r="AF28">
        <v>0</v>
      </c>
      <c r="AG28">
        <v>0</v>
      </c>
      <c r="AH28">
        <v>0</v>
      </c>
      <c r="AI28">
        <v>97.66</v>
      </c>
      <c r="AJ28" s="106">
        <f t="shared" si="6"/>
        <v>-2</v>
      </c>
      <c r="AK28" s="106"/>
      <c r="AL28" s="27"/>
      <c r="AM28" s="106" t="s">
        <v>2238</v>
      </c>
      <c r="AN28" s="6" t="s">
        <v>2736</v>
      </c>
      <c r="AO28" s="106" t="s">
        <v>2690</v>
      </c>
      <c r="AQ28" s="1">
        <v>3.4027777777777784E-3</v>
      </c>
      <c r="AR28" s="1">
        <v>3.0092592592592588E-3</v>
      </c>
      <c r="AS28" s="1">
        <v>3.8194444444444446E-4</v>
      </c>
      <c r="AT28" s="1">
        <v>0</v>
      </c>
      <c r="AU28">
        <v>4</v>
      </c>
      <c r="AV28">
        <v>6</v>
      </c>
      <c r="AW28">
        <v>25</v>
      </c>
      <c r="AX28">
        <v>3</v>
      </c>
      <c r="AY28">
        <v>0</v>
      </c>
      <c r="AZ28">
        <v>0</v>
      </c>
      <c r="BA28">
        <v>0</v>
      </c>
      <c r="BB28">
        <v>89.29</v>
      </c>
      <c r="BC28" s="106">
        <f t="shared" si="7"/>
        <v>3</v>
      </c>
      <c r="BD28" s="106"/>
      <c r="BE28" s="27"/>
      <c r="BF28" s="106" t="s">
        <v>2238</v>
      </c>
      <c r="BG28" s="6" t="s">
        <v>2736</v>
      </c>
      <c r="BH28" s="106" t="s">
        <v>2690</v>
      </c>
      <c r="BJ28" s="1">
        <v>0.49459490740740741</v>
      </c>
      <c r="BK28" s="1">
        <v>0.16024305555555554</v>
      </c>
      <c r="BL28" s="1">
        <v>0.23736111111111111</v>
      </c>
      <c r="BM28" s="1">
        <v>9.6979166666666672E-2</v>
      </c>
      <c r="BN28">
        <v>25</v>
      </c>
      <c r="BO28">
        <v>219</v>
      </c>
      <c r="BP28">
        <v>103</v>
      </c>
      <c r="BQ28">
        <v>6</v>
      </c>
      <c r="BR28">
        <v>0</v>
      </c>
      <c r="BS28">
        <v>0</v>
      </c>
      <c r="BT28">
        <v>0</v>
      </c>
      <c r="BU28">
        <v>94.5</v>
      </c>
      <c r="BV28" s="106">
        <f t="shared" si="8"/>
        <v>213</v>
      </c>
      <c r="BW28" s="106">
        <v>262</v>
      </c>
      <c r="BX28" s="27">
        <f t="shared" si="75"/>
        <v>81.297709923664115</v>
      </c>
      <c r="BY28" s="106" t="s">
        <v>2238</v>
      </c>
      <c r="BZ28" s="6" t="s">
        <v>2736</v>
      </c>
      <c r="CA28" s="106" t="s">
        <v>2690</v>
      </c>
      <c r="CC28" s="1">
        <v>0</v>
      </c>
      <c r="CD28" s="1">
        <v>0</v>
      </c>
      <c r="CE28" s="1">
        <v>0</v>
      </c>
      <c r="CF28" s="1">
        <v>0</v>
      </c>
      <c r="CG28">
        <v>0</v>
      </c>
      <c r="CH28">
        <v>0</v>
      </c>
      <c r="CI28">
        <v>110</v>
      </c>
      <c r="CJ28">
        <v>0</v>
      </c>
      <c r="CK28">
        <v>0</v>
      </c>
      <c r="CL28">
        <v>0</v>
      </c>
      <c r="CM28">
        <v>0</v>
      </c>
      <c r="CN28">
        <v>100</v>
      </c>
      <c r="CO28" s="106">
        <f t="shared" si="9"/>
        <v>0</v>
      </c>
      <c r="CP28" s="106"/>
      <c r="CQ28" s="27"/>
      <c r="CR28" s="106" t="s">
        <v>2238</v>
      </c>
      <c r="CS28" s="6" t="s">
        <v>2736</v>
      </c>
      <c r="CT28" s="106" t="s">
        <v>2690</v>
      </c>
      <c r="CV28" t="e">
        <v>#N/A</v>
      </c>
      <c r="CW28" t="e">
        <v>#N/A</v>
      </c>
      <c r="CX28" t="e">
        <v>#N/A</v>
      </c>
      <c r="CY28" t="e">
        <v>#N/A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s="106" t="e">
        <f t="shared" si="10"/>
        <v>#N/A</v>
      </c>
      <c r="DI28" s="106"/>
      <c r="DJ28" s="27"/>
      <c r="DK28" s="106" t="s">
        <v>2238</v>
      </c>
      <c r="DL28" s="6" t="s">
        <v>2736</v>
      </c>
      <c r="DM28" s="106" t="s">
        <v>2690</v>
      </c>
      <c r="DO28" t="e">
        <v>#N/A</v>
      </c>
      <c r="DP28" t="e">
        <v>#N/A</v>
      </c>
      <c r="DQ28" t="e">
        <v>#N/A</v>
      </c>
      <c r="DR28" t="e">
        <v>#N/A</v>
      </c>
      <c r="DS28" t="e">
        <v>#N/A</v>
      </c>
      <c r="DT28" t="e">
        <v>#N/A</v>
      </c>
      <c r="DU28" t="e">
        <v>#N/A</v>
      </c>
      <c r="DV28" t="e">
        <v>#N/A</v>
      </c>
      <c r="DW28" t="e">
        <v>#N/A</v>
      </c>
      <c r="DX28" t="e">
        <v>#N/A</v>
      </c>
      <c r="DY28" t="e">
        <v>#N/A</v>
      </c>
      <c r="DZ28" t="e">
        <v>#N/A</v>
      </c>
      <c r="EA28" s="106" t="e">
        <f t="shared" si="11"/>
        <v>#N/A</v>
      </c>
      <c r="EB28" s="106"/>
      <c r="EC28" s="27"/>
      <c r="ED28" s="106" t="s">
        <v>2238</v>
      </c>
      <c r="EE28" s="6" t="s">
        <v>2736</v>
      </c>
      <c r="EF28" s="106" t="s">
        <v>2690</v>
      </c>
      <c r="EH28" t="e">
        <v>#N/A</v>
      </c>
      <c r="EI28" t="e">
        <v>#N/A</v>
      </c>
      <c r="EJ28" t="e">
        <v>#N/A</v>
      </c>
      <c r="EK28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s="106" t="e">
        <f t="shared" si="12"/>
        <v>#N/A</v>
      </c>
      <c r="EU28" s="106"/>
      <c r="EV28" s="27"/>
      <c r="EW28" s="106" t="s">
        <v>2238</v>
      </c>
      <c r="EX28" s="6" t="s">
        <v>2736</v>
      </c>
      <c r="EY28" s="106" t="s">
        <v>2690</v>
      </c>
      <c r="FA28" t="e">
        <v>#N/A</v>
      </c>
      <c r="FB28" t="e">
        <v>#N/A</v>
      </c>
      <c r="FC28" t="e">
        <v>#N/A</v>
      </c>
      <c r="FD28" t="e">
        <v>#N/A</v>
      </c>
      <c r="FE28" t="e">
        <v>#N/A</v>
      </c>
      <c r="FF28" t="e">
        <v>#N/A</v>
      </c>
      <c r="FG28" t="e">
        <v>#N/A</v>
      </c>
      <c r="FH28" t="e">
        <v>#N/A</v>
      </c>
      <c r="FI28" t="e">
        <v>#N/A</v>
      </c>
      <c r="FJ28" t="e">
        <v>#N/A</v>
      </c>
      <c r="FK28" t="e">
        <v>#N/A</v>
      </c>
      <c r="FL28" t="e">
        <v>#N/A</v>
      </c>
      <c r="FM28" s="106" t="e">
        <f t="shared" si="13"/>
        <v>#N/A</v>
      </c>
      <c r="FN28" s="106"/>
      <c r="FO28" s="27"/>
      <c r="FP28" s="106" t="s">
        <v>2238</v>
      </c>
      <c r="FQ28" s="6" t="s">
        <v>2736</v>
      </c>
      <c r="FR28" s="106" t="s">
        <v>2690</v>
      </c>
      <c r="FT28" t="e">
        <v>#N/A</v>
      </c>
      <c r="FU28" t="e">
        <v>#N/A</v>
      </c>
      <c r="FV28" t="e">
        <v>#N/A</v>
      </c>
      <c r="FW28" t="e">
        <v>#N/A</v>
      </c>
      <c r="FX28" t="e">
        <v>#N/A</v>
      </c>
      <c r="FY28" t="e">
        <v>#N/A</v>
      </c>
      <c r="FZ28" t="e">
        <v>#N/A</v>
      </c>
      <c r="GA28" t="e">
        <v>#N/A</v>
      </c>
      <c r="GB28" t="e">
        <v>#N/A</v>
      </c>
      <c r="GC28" t="e">
        <v>#N/A</v>
      </c>
      <c r="GD28" t="e">
        <v>#N/A</v>
      </c>
      <c r="GE28" t="e">
        <v>#N/A</v>
      </c>
      <c r="GF28" s="106" t="e">
        <f t="shared" si="14"/>
        <v>#N/A</v>
      </c>
      <c r="GG28" s="106"/>
      <c r="GH28" s="27"/>
      <c r="GI28" s="106" t="s">
        <v>2238</v>
      </c>
      <c r="GJ28" s="6" t="s">
        <v>2736</v>
      </c>
      <c r="GK28" s="106" t="s">
        <v>2690</v>
      </c>
      <c r="GM28" t="e">
        <v>#N/A</v>
      </c>
      <c r="GN28" t="e">
        <v>#N/A</v>
      </c>
      <c r="GO28" t="e">
        <v>#N/A</v>
      </c>
      <c r="GP28" t="e">
        <v>#N/A</v>
      </c>
      <c r="GQ28" t="e">
        <v>#N/A</v>
      </c>
      <c r="GR28" t="e">
        <v>#N/A</v>
      </c>
      <c r="GS28" t="e">
        <v>#N/A</v>
      </c>
      <c r="GT28" t="e">
        <v>#N/A</v>
      </c>
      <c r="GU28" t="e">
        <v>#N/A</v>
      </c>
      <c r="GV28" t="e">
        <v>#N/A</v>
      </c>
      <c r="GW28" t="e">
        <v>#N/A</v>
      </c>
      <c r="GX28" t="e">
        <v>#N/A</v>
      </c>
      <c r="GY28" s="106" t="e">
        <f t="shared" si="15"/>
        <v>#N/A</v>
      </c>
      <c r="GZ28" s="106"/>
      <c r="HA28" s="27"/>
      <c r="HB28" s="106" t="s">
        <v>2238</v>
      </c>
      <c r="HC28" s="6" t="s">
        <v>2736</v>
      </c>
      <c r="HD28" s="106" t="s">
        <v>2690</v>
      </c>
      <c r="HF28" t="e">
        <v>#N/A</v>
      </c>
      <c r="HG28" t="e">
        <v>#N/A</v>
      </c>
      <c r="HH28" t="e">
        <v>#N/A</v>
      </c>
      <c r="HI28" t="e">
        <v>#N/A</v>
      </c>
      <c r="HJ28" t="e">
        <v>#N/A</v>
      </c>
      <c r="HK28" t="e">
        <v>#N/A</v>
      </c>
      <c r="HL28" t="e">
        <v>#N/A</v>
      </c>
      <c r="HM28" t="e">
        <v>#N/A</v>
      </c>
      <c r="HN28" t="e">
        <v>#N/A</v>
      </c>
      <c r="HO28" t="e">
        <v>#N/A</v>
      </c>
      <c r="HP28" t="e">
        <v>#N/A</v>
      </c>
      <c r="HQ28" t="e">
        <v>#N/A</v>
      </c>
      <c r="HR28" s="106" t="e">
        <f t="shared" si="16"/>
        <v>#N/A</v>
      </c>
      <c r="HS28" s="106"/>
      <c r="HT28" s="27"/>
      <c r="HU28" s="106" t="s">
        <v>2238</v>
      </c>
      <c r="HV28" s="6" t="s">
        <v>2736</v>
      </c>
      <c r="HW28" s="106" t="s">
        <v>2690</v>
      </c>
      <c r="HY28" t="e">
        <v>#N/A</v>
      </c>
      <c r="IA28" t="e">
        <v>#N/A</v>
      </c>
      <c r="IB28" t="e">
        <v>#N/A</v>
      </c>
      <c r="IC28" t="e">
        <v>#N/A</v>
      </c>
      <c r="ID28" t="e">
        <v>#N/A</v>
      </c>
      <c r="IE28" t="e">
        <v>#N/A</v>
      </c>
      <c r="IF28" t="e">
        <v>#N/A</v>
      </c>
      <c r="IG28" t="e">
        <v>#N/A</v>
      </c>
      <c r="IH28" t="e">
        <v>#N/A</v>
      </c>
      <c r="II28" t="e">
        <v>#N/A</v>
      </c>
      <c r="IJ28" t="e">
        <v>#N/A</v>
      </c>
      <c r="IK28" s="106" t="e">
        <f t="shared" si="17"/>
        <v>#N/A</v>
      </c>
      <c r="IL28" s="106"/>
      <c r="IM28" s="27"/>
      <c r="IN28" s="106" t="s">
        <v>2238</v>
      </c>
      <c r="IO28" s="6" t="s">
        <v>2736</v>
      </c>
      <c r="IP28" s="106" t="s">
        <v>2690</v>
      </c>
      <c r="IR28" t="e">
        <v>#N/A</v>
      </c>
      <c r="IT28" t="e">
        <v>#N/A</v>
      </c>
      <c r="IU28" t="e">
        <v>#N/A</v>
      </c>
      <c r="IV28" t="e">
        <v>#N/A</v>
      </c>
      <c r="IW28" t="e">
        <v>#N/A</v>
      </c>
      <c r="IX28" t="e">
        <v>#N/A</v>
      </c>
      <c r="IY28" t="e">
        <v>#N/A</v>
      </c>
      <c r="IZ28" t="e">
        <v>#N/A</v>
      </c>
      <c r="JA28" t="e">
        <v>#N/A</v>
      </c>
      <c r="JB28" t="e">
        <v>#N/A</v>
      </c>
      <c r="JC28" t="e">
        <v>#N/A</v>
      </c>
      <c r="JD28" s="106" t="e">
        <f t="shared" si="18"/>
        <v>#N/A</v>
      </c>
      <c r="JE28" s="106"/>
      <c r="JF28" s="27"/>
      <c r="JG28" s="106" t="s">
        <v>2238</v>
      </c>
      <c r="JH28" s="6" t="s">
        <v>2884</v>
      </c>
      <c r="JI28" s="106" t="s">
        <v>2690</v>
      </c>
      <c r="JK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 t="e">
        <v>#N/A</v>
      </c>
      <c r="JS28" t="e">
        <v>#N/A</v>
      </c>
      <c r="JT28" t="e">
        <v>#N/A</v>
      </c>
      <c r="JU28" t="e">
        <v>#N/A</v>
      </c>
      <c r="JV28" t="e">
        <v>#N/A</v>
      </c>
      <c r="JW28" s="106" t="e">
        <f t="shared" si="19"/>
        <v>#N/A</v>
      </c>
      <c r="JX28" s="106"/>
      <c r="JY28" s="27"/>
      <c r="JZ28" s="106" t="s">
        <v>2238</v>
      </c>
      <c r="KA28" s="270" t="s">
        <v>2729</v>
      </c>
      <c r="KB28" s="106" t="s">
        <v>2690</v>
      </c>
      <c r="KD28" s="1">
        <v>0.16546296296296295</v>
      </c>
      <c r="KE28" s="1">
        <v>3.3981481481481481E-2</v>
      </c>
      <c r="KF28" s="1">
        <v>9.2731481481481484E-2</v>
      </c>
      <c r="KG28" s="1">
        <v>3.8738425925925926E-2</v>
      </c>
      <c r="KH28">
        <v>3</v>
      </c>
      <c r="KI28">
        <v>41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 s="106">
        <f t="shared" si="20"/>
        <v>41</v>
      </c>
      <c r="KQ28" s="106"/>
      <c r="KR28" s="27"/>
      <c r="KS28" s="106" t="s">
        <v>2238</v>
      </c>
      <c r="KT28" s="270" t="s">
        <v>2729</v>
      </c>
      <c r="KU28" s="106" t="s">
        <v>2690</v>
      </c>
      <c r="KW28" s="1">
        <v>0.16546296296296295</v>
      </c>
      <c r="KX28" s="1">
        <v>3.3981481481481481E-2</v>
      </c>
      <c r="KY28" s="1">
        <v>9.2731481481481484E-2</v>
      </c>
      <c r="KZ28" s="1">
        <v>3.8738425925925926E-2</v>
      </c>
      <c r="LA28">
        <v>3</v>
      </c>
      <c r="LB28">
        <v>41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 s="106">
        <f t="shared" si="22"/>
        <v>41</v>
      </c>
      <c r="LJ28" s="106"/>
      <c r="LK28" s="27"/>
      <c r="LL28" s="106" t="s">
        <v>2238</v>
      </c>
      <c r="LM28" s="270" t="s">
        <v>2729</v>
      </c>
      <c r="LN28" s="106" t="s">
        <v>2690</v>
      </c>
      <c r="LP28" s="1">
        <v>0.58937499999999998</v>
      </c>
      <c r="LQ28" s="1">
        <v>0.25532407407407409</v>
      </c>
      <c r="LR28" s="1">
        <v>0.11104166666666666</v>
      </c>
      <c r="LS28" s="1">
        <v>0.22300925925925927</v>
      </c>
      <c r="LT28">
        <v>38</v>
      </c>
      <c r="LU28">
        <v>428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 s="106">
        <f t="shared" si="23"/>
        <v>428</v>
      </c>
      <c r="MC28" s="106">
        <v>1067</v>
      </c>
      <c r="MD28" s="27">
        <f t="shared" si="0"/>
        <v>40.112464854732892</v>
      </c>
      <c r="ME28" s="106" t="s">
        <v>2238</v>
      </c>
      <c r="MF28" s="270" t="s">
        <v>2729</v>
      </c>
      <c r="MG28" s="106" t="s">
        <v>2690</v>
      </c>
      <c r="MI28" s="1">
        <v>0.56936342592592593</v>
      </c>
      <c r="MJ28" s="1">
        <v>0.27405092592592589</v>
      </c>
      <c r="MK28" s="1">
        <v>0.14341435185185183</v>
      </c>
      <c r="ML28" s="1">
        <v>0.15188657407407408</v>
      </c>
      <c r="MM28">
        <v>105</v>
      </c>
      <c r="MN28">
        <v>430</v>
      </c>
      <c r="MO28">
        <v>17</v>
      </c>
      <c r="MP28">
        <v>6</v>
      </c>
      <c r="MQ28">
        <v>0</v>
      </c>
      <c r="MR28">
        <v>0</v>
      </c>
      <c r="MS28">
        <v>0</v>
      </c>
      <c r="MT28">
        <v>73.91</v>
      </c>
      <c r="MU28" s="106">
        <f t="shared" si="24"/>
        <v>424</v>
      </c>
      <c r="MV28" s="106">
        <v>1067</v>
      </c>
      <c r="MW28" s="27">
        <f t="shared" si="76"/>
        <v>39.737582005623246</v>
      </c>
      <c r="MX28" s="106" t="s">
        <v>2238</v>
      </c>
      <c r="MY28" s="270" t="s">
        <v>2729</v>
      </c>
      <c r="MZ28" s="106" t="s">
        <v>2690</v>
      </c>
      <c r="NB28" s="1">
        <v>0.66597222222222219</v>
      </c>
      <c r="NC28" s="1">
        <v>0.33282407407407405</v>
      </c>
      <c r="ND28" s="1">
        <v>0.18214120370370371</v>
      </c>
      <c r="NE28" s="1">
        <v>0.15099537037037036</v>
      </c>
      <c r="NF28">
        <v>84</v>
      </c>
      <c r="NG28">
        <v>651</v>
      </c>
      <c r="NH28">
        <v>490</v>
      </c>
      <c r="NI28">
        <v>138</v>
      </c>
      <c r="NJ28">
        <v>0</v>
      </c>
      <c r="NK28">
        <v>0</v>
      </c>
      <c r="NL28">
        <v>0</v>
      </c>
      <c r="NM28">
        <v>78.03</v>
      </c>
      <c r="NN28" s="106">
        <f t="shared" si="25"/>
        <v>513</v>
      </c>
      <c r="NO28" s="106">
        <v>1067</v>
      </c>
      <c r="NP28" s="27">
        <f t="shared" si="2"/>
        <v>48.078725398313026</v>
      </c>
      <c r="NQ28" s="106" t="s">
        <v>2238</v>
      </c>
      <c r="NR28" s="270" t="s">
        <v>2729</v>
      </c>
      <c r="NS28" s="106" t="s">
        <v>2690</v>
      </c>
      <c r="NU28" s="1">
        <v>0.62656250000000002</v>
      </c>
      <c r="NV28" s="1">
        <v>0.2741898148148148</v>
      </c>
      <c r="NW28" s="1">
        <v>0.14831018518518518</v>
      </c>
      <c r="NX28" s="1">
        <v>0.20405092592592591</v>
      </c>
      <c r="NY28">
        <v>77</v>
      </c>
      <c r="NZ28">
        <v>568</v>
      </c>
      <c r="OA28">
        <v>636</v>
      </c>
      <c r="OB28">
        <v>112</v>
      </c>
      <c r="OC28">
        <v>0</v>
      </c>
      <c r="OD28">
        <v>0</v>
      </c>
      <c r="OE28">
        <v>0</v>
      </c>
      <c r="OF28">
        <v>85.03</v>
      </c>
      <c r="OG28" s="106">
        <f t="shared" si="26"/>
        <v>456</v>
      </c>
      <c r="OH28" s="106">
        <v>1067</v>
      </c>
      <c r="OI28" s="27">
        <f t="shared" si="3"/>
        <v>42.736644798500464</v>
      </c>
      <c r="OJ28" s="106" t="s">
        <v>2238</v>
      </c>
      <c r="OK28" s="270" t="s">
        <v>2729</v>
      </c>
      <c r="OL28" s="106" t="s">
        <v>2690</v>
      </c>
      <c r="ON28" s="1">
        <v>0.22767361111111109</v>
      </c>
      <c r="OO28" s="1">
        <v>0.1080787037037037</v>
      </c>
      <c r="OP28" s="1">
        <v>6.9166666666666668E-2</v>
      </c>
      <c r="OQ28" s="1">
        <v>5.0416666666666665E-2</v>
      </c>
      <c r="OR28">
        <v>32</v>
      </c>
      <c r="OS28">
        <v>198</v>
      </c>
      <c r="OT28">
        <v>639</v>
      </c>
      <c r="OU28">
        <v>66</v>
      </c>
      <c r="OV28">
        <v>0</v>
      </c>
      <c r="OW28">
        <v>0</v>
      </c>
      <c r="OX28">
        <v>0</v>
      </c>
      <c r="OY28">
        <v>90.64</v>
      </c>
      <c r="OZ28" s="106">
        <f t="shared" si="27"/>
        <v>132</v>
      </c>
      <c r="PA28" s="106">
        <v>666</v>
      </c>
      <c r="PB28" s="27">
        <f t="shared" si="4"/>
        <v>19.81981981981982</v>
      </c>
      <c r="PC28" s="106" t="s">
        <v>2238</v>
      </c>
      <c r="PD28" s="270" t="s">
        <v>2729</v>
      </c>
      <c r="PE28" s="106" t="s">
        <v>2690</v>
      </c>
      <c r="PG28" s="1">
        <v>5.7523148148148143E-3</v>
      </c>
      <c r="PH28" s="1">
        <v>5.7523148148148143E-3</v>
      </c>
      <c r="PI28" s="1">
        <v>0</v>
      </c>
      <c r="PJ28" s="1">
        <v>0</v>
      </c>
      <c r="PK28">
        <v>7</v>
      </c>
      <c r="PL28">
        <v>18</v>
      </c>
      <c r="PM28">
        <v>136</v>
      </c>
      <c r="PN28">
        <v>13</v>
      </c>
      <c r="PO28">
        <v>0</v>
      </c>
      <c r="PP28">
        <v>0</v>
      </c>
      <c r="PQ28">
        <v>0</v>
      </c>
      <c r="PR28">
        <v>91.28</v>
      </c>
      <c r="PS28" s="106">
        <f t="shared" si="28"/>
        <v>5</v>
      </c>
      <c r="PT28" s="106"/>
      <c r="PU28" s="27"/>
      <c r="PV28" s="106" t="s">
        <v>2238</v>
      </c>
      <c r="PW28" s="270" t="s">
        <v>2729</v>
      </c>
      <c r="PX28" s="106" t="s">
        <v>2690</v>
      </c>
      <c r="PZ28" s="1">
        <v>0.20342592592592593</v>
      </c>
      <c r="QA28" s="1">
        <v>4.7685185185185185E-2</v>
      </c>
      <c r="QB28" s="1">
        <v>7.4768518518518526E-3</v>
      </c>
      <c r="QC28" s="1">
        <v>0.14825231481481482</v>
      </c>
      <c r="QD28">
        <v>5</v>
      </c>
      <c r="QE28">
        <v>106</v>
      </c>
      <c r="QF28">
        <v>48</v>
      </c>
      <c r="QG28">
        <v>7</v>
      </c>
      <c r="QH28">
        <v>0</v>
      </c>
      <c r="QI28">
        <v>0</v>
      </c>
      <c r="QJ28">
        <v>0</v>
      </c>
      <c r="QK28">
        <v>87.27</v>
      </c>
      <c r="QL28" s="106">
        <f t="shared" si="29"/>
        <v>99</v>
      </c>
      <c r="QM28" s="106"/>
      <c r="QN28" s="27"/>
    </row>
  </sheetData>
  <mergeCells count="24">
    <mergeCell ref="PC1:PU1"/>
    <mergeCell ref="PV1:QN1"/>
    <mergeCell ref="CR1:DJ1"/>
    <mergeCell ref="DK1:EC1"/>
    <mergeCell ref="HU1:IM1"/>
    <mergeCell ref="IN1:JF1"/>
    <mergeCell ref="JG1:JY1"/>
    <mergeCell ref="HB1:HT1"/>
    <mergeCell ref="ED1:EV1"/>
    <mergeCell ref="EW1:FO1"/>
    <mergeCell ref="FP1:GH1"/>
    <mergeCell ref="OJ1:PB1"/>
    <mergeCell ref="ME1:MW1"/>
    <mergeCell ref="LL1:MD1"/>
    <mergeCell ref="GI1:HA1"/>
    <mergeCell ref="KS1:LK1"/>
    <mergeCell ref="JZ1:KR1"/>
    <mergeCell ref="NQ1:OI1"/>
    <mergeCell ref="MX1:NP1"/>
    <mergeCell ref="A1:S1"/>
    <mergeCell ref="T1:AL1"/>
    <mergeCell ref="AM1:BE1"/>
    <mergeCell ref="BF1:BX1"/>
    <mergeCell ref="BY1:CQ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A1959-B58B-437D-9C64-8156A9146151}">
  <dimension ref="A1:UM21"/>
  <sheetViews>
    <sheetView workbookViewId="0"/>
  </sheetViews>
  <sheetFormatPr defaultRowHeight="14.4"/>
  <cols>
    <col min="30" max="30" width="13.88671875" customWidth="1"/>
    <col min="58" max="58" width="12.33203125" customWidth="1"/>
    <col min="86" max="86" width="16.5546875" customWidth="1"/>
    <col min="142" max="142" width="14.6640625" customWidth="1"/>
    <col min="169" max="169" width="14.5546875" customWidth="1"/>
    <col min="198" max="198" width="14.33203125" customWidth="1"/>
    <col min="225" max="225" width="13.33203125" customWidth="1"/>
    <col min="226" max="226" width="12.33203125" customWidth="1"/>
    <col min="338" max="338" width="13.109375" customWidth="1"/>
    <col min="366" max="366" width="15" customWidth="1"/>
    <col min="393" max="393" width="13.44140625" customWidth="1"/>
    <col min="450" max="450" width="15.6640625" customWidth="1"/>
    <col min="477" max="477" width="11.44140625" customWidth="1"/>
    <col min="478" max="478" width="13.44140625" customWidth="1"/>
    <col min="505" max="505" width="14.33203125" customWidth="1"/>
    <col min="506" max="506" width="13.88671875" customWidth="1"/>
    <col min="533" max="533" width="11" customWidth="1"/>
    <col min="534" max="534" width="19.109375" customWidth="1"/>
  </cols>
  <sheetData>
    <row r="1" spans="1:559">
      <c r="A1" s="548">
        <v>43922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43925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43926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43927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43928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43929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 t="s">
        <v>2885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>
        <v>43932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>
        <v>43933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>
        <v>43934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>
        <v>43935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 t="s">
        <v>2886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>
        <v>43939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>
        <v>43940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>
        <v>43941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43942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>
        <v>43943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 t="s">
        <v>2883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>
        <v>120</v>
      </c>
      <c r="SL1" s="548"/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 t="s">
        <v>2887</v>
      </c>
      <c r="TN1" s="548"/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</row>
    <row r="2" spans="1:559">
      <c r="A2" s="170" t="s">
        <v>1</v>
      </c>
      <c r="B2" s="170" t="s">
        <v>2723</v>
      </c>
      <c r="C2" s="170" t="s">
        <v>2724</v>
      </c>
      <c r="D2" s="170" t="s">
        <v>2730</v>
      </c>
      <c r="E2" s="170" t="s">
        <v>2358</v>
      </c>
      <c r="F2" s="170" t="s">
        <v>2410</v>
      </c>
      <c r="G2" s="170" t="s">
        <v>2411</v>
      </c>
      <c r="H2" s="170" t="s">
        <v>2412</v>
      </c>
      <c r="I2" s="170" t="s">
        <v>2413</v>
      </c>
      <c r="J2" s="170" t="s">
        <v>2414</v>
      </c>
      <c r="K2" s="171" t="s">
        <v>2415</v>
      </c>
      <c r="L2" s="170" t="s">
        <v>2416</v>
      </c>
      <c r="M2" s="170" t="s">
        <v>2417</v>
      </c>
      <c r="N2" s="170" t="s">
        <v>2418</v>
      </c>
      <c r="O2" s="172" t="s">
        <v>2419</v>
      </c>
      <c r="P2" s="170" t="s">
        <v>2420</v>
      </c>
      <c r="Q2" s="170" t="s">
        <v>2421</v>
      </c>
      <c r="R2" s="170" t="s">
        <v>2422</v>
      </c>
      <c r="S2" s="170" t="s">
        <v>2423</v>
      </c>
      <c r="T2" s="170" t="s">
        <v>2424</v>
      </c>
      <c r="U2" s="170" t="s">
        <v>2425</v>
      </c>
      <c r="V2" s="170" t="s">
        <v>2426</v>
      </c>
      <c r="W2" s="170" t="s">
        <v>2427</v>
      </c>
      <c r="X2" s="170" t="s">
        <v>2428</v>
      </c>
      <c r="Y2" s="170" t="s">
        <v>2429</v>
      </c>
      <c r="Z2" s="170" t="s">
        <v>2430</v>
      </c>
      <c r="AA2" s="173" t="s">
        <v>2727</v>
      </c>
      <c r="AB2" s="174" t="s">
        <v>2728</v>
      </c>
      <c r="AC2" s="170" t="s">
        <v>1</v>
      </c>
      <c r="AD2" s="170" t="s">
        <v>2723</v>
      </c>
      <c r="AE2" s="170" t="s">
        <v>2724</v>
      </c>
      <c r="AF2" s="170" t="s">
        <v>2730</v>
      </c>
      <c r="AG2" s="170" t="s">
        <v>2358</v>
      </c>
      <c r="AH2" s="170" t="s">
        <v>2410</v>
      </c>
      <c r="AI2" s="170" t="s">
        <v>2411</v>
      </c>
      <c r="AJ2" s="170" t="s">
        <v>2412</v>
      </c>
      <c r="AK2" s="170" t="s">
        <v>2413</v>
      </c>
      <c r="AL2" s="170" t="s">
        <v>2414</v>
      </c>
      <c r="AM2" s="171" t="s">
        <v>2415</v>
      </c>
      <c r="AN2" s="170" t="s">
        <v>2416</v>
      </c>
      <c r="AO2" s="170" t="s">
        <v>2417</v>
      </c>
      <c r="AP2" s="170" t="s">
        <v>2418</v>
      </c>
      <c r="AQ2" s="172" t="s">
        <v>2419</v>
      </c>
      <c r="AR2" s="170" t="s">
        <v>2420</v>
      </c>
      <c r="AS2" s="170" t="s">
        <v>2421</v>
      </c>
      <c r="AT2" s="170" t="s">
        <v>2422</v>
      </c>
      <c r="AU2" s="170" t="s">
        <v>2423</v>
      </c>
      <c r="AV2" s="170" t="s">
        <v>2424</v>
      </c>
      <c r="AW2" s="170" t="s">
        <v>2425</v>
      </c>
      <c r="AX2" s="170" t="s">
        <v>2426</v>
      </c>
      <c r="AY2" s="170" t="s">
        <v>2427</v>
      </c>
      <c r="AZ2" s="170" t="s">
        <v>2428</v>
      </c>
      <c r="BA2" s="170" t="s">
        <v>2429</v>
      </c>
      <c r="BB2" s="170" t="s">
        <v>2430</v>
      </c>
      <c r="BC2" s="173" t="s">
        <v>2727</v>
      </c>
      <c r="BD2" s="174" t="s">
        <v>2728</v>
      </c>
      <c r="BE2" s="170" t="s">
        <v>1</v>
      </c>
      <c r="BF2" s="170" t="s">
        <v>2723</v>
      </c>
      <c r="BG2" s="170" t="s">
        <v>2724</v>
      </c>
      <c r="BH2" s="170" t="s">
        <v>2730</v>
      </c>
      <c r="BI2" s="170" t="s">
        <v>2358</v>
      </c>
      <c r="BJ2" s="170" t="s">
        <v>2410</v>
      </c>
      <c r="BK2" s="170" t="s">
        <v>2411</v>
      </c>
      <c r="BL2" s="170" t="s">
        <v>2412</v>
      </c>
      <c r="BM2" s="170" t="s">
        <v>2413</v>
      </c>
      <c r="BN2" s="170" t="s">
        <v>2414</v>
      </c>
      <c r="BO2" s="171" t="s">
        <v>2415</v>
      </c>
      <c r="BP2" s="170" t="s">
        <v>2416</v>
      </c>
      <c r="BQ2" s="170" t="s">
        <v>2417</v>
      </c>
      <c r="BR2" s="170" t="s">
        <v>2418</v>
      </c>
      <c r="BS2" s="172" t="s">
        <v>2419</v>
      </c>
      <c r="BT2" s="170" t="s">
        <v>2420</v>
      </c>
      <c r="BU2" s="170" t="s">
        <v>2421</v>
      </c>
      <c r="BV2" s="170" t="s">
        <v>2422</v>
      </c>
      <c r="BW2" s="170" t="s">
        <v>2423</v>
      </c>
      <c r="BX2" s="170" t="s">
        <v>2424</v>
      </c>
      <c r="BY2" s="170" t="s">
        <v>2425</v>
      </c>
      <c r="BZ2" s="170" t="s">
        <v>2426</v>
      </c>
      <c r="CA2" s="170" t="s">
        <v>2427</v>
      </c>
      <c r="CB2" s="170" t="s">
        <v>2428</v>
      </c>
      <c r="CC2" s="170" t="s">
        <v>2429</v>
      </c>
      <c r="CD2" s="170" t="s">
        <v>2430</v>
      </c>
      <c r="CE2" s="173" t="s">
        <v>2727</v>
      </c>
      <c r="CF2" s="174" t="s">
        <v>2728</v>
      </c>
      <c r="CG2" s="170" t="s">
        <v>1</v>
      </c>
      <c r="CH2" s="170" t="s">
        <v>2723</v>
      </c>
      <c r="CI2" s="170" t="s">
        <v>2724</v>
      </c>
      <c r="CJ2" s="170" t="s">
        <v>2730</v>
      </c>
      <c r="CK2" s="170" t="s">
        <v>2358</v>
      </c>
      <c r="CL2" s="170" t="s">
        <v>2410</v>
      </c>
      <c r="CM2" s="170" t="s">
        <v>2411</v>
      </c>
      <c r="CN2" s="170" t="s">
        <v>2412</v>
      </c>
      <c r="CO2" s="170" t="s">
        <v>2413</v>
      </c>
      <c r="CP2" s="170" t="s">
        <v>2414</v>
      </c>
      <c r="CQ2" s="171" t="s">
        <v>2415</v>
      </c>
      <c r="CR2" s="170" t="s">
        <v>2416</v>
      </c>
      <c r="CS2" s="170" t="s">
        <v>2417</v>
      </c>
      <c r="CT2" s="170" t="s">
        <v>2418</v>
      </c>
      <c r="CU2" s="172" t="s">
        <v>2419</v>
      </c>
      <c r="CV2" s="170" t="s">
        <v>2420</v>
      </c>
      <c r="CW2" s="170" t="s">
        <v>2421</v>
      </c>
      <c r="CX2" s="170" t="s">
        <v>2422</v>
      </c>
      <c r="CY2" s="170" t="s">
        <v>2423</v>
      </c>
      <c r="CZ2" s="170" t="s">
        <v>2424</v>
      </c>
      <c r="DA2" s="170" t="s">
        <v>2425</v>
      </c>
      <c r="DB2" s="170" t="s">
        <v>2426</v>
      </c>
      <c r="DC2" s="170" t="s">
        <v>2427</v>
      </c>
      <c r="DD2" s="170" t="s">
        <v>2428</v>
      </c>
      <c r="DE2" s="170" t="s">
        <v>2429</v>
      </c>
      <c r="DF2" s="170" t="s">
        <v>2430</v>
      </c>
      <c r="DG2" s="173" t="s">
        <v>2727</v>
      </c>
      <c r="DH2" s="174" t="s">
        <v>2728</v>
      </c>
      <c r="DI2" s="170" t="s">
        <v>1</v>
      </c>
      <c r="DJ2" s="170" t="s">
        <v>2723</v>
      </c>
      <c r="DK2" s="170" t="s">
        <v>2724</v>
      </c>
      <c r="DL2" s="170" t="s">
        <v>2730</v>
      </c>
      <c r="DM2" s="170" t="s">
        <v>2358</v>
      </c>
      <c r="DN2" s="170" t="s">
        <v>2410</v>
      </c>
      <c r="DO2" s="170" t="s">
        <v>2411</v>
      </c>
      <c r="DP2" s="170" t="s">
        <v>2412</v>
      </c>
      <c r="DQ2" s="170" t="s">
        <v>2413</v>
      </c>
      <c r="DR2" s="170" t="s">
        <v>2414</v>
      </c>
      <c r="DS2" s="171" t="s">
        <v>2415</v>
      </c>
      <c r="DT2" s="170" t="s">
        <v>2416</v>
      </c>
      <c r="DU2" s="170" t="s">
        <v>2417</v>
      </c>
      <c r="DV2" s="170" t="s">
        <v>2418</v>
      </c>
      <c r="DW2" s="172" t="s">
        <v>2419</v>
      </c>
      <c r="DX2" s="170" t="s">
        <v>2420</v>
      </c>
      <c r="DY2" s="170" t="s">
        <v>2421</v>
      </c>
      <c r="DZ2" s="170" t="s">
        <v>2422</v>
      </c>
      <c r="EA2" s="170" t="s">
        <v>2423</v>
      </c>
      <c r="EB2" s="170" t="s">
        <v>2424</v>
      </c>
      <c r="EC2" s="170" t="s">
        <v>2425</v>
      </c>
      <c r="ED2" s="170" t="s">
        <v>2426</v>
      </c>
      <c r="EE2" s="170" t="s">
        <v>2427</v>
      </c>
      <c r="EF2" s="170" t="s">
        <v>2428</v>
      </c>
      <c r="EG2" s="170" t="s">
        <v>2429</v>
      </c>
      <c r="EH2" s="170" t="s">
        <v>2430</v>
      </c>
      <c r="EI2" s="173" t="s">
        <v>2727</v>
      </c>
      <c r="EJ2" s="174" t="s">
        <v>2728</v>
      </c>
      <c r="EK2" s="170" t="s">
        <v>1</v>
      </c>
      <c r="EL2" s="170" t="s">
        <v>2723</v>
      </c>
      <c r="EM2" s="170" t="s">
        <v>2724</v>
      </c>
      <c r="EN2" s="170" t="s">
        <v>2730</v>
      </c>
      <c r="EO2" s="170" t="s">
        <v>2358</v>
      </c>
      <c r="EP2" s="170" t="s">
        <v>2410</v>
      </c>
      <c r="EQ2" s="170" t="s">
        <v>2411</v>
      </c>
      <c r="ER2" s="170" t="s">
        <v>2412</v>
      </c>
      <c r="ES2" s="170" t="s">
        <v>2413</v>
      </c>
      <c r="ET2" s="170" t="s">
        <v>2414</v>
      </c>
      <c r="EU2" s="171" t="s">
        <v>2415</v>
      </c>
      <c r="EV2" s="170" t="s">
        <v>2416</v>
      </c>
      <c r="EW2" s="170" t="s">
        <v>2417</v>
      </c>
      <c r="EX2" s="170" t="s">
        <v>2418</v>
      </c>
      <c r="EY2" s="172" t="s">
        <v>2419</v>
      </c>
      <c r="EZ2" s="170" t="s">
        <v>2420</v>
      </c>
      <c r="FA2" s="170" t="s">
        <v>2421</v>
      </c>
      <c r="FB2" s="170" t="s">
        <v>2422</v>
      </c>
      <c r="FC2" s="170" t="s">
        <v>2423</v>
      </c>
      <c r="FD2" s="170" t="s">
        <v>2424</v>
      </c>
      <c r="FE2" s="170" t="s">
        <v>2425</v>
      </c>
      <c r="FF2" s="170" t="s">
        <v>2426</v>
      </c>
      <c r="FG2" s="170" t="s">
        <v>2427</v>
      </c>
      <c r="FH2" s="170" t="s">
        <v>2428</v>
      </c>
      <c r="FI2" s="170" t="s">
        <v>2429</v>
      </c>
      <c r="FJ2" s="170" t="s">
        <v>2430</v>
      </c>
      <c r="FK2" s="173" t="s">
        <v>2727</v>
      </c>
      <c r="FL2" s="174" t="s">
        <v>2728</v>
      </c>
      <c r="FM2" s="170" t="s">
        <v>1</v>
      </c>
      <c r="FN2" s="170" t="s">
        <v>2723</v>
      </c>
      <c r="FO2" s="170" t="s">
        <v>2724</v>
      </c>
      <c r="FP2" s="170" t="s">
        <v>2730</v>
      </c>
      <c r="FQ2" s="170" t="s">
        <v>2358</v>
      </c>
      <c r="FR2" s="170" t="s">
        <v>2410</v>
      </c>
      <c r="FS2" s="170" t="s">
        <v>2411</v>
      </c>
      <c r="FT2" s="170" t="s">
        <v>2412</v>
      </c>
      <c r="FU2" s="170" t="s">
        <v>2413</v>
      </c>
      <c r="FV2" s="170" t="s">
        <v>2414</v>
      </c>
      <c r="FW2" s="171" t="s">
        <v>2415</v>
      </c>
      <c r="FX2" s="170" t="s">
        <v>2416</v>
      </c>
      <c r="FY2" s="170" t="s">
        <v>2417</v>
      </c>
      <c r="FZ2" s="170" t="s">
        <v>2418</v>
      </c>
      <c r="GA2" s="172" t="s">
        <v>2419</v>
      </c>
      <c r="GB2" s="170" t="s">
        <v>2420</v>
      </c>
      <c r="GC2" s="170" t="s">
        <v>2421</v>
      </c>
      <c r="GD2" s="170" t="s">
        <v>2422</v>
      </c>
      <c r="GE2" s="170" t="s">
        <v>2423</v>
      </c>
      <c r="GF2" s="170" t="s">
        <v>2424</v>
      </c>
      <c r="GG2" s="170" t="s">
        <v>2425</v>
      </c>
      <c r="GH2" s="170" t="s">
        <v>2426</v>
      </c>
      <c r="GI2" s="170" t="s">
        <v>2427</v>
      </c>
      <c r="GJ2" s="170" t="s">
        <v>2428</v>
      </c>
      <c r="GK2" s="170" t="s">
        <v>2429</v>
      </c>
      <c r="GL2" s="170" t="s">
        <v>2430</v>
      </c>
      <c r="GM2" s="173" t="s">
        <v>2727</v>
      </c>
      <c r="GN2" s="174" t="s">
        <v>2728</v>
      </c>
      <c r="GO2" s="170" t="s">
        <v>1</v>
      </c>
      <c r="GP2" s="170" t="s">
        <v>2723</v>
      </c>
      <c r="GQ2" s="170" t="s">
        <v>2724</v>
      </c>
      <c r="GR2" s="170" t="s">
        <v>2730</v>
      </c>
      <c r="GS2" s="170" t="s">
        <v>2358</v>
      </c>
      <c r="GT2" s="170" t="s">
        <v>2410</v>
      </c>
      <c r="GU2" s="170" t="s">
        <v>2411</v>
      </c>
      <c r="GV2" s="170" t="s">
        <v>2412</v>
      </c>
      <c r="GW2" s="170" t="s">
        <v>2413</v>
      </c>
      <c r="GX2" s="170" t="s">
        <v>2414</v>
      </c>
      <c r="GY2" s="171" t="s">
        <v>2415</v>
      </c>
      <c r="GZ2" s="170" t="s">
        <v>2416</v>
      </c>
      <c r="HA2" s="170" t="s">
        <v>2417</v>
      </c>
      <c r="HB2" s="170" t="s">
        <v>2418</v>
      </c>
      <c r="HC2" s="172" t="s">
        <v>2419</v>
      </c>
      <c r="HD2" s="170" t="s">
        <v>2420</v>
      </c>
      <c r="HE2" s="170" t="s">
        <v>2421</v>
      </c>
      <c r="HF2" s="170" t="s">
        <v>2422</v>
      </c>
      <c r="HG2" s="170" t="s">
        <v>2423</v>
      </c>
      <c r="HH2" s="170" t="s">
        <v>2424</v>
      </c>
      <c r="HI2" s="170" t="s">
        <v>2425</v>
      </c>
      <c r="HJ2" s="170" t="s">
        <v>2426</v>
      </c>
      <c r="HK2" s="170" t="s">
        <v>2427</v>
      </c>
      <c r="HL2" s="170" t="s">
        <v>2428</v>
      </c>
      <c r="HM2" s="170" t="s">
        <v>2429</v>
      </c>
      <c r="HN2" s="170" t="s">
        <v>2430</v>
      </c>
      <c r="HO2" s="173" t="s">
        <v>2727</v>
      </c>
      <c r="HP2" s="174" t="s">
        <v>2728</v>
      </c>
      <c r="HQ2" s="170" t="s">
        <v>1</v>
      </c>
      <c r="HR2" s="170" t="s">
        <v>2723</v>
      </c>
      <c r="HS2" s="170" t="s">
        <v>2724</v>
      </c>
      <c r="HT2" s="170" t="s">
        <v>2730</v>
      </c>
      <c r="HU2" s="170" t="s">
        <v>2358</v>
      </c>
      <c r="HV2" s="170" t="s">
        <v>2410</v>
      </c>
      <c r="HW2" s="170" t="s">
        <v>2411</v>
      </c>
      <c r="HX2" s="170" t="s">
        <v>2412</v>
      </c>
      <c r="HY2" s="170" t="s">
        <v>2413</v>
      </c>
      <c r="HZ2" s="170" t="s">
        <v>2414</v>
      </c>
      <c r="IA2" s="171" t="s">
        <v>2415</v>
      </c>
      <c r="IB2" s="170" t="s">
        <v>2416</v>
      </c>
      <c r="IC2" s="170" t="s">
        <v>2417</v>
      </c>
      <c r="ID2" s="170" t="s">
        <v>2418</v>
      </c>
      <c r="IE2" s="172" t="s">
        <v>2419</v>
      </c>
      <c r="IF2" s="170" t="s">
        <v>2420</v>
      </c>
      <c r="IG2" s="170" t="s">
        <v>2421</v>
      </c>
      <c r="IH2" s="170" t="s">
        <v>2422</v>
      </c>
      <c r="II2" s="170" t="s">
        <v>2423</v>
      </c>
      <c r="IJ2" s="170" t="s">
        <v>2424</v>
      </c>
      <c r="IK2" s="170" t="s">
        <v>2425</v>
      </c>
      <c r="IL2" s="170" t="s">
        <v>2426</v>
      </c>
      <c r="IM2" s="170" t="s">
        <v>2427</v>
      </c>
      <c r="IN2" s="170" t="s">
        <v>2428</v>
      </c>
      <c r="IO2" s="170" t="s">
        <v>2429</v>
      </c>
      <c r="IP2" s="170" t="s">
        <v>2430</v>
      </c>
      <c r="IQ2" s="173" t="s">
        <v>2727</v>
      </c>
      <c r="IR2" s="174" t="s">
        <v>2728</v>
      </c>
      <c r="IS2" s="170" t="s">
        <v>1</v>
      </c>
      <c r="IT2" s="170" t="s">
        <v>2723</v>
      </c>
      <c r="IU2" s="170" t="s">
        <v>2724</v>
      </c>
      <c r="IV2" s="170" t="s">
        <v>2730</v>
      </c>
      <c r="IW2" s="170" t="s">
        <v>2358</v>
      </c>
      <c r="IX2" s="170" t="s">
        <v>2410</v>
      </c>
      <c r="IY2" s="170" t="s">
        <v>2411</v>
      </c>
      <c r="IZ2" s="170" t="s">
        <v>2412</v>
      </c>
      <c r="JA2" s="170" t="s">
        <v>2413</v>
      </c>
      <c r="JB2" s="170" t="s">
        <v>2414</v>
      </c>
      <c r="JC2" s="171" t="s">
        <v>2415</v>
      </c>
      <c r="JD2" s="170" t="s">
        <v>2416</v>
      </c>
      <c r="JE2" s="170" t="s">
        <v>2417</v>
      </c>
      <c r="JF2" s="170" t="s">
        <v>2418</v>
      </c>
      <c r="JG2" s="172" t="s">
        <v>2419</v>
      </c>
      <c r="JH2" s="170" t="s">
        <v>2420</v>
      </c>
      <c r="JI2" s="170" t="s">
        <v>2421</v>
      </c>
      <c r="JJ2" s="170" t="s">
        <v>2422</v>
      </c>
      <c r="JK2" s="170" t="s">
        <v>2423</v>
      </c>
      <c r="JL2" s="170" t="s">
        <v>2424</v>
      </c>
      <c r="JM2" s="170" t="s">
        <v>2425</v>
      </c>
      <c r="JN2" s="170" t="s">
        <v>2426</v>
      </c>
      <c r="JO2" s="170" t="s">
        <v>2427</v>
      </c>
      <c r="JP2" s="170" t="s">
        <v>2428</v>
      </c>
      <c r="JQ2" s="170" t="s">
        <v>2429</v>
      </c>
      <c r="JR2" s="170" t="s">
        <v>2430</v>
      </c>
      <c r="JS2" s="173" t="s">
        <v>2727</v>
      </c>
      <c r="JT2" s="174" t="s">
        <v>2728</v>
      </c>
      <c r="JU2" s="170" t="s">
        <v>1</v>
      </c>
      <c r="JV2" s="170" t="s">
        <v>2723</v>
      </c>
      <c r="JW2" s="170" t="s">
        <v>2724</v>
      </c>
      <c r="JX2" s="170" t="s">
        <v>2730</v>
      </c>
      <c r="JY2" s="170" t="s">
        <v>2358</v>
      </c>
      <c r="JZ2" s="170" t="s">
        <v>2410</v>
      </c>
      <c r="KA2" s="170" t="s">
        <v>2411</v>
      </c>
      <c r="KB2" s="170" t="s">
        <v>2412</v>
      </c>
      <c r="KC2" s="170" t="s">
        <v>2413</v>
      </c>
      <c r="KD2" s="170" t="s">
        <v>2414</v>
      </c>
      <c r="KE2" s="171" t="s">
        <v>2415</v>
      </c>
      <c r="KF2" s="170" t="s">
        <v>2416</v>
      </c>
      <c r="KG2" s="170" t="s">
        <v>2417</v>
      </c>
      <c r="KH2" s="170" t="s">
        <v>2418</v>
      </c>
      <c r="KI2" s="172" t="s">
        <v>2419</v>
      </c>
      <c r="KJ2" s="170" t="s">
        <v>2420</v>
      </c>
      <c r="KK2" s="170" t="s">
        <v>2421</v>
      </c>
      <c r="KL2" s="170" t="s">
        <v>2422</v>
      </c>
      <c r="KM2" s="170" t="s">
        <v>2423</v>
      </c>
      <c r="KN2" s="170" t="s">
        <v>2424</v>
      </c>
      <c r="KO2" s="170" t="s">
        <v>2425</v>
      </c>
      <c r="KP2" s="170" t="s">
        <v>2426</v>
      </c>
      <c r="KQ2" s="170" t="s">
        <v>2427</v>
      </c>
      <c r="KR2" s="170" t="s">
        <v>2428</v>
      </c>
      <c r="KS2" s="170" t="s">
        <v>2429</v>
      </c>
      <c r="KT2" s="170" t="s">
        <v>2430</v>
      </c>
      <c r="KU2" s="173" t="s">
        <v>2727</v>
      </c>
      <c r="KV2" s="174" t="s">
        <v>2728</v>
      </c>
      <c r="KW2" s="170" t="s">
        <v>1</v>
      </c>
      <c r="KX2" s="170" t="s">
        <v>2723</v>
      </c>
      <c r="KY2" s="170" t="s">
        <v>2724</v>
      </c>
      <c r="KZ2" s="170" t="s">
        <v>2730</v>
      </c>
      <c r="LA2" s="170" t="s">
        <v>2358</v>
      </c>
      <c r="LB2" s="170" t="s">
        <v>2410</v>
      </c>
      <c r="LC2" s="170" t="s">
        <v>2411</v>
      </c>
      <c r="LD2" s="170" t="s">
        <v>2412</v>
      </c>
      <c r="LE2" s="170" t="s">
        <v>2413</v>
      </c>
      <c r="LF2" s="170" t="s">
        <v>2414</v>
      </c>
      <c r="LG2" s="171" t="s">
        <v>2415</v>
      </c>
      <c r="LH2" s="170" t="s">
        <v>2416</v>
      </c>
      <c r="LI2" s="170" t="s">
        <v>2417</v>
      </c>
      <c r="LJ2" s="170" t="s">
        <v>2418</v>
      </c>
      <c r="LK2" s="172" t="s">
        <v>2419</v>
      </c>
      <c r="LL2" s="170" t="s">
        <v>2420</v>
      </c>
      <c r="LM2" s="170" t="s">
        <v>2421</v>
      </c>
      <c r="LN2" s="170" t="s">
        <v>2422</v>
      </c>
      <c r="LO2" s="170" t="s">
        <v>2423</v>
      </c>
      <c r="LP2" s="170" t="s">
        <v>2424</v>
      </c>
      <c r="LQ2" s="170" t="s">
        <v>2425</v>
      </c>
      <c r="LR2" s="170" t="s">
        <v>2426</v>
      </c>
      <c r="LS2" s="170" t="s">
        <v>2427</v>
      </c>
      <c r="LT2" s="170" t="s">
        <v>2428</v>
      </c>
      <c r="LU2" s="170" t="s">
        <v>2429</v>
      </c>
      <c r="LV2" s="170" t="s">
        <v>2430</v>
      </c>
      <c r="LW2" s="173" t="s">
        <v>2727</v>
      </c>
      <c r="LX2" s="174" t="s">
        <v>2728</v>
      </c>
      <c r="LY2" s="170" t="s">
        <v>1</v>
      </c>
      <c r="LZ2" s="170" t="s">
        <v>2723</v>
      </c>
      <c r="MA2" s="170" t="s">
        <v>2724</v>
      </c>
      <c r="MB2" s="170" t="s">
        <v>2730</v>
      </c>
      <c r="MC2" s="170" t="s">
        <v>2358</v>
      </c>
      <c r="MD2" s="170" t="s">
        <v>2410</v>
      </c>
      <c r="ME2" s="170" t="s">
        <v>2411</v>
      </c>
      <c r="MF2" s="170" t="s">
        <v>2412</v>
      </c>
      <c r="MG2" s="170" t="s">
        <v>2413</v>
      </c>
      <c r="MH2" s="170" t="s">
        <v>2414</v>
      </c>
      <c r="MI2" s="171" t="s">
        <v>2415</v>
      </c>
      <c r="MJ2" s="170" t="s">
        <v>2416</v>
      </c>
      <c r="MK2" s="170" t="s">
        <v>2417</v>
      </c>
      <c r="ML2" s="170" t="s">
        <v>2418</v>
      </c>
      <c r="MM2" s="172" t="s">
        <v>2419</v>
      </c>
      <c r="MN2" s="170" t="s">
        <v>2420</v>
      </c>
      <c r="MO2" s="170" t="s">
        <v>2421</v>
      </c>
      <c r="MP2" s="170" t="s">
        <v>2422</v>
      </c>
      <c r="MQ2" s="170" t="s">
        <v>2423</v>
      </c>
      <c r="MR2" s="170" t="s">
        <v>2424</v>
      </c>
      <c r="MS2" s="170" t="s">
        <v>2425</v>
      </c>
      <c r="MT2" s="170" t="s">
        <v>2426</v>
      </c>
      <c r="MU2" s="170" t="s">
        <v>2427</v>
      </c>
      <c r="MV2" s="170" t="s">
        <v>2428</v>
      </c>
      <c r="MW2" s="170" t="s">
        <v>2429</v>
      </c>
      <c r="MX2" s="170" t="s">
        <v>2430</v>
      </c>
      <c r="MY2" s="173" t="s">
        <v>2727</v>
      </c>
      <c r="MZ2" s="174" t="s">
        <v>2728</v>
      </c>
      <c r="NA2" s="170" t="s">
        <v>1</v>
      </c>
      <c r="NB2" s="170" t="s">
        <v>2723</v>
      </c>
      <c r="NC2" s="170" t="s">
        <v>2724</v>
      </c>
      <c r="ND2" s="170" t="s">
        <v>2730</v>
      </c>
      <c r="NE2" s="170" t="s">
        <v>2358</v>
      </c>
      <c r="NF2" s="170" t="s">
        <v>2410</v>
      </c>
      <c r="NG2" s="170" t="s">
        <v>2411</v>
      </c>
      <c r="NH2" s="170" t="s">
        <v>2412</v>
      </c>
      <c r="NI2" s="170" t="s">
        <v>2413</v>
      </c>
      <c r="NJ2" s="170" t="s">
        <v>2414</v>
      </c>
      <c r="NK2" s="171" t="s">
        <v>2415</v>
      </c>
      <c r="NL2" s="170" t="s">
        <v>2416</v>
      </c>
      <c r="NM2" s="170" t="s">
        <v>2417</v>
      </c>
      <c r="NN2" s="170" t="s">
        <v>2418</v>
      </c>
      <c r="NO2" s="172" t="s">
        <v>2419</v>
      </c>
      <c r="NP2" s="170" t="s">
        <v>2420</v>
      </c>
      <c r="NQ2" s="170" t="s">
        <v>2421</v>
      </c>
      <c r="NR2" s="170" t="s">
        <v>2422</v>
      </c>
      <c r="NS2" s="170" t="s">
        <v>2423</v>
      </c>
      <c r="NT2" s="170" t="s">
        <v>2424</v>
      </c>
      <c r="NU2" s="170" t="s">
        <v>2425</v>
      </c>
      <c r="NV2" s="170" t="s">
        <v>2426</v>
      </c>
      <c r="NW2" s="170" t="s">
        <v>2427</v>
      </c>
      <c r="NX2" s="170" t="s">
        <v>2428</v>
      </c>
      <c r="NY2" s="170" t="s">
        <v>2429</v>
      </c>
      <c r="NZ2" s="170" t="s">
        <v>2430</v>
      </c>
      <c r="OA2" s="173" t="s">
        <v>2727</v>
      </c>
      <c r="OB2" s="174" t="s">
        <v>2728</v>
      </c>
      <c r="OC2" s="170" t="s">
        <v>1</v>
      </c>
      <c r="OD2" s="170" t="s">
        <v>2723</v>
      </c>
      <c r="OE2" s="170" t="s">
        <v>2724</v>
      </c>
      <c r="OF2" s="170" t="s">
        <v>2730</v>
      </c>
      <c r="OG2" s="170" t="s">
        <v>2358</v>
      </c>
      <c r="OH2" s="170" t="s">
        <v>2410</v>
      </c>
      <c r="OI2" s="170" t="s">
        <v>2411</v>
      </c>
      <c r="OJ2" s="170" t="s">
        <v>2412</v>
      </c>
      <c r="OK2" s="170" t="s">
        <v>2413</v>
      </c>
      <c r="OL2" s="170" t="s">
        <v>2414</v>
      </c>
      <c r="OM2" s="171" t="s">
        <v>2415</v>
      </c>
      <c r="ON2" s="170" t="s">
        <v>2416</v>
      </c>
      <c r="OO2" s="170" t="s">
        <v>2417</v>
      </c>
      <c r="OP2" s="170" t="s">
        <v>2418</v>
      </c>
      <c r="OQ2" s="172" t="s">
        <v>2419</v>
      </c>
      <c r="OR2" s="170" t="s">
        <v>2420</v>
      </c>
      <c r="OS2" s="170" t="s">
        <v>2421</v>
      </c>
      <c r="OT2" s="170" t="s">
        <v>2422</v>
      </c>
      <c r="OU2" s="170" t="s">
        <v>2423</v>
      </c>
      <c r="OV2" s="170" t="s">
        <v>2424</v>
      </c>
      <c r="OW2" s="170" t="s">
        <v>2425</v>
      </c>
      <c r="OX2" s="170" t="s">
        <v>2426</v>
      </c>
      <c r="OY2" s="170" t="s">
        <v>2427</v>
      </c>
      <c r="OZ2" s="170" t="s">
        <v>2428</v>
      </c>
      <c r="PA2" s="170" t="s">
        <v>2429</v>
      </c>
      <c r="PB2" s="170" t="s">
        <v>2430</v>
      </c>
      <c r="PC2" s="173" t="s">
        <v>2727</v>
      </c>
      <c r="PD2" s="174" t="s">
        <v>2728</v>
      </c>
      <c r="PE2" s="170" t="s">
        <v>1</v>
      </c>
      <c r="PF2" s="170" t="s">
        <v>2723</v>
      </c>
      <c r="PG2" s="170" t="s">
        <v>2724</v>
      </c>
      <c r="PH2" s="170" t="s">
        <v>2730</v>
      </c>
      <c r="PI2" s="170" t="s">
        <v>2358</v>
      </c>
      <c r="PJ2" s="170" t="s">
        <v>2410</v>
      </c>
      <c r="PK2" s="170" t="s">
        <v>2411</v>
      </c>
      <c r="PL2" s="170" t="s">
        <v>2412</v>
      </c>
      <c r="PM2" s="170" t="s">
        <v>2413</v>
      </c>
      <c r="PN2" s="170" t="s">
        <v>2414</v>
      </c>
      <c r="PO2" s="171" t="s">
        <v>2415</v>
      </c>
      <c r="PP2" s="170" t="s">
        <v>2416</v>
      </c>
      <c r="PQ2" s="170" t="s">
        <v>2417</v>
      </c>
      <c r="PR2" s="170" t="s">
        <v>2418</v>
      </c>
      <c r="PS2" s="172" t="s">
        <v>2419</v>
      </c>
      <c r="PT2" s="170" t="s">
        <v>2420</v>
      </c>
      <c r="PU2" s="170" t="s">
        <v>2421</v>
      </c>
      <c r="PV2" s="170" t="s">
        <v>2422</v>
      </c>
      <c r="PW2" s="170" t="s">
        <v>2423</v>
      </c>
      <c r="PX2" s="170" t="s">
        <v>2424</v>
      </c>
      <c r="PY2" s="170" t="s">
        <v>2425</v>
      </c>
      <c r="PZ2" s="170" t="s">
        <v>2426</v>
      </c>
      <c r="QA2" s="170" t="s">
        <v>2427</v>
      </c>
      <c r="QB2" s="170" t="s">
        <v>2428</v>
      </c>
      <c r="QC2" s="170" t="s">
        <v>2429</v>
      </c>
      <c r="QD2" s="170" t="s">
        <v>2430</v>
      </c>
      <c r="QE2" s="173" t="s">
        <v>2727</v>
      </c>
      <c r="QF2" s="174" t="s">
        <v>2728</v>
      </c>
      <c r="QG2" s="170" t="s">
        <v>1</v>
      </c>
      <c r="QH2" s="170" t="s">
        <v>2723</v>
      </c>
      <c r="QI2" s="170" t="s">
        <v>2724</v>
      </c>
      <c r="QJ2" s="170" t="s">
        <v>2730</v>
      </c>
      <c r="QK2" s="170" t="s">
        <v>2358</v>
      </c>
      <c r="QL2" s="170" t="s">
        <v>2410</v>
      </c>
      <c r="QM2" s="170" t="s">
        <v>2411</v>
      </c>
      <c r="QN2" s="170" t="s">
        <v>2412</v>
      </c>
      <c r="QO2" s="170" t="s">
        <v>2413</v>
      </c>
      <c r="QP2" s="170" t="s">
        <v>2414</v>
      </c>
      <c r="QQ2" s="171" t="s">
        <v>2415</v>
      </c>
      <c r="QR2" s="170" t="s">
        <v>2416</v>
      </c>
      <c r="QS2" s="170" t="s">
        <v>2417</v>
      </c>
      <c r="QT2" s="170" t="s">
        <v>2418</v>
      </c>
      <c r="QU2" s="172" t="s">
        <v>2419</v>
      </c>
      <c r="QV2" s="170" t="s">
        <v>2420</v>
      </c>
      <c r="QW2" s="170" t="s">
        <v>2421</v>
      </c>
      <c r="QX2" s="170" t="s">
        <v>2422</v>
      </c>
      <c r="QY2" s="170" t="s">
        <v>2423</v>
      </c>
      <c r="QZ2" s="170" t="s">
        <v>2424</v>
      </c>
      <c r="RA2" s="170" t="s">
        <v>2425</v>
      </c>
      <c r="RB2" s="170" t="s">
        <v>2426</v>
      </c>
      <c r="RC2" s="170" t="s">
        <v>2427</v>
      </c>
      <c r="RD2" s="170" t="s">
        <v>2428</v>
      </c>
      <c r="RE2" s="170" t="s">
        <v>2429</v>
      </c>
      <c r="RF2" s="170" t="s">
        <v>2430</v>
      </c>
      <c r="RG2" s="173" t="s">
        <v>2727</v>
      </c>
      <c r="RH2" s="174" t="s">
        <v>2728</v>
      </c>
      <c r="RI2" s="170" t="s">
        <v>1</v>
      </c>
      <c r="RJ2" s="170" t="s">
        <v>2723</v>
      </c>
      <c r="RK2" s="170" t="s">
        <v>2724</v>
      </c>
      <c r="RL2" s="170" t="s">
        <v>2730</v>
      </c>
      <c r="RM2" s="170" t="s">
        <v>2358</v>
      </c>
      <c r="RN2" s="170" t="s">
        <v>2410</v>
      </c>
      <c r="RO2" s="170" t="s">
        <v>2411</v>
      </c>
      <c r="RP2" s="170" t="s">
        <v>2412</v>
      </c>
      <c r="RQ2" s="170" t="s">
        <v>2413</v>
      </c>
      <c r="RR2" s="170" t="s">
        <v>2414</v>
      </c>
      <c r="RS2" s="171" t="s">
        <v>2415</v>
      </c>
      <c r="RT2" s="170" t="s">
        <v>2416</v>
      </c>
      <c r="RU2" s="170" t="s">
        <v>2417</v>
      </c>
      <c r="RV2" s="170" t="s">
        <v>2418</v>
      </c>
      <c r="RW2" s="172" t="s">
        <v>2419</v>
      </c>
      <c r="RX2" s="170" t="s">
        <v>2420</v>
      </c>
      <c r="RY2" s="170" t="s">
        <v>2421</v>
      </c>
      <c r="RZ2" s="170" t="s">
        <v>2422</v>
      </c>
      <c r="SA2" s="170" t="s">
        <v>2423</v>
      </c>
      <c r="SB2" s="170" t="s">
        <v>2424</v>
      </c>
      <c r="SC2" s="170" t="s">
        <v>2425</v>
      </c>
      <c r="SD2" s="170" t="s">
        <v>2426</v>
      </c>
      <c r="SE2" s="170" t="s">
        <v>2427</v>
      </c>
      <c r="SF2" s="170" t="s">
        <v>2428</v>
      </c>
      <c r="SG2" s="170" t="s">
        <v>2429</v>
      </c>
      <c r="SH2" s="170" t="s">
        <v>2430</v>
      </c>
      <c r="SI2" s="173" t="s">
        <v>2727</v>
      </c>
      <c r="SJ2" s="174" t="s">
        <v>2728</v>
      </c>
      <c r="SK2" s="170" t="s">
        <v>1</v>
      </c>
      <c r="SL2" s="170" t="s">
        <v>2723</v>
      </c>
      <c r="SM2" s="170" t="s">
        <v>2724</v>
      </c>
      <c r="SN2" s="170" t="s">
        <v>2730</v>
      </c>
      <c r="SO2" s="170" t="s">
        <v>2358</v>
      </c>
      <c r="SP2" s="170" t="s">
        <v>2410</v>
      </c>
      <c r="SQ2" s="170" t="s">
        <v>2411</v>
      </c>
      <c r="SR2" s="170" t="s">
        <v>2412</v>
      </c>
      <c r="SS2" s="170" t="s">
        <v>2413</v>
      </c>
      <c r="ST2" s="170" t="s">
        <v>2414</v>
      </c>
      <c r="SU2" s="171" t="s">
        <v>2415</v>
      </c>
      <c r="SV2" s="170" t="s">
        <v>2416</v>
      </c>
      <c r="SW2" s="170" t="s">
        <v>2417</v>
      </c>
      <c r="SX2" s="170" t="s">
        <v>2418</v>
      </c>
      <c r="SY2" s="172" t="s">
        <v>2419</v>
      </c>
      <c r="SZ2" s="170" t="s">
        <v>2420</v>
      </c>
      <c r="TA2" s="170" t="s">
        <v>2421</v>
      </c>
      <c r="TB2" s="170" t="s">
        <v>2422</v>
      </c>
      <c r="TC2" s="170" t="s">
        <v>2423</v>
      </c>
      <c r="TD2" s="170" t="s">
        <v>2424</v>
      </c>
      <c r="TE2" s="170" t="s">
        <v>2425</v>
      </c>
      <c r="TF2" s="170" t="s">
        <v>2426</v>
      </c>
      <c r="TG2" s="170" t="s">
        <v>2427</v>
      </c>
      <c r="TH2" s="170" t="s">
        <v>2428</v>
      </c>
      <c r="TI2" s="170" t="s">
        <v>2429</v>
      </c>
      <c r="TJ2" s="170" t="s">
        <v>2430</v>
      </c>
      <c r="TK2" s="173" t="s">
        <v>2727</v>
      </c>
      <c r="TL2" s="174" t="s">
        <v>2728</v>
      </c>
      <c r="TM2" s="170" t="s">
        <v>1</v>
      </c>
      <c r="TN2" s="170" t="s">
        <v>2723</v>
      </c>
      <c r="TO2" s="170" t="s">
        <v>2724</v>
      </c>
      <c r="TP2" s="170" t="s">
        <v>2358</v>
      </c>
      <c r="TQ2" s="170" t="s">
        <v>2410</v>
      </c>
      <c r="TR2" s="170" t="s">
        <v>2411</v>
      </c>
      <c r="TS2" s="170" t="s">
        <v>2412</v>
      </c>
      <c r="TT2" s="170" t="s">
        <v>2413</v>
      </c>
      <c r="TU2" s="170" t="s">
        <v>2414</v>
      </c>
      <c r="TV2" s="171" t="s">
        <v>2415</v>
      </c>
      <c r="TW2" s="170" t="s">
        <v>2416</v>
      </c>
      <c r="TX2" s="170" t="s">
        <v>2417</v>
      </c>
      <c r="TY2" s="170" t="s">
        <v>2418</v>
      </c>
      <c r="TZ2" s="172" t="s">
        <v>2419</v>
      </c>
      <c r="UA2" s="170" t="s">
        <v>2420</v>
      </c>
      <c r="UB2" s="170" t="s">
        <v>2421</v>
      </c>
      <c r="UC2" s="170" t="s">
        <v>2422</v>
      </c>
      <c r="UD2" s="170" t="s">
        <v>2423</v>
      </c>
      <c r="UE2" s="170" t="s">
        <v>2424</v>
      </c>
      <c r="UF2" s="170" t="s">
        <v>2425</v>
      </c>
      <c r="UG2" s="170" t="s">
        <v>2426</v>
      </c>
      <c r="UH2" s="170" t="s">
        <v>2427</v>
      </c>
      <c r="UI2" s="170" t="s">
        <v>2428</v>
      </c>
      <c r="UJ2" s="170" t="s">
        <v>2429</v>
      </c>
      <c r="UK2" s="170" t="s">
        <v>2430</v>
      </c>
      <c r="UL2" s="173" t="s">
        <v>2727</v>
      </c>
      <c r="UM2" s="174" t="s">
        <v>2728</v>
      </c>
    </row>
    <row r="3" spans="1:559">
      <c r="A3" s="170" t="s">
        <v>2375</v>
      </c>
      <c r="B3" s="170" t="s">
        <v>2736</v>
      </c>
      <c r="C3" s="170" t="s">
        <v>2692</v>
      </c>
      <c r="E3" s="1">
        <v>0.32768518518518519</v>
      </c>
      <c r="F3" s="1">
        <v>0.26412037037037034</v>
      </c>
      <c r="G3" s="1">
        <v>0.26412037037037034</v>
      </c>
      <c r="H3" s="1">
        <v>3.5208333333333335E-2</v>
      </c>
      <c r="I3">
        <v>165</v>
      </c>
      <c r="J3">
        <v>53</v>
      </c>
      <c r="K3">
        <v>218</v>
      </c>
      <c r="L3">
        <v>3915</v>
      </c>
      <c r="M3">
        <v>73</v>
      </c>
      <c r="N3">
        <v>19</v>
      </c>
      <c r="O3">
        <v>4007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s="106">
        <v>2400</v>
      </c>
      <c r="AB3" s="175">
        <f t="shared" ref="AB3:AB19" si="0">O3/AA3*100</f>
        <v>166.95833333333334</v>
      </c>
      <c r="AC3" s="170" t="s">
        <v>2375</v>
      </c>
      <c r="AD3" s="170" t="s">
        <v>2736</v>
      </c>
      <c r="AE3" s="170" t="s">
        <v>2692</v>
      </c>
      <c r="AG3" s="1">
        <v>0.55502314814814813</v>
      </c>
      <c r="AH3" s="1">
        <v>0.22072916666666667</v>
      </c>
      <c r="AI3" s="1">
        <v>0.22072916666666667</v>
      </c>
      <c r="AJ3" s="1">
        <v>0.3200810185185185</v>
      </c>
      <c r="AK3">
        <v>307</v>
      </c>
      <c r="AL3">
        <v>62</v>
      </c>
      <c r="AM3">
        <v>369</v>
      </c>
      <c r="AN3">
        <v>3673</v>
      </c>
      <c r="AO3">
        <v>94</v>
      </c>
      <c r="AP3">
        <v>19</v>
      </c>
      <c r="AQ3">
        <v>3786</v>
      </c>
      <c r="AR3">
        <v>0</v>
      </c>
      <c r="AS3">
        <v>0</v>
      </c>
      <c r="AT3">
        <v>0</v>
      </c>
      <c r="AU3">
        <v>2</v>
      </c>
      <c r="AV3">
        <v>0</v>
      </c>
      <c r="AW3">
        <v>2</v>
      </c>
      <c r="AX3">
        <v>63</v>
      </c>
      <c r="AY3">
        <v>0</v>
      </c>
      <c r="AZ3">
        <v>0</v>
      </c>
      <c r="BA3">
        <v>63</v>
      </c>
      <c r="BB3">
        <v>100</v>
      </c>
      <c r="BC3" s="106">
        <v>2400</v>
      </c>
      <c r="BD3" s="175">
        <f t="shared" ref="BD3:BD8" si="1">AQ3/BC3*100</f>
        <v>157.75</v>
      </c>
      <c r="BE3" s="170" t="s">
        <v>2375</v>
      </c>
      <c r="BF3" s="170" t="s">
        <v>2736</v>
      </c>
      <c r="BG3" s="170" t="s">
        <v>2692</v>
      </c>
      <c r="BI3" s="1">
        <v>0.10716435185185186</v>
      </c>
      <c r="BJ3" s="1">
        <v>7.5914351851851858E-2</v>
      </c>
      <c r="BK3" s="1">
        <v>7.5914351851851858E-2</v>
      </c>
      <c r="BL3" s="1">
        <v>5.6828703703703702E-3</v>
      </c>
      <c r="BM3">
        <v>84</v>
      </c>
      <c r="BN3">
        <v>14</v>
      </c>
      <c r="BO3">
        <v>98</v>
      </c>
      <c r="BP3">
        <v>909</v>
      </c>
      <c r="BQ3">
        <v>17</v>
      </c>
      <c r="BR3">
        <v>6</v>
      </c>
      <c r="BS3">
        <v>932</v>
      </c>
      <c r="BT3">
        <v>0</v>
      </c>
      <c r="BU3">
        <v>0</v>
      </c>
      <c r="BV3">
        <v>0</v>
      </c>
      <c r="BW3">
        <v>1</v>
      </c>
      <c r="BX3">
        <v>1</v>
      </c>
      <c r="BY3">
        <v>2</v>
      </c>
      <c r="BZ3">
        <v>140</v>
      </c>
      <c r="CA3">
        <v>1</v>
      </c>
      <c r="CB3">
        <v>0</v>
      </c>
      <c r="CC3">
        <v>141</v>
      </c>
      <c r="CD3">
        <v>99.29</v>
      </c>
      <c r="CE3" s="106">
        <v>2400</v>
      </c>
      <c r="CF3" s="175">
        <f t="shared" ref="CF3:CF7" si="2">BS3/CE3*100</f>
        <v>38.833333333333329</v>
      </c>
      <c r="CG3" s="170" t="s">
        <v>2375</v>
      </c>
      <c r="CH3" s="170" t="s">
        <v>2736</v>
      </c>
      <c r="CI3" s="170" t="s">
        <v>2692</v>
      </c>
      <c r="CK3" s="1">
        <v>0</v>
      </c>
      <c r="CL3" s="1">
        <v>0</v>
      </c>
      <c r="CM3" s="1">
        <v>0</v>
      </c>
      <c r="CN3" s="1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 s="106"/>
      <c r="DH3" s="175"/>
      <c r="DI3" s="170" t="s">
        <v>2375</v>
      </c>
      <c r="DJ3" s="170" t="s">
        <v>2736</v>
      </c>
      <c r="DK3" s="170" t="s">
        <v>2692</v>
      </c>
      <c r="DM3" s="1">
        <v>0</v>
      </c>
      <c r="DN3" s="1">
        <v>0</v>
      </c>
      <c r="DO3" s="1">
        <v>0</v>
      </c>
      <c r="DP3" s="1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1</v>
      </c>
      <c r="ED3">
        <v>42</v>
      </c>
      <c r="EE3">
        <v>2</v>
      </c>
      <c r="EF3">
        <v>0</v>
      </c>
      <c r="EG3">
        <v>44</v>
      </c>
      <c r="EH3">
        <v>95.45</v>
      </c>
      <c r="EI3" s="106"/>
      <c r="EJ3" s="175"/>
      <c r="EK3" s="170" t="s">
        <v>2375</v>
      </c>
      <c r="EL3" s="170" t="s">
        <v>2736</v>
      </c>
      <c r="EM3" s="170" t="s">
        <v>2692</v>
      </c>
      <c r="EO3" s="1">
        <v>0.44709490740740737</v>
      </c>
      <c r="EP3" s="1">
        <v>0.34104166666666669</v>
      </c>
      <c r="EQ3" s="1">
        <v>0.34104166666666669</v>
      </c>
      <c r="ER3" s="1">
        <v>7.5833333333333336E-2</v>
      </c>
      <c r="ES3">
        <v>593</v>
      </c>
      <c r="ET3">
        <v>54</v>
      </c>
      <c r="EU3">
        <v>647</v>
      </c>
      <c r="EV3">
        <v>2986</v>
      </c>
      <c r="EW3">
        <v>64</v>
      </c>
      <c r="EX3">
        <v>17</v>
      </c>
      <c r="EY3">
        <v>3067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 s="106">
        <v>2400</v>
      </c>
      <c r="FL3" s="175">
        <f t="shared" ref="FL3" si="3">EY3/FK3*100</f>
        <v>127.79166666666666</v>
      </c>
      <c r="FM3" s="170" t="s">
        <v>2375</v>
      </c>
      <c r="FN3" s="170" t="s">
        <v>2736</v>
      </c>
      <c r="FO3" s="170" t="s">
        <v>2692</v>
      </c>
      <c r="FQ3" s="1">
        <v>0.41687500000000005</v>
      </c>
      <c r="FR3" s="1">
        <v>0.34104166666666669</v>
      </c>
      <c r="FS3" s="1">
        <v>3.0208333333333334E-2</v>
      </c>
      <c r="FT3" s="1">
        <v>7.5833333333333336E-2</v>
      </c>
      <c r="FU3">
        <v>593</v>
      </c>
      <c r="FV3">
        <v>54</v>
      </c>
      <c r="FW3">
        <v>647</v>
      </c>
      <c r="FX3">
        <v>2986</v>
      </c>
      <c r="FY3">
        <v>64</v>
      </c>
      <c r="FZ3">
        <v>17</v>
      </c>
      <c r="GA3">
        <v>3067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 s="106">
        <v>2400</v>
      </c>
      <c r="GN3" s="175">
        <f t="shared" ref="GN3:GN21" si="4">GA3/GM3*100</f>
        <v>127.79166666666666</v>
      </c>
      <c r="GO3" s="170" t="s">
        <v>2375</v>
      </c>
      <c r="GP3" s="170" t="s">
        <v>2736</v>
      </c>
      <c r="GQ3" s="170" t="s">
        <v>2692</v>
      </c>
      <c r="GS3" s="1">
        <v>0.29502314814814817</v>
      </c>
      <c r="GT3" s="1">
        <v>0.25209490740740742</v>
      </c>
      <c r="GU3" s="1">
        <v>2.4201388888888887E-2</v>
      </c>
      <c r="GV3" s="1">
        <v>1.8715277777777779E-2</v>
      </c>
      <c r="GW3">
        <v>430</v>
      </c>
      <c r="GX3">
        <v>53</v>
      </c>
      <c r="GY3">
        <v>483</v>
      </c>
      <c r="GZ3">
        <v>2867</v>
      </c>
      <c r="HA3">
        <v>77</v>
      </c>
      <c r="HB3">
        <v>12</v>
      </c>
      <c r="HC3">
        <v>2956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 s="106">
        <v>2400</v>
      </c>
      <c r="HP3" s="175">
        <f t="shared" ref="HP3:HP19" si="5">HC3/HO3*100</f>
        <v>123.16666666666667</v>
      </c>
      <c r="HQ3" s="170" t="s">
        <v>2375</v>
      </c>
      <c r="HR3" s="170" t="s">
        <v>2736</v>
      </c>
      <c r="HS3" s="170" t="s">
        <v>2692</v>
      </c>
      <c r="HU3" s="1">
        <v>0.41651620370370374</v>
      </c>
      <c r="HV3" s="1">
        <v>0.25657407407407407</v>
      </c>
      <c r="HW3" s="1">
        <v>1.6527777777777777E-2</v>
      </c>
      <c r="HX3" s="1">
        <v>0.14340277777777777</v>
      </c>
      <c r="HY3">
        <v>447</v>
      </c>
      <c r="HZ3">
        <v>54</v>
      </c>
      <c r="IA3">
        <v>501</v>
      </c>
      <c r="IB3">
        <v>2972</v>
      </c>
      <c r="IC3">
        <v>54</v>
      </c>
      <c r="ID3">
        <v>14</v>
      </c>
      <c r="IE3">
        <v>3040</v>
      </c>
      <c r="IF3">
        <v>0</v>
      </c>
      <c r="IG3">
        <v>0</v>
      </c>
      <c r="IH3">
        <v>0</v>
      </c>
      <c r="II3">
        <v>0</v>
      </c>
      <c r="IJ3">
        <v>1</v>
      </c>
      <c r="IK3">
        <v>1</v>
      </c>
      <c r="IL3">
        <v>41</v>
      </c>
      <c r="IM3">
        <v>1</v>
      </c>
      <c r="IN3">
        <v>1</v>
      </c>
      <c r="IO3">
        <v>43</v>
      </c>
      <c r="IP3">
        <v>95.35</v>
      </c>
      <c r="IQ3" s="106">
        <v>2400</v>
      </c>
      <c r="IR3" s="175">
        <f t="shared" ref="IR3:IR6" si="6">IE3/IQ3*100</f>
        <v>126.66666666666666</v>
      </c>
      <c r="IS3" s="170" t="s">
        <v>2375</v>
      </c>
      <c r="IT3" s="170" t="s">
        <v>2736</v>
      </c>
      <c r="IU3" s="170" t="s">
        <v>2692</v>
      </c>
      <c r="IW3" s="1">
        <v>0.16439814814814815</v>
      </c>
      <c r="IX3" s="1">
        <v>0.15165509259259261</v>
      </c>
      <c r="IY3" s="1">
        <v>8.9467592592592585E-3</v>
      </c>
      <c r="IZ3" s="1">
        <v>3.7847222222222223E-3</v>
      </c>
      <c r="JA3">
        <v>298</v>
      </c>
      <c r="JB3">
        <v>36</v>
      </c>
      <c r="JC3">
        <v>334</v>
      </c>
      <c r="JD3">
        <v>2299</v>
      </c>
      <c r="JE3">
        <v>42</v>
      </c>
      <c r="JF3">
        <v>10</v>
      </c>
      <c r="JG3">
        <v>2351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 s="106">
        <v>2400</v>
      </c>
      <c r="JT3" s="175">
        <f t="shared" ref="JT3:JT12" si="7">JG3/JS3*100</f>
        <v>97.958333333333343</v>
      </c>
      <c r="JU3" s="170" t="s">
        <v>2375</v>
      </c>
      <c r="JV3" s="170" t="s">
        <v>2736</v>
      </c>
      <c r="JW3" s="170" t="s">
        <v>2692</v>
      </c>
      <c r="JY3" s="1">
        <v>0.38871527777777781</v>
      </c>
      <c r="JZ3" s="1">
        <v>0.29949074074074072</v>
      </c>
      <c r="KA3" s="1">
        <v>2.8206018518518519E-2</v>
      </c>
      <c r="KB3" s="1">
        <v>6.100694444444444E-2</v>
      </c>
      <c r="KC3">
        <v>467</v>
      </c>
      <c r="KD3">
        <v>33</v>
      </c>
      <c r="KE3">
        <v>500</v>
      </c>
      <c r="KF3">
        <v>2692</v>
      </c>
      <c r="KG3">
        <v>32</v>
      </c>
      <c r="KH3">
        <v>9</v>
      </c>
      <c r="KI3">
        <v>2733</v>
      </c>
      <c r="KJ3">
        <v>0</v>
      </c>
      <c r="KK3">
        <v>0</v>
      </c>
      <c r="KL3">
        <v>0</v>
      </c>
      <c r="KM3">
        <v>1</v>
      </c>
      <c r="KN3">
        <v>1</v>
      </c>
      <c r="KO3">
        <v>2</v>
      </c>
      <c r="KP3">
        <v>121</v>
      </c>
      <c r="KQ3">
        <v>1</v>
      </c>
      <c r="KR3">
        <v>0</v>
      </c>
      <c r="KS3">
        <v>122</v>
      </c>
      <c r="KT3">
        <v>99.18</v>
      </c>
      <c r="KU3" s="106">
        <v>2400</v>
      </c>
      <c r="KV3" s="175">
        <f t="shared" ref="KV3:KV7" si="8">KI3/KU3*100</f>
        <v>113.875</v>
      </c>
      <c r="KW3" s="170" t="s">
        <v>2375</v>
      </c>
      <c r="KX3" s="170" t="s">
        <v>2736</v>
      </c>
      <c r="KY3" s="170" t="s">
        <v>2692</v>
      </c>
      <c r="LA3" s="1">
        <v>0.36049768518518516</v>
      </c>
      <c r="LB3" s="1">
        <v>0.29949074074074072</v>
      </c>
      <c r="LC3" s="1">
        <v>2.8206018518518519E-2</v>
      </c>
      <c r="LD3" s="1">
        <v>6.100694444444444E-2</v>
      </c>
      <c r="LE3">
        <v>467</v>
      </c>
      <c r="LF3">
        <v>33</v>
      </c>
      <c r="LG3">
        <v>500</v>
      </c>
      <c r="LH3">
        <v>2692</v>
      </c>
      <c r="LI3">
        <v>32</v>
      </c>
      <c r="LJ3">
        <v>9</v>
      </c>
      <c r="LK3">
        <v>2733</v>
      </c>
      <c r="LL3">
        <v>0</v>
      </c>
      <c r="LM3">
        <v>0</v>
      </c>
      <c r="LN3">
        <v>0</v>
      </c>
      <c r="LO3">
        <v>1</v>
      </c>
      <c r="LP3">
        <v>1</v>
      </c>
      <c r="LQ3">
        <v>2</v>
      </c>
      <c r="LR3">
        <v>121</v>
      </c>
      <c r="LS3">
        <v>1</v>
      </c>
      <c r="LT3">
        <v>0</v>
      </c>
      <c r="LU3">
        <v>122</v>
      </c>
      <c r="LV3">
        <v>99.18</v>
      </c>
      <c r="LW3" s="106">
        <v>2400</v>
      </c>
      <c r="LX3" s="175">
        <f t="shared" ref="LX3:LX6" si="9">LK3/LW3*100</f>
        <v>113.875</v>
      </c>
      <c r="LY3" s="170" t="s">
        <v>2375</v>
      </c>
      <c r="LZ3" s="170" t="s">
        <v>2737</v>
      </c>
      <c r="MA3" s="170" t="s">
        <v>2692</v>
      </c>
      <c r="MC3" s="1">
        <v>0.35042824074074069</v>
      </c>
      <c r="MD3" s="1">
        <v>0.2041087962962963</v>
      </c>
      <c r="ME3" s="1">
        <v>1.6261574074074074E-2</v>
      </c>
      <c r="MF3" s="1">
        <v>0.13005787037037037</v>
      </c>
      <c r="MG3">
        <v>352</v>
      </c>
      <c r="MH3">
        <v>13</v>
      </c>
      <c r="MI3">
        <v>365</v>
      </c>
      <c r="MJ3">
        <v>1254</v>
      </c>
      <c r="MK3">
        <v>12</v>
      </c>
      <c r="ML3">
        <v>5</v>
      </c>
      <c r="MM3">
        <v>1271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 s="106">
        <v>1400</v>
      </c>
      <c r="MZ3" s="175">
        <f t="shared" ref="MZ3:MZ19" si="10">MM3/MY3*100</f>
        <v>90.785714285714278</v>
      </c>
      <c r="NA3" s="170" t="s">
        <v>2375</v>
      </c>
      <c r="NB3" s="170" t="s">
        <v>2736</v>
      </c>
      <c r="NC3" s="170" t="s">
        <v>2692</v>
      </c>
      <c r="NE3" s="1">
        <v>0.61032407407407407</v>
      </c>
      <c r="NF3" s="1">
        <v>0.28673611111111114</v>
      </c>
      <c r="NG3" s="1">
        <v>3.6597222222222225E-2</v>
      </c>
      <c r="NH3" s="1">
        <v>0.28697916666666667</v>
      </c>
      <c r="NI3">
        <v>447</v>
      </c>
      <c r="NJ3">
        <v>51</v>
      </c>
      <c r="NK3">
        <v>498</v>
      </c>
      <c r="NL3">
        <v>3229</v>
      </c>
      <c r="NM3">
        <v>48</v>
      </c>
      <c r="NN3">
        <v>13</v>
      </c>
      <c r="NO3">
        <v>3290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 s="106">
        <v>1800</v>
      </c>
      <c r="OB3" s="175">
        <f t="shared" ref="OB3:OB12" si="11">NO3/OA3*100</f>
        <v>182.77777777777777</v>
      </c>
      <c r="OC3" s="170" t="s">
        <v>2375</v>
      </c>
      <c r="OD3" s="170" t="s">
        <v>2736</v>
      </c>
      <c r="OE3" s="170" t="s">
        <v>2692</v>
      </c>
      <c r="OG3" s="1">
        <v>0.39194444444444443</v>
      </c>
      <c r="OH3" s="1">
        <v>0.28791666666666665</v>
      </c>
      <c r="OI3" s="1">
        <v>1.8078703703703704E-2</v>
      </c>
      <c r="OJ3" s="1">
        <v>8.59375E-2</v>
      </c>
      <c r="OK3">
        <v>433</v>
      </c>
      <c r="OL3">
        <v>13</v>
      </c>
      <c r="OM3">
        <v>446</v>
      </c>
      <c r="ON3">
        <v>1847</v>
      </c>
      <c r="OO3">
        <v>13</v>
      </c>
      <c r="OP3">
        <v>13</v>
      </c>
      <c r="OQ3">
        <v>1873</v>
      </c>
      <c r="OR3">
        <v>0</v>
      </c>
      <c r="OS3">
        <v>0</v>
      </c>
      <c r="OT3">
        <v>0</v>
      </c>
      <c r="OU3">
        <v>1</v>
      </c>
      <c r="OV3">
        <v>0</v>
      </c>
      <c r="OW3">
        <v>1</v>
      </c>
      <c r="OX3">
        <v>106</v>
      </c>
      <c r="OY3">
        <v>0</v>
      </c>
      <c r="OZ3">
        <v>0</v>
      </c>
      <c r="PA3">
        <v>106</v>
      </c>
      <c r="PB3">
        <v>100</v>
      </c>
      <c r="PC3" s="106">
        <v>823</v>
      </c>
      <c r="PD3" s="175">
        <f t="shared" ref="PD3:PD12" si="12">OQ3/PC3*100</f>
        <v>227.5820170109356</v>
      </c>
      <c r="PE3" s="170" t="s">
        <v>2375</v>
      </c>
      <c r="PF3" s="170" t="s">
        <v>2736</v>
      </c>
      <c r="PG3" s="170" t="s">
        <v>2692</v>
      </c>
      <c r="PI3" s="1">
        <v>0.10248842592592593</v>
      </c>
      <c r="PJ3" s="1">
        <v>4.3148148148148151E-2</v>
      </c>
      <c r="PK3" s="1">
        <v>1.8171296296296297E-3</v>
      </c>
      <c r="PL3" s="1">
        <v>5.7511574074074069E-2</v>
      </c>
      <c r="PM3">
        <v>19</v>
      </c>
      <c r="PN3">
        <v>0</v>
      </c>
      <c r="PO3">
        <v>19</v>
      </c>
      <c r="PP3">
        <v>67</v>
      </c>
      <c r="PQ3">
        <v>0</v>
      </c>
      <c r="PR3">
        <v>0</v>
      </c>
      <c r="PS3">
        <v>67</v>
      </c>
      <c r="PT3">
        <v>0</v>
      </c>
      <c r="PU3">
        <v>0</v>
      </c>
      <c r="PV3">
        <v>0</v>
      </c>
      <c r="PW3">
        <v>1</v>
      </c>
      <c r="PX3">
        <v>0</v>
      </c>
      <c r="PY3">
        <v>1</v>
      </c>
      <c r="PZ3">
        <v>113</v>
      </c>
      <c r="QA3">
        <v>0</v>
      </c>
      <c r="QB3">
        <v>0</v>
      </c>
      <c r="QC3">
        <v>113</v>
      </c>
      <c r="QD3">
        <v>100</v>
      </c>
      <c r="QE3" s="106"/>
      <c r="QF3" s="175"/>
      <c r="QG3" s="170" t="s">
        <v>2375</v>
      </c>
      <c r="QH3" s="170" t="s">
        <v>2736</v>
      </c>
      <c r="QI3" s="170" t="s">
        <v>2692</v>
      </c>
      <c r="QK3" s="1" t="e">
        <v>#N/A</v>
      </c>
      <c r="QL3" s="1" t="e">
        <v>#N/A</v>
      </c>
      <c r="QM3" s="1" t="e">
        <v>#N/A</v>
      </c>
      <c r="QN3" s="1" t="e">
        <v>#N/A</v>
      </c>
      <c r="QO3" t="e">
        <v>#N/A</v>
      </c>
      <c r="QP3" t="e">
        <v>#N/A</v>
      </c>
      <c r="QQ3" t="e">
        <v>#N/A</v>
      </c>
      <c r="QR3" t="e">
        <v>#N/A</v>
      </c>
      <c r="QS3" t="e">
        <v>#N/A</v>
      </c>
      <c r="QT3" t="e">
        <v>#N/A</v>
      </c>
      <c r="QU3" t="e">
        <v>#N/A</v>
      </c>
      <c r="QV3" t="e">
        <v>#N/A</v>
      </c>
      <c r="QW3" t="e">
        <v>#N/A</v>
      </c>
      <c r="QX3" t="e">
        <v>#N/A</v>
      </c>
      <c r="QY3" t="e">
        <v>#N/A</v>
      </c>
      <c r="QZ3" t="e">
        <v>#N/A</v>
      </c>
      <c r="RA3" t="e">
        <v>#N/A</v>
      </c>
      <c r="RB3" t="e">
        <v>#N/A</v>
      </c>
      <c r="RC3" t="e">
        <v>#N/A</v>
      </c>
      <c r="RD3" t="e">
        <v>#N/A</v>
      </c>
      <c r="RE3" t="e">
        <v>#N/A</v>
      </c>
      <c r="RF3" t="e">
        <v>#N/A</v>
      </c>
      <c r="RG3" s="106"/>
      <c r="RH3" s="175"/>
      <c r="RI3" s="170" t="s">
        <v>2375</v>
      </c>
      <c r="RJ3" s="170" t="s">
        <v>2736</v>
      </c>
      <c r="RK3" s="170" t="s">
        <v>2692</v>
      </c>
      <c r="RM3" s="1"/>
      <c r="RN3" s="1">
        <f>SUM(MD3,NF3,OH3,PJ3)</f>
        <v>0.82190972222222225</v>
      </c>
      <c r="RO3" s="1"/>
      <c r="RP3" s="1"/>
      <c r="SI3" s="106"/>
      <c r="SJ3" s="175"/>
      <c r="SK3" s="170" t="s">
        <v>2375</v>
      </c>
      <c r="SL3" s="170" t="s">
        <v>2736</v>
      </c>
      <c r="SM3" s="170" t="s">
        <v>2692</v>
      </c>
      <c r="SO3" s="1">
        <v>0.38921296296296298</v>
      </c>
      <c r="SP3" s="1">
        <v>0.18430555555555553</v>
      </c>
      <c r="SQ3" s="1">
        <v>5.7881944444444444E-2</v>
      </c>
      <c r="SR3" s="1">
        <v>0.14701388888888889</v>
      </c>
      <c r="SS3">
        <v>64</v>
      </c>
      <c r="ST3">
        <v>21</v>
      </c>
      <c r="SU3">
        <v>85</v>
      </c>
      <c r="SV3">
        <v>1302</v>
      </c>
      <c r="SW3">
        <v>27</v>
      </c>
      <c r="SX3">
        <v>19</v>
      </c>
      <c r="SY3">
        <v>1348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 s="106">
        <v>1200</v>
      </c>
      <c r="TL3" s="175">
        <f t="shared" ref="TL3:TL19" si="13">SY3/TK3*100</f>
        <v>112.33333333333333</v>
      </c>
      <c r="TM3" s="170" t="s">
        <v>2375</v>
      </c>
      <c r="TN3" s="277" t="s">
        <v>2729</v>
      </c>
      <c r="TO3" s="170" t="s">
        <v>2692</v>
      </c>
      <c r="TP3" s="1">
        <v>0.33133101851851854</v>
      </c>
      <c r="TQ3" s="1">
        <v>0.18430555555555553</v>
      </c>
      <c r="TR3" s="1">
        <v>5.7881944444444444E-2</v>
      </c>
      <c r="TS3" s="1">
        <v>0.14701388888888889</v>
      </c>
      <c r="TT3">
        <v>64</v>
      </c>
      <c r="TU3">
        <v>21</v>
      </c>
      <c r="TV3">
        <v>85</v>
      </c>
      <c r="TW3">
        <v>1302</v>
      </c>
      <c r="TX3">
        <v>27</v>
      </c>
      <c r="TY3">
        <v>19</v>
      </c>
      <c r="TZ3">
        <v>1348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 s="106">
        <v>3200</v>
      </c>
      <c r="UM3" s="175">
        <f t="shared" ref="UM3:UM4" si="14">TZ3/UL3*100</f>
        <v>42.125</v>
      </c>
    </row>
    <row r="4" spans="1:559">
      <c r="A4" s="170" t="s">
        <v>2370</v>
      </c>
      <c r="B4" s="170" t="s">
        <v>2737</v>
      </c>
      <c r="C4" s="170" t="s">
        <v>2692</v>
      </c>
      <c r="E4" s="1">
        <v>0.47269675925925925</v>
      </c>
      <c r="F4" s="1">
        <v>0.26524305555555555</v>
      </c>
      <c r="G4" s="1">
        <v>0.26524305555555555</v>
      </c>
      <c r="H4" s="1">
        <v>0.17085648148148147</v>
      </c>
      <c r="I4">
        <v>953</v>
      </c>
      <c r="J4">
        <v>42</v>
      </c>
      <c r="K4">
        <v>995</v>
      </c>
      <c r="L4">
        <v>1040</v>
      </c>
      <c r="M4">
        <v>49</v>
      </c>
      <c r="N4">
        <v>12</v>
      </c>
      <c r="O4">
        <v>1101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106">
        <v>823</v>
      </c>
      <c r="AB4" s="175">
        <f t="shared" si="0"/>
        <v>133.77885783718105</v>
      </c>
      <c r="AC4" s="170" t="s">
        <v>2370</v>
      </c>
      <c r="AD4" s="170" t="s">
        <v>2736</v>
      </c>
      <c r="AE4" s="170" t="s">
        <v>2692</v>
      </c>
      <c r="AG4" s="1">
        <v>0.22927083333333331</v>
      </c>
      <c r="AH4" s="1">
        <v>0.16587962962962963</v>
      </c>
      <c r="AI4" s="1">
        <v>0.16587962962962963</v>
      </c>
      <c r="AJ4" s="1">
        <v>4.853009259259259E-2</v>
      </c>
      <c r="AK4">
        <v>245</v>
      </c>
      <c r="AL4">
        <v>53</v>
      </c>
      <c r="AM4">
        <v>298</v>
      </c>
      <c r="AN4">
        <v>2515</v>
      </c>
      <c r="AO4">
        <v>73</v>
      </c>
      <c r="AP4">
        <v>19</v>
      </c>
      <c r="AQ4">
        <v>2607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06">
        <v>2400</v>
      </c>
      <c r="BD4" s="175">
        <f t="shared" si="1"/>
        <v>108.625</v>
      </c>
      <c r="BE4" s="170" t="s">
        <v>2370</v>
      </c>
      <c r="BF4" s="170" t="s">
        <v>2736</v>
      </c>
      <c r="BG4" s="170" t="s">
        <v>2692</v>
      </c>
      <c r="BI4" s="1">
        <v>0.33822916666666664</v>
      </c>
      <c r="BJ4" s="1">
        <v>0.27195601851851853</v>
      </c>
      <c r="BK4" s="1">
        <v>0.27195601851851853</v>
      </c>
      <c r="BL4" s="1">
        <v>3.9074074074074074E-2</v>
      </c>
      <c r="BM4">
        <v>433</v>
      </c>
      <c r="BN4">
        <v>49</v>
      </c>
      <c r="BO4">
        <v>482</v>
      </c>
      <c r="BP4">
        <v>2575</v>
      </c>
      <c r="BQ4">
        <v>87</v>
      </c>
      <c r="BR4">
        <v>9</v>
      </c>
      <c r="BS4">
        <v>2671</v>
      </c>
      <c r="BT4">
        <v>0</v>
      </c>
      <c r="BU4">
        <v>0</v>
      </c>
      <c r="BV4">
        <v>0</v>
      </c>
      <c r="BW4">
        <v>2</v>
      </c>
      <c r="BX4">
        <v>0</v>
      </c>
      <c r="BY4">
        <v>2</v>
      </c>
      <c r="BZ4">
        <v>29</v>
      </c>
      <c r="CA4">
        <v>0</v>
      </c>
      <c r="CB4">
        <v>0</v>
      </c>
      <c r="CC4">
        <v>29</v>
      </c>
      <c r="CD4">
        <v>100</v>
      </c>
      <c r="CE4" s="106">
        <v>2400</v>
      </c>
      <c r="CF4" s="175">
        <f t="shared" si="2"/>
        <v>111.29166666666667</v>
      </c>
      <c r="CG4" s="170" t="s">
        <v>2370</v>
      </c>
      <c r="CH4" s="170" t="s">
        <v>2736</v>
      </c>
      <c r="CI4" s="170" t="s">
        <v>2692</v>
      </c>
      <c r="CK4" s="1">
        <v>0.23403935185185185</v>
      </c>
      <c r="CL4" s="1">
        <v>0.1170138888888889</v>
      </c>
      <c r="CM4" s="1">
        <v>0.1170138888888889</v>
      </c>
      <c r="CN4" s="1">
        <v>9.9803240740740748E-2</v>
      </c>
      <c r="CO4">
        <v>321</v>
      </c>
      <c r="CP4">
        <v>29</v>
      </c>
      <c r="CQ4">
        <v>350</v>
      </c>
      <c r="CR4">
        <v>2392</v>
      </c>
      <c r="CS4">
        <v>81</v>
      </c>
      <c r="CT4">
        <v>7</v>
      </c>
      <c r="CU4">
        <v>2480</v>
      </c>
      <c r="CV4">
        <v>0</v>
      </c>
      <c r="CW4">
        <v>0</v>
      </c>
      <c r="CX4">
        <v>0</v>
      </c>
      <c r="CY4">
        <v>0</v>
      </c>
      <c r="CZ4">
        <v>1</v>
      </c>
      <c r="DA4">
        <v>1</v>
      </c>
      <c r="DB4">
        <v>72</v>
      </c>
      <c r="DC4">
        <v>2</v>
      </c>
      <c r="DD4">
        <v>0</v>
      </c>
      <c r="DE4">
        <v>74</v>
      </c>
      <c r="DF4">
        <v>97.3</v>
      </c>
      <c r="DG4" s="106">
        <v>2400</v>
      </c>
      <c r="DH4" s="175">
        <f t="shared" ref="DH4:DH6" si="15">CU4/DG4*100</f>
        <v>103.33333333333334</v>
      </c>
      <c r="DI4" s="170" t="s">
        <v>2370</v>
      </c>
      <c r="DJ4" s="170" t="s">
        <v>2736</v>
      </c>
      <c r="DK4" s="170" t="s">
        <v>2692</v>
      </c>
      <c r="DM4" s="1">
        <v>0.3634722222222222</v>
      </c>
      <c r="DN4" s="1">
        <v>8.2974537037037041E-2</v>
      </c>
      <c r="DO4" s="1">
        <v>8.2974537037037041E-2</v>
      </c>
      <c r="DP4" s="1">
        <v>3.3379629629629634E-2</v>
      </c>
      <c r="DQ4">
        <v>316</v>
      </c>
      <c r="DR4">
        <v>40</v>
      </c>
      <c r="DS4">
        <v>356</v>
      </c>
      <c r="DT4">
        <v>2408</v>
      </c>
      <c r="DU4">
        <v>65</v>
      </c>
      <c r="DV4">
        <v>13</v>
      </c>
      <c r="DW4">
        <v>2486</v>
      </c>
      <c r="DX4">
        <v>0</v>
      </c>
      <c r="DY4">
        <v>0</v>
      </c>
      <c r="DZ4">
        <v>0</v>
      </c>
      <c r="EA4">
        <v>3</v>
      </c>
      <c r="EB4">
        <v>1</v>
      </c>
      <c r="EC4">
        <v>4</v>
      </c>
      <c r="ED4">
        <v>90</v>
      </c>
      <c r="EE4">
        <v>2</v>
      </c>
      <c r="EF4">
        <v>0</v>
      </c>
      <c r="EG4">
        <v>92</v>
      </c>
      <c r="EH4">
        <v>97.83</v>
      </c>
      <c r="EI4" s="106">
        <v>2400</v>
      </c>
      <c r="EJ4" s="175">
        <f t="shared" ref="EJ4:EJ19" si="16">DW4/EI4*100</f>
        <v>103.58333333333334</v>
      </c>
      <c r="EK4" s="170" t="s">
        <v>2370</v>
      </c>
      <c r="EL4" s="170" t="s">
        <v>2737</v>
      </c>
      <c r="EM4" s="170" t="s">
        <v>2692</v>
      </c>
      <c r="EO4" s="1">
        <v>0.27061342592592591</v>
      </c>
      <c r="EP4" s="1">
        <v>0.17481481481481484</v>
      </c>
      <c r="EQ4" s="1">
        <v>0.17481481481481484</v>
      </c>
      <c r="ER4" s="1">
        <v>5.8263888888888893E-2</v>
      </c>
      <c r="ES4">
        <v>182</v>
      </c>
      <c r="ET4">
        <v>88</v>
      </c>
      <c r="EU4">
        <v>270</v>
      </c>
      <c r="EV4">
        <v>1377</v>
      </c>
      <c r="EW4">
        <v>173</v>
      </c>
      <c r="EX4">
        <v>16</v>
      </c>
      <c r="EY4">
        <v>1566</v>
      </c>
      <c r="EZ4">
        <v>0</v>
      </c>
      <c r="FA4">
        <v>0</v>
      </c>
      <c r="FB4">
        <v>0</v>
      </c>
      <c r="FC4">
        <v>1</v>
      </c>
      <c r="FD4">
        <v>1</v>
      </c>
      <c r="FE4">
        <v>2</v>
      </c>
      <c r="FF4">
        <v>54</v>
      </c>
      <c r="FG4">
        <v>2</v>
      </c>
      <c r="FH4">
        <v>0</v>
      </c>
      <c r="FI4">
        <v>56</v>
      </c>
      <c r="FJ4">
        <v>96.43</v>
      </c>
      <c r="FK4" s="106">
        <v>2400</v>
      </c>
      <c r="FL4" s="175">
        <f t="shared" ref="FL4:FL14" si="17">EY4/FK4*100</f>
        <v>65.25</v>
      </c>
      <c r="FM4" s="170" t="s">
        <v>2370</v>
      </c>
      <c r="FN4" s="170" t="s">
        <v>2737</v>
      </c>
      <c r="FO4" s="170" t="s">
        <v>2692</v>
      </c>
      <c r="FQ4" s="1">
        <v>0.31056712962962962</v>
      </c>
      <c r="FR4" s="1">
        <v>0.23354166666666668</v>
      </c>
      <c r="FS4" s="1">
        <v>4.1226851851851855E-2</v>
      </c>
      <c r="FT4" s="1">
        <v>7.7013888888888882E-2</v>
      </c>
      <c r="FU4">
        <v>213</v>
      </c>
      <c r="FV4">
        <v>104</v>
      </c>
      <c r="FW4">
        <v>317</v>
      </c>
      <c r="FX4">
        <v>1957</v>
      </c>
      <c r="FY4">
        <v>217</v>
      </c>
      <c r="FZ4">
        <v>18</v>
      </c>
      <c r="GA4">
        <v>2192</v>
      </c>
      <c r="GB4">
        <v>0</v>
      </c>
      <c r="GC4">
        <v>0</v>
      </c>
      <c r="GD4">
        <v>0</v>
      </c>
      <c r="GE4">
        <v>1</v>
      </c>
      <c r="GF4">
        <v>1</v>
      </c>
      <c r="GG4">
        <v>2</v>
      </c>
      <c r="GH4">
        <v>54</v>
      </c>
      <c r="GI4">
        <v>2</v>
      </c>
      <c r="GJ4">
        <v>0</v>
      </c>
      <c r="GK4">
        <v>56</v>
      </c>
      <c r="GL4">
        <v>96.43</v>
      </c>
      <c r="GM4" s="106">
        <v>2400</v>
      </c>
      <c r="GN4" s="175">
        <f t="shared" si="4"/>
        <v>91.333333333333329</v>
      </c>
      <c r="GO4" s="170" t="s">
        <v>2370</v>
      </c>
      <c r="GP4" s="170" t="s">
        <v>2737</v>
      </c>
      <c r="GQ4" s="170" t="s">
        <v>2692</v>
      </c>
      <c r="GS4" s="1">
        <v>0.37844907407407408</v>
      </c>
      <c r="GT4" s="1">
        <v>0.25814814814814818</v>
      </c>
      <c r="GU4" s="1">
        <v>3.4502314814814812E-2</v>
      </c>
      <c r="GV4" s="1">
        <v>8.5787037037037037E-2</v>
      </c>
      <c r="GW4">
        <v>892</v>
      </c>
      <c r="GX4">
        <v>73</v>
      </c>
      <c r="GY4">
        <v>965</v>
      </c>
      <c r="GZ4">
        <v>2068</v>
      </c>
      <c r="HA4">
        <v>116</v>
      </c>
      <c r="HB4">
        <v>11</v>
      </c>
      <c r="HC4">
        <v>2195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 s="106">
        <v>823</v>
      </c>
      <c r="HP4" s="175">
        <f t="shared" si="5"/>
        <v>266.70716889428923</v>
      </c>
      <c r="HQ4" s="170" t="s">
        <v>2370</v>
      </c>
      <c r="HR4" s="170" t="s">
        <v>2737</v>
      </c>
      <c r="HS4" s="170" t="s">
        <v>2692</v>
      </c>
      <c r="HU4" s="1">
        <v>0.29938657407407404</v>
      </c>
      <c r="HV4" s="1">
        <v>0.21355324074074075</v>
      </c>
      <c r="HW4" s="1">
        <v>4.5590277777777778E-2</v>
      </c>
      <c r="HX4" s="1">
        <v>4.024305555555556E-2</v>
      </c>
      <c r="HY4">
        <v>414</v>
      </c>
      <c r="HZ4">
        <v>17</v>
      </c>
      <c r="IA4">
        <v>431</v>
      </c>
      <c r="IB4">
        <v>959</v>
      </c>
      <c r="IC4">
        <v>24</v>
      </c>
      <c r="ID4">
        <v>7</v>
      </c>
      <c r="IE4">
        <v>990</v>
      </c>
      <c r="IF4">
        <v>0</v>
      </c>
      <c r="IG4">
        <v>0</v>
      </c>
      <c r="IH4">
        <v>0</v>
      </c>
      <c r="II4">
        <v>1</v>
      </c>
      <c r="IJ4">
        <v>0</v>
      </c>
      <c r="IK4">
        <v>1</v>
      </c>
      <c r="IL4">
        <v>44</v>
      </c>
      <c r="IM4">
        <v>0</v>
      </c>
      <c r="IN4">
        <v>0</v>
      </c>
      <c r="IO4">
        <v>44</v>
      </c>
      <c r="IP4">
        <v>100</v>
      </c>
      <c r="IQ4" s="106">
        <v>823</v>
      </c>
      <c r="IR4" s="175">
        <f t="shared" si="6"/>
        <v>120.29161603888214</v>
      </c>
      <c r="IS4" s="170" t="s">
        <v>2370</v>
      </c>
      <c r="IT4" s="170" t="s">
        <v>2737</v>
      </c>
      <c r="IU4" s="170" t="s">
        <v>2692</v>
      </c>
      <c r="IW4" s="1">
        <v>0.3475347222222222</v>
      </c>
      <c r="IX4" s="1">
        <v>0.23288194444444443</v>
      </c>
      <c r="IY4" s="1">
        <v>5.3831018518518514E-2</v>
      </c>
      <c r="IZ4" s="1">
        <v>6.0810185185185182E-2</v>
      </c>
      <c r="JA4">
        <v>548</v>
      </c>
      <c r="JB4">
        <v>33</v>
      </c>
      <c r="JC4">
        <v>581</v>
      </c>
      <c r="JD4">
        <v>818</v>
      </c>
      <c r="JE4">
        <v>57</v>
      </c>
      <c r="JF4">
        <v>9</v>
      </c>
      <c r="JG4">
        <v>884</v>
      </c>
      <c r="JH4">
        <v>0</v>
      </c>
      <c r="JI4">
        <v>0</v>
      </c>
      <c r="JJ4">
        <v>0</v>
      </c>
      <c r="JK4">
        <v>1</v>
      </c>
      <c r="JL4">
        <v>0</v>
      </c>
      <c r="JM4">
        <v>1</v>
      </c>
      <c r="JN4">
        <v>42</v>
      </c>
      <c r="JO4">
        <v>0</v>
      </c>
      <c r="JP4">
        <v>0</v>
      </c>
      <c r="JQ4">
        <v>42</v>
      </c>
      <c r="JR4">
        <v>100</v>
      </c>
      <c r="JS4" s="106">
        <v>823</v>
      </c>
      <c r="JT4" s="175">
        <f t="shared" si="7"/>
        <v>107.41190765492101</v>
      </c>
      <c r="JU4" s="170" t="s">
        <v>2370</v>
      </c>
      <c r="JV4" s="170" t="s">
        <v>2737</v>
      </c>
      <c r="JW4" s="170" t="s">
        <v>2692</v>
      </c>
      <c r="JY4" s="1">
        <v>0.29240740740740739</v>
      </c>
      <c r="JZ4" s="1">
        <v>0.22185185185185186</v>
      </c>
      <c r="KA4" s="1">
        <v>3.2754629629629627E-2</v>
      </c>
      <c r="KB4" s="1">
        <v>3.7800925925925925E-2</v>
      </c>
      <c r="KC4">
        <v>390</v>
      </c>
      <c r="KD4">
        <v>23</v>
      </c>
      <c r="KE4">
        <v>413</v>
      </c>
      <c r="KF4">
        <v>904</v>
      </c>
      <c r="KG4">
        <v>34</v>
      </c>
      <c r="KH4">
        <v>3</v>
      </c>
      <c r="KI4">
        <v>941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 s="106">
        <v>823</v>
      </c>
      <c r="KV4" s="175">
        <f t="shared" si="8"/>
        <v>114.3377885783718</v>
      </c>
      <c r="KW4" s="170" t="s">
        <v>2370</v>
      </c>
      <c r="KX4" s="170" t="s">
        <v>2737</v>
      </c>
      <c r="KY4" s="170" t="s">
        <v>2692</v>
      </c>
      <c r="LA4" s="1">
        <v>0.25965277777777779</v>
      </c>
      <c r="LB4" s="1">
        <v>0.22185185185185186</v>
      </c>
      <c r="LC4" s="1">
        <v>3.2754629629629627E-2</v>
      </c>
      <c r="LD4" s="1">
        <v>3.7800925925925925E-2</v>
      </c>
      <c r="LE4">
        <v>390</v>
      </c>
      <c r="LF4">
        <v>23</v>
      </c>
      <c r="LG4">
        <v>413</v>
      </c>
      <c r="LH4">
        <v>904</v>
      </c>
      <c r="LI4">
        <v>34</v>
      </c>
      <c r="LJ4">
        <v>3</v>
      </c>
      <c r="LK4">
        <v>941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 s="106">
        <v>823</v>
      </c>
      <c r="LX4" s="175">
        <f t="shared" si="9"/>
        <v>114.3377885783718</v>
      </c>
      <c r="LY4" s="170" t="s">
        <v>2370</v>
      </c>
      <c r="LZ4" s="170" t="s">
        <v>2737</v>
      </c>
      <c r="MA4" s="170" t="s">
        <v>2692</v>
      </c>
      <c r="MC4" s="1">
        <v>0.38523148148148145</v>
      </c>
      <c r="MD4" s="1">
        <v>0.31315972222222221</v>
      </c>
      <c r="ME4" s="1">
        <v>3.4664351851851849E-2</v>
      </c>
      <c r="MF4" s="1">
        <v>3.7395833333333336E-2</v>
      </c>
      <c r="MG4">
        <v>466</v>
      </c>
      <c r="MH4">
        <v>16</v>
      </c>
      <c r="MI4">
        <v>482</v>
      </c>
      <c r="MJ4">
        <v>925</v>
      </c>
      <c r="MK4">
        <v>25</v>
      </c>
      <c r="ML4">
        <v>2</v>
      </c>
      <c r="MM4">
        <v>952</v>
      </c>
      <c r="MN4">
        <v>0</v>
      </c>
      <c r="MO4">
        <v>0</v>
      </c>
      <c r="MP4">
        <v>0</v>
      </c>
      <c r="MQ4">
        <v>3</v>
      </c>
      <c r="MR4">
        <v>1</v>
      </c>
      <c r="MS4">
        <v>4</v>
      </c>
      <c r="MT4">
        <v>45</v>
      </c>
      <c r="MU4">
        <v>2</v>
      </c>
      <c r="MV4">
        <v>0</v>
      </c>
      <c r="MW4">
        <v>47</v>
      </c>
      <c r="MX4">
        <v>95.74</v>
      </c>
      <c r="MY4" s="106">
        <v>823</v>
      </c>
      <c r="MZ4" s="175">
        <f t="shared" si="10"/>
        <v>115.67436208991495</v>
      </c>
      <c r="NA4" s="170" t="s">
        <v>2370</v>
      </c>
      <c r="NB4" s="170" t="s">
        <v>2737</v>
      </c>
      <c r="NC4" s="170" t="s">
        <v>2692</v>
      </c>
      <c r="NE4" s="1">
        <v>0.31918981481481484</v>
      </c>
      <c r="NF4" s="1">
        <v>0.18533564814814815</v>
      </c>
      <c r="NG4" s="1">
        <v>3.6481481481481483E-2</v>
      </c>
      <c r="NH4" s="1">
        <v>9.736111111111112E-2</v>
      </c>
      <c r="NI4">
        <v>389</v>
      </c>
      <c r="NJ4">
        <v>28</v>
      </c>
      <c r="NK4">
        <v>417</v>
      </c>
      <c r="NL4">
        <v>820</v>
      </c>
      <c r="NM4">
        <v>71</v>
      </c>
      <c r="NN4">
        <v>6</v>
      </c>
      <c r="NO4">
        <v>897</v>
      </c>
      <c r="NP4">
        <v>0</v>
      </c>
      <c r="NQ4">
        <v>0</v>
      </c>
      <c r="NR4">
        <v>0</v>
      </c>
      <c r="NS4">
        <v>5</v>
      </c>
      <c r="NT4">
        <v>0</v>
      </c>
      <c r="NU4">
        <v>5</v>
      </c>
      <c r="NV4">
        <v>74</v>
      </c>
      <c r="NW4">
        <v>0</v>
      </c>
      <c r="NX4">
        <v>0</v>
      </c>
      <c r="NY4">
        <v>74</v>
      </c>
      <c r="NZ4">
        <v>100</v>
      </c>
      <c r="OA4" s="106">
        <v>617</v>
      </c>
      <c r="OB4" s="175">
        <f t="shared" si="11"/>
        <v>145.38087520259319</v>
      </c>
      <c r="OC4" s="170" t="s">
        <v>2370</v>
      </c>
      <c r="OD4" s="170" t="s">
        <v>2737</v>
      </c>
      <c r="OE4" s="170" t="s">
        <v>2692</v>
      </c>
      <c r="OG4" s="1">
        <v>0.32348379629629631</v>
      </c>
      <c r="OH4" s="1">
        <v>0.19856481481481481</v>
      </c>
      <c r="OI4" s="1">
        <v>8.847222222222223E-2</v>
      </c>
      <c r="OJ4" s="1">
        <v>3.6435185185185189E-2</v>
      </c>
      <c r="OK4">
        <v>314</v>
      </c>
      <c r="OL4">
        <v>37</v>
      </c>
      <c r="OM4">
        <v>351</v>
      </c>
      <c r="ON4">
        <v>1265</v>
      </c>
      <c r="OO4">
        <v>65</v>
      </c>
      <c r="OP4">
        <v>10</v>
      </c>
      <c r="OQ4">
        <v>1340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 s="106">
        <v>823</v>
      </c>
      <c r="PD4" s="175">
        <f t="shared" si="12"/>
        <v>162.81895504252734</v>
      </c>
      <c r="PE4" s="170" t="s">
        <v>2370</v>
      </c>
      <c r="PF4" s="170" t="s">
        <v>2737</v>
      </c>
      <c r="PG4" s="170" t="s">
        <v>2692</v>
      </c>
      <c r="PI4" s="1">
        <v>6.2500000000000001E-4</v>
      </c>
      <c r="PJ4" s="1">
        <v>6.2500000000000001E-4</v>
      </c>
      <c r="PK4" s="1">
        <v>0</v>
      </c>
      <c r="PL4" s="1">
        <v>0</v>
      </c>
      <c r="PM4">
        <v>2</v>
      </c>
      <c r="PN4">
        <v>1</v>
      </c>
      <c r="PO4">
        <v>3</v>
      </c>
      <c r="PP4">
        <v>19</v>
      </c>
      <c r="PQ4">
        <v>1</v>
      </c>
      <c r="PR4">
        <v>0</v>
      </c>
      <c r="PS4">
        <v>20</v>
      </c>
      <c r="PT4">
        <v>0</v>
      </c>
      <c r="PU4">
        <v>0</v>
      </c>
      <c r="PV4">
        <v>0</v>
      </c>
      <c r="PW4">
        <v>8</v>
      </c>
      <c r="PX4">
        <v>1</v>
      </c>
      <c r="PY4">
        <v>9</v>
      </c>
      <c r="PZ4">
        <v>226</v>
      </c>
      <c r="QA4">
        <v>3</v>
      </c>
      <c r="QB4">
        <v>0</v>
      </c>
      <c r="QC4">
        <v>229</v>
      </c>
      <c r="QD4">
        <v>98.69</v>
      </c>
      <c r="QE4" s="106"/>
      <c r="QF4" s="175"/>
      <c r="QG4" s="170" t="s">
        <v>2370</v>
      </c>
      <c r="QH4" s="170" t="s">
        <v>2737</v>
      </c>
      <c r="QI4" s="170" t="s">
        <v>2692</v>
      </c>
      <c r="QK4" s="1">
        <v>2.4768518518518516E-3</v>
      </c>
      <c r="QL4" s="1">
        <v>2.3263888888888887E-3</v>
      </c>
      <c r="QM4" s="1">
        <v>6.9444444444444444E-5</v>
      </c>
      <c r="QN4" s="1">
        <v>5.7870370370370366E-5</v>
      </c>
      <c r="QO4">
        <v>6</v>
      </c>
      <c r="QP4">
        <v>1</v>
      </c>
      <c r="QQ4">
        <v>7</v>
      </c>
      <c r="QR4">
        <v>49</v>
      </c>
      <c r="QS4">
        <v>1</v>
      </c>
      <c r="QT4">
        <v>0</v>
      </c>
      <c r="QU4">
        <v>50</v>
      </c>
      <c r="QV4">
        <v>0</v>
      </c>
      <c r="QW4">
        <v>0</v>
      </c>
      <c r="QX4">
        <v>0</v>
      </c>
      <c r="QY4">
        <v>4</v>
      </c>
      <c r="QZ4">
        <v>0</v>
      </c>
      <c r="RA4">
        <v>4</v>
      </c>
      <c r="RB4">
        <v>96</v>
      </c>
      <c r="RC4">
        <v>0</v>
      </c>
      <c r="RD4">
        <v>0</v>
      </c>
      <c r="RE4">
        <v>96</v>
      </c>
      <c r="RF4">
        <v>100</v>
      </c>
      <c r="RG4" s="106"/>
      <c r="RH4" s="175"/>
      <c r="RI4" s="170" t="s">
        <v>2370</v>
      </c>
      <c r="RJ4" s="170" t="s">
        <v>2737</v>
      </c>
      <c r="RK4" s="170" t="s">
        <v>2692</v>
      </c>
      <c r="RM4" s="1"/>
      <c r="RN4" s="1">
        <f t="shared" ref="RN4:RN21" si="18">SUM(MD4,NF4,OH4,PJ4)</f>
        <v>0.69768518518518519</v>
      </c>
      <c r="RO4" s="1"/>
      <c r="RP4" s="1"/>
      <c r="SH4">
        <v>100</v>
      </c>
      <c r="SI4" s="106"/>
      <c r="SJ4" s="175"/>
      <c r="SK4" s="170" t="s">
        <v>2370</v>
      </c>
      <c r="SL4" s="170" t="s">
        <v>2737</v>
      </c>
      <c r="SM4" s="170" t="s">
        <v>2692</v>
      </c>
      <c r="SO4" s="1">
        <v>0.40703703703703703</v>
      </c>
      <c r="SP4" s="1">
        <v>0.28940972222222222</v>
      </c>
      <c r="SQ4" s="1">
        <v>3.3993055555555561E-2</v>
      </c>
      <c r="SR4" s="1">
        <v>8.3622685185185189E-2</v>
      </c>
      <c r="SS4">
        <v>241</v>
      </c>
      <c r="ST4">
        <v>49</v>
      </c>
      <c r="SU4">
        <v>290</v>
      </c>
      <c r="SV4">
        <v>3242</v>
      </c>
      <c r="SW4">
        <v>95</v>
      </c>
      <c r="SX4">
        <v>42</v>
      </c>
      <c r="SY4">
        <v>3379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 s="106">
        <v>3200</v>
      </c>
      <c r="TL4" s="175">
        <f t="shared" si="13"/>
        <v>105.59375</v>
      </c>
      <c r="TM4" s="170" t="s">
        <v>2370</v>
      </c>
      <c r="TN4" s="277" t="s">
        <v>2729</v>
      </c>
      <c r="TO4" s="170" t="s">
        <v>2692</v>
      </c>
      <c r="TP4" s="1">
        <v>0.3730324074074074</v>
      </c>
      <c r="TQ4" s="1">
        <v>0.28940972222222222</v>
      </c>
      <c r="TR4" s="1">
        <v>3.3993055555555561E-2</v>
      </c>
      <c r="TS4" s="1">
        <v>8.3622685185185189E-2</v>
      </c>
      <c r="TT4">
        <v>241</v>
      </c>
      <c r="TU4">
        <v>49</v>
      </c>
      <c r="TV4">
        <v>290</v>
      </c>
      <c r="TW4">
        <v>3242</v>
      </c>
      <c r="TX4">
        <v>95</v>
      </c>
      <c r="TY4">
        <v>42</v>
      </c>
      <c r="TZ4">
        <v>3379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 s="106">
        <v>3200</v>
      </c>
      <c r="UM4" s="175">
        <f t="shared" si="14"/>
        <v>105.59375</v>
      </c>
    </row>
    <row r="5" spans="1:559">
      <c r="A5" s="170" t="s">
        <v>2376</v>
      </c>
      <c r="B5" s="170" t="s">
        <v>2736</v>
      </c>
      <c r="C5" s="170" t="s">
        <v>2692</v>
      </c>
      <c r="E5" s="1">
        <v>0.27626157407407409</v>
      </c>
      <c r="F5" s="1">
        <v>0.1004050925925926</v>
      </c>
      <c r="G5" s="1">
        <v>0.1004050925925926</v>
      </c>
      <c r="H5" s="1">
        <v>0.11162037037037037</v>
      </c>
      <c r="I5">
        <v>69</v>
      </c>
      <c r="J5">
        <v>40</v>
      </c>
      <c r="K5">
        <v>109</v>
      </c>
      <c r="L5">
        <v>2364</v>
      </c>
      <c r="M5">
        <v>87</v>
      </c>
      <c r="N5">
        <v>16</v>
      </c>
      <c r="O5">
        <v>2467</v>
      </c>
      <c r="P5">
        <v>0</v>
      </c>
      <c r="Q5">
        <v>0</v>
      </c>
      <c r="R5">
        <v>0</v>
      </c>
      <c r="S5">
        <v>2</v>
      </c>
      <c r="T5">
        <v>0</v>
      </c>
      <c r="U5">
        <v>2</v>
      </c>
      <c r="V5">
        <v>98</v>
      </c>
      <c r="W5">
        <v>0</v>
      </c>
      <c r="X5">
        <v>0</v>
      </c>
      <c r="Y5">
        <v>98</v>
      </c>
      <c r="Z5">
        <v>100</v>
      </c>
      <c r="AA5" s="106">
        <v>2400</v>
      </c>
      <c r="AB5" s="175">
        <f t="shared" si="0"/>
        <v>102.79166666666666</v>
      </c>
      <c r="AC5" s="170" t="s">
        <v>2376</v>
      </c>
      <c r="AD5" s="170" t="s">
        <v>2736</v>
      </c>
      <c r="AE5" s="170" t="s">
        <v>2692</v>
      </c>
      <c r="AG5" s="1">
        <v>0.3474652777777778</v>
      </c>
      <c r="AH5" s="1">
        <v>0.15664351851851852</v>
      </c>
      <c r="AI5" s="1">
        <v>0.15664351851851852</v>
      </c>
      <c r="AJ5" s="1">
        <v>0.13429398148148147</v>
      </c>
      <c r="AK5">
        <v>253</v>
      </c>
      <c r="AL5">
        <v>81</v>
      </c>
      <c r="AM5">
        <v>334</v>
      </c>
      <c r="AN5">
        <v>2451</v>
      </c>
      <c r="AO5">
        <v>154</v>
      </c>
      <c r="AP5">
        <v>26</v>
      </c>
      <c r="AQ5">
        <v>2631</v>
      </c>
      <c r="AR5">
        <v>0</v>
      </c>
      <c r="AS5">
        <v>0</v>
      </c>
      <c r="AT5">
        <v>0</v>
      </c>
      <c r="AU5">
        <v>2</v>
      </c>
      <c r="AV5">
        <v>0</v>
      </c>
      <c r="AW5">
        <v>2</v>
      </c>
      <c r="AX5">
        <v>85</v>
      </c>
      <c r="AY5">
        <v>0</v>
      </c>
      <c r="AZ5">
        <v>0</v>
      </c>
      <c r="BA5">
        <v>85</v>
      </c>
      <c r="BB5">
        <v>100</v>
      </c>
      <c r="BC5" s="106">
        <v>2400</v>
      </c>
      <c r="BD5" s="175">
        <f t="shared" si="1"/>
        <v>109.625</v>
      </c>
      <c r="BE5" s="170" t="s">
        <v>2376</v>
      </c>
      <c r="BF5" s="170" t="s">
        <v>2736</v>
      </c>
      <c r="BG5" s="170" t="s">
        <v>2692</v>
      </c>
      <c r="BI5" s="1">
        <v>0.32809027777777777</v>
      </c>
      <c r="BJ5" s="1">
        <v>0.16033564814814816</v>
      </c>
      <c r="BK5" s="1">
        <v>0.16033564814814816</v>
      </c>
      <c r="BL5" s="1">
        <v>0.13171296296296295</v>
      </c>
      <c r="BM5">
        <v>146</v>
      </c>
      <c r="BN5">
        <v>94</v>
      </c>
      <c r="BO5">
        <v>240</v>
      </c>
      <c r="BP5">
        <v>2366</v>
      </c>
      <c r="BQ5">
        <v>173</v>
      </c>
      <c r="BR5">
        <v>52</v>
      </c>
      <c r="BS5">
        <v>2591</v>
      </c>
      <c r="BT5">
        <v>0</v>
      </c>
      <c r="BU5">
        <v>0</v>
      </c>
      <c r="BV5">
        <v>0</v>
      </c>
      <c r="BW5">
        <v>0</v>
      </c>
      <c r="BX5">
        <v>2</v>
      </c>
      <c r="BY5">
        <v>2</v>
      </c>
      <c r="BZ5">
        <v>140</v>
      </c>
      <c r="CA5">
        <v>4</v>
      </c>
      <c r="CB5">
        <v>0</v>
      </c>
      <c r="CC5">
        <v>144</v>
      </c>
      <c r="CD5">
        <v>97.22</v>
      </c>
      <c r="CE5" s="106">
        <v>2400</v>
      </c>
      <c r="CF5" s="175">
        <f t="shared" si="2"/>
        <v>107.95833333333333</v>
      </c>
      <c r="CG5" s="170" t="s">
        <v>2376</v>
      </c>
      <c r="CH5" s="170" t="s">
        <v>2736</v>
      </c>
      <c r="CI5" s="170" t="s">
        <v>2692</v>
      </c>
      <c r="CK5" s="1">
        <v>0.29454861111111114</v>
      </c>
      <c r="CL5" s="1">
        <v>9.8750000000000004E-2</v>
      </c>
      <c r="CM5" s="1">
        <v>9.8750000000000004E-2</v>
      </c>
      <c r="CN5" s="1">
        <v>0.14855324074074075</v>
      </c>
      <c r="CO5">
        <v>126</v>
      </c>
      <c r="CP5">
        <v>48</v>
      </c>
      <c r="CQ5">
        <v>174</v>
      </c>
      <c r="CR5">
        <v>1400</v>
      </c>
      <c r="CS5">
        <v>84</v>
      </c>
      <c r="CT5">
        <v>20</v>
      </c>
      <c r="CU5">
        <v>1504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 s="106">
        <v>1200</v>
      </c>
      <c r="DH5" s="175">
        <f t="shared" si="15"/>
        <v>125.33333333333334</v>
      </c>
      <c r="DI5" s="170" t="s">
        <v>2376</v>
      </c>
      <c r="DJ5" s="170" t="s">
        <v>2736</v>
      </c>
      <c r="DK5" s="170" t="s">
        <v>2692</v>
      </c>
      <c r="DM5" s="1">
        <v>0.43447916666666669</v>
      </c>
      <c r="DN5" s="1">
        <v>0.18662037037037038</v>
      </c>
      <c r="DO5" s="1">
        <v>0.18662037037037038</v>
      </c>
      <c r="DP5" s="1">
        <v>0.19259259259259257</v>
      </c>
      <c r="DQ5">
        <v>312</v>
      </c>
      <c r="DR5">
        <v>103</v>
      </c>
      <c r="DS5">
        <v>415</v>
      </c>
      <c r="DT5">
        <v>2303</v>
      </c>
      <c r="DU5">
        <v>130</v>
      </c>
      <c r="DV5">
        <v>51</v>
      </c>
      <c r="DW5">
        <v>2484</v>
      </c>
      <c r="DX5">
        <v>0</v>
      </c>
      <c r="DY5">
        <v>0</v>
      </c>
      <c r="DZ5">
        <v>0</v>
      </c>
      <c r="EA5">
        <v>1</v>
      </c>
      <c r="EB5">
        <v>0</v>
      </c>
      <c r="EC5">
        <v>1</v>
      </c>
      <c r="ED5">
        <v>46</v>
      </c>
      <c r="EE5">
        <v>0</v>
      </c>
      <c r="EF5">
        <v>0</v>
      </c>
      <c r="EG5">
        <v>46</v>
      </c>
      <c r="EH5">
        <v>100</v>
      </c>
      <c r="EI5" s="106">
        <v>2400</v>
      </c>
      <c r="EJ5" s="175">
        <f t="shared" si="16"/>
        <v>103.49999999999999</v>
      </c>
      <c r="EK5" s="170" t="s">
        <v>2376</v>
      </c>
      <c r="EL5" s="170" t="s">
        <v>2736</v>
      </c>
      <c r="EM5" s="170" t="s">
        <v>2692</v>
      </c>
      <c r="EO5" s="1">
        <v>0.51193287037037039</v>
      </c>
      <c r="EP5" s="1">
        <v>0.21905092592592593</v>
      </c>
      <c r="EQ5" s="1">
        <v>0.21905092592592593</v>
      </c>
      <c r="ER5" s="1">
        <v>0.23903935185185185</v>
      </c>
      <c r="ES5">
        <v>302</v>
      </c>
      <c r="ET5">
        <v>90</v>
      </c>
      <c r="EU5">
        <v>392</v>
      </c>
      <c r="EV5">
        <v>2132</v>
      </c>
      <c r="EW5">
        <v>126</v>
      </c>
      <c r="EX5">
        <v>43</v>
      </c>
      <c r="EY5">
        <v>2301</v>
      </c>
      <c r="EZ5">
        <v>0</v>
      </c>
      <c r="FA5">
        <v>0</v>
      </c>
      <c r="FB5">
        <v>0</v>
      </c>
      <c r="FC5">
        <v>2</v>
      </c>
      <c r="FD5">
        <v>1</v>
      </c>
      <c r="FE5">
        <v>3</v>
      </c>
      <c r="FF5">
        <v>124</v>
      </c>
      <c r="FG5">
        <v>1</v>
      </c>
      <c r="FH5">
        <v>0</v>
      </c>
      <c r="FI5">
        <v>125</v>
      </c>
      <c r="FJ5">
        <v>99.2</v>
      </c>
      <c r="FK5" s="106">
        <v>2400</v>
      </c>
      <c r="FL5" s="175">
        <f t="shared" si="17"/>
        <v>95.875</v>
      </c>
      <c r="FM5" s="170" t="s">
        <v>2376</v>
      </c>
      <c r="FN5" s="170" t="s">
        <v>2736</v>
      </c>
      <c r="FO5" s="170" t="s">
        <v>2692</v>
      </c>
      <c r="FQ5" s="1">
        <v>0.45809027777777778</v>
      </c>
      <c r="FR5" s="1">
        <v>0.21905092592592593</v>
      </c>
      <c r="FS5" s="1">
        <v>5.3842592592592588E-2</v>
      </c>
      <c r="FT5" s="1">
        <v>0.23903935185185185</v>
      </c>
      <c r="FU5">
        <v>302</v>
      </c>
      <c r="FV5">
        <v>90</v>
      </c>
      <c r="FW5">
        <v>392</v>
      </c>
      <c r="FX5">
        <v>2132</v>
      </c>
      <c r="FY5">
        <v>126</v>
      </c>
      <c r="FZ5">
        <v>43</v>
      </c>
      <c r="GA5">
        <v>2301</v>
      </c>
      <c r="GB5">
        <v>0</v>
      </c>
      <c r="GC5">
        <v>0</v>
      </c>
      <c r="GD5">
        <v>0</v>
      </c>
      <c r="GE5">
        <v>2</v>
      </c>
      <c r="GF5">
        <v>1</v>
      </c>
      <c r="GG5">
        <v>3</v>
      </c>
      <c r="GH5">
        <v>124</v>
      </c>
      <c r="GI5">
        <v>1</v>
      </c>
      <c r="GJ5">
        <v>0</v>
      </c>
      <c r="GK5">
        <v>125</v>
      </c>
      <c r="GL5">
        <v>99.2</v>
      </c>
      <c r="GM5" s="106">
        <v>2400</v>
      </c>
      <c r="GN5" s="175">
        <f t="shared" si="4"/>
        <v>95.875</v>
      </c>
      <c r="GO5" s="170" t="s">
        <v>2376</v>
      </c>
      <c r="GP5" s="170" t="s">
        <v>2736</v>
      </c>
      <c r="GQ5" s="170" t="s">
        <v>2692</v>
      </c>
      <c r="GS5" s="1">
        <v>0.46884259259259259</v>
      </c>
      <c r="GT5" s="1">
        <v>0.20072916666666665</v>
      </c>
      <c r="GU5" s="1">
        <v>3.3981481481481481E-2</v>
      </c>
      <c r="GV5" s="1">
        <v>0.23412037037037037</v>
      </c>
      <c r="GW5">
        <v>235</v>
      </c>
      <c r="GX5">
        <v>111</v>
      </c>
      <c r="GY5">
        <v>346</v>
      </c>
      <c r="GZ5">
        <v>2377</v>
      </c>
      <c r="HA5">
        <v>150</v>
      </c>
      <c r="HB5">
        <v>84</v>
      </c>
      <c r="HC5">
        <v>2611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 s="106">
        <v>2400</v>
      </c>
      <c r="HP5" s="175">
        <f t="shared" si="5"/>
        <v>108.79166666666666</v>
      </c>
      <c r="HQ5" s="170" t="s">
        <v>2376</v>
      </c>
      <c r="HR5" s="170" t="s">
        <v>2736</v>
      </c>
      <c r="HS5" s="170" t="s">
        <v>2692</v>
      </c>
      <c r="HU5" s="1">
        <v>0.40133101851851855</v>
      </c>
      <c r="HV5" s="1">
        <v>0.1643287037037037</v>
      </c>
      <c r="HW5" s="1">
        <v>3.5717592592592592E-2</v>
      </c>
      <c r="HX5" s="1">
        <v>0.20127314814814815</v>
      </c>
      <c r="HY5">
        <v>182</v>
      </c>
      <c r="HZ5">
        <v>80</v>
      </c>
      <c r="IA5">
        <v>262</v>
      </c>
      <c r="IB5">
        <v>2295</v>
      </c>
      <c r="IC5">
        <v>112</v>
      </c>
      <c r="ID5">
        <v>58</v>
      </c>
      <c r="IE5">
        <v>2465</v>
      </c>
      <c r="IF5">
        <v>0</v>
      </c>
      <c r="IG5">
        <v>0</v>
      </c>
      <c r="IH5">
        <v>0</v>
      </c>
      <c r="II5">
        <v>2</v>
      </c>
      <c r="IJ5">
        <v>0</v>
      </c>
      <c r="IK5">
        <v>2</v>
      </c>
      <c r="IL5">
        <v>77</v>
      </c>
      <c r="IM5">
        <v>0</v>
      </c>
      <c r="IN5">
        <v>0</v>
      </c>
      <c r="IO5">
        <v>77</v>
      </c>
      <c r="IP5">
        <v>100</v>
      </c>
      <c r="IQ5" s="106">
        <v>2400</v>
      </c>
      <c r="IR5" s="175">
        <f t="shared" si="6"/>
        <v>102.70833333333333</v>
      </c>
      <c r="IS5" s="170" t="s">
        <v>2376</v>
      </c>
      <c r="IT5" s="170" t="s">
        <v>2736</v>
      </c>
      <c r="IU5" s="170" t="s">
        <v>2692</v>
      </c>
      <c r="IW5" s="1">
        <v>0.43810185185185185</v>
      </c>
      <c r="IX5" s="1">
        <v>0.15578703703703703</v>
      </c>
      <c r="IY5" s="1">
        <v>0.11959490740740741</v>
      </c>
      <c r="IZ5" s="1">
        <v>0.16270833333333332</v>
      </c>
      <c r="JA5">
        <v>191</v>
      </c>
      <c r="JB5">
        <v>81</v>
      </c>
      <c r="JC5">
        <v>272</v>
      </c>
      <c r="JD5">
        <v>2168</v>
      </c>
      <c r="JE5">
        <v>114</v>
      </c>
      <c r="JF5">
        <v>52</v>
      </c>
      <c r="JG5">
        <v>2334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 s="106">
        <v>2400</v>
      </c>
      <c r="JT5" s="175">
        <f t="shared" si="7"/>
        <v>97.25</v>
      </c>
      <c r="JU5" s="170" t="s">
        <v>2376</v>
      </c>
      <c r="JV5" s="170" t="s">
        <v>2736</v>
      </c>
      <c r="JW5" s="170" t="s">
        <v>2692</v>
      </c>
      <c r="JY5" s="1">
        <v>0.44744212962962965</v>
      </c>
      <c r="JZ5" s="1">
        <v>0.20986111111111114</v>
      </c>
      <c r="KA5" s="1">
        <v>3.2048611111111111E-2</v>
      </c>
      <c r="KB5" s="1">
        <v>0.20552083333333335</v>
      </c>
      <c r="KC5">
        <v>302</v>
      </c>
      <c r="KD5">
        <v>111</v>
      </c>
      <c r="KE5">
        <v>413</v>
      </c>
      <c r="KF5">
        <v>2499</v>
      </c>
      <c r="KG5">
        <v>120</v>
      </c>
      <c r="KH5">
        <v>60</v>
      </c>
      <c r="KI5">
        <v>2679</v>
      </c>
      <c r="KJ5">
        <v>0</v>
      </c>
      <c r="KK5">
        <v>0</v>
      </c>
      <c r="KL5">
        <v>0</v>
      </c>
      <c r="KM5">
        <v>0</v>
      </c>
      <c r="KN5">
        <v>1</v>
      </c>
      <c r="KO5">
        <v>1</v>
      </c>
      <c r="KP5">
        <v>56</v>
      </c>
      <c r="KQ5">
        <v>0</v>
      </c>
      <c r="KR5">
        <v>1</v>
      </c>
      <c r="KS5">
        <v>57</v>
      </c>
      <c r="KT5">
        <v>98.25</v>
      </c>
      <c r="KU5" s="106">
        <v>2400</v>
      </c>
      <c r="KV5" s="175">
        <f t="shared" si="8"/>
        <v>111.625</v>
      </c>
      <c r="KW5" s="170" t="s">
        <v>2376</v>
      </c>
      <c r="KX5" s="170" t="s">
        <v>2736</v>
      </c>
      <c r="KY5" s="170" t="s">
        <v>2692</v>
      </c>
      <c r="LA5" s="1">
        <v>0.41539351851851852</v>
      </c>
      <c r="LB5" s="1">
        <v>0.20986111111111114</v>
      </c>
      <c r="LC5" s="1">
        <v>3.2048611111111111E-2</v>
      </c>
      <c r="LD5" s="1">
        <v>0.20552083333333335</v>
      </c>
      <c r="LE5">
        <v>302</v>
      </c>
      <c r="LF5">
        <v>111</v>
      </c>
      <c r="LG5">
        <v>413</v>
      </c>
      <c r="LH5">
        <v>2499</v>
      </c>
      <c r="LI5">
        <v>120</v>
      </c>
      <c r="LJ5">
        <v>60</v>
      </c>
      <c r="LK5">
        <v>2679</v>
      </c>
      <c r="LL5">
        <v>0</v>
      </c>
      <c r="LM5">
        <v>0</v>
      </c>
      <c r="LN5">
        <v>0</v>
      </c>
      <c r="LO5">
        <v>0</v>
      </c>
      <c r="LP5">
        <v>1</v>
      </c>
      <c r="LQ5">
        <v>1</v>
      </c>
      <c r="LR5">
        <v>56</v>
      </c>
      <c r="LS5">
        <v>0</v>
      </c>
      <c r="LT5">
        <v>1</v>
      </c>
      <c r="LU5">
        <v>57</v>
      </c>
      <c r="LV5">
        <v>98.25</v>
      </c>
      <c r="LW5" s="106">
        <v>2400</v>
      </c>
      <c r="LX5" s="175">
        <f t="shared" si="9"/>
        <v>111.625</v>
      </c>
      <c r="LY5" s="170" t="s">
        <v>2376</v>
      </c>
      <c r="LZ5" s="170" t="s">
        <v>2737</v>
      </c>
      <c r="MA5" s="170" t="s">
        <v>2692</v>
      </c>
      <c r="MC5" s="1">
        <v>0.44317129629629631</v>
      </c>
      <c r="MD5" s="1">
        <v>0.13166666666666668</v>
      </c>
      <c r="ME5" s="1">
        <v>6.1365740740740742E-2</v>
      </c>
      <c r="MF5" s="1">
        <v>0.25013888888888886</v>
      </c>
      <c r="MG5">
        <v>455</v>
      </c>
      <c r="MH5">
        <v>43</v>
      </c>
      <c r="MI5">
        <v>498</v>
      </c>
      <c r="MJ5">
        <v>557</v>
      </c>
      <c r="MK5">
        <v>58</v>
      </c>
      <c r="ML5">
        <v>17</v>
      </c>
      <c r="MM5">
        <v>632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 s="106">
        <v>823</v>
      </c>
      <c r="MZ5" s="175">
        <f t="shared" si="10"/>
        <v>76.792223572296479</v>
      </c>
      <c r="NA5" s="170" t="s">
        <v>2376</v>
      </c>
      <c r="NB5" s="170" t="s">
        <v>2736</v>
      </c>
      <c r="NC5" s="170" t="s">
        <v>2692</v>
      </c>
      <c r="NE5" s="1">
        <v>0.37089120370370371</v>
      </c>
      <c r="NF5" s="1">
        <v>0.15591435185185185</v>
      </c>
      <c r="NG5" s="1">
        <v>5.5520833333333332E-2</v>
      </c>
      <c r="NH5" s="1">
        <v>0.15944444444444444</v>
      </c>
      <c r="NI5">
        <v>268</v>
      </c>
      <c r="NJ5">
        <v>100</v>
      </c>
      <c r="NK5">
        <v>368</v>
      </c>
      <c r="NL5">
        <v>2030</v>
      </c>
      <c r="NM5">
        <v>136</v>
      </c>
      <c r="NN5">
        <v>46</v>
      </c>
      <c r="NO5">
        <v>2212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 s="106">
        <v>1800</v>
      </c>
      <c r="OB5" s="175">
        <f t="shared" si="11"/>
        <v>122.88888888888889</v>
      </c>
      <c r="OC5" s="170" t="s">
        <v>2376</v>
      </c>
      <c r="OD5" s="170" t="s">
        <v>2736</v>
      </c>
      <c r="OE5" s="170" t="s">
        <v>2692</v>
      </c>
      <c r="OG5" s="1">
        <v>0.27863425925925928</v>
      </c>
      <c r="OH5" s="1">
        <v>9.0682870370370372E-2</v>
      </c>
      <c r="OI5" s="1">
        <v>3.6585648148148145E-2</v>
      </c>
      <c r="OJ5" s="1">
        <v>0.15135416666666668</v>
      </c>
      <c r="OK5">
        <v>207</v>
      </c>
      <c r="OL5">
        <v>41</v>
      </c>
      <c r="OM5">
        <v>248</v>
      </c>
      <c r="ON5">
        <v>1016</v>
      </c>
      <c r="OO5">
        <v>48</v>
      </c>
      <c r="OP5">
        <v>25</v>
      </c>
      <c r="OQ5">
        <v>1089</v>
      </c>
      <c r="OR5">
        <v>0</v>
      </c>
      <c r="OS5">
        <v>0</v>
      </c>
      <c r="OT5">
        <v>0</v>
      </c>
      <c r="OU5">
        <v>1</v>
      </c>
      <c r="OV5">
        <v>0</v>
      </c>
      <c r="OW5">
        <v>1</v>
      </c>
      <c r="OX5">
        <v>109</v>
      </c>
      <c r="OY5">
        <v>0</v>
      </c>
      <c r="OZ5">
        <v>0</v>
      </c>
      <c r="PA5">
        <v>109</v>
      </c>
      <c r="PB5">
        <v>100</v>
      </c>
      <c r="PC5" s="106">
        <v>823</v>
      </c>
      <c r="PD5" s="175">
        <f t="shared" si="12"/>
        <v>132.32077764277034</v>
      </c>
      <c r="PE5" s="170" t="s">
        <v>2376</v>
      </c>
      <c r="PF5" s="170" t="s">
        <v>2736</v>
      </c>
      <c r="PG5" s="170" t="s">
        <v>2692</v>
      </c>
      <c r="PI5" s="1">
        <v>9.8564814814814813E-2</v>
      </c>
      <c r="PJ5" s="1">
        <v>2.736111111111111E-2</v>
      </c>
      <c r="PK5" s="1">
        <v>5.0347222222222225E-3</v>
      </c>
      <c r="PL5" s="1">
        <v>6.6157407407407401E-2</v>
      </c>
      <c r="PM5">
        <v>58</v>
      </c>
      <c r="PN5">
        <v>11</v>
      </c>
      <c r="PO5">
        <v>69</v>
      </c>
      <c r="PP5">
        <v>177</v>
      </c>
      <c r="PQ5">
        <v>14</v>
      </c>
      <c r="PR5">
        <v>6</v>
      </c>
      <c r="PS5">
        <v>197</v>
      </c>
      <c r="PT5">
        <v>0</v>
      </c>
      <c r="PU5">
        <v>0</v>
      </c>
      <c r="PV5">
        <v>0</v>
      </c>
      <c r="PW5">
        <v>1</v>
      </c>
      <c r="PX5">
        <v>0</v>
      </c>
      <c r="PY5">
        <v>1</v>
      </c>
      <c r="PZ5">
        <v>59</v>
      </c>
      <c r="QA5">
        <v>0</v>
      </c>
      <c r="QB5">
        <v>0</v>
      </c>
      <c r="QC5">
        <v>59</v>
      </c>
      <c r="QD5">
        <v>100</v>
      </c>
      <c r="QE5" s="106">
        <v>200</v>
      </c>
      <c r="QF5" s="175">
        <f t="shared" ref="QF5:QF12" si="19">PS5/QE5*100</f>
        <v>98.5</v>
      </c>
      <c r="QG5" s="170" t="s">
        <v>2376</v>
      </c>
      <c r="QH5" s="170" t="s">
        <v>2736</v>
      </c>
      <c r="QI5" s="170" t="s">
        <v>2692</v>
      </c>
      <c r="QK5" s="1" t="e">
        <v>#N/A</v>
      </c>
      <c r="QL5" s="1" t="e">
        <v>#N/A</v>
      </c>
      <c r="QM5" s="1" t="e">
        <v>#N/A</v>
      </c>
      <c r="QN5" s="1" t="e">
        <v>#N/A</v>
      </c>
      <c r="QO5" t="e">
        <v>#N/A</v>
      </c>
      <c r="QP5" t="e">
        <v>#N/A</v>
      </c>
      <c r="QQ5" t="e">
        <v>#N/A</v>
      </c>
      <c r="QR5" t="e">
        <v>#N/A</v>
      </c>
      <c r="QS5" t="e">
        <v>#N/A</v>
      </c>
      <c r="QT5" t="e">
        <v>#N/A</v>
      </c>
      <c r="QU5" t="e">
        <v>#N/A</v>
      </c>
      <c r="QV5" t="e">
        <v>#N/A</v>
      </c>
      <c r="QW5" t="e">
        <v>#N/A</v>
      </c>
      <c r="QX5" t="e">
        <v>#N/A</v>
      </c>
      <c r="QY5" t="e">
        <v>#N/A</v>
      </c>
      <c r="QZ5" t="e">
        <v>#N/A</v>
      </c>
      <c r="RA5" t="e">
        <v>#N/A</v>
      </c>
      <c r="RB5" t="e">
        <v>#N/A</v>
      </c>
      <c r="RC5" t="e">
        <v>#N/A</v>
      </c>
      <c r="RD5" t="e">
        <v>#N/A</v>
      </c>
      <c r="RE5" t="e">
        <v>#N/A</v>
      </c>
      <c r="RF5" t="e">
        <v>#N/A</v>
      </c>
      <c r="RG5" s="106">
        <v>200</v>
      </c>
      <c r="RH5" s="175" t="e">
        <f t="shared" ref="RH5" si="20">QU5/RG5*100</f>
        <v>#N/A</v>
      </c>
      <c r="RI5" s="170" t="s">
        <v>2376</v>
      </c>
      <c r="RJ5" s="170" t="s">
        <v>2736</v>
      </c>
      <c r="RK5" s="170" t="s">
        <v>2692</v>
      </c>
      <c r="RM5" s="1"/>
      <c r="RN5" s="1">
        <f t="shared" si="18"/>
        <v>0.40562500000000001</v>
      </c>
      <c r="RO5" s="1"/>
      <c r="RP5" s="1"/>
      <c r="SI5" s="106">
        <v>200</v>
      </c>
      <c r="SJ5" s="175">
        <f t="shared" ref="SJ5" si="21">RW5/SI5*100</f>
        <v>0</v>
      </c>
      <c r="SK5" s="170" t="s">
        <v>2376</v>
      </c>
      <c r="SL5" s="170" t="s">
        <v>2736</v>
      </c>
      <c r="SM5" s="170" t="s">
        <v>2692</v>
      </c>
      <c r="SO5" s="1">
        <v>7.0567129629629632E-2</v>
      </c>
      <c r="SP5" s="1">
        <v>1.3541666666666667E-2</v>
      </c>
      <c r="SQ5" s="1">
        <v>4.1273148148148149E-2</v>
      </c>
      <c r="SR5" s="1">
        <v>1.5740740740740743E-2</v>
      </c>
      <c r="SS5">
        <v>1</v>
      </c>
      <c r="ST5">
        <v>3</v>
      </c>
      <c r="SU5">
        <v>4</v>
      </c>
      <c r="SV5">
        <v>47</v>
      </c>
      <c r="SW5">
        <v>18</v>
      </c>
      <c r="SX5">
        <v>6</v>
      </c>
      <c r="SY5">
        <v>71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 s="106"/>
      <c r="TL5" s="175"/>
      <c r="TM5" s="170" t="s">
        <v>2376</v>
      </c>
      <c r="TN5" s="277" t="s">
        <v>2729</v>
      </c>
      <c r="TO5" s="170" t="s">
        <v>2692</v>
      </c>
      <c r="TP5" s="1">
        <v>2.929398148148148E-2</v>
      </c>
      <c r="TQ5" s="1">
        <v>1.3541666666666667E-2</v>
      </c>
      <c r="TR5" s="1">
        <v>4.1273148148148149E-2</v>
      </c>
      <c r="TS5" s="1">
        <v>1.5740740740740743E-2</v>
      </c>
      <c r="TT5">
        <v>1</v>
      </c>
      <c r="TU5">
        <v>3</v>
      </c>
      <c r="TV5">
        <v>4</v>
      </c>
      <c r="TW5">
        <v>47</v>
      </c>
      <c r="TX5">
        <v>18</v>
      </c>
      <c r="TY5">
        <v>6</v>
      </c>
      <c r="TZ5">
        <v>71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 s="106"/>
      <c r="UM5" s="175"/>
    </row>
    <row r="6" spans="1:559">
      <c r="A6" s="170" t="s">
        <v>2377</v>
      </c>
      <c r="B6" s="170" t="s">
        <v>2736</v>
      </c>
      <c r="C6" s="170" t="s">
        <v>2692</v>
      </c>
      <c r="E6" s="1">
        <v>0</v>
      </c>
      <c r="F6" s="1">
        <v>0</v>
      </c>
      <c r="G6" s="1">
        <v>0</v>
      </c>
      <c r="H6" s="1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>
        <v>0</v>
      </c>
      <c r="U6">
        <v>3</v>
      </c>
      <c r="V6">
        <v>182</v>
      </c>
      <c r="W6">
        <v>0</v>
      </c>
      <c r="X6">
        <v>0</v>
      </c>
      <c r="Y6">
        <v>182</v>
      </c>
      <c r="Z6">
        <v>100</v>
      </c>
      <c r="AA6" s="106"/>
      <c r="AB6" s="175"/>
      <c r="AC6" s="170" t="s">
        <v>2377</v>
      </c>
      <c r="AD6" s="170" t="s">
        <v>2736</v>
      </c>
      <c r="AE6" s="170" t="s">
        <v>2692</v>
      </c>
      <c r="AG6" s="1">
        <v>0.46800925925925929</v>
      </c>
      <c r="AH6" s="1">
        <v>7.9780092592592597E-2</v>
      </c>
      <c r="AI6" s="1">
        <v>7.9780092592592597E-2</v>
      </c>
      <c r="AJ6" s="1">
        <v>0.36767361111111113</v>
      </c>
      <c r="AK6">
        <v>300</v>
      </c>
      <c r="AL6">
        <v>34</v>
      </c>
      <c r="AM6">
        <v>334</v>
      </c>
      <c r="AN6">
        <v>2596</v>
      </c>
      <c r="AO6">
        <v>37</v>
      </c>
      <c r="AP6">
        <v>12</v>
      </c>
      <c r="AQ6">
        <v>2645</v>
      </c>
      <c r="AR6">
        <v>0</v>
      </c>
      <c r="AS6">
        <v>0</v>
      </c>
      <c r="AT6">
        <v>0</v>
      </c>
      <c r="AU6">
        <v>1</v>
      </c>
      <c r="AV6">
        <v>1</v>
      </c>
      <c r="AW6">
        <v>2</v>
      </c>
      <c r="AX6">
        <v>92</v>
      </c>
      <c r="AY6">
        <v>1</v>
      </c>
      <c r="AZ6">
        <v>0</v>
      </c>
      <c r="BA6">
        <v>93</v>
      </c>
      <c r="BB6">
        <v>98.92</v>
      </c>
      <c r="BC6" s="106">
        <v>2400</v>
      </c>
      <c r="BD6" s="175">
        <f t="shared" si="1"/>
        <v>110.20833333333333</v>
      </c>
      <c r="BE6" s="170" t="s">
        <v>2377</v>
      </c>
      <c r="BF6" s="170" t="s">
        <v>2736</v>
      </c>
      <c r="BG6" s="170" t="s">
        <v>2692</v>
      </c>
      <c r="BI6" s="1">
        <v>0.39306712962962959</v>
      </c>
      <c r="BJ6" s="1">
        <v>9.3715277777777772E-2</v>
      </c>
      <c r="BK6" s="1">
        <v>9.3715277777777772E-2</v>
      </c>
      <c r="BL6" s="1">
        <v>0.27385416666666668</v>
      </c>
      <c r="BM6">
        <v>359</v>
      </c>
      <c r="BN6">
        <v>27</v>
      </c>
      <c r="BO6">
        <v>386</v>
      </c>
      <c r="BP6">
        <v>3278</v>
      </c>
      <c r="BQ6">
        <v>56</v>
      </c>
      <c r="BR6">
        <v>10</v>
      </c>
      <c r="BS6">
        <v>3344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 s="106">
        <v>2400</v>
      </c>
      <c r="CF6" s="175">
        <f>BS6/CE6*100</f>
        <v>139.33333333333334</v>
      </c>
      <c r="CG6" s="170" t="s">
        <v>2377</v>
      </c>
      <c r="CH6" s="170" t="s">
        <v>2736</v>
      </c>
      <c r="CI6" s="170" t="s">
        <v>2692</v>
      </c>
      <c r="CK6" s="1">
        <v>0.19357638888888887</v>
      </c>
      <c r="CL6" s="1">
        <v>3.1493055555555559E-2</v>
      </c>
      <c r="CM6" s="1">
        <v>3.1493055555555559E-2</v>
      </c>
      <c r="CN6" s="1">
        <v>7.362268518518518E-2</v>
      </c>
      <c r="CO6">
        <v>166</v>
      </c>
      <c r="CP6">
        <v>15</v>
      </c>
      <c r="CQ6">
        <v>181</v>
      </c>
      <c r="CR6">
        <v>1327</v>
      </c>
      <c r="CS6">
        <v>14</v>
      </c>
      <c r="CT6">
        <v>7</v>
      </c>
      <c r="CU6">
        <v>1348</v>
      </c>
      <c r="CV6">
        <v>0</v>
      </c>
      <c r="CW6">
        <v>0</v>
      </c>
      <c r="CX6">
        <v>0</v>
      </c>
      <c r="CY6">
        <v>0</v>
      </c>
      <c r="CZ6">
        <v>2</v>
      </c>
      <c r="DA6">
        <v>2</v>
      </c>
      <c r="DB6">
        <v>96</v>
      </c>
      <c r="DC6">
        <v>7</v>
      </c>
      <c r="DD6">
        <v>0</v>
      </c>
      <c r="DE6">
        <v>103</v>
      </c>
      <c r="DF6">
        <v>93.2</v>
      </c>
      <c r="DG6" s="106">
        <v>1200</v>
      </c>
      <c r="DH6" s="175">
        <f t="shared" si="15"/>
        <v>112.33333333333333</v>
      </c>
      <c r="DI6" s="170" t="s">
        <v>2377</v>
      </c>
      <c r="DJ6" s="170" t="s">
        <v>2736</v>
      </c>
      <c r="DK6" s="170" t="s">
        <v>2692</v>
      </c>
      <c r="DM6" s="1">
        <v>0.28061342592592592</v>
      </c>
      <c r="DN6" s="1">
        <v>8.1238425925925936E-2</v>
      </c>
      <c r="DO6" s="1">
        <v>8.1238425925925936E-2</v>
      </c>
      <c r="DP6" s="1">
        <v>0.14456018518518518</v>
      </c>
      <c r="DQ6">
        <v>377</v>
      </c>
      <c r="DR6">
        <v>34</v>
      </c>
      <c r="DS6">
        <v>411</v>
      </c>
      <c r="DT6">
        <v>2656</v>
      </c>
      <c r="DU6">
        <v>42</v>
      </c>
      <c r="DV6">
        <v>14</v>
      </c>
      <c r="DW6">
        <v>2712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 s="106">
        <v>2400</v>
      </c>
      <c r="EJ6" s="175">
        <f t="shared" si="16"/>
        <v>112.99999999999999</v>
      </c>
      <c r="EK6" s="170" t="s">
        <v>2377</v>
      </c>
      <c r="EL6" s="170" t="s">
        <v>2736</v>
      </c>
      <c r="EM6" s="170" t="s">
        <v>2692</v>
      </c>
      <c r="EO6" s="1">
        <v>0.30738425925925927</v>
      </c>
      <c r="EP6" s="1">
        <v>6.8263888888888888E-2</v>
      </c>
      <c r="EQ6" s="1">
        <v>6.8263888888888888E-2</v>
      </c>
      <c r="ER6" s="1">
        <v>0.21010416666666668</v>
      </c>
      <c r="ES6">
        <v>258</v>
      </c>
      <c r="ET6">
        <v>29</v>
      </c>
      <c r="EU6">
        <v>287</v>
      </c>
      <c r="EV6">
        <v>1498</v>
      </c>
      <c r="EW6">
        <v>48</v>
      </c>
      <c r="EX6">
        <v>14</v>
      </c>
      <c r="EY6">
        <v>1560</v>
      </c>
      <c r="EZ6">
        <v>0</v>
      </c>
      <c r="FA6">
        <v>0</v>
      </c>
      <c r="FB6">
        <v>0</v>
      </c>
      <c r="FC6">
        <v>2</v>
      </c>
      <c r="FD6">
        <v>1</v>
      </c>
      <c r="FE6">
        <v>3</v>
      </c>
      <c r="FF6">
        <v>101</v>
      </c>
      <c r="FG6">
        <v>1</v>
      </c>
      <c r="FH6">
        <v>0</v>
      </c>
      <c r="FI6">
        <v>102</v>
      </c>
      <c r="FJ6">
        <v>99.02</v>
      </c>
      <c r="FK6" s="106">
        <v>2400</v>
      </c>
      <c r="FL6" s="175">
        <f t="shared" si="17"/>
        <v>65</v>
      </c>
      <c r="FM6" s="170" t="s">
        <v>2377</v>
      </c>
      <c r="FN6" s="170" t="s">
        <v>2736</v>
      </c>
      <c r="FO6" s="170" t="s">
        <v>2692</v>
      </c>
      <c r="FQ6" s="1">
        <v>0.27837962962962964</v>
      </c>
      <c r="FR6" s="1">
        <v>6.8263888888888888E-2</v>
      </c>
      <c r="FS6" s="1">
        <v>2.900462962962963E-2</v>
      </c>
      <c r="FT6" s="1">
        <v>0.21010416666666668</v>
      </c>
      <c r="FU6">
        <v>258</v>
      </c>
      <c r="FV6">
        <v>29</v>
      </c>
      <c r="FW6">
        <v>287</v>
      </c>
      <c r="FX6">
        <v>1498</v>
      </c>
      <c r="FY6">
        <v>48</v>
      </c>
      <c r="FZ6">
        <v>14</v>
      </c>
      <c r="GA6">
        <v>1560</v>
      </c>
      <c r="GB6">
        <v>0</v>
      </c>
      <c r="GC6">
        <v>0</v>
      </c>
      <c r="GD6">
        <v>0</v>
      </c>
      <c r="GE6">
        <v>2</v>
      </c>
      <c r="GF6">
        <v>1</v>
      </c>
      <c r="GG6">
        <v>3</v>
      </c>
      <c r="GH6">
        <v>101</v>
      </c>
      <c r="GI6">
        <v>1</v>
      </c>
      <c r="GJ6">
        <v>0</v>
      </c>
      <c r="GK6">
        <v>102</v>
      </c>
      <c r="GL6">
        <v>99.02</v>
      </c>
      <c r="GM6" s="106">
        <v>2400</v>
      </c>
      <c r="GN6" s="175">
        <f t="shared" si="4"/>
        <v>65</v>
      </c>
      <c r="GO6" s="170" t="s">
        <v>2377</v>
      </c>
      <c r="GP6" s="170" t="s">
        <v>2736</v>
      </c>
      <c r="GQ6" s="170" t="s">
        <v>2692</v>
      </c>
      <c r="GS6" s="1">
        <v>0.3410069444444444</v>
      </c>
      <c r="GT6" s="1">
        <v>7.0219907407407411E-2</v>
      </c>
      <c r="GU6" s="1">
        <v>3.2187500000000001E-2</v>
      </c>
      <c r="GV6" s="1">
        <v>0.23859953703703704</v>
      </c>
      <c r="GW6">
        <v>331</v>
      </c>
      <c r="GX6">
        <v>38</v>
      </c>
      <c r="GY6">
        <v>369</v>
      </c>
      <c r="GZ6">
        <v>2405</v>
      </c>
      <c r="HA6">
        <v>79</v>
      </c>
      <c r="HB6">
        <v>9</v>
      </c>
      <c r="HC6">
        <v>2493</v>
      </c>
      <c r="HD6">
        <v>0</v>
      </c>
      <c r="HE6">
        <v>0</v>
      </c>
      <c r="HF6">
        <v>0</v>
      </c>
      <c r="HG6">
        <v>1</v>
      </c>
      <c r="HH6">
        <v>1</v>
      </c>
      <c r="HI6">
        <v>2</v>
      </c>
      <c r="HJ6">
        <v>89</v>
      </c>
      <c r="HK6">
        <v>1</v>
      </c>
      <c r="HL6">
        <v>3</v>
      </c>
      <c r="HM6">
        <v>93</v>
      </c>
      <c r="HN6">
        <v>95.7</v>
      </c>
      <c r="HO6" s="106">
        <v>2400</v>
      </c>
      <c r="HP6" s="175">
        <f t="shared" si="5"/>
        <v>103.875</v>
      </c>
      <c r="HQ6" s="170" t="s">
        <v>2377</v>
      </c>
      <c r="HR6" s="170" t="s">
        <v>2736</v>
      </c>
      <c r="HS6" s="170" t="s">
        <v>2692</v>
      </c>
      <c r="HU6" s="1">
        <v>0.39958333333333335</v>
      </c>
      <c r="HV6" s="1">
        <v>7.0243055555555559E-2</v>
      </c>
      <c r="HW6" s="1">
        <v>4.8287037037037038E-2</v>
      </c>
      <c r="HX6" s="1">
        <v>0.2810300925925926</v>
      </c>
      <c r="HY6">
        <v>361</v>
      </c>
      <c r="HZ6">
        <v>29</v>
      </c>
      <c r="IA6">
        <v>390</v>
      </c>
      <c r="IB6">
        <v>2578</v>
      </c>
      <c r="IC6">
        <v>23</v>
      </c>
      <c r="ID6">
        <v>14</v>
      </c>
      <c r="IE6">
        <v>2615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 s="106">
        <v>2400</v>
      </c>
      <c r="IR6" s="175">
        <f t="shared" si="6"/>
        <v>108.95833333333333</v>
      </c>
      <c r="IS6" s="170" t="s">
        <v>2377</v>
      </c>
      <c r="IT6" s="170" t="s">
        <v>2736</v>
      </c>
      <c r="IU6" s="170" t="s">
        <v>2692</v>
      </c>
      <c r="IW6" s="1">
        <v>0.3759143518518519</v>
      </c>
      <c r="IX6" s="1">
        <v>6.9062500000000013E-2</v>
      </c>
      <c r="IY6" s="1">
        <v>1.5208333333333332E-2</v>
      </c>
      <c r="IZ6" s="1">
        <v>0.29163194444444446</v>
      </c>
      <c r="JA6">
        <v>291</v>
      </c>
      <c r="JB6">
        <v>35</v>
      </c>
      <c r="JC6">
        <v>326</v>
      </c>
      <c r="JD6">
        <v>2345</v>
      </c>
      <c r="JE6">
        <v>51</v>
      </c>
      <c r="JF6">
        <v>19</v>
      </c>
      <c r="JG6">
        <v>2415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 s="106">
        <v>2400</v>
      </c>
      <c r="JT6" s="175">
        <f t="shared" si="7"/>
        <v>100.62500000000001</v>
      </c>
      <c r="JU6" s="170" t="s">
        <v>2377</v>
      </c>
      <c r="JV6" s="170" t="s">
        <v>2736</v>
      </c>
      <c r="JW6" s="170" t="s">
        <v>2692</v>
      </c>
      <c r="JY6" s="1">
        <v>0.2676736111111111</v>
      </c>
      <c r="JZ6" s="1">
        <v>5.4224537037037036E-2</v>
      </c>
      <c r="KA6" s="1">
        <v>1.0671296296296297E-2</v>
      </c>
      <c r="KB6" s="1">
        <v>0.20277777777777781</v>
      </c>
      <c r="KC6">
        <v>284</v>
      </c>
      <c r="KD6">
        <v>13</v>
      </c>
      <c r="KE6">
        <v>297</v>
      </c>
      <c r="KF6">
        <v>1311</v>
      </c>
      <c r="KG6">
        <v>8</v>
      </c>
      <c r="KH6">
        <v>11</v>
      </c>
      <c r="KI6">
        <v>1330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106">
        <v>2400</v>
      </c>
      <c r="KV6" s="175">
        <f t="shared" si="8"/>
        <v>55.416666666666671</v>
      </c>
      <c r="KW6" s="170" t="s">
        <v>2377</v>
      </c>
      <c r="KX6" s="170" t="s">
        <v>2736</v>
      </c>
      <c r="KY6" s="170" t="s">
        <v>2692</v>
      </c>
      <c r="LA6" s="1">
        <v>0.25700231481481478</v>
      </c>
      <c r="LB6" s="1">
        <v>5.4224537037037036E-2</v>
      </c>
      <c r="LC6" s="1">
        <v>1.0671296296296297E-2</v>
      </c>
      <c r="LD6" s="1">
        <v>0.20277777777777781</v>
      </c>
      <c r="LE6">
        <v>284</v>
      </c>
      <c r="LF6">
        <v>13</v>
      </c>
      <c r="LG6">
        <v>297</v>
      </c>
      <c r="LH6">
        <v>1311</v>
      </c>
      <c r="LI6">
        <v>8</v>
      </c>
      <c r="LJ6">
        <v>11</v>
      </c>
      <c r="LK6">
        <v>1330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 s="106">
        <v>2400</v>
      </c>
      <c r="LX6" s="175">
        <f t="shared" si="9"/>
        <v>55.416666666666671</v>
      </c>
      <c r="LY6" s="170" t="s">
        <v>2377</v>
      </c>
      <c r="LZ6" s="170" t="s">
        <v>2736</v>
      </c>
      <c r="MA6" s="170" t="s">
        <v>2692</v>
      </c>
      <c r="MC6" s="1">
        <v>0.33946759259259257</v>
      </c>
      <c r="MD6" s="1">
        <v>6.3310185185185178E-2</v>
      </c>
      <c r="ME6" s="1">
        <v>2.225694444444444E-2</v>
      </c>
      <c r="MF6" s="1">
        <v>0.25390046296296298</v>
      </c>
      <c r="MG6">
        <v>232</v>
      </c>
      <c r="MH6">
        <v>25</v>
      </c>
      <c r="MI6">
        <v>257</v>
      </c>
      <c r="MJ6">
        <v>1820</v>
      </c>
      <c r="MK6">
        <v>37</v>
      </c>
      <c r="ML6">
        <v>15</v>
      </c>
      <c r="MM6">
        <v>1872</v>
      </c>
      <c r="MN6">
        <v>0</v>
      </c>
      <c r="MO6">
        <v>0</v>
      </c>
      <c r="MP6">
        <v>0</v>
      </c>
      <c r="MQ6">
        <v>0</v>
      </c>
      <c r="MR6">
        <v>1</v>
      </c>
      <c r="MS6">
        <v>1</v>
      </c>
      <c r="MT6">
        <v>49</v>
      </c>
      <c r="MU6">
        <v>4</v>
      </c>
      <c r="MV6">
        <v>0</v>
      </c>
      <c r="MW6">
        <v>53</v>
      </c>
      <c r="MX6">
        <v>92.45</v>
      </c>
      <c r="MY6" s="106">
        <v>2000</v>
      </c>
      <c r="MZ6" s="175">
        <f t="shared" si="10"/>
        <v>93.600000000000009</v>
      </c>
      <c r="NA6" s="170" t="s">
        <v>2377</v>
      </c>
      <c r="NB6" s="170" t="s">
        <v>2736</v>
      </c>
      <c r="NC6" s="170" t="s">
        <v>2692</v>
      </c>
      <c r="NE6" s="1">
        <v>0.40086805555555555</v>
      </c>
      <c r="NF6" s="1">
        <v>4.4918981481481483E-2</v>
      </c>
      <c r="NG6" s="1">
        <v>0.13857638888888887</v>
      </c>
      <c r="NH6" s="1">
        <v>0.21734953703703705</v>
      </c>
      <c r="NI6">
        <v>224</v>
      </c>
      <c r="NJ6">
        <v>15</v>
      </c>
      <c r="NK6">
        <v>239</v>
      </c>
      <c r="NL6">
        <v>1735</v>
      </c>
      <c r="NM6">
        <v>15</v>
      </c>
      <c r="NN6">
        <v>5</v>
      </c>
      <c r="NO6">
        <v>1755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 s="106">
        <v>1800</v>
      </c>
      <c r="OB6" s="175">
        <f t="shared" si="11"/>
        <v>97.5</v>
      </c>
      <c r="OC6" s="170" t="s">
        <v>2377</v>
      </c>
      <c r="OD6" s="170" t="s">
        <v>2736</v>
      </c>
      <c r="OE6" s="170" t="s">
        <v>2692</v>
      </c>
      <c r="OG6" s="1">
        <v>0.35924768518518518</v>
      </c>
      <c r="OH6" s="1">
        <v>3.9606481481481479E-2</v>
      </c>
      <c r="OI6" s="1">
        <v>7.4756944444444445E-2</v>
      </c>
      <c r="OJ6" s="1">
        <v>0.24488425925925927</v>
      </c>
      <c r="OK6">
        <v>217</v>
      </c>
      <c r="OL6">
        <v>18</v>
      </c>
      <c r="OM6">
        <v>235</v>
      </c>
      <c r="ON6">
        <v>1048</v>
      </c>
      <c r="OO6">
        <v>26</v>
      </c>
      <c r="OP6">
        <v>12</v>
      </c>
      <c r="OQ6">
        <v>1086</v>
      </c>
      <c r="OR6">
        <v>0</v>
      </c>
      <c r="OS6">
        <v>0</v>
      </c>
      <c r="OT6">
        <v>0</v>
      </c>
      <c r="OU6">
        <v>1</v>
      </c>
      <c r="OV6">
        <v>0</v>
      </c>
      <c r="OW6">
        <v>1</v>
      </c>
      <c r="OX6">
        <v>56</v>
      </c>
      <c r="OY6">
        <v>0</v>
      </c>
      <c r="OZ6">
        <v>0</v>
      </c>
      <c r="PA6">
        <v>56</v>
      </c>
      <c r="PB6">
        <v>100</v>
      </c>
      <c r="PC6" s="106">
        <v>823</v>
      </c>
      <c r="PD6" s="175">
        <f t="shared" si="12"/>
        <v>131.95625759416768</v>
      </c>
      <c r="PE6" s="170" t="s">
        <v>2377</v>
      </c>
      <c r="PF6" s="170" t="s">
        <v>2736</v>
      </c>
      <c r="PG6" s="170" t="s">
        <v>2692</v>
      </c>
      <c r="PI6" s="1">
        <v>0</v>
      </c>
      <c r="PJ6" s="1">
        <v>0</v>
      </c>
      <c r="PK6" s="1">
        <v>0</v>
      </c>
      <c r="PL6" s="1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 s="106"/>
      <c r="QF6" s="175"/>
      <c r="QG6" s="170" t="s">
        <v>2377</v>
      </c>
      <c r="QH6" s="170" t="s">
        <v>2736</v>
      </c>
      <c r="QI6" s="170" t="s">
        <v>2692</v>
      </c>
      <c r="QK6" s="1">
        <v>0</v>
      </c>
      <c r="QL6" s="1">
        <v>0</v>
      </c>
      <c r="QM6" s="1">
        <v>0</v>
      </c>
      <c r="QN6" s="1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1</v>
      </c>
      <c r="QZ6">
        <v>0</v>
      </c>
      <c r="RA6">
        <v>1</v>
      </c>
      <c r="RB6">
        <v>45</v>
      </c>
      <c r="RC6">
        <v>0</v>
      </c>
      <c r="RD6">
        <v>0</v>
      </c>
      <c r="RE6">
        <v>45</v>
      </c>
      <c r="RF6">
        <v>100</v>
      </c>
      <c r="RG6" s="106"/>
      <c r="RH6" s="175"/>
      <c r="RI6" s="170" t="s">
        <v>2377</v>
      </c>
      <c r="RJ6" s="170" t="s">
        <v>2736</v>
      </c>
      <c r="RK6" s="170" t="s">
        <v>2692</v>
      </c>
      <c r="RM6" s="1"/>
      <c r="RN6" s="1">
        <f t="shared" si="18"/>
        <v>0.14783564814814815</v>
      </c>
      <c r="RO6" s="1"/>
      <c r="RP6" s="1"/>
      <c r="SH6">
        <v>100</v>
      </c>
      <c r="SI6" s="106"/>
      <c r="SJ6" s="175"/>
      <c r="SK6" s="170" t="s">
        <v>2377</v>
      </c>
      <c r="SL6" s="170" t="s">
        <v>2736</v>
      </c>
      <c r="SM6" s="170" t="s">
        <v>2692</v>
      </c>
      <c r="SO6" s="1">
        <v>0.27600694444444446</v>
      </c>
      <c r="SP6" s="1">
        <v>6.5150462962962966E-2</v>
      </c>
      <c r="SQ6" s="1">
        <v>3.3321759259259259E-2</v>
      </c>
      <c r="SR6" s="1">
        <v>0.17752314814814815</v>
      </c>
      <c r="SS6">
        <v>21</v>
      </c>
      <c r="ST6">
        <v>25</v>
      </c>
      <c r="SU6">
        <v>46</v>
      </c>
      <c r="SV6">
        <v>557</v>
      </c>
      <c r="SW6">
        <v>154</v>
      </c>
      <c r="SX6">
        <v>38</v>
      </c>
      <c r="SY6">
        <v>749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 s="106">
        <v>3200</v>
      </c>
      <c r="TL6" s="175">
        <f t="shared" si="13"/>
        <v>23.40625</v>
      </c>
      <c r="TM6" s="170" t="s">
        <v>2377</v>
      </c>
      <c r="TN6" s="277" t="s">
        <v>2729</v>
      </c>
      <c r="TO6" s="170" t="s">
        <v>2692</v>
      </c>
      <c r="TP6" s="1">
        <v>0.50549768518518523</v>
      </c>
      <c r="TQ6" s="1">
        <v>0.16109953703703703</v>
      </c>
      <c r="TR6" s="1">
        <v>4.1516203703703701E-2</v>
      </c>
      <c r="TS6" s="1">
        <v>0.34438657407407408</v>
      </c>
      <c r="TT6">
        <v>49</v>
      </c>
      <c r="TU6">
        <v>63</v>
      </c>
      <c r="TV6">
        <v>112</v>
      </c>
      <c r="TW6">
        <v>1747</v>
      </c>
      <c r="TX6">
        <v>322</v>
      </c>
      <c r="TY6">
        <v>83</v>
      </c>
      <c r="TZ6">
        <v>2152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 s="106">
        <v>3200</v>
      </c>
      <c r="UM6" s="175">
        <f t="shared" ref="UM6:UM9" si="22">TZ6/UL6*100</f>
        <v>67.25</v>
      </c>
    </row>
    <row r="7" spans="1:559">
      <c r="A7" s="170" t="s">
        <v>2238</v>
      </c>
      <c r="B7" s="170" t="s">
        <v>2736</v>
      </c>
      <c r="C7" s="170" t="s">
        <v>2692</v>
      </c>
      <c r="E7" s="1">
        <v>0.28185185185185185</v>
      </c>
      <c r="F7" s="1">
        <v>0.12748842592592594</v>
      </c>
      <c r="G7" s="1">
        <v>0.12748842592592594</v>
      </c>
      <c r="H7" s="1">
        <v>9.8726851851851857E-2</v>
      </c>
      <c r="I7">
        <v>86</v>
      </c>
      <c r="J7">
        <v>74</v>
      </c>
      <c r="K7">
        <v>160</v>
      </c>
      <c r="L7">
        <v>2311</v>
      </c>
      <c r="M7">
        <v>141</v>
      </c>
      <c r="N7">
        <v>27</v>
      </c>
      <c r="O7">
        <v>2479</v>
      </c>
      <c r="P7">
        <v>0</v>
      </c>
      <c r="Q7">
        <v>0</v>
      </c>
      <c r="R7">
        <v>0</v>
      </c>
      <c r="S7">
        <v>3</v>
      </c>
      <c r="T7">
        <v>0</v>
      </c>
      <c r="U7">
        <v>3</v>
      </c>
      <c r="V7">
        <v>145</v>
      </c>
      <c r="W7">
        <v>0</v>
      </c>
      <c r="X7">
        <v>0</v>
      </c>
      <c r="Y7">
        <v>145</v>
      </c>
      <c r="Z7">
        <v>100</v>
      </c>
      <c r="AA7" s="106">
        <v>2400</v>
      </c>
      <c r="AB7" s="175">
        <f t="shared" si="0"/>
        <v>103.29166666666667</v>
      </c>
      <c r="AC7" s="170" t="s">
        <v>2238</v>
      </c>
      <c r="AD7" s="170" t="s">
        <v>2736</v>
      </c>
      <c r="AE7" s="170" t="s">
        <v>2692</v>
      </c>
      <c r="AG7" s="1">
        <v>0.31158564814814815</v>
      </c>
      <c r="AH7" s="1">
        <v>0.12293981481481481</v>
      </c>
      <c r="AI7" s="1">
        <v>0.12293981481481481</v>
      </c>
      <c r="AJ7" s="1">
        <v>0.17502314814814815</v>
      </c>
      <c r="AK7">
        <v>196</v>
      </c>
      <c r="AL7">
        <v>88</v>
      </c>
      <c r="AM7">
        <v>284</v>
      </c>
      <c r="AN7">
        <v>2320</v>
      </c>
      <c r="AO7">
        <v>156</v>
      </c>
      <c r="AP7">
        <v>34</v>
      </c>
      <c r="AQ7">
        <v>2510</v>
      </c>
      <c r="AR7">
        <v>0</v>
      </c>
      <c r="AS7">
        <v>0</v>
      </c>
      <c r="AT7">
        <v>0</v>
      </c>
      <c r="AU7">
        <v>4</v>
      </c>
      <c r="AV7">
        <v>0</v>
      </c>
      <c r="AW7">
        <v>4</v>
      </c>
      <c r="AX7">
        <v>219</v>
      </c>
      <c r="AY7">
        <v>0</v>
      </c>
      <c r="AZ7">
        <v>0</v>
      </c>
      <c r="BA7">
        <v>219</v>
      </c>
      <c r="BB7">
        <v>100</v>
      </c>
      <c r="BC7" s="106">
        <v>2400</v>
      </c>
      <c r="BD7" s="175">
        <f t="shared" si="1"/>
        <v>104.58333333333334</v>
      </c>
      <c r="BE7" s="170" t="s">
        <v>2238</v>
      </c>
      <c r="BF7" s="170" t="s">
        <v>2736</v>
      </c>
      <c r="BG7" s="170" t="s">
        <v>2692</v>
      </c>
      <c r="BI7" s="1">
        <v>0.4899189814814815</v>
      </c>
      <c r="BJ7" s="1">
        <v>0.15268518518518517</v>
      </c>
      <c r="BK7" s="1">
        <v>0.15268518518518517</v>
      </c>
      <c r="BL7" s="1">
        <v>0.24216435185185184</v>
      </c>
      <c r="BM7">
        <v>124</v>
      </c>
      <c r="BN7">
        <v>118</v>
      </c>
      <c r="BO7">
        <v>242</v>
      </c>
      <c r="BP7">
        <v>2269</v>
      </c>
      <c r="BQ7">
        <v>287</v>
      </c>
      <c r="BR7">
        <v>48</v>
      </c>
      <c r="BS7">
        <v>2604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 s="106">
        <v>2400</v>
      </c>
      <c r="CF7" s="175">
        <f t="shared" si="2"/>
        <v>108.5</v>
      </c>
      <c r="CG7" s="170" t="s">
        <v>2238</v>
      </c>
      <c r="CH7" s="170" t="s">
        <v>2736</v>
      </c>
      <c r="CI7" s="170" t="s">
        <v>2692</v>
      </c>
      <c r="CK7" s="1">
        <v>0.14318287037037036</v>
      </c>
      <c r="CL7" s="1">
        <v>8.4525462962962969E-2</v>
      </c>
      <c r="CM7" s="1">
        <v>8.4525462962962969E-2</v>
      </c>
      <c r="CN7" s="1">
        <v>3.7673611111111109E-2</v>
      </c>
      <c r="CO7">
        <v>136</v>
      </c>
      <c r="CP7">
        <v>72</v>
      </c>
      <c r="CQ7">
        <v>208</v>
      </c>
      <c r="CR7">
        <v>1403</v>
      </c>
      <c r="CS7">
        <v>121</v>
      </c>
      <c r="CT7">
        <v>26</v>
      </c>
      <c r="CU7">
        <v>1550</v>
      </c>
      <c r="CV7">
        <v>0</v>
      </c>
      <c r="CW7">
        <v>0</v>
      </c>
      <c r="CX7">
        <v>0</v>
      </c>
      <c r="CY7">
        <v>2</v>
      </c>
      <c r="CZ7">
        <v>0</v>
      </c>
      <c r="DA7">
        <v>2</v>
      </c>
      <c r="DB7">
        <v>91</v>
      </c>
      <c r="DC7">
        <v>0</v>
      </c>
      <c r="DD7">
        <v>0</v>
      </c>
      <c r="DE7">
        <v>91</v>
      </c>
      <c r="DF7">
        <v>100</v>
      </c>
      <c r="DG7" s="106">
        <v>1200</v>
      </c>
      <c r="DH7" s="175">
        <f t="shared" ref="DH7" si="23">CU7/DG7*100</f>
        <v>129.16666666666669</v>
      </c>
      <c r="DI7" s="170" t="s">
        <v>2238</v>
      </c>
      <c r="DJ7" s="170" t="s">
        <v>2736</v>
      </c>
      <c r="DK7" s="170" t="s">
        <v>2692</v>
      </c>
      <c r="DM7" s="1">
        <v>0.47555555555555556</v>
      </c>
      <c r="DN7" s="1">
        <v>0.16826388888888888</v>
      </c>
      <c r="DO7" s="1">
        <v>0.16826388888888888</v>
      </c>
      <c r="DP7" s="1">
        <v>0.19224537037037037</v>
      </c>
      <c r="DQ7">
        <v>310</v>
      </c>
      <c r="DR7">
        <v>131</v>
      </c>
      <c r="DS7">
        <v>441</v>
      </c>
      <c r="DT7">
        <v>2274</v>
      </c>
      <c r="DU7">
        <v>180</v>
      </c>
      <c r="DV7">
        <v>61</v>
      </c>
      <c r="DW7">
        <v>2515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 s="106">
        <v>2400</v>
      </c>
      <c r="EJ7" s="175">
        <f t="shared" si="16"/>
        <v>104.79166666666666</v>
      </c>
      <c r="EK7" s="170" t="s">
        <v>2238</v>
      </c>
      <c r="EL7" s="170" t="s">
        <v>2736</v>
      </c>
      <c r="EM7" s="170" t="s">
        <v>2692</v>
      </c>
      <c r="EO7" s="1">
        <v>0.38421296296296298</v>
      </c>
      <c r="EP7" s="1">
        <v>0.13449074074074074</v>
      </c>
      <c r="EQ7" s="1">
        <v>0.13449074074074074</v>
      </c>
      <c r="ER7" s="1">
        <v>0.15003472222222222</v>
      </c>
      <c r="ES7">
        <v>262</v>
      </c>
      <c r="ET7">
        <v>95</v>
      </c>
      <c r="EU7">
        <v>357</v>
      </c>
      <c r="EV7">
        <v>1833</v>
      </c>
      <c r="EW7">
        <v>124</v>
      </c>
      <c r="EX7">
        <v>33</v>
      </c>
      <c r="EY7">
        <v>1990</v>
      </c>
      <c r="EZ7">
        <v>0</v>
      </c>
      <c r="FA7">
        <v>0</v>
      </c>
      <c r="FB7">
        <v>0</v>
      </c>
      <c r="FC7">
        <v>1</v>
      </c>
      <c r="FD7">
        <v>0</v>
      </c>
      <c r="FE7">
        <v>1</v>
      </c>
      <c r="FF7">
        <v>83</v>
      </c>
      <c r="FG7">
        <v>0</v>
      </c>
      <c r="FH7">
        <v>0</v>
      </c>
      <c r="FI7">
        <v>83</v>
      </c>
      <c r="FJ7">
        <v>100</v>
      </c>
      <c r="FK7" s="106">
        <v>2400</v>
      </c>
      <c r="FL7" s="175">
        <f t="shared" si="17"/>
        <v>82.916666666666671</v>
      </c>
      <c r="FM7" s="170" t="s">
        <v>2238</v>
      </c>
      <c r="FN7" s="170" t="s">
        <v>2736</v>
      </c>
      <c r="FO7" s="170" t="s">
        <v>2692</v>
      </c>
      <c r="FQ7" s="1">
        <v>0.28453703703703703</v>
      </c>
      <c r="FR7" s="1">
        <v>0.13449074074074074</v>
      </c>
      <c r="FS7" s="1">
        <v>9.9664351851851851E-2</v>
      </c>
      <c r="FT7" s="1">
        <v>0.15003472222222222</v>
      </c>
      <c r="FU7">
        <v>262</v>
      </c>
      <c r="FV7">
        <v>95</v>
      </c>
      <c r="FW7">
        <v>357</v>
      </c>
      <c r="FX7">
        <v>1833</v>
      </c>
      <c r="FY7">
        <v>124</v>
      </c>
      <c r="FZ7">
        <v>33</v>
      </c>
      <c r="GA7">
        <v>1990</v>
      </c>
      <c r="GB7">
        <v>0</v>
      </c>
      <c r="GC7">
        <v>0</v>
      </c>
      <c r="GD7">
        <v>0</v>
      </c>
      <c r="GE7">
        <v>1</v>
      </c>
      <c r="GF7">
        <v>0</v>
      </c>
      <c r="GG7">
        <v>1</v>
      </c>
      <c r="GH7">
        <v>83</v>
      </c>
      <c r="GI7">
        <v>0</v>
      </c>
      <c r="GJ7">
        <v>0</v>
      </c>
      <c r="GK7">
        <v>83</v>
      </c>
      <c r="GL7">
        <v>100</v>
      </c>
      <c r="GM7" s="106">
        <v>2400</v>
      </c>
      <c r="GN7" s="175">
        <f t="shared" si="4"/>
        <v>82.916666666666671</v>
      </c>
      <c r="GO7" s="170" t="s">
        <v>2238</v>
      </c>
      <c r="GP7" s="170" t="s">
        <v>2736</v>
      </c>
      <c r="GQ7" s="170" t="s">
        <v>2692</v>
      </c>
      <c r="GS7" s="1">
        <v>0</v>
      </c>
      <c r="GT7" s="1">
        <v>0</v>
      </c>
      <c r="GU7" s="1">
        <v>0</v>
      </c>
      <c r="GV7" s="1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</v>
      </c>
      <c r="HH7">
        <v>0</v>
      </c>
      <c r="HI7">
        <v>2</v>
      </c>
      <c r="HJ7">
        <v>107</v>
      </c>
      <c r="HK7">
        <v>0</v>
      </c>
      <c r="HL7">
        <v>0</v>
      </c>
      <c r="HM7">
        <v>107</v>
      </c>
      <c r="HN7">
        <v>100</v>
      </c>
      <c r="HO7" s="106"/>
      <c r="HP7" s="175"/>
      <c r="HQ7" s="170" t="s">
        <v>2238</v>
      </c>
      <c r="HR7" s="170" t="s">
        <v>2736</v>
      </c>
      <c r="HS7" s="170" t="s">
        <v>2692</v>
      </c>
      <c r="HU7" s="1">
        <v>0.46671296296296294</v>
      </c>
      <c r="HV7" s="1">
        <v>0.13821759259259259</v>
      </c>
      <c r="HW7" s="1">
        <v>8.3854166666666674E-2</v>
      </c>
      <c r="HX7" s="1">
        <v>0.24462962962962964</v>
      </c>
      <c r="HY7">
        <v>226</v>
      </c>
      <c r="HZ7">
        <v>103</v>
      </c>
      <c r="IA7">
        <v>329</v>
      </c>
      <c r="IB7">
        <v>2456</v>
      </c>
      <c r="IC7">
        <v>159</v>
      </c>
      <c r="ID7">
        <v>34</v>
      </c>
      <c r="IE7">
        <v>2649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 s="106">
        <v>2400</v>
      </c>
      <c r="IR7" s="175">
        <f t="shared" ref="IR7" si="24">IE7/IQ7*100</f>
        <v>110.375</v>
      </c>
      <c r="IS7" s="170" t="s">
        <v>2238</v>
      </c>
      <c r="IT7" s="170" t="s">
        <v>2736</v>
      </c>
      <c r="IU7" s="170" t="s">
        <v>2692</v>
      </c>
      <c r="IW7" s="1">
        <v>0.29063657407407406</v>
      </c>
      <c r="IX7" s="1">
        <v>0.14879629629629629</v>
      </c>
      <c r="IY7" s="1">
        <v>4.4074074074074071E-2</v>
      </c>
      <c r="IZ7" s="1">
        <v>9.7754629629629622E-2</v>
      </c>
      <c r="JA7">
        <v>233</v>
      </c>
      <c r="JB7">
        <v>114</v>
      </c>
      <c r="JC7">
        <v>347</v>
      </c>
      <c r="JD7">
        <v>2492</v>
      </c>
      <c r="JE7">
        <v>152</v>
      </c>
      <c r="JF7">
        <v>54</v>
      </c>
      <c r="JG7">
        <v>2698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 s="106">
        <v>2400</v>
      </c>
      <c r="JT7" s="175">
        <f t="shared" si="7"/>
        <v>112.41666666666667</v>
      </c>
      <c r="JU7" s="170" t="s">
        <v>2238</v>
      </c>
      <c r="JV7" s="170" t="s">
        <v>2736</v>
      </c>
      <c r="JW7" s="170" t="s">
        <v>2692</v>
      </c>
      <c r="JY7" s="1">
        <v>0.35707175925925921</v>
      </c>
      <c r="JZ7" s="1">
        <v>0.14047453703703702</v>
      </c>
      <c r="KA7" s="1">
        <v>6.173611111111111E-2</v>
      </c>
      <c r="KB7" s="1">
        <v>0.15486111111111112</v>
      </c>
      <c r="KC7">
        <v>332</v>
      </c>
      <c r="KD7">
        <v>114</v>
      </c>
      <c r="KE7">
        <v>446</v>
      </c>
      <c r="KF7">
        <v>1986</v>
      </c>
      <c r="KG7">
        <v>137</v>
      </c>
      <c r="KH7">
        <v>29</v>
      </c>
      <c r="KI7">
        <v>2152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106">
        <v>2400</v>
      </c>
      <c r="KV7" s="175">
        <f t="shared" si="8"/>
        <v>89.666666666666657</v>
      </c>
      <c r="KW7" s="170" t="s">
        <v>2238</v>
      </c>
      <c r="KX7" s="170" t="s">
        <v>2736</v>
      </c>
      <c r="KY7" s="170" t="s">
        <v>2692</v>
      </c>
      <c r="LA7" s="1">
        <v>0.29533564814814817</v>
      </c>
      <c r="LB7" s="1">
        <v>0.14047453703703702</v>
      </c>
      <c r="LC7" s="1">
        <v>6.173611111111111E-2</v>
      </c>
      <c r="LD7" s="1">
        <v>0.15486111111111112</v>
      </c>
      <c r="LE7">
        <v>332</v>
      </c>
      <c r="LF7">
        <v>114</v>
      </c>
      <c r="LG7">
        <v>446</v>
      </c>
      <c r="LH7">
        <v>1986</v>
      </c>
      <c r="LI7">
        <v>137</v>
      </c>
      <c r="LJ7">
        <v>29</v>
      </c>
      <c r="LK7">
        <v>2152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 s="106">
        <v>2400</v>
      </c>
      <c r="LX7" s="175"/>
      <c r="LY7" s="170" t="s">
        <v>2238</v>
      </c>
      <c r="LZ7" s="170" t="s">
        <v>2737</v>
      </c>
      <c r="MA7" s="170" t="s">
        <v>2692</v>
      </c>
      <c r="MC7" s="1">
        <v>0.32843749999999999</v>
      </c>
      <c r="MD7" s="1">
        <v>0.10041666666666667</v>
      </c>
      <c r="ME7" s="1">
        <v>2.9768518518518517E-2</v>
      </c>
      <c r="MF7" s="1">
        <v>0.19824074074074075</v>
      </c>
      <c r="MG7">
        <v>386</v>
      </c>
      <c r="MH7">
        <v>38</v>
      </c>
      <c r="MI7">
        <v>424</v>
      </c>
      <c r="MJ7">
        <v>883</v>
      </c>
      <c r="MK7">
        <v>54</v>
      </c>
      <c r="ML7">
        <v>17</v>
      </c>
      <c r="MM7">
        <v>954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 s="106">
        <v>823</v>
      </c>
      <c r="MZ7" s="175">
        <f t="shared" si="10"/>
        <v>115.91737545565006</v>
      </c>
      <c r="NA7" s="170" t="s">
        <v>2238</v>
      </c>
      <c r="NB7" s="170" t="s">
        <v>2736</v>
      </c>
      <c r="NC7" s="170" t="s">
        <v>2692</v>
      </c>
      <c r="NE7" s="1">
        <v>0.34660879629629626</v>
      </c>
      <c r="NF7" s="1">
        <v>0.12090277777777779</v>
      </c>
      <c r="NG7" s="1">
        <v>0.13887731481481483</v>
      </c>
      <c r="NH7" s="1">
        <v>8.6817129629629633E-2</v>
      </c>
      <c r="NI7">
        <v>213</v>
      </c>
      <c r="NJ7">
        <v>95</v>
      </c>
      <c r="NK7">
        <v>308</v>
      </c>
      <c r="NL7">
        <v>1778</v>
      </c>
      <c r="NM7">
        <v>152</v>
      </c>
      <c r="NN7">
        <v>32</v>
      </c>
      <c r="NO7">
        <v>1962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 s="106">
        <v>1800</v>
      </c>
      <c r="OB7" s="175">
        <f t="shared" si="11"/>
        <v>109.00000000000001</v>
      </c>
      <c r="OC7" s="170" t="s">
        <v>2238</v>
      </c>
      <c r="OD7" s="170" t="s">
        <v>2736</v>
      </c>
      <c r="OE7" s="170" t="s">
        <v>2692</v>
      </c>
      <c r="OG7" s="1">
        <v>0.23575231481481482</v>
      </c>
      <c r="OH7" s="1">
        <v>8.1770833333333334E-2</v>
      </c>
      <c r="OI7" s="1">
        <v>6.9988425925925926E-2</v>
      </c>
      <c r="OJ7" s="1">
        <v>8.398148148148149E-2</v>
      </c>
      <c r="OK7">
        <v>188</v>
      </c>
      <c r="OL7">
        <v>44</v>
      </c>
      <c r="OM7">
        <v>232</v>
      </c>
      <c r="ON7">
        <v>848</v>
      </c>
      <c r="OO7">
        <v>74</v>
      </c>
      <c r="OP7">
        <v>18</v>
      </c>
      <c r="OQ7">
        <v>940</v>
      </c>
      <c r="OR7">
        <v>0</v>
      </c>
      <c r="OS7">
        <v>0</v>
      </c>
      <c r="OT7">
        <v>0</v>
      </c>
      <c r="OU7">
        <v>0</v>
      </c>
      <c r="OV7">
        <v>1</v>
      </c>
      <c r="OW7">
        <v>1</v>
      </c>
      <c r="OX7">
        <v>96</v>
      </c>
      <c r="OY7">
        <v>0</v>
      </c>
      <c r="OZ7">
        <v>3</v>
      </c>
      <c r="PA7">
        <v>99</v>
      </c>
      <c r="PB7">
        <v>96.97</v>
      </c>
      <c r="PC7" s="106">
        <v>823</v>
      </c>
      <c r="PD7" s="175">
        <f t="shared" si="12"/>
        <v>114.21628189550425</v>
      </c>
      <c r="PE7" s="170" t="s">
        <v>2238</v>
      </c>
      <c r="PF7" s="170" t="s">
        <v>2736</v>
      </c>
      <c r="PG7" s="170" t="s">
        <v>2692</v>
      </c>
      <c r="PI7" s="1">
        <v>7.3391203703703708E-2</v>
      </c>
      <c r="PJ7" s="1">
        <v>2.5624999999999998E-2</v>
      </c>
      <c r="PK7" s="1">
        <v>1.4814814814814814E-2</v>
      </c>
      <c r="PL7" s="1">
        <v>3.2939814814814811E-2</v>
      </c>
      <c r="PM7">
        <v>52</v>
      </c>
      <c r="PN7">
        <v>21</v>
      </c>
      <c r="PO7">
        <v>73</v>
      </c>
      <c r="PP7">
        <v>156</v>
      </c>
      <c r="PQ7">
        <v>27</v>
      </c>
      <c r="PR7">
        <v>6</v>
      </c>
      <c r="PS7">
        <v>189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 s="106">
        <v>200</v>
      </c>
      <c r="QF7" s="175">
        <f t="shared" si="19"/>
        <v>94.5</v>
      </c>
      <c r="QG7" s="170" t="s">
        <v>2238</v>
      </c>
      <c r="QH7" s="170" t="s">
        <v>2736</v>
      </c>
      <c r="QI7" s="170" t="s">
        <v>2692</v>
      </c>
      <c r="QK7" s="1">
        <v>0</v>
      </c>
      <c r="QL7" s="1">
        <v>0</v>
      </c>
      <c r="QM7" s="1">
        <v>0</v>
      </c>
      <c r="QN7" s="1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1</v>
      </c>
      <c r="QZ7">
        <v>0</v>
      </c>
      <c r="RA7">
        <v>1</v>
      </c>
      <c r="RB7">
        <v>65</v>
      </c>
      <c r="RC7">
        <v>0</v>
      </c>
      <c r="RD7">
        <v>0</v>
      </c>
      <c r="RE7">
        <v>65</v>
      </c>
      <c r="RF7">
        <v>100</v>
      </c>
      <c r="RG7" s="106">
        <v>200</v>
      </c>
      <c r="RH7" s="175">
        <f t="shared" ref="RH7:RH10" si="25">QU7/RG7*100</f>
        <v>0</v>
      </c>
      <c r="RI7" s="170" t="s">
        <v>2238</v>
      </c>
      <c r="RJ7" s="170" t="s">
        <v>2736</v>
      </c>
      <c r="RK7" s="170" t="s">
        <v>2692</v>
      </c>
      <c r="RM7" s="1"/>
      <c r="RN7" s="1">
        <f t="shared" si="18"/>
        <v>0.32871527777777781</v>
      </c>
      <c r="RO7" s="1"/>
      <c r="RP7" s="1"/>
      <c r="SH7">
        <v>100</v>
      </c>
      <c r="SI7" s="106">
        <v>200</v>
      </c>
      <c r="SJ7" s="175">
        <f t="shared" ref="SJ7:SJ10" si="26">RW7/SI7*100</f>
        <v>0</v>
      </c>
      <c r="SK7" s="170" t="s">
        <v>2238</v>
      </c>
      <c r="SL7" s="170" t="s">
        <v>2736</v>
      </c>
      <c r="SM7" s="170" t="s">
        <v>2692</v>
      </c>
      <c r="SO7" s="1">
        <v>0.3142476851851852</v>
      </c>
      <c r="SP7" s="1">
        <v>8.4386574074074072E-2</v>
      </c>
      <c r="SQ7" s="1">
        <v>3.9571759259259258E-2</v>
      </c>
      <c r="SR7" s="1">
        <v>0.19027777777777777</v>
      </c>
      <c r="SS7">
        <v>8</v>
      </c>
      <c r="ST7">
        <v>39</v>
      </c>
      <c r="SU7">
        <v>47</v>
      </c>
      <c r="SV7">
        <v>585</v>
      </c>
      <c r="SW7">
        <v>88</v>
      </c>
      <c r="SX7">
        <v>32</v>
      </c>
      <c r="SY7">
        <v>705</v>
      </c>
      <c r="SZ7">
        <v>0</v>
      </c>
      <c r="TA7">
        <v>0</v>
      </c>
      <c r="TB7">
        <v>0</v>
      </c>
      <c r="TC7">
        <v>0</v>
      </c>
      <c r="TD7">
        <v>1</v>
      </c>
      <c r="TE7">
        <v>1</v>
      </c>
      <c r="TF7">
        <v>28</v>
      </c>
      <c r="TG7">
        <v>2</v>
      </c>
      <c r="TH7">
        <v>0</v>
      </c>
      <c r="TI7">
        <v>30</v>
      </c>
      <c r="TJ7">
        <v>93.33</v>
      </c>
      <c r="TK7" s="106">
        <v>1200</v>
      </c>
      <c r="TL7" s="175">
        <f t="shared" si="13"/>
        <v>58.75</v>
      </c>
      <c r="TM7" s="170" t="s">
        <v>2238</v>
      </c>
      <c r="TN7" s="277" t="s">
        <v>2729</v>
      </c>
      <c r="TO7" s="170" t="s">
        <v>2692</v>
      </c>
      <c r="TP7" s="1">
        <v>0.49560185185185185</v>
      </c>
      <c r="TQ7" s="1">
        <v>0.1499537037037037</v>
      </c>
      <c r="TR7" s="1">
        <v>7.0231481481481492E-2</v>
      </c>
      <c r="TS7" s="1">
        <v>0.34563657407407405</v>
      </c>
      <c r="TT7">
        <v>27</v>
      </c>
      <c r="TU7">
        <v>78</v>
      </c>
      <c r="TV7">
        <v>105</v>
      </c>
      <c r="TW7">
        <v>1534</v>
      </c>
      <c r="TX7">
        <v>163</v>
      </c>
      <c r="TY7">
        <v>59</v>
      </c>
      <c r="TZ7">
        <v>1756</v>
      </c>
      <c r="UA7">
        <v>0</v>
      </c>
      <c r="UB7">
        <v>0</v>
      </c>
      <c r="UC7">
        <v>0</v>
      </c>
      <c r="UD7">
        <v>0</v>
      </c>
      <c r="UE7">
        <v>1</v>
      </c>
      <c r="UF7">
        <v>1</v>
      </c>
      <c r="UG7">
        <v>28</v>
      </c>
      <c r="UH7">
        <v>2</v>
      </c>
      <c r="UI7">
        <v>0</v>
      </c>
      <c r="UJ7">
        <v>30</v>
      </c>
      <c r="UK7">
        <v>93.33</v>
      </c>
      <c r="UL7" s="106">
        <v>1200</v>
      </c>
      <c r="UM7" s="175">
        <f t="shared" si="22"/>
        <v>146.33333333333334</v>
      </c>
    </row>
    <row r="8" spans="1:559">
      <c r="A8" s="170" t="s">
        <v>2379</v>
      </c>
      <c r="B8" s="170" t="s">
        <v>2737</v>
      </c>
      <c r="C8" s="170" t="s">
        <v>2692</v>
      </c>
      <c r="E8" s="1">
        <v>0</v>
      </c>
      <c r="F8" s="1">
        <v>0</v>
      </c>
      <c r="G8" s="1">
        <v>0</v>
      </c>
      <c r="H8" s="1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3</v>
      </c>
      <c r="T8">
        <v>0</v>
      </c>
      <c r="U8">
        <v>3</v>
      </c>
      <c r="V8">
        <v>114</v>
      </c>
      <c r="W8">
        <v>0</v>
      </c>
      <c r="X8">
        <v>0</v>
      </c>
      <c r="Y8">
        <v>114</v>
      </c>
      <c r="Z8">
        <v>100</v>
      </c>
      <c r="AA8" s="106"/>
      <c r="AB8" s="175"/>
      <c r="AC8" s="170" t="s">
        <v>2379</v>
      </c>
      <c r="AD8" s="170" t="s">
        <v>2737</v>
      </c>
      <c r="AE8" s="170" t="s">
        <v>2692</v>
      </c>
      <c r="AG8" s="1">
        <v>0.30859953703703702</v>
      </c>
      <c r="AH8" s="1">
        <v>0.2508333333333333</v>
      </c>
      <c r="AI8" s="1">
        <v>0.2508333333333333</v>
      </c>
      <c r="AJ8" s="1">
        <v>1.9259259259259261E-2</v>
      </c>
      <c r="AK8">
        <v>659</v>
      </c>
      <c r="AL8">
        <v>40</v>
      </c>
      <c r="AM8">
        <v>699</v>
      </c>
      <c r="AN8">
        <v>1007</v>
      </c>
      <c r="AO8">
        <v>38</v>
      </c>
      <c r="AP8">
        <v>19</v>
      </c>
      <c r="AQ8">
        <v>1064</v>
      </c>
      <c r="AR8">
        <v>0</v>
      </c>
      <c r="AS8">
        <v>0</v>
      </c>
      <c r="AT8">
        <v>0</v>
      </c>
      <c r="AU8">
        <v>21</v>
      </c>
      <c r="AV8">
        <v>0</v>
      </c>
      <c r="AW8">
        <v>21</v>
      </c>
      <c r="AX8">
        <v>210</v>
      </c>
      <c r="AY8">
        <v>0</v>
      </c>
      <c r="AZ8">
        <v>0</v>
      </c>
      <c r="BA8">
        <v>210</v>
      </c>
      <c r="BB8">
        <v>100</v>
      </c>
      <c r="BC8" s="106">
        <v>823</v>
      </c>
      <c r="BD8" s="175">
        <f t="shared" si="1"/>
        <v>129.28311057108141</v>
      </c>
      <c r="BE8" s="170" t="s">
        <v>2379</v>
      </c>
      <c r="BF8" s="170" t="s">
        <v>2737</v>
      </c>
      <c r="BG8" s="170" t="s">
        <v>2692</v>
      </c>
      <c r="BI8" s="1">
        <v>0.33315972222222223</v>
      </c>
      <c r="BJ8" s="1">
        <v>0.2562962962962963</v>
      </c>
      <c r="BK8" s="1">
        <v>0.2562962962962963</v>
      </c>
      <c r="BL8" s="1">
        <v>2.5775462962962962E-2</v>
      </c>
      <c r="BM8">
        <v>506</v>
      </c>
      <c r="BN8">
        <v>31</v>
      </c>
      <c r="BO8">
        <v>537</v>
      </c>
      <c r="BP8">
        <v>1104</v>
      </c>
      <c r="BQ8">
        <v>34</v>
      </c>
      <c r="BR8">
        <v>7</v>
      </c>
      <c r="BS8">
        <v>1145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 s="106">
        <v>823</v>
      </c>
      <c r="CF8" s="175">
        <f>BS8/CE8*100</f>
        <v>139.1251518833536</v>
      </c>
      <c r="CG8" s="170" t="s">
        <v>2379</v>
      </c>
      <c r="CH8" s="170" t="s">
        <v>2737</v>
      </c>
      <c r="CI8" s="170" t="s">
        <v>2692</v>
      </c>
      <c r="CK8" s="1">
        <v>0</v>
      </c>
      <c r="CL8" s="1">
        <v>0</v>
      </c>
      <c r="CM8" s="1">
        <v>0</v>
      </c>
      <c r="CN8" s="1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 s="106"/>
      <c r="DH8" s="175"/>
      <c r="DI8" s="170" t="s">
        <v>2379</v>
      </c>
      <c r="DJ8" s="170" t="s">
        <v>2737</v>
      </c>
      <c r="DK8" s="170" t="s">
        <v>2692</v>
      </c>
      <c r="DM8" s="1">
        <v>0.28189814814814812</v>
      </c>
      <c r="DN8" s="1">
        <v>0.20021990740740739</v>
      </c>
      <c r="DO8" s="1">
        <v>0.20021990740740739</v>
      </c>
      <c r="DP8" s="1">
        <v>4.8171296296296295E-2</v>
      </c>
      <c r="DQ8">
        <v>315</v>
      </c>
      <c r="DR8">
        <v>26</v>
      </c>
      <c r="DS8">
        <v>341</v>
      </c>
      <c r="DT8">
        <v>1885</v>
      </c>
      <c r="DU8">
        <v>19</v>
      </c>
      <c r="DV8">
        <v>18</v>
      </c>
      <c r="DW8">
        <v>1922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 s="106">
        <v>1800</v>
      </c>
      <c r="EJ8" s="175">
        <f t="shared" si="16"/>
        <v>106.77777777777777</v>
      </c>
      <c r="EK8" s="170" t="s">
        <v>2379</v>
      </c>
      <c r="EL8" s="170" t="s">
        <v>2737</v>
      </c>
      <c r="EM8" s="170" t="s">
        <v>2692</v>
      </c>
      <c r="EO8" s="1">
        <v>0.24332175925925925</v>
      </c>
      <c r="EP8" s="1">
        <v>0.15739583333333332</v>
      </c>
      <c r="EQ8" s="1">
        <v>0.15739583333333332</v>
      </c>
      <c r="ER8" s="1">
        <v>2.7962962962962964E-2</v>
      </c>
      <c r="ES8">
        <v>731</v>
      </c>
      <c r="ET8">
        <v>22</v>
      </c>
      <c r="EU8">
        <v>753</v>
      </c>
      <c r="EV8">
        <v>776</v>
      </c>
      <c r="EW8">
        <v>16</v>
      </c>
      <c r="EX8">
        <v>12</v>
      </c>
      <c r="EY8">
        <v>804</v>
      </c>
      <c r="EZ8">
        <v>0</v>
      </c>
      <c r="FA8">
        <v>0</v>
      </c>
      <c r="FB8">
        <v>0</v>
      </c>
      <c r="FC8">
        <v>1</v>
      </c>
      <c r="FD8">
        <v>0</v>
      </c>
      <c r="FE8">
        <v>1</v>
      </c>
      <c r="FF8">
        <v>77</v>
      </c>
      <c r="FG8">
        <v>0</v>
      </c>
      <c r="FH8">
        <v>0</v>
      </c>
      <c r="FI8">
        <v>77</v>
      </c>
      <c r="FJ8">
        <v>100</v>
      </c>
      <c r="FK8" s="106">
        <v>823</v>
      </c>
      <c r="FL8" s="175">
        <f t="shared" si="17"/>
        <v>97.691373025516398</v>
      </c>
      <c r="FM8" s="170" t="s">
        <v>2379</v>
      </c>
      <c r="FN8" s="170" t="s">
        <v>2737</v>
      </c>
      <c r="FO8" s="170" t="s">
        <v>2692</v>
      </c>
      <c r="FQ8" s="1">
        <v>0.18535879629629629</v>
      </c>
      <c r="FR8" s="1">
        <v>0.15739583333333332</v>
      </c>
      <c r="FS8" s="1">
        <v>5.7951388888888893E-2</v>
      </c>
      <c r="FT8" s="1">
        <v>2.7962962962962964E-2</v>
      </c>
      <c r="FU8">
        <v>731</v>
      </c>
      <c r="FV8">
        <v>22</v>
      </c>
      <c r="FW8">
        <v>753</v>
      </c>
      <c r="FX8">
        <v>776</v>
      </c>
      <c r="FY8">
        <v>16</v>
      </c>
      <c r="FZ8">
        <v>12</v>
      </c>
      <c r="GA8">
        <v>804</v>
      </c>
      <c r="GB8">
        <v>0</v>
      </c>
      <c r="GC8">
        <v>0</v>
      </c>
      <c r="GD8">
        <v>0</v>
      </c>
      <c r="GE8">
        <v>1</v>
      </c>
      <c r="GF8">
        <v>0</v>
      </c>
      <c r="GG8">
        <v>1</v>
      </c>
      <c r="GH8">
        <v>77</v>
      </c>
      <c r="GI8">
        <v>0</v>
      </c>
      <c r="GJ8">
        <v>0</v>
      </c>
      <c r="GK8">
        <v>77</v>
      </c>
      <c r="GL8">
        <v>100</v>
      </c>
      <c r="GM8" s="106">
        <v>823</v>
      </c>
      <c r="GN8" s="175">
        <f t="shared" si="4"/>
        <v>97.691373025516398</v>
      </c>
      <c r="GO8" s="170" t="s">
        <v>2379</v>
      </c>
      <c r="GP8" s="170" t="s">
        <v>2737</v>
      </c>
      <c r="GQ8" s="170" t="s">
        <v>2692</v>
      </c>
      <c r="GS8" s="1">
        <v>0.27589120370370374</v>
      </c>
      <c r="GT8" s="1">
        <v>0.22776620370370371</v>
      </c>
      <c r="GU8" s="1">
        <v>3.7685185185185183E-2</v>
      </c>
      <c r="GV8" s="1">
        <v>1.042824074074074E-2</v>
      </c>
      <c r="GW8">
        <v>645</v>
      </c>
      <c r="GX8">
        <v>12</v>
      </c>
      <c r="GY8">
        <v>657</v>
      </c>
      <c r="GZ8">
        <v>1049</v>
      </c>
      <c r="HA8">
        <v>9</v>
      </c>
      <c r="HB8">
        <v>4</v>
      </c>
      <c r="HC8">
        <v>1062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 s="106">
        <v>823</v>
      </c>
      <c r="HP8" s="175">
        <f t="shared" si="5"/>
        <v>129.04009720534631</v>
      </c>
      <c r="HQ8" s="170" t="s">
        <v>2379</v>
      </c>
      <c r="HR8" s="170" t="s">
        <v>2737</v>
      </c>
      <c r="HS8" s="170" t="s">
        <v>2692</v>
      </c>
      <c r="HU8" s="1">
        <v>0.26976851851851852</v>
      </c>
      <c r="HV8" s="1">
        <v>0.15554398148148149</v>
      </c>
      <c r="HW8" s="1">
        <v>0.10707175925925926</v>
      </c>
      <c r="HX8" s="1">
        <v>7.1412037037037043E-3</v>
      </c>
      <c r="HY8">
        <v>337</v>
      </c>
      <c r="HZ8">
        <v>22</v>
      </c>
      <c r="IA8">
        <v>359</v>
      </c>
      <c r="IB8">
        <v>737</v>
      </c>
      <c r="IC8">
        <v>17</v>
      </c>
      <c r="ID8">
        <v>16</v>
      </c>
      <c r="IE8">
        <v>770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 s="106">
        <v>823</v>
      </c>
      <c r="IR8" s="175">
        <f t="shared" ref="IR8:IR14" si="27">IE8/IQ8*100</f>
        <v>93.560145808019442</v>
      </c>
      <c r="IS8" s="170" t="s">
        <v>2379</v>
      </c>
      <c r="IT8" s="170" t="s">
        <v>2737</v>
      </c>
      <c r="IU8" s="170" t="s">
        <v>2692</v>
      </c>
      <c r="IW8" s="1">
        <v>0.25241898148148151</v>
      </c>
      <c r="IX8" s="1">
        <v>0.18807870370370372</v>
      </c>
      <c r="IY8" s="1">
        <v>3.516203703703704E-2</v>
      </c>
      <c r="IZ8" s="1">
        <v>2.9178240740740741E-2</v>
      </c>
      <c r="JA8">
        <v>541</v>
      </c>
      <c r="JB8">
        <v>29</v>
      </c>
      <c r="JC8">
        <v>570</v>
      </c>
      <c r="JD8">
        <v>862</v>
      </c>
      <c r="JE8">
        <v>45</v>
      </c>
      <c r="JF8">
        <v>7</v>
      </c>
      <c r="JG8">
        <v>914</v>
      </c>
      <c r="JH8">
        <v>0</v>
      </c>
      <c r="JI8">
        <v>0</v>
      </c>
      <c r="JJ8">
        <v>0</v>
      </c>
      <c r="JK8">
        <v>8</v>
      </c>
      <c r="JL8">
        <v>0</v>
      </c>
      <c r="JM8">
        <v>8</v>
      </c>
      <c r="JN8">
        <v>138</v>
      </c>
      <c r="JO8">
        <v>0</v>
      </c>
      <c r="JP8">
        <v>0</v>
      </c>
      <c r="JQ8">
        <v>138</v>
      </c>
      <c r="JR8">
        <v>100</v>
      </c>
      <c r="JS8" s="106">
        <v>823</v>
      </c>
      <c r="JT8" s="175">
        <f t="shared" si="7"/>
        <v>111.05710814094776</v>
      </c>
      <c r="JU8" s="170" t="s">
        <v>2379</v>
      </c>
      <c r="JV8" s="170" t="s">
        <v>2737</v>
      </c>
      <c r="JW8" s="170" t="s">
        <v>2692</v>
      </c>
      <c r="JY8" s="1">
        <v>0.20184027777777777</v>
      </c>
      <c r="JZ8" s="1">
        <v>0.13622685185185185</v>
      </c>
      <c r="KA8" s="1">
        <v>4.2002314814814812E-2</v>
      </c>
      <c r="KB8" s="1">
        <v>2.359953703703704E-2</v>
      </c>
      <c r="KC8">
        <v>437</v>
      </c>
      <c r="KD8">
        <v>16</v>
      </c>
      <c r="KE8">
        <v>453</v>
      </c>
      <c r="KF8">
        <v>862</v>
      </c>
      <c r="KG8">
        <v>35</v>
      </c>
      <c r="KH8">
        <v>1</v>
      </c>
      <c r="KI8">
        <v>898</v>
      </c>
      <c r="KJ8">
        <v>0</v>
      </c>
      <c r="KK8">
        <v>0</v>
      </c>
      <c r="KL8">
        <v>0</v>
      </c>
      <c r="KM8">
        <v>1</v>
      </c>
      <c r="KN8">
        <v>1</v>
      </c>
      <c r="KO8">
        <v>2</v>
      </c>
      <c r="KP8">
        <v>34</v>
      </c>
      <c r="KQ8">
        <v>1</v>
      </c>
      <c r="KR8">
        <v>0</v>
      </c>
      <c r="KS8">
        <v>35</v>
      </c>
      <c r="KT8">
        <v>97.14</v>
      </c>
      <c r="KU8" s="106">
        <v>823</v>
      </c>
      <c r="KV8" s="175">
        <f t="shared" ref="KV8:KV14" si="28">KI8/KU8*100</f>
        <v>109.11300121506682</v>
      </c>
      <c r="KW8" s="170" t="s">
        <v>2379</v>
      </c>
      <c r="KX8" s="170" t="s">
        <v>2737</v>
      </c>
      <c r="KY8" s="170" t="s">
        <v>2692</v>
      </c>
      <c r="LA8" s="1">
        <v>0.15982638888888889</v>
      </c>
      <c r="LB8" s="1">
        <v>0.13622685185185185</v>
      </c>
      <c r="LC8" s="1">
        <v>4.2002314814814812E-2</v>
      </c>
      <c r="LD8" s="1">
        <v>2.359953703703704E-2</v>
      </c>
      <c r="LE8">
        <v>437</v>
      </c>
      <c r="LF8">
        <v>16</v>
      </c>
      <c r="LG8">
        <v>453</v>
      </c>
      <c r="LH8">
        <v>862</v>
      </c>
      <c r="LI8">
        <v>35</v>
      </c>
      <c r="LJ8">
        <v>1</v>
      </c>
      <c r="LK8">
        <v>898</v>
      </c>
      <c r="LL8">
        <v>0</v>
      </c>
      <c r="LM8">
        <v>0</v>
      </c>
      <c r="LN8">
        <v>0</v>
      </c>
      <c r="LO8">
        <v>1</v>
      </c>
      <c r="LP8">
        <v>1</v>
      </c>
      <c r="LQ8">
        <v>2</v>
      </c>
      <c r="LR8">
        <v>34</v>
      </c>
      <c r="LS8">
        <v>1</v>
      </c>
      <c r="LT8">
        <v>0</v>
      </c>
      <c r="LU8">
        <v>35</v>
      </c>
      <c r="LV8">
        <v>97.14</v>
      </c>
      <c r="LW8" s="106">
        <v>823</v>
      </c>
      <c r="LX8" s="175">
        <f t="shared" ref="LX8:LX14" si="29">LK8/LW8*100</f>
        <v>109.11300121506682</v>
      </c>
      <c r="LY8" s="170" t="s">
        <v>2379</v>
      </c>
      <c r="LZ8" s="170" t="s">
        <v>2737</v>
      </c>
      <c r="MA8" s="170" t="s">
        <v>2692</v>
      </c>
      <c r="MC8" s="1">
        <v>0.28222222222222221</v>
      </c>
      <c r="MD8" s="1">
        <v>0.2212152777777778</v>
      </c>
      <c r="ME8" s="1">
        <v>4.5023148148148145E-2</v>
      </c>
      <c r="MF8" s="1">
        <v>1.5972222222222224E-2</v>
      </c>
      <c r="MG8">
        <v>566</v>
      </c>
      <c r="MH8">
        <v>30</v>
      </c>
      <c r="MI8">
        <v>596</v>
      </c>
      <c r="MJ8">
        <v>900</v>
      </c>
      <c r="MK8">
        <v>39</v>
      </c>
      <c r="ML8">
        <v>11</v>
      </c>
      <c r="MM8">
        <v>950</v>
      </c>
      <c r="MN8">
        <v>0</v>
      </c>
      <c r="MO8">
        <v>0</v>
      </c>
      <c r="MP8">
        <v>0</v>
      </c>
      <c r="MQ8">
        <v>2</v>
      </c>
      <c r="MR8">
        <v>0</v>
      </c>
      <c r="MS8">
        <v>2</v>
      </c>
      <c r="MT8">
        <v>31</v>
      </c>
      <c r="MU8">
        <v>0</v>
      </c>
      <c r="MV8">
        <v>0</v>
      </c>
      <c r="MW8">
        <v>31</v>
      </c>
      <c r="MX8">
        <v>100</v>
      </c>
      <c r="MY8" s="106">
        <v>823</v>
      </c>
      <c r="MZ8" s="175">
        <f t="shared" si="10"/>
        <v>115.43134872417984</v>
      </c>
      <c r="NA8" s="170" t="s">
        <v>2379</v>
      </c>
      <c r="NB8" s="170" t="s">
        <v>2737</v>
      </c>
      <c r="NC8" s="170" t="s">
        <v>2692</v>
      </c>
      <c r="NE8" s="1">
        <v>0.22131944444444443</v>
      </c>
      <c r="NF8" s="1">
        <v>0.16622685185185185</v>
      </c>
      <c r="NG8" s="1">
        <v>4.7106481481481478E-2</v>
      </c>
      <c r="NH8" s="1">
        <v>7.9745370370370369E-3</v>
      </c>
      <c r="NI8">
        <v>220</v>
      </c>
      <c r="NJ8">
        <v>31</v>
      </c>
      <c r="NK8">
        <v>251</v>
      </c>
      <c r="NL8">
        <v>873</v>
      </c>
      <c r="NM8">
        <v>49</v>
      </c>
      <c r="NN8">
        <v>13</v>
      </c>
      <c r="NO8">
        <v>935</v>
      </c>
      <c r="NP8">
        <v>0</v>
      </c>
      <c r="NQ8">
        <v>0</v>
      </c>
      <c r="NR8">
        <v>0</v>
      </c>
      <c r="NS8">
        <v>6</v>
      </c>
      <c r="NT8">
        <v>1</v>
      </c>
      <c r="NU8">
        <v>7</v>
      </c>
      <c r="NV8">
        <v>122</v>
      </c>
      <c r="NW8">
        <v>2</v>
      </c>
      <c r="NX8">
        <v>0</v>
      </c>
      <c r="NY8">
        <v>124</v>
      </c>
      <c r="NZ8">
        <v>98.39</v>
      </c>
      <c r="OA8" s="106">
        <v>617</v>
      </c>
      <c r="OB8" s="175">
        <f t="shared" si="11"/>
        <v>151.53970826580229</v>
      </c>
      <c r="OC8" s="170" t="s">
        <v>2379</v>
      </c>
      <c r="OD8" s="170" t="s">
        <v>2737</v>
      </c>
      <c r="OE8" s="170" t="s">
        <v>2692</v>
      </c>
      <c r="OG8" s="1">
        <v>0.37464120370370368</v>
      </c>
      <c r="OH8" s="1">
        <v>0.30722222222222223</v>
      </c>
      <c r="OI8" s="1">
        <v>3.8541666666666669E-2</v>
      </c>
      <c r="OJ8" s="1">
        <v>2.8865740740740744E-2</v>
      </c>
      <c r="OK8">
        <v>313</v>
      </c>
      <c r="OL8">
        <v>32</v>
      </c>
      <c r="OM8">
        <v>345</v>
      </c>
      <c r="ON8">
        <v>848</v>
      </c>
      <c r="OO8">
        <v>38</v>
      </c>
      <c r="OP8">
        <v>8</v>
      </c>
      <c r="OQ8">
        <v>894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 s="106">
        <v>823</v>
      </c>
      <c r="PD8" s="175">
        <f t="shared" si="12"/>
        <v>108.6269744835966</v>
      </c>
      <c r="PE8" s="170" t="s">
        <v>2379</v>
      </c>
      <c r="PF8" s="170" t="s">
        <v>2737</v>
      </c>
      <c r="PG8" s="170" t="s">
        <v>2692</v>
      </c>
      <c r="PI8" s="1">
        <v>5.5E-2</v>
      </c>
      <c r="PJ8" s="1">
        <v>3.7465277777777778E-2</v>
      </c>
      <c r="PK8" s="1">
        <v>8.8425925925925911E-3</v>
      </c>
      <c r="PL8" s="1">
        <v>8.6805555555555559E-3</v>
      </c>
      <c r="PM8">
        <v>65</v>
      </c>
      <c r="PN8">
        <v>8</v>
      </c>
      <c r="PO8">
        <v>73</v>
      </c>
      <c r="PP8">
        <v>214</v>
      </c>
      <c r="PQ8">
        <v>14</v>
      </c>
      <c r="PR8">
        <v>2</v>
      </c>
      <c r="PS8">
        <v>230</v>
      </c>
      <c r="PT8">
        <v>0</v>
      </c>
      <c r="PU8">
        <v>0</v>
      </c>
      <c r="PV8">
        <v>0</v>
      </c>
      <c r="PW8">
        <v>3</v>
      </c>
      <c r="PX8">
        <v>0</v>
      </c>
      <c r="PY8">
        <v>3</v>
      </c>
      <c r="PZ8">
        <v>72</v>
      </c>
      <c r="QA8">
        <v>0</v>
      </c>
      <c r="QB8">
        <v>0</v>
      </c>
      <c r="QC8">
        <v>72</v>
      </c>
      <c r="QD8">
        <v>100</v>
      </c>
      <c r="QE8" s="106">
        <v>200</v>
      </c>
      <c r="QF8" s="175">
        <f t="shared" si="19"/>
        <v>114.99999999999999</v>
      </c>
      <c r="QG8" s="170" t="s">
        <v>2379</v>
      </c>
      <c r="QH8" s="170" t="s">
        <v>2737</v>
      </c>
      <c r="QI8" s="170" t="s">
        <v>2692</v>
      </c>
      <c r="QK8" s="1">
        <v>0</v>
      </c>
      <c r="QL8" s="1">
        <v>0</v>
      </c>
      <c r="QM8" s="1">
        <v>0</v>
      </c>
      <c r="QN8" s="1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5</v>
      </c>
      <c r="QZ8">
        <v>0</v>
      </c>
      <c r="RA8">
        <v>5</v>
      </c>
      <c r="RB8">
        <v>105</v>
      </c>
      <c r="RC8">
        <v>0</v>
      </c>
      <c r="RD8">
        <v>0</v>
      </c>
      <c r="RE8">
        <v>105</v>
      </c>
      <c r="RF8">
        <v>100</v>
      </c>
      <c r="RG8" s="106">
        <v>200</v>
      </c>
      <c r="RH8" s="175">
        <f t="shared" si="25"/>
        <v>0</v>
      </c>
      <c r="RI8" s="170" t="s">
        <v>2379</v>
      </c>
      <c r="RJ8" s="170" t="s">
        <v>2737</v>
      </c>
      <c r="RK8" s="170" t="s">
        <v>2692</v>
      </c>
      <c r="RM8" s="1"/>
      <c r="RN8" s="1">
        <f t="shared" si="18"/>
        <v>0.73212962962962957</v>
      </c>
      <c r="RO8" s="1"/>
      <c r="RP8" s="1"/>
      <c r="SH8">
        <v>100</v>
      </c>
      <c r="SI8" s="106">
        <v>200</v>
      </c>
      <c r="SJ8" s="175">
        <f t="shared" si="26"/>
        <v>0</v>
      </c>
      <c r="SK8" s="170" t="s">
        <v>2379</v>
      </c>
      <c r="SL8" s="170" t="s">
        <v>2737</v>
      </c>
      <c r="SM8" s="170" t="s">
        <v>2692</v>
      </c>
      <c r="SO8" s="1">
        <v>0.18383101851851849</v>
      </c>
      <c r="SP8" s="1">
        <v>0.11785879629629629</v>
      </c>
      <c r="SQ8" s="1">
        <v>4.1377314814814818E-2</v>
      </c>
      <c r="SR8" s="1">
        <v>2.4583333333333332E-2</v>
      </c>
      <c r="SS8">
        <v>69</v>
      </c>
      <c r="ST8">
        <v>38</v>
      </c>
      <c r="SU8">
        <v>107</v>
      </c>
      <c r="SV8">
        <v>1080</v>
      </c>
      <c r="SW8">
        <v>87</v>
      </c>
      <c r="SX8">
        <v>20</v>
      </c>
      <c r="SY8">
        <v>1187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 s="106">
        <v>1200</v>
      </c>
      <c r="TL8" s="175">
        <f t="shared" si="13"/>
        <v>98.916666666666657</v>
      </c>
      <c r="TM8" s="170" t="s">
        <v>2379</v>
      </c>
      <c r="TN8" s="277" t="s">
        <v>2729</v>
      </c>
      <c r="TO8" s="170" t="s">
        <v>2692</v>
      </c>
      <c r="TP8" s="1">
        <v>0.14244212962962963</v>
      </c>
      <c r="TQ8" s="1">
        <v>0.11785879629629629</v>
      </c>
      <c r="TR8" s="1">
        <v>4.1377314814814818E-2</v>
      </c>
      <c r="TS8" s="1">
        <v>2.4583333333333332E-2</v>
      </c>
      <c r="TT8">
        <v>69</v>
      </c>
      <c r="TU8">
        <v>38</v>
      </c>
      <c r="TV8">
        <v>107</v>
      </c>
      <c r="TW8">
        <v>1080</v>
      </c>
      <c r="TX8">
        <v>87</v>
      </c>
      <c r="TY8">
        <v>20</v>
      </c>
      <c r="TZ8">
        <v>1187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 s="106">
        <v>1200</v>
      </c>
      <c r="UM8" s="175">
        <f t="shared" si="22"/>
        <v>98.916666666666657</v>
      </c>
    </row>
    <row r="9" spans="1:559">
      <c r="A9" s="170" t="s">
        <v>2371</v>
      </c>
      <c r="B9" s="170" t="s">
        <v>2737</v>
      </c>
      <c r="C9" s="170" t="s">
        <v>2692</v>
      </c>
      <c r="E9" s="1">
        <v>0.25459490740740742</v>
      </c>
      <c r="F9" s="1">
        <v>0.12708333333333333</v>
      </c>
      <c r="G9" s="1">
        <v>0.12708333333333333</v>
      </c>
      <c r="H9" s="1">
        <v>0.10949074074074074</v>
      </c>
      <c r="I9">
        <v>949</v>
      </c>
      <c r="J9">
        <v>82</v>
      </c>
      <c r="K9">
        <v>1031</v>
      </c>
      <c r="L9">
        <v>716</v>
      </c>
      <c r="M9">
        <v>79</v>
      </c>
      <c r="N9">
        <v>31</v>
      </c>
      <c r="O9">
        <v>826</v>
      </c>
      <c r="P9">
        <v>0</v>
      </c>
      <c r="Q9">
        <v>0</v>
      </c>
      <c r="R9">
        <v>0</v>
      </c>
      <c r="S9">
        <v>13</v>
      </c>
      <c r="T9">
        <v>0</v>
      </c>
      <c r="U9">
        <v>13</v>
      </c>
      <c r="V9">
        <v>102</v>
      </c>
      <c r="W9">
        <v>0</v>
      </c>
      <c r="X9">
        <v>0</v>
      </c>
      <c r="Y9">
        <v>102</v>
      </c>
      <c r="Z9">
        <v>100</v>
      </c>
      <c r="AA9" s="106">
        <v>823</v>
      </c>
      <c r="AB9" s="175">
        <f t="shared" si="0"/>
        <v>100.36452004860269</v>
      </c>
      <c r="AC9" s="170" t="s">
        <v>2371</v>
      </c>
      <c r="AD9" s="170" t="s">
        <v>2737</v>
      </c>
      <c r="AE9" s="170" t="s">
        <v>2692</v>
      </c>
      <c r="AG9" s="1">
        <v>0.23207175925925927</v>
      </c>
      <c r="AH9" s="1">
        <v>8.7094907407407399E-2</v>
      </c>
      <c r="AI9" s="1">
        <v>8.7094907407407399E-2</v>
      </c>
      <c r="AJ9" s="1">
        <v>0.13030092592592593</v>
      </c>
      <c r="AK9">
        <v>431</v>
      </c>
      <c r="AL9">
        <v>56</v>
      </c>
      <c r="AM9">
        <v>487</v>
      </c>
      <c r="AN9">
        <v>830</v>
      </c>
      <c r="AO9">
        <v>55</v>
      </c>
      <c r="AP9">
        <v>30</v>
      </c>
      <c r="AQ9">
        <v>915</v>
      </c>
      <c r="AR9">
        <v>0</v>
      </c>
      <c r="AS9">
        <v>0</v>
      </c>
      <c r="AT9">
        <v>0</v>
      </c>
      <c r="AU9">
        <v>0</v>
      </c>
      <c r="AV9">
        <v>1</v>
      </c>
      <c r="AW9">
        <v>1</v>
      </c>
      <c r="AX9">
        <v>9</v>
      </c>
      <c r="AY9">
        <v>3</v>
      </c>
      <c r="AZ9">
        <v>0</v>
      </c>
      <c r="BA9">
        <v>12</v>
      </c>
      <c r="BB9">
        <v>75</v>
      </c>
      <c r="BC9" s="106">
        <v>823</v>
      </c>
      <c r="BD9" s="175">
        <f t="shared" ref="BD9:BD18" si="30">AQ9/BC9*100</f>
        <v>111.17861482381531</v>
      </c>
      <c r="BE9" s="170" t="s">
        <v>2371</v>
      </c>
      <c r="BF9" s="170" t="s">
        <v>2737</v>
      </c>
      <c r="BG9" s="170" t="s">
        <v>2692</v>
      </c>
      <c r="BI9" s="1">
        <v>0</v>
      </c>
      <c r="BJ9" s="1">
        <v>0</v>
      </c>
      <c r="BK9" s="1">
        <v>0</v>
      </c>
      <c r="BL9" s="1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15</v>
      </c>
      <c r="BX9">
        <v>0</v>
      </c>
      <c r="BY9">
        <v>15</v>
      </c>
      <c r="BZ9">
        <v>184</v>
      </c>
      <c r="CA9">
        <v>0</v>
      </c>
      <c r="CB9">
        <v>0</v>
      </c>
      <c r="CC9">
        <v>184</v>
      </c>
      <c r="CD9">
        <v>100</v>
      </c>
      <c r="CE9" s="106"/>
      <c r="CF9" s="175"/>
      <c r="CG9" s="170" t="s">
        <v>2371</v>
      </c>
      <c r="CH9" s="170" t="s">
        <v>2737</v>
      </c>
      <c r="CI9" s="170" t="s">
        <v>2692</v>
      </c>
      <c r="CK9" s="1">
        <v>0.16718750000000002</v>
      </c>
      <c r="CL9" s="1">
        <v>3.9849537037037037E-2</v>
      </c>
      <c r="CM9" s="1">
        <v>3.9849537037037037E-2</v>
      </c>
      <c r="CN9" s="1">
        <v>0.12273148148148148</v>
      </c>
      <c r="CO9">
        <v>309</v>
      </c>
      <c r="CP9">
        <v>21</v>
      </c>
      <c r="CQ9">
        <v>330</v>
      </c>
      <c r="CR9">
        <v>360</v>
      </c>
      <c r="CS9">
        <v>10</v>
      </c>
      <c r="CT9">
        <v>14</v>
      </c>
      <c r="CU9">
        <v>384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 s="106">
        <v>412</v>
      </c>
      <c r="DH9" s="175">
        <f t="shared" ref="DH9:DH14" si="31">CU9/DG9*100</f>
        <v>93.203883495145632</v>
      </c>
      <c r="DI9" s="170" t="s">
        <v>2371</v>
      </c>
      <c r="DJ9" s="170" t="s">
        <v>2737</v>
      </c>
      <c r="DK9" s="170" t="s">
        <v>2692</v>
      </c>
      <c r="DM9" s="1">
        <v>0.29849537037037038</v>
      </c>
      <c r="DN9" s="1">
        <v>0.11480324074074073</v>
      </c>
      <c r="DO9" s="1">
        <v>0.11480324074074073</v>
      </c>
      <c r="DP9" s="1">
        <v>0.1507175925925926</v>
      </c>
      <c r="DQ9">
        <v>921</v>
      </c>
      <c r="DR9">
        <v>50</v>
      </c>
      <c r="DS9">
        <v>971</v>
      </c>
      <c r="DT9">
        <v>758</v>
      </c>
      <c r="DU9">
        <v>43</v>
      </c>
      <c r="DV9">
        <v>23</v>
      </c>
      <c r="DW9">
        <v>824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 s="106">
        <v>823</v>
      </c>
      <c r="EJ9" s="175">
        <f t="shared" si="16"/>
        <v>100.12150668286756</v>
      </c>
      <c r="EK9" s="170" t="s">
        <v>2371</v>
      </c>
      <c r="EL9" s="170" t="s">
        <v>2737</v>
      </c>
      <c r="EM9" s="170" t="s">
        <v>2692</v>
      </c>
      <c r="EO9" s="1">
        <v>0.29054398148148147</v>
      </c>
      <c r="EP9" s="1">
        <v>8.3923611111111115E-2</v>
      </c>
      <c r="EQ9" s="1">
        <v>8.3923611111111115E-2</v>
      </c>
      <c r="ER9" s="1">
        <v>0.18100694444444443</v>
      </c>
      <c r="ES9">
        <v>519</v>
      </c>
      <c r="ET9">
        <v>43</v>
      </c>
      <c r="EU9">
        <v>562</v>
      </c>
      <c r="EV9">
        <v>782</v>
      </c>
      <c r="EW9">
        <v>35</v>
      </c>
      <c r="EX9">
        <v>19</v>
      </c>
      <c r="EY9">
        <v>836</v>
      </c>
      <c r="EZ9">
        <v>0</v>
      </c>
      <c r="FA9">
        <v>0</v>
      </c>
      <c r="FB9">
        <v>0</v>
      </c>
      <c r="FC9">
        <v>0</v>
      </c>
      <c r="FD9">
        <v>1</v>
      </c>
      <c r="FE9">
        <v>1</v>
      </c>
      <c r="FF9">
        <v>42</v>
      </c>
      <c r="FG9">
        <v>0</v>
      </c>
      <c r="FH9">
        <v>2</v>
      </c>
      <c r="FI9">
        <v>44</v>
      </c>
      <c r="FJ9">
        <v>95.45</v>
      </c>
      <c r="FK9" s="106">
        <v>823</v>
      </c>
      <c r="FL9" s="175">
        <f t="shared" si="17"/>
        <v>101.57958687727826</v>
      </c>
      <c r="FM9" s="170" t="s">
        <v>2371</v>
      </c>
      <c r="FN9" s="170" t="s">
        <v>2737</v>
      </c>
      <c r="FO9" s="170" t="s">
        <v>2692</v>
      </c>
      <c r="FQ9" s="1">
        <v>0.26493055555555556</v>
      </c>
      <c r="FR9" s="1">
        <v>8.3923611111111115E-2</v>
      </c>
      <c r="FS9" s="1">
        <v>2.5613425925925925E-2</v>
      </c>
      <c r="FT9" s="1">
        <v>0.18100694444444443</v>
      </c>
      <c r="FU9">
        <v>519</v>
      </c>
      <c r="FV9">
        <v>43</v>
      </c>
      <c r="FW9">
        <v>562</v>
      </c>
      <c r="FX9">
        <v>782</v>
      </c>
      <c r="FY9">
        <v>35</v>
      </c>
      <c r="FZ9">
        <v>19</v>
      </c>
      <c r="GA9">
        <v>836</v>
      </c>
      <c r="GB9">
        <v>0</v>
      </c>
      <c r="GC9">
        <v>0</v>
      </c>
      <c r="GD9">
        <v>0</v>
      </c>
      <c r="GE9">
        <v>0</v>
      </c>
      <c r="GF9">
        <v>1</v>
      </c>
      <c r="GG9">
        <v>1</v>
      </c>
      <c r="GH9">
        <v>42</v>
      </c>
      <c r="GI9">
        <v>0</v>
      </c>
      <c r="GJ9">
        <v>2</v>
      </c>
      <c r="GK9">
        <v>44</v>
      </c>
      <c r="GL9">
        <v>95.45</v>
      </c>
      <c r="GM9" s="106">
        <v>823</v>
      </c>
      <c r="GN9" s="175">
        <f t="shared" si="4"/>
        <v>101.57958687727826</v>
      </c>
      <c r="GO9" s="170" t="s">
        <v>2371</v>
      </c>
      <c r="GP9" s="170" t="s">
        <v>2737</v>
      </c>
      <c r="GQ9" s="170" t="s">
        <v>2692</v>
      </c>
      <c r="GS9" s="1">
        <v>0.31881944444444443</v>
      </c>
      <c r="GT9" s="1">
        <v>6.761574074074074E-2</v>
      </c>
      <c r="GU9" s="1">
        <v>5.1331018518518519E-2</v>
      </c>
      <c r="GV9" s="1">
        <v>0.19986111111111113</v>
      </c>
      <c r="GW9">
        <v>373</v>
      </c>
      <c r="GX9">
        <v>18</v>
      </c>
      <c r="GY9">
        <v>391</v>
      </c>
      <c r="GZ9">
        <v>876</v>
      </c>
      <c r="HA9">
        <v>14</v>
      </c>
      <c r="HB9">
        <v>12</v>
      </c>
      <c r="HC9">
        <v>902</v>
      </c>
      <c r="HD9">
        <v>0</v>
      </c>
      <c r="HE9">
        <v>0</v>
      </c>
      <c r="HF9">
        <v>0</v>
      </c>
      <c r="HG9">
        <v>3</v>
      </c>
      <c r="HH9">
        <v>0</v>
      </c>
      <c r="HI9">
        <v>3</v>
      </c>
      <c r="HJ9">
        <v>38</v>
      </c>
      <c r="HK9">
        <v>0</v>
      </c>
      <c r="HL9">
        <v>0</v>
      </c>
      <c r="HM9">
        <v>38</v>
      </c>
      <c r="HN9">
        <v>100</v>
      </c>
      <c r="HO9" s="106">
        <v>823</v>
      </c>
      <c r="HP9" s="175">
        <f t="shared" si="5"/>
        <v>109.59902794653706</v>
      </c>
      <c r="HQ9" s="170" t="s">
        <v>2371</v>
      </c>
      <c r="HR9" s="170" t="s">
        <v>2737</v>
      </c>
      <c r="HS9" s="170" t="s">
        <v>2692</v>
      </c>
      <c r="HU9" s="1">
        <v>0.30230324074074072</v>
      </c>
      <c r="HV9" s="1">
        <v>8.5324074074074066E-2</v>
      </c>
      <c r="HW9" s="1">
        <v>8.0358796296296289E-2</v>
      </c>
      <c r="HX9" s="1">
        <v>0.1366087962962963</v>
      </c>
      <c r="HY9">
        <v>481</v>
      </c>
      <c r="HZ9">
        <v>43</v>
      </c>
      <c r="IA9">
        <v>524</v>
      </c>
      <c r="IB9">
        <v>820</v>
      </c>
      <c r="IC9">
        <v>27</v>
      </c>
      <c r="ID9">
        <v>27</v>
      </c>
      <c r="IE9">
        <v>874</v>
      </c>
      <c r="IF9">
        <v>0</v>
      </c>
      <c r="IG9">
        <v>0</v>
      </c>
      <c r="IH9">
        <v>0</v>
      </c>
      <c r="II9">
        <v>4</v>
      </c>
      <c r="IJ9">
        <v>2</v>
      </c>
      <c r="IK9">
        <v>6</v>
      </c>
      <c r="IL9">
        <v>136</v>
      </c>
      <c r="IM9">
        <v>4</v>
      </c>
      <c r="IN9">
        <v>0</v>
      </c>
      <c r="IO9">
        <v>140</v>
      </c>
      <c r="IP9">
        <v>97.14</v>
      </c>
      <c r="IQ9" s="106">
        <v>823</v>
      </c>
      <c r="IR9" s="175">
        <f t="shared" si="27"/>
        <v>106.19684082624545</v>
      </c>
      <c r="IS9" s="170" t="s">
        <v>2371</v>
      </c>
      <c r="IT9" s="170" t="s">
        <v>2737</v>
      </c>
      <c r="IU9" s="170" t="s">
        <v>2692</v>
      </c>
      <c r="IW9" s="1">
        <v>0.27333333333333337</v>
      </c>
      <c r="IX9" s="1">
        <v>6.8819444444444447E-2</v>
      </c>
      <c r="IY9" s="1">
        <v>5.4745370370370368E-2</v>
      </c>
      <c r="IZ9" s="1">
        <v>0.14975694444444446</v>
      </c>
      <c r="JA9">
        <v>310</v>
      </c>
      <c r="JB9">
        <v>46</v>
      </c>
      <c r="JC9">
        <v>356</v>
      </c>
      <c r="JD9">
        <v>767</v>
      </c>
      <c r="JE9">
        <v>59</v>
      </c>
      <c r="JF9">
        <v>33</v>
      </c>
      <c r="JG9">
        <v>859</v>
      </c>
      <c r="JH9">
        <v>0</v>
      </c>
      <c r="JI9">
        <v>0</v>
      </c>
      <c r="JJ9">
        <v>0</v>
      </c>
      <c r="JK9">
        <v>6</v>
      </c>
      <c r="JL9">
        <v>1</v>
      </c>
      <c r="JM9">
        <v>7</v>
      </c>
      <c r="JN9">
        <v>123</v>
      </c>
      <c r="JO9">
        <v>2</v>
      </c>
      <c r="JP9">
        <v>0</v>
      </c>
      <c r="JQ9">
        <v>125</v>
      </c>
      <c r="JR9">
        <v>98.4</v>
      </c>
      <c r="JS9" s="106">
        <v>823</v>
      </c>
      <c r="JT9" s="175">
        <f t="shared" si="7"/>
        <v>104.37424058323208</v>
      </c>
      <c r="JU9" s="170" t="s">
        <v>2371</v>
      </c>
      <c r="JV9" s="170" t="s">
        <v>2737</v>
      </c>
      <c r="JW9" s="170" t="s">
        <v>2692</v>
      </c>
      <c r="JY9" s="1">
        <v>0.25238425925925928</v>
      </c>
      <c r="JZ9" s="1">
        <v>7.0462962962962963E-2</v>
      </c>
      <c r="KA9" s="1">
        <v>3.0300925925925926E-2</v>
      </c>
      <c r="KB9" s="1">
        <v>0.15160879629629628</v>
      </c>
      <c r="KC9">
        <v>380</v>
      </c>
      <c r="KD9">
        <v>42</v>
      </c>
      <c r="KE9">
        <v>422</v>
      </c>
      <c r="KF9">
        <v>748</v>
      </c>
      <c r="KG9">
        <v>62</v>
      </c>
      <c r="KH9">
        <v>16</v>
      </c>
      <c r="KI9">
        <v>826</v>
      </c>
      <c r="KJ9">
        <v>0</v>
      </c>
      <c r="KK9">
        <v>0</v>
      </c>
      <c r="KL9">
        <v>0</v>
      </c>
      <c r="KM9">
        <v>4</v>
      </c>
      <c r="KN9">
        <v>0</v>
      </c>
      <c r="KO9">
        <v>4</v>
      </c>
      <c r="KP9">
        <v>60</v>
      </c>
      <c r="KQ9">
        <v>0</v>
      </c>
      <c r="KR9">
        <v>0</v>
      </c>
      <c r="KS9">
        <v>60</v>
      </c>
      <c r="KT9">
        <v>100</v>
      </c>
      <c r="KU9" s="106">
        <v>823</v>
      </c>
      <c r="KV9" s="175">
        <f t="shared" si="28"/>
        <v>100.36452004860269</v>
      </c>
      <c r="KW9" s="170" t="s">
        <v>2371</v>
      </c>
      <c r="KX9" s="170" t="s">
        <v>2737</v>
      </c>
      <c r="KY9" s="170" t="s">
        <v>2692</v>
      </c>
      <c r="LA9" s="1">
        <v>0.22208333333333333</v>
      </c>
      <c r="LB9" s="1">
        <v>7.0462962962962963E-2</v>
      </c>
      <c r="LC9" s="1">
        <v>3.0300925925925926E-2</v>
      </c>
      <c r="LD9" s="1">
        <v>0.15160879629629628</v>
      </c>
      <c r="LE9">
        <v>380</v>
      </c>
      <c r="LF9">
        <v>42</v>
      </c>
      <c r="LG9">
        <v>422</v>
      </c>
      <c r="LH9">
        <v>748</v>
      </c>
      <c r="LI9">
        <v>62</v>
      </c>
      <c r="LJ9">
        <v>16</v>
      </c>
      <c r="LK9">
        <v>826</v>
      </c>
      <c r="LL9">
        <v>0</v>
      </c>
      <c r="LM9">
        <v>0</v>
      </c>
      <c r="LN9">
        <v>0</v>
      </c>
      <c r="LO9">
        <v>4</v>
      </c>
      <c r="LP9">
        <v>0</v>
      </c>
      <c r="LQ9">
        <v>4</v>
      </c>
      <c r="LR9">
        <v>60</v>
      </c>
      <c r="LS9">
        <v>0</v>
      </c>
      <c r="LT9">
        <v>0</v>
      </c>
      <c r="LU9">
        <v>60</v>
      </c>
      <c r="LV9">
        <v>100</v>
      </c>
      <c r="LW9" s="106">
        <v>823</v>
      </c>
      <c r="LX9" s="175">
        <f t="shared" si="29"/>
        <v>100.36452004860269</v>
      </c>
      <c r="LY9" s="170" t="s">
        <v>2371</v>
      </c>
      <c r="LZ9" s="170" t="s">
        <v>2737</v>
      </c>
      <c r="MA9" s="170" t="s">
        <v>2692</v>
      </c>
      <c r="MC9" s="1">
        <v>0.28361111111111109</v>
      </c>
      <c r="MD9" s="1">
        <v>7.289351851851851E-2</v>
      </c>
      <c r="ME9" s="1">
        <v>7.4583333333333335E-2</v>
      </c>
      <c r="MF9" s="1">
        <v>0.13612268518518519</v>
      </c>
      <c r="MG9">
        <v>414</v>
      </c>
      <c r="MH9">
        <v>44</v>
      </c>
      <c r="MI9">
        <v>458</v>
      </c>
      <c r="MJ9">
        <v>789</v>
      </c>
      <c r="MK9">
        <v>49</v>
      </c>
      <c r="ML9">
        <v>16</v>
      </c>
      <c r="MM9">
        <v>854</v>
      </c>
      <c r="MN9">
        <v>0</v>
      </c>
      <c r="MO9">
        <v>0</v>
      </c>
      <c r="MP9">
        <v>0</v>
      </c>
      <c r="MQ9">
        <v>4</v>
      </c>
      <c r="MR9">
        <v>0</v>
      </c>
      <c r="MS9">
        <v>4</v>
      </c>
      <c r="MT9">
        <v>95</v>
      </c>
      <c r="MU9">
        <v>0</v>
      </c>
      <c r="MV9">
        <v>0</v>
      </c>
      <c r="MW9">
        <v>95</v>
      </c>
      <c r="MX9">
        <v>100</v>
      </c>
      <c r="MY9" s="106">
        <v>823</v>
      </c>
      <c r="MZ9" s="175">
        <f t="shared" si="10"/>
        <v>103.76670716889429</v>
      </c>
      <c r="NA9" s="170" t="s">
        <v>2371</v>
      </c>
      <c r="NB9" s="170" t="s">
        <v>2737</v>
      </c>
      <c r="NC9" s="170" t="s">
        <v>2692</v>
      </c>
      <c r="NE9" s="1">
        <v>0.3248611111111111</v>
      </c>
      <c r="NF9" s="1">
        <v>6.1898148148148147E-2</v>
      </c>
      <c r="NG9" s="1">
        <v>3.1203703703703702E-2</v>
      </c>
      <c r="NH9" s="1">
        <v>0.23175925925925925</v>
      </c>
      <c r="NI9">
        <v>209</v>
      </c>
      <c r="NJ9">
        <v>44</v>
      </c>
      <c r="NK9">
        <v>253</v>
      </c>
      <c r="NL9">
        <v>718</v>
      </c>
      <c r="NM9">
        <v>67</v>
      </c>
      <c r="NN9">
        <v>44</v>
      </c>
      <c r="NO9">
        <v>829</v>
      </c>
      <c r="NP9">
        <v>0</v>
      </c>
      <c r="NQ9">
        <v>0</v>
      </c>
      <c r="NR9">
        <v>0</v>
      </c>
      <c r="NS9">
        <v>3</v>
      </c>
      <c r="NT9">
        <v>0</v>
      </c>
      <c r="NU9">
        <v>3</v>
      </c>
      <c r="NV9">
        <v>75</v>
      </c>
      <c r="NW9">
        <v>0</v>
      </c>
      <c r="NX9">
        <v>0</v>
      </c>
      <c r="NY9">
        <v>75</v>
      </c>
      <c r="NZ9">
        <v>100</v>
      </c>
      <c r="OA9" s="106">
        <v>617</v>
      </c>
      <c r="OB9" s="175">
        <f t="shared" si="11"/>
        <v>134.35980551053484</v>
      </c>
      <c r="OC9" s="170" t="s">
        <v>2371</v>
      </c>
      <c r="OD9" s="170" t="s">
        <v>2737</v>
      </c>
      <c r="OE9" s="170" t="s">
        <v>2692</v>
      </c>
      <c r="OG9" s="1">
        <v>0.31278935185185186</v>
      </c>
      <c r="OH9" s="1">
        <v>4.7835648148148148E-2</v>
      </c>
      <c r="OI9" s="1">
        <v>3.1516203703703706E-2</v>
      </c>
      <c r="OJ9" s="1">
        <v>0.23342592592592593</v>
      </c>
      <c r="OK9">
        <v>176</v>
      </c>
      <c r="OL9">
        <v>36</v>
      </c>
      <c r="OM9">
        <v>212</v>
      </c>
      <c r="ON9">
        <v>680</v>
      </c>
      <c r="OO9">
        <v>35</v>
      </c>
      <c r="OP9">
        <v>25</v>
      </c>
      <c r="OQ9">
        <v>740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 s="106">
        <v>823</v>
      </c>
      <c r="PD9" s="175">
        <f t="shared" si="12"/>
        <v>89.914945321992718</v>
      </c>
      <c r="PE9" s="170" t="s">
        <v>2371</v>
      </c>
      <c r="PF9" s="170" t="s">
        <v>2737</v>
      </c>
      <c r="PG9" s="170" t="s">
        <v>2692</v>
      </c>
      <c r="PI9" s="1">
        <v>3.6898148148148145E-2</v>
      </c>
      <c r="PJ9" s="1">
        <v>2.8518518518518523E-2</v>
      </c>
      <c r="PK9" s="1">
        <v>1.5162037037037036E-3</v>
      </c>
      <c r="PL9" s="1">
        <v>6.851851851851852E-3</v>
      </c>
      <c r="PM9">
        <v>56</v>
      </c>
      <c r="PN9">
        <v>29</v>
      </c>
      <c r="PO9">
        <v>85</v>
      </c>
      <c r="PP9">
        <v>272</v>
      </c>
      <c r="PQ9">
        <v>41</v>
      </c>
      <c r="PR9">
        <v>12</v>
      </c>
      <c r="PS9">
        <v>325</v>
      </c>
      <c r="PT9">
        <v>0</v>
      </c>
      <c r="PU9">
        <v>0</v>
      </c>
      <c r="PV9">
        <v>0</v>
      </c>
      <c r="PW9">
        <v>3</v>
      </c>
      <c r="PX9">
        <v>0</v>
      </c>
      <c r="PY9">
        <v>3</v>
      </c>
      <c r="PZ9">
        <v>81</v>
      </c>
      <c r="QA9">
        <v>0</v>
      </c>
      <c r="QB9">
        <v>0</v>
      </c>
      <c r="QC9">
        <v>81</v>
      </c>
      <c r="QD9">
        <v>100</v>
      </c>
      <c r="QE9" s="106">
        <v>300</v>
      </c>
      <c r="QF9" s="175">
        <f t="shared" si="19"/>
        <v>108.33333333333333</v>
      </c>
      <c r="QG9" s="170" t="s">
        <v>2371</v>
      </c>
      <c r="QH9" s="170" t="s">
        <v>2737</v>
      </c>
      <c r="QI9" s="170" t="s">
        <v>2692</v>
      </c>
      <c r="QK9" s="1">
        <v>0</v>
      </c>
      <c r="QL9" s="1">
        <v>0</v>
      </c>
      <c r="QM9" s="1">
        <v>0</v>
      </c>
      <c r="QN9" s="1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3</v>
      </c>
      <c r="QZ9">
        <v>0</v>
      </c>
      <c r="RA9">
        <v>3</v>
      </c>
      <c r="RB9">
        <v>97</v>
      </c>
      <c r="RC9">
        <v>0</v>
      </c>
      <c r="RD9">
        <v>0</v>
      </c>
      <c r="RE9">
        <v>97</v>
      </c>
      <c r="RF9">
        <v>100</v>
      </c>
      <c r="RG9" s="106">
        <v>300</v>
      </c>
      <c r="RH9" s="175">
        <f t="shared" si="25"/>
        <v>0</v>
      </c>
      <c r="RI9" s="170" t="s">
        <v>2371</v>
      </c>
      <c r="RJ9" s="170" t="s">
        <v>2737</v>
      </c>
      <c r="RK9" s="170" t="s">
        <v>2692</v>
      </c>
      <c r="RM9" s="1"/>
      <c r="RN9" s="1">
        <f t="shared" si="18"/>
        <v>0.21114583333333331</v>
      </c>
      <c r="RO9" s="1"/>
      <c r="RP9" s="1"/>
      <c r="SH9">
        <v>100</v>
      </c>
      <c r="SI9" s="106">
        <v>300</v>
      </c>
      <c r="SJ9" s="175">
        <f t="shared" si="26"/>
        <v>0</v>
      </c>
      <c r="SK9" s="170" t="s">
        <v>2371</v>
      </c>
      <c r="SL9" s="170" t="s">
        <v>2737</v>
      </c>
      <c r="SM9" s="170" t="s">
        <v>2692</v>
      </c>
      <c r="SO9" s="1">
        <v>0.16407407407407407</v>
      </c>
      <c r="SP9" s="1">
        <v>7.1875000000000008E-2</v>
      </c>
      <c r="SQ9" s="1">
        <v>3.4525462962962966E-2</v>
      </c>
      <c r="SR9" s="1">
        <v>5.7662037037037039E-2</v>
      </c>
      <c r="SS9">
        <v>19</v>
      </c>
      <c r="ST9">
        <v>43</v>
      </c>
      <c r="SU9">
        <v>62</v>
      </c>
      <c r="SV9">
        <v>493</v>
      </c>
      <c r="SW9">
        <v>145</v>
      </c>
      <c r="SX9">
        <v>29</v>
      </c>
      <c r="SY9">
        <v>667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 s="106">
        <v>1200</v>
      </c>
      <c r="TL9" s="175">
        <f t="shared" si="13"/>
        <v>55.583333333333329</v>
      </c>
      <c r="TM9" s="170" t="s">
        <v>2371</v>
      </c>
      <c r="TN9" s="277" t="s">
        <v>2729</v>
      </c>
      <c r="TO9" s="170" t="s">
        <v>2692</v>
      </c>
      <c r="TP9" s="1">
        <v>0.2227662037037037</v>
      </c>
      <c r="TQ9" s="1">
        <v>0.15458333333333332</v>
      </c>
      <c r="TR9" s="1">
        <v>3.8032407407407411E-2</v>
      </c>
      <c r="TS9" s="1">
        <v>6.8182870370370366E-2</v>
      </c>
      <c r="TT9">
        <v>39</v>
      </c>
      <c r="TU9">
        <v>97</v>
      </c>
      <c r="TV9">
        <v>136</v>
      </c>
      <c r="TW9">
        <v>1455</v>
      </c>
      <c r="TX9">
        <v>331</v>
      </c>
      <c r="TY9">
        <v>79</v>
      </c>
      <c r="TZ9">
        <v>1865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 s="106">
        <v>1200</v>
      </c>
      <c r="UM9" s="175">
        <f t="shared" si="22"/>
        <v>155.41666666666666</v>
      </c>
    </row>
    <row r="10" spans="1:559">
      <c r="A10" s="170" t="s">
        <v>2369</v>
      </c>
      <c r="B10" s="170" t="s">
        <v>2737</v>
      </c>
      <c r="C10" s="170" t="s">
        <v>2692</v>
      </c>
      <c r="E10" s="1">
        <v>0.30674768518518519</v>
      </c>
      <c r="F10" s="1">
        <v>0.22046296296296297</v>
      </c>
      <c r="G10" s="1">
        <v>0.22046296296296297</v>
      </c>
      <c r="H10" s="1">
        <v>2.49537037037037E-2</v>
      </c>
      <c r="I10">
        <v>476</v>
      </c>
      <c r="J10">
        <v>64</v>
      </c>
      <c r="K10">
        <v>540</v>
      </c>
      <c r="L10">
        <v>236</v>
      </c>
      <c r="M10">
        <v>51</v>
      </c>
      <c r="N10">
        <v>29</v>
      </c>
      <c r="O10">
        <v>316</v>
      </c>
      <c r="P10">
        <v>0</v>
      </c>
      <c r="Q10">
        <v>0</v>
      </c>
      <c r="R10">
        <v>0</v>
      </c>
      <c r="S10">
        <v>2</v>
      </c>
      <c r="T10">
        <v>2</v>
      </c>
      <c r="U10">
        <v>4</v>
      </c>
      <c r="V10">
        <v>149</v>
      </c>
      <c r="W10">
        <v>0</v>
      </c>
      <c r="X10">
        <v>5</v>
      </c>
      <c r="Y10">
        <v>154</v>
      </c>
      <c r="Z10">
        <v>96.75</v>
      </c>
      <c r="AA10" s="106">
        <v>823</v>
      </c>
      <c r="AB10" s="175">
        <f t="shared" si="0"/>
        <v>38.396111786148239</v>
      </c>
      <c r="AC10" s="170" t="s">
        <v>2369</v>
      </c>
      <c r="AD10" s="170" t="s">
        <v>2736</v>
      </c>
      <c r="AE10" s="170" t="s">
        <v>2692</v>
      </c>
      <c r="AG10" s="1">
        <v>0.35883101851851856</v>
      </c>
      <c r="AH10" s="1">
        <v>0.26752314814814815</v>
      </c>
      <c r="AI10" s="1">
        <v>0.26752314814814815</v>
      </c>
      <c r="AJ10" s="1">
        <v>1.554398148148148E-2</v>
      </c>
      <c r="AK10">
        <v>171</v>
      </c>
      <c r="AL10">
        <v>134</v>
      </c>
      <c r="AM10">
        <v>305</v>
      </c>
      <c r="AN10">
        <v>2215</v>
      </c>
      <c r="AO10">
        <v>241</v>
      </c>
      <c r="AP10">
        <v>71</v>
      </c>
      <c r="AQ10">
        <v>2527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06">
        <v>2400</v>
      </c>
      <c r="BD10" s="175">
        <f t="shared" si="30"/>
        <v>105.29166666666667</v>
      </c>
      <c r="BE10" s="170" t="s">
        <v>2369</v>
      </c>
      <c r="BF10" s="170" t="s">
        <v>2736</v>
      </c>
      <c r="BG10" s="170" t="s">
        <v>2692</v>
      </c>
      <c r="BI10" s="1">
        <v>0.33331018518518518</v>
      </c>
      <c r="BJ10" s="1">
        <v>0.26113425925925926</v>
      </c>
      <c r="BK10" s="1">
        <v>0.26113425925925926</v>
      </c>
      <c r="BL10" s="1">
        <v>2.704861111111111E-2</v>
      </c>
      <c r="BM10">
        <v>185</v>
      </c>
      <c r="BN10">
        <v>161</v>
      </c>
      <c r="BO10">
        <v>346</v>
      </c>
      <c r="BP10">
        <v>2270</v>
      </c>
      <c r="BQ10">
        <v>231</v>
      </c>
      <c r="BR10">
        <v>93</v>
      </c>
      <c r="BS10">
        <v>2594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 s="106">
        <v>2400</v>
      </c>
      <c r="CF10" s="175">
        <f t="shared" ref="CF10:CF13" si="32">BS10/CE10*100</f>
        <v>108.08333333333333</v>
      </c>
      <c r="CG10" s="170" t="s">
        <v>2369</v>
      </c>
      <c r="CH10" s="170" t="s">
        <v>2737</v>
      </c>
      <c r="CI10" s="170" t="s">
        <v>2692</v>
      </c>
      <c r="CK10" s="1">
        <v>0</v>
      </c>
      <c r="CL10" s="1">
        <v>0</v>
      </c>
      <c r="CM10" s="1">
        <v>0</v>
      </c>
      <c r="CN10" s="1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2</v>
      </c>
      <c r="CZ10">
        <v>0</v>
      </c>
      <c r="DA10">
        <v>2</v>
      </c>
      <c r="DB10">
        <v>107</v>
      </c>
      <c r="DC10">
        <v>0</v>
      </c>
      <c r="DD10">
        <v>0</v>
      </c>
      <c r="DE10">
        <v>107</v>
      </c>
      <c r="DF10">
        <v>100</v>
      </c>
      <c r="DG10" s="106"/>
      <c r="DH10" s="175"/>
      <c r="DI10" s="170" t="s">
        <v>2369</v>
      </c>
      <c r="DJ10" s="170" t="s">
        <v>2737</v>
      </c>
      <c r="DK10" s="170" t="s">
        <v>2692</v>
      </c>
      <c r="DM10" s="1">
        <v>0.22535879629629629</v>
      </c>
      <c r="DN10" s="1">
        <v>0.19387731481481482</v>
      </c>
      <c r="DO10" s="1">
        <v>0.19387731481481482</v>
      </c>
      <c r="DP10" s="1">
        <v>1.4444444444444446E-2</v>
      </c>
      <c r="DQ10">
        <v>215</v>
      </c>
      <c r="DR10">
        <v>107</v>
      </c>
      <c r="DS10">
        <v>322</v>
      </c>
      <c r="DT10">
        <v>1773</v>
      </c>
      <c r="DU10">
        <v>126</v>
      </c>
      <c r="DV10">
        <v>55</v>
      </c>
      <c r="DW10">
        <v>1954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 s="106">
        <v>1800</v>
      </c>
      <c r="EJ10" s="175">
        <f t="shared" si="16"/>
        <v>108.55555555555556</v>
      </c>
      <c r="EK10" s="170" t="s">
        <v>2369</v>
      </c>
      <c r="EL10" s="170" t="s">
        <v>2736</v>
      </c>
      <c r="EM10" s="170" t="s">
        <v>2692</v>
      </c>
      <c r="EO10" s="1">
        <v>0.40459490740740739</v>
      </c>
      <c r="EP10" s="1">
        <v>0.33318287037037037</v>
      </c>
      <c r="EQ10" s="1">
        <v>0.33318287037037037</v>
      </c>
      <c r="ER10" s="1">
        <v>1.7083333333333336E-2</v>
      </c>
      <c r="ES10">
        <v>236</v>
      </c>
      <c r="ET10">
        <v>170</v>
      </c>
      <c r="EU10">
        <v>406</v>
      </c>
      <c r="EV10">
        <v>2272</v>
      </c>
      <c r="EW10">
        <v>284</v>
      </c>
      <c r="EX10">
        <v>86</v>
      </c>
      <c r="EY10">
        <v>2642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1</v>
      </c>
      <c r="FF10">
        <v>33</v>
      </c>
      <c r="FG10">
        <v>2</v>
      </c>
      <c r="FH10">
        <v>0</v>
      </c>
      <c r="FI10">
        <v>35</v>
      </c>
      <c r="FJ10">
        <v>94.29</v>
      </c>
      <c r="FK10" s="106">
        <v>2400</v>
      </c>
      <c r="FL10" s="175">
        <f t="shared" si="17"/>
        <v>110.08333333333333</v>
      </c>
      <c r="FM10" s="170" t="s">
        <v>2369</v>
      </c>
      <c r="FN10" s="170" t="s">
        <v>2737</v>
      </c>
      <c r="FO10" s="170" t="s">
        <v>2692</v>
      </c>
      <c r="FQ10" s="1">
        <v>0.3502662037037037</v>
      </c>
      <c r="FR10" s="1">
        <v>0.33318287037037037</v>
      </c>
      <c r="FS10" s="1">
        <v>5.4317129629629625E-2</v>
      </c>
      <c r="FT10" s="1">
        <v>1.7083333333333336E-2</v>
      </c>
      <c r="FU10">
        <v>236</v>
      </c>
      <c r="FV10">
        <v>170</v>
      </c>
      <c r="FW10">
        <v>406</v>
      </c>
      <c r="FX10">
        <v>2272</v>
      </c>
      <c r="FY10">
        <v>284</v>
      </c>
      <c r="FZ10">
        <v>86</v>
      </c>
      <c r="GA10">
        <v>2642</v>
      </c>
      <c r="GB10">
        <v>0</v>
      </c>
      <c r="GC10">
        <v>0</v>
      </c>
      <c r="GD10">
        <v>0</v>
      </c>
      <c r="GE10">
        <v>0</v>
      </c>
      <c r="GF10">
        <v>1</v>
      </c>
      <c r="GG10">
        <v>1</v>
      </c>
      <c r="GH10">
        <v>33</v>
      </c>
      <c r="GI10">
        <v>2</v>
      </c>
      <c r="GJ10">
        <v>0</v>
      </c>
      <c r="GK10">
        <v>35</v>
      </c>
      <c r="GL10">
        <v>94.29</v>
      </c>
      <c r="GM10" s="106">
        <v>2400</v>
      </c>
      <c r="GN10" s="175">
        <f t="shared" si="4"/>
        <v>110.08333333333333</v>
      </c>
      <c r="GO10" s="170" t="s">
        <v>2369</v>
      </c>
      <c r="GP10" s="170" t="s">
        <v>2737</v>
      </c>
      <c r="GQ10" s="170" t="s">
        <v>2692</v>
      </c>
      <c r="GS10" s="1">
        <v>0.31538194444444445</v>
      </c>
      <c r="GT10" s="1">
        <v>0.24414351851851854</v>
      </c>
      <c r="GU10" s="1">
        <v>6.1134259259259256E-2</v>
      </c>
      <c r="GV10" s="1">
        <v>1.0092592592592592E-2</v>
      </c>
      <c r="GW10">
        <v>321</v>
      </c>
      <c r="GX10">
        <v>94</v>
      </c>
      <c r="GY10">
        <v>415</v>
      </c>
      <c r="GZ10">
        <v>844</v>
      </c>
      <c r="HA10">
        <v>110</v>
      </c>
      <c r="HB10">
        <v>61</v>
      </c>
      <c r="HC10">
        <v>1015</v>
      </c>
      <c r="HD10">
        <v>0</v>
      </c>
      <c r="HE10">
        <v>0</v>
      </c>
      <c r="HF10">
        <v>0</v>
      </c>
      <c r="HG10">
        <v>2</v>
      </c>
      <c r="HH10">
        <v>0</v>
      </c>
      <c r="HI10">
        <v>2</v>
      </c>
      <c r="HJ10">
        <v>110</v>
      </c>
      <c r="HK10">
        <v>0</v>
      </c>
      <c r="HL10">
        <v>0</v>
      </c>
      <c r="HM10">
        <v>110</v>
      </c>
      <c r="HN10">
        <v>100</v>
      </c>
      <c r="HO10" s="106">
        <v>823</v>
      </c>
      <c r="HP10" s="175">
        <f t="shared" si="5"/>
        <v>123.32928311057107</v>
      </c>
      <c r="HQ10" s="170" t="s">
        <v>2369</v>
      </c>
      <c r="HR10" s="170" t="s">
        <v>2737</v>
      </c>
      <c r="HS10" s="170" t="s">
        <v>2692</v>
      </c>
      <c r="HU10" s="1">
        <v>0.31718750000000001</v>
      </c>
      <c r="HV10" s="1">
        <v>0.24124999999999999</v>
      </c>
      <c r="HW10" s="1">
        <v>5.8483796296296298E-2</v>
      </c>
      <c r="HX10" s="1">
        <v>1.744212962962963E-2</v>
      </c>
      <c r="HY10">
        <v>282</v>
      </c>
      <c r="HZ10">
        <v>99</v>
      </c>
      <c r="IA10">
        <v>381</v>
      </c>
      <c r="IB10">
        <v>707</v>
      </c>
      <c r="IC10">
        <v>131</v>
      </c>
      <c r="ID10">
        <v>53</v>
      </c>
      <c r="IE10">
        <v>891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 s="106">
        <v>823</v>
      </c>
      <c r="IR10" s="175">
        <f t="shared" si="27"/>
        <v>108.26245443499391</v>
      </c>
      <c r="IS10" s="170" t="s">
        <v>2369</v>
      </c>
      <c r="IT10" s="170" t="s">
        <v>2737</v>
      </c>
      <c r="IU10" s="170" t="s">
        <v>2692</v>
      </c>
      <c r="IW10" s="1">
        <v>0.30418981481481483</v>
      </c>
      <c r="IX10" s="1">
        <v>0.23054398148148147</v>
      </c>
      <c r="IY10" s="1">
        <v>5.7384259259259253E-2</v>
      </c>
      <c r="IZ10" s="1">
        <v>1.6249999999999997E-2</v>
      </c>
      <c r="JA10">
        <v>424</v>
      </c>
      <c r="JB10">
        <v>85</v>
      </c>
      <c r="JC10">
        <v>509</v>
      </c>
      <c r="JD10">
        <v>662</v>
      </c>
      <c r="JE10">
        <v>176</v>
      </c>
      <c r="JF10">
        <v>55</v>
      </c>
      <c r="JG10">
        <v>893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 s="106">
        <v>823</v>
      </c>
      <c r="JT10" s="175">
        <f t="shared" si="7"/>
        <v>108.50546780072905</v>
      </c>
      <c r="JU10" s="170" t="s">
        <v>2369</v>
      </c>
      <c r="JV10" s="170" t="s">
        <v>2737</v>
      </c>
      <c r="JW10" s="170" t="s">
        <v>2692</v>
      </c>
      <c r="JY10" s="1">
        <v>0.32598379629629631</v>
      </c>
      <c r="JZ10" s="1">
        <v>0.24824074074074076</v>
      </c>
      <c r="KA10" s="1">
        <v>5.2106481481481483E-2</v>
      </c>
      <c r="KB10" s="1">
        <v>2.5624999999999998E-2</v>
      </c>
      <c r="KC10">
        <v>434</v>
      </c>
      <c r="KD10">
        <v>122</v>
      </c>
      <c r="KE10">
        <v>556</v>
      </c>
      <c r="KF10">
        <v>615</v>
      </c>
      <c r="KG10">
        <v>195</v>
      </c>
      <c r="KH10">
        <v>45</v>
      </c>
      <c r="KI10">
        <v>855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 s="106">
        <v>823</v>
      </c>
      <c r="KV10" s="175">
        <f t="shared" si="28"/>
        <v>103.88821385176186</v>
      </c>
      <c r="KW10" s="170" t="s">
        <v>2369</v>
      </c>
      <c r="KX10" s="170" t="s">
        <v>2737</v>
      </c>
      <c r="KY10" s="170" t="s">
        <v>2692</v>
      </c>
      <c r="LA10" s="1">
        <v>0.27387731481481481</v>
      </c>
      <c r="LB10" s="1">
        <v>0.24824074074074076</v>
      </c>
      <c r="LC10" s="1">
        <v>5.2106481481481483E-2</v>
      </c>
      <c r="LD10" s="1">
        <v>2.5624999999999998E-2</v>
      </c>
      <c r="LE10">
        <v>434</v>
      </c>
      <c r="LF10">
        <v>122</v>
      </c>
      <c r="LG10">
        <v>556</v>
      </c>
      <c r="LH10">
        <v>615</v>
      </c>
      <c r="LI10">
        <v>195</v>
      </c>
      <c r="LJ10">
        <v>45</v>
      </c>
      <c r="LK10">
        <v>855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 s="106">
        <v>823</v>
      </c>
      <c r="LX10" s="175">
        <f t="shared" si="29"/>
        <v>103.88821385176186</v>
      </c>
      <c r="LY10" s="170" t="s">
        <v>2369</v>
      </c>
      <c r="LZ10" s="170" t="s">
        <v>2737</v>
      </c>
      <c r="MA10" s="170" t="s">
        <v>2692</v>
      </c>
      <c r="MC10" s="1">
        <v>0.35790509259259262</v>
      </c>
      <c r="MD10" s="1">
        <v>0.26627314814814812</v>
      </c>
      <c r="ME10" s="1">
        <v>6.1180555555555551E-2</v>
      </c>
      <c r="MF10" s="1">
        <v>3.0439814814814819E-2</v>
      </c>
      <c r="MG10">
        <v>495</v>
      </c>
      <c r="MH10">
        <v>103</v>
      </c>
      <c r="MI10">
        <v>598</v>
      </c>
      <c r="MJ10">
        <v>675</v>
      </c>
      <c r="MK10">
        <v>197</v>
      </c>
      <c r="ML10">
        <v>41</v>
      </c>
      <c r="MM10">
        <v>913</v>
      </c>
      <c r="MN10">
        <v>0</v>
      </c>
      <c r="MO10">
        <v>0</v>
      </c>
      <c r="MP10">
        <v>0</v>
      </c>
      <c r="MQ10">
        <v>4</v>
      </c>
      <c r="MR10">
        <v>0</v>
      </c>
      <c r="MS10">
        <v>4</v>
      </c>
      <c r="MT10">
        <v>84</v>
      </c>
      <c r="MU10">
        <v>0</v>
      </c>
      <c r="MV10">
        <v>0</v>
      </c>
      <c r="MW10">
        <v>84</v>
      </c>
      <c r="MX10">
        <v>100</v>
      </c>
      <c r="MY10" s="106">
        <v>823</v>
      </c>
      <c r="MZ10" s="175">
        <f t="shared" si="10"/>
        <v>110.93560145808019</v>
      </c>
      <c r="NA10" s="170" t="s">
        <v>2369</v>
      </c>
      <c r="NB10" s="170" t="s">
        <v>2737</v>
      </c>
      <c r="NC10" s="170" t="s">
        <v>2692</v>
      </c>
      <c r="NE10" s="1">
        <v>0.39090277777777777</v>
      </c>
      <c r="NF10" s="1">
        <v>0.20358796296296297</v>
      </c>
      <c r="NG10" s="1">
        <v>0.15170138888888887</v>
      </c>
      <c r="NH10" s="1">
        <v>3.560185185185185E-2</v>
      </c>
      <c r="NI10">
        <v>469</v>
      </c>
      <c r="NJ10">
        <v>55</v>
      </c>
      <c r="NK10">
        <v>524</v>
      </c>
      <c r="NL10">
        <v>513</v>
      </c>
      <c r="NM10">
        <v>143</v>
      </c>
      <c r="NN10">
        <v>39</v>
      </c>
      <c r="NO10">
        <v>695</v>
      </c>
      <c r="NP10">
        <v>0</v>
      </c>
      <c r="NQ10">
        <v>0</v>
      </c>
      <c r="NR10">
        <v>0</v>
      </c>
      <c r="NS10">
        <v>2</v>
      </c>
      <c r="NT10">
        <v>0</v>
      </c>
      <c r="NU10">
        <v>2</v>
      </c>
      <c r="NV10">
        <v>26</v>
      </c>
      <c r="NW10">
        <v>0</v>
      </c>
      <c r="NX10">
        <v>0</v>
      </c>
      <c r="NY10">
        <v>26</v>
      </c>
      <c r="NZ10">
        <v>100</v>
      </c>
      <c r="OA10" s="106">
        <v>617</v>
      </c>
      <c r="OB10" s="175">
        <f t="shared" si="11"/>
        <v>112.64181523500811</v>
      </c>
      <c r="OC10" s="170" t="s">
        <v>2369</v>
      </c>
      <c r="OD10" s="170" t="s">
        <v>2737</v>
      </c>
      <c r="OE10" s="170" t="s">
        <v>2692</v>
      </c>
      <c r="OG10" s="1">
        <v>0.25208333333333333</v>
      </c>
      <c r="OH10" s="1">
        <v>0.16413194444444446</v>
      </c>
      <c r="OI10" s="1">
        <v>6.3784722222222215E-2</v>
      </c>
      <c r="OJ10" s="1">
        <v>2.4143518518518519E-2</v>
      </c>
      <c r="OK10">
        <v>116</v>
      </c>
      <c r="OL10">
        <v>87</v>
      </c>
      <c r="OM10">
        <v>203</v>
      </c>
      <c r="ON10">
        <v>676</v>
      </c>
      <c r="OO10">
        <v>166</v>
      </c>
      <c r="OP10">
        <v>62</v>
      </c>
      <c r="OQ10">
        <v>904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 s="106">
        <v>823</v>
      </c>
      <c r="PD10" s="175">
        <f t="shared" si="12"/>
        <v>109.84204131227217</v>
      </c>
      <c r="PE10" s="170" t="s">
        <v>2369</v>
      </c>
      <c r="PF10" s="170" t="s">
        <v>2737</v>
      </c>
      <c r="PG10" s="170" t="s">
        <v>2692</v>
      </c>
      <c r="PI10" s="1">
        <v>0.11586805555555556</v>
      </c>
      <c r="PJ10" s="1">
        <v>9.0196759259259254E-2</v>
      </c>
      <c r="PK10" s="1">
        <v>1.9988425925925927E-2</v>
      </c>
      <c r="PL10" s="1">
        <v>5.6712962962962958E-3</v>
      </c>
      <c r="PM10">
        <v>17</v>
      </c>
      <c r="PN10">
        <v>56</v>
      </c>
      <c r="PO10">
        <v>73</v>
      </c>
      <c r="PP10">
        <v>160</v>
      </c>
      <c r="PQ10">
        <v>129</v>
      </c>
      <c r="PR10">
        <v>12</v>
      </c>
      <c r="PS10">
        <v>301</v>
      </c>
      <c r="PT10">
        <v>0</v>
      </c>
      <c r="PU10">
        <v>0</v>
      </c>
      <c r="PV10">
        <v>0</v>
      </c>
      <c r="PW10">
        <v>4</v>
      </c>
      <c r="PX10">
        <v>0</v>
      </c>
      <c r="PY10">
        <v>4</v>
      </c>
      <c r="PZ10">
        <v>108</v>
      </c>
      <c r="QA10">
        <v>0</v>
      </c>
      <c r="QB10">
        <v>0</v>
      </c>
      <c r="QC10">
        <v>108</v>
      </c>
      <c r="QD10">
        <v>100</v>
      </c>
      <c r="QE10" s="106">
        <v>300</v>
      </c>
      <c r="QF10" s="175">
        <f t="shared" si="19"/>
        <v>100.33333333333334</v>
      </c>
      <c r="QG10" s="170" t="s">
        <v>2369</v>
      </c>
      <c r="QH10" s="170" t="s">
        <v>2737</v>
      </c>
      <c r="QI10" s="170" t="s">
        <v>2692</v>
      </c>
      <c r="QK10" s="1">
        <v>0</v>
      </c>
      <c r="QL10" s="1">
        <v>0</v>
      </c>
      <c r="QM10" s="1">
        <v>0</v>
      </c>
      <c r="QN10" s="1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5</v>
      </c>
      <c r="QZ10">
        <v>0</v>
      </c>
      <c r="RA10">
        <v>5</v>
      </c>
      <c r="RB10">
        <v>108</v>
      </c>
      <c r="RC10">
        <v>0</v>
      </c>
      <c r="RD10">
        <v>0</v>
      </c>
      <c r="RE10">
        <v>108</v>
      </c>
      <c r="RF10">
        <v>100</v>
      </c>
      <c r="RG10" s="106">
        <v>300</v>
      </c>
      <c r="RH10" s="175">
        <f t="shared" si="25"/>
        <v>0</v>
      </c>
      <c r="RI10" s="170" t="s">
        <v>2369</v>
      </c>
      <c r="RJ10" s="170" t="s">
        <v>2737</v>
      </c>
      <c r="RK10" s="170" t="s">
        <v>2692</v>
      </c>
      <c r="RM10" s="1"/>
      <c r="RN10" s="1">
        <f t="shared" si="18"/>
        <v>0.72418981481481481</v>
      </c>
      <c r="RO10" s="1"/>
      <c r="RP10" s="1"/>
      <c r="SH10">
        <v>100</v>
      </c>
      <c r="SI10" s="106">
        <v>300</v>
      </c>
      <c r="SJ10" s="175">
        <f t="shared" si="26"/>
        <v>0</v>
      </c>
      <c r="SK10" s="170" t="s">
        <v>2369</v>
      </c>
      <c r="SL10" s="170" t="s">
        <v>2737</v>
      </c>
      <c r="SM10" s="170" t="s">
        <v>2692</v>
      </c>
      <c r="SO10" s="1">
        <v>4.207175925925926E-2</v>
      </c>
      <c r="SP10" s="1">
        <v>1.2013888888888888E-2</v>
      </c>
      <c r="SQ10" s="1">
        <v>2.9363425925925921E-2</v>
      </c>
      <c r="SR10" s="1">
        <v>6.8287037037037025E-4</v>
      </c>
      <c r="SS10">
        <v>1</v>
      </c>
      <c r="ST10">
        <v>3</v>
      </c>
      <c r="SU10">
        <v>4</v>
      </c>
      <c r="SV10">
        <v>47</v>
      </c>
      <c r="SW10">
        <v>4</v>
      </c>
      <c r="SX10">
        <v>3</v>
      </c>
      <c r="SY10">
        <v>54</v>
      </c>
      <c r="SZ10">
        <v>0</v>
      </c>
      <c r="TA10">
        <v>0</v>
      </c>
      <c r="TB10">
        <v>0</v>
      </c>
      <c r="TC10">
        <v>1</v>
      </c>
      <c r="TD10">
        <v>0</v>
      </c>
      <c r="TE10">
        <v>1</v>
      </c>
      <c r="TF10">
        <v>27</v>
      </c>
      <c r="TG10">
        <v>0</v>
      </c>
      <c r="TH10">
        <v>0</v>
      </c>
      <c r="TI10">
        <v>27</v>
      </c>
      <c r="TJ10">
        <v>100</v>
      </c>
      <c r="TK10" s="106"/>
      <c r="TL10" s="175"/>
      <c r="TM10" s="170" t="s">
        <v>2369</v>
      </c>
      <c r="TN10" s="277" t="s">
        <v>2729</v>
      </c>
      <c r="TO10" s="170" t="s">
        <v>2692</v>
      </c>
      <c r="TP10" s="1">
        <v>1.2708333333333334E-2</v>
      </c>
      <c r="TQ10" s="1">
        <v>1.2013888888888888E-2</v>
      </c>
      <c r="TR10" s="1">
        <v>2.9363425925925921E-2</v>
      </c>
      <c r="TS10" s="1">
        <v>6.8287037037037025E-4</v>
      </c>
      <c r="TT10">
        <v>1</v>
      </c>
      <c r="TU10">
        <v>3</v>
      </c>
      <c r="TV10">
        <v>4</v>
      </c>
      <c r="TW10">
        <v>47</v>
      </c>
      <c r="TX10">
        <v>4</v>
      </c>
      <c r="TY10">
        <v>3</v>
      </c>
      <c r="TZ10">
        <v>54</v>
      </c>
      <c r="UA10">
        <v>0</v>
      </c>
      <c r="UB10">
        <v>0</v>
      </c>
      <c r="UC10">
        <v>0</v>
      </c>
      <c r="UD10">
        <v>1</v>
      </c>
      <c r="UE10">
        <v>0</v>
      </c>
      <c r="UF10">
        <v>1</v>
      </c>
      <c r="UG10">
        <v>27</v>
      </c>
      <c r="UH10">
        <v>0</v>
      </c>
      <c r="UI10">
        <v>0</v>
      </c>
      <c r="UJ10">
        <v>27</v>
      </c>
      <c r="UK10">
        <v>100</v>
      </c>
      <c r="UL10" s="106"/>
      <c r="UM10" s="175"/>
    </row>
    <row r="11" spans="1:559">
      <c r="A11" s="170" t="s">
        <v>2362</v>
      </c>
      <c r="B11" s="170" t="s">
        <v>2736</v>
      </c>
      <c r="C11" s="170" t="s">
        <v>2692</v>
      </c>
      <c r="E11" s="1">
        <v>0.26174768518518515</v>
      </c>
      <c r="F11" s="1">
        <v>0.1620601851851852</v>
      </c>
      <c r="G11" s="1">
        <v>0.1620601851851852</v>
      </c>
      <c r="H11" s="1">
        <v>7.7777777777777779E-2</v>
      </c>
      <c r="I11">
        <v>99</v>
      </c>
      <c r="J11">
        <v>41</v>
      </c>
      <c r="K11">
        <v>140</v>
      </c>
      <c r="L11">
        <v>2349</v>
      </c>
      <c r="M11">
        <v>44</v>
      </c>
      <c r="N11">
        <v>36</v>
      </c>
      <c r="O11">
        <v>2429</v>
      </c>
      <c r="P11">
        <v>0</v>
      </c>
      <c r="Q11">
        <v>0</v>
      </c>
      <c r="R11">
        <v>0</v>
      </c>
      <c r="S11">
        <v>0</v>
      </c>
      <c r="T11">
        <v>2</v>
      </c>
      <c r="U11">
        <v>2</v>
      </c>
      <c r="V11">
        <v>84</v>
      </c>
      <c r="W11">
        <v>1</v>
      </c>
      <c r="X11">
        <v>1</v>
      </c>
      <c r="Y11">
        <v>86</v>
      </c>
      <c r="Z11">
        <v>97.67</v>
      </c>
      <c r="AA11" s="106">
        <v>2400</v>
      </c>
      <c r="AB11" s="175">
        <f t="shared" si="0"/>
        <v>101.20833333333333</v>
      </c>
      <c r="AC11" s="170" t="s">
        <v>2362</v>
      </c>
      <c r="AD11" s="170" t="s">
        <v>2736</v>
      </c>
      <c r="AE11" s="170" t="s">
        <v>2692</v>
      </c>
      <c r="AG11" s="1">
        <v>0</v>
      </c>
      <c r="AH11" s="1">
        <v>0</v>
      </c>
      <c r="AI11" s="1">
        <v>0</v>
      </c>
      <c r="AJ11" s="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06"/>
      <c r="BD11" s="175"/>
      <c r="BE11" s="170" t="s">
        <v>2362</v>
      </c>
      <c r="BF11" s="170" t="s">
        <v>2736</v>
      </c>
      <c r="BG11" s="170" t="s">
        <v>2692</v>
      </c>
      <c r="BI11" s="1">
        <v>0.3027083333333333</v>
      </c>
      <c r="BJ11" s="1">
        <v>0.19057870370370369</v>
      </c>
      <c r="BK11" s="1">
        <v>0.19057870370370369</v>
      </c>
      <c r="BL11" s="1">
        <v>9.2256944444444447E-2</v>
      </c>
      <c r="BM11">
        <v>139</v>
      </c>
      <c r="BN11">
        <v>80</v>
      </c>
      <c r="BO11">
        <v>219</v>
      </c>
      <c r="BP11">
        <v>2266</v>
      </c>
      <c r="BQ11">
        <v>66</v>
      </c>
      <c r="BR11">
        <v>62</v>
      </c>
      <c r="BS11">
        <v>2394</v>
      </c>
      <c r="BT11">
        <v>0</v>
      </c>
      <c r="BU11">
        <v>0</v>
      </c>
      <c r="BV11">
        <v>0</v>
      </c>
      <c r="BW11">
        <v>1</v>
      </c>
      <c r="BX11">
        <v>1</v>
      </c>
      <c r="BY11">
        <v>2</v>
      </c>
      <c r="BZ11">
        <v>130</v>
      </c>
      <c r="CA11">
        <v>4</v>
      </c>
      <c r="CB11">
        <v>0</v>
      </c>
      <c r="CC11">
        <v>134</v>
      </c>
      <c r="CD11">
        <v>97.01</v>
      </c>
      <c r="CE11" s="106">
        <v>2400</v>
      </c>
      <c r="CF11" s="175">
        <f t="shared" si="32"/>
        <v>99.75</v>
      </c>
      <c r="CG11" s="170" t="s">
        <v>2362</v>
      </c>
      <c r="CH11" s="170" t="s">
        <v>2736</v>
      </c>
      <c r="CI11" s="170" t="s">
        <v>2692</v>
      </c>
      <c r="CK11" s="1">
        <v>0</v>
      </c>
      <c r="CL11" s="1">
        <v>0</v>
      </c>
      <c r="CM11" s="1">
        <v>0</v>
      </c>
      <c r="CN11" s="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 s="106"/>
      <c r="DH11" s="175"/>
      <c r="DI11" s="170" t="s">
        <v>2362</v>
      </c>
      <c r="DJ11" s="170" t="s">
        <v>2736</v>
      </c>
      <c r="DK11" s="170" t="s">
        <v>2692</v>
      </c>
      <c r="DM11" s="1">
        <v>0.28910879629629632</v>
      </c>
      <c r="DN11" s="1">
        <v>0.17505787037037038</v>
      </c>
      <c r="DO11" s="1">
        <v>0.17505787037037038</v>
      </c>
      <c r="DP11" s="1">
        <v>7.0150462962962956E-2</v>
      </c>
      <c r="DQ11">
        <v>236</v>
      </c>
      <c r="DR11">
        <v>97</v>
      </c>
      <c r="DS11">
        <v>333</v>
      </c>
      <c r="DT11">
        <v>2273</v>
      </c>
      <c r="DU11">
        <v>84</v>
      </c>
      <c r="DV11">
        <v>58</v>
      </c>
      <c r="DW11">
        <v>2415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 s="106">
        <v>2400</v>
      </c>
      <c r="EJ11" s="175">
        <f t="shared" si="16"/>
        <v>100.62500000000001</v>
      </c>
      <c r="EK11" s="170" t="s">
        <v>2362</v>
      </c>
      <c r="EL11" s="170" t="s">
        <v>2736</v>
      </c>
      <c r="EM11" s="170" t="s">
        <v>2692</v>
      </c>
      <c r="EO11" s="1">
        <v>0.27013888888888887</v>
      </c>
      <c r="EP11" s="1">
        <v>0.1779398148148148</v>
      </c>
      <c r="EQ11" s="1">
        <v>0.1779398148148148</v>
      </c>
      <c r="ER11" s="1">
        <v>4.853009259259259E-2</v>
      </c>
      <c r="ES11">
        <v>220</v>
      </c>
      <c r="ET11">
        <v>80</v>
      </c>
      <c r="EU11">
        <v>300</v>
      </c>
      <c r="EV11">
        <v>2292</v>
      </c>
      <c r="EW11">
        <v>91</v>
      </c>
      <c r="EX11">
        <v>37</v>
      </c>
      <c r="EY11">
        <v>2420</v>
      </c>
      <c r="EZ11">
        <v>0</v>
      </c>
      <c r="FA11">
        <v>0</v>
      </c>
      <c r="FB11">
        <v>0</v>
      </c>
      <c r="FC11">
        <v>1</v>
      </c>
      <c r="FD11">
        <v>0</v>
      </c>
      <c r="FE11">
        <v>1</v>
      </c>
      <c r="FF11">
        <v>31</v>
      </c>
      <c r="FG11">
        <v>0</v>
      </c>
      <c r="FH11">
        <v>0</v>
      </c>
      <c r="FI11">
        <v>31</v>
      </c>
      <c r="FJ11">
        <v>100</v>
      </c>
      <c r="FK11" s="106">
        <v>2400</v>
      </c>
      <c r="FL11" s="175">
        <f t="shared" si="17"/>
        <v>100.83333333333333</v>
      </c>
      <c r="FM11" s="170" t="s">
        <v>2362</v>
      </c>
      <c r="FN11" s="170" t="s">
        <v>2736</v>
      </c>
      <c r="FO11" s="170" t="s">
        <v>2692</v>
      </c>
      <c r="FQ11" s="1">
        <v>0.22646990740740738</v>
      </c>
      <c r="FR11" s="1">
        <v>0.1779398148148148</v>
      </c>
      <c r="FS11" s="1">
        <v>4.3668981481481482E-2</v>
      </c>
      <c r="FT11" s="1">
        <v>4.853009259259259E-2</v>
      </c>
      <c r="FU11">
        <v>220</v>
      </c>
      <c r="FV11">
        <v>80</v>
      </c>
      <c r="FW11">
        <v>300</v>
      </c>
      <c r="FX11">
        <v>2292</v>
      </c>
      <c r="FY11">
        <v>91</v>
      </c>
      <c r="FZ11">
        <v>37</v>
      </c>
      <c r="GA11">
        <v>2420</v>
      </c>
      <c r="GB11">
        <v>0</v>
      </c>
      <c r="GC11">
        <v>0</v>
      </c>
      <c r="GD11">
        <v>0</v>
      </c>
      <c r="GE11">
        <v>1</v>
      </c>
      <c r="GF11">
        <v>0</v>
      </c>
      <c r="GG11">
        <v>1</v>
      </c>
      <c r="GH11">
        <v>31</v>
      </c>
      <c r="GI11">
        <v>0</v>
      </c>
      <c r="GJ11">
        <v>0</v>
      </c>
      <c r="GK11">
        <v>31</v>
      </c>
      <c r="GL11">
        <v>100</v>
      </c>
      <c r="GM11" s="106">
        <v>2400</v>
      </c>
      <c r="GN11" s="175">
        <f t="shared" si="4"/>
        <v>100.83333333333333</v>
      </c>
      <c r="GO11" s="170" t="s">
        <v>2362</v>
      </c>
      <c r="GP11" s="170" t="s">
        <v>2736</v>
      </c>
      <c r="GQ11" s="170" t="s">
        <v>2692</v>
      </c>
      <c r="GS11" s="1">
        <v>0.30106481481481479</v>
      </c>
      <c r="GT11" s="1">
        <v>0.23783564814814814</v>
      </c>
      <c r="GU11" s="1">
        <v>3.5451388888888886E-2</v>
      </c>
      <c r="GV11" s="1">
        <v>2.7766203703703706E-2</v>
      </c>
      <c r="GW11">
        <v>166</v>
      </c>
      <c r="GX11">
        <v>106</v>
      </c>
      <c r="GY11">
        <v>272</v>
      </c>
      <c r="GZ11">
        <v>2257</v>
      </c>
      <c r="HA11">
        <v>105</v>
      </c>
      <c r="HB11">
        <v>56</v>
      </c>
      <c r="HC11">
        <v>2418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 s="106">
        <v>2400</v>
      </c>
      <c r="HP11" s="175">
        <f t="shared" si="5"/>
        <v>100.75</v>
      </c>
      <c r="HQ11" s="170" t="s">
        <v>2362</v>
      </c>
      <c r="HR11" s="170" t="s">
        <v>2736</v>
      </c>
      <c r="HS11" s="170" t="s">
        <v>2692</v>
      </c>
      <c r="HU11" s="1">
        <v>0.26296296296296295</v>
      </c>
      <c r="HV11" s="1">
        <v>0.17888888888888888</v>
      </c>
      <c r="HW11" s="1">
        <v>3.0405092592592591E-2</v>
      </c>
      <c r="HX11" s="1">
        <v>5.3657407407407404E-2</v>
      </c>
      <c r="HY11">
        <v>175</v>
      </c>
      <c r="HZ11">
        <v>69</v>
      </c>
      <c r="IA11">
        <v>244</v>
      </c>
      <c r="IB11">
        <v>2274</v>
      </c>
      <c r="IC11">
        <v>108</v>
      </c>
      <c r="ID11">
        <v>45</v>
      </c>
      <c r="IE11">
        <v>2427</v>
      </c>
      <c r="IF11">
        <v>0</v>
      </c>
      <c r="IG11">
        <v>0</v>
      </c>
      <c r="IH11">
        <v>0</v>
      </c>
      <c r="II11">
        <v>1</v>
      </c>
      <c r="IJ11">
        <v>1</v>
      </c>
      <c r="IK11">
        <v>2</v>
      </c>
      <c r="IL11">
        <v>82</v>
      </c>
      <c r="IM11">
        <v>0</v>
      </c>
      <c r="IN11">
        <v>1</v>
      </c>
      <c r="IO11">
        <v>83</v>
      </c>
      <c r="IP11">
        <v>98.8</v>
      </c>
      <c r="IQ11" s="106">
        <v>2400</v>
      </c>
      <c r="IR11" s="175">
        <f t="shared" si="27"/>
        <v>101.125</v>
      </c>
      <c r="IS11" s="170" t="s">
        <v>2362</v>
      </c>
      <c r="IT11" s="170" t="s">
        <v>2736</v>
      </c>
      <c r="IU11" s="170" t="s">
        <v>2692</v>
      </c>
      <c r="IW11" s="1">
        <v>0.21406250000000002</v>
      </c>
      <c r="IX11" s="1">
        <v>0.1279976851851852</v>
      </c>
      <c r="IY11" s="1">
        <v>3.4027777777777775E-2</v>
      </c>
      <c r="IZ11" s="1">
        <v>5.2025462962962961E-2</v>
      </c>
      <c r="JA11">
        <v>151</v>
      </c>
      <c r="JB11">
        <v>81</v>
      </c>
      <c r="JC11">
        <v>232</v>
      </c>
      <c r="JD11">
        <v>2328</v>
      </c>
      <c r="JE11">
        <v>90</v>
      </c>
      <c r="JF11">
        <v>42</v>
      </c>
      <c r="JG11">
        <v>2460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 s="106">
        <v>2400</v>
      </c>
      <c r="JT11" s="175">
        <f t="shared" si="7"/>
        <v>102.49999999999999</v>
      </c>
      <c r="JU11" s="170" t="s">
        <v>2362</v>
      </c>
      <c r="JV11" s="170" t="s">
        <v>2736</v>
      </c>
      <c r="JW11" s="170" t="s">
        <v>2692</v>
      </c>
      <c r="JY11" s="1">
        <v>0.28668981481481481</v>
      </c>
      <c r="JZ11" s="1">
        <v>0.13450231481481481</v>
      </c>
      <c r="KA11" s="1">
        <v>2.6828703703703702E-2</v>
      </c>
      <c r="KB11" s="1">
        <v>0.12534722222222222</v>
      </c>
      <c r="KC11">
        <v>264</v>
      </c>
      <c r="KD11">
        <v>93</v>
      </c>
      <c r="KE11">
        <v>357</v>
      </c>
      <c r="KF11">
        <v>2261</v>
      </c>
      <c r="KG11">
        <v>102</v>
      </c>
      <c r="KH11">
        <v>48</v>
      </c>
      <c r="KI11">
        <v>2411</v>
      </c>
      <c r="KJ11">
        <v>0</v>
      </c>
      <c r="KK11">
        <v>0</v>
      </c>
      <c r="KL11">
        <v>0</v>
      </c>
      <c r="KM11">
        <v>2</v>
      </c>
      <c r="KN11">
        <v>0</v>
      </c>
      <c r="KO11">
        <v>2</v>
      </c>
      <c r="KP11">
        <v>69</v>
      </c>
      <c r="KQ11">
        <v>0</v>
      </c>
      <c r="KR11">
        <v>0</v>
      </c>
      <c r="KS11">
        <v>69</v>
      </c>
      <c r="KT11">
        <v>100</v>
      </c>
      <c r="KU11" s="106">
        <v>2400</v>
      </c>
      <c r="KV11" s="175">
        <f t="shared" si="28"/>
        <v>100.45833333333334</v>
      </c>
      <c r="KW11" s="170" t="s">
        <v>2362</v>
      </c>
      <c r="KX11" s="170" t="s">
        <v>2736</v>
      </c>
      <c r="KY11" s="170" t="s">
        <v>2692</v>
      </c>
      <c r="LA11" s="1">
        <v>0.259849537037037</v>
      </c>
      <c r="LB11" s="1">
        <v>0.13450231481481481</v>
      </c>
      <c r="LC11" s="1">
        <v>2.6828703703703702E-2</v>
      </c>
      <c r="LD11" s="1">
        <v>0.12534722222222222</v>
      </c>
      <c r="LE11">
        <v>264</v>
      </c>
      <c r="LF11">
        <v>93</v>
      </c>
      <c r="LG11">
        <v>357</v>
      </c>
      <c r="LH11">
        <v>2261</v>
      </c>
      <c r="LI11">
        <v>102</v>
      </c>
      <c r="LJ11">
        <v>48</v>
      </c>
      <c r="LK11">
        <v>2411</v>
      </c>
      <c r="LL11">
        <v>0</v>
      </c>
      <c r="LM11">
        <v>0</v>
      </c>
      <c r="LN11">
        <v>0</v>
      </c>
      <c r="LO11">
        <v>2</v>
      </c>
      <c r="LP11">
        <v>0</v>
      </c>
      <c r="LQ11">
        <v>2</v>
      </c>
      <c r="LR11">
        <v>69</v>
      </c>
      <c r="LS11">
        <v>0</v>
      </c>
      <c r="LT11">
        <v>0</v>
      </c>
      <c r="LU11">
        <v>69</v>
      </c>
      <c r="LV11">
        <v>100</v>
      </c>
      <c r="LW11" s="106">
        <v>2400</v>
      </c>
      <c r="LX11" s="175">
        <f t="shared" si="29"/>
        <v>100.45833333333334</v>
      </c>
      <c r="LY11" s="170" t="s">
        <v>2362</v>
      </c>
      <c r="LZ11" s="170" t="s">
        <v>2737</v>
      </c>
      <c r="MA11" s="170" t="s">
        <v>2692</v>
      </c>
      <c r="MC11" s="1">
        <v>0.23828703703703705</v>
      </c>
      <c r="MD11" s="1">
        <v>0.15608796296296296</v>
      </c>
      <c r="ME11" s="1">
        <v>5.6284722222222222E-2</v>
      </c>
      <c r="MF11" s="1">
        <v>2.5902777777777775E-2</v>
      </c>
      <c r="MG11">
        <v>342</v>
      </c>
      <c r="MH11">
        <v>22</v>
      </c>
      <c r="MI11">
        <v>364</v>
      </c>
      <c r="MJ11">
        <v>780</v>
      </c>
      <c r="MK11">
        <v>27</v>
      </c>
      <c r="ML11">
        <v>11</v>
      </c>
      <c r="MM11">
        <v>818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 s="106">
        <v>823</v>
      </c>
      <c r="MZ11" s="175">
        <f t="shared" si="10"/>
        <v>99.392466585662206</v>
      </c>
      <c r="NA11" s="170" t="s">
        <v>2362</v>
      </c>
      <c r="NB11" s="170" t="s">
        <v>2736</v>
      </c>
      <c r="NC11" s="170" t="s">
        <v>2692</v>
      </c>
      <c r="NE11" s="1">
        <v>0.26938657407407407</v>
      </c>
      <c r="NF11" s="1">
        <v>0.12986111111111112</v>
      </c>
      <c r="NG11" s="1">
        <v>2.3159722222222224E-2</v>
      </c>
      <c r="NH11" s="1">
        <v>0.11634259259259259</v>
      </c>
      <c r="NI11">
        <v>171</v>
      </c>
      <c r="NJ11">
        <v>89</v>
      </c>
      <c r="NK11">
        <v>260</v>
      </c>
      <c r="NL11">
        <v>1651</v>
      </c>
      <c r="NM11">
        <v>120</v>
      </c>
      <c r="NN11">
        <v>46</v>
      </c>
      <c r="NO11">
        <v>1817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 s="106">
        <v>1800</v>
      </c>
      <c r="OB11" s="175">
        <f t="shared" si="11"/>
        <v>100.94444444444444</v>
      </c>
      <c r="OC11" s="170" t="s">
        <v>2362</v>
      </c>
      <c r="OD11" s="170" t="s">
        <v>2736</v>
      </c>
      <c r="OE11" s="170" t="s">
        <v>2692</v>
      </c>
      <c r="OG11" s="1">
        <v>0.20846064814814813</v>
      </c>
      <c r="OH11" s="1">
        <v>0.10767361111111111</v>
      </c>
      <c r="OI11" s="1">
        <v>5.1736111111111115E-2</v>
      </c>
      <c r="OJ11" s="1">
        <v>4.9039351851851855E-2</v>
      </c>
      <c r="OK11">
        <v>207</v>
      </c>
      <c r="OL11">
        <v>21</v>
      </c>
      <c r="OM11">
        <v>228</v>
      </c>
      <c r="ON11">
        <v>849</v>
      </c>
      <c r="OO11">
        <v>21</v>
      </c>
      <c r="OP11">
        <v>15</v>
      </c>
      <c r="OQ11">
        <v>885</v>
      </c>
      <c r="OR11">
        <v>0</v>
      </c>
      <c r="OS11">
        <v>0</v>
      </c>
      <c r="OT11">
        <v>0</v>
      </c>
      <c r="OU11">
        <v>1</v>
      </c>
      <c r="OV11">
        <v>0</v>
      </c>
      <c r="OW11">
        <v>1</v>
      </c>
      <c r="OX11">
        <v>81</v>
      </c>
      <c r="OY11">
        <v>0</v>
      </c>
      <c r="OZ11">
        <v>0</v>
      </c>
      <c r="PA11">
        <v>81</v>
      </c>
      <c r="PB11">
        <v>100</v>
      </c>
      <c r="PC11" s="106">
        <v>823</v>
      </c>
      <c r="PD11" s="175">
        <f t="shared" si="12"/>
        <v>107.53341433778859</v>
      </c>
      <c r="PE11" s="170" t="s">
        <v>2362</v>
      </c>
      <c r="PF11" s="170" t="s">
        <v>2736</v>
      </c>
      <c r="PG11" s="170" t="s">
        <v>2692</v>
      </c>
      <c r="PI11" s="1">
        <v>1.5046296296296297E-4</v>
      </c>
      <c r="PJ11" s="1">
        <v>1.3888888888888889E-4</v>
      </c>
      <c r="PK11" s="1">
        <v>0</v>
      </c>
      <c r="PL11" s="1">
        <v>0</v>
      </c>
      <c r="PM11">
        <v>1</v>
      </c>
      <c r="PN11">
        <v>0</v>
      </c>
      <c r="PO11">
        <v>1</v>
      </c>
      <c r="PP11">
        <v>2</v>
      </c>
      <c r="PQ11">
        <v>0</v>
      </c>
      <c r="PR11">
        <v>0</v>
      </c>
      <c r="PS11">
        <v>2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1</v>
      </c>
      <c r="PZ11">
        <v>74</v>
      </c>
      <c r="QA11">
        <v>1</v>
      </c>
      <c r="QB11">
        <v>0</v>
      </c>
      <c r="QC11">
        <v>75</v>
      </c>
      <c r="QD11">
        <v>98.67</v>
      </c>
      <c r="QE11" s="106"/>
      <c r="QF11" s="175"/>
      <c r="QG11" s="170" t="s">
        <v>2362</v>
      </c>
      <c r="QH11" s="170" t="s">
        <v>2736</v>
      </c>
      <c r="QI11" s="170" t="s">
        <v>2692</v>
      </c>
      <c r="QK11" s="1" t="e">
        <v>#N/A</v>
      </c>
      <c r="QL11" s="1" t="e">
        <v>#N/A</v>
      </c>
      <c r="QM11" s="1" t="e">
        <v>#N/A</v>
      </c>
      <c r="QN11" s="1" t="e">
        <v>#N/A</v>
      </c>
      <c r="QO11" t="e">
        <v>#N/A</v>
      </c>
      <c r="QP11" t="e">
        <v>#N/A</v>
      </c>
      <c r="QQ11" t="e">
        <v>#N/A</v>
      </c>
      <c r="QR11" t="e">
        <v>#N/A</v>
      </c>
      <c r="QS11" t="e">
        <v>#N/A</v>
      </c>
      <c r="QT11" t="e">
        <v>#N/A</v>
      </c>
      <c r="QU11" t="e">
        <v>#N/A</v>
      </c>
      <c r="QV11" t="e">
        <v>#N/A</v>
      </c>
      <c r="QW11" t="e">
        <v>#N/A</v>
      </c>
      <c r="QX11" t="e">
        <v>#N/A</v>
      </c>
      <c r="QY11" t="e">
        <v>#N/A</v>
      </c>
      <c r="QZ11" t="e">
        <v>#N/A</v>
      </c>
      <c r="RA11" t="e">
        <v>#N/A</v>
      </c>
      <c r="RB11" t="e">
        <v>#N/A</v>
      </c>
      <c r="RC11" t="e">
        <v>#N/A</v>
      </c>
      <c r="RD11" t="e">
        <v>#N/A</v>
      </c>
      <c r="RE11" t="e">
        <v>#N/A</v>
      </c>
      <c r="RF11" t="e">
        <v>#N/A</v>
      </c>
      <c r="RG11" s="106"/>
      <c r="RH11" s="175"/>
      <c r="RI11" s="170" t="s">
        <v>2362</v>
      </c>
      <c r="RJ11" s="170" t="s">
        <v>2736</v>
      </c>
      <c r="RK11" s="170" t="s">
        <v>2692</v>
      </c>
      <c r="RM11" s="1"/>
      <c r="RN11" s="1">
        <f t="shared" si="18"/>
        <v>0.39376157407407414</v>
      </c>
      <c r="RO11" s="1"/>
      <c r="RP11" s="1"/>
      <c r="SI11" s="106"/>
      <c r="SJ11" s="175"/>
      <c r="SK11" s="170" t="s">
        <v>2362</v>
      </c>
      <c r="SL11" s="170" t="s">
        <v>2736</v>
      </c>
      <c r="SM11" s="170" t="s">
        <v>2692</v>
      </c>
      <c r="SO11" s="1">
        <v>0</v>
      </c>
      <c r="SP11" s="1">
        <v>0</v>
      </c>
      <c r="SQ11" s="1">
        <v>0</v>
      </c>
      <c r="SR11" s="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1</v>
      </c>
      <c r="TD11">
        <v>0</v>
      </c>
      <c r="TE11">
        <v>1</v>
      </c>
      <c r="TF11">
        <v>30</v>
      </c>
      <c r="TG11">
        <v>0</v>
      </c>
      <c r="TH11">
        <v>0</v>
      </c>
      <c r="TI11">
        <v>30</v>
      </c>
      <c r="TJ11">
        <v>100</v>
      </c>
      <c r="TK11" s="106"/>
      <c r="TL11" s="175"/>
      <c r="TM11" s="170" t="s">
        <v>2362</v>
      </c>
      <c r="TN11" s="277" t="s">
        <v>2729</v>
      </c>
      <c r="TO11" s="170" t="s">
        <v>2692</v>
      </c>
      <c r="TP11" s="1">
        <v>0</v>
      </c>
      <c r="TQ11" s="1">
        <v>0</v>
      </c>
      <c r="TR11" s="1">
        <v>0</v>
      </c>
      <c r="TS11" s="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1</v>
      </c>
      <c r="UE11">
        <v>0</v>
      </c>
      <c r="UF11">
        <v>1</v>
      </c>
      <c r="UG11">
        <v>30</v>
      </c>
      <c r="UH11">
        <v>0</v>
      </c>
      <c r="UI11">
        <v>0</v>
      </c>
      <c r="UJ11">
        <v>30</v>
      </c>
      <c r="UK11">
        <v>100</v>
      </c>
      <c r="UL11" s="106"/>
      <c r="UM11" s="175"/>
    </row>
    <row r="12" spans="1:559">
      <c r="A12" s="106" t="s">
        <v>2373</v>
      </c>
      <c r="B12" s="170" t="s">
        <v>2737</v>
      </c>
      <c r="C12" s="106" t="s">
        <v>2692</v>
      </c>
      <c r="E12" s="1">
        <v>0.4462268518518519</v>
      </c>
      <c r="F12" s="1">
        <v>0.14766203703703704</v>
      </c>
      <c r="G12" s="1">
        <v>0.14766203703703704</v>
      </c>
      <c r="H12" s="1">
        <v>0.21959490740740739</v>
      </c>
      <c r="I12">
        <v>650</v>
      </c>
      <c r="J12">
        <v>92</v>
      </c>
      <c r="K12">
        <v>742</v>
      </c>
      <c r="L12">
        <v>356</v>
      </c>
      <c r="M12">
        <v>82</v>
      </c>
      <c r="N12">
        <v>36</v>
      </c>
      <c r="O12">
        <v>474</v>
      </c>
      <c r="P12">
        <v>0</v>
      </c>
      <c r="Q12">
        <v>0</v>
      </c>
      <c r="R12">
        <v>0</v>
      </c>
      <c r="S12">
        <v>8</v>
      </c>
      <c r="T12">
        <v>0</v>
      </c>
      <c r="U12">
        <v>8</v>
      </c>
      <c r="V12">
        <v>179</v>
      </c>
      <c r="W12">
        <v>0</v>
      </c>
      <c r="X12">
        <v>0</v>
      </c>
      <c r="Y12">
        <v>179</v>
      </c>
      <c r="Z12">
        <v>100</v>
      </c>
      <c r="AA12" s="106">
        <v>823</v>
      </c>
      <c r="AB12" s="175">
        <f t="shared" si="0"/>
        <v>57.594167679222352</v>
      </c>
      <c r="AC12" s="106" t="s">
        <v>2373</v>
      </c>
      <c r="AD12" s="170" t="s">
        <v>2737</v>
      </c>
      <c r="AE12" s="106" t="s">
        <v>2692</v>
      </c>
      <c r="AG12" s="1">
        <v>0.34074074074074073</v>
      </c>
      <c r="AH12" s="1">
        <v>0.13570601851851852</v>
      </c>
      <c r="AI12" s="1">
        <v>0.13570601851851852</v>
      </c>
      <c r="AJ12" s="1">
        <v>9.9166666666666667E-2</v>
      </c>
      <c r="AK12">
        <v>306</v>
      </c>
      <c r="AL12">
        <v>116</v>
      </c>
      <c r="AM12">
        <v>422</v>
      </c>
      <c r="AN12">
        <v>711</v>
      </c>
      <c r="AO12">
        <v>146</v>
      </c>
      <c r="AP12">
        <v>52</v>
      </c>
      <c r="AQ12">
        <v>909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2</v>
      </c>
      <c r="AY12">
        <v>3</v>
      </c>
      <c r="AZ12">
        <v>0</v>
      </c>
      <c r="BA12">
        <v>5</v>
      </c>
      <c r="BB12">
        <v>40</v>
      </c>
      <c r="BC12" s="106">
        <v>823</v>
      </c>
      <c r="BD12" s="175">
        <f t="shared" si="30"/>
        <v>110.44957472660997</v>
      </c>
      <c r="BE12" s="106" t="s">
        <v>2373</v>
      </c>
      <c r="BF12" s="170" t="s">
        <v>2737</v>
      </c>
      <c r="BG12" s="106" t="s">
        <v>2692</v>
      </c>
      <c r="BI12" s="1">
        <v>0.34415509259259264</v>
      </c>
      <c r="BJ12" s="1">
        <v>0.12778935185185183</v>
      </c>
      <c r="BK12" s="1">
        <v>0.12778935185185183</v>
      </c>
      <c r="BL12" s="1">
        <v>0.16464120370370369</v>
      </c>
      <c r="BM12">
        <v>63</v>
      </c>
      <c r="BN12">
        <v>91</v>
      </c>
      <c r="BO12">
        <v>154</v>
      </c>
      <c r="BP12">
        <v>678</v>
      </c>
      <c r="BQ12">
        <v>143</v>
      </c>
      <c r="BR12">
        <v>58</v>
      </c>
      <c r="BS12">
        <v>879</v>
      </c>
      <c r="BT12">
        <v>0</v>
      </c>
      <c r="BU12">
        <v>0</v>
      </c>
      <c r="BV12">
        <v>0</v>
      </c>
      <c r="BW12">
        <v>13</v>
      </c>
      <c r="BX12">
        <v>2</v>
      </c>
      <c r="BY12">
        <v>15</v>
      </c>
      <c r="BZ12">
        <v>235</v>
      </c>
      <c r="CA12">
        <v>3</v>
      </c>
      <c r="CB12">
        <v>0</v>
      </c>
      <c r="CC12">
        <v>238</v>
      </c>
      <c r="CD12">
        <v>98.74</v>
      </c>
      <c r="CE12" s="106">
        <v>823</v>
      </c>
      <c r="CF12" s="175">
        <f t="shared" si="32"/>
        <v>106.80437424058323</v>
      </c>
      <c r="CG12" s="106" t="s">
        <v>2373</v>
      </c>
      <c r="CH12" s="170" t="s">
        <v>2737</v>
      </c>
      <c r="CI12" s="106" t="s">
        <v>2692</v>
      </c>
      <c r="CK12" s="1">
        <v>0.21055555555555558</v>
      </c>
      <c r="CL12" s="1">
        <v>0.1338310185185185</v>
      </c>
      <c r="CM12" s="1">
        <v>0.1338310185185185</v>
      </c>
      <c r="CN12" s="1">
        <v>3.8124999999999999E-2</v>
      </c>
      <c r="CO12">
        <v>535</v>
      </c>
      <c r="CP12">
        <v>70</v>
      </c>
      <c r="CQ12">
        <v>605</v>
      </c>
      <c r="CR12">
        <v>523</v>
      </c>
      <c r="CS12">
        <v>102</v>
      </c>
      <c r="CT12">
        <v>33</v>
      </c>
      <c r="CU12">
        <v>658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 s="106">
        <v>412</v>
      </c>
      <c r="DH12" s="175">
        <f t="shared" si="31"/>
        <v>159.70873786407768</v>
      </c>
      <c r="DI12" s="106" t="s">
        <v>2373</v>
      </c>
      <c r="DJ12" s="170" t="s">
        <v>2737</v>
      </c>
      <c r="DK12" s="106" t="s">
        <v>2692</v>
      </c>
      <c r="DM12" s="1">
        <v>0.34332175925925923</v>
      </c>
      <c r="DN12" s="1">
        <v>0.15078703703703702</v>
      </c>
      <c r="DO12" s="1">
        <v>0.15078703703703702</v>
      </c>
      <c r="DP12" s="1">
        <v>0.13711805555555556</v>
      </c>
      <c r="DQ12">
        <v>754</v>
      </c>
      <c r="DR12">
        <v>94</v>
      </c>
      <c r="DS12">
        <v>848</v>
      </c>
      <c r="DT12">
        <v>733</v>
      </c>
      <c r="DU12">
        <v>102</v>
      </c>
      <c r="DV12">
        <v>44</v>
      </c>
      <c r="DW12">
        <v>879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 s="106">
        <v>823</v>
      </c>
      <c r="EJ12" s="175">
        <f t="shared" si="16"/>
        <v>106.80437424058323</v>
      </c>
      <c r="EK12" s="106" t="s">
        <v>2373</v>
      </c>
      <c r="EL12" s="170" t="s">
        <v>2737</v>
      </c>
      <c r="EM12" s="106" t="s">
        <v>2692</v>
      </c>
      <c r="EO12" s="1">
        <v>0.40254629629629629</v>
      </c>
      <c r="EP12" s="1">
        <v>0.10148148148148149</v>
      </c>
      <c r="EQ12" s="1">
        <v>0.10148148148148149</v>
      </c>
      <c r="ER12" s="1">
        <v>0.18120370370370373</v>
      </c>
      <c r="ES12">
        <v>544</v>
      </c>
      <c r="ET12">
        <v>48</v>
      </c>
      <c r="EU12">
        <v>592</v>
      </c>
      <c r="EV12">
        <v>319</v>
      </c>
      <c r="EW12">
        <v>72</v>
      </c>
      <c r="EX12">
        <v>19</v>
      </c>
      <c r="EY12">
        <v>410</v>
      </c>
      <c r="EZ12">
        <v>0</v>
      </c>
      <c r="FA12">
        <v>0</v>
      </c>
      <c r="FB12">
        <v>0</v>
      </c>
      <c r="FC12">
        <v>2</v>
      </c>
      <c r="FD12">
        <v>0</v>
      </c>
      <c r="FE12">
        <v>2</v>
      </c>
      <c r="FF12">
        <v>58</v>
      </c>
      <c r="FG12">
        <v>0</v>
      </c>
      <c r="FH12">
        <v>0</v>
      </c>
      <c r="FI12">
        <v>58</v>
      </c>
      <c r="FJ12">
        <v>100</v>
      </c>
      <c r="FK12" s="106">
        <v>823</v>
      </c>
      <c r="FL12" s="175">
        <f t="shared" si="17"/>
        <v>49.817739975698665</v>
      </c>
      <c r="FM12" s="106" t="s">
        <v>2373</v>
      </c>
      <c r="FN12" s="170" t="s">
        <v>2737</v>
      </c>
      <c r="FO12" s="106" t="s">
        <v>2692</v>
      </c>
      <c r="FQ12" s="1">
        <v>0.30807870370370372</v>
      </c>
      <c r="FR12" s="1">
        <v>0.11258101851851852</v>
      </c>
      <c r="FS12" s="1">
        <v>0.12616898148148148</v>
      </c>
      <c r="FT12" s="1">
        <v>0.19548611111111111</v>
      </c>
      <c r="FU12">
        <v>617</v>
      </c>
      <c r="FV12">
        <v>49</v>
      </c>
      <c r="FW12">
        <v>666</v>
      </c>
      <c r="FX12">
        <v>329</v>
      </c>
      <c r="FY12">
        <v>74</v>
      </c>
      <c r="FZ12">
        <v>19</v>
      </c>
      <c r="GA12">
        <v>422</v>
      </c>
      <c r="GB12">
        <v>0</v>
      </c>
      <c r="GC12">
        <v>0</v>
      </c>
      <c r="GD12">
        <v>0</v>
      </c>
      <c r="GE12">
        <v>2</v>
      </c>
      <c r="GF12">
        <v>0</v>
      </c>
      <c r="GG12">
        <v>2</v>
      </c>
      <c r="GH12">
        <v>58</v>
      </c>
      <c r="GI12">
        <v>0</v>
      </c>
      <c r="GJ12">
        <v>0</v>
      </c>
      <c r="GK12">
        <v>58</v>
      </c>
      <c r="GL12">
        <v>100</v>
      </c>
      <c r="GM12" s="106">
        <v>823</v>
      </c>
      <c r="GN12" s="175">
        <f t="shared" si="4"/>
        <v>51.275820170109355</v>
      </c>
      <c r="GO12" s="106" t="s">
        <v>2373</v>
      </c>
      <c r="GP12" s="170" t="s">
        <v>2737</v>
      </c>
      <c r="GQ12" s="106" t="s">
        <v>2692</v>
      </c>
      <c r="GS12" s="1">
        <v>0.39660879629629631</v>
      </c>
      <c r="GT12" s="1">
        <v>0.16208333333333333</v>
      </c>
      <c r="GU12" s="1">
        <v>0.10728009259259259</v>
      </c>
      <c r="GV12" s="1">
        <v>0.1272337962962963</v>
      </c>
      <c r="GW12">
        <v>410</v>
      </c>
      <c r="GX12">
        <v>97</v>
      </c>
      <c r="GY12">
        <v>507</v>
      </c>
      <c r="GZ12">
        <v>649</v>
      </c>
      <c r="HA12">
        <v>131</v>
      </c>
      <c r="HB12">
        <v>31</v>
      </c>
      <c r="HC12">
        <v>811</v>
      </c>
      <c r="HD12">
        <v>0</v>
      </c>
      <c r="HE12">
        <v>0</v>
      </c>
      <c r="HF12">
        <v>0</v>
      </c>
      <c r="HG12">
        <v>5</v>
      </c>
      <c r="HH12">
        <v>0</v>
      </c>
      <c r="HI12">
        <v>5</v>
      </c>
      <c r="HJ12">
        <v>122</v>
      </c>
      <c r="HK12">
        <v>0</v>
      </c>
      <c r="HL12">
        <v>0</v>
      </c>
      <c r="HM12">
        <v>122</v>
      </c>
      <c r="HN12">
        <v>100</v>
      </c>
      <c r="HO12" s="106">
        <v>823</v>
      </c>
      <c r="HP12" s="175">
        <f t="shared" si="5"/>
        <v>98.541919805589302</v>
      </c>
      <c r="HQ12" s="106" t="s">
        <v>2373</v>
      </c>
      <c r="HR12" s="170" t="s">
        <v>2737</v>
      </c>
      <c r="HS12" s="106" t="s">
        <v>2692</v>
      </c>
      <c r="HU12" s="1">
        <v>0.47267361111111111</v>
      </c>
      <c r="HV12" s="1">
        <v>0.18378472222222222</v>
      </c>
      <c r="HW12" s="1">
        <v>9.1458333333333322E-2</v>
      </c>
      <c r="HX12" s="1">
        <v>0.19741898148148149</v>
      </c>
      <c r="HY12">
        <v>381</v>
      </c>
      <c r="HZ12">
        <v>104</v>
      </c>
      <c r="IA12">
        <v>485</v>
      </c>
      <c r="IB12">
        <v>603</v>
      </c>
      <c r="IC12">
        <v>143</v>
      </c>
      <c r="ID12">
        <v>44</v>
      </c>
      <c r="IE12">
        <v>790</v>
      </c>
      <c r="IF12">
        <v>0</v>
      </c>
      <c r="IG12">
        <v>0</v>
      </c>
      <c r="IH12">
        <v>0</v>
      </c>
      <c r="II12">
        <v>2</v>
      </c>
      <c r="IJ12">
        <v>0</v>
      </c>
      <c r="IK12">
        <v>2</v>
      </c>
      <c r="IL12">
        <v>50</v>
      </c>
      <c r="IM12">
        <v>0</v>
      </c>
      <c r="IN12">
        <v>0</v>
      </c>
      <c r="IO12">
        <v>50</v>
      </c>
      <c r="IP12">
        <v>100</v>
      </c>
      <c r="IQ12" s="106">
        <v>823</v>
      </c>
      <c r="IR12" s="175">
        <f t="shared" si="27"/>
        <v>95.990279465370605</v>
      </c>
      <c r="IS12" s="106" t="s">
        <v>2373</v>
      </c>
      <c r="IT12" s="170" t="s">
        <v>2737</v>
      </c>
      <c r="IU12" s="106" t="s">
        <v>2692</v>
      </c>
      <c r="IW12" s="1">
        <v>0.47042824074074074</v>
      </c>
      <c r="IX12" s="1">
        <v>0.17634259259259258</v>
      </c>
      <c r="IY12" s="1">
        <v>9.4560185185185178E-2</v>
      </c>
      <c r="IZ12" s="1">
        <v>0.19951388888888888</v>
      </c>
      <c r="JA12">
        <v>347</v>
      </c>
      <c r="JB12">
        <v>68</v>
      </c>
      <c r="JC12">
        <v>415</v>
      </c>
      <c r="JD12">
        <v>536</v>
      </c>
      <c r="JE12">
        <v>149</v>
      </c>
      <c r="JF12">
        <v>35</v>
      </c>
      <c r="JG12">
        <v>720</v>
      </c>
      <c r="JH12">
        <v>0</v>
      </c>
      <c r="JI12">
        <v>0</v>
      </c>
      <c r="JJ12">
        <v>0</v>
      </c>
      <c r="JK12">
        <v>1</v>
      </c>
      <c r="JL12">
        <v>0</v>
      </c>
      <c r="JM12">
        <v>1</v>
      </c>
      <c r="JN12">
        <v>21</v>
      </c>
      <c r="JO12">
        <v>0</v>
      </c>
      <c r="JP12">
        <v>0</v>
      </c>
      <c r="JQ12">
        <v>21</v>
      </c>
      <c r="JR12">
        <v>100</v>
      </c>
      <c r="JS12" s="106">
        <v>823</v>
      </c>
      <c r="JT12" s="175">
        <f t="shared" si="7"/>
        <v>87.484811664641555</v>
      </c>
      <c r="JU12" s="106" t="s">
        <v>2373</v>
      </c>
      <c r="JV12" s="170" t="s">
        <v>2737</v>
      </c>
      <c r="JW12" s="106" t="s">
        <v>2692</v>
      </c>
      <c r="JY12" s="1">
        <v>0</v>
      </c>
      <c r="JZ12" s="1">
        <v>0</v>
      </c>
      <c r="KA12" s="1">
        <v>0</v>
      </c>
      <c r="KB12" s="1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1</v>
      </c>
      <c r="KN12">
        <v>0</v>
      </c>
      <c r="KO12">
        <v>1</v>
      </c>
      <c r="KP12">
        <v>19</v>
      </c>
      <c r="KQ12">
        <v>0</v>
      </c>
      <c r="KR12">
        <v>0</v>
      </c>
      <c r="KS12">
        <v>19</v>
      </c>
      <c r="KT12">
        <v>100</v>
      </c>
      <c r="KU12" s="106"/>
      <c r="KV12" s="175"/>
      <c r="KW12" s="106" t="s">
        <v>2373</v>
      </c>
      <c r="KX12" s="170" t="s">
        <v>2737</v>
      </c>
      <c r="KY12" s="106" t="s">
        <v>2692</v>
      </c>
      <c r="LA12" s="1">
        <v>0</v>
      </c>
      <c r="LB12" s="1">
        <v>0</v>
      </c>
      <c r="LC12" s="1">
        <v>0</v>
      </c>
      <c r="LD12" s="1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1</v>
      </c>
      <c r="LP12">
        <v>0</v>
      </c>
      <c r="LQ12">
        <v>1</v>
      </c>
      <c r="LR12">
        <v>19</v>
      </c>
      <c r="LS12">
        <v>0</v>
      </c>
      <c r="LT12">
        <v>0</v>
      </c>
      <c r="LU12">
        <v>19</v>
      </c>
      <c r="LV12">
        <v>100</v>
      </c>
      <c r="LW12" s="106"/>
      <c r="LX12" s="175"/>
      <c r="LY12" s="106" t="s">
        <v>2373</v>
      </c>
      <c r="LZ12" s="170" t="s">
        <v>2737</v>
      </c>
      <c r="MA12" s="106" t="s">
        <v>2692</v>
      </c>
      <c r="MC12" s="1">
        <v>0.44476851851851856</v>
      </c>
      <c r="MD12" s="1">
        <v>0.1897337962962963</v>
      </c>
      <c r="ME12" s="1">
        <v>9.1909722222222226E-2</v>
      </c>
      <c r="MF12" s="1">
        <v>0.16311342592592593</v>
      </c>
      <c r="MG12">
        <v>362</v>
      </c>
      <c r="MH12">
        <v>68</v>
      </c>
      <c r="MI12">
        <v>430</v>
      </c>
      <c r="MJ12">
        <v>455</v>
      </c>
      <c r="MK12">
        <v>151</v>
      </c>
      <c r="ML12">
        <v>47</v>
      </c>
      <c r="MM12">
        <v>653</v>
      </c>
      <c r="MN12">
        <v>0</v>
      </c>
      <c r="MO12">
        <v>0</v>
      </c>
      <c r="MP12">
        <v>0</v>
      </c>
      <c r="MQ12">
        <v>2</v>
      </c>
      <c r="MR12">
        <v>0</v>
      </c>
      <c r="MS12">
        <v>2</v>
      </c>
      <c r="MT12">
        <v>47</v>
      </c>
      <c r="MU12">
        <v>0</v>
      </c>
      <c r="MV12">
        <v>0</v>
      </c>
      <c r="MW12">
        <v>47</v>
      </c>
      <c r="MX12">
        <v>100</v>
      </c>
      <c r="MY12" s="106">
        <v>617</v>
      </c>
      <c r="MZ12" s="175">
        <f t="shared" si="10"/>
        <v>105.83468395461912</v>
      </c>
      <c r="NA12" s="106" t="s">
        <v>2373</v>
      </c>
      <c r="NB12" s="170" t="s">
        <v>2737</v>
      </c>
      <c r="NC12" s="106" t="s">
        <v>2692</v>
      </c>
      <c r="NE12" s="1">
        <v>0.41792824074074075</v>
      </c>
      <c r="NF12" s="1">
        <v>0.14548611111111112</v>
      </c>
      <c r="NG12" s="1">
        <v>0.14326388888888889</v>
      </c>
      <c r="NH12" s="1">
        <v>0.12916666666666668</v>
      </c>
      <c r="NI12">
        <v>372</v>
      </c>
      <c r="NJ12">
        <v>44</v>
      </c>
      <c r="NK12">
        <v>416</v>
      </c>
      <c r="NL12">
        <v>440</v>
      </c>
      <c r="NM12">
        <v>132</v>
      </c>
      <c r="NN12">
        <v>63</v>
      </c>
      <c r="NO12">
        <v>635</v>
      </c>
      <c r="NP12">
        <v>0</v>
      </c>
      <c r="NQ12">
        <v>0</v>
      </c>
      <c r="NR12">
        <v>0</v>
      </c>
      <c r="NS12">
        <v>2</v>
      </c>
      <c r="NT12">
        <v>0</v>
      </c>
      <c r="NU12">
        <v>2</v>
      </c>
      <c r="NV12">
        <v>28</v>
      </c>
      <c r="NW12">
        <v>0</v>
      </c>
      <c r="NX12">
        <v>0</v>
      </c>
      <c r="NY12">
        <v>28</v>
      </c>
      <c r="NZ12">
        <v>100</v>
      </c>
      <c r="OA12" s="106">
        <v>617</v>
      </c>
      <c r="OB12" s="175">
        <f t="shared" si="11"/>
        <v>102.91734197730958</v>
      </c>
      <c r="OC12" s="106" t="s">
        <v>2373</v>
      </c>
      <c r="OD12" s="170" t="s">
        <v>2737</v>
      </c>
      <c r="OE12" s="106" t="s">
        <v>2692</v>
      </c>
      <c r="OG12" s="1">
        <v>0.34532407407407412</v>
      </c>
      <c r="OH12" s="1">
        <v>0.13378472222222224</v>
      </c>
      <c r="OI12" s="1">
        <v>8.5590277777777779E-2</v>
      </c>
      <c r="OJ12" s="1">
        <v>0.12593750000000001</v>
      </c>
      <c r="OK12">
        <v>79</v>
      </c>
      <c r="OL12">
        <v>60</v>
      </c>
      <c r="OM12">
        <v>139</v>
      </c>
      <c r="ON12">
        <v>652</v>
      </c>
      <c r="OO12">
        <v>163</v>
      </c>
      <c r="OP12">
        <v>43</v>
      </c>
      <c r="OQ12">
        <v>858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 s="106">
        <v>823</v>
      </c>
      <c r="PD12" s="175">
        <f t="shared" si="12"/>
        <v>104.25273390036452</v>
      </c>
      <c r="PE12" s="106" t="s">
        <v>2373</v>
      </c>
      <c r="PF12" s="170" t="s">
        <v>2737</v>
      </c>
      <c r="PG12" s="106" t="s">
        <v>2692</v>
      </c>
      <c r="PI12" s="1">
        <v>8.9212962962962952E-2</v>
      </c>
      <c r="PJ12" s="1">
        <v>5.2731481481481483E-2</v>
      </c>
      <c r="PK12" s="1">
        <v>2.224537037037037E-2</v>
      </c>
      <c r="PL12" s="1">
        <v>1.4224537037037037E-2</v>
      </c>
      <c r="PM12">
        <v>30</v>
      </c>
      <c r="PN12">
        <v>29</v>
      </c>
      <c r="PO12">
        <v>59</v>
      </c>
      <c r="PP12">
        <v>147</v>
      </c>
      <c r="PQ12">
        <v>61</v>
      </c>
      <c r="PR12">
        <v>22</v>
      </c>
      <c r="PS12">
        <v>230</v>
      </c>
      <c r="PT12">
        <v>0</v>
      </c>
      <c r="PU12">
        <v>0</v>
      </c>
      <c r="PV12">
        <v>0</v>
      </c>
      <c r="PW12">
        <v>4</v>
      </c>
      <c r="PX12">
        <v>1</v>
      </c>
      <c r="PY12">
        <v>5</v>
      </c>
      <c r="PZ12">
        <v>98</v>
      </c>
      <c r="QA12">
        <v>3</v>
      </c>
      <c r="QB12">
        <v>0</v>
      </c>
      <c r="QC12">
        <v>101</v>
      </c>
      <c r="QD12">
        <v>97.03</v>
      </c>
      <c r="QE12" s="106">
        <v>200</v>
      </c>
      <c r="QF12" s="175">
        <f t="shared" si="19"/>
        <v>114.99999999999999</v>
      </c>
      <c r="QG12" s="106" t="s">
        <v>2373</v>
      </c>
      <c r="QH12" s="170" t="s">
        <v>2737</v>
      </c>
      <c r="QI12" s="106" t="s">
        <v>2692</v>
      </c>
      <c r="QK12" s="1">
        <v>2.3148148148148146E-4</v>
      </c>
      <c r="QL12" s="1">
        <v>2.3148148148148146E-4</v>
      </c>
      <c r="QM12" s="1">
        <v>0</v>
      </c>
      <c r="QN12" s="1">
        <v>0</v>
      </c>
      <c r="QO12">
        <v>1</v>
      </c>
      <c r="QP12">
        <v>0</v>
      </c>
      <c r="QQ12">
        <v>1</v>
      </c>
      <c r="QR12">
        <v>1</v>
      </c>
      <c r="QS12">
        <v>0</v>
      </c>
      <c r="QT12">
        <v>0</v>
      </c>
      <c r="QU12">
        <v>1</v>
      </c>
      <c r="QV12">
        <v>0</v>
      </c>
      <c r="QW12">
        <v>0</v>
      </c>
      <c r="QX12">
        <v>0</v>
      </c>
      <c r="QY12">
        <v>1</v>
      </c>
      <c r="QZ12">
        <v>0</v>
      </c>
      <c r="RA12">
        <v>1</v>
      </c>
      <c r="RB12">
        <v>14</v>
      </c>
      <c r="RC12">
        <v>0</v>
      </c>
      <c r="RD12">
        <v>0</v>
      </c>
      <c r="RE12">
        <v>14</v>
      </c>
      <c r="RF12">
        <v>100</v>
      </c>
      <c r="RG12" s="106">
        <v>200</v>
      </c>
      <c r="RH12" s="175">
        <f t="shared" ref="RH12" si="33">QU12/RG12*100</f>
        <v>0.5</v>
      </c>
      <c r="RI12" s="106" t="s">
        <v>2373</v>
      </c>
      <c r="RJ12" s="170" t="s">
        <v>2737</v>
      </c>
      <c r="RK12" s="106" t="s">
        <v>2692</v>
      </c>
      <c r="RM12" s="1"/>
      <c r="RN12" s="1">
        <f t="shared" si="18"/>
        <v>0.52173611111111107</v>
      </c>
      <c r="RO12" s="1"/>
      <c r="RP12" s="1"/>
      <c r="SH12">
        <v>100</v>
      </c>
      <c r="SI12" s="106">
        <v>200</v>
      </c>
      <c r="SJ12" s="175">
        <f t="shared" ref="SJ12" si="34">RW12/SI12*100</f>
        <v>0</v>
      </c>
      <c r="SK12" s="106" t="s">
        <v>2373</v>
      </c>
      <c r="SL12" s="170" t="s">
        <v>2737</v>
      </c>
      <c r="SM12" s="106" t="s">
        <v>2692</v>
      </c>
      <c r="SO12" s="1" t="e">
        <v>#N/A</v>
      </c>
      <c r="SP12" s="1" t="e">
        <v>#N/A</v>
      </c>
      <c r="SQ12" s="1" t="e">
        <v>#N/A</v>
      </c>
      <c r="SR12" s="1" t="e">
        <v>#N/A</v>
      </c>
      <c r="SS12" t="e">
        <v>#N/A</v>
      </c>
      <c r="ST12" t="e">
        <v>#N/A</v>
      </c>
      <c r="SU12" t="e">
        <v>#N/A</v>
      </c>
      <c r="SV12" t="e">
        <v>#N/A</v>
      </c>
      <c r="SW12" t="e">
        <v>#N/A</v>
      </c>
      <c r="SX12" t="e">
        <v>#N/A</v>
      </c>
      <c r="SY12" t="e">
        <v>#N/A</v>
      </c>
      <c r="SZ12" t="e">
        <v>#N/A</v>
      </c>
      <c r="TA12" t="e">
        <v>#N/A</v>
      </c>
      <c r="TB12" t="e">
        <v>#N/A</v>
      </c>
      <c r="TC12" t="e">
        <v>#N/A</v>
      </c>
      <c r="TD12" t="e">
        <v>#N/A</v>
      </c>
      <c r="TE12" t="e">
        <v>#N/A</v>
      </c>
      <c r="TF12" t="e">
        <v>#N/A</v>
      </c>
      <c r="TG12" t="e">
        <v>#N/A</v>
      </c>
      <c r="TH12" t="e">
        <v>#N/A</v>
      </c>
      <c r="TI12" t="e">
        <v>#N/A</v>
      </c>
      <c r="TJ12" t="e">
        <v>#N/A</v>
      </c>
      <c r="TK12" s="106"/>
      <c r="TL12" s="175"/>
      <c r="TM12" s="106" t="s">
        <v>2373</v>
      </c>
      <c r="TN12" s="277" t="s">
        <v>2729</v>
      </c>
      <c r="TO12" s="106" t="s">
        <v>2692</v>
      </c>
      <c r="TP12" s="1" t="e">
        <v>#N/A</v>
      </c>
      <c r="TQ12" s="1" t="e">
        <v>#N/A</v>
      </c>
      <c r="TR12" s="1" t="e">
        <v>#N/A</v>
      </c>
      <c r="TS12" s="1" t="e">
        <v>#N/A</v>
      </c>
      <c r="TT12" t="e">
        <v>#N/A</v>
      </c>
      <c r="TU12" t="e">
        <v>#N/A</v>
      </c>
      <c r="TV12" t="e">
        <v>#N/A</v>
      </c>
      <c r="TW12" t="e">
        <v>#N/A</v>
      </c>
      <c r="TX12" t="e">
        <v>#N/A</v>
      </c>
      <c r="TY12" t="e">
        <v>#N/A</v>
      </c>
      <c r="TZ12" t="e">
        <v>#N/A</v>
      </c>
      <c r="UA12" t="e">
        <v>#N/A</v>
      </c>
      <c r="UB12" t="e">
        <v>#N/A</v>
      </c>
      <c r="UC12" t="e">
        <v>#N/A</v>
      </c>
      <c r="UD12" t="e">
        <v>#N/A</v>
      </c>
      <c r="UE12" t="e">
        <v>#N/A</v>
      </c>
      <c r="UF12" t="e">
        <v>#N/A</v>
      </c>
      <c r="UG12" t="e">
        <v>#N/A</v>
      </c>
      <c r="UH12" t="e">
        <v>#N/A</v>
      </c>
      <c r="UI12" t="e">
        <v>#N/A</v>
      </c>
      <c r="UJ12" t="e">
        <v>#N/A</v>
      </c>
      <c r="UK12" t="e">
        <v>#N/A</v>
      </c>
      <c r="UL12" s="106"/>
      <c r="UM12" s="175"/>
    </row>
    <row r="13" spans="1:559">
      <c r="A13" s="106" t="s">
        <v>2374</v>
      </c>
      <c r="B13" s="170" t="s">
        <v>2737</v>
      </c>
      <c r="C13" s="106" t="s">
        <v>2692</v>
      </c>
      <c r="E13" s="1">
        <v>0.24481481481481482</v>
      </c>
      <c r="F13" s="1">
        <v>0.15391203703703704</v>
      </c>
      <c r="G13" s="1">
        <v>0.15391203703703704</v>
      </c>
      <c r="H13" s="1">
        <v>6.2881944444444449E-2</v>
      </c>
      <c r="I13">
        <v>909</v>
      </c>
      <c r="J13">
        <v>110</v>
      </c>
      <c r="K13">
        <v>1019</v>
      </c>
      <c r="L13">
        <v>576</v>
      </c>
      <c r="M13">
        <v>96</v>
      </c>
      <c r="N13">
        <v>57</v>
      </c>
      <c r="O13">
        <v>729</v>
      </c>
      <c r="P13">
        <v>0</v>
      </c>
      <c r="Q13">
        <v>0</v>
      </c>
      <c r="R13">
        <v>0</v>
      </c>
      <c r="S13">
        <v>5</v>
      </c>
      <c r="T13">
        <v>0</v>
      </c>
      <c r="U13">
        <v>5</v>
      </c>
      <c r="V13">
        <v>173</v>
      </c>
      <c r="W13">
        <v>0</v>
      </c>
      <c r="X13">
        <v>0</v>
      </c>
      <c r="Y13">
        <v>173</v>
      </c>
      <c r="Z13">
        <v>100</v>
      </c>
      <c r="AA13" s="106">
        <v>823</v>
      </c>
      <c r="AB13" s="175">
        <f t="shared" si="0"/>
        <v>88.578371810449568</v>
      </c>
      <c r="AC13" s="106" t="s">
        <v>2374</v>
      </c>
      <c r="AD13" s="170" t="s">
        <v>2737</v>
      </c>
      <c r="AE13" s="106" t="s">
        <v>2692</v>
      </c>
      <c r="AG13" s="1">
        <v>0.22668981481481479</v>
      </c>
      <c r="AH13" s="1">
        <v>0.13002314814814817</v>
      </c>
      <c r="AI13" s="1">
        <v>0.13002314814814817</v>
      </c>
      <c r="AJ13" s="1">
        <v>6.6840277777777776E-2</v>
      </c>
      <c r="AK13">
        <v>652</v>
      </c>
      <c r="AL13">
        <v>131</v>
      </c>
      <c r="AM13">
        <v>783</v>
      </c>
      <c r="AN13">
        <v>778</v>
      </c>
      <c r="AO13">
        <v>111</v>
      </c>
      <c r="AP13">
        <v>78</v>
      </c>
      <c r="AQ13">
        <v>967</v>
      </c>
      <c r="AR13">
        <v>0</v>
      </c>
      <c r="AS13">
        <v>0</v>
      </c>
      <c r="AT13">
        <v>0</v>
      </c>
      <c r="AU13">
        <v>16</v>
      </c>
      <c r="AV13">
        <v>0</v>
      </c>
      <c r="AW13">
        <v>16</v>
      </c>
      <c r="AX13">
        <v>284</v>
      </c>
      <c r="AY13">
        <v>0</v>
      </c>
      <c r="AZ13">
        <v>0</v>
      </c>
      <c r="BA13">
        <v>284</v>
      </c>
      <c r="BB13">
        <v>100</v>
      </c>
      <c r="BC13" s="106">
        <v>823</v>
      </c>
      <c r="BD13" s="175">
        <f t="shared" si="30"/>
        <v>117.49696233292831</v>
      </c>
      <c r="BE13" s="106" t="s">
        <v>2374</v>
      </c>
      <c r="BF13" s="170" t="s">
        <v>2737</v>
      </c>
      <c r="BG13" s="106" t="s">
        <v>2692</v>
      </c>
      <c r="BI13" s="1">
        <v>0.30269675925925926</v>
      </c>
      <c r="BJ13" s="1">
        <v>0.17368055555555553</v>
      </c>
      <c r="BK13" s="1">
        <v>0.17368055555555553</v>
      </c>
      <c r="BL13" s="1">
        <v>4.162037037037037E-2</v>
      </c>
      <c r="BM13">
        <v>284</v>
      </c>
      <c r="BN13">
        <v>88</v>
      </c>
      <c r="BO13">
        <v>372</v>
      </c>
      <c r="BP13">
        <v>721</v>
      </c>
      <c r="BQ13">
        <v>102</v>
      </c>
      <c r="BR13">
        <v>45</v>
      </c>
      <c r="BS13">
        <v>868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 s="106">
        <v>823</v>
      </c>
      <c r="CF13" s="175">
        <f t="shared" si="32"/>
        <v>105.46780072904009</v>
      </c>
      <c r="CG13" s="106" t="s">
        <v>2374</v>
      </c>
      <c r="CH13" s="170" t="s">
        <v>2737</v>
      </c>
      <c r="CI13" s="106" t="s">
        <v>2692</v>
      </c>
      <c r="CK13" s="1">
        <v>0</v>
      </c>
      <c r="CL13" s="1">
        <v>0</v>
      </c>
      <c r="CM13" s="1">
        <v>0</v>
      </c>
      <c r="CN13" s="1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 s="106"/>
      <c r="DH13" s="175"/>
      <c r="DI13" s="106" t="s">
        <v>2374</v>
      </c>
      <c r="DJ13" s="170" t="s">
        <v>2737</v>
      </c>
      <c r="DK13" s="106" t="s">
        <v>2692</v>
      </c>
      <c r="DM13" t="e">
        <v>#N/A</v>
      </c>
      <c r="DN13" t="e">
        <v>#N/A</v>
      </c>
      <c r="DO13" t="e">
        <v>#N/A</v>
      </c>
      <c r="DP13" t="e">
        <v>#N/A</v>
      </c>
      <c r="DQ13" t="e">
        <v>#N/A</v>
      </c>
      <c r="DR13" t="e">
        <v>#N/A</v>
      </c>
      <c r="DS13" t="e">
        <v>#N/A</v>
      </c>
      <c r="DT13" t="e">
        <v>#N/A</v>
      </c>
      <c r="DU13" t="e">
        <v>#N/A</v>
      </c>
      <c r="DV13" t="e">
        <v>#N/A</v>
      </c>
      <c r="DW13" t="e">
        <v>#N/A</v>
      </c>
      <c r="DX13" t="e">
        <v>#N/A</v>
      </c>
      <c r="DY13" t="e">
        <v>#N/A</v>
      </c>
      <c r="DZ13" t="e">
        <v>#N/A</v>
      </c>
      <c r="EA13" t="e">
        <v>#N/A</v>
      </c>
      <c r="EB13" t="e">
        <v>#N/A</v>
      </c>
      <c r="EC13" t="e">
        <v>#N/A</v>
      </c>
      <c r="ED13" t="e">
        <v>#N/A</v>
      </c>
      <c r="EE13" t="e">
        <v>#N/A</v>
      </c>
      <c r="EF13" t="e">
        <v>#N/A</v>
      </c>
      <c r="EG13" t="e">
        <v>#N/A</v>
      </c>
      <c r="EH13" t="e">
        <v>#N/A</v>
      </c>
      <c r="EI13" s="106"/>
      <c r="EJ13" s="175"/>
      <c r="EK13" s="106" t="s">
        <v>2374</v>
      </c>
      <c r="EL13" s="170" t="s">
        <v>2737</v>
      </c>
      <c r="EM13" s="106" t="s">
        <v>2692</v>
      </c>
      <c r="EO13" s="1">
        <v>0.26190972222222225</v>
      </c>
      <c r="EP13" s="1">
        <v>0.16972222222222222</v>
      </c>
      <c r="EQ13" s="1">
        <v>0.16972222222222222</v>
      </c>
      <c r="ER13" s="1">
        <v>5.5358796296296288E-2</v>
      </c>
      <c r="ES13">
        <v>557</v>
      </c>
      <c r="ET13">
        <v>101</v>
      </c>
      <c r="EU13">
        <v>658</v>
      </c>
      <c r="EV13">
        <v>702</v>
      </c>
      <c r="EW13">
        <v>90</v>
      </c>
      <c r="EX13">
        <v>70</v>
      </c>
      <c r="EY13">
        <v>862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 s="106">
        <v>823</v>
      </c>
      <c r="FL13" s="175">
        <f t="shared" si="17"/>
        <v>104.73876063183477</v>
      </c>
      <c r="FM13" s="106" t="s">
        <v>2374</v>
      </c>
      <c r="FN13" s="170" t="s">
        <v>2737</v>
      </c>
      <c r="FO13" s="106" t="s">
        <v>2692</v>
      </c>
      <c r="FQ13" s="1">
        <v>0.2250810185185185</v>
      </c>
      <c r="FR13" s="1">
        <v>0.16972222222222222</v>
      </c>
      <c r="FS13" s="1">
        <v>3.681712962962963E-2</v>
      </c>
      <c r="FT13" s="1">
        <v>5.5358796296296288E-2</v>
      </c>
      <c r="FU13">
        <v>557</v>
      </c>
      <c r="FV13">
        <v>101</v>
      </c>
      <c r="FW13">
        <v>658</v>
      </c>
      <c r="FX13">
        <v>702</v>
      </c>
      <c r="FY13">
        <v>90</v>
      </c>
      <c r="FZ13">
        <v>70</v>
      </c>
      <c r="GA13">
        <v>862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 s="106">
        <v>823</v>
      </c>
      <c r="GN13" s="175">
        <f t="shared" si="4"/>
        <v>104.73876063183477</v>
      </c>
      <c r="GO13" s="106" t="s">
        <v>2374</v>
      </c>
      <c r="GP13" s="170" t="s">
        <v>2737</v>
      </c>
      <c r="GQ13" s="106" t="s">
        <v>2692</v>
      </c>
      <c r="GS13" s="1">
        <v>0.15593749999999998</v>
      </c>
      <c r="GT13" s="1">
        <v>0.10082175925925925</v>
      </c>
      <c r="GU13" s="1">
        <v>1.1446759259259261E-2</v>
      </c>
      <c r="GV13" s="1">
        <v>4.3657407407407402E-2</v>
      </c>
      <c r="GW13">
        <v>557</v>
      </c>
      <c r="GX13">
        <v>78</v>
      </c>
      <c r="GY13">
        <v>635</v>
      </c>
      <c r="GZ13">
        <v>724</v>
      </c>
      <c r="HA13">
        <v>82</v>
      </c>
      <c r="HB13">
        <v>40</v>
      </c>
      <c r="HC13">
        <v>846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 s="106">
        <v>823</v>
      </c>
      <c r="HP13" s="175">
        <f t="shared" si="5"/>
        <v>102.79465370595382</v>
      </c>
      <c r="HQ13" s="106" t="s">
        <v>2374</v>
      </c>
      <c r="HR13" s="170" t="s">
        <v>2737</v>
      </c>
      <c r="HS13" s="106" t="s">
        <v>2692</v>
      </c>
      <c r="HU13" s="1">
        <v>0</v>
      </c>
      <c r="HV13" s="1">
        <v>0</v>
      </c>
      <c r="HW13" s="1">
        <v>0</v>
      </c>
      <c r="HX13" s="1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 s="106"/>
      <c r="IR13" s="175"/>
      <c r="IS13" s="106" t="s">
        <v>2374</v>
      </c>
      <c r="IT13" s="170" t="s">
        <v>2737</v>
      </c>
      <c r="IU13" s="106" t="s">
        <v>2692</v>
      </c>
      <c r="IW13" s="1">
        <v>0</v>
      </c>
      <c r="IX13" s="1">
        <v>0</v>
      </c>
      <c r="IY13" s="1">
        <v>0</v>
      </c>
      <c r="IZ13" s="1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8</v>
      </c>
      <c r="JL13">
        <v>0</v>
      </c>
      <c r="JM13">
        <v>8</v>
      </c>
      <c r="JN13">
        <v>217</v>
      </c>
      <c r="JO13">
        <v>0</v>
      </c>
      <c r="JP13">
        <v>0</v>
      </c>
      <c r="JQ13">
        <v>217</v>
      </c>
      <c r="JR13">
        <v>100</v>
      </c>
      <c r="JS13" s="106"/>
      <c r="JT13" s="175"/>
      <c r="JU13" s="106" t="s">
        <v>2374</v>
      </c>
      <c r="JV13" s="170" t="s">
        <v>2737</v>
      </c>
      <c r="JW13" s="106" t="s">
        <v>2692</v>
      </c>
      <c r="JY13" s="1">
        <v>0</v>
      </c>
      <c r="JZ13" s="1">
        <v>0</v>
      </c>
      <c r="KA13" s="1">
        <v>0</v>
      </c>
      <c r="KB13" s="1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4</v>
      </c>
      <c r="KN13">
        <v>0</v>
      </c>
      <c r="KO13">
        <v>4</v>
      </c>
      <c r="KP13">
        <v>69</v>
      </c>
      <c r="KQ13">
        <v>0</v>
      </c>
      <c r="KR13">
        <v>0</v>
      </c>
      <c r="KS13">
        <v>69</v>
      </c>
      <c r="KT13">
        <v>100</v>
      </c>
      <c r="KU13" s="106"/>
      <c r="KV13" s="175"/>
      <c r="KW13" s="106" t="s">
        <v>2374</v>
      </c>
      <c r="KX13" s="170" t="s">
        <v>2737</v>
      </c>
      <c r="KY13" s="106" t="s">
        <v>2692</v>
      </c>
      <c r="LA13" s="1">
        <v>0</v>
      </c>
      <c r="LB13" s="1">
        <v>0</v>
      </c>
      <c r="LC13" s="1">
        <v>0</v>
      </c>
      <c r="LD13" s="1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4</v>
      </c>
      <c r="LP13">
        <v>0</v>
      </c>
      <c r="LQ13">
        <v>4</v>
      </c>
      <c r="LR13">
        <v>69</v>
      </c>
      <c r="LS13">
        <v>0</v>
      </c>
      <c r="LT13">
        <v>0</v>
      </c>
      <c r="LU13">
        <v>69</v>
      </c>
      <c r="LV13">
        <v>100</v>
      </c>
      <c r="LW13" s="106"/>
      <c r="LX13" s="175"/>
      <c r="LY13" s="106" t="s">
        <v>2374</v>
      </c>
      <c r="LZ13" s="170" t="s">
        <v>2737</v>
      </c>
      <c r="MA13" s="106" t="s">
        <v>2692</v>
      </c>
      <c r="MC13" s="1">
        <v>0</v>
      </c>
      <c r="MD13" s="1">
        <v>0</v>
      </c>
      <c r="ME13" s="1">
        <v>0</v>
      </c>
      <c r="MF13" s="1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3</v>
      </c>
      <c r="MR13">
        <v>0</v>
      </c>
      <c r="MS13">
        <v>3</v>
      </c>
      <c r="MT13">
        <v>41</v>
      </c>
      <c r="MU13">
        <v>0</v>
      </c>
      <c r="MV13">
        <v>0</v>
      </c>
      <c r="MW13">
        <v>41</v>
      </c>
      <c r="MX13">
        <v>100</v>
      </c>
      <c r="MY13" s="106"/>
      <c r="MZ13" s="175"/>
      <c r="NA13" s="106" t="s">
        <v>2374</v>
      </c>
      <c r="NB13" s="170" t="s">
        <v>2737</v>
      </c>
      <c r="NC13" s="106" t="s">
        <v>2692</v>
      </c>
      <c r="NE13" s="1">
        <v>0</v>
      </c>
      <c r="NF13" s="1">
        <v>0</v>
      </c>
      <c r="NG13" s="1">
        <v>0</v>
      </c>
      <c r="NH13" s="1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1</v>
      </c>
      <c r="NT13">
        <v>0</v>
      </c>
      <c r="NU13">
        <v>1</v>
      </c>
      <c r="NV13">
        <v>66</v>
      </c>
      <c r="NW13">
        <v>0</v>
      </c>
      <c r="NX13">
        <v>0</v>
      </c>
      <c r="NY13">
        <v>66</v>
      </c>
      <c r="NZ13">
        <v>100</v>
      </c>
      <c r="OA13" s="106"/>
      <c r="OB13" s="175"/>
      <c r="OC13" s="106" t="s">
        <v>2374</v>
      </c>
      <c r="OD13" s="170" t="s">
        <v>2737</v>
      </c>
      <c r="OE13" s="106" t="s">
        <v>2692</v>
      </c>
      <c r="OG13" s="1" t="e">
        <v>#N/A</v>
      </c>
      <c r="OH13" s="1" t="e">
        <v>#N/A</v>
      </c>
      <c r="OI13" s="1" t="e">
        <v>#N/A</v>
      </c>
      <c r="OJ13" s="1" t="e">
        <v>#N/A</v>
      </c>
      <c r="OK13" t="e">
        <v>#N/A</v>
      </c>
      <c r="OL13" t="e">
        <v>#N/A</v>
      </c>
      <c r="OM13" t="e">
        <v>#N/A</v>
      </c>
      <c r="ON13" t="e">
        <v>#N/A</v>
      </c>
      <c r="OO13" t="e">
        <v>#N/A</v>
      </c>
      <c r="OP13" t="e">
        <v>#N/A</v>
      </c>
      <c r="OQ13" t="e">
        <v>#N/A</v>
      </c>
      <c r="OR13" t="e">
        <v>#N/A</v>
      </c>
      <c r="OS13" t="e">
        <v>#N/A</v>
      </c>
      <c r="OT13" t="e">
        <v>#N/A</v>
      </c>
      <c r="OU13" t="e">
        <v>#N/A</v>
      </c>
      <c r="OV13" t="e">
        <v>#N/A</v>
      </c>
      <c r="OW13" t="e">
        <v>#N/A</v>
      </c>
      <c r="OX13" t="e">
        <v>#N/A</v>
      </c>
      <c r="OY13" t="e">
        <v>#N/A</v>
      </c>
      <c r="OZ13" t="e">
        <v>#N/A</v>
      </c>
      <c r="PA13" t="e">
        <v>#N/A</v>
      </c>
      <c r="PB13" t="e">
        <v>#N/A</v>
      </c>
      <c r="PC13" s="106"/>
      <c r="PD13" s="175"/>
      <c r="PE13" s="106" t="s">
        <v>2374</v>
      </c>
      <c r="PF13" s="170" t="s">
        <v>2737</v>
      </c>
      <c r="PG13" s="106" t="s">
        <v>2692</v>
      </c>
      <c r="PI13" s="1">
        <v>0</v>
      </c>
      <c r="PJ13" s="1">
        <v>0</v>
      </c>
      <c r="PK13" s="1">
        <v>0</v>
      </c>
      <c r="PL13" s="1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 s="106"/>
      <c r="QF13" s="175"/>
      <c r="QG13" s="106" t="s">
        <v>2374</v>
      </c>
      <c r="QH13" s="170" t="s">
        <v>2737</v>
      </c>
      <c r="QI13" s="106" t="s">
        <v>2692</v>
      </c>
      <c r="QK13" s="1" t="e">
        <v>#N/A</v>
      </c>
      <c r="QL13" s="1" t="e">
        <v>#N/A</v>
      </c>
      <c r="QM13" s="1" t="e">
        <v>#N/A</v>
      </c>
      <c r="QN13" s="1" t="e">
        <v>#N/A</v>
      </c>
      <c r="QO13" t="e">
        <v>#N/A</v>
      </c>
      <c r="QP13" t="e">
        <v>#N/A</v>
      </c>
      <c r="QQ13" t="e">
        <v>#N/A</v>
      </c>
      <c r="QR13" t="e">
        <v>#N/A</v>
      </c>
      <c r="QS13" t="e">
        <v>#N/A</v>
      </c>
      <c r="QT13" t="e">
        <v>#N/A</v>
      </c>
      <c r="QU13" t="e">
        <v>#N/A</v>
      </c>
      <c r="QV13" t="e">
        <v>#N/A</v>
      </c>
      <c r="QW13" t="e">
        <v>#N/A</v>
      </c>
      <c r="QX13" t="e">
        <v>#N/A</v>
      </c>
      <c r="QY13" t="e">
        <v>#N/A</v>
      </c>
      <c r="QZ13" t="e">
        <v>#N/A</v>
      </c>
      <c r="RA13" t="e">
        <v>#N/A</v>
      </c>
      <c r="RB13" t="e">
        <v>#N/A</v>
      </c>
      <c r="RC13" t="e">
        <v>#N/A</v>
      </c>
      <c r="RD13" t="e">
        <v>#N/A</v>
      </c>
      <c r="RE13" t="e">
        <v>#N/A</v>
      </c>
      <c r="RF13" t="e">
        <v>#N/A</v>
      </c>
      <c r="RG13" s="106"/>
      <c r="RH13" s="175"/>
      <c r="RI13" s="106" t="s">
        <v>2374</v>
      </c>
      <c r="RJ13" s="170" t="s">
        <v>2737</v>
      </c>
      <c r="RK13" s="106" t="s">
        <v>2692</v>
      </c>
      <c r="RM13" s="1"/>
      <c r="RN13" s="1" t="e">
        <f t="shared" si="18"/>
        <v>#N/A</v>
      </c>
      <c r="RO13" s="1"/>
      <c r="RP13" s="1"/>
      <c r="SI13" s="106"/>
      <c r="SJ13" s="175"/>
      <c r="SK13" s="106" t="s">
        <v>2374</v>
      </c>
      <c r="SL13" s="170" t="s">
        <v>2737</v>
      </c>
      <c r="SM13" s="106" t="s">
        <v>2692</v>
      </c>
      <c r="SO13" s="1" t="e">
        <v>#N/A</v>
      </c>
      <c r="SP13" s="1" t="e">
        <v>#N/A</v>
      </c>
      <c r="SQ13" s="1" t="e">
        <v>#N/A</v>
      </c>
      <c r="SR13" s="1" t="e">
        <v>#N/A</v>
      </c>
      <c r="SS13" t="e">
        <v>#N/A</v>
      </c>
      <c r="ST13" t="e">
        <v>#N/A</v>
      </c>
      <c r="SU13" t="e">
        <v>#N/A</v>
      </c>
      <c r="SV13" t="e">
        <v>#N/A</v>
      </c>
      <c r="SW13" t="e">
        <v>#N/A</v>
      </c>
      <c r="SX13" t="e">
        <v>#N/A</v>
      </c>
      <c r="SY13" t="e">
        <v>#N/A</v>
      </c>
      <c r="SZ13" t="e">
        <v>#N/A</v>
      </c>
      <c r="TA13" t="e">
        <v>#N/A</v>
      </c>
      <c r="TB13" t="e">
        <v>#N/A</v>
      </c>
      <c r="TC13" t="e">
        <v>#N/A</v>
      </c>
      <c r="TD13" t="e">
        <v>#N/A</v>
      </c>
      <c r="TE13" t="e">
        <v>#N/A</v>
      </c>
      <c r="TF13" t="e">
        <v>#N/A</v>
      </c>
      <c r="TG13" t="e">
        <v>#N/A</v>
      </c>
      <c r="TH13" t="e">
        <v>#N/A</v>
      </c>
      <c r="TI13" t="e">
        <v>#N/A</v>
      </c>
      <c r="TJ13" t="e">
        <v>#N/A</v>
      </c>
      <c r="TK13" s="106"/>
      <c r="TL13" s="175"/>
      <c r="TM13" s="106" t="s">
        <v>2374</v>
      </c>
      <c r="TN13" s="277" t="s">
        <v>2729</v>
      </c>
      <c r="TO13" s="106" t="s">
        <v>2692</v>
      </c>
      <c r="TP13" s="1" t="e">
        <v>#N/A</v>
      </c>
      <c r="TQ13" s="1" t="e">
        <v>#N/A</v>
      </c>
      <c r="TR13" s="1" t="e">
        <v>#N/A</v>
      </c>
      <c r="TS13" s="1" t="e">
        <v>#N/A</v>
      </c>
      <c r="TT13" t="e">
        <v>#N/A</v>
      </c>
      <c r="TU13" t="e">
        <v>#N/A</v>
      </c>
      <c r="TV13" t="e">
        <v>#N/A</v>
      </c>
      <c r="TW13" t="e">
        <v>#N/A</v>
      </c>
      <c r="TX13" t="e">
        <v>#N/A</v>
      </c>
      <c r="TY13" t="e">
        <v>#N/A</v>
      </c>
      <c r="TZ13" t="e">
        <v>#N/A</v>
      </c>
      <c r="UA13" t="e">
        <v>#N/A</v>
      </c>
      <c r="UB13" t="e">
        <v>#N/A</v>
      </c>
      <c r="UC13" t="e">
        <v>#N/A</v>
      </c>
      <c r="UD13" t="e">
        <v>#N/A</v>
      </c>
      <c r="UE13" t="e">
        <v>#N/A</v>
      </c>
      <c r="UF13" t="e">
        <v>#N/A</v>
      </c>
      <c r="UG13" t="e">
        <v>#N/A</v>
      </c>
      <c r="UH13" t="e">
        <v>#N/A</v>
      </c>
      <c r="UI13" t="e">
        <v>#N/A</v>
      </c>
      <c r="UJ13" t="e">
        <v>#N/A</v>
      </c>
      <c r="UK13" t="e">
        <v>#N/A</v>
      </c>
      <c r="UL13" s="106"/>
      <c r="UM13" s="175"/>
    </row>
    <row r="14" spans="1:559">
      <c r="A14" s="106" t="s">
        <v>2372</v>
      </c>
      <c r="B14" s="170" t="s">
        <v>2737</v>
      </c>
      <c r="C14" s="106" t="s">
        <v>2692</v>
      </c>
      <c r="E14" s="1">
        <v>0.48828703703703707</v>
      </c>
      <c r="F14" s="1">
        <v>0.21245370370370373</v>
      </c>
      <c r="G14" s="1">
        <v>0.21245370370370373</v>
      </c>
      <c r="H14" s="1">
        <v>0.16949074074074075</v>
      </c>
      <c r="I14">
        <v>831</v>
      </c>
      <c r="J14">
        <v>109</v>
      </c>
      <c r="K14">
        <v>940</v>
      </c>
      <c r="L14">
        <v>568</v>
      </c>
      <c r="M14">
        <v>80</v>
      </c>
      <c r="N14">
        <v>58</v>
      </c>
      <c r="O14">
        <v>706</v>
      </c>
      <c r="P14">
        <v>0</v>
      </c>
      <c r="Q14">
        <v>0</v>
      </c>
      <c r="R14">
        <v>0</v>
      </c>
      <c r="S14">
        <v>5</v>
      </c>
      <c r="T14">
        <v>1</v>
      </c>
      <c r="U14">
        <v>6</v>
      </c>
      <c r="V14">
        <v>75</v>
      </c>
      <c r="W14">
        <v>1</v>
      </c>
      <c r="X14">
        <v>0</v>
      </c>
      <c r="Y14">
        <v>76</v>
      </c>
      <c r="Z14">
        <v>98.68</v>
      </c>
      <c r="AA14" s="106">
        <v>823</v>
      </c>
      <c r="AB14" s="175">
        <f t="shared" si="0"/>
        <v>85.783718104495748</v>
      </c>
      <c r="AC14" s="106" t="s">
        <v>2372</v>
      </c>
      <c r="AD14" s="170" t="s">
        <v>2737</v>
      </c>
      <c r="AE14" s="106" t="s">
        <v>2692</v>
      </c>
      <c r="AG14" s="1">
        <v>0</v>
      </c>
      <c r="AH14" s="1">
        <v>0</v>
      </c>
      <c r="AI14" s="1">
        <v>0</v>
      </c>
      <c r="AJ14" s="1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16</v>
      </c>
      <c r="AV14">
        <v>0</v>
      </c>
      <c r="AW14">
        <v>16</v>
      </c>
      <c r="AX14">
        <v>147</v>
      </c>
      <c r="AY14">
        <v>0</v>
      </c>
      <c r="AZ14">
        <v>0</v>
      </c>
      <c r="BA14">
        <v>147</v>
      </c>
      <c r="BB14">
        <v>100</v>
      </c>
      <c r="BC14" s="106"/>
      <c r="BD14" s="175"/>
      <c r="BE14" s="106" t="s">
        <v>2372</v>
      </c>
      <c r="BF14" s="170" t="s">
        <v>2737</v>
      </c>
      <c r="BG14" s="106" t="s">
        <v>2692</v>
      </c>
      <c r="BI14" s="1">
        <v>0</v>
      </c>
      <c r="BJ14" s="1">
        <v>0</v>
      </c>
      <c r="BK14" s="1">
        <v>0</v>
      </c>
      <c r="BL14" s="1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 s="106"/>
      <c r="CF14" s="175"/>
      <c r="CG14" s="106" t="s">
        <v>2372</v>
      </c>
      <c r="CH14" s="170" t="s">
        <v>2737</v>
      </c>
      <c r="CI14" s="106" t="s">
        <v>2692</v>
      </c>
      <c r="CK14" s="1">
        <v>0.21533564814814812</v>
      </c>
      <c r="CL14" s="1">
        <v>0.11627314814814815</v>
      </c>
      <c r="CM14" s="1">
        <v>0.11627314814814815</v>
      </c>
      <c r="CN14" s="1">
        <v>3.2800925925925928E-2</v>
      </c>
      <c r="CO14">
        <v>343</v>
      </c>
      <c r="CP14">
        <v>51</v>
      </c>
      <c r="CQ14">
        <v>394</v>
      </c>
      <c r="CR14">
        <v>519</v>
      </c>
      <c r="CS14">
        <v>46</v>
      </c>
      <c r="CT14">
        <v>22</v>
      </c>
      <c r="CU14">
        <v>587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 s="106">
        <v>412</v>
      </c>
      <c r="DH14" s="175">
        <f t="shared" si="31"/>
        <v>142.47572815533979</v>
      </c>
      <c r="DI14" s="106" t="s">
        <v>2372</v>
      </c>
      <c r="DJ14" s="170" t="s">
        <v>2737</v>
      </c>
      <c r="DK14" s="106" t="s">
        <v>2692</v>
      </c>
      <c r="DM14" s="1">
        <v>0.38538194444444446</v>
      </c>
      <c r="DN14" s="1">
        <v>0.20131944444444447</v>
      </c>
      <c r="DO14" s="1">
        <v>0.20131944444444447</v>
      </c>
      <c r="DP14" s="1">
        <v>0.11116898148148148</v>
      </c>
      <c r="DQ14">
        <v>706</v>
      </c>
      <c r="DR14">
        <v>64</v>
      </c>
      <c r="DS14">
        <v>770</v>
      </c>
      <c r="DT14">
        <v>768</v>
      </c>
      <c r="DU14">
        <v>82</v>
      </c>
      <c r="DV14">
        <v>21</v>
      </c>
      <c r="DW14">
        <v>871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 s="106">
        <v>823</v>
      </c>
      <c r="EJ14" s="175">
        <f t="shared" si="16"/>
        <v>105.83232077764278</v>
      </c>
      <c r="EK14" s="106" t="s">
        <v>2372</v>
      </c>
      <c r="EL14" s="170" t="s">
        <v>2737</v>
      </c>
      <c r="EM14" s="106" t="s">
        <v>2692</v>
      </c>
      <c r="EO14" s="1">
        <v>0.42315972222222226</v>
      </c>
      <c r="EP14" s="1">
        <v>0.21447916666666667</v>
      </c>
      <c r="EQ14" s="1">
        <v>0.21447916666666667</v>
      </c>
      <c r="ER14" s="1">
        <v>0.10252314814814815</v>
      </c>
      <c r="ES14">
        <v>897</v>
      </c>
      <c r="ET14">
        <v>66</v>
      </c>
      <c r="EU14">
        <v>963</v>
      </c>
      <c r="EV14">
        <v>808</v>
      </c>
      <c r="EW14">
        <v>72</v>
      </c>
      <c r="EX14">
        <v>31</v>
      </c>
      <c r="EY14">
        <v>911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1</v>
      </c>
      <c r="FF14">
        <v>52</v>
      </c>
      <c r="FG14">
        <v>0</v>
      </c>
      <c r="FH14">
        <v>0</v>
      </c>
      <c r="FI14">
        <v>52</v>
      </c>
      <c r="FJ14">
        <v>100</v>
      </c>
      <c r="FK14" s="106">
        <v>823</v>
      </c>
      <c r="FL14" s="175">
        <f t="shared" si="17"/>
        <v>110.69258809234508</v>
      </c>
      <c r="FM14" s="106" t="s">
        <v>2372</v>
      </c>
      <c r="FN14" s="170" t="s">
        <v>2737</v>
      </c>
      <c r="FO14" s="106" t="s">
        <v>2692</v>
      </c>
      <c r="FQ14" s="1">
        <v>0.31701388888888887</v>
      </c>
      <c r="FR14" s="1">
        <v>0.21447916666666667</v>
      </c>
      <c r="FS14" s="1">
        <v>0.10613425925925928</v>
      </c>
      <c r="FT14" s="1">
        <v>0.10252314814814815</v>
      </c>
      <c r="FU14">
        <v>897</v>
      </c>
      <c r="FV14">
        <v>66</v>
      </c>
      <c r="FW14">
        <v>963</v>
      </c>
      <c r="FX14">
        <v>808</v>
      </c>
      <c r="FY14">
        <v>72</v>
      </c>
      <c r="FZ14">
        <v>31</v>
      </c>
      <c r="GA14">
        <v>911</v>
      </c>
      <c r="GB14">
        <v>0</v>
      </c>
      <c r="GC14">
        <v>0</v>
      </c>
      <c r="GD14">
        <v>0</v>
      </c>
      <c r="GE14">
        <v>1</v>
      </c>
      <c r="GF14">
        <v>0</v>
      </c>
      <c r="GG14">
        <v>1</v>
      </c>
      <c r="GH14">
        <v>52</v>
      </c>
      <c r="GI14">
        <v>0</v>
      </c>
      <c r="GJ14">
        <v>0</v>
      </c>
      <c r="GK14">
        <v>52</v>
      </c>
      <c r="GL14">
        <v>100</v>
      </c>
      <c r="GM14" s="106">
        <v>823</v>
      </c>
      <c r="GN14" s="175">
        <f t="shared" si="4"/>
        <v>110.69258809234508</v>
      </c>
      <c r="GO14" s="106" t="s">
        <v>2372</v>
      </c>
      <c r="GP14" s="170" t="s">
        <v>2737</v>
      </c>
      <c r="GQ14" s="106" t="s">
        <v>2692</v>
      </c>
      <c r="GS14" s="1">
        <v>0.31547453703703704</v>
      </c>
      <c r="GT14" s="1">
        <v>0.2038425925925926</v>
      </c>
      <c r="GU14" s="1">
        <v>5.7650462962962966E-2</v>
      </c>
      <c r="GV14" s="1">
        <v>5.3969907407407404E-2</v>
      </c>
      <c r="GW14">
        <v>640</v>
      </c>
      <c r="GX14">
        <v>70</v>
      </c>
      <c r="GY14">
        <v>710</v>
      </c>
      <c r="GZ14">
        <v>870</v>
      </c>
      <c r="HA14">
        <v>69</v>
      </c>
      <c r="HB14">
        <v>30</v>
      </c>
      <c r="HC14">
        <v>969</v>
      </c>
      <c r="HD14">
        <v>0</v>
      </c>
      <c r="HE14">
        <v>0</v>
      </c>
      <c r="HF14">
        <v>0</v>
      </c>
      <c r="HG14">
        <v>6</v>
      </c>
      <c r="HH14">
        <v>1</v>
      </c>
      <c r="HI14">
        <v>7</v>
      </c>
      <c r="HJ14">
        <v>143</v>
      </c>
      <c r="HK14">
        <v>2</v>
      </c>
      <c r="HL14">
        <v>0</v>
      </c>
      <c r="HM14">
        <v>145</v>
      </c>
      <c r="HN14">
        <v>98.62</v>
      </c>
      <c r="HO14" s="106">
        <v>823</v>
      </c>
      <c r="HP14" s="175">
        <f t="shared" si="5"/>
        <v>117.73997569866343</v>
      </c>
      <c r="HQ14" s="106" t="s">
        <v>2372</v>
      </c>
      <c r="HR14" s="170" t="s">
        <v>2737</v>
      </c>
      <c r="HS14" s="106" t="s">
        <v>2692</v>
      </c>
      <c r="HU14" s="1">
        <v>0.34040509259259261</v>
      </c>
      <c r="HV14" s="1">
        <v>0.18959490740740739</v>
      </c>
      <c r="HW14" s="1">
        <v>6.4155092592592597E-2</v>
      </c>
      <c r="HX14" s="1">
        <v>8.6643518518518522E-2</v>
      </c>
      <c r="HY14">
        <v>626</v>
      </c>
      <c r="HZ14">
        <v>56</v>
      </c>
      <c r="IA14">
        <v>682</v>
      </c>
      <c r="IB14">
        <v>815</v>
      </c>
      <c r="IC14">
        <v>54</v>
      </c>
      <c r="ID14">
        <v>28</v>
      </c>
      <c r="IE14">
        <v>897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 s="106">
        <v>823</v>
      </c>
      <c r="IR14" s="175">
        <f t="shared" si="27"/>
        <v>108.99149453219927</v>
      </c>
      <c r="IS14" s="106" t="s">
        <v>2372</v>
      </c>
      <c r="IT14" s="170" t="s">
        <v>2737</v>
      </c>
      <c r="IU14" s="106" t="s">
        <v>2692</v>
      </c>
      <c r="IW14" s="1">
        <v>0.30769675925925927</v>
      </c>
      <c r="IX14" s="1">
        <v>0.17861111111111114</v>
      </c>
      <c r="IY14" s="1">
        <v>7.5324074074074085E-2</v>
      </c>
      <c r="IZ14" s="1">
        <v>5.3749999999999999E-2</v>
      </c>
      <c r="JA14">
        <v>543</v>
      </c>
      <c r="JB14">
        <v>67</v>
      </c>
      <c r="JC14">
        <v>610</v>
      </c>
      <c r="JD14">
        <v>772</v>
      </c>
      <c r="JE14">
        <v>90</v>
      </c>
      <c r="JF14">
        <v>31</v>
      </c>
      <c r="JG14">
        <v>893</v>
      </c>
      <c r="JH14">
        <v>0</v>
      </c>
      <c r="JI14">
        <v>0</v>
      </c>
      <c r="JJ14">
        <v>0</v>
      </c>
      <c r="JK14">
        <v>5</v>
      </c>
      <c r="JL14">
        <v>2</v>
      </c>
      <c r="JM14">
        <v>7</v>
      </c>
      <c r="JN14">
        <v>121</v>
      </c>
      <c r="JO14">
        <v>2</v>
      </c>
      <c r="JP14">
        <v>0</v>
      </c>
      <c r="JQ14">
        <v>123</v>
      </c>
      <c r="JR14">
        <v>98.37</v>
      </c>
      <c r="JS14" s="106">
        <v>823</v>
      </c>
      <c r="JT14" s="175">
        <f t="shared" ref="JT14" si="35">JG14/JS14*100</f>
        <v>108.50546780072905</v>
      </c>
      <c r="JU14" s="106" t="s">
        <v>2372</v>
      </c>
      <c r="JV14" s="170" t="s">
        <v>2737</v>
      </c>
      <c r="JW14" s="106" t="s">
        <v>2692</v>
      </c>
      <c r="JY14" s="1">
        <v>0.38518518518518513</v>
      </c>
      <c r="JZ14" s="1">
        <v>0.1482175925925926</v>
      </c>
      <c r="KA14" s="1">
        <v>0.1930439814814815</v>
      </c>
      <c r="KB14" s="1">
        <v>4.3912037037037034E-2</v>
      </c>
      <c r="KC14">
        <v>282</v>
      </c>
      <c r="KD14">
        <v>52</v>
      </c>
      <c r="KE14">
        <v>334</v>
      </c>
      <c r="KF14">
        <v>817</v>
      </c>
      <c r="KG14">
        <v>68</v>
      </c>
      <c r="KH14">
        <v>27</v>
      </c>
      <c r="KI14">
        <v>912</v>
      </c>
      <c r="KJ14">
        <v>0</v>
      </c>
      <c r="KK14">
        <v>0</v>
      </c>
      <c r="KL14">
        <v>0</v>
      </c>
      <c r="KM14">
        <v>6</v>
      </c>
      <c r="KN14">
        <v>0</v>
      </c>
      <c r="KO14">
        <v>6</v>
      </c>
      <c r="KP14">
        <v>90</v>
      </c>
      <c r="KQ14">
        <v>0</v>
      </c>
      <c r="KR14">
        <v>0</v>
      </c>
      <c r="KS14">
        <v>90</v>
      </c>
      <c r="KT14">
        <v>100</v>
      </c>
      <c r="KU14" s="106">
        <v>823</v>
      </c>
      <c r="KV14" s="175">
        <f t="shared" si="28"/>
        <v>110.81409477521265</v>
      </c>
      <c r="KW14" s="106" t="s">
        <v>2372</v>
      </c>
      <c r="KX14" s="170" t="s">
        <v>2737</v>
      </c>
      <c r="KY14" s="106" t="s">
        <v>2692</v>
      </c>
      <c r="LA14" s="1">
        <v>0.19214120370370369</v>
      </c>
      <c r="LB14" s="1">
        <v>0.1482175925925926</v>
      </c>
      <c r="LC14" s="1">
        <v>0.1930439814814815</v>
      </c>
      <c r="LD14" s="1">
        <v>4.3912037037037034E-2</v>
      </c>
      <c r="LE14">
        <v>282</v>
      </c>
      <c r="LF14">
        <v>52</v>
      </c>
      <c r="LG14">
        <v>334</v>
      </c>
      <c r="LH14">
        <v>817</v>
      </c>
      <c r="LI14">
        <v>68</v>
      </c>
      <c r="LJ14">
        <v>27</v>
      </c>
      <c r="LK14">
        <v>912</v>
      </c>
      <c r="LL14">
        <v>0</v>
      </c>
      <c r="LM14">
        <v>0</v>
      </c>
      <c r="LN14">
        <v>0</v>
      </c>
      <c r="LO14">
        <v>6</v>
      </c>
      <c r="LP14">
        <v>0</v>
      </c>
      <c r="LQ14">
        <v>6</v>
      </c>
      <c r="LR14">
        <v>90</v>
      </c>
      <c r="LS14">
        <v>0</v>
      </c>
      <c r="LT14">
        <v>0</v>
      </c>
      <c r="LU14">
        <v>90</v>
      </c>
      <c r="LV14">
        <v>100</v>
      </c>
      <c r="LW14" s="106">
        <v>823</v>
      </c>
      <c r="LX14" s="175">
        <f t="shared" si="29"/>
        <v>110.81409477521265</v>
      </c>
      <c r="LY14" s="106" t="s">
        <v>2372</v>
      </c>
      <c r="LZ14" s="170" t="s">
        <v>2737</v>
      </c>
      <c r="MA14" s="106" t="s">
        <v>2692</v>
      </c>
      <c r="MC14" s="1">
        <v>0.40449074074074076</v>
      </c>
      <c r="MD14" s="1">
        <v>0.23953703703703702</v>
      </c>
      <c r="ME14" s="1">
        <v>6.4166666666666664E-2</v>
      </c>
      <c r="MF14" s="1">
        <v>0.10078703703703702</v>
      </c>
      <c r="MG14">
        <v>590</v>
      </c>
      <c r="MH14">
        <v>97</v>
      </c>
      <c r="MI14">
        <v>687</v>
      </c>
      <c r="MJ14">
        <v>808</v>
      </c>
      <c r="MK14">
        <v>134</v>
      </c>
      <c r="ML14">
        <v>33</v>
      </c>
      <c r="MM14">
        <v>975</v>
      </c>
      <c r="MN14">
        <v>0</v>
      </c>
      <c r="MO14">
        <v>0</v>
      </c>
      <c r="MP14">
        <v>0</v>
      </c>
      <c r="MQ14">
        <v>2</v>
      </c>
      <c r="MR14">
        <v>0</v>
      </c>
      <c r="MS14">
        <v>2</v>
      </c>
      <c r="MT14">
        <v>33</v>
      </c>
      <c r="MU14">
        <v>0</v>
      </c>
      <c r="MV14">
        <v>0</v>
      </c>
      <c r="MW14">
        <v>33</v>
      </c>
      <c r="MX14">
        <v>100</v>
      </c>
      <c r="MY14" s="106">
        <v>823</v>
      </c>
      <c r="MZ14" s="175">
        <f t="shared" si="10"/>
        <v>118.46901579586877</v>
      </c>
      <c r="NA14" s="106" t="s">
        <v>2372</v>
      </c>
      <c r="NB14" s="170" t="s">
        <v>2737</v>
      </c>
      <c r="NC14" s="106" t="s">
        <v>2692</v>
      </c>
      <c r="NE14" s="1">
        <v>0.46049768518518519</v>
      </c>
      <c r="NF14" s="1">
        <v>0.16615740740740739</v>
      </c>
      <c r="NG14" s="1">
        <v>6.0879629629629638E-2</v>
      </c>
      <c r="NH14" s="1">
        <v>0.23344907407407409</v>
      </c>
      <c r="NI14">
        <v>353</v>
      </c>
      <c r="NJ14">
        <v>50</v>
      </c>
      <c r="NK14">
        <v>403</v>
      </c>
      <c r="NL14">
        <v>695</v>
      </c>
      <c r="NM14">
        <v>76</v>
      </c>
      <c r="NN14">
        <v>28</v>
      </c>
      <c r="NO14">
        <v>799</v>
      </c>
      <c r="NP14">
        <v>0</v>
      </c>
      <c r="NQ14">
        <v>0</v>
      </c>
      <c r="NR14">
        <v>0</v>
      </c>
      <c r="NS14">
        <v>2</v>
      </c>
      <c r="NT14">
        <v>0</v>
      </c>
      <c r="NU14">
        <v>2</v>
      </c>
      <c r="NV14">
        <v>26</v>
      </c>
      <c r="NW14">
        <v>0</v>
      </c>
      <c r="NX14">
        <v>0</v>
      </c>
      <c r="NY14">
        <v>26</v>
      </c>
      <c r="NZ14">
        <v>100</v>
      </c>
      <c r="OA14" s="106">
        <v>617</v>
      </c>
      <c r="OB14" s="175">
        <f t="shared" ref="OB14" si="36">NO14/OA14*100</f>
        <v>129.49756888168557</v>
      </c>
      <c r="OC14" s="106" t="s">
        <v>2372</v>
      </c>
      <c r="OD14" s="170" t="s">
        <v>2737</v>
      </c>
      <c r="OE14" s="106" t="s">
        <v>2692</v>
      </c>
      <c r="OG14" s="1">
        <v>0.21137731481481481</v>
      </c>
      <c r="OH14" s="1">
        <v>0.13821759259259259</v>
      </c>
      <c r="OI14" s="1">
        <v>4.252314814814815E-2</v>
      </c>
      <c r="OJ14" s="1">
        <v>3.0613425925925929E-2</v>
      </c>
      <c r="OK14">
        <v>239</v>
      </c>
      <c r="OL14">
        <v>51</v>
      </c>
      <c r="OM14">
        <v>290</v>
      </c>
      <c r="ON14">
        <v>802</v>
      </c>
      <c r="OO14">
        <v>76</v>
      </c>
      <c r="OP14">
        <v>26</v>
      </c>
      <c r="OQ14">
        <v>904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 s="106">
        <v>823</v>
      </c>
      <c r="PD14" s="175">
        <f t="shared" ref="PD14" si="37">OQ14/PC14*100</f>
        <v>109.84204131227217</v>
      </c>
      <c r="PE14" s="106" t="s">
        <v>2372</v>
      </c>
      <c r="PF14" s="170" t="s">
        <v>2737</v>
      </c>
      <c r="PG14" s="106" t="s">
        <v>2692</v>
      </c>
      <c r="PI14" s="1">
        <v>0.10667824074074074</v>
      </c>
      <c r="PJ14" s="1">
        <v>4.1041666666666664E-2</v>
      </c>
      <c r="PK14" s="1">
        <v>5.334490740740741E-2</v>
      </c>
      <c r="PL14" s="1">
        <v>1.2280092592592592E-2</v>
      </c>
      <c r="PM14">
        <v>16</v>
      </c>
      <c r="PN14">
        <v>17</v>
      </c>
      <c r="PO14">
        <v>33</v>
      </c>
      <c r="PP14">
        <v>79</v>
      </c>
      <c r="PQ14">
        <v>28</v>
      </c>
      <c r="PR14">
        <v>4</v>
      </c>
      <c r="PS14">
        <v>111</v>
      </c>
      <c r="PT14">
        <v>0</v>
      </c>
      <c r="PU14">
        <v>0</v>
      </c>
      <c r="PV14">
        <v>0</v>
      </c>
      <c r="PW14">
        <v>4</v>
      </c>
      <c r="PX14">
        <v>0</v>
      </c>
      <c r="PY14">
        <v>4</v>
      </c>
      <c r="PZ14">
        <v>111</v>
      </c>
      <c r="QA14">
        <v>0</v>
      </c>
      <c r="QB14">
        <v>0</v>
      </c>
      <c r="QC14">
        <v>111</v>
      </c>
      <c r="QD14">
        <v>100</v>
      </c>
      <c r="QE14" s="106">
        <v>100</v>
      </c>
      <c r="QF14" s="175">
        <f t="shared" ref="QF14" si="38">PS14/QE14*100</f>
        <v>111.00000000000001</v>
      </c>
      <c r="QG14" s="106" t="s">
        <v>2372</v>
      </c>
      <c r="QH14" s="170" t="s">
        <v>2737</v>
      </c>
      <c r="QI14" s="106" t="s">
        <v>2692</v>
      </c>
      <c r="QK14" s="1">
        <v>0</v>
      </c>
      <c r="QL14" s="1">
        <v>0</v>
      </c>
      <c r="QM14" s="1">
        <v>0</v>
      </c>
      <c r="QN14" s="1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6</v>
      </c>
      <c r="QZ14">
        <v>0</v>
      </c>
      <c r="RA14">
        <v>6</v>
      </c>
      <c r="RB14">
        <v>115</v>
      </c>
      <c r="RC14">
        <v>0</v>
      </c>
      <c r="RD14">
        <v>0</v>
      </c>
      <c r="RE14">
        <v>115</v>
      </c>
      <c r="RF14">
        <v>100</v>
      </c>
      <c r="RG14" s="106">
        <v>100</v>
      </c>
      <c r="RH14" s="175">
        <f t="shared" ref="RH14" si="39">QU14/RG14*100</f>
        <v>0</v>
      </c>
      <c r="RI14" s="106" t="s">
        <v>2372</v>
      </c>
      <c r="RJ14" s="170" t="s">
        <v>2737</v>
      </c>
      <c r="RK14" s="106" t="s">
        <v>2692</v>
      </c>
      <c r="RM14" s="1"/>
      <c r="RN14" s="1">
        <f t="shared" si="18"/>
        <v>0.58495370370370359</v>
      </c>
      <c r="RO14" s="1"/>
      <c r="RP14" s="1"/>
      <c r="SH14">
        <v>100</v>
      </c>
      <c r="SI14" s="106">
        <v>100</v>
      </c>
      <c r="SJ14" s="175">
        <f t="shared" ref="SJ14" si="40">RW14/SI14*100</f>
        <v>0</v>
      </c>
      <c r="SK14" s="106" t="s">
        <v>2372</v>
      </c>
      <c r="SL14" s="170" t="s">
        <v>2737</v>
      </c>
      <c r="SM14" s="106" t="s">
        <v>2692</v>
      </c>
      <c r="SO14" s="1" t="e">
        <v>#N/A</v>
      </c>
      <c r="SP14" s="1" t="e">
        <v>#N/A</v>
      </c>
      <c r="SQ14" s="1" t="e">
        <v>#N/A</v>
      </c>
      <c r="SR14" s="1" t="e">
        <v>#N/A</v>
      </c>
      <c r="SS14" t="e">
        <v>#N/A</v>
      </c>
      <c r="ST14" t="e">
        <v>#N/A</v>
      </c>
      <c r="SU14" t="e">
        <v>#N/A</v>
      </c>
      <c r="SV14" t="e">
        <v>#N/A</v>
      </c>
      <c r="SW14" t="e">
        <v>#N/A</v>
      </c>
      <c r="SX14" t="e">
        <v>#N/A</v>
      </c>
      <c r="SY14" t="e">
        <v>#N/A</v>
      </c>
      <c r="SZ14" t="e">
        <v>#N/A</v>
      </c>
      <c r="TA14" t="e">
        <v>#N/A</v>
      </c>
      <c r="TB14" t="e">
        <v>#N/A</v>
      </c>
      <c r="TC14" t="e">
        <v>#N/A</v>
      </c>
      <c r="TD14" t="e">
        <v>#N/A</v>
      </c>
      <c r="TE14" t="e">
        <v>#N/A</v>
      </c>
      <c r="TF14" t="e">
        <v>#N/A</v>
      </c>
      <c r="TG14" t="e">
        <v>#N/A</v>
      </c>
      <c r="TH14" t="e">
        <v>#N/A</v>
      </c>
      <c r="TI14" t="e">
        <v>#N/A</v>
      </c>
      <c r="TJ14" t="e">
        <v>#N/A</v>
      </c>
      <c r="TK14" s="106"/>
      <c r="TL14" s="175"/>
      <c r="TM14" s="106" t="s">
        <v>2372</v>
      </c>
      <c r="TN14" s="277" t="s">
        <v>2729</v>
      </c>
      <c r="TO14" s="106" t="s">
        <v>2692</v>
      </c>
      <c r="TP14" s="1" t="e">
        <v>#N/A</v>
      </c>
      <c r="TQ14" s="1" t="e">
        <v>#N/A</v>
      </c>
      <c r="TR14" s="1" t="e">
        <v>#N/A</v>
      </c>
      <c r="TS14" s="1" t="e">
        <v>#N/A</v>
      </c>
      <c r="TT14" t="e">
        <v>#N/A</v>
      </c>
      <c r="TU14" t="e">
        <v>#N/A</v>
      </c>
      <c r="TV14" t="e">
        <v>#N/A</v>
      </c>
      <c r="TW14" t="e">
        <v>#N/A</v>
      </c>
      <c r="TX14" t="e">
        <v>#N/A</v>
      </c>
      <c r="TY14" t="e">
        <v>#N/A</v>
      </c>
      <c r="TZ14" t="e">
        <v>#N/A</v>
      </c>
      <c r="UA14" t="e">
        <v>#N/A</v>
      </c>
      <c r="UB14" t="e">
        <v>#N/A</v>
      </c>
      <c r="UC14" t="e">
        <v>#N/A</v>
      </c>
      <c r="UD14" t="e">
        <v>#N/A</v>
      </c>
      <c r="UE14" t="e">
        <v>#N/A</v>
      </c>
      <c r="UF14" t="e">
        <v>#N/A</v>
      </c>
      <c r="UG14" t="e">
        <v>#N/A</v>
      </c>
      <c r="UH14" t="e">
        <v>#N/A</v>
      </c>
      <c r="UI14" t="e">
        <v>#N/A</v>
      </c>
      <c r="UJ14" t="e">
        <v>#N/A</v>
      </c>
      <c r="UK14" t="e">
        <v>#N/A</v>
      </c>
      <c r="UL14" s="106"/>
      <c r="UM14" s="175"/>
    </row>
    <row r="15" spans="1:559">
      <c r="A15" t="s">
        <v>2378</v>
      </c>
      <c r="B15" s="170" t="s">
        <v>2736</v>
      </c>
      <c r="C15" s="106" t="s">
        <v>2692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s="106"/>
      <c r="AB15" s="175"/>
      <c r="AC15" t="s">
        <v>2378</v>
      </c>
      <c r="AD15" s="170" t="s">
        <v>2736</v>
      </c>
      <c r="AE15" s="106" t="s">
        <v>2692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s="106"/>
      <c r="BD15" s="175"/>
      <c r="BE15" t="s">
        <v>2378</v>
      </c>
      <c r="BF15" s="170" t="s">
        <v>2736</v>
      </c>
      <c r="BG15" s="106" t="s">
        <v>2692</v>
      </c>
      <c r="BI15" t="e">
        <v>#N/A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t="e">
        <v>#N/A</v>
      </c>
      <c r="BV15" t="e">
        <v>#N/A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s="106"/>
      <c r="CF15" s="175"/>
      <c r="CG15" t="s">
        <v>2378</v>
      </c>
      <c r="CH15" s="170" t="s">
        <v>2736</v>
      </c>
      <c r="CI15" s="106" t="s">
        <v>2692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e">
        <v>#N/A</v>
      </c>
      <c r="CQ15" t="e">
        <v>#N/A</v>
      </c>
      <c r="CR15" t="e">
        <v>#N/A</v>
      </c>
      <c r="CS15" t="e">
        <v>#N/A</v>
      </c>
      <c r="CT15" t="e">
        <v>#N/A</v>
      </c>
      <c r="CU15" t="e">
        <v>#N/A</v>
      </c>
      <c r="CV15" t="e">
        <v>#N/A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s="106"/>
      <c r="DH15" s="175"/>
      <c r="DI15" t="s">
        <v>2378</v>
      </c>
      <c r="DJ15" s="170" t="s">
        <v>2736</v>
      </c>
      <c r="DK15" s="106" t="s">
        <v>2692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I15" s="106"/>
      <c r="EJ15" s="175"/>
      <c r="EK15" t="s">
        <v>2378</v>
      </c>
      <c r="EL15" s="170" t="s">
        <v>2736</v>
      </c>
      <c r="EM15" s="106" t="s">
        <v>2692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t="e">
        <v>#N/A</v>
      </c>
      <c r="EZ15" t="e">
        <v>#N/A</v>
      </c>
      <c r="FA15" t="e">
        <v>#N/A</v>
      </c>
      <c r="FB15" t="e">
        <v>#N/A</v>
      </c>
      <c r="FC15" t="e">
        <v>#N/A</v>
      </c>
      <c r="FD15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K15" s="106"/>
      <c r="FL15" s="175"/>
      <c r="FM15" s="106" t="s">
        <v>2378</v>
      </c>
      <c r="FN15" s="170" t="s">
        <v>2736</v>
      </c>
      <c r="FO15" s="106" t="s">
        <v>2692</v>
      </c>
      <c r="FQ15" t="e">
        <v>#N/A</v>
      </c>
      <c r="FR15" t="e">
        <v>#N/A</v>
      </c>
      <c r="FS15" t="e">
        <v>#N/A</v>
      </c>
      <c r="FT15" t="e">
        <v>#N/A</v>
      </c>
      <c r="FU15" t="e">
        <v>#N/A</v>
      </c>
      <c r="FV15" t="e">
        <v>#N/A</v>
      </c>
      <c r="FW15" t="e">
        <v>#N/A</v>
      </c>
      <c r="FX15" t="e">
        <v>#N/A</v>
      </c>
      <c r="FY15" t="e">
        <v>#N/A</v>
      </c>
      <c r="FZ15" t="e">
        <v>#N/A</v>
      </c>
      <c r="GA15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v>#N/A</v>
      </c>
      <c r="GG15" t="e">
        <v>#N/A</v>
      </c>
      <c r="GH15" t="e">
        <v>#N/A</v>
      </c>
      <c r="GI15" t="e">
        <v>#N/A</v>
      </c>
      <c r="GJ15" t="e">
        <v>#N/A</v>
      </c>
      <c r="GK15" t="e">
        <v>#N/A</v>
      </c>
      <c r="GL15" t="e">
        <v>#N/A</v>
      </c>
      <c r="GM15" s="106"/>
      <c r="GN15" s="175" t="e">
        <f t="shared" si="4"/>
        <v>#N/A</v>
      </c>
      <c r="GO15" t="s">
        <v>2378</v>
      </c>
      <c r="GP15" s="170" t="s">
        <v>2736</v>
      </c>
      <c r="GQ15" s="106" t="s">
        <v>2692</v>
      </c>
      <c r="GS15" t="e">
        <v>#N/A</v>
      </c>
      <c r="GT15" t="e">
        <v>#N/A</v>
      </c>
      <c r="GU15" t="e">
        <v>#N/A</v>
      </c>
      <c r="GV15" t="e">
        <v>#N/A</v>
      </c>
      <c r="GW15" t="e">
        <v>#N/A</v>
      </c>
      <c r="GX15" t="e">
        <v>#N/A</v>
      </c>
      <c r="GY15" t="e">
        <v>#N/A</v>
      </c>
      <c r="GZ15" t="e">
        <v>#N/A</v>
      </c>
      <c r="HA15" t="e">
        <v>#N/A</v>
      </c>
      <c r="HB15" t="e">
        <v>#N/A</v>
      </c>
      <c r="HC15" t="e">
        <v>#N/A</v>
      </c>
      <c r="HD15" t="e">
        <v>#N/A</v>
      </c>
      <c r="HE15" t="e">
        <v>#N/A</v>
      </c>
      <c r="HF15" t="e">
        <v>#N/A</v>
      </c>
      <c r="HG15" t="e">
        <v>#N/A</v>
      </c>
      <c r="HH15" t="e">
        <v>#N/A</v>
      </c>
      <c r="HI15" t="e">
        <v>#N/A</v>
      </c>
      <c r="HJ15" t="e">
        <v>#N/A</v>
      </c>
      <c r="HK15" t="e">
        <v>#N/A</v>
      </c>
      <c r="HL15" t="e">
        <v>#N/A</v>
      </c>
      <c r="HM15" t="e">
        <v>#N/A</v>
      </c>
      <c r="HN15" t="e">
        <v>#N/A</v>
      </c>
      <c r="HO15" s="106"/>
      <c r="HP15" s="175"/>
      <c r="HQ15" t="s">
        <v>2378</v>
      </c>
      <c r="HR15" s="170" t="s">
        <v>2736</v>
      </c>
      <c r="HS15" s="106" t="s">
        <v>2692</v>
      </c>
      <c r="HU15" t="e">
        <v>#N/A</v>
      </c>
      <c r="HV15" t="e">
        <v>#N/A</v>
      </c>
      <c r="HW15" t="e">
        <v>#N/A</v>
      </c>
      <c r="HX15" t="e">
        <v>#N/A</v>
      </c>
      <c r="HY15" t="e">
        <v>#N/A</v>
      </c>
      <c r="HZ15" t="e">
        <v>#N/A</v>
      </c>
      <c r="IA15" t="e">
        <v>#N/A</v>
      </c>
      <c r="IB15" t="e">
        <v>#N/A</v>
      </c>
      <c r="IC15" t="e">
        <v>#N/A</v>
      </c>
      <c r="ID15" t="e">
        <v>#N/A</v>
      </c>
      <c r="IE15" t="e">
        <v>#N/A</v>
      </c>
      <c r="IF15" t="e">
        <v>#N/A</v>
      </c>
      <c r="IG15" t="e">
        <v>#N/A</v>
      </c>
      <c r="IH15" t="e">
        <v>#N/A</v>
      </c>
      <c r="II15" t="e">
        <v>#N/A</v>
      </c>
      <c r="IJ15" t="e">
        <v>#N/A</v>
      </c>
      <c r="IK15" t="e">
        <v>#N/A</v>
      </c>
      <c r="IL15" t="e">
        <v>#N/A</v>
      </c>
      <c r="IM15" t="e">
        <v>#N/A</v>
      </c>
      <c r="IN15" t="e">
        <v>#N/A</v>
      </c>
      <c r="IO15" t="e">
        <v>#N/A</v>
      </c>
      <c r="IP15" t="e">
        <v>#N/A</v>
      </c>
      <c r="IQ15" s="106"/>
      <c r="IR15" s="175"/>
      <c r="IS15" t="s">
        <v>2378</v>
      </c>
      <c r="IT15" s="170" t="s">
        <v>2736</v>
      </c>
      <c r="IU15" s="106" t="s">
        <v>2692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v>#N/A</v>
      </c>
      <c r="JE15" t="e">
        <v>#N/A</v>
      </c>
      <c r="JF15" t="e">
        <v>#N/A</v>
      </c>
      <c r="JG15" t="e">
        <v>#N/A</v>
      </c>
      <c r="JH15" t="e">
        <v>#N/A</v>
      </c>
      <c r="JI15" t="e">
        <v>#N/A</v>
      </c>
      <c r="JJ15" t="e">
        <v>#N/A</v>
      </c>
      <c r="JK15" t="e">
        <v>#N/A</v>
      </c>
      <c r="JL15" t="e">
        <v>#N/A</v>
      </c>
      <c r="JM15" t="e">
        <v>#N/A</v>
      </c>
      <c r="JN15" t="e">
        <v>#N/A</v>
      </c>
      <c r="JO15" t="e">
        <v>#N/A</v>
      </c>
      <c r="JP15" t="e">
        <v>#N/A</v>
      </c>
      <c r="JQ15" t="e">
        <v>#N/A</v>
      </c>
      <c r="JR15" t="e">
        <v>#N/A</v>
      </c>
      <c r="JS15" s="106"/>
      <c r="JT15" s="175"/>
      <c r="JU15" t="s">
        <v>2378</v>
      </c>
      <c r="JV15" s="170" t="s">
        <v>2736</v>
      </c>
      <c r="JW15" s="106" t="s">
        <v>2692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s="106"/>
      <c r="KV15" s="175"/>
      <c r="KW15" t="s">
        <v>2378</v>
      </c>
      <c r="KX15" s="170" t="s">
        <v>2736</v>
      </c>
      <c r="KY15" s="106" t="s">
        <v>2692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s="106"/>
      <c r="LX15" s="175"/>
      <c r="LY15" t="s">
        <v>2378</v>
      </c>
      <c r="LZ15" s="170" t="s">
        <v>2737</v>
      </c>
      <c r="MA15" s="106" t="s">
        <v>2692</v>
      </c>
      <c r="MC15" t="e">
        <v>#N/A</v>
      </c>
      <c r="MD15" t="e">
        <v>#N/A</v>
      </c>
      <c r="ME15" t="e">
        <v>#N/A</v>
      </c>
      <c r="MF15" t="e">
        <v>#N/A</v>
      </c>
      <c r="MG15" t="e">
        <v>#N/A</v>
      </c>
      <c r="MH15" t="e">
        <v>#N/A</v>
      </c>
      <c r="MI15" t="e">
        <v>#N/A</v>
      </c>
      <c r="MJ15" t="e">
        <v>#N/A</v>
      </c>
      <c r="MK15" t="e">
        <v>#N/A</v>
      </c>
      <c r="ML15" t="e">
        <v>#N/A</v>
      </c>
      <c r="MM15" t="e">
        <v>#N/A</v>
      </c>
      <c r="MN15" t="e">
        <v>#N/A</v>
      </c>
      <c r="MO15" t="e">
        <v>#N/A</v>
      </c>
      <c r="MP15" t="e">
        <v>#N/A</v>
      </c>
      <c r="MQ15" t="e">
        <v>#N/A</v>
      </c>
      <c r="MR15" t="e">
        <v>#N/A</v>
      </c>
      <c r="MS15" t="e">
        <v>#N/A</v>
      </c>
      <c r="MT15" t="e">
        <v>#N/A</v>
      </c>
      <c r="MU15" t="e">
        <v>#N/A</v>
      </c>
      <c r="MV15" t="e">
        <v>#N/A</v>
      </c>
      <c r="MW15" t="e">
        <v>#N/A</v>
      </c>
      <c r="MX15" t="e">
        <v>#N/A</v>
      </c>
      <c r="MY15" s="106"/>
      <c r="MZ15" s="175"/>
      <c r="NA15" t="s">
        <v>2378</v>
      </c>
      <c r="NB15" s="170" t="s">
        <v>2736</v>
      </c>
      <c r="NC15" s="106" t="s">
        <v>2692</v>
      </c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t="e">
        <v>#N/A</v>
      </c>
      <c r="NP15" t="e">
        <v>#N/A</v>
      </c>
      <c r="NQ15" t="e">
        <v>#N/A</v>
      </c>
      <c r="NR15" t="e">
        <v>#N/A</v>
      </c>
      <c r="NS15" t="e">
        <v>#N/A</v>
      </c>
      <c r="NT15" t="e">
        <v>#N/A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s="106"/>
      <c r="OB15" s="175"/>
      <c r="OC15" t="s">
        <v>2378</v>
      </c>
      <c r="OD15" s="170" t="s">
        <v>2736</v>
      </c>
      <c r="OE15" s="106" t="s">
        <v>2692</v>
      </c>
      <c r="OG15" t="e">
        <v>#N/A</v>
      </c>
      <c r="OH15" t="e">
        <v>#N/A</v>
      </c>
      <c r="OI15" t="e">
        <v>#N/A</v>
      </c>
      <c r="OJ15" t="e">
        <v>#N/A</v>
      </c>
      <c r="OK15" t="e">
        <v>#N/A</v>
      </c>
      <c r="OL15" t="e">
        <v>#N/A</v>
      </c>
      <c r="OM15" t="e">
        <v>#N/A</v>
      </c>
      <c r="ON15" t="e">
        <v>#N/A</v>
      </c>
      <c r="OO15" t="e">
        <v>#N/A</v>
      </c>
      <c r="OP15" t="e">
        <v>#N/A</v>
      </c>
      <c r="OQ15" t="e">
        <v>#N/A</v>
      </c>
      <c r="OR15" t="e">
        <v>#N/A</v>
      </c>
      <c r="OS15" t="e">
        <v>#N/A</v>
      </c>
      <c r="OT15" t="e">
        <v>#N/A</v>
      </c>
      <c r="OU15" t="e">
        <v>#N/A</v>
      </c>
      <c r="OV15" t="e">
        <v>#N/A</v>
      </c>
      <c r="OW15" t="e">
        <v>#N/A</v>
      </c>
      <c r="OX15" t="e">
        <v>#N/A</v>
      </c>
      <c r="OY15" t="e">
        <v>#N/A</v>
      </c>
      <c r="OZ15" t="e">
        <v>#N/A</v>
      </c>
      <c r="PA15" t="e">
        <v>#N/A</v>
      </c>
      <c r="PB15" t="e">
        <v>#N/A</v>
      </c>
      <c r="PC15" s="106"/>
      <c r="PD15" s="175"/>
      <c r="PE15" t="s">
        <v>2378</v>
      </c>
      <c r="PF15" s="170" t="s">
        <v>2736</v>
      </c>
      <c r="PG15" s="106" t="s">
        <v>2692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t="e">
        <v>#N/A</v>
      </c>
      <c r="PT15" t="e">
        <v>#N/A</v>
      </c>
      <c r="PU15" t="e">
        <v>#N/A</v>
      </c>
      <c r="PV15" t="e">
        <v>#N/A</v>
      </c>
      <c r="PW15" t="e">
        <v>#N/A</v>
      </c>
      <c r="PX15" t="e">
        <v>#N/A</v>
      </c>
      <c r="PY15" t="e">
        <v>#N/A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s="106"/>
      <c r="QF15" s="175"/>
      <c r="QG15" t="s">
        <v>2378</v>
      </c>
      <c r="QH15" s="170" t="s">
        <v>2736</v>
      </c>
      <c r="QI15" s="106" t="s">
        <v>2692</v>
      </c>
      <c r="QK15" t="e">
        <v>#N/A</v>
      </c>
      <c r="QL15" t="e">
        <v>#N/A</v>
      </c>
      <c r="QM15" t="e">
        <v>#N/A</v>
      </c>
      <c r="QN15" t="e">
        <v>#N/A</v>
      </c>
      <c r="QO15" t="e">
        <v>#N/A</v>
      </c>
      <c r="QP15" t="e">
        <v>#N/A</v>
      </c>
      <c r="QQ15" t="e">
        <v>#N/A</v>
      </c>
      <c r="QR15" t="e">
        <v>#N/A</v>
      </c>
      <c r="QS15" t="e">
        <v>#N/A</v>
      </c>
      <c r="QT15" t="e">
        <v>#N/A</v>
      </c>
      <c r="QU15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t="e">
        <v>#N/A</v>
      </c>
      <c r="RF15" t="e">
        <v>#N/A</v>
      </c>
      <c r="RG15" s="106"/>
      <c r="RH15" s="175"/>
      <c r="RI15" t="s">
        <v>2378</v>
      </c>
      <c r="RJ15" s="170" t="s">
        <v>2736</v>
      </c>
      <c r="RK15" s="106" t="s">
        <v>2692</v>
      </c>
      <c r="RN15" s="1" t="e">
        <f t="shared" si="18"/>
        <v>#N/A</v>
      </c>
      <c r="SI15" s="106"/>
      <c r="SJ15" s="175"/>
      <c r="SK15" t="s">
        <v>2378</v>
      </c>
      <c r="SL15" s="170" t="s">
        <v>2736</v>
      </c>
      <c r="SM15" s="106" t="s">
        <v>2692</v>
      </c>
      <c r="SO15" t="e">
        <v>#N/A</v>
      </c>
      <c r="SP15" s="1" t="e">
        <v>#N/A</v>
      </c>
      <c r="SQ15" t="e">
        <v>#N/A</v>
      </c>
      <c r="SR15" t="e">
        <v>#N/A</v>
      </c>
      <c r="SS15" t="e">
        <v>#N/A</v>
      </c>
      <c r="ST15" t="e">
        <v>#N/A</v>
      </c>
      <c r="SU15" t="e">
        <v>#N/A</v>
      </c>
      <c r="SV15" t="e">
        <v>#N/A</v>
      </c>
      <c r="SW15" t="e">
        <v>#N/A</v>
      </c>
      <c r="SX15" t="e">
        <v>#N/A</v>
      </c>
      <c r="SY15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t="e">
        <v>#N/A</v>
      </c>
      <c r="TK15" s="106"/>
      <c r="TL15" s="175"/>
      <c r="TM15" t="s">
        <v>2378</v>
      </c>
      <c r="TN15" s="277" t="s">
        <v>2729</v>
      </c>
      <c r="TO15" s="106" t="s">
        <v>2692</v>
      </c>
      <c r="TP15" t="e">
        <v>#N/A</v>
      </c>
      <c r="TQ15" s="1" t="e">
        <v>#N/A</v>
      </c>
      <c r="TR15" t="e">
        <v>#N/A</v>
      </c>
      <c r="TS15" t="e">
        <v>#N/A</v>
      </c>
      <c r="TT15" t="e">
        <v>#N/A</v>
      </c>
      <c r="TU15" t="e">
        <v>#N/A</v>
      </c>
      <c r="TV15" t="e">
        <v>#N/A</v>
      </c>
      <c r="TW15" t="e">
        <v>#N/A</v>
      </c>
      <c r="TX15" t="e">
        <v>#N/A</v>
      </c>
      <c r="TY15" t="e">
        <v>#N/A</v>
      </c>
      <c r="TZ15" t="e">
        <v>#N/A</v>
      </c>
      <c r="UA15" t="e">
        <v>#N/A</v>
      </c>
      <c r="UB15" t="e">
        <v>#N/A</v>
      </c>
      <c r="UC15" t="e">
        <v>#N/A</v>
      </c>
      <c r="UD15" t="e">
        <v>#N/A</v>
      </c>
      <c r="UE15" t="e">
        <v>#N/A</v>
      </c>
      <c r="UF15" t="e">
        <v>#N/A</v>
      </c>
      <c r="UG15" t="e">
        <v>#N/A</v>
      </c>
      <c r="UH15" t="e">
        <v>#N/A</v>
      </c>
      <c r="UI15" t="e">
        <v>#N/A</v>
      </c>
      <c r="UJ15" t="e">
        <v>#N/A</v>
      </c>
      <c r="UK15" t="e">
        <v>#N/A</v>
      </c>
      <c r="UL15" s="106"/>
      <c r="UM15" s="175"/>
    </row>
    <row r="16" spans="1:559">
      <c r="A16" t="s">
        <v>2363</v>
      </c>
      <c r="B16" s="170" t="s">
        <v>2736</v>
      </c>
      <c r="C16" s="106" t="s">
        <v>2692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s="106"/>
      <c r="AB16" s="175"/>
      <c r="AC16" t="s">
        <v>2363</v>
      </c>
      <c r="AD16" s="170" t="s">
        <v>2736</v>
      </c>
      <c r="AE16" s="106" t="s">
        <v>2692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  <c r="AY16" t="e">
        <v>#N/A</v>
      </c>
      <c r="AZ16" t="e">
        <v>#N/A</v>
      </c>
      <c r="BA16" t="e">
        <v>#N/A</v>
      </c>
      <c r="BB16" t="e">
        <v>#N/A</v>
      </c>
      <c r="BC16" s="106"/>
      <c r="BD16" s="175"/>
      <c r="BE16" t="s">
        <v>2363</v>
      </c>
      <c r="BF16" s="170" t="s">
        <v>2736</v>
      </c>
      <c r="BG16" s="106" t="s">
        <v>2692</v>
      </c>
      <c r="BI16" t="e">
        <v>#N/A</v>
      </c>
      <c r="BJ16" t="e">
        <v>#N/A</v>
      </c>
      <c r="BK16" t="e">
        <v>#N/A</v>
      </c>
      <c r="BL16" t="e">
        <v>#N/A</v>
      </c>
      <c r="BM16" t="e">
        <v>#N/A</v>
      </c>
      <c r="BN16" t="e">
        <v>#N/A</v>
      </c>
      <c r="BO16" t="e">
        <v>#N/A</v>
      </c>
      <c r="BP16" t="e">
        <v>#N/A</v>
      </c>
      <c r="BQ16" t="e">
        <v>#N/A</v>
      </c>
      <c r="BR16" t="e">
        <v>#N/A</v>
      </c>
      <c r="BS16" t="e">
        <v>#N/A</v>
      </c>
      <c r="BT16" t="e">
        <v>#N/A</v>
      </c>
      <c r="BU16" t="e">
        <v>#N/A</v>
      </c>
      <c r="BV16" t="e">
        <v>#N/A</v>
      </c>
      <c r="BW16" t="e">
        <v>#N/A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s="106"/>
      <c r="CF16" s="175"/>
      <c r="CG16" t="s">
        <v>2363</v>
      </c>
      <c r="CH16" s="170" t="s">
        <v>2736</v>
      </c>
      <c r="CI16" s="106" t="s">
        <v>2692</v>
      </c>
      <c r="CK16" t="e">
        <v>#N/A</v>
      </c>
      <c r="CL16" t="e">
        <v>#N/A</v>
      </c>
      <c r="CM16" t="e">
        <v>#N/A</v>
      </c>
      <c r="CN16" t="e">
        <v>#N/A</v>
      </c>
      <c r="CO16" t="e">
        <v>#N/A</v>
      </c>
      <c r="CP16" t="e">
        <v>#N/A</v>
      </c>
      <c r="CQ16" t="e">
        <v>#N/A</v>
      </c>
      <c r="CR16" t="e">
        <v>#N/A</v>
      </c>
      <c r="CS16" t="e">
        <v>#N/A</v>
      </c>
      <c r="CT16" t="e">
        <v>#N/A</v>
      </c>
      <c r="CU16" t="e">
        <v>#N/A</v>
      </c>
      <c r="CV16" t="e">
        <v>#N/A</v>
      </c>
      <c r="CW16" t="e">
        <v>#N/A</v>
      </c>
      <c r="CX16" t="e">
        <v>#N/A</v>
      </c>
      <c r="CY16" t="e">
        <v>#N/A</v>
      </c>
      <c r="CZ16" t="e">
        <v>#N/A</v>
      </c>
      <c r="DA16" t="e">
        <v>#N/A</v>
      </c>
      <c r="DB16" t="e">
        <v>#N/A</v>
      </c>
      <c r="DC16" t="e">
        <v>#N/A</v>
      </c>
      <c r="DD16" t="e">
        <v>#N/A</v>
      </c>
      <c r="DE16" t="e">
        <v>#N/A</v>
      </c>
      <c r="DF16" t="e">
        <v>#N/A</v>
      </c>
      <c r="DG16" s="106"/>
      <c r="DH16" s="175"/>
      <c r="DI16" t="s">
        <v>2363</v>
      </c>
      <c r="DJ16" s="170" t="s">
        <v>2736</v>
      </c>
      <c r="DK16" s="106" t="s">
        <v>2692</v>
      </c>
      <c r="DM16" t="e">
        <v>#N/A</v>
      </c>
      <c r="DN16" t="e">
        <v>#N/A</v>
      </c>
      <c r="DO16" t="e">
        <v>#N/A</v>
      </c>
      <c r="DP16" t="e">
        <v>#N/A</v>
      </c>
      <c r="DQ16" t="e">
        <v>#N/A</v>
      </c>
      <c r="DR16" t="e">
        <v>#N/A</v>
      </c>
      <c r="DS16" t="e">
        <v>#N/A</v>
      </c>
      <c r="DT16" t="e">
        <v>#N/A</v>
      </c>
      <c r="DU16" t="e">
        <v>#N/A</v>
      </c>
      <c r="DV16" t="e">
        <v>#N/A</v>
      </c>
      <c r="DW16" t="e">
        <v>#N/A</v>
      </c>
      <c r="DX16" t="e">
        <v>#N/A</v>
      </c>
      <c r="DY16" t="e">
        <v>#N/A</v>
      </c>
      <c r="DZ16" t="e">
        <v>#N/A</v>
      </c>
      <c r="EA16" t="e">
        <v>#N/A</v>
      </c>
      <c r="EB16" t="e">
        <v>#N/A</v>
      </c>
      <c r="EC16" t="e">
        <v>#N/A</v>
      </c>
      <c r="ED16" t="e">
        <v>#N/A</v>
      </c>
      <c r="EE16" t="e">
        <v>#N/A</v>
      </c>
      <c r="EF16" t="e">
        <v>#N/A</v>
      </c>
      <c r="EG16" t="e">
        <v>#N/A</v>
      </c>
      <c r="EH16" t="e">
        <v>#N/A</v>
      </c>
      <c r="EI16" s="106"/>
      <c r="EJ16" s="175"/>
      <c r="EK16" t="s">
        <v>2363</v>
      </c>
      <c r="EL16" s="170" t="s">
        <v>2736</v>
      </c>
      <c r="EM16" s="106" t="s">
        <v>2692</v>
      </c>
      <c r="EO16" t="e">
        <v>#N/A</v>
      </c>
      <c r="EP16" t="e">
        <v>#N/A</v>
      </c>
      <c r="EQ16" t="e">
        <v>#N/A</v>
      </c>
      <c r="ER16" t="e">
        <v>#N/A</v>
      </c>
      <c r="ES16" t="e">
        <v>#N/A</v>
      </c>
      <c r="ET16" t="e">
        <v>#N/A</v>
      </c>
      <c r="EU16" t="e">
        <v>#N/A</v>
      </c>
      <c r="EV16" t="e">
        <v>#N/A</v>
      </c>
      <c r="EW16" t="e">
        <v>#N/A</v>
      </c>
      <c r="EX16" t="e">
        <v>#N/A</v>
      </c>
      <c r="EY16" t="e">
        <v>#N/A</v>
      </c>
      <c r="EZ16" t="e">
        <v>#N/A</v>
      </c>
      <c r="FA16" t="e">
        <v>#N/A</v>
      </c>
      <c r="FB16" t="e">
        <v>#N/A</v>
      </c>
      <c r="FC16" t="e">
        <v>#N/A</v>
      </c>
      <c r="FD16" t="e">
        <v>#N/A</v>
      </c>
      <c r="FE16" t="e">
        <v>#N/A</v>
      </c>
      <c r="FF16" t="e">
        <v>#N/A</v>
      </c>
      <c r="FG16" t="e">
        <v>#N/A</v>
      </c>
      <c r="FH16" t="e">
        <v>#N/A</v>
      </c>
      <c r="FI16" t="e">
        <v>#N/A</v>
      </c>
      <c r="FJ16" t="e">
        <v>#N/A</v>
      </c>
      <c r="FK16" s="106"/>
      <c r="FL16" s="175"/>
      <c r="FM16" s="106" t="s">
        <v>2363</v>
      </c>
      <c r="FN16" s="170" t="s">
        <v>2736</v>
      </c>
      <c r="FO16" s="106" t="s">
        <v>2692</v>
      </c>
      <c r="FQ16" t="e">
        <v>#N/A</v>
      </c>
      <c r="FR16" t="e">
        <v>#N/A</v>
      </c>
      <c r="FS16" t="e">
        <v>#N/A</v>
      </c>
      <c r="FT16" t="e">
        <v>#N/A</v>
      </c>
      <c r="FU16" t="e">
        <v>#N/A</v>
      </c>
      <c r="FV16" t="e">
        <v>#N/A</v>
      </c>
      <c r="FW16" t="e">
        <v>#N/A</v>
      </c>
      <c r="FX16" t="e">
        <v>#N/A</v>
      </c>
      <c r="FY16" t="e">
        <v>#N/A</v>
      </c>
      <c r="FZ16" t="e">
        <v>#N/A</v>
      </c>
      <c r="GA16" t="e">
        <v>#N/A</v>
      </c>
      <c r="GB16" t="e">
        <v>#N/A</v>
      </c>
      <c r="GC16" t="e">
        <v>#N/A</v>
      </c>
      <c r="GD16" t="e">
        <v>#N/A</v>
      </c>
      <c r="GE16" t="e">
        <v>#N/A</v>
      </c>
      <c r="GF16" t="e">
        <v>#N/A</v>
      </c>
      <c r="GG16" t="e">
        <v>#N/A</v>
      </c>
      <c r="GH16" t="e">
        <v>#N/A</v>
      </c>
      <c r="GI16" t="e">
        <v>#N/A</v>
      </c>
      <c r="GJ16" t="e">
        <v>#N/A</v>
      </c>
      <c r="GK16" t="e">
        <v>#N/A</v>
      </c>
      <c r="GL16" t="e">
        <v>#N/A</v>
      </c>
      <c r="GM16" s="106"/>
      <c r="GN16" s="175" t="e">
        <f t="shared" si="4"/>
        <v>#N/A</v>
      </c>
      <c r="GO16" t="s">
        <v>2363</v>
      </c>
      <c r="GP16" s="170" t="s">
        <v>2736</v>
      </c>
      <c r="GQ16" s="106" t="s">
        <v>2692</v>
      </c>
      <c r="GS16" t="e">
        <v>#N/A</v>
      </c>
      <c r="GT16" t="e">
        <v>#N/A</v>
      </c>
      <c r="GU16" t="e">
        <v>#N/A</v>
      </c>
      <c r="GV16" t="e">
        <v>#N/A</v>
      </c>
      <c r="GW16" t="e">
        <v>#N/A</v>
      </c>
      <c r="GX16" t="e">
        <v>#N/A</v>
      </c>
      <c r="GY16" t="e">
        <v>#N/A</v>
      </c>
      <c r="GZ16" t="e">
        <v>#N/A</v>
      </c>
      <c r="HA16" t="e">
        <v>#N/A</v>
      </c>
      <c r="HB16" t="e">
        <v>#N/A</v>
      </c>
      <c r="HC16" t="e">
        <v>#N/A</v>
      </c>
      <c r="HD16" t="e">
        <v>#N/A</v>
      </c>
      <c r="HE16" t="e">
        <v>#N/A</v>
      </c>
      <c r="HF16" t="e">
        <v>#N/A</v>
      </c>
      <c r="HG16" t="e">
        <v>#N/A</v>
      </c>
      <c r="HH16" t="e">
        <v>#N/A</v>
      </c>
      <c r="HI16" t="e">
        <v>#N/A</v>
      </c>
      <c r="HJ16" t="e">
        <v>#N/A</v>
      </c>
      <c r="HK16" t="e">
        <v>#N/A</v>
      </c>
      <c r="HL16" t="e">
        <v>#N/A</v>
      </c>
      <c r="HM16" t="e">
        <v>#N/A</v>
      </c>
      <c r="HN16" t="e">
        <v>#N/A</v>
      </c>
      <c r="HO16" s="106"/>
      <c r="HP16" s="175"/>
      <c r="HQ16" t="s">
        <v>2363</v>
      </c>
      <c r="HR16" s="170" t="s">
        <v>2736</v>
      </c>
      <c r="HS16" s="106" t="s">
        <v>2692</v>
      </c>
      <c r="HU16" t="e">
        <v>#N/A</v>
      </c>
      <c r="HV16" t="e">
        <v>#N/A</v>
      </c>
      <c r="HW16" t="e">
        <v>#N/A</v>
      </c>
      <c r="HX16" t="e">
        <v>#N/A</v>
      </c>
      <c r="HY16" t="e">
        <v>#N/A</v>
      </c>
      <c r="HZ16" t="e">
        <v>#N/A</v>
      </c>
      <c r="IA16" t="e">
        <v>#N/A</v>
      </c>
      <c r="IB16" t="e">
        <v>#N/A</v>
      </c>
      <c r="IC16" t="e">
        <v>#N/A</v>
      </c>
      <c r="ID16" t="e">
        <v>#N/A</v>
      </c>
      <c r="IE16" t="e">
        <v>#N/A</v>
      </c>
      <c r="IF16" t="e">
        <v>#N/A</v>
      </c>
      <c r="IG16" t="e">
        <v>#N/A</v>
      </c>
      <c r="IH16" t="e">
        <v>#N/A</v>
      </c>
      <c r="II16" t="e">
        <v>#N/A</v>
      </c>
      <c r="IJ16" t="e">
        <v>#N/A</v>
      </c>
      <c r="IK16" t="e">
        <v>#N/A</v>
      </c>
      <c r="IL16" t="e">
        <v>#N/A</v>
      </c>
      <c r="IM16" t="e">
        <v>#N/A</v>
      </c>
      <c r="IN16" t="e">
        <v>#N/A</v>
      </c>
      <c r="IO16" t="e">
        <v>#N/A</v>
      </c>
      <c r="IP16" t="e">
        <v>#N/A</v>
      </c>
      <c r="IQ16" s="106"/>
      <c r="IR16" s="175"/>
      <c r="IS16" t="s">
        <v>2363</v>
      </c>
      <c r="IT16" s="170" t="s">
        <v>2736</v>
      </c>
      <c r="IU16" s="106" t="s">
        <v>2692</v>
      </c>
      <c r="IW16" t="e">
        <v>#N/A</v>
      </c>
      <c r="IX16" t="e">
        <v>#N/A</v>
      </c>
      <c r="IY16" t="e">
        <v>#N/A</v>
      </c>
      <c r="IZ16" t="e">
        <v>#N/A</v>
      </c>
      <c r="JA16" t="e">
        <v>#N/A</v>
      </c>
      <c r="JB16" t="e">
        <v>#N/A</v>
      </c>
      <c r="JC16" t="e">
        <v>#N/A</v>
      </c>
      <c r="JD16" t="e">
        <v>#N/A</v>
      </c>
      <c r="JE16" t="e">
        <v>#N/A</v>
      </c>
      <c r="JF16" t="e">
        <v>#N/A</v>
      </c>
      <c r="JG16" t="e">
        <v>#N/A</v>
      </c>
      <c r="JH16" t="e">
        <v>#N/A</v>
      </c>
      <c r="JI16" t="e">
        <v>#N/A</v>
      </c>
      <c r="JJ16" t="e">
        <v>#N/A</v>
      </c>
      <c r="JK16" t="e">
        <v>#N/A</v>
      </c>
      <c r="JL16" t="e">
        <v>#N/A</v>
      </c>
      <c r="JM16" t="e">
        <v>#N/A</v>
      </c>
      <c r="JN16" t="e">
        <v>#N/A</v>
      </c>
      <c r="JO16" t="e">
        <v>#N/A</v>
      </c>
      <c r="JP16" t="e">
        <v>#N/A</v>
      </c>
      <c r="JQ16" t="e">
        <v>#N/A</v>
      </c>
      <c r="JR16" t="e">
        <v>#N/A</v>
      </c>
      <c r="JS16" s="106"/>
      <c r="JT16" s="175"/>
      <c r="JU16" t="s">
        <v>2363</v>
      </c>
      <c r="JV16" s="170" t="s">
        <v>2736</v>
      </c>
      <c r="JW16" s="106" t="s">
        <v>2692</v>
      </c>
      <c r="JY16" t="e">
        <v>#N/A</v>
      </c>
      <c r="JZ16" t="e">
        <v>#N/A</v>
      </c>
      <c r="KA16" t="e">
        <v>#N/A</v>
      </c>
      <c r="KB16" t="e">
        <v>#N/A</v>
      </c>
      <c r="KC16" t="e">
        <v>#N/A</v>
      </c>
      <c r="KD16" t="e">
        <v>#N/A</v>
      </c>
      <c r="KE16" t="e">
        <v>#N/A</v>
      </c>
      <c r="KF16" t="e">
        <v>#N/A</v>
      </c>
      <c r="KG16" t="e">
        <v>#N/A</v>
      </c>
      <c r="KH16" t="e">
        <v>#N/A</v>
      </c>
      <c r="KI16" t="e">
        <v>#N/A</v>
      </c>
      <c r="KJ16" t="e">
        <v>#N/A</v>
      </c>
      <c r="KK16" t="e">
        <v>#N/A</v>
      </c>
      <c r="KL16" t="e">
        <v>#N/A</v>
      </c>
      <c r="KM16" t="e">
        <v>#N/A</v>
      </c>
      <c r="KN16" t="e">
        <v>#N/A</v>
      </c>
      <c r="KO16" t="e">
        <v>#N/A</v>
      </c>
      <c r="KP16" t="e">
        <v>#N/A</v>
      </c>
      <c r="KQ16" t="e">
        <v>#N/A</v>
      </c>
      <c r="KR16" t="e">
        <v>#N/A</v>
      </c>
      <c r="KS16" t="e">
        <v>#N/A</v>
      </c>
      <c r="KT16" t="e">
        <v>#N/A</v>
      </c>
      <c r="KU16" s="106"/>
      <c r="KV16" s="175"/>
      <c r="KW16" t="s">
        <v>2363</v>
      </c>
      <c r="KX16" s="170" t="s">
        <v>2736</v>
      </c>
      <c r="KY16" s="106" t="s">
        <v>2692</v>
      </c>
      <c r="LA16" t="e">
        <v>#N/A</v>
      </c>
      <c r="LB16" t="e">
        <v>#N/A</v>
      </c>
      <c r="LC16" t="e">
        <v>#N/A</v>
      </c>
      <c r="LD16" t="e">
        <v>#N/A</v>
      </c>
      <c r="LE16" t="e">
        <v>#N/A</v>
      </c>
      <c r="LF16" t="e">
        <v>#N/A</v>
      </c>
      <c r="LG16" t="e">
        <v>#N/A</v>
      </c>
      <c r="LH16" t="e">
        <v>#N/A</v>
      </c>
      <c r="LI16" t="e">
        <v>#N/A</v>
      </c>
      <c r="LJ16" t="e">
        <v>#N/A</v>
      </c>
      <c r="LK16" t="e">
        <v>#N/A</v>
      </c>
      <c r="LL16" t="e">
        <v>#N/A</v>
      </c>
      <c r="LM16" t="e">
        <v>#N/A</v>
      </c>
      <c r="LN16" t="e">
        <v>#N/A</v>
      </c>
      <c r="LO16" t="e">
        <v>#N/A</v>
      </c>
      <c r="LP16" t="e">
        <v>#N/A</v>
      </c>
      <c r="LQ16" t="e">
        <v>#N/A</v>
      </c>
      <c r="LR16" t="e">
        <v>#N/A</v>
      </c>
      <c r="LS16" t="e">
        <v>#N/A</v>
      </c>
      <c r="LT16" t="e">
        <v>#N/A</v>
      </c>
      <c r="LU16" t="e">
        <v>#N/A</v>
      </c>
      <c r="LV16" t="e">
        <v>#N/A</v>
      </c>
      <c r="LW16" s="106"/>
      <c r="LX16" s="175"/>
      <c r="LY16" t="s">
        <v>2363</v>
      </c>
      <c r="LZ16" s="170" t="s">
        <v>2737</v>
      </c>
      <c r="MA16" s="106" t="s">
        <v>2692</v>
      </c>
      <c r="MC16" t="e">
        <v>#N/A</v>
      </c>
      <c r="MD16" t="e">
        <v>#N/A</v>
      </c>
      <c r="ME16" t="e">
        <v>#N/A</v>
      </c>
      <c r="MF16" t="e">
        <v>#N/A</v>
      </c>
      <c r="MG16" t="e">
        <v>#N/A</v>
      </c>
      <c r="MH16" t="e">
        <v>#N/A</v>
      </c>
      <c r="MI16" t="e">
        <v>#N/A</v>
      </c>
      <c r="MJ16" t="e">
        <v>#N/A</v>
      </c>
      <c r="MK16" t="e">
        <v>#N/A</v>
      </c>
      <c r="ML16" t="e">
        <v>#N/A</v>
      </c>
      <c r="MM16" t="e">
        <v>#N/A</v>
      </c>
      <c r="MN16" t="e">
        <v>#N/A</v>
      </c>
      <c r="MO16" t="e">
        <v>#N/A</v>
      </c>
      <c r="MP16" t="e">
        <v>#N/A</v>
      </c>
      <c r="MQ16" t="e">
        <v>#N/A</v>
      </c>
      <c r="MR16" t="e">
        <v>#N/A</v>
      </c>
      <c r="MS16" t="e">
        <v>#N/A</v>
      </c>
      <c r="MT16" t="e">
        <v>#N/A</v>
      </c>
      <c r="MU16" t="e">
        <v>#N/A</v>
      </c>
      <c r="MV16" t="e">
        <v>#N/A</v>
      </c>
      <c r="MW16" t="e">
        <v>#N/A</v>
      </c>
      <c r="MX16" t="e">
        <v>#N/A</v>
      </c>
      <c r="MY16" s="106"/>
      <c r="MZ16" s="175"/>
      <c r="NA16" t="s">
        <v>2363</v>
      </c>
      <c r="NB16" s="170" t="s">
        <v>2736</v>
      </c>
      <c r="NC16" s="106" t="s">
        <v>2692</v>
      </c>
      <c r="NE16" t="e">
        <v>#N/A</v>
      </c>
      <c r="NF16" t="e">
        <v>#N/A</v>
      </c>
      <c r="NG16" t="e">
        <v>#N/A</v>
      </c>
      <c r="NH16" t="e">
        <v>#N/A</v>
      </c>
      <c r="NI16" t="e">
        <v>#N/A</v>
      </c>
      <c r="NJ16" t="e">
        <v>#N/A</v>
      </c>
      <c r="NK16" t="e">
        <v>#N/A</v>
      </c>
      <c r="NL16" t="e">
        <v>#N/A</v>
      </c>
      <c r="NM16" t="e">
        <v>#N/A</v>
      </c>
      <c r="NN16" t="e">
        <v>#N/A</v>
      </c>
      <c r="NO16" t="e">
        <v>#N/A</v>
      </c>
      <c r="NP16" t="e">
        <v>#N/A</v>
      </c>
      <c r="NQ16" t="e">
        <v>#N/A</v>
      </c>
      <c r="NR16" t="e">
        <v>#N/A</v>
      </c>
      <c r="NS16" t="e">
        <v>#N/A</v>
      </c>
      <c r="NT16" t="e">
        <v>#N/A</v>
      </c>
      <c r="NU16" t="e">
        <v>#N/A</v>
      </c>
      <c r="NV16" t="e">
        <v>#N/A</v>
      </c>
      <c r="NW16" t="e">
        <v>#N/A</v>
      </c>
      <c r="NX16" t="e">
        <v>#N/A</v>
      </c>
      <c r="NY16" t="e">
        <v>#N/A</v>
      </c>
      <c r="NZ16" t="e">
        <v>#N/A</v>
      </c>
      <c r="OA16" s="106"/>
      <c r="OB16" s="175"/>
      <c r="OC16" t="s">
        <v>2363</v>
      </c>
      <c r="OD16" s="170" t="s">
        <v>2736</v>
      </c>
      <c r="OE16" s="106" t="s">
        <v>2692</v>
      </c>
      <c r="OG16" t="e">
        <v>#N/A</v>
      </c>
      <c r="OH16" t="e">
        <v>#N/A</v>
      </c>
      <c r="OI16" t="e">
        <v>#N/A</v>
      </c>
      <c r="OJ16" t="e">
        <v>#N/A</v>
      </c>
      <c r="OK16" t="e">
        <v>#N/A</v>
      </c>
      <c r="OL16" t="e">
        <v>#N/A</v>
      </c>
      <c r="OM16" t="e">
        <v>#N/A</v>
      </c>
      <c r="ON16" t="e">
        <v>#N/A</v>
      </c>
      <c r="OO16" t="e">
        <v>#N/A</v>
      </c>
      <c r="OP16" t="e">
        <v>#N/A</v>
      </c>
      <c r="OQ16" t="e">
        <v>#N/A</v>
      </c>
      <c r="OR16" t="e">
        <v>#N/A</v>
      </c>
      <c r="OS16" t="e">
        <v>#N/A</v>
      </c>
      <c r="OT16" t="e">
        <v>#N/A</v>
      </c>
      <c r="OU16" t="e">
        <v>#N/A</v>
      </c>
      <c r="OV16" t="e">
        <v>#N/A</v>
      </c>
      <c r="OW16" t="e">
        <v>#N/A</v>
      </c>
      <c r="OX16" t="e">
        <v>#N/A</v>
      </c>
      <c r="OY16" t="e">
        <v>#N/A</v>
      </c>
      <c r="OZ16" t="e">
        <v>#N/A</v>
      </c>
      <c r="PA16" t="e">
        <v>#N/A</v>
      </c>
      <c r="PB16" t="e">
        <v>#N/A</v>
      </c>
      <c r="PC16" s="106"/>
      <c r="PD16" s="175"/>
      <c r="PE16" t="s">
        <v>2363</v>
      </c>
      <c r="PF16" s="170" t="s">
        <v>2736</v>
      </c>
      <c r="PG16" s="106" t="s">
        <v>2692</v>
      </c>
      <c r="PI16" t="e">
        <v>#N/A</v>
      </c>
      <c r="PJ16" t="e">
        <v>#N/A</v>
      </c>
      <c r="PK16" t="e">
        <v>#N/A</v>
      </c>
      <c r="PL16" t="e">
        <v>#N/A</v>
      </c>
      <c r="PM16" t="e">
        <v>#N/A</v>
      </c>
      <c r="PN16" t="e">
        <v>#N/A</v>
      </c>
      <c r="PO16" t="e">
        <v>#N/A</v>
      </c>
      <c r="PP16" t="e">
        <v>#N/A</v>
      </c>
      <c r="PQ16" t="e">
        <v>#N/A</v>
      </c>
      <c r="PR16" t="e">
        <v>#N/A</v>
      </c>
      <c r="PS16" t="e">
        <v>#N/A</v>
      </c>
      <c r="PT16" t="e">
        <v>#N/A</v>
      </c>
      <c r="PU16" t="e">
        <v>#N/A</v>
      </c>
      <c r="PV16" t="e">
        <v>#N/A</v>
      </c>
      <c r="PW16" t="e">
        <v>#N/A</v>
      </c>
      <c r="PX16" t="e">
        <v>#N/A</v>
      </c>
      <c r="PY16" t="e">
        <v>#N/A</v>
      </c>
      <c r="PZ16" t="e">
        <v>#N/A</v>
      </c>
      <c r="QA16" t="e">
        <v>#N/A</v>
      </c>
      <c r="QB16" t="e">
        <v>#N/A</v>
      </c>
      <c r="QC16" t="e">
        <v>#N/A</v>
      </c>
      <c r="QD16" t="e">
        <v>#N/A</v>
      </c>
      <c r="QE16" s="106"/>
      <c r="QF16" s="175"/>
      <c r="QG16" t="s">
        <v>2363</v>
      </c>
      <c r="QH16" s="170" t="s">
        <v>2736</v>
      </c>
      <c r="QI16" s="106" t="s">
        <v>2692</v>
      </c>
      <c r="QK16" t="e">
        <v>#N/A</v>
      </c>
      <c r="QL16" t="e">
        <v>#N/A</v>
      </c>
      <c r="QM16" t="e">
        <v>#N/A</v>
      </c>
      <c r="QN16" t="e">
        <v>#N/A</v>
      </c>
      <c r="QO16" t="e">
        <v>#N/A</v>
      </c>
      <c r="QP16" t="e">
        <v>#N/A</v>
      </c>
      <c r="QQ16" t="e">
        <v>#N/A</v>
      </c>
      <c r="QR16" t="e">
        <v>#N/A</v>
      </c>
      <c r="QS16" t="e">
        <v>#N/A</v>
      </c>
      <c r="QT16" t="e">
        <v>#N/A</v>
      </c>
      <c r="QU16" t="e">
        <v>#N/A</v>
      </c>
      <c r="QV16" t="e">
        <v>#N/A</v>
      </c>
      <c r="QW16" t="e">
        <v>#N/A</v>
      </c>
      <c r="QX16" t="e">
        <v>#N/A</v>
      </c>
      <c r="QY16" t="e">
        <v>#N/A</v>
      </c>
      <c r="QZ16" t="e">
        <v>#N/A</v>
      </c>
      <c r="RA16" t="e">
        <v>#N/A</v>
      </c>
      <c r="RB16" t="e">
        <v>#N/A</v>
      </c>
      <c r="RC16" t="e">
        <v>#N/A</v>
      </c>
      <c r="RD16" t="e">
        <v>#N/A</v>
      </c>
      <c r="RE16" t="e">
        <v>#N/A</v>
      </c>
      <c r="RF16" t="e">
        <v>#N/A</v>
      </c>
      <c r="RG16" s="106"/>
      <c r="RH16" s="175"/>
      <c r="RI16" t="s">
        <v>2363</v>
      </c>
      <c r="RJ16" s="170" t="s">
        <v>2736</v>
      </c>
      <c r="RK16" s="106" t="s">
        <v>2692</v>
      </c>
      <c r="RN16" s="1" t="e">
        <f t="shared" si="18"/>
        <v>#N/A</v>
      </c>
      <c r="SI16" s="106"/>
      <c r="SJ16" s="175"/>
      <c r="SK16" t="s">
        <v>2363</v>
      </c>
      <c r="SL16" s="170" t="s">
        <v>2736</v>
      </c>
      <c r="SM16" s="106" t="s">
        <v>2692</v>
      </c>
      <c r="SO16" t="e">
        <v>#N/A</v>
      </c>
      <c r="SP16" s="1" t="e">
        <v>#N/A</v>
      </c>
      <c r="SQ16" t="e">
        <v>#N/A</v>
      </c>
      <c r="SR16" t="e">
        <v>#N/A</v>
      </c>
      <c r="SS16" t="e">
        <v>#N/A</v>
      </c>
      <c r="ST16" t="e">
        <v>#N/A</v>
      </c>
      <c r="SU16" t="e">
        <v>#N/A</v>
      </c>
      <c r="SV16" t="e">
        <v>#N/A</v>
      </c>
      <c r="SW16" t="e">
        <v>#N/A</v>
      </c>
      <c r="SX16" t="e">
        <v>#N/A</v>
      </c>
      <c r="SY16" t="e">
        <v>#N/A</v>
      </c>
      <c r="SZ16" t="e">
        <v>#N/A</v>
      </c>
      <c r="TA16" t="e">
        <v>#N/A</v>
      </c>
      <c r="TB16" t="e">
        <v>#N/A</v>
      </c>
      <c r="TC16" t="e">
        <v>#N/A</v>
      </c>
      <c r="TD16" t="e">
        <v>#N/A</v>
      </c>
      <c r="TE16" t="e">
        <v>#N/A</v>
      </c>
      <c r="TF16" t="e">
        <v>#N/A</v>
      </c>
      <c r="TG16" t="e">
        <v>#N/A</v>
      </c>
      <c r="TH16" t="e">
        <v>#N/A</v>
      </c>
      <c r="TI16" t="e">
        <v>#N/A</v>
      </c>
      <c r="TJ16" t="e">
        <v>#N/A</v>
      </c>
      <c r="TK16" s="106"/>
      <c r="TL16" s="175"/>
      <c r="TM16" t="s">
        <v>2363</v>
      </c>
      <c r="TN16" s="277" t="s">
        <v>2729</v>
      </c>
      <c r="TO16" s="106" t="s">
        <v>2692</v>
      </c>
      <c r="TP16" t="e">
        <v>#N/A</v>
      </c>
      <c r="TQ16" s="1" t="e">
        <v>#N/A</v>
      </c>
      <c r="TR16" t="e">
        <v>#N/A</v>
      </c>
      <c r="TS16" t="e">
        <v>#N/A</v>
      </c>
      <c r="TT16" t="e">
        <v>#N/A</v>
      </c>
      <c r="TU16" t="e">
        <v>#N/A</v>
      </c>
      <c r="TV16" t="e">
        <v>#N/A</v>
      </c>
      <c r="TW16" t="e">
        <v>#N/A</v>
      </c>
      <c r="TX16" t="e">
        <v>#N/A</v>
      </c>
      <c r="TY16" t="e">
        <v>#N/A</v>
      </c>
      <c r="TZ16" t="e">
        <v>#N/A</v>
      </c>
      <c r="UA16" t="e">
        <v>#N/A</v>
      </c>
      <c r="UB16" t="e">
        <v>#N/A</v>
      </c>
      <c r="UC16" t="e">
        <v>#N/A</v>
      </c>
      <c r="UD16" t="e">
        <v>#N/A</v>
      </c>
      <c r="UE16" t="e">
        <v>#N/A</v>
      </c>
      <c r="UF16" t="e">
        <v>#N/A</v>
      </c>
      <c r="UG16" t="e">
        <v>#N/A</v>
      </c>
      <c r="UH16" t="e">
        <v>#N/A</v>
      </c>
      <c r="UI16" t="e">
        <v>#N/A</v>
      </c>
      <c r="UJ16" t="e">
        <v>#N/A</v>
      </c>
      <c r="UK16" t="e">
        <v>#N/A</v>
      </c>
      <c r="UL16" s="106"/>
      <c r="UM16" s="175"/>
    </row>
    <row r="17" spans="1:559">
      <c r="A17" t="s">
        <v>473</v>
      </c>
      <c r="B17" s="170" t="s">
        <v>2736</v>
      </c>
      <c r="C17" s="106" t="s">
        <v>2692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s="106"/>
      <c r="AB17" s="175"/>
      <c r="AC17" t="s">
        <v>473</v>
      </c>
      <c r="AD17" s="170" t="s">
        <v>2736</v>
      </c>
      <c r="AE17" s="106" t="s">
        <v>2692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s="106"/>
      <c r="BD17" s="175"/>
      <c r="BE17" t="s">
        <v>473</v>
      </c>
      <c r="BF17" s="170" t="s">
        <v>2736</v>
      </c>
      <c r="BG17" s="106" t="s">
        <v>2692</v>
      </c>
      <c r="BI17" t="e">
        <v>#N/A</v>
      </c>
      <c r="BJ17" t="e">
        <v>#N/A</v>
      </c>
      <c r="BK17" t="e">
        <v>#N/A</v>
      </c>
      <c r="BL17" t="e">
        <v>#N/A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e">
        <v>#N/A</v>
      </c>
      <c r="BS17" t="e">
        <v>#N/A</v>
      </c>
      <c r="BT17" t="e">
        <v>#N/A</v>
      </c>
      <c r="BU17" t="e">
        <v>#N/A</v>
      </c>
      <c r="BV17" t="e">
        <v>#N/A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s="106"/>
      <c r="CF17" s="175"/>
      <c r="CG17" t="s">
        <v>473</v>
      </c>
      <c r="CH17" s="170" t="s">
        <v>2736</v>
      </c>
      <c r="CI17" s="106" t="s">
        <v>2692</v>
      </c>
      <c r="CK17" t="e">
        <v>#N/A</v>
      </c>
      <c r="CL17" t="e">
        <v>#N/A</v>
      </c>
      <c r="CM17" t="e">
        <v>#N/A</v>
      </c>
      <c r="CN17" t="e">
        <v>#N/A</v>
      </c>
      <c r="CO17" t="e">
        <v>#N/A</v>
      </c>
      <c r="CP17" t="e">
        <v>#N/A</v>
      </c>
      <c r="CQ17" t="e">
        <v>#N/A</v>
      </c>
      <c r="CR17" t="e">
        <v>#N/A</v>
      </c>
      <c r="CS17" t="e">
        <v>#N/A</v>
      </c>
      <c r="CT17" t="e">
        <v>#N/A</v>
      </c>
      <c r="CU17" t="e">
        <v>#N/A</v>
      </c>
      <c r="CV17" t="e">
        <v>#N/A</v>
      </c>
      <c r="CW17" t="e">
        <v>#N/A</v>
      </c>
      <c r="CX17" t="e">
        <v>#N/A</v>
      </c>
      <c r="CY17" t="e">
        <v>#N/A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G17" s="106"/>
      <c r="DH17" s="175"/>
      <c r="DI17" t="s">
        <v>473</v>
      </c>
      <c r="DJ17" s="170" t="s">
        <v>2736</v>
      </c>
      <c r="DK17" s="106" t="s">
        <v>2692</v>
      </c>
      <c r="DM17" t="e">
        <v>#N/A</v>
      </c>
      <c r="DN17" t="e">
        <v>#N/A</v>
      </c>
      <c r="DO17" t="e">
        <v>#N/A</v>
      </c>
      <c r="DP17" t="e">
        <v>#N/A</v>
      </c>
      <c r="DQ17" t="e">
        <v>#N/A</v>
      </c>
      <c r="DR17" t="e">
        <v>#N/A</v>
      </c>
      <c r="DS17" t="e">
        <v>#N/A</v>
      </c>
      <c r="DT17" t="e">
        <v>#N/A</v>
      </c>
      <c r="DU17" t="e">
        <v>#N/A</v>
      </c>
      <c r="DV17" t="e">
        <v>#N/A</v>
      </c>
      <c r="DW17" t="e">
        <v>#N/A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  <c r="EG17" t="e">
        <v>#N/A</v>
      </c>
      <c r="EH17" t="e">
        <v>#N/A</v>
      </c>
      <c r="EI17" s="106"/>
      <c r="EJ17" s="175"/>
      <c r="EK17" t="s">
        <v>473</v>
      </c>
      <c r="EL17" s="170" t="s">
        <v>2736</v>
      </c>
      <c r="EM17" s="106" t="s">
        <v>2692</v>
      </c>
      <c r="EO17" t="e">
        <v>#N/A</v>
      </c>
      <c r="EP17" t="e">
        <v>#N/A</v>
      </c>
      <c r="EQ17" t="e">
        <v>#N/A</v>
      </c>
      <c r="ER17" t="e">
        <v>#N/A</v>
      </c>
      <c r="ES17" t="e">
        <v>#N/A</v>
      </c>
      <c r="ET17" t="e">
        <v>#N/A</v>
      </c>
      <c r="EU17" t="e">
        <v>#N/A</v>
      </c>
      <c r="EV17" t="e">
        <v>#N/A</v>
      </c>
      <c r="EW17" t="e">
        <v>#N/A</v>
      </c>
      <c r="EX17" t="e">
        <v>#N/A</v>
      </c>
      <c r="EY17" t="e">
        <v>#N/A</v>
      </c>
      <c r="EZ17" t="e">
        <v>#N/A</v>
      </c>
      <c r="FA17" t="e">
        <v>#N/A</v>
      </c>
      <c r="FB17" t="e">
        <v>#N/A</v>
      </c>
      <c r="FC17" t="e">
        <v>#N/A</v>
      </c>
      <c r="FD17" t="e">
        <v>#N/A</v>
      </c>
      <c r="FE17" t="e">
        <v>#N/A</v>
      </c>
      <c r="FF17" t="e">
        <v>#N/A</v>
      </c>
      <c r="FG17" t="e">
        <v>#N/A</v>
      </c>
      <c r="FH17" t="e">
        <v>#N/A</v>
      </c>
      <c r="FI17" t="e">
        <v>#N/A</v>
      </c>
      <c r="FJ17" t="e">
        <v>#N/A</v>
      </c>
      <c r="FK17" s="106"/>
      <c r="FL17" s="175"/>
      <c r="FM17" s="106" t="s">
        <v>473</v>
      </c>
      <c r="FN17" s="170" t="s">
        <v>2736</v>
      </c>
      <c r="FO17" s="106" t="s">
        <v>2692</v>
      </c>
      <c r="FQ17" t="e">
        <v>#N/A</v>
      </c>
      <c r="FR17" t="e">
        <v>#N/A</v>
      </c>
      <c r="FS17" t="e">
        <v>#N/A</v>
      </c>
      <c r="FT17" t="e">
        <v>#N/A</v>
      </c>
      <c r="FU17" t="e">
        <v>#N/A</v>
      </c>
      <c r="FV17" t="e">
        <v>#N/A</v>
      </c>
      <c r="FW17" t="e">
        <v>#N/A</v>
      </c>
      <c r="FX17" t="e">
        <v>#N/A</v>
      </c>
      <c r="FY17" t="e">
        <v>#N/A</v>
      </c>
      <c r="FZ17" t="e">
        <v>#N/A</v>
      </c>
      <c r="GA17" t="e">
        <v>#N/A</v>
      </c>
      <c r="GB17" t="e">
        <v>#N/A</v>
      </c>
      <c r="GC17" t="e">
        <v>#N/A</v>
      </c>
      <c r="GD17" t="e">
        <v>#N/A</v>
      </c>
      <c r="GE17" t="e">
        <v>#N/A</v>
      </c>
      <c r="GF17" t="e">
        <v>#N/A</v>
      </c>
      <c r="GG17" t="e">
        <v>#N/A</v>
      </c>
      <c r="GH17" t="e">
        <v>#N/A</v>
      </c>
      <c r="GI17" t="e">
        <v>#N/A</v>
      </c>
      <c r="GJ17" t="e">
        <v>#N/A</v>
      </c>
      <c r="GK17" t="e">
        <v>#N/A</v>
      </c>
      <c r="GL17" t="e">
        <v>#N/A</v>
      </c>
      <c r="GM17" s="106"/>
      <c r="GN17" s="175" t="e">
        <f t="shared" si="4"/>
        <v>#N/A</v>
      </c>
      <c r="GO17" t="s">
        <v>473</v>
      </c>
      <c r="GP17" s="170" t="s">
        <v>2736</v>
      </c>
      <c r="GQ17" s="106" t="s">
        <v>2692</v>
      </c>
      <c r="GS17" t="e">
        <v>#N/A</v>
      </c>
      <c r="GT17" t="e">
        <v>#N/A</v>
      </c>
      <c r="GU17" t="e">
        <v>#N/A</v>
      </c>
      <c r="GV17" t="e">
        <v>#N/A</v>
      </c>
      <c r="GW17" t="e">
        <v>#N/A</v>
      </c>
      <c r="GX17" t="e">
        <v>#N/A</v>
      </c>
      <c r="GY17" t="e">
        <v>#N/A</v>
      </c>
      <c r="GZ17" t="e">
        <v>#N/A</v>
      </c>
      <c r="HA17" t="e">
        <v>#N/A</v>
      </c>
      <c r="HB17" t="e">
        <v>#N/A</v>
      </c>
      <c r="HC17" t="e">
        <v>#N/A</v>
      </c>
      <c r="HD17" t="e">
        <v>#N/A</v>
      </c>
      <c r="HE17" t="e">
        <v>#N/A</v>
      </c>
      <c r="HF17" t="e">
        <v>#N/A</v>
      </c>
      <c r="HG17" t="e">
        <v>#N/A</v>
      </c>
      <c r="HH17" t="e">
        <v>#N/A</v>
      </c>
      <c r="HI17" t="e">
        <v>#N/A</v>
      </c>
      <c r="HJ17" t="e">
        <v>#N/A</v>
      </c>
      <c r="HK17" t="e">
        <v>#N/A</v>
      </c>
      <c r="HL17" t="e">
        <v>#N/A</v>
      </c>
      <c r="HM17" t="e">
        <v>#N/A</v>
      </c>
      <c r="HN17" t="e">
        <v>#N/A</v>
      </c>
      <c r="HO17" s="106"/>
      <c r="HP17" s="175"/>
      <c r="HQ17" t="s">
        <v>473</v>
      </c>
      <c r="HR17" s="170" t="s">
        <v>2736</v>
      </c>
      <c r="HS17" s="106" t="s">
        <v>2692</v>
      </c>
      <c r="HU17" t="e">
        <v>#N/A</v>
      </c>
      <c r="HV17" t="e">
        <v>#N/A</v>
      </c>
      <c r="HW17" t="e">
        <v>#N/A</v>
      </c>
      <c r="HX17" t="e">
        <v>#N/A</v>
      </c>
      <c r="HY17" t="e">
        <v>#N/A</v>
      </c>
      <c r="HZ17" t="e">
        <v>#N/A</v>
      </c>
      <c r="IA17" t="e">
        <v>#N/A</v>
      </c>
      <c r="IB17" t="e">
        <v>#N/A</v>
      </c>
      <c r="IC17" t="e">
        <v>#N/A</v>
      </c>
      <c r="ID17" t="e">
        <v>#N/A</v>
      </c>
      <c r="IE17" t="e">
        <v>#N/A</v>
      </c>
      <c r="IF17" t="e">
        <v>#N/A</v>
      </c>
      <c r="IG17" t="e">
        <v>#N/A</v>
      </c>
      <c r="IH17" t="e">
        <v>#N/A</v>
      </c>
      <c r="II17" t="e">
        <v>#N/A</v>
      </c>
      <c r="IJ17" t="e">
        <v>#N/A</v>
      </c>
      <c r="IK17" t="e">
        <v>#N/A</v>
      </c>
      <c r="IL17" t="e">
        <v>#N/A</v>
      </c>
      <c r="IM17" t="e">
        <v>#N/A</v>
      </c>
      <c r="IN17" t="e">
        <v>#N/A</v>
      </c>
      <c r="IO17" t="e">
        <v>#N/A</v>
      </c>
      <c r="IP17" t="e">
        <v>#N/A</v>
      </c>
      <c r="IQ17" s="106"/>
      <c r="IR17" s="175"/>
      <c r="IS17" t="s">
        <v>473</v>
      </c>
      <c r="IT17" s="170" t="s">
        <v>2736</v>
      </c>
      <c r="IU17" s="106" t="s">
        <v>2692</v>
      </c>
      <c r="IW17" t="e">
        <v>#N/A</v>
      </c>
      <c r="IX17" t="e">
        <v>#N/A</v>
      </c>
      <c r="IY17" t="e">
        <v>#N/A</v>
      </c>
      <c r="IZ17" t="e">
        <v>#N/A</v>
      </c>
      <c r="JA17" t="e">
        <v>#N/A</v>
      </c>
      <c r="JB17" t="e">
        <v>#N/A</v>
      </c>
      <c r="JC17" t="e">
        <v>#N/A</v>
      </c>
      <c r="JD17" t="e">
        <v>#N/A</v>
      </c>
      <c r="JE17" t="e">
        <v>#N/A</v>
      </c>
      <c r="JF17" t="e">
        <v>#N/A</v>
      </c>
      <c r="JG17" t="e">
        <v>#N/A</v>
      </c>
      <c r="JH17" t="e">
        <v>#N/A</v>
      </c>
      <c r="JI17" t="e">
        <v>#N/A</v>
      </c>
      <c r="JJ17" t="e">
        <v>#N/A</v>
      </c>
      <c r="JK17" t="e">
        <v>#N/A</v>
      </c>
      <c r="JL17" t="e">
        <v>#N/A</v>
      </c>
      <c r="JM17" t="e">
        <v>#N/A</v>
      </c>
      <c r="JN17" t="e">
        <v>#N/A</v>
      </c>
      <c r="JO17" t="e">
        <v>#N/A</v>
      </c>
      <c r="JP17" t="e">
        <v>#N/A</v>
      </c>
      <c r="JQ17" t="e">
        <v>#N/A</v>
      </c>
      <c r="JR17" t="e">
        <v>#N/A</v>
      </c>
      <c r="JS17" s="106"/>
      <c r="JT17" s="175"/>
      <c r="JU17" t="s">
        <v>473</v>
      </c>
      <c r="JV17" s="170" t="s">
        <v>2736</v>
      </c>
      <c r="JW17" s="106" t="s">
        <v>2692</v>
      </c>
      <c r="JY17" t="e">
        <v>#N/A</v>
      </c>
      <c r="JZ17" t="e">
        <v>#N/A</v>
      </c>
      <c r="KA17" t="e">
        <v>#N/A</v>
      </c>
      <c r="KB17" t="e">
        <v>#N/A</v>
      </c>
      <c r="KC17" t="e">
        <v>#N/A</v>
      </c>
      <c r="KD17" t="e">
        <v>#N/A</v>
      </c>
      <c r="KE17" t="e">
        <v>#N/A</v>
      </c>
      <c r="KF17" t="e">
        <v>#N/A</v>
      </c>
      <c r="KG17" t="e">
        <v>#N/A</v>
      </c>
      <c r="KH17" t="e">
        <v>#N/A</v>
      </c>
      <c r="KI17" t="e">
        <v>#N/A</v>
      </c>
      <c r="KJ17" t="e">
        <v>#N/A</v>
      </c>
      <c r="KK17" t="e">
        <v>#N/A</v>
      </c>
      <c r="KL17" t="e">
        <v>#N/A</v>
      </c>
      <c r="KM17" t="e">
        <v>#N/A</v>
      </c>
      <c r="KN17" t="e">
        <v>#N/A</v>
      </c>
      <c r="KO17" t="e">
        <v>#N/A</v>
      </c>
      <c r="KP17" t="e">
        <v>#N/A</v>
      </c>
      <c r="KQ17" t="e">
        <v>#N/A</v>
      </c>
      <c r="KR17" t="e">
        <v>#N/A</v>
      </c>
      <c r="KS17" t="e">
        <v>#N/A</v>
      </c>
      <c r="KT17" t="e">
        <v>#N/A</v>
      </c>
      <c r="KU17" s="106"/>
      <c r="KV17" s="175"/>
      <c r="KW17" t="s">
        <v>473</v>
      </c>
      <c r="KX17" s="170" t="s">
        <v>2736</v>
      </c>
      <c r="KY17" s="106" t="s">
        <v>2692</v>
      </c>
      <c r="LA17" t="e">
        <v>#N/A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t="e">
        <v>#N/A</v>
      </c>
      <c r="LU17" t="e">
        <v>#N/A</v>
      </c>
      <c r="LV17" t="e">
        <v>#N/A</v>
      </c>
      <c r="LW17" s="106"/>
      <c r="LX17" s="175"/>
      <c r="LY17" t="s">
        <v>473</v>
      </c>
      <c r="LZ17" s="170" t="s">
        <v>2737</v>
      </c>
      <c r="MA17" s="106" t="s">
        <v>2692</v>
      </c>
      <c r="MC17" t="e">
        <v>#N/A</v>
      </c>
      <c r="MD17" t="e">
        <v>#N/A</v>
      </c>
      <c r="ME17" t="e">
        <v>#N/A</v>
      </c>
      <c r="MF17" t="e">
        <v>#N/A</v>
      </c>
      <c r="MG17" t="e">
        <v>#N/A</v>
      </c>
      <c r="MH17" t="e">
        <v>#N/A</v>
      </c>
      <c r="MI17" t="e">
        <v>#N/A</v>
      </c>
      <c r="MJ17" t="e">
        <v>#N/A</v>
      </c>
      <c r="MK17" t="e">
        <v>#N/A</v>
      </c>
      <c r="ML17" t="e">
        <v>#N/A</v>
      </c>
      <c r="MM17" t="e">
        <v>#N/A</v>
      </c>
      <c r="MN17" t="e">
        <v>#N/A</v>
      </c>
      <c r="MO17" t="e">
        <v>#N/A</v>
      </c>
      <c r="MP17" t="e">
        <v>#N/A</v>
      </c>
      <c r="MQ17" t="e">
        <v>#N/A</v>
      </c>
      <c r="MR17" t="e">
        <v>#N/A</v>
      </c>
      <c r="MS17" t="e">
        <v>#N/A</v>
      </c>
      <c r="MT17" t="e">
        <v>#N/A</v>
      </c>
      <c r="MU17" t="e">
        <v>#N/A</v>
      </c>
      <c r="MV17" t="e">
        <v>#N/A</v>
      </c>
      <c r="MW17" t="e">
        <v>#N/A</v>
      </c>
      <c r="MX17" t="e">
        <v>#N/A</v>
      </c>
      <c r="MY17" s="106"/>
      <c r="MZ17" s="175"/>
      <c r="NA17" t="s">
        <v>473</v>
      </c>
      <c r="NB17" s="170" t="s">
        <v>2736</v>
      </c>
      <c r="NC17" s="106" t="s">
        <v>2692</v>
      </c>
      <c r="NE17" t="e">
        <v>#N/A</v>
      </c>
      <c r="NF17" t="e">
        <v>#N/A</v>
      </c>
      <c r="NG17" t="e">
        <v>#N/A</v>
      </c>
      <c r="NH17" t="e">
        <v>#N/A</v>
      </c>
      <c r="NI17" t="e">
        <v>#N/A</v>
      </c>
      <c r="NJ17" t="e">
        <v>#N/A</v>
      </c>
      <c r="NK17" t="e">
        <v>#N/A</v>
      </c>
      <c r="NL17" t="e">
        <v>#N/A</v>
      </c>
      <c r="NM17" t="e">
        <v>#N/A</v>
      </c>
      <c r="NN17" t="e">
        <v>#N/A</v>
      </c>
      <c r="NO17" t="e">
        <v>#N/A</v>
      </c>
      <c r="NP17" t="e">
        <v>#N/A</v>
      </c>
      <c r="NQ17" t="e">
        <v>#N/A</v>
      </c>
      <c r="NR17" t="e">
        <v>#N/A</v>
      </c>
      <c r="NS17" t="e">
        <v>#N/A</v>
      </c>
      <c r="NT17" t="e">
        <v>#N/A</v>
      </c>
      <c r="NU17" t="e">
        <v>#N/A</v>
      </c>
      <c r="NV17" t="e">
        <v>#N/A</v>
      </c>
      <c r="NW17" t="e">
        <v>#N/A</v>
      </c>
      <c r="NX17" t="e">
        <v>#N/A</v>
      </c>
      <c r="NY17" t="e">
        <v>#N/A</v>
      </c>
      <c r="NZ17" t="e">
        <v>#N/A</v>
      </c>
      <c r="OA17" s="106"/>
      <c r="OB17" s="175"/>
      <c r="OC17" t="s">
        <v>473</v>
      </c>
      <c r="OD17" s="170" t="s">
        <v>2736</v>
      </c>
      <c r="OE17" s="106" t="s">
        <v>2692</v>
      </c>
      <c r="OG17" t="e">
        <v>#N/A</v>
      </c>
      <c r="OH17" t="e">
        <v>#N/A</v>
      </c>
      <c r="OI17" t="e">
        <v>#N/A</v>
      </c>
      <c r="OJ17" t="e">
        <v>#N/A</v>
      </c>
      <c r="OK17" t="e">
        <v>#N/A</v>
      </c>
      <c r="OL17" t="e">
        <v>#N/A</v>
      </c>
      <c r="OM17" t="e">
        <v>#N/A</v>
      </c>
      <c r="ON17" t="e">
        <v>#N/A</v>
      </c>
      <c r="OO17" t="e">
        <v>#N/A</v>
      </c>
      <c r="OP17" t="e">
        <v>#N/A</v>
      </c>
      <c r="OQ17" t="e">
        <v>#N/A</v>
      </c>
      <c r="OR17" t="e">
        <v>#N/A</v>
      </c>
      <c r="OS17" t="e">
        <v>#N/A</v>
      </c>
      <c r="OT17" t="e">
        <v>#N/A</v>
      </c>
      <c r="OU17" t="e">
        <v>#N/A</v>
      </c>
      <c r="OV17" t="e">
        <v>#N/A</v>
      </c>
      <c r="OW17" t="e">
        <v>#N/A</v>
      </c>
      <c r="OX17" t="e">
        <v>#N/A</v>
      </c>
      <c r="OY17" t="e">
        <v>#N/A</v>
      </c>
      <c r="OZ17" t="e">
        <v>#N/A</v>
      </c>
      <c r="PA17" t="e">
        <v>#N/A</v>
      </c>
      <c r="PB17" t="e">
        <v>#N/A</v>
      </c>
      <c r="PC17" s="106"/>
      <c r="PD17" s="175"/>
      <c r="PE17" t="s">
        <v>473</v>
      </c>
      <c r="PF17" s="170" t="s">
        <v>2736</v>
      </c>
      <c r="PG17" s="106" t="s">
        <v>2692</v>
      </c>
      <c r="PI17" t="e">
        <v>#N/A</v>
      </c>
      <c r="PJ17" t="e">
        <v>#N/A</v>
      </c>
      <c r="PK17" t="e">
        <v>#N/A</v>
      </c>
      <c r="PL17" t="e">
        <v>#N/A</v>
      </c>
      <c r="PM17" t="e">
        <v>#N/A</v>
      </c>
      <c r="PN17" t="e">
        <v>#N/A</v>
      </c>
      <c r="PO17" t="e">
        <v>#N/A</v>
      </c>
      <c r="PP17" t="e">
        <v>#N/A</v>
      </c>
      <c r="PQ17" t="e">
        <v>#N/A</v>
      </c>
      <c r="PR17" t="e">
        <v>#N/A</v>
      </c>
      <c r="PS17" t="e">
        <v>#N/A</v>
      </c>
      <c r="PT17" t="e">
        <v>#N/A</v>
      </c>
      <c r="PU17" t="e">
        <v>#N/A</v>
      </c>
      <c r="PV17" t="e">
        <v>#N/A</v>
      </c>
      <c r="PW17" t="e">
        <v>#N/A</v>
      </c>
      <c r="PX17" t="e">
        <v>#N/A</v>
      </c>
      <c r="PY17" t="e">
        <v>#N/A</v>
      </c>
      <c r="PZ17" t="e">
        <v>#N/A</v>
      </c>
      <c r="QA17" t="e">
        <v>#N/A</v>
      </c>
      <c r="QB17" t="e">
        <v>#N/A</v>
      </c>
      <c r="QC17" t="e">
        <v>#N/A</v>
      </c>
      <c r="QD17" t="e">
        <v>#N/A</v>
      </c>
      <c r="QE17" s="106"/>
      <c r="QF17" s="175"/>
      <c r="QG17" t="s">
        <v>473</v>
      </c>
      <c r="QH17" s="170" t="s">
        <v>2736</v>
      </c>
      <c r="QI17" s="106" t="s">
        <v>2692</v>
      </c>
      <c r="QK17" t="e">
        <v>#N/A</v>
      </c>
      <c r="QL17" t="e">
        <v>#N/A</v>
      </c>
      <c r="QM17" t="e">
        <v>#N/A</v>
      </c>
      <c r="QN17" t="e">
        <v>#N/A</v>
      </c>
      <c r="QO17" t="e">
        <v>#N/A</v>
      </c>
      <c r="QP17" t="e">
        <v>#N/A</v>
      </c>
      <c r="QQ17" t="e">
        <v>#N/A</v>
      </c>
      <c r="QR17" t="e">
        <v>#N/A</v>
      </c>
      <c r="QS17" t="e">
        <v>#N/A</v>
      </c>
      <c r="QT17" t="e">
        <v>#N/A</v>
      </c>
      <c r="QU17" t="e">
        <v>#N/A</v>
      </c>
      <c r="QV17" t="e">
        <v>#N/A</v>
      </c>
      <c r="QW17" t="e">
        <v>#N/A</v>
      </c>
      <c r="QX17" t="e">
        <v>#N/A</v>
      </c>
      <c r="QY17" t="e">
        <v>#N/A</v>
      </c>
      <c r="QZ17" t="e">
        <v>#N/A</v>
      </c>
      <c r="RA17" t="e">
        <v>#N/A</v>
      </c>
      <c r="RB17" t="e">
        <v>#N/A</v>
      </c>
      <c r="RC17" t="e">
        <v>#N/A</v>
      </c>
      <c r="RD17" t="e">
        <v>#N/A</v>
      </c>
      <c r="RE17" t="e">
        <v>#N/A</v>
      </c>
      <c r="RF17" t="e">
        <v>#N/A</v>
      </c>
      <c r="RG17" s="106"/>
      <c r="RH17" s="175"/>
      <c r="RI17" t="s">
        <v>473</v>
      </c>
      <c r="RJ17" s="170" t="s">
        <v>2736</v>
      </c>
      <c r="RK17" s="106" t="s">
        <v>2692</v>
      </c>
      <c r="RN17" s="1" t="e">
        <f t="shared" si="18"/>
        <v>#N/A</v>
      </c>
      <c r="SI17" s="106"/>
      <c r="SJ17" s="175"/>
      <c r="SK17" t="s">
        <v>473</v>
      </c>
      <c r="SL17" s="170" t="s">
        <v>2736</v>
      </c>
      <c r="SM17" s="106" t="s">
        <v>2692</v>
      </c>
      <c r="SO17" t="e">
        <v>#N/A</v>
      </c>
      <c r="SP17" s="1" t="e">
        <v>#N/A</v>
      </c>
      <c r="SQ17" t="e">
        <v>#N/A</v>
      </c>
      <c r="SR17" t="e">
        <v>#N/A</v>
      </c>
      <c r="SS17" t="e">
        <v>#N/A</v>
      </c>
      <c r="ST17" t="e">
        <v>#N/A</v>
      </c>
      <c r="SU17" t="e">
        <v>#N/A</v>
      </c>
      <c r="SV17" t="e">
        <v>#N/A</v>
      </c>
      <c r="SW17" t="e">
        <v>#N/A</v>
      </c>
      <c r="SX17" t="e">
        <v>#N/A</v>
      </c>
      <c r="SY17" t="e">
        <v>#N/A</v>
      </c>
      <c r="SZ17" t="e">
        <v>#N/A</v>
      </c>
      <c r="TA17" t="e">
        <v>#N/A</v>
      </c>
      <c r="TB17" t="e">
        <v>#N/A</v>
      </c>
      <c r="TC17" t="e">
        <v>#N/A</v>
      </c>
      <c r="TD17" t="e">
        <v>#N/A</v>
      </c>
      <c r="TE17" t="e">
        <v>#N/A</v>
      </c>
      <c r="TF17" t="e">
        <v>#N/A</v>
      </c>
      <c r="TG17" t="e">
        <v>#N/A</v>
      </c>
      <c r="TH17" t="e">
        <v>#N/A</v>
      </c>
      <c r="TI17" t="e">
        <v>#N/A</v>
      </c>
      <c r="TJ17" t="e">
        <v>#N/A</v>
      </c>
      <c r="TK17" s="106"/>
      <c r="TL17" s="175"/>
      <c r="TM17" t="s">
        <v>473</v>
      </c>
      <c r="TN17" s="277" t="s">
        <v>2729</v>
      </c>
      <c r="TO17" s="106" t="s">
        <v>2692</v>
      </c>
      <c r="TP17" t="e">
        <v>#N/A</v>
      </c>
      <c r="TQ17" s="1" t="e">
        <v>#N/A</v>
      </c>
      <c r="TR17" t="e">
        <v>#N/A</v>
      </c>
      <c r="TS17" t="e">
        <v>#N/A</v>
      </c>
      <c r="TT17" t="e">
        <v>#N/A</v>
      </c>
      <c r="TU17" t="e">
        <v>#N/A</v>
      </c>
      <c r="TV17" t="e">
        <v>#N/A</v>
      </c>
      <c r="TW17" t="e">
        <v>#N/A</v>
      </c>
      <c r="TX17" t="e">
        <v>#N/A</v>
      </c>
      <c r="TY17" t="e">
        <v>#N/A</v>
      </c>
      <c r="TZ17" t="e">
        <v>#N/A</v>
      </c>
      <c r="UA17" t="e">
        <v>#N/A</v>
      </c>
      <c r="UB17" t="e">
        <v>#N/A</v>
      </c>
      <c r="UC17" t="e">
        <v>#N/A</v>
      </c>
      <c r="UD17" t="e">
        <v>#N/A</v>
      </c>
      <c r="UE17" t="e">
        <v>#N/A</v>
      </c>
      <c r="UF17" t="e">
        <v>#N/A</v>
      </c>
      <c r="UG17" t="e">
        <v>#N/A</v>
      </c>
      <c r="UH17" t="e">
        <v>#N/A</v>
      </c>
      <c r="UI17" t="e">
        <v>#N/A</v>
      </c>
      <c r="UJ17" t="e">
        <v>#N/A</v>
      </c>
      <c r="UK17" t="e">
        <v>#N/A</v>
      </c>
      <c r="UL17" s="106"/>
      <c r="UM17" s="175"/>
    </row>
    <row r="18" spans="1:559">
      <c r="A18" t="s">
        <v>2364</v>
      </c>
      <c r="B18" s="170" t="s">
        <v>2736</v>
      </c>
      <c r="C18" s="106" t="s">
        <v>2692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s="106"/>
      <c r="AB18" s="175"/>
      <c r="AC18" t="s">
        <v>2364</v>
      </c>
      <c r="AD18" s="170" t="s">
        <v>2736</v>
      </c>
      <c r="AE18" s="106" t="s">
        <v>2692</v>
      </c>
      <c r="AG18" s="1">
        <v>0.29931712962962964</v>
      </c>
      <c r="AH18" s="1">
        <v>0.2712384259259259</v>
      </c>
      <c r="AI18" s="1">
        <v>0.2712384259259259</v>
      </c>
      <c r="AJ18" s="1">
        <v>7.3726851851851861E-3</v>
      </c>
      <c r="AK18">
        <v>179</v>
      </c>
      <c r="AL18">
        <v>144</v>
      </c>
      <c r="AM18">
        <v>323</v>
      </c>
      <c r="AN18">
        <v>2350</v>
      </c>
      <c r="AO18">
        <v>176</v>
      </c>
      <c r="AP18">
        <v>90</v>
      </c>
      <c r="AQ18">
        <v>2616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06">
        <v>2400</v>
      </c>
      <c r="BD18" s="175">
        <f t="shared" si="30"/>
        <v>109.00000000000001</v>
      </c>
      <c r="BE18" t="s">
        <v>2364</v>
      </c>
      <c r="BF18" s="170" t="s">
        <v>2736</v>
      </c>
      <c r="BG18" s="106" t="s">
        <v>2692</v>
      </c>
      <c r="BI18" s="1">
        <v>0.31633101851851853</v>
      </c>
      <c r="BJ18" s="1">
        <v>0.27533564814814815</v>
      </c>
      <c r="BK18" s="1">
        <v>0.27533564814814815</v>
      </c>
      <c r="BL18" s="1">
        <v>1.0266203703703703E-2</v>
      </c>
      <c r="BM18">
        <v>171</v>
      </c>
      <c r="BN18">
        <v>127</v>
      </c>
      <c r="BO18">
        <v>298</v>
      </c>
      <c r="BP18">
        <v>2288</v>
      </c>
      <c r="BQ18">
        <v>165</v>
      </c>
      <c r="BR18">
        <v>89</v>
      </c>
      <c r="BS18">
        <v>2542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 s="106">
        <v>2400</v>
      </c>
      <c r="CF18" s="175">
        <f t="shared" ref="CF18:CF19" si="41">BS18/CE18*100</f>
        <v>105.91666666666666</v>
      </c>
      <c r="CG18" t="s">
        <v>2364</v>
      </c>
      <c r="CH18" s="170" t="s">
        <v>2736</v>
      </c>
      <c r="CI18" s="106" t="s">
        <v>2692</v>
      </c>
      <c r="CK18" s="1">
        <v>0</v>
      </c>
      <c r="CL18" s="1">
        <v>0</v>
      </c>
      <c r="CM18" s="1">
        <v>0</v>
      </c>
      <c r="CN18" s="1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2</v>
      </c>
      <c r="DA18">
        <v>2</v>
      </c>
      <c r="DB18">
        <v>158</v>
      </c>
      <c r="DC18">
        <v>2</v>
      </c>
      <c r="DD18">
        <v>2</v>
      </c>
      <c r="DE18">
        <v>162</v>
      </c>
      <c r="DF18">
        <v>97.53</v>
      </c>
      <c r="DG18" s="106"/>
      <c r="DH18" s="175"/>
      <c r="DI18" t="s">
        <v>2364</v>
      </c>
      <c r="DJ18" s="170" t="s">
        <v>2736</v>
      </c>
      <c r="DK18" s="106" t="s">
        <v>2692</v>
      </c>
      <c r="DM18" s="1">
        <v>0</v>
      </c>
      <c r="DN18" s="1">
        <v>0</v>
      </c>
      <c r="DO18" s="1">
        <v>0</v>
      </c>
      <c r="DP18" s="1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0</v>
      </c>
      <c r="EC18">
        <v>1</v>
      </c>
      <c r="ED18">
        <v>46</v>
      </c>
      <c r="EE18">
        <v>0</v>
      </c>
      <c r="EF18">
        <v>0</v>
      </c>
      <c r="EG18">
        <v>46</v>
      </c>
      <c r="EH18">
        <v>100</v>
      </c>
      <c r="EI18" s="106"/>
      <c r="EJ18" s="175"/>
      <c r="EK18" t="s">
        <v>2364</v>
      </c>
      <c r="EL18" s="170" t="s">
        <v>2736</v>
      </c>
      <c r="EM18" s="106" t="s">
        <v>2692</v>
      </c>
      <c r="EO18" s="1" t="e">
        <v>#N/A</v>
      </c>
      <c r="EP18" s="1" t="e">
        <v>#N/A</v>
      </c>
      <c r="EQ18" s="1" t="e">
        <v>#N/A</v>
      </c>
      <c r="ER18" s="1" t="e">
        <v>#N/A</v>
      </c>
      <c r="ES18" t="e">
        <v>#N/A</v>
      </c>
      <c r="ET18" t="e">
        <v>#N/A</v>
      </c>
      <c r="EU18" t="e">
        <v>#N/A</v>
      </c>
      <c r="EV18" t="e">
        <v>#N/A</v>
      </c>
      <c r="EW18" t="e">
        <v>#N/A</v>
      </c>
      <c r="EX18" t="e">
        <v>#N/A</v>
      </c>
      <c r="EY18" t="e">
        <v>#N/A</v>
      </c>
      <c r="EZ18" t="e">
        <v>#N/A</v>
      </c>
      <c r="FA18" t="e">
        <v>#N/A</v>
      </c>
      <c r="FB18" t="e">
        <v>#N/A</v>
      </c>
      <c r="FC18" t="e">
        <v>#N/A</v>
      </c>
      <c r="FD18" t="e">
        <v>#N/A</v>
      </c>
      <c r="FE18" t="e">
        <v>#N/A</v>
      </c>
      <c r="FF18" t="e">
        <v>#N/A</v>
      </c>
      <c r="FG18" t="e">
        <v>#N/A</v>
      </c>
      <c r="FH18" t="e">
        <v>#N/A</v>
      </c>
      <c r="FI18" t="e">
        <v>#N/A</v>
      </c>
      <c r="FJ18" t="e">
        <v>#N/A</v>
      </c>
      <c r="FK18" s="106"/>
      <c r="FL18" s="175"/>
      <c r="FM18" s="106" t="s">
        <v>2364</v>
      </c>
      <c r="FN18" s="170" t="s">
        <v>2736</v>
      </c>
      <c r="FO18" s="106" t="s">
        <v>2692</v>
      </c>
      <c r="FQ18" t="e">
        <v>#N/A</v>
      </c>
      <c r="FR18" t="e">
        <v>#N/A</v>
      </c>
      <c r="FS18" t="e">
        <v>#N/A</v>
      </c>
      <c r="FT18" t="e">
        <v>#N/A</v>
      </c>
      <c r="FU18" t="e">
        <v>#N/A</v>
      </c>
      <c r="FV18" t="e">
        <v>#N/A</v>
      </c>
      <c r="FW18" t="e">
        <v>#N/A</v>
      </c>
      <c r="FX18" t="e">
        <v>#N/A</v>
      </c>
      <c r="FY18" t="e">
        <v>#N/A</v>
      </c>
      <c r="FZ18" t="e">
        <v>#N/A</v>
      </c>
      <c r="GA18" t="e">
        <v>#N/A</v>
      </c>
      <c r="GB18" t="e">
        <v>#N/A</v>
      </c>
      <c r="GC18" t="e">
        <v>#N/A</v>
      </c>
      <c r="GD18" t="e">
        <v>#N/A</v>
      </c>
      <c r="GE18" t="e">
        <v>#N/A</v>
      </c>
      <c r="GF18" t="e">
        <v>#N/A</v>
      </c>
      <c r="GG18" t="e">
        <v>#N/A</v>
      </c>
      <c r="GH18" t="e">
        <v>#N/A</v>
      </c>
      <c r="GI18" t="e">
        <v>#N/A</v>
      </c>
      <c r="GJ18" t="e">
        <v>#N/A</v>
      </c>
      <c r="GK18" t="e">
        <v>#N/A</v>
      </c>
      <c r="GL18" t="e">
        <v>#N/A</v>
      </c>
      <c r="GM18" s="106"/>
      <c r="GN18" s="175" t="e">
        <f t="shared" si="4"/>
        <v>#N/A</v>
      </c>
      <c r="GO18" t="s">
        <v>2364</v>
      </c>
      <c r="GP18" s="170" t="s">
        <v>2736</v>
      </c>
      <c r="GQ18" s="106" t="s">
        <v>2692</v>
      </c>
      <c r="GS18" s="1" t="e">
        <v>#N/A</v>
      </c>
      <c r="GT18" s="1" t="e">
        <v>#N/A</v>
      </c>
      <c r="GU18" s="1" t="e">
        <v>#N/A</v>
      </c>
      <c r="GV18" s="1" t="e">
        <v>#N/A</v>
      </c>
      <c r="GW18" t="e">
        <v>#N/A</v>
      </c>
      <c r="GX18" t="e">
        <v>#N/A</v>
      </c>
      <c r="GY18" t="e">
        <v>#N/A</v>
      </c>
      <c r="GZ18" t="e">
        <v>#N/A</v>
      </c>
      <c r="HA18" t="e">
        <v>#N/A</v>
      </c>
      <c r="HB18" t="e">
        <v>#N/A</v>
      </c>
      <c r="HC18" t="e">
        <v>#N/A</v>
      </c>
      <c r="HD18" t="e">
        <v>#N/A</v>
      </c>
      <c r="HE18" t="e">
        <v>#N/A</v>
      </c>
      <c r="HF18" t="e">
        <v>#N/A</v>
      </c>
      <c r="HG18" t="e">
        <v>#N/A</v>
      </c>
      <c r="HH18" t="e">
        <v>#N/A</v>
      </c>
      <c r="HI18" t="e">
        <v>#N/A</v>
      </c>
      <c r="HJ18" t="e">
        <v>#N/A</v>
      </c>
      <c r="HK18" t="e">
        <v>#N/A</v>
      </c>
      <c r="HL18" t="e">
        <v>#N/A</v>
      </c>
      <c r="HM18" t="e">
        <v>#N/A</v>
      </c>
      <c r="HN18" t="e">
        <v>#N/A</v>
      </c>
      <c r="HO18" s="106"/>
      <c r="HP18" s="175"/>
      <c r="HQ18" t="s">
        <v>2364</v>
      </c>
      <c r="HR18" s="170" t="s">
        <v>2736</v>
      </c>
      <c r="HS18" s="106" t="s">
        <v>2692</v>
      </c>
      <c r="HU18" s="1" t="e">
        <v>#N/A</v>
      </c>
      <c r="HV18" s="1" t="e">
        <v>#N/A</v>
      </c>
      <c r="HW18" s="1" t="e">
        <v>#N/A</v>
      </c>
      <c r="HX18" s="1" t="e">
        <v>#N/A</v>
      </c>
      <c r="HY18" t="e">
        <v>#N/A</v>
      </c>
      <c r="HZ18" t="e">
        <v>#N/A</v>
      </c>
      <c r="IA18" t="e">
        <v>#N/A</v>
      </c>
      <c r="IB18" t="e">
        <v>#N/A</v>
      </c>
      <c r="IC18" t="e">
        <v>#N/A</v>
      </c>
      <c r="ID18" t="e">
        <v>#N/A</v>
      </c>
      <c r="IE18" t="e">
        <v>#N/A</v>
      </c>
      <c r="IF18" t="e">
        <v>#N/A</v>
      </c>
      <c r="IG18" t="e">
        <v>#N/A</v>
      </c>
      <c r="IH18" t="e">
        <v>#N/A</v>
      </c>
      <c r="II18" t="e">
        <v>#N/A</v>
      </c>
      <c r="IJ18" t="e">
        <v>#N/A</v>
      </c>
      <c r="IK18" t="e">
        <v>#N/A</v>
      </c>
      <c r="IL18" t="e">
        <v>#N/A</v>
      </c>
      <c r="IM18" t="e">
        <v>#N/A</v>
      </c>
      <c r="IN18" t="e">
        <v>#N/A</v>
      </c>
      <c r="IO18" t="e">
        <v>#N/A</v>
      </c>
      <c r="IP18" t="e">
        <v>#N/A</v>
      </c>
      <c r="IQ18" s="106"/>
      <c r="IR18" s="175"/>
      <c r="IS18" t="s">
        <v>2364</v>
      </c>
      <c r="IT18" s="170" t="s">
        <v>2736</v>
      </c>
      <c r="IU18" s="106" t="s">
        <v>2692</v>
      </c>
      <c r="IW18" s="1" t="e">
        <v>#N/A</v>
      </c>
      <c r="IX18" s="1" t="e">
        <v>#N/A</v>
      </c>
      <c r="IY18" s="1" t="e">
        <v>#N/A</v>
      </c>
      <c r="IZ18" s="1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v>#N/A</v>
      </c>
      <c r="JF18" t="e">
        <v>#N/A</v>
      </c>
      <c r="JG1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S18" s="106"/>
      <c r="JT18" s="175"/>
      <c r="JU18" t="s">
        <v>2364</v>
      </c>
      <c r="JV18" s="170" t="s">
        <v>2736</v>
      </c>
      <c r="JW18" s="106" t="s">
        <v>2692</v>
      </c>
      <c r="JY18" s="1" t="e">
        <v>#N/A</v>
      </c>
      <c r="JZ18" s="1" t="e">
        <v>#N/A</v>
      </c>
      <c r="KA18" s="1" t="e">
        <v>#N/A</v>
      </c>
      <c r="KB18" s="1" t="e">
        <v>#N/A</v>
      </c>
      <c r="KC18" t="e">
        <v>#N/A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P18" t="e">
        <v>#N/A</v>
      </c>
      <c r="KQ18" t="e">
        <v>#N/A</v>
      </c>
      <c r="KR18" t="e">
        <v>#N/A</v>
      </c>
      <c r="KS18" t="e">
        <v>#N/A</v>
      </c>
      <c r="KT18" t="e">
        <v>#N/A</v>
      </c>
      <c r="KU18" s="106"/>
      <c r="KV18" s="175"/>
      <c r="KW18" t="s">
        <v>2364</v>
      </c>
      <c r="KX18" s="170" t="s">
        <v>2736</v>
      </c>
      <c r="KY18" s="106" t="s">
        <v>2692</v>
      </c>
      <c r="LA18" s="1" t="e">
        <v>#N/A</v>
      </c>
      <c r="LB18" s="1" t="e">
        <v>#N/A</v>
      </c>
      <c r="LC18" s="1" t="e">
        <v>#N/A</v>
      </c>
      <c r="LD18" s="1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t="e">
        <v>#N/A</v>
      </c>
      <c r="LU18" t="e">
        <v>#N/A</v>
      </c>
      <c r="LV18" t="e">
        <v>#N/A</v>
      </c>
      <c r="LW18" s="106"/>
      <c r="LX18" s="175"/>
      <c r="LY18" t="s">
        <v>2364</v>
      </c>
      <c r="LZ18" s="170" t="s">
        <v>2737</v>
      </c>
      <c r="MA18" s="106" t="s">
        <v>2692</v>
      </c>
      <c r="MC18" s="1" t="e">
        <v>#N/A</v>
      </c>
      <c r="MD18" s="1" t="e">
        <v>#N/A</v>
      </c>
      <c r="ME18" s="1" t="e">
        <v>#N/A</v>
      </c>
      <c r="MF18" s="1" t="e">
        <v>#N/A</v>
      </c>
      <c r="MG18" t="e">
        <v>#N/A</v>
      </c>
      <c r="MH18" t="e">
        <v>#N/A</v>
      </c>
      <c r="MI18" t="e">
        <v>#N/A</v>
      </c>
      <c r="MJ18" t="e">
        <v>#N/A</v>
      </c>
      <c r="MK18" t="e">
        <v>#N/A</v>
      </c>
      <c r="ML18" t="e">
        <v>#N/A</v>
      </c>
      <c r="MM18" t="e">
        <v>#N/A</v>
      </c>
      <c r="MN18" t="e">
        <v>#N/A</v>
      </c>
      <c r="MO18" t="e">
        <v>#N/A</v>
      </c>
      <c r="MP18" t="e">
        <v>#N/A</v>
      </c>
      <c r="MQ18" t="e">
        <v>#N/A</v>
      </c>
      <c r="MR18" t="e">
        <v>#N/A</v>
      </c>
      <c r="MS18" t="e">
        <v>#N/A</v>
      </c>
      <c r="MT18" t="e">
        <v>#N/A</v>
      </c>
      <c r="MU18" t="e">
        <v>#N/A</v>
      </c>
      <c r="MV18" t="e">
        <v>#N/A</v>
      </c>
      <c r="MW18" t="e">
        <v>#N/A</v>
      </c>
      <c r="MX18" t="e">
        <v>#N/A</v>
      </c>
      <c r="MY18" s="106"/>
      <c r="MZ18" s="175"/>
      <c r="NA18" t="s">
        <v>2364</v>
      </c>
      <c r="NB18" s="170" t="s">
        <v>2736</v>
      </c>
      <c r="NC18" s="106" t="s">
        <v>2692</v>
      </c>
      <c r="NE18" s="1" t="e">
        <v>#N/A</v>
      </c>
      <c r="NF18" s="1" t="e">
        <v>#N/A</v>
      </c>
      <c r="NG18" s="1" t="e">
        <v>#N/A</v>
      </c>
      <c r="NH18" s="1" t="e">
        <v>#N/A</v>
      </c>
      <c r="NI18" t="e">
        <v>#N/A</v>
      </c>
      <c r="NJ18" t="e">
        <v>#N/A</v>
      </c>
      <c r="NK18" t="e">
        <v>#N/A</v>
      </c>
      <c r="NL18" t="e">
        <v>#N/A</v>
      </c>
      <c r="NM18" t="e">
        <v>#N/A</v>
      </c>
      <c r="NN18" t="e">
        <v>#N/A</v>
      </c>
      <c r="NO18" t="e">
        <v>#N/A</v>
      </c>
      <c r="NP18" t="e">
        <v>#N/A</v>
      </c>
      <c r="NQ18" t="e">
        <v>#N/A</v>
      </c>
      <c r="NR18" t="e">
        <v>#N/A</v>
      </c>
      <c r="NS18" t="e">
        <v>#N/A</v>
      </c>
      <c r="NT18" t="e">
        <v>#N/A</v>
      </c>
      <c r="NU18" t="e">
        <v>#N/A</v>
      </c>
      <c r="NV18" t="e">
        <v>#N/A</v>
      </c>
      <c r="NW18" t="e">
        <v>#N/A</v>
      </c>
      <c r="NX18" t="e">
        <v>#N/A</v>
      </c>
      <c r="NY18" t="e">
        <v>#N/A</v>
      </c>
      <c r="NZ18" t="e">
        <v>#N/A</v>
      </c>
      <c r="OA18" s="106"/>
      <c r="OB18" s="175"/>
      <c r="OC18" t="s">
        <v>2364</v>
      </c>
      <c r="OD18" s="170" t="s">
        <v>2736</v>
      </c>
      <c r="OE18" s="106" t="s">
        <v>2692</v>
      </c>
      <c r="OG18" s="1" t="e">
        <v>#N/A</v>
      </c>
      <c r="OH18" s="1" t="e">
        <v>#N/A</v>
      </c>
      <c r="OI18" s="1" t="e">
        <v>#N/A</v>
      </c>
      <c r="OJ18" s="1" t="e">
        <v>#N/A</v>
      </c>
      <c r="OK18" t="e">
        <v>#N/A</v>
      </c>
      <c r="OL18" t="e">
        <v>#N/A</v>
      </c>
      <c r="OM18" t="e">
        <v>#N/A</v>
      </c>
      <c r="ON18" t="e">
        <v>#N/A</v>
      </c>
      <c r="OO18" t="e">
        <v>#N/A</v>
      </c>
      <c r="OP18" t="e">
        <v>#N/A</v>
      </c>
      <c r="OQ18" t="e">
        <v>#N/A</v>
      </c>
      <c r="OR18" t="e">
        <v>#N/A</v>
      </c>
      <c r="OS18" t="e">
        <v>#N/A</v>
      </c>
      <c r="OT18" t="e">
        <v>#N/A</v>
      </c>
      <c r="OU18" t="e">
        <v>#N/A</v>
      </c>
      <c r="OV18" t="e">
        <v>#N/A</v>
      </c>
      <c r="OW18" t="e">
        <v>#N/A</v>
      </c>
      <c r="OX18" t="e">
        <v>#N/A</v>
      </c>
      <c r="OY18" t="e">
        <v>#N/A</v>
      </c>
      <c r="OZ18" t="e">
        <v>#N/A</v>
      </c>
      <c r="PA18" t="e">
        <v>#N/A</v>
      </c>
      <c r="PB18" t="e">
        <v>#N/A</v>
      </c>
      <c r="PC18" s="106"/>
      <c r="PD18" s="175"/>
      <c r="PE18" t="s">
        <v>2364</v>
      </c>
      <c r="PF18" s="170" t="s">
        <v>2736</v>
      </c>
      <c r="PG18" s="106" t="s">
        <v>2692</v>
      </c>
      <c r="PI18" s="1" t="e">
        <v>#N/A</v>
      </c>
      <c r="PJ18" s="1" t="e">
        <v>#N/A</v>
      </c>
      <c r="PK18" s="1" t="e">
        <v>#N/A</v>
      </c>
      <c r="PL18" s="1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t="e">
        <v>#N/A</v>
      </c>
      <c r="PT18" t="e">
        <v>#N/A</v>
      </c>
      <c r="PU18" t="e">
        <v>#N/A</v>
      </c>
      <c r="PV18" t="e">
        <v>#N/A</v>
      </c>
      <c r="PW18" t="e">
        <v>#N/A</v>
      </c>
      <c r="PX18" t="e">
        <v>#N/A</v>
      </c>
      <c r="PY18" t="e">
        <v>#N/A</v>
      </c>
      <c r="PZ18" t="e">
        <v>#N/A</v>
      </c>
      <c r="QA18" t="e">
        <v>#N/A</v>
      </c>
      <c r="QB18" t="e">
        <v>#N/A</v>
      </c>
      <c r="QC18" t="e">
        <v>#N/A</v>
      </c>
      <c r="QD18" t="e">
        <v>#N/A</v>
      </c>
      <c r="QE18" s="106"/>
      <c r="QF18" s="175"/>
      <c r="QG18" t="s">
        <v>2364</v>
      </c>
      <c r="QH18" s="170" t="s">
        <v>2736</v>
      </c>
      <c r="QI18" s="106" t="s">
        <v>2692</v>
      </c>
      <c r="QK18" s="1" t="e">
        <v>#N/A</v>
      </c>
      <c r="QL18" s="1" t="e">
        <v>#N/A</v>
      </c>
      <c r="QM18" s="1" t="e">
        <v>#N/A</v>
      </c>
      <c r="QN18" s="1" t="e">
        <v>#N/A</v>
      </c>
      <c r="QO18" t="e">
        <v>#N/A</v>
      </c>
      <c r="QP18" t="e">
        <v>#N/A</v>
      </c>
      <c r="QQ18" t="e">
        <v>#N/A</v>
      </c>
      <c r="QR18" t="e">
        <v>#N/A</v>
      </c>
      <c r="QS18" t="e">
        <v>#N/A</v>
      </c>
      <c r="QT18" t="e">
        <v>#N/A</v>
      </c>
      <c r="QU18" t="e">
        <v>#N/A</v>
      </c>
      <c r="QV18" t="e">
        <v>#N/A</v>
      </c>
      <c r="QW18" t="e">
        <v>#N/A</v>
      </c>
      <c r="QX18" t="e">
        <v>#N/A</v>
      </c>
      <c r="QY18" t="e">
        <v>#N/A</v>
      </c>
      <c r="QZ18" t="e">
        <v>#N/A</v>
      </c>
      <c r="RA18" t="e">
        <v>#N/A</v>
      </c>
      <c r="RB18" t="e">
        <v>#N/A</v>
      </c>
      <c r="RC18" t="e">
        <v>#N/A</v>
      </c>
      <c r="RD18" t="e">
        <v>#N/A</v>
      </c>
      <c r="RE18" t="e">
        <v>#N/A</v>
      </c>
      <c r="RF18" t="e">
        <v>#N/A</v>
      </c>
      <c r="RG18" s="106"/>
      <c r="RH18" s="175"/>
      <c r="RI18" t="s">
        <v>2364</v>
      </c>
      <c r="RJ18" s="170" t="s">
        <v>2736</v>
      </c>
      <c r="RK18" s="106" t="s">
        <v>2692</v>
      </c>
      <c r="RM18" s="1"/>
      <c r="RN18" s="1" t="e">
        <f t="shared" si="18"/>
        <v>#N/A</v>
      </c>
      <c r="RO18" s="1"/>
      <c r="RP18" s="1"/>
      <c r="SI18" s="106"/>
      <c r="SJ18" s="175"/>
      <c r="SK18" t="s">
        <v>2364</v>
      </c>
      <c r="SL18" s="170" t="s">
        <v>2736</v>
      </c>
      <c r="SM18" s="106" t="s">
        <v>2692</v>
      </c>
      <c r="SO18" s="1" t="e">
        <v>#N/A</v>
      </c>
      <c r="SP18" s="1" t="e">
        <v>#N/A</v>
      </c>
      <c r="SQ18" s="1" t="e">
        <v>#N/A</v>
      </c>
      <c r="SR18" s="1" t="e">
        <v>#N/A</v>
      </c>
      <c r="SS18" t="e">
        <v>#N/A</v>
      </c>
      <c r="ST18" t="e">
        <v>#N/A</v>
      </c>
      <c r="SU18" t="e">
        <v>#N/A</v>
      </c>
      <c r="SV18" t="e">
        <v>#N/A</v>
      </c>
      <c r="SW18" t="e">
        <v>#N/A</v>
      </c>
      <c r="SX18" t="e">
        <v>#N/A</v>
      </c>
      <c r="SY18" t="e">
        <v>#N/A</v>
      </c>
      <c r="SZ18" t="e">
        <v>#N/A</v>
      </c>
      <c r="TA18" t="e">
        <v>#N/A</v>
      </c>
      <c r="TB18" t="e">
        <v>#N/A</v>
      </c>
      <c r="TC18" t="e">
        <v>#N/A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K18" s="106"/>
      <c r="TL18" s="175"/>
      <c r="TM18" t="s">
        <v>2364</v>
      </c>
      <c r="TN18" s="277" t="s">
        <v>2729</v>
      </c>
      <c r="TO18" s="106" t="s">
        <v>2692</v>
      </c>
      <c r="TP18" s="1" t="e">
        <v>#N/A</v>
      </c>
      <c r="TQ18" s="1" t="e">
        <v>#N/A</v>
      </c>
      <c r="TR18" s="1" t="e">
        <v>#N/A</v>
      </c>
      <c r="TS18" s="1" t="e">
        <v>#N/A</v>
      </c>
      <c r="TT18" t="e">
        <v>#N/A</v>
      </c>
      <c r="TU18" t="e">
        <v>#N/A</v>
      </c>
      <c r="TV18" t="e">
        <v>#N/A</v>
      </c>
      <c r="TW18" t="e">
        <v>#N/A</v>
      </c>
      <c r="TX18" t="e">
        <v>#N/A</v>
      </c>
      <c r="TY18" t="e">
        <v>#N/A</v>
      </c>
      <c r="TZ18" t="e">
        <v>#N/A</v>
      </c>
      <c r="UA18" t="e">
        <v>#N/A</v>
      </c>
      <c r="UB18" t="e">
        <v>#N/A</v>
      </c>
      <c r="UC18" t="e">
        <v>#N/A</v>
      </c>
      <c r="UD18" t="e">
        <v>#N/A</v>
      </c>
      <c r="UE18" t="e">
        <v>#N/A</v>
      </c>
      <c r="UF18" t="e">
        <v>#N/A</v>
      </c>
      <c r="UG18" t="e">
        <v>#N/A</v>
      </c>
      <c r="UH18" t="e">
        <v>#N/A</v>
      </c>
      <c r="UI18" t="e">
        <v>#N/A</v>
      </c>
      <c r="UJ18" t="e">
        <v>#N/A</v>
      </c>
      <c r="UK18" t="e">
        <v>#N/A</v>
      </c>
      <c r="UL18" s="106"/>
      <c r="UM18" s="175"/>
    </row>
    <row r="19" spans="1:559">
      <c r="A19" t="s">
        <v>2367</v>
      </c>
      <c r="B19" s="170" t="s">
        <v>2736</v>
      </c>
      <c r="C19" s="106" t="s">
        <v>2692</v>
      </c>
      <c r="E19" s="1">
        <v>0.19305555555555554</v>
      </c>
      <c r="F19" s="1">
        <v>0.17378472222222222</v>
      </c>
      <c r="G19" s="1">
        <v>0.17378472222222222</v>
      </c>
      <c r="H19" s="1">
        <v>6.3078703703703708E-3</v>
      </c>
      <c r="I19">
        <v>59</v>
      </c>
      <c r="J19">
        <v>118</v>
      </c>
      <c r="K19">
        <v>177</v>
      </c>
      <c r="L19">
        <v>2187</v>
      </c>
      <c r="M19">
        <v>318</v>
      </c>
      <c r="N19">
        <v>52</v>
      </c>
      <c r="O19">
        <v>2557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106">
        <v>2400</v>
      </c>
      <c r="AB19" s="175">
        <f t="shared" si="0"/>
        <v>106.54166666666667</v>
      </c>
      <c r="AC19" t="s">
        <v>2367</v>
      </c>
      <c r="AD19" s="170" t="s">
        <v>2736</v>
      </c>
      <c r="AE19" s="106" t="s">
        <v>2692</v>
      </c>
      <c r="AG19" s="1">
        <v>0.23166666666666669</v>
      </c>
      <c r="AH19" s="1">
        <v>0.17746527777777776</v>
      </c>
      <c r="AI19" s="1">
        <v>0.17746527777777776</v>
      </c>
      <c r="AJ19" s="1">
        <v>2.900462962962963E-2</v>
      </c>
      <c r="AK19">
        <v>174</v>
      </c>
      <c r="AL19">
        <v>161</v>
      </c>
      <c r="AM19">
        <v>335</v>
      </c>
      <c r="AN19">
        <v>2442</v>
      </c>
      <c r="AO19">
        <v>308</v>
      </c>
      <c r="AP19">
        <v>49</v>
      </c>
      <c r="AQ19">
        <v>2799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06">
        <v>2400</v>
      </c>
      <c r="BD19" s="175">
        <f t="shared" ref="BD19" si="42">AQ19/BC19*100</f>
        <v>116.625</v>
      </c>
      <c r="BE19" t="s">
        <v>2367</v>
      </c>
      <c r="BF19" s="170" t="s">
        <v>2736</v>
      </c>
      <c r="BG19" s="106" t="s">
        <v>2692</v>
      </c>
      <c r="BI19" s="1">
        <v>0.20231481481481484</v>
      </c>
      <c r="BJ19" s="1">
        <v>0.14967592592592593</v>
      </c>
      <c r="BK19" s="1">
        <v>0.14967592592592593</v>
      </c>
      <c r="BL19" s="1">
        <v>2.8310185185185185E-2</v>
      </c>
      <c r="BM19">
        <v>181</v>
      </c>
      <c r="BN19">
        <v>133</v>
      </c>
      <c r="BO19">
        <v>314</v>
      </c>
      <c r="BP19">
        <v>2460</v>
      </c>
      <c r="BQ19">
        <v>198</v>
      </c>
      <c r="BR19">
        <v>74</v>
      </c>
      <c r="BS19">
        <v>2732</v>
      </c>
      <c r="BT19">
        <v>0</v>
      </c>
      <c r="BU19">
        <v>0</v>
      </c>
      <c r="BV19">
        <v>0</v>
      </c>
      <c r="BW19">
        <v>2</v>
      </c>
      <c r="BX19">
        <v>0</v>
      </c>
      <c r="BY19">
        <v>2</v>
      </c>
      <c r="BZ19">
        <v>155</v>
      </c>
      <c r="CA19">
        <v>0</v>
      </c>
      <c r="CB19">
        <v>0</v>
      </c>
      <c r="CC19">
        <v>155</v>
      </c>
      <c r="CD19">
        <v>100</v>
      </c>
      <c r="CE19" s="106">
        <v>2400</v>
      </c>
      <c r="CF19" s="175">
        <f t="shared" si="41"/>
        <v>113.83333333333334</v>
      </c>
      <c r="CG19" t="s">
        <v>2367</v>
      </c>
      <c r="CH19" s="170" t="s">
        <v>2736</v>
      </c>
      <c r="CI19" s="106" t="s">
        <v>2692</v>
      </c>
      <c r="CK19" s="1">
        <v>0</v>
      </c>
      <c r="CL19" s="1">
        <v>0</v>
      </c>
      <c r="CM19" s="1">
        <v>0</v>
      </c>
      <c r="CN19" s="1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 s="106"/>
      <c r="DH19" s="175"/>
      <c r="DI19" t="s">
        <v>2367</v>
      </c>
      <c r="DJ19" s="170" t="s">
        <v>2736</v>
      </c>
      <c r="DK19" s="106" t="s">
        <v>2692</v>
      </c>
      <c r="DM19" s="1">
        <v>0.18606481481481482</v>
      </c>
      <c r="DN19" s="1">
        <v>0.13327546296296297</v>
      </c>
      <c r="DO19" s="1">
        <v>0.13327546296296297</v>
      </c>
      <c r="DP19" s="1">
        <v>2.900462962962963E-2</v>
      </c>
      <c r="DQ19">
        <v>198</v>
      </c>
      <c r="DR19">
        <v>117</v>
      </c>
      <c r="DS19">
        <v>315</v>
      </c>
      <c r="DT19">
        <v>1871</v>
      </c>
      <c r="DU19">
        <v>228</v>
      </c>
      <c r="DV19">
        <v>52</v>
      </c>
      <c r="DW19">
        <v>2151</v>
      </c>
      <c r="DX19">
        <v>0</v>
      </c>
      <c r="DY19">
        <v>0</v>
      </c>
      <c r="DZ19">
        <v>0</v>
      </c>
      <c r="EA19">
        <v>1</v>
      </c>
      <c r="EB19">
        <v>0</v>
      </c>
      <c r="EC19">
        <v>1</v>
      </c>
      <c r="ED19">
        <v>59</v>
      </c>
      <c r="EE19">
        <v>0</v>
      </c>
      <c r="EF19">
        <v>0</v>
      </c>
      <c r="EG19">
        <v>59</v>
      </c>
      <c r="EH19">
        <v>100</v>
      </c>
      <c r="EI19" s="106">
        <v>1800</v>
      </c>
      <c r="EJ19" s="175">
        <f t="shared" si="16"/>
        <v>119.5</v>
      </c>
      <c r="EK19" t="s">
        <v>2367</v>
      </c>
      <c r="EL19" s="170" t="s">
        <v>2736</v>
      </c>
      <c r="EM19" s="106" t="s">
        <v>2692</v>
      </c>
      <c r="EO19" s="1">
        <v>0.31930555555555556</v>
      </c>
      <c r="EP19" s="1">
        <v>0.21991898148148148</v>
      </c>
      <c r="EQ19" s="1">
        <v>0.21991898148148148</v>
      </c>
      <c r="ER19" s="1">
        <v>4.7349537037037037E-2</v>
      </c>
      <c r="ES19">
        <v>240</v>
      </c>
      <c r="ET19">
        <v>184</v>
      </c>
      <c r="EU19">
        <v>424</v>
      </c>
      <c r="EV19">
        <v>2200</v>
      </c>
      <c r="EW19">
        <v>347</v>
      </c>
      <c r="EX19">
        <v>83</v>
      </c>
      <c r="EY19">
        <v>2630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1</v>
      </c>
      <c r="FF19">
        <v>58</v>
      </c>
      <c r="FG19">
        <v>0</v>
      </c>
      <c r="FH19">
        <v>1</v>
      </c>
      <c r="FI19">
        <v>59</v>
      </c>
      <c r="FJ19">
        <v>98.31</v>
      </c>
      <c r="FK19" s="106">
        <v>2400</v>
      </c>
      <c r="FL19" s="175">
        <f t="shared" ref="FL19" si="43">EY19/FK19*100</f>
        <v>109.58333333333334</v>
      </c>
      <c r="FM19" s="106" t="s">
        <v>2367</v>
      </c>
      <c r="FN19" s="170" t="s">
        <v>2736</v>
      </c>
      <c r="FO19" s="106" t="s">
        <v>2692</v>
      </c>
      <c r="FQ19" s="1">
        <v>0.26726851851851852</v>
      </c>
      <c r="FR19" s="1">
        <v>0.21991898148148148</v>
      </c>
      <c r="FS19" s="1">
        <v>5.2025462962962961E-2</v>
      </c>
      <c r="FT19" s="1">
        <v>4.7349537037037037E-2</v>
      </c>
      <c r="FU19">
        <v>240</v>
      </c>
      <c r="FV19">
        <v>184</v>
      </c>
      <c r="FW19">
        <v>424</v>
      </c>
      <c r="FX19">
        <v>2200</v>
      </c>
      <c r="FY19">
        <v>347</v>
      </c>
      <c r="FZ19">
        <v>83</v>
      </c>
      <c r="GA19">
        <v>2630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1</v>
      </c>
      <c r="GH19">
        <v>58</v>
      </c>
      <c r="GI19">
        <v>0</v>
      </c>
      <c r="GJ19">
        <v>1</v>
      </c>
      <c r="GK19">
        <v>59</v>
      </c>
      <c r="GL19">
        <v>98.31</v>
      </c>
      <c r="GM19" s="106">
        <v>2400</v>
      </c>
      <c r="GN19" s="175">
        <f t="shared" si="4"/>
        <v>109.58333333333334</v>
      </c>
      <c r="GO19" t="s">
        <v>2367</v>
      </c>
      <c r="GP19" s="170" t="s">
        <v>2736</v>
      </c>
      <c r="GQ19" s="106" t="s">
        <v>2692</v>
      </c>
      <c r="GS19" s="1">
        <v>0.31687500000000002</v>
      </c>
      <c r="GT19" s="1">
        <v>0.22403935185185186</v>
      </c>
      <c r="GU19" s="1">
        <v>7.3148148148148143E-2</v>
      </c>
      <c r="GV19" s="1">
        <v>1.9675925925925927E-2</v>
      </c>
      <c r="GW19">
        <v>233</v>
      </c>
      <c r="GX19">
        <v>208</v>
      </c>
      <c r="GY19">
        <v>441</v>
      </c>
      <c r="GZ19">
        <v>2443</v>
      </c>
      <c r="HA19">
        <v>443</v>
      </c>
      <c r="HB19">
        <v>71</v>
      </c>
      <c r="HC19">
        <v>2957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 s="106">
        <v>2400</v>
      </c>
      <c r="HP19" s="175">
        <f t="shared" si="5"/>
        <v>123.20833333333334</v>
      </c>
      <c r="HQ19" t="s">
        <v>2367</v>
      </c>
      <c r="HR19" s="170" t="s">
        <v>2736</v>
      </c>
      <c r="HS19" s="106" t="s">
        <v>2692</v>
      </c>
      <c r="HU19" s="1">
        <v>0.29351851851851851</v>
      </c>
      <c r="HV19" s="1">
        <v>0.2192476851851852</v>
      </c>
      <c r="HW19" s="1">
        <v>3.7766203703703705E-2</v>
      </c>
      <c r="HX19" s="1">
        <v>3.6481481481481483E-2</v>
      </c>
      <c r="HY19">
        <v>277</v>
      </c>
      <c r="HZ19">
        <v>194</v>
      </c>
      <c r="IA19">
        <v>471</v>
      </c>
      <c r="IB19">
        <v>2507</v>
      </c>
      <c r="IC19">
        <v>372</v>
      </c>
      <c r="ID19">
        <v>82</v>
      </c>
      <c r="IE19">
        <v>2961</v>
      </c>
      <c r="IF19">
        <v>0</v>
      </c>
      <c r="IG19">
        <v>0</v>
      </c>
      <c r="IH19">
        <v>0</v>
      </c>
      <c r="II19">
        <v>2</v>
      </c>
      <c r="IJ19">
        <v>0</v>
      </c>
      <c r="IK19">
        <v>2</v>
      </c>
      <c r="IL19">
        <v>109</v>
      </c>
      <c r="IM19">
        <v>0</v>
      </c>
      <c r="IN19">
        <v>0</v>
      </c>
      <c r="IO19">
        <v>109</v>
      </c>
      <c r="IP19">
        <v>100</v>
      </c>
      <c r="IQ19" s="106">
        <v>2400</v>
      </c>
      <c r="IR19" s="175">
        <f t="shared" ref="IR19" si="44">IE19/IQ19*100</f>
        <v>123.37499999999999</v>
      </c>
      <c r="IS19" t="s">
        <v>2367</v>
      </c>
      <c r="IT19" s="170" t="s">
        <v>2736</v>
      </c>
      <c r="IU19" s="106" t="s">
        <v>2692</v>
      </c>
      <c r="IW19" s="1">
        <v>0.28855324074074074</v>
      </c>
      <c r="IX19" s="1">
        <v>0.21534722222222222</v>
      </c>
      <c r="IY19" s="1">
        <v>3.9942129629629626E-2</v>
      </c>
      <c r="IZ19" s="1">
        <v>3.3252314814814811E-2</v>
      </c>
      <c r="JA19">
        <v>179</v>
      </c>
      <c r="JB19">
        <v>174</v>
      </c>
      <c r="JC19">
        <v>353</v>
      </c>
      <c r="JD19">
        <v>2184</v>
      </c>
      <c r="JE19">
        <v>363</v>
      </c>
      <c r="JF19">
        <v>88</v>
      </c>
      <c r="JG19">
        <v>2635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 s="106">
        <v>2400</v>
      </c>
      <c r="JT19" s="175">
        <f t="shared" ref="JT19" si="45">JG19/JS19*100</f>
        <v>109.79166666666667</v>
      </c>
      <c r="JU19" t="s">
        <v>2367</v>
      </c>
      <c r="JV19" s="170" t="s">
        <v>2736</v>
      </c>
      <c r="JW19" s="106" t="s">
        <v>2692</v>
      </c>
      <c r="JY19" s="1">
        <v>0.30725694444444446</v>
      </c>
      <c r="JZ19" s="1">
        <v>0.19516203703703705</v>
      </c>
      <c r="KA19" s="1">
        <v>6.6342592592592592E-2</v>
      </c>
      <c r="KB19" s="1">
        <v>4.5740740740740742E-2</v>
      </c>
      <c r="KC19">
        <v>314</v>
      </c>
      <c r="KD19">
        <v>182</v>
      </c>
      <c r="KE19">
        <v>496</v>
      </c>
      <c r="KF19">
        <v>2370</v>
      </c>
      <c r="KG19">
        <v>277</v>
      </c>
      <c r="KH19">
        <v>66</v>
      </c>
      <c r="KI19">
        <v>2713</v>
      </c>
      <c r="KJ19">
        <v>0</v>
      </c>
      <c r="KK19">
        <v>0</v>
      </c>
      <c r="KL19">
        <v>0</v>
      </c>
      <c r="KM19">
        <v>2</v>
      </c>
      <c r="KN19">
        <v>0</v>
      </c>
      <c r="KO19">
        <v>2</v>
      </c>
      <c r="KP19">
        <v>106</v>
      </c>
      <c r="KQ19">
        <v>0</v>
      </c>
      <c r="KR19">
        <v>0</v>
      </c>
      <c r="KS19">
        <v>106</v>
      </c>
      <c r="KT19">
        <v>100</v>
      </c>
      <c r="KU19" s="106">
        <v>2400</v>
      </c>
      <c r="KV19" s="175">
        <f t="shared" ref="KV19" si="46">KI19/KU19*100</f>
        <v>113.04166666666666</v>
      </c>
      <c r="KW19" t="s">
        <v>2367</v>
      </c>
      <c r="KX19" s="170" t="s">
        <v>2736</v>
      </c>
      <c r="KY19" s="106" t="s">
        <v>2692</v>
      </c>
      <c r="LA19" s="1">
        <v>0.24090277777777777</v>
      </c>
      <c r="LB19" s="1">
        <v>0.19516203703703705</v>
      </c>
      <c r="LC19" s="1">
        <v>6.6342592592592592E-2</v>
      </c>
      <c r="LD19" s="1">
        <v>4.5740740740740742E-2</v>
      </c>
      <c r="LE19">
        <v>314</v>
      </c>
      <c r="LF19">
        <v>182</v>
      </c>
      <c r="LG19">
        <v>496</v>
      </c>
      <c r="LH19">
        <v>2370</v>
      </c>
      <c r="LI19">
        <v>277</v>
      </c>
      <c r="LJ19">
        <v>66</v>
      </c>
      <c r="LK19">
        <v>2713</v>
      </c>
      <c r="LL19">
        <v>0</v>
      </c>
      <c r="LM19">
        <v>0</v>
      </c>
      <c r="LN19">
        <v>0</v>
      </c>
      <c r="LO19">
        <v>2</v>
      </c>
      <c r="LP19">
        <v>0</v>
      </c>
      <c r="LQ19">
        <v>2</v>
      </c>
      <c r="LR19">
        <v>106</v>
      </c>
      <c r="LS19">
        <v>0</v>
      </c>
      <c r="LT19">
        <v>0</v>
      </c>
      <c r="LU19">
        <v>106</v>
      </c>
      <c r="LV19">
        <v>100</v>
      </c>
      <c r="LW19" s="106">
        <v>2400</v>
      </c>
      <c r="LX19" s="175">
        <f t="shared" ref="LX19" si="47">LK19/LW19*100</f>
        <v>113.04166666666666</v>
      </c>
      <c r="LY19" t="s">
        <v>2367</v>
      </c>
      <c r="LZ19" s="170" t="s">
        <v>2737</v>
      </c>
      <c r="MA19" s="106" t="s">
        <v>2692</v>
      </c>
      <c r="MC19" s="1">
        <v>0.29553240740740744</v>
      </c>
      <c r="MD19" s="1">
        <v>0.20924768518518519</v>
      </c>
      <c r="ME19" s="1">
        <v>3.3993055555555561E-2</v>
      </c>
      <c r="MF19" s="1">
        <v>5.2280092592592593E-2</v>
      </c>
      <c r="MG19">
        <v>423</v>
      </c>
      <c r="MH19">
        <v>87</v>
      </c>
      <c r="MI19">
        <v>510</v>
      </c>
      <c r="MJ19">
        <v>575</v>
      </c>
      <c r="MK19">
        <v>181</v>
      </c>
      <c r="ML19">
        <v>78</v>
      </c>
      <c r="MM19">
        <v>834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 s="106">
        <v>823</v>
      </c>
      <c r="MZ19" s="175">
        <f t="shared" si="10"/>
        <v>101.33657351154312</v>
      </c>
      <c r="NA19" t="s">
        <v>2367</v>
      </c>
      <c r="NB19" s="170" t="s">
        <v>2736</v>
      </c>
      <c r="NC19" s="106" t="s">
        <v>2692</v>
      </c>
      <c r="NE19" s="1">
        <v>0.21937499999999999</v>
      </c>
      <c r="NF19" s="1">
        <v>0.16016203703703705</v>
      </c>
      <c r="NG19" s="1">
        <v>2.8761574074074075E-2</v>
      </c>
      <c r="NH19" s="1">
        <v>3.0428240740740742E-2</v>
      </c>
      <c r="NI19">
        <v>280</v>
      </c>
      <c r="NJ19">
        <v>119</v>
      </c>
      <c r="NK19">
        <v>399</v>
      </c>
      <c r="NL19">
        <v>2440</v>
      </c>
      <c r="NM19">
        <v>197</v>
      </c>
      <c r="NN19">
        <v>69</v>
      </c>
      <c r="NO19">
        <v>2706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 s="106">
        <v>1800</v>
      </c>
      <c r="OB19" s="175">
        <f t="shared" ref="OB19" si="48">NO19/OA19*100</f>
        <v>150.33333333333334</v>
      </c>
      <c r="OC19" t="s">
        <v>2367</v>
      </c>
      <c r="OD19" s="170" t="s">
        <v>2736</v>
      </c>
      <c r="OE19" s="106" t="s">
        <v>2692</v>
      </c>
      <c r="OG19" s="1">
        <v>0.22262731481481482</v>
      </c>
      <c r="OH19" s="1">
        <v>0.14241898148148149</v>
      </c>
      <c r="OI19" s="1">
        <v>4.5393518518518521E-2</v>
      </c>
      <c r="OJ19" s="1">
        <v>3.4791666666666672E-2</v>
      </c>
      <c r="OK19">
        <v>118</v>
      </c>
      <c r="OL19">
        <v>67</v>
      </c>
      <c r="OM19">
        <v>185</v>
      </c>
      <c r="ON19">
        <v>710</v>
      </c>
      <c r="OO19">
        <v>157</v>
      </c>
      <c r="OP19">
        <v>48</v>
      </c>
      <c r="OQ19">
        <v>915</v>
      </c>
      <c r="OR19">
        <v>0</v>
      </c>
      <c r="OS19">
        <v>0</v>
      </c>
      <c r="OT19">
        <v>0</v>
      </c>
      <c r="OU19">
        <v>1</v>
      </c>
      <c r="OV19">
        <v>0</v>
      </c>
      <c r="OW19">
        <v>1</v>
      </c>
      <c r="OX19">
        <v>48</v>
      </c>
      <c r="OY19">
        <v>0</v>
      </c>
      <c r="OZ19">
        <v>0</v>
      </c>
      <c r="PA19">
        <v>48</v>
      </c>
      <c r="PB19">
        <v>100</v>
      </c>
      <c r="PC19" s="106">
        <v>823</v>
      </c>
      <c r="PD19" s="175">
        <f t="shared" ref="PD19" si="49">OQ19/PC19*100</f>
        <v>111.17861482381531</v>
      </c>
      <c r="PE19" t="s">
        <v>2367</v>
      </c>
      <c r="PF19" s="170" t="s">
        <v>2736</v>
      </c>
      <c r="PG19" s="106" t="s">
        <v>2692</v>
      </c>
      <c r="PI19" s="1">
        <v>0.18493055555555557</v>
      </c>
      <c r="PJ19" s="1">
        <v>0.12435185185185187</v>
      </c>
      <c r="PK19" s="1">
        <v>3.8946759259259257E-2</v>
      </c>
      <c r="PL19" s="1">
        <v>2.162037037037037E-2</v>
      </c>
      <c r="PM19">
        <v>49</v>
      </c>
      <c r="PN19">
        <v>61</v>
      </c>
      <c r="PO19">
        <v>110</v>
      </c>
      <c r="PP19">
        <v>262</v>
      </c>
      <c r="PQ19">
        <v>123</v>
      </c>
      <c r="PR19">
        <v>79</v>
      </c>
      <c r="PS19">
        <v>464</v>
      </c>
      <c r="PT19">
        <v>0</v>
      </c>
      <c r="PU19">
        <v>0</v>
      </c>
      <c r="PV19">
        <v>0</v>
      </c>
      <c r="PW19">
        <v>1</v>
      </c>
      <c r="PX19">
        <v>0</v>
      </c>
      <c r="PY19">
        <v>1</v>
      </c>
      <c r="PZ19">
        <v>54</v>
      </c>
      <c r="QA19">
        <v>0</v>
      </c>
      <c r="QB19">
        <v>0</v>
      </c>
      <c r="QC19">
        <v>54</v>
      </c>
      <c r="QD19">
        <v>100</v>
      </c>
      <c r="QE19" s="106">
        <v>400</v>
      </c>
      <c r="QF19" s="175">
        <f t="shared" ref="QF19" si="50">PS19/QE19*100</f>
        <v>115.99999999999999</v>
      </c>
      <c r="QG19" t="s">
        <v>2367</v>
      </c>
      <c r="QH19" s="170" t="s">
        <v>2736</v>
      </c>
      <c r="QI19" s="106" t="s">
        <v>2692</v>
      </c>
      <c r="QK19" s="1">
        <v>8.4953703703703701E-3</v>
      </c>
      <c r="QL19" s="1">
        <v>7.4652777777777781E-3</v>
      </c>
      <c r="QM19" s="1">
        <v>1.0185185185185186E-3</v>
      </c>
      <c r="QN19" s="1">
        <v>0</v>
      </c>
      <c r="QO19">
        <v>3</v>
      </c>
      <c r="QP19">
        <v>3</v>
      </c>
      <c r="QQ19">
        <v>6</v>
      </c>
      <c r="QR19">
        <v>40</v>
      </c>
      <c r="QS19">
        <v>4</v>
      </c>
      <c r="QT19">
        <v>4</v>
      </c>
      <c r="QU19">
        <v>48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 s="106">
        <v>400</v>
      </c>
      <c r="RH19" s="175">
        <f t="shared" ref="RH19" si="51">QU19/RG19*100</f>
        <v>12</v>
      </c>
      <c r="RI19" t="s">
        <v>2367</v>
      </c>
      <c r="RJ19" s="170" t="s">
        <v>2736</v>
      </c>
      <c r="RK19" s="106" t="s">
        <v>2692</v>
      </c>
      <c r="RM19" s="1"/>
      <c r="RN19" s="1">
        <f t="shared" si="18"/>
        <v>0.63618055555555553</v>
      </c>
      <c r="RO19" s="1"/>
      <c r="RP19" s="1"/>
      <c r="SI19" s="106">
        <v>400</v>
      </c>
      <c r="SJ19" s="175">
        <f t="shared" ref="SJ19" si="52">RW19/SI19*100</f>
        <v>0</v>
      </c>
      <c r="SK19" t="s">
        <v>2367</v>
      </c>
      <c r="SL19" s="170" t="s">
        <v>2736</v>
      </c>
      <c r="SM19" s="106" t="s">
        <v>2692</v>
      </c>
      <c r="SO19" s="1">
        <v>0.20486111111111113</v>
      </c>
      <c r="SP19" s="1">
        <v>0.14369212962962963</v>
      </c>
      <c r="SQ19" s="1">
        <v>5.2083333333333336E-2</v>
      </c>
      <c r="SR19" s="1">
        <v>9.0740740740740729E-3</v>
      </c>
      <c r="SS19">
        <v>11</v>
      </c>
      <c r="ST19">
        <v>46</v>
      </c>
      <c r="SU19">
        <v>57</v>
      </c>
      <c r="SV19">
        <v>485</v>
      </c>
      <c r="SW19">
        <v>167</v>
      </c>
      <c r="SX19">
        <v>69</v>
      </c>
      <c r="SY19">
        <v>721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 s="106">
        <v>1200</v>
      </c>
      <c r="TL19" s="175">
        <f t="shared" si="13"/>
        <v>60.083333333333336</v>
      </c>
      <c r="TM19" t="s">
        <v>2367</v>
      </c>
      <c r="TN19" s="277" t="s">
        <v>2729</v>
      </c>
      <c r="TO19" s="106" t="s">
        <v>2692</v>
      </c>
      <c r="TP19" s="1">
        <v>0.24505787037037038</v>
      </c>
      <c r="TQ19" s="1">
        <v>0.22527777777777777</v>
      </c>
      <c r="TR19" s="1">
        <v>5.6215277777777774E-2</v>
      </c>
      <c r="TS19" s="1">
        <v>1.9768518518518515E-2</v>
      </c>
      <c r="TT19">
        <v>13</v>
      </c>
      <c r="TU19">
        <v>60</v>
      </c>
      <c r="TV19">
        <v>73</v>
      </c>
      <c r="TW19">
        <v>877</v>
      </c>
      <c r="TX19">
        <v>303</v>
      </c>
      <c r="TY19">
        <v>111</v>
      </c>
      <c r="TZ19">
        <v>1291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 s="106">
        <v>1200</v>
      </c>
      <c r="UM19" s="175">
        <f t="shared" ref="UM19" si="53">TZ19/UL19*100</f>
        <v>107.58333333333334</v>
      </c>
    </row>
    <row r="20" spans="1:559">
      <c r="A20" t="s">
        <v>130</v>
      </c>
      <c r="B20" s="170" t="s">
        <v>2736</v>
      </c>
      <c r="C20" s="106" t="s">
        <v>2692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s="106"/>
      <c r="AB20" s="175"/>
      <c r="AC20" t="s">
        <v>130</v>
      </c>
      <c r="AD20" s="170" t="s">
        <v>2736</v>
      </c>
      <c r="AE20" s="106" t="s">
        <v>2692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s="106"/>
      <c r="BD20" s="175"/>
      <c r="BE20" t="s">
        <v>130</v>
      </c>
      <c r="BF20" s="170" t="s">
        <v>2736</v>
      </c>
      <c r="BG20" s="106" t="s">
        <v>2692</v>
      </c>
      <c r="BI20" t="e">
        <v>#N/A</v>
      </c>
      <c r="BJ20" t="e">
        <v>#N/A</v>
      </c>
      <c r="BK20" t="e">
        <v>#N/A</v>
      </c>
      <c r="BL20" t="e">
        <v>#N/A</v>
      </c>
      <c r="BM20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s="106"/>
      <c r="CF20" s="175"/>
      <c r="CG20" t="s">
        <v>130</v>
      </c>
      <c r="CH20" s="170" t="s">
        <v>2736</v>
      </c>
      <c r="CI20" s="106" t="s">
        <v>2692</v>
      </c>
      <c r="CK20" t="e">
        <v>#N/A</v>
      </c>
      <c r="CL20" t="e">
        <v>#N/A</v>
      </c>
      <c r="CM20" t="e">
        <v>#N/A</v>
      </c>
      <c r="CN20" t="e">
        <v>#N/A</v>
      </c>
      <c r="CO20" t="e">
        <v>#N/A</v>
      </c>
      <c r="CP20" t="e">
        <v>#N/A</v>
      </c>
      <c r="CQ20" t="e">
        <v>#N/A</v>
      </c>
      <c r="CR20" t="e">
        <v>#N/A</v>
      </c>
      <c r="CS20" t="e">
        <v>#N/A</v>
      </c>
      <c r="CT20" t="e">
        <v>#N/A</v>
      </c>
      <c r="CU20" t="e">
        <v>#N/A</v>
      </c>
      <c r="CV20" t="e">
        <v>#N/A</v>
      </c>
      <c r="CW20" t="e">
        <v>#N/A</v>
      </c>
      <c r="CX20" t="e">
        <v>#N/A</v>
      </c>
      <c r="CY20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s="106"/>
      <c r="DH20" s="175"/>
      <c r="DI20" t="s">
        <v>130</v>
      </c>
      <c r="DJ20" s="170" t="s">
        <v>2736</v>
      </c>
      <c r="DK20" s="106" t="s">
        <v>2692</v>
      </c>
      <c r="DM20" t="e">
        <v>#N/A</v>
      </c>
      <c r="DN20" t="e">
        <v>#N/A</v>
      </c>
      <c r="DO20" t="e">
        <v>#N/A</v>
      </c>
      <c r="DP20" t="e">
        <v>#N/A</v>
      </c>
      <c r="DQ20" t="e">
        <v>#N/A</v>
      </c>
      <c r="DR20" t="e">
        <v>#N/A</v>
      </c>
      <c r="DS20" t="e">
        <v>#N/A</v>
      </c>
      <c r="DT20" t="e">
        <v>#N/A</v>
      </c>
      <c r="DU20" t="e">
        <v>#N/A</v>
      </c>
      <c r="DV20" t="e">
        <v>#N/A</v>
      </c>
      <c r="DW20" t="e">
        <v>#N/A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  <c r="EG20" t="e">
        <v>#N/A</v>
      </c>
      <c r="EH20" t="e">
        <v>#N/A</v>
      </c>
      <c r="EI20" s="106"/>
      <c r="EJ20" s="175"/>
      <c r="EK20" t="s">
        <v>130</v>
      </c>
      <c r="EL20" s="170" t="s">
        <v>2736</v>
      </c>
      <c r="EM20" s="106" t="s">
        <v>2692</v>
      </c>
      <c r="EO20" t="e">
        <v>#N/A</v>
      </c>
      <c r="EP20" t="e">
        <v>#N/A</v>
      </c>
      <c r="EQ20" t="e">
        <v>#N/A</v>
      </c>
      <c r="ER20" t="e">
        <v>#N/A</v>
      </c>
      <c r="ES20" t="e">
        <v>#N/A</v>
      </c>
      <c r="ET20" t="e">
        <v>#N/A</v>
      </c>
      <c r="EU20" t="e">
        <v>#N/A</v>
      </c>
      <c r="EV20" t="e">
        <v>#N/A</v>
      </c>
      <c r="EW20" t="e">
        <v>#N/A</v>
      </c>
      <c r="EX20" t="e">
        <v>#N/A</v>
      </c>
      <c r="EY20" t="e">
        <v>#N/A</v>
      </c>
      <c r="EZ20" t="e">
        <v>#N/A</v>
      </c>
      <c r="FA20" t="e">
        <v>#N/A</v>
      </c>
      <c r="FB20" t="e">
        <v>#N/A</v>
      </c>
      <c r="FC20" t="e">
        <v>#N/A</v>
      </c>
      <c r="FD20" t="e">
        <v>#N/A</v>
      </c>
      <c r="FE20" t="e">
        <v>#N/A</v>
      </c>
      <c r="FF20" t="e">
        <v>#N/A</v>
      </c>
      <c r="FG20" t="e">
        <v>#N/A</v>
      </c>
      <c r="FH20" t="e">
        <v>#N/A</v>
      </c>
      <c r="FI20" t="e">
        <v>#N/A</v>
      </c>
      <c r="FJ20" t="e">
        <v>#N/A</v>
      </c>
      <c r="FK20" s="106"/>
      <c r="FL20" s="175"/>
      <c r="FM20" s="106" t="s">
        <v>130</v>
      </c>
      <c r="FN20" s="170" t="s">
        <v>2736</v>
      </c>
      <c r="FO20" s="106" t="s">
        <v>2692</v>
      </c>
      <c r="FQ20" t="e">
        <v>#N/A</v>
      </c>
      <c r="FR20" t="e">
        <v>#N/A</v>
      </c>
      <c r="FS20" t="e">
        <v>#N/A</v>
      </c>
      <c r="FT20" t="e">
        <v>#N/A</v>
      </c>
      <c r="FU20" t="e">
        <v>#N/A</v>
      </c>
      <c r="FV20" t="e">
        <v>#N/A</v>
      </c>
      <c r="FW20" t="e">
        <v>#N/A</v>
      </c>
      <c r="FX20" t="e">
        <v>#N/A</v>
      </c>
      <c r="FY20" t="e">
        <v>#N/A</v>
      </c>
      <c r="FZ20" t="e">
        <v>#N/A</v>
      </c>
      <c r="GA20" t="e">
        <v>#N/A</v>
      </c>
      <c r="GB20" t="e">
        <v>#N/A</v>
      </c>
      <c r="GC20" t="e">
        <v>#N/A</v>
      </c>
      <c r="GD20" t="e">
        <v>#N/A</v>
      </c>
      <c r="GE20" t="e">
        <v>#N/A</v>
      </c>
      <c r="GF20" t="e">
        <v>#N/A</v>
      </c>
      <c r="GG20" t="e">
        <v>#N/A</v>
      </c>
      <c r="GH20" t="e">
        <v>#N/A</v>
      </c>
      <c r="GI20" t="e">
        <v>#N/A</v>
      </c>
      <c r="GJ20" t="e">
        <v>#N/A</v>
      </c>
      <c r="GK20" t="e">
        <v>#N/A</v>
      </c>
      <c r="GL20" t="e">
        <v>#N/A</v>
      </c>
      <c r="GM20" s="106">
        <f t="shared" ref="GM20:GM21" si="54">SUM(BC20,CE20,DG20,EI20,FK20)</f>
        <v>0</v>
      </c>
      <c r="GN20" s="175" t="e">
        <f t="shared" si="4"/>
        <v>#N/A</v>
      </c>
      <c r="GO20" t="s">
        <v>130</v>
      </c>
      <c r="GP20" s="170" t="s">
        <v>2736</v>
      </c>
      <c r="GQ20" s="106" t="s">
        <v>2692</v>
      </c>
      <c r="GS20" t="e">
        <v>#N/A</v>
      </c>
      <c r="GT20" t="e">
        <v>#N/A</v>
      </c>
      <c r="GU20" t="e">
        <v>#N/A</v>
      </c>
      <c r="GV20" t="e">
        <v>#N/A</v>
      </c>
      <c r="GW20" t="e">
        <v>#N/A</v>
      </c>
      <c r="GX20" t="e">
        <v>#N/A</v>
      </c>
      <c r="GY20" t="e">
        <v>#N/A</v>
      </c>
      <c r="GZ20" t="e">
        <v>#N/A</v>
      </c>
      <c r="HA20" t="e">
        <v>#N/A</v>
      </c>
      <c r="HB20" t="e">
        <v>#N/A</v>
      </c>
      <c r="HC20" t="e">
        <v>#N/A</v>
      </c>
      <c r="HD20" t="e">
        <v>#N/A</v>
      </c>
      <c r="HE20" t="e">
        <v>#N/A</v>
      </c>
      <c r="HF20" t="e">
        <v>#N/A</v>
      </c>
      <c r="HG20" t="e">
        <v>#N/A</v>
      </c>
      <c r="HH20" t="e">
        <v>#N/A</v>
      </c>
      <c r="HI20" t="e">
        <v>#N/A</v>
      </c>
      <c r="HJ20" t="e">
        <v>#N/A</v>
      </c>
      <c r="HK20" t="e">
        <v>#N/A</v>
      </c>
      <c r="HL20" t="e">
        <v>#N/A</v>
      </c>
      <c r="HM20" t="e">
        <v>#N/A</v>
      </c>
      <c r="HN20" t="e">
        <v>#N/A</v>
      </c>
      <c r="HO20" s="106"/>
      <c r="HP20" s="175"/>
      <c r="HQ20" t="s">
        <v>130</v>
      </c>
      <c r="HR20" s="170" t="s">
        <v>2736</v>
      </c>
      <c r="HS20" s="106" t="s">
        <v>2692</v>
      </c>
      <c r="HU20" t="e">
        <v>#N/A</v>
      </c>
      <c r="HV20" t="e">
        <v>#N/A</v>
      </c>
      <c r="HW20" t="e">
        <v>#N/A</v>
      </c>
      <c r="HX20" t="e">
        <v>#N/A</v>
      </c>
      <c r="HY20" t="e">
        <v>#N/A</v>
      </c>
      <c r="HZ20" t="e">
        <v>#N/A</v>
      </c>
      <c r="IA20" t="e">
        <v>#N/A</v>
      </c>
      <c r="IB20" t="e">
        <v>#N/A</v>
      </c>
      <c r="IC20" t="e">
        <v>#N/A</v>
      </c>
      <c r="ID20" t="e">
        <v>#N/A</v>
      </c>
      <c r="IE20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K20" t="e">
        <v>#N/A</v>
      </c>
      <c r="IL20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s="106"/>
      <c r="IR20" s="175"/>
      <c r="IS20" t="s">
        <v>130</v>
      </c>
      <c r="IT20" s="170" t="s">
        <v>2736</v>
      </c>
      <c r="IU20" s="106" t="s">
        <v>2692</v>
      </c>
      <c r="IW20" t="e">
        <v>#N/A</v>
      </c>
      <c r="IX20" t="e">
        <v>#N/A</v>
      </c>
      <c r="IY20" t="e">
        <v>#N/A</v>
      </c>
      <c r="IZ20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v>#N/A</v>
      </c>
      <c r="JF20" t="e">
        <v>#N/A</v>
      </c>
      <c r="JG20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v>#N/A</v>
      </c>
      <c r="JM20" t="e">
        <v>#N/A</v>
      </c>
      <c r="JN20" t="e">
        <v>#N/A</v>
      </c>
      <c r="JO20" t="e">
        <v>#N/A</v>
      </c>
      <c r="JP20" t="e">
        <v>#N/A</v>
      </c>
      <c r="JQ20" t="e">
        <v>#N/A</v>
      </c>
      <c r="JR20" t="e">
        <v>#N/A</v>
      </c>
      <c r="JS20" s="106"/>
      <c r="JT20" s="175"/>
      <c r="JU20" t="s">
        <v>130</v>
      </c>
      <c r="JV20" s="170" t="s">
        <v>2736</v>
      </c>
      <c r="JW20" s="106" t="s">
        <v>2692</v>
      </c>
      <c r="JY20" t="e">
        <v>#N/A</v>
      </c>
      <c r="JZ20" t="e">
        <v>#N/A</v>
      </c>
      <c r="KA20" t="e">
        <v>#N/A</v>
      </c>
      <c r="KB20" t="e">
        <v>#N/A</v>
      </c>
      <c r="KC20" t="e">
        <v>#N/A</v>
      </c>
      <c r="KD20" t="e">
        <v>#N/A</v>
      </c>
      <c r="KE20" t="e">
        <v>#N/A</v>
      </c>
      <c r="KF20" t="e">
        <v>#N/A</v>
      </c>
      <c r="KG20" t="e">
        <v>#N/A</v>
      </c>
      <c r="KH20" t="e">
        <v>#N/A</v>
      </c>
      <c r="KI20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P20" t="e">
        <v>#N/A</v>
      </c>
      <c r="KQ20" t="e">
        <v>#N/A</v>
      </c>
      <c r="KR20" t="e">
        <v>#N/A</v>
      </c>
      <c r="KS20" t="e">
        <v>#N/A</v>
      </c>
      <c r="KT20" t="e">
        <v>#N/A</v>
      </c>
      <c r="KU20" s="106"/>
      <c r="KV20" s="175"/>
      <c r="KW20" t="s">
        <v>130</v>
      </c>
      <c r="KX20" s="170" t="s">
        <v>2736</v>
      </c>
      <c r="KY20" s="106" t="s">
        <v>2692</v>
      </c>
      <c r="LA20" t="e">
        <v>#N/A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t="e">
        <v>#N/A</v>
      </c>
      <c r="LU20" t="e">
        <v>#N/A</v>
      </c>
      <c r="LV20" t="e">
        <v>#N/A</v>
      </c>
      <c r="LW20" s="106"/>
      <c r="LX20" s="175"/>
      <c r="LY20" t="s">
        <v>130</v>
      </c>
      <c r="LZ20" s="170" t="s">
        <v>2737</v>
      </c>
      <c r="MA20" s="106" t="s">
        <v>2692</v>
      </c>
      <c r="MC20" t="e">
        <v>#N/A</v>
      </c>
      <c r="MD20" t="e">
        <v>#N/A</v>
      </c>
      <c r="ME20" t="e">
        <v>#N/A</v>
      </c>
      <c r="MF20" t="e">
        <v>#N/A</v>
      </c>
      <c r="MG20" t="e">
        <v>#N/A</v>
      </c>
      <c r="MH20" t="e">
        <v>#N/A</v>
      </c>
      <c r="MI20" t="e">
        <v>#N/A</v>
      </c>
      <c r="MJ20" t="e">
        <v>#N/A</v>
      </c>
      <c r="MK20" t="e">
        <v>#N/A</v>
      </c>
      <c r="ML20" t="e">
        <v>#N/A</v>
      </c>
      <c r="MM20" t="e">
        <v>#N/A</v>
      </c>
      <c r="MN20" t="e">
        <v>#N/A</v>
      </c>
      <c r="MO20" t="e">
        <v>#N/A</v>
      </c>
      <c r="MP20" t="e">
        <v>#N/A</v>
      </c>
      <c r="MQ20" t="e">
        <v>#N/A</v>
      </c>
      <c r="MR20" t="e">
        <v>#N/A</v>
      </c>
      <c r="MS20" t="e">
        <v>#N/A</v>
      </c>
      <c r="MT20" t="e">
        <v>#N/A</v>
      </c>
      <c r="MU20" t="e">
        <v>#N/A</v>
      </c>
      <c r="MV20" t="e">
        <v>#N/A</v>
      </c>
      <c r="MW20" t="e">
        <v>#N/A</v>
      </c>
      <c r="MX20" t="e">
        <v>#N/A</v>
      </c>
      <c r="MY20" s="106"/>
      <c r="MZ20" s="175"/>
      <c r="NA20" t="s">
        <v>130</v>
      </c>
      <c r="NB20" s="170" t="s">
        <v>2736</v>
      </c>
      <c r="NC20" s="106" t="s">
        <v>2692</v>
      </c>
      <c r="NE20" t="e">
        <v>#N/A</v>
      </c>
      <c r="NF20" t="e">
        <v>#N/A</v>
      </c>
      <c r="NG20" t="e">
        <v>#N/A</v>
      </c>
      <c r="NH20" t="e">
        <v>#N/A</v>
      </c>
      <c r="NI20" t="e">
        <v>#N/A</v>
      </c>
      <c r="NJ20" t="e">
        <v>#N/A</v>
      </c>
      <c r="NK20" t="e">
        <v>#N/A</v>
      </c>
      <c r="NL20" t="e">
        <v>#N/A</v>
      </c>
      <c r="NM20" t="e">
        <v>#N/A</v>
      </c>
      <c r="NN20" t="e">
        <v>#N/A</v>
      </c>
      <c r="NO20" t="e">
        <v>#N/A</v>
      </c>
      <c r="NP20" t="e">
        <v>#N/A</v>
      </c>
      <c r="NQ20" t="e">
        <v>#N/A</v>
      </c>
      <c r="NR20" t="e">
        <v>#N/A</v>
      </c>
      <c r="NS20" t="e">
        <v>#N/A</v>
      </c>
      <c r="NT20" t="e">
        <v>#N/A</v>
      </c>
      <c r="NU20" t="e">
        <v>#N/A</v>
      </c>
      <c r="NV20" t="e">
        <v>#N/A</v>
      </c>
      <c r="NW20" t="e">
        <v>#N/A</v>
      </c>
      <c r="NX20" t="e">
        <v>#N/A</v>
      </c>
      <c r="NY20" t="e">
        <v>#N/A</v>
      </c>
      <c r="NZ20" t="e">
        <v>#N/A</v>
      </c>
      <c r="OA20" s="106"/>
      <c r="OB20" s="175"/>
      <c r="OC20" t="s">
        <v>130</v>
      </c>
      <c r="OD20" s="170" t="s">
        <v>2736</v>
      </c>
      <c r="OE20" s="106" t="s">
        <v>2692</v>
      </c>
      <c r="OG20" t="e">
        <v>#N/A</v>
      </c>
      <c r="OH20" t="e">
        <v>#N/A</v>
      </c>
      <c r="OI20" t="e">
        <v>#N/A</v>
      </c>
      <c r="OJ20" t="e">
        <v>#N/A</v>
      </c>
      <c r="OK20" t="e">
        <v>#N/A</v>
      </c>
      <c r="OL20" t="e">
        <v>#N/A</v>
      </c>
      <c r="OM20" t="e">
        <v>#N/A</v>
      </c>
      <c r="ON20" t="e">
        <v>#N/A</v>
      </c>
      <c r="OO20" t="e">
        <v>#N/A</v>
      </c>
      <c r="OP20" t="e">
        <v>#N/A</v>
      </c>
      <c r="OQ20" t="e">
        <v>#N/A</v>
      </c>
      <c r="OR20" t="e">
        <v>#N/A</v>
      </c>
      <c r="OS20" t="e">
        <v>#N/A</v>
      </c>
      <c r="OT20" t="e">
        <v>#N/A</v>
      </c>
      <c r="OU20" t="e">
        <v>#N/A</v>
      </c>
      <c r="OV20" t="e">
        <v>#N/A</v>
      </c>
      <c r="OW20" t="e">
        <v>#N/A</v>
      </c>
      <c r="OX20" t="e">
        <v>#N/A</v>
      </c>
      <c r="OY20" t="e">
        <v>#N/A</v>
      </c>
      <c r="OZ20" t="e">
        <v>#N/A</v>
      </c>
      <c r="PA20" t="e">
        <v>#N/A</v>
      </c>
      <c r="PB20" t="e">
        <v>#N/A</v>
      </c>
      <c r="PC20" s="106"/>
      <c r="PD20" s="175"/>
      <c r="PE20" t="s">
        <v>130</v>
      </c>
      <c r="PF20" s="170" t="s">
        <v>2736</v>
      </c>
      <c r="PG20" s="106" t="s">
        <v>2692</v>
      </c>
      <c r="PI20" t="e">
        <v>#N/A</v>
      </c>
      <c r="PJ20" t="e">
        <v>#N/A</v>
      </c>
      <c r="PK20" t="e">
        <v>#N/A</v>
      </c>
      <c r="PL20" t="e">
        <v>#N/A</v>
      </c>
      <c r="PM20" t="e">
        <v>#N/A</v>
      </c>
      <c r="PN20" t="e">
        <v>#N/A</v>
      </c>
      <c r="PO20" t="e">
        <v>#N/A</v>
      </c>
      <c r="PP20" t="e">
        <v>#N/A</v>
      </c>
      <c r="PQ20" t="e">
        <v>#N/A</v>
      </c>
      <c r="PR20" t="e">
        <v>#N/A</v>
      </c>
      <c r="PS20" t="e">
        <v>#N/A</v>
      </c>
      <c r="PT20" t="e">
        <v>#N/A</v>
      </c>
      <c r="PU20" t="e">
        <v>#N/A</v>
      </c>
      <c r="PV20" t="e">
        <v>#N/A</v>
      </c>
      <c r="PW20" t="e">
        <v>#N/A</v>
      </c>
      <c r="PX20" t="e">
        <v>#N/A</v>
      </c>
      <c r="PY20" t="e">
        <v>#N/A</v>
      </c>
      <c r="PZ20" t="e">
        <v>#N/A</v>
      </c>
      <c r="QA20" t="e">
        <v>#N/A</v>
      </c>
      <c r="QB20" t="e">
        <v>#N/A</v>
      </c>
      <c r="QC20" t="e">
        <v>#N/A</v>
      </c>
      <c r="QD20" t="e">
        <v>#N/A</v>
      </c>
      <c r="QE20" s="106"/>
      <c r="QF20" s="175"/>
      <c r="QG20" t="s">
        <v>130</v>
      </c>
      <c r="QH20" s="170" t="s">
        <v>2736</v>
      </c>
      <c r="QI20" s="106" t="s">
        <v>2692</v>
      </c>
      <c r="QK20" t="e">
        <v>#N/A</v>
      </c>
      <c r="QL20" t="e">
        <v>#N/A</v>
      </c>
      <c r="QM20" t="e">
        <v>#N/A</v>
      </c>
      <c r="QN20" t="e">
        <v>#N/A</v>
      </c>
      <c r="QO20" t="e">
        <v>#N/A</v>
      </c>
      <c r="QP20" t="e">
        <v>#N/A</v>
      </c>
      <c r="QQ20" t="e">
        <v>#N/A</v>
      </c>
      <c r="QR20" t="e">
        <v>#N/A</v>
      </c>
      <c r="QS20" t="e">
        <v>#N/A</v>
      </c>
      <c r="QT20" t="e">
        <v>#N/A</v>
      </c>
      <c r="QU20" t="e">
        <v>#N/A</v>
      </c>
      <c r="QV20" t="e">
        <v>#N/A</v>
      </c>
      <c r="QW20" t="e">
        <v>#N/A</v>
      </c>
      <c r="QX20" t="e">
        <v>#N/A</v>
      </c>
      <c r="QY20" t="e">
        <v>#N/A</v>
      </c>
      <c r="QZ20" t="e">
        <v>#N/A</v>
      </c>
      <c r="RA20" t="e">
        <v>#N/A</v>
      </c>
      <c r="RB20" t="e">
        <v>#N/A</v>
      </c>
      <c r="RC20" t="e">
        <v>#N/A</v>
      </c>
      <c r="RD20" t="e">
        <v>#N/A</v>
      </c>
      <c r="RE20" t="e">
        <v>#N/A</v>
      </c>
      <c r="RF20" t="e">
        <v>#N/A</v>
      </c>
      <c r="RG20" s="106"/>
      <c r="RH20" s="175"/>
      <c r="RI20" t="s">
        <v>130</v>
      </c>
      <c r="RJ20" s="170" t="s">
        <v>2736</v>
      </c>
      <c r="RK20" s="106" t="s">
        <v>2692</v>
      </c>
      <c r="RN20" s="1" t="e">
        <f t="shared" si="18"/>
        <v>#N/A</v>
      </c>
      <c r="SI20" s="106"/>
      <c r="SJ20" s="175"/>
      <c r="SK20" t="s">
        <v>130</v>
      </c>
      <c r="SL20" s="170" t="s">
        <v>2736</v>
      </c>
      <c r="SM20" s="106" t="s">
        <v>2692</v>
      </c>
      <c r="SO20" t="e">
        <v>#N/A</v>
      </c>
      <c r="SP20" s="1" t="e">
        <v>#N/A</v>
      </c>
      <c r="SQ20" t="e">
        <v>#N/A</v>
      </c>
      <c r="SR20" t="e">
        <v>#N/A</v>
      </c>
      <c r="SS20" t="e">
        <v>#N/A</v>
      </c>
      <c r="ST20" t="e">
        <v>#N/A</v>
      </c>
      <c r="SU20" t="e">
        <v>#N/A</v>
      </c>
      <c r="SV20" t="e">
        <v>#N/A</v>
      </c>
      <c r="SW20" t="e">
        <v>#N/A</v>
      </c>
      <c r="SX20" t="e">
        <v>#N/A</v>
      </c>
      <c r="SY20" t="e">
        <v>#N/A</v>
      </c>
      <c r="SZ20" t="e">
        <v>#N/A</v>
      </c>
      <c r="TA20" t="e">
        <v>#N/A</v>
      </c>
      <c r="TB20" t="e">
        <v>#N/A</v>
      </c>
      <c r="TC20" t="e">
        <v>#N/A</v>
      </c>
      <c r="TD20" t="e">
        <v>#N/A</v>
      </c>
      <c r="TE20" t="e">
        <v>#N/A</v>
      </c>
      <c r="TF20" t="e">
        <v>#N/A</v>
      </c>
      <c r="TG20" t="e">
        <v>#N/A</v>
      </c>
      <c r="TH20" t="e">
        <v>#N/A</v>
      </c>
      <c r="TI20" t="e">
        <v>#N/A</v>
      </c>
      <c r="TJ20" t="e">
        <v>#N/A</v>
      </c>
      <c r="TK20" s="106"/>
      <c r="TL20" s="175"/>
      <c r="TM20" t="s">
        <v>130</v>
      </c>
      <c r="TN20" s="277" t="s">
        <v>2729</v>
      </c>
      <c r="TO20" s="106" t="s">
        <v>2692</v>
      </c>
      <c r="TP20" t="e">
        <v>#N/A</v>
      </c>
      <c r="TQ20" s="1" t="e">
        <v>#N/A</v>
      </c>
      <c r="TR20" t="e">
        <v>#N/A</v>
      </c>
      <c r="TS20" t="e">
        <v>#N/A</v>
      </c>
      <c r="TT20" t="e">
        <v>#N/A</v>
      </c>
      <c r="TU20" t="e">
        <v>#N/A</v>
      </c>
      <c r="TV20" t="e">
        <v>#N/A</v>
      </c>
      <c r="TW20" t="e">
        <v>#N/A</v>
      </c>
      <c r="TX20" t="e">
        <v>#N/A</v>
      </c>
      <c r="TY20" t="e">
        <v>#N/A</v>
      </c>
      <c r="TZ20" t="e">
        <v>#N/A</v>
      </c>
      <c r="UA20" t="e">
        <v>#N/A</v>
      </c>
      <c r="UB20" t="e">
        <v>#N/A</v>
      </c>
      <c r="UC20" t="e">
        <v>#N/A</v>
      </c>
      <c r="UD20" t="e">
        <v>#N/A</v>
      </c>
      <c r="UE20" t="e">
        <v>#N/A</v>
      </c>
      <c r="UF20" t="e">
        <v>#N/A</v>
      </c>
      <c r="UG20" t="e">
        <v>#N/A</v>
      </c>
      <c r="UH20" t="e">
        <v>#N/A</v>
      </c>
      <c r="UI20" t="e">
        <v>#N/A</v>
      </c>
      <c r="UJ20" t="e">
        <v>#N/A</v>
      </c>
      <c r="UK20" t="e">
        <v>#N/A</v>
      </c>
      <c r="UL20" s="106"/>
      <c r="UM20" s="175"/>
    </row>
    <row r="21" spans="1:559">
      <c r="A21" t="s">
        <v>2368</v>
      </c>
      <c r="B21" s="170" t="s">
        <v>2736</v>
      </c>
      <c r="C21" s="106" t="s">
        <v>2692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s="106"/>
      <c r="AB21" s="175"/>
      <c r="AC21" t="s">
        <v>2368</v>
      </c>
      <c r="AD21" s="170" t="s">
        <v>2736</v>
      </c>
      <c r="AE21" s="106" t="s">
        <v>2692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/>
      <c r="BD21" s="175"/>
      <c r="BE21" t="s">
        <v>2368</v>
      </c>
      <c r="BF21" s="170" t="s">
        <v>2736</v>
      </c>
      <c r="BG21" s="106" t="s">
        <v>2692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s="106"/>
      <c r="CF21" s="175"/>
      <c r="CG21" t="s">
        <v>2368</v>
      </c>
      <c r="CH21" s="170" t="s">
        <v>2736</v>
      </c>
      <c r="CI21" s="106" t="s">
        <v>2692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s="106"/>
      <c r="DH21" s="175"/>
      <c r="DI21" t="s">
        <v>2368</v>
      </c>
      <c r="DJ21" s="170" t="s">
        <v>2736</v>
      </c>
      <c r="DK21" s="106" t="s">
        <v>2692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s="106"/>
      <c r="EJ21" s="175"/>
      <c r="EK21" t="s">
        <v>2368</v>
      </c>
      <c r="EL21" s="170" t="s">
        <v>2736</v>
      </c>
      <c r="EM21" s="106" t="s">
        <v>2692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s="106"/>
      <c r="FL21" s="175"/>
      <c r="FM21" s="106" t="s">
        <v>2368</v>
      </c>
      <c r="FN21" s="170" t="s">
        <v>2736</v>
      </c>
      <c r="FO21" s="106" t="s">
        <v>2692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s="106">
        <f t="shared" si="54"/>
        <v>0</v>
      </c>
      <c r="GN21" s="175" t="e">
        <f t="shared" si="4"/>
        <v>#N/A</v>
      </c>
      <c r="GO21" t="s">
        <v>2368</v>
      </c>
      <c r="GP21" s="170" t="s">
        <v>2736</v>
      </c>
      <c r="GQ21" s="106" t="s">
        <v>2692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s="106"/>
      <c r="HP21" s="175"/>
      <c r="HQ21" t="s">
        <v>2368</v>
      </c>
      <c r="HR21" s="170" t="s">
        <v>2736</v>
      </c>
      <c r="HS21" s="106" t="s">
        <v>2692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s="106"/>
      <c r="IR21" s="175"/>
      <c r="IS21" t="s">
        <v>2368</v>
      </c>
      <c r="IT21" s="170" t="s">
        <v>2736</v>
      </c>
      <c r="IU21" s="106" t="s">
        <v>2692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s="106"/>
      <c r="JT21" s="175"/>
      <c r="JU21" t="s">
        <v>2368</v>
      </c>
      <c r="JV21" s="170" t="s">
        <v>2736</v>
      </c>
      <c r="JW21" s="106" t="s">
        <v>2692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s="106"/>
      <c r="KV21" s="175"/>
      <c r="KW21" t="s">
        <v>2368</v>
      </c>
      <c r="KX21" s="170" t="s">
        <v>2736</v>
      </c>
      <c r="KY21" s="106" t="s">
        <v>2692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s="106"/>
      <c r="LX21" s="175"/>
      <c r="LY21" t="s">
        <v>2368</v>
      </c>
      <c r="LZ21" s="170" t="s">
        <v>2737</v>
      </c>
      <c r="MA21" s="106" t="s">
        <v>2692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s="106"/>
      <c r="MZ21" s="175"/>
      <c r="NA21" t="s">
        <v>2368</v>
      </c>
      <c r="NB21" s="170" t="s">
        <v>2736</v>
      </c>
      <c r="NC21" s="106" t="s">
        <v>2692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t="e">
        <v>#N/A</v>
      </c>
      <c r="NP21" t="e">
        <v>#N/A</v>
      </c>
      <c r="NQ21" t="e">
        <v>#N/A</v>
      </c>
      <c r="NR21" t="e">
        <v>#N/A</v>
      </c>
      <c r="NS21" t="e">
        <v>#N/A</v>
      </c>
      <c r="NT21" t="e">
        <v>#N/A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s="106"/>
      <c r="OB21" s="175"/>
      <c r="OC21" t="s">
        <v>2368</v>
      </c>
      <c r="OD21" s="170" t="s">
        <v>2736</v>
      </c>
      <c r="OE21" s="106" t="s">
        <v>2692</v>
      </c>
      <c r="OG21" t="e">
        <v>#N/A</v>
      </c>
      <c r="OH21" t="e">
        <v>#N/A</v>
      </c>
      <c r="OI21" t="e">
        <v>#N/A</v>
      </c>
      <c r="OJ21" t="e">
        <v>#N/A</v>
      </c>
      <c r="OK21" t="e">
        <v>#N/A</v>
      </c>
      <c r="OL21" t="e">
        <v>#N/A</v>
      </c>
      <c r="OM21" t="e">
        <v>#N/A</v>
      </c>
      <c r="ON21" t="e">
        <v>#N/A</v>
      </c>
      <c r="OO21" t="e">
        <v>#N/A</v>
      </c>
      <c r="OP21" t="e">
        <v>#N/A</v>
      </c>
      <c r="OQ2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t="e">
        <v>#N/A</v>
      </c>
      <c r="PB21" t="e">
        <v>#N/A</v>
      </c>
      <c r="PC21" s="106"/>
      <c r="PD21" s="175"/>
      <c r="PE21" t="s">
        <v>2368</v>
      </c>
      <c r="PF21" s="170" t="s">
        <v>2736</v>
      </c>
      <c r="PG21" s="106" t="s">
        <v>2692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t="e">
        <v>#N/A</v>
      </c>
      <c r="PT21" t="e">
        <v>#N/A</v>
      </c>
      <c r="PU21" t="e">
        <v>#N/A</v>
      </c>
      <c r="PV21" t="e">
        <v>#N/A</v>
      </c>
      <c r="PW21" t="e">
        <v>#N/A</v>
      </c>
      <c r="PX21" t="e">
        <v>#N/A</v>
      </c>
      <c r="PY21" t="e">
        <v>#N/A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s="106"/>
      <c r="QF21" s="175"/>
      <c r="QG21" t="s">
        <v>2368</v>
      </c>
      <c r="QH21" s="170" t="s">
        <v>2736</v>
      </c>
      <c r="QI21" s="106" t="s">
        <v>2692</v>
      </c>
      <c r="QK21" t="e">
        <v>#N/A</v>
      </c>
      <c r="QL21" t="e">
        <v>#N/A</v>
      </c>
      <c r="QM21" t="e">
        <v>#N/A</v>
      </c>
      <c r="QN21" t="e">
        <v>#N/A</v>
      </c>
      <c r="QO21" t="e">
        <v>#N/A</v>
      </c>
      <c r="QP21" t="e">
        <v>#N/A</v>
      </c>
      <c r="QQ21" t="e">
        <v>#N/A</v>
      </c>
      <c r="QR21" t="e">
        <v>#N/A</v>
      </c>
      <c r="QS21" t="e">
        <v>#N/A</v>
      </c>
      <c r="QT21" t="e">
        <v>#N/A</v>
      </c>
      <c r="QU21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v>#N/A</v>
      </c>
      <c r="RF21" t="e">
        <v>#N/A</v>
      </c>
      <c r="RG21" s="106"/>
      <c r="RH21" s="175"/>
      <c r="RI21" t="s">
        <v>2368</v>
      </c>
      <c r="RJ21" s="170" t="s">
        <v>2736</v>
      </c>
      <c r="RK21" s="106" t="s">
        <v>2692</v>
      </c>
      <c r="RN21" s="1" t="e">
        <f t="shared" si="18"/>
        <v>#N/A</v>
      </c>
      <c r="SI21" s="106"/>
      <c r="SJ21" s="175"/>
      <c r="SK21" t="s">
        <v>2368</v>
      </c>
      <c r="SL21" s="170" t="s">
        <v>2736</v>
      </c>
      <c r="SM21" s="106" t="s">
        <v>2692</v>
      </c>
      <c r="SO21" t="e">
        <v>#N/A</v>
      </c>
      <c r="SP21" s="1" t="e">
        <v>#N/A</v>
      </c>
      <c r="SQ21" t="e">
        <v>#N/A</v>
      </c>
      <c r="SR21" t="e">
        <v>#N/A</v>
      </c>
      <c r="SS21" t="e">
        <v>#N/A</v>
      </c>
      <c r="ST21" t="e">
        <v>#N/A</v>
      </c>
      <c r="SU21" t="e">
        <v>#N/A</v>
      </c>
      <c r="SV21" t="e">
        <v>#N/A</v>
      </c>
      <c r="SW21" t="e">
        <v>#N/A</v>
      </c>
      <c r="SX21" t="e">
        <v>#N/A</v>
      </c>
      <c r="SY21" t="e">
        <v>#N/A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v>#N/A</v>
      </c>
      <c r="TK21" s="106"/>
      <c r="TL21" s="175"/>
      <c r="TM21" t="s">
        <v>2368</v>
      </c>
      <c r="TN21" s="277" t="s">
        <v>2729</v>
      </c>
      <c r="TO21" s="106" t="s">
        <v>2692</v>
      </c>
      <c r="TP21" t="e">
        <v>#N/A</v>
      </c>
      <c r="TQ21" s="1" t="e">
        <v>#N/A</v>
      </c>
      <c r="TR21" t="e">
        <v>#N/A</v>
      </c>
      <c r="TS21" t="e">
        <v>#N/A</v>
      </c>
      <c r="TT21" t="e">
        <v>#N/A</v>
      </c>
      <c r="TU21" t="e">
        <v>#N/A</v>
      </c>
      <c r="TV21" t="e">
        <v>#N/A</v>
      </c>
      <c r="TW21" t="e">
        <v>#N/A</v>
      </c>
      <c r="TX21" t="e">
        <v>#N/A</v>
      </c>
      <c r="TY21" t="e">
        <v>#N/A</v>
      </c>
      <c r="TZ21" t="e">
        <v>#N/A</v>
      </c>
      <c r="UA21" t="e">
        <v>#N/A</v>
      </c>
      <c r="UB21" t="e">
        <v>#N/A</v>
      </c>
      <c r="UC21" t="e">
        <v>#N/A</v>
      </c>
      <c r="UD21" t="e">
        <v>#N/A</v>
      </c>
      <c r="UE21" t="e">
        <v>#N/A</v>
      </c>
      <c r="UF21" t="e">
        <v>#N/A</v>
      </c>
      <c r="UG21" t="e">
        <v>#N/A</v>
      </c>
      <c r="UH21" t="e">
        <v>#N/A</v>
      </c>
      <c r="UI21" t="e">
        <v>#N/A</v>
      </c>
      <c r="UJ21" t="e">
        <v>#N/A</v>
      </c>
      <c r="UK21" t="e">
        <v>#N/A</v>
      </c>
      <c r="UL21" s="106"/>
      <c r="UM21" s="175"/>
    </row>
  </sheetData>
  <mergeCells count="20">
    <mergeCell ref="FM1:GN1"/>
    <mergeCell ref="GO1:HP1"/>
    <mergeCell ref="LY1:MZ1"/>
    <mergeCell ref="NA1:OB1"/>
    <mergeCell ref="OC1:PD1"/>
    <mergeCell ref="KW1:LX1"/>
    <mergeCell ref="HQ1:IR1"/>
    <mergeCell ref="IS1:JT1"/>
    <mergeCell ref="JU1:KV1"/>
    <mergeCell ref="EK1:FL1"/>
    <mergeCell ref="A1:AB1"/>
    <mergeCell ref="AC1:BD1"/>
    <mergeCell ref="BE1:CF1"/>
    <mergeCell ref="CG1:DH1"/>
    <mergeCell ref="DI1:EJ1"/>
    <mergeCell ref="TM1:UM1"/>
    <mergeCell ref="SK1:TL1"/>
    <mergeCell ref="QG1:RH1"/>
    <mergeCell ref="RI1:SJ1"/>
    <mergeCell ref="PE1:QF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B3CC-31C2-48A1-A87B-999A780793BD}">
  <dimension ref="A1:Z24"/>
  <sheetViews>
    <sheetView workbookViewId="0">
      <selection activeCell="X27" sqref="X27"/>
    </sheetView>
  </sheetViews>
  <sheetFormatPr defaultRowHeight="14.4"/>
  <cols>
    <col min="3" max="3" width="24.5546875" customWidth="1"/>
    <col min="20" max="20" width="11" customWidth="1"/>
    <col min="21" max="21" width="18.5546875" customWidth="1"/>
    <col min="24" max="24" width="12.44140625" customWidth="1"/>
    <col min="25" max="34" width="17.5546875" customWidth="1"/>
  </cols>
  <sheetData>
    <row r="1" spans="1:26">
      <c r="A1" s="276" t="s">
        <v>2888</v>
      </c>
      <c r="B1" s="276" t="s">
        <v>2693</v>
      </c>
      <c r="C1" s="276" t="s">
        <v>2889</v>
      </c>
      <c r="D1" s="276" t="s">
        <v>2750</v>
      </c>
      <c r="E1" s="128" t="s">
        <v>2890</v>
      </c>
      <c r="F1" s="128" t="s">
        <v>2891</v>
      </c>
      <c r="G1" s="128" t="s">
        <v>2892</v>
      </c>
      <c r="H1" s="128" t="s">
        <v>2893</v>
      </c>
      <c r="I1" s="128" t="s">
        <v>2894</v>
      </c>
      <c r="J1" s="128" t="s">
        <v>2890</v>
      </c>
      <c r="K1" s="128" t="s">
        <v>2895</v>
      </c>
      <c r="L1" s="128" t="s">
        <v>2896</v>
      </c>
      <c r="M1" s="128" t="s">
        <v>2897</v>
      </c>
      <c r="N1" s="128" t="s">
        <v>2898</v>
      </c>
      <c r="O1" s="128" t="s">
        <v>2890</v>
      </c>
      <c r="P1" s="128" t="s">
        <v>2899</v>
      </c>
      <c r="Q1" s="128" t="s">
        <v>2900</v>
      </c>
      <c r="R1" s="128" t="s">
        <v>2901</v>
      </c>
      <c r="S1" s="128" t="s">
        <v>2902</v>
      </c>
      <c r="T1" s="128" t="s">
        <v>2890</v>
      </c>
      <c r="U1" s="128" t="s">
        <v>2903</v>
      </c>
      <c r="V1" s="128" t="s">
        <v>2904</v>
      </c>
      <c r="W1" s="128" t="s">
        <v>2905</v>
      </c>
      <c r="X1" s="128" t="s">
        <v>2906</v>
      </c>
      <c r="Y1" s="129" t="s">
        <v>2907</v>
      </c>
      <c r="Z1" s="129" t="s">
        <v>2908</v>
      </c>
    </row>
    <row r="2" spans="1:26">
      <c r="A2">
        <v>926862</v>
      </c>
      <c r="B2" t="s">
        <v>2909</v>
      </c>
      <c r="C2" t="s">
        <v>2713</v>
      </c>
      <c r="D2" t="s">
        <v>2393</v>
      </c>
      <c r="E2" s="106" t="s">
        <v>2910</v>
      </c>
      <c r="F2" s="106" t="s">
        <v>2736</v>
      </c>
      <c r="G2" s="106" t="s">
        <v>2690</v>
      </c>
      <c r="H2" s="106">
        <v>102.76</v>
      </c>
      <c r="I2" s="106">
        <v>97.42</v>
      </c>
      <c r="J2" s="106" t="s">
        <v>2910</v>
      </c>
      <c r="K2" s="106" t="s">
        <v>2736</v>
      </c>
      <c r="L2" s="106" t="s">
        <v>2690</v>
      </c>
      <c r="M2" s="106">
        <v>105.06</v>
      </c>
      <c r="N2" s="106">
        <v>97.82</v>
      </c>
      <c r="O2" s="106" t="s">
        <v>2910</v>
      </c>
      <c r="P2" s="106" t="s">
        <v>2736</v>
      </c>
      <c r="Q2" s="106" t="s">
        <v>2690</v>
      </c>
      <c r="R2" s="27">
        <v>130.4210526</v>
      </c>
      <c r="S2" s="27">
        <v>96.79</v>
      </c>
      <c r="T2" s="106" t="s">
        <v>2910</v>
      </c>
      <c r="U2" s="27" t="s">
        <v>2729</v>
      </c>
      <c r="V2" s="27" t="s">
        <v>2690</v>
      </c>
      <c r="W2" s="27">
        <v>63.018514179999997</v>
      </c>
      <c r="X2" s="27">
        <v>79.355000000000004</v>
      </c>
      <c r="Y2" s="106">
        <v>100.31</v>
      </c>
      <c r="Z2" s="106">
        <v>92.85</v>
      </c>
    </row>
    <row r="3" spans="1:26">
      <c r="A3">
        <v>926863</v>
      </c>
      <c r="B3" t="s">
        <v>2911</v>
      </c>
      <c r="C3" t="s">
        <v>2700</v>
      </c>
      <c r="D3" t="s">
        <v>2393</v>
      </c>
      <c r="E3" s="106" t="s">
        <v>2910</v>
      </c>
      <c r="F3" s="106" t="s">
        <v>2736</v>
      </c>
      <c r="G3" s="106" t="s">
        <v>2690</v>
      </c>
      <c r="H3" s="106">
        <v>87.46</v>
      </c>
      <c r="I3" s="106">
        <v>96.7</v>
      </c>
      <c r="J3" s="106" t="s">
        <v>2910</v>
      </c>
      <c r="K3" s="106" t="s">
        <v>2736</v>
      </c>
      <c r="L3" s="106" t="s">
        <v>2690</v>
      </c>
      <c r="M3" s="106">
        <v>111.07</v>
      </c>
      <c r="N3" s="106">
        <v>95.78</v>
      </c>
      <c r="O3" s="106" t="s">
        <v>2910</v>
      </c>
      <c r="P3" s="106" t="s">
        <v>2736</v>
      </c>
      <c r="Q3" s="106" t="s">
        <v>2690</v>
      </c>
      <c r="R3" s="27">
        <v>106.4210526</v>
      </c>
      <c r="S3" s="27">
        <v>98.33</v>
      </c>
      <c r="T3" s="106" t="s">
        <v>2910</v>
      </c>
      <c r="U3" s="27" t="s">
        <v>2729</v>
      </c>
      <c r="V3" s="27" t="s">
        <v>2690</v>
      </c>
      <c r="W3" s="27">
        <v>89.969533630000001</v>
      </c>
      <c r="X3" s="27">
        <v>80.677499999999995</v>
      </c>
      <c r="Y3" s="106">
        <v>98.73</v>
      </c>
      <c r="Z3" s="106">
        <v>92.87</v>
      </c>
    </row>
    <row r="4" spans="1:26">
      <c r="A4">
        <v>926858</v>
      </c>
      <c r="B4" t="s">
        <v>2912</v>
      </c>
      <c r="C4" t="s">
        <v>2708</v>
      </c>
      <c r="D4" t="s">
        <v>2393</v>
      </c>
      <c r="E4" s="106" t="s">
        <v>2910</v>
      </c>
      <c r="F4" s="106" t="s">
        <v>2736</v>
      </c>
      <c r="G4" s="106" t="s">
        <v>2690</v>
      </c>
      <c r="H4" s="106">
        <v>106.04</v>
      </c>
      <c r="I4" s="106">
        <v>99.25</v>
      </c>
      <c r="J4" s="106" t="s">
        <v>2910</v>
      </c>
      <c r="K4" s="106" t="s">
        <v>2736</v>
      </c>
      <c r="L4" s="106" t="s">
        <v>2690</v>
      </c>
      <c r="M4" s="106">
        <v>95.9</v>
      </c>
      <c r="N4" s="106">
        <v>99.16</v>
      </c>
      <c r="O4" s="106" t="s">
        <v>2910</v>
      </c>
      <c r="P4" s="106" t="s">
        <v>2736</v>
      </c>
      <c r="Q4" s="106" t="s">
        <v>2690</v>
      </c>
      <c r="R4" s="27">
        <v>119.1578947</v>
      </c>
      <c r="S4" s="27">
        <v>98.697500000000005</v>
      </c>
      <c r="T4" s="106" t="s">
        <v>2910</v>
      </c>
      <c r="U4" s="27" t="s">
        <v>2729</v>
      </c>
      <c r="V4" s="27" t="s">
        <v>2690</v>
      </c>
      <c r="W4" s="27">
        <v>82.188891490000003</v>
      </c>
      <c r="X4" s="27">
        <v>91.212500000000006</v>
      </c>
      <c r="Y4" s="106">
        <v>100.82</v>
      </c>
      <c r="Z4" s="106">
        <v>97.08</v>
      </c>
    </row>
    <row r="5" spans="1:26">
      <c r="A5">
        <v>922016</v>
      </c>
      <c r="B5" t="s">
        <v>2913</v>
      </c>
      <c r="C5" t="s">
        <v>2706</v>
      </c>
      <c r="D5" t="s">
        <v>2393</v>
      </c>
      <c r="E5" s="106" t="s">
        <v>2910</v>
      </c>
      <c r="F5" s="106" t="s">
        <v>2736</v>
      </c>
      <c r="G5" s="106" t="s">
        <v>2690</v>
      </c>
      <c r="H5" s="106">
        <v>100.58</v>
      </c>
      <c r="I5" s="106">
        <v>96.63</v>
      </c>
      <c r="J5" s="106" t="s">
        <v>2910</v>
      </c>
      <c r="K5" s="106" t="s">
        <v>2736</v>
      </c>
      <c r="L5" s="106" t="s">
        <v>2690</v>
      </c>
      <c r="M5" s="106">
        <v>101.81</v>
      </c>
      <c r="N5" s="106">
        <v>97.76</v>
      </c>
      <c r="O5" s="106" t="s">
        <v>2910</v>
      </c>
      <c r="P5" s="106" t="s">
        <v>2736</v>
      </c>
      <c r="Q5" s="106" t="s">
        <v>2690</v>
      </c>
      <c r="R5" s="27">
        <v>135.15789470000001</v>
      </c>
      <c r="S5" s="27">
        <v>98.182500000000005</v>
      </c>
      <c r="T5" s="106" t="s">
        <v>2910</v>
      </c>
      <c r="U5" s="27" t="s">
        <v>2729</v>
      </c>
      <c r="V5" s="27" t="s">
        <v>2690</v>
      </c>
      <c r="W5" s="27">
        <v>67.119756269999996</v>
      </c>
      <c r="X5" s="27">
        <v>87.31</v>
      </c>
      <c r="Y5" s="106">
        <v>101.17</v>
      </c>
      <c r="Z5" s="106">
        <v>94.97</v>
      </c>
    </row>
    <row r="6" spans="1:26">
      <c r="A6">
        <v>922017</v>
      </c>
      <c r="B6" t="s">
        <v>2914</v>
      </c>
      <c r="C6" t="s">
        <v>2711</v>
      </c>
      <c r="D6" t="s">
        <v>2393</v>
      </c>
      <c r="E6" s="106" t="s">
        <v>2910</v>
      </c>
      <c r="F6" s="106" t="s">
        <v>2736</v>
      </c>
      <c r="G6" s="106" t="s">
        <v>2690</v>
      </c>
      <c r="H6" s="106">
        <v>103.01</v>
      </c>
      <c r="I6" s="106">
        <v>98.5</v>
      </c>
      <c r="J6" s="106" t="s">
        <v>2910</v>
      </c>
      <c r="K6" s="106" t="s">
        <v>2736</v>
      </c>
      <c r="L6" s="106" t="s">
        <v>2690</v>
      </c>
      <c r="M6" s="106">
        <v>104.06</v>
      </c>
      <c r="N6" s="106">
        <v>98.82</v>
      </c>
      <c r="O6" s="106" t="s">
        <v>2910</v>
      </c>
      <c r="P6" s="106" t="s">
        <v>2736</v>
      </c>
      <c r="Q6" s="106" t="s">
        <v>2690</v>
      </c>
      <c r="R6" s="27">
        <v>136.73684209999999</v>
      </c>
      <c r="S6" s="27">
        <v>94.227500000000006</v>
      </c>
      <c r="T6" s="106" t="s">
        <v>2910</v>
      </c>
      <c r="U6" s="27" t="s">
        <v>2729</v>
      </c>
      <c r="V6" s="27" t="s">
        <v>2690</v>
      </c>
      <c r="W6" s="27">
        <v>101.9375</v>
      </c>
      <c r="X6" s="27">
        <v>88.382499999999993</v>
      </c>
      <c r="Y6" s="106">
        <v>111.44</v>
      </c>
      <c r="Z6" s="106">
        <v>94.98</v>
      </c>
    </row>
    <row r="7" spans="1:26">
      <c r="A7">
        <v>928443</v>
      </c>
      <c r="B7" t="s">
        <v>2915</v>
      </c>
      <c r="C7" t="s">
        <v>2716</v>
      </c>
      <c r="D7" t="s">
        <v>2393</v>
      </c>
      <c r="E7" s="106" t="s">
        <v>2910</v>
      </c>
      <c r="F7" s="106" t="s">
        <v>2736</v>
      </c>
      <c r="G7" s="106" t="s">
        <v>2690</v>
      </c>
      <c r="H7" s="106">
        <v>109.02</v>
      </c>
      <c r="I7" s="106">
        <v>97.37</v>
      </c>
      <c r="J7" s="106" t="s">
        <v>2910</v>
      </c>
      <c r="K7" s="106" t="s">
        <v>2736</v>
      </c>
      <c r="L7" s="106" t="s">
        <v>2690</v>
      </c>
      <c r="M7" s="106">
        <v>103.91</v>
      </c>
      <c r="N7" s="106">
        <v>98.16</v>
      </c>
      <c r="O7" s="106" t="s">
        <v>2910</v>
      </c>
      <c r="P7" s="106" t="s">
        <v>2736</v>
      </c>
      <c r="Q7" s="106" t="s">
        <v>2690</v>
      </c>
      <c r="R7" s="27">
        <v>112.8654971</v>
      </c>
      <c r="S7" s="27">
        <v>97.096666670000005</v>
      </c>
      <c r="T7" s="106" t="s">
        <v>2910</v>
      </c>
      <c r="U7" s="27" t="s">
        <v>2729</v>
      </c>
      <c r="V7" s="27" t="s">
        <v>2690</v>
      </c>
      <c r="W7" s="27">
        <v>98.054839470000005</v>
      </c>
      <c r="X7" s="27">
        <v>85.027500000000003</v>
      </c>
      <c r="Y7" s="106">
        <v>105.96</v>
      </c>
      <c r="Z7" s="106">
        <v>94.41</v>
      </c>
    </row>
    <row r="8" spans="1:26">
      <c r="A8">
        <v>913291</v>
      </c>
      <c r="B8" t="s">
        <v>2916</v>
      </c>
      <c r="C8" t="s">
        <v>2719</v>
      </c>
      <c r="D8" t="s">
        <v>2393</v>
      </c>
      <c r="E8" s="106" t="s">
        <v>2910</v>
      </c>
      <c r="F8" s="106" t="s">
        <v>2737</v>
      </c>
      <c r="G8" s="106" t="s">
        <v>2692</v>
      </c>
      <c r="H8" s="106">
        <v>100.86</v>
      </c>
      <c r="I8" s="106">
        <v>97.89</v>
      </c>
      <c r="J8" s="106" t="s">
        <v>2910</v>
      </c>
      <c r="K8" s="106" t="s">
        <v>2737</v>
      </c>
      <c r="L8" s="106" t="s">
        <v>2692</v>
      </c>
      <c r="M8" s="106">
        <v>126.09</v>
      </c>
      <c r="N8" s="106">
        <v>100</v>
      </c>
      <c r="O8" s="106" t="s">
        <v>2910</v>
      </c>
      <c r="P8" s="106" t="s">
        <v>2737</v>
      </c>
      <c r="Q8" s="106" t="s">
        <v>2692</v>
      </c>
      <c r="R8" s="27">
        <v>120.2052082</v>
      </c>
      <c r="S8" s="27">
        <v>98.607500000000002</v>
      </c>
      <c r="T8" s="106" t="s">
        <v>2910</v>
      </c>
      <c r="U8" s="27" t="s">
        <v>2729</v>
      </c>
      <c r="V8" s="27" t="s">
        <v>2690</v>
      </c>
      <c r="W8" s="27">
        <v>99.839271359999998</v>
      </c>
      <c r="X8" s="27">
        <v>81.064999999999998</v>
      </c>
      <c r="Y8" s="106">
        <v>111.75</v>
      </c>
      <c r="Z8" s="106">
        <v>94.39</v>
      </c>
    </row>
    <row r="9" spans="1:26">
      <c r="A9">
        <v>921798</v>
      </c>
      <c r="B9" t="s">
        <v>2917</v>
      </c>
      <c r="C9" t="s">
        <v>2715</v>
      </c>
      <c r="D9" t="s">
        <v>2393</v>
      </c>
      <c r="E9" s="106" t="s">
        <v>2910</v>
      </c>
      <c r="F9" s="106" t="s">
        <v>2737</v>
      </c>
      <c r="G9" s="106" t="s">
        <v>2692</v>
      </c>
      <c r="H9" s="106">
        <v>106.94</v>
      </c>
      <c r="I9" s="106">
        <v>100</v>
      </c>
      <c r="J9" s="106" t="s">
        <v>2910</v>
      </c>
      <c r="K9" s="106" t="s">
        <v>2737</v>
      </c>
      <c r="L9" s="106" t="s">
        <v>2692</v>
      </c>
      <c r="M9" s="106">
        <v>105.25</v>
      </c>
      <c r="N9" s="106">
        <v>99</v>
      </c>
      <c r="O9" s="106" t="s">
        <v>2910</v>
      </c>
      <c r="P9" s="106" t="s">
        <v>2737</v>
      </c>
      <c r="Q9" s="106" t="s">
        <v>2692</v>
      </c>
      <c r="R9" s="27">
        <v>109.28903939999999</v>
      </c>
      <c r="S9" s="27">
        <v>100</v>
      </c>
      <c r="T9" s="106" t="s">
        <v>2910</v>
      </c>
      <c r="U9" s="27" t="s">
        <v>2729</v>
      </c>
      <c r="V9" s="27" t="s">
        <v>2690</v>
      </c>
      <c r="W9" s="27">
        <v>81.78125</v>
      </c>
      <c r="X9" s="27">
        <v>88.46</v>
      </c>
      <c r="Y9" s="106">
        <v>100.82</v>
      </c>
      <c r="Z9" s="106">
        <v>96.86</v>
      </c>
    </row>
    <row r="10" spans="1:26">
      <c r="A10">
        <v>912986</v>
      </c>
      <c r="B10" t="s">
        <v>2918</v>
      </c>
      <c r="C10" t="s">
        <v>2691</v>
      </c>
      <c r="D10" t="s">
        <v>2393</v>
      </c>
      <c r="E10" s="106" t="s">
        <v>2910</v>
      </c>
      <c r="F10" s="106" t="s">
        <v>2737</v>
      </c>
      <c r="G10" s="106" t="s">
        <v>2692</v>
      </c>
      <c r="H10" s="106">
        <v>100.51</v>
      </c>
      <c r="I10" s="106">
        <v>97.05</v>
      </c>
      <c r="J10" s="106" t="s">
        <v>2910</v>
      </c>
      <c r="K10" s="106" t="s">
        <v>2737</v>
      </c>
      <c r="L10" s="106" t="s">
        <v>2692</v>
      </c>
      <c r="M10" s="106">
        <v>102.01</v>
      </c>
      <c r="N10" s="106">
        <v>98.89</v>
      </c>
      <c r="O10" s="106" t="s">
        <v>2910</v>
      </c>
      <c r="P10" s="106" t="s">
        <v>2737</v>
      </c>
      <c r="Q10" s="106" t="s">
        <v>2692</v>
      </c>
      <c r="R10" s="27">
        <v>103.6090519</v>
      </c>
      <c r="S10" s="27">
        <v>100</v>
      </c>
      <c r="T10" s="106" t="s">
        <v>2910</v>
      </c>
      <c r="U10" s="27" t="s">
        <v>2729</v>
      </c>
      <c r="V10" s="27" t="s">
        <v>2690</v>
      </c>
      <c r="W10" s="27">
        <v>74.895212880000003</v>
      </c>
      <c r="X10" s="27">
        <v>82.13</v>
      </c>
      <c r="Y10" s="106">
        <v>95.26</v>
      </c>
      <c r="Z10" s="106">
        <v>94.52</v>
      </c>
    </row>
    <row r="11" spans="1:26">
      <c r="A11">
        <v>926859</v>
      </c>
      <c r="B11" t="s">
        <v>2919</v>
      </c>
      <c r="C11" t="s">
        <v>2718</v>
      </c>
      <c r="D11" t="s">
        <v>2393</v>
      </c>
      <c r="E11" s="106" t="s">
        <v>2910</v>
      </c>
      <c r="F11" s="106" t="s">
        <v>2736</v>
      </c>
      <c r="G11" s="106" t="s">
        <v>2692</v>
      </c>
      <c r="H11" s="106">
        <v>106.51</v>
      </c>
      <c r="I11" s="106">
        <v>99.05</v>
      </c>
      <c r="J11" s="106" t="s">
        <v>2910</v>
      </c>
      <c r="K11" s="106" t="s">
        <v>2736</v>
      </c>
      <c r="L11" s="106" t="s">
        <v>2692</v>
      </c>
      <c r="M11" s="106">
        <v>108.68</v>
      </c>
      <c r="N11" s="106">
        <v>100</v>
      </c>
      <c r="O11" s="106" t="s">
        <v>2910</v>
      </c>
      <c r="P11" s="106" t="s">
        <v>2737</v>
      </c>
      <c r="Q11" s="106" t="s">
        <v>2692</v>
      </c>
      <c r="R11" s="27">
        <v>113.949558</v>
      </c>
      <c r="S11" s="27">
        <v>100</v>
      </c>
      <c r="T11" s="106" t="s">
        <v>2910</v>
      </c>
      <c r="U11" s="27" t="s">
        <v>2729</v>
      </c>
      <c r="V11" s="27" t="s">
        <v>2690</v>
      </c>
      <c r="W11" s="27">
        <v>102.33840720000001</v>
      </c>
      <c r="X11" s="27">
        <v>86.772499999999994</v>
      </c>
      <c r="Y11" s="106">
        <v>107.87</v>
      </c>
      <c r="Z11" s="106">
        <v>96.46</v>
      </c>
    </row>
    <row r="12" spans="1:26">
      <c r="A12">
        <v>913328</v>
      </c>
      <c r="B12" t="s">
        <v>2920</v>
      </c>
      <c r="C12" t="s">
        <v>2698</v>
      </c>
      <c r="D12" t="s">
        <v>2393</v>
      </c>
      <c r="E12" s="106" t="s">
        <v>2910</v>
      </c>
      <c r="F12" s="106" t="s">
        <v>2736</v>
      </c>
      <c r="G12" s="106" t="s">
        <v>2692</v>
      </c>
      <c r="H12" s="106">
        <v>103.19</v>
      </c>
      <c r="I12" s="106">
        <v>98.25</v>
      </c>
      <c r="J12" s="106" t="s">
        <v>2910</v>
      </c>
      <c r="K12" s="106" t="s">
        <v>2736</v>
      </c>
      <c r="L12" s="106" t="s">
        <v>2692</v>
      </c>
      <c r="M12" s="106">
        <v>106.34</v>
      </c>
      <c r="N12" s="106">
        <v>97.27</v>
      </c>
      <c r="O12" s="106" t="s">
        <v>2910</v>
      </c>
      <c r="P12" s="106" t="s">
        <v>2737</v>
      </c>
      <c r="Q12" s="106" t="s">
        <v>2692</v>
      </c>
      <c r="R12" s="27">
        <v>130.797912</v>
      </c>
      <c r="S12" s="27">
        <v>100</v>
      </c>
      <c r="T12" s="106" t="s">
        <v>2910</v>
      </c>
      <c r="U12" s="27" t="s">
        <v>2729</v>
      </c>
      <c r="V12" s="27" t="s">
        <v>2690</v>
      </c>
      <c r="W12" s="27">
        <v>52.138034509999997</v>
      </c>
      <c r="X12" s="27">
        <v>68.08</v>
      </c>
      <c r="Y12" s="106">
        <v>98.12</v>
      </c>
      <c r="Z12" s="106">
        <v>90.9</v>
      </c>
    </row>
    <row r="13" spans="1:26">
      <c r="A13">
        <v>913009</v>
      </c>
      <c r="B13" t="s">
        <v>2921</v>
      </c>
      <c r="C13" t="s">
        <v>2702</v>
      </c>
      <c r="D13" t="s">
        <v>2393</v>
      </c>
      <c r="E13" s="106" t="s">
        <v>2910</v>
      </c>
      <c r="F13" s="106" t="s">
        <v>2736</v>
      </c>
      <c r="G13" s="106" t="s">
        <v>2692</v>
      </c>
      <c r="H13" s="106">
        <v>99.12</v>
      </c>
      <c r="I13" s="106">
        <v>97.72</v>
      </c>
      <c r="J13" s="106" t="s">
        <v>2910</v>
      </c>
      <c r="K13" s="106" t="s">
        <v>2736</v>
      </c>
      <c r="L13" s="106" t="s">
        <v>2692</v>
      </c>
      <c r="M13" s="106">
        <v>100.3</v>
      </c>
      <c r="N13" s="106">
        <v>99.4</v>
      </c>
      <c r="O13" s="106" t="s">
        <v>2910</v>
      </c>
      <c r="P13" s="106" t="s">
        <v>2737</v>
      </c>
      <c r="Q13" s="106" t="s">
        <v>2692</v>
      </c>
      <c r="R13" s="27">
        <v>100.7702278</v>
      </c>
      <c r="S13" s="27">
        <v>99.334999999999994</v>
      </c>
      <c r="T13" s="106" t="s">
        <v>2910</v>
      </c>
      <c r="U13" s="27" t="s">
        <v>2729</v>
      </c>
      <c r="V13" s="27" t="s">
        <v>2690</v>
      </c>
      <c r="W13" s="27">
        <v>81.977970470000002</v>
      </c>
      <c r="X13" s="27">
        <v>87.522499999999994</v>
      </c>
      <c r="Y13" s="106">
        <v>95.54</v>
      </c>
      <c r="Z13" s="106">
        <v>96</v>
      </c>
    </row>
    <row r="14" spans="1:26">
      <c r="A14">
        <v>913029</v>
      </c>
      <c r="B14" t="s">
        <v>2922</v>
      </c>
      <c r="C14" t="s">
        <v>2717</v>
      </c>
      <c r="D14" t="s">
        <v>2393</v>
      </c>
      <c r="E14" s="106" t="s">
        <v>2910</v>
      </c>
      <c r="F14" s="106" t="s">
        <v>2736</v>
      </c>
      <c r="G14" s="106" t="s">
        <v>2692</v>
      </c>
      <c r="H14" s="106">
        <v>102.79</v>
      </c>
      <c r="I14" s="106">
        <v>99.11</v>
      </c>
      <c r="J14" s="106" t="s">
        <v>2910</v>
      </c>
      <c r="K14" s="106" t="s">
        <v>2736</v>
      </c>
      <c r="L14" s="106" t="s">
        <v>2692</v>
      </c>
      <c r="M14" s="106">
        <v>102.11</v>
      </c>
      <c r="N14" s="106">
        <v>99.13</v>
      </c>
      <c r="O14" s="106" t="s">
        <v>2910</v>
      </c>
      <c r="P14" s="106" t="s">
        <v>2737</v>
      </c>
      <c r="Q14" s="106" t="s">
        <v>2692</v>
      </c>
      <c r="R14" s="27">
        <v>106.63741090000001</v>
      </c>
      <c r="S14" s="27">
        <v>100</v>
      </c>
      <c r="T14" s="106" t="s">
        <v>2910</v>
      </c>
      <c r="U14" s="27" t="s">
        <v>2729</v>
      </c>
      <c r="V14" s="27" t="s">
        <v>2690</v>
      </c>
      <c r="W14" s="27">
        <v>78.119978579999994</v>
      </c>
      <c r="X14" s="27">
        <v>88.356666669999996</v>
      </c>
      <c r="Y14" s="106">
        <v>97.41</v>
      </c>
      <c r="Z14" s="106">
        <v>96.65</v>
      </c>
    </row>
    <row r="15" spans="1:26">
      <c r="A15">
        <v>928440</v>
      </c>
      <c r="B15" t="s">
        <v>2923</v>
      </c>
      <c r="C15" t="s">
        <v>2701</v>
      </c>
      <c r="D15" t="s">
        <v>2393</v>
      </c>
      <c r="E15" s="106" t="s">
        <v>2910</v>
      </c>
      <c r="F15" s="106" t="s">
        <v>2736</v>
      </c>
      <c r="G15" s="106" t="s">
        <v>2690</v>
      </c>
      <c r="H15" s="106">
        <v>102.69</v>
      </c>
      <c r="I15" s="106">
        <v>95.94</v>
      </c>
      <c r="J15" s="106" t="s">
        <v>2910</v>
      </c>
      <c r="K15" s="106" t="s">
        <v>2736</v>
      </c>
      <c r="L15" s="106" t="s">
        <v>2690</v>
      </c>
      <c r="M15" s="106">
        <v>102.99</v>
      </c>
      <c r="N15" s="106">
        <v>94.25</v>
      </c>
      <c r="O15" s="106" t="s">
        <v>2910</v>
      </c>
      <c r="P15" s="106" t="s">
        <v>2736</v>
      </c>
      <c r="Q15" s="106" t="s">
        <v>2690</v>
      </c>
      <c r="R15" s="27">
        <v>130.94736839999999</v>
      </c>
      <c r="S15" s="27">
        <v>91.965000000000003</v>
      </c>
      <c r="T15" s="106" t="s">
        <v>2910</v>
      </c>
      <c r="U15" s="27" t="s">
        <v>2729</v>
      </c>
      <c r="V15" s="27" t="s">
        <v>2690</v>
      </c>
      <c r="W15" s="27">
        <v>81.087415050000004</v>
      </c>
      <c r="X15" s="27">
        <v>69.092500000000001</v>
      </c>
      <c r="Y15" s="106">
        <v>104.43</v>
      </c>
      <c r="Z15" s="106">
        <v>87.81</v>
      </c>
    </row>
    <row r="16" spans="1:26">
      <c r="A16">
        <v>921800</v>
      </c>
      <c r="B16" t="s">
        <v>2924</v>
      </c>
      <c r="C16" t="s">
        <v>2709</v>
      </c>
      <c r="D16" t="s">
        <v>2393</v>
      </c>
      <c r="E16" s="106" t="s">
        <v>2910</v>
      </c>
      <c r="F16" s="106" t="s">
        <v>2737</v>
      </c>
      <c r="G16" s="106" t="s">
        <v>2692</v>
      </c>
      <c r="H16" s="106">
        <v>99.94</v>
      </c>
      <c r="I16" s="106">
        <v>99.37</v>
      </c>
      <c r="J16" s="106" t="s">
        <v>2910</v>
      </c>
      <c r="K16" s="106" t="s">
        <v>2737</v>
      </c>
      <c r="L16" s="106" t="s">
        <v>2692</v>
      </c>
      <c r="M16" s="106">
        <v>97</v>
      </c>
      <c r="N16" s="106">
        <v>100</v>
      </c>
      <c r="O16" s="106" t="s">
        <v>2910</v>
      </c>
      <c r="P16" s="106" t="s">
        <v>2737</v>
      </c>
      <c r="Q16" s="106" t="s">
        <v>2692</v>
      </c>
      <c r="R16" s="27">
        <v>102.2649928</v>
      </c>
      <c r="S16" s="27">
        <v>99.257499999999993</v>
      </c>
      <c r="T16" s="106" t="s">
        <v>2910</v>
      </c>
      <c r="U16" s="27" t="s">
        <v>2729</v>
      </c>
      <c r="V16" s="27" t="s">
        <v>2690</v>
      </c>
      <c r="W16" s="27">
        <v>56.53125</v>
      </c>
      <c r="X16" s="27">
        <v>90.62</v>
      </c>
      <c r="Y16" s="106">
        <v>89.28</v>
      </c>
      <c r="Z16" s="106">
        <v>97.31</v>
      </c>
    </row>
    <row r="17" spans="1:26">
      <c r="A17">
        <v>928442</v>
      </c>
      <c r="B17" t="s">
        <v>2925</v>
      </c>
      <c r="C17" t="s">
        <v>2699</v>
      </c>
      <c r="D17" t="s">
        <v>2393</v>
      </c>
      <c r="E17" s="106" t="s">
        <v>2910</v>
      </c>
      <c r="F17" s="106" t="s">
        <v>2736</v>
      </c>
      <c r="G17" s="106" t="s">
        <v>2690</v>
      </c>
      <c r="H17" s="106">
        <v>101.43</v>
      </c>
      <c r="I17" s="106">
        <v>94.41</v>
      </c>
      <c r="J17" s="106" t="s">
        <v>2910</v>
      </c>
      <c r="K17" s="106" t="s">
        <v>2736</v>
      </c>
      <c r="L17" s="106" t="s">
        <v>2690</v>
      </c>
      <c r="M17" s="106">
        <v>97.61</v>
      </c>
      <c r="N17" s="106">
        <v>94.2</v>
      </c>
      <c r="O17" s="106" t="s">
        <v>2910</v>
      </c>
      <c r="P17" s="106" t="s">
        <v>2736</v>
      </c>
      <c r="Q17" s="106" t="s">
        <v>2690</v>
      </c>
      <c r="R17" s="27">
        <v>116.1052632</v>
      </c>
      <c r="S17" s="27">
        <v>90.256666670000001</v>
      </c>
      <c r="T17" s="106" t="s">
        <v>2910</v>
      </c>
      <c r="U17" s="27" t="s">
        <v>2729</v>
      </c>
      <c r="V17" s="27" t="s">
        <v>2690</v>
      </c>
      <c r="W17" s="27">
        <v>66.463557530000003</v>
      </c>
      <c r="X17" s="27">
        <v>75.692499999999995</v>
      </c>
      <c r="Y17" s="106">
        <v>95.4</v>
      </c>
      <c r="Z17" s="106">
        <v>88.64</v>
      </c>
    </row>
    <row r="18" spans="1:26">
      <c r="A18">
        <v>914025</v>
      </c>
      <c r="B18" t="s">
        <v>2926</v>
      </c>
      <c r="C18" t="s">
        <v>2720</v>
      </c>
      <c r="D18" t="s">
        <v>2393</v>
      </c>
      <c r="E18" s="106" t="s">
        <v>2910</v>
      </c>
      <c r="F18" s="106" t="s">
        <v>2736</v>
      </c>
      <c r="G18" s="106" t="s">
        <v>2692</v>
      </c>
      <c r="H18" s="106">
        <v>101.49</v>
      </c>
      <c r="I18" s="106">
        <v>97.05</v>
      </c>
      <c r="J18" s="106" t="s">
        <v>2910</v>
      </c>
      <c r="K18" s="106" t="s">
        <v>2736</v>
      </c>
      <c r="L18" s="106" t="s">
        <v>2692</v>
      </c>
      <c r="M18" s="106">
        <v>93.96</v>
      </c>
      <c r="N18" s="106">
        <v>95.7</v>
      </c>
      <c r="O18" s="106" t="s">
        <v>2910</v>
      </c>
      <c r="P18" s="106" t="s">
        <v>2736</v>
      </c>
      <c r="Q18" s="106" t="s">
        <v>2692</v>
      </c>
      <c r="R18" s="27">
        <v>99.715060570000006</v>
      </c>
      <c r="S18" s="27">
        <v>97.483333329999994</v>
      </c>
      <c r="T18" s="106" t="s">
        <v>2910</v>
      </c>
      <c r="U18" s="27" t="s">
        <v>2729</v>
      </c>
      <c r="V18" s="27" t="s">
        <v>2692</v>
      </c>
      <c r="W18" s="27">
        <v>78.728376549999993</v>
      </c>
      <c r="X18" s="27">
        <v>86.892499999999998</v>
      </c>
      <c r="Y18" s="106">
        <v>93.47</v>
      </c>
      <c r="Z18" s="106">
        <v>94.28</v>
      </c>
    </row>
    <row r="19" spans="1:26">
      <c r="A19">
        <v>921794</v>
      </c>
      <c r="B19" t="s">
        <v>2927</v>
      </c>
      <c r="C19" t="s">
        <v>2714</v>
      </c>
      <c r="D19" t="s">
        <v>2393</v>
      </c>
      <c r="E19" s="106" t="s">
        <v>2910</v>
      </c>
      <c r="F19" s="106" t="s">
        <v>2736</v>
      </c>
      <c r="G19" s="106" t="s">
        <v>2692</v>
      </c>
      <c r="H19" s="106">
        <v>102.38</v>
      </c>
      <c r="I19" s="106">
        <v>97.15</v>
      </c>
      <c r="J19" s="106" t="s">
        <v>2910</v>
      </c>
      <c r="K19" s="106" t="s">
        <v>2737</v>
      </c>
      <c r="L19" s="106" t="s">
        <v>2692</v>
      </c>
      <c r="M19" s="106">
        <v>105.5</v>
      </c>
      <c r="N19" s="106">
        <v>100</v>
      </c>
      <c r="O19" s="106" t="s">
        <v>2910</v>
      </c>
      <c r="P19" s="106" t="s">
        <v>2737</v>
      </c>
      <c r="Q19" s="106" t="s">
        <v>2692</v>
      </c>
      <c r="R19" s="27">
        <v>105.1111978</v>
      </c>
      <c r="S19" s="27">
        <v>100</v>
      </c>
      <c r="T19" s="106" t="s">
        <v>2910</v>
      </c>
      <c r="U19" s="27" t="s">
        <v>2729</v>
      </c>
      <c r="V19" s="27" t="s">
        <v>2690</v>
      </c>
      <c r="W19" s="27">
        <v>100.65625</v>
      </c>
      <c r="X19" s="27">
        <v>92.947500000000005</v>
      </c>
      <c r="Y19" s="106">
        <v>103.41</v>
      </c>
      <c r="Z19" s="106">
        <v>97.52</v>
      </c>
    </row>
    <row r="20" spans="1:26">
      <c r="A20">
        <v>928441</v>
      </c>
      <c r="B20" t="s">
        <v>2928</v>
      </c>
      <c r="C20" t="s">
        <v>2710</v>
      </c>
      <c r="D20" t="s">
        <v>2393</v>
      </c>
      <c r="E20" s="106" t="s">
        <v>2910</v>
      </c>
      <c r="F20" s="106" t="s">
        <v>2736</v>
      </c>
      <c r="G20" s="106" t="s">
        <v>2690</v>
      </c>
      <c r="H20" s="106">
        <v>103.07</v>
      </c>
      <c r="I20" s="106">
        <v>96.44</v>
      </c>
      <c r="J20" s="106" t="s">
        <v>2910</v>
      </c>
      <c r="K20" s="106" t="s">
        <v>2736</v>
      </c>
      <c r="L20" s="106" t="s">
        <v>2690</v>
      </c>
      <c r="M20" s="106">
        <v>104.87</v>
      </c>
      <c r="N20" s="106">
        <v>97.14</v>
      </c>
      <c r="O20" s="106" t="s">
        <v>2910</v>
      </c>
      <c r="P20" s="106" t="s">
        <v>2736</v>
      </c>
      <c r="Q20" s="106" t="s">
        <v>2690</v>
      </c>
      <c r="R20" s="27">
        <v>167.04545450000001</v>
      </c>
      <c r="S20" s="27">
        <v>97.947500000000005</v>
      </c>
      <c r="T20" s="106" t="s">
        <v>2910</v>
      </c>
      <c r="U20" s="27" t="s">
        <v>2729</v>
      </c>
      <c r="V20" s="27" t="s">
        <v>2690</v>
      </c>
      <c r="W20" s="27">
        <v>100.3984064</v>
      </c>
      <c r="X20" s="27">
        <v>76.167500000000004</v>
      </c>
      <c r="Y20" s="106">
        <v>118.84</v>
      </c>
      <c r="Z20" s="106">
        <v>91.92</v>
      </c>
    </row>
    <row r="21" spans="1:26">
      <c r="A21">
        <v>926861</v>
      </c>
      <c r="B21" t="s">
        <v>2929</v>
      </c>
      <c r="C21" t="s">
        <v>2707</v>
      </c>
      <c r="D21" t="s">
        <v>2393</v>
      </c>
      <c r="E21" s="106" t="s">
        <v>2910</v>
      </c>
      <c r="F21" s="106" t="s">
        <v>2736</v>
      </c>
      <c r="G21" s="106" t="s">
        <v>2690</v>
      </c>
      <c r="H21" s="106">
        <v>93.53</v>
      </c>
      <c r="I21" s="106">
        <v>98.41</v>
      </c>
      <c r="J21" s="106" t="s">
        <v>2910</v>
      </c>
      <c r="K21" s="106" t="s">
        <v>2736</v>
      </c>
      <c r="L21" s="106" t="s">
        <v>2690</v>
      </c>
      <c r="M21" s="106">
        <v>93.89</v>
      </c>
      <c r="N21" s="106">
        <v>97.38</v>
      </c>
      <c r="O21" s="106" t="s">
        <v>2910</v>
      </c>
      <c r="P21" s="106" t="s">
        <v>2736</v>
      </c>
      <c r="Q21" s="106" t="s">
        <v>2690</v>
      </c>
      <c r="R21" s="27">
        <v>112.4210526</v>
      </c>
      <c r="S21" s="27">
        <v>97.83</v>
      </c>
      <c r="T21" s="106" t="s">
        <v>2910</v>
      </c>
      <c r="U21" s="27" t="s">
        <v>2729</v>
      </c>
      <c r="V21" s="27" t="s">
        <v>2690</v>
      </c>
      <c r="W21" s="27">
        <v>59.245371460000001</v>
      </c>
      <c r="X21" s="27">
        <v>80.287499999999994</v>
      </c>
      <c r="Y21" s="106">
        <v>89.77</v>
      </c>
      <c r="Z21" s="106">
        <v>93.48</v>
      </c>
    </row>
    <row r="22" spans="1:26">
      <c r="A22">
        <v>921799</v>
      </c>
      <c r="B22" t="s">
        <v>2930</v>
      </c>
      <c r="C22" t="s">
        <v>2703</v>
      </c>
      <c r="D22" t="s">
        <v>2393</v>
      </c>
      <c r="E22" s="106" t="s">
        <v>2910</v>
      </c>
      <c r="F22" s="106" t="s">
        <v>2737</v>
      </c>
      <c r="G22" s="106" t="s">
        <v>2692</v>
      </c>
      <c r="H22" s="106">
        <v>101.88</v>
      </c>
      <c r="I22" s="106">
        <v>96.87</v>
      </c>
      <c r="J22" s="106" t="s">
        <v>2910</v>
      </c>
      <c r="K22" s="106" t="s">
        <v>2737</v>
      </c>
      <c r="L22" s="106" t="s">
        <v>2692</v>
      </c>
      <c r="M22" s="106">
        <v>101.4</v>
      </c>
      <c r="N22" s="106">
        <v>100</v>
      </c>
      <c r="O22" s="106">
        <v>0</v>
      </c>
      <c r="P22" s="106" t="s">
        <v>2737</v>
      </c>
      <c r="Q22" s="106" t="s">
        <v>2692</v>
      </c>
      <c r="R22" s="27"/>
      <c r="S22" s="27">
        <v>100</v>
      </c>
      <c r="T22" s="106"/>
      <c r="U22" s="27"/>
      <c r="V22" s="27"/>
      <c r="W22" s="27"/>
      <c r="X22" s="27"/>
      <c r="Y22" s="106">
        <v>101.64</v>
      </c>
      <c r="Z22" s="106">
        <v>98.96</v>
      </c>
    </row>
    <row r="23" spans="1:26">
      <c r="A23">
        <v>921777</v>
      </c>
      <c r="B23" t="s">
        <v>2931</v>
      </c>
      <c r="C23" t="s">
        <v>2712</v>
      </c>
      <c r="D23" t="s">
        <v>2393</v>
      </c>
      <c r="E23" s="106" t="s">
        <v>2910</v>
      </c>
      <c r="F23" s="106" t="s">
        <v>2736</v>
      </c>
      <c r="G23" s="106" t="s">
        <v>2692</v>
      </c>
      <c r="H23" s="106">
        <v>101.45</v>
      </c>
      <c r="I23" s="106">
        <v>100</v>
      </c>
      <c r="J23" s="106" t="s">
        <v>2910</v>
      </c>
      <c r="K23" s="106" t="s">
        <v>2736</v>
      </c>
      <c r="L23" s="106" t="s">
        <v>2692</v>
      </c>
      <c r="M23" s="106">
        <v>102.08</v>
      </c>
      <c r="N23" s="106">
        <v>100</v>
      </c>
      <c r="O23" s="106" t="s">
        <v>2910</v>
      </c>
      <c r="P23" s="106" t="s">
        <v>2737</v>
      </c>
      <c r="Q23" s="106" t="s">
        <v>2692</v>
      </c>
      <c r="R23" s="27">
        <v>104.7142499</v>
      </c>
      <c r="S23" s="27">
        <v>98.484999999999999</v>
      </c>
      <c r="T23" s="106" t="s">
        <v>2910</v>
      </c>
      <c r="U23" s="27" t="s">
        <v>2729</v>
      </c>
      <c r="V23" s="27" t="s">
        <v>2690</v>
      </c>
      <c r="W23" s="27">
        <v>75.266482429999996</v>
      </c>
      <c r="X23" s="27">
        <v>82.575000000000003</v>
      </c>
      <c r="Y23" s="106">
        <v>95.88</v>
      </c>
      <c r="Z23" s="106">
        <v>95.27</v>
      </c>
    </row>
    <row r="24" spans="1:26">
      <c r="A24">
        <v>921774</v>
      </c>
      <c r="B24" t="s">
        <v>2932</v>
      </c>
      <c r="C24" t="s">
        <v>2704</v>
      </c>
      <c r="D24" t="s">
        <v>2393</v>
      </c>
      <c r="E24" s="106" t="s">
        <v>2910</v>
      </c>
      <c r="F24" s="106" t="s">
        <v>2737</v>
      </c>
      <c r="G24" s="106" t="s">
        <v>2692</v>
      </c>
      <c r="H24" s="106">
        <v>104.38</v>
      </c>
      <c r="I24" s="106">
        <v>98.54</v>
      </c>
      <c r="J24" s="106" t="s">
        <v>2910</v>
      </c>
      <c r="K24" s="106" t="s">
        <v>2737</v>
      </c>
      <c r="L24" s="106" t="s">
        <v>2692</v>
      </c>
      <c r="M24" s="106">
        <v>104.63</v>
      </c>
      <c r="N24" s="106">
        <v>98.57</v>
      </c>
      <c r="O24" s="106" t="s">
        <v>2910</v>
      </c>
      <c r="P24" s="106" t="s">
        <v>2737</v>
      </c>
      <c r="Q24" s="106" t="s">
        <v>2692</v>
      </c>
      <c r="R24" s="27">
        <v>110.8827938</v>
      </c>
      <c r="S24" s="27">
        <v>99.597499999999997</v>
      </c>
      <c r="T24" s="106" t="s">
        <v>2910</v>
      </c>
      <c r="U24" s="27" t="s">
        <v>2729</v>
      </c>
      <c r="V24" s="27" t="s">
        <v>2690</v>
      </c>
      <c r="W24" s="27">
        <v>66.620607969999995</v>
      </c>
      <c r="X24" s="27">
        <v>82.702500000000001</v>
      </c>
      <c r="Y24" s="106">
        <v>96.63</v>
      </c>
      <c r="Z24" s="106">
        <v>94.85</v>
      </c>
    </row>
  </sheetData>
  <autoFilter ref="A1:Z24" xr:uid="{922DB3CC-31C2-48A1-A87B-999A780793BD}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DC68-12F1-43D1-AC93-23EDF11BF070}">
  <dimension ref="A1:AL27"/>
  <sheetViews>
    <sheetView workbookViewId="0"/>
  </sheetViews>
  <sheetFormatPr defaultColWidth="31.109375" defaultRowHeight="14.4"/>
  <cols>
    <col min="1" max="1" width="9.33203125" bestFit="1" customWidth="1"/>
    <col min="2" max="2" width="33.33203125" bestFit="1" customWidth="1"/>
    <col min="3" max="3" width="24.5546875" bestFit="1" customWidth="1"/>
    <col min="4" max="4" width="17.5546875" bestFit="1" customWidth="1"/>
    <col min="5" max="5" width="12.6640625" bestFit="1" customWidth="1"/>
    <col min="6" max="6" width="9.5546875" bestFit="1" customWidth="1"/>
    <col min="7" max="7" width="6.6640625" bestFit="1" customWidth="1"/>
    <col min="8" max="8" width="11.44140625" bestFit="1" customWidth="1"/>
    <col min="9" max="9" width="5.33203125" bestFit="1" customWidth="1"/>
    <col min="10" max="10" width="11.44140625" bestFit="1" customWidth="1"/>
    <col min="11" max="11" width="16" bestFit="1" customWidth="1"/>
    <col min="12" max="12" width="5.109375" bestFit="1" customWidth="1"/>
    <col min="13" max="13" width="7.109375" bestFit="1" customWidth="1"/>
    <col min="14" max="14" width="8.109375" bestFit="1" customWidth="1"/>
    <col min="15" max="15" width="11.44140625" bestFit="1" customWidth="1"/>
    <col min="16" max="16" width="16" bestFit="1" customWidth="1"/>
    <col min="17" max="17" width="5.109375" bestFit="1" customWidth="1"/>
    <col min="18" max="18" width="7.109375" bestFit="1" customWidth="1"/>
    <col min="19" max="19" width="8.109375" bestFit="1" customWidth="1"/>
    <col min="20" max="20" width="11.44140625" bestFit="1" customWidth="1"/>
    <col min="21" max="21" width="16" bestFit="1" customWidth="1"/>
    <col min="22" max="22" width="5.109375" bestFit="1" customWidth="1"/>
    <col min="23" max="23" width="12.5546875" bestFit="1" customWidth="1"/>
    <col min="24" max="24" width="8.109375" bestFit="1" customWidth="1"/>
    <col min="25" max="25" width="12.33203125" customWidth="1"/>
    <col min="26" max="26" width="17.44140625" customWidth="1"/>
    <col min="27" max="27" width="7.88671875" customWidth="1"/>
    <col min="28" max="28" width="8.109375" customWidth="1"/>
    <col min="29" max="30" width="13.33203125" customWidth="1"/>
    <col min="31" max="31" width="20.5546875" customWidth="1"/>
    <col min="32" max="34" width="13.33203125" customWidth="1"/>
    <col min="35" max="35" width="13.5546875" bestFit="1" customWidth="1"/>
    <col min="36" max="36" width="15" bestFit="1" customWidth="1"/>
    <col min="37" max="37" width="14" customWidth="1"/>
    <col min="38" max="38" width="39" customWidth="1"/>
    <col min="39" max="39" width="36.33203125" customWidth="1"/>
    <col min="40" max="40" width="34.88671875" customWidth="1"/>
    <col min="41" max="41" width="0" hidden="1" customWidth="1"/>
    <col min="42" max="42" width="37.33203125" customWidth="1"/>
  </cols>
  <sheetData>
    <row r="1" spans="1:38">
      <c r="A1" s="276" t="s">
        <v>2888</v>
      </c>
      <c r="B1" s="276" t="s">
        <v>2693</v>
      </c>
      <c r="C1" s="276" t="s">
        <v>2889</v>
      </c>
      <c r="D1" s="276" t="s">
        <v>2750</v>
      </c>
      <c r="E1" s="276" t="s">
        <v>2933</v>
      </c>
      <c r="F1" s="276" t="s">
        <v>2934</v>
      </c>
      <c r="G1" s="276" t="s">
        <v>2935</v>
      </c>
      <c r="H1" s="344" t="s">
        <v>2936</v>
      </c>
      <c r="I1" s="344" t="s">
        <v>2937</v>
      </c>
      <c r="J1" s="276" t="s">
        <v>2938</v>
      </c>
      <c r="K1" s="276" t="s">
        <v>2891</v>
      </c>
      <c r="L1" s="276" t="s">
        <v>2892</v>
      </c>
      <c r="M1" s="276" t="s">
        <v>2893</v>
      </c>
      <c r="N1" s="276" t="s">
        <v>2894</v>
      </c>
      <c r="O1" s="276" t="s">
        <v>2939</v>
      </c>
      <c r="P1" s="276" t="s">
        <v>2895</v>
      </c>
      <c r="Q1" s="276" t="s">
        <v>2896</v>
      </c>
      <c r="R1" s="276" t="s">
        <v>2897</v>
      </c>
      <c r="S1" s="276" t="s">
        <v>2898</v>
      </c>
      <c r="T1" s="276" t="s">
        <v>2940</v>
      </c>
      <c r="U1" s="276" t="s">
        <v>2899</v>
      </c>
      <c r="V1" s="276" t="s">
        <v>2900</v>
      </c>
      <c r="W1" s="276" t="s">
        <v>2901</v>
      </c>
      <c r="X1" s="276" t="s">
        <v>2902</v>
      </c>
      <c r="Y1" s="276" t="s">
        <v>2941</v>
      </c>
      <c r="Z1" s="276" t="s">
        <v>2903</v>
      </c>
      <c r="AA1" s="276" t="s">
        <v>2904</v>
      </c>
      <c r="AB1" s="276" t="s">
        <v>2905</v>
      </c>
      <c r="AC1" s="276" t="s">
        <v>2906</v>
      </c>
      <c r="AD1" s="276" t="s">
        <v>2942</v>
      </c>
      <c r="AE1" s="276" t="s">
        <v>2943</v>
      </c>
      <c r="AF1" s="276" t="s">
        <v>2944</v>
      </c>
      <c r="AG1" s="276" t="s">
        <v>2945</v>
      </c>
      <c r="AH1" s="276" t="s">
        <v>2946</v>
      </c>
      <c r="AI1" s="345" t="s">
        <v>2947</v>
      </c>
      <c r="AJ1" s="345" t="s">
        <v>2948</v>
      </c>
      <c r="AL1" s="106"/>
    </row>
    <row r="2" spans="1:38">
      <c r="A2">
        <v>932474</v>
      </c>
      <c r="B2" t="s">
        <v>2949</v>
      </c>
      <c r="C2" t="s">
        <v>2950</v>
      </c>
      <c r="H2" s="98"/>
      <c r="M2" s="240"/>
      <c r="N2" s="240"/>
      <c r="R2" s="240"/>
      <c r="S2" s="240"/>
      <c r="W2" s="240"/>
      <c r="AB2" s="240"/>
      <c r="AC2" s="240"/>
      <c r="AD2" t="s">
        <v>2951</v>
      </c>
      <c r="AE2" t="s">
        <v>2729</v>
      </c>
      <c r="AF2" t="s">
        <v>2690</v>
      </c>
      <c r="AG2" s="240">
        <v>34.520000000000003</v>
      </c>
      <c r="AH2" s="240">
        <v>83.03</v>
      </c>
      <c r="AI2" s="240">
        <v>34.520000000000003</v>
      </c>
      <c r="AJ2">
        <v>83.03</v>
      </c>
      <c r="AL2" s="27"/>
    </row>
    <row r="3" spans="1:38">
      <c r="A3">
        <v>928442</v>
      </c>
      <c r="B3" t="s">
        <v>2925</v>
      </c>
      <c r="C3" t="s">
        <v>2699</v>
      </c>
      <c r="D3" t="s">
        <v>2393</v>
      </c>
      <c r="E3" t="s">
        <v>2952</v>
      </c>
      <c r="F3" t="s">
        <v>2953</v>
      </c>
      <c r="G3" t="s">
        <v>2954</v>
      </c>
      <c r="H3" s="98">
        <v>44511</v>
      </c>
      <c r="J3" t="s">
        <v>2910</v>
      </c>
      <c r="K3" t="s">
        <v>2729</v>
      </c>
      <c r="L3" t="s">
        <v>2690</v>
      </c>
      <c r="M3" s="240">
        <v>67.97</v>
      </c>
      <c r="N3" s="240">
        <v>78.69</v>
      </c>
      <c r="O3" t="s">
        <v>2910</v>
      </c>
      <c r="P3" t="s">
        <v>2729</v>
      </c>
      <c r="Q3" t="s">
        <v>2690</v>
      </c>
      <c r="R3" s="240"/>
      <c r="S3" s="240">
        <v>85.14</v>
      </c>
      <c r="T3" t="s">
        <v>2910</v>
      </c>
      <c r="U3" t="s">
        <v>2729</v>
      </c>
      <c r="V3" t="s">
        <v>2690</v>
      </c>
      <c r="W3" s="240">
        <v>42.12</v>
      </c>
      <c r="X3">
        <v>87.84</v>
      </c>
      <c r="Y3" t="s">
        <v>2910</v>
      </c>
      <c r="Z3" t="s">
        <v>2729</v>
      </c>
      <c r="AA3" t="s">
        <v>2690</v>
      </c>
      <c r="AB3" s="240">
        <v>80</v>
      </c>
      <c r="AC3" s="240">
        <v>88.38</v>
      </c>
      <c r="AD3" t="s">
        <v>2910</v>
      </c>
      <c r="AE3" t="s">
        <v>2729</v>
      </c>
      <c r="AF3" t="s">
        <v>2690</v>
      </c>
      <c r="AG3" s="240">
        <v>68.75</v>
      </c>
      <c r="AH3" s="240">
        <v>89.73</v>
      </c>
      <c r="AI3" s="240">
        <v>64.650000000000006</v>
      </c>
      <c r="AJ3">
        <v>85.95</v>
      </c>
      <c r="AL3" s="27"/>
    </row>
    <row r="4" spans="1:38">
      <c r="A4">
        <v>932475</v>
      </c>
      <c r="B4" t="s">
        <v>2955</v>
      </c>
      <c r="C4" t="s">
        <v>2956</v>
      </c>
      <c r="H4" s="98"/>
      <c r="M4" s="240"/>
      <c r="N4" s="240"/>
      <c r="R4" s="240"/>
      <c r="S4" s="240"/>
      <c r="W4" s="240"/>
      <c r="AB4" s="240"/>
      <c r="AC4" s="240"/>
      <c r="AD4" t="s">
        <v>2951</v>
      </c>
      <c r="AE4" t="s">
        <v>2729</v>
      </c>
      <c r="AF4" t="s">
        <v>2690</v>
      </c>
      <c r="AG4" s="240">
        <v>71.89</v>
      </c>
      <c r="AH4" s="240">
        <v>84.23</v>
      </c>
      <c r="AI4" s="240">
        <v>71.89</v>
      </c>
      <c r="AJ4">
        <v>84.23</v>
      </c>
      <c r="AL4" s="27"/>
    </row>
    <row r="5" spans="1:38">
      <c r="A5">
        <v>926862</v>
      </c>
      <c r="B5" t="s">
        <v>2909</v>
      </c>
      <c r="C5" t="s">
        <v>2713</v>
      </c>
      <c r="D5" t="s">
        <v>2393</v>
      </c>
      <c r="E5" t="s">
        <v>2952</v>
      </c>
      <c r="F5" t="s">
        <v>2953</v>
      </c>
      <c r="G5" t="s">
        <v>2954</v>
      </c>
      <c r="H5" s="98">
        <v>44445</v>
      </c>
      <c r="J5" t="s">
        <v>2910</v>
      </c>
      <c r="K5" t="s">
        <v>2729</v>
      </c>
      <c r="L5" t="s">
        <v>2690</v>
      </c>
      <c r="M5" s="240">
        <v>71.3</v>
      </c>
      <c r="N5" s="240">
        <v>84.43</v>
      </c>
      <c r="O5" t="s">
        <v>2910</v>
      </c>
      <c r="P5" t="s">
        <v>2729</v>
      </c>
      <c r="Q5" t="s">
        <v>2690</v>
      </c>
      <c r="R5" s="240">
        <v>52.3</v>
      </c>
      <c r="S5" s="240">
        <v>82.04</v>
      </c>
      <c r="T5" t="s">
        <v>2910</v>
      </c>
      <c r="U5" t="s">
        <v>2729</v>
      </c>
      <c r="V5" t="s">
        <v>2690</v>
      </c>
      <c r="W5" s="240">
        <v>81.77</v>
      </c>
      <c r="X5">
        <v>91.72</v>
      </c>
      <c r="Y5" t="s">
        <v>2910</v>
      </c>
      <c r="Z5" t="s">
        <v>2729</v>
      </c>
      <c r="AA5" t="s">
        <v>2690</v>
      </c>
      <c r="AB5" s="240">
        <v>99</v>
      </c>
      <c r="AC5" s="240">
        <v>94.12</v>
      </c>
      <c r="AD5" t="s">
        <v>2910</v>
      </c>
      <c r="AE5" t="s">
        <v>2729</v>
      </c>
      <c r="AF5" t="s">
        <v>2690</v>
      </c>
      <c r="AG5" s="240">
        <v>82.78</v>
      </c>
      <c r="AH5" s="240">
        <v>95.13</v>
      </c>
      <c r="AI5" s="240">
        <v>77.489999999999995</v>
      </c>
      <c r="AJ5">
        <v>89.49</v>
      </c>
      <c r="AL5" s="27"/>
    </row>
    <row r="6" spans="1:38">
      <c r="A6">
        <v>932473</v>
      </c>
      <c r="B6" t="s">
        <v>2957</v>
      </c>
      <c r="C6" t="s">
        <v>2958</v>
      </c>
      <c r="H6" s="98"/>
      <c r="M6" s="240"/>
      <c r="N6" s="240"/>
      <c r="R6" s="240"/>
      <c r="S6" s="240"/>
      <c r="W6" s="240"/>
      <c r="AB6" s="240"/>
      <c r="AC6" s="240"/>
      <c r="AD6" t="s">
        <v>2951</v>
      </c>
      <c r="AE6" t="s">
        <v>2729</v>
      </c>
      <c r="AF6" t="s">
        <v>2690</v>
      </c>
      <c r="AG6" s="240">
        <v>78.12</v>
      </c>
      <c r="AH6" s="240">
        <v>86.39</v>
      </c>
      <c r="AI6" s="240">
        <v>78.12</v>
      </c>
      <c r="AJ6">
        <v>86.39</v>
      </c>
      <c r="AL6" s="27"/>
    </row>
    <row r="7" spans="1:38">
      <c r="A7">
        <v>928440</v>
      </c>
      <c r="B7" t="s">
        <v>2923</v>
      </c>
      <c r="C7" t="s">
        <v>2701</v>
      </c>
      <c r="D7" t="s">
        <v>2393</v>
      </c>
      <c r="E7" t="s">
        <v>2952</v>
      </c>
      <c r="F7" t="s">
        <v>2953</v>
      </c>
      <c r="G7" t="s">
        <v>2954</v>
      </c>
      <c r="H7" s="98">
        <v>44511</v>
      </c>
      <c r="J7" t="s">
        <v>2910</v>
      </c>
      <c r="K7" t="s">
        <v>2729</v>
      </c>
      <c r="L7" t="s">
        <v>2690</v>
      </c>
      <c r="M7" s="240">
        <v>82.47</v>
      </c>
      <c r="N7" s="240">
        <v>73.900000000000006</v>
      </c>
      <c r="O7" t="s">
        <v>2910</v>
      </c>
      <c r="P7" t="s">
        <v>2729</v>
      </c>
      <c r="Q7" t="s">
        <v>2690</v>
      </c>
      <c r="R7" s="240">
        <v>62.34</v>
      </c>
      <c r="S7" s="240">
        <v>85.52</v>
      </c>
      <c r="T7" t="s">
        <v>2910</v>
      </c>
      <c r="U7" t="s">
        <v>2729</v>
      </c>
      <c r="V7" t="s">
        <v>2690</v>
      </c>
      <c r="W7" s="240">
        <v>66.599999999999994</v>
      </c>
      <c r="X7">
        <v>90.98</v>
      </c>
      <c r="Y7" t="s">
        <v>2910</v>
      </c>
      <c r="Z7" t="s">
        <v>2729</v>
      </c>
      <c r="AA7" t="s">
        <v>2690</v>
      </c>
      <c r="AB7" s="240">
        <v>109</v>
      </c>
      <c r="AC7" s="240">
        <v>91.23</v>
      </c>
      <c r="AD7" t="s">
        <v>2910</v>
      </c>
      <c r="AE7" t="s">
        <v>2729</v>
      </c>
      <c r="AF7" t="s">
        <v>2690</v>
      </c>
      <c r="AG7" s="240">
        <v>96.45</v>
      </c>
      <c r="AH7" s="240">
        <v>91.41</v>
      </c>
      <c r="AI7" s="240">
        <v>83.44</v>
      </c>
      <c r="AJ7">
        <v>86.61</v>
      </c>
      <c r="AL7" s="27"/>
    </row>
    <row r="8" spans="1:38">
      <c r="A8">
        <v>921774</v>
      </c>
      <c r="B8" t="s">
        <v>2932</v>
      </c>
      <c r="C8" t="s">
        <v>2704</v>
      </c>
      <c r="D8" t="s">
        <v>2393</v>
      </c>
      <c r="E8" t="s">
        <v>2952</v>
      </c>
      <c r="F8" t="s">
        <v>2953</v>
      </c>
      <c r="G8" t="s">
        <v>2954</v>
      </c>
      <c r="H8" s="98">
        <v>44256</v>
      </c>
      <c r="J8" t="s">
        <v>2910</v>
      </c>
      <c r="K8" t="s">
        <v>2737</v>
      </c>
      <c r="L8" t="s">
        <v>2692</v>
      </c>
      <c r="M8" s="240">
        <v>107.67</v>
      </c>
      <c r="N8" s="240">
        <v>98.57</v>
      </c>
      <c r="O8" t="s">
        <v>2910</v>
      </c>
      <c r="P8" t="s">
        <v>2729</v>
      </c>
      <c r="Q8" t="s">
        <v>2692</v>
      </c>
      <c r="R8" s="240">
        <v>97.37</v>
      </c>
      <c r="S8" s="240">
        <v>94.59</v>
      </c>
      <c r="T8" t="s">
        <v>2910</v>
      </c>
      <c r="U8" t="s">
        <v>2729</v>
      </c>
      <c r="V8" t="s">
        <v>2692</v>
      </c>
      <c r="W8" s="240">
        <v>100.97</v>
      </c>
      <c r="X8">
        <v>100</v>
      </c>
      <c r="Y8" t="s">
        <v>2910</v>
      </c>
      <c r="Z8" t="s">
        <v>2729</v>
      </c>
      <c r="AA8" t="s">
        <v>2690</v>
      </c>
      <c r="AB8" s="240">
        <v>54</v>
      </c>
      <c r="AC8" s="240">
        <v>92.36</v>
      </c>
      <c r="AD8" t="s">
        <v>2910</v>
      </c>
      <c r="AE8" t="s">
        <v>2729</v>
      </c>
      <c r="AF8" t="s">
        <v>2690</v>
      </c>
      <c r="AG8" s="240">
        <v>74.73</v>
      </c>
      <c r="AH8" s="240">
        <v>93.41</v>
      </c>
      <c r="AI8" s="240">
        <v>86.88</v>
      </c>
      <c r="AJ8">
        <v>95.79</v>
      </c>
      <c r="AL8" s="27"/>
    </row>
    <row r="9" spans="1:38">
      <c r="A9">
        <v>926863</v>
      </c>
      <c r="B9" t="s">
        <v>2911</v>
      </c>
      <c r="C9" t="s">
        <v>2700</v>
      </c>
      <c r="D9" t="s">
        <v>2393</v>
      </c>
      <c r="E9" t="s">
        <v>2952</v>
      </c>
      <c r="F9" t="s">
        <v>2953</v>
      </c>
      <c r="G9" t="s">
        <v>2954</v>
      </c>
      <c r="H9" s="98">
        <v>44445</v>
      </c>
      <c r="J9" t="s">
        <v>2910</v>
      </c>
      <c r="K9" t="s">
        <v>2729</v>
      </c>
      <c r="L9" t="s">
        <v>2690</v>
      </c>
      <c r="M9" s="240">
        <v>69.94</v>
      </c>
      <c r="N9" s="240">
        <v>85.23</v>
      </c>
      <c r="O9" t="s">
        <v>2910</v>
      </c>
      <c r="P9" t="s">
        <v>2729</v>
      </c>
      <c r="Q9" t="s">
        <v>2690</v>
      </c>
      <c r="R9" s="240">
        <v>73.099999999999994</v>
      </c>
      <c r="S9" s="240">
        <v>90.76</v>
      </c>
      <c r="T9" t="s">
        <v>2910</v>
      </c>
      <c r="U9" t="s">
        <v>2729</v>
      </c>
      <c r="V9" t="s">
        <v>2690</v>
      </c>
      <c r="W9" s="240">
        <v>100.96</v>
      </c>
      <c r="X9">
        <v>93.89</v>
      </c>
      <c r="Y9" t="s">
        <v>2910</v>
      </c>
      <c r="Z9" t="s">
        <v>2729</v>
      </c>
      <c r="AA9" t="s">
        <v>2690</v>
      </c>
      <c r="AB9" s="240">
        <v>113</v>
      </c>
      <c r="AC9" s="240">
        <v>94.69</v>
      </c>
      <c r="AD9" t="s">
        <v>2910</v>
      </c>
      <c r="AE9" t="s">
        <v>2729</v>
      </c>
      <c r="AF9" t="s">
        <v>2690</v>
      </c>
      <c r="AG9" s="240">
        <v>99.72</v>
      </c>
      <c r="AH9" s="240">
        <v>95.69</v>
      </c>
      <c r="AI9" s="240">
        <v>87.91</v>
      </c>
      <c r="AJ9">
        <v>92.05</v>
      </c>
      <c r="AL9" s="27"/>
    </row>
    <row r="10" spans="1:38">
      <c r="A10">
        <v>926861</v>
      </c>
      <c r="B10" t="s">
        <v>2929</v>
      </c>
      <c r="C10" t="s">
        <v>2707</v>
      </c>
      <c r="D10" t="s">
        <v>2393</v>
      </c>
      <c r="E10" t="s">
        <v>2952</v>
      </c>
      <c r="F10" t="s">
        <v>2953</v>
      </c>
      <c r="G10" t="s">
        <v>2954</v>
      </c>
      <c r="H10" s="98">
        <v>44445</v>
      </c>
      <c r="J10" t="s">
        <v>2910</v>
      </c>
      <c r="K10" t="s">
        <v>2729</v>
      </c>
      <c r="L10" t="s">
        <v>2690</v>
      </c>
      <c r="M10" s="240">
        <v>67.150000000000006</v>
      </c>
      <c r="N10" s="240">
        <v>83.94</v>
      </c>
      <c r="O10" t="s">
        <v>2910</v>
      </c>
      <c r="P10" t="s">
        <v>2729</v>
      </c>
      <c r="Q10" t="s">
        <v>2690</v>
      </c>
      <c r="R10" s="240">
        <v>75.31</v>
      </c>
      <c r="S10" s="240">
        <v>87.96</v>
      </c>
      <c r="T10" t="s">
        <v>2910</v>
      </c>
      <c r="U10" t="s">
        <v>2729</v>
      </c>
      <c r="V10" t="s">
        <v>2690</v>
      </c>
      <c r="W10" s="240">
        <v>108.2</v>
      </c>
      <c r="X10">
        <v>92.38</v>
      </c>
      <c r="Y10" t="s">
        <v>2910</v>
      </c>
      <c r="Z10" t="s">
        <v>2729</v>
      </c>
      <c r="AA10" t="s">
        <v>2690</v>
      </c>
      <c r="AB10" s="240">
        <v>96</v>
      </c>
      <c r="AC10" s="240">
        <v>95.68</v>
      </c>
      <c r="AD10" t="s">
        <v>2910</v>
      </c>
      <c r="AE10" t="s">
        <v>2729</v>
      </c>
      <c r="AF10" t="s">
        <v>2690</v>
      </c>
      <c r="AG10" s="240">
        <v>98.16</v>
      </c>
      <c r="AH10" s="240">
        <v>96.55</v>
      </c>
      <c r="AI10" s="240">
        <v>89.05</v>
      </c>
      <c r="AJ10">
        <v>91.3</v>
      </c>
      <c r="AL10" s="27"/>
    </row>
    <row r="11" spans="1:38">
      <c r="A11">
        <v>921800</v>
      </c>
      <c r="B11" t="s">
        <v>2924</v>
      </c>
      <c r="C11" t="s">
        <v>2709</v>
      </c>
      <c r="D11" t="s">
        <v>2393</v>
      </c>
      <c r="E11" t="s">
        <v>2952</v>
      </c>
      <c r="F11" t="s">
        <v>2953</v>
      </c>
      <c r="G11" t="s">
        <v>2954</v>
      </c>
      <c r="H11" s="98">
        <v>44256</v>
      </c>
      <c r="J11" t="s">
        <v>2910</v>
      </c>
      <c r="K11" t="s">
        <v>2737</v>
      </c>
      <c r="L11" t="s">
        <v>2692</v>
      </c>
      <c r="M11" s="240">
        <v>115.41</v>
      </c>
      <c r="N11" s="240">
        <v>99.39</v>
      </c>
      <c r="O11" t="s">
        <v>2910</v>
      </c>
      <c r="P11" t="s">
        <v>2729</v>
      </c>
      <c r="Q11" t="s">
        <v>2692</v>
      </c>
      <c r="R11" s="240">
        <v>67.959999999999994</v>
      </c>
      <c r="S11" s="240">
        <v>100</v>
      </c>
      <c r="T11" t="s">
        <v>2910</v>
      </c>
      <c r="U11" t="s">
        <v>2729</v>
      </c>
      <c r="V11" t="s">
        <v>2692</v>
      </c>
      <c r="W11" s="240">
        <v>94.04</v>
      </c>
      <c r="X11">
        <v>100</v>
      </c>
      <c r="Y11" t="s">
        <v>2910</v>
      </c>
      <c r="Z11" t="s">
        <v>2729</v>
      </c>
      <c r="AA11" t="s">
        <v>2690</v>
      </c>
      <c r="AB11" s="240">
        <v>98</v>
      </c>
      <c r="AC11" s="240">
        <v>95.83</v>
      </c>
      <c r="AD11" t="s">
        <v>2910</v>
      </c>
      <c r="AE11" t="s">
        <v>2729</v>
      </c>
      <c r="AF11" t="s">
        <v>2692</v>
      </c>
      <c r="AG11" s="240">
        <v>91.8</v>
      </c>
      <c r="AH11" s="240">
        <v>97.32</v>
      </c>
      <c r="AI11" s="240">
        <v>93.45</v>
      </c>
      <c r="AJ11">
        <v>98.51</v>
      </c>
      <c r="AL11" s="27"/>
    </row>
    <row r="12" spans="1:38">
      <c r="A12">
        <v>913029</v>
      </c>
      <c r="B12" t="s">
        <v>2922</v>
      </c>
      <c r="C12" t="s">
        <v>2717</v>
      </c>
      <c r="D12" t="s">
        <v>2393</v>
      </c>
      <c r="E12" t="s">
        <v>2952</v>
      </c>
      <c r="F12" t="s">
        <v>2953</v>
      </c>
      <c r="G12" t="s">
        <v>2954</v>
      </c>
      <c r="H12" s="98">
        <v>42989</v>
      </c>
      <c r="J12" t="s">
        <v>2910</v>
      </c>
      <c r="K12" t="s">
        <v>2737</v>
      </c>
      <c r="L12" t="s">
        <v>2692</v>
      </c>
      <c r="M12" s="240">
        <v>83.89</v>
      </c>
      <c r="N12" s="240">
        <v>98.33</v>
      </c>
      <c r="O12" t="s">
        <v>2910</v>
      </c>
      <c r="P12" t="s">
        <v>2729</v>
      </c>
      <c r="Q12" t="s">
        <v>2692</v>
      </c>
      <c r="R12" s="240">
        <v>95.44</v>
      </c>
      <c r="S12" s="240">
        <v>100</v>
      </c>
      <c r="T12" t="s">
        <v>2910</v>
      </c>
      <c r="U12" t="s">
        <v>2729</v>
      </c>
      <c r="V12" t="s">
        <v>2692</v>
      </c>
      <c r="W12" s="240">
        <v>100.72</v>
      </c>
      <c r="Y12" t="s">
        <v>2910</v>
      </c>
      <c r="Z12" t="s">
        <v>2729</v>
      </c>
      <c r="AA12" t="s">
        <v>2692</v>
      </c>
      <c r="AB12" s="240">
        <v>89</v>
      </c>
      <c r="AC12" s="240">
        <v>95.12</v>
      </c>
      <c r="AD12" t="s">
        <v>2910</v>
      </c>
      <c r="AE12" t="s">
        <v>2729</v>
      </c>
      <c r="AF12" t="s">
        <v>2692</v>
      </c>
      <c r="AG12" s="240">
        <v>99.99</v>
      </c>
      <c r="AH12" s="240">
        <v>94.28</v>
      </c>
      <c r="AI12" s="240">
        <v>93.79</v>
      </c>
      <c r="AJ12">
        <v>96.93</v>
      </c>
      <c r="AL12" s="27"/>
    </row>
    <row r="13" spans="1:38">
      <c r="A13">
        <v>913009</v>
      </c>
      <c r="B13" t="s">
        <v>2921</v>
      </c>
      <c r="C13" t="s">
        <v>2702</v>
      </c>
      <c r="D13" t="s">
        <v>2393</v>
      </c>
      <c r="E13" t="s">
        <v>2952</v>
      </c>
      <c r="F13" t="s">
        <v>2953</v>
      </c>
      <c r="G13" t="s">
        <v>2954</v>
      </c>
      <c r="H13" s="98">
        <v>42989</v>
      </c>
      <c r="J13" t="s">
        <v>2910</v>
      </c>
      <c r="K13" t="s">
        <v>2737</v>
      </c>
      <c r="L13" t="s">
        <v>2692</v>
      </c>
      <c r="M13" s="240">
        <v>112.53</v>
      </c>
      <c r="N13" s="240">
        <v>100</v>
      </c>
      <c r="O13" t="s">
        <v>2910</v>
      </c>
      <c r="P13" t="s">
        <v>2729</v>
      </c>
      <c r="Q13" t="s">
        <v>2690</v>
      </c>
      <c r="R13" s="240">
        <v>87.3</v>
      </c>
      <c r="S13" s="240">
        <v>88.84</v>
      </c>
      <c r="T13" t="s">
        <v>2910</v>
      </c>
      <c r="U13" t="s">
        <v>2729</v>
      </c>
      <c r="V13" t="s">
        <v>2690</v>
      </c>
      <c r="W13" s="240">
        <v>91.27</v>
      </c>
      <c r="X13">
        <v>93.81</v>
      </c>
      <c r="Y13" t="s">
        <v>2910</v>
      </c>
      <c r="Z13" t="s">
        <v>2729</v>
      </c>
      <c r="AA13" t="s">
        <v>2690</v>
      </c>
      <c r="AB13" s="240">
        <v>91</v>
      </c>
      <c r="AC13" s="240">
        <v>96.31</v>
      </c>
      <c r="AD13" t="s">
        <v>2910</v>
      </c>
      <c r="AE13" t="s">
        <v>2729</v>
      </c>
      <c r="AF13" t="s">
        <v>2690</v>
      </c>
      <c r="AG13" s="240">
        <v>87.22</v>
      </c>
      <c r="AH13" s="240">
        <v>96.64</v>
      </c>
      <c r="AI13" s="240">
        <v>93.94</v>
      </c>
      <c r="AJ13">
        <v>95.12</v>
      </c>
      <c r="AL13" s="27"/>
    </row>
    <row r="14" spans="1:38">
      <c r="A14">
        <v>921799</v>
      </c>
      <c r="B14" t="s">
        <v>2930</v>
      </c>
      <c r="C14" t="s">
        <v>2703</v>
      </c>
      <c r="D14" t="s">
        <v>2393</v>
      </c>
      <c r="E14" t="s">
        <v>2952</v>
      </c>
      <c r="F14" t="s">
        <v>2953</v>
      </c>
      <c r="G14" t="s">
        <v>2954</v>
      </c>
      <c r="H14" s="98">
        <v>44256</v>
      </c>
      <c r="J14" t="s">
        <v>2910</v>
      </c>
      <c r="K14" t="s">
        <v>2737</v>
      </c>
      <c r="L14" t="s">
        <v>2692</v>
      </c>
      <c r="M14" s="240">
        <v>106.96</v>
      </c>
      <c r="N14" s="240">
        <v>94.12</v>
      </c>
      <c r="O14" t="s">
        <v>2910</v>
      </c>
      <c r="P14" t="s">
        <v>2729</v>
      </c>
      <c r="Q14" t="s">
        <v>2690</v>
      </c>
      <c r="R14" s="240">
        <v>102.72</v>
      </c>
      <c r="S14" s="240">
        <v>87.43</v>
      </c>
      <c r="T14" t="s">
        <v>2910</v>
      </c>
      <c r="U14" t="s">
        <v>2729</v>
      </c>
      <c r="V14" t="s">
        <v>2690</v>
      </c>
      <c r="W14" s="240">
        <v>88.79</v>
      </c>
      <c r="X14">
        <v>94.55</v>
      </c>
      <c r="Y14" t="s">
        <v>2910</v>
      </c>
      <c r="Z14" t="s">
        <v>2729</v>
      </c>
      <c r="AA14" t="s">
        <v>2690</v>
      </c>
      <c r="AB14" s="240">
        <v>86</v>
      </c>
      <c r="AC14" s="240">
        <v>94.87</v>
      </c>
      <c r="AD14" t="s">
        <v>2910</v>
      </c>
      <c r="AE14" t="s">
        <v>2729</v>
      </c>
      <c r="AF14" t="s">
        <v>2690</v>
      </c>
      <c r="AG14" s="240">
        <v>91.33</v>
      </c>
      <c r="AH14" s="240">
        <v>96.09</v>
      </c>
      <c r="AI14" s="240">
        <v>95.12</v>
      </c>
      <c r="AJ14">
        <v>93.41</v>
      </c>
      <c r="AL14" s="27"/>
    </row>
    <row r="15" spans="1:38">
      <c r="A15">
        <v>926858</v>
      </c>
      <c r="B15" t="s">
        <v>2912</v>
      </c>
      <c r="C15" t="s">
        <v>2708</v>
      </c>
      <c r="D15" t="s">
        <v>2393</v>
      </c>
      <c r="E15" t="s">
        <v>2952</v>
      </c>
      <c r="F15" t="s">
        <v>2953</v>
      </c>
      <c r="G15" t="s">
        <v>2954</v>
      </c>
      <c r="H15" s="98">
        <v>44445</v>
      </c>
      <c r="J15" t="s">
        <v>2910</v>
      </c>
      <c r="K15" t="s">
        <v>2737</v>
      </c>
      <c r="L15" t="s">
        <v>2692</v>
      </c>
      <c r="M15" s="240">
        <v>103.64</v>
      </c>
      <c r="N15" s="240">
        <v>100</v>
      </c>
      <c r="O15" t="s">
        <v>2910</v>
      </c>
      <c r="P15" t="s">
        <v>2729</v>
      </c>
      <c r="Q15" t="s">
        <v>2690</v>
      </c>
      <c r="R15" s="240">
        <v>88.77</v>
      </c>
      <c r="S15" s="240">
        <v>86.43</v>
      </c>
      <c r="T15" t="s">
        <v>2910</v>
      </c>
      <c r="U15" t="s">
        <v>2729</v>
      </c>
      <c r="V15" t="s">
        <v>2690</v>
      </c>
      <c r="W15" s="240">
        <v>96.43</v>
      </c>
      <c r="X15">
        <v>96.43</v>
      </c>
      <c r="Y15" t="s">
        <v>2910</v>
      </c>
      <c r="Z15" t="s">
        <v>2729</v>
      </c>
      <c r="AA15" t="s">
        <v>2690</v>
      </c>
      <c r="AB15" s="240">
        <v>97</v>
      </c>
      <c r="AC15" s="240">
        <v>99.12</v>
      </c>
      <c r="AD15" t="s">
        <v>2910</v>
      </c>
      <c r="AE15" t="s">
        <v>2729</v>
      </c>
      <c r="AF15" t="s">
        <v>2690</v>
      </c>
      <c r="AG15" s="240">
        <v>95.3</v>
      </c>
      <c r="AH15" s="240">
        <v>98.53</v>
      </c>
      <c r="AI15" s="240">
        <v>96.29</v>
      </c>
      <c r="AJ15">
        <v>96.1</v>
      </c>
      <c r="AL15" s="27"/>
    </row>
    <row r="16" spans="1:38">
      <c r="A16">
        <v>912986</v>
      </c>
      <c r="B16" t="s">
        <v>2918</v>
      </c>
      <c r="C16" t="s">
        <v>2691</v>
      </c>
      <c r="D16" t="s">
        <v>2393</v>
      </c>
      <c r="E16" t="s">
        <v>2952</v>
      </c>
      <c r="F16" t="s">
        <v>2953</v>
      </c>
      <c r="G16" t="s">
        <v>2954</v>
      </c>
      <c r="H16" s="98">
        <v>42989</v>
      </c>
      <c r="J16" t="s">
        <v>2910</v>
      </c>
      <c r="K16" t="s">
        <v>2737</v>
      </c>
      <c r="L16" t="s">
        <v>2692</v>
      </c>
      <c r="M16" s="240">
        <v>181.42</v>
      </c>
      <c r="N16" s="240"/>
      <c r="O16" t="s">
        <v>2910</v>
      </c>
      <c r="P16" t="s">
        <v>2729</v>
      </c>
      <c r="Q16" t="s">
        <v>2690</v>
      </c>
      <c r="R16" s="240">
        <v>68.38</v>
      </c>
      <c r="S16" s="240">
        <v>91.78</v>
      </c>
      <c r="T16" t="s">
        <v>2910</v>
      </c>
      <c r="U16" t="s">
        <v>2729</v>
      </c>
      <c r="V16" t="s">
        <v>2690</v>
      </c>
      <c r="W16" s="240">
        <v>83.2</v>
      </c>
      <c r="X16">
        <v>93.47</v>
      </c>
      <c r="Y16" t="s">
        <v>2910</v>
      </c>
      <c r="Z16" t="s">
        <v>2729</v>
      </c>
      <c r="AA16" t="s">
        <v>2690</v>
      </c>
      <c r="AB16" s="240">
        <v>78</v>
      </c>
      <c r="AC16" s="240">
        <v>94.51</v>
      </c>
      <c r="AD16" t="s">
        <v>2910</v>
      </c>
      <c r="AE16" t="s">
        <v>2729</v>
      </c>
      <c r="AF16" t="s">
        <v>2690</v>
      </c>
      <c r="AG16" s="240">
        <v>81.55</v>
      </c>
      <c r="AH16" s="240">
        <v>97.7</v>
      </c>
      <c r="AI16" s="240">
        <v>98.44</v>
      </c>
      <c r="AJ16">
        <v>94.37</v>
      </c>
      <c r="AL16" s="27"/>
    </row>
    <row r="17" spans="1:38">
      <c r="A17">
        <v>914025</v>
      </c>
      <c r="B17" t="s">
        <v>2926</v>
      </c>
      <c r="C17" t="s">
        <v>2720</v>
      </c>
      <c r="D17" t="s">
        <v>2393</v>
      </c>
      <c r="E17" t="s">
        <v>2952</v>
      </c>
      <c r="F17" t="s">
        <v>2953</v>
      </c>
      <c r="G17" t="s">
        <v>2954</v>
      </c>
      <c r="H17" s="98">
        <v>43045</v>
      </c>
      <c r="J17" t="s">
        <v>2910</v>
      </c>
      <c r="K17" t="s">
        <v>2737</v>
      </c>
      <c r="L17" t="s">
        <v>2692</v>
      </c>
      <c r="M17" s="240">
        <v>89.3</v>
      </c>
      <c r="N17" s="240">
        <v>98.95</v>
      </c>
      <c r="O17" t="s">
        <v>2910</v>
      </c>
      <c r="P17" t="s">
        <v>2729</v>
      </c>
      <c r="Q17" t="s">
        <v>2692</v>
      </c>
      <c r="R17" s="240">
        <v>100.62</v>
      </c>
      <c r="S17" s="240">
        <v>98.75</v>
      </c>
      <c r="T17" t="s">
        <v>2910</v>
      </c>
      <c r="U17" t="s">
        <v>2729</v>
      </c>
      <c r="V17" t="s">
        <v>2692</v>
      </c>
      <c r="W17" s="240">
        <v>106.34</v>
      </c>
      <c r="Y17" t="s">
        <v>2910</v>
      </c>
      <c r="Z17" t="s">
        <v>2729</v>
      </c>
      <c r="AA17" t="s">
        <v>2692</v>
      </c>
      <c r="AB17" s="240">
        <v>101</v>
      </c>
      <c r="AC17" s="240">
        <v>91.76</v>
      </c>
      <c r="AD17" t="s">
        <v>2910</v>
      </c>
      <c r="AE17" t="s">
        <v>2729</v>
      </c>
      <c r="AF17" t="s">
        <v>2692</v>
      </c>
      <c r="AG17" s="240">
        <v>95.75</v>
      </c>
      <c r="AH17" s="240">
        <v>97.95</v>
      </c>
      <c r="AI17" s="240">
        <v>98.58</v>
      </c>
      <c r="AJ17">
        <v>96.85</v>
      </c>
      <c r="AL17" s="27"/>
    </row>
    <row r="18" spans="1:38">
      <c r="A18">
        <v>921777</v>
      </c>
      <c r="B18" t="s">
        <v>2931</v>
      </c>
      <c r="C18" t="s">
        <v>2712</v>
      </c>
      <c r="D18" t="s">
        <v>2393</v>
      </c>
      <c r="E18" t="s">
        <v>2952</v>
      </c>
      <c r="F18" t="s">
        <v>2953</v>
      </c>
      <c r="G18" t="s">
        <v>2954</v>
      </c>
      <c r="H18" s="98">
        <v>44256</v>
      </c>
      <c r="J18" t="s">
        <v>2910</v>
      </c>
      <c r="K18" t="s">
        <v>2737</v>
      </c>
      <c r="L18" t="s">
        <v>2692</v>
      </c>
      <c r="M18" s="240">
        <v>107.23</v>
      </c>
      <c r="N18" s="240">
        <v>100</v>
      </c>
      <c r="O18" t="s">
        <v>2910</v>
      </c>
      <c r="P18" t="s">
        <v>2729</v>
      </c>
      <c r="Q18" t="s">
        <v>2692</v>
      </c>
      <c r="R18" s="240">
        <v>100.24</v>
      </c>
      <c r="S18" s="240">
        <v>98.09</v>
      </c>
      <c r="T18" t="s">
        <v>2910</v>
      </c>
      <c r="U18" t="s">
        <v>2729</v>
      </c>
      <c r="V18" t="s">
        <v>2692</v>
      </c>
      <c r="W18" s="240">
        <v>86.27</v>
      </c>
      <c r="Y18" t="s">
        <v>2910</v>
      </c>
      <c r="Z18" t="s">
        <v>2729</v>
      </c>
      <c r="AA18" t="s">
        <v>2692</v>
      </c>
      <c r="AB18" s="240">
        <v>100</v>
      </c>
      <c r="AC18" s="240">
        <v>94.58</v>
      </c>
      <c r="AD18" t="s">
        <v>2910</v>
      </c>
      <c r="AE18" t="s">
        <v>2729</v>
      </c>
      <c r="AF18" t="s">
        <v>2692</v>
      </c>
      <c r="AG18" s="240">
        <v>100.64</v>
      </c>
      <c r="AH18" s="240">
        <v>93.02</v>
      </c>
      <c r="AI18" s="240">
        <v>98.8</v>
      </c>
      <c r="AJ18">
        <v>96.42</v>
      </c>
      <c r="AL18" s="27"/>
    </row>
    <row r="19" spans="1:38">
      <c r="A19">
        <v>913328</v>
      </c>
      <c r="B19" t="s">
        <v>2920</v>
      </c>
      <c r="C19" t="s">
        <v>2698</v>
      </c>
      <c r="D19" t="s">
        <v>2393</v>
      </c>
      <c r="E19" t="s">
        <v>2952</v>
      </c>
      <c r="F19" t="s">
        <v>2953</v>
      </c>
      <c r="G19" t="s">
        <v>2954</v>
      </c>
      <c r="H19" s="98">
        <v>42996</v>
      </c>
      <c r="J19" t="s">
        <v>2910</v>
      </c>
      <c r="K19" t="s">
        <v>2737</v>
      </c>
      <c r="L19" t="s">
        <v>2692</v>
      </c>
      <c r="M19" s="240">
        <v>89.2</v>
      </c>
      <c r="N19" s="240">
        <v>98.53</v>
      </c>
      <c r="O19" t="s">
        <v>2910</v>
      </c>
      <c r="P19" t="s">
        <v>2729</v>
      </c>
      <c r="Q19" t="s">
        <v>2692</v>
      </c>
      <c r="R19" s="240">
        <v>103.46</v>
      </c>
      <c r="S19" s="240">
        <v>98.56</v>
      </c>
      <c r="T19" t="s">
        <v>2910</v>
      </c>
      <c r="U19" t="s">
        <v>2729</v>
      </c>
      <c r="V19" t="s">
        <v>2692</v>
      </c>
      <c r="W19" s="240">
        <v>101.7</v>
      </c>
      <c r="Y19" t="s">
        <v>2910</v>
      </c>
      <c r="Z19" t="s">
        <v>2729</v>
      </c>
      <c r="AA19" t="s">
        <v>2692</v>
      </c>
      <c r="AB19" s="240">
        <v>107</v>
      </c>
      <c r="AC19" s="240">
        <v>86.49</v>
      </c>
      <c r="AD19" t="s">
        <v>2910</v>
      </c>
      <c r="AE19" t="s">
        <v>2729</v>
      </c>
      <c r="AF19" t="s">
        <v>2692</v>
      </c>
      <c r="AG19" s="240">
        <v>101.06</v>
      </c>
      <c r="AH19" s="240">
        <v>97.34</v>
      </c>
      <c r="AI19" s="240">
        <v>100.54</v>
      </c>
      <c r="AJ19">
        <v>95.23</v>
      </c>
      <c r="AL19" s="27"/>
    </row>
    <row r="20" spans="1:38">
      <c r="A20">
        <v>922016</v>
      </c>
      <c r="B20" t="s">
        <v>2913</v>
      </c>
      <c r="C20" t="s">
        <v>2706</v>
      </c>
      <c r="D20" t="s">
        <v>2393</v>
      </c>
      <c r="E20" t="s">
        <v>2952</v>
      </c>
      <c r="F20" t="s">
        <v>2953</v>
      </c>
      <c r="G20" t="s">
        <v>2954</v>
      </c>
      <c r="H20" s="98">
        <v>44287</v>
      </c>
      <c r="J20" t="s">
        <v>2910</v>
      </c>
      <c r="K20" t="s">
        <v>2729</v>
      </c>
      <c r="L20" t="s">
        <v>2690</v>
      </c>
      <c r="M20" s="240">
        <v>99.72</v>
      </c>
      <c r="N20" s="240">
        <v>87.5</v>
      </c>
      <c r="O20" t="s">
        <v>2910</v>
      </c>
      <c r="P20" t="s">
        <v>2729</v>
      </c>
      <c r="Q20" t="s">
        <v>2690</v>
      </c>
      <c r="R20" s="240">
        <v>92</v>
      </c>
      <c r="S20" s="240">
        <v>89.8</v>
      </c>
      <c r="T20" t="s">
        <v>2910</v>
      </c>
      <c r="U20" t="s">
        <v>2729</v>
      </c>
      <c r="V20" t="s">
        <v>2690</v>
      </c>
      <c r="W20" s="240">
        <v>106.11</v>
      </c>
      <c r="X20">
        <v>93.71</v>
      </c>
      <c r="Y20" t="s">
        <v>2910</v>
      </c>
      <c r="Z20" t="s">
        <v>2729</v>
      </c>
      <c r="AA20" t="s">
        <v>2690</v>
      </c>
      <c r="AB20" s="240">
        <v>103</v>
      </c>
      <c r="AC20" s="240">
        <v>96.68</v>
      </c>
      <c r="AD20" t="s">
        <v>2910</v>
      </c>
      <c r="AE20" t="s">
        <v>2729</v>
      </c>
      <c r="AF20" t="s">
        <v>2690</v>
      </c>
      <c r="AG20" s="240">
        <v>103.41</v>
      </c>
      <c r="AH20" s="240">
        <v>95.36</v>
      </c>
      <c r="AI20" s="240">
        <v>100.85</v>
      </c>
      <c r="AJ20">
        <v>92.61</v>
      </c>
      <c r="AL20" s="27"/>
    </row>
    <row r="21" spans="1:38">
      <c r="A21">
        <v>928443</v>
      </c>
      <c r="B21" t="s">
        <v>2915</v>
      </c>
      <c r="C21" t="s">
        <v>2716</v>
      </c>
      <c r="D21" t="s">
        <v>2393</v>
      </c>
      <c r="E21" t="s">
        <v>2952</v>
      </c>
      <c r="F21" t="s">
        <v>2953</v>
      </c>
      <c r="G21" t="s">
        <v>2954</v>
      </c>
      <c r="H21" s="98">
        <v>44511</v>
      </c>
      <c r="J21" t="s">
        <v>2910</v>
      </c>
      <c r="K21" t="s">
        <v>2729</v>
      </c>
      <c r="L21" t="s">
        <v>2690</v>
      </c>
      <c r="M21" s="240">
        <v>100.65</v>
      </c>
      <c r="N21" s="240">
        <v>89.83</v>
      </c>
      <c r="O21" t="s">
        <v>2910</v>
      </c>
      <c r="P21" t="s">
        <v>2729</v>
      </c>
      <c r="Q21" t="s">
        <v>2690</v>
      </c>
      <c r="R21" s="240">
        <v>93.12</v>
      </c>
      <c r="S21" s="240">
        <v>89.82</v>
      </c>
      <c r="T21" t="s">
        <v>2910</v>
      </c>
      <c r="U21" t="s">
        <v>2729</v>
      </c>
      <c r="V21" t="s">
        <v>2690</v>
      </c>
      <c r="W21" s="240">
        <v>104.67</v>
      </c>
      <c r="X21">
        <v>96.95</v>
      </c>
      <c r="Y21" t="s">
        <v>2910</v>
      </c>
      <c r="Z21" t="s">
        <v>2729</v>
      </c>
      <c r="AA21" t="s">
        <v>2690</v>
      </c>
      <c r="AB21" s="240">
        <v>103</v>
      </c>
      <c r="AC21" s="240">
        <v>97</v>
      </c>
      <c r="AD21" t="s">
        <v>2910</v>
      </c>
      <c r="AE21" t="s">
        <v>2729</v>
      </c>
      <c r="AF21" t="s">
        <v>2690</v>
      </c>
      <c r="AG21" s="240">
        <v>104.27</v>
      </c>
      <c r="AH21" s="240">
        <v>97.22</v>
      </c>
      <c r="AI21" s="240">
        <v>101.06</v>
      </c>
      <c r="AJ21">
        <v>94.16</v>
      </c>
      <c r="AL21" s="27"/>
    </row>
    <row r="22" spans="1:38">
      <c r="A22">
        <v>928441</v>
      </c>
      <c r="B22" t="s">
        <v>2928</v>
      </c>
      <c r="C22" t="s">
        <v>2710</v>
      </c>
      <c r="D22" t="s">
        <v>2393</v>
      </c>
      <c r="E22" t="s">
        <v>2952</v>
      </c>
      <c r="F22" t="s">
        <v>2953</v>
      </c>
      <c r="G22" t="s">
        <v>2954</v>
      </c>
      <c r="H22" s="98">
        <v>44511</v>
      </c>
      <c r="J22" t="s">
        <v>2910</v>
      </c>
      <c r="K22" t="s">
        <v>2729</v>
      </c>
      <c r="L22" t="s">
        <v>2690</v>
      </c>
      <c r="M22" s="240">
        <v>99.51</v>
      </c>
      <c r="N22" s="240">
        <v>83.2</v>
      </c>
      <c r="O22" t="s">
        <v>2910</v>
      </c>
      <c r="P22" t="s">
        <v>2729</v>
      </c>
      <c r="Q22" t="s">
        <v>2690</v>
      </c>
      <c r="R22" s="240">
        <v>100.21</v>
      </c>
      <c r="S22" s="240">
        <v>90.59</v>
      </c>
      <c r="T22" t="s">
        <v>2910</v>
      </c>
      <c r="U22" t="s">
        <v>2729</v>
      </c>
      <c r="V22" t="s">
        <v>2690</v>
      </c>
      <c r="W22" s="240">
        <v>104.75</v>
      </c>
      <c r="X22">
        <v>95.06</v>
      </c>
      <c r="Y22" t="s">
        <v>2910</v>
      </c>
      <c r="Z22" t="s">
        <v>2729</v>
      </c>
      <c r="AA22" t="s">
        <v>2690</v>
      </c>
      <c r="AB22" s="240">
        <v>102</v>
      </c>
      <c r="AC22" s="240">
        <v>96.45</v>
      </c>
      <c r="AD22" t="s">
        <v>2910</v>
      </c>
      <c r="AE22" t="s">
        <v>2729</v>
      </c>
      <c r="AF22" t="s">
        <v>2690</v>
      </c>
      <c r="AG22" s="240">
        <v>102.42</v>
      </c>
      <c r="AH22" s="240">
        <v>97.51</v>
      </c>
      <c r="AI22" s="240">
        <v>101.81</v>
      </c>
      <c r="AJ22">
        <v>92.56</v>
      </c>
      <c r="AL22" s="27"/>
    </row>
    <row r="23" spans="1:38">
      <c r="A23">
        <v>921794</v>
      </c>
      <c r="B23" t="s">
        <v>2927</v>
      </c>
      <c r="C23" t="s">
        <v>2714</v>
      </c>
      <c r="D23" t="s">
        <v>2393</v>
      </c>
      <c r="E23" t="s">
        <v>2952</v>
      </c>
      <c r="F23" t="s">
        <v>2953</v>
      </c>
      <c r="G23" t="s">
        <v>2954</v>
      </c>
      <c r="H23" s="98">
        <v>44256</v>
      </c>
      <c r="J23" t="s">
        <v>2910</v>
      </c>
      <c r="K23" t="s">
        <v>2737</v>
      </c>
      <c r="L23" t="s">
        <v>2692</v>
      </c>
      <c r="M23" s="240">
        <v>111.63</v>
      </c>
      <c r="N23" s="240">
        <v>100</v>
      </c>
      <c r="O23" t="s">
        <v>2910</v>
      </c>
      <c r="P23" t="s">
        <v>2729</v>
      </c>
      <c r="Q23" t="s">
        <v>2692</v>
      </c>
      <c r="R23" s="240">
        <v>98.55</v>
      </c>
      <c r="S23" s="240">
        <v>96.75</v>
      </c>
      <c r="T23" t="s">
        <v>2910</v>
      </c>
      <c r="U23" t="s">
        <v>2729</v>
      </c>
      <c r="V23" t="s">
        <v>2692</v>
      </c>
      <c r="W23" s="240">
        <v>100.33</v>
      </c>
      <c r="Y23" t="s">
        <v>2910</v>
      </c>
      <c r="Z23" t="s">
        <v>2729</v>
      </c>
      <c r="AA23" t="s">
        <v>2690</v>
      </c>
      <c r="AB23" s="240">
        <v>105</v>
      </c>
      <c r="AC23" s="240">
        <v>97.73</v>
      </c>
      <c r="AD23" t="s">
        <v>2910</v>
      </c>
      <c r="AE23" t="s">
        <v>2729</v>
      </c>
      <c r="AF23" t="s">
        <v>2692</v>
      </c>
      <c r="AG23" s="240">
        <v>99.1</v>
      </c>
      <c r="AH23" s="240">
        <v>97.46</v>
      </c>
      <c r="AI23" s="240">
        <v>102.82</v>
      </c>
      <c r="AJ23">
        <v>97.98</v>
      </c>
      <c r="AL23" s="27"/>
    </row>
    <row r="24" spans="1:38">
      <c r="A24">
        <v>922017</v>
      </c>
      <c r="B24" t="s">
        <v>2914</v>
      </c>
      <c r="C24" t="s">
        <v>2711</v>
      </c>
      <c r="D24" t="s">
        <v>2393</v>
      </c>
      <c r="E24" t="s">
        <v>2952</v>
      </c>
      <c r="F24" t="s">
        <v>2953</v>
      </c>
      <c r="G24" t="s">
        <v>2954</v>
      </c>
      <c r="H24" s="98">
        <v>44287</v>
      </c>
      <c r="J24" t="s">
        <v>2910</v>
      </c>
      <c r="K24" t="s">
        <v>2737</v>
      </c>
      <c r="L24" t="s">
        <v>2692</v>
      </c>
      <c r="M24" s="240">
        <v>117.53</v>
      </c>
      <c r="N24" s="240">
        <v>100</v>
      </c>
      <c r="O24" t="s">
        <v>2910</v>
      </c>
      <c r="P24" t="s">
        <v>2729</v>
      </c>
      <c r="Q24" t="s">
        <v>2692</v>
      </c>
      <c r="R24" s="240">
        <v>99.51</v>
      </c>
      <c r="S24" s="240">
        <v>96.87</v>
      </c>
      <c r="T24" t="s">
        <v>2910</v>
      </c>
      <c r="U24" t="s">
        <v>2729</v>
      </c>
      <c r="V24" t="s">
        <v>2692</v>
      </c>
      <c r="W24" s="240">
        <v>99.68</v>
      </c>
      <c r="Y24" t="s">
        <v>2910</v>
      </c>
      <c r="Z24" t="s">
        <v>2729</v>
      </c>
      <c r="AA24" t="s">
        <v>2690</v>
      </c>
      <c r="AB24" s="240">
        <v>102</v>
      </c>
      <c r="AC24" s="240">
        <v>95.91</v>
      </c>
      <c r="AD24" t="s">
        <v>2910</v>
      </c>
      <c r="AE24" t="s">
        <v>2729</v>
      </c>
      <c r="AF24" t="s">
        <v>2692</v>
      </c>
      <c r="AG24" s="240">
        <v>97.93</v>
      </c>
      <c r="AH24" s="240">
        <v>94.59</v>
      </c>
      <c r="AI24" s="240">
        <v>103.28</v>
      </c>
      <c r="AJ24">
        <v>96.84</v>
      </c>
      <c r="AL24" s="27"/>
    </row>
    <row r="25" spans="1:38">
      <c r="A25">
        <v>926859</v>
      </c>
      <c r="B25" t="s">
        <v>2919</v>
      </c>
      <c r="C25" t="s">
        <v>2718</v>
      </c>
      <c r="D25" t="s">
        <v>2393</v>
      </c>
      <c r="E25" t="s">
        <v>2952</v>
      </c>
      <c r="F25" t="s">
        <v>2953</v>
      </c>
      <c r="G25" t="s">
        <v>2954</v>
      </c>
      <c r="H25" s="98">
        <v>44445</v>
      </c>
      <c r="J25" t="s">
        <v>2910</v>
      </c>
      <c r="K25" t="s">
        <v>2737</v>
      </c>
      <c r="L25" t="s">
        <v>2692</v>
      </c>
      <c r="M25" s="240">
        <v>103.32</v>
      </c>
      <c r="N25" s="240">
        <v>99.36</v>
      </c>
      <c r="O25" t="s">
        <v>2910</v>
      </c>
      <c r="P25" t="s">
        <v>2729</v>
      </c>
      <c r="Q25" t="s">
        <v>2692</v>
      </c>
      <c r="R25" s="240">
        <v>101.11</v>
      </c>
      <c r="S25" s="240">
        <v>99.62</v>
      </c>
      <c r="T25" t="s">
        <v>2910</v>
      </c>
      <c r="U25" t="s">
        <v>2729</v>
      </c>
      <c r="V25" t="s">
        <v>2692</v>
      </c>
      <c r="W25" s="240">
        <v>114.73</v>
      </c>
      <c r="Y25" t="s">
        <v>2910</v>
      </c>
      <c r="Z25" t="s">
        <v>2729</v>
      </c>
      <c r="AA25" t="s">
        <v>2690</v>
      </c>
      <c r="AB25" s="240">
        <v>114</v>
      </c>
      <c r="AC25" s="240">
        <v>95.51</v>
      </c>
      <c r="AD25" t="s">
        <v>2910</v>
      </c>
      <c r="AE25" t="s">
        <v>2729</v>
      </c>
      <c r="AF25" t="s">
        <v>2692</v>
      </c>
      <c r="AG25" s="240">
        <v>107.89</v>
      </c>
      <c r="AH25" s="240">
        <v>97.06</v>
      </c>
      <c r="AI25" s="240">
        <v>108.21</v>
      </c>
      <c r="AJ25">
        <v>97.89</v>
      </c>
      <c r="AL25" s="27"/>
    </row>
    <row r="26" spans="1:38">
      <c r="A26">
        <v>921798</v>
      </c>
      <c r="B26" t="s">
        <v>2917</v>
      </c>
      <c r="C26" t="s">
        <v>2715</v>
      </c>
      <c r="D26" t="s">
        <v>2393</v>
      </c>
      <c r="E26" t="s">
        <v>2952</v>
      </c>
      <c r="F26" t="s">
        <v>2953</v>
      </c>
      <c r="G26" t="s">
        <v>2954</v>
      </c>
      <c r="H26" s="98">
        <v>44256</v>
      </c>
      <c r="J26" t="s">
        <v>2910</v>
      </c>
      <c r="K26" t="s">
        <v>2737</v>
      </c>
      <c r="L26" t="s">
        <v>2692</v>
      </c>
      <c r="M26" s="240">
        <v>132.37</v>
      </c>
      <c r="N26" s="240">
        <v>98.56</v>
      </c>
      <c r="O26" t="s">
        <v>2910</v>
      </c>
      <c r="P26" t="s">
        <v>2729</v>
      </c>
      <c r="Q26" t="s">
        <v>2692</v>
      </c>
      <c r="R26" s="240">
        <v>98.61</v>
      </c>
      <c r="S26" s="240">
        <v>95.76</v>
      </c>
      <c r="T26" t="s">
        <v>2910</v>
      </c>
      <c r="U26" t="s">
        <v>2729</v>
      </c>
      <c r="V26" t="s">
        <v>2692</v>
      </c>
      <c r="W26" s="240">
        <v>106.66</v>
      </c>
      <c r="Y26" t="s">
        <v>2910</v>
      </c>
      <c r="Z26" t="s">
        <v>2729</v>
      </c>
      <c r="AA26" t="s">
        <v>2690</v>
      </c>
      <c r="AB26" s="240">
        <v>110</v>
      </c>
      <c r="AC26" s="240">
        <v>97.35</v>
      </c>
      <c r="AD26" t="s">
        <v>2910</v>
      </c>
      <c r="AE26" t="s">
        <v>2729</v>
      </c>
      <c r="AF26" t="s">
        <v>2692</v>
      </c>
      <c r="AG26" s="240">
        <v>106.8</v>
      </c>
      <c r="AH26" s="240">
        <v>97.38</v>
      </c>
      <c r="AI26" s="240">
        <v>110.91</v>
      </c>
      <c r="AJ26">
        <v>97.26</v>
      </c>
      <c r="AL26" s="27"/>
    </row>
    <row r="27" spans="1:38">
      <c r="A27">
        <v>913291</v>
      </c>
      <c r="B27" t="s">
        <v>2916</v>
      </c>
      <c r="C27" t="s">
        <v>2719</v>
      </c>
      <c r="D27" t="s">
        <v>2393</v>
      </c>
      <c r="E27" t="s">
        <v>2952</v>
      </c>
      <c r="F27" t="s">
        <v>2953</v>
      </c>
      <c r="G27" t="s">
        <v>2954</v>
      </c>
      <c r="H27" s="98">
        <v>42996</v>
      </c>
      <c r="J27" t="s">
        <v>2910</v>
      </c>
      <c r="K27" t="s">
        <v>2737</v>
      </c>
      <c r="L27" t="s">
        <v>2692</v>
      </c>
      <c r="M27" s="240">
        <v>174.68</v>
      </c>
      <c r="N27" s="240"/>
      <c r="O27" t="s">
        <v>2910</v>
      </c>
      <c r="P27" t="s">
        <v>2729</v>
      </c>
      <c r="Q27" t="s">
        <v>2692</v>
      </c>
      <c r="R27" s="240">
        <v>101.52</v>
      </c>
      <c r="S27" s="240">
        <v>99.24</v>
      </c>
      <c r="T27" t="s">
        <v>2910</v>
      </c>
      <c r="U27" t="s">
        <v>2729</v>
      </c>
      <c r="V27" t="s">
        <v>2692</v>
      </c>
      <c r="W27" s="240">
        <v>104.16</v>
      </c>
      <c r="Y27" t="s">
        <v>2910</v>
      </c>
      <c r="Z27" t="s">
        <v>2729</v>
      </c>
      <c r="AA27" t="s">
        <v>2692</v>
      </c>
      <c r="AB27" s="240">
        <v>110</v>
      </c>
      <c r="AC27" s="240">
        <v>100</v>
      </c>
      <c r="AD27" t="s">
        <v>2910</v>
      </c>
      <c r="AE27" t="s">
        <v>2729</v>
      </c>
      <c r="AF27" t="s">
        <v>2692</v>
      </c>
      <c r="AG27" s="240">
        <v>105.08</v>
      </c>
      <c r="AH27" s="240">
        <v>98.92</v>
      </c>
      <c r="AI27" s="240">
        <v>119.16</v>
      </c>
      <c r="AJ27">
        <v>99.39</v>
      </c>
      <c r="AL27" s="27"/>
    </row>
  </sheetData>
  <sortState xmlns:xlrd2="http://schemas.microsoft.com/office/spreadsheetml/2017/richdata2" ref="A2:AJ27">
    <sortCondition ref="AI2:AI27"/>
  </sortState>
  <conditionalFormatting sqref="G1">
    <cfRule type="cellIs" dxfId="181" priority="4" operator="equal">
      <formula>"Exit"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A7548-2374-4AD9-9726-4F8264421AA1}">
  <dimension ref="A1:NP31"/>
  <sheetViews>
    <sheetView topLeftCell="MQ1" workbookViewId="0">
      <selection activeCell="NB3" sqref="NB3"/>
    </sheetView>
  </sheetViews>
  <sheetFormatPr defaultRowHeight="14.4"/>
  <cols>
    <col min="2" max="2" width="16.33203125" customWidth="1"/>
    <col min="59" max="59" width="18.44140625" customWidth="1"/>
    <col min="96" max="96" width="11.44140625" customWidth="1"/>
    <col min="97" max="97" width="16.88671875" customWidth="1"/>
    <col min="267" max="267" width="15.44140625" customWidth="1"/>
    <col min="286" max="286" width="11.44140625" customWidth="1"/>
    <col min="287" max="287" width="13.6640625" customWidth="1"/>
    <col min="305" max="306" width="9.109375" bestFit="1" customWidth="1"/>
  </cols>
  <sheetData>
    <row r="1" spans="1:380">
      <c r="A1" s="546">
        <v>44381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>
        <v>44382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44383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44384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44385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>
        <v>44388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>
        <v>44389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>
        <v>44390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>
        <v>44391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7"/>
      <c r="FP1" s="546">
        <v>44392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46">
        <v>44395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7"/>
      <c r="HB1" s="546">
        <v>44396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7"/>
      <c r="HU1" s="546">
        <v>44397</v>
      </c>
      <c r="HV1" s="546"/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7"/>
      <c r="IN1" s="546">
        <v>44398</v>
      </c>
      <c r="IO1" s="546"/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7"/>
      <c r="JG1" s="546">
        <v>44399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7"/>
      <c r="JZ1" s="546">
        <v>44402</v>
      </c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7"/>
      <c r="KS1" s="546">
        <v>44403</v>
      </c>
      <c r="KT1" s="546"/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7"/>
      <c r="LL1" s="546">
        <v>44404</v>
      </c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7"/>
      <c r="ME1" s="546">
        <v>44405</v>
      </c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7"/>
      <c r="MX1" s="546">
        <v>44406</v>
      </c>
      <c r="MY1" s="546"/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7"/>
    </row>
    <row r="2" spans="1:380">
      <c r="A2" s="106" t="s">
        <v>1</v>
      </c>
      <c r="B2" s="6" t="s">
        <v>2723</v>
      </c>
      <c r="C2" s="106" t="s">
        <v>2724</v>
      </c>
      <c r="D2" s="106" t="s">
        <v>2725</v>
      </c>
      <c r="E2" s="106" t="s">
        <v>2358</v>
      </c>
      <c r="F2" s="106" t="s">
        <v>3</v>
      </c>
      <c r="G2" s="106" t="s">
        <v>4</v>
      </c>
      <c r="H2" s="106" t="s">
        <v>2359</v>
      </c>
      <c r="I2" s="106" t="s">
        <v>6</v>
      </c>
      <c r="J2" s="106" t="s">
        <v>7</v>
      </c>
      <c r="K2" s="106" t="s">
        <v>8</v>
      </c>
      <c r="L2" s="106" t="s">
        <v>9</v>
      </c>
      <c r="M2" s="106" t="s">
        <v>10</v>
      </c>
      <c r="N2" s="106" t="s">
        <v>11</v>
      </c>
      <c r="O2" s="106" t="s">
        <v>12</v>
      </c>
      <c r="P2" s="106" t="s">
        <v>13</v>
      </c>
      <c r="Q2" s="167" t="s">
        <v>2726</v>
      </c>
      <c r="R2" s="168" t="s">
        <v>2727</v>
      </c>
      <c r="S2" s="169" t="s">
        <v>2728</v>
      </c>
      <c r="T2" s="106" t="s">
        <v>1</v>
      </c>
      <c r="U2" s="6" t="s">
        <v>2723</v>
      </c>
      <c r="V2" s="106" t="s">
        <v>2724</v>
      </c>
      <c r="W2" s="106" t="s">
        <v>2725</v>
      </c>
      <c r="X2" s="106" t="s">
        <v>2358</v>
      </c>
      <c r="Y2" s="106" t="s">
        <v>3</v>
      </c>
      <c r="Z2" s="106" t="s">
        <v>4</v>
      </c>
      <c r="AA2" s="106" t="s">
        <v>2359</v>
      </c>
      <c r="AB2" s="106" t="s">
        <v>6</v>
      </c>
      <c r="AC2" s="106" t="s">
        <v>7</v>
      </c>
      <c r="AD2" s="106" t="s">
        <v>8</v>
      </c>
      <c r="AE2" s="106" t="s">
        <v>9</v>
      </c>
      <c r="AF2" s="106" t="s">
        <v>10</v>
      </c>
      <c r="AG2" s="106" t="s">
        <v>11</v>
      </c>
      <c r="AH2" s="106" t="s">
        <v>12</v>
      </c>
      <c r="AI2" s="106" t="s">
        <v>13</v>
      </c>
      <c r="AJ2" s="167" t="s">
        <v>2726</v>
      </c>
      <c r="AK2" s="168" t="s">
        <v>2727</v>
      </c>
      <c r="AL2" s="169" t="s">
        <v>2728</v>
      </c>
      <c r="AM2" s="106" t="s">
        <v>1</v>
      </c>
      <c r="AN2" s="6" t="s">
        <v>2723</v>
      </c>
      <c r="AO2" s="106" t="s">
        <v>2724</v>
      </c>
      <c r="AP2" s="106" t="s">
        <v>2725</v>
      </c>
      <c r="AQ2" s="106" t="s">
        <v>2358</v>
      </c>
      <c r="AR2" s="106" t="s">
        <v>3</v>
      </c>
      <c r="AS2" s="106" t="s">
        <v>4</v>
      </c>
      <c r="AT2" s="106" t="s">
        <v>2359</v>
      </c>
      <c r="AU2" s="106" t="s">
        <v>6</v>
      </c>
      <c r="AV2" s="106" t="s">
        <v>7</v>
      </c>
      <c r="AW2" s="106" t="s">
        <v>8</v>
      </c>
      <c r="AX2" s="106" t="s">
        <v>9</v>
      </c>
      <c r="AY2" s="106" t="s">
        <v>10</v>
      </c>
      <c r="AZ2" s="106" t="s">
        <v>11</v>
      </c>
      <c r="BA2" s="106" t="s">
        <v>12</v>
      </c>
      <c r="BB2" s="106" t="s">
        <v>13</v>
      </c>
      <c r="BC2" s="167" t="s">
        <v>2726</v>
      </c>
      <c r="BD2" s="168" t="s">
        <v>2727</v>
      </c>
      <c r="BE2" s="169" t="s">
        <v>2728</v>
      </c>
      <c r="BF2" s="106" t="s">
        <v>1</v>
      </c>
      <c r="BG2" s="6" t="s">
        <v>2723</v>
      </c>
      <c r="BH2" s="106" t="s">
        <v>2724</v>
      </c>
      <c r="BI2" s="106" t="s">
        <v>2725</v>
      </c>
      <c r="BJ2" s="106" t="s">
        <v>2358</v>
      </c>
      <c r="BK2" s="106" t="s">
        <v>3</v>
      </c>
      <c r="BL2" s="106" t="s">
        <v>4</v>
      </c>
      <c r="BM2" s="106" t="s">
        <v>2359</v>
      </c>
      <c r="BN2" s="106" t="s">
        <v>6</v>
      </c>
      <c r="BO2" s="106" t="s">
        <v>7</v>
      </c>
      <c r="BP2" s="106" t="s">
        <v>8</v>
      </c>
      <c r="BQ2" s="106" t="s">
        <v>9</v>
      </c>
      <c r="BR2" s="106" t="s">
        <v>10</v>
      </c>
      <c r="BS2" s="106" t="s">
        <v>11</v>
      </c>
      <c r="BT2" s="106" t="s">
        <v>12</v>
      </c>
      <c r="BU2" s="106" t="s">
        <v>13</v>
      </c>
      <c r="BV2" s="167" t="s">
        <v>2726</v>
      </c>
      <c r="BW2" s="168" t="s">
        <v>2727</v>
      </c>
      <c r="BX2" s="169" t="s">
        <v>2728</v>
      </c>
      <c r="BY2" s="106" t="s">
        <v>1</v>
      </c>
      <c r="BZ2" s="6" t="s">
        <v>2723</v>
      </c>
      <c r="CA2" s="106" t="s">
        <v>2724</v>
      </c>
      <c r="CB2" s="106" t="s">
        <v>2725</v>
      </c>
      <c r="CC2" s="106" t="s">
        <v>2358</v>
      </c>
      <c r="CD2" s="106" t="s">
        <v>3</v>
      </c>
      <c r="CE2" s="106" t="s">
        <v>4</v>
      </c>
      <c r="CF2" s="106" t="s">
        <v>2359</v>
      </c>
      <c r="CG2" s="106" t="s">
        <v>6</v>
      </c>
      <c r="CH2" s="106" t="s">
        <v>7</v>
      </c>
      <c r="CI2" s="106" t="s">
        <v>8</v>
      </c>
      <c r="CJ2" s="106" t="s">
        <v>9</v>
      </c>
      <c r="CK2" s="106" t="s">
        <v>10</v>
      </c>
      <c r="CL2" s="106" t="s">
        <v>11</v>
      </c>
      <c r="CM2" s="106" t="s">
        <v>12</v>
      </c>
      <c r="CN2" s="106" t="s">
        <v>13</v>
      </c>
      <c r="CO2" s="167" t="s">
        <v>2726</v>
      </c>
      <c r="CP2" s="168" t="s">
        <v>2727</v>
      </c>
      <c r="CQ2" s="169" t="s">
        <v>2728</v>
      </c>
      <c r="CR2" s="106" t="s">
        <v>1</v>
      </c>
      <c r="CS2" s="6" t="s">
        <v>2723</v>
      </c>
      <c r="CT2" s="106" t="s">
        <v>2724</v>
      </c>
      <c r="CU2" s="106" t="s">
        <v>2725</v>
      </c>
      <c r="CV2" s="106" t="s">
        <v>2358</v>
      </c>
      <c r="CW2" s="106" t="s">
        <v>3</v>
      </c>
      <c r="CX2" s="106" t="s">
        <v>4</v>
      </c>
      <c r="CY2" s="106" t="s">
        <v>2359</v>
      </c>
      <c r="CZ2" s="106" t="s">
        <v>6</v>
      </c>
      <c r="DA2" s="106" t="s">
        <v>7</v>
      </c>
      <c r="DB2" s="106" t="s">
        <v>8</v>
      </c>
      <c r="DC2" s="106" t="s">
        <v>9</v>
      </c>
      <c r="DD2" s="106" t="s">
        <v>10</v>
      </c>
      <c r="DE2" s="106" t="s">
        <v>11</v>
      </c>
      <c r="DF2" s="106" t="s">
        <v>12</v>
      </c>
      <c r="DG2" s="106" t="s">
        <v>13</v>
      </c>
      <c r="DH2" s="167" t="s">
        <v>2726</v>
      </c>
      <c r="DI2" s="168" t="s">
        <v>2727</v>
      </c>
      <c r="DJ2" s="169" t="s">
        <v>2728</v>
      </c>
      <c r="DK2" s="106" t="s">
        <v>1</v>
      </c>
      <c r="DL2" s="6" t="s">
        <v>2723</v>
      </c>
      <c r="DM2" s="106" t="s">
        <v>2724</v>
      </c>
      <c r="DN2" s="106" t="s">
        <v>2725</v>
      </c>
      <c r="DO2" s="106" t="s">
        <v>2358</v>
      </c>
      <c r="DP2" s="106" t="s">
        <v>3</v>
      </c>
      <c r="DQ2" s="106" t="s">
        <v>4</v>
      </c>
      <c r="DR2" s="106" t="s">
        <v>2359</v>
      </c>
      <c r="DS2" s="106" t="s">
        <v>6</v>
      </c>
      <c r="DT2" s="106" t="s">
        <v>7</v>
      </c>
      <c r="DU2" s="106" t="s">
        <v>8</v>
      </c>
      <c r="DV2" s="106" t="s">
        <v>9</v>
      </c>
      <c r="DW2" s="106" t="s">
        <v>10</v>
      </c>
      <c r="DX2" s="106" t="s">
        <v>11</v>
      </c>
      <c r="DY2" s="106" t="s">
        <v>12</v>
      </c>
      <c r="DZ2" s="106" t="s">
        <v>13</v>
      </c>
      <c r="EA2" s="167" t="s">
        <v>2726</v>
      </c>
      <c r="EB2" s="168" t="s">
        <v>2727</v>
      </c>
      <c r="EC2" s="169" t="s">
        <v>2728</v>
      </c>
      <c r="ED2" s="106" t="s">
        <v>1</v>
      </c>
      <c r="EE2" s="6" t="s">
        <v>2723</v>
      </c>
      <c r="EF2" s="106" t="s">
        <v>2724</v>
      </c>
      <c r="EG2" s="106" t="s">
        <v>2725</v>
      </c>
      <c r="EH2" s="106" t="s">
        <v>2358</v>
      </c>
      <c r="EI2" s="106" t="s">
        <v>3</v>
      </c>
      <c r="EJ2" s="106" t="s">
        <v>4</v>
      </c>
      <c r="EK2" s="106" t="s">
        <v>2359</v>
      </c>
      <c r="EL2" s="106" t="s">
        <v>6</v>
      </c>
      <c r="EM2" s="106" t="s">
        <v>7</v>
      </c>
      <c r="EN2" s="106" t="s">
        <v>8</v>
      </c>
      <c r="EO2" s="106" t="s">
        <v>9</v>
      </c>
      <c r="EP2" s="106" t="s">
        <v>10</v>
      </c>
      <c r="EQ2" s="106" t="s">
        <v>11</v>
      </c>
      <c r="ER2" s="106" t="s">
        <v>12</v>
      </c>
      <c r="ES2" s="106" t="s">
        <v>13</v>
      </c>
      <c r="ET2" s="167" t="s">
        <v>2726</v>
      </c>
      <c r="EU2" s="168" t="s">
        <v>2727</v>
      </c>
      <c r="EV2" s="169" t="s">
        <v>2728</v>
      </c>
      <c r="EW2" s="106" t="s">
        <v>1</v>
      </c>
      <c r="EX2" s="6" t="s">
        <v>2723</v>
      </c>
      <c r="EY2" s="106" t="s">
        <v>2724</v>
      </c>
      <c r="EZ2" s="106" t="s">
        <v>2725</v>
      </c>
      <c r="FA2" s="106" t="s">
        <v>2358</v>
      </c>
      <c r="FB2" s="106" t="s">
        <v>3</v>
      </c>
      <c r="FC2" s="106" t="s">
        <v>4</v>
      </c>
      <c r="FD2" s="106" t="s">
        <v>2359</v>
      </c>
      <c r="FE2" s="106" t="s">
        <v>6</v>
      </c>
      <c r="FF2" s="106" t="s">
        <v>7</v>
      </c>
      <c r="FG2" s="106" t="s">
        <v>8</v>
      </c>
      <c r="FH2" s="106" t="s">
        <v>9</v>
      </c>
      <c r="FI2" s="106" t="s">
        <v>10</v>
      </c>
      <c r="FJ2" s="106" t="s">
        <v>11</v>
      </c>
      <c r="FK2" s="106" t="s">
        <v>12</v>
      </c>
      <c r="FL2" s="106" t="s">
        <v>13</v>
      </c>
      <c r="FM2" s="167" t="s">
        <v>2726</v>
      </c>
      <c r="FN2" s="168" t="s">
        <v>2727</v>
      </c>
      <c r="FO2" s="169" t="s">
        <v>2728</v>
      </c>
      <c r="FP2" s="106" t="s">
        <v>1</v>
      </c>
      <c r="FQ2" s="6" t="s">
        <v>2723</v>
      </c>
      <c r="FR2" s="106" t="s">
        <v>2724</v>
      </c>
      <c r="FS2" s="106" t="s">
        <v>2725</v>
      </c>
      <c r="FT2" s="106" t="s">
        <v>2358</v>
      </c>
      <c r="FU2" s="106" t="s">
        <v>3</v>
      </c>
      <c r="FV2" s="106" t="s">
        <v>4</v>
      </c>
      <c r="FW2" s="106" t="s">
        <v>2359</v>
      </c>
      <c r="FX2" s="106" t="s">
        <v>6</v>
      </c>
      <c r="FY2" s="106" t="s">
        <v>7</v>
      </c>
      <c r="FZ2" s="106" t="s">
        <v>8</v>
      </c>
      <c r="GA2" s="106" t="s">
        <v>9</v>
      </c>
      <c r="GB2" s="106" t="s">
        <v>10</v>
      </c>
      <c r="GC2" s="106" t="s">
        <v>11</v>
      </c>
      <c r="GD2" s="106" t="s">
        <v>12</v>
      </c>
      <c r="GE2" s="106" t="s">
        <v>13</v>
      </c>
      <c r="GF2" s="167" t="s">
        <v>2726</v>
      </c>
      <c r="GG2" s="168" t="s">
        <v>2727</v>
      </c>
      <c r="GH2" s="169" t="s">
        <v>2728</v>
      </c>
      <c r="GI2" s="106" t="s">
        <v>1</v>
      </c>
      <c r="GJ2" s="6" t="s">
        <v>2723</v>
      </c>
      <c r="GK2" s="106" t="s">
        <v>2724</v>
      </c>
      <c r="GL2" s="106" t="s">
        <v>2725</v>
      </c>
      <c r="GM2" s="106" t="s">
        <v>2358</v>
      </c>
      <c r="GN2" s="106" t="s">
        <v>3</v>
      </c>
      <c r="GO2" s="106" t="s">
        <v>4</v>
      </c>
      <c r="GP2" s="106" t="s">
        <v>2359</v>
      </c>
      <c r="GQ2" s="106" t="s">
        <v>6</v>
      </c>
      <c r="GR2" s="106" t="s">
        <v>7</v>
      </c>
      <c r="GS2" s="106" t="s">
        <v>8</v>
      </c>
      <c r="GT2" s="106" t="s">
        <v>9</v>
      </c>
      <c r="GU2" s="106" t="s">
        <v>10</v>
      </c>
      <c r="GV2" s="106" t="s">
        <v>11</v>
      </c>
      <c r="GW2" s="106" t="s">
        <v>12</v>
      </c>
      <c r="GX2" s="106" t="s">
        <v>13</v>
      </c>
      <c r="GY2" s="167" t="s">
        <v>2726</v>
      </c>
      <c r="GZ2" s="168" t="s">
        <v>2727</v>
      </c>
      <c r="HA2" s="169" t="s">
        <v>2728</v>
      </c>
      <c r="HB2" s="106" t="s">
        <v>1</v>
      </c>
      <c r="HC2" s="6" t="s">
        <v>2723</v>
      </c>
      <c r="HD2" s="106" t="s">
        <v>2724</v>
      </c>
      <c r="HE2" s="106" t="s">
        <v>2725</v>
      </c>
      <c r="HF2" s="106" t="s">
        <v>2358</v>
      </c>
      <c r="HG2" s="106" t="s">
        <v>3</v>
      </c>
      <c r="HH2" s="106" t="s">
        <v>4</v>
      </c>
      <c r="HI2" s="106" t="s">
        <v>2359</v>
      </c>
      <c r="HJ2" s="106" t="s">
        <v>6</v>
      </c>
      <c r="HK2" s="106" t="s">
        <v>7</v>
      </c>
      <c r="HL2" s="106" t="s">
        <v>8</v>
      </c>
      <c r="HM2" s="106" t="s">
        <v>9</v>
      </c>
      <c r="HN2" s="106" t="s">
        <v>10</v>
      </c>
      <c r="HO2" s="106" t="s">
        <v>11</v>
      </c>
      <c r="HP2" s="106" t="s">
        <v>12</v>
      </c>
      <c r="HQ2" s="106" t="s">
        <v>13</v>
      </c>
      <c r="HR2" s="167" t="s">
        <v>2726</v>
      </c>
      <c r="HS2" s="168" t="s">
        <v>2727</v>
      </c>
      <c r="HT2" s="169" t="s">
        <v>2728</v>
      </c>
      <c r="HU2" s="106" t="s">
        <v>1</v>
      </c>
      <c r="HV2" s="6" t="s">
        <v>2723</v>
      </c>
      <c r="HW2" s="106" t="s">
        <v>2724</v>
      </c>
      <c r="HX2" s="106" t="s">
        <v>2725</v>
      </c>
      <c r="HY2" s="106" t="s">
        <v>2358</v>
      </c>
      <c r="HZ2" s="106" t="s">
        <v>3</v>
      </c>
      <c r="IA2" s="106" t="s">
        <v>4</v>
      </c>
      <c r="IB2" s="106" t="s">
        <v>2359</v>
      </c>
      <c r="IC2" s="106" t="s">
        <v>6</v>
      </c>
      <c r="ID2" s="106" t="s">
        <v>7</v>
      </c>
      <c r="IE2" s="106" t="s">
        <v>8</v>
      </c>
      <c r="IF2" s="106" t="s">
        <v>9</v>
      </c>
      <c r="IG2" s="106" t="s">
        <v>10</v>
      </c>
      <c r="IH2" s="106" t="s">
        <v>11</v>
      </c>
      <c r="II2" s="106" t="s">
        <v>12</v>
      </c>
      <c r="IJ2" s="106" t="s">
        <v>13</v>
      </c>
      <c r="IK2" s="167" t="s">
        <v>2726</v>
      </c>
      <c r="IL2" s="168" t="s">
        <v>2727</v>
      </c>
      <c r="IM2" s="169" t="s">
        <v>2728</v>
      </c>
      <c r="IN2" s="106" t="s">
        <v>1</v>
      </c>
      <c r="IO2" s="6" t="s">
        <v>2723</v>
      </c>
      <c r="IP2" s="106" t="s">
        <v>2724</v>
      </c>
      <c r="IQ2" s="106" t="s">
        <v>2725</v>
      </c>
      <c r="IR2" s="106" t="s">
        <v>2358</v>
      </c>
      <c r="IS2" s="106" t="s">
        <v>3</v>
      </c>
      <c r="IT2" s="106" t="s">
        <v>4</v>
      </c>
      <c r="IU2" s="106" t="s">
        <v>2359</v>
      </c>
      <c r="IV2" s="106" t="s">
        <v>6</v>
      </c>
      <c r="IW2" s="106" t="s">
        <v>7</v>
      </c>
      <c r="IX2" s="106" t="s">
        <v>8</v>
      </c>
      <c r="IY2" s="106" t="s">
        <v>9</v>
      </c>
      <c r="IZ2" s="106" t="s">
        <v>10</v>
      </c>
      <c r="JA2" s="106" t="s">
        <v>11</v>
      </c>
      <c r="JB2" s="106" t="s">
        <v>12</v>
      </c>
      <c r="JC2" s="106" t="s">
        <v>13</v>
      </c>
      <c r="JD2" s="167" t="s">
        <v>2726</v>
      </c>
      <c r="JE2" s="168" t="s">
        <v>2727</v>
      </c>
      <c r="JF2" s="169" t="s">
        <v>2728</v>
      </c>
      <c r="JG2" s="106" t="s">
        <v>1</v>
      </c>
      <c r="JH2" s="6" t="s">
        <v>2723</v>
      </c>
      <c r="JI2" s="106" t="s">
        <v>2724</v>
      </c>
      <c r="JJ2" s="106" t="s">
        <v>2725</v>
      </c>
      <c r="JK2" s="106" t="s">
        <v>2358</v>
      </c>
      <c r="JL2" s="106" t="s">
        <v>3</v>
      </c>
      <c r="JM2" s="106" t="s">
        <v>4</v>
      </c>
      <c r="JN2" s="106" t="s">
        <v>2359</v>
      </c>
      <c r="JO2" s="106" t="s">
        <v>6</v>
      </c>
      <c r="JP2" s="106" t="s">
        <v>7</v>
      </c>
      <c r="JQ2" s="106" t="s">
        <v>8</v>
      </c>
      <c r="JR2" s="106" t="s">
        <v>9</v>
      </c>
      <c r="JS2" s="106" t="s">
        <v>10</v>
      </c>
      <c r="JT2" s="106" t="s">
        <v>11</v>
      </c>
      <c r="JU2" s="106" t="s">
        <v>12</v>
      </c>
      <c r="JV2" s="106" t="s">
        <v>13</v>
      </c>
      <c r="JW2" s="167" t="s">
        <v>2726</v>
      </c>
      <c r="JX2" s="168" t="s">
        <v>2727</v>
      </c>
      <c r="JY2" s="169" t="s">
        <v>2728</v>
      </c>
      <c r="JZ2" s="106" t="s">
        <v>1</v>
      </c>
      <c r="KA2" s="6" t="s">
        <v>2723</v>
      </c>
      <c r="KB2" s="106" t="s">
        <v>2724</v>
      </c>
      <c r="KC2" s="106" t="s">
        <v>2725</v>
      </c>
      <c r="KD2" s="106" t="s">
        <v>2358</v>
      </c>
      <c r="KE2" s="106" t="s">
        <v>3</v>
      </c>
      <c r="KF2" s="106" t="s">
        <v>4</v>
      </c>
      <c r="KG2" s="106" t="s">
        <v>2359</v>
      </c>
      <c r="KH2" s="106" t="s">
        <v>6</v>
      </c>
      <c r="KI2" s="106" t="s">
        <v>7</v>
      </c>
      <c r="KJ2" s="106" t="s">
        <v>8</v>
      </c>
      <c r="KK2" s="106" t="s">
        <v>9</v>
      </c>
      <c r="KL2" s="106" t="s">
        <v>10</v>
      </c>
      <c r="KM2" s="106" t="s">
        <v>11</v>
      </c>
      <c r="KN2" s="106" t="s">
        <v>12</v>
      </c>
      <c r="KO2" s="106" t="s">
        <v>13</v>
      </c>
      <c r="KP2" s="167" t="s">
        <v>2726</v>
      </c>
      <c r="KQ2" s="168" t="s">
        <v>2727</v>
      </c>
      <c r="KR2" s="169" t="s">
        <v>2728</v>
      </c>
      <c r="KS2" s="106" t="s">
        <v>1</v>
      </c>
      <c r="KT2" s="6" t="s">
        <v>2723</v>
      </c>
      <c r="KU2" s="106" t="s">
        <v>2724</v>
      </c>
      <c r="KV2" s="106" t="s">
        <v>2725</v>
      </c>
      <c r="KW2" s="106" t="s">
        <v>2358</v>
      </c>
      <c r="KX2" s="106" t="s">
        <v>3</v>
      </c>
      <c r="KY2" s="106" t="s">
        <v>4</v>
      </c>
      <c r="KZ2" s="106" t="s">
        <v>2359</v>
      </c>
      <c r="LA2" s="106" t="s">
        <v>6</v>
      </c>
      <c r="LB2" s="106" t="s">
        <v>7</v>
      </c>
      <c r="LC2" s="106" t="s">
        <v>8</v>
      </c>
      <c r="LD2" s="106" t="s">
        <v>9</v>
      </c>
      <c r="LE2" s="106" t="s">
        <v>10</v>
      </c>
      <c r="LF2" s="106" t="s">
        <v>11</v>
      </c>
      <c r="LG2" s="106" t="s">
        <v>12</v>
      </c>
      <c r="LH2" s="106" t="s">
        <v>13</v>
      </c>
      <c r="LI2" s="167" t="s">
        <v>2726</v>
      </c>
      <c r="LJ2" s="168" t="s">
        <v>2727</v>
      </c>
      <c r="LK2" s="169" t="s">
        <v>2728</v>
      </c>
      <c r="LL2" s="106" t="s">
        <v>1</v>
      </c>
      <c r="LM2" s="6" t="s">
        <v>2723</v>
      </c>
      <c r="LN2" s="106" t="s">
        <v>2724</v>
      </c>
      <c r="LO2" s="106" t="s">
        <v>2725</v>
      </c>
      <c r="LP2" s="106" t="s">
        <v>2358</v>
      </c>
      <c r="LQ2" s="106" t="s">
        <v>3</v>
      </c>
      <c r="LR2" s="106" t="s">
        <v>4</v>
      </c>
      <c r="LS2" s="106" t="s">
        <v>2359</v>
      </c>
      <c r="LT2" s="106" t="s">
        <v>6</v>
      </c>
      <c r="LU2" s="106" t="s">
        <v>7</v>
      </c>
      <c r="LV2" s="106" t="s">
        <v>8</v>
      </c>
      <c r="LW2" s="106" t="s">
        <v>9</v>
      </c>
      <c r="LX2" s="106" t="s">
        <v>10</v>
      </c>
      <c r="LY2" s="106" t="s">
        <v>11</v>
      </c>
      <c r="LZ2" s="106" t="s">
        <v>12</v>
      </c>
      <c r="MA2" s="106" t="s">
        <v>13</v>
      </c>
      <c r="MB2" s="167" t="s">
        <v>2726</v>
      </c>
      <c r="MC2" s="168" t="s">
        <v>2727</v>
      </c>
      <c r="MD2" s="169" t="s">
        <v>2728</v>
      </c>
      <c r="ME2" s="106" t="s">
        <v>1</v>
      </c>
      <c r="MF2" s="6" t="s">
        <v>2723</v>
      </c>
      <c r="MG2" s="106" t="s">
        <v>2724</v>
      </c>
      <c r="MH2" s="106" t="s">
        <v>2725</v>
      </c>
      <c r="MI2" s="106" t="s">
        <v>2358</v>
      </c>
      <c r="MJ2" s="106" t="s">
        <v>3</v>
      </c>
      <c r="MK2" s="106" t="s">
        <v>4</v>
      </c>
      <c r="ML2" s="106" t="s">
        <v>2359</v>
      </c>
      <c r="MM2" s="106" t="s">
        <v>6</v>
      </c>
      <c r="MN2" s="106" t="s">
        <v>7</v>
      </c>
      <c r="MO2" s="106" t="s">
        <v>8</v>
      </c>
      <c r="MP2" s="106" t="s">
        <v>9</v>
      </c>
      <c r="MQ2" s="106" t="s">
        <v>10</v>
      </c>
      <c r="MR2" s="106" t="s">
        <v>11</v>
      </c>
      <c r="MS2" s="106" t="s">
        <v>12</v>
      </c>
      <c r="MT2" s="106" t="s">
        <v>13</v>
      </c>
      <c r="MU2" s="167" t="s">
        <v>2726</v>
      </c>
      <c r="MV2" s="168" t="s">
        <v>2727</v>
      </c>
      <c r="MW2" s="169" t="s">
        <v>2728</v>
      </c>
      <c r="MX2" s="106" t="s">
        <v>1</v>
      </c>
      <c r="MY2" s="6" t="s">
        <v>2723</v>
      </c>
      <c r="MZ2" s="106" t="s">
        <v>2724</v>
      </c>
      <c r="NA2" s="106" t="s">
        <v>2725</v>
      </c>
      <c r="NB2" s="106" t="s">
        <v>2358</v>
      </c>
      <c r="NC2" s="106" t="s">
        <v>3</v>
      </c>
      <c r="ND2" s="106" t="s">
        <v>4</v>
      </c>
      <c r="NE2" s="106" t="s">
        <v>2359</v>
      </c>
      <c r="NF2" s="106" t="s">
        <v>6</v>
      </c>
      <c r="NG2" s="106" t="s">
        <v>7</v>
      </c>
      <c r="NH2" s="106" t="s">
        <v>8</v>
      </c>
      <c r="NI2" s="106" t="s">
        <v>9</v>
      </c>
      <c r="NJ2" s="106" t="s">
        <v>10</v>
      </c>
      <c r="NK2" s="106" t="s">
        <v>11</v>
      </c>
      <c r="NL2" s="106" t="s">
        <v>12</v>
      </c>
      <c r="NM2" s="106" t="s">
        <v>13</v>
      </c>
      <c r="NN2" s="167" t="s">
        <v>2726</v>
      </c>
      <c r="NO2" s="168" t="s">
        <v>2727</v>
      </c>
      <c r="NP2" s="169" t="s">
        <v>2728</v>
      </c>
    </row>
    <row r="3" spans="1:380">
      <c r="A3" s="106" t="s">
        <v>2362</v>
      </c>
      <c r="B3" s="485" t="s">
        <v>2959</v>
      </c>
      <c r="C3" s="106" t="s">
        <v>2690</v>
      </c>
      <c r="E3" s="1">
        <v>0.41554398148148147</v>
      </c>
      <c r="F3" s="1">
        <v>0.22675925925925924</v>
      </c>
      <c r="G3" s="1">
        <v>0.11538194444444444</v>
      </c>
      <c r="H3" s="1">
        <v>7.3379629629629628E-2</v>
      </c>
      <c r="I3">
        <v>66</v>
      </c>
      <c r="J3">
        <v>749</v>
      </c>
      <c r="K3">
        <v>726</v>
      </c>
      <c r="L3">
        <v>49</v>
      </c>
      <c r="M3">
        <v>0</v>
      </c>
      <c r="N3">
        <v>0</v>
      </c>
      <c r="O3">
        <v>0</v>
      </c>
      <c r="P3">
        <v>93.68</v>
      </c>
      <c r="Q3">
        <f>J3-L3</f>
        <v>700</v>
      </c>
      <c r="R3" s="106">
        <v>864</v>
      </c>
      <c r="S3" s="27">
        <f t="shared" ref="S3:S9" si="0">Q3/R3*100</f>
        <v>81.018518518518519</v>
      </c>
      <c r="T3" s="106" t="s">
        <v>2362</v>
      </c>
      <c r="U3" s="270" t="s">
        <v>2729</v>
      </c>
      <c r="V3" s="106" t="s">
        <v>2690</v>
      </c>
      <c r="X3" s="35">
        <v>0.33253472222222219</v>
      </c>
      <c r="Y3" s="35">
        <v>0.22593750000000001</v>
      </c>
      <c r="Z3" s="139">
        <v>7.0046296296296287E-2</v>
      </c>
      <c r="AA3" s="139">
        <v>3.6539351851851851E-2</v>
      </c>
      <c r="AB3" s="44">
        <v>52</v>
      </c>
      <c r="AC3" s="44">
        <v>674</v>
      </c>
      <c r="AD3" s="44">
        <v>869</v>
      </c>
      <c r="AE3" s="44">
        <v>44</v>
      </c>
      <c r="AF3" s="44">
        <v>0</v>
      </c>
      <c r="AG3" s="44">
        <v>0</v>
      </c>
      <c r="AH3" s="34">
        <v>0</v>
      </c>
      <c r="AI3" s="34">
        <v>95.18</v>
      </c>
      <c r="AJ3">
        <f>AC3-AE3</f>
        <v>630</v>
      </c>
      <c r="AK3" s="106">
        <v>864</v>
      </c>
      <c r="AL3" s="27">
        <f t="shared" ref="AL3:AL9" si="1">AJ3/AK3*100</f>
        <v>72.916666666666657</v>
      </c>
      <c r="AM3" s="106" t="s">
        <v>2362</v>
      </c>
      <c r="AN3" s="270" t="s">
        <v>2729</v>
      </c>
      <c r="AO3" s="106" t="s">
        <v>2690</v>
      </c>
      <c r="AQ3" s="1">
        <v>0.38245370370370368</v>
      </c>
      <c r="AR3" s="1">
        <v>0.29944444444444446</v>
      </c>
      <c r="AS3" s="1">
        <v>1.2175925925925929E-2</v>
      </c>
      <c r="AT3" s="1">
        <v>7.0821759259259265E-2</v>
      </c>
      <c r="AU3">
        <v>89</v>
      </c>
      <c r="AV3">
        <v>1077</v>
      </c>
      <c r="AW3">
        <v>1163</v>
      </c>
      <c r="AX3">
        <v>85</v>
      </c>
      <c r="AY3">
        <v>0</v>
      </c>
      <c r="AZ3">
        <v>0</v>
      </c>
      <c r="BA3">
        <v>0</v>
      </c>
      <c r="BB3">
        <v>93.19</v>
      </c>
      <c r="BC3">
        <f>AV3-AX3</f>
        <v>992</v>
      </c>
      <c r="BD3" s="106">
        <v>1152</v>
      </c>
      <c r="BE3" s="27">
        <f t="shared" ref="BE3:BE7" si="2">BC3/BD3*100</f>
        <v>86.111111111111114</v>
      </c>
      <c r="BF3" s="106" t="s">
        <v>2362</v>
      </c>
      <c r="BG3" s="270" t="s">
        <v>2729</v>
      </c>
      <c r="BH3" s="106" t="s">
        <v>2690</v>
      </c>
      <c r="BJ3" s="1">
        <v>0.37866898148148148</v>
      </c>
      <c r="BK3" s="1">
        <v>0.28601851851851851</v>
      </c>
      <c r="BL3" s="1">
        <v>4.1273148148148149E-2</v>
      </c>
      <c r="BM3" s="1">
        <v>5.1377314814814813E-2</v>
      </c>
      <c r="BN3">
        <v>92</v>
      </c>
      <c r="BO3">
        <v>1110</v>
      </c>
      <c r="BP3">
        <v>1807</v>
      </c>
      <c r="BQ3">
        <v>99</v>
      </c>
      <c r="BR3">
        <v>0</v>
      </c>
      <c r="BS3">
        <v>0</v>
      </c>
      <c r="BT3">
        <v>0</v>
      </c>
      <c r="BU3">
        <v>94.81</v>
      </c>
      <c r="BV3">
        <f>BO3-BQ3</f>
        <v>1011</v>
      </c>
      <c r="BW3" s="106">
        <v>1152</v>
      </c>
      <c r="BX3" s="27">
        <f t="shared" ref="BX3:BX7" si="3">BV3/BW3*100</f>
        <v>87.760416666666657</v>
      </c>
      <c r="BY3" s="106" t="s">
        <v>2362</v>
      </c>
      <c r="BZ3" s="270" t="s">
        <v>2729</v>
      </c>
      <c r="CA3" s="106" t="s">
        <v>2690</v>
      </c>
      <c r="CC3" s="1">
        <v>0.4902199074074074</v>
      </c>
      <c r="CD3" s="1">
        <v>0.31785879629629626</v>
      </c>
      <c r="CE3" s="1">
        <v>0.10820601851851852</v>
      </c>
      <c r="CF3" s="1">
        <v>6.4155092592592597E-2</v>
      </c>
      <c r="CG3">
        <v>116</v>
      </c>
      <c r="CH3">
        <v>1072</v>
      </c>
      <c r="CI3">
        <v>1777</v>
      </c>
      <c r="CJ3">
        <v>90</v>
      </c>
      <c r="CK3">
        <v>0</v>
      </c>
      <c r="CL3">
        <v>0</v>
      </c>
      <c r="CM3">
        <v>0</v>
      </c>
      <c r="CN3">
        <v>95.18</v>
      </c>
      <c r="CO3">
        <f>CH3-CJ3</f>
        <v>982</v>
      </c>
      <c r="CP3" s="106">
        <v>1152</v>
      </c>
      <c r="CQ3" s="27">
        <f t="shared" ref="CQ3:CQ7" si="4">CO3/CP3*100</f>
        <v>85.243055555555557</v>
      </c>
      <c r="CR3" s="106" t="s">
        <v>2362</v>
      </c>
      <c r="CS3" s="270" t="s">
        <v>2729</v>
      </c>
      <c r="CT3" s="106" t="s">
        <v>2690</v>
      </c>
      <c r="CV3" s="1">
        <v>0.32368055555555558</v>
      </c>
      <c r="CW3" s="1">
        <v>0.28402777777777777</v>
      </c>
      <c r="CX3" s="1">
        <v>1.7210648148148149E-2</v>
      </c>
      <c r="CY3" s="1">
        <v>2.2418981481481481E-2</v>
      </c>
      <c r="CZ3">
        <v>75</v>
      </c>
      <c r="DA3">
        <v>1092</v>
      </c>
      <c r="DB3">
        <v>1147</v>
      </c>
      <c r="DC3">
        <v>50</v>
      </c>
      <c r="DD3">
        <v>0</v>
      </c>
      <c r="DE3">
        <v>0</v>
      </c>
      <c r="DF3">
        <v>0</v>
      </c>
      <c r="DG3">
        <v>95.82</v>
      </c>
      <c r="DH3">
        <f>DA3-DC3</f>
        <v>1042</v>
      </c>
      <c r="DI3" s="106">
        <v>1152</v>
      </c>
      <c r="DJ3" s="27">
        <f t="shared" ref="DJ3" si="5">DH3/DI3*100</f>
        <v>90.451388888888886</v>
      </c>
      <c r="DK3" s="106" t="s">
        <v>2362</v>
      </c>
      <c r="DL3" s="270" t="s">
        <v>2729</v>
      </c>
      <c r="DM3" s="106" t="s">
        <v>2690</v>
      </c>
      <c r="DO3" s="1">
        <v>0.36084490740740738</v>
      </c>
      <c r="DP3" s="1">
        <v>0.29428240740740741</v>
      </c>
      <c r="DQ3" s="1">
        <v>2.7777777777777776E-2</v>
      </c>
      <c r="DR3" s="1">
        <v>3.8773148148148147E-2</v>
      </c>
      <c r="DS3">
        <v>72</v>
      </c>
      <c r="DT3">
        <v>1079</v>
      </c>
      <c r="DU3">
        <v>537</v>
      </c>
      <c r="DV3">
        <v>24</v>
      </c>
      <c r="DW3">
        <v>0</v>
      </c>
      <c r="DX3">
        <v>0</v>
      </c>
      <c r="DY3">
        <v>0</v>
      </c>
      <c r="DZ3">
        <v>95.72</v>
      </c>
      <c r="EA3">
        <f>DT3-DV3</f>
        <v>1055</v>
      </c>
      <c r="EB3" s="106">
        <v>1152</v>
      </c>
      <c r="EC3" s="27">
        <f t="shared" ref="EC3" si="6">EA3/EB3*100</f>
        <v>91.579861111111114</v>
      </c>
      <c r="ED3" s="106" t="s">
        <v>2362</v>
      </c>
      <c r="EE3" s="270" t="s">
        <v>2729</v>
      </c>
      <c r="EF3" s="106" t="s">
        <v>2690</v>
      </c>
      <c r="EH3" s="1">
        <v>0.40284722222222219</v>
      </c>
      <c r="EI3" s="1">
        <v>0.28497685185185184</v>
      </c>
      <c r="EJ3" s="1">
        <v>5.9085648148148151E-2</v>
      </c>
      <c r="EK3" s="1">
        <v>5.876157407407407E-2</v>
      </c>
      <c r="EL3">
        <v>96</v>
      </c>
      <c r="EM3">
        <v>1097</v>
      </c>
      <c r="EN3">
        <v>1110</v>
      </c>
      <c r="EO3">
        <v>47</v>
      </c>
      <c r="EP3">
        <v>0</v>
      </c>
      <c r="EQ3">
        <v>0</v>
      </c>
      <c r="ER3">
        <v>0</v>
      </c>
      <c r="ES3">
        <v>95.94</v>
      </c>
      <c r="ET3">
        <f>EM3-EO3</f>
        <v>1050</v>
      </c>
      <c r="EU3" s="106">
        <v>1152</v>
      </c>
      <c r="EV3" s="27">
        <f t="shared" ref="EV3" si="7">ET3/EU3*100</f>
        <v>91.145833333333343</v>
      </c>
      <c r="EW3" s="106" t="s">
        <v>2362</v>
      </c>
      <c r="EX3" s="270" t="s">
        <v>2729</v>
      </c>
      <c r="EY3" s="106" t="s">
        <v>2690</v>
      </c>
      <c r="FA3" s="1">
        <v>0.42549768518518521</v>
      </c>
      <c r="FB3" s="1">
        <v>0.31103009259259257</v>
      </c>
      <c r="FC3" s="1">
        <v>4.9525462962962959E-2</v>
      </c>
      <c r="FD3" s="1">
        <v>6.4930555555555561E-2</v>
      </c>
      <c r="FE3">
        <v>124</v>
      </c>
      <c r="FF3">
        <v>1117</v>
      </c>
      <c r="FG3">
        <v>1745</v>
      </c>
      <c r="FH3">
        <v>106</v>
      </c>
      <c r="FI3">
        <v>0</v>
      </c>
      <c r="FJ3">
        <v>0</v>
      </c>
      <c r="FK3">
        <v>0</v>
      </c>
      <c r="FL3">
        <v>94.27</v>
      </c>
      <c r="FM3">
        <f>FF3-FH3</f>
        <v>1011</v>
      </c>
      <c r="FN3" s="106">
        <v>1152</v>
      </c>
      <c r="FO3" s="27">
        <f t="shared" ref="FO3" si="8">FM3/FN3*100</f>
        <v>87.760416666666657</v>
      </c>
      <c r="FP3" s="106" t="s">
        <v>2362</v>
      </c>
      <c r="FQ3" s="270" t="s">
        <v>2729</v>
      </c>
      <c r="FR3" s="106" t="s">
        <v>2690</v>
      </c>
      <c r="FT3" s="1">
        <v>0.38196759259259255</v>
      </c>
      <c r="FU3" s="1">
        <v>0.28461805555555558</v>
      </c>
      <c r="FV3" s="1">
        <v>4.0057870370370369E-2</v>
      </c>
      <c r="FW3" s="1">
        <v>5.7280092592592591E-2</v>
      </c>
      <c r="FX3">
        <v>113</v>
      </c>
      <c r="FY3">
        <v>1102</v>
      </c>
      <c r="FZ3">
        <v>1175</v>
      </c>
      <c r="GA3">
        <v>40</v>
      </c>
      <c r="GB3">
        <v>0</v>
      </c>
      <c r="GC3">
        <v>0</v>
      </c>
      <c r="GD3">
        <v>0</v>
      </c>
      <c r="GE3">
        <v>96.71</v>
      </c>
      <c r="GF3">
        <f>FY3-GA3</f>
        <v>1062</v>
      </c>
      <c r="GG3" s="106">
        <v>1152</v>
      </c>
      <c r="GH3" s="27">
        <f t="shared" ref="GH3" si="9">GF3/GG3*100</f>
        <v>92.1875</v>
      </c>
      <c r="GI3" s="106" t="s">
        <v>2362</v>
      </c>
      <c r="GJ3" s="277" t="s">
        <v>2959</v>
      </c>
      <c r="GK3" s="106" t="s">
        <v>2690</v>
      </c>
      <c r="GM3" s="1">
        <v>0.24307870370370369</v>
      </c>
      <c r="GN3" s="1">
        <v>0.2003587962962963</v>
      </c>
      <c r="GO3" s="1">
        <v>1.7511574074074072E-2</v>
      </c>
      <c r="GP3" s="1">
        <v>2.5196759259259256E-2</v>
      </c>
      <c r="GQ3">
        <v>40</v>
      </c>
      <c r="GR3">
        <v>521</v>
      </c>
      <c r="GS3">
        <v>359</v>
      </c>
      <c r="GT3">
        <v>7</v>
      </c>
      <c r="GU3">
        <v>0</v>
      </c>
      <c r="GV3">
        <v>0</v>
      </c>
      <c r="GW3">
        <v>0</v>
      </c>
      <c r="GX3">
        <v>98.09</v>
      </c>
      <c r="GY3">
        <f>GR3-GT3</f>
        <v>514</v>
      </c>
      <c r="GZ3" s="106">
        <v>524</v>
      </c>
      <c r="HA3" s="27">
        <f t="shared" ref="HA3:HA28" si="10">GY3/GZ3*100</f>
        <v>98.091603053435122</v>
      </c>
      <c r="HB3" s="106" t="s">
        <v>2362</v>
      </c>
      <c r="HC3" s="277" t="s">
        <v>2959</v>
      </c>
      <c r="HD3" s="106" t="s">
        <v>2690</v>
      </c>
      <c r="HF3" s="1">
        <v>0</v>
      </c>
      <c r="HG3" s="1">
        <v>0</v>
      </c>
      <c r="HH3" s="1">
        <v>0</v>
      </c>
      <c r="HI3" s="1">
        <v>0</v>
      </c>
      <c r="HJ3">
        <v>30</v>
      </c>
      <c r="HK3">
        <v>239</v>
      </c>
      <c r="HL3">
        <v>395</v>
      </c>
      <c r="HM3">
        <v>19</v>
      </c>
      <c r="HN3">
        <v>0</v>
      </c>
      <c r="HO3">
        <v>0</v>
      </c>
      <c r="HP3">
        <v>0</v>
      </c>
      <c r="HQ3">
        <v>95.41</v>
      </c>
      <c r="HR3">
        <f>HK3-HM3</f>
        <v>220</v>
      </c>
      <c r="HS3" s="106">
        <v>197</v>
      </c>
      <c r="HT3" s="27">
        <f t="shared" ref="HT3:HT25" si="11">HR3/HS3*100</f>
        <v>111.67512690355331</v>
      </c>
      <c r="HU3" s="106" t="s">
        <v>2362</v>
      </c>
      <c r="HV3" s="277" t="s">
        <v>2959</v>
      </c>
      <c r="HW3" s="106" t="s">
        <v>2690</v>
      </c>
      <c r="HY3" s="1">
        <v>0</v>
      </c>
      <c r="HZ3" s="1">
        <v>0</v>
      </c>
      <c r="IA3" s="1">
        <v>0</v>
      </c>
      <c r="IB3" s="1">
        <v>0</v>
      </c>
      <c r="IC3">
        <v>59</v>
      </c>
      <c r="ID3">
        <v>793</v>
      </c>
      <c r="IE3">
        <v>304</v>
      </c>
      <c r="IF3">
        <v>5</v>
      </c>
      <c r="IG3">
        <v>0</v>
      </c>
      <c r="IH3">
        <v>0</v>
      </c>
      <c r="II3">
        <v>0</v>
      </c>
      <c r="IJ3">
        <v>98.38</v>
      </c>
      <c r="IK3">
        <f>ID3-IF3</f>
        <v>788</v>
      </c>
      <c r="IL3" s="106">
        <v>760</v>
      </c>
      <c r="IM3" s="27">
        <f t="shared" ref="IM3:IM28" si="12">IK3/IL3*100</f>
        <v>103.68421052631578</v>
      </c>
      <c r="IN3" s="106" t="s">
        <v>2362</v>
      </c>
      <c r="IO3" s="277" t="s">
        <v>2959</v>
      </c>
      <c r="IP3" s="106" t="s">
        <v>2690</v>
      </c>
      <c r="IR3" s="1">
        <v>0</v>
      </c>
      <c r="IS3" s="1">
        <v>0</v>
      </c>
      <c r="IT3" s="1">
        <v>0</v>
      </c>
      <c r="IU3" s="1">
        <v>0</v>
      </c>
      <c r="IV3">
        <v>71</v>
      </c>
      <c r="IW3">
        <v>649</v>
      </c>
      <c r="IX3">
        <v>1053</v>
      </c>
      <c r="IY3">
        <v>61</v>
      </c>
      <c r="IZ3">
        <v>0</v>
      </c>
      <c r="JA3">
        <v>0</v>
      </c>
      <c r="JB3">
        <v>0</v>
      </c>
      <c r="JC3">
        <v>94.52</v>
      </c>
      <c r="JD3">
        <f>IW3-IY3</f>
        <v>588</v>
      </c>
      <c r="JE3" s="106">
        <v>524</v>
      </c>
      <c r="JF3" s="27">
        <f t="shared" ref="JF3:JF28" si="13">JD3/JE3*100</f>
        <v>112.21374045801527</v>
      </c>
      <c r="JG3" s="106" t="s">
        <v>2362</v>
      </c>
      <c r="JH3" s="277" t="s">
        <v>2959</v>
      </c>
      <c r="JI3" s="106" t="s">
        <v>2690</v>
      </c>
      <c r="JK3" s="1">
        <v>0</v>
      </c>
      <c r="JL3" s="1">
        <v>0</v>
      </c>
      <c r="JM3" s="1">
        <v>0</v>
      </c>
      <c r="JN3" s="1">
        <v>0</v>
      </c>
      <c r="JO3">
        <v>72</v>
      </c>
      <c r="JP3">
        <v>592</v>
      </c>
      <c r="JQ3">
        <v>559</v>
      </c>
      <c r="JR3">
        <v>67</v>
      </c>
      <c r="JS3">
        <v>0</v>
      </c>
      <c r="JT3">
        <v>0</v>
      </c>
      <c r="JU3">
        <v>0</v>
      </c>
      <c r="JV3">
        <v>89.3</v>
      </c>
      <c r="JW3">
        <f>JP3-JR3</f>
        <v>525</v>
      </c>
      <c r="JX3" s="106">
        <v>524</v>
      </c>
      <c r="JY3" s="27">
        <f t="shared" ref="JY3:JY9" si="14">JW3/JX3*100</f>
        <v>100.1908396946565</v>
      </c>
      <c r="JZ3" s="106" t="s">
        <v>2362</v>
      </c>
      <c r="KA3" s="277" t="s">
        <v>2959</v>
      </c>
      <c r="KB3" s="106" t="s">
        <v>2690</v>
      </c>
      <c r="KC3">
        <v>8</v>
      </c>
      <c r="KD3" s="1">
        <v>0</v>
      </c>
      <c r="KE3" s="1">
        <v>0</v>
      </c>
      <c r="KF3" s="1">
        <v>0</v>
      </c>
      <c r="KG3" s="1">
        <v>0</v>
      </c>
      <c r="KH3">
        <v>75</v>
      </c>
      <c r="KI3">
        <v>606</v>
      </c>
      <c r="KJ3">
        <v>612</v>
      </c>
      <c r="KK3">
        <v>26</v>
      </c>
      <c r="KL3">
        <v>0</v>
      </c>
      <c r="KM3">
        <v>0</v>
      </c>
      <c r="KN3">
        <v>0</v>
      </c>
      <c r="KO3">
        <v>95.92</v>
      </c>
      <c r="KP3">
        <f>KI3-KK3</f>
        <v>580</v>
      </c>
      <c r="KQ3" s="106">
        <v>524</v>
      </c>
      <c r="KR3" s="27">
        <f t="shared" ref="KR3:KR7" si="15">KP3/KQ3*100</f>
        <v>110.68702290076335</v>
      </c>
      <c r="KS3" s="106" t="s">
        <v>2362</v>
      </c>
      <c r="KT3" s="277" t="s">
        <v>2959</v>
      </c>
      <c r="KU3" s="106" t="s">
        <v>2690</v>
      </c>
      <c r="KV3">
        <v>8</v>
      </c>
      <c r="KW3" s="1">
        <v>0</v>
      </c>
      <c r="KX3" s="1">
        <v>0</v>
      </c>
      <c r="KY3" s="1">
        <v>0</v>
      </c>
      <c r="KZ3" s="1">
        <v>0</v>
      </c>
      <c r="LA3">
        <v>42</v>
      </c>
      <c r="LB3">
        <v>545</v>
      </c>
      <c r="LC3">
        <v>334</v>
      </c>
      <c r="LD3">
        <v>22</v>
      </c>
      <c r="LE3">
        <v>0</v>
      </c>
      <c r="LF3">
        <v>0</v>
      </c>
      <c r="LG3">
        <v>0</v>
      </c>
      <c r="LH3">
        <v>93.82</v>
      </c>
      <c r="LI3">
        <f>LB3-LD3</f>
        <v>523</v>
      </c>
      <c r="LJ3" s="106">
        <v>524</v>
      </c>
      <c r="LK3" s="27">
        <f t="shared" ref="LK3:LK9" si="16">LI3/LJ3*100</f>
        <v>99.809160305343511</v>
      </c>
      <c r="LL3" s="106" t="s">
        <v>2362</v>
      </c>
      <c r="LM3" s="277" t="s">
        <v>2959</v>
      </c>
      <c r="LN3" s="106" t="s">
        <v>2690</v>
      </c>
      <c r="LO3">
        <v>8</v>
      </c>
      <c r="LP3" s="1">
        <v>0</v>
      </c>
      <c r="LQ3" s="1">
        <v>0</v>
      </c>
      <c r="LR3" s="1">
        <v>0</v>
      </c>
      <c r="LS3" s="1">
        <v>0</v>
      </c>
      <c r="LT3">
        <v>36</v>
      </c>
      <c r="LU3">
        <v>586</v>
      </c>
      <c r="LV3">
        <v>731</v>
      </c>
      <c r="LW3">
        <v>36</v>
      </c>
      <c r="LX3">
        <v>0</v>
      </c>
      <c r="LY3">
        <v>0</v>
      </c>
      <c r="LZ3">
        <v>0</v>
      </c>
      <c r="MA3">
        <v>95.31</v>
      </c>
      <c r="MB3">
        <f>LU3-LW3</f>
        <v>550</v>
      </c>
      <c r="MC3" s="106">
        <v>524</v>
      </c>
      <c r="MD3" s="27">
        <f t="shared" ref="MD3:MD8" si="17">MB3/MC3*100</f>
        <v>104.96183206106871</v>
      </c>
      <c r="ME3" s="106" t="s">
        <v>2362</v>
      </c>
      <c r="MF3" s="277" t="s">
        <v>2959</v>
      </c>
      <c r="MG3" s="106" t="s">
        <v>2690</v>
      </c>
      <c r="MH3">
        <v>8</v>
      </c>
      <c r="MI3" s="1">
        <v>0.28931712962962963</v>
      </c>
      <c r="MJ3" s="1">
        <v>0.22746527777777778</v>
      </c>
      <c r="MK3" s="1">
        <v>2.3541666666666666E-2</v>
      </c>
      <c r="ML3" s="1">
        <v>3.829861111111111E-2</v>
      </c>
      <c r="MM3">
        <v>48</v>
      </c>
      <c r="MN3">
        <v>580</v>
      </c>
      <c r="MO3">
        <v>610</v>
      </c>
      <c r="MP3">
        <v>18</v>
      </c>
      <c r="MQ3">
        <v>0</v>
      </c>
      <c r="MR3">
        <v>0</v>
      </c>
      <c r="MS3">
        <v>0</v>
      </c>
      <c r="MT3">
        <v>97.13</v>
      </c>
      <c r="MU3">
        <f>MN3-MP3</f>
        <v>562</v>
      </c>
      <c r="MV3" s="106">
        <v>524</v>
      </c>
      <c r="MW3" s="27">
        <f t="shared" ref="MW3:MW7" si="18">MU3/MV3*100</f>
        <v>107.25190839694656</v>
      </c>
      <c r="MX3" s="106" t="s">
        <v>2362</v>
      </c>
      <c r="MY3" s="277" t="s">
        <v>2959</v>
      </c>
      <c r="MZ3" s="106" t="s">
        <v>2690</v>
      </c>
      <c r="NB3" s="1" t="e">
        <v>#N/A</v>
      </c>
      <c r="NC3" s="1" t="e">
        <v>#N/A</v>
      </c>
      <c r="ND3" s="1" t="e">
        <v>#N/A</v>
      </c>
      <c r="NE3" s="1" t="e">
        <v>#N/A</v>
      </c>
      <c r="NF3" t="e">
        <v>#N/A</v>
      </c>
      <c r="NG3" t="e">
        <v>#N/A</v>
      </c>
      <c r="NH3" t="e">
        <v>#N/A</v>
      </c>
      <c r="NI3" t="e">
        <v>#N/A</v>
      </c>
      <c r="NJ3" t="e">
        <v>#N/A</v>
      </c>
      <c r="NK3" t="e">
        <v>#N/A</v>
      </c>
      <c r="NL3" t="e">
        <v>#N/A</v>
      </c>
      <c r="NM3" t="e">
        <v>#N/A</v>
      </c>
      <c r="NN3" t="e">
        <f>NG3-NI3</f>
        <v>#N/A</v>
      </c>
      <c r="NO3" s="106"/>
      <c r="NP3" s="27"/>
    </row>
    <row r="4" spans="1:380">
      <c r="A4" s="106" t="s">
        <v>2363</v>
      </c>
      <c r="B4" s="485" t="s">
        <v>2959</v>
      </c>
      <c r="C4" s="106" t="s">
        <v>2690</v>
      </c>
      <c r="E4" s="1">
        <v>0.17179398148148148</v>
      </c>
      <c r="F4" s="1">
        <v>0.1320138888888889</v>
      </c>
      <c r="G4" s="1">
        <v>1.8275462962962962E-2</v>
      </c>
      <c r="H4" s="1">
        <v>2.1504629629629627E-2</v>
      </c>
      <c r="I4">
        <v>48</v>
      </c>
      <c r="J4">
        <v>578</v>
      </c>
      <c r="K4">
        <v>264</v>
      </c>
      <c r="L4">
        <v>14</v>
      </c>
      <c r="M4">
        <v>0</v>
      </c>
      <c r="N4">
        <v>0</v>
      </c>
      <c r="O4">
        <v>0</v>
      </c>
      <c r="P4">
        <v>94.96</v>
      </c>
      <c r="Q4">
        <f t="shared" ref="Q4:Q31" si="19">J4-L4</f>
        <v>564</v>
      </c>
      <c r="R4" s="106">
        <v>864</v>
      </c>
      <c r="S4" s="27">
        <f t="shared" si="0"/>
        <v>65.277777777777786</v>
      </c>
      <c r="T4" s="106" t="s">
        <v>2363</v>
      </c>
      <c r="U4" s="270" t="s">
        <v>2729</v>
      </c>
      <c r="V4" s="106" t="s">
        <v>2690</v>
      </c>
      <c r="X4" s="35">
        <v>7.3368055555555547E-2</v>
      </c>
      <c r="Y4" s="35">
        <v>4.8460648148148149E-2</v>
      </c>
      <c r="Z4" s="139">
        <v>1.894675925925926E-2</v>
      </c>
      <c r="AA4" s="139">
        <v>5.9490740740740745E-3</v>
      </c>
      <c r="AB4" s="44">
        <v>18</v>
      </c>
      <c r="AC4" s="44">
        <v>184</v>
      </c>
      <c r="AD4" s="44">
        <v>203</v>
      </c>
      <c r="AE4" s="44">
        <v>7</v>
      </c>
      <c r="AF4" s="44">
        <v>0</v>
      </c>
      <c r="AG4" s="44">
        <v>0</v>
      </c>
      <c r="AH4" s="34">
        <v>0</v>
      </c>
      <c r="AI4" s="34">
        <v>96.67</v>
      </c>
      <c r="AJ4">
        <f t="shared" ref="AJ4:AJ31" si="20">AC4-AE4</f>
        <v>177</v>
      </c>
      <c r="AK4" s="106">
        <v>576</v>
      </c>
      <c r="AL4" s="27">
        <f t="shared" si="1"/>
        <v>30.729166666666668</v>
      </c>
      <c r="AM4" s="106" t="s">
        <v>2363</v>
      </c>
      <c r="AN4" s="270" t="s">
        <v>2729</v>
      </c>
      <c r="AO4" s="106" t="s">
        <v>2690</v>
      </c>
      <c r="AQ4" s="1">
        <v>5.5636574074074074E-2</v>
      </c>
      <c r="AR4" s="1">
        <v>4.9062500000000002E-2</v>
      </c>
      <c r="AS4" s="1">
        <v>2.4768518518518516E-3</v>
      </c>
      <c r="AT4" s="1">
        <v>4.0856481481481481E-3</v>
      </c>
      <c r="AU4">
        <v>23</v>
      </c>
      <c r="AV4">
        <v>218</v>
      </c>
      <c r="AW4">
        <v>671</v>
      </c>
      <c r="AX4">
        <v>40</v>
      </c>
      <c r="AY4">
        <v>0</v>
      </c>
      <c r="AZ4">
        <v>0</v>
      </c>
      <c r="BA4">
        <v>0</v>
      </c>
      <c r="BB4">
        <v>94.37</v>
      </c>
      <c r="BC4">
        <f t="shared" ref="BC4:BC31" si="21">AV4-AX4</f>
        <v>178</v>
      </c>
      <c r="BD4" s="106"/>
      <c r="BE4" s="27"/>
      <c r="BF4" s="106" t="s">
        <v>2363</v>
      </c>
      <c r="BG4" s="270" t="s">
        <v>2729</v>
      </c>
      <c r="BH4" s="106" t="s">
        <v>2690</v>
      </c>
      <c r="BJ4" s="1">
        <v>8.726851851851852E-3</v>
      </c>
      <c r="BK4" s="1">
        <v>7.7314814814814815E-3</v>
      </c>
      <c r="BL4" s="1">
        <v>9.2592592592592588E-5</v>
      </c>
      <c r="BM4" s="1">
        <v>8.9120370370370362E-4</v>
      </c>
      <c r="BN4">
        <v>10</v>
      </c>
      <c r="BO4">
        <v>24</v>
      </c>
      <c r="BP4">
        <v>249</v>
      </c>
      <c r="BQ4">
        <v>17</v>
      </c>
      <c r="BR4">
        <v>0</v>
      </c>
      <c r="BS4">
        <v>0</v>
      </c>
      <c r="BT4">
        <v>0</v>
      </c>
      <c r="BU4">
        <v>93.61</v>
      </c>
      <c r="BV4">
        <f t="shared" ref="BV4:BV31" si="22">BO4-BQ4</f>
        <v>7</v>
      </c>
      <c r="BW4" s="106"/>
      <c r="BX4" s="27"/>
      <c r="BY4" s="106" t="s">
        <v>2363</v>
      </c>
      <c r="BZ4" s="270" t="s">
        <v>2729</v>
      </c>
      <c r="CA4" s="106" t="s">
        <v>2690</v>
      </c>
      <c r="CC4" s="1">
        <v>5.4641203703703706E-2</v>
      </c>
      <c r="CD4" s="1">
        <v>4.2546296296296297E-2</v>
      </c>
      <c r="CE4" s="1">
        <v>1.0069444444444445E-2</v>
      </c>
      <c r="CF4" s="1">
        <v>2.0138888888888888E-3</v>
      </c>
      <c r="CG4">
        <v>45</v>
      </c>
      <c r="CH4">
        <v>108</v>
      </c>
      <c r="CI4">
        <v>26</v>
      </c>
      <c r="CJ4">
        <v>1</v>
      </c>
      <c r="CK4">
        <v>0</v>
      </c>
      <c r="CL4">
        <v>0</v>
      </c>
      <c r="CM4">
        <v>0</v>
      </c>
      <c r="CN4">
        <v>96.3</v>
      </c>
      <c r="CO4">
        <f t="shared" ref="CO4:CO31" si="23">CH4-CJ4</f>
        <v>107</v>
      </c>
      <c r="CP4" s="106"/>
      <c r="CQ4" s="27"/>
      <c r="CR4" s="106" t="s">
        <v>2363</v>
      </c>
      <c r="CS4" s="270" t="s">
        <v>2729</v>
      </c>
      <c r="CT4" s="106" t="s">
        <v>2690</v>
      </c>
      <c r="CV4" s="1" t="e">
        <v>#N/A</v>
      </c>
      <c r="CW4" s="1" t="e">
        <v>#N/A</v>
      </c>
      <c r="CX4" s="1" t="e">
        <v>#N/A</v>
      </c>
      <c r="CY4" s="1" t="e">
        <v>#N/A</v>
      </c>
      <c r="CZ4" t="e">
        <v>#N/A</v>
      </c>
      <c r="DA4" t="e">
        <v>#N/A</v>
      </c>
      <c r="DB4" t="e">
        <v>#N/A</v>
      </c>
      <c r="DC4" t="e">
        <v>#N/A</v>
      </c>
      <c r="DD4" t="e">
        <v>#N/A</v>
      </c>
      <c r="DE4" t="e">
        <v>#N/A</v>
      </c>
      <c r="DF4" t="e">
        <v>#N/A</v>
      </c>
      <c r="DG4" t="e">
        <v>#N/A</v>
      </c>
      <c r="DH4" t="e">
        <f t="shared" ref="DH4:DH31" si="24">DA4-DC4</f>
        <v>#N/A</v>
      </c>
      <c r="DI4" s="106"/>
      <c r="DJ4" s="27"/>
      <c r="DK4" s="106" t="s">
        <v>2363</v>
      </c>
      <c r="DL4" s="270" t="s">
        <v>2729</v>
      </c>
      <c r="DM4" s="106" t="s">
        <v>2690</v>
      </c>
      <c r="DO4" s="1" t="e">
        <v>#N/A</v>
      </c>
      <c r="DP4" s="1" t="e">
        <v>#N/A</v>
      </c>
      <c r="DQ4" s="1" t="e">
        <v>#N/A</v>
      </c>
      <c r="DR4" s="1" t="e">
        <v>#N/A</v>
      </c>
      <c r="DS4" t="e">
        <v>#N/A</v>
      </c>
      <c r="DT4" t="e">
        <v>#N/A</v>
      </c>
      <c r="DU4" t="e">
        <v>#N/A</v>
      </c>
      <c r="DV4" t="e">
        <v>#N/A</v>
      </c>
      <c r="DW4" t="e">
        <v>#N/A</v>
      </c>
      <c r="DX4" t="e">
        <v>#N/A</v>
      </c>
      <c r="DY4" t="e">
        <v>#N/A</v>
      </c>
      <c r="DZ4" t="e">
        <v>#N/A</v>
      </c>
      <c r="EA4" t="e">
        <f t="shared" ref="EA4:EA31" si="25">DT4-DV4</f>
        <v>#N/A</v>
      </c>
      <c r="EB4" s="106"/>
      <c r="EC4" s="27"/>
      <c r="ED4" s="106" t="s">
        <v>2363</v>
      </c>
      <c r="EE4" s="270" t="s">
        <v>2729</v>
      </c>
      <c r="EF4" s="106" t="s">
        <v>2690</v>
      </c>
      <c r="EH4" s="1" t="e">
        <v>#N/A</v>
      </c>
      <c r="EI4" s="1" t="e">
        <v>#N/A</v>
      </c>
      <c r="EJ4" s="1" t="e">
        <v>#N/A</v>
      </c>
      <c r="EK4" s="1" t="e">
        <v>#N/A</v>
      </c>
      <c r="EL4" t="e">
        <v>#N/A</v>
      </c>
      <c r="EM4" t="e">
        <v>#N/A</v>
      </c>
      <c r="EN4" t="e">
        <v>#N/A</v>
      </c>
      <c r="EO4" t="e">
        <v>#N/A</v>
      </c>
      <c r="EP4" t="e">
        <v>#N/A</v>
      </c>
      <c r="EQ4" t="e">
        <v>#N/A</v>
      </c>
      <c r="ER4" t="e">
        <v>#N/A</v>
      </c>
      <c r="ES4" t="e">
        <v>#N/A</v>
      </c>
      <c r="ET4" t="e">
        <f t="shared" ref="ET4:ET31" si="26">EM4-EO4</f>
        <v>#N/A</v>
      </c>
      <c r="EU4" s="106"/>
      <c r="EV4" s="27"/>
      <c r="EW4" s="106" t="s">
        <v>2363</v>
      </c>
      <c r="EX4" s="270" t="s">
        <v>2729</v>
      </c>
      <c r="EY4" s="106" t="s">
        <v>2690</v>
      </c>
      <c r="FA4" s="1" t="e">
        <v>#N/A</v>
      </c>
      <c r="FB4" s="1" t="e">
        <v>#N/A</v>
      </c>
      <c r="FC4" s="1" t="e">
        <v>#N/A</v>
      </c>
      <c r="FD4" s="1" t="e">
        <v>#N/A</v>
      </c>
      <c r="FE4" t="e">
        <v>#N/A</v>
      </c>
      <c r="FF4" t="e">
        <v>#N/A</v>
      </c>
      <c r="FG4" t="e">
        <v>#N/A</v>
      </c>
      <c r="FH4" t="e">
        <v>#N/A</v>
      </c>
      <c r="FI4" t="e">
        <v>#N/A</v>
      </c>
      <c r="FJ4" t="e">
        <v>#N/A</v>
      </c>
      <c r="FK4" t="e">
        <v>#N/A</v>
      </c>
      <c r="FL4" t="e">
        <v>#N/A</v>
      </c>
      <c r="FM4" t="e">
        <f t="shared" ref="FM4:FM31" si="27">FF4-FH4</f>
        <v>#N/A</v>
      </c>
      <c r="FN4" s="106"/>
      <c r="FO4" s="27"/>
      <c r="FP4" s="106" t="s">
        <v>2363</v>
      </c>
      <c r="FQ4" s="270" t="s">
        <v>2729</v>
      </c>
      <c r="FR4" s="106" t="s">
        <v>2690</v>
      </c>
      <c r="FT4" s="1" t="e">
        <v>#N/A</v>
      </c>
      <c r="FU4" s="1" t="e">
        <v>#N/A</v>
      </c>
      <c r="FV4" s="1" t="e">
        <v>#N/A</v>
      </c>
      <c r="FW4" s="1" t="e">
        <v>#N/A</v>
      </c>
      <c r="FX4" t="e">
        <v>#N/A</v>
      </c>
      <c r="FY4" t="e">
        <v>#N/A</v>
      </c>
      <c r="FZ4" t="e">
        <v>#N/A</v>
      </c>
      <c r="GA4" t="e">
        <v>#N/A</v>
      </c>
      <c r="GB4" t="e">
        <v>#N/A</v>
      </c>
      <c r="GC4" t="e">
        <v>#N/A</v>
      </c>
      <c r="GD4" t="e">
        <v>#N/A</v>
      </c>
      <c r="GE4" t="e">
        <v>#N/A</v>
      </c>
      <c r="GF4" t="e">
        <f t="shared" ref="GF4:GF31" si="28">FY4-GA4</f>
        <v>#N/A</v>
      </c>
      <c r="GG4" s="106"/>
      <c r="GH4" s="27"/>
      <c r="GI4" s="106" t="s">
        <v>2363</v>
      </c>
      <c r="GJ4" s="277" t="s">
        <v>2959</v>
      </c>
      <c r="GK4" s="106" t="s">
        <v>2690</v>
      </c>
      <c r="GM4" s="1">
        <v>0.16677083333333334</v>
      </c>
      <c r="GN4" s="1">
        <v>0.10837962962962962</v>
      </c>
      <c r="GO4" s="1">
        <v>4.5196759259259256E-2</v>
      </c>
      <c r="GP4" s="1">
        <v>1.3182870370370371E-2</v>
      </c>
      <c r="GQ4">
        <v>34</v>
      </c>
      <c r="GR4">
        <v>541</v>
      </c>
      <c r="GS4">
        <v>496</v>
      </c>
      <c r="GT4">
        <v>18</v>
      </c>
      <c r="GU4">
        <v>0</v>
      </c>
      <c r="GV4">
        <v>0</v>
      </c>
      <c r="GW4">
        <v>0</v>
      </c>
      <c r="GX4">
        <v>96.5</v>
      </c>
      <c r="GY4">
        <f t="shared" ref="GY4:GY17" si="29">GR4-GT4</f>
        <v>523</v>
      </c>
      <c r="GZ4" s="106">
        <v>524</v>
      </c>
      <c r="HA4" s="27">
        <f t="shared" si="10"/>
        <v>99.809160305343511</v>
      </c>
      <c r="HB4" s="106" t="s">
        <v>2363</v>
      </c>
      <c r="HC4" s="277" t="s">
        <v>2959</v>
      </c>
      <c r="HD4" s="106" t="s">
        <v>2690</v>
      </c>
      <c r="HF4" s="1">
        <v>0</v>
      </c>
      <c r="HG4" s="1">
        <v>0</v>
      </c>
      <c r="HH4" s="1">
        <v>0</v>
      </c>
      <c r="HI4" s="1">
        <v>0</v>
      </c>
      <c r="HJ4">
        <v>7</v>
      </c>
      <c r="HK4">
        <v>20</v>
      </c>
      <c r="HL4">
        <v>67</v>
      </c>
      <c r="HM4">
        <v>1</v>
      </c>
      <c r="HN4">
        <v>0</v>
      </c>
      <c r="HO4">
        <v>0</v>
      </c>
      <c r="HP4">
        <v>0</v>
      </c>
      <c r="HQ4">
        <v>98.53</v>
      </c>
      <c r="HR4">
        <f t="shared" ref="HR4:HR16" si="30">HK4-HM4</f>
        <v>19</v>
      </c>
      <c r="HS4" s="106"/>
      <c r="HT4" s="27"/>
      <c r="HU4" s="106" t="s">
        <v>2363</v>
      </c>
      <c r="HV4" s="277" t="s">
        <v>2959</v>
      </c>
      <c r="HW4" s="106" t="s">
        <v>2690</v>
      </c>
      <c r="HY4" s="1">
        <v>0</v>
      </c>
      <c r="HZ4" s="1">
        <v>0</v>
      </c>
      <c r="IA4" s="1">
        <v>0</v>
      </c>
      <c r="IB4" s="1">
        <v>0</v>
      </c>
      <c r="IC4">
        <v>46</v>
      </c>
      <c r="ID4">
        <v>697</v>
      </c>
      <c r="IE4">
        <v>438</v>
      </c>
      <c r="IF4">
        <v>6</v>
      </c>
      <c r="IG4">
        <v>0</v>
      </c>
      <c r="IH4">
        <v>0</v>
      </c>
      <c r="II4">
        <v>0</v>
      </c>
      <c r="IJ4">
        <v>98.65</v>
      </c>
      <c r="IK4">
        <f t="shared" ref="IK4:IK31" si="31">ID4-IF4</f>
        <v>691</v>
      </c>
      <c r="IL4" s="106">
        <v>838</v>
      </c>
      <c r="IM4" s="27">
        <f t="shared" si="12"/>
        <v>82.4582338902148</v>
      </c>
      <c r="IN4" s="106" t="s">
        <v>2363</v>
      </c>
      <c r="IO4" s="277" t="s">
        <v>2959</v>
      </c>
      <c r="IP4" s="106" t="s">
        <v>2690</v>
      </c>
      <c r="IR4" s="1">
        <v>0</v>
      </c>
      <c r="IS4" s="1">
        <v>0</v>
      </c>
      <c r="IT4" s="1">
        <v>0</v>
      </c>
      <c r="IU4" s="1">
        <v>0</v>
      </c>
      <c r="IV4">
        <v>41</v>
      </c>
      <c r="IW4">
        <v>603</v>
      </c>
      <c r="IX4">
        <v>821</v>
      </c>
      <c r="IY4">
        <v>17</v>
      </c>
      <c r="IZ4">
        <v>0</v>
      </c>
      <c r="JA4">
        <v>0</v>
      </c>
      <c r="JB4">
        <v>0</v>
      </c>
      <c r="JC4">
        <v>97.97</v>
      </c>
      <c r="JD4">
        <f t="shared" ref="JD4:JD16" si="32">IW4-IY4</f>
        <v>586</v>
      </c>
      <c r="JE4" s="106">
        <v>524</v>
      </c>
      <c r="JF4" s="27">
        <f t="shared" si="13"/>
        <v>111.83206106870229</v>
      </c>
      <c r="JG4" s="106" t="s">
        <v>2363</v>
      </c>
      <c r="JH4" s="277" t="s">
        <v>2959</v>
      </c>
      <c r="JI4" s="106" t="s">
        <v>2690</v>
      </c>
      <c r="JK4" s="1">
        <v>0</v>
      </c>
      <c r="JL4" s="1">
        <v>0</v>
      </c>
      <c r="JM4" s="1">
        <v>0</v>
      </c>
      <c r="JN4" s="1">
        <v>0</v>
      </c>
      <c r="JO4">
        <v>41</v>
      </c>
      <c r="JP4">
        <v>544</v>
      </c>
      <c r="JQ4">
        <v>439</v>
      </c>
      <c r="JR4">
        <v>9</v>
      </c>
      <c r="JS4">
        <v>0</v>
      </c>
      <c r="JT4">
        <v>0</v>
      </c>
      <c r="JU4">
        <v>0</v>
      </c>
      <c r="JV4">
        <v>97.99</v>
      </c>
      <c r="JW4">
        <f t="shared" ref="JW4:JW31" si="33">JP4-JR4</f>
        <v>535</v>
      </c>
      <c r="JX4" s="106">
        <v>524</v>
      </c>
      <c r="JY4" s="27">
        <f t="shared" si="14"/>
        <v>102.09923664122138</v>
      </c>
      <c r="JZ4" s="106" t="s">
        <v>2363</v>
      </c>
      <c r="KA4" s="277" t="s">
        <v>2959</v>
      </c>
      <c r="KB4" s="106" t="s">
        <v>2690</v>
      </c>
      <c r="KC4">
        <v>8</v>
      </c>
      <c r="KD4" s="1">
        <v>0</v>
      </c>
      <c r="KE4" s="1">
        <v>0</v>
      </c>
      <c r="KF4" s="1">
        <v>0</v>
      </c>
      <c r="KG4" s="1">
        <v>0</v>
      </c>
      <c r="KH4">
        <v>40</v>
      </c>
      <c r="KI4">
        <v>550</v>
      </c>
      <c r="KJ4">
        <v>647</v>
      </c>
      <c r="KK4">
        <v>18</v>
      </c>
      <c r="KL4">
        <v>0</v>
      </c>
      <c r="KM4">
        <v>0</v>
      </c>
      <c r="KN4">
        <v>0</v>
      </c>
      <c r="KO4">
        <v>97.29</v>
      </c>
      <c r="KP4">
        <f t="shared" ref="KP4:KP31" si="34">KI4-KK4</f>
        <v>532</v>
      </c>
      <c r="KQ4" s="106">
        <v>524</v>
      </c>
      <c r="KR4" s="27">
        <f t="shared" si="15"/>
        <v>101.52671755725191</v>
      </c>
      <c r="KS4" s="106" t="s">
        <v>2363</v>
      </c>
      <c r="KT4" s="277" t="s">
        <v>2959</v>
      </c>
      <c r="KU4" s="106" t="s">
        <v>2690</v>
      </c>
      <c r="KV4">
        <v>8</v>
      </c>
      <c r="KW4" s="1">
        <v>0</v>
      </c>
      <c r="KX4" s="1">
        <v>0</v>
      </c>
      <c r="KY4" s="1">
        <v>0</v>
      </c>
      <c r="KZ4" s="1">
        <v>0</v>
      </c>
      <c r="LA4">
        <v>42</v>
      </c>
      <c r="LB4">
        <v>554</v>
      </c>
      <c r="LC4">
        <v>401</v>
      </c>
      <c r="LD4">
        <v>8</v>
      </c>
      <c r="LE4">
        <v>0</v>
      </c>
      <c r="LF4">
        <v>0</v>
      </c>
      <c r="LG4">
        <v>0</v>
      </c>
      <c r="LH4">
        <v>98.04</v>
      </c>
      <c r="LI4">
        <f t="shared" ref="LI4:LI31" si="35">LB4-LD4</f>
        <v>546</v>
      </c>
      <c r="LJ4" s="106">
        <v>524</v>
      </c>
      <c r="LK4" s="27">
        <f t="shared" si="16"/>
        <v>104.19847328244273</v>
      </c>
      <c r="LL4" s="106" t="s">
        <v>2363</v>
      </c>
      <c r="LM4" s="277" t="s">
        <v>2959</v>
      </c>
      <c r="LN4" s="106" t="s">
        <v>2690</v>
      </c>
      <c r="LO4">
        <v>8</v>
      </c>
      <c r="LP4" s="1">
        <v>0</v>
      </c>
      <c r="LQ4" s="1">
        <v>0</v>
      </c>
      <c r="LR4" s="1">
        <v>0</v>
      </c>
      <c r="LS4" s="1">
        <v>0</v>
      </c>
      <c r="LT4">
        <v>33</v>
      </c>
      <c r="LU4">
        <v>556</v>
      </c>
      <c r="LV4">
        <v>692</v>
      </c>
      <c r="LW4">
        <v>9</v>
      </c>
      <c r="LX4">
        <v>0</v>
      </c>
      <c r="LY4">
        <v>0</v>
      </c>
      <c r="LZ4">
        <v>0</v>
      </c>
      <c r="MA4">
        <v>98.72</v>
      </c>
      <c r="MB4">
        <f t="shared" ref="MB4:MB31" si="36">LU4-LW4</f>
        <v>547</v>
      </c>
      <c r="MC4" s="106">
        <v>524</v>
      </c>
      <c r="MD4" s="27">
        <f t="shared" si="17"/>
        <v>104.38931297709924</v>
      </c>
      <c r="ME4" s="106" t="s">
        <v>2363</v>
      </c>
      <c r="MF4" s="277" t="s">
        <v>2959</v>
      </c>
      <c r="MG4" s="106" t="s">
        <v>2690</v>
      </c>
      <c r="MI4" s="1">
        <v>1.0729166666666666E-2</v>
      </c>
      <c r="MJ4" s="1">
        <v>2.3495370370370371E-3</v>
      </c>
      <c r="MK4" s="1">
        <v>8.3680555555555557E-3</v>
      </c>
      <c r="ML4" s="1">
        <v>0</v>
      </c>
      <c r="MM4">
        <v>4</v>
      </c>
      <c r="MN4">
        <v>8</v>
      </c>
      <c r="MO4">
        <v>22</v>
      </c>
      <c r="MP4">
        <v>2</v>
      </c>
      <c r="MQ4">
        <v>0</v>
      </c>
      <c r="MR4">
        <v>0</v>
      </c>
      <c r="MS4">
        <v>0</v>
      </c>
      <c r="MT4">
        <v>91.67</v>
      </c>
      <c r="MU4">
        <f t="shared" ref="MU4:MU31" si="37">MN4-MP4</f>
        <v>6</v>
      </c>
      <c r="MV4" s="106"/>
      <c r="MW4" s="27"/>
      <c r="MX4" s="106" t="s">
        <v>2363</v>
      </c>
      <c r="MY4" s="277" t="s">
        <v>2959</v>
      </c>
      <c r="MZ4" s="106" t="s">
        <v>2690</v>
      </c>
      <c r="NB4" s="1" t="e">
        <v>#N/A</v>
      </c>
      <c r="NC4" s="1" t="e">
        <v>#N/A</v>
      </c>
      <c r="ND4" s="1" t="e">
        <v>#N/A</v>
      </c>
      <c r="NE4" s="1" t="e">
        <v>#N/A</v>
      </c>
      <c r="NF4" t="e">
        <v>#N/A</v>
      </c>
      <c r="NG4" t="e">
        <v>#N/A</v>
      </c>
      <c r="NH4" t="e">
        <v>#N/A</v>
      </c>
      <c r="NI4" t="e">
        <v>#N/A</v>
      </c>
      <c r="NJ4" t="e">
        <v>#N/A</v>
      </c>
      <c r="NK4" t="e">
        <v>#N/A</v>
      </c>
      <c r="NL4" t="e">
        <v>#N/A</v>
      </c>
      <c r="NM4" t="e">
        <v>#N/A</v>
      </c>
      <c r="NN4" t="e">
        <f t="shared" ref="NN4:NN31" si="38">NG4-NI4</f>
        <v>#N/A</v>
      </c>
      <c r="NO4" s="106"/>
      <c r="NP4" s="27"/>
    </row>
    <row r="5" spans="1:380">
      <c r="A5" s="106" t="s">
        <v>473</v>
      </c>
      <c r="B5" s="485" t="s">
        <v>2959</v>
      </c>
      <c r="C5" s="106" t="s">
        <v>2690</v>
      </c>
      <c r="E5" s="1">
        <v>0.41936342592592596</v>
      </c>
      <c r="F5" s="1">
        <v>0.2651736111111111</v>
      </c>
      <c r="G5" s="1">
        <v>8.8159722222222223E-2</v>
      </c>
      <c r="H5" s="1">
        <v>6.6018518518518518E-2</v>
      </c>
      <c r="I5">
        <v>60</v>
      </c>
      <c r="J5">
        <v>570</v>
      </c>
      <c r="K5">
        <v>1450</v>
      </c>
      <c r="L5">
        <v>59</v>
      </c>
      <c r="M5">
        <v>0</v>
      </c>
      <c r="N5">
        <v>0</v>
      </c>
      <c r="O5">
        <v>0</v>
      </c>
      <c r="P5">
        <v>96.09</v>
      </c>
      <c r="Q5">
        <f t="shared" si="19"/>
        <v>511</v>
      </c>
      <c r="R5" s="106">
        <v>524</v>
      </c>
      <c r="S5" s="27">
        <f t="shared" si="0"/>
        <v>97.51908396946564</v>
      </c>
      <c r="T5" s="106" t="s">
        <v>473</v>
      </c>
      <c r="U5" s="270" t="s">
        <v>2729</v>
      </c>
      <c r="V5" s="106" t="s">
        <v>2690</v>
      </c>
      <c r="X5" s="35">
        <v>0.34312499999999996</v>
      </c>
      <c r="Y5" s="35">
        <v>0.24701388888888889</v>
      </c>
      <c r="Z5" s="139">
        <v>7.2974537037037032E-2</v>
      </c>
      <c r="AA5" s="139">
        <v>2.3124999999999996E-2</v>
      </c>
      <c r="AB5" s="44">
        <v>46</v>
      </c>
      <c r="AC5" s="44">
        <v>405</v>
      </c>
      <c r="AD5" s="44">
        <v>1536</v>
      </c>
      <c r="AE5" s="44">
        <v>77</v>
      </c>
      <c r="AF5" s="44">
        <v>0</v>
      </c>
      <c r="AG5" s="44">
        <v>0</v>
      </c>
      <c r="AH5" s="34">
        <v>0</v>
      </c>
      <c r="AI5" s="34">
        <v>95.23</v>
      </c>
      <c r="AJ5">
        <f t="shared" si="20"/>
        <v>328</v>
      </c>
      <c r="AK5" s="106">
        <v>524</v>
      </c>
      <c r="AL5" s="27">
        <f t="shared" si="1"/>
        <v>62.595419847328252</v>
      </c>
      <c r="AM5" s="106" t="s">
        <v>473</v>
      </c>
      <c r="AN5" s="270" t="s">
        <v>2729</v>
      </c>
      <c r="AO5" s="106" t="s">
        <v>2690</v>
      </c>
      <c r="AQ5" s="1">
        <v>0.41709490740740746</v>
      </c>
      <c r="AR5" s="1">
        <v>0.24541666666666664</v>
      </c>
      <c r="AS5" s="1">
        <v>7.8125E-2</v>
      </c>
      <c r="AT5" s="1">
        <v>9.3541666666666676E-2</v>
      </c>
      <c r="AU5">
        <v>74</v>
      </c>
      <c r="AV5">
        <v>832</v>
      </c>
      <c r="AW5">
        <v>78</v>
      </c>
      <c r="AX5">
        <v>7</v>
      </c>
      <c r="AY5">
        <v>0</v>
      </c>
      <c r="AZ5">
        <v>0</v>
      </c>
      <c r="BA5">
        <v>0</v>
      </c>
      <c r="BB5">
        <v>91.76</v>
      </c>
      <c r="BC5">
        <f t="shared" si="21"/>
        <v>825</v>
      </c>
      <c r="BD5" s="106">
        <v>1152</v>
      </c>
      <c r="BE5" s="27">
        <f t="shared" si="2"/>
        <v>71.614583333333343</v>
      </c>
      <c r="BF5" s="106" t="s">
        <v>473</v>
      </c>
      <c r="BG5" s="270" t="s">
        <v>2729</v>
      </c>
      <c r="BH5" s="106" t="s">
        <v>2690</v>
      </c>
      <c r="BJ5" s="1">
        <v>0</v>
      </c>
      <c r="BK5" s="1">
        <v>0</v>
      </c>
      <c r="BL5" s="1">
        <v>0</v>
      </c>
      <c r="BM5" s="1">
        <v>0</v>
      </c>
      <c r="BN5">
        <v>0</v>
      </c>
      <c r="BO5">
        <v>0</v>
      </c>
      <c r="BP5">
        <v>885</v>
      </c>
      <c r="BQ5">
        <v>34</v>
      </c>
      <c r="BR5">
        <v>0</v>
      </c>
      <c r="BS5">
        <v>0</v>
      </c>
      <c r="BT5">
        <v>0</v>
      </c>
      <c r="BU5">
        <v>96.3</v>
      </c>
      <c r="BV5">
        <f t="shared" si="22"/>
        <v>-34</v>
      </c>
      <c r="BW5" s="106"/>
      <c r="BX5" s="27"/>
      <c r="BY5" s="106" t="s">
        <v>473</v>
      </c>
      <c r="BZ5" s="270" t="s">
        <v>2729</v>
      </c>
      <c r="CA5" s="106" t="s">
        <v>2690</v>
      </c>
      <c r="CC5" s="1">
        <v>0.74020833333333336</v>
      </c>
      <c r="CD5" s="1">
        <v>0.4645023148148148</v>
      </c>
      <c r="CE5" s="1">
        <v>0.11509259259259259</v>
      </c>
      <c r="CF5" s="1">
        <v>0.16060185185185186</v>
      </c>
      <c r="CG5">
        <v>135</v>
      </c>
      <c r="CH5">
        <v>1777</v>
      </c>
      <c r="CI5">
        <v>1389</v>
      </c>
      <c r="CJ5">
        <v>35</v>
      </c>
      <c r="CK5">
        <v>0</v>
      </c>
      <c r="CL5">
        <v>0</v>
      </c>
      <c r="CM5">
        <v>0</v>
      </c>
      <c r="CN5">
        <v>97.54</v>
      </c>
      <c r="CO5">
        <f t="shared" si="23"/>
        <v>1742</v>
      </c>
      <c r="CP5" s="106">
        <v>1152</v>
      </c>
      <c r="CQ5" s="27">
        <f t="shared" si="4"/>
        <v>151.21527777777777</v>
      </c>
      <c r="CR5" s="106" t="s">
        <v>473</v>
      </c>
      <c r="CS5" s="270" t="s">
        <v>2729</v>
      </c>
      <c r="CT5" s="106" t="s">
        <v>2690</v>
      </c>
      <c r="CV5" s="1">
        <v>0.38905092592592588</v>
      </c>
      <c r="CW5" s="1">
        <v>0.29670138888888892</v>
      </c>
      <c r="CX5" s="1">
        <v>4.6018518518518514E-2</v>
      </c>
      <c r="CY5" s="1">
        <v>4.6319444444444441E-2</v>
      </c>
      <c r="CZ5">
        <v>72</v>
      </c>
      <c r="DA5">
        <v>1292</v>
      </c>
      <c r="DB5">
        <v>1878</v>
      </c>
      <c r="DC5">
        <v>83</v>
      </c>
      <c r="DD5">
        <v>0</v>
      </c>
      <c r="DE5">
        <v>0</v>
      </c>
      <c r="DF5">
        <v>0</v>
      </c>
      <c r="DG5">
        <v>95.77</v>
      </c>
      <c r="DH5">
        <f t="shared" si="24"/>
        <v>1209</v>
      </c>
      <c r="DI5" s="106">
        <v>1152</v>
      </c>
      <c r="DJ5" s="27">
        <f t="shared" ref="DJ5:DJ7" si="39">DH5/DI5*100</f>
        <v>104.94791666666667</v>
      </c>
      <c r="DK5" s="106" t="s">
        <v>473</v>
      </c>
      <c r="DL5" s="270" t="s">
        <v>2729</v>
      </c>
      <c r="DM5" s="106" t="s">
        <v>2690</v>
      </c>
      <c r="DO5" s="1">
        <v>0.53724537037037035</v>
      </c>
      <c r="DP5" s="1">
        <v>0.30342592592592593</v>
      </c>
      <c r="DQ5" s="1">
        <v>0.1305787037037037</v>
      </c>
      <c r="DR5" s="1">
        <v>0.10322916666666666</v>
      </c>
      <c r="DS5">
        <v>61</v>
      </c>
      <c r="DT5">
        <v>1199</v>
      </c>
      <c r="DU5">
        <v>428</v>
      </c>
      <c r="DV5">
        <v>15</v>
      </c>
      <c r="DW5">
        <v>0</v>
      </c>
      <c r="DX5">
        <v>0</v>
      </c>
      <c r="DY5">
        <v>0</v>
      </c>
      <c r="DZ5">
        <v>96.61</v>
      </c>
      <c r="EA5">
        <f t="shared" si="25"/>
        <v>1184</v>
      </c>
      <c r="EB5" s="106">
        <v>1152</v>
      </c>
      <c r="EC5" s="27">
        <f t="shared" ref="EC5:EC8" si="40">EA5/EB5*100</f>
        <v>102.77777777777777</v>
      </c>
      <c r="ED5" s="106" t="s">
        <v>473</v>
      </c>
      <c r="EE5" s="270" t="s">
        <v>2729</v>
      </c>
      <c r="EF5" s="106" t="s">
        <v>2690</v>
      </c>
      <c r="EH5" s="1">
        <v>0.55496527777777771</v>
      </c>
      <c r="EI5" s="1">
        <v>0.31222222222222223</v>
      </c>
      <c r="EJ5" s="1">
        <v>0.17684027777777778</v>
      </c>
      <c r="EK5" s="1">
        <v>6.5891203703703702E-2</v>
      </c>
      <c r="EL5">
        <v>64</v>
      </c>
      <c r="EM5">
        <v>1176</v>
      </c>
      <c r="EN5">
        <v>879</v>
      </c>
      <c r="EO5">
        <v>11</v>
      </c>
      <c r="EP5">
        <v>0</v>
      </c>
      <c r="EQ5">
        <v>0</v>
      </c>
      <c r="ER5">
        <v>0</v>
      </c>
      <c r="ES5">
        <v>98.76</v>
      </c>
      <c r="ET5">
        <f t="shared" si="26"/>
        <v>1165</v>
      </c>
      <c r="EU5" s="106">
        <v>1152</v>
      </c>
      <c r="EV5" s="27">
        <f t="shared" ref="EV5:EV8" si="41">ET5/EU5*100</f>
        <v>101.12847222222223</v>
      </c>
      <c r="EW5" s="106" t="s">
        <v>473</v>
      </c>
      <c r="EX5" s="270" t="s">
        <v>2729</v>
      </c>
      <c r="EY5" s="106" t="s">
        <v>2690</v>
      </c>
      <c r="FA5" s="1">
        <v>0.4616319444444445</v>
      </c>
      <c r="FB5" s="1">
        <v>0.30070601851851853</v>
      </c>
      <c r="FC5" s="1">
        <v>8.5868055555555559E-2</v>
      </c>
      <c r="FD5" s="1">
        <v>7.5057870370370372E-2</v>
      </c>
      <c r="FE5">
        <v>107</v>
      </c>
      <c r="FF5">
        <v>1293</v>
      </c>
      <c r="FG5">
        <v>2352</v>
      </c>
      <c r="FH5">
        <v>117</v>
      </c>
      <c r="FI5">
        <v>0</v>
      </c>
      <c r="FJ5">
        <v>0</v>
      </c>
      <c r="FK5">
        <v>0</v>
      </c>
      <c r="FL5">
        <v>95.26</v>
      </c>
      <c r="FM5">
        <f t="shared" si="27"/>
        <v>1176</v>
      </c>
      <c r="FN5" s="106">
        <v>1152</v>
      </c>
      <c r="FO5" s="27">
        <f t="shared" ref="FO5:FO8" si="42">FM5/FN5*100</f>
        <v>102.08333333333333</v>
      </c>
      <c r="FP5" s="106" t="s">
        <v>473</v>
      </c>
      <c r="FQ5" s="270" t="s">
        <v>2729</v>
      </c>
      <c r="FR5" s="106" t="s">
        <v>2690</v>
      </c>
      <c r="FT5" s="1">
        <v>0.45265046296296302</v>
      </c>
      <c r="FU5" s="1">
        <v>0.30388888888888888</v>
      </c>
      <c r="FV5" s="1">
        <v>7.2372685185185193E-2</v>
      </c>
      <c r="FW5" s="1">
        <v>7.6365740740740748E-2</v>
      </c>
      <c r="FX5">
        <v>90</v>
      </c>
      <c r="FY5">
        <v>1236</v>
      </c>
      <c r="FZ5">
        <v>1261</v>
      </c>
      <c r="GA5">
        <v>58</v>
      </c>
      <c r="GB5">
        <v>0</v>
      </c>
      <c r="GC5">
        <v>0</v>
      </c>
      <c r="GD5">
        <v>0</v>
      </c>
      <c r="GE5">
        <v>95.6</v>
      </c>
      <c r="GF5">
        <f t="shared" si="28"/>
        <v>1178</v>
      </c>
      <c r="GG5" s="106">
        <v>1152</v>
      </c>
      <c r="GH5" s="27">
        <f t="shared" ref="GH5:GH8" si="43">GF5/GG5*100</f>
        <v>102.25694444444444</v>
      </c>
      <c r="GI5" s="106" t="s">
        <v>473</v>
      </c>
      <c r="GJ5" s="277" t="s">
        <v>2959</v>
      </c>
      <c r="GK5" s="106" t="s">
        <v>2690</v>
      </c>
      <c r="GM5" s="1">
        <v>0.30432870370370374</v>
      </c>
      <c r="GN5" s="1">
        <v>0.18179398148148149</v>
      </c>
      <c r="GO5" s="1">
        <v>8.4317129629629631E-2</v>
      </c>
      <c r="GP5" s="1">
        <v>3.8217592592592588E-2</v>
      </c>
      <c r="GQ5">
        <v>45</v>
      </c>
      <c r="GR5">
        <v>572</v>
      </c>
      <c r="GS5">
        <v>349</v>
      </c>
      <c r="GT5">
        <v>34</v>
      </c>
      <c r="GU5">
        <v>0</v>
      </c>
      <c r="GV5">
        <v>0</v>
      </c>
      <c r="GW5">
        <v>0</v>
      </c>
      <c r="GX5">
        <v>91.12</v>
      </c>
      <c r="GY5">
        <f t="shared" si="29"/>
        <v>538</v>
      </c>
      <c r="GZ5" s="106">
        <v>524</v>
      </c>
      <c r="HA5" s="27">
        <f t="shared" si="10"/>
        <v>102.67175572519085</v>
      </c>
      <c r="HB5" s="106" t="s">
        <v>473</v>
      </c>
      <c r="HC5" s="277" t="s">
        <v>2959</v>
      </c>
      <c r="HD5" s="106" t="s">
        <v>2690</v>
      </c>
      <c r="HF5" s="1">
        <v>0</v>
      </c>
      <c r="HG5" s="1">
        <v>0</v>
      </c>
      <c r="HH5" s="1">
        <v>0</v>
      </c>
      <c r="HI5" s="1">
        <v>0</v>
      </c>
      <c r="HJ5">
        <v>51</v>
      </c>
      <c r="HK5">
        <v>617</v>
      </c>
      <c r="HL5">
        <v>815</v>
      </c>
      <c r="HM5">
        <v>42</v>
      </c>
      <c r="HN5">
        <v>0</v>
      </c>
      <c r="HO5">
        <v>0</v>
      </c>
      <c r="HP5">
        <v>0</v>
      </c>
      <c r="HQ5">
        <v>95.1</v>
      </c>
      <c r="HR5">
        <f t="shared" si="30"/>
        <v>575</v>
      </c>
      <c r="HS5" s="106">
        <v>524</v>
      </c>
      <c r="HT5" s="27">
        <f t="shared" si="11"/>
        <v>109.73282442748091</v>
      </c>
      <c r="HU5" s="106" t="s">
        <v>473</v>
      </c>
      <c r="HV5" s="277" t="s">
        <v>2959</v>
      </c>
      <c r="HW5" s="106" t="s">
        <v>2690</v>
      </c>
      <c r="HY5" s="1">
        <v>0</v>
      </c>
      <c r="HZ5" s="1">
        <v>0</v>
      </c>
      <c r="IA5" s="1">
        <v>0</v>
      </c>
      <c r="IB5" s="1">
        <v>0</v>
      </c>
      <c r="IC5">
        <v>45</v>
      </c>
      <c r="ID5">
        <v>899</v>
      </c>
      <c r="IE5">
        <v>303</v>
      </c>
      <c r="IF5">
        <v>5</v>
      </c>
      <c r="IG5">
        <v>0</v>
      </c>
      <c r="IH5">
        <v>0</v>
      </c>
      <c r="II5">
        <v>0</v>
      </c>
      <c r="IJ5">
        <v>98.38</v>
      </c>
      <c r="IK5">
        <f t="shared" si="31"/>
        <v>894</v>
      </c>
      <c r="IL5" s="106">
        <v>838</v>
      </c>
      <c r="IM5" s="27">
        <f t="shared" si="12"/>
        <v>106.68257756563247</v>
      </c>
      <c r="IN5" s="106" t="s">
        <v>473</v>
      </c>
      <c r="IO5" s="277" t="s">
        <v>2959</v>
      </c>
      <c r="IP5" s="106" t="s">
        <v>2690</v>
      </c>
      <c r="IR5" s="1">
        <v>0</v>
      </c>
      <c r="IS5" s="1">
        <v>0</v>
      </c>
      <c r="IT5" s="1">
        <v>0</v>
      </c>
      <c r="IU5" s="1">
        <v>0</v>
      </c>
      <c r="IV5">
        <v>60</v>
      </c>
      <c r="IW5">
        <v>620</v>
      </c>
      <c r="IX5">
        <v>1112</v>
      </c>
      <c r="IY5">
        <v>84</v>
      </c>
      <c r="IZ5">
        <v>0</v>
      </c>
      <c r="JA5">
        <v>0</v>
      </c>
      <c r="JB5">
        <v>0</v>
      </c>
      <c r="JC5">
        <v>92.98</v>
      </c>
      <c r="JD5">
        <f t="shared" si="32"/>
        <v>536</v>
      </c>
      <c r="JE5" s="106">
        <v>524</v>
      </c>
      <c r="JF5" s="27">
        <f t="shared" si="13"/>
        <v>102.29007633587786</v>
      </c>
      <c r="JG5" s="106" t="s">
        <v>473</v>
      </c>
      <c r="JH5" s="277" t="s">
        <v>2959</v>
      </c>
      <c r="JI5" s="106" t="s">
        <v>2690</v>
      </c>
      <c r="JK5" s="1">
        <v>0</v>
      </c>
      <c r="JL5" s="1">
        <v>0</v>
      </c>
      <c r="JM5" s="1">
        <v>0</v>
      </c>
      <c r="JN5" s="1">
        <v>0</v>
      </c>
      <c r="JO5">
        <v>30</v>
      </c>
      <c r="JP5">
        <v>523</v>
      </c>
      <c r="JQ5">
        <v>313</v>
      </c>
      <c r="JR5">
        <v>11</v>
      </c>
      <c r="JS5">
        <v>0</v>
      </c>
      <c r="JT5">
        <v>0</v>
      </c>
      <c r="JU5">
        <v>0</v>
      </c>
      <c r="JV5">
        <v>96.6</v>
      </c>
      <c r="JW5">
        <f t="shared" si="33"/>
        <v>512</v>
      </c>
      <c r="JX5" s="106">
        <v>524</v>
      </c>
      <c r="JY5" s="27">
        <f t="shared" si="14"/>
        <v>97.70992366412213</v>
      </c>
      <c r="JZ5" s="106" t="s">
        <v>473</v>
      </c>
      <c r="KA5" s="277" t="s">
        <v>2959</v>
      </c>
      <c r="KB5" s="106" t="s">
        <v>2690</v>
      </c>
      <c r="KC5">
        <v>8</v>
      </c>
      <c r="KD5" s="1">
        <v>0</v>
      </c>
      <c r="KE5" s="1">
        <v>0</v>
      </c>
      <c r="KF5" s="1">
        <v>0</v>
      </c>
      <c r="KG5" s="1">
        <v>0</v>
      </c>
      <c r="KH5">
        <v>43</v>
      </c>
      <c r="KI5">
        <v>558</v>
      </c>
      <c r="KJ5">
        <v>751</v>
      </c>
      <c r="KK5">
        <v>46</v>
      </c>
      <c r="KL5">
        <v>0</v>
      </c>
      <c r="KM5">
        <v>0</v>
      </c>
      <c r="KN5">
        <v>0</v>
      </c>
      <c r="KO5">
        <v>94.23</v>
      </c>
      <c r="KP5">
        <f t="shared" si="34"/>
        <v>512</v>
      </c>
      <c r="KQ5" s="106">
        <v>524</v>
      </c>
      <c r="KR5" s="27">
        <f t="shared" si="15"/>
        <v>97.70992366412213</v>
      </c>
      <c r="KS5" s="106" t="s">
        <v>473</v>
      </c>
      <c r="KT5" s="277" t="s">
        <v>2959</v>
      </c>
      <c r="KU5" s="106" t="s">
        <v>2690</v>
      </c>
      <c r="KV5">
        <v>8</v>
      </c>
      <c r="KW5" s="1">
        <v>0</v>
      </c>
      <c r="KX5" s="1">
        <v>0</v>
      </c>
      <c r="KY5" s="1">
        <v>0</v>
      </c>
      <c r="KZ5" s="1">
        <v>0</v>
      </c>
      <c r="LA5">
        <v>37</v>
      </c>
      <c r="LB5">
        <v>558</v>
      </c>
      <c r="LC5">
        <v>343</v>
      </c>
      <c r="LD5">
        <v>11</v>
      </c>
      <c r="LE5">
        <v>0</v>
      </c>
      <c r="LF5">
        <v>0</v>
      </c>
      <c r="LG5">
        <v>0</v>
      </c>
      <c r="LH5">
        <v>96.89</v>
      </c>
      <c r="LI5">
        <f t="shared" si="35"/>
        <v>547</v>
      </c>
      <c r="LJ5" s="106">
        <v>524</v>
      </c>
      <c r="LK5" s="27">
        <f t="shared" si="16"/>
        <v>104.38931297709924</v>
      </c>
      <c r="LL5" s="106" t="s">
        <v>473</v>
      </c>
      <c r="LM5" s="277" t="s">
        <v>2959</v>
      </c>
      <c r="LN5" s="106" t="s">
        <v>2690</v>
      </c>
      <c r="LO5">
        <v>8</v>
      </c>
      <c r="LP5" s="1">
        <v>0</v>
      </c>
      <c r="LQ5" s="1">
        <v>0</v>
      </c>
      <c r="LR5" s="1">
        <v>0</v>
      </c>
      <c r="LS5" s="1">
        <v>0</v>
      </c>
      <c r="LT5">
        <v>47</v>
      </c>
      <c r="LU5">
        <v>620</v>
      </c>
      <c r="LV5">
        <v>658</v>
      </c>
      <c r="LW5">
        <v>33</v>
      </c>
      <c r="LX5">
        <v>0</v>
      </c>
      <c r="LY5">
        <v>0</v>
      </c>
      <c r="LZ5">
        <v>0</v>
      </c>
      <c r="MA5">
        <v>95.22</v>
      </c>
      <c r="MB5">
        <f t="shared" si="36"/>
        <v>587</v>
      </c>
      <c r="MC5" s="106">
        <v>524</v>
      </c>
      <c r="MD5" s="27">
        <f t="shared" si="17"/>
        <v>112.02290076335876</v>
      </c>
      <c r="ME5" s="106" t="s">
        <v>473</v>
      </c>
      <c r="MF5" s="277" t="s">
        <v>2959</v>
      </c>
      <c r="MG5" s="106" t="s">
        <v>2690</v>
      </c>
      <c r="MH5">
        <v>8</v>
      </c>
      <c r="MI5" s="1">
        <v>0.32471064814814815</v>
      </c>
      <c r="MJ5" s="1">
        <v>0.18979166666666666</v>
      </c>
      <c r="MK5" s="1">
        <v>6.3379629629629633E-2</v>
      </c>
      <c r="ML5" s="1">
        <v>7.1527777777777787E-2</v>
      </c>
      <c r="MM5">
        <v>44</v>
      </c>
      <c r="MN5">
        <v>546</v>
      </c>
      <c r="MO5">
        <v>614</v>
      </c>
      <c r="MP5">
        <v>12</v>
      </c>
      <c r="MQ5">
        <v>0</v>
      </c>
      <c r="MR5">
        <v>0</v>
      </c>
      <c r="MS5">
        <v>0</v>
      </c>
      <c r="MT5">
        <v>98.08</v>
      </c>
      <c r="MU5">
        <f t="shared" si="37"/>
        <v>534</v>
      </c>
      <c r="MV5" s="106">
        <v>524</v>
      </c>
      <c r="MW5" s="27">
        <f t="shared" si="18"/>
        <v>101.90839694656488</v>
      </c>
      <c r="MX5" s="106" t="s">
        <v>473</v>
      </c>
      <c r="MY5" s="277" t="s">
        <v>2959</v>
      </c>
      <c r="MZ5" s="106" t="s">
        <v>2690</v>
      </c>
      <c r="NA5">
        <v>8</v>
      </c>
      <c r="NB5" s="1">
        <v>0.44157407407407406</v>
      </c>
      <c r="NC5" s="1">
        <v>0.25440972222222219</v>
      </c>
      <c r="ND5" s="1">
        <v>0.10872685185185187</v>
      </c>
      <c r="NE5" s="1">
        <v>7.8437500000000007E-2</v>
      </c>
      <c r="NF5">
        <v>64</v>
      </c>
      <c r="NG5">
        <v>778</v>
      </c>
      <c r="NH5">
        <v>772</v>
      </c>
      <c r="NI5">
        <v>37</v>
      </c>
      <c r="NJ5">
        <v>0</v>
      </c>
      <c r="NK5">
        <v>0</v>
      </c>
      <c r="NL5">
        <v>0</v>
      </c>
      <c r="NM5">
        <v>95.43</v>
      </c>
      <c r="NN5">
        <f t="shared" si="38"/>
        <v>741</v>
      </c>
      <c r="NO5" s="106">
        <v>524</v>
      </c>
      <c r="NP5" s="27">
        <f t="shared" ref="NP5:NP7" si="44">NN5/NO5*100</f>
        <v>141.41221374045801</v>
      </c>
    </row>
    <row r="6" spans="1:380">
      <c r="A6" s="106" t="s">
        <v>2364</v>
      </c>
      <c r="B6" s="485" t="s">
        <v>2959</v>
      </c>
      <c r="C6" s="106" t="s">
        <v>2690</v>
      </c>
      <c r="E6" s="1">
        <v>0.40906250000000005</v>
      </c>
      <c r="F6" s="1">
        <v>0.38193287037037038</v>
      </c>
      <c r="G6" s="1">
        <v>2.4340277777777777E-2</v>
      </c>
      <c r="H6" s="1">
        <v>2.7777777777777779E-3</v>
      </c>
      <c r="I6">
        <v>33</v>
      </c>
      <c r="J6">
        <v>488</v>
      </c>
      <c r="K6">
        <v>1094</v>
      </c>
      <c r="L6">
        <v>19</v>
      </c>
      <c r="M6">
        <v>0</v>
      </c>
      <c r="N6">
        <v>0</v>
      </c>
      <c r="O6">
        <v>0</v>
      </c>
      <c r="P6">
        <v>98.29</v>
      </c>
      <c r="Q6">
        <f t="shared" si="19"/>
        <v>469</v>
      </c>
      <c r="R6" s="106">
        <v>524</v>
      </c>
      <c r="S6" s="27">
        <f t="shared" si="0"/>
        <v>89.503816793893137</v>
      </c>
      <c r="T6" s="106" t="s">
        <v>2364</v>
      </c>
      <c r="U6" s="270" t="s">
        <v>2729</v>
      </c>
      <c r="V6" s="106" t="s">
        <v>2690</v>
      </c>
      <c r="X6" s="35">
        <v>0.33113425925925927</v>
      </c>
      <c r="Y6" s="35">
        <v>0.30140046296296297</v>
      </c>
      <c r="Z6" s="139">
        <v>2.8194444444444442E-2</v>
      </c>
      <c r="AA6" s="139">
        <v>1.5162037037037036E-3</v>
      </c>
      <c r="AB6" s="44">
        <v>64</v>
      </c>
      <c r="AC6" s="44">
        <v>478</v>
      </c>
      <c r="AD6" s="44">
        <v>2170</v>
      </c>
      <c r="AE6" s="44">
        <v>52</v>
      </c>
      <c r="AF6" s="44">
        <v>0</v>
      </c>
      <c r="AG6" s="44">
        <v>0</v>
      </c>
      <c r="AH6" s="34">
        <v>0</v>
      </c>
      <c r="AI6" s="34">
        <v>97.66</v>
      </c>
      <c r="AJ6">
        <f t="shared" si="20"/>
        <v>426</v>
      </c>
      <c r="AK6" s="106">
        <v>524</v>
      </c>
      <c r="AL6" s="27">
        <f t="shared" si="1"/>
        <v>81.297709923664115</v>
      </c>
      <c r="AM6" s="106" t="s">
        <v>2364</v>
      </c>
      <c r="AN6" s="270" t="s">
        <v>2729</v>
      </c>
      <c r="AO6" s="106" t="s">
        <v>2690</v>
      </c>
      <c r="AQ6" s="1">
        <v>0.39379629629629626</v>
      </c>
      <c r="AR6" s="1">
        <v>0.37649305555555551</v>
      </c>
      <c r="AS6" s="1">
        <v>9.386574074074075E-3</v>
      </c>
      <c r="AT6" s="1">
        <v>7.905092592592592E-3</v>
      </c>
      <c r="AU6">
        <v>39</v>
      </c>
      <c r="AV6">
        <v>822</v>
      </c>
      <c r="AW6">
        <v>114</v>
      </c>
      <c r="AX6">
        <v>2</v>
      </c>
      <c r="AY6">
        <v>0</v>
      </c>
      <c r="AZ6">
        <v>0</v>
      </c>
      <c r="BA6">
        <v>0</v>
      </c>
      <c r="BB6">
        <v>98.28</v>
      </c>
      <c r="BC6">
        <f t="shared" si="21"/>
        <v>820</v>
      </c>
      <c r="BD6" s="106">
        <v>1152</v>
      </c>
      <c r="BE6" s="27">
        <f t="shared" si="2"/>
        <v>71.180555555555557</v>
      </c>
      <c r="BF6" s="106" t="s">
        <v>2364</v>
      </c>
      <c r="BG6" s="270" t="s">
        <v>2729</v>
      </c>
      <c r="BH6" s="106" t="s">
        <v>2690</v>
      </c>
      <c r="BJ6" s="1">
        <v>0.42947916666666663</v>
      </c>
      <c r="BK6" s="1">
        <v>0.40435185185185185</v>
      </c>
      <c r="BL6" s="1">
        <v>1.2118055555555556E-2</v>
      </c>
      <c r="BM6" s="1">
        <v>1.2997685185185183E-2</v>
      </c>
      <c r="BN6">
        <v>46</v>
      </c>
      <c r="BO6">
        <v>964</v>
      </c>
      <c r="BP6">
        <v>1173</v>
      </c>
      <c r="BQ6">
        <v>14</v>
      </c>
      <c r="BR6">
        <v>0</v>
      </c>
      <c r="BS6">
        <v>0</v>
      </c>
      <c r="BT6">
        <v>0</v>
      </c>
      <c r="BU6">
        <v>98.82</v>
      </c>
      <c r="BV6">
        <f t="shared" si="22"/>
        <v>950</v>
      </c>
      <c r="BW6" s="106">
        <v>1152</v>
      </c>
      <c r="BX6" s="27">
        <f t="shared" si="3"/>
        <v>82.465277777777786</v>
      </c>
      <c r="BY6" s="106" t="s">
        <v>2364</v>
      </c>
      <c r="BZ6" s="270" t="s">
        <v>2729</v>
      </c>
      <c r="CA6" s="106" t="s">
        <v>2690</v>
      </c>
      <c r="CC6" s="1">
        <v>0.55353009259259256</v>
      </c>
      <c r="CD6" s="1">
        <v>0.5113078703703704</v>
      </c>
      <c r="CE6" s="1">
        <v>3.3865740740740738E-2</v>
      </c>
      <c r="CF6" s="1">
        <v>8.3449074074074085E-3</v>
      </c>
      <c r="CG6">
        <v>66</v>
      </c>
      <c r="CH6">
        <v>1270</v>
      </c>
      <c r="CI6">
        <v>1814</v>
      </c>
      <c r="CJ6">
        <v>47</v>
      </c>
      <c r="CK6">
        <v>0</v>
      </c>
      <c r="CL6">
        <v>0</v>
      </c>
      <c r="CM6">
        <v>0</v>
      </c>
      <c r="CN6">
        <v>97.47</v>
      </c>
      <c r="CO6">
        <f t="shared" si="23"/>
        <v>1223</v>
      </c>
      <c r="CP6" s="106">
        <v>1152</v>
      </c>
      <c r="CQ6" s="27">
        <f t="shared" si="4"/>
        <v>106.16319444444444</v>
      </c>
      <c r="CR6" s="106" t="s">
        <v>2364</v>
      </c>
      <c r="CS6" s="270" t="s">
        <v>2729</v>
      </c>
      <c r="CT6" s="106" t="s">
        <v>2690</v>
      </c>
      <c r="CV6" s="1">
        <v>0.43429398148148146</v>
      </c>
      <c r="CW6" s="1">
        <v>0.41175925925925921</v>
      </c>
      <c r="CX6" s="1">
        <v>1.4409722222222221E-2</v>
      </c>
      <c r="CY6" s="1">
        <v>8.113425925925925E-3</v>
      </c>
      <c r="CZ6">
        <v>47</v>
      </c>
      <c r="DA6">
        <v>1024</v>
      </c>
      <c r="DB6">
        <v>1227</v>
      </c>
      <c r="DC6">
        <v>13</v>
      </c>
      <c r="DD6">
        <v>0</v>
      </c>
      <c r="DE6">
        <v>0</v>
      </c>
      <c r="DF6">
        <v>0</v>
      </c>
      <c r="DG6">
        <v>98.95</v>
      </c>
      <c r="DH6">
        <f t="shared" si="24"/>
        <v>1011</v>
      </c>
      <c r="DI6" s="106">
        <v>1152</v>
      </c>
      <c r="DJ6" s="27">
        <f t="shared" si="39"/>
        <v>87.760416666666657</v>
      </c>
      <c r="DK6" s="106" t="s">
        <v>2364</v>
      </c>
      <c r="DL6" s="270" t="s">
        <v>2729</v>
      </c>
      <c r="DM6" s="106" t="s">
        <v>2690</v>
      </c>
      <c r="DO6" s="1">
        <v>0.48843750000000002</v>
      </c>
      <c r="DP6" s="1">
        <v>0.4704861111111111</v>
      </c>
      <c r="DQ6" s="1">
        <v>8.4606481481481494E-3</v>
      </c>
      <c r="DR6" s="1">
        <v>9.479166666666667E-3</v>
      </c>
      <c r="DS6">
        <v>45</v>
      </c>
      <c r="DT6">
        <v>1199</v>
      </c>
      <c r="DU6">
        <v>528</v>
      </c>
      <c r="DV6">
        <v>5</v>
      </c>
      <c r="DW6">
        <v>0</v>
      </c>
      <c r="DX6">
        <v>0</v>
      </c>
      <c r="DY6">
        <v>0</v>
      </c>
      <c r="DZ6">
        <v>99.06</v>
      </c>
      <c r="EA6">
        <f t="shared" si="25"/>
        <v>1194</v>
      </c>
      <c r="EB6" s="106">
        <v>1152</v>
      </c>
      <c r="EC6" s="27">
        <f t="shared" si="40"/>
        <v>103.64583333333333</v>
      </c>
      <c r="ED6" s="106" t="s">
        <v>2364</v>
      </c>
      <c r="EE6" s="270" t="s">
        <v>2729</v>
      </c>
      <c r="EF6" s="106" t="s">
        <v>2690</v>
      </c>
      <c r="EH6" s="1">
        <v>0.49625000000000002</v>
      </c>
      <c r="EI6" s="1">
        <v>0.44809027777777777</v>
      </c>
      <c r="EJ6" s="1">
        <v>2.6805555555555555E-2</v>
      </c>
      <c r="EK6" s="1">
        <v>2.1342592592592594E-2</v>
      </c>
      <c r="EL6">
        <v>50</v>
      </c>
      <c r="EM6">
        <v>1183</v>
      </c>
      <c r="EN6">
        <v>642</v>
      </c>
      <c r="EO6">
        <v>6</v>
      </c>
      <c r="EP6">
        <v>0</v>
      </c>
      <c r="EQ6">
        <v>0</v>
      </c>
      <c r="ER6">
        <v>0</v>
      </c>
      <c r="ES6">
        <v>99.07</v>
      </c>
      <c r="ET6">
        <f t="shared" si="26"/>
        <v>1177</v>
      </c>
      <c r="EU6" s="106">
        <v>1152</v>
      </c>
      <c r="EV6" s="27">
        <f t="shared" si="41"/>
        <v>102.17013888888889</v>
      </c>
      <c r="EW6" s="106" t="s">
        <v>2364</v>
      </c>
      <c r="EX6" s="270" t="s">
        <v>2729</v>
      </c>
      <c r="EY6" s="106" t="s">
        <v>2690</v>
      </c>
      <c r="FA6" s="1">
        <v>0.49582175925925925</v>
      </c>
      <c r="FB6" s="1">
        <v>0.44629629629629625</v>
      </c>
      <c r="FC6" s="1">
        <v>3.5231481481481482E-2</v>
      </c>
      <c r="FD6" s="1">
        <v>1.4282407407407409E-2</v>
      </c>
      <c r="FE6">
        <v>57</v>
      </c>
      <c r="FF6">
        <v>1152</v>
      </c>
      <c r="FG6">
        <v>2272</v>
      </c>
      <c r="FH6">
        <v>23</v>
      </c>
      <c r="FI6">
        <v>0</v>
      </c>
      <c r="FJ6">
        <v>0</v>
      </c>
      <c r="FK6">
        <v>0</v>
      </c>
      <c r="FL6">
        <v>99</v>
      </c>
      <c r="FM6">
        <f t="shared" si="27"/>
        <v>1129</v>
      </c>
      <c r="FN6" s="106">
        <v>1152</v>
      </c>
      <c r="FO6" s="27">
        <f t="shared" si="42"/>
        <v>98.003472222222214</v>
      </c>
      <c r="FP6" s="106" t="s">
        <v>2364</v>
      </c>
      <c r="FQ6" s="270" t="s">
        <v>2729</v>
      </c>
      <c r="FR6" s="106" t="s">
        <v>2690</v>
      </c>
      <c r="FT6" s="1">
        <v>0.63298611111111114</v>
      </c>
      <c r="FU6" s="1">
        <v>0.57701388888888883</v>
      </c>
      <c r="FV6" s="1">
        <v>2.4641203703703703E-2</v>
      </c>
      <c r="FW6" s="1">
        <v>3.1319444444444448E-2</v>
      </c>
      <c r="FX6">
        <v>103</v>
      </c>
      <c r="FY6">
        <v>1330</v>
      </c>
      <c r="FZ6">
        <v>1221</v>
      </c>
      <c r="GA6">
        <v>33</v>
      </c>
      <c r="GB6">
        <v>0</v>
      </c>
      <c r="GC6">
        <v>0</v>
      </c>
      <c r="GD6">
        <v>0</v>
      </c>
      <c r="GE6">
        <v>97.37</v>
      </c>
      <c r="GF6">
        <f t="shared" si="28"/>
        <v>1297</v>
      </c>
      <c r="GG6" s="106">
        <v>1152</v>
      </c>
      <c r="GH6" s="27">
        <f t="shared" si="43"/>
        <v>112.58680555555556</v>
      </c>
      <c r="GI6" s="106" t="s">
        <v>2364</v>
      </c>
      <c r="GJ6" s="277" t="s">
        <v>2959</v>
      </c>
      <c r="GK6" s="106" t="s">
        <v>2690</v>
      </c>
      <c r="GM6" s="1">
        <v>0.1855324074074074</v>
      </c>
      <c r="GN6" s="1">
        <v>0.14768518518518517</v>
      </c>
      <c r="GO6" s="1">
        <v>3.170138888888889E-2</v>
      </c>
      <c r="GP6" s="1">
        <v>6.1342592592592594E-3</v>
      </c>
      <c r="GQ6">
        <v>32</v>
      </c>
      <c r="GR6">
        <v>412</v>
      </c>
      <c r="GS6">
        <v>687</v>
      </c>
      <c r="GT6">
        <v>12</v>
      </c>
      <c r="GU6">
        <v>0</v>
      </c>
      <c r="GV6">
        <v>0</v>
      </c>
      <c r="GW6">
        <v>0</v>
      </c>
      <c r="GX6">
        <v>98.28</v>
      </c>
      <c r="GY6">
        <f t="shared" si="29"/>
        <v>400</v>
      </c>
      <c r="GZ6" s="106">
        <v>393</v>
      </c>
      <c r="HA6" s="27">
        <f t="shared" si="10"/>
        <v>101.78117048346056</v>
      </c>
      <c r="HB6" s="106" t="s">
        <v>2364</v>
      </c>
      <c r="HC6" s="277" t="s">
        <v>2959</v>
      </c>
      <c r="HD6" s="106" t="s">
        <v>2690</v>
      </c>
      <c r="HF6" s="1">
        <v>0</v>
      </c>
      <c r="HG6" s="1">
        <v>0</v>
      </c>
      <c r="HH6" s="1">
        <v>0</v>
      </c>
      <c r="HI6" s="1">
        <v>0</v>
      </c>
      <c r="HJ6">
        <v>12</v>
      </c>
      <c r="HK6">
        <v>175</v>
      </c>
      <c r="HL6">
        <v>191</v>
      </c>
      <c r="HM6">
        <v>2</v>
      </c>
      <c r="HN6">
        <v>0</v>
      </c>
      <c r="HO6">
        <v>0</v>
      </c>
      <c r="HP6">
        <v>0</v>
      </c>
      <c r="HQ6">
        <v>98.96</v>
      </c>
      <c r="HR6">
        <f t="shared" si="30"/>
        <v>173</v>
      </c>
      <c r="HS6" s="106">
        <v>131</v>
      </c>
      <c r="HT6" s="27">
        <f t="shared" si="11"/>
        <v>132.06106870229007</v>
      </c>
      <c r="HU6" s="106" t="s">
        <v>2364</v>
      </c>
      <c r="HV6" s="277" t="s">
        <v>2959</v>
      </c>
      <c r="HW6" s="106" t="s">
        <v>2690</v>
      </c>
      <c r="HY6" s="1">
        <v>0</v>
      </c>
      <c r="HZ6" s="1">
        <v>0</v>
      </c>
      <c r="IA6" s="1">
        <v>0</v>
      </c>
      <c r="IB6" s="1">
        <v>0</v>
      </c>
      <c r="IC6">
        <v>55</v>
      </c>
      <c r="ID6">
        <v>898</v>
      </c>
      <c r="IE6">
        <v>287</v>
      </c>
      <c r="IF6">
        <v>10</v>
      </c>
      <c r="IG6">
        <v>0</v>
      </c>
      <c r="IH6">
        <v>0</v>
      </c>
      <c r="II6">
        <v>0</v>
      </c>
      <c r="IJ6">
        <v>96.63</v>
      </c>
      <c r="IK6">
        <f t="shared" si="31"/>
        <v>888</v>
      </c>
      <c r="IL6" s="106">
        <v>838</v>
      </c>
      <c r="IM6" s="27">
        <f t="shared" si="12"/>
        <v>105.96658711217184</v>
      </c>
      <c r="IN6" s="106" t="s">
        <v>2364</v>
      </c>
      <c r="IO6" s="277" t="s">
        <v>2959</v>
      </c>
      <c r="IP6" s="106" t="s">
        <v>2690</v>
      </c>
      <c r="IR6" s="1">
        <v>0</v>
      </c>
      <c r="IS6" s="1">
        <v>0</v>
      </c>
      <c r="IT6" s="1">
        <v>0</v>
      </c>
      <c r="IU6" s="1">
        <v>0</v>
      </c>
      <c r="IV6">
        <v>23</v>
      </c>
      <c r="IW6">
        <v>290</v>
      </c>
      <c r="IX6">
        <v>857</v>
      </c>
      <c r="IY6">
        <v>12</v>
      </c>
      <c r="IZ6">
        <v>0</v>
      </c>
      <c r="JA6">
        <v>0</v>
      </c>
      <c r="JB6">
        <v>0</v>
      </c>
      <c r="JC6">
        <v>98.62</v>
      </c>
      <c r="JD6">
        <f t="shared" si="32"/>
        <v>278</v>
      </c>
      <c r="JE6" s="106">
        <v>262</v>
      </c>
      <c r="JF6" s="27">
        <f t="shared" si="13"/>
        <v>106.10687022900764</v>
      </c>
      <c r="JG6" s="106" t="s">
        <v>2364</v>
      </c>
      <c r="JH6" s="277" t="s">
        <v>2959</v>
      </c>
      <c r="JI6" s="106" t="s">
        <v>2690</v>
      </c>
      <c r="JK6" s="1">
        <v>0</v>
      </c>
      <c r="JL6" s="1">
        <v>0</v>
      </c>
      <c r="JM6" s="1">
        <v>0</v>
      </c>
      <c r="JN6" s="1">
        <v>0</v>
      </c>
      <c r="JO6">
        <v>45</v>
      </c>
      <c r="JP6">
        <v>561</v>
      </c>
      <c r="JQ6">
        <v>451</v>
      </c>
      <c r="JR6">
        <v>10</v>
      </c>
      <c r="JS6">
        <v>0</v>
      </c>
      <c r="JT6">
        <v>0</v>
      </c>
      <c r="JU6">
        <v>0</v>
      </c>
      <c r="JV6">
        <v>97.83</v>
      </c>
      <c r="JW6">
        <f t="shared" si="33"/>
        <v>551</v>
      </c>
      <c r="JX6" s="106">
        <v>524</v>
      </c>
      <c r="JY6" s="27">
        <f t="shared" si="14"/>
        <v>105.15267175572518</v>
      </c>
      <c r="JZ6" s="106" t="s">
        <v>2364</v>
      </c>
      <c r="KA6" s="277" t="s">
        <v>2959</v>
      </c>
      <c r="KB6" s="106" t="s">
        <v>2690</v>
      </c>
      <c r="KC6">
        <v>8</v>
      </c>
      <c r="KD6" s="1">
        <v>0</v>
      </c>
      <c r="KE6" s="1">
        <v>0</v>
      </c>
      <c r="KF6" s="1">
        <v>0</v>
      </c>
      <c r="KG6" s="1">
        <v>0</v>
      </c>
      <c r="KH6">
        <v>32</v>
      </c>
      <c r="KI6">
        <v>597</v>
      </c>
      <c r="KJ6">
        <v>664</v>
      </c>
      <c r="KK6">
        <v>21</v>
      </c>
      <c r="KL6">
        <v>0</v>
      </c>
      <c r="KM6">
        <v>0</v>
      </c>
      <c r="KN6">
        <v>0</v>
      </c>
      <c r="KO6">
        <v>96.93</v>
      </c>
      <c r="KP6">
        <f t="shared" si="34"/>
        <v>576</v>
      </c>
      <c r="KQ6" s="106">
        <v>524</v>
      </c>
      <c r="KR6" s="27">
        <f t="shared" si="15"/>
        <v>109.92366412213741</v>
      </c>
      <c r="KS6" s="106" t="s">
        <v>2364</v>
      </c>
      <c r="KT6" s="277" t="s">
        <v>2959</v>
      </c>
      <c r="KU6" s="106" t="s">
        <v>2690</v>
      </c>
      <c r="KV6">
        <v>8</v>
      </c>
      <c r="KW6" s="1">
        <v>0</v>
      </c>
      <c r="KX6" s="1">
        <v>0</v>
      </c>
      <c r="KY6" s="1">
        <v>0</v>
      </c>
      <c r="KZ6" s="1">
        <v>0</v>
      </c>
      <c r="LA6">
        <v>31</v>
      </c>
      <c r="LB6">
        <v>564</v>
      </c>
      <c r="LC6">
        <v>391</v>
      </c>
      <c r="LD6">
        <v>9</v>
      </c>
      <c r="LE6">
        <v>0</v>
      </c>
      <c r="LF6">
        <v>0</v>
      </c>
      <c r="LG6">
        <v>0</v>
      </c>
      <c r="LH6">
        <v>97.75</v>
      </c>
      <c r="LI6">
        <f t="shared" si="35"/>
        <v>555</v>
      </c>
      <c r="LJ6" s="106">
        <v>524</v>
      </c>
      <c r="LK6" s="27">
        <f t="shared" si="16"/>
        <v>105.91603053435115</v>
      </c>
      <c r="LL6" s="106" t="s">
        <v>2364</v>
      </c>
      <c r="LM6" s="277" t="s">
        <v>2959</v>
      </c>
      <c r="LN6" s="106" t="s">
        <v>2690</v>
      </c>
      <c r="LO6">
        <v>8</v>
      </c>
      <c r="LP6" s="1">
        <v>0</v>
      </c>
      <c r="LQ6" s="1">
        <v>0</v>
      </c>
      <c r="LR6" s="1">
        <v>0</v>
      </c>
      <c r="LS6" s="1">
        <v>0</v>
      </c>
      <c r="LT6">
        <v>32</v>
      </c>
      <c r="LU6">
        <v>548</v>
      </c>
      <c r="LV6">
        <v>580</v>
      </c>
      <c r="LW6">
        <v>8</v>
      </c>
      <c r="LX6">
        <v>0</v>
      </c>
      <c r="LY6">
        <v>0</v>
      </c>
      <c r="LZ6">
        <v>0</v>
      </c>
      <c r="MA6">
        <v>98.64</v>
      </c>
      <c r="MB6">
        <f t="shared" si="36"/>
        <v>540</v>
      </c>
      <c r="MC6" s="106">
        <v>524</v>
      </c>
      <c r="MD6" s="27">
        <f t="shared" si="17"/>
        <v>103.05343511450383</v>
      </c>
      <c r="ME6" s="106" t="s">
        <v>2364</v>
      </c>
      <c r="MF6" s="277" t="s">
        <v>2959</v>
      </c>
      <c r="MG6" s="106" t="s">
        <v>2690</v>
      </c>
      <c r="MI6" s="1">
        <v>1.6481481481481482E-2</v>
      </c>
      <c r="MJ6" s="1">
        <v>1.4490740740740742E-2</v>
      </c>
      <c r="MK6" s="1">
        <v>1.7245370370370372E-3</v>
      </c>
      <c r="ML6" s="1">
        <v>2.5462962962962961E-4</v>
      </c>
      <c r="MM6">
        <v>3</v>
      </c>
      <c r="MN6">
        <v>21</v>
      </c>
      <c r="MO6">
        <v>195</v>
      </c>
      <c r="MP6">
        <v>2</v>
      </c>
      <c r="MQ6">
        <v>0</v>
      </c>
      <c r="MR6">
        <v>0</v>
      </c>
      <c r="MS6">
        <v>0</v>
      </c>
      <c r="MT6">
        <v>98.98</v>
      </c>
      <c r="MU6">
        <f t="shared" si="37"/>
        <v>19</v>
      </c>
      <c r="MV6" s="106"/>
      <c r="MW6" s="27"/>
      <c r="MX6" s="106" t="s">
        <v>2364</v>
      </c>
      <c r="MY6" s="277" t="s">
        <v>2959</v>
      </c>
      <c r="MZ6" s="106" t="s">
        <v>2690</v>
      </c>
      <c r="NB6" s="1" t="e">
        <v>#N/A</v>
      </c>
      <c r="NC6" s="1" t="e">
        <v>#N/A</v>
      </c>
      <c r="ND6" s="1" t="e">
        <v>#N/A</v>
      </c>
      <c r="NE6" s="1" t="e">
        <v>#N/A</v>
      </c>
      <c r="NF6" t="e">
        <v>#N/A</v>
      </c>
      <c r="NG6" t="e">
        <v>#N/A</v>
      </c>
      <c r="NH6" t="e">
        <v>#N/A</v>
      </c>
      <c r="NI6" t="e">
        <v>#N/A</v>
      </c>
      <c r="NJ6" t="e">
        <v>#N/A</v>
      </c>
      <c r="NK6" t="e">
        <v>#N/A</v>
      </c>
      <c r="NL6" t="e">
        <v>#N/A</v>
      </c>
      <c r="NM6" t="e">
        <v>#N/A</v>
      </c>
      <c r="NN6" t="e">
        <f t="shared" si="38"/>
        <v>#N/A</v>
      </c>
      <c r="NO6" s="106"/>
      <c r="NP6" s="27"/>
    </row>
    <row r="7" spans="1:380">
      <c r="A7" s="106" t="s">
        <v>111</v>
      </c>
      <c r="B7" s="485" t="s">
        <v>2959</v>
      </c>
      <c r="C7" s="106" t="s">
        <v>2690</v>
      </c>
      <c r="E7" s="1">
        <v>0.33743055555555551</v>
      </c>
      <c r="F7" s="1">
        <v>0.17694444444444446</v>
      </c>
      <c r="G7" s="1">
        <v>3.9328703703703706E-2</v>
      </c>
      <c r="H7" s="1">
        <v>0.12113425925925925</v>
      </c>
      <c r="I7">
        <v>56</v>
      </c>
      <c r="J7">
        <v>464</v>
      </c>
      <c r="K7">
        <v>1328</v>
      </c>
      <c r="L7">
        <v>72</v>
      </c>
      <c r="M7">
        <v>0</v>
      </c>
      <c r="N7">
        <v>0</v>
      </c>
      <c r="O7">
        <v>0</v>
      </c>
      <c r="P7">
        <v>94.86</v>
      </c>
      <c r="Q7">
        <f t="shared" si="19"/>
        <v>392</v>
      </c>
      <c r="R7" s="106">
        <v>524</v>
      </c>
      <c r="S7" s="27">
        <f t="shared" si="0"/>
        <v>74.809160305343511</v>
      </c>
      <c r="T7" s="106" t="s">
        <v>111</v>
      </c>
      <c r="U7" s="270" t="s">
        <v>2729</v>
      </c>
      <c r="V7" s="106" t="s">
        <v>2690</v>
      </c>
      <c r="X7" s="35">
        <v>0.32164351851851852</v>
      </c>
      <c r="Y7" s="35">
        <v>0.23526620370370369</v>
      </c>
      <c r="Z7" s="139">
        <v>4.927083333333334E-2</v>
      </c>
      <c r="AA7" s="139">
        <v>3.7094907407407403E-2</v>
      </c>
      <c r="AB7" s="44">
        <v>68</v>
      </c>
      <c r="AC7" s="44">
        <v>368</v>
      </c>
      <c r="AD7" s="44">
        <v>851</v>
      </c>
      <c r="AE7" s="44">
        <v>42</v>
      </c>
      <c r="AF7" s="44">
        <v>0</v>
      </c>
      <c r="AG7" s="44">
        <v>0</v>
      </c>
      <c r="AH7" s="34">
        <v>0</v>
      </c>
      <c r="AI7" s="34">
        <v>95.3</v>
      </c>
      <c r="AJ7">
        <f t="shared" si="20"/>
        <v>326</v>
      </c>
      <c r="AK7" s="106">
        <v>524</v>
      </c>
      <c r="AL7" s="27">
        <f t="shared" si="1"/>
        <v>62.213740458015266</v>
      </c>
      <c r="AM7" s="106" t="s">
        <v>111</v>
      </c>
      <c r="AN7" s="270" t="s">
        <v>2729</v>
      </c>
      <c r="AO7" s="106" t="s">
        <v>2690</v>
      </c>
      <c r="AQ7" s="1">
        <v>0.38747685185185188</v>
      </c>
      <c r="AR7" s="1">
        <v>0.29656250000000001</v>
      </c>
      <c r="AS7" s="1">
        <v>1.6041666666666666E-2</v>
      </c>
      <c r="AT7" s="1">
        <v>7.4861111111111114E-2</v>
      </c>
      <c r="AU7">
        <v>58</v>
      </c>
      <c r="AV7">
        <v>1007</v>
      </c>
      <c r="AW7">
        <v>107</v>
      </c>
      <c r="AX7">
        <v>2</v>
      </c>
      <c r="AY7">
        <v>0</v>
      </c>
      <c r="AZ7">
        <v>0</v>
      </c>
      <c r="BA7">
        <v>0</v>
      </c>
      <c r="BB7">
        <v>98.17</v>
      </c>
      <c r="BC7">
        <f t="shared" si="21"/>
        <v>1005</v>
      </c>
      <c r="BD7" s="106">
        <v>1152</v>
      </c>
      <c r="BE7" s="27">
        <f t="shared" si="2"/>
        <v>87.239583333333343</v>
      </c>
      <c r="BF7" s="106" t="s">
        <v>111</v>
      </c>
      <c r="BG7" s="270" t="s">
        <v>2729</v>
      </c>
      <c r="BH7" s="106" t="s">
        <v>2690</v>
      </c>
      <c r="BJ7" s="1">
        <v>0.3428356481481481</v>
      </c>
      <c r="BK7" s="1">
        <v>0.28398148148148145</v>
      </c>
      <c r="BL7" s="1">
        <v>3.1643518518518522E-2</v>
      </c>
      <c r="BM7" s="1">
        <v>2.71875E-2</v>
      </c>
      <c r="BN7">
        <v>70</v>
      </c>
      <c r="BO7">
        <v>1039</v>
      </c>
      <c r="BP7">
        <v>1388</v>
      </c>
      <c r="BQ7">
        <v>108</v>
      </c>
      <c r="BR7">
        <v>0</v>
      </c>
      <c r="BS7">
        <v>0</v>
      </c>
      <c r="BT7">
        <v>0</v>
      </c>
      <c r="BU7">
        <v>92.78</v>
      </c>
      <c r="BV7">
        <f t="shared" si="22"/>
        <v>931</v>
      </c>
      <c r="BW7" s="106">
        <v>1152</v>
      </c>
      <c r="BX7" s="27">
        <f t="shared" si="3"/>
        <v>80.815972222222214</v>
      </c>
      <c r="BY7" s="106" t="s">
        <v>111</v>
      </c>
      <c r="BZ7" s="270" t="s">
        <v>2729</v>
      </c>
      <c r="CA7" s="106" t="s">
        <v>2690</v>
      </c>
      <c r="CC7" s="1">
        <v>0.51270833333333332</v>
      </c>
      <c r="CD7" s="1">
        <v>0.39230324074074074</v>
      </c>
      <c r="CE7" s="1">
        <v>6.1134259259259256E-2</v>
      </c>
      <c r="CF7" s="1">
        <v>5.9259259259259262E-2</v>
      </c>
      <c r="CG7">
        <v>136</v>
      </c>
      <c r="CH7">
        <v>1298</v>
      </c>
      <c r="CI7">
        <v>1939</v>
      </c>
      <c r="CJ7">
        <v>107</v>
      </c>
      <c r="CK7">
        <v>0</v>
      </c>
      <c r="CL7">
        <v>0</v>
      </c>
      <c r="CM7">
        <v>0</v>
      </c>
      <c r="CN7">
        <v>94.77</v>
      </c>
      <c r="CO7">
        <f t="shared" si="23"/>
        <v>1191</v>
      </c>
      <c r="CP7" s="106">
        <v>1152</v>
      </c>
      <c r="CQ7" s="27">
        <f t="shared" si="4"/>
        <v>103.38541666666667</v>
      </c>
      <c r="CR7" s="106" t="s">
        <v>111</v>
      </c>
      <c r="CS7" s="270" t="s">
        <v>2729</v>
      </c>
      <c r="CT7" s="106" t="s">
        <v>2690</v>
      </c>
      <c r="CV7" s="1">
        <v>0.32975694444444442</v>
      </c>
      <c r="CW7" s="1">
        <v>0.25261574074074072</v>
      </c>
      <c r="CX7" s="1">
        <v>4.4907407407407403E-2</v>
      </c>
      <c r="CY7" s="1">
        <v>3.2222222222222222E-2</v>
      </c>
      <c r="CZ7">
        <v>88</v>
      </c>
      <c r="DA7">
        <v>1094</v>
      </c>
      <c r="DB7">
        <v>1120</v>
      </c>
      <c r="DC7">
        <v>49</v>
      </c>
      <c r="DD7">
        <v>0</v>
      </c>
      <c r="DE7">
        <v>0</v>
      </c>
      <c r="DF7">
        <v>0</v>
      </c>
      <c r="DG7">
        <v>95.81</v>
      </c>
      <c r="DH7">
        <f t="shared" si="24"/>
        <v>1045</v>
      </c>
      <c r="DI7" s="106">
        <v>1152</v>
      </c>
      <c r="DJ7" s="27">
        <f t="shared" si="39"/>
        <v>90.711805555555557</v>
      </c>
      <c r="DK7" s="106" t="s">
        <v>111</v>
      </c>
      <c r="DL7" s="270" t="s">
        <v>2729</v>
      </c>
      <c r="DM7" s="106" t="s">
        <v>2690</v>
      </c>
      <c r="DO7" s="1">
        <v>0.36070601851851852</v>
      </c>
      <c r="DP7" s="1">
        <v>0.28460648148148149</v>
      </c>
      <c r="DQ7" s="1">
        <v>3.1180555555555555E-2</v>
      </c>
      <c r="DR7" s="1">
        <v>4.4895833333333329E-2</v>
      </c>
      <c r="DS7">
        <v>56</v>
      </c>
      <c r="DT7">
        <v>1076</v>
      </c>
      <c r="DU7">
        <v>384</v>
      </c>
      <c r="DV7">
        <v>15</v>
      </c>
      <c r="DW7">
        <v>0</v>
      </c>
      <c r="DX7">
        <v>0</v>
      </c>
      <c r="DY7">
        <v>0</v>
      </c>
      <c r="DZ7">
        <v>96.24</v>
      </c>
      <c r="EA7">
        <f t="shared" si="25"/>
        <v>1061</v>
      </c>
      <c r="EB7" s="106">
        <v>1152</v>
      </c>
      <c r="EC7" s="27">
        <f t="shared" si="40"/>
        <v>92.100694444444443</v>
      </c>
      <c r="ED7" s="106" t="s">
        <v>111</v>
      </c>
      <c r="EE7" s="270" t="s">
        <v>2729</v>
      </c>
      <c r="EF7" s="106" t="s">
        <v>2690</v>
      </c>
      <c r="EH7" s="1">
        <v>0.35396990740740741</v>
      </c>
      <c r="EI7" s="1">
        <v>0.28976851851851854</v>
      </c>
      <c r="EJ7" s="1">
        <v>3.5613425925925923E-2</v>
      </c>
      <c r="EK7" s="1">
        <v>2.8587962962962964E-2</v>
      </c>
      <c r="EL7">
        <v>103</v>
      </c>
      <c r="EM7">
        <v>1173</v>
      </c>
      <c r="EN7">
        <v>1128</v>
      </c>
      <c r="EO7">
        <v>48</v>
      </c>
      <c r="EP7">
        <v>0</v>
      </c>
      <c r="EQ7">
        <v>0</v>
      </c>
      <c r="ER7">
        <v>0</v>
      </c>
      <c r="ES7">
        <v>95.92</v>
      </c>
      <c r="ET7">
        <f t="shared" si="26"/>
        <v>1125</v>
      </c>
      <c r="EU7" s="106">
        <v>1152</v>
      </c>
      <c r="EV7" s="27">
        <f t="shared" si="41"/>
        <v>97.65625</v>
      </c>
      <c r="EW7" s="106" t="s">
        <v>111</v>
      </c>
      <c r="EX7" s="270" t="s">
        <v>2729</v>
      </c>
      <c r="EY7" s="106" t="s">
        <v>2690</v>
      </c>
      <c r="FA7" s="1">
        <v>0.30974537037037037</v>
      </c>
      <c r="FB7" s="1">
        <v>0.26975694444444448</v>
      </c>
      <c r="FC7" s="1">
        <v>2.1400462962962965E-2</v>
      </c>
      <c r="FD7" s="1">
        <v>1.8576388888888889E-2</v>
      </c>
      <c r="FE7">
        <v>95</v>
      </c>
      <c r="FF7">
        <v>1092</v>
      </c>
      <c r="FG7">
        <v>2039</v>
      </c>
      <c r="FH7">
        <v>83</v>
      </c>
      <c r="FI7">
        <v>0</v>
      </c>
      <c r="FJ7">
        <v>0</v>
      </c>
      <c r="FK7">
        <v>0</v>
      </c>
      <c r="FL7">
        <v>96.09</v>
      </c>
      <c r="FM7">
        <f t="shared" si="27"/>
        <v>1009</v>
      </c>
      <c r="FN7" s="106">
        <v>1152</v>
      </c>
      <c r="FO7" s="27">
        <f t="shared" si="42"/>
        <v>87.586805555555557</v>
      </c>
      <c r="FP7" s="106" t="s">
        <v>111</v>
      </c>
      <c r="FQ7" s="270" t="s">
        <v>2729</v>
      </c>
      <c r="FR7" s="106" t="s">
        <v>2690</v>
      </c>
      <c r="FT7" s="1">
        <v>0.53869212962962965</v>
      </c>
      <c r="FU7" s="1">
        <v>0.39067129629629632</v>
      </c>
      <c r="FV7" s="1">
        <v>0.10105324074074074</v>
      </c>
      <c r="FW7" s="1">
        <v>4.6956018518518522E-2</v>
      </c>
      <c r="FX7">
        <v>152</v>
      </c>
      <c r="FY7">
        <v>1633</v>
      </c>
      <c r="FZ7">
        <v>1040</v>
      </c>
      <c r="GA7">
        <v>54</v>
      </c>
      <c r="GB7">
        <v>0</v>
      </c>
      <c r="GC7">
        <v>0</v>
      </c>
      <c r="GD7">
        <v>0</v>
      </c>
      <c r="GE7">
        <v>95.06</v>
      </c>
      <c r="GF7">
        <f t="shared" si="28"/>
        <v>1579</v>
      </c>
      <c r="GG7" s="106">
        <v>1152</v>
      </c>
      <c r="GH7" s="27">
        <f t="shared" si="43"/>
        <v>137.06597222222223</v>
      </c>
      <c r="GI7" s="106" t="s">
        <v>111</v>
      </c>
      <c r="GJ7" s="277" t="s">
        <v>2959</v>
      </c>
      <c r="GK7" s="106" t="s">
        <v>2690</v>
      </c>
      <c r="GM7" s="1">
        <v>0.24175925925925926</v>
      </c>
      <c r="GN7" s="1">
        <v>0.16601851851851854</v>
      </c>
      <c r="GO7" s="1">
        <v>1.6446759259259262E-2</v>
      </c>
      <c r="GP7" s="1">
        <v>5.9282407407407402E-2</v>
      </c>
      <c r="GQ7">
        <v>87</v>
      </c>
      <c r="GR7">
        <v>609</v>
      </c>
      <c r="GS7">
        <v>1002</v>
      </c>
      <c r="GT7">
        <v>53</v>
      </c>
      <c r="GU7">
        <v>0</v>
      </c>
      <c r="GV7">
        <v>0</v>
      </c>
      <c r="GW7">
        <v>0</v>
      </c>
      <c r="GX7">
        <v>94.98</v>
      </c>
      <c r="GY7">
        <f t="shared" si="29"/>
        <v>556</v>
      </c>
      <c r="GZ7" s="106">
        <v>524</v>
      </c>
      <c r="HA7" s="27">
        <f t="shared" si="10"/>
        <v>106.10687022900764</v>
      </c>
      <c r="HB7" s="106" t="s">
        <v>111</v>
      </c>
      <c r="HC7" s="277" t="s">
        <v>2959</v>
      </c>
      <c r="HD7" s="106" t="s">
        <v>2690</v>
      </c>
      <c r="HF7" s="1">
        <v>0</v>
      </c>
      <c r="HG7" s="1">
        <v>0</v>
      </c>
      <c r="HH7" s="1">
        <v>0</v>
      </c>
      <c r="HI7" s="1">
        <v>0</v>
      </c>
      <c r="HJ7">
        <v>86</v>
      </c>
      <c r="HK7">
        <v>657</v>
      </c>
      <c r="HL7">
        <v>885</v>
      </c>
      <c r="HM7">
        <v>62</v>
      </c>
      <c r="HN7">
        <v>0</v>
      </c>
      <c r="HO7">
        <v>0</v>
      </c>
      <c r="HP7">
        <v>0</v>
      </c>
      <c r="HQ7">
        <v>93.45</v>
      </c>
      <c r="HR7">
        <f t="shared" si="30"/>
        <v>595</v>
      </c>
      <c r="HS7" s="106">
        <v>524</v>
      </c>
      <c r="HT7" s="27">
        <f t="shared" si="11"/>
        <v>113.54961832061068</v>
      </c>
      <c r="HU7" s="106" t="s">
        <v>111</v>
      </c>
      <c r="HV7" s="277" t="s">
        <v>2959</v>
      </c>
      <c r="HW7" s="106" t="s">
        <v>2690</v>
      </c>
      <c r="HY7" s="1">
        <v>0</v>
      </c>
      <c r="HZ7" s="1">
        <v>0</v>
      </c>
      <c r="IA7" s="1">
        <v>0</v>
      </c>
      <c r="IB7" s="1">
        <v>0</v>
      </c>
      <c r="IC7">
        <v>63</v>
      </c>
      <c r="ID7">
        <v>970</v>
      </c>
      <c r="IE7">
        <v>574</v>
      </c>
      <c r="IF7">
        <v>14</v>
      </c>
      <c r="IG7">
        <v>0</v>
      </c>
      <c r="IH7">
        <v>0</v>
      </c>
      <c r="II7">
        <v>0</v>
      </c>
      <c r="IJ7">
        <v>97.62</v>
      </c>
      <c r="IK7">
        <f t="shared" si="31"/>
        <v>956</v>
      </c>
      <c r="IL7" s="106">
        <v>838</v>
      </c>
      <c r="IM7" s="27">
        <f t="shared" si="12"/>
        <v>114.08114558472553</v>
      </c>
      <c r="IN7" s="106" t="s">
        <v>111</v>
      </c>
      <c r="IO7" s="277" t="s">
        <v>2959</v>
      </c>
      <c r="IP7" s="106" t="s">
        <v>2690</v>
      </c>
      <c r="IR7" s="1">
        <v>0</v>
      </c>
      <c r="IS7" s="1">
        <v>0</v>
      </c>
      <c r="IT7" s="1">
        <v>0</v>
      </c>
      <c r="IU7" s="1">
        <v>0</v>
      </c>
      <c r="IV7">
        <v>69</v>
      </c>
      <c r="IW7">
        <v>647</v>
      </c>
      <c r="IX7">
        <v>977</v>
      </c>
      <c r="IY7">
        <v>81</v>
      </c>
      <c r="IZ7">
        <v>0</v>
      </c>
      <c r="JA7">
        <v>0</v>
      </c>
      <c r="JB7">
        <v>0</v>
      </c>
      <c r="JC7">
        <v>92.34</v>
      </c>
      <c r="JD7">
        <f t="shared" si="32"/>
        <v>566</v>
      </c>
      <c r="JE7" s="106">
        <v>524</v>
      </c>
      <c r="JF7" s="27">
        <f t="shared" si="13"/>
        <v>108.01526717557253</v>
      </c>
      <c r="JG7" s="106" t="s">
        <v>111</v>
      </c>
      <c r="JH7" s="277" t="s">
        <v>2959</v>
      </c>
      <c r="JI7" s="106" t="s">
        <v>2690</v>
      </c>
      <c r="JK7" s="1">
        <v>0</v>
      </c>
      <c r="JL7" s="1">
        <v>0</v>
      </c>
      <c r="JM7" s="1">
        <v>0</v>
      </c>
      <c r="JN7" s="1">
        <v>0</v>
      </c>
      <c r="JO7">
        <v>54</v>
      </c>
      <c r="JP7">
        <v>579</v>
      </c>
      <c r="JQ7">
        <v>507</v>
      </c>
      <c r="JR7">
        <v>85</v>
      </c>
      <c r="JS7">
        <v>0</v>
      </c>
      <c r="JT7">
        <v>0</v>
      </c>
      <c r="JU7">
        <v>0</v>
      </c>
      <c r="JV7">
        <v>85.64</v>
      </c>
      <c r="JW7">
        <f t="shared" si="33"/>
        <v>494</v>
      </c>
      <c r="JX7" s="106">
        <v>524</v>
      </c>
      <c r="JY7" s="27">
        <f t="shared" si="14"/>
        <v>94.274809160305338</v>
      </c>
      <c r="JZ7" s="106" t="s">
        <v>111</v>
      </c>
      <c r="KA7" s="277" t="s">
        <v>2959</v>
      </c>
      <c r="KB7" s="106" t="s">
        <v>2690</v>
      </c>
      <c r="KC7">
        <v>8</v>
      </c>
      <c r="KD7" s="1">
        <v>0</v>
      </c>
      <c r="KE7" s="1">
        <v>0</v>
      </c>
      <c r="KF7" s="1">
        <v>0</v>
      </c>
      <c r="KG7" s="1">
        <v>0</v>
      </c>
      <c r="KH7">
        <v>88</v>
      </c>
      <c r="KI7">
        <v>618</v>
      </c>
      <c r="KJ7">
        <v>602</v>
      </c>
      <c r="KK7">
        <v>52</v>
      </c>
      <c r="KL7">
        <v>0</v>
      </c>
      <c r="KM7">
        <v>0</v>
      </c>
      <c r="KN7">
        <v>0</v>
      </c>
      <c r="KO7">
        <v>92.05</v>
      </c>
      <c r="KP7">
        <f t="shared" si="34"/>
        <v>566</v>
      </c>
      <c r="KQ7" s="106">
        <v>524</v>
      </c>
      <c r="KR7" s="27">
        <f t="shared" si="15"/>
        <v>108.01526717557253</v>
      </c>
      <c r="KS7" s="106" t="s">
        <v>111</v>
      </c>
      <c r="KT7" s="277" t="s">
        <v>2959</v>
      </c>
      <c r="KU7" s="106" t="s">
        <v>2690</v>
      </c>
      <c r="KV7">
        <v>8</v>
      </c>
      <c r="KW7" s="1">
        <v>0</v>
      </c>
      <c r="KX7" s="1">
        <v>0</v>
      </c>
      <c r="KY7" s="1">
        <v>0</v>
      </c>
      <c r="KZ7" s="1">
        <v>0</v>
      </c>
      <c r="LA7">
        <v>47</v>
      </c>
      <c r="LB7">
        <v>567</v>
      </c>
      <c r="LC7">
        <v>470</v>
      </c>
      <c r="LD7">
        <v>21</v>
      </c>
      <c r="LE7">
        <v>0</v>
      </c>
      <c r="LF7">
        <v>0</v>
      </c>
      <c r="LG7">
        <v>0</v>
      </c>
      <c r="LH7">
        <v>95.72</v>
      </c>
      <c r="LI7">
        <f t="shared" si="35"/>
        <v>546</v>
      </c>
      <c r="LJ7" s="106">
        <v>524</v>
      </c>
      <c r="LK7" s="27">
        <f t="shared" si="16"/>
        <v>104.19847328244273</v>
      </c>
      <c r="LL7" s="106" t="s">
        <v>111</v>
      </c>
      <c r="LM7" s="277" t="s">
        <v>2959</v>
      </c>
      <c r="LN7" s="106" t="s">
        <v>2690</v>
      </c>
      <c r="LO7">
        <v>8</v>
      </c>
      <c r="LP7" s="1">
        <v>0</v>
      </c>
      <c r="LQ7" s="1">
        <v>0</v>
      </c>
      <c r="LR7" s="1">
        <v>0</v>
      </c>
      <c r="LS7" s="1">
        <v>0</v>
      </c>
      <c r="LT7">
        <v>37</v>
      </c>
      <c r="LU7">
        <v>498</v>
      </c>
      <c r="LV7">
        <v>575</v>
      </c>
      <c r="LW7">
        <v>17</v>
      </c>
      <c r="LX7">
        <v>0</v>
      </c>
      <c r="LY7">
        <v>0</v>
      </c>
      <c r="LZ7">
        <v>0</v>
      </c>
      <c r="MA7">
        <v>97.13</v>
      </c>
      <c r="MB7">
        <f t="shared" si="36"/>
        <v>481</v>
      </c>
      <c r="MC7" s="106">
        <v>524</v>
      </c>
      <c r="MD7" s="27">
        <f t="shared" si="17"/>
        <v>91.793893129770993</v>
      </c>
      <c r="ME7" s="106" t="s">
        <v>111</v>
      </c>
      <c r="MF7" s="277" t="s">
        <v>2959</v>
      </c>
      <c r="MG7" s="106" t="s">
        <v>2690</v>
      </c>
      <c r="MH7">
        <v>8</v>
      </c>
      <c r="MI7" s="1">
        <v>0.18400462962962963</v>
      </c>
      <c r="MJ7" s="1">
        <v>0.16894675925925925</v>
      </c>
      <c r="MK7" s="1">
        <v>8.1365740740740738E-3</v>
      </c>
      <c r="ML7" s="1">
        <v>6.9097222222222225E-3</v>
      </c>
      <c r="MM7">
        <v>65</v>
      </c>
      <c r="MN7">
        <v>611</v>
      </c>
      <c r="MO7">
        <v>601</v>
      </c>
      <c r="MP7">
        <v>25</v>
      </c>
      <c r="MQ7">
        <v>0</v>
      </c>
      <c r="MR7">
        <v>0</v>
      </c>
      <c r="MS7">
        <v>0</v>
      </c>
      <c r="MT7">
        <v>96.01</v>
      </c>
      <c r="MU7">
        <f t="shared" si="37"/>
        <v>586</v>
      </c>
      <c r="MV7" s="106">
        <v>524</v>
      </c>
      <c r="MW7" s="27">
        <f t="shared" si="18"/>
        <v>111.83206106870229</v>
      </c>
      <c r="MX7" s="106" t="s">
        <v>111</v>
      </c>
      <c r="MY7" s="277" t="s">
        <v>2959</v>
      </c>
      <c r="MZ7" s="106" t="s">
        <v>2690</v>
      </c>
      <c r="NA7">
        <v>8</v>
      </c>
      <c r="NB7" s="1">
        <v>0.28087962962962965</v>
      </c>
      <c r="NC7" s="1">
        <v>0.23710648148148147</v>
      </c>
      <c r="ND7" s="1">
        <v>1.6157407407407409E-2</v>
      </c>
      <c r="NE7" s="1">
        <v>2.7604166666666666E-2</v>
      </c>
      <c r="NF7">
        <v>94</v>
      </c>
      <c r="NG7">
        <v>947</v>
      </c>
      <c r="NH7">
        <v>888</v>
      </c>
      <c r="NI7">
        <v>78</v>
      </c>
      <c r="NJ7">
        <v>0</v>
      </c>
      <c r="NK7">
        <v>0</v>
      </c>
      <c r="NL7">
        <v>0</v>
      </c>
      <c r="NM7">
        <v>91.93</v>
      </c>
      <c r="NN7">
        <f t="shared" si="38"/>
        <v>869</v>
      </c>
      <c r="NO7" s="106">
        <v>524</v>
      </c>
      <c r="NP7" s="27">
        <f t="shared" si="44"/>
        <v>165.83969465648855</v>
      </c>
    </row>
    <row r="8" spans="1:380">
      <c r="A8" s="106" t="s">
        <v>130</v>
      </c>
      <c r="B8" s="485" t="s">
        <v>2959</v>
      </c>
      <c r="C8" s="106" t="s">
        <v>2690</v>
      </c>
      <c r="E8" s="1">
        <v>0.33749999999999997</v>
      </c>
      <c r="F8" s="1">
        <v>0.22325231481481481</v>
      </c>
      <c r="G8" s="1">
        <v>8.5787037037037037E-2</v>
      </c>
      <c r="H8" s="1">
        <v>2.8449074074074075E-2</v>
      </c>
      <c r="I8">
        <v>52</v>
      </c>
      <c r="J8">
        <v>587</v>
      </c>
      <c r="K8">
        <v>1192</v>
      </c>
      <c r="L8">
        <v>77</v>
      </c>
      <c r="M8">
        <v>0</v>
      </c>
      <c r="N8">
        <v>0</v>
      </c>
      <c r="O8">
        <v>0</v>
      </c>
      <c r="P8">
        <v>93.93</v>
      </c>
      <c r="Q8">
        <f t="shared" si="19"/>
        <v>510</v>
      </c>
      <c r="R8" s="106">
        <v>524</v>
      </c>
      <c r="S8" s="27">
        <f t="shared" si="0"/>
        <v>97.328244274809165</v>
      </c>
      <c r="T8" s="106" t="s">
        <v>130</v>
      </c>
      <c r="U8" s="270" t="s">
        <v>2729</v>
      </c>
      <c r="V8" s="106" t="s">
        <v>2690</v>
      </c>
      <c r="X8" s="35">
        <v>0.30546296296296299</v>
      </c>
      <c r="Y8" s="35">
        <v>0.15807870370370369</v>
      </c>
      <c r="Z8" s="139">
        <v>8.2812499999999997E-2</v>
      </c>
      <c r="AA8" s="139">
        <v>6.4560185185185193E-2</v>
      </c>
      <c r="AB8" s="44">
        <v>73</v>
      </c>
      <c r="AC8" s="44">
        <v>359</v>
      </c>
      <c r="AD8" s="44">
        <v>1107</v>
      </c>
      <c r="AE8" s="44">
        <v>58</v>
      </c>
      <c r="AF8" s="44">
        <v>0</v>
      </c>
      <c r="AG8" s="44">
        <v>0</v>
      </c>
      <c r="AH8" s="34">
        <v>0</v>
      </c>
      <c r="AI8" s="34">
        <v>95.02</v>
      </c>
      <c r="AJ8">
        <f t="shared" si="20"/>
        <v>301</v>
      </c>
      <c r="AK8" s="106">
        <v>524</v>
      </c>
      <c r="AL8" s="27">
        <f t="shared" si="1"/>
        <v>57.442748091603058</v>
      </c>
      <c r="AM8" s="106" t="s">
        <v>130</v>
      </c>
      <c r="AN8" s="270" t="s">
        <v>2729</v>
      </c>
      <c r="AO8" s="106" t="s">
        <v>2690</v>
      </c>
      <c r="AQ8" s="1">
        <v>0.12699074074074074</v>
      </c>
      <c r="AR8" s="1">
        <v>9.9780092592592587E-2</v>
      </c>
      <c r="AS8" s="1">
        <v>2.0590277777777777E-2</v>
      </c>
      <c r="AT8" s="1">
        <v>6.6087962962962966E-3</v>
      </c>
      <c r="AU8">
        <v>35</v>
      </c>
      <c r="AV8">
        <v>334</v>
      </c>
      <c r="AW8">
        <v>210</v>
      </c>
      <c r="AX8">
        <v>13</v>
      </c>
      <c r="AY8">
        <v>0</v>
      </c>
      <c r="AZ8">
        <v>0</v>
      </c>
      <c r="BA8">
        <v>0</v>
      </c>
      <c r="BB8">
        <v>94.17</v>
      </c>
      <c r="BC8">
        <f t="shared" si="21"/>
        <v>321</v>
      </c>
      <c r="BD8" s="106"/>
      <c r="BE8" s="27"/>
      <c r="BF8" s="106" t="s">
        <v>130</v>
      </c>
      <c r="BG8" s="270" t="s">
        <v>2729</v>
      </c>
      <c r="BH8" s="106" t="s">
        <v>2690</v>
      </c>
      <c r="BJ8" s="1">
        <v>0</v>
      </c>
      <c r="BK8" s="1">
        <v>0</v>
      </c>
      <c r="BL8" s="1">
        <v>0</v>
      </c>
      <c r="BM8" s="1">
        <v>0</v>
      </c>
      <c r="BN8">
        <v>0</v>
      </c>
      <c r="BO8">
        <v>0</v>
      </c>
      <c r="BP8">
        <v>399</v>
      </c>
      <c r="BQ8">
        <v>13</v>
      </c>
      <c r="BR8">
        <v>0</v>
      </c>
      <c r="BS8">
        <v>0</v>
      </c>
      <c r="BT8">
        <v>0</v>
      </c>
      <c r="BU8">
        <v>96.84</v>
      </c>
      <c r="BV8">
        <f t="shared" si="22"/>
        <v>-13</v>
      </c>
      <c r="BW8" s="106"/>
      <c r="BX8" s="27"/>
      <c r="BY8" s="106" t="s">
        <v>130</v>
      </c>
      <c r="BZ8" s="270" t="s">
        <v>2729</v>
      </c>
      <c r="CA8" s="106" t="s">
        <v>2690</v>
      </c>
      <c r="CC8" s="1">
        <v>0</v>
      </c>
      <c r="CD8" s="1">
        <v>0</v>
      </c>
      <c r="CE8" s="1">
        <v>0</v>
      </c>
      <c r="CF8" s="1">
        <v>0</v>
      </c>
      <c r="CG8">
        <v>0</v>
      </c>
      <c r="CH8">
        <v>0</v>
      </c>
      <c r="CI8">
        <v>7</v>
      </c>
      <c r="CJ8">
        <v>1</v>
      </c>
      <c r="CK8">
        <v>0</v>
      </c>
      <c r="CL8">
        <v>0</v>
      </c>
      <c r="CM8">
        <v>0</v>
      </c>
      <c r="CN8">
        <v>87.5</v>
      </c>
      <c r="CO8">
        <f t="shared" si="23"/>
        <v>-1</v>
      </c>
      <c r="CP8" s="106"/>
      <c r="CQ8" s="27"/>
      <c r="CR8" s="106" t="s">
        <v>130</v>
      </c>
      <c r="CS8" s="270" t="s">
        <v>2729</v>
      </c>
      <c r="CT8" s="106" t="s">
        <v>2690</v>
      </c>
      <c r="CV8" s="1">
        <v>0.35031250000000003</v>
      </c>
      <c r="CW8" s="1">
        <v>0.26582175925925927</v>
      </c>
      <c r="CX8" s="1">
        <v>5.8483796296296298E-2</v>
      </c>
      <c r="CY8" s="1">
        <v>2.5995370370370367E-2</v>
      </c>
      <c r="CZ8">
        <v>100</v>
      </c>
      <c r="DA8">
        <v>1011</v>
      </c>
      <c r="DB8">
        <v>960</v>
      </c>
      <c r="DC8">
        <v>47</v>
      </c>
      <c r="DD8">
        <v>0</v>
      </c>
      <c r="DE8">
        <v>0</v>
      </c>
      <c r="DF8">
        <v>0</v>
      </c>
      <c r="DG8">
        <v>95.33</v>
      </c>
      <c r="DH8">
        <f t="shared" si="24"/>
        <v>964</v>
      </c>
      <c r="DI8" s="106">
        <v>1152</v>
      </c>
      <c r="DJ8" s="27">
        <f t="shared" ref="DJ8" si="45">DH8/DI8*100</f>
        <v>83.680555555555557</v>
      </c>
      <c r="DK8" s="106" t="s">
        <v>130</v>
      </c>
      <c r="DL8" s="270" t="s">
        <v>2729</v>
      </c>
      <c r="DM8" s="106" t="s">
        <v>2690</v>
      </c>
      <c r="DO8" s="1">
        <v>0.44824074074074072</v>
      </c>
      <c r="DP8" s="1">
        <v>0.31571759259259258</v>
      </c>
      <c r="DQ8" s="1">
        <v>8.1805555555555562E-2</v>
      </c>
      <c r="DR8" s="1">
        <v>5.0717592592592592E-2</v>
      </c>
      <c r="DS8">
        <v>86</v>
      </c>
      <c r="DT8">
        <v>1195</v>
      </c>
      <c r="DU8">
        <v>386</v>
      </c>
      <c r="DV8">
        <v>30</v>
      </c>
      <c r="DW8">
        <v>0</v>
      </c>
      <c r="DX8">
        <v>0</v>
      </c>
      <c r="DY8">
        <v>0</v>
      </c>
      <c r="DZ8">
        <v>92.79</v>
      </c>
      <c r="EA8">
        <f t="shared" si="25"/>
        <v>1165</v>
      </c>
      <c r="EB8" s="106">
        <v>1152</v>
      </c>
      <c r="EC8" s="27">
        <f t="shared" si="40"/>
        <v>101.12847222222223</v>
      </c>
      <c r="ED8" s="106" t="s">
        <v>130</v>
      </c>
      <c r="EE8" s="270" t="s">
        <v>2729</v>
      </c>
      <c r="EF8" s="106" t="s">
        <v>2690</v>
      </c>
      <c r="EH8" s="1">
        <v>0.49817129629629631</v>
      </c>
      <c r="EI8" s="1">
        <v>0.29520833333333335</v>
      </c>
      <c r="EJ8" s="1">
        <v>0.13625000000000001</v>
      </c>
      <c r="EK8" s="1">
        <v>6.6701388888888893E-2</v>
      </c>
      <c r="EL8">
        <v>113</v>
      </c>
      <c r="EM8">
        <v>1225</v>
      </c>
      <c r="EN8">
        <v>812</v>
      </c>
      <c r="EO8">
        <v>63</v>
      </c>
      <c r="EP8">
        <v>0</v>
      </c>
      <c r="EQ8">
        <v>0</v>
      </c>
      <c r="ER8">
        <v>0</v>
      </c>
      <c r="ES8">
        <v>92.8</v>
      </c>
      <c r="ET8">
        <f t="shared" si="26"/>
        <v>1162</v>
      </c>
      <c r="EU8" s="106">
        <v>1152</v>
      </c>
      <c r="EV8" s="27">
        <f t="shared" si="41"/>
        <v>100.86805555555556</v>
      </c>
      <c r="EW8" s="106" t="s">
        <v>130</v>
      </c>
      <c r="EX8" s="270" t="s">
        <v>2729</v>
      </c>
      <c r="EY8" s="106" t="s">
        <v>2690</v>
      </c>
      <c r="FA8" s="1">
        <v>0.36805555555555558</v>
      </c>
      <c r="FB8" s="1">
        <v>0.28244212962962961</v>
      </c>
      <c r="FC8" s="1">
        <v>5.4745370370370368E-2</v>
      </c>
      <c r="FD8" s="1">
        <v>3.0856481481481481E-2</v>
      </c>
      <c r="FE8">
        <v>136</v>
      </c>
      <c r="FF8">
        <v>1329</v>
      </c>
      <c r="FG8">
        <v>2768</v>
      </c>
      <c r="FH8">
        <v>177</v>
      </c>
      <c r="FI8">
        <v>0</v>
      </c>
      <c r="FJ8">
        <v>0</v>
      </c>
      <c r="FK8">
        <v>0</v>
      </c>
      <c r="FL8">
        <v>93.99</v>
      </c>
      <c r="FM8">
        <f t="shared" si="27"/>
        <v>1152</v>
      </c>
      <c r="FN8" s="106">
        <v>1152</v>
      </c>
      <c r="FO8" s="27">
        <f t="shared" si="42"/>
        <v>100</v>
      </c>
      <c r="FP8" s="106" t="s">
        <v>130</v>
      </c>
      <c r="FQ8" s="270" t="s">
        <v>2729</v>
      </c>
      <c r="FR8" s="106" t="s">
        <v>2690</v>
      </c>
      <c r="FT8" s="1">
        <v>0.34040509259259261</v>
      </c>
      <c r="FU8" s="1">
        <v>0.2807986111111111</v>
      </c>
      <c r="FV8" s="1">
        <v>4.010416666666667E-2</v>
      </c>
      <c r="FW8" s="1">
        <v>1.9490740740740743E-2</v>
      </c>
      <c r="FX8">
        <v>143</v>
      </c>
      <c r="FY8">
        <v>1407</v>
      </c>
      <c r="FZ8">
        <v>1304</v>
      </c>
      <c r="GA8">
        <v>50</v>
      </c>
      <c r="GB8">
        <v>0</v>
      </c>
      <c r="GC8">
        <v>0</v>
      </c>
      <c r="GD8">
        <v>0</v>
      </c>
      <c r="GE8">
        <v>96.31</v>
      </c>
      <c r="GF8">
        <f t="shared" si="28"/>
        <v>1357</v>
      </c>
      <c r="GG8" s="106">
        <v>1152</v>
      </c>
      <c r="GH8" s="27">
        <f t="shared" si="43"/>
        <v>117.79513888888889</v>
      </c>
      <c r="GI8" s="106" t="s">
        <v>130</v>
      </c>
      <c r="GJ8" s="277" t="s">
        <v>2959</v>
      </c>
      <c r="GK8" s="106" t="s">
        <v>2690</v>
      </c>
      <c r="GM8" s="1">
        <v>0.16724537037037038</v>
      </c>
      <c r="GN8" s="1">
        <v>0.10578703703703703</v>
      </c>
      <c r="GO8" s="1">
        <v>2.4849537037037035E-2</v>
      </c>
      <c r="GP8" s="1">
        <v>3.6597222222222225E-2</v>
      </c>
      <c r="GQ8">
        <v>40</v>
      </c>
      <c r="GR8">
        <v>444</v>
      </c>
      <c r="GS8">
        <v>469</v>
      </c>
      <c r="GT8">
        <v>41</v>
      </c>
      <c r="GU8">
        <v>0</v>
      </c>
      <c r="GV8">
        <v>0</v>
      </c>
      <c r="GW8">
        <v>0</v>
      </c>
      <c r="GX8">
        <v>91.96</v>
      </c>
      <c r="GY8">
        <f t="shared" si="29"/>
        <v>403</v>
      </c>
      <c r="GZ8" s="106">
        <v>393</v>
      </c>
      <c r="HA8" s="27">
        <f t="shared" si="10"/>
        <v>102.5445292620865</v>
      </c>
      <c r="HB8" s="106" t="s">
        <v>130</v>
      </c>
      <c r="HC8" s="277" t="s">
        <v>2959</v>
      </c>
      <c r="HD8" s="106" t="s">
        <v>2690</v>
      </c>
      <c r="HF8" s="1">
        <v>0</v>
      </c>
      <c r="HG8" s="1">
        <v>0</v>
      </c>
      <c r="HH8" s="1">
        <v>0</v>
      </c>
      <c r="HI8" s="1">
        <v>0</v>
      </c>
      <c r="HJ8">
        <v>117</v>
      </c>
      <c r="HK8">
        <v>666</v>
      </c>
      <c r="HL8">
        <v>652</v>
      </c>
      <c r="HM8">
        <v>125</v>
      </c>
      <c r="HN8">
        <v>0</v>
      </c>
      <c r="HO8">
        <v>0</v>
      </c>
      <c r="HP8">
        <v>0</v>
      </c>
      <c r="HQ8">
        <v>83.91</v>
      </c>
      <c r="HR8">
        <f t="shared" si="30"/>
        <v>541</v>
      </c>
      <c r="HS8" s="106">
        <v>524</v>
      </c>
      <c r="HT8" s="27">
        <f t="shared" si="11"/>
        <v>103.2442748091603</v>
      </c>
      <c r="HU8" s="106" t="s">
        <v>130</v>
      </c>
      <c r="HV8" s="277" t="s">
        <v>2959</v>
      </c>
      <c r="HW8" s="106" t="s">
        <v>2690</v>
      </c>
      <c r="HY8" s="1">
        <v>0</v>
      </c>
      <c r="HZ8" s="1">
        <v>0</v>
      </c>
      <c r="IA8" s="1">
        <v>0</v>
      </c>
      <c r="IB8" s="1">
        <v>0</v>
      </c>
      <c r="IC8">
        <v>60</v>
      </c>
      <c r="ID8">
        <v>876</v>
      </c>
      <c r="IE8">
        <v>217</v>
      </c>
      <c r="IF8">
        <v>15</v>
      </c>
      <c r="IG8">
        <v>0</v>
      </c>
      <c r="IH8">
        <v>0</v>
      </c>
      <c r="II8">
        <v>0</v>
      </c>
      <c r="IJ8">
        <v>93.53</v>
      </c>
      <c r="IK8">
        <f t="shared" si="31"/>
        <v>861</v>
      </c>
      <c r="IL8" s="106">
        <v>838</v>
      </c>
      <c r="IM8" s="27">
        <f t="shared" si="12"/>
        <v>102.74463007159905</v>
      </c>
      <c r="IN8" s="106" t="s">
        <v>130</v>
      </c>
      <c r="IO8" s="277" t="s">
        <v>2959</v>
      </c>
      <c r="IP8" s="106" t="s">
        <v>2690</v>
      </c>
      <c r="IR8" s="1">
        <v>0</v>
      </c>
      <c r="IS8" s="1">
        <v>0</v>
      </c>
      <c r="IT8" s="1">
        <v>0</v>
      </c>
      <c r="IU8" s="1">
        <v>0</v>
      </c>
      <c r="IV8">
        <v>36</v>
      </c>
      <c r="IW8">
        <v>319</v>
      </c>
      <c r="IX8">
        <v>888</v>
      </c>
      <c r="IY8">
        <v>83</v>
      </c>
      <c r="IZ8">
        <v>0</v>
      </c>
      <c r="JA8">
        <v>0</v>
      </c>
      <c r="JB8">
        <v>0</v>
      </c>
      <c r="JC8">
        <v>91.45</v>
      </c>
      <c r="JD8">
        <f t="shared" si="32"/>
        <v>236</v>
      </c>
      <c r="JE8" s="106">
        <v>197</v>
      </c>
      <c r="JF8" s="27">
        <f t="shared" si="13"/>
        <v>119.79695431472082</v>
      </c>
      <c r="JG8" s="106" t="s">
        <v>130</v>
      </c>
      <c r="JH8" s="277" t="s">
        <v>2959</v>
      </c>
      <c r="JI8" s="106" t="s">
        <v>2690</v>
      </c>
      <c r="JK8" s="1">
        <v>0</v>
      </c>
      <c r="JL8" s="1">
        <v>0</v>
      </c>
      <c r="JM8" s="1">
        <v>0</v>
      </c>
      <c r="JN8" s="1">
        <v>0</v>
      </c>
      <c r="JO8">
        <v>80</v>
      </c>
      <c r="JP8">
        <v>637</v>
      </c>
      <c r="JQ8">
        <v>502</v>
      </c>
      <c r="JR8">
        <v>55</v>
      </c>
      <c r="JS8">
        <v>0</v>
      </c>
      <c r="JT8">
        <v>0</v>
      </c>
      <c r="JU8">
        <v>0</v>
      </c>
      <c r="JV8">
        <v>90.13</v>
      </c>
      <c r="JW8">
        <f t="shared" si="33"/>
        <v>582</v>
      </c>
      <c r="JX8" s="106">
        <v>524</v>
      </c>
      <c r="JY8" s="27">
        <f t="shared" si="14"/>
        <v>111.06870229007633</v>
      </c>
      <c r="JZ8" s="106" t="s">
        <v>130</v>
      </c>
      <c r="KA8" s="277" t="s">
        <v>2959</v>
      </c>
      <c r="KB8" s="106" t="s">
        <v>2690</v>
      </c>
      <c r="KD8" s="1">
        <v>0</v>
      </c>
      <c r="KE8" s="1">
        <v>0</v>
      </c>
      <c r="KF8" s="1">
        <v>0</v>
      </c>
      <c r="KG8" s="1">
        <v>0</v>
      </c>
      <c r="KH8">
        <v>11</v>
      </c>
      <c r="KI8">
        <v>29</v>
      </c>
      <c r="KJ8">
        <v>132</v>
      </c>
      <c r="KK8">
        <v>35</v>
      </c>
      <c r="KL8">
        <v>0</v>
      </c>
      <c r="KM8">
        <v>0</v>
      </c>
      <c r="KN8">
        <v>0</v>
      </c>
      <c r="KO8">
        <v>79.040000000000006</v>
      </c>
      <c r="KP8">
        <f t="shared" si="34"/>
        <v>-6</v>
      </c>
      <c r="KQ8" s="106"/>
      <c r="KR8" s="27"/>
      <c r="KS8" s="106" t="s">
        <v>130</v>
      </c>
      <c r="KT8" s="277" t="s">
        <v>2959</v>
      </c>
      <c r="KU8" s="106" t="s">
        <v>2690</v>
      </c>
      <c r="KV8">
        <v>8</v>
      </c>
      <c r="KW8" s="1">
        <v>0</v>
      </c>
      <c r="KX8" s="1">
        <v>0</v>
      </c>
      <c r="KY8" s="1">
        <v>0</v>
      </c>
      <c r="KZ8" s="1">
        <v>0</v>
      </c>
      <c r="LA8">
        <v>45</v>
      </c>
      <c r="LB8">
        <v>587</v>
      </c>
      <c r="LC8">
        <v>336</v>
      </c>
      <c r="LD8">
        <v>42</v>
      </c>
      <c r="LE8">
        <v>0</v>
      </c>
      <c r="LF8">
        <v>0</v>
      </c>
      <c r="LG8">
        <v>0</v>
      </c>
      <c r="LH8">
        <v>88.89</v>
      </c>
      <c r="LI8">
        <f t="shared" si="35"/>
        <v>545</v>
      </c>
      <c r="LJ8" s="106">
        <v>524</v>
      </c>
      <c r="LK8" s="27">
        <f t="shared" si="16"/>
        <v>104.00763358778626</v>
      </c>
      <c r="LL8" s="106" t="s">
        <v>130</v>
      </c>
      <c r="LM8" s="277" t="s">
        <v>2959</v>
      </c>
      <c r="LN8" s="106" t="s">
        <v>2690</v>
      </c>
      <c r="LO8">
        <v>8</v>
      </c>
      <c r="LP8" s="1">
        <v>0</v>
      </c>
      <c r="LQ8" s="1">
        <v>0</v>
      </c>
      <c r="LR8" s="1">
        <v>0</v>
      </c>
      <c r="LS8" s="1">
        <v>0</v>
      </c>
      <c r="LT8">
        <v>48</v>
      </c>
      <c r="LU8">
        <v>635</v>
      </c>
      <c r="LV8">
        <v>769</v>
      </c>
      <c r="LW8">
        <v>32</v>
      </c>
      <c r="LX8">
        <v>0</v>
      </c>
      <c r="LY8">
        <v>0</v>
      </c>
      <c r="LZ8">
        <v>0</v>
      </c>
      <c r="MA8">
        <v>96</v>
      </c>
      <c r="MB8">
        <f t="shared" si="36"/>
        <v>603</v>
      </c>
      <c r="MC8" s="106">
        <v>524</v>
      </c>
      <c r="MD8" s="27">
        <f t="shared" si="17"/>
        <v>115.07633587786259</v>
      </c>
      <c r="ME8" s="106" t="s">
        <v>130</v>
      </c>
      <c r="MF8" s="277" t="s">
        <v>2959</v>
      </c>
      <c r="MG8" s="106" t="s">
        <v>2690</v>
      </c>
      <c r="MI8" s="1">
        <v>7.3032407407407412E-3</v>
      </c>
      <c r="MJ8" s="1">
        <v>7.0486111111111105E-3</v>
      </c>
      <c r="MK8" s="1">
        <v>2.199074074074074E-4</v>
      </c>
      <c r="ML8" s="1">
        <v>2.3148148148148147E-5</v>
      </c>
      <c r="MM8">
        <v>14</v>
      </c>
      <c r="MN8">
        <v>28</v>
      </c>
      <c r="MO8">
        <v>36</v>
      </c>
      <c r="MP8">
        <v>10</v>
      </c>
      <c r="MQ8">
        <v>0</v>
      </c>
      <c r="MR8">
        <v>0</v>
      </c>
      <c r="MS8">
        <v>0</v>
      </c>
      <c r="MT8">
        <v>78.260000000000005</v>
      </c>
      <c r="MU8">
        <f t="shared" si="37"/>
        <v>18</v>
      </c>
      <c r="MV8" s="106"/>
      <c r="MW8" s="27"/>
      <c r="MX8" s="106" t="s">
        <v>130</v>
      </c>
      <c r="MY8" s="277" t="s">
        <v>2959</v>
      </c>
      <c r="MZ8" s="106" t="s">
        <v>2690</v>
      </c>
      <c r="NB8" s="1">
        <v>1.6087962962962963E-3</v>
      </c>
      <c r="NC8" s="1">
        <v>1.6087962962962963E-3</v>
      </c>
      <c r="ND8" s="1">
        <v>0</v>
      </c>
      <c r="NE8" s="1">
        <v>0</v>
      </c>
      <c r="NF8">
        <v>4</v>
      </c>
      <c r="NG8">
        <v>6</v>
      </c>
      <c r="NH8">
        <v>2</v>
      </c>
      <c r="NI8">
        <v>0</v>
      </c>
      <c r="NJ8">
        <v>0</v>
      </c>
      <c r="NK8">
        <v>0</v>
      </c>
      <c r="NL8">
        <v>0</v>
      </c>
      <c r="NM8">
        <v>100</v>
      </c>
      <c r="NN8">
        <f t="shared" si="38"/>
        <v>6</v>
      </c>
      <c r="NO8" s="106"/>
      <c r="NP8" s="27"/>
    </row>
    <row r="9" spans="1:380">
      <c r="A9" s="106" t="s">
        <v>2367</v>
      </c>
      <c r="B9" s="485" t="s">
        <v>2959</v>
      </c>
      <c r="C9" s="106" t="s">
        <v>2690</v>
      </c>
      <c r="E9" s="1">
        <v>0.27660879629629631</v>
      </c>
      <c r="F9" s="1">
        <v>0.2628125</v>
      </c>
      <c r="G9" s="1">
        <v>1.1516203703703702E-2</v>
      </c>
      <c r="H9" s="1">
        <v>2.2685185185185182E-3</v>
      </c>
      <c r="I9">
        <v>43</v>
      </c>
      <c r="J9">
        <v>585</v>
      </c>
      <c r="K9">
        <v>783</v>
      </c>
      <c r="L9">
        <v>15</v>
      </c>
      <c r="M9">
        <v>0</v>
      </c>
      <c r="N9">
        <v>0</v>
      </c>
      <c r="O9">
        <v>0</v>
      </c>
      <c r="P9">
        <v>98.12</v>
      </c>
      <c r="Q9">
        <f t="shared" si="19"/>
        <v>570</v>
      </c>
      <c r="R9" s="106">
        <v>524</v>
      </c>
      <c r="S9" s="27">
        <f t="shared" si="0"/>
        <v>108.77862595419847</v>
      </c>
      <c r="T9" s="106" t="s">
        <v>2367</v>
      </c>
      <c r="U9" s="270" t="s">
        <v>2729</v>
      </c>
      <c r="V9" s="106" t="s">
        <v>2690</v>
      </c>
      <c r="X9" s="35">
        <v>0.2117013888888889</v>
      </c>
      <c r="Y9" s="35">
        <v>0.1965740740740741</v>
      </c>
      <c r="Z9" s="139">
        <v>1.3634259259259257E-2</v>
      </c>
      <c r="AA9" s="139">
        <v>1.4814814814814814E-3</v>
      </c>
      <c r="AB9" s="44">
        <v>37</v>
      </c>
      <c r="AC9" s="44">
        <v>307</v>
      </c>
      <c r="AD9" s="44">
        <v>519</v>
      </c>
      <c r="AE9" s="44">
        <v>20</v>
      </c>
      <c r="AF9" s="44">
        <v>0</v>
      </c>
      <c r="AG9" s="44">
        <v>0</v>
      </c>
      <c r="AH9" s="34">
        <v>0</v>
      </c>
      <c r="AI9" s="34">
        <v>96.29</v>
      </c>
      <c r="AJ9">
        <f t="shared" si="20"/>
        <v>287</v>
      </c>
      <c r="AK9" s="106">
        <v>524</v>
      </c>
      <c r="AL9" s="27">
        <f t="shared" si="1"/>
        <v>54.770992366412216</v>
      </c>
      <c r="AM9" s="106" t="s">
        <v>2367</v>
      </c>
      <c r="AN9" s="270" t="s">
        <v>2729</v>
      </c>
      <c r="AO9" s="106" t="s">
        <v>2690</v>
      </c>
      <c r="AQ9" s="1">
        <v>1.7372685185185185E-2</v>
      </c>
      <c r="AR9" s="1">
        <v>1.4965277777777779E-2</v>
      </c>
      <c r="AS9" s="1">
        <v>2.4074074074074076E-3</v>
      </c>
      <c r="AT9" s="1">
        <v>0</v>
      </c>
      <c r="AU9">
        <v>4</v>
      </c>
      <c r="AV9">
        <v>31</v>
      </c>
      <c r="AW9">
        <v>149</v>
      </c>
      <c r="AX9">
        <v>4</v>
      </c>
      <c r="AY9">
        <v>0</v>
      </c>
      <c r="AZ9">
        <v>0</v>
      </c>
      <c r="BA9">
        <v>0</v>
      </c>
      <c r="BB9">
        <v>97.39</v>
      </c>
      <c r="BC9">
        <f t="shared" si="21"/>
        <v>27</v>
      </c>
      <c r="BD9" s="106"/>
      <c r="BE9" s="27"/>
      <c r="BF9" s="106" t="s">
        <v>2367</v>
      </c>
      <c r="BG9" s="270" t="s">
        <v>2729</v>
      </c>
      <c r="BH9" s="106" t="s">
        <v>2690</v>
      </c>
      <c r="BJ9" s="1">
        <v>8.7962962962962962E-4</v>
      </c>
      <c r="BK9" s="1">
        <v>8.7962962962962962E-4</v>
      </c>
      <c r="BL9" s="1">
        <v>0</v>
      </c>
      <c r="BM9" s="1">
        <v>0</v>
      </c>
      <c r="BN9">
        <v>2</v>
      </c>
      <c r="BO9">
        <v>3</v>
      </c>
      <c r="BP9">
        <v>33</v>
      </c>
      <c r="BQ9">
        <v>3</v>
      </c>
      <c r="BR9">
        <v>0</v>
      </c>
      <c r="BS9">
        <v>0</v>
      </c>
      <c r="BT9">
        <v>0</v>
      </c>
      <c r="BU9">
        <v>91.67</v>
      </c>
      <c r="BV9">
        <f t="shared" si="22"/>
        <v>0</v>
      </c>
      <c r="BW9" s="106"/>
      <c r="BX9" s="27"/>
      <c r="BY9" s="106" t="s">
        <v>2367</v>
      </c>
      <c r="BZ9" s="270" t="s">
        <v>2729</v>
      </c>
      <c r="CA9" s="106" t="s">
        <v>2690</v>
      </c>
      <c r="CC9" s="1">
        <v>1.8865740740740742E-3</v>
      </c>
      <c r="CD9" s="1">
        <v>1.8865740740740742E-3</v>
      </c>
      <c r="CE9" s="1">
        <v>0</v>
      </c>
      <c r="CF9" s="1">
        <v>0</v>
      </c>
      <c r="CG9">
        <v>1</v>
      </c>
      <c r="CH9">
        <v>8</v>
      </c>
      <c r="CI9">
        <v>7</v>
      </c>
      <c r="CJ9">
        <v>1</v>
      </c>
      <c r="CK9">
        <v>0</v>
      </c>
      <c r="CL9">
        <v>0</v>
      </c>
      <c r="CM9">
        <v>0</v>
      </c>
      <c r="CN9">
        <v>87.5</v>
      </c>
      <c r="CO9">
        <f t="shared" si="23"/>
        <v>7</v>
      </c>
      <c r="CP9" s="106"/>
      <c r="CQ9" s="27"/>
      <c r="CR9" s="106" t="s">
        <v>2367</v>
      </c>
      <c r="CS9" s="270" t="s">
        <v>2729</v>
      </c>
      <c r="CT9" s="106" t="s">
        <v>2690</v>
      </c>
      <c r="CV9" s="1">
        <v>6.3657407407407402E-4</v>
      </c>
      <c r="CW9" s="1">
        <v>6.3657407407407402E-4</v>
      </c>
      <c r="CX9" s="1">
        <v>0</v>
      </c>
      <c r="CY9" s="1">
        <v>0</v>
      </c>
      <c r="CZ9">
        <v>1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100</v>
      </c>
      <c r="DH9">
        <f t="shared" si="24"/>
        <v>1</v>
      </c>
      <c r="DI9" s="106"/>
      <c r="DJ9" s="27"/>
      <c r="DK9" s="106" t="s">
        <v>2367</v>
      </c>
      <c r="DL9" s="270" t="s">
        <v>2729</v>
      </c>
      <c r="DM9" s="106" t="s">
        <v>2690</v>
      </c>
      <c r="DO9" s="1">
        <v>0</v>
      </c>
      <c r="DP9" s="1">
        <v>0</v>
      </c>
      <c r="DQ9" s="1">
        <v>0</v>
      </c>
      <c r="DR9" s="1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f t="shared" si="25"/>
        <v>0</v>
      </c>
      <c r="EB9" s="106"/>
      <c r="EC9" s="27"/>
      <c r="ED9" s="106" t="s">
        <v>2367</v>
      </c>
      <c r="EE9" s="270" t="s">
        <v>2729</v>
      </c>
      <c r="EF9" s="106" t="s">
        <v>2690</v>
      </c>
      <c r="EH9" s="1">
        <v>0</v>
      </c>
      <c r="EI9" s="1">
        <v>0</v>
      </c>
      <c r="EJ9" s="1">
        <v>0</v>
      </c>
      <c r="EK9" s="1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f t="shared" si="26"/>
        <v>0</v>
      </c>
      <c r="EU9" s="106"/>
      <c r="EV9" s="27"/>
      <c r="EW9" s="106" t="s">
        <v>2367</v>
      </c>
      <c r="EX9" s="270" t="s">
        <v>2729</v>
      </c>
      <c r="EY9" s="106" t="s">
        <v>2690</v>
      </c>
      <c r="FA9" s="1">
        <v>0</v>
      </c>
      <c r="FB9" s="1">
        <v>0</v>
      </c>
      <c r="FC9" s="1">
        <v>0</v>
      </c>
      <c r="FD9" s="1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f t="shared" si="27"/>
        <v>0</v>
      </c>
      <c r="FN9" s="106"/>
      <c r="FO9" s="27"/>
      <c r="FP9" s="106" t="s">
        <v>2367</v>
      </c>
      <c r="FQ9" s="270" t="s">
        <v>2729</v>
      </c>
      <c r="FR9" s="106" t="s">
        <v>2690</v>
      </c>
      <c r="FT9" s="1" t="e">
        <v>#N/A</v>
      </c>
      <c r="FU9" s="1" t="e">
        <v>#N/A</v>
      </c>
      <c r="FV9" s="1" t="e">
        <v>#N/A</v>
      </c>
      <c r="FW9" s="1" t="e">
        <v>#N/A</v>
      </c>
      <c r="FX9" t="e">
        <v>#N/A</v>
      </c>
      <c r="FY9" t="e">
        <v>#N/A</v>
      </c>
      <c r="FZ9" t="e">
        <v>#N/A</v>
      </c>
      <c r="GA9" t="e">
        <v>#N/A</v>
      </c>
      <c r="GB9" t="e">
        <v>#N/A</v>
      </c>
      <c r="GC9" t="e">
        <v>#N/A</v>
      </c>
      <c r="GD9" t="e">
        <v>#N/A</v>
      </c>
      <c r="GE9" t="e">
        <v>#N/A</v>
      </c>
      <c r="GF9" t="e">
        <f t="shared" si="28"/>
        <v>#N/A</v>
      </c>
      <c r="GG9" s="106"/>
      <c r="GH9" s="27"/>
      <c r="GI9" s="106" t="s">
        <v>2367</v>
      </c>
      <c r="GJ9" s="277" t="s">
        <v>2959</v>
      </c>
      <c r="GK9" s="106" t="s">
        <v>2690</v>
      </c>
      <c r="GM9" s="1">
        <v>0.1864699074074074</v>
      </c>
      <c r="GN9" s="1">
        <v>0.16109953703703703</v>
      </c>
      <c r="GO9" s="1">
        <v>2.0081018518518519E-2</v>
      </c>
      <c r="GP9" s="1">
        <v>5.2893518518518515E-3</v>
      </c>
      <c r="GQ9">
        <v>27</v>
      </c>
      <c r="GR9">
        <v>416</v>
      </c>
      <c r="GS9">
        <v>304</v>
      </c>
      <c r="GT9">
        <v>3</v>
      </c>
      <c r="GU9">
        <v>0</v>
      </c>
      <c r="GV9">
        <v>0</v>
      </c>
      <c r="GW9">
        <v>0</v>
      </c>
      <c r="GX9">
        <v>99.02</v>
      </c>
      <c r="GY9">
        <f t="shared" si="29"/>
        <v>413</v>
      </c>
      <c r="GZ9" s="106">
        <v>393</v>
      </c>
      <c r="HA9" s="27">
        <f t="shared" si="10"/>
        <v>105.08905852417303</v>
      </c>
      <c r="HB9" s="106" t="s">
        <v>2367</v>
      </c>
      <c r="HC9" s="277" t="s">
        <v>2959</v>
      </c>
      <c r="HD9" s="106" t="s">
        <v>2690</v>
      </c>
      <c r="HF9" s="1">
        <v>0</v>
      </c>
      <c r="HG9" s="1">
        <v>0</v>
      </c>
      <c r="HH9" s="1">
        <v>0</v>
      </c>
      <c r="HI9" s="1">
        <v>0</v>
      </c>
      <c r="HJ9">
        <v>21</v>
      </c>
      <c r="HK9">
        <v>271</v>
      </c>
      <c r="HL9">
        <v>380</v>
      </c>
      <c r="HM9">
        <v>6</v>
      </c>
      <c r="HN9">
        <v>0</v>
      </c>
      <c r="HO9">
        <v>0</v>
      </c>
      <c r="HP9">
        <v>0</v>
      </c>
      <c r="HQ9">
        <v>98.45</v>
      </c>
      <c r="HR9">
        <f t="shared" si="30"/>
        <v>265</v>
      </c>
      <c r="HS9" s="106">
        <v>262</v>
      </c>
      <c r="HT9" s="27">
        <f t="shared" si="11"/>
        <v>101.14503816793894</v>
      </c>
      <c r="HU9" s="106" t="s">
        <v>2367</v>
      </c>
      <c r="HV9" s="277" t="s">
        <v>2959</v>
      </c>
      <c r="HW9" s="106" t="s">
        <v>2690</v>
      </c>
      <c r="HY9" s="1">
        <v>0</v>
      </c>
      <c r="HZ9" s="1">
        <v>0</v>
      </c>
      <c r="IA9" s="1">
        <v>0</v>
      </c>
      <c r="IB9" s="1">
        <v>0</v>
      </c>
      <c r="IC9">
        <v>47</v>
      </c>
      <c r="ID9">
        <v>849</v>
      </c>
      <c r="IE9">
        <v>93</v>
      </c>
      <c r="IF9">
        <v>0</v>
      </c>
      <c r="IG9">
        <v>0</v>
      </c>
      <c r="IH9">
        <v>0</v>
      </c>
      <c r="II9">
        <v>0</v>
      </c>
      <c r="IJ9">
        <v>100</v>
      </c>
      <c r="IK9">
        <f t="shared" si="31"/>
        <v>849</v>
      </c>
      <c r="IL9" s="106">
        <v>838</v>
      </c>
      <c r="IM9" s="27">
        <f t="shared" si="12"/>
        <v>101.31264916467782</v>
      </c>
      <c r="IN9" s="106" t="s">
        <v>2367</v>
      </c>
      <c r="IO9" s="277" t="s">
        <v>2959</v>
      </c>
      <c r="IP9" s="106" t="s">
        <v>2690</v>
      </c>
      <c r="IR9" s="1">
        <v>0</v>
      </c>
      <c r="IS9" s="1">
        <v>0</v>
      </c>
      <c r="IT9" s="1">
        <v>0</v>
      </c>
      <c r="IU9" s="1">
        <v>0</v>
      </c>
      <c r="IV9">
        <v>47</v>
      </c>
      <c r="IW9">
        <v>527</v>
      </c>
      <c r="IX9">
        <v>1220</v>
      </c>
      <c r="IY9">
        <v>37</v>
      </c>
      <c r="IZ9">
        <v>0</v>
      </c>
      <c r="JA9">
        <v>0</v>
      </c>
      <c r="JB9">
        <v>0</v>
      </c>
      <c r="JC9">
        <v>97.06</v>
      </c>
      <c r="JD9">
        <f t="shared" si="32"/>
        <v>490</v>
      </c>
      <c r="JE9" s="106">
        <v>262</v>
      </c>
      <c r="JF9" s="27">
        <f t="shared" si="13"/>
        <v>187.02290076335876</v>
      </c>
      <c r="JG9" s="106" t="s">
        <v>2367</v>
      </c>
      <c r="JH9" s="277" t="s">
        <v>2959</v>
      </c>
      <c r="JI9" s="106" t="s">
        <v>2690</v>
      </c>
      <c r="JK9" s="1">
        <v>0</v>
      </c>
      <c r="JL9" s="1">
        <v>0</v>
      </c>
      <c r="JM9" s="1">
        <v>0</v>
      </c>
      <c r="JN9" s="1">
        <v>0</v>
      </c>
      <c r="JO9">
        <v>18</v>
      </c>
      <c r="JP9">
        <v>323</v>
      </c>
      <c r="JQ9">
        <v>337</v>
      </c>
      <c r="JR9">
        <v>15</v>
      </c>
      <c r="JS9">
        <v>0</v>
      </c>
      <c r="JT9">
        <v>0</v>
      </c>
      <c r="JU9">
        <v>0</v>
      </c>
      <c r="JV9">
        <v>95.74</v>
      </c>
      <c r="JW9">
        <f t="shared" si="33"/>
        <v>308</v>
      </c>
      <c r="JX9" s="106">
        <v>262</v>
      </c>
      <c r="JY9" s="27">
        <f t="shared" si="14"/>
        <v>117.55725190839695</v>
      </c>
      <c r="JZ9" s="106" t="s">
        <v>2367</v>
      </c>
      <c r="KA9" s="277" t="s">
        <v>2959</v>
      </c>
      <c r="KB9" s="106" t="s">
        <v>2690</v>
      </c>
      <c r="KD9" s="1">
        <v>0</v>
      </c>
      <c r="KE9" s="1">
        <v>0</v>
      </c>
      <c r="KF9" s="1">
        <v>0</v>
      </c>
      <c r="KG9" s="1">
        <v>0</v>
      </c>
      <c r="KH9">
        <v>0</v>
      </c>
      <c r="KI9">
        <v>0</v>
      </c>
      <c r="KJ9">
        <v>12</v>
      </c>
      <c r="KK9">
        <v>0</v>
      </c>
      <c r="KL9">
        <v>0</v>
      </c>
      <c r="KM9">
        <v>0</v>
      </c>
      <c r="KN9">
        <v>0</v>
      </c>
      <c r="KO9">
        <v>100</v>
      </c>
      <c r="KP9">
        <f t="shared" si="34"/>
        <v>0</v>
      </c>
      <c r="KQ9" s="106"/>
      <c r="KR9" s="27"/>
      <c r="KS9" s="106" t="s">
        <v>2367</v>
      </c>
      <c r="KT9" s="277" t="s">
        <v>2959</v>
      </c>
      <c r="KU9" s="106" t="s">
        <v>2690</v>
      </c>
      <c r="KV9">
        <v>4</v>
      </c>
      <c r="KW9" s="1">
        <v>0</v>
      </c>
      <c r="KX9" s="1">
        <v>0</v>
      </c>
      <c r="KY9" s="1">
        <v>0</v>
      </c>
      <c r="KZ9" s="1">
        <v>0</v>
      </c>
      <c r="LA9">
        <v>26</v>
      </c>
      <c r="LB9">
        <v>390</v>
      </c>
      <c r="LC9">
        <v>370</v>
      </c>
      <c r="LD9">
        <v>16</v>
      </c>
      <c r="LE9">
        <v>0</v>
      </c>
      <c r="LF9">
        <v>0</v>
      </c>
      <c r="LG9">
        <v>0</v>
      </c>
      <c r="LH9">
        <v>95.85</v>
      </c>
      <c r="LI9">
        <f t="shared" si="35"/>
        <v>374</v>
      </c>
      <c r="LJ9" s="106">
        <v>262</v>
      </c>
      <c r="LK9" s="27">
        <f t="shared" si="16"/>
        <v>142.74809160305344</v>
      </c>
      <c r="LL9" s="106" t="s">
        <v>2367</v>
      </c>
      <c r="LM9" s="277" t="s">
        <v>2959</v>
      </c>
      <c r="LN9" s="106" t="s">
        <v>2690</v>
      </c>
      <c r="LP9" s="1">
        <v>0</v>
      </c>
      <c r="LQ9" s="1">
        <v>0</v>
      </c>
      <c r="LR9" s="1">
        <v>0</v>
      </c>
      <c r="LS9" s="1">
        <v>0</v>
      </c>
      <c r="LT9">
        <v>1</v>
      </c>
      <c r="LU9">
        <v>21</v>
      </c>
      <c r="LV9">
        <v>7</v>
      </c>
      <c r="LW9">
        <v>0</v>
      </c>
      <c r="LX9">
        <v>0</v>
      </c>
      <c r="LY9">
        <v>0</v>
      </c>
      <c r="LZ9">
        <v>0</v>
      </c>
      <c r="MA9">
        <v>100</v>
      </c>
      <c r="MB9">
        <f t="shared" si="36"/>
        <v>21</v>
      </c>
      <c r="MC9" s="106"/>
      <c r="MD9" s="27"/>
      <c r="ME9" s="106" t="s">
        <v>2367</v>
      </c>
      <c r="MF9" s="277" t="s">
        <v>2959</v>
      </c>
      <c r="MG9" s="106" t="s">
        <v>2690</v>
      </c>
      <c r="MI9" s="1">
        <v>0</v>
      </c>
      <c r="MJ9" s="1">
        <v>0</v>
      </c>
      <c r="MK9" s="1">
        <v>0</v>
      </c>
      <c r="ML9" s="1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f t="shared" si="37"/>
        <v>0</v>
      </c>
      <c r="MV9" s="106"/>
      <c r="MW9" s="27"/>
      <c r="MX9" s="106" t="s">
        <v>2367</v>
      </c>
      <c r="MY9" s="277" t="s">
        <v>2959</v>
      </c>
      <c r="MZ9" s="106" t="s">
        <v>2690</v>
      </c>
      <c r="NB9" s="1" t="e">
        <v>#N/A</v>
      </c>
      <c r="NC9" s="1" t="e">
        <v>#N/A</v>
      </c>
      <c r="ND9" s="1" t="e">
        <v>#N/A</v>
      </c>
      <c r="NE9" s="1" t="e">
        <v>#N/A</v>
      </c>
      <c r="NF9" t="e">
        <v>#N/A</v>
      </c>
      <c r="NG9" t="e">
        <v>#N/A</v>
      </c>
      <c r="NH9" t="e">
        <v>#N/A</v>
      </c>
      <c r="NI9" t="e">
        <v>#N/A</v>
      </c>
      <c r="NJ9" t="e">
        <v>#N/A</v>
      </c>
      <c r="NK9" t="e">
        <v>#N/A</v>
      </c>
      <c r="NL9" t="e">
        <v>#N/A</v>
      </c>
      <c r="NM9" t="e">
        <v>#N/A</v>
      </c>
      <c r="NN9" t="e">
        <f t="shared" si="38"/>
        <v>#N/A</v>
      </c>
      <c r="NO9" s="106"/>
      <c r="NP9" s="27"/>
    </row>
    <row r="10" spans="1:380">
      <c r="A10" s="106" t="s">
        <v>2368</v>
      </c>
      <c r="B10" s="270" t="s">
        <v>2729</v>
      </c>
      <c r="C10" s="106" t="s">
        <v>2690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f t="shared" si="19"/>
        <v>#N/A</v>
      </c>
      <c r="R10" s="106"/>
      <c r="S10" s="27"/>
      <c r="T10" s="106" t="s">
        <v>2368</v>
      </c>
      <c r="U10" s="270" t="s">
        <v>2729</v>
      </c>
      <c r="V10" s="106" t="s">
        <v>2690</v>
      </c>
      <c r="X10" s="34" t="e">
        <v>#N/A</v>
      </c>
      <c r="Y10" s="34" t="e">
        <v>#N/A</v>
      </c>
      <c r="Z10" s="44" t="e">
        <v>#N/A</v>
      </c>
      <c r="AA10" s="44" t="e">
        <v>#N/A</v>
      </c>
      <c r="AB10" s="44" t="e">
        <v>#N/A</v>
      </c>
      <c r="AC10" s="44" t="e">
        <v>#N/A</v>
      </c>
      <c r="AD10" s="44" t="e">
        <v>#N/A</v>
      </c>
      <c r="AE10" s="44" t="e">
        <v>#N/A</v>
      </c>
      <c r="AF10" s="44" t="e">
        <v>#N/A</v>
      </c>
      <c r="AG10" s="44" t="e">
        <v>#N/A</v>
      </c>
      <c r="AH10" s="34" t="e">
        <v>#N/A</v>
      </c>
      <c r="AI10" s="34" t="e">
        <v>#N/A</v>
      </c>
      <c r="AJ10" t="e">
        <f t="shared" si="20"/>
        <v>#N/A</v>
      </c>
      <c r="AK10" s="106"/>
      <c r="AL10" s="27"/>
      <c r="AM10" s="106" t="s">
        <v>2368</v>
      </c>
      <c r="AN10" s="270" t="s">
        <v>2729</v>
      </c>
      <c r="AO10" s="106" t="s">
        <v>2690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f t="shared" si="21"/>
        <v>#N/A</v>
      </c>
      <c r="BD10" s="106"/>
      <c r="BE10" s="27"/>
      <c r="BF10" s="106" t="s">
        <v>2368</v>
      </c>
      <c r="BG10" s="270" t="s">
        <v>2729</v>
      </c>
      <c r="BH10" s="106" t="s">
        <v>2690</v>
      </c>
      <c r="BJ10" t="e">
        <v>#N/A</v>
      </c>
      <c r="BK10" t="e">
        <v>#N/A</v>
      </c>
      <c r="BL10" t="e">
        <v>#N/A</v>
      </c>
      <c r="BM10" t="e">
        <v>#N/A</v>
      </c>
      <c r="BN10" t="e">
        <v>#N/A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t="e">
        <v>#N/A</v>
      </c>
      <c r="BV10" t="e">
        <f t="shared" si="22"/>
        <v>#N/A</v>
      </c>
      <c r="BW10" s="106"/>
      <c r="BX10" s="27"/>
      <c r="BY10" s="106" t="s">
        <v>2368</v>
      </c>
      <c r="BZ10" s="270" t="s">
        <v>2729</v>
      </c>
      <c r="CA10" s="106" t="s">
        <v>2690</v>
      </c>
      <c r="CC10" t="e">
        <v>#N/A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  <c r="CI10" t="e">
        <v>#N/A</v>
      </c>
      <c r="CJ10" t="e">
        <v>#N/A</v>
      </c>
      <c r="CK10" t="e">
        <v>#N/A</v>
      </c>
      <c r="CL10" t="e">
        <v>#N/A</v>
      </c>
      <c r="CM10" t="e">
        <v>#N/A</v>
      </c>
      <c r="CN10" t="e">
        <v>#N/A</v>
      </c>
      <c r="CO10" t="e">
        <f t="shared" si="23"/>
        <v>#N/A</v>
      </c>
      <c r="CP10" s="106"/>
      <c r="CQ10" s="27"/>
      <c r="CR10" s="106" t="s">
        <v>2368</v>
      </c>
      <c r="CS10" s="270" t="s">
        <v>2729</v>
      </c>
      <c r="CT10" s="106" t="s">
        <v>2690</v>
      </c>
      <c r="CV10" t="e">
        <v>#N/A</v>
      </c>
      <c r="CW10" t="e">
        <v>#N/A</v>
      </c>
      <c r="CX10" t="e">
        <v>#N/A</v>
      </c>
      <c r="CY10" t="e">
        <v>#N/A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t="e">
        <v>#N/A</v>
      </c>
      <c r="DH10" t="e">
        <f t="shared" si="24"/>
        <v>#N/A</v>
      </c>
      <c r="DI10" s="106"/>
      <c r="DJ10" s="27"/>
      <c r="DK10" s="106" t="s">
        <v>2368</v>
      </c>
      <c r="DL10" s="270" t="s">
        <v>2729</v>
      </c>
      <c r="DM10" s="106" t="s">
        <v>2690</v>
      </c>
      <c r="DO10" t="e">
        <v>#N/A</v>
      </c>
      <c r="DP10" t="e">
        <v>#N/A</v>
      </c>
      <c r="DQ10" t="e">
        <v>#N/A</v>
      </c>
      <c r="DR10" t="e">
        <v>#N/A</v>
      </c>
      <c r="DS10" t="e">
        <v>#N/A</v>
      </c>
      <c r="DT10" t="e">
        <v>#N/A</v>
      </c>
      <c r="DU10" t="e">
        <v>#N/A</v>
      </c>
      <c r="DV10" t="e">
        <v>#N/A</v>
      </c>
      <c r="DW10" t="e">
        <v>#N/A</v>
      </c>
      <c r="DX10" t="e">
        <v>#N/A</v>
      </c>
      <c r="DY10" t="e">
        <v>#N/A</v>
      </c>
      <c r="DZ10" t="e">
        <v>#N/A</v>
      </c>
      <c r="EA10" t="e">
        <f t="shared" si="25"/>
        <v>#N/A</v>
      </c>
      <c r="EB10" s="106"/>
      <c r="EC10" s="27"/>
      <c r="ED10" s="106" t="s">
        <v>2368</v>
      </c>
      <c r="EE10" s="270" t="s">
        <v>2729</v>
      </c>
      <c r="EF10" s="106" t="s">
        <v>2690</v>
      </c>
      <c r="EH10" t="e">
        <v>#N/A</v>
      </c>
      <c r="EI10" t="e">
        <v>#N/A</v>
      </c>
      <c r="EJ10" t="e">
        <v>#N/A</v>
      </c>
      <c r="EK10" t="e">
        <v>#N/A</v>
      </c>
      <c r="EL10" t="e">
        <v>#N/A</v>
      </c>
      <c r="EM10" t="e">
        <v>#N/A</v>
      </c>
      <c r="EN10" t="e">
        <v>#N/A</v>
      </c>
      <c r="EO10" t="e">
        <v>#N/A</v>
      </c>
      <c r="EP10" t="e">
        <v>#N/A</v>
      </c>
      <c r="EQ10" t="e">
        <v>#N/A</v>
      </c>
      <c r="ER10" t="e">
        <v>#N/A</v>
      </c>
      <c r="ES10" t="e">
        <v>#N/A</v>
      </c>
      <c r="ET10" t="e">
        <f t="shared" si="26"/>
        <v>#N/A</v>
      </c>
      <c r="EU10" s="106"/>
      <c r="EV10" s="27"/>
      <c r="EW10" s="106" t="s">
        <v>2368</v>
      </c>
      <c r="EX10" s="270" t="s">
        <v>2729</v>
      </c>
      <c r="EY10" s="106" t="s">
        <v>2690</v>
      </c>
      <c r="FA10" t="e">
        <v>#N/A</v>
      </c>
      <c r="FB10" t="e">
        <v>#N/A</v>
      </c>
      <c r="FC10" t="e">
        <v>#N/A</v>
      </c>
      <c r="FD10" t="e">
        <v>#N/A</v>
      </c>
      <c r="FE10" t="e">
        <v>#N/A</v>
      </c>
      <c r="FF10" t="e">
        <v>#N/A</v>
      </c>
      <c r="FG10" t="e">
        <v>#N/A</v>
      </c>
      <c r="FH10" t="e">
        <v>#N/A</v>
      </c>
      <c r="FI10" t="e">
        <v>#N/A</v>
      </c>
      <c r="FJ10" t="e">
        <v>#N/A</v>
      </c>
      <c r="FK10" t="e">
        <v>#N/A</v>
      </c>
      <c r="FL10" t="e">
        <v>#N/A</v>
      </c>
      <c r="FM10" t="e">
        <f t="shared" si="27"/>
        <v>#N/A</v>
      </c>
      <c r="FN10" s="106"/>
      <c r="FO10" s="27"/>
      <c r="FP10" s="106" t="s">
        <v>2368</v>
      </c>
      <c r="FQ10" s="270" t="s">
        <v>2729</v>
      </c>
      <c r="FR10" s="106" t="s">
        <v>2690</v>
      </c>
      <c r="FT10" t="e">
        <v>#N/A</v>
      </c>
      <c r="FU10" t="e">
        <v>#N/A</v>
      </c>
      <c r="FV10" t="e">
        <v>#N/A</v>
      </c>
      <c r="FW10" t="e">
        <v>#N/A</v>
      </c>
      <c r="FX10" t="e">
        <v>#N/A</v>
      </c>
      <c r="FY10" t="e">
        <v>#N/A</v>
      </c>
      <c r="FZ10" t="e">
        <v>#N/A</v>
      </c>
      <c r="GA10" t="e">
        <v>#N/A</v>
      </c>
      <c r="GB10" t="e">
        <v>#N/A</v>
      </c>
      <c r="GC10" t="e">
        <v>#N/A</v>
      </c>
      <c r="GD10" t="e">
        <v>#N/A</v>
      </c>
      <c r="GE10" t="e">
        <v>#N/A</v>
      </c>
      <c r="GF10" t="e">
        <f t="shared" si="28"/>
        <v>#N/A</v>
      </c>
      <c r="GG10" s="106"/>
      <c r="GH10" s="27"/>
      <c r="GI10" s="106" t="s">
        <v>2368</v>
      </c>
      <c r="GJ10" s="277" t="s">
        <v>2959</v>
      </c>
      <c r="GK10" s="106" t="s">
        <v>2690</v>
      </c>
      <c r="GM10" t="e">
        <v>#N/A</v>
      </c>
      <c r="GN10" t="e">
        <v>#N/A</v>
      </c>
      <c r="GO10" t="e">
        <v>#N/A</v>
      </c>
      <c r="GP10" t="e">
        <v>#N/A</v>
      </c>
      <c r="GQ10" t="e">
        <v>#N/A</v>
      </c>
      <c r="GR10" t="e">
        <v>#N/A</v>
      </c>
      <c r="GS10" t="e">
        <v>#N/A</v>
      </c>
      <c r="GT10" t="e">
        <v>#N/A</v>
      </c>
      <c r="GU10" t="e">
        <v>#N/A</v>
      </c>
      <c r="GV10" t="e">
        <v>#N/A</v>
      </c>
      <c r="GW10" t="e">
        <v>#N/A</v>
      </c>
      <c r="GX10" t="e">
        <v>#N/A</v>
      </c>
      <c r="GY10" t="e">
        <f t="shared" si="29"/>
        <v>#N/A</v>
      </c>
      <c r="GZ10" s="106"/>
      <c r="HA10" s="27"/>
      <c r="HB10" s="106" t="s">
        <v>2368</v>
      </c>
      <c r="HC10" s="277" t="s">
        <v>2959</v>
      </c>
      <c r="HD10" s="106" t="s">
        <v>2690</v>
      </c>
      <c r="HF10" t="e">
        <v>#N/A</v>
      </c>
      <c r="HG10" t="e">
        <v>#N/A</v>
      </c>
      <c r="HH10" t="e">
        <v>#N/A</v>
      </c>
      <c r="HI10" t="e">
        <v>#N/A</v>
      </c>
      <c r="HJ10" t="e">
        <v>#N/A</v>
      </c>
      <c r="HK10" t="e">
        <v>#N/A</v>
      </c>
      <c r="HL10" t="e">
        <v>#N/A</v>
      </c>
      <c r="HM10" t="e">
        <v>#N/A</v>
      </c>
      <c r="HN10" t="e">
        <v>#N/A</v>
      </c>
      <c r="HO10" t="e">
        <v>#N/A</v>
      </c>
      <c r="HP10" t="e">
        <v>#N/A</v>
      </c>
      <c r="HQ10" t="e">
        <v>#N/A</v>
      </c>
      <c r="HR10" t="e">
        <f t="shared" si="30"/>
        <v>#N/A</v>
      </c>
      <c r="HS10" s="106"/>
      <c r="HT10" s="27"/>
      <c r="HU10" s="106" t="s">
        <v>2368</v>
      </c>
      <c r="HV10" s="277" t="s">
        <v>2959</v>
      </c>
      <c r="HW10" s="106" t="s">
        <v>2690</v>
      </c>
      <c r="HY10" t="e">
        <v>#N/A</v>
      </c>
      <c r="HZ10" t="e">
        <v>#N/A</v>
      </c>
      <c r="IA10" t="e">
        <v>#N/A</v>
      </c>
      <c r="IB10" t="e">
        <v>#N/A</v>
      </c>
      <c r="IC10" t="e">
        <v>#N/A</v>
      </c>
      <c r="ID10" t="e">
        <v>#N/A</v>
      </c>
      <c r="IE10" t="e">
        <v>#N/A</v>
      </c>
      <c r="IF10" t="e">
        <v>#N/A</v>
      </c>
      <c r="IG10" t="e">
        <v>#N/A</v>
      </c>
      <c r="IH10" t="e">
        <v>#N/A</v>
      </c>
      <c r="II10" t="e">
        <v>#N/A</v>
      </c>
      <c r="IJ10" t="e">
        <v>#N/A</v>
      </c>
      <c r="IK10" t="e">
        <f t="shared" si="31"/>
        <v>#N/A</v>
      </c>
      <c r="IL10" s="106"/>
      <c r="IM10" s="27"/>
      <c r="IN10" s="106" t="s">
        <v>2368</v>
      </c>
      <c r="IO10" s="277" t="s">
        <v>2959</v>
      </c>
      <c r="IP10" s="106" t="s">
        <v>2690</v>
      </c>
      <c r="IR10" t="e">
        <v>#N/A</v>
      </c>
      <c r="IS10" t="e">
        <v>#N/A</v>
      </c>
      <c r="IT10" t="e">
        <v>#N/A</v>
      </c>
      <c r="IU10" t="e">
        <v>#N/A</v>
      </c>
      <c r="IV10" t="e">
        <v>#N/A</v>
      </c>
      <c r="IW10" t="e">
        <v>#N/A</v>
      </c>
      <c r="IX10" t="e">
        <v>#N/A</v>
      </c>
      <c r="IY10" t="e">
        <v>#N/A</v>
      </c>
      <c r="IZ10" t="e">
        <v>#N/A</v>
      </c>
      <c r="JA10" t="e">
        <v>#N/A</v>
      </c>
      <c r="JB10" t="e">
        <v>#N/A</v>
      </c>
      <c r="JC10" t="e">
        <v>#N/A</v>
      </c>
      <c r="JD10" t="e">
        <f t="shared" si="32"/>
        <v>#N/A</v>
      </c>
      <c r="JE10" s="106"/>
      <c r="JF10" s="27"/>
      <c r="JG10" s="106" t="s">
        <v>2368</v>
      </c>
      <c r="JH10" s="277" t="s">
        <v>2959</v>
      </c>
      <c r="JI10" s="106" t="s">
        <v>2690</v>
      </c>
      <c r="JK10" t="e">
        <v>#N/A</v>
      </c>
      <c r="JL10" t="e">
        <v>#N/A</v>
      </c>
      <c r="JM10" t="e">
        <v>#N/A</v>
      </c>
      <c r="JN10" t="e">
        <v>#N/A</v>
      </c>
      <c r="JO10" t="e">
        <v>#N/A</v>
      </c>
      <c r="JP10" t="e">
        <v>#N/A</v>
      </c>
      <c r="JQ10" t="e">
        <v>#N/A</v>
      </c>
      <c r="JR10" t="e">
        <v>#N/A</v>
      </c>
      <c r="JS10" t="e">
        <v>#N/A</v>
      </c>
      <c r="JT10" t="e">
        <v>#N/A</v>
      </c>
      <c r="JU10" t="e">
        <v>#N/A</v>
      </c>
      <c r="JV10" t="e">
        <v>#N/A</v>
      </c>
      <c r="JW10" t="e">
        <f t="shared" si="33"/>
        <v>#N/A</v>
      </c>
      <c r="JX10" s="106"/>
      <c r="JY10" s="27"/>
      <c r="JZ10" s="106" t="s">
        <v>2368</v>
      </c>
      <c r="KA10" s="277" t="s">
        <v>2959</v>
      </c>
      <c r="KB10" s="106" t="s">
        <v>2690</v>
      </c>
      <c r="KD10" t="e">
        <v>#N/A</v>
      </c>
      <c r="KE10" t="e">
        <v>#N/A</v>
      </c>
      <c r="KF10" t="e">
        <v>#N/A</v>
      </c>
      <c r="KG10" t="e">
        <v>#N/A</v>
      </c>
      <c r="KH10" t="e">
        <v>#N/A</v>
      </c>
      <c r="KI10" t="e">
        <v>#N/A</v>
      </c>
      <c r="KJ10" t="e">
        <v>#N/A</v>
      </c>
      <c r="KK10" t="e">
        <v>#N/A</v>
      </c>
      <c r="KL10" t="e">
        <v>#N/A</v>
      </c>
      <c r="KM10" t="e">
        <v>#N/A</v>
      </c>
      <c r="KN10" t="e">
        <v>#N/A</v>
      </c>
      <c r="KO10" t="e">
        <v>#N/A</v>
      </c>
      <c r="KP10" t="e">
        <f t="shared" si="34"/>
        <v>#N/A</v>
      </c>
      <c r="KQ10" s="106"/>
      <c r="KR10" s="27"/>
      <c r="KS10" s="106" t="s">
        <v>2368</v>
      </c>
      <c r="KT10" s="277" t="s">
        <v>2959</v>
      </c>
      <c r="KU10" s="106" t="s">
        <v>2690</v>
      </c>
      <c r="KW10" t="e">
        <v>#N/A</v>
      </c>
      <c r="KX10" t="e">
        <v>#N/A</v>
      </c>
      <c r="KY10" t="e">
        <v>#N/A</v>
      </c>
      <c r="KZ10" t="e">
        <v>#N/A</v>
      </c>
      <c r="LA10" t="e">
        <v>#N/A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f t="shared" si="35"/>
        <v>#N/A</v>
      </c>
      <c r="LJ10" s="106"/>
      <c r="LK10" s="27"/>
      <c r="LL10" s="106" t="s">
        <v>2368</v>
      </c>
      <c r="LM10" s="277" t="s">
        <v>2959</v>
      </c>
      <c r="LN10" s="106" t="s">
        <v>2690</v>
      </c>
      <c r="LP10" t="e">
        <v>#N/A</v>
      </c>
      <c r="LQ10" t="e">
        <v>#N/A</v>
      </c>
      <c r="LR10" t="e">
        <v>#N/A</v>
      </c>
      <c r="LS10" t="e">
        <v>#N/A</v>
      </c>
      <c r="LT10" t="e">
        <v>#N/A</v>
      </c>
      <c r="LU10" t="e">
        <v>#N/A</v>
      </c>
      <c r="LV10" t="e">
        <v>#N/A</v>
      </c>
      <c r="LW10" t="e">
        <v>#N/A</v>
      </c>
      <c r="LX10" t="e">
        <v>#N/A</v>
      </c>
      <c r="LY10" t="e">
        <v>#N/A</v>
      </c>
      <c r="LZ10" t="e">
        <v>#N/A</v>
      </c>
      <c r="MA10" t="e">
        <v>#N/A</v>
      </c>
      <c r="MB10" t="e">
        <f t="shared" si="36"/>
        <v>#N/A</v>
      </c>
      <c r="MC10" s="106"/>
      <c r="MD10" s="27"/>
      <c r="ME10" s="106" t="s">
        <v>2368</v>
      </c>
      <c r="MF10" s="277" t="s">
        <v>2959</v>
      </c>
      <c r="MG10" s="106" t="s">
        <v>2690</v>
      </c>
      <c r="MI10" t="e">
        <v>#N/A</v>
      </c>
      <c r="MJ10" t="e">
        <v>#N/A</v>
      </c>
      <c r="MK10" t="e">
        <v>#N/A</v>
      </c>
      <c r="ML10" t="e">
        <v>#N/A</v>
      </c>
      <c r="MM10" t="e">
        <v>#N/A</v>
      </c>
      <c r="MN10" t="e">
        <v>#N/A</v>
      </c>
      <c r="MO10" t="e">
        <v>#N/A</v>
      </c>
      <c r="MP10" t="e">
        <v>#N/A</v>
      </c>
      <c r="MQ10" t="e">
        <v>#N/A</v>
      </c>
      <c r="MR10" t="e">
        <v>#N/A</v>
      </c>
      <c r="MS10" t="e">
        <v>#N/A</v>
      </c>
      <c r="MT10" t="e">
        <v>#N/A</v>
      </c>
      <c r="MU10" t="e">
        <f t="shared" si="37"/>
        <v>#N/A</v>
      </c>
      <c r="MV10" s="106"/>
      <c r="MW10" s="27"/>
      <c r="MX10" s="106" t="s">
        <v>2368</v>
      </c>
      <c r="MY10" s="277" t="s">
        <v>2959</v>
      </c>
      <c r="MZ10" s="106" t="s">
        <v>2690</v>
      </c>
      <c r="NB10" t="e">
        <v>#N/A</v>
      </c>
      <c r="NC10" t="e">
        <v>#N/A</v>
      </c>
      <c r="ND10" t="e">
        <v>#N/A</v>
      </c>
      <c r="NE10" t="e">
        <v>#N/A</v>
      </c>
      <c r="NF10" t="e">
        <v>#N/A</v>
      </c>
      <c r="NG10" t="e">
        <v>#N/A</v>
      </c>
      <c r="NH10" t="e">
        <v>#N/A</v>
      </c>
      <c r="NI10" t="e">
        <v>#N/A</v>
      </c>
      <c r="NJ10" t="e">
        <v>#N/A</v>
      </c>
      <c r="NK10" t="e">
        <v>#N/A</v>
      </c>
      <c r="NL10" t="e">
        <v>#N/A</v>
      </c>
      <c r="NM10" t="e">
        <v>#N/A</v>
      </c>
      <c r="NN10" t="e">
        <f t="shared" si="38"/>
        <v>#N/A</v>
      </c>
      <c r="NO10" s="106"/>
      <c r="NP10" s="27"/>
    </row>
    <row r="11" spans="1:380">
      <c r="A11" s="106" t="s">
        <v>2171</v>
      </c>
      <c r="B11" s="485" t="s">
        <v>2959</v>
      </c>
      <c r="C11" s="106" t="s">
        <v>2690</v>
      </c>
      <c r="E11" s="1">
        <v>0.31554398148148149</v>
      </c>
      <c r="F11" s="1">
        <v>0.26467592592592593</v>
      </c>
      <c r="G11" s="1">
        <v>3.8275462962962963E-2</v>
      </c>
      <c r="H11" s="1">
        <v>1.2581018518518519E-2</v>
      </c>
      <c r="I11">
        <v>47</v>
      </c>
      <c r="J11">
        <v>516</v>
      </c>
      <c r="K11">
        <v>982</v>
      </c>
      <c r="L11">
        <v>62</v>
      </c>
      <c r="M11">
        <v>0</v>
      </c>
      <c r="N11">
        <v>0</v>
      </c>
      <c r="O11">
        <v>0</v>
      </c>
      <c r="P11">
        <v>94.06</v>
      </c>
      <c r="Q11">
        <f t="shared" si="19"/>
        <v>454</v>
      </c>
      <c r="R11" s="106">
        <v>524</v>
      </c>
      <c r="S11" s="27">
        <f t="shared" ref="S11:S13" si="46">Q11/R11*100</f>
        <v>86.641221374045813</v>
      </c>
      <c r="T11" s="106" t="s">
        <v>2171</v>
      </c>
      <c r="U11" s="270" t="s">
        <v>2729</v>
      </c>
      <c r="V11" s="106" t="s">
        <v>2690</v>
      </c>
      <c r="X11" s="35">
        <v>0.28001157407407407</v>
      </c>
      <c r="Y11" s="35">
        <v>0.24153935185185185</v>
      </c>
      <c r="Z11" s="139">
        <v>3.1435185185185184E-2</v>
      </c>
      <c r="AA11" s="139">
        <v>7.013888888888889E-3</v>
      </c>
      <c r="AB11" s="44">
        <v>62</v>
      </c>
      <c r="AC11" s="44">
        <v>459</v>
      </c>
      <c r="AD11" s="44">
        <v>1250</v>
      </c>
      <c r="AE11" s="44">
        <v>44</v>
      </c>
      <c r="AF11" s="44">
        <v>0</v>
      </c>
      <c r="AG11" s="44">
        <v>0</v>
      </c>
      <c r="AH11" s="34">
        <v>0</v>
      </c>
      <c r="AI11" s="34">
        <v>96.6</v>
      </c>
      <c r="AJ11">
        <f t="shared" si="20"/>
        <v>415</v>
      </c>
      <c r="AK11" s="106">
        <v>524</v>
      </c>
      <c r="AL11" s="27">
        <f t="shared" ref="AL11:AL13" si="47">AJ11/AK11*100</f>
        <v>79.198473282442748</v>
      </c>
      <c r="AM11" s="106" t="s">
        <v>2171</v>
      </c>
      <c r="AN11" s="270" t="s">
        <v>2729</v>
      </c>
      <c r="AO11" s="106" t="s">
        <v>2690</v>
      </c>
      <c r="AQ11" s="1">
        <v>0.28836805555555556</v>
      </c>
      <c r="AR11" s="1">
        <v>0.24489583333333331</v>
      </c>
      <c r="AS11" s="1">
        <v>2.97337962962963E-2</v>
      </c>
      <c r="AT11" s="1">
        <v>1.3726851851851851E-2</v>
      </c>
      <c r="AU11">
        <v>47</v>
      </c>
      <c r="AV11">
        <v>780</v>
      </c>
      <c r="AW11">
        <v>269</v>
      </c>
      <c r="AX11">
        <v>8</v>
      </c>
      <c r="AY11">
        <v>0</v>
      </c>
      <c r="AZ11">
        <v>0</v>
      </c>
      <c r="BA11">
        <v>0</v>
      </c>
      <c r="BB11">
        <v>97.11</v>
      </c>
      <c r="BC11">
        <f t="shared" si="21"/>
        <v>772</v>
      </c>
      <c r="BD11" s="106">
        <v>1152</v>
      </c>
      <c r="BE11" s="27">
        <f t="shared" ref="BE11:BE13" si="48">BC11/BD11*100</f>
        <v>67.013888888888886</v>
      </c>
      <c r="BF11" s="106" t="s">
        <v>2171</v>
      </c>
      <c r="BG11" s="270" t="s">
        <v>2729</v>
      </c>
      <c r="BH11" s="106" t="s">
        <v>2690</v>
      </c>
      <c r="BJ11" s="1">
        <v>0.39743055555555556</v>
      </c>
      <c r="BK11" s="1">
        <v>0.3492824074074074</v>
      </c>
      <c r="BL11" s="1">
        <v>3.3680555555555554E-2</v>
      </c>
      <c r="BM11" s="1">
        <v>1.4467592592592593E-2</v>
      </c>
      <c r="BN11">
        <v>74</v>
      </c>
      <c r="BO11">
        <v>1261</v>
      </c>
      <c r="BP11">
        <v>1377</v>
      </c>
      <c r="BQ11">
        <v>66</v>
      </c>
      <c r="BR11">
        <v>0</v>
      </c>
      <c r="BS11">
        <v>0</v>
      </c>
      <c r="BT11">
        <v>0</v>
      </c>
      <c r="BU11">
        <v>95.43</v>
      </c>
      <c r="BV11">
        <f t="shared" si="22"/>
        <v>1195</v>
      </c>
      <c r="BW11" s="106">
        <v>1152</v>
      </c>
      <c r="BX11" s="27">
        <f t="shared" ref="BX11:BX13" si="49">BV11/BW11*100</f>
        <v>103.73263888888889</v>
      </c>
      <c r="BY11" s="106" t="s">
        <v>2171</v>
      </c>
      <c r="BZ11" s="270" t="s">
        <v>2729</v>
      </c>
      <c r="CA11" s="106" t="s">
        <v>2690</v>
      </c>
      <c r="CC11" s="1">
        <v>0.57689814814814822</v>
      </c>
      <c r="CD11" s="1">
        <v>0.4871180555555556</v>
      </c>
      <c r="CE11" s="1">
        <v>5.5266203703703699E-2</v>
      </c>
      <c r="CF11" s="1">
        <v>3.4502314814814812E-2</v>
      </c>
      <c r="CG11">
        <v>119</v>
      </c>
      <c r="CH11">
        <v>1679</v>
      </c>
      <c r="CI11">
        <v>2409</v>
      </c>
      <c r="CJ11">
        <v>66</v>
      </c>
      <c r="CK11">
        <v>0</v>
      </c>
      <c r="CL11">
        <v>0</v>
      </c>
      <c r="CM11">
        <v>0</v>
      </c>
      <c r="CN11">
        <v>97.33</v>
      </c>
      <c r="CO11">
        <f t="shared" si="23"/>
        <v>1613</v>
      </c>
      <c r="CP11" s="106">
        <v>1152</v>
      </c>
      <c r="CQ11" s="27">
        <f t="shared" ref="CQ11:CQ13" si="50">CO11/CP11*100</f>
        <v>140.01736111111111</v>
      </c>
      <c r="CR11" s="106" t="s">
        <v>2171</v>
      </c>
      <c r="CS11" s="270" t="s">
        <v>2729</v>
      </c>
      <c r="CT11" s="106" t="s">
        <v>2690</v>
      </c>
      <c r="CV11" s="1">
        <v>0.39069444444444446</v>
      </c>
      <c r="CW11" s="1">
        <v>0.28870370370370368</v>
      </c>
      <c r="CX11" s="1">
        <v>8.2500000000000004E-2</v>
      </c>
      <c r="CY11" s="1">
        <v>1.9479166666666669E-2</v>
      </c>
      <c r="CZ11">
        <v>70</v>
      </c>
      <c r="DA11">
        <v>1073</v>
      </c>
      <c r="DB11">
        <v>1316</v>
      </c>
      <c r="DC11">
        <v>40</v>
      </c>
      <c r="DD11">
        <v>0</v>
      </c>
      <c r="DE11">
        <v>0</v>
      </c>
      <c r="DF11">
        <v>0</v>
      </c>
      <c r="DG11">
        <v>97.05</v>
      </c>
      <c r="DH11">
        <f t="shared" si="24"/>
        <v>1033</v>
      </c>
      <c r="DI11" s="106">
        <v>1152</v>
      </c>
      <c r="DJ11" s="27">
        <f t="shared" ref="DJ11" si="51">DH11/DI11*100</f>
        <v>89.670138888888886</v>
      </c>
      <c r="DK11" s="106" t="s">
        <v>2171</v>
      </c>
      <c r="DL11" s="270" t="s">
        <v>2729</v>
      </c>
      <c r="DM11" s="106" t="s">
        <v>2690</v>
      </c>
      <c r="DO11" s="1">
        <v>0.42621527777777773</v>
      </c>
      <c r="DP11" s="1">
        <v>0.30245370370370367</v>
      </c>
      <c r="DQ11" s="1">
        <v>0.10193287037037037</v>
      </c>
      <c r="DR11" s="1">
        <v>2.1817129629629631E-2</v>
      </c>
      <c r="DS11">
        <v>69</v>
      </c>
      <c r="DT11">
        <v>1169</v>
      </c>
      <c r="DU11">
        <v>475</v>
      </c>
      <c r="DV11">
        <v>17</v>
      </c>
      <c r="DW11">
        <v>0</v>
      </c>
      <c r="DX11">
        <v>0</v>
      </c>
      <c r="DY11">
        <v>0</v>
      </c>
      <c r="DZ11">
        <v>96.54</v>
      </c>
      <c r="EA11">
        <f t="shared" si="25"/>
        <v>1152</v>
      </c>
      <c r="EB11" s="106">
        <v>1152</v>
      </c>
      <c r="EC11" s="27">
        <f t="shared" ref="EC11" si="52">EA11/EB11*100</f>
        <v>100</v>
      </c>
      <c r="ED11" s="106" t="s">
        <v>2171</v>
      </c>
      <c r="EE11" s="270" t="s">
        <v>2729</v>
      </c>
      <c r="EF11" s="106" t="s">
        <v>2690</v>
      </c>
      <c r="EH11" s="1">
        <v>0.39559027777777778</v>
      </c>
      <c r="EI11" s="1">
        <v>0.30723379629629627</v>
      </c>
      <c r="EJ11" s="1">
        <v>6.6377314814814806E-2</v>
      </c>
      <c r="EK11" s="1">
        <v>2.1956018518518517E-2</v>
      </c>
      <c r="EL11">
        <v>74</v>
      </c>
      <c r="EM11">
        <v>1164</v>
      </c>
      <c r="EN11">
        <v>1003</v>
      </c>
      <c r="EO11">
        <v>22</v>
      </c>
      <c r="EP11">
        <v>0</v>
      </c>
      <c r="EQ11">
        <v>0</v>
      </c>
      <c r="ER11">
        <v>0</v>
      </c>
      <c r="ES11">
        <v>97.85</v>
      </c>
      <c r="ET11">
        <f t="shared" si="26"/>
        <v>1142</v>
      </c>
      <c r="EU11" s="106">
        <v>1152</v>
      </c>
      <c r="EV11" s="27">
        <f t="shared" ref="EV11" si="53">ET11/EU11*100</f>
        <v>99.131944444444443</v>
      </c>
      <c r="EW11" s="106" t="s">
        <v>2171</v>
      </c>
      <c r="EX11" s="270" t="s">
        <v>2729</v>
      </c>
      <c r="EY11" s="106" t="s">
        <v>2690</v>
      </c>
      <c r="FA11" s="1">
        <v>0.40163194444444444</v>
      </c>
      <c r="FB11" s="1">
        <v>0.32724537037037038</v>
      </c>
      <c r="FC11" s="1">
        <v>4.53587962962963E-2</v>
      </c>
      <c r="FD11" s="1">
        <v>2.90162037037037E-2</v>
      </c>
      <c r="FE11">
        <v>98</v>
      </c>
      <c r="FF11">
        <v>1242</v>
      </c>
      <c r="FG11">
        <v>2402</v>
      </c>
      <c r="FH11">
        <v>92</v>
      </c>
      <c r="FI11">
        <v>0</v>
      </c>
      <c r="FJ11">
        <v>0</v>
      </c>
      <c r="FK11">
        <v>0</v>
      </c>
      <c r="FL11">
        <v>96.31</v>
      </c>
      <c r="FM11">
        <f t="shared" si="27"/>
        <v>1150</v>
      </c>
      <c r="FN11" s="106">
        <v>1152</v>
      </c>
      <c r="FO11" s="27">
        <f t="shared" ref="FO11" si="54">FM11/FN11*100</f>
        <v>99.826388888888886</v>
      </c>
      <c r="FP11" s="106" t="s">
        <v>2171</v>
      </c>
      <c r="FQ11" s="270" t="s">
        <v>2729</v>
      </c>
      <c r="FR11" s="106" t="s">
        <v>2690</v>
      </c>
      <c r="FT11" s="1">
        <v>4.1840277777777775E-2</v>
      </c>
      <c r="FU11" s="1">
        <v>3.7418981481481477E-2</v>
      </c>
      <c r="FV11" s="1">
        <v>6.4814814814814813E-4</v>
      </c>
      <c r="FW11" s="1">
        <v>3.7615740740740739E-3</v>
      </c>
      <c r="FX11">
        <v>15</v>
      </c>
      <c r="FY11">
        <v>161</v>
      </c>
      <c r="FZ11">
        <v>191</v>
      </c>
      <c r="GA11">
        <v>9</v>
      </c>
      <c r="GB11">
        <v>0</v>
      </c>
      <c r="GC11">
        <v>0</v>
      </c>
      <c r="GD11">
        <v>0</v>
      </c>
      <c r="GE11">
        <v>95.5</v>
      </c>
      <c r="GF11">
        <f t="shared" si="28"/>
        <v>152</v>
      </c>
      <c r="GG11" s="106"/>
      <c r="GH11" s="27"/>
      <c r="GI11" s="106" t="s">
        <v>2171</v>
      </c>
      <c r="GJ11" s="277" t="s">
        <v>2959</v>
      </c>
      <c r="GK11" s="106" t="s">
        <v>2690</v>
      </c>
      <c r="GM11" s="1">
        <v>0.20787037037037037</v>
      </c>
      <c r="GN11" s="1">
        <v>0.15053240740740739</v>
      </c>
      <c r="GO11" s="1">
        <v>4.8298611111111112E-2</v>
      </c>
      <c r="GP11" s="1">
        <v>9.0162037037037034E-3</v>
      </c>
      <c r="GQ11">
        <v>38</v>
      </c>
      <c r="GR11">
        <v>606</v>
      </c>
      <c r="GS11">
        <v>368</v>
      </c>
      <c r="GT11">
        <v>35</v>
      </c>
      <c r="GU11">
        <v>0</v>
      </c>
      <c r="GV11">
        <v>0</v>
      </c>
      <c r="GW11">
        <v>0</v>
      </c>
      <c r="GX11">
        <v>91.32</v>
      </c>
      <c r="GY11">
        <f t="shared" si="29"/>
        <v>571</v>
      </c>
      <c r="GZ11" s="106">
        <v>524</v>
      </c>
      <c r="HA11" s="27">
        <f t="shared" si="10"/>
        <v>108.96946564885496</v>
      </c>
      <c r="HB11" s="106" t="s">
        <v>2171</v>
      </c>
      <c r="HC11" s="277" t="s">
        <v>2959</v>
      </c>
      <c r="HD11" s="106" t="s">
        <v>2690</v>
      </c>
      <c r="HF11" s="1">
        <v>0</v>
      </c>
      <c r="HG11" s="1">
        <v>0</v>
      </c>
      <c r="HH11" s="1">
        <v>0</v>
      </c>
      <c r="HI11" s="1">
        <v>0</v>
      </c>
      <c r="HJ11">
        <v>52</v>
      </c>
      <c r="HK11">
        <v>565</v>
      </c>
      <c r="HL11">
        <v>637</v>
      </c>
      <c r="HM11">
        <v>51</v>
      </c>
      <c r="HN11">
        <v>0</v>
      </c>
      <c r="HO11">
        <v>0</v>
      </c>
      <c r="HP11">
        <v>0</v>
      </c>
      <c r="HQ11">
        <v>92.59</v>
      </c>
      <c r="HR11">
        <f t="shared" si="30"/>
        <v>514</v>
      </c>
      <c r="HS11" s="106">
        <v>524</v>
      </c>
      <c r="HT11" s="27">
        <f t="shared" si="11"/>
        <v>98.091603053435122</v>
      </c>
      <c r="HU11" s="106" t="s">
        <v>2171</v>
      </c>
      <c r="HV11" s="277" t="s">
        <v>2959</v>
      </c>
      <c r="HW11" s="106" t="s">
        <v>2690</v>
      </c>
      <c r="HY11" s="1">
        <v>0</v>
      </c>
      <c r="HZ11" s="1">
        <v>0</v>
      </c>
      <c r="IA11" s="1">
        <v>0</v>
      </c>
      <c r="IB11" s="1">
        <v>0</v>
      </c>
      <c r="IC11">
        <v>58</v>
      </c>
      <c r="ID11">
        <v>862</v>
      </c>
      <c r="IE11">
        <v>306</v>
      </c>
      <c r="IF11">
        <v>12</v>
      </c>
      <c r="IG11">
        <v>0</v>
      </c>
      <c r="IH11">
        <v>0</v>
      </c>
      <c r="II11">
        <v>0</v>
      </c>
      <c r="IJ11">
        <v>96.23</v>
      </c>
      <c r="IK11">
        <f t="shared" si="31"/>
        <v>850</v>
      </c>
      <c r="IL11" s="106">
        <v>838</v>
      </c>
      <c r="IM11" s="27">
        <f t="shared" si="12"/>
        <v>101.43198090692125</v>
      </c>
      <c r="IN11" s="106" t="s">
        <v>2171</v>
      </c>
      <c r="IO11" s="277" t="s">
        <v>2959</v>
      </c>
      <c r="IP11" s="106" t="s">
        <v>2690</v>
      </c>
      <c r="IR11" s="1">
        <v>0</v>
      </c>
      <c r="IS11" s="1">
        <v>0</v>
      </c>
      <c r="IT11" s="1">
        <v>0</v>
      </c>
      <c r="IU11" s="1">
        <v>0</v>
      </c>
      <c r="IV11">
        <v>55</v>
      </c>
      <c r="IW11">
        <v>577</v>
      </c>
      <c r="IX11">
        <v>1048</v>
      </c>
      <c r="IY11">
        <v>55</v>
      </c>
      <c r="IZ11">
        <v>0</v>
      </c>
      <c r="JA11">
        <v>0</v>
      </c>
      <c r="JB11">
        <v>0</v>
      </c>
      <c r="JC11">
        <v>95.01</v>
      </c>
      <c r="JD11">
        <f t="shared" si="32"/>
        <v>522</v>
      </c>
      <c r="JE11" s="106">
        <v>524</v>
      </c>
      <c r="JF11" s="27">
        <f t="shared" si="13"/>
        <v>99.618320610687022</v>
      </c>
      <c r="JG11" s="106" t="s">
        <v>2171</v>
      </c>
      <c r="JH11" s="277" t="s">
        <v>2959</v>
      </c>
      <c r="JI11" s="106" t="s">
        <v>2690</v>
      </c>
      <c r="JK11" s="1">
        <v>0</v>
      </c>
      <c r="JL11" s="1">
        <v>0</v>
      </c>
      <c r="JM11" s="1">
        <v>0</v>
      </c>
      <c r="JN11" s="1">
        <v>0</v>
      </c>
      <c r="JO11">
        <v>44</v>
      </c>
      <c r="JP11">
        <v>583</v>
      </c>
      <c r="JQ11">
        <v>548</v>
      </c>
      <c r="JR11">
        <v>31</v>
      </c>
      <c r="JS11">
        <v>0</v>
      </c>
      <c r="JT11">
        <v>0</v>
      </c>
      <c r="JU11">
        <v>0</v>
      </c>
      <c r="JV11">
        <v>94.65</v>
      </c>
      <c r="JW11">
        <f t="shared" si="33"/>
        <v>552</v>
      </c>
      <c r="JX11" s="106">
        <v>524</v>
      </c>
      <c r="JY11" s="27">
        <f t="shared" ref="JY11:JY13" si="55">JW11/JX11*100</f>
        <v>105.34351145038168</v>
      </c>
      <c r="JZ11" s="106" t="s">
        <v>2171</v>
      </c>
      <c r="KA11" s="277" t="s">
        <v>2959</v>
      </c>
      <c r="KB11" s="106" t="s">
        <v>2690</v>
      </c>
      <c r="KC11">
        <v>8</v>
      </c>
      <c r="KD11" s="1">
        <v>0</v>
      </c>
      <c r="KE11" s="1">
        <v>0</v>
      </c>
      <c r="KF11" s="1">
        <v>0</v>
      </c>
      <c r="KG11" s="1">
        <v>0</v>
      </c>
      <c r="KH11">
        <v>44</v>
      </c>
      <c r="KI11">
        <v>552</v>
      </c>
      <c r="KJ11">
        <v>574</v>
      </c>
      <c r="KK11">
        <v>21</v>
      </c>
      <c r="KL11">
        <v>0</v>
      </c>
      <c r="KM11">
        <v>0</v>
      </c>
      <c r="KN11">
        <v>0</v>
      </c>
      <c r="KO11">
        <v>96.47</v>
      </c>
      <c r="KP11">
        <f t="shared" si="34"/>
        <v>531</v>
      </c>
      <c r="KQ11" s="106">
        <v>524</v>
      </c>
      <c r="KR11" s="27">
        <f t="shared" ref="KR11" si="56">KP11/KQ11*100</f>
        <v>101.33587786259541</v>
      </c>
      <c r="KS11" s="106" t="s">
        <v>2171</v>
      </c>
      <c r="KT11" s="277" t="s">
        <v>2959</v>
      </c>
      <c r="KU11" s="106" t="s">
        <v>2690</v>
      </c>
      <c r="KV11">
        <v>8</v>
      </c>
      <c r="KW11" s="1">
        <v>0</v>
      </c>
      <c r="KX11" s="1">
        <v>0</v>
      </c>
      <c r="KY11" s="1">
        <v>0</v>
      </c>
      <c r="KZ11" s="1">
        <v>0</v>
      </c>
      <c r="LA11">
        <v>32</v>
      </c>
      <c r="LB11">
        <v>546</v>
      </c>
      <c r="LC11">
        <v>520</v>
      </c>
      <c r="LD11">
        <v>15</v>
      </c>
      <c r="LE11">
        <v>0</v>
      </c>
      <c r="LF11">
        <v>0</v>
      </c>
      <c r="LG11">
        <v>0</v>
      </c>
      <c r="LH11">
        <v>97.2</v>
      </c>
      <c r="LI11">
        <f t="shared" si="35"/>
        <v>531</v>
      </c>
      <c r="LJ11" s="106">
        <v>524</v>
      </c>
      <c r="LK11" s="27">
        <f t="shared" ref="LK11:LK12" si="57">LI11/LJ11*100</f>
        <v>101.33587786259541</v>
      </c>
      <c r="LL11" s="106" t="s">
        <v>2171</v>
      </c>
      <c r="LM11" s="277" t="s">
        <v>2959</v>
      </c>
      <c r="LN11" s="106" t="s">
        <v>2690</v>
      </c>
      <c r="LO11">
        <v>8</v>
      </c>
      <c r="LP11" s="1">
        <v>0</v>
      </c>
      <c r="LQ11" s="1">
        <v>0</v>
      </c>
      <c r="LR11" s="1">
        <v>0</v>
      </c>
      <c r="LS11" s="1">
        <v>0</v>
      </c>
      <c r="LT11">
        <v>46</v>
      </c>
      <c r="LU11">
        <v>570</v>
      </c>
      <c r="LV11">
        <v>526</v>
      </c>
      <c r="LW11">
        <v>30</v>
      </c>
      <c r="LX11">
        <v>0</v>
      </c>
      <c r="LY11">
        <v>0</v>
      </c>
      <c r="LZ11">
        <v>0</v>
      </c>
      <c r="MA11">
        <v>94.6</v>
      </c>
      <c r="MB11">
        <f t="shared" si="36"/>
        <v>540</v>
      </c>
      <c r="MC11" s="106">
        <v>524</v>
      </c>
      <c r="MD11" s="27">
        <f t="shared" ref="MD11" si="58">MB11/MC11*100</f>
        <v>103.05343511450383</v>
      </c>
      <c r="ME11" s="106" t="s">
        <v>2171</v>
      </c>
      <c r="MF11" s="277" t="s">
        <v>2959</v>
      </c>
      <c r="MG11" s="106" t="s">
        <v>2690</v>
      </c>
      <c r="MH11">
        <v>8</v>
      </c>
      <c r="MI11" s="1">
        <v>0.21822916666666667</v>
      </c>
      <c r="MJ11" s="1">
        <v>0.18099537037037036</v>
      </c>
      <c r="MK11" s="1">
        <v>2.4120370370370372E-2</v>
      </c>
      <c r="ML11" s="1">
        <v>1.3101851851851852E-2</v>
      </c>
      <c r="MM11">
        <v>38</v>
      </c>
      <c r="MN11">
        <v>615</v>
      </c>
      <c r="MO11">
        <v>622</v>
      </c>
      <c r="MP11">
        <v>30</v>
      </c>
      <c r="MQ11">
        <v>0</v>
      </c>
      <c r="MR11">
        <v>0</v>
      </c>
      <c r="MS11">
        <v>0</v>
      </c>
      <c r="MT11">
        <v>95.4</v>
      </c>
      <c r="MU11">
        <f t="shared" si="37"/>
        <v>585</v>
      </c>
      <c r="MV11" s="106">
        <v>524</v>
      </c>
      <c r="MW11" s="27">
        <f t="shared" ref="MW11" si="59">MU11/MV11*100</f>
        <v>111.6412213740458</v>
      </c>
      <c r="MX11" s="106" t="s">
        <v>2171</v>
      </c>
      <c r="MY11" s="277" t="s">
        <v>2959</v>
      </c>
      <c r="MZ11" s="106" t="s">
        <v>2690</v>
      </c>
      <c r="NA11">
        <v>8</v>
      </c>
      <c r="NB11" s="1">
        <v>0.24394675925925924</v>
      </c>
      <c r="NC11" s="1">
        <v>0.19752314814814817</v>
      </c>
      <c r="ND11" s="1">
        <v>3.0648148148148147E-2</v>
      </c>
      <c r="NE11" s="1">
        <v>1.5752314814814813E-2</v>
      </c>
      <c r="NF11">
        <v>63</v>
      </c>
      <c r="NG11">
        <v>624</v>
      </c>
      <c r="NH11">
        <v>600</v>
      </c>
      <c r="NI11">
        <v>31</v>
      </c>
      <c r="NJ11">
        <v>0</v>
      </c>
      <c r="NK11">
        <v>0</v>
      </c>
      <c r="NL11">
        <v>0</v>
      </c>
      <c r="NM11">
        <v>95.09</v>
      </c>
      <c r="NN11">
        <f t="shared" si="38"/>
        <v>593</v>
      </c>
      <c r="NO11" s="106">
        <v>524</v>
      </c>
      <c r="NP11" s="27">
        <f t="shared" ref="NP11" si="60">NN11/NO11*100</f>
        <v>113.16793893129771</v>
      </c>
    </row>
    <row r="12" spans="1:380">
      <c r="A12" s="106" t="s">
        <v>2369</v>
      </c>
      <c r="B12" s="485" t="s">
        <v>2959</v>
      </c>
      <c r="C12" s="106" t="s">
        <v>2690</v>
      </c>
      <c r="E12" s="1">
        <v>0.36128472222222219</v>
      </c>
      <c r="F12" s="1">
        <v>0.18442129629629631</v>
      </c>
      <c r="G12" s="1">
        <v>0.15113425925925925</v>
      </c>
      <c r="H12" s="1">
        <v>2.5729166666666664E-2</v>
      </c>
      <c r="I12">
        <v>22</v>
      </c>
      <c r="J12">
        <v>474</v>
      </c>
      <c r="K12">
        <v>114</v>
      </c>
      <c r="L12">
        <v>3</v>
      </c>
      <c r="M12">
        <v>0</v>
      </c>
      <c r="N12">
        <v>0</v>
      </c>
      <c r="O12">
        <v>0</v>
      </c>
      <c r="P12">
        <v>97.44</v>
      </c>
      <c r="Q12">
        <f t="shared" si="19"/>
        <v>471</v>
      </c>
      <c r="R12" s="106">
        <v>864</v>
      </c>
      <c r="S12" s="27">
        <f t="shared" si="46"/>
        <v>54.513888888888886</v>
      </c>
      <c r="T12" s="106" t="s">
        <v>2369</v>
      </c>
      <c r="U12" s="270" t="s">
        <v>2729</v>
      </c>
      <c r="V12" s="106" t="s">
        <v>2690</v>
      </c>
      <c r="X12" s="35">
        <v>0.49775462962962963</v>
      </c>
      <c r="Y12" s="35">
        <v>0.22310185185185186</v>
      </c>
      <c r="Z12" s="139">
        <v>0.24603009259259259</v>
      </c>
      <c r="AA12" s="139">
        <v>2.8599537037037034E-2</v>
      </c>
      <c r="AB12" s="44">
        <v>37</v>
      </c>
      <c r="AC12" s="44">
        <v>656</v>
      </c>
      <c r="AD12" s="44">
        <v>449</v>
      </c>
      <c r="AE12" s="44">
        <v>8</v>
      </c>
      <c r="AF12" s="44">
        <v>0</v>
      </c>
      <c r="AG12" s="44">
        <v>0</v>
      </c>
      <c r="AH12" s="34">
        <v>0</v>
      </c>
      <c r="AI12" s="34">
        <v>98.25</v>
      </c>
      <c r="AJ12">
        <f t="shared" si="20"/>
        <v>648</v>
      </c>
      <c r="AK12" s="106">
        <v>864</v>
      </c>
      <c r="AL12" s="27">
        <f t="shared" si="47"/>
        <v>75</v>
      </c>
      <c r="AM12" s="106" t="s">
        <v>2369</v>
      </c>
      <c r="AN12" s="270" t="s">
        <v>2729</v>
      </c>
      <c r="AO12" s="106" t="s">
        <v>2690</v>
      </c>
      <c r="AQ12" s="1">
        <v>8.0856481481481488E-2</v>
      </c>
      <c r="AR12" s="1">
        <v>5.1793981481481483E-2</v>
      </c>
      <c r="AS12" s="1">
        <v>2.3796296296296298E-2</v>
      </c>
      <c r="AT12" s="1">
        <v>5.2546296296296299E-3</v>
      </c>
      <c r="AU12">
        <v>17</v>
      </c>
      <c r="AV12">
        <v>136</v>
      </c>
      <c r="AW12">
        <v>890</v>
      </c>
      <c r="AX12">
        <v>32</v>
      </c>
      <c r="AY12">
        <v>0</v>
      </c>
      <c r="AZ12">
        <v>0</v>
      </c>
      <c r="BA12">
        <v>0</v>
      </c>
      <c r="BB12">
        <v>96.53</v>
      </c>
      <c r="BC12">
        <f t="shared" si="21"/>
        <v>104</v>
      </c>
      <c r="BD12" s="106"/>
      <c r="BE12" s="27"/>
      <c r="BF12" s="106" t="s">
        <v>2369</v>
      </c>
      <c r="BG12" s="270" t="s">
        <v>2729</v>
      </c>
      <c r="BH12" s="106" t="s">
        <v>2690</v>
      </c>
      <c r="BJ12" s="1">
        <v>1.2511574074074073E-2</v>
      </c>
      <c r="BK12" s="1">
        <v>1.0347222222222223E-2</v>
      </c>
      <c r="BL12" s="1">
        <v>2.1527777777777778E-3</v>
      </c>
      <c r="BM12" s="1">
        <v>0</v>
      </c>
      <c r="BN12">
        <v>10</v>
      </c>
      <c r="BO12">
        <v>31</v>
      </c>
      <c r="BP12">
        <v>409</v>
      </c>
      <c r="BQ12">
        <v>24</v>
      </c>
      <c r="BR12">
        <v>0</v>
      </c>
      <c r="BS12">
        <v>0</v>
      </c>
      <c r="BT12">
        <v>0</v>
      </c>
      <c r="BU12">
        <v>94.46</v>
      </c>
      <c r="BV12">
        <f t="shared" si="22"/>
        <v>7</v>
      </c>
      <c r="BW12" s="106"/>
      <c r="BX12" s="27"/>
      <c r="BY12" s="106" t="s">
        <v>2369</v>
      </c>
      <c r="BZ12" s="270" t="s">
        <v>2729</v>
      </c>
      <c r="CA12" s="106" t="s">
        <v>2690</v>
      </c>
      <c r="CC12" s="1">
        <v>5.9837962962962961E-3</v>
      </c>
      <c r="CD12" s="1">
        <v>1.7939814814814815E-3</v>
      </c>
      <c r="CE12" s="1">
        <v>4.1898148148148146E-3</v>
      </c>
      <c r="CF12" s="1">
        <v>0</v>
      </c>
      <c r="CG12">
        <v>2</v>
      </c>
      <c r="CH12">
        <v>1</v>
      </c>
      <c r="CI12">
        <v>4</v>
      </c>
      <c r="CJ12">
        <v>1</v>
      </c>
      <c r="CK12">
        <v>0</v>
      </c>
      <c r="CL12">
        <v>0</v>
      </c>
      <c r="CM12">
        <v>0</v>
      </c>
      <c r="CN12">
        <v>80</v>
      </c>
      <c r="CO12">
        <f t="shared" si="23"/>
        <v>0</v>
      </c>
      <c r="CP12" s="106"/>
      <c r="CQ12" s="27"/>
      <c r="CR12" s="106" t="s">
        <v>2369</v>
      </c>
      <c r="CS12" s="270" t="s">
        <v>2729</v>
      </c>
      <c r="CT12" s="106" t="s">
        <v>2690</v>
      </c>
      <c r="CV12" s="1" t="e">
        <v>#N/A</v>
      </c>
      <c r="CW12" s="1" t="e">
        <v>#N/A</v>
      </c>
      <c r="CX12" s="1" t="e">
        <v>#N/A</v>
      </c>
      <c r="CY12" s="1" t="e">
        <v>#N/A</v>
      </c>
      <c r="CZ12" t="e">
        <v>#N/A</v>
      </c>
      <c r="DA12" t="e">
        <v>#N/A</v>
      </c>
      <c r="DB12" t="e">
        <v>#N/A</v>
      </c>
      <c r="DC12" t="e">
        <v>#N/A</v>
      </c>
      <c r="DD12" t="e">
        <v>#N/A</v>
      </c>
      <c r="DE12" t="e">
        <v>#N/A</v>
      </c>
      <c r="DF12" t="e">
        <v>#N/A</v>
      </c>
      <c r="DG12" t="e">
        <v>#N/A</v>
      </c>
      <c r="DH12" t="e">
        <f t="shared" si="24"/>
        <v>#N/A</v>
      </c>
      <c r="DI12" s="106"/>
      <c r="DJ12" s="27"/>
      <c r="DK12" s="106" t="s">
        <v>2369</v>
      </c>
      <c r="DL12" s="270" t="s">
        <v>2729</v>
      </c>
      <c r="DM12" s="106" t="s">
        <v>2690</v>
      </c>
      <c r="DO12" s="1" t="e">
        <v>#N/A</v>
      </c>
      <c r="DP12" s="1" t="e">
        <v>#N/A</v>
      </c>
      <c r="DQ12" s="1" t="e">
        <v>#N/A</v>
      </c>
      <c r="DR12" s="1" t="e">
        <v>#N/A</v>
      </c>
      <c r="DS12" t="e">
        <v>#N/A</v>
      </c>
      <c r="DT12" t="e">
        <v>#N/A</v>
      </c>
      <c r="DU12" t="e">
        <v>#N/A</v>
      </c>
      <c r="DV12" t="e">
        <v>#N/A</v>
      </c>
      <c r="DW12" t="e">
        <v>#N/A</v>
      </c>
      <c r="DX12" t="e">
        <v>#N/A</v>
      </c>
      <c r="DY12" t="e">
        <v>#N/A</v>
      </c>
      <c r="DZ12" t="e">
        <v>#N/A</v>
      </c>
      <c r="EA12" t="e">
        <f t="shared" si="25"/>
        <v>#N/A</v>
      </c>
      <c r="EB12" s="106"/>
      <c r="EC12" s="27"/>
      <c r="ED12" s="106" t="s">
        <v>2369</v>
      </c>
      <c r="EE12" s="270" t="s">
        <v>2729</v>
      </c>
      <c r="EF12" s="106" t="s">
        <v>2690</v>
      </c>
      <c r="EH12" s="1" t="e">
        <v>#N/A</v>
      </c>
      <c r="EI12" s="1" t="e">
        <v>#N/A</v>
      </c>
      <c r="EJ12" s="1" t="e">
        <v>#N/A</v>
      </c>
      <c r="EK12" s="1" t="e">
        <v>#N/A</v>
      </c>
      <c r="EL12" t="e">
        <v>#N/A</v>
      </c>
      <c r="EM12" t="e">
        <v>#N/A</v>
      </c>
      <c r="EN12" t="e">
        <v>#N/A</v>
      </c>
      <c r="EO12" t="e">
        <v>#N/A</v>
      </c>
      <c r="EP12" t="e">
        <v>#N/A</v>
      </c>
      <c r="EQ12" t="e">
        <v>#N/A</v>
      </c>
      <c r="ER12" t="e">
        <v>#N/A</v>
      </c>
      <c r="ES12" t="e">
        <v>#N/A</v>
      </c>
      <c r="ET12" t="e">
        <f t="shared" si="26"/>
        <v>#N/A</v>
      </c>
      <c r="EU12" s="106"/>
      <c r="EV12" s="27"/>
      <c r="EW12" s="106" t="s">
        <v>2369</v>
      </c>
      <c r="EX12" s="270" t="s">
        <v>2729</v>
      </c>
      <c r="EY12" s="106" t="s">
        <v>2690</v>
      </c>
      <c r="FA12" s="1" t="e">
        <v>#N/A</v>
      </c>
      <c r="FB12" s="1" t="e">
        <v>#N/A</v>
      </c>
      <c r="FC12" s="1" t="e">
        <v>#N/A</v>
      </c>
      <c r="FD12" s="1" t="e">
        <v>#N/A</v>
      </c>
      <c r="FE12" t="e">
        <v>#N/A</v>
      </c>
      <c r="FF12" t="e">
        <v>#N/A</v>
      </c>
      <c r="FG12" t="e">
        <v>#N/A</v>
      </c>
      <c r="FH12" t="e">
        <v>#N/A</v>
      </c>
      <c r="FI12" t="e">
        <v>#N/A</v>
      </c>
      <c r="FJ12" t="e">
        <v>#N/A</v>
      </c>
      <c r="FK12" t="e">
        <v>#N/A</v>
      </c>
      <c r="FL12" t="e">
        <v>#N/A</v>
      </c>
      <c r="FM12" t="e">
        <f t="shared" si="27"/>
        <v>#N/A</v>
      </c>
      <c r="FN12" s="106"/>
      <c r="FO12" s="27"/>
      <c r="FP12" s="106" t="s">
        <v>2369</v>
      </c>
      <c r="FQ12" s="270" t="s">
        <v>2729</v>
      </c>
      <c r="FR12" s="106" t="s">
        <v>2690</v>
      </c>
      <c r="FT12" s="1" t="e">
        <v>#N/A</v>
      </c>
      <c r="FU12" s="1" t="e">
        <v>#N/A</v>
      </c>
      <c r="FV12" s="1" t="e">
        <v>#N/A</v>
      </c>
      <c r="FW12" s="1" t="e">
        <v>#N/A</v>
      </c>
      <c r="FX12" t="e">
        <v>#N/A</v>
      </c>
      <c r="FY12" t="e">
        <v>#N/A</v>
      </c>
      <c r="FZ12" t="e">
        <v>#N/A</v>
      </c>
      <c r="GA12" t="e">
        <v>#N/A</v>
      </c>
      <c r="GB12" t="e">
        <v>#N/A</v>
      </c>
      <c r="GC12" t="e">
        <v>#N/A</v>
      </c>
      <c r="GD12" t="e">
        <v>#N/A</v>
      </c>
      <c r="GE12" t="e">
        <v>#N/A</v>
      </c>
      <c r="GF12" t="e">
        <f t="shared" si="28"/>
        <v>#N/A</v>
      </c>
      <c r="GG12" s="106"/>
      <c r="GH12" s="27"/>
      <c r="GI12" s="106" t="s">
        <v>2369</v>
      </c>
      <c r="GJ12" s="277" t="s">
        <v>2959</v>
      </c>
      <c r="GK12" s="106" t="s">
        <v>2690</v>
      </c>
      <c r="GM12" s="1">
        <v>0.24010416666666667</v>
      </c>
      <c r="GN12" s="1">
        <v>0.15866898148148148</v>
      </c>
      <c r="GO12" s="1">
        <v>6.6724537037037041E-2</v>
      </c>
      <c r="GP12" s="1">
        <v>1.4699074074074074E-2</v>
      </c>
      <c r="GQ12">
        <v>22</v>
      </c>
      <c r="GR12">
        <v>415</v>
      </c>
      <c r="GS12">
        <v>341</v>
      </c>
      <c r="GT12">
        <v>1</v>
      </c>
      <c r="GU12">
        <v>0</v>
      </c>
      <c r="GV12">
        <v>0</v>
      </c>
      <c r="GW12">
        <v>0</v>
      </c>
      <c r="GX12">
        <v>99.71</v>
      </c>
      <c r="GY12">
        <f t="shared" si="29"/>
        <v>414</v>
      </c>
      <c r="GZ12" s="106">
        <v>393</v>
      </c>
      <c r="HA12" s="27">
        <f t="shared" si="10"/>
        <v>105.34351145038168</v>
      </c>
      <c r="HB12" s="106" t="s">
        <v>2369</v>
      </c>
      <c r="HC12" s="277" t="s">
        <v>2959</v>
      </c>
      <c r="HD12" s="106" t="s">
        <v>2690</v>
      </c>
      <c r="HF12" s="1">
        <v>0</v>
      </c>
      <c r="HG12" s="1">
        <v>0</v>
      </c>
      <c r="HH12" s="1">
        <v>0</v>
      </c>
      <c r="HI12" s="1">
        <v>0</v>
      </c>
      <c r="HJ12">
        <v>17</v>
      </c>
      <c r="HK12">
        <v>141</v>
      </c>
      <c r="HL12">
        <v>188</v>
      </c>
      <c r="HM12">
        <v>1</v>
      </c>
      <c r="HN12">
        <v>0</v>
      </c>
      <c r="HO12">
        <v>0</v>
      </c>
      <c r="HP12">
        <v>0</v>
      </c>
      <c r="HQ12">
        <v>99.47</v>
      </c>
      <c r="HR12">
        <f t="shared" si="30"/>
        <v>140</v>
      </c>
      <c r="HS12" s="106">
        <v>131</v>
      </c>
      <c r="HT12" s="27">
        <f t="shared" si="11"/>
        <v>106.87022900763358</v>
      </c>
      <c r="HU12" s="106" t="s">
        <v>2369</v>
      </c>
      <c r="HV12" s="277" t="s">
        <v>2959</v>
      </c>
      <c r="HW12" s="106" t="s">
        <v>2690</v>
      </c>
      <c r="HY12" s="1">
        <v>0</v>
      </c>
      <c r="HZ12" s="1">
        <v>0</v>
      </c>
      <c r="IA12" s="1">
        <v>0</v>
      </c>
      <c r="IB12" s="1">
        <v>0</v>
      </c>
      <c r="IC12">
        <v>49</v>
      </c>
      <c r="ID12">
        <v>805</v>
      </c>
      <c r="IE12">
        <v>427</v>
      </c>
      <c r="IF12">
        <v>11</v>
      </c>
      <c r="IG12">
        <v>0</v>
      </c>
      <c r="IH12">
        <v>0</v>
      </c>
      <c r="II12">
        <v>0</v>
      </c>
      <c r="IJ12">
        <v>97.49</v>
      </c>
      <c r="IK12">
        <f t="shared" si="31"/>
        <v>794</v>
      </c>
      <c r="IL12" s="106">
        <v>838</v>
      </c>
      <c r="IM12" s="27">
        <f t="shared" si="12"/>
        <v>94.749403341288783</v>
      </c>
      <c r="IN12" s="106" t="s">
        <v>2369</v>
      </c>
      <c r="IO12" s="277" t="s">
        <v>2959</v>
      </c>
      <c r="IP12" s="106" t="s">
        <v>2690</v>
      </c>
      <c r="IR12" s="1">
        <v>0</v>
      </c>
      <c r="IS12" s="1">
        <v>0</v>
      </c>
      <c r="IT12" s="1">
        <v>0</v>
      </c>
      <c r="IU12" s="1">
        <v>0</v>
      </c>
      <c r="IV12">
        <v>27</v>
      </c>
      <c r="IW12">
        <v>287</v>
      </c>
      <c r="IX12">
        <v>622</v>
      </c>
      <c r="IY12">
        <v>24</v>
      </c>
      <c r="IZ12">
        <v>0</v>
      </c>
      <c r="JA12">
        <v>0</v>
      </c>
      <c r="JB12">
        <v>0</v>
      </c>
      <c r="JC12">
        <v>96.28</v>
      </c>
      <c r="JD12">
        <f t="shared" si="32"/>
        <v>263</v>
      </c>
      <c r="JE12" s="106">
        <v>262</v>
      </c>
      <c r="JF12" s="27">
        <f t="shared" si="13"/>
        <v>100.38167938931298</v>
      </c>
      <c r="JG12" s="106" t="s">
        <v>2369</v>
      </c>
      <c r="JH12" s="277" t="s">
        <v>2959</v>
      </c>
      <c r="JI12" s="106" t="s">
        <v>2690</v>
      </c>
      <c r="JK12" s="1">
        <v>0</v>
      </c>
      <c r="JL12" s="1">
        <v>0</v>
      </c>
      <c r="JM12" s="1">
        <v>0</v>
      </c>
      <c r="JN12" s="1">
        <v>0</v>
      </c>
      <c r="JO12">
        <v>24</v>
      </c>
      <c r="JP12">
        <v>234</v>
      </c>
      <c r="JQ12">
        <v>216</v>
      </c>
      <c r="JR12">
        <v>14</v>
      </c>
      <c r="JS12">
        <v>0</v>
      </c>
      <c r="JT12">
        <v>0</v>
      </c>
      <c r="JU12">
        <v>0</v>
      </c>
      <c r="JV12">
        <v>93.91</v>
      </c>
      <c r="JW12">
        <f t="shared" si="33"/>
        <v>220</v>
      </c>
      <c r="JX12" s="106">
        <v>262</v>
      </c>
      <c r="JY12" s="27">
        <f t="shared" si="55"/>
        <v>83.969465648854964</v>
      </c>
      <c r="JZ12" s="106" t="s">
        <v>2369</v>
      </c>
      <c r="KA12" s="277" t="s">
        <v>2959</v>
      </c>
      <c r="KB12" s="106" t="s">
        <v>2690</v>
      </c>
      <c r="KD12" s="1">
        <v>0</v>
      </c>
      <c r="KE12" s="1">
        <v>0</v>
      </c>
      <c r="KF12" s="1">
        <v>0</v>
      </c>
      <c r="KG12" s="1">
        <v>0</v>
      </c>
      <c r="KH12">
        <v>1</v>
      </c>
      <c r="KI12">
        <v>1</v>
      </c>
      <c r="KJ12">
        <v>24</v>
      </c>
      <c r="KK12">
        <v>1</v>
      </c>
      <c r="KL12">
        <v>0</v>
      </c>
      <c r="KM12">
        <v>0</v>
      </c>
      <c r="KN12">
        <v>0</v>
      </c>
      <c r="KO12">
        <v>96</v>
      </c>
      <c r="KP12">
        <f t="shared" si="34"/>
        <v>0</v>
      </c>
      <c r="KQ12" s="106"/>
      <c r="KR12" s="27"/>
      <c r="KS12" s="106" t="s">
        <v>2369</v>
      </c>
      <c r="KT12" s="277" t="s">
        <v>2959</v>
      </c>
      <c r="KU12" s="106" t="s">
        <v>2690</v>
      </c>
      <c r="KV12">
        <v>8</v>
      </c>
      <c r="KW12" s="1">
        <v>0</v>
      </c>
      <c r="KX12" s="1">
        <v>0</v>
      </c>
      <c r="KY12" s="1">
        <v>0</v>
      </c>
      <c r="KZ12" s="1">
        <v>0</v>
      </c>
      <c r="LA12">
        <v>34</v>
      </c>
      <c r="LB12">
        <v>537</v>
      </c>
      <c r="LC12">
        <v>460</v>
      </c>
      <c r="LD12">
        <v>13</v>
      </c>
      <c r="LE12">
        <v>0</v>
      </c>
      <c r="LF12">
        <v>0</v>
      </c>
      <c r="LG12">
        <v>0</v>
      </c>
      <c r="LH12">
        <v>97.25</v>
      </c>
      <c r="LI12">
        <f t="shared" si="35"/>
        <v>524</v>
      </c>
      <c r="LJ12" s="106">
        <v>524</v>
      </c>
      <c r="LK12" s="27">
        <f t="shared" si="57"/>
        <v>100</v>
      </c>
      <c r="LL12" s="106" t="s">
        <v>2369</v>
      </c>
      <c r="LM12" s="277" t="s">
        <v>2959</v>
      </c>
      <c r="LN12" s="106" t="s">
        <v>2690</v>
      </c>
      <c r="LP12" s="1">
        <v>0</v>
      </c>
      <c r="LQ12" s="1">
        <v>0</v>
      </c>
      <c r="LR12" s="1">
        <v>0</v>
      </c>
      <c r="LS12" s="1">
        <v>0</v>
      </c>
      <c r="LT12">
        <v>4</v>
      </c>
      <c r="LU12">
        <v>19</v>
      </c>
      <c r="LV12">
        <v>86</v>
      </c>
      <c r="LW12">
        <v>2</v>
      </c>
      <c r="LX12">
        <v>0</v>
      </c>
      <c r="LY12">
        <v>0</v>
      </c>
      <c r="LZ12">
        <v>0</v>
      </c>
      <c r="MA12">
        <v>97.73</v>
      </c>
      <c r="MB12">
        <f t="shared" si="36"/>
        <v>17</v>
      </c>
      <c r="MC12" s="106"/>
      <c r="MD12" s="27"/>
      <c r="ME12" s="106" t="s">
        <v>2369</v>
      </c>
      <c r="MF12" s="277" t="s">
        <v>2959</v>
      </c>
      <c r="MG12" s="106" t="s">
        <v>2690</v>
      </c>
      <c r="MI12" s="1">
        <v>0</v>
      </c>
      <c r="MJ12" s="1">
        <v>0</v>
      </c>
      <c r="MK12" s="1">
        <v>0</v>
      </c>
      <c r="ML12" s="1">
        <v>0</v>
      </c>
      <c r="MM12">
        <v>0</v>
      </c>
      <c r="MN12">
        <v>0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100</v>
      </c>
      <c r="MU12">
        <f t="shared" si="37"/>
        <v>0</v>
      </c>
      <c r="MV12" s="106"/>
      <c r="MW12" s="27"/>
      <c r="MX12" s="106" t="s">
        <v>2369</v>
      </c>
      <c r="MY12" s="277" t="s">
        <v>2959</v>
      </c>
      <c r="MZ12" s="106" t="s">
        <v>2690</v>
      </c>
      <c r="NB12" s="1" t="e">
        <v>#N/A</v>
      </c>
      <c r="NC12" s="1" t="e">
        <v>#N/A</v>
      </c>
      <c r="ND12" s="1" t="e">
        <v>#N/A</v>
      </c>
      <c r="NE12" s="1" t="e">
        <v>#N/A</v>
      </c>
      <c r="NF12" t="e">
        <v>#N/A</v>
      </c>
      <c r="NG12" t="e">
        <v>#N/A</v>
      </c>
      <c r="NH12" t="e">
        <v>#N/A</v>
      </c>
      <c r="NI12" t="e">
        <v>#N/A</v>
      </c>
      <c r="NJ12" t="e">
        <v>#N/A</v>
      </c>
      <c r="NK12" t="e">
        <v>#N/A</v>
      </c>
      <c r="NL12" t="e">
        <v>#N/A</v>
      </c>
      <c r="NM12" t="e">
        <v>#N/A</v>
      </c>
      <c r="NN12" t="e">
        <f t="shared" si="38"/>
        <v>#N/A</v>
      </c>
      <c r="NO12" s="106"/>
      <c r="NP12" s="27"/>
    </row>
    <row r="13" spans="1:380">
      <c r="A13" s="106" t="s">
        <v>2371</v>
      </c>
      <c r="B13" s="485" t="s">
        <v>2959</v>
      </c>
      <c r="C13" s="106" t="s">
        <v>2690</v>
      </c>
      <c r="E13" s="1">
        <v>0.35607638888888887</v>
      </c>
      <c r="F13" s="1">
        <v>0.15155092592592592</v>
      </c>
      <c r="G13" s="1">
        <v>2.1446759259259259E-2</v>
      </c>
      <c r="H13" s="1">
        <v>0.18306712962962965</v>
      </c>
      <c r="I13">
        <v>34</v>
      </c>
      <c r="J13">
        <v>488</v>
      </c>
      <c r="K13">
        <v>704</v>
      </c>
      <c r="L13">
        <v>58</v>
      </c>
      <c r="M13">
        <v>0</v>
      </c>
      <c r="N13">
        <v>0</v>
      </c>
      <c r="O13">
        <v>0</v>
      </c>
      <c r="P13">
        <v>92.39</v>
      </c>
      <c r="Q13">
        <f t="shared" si="19"/>
        <v>430</v>
      </c>
      <c r="R13" s="106">
        <v>524</v>
      </c>
      <c r="S13" s="27">
        <f t="shared" si="46"/>
        <v>82.061068702290072</v>
      </c>
      <c r="T13" s="106" t="s">
        <v>2371</v>
      </c>
      <c r="U13" s="270" t="s">
        <v>2729</v>
      </c>
      <c r="V13" s="106" t="s">
        <v>2690</v>
      </c>
      <c r="X13" s="35">
        <v>0.31692129629629628</v>
      </c>
      <c r="Y13" s="35">
        <v>0.13121527777777778</v>
      </c>
      <c r="Z13" s="139">
        <v>1.9606481481481482E-2</v>
      </c>
      <c r="AA13" s="139">
        <v>0.16609953703703703</v>
      </c>
      <c r="AB13" s="44">
        <v>78</v>
      </c>
      <c r="AC13" s="44">
        <v>450</v>
      </c>
      <c r="AD13" s="44">
        <v>768</v>
      </c>
      <c r="AE13" s="44">
        <v>42</v>
      </c>
      <c r="AF13" s="44">
        <v>0</v>
      </c>
      <c r="AG13" s="44">
        <v>0</v>
      </c>
      <c r="AH13" s="34">
        <v>0</v>
      </c>
      <c r="AI13" s="34">
        <v>94.81</v>
      </c>
      <c r="AJ13">
        <f t="shared" si="20"/>
        <v>408</v>
      </c>
      <c r="AK13" s="106">
        <v>524</v>
      </c>
      <c r="AL13" s="27">
        <f t="shared" si="47"/>
        <v>77.862595419847324</v>
      </c>
      <c r="AM13" s="106" t="s">
        <v>2371</v>
      </c>
      <c r="AN13" s="270" t="s">
        <v>2729</v>
      </c>
      <c r="AO13" s="106" t="s">
        <v>2690</v>
      </c>
      <c r="AQ13" s="1">
        <v>0.32081018518518517</v>
      </c>
      <c r="AR13" s="1">
        <v>0.14974537037037036</v>
      </c>
      <c r="AS13" s="1">
        <v>2.2962962962962966E-2</v>
      </c>
      <c r="AT13" s="1">
        <v>0.14809027777777778</v>
      </c>
      <c r="AU13">
        <v>32</v>
      </c>
      <c r="AV13">
        <v>667</v>
      </c>
      <c r="AW13">
        <v>128</v>
      </c>
      <c r="AX13">
        <v>4</v>
      </c>
      <c r="AY13">
        <v>0</v>
      </c>
      <c r="AZ13">
        <v>0</v>
      </c>
      <c r="BA13">
        <v>0</v>
      </c>
      <c r="BB13">
        <v>96.97</v>
      </c>
      <c r="BC13">
        <f t="shared" si="21"/>
        <v>663</v>
      </c>
      <c r="BD13" s="106">
        <v>1152</v>
      </c>
      <c r="BE13" s="27">
        <f t="shared" si="48"/>
        <v>57.552083333333336</v>
      </c>
      <c r="BF13" s="106" t="s">
        <v>2371</v>
      </c>
      <c r="BG13" s="270" t="s">
        <v>2729</v>
      </c>
      <c r="BH13" s="106" t="s">
        <v>2690</v>
      </c>
      <c r="BJ13" s="1">
        <v>0.19317129629629629</v>
      </c>
      <c r="BK13" s="1">
        <v>0.17168981481481482</v>
      </c>
      <c r="BL13" s="1">
        <v>1.8981481481481482E-3</v>
      </c>
      <c r="BM13" s="1">
        <v>1.9571759259259257E-2</v>
      </c>
      <c r="BN13">
        <v>49</v>
      </c>
      <c r="BO13">
        <v>857</v>
      </c>
      <c r="BP13">
        <v>1113</v>
      </c>
      <c r="BQ13">
        <v>31</v>
      </c>
      <c r="BR13">
        <v>0</v>
      </c>
      <c r="BS13">
        <v>0</v>
      </c>
      <c r="BT13">
        <v>0</v>
      </c>
      <c r="BU13">
        <v>97.29</v>
      </c>
      <c r="BV13">
        <f t="shared" si="22"/>
        <v>826</v>
      </c>
      <c r="BW13" s="106">
        <v>1152</v>
      </c>
      <c r="BX13" s="27">
        <f t="shared" si="49"/>
        <v>71.701388888888886</v>
      </c>
      <c r="BY13" s="106" t="s">
        <v>2371</v>
      </c>
      <c r="BZ13" s="270" t="s">
        <v>2729</v>
      </c>
      <c r="CA13" s="106" t="s">
        <v>2690</v>
      </c>
      <c r="CC13" s="1">
        <v>0.44578703703703698</v>
      </c>
      <c r="CD13" s="1">
        <v>0.26670138888888889</v>
      </c>
      <c r="CE13" s="1">
        <v>1.6643518518518519E-2</v>
      </c>
      <c r="CF13" s="1">
        <v>0.16243055555555555</v>
      </c>
      <c r="CG13">
        <v>83</v>
      </c>
      <c r="CH13">
        <v>1225</v>
      </c>
      <c r="CI13">
        <v>1232</v>
      </c>
      <c r="CJ13">
        <v>44</v>
      </c>
      <c r="CK13">
        <v>0</v>
      </c>
      <c r="CL13">
        <v>0</v>
      </c>
      <c r="CM13">
        <v>0</v>
      </c>
      <c r="CN13">
        <v>96.55</v>
      </c>
      <c r="CO13">
        <f t="shared" si="23"/>
        <v>1181</v>
      </c>
      <c r="CP13" s="106">
        <v>1152</v>
      </c>
      <c r="CQ13" s="27">
        <f t="shared" si="50"/>
        <v>102.51736111111111</v>
      </c>
      <c r="CR13" s="106" t="s">
        <v>2371</v>
      </c>
      <c r="CS13" s="270" t="s">
        <v>2729</v>
      </c>
      <c r="CT13" s="106" t="s">
        <v>2690</v>
      </c>
      <c r="CV13" s="1">
        <v>0.33439814814814817</v>
      </c>
      <c r="CW13" s="1">
        <v>0.20939814814814817</v>
      </c>
      <c r="CX13" s="1">
        <v>8.726851851851852E-3</v>
      </c>
      <c r="CY13" s="1">
        <v>0.11626157407407407</v>
      </c>
      <c r="CZ13">
        <v>101</v>
      </c>
      <c r="DA13">
        <v>1249</v>
      </c>
      <c r="DB13">
        <v>1933</v>
      </c>
      <c r="DC13">
        <v>66</v>
      </c>
      <c r="DD13">
        <v>0</v>
      </c>
      <c r="DE13">
        <v>0</v>
      </c>
      <c r="DF13">
        <v>0</v>
      </c>
      <c r="DG13">
        <v>96.7</v>
      </c>
      <c r="DH13">
        <f t="shared" si="24"/>
        <v>1183</v>
      </c>
      <c r="DI13" s="106">
        <v>1152</v>
      </c>
      <c r="DJ13" s="27">
        <f t="shared" ref="DJ13" si="61">DH13/DI13*100</f>
        <v>102.69097222222223</v>
      </c>
      <c r="DK13" s="106" t="s">
        <v>2371</v>
      </c>
      <c r="DL13" s="270" t="s">
        <v>2729</v>
      </c>
      <c r="DM13" s="106" t="s">
        <v>2690</v>
      </c>
      <c r="DO13" s="1">
        <v>0.37915509259259261</v>
      </c>
      <c r="DP13" s="1">
        <v>0.21606481481481479</v>
      </c>
      <c r="DQ13" s="1">
        <v>4.2511574074074077E-2</v>
      </c>
      <c r="DR13" s="1">
        <v>0.12055555555555557</v>
      </c>
      <c r="DS13">
        <v>76</v>
      </c>
      <c r="DT13">
        <v>1171</v>
      </c>
      <c r="DU13">
        <v>574</v>
      </c>
      <c r="DV13">
        <v>16</v>
      </c>
      <c r="DW13">
        <v>0</v>
      </c>
      <c r="DX13">
        <v>0</v>
      </c>
      <c r="DY13">
        <v>0</v>
      </c>
      <c r="DZ13">
        <v>97.29</v>
      </c>
      <c r="EA13">
        <f t="shared" si="25"/>
        <v>1155</v>
      </c>
      <c r="EB13" s="106">
        <v>1152</v>
      </c>
      <c r="EC13" s="27">
        <f t="shared" ref="EC13" si="62">EA13/EB13*100</f>
        <v>100.26041666666667</v>
      </c>
      <c r="ED13" s="106" t="s">
        <v>2371</v>
      </c>
      <c r="EE13" s="270" t="s">
        <v>2729</v>
      </c>
      <c r="EF13" s="106" t="s">
        <v>2690</v>
      </c>
      <c r="EH13" s="1">
        <v>0.4286921296296296</v>
      </c>
      <c r="EI13" s="1">
        <v>0.21430555555555555</v>
      </c>
      <c r="EJ13" s="1">
        <v>2.0219907407407409E-2</v>
      </c>
      <c r="EK13" s="1">
        <v>0.19415509259259259</v>
      </c>
      <c r="EL13">
        <v>64</v>
      </c>
      <c r="EM13">
        <v>1195</v>
      </c>
      <c r="EN13">
        <v>1020</v>
      </c>
      <c r="EO13">
        <v>38</v>
      </c>
      <c r="EP13">
        <v>0</v>
      </c>
      <c r="EQ13">
        <v>0</v>
      </c>
      <c r="ER13">
        <v>0</v>
      </c>
      <c r="ES13">
        <v>96.41</v>
      </c>
      <c r="ET13">
        <f t="shared" si="26"/>
        <v>1157</v>
      </c>
      <c r="EU13" s="106">
        <v>1152</v>
      </c>
      <c r="EV13" s="27">
        <f t="shared" ref="EV13" si="63">ET13/EU13*100</f>
        <v>100.43402777777777</v>
      </c>
      <c r="EW13" s="106" t="s">
        <v>2371</v>
      </c>
      <c r="EX13" s="270" t="s">
        <v>2729</v>
      </c>
      <c r="EY13" s="106" t="s">
        <v>2690</v>
      </c>
      <c r="FA13" s="1">
        <v>0.34032407407407406</v>
      </c>
      <c r="FB13" s="1">
        <v>0.22013888888888888</v>
      </c>
      <c r="FC13" s="1">
        <v>7.0717592592592594E-3</v>
      </c>
      <c r="FD13" s="1">
        <v>0.11310185185185184</v>
      </c>
      <c r="FE13">
        <v>96</v>
      </c>
      <c r="FF13">
        <v>1251</v>
      </c>
      <c r="FG13">
        <v>1992</v>
      </c>
      <c r="FH13">
        <v>111</v>
      </c>
      <c r="FI13">
        <v>0</v>
      </c>
      <c r="FJ13">
        <v>0</v>
      </c>
      <c r="FK13">
        <v>0</v>
      </c>
      <c r="FL13">
        <v>94.72</v>
      </c>
      <c r="FM13">
        <f t="shared" si="27"/>
        <v>1140</v>
      </c>
      <c r="FN13" s="106">
        <v>1152</v>
      </c>
      <c r="FO13" s="27">
        <f t="shared" ref="FO13" si="64">FM13/FN13*100</f>
        <v>98.958333333333343</v>
      </c>
      <c r="FP13" s="106" t="s">
        <v>2371</v>
      </c>
      <c r="FQ13" s="270" t="s">
        <v>2729</v>
      </c>
      <c r="FR13" s="106" t="s">
        <v>2690</v>
      </c>
      <c r="FT13" s="1">
        <v>0.37946759259259261</v>
      </c>
      <c r="FU13" s="1">
        <v>0.21023148148148149</v>
      </c>
      <c r="FV13" s="1">
        <v>1.6689814814814817E-2</v>
      </c>
      <c r="FW13" s="1">
        <v>0.15253472222222222</v>
      </c>
      <c r="FX13">
        <v>113</v>
      </c>
      <c r="FY13">
        <v>1244</v>
      </c>
      <c r="FZ13">
        <v>965</v>
      </c>
      <c r="GA13">
        <v>47</v>
      </c>
      <c r="GB13">
        <v>0</v>
      </c>
      <c r="GC13">
        <v>0</v>
      </c>
      <c r="GD13">
        <v>0</v>
      </c>
      <c r="GE13">
        <v>95.36</v>
      </c>
      <c r="GF13">
        <f t="shared" si="28"/>
        <v>1197</v>
      </c>
      <c r="GG13" s="106">
        <v>1152</v>
      </c>
      <c r="GH13" s="27">
        <f t="shared" ref="GH13" si="65">GF13/GG13*100</f>
        <v>103.90625</v>
      </c>
      <c r="GI13" s="106" t="s">
        <v>2371</v>
      </c>
      <c r="GJ13" s="277" t="s">
        <v>2959</v>
      </c>
      <c r="GK13" s="106" t="s">
        <v>2690</v>
      </c>
      <c r="GM13" s="1">
        <v>0.1973263888888889</v>
      </c>
      <c r="GN13" s="1">
        <v>0.13180555555555556</v>
      </c>
      <c r="GO13" s="1">
        <v>1.3553240740740741E-2</v>
      </c>
      <c r="GP13" s="1">
        <v>5.1956018518518519E-2</v>
      </c>
      <c r="GQ13">
        <v>56</v>
      </c>
      <c r="GR13">
        <v>636</v>
      </c>
      <c r="GS13">
        <v>686</v>
      </c>
      <c r="GT13">
        <v>60</v>
      </c>
      <c r="GU13">
        <v>0</v>
      </c>
      <c r="GV13">
        <v>0</v>
      </c>
      <c r="GW13">
        <v>0</v>
      </c>
      <c r="GX13">
        <v>91.96</v>
      </c>
      <c r="GY13">
        <f t="shared" si="29"/>
        <v>576</v>
      </c>
      <c r="GZ13" s="106">
        <v>393</v>
      </c>
      <c r="HA13" s="27">
        <f t="shared" si="10"/>
        <v>146.56488549618319</v>
      </c>
      <c r="HB13" s="106" t="s">
        <v>2371</v>
      </c>
      <c r="HC13" s="277" t="s">
        <v>2959</v>
      </c>
      <c r="HD13" s="106" t="s">
        <v>2690</v>
      </c>
      <c r="HF13" s="1">
        <v>0</v>
      </c>
      <c r="HG13" s="1">
        <v>0</v>
      </c>
      <c r="HH13" s="1">
        <v>0</v>
      </c>
      <c r="HI13" s="1">
        <v>0</v>
      </c>
      <c r="HJ13">
        <v>6</v>
      </c>
      <c r="HK13">
        <v>17</v>
      </c>
      <c r="HL13">
        <v>141</v>
      </c>
      <c r="HM13">
        <v>3</v>
      </c>
      <c r="HN13">
        <v>0</v>
      </c>
      <c r="HO13">
        <v>0</v>
      </c>
      <c r="HP13">
        <v>0</v>
      </c>
      <c r="HQ13">
        <v>97.92</v>
      </c>
      <c r="HR13">
        <f t="shared" si="30"/>
        <v>14</v>
      </c>
      <c r="HS13" s="106"/>
      <c r="HT13" s="27"/>
      <c r="HU13" s="106" t="s">
        <v>2371</v>
      </c>
      <c r="HV13" s="277" t="s">
        <v>2959</v>
      </c>
      <c r="HW13" s="106" t="s">
        <v>2690</v>
      </c>
      <c r="HY13" s="1">
        <v>0</v>
      </c>
      <c r="HZ13" s="1">
        <v>0</v>
      </c>
      <c r="IA13" s="1">
        <v>0</v>
      </c>
      <c r="IB13" s="1">
        <v>0</v>
      </c>
      <c r="IC13">
        <v>16</v>
      </c>
      <c r="ID13">
        <v>186</v>
      </c>
      <c r="IE13">
        <v>122</v>
      </c>
      <c r="IF13">
        <v>13</v>
      </c>
      <c r="IG13">
        <v>0</v>
      </c>
      <c r="IH13">
        <v>0</v>
      </c>
      <c r="II13">
        <v>0</v>
      </c>
      <c r="IJ13">
        <v>90.37</v>
      </c>
      <c r="IK13">
        <f t="shared" si="31"/>
        <v>173</v>
      </c>
      <c r="IL13" s="106">
        <v>642</v>
      </c>
      <c r="IM13" s="27">
        <f t="shared" si="12"/>
        <v>26.947040498442366</v>
      </c>
      <c r="IN13" s="106" t="s">
        <v>2371</v>
      </c>
      <c r="IO13" s="277" t="s">
        <v>2959</v>
      </c>
      <c r="IP13" s="106" t="s">
        <v>2690</v>
      </c>
      <c r="IR13" s="1">
        <v>0</v>
      </c>
      <c r="IS13" s="1">
        <v>0</v>
      </c>
      <c r="IT13" s="1">
        <v>0</v>
      </c>
      <c r="IU13" s="1">
        <v>0</v>
      </c>
      <c r="IV13">
        <v>34</v>
      </c>
      <c r="IW13">
        <v>328</v>
      </c>
      <c r="IX13">
        <v>361</v>
      </c>
      <c r="IY13">
        <v>30</v>
      </c>
      <c r="IZ13">
        <v>0</v>
      </c>
      <c r="JA13">
        <v>0</v>
      </c>
      <c r="JB13">
        <v>0</v>
      </c>
      <c r="JC13">
        <v>92.33</v>
      </c>
      <c r="JD13">
        <f t="shared" si="32"/>
        <v>298</v>
      </c>
      <c r="JE13" s="106">
        <v>197</v>
      </c>
      <c r="JF13" s="27">
        <f t="shared" si="13"/>
        <v>151.26903553299493</v>
      </c>
      <c r="JG13" s="106" t="s">
        <v>2371</v>
      </c>
      <c r="JH13" s="277" t="s">
        <v>2959</v>
      </c>
      <c r="JI13" s="106" t="s">
        <v>2690</v>
      </c>
      <c r="JK13" s="1">
        <v>0</v>
      </c>
      <c r="JL13" s="1">
        <v>0</v>
      </c>
      <c r="JM13" s="1">
        <v>0</v>
      </c>
      <c r="JN13" s="1">
        <v>0</v>
      </c>
      <c r="JO13">
        <v>38</v>
      </c>
      <c r="JP13">
        <v>435</v>
      </c>
      <c r="JQ13">
        <v>421</v>
      </c>
      <c r="JR13">
        <v>17</v>
      </c>
      <c r="JS13">
        <v>0</v>
      </c>
      <c r="JT13">
        <v>0</v>
      </c>
      <c r="JU13">
        <v>0</v>
      </c>
      <c r="JV13">
        <v>96.12</v>
      </c>
      <c r="JW13">
        <f t="shared" si="33"/>
        <v>418</v>
      </c>
      <c r="JX13" s="106">
        <v>262</v>
      </c>
      <c r="JY13" s="27">
        <f t="shared" si="55"/>
        <v>159.54198473282443</v>
      </c>
      <c r="JZ13" s="106" t="s">
        <v>2371</v>
      </c>
      <c r="KA13" s="277" t="s">
        <v>2959</v>
      </c>
      <c r="KB13" s="106" t="s">
        <v>2690</v>
      </c>
      <c r="KD13" s="1">
        <v>0</v>
      </c>
      <c r="KE13" s="1">
        <v>0</v>
      </c>
      <c r="KF13" s="1">
        <v>0</v>
      </c>
      <c r="KG13" s="1">
        <v>0</v>
      </c>
      <c r="KH13">
        <v>0</v>
      </c>
      <c r="KI13">
        <v>0</v>
      </c>
      <c r="KJ13">
        <v>2</v>
      </c>
      <c r="KK13">
        <v>0</v>
      </c>
      <c r="KL13">
        <v>0</v>
      </c>
      <c r="KM13">
        <v>0</v>
      </c>
      <c r="KN13">
        <v>0</v>
      </c>
      <c r="KO13">
        <v>100</v>
      </c>
      <c r="KP13">
        <f t="shared" si="34"/>
        <v>0</v>
      </c>
      <c r="KQ13" s="106"/>
      <c r="KR13" s="27"/>
      <c r="KS13" s="106" t="s">
        <v>2371</v>
      </c>
      <c r="KT13" s="277" t="s">
        <v>2959</v>
      </c>
      <c r="KU13" s="106" t="s">
        <v>2690</v>
      </c>
      <c r="KV13">
        <v>8</v>
      </c>
      <c r="KW13" s="1">
        <v>0</v>
      </c>
      <c r="KX13" s="1">
        <v>0</v>
      </c>
      <c r="KY13" s="1">
        <v>0</v>
      </c>
      <c r="KZ13" s="1">
        <v>0</v>
      </c>
      <c r="LA13">
        <v>49</v>
      </c>
      <c r="LB13">
        <v>542</v>
      </c>
      <c r="LC13">
        <v>387</v>
      </c>
      <c r="LD13">
        <v>28</v>
      </c>
      <c r="LE13">
        <v>0</v>
      </c>
      <c r="LF13">
        <v>0</v>
      </c>
      <c r="LG13">
        <v>0</v>
      </c>
      <c r="LH13">
        <v>93.25</v>
      </c>
      <c r="LI13">
        <f t="shared" si="35"/>
        <v>514</v>
      </c>
      <c r="LJ13" s="106">
        <v>524</v>
      </c>
      <c r="LK13" s="27">
        <f t="shared" ref="LK13:LK16" si="66">LI13/LJ13*100</f>
        <v>98.091603053435122</v>
      </c>
      <c r="LL13" s="106" t="s">
        <v>2371</v>
      </c>
      <c r="LM13" s="277" t="s">
        <v>2959</v>
      </c>
      <c r="LN13" s="106" t="s">
        <v>2690</v>
      </c>
      <c r="LP13" s="1">
        <v>0</v>
      </c>
      <c r="LQ13" s="1">
        <v>0</v>
      </c>
      <c r="LR13" s="1">
        <v>0</v>
      </c>
      <c r="LS13" s="1">
        <v>0</v>
      </c>
      <c r="LT13">
        <v>10</v>
      </c>
      <c r="LU13">
        <v>30</v>
      </c>
      <c r="LV13">
        <v>150</v>
      </c>
      <c r="LW13">
        <v>12</v>
      </c>
      <c r="LX13">
        <v>0</v>
      </c>
      <c r="LY13">
        <v>0</v>
      </c>
      <c r="LZ13">
        <v>0</v>
      </c>
      <c r="MA13">
        <v>92.59</v>
      </c>
      <c r="MB13">
        <f t="shared" si="36"/>
        <v>18</v>
      </c>
      <c r="MC13" s="106"/>
      <c r="MD13" s="27"/>
      <c r="ME13" s="106" t="s">
        <v>2371</v>
      </c>
      <c r="MF13" s="277" t="s">
        <v>2959</v>
      </c>
      <c r="MG13" s="106" t="s">
        <v>2690</v>
      </c>
      <c r="MI13" s="1">
        <v>0</v>
      </c>
      <c r="MJ13" s="1">
        <v>0</v>
      </c>
      <c r="MK13" s="1">
        <v>0</v>
      </c>
      <c r="ML13" s="1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f t="shared" si="37"/>
        <v>0</v>
      </c>
      <c r="MV13" s="106"/>
      <c r="MW13" s="27"/>
      <c r="MX13" s="106" t="s">
        <v>2371</v>
      </c>
      <c r="MY13" s="277" t="s">
        <v>2959</v>
      </c>
      <c r="MZ13" s="106" t="s">
        <v>2690</v>
      </c>
      <c r="NB13" s="1" t="e">
        <v>#N/A</v>
      </c>
      <c r="NC13" s="1" t="e">
        <v>#N/A</v>
      </c>
      <c r="ND13" s="1" t="e">
        <v>#N/A</v>
      </c>
      <c r="NE13" s="1" t="e">
        <v>#N/A</v>
      </c>
      <c r="NF13" t="e">
        <v>#N/A</v>
      </c>
      <c r="NG13" t="e">
        <v>#N/A</v>
      </c>
      <c r="NH13" t="e">
        <v>#N/A</v>
      </c>
      <c r="NI13" t="e">
        <v>#N/A</v>
      </c>
      <c r="NJ13" t="e">
        <v>#N/A</v>
      </c>
      <c r="NK13" t="e">
        <v>#N/A</v>
      </c>
      <c r="NL13" t="e">
        <v>#N/A</v>
      </c>
      <c r="NM13" t="e">
        <v>#N/A</v>
      </c>
      <c r="NN13" t="e">
        <f t="shared" si="38"/>
        <v>#N/A</v>
      </c>
      <c r="NO13" s="106"/>
      <c r="NP13" s="27"/>
    </row>
    <row r="14" spans="1:380">
      <c r="A14" s="106" t="s">
        <v>2373</v>
      </c>
      <c r="B14" s="485" t="s">
        <v>2959</v>
      </c>
      <c r="C14" s="106" t="s">
        <v>2690</v>
      </c>
      <c r="E14" s="1">
        <v>0.42032407407407407</v>
      </c>
      <c r="F14" s="1">
        <v>0.29857638888888888</v>
      </c>
      <c r="G14" s="1">
        <v>9.6192129629629627E-2</v>
      </c>
      <c r="H14" s="1">
        <v>2.5532407407407406E-2</v>
      </c>
      <c r="I14">
        <v>20</v>
      </c>
      <c r="J14">
        <v>367</v>
      </c>
      <c r="K14">
        <v>110</v>
      </c>
      <c r="L14">
        <v>4</v>
      </c>
      <c r="M14">
        <v>0</v>
      </c>
      <c r="N14">
        <v>0</v>
      </c>
      <c r="O14">
        <v>0</v>
      </c>
      <c r="P14">
        <v>96.49</v>
      </c>
      <c r="Q14">
        <f t="shared" si="19"/>
        <v>363</v>
      </c>
      <c r="R14" s="106"/>
      <c r="S14" s="27"/>
      <c r="T14" s="106" t="s">
        <v>2373</v>
      </c>
      <c r="U14" s="270" t="s">
        <v>2729</v>
      </c>
      <c r="V14" s="106" t="s">
        <v>2690</v>
      </c>
      <c r="X14" s="35">
        <v>0.32677083333333334</v>
      </c>
      <c r="Y14" s="35">
        <v>0.16593749999999999</v>
      </c>
      <c r="Z14" s="139">
        <v>7.6678240740740741E-2</v>
      </c>
      <c r="AA14" s="139">
        <v>8.414351851851852E-2</v>
      </c>
      <c r="AB14" s="44">
        <v>15</v>
      </c>
      <c r="AC14" s="44">
        <v>280</v>
      </c>
      <c r="AD14" s="44">
        <v>0</v>
      </c>
      <c r="AE14" s="44">
        <v>0</v>
      </c>
      <c r="AF14" s="44">
        <v>0</v>
      </c>
      <c r="AG14" s="44">
        <v>0</v>
      </c>
      <c r="AH14" s="34">
        <v>0</v>
      </c>
      <c r="AI14" s="34">
        <v>0</v>
      </c>
      <c r="AJ14">
        <f t="shared" si="20"/>
        <v>280</v>
      </c>
      <c r="AK14" s="106"/>
      <c r="AL14" s="27"/>
      <c r="AM14" s="106" t="s">
        <v>2373</v>
      </c>
      <c r="AN14" s="270" t="s">
        <v>2729</v>
      </c>
      <c r="AO14" s="106" t="s">
        <v>2690</v>
      </c>
      <c r="AQ14" s="1">
        <v>9.3518518518518525E-3</v>
      </c>
      <c r="AR14" s="1">
        <v>3.3101851851851851E-3</v>
      </c>
      <c r="AS14" s="1">
        <v>0</v>
      </c>
      <c r="AT14" s="1">
        <v>6.030092592592593E-3</v>
      </c>
      <c r="AU14">
        <v>5</v>
      </c>
      <c r="AV14">
        <v>9</v>
      </c>
      <c r="AW14">
        <v>442</v>
      </c>
      <c r="AX14">
        <v>10</v>
      </c>
      <c r="AY14">
        <v>0</v>
      </c>
      <c r="AZ14">
        <v>0</v>
      </c>
      <c r="BA14">
        <v>0</v>
      </c>
      <c r="BB14">
        <v>97.79</v>
      </c>
      <c r="BC14">
        <f t="shared" si="21"/>
        <v>-1</v>
      </c>
      <c r="BD14" s="106"/>
      <c r="BE14" s="27"/>
      <c r="BF14" s="106" t="s">
        <v>2373</v>
      </c>
      <c r="BG14" s="270" t="s">
        <v>2729</v>
      </c>
      <c r="BH14" s="106" t="s">
        <v>2690</v>
      </c>
      <c r="BJ14" s="1">
        <v>1.3888888888888889E-4</v>
      </c>
      <c r="BK14" s="1">
        <v>1.3888888888888889E-4</v>
      </c>
      <c r="BL14" s="1">
        <v>0</v>
      </c>
      <c r="BM14" s="1">
        <v>0</v>
      </c>
      <c r="BN14">
        <v>1</v>
      </c>
      <c r="BO14">
        <v>1</v>
      </c>
      <c r="BP14">
        <v>201</v>
      </c>
      <c r="BQ14">
        <v>4</v>
      </c>
      <c r="BR14">
        <v>0</v>
      </c>
      <c r="BS14">
        <v>0</v>
      </c>
      <c r="BT14">
        <v>0</v>
      </c>
      <c r="BU14">
        <v>98.05</v>
      </c>
      <c r="BV14">
        <f t="shared" si="22"/>
        <v>-3</v>
      </c>
      <c r="BW14" s="106"/>
      <c r="BX14" s="27"/>
      <c r="BY14" s="106" t="s">
        <v>2373</v>
      </c>
      <c r="BZ14" s="270" t="s">
        <v>2729</v>
      </c>
      <c r="CA14" s="106" t="s">
        <v>2690</v>
      </c>
      <c r="CC14" s="1">
        <v>6.9444444444444441E-3</v>
      </c>
      <c r="CD14" s="1">
        <v>2.8819444444444444E-3</v>
      </c>
      <c r="CE14" s="1">
        <v>2.1527777777777778E-3</v>
      </c>
      <c r="CF14" s="1">
        <v>1.8981481481481482E-3</v>
      </c>
      <c r="CG14">
        <v>4</v>
      </c>
      <c r="CH14">
        <v>4</v>
      </c>
      <c r="CI14">
        <v>5</v>
      </c>
      <c r="CJ14">
        <v>0</v>
      </c>
      <c r="CK14">
        <v>0</v>
      </c>
      <c r="CL14">
        <v>0</v>
      </c>
      <c r="CM14">
        <v>0</v>
      </c>
      <c r="CN14">
        <v>100</v>
      </c>
      <c r="CO14">
        <f t="shared" si="23"/>
        <v>4</v>
      </c>
      <c r="CP14" s="106"/>
      <c r="CQ14" s="27"/>
      <c r="CR14" s="106" t="s">
        <v>2373</v>
      </c>
      <c r="CS14" s="270" t="s">
        <v>2729</v>
      </c>
      <c r="CT14" s="106" t="s">
        <v>2690</v>
      </c>
      <c r="CV14" s="1">
        <v>0</v>
      </c>
      <c r="CW14" s="1">
        <v>0</v>
      </c>
      <c r="CX14" s="1">
        <v>0</v>
      </c>
      <c r="CY14" s="1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f t="shared" si="24"/>
        <v>0</v>
      </c>
      <c r="DI14" s="106"/>
      <c r="DJ14" s="27"/>
      <c r="DK14" s="106" t="s">
        <v>2373</v>
      </c>
      <c r="DL14" s="270" t="s">
        <v>2729</v>
      </c>
      <c r="DM14" s="106" t="s">
        <v>2690</v>
      </c>
      <c r="DO14" s="1">
        <v>0</v>
      </c>
      <c r="DP14" s="1">
        <v>0</v>
      </c>
      <c r="DQ14" s="1">
        <v>0</v>
      </c>
      <c r="DR14" s="1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f t="shared" si="25"/>
        <v>0</v>
      </c>
      <c r="EB14" s="106"/>
      <c r="EC14" s="27"/>
      <c r="ED14" s="106" t="s">
        <v>2373</v>
      </c>
      <c r="EE14" s="270" t="s">
        <v>2729</v>
      </c>
      <c r="EF14" s="106" t="s">
        <v>2690</v>
      </c>
      <c r="EH14" s="1">
        <v>0</v>
      </c>
      <c r="EI14" s="1">
        <v>0</v>
      </c>
      <c r="EJ14" s="1">
        <v>0</v>
      </c>
      <c r="EK14" s="1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f t="shared" si="26"/>
        <v>0</v>
      </c>
      <c r="EU14" s="106"/>
      <c r="EV14" s="27"/>
      <c r="EW14" s="106" t="s">
        <v>2373</v>
      </c>
      <c r="EX14" s="270" t="s">
        <v>2729</v>
      </c>
      <c r="EY14" s="106" t="s">
        <v>2690</v>
      </c>
      <c r="FA14" s="1">
        <v>8.6342592592592596E-2</v>
      </c>
      <c r="FB14" s="1">
        <v>2.2604166666666665E-2</v>
      </c>
      <c r="FC14" s="1">
        <v>6.0324074074074079E-2</v>
      </c>
      <c r="FD14" s="1">
        <v>3.414351851851852E-3</v>
      </c>
      <c r="FE14">
        <v>2</v>
      </c>
      <c r="FF14">
        <v>30</v>
      </c>
      <c r="FG14">
        <v>29</v>
      </c>
      <c r="FH14">
        <v>1</v>
      </c>
      <c r="FI14">
        <v>0</v>
      </c>
      <c r="FJ14">
        <v>0</v>
      </c>
      <c r="FK14">
        <v>0</v>
      </c>
      <c r="FL14">
        <v>96.67</v>
      </c>
      <c r="FM14">
        <f t="shared" si="27"/>
        <v>29</v>
      </c>
      <c r="FN14" s="106"/>
      <c r="FO14" s="27"/>
      <c r="FP14" s="106" t="s">
        <v>2373</v>
      </c>
      <c r="FQ14" s="270" t="s">
        <v>2729</v>
      </c>
      <c r="FR14" s="106" t="s">
        <v>2690</v>
      </c>
      <c r="FT14" s="1">
        <v>2.2337962962962967E-3</v>
      </c>
      <c r="FU14" s="1">
        <v>1.5046296296296297E-4</v>
      </c>
      <c r="FV14" s="1">
        <v>2.0833333333333333E-3</v>
      </c>
      <c r="FW14" s="1">
        <v>0</v>
      </c>
      <c r="FX14">
        <v>1</v>
      </c>
      <c r="FY14">
        <v>1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100</v>
      </c>
      <c r="GF14">
        <f t="shared" si="28"/>
        <v>1</v>
      </c>
      <c r="GG14" s="106"/>
      <c r="GH14" s="27"/>
      <c r="GI14" s="106" t="s">
        <v>2373</v>
      </c>
      <c r="GJ14" s="277" t="s">
        <v>2959</v>
      </c>
      <c r="GK14" s="106" t="s">
        <v>2690</v>
      </c>
      <c r="GM14" s="1" t="e">
        <v>#N/A</v>
      </c>
      <c r="GN14" s="1" t="e">
        <v>#N/A</v>
      </c>
      <c r="GO14" s="1" t="e">
        <v>#N/A</v>
      </c>
      <c r="GP14" s="1" t="e">
        <v>#N/A</v>
      </c>
      <c r="GQ14" t="e">
        <v>#N/A</v>
      </c>
      <c r="GR14" t="e">
        <v>#N/A</v>
      </c>
      <c r="GS14" t="e">
        <v>#N/A</v>
      </c>
      <c r="GT14" t="e">
        <v>#N/A</v>
      </c>
      <c r="GU14" t="e">
        <v>#N/A</v>
      </c>
      <c r="GV14" t="e">
        <v>#N/A</v>
      </c>
      <c r="GW14" t="e">
        <v>#N/A</v>
      </c>
      <c r="GX14" t="e">
        <v>#N/A</v>
      </c>
      <c r="GY14" t="e">
        <f t="shared" si="29"/>
        <v>#N/A</v>
      </c>
      <c r="GZ14" s="106"/>
      <c r="HA14" s="27"/>
      <c r="HB14" s="106" t="s">
        <v>2373</v>
      </c>
      <c r="HC14" s="277" t="s">
        <v>2959</v>
      </c>
      <c r="HD14" s="106" t="s">
        <v>2690</v>
      </c>
      <c r="HF14" s="1" t="e">
        <v>#N/A</v>
      </c>
      <c r="HG14" s="1" t="e">
        <v>#N/A</v>
      </c>
      <c r="HH14" s="1" t="e">
        <v>#N/A</v>
      </c>
      <c r="HI14" s="1" t="e">
        <v>#N/A</v>
      </c>
      <c r="HJ14" t="e">
        <v>#N/A</v>
      </c>
      <c r="HK14" t="e">
        <v>#N/A</v>
      </c>
      <c r="HL14" t="e">
        <v>#N/A</v>
      </c>
      <c r="HM14" t="e">
        <v>#N/A</v>
      </c>
      <c r="HN14" t="e">
        <v>#N/A</v>
      </c>
      <c r="HO14" t="e">
        <v>#N/A</v>
      </c>
      <c r="HP14" t="e">
        <v>#N/A</v>
      </c>
      <c r="HQ14" t="e">
        <v>#N/A</v>
      </c>
      <c r="HR14" t="e">
        <f t="shared" si="30"/>
        <v>#N/A</v>
      </c>
      <c r="HS14" s="106"/>
      <c r="HT14" s="27"/>
      <c r="HU14" s="106" t="s">
        <v>2373</v>
      </c>
      <c r="HV14" s="277" t="s">
        <v>2959</v>
      </c>
      <c r="HW14" s="106" t="s">
        <v>2690</v>
      </c>
      <c r="HY14" s="1" t="e">
        <v>#N/A</v>
      </c>
      <c r="HZ14" s="1" t="e">
        <v>#N/A</v>
      </c>
      <c r="IA14" s="1" t="e">
        <v>#N/A</v>
      </c>
      <c r="IB14" s="1" t="e">
        <v>#N/A</v>
      </c>
      <c r="IC14" t="e">
        <v>#N/A</v>
      </c>
      <c r="ID14" t="e">
        <v>#N/A</v>
      </c>
      <c r="IE14" t="e">
        <v>#N/A</v>
      </c>
      <c r="IF14" t="e">
        <v>#N/A</v>
      </c>
      <c r="IG14" t="e">
        <v>#N/A</v>
      </c>
      <c r="IH14" t="e">
        <v>#N/A</v>
      </c>
      <c r="II14" t="e">
        <v>#N/A</v>
      </c>
      <c r="IJ14" t="e">
        <v>#N/A</v>
      </c>
      <c r="IK14" t="e">
        <f t="shared" si="31"/>
        <v>#N/A</v>
      </c>
      <c r="IL14" s="106"/>
      <c r="IM14" s="27"/>
      <c r="IN14" s="106" t="s">
        <v>2373</v>
      </c>
      <c r="IO14" s="277" t="s">
        <v>2959</v>
      </c>
      <c r="IP14" s="106" t="s">
        <v>2690</v>
      </c>
      <c r="IR14" s="1" t="e">
        <v>#N/A</v>
      </c>
      <c r="IS14" s="1" t="e">
        <v>#N/A</v>
      </c>
      <c r="IT14" s="1" t="e">
        <v>#N/A</v>
      </c>
      <c r="IU14" s="1" t="e">
        <v>#N/A</v>
      </c>
      <c r="IV14" t="e">
        <v>#N/A</v>
      </c>
      <c r="IW14" t="e">
        <v>#N/A</v>
      </c>
      <c r="IX14" t="e">
        <v>#N/A</v>
      </c>
      <c r="IY14" t="e">
        <v>#N/A</v>
      </c>
      <c r="IZ14" t="e">
        <v>#N/A</v>
      </c>
      <c r="JA14" t="e">
        <v>#N/A</v>
      </c>
      <c r="JB14" t="e">
        <v>#N/A</v>
      </c>
      <c r="JC14" t="e">
        <v>#N/A</v>
      </c>
      <c r="JD14" t="e">
        <f t="shared" si="32"/>
        <v>#N/A</v>
      </c>
      <c r="JE14" s="106"/>
      <c r="JF14" s="27"/>
      <c r="JG14" s="106" t="s">
        <v>2373</v>
      </c>
      <c r="JH14" s="277" t="s">
        <v>2959</v>
      </c>
      <c r="JI14" s="106" t="s">
        <v>2690</v>
      </c>
      <c r="JK14" s="1" t="e">
        <v>#N/A</v>
      </c>
      <c r="JL14" s="1" t="e">
        <v>#N/A</v>
      </c>
      <c r="JM14" s="1" t="e">
        <v>#N/A</v>
      </c>
      <c r="JN14" s="1" t="e">
        <v>#N/A</v>
      </c>
      <c r="JO14" t="e">
        <v>#N/A</v>
      </c>
      <c r="JP14" t="e">
        <v>#N/A</v>
      </c>
      <c r="JQ14" t="e">
        <v>#N/A</v>
      </c>
      <c r="JR14" t="e">
        <v>#N/A</v>
      </c>
      <c r="JS14" t="e">
        <v>#N/A</v>
      </c>
      <c r="JT14" t="e">
        <v>#N/A</v>
      </c>
      <c r="JU14" t="e">
        <v>#N/A</v>
      </c>
      <c r="JV14" t="e">
        <v>#N/A</v>
      </c>
      <c r="JW14" t="e">
        <f t="shared" si="33"/>
        <v>#N/A</v>
      </c>
      <c r="JX14" s="106"/>
      <c r="JY14" s="27"/>
      <c r="JZ14" s="106" t="s">
        <v>2373</v>
      </c>
      <c r="KA14" s="277" t="s">
        <v>2959</v>
      </c>
      <c r="KB14" s="106" t="s">
        <v>2690</v>
      </c>
      <c r="KD14" s="1" t="e">
        <v>#N/A</v>
      </c>
      <c r="KE14" s="1" t="e">
        <v>#N/A</v>
      </c>
      <c r="KF14" s="1" t="e">
        <v>#N/A</v>
      </c>
      <c r="KG14" s="1" t="e">
        <v>#N/A</v>
      </c>
      <c r="KH14" t="e">
        <v>#N/A</v>
      </c>
      <c r="KI14" t="e">
        <v>#N/A</v>
      </c>
      <c r="KJ14" t="e">
        <v>#N/A</v>
      </c>
      <c r="KK14" t="e">
        <v>#N/A</v>
      </c>
      <c r="KL14" t="e">
        <v>#N/A</v>
      </c>
      <c r="KM14" t="e">
        <v>#N/A</v>
      </c>
      <c r="KN14" t="e">
        <v>#N/A</v>
      </c>
      <c r="KO14" t="e">
        <v>#N/A</v>
      </c>
      <c r="KP14" t="e">
        <f t="shared" si="34"/>
        <v>#N/A</v>
      </c>
      <c r="KQ14" s="106"/>
      <c r="KR14" s="27"/>
      <c r="KS14" s="106" t="s">
        <v>2373</v>
      </c>
      <c r="KT14" s="277" t="s">
        <v>2959</v>
      </c>
      <c r="KU14" s="106" t="s">
        <v>2690</v>
      </c>
      <c r="KW14" s="1" t="e">
        <v>#N/A</v>
      </c>
      <c r="KX14" s="1" t="e">
        <v>#N/A</v>
      </c>
      <c r="KY14" s="1" t="e">
        <v>#N/A</v>
      </c>
      <c r="KZ14" s="1" t="e">
        <v>#N/A</v>
      </c>
      <c r="LA14" t="e">
        <v>#N/A</v>
      </c>
      <c r="LB14" t="e">
        <v>#N/A</v>
      </c>
      <c r="LC14" t="e">
        <v>#N/A</v>
      </c>
      <c r="LD14" t="e">
        <v>#N/A</v>
      </c>
      <c r="LE14" t="e">
        <v>#N/A</v>
      </c>
      <c r="LF14" t="e">
        <v>#N/A</v>
      </c>
      <c r="LG14" t="e">
        <v>#N/A</v>
      </c>
      <c r="LH14" t="e">
        <v>#N/A</v>
      </c>
      <c r="LI14" t="e">
        <f t="shared" si="35"/>
        <v>#N/A</v>
      </c>
      <c r="LJ14" s="106"/>
      <c r="LK14" s="27"/>
      <c r="LL14" s="106" t="s">
        <v>2373</v>
      </c>
      <c r="LM14" s="277" t="s">
        <v>2959</v>
      </c>
      <c r="LN14" s="106" t="s">
        <v>2690</v>
      </c>
      <c r="LP14" s="1" t="e">
        <v>#N/A</v>
      </c>
      <c r="LQ14" s="1" t="e">
        <v>#N/A</v>
      </c>
      <c r="LR14" s="1" t="e">
        <v>#N/A</v>
      </c>
      <c r="LS14" s="1" t="e">
        <v>#N/A</v>
      </c>
      <c r="LT14" t="e">
        <v>#N/A</v>
      </c>
      <c r="LU14" t="e">
        <v>#N/A</v>
      </c>
      <c r="LV14" t="e">
        <v>#N/A</v>
      </c>
      <c r="LW14" t="e">
        <v>#N/A</v>
      </c>
      <c r="LX14" t="e">
        <v>#N/A</v>
      </c>
      <c r="LY14" t="e">
        <v>#N/A</v>
      </c>
      <c r="LZ14" t="e">
        <v>#N/A</v>
      </c>
      <c r="MA14" t="e">
        <v>#N/A</v>
      </c>
      <c r="MB14" t="e">
        <f t="shared" si="36"/>
        <v>#N/A</v>
      </c>
      <c r="MC14" s="106"/>
      <c r="MD14" s="27"/>
      <c r="ME14" s="106" t="s">
        <v>2373</v>
      </c>
      <c r="MF14" s="277" t="s">
        <v>2959</v>
      </c>
      <c r="MG14" s="106" t="s">
        <v>2690</v>
      </c>
      <c r="MI14" s="1" t="e">
        <v>#N/A</v>
      </c>
      <c r="MJ14" s="1" t="e">
        <v>#N/A</v>
      </c>
      <c r="MK14" s="1" t="e">
        <v>#N/A</v>
      </c>
      <c r="ML14" s="1" t="e">
        <v>#N/A</v>
      </c>
      <c r="MM14" t="e">
        <v>#N/A</v>
      </c>
      <c r="MN14" t="e">
        <v>#N/A</v>
      </c>
      <c r="MO14" t="e">
        <v>#N/A</v>
      </c>
      <c r="MP14" t="e">
        <v>#N/A</v>
      </c>
      <c r="MQ14" t="e">
        <v>#N/A</v>
      </c>
      <c r="MR14" t="e">
        <v>#N/A</v>
      </c>
      <c r="MS14" t="e">
        <v>#N/A</v>
      </c>
      <c r="MT14" t="e">
        <v>#N/A</v>
      </c>
      <c r="MU14" t="e">
        <f t="shared" si="37"/>
        <v>#N/A</v>
      </c>
      <c r="MV14" s="106"/>
      <c r="MW14" s="27"/>
      <c r="MX14" s="106" t="s">
        <v>2373</v>
      </c>
      <c r="MY14" s="277" t="s">
        <v>2959</v>
      </c>
      <c r="MZ14" s="106" t="s">
        <v>2690</v>
      </c>
      <c r="NB14" s="1" t="e">
        <v>#N/A</v>
      </c>
      <c r="NC14" s="1" t="e">
        <v>#N/A</v>
      </c>
      <c r="ND14" s="1" t="e">
        <v>#N/A</v>
      </c>
      <c r="NE14" s="1" t="e">
        <v>#N/A</v>
      </c>
      <c r="NF14" t="e">
        <v>#N/A</v>
      </c>
      <c r="NG14" t="e">
        <v>#N/A</v>
      </c>
      <c r="NH14" t="e">
        <v>#N/A</v>
      </c>
      <c r="NI14" t="e">
        <v>#N/A</v>
      </c>
      <c r="NJ14" t="e">
        <v>#N/A</v>
      </c>
      <c r="NK14" t="e">
        <v>#N/A</v>
      </c>
      <c r="NL14" t="e">
        <v>#N/A</v>
      </c>
      <c r="NM14" t="e">
        <v>#N/A</v>
      </c>
      <c r="NN14" t="e">
        <f t="shared" si="38"/>
        <v>#N/A</v>
      </c>
      <c r="NO14" s="106"/>
      <c r="NP14" s="27"/>
    </row>
    <row r="15" spans="1:380">
      <c r="A15" s="106" t="s">
        <v>2372</v>
      </c>
      <c r="B15" s="485" t="s">
        <v>2959</v>
      </c>
      <c r="C15" s="106" t="s">
        <v>2690</v>
      </c>
      <c r="E15" s="1">
        <v>1.298611111111111E-2</v>
      </c>
      <c r="F15" s="1">
        <v>1.1469907407407408E-2</v>
      </c>
      <c r="G15" s="1">
        <v>1.5046296296296294E-3</v>
      </c>
      <c r="H15" s="1">
        <v>0</v>
      </c>
      <c r="I15">
        <v>5</v>
      </c>
      <c r="J15">
        <v>22</v>
      </c>
      <c r="K15">
        <v>167</v>
      </c>
      <c r="L15">
        <v>6</v>
      </c>
      <c r="M15">
        <v>0</v>
      </c>
      <c r="N15">
        <v>0</v>
      </c>
      <c r="O15">
        <v>0</v>
      </c>
      <c r="P15">
        <v>96.53</v>
      </c>
      <c r="Q15">
        <f t="shared" si="19"/>
        <v>16</v>
      </c>
      <c r="R15" s="106"/>
      <c r="S15" s="27"/>
      <c r="T15" s="106" t="s">
        <v>2372</v>
      </c>
      <c r="U15" s="270" t="s">
        <v>2729</v>
      </c>
      <c r="V15" s="106" t="s">
        <v>2690</v>
      </c>
      <c r="X15" s="35">
        <v>0</v>
      </c>
      <c r="Y15" s="35">
        <v>0</v>
      </c>
      <c r="Z15" s="139">
        <v>0</v>
      </c>
      <c r="AA15" s="139">
        <v>0</v>
      </c>
      <c r="AB15" s="44">
        <v>0</v>
      </c>
      <c r="AC15" s="44">
        <v>0</v>
      </c>
      <c r="AD15" s="44">
        <v>0</v>
      </c>
      <c r="AE15" s="44">
        <v>0</v>
      </c>
      <c r="AF15" s="44">
        <v>0</v>
      </c>
      <c r="AG15" s="44">
        <v>0</v>
      </c>
      <c r="AH15" s="34">
        <v>0</v>
      </c>
      <c r="AI15" s="34">
        <v>0</v>
      </c>
      <c r="AJ15">
        <f t="shared" si="20"/>
        <v>0</v>
      </c>
      <c r="AK15" s="106"/>
      <c r="AL15" s="27"/>
      <c r="AM15" s="106" t="s">
        <v>2372</v>
      </c>
      <c r="AN15" s="270" t="s">
        <v>2729</v>
      </c>
      <c r="AO15" s="106" t="s">
        <v>2690</v>
      </c>
      <c r="AQ15" s="1">
        <v>0</v>
      </c>
      <c r="AR15" s="1">
        <v>0</v>
      </c>
      <c r="AS15" s="1">
        <v>0</v>
      </c>
      <c r="AT15" s="1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f t="shared" si="21"/>
        <v>0</v>
      </c>
      <c r="BD15" s="106"/>
      <c r="BE15" s="27"/>
      <c r="BF15" s="106" t="s">
        <v>2372</v>
      </c>
      <c r="BG15" s="270" t="s">
        <v>2729</v>
      </c>
      <c r="BH15" s="106" t="s">
        <v>2690</v>
      </c>
      <c r="BJ15" s="1">
        <v>0</v>
      </c>
      <c r="BK15" s="1">
        <v>0</v>
      </c>
      <c r="BL15" s="1">
        <v>0</v>
      </c>
      <c r="BM15" s="1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f t="shared" si="22"/>
        <v>0</v>
      </c>
      <c r="BW15" s="106"/>
      <c r="BX15" s="27"/>
      <c r="BY15" s="106" t="s">
        <v>2372</v>
      </c>
      <c r="BZ15" s="270" t="s">
        <v>2729</v>
      </c>
      <c r="CA15" s="106" t="s">
        <v>2690</v>
      </c>
      <c r="CC15" s="1" t="e">
        <v>#N/A</v>
      </c>
      <c r="CD15" s="1" t="e">
        <v>#N/A</v>
      </c>
      <c r="CE15" s="1" t="e">
        <v>#N/A</v>
      </c>
      <c r="CF15" s="1" t="e">
        <v>#N/A</v>
      </c>
      <c r="CG15" t="e">
        <v>#N/A</v>
      </c>
      <c r="CH15" t="e">
        <v>#N/A</v>
      </c>
      <c r="CI15" t="e">
        <v>#N/A</v>
      </c>
      <c r="CJ15" t="e">
        <v>#N/A</v>
      </c>
      <c r="CK15" t="e">
        <v>#N/A</v>
      </c>
      <c r="CL15" t="e">
        <v>#N/A</v>
      </c>
      <c r="CM15" t="e">
        <v>#N/A</v>
      </c>
      <c r="CN15" t="e">
        <v>#N/A</v>
      </c>
      <c r="CO15" t="e">
        <f t="shared" si="23"/>
        <v>#N/A</v>
      </c>
      <c r="CP15" s="106"/>
      <c r="CQ15" s="27"/>
      <c r="CR15" s="106" t="s">
        <v>2372</v>
      </c>
      <c r="CS15" s="270" t="s">
        <v>2729</v>
      </c>
      <c r="CT15" s="106" t="s">
        <v>2690</v>
      </c>
      <c r="CV15" s="1" t="e">
        <v>#N/A</v>
      </c>
      <c r="CW15" s="1" t="e">
        <v>#N/A</v>
      </c>
      <c r="CX15" s="1" t="e">
        <v>#N/A</v>
      </c>
      <c r="CY15" s="1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t="e">
        <v>#N/A</v>
      </c>
      <c r="DH15" t="e">
        <f t="shared" si="24"/>
        <v>#N/A</v>
      </c>
      <c r="DI15" s="106"/>
      <c r="DJ15" s="27"/>
      <c r="DK15" s="106" t="s">
        <v>2372</v>
      </c>
      <c r="DL15" s="270" t="s">
        <v>2729</v>
      </c>
      <c r="DM15" s="106" t="s">
        <v>2690</v>
      </c>
      <c r="DO15" s="1" t="e">
        <v>#N/A</v>
      </c>
      <c r="DP15" s="1" t="e">
        <v>#N/A</v>
      </c>
      <c r="DQ15" s="1" t="e">
        <v>#N/A</v>
      </c>
      <c r="DR15" s="1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f t="shared" si="25"/>
        <v>#N/A</v>
      </c>
      <c r="EB15" s="106"/>
      <c r="EC15" s="27"/>
      <c r="ED15" s="106" t="s">
        <v>2372</v>
      </c>
      <c r="EE15" s="270" t="s">
        <v>2729</v>
      </c>
      <c r="EF15" s="106" t="s">
        <v>2690</v>
      </c>
      <c r="EH15" s="1" t="e">
        <v>#N/A</v>
      </c>
      <c r="EI15" s="1" t="e">
        <v>#N/A</v>
      </c>
      <c r="EJ15" s="1" t="e">
        <v>#N/A</v>
      </c>
      <c r="EK15" s="1" t="e">
        <v>#N/A</v>
      </c>
      <c r="EL15" t="e">
        <v>#N/A</v>
      </c>
      <c r="EM15" t="e">
        <v>#N/A</v>
      </c>
      <c r="EN15" t="e">
        <v>#N/A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f t="shared" si="26"/>
        <v>#N/A</v>
      </c>
      <c r="EU15" s="106"/>
      <c r="EV15" s="27"/>
      <c r="EW15" s="106" t="s">
        <v>2372</v>
      </c>
      <c r="EX15" s="270" t="s">
        <v>2729</v>
      </c>
      <c r="EY15" s="106" t="s">
        <v>2690</v>
      </c>
      <c r="FA15" s="1" t="e">
        <v>#N/A</v>
      </c>
      <c r="FB15" s="1" t="e">
        <v>#N/A</v>
      </c>
      <c r="FC15" s="1" t="e">
        <v>#N/A</v>
      </c>
      <c r="FD15" s="1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K15" t="e">
        <v>#N/A</v>
      </c>
      <c r="FL15" t="e">
        <v>#N/A</v>
      </c>
      <c r="FM15" t="e">
        <f t="shared" si="27"/>
        <v>#N/A</v>
      </c>
      <c r="FN15" s="106"/>
      <c r="FO15" s="27"/>
      <c r="FP15" s="106" t="s">
        <v>2372</v>
      </c>
      <c r="FQ15" s="270" t="s">
        <v>2729</v>
      </c>
      <c r="FR15" s="106" t="s">
        <v>2690</v>
      </c>
      <c r="FT15" s="1" t="e">
        <v>#N/A</v>
      </c>
      <c r="FU15" s="1" t="e">
        <v>#N/A</v>
      </c>
      <c r="FV15" s="1" t="e">
        <v>#N/A</v>
      </c>
      <c r="FW15" s="1" t="e">
        <v>#N/A</v>
      </c>
      <c r="FX15" t="e">
        <v>#N/A</v>
      </c>
      <c r="FY15" t="e">
        <v>#N/A</v>
      </c>
      <c r="FZ15" t="e">
        <v>#N/A</v>
      </c>
      <c r="GA15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f t="shared" si="28"/>
        <v>#N/A</v>
      </c>
      <c r="GG15" s="106"/>
      <c r="GH15" s="27"/>
      <c r="GI15" s="106" t="s">
        <v>2372</v>
      </c>
      <c r="GJ15" s="277" t="s">
        <v>2959</v>
      </c>
      <c r="GK15" s="106" t="s">
        <v>2690</v>
      </c>
      <c r="GM15" s="1">
        <v>0.23807870370370368</v>
      </c>
      <c r="GN15" s="1">
        <v>0.18407407407407406</v>
      </c>
      <c r="GO15" s="1">
        <v>5.1805555555555556E-2</v>
      </c>
      <c r="GP15" s="1">
        <v>2.1874999999999998E-3</v>
      </c>
      <c r="GQ15">
        <v>24</v>
      </c>
      <c r="GR15">
        <v>355</v>
      </c>
      <c r="GS15">
        <v>238</v>
      </c>
      <c r="GT15">
        <v>16</v>
      </c>
      <c r="GU15">
        <v>0</v>
      </c>
      <c r="GV15">
        <v>0</v>
      </c>
      <c r="GW15">
        <v>0</v>
      </c>
      <c r="GX15">
        <v>93.7</v>
      </c>
      <c r="GY15">
        <f t="shared" si="29"/>
        <v>339</v>
      </c>
      <c r="GZ15" s="106">
        <v>393</v>
      </c>
      <c r="HA15" s="27">
        <f t="shared" si="10"/>
        <v>86.25954198473282</v>
      </c>
      <c r="HB15" s="106" t="s">
        <v>2372</v>
      </c>
      <c r="HC15" s="277" t="s">
        <v>2959</v>
      </c>
      <c r="HD15" s="106" t="s">
        <v>2690</v>
      </c>
      <c r="HF15" s="1">
        <v>0</v>
      </c>
      <c r="HG15" s="1">
        <v>0</v>
      </c>
      <c r="HH15" s="1">
        <v>0</v>
      </c>
      <c r="HI15" s="1">
        <v>0</v>
      </c>
      <c r="HJ15">
        <v>15</v>
      </c>
      <c r="HK15">
        <v>108</v>
      </c>
      <c r="HL15">
        <v>216</v>
      </c>
      <c r="HM15">
        <v>5</v>
      </c>
      <c r="HN15">
        <v>0</v>
      </c>
      <c r="HO15">
        <v>0</v>
      </c>
      <c r="HP15">
        <v>0</v>
      </c>
      <c r="HQ15">
        <v>97.74</v>
      </c>
      <c r="HR15">
        <f t="shared" si="30"/>
        <v>103</v>
      </c>
      <c r="HS15" s="106">
        <v>131</v>
      </c>
      <c r="HT15" s="27">
        <f t="shared" si="11"/>
        <v>78.625954198473281</v>
      </c>
      <c r="HU15" s="106" t="s">
        <v>2372</v>
      </c>
      <c r="HV15" s="277" t="s">
        <v>2959</v>
      </c>
      <c r="HW15" s="106" t="s">
        <v>2690</v>
      </c>
      <c r="HY15" s="1">
        <v>0</v>
      </c>
      <c r="HZ15" s="1">
        <v>0</v>
      </c>
      <c r="IA15" s="1">
        <v>0</v>
      </c>
      <c r="IB15" s="1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f t="shared" si="31"/>
        <v>0</v>
      </c>
      <c r="IL15" s="106"/>
      <c r="IM15" s="27"/>
      <c r="IN15" s="106" t="s">
        <v>2372</v>
      </c>
      <c r="IO15" s="277" t="s">
        <v>2959</v>
      </c>
      <c r="IP15" s="106" t="s">
        <v>2690</v>
      </c>
      <c r="IR15" s="1">
        <v>0</v>
      </c>
      <c r="IS15" s="1">
        <v>0</v>
      </c>
      <c r="IT15" s="1">
        <v>0</v>
      </c>
      <c r="IU15" s="1">
        <v>0</v>
      </c>
      <c r="IV15">
        <v>13</v>
      </c>
      <c r="IW15">
        <v>269</v>
      </c>
      <c r="IX15">
        <v>264</v>
      </c>
      <c r="IY15">
        <v>6</v>
      </c>
      <c r="IZ15">
        <v>0</v>
      </c>
      <c r="JA15">
        <v>0</v>
      </c>
      <c r="JB15">
        <v>0</v>
      </c>
      <c r="JC15">
        <v>97.78</v>
      </c>
      <c r="JD15">
        <f t="shared" si="32"/>
        <v>263</v>
      </c>
      <c r="JE15" s="106">
        <v>262</v>
      </c>
      <c r="JF15" s="27">
        <f t="shared" si="13"/>
        <v>100.38167938931298</v>
      </c>
      <c r="JG15" s="106" t="s">
        <v>2372</v>
      </c>
      <c r="JH15" s="277" t="s">
        <v>2959</v>
      </c>
      <c r="JI15" s="106" t="s">
        <v>2690</v>
      </c>
      <c r="JK15" s="1">
        <v>0</v>
      </c>
      <c r="JL15" s="1">
        <v>0</v>
      </c>
      <c r="JM15" s="1">
        <v>0</v>
      </c>
      <c r="JN15" s="1">
        <v>0</v>
      </c>
      <c r="JO15">
        <v>14</v>
      </c>
      <c r="JP15">
        <v>169</v>
      </c>
      <c r="JQ15">
        <v>156</v>
      </c>
      <c r="JR15">
        <v>9</v>
      </c>
      <c r="JS15">
        <v>0</v>
      </c>
      <c r="JT15">
        <v>0</v>
      </c>
      <c r="JU15">
        <v>0</v>
      </c>
      <c r="JV15">
        <v>94.55</v>
      </c>
      <c r="JW15">
        <f t="shared" si="33"/>
        <v>160</v>
      </c>
      <c r="JX15" s="106">
        <v>262</v>
      </c>
      <c r="JY15" s="27">
        <f t="shared" ref="JY15:JY20" si="67">JW15/JX15*100</f>
        <v>61.068702290076338</v>
      </c>
      <c r="JZ15" s="106" t="s">
        <v>2372</v>
      </c>
      <c r="KA15" s="277" t="s">
        <v>2959</v>
      </c>
      <c r="KB15" s="106" t="s">
        <v>2690</v>
      </c>
      <c r="KD15" s="1">
        <v>0</v>
      </c>
      <c r="KE15" s="1">
        <v>0</v>
      </c>
      <c r="KF15" s="1">
        <v>0</v>
      </c>
      <c r="KG15" s="1">
        <v>0</v>
      </c>
      <c r="KH15">
        <v>0</v>
      </c>
      <c r="KI15">
        <v>0</v>
      </c>
      <c r="KJ15">
        <v>5</v>
      </c>
      <c r="KK15">
        <v>0</v>
      </c>
      <c r="KL15">
        <v>0</v>
      </c>
      <c r="KM15">
        <v>0</v>
      </c>
      <c r="KN15">
        <v>0</v>
      </c>
      <c r="KO15">
        <v>100</v>
      </c>
      <c r="KP15">
        <f t="shared" si="34"/>
        <v>0</v>
      </c>
      <c r="KQ15" s="106"/>
      <c r="KR15" s="27"/>
      <c r="KS15" s="106" t="s">
        <v>2372</v>
      </c>
      <c r="KT15" s="277" t="s">
        <v>2959</v>
      </c>
      <c r="KU15" s="106" t="s">
        <v>2690</v>
      </c>
      <c r="KV15">
        <v>8</v>
      </c>
      <c r="KW15" s="1">
        <v>0</v>
      </c>
      <c r="KX15" s="1">
        <v>0</v>
      </c>
      <c r="KY15" s="1">
        <v>0</v>
      </c>
      <c r="KZ15" s="1">
        <v>0</v>
      </c>
      <c r="LA15">
        <v>34</v>
      </c>
      <c r="LB15">
        <v>576</v>
      </c>
      <c r="LC15">
        <v>373</v>
      </c>
      <c r="LD15">
        <v>9</v>
      </c>
      <c r="LE15">
        <v>0</v>
      </c>
      <c r="LF15">
        <v>0</v>
      </c>
      <c r="LG15">
        <v>0</v>
      </c>
      <c r="LH15">
        <v>97.64</v>
      </c>
      <c r="LI15">
        <f t="shared" si="35"/>
        <v>567</v>
      </c>
      <c r="LJ15" s="106">
        <v>524</v>
      </c>
      <c r="LK15" s="27">
        <f t="shared" si="66"/>
        <v>108.20610687022901</v>
      </c>
      <c r="LL15" s="106" t="s">
        <v>2372</v>
      </c>
      <c r="LM15" s="277" t="s">
        <v>2959</v>
      </c>
      <c r="LN15" s="106" t="s">
        <v>2690</v>
      </c>
      <c r="LP15" s="1">
        <v>0</v>
      </c>
      <c r="LQ15" s="1">
        <v>0</v>
      </c>
      <c r="LR15" s="1">
        <v>0</v>
      </c>
      <c r="LS15" s="1">
        <v>0</v>
      </c>
      <c r="LT15">
        <v>9</v>
      </c>
      <c r="LU15">
        <v>58</v>
      </c>
      <c r="LV15">
        <v>223</v>
      </c>
      <c r="LW15">
        <v>8</v>
      </c>
      <c r="LX15">
        <v>0</v>
      </c>
      <c r="LY15">
        <v>0</v>
      </c>
      <c r="LZ15">
        <v>0</v>
      </c>
      <c r="MA15">
        <v>96.54</v>
      </c>
      <c r="MB15">
        <f t="shared" si="36"/>
        <v>50</v>
      </c>
      <c r="MC15" s="106"/>
      <c r="MD15" s="27"/>
      <c r="ME15" s="106" t="s">
        <v>2372</v>
      </c>
      <c r="MF15" s="277" t="s">
        <v>2959</v>
      </c>
      <c r="MG15" s="106" t="s">
        <v>2690</v>
      </c>
      <c r="MI15" s="1">
        <v>0</v>
      </c>
      <c r="MJ15" s="1">
        <v>0</v>
      </c>
      <c r="MK15" s="1">
        <v>0</v>
      </c>
      <c r="ML15" s="1">
        <v>0</v>
      </c>
      <c r="MM15">
        <v>0</v>
      </c>
      <c r="MN15">
        <v>0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100</v>
      </c>
      <c r="MU15">
        <f t="shared" si="37"/>
        <v>0</v>
      </c>
      <c r="MV15" s="106"/>
      <c r="MW15" s="27"/>
      <c r="MX15" s="106" t="s">
        <v>2372</v>
      </c>
      <c r="MY15" s="277" t="s">
        <v>2959</v>
      </c>
      <c r="MZ15" s="106" t="s">
        <v>2690</v>
      </c>
      <c r="NB15" s="1" t="e">
        <v>#N/A</v>
      </c>
      <c r="NC15" s="1" t="e">
        <v>#N/A</v>
      </c>
      <c r="ND15" s="1" t="e">
        <v>#N/A</v>
      </c>
      <c r="NE15" s="1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f t="shared" si="38"/>
        <v>#N/A</v>
      </c>
      <c r="NO15" s="106"/>
      <c r="NP15" s="27"/>
    </row>
    <row r="16" spans="1:380">
      <c r="A16" s="106" t="s">
        <v>2374</v>
      </c>
      <c r="B16" s="485" t="s">
        <v>2959</v>
      </c>
      <c r="C16" s="106" t="s">
        <v>2690</v>
      </c>
      <c r="E16" s="1">
        <v>0.5161458333333333</v>
      </c>
      <c r="F16" s="1">
        <v>0.21894675925925924</v>
      </c>
      <c r="G16" s="1">
        <v>0.12746527777777777</v>
      </c>
      <c r="H16" s="1">
        <v>0.16972222222222222</v>
      </c>
      <c r="I16">
        <v>57</v>
      </c>
      <c r="J16">
        <v>867</v>
      </c>
      <c r="K16">
        <v>610</v>
      </c>
      <c r="L16">
        <v>15</v>
      </c>
      <c r="M16">
        <v>0</v>
      </c>
      <c r="N16">
        <v>0</v>
      </c>
      <c r="O16">
        <v>0</v>
      </c>
      <c r="P16">
        <v>97.6</v>
      </c>
      <c r="Q16">
        <f t="shared" si="19"/>
        <v>852</v>
      </c>
      <c r="R16" s="106">
        <v>864</v>
      </c>
      <c r="S16" s="27">
        <f t="shared" ref="S16:S20" si="68">Q16/R16*100</f>
        <v>98.611111111111114</v>
      </c>
      <c r="T16" s="106" t="s">
        <v>2374</v>
      </c>
      <c r="U16" s="270" t="s">
        <v>2729</v>
      </c>
      <c r="V16" s="106" t="s">
        <v>2690</v>
      </c>
      <c r="X16" s="35">
        <v>0.34197916666666667</v>
      </c>
      <c r="Y16" s="35">
        <v>6.8402777777777771E-2</v>
      </c>
      <c r="Z16" s="139">
        <v>4.0543981481481479E-2</v>
      </c>
      <c r="AA16" s="139">
        <v>0.23302083333333334</v>
      </c>
      <c r="AB16" s="44">
        <v>21</v>
      </c>
      <c r="AC16" s="44">
        <v>218</v>
      </c>
      <c r="AD16" s="44">
        <v>567</v>
      </c>
      <c r="AE16" s="44">
        <v>5</v>
      </c>
      <c r="AF16" s="44">
        <v>0</v>
      </c>
      <c r="AG16" s="44">
        <v>0</v>
      </c>
      <c r="AH16" s="34">
        <v>0</v>
      </c>
      <c r="AI16" s="34">
        <v>99.13</v>
      </c>
      <c r="AJ16">
        <f t="shared" si="20"/>
        <v>213</v>
      </c>
      <c r="AK16" s="106">
        <v>864</v>
      </c>
      <c r="AL16" s="27">
        <f t="shared" ref="AL16:AL20" si="69">AJ16/AK16*100</f>
        <v>24.652777777777779</v>
      </c>
      <c r="AM16" s="106" t="s">
        <v>2374</v>
      </c>
      <c r="AN16" s="270" t="s">
        <v>2729</v>
      </c>
      <c r="AO16" s="106" t="s">
        <v>2690</v>
      </c>
      <c r="AQ16" s="1">
        <v>0.38376157407407407</v>
      </c>
      <c r="AR16" s="1">
        <v>0.26846064814814813</v>
      </c>
      <c r="AS16" s="1">
        <v>2.4456018518518519E-2</v>
      </c>
      <c r="AT16" s="1">
        <v>9.0833333333333335E-2</v>
      </c>
      <c r="AU16">
        <v>65</v>
      </c>
      <c r="AV16">
        <v>968</v>
      </c>
      <c r="AW16">
        <v>1059</v>
      </c>
      <c r="AX16">
        <v>51</v>
      </c>
      <c r="AY16">
        <v>0</v>
      </c>
      <c r="AZ16">
        <v>0</v>
      </c>
      <c r="BA16">
        <v>0</v>
      </c>
      <c r="BB16">
        <v>95.41</v>
      </c>
      <c r="BC16">
        <f t="shared" si="21"/>
        <v>917</v>
      </c>
      <c r="BD16" s="106">
        <v>1152</v>
      </c>
      <c r="BE16" s="27">
        <f t="shared" ref="BE16:BE20" si="70">BC16/BD16*100</f>
        <v>79.600694444444443</v>
      </c>
      <c r="BF16" s="106" t="s">
        <v>2374</v>
      </c>
      <c r="BG16" s="270" t="s">
        <v>2729</v>
      </c>
      <c r="BH16" s="106" t="s">
        <v>2690</v>
      </c>
      <c r="BJ16" s="1">
        <v>0.41821759259259261</v>
      </c>
      <c r="BK16" s="1">
        <v>0.2634259259259259</v>
      </c>
      <c r="BL16" s="1">
        <v>1.0185185185185184E-2</v>
      </c>
      <c r="BM16" s="1">
        <v>0.14459490740740741</v>
      </c>
      <c r="BN16">
        <v>55</v>
      </c>
      <c r="BO16">
        <v>1011</v>
      </c>
      <c r="BP16">
        <v>1518</v>
      </c>
      <c r="BQ16">
        <v>54</v>
      </c>
      <c r="BR16">
        <v>0</v>
      </c>
      <c r="BS16">
        <v>0</v>
      </c>
      <c r="BT16">
        <v>0</v>
      </c>
      <c r="BU16">
        <v>96.56</v>
      </c>
      <c r="BV16">
        <f t="shared" si="22"/>
        <v>957</v>
      </c>
      <c r="BW16" s="106">
        <v>1152</v>
      </c>
      <c r="BX16" s="27">
        <f t="shared" ref="BX16:BX20" si="71">BV16/BW16*100</f>
        <v>83.072916666666657</v>
      </c>
      <c r="BY16" s="106" t="s">
        <v>2374</v>
      </c>
      <c r="BZ16" s="270" t="s">
        <v>2729</v>
      </c>
      <c r="CA16" s="106" t="s">
        <v>2690</v>
      </c>
      <c r="CC16" s="1">
        <v>0.38737268518518514</v>
      </c>
      <c r="CD16" s="1">
        <v>0.28974537037037035</v>
      </c>
      <c r="CE16" s="1">
        <v>2.6990740740740742E-2</v>
      </c>
      <c r="CF16" s="1">
        <v>7.0613425925925913E-2</v>
      </c>
      <c r="CG16">
        <v>84</v>
      </c>
      <c r="CH16">
        <v>1170</v>
      </c>
      <c r="CI16">
        <v>1666</v>
      </c>
      <c r="CJ16">
        <v>43</v>
      </c>
      <c r="CK16">
        <v>0</v>
      </c>
      <c r="CL16">
        <v>0</v>
      </c>
      <c r="CM16">
        <v>0</v>
      </c>
      <c r="CN16">
        <v>97.48</v>
      </c>
      <c r="CO16">
        <f t="shared" si="23"/>
        <v>1127</v>
      </c>
      <c r="CP16" s="106">
        <v>1152</v>
      </c>
      <c r="CQ16" s="27">
        <f t="shared" ref="CQ16:CQ20" si="72">CO16/CP16*100</f>
        <v>97.829861111111114</v>
      </c>
      <c r="CR16" s="106" t="s">
        <v>2374</v>
      </c>
      <c r="CS16" s="270" t="s">
        <v>2729</v>
      </c>
      <c r="CT16" s="106" t="s">
        <v>2690</v>
      </c>
      <c r="CV16" s="1">
        <v>0.40748842592592593</v>
      </c>
      <c r="CW16" s="1">
        <v>0.25788194444444446</v>
      </c>
      <c r="CX16" s="1">
        <v>9.8263888888888897E-3</v>
      </c>
      <c r="CY16" s="1">
        <v>0.13976851851851851</v>
      </c>
      <c r="CZ16">
        <v>63</v>
      </c>
      <c r="DA16">
        <v>1041</v>
      </c>
      <c r="DB16">
        <v>1137</v>
      </c>
      <c r="DC16">
        <v>34</v>
      </c>
      <c r="DD16">
        <v>0</v>
      </c>
      <c r="DE16">
        <v>0</v>
      </c>
      <c r="DF16">
        <v>0</v>
      </c>
      <c r="DG16">
        <v>97.1</v>
      </c>
      <c r="DH16">
        <f t="shared" si="24"/>
        <v>1007</v>
      </c>
      <c r="DI16" s="106">
        <v>1152</v>
      </c>
      <c r="DJ16" s="27">
        <f t="shared" ref="DJ16:DJ17" si="73">DH16/DI16*100</f>
        <v>87.413194444444443</v>
      </c>
      <c r="DK16" s="106" t="s">
        <v>2374</v>
      </c>
      <c r="DL16" s="270" t="s">
        <v>2729</v>
      </c>
      <c r="DM16" s="106" t="s">
        <v>2690</v>
      </c>
      <c r="DO16" s="1">
        <v>0</v>
      </c>
      <c r="DP16" s="1">
        <v>0</v>
      </c>
      <c r="DQ16" s="1">
        <v>0</v>
      </c>
      <c r="DR16" s="1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f t="shared" si="25"/>
        <v>0</v>
      </c>
      <c r="EB16" s="106"/>
      <c r="EC16" s="27"/>
      <c r="ED16" s="106" t="s">
        <v>2374</v>
      </c>
      <c r="EE16" s="270" t="s">
        <v>2729</v>
      </c>
      <c r="EF16" s="106" t="s">
        <v>2690</v>
      </c>
      <c r="EH16" s="1">
        <v>0</v>
      </c>
      <c r="EI16" s="1">
        <v>0</v>
      </c>
      <c r="EJ16" s="1">
        <v>0</v>
      </c>
      <c r="EK16" s="1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f t="shared" si="26"/>
        <v>0</v>
      </c>
      <c r="EU16" s="106"/>
      <c r="EV16" s="27"/>
      <c r="EW16" s="106" t="s">
        <v>2374</v>
      </c>
      <c r="EX16" s="270" t="s">
        <v>2729</v>
      </c>
      <c r="EY16" s="106" t="s">
        <v>2690</v>
      </c>
      <c r="FA16" s="1">
        <v>0</v>
      </c>
      <c r="FB16" s="1">
        <v>0</v>
      </c>
      <c r="FC16" s="1">
        <v>0</v>
      </c>
      <c r="FD16" s="1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f t="shared" si="27"/>
        <v>0</v>
      </c>
      <c r="FN16" s="106">
        <v>1152</v>
      </c>
      <c r="FO16" s="27">
        <f t="shared" ref="FO16:FO20" si="74">FM16/FN16*100</f>
        <v>0</v>
      </c>
      <c r="FP16" s="106" t="s">
        <v>2374</v>
      </c>
      <c r="FQ16" s="270" t="s">
        <v>2729</v>
      </c>
      <c r="FR16" s="106" t="s">
        <v>2690</v>
      </c>
      <c r="FT16" s="1" t="e">
        <v>#N/A</v>
      </c>
      <c r="FU16" s="1" t="e">
        <v>#N/A</v>
      </c>
      <c r="FV16" s="1" t="e">
        <v>#N/A</v>
      </c>
      <c r="FW16" s="1" t="e">
        <v>#N/A</v>
      </c>
      <c r="FX16" t="e">
        <v>#N/A</v>
      </c>
      <c r="FY16" t="e">
        <v>#N/A</v>
      </c>
      <c r="FZ16" t="e">
        <v>#N/A</v>
      </c>
      <c r="GA16" t="e">
        <v>#N/A</v>
      </c>
      <c r="GB16" t="e">
        <v>#N/A</v>
      </c>
      <c r="GC16" t="e">
        <v>#N/A</v>
      </c>
      <c r="GD16" t="e">
        <v>#N/A</v>
      </c>
      <c r="GE16" t="e">
        <v>#N/A</v>
      </c>
      <c r="GG16" s="106"/>
      <c r="GH16" s="27"/>
      <c r="GI16" s="106" t="s">
        <v>2374</v>
      </c>
      <c r="GJ16" s="277" t="s">
        <v>2959</v>
      </c>
      <c r="GK16" s="106" t="s">
        <v>2690</v>
      </c>
      <c r="GM16" s="1">
        <v>0.20171296296296296</v>
      </c>
      <c r="GN16" s="1">
        <v>0.11997685185185185</v>
      </c>
      <c r="GO16" s="1">
        <v>1.2847222222222223E-2</v>
      </c>
      <c r="GP16" s="1">
        <v>6.8877314814814808E-2</v>
      </c>
      <c r="GQ16">
        <v>34</v>
      </c>
      <c r="GR16">
        <v>523</v>
      </c>
      <c r="GS16">
        <v>388</v>
      </c>
      <c r="GT16">
        <v>48</v>
      </c>
      <c r="GU16">
        <v>0</v>
      </c>
      <c r="GV16">
        <v>0</v>
      </c>
      <c r="GW16">
        <v>0</v>
      </c>
      <c r="GX16">
        <v>88.99</v>
      </c>
      <c r="GY16">
        <f t="shared" si="29"/>
        <v>475</v>
      </c>
      <c r="GZ16" s="106">
        <v>393</v>
      </c>
      <c r="HA16" s="27">
        <f t="shared" si="10"/>
        <v>120.86513994910942</v>
      </c>
      <c r="HB16" s="106" t="s">
        <v>2374</v>
      </c>
      <c r="HC16" s="277" t="s">
        <v>2959</v>
      </c>
      <c r="HD16" s="106" t="s">
        <v>2690</v>
      </c>
      <c r="HF16" s="1">
        <v>0</v>
      </c>
      <c r="HG16" s="1">
        <v>0</v>
      </c>
      <c r="HH16" s="1">
        <v>0</v>
      </c>
      <c r="HI16" s="1">
        <v>0</v>
      </c>
      <c r="HJ16">
        <v>9</v>
      </c>
      <c r="HK16">
        <v>47</v>
      </c>
      <c r="HL16">
        <v>108</v>
      </c>
      <c r="HM16">
        <v>8</v>
      </c>
      <c r="HN16">
        <v>0</v>
      </c>
      <c r="HO16">
        <v>0</v>
      </c>
      <c r="HP16">
        <v>0</v>
      </c>
      <c r="HQ16">
        <v>93.1</v>
      </c>
      <c r="HR16">
        <f t="shared" si="30"/>
        <v>39</v>
      </c>
      <c r="HS16" s="106"/>
      <c r="HT16" s="27"/>
      <c r="HU16" s="106" t="s">
        <v>2374</v>
      </c>
      <c r="HV16" s="277" t="s">
        <v>2959</v>
      </c>
      <c r="HW16" s="106" t="s">
        <v>2690</v>
      </c>
      <c r="HY16" s="1">
        <v>0</v>
      </c>
      <c r="HZ16" s="1">
        <v>0</v>
      </c>
      <c r="IA16" s="1">
        <v>0</v>
      </c>
      <c r="IB16" s="1">
        <v>0</v>
      </c>
      <c r="IC16">
        <v>46</v>
      </c>
      <c r="ID16">
        <v>739</v>
      </c>
      <c r="IE16">
        <v>411</v>
      </c>
      <c r="IF16">
        <v>19</v>
      </c>
      <c r="IG16">
        <v>0</v>
      </c>
      <c r="IH16">
        <v>0</v>
      </c>
      <c r="II16">
        <v>0</v>
      </c>
      <c r="IJ16">
        <v>95.58</v>
      </c>
      <c r="IK16">
        <f t="shared" si="31"/>
        <v>720</v>
      </c>
      <c r="IL16" s="106">
        <v>838</v>
      </c>
      <c r="IM16" s="27">
        <f t="shared" si="12"/>
        <v>85.918854415274453</v>
      </c>
      <c r="IN16" s="106" t="s">
        <v>2374</v>
      </c>
      <c r="IO16" s="277" t="s">
        <v>2959</v>
      </c>
      <c r="IP16" s="106" t="s">
        <v>2690</v>
      </c>
      <c r="IR16" s="1">
        <v>0</v>
      </c>
      <c r="IS16" s="1">
        <v>0</v>
      </c>
      <c r="IT16" s="1">
        <v>0</v>
      </c>
      <c r="IU16" s="1">
        <v>0</v>
      </c>
      <c r="IV16">
        <v>22</v>
      </c>
      <c r="IW16">
        <v>287</v>
      </c>
      <c r="IX16">
        <v>590</v>
      </c>
      <c r="IY16">
        <v>16</v>
      </c>
      <c r="IZ16">
        <v>0</v>
      </c>
      <c r="JA16">
        <v>0</v>
      </c>
      <c r="JB16">
        <v>0</v>
      </c>
      <c r="JC16">
        <v>97.36</v>
      </c>
      <c r="JD16">
        <f t="shared" si="32"/>
        <v>271</v>
      </c>
      <c r="JE16" s="106">
        <v>197</v>
      </c>
      <c r="JF16" s="27">
        <f t="shared" si="13"/>
        <v>137.56345177664974</v>
      </c>
      <c r="JG16" s="106" t="s">
        <v>2374</v>
      </c>
      <c r="JH16" s="277" t="s">
        <v>2959</v>
      </c>
      <c r="JI16" s="106" t="s">
        <v>2690</v>
      </c>
      <c r="JK16" s="1">
        <v>0</v>
      </c>
      <c r="JL16" s="1">
        <v>0</v>
      </c>
      <c r="JM16" s="1">
        <v>0</v>
      </c>
      <c r="JN16" s="1">
        <v>0</v>
      </c>
      <c r="JO16">
        <v>19</v>
      </c>
      <c r="JP16">
        <v>360</v>
      </c>
      <c r="JQ16">
        <v>340</v>
      </c>
      <c r="JR16">
        <v>21</v>
      </c>
      <c r="JS16">
        <v>0</v>
      </c>
      <c r="JT16">
        <v>0</v>
      </c>
      <c r="JU16">
        <v>0</v>
      </c>
      <c r="JV16">
        <v>94.18</v>
      </c>
      <c r="JW16">
        <f t="shared" si="33"/>
        <v>339</v>
      </c>
      <c r="JX16" s="106">
        <v>262</v>
      </c>
      <c r="JY16" s="27">
        <f t="shared" si="67"/>
        <v>129.38931297709922</v>
      </c>
      <c r="JZ16" s="106" t="s">
        <v>2374</v>
      </c>
      <c r="KA16" s="277" t="s">
        <v>2959</v>
      </c>
      <c r="KB16" s="106" t="s">
        <v>2690</v>
      </c>
      <c r="KD16" s="1">
        <v>0</v>
      </c>
      <c r="KE16" s="1">
        <v>0</v>
      </c>
      <c r="KF16" s="1">
        <v>0</v>
      </c>
      <c r="KG16" s="1">
        <v>0</v>
      </c>
      <c r="KH16">
        <v>7</v>
      </c>
      <c r="KI16">
        <v>16</v>
      </c>
      <c r="KJ16">
        <v>15</v>
      </c>
      <c r="KK16">
        <v>2</v>
      </c>
      <c r="KL16">
        <v>0</v>
      </c>
      <c r="KM16">
        <v>0</v>
      </c>
      <c r="KN16">
        <v>0</v>
      </c>
      <c r="KO16">
        <v>88.24</v>
      </c>
      <c r="KP16">
        <f t="shared" si="34"/>
        <v>14</v>
      </c>
      <c r="KQ16" s="106"/>
      <c r="KR16" s="27"/>
      <c r="KS16" s="106" t="s">
        <v>2374</v>
      </c>
      <c r="KT16" s="277" t="s">
        <v>2959</v>
      </c>
      <c r="KU16" s="106" t="s">
        <v>2690</v>
      </c>
      <c r="KV16">
        <v>8</v>
      </c>
      <c r="KW16" s="1">
        <v>0</v>
      </c>
      <c r="KX16" s="1">
        <v>0</v>
      </c>
      <c r="KY16" s="1">
        <v>0</v>
      </c>
      <c r="KZ16" s="1">
        <v>0</v>
      </c>
      <c r="LA16">
        <v>41</v>
      </c>
      <c r="LB16">
        <v>556</v>
      </c>
      <c r="LC16">
        <v>469</v>
      </c>
      <c r="LD16">
        <v>36</v>
      </c>
      <c r="LE16">
        <v>0</v>
      </c>
      <c r="LF16">
        <v>0</v>
      </c>
      <c r="LG16">
        <v>0</v>
      </c>
      <c r="LH16">
        <v>92.87</v>
      </c>
      <c r="LI16">
        <f t="shared" si="35"/>
        <v>520</v>
      </c>
      <c r="LJ16" s="106">
        <v>524</v>
      </c>
      <c r="LK16" s="27">
        <f t="shared" si="66"/>
        <v>99.236641221374043</v>
      </c>
      <c r="LL16" s="106" t="s">
        <v>2374</v>
      </c>
      <c r="LM16" s="277" t="s">
        <v>2959</v>
      </c>
      <c r="LN16" s="106" t="s">
        <v>2690</v>
      </c>
      <c r="LP16" s="1">
        <v>0</v>
      </c>
      <c r="LQ16" s="1">
        <v>0</v>
      </c>
      <c r="LR16" s="1">
        <v>0</v>
      </c>
      <c r="LS16" s="1">
        <v>0</v>
      </c>
      <c r="LT16">
        <v>9</v>
      </c>
      <c r="LU16">
        <v>24</v>
      </c>
      <c r="LV16">
        <v>72</v>
      </c>
      <c r="LW16">
        <v>11</v>
      </c>
      <c r="LX16">
        <v>0</v>
      </c>
      <c r="LY16">
        <v>0</v>
      </c>
      <c r="LZ16">
        <v>0</v>
      </c>
      <c r="MA16">
        <v>86.75</v>
      </c>
      <c r="MB16">
        <f t="shared" si="36"/>
        <v>13</v>
      </c>
      <c r="MC16" s="106"/>
      <c r="MD16" s="27"/>
      <c r="ME16" s="106" t="s">
        <v>2374</v>
      </c>
      <c r="MF16" s="277" t="s">
        <v>2959</v>
      </c>
      <c r="MG16" s="106" t="s">
        <v>2690</v>
      </c>
      <c r="MI16" s="1">
        <v>0</v>
      </c>
      <c r="MJ16" s="1">
        <v>0</v>
      </c>
      <c r="MK16" s="1">
        <v>0</v>
      </c>
      <c r="ML16" s="1">
        <v>0</v>
      </c>
      <c r="MM16">
        <v>0</v>
      </c>
      <c r="MN16">
        <v>0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100</v>
      </c>
      <c r="MU16">
        <f t="shared" si="37"/>
        <v>0</v>
      </c>
      <c r="MV16" s="106"/>
      <c r="MW16" s="27"/>
      <c r="MX16" s="106" t="s">
        <v>2374</v>
      </c>
      <c r="MY16" s="277" t="s">
        <v>2959</v>
      </c>
      <c r="MZ16" s="106" t="s">
        <v>2690</v>
      </c>
      <c r="NB16" s="1" t="e">
        <v>#N/A</v>
      </c>
      <c r="NC16" s="1" t="e">
        <v>#N/A</v>
      </c>
      <c r="ND16" s="1" t="e">
        <v>#N/A</v>
      </c>
      <c r="NE16" s="1" t="e">
        <v>#N/A</v>
      </c>
      <c r="NF16" t="e">
        <v>#N/A</v>
      </c>
      <c r="NG16" t="e">
        <v>#N/A</v>
      </c>
      <c r="NH16" t="e">
        <v>#N/A</v>
      </c>
      <c r="NI16" t="e">
        <v>#N/A</v>
      </c>
      <c r="NJ16" t="e">
        <v>#N/A</v>
      </c>
      <c r="NK16" t="e">
        <v>#N/A</v>
      </c>
      <c r="NL16" t="e">
        <v>#N/A</v>
      </c>
      <c r="NM16" t="e">
        <v>#N/A</v>
      </c>
      <c r="NN16" t="e">
        <f t="shared" si="38"/>
        <v>#N/A</v>
      </c>
      <c r="NO16" s="106"/>
      <c r="NP16" s="27"/>
    </row>
    <row r="17" spans="1:380">
      <c r="A17" s="106" t="s">
        <v>1269</v>
      </c>
      <c r="B17" s="485" t="s">
        <v>2959</v>
      </c>
      <c r="C17" s="106" t="s">
        <v>2690</v>
      </c>
      <c r="E17" s="1">
        <v>0.52953703703703703</v>
      </c>
      <c r="F17" s="1">
        <v>0.4407638888888889</v>
      </c>
      <c r="G17" s="1">
        <v>8.2500000000000004E-2</v>
      </c>
      <c r="H17" s="1">
        <v>6.2615740740740748E-3</v>
      </c>
      <c r="I17">
        <v>47</v>
      </c>
      <c r="J17">
        <v>556</v>
      </c>
      <c r="K17">
        <v>792</v>
      </c>
      <c r="L17">
        <v>109</v>
      </c>
      <c r="M17">
        <v>0</v>
      </c>
      <c r="N17">
        <v>0</v>
      </c>
      <c r="O17">
        <v>0</v>
      </c>
      <c r="P17">
        <v>87.9</v>
      </c>
      <c r="Q17">
        <f t="shared" si="19"/>
        <v>447</v>
      </c>
      <c r="R17" s="106">
        <v>524</v>
      </c>
      <c r="S17" s="27">
        <f t="shared" si="68"/>
        <v>85.305343511450388</v>
      </c>
      <c r="T17" s="106" t="s">
        <v>1269</v>
      </c>
      <c r="U17" s="270" t="s">
        <v>2729</v>
      </c>
      <c r="V17" s="106" t="s">
        <v>2690</v>
      </c>
      <c r="X17" s="35">
        <v>0.39893518518518517</v>
      </c>
      <c r="Y17" s="35">
        <v>0.28646990740740741</v>
      </c>
      <c r="Z17" s="139">
        <v>0.10900462962962963</v>
      </c>
      <c r="AA17" s="139">
        <v>3.4606481481481485E-3</v>
      </c>
      <c r="AB17" s="44">
        <v>79</v>
      </c>
      <c r="AC17" s="44">
        <v>453</v>
      </c>
      <c r="AD17" s="44">
        <v>1249</v>
      </c>
      <c r="AE17" s="44">
        <v>138</v>
      </c>
      <c r="AF17" s="44">
        <v>0</v>
      </c>
      <c r="AG17" s="44">
        <v>0</v>
      </c>
      <c r="AH17" s="34">
        <v>0</v>
      </c>
      <c r="AI17" s="34">
        <v>90.05</v>
      </c>
      <c r="AJ17">
        <f t="shared" si="20"/>
        <v>315</v>
      </c>
      <c r="AK17" s="106">
        <v>524</v>
      </c>
      <c r="AL17" s="27">
        <f t="shared" si="69"/>
        <v>60.114503816793899</v>
      </c>
      <c r="AM17" s="106" t="s">
        <v>1269</v>
      </c>
      <c r="AN17" s="270" t="s">
        <v>2729</v>
      </c>
      <c r="AO17" s="106" t="s">
        <v>2690</v>
      </c>
      <c r="AQ17" s="1">
        <v>0.45908564814814817</v>
      </c>
      <c r="AR17" s="1">
        <v>0.41222222222222221</v>
      </c>
      <c r="AS17" s="1">
        <v>2.8101851851851854E-2</v>
      </c>
      <c r="AT17" s="1">
        <v>1.8749999999999999E-2</v>
      </c>
      <c r="AU17">
        <v>78</v>
      </c>
      <c r="AV17">
        <v>1042</v>
      </c>
      <c r="AW17">
        <v>274</v>
      </c>
      <c r="AX17">
        <v>20</v>
      </c>
      <c r="AY17">
        <v>0</v>
      </c>
      <c r="AZ17">
        <v>0</v>
      </c>
      <c r="BA17">
        <v>0</v>
      </c>
      <c r="BB17">
        <v>93.2</v>
      </c>
      <c r="BC17">
        <f t="shared" si="21"/>
        <v>1022</v>
      </c>
      <c r="BD17" s="106">
        <v>1152</v>
      </c>
      <c r="BE17" s="27">
        <f t="shared" si="70"/>
        <v>88.715277777777786</v>
      </c>
      <c r="BF17" s="106" t="s">
        <v>1269</v>
      </c>
      <c r="BG17" s="270" t="s">
        <v>2729</v>
      </c>
      <c r="BH17" s="106" t="s">
        <v>2690</v>
      </c>
      <c r="BJ17" s="1">
        <v>0.44637731481481485</v>
      </c>
      <c r="BK17" s="1">
        <v>0.37814814814814812</v>
      </c>
      <c r="BL17" s="1">
        <v>6.0486111111111109E-2</v>
      </c>
      <c r="BM17" s="1">
        <v>7.7314814814814815E-3</v>
      </c>
      <c r="BN17">
        <v>75</v>
      </c>
      <c r="BO17">
        <v>1176</v>
      </c>
      <c r="BP17">
        <v>1558</v>
      </c>
      <c r="BQ17">
        <v>106</v>
      </c>
      <c r="BR17">
        <v>0</v>
      </c>
      <c r="BS17">
        <v>0</v>
      </c>
      <c r="BT17">
        <v>0</v>
      </c>
      <c r="BU17">
        <v>93.63</v>
      </c>
      <c r="BV17">
        <f t="shared" si="22"/>
        <v>1070</v>
      </c>
      <c r="BW17" s="106">
        <v>1152</v>
      </c>
      <c r="BX17" s="27">
        <f t="shared" si="71"/>
        <v>92.881944444444443</v>
      </c>
      <c r="BY17" s="106" t="s">
        <v>1269</v>
      </c>
      <c r="BZ17" s="270" t="s">
        <v>2729</v>
      </c>
      <c r="CA17" s="106" t="s">
        <v>2690</v>
      </c>
      <c r="CC17" s="1">
        <v>0.20531250000000001</v>
      </c>
      <c r="CD17" s="1">
        <v>0.19487268518518519</v>
      </c>
      <c r="CE17" s="1">
        <v>5.4976851851851853E-3</v>
      </c>
      <c r="CF17" s="1">
        <v>4.9305555555555552E-3</v>
      </c>
      <c r="CG17">
        <v>46</v>
      </c>
      <c r="CH17">
        <v>557</v>
      </c>
      <c r="CI17">
        <v>1199</v>
      </c>
      <c r="CJ17">
        <v>45</v>
      </c>
      <c r="CK17">
        <v>0</v>
      </c>
      <c r="CL17">
        <v>0</v>
      </c>
      <c r="CM17">
        <v>0</v>
      </c>
      <c r="CN17">
        <v>96.38</v>
      </c>
      <c r="CO17">
        <f t="shared" si="23"/>
        <v>512</v>
      </c>
      <c r="CP17" s="106"/>
      <c r="CQ17" s="27"/>
      <c r="CR17" s="106" t="s">
        <v>1269</v>
      </c>
      <c r="CS17" s="270" t="s">
        <v>2729</v>
      </c>
      <c r="CT17" s="106" t="s">
        <v>2690</v>
      </c>
      <c r="CV17" s="1">
        <v>0.15967592592592592</v>
      </c>
      <c r="CW17" s="1">
        <v>0.12733796296296296</v>
      </c>
      <c r="CX17" s="1">
        <v>2.9409722222222223E-2</v>
      </c>
      <c r="CY17" s="1">
        <v>2.9282407407407412E-3</v>
      </c>
      <c r="CZ17">
        <v>26</v>
      </c>
      <c r="DA17">
        <v>378</v>
      </c>
      <c r="DB17">
        <v>655</v>
      </c>
      <c r="DC17">
        <v>32</v>
      </c>
      <c r="DD17">
        <v>0</v>
      </c>
      <c r="DE17">
        <v>0</v>
      </c>
      <c r="DF17">
        <v>0</v>
      </c>
      <c r="DG17">
        <v>95.34</v>
      </c>
      <c r="DH17">
        <f t="shared" si="24"/>
        <v>346</v>
      </c>
      <c r="DI17" s="106">
        <v>576</v>
      </c>
      <c r="DJ17" s="27">
        <f t="shared" si="73"/>
        <v>60.069444444444443</v>
      </c>
      <c r="DK17" s="106" t="s">
        <v>1269</v>
      </c>
      <c r="DL17" s="270" t="s">
        <v>2729</v>
      </c>
      <c r="DM17" s="106" t="s">
        <v>2690</v>
      </c>
      <c r="DO17" s="1">
        <v>0.5065277777777778</v>
      </c>
      <c r="DP17" s="1">
        <v>0.43437500000000001</v>
      </c>
      <c r="DQ17" s="1">
        <v>4.9050925925925921E-2</v>
      </c>
      <c r="DR17" s="1">
        <v>2.3090277777777779E-2</v>
      </c>
      <c r="DS17">
        <v>64</v>
      </c>
      <c r="DT17">
        <v>1223</v>
      </c>
      <c r="DU17">
        <v>329</v>
      </c>
      <c r="DV17">
        <v>9</v>
      </c>
      <c r="DW17">
        <v>0</v>
      </c>
      <c r="DX17">
        <v>0</v>
      </c>
      <c r="DY17">
        <v>0</v>
      </c>
      <c r="DZ17">
        <v>97.34</v>
      </c>
      <c r="EA17">
        <f t="shared" si="25"/>
        <v>1214</v>
      </c>
      <c r="EB17" s="106">
        <v>1152</v>
      </c>
      <c r="EC17" s="27">
        <f t="shared" ref="EC17:EC20" si="75">EA17/EB17*100</f>
        <v>105.38194444444444</v>
      </c>
      <c r="ED17" s="106" t="s">
        <v>1269</v>
      </c>
      <c r="EE17" s="270" t="s">
        <v>2729</v>
      </c>
      <c r="EF17" s="106" t="s">
        <v>2690</v>
      </c>
      <c r="EH17" s="1">
        <v>0.41337962962962965</v>
      </c>
      <c r="EI17" s="1">
        <v>0.33887731481481481</v>
      </c>
      <c r="EJ17" s="1">
        <v>5.950231481481482E-2</v>
      </c>
      <c r="EK17" s="1">
        <v>1.4988425925925926E-2</v>
      </c>
      <c r="EL17">
        <v>83</v>
      </c>
      <c r="EM17">
        <v>1043</v>
      </c>
      <c r="EN17">
        <v>696</v>
      </c>
      <c r="EO17">
        <v>50</v>
      </c>
      <c r="EP17">
        <v>0</v>
      </c>
      <c r="EQ17">
        <v>0</v>
      </c>
      <c r="ER17">
        <v>0</v>
      </c>
      <c r="ES17">
        <v>93.3</v>
      </c>
      <c r="ET17">
        <f t="shared" si="26"/>
        <v>993</v>
      </c>
      <c r="EU17" s="106">
        <v>1152</v>
      </c>
      <c r="EV17" s="27">
        <f t="shared" ref="EV17:EV20" si="76">ET17/EU17*100</f>
        <v>86.197916666666657</v>
      </c>
      <c r="EW17" s="106" t="s">
        <v>1269</v>
      </c>
      <c r="EX17" s="270" t="s">
        <v>2729</v>
      </c>
      <c r="EY17" s="106" t="s">
        <v>2690</v>
      </c>
      <c r="FA17" s="1">
        <v>0.4763310185185185</v>
      </c>
      <c r="FB17" s="1">
        <v>0.37021990740740746</v>
      </c>
      <c r="FC17" s="1">
        <v>7.8159722222222214E-2</v>
      </c>
      <c r="FD17" s="1">
        <v>2.7939814814814817E-2</v>
      </c>
      <c r="FE17">
        <v>114</v>
      </c>
      <c r="FF17">
        <v>1202</v>
      </c>
      <c r="FG17">
        <v>2005</v>
      </c>
      <c r="FH17">
        <v>194</v>
      </c>
      <c r="FI17">
        <v>0</v>
      </c>
      <c r="FJ17">
        <v>0</v>
      </c>
      <c r="FK17">
        <v>0</v>
      </c>
      <c r="FL17">
        <v>91.18</v>
      </c>
      <c r="FM17">
        <f t="shared" si="27"/>
        <v>1008</v>
      </c>
      <c r="FN17" s="106">
        <v>1152</v>
      </c>
      <c r="FO17" s="27">
        <f t="shared" si="74"/>
        <v>87.5</v>
      </c>
      <c r="FP17" s="106" t="s">
        <v>1269</v>
      </c>
      <c r="FQ17" s="270" t="s">
        <v>2729</v>
      </c>
      <c r="FR17" s="106" t="s">
        <v>2690</v>
      </c>
      <c r="FT17" s="1">
        <v>0.67673611111111109</v>
      </c>
      <c r="FU17" s="1">
        <v>0.56396990740740738</v>
      </c>
      <c r="FV17" s="1">
        <v>8.7754629629629641E-2</v>
      </c>
      <c r="FW17" s="1">
        <v>2.4999999999999998E-2</v>
      </c>
      <c r="FX17">
        <v>148</v>
      </c>
      <c r="FY17">
        <v>1752</v>
      </c>
      <c r="FZ17">
        <v>1496</v>
      </c>
      <c r="GA17">
        <v>126</v>
      </c>
      <c r="GB17">
        <v>0</v>
      </c>
      <c r="GC17">
        <v>0</v>
      </c>
      <c r="GD17">
        <v>0</v>
      </c>
      <c r="GE17">
        <v>92.23</v>
      </c>
      <c r="GF17">
        <f t="shared" si="28"/>
        <v>1626</v>
      </c>
      <c r="GG17" s="106">
        <v>1152</v>
      </c>
      <c r="GH17" s="27">
        <f t="shared" ref="GH17:GH20" si="77">GF17/GG17*100</f>
        <v>141.14583333333331</v>
      </c>
      <c r="GI17" s="106" t="s">
        <v>1269</v>
      </c>
      <c r="GJ17" s="277" t="s">
        <v>2959</v>
      </c>
      <c r="GK17" s="106" t="s">
        <v>2690</v>
      </c>
      <c r="GM17" s="1">
        <v>0.27344907407407409</v>
      </c>
      <c r="GN17" s="1">
        <v>0.23501157407407405</v>
      </c>
      <c r="GO17" s="1">
        <v>3.3981481481481481E-2</v>
      </c>
      <c r="GP17" s="1">
        <v>4.4444444444444444E-3</v>
      </c>
      <c r="GQ17">
        <v>68</v>
      </c>
      <c r="GR17">
        <v>529</v>
      </c>
      <c r="GS17">
        <v>842</v>
      </c>
      <c r="GT17">
        <v>50</v>
      </c>
      <c r="GU17">
        <v>0</v>
      </c>
      <c r="GV17">
        <v>0</v>
      </c>
      <c r="GW17">
        <v>0</v>
      </c>
      <c r="GX17">
        <v>94.39</v>
      </c>
      <c r="GY17">
        <f t="shared" si="29"/>
        <v>479</v>
      </c>
      <c r="GZ17" s="106">
        <v>524</v>
      </c>
      <c r="HA17" s="27">
        <f t="shared" si="10"/>
        <v>91.412213740458014</v>
      </c>
      <c r="HB17" s="106" t="s">
        <v>1269</v>
      </c>
      <c r="HC17" s="277" t="s">
        <v>2959</v>
      </c>
      <c r="HD17" s="106" t="s">
        <v>2690</v>
      </c>
      <c r="HF17" s="1">
        <v>0</v>
      </c>
      <c r="HG17" s="1">
        <v>0</v>
      </c>
      <c r="HH17" s="1">
        <v>0</v>
      </c>
      <c r="HI17" s="1">
        <v>0</v>
      </c>
      <c r="HJ17">
        <v>72</v>
      </c>
      <c r="HK17">
        <v>557</v>
      </c>
      <c r="HL17">
        <v>948</v>
      </c>
      <c r="HM17">
        <v>58</v>
      </c>
      <c r="HN17">
        <v>0</v>
      </c>
      <c r="HO17">
        <v>0</v>
      </c>
      <c r="HP17">
        <v>0</v>
      </c>
      <c r="HQ17">
        <v>94.23</v>
      </c>
      <c r="HR17">
        <f t="shared" ref="HR17:HR31" si="78">HK17-HM17</f>
        <v>499</v>
      </c>
      <c r="HS17" s="106">
        <v>524</v>
      </c>
      <c r="HT17" s="27">
        <f t="shared" si="11"/>
        <v>95.229007633587784</v>
      </c>
      <c r="HU17" s="106" t="s">
        <v>1269</v>
      </c>
      <c r="HV17" s="277" t="s">
        <v>2959</v>
      </c>
      <c r="HW17" s="106" t="s">
        <v>2690</v>
      </c>
      <c r="HY17" s="1">
        <v>0</v>
      </c>
      <c r="HZ17" s="1">
        <v>0</v>
      </c>
      <c r="IA17" s="1">
        <v>0</v>
      </c>
      <c r="IB17" s="1">
        <v>0</v>
      </c>
      <c r="IC17">
        <v>60</v>
      </c>
      <c r="ID17">
        <v>886</v>
      </c>
      <c r="IE17">
        <v>419</v>
      </c>
      <c r="IF17">
        <v>18</v>
      </c>
      <c r="IG17">
        <v>0</v>
      </c>
      <c r="IH17">
        <v>0</v>
      </c>
      <c r="II17">
        <v>0</v>
      </c>
      <c r="IJ17">
        <v>95.88</v>
      </c>
      <c r="IK17">
        <f t="shared" si="31"/>
        <v>868</v>
      </c>
      <c r="IL17" s="106">
        <v>838</v>
      </c>
      <c r="IM17" s="27">
        <f t="shared" si="12"/>
        <v>103.5799522673031</v>
      </c>
      <c r="IN17" s="106" t="s">
        <v>1269</v>
      </c>
      <c r="IO17" s="277" t="s">
        <v>2959</v>
      </c>
      <c r="IP17" s="106" t="s">
        <v>2690</v>
      </c>
      <c r="IR17" s="1">
        <v>0</v>
      </c>
      <c r="IS17" s="1">
        <v>0</v>
      </c>
      <c r="IT17" s="1">
        <v>0</v>
      </c>
      <c r="IU17" s="1">
        <v>0</v>
      </c>
      <c r="IV17">
        <v>58</v>
      </c>
      <c r="IW17">
        <v>625</v>
      </c>
      <c r="IX17">
        <v>1007</v>
      </c>
      <c r="IY17">
        <v>76</v>
      </c>
      <c r="IZ17">
        <v>0</v>
      </c>
      <c r="JA17">
        <v>0</v>
      </c>
      <c r="JB17">
        <v>0</v>
      </c>
      <c r="JC17">
        <v>92.98</v>
      </c>
      <c r="JD17">
        <f t="shared" ref="JD17:JD31" si="79">IW17-IY17</f>
        <v>549</v>
      </c>
      <c r="JE17" s="106">
        <v>524</v>
      </c>
      <c r="JF17" s="27">
        <f t="shared" si="13"/>
        <v>104.7709923664122</v>
      </c>
      <c r="JG17" s="106" t="s">
        <v>1269</v>
      </c>
      <c r="JH17" s="277" t="s">
        <v>2959</v>
      </c>
      <c r="JI17" s="106" t="s">
        <v>2690</v>
      </c>
      <c r="JK17" s="1">
        <v>0</v>
      </c>
      <c r="JL17" s="1">
        <v>0</v>
      </c>
      <c r="JM17" s="1">
        <v>0</v>
      </c>
      <c r="JN17" s="1">
        <v>0</v>
      </c>
      <c r="JO17">
        <v>74</v>
      </c>
      <c r="JP17">
        <v>694</v>
      </c>
      <c r="JQ17">
        <v>540</v>
      </c>
      <c r="JR17">
        <v>57</v>
      </c>
      <c r="JS17">
        <v>0</v>
      </c>
      <c r="JT17">
        <v>0</v>
      </c>
      <c r="JU17">
        <v>0</v>
      </c>
      <c r="JV17">
        <v>90.45</v>
      </c>
      <c r="JW17">
        <f t="shared" si="33"/>
        <v>637</v>
      </c>
      <c r="JX17" s="106">
        <v>524</v>
      </c>
      <c r="JY17" s="27">
        <f t="shared" si="67"/>
        <v>121.56488549618321</v>
      </c>
      <c r="JZ17" s="106" t="s">
        <v>1269</v>
      </c>
      <c r="KA17" s="277" t="s">
        <v>2959</v>
      </c>
      <c r="KB17" s="106" t="s">
        <v>2690</v>
      </c>
      <c r="KC17">
        <v>8</v>
      </c>
      <c r="KD17" s="1">
        <v>0</v>
      </c>
      <c r="KE17" s="1">
        <v>0</v>
      </c>
      <c r="KF17" s="1">
        <v>0</v>
      </c>
      <c r="KG17" s="1">
        <v>0</v>
      </c>
      <c r="KH17">
        <v>30</v>
      </c>
      <c r="KI17">
        <v>558</v>
      </c>
      <c r="KJ17">
        <v>657</v>
      </c>
      <c r="KK17">
        <v>25</v>
      </c>
      <c r="KL17">
        <v>0</v>
      </c>
      <c r="KM17">
        <v>0</v>
      </c>
      <c r="KN17">
        <v>0</v>
      </c>
      <c r="KO17">
        <v>96.33</v>
      </c>
      <c r="KP17">
        <f t="shared" si="34"/>
        <v>533</v>
      </c>
      <c r="KQ17" s="106">
        <v>524</v>
      </c>
      <c r="KR17" s="27">
        <f t="shared" ref="KR17:KR20" si="80">KP17/KQ17*100</f>
        <v>101.71755725190839</v>
      </c>
      <c r="KS17" s="106" t="s">
        <v>1269</v>
      </c>
      <c r="KT17" s="277" t="s">
        <v>2959</v>
      </c>
      <c r="KU17" s="106" t="s">
        <v>2690</v>
      </c>
      <c r="KV17">
        <v>8</v>
      </c>
      <c r="KW17" s="1">
        <v>0</v>
      </c>
      <c r="KX17" s="1">
        <v>0</v>
      </c>
      <c r="KY17" s="1">
        <v>0</v>
      </c>
      <c r="KZ17" s="1">
        <v>0</v>
      </c>
      <c r="LA17">
        <v>49</v>
      </c>
      <c r="LB17">
        <v>577</v>
      </c>
      <c r="LC17">
        <v>513</v>
      </c>
      <c r="LD17">
        <v>52</v>
      </c>
      <c r="LE17">
        <v>0</v>
      </c>
      <c r="LF17">
        <v>0</v>
      </c>
      <c r="LG17">
        <v>0</v>
      </c>
      <c r="LH17">
        <v>90.8</v>
      </c>
      <c r="LI17">
        <f t="shared" si="35"/>
        <v>525</v>
      </c>
      <c r="LJ17" s="106">
        <v>524</v>
      </c>
      <c r="LK17" s="27">
        <f t="shared" ref="LK17:LK25" si="81">LI17/LJ17*100</f>
        <v>100.1908396946565</v>
      </c>
      <c r="LL17" s="106" t="s">
        <v>1269</v>
      </c>
      <c r="LM17" s="277" t="s">
        <v>2959</v>
      </c>
      <c r="LN17" s="106" t="s">
        <v>2690</v>
      </c>
      <c r="LO17">
        <v>8</v>
      </c>
      <c r="LP17" s="1">
        <v>0</v>
      </c>
      <c r="LQ17" s="1">
        <v>0</v>
      </c>
      <c r="LR17" s="1">
        <v>0</v>
      </c>
      <c r="LS17" s="1">
        <v>0</v>
      </c>
      <c r="LT17">
        <v>47</v>
      </c>
      <c r="LU17">
        <v>584</v>
      </c>
      <c r="LV17">
        <v>604</v>
      </c>
      <c r="LW17">
        <v>31</v>
      </c>
      <c r="LX17">
        <v>0</v>
      </c>
      <c r="LY17">
        <v>0</v>
      </c>
      <c r="LZ17">
        <v>0</v>
      </c>
      <c r="MA17">
        <v>95.12</v>
      </c>
      <c r="MB17">
        <f t="shared" si="36"/>
        <v>553</v>
      </c>
      <c r="MC17" s="106">
        <v>524</v>
      </c>
      <c r="MD17" s="27">
        <f t="shared" ref="MD17:MD20" si="82">MB17/MC17*100</f>
        <v>105.53435114503817</v>
      </c>
      <c r="ME17" s="106" t="s">
        <v>1269</v>
      </c>
      <c r="MF17" s="277" t="s">
        <v>2959</v>
      </c>
      <c r="MG17" s="106" t="s">
        <v>2690</v>
      </c>
      <c r="MH17">
        <v>8</v>
      </c>
      <c r="MI17" s="1">
        <v>0.32157407407407407</v>
      </c>
      <c r="MJ17" s="1">
        <v>0.25747685185185182</v>
      </c>
      <c r="MK17" s="1">
        <v>3.802083333333333E-2</v>
      </c>
      <c r="ML17" s="1">
        <v>2.6064814814814815E-2</v>
      </c>
      <c r="MM17">
        <v>72</v>
      </c>
      <c r="MN17">
        <v>658</v>
      </c>
      <c r="MO17">
        <v>583</v>
      </c>
      <c r="MP17">
        <v>41</v>
      </c>
      <c r="MQ17">
        <v>0</v>
      </c>
      <c r="MR17">
        <v>0</v>
      </c>
      <c r="MS17">
        <v>0</v>
      </c>
      <c r="MT17">
        <v>93.43</v>
      </c>
      <c r="MU17">
        <f t="shared" si="37"/>
        <v>617</v>
      </c>
      <c r="MV17" s="106">
        <v>524</v>
      </c>
      <c r="MW17" s="27">
        <f t="shared" ref="MW17:MW19" si="83">MU17/MV17*100</f>
        <v>117.74809160305344</v>
      </c>
      <c r="MX17" s="106" t="s">
        <v>1269</v>
      </c>
      <c r="MY17" s="277" t="s">
        <v>2959</v>
      </c>
      <c r="MZ17" s="106" t="s">
        <v>2690</v>
      </c>
      <c r="NA17">
        <v>8</v>
      </c>
      <c r="NB17" s="1">
        <v>0.53690972222222222</v>
      </c>
      <c r="NC17" s="1">
        <v>0.37634259259259256</v>
      </c>
      <c r="ND17" s="1">
        <v>0.12662037037037036</v>
      </c>
      <c r="NE17" s="1">
        <v>3.3935185185185186E-2</v>
      </c>
      <c r="NF17">
        <v>105</v>
      </c>
      <c r="NG17">
        <v>1045</v>
      </c>
      <c r="NH17">
        <v>1013</v>
      </c>
      <c r="NI17">
        <v>102</v>
      </c>
      <c r="NJ17">
        <v>0</v>
      </c>
      <c r="NK17">
        <v>0</v>
      </c>
      <c r="NL17">
        <v>0</v>
      </c>
      <c r="NM17">
        <v>90.85</v>
      </c>
      <c r="NN17">
        <f t="shared" si="38"/>
        <v>943</v>
      </c>
      <c r="NO17" s="106">
        <v>524</v>
      </c>
      <c r="NP17" s="27">
        <f t="shared" ref="NP17:NP19" si="84">NN17/NO17*100</f>
        <v>179.96183206106872</v>
      </c>
    </row>
    <row r="18" spans="1:380">
      <c r="A18" s="106" t="s">
        <v>1950</v>
      </c>
      <c r="B18" s="485" t="s">
        <v>2959</v>
      </c>
      <c r="C18" s="106" t="s">
        <v>2690</v>
      </c>
      <c r="E18" s="1">
        <v>0.33065972222222223</v>
      </c>
      <c r="F18" s="1">
        <v>0.2751851851851852</v>
      </c>
      <c r="G18" s="1">
        <v>5.2025462962962961E-2</v>
      </c>
      <c r="H18" s="1">
        <v>3.4375E-3</v>
      </c>
      <c r="I18">
        <v>45</v>
      </c>
      <c r="J18">
        <v>642</v>
      </c>
      <c r="K18">
        <v>1206</v>
      </c>
      <c r="L18">
        <v>44</v>
      </c>
      <c r="M18">
        <v>0</v>
      </c>
      <c r="N18">
        <v>0</v>
      </c>
      <c r="O18">
        <v>0</v>
      </c>
      <c r="P18">
        <v>96.48</v>
      </c>
      <c r="Q18">
        <f t="shared" si="19"/>
        <v>598</v>
      </c>
      <c r="R18" s="106">
        <v>524</v>
      </c>
      <c r="S18" s="27">
        <f t="shared" si="68"/>
        <v>114.12213740458014</v>
      </c>
      <c r="T18" s="106" t="s">
        <v>1950</v>
      </c>
      <c r="U18" s="270" t="s">
        <v>2729</v>
      </c>
      <c r="V18" s="106" t="s">
        <v>2690</v>
      </c>
      <c r="X18" s="35">
        <v>0.27984953703703702</v>
      </c>
      <c r="Y18" s="35">
        <v>0.20087962962962966</v>
      </c>
      <c r="Z18" s="139">
        <v>7.5486111111111115E-2</v>
      </c>
      <c r="AA18" s="139">
        <v>3.483796296296296E-3</v>
      </c>
      <c r="AB18" s="44">
        <v>57</v>
      </c>
      <c r="AC18" s="44">
        <v>328</v>
      </c>
      <c r="AD18" s="44">
        <v>880</v>
      </c>
      <c r="AE18" s="44">
        <v>31</v>
      </c>
      <c r="AF18" s="44">
        <v>0</v>
      </c>
      <c r="AG18" s="44">
        <v>0</v>
      </c>
      <c r="AH18" s="34">
        <v>0</v>
      </c>
      <c r="AI18" s="34">
        <v>96.6</v>
      </c>
      <c r="AJ18">
        <f t="shared" si="20"/>
        <v>297</v>
      </c>
      <c r="AK18" s="106">
        <v>524</v>
      </c>
      <c r="AL18" s="27">
        <f t="shared" si="69"/>
        <v>56.679389312977101</v>
      </c>
      <c r="AM18" s="106" t="s">
        <v>1950</v>
      </c>
      <c r="AN18" s="270" t="s">
        <v>2729</v>
      </c>
      <c r="AO18" s="106" t="s">
        <v>2690</v>
      </c>
      <c r="AQ18" s="1">
        <v>0.41100694444444441</v>
      </c>
      <c r="AR18" s="1">
        <v>0.37350694444444449</v>
      </c>
      <c r="AS18" s="1">
        <v>1.4305555555555557E-2</v>
      </c>
      <c r="AT18" s="1">
        <v>2.3182870370370371E-2</v>
      </c>
      <c r="AU18">
        <v>69</v>
      </c>
      <c r="AV18">
        <v>1352</v>
      </c>
      <c r="AW18">
        <v>158</v>
      </c>
      <c r="AX18">
        <v>3</v>
      </c>
      <c r="AY18">
        <v>0</v>
      </c>
      <c r="AZ18">
        <v>0</v>
      </c>
      <c r="BA18">
        <v>0</v>
      </c>
      <c r="BB18">
        <v>98.14</v>
      </c>
      <c r="BC18">
        <f t="shared" si="21"/>
        <v>1349</v>
      </c>
      <c r="BD18" s="106">
        <v>1152</v>
      </c>
      <c r="BE18" s="27">
        <f t="shared" si="70"/>
        <v>117.10069444444444</v>
      </c>
      <c r="BF18" s="106" t="s">
        <v>1950</v>
      </c>
      <c r="BG18" s="270" t="s">
        <v>2729</v>
      </c>
      <c r="BH18" s="106" t="s">
        <v>2690</v>
      </c>
      <c r="BJ18" s="1">
        <v>0.30466435185185187</v>
      </c>
      <c r="BK18" s="1">
        <v>0.28641203703703705</v>
      </c>
      <c r="BL18" s="1">
        <v>1.4571759259259258E-2</v>
      </c>
      <c r="BM18" s="1">
        <v>3.6805555555555554E-3</v>
      </c>
      <c r="BN18">
        <v>83</v>
      </c>
      <c r="BO18">
        <v>1116</v>
      </c>
      <c r="BP18">
        <v>2337</v>
      </c>
      <c r="BQ18">
        <v>88</v>
      </c>
      <c r="BR18">
        <v>0</v>
      </c>
      <c r="BS18">
        <v>0</v>
      </c>
      <c r="BT18">
        <v>0</v>
      </c>
      <c r="BU18">
        <v>96.37</v>
      </c>
      <c r="BV18">
        <f t="shared" si="22"/>
        <v>1028</v>
      </c>
      <c r="BW18" s="106">
        <v>1152</v>
      </c>
      <c r="BX18" s="27">
        <f t="shared" si="71"/>
        <v>89.236111111111114</v>
      </c>
      <c r="BY18" s="106" t="s">
        <v>1950</v>
      </c>
      <c r="BZ18" s="270" t="s">
        <v>2729</v>
      </c>
      <c r="CA18" s="106" t="s">
        <v>2690</v>
      </c>
      <c r="CC18" s="1">
        <v>0.4130671296296296</v>
      </c>
      <c r="CD18" s="1">
        <v>0.35092592592592592</v>
      </c>
      <c r="CE18" s="1">
        <v>5.1064814814814813E-2</v>
      </c>
      <c r="CF18" s="1">
        <v>1.1064814814814814E-2</v>
      </c>
      <c r="CG18">
        <v>87</v>
      </c>
      <c r="CH18">
        <v>1279</v>
      </c>
      <c r="CI18">
        <v>1426</v>
      </c>
      <c r="CJ18">
        <v>38</v>
      </c>
      <c r="CK18">
        <v>0</v>
      </c>
      <c r="CL18">
        <v>0</v>
      </c>
      <c r="CM18">
        <v>0</v>
      </c>
      <c r="CN18">
        <v>97.4</v>
      </c>
      <c r="CO18">
        <f t="shared" si="23"/>
        <v>1241</v>
      </c>
      <c r="CP18" s="106">
        <v>1152</v>
      </c>
      <c r="CQ18" s="27">
        <f t="shared" si="72"/>
        <v>107.72569444444444</v>
      </c>
      <c r="CR18" s="106" t="s">
        <v>1950</v>
      </c>
      <c r="CS18" s="270" t="s">
        <v>2729</v>
      </c>
      <c r="CT18" s="106" t="s">
        <v>2690</v>
      </c>
      <c r="CV18" s="1">
        <v>0.36832175925925931</v>
      </c>
      <c r="CW18" s="1">
        <v>0.31878472222222221</v>
      </c>
      <c r="CX18" s="1">
        <v>3.8576388888888889E-2</v>
      </c>
      <c r="CY18" s="1">
        <v>1.0949074074074075E-2</v>
      </c>
      <c r="CZ18">
        <v>66</v>
      </c>
      <c r="DA18">
        <v>1178</v>
      </c>
      <c r="DB18">
        <v>1289</v>
      </c>
      <c r="DC18">
        <v>22</v>
      </c>
      <c r="DD18">
        <v>0</v>
      </c>
      <c r="DE18">
        <v>0</v>
      </c>
      <c r="DF18">
        <v>0</v>
      </c>
      <c r="DG18">
        <v>98.32</v>
      </c>
      <c r="DH18">
        <f t="shared" si="24"/>
        <v>1156</v>
      </c>
      <c r="DI18" s="106">
        <v>1152</v>
      </c>
      <c r="DJ18" s="27">
        <f t="shared" ref="DJ18:DJ20" si="85">DH18/DI18*100</f>
        <v>100.34722222222223</v>
      </c>
      <c r="DK18" s="106" t="s">
        <v>1950</v>
      </c>
      <c r="DL18" s="270" t="s">
        <v>2729</v>
      </c>
      <c r="DM18" s="106" t="s">
        <v>2690</v>
      </c>
      <c r="DO18" s="1">
        <v>0.3424537037037037</v>
      </c>
      <c r="DP18" s="1">
        <v>0.30319444444444443</v>
      </c>
      <c r="DQ18" s="1">
        <v>3.2233796296296295E-2</v>
      </c>
      <c r="DR18" s="1">
        <v>7.013888888888889E-3</v>
      </c>
      <c r="DS18">
        <v>60</v>
      </c>
      <c r="DT18">
        <v>1224</v>
      </c>
      <c r="DU18">
        <v>605</v>
      </c>
      <c r="DV18">
        <v>17</v>
      </c>
      <c r="DW18">
        <v>0</v>
      </c>
      <c r="DX18">
        <v>0</v>
      </c>
      <c r="DY18">
        <v>0</v>
      </c>
      <c r="DZ18">
        <v>97.27</v>
      </c>
      <c r="EA18">
        <f t="shared" si="25"/>
        <v>1207</v>
      </c>
      <c r="EB18" s="106">
        <v>1152</v>
      </c>
      <c r="EC18" s="27">
        <f t="shared" si="75"/>
        <v>104.77430555555556</v>
      </c>
      <c r="ED18" s="106" t="s">
        <v>1950</v>
      </c>
      <c r="EE18" s="270" t="s">
        <v>2729</v>
      </c>
      <c r="EF18" s="106" t="s">
        <v>2690</v>
      </c>
      <c r="EH18" s="1">
        <v>0.44142361111111111</v>
      </c>
      <c r="EI18" s="1">
        <v>0.38568287037037036</v>
      </c>
      <c r="EJ18" s="1">
        <v>4.5451388888888888E-2</v>
      </c>
      <c r="EK18" s="1">
        <v>1.0266203703703703E-2</v>
      </c>
      <c r="EL18">
        <v>108</v>
      </c>
      <c r="EM18">
        <v>1418</v>
      </c>
      <c r="EN18">
        <v>1117</v>
      </c>
      <c r="EO18">
        <v>50</v>
      </c>
      <c r="EP18">
        <v>0</v>
      </c>
      <c r="EQ18">
        <v>0</v>
      </c>
      <c r="ER18">
        <v>0</v>
      </c>
      <c r="ES18">
        <v>95.72</v>
      </c>
      <c r="ET18">
        <f t="shared" si="26"/>
        <v>1368</v>
      </c>
      <c r="EU18" s="106">
        <v>1152</v>
      </c>
      <c r="EV18" s="27">
        <f t="shared" si="76"/>
        <v>118.75</v>
      </c>
      <c r="EW18" s="106" t="s">
        <v>1950</v>
      </c>
      <c r="EX18" s="270" t="s">
        <v>2729</v>
      </c>
      <c r="EY18" s="106" t="s">
        <v>2690</v>
      </c>
      <c r="FA18" s="1">
        <v>0.30895833333333333</v>
      </c>
      <c r="FB18" s="1">
        <v>0.25908564814814816</v>
      </c>
      <c r="FC18" s="1">
        <v>4.4965277777777778E-2</v>
      </c>
      <c r="FD18" s="1">
        <v>4.8958333333333328E-3</v>
      </c>
      <c r="FE18">
        <v>67</v>
      </c>
      <c r="FF18">
        <v>1005</v>
      </c>
      <c r="FG18">
        <v>1962</v>
      </c>
      <c r="FH18">
        <v>77</v>
      </c>
      <c r="FI18">
        <v>0</v>
      </c>
      <c r="FJ18">
        <v>0</v>
      </c>
      <c r="FK18">
        <v>0</v>
      </c>
      <c r="FL18">
        <v>96.22</v>
      </c>
      <c r="FM18">
        <f t="shared" si="27"/>
        <v>928</v>
      </c>
      <c r="FN18" s="106">
        <v>1152</v>
      </c>
      <c r="FO18" s="27">
        <f t="shared" si="74"/>
        <v>80.555555555555557</v>
      </c>
      <c r="FP18" s="106" t="s">
        <v>1950</v>
      </c>
      <c r="FQ18" s="270" t="s">
        <v>2729</v>
      </c>
      <c r="FR18" s="106" t="s">
        <v>2690</v>
      </c>
      <c r="FT18" s="1">
        <v>0.32048611111111108</v>
      </c>
      <c r="FU18" s="1">
        <v>0.30515046296296294</v>
      </c>
      <c r="FV18" s="1">
        <v>1.1331018518518518E-2</v>
      </c>
      <c r="FW18" s="1">
        <v>3.9814814814814817E-3</v>
      </c>
      <c r="FX18">
        <v>84</v>
      </c>
      <c r="FY18">
        <v>1200</v>
      </c>
      <c r="FZ18">
        <v>1237</v>
      </c>
      <c r="GA18">
        <v>29</v>
      </c>
      <c r="GB18">
        <v>0</v>
      </c>
      <c r="GC18">
        <v>0</v>
      </c>
      <c r="GD18">
        <v>0</v>
      </c>
      <c r="GE18">
        <v>97.71</v>
      </c>
      <c r="GF18">
        <f t="shared" si="28"/>
        <v>1171</v>
      </c>
      <c r="GG18" s="106">
        <v>1152</v>
      </c>
      <c r="GH18" s="27">
        <f t="shared" si="77"/>
        <v>101.64930555555556</v>
      </c>
      <c r="GI18" s="106" t="s">
        <v>1950</v>
      </c>
      <c r="GJ18" s="277" t="s">
        <v>2959</v>
      </c>
      <c r="GK18" s="106" t="s">
        <v>2690</v>
      </c>
      <c r="GM18" s="1">
        <v>0.2328935185185185</v>
      </c>
      <c r="GN18" s="1">
        <v>0.17185185185185184</v>
      </c>
      <c r="GO18" s="1">
        <v>5.814814814814815E-2</v>
      </c>
      <c r="GP18" s="1">
        <v>2.8819444444444444E-3</v>
      </c>
      <c r="GQ18">
        <v>36</v>
      </c>
      <c r="GR18">
        <v>543</v>
      </c>
      <c r="GS18">
        <v>415</v>
      </c>
      <c r="GT18">
        <v>7</v>
      </c>
      <c r="GU18">
        <v>0</v>
      </c>
      <c r="GV18">
        <v>0</v>
      </c>
      <c r="GW18">
        <v>0</v>
      </c>
      <c r="GX18">
        <v>98.34</v>
      </c>
      <c r="GY18">
        <f t="shared" ref="GY18:GY31" si="86">GR18-GT18</f>
        <v>536</v>
      </c>
      <c r="GZ18" s="106">
        <v>524</v>
      </c>
      <c r="HA18" s="27">
        <f t="shared" si="10"/>
        <v>102.29007633587786</v>
      </c>
      <c r="HB18" s="106" t="s">
        <v>1950</v>
      </c>
      <c r="HC18" s="277" t="s">
        <v>2959</v>
      </c>
      <c r="HD18" s="106" t="s">
        <v>2690</v>
      </c>
      <c r="HF18" s="1">
        <v>0</v>
      </c>
      <c r="HG18" s="1">
        <v>0</v>
      </c>
      <c r="HH18" s="1">
        <v>0</v>
      </c>
      <c r="HI18" s="1">
        <v>0</v>
      </c>
      <c r="HJ18">
        <v>56</v>
      </c>
      <c r="HK18">
        <v>547</v>
      </c>
      <c r="HL18">
        <v>602</v>
      </c>
      <c r="HM18">
        <v>26</v>
      </c>
      <c r="HN18">
        <v>0</v>
      </c>
      <c r="HO18">
        <v>0</v>
      </c>
      <c r="HP18">
        <v>0</v>
      </c>
      <c r="HQ18">
        <v>95.86</v>
      </c>
      <c r="HR18">
        <f t="shared" si="78"/>
        <v>521</v>
      </c>
      <c r="HS18" s="106">
        <v>524</v>
      </c>
      <c r="HT18" s="27">
        <f t="shared" si="11"/>
        <v>99.427480916030532</v>
      </c>
      <c r="HU18" s="106" t="s">
        <v>1950</v>
      </c>
      <c r="HV18" s="277" t="s">
        <v>2959</v>
      </c>
      <c r="HW18" s="106" t="s">
        <v>2690</v>
      </c>
      <c r="HY18" s="1">
        <v>0</v>
      </c>
      <c r="HZ18" s="1">
        <v>0</v>
      </c>
      <c r="IA18" s="1">
        <v>0</v>
      </c>
      <c r="IB18" s="1">
        <v>0</v>
      </c>
      <c r="IC18">
        <v>55</v>
      </c>
      <c r="ID18">
        <v>864</v>
      </c>
      <c r="IE18">
        <v>392</v>
      </c>
      <c r="IF18">
        <v>6</v>
      </c>
      <c r="IG18">
        <v>0</v>
      </c>
      <c r="IH18">
        <v>0</v>
      </c>
      <c r="II18">
        <v>0</v>
      </c>
      <c r="IJ18">
        <v>98.49</v>
      </c>
      <c r="IK18">
        <f t="shared" si="31"/>
        <v>858</v>
      </c>
      <c r="IL18" s="106">
        <v>838</v>
      </c>
      <c r="IM18" s="27">
        <f t="shared" si="12"/>
        <v>102.38663484486874</v>
      </c>
      <c r="IN18" s="106" t="s">
        <v>1950</v>
      </c>
      <c r="IO18" s="277" t="s">
        <v>2959</v>
      </c>
      <c r="IP18" s="106" t="s">
        <v>2690</v>
      </c>
      <c r="IR18" s="1">
        <v>0</v>
      </c>
      <c r="IS18" s="1">
        <v>0</v>
      </c>
      <c r="IT18" s="1">
        <v>0</v>
      </c>
      <c r="IU18" s="1">
        <v>0</v>
      </c>
      <c r="IV18">
        <v>53</v>
      </c>
      <c r="IW18">
        <v>634</v>
      </c>
      <c r="IX18">
        <v>1028</v>
      </c>
      <c r="IY18">
        <v>64</v>
      </c>
      <c r="IZ18">
        <v>0</v>
      </c>
      <c r="JA18">
        <v>0</v>
      </c>
      <c r="JB18">
        <v>0</v>
      </c>
      <c r="JC18">
        <v>94.14</v>
      </c>
      <c r="JD18">
        <f t="shared" si="79"/>
        <v>570</v>
      </c>
      <c r="JE18" s="106">
        <v>524</v>
      </c>
      <c r="JF18" s="27">
        <f t="shared" si="13"/>
        <v>108.77862595419847</v>
      </c>
      <c r="JG18" s="106" t="s">
        <v>1950</v>
      </c>
      <c r="JH18" s="277" t="s">
        <v>2959</v>
      </c>
      <c r="JI18" s="106" t="s">
        <v>2690</v>
      </c>
      <c r="JK18" s="1">
        <v>0</v>
      </c>
      <c r="JL18" s="1">
        <v>0</v>
      </c>
      <c r="JM18" s="1">
        <v>0</v>
      </c>
      <c r="JN18" s="1">
        <v>0</v>
      </c>
      <c r="JO18">
        <v>50</v>
      </c>
      <c r="JP18">
        <v>591</v>
      </c>
      <c r="JQ18">
        <v>530</v>
      </c>
      <c r="JR18">
        <v>33</v>
      </c>
      <c r="JS18">
        <v>0</v>
      </c>
      <c r="JT18">
        <v>0</v>
      </c>
      <c r="JU18">
        <v>0</v>
      </c>
      <c r="JV18">
        <v>94.14</v>
      </c>
      <c r="JW18">
        <f t="shared" si="33"/>
        <v>558</v>
      </c>
      <c r="JX18" s="106">
        <v>524</v>
      </c>
      <c r="JY18" s="27">
        <f t="shared" si="67"/>
        <v>106.48854961832062</v>
      </c>
      <c r="JZ18" s="106" t="s">
        <v>1950</v>
      </c>
      <c r="KA18" s="277" t="s">
        <v>2959</v>
      </c>
      <c r="KB18" s="106" t="s">
        <v>2690</v>
      </c>
      <c r="KC18">
        <v>8</v>
      </c>
      <c r="KD18" s="1">
        <v>0</v>
      </c>
      <c r="KE18" s="1">
        <v>0</v>
      </c>
      <c r="KF18" s="1">
        <v>0</v>
      </c>
      <c r="KG18" s="1">
        <v>0</v>
      </c>
      <c r="KH18">
        <v>56</v>
      </c>
      <c r="KI18">
        <v>607</v>
      </c>
      <c r="KJ18">
        <v>657</v>
      </c>
      <c r="KK18">
        <v>26</v>
      </c>
      <c r="KL18">
        <v>0</v>
      </c>
      <c r="KM18">
        <v>0</v>
      </c>
      <c r="KN18">
        <v>0</v>
      </c>
      <c r="KO18">
        <v>96.19</v>
      </c>
      <c r="KP18">
        <f t="shared" si="34"/>
        <v>581</v>
      </c>
      <c r="KQ18" s="106">
        <v>524</v>
      </c>
      <c r="KR18" s="27">
        <f t="shared" si="80"/>
        <v>110.87786259541986</v>
      </c>
      <c r="KS18" s="106" t="s">
        <v>1950</v>
      </c>
      <c r="KT18" s="277" t="s">
        <v>2959</v>
      </c>
      <c r="KU18" s="106" t="s">
        <v>2690</v>
      </c>
      <c r="KV18">
        <v>8</v>
      </c>
      <c r="KW18" s="1">
        <v>0</v>
      </c>
      <c r="KX18" s="1">
        <v>0</v>
      </c>
      <c r="KY18" s="1">
        <v>0</v>
      </c>
      <c r="KZ18" s="1">
        <v>0</v>
      </c>
      <c r="LA18">
        <v>39</v>
      </c>
      <c r="LB18">
        <v>572</v>
      </c>
      <c r="LC18">
        <v>464</v>
      </c>
      <c r="LD18">
        <v>19</v>
      </c>
      <c r="LE18">
        <v>0</v>
      </c>
      <c r="LF18">
        <v>0</v>
      </c>
      <c r="LG18">
        <v>0</v>
      </c>
      <c r="LH18">
        <v>96.07</v>
      </c>
      <c r="LI18">
        <f t="shared" si="35"/>
        <v>553</v>
      </c>
      <c r="LJ18" s="106">
        <v>524</v>
      </c>
      <c r="LK18" s="27">
        <f t="shared" si="81"/>
        <v>105.53435114503817</v>
      </c>
      <c r="LL18" s="106" t="s">
        <v>1950</v>
      </c>
      <c r="LM18" s="277" t="s">
        <v>2959</v>
      </c>
      <c r="LN18" s="106" t="s">
        <v>2690</v>
      </c>
      <c r="LO18">
        <v>8</v>
      </c>
      <c r="LP18" s="1">
        <v>0</v>
      </c>
      <c r="LQ18" s="1">
        <v>0</v>
      </c>
      <c r="LR18" s="1">
        <v>0</v>
      </c>
      <c r="LS18" s="1">
        <v>0</v>
      </c>
      <c r="LT18">
        <v>30</v>
      </c>
      <c r="LU18">
        <v>565</v>
      </c>
      <c r="LV18">
        <v>655</v>
      </c>
      <c r="LW18">
        <v>10</v>
      </c>
      <c r="LX18">
        <v>0</v>
      </c>
      <c r="LY18">
        <v>0</v>
      </c>
      <c r="LZ18">
        <v>0</v>
      </c>
      <c r="MA18">
        <v>98.5</v>
      </c>
      <c r="MB18">
        <f t="shared" si="36"/>
        <v>555</v>
      </c>
      <c r="MC18" s="106">
        <v>524</v>
      </c>
      <c r="MD18" s="27">
        <f t="shared" si="82"/>
        <v>105.91603053435115</v>
      </c>
      <c r="ME18" s="106" t="s">
        <v>1950</v>
      </c>
      <c r="MF18" s="277" t="s">
        <v>2959</v>
      </c>
      <c r="MG18" s="106" t="s">
        <v>2690</v>
      </c>
      <c r="MH18">
        <v>8</v>
      </c>
      <c r="MI18" s="1">
        <v>0.25212962962962965</v>
      </c>
      <c r="MJ18" s="1">
        <v>0.21420138888888887</v>
      </c>
      <c r="MK18" s="1">
        <v>3.3032407407407406E-2</v>
      </c>
      <c r="ML18" s="1">
        <v>4.8726851851851856E-3</v>
      </c>
      <c r="MM18">
        <v>42</v>
      </c>
      <c r="MN18">
        <v>582</v>
      </c>
      <c r="MO18">
        <v>562</v>
      </c>
      <c r="MP18">
        <v>29</v>
      </c>
      <c r="MQ18">
        <v>0</v>
      </c>
      <c r="MR18">
        <v>0</v>
      </c>
      <c r="MS18">
        <v>0</v>
      </c>
      <c r="MT18">
        <v>95.09</v>
      </c>
      <c r="MU18">
        <f t="shared" si="37"/>
        <v>553</v>
      </c>
      <c r="MV18" s="106">
        <v>524</v>
      </c>
      <c r="MW18" s="27">
        <f t="shared" si="83"/>
        <v>105.53435114503817</v>
      </c>
      <c r="MX18" s="106" t="s">
        <v>1950</v>
      </c>
      <c r="MY18" s="277" t="s">
        <v>2959</v>
      </c>
      <c r="MZ18" s="106" t="s">
        <v>2690</v>
      </c>
      <c r="NA18">
        <v>8</v>
      </c>
      <c r="NB18" s="1">
        <v>0.47090277777777773</v>
      </c>
      <c r="NC18" s="1">
        <v>0.42503472222222222</v>
      </c>
      <c r="ND18" s="1">
        <v>3.0590277777777775E-2</v>
      </c>
      <c r="NE18" s="1">
        <v>1.5266203703703705E-2</v>
      </c>
      <c r="NF18">
        <v>98</v>
      </c>
      <c r="NG18">
        <v>1216</v>
      </c>
      <c r="NH18">
        <v>1169</v>
      </c>
      <c r="NI18">
        <v>67</v>
      </c>
      <c r="NJ18">
        <v>0</v>
      </c>
      <c r="NK18">
        <v>0</v>
      </c>
      <c r="NL18">
        <v>0</v>
      </c>
      <c r="NM18">
        <v>94.58</v>
      </c>
      <c r="NN18">
        <f t="shared" si="38"/>
        <v>1149</v>
      </c>
      <c r="NO18" s="106">
        <v>524</v>
      </c>
      <c r="NP18" s="27">
        <f t="shared" si="84"/>
        <v>219.27480916030535</v>
      </c>
    </row>
    <row r="19" spans="1:380">
      <c r="A19" s="106" t="s">
        <v>1527</v>
      </c>
      <c r="B19" s="485" t="s">
        <v>2959</v>
      </c>
      <c r="C19" s="106" t="s">
        <v>2690</v>
      </c>
      <c r="E19" s="1">
        <v>0.43449074074074073</v>
      </c>
      <c r="F19" s="1">
        <v>0.24075231481481482</v>
      </c>
      <c r="G19" s="1">
        <v>0.1277777777777778</v>
      </c>
      <c r="H19" s="1">
        <v>6.5949074074074077E-2</v>
      </c>
      <c r="I19">
        <v>42</v>
      </c>
      <c r="J19">
        <v>469</v>
      </c>
      <c r="K19">
        <v>1019</v>
      </c>
      <c r="L19">
        <v>101</v>
      </c>
      <c r="M19">
        <v>0</v>
      </c>
      <c r="N19">
        <v>0</v>
      </c>
      <c r="O19">
        <v>0</v>
      </c>
      <c r="P19">
        <v>90.98</v>
      </c>
      <c r="Q19">
        <f t="shared" si="19"/>
        <v>368</v>
      </c>
      <c r="R19" s="106">
        <v>524</v>
      </c>
      <c r="S19" s="27">
        <f t="shared" si="68"/>
        <v>70.229007633587784</v>
      </c>
      <c r="T19" s="106" t="s">
        <v>1527</v>
      </c>
      <c r="U19" s="270" t="s">
        <v>2729</v>
      </c>
      <c r="V19" s="106" t="s">
        <v>2690</v>
      </c>
      <c r="X19" s="35">
        <v>0.36075231481481485</v>
      </c>
      <c r="Y19" s="35">
        <v>0.23287037037037037</v>
      </c>
      <c r="Z19" s="139">
        <v>7.6886574074074079E-2</v>
      </c>
      <c r="AA19" s="139">
        <v>5.0995370370370365E-2</v>
      </c>
      <c r="AB19" s="44">
        <v>124</v>
      </c>
      <c r="AC19" s="44">
        <v>500</v>
      </c>
      <c r="AD19" s="44">
        <v>1583</v>
      </c>
      <c r="AE19" s="44">
        <v>166</v>
      </c>
      <c r="AF19" s="44">
        <v>0</v>
      </c>
      <c r="AG19" s="44">
        <v>0</v>
      </c>
      <c r="AH19" s="34">
        <v>0</v>
      </c>
      <c r="AI19" s="34">
        <v>90.51</v>
      </c>
      <c r="AJ19">
        <f t="shared" si="20"/>
        <v>334</v>
      </c>
      <c r="AK19" s="106">
        <v>524</v>
      </c>
      <c r="AL19" s="27">
        <f t="shared" si="69"/>
        <v>63.74045801526718</v>
      </c>
      <c r="AM19" s="106" t="s">
        <v>1527</v>
      </c>
      <c r="AN19" s="270" t="s">
        <v>2729</v>
      </c>
      <c r="AO19" s="106" t="s">
        <v>2690</v>
      </c>
      <c r="AQ19" s="1">
        <v>0.4484143518518518</v>
      </c>
      <c r="AR19" s="1">
        <v>0.27947916666666667</v>
      </c>
      <c r="AS19" s="1">
        <v>0.11979166666666667</v>
      </c>
      <c r="AT19" s="1">
        <v>4.9131944444444443E-2</v>
      </c>
      <c r="AU19">
        <v>63</v>
      </c>
      <c r="AV19">
        <v>872</v>
      </c>
      <c r="AW19">
        <v>61</v>
      </c>
      <c r="AX19">
        <v>12</v>
      </c>
      <c r="AY19">
        <v>0</v>
      </c>
      <c r="AZ19">
        <v>0</v>
      </c>
      <c r="BA19">
        <v>0</v>
      </c>
      <c r="BB19">
        <v>83.56</v>
      </c>
      <c r="BC19">
        <f t="shared" si="21"/>
        <v>860</v>
      </c>
      <c r="BD19" s="106">
        <v>1152</v>
      </c>
      <c r="BE19" s="27">
        <f t="shared" si="70"/>
        <v>74.652777777777786</v>
      </c>
      <c r="BF19" s="106" t="s">
        <v>1527</v>
      </c>
      <c r="BG19" s="270" t="s">
        <v>2729</v>
      </c>
      <c r="BH19" s="106" t="s">
        <v>2690</v>
      </c>
      <c r="BJ19" s="1">
        <v>0.55437499999999995</v>
      </c>
      <c r="BK19" s="1">
        <v>0.29299768518518515</v>
      </c>
      <c r="BL19" s="1">
        <v>0.14168981481481482</v>
      </c>
      <c r="BM19" s="1">
        <v>0.11967592592592592</v>
      </c>
      <c r="BN19">
        <v>92</v>
      </c>
      <c r="BO19">
        <v>1013</v>
      </c>
      <c r="BP19">
        <v>1663</v>
      </c>
      <c r="BQ19">
        <v>149</v>
      </c>
      <c r="BR19">
        <v>0</v>
      </c>
      <c r="BS19">
        <v>0</v>
      </c>
      <c r="BT19">
        <v>0</v>
      </c>
      <c r="BU19">
        <v>91.78</v>
      </c>
      <c r="BV19">
        <f t="shared" si="22"/>
        <v>864</v>
      </c>
      <c r="BW19" s="106">
        <v>1152</v>
      </c>
      <c r="BX19" s="27">
        <f t="shared" si="71"/>
        <v>75</v>
      </c>
      <c r="BY19" s="106" t="s">
        <v>1527</v>
      </c>
      <c r="BZ19" s="270" t="s">
        <v>2729</v>
      </c>
      <c r="CA19" s="106" t="s">
        <v>2690</v>
      </c>
      <c r="CC19" s="1">
        <v>0.77453703703703702</v>
      </c>
      <c r="CD19" s="1">
        <v>0.46045138888888887</v>
      </c>
      <c r="CE19" s="1">
        <v>0.16694444444444445</v>
      </c>
      <c r="CF19" s="1">
        <v>0.14712962962962964</v>
      </c>
      <c r="CG19">
        <v>132</v>
      </c>
      <c r="CH19">
        <v>1435</v>
      </c>
      <c r="CI19">
        <v>1585</v>
      </c>
      <c r="CJ19">
        <v>113</v>
      </c>
      <c r="CK19">
        <v>0</v>
      </c>
      <c r="CL19">
        <v>0</v>
      </c>
      <c r="CM19">
        <v>0</v>
      </c>
      <c r="CN19">
        <v>93.35</v>
      </c>
      <c r="CO19">
        <f t="shared" si="23"/>
        <v>1322</v>
      </c>
      <c r="CP19" s="106">
        <v>1152</v>
      </c>
      <c r="CQ19" s="27">
        <f t="shared" si="72"/>
        <v>114.75694444444444</v>
      </c>
      <c r="CR19" s="106" t="s">
        <v>1527</v>
      </c>
      <c r="CS19" s="270" t="s">
        <v>2729</v>
      </c>
      <c r="CT19" s="106" t="s">
        <v>2690</v>
      </c>
      <c r="CV19" s="1">
        <v>0.48935185185185182</v>
      </c>
      <c r="CW19" s="1">
        <v>0.29053240740740743</v>
      </c>
      <c r="CX19" s="1">
        <v>0.14488425925925927</v>
      </c>
      <c r="CY19" s="1">
        <v>5.3912037037037036E-2</v>
      </c>
      <c r="CZ19">
        <v>91</v>
      </c>
      <c r="DA19">
        <v>930</v>
      </c>
      <c r="DB19">
        <v>1753</v>
      </c>
      <c r="DC19">
        <v>138</v>
      </c>
      <c r="DD19">
        <v>0</v>
      </c>
      <c r="DE19">
        <v>0</v>
      </c>
      <c r="DF19">
        <v>0</v>
      </c>
      <c r="DG19">
        <v>92.7</v>
      </c>
      <c r="DH19">
        <f t="shared" si="24"/>
        <v>792</v>
      </c>
      <c r="DI19" s="106">
        <v>1152</v>
      </c>
      <c r="DJ19" s="27">
        <f t="shared" si="85"/>
        <v>68.75</v>
      </c>
      <c r="DK19" s="106" t="s">
        <v>1527</v>
      </c>
      <c r="DL19" s="270" t="s">
        <v>2729</v>
      </c>
      <c r="DM19" s="106" t="s">
        <v>2690</v>
      </c>
      <c r="DO19" s="1">
        <v>0.48962962962962964</v>
      </c>
      <c r="DP19" s="1">
        <v>0.3613425925925926</v>
      </c>
      <c r="DQ19" s="1">
        <v>6.5162037037037032E-2</v>
      </c>
      <c r="DR19" s="1">
        <v>6.3113425925925934E-2</v>
      </c>
      <c r="DS19">
        <v>67</v>
      </c>
      <c r="DT19">
        <v>1170</v>
      </c>
      <c r="DU19">
        <v>427</v>
      </c>
      <c r="DV19">
        <v>26</v>
      </c>
      <c r="DW19">
        <v>0</v>
      </c>
      <c r="DX19">
        <v>0</v>
      </c>
      <c r="DY19">
        <v>0</v>
      </c>
      <c r="DZ19">
        <v>94.26</v>
      </c>
      <c r="EA19">
        <f t="shared" si="25"/>
        <v>1144</v>
      </c>
      <c r="EB19" s="106">
        <v>1152</v>
      </c>
      <c r="EC19" s="27">
        <f t="shared" si="75"/>
        <v>99.305555555555557</v>
      </c>
      <c r="ED19" s="106" t="s">
        <v>1527</v>
      </c>
      <c r="EE19" s="270" t="s">
        <v>2729</v>
      </c>
      <c r="EF19" s="106" t="s">
        <v>2690</v>
      </c>
      <c r="EH19" s="1">
        <v>0.48002314814814812</v>
      </c>
      <c r="EI19" s="1">
        <v>0.35660879629629627</v>
      </c>
      <c r="EJ19" s="1">
        <v>8.6412037037037037E-2</v>
      </c>
      <c r="EK19" s="1">
        <v>3.7002314814814814E-2</v>
      </c>
      <c r="EL19">
        <v>99</v>
      </c>
      <c r="EM19">
        <v>1176</v>
      </c>
      <c r="EN19">
        <v>911</v>
      </c>
      <c r="EO19">
        <v>46</v>
      </c>
      <c r="EP19">
        <v>0</v>
      </c>
      <c r="EQ19">
        <v>0</v>
      </c>
      <c r="ER19">
        <v>0</v>
      </c>
      <c r="ES19">
        <v>95.19</v>
      </c>
      <c r="ET19">
        <f t="shared" si="26"/>
        <v>1130</v>
      </c>
      <c r="EU19" s="106">
        <v>1152</v>
      </c>
      <c r="EV19" s="27">
        <f t="shared" si="76"/>
        <v>98.090277777777786</v>
      </c>
      <c r="EW19" s="106" t="s">
        <v>1527</v>
      </c>
      <c r="EX19" s="270" t="s">
        <v>2729</v>
      </c>
      <c r="EY19" s="106" t="s">
        <v>2690</v>
      </c>
      <c r="FA19" s="1">
        <v>0.51616898148148149</v>
      </c>
      <c r="FB19" s="1">
        <v>0.30284722222222221</v>
      </c>
      <c r="FC19" s="1">
        <v>0.14605324074074075</v>
      </c>
      <c r="FD19" s="1">
        <v>6.7245370370370372E-2</v>
      </c>
      <c r="FE19">
        <v>101</v>
      </c>
      <c r="FF19">
        <v>1032</v>
      </c>
      <c r="FG19">
        <v>1978</v>
      </c>
      <c r="FH19">
        <v>135</v>
      </c>
      <c r="FI19">
        <v>0</v>
      </c>
      <c r="FJ19">
        <v>0</v>
      </c>
      <c r="FK19">
        <v>0</v>
      </c>
      <c r="FL19">
        <v>93.61</v>
      </c>
      <c r="FM19">
        <f t="shared" si="27"/>
        <v>897</v>
      </c>
      <c r="FN19" s="106">
        <v>1152</v>
      </c>
      <c r="FO19" s="27">
        <f t="shared" si="74"/>
        <v>77.864583333333343</v>
      </c>
      <c r="FP19" s="106" t="s">
        <v>1527</v>
      </c>
      <c r="FQ19" s="270" t="s">
        <v>2729</v>
      </c>
      <c r="FR19" s="106" t="s">
        <v>2690</v>
      </c>
      <c r="FT19" s="1">
        <v>0.76045138888888886</v>
      </c>
      <c r="FU19" s="1">
        <v>0.4879398148148148</v>
      </c>
      <c r="FV19" s="1">
        <v>0.13752314814814814</v>
      </c>
      <c r="FW19" s="1">
        <v>0.13497685185185185</v>
      </c>
      <c r="FX19">
        <v>186</v>
      </c>
      <c r="FY19">
        <v>1658</v>
      </c>
      <c r="FZ19">
        <v>1552</v>
      </c>
      <c r="GA19">
        <v>87</v>
      </c>
      <c r="GB19">
        <v>0</v>
      </c>
      <c r="GC19">
        <v>0</v>
      </c>
      <c r="GD19">
        <v>0</v>
      </c>
      <c r="GE19">
        <v>94.69</v>
      </c>
      <c r="GF19">
        <f t="shared" si="28"/>
        <v>1571</v>
      </c>
      <c r="GG19" s="106">
        <v>1152</v>
      </c>
      <c r="GH19" s="27">
        <f t="shared" si="77"/>
        <v>136.37152777777777</v>
      </c>
      <c r="GI19" s="106" t="s">
        <v>1527</v>
      </c>
      <c r="GJ19" s="277" t="s">
        <v>2959</v>
      </c>
      <c r="GK19" s="106" t="s">
        <v>2690</v>
      </c>
      <c r="GM19" s="1">
        <v>0.34312499999999996</v>
      </c>
      <c r="GN19" s="1">
        <v>0.19005787037037036</v>
      </c>
      <c r="GO19" s="1">
        <v>0.10385416666666668</v>
      </c>
      <c r="GP19" s="1">
        <v>4.9201388888888892E-2</v>
      </c>
      <c r="GQ19">
        <v>126</v>
      </c>
      <c r="GR19">
        <v>586</v>
      </c>
      <c r="GS19">
        <v>883</v>
      </c>
      <c r="GT19">
        <v>65</v>
      </c>
      <c r="GU19">
        <v>0</v>
      </c>
      <c r="GV19">
        <v>0</v>
      </c>
      <c r="GW19">
        <v>0</v>
      </c>
      <c r="GX19">
        <v>93.14</v>
      </c>
      <c r="GY19">
        <f t="shared" si="86"/>
        <v>521</v>
      </c>
      <c r="GZ19" s="106">
        <v>524</v>
      </c>
      <c r="HA19" s="27">
        <f t="shared" si="10"/>
        <v>99.427480916030532</v>
      </c>
      <c r="HB19" s="106" t="s">
        <v>1527</v>
      </c>
      <c r="HC19" s="277" t="s">
        <v>2959</v>
      </c>
      <c r="HD19" s="106" t="s">
        <v>2690</v>
      </c>
      <c r="HF19" s="1">
        <v>0</v>
      </c>
      <c r="HG19" s="1">
        <v>0</v>
      </c>
      <c r="HH19" s="1">
        <v>0</v>
      </c>
      <c r="HI19" s="1">
        <v>0</v>
      </c>
      <c r="HJ19">
        <v>103</v>
      </c>
      <c r="HK19">
        <v>625</v>
      </c>
      <c r="HL19">
        <v>848</v>
      </c>
      <c r="HM19">
        <v>115</v>
      </c>
      <c r="HN19">
        <v>0</v>
      </c>
      <c r="HO19">
        <v>0</v>
      </c>
      <c r="HP19">
        <v>0</v>
      </c>
      <c r="HQ19">
        <v>88.06</v>
      </c>
      <c r="HR19">
        <f t="shared" si="78"/>
        <v>510</v>
      </c>
      <c r="HS19" s="106">
        <v>524</v>
      </c>
      <c r="HT19" s="27">
        <f t="shared" si="11"/>
        <v>97.328244274809165</v>
      </c>
      <c r="HU19" s="106" t="s">
        <v>1527</v>
      </c>
      <c r="HV19" s="277" t="s">
        <v>2959</v>
      </c>
      <c r="HW19" s="106" t="s">
        <v>2690</v>
      </c>
      <c r="HY19" s="1">
        <v>0</v>
      </c>
      <c r="HZ19" s="1">
        <v>0</v>
      </c>
      <c r="IA19" s="1">
        <v>0</v>
      </c>
      <c r="IB19" s="1">
        <v>0</v>
      </c>
      <c r="IC19">
        <v>63</v>
      </c>
      <c r="ID19">
        <v>857</v>
      </c>
      <c r="IE19">
        <v>224</v>
      </c>
      <c r="IF19">
        <v>8</v>
      </c>
      <c r="IG19">
        <v>0</v>
      </c>
      <c r="IH19">
        <v>0</v>
      </c>
      <c r="II19">
        <v>0</v>
      </c>
      <c r="IJ19">
        <v>96.55</v>
      </c>
      <c r="IK19">
        <f t="shared" si="31"/>
        <v>849</v>
      </c>
      <c r="IL19" s="106">
        <v>838</v>
      </c>
      <c r="IM19" s="27">
        <f t="shared" si="12"/>
        <v>101.31264916467782</v>
      </c>
      <c r="IN19" s="106" t="s">
        <v>1527</v>
      </c>
      <c r="IO19" s="277" t="s">
        <v>2959</v>
      </c>
      <c r="IP19" s="106" t="s">
        <v>2690</v>
      </c>
      <c r="IR19" s="1">
        <v>0</v>
      </c>
      <c r="IS19" s="1">
        <v>0</v>
      </c>
      <c r="IT19" s="1">
        <v>0</v>
      </c>
      <c r="IU19" s="1">
        <v>0</v>
      </c>
      <c r="IV19">
        <v>78</v>
      </c>
      <c r="IW19">
        <v>621</v>
      </c>
      <c r="IX19">
        <v>1123</v>
      </c>
      <c r="IY19">
        <v>105</v>
      </c>
      <c r="IZ19">
        <v>0</v>
      </c>
      <c r="JA19">
        <v>0</v>
      </c>
      <c r="JB19">
        <v>0</v>
      </c>
      <c r="JC19">
        <v>91.45</v>
      </c>
      <c r="JD19">
        <f t="shared" si="79"/>
        <v>516</v>
      </c>
      <c r="JE19" s="106">
        <v>524</v>
      </c>
      <c r="JF19" s="27">
        <f t="shared" si="13"/>
        <v>98.473282442748086</v>
      </c>
      <c r="JG19" s="106" t="s">
        <v>1527</v>
      </c>
      <c r="JH19" s="277" t="s">
        <v>2959</v>
      </c>
      <c r="JI19" s="106" t="s">
        <v>2690</v>
      </c>
      <c r="JK19" s="1">
        <v>0</v>
      </c>
      <c r="JL19" s="1">
        <v>0</v>
      </c>
      <c r="JM19" s="1">
        <v>0</v>
      </c>
      <c r="JN19" s="1">
        <v>0</v>
      </c>
      <c r="JO19">
        <v>52</v>
      </c>
      <c r="JP19">
        <v>563</v>
      </c>
      <c r="JQ19">
        <v>400</v>
      </c>
      <c r="JR19">
        <v>40</v>
      </c>
      <c r="JS19">
        <v>0</v>
      </c>
      <c r="JT19">
        <v>0</v>
      </c>
      <c r="JU19">
        <v>0</v>
      </c>
      <c r="JV19">
        <v>90.91</v>
      </c>
      <c r="JW19">
        <f t="shared" si="33"/>
        <v>523</v>
      </c>
      <c r="JX19" s="106">
        <v>524</v>
      </c>
      <c r="JY19" s="27">
        <f t="shared" si="67"/>
        <v>99.809160305343511</v>
      </c>
      <c r="JZ19" s="106" t="s">
        <v>1527</v>
      </c>
      <c r="KA19" s="277" t="s">
        <v>2959</v>
      </c>
      <c r="KB19" s="106" t="s">
        <v>2690</v>
      </c>
      <c r="KC19">
        <v>8</v>
      </c>
      <c r="KD19" s="1">
        <v>0</v>
      </c>
      <c r="KE19" s="1">
        <v>0</v>
      </c>
      <c r="KF19" s="1">
        <v>0</v>
      </c>
      <c r="KG19" s="1">
        <v>0</v>
      </c>
      <c r="KH19">
        <v>62</v>
      </c>
      <c r="KI19">
        <v>609</v>
      </c>
      <c r="KJ19">
        <v>764</v>
      </c>
      <c r="KK19">
        <v>64</v>
      </c>
      <c r="KL19">
        <v>0</v>
      </c>
      <c r="KM19">
        <v>0</v>
      </c>
      <c r="KN19">
        <v>0</v>
      </c>
      <c r="KO19">
        <v>92.27</v>
      </c>
      <c r="KP19">
        <f t="shared" si="34"/>
        <v>545</v>
      </c>
      <c r="KQ19" s="106">
        <v>524</v>
      </c>
      <c r="KR19" s="27">
        <f t="shared" si="80"/>
        <v>104.00763358778626</v>
      </c>
      <c r="KS19" s="106" t="s">
        <v>1527</v>
      </c>
      <c r="KT19" s="277" t="s">
        <v>2959</v>
      </c>
      <c r="KU19" s="106" t="s">
        <v>2690</v>
      </c>
      <c r="KV19">
        <v>8</v>
      </c>
      <c r="KW19" s="1">
        <v>0</v>
      </c>
      <c r="KX19" s="1">
        <v>0</v>
      </c>
      <c r="KY19" s="1">
        <v>0</v>
      </c>
      <c r="KZ19" s="1">
        <v>0</v>
      </c>
      <c r="LA19">
        <v>51</v>
      </c>
      <c r="LB19">
        <v>568</v>
      </c>
      <c r="LC19">
        <v>307</v>
      </c>
      <c r="LD19">
        <v>16</v>
      </c>
      <c r="LE19">
        <v>0</v>
      </c>
      <c r="LF19">
        <v>0</v>
      </c>
      <c r="LG19">
        <v>0</v>
      </c>
      <c r="LH19">
        <v>95.05</v>
      </c>
      <c r="LI19">
        <f t="shared" si="35"/>
        <v>552</v>
      </c>
      <c r="LJ19" s="106">
        <v>524</v>
      </c>
      <c r="LK19" s="27">
        <f t="shared" si="81"/>
        <v>105.34351145038168</v>
      </c>
      <c r="LL19" s="106" t="s">
        <v>1527</v>
      </c>
      <c r="LM19" s="277" t="s">
        <v>2959</v>
      </c>
      <c r="LN19" s="106" t="s">
        <v>2690</v>
      </c>
      <c r="LO19">
        <v>8</v>
      </c>
      <c r="LP19" s="1">
        <v>0</v>
      </c>
      <c r="LQ19" s="1">
        <v>0</v>
      </c>
      <c r="LR19" s="1">
        <v>0</v>
      </c>
      <c r="LS19" s="1">
        <v>0</v>
      </c>
      <c r="LT19">
        <v>54</v>
      </c>
      <c r="LU19">
        <v>584</v>
      </c>
      <c r="LV19">
        <v>730</v>
      </c>
      <c r="LW19">
        <v>53</v>
      </c>
      <c r="LX19">
        <v>0</v>
      </c>
      <c r="LY19">
        <v>0</v>
      </c>
      <c r="LZ19">
        <v>0</v>
      </c>
      <c r="MA19">
        <v>93.23</v>
      </c>
      <c r="MB19">
        <f t="shared" si="36"/>
        <v>531</v>
      </c>
      <c r="MC19" s="106">
        <v>524</v>
      </c>
      <c r="MD19" s="27">
        <f t="shared" si="82"/>
        <v>101.33587786259541</v>
      </c>
      <c r="ME19" s="106" t="s">
        <v>1527</v>
      </c>
      <c r="MF19" s="277" t="s">
        <v>2959</v>
      </c>
      <c r="MG19" s="106" t="s">
        <v>2690</v>
      </c>
      <c r="MH19">
        <v>8</v>
      </c>
      <c r="MI19" s="1">
        <v>0.31108796296296298</v>
      </c>
      <c r="MJ19" s="1">
        <v>0.17710648148148148</v>
      </c>
      <c r="MK19" s="1">
        <v>8.8356481481481494E-2</v>
      </c>
      <c r="ML19" s="1">
        <v>4.5613425925925925E-2</v>
      </c>
      <c r="MM19">
        <v>60</v>
      </c>
      <c r="MN19">
        <v>577</v>
      </c>
      <c r="MO19">
        <v>589</v>
      </c>
      <c r="MP19">
        <v>59</v>
      </c>
      <c r="MQ19">
        <v>0</v>
      </c>
      <c r="MR19">
        <v>0</v>
      </c>
      <c r="MS19">
        <v>0</v>
      </c>
      <c r="MT19">
        <v>90.9</v>
      </c>
      <c r="MU19">
        <f t="shared" si="37"/>
        <v>518</v>
      </c>
      <c r="MV19" s="106">
        <v>524</v>
      </c>
      <c r="MW19" s="27">
        <f t="shared" si="83"/>
        <v>98.854961832061079</v>
      </c>
      <c r="MX19" s="106" t="s">
        <v>1527</v>
      </c>
      <c r="MY19" s="277" t="s">
        <v>2959</v>
      </c>
      <c r="MZ19" s="106" t="s">
        <v>2690</v>
      </c>
      <c r="NA19">
        <v>8</v>
      </c>
      <c r="NB19" s="1">
        <v>0.39159722222222221</v>
      </c>
      <c r="NC19" s="1">
        <v>0.21501157407407409</v>
      </c>
      <c r="ND19" s="1">
        <v>0.13663194444444446</v>
      </c>
      <c r="NE19" s="1">
        <v>3.9942129629629626E-2</v>
      </c>
      <c r="NF19">
        <v>89</v>
      </c>
      <c r="NG19">
        <v>609</v>
      </c>
      <c r="NH19">
        <v>549</v>
      </c>
      <c r="NI19">
        <v>79</v>
      </c>
      <c r="NJ19">
        <v>0</v>
      </c>
      <c r="NK19">
        <v>0</v>
      </c>
      <c r="NL19">
        <v>0</v>
      </c>
      <c r="NM19">
        <v>87.42</v>
      </c>
      <c r="NN19">
        <f t="shared" si="38"/>
        <v>530</v>
      </c>
      <c r="NO19" s="106">
        <v>524</v>
      </c>
      <c r="NP19" s="27">
        <f t="shared" si="84"/>
        <v>101.14503816793894</v>
      </c>
    </row>
    <row r="20" spans="1:380">
      <c r="A20" s="106" t="s">
        <v>495</v>
      </c>
      <c r="B20" s="485" t="s">
        <v>2959</v>
      </c>
      <c r="C20" s="106" t="s">
        <v>2690</v>
      </c>
      <c r="E20" s="1">
        <v>0.22907407407407407</v>
      </c>
      <c r="F20" s="1">
        <v>0.1978587962962963</v>
      </c>
      <c r="G20" s="1">
        <v>2.2824074074074076E-2</v>
      </c>
      <c r="H20" s="1">
        <v>8.3796296296296292E-3</v>
      </c>
      <c r="I20">
        <v>40</v>
      </c>
      <c r="J20">
        <v>787</v>
      </c>
      <c r="K20">
        <v>788</v>
      </c>
      <c r="L20">
        <v>17</v>
      </c>
      <c r="M20">
        <v>0</v>
      </c>
      <c r="N20">
        <v>0</v>
      </c>
      <c r="O20">
        <v>0</v>
      </c>
      <c r="P20">
        <v>97.89</v>
      </c>
      <c r="Q20">
        <f t="shared" si="19"/>
        <v>770</v>
      </c>
      <c r="R20" s="106">
        <v>864</v>
      </c>
      <c r="S20" s="27">
        <f t="shared" si="68"/>
        <v>89.120370370370367</v>
      </c>
      <c r="T20" s="106" t="s">
        <v>495</v>
      </c>
      <c r="U20" s="270" t="s">
        <v>2729</v>
      </c>
      <c r="V20" s="106" t="s">
        <v>2690</v>
      </c>
      <c r="X20" s="35">
        <v>0.28216435185185185</v>
      </c>
      <c r="Y20" s="35">
        <v>0.22444444444444445</v>
      </c>
      <c r="Z20" s="139">
        <v>3.5486111111111114E-2</v>
      </c>
      <c r="AA20" s="139">
        <v>2.2222222222222223E-2</v>
      </c>
      <c r="AB20" s="44">
        <v>52</v>
      </c>
      <c r="AC20" s="44">
        <v>807</v>
      </c>
      <c r="AD20" s="44">
        <v>920</v>
      </c>
      <c r="AE20" s="44">
        <v>52</v>
      </c>
      <c r="AF20" s="44">
        <v>0</v>
      </c>
      <c r="AG20" s="44">
        <v>0</v>
      </c>
      <c r="AH20" s="34">
        <v>0</v>
      </c>
      <c r="AI20" s="34">
        <v>94.65</v>
      </c>
      <c r="AJ20">
        <f t="shared" si="20"/>
        <v>755</v>
      </c>
      <c r="AK20" s="106">
        <v>864</v>
      </c>
      <c r="AL20" s="27">
        <f t="shared" si="69"/>
        <v>87.384259259259252</v>
      </c>
      <c r="AM20" s="106" t="s">
        <v>495</v>
      </c>
      <c r="AN20" s="270" t="s">
        <v>2729</v>
      </c>
      <c r="AO20" s="106" t="s">
        <v>2690</v>
      </c>
      <c r="AQ20" s="1">
        <v>0.34840277777777778</v>
      </c>
      <c r="AR20" s="1">
        <v>0.29497685185185185</v>
      </c>
      <c r="AS20" s="1">
        <v>3.847222222222222E-2</v>
      </c>
      <c r="AT20" s="1">
        <v>1.494212962962963E-2</v>
      </c>
      <c r="AU20">
        <v>84</v>
      </c>
      <c r="AV20">
        <v>1176</v>
      </c>
      <c r="AW20">
        <v>1349</v>
      </c>
      <c r="AX20">
        <v>69</v>
      </c>
      <c r="AY20">
        <v>0</v>
      </c>
      <c r="AZ20">
        <v>0</v>
      </c>
      <c r="BA20">
        <v>0</v>
      </c>
      <c r="BB20">
        <v>95.13</v>
      </c>
      <c r="BC20">
        <f t="shared" si="21"/>
        <v>1107</v>
      </c>
      <c r="BD20" s="106">
        <v>1152</v>
      </c>
      <c r="BE20" s="27">
        <f t="shared" si="70"/>
        <v>96.09375</v>
      </c>
      <c r="BF20" s="106" t="s">
        <v>495</v>
      </c>
      <c r="BG20" s="270" t="s">
        <v>2729</v>
      </c>
      <c r="BH20" s="106" t="s">
        <v>2690</v>
      </c>
      <c r="BJ20" s="1">
        <v>0.3213657407407407</v>
      </c>
      <c r="BK20" s="1">
        <v>0.29724537037037035</v>
      </c>
      <c r="BL20" s="1">
        <v>1.4571759259259258E-2</v>
      </c>
      <c r="BM20" s="1">
        <v>9.5486111111111101E-3</v>
      </c>
      <c r="BN20">
        <v>72</v>
      </c>
      <c r="BO20">
        <v>1302</v>
      </c>
      <c r="BP20">
        <v>2199</v>
      </c>
      <c r="BQ20">
        <v>106</v>
      </c>
      <c r="BR20">
        <v>0</v>
      </c>
      <c r="BS20">
        <v>0</v>
      </c>
      <c r="BT20">
        <v>0</v>
      </c>
      <c r="BU20">
        <v>95.4</v>
      </c>
      <c r="BV20">
        <f t="shared" si="22"/>
        <v>1196</v>
      </c>
      <c r="BW20" s="106">
        <v>1152</v>
      </c>
      <c r="BX20" s="27">
        <f t="shared" si="71"/>
        <v>103.81944444444444</v>
      </c>
      <c r="BY20" s="106" t="s">
        <v>495</v>
      </c>
      <c r="BZ20" s="270" t="s">
        <v>2729</v>
      </c>
      <c r="CA20" s="106" t="s">
        <v>2690</v>
      </c>
      <c r="CC20" s="1">
        <v>0.42815972222222221</v>
      </c>
      <c r="CD20" s="1">
        <v>0.37701388888888893</v>
      </c>
      <c r="CE20" s="1">
        <v>4.2152777777777782E-2</v>
      </c>
      <c r="CF20" s="1">
        <v>8.9814814814814809E-3</v>
      </c>
      <c r="CG20">
        <v>111</v>
      </c>
      <c r="CH20">
        <v>1606</v>
      </c>
      <c r="CI20">
        <v>1749</v>
      </c>
      <c r="CJ20">
        <v>82</v>
      </c>
      <c r="CK20">
        <v>0</v>
      </c>
      <c r="CL20">
        <v>0</v>
      </c>
      <c r="CM20">
        <v>0</v>
      </c>
      <c r="CN20">
        <v>95.52</v>
      </c>
      <c r="CO20">
        <f t="shared" si="23"/>
        <v>1524</v>
      </c>
      <c r="CP20" s="106">
        <v>1152</v>
      </c>
      <c r="CQ20" s="27">
        <f t="shared" si="72"/>
        <v>132.29166666666669</v>
      </c>
      <c r="CR20" s="106" t="s">
        <v>495</v>
      </c>
      <c r="CS20" s="270" t="s">
        <v>2729</v>
      </c>
      <c r="CT20" s="106" t="s">
        <v>2690</v>
      </c>
      <c r="CV20" s="1">
        <v>0.2898148148148148</v>
      </c>
      <c r="CW20" s="1">
        <v>0.25702546296296297</v>
      </c>
      <c r="CX20" s="1">
        <v>2.525462962962963E-2</v>
      </c>
      <c r="CY20" s="1">
        <v>7.5115740740740742E-3</v>
      </c>
      <c r="CZ20">
        <v>55</v>
      </c>
      <c r="DA20">
        <v>1197</v>
      </c>
      <c r="DB20">
        <v>1610</v>
      </c>
      <c r="DC20">
        <v>29</v>
      </c>
      <c r="DD20">
        <v>0</v>
      </c>
      <c r="DE20">
        <v>0</v>
      </c>
      <c r="DF20">
        <v>0</v>
      </c>
      <c r="DG20">
        <v>98.23</v>
      </c>
      <c r="DH20">
        <f t="shared" si="24"/>
        <v>1168</v>
      </c>
      <c r="DI20" s="106">
        <v>1152</v>
      </c>
      <c r="DJ20" s="27">
        <f t="shared" si="85"/>
        <v>101.38888888888889</v>
      </c>
      <c r="DK20" s="106" t="s">
        <v>495</v>
      </c>
      <c r="DL20" s="270" t="s">
        <v>2729</v>
      </c>
      <c r="DM20" s="106" t="s">
        <v>2690</v>
      </c>
      <c r="DO20" s="1">
        <v>0.30755787037037036</v>
      </c>
      <c r="DP20" s="1">
        <v>0.26902777777777781</v>
      </c>
      <c r="DQ20" s="1">
        <v>2.7083333333333334E-2</v>
      </c>
      <c r="DR20" s="1">
        <v>1.1446759259259261E-2</v>
      </c>
      <c r="DS20">
        <v>50</v>
      </c>
      <c r="DT20">
        <v>1194</v>
      </c>
      <c r="DU20">
        <v>598</v>
      </c>
      <c r="DV20">
        <v>14</v>
      </c>
      <c r="DW20">
        <v>0</v>
      </c>
      <c r="DX20">
        <v>0</v>
      </c>
      <c r="DY20">
        <v>0</v>
      </c>
      <c r="DZ20">
        <v>97.71</v>
      </c>
      <c r="EA20">
        <f t="shared" si="25"/>
        <v>1180</v>
      </c>
      <c r="EB20" s="106">
        <v>1152</v>
      </c>
      <c r="EC20" s="27">
        <f t="shared" si="75"/>
        <v>102.43055555555556</v>
      </c>
      <c r="ED20" s="106" t="s">
        <v>495</v>
      </c>
      <c r="EE20" s="270" t="s">
        <v>2729</v>
      </c>
      <c r="EF20" s="106" t="s">
        <v>2690</v>
      </c>
      <c r="EH20" s="1">
        <v>0.3445023148148148</v>
      </c>
      <c r="EI20" s="1">
        <v>0.2779861111111111</v>
      </c>
      <c r="EJ20" s="1">
        <v>4.9027777777777781E-2</v>
      </c>
      <c r="EK20" s="1">
        <v>1.7476851851851851E-2</v>
      </c>
      <c r="EL20">
        <v>78</v>
      </c>
      <c r="EM20">
        <v>1202</v>
      </c>
      <c r="EN20">
        <v>741</v>
      </c>
      <c r="EO20">
        <v>24</v>
      </c>
      <c r="EP20">
        <v>0</v>
      </c>
      <c r="EQ20">
        <v>0</v>
      </c>
      <c r="ER20">
        <v>0</v>
      </c>
      <c r="ES20">
        <v>96.86</v>
      </c>
      <c r="ET20">
        <f t="shared" si="26"/>
        <v>1178</v>
      </c>
      <c r="EU20" s="106">
        <v>1152</v>
      </c>
      <c r="EV20" s="27">
        <f t="shared" si="76"/>
        <v>102.25694444444444</v>
      </c>
      <c r="EW20" s="106" t="s">
        <v>495</v>
      </c>
      <c r="EX20" s="270" t="s">
        <v>2729</v>
      </c>
      <c r="EY20" s="106" t="s">
        <v>2690</v>
      </c>
      <c r="FA20" s="1">
        <v>0.31623842592592594</v>
      </c>
      <c r="FB20" s="1">
        <v>0.25365740740740744</v>
      </c>
      <c r="FC20" s="1">
        <v>4.1365740740740745E-2</v>
      </c>
      <c r="FD20" s="1">
        <v>2.1203703703703707E-2</v>
      </c>
      <c r="FE20">
        <v>104</v>
      </c>
      <c r="FF20">
        <v>1273</v>
      </c>
      <c r="FG20">
        <v>2342</v>
      </c>
      <c r="FH20">
        <v>101</v>
      </c>
      <c r="FI20">
        <v>0</v>
      </c>
      <c r="FJ20">
        <v>0</v>
      </c>
      <c r="FK20">
        <v>0</v>
      </c>
      <c r="FL20">
        <v>95.87</v>
      </c>
      <c r="FM20">
        <f t="shared" si="27"/>
        <v>1172</v>
      </c>
      <c r="FN20" s="106">
        <v>1152</v>
      </c>
      <c r="FO20" s="27">
        <f t="shared" si="74"/>
        <v>101.73611111111111</v>
      </c>
      <c r="FP20" s="106" t="s">
        <v>495</v>
      </c>
      <c r="FQ20" s="270" t="s">
        <v>2729</v>
      </c>
      <c r="FR20" s="106" t="s">
        <v>2690</v>
      </c>
      <c r="FT20" s="1">
        <v>0.3064236111111111</v>
      </c>
      <c r="FU20" s="1">
        <v>0.26054398148148145</v>
      </c>
      <c r="FV20" s="1">
        <v>3.7766203703703705E-2</v>
      </c>
      <c r="FW20" s="1">
        <v>8.1018518518518514E-3</v>
      </c>
      <c r="FX20">
        <v>100</v>
      </c>
      <c r="FY20">
        <v>1248</v>
      </c>
      <c r="FZ20">
        <v>1259</v>
      </c>
      <c r="GA20">
        <v>71</v>
      </c>
      <c r="GB20">
        <v>0</v>
      </c>
      <c r="GC20">
        <v>0</v>
      </c>
      <c r="GD20">
        <v>0</v>
      </c>
      <c r="GE20">
        <v>94.66</v>
      </c>
      <c r="GF20">
        <f t="shared" si="28"/>
        <v>1177</v>
      </c>
      <c r="GG20" s="106">
        <v>1152</v>
      </c>
      <c r="GH20" s="27">
        <f t="shared" si="77"/>
        <v>102.17013888888889</v>
      </c>
      <c r="GI20" s="106" t="s">
        <v>495</v>
      </c>
      <c r="GJ20" s="277" t="s">
        <v>2959</v>
      </c>
      <c r="GK20" s="106" t="s">
        <v>2690</v>
      </c>
      <c r="GM20" s="1">
        <v>0.12697916666666667</v>
      </c>
      <c r="GN20" s="1">
        <v>0.10353009259259259</v>
      </c>
      <c r="GO20" s="1">
        <v>2.0706018518518519E-2</v>
      </c>
      <c r="GP20" s="1">
        <v>2.7314814814814819E-3</v>
      </c>
      <c r="GQ20">
        <v>38</v>
      </c>
      <c r="GR20">
        <v>529</v>
      </c>
      <c r="GS20">
        <v>352</v>
      </c>
      <c r="GT20">
        <v>6</v>
      </c>
      <c r="GU20">
        <v>0</v>
      </c>
      <c r="GV20">
        <v>0</v>
      </c>
      <c r="GW20">
        <v>0</v>
      </c>
      <c r="GX20">
        <v>98.32</v>
      </c>
      <c r="GY20">
        <f t="shared" si="86"/>
        <v>523</v>
      </c>
      <c r="GZ20" s="106">
        <v>393</v>
      </c>
      <c r="HA20" s="27">
        <f t="shared" si="10"/>
        <v>133.07888040712467</v>
      </c>
      <c r="HB20" s="106" t="s">
        <v>495</v>
      </c>
      <c r="HC20" s="277" t="s">
        <v>2959</v>
      </c>
      <c r="HD20" s="106" t="s">
        <v>2690</v>
      </c>
      <c r="HF20" s="1">
        <v>0</v>
      </c>
      <c r="HG20" s="1">
        <v>0</v>
      </c>
      <c r="HH20" s="1">
        <v>0</v>
      </c>
      <c r="HI20" s="1">
        <v>0</v>
      </c>
      <c r="HJ20">
        <v>48</v>
      </c>
      <c r="HK20">
        <v>568</v>
      </c>
      <c r="HL20">
        <v>700</v>
      </c>
      <c r="HM20">
        <v>18</v>
      </c>
      <c r="HN20">
        <v>0</v>
      </c>
      <c r="HO20">
        <v>0</v>
      </c>
      <c r="HP20">
        <v>0</v>
      </c>
      <c r="HQ20">
        <v>97.49</v>
      </c>
      <c r="HR20">
        <f t="shared" si="78"/>
        <v>550</v>
      </c>
      <c r="HS20" s="106">
        <v>524</v>
      </c>
      <c r="HT20" s="27">
        <f t="shared" si="11"/>
        <v>104.96183206106871</v>
      </c>
      <c r="HU20" s="106" t="s">
        <v>495</v>
      </c>
      <c r="HV20" s="277" t="s">
        <v>2959</v>
      </c>
      <c r="HW20" s="106" t="s">
        <v>2690</v>
      </c>
      <c r="HY20" s="1">
        <v>0</v>
      </c>
      <c r="HZ20" s="1">
        <v>0</v>
      </c>
      <c r="IA20" s="1">
        <v>0</v>
      </c>
      <c r="IB20" s="1">
        <v>0</v>
      </c>
      <c r="IC20">
        <v>54</v>
      </c>
      <c r="ID20">
        <v>870</v>
      </c>
      <c r="IE20">
        <v>555</v>
      </c>
      <c r="IF20">
        <v>26</v>
      </c>
      <c r="IG20">
        <v>0</v>
      </c>
      <c r="IH20">
        <v>0</v>
      </c>
      <c r="II20">
        <v>0</v>
      </c>
      <c r="IJ20">
        <v>95.52</v>
      </c>
      <c r="IK20">
        <f t="shared" si="31"/>
        <v>844</v>
      </c>
      <c r="IL20" s="106">
        <v>760</v>
      </c>
      <c r="IM20" s="27">
        <f t="shared" si="12"/>
        <v>111.05263157894736</v>
      </c>
      <c r="IN20" s="106" t="s">
        <v>495</v>
      </c>
      <c r="IO20" s="277" t="s">
        <v>2959</v>
      </c>
      <c r="IP20" s="106" t="s">
        <v>2690</v>
      </c>
      <c r="IR20" s="1">
        <v>0</v>
      </c>
      <c r="IS20" s="1">
        <v>0</v>
      </c>
      <c r="IT20" s="1">
        <v>0</v>
      </c>
      <c r="IU20" s="1">
        <v>0</v>
      </c>
      <c r="IV20">
        <v>39</v>
      </c>
      <c r="IW20">
        <v>595</v>
      </c>
      <c r="IX20">
        <v>853</v>
      </c>
      <c r="IY20">
        <v>35</v>
      </c>
      <c r="IZ20">
        <v>0</v>
      </c>
      <c r="JA20">
        <v>0</v>
      </c>
      <c r="JB20">
        <v>0</v>
      </c>
      <c r="JC20">
        <v>96.06</v>
      </c>
      <c r="JD20">
        <f t="shared" si="79"/>
        <v>560</v>
      </c>
      <c r="JE20" s="106">
        <v>524</v>
      </c>
      <c r="JF20" s="27">
        <f t="shared" si="13"/>
        <v>106.87022900763358</v>
      </c>
      <c r="JG20" s="106" t="s">
        <v>495</v>
      </c>
      <c r="JH20" s="277" t="s">
        <v>2959</v>
      </c>
      <c r="JI20" s="106" t="s">
        <v>2690</v>
      </c>
      <c r="JK20" s="1">
        <v>0</v>
      </c>
      <c r="JL20" s="1">
        <v>0</v>
      </c>
      <c r="JM20" s="1">
        <v>0</v>
      </c>
      <c r="JN20" s="1">
        <v>0</v>
      </c>
      <c r="JO20">
        <v>58</v>
      </c>
      <c r="JP20">
        <v>723</v>
      </c>
      <c r="JQ20">
        <v>539</v>
      </c>
      <c r="JR20">
        <v>39</v>
      </c>
      <c r="JS20">
        <v>0</v>
      </c>
      <c r="JT20">
        <v>0</v>
      </c>
      <c r="JU20">
        <v>0</v>
      </c>
      <c r="JV20">
        <v>93.25</v>
      </c>
      <c r="JW20">
        <f t="shared" si="33"/>
        <v>684</v>
      </c>
      <c r="JX20" s="106">
        <v>524</v>
      </c>
      <c r="JY20" s="27">
        <f t="shared" si="67"/>
        <v>130.53435114503819</v>
      </c>
      <c r="JZ20" s="106" t="s">
        <v>495</v>
      </c>
      <c r="KA20" s="277" t="s">
        <v>2959</v>
      </c>
      <c r="KB20" s="106" t="s">
        <v>2690</v>
      </c>
      <c r="KC20">
        <v>1</v>
      </c>
      <c r="KD20" s="1">
        <v>0</v>
      </c>
      <c r="KE20" s="1">
        <v>0</v>
      </c>
      <c r="KF20" s="1">
        <v>0</v>
      </c>
      <c r="KG20" s="1">
        <v>0</v>
      </c>
      <c r="KH20">
        <v>7</v>
      </c>
      <c r="KI20">
        <v>53</v>
      </c>
      <c r="KJ20">
        <v>205</v>
      </c>
      <c r="KK20">
        <v>4</v>
      </c>
      <c r="KL20">
        <v>0</v>
      </c>
      <c r="KM20">
        <v>0</v>
      </c>
      <c r="KN20">
        <v>0</v>
      </c>
      <c r="KO20">
        <v>98.09</v>
      </c>
      <c r="KP20">
        <f t="shared" si="34"/>
        <v>49</v>
      </c>
      <c r="KQ20" s="106">
        <v>65</v>
      </c>
      <c r="KR20" s="27">
        <f t="shared" si="80"/>
        <v>75.384615384615387</v>
      </c>
      <c r="KS20" s="106" t="s">
        <v>495</v>
      </c>
      <c r="KT20" s="277" t="s">
        <v>2959</v>
      </c>
      <c r="KU20" s="106" t="s">
        <v>2690</v>
      </c>
      <c r="KV20">
        <v>8</v>
      </c>
      <c r="KW20" s="1">
        <v>0</v>
      </c>
      <c r="KX20" s="1">
        <v>0</v>
      </c>
      <c r="KY20" s="1">
        <v>0</v>
      </c>
      <c r="KZ20" s="1">
        <v>0</v>
      </c>
      <c r="LA20">
        <v>30</v>
      </c>
      <c r="LB20">
        <v>556</v>
      </c>
      <c r="LC20">
        <v>544</v>
      </c>
      <c r="LD20">
        <v>10</v>
      </c>
      <c r="LE20">
        <v>0</v>
      </c>
      <c r="LF20">
        <v>0</v>
      </c>
      <c r="LG20">
        <v>0</v>
      </c>
      <c r="LH20">
        <v>98.19</v>
      </c>
      <c r="LI20">
        <f t="shared" si="35"/>
        <v>546</v>
      </c>
      <c r="LJ20" s="106">
        <v>524</v>
      </c>
      <c r="LK20" s="27">
        <f t="shared" si="81"/>
        <v>104.19847328244273</v>
      </c>
      <c r="LL20" s="106" t="s">
        <v>495</v>
      </c>
      <c r="LM20" s="277" t="s">
        <v>2959</v>
      </c>
      <c r="LN20" s="106" t="s">
        <v>2690</v>
      </c>
      <c r="LO20">
        <v>8</v>
      </c>
      <c r="LP20" s="1">
        <v>0</v>
      </c>
      <c r="LQ20" s="1">
        <v>0</v>
      </c>
      <c r="LR20" s="1">
        <v>0</v>
      </c>
      <c r="LS20" s="1">
        <v>0</v>
      </c>
      <c r="LT20">
        <v>40</v>
      </c>
      <c r="LU20">
        <v>637</v>
      </c>
      <c r="LV20">
        <v>556</v>
      </c>
      <c r="LW20">
        <v>18</v>
      </c>
      <c r="LX20">
        <v>0</v>
      </c>
      <c r="LY20">
        <v>0</v>
      </c>
      <c r="LZ20">
        <v>0</v>
      </c>
      <c r="MA20">
        <v>96.86</v>
      </c>
      <c r="MB20">
        <f t="shared" si="36"/>
        <v>619</v>
      </c>
      <c r="MC20" s="106">
        <v>524</v>
      </c>
      <c r="MD20" s="27">
        <f t="shared" si="82"/>
        <v>118.12977099236642</v>
      </c>
      <c r="ME20" s="106" t="s">
        <v>495</v>
      </c>
      <c r="MF20" s="277" t="s">
        <v>2959</v>
      </c>
      <c r="MG20" s="106" t="s">
        <v>2690</v>
      </c>
      <c r="MI20" s="1">
        <v>2.3148148148148147E-5</v>
      </c>
      <c r="MJ20" s="1">
        <v>2.3148148148148147E-5</v>
      </c>
      <c r="MK20" s="1">
        <v>0</v>
      </c>
      <c r="ML20" s="1">
        <v>0</v>
      </c>
      <c r="MM20">
        <v>0</v>
      </c>
      <c r="MN20">
        <v>0</v>
      </c>
      <c r="MO20">
        <v>2</v>
      </c>
      <c r="MP20">
        <v>0</v>
      </c>
      <c r="MQ20">
        <v>0</v>
      </c>
      <c r="MR20">
        <v>0</v>
      </c>
      <c r="MS20">
        <v>0</v>
      </c>
      <c r="MT20">
        <v>100</v>
      </c>
      <c r="MU20">
        <f t="shared" si="37"/>
        <v>0</v>
      </c>
      <c r="MV20" s="106"/>
      <c r="MW20" s="27"/>
      <c r="MX20" s="106" t="s">
        <v>495</v>
      </c>
      <c r="MY20" s="277" t="s">
        <v>2959</v>
      </c>
      <c r="MZ20" s="106" t="s">
        <v>2690</v>
      </c>
      <c r="NB20" s="1">
        <v>7.3032407407407412E-3</v>
      </c>
      <c r="NC20" s="1">
        <v>7.1180555555555554E-3</v>
      </c>
      <c r="ND20" s="1">
        <v>1.8518518518518518E-4</v>
      </c>
      <c r="NE20" s="1">
        <v>0</v>
      </c>
      <c r="NF20">
        <v>2</v>
      </c>
      <c r="NG20">
        <v>39</v>
      </c>
      <c r="NH20">
        <v>37</v>
      </c>
      <c r="NI20">
        <v>3</v>
      </c>
      <c r="NJ20">
        <v>0</v>
      </c>
      <c r="NK20">
        <v>0</v>
      </c>
      <c r="NL20">
        <v>0</v>
      </c>
      <c r="NM20">
        <v>92.5</v>
      </c>
      <c r="NN20">
        <f t="shared" si="38"/>
        <v>36</v>
      </c>
      <c r="NO20" s="106"/>
      <c r="NP20" s="27"/>
    </row>
    <row r="21" spans="1:380">
      <c r="A21" s="106" t="s">
        <v>2378</v>
      </c>
      <c r="B21" s="270" t="s">
        <v>2729</v>
      </c>
      <c r="C21" s="106" t="s">
        <v>2690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f t="shared" si="19"/>
        <v>#N/A</v>
      </c>
      <c r="R21" s="106"/>
      <c r="S21" s="27"/>
      <c r="T21" s="106" t="s">
        <v>2378</v>
      </c>
      <c r="U21" s="270" t="s">
        <v>2729</v>
      </c>
      <c r="V21" s="106" t="s">
        <v>2690</v>
      </c>
      <c r="X21" s="34" t="e">
        <v>#N/A</v>
      </c>
      <c r="Y21" s="34" t="e">
        <v>#N/A</v>
      </c>
      <c r="Z21" s="44" t="e">
        <v>#N/A</v>
      </c>
      <c r="AA21" s="44" t="e">
        <v>#N/A</v>
      </c>
      <c r="AB21" s="44" t="e">
        <v>#N/A</v>
      </c>
      <c r="AC21" s="44" t="e">
        <v>#N/A</v>
      </c>
      <c r="AD21" s="44" t="e">
        <v>#N/A</v>
      </c>
      <c r="AE21" s="44" t="e">
        <v>#N/A</v>
      </c>
      <c r="AF21" s="44" t="e">
        <v>#N/A</v>
      </c>
      <c r="AG21" s="44" t="e">
        <v>#N/A</v>
      </c>
      <c r="AH21" s="34" t="e">
        <v>#N/A</v>
      </c>
      <c r="AI21" s="34" t="e">
        <v>#N/A</v>
      </c>
      <c r="AJ21" t="e">
        <f t="shared" si="20"/>
        <v>#N/A</v>
      </c>
      <c r="AK21" s="106"/>
      <c r="AL21" s="27"/>
      <c r="AM21" s="106" t="s">
        <v>2378</v>
      </c>
      <c r="AN21" s="270" t="s">
        <v>2729</v>
      </c>
      <c r="AO21" s="106" t="s">
        <v>2690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f t="shared" si="21"/>
        <v>#N/A</v>
      </c>
      <c r="BD21" s="106"/>
      <c r="BE21" s="27"/>
      <c r="BF21" s="106" t="s">
        <v>2378</v>
      </c>
      <c r="BG21" s="270" t="s">
        <v>2729</v>
      </c>
      <c r="BH21" s="106" t="s">
        <v>2690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f t="shared" si="22"/>
        <v>#N/A</v>
      </c>
      <c r="BW21" s="106"/>
      <c r="BX21" s="27"/>
      <c r="BY21" s="106" t="s">
        <v>2378</v>
      </c>
      <c r="BZ21" s="270" t="s">
        <v>2729</v>
      </c>
      <c r="CA21" s="106" t="s">
        <v>2690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f t="shared" si="23"/>
        <v>#N/A</v>
      </c>
      <c r="CP21" s="106"/>
      <c r="CQ21" s="27"/>
      <c r="CR21" s="106" t="s">
        <v>2378</v>
      </c>
      <c r="CS21" s="270" t="s">
        <v>2729</v>
      </c>
      <c r="CT21" s="106" t="s">
        <v>2690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f t="shared" si="24"/>
        <v>#N/A</v>
      </c>
      <c r="DI21" s="106"/>
      <c r="DJ21" s="27"/>
      <c r="DK21" s="106" t="s">
        <v>2378</v>
      </c>
      <c r="DL21" s="270" t="s">
        <v>2729</v>
      </c>
      <c r="DM21" s="106" t="s">
        <v>2690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f t="shared" si="25"/>
        <v>#N/A</v>
      </c>
      <c r="EB21" s="106"/>
      <c r="EC21" s="27"/>
      <c r="ED21" s="106" t="s">
        <v>2378</v>
      </c>
      <c r="EE21" s="270" t="s">
        <v>2729</v>
      </c>
      <c r="EF21" s="106" t="s">
        <v>2690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f t="shared" si="26"/>
        <v>#N/A</v>
      </c>
      <c r="EU21" s="106"/>
      <c r="EV21" s="27"/>
      <c r="EW21" s="106" t="s">
        <v>2378</v>
      </c>
      <c r="EX21" s="270" t="s">
        <v>2729</v>
      </c>
      <c r="EY21" s="106" t="s">
        <v>2690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f t="shared" si="27"/>
        <v>#N/A</v>
      </c>
      <c r="FN21" s="106"/>
      <c r="FO21" s="27"/>
      <c r="FP21" s="106" t="s">
        <v>2378</v>
      </c>
      <c r="FQ21" s="270" t="s">
        <v>2729</v>
      </c>
      <c r="FR21" s="106" t="s">
        <v>2690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f t="shared" si="28"/>
        <v>#N/A</v>
      </c>
      <c r="GG21" s="106"/>
      <c r="GH21" s="27"/>
      <c r="GI21" s="106" t="s">
        <v>2378</v>
      </c>
      <c r="GJ21" s="277" t="s">
        <v>2959</v>
      </c>
      <c r="GK21" s="106" t="s">
        <v>2690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f t="shared" si="86"/>
        <v>#N/A</v>
      </c>
      <c r="GZ21" s="106"/>
      <c r="HA21" s="27"/>
      <c r="HB21" s="106" t="s">
        <v>2378</v>
      </c>
      <c r="HC21" s="277" t="s">
        <v>2959</v>
      </c>
      <c r="HD21" s="106" t="s">
        <v>2690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t="e">
        <f t="shared" si="78"/>
        <v>#N/A</v>
      </c>
      <c r="HS21" s="106"/>
      <c r="HT21" s="27"/>
      <c r="HU21" s="106" t="s">
        <v>2378</v>
      </c>
      <c r="HV21" s="277" t="s">
        <v>2959</v>
      </c>
      <c r="HW21" s="106" t="s">
        <v>2690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f t="shared" si="31"/>
        <v>#N/A</v>
      </c>
      <c r="IL21" s="106"/>
      <c r="IM21" s="27"/>
      <c r="IN21" s="106" t="s">
        <v>2378</v>
      </c>
      <c r="IO21" s="277" t="s">
        <v>2959</v>
      </c>
      <c r="IP21" s="106" t="s">
        <v>2690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f t="shared" si="79"/>
        <v>#N/A</v>
      </c>
      <c r="JE21" s="106"/>
      <c r="JF21" s="27"/>
      <c r="JG21" s="106" t="s">
        <v>2378</v>
      </c>
      <c r="JH21" s="277" t="s">
        <v>2959</v>
      </c>
      <c r="JI21" s="106" t="s">
        <v>2690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f t="shared" si="33"/>
        <v>#N/A</v>
      </c>
      <c r="JX21" s="106"/>
      <c r="JY21" s="27"/>
      <c r="JZ21" s="106" t="s">
        <v>2378</v>
      </c>
      <c r="KA21" s="277" t="s">
        <v>2959</v>
      </c>
      <c r="KB21" s="106" t="s">
        <v>2690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f t="shared" si="34"/>
        <v>#N/A</v>
      </c>
      <c r="KQ21" s="106"/>
      <c r="KR21" s="27"/>
      <c r="KS21" s="106" t="s">
        <v>2378</v>
      </c>
      <c r="KT21" s="277" t="s">
        <v>2959</v>
      </c>
      <c r="KU21" s="106" t="s">
        <v>2690</v>
      </c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f t="shared" si="35"/>
        <v>#N/A</v>
      </c>
      <c r="LJ21" s="106"/>
      <c r="LK21" s="27"/>
      <c r="LL21" s="106" t="s">
        <v>2378</v>
      </c>
      <c r="LM21" s="277" t="s">
        <v>2959</v>
      </c>
      <c r="LN21" s="106" t="s">
        <v>2690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f t="shared" si="36"/>
        <v>#N/A</v>
      </c>
      <c r="MC21" s="106"/>
      <c r="MD21" s="27"/>
      <c r="ME21" s="106" t="s">
        <v>2378</v>
      </c>
      <c r="MF21" s="277" t="s">
        <v>2959</v>
      </c>
      <c r="MG21" s="106" t="s">
        <v>2690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f t="shared" si="37"/>
        <v>#N/A</v>
      </c>
      <c r="MV21" s="106"/>
      <c r="MW21" s="27"/>
      <c r="MX21" s="106" t="s">
        <v>2378</v>
      </c>
      <c r="MY21" s="277" t="s">
        <v>2959</v>
      </c>
      <c r="MZ21" s="106" t="s">
        <v>2690</v>
      </c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f t="shared" si="38"/>
        <v>#N/A</v>
      </c>
      <c r="NO21" s="106"/>
      <c r="NP21" s="27"/>
    </row>
    <row r="22" spans="1:380">
      <c r="A22" s="106" t="s">
        <v>2379</v>
      </c>
      <c r="B22" s="270" t="s">
        <v>2729</v>
      </c>
      <c r="C22" s="106" t="s">
        <v>2690</v>
      </c>
      <c r="E22" s="1" t="e">
        <v>#N/A</v>
      </c>
      <c r="F22" s="1" t="e">
        <v>#N/A</v>
      </c>
      <c r="G22" s="1" t="e">
        <v>#N/A</v>
      </c>
      <c r="H22" s="1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f t="shared" si="19"/>
        <v>#N/A</v>
      </c>
      <c r="R22" s="106"/>
      <c r="S22" s="27"/>
      <c r="T22" s="106" t="s">
        <v>2379</v>
      </c>
      <c r="U22" s="270" t="s">
        <v>2729</v>
      </c>
      <c r="V22" s="106" t="s">
        <v>2690</v>
      </c>
      <c r="X22" s="34" t="e">
        <v>#N/A</v>
      </c>
      <c r="Y22" s="34" t="e">
        <v>#N/A</v>
      </c>
      <c r="Z22" s="44" t="e">
        <v>#N/A</v>
      </c>
      <c r="AA22" s="44" t="e">
        <v>#N/A</v>
      </c>
      <c r="AB22" s="44" t="e">
        <v>#N/A</v>
      </c>
      <c r="AC22" s="44" t="e">
        <v>#N/A</v>
      </c>
      <c r="AD22" s="44" t="e">
        <v>#N/A</v>
      </c>
      <c r="AE22" s="44" t="e">
        <v>#N/A</v>
      </c>
      <c r="AF22" s="44" t="e">
        <v>#N/A</v>
      </c>
      <c r="AG22" s="44" t="e">
        <v>#N/A</v>
      </c>
      <c r="AH22" s="34" t="e">
        <v>#N/A</v>
      </c>
      <c r="AI22" s="34" t="e">
        <v>#N/A</v>
      </c>
      <c r="AJ22" t="e">
        <f t="shared" si="20"/>
        <v>#N/A</v>
      </c>
      <c r="AK22" s="106"/>
      <c r="AL22" s="27"/>
      <c r="AM22" s="106" t="s">
        <v>2379</v>
      </c>
      <c r="AN22" s="270" t="s">
        <v>2729</v>
      </c>
      <c r="AO22" s="106" t="s">
        <v>2690</v>
      </c>
      <c r="AQ22" s="1" t="e">
        <v>#N/A</v>
      </c>
      <c r="AR22" s="1" t="e">
        <v>#N/A</v>
      </c>
      <c r="AS22" s="1" t="e">
        <v>#N/A</v>
      </c>
      <c r="AT22" s="1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f t="shared" si="21"/>
        <v>#N/A</v>
      </c>
      <c r="BD22" s="106"/>
      <c r="BE22" s="27"/>
      <c r="BF22" s="106" t="s">
        <v>2379</v>
      </c>
      <c r="BG22" s="270" t="s">
        <v>2729</v>
      </c>
      <c r="BH22" s="106" t="s">
        <v>2690</v>
      </c>
      <c r="BJ22" s="1" t="e">
        <v>#N/A</v>
      </c>
      <c r="BK22" s="1" t="e">
        <v>#N/A</v>
      </c>
      <c r="BL22" s="1" t="e">
        <v>#N/A</v>
      </c>
      <c r="BM22" s="1" t="e">
        <v>#N/A</v>
      </c>
      <c r="BN22" t="e">
        <v>#N/A</v>
      </c>
      <c r="BO22" t="e">
        <v>#N/A</v>
      </c>
      <c r="BP22" t="e">
        <v>#N/A</v>
      </c>
      <c r="BQ22" t="e">
        <v>#N/A</v>
      </c>
      <c r="BR22" t="e">
        <v>#N/A</v>
      </c>
      <c r="BS22" t="e">
        <v>#N/A</v>
      </c>
      <c r="BT22" t="e">
        <v>#N/A</v>
      </c>
      <c r="BU22" t="e">
        <v>#N/A</v>
      </c>
      <c r="BV22" t="e">
        <f t="shared" si="22"/>
        <v>#N/A</v>
      </c>
      <c r="BW22" s="106"/>
      <c r="BX22" s="27"/>
      <c r="BY22" s="106" t="s">
        <v>2379</v>
      </c>
      <c r="BZ22" s="270" t="s">
        <v>2729</v>
      </c>
      <c r="CA22" s="106" t="s">
        <v>2690</v>
      </c>
      <c r="CC22" s="1" t="e">
        <v>#N/A</v>
      </c>
      <c r="CD22" s="1" t="e">
        <v>#N/A</v>
      </c>
      <c r="CE22" s="1" t="e">
        <v>#N/A</v>
      </c>
      <c r="CF22" s="1" t="e">
        <v>#N/A</v>
      </c>
      <c r="CG22" t="e">
        <v>#N/A</v>
      </c>
      <c r="CH22" t="e">
        <v>#N/A</v>
      </c>
      <c r="CI22" t="e">
        <v>#N/A</v>
      </c>
      <c r="CJ22" t="e">
        <v>#N/A</v>
      </c>
      <c r="CK22" t="e">
        <v>#N/A</v>
      </c>
      <c r="CL22" t="e">
        <v>#N/A</v>
      </c>
      <c r="CM22" t="e">
        <v>#N/A</v>
      </c>
      <c r="CN22" t="e">
        <v>#N/A</v>
      </c>
      <c r="CO22" t="e">
        <f t="shared" si="23"/>
        <v>#N/A</v>
      </c>
      <c r="CP22" s="106"/>
      <c r="CQ22" s="27"/>
      <c r="CR22" s="106" t="s">
        <v>2379</v>
      </c>
      <c r="CS22" s="270" t="s">
        <v>2729</v>
      </c>
      <c r="CT22" s="106" t="s">
        <v>2690</v>
      </c>
      <c r="CV22" s="1" t="e">
        <v>#N/A</v>
      </c>
      <c r="CW22" s="1" t="e">
        <v>#N/A</v>
      </c>
      <c r="CX22" s="1" t="e">
        <v>#N/A</v>
      </c>
      <c r="CY22" s="1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f t="shared" si="24"/>
        <v>#N/A</v>
      </c>
      <c r="DI22" s="106"/>
      <c r="DJ22" s="27"/>
      <c r="DK22" s="106" t="s">
        <v>2379</v>
      </c>
      <c r="DL22" s="270" t="s">
        <v>2729</v>
      </c>
      <c r="DM22" s="106" t="s">
        <v>2690</v>
      </c>
      <c r="DO22" s="1" t="e">
        <v>#N/A</v>
      </c>
      <c r="DP22" s="1" t="e">
        <v>#N/A</v>
      </c>
      <c r="DQ22" s="1" t="e">
        <v>#N/A</v>
      </c>
      <c r="DR22" s="1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t="e">
        <v>#N/A</v>
      </c>
      <c r="DX22" t="e">
        <v>#N/A</v>
      </c>
      <c r="DY22" t="e">
        <v>#N/A</v>
      </c>
      <c r="DZ22" t="e">
        <v>#N/A</v>
      </c>
      <c r="EA22" t="e">
        <f t="shared" si="25"/>
        <v>#N/A</v>
      </c>
      <c r="EB22" s="106"/>
      <c r="EC22" s="27"/>
      <c r="ED22" s="106" t="s">
        <v>2379</v>
      </c>
      <c r="EE22" s="270" t="s">
        <v>2729</v>
      </c>
      <c r="EF22" s="106" t="s">
        <v>2690</v>
      </c>
      <c r="EH22" s="1" t="e">
        <v>#N/A</v>
      </c>
      <c r="EI22" s="1" t="e">
        <v>#N/A</v>
      </c>
      <c r="EJ22" s="1" t="e">
        <v>#N/A</v>
      </c>
      <c r="EK22" s="1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T22" t="e">
        <f t="shared" si="26"/>
        <v>#N/A</v>
      </c>
      <c r="EU22" s="106"/>
      <c r="EV22" s="27"/>
      <c r="EW22" s="106" t="s">
        <v>2379</v>
      </c>
      <c r="EX22" s="270" t="s">
        <v>2729</v>
      </c>
      <c r="EY22" s="106" t="s">
        <v>2690</v>
      </c>
      <c r="FA22" s="1" t="e">
        <v>#N/A</v>
      </c>
      <c r="FB22" s="1" t="e">
        <v>#N/A</v>
      </c>
      <c r="FC22" s="1" t="e">
        <v>#N/A</v>
      </c>
      <c r="FD22" s="1" t="e">
        <v>#N/A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t="e">
        <v>#N/A</v>
      </c>
      <c r="FL22" t="e">
        <v>#N/A</v>
      </c>
      <c r="FM22" t="e">
        <f t="shared" si="27"/>
        <v>#N/A</v>
      </c>
      <c r="FN22" s="106"/>
      <c r="FO22" s="27"/>
      <c r="FP22" s="106" t="s">
        <v>2379</v>
      </c>
      <c r="FQ22" s="270" t="s">
        <v>2729</v>
      </c>
      <c r="FR22" s="106" t="s">
        <v>2690</v>
      </c>
      <c r="FT22" s="1" t="e">
        <v>#N/A</v>
      </c>
      <c r="FU22" s="1" t="e">
        <v>#N/A</v>
      </c>
      <c r="FV22" s="1" t="e">
        <v>#N/A</v>
      </c>
      <c r="FW22" s="1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t="e">
        <f t="shared" si="28"/>
        <v>#N/A</v>
      </c>
      <c r="GG22" s="106"/>
      <c r="GH22" s="27"/>
      <c r="GI22" s="106" t="s">
        <v>2379</v>
      </c>
      <c r="GJ22" s="277" t="s">
        <v>2959</v>
      </c>
      <c r="GK22" s="106" t="s">
        <v>2690</v>
      </c>
      <c r="GM22" s="1" t="e">
        <v>#N/A</v>
      </c>
      <c r="GN22" s="1" t="e">
        <v>#N/A</v>
      </c>
      <c r="GO22" s="1" t="e">
        <v>#N/A</v>
      </c>
      <c r="GP22" s="1" t="e">
        <v>#N/A</v>
      </c>
      <c r="GQ22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v>#N/A</v>
      </c>
      <c r="GW22" t="e">
        <v>#N/A</v>
      </c>
      <c r="GX22" t="e">
        <v>#N/A</v>
      </c>
      <c r="GY22" t="e">
        <f t="shared" si="86"/>
        <v>#N/A</v>
      </c>
      <c r="GZ22" s="106"/>
      <c r="HA22" s="27"/>
      <c r="HB22" s="106" t="s">
        <v>2379</v>
      </c>
      <c r="HC22" s="277" t="s">
        <v>2959</v>
      </c>
      <c r="HD22" s="106" t="s">
        <v>2690</v>
      </c>
      <c r="HF22" s="1" t="e">
        <v>#N/A</v>
      </c>
      <c r="HG22" s="1" t="e">
        <v>#N/A</v>
      </c>
      <c r="HH22" s="1" t="e">
        <v>#N/A</v>
      </c>
      <c r="HI22" s="1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t="e">
        <v>#N/A</v>
      </c>
      <c r="HP22" t="e">
        <v>#N/A</v>
      </c>
      <c r="HQ22" t="e">
        <v>#N/A</v>
      </c>
      <c r="HR22" t="e">
        <f t="shared" si="78"/>
        <v>#N/A</v>
      </c>
      <c r="HS22" s="106"/>
      <c r="HT22" s="27"/>
      <c r="HU22" s="106" t="s">
        <v>2379</v>
      </c>
      <c r="HV22" s="277" t="s">
        <v>2959</v>
      </c>
      <c r="HW22" s="106" t="s">
        <v>2690</v>
      </c>
      <c r="HY22" s="1" t="e">
        <v>#N/A</v>
      </c>
      <c r="HZ22" s="1" t="e">
        <v>#N/A</v>
      </c>
      <c r="IA22" s="1" t="e">
        <v>#N/A</v>
      </c>
      <c r="IB22" s="1" t="e">
        <v>#N/A</v>
      </c>
      <c r="IC22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t="e">
        <f t="shared" si="31"/>
        <v>#N/A</v>
      </c>
      <c r="IL22" s="106"/>
      <c r="IM22" s="27"/>
      <c r="IN22" s="106" t="s">
        <v>2379</v>
      </c>
      <c r="IO22" s="277" t="s">
        <v>2959</v>
      </c>
      <c r="IP22" s="106" t="s">
        <v>2690</v>
      </c>
      <c r="IR22" s="1" t="e">
        <v>#N/A</v>
      </c>
      <c r="IS22" s="1" t="e">
        <v>#N/A</v>
      </c>
      <c r="IT22" s="1" t="e">
        <v>#N/A</v>
      </c>
      <c r="IU22" s="1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D22" t="e">
        <f t="shared" si="79"/>
        <v>#N/A</v>
      </c>
      <c r="JE22" s="106"/>
      <c r="JF22" s="27"/>
      <c r="JG22" s="106" t="s">
        <v>2379</v>
      </c>
      <c r="JH22" s="277" t="s">
        <v>2959</v>
      </c>
      <c r="JI22" s="106" t="s">
        <v>2690</v>
      </c>
      <c r="JK22" s="1" t="e">
        <v>#N/A</v>
      </c>
      <c r="JL22" s="1" t="e">
        <v>#N/A</v>
      </c>
      <c r="JM22" s="1" t="e">
        <v>#N/A</v>
      </c>
      <c r="JN22" s="1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W22" t="e">
        <f t="shared" si="33"/>
        <v>#N/A</v>
      </c>
      <c r="JX22" s="106"/>
      <c r="JY22" s="27"/>
      <c r="JZ22" s="106" t="s">
        <v>2379</v>
      </c>
      <c r="KA22" s="277" t="s">
        <v>2959</v>
      </c>
      <c r="KB22" s="106" t="s">
        <v>2690</v>
      </c>
      <c r="KD22" s="1" t="e">
        <v>#N/A</v>
      </c>
      <c r="KE22" s="1" t="e">
        <v>#N/A</v>
      </c>
      <c r="KF22" s="1" t="e">
        <v>#N/A</v>
      </c>
      <c r="KG22" s="1" t="e">
        <v>#N/A</v>
      </c>
      <c r="KH22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t="e">
        <f t="shared" si="34"/>
        <v>#N/A</v>
      </c>
      <c r="KQ22" s="106"/>
      <c r="KR22" s="27"/>
      <c r="KS22" s="106" t="s">
        <v>2379</v>
      </c>
      <c r="KT22" s="277" t="s">
        <v>2959</v>
      </c>
      <c r="KU22" s="106" t="s">
        <v>2690</v>
      </c>
      <c r="KW22" s="1" t="e">
        <v>#N/A</v>
      </c>
      <c r="KX22" s="1" t="e">
        <v>#N/A</v>
      </c>
      <c r="KY22" s="1" t="e">
        <v>#N/A</v>
      </c>
      <c r="KZ22" s="1" t="e">
        <v>#N/A</v>
      </c>
      <c r="LA22" t="e">
        <v>#N/A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f t="shared" si="35"/>
        <v>#N/A</v>
      </c>
      <c r="LJ22" s="106"/>
      <c r="LK22" s="27"/>
      <c r="LL22" s="106" t="s">
        <v>2379</v>
      </c>
      <c r="LM22" s="277" t="s">
        <v>2959</v>
      </c>
      <c r="LN22" s="106" t="s">
        <v>2690</v>
      </c>
      <c r="LP22" s="1" t="e">
        <v>#N/A</v>
      </c>
      <c r="LQ22" s="1" t="e">
        <v>#N/A</v>
      </c>
      <c r="LR22" s="1" t="e">
        <v>#N/A</v>
      </c>
      <c r="LS22" s="1" t="e">
        <v>#N/A</v>
      </c>
      <c r="LT22" t="e">
        <v>#N/A</v>
      </c>
      <c r="LU22" t="e">
        <v>#N/A</v>
      </c>
      <c r="LV22" t="e">
        <v>#N/A</v>
      </c>
      <c r="LW22" t="e">
        <v>#N/A</v>
      </c>
      <c r="LX22" t="e">
        <v>#N/A</v>
      </c>
      <c r="LY22" t="e">
        <v>#N/A</v>
      </c>
      <c r="LZ22" t="e">
        <v>#N/A</v>
      </c>
      <c r="MA22" t="e">
        <v>#N/A</v>
      </c>
      <c r="MB22" t="e">
        <f t="shared" si="36"/>
        <v>#N/A</v>
      </c>
      <c r="MC22" s="106"/>
      <c r="MD22" s="27"/>
      <c r="ME22" s="106" t="s">
        <v>2379</v>
      </c>
      <c r="MF22" s="277" t="s">
        <v>2959</v>
      </c>
      <c r="MG22" s="106" t="s">
        <v>2690</v>
      </c>
      <c r="MI22" s="1" t="e">
        <v>#N/A</v>
      </c>
      <c r="MJ22" s="1" t="e">
        <v>#N/A</v>
      </c>
      <c r="MK22" s="1" t="e">
        <v>#N/A</v>
      </c>
      <c r="ML22" s="1" t="e">
        <v>#N/A</v>
      </c>
      <c r="MM22" t="e">
        <v>#N/A</v>
      </c>
      <c r="MN22" t="e">
        <v>#N/A</v>
      </c>
      <c r="MO22" t="e">
        <v>#N/A</v>
      </c>
      <c r="MP22" t="e">
        <v>#N/A</v>
      </c>
      <c r="MQ22" t="e">
        <v>#N/A</v>
      </c>
      <c r="MR22" t="e">
        <v>#N/A</v>
      </c>
      <c r="MS22" t="e">
        <v>#N/A</v>
      </c>
      <c r="MT22" t="e">
        <v>#N/A</v>
      </c>
      <c r="MU22" t="e">
        <f t="shared" si="37"/>
        <v>#N/A</v>
      </c>
      <c r="MV22" s="106"/>
      <c r="MW22" s="27"/>
      <c r="MX22" s="106" t="s">
        <v>2379</v>
      </c>
      <c r="MY22" s="277" t="s">
        <v>2959</v>
      </c>
      <c r="MZ22" s="106" t="s">
        <v>2690</v>
      </c>
      <c r="NB22" s="1" t="e">
        <v>#N/A</v>
      </c>
      <c r="NC22" s="1" t="e">
        <v>#N/A</v>
      </c>
      <c r="ND22" s="1" t="e">
        <v>#N/A</v>
      </c>
      <c r="NE22" s="1" t="e">
        <v>#N/A</v>
      </c>
      <c r="NF22" t="e">
        <v>#N/A</v>
      </c>
      <c r="NG22" t="e">
        <v>#N/A</v>
      </c>
      <c r="NH22" t="e">
        <v>#N/A</v>
      </c>
      <c r="NI22" t="e">
        <v>#N/A</v>
      </c>
      <c r="NJ22" t="e">
        <v>#N/A</v>
      </c>
      <c r="NK22" t="e">
        <v>#N/A</v>
      </c>
      <c r="NL22" t="e">
        <v>#N/A</v>
      </c>
      <c r="NM22" t="e">
        <v>#N/A</v>
      </c>
      <c r="NN22" t="e">
        <f t="shared" si="38"/>
        <v>#N/A</v>
      </c>
      <c r="NO22" s="106"/>
      <c r="NP22" s="27"/>
    </row>
    <row r="23" spans="1:380">
      <c r="A23" s="106" t="s">
        <v>2380</v>
      </c>
      <c r="B23" s="270" t="s">
        <v>2729</v>
      </c>
      <c r="C23" s="106" t="s">
        <v>2690</v>
      </c>
      <c r="E23" s="1">
        <v>0.31547453703703704</v>
      </c>
      <c r="F23" s="1">
        <v>0.13962962962962963</v>
      </c>
      <c r="G23" s="1">
        <v>7.037037037037037E-3</v>
      </c>
      <c r="H23" s="1">
        <v>0.16879629629629631</v>
      </c>
      <c r="I23">
        <v>22</v>
      </c>
      <c r="J23">
        <v>329</v>
      </c>
      <c r="K23">
        <v>378</v>
      </c>
      <c r="L23">
        <v>24</v>
      </c>
      <c r="M23">
        <v>0</v>
      </c>
      <c r="N23">
        <v>0</v>
      </c>
      <c r="O23">
        <v>0</v>
      </c>
      <c r="P23">
        <v>94.03</v>
      </c>
      <c r="Q23">
        <f t="shared" si="19"/>
        <v>305</v>
      </c>
      <c r="R23" s="106">
        <v>1152</v>
      </c>
      <c r="S23" s="27">
        <f t="shared" ref="S23" si="87">Q23/R23*100</f>
        <v>26.475694444444443</v>
      </c>
      <c r="T23" s="106" t="s">
        <v>2380</v>
      </c>
      <c r="U23" s="270" t="s">
        <v>2729</v>
      </c>
      <c r="V23" s="106" t="s">
        <v>2690</v>
      </c>
      <c r="X23" s="35">
        <v>0.44370370370370371</v>
      </c>
      <c r="Y23" s="35">
        <v>0.25658564814814816</v>
      </c>
      <c r="Z23" s="139">
        <v>4.6631944444444441E-2</v>
      </c>
      <c r="AA23" s="139">
        <v>0.14046296296296296</v>
      </c>
      <c r="AB23" s="44">
        <v>63</v>
      </c>
      <c r="AC23" s="44">
        <v>607</v>
      </c>
      <c r="AD23" s="44">
        <v>1339</v>
      </c>
      <c r="AE23" s="44">
        <v>128</v>
      </c>
      <c r="AF23" s="44">
        <v>0</v>
      </c>
      <c r="AG23" s="44">
        <v>0</v>
      </c>
      <c r="AH23" s="34">
        <v>0</v>
      </c>
      <c r="AI23" s="34">
        <v>91.27</v>
      </c>
      <c r="AJ23">
        <f t="shared" si="20"/>
        <v>479</v>
      </c>
      <c r="AK23" s="106">
        <v>1152</v>
      </c>
      <c r="AL23" s="27">
        <f t="shared" ref="AL23" si="88">AJ23/AK23*100</f>
        <v>41.579861111111107</v>
      </c>
      <c r="AM23" s="106" t="s">
        <v>2380</v>
      </c>
      <c r="AN23" s="270" t="s">
        <v>2729</v>
      </c>
      <c r="AO23" s="106" t="s">
        <v>2690</v>
      </c>
      <c r="AQ23" s="1">
        <v>0.33090277777777777</v>
      </c>
      <c r="AR23" s="1">
        <v>0.19869212962962965</v>
      </c>
      <c r="AS23" s="1">
        <v>4.8622685185185179E-2</v>
      </c>
      <c r="AT23" s="1">
        <v>8.3587962962962961E-2</v>
      </c>
      <c r="AU23">
        <v>39</v>
      </c>
      <c r="AV23">
        <v>506</v>
      </c>
      <c r="AW23">
        <v>706</v>
      </c>
      <c r="AX23">
        <v>69</v>
      </c>
      <c r="AY23">
        <v>0</v>
      </c>
      <c r="AZ23">
        <v>0</v>
      </c>
      <c r="BA23">
        <v>0</v>
      </c>
      <c r="BB23">
        <v>91.1</v>
      </c>
      <c r="BC23">
        <f t="shared" si="21"/>
        <v>437</v>
      </c>
      <c r="BD23" s="106">
        <v>1152</v>
      </c>
      <c r="BE23" s="27">
        <f t="shared" ref="BE23" si="89">BC23/BD23*100</f>
        <v>37.934027777777779</v>
      </c>
      <c r="BF23" s="106" t="s">
        <v>2380</v>
      </c>
      <c r="BG23" s="270" t="s">
        <v>2729</v>
      </c>
      <c r="BH23" s="106" t="s">
        <v>2690</v>
      </c>
      <c r="BJ23" s="1">
        <v>8.4571759259259263E-2</v>
      </c>
      <c r="BK23" s="1">
        <v>5.3553240740740742E-2</v>
      </c>
      <c r="BL23" s="1">
        <v>1.9375E-2</v>
      </c>
      <c r="BM23" s="1">
        <v>1.1631944444444445E-2</v>
      </c>
      <c r="BN23">
        <v>38</v>
      </c>
      <c r="BO23">
        <v>140</v>
      </c>
      <c r="BP23">
        <v>1182</v>
      </c>
      <c r="BQ23">
        <v>103</v>
      </c>
      <c r="BR23">
        <v>0</v>
      </c>
      <c r="BS23">
        <v>0</v>
      </c>
      <c r="BT23">
        <v>0</v>
      </c>
      <c r="BU23">
        <v>91.98</v>
      </c>
      <c r="BV23">
        <f t="shared" si="22"/>
        <v>37</v>
      </c>
      <c r="BW23" s="106"/>
      <c r="BX23" s="27"/>
      <c r="BY23" s="106" t="s">
        <v>2380</v>
      </c>
      <c r="BZ23" s="270" t="s">
        <v>2729</v>
      </c>
      <c r="CA23" s="106" t="s">
        <v>2690</v>
      </c>
      <c r="CC23" s="1">
        <v>1.238425925925926E-2</v>
      </c>
      <c r="CD23" s="1">
        <v>9.0856481481481483E-3</v>
      </c>
      <c r="CE23" s="1">
        <v>2.5231481481481481E-3</v>
      </c>
      <c r="CF23" s="1">
        <v>7.5231481481481471E-4</v>
      </c>
      <c r="CG23">
        <v>7</v>
      </c>
      <c r="CH23">
        <v>14</v>
      </c>
      <c r="CI23">
        <v>58</v>
      </c>
      <c r="CJ23">
        <v>8</v>
      </c>
      <c r="CK23">
        <v>0</v>
      </c>
      <c r="CL23">
        <v>0</v>
      </c>
      <c r="CM23">
        <v>0</v>
      </c>
      <c r="CN23">
        <v>87.88</v>
      </c>
      <c r="CO23">
        <f t="shared" si="23"/>
        <v>6</v>
      </c>
      <c r="CP23" s="106"/>
      <c r="CQ23" s="27"/>
      <c r="CR23" s="106" t="s">
        <v>2380</v>
      </c>
      <c r="CS23" s="270" t="s">
        <v>2729</v>
      </c>
      <c r="CT23" s="106" t="s">
        <v>2690</v>
      </c>
      <c r="CV23" s="1">
        <v>0</v>
      </c>
      <c r="CW23" s="1">
        <v>0</v>
      </c>
      <c r="CX23" s="1">
        <v>0</v>
      </c>
      <c r="CY23" s="1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f t="shared" si="24"/>
        <v>0</v>
      </c>
      <c r="DI23" s="106"/>
      <c r="DJ23" s="27"/>
      <c r="DK23" s="106" t="s">
        <v>2380</v>
      </c>
      <c r="DL23" s="270" t="s">
        <v>2729</v>
      </c>
      <c r="DM23" s="106" t="s">
        <v>2690</v>
      </c>
      <c r="DO23" s="1">
        <v>0</v>
      </c>
      <c r="DP23" s="1">
        <v>0</v>
      </c>
      <c r="DQ23" s="1">
        <v>0</v>
      </c>
      <c r="DR23" s="1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100</v>
      </c>
      <c r="EA23">
        <f t="shared" si="25"/>
        <v>0</v>
      </c>
      <c r="EB23" s="106"/>
      <c r="EC23" s="27"/>
      <c r="ED23" s="106" t="s">
        <v>2380</v>
      </c>
      <c r="EE23" s="270" t="s">
        <v>2729</v>
      </c>
      <c r="EF23" s="106" t="s">
        <v>2690</v>
      </c>
      <c r="EH23" s="1">
        <v>0</v>
      </c>
      <c r="EI23" s="1">
        <v>0</v>
      </c>
      <c r="EJ23" s="1">
        <v>0</v>
      </c>
      <c r="EK23" s="1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f t="shared" si="26"/>
        <v>0</v>
      </c>
      <c r="EU23" s="106"/>
      <c r="EV23" s="27"/>
      <c r="EW23" s="106" t="s">
        <v>2380</v>
      </c>
      <c r="EX23" s="270" t="s">
        <v>2729</v>
      </c>
      <c r="EY23" s="106" t="s">
        <v>2690</v>
      </c>
      <c r="FA23" s="1">
        <v>0</v>
      </c>
      <c r="FB23" s="1">
        <v>0</v>
      </c>
      <c r="FC23" s="1">
        <v>0</v>
      </c>
      <c r="FD23" s="1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f t="shared" si="27"/>
        <v>0</v>
      </c>
      <c r="FN23" s="106"/>
      <c r="FO23" s="27"/>
      <c r="FP23" s="106" t="s">
        <v>2380</v>
      </c>
      <c r="FQ23" s="270" t="s">
        <v>2729</v>
      </c>
      <c r="FR23" s="106" t="s">
        <v>2690</v>
      </c>
      <c r="FT23" s="1" t="e">
        <v>#N/A</v>
      </c>
      <c r="FU23" s="1" t="e">
        <v>#N/A</v>
      </c>
      <c r="FV23" s="1" t="e">
        <v>#N/A</v>
      </c>
      <c r="FW23" s="1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t="e">
        <f t="shared" si="28"/>
        <v>#N/A</v>
      </c>
      <c r="GG23" s="106"/>
      <c r="GH23" s="27"/>
      <c r="GI23" s="106" t="s">
        <v>2380</v>
      </c>
      <c r="GJ23" s="277" t="s">
        <v>2959</v>
      </c>
      <c r="GK23" s="106" t="s">
        <v>2690</v>
      </c>
      <c r="GM23" s="1">
        <v>0.17186342592592593</v>
      </c>
      <c r="GN23" s="1">
        <v>0.10317129629629629</v>
      </c>
      <c r="GO23" s="1">
        <v>3.6666666666666667E-2</v>
      </c>
      <c r="GP23" s="1">
        <v>3.201388888888889E-2</v>
      </c>
      <c r="GQ23">
        <v>22</v>
      </c>
      <c r="GR23">
        <v>203</v>
      </c>
      <c r="GS23">
        <v>125</v>
      </c>
      <c r="GT23">
        <v>16</v>
      </c>
      <c r="GU23">
        <v>0</v>
      </c>
      <c r="GV23">
        <v>0</v>
      </c>
      <c r="GW23">
        <v>0</v>
      </c>
      <c r="GX23">
        <v>88.65</v>
      </c>
      <c r="GY23">
        <f t="shared" si="86"/>
        <v>187</v>
      </c>
      <c r="GZ23" s="106">
        <v>393</v>
      </c>
      <c r="HA23" s="27">
        <f t="shared" si="10"/>
        <v>47.582697201017808</v>
      </c>
      <c r="HB23" s="106" t="s">
        <v>2380</v>
      </c>
      <c r="HC23" s="277" t="s">
        <v>2959</v>
      </c>
      <c r="HD23" s="106" t="s">
        <v>2690</v>
      </c>
      <c r="HF23" s="1">
        <v>0</v>
      </c>
      <c r="HG23" s="1">
        <v>0</v>
      </c>
      <c r="HH23" s="1">
        <v>0</v>
      </c>
      <c r="HI23" s="1">
        <v>0</v>
      </c>
      <c r="HJ23">
        <v>14</v>
      </c>
      <c r="HK23">
        <v>144</v>
      </c>
      <c r="HL23">
        <v>129</v>
      </c>
      <c r="HM23">
        <v>0</v>
      </c>
      <c r="HN23">
        <v>0</v>
      </c>
      <c r="HO23">
        <v>0</v>
      </c>
      <c r="HP23">
        <v>0</v>
      </c>
      <c r="HQ23">
        <v>100</v>
      </c>
      <c r="HR23">
        <f t="shared" si="78"/>
        <v>144</v>
      </c>
      <c r="HS23" s="106">
        <v>131</v>
      </c>
      <c r="HT23" s="27">
        <f t="shared" si="11"/>
        <v>109.92366412213741</v>
      </c>
      <c r="HU23" s="106" t="s">
        <v>2380</v>
      </c>
      <c r="HV23" s="277" t="s">
        <v>2959</v>
      </c>
      <c r="HW23" s="106" t="s">
        <v>2690</v>
      </c>
      <c r="HY23" s="1">
        <v>0</v>
      </c>
      <c r="HZ23" s="1">
        <v>0</v>
      </c>
      <c r="IA23" s="1">
        <v>0</v>
      </c>
      <c r="IB23" s="1">
        <v>0</v>
      </c>
      <c r="IC23">
        <v>44</v>
      </c>
      <c r="ID23">
        <v>718</v>
      </c>
      <c r="IE23">
        <v>217</v>
      </c>
      <c r="IF23">
        <v>13</v>
      </c>
      <c r="IG23">
        <v>0</v>
      </c>
      <c r="IH23">
        <v>0</v>
      </c>
      <c r="II23">
        <v>0</v>
      </c>
      <c r="IJ23">
        <v>94.35</v>
      </c>
      <c r="IK23">
        <f t="shared" si="31"/>
        <v>705</v>
      </c>
      <c r="IL23" s="106">
        <v>838</v>
      </c>
      <c r="IM23" s="27">
        <f t="shared" si="12"/>
        <v>84.128878281622903</v>
      </c>
      <c r="IN23" s="106" t="s">
        <v>2380</v>
      </c>
      <c r="IO23" s="277" t="s">
        <v>2959</v>
      </c>
      <c r="IP23" s="106" t="s">
        <v>2690</v>
      </c>
      <c r="IR23" s="1">
        <v>0</v>
      </c>
      <c r="IS23" s="1">
        <v>0</v>
      </c>
      <c r="IT23" s="1">
        <v>0</v>
      </c>
      <c r="IU23" s="1">
        <v>0</v>
      </c>
      <c r="IV23">
        <v>0</v>
      </c>
      <c r="IW23">
        <v>0</v>
      </c>
      <c r="IX23">
        <v>506</v>
      </c>
      <c r="IY23">
        <v>43</v>
      </c>
      <c r="IZ23">
        <v>0</v>
      </c>
      <c r="JA23">
        <v>0</v>
      </c>
      <c r="JB23">
        <v>0</v>
      </c>
      <c r="JC23">
        <v>92.17</v>
      </c>
      <c r="JD23">
        <f t="shared" si="79"/>
        <v>-43</v>
      </c>
      <c r="JE23" s="106"/>
      <c r="JF23" s="27"/>
      <c r="JG23" s="106" t="s">
        <v>2380</v>
      </c>
      <c r="JH23" s="277" t="s">
        <v>2959</v>
      </c>
      <c r="JI23" s="106" t="s">
        <v>2690</v>
      </c>
      <c r="JK23" s="1">
        <v>0</v>
      </c>
      <c r="JL23" s="1">
        <v>0</v>
      </c>
      <c r="JM23" s="1">
        <v>0</v>
      </c>
      <c r="JN23" s="1">
        <v>0</v>
      </c>
      <c r="JO23">
        <v>18</v>
      </c>
      <c r="JP23">
        <v>39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f t="shared" si="33"/>
        <v>39</v>
      </c>
      <c r="JX23" s="106"/>
      <c r="JY23" s="27"/>
      <c r="JZ23" s="106" t="s">
        <v>2380</v>
      </c>
      <c r="KA23" s="277" t="s">
        <v>2959</v>
      </c>
      <c r="KB23" s="106" t="s">
        <v>2690</v>
      </c>
      <c r="KD23" s="1">
        <v>0</v>
      </c>
      <c r="KE23" s="1">
        <v>0</v>
      </c>
      <c r="KF23" s="1">
        <v>0</v>
      </c>
      <c r="KG23" s="1">
        <v>0</v>
      </c>
      <c r="KH23">
        <v>0</v>
      </c>
      <c r="KI23">
        <v>0</v>
      </c>
      <c r="KJ23">
        <v>506</v>
      </c>
      <c r="KK23">
        <v>43</v>
      </c>
      <c r="KL23">
        <v>0</v>
      </c>
      <c r="KM23">
        <v>0</v>
      </c>
      <c r="KN23">
        <v>0</v>
      </c>
      <c r="KO23">
        <v>92.17</v>
      </c>
      <c r="KP23">
        <f t="shared" si="34"/>
        <v>-43</v>
      </c>
      <c r="KQ23" s="106"/>
      <c r="KR23" s="27"/>
      <c r="KS23" s="106" t="s">
        <v>2380</v>
      </c>
      <c r="KT23" s="277" t="s">
        <v>2959</v>
      </c>
      <c r="KU23" s="106" t="s">
        <v>2690</v>
      </c>
      <c r="KV23">
        <v>4</v>
      </c>
      <c r="KW23" s="1">
        <v>0</v>
      </c>
      <c r="KX23" s="1">
        <v>0</v>
      </c>
      <c r="KY23" s="1">
        <v>0</v>
      </c>
      <c r="KZ23" s="1">
        <v>0</v>
      </c>
      <c r="LA23">
        <v>15</v>
      </c>
      <c r="LB23">
        <v>134</v>
      </c>
      <c r="LC23">
        <v>130</v>
      </c>
      <c r="LD23">
        <v>6</v>
      </c>
      <c r="LE23">
        <v>0</v>
      </c>
      <c r="LF23">
        <v>0</v>
      </c>
      <c r="LG23">
        <v>0</v>
      </c>
      <c r="LH23">
        <v>95.59</v>
      </c>
      <c r="LI23">
        <f t="shared" si="35"/>
        <v>128</v>
      </c>
      <c r="LJ23" s="106">
        <v>262</v>
      </c>
      <c r="LK23" s="27">
        <f t="shared" si="81"/>
        <v>48.854961832061065</v>
      </c>
      <c r="LL23" s="106" t="s">
        <v>2380</v>
      </c>
      <c r="LM23" s="277" t="s">
        <v>2959</v>
      </c>
      <c r="LN23" s="106" t="s">
        <v>2690</v>
      </c>
      <c r="LP23" s="1">
        <v>0</v>
      </c>
      <c r="LQ23" s="1">
        <v>0</v>
      </c>
      <c r="LR23" s="1">
        <v>0</v>
      </c>
      <c r="LS23" s="1">
        <v>0</v>
      </c>
      <c r="LT23">
        <v>8</v>
      </c>
      <c r="LU23">
        <v>17</v>
      </c>
      <c r="LV23">
        <v>50</v>
      </c>
      <c r="LW23">
        <v>10</v>
      </c>
      <c r="LX23">
        <v>0</v>
      </c>
      <c r="LY23">
        <v>0</v>
      </c>
      <c r="LZ23">
        <v>0</v>
      </c>
      <c r="MA23">
        <v>83.33</v>
      </c>
      <c r="MB23">
        <f t="shared" si="36"/>
        <v>7</v>
      </c>
      <c r="MC23" s="106"/>
      <c r="MD23" s="27"/>
      <c r="ME23" s="106" t="s">
        <v>2380</v>
      </c>
      <c r="MF23" s="277" t="s">
        <v>2959</v>
      </c>
      <c r="MG23" s="106" t="s">
        <v>2690</v>
      </c>
      <c r="MI23" s="1">
        <v>0</v>
      </c>
      <c r="MJ23" s="1">
        <v>0</v>
      </c>
      <c r="MK23" s="1">
        <v>0</v>
      </c>
      <c r="ML23" s="1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f t="shared" si="37"/>
        <v>0</v>
      </c>
      <c r="MV23" s="106"/>
      <c r="MW23" s="27"/>
      <c r="MX23" s="106" t="s">
        <v>2380</v>
      </c>
      <c r="MY23" s="277" t="s">
        <v>2959</v>
      </c>
      <c r="MZ23" s="106" t="s">
        <v>2690</v>
      </c>
      <c r="NB23" s="1" t="e">
        <v>#N/A</v>
      </c>
      <c r="NC23" s="1" t="e">
        <v>#N/A</v>
      </c>
      <c r="ND23" s="1" t="e">
        <v>#N/A</v>
      </c>
      <c r="NE23" s="1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t="e">
        <f t="shared" si="38"/>
        <v>#N/A</v>
      </c>
      <c r="NO23" s="106"/>
      <c r="NP23" s="27"/>
    </row>
    <row r="24" spans="1:380">
      <c r="A24" s="106" t="s">
        <v>2375</v>
      </c>
      <c r="B24" s="270" t="s">
        <v>2729</v>
      </c>
      <c r="C24" s="106" t="s">
        <v>2690</v>
      </c>
      <c r="E24" s="1" t="e">
        <v>#N/A</v>
      </c>
      <c r="F24" s="1" t="e">
        <v>#N/A</v>
      </c>
      <c r="G24" s="1" t="e">
        <v>#N/A</v>
      </c>
      <c r="H24" s="1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f t="shared" si="19"/>
        <v>#N/A</v>
      </c>
      <c r="R24" s="106"/>
      <c r="S24" s="27"/>
      <c r="T24" s="106" t="s">
        <v>2375</v>
      </c>
      <c r="U24" s="270" t="s">
        <v>2729</v>
      </c>
      <c r="V24" s="106" t="s">
        <v>2690</v>
      </c>
      <c r="X24" s="34" t="e">
        <v>#N/A</v>
      </c>
      <c r="Y24" s="34" t="e">
        <v>#N/A</v>
      </c>
      <c r="Z24" s="44" t="e">
        <v>#N/A</v>
      </c>
      <c r="AA24" s="44" t="e">
        <v>#N/A</v>
      </c>
      <c r="AB24" s="44" t="e">
        <v>#N/A</v>
      </c>
      <c r="AC24" s="44" t="e">
        <v>#N/A</v>
      </c>
      <c r="AD24" s="44" t="e">
        <v>#N/A</v>
      </c>
      <c r="AE24" s="44" t="e">
        <v>#N/A</v>
      </c>
      <c r="AF24" s="44" t="e">
        <v>#N/A</v>
      </c>
      <c r="AG24" s="44" t="e">
        <v>#N/A</v>
      </c>
      <c r="AH24" s="34" t="e">
        <v>#N/A</v>
      </c>
      <c r="AI24" s="34" t="e">
        <v>#N/A</v>
      </c>
      <c r="AJ24" t="e">
        <f t="shared" si="20"/>
        <v>#N/A</v>
      </c>
      <c r="AK24" s="106"/>
      <c r="AL24" s="27"/>
      <c r="AM24" s="106" t="s">
        <v>2375</v>
      </c>
      <c r="AN24" s="270" t="s">
        <v>2729</v>
      </c>
      <c r="AO24" s="106" t="s">
        <v>2690</v>
      </c>
      <c r="AQ24" s="1" t="e">
        <v>#N/A</v>
      </c>
      <c r="AR24" s="1" t="e">
        <v>#N/A</v>
      </c>
      <c r="AS24" s="1" t="e">
        <v>#N/A</v>
      </c>
      <c r="AT24" s="1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f t="shared" si="21"/>
        <v>#N/A</v>
      </c>
      <c r="BD24" s="106"/>
      <c r="BE24" s="27"/>
      <c r="BF24" s="106" t="s">
        <v>2375</v>
      </c>
      <c r="BG24" s="270" t="s">
        <v>2729</v>
      </c>
      <c r="BH24" s="106" t="s">
        <v>2690</v>
      </c>
      <c r="BJ24" s="1" t="e">
        <v>#N/A</v>
      </c>
      <c r="BK24" s="1" t="e">
        <v>#N/A</v>
      </c>
      <c r="BL24" s="1" t="e">
        <v>#N/A</v>
      </c>
      <c r="BM24" s="1" t="e">
        <v>#N/A</v>
      </c>
      <c r="BN24" t="e">
        <v>#N/A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f t="shared" si="22"/>
        <v>#N/A</v>
      </c>
      <c r="BW24" s="106"/>
      <c r="BX24" s="27"/>
      <c r="BY24" s="106" t="s">
        <v>2375</v>
      </c>
      <c r="BZ24" s="270" t="s">
        <v>2729</v>
      </c>
      <c r="CA24" s="106" t="s">
        <v>2690</v>
      </c>
      <c r="CC24" s="1" t="e">
        <v>#N/A</v>
      </c>
      <c r="CD24" s="1" t="e">
        <v>#N/A</v>
      </c>
      <c r="CE24" s="1" t="e">
        <v>#N/A</v>
      </c>
      <c r="CF24" s="1" t="e">
        <v>#N/A</v>
      </c>
      <c r="CG24" t="e">
        <v>#N/A</v>
      </c>
      <c r="CH24" t="e">
        <v>#N/A</v>
      </c>
      <c r="CI24" t="e">
        <v>#N/A</v>
      </c>
      <c r="CJ24" t="e">
        <v>#N/A</v>
      </c>
      <c r="CK24" t="e">
        <v>#N/A</v>
      </c>
      <c r="CL24" t="e">
        <v>#N/A</v>
      </c>
      <c r="CM24" t="e">
        <v>#N/A</v>
      </c>
      <c r="CN24" t="e">
        <v>#N/A</v>
      </c>
      <c r="CO24" t="e">
        <f t="shared" si="23"/>
        <v>#N/A</v>
      </c>
      <c r="CP24" s="106"/>
      <c r="CQ24" s="27"/>
      <c r="CR24" s="106" t="s">
        <v>2375</v>
      </c>
      <c r="CS24" s="270" t="s">
        <v>2729</v>
      </c>
      <c r="CT24" s="106" t="s">
        <v>2690</v>
      </c>
      <c r="CV24" s="1" t="e">
        <v>#N/A</v>
      </c>
      <c r="CW24" s="1" t="e">
        <v>#N/A</v>
      </c>
      <c r="CX24" s="1" t="e">
        <v>#N/A</v>
      </c>
      <c r="CY24" s="1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e">
        <f t="shared" si="24"/>
        <v>#N/A</v>
      </c>
      <c r="DI24" s="106"/>
      <c r="DJ24" s="27"/>
      <c r="DK24" s="106" t="s">
        <v>2375</v>
      </c>
      <c r="DL24" s="270" t="s">
        <v>2729</v>
      </c>
      <c r="DM24" s="106" t="s">
        <v>2690</v>
      </c>
      <c r="DO24" s="1" t="e">
        <v>#N/A</v>
      </c>
      <c r="DP24" s="1" t="e">
        <v>#N/A</v>
      </c>
      <c r="DQ24" s="1" t="e">
        <v>#N/A</v>
      </c>
      <c r="DR24" s="1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A24" t="e">
        <f t="shared" si="25"/>
        <v>#N/A</v>
      </c>
      <c r="EB24" s="106"/>
      <c r="EC24" s="27"/>
      <c r="ED24" s="106" t="s">
        <v>2375</v>
      </c>
      <c r="EE24" s="270" t="s">
        <v>2729</v>
      </c>
      <c r="EF24" s="106" t="s">
        <v>2690</v>
      </c>
      <c r="EH24" s="1" t="e">
        <v>#N/A</v>
      </c>
      <c r="EI24" s="1" t="e">
        <v>#N/A</v>
      </c>
      <c r="EJ24" s="1" t="e">
        <v>#N/A</v>
      </c>
      <c r="EK24" s="1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T24" t="e">
        <f t="shared" si="26"/>
        <v>#N/A</v>
      </c>
      <c r="EU24" s="106"/>
      <c r="EV24" s="27"/>
      <c r="EW24" s="106" t="s">
        <v>2375</v>
      </c>
      <c r="EX24" s="270" t="s">
        <v>2729</v>
      </c>
      <c r="EY24" s="106" t="s">
        <v>2690</v>
      </c>
      <c r="FA24" s="1" t="e">
        <v>#N/A</v>
      </c>
      <c r="FB24" s="1" t="e">
        <v>#N/A</v>
      </c>
      <c r="FC24" s="1" t="e">
        <v>#N/A</v>
      </c>
      <c r="FD24" s="1" t="e">
        <v>#N/A</v>
      </c>
      <c r="FE24" t="e">
        <v>#N/A</v>
      </c>
      <c r="FF24" t="e">
        <v>#N/A</v>
      </c>
      <c r="FG24" t="e">
        <v>#N/A</v>
      </c>
      <c r="FH24" t="e">
        <v>#N/A</v>
      </c>
      <c r="FI24" t="e">
        <v>#N/A</v>
      </c>
      <c r="FJ24" t="e">
        <v>#N/A</v>
      </c>
      <c r="FK24" t="e">
        <v>#N/A</v>
      </c>
      <c r="FL24" t="e">
        <v>#N/A</v>
      </c>
      <c r="FM24" t="e">
        <f t="shared" si="27"/>
        <v>#N/A</v>
      </c>
      <c r="FN24" s="106"/>
      <c r="FO24" s="27"/>
      <c r="FP24" s="106" t="s">
        <v>2375</v>
      </c>
      <c r="FQ24" s="270" t="s">
        <v>2729</v>
      </c>
      <c r="FR24" s="106" t="s">
        <v>2690</v>
      </c>
      <c r="FT24" s="1">
        <v>6.4814814814814813E-4</v>
      </c>
      <c r="FU24" s="1">
        <v>6.4814814814814813E-4</v>
      </c>
      <c r="FV24" s="1">
        <v>0</v>
      </c>
      <c r="FW24" s="1">
        <v>0</v>
      </c>
      <c r="FX24">
        <v>1</v>
      </c>
      <c r="FY24">
        <v>1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f t="shared" si="28"/>
        <v>1</v>
      </c>
      <c r="GG24" s="106"/>
      <c r="GH24" s="27"/>
      <c r="GI24" s="106" t="s">
        <v>2375</v>
      </c>
      <c r="GJ24" s="277" t="s">
        <v>2959</v>
      </c>
      <c r="GK24" s="106" t="s">
        <v>2690</v>
      </c>
      <c r="GM24" s="1">
        <v>0.19194444444444445</v>
      </c>
      <c r="GN24" s="1">
        <v>0.13678240740740741</v>
      </c>
      <c r="GO24" s="1">
        <v>1.0787037037037038E-2</v>
      </c>
      <c r="GP24" s="1">
        <v>4.4363425925925924E-2</v>
      </c>
      <c r="GQ24">
        <v>19</v>
      </c>
      <c r="GR24">
        <v>233</v>
      </c>
      <c r="GS24">
        <v>205</v>
      </c>
      <c r="GT24">
        <v>20</v>
      </c>
      <c r="GU24">
        <v>0</v>
      </c>
      <c r="GV24">
        <v>0</v>
      </c>
      <c r="GW24">
        <v>0</v>
      </c>
      <c r="GX24">
        <v>91.11</v>
      </c>
      <c r="GY24">
        <f t="shared" si="86"/>
        <v>213</v>
      </c>
      <c r="GZ24" s="106">
        <v>262</v>
      </c>
      <c r="HA24" s="27">
        <f t="shared" si="10"/>
        <v>81.297709923664115</v>
      </c>
      <c r="HB24" s="106" t="s">
        <v>2375</v>
      </c>
      <c r="HC24" s="277" t="s">
        <v>2959</v>
      </c>
      <c r="HD24" s="106" t="s">
        <v>2690</v>
      </c>
      <c r="HF24" s="1">
        <v>0</v>
      </c>
      <c r="HG24" s="1">
        <v>0</v>
      </c>
      <c r="HH24" s="1">
        <v>0</v>
      </c>
      <c r="HI24" s="1">
        <v>0</v>
      </c>
      <c r="HJ24">
        <v>11</v>
      </c>
      <c r="HK24">
        <v>35</v>
      </c>
      <c r="HL24">
        <v>43</v>
      </c>
      <c r="HM24">
        <v>5</v>
      </c>
      <c r="HN24">
        <v>0</v>
      </c>
      <c r="HO24">
        <v>0</v>
      </c>
      <c r="HP24">
        <v>0</v>
      </c>
      <c r="HQ24">
        <v>89.58</v>
      </c>
      <c r="HR24">
        <f t="shared" si="78"/>
        <v>30</v>
      </c>
      <c r="HS24" s="106">
        <v>131</v>
      </c>
      <c r="HT24" s="27">
        <f t="shared" si="11"/>
        <v>22.900763358778626</v>
      </c>
      <c r="HU24" s="106" t="s">
        <v>2375</v>
      </c>
      <c r="HV24" s="277" t="s">
        <v>2959</v>
      </c>
      <c r="HW24" s="106" t="s">
        <v>2690</v>
      </c>
      <c r="HY24" s="1">
        <v>0</v>
      </c>
      <c r="HZ24" s="1">
        <v>0</v>
      </c>
      <c r="IA24" s="1">
        <v>0</v>
      </c>
      <c r="IB24" s="1">
        <v>0</v>
      </c>
      <c r="IC24">
        <v>5</v>
      </c>
      <c r="ID24">
        <v>28</v>
      </c>
      <c r="IE24">
        <v>7</v>
      </c>
      <c r="IF24">
        <v>1</v>
      </c>
      <c r="IG24">
        <v>0</v>
      </c>
      <c r="IH24">
        <v>0</v>
      </c>
      <c r="II24">
        <v>0</v>
      </c>
      <c r="IJ24">
        <v>87.5</v>
      </c>
      <c r="IK24">
        <f t="shared" si="31"/>
        <v>27</v>
      </c>
      <c r="IL24" s="106">
        <v>642</v>
      </c>
      <c r="IM24" s="27">
        <f t="shared" si="12"/>
        <v>4.2056074766355138</v>
      </c>
      <c r="IN24" s="106" t="s">
        <v>2375</v>
      </c>
      <c r="IO24" s="277" t="s">
        <v>2959</v>
      </c>
      <c r="IP24" s="106" t="s">
        <v>2690</v>
      </c>
      <c r="IR24" s="1">
        <v>0</v>
      </c>
      <c r="IS24" s="1">
        <v>0</v>
      </c>
      <c r="IT24" s="1">
        <v>0</v>
      </c>
      <c r="IU24" s="1">
        <v>0</v>
      </c>
      <c r="IV24">
        <v>3</v>
      </c>
      <c r="IW24">
        <v>27</v>
      </c>
      <c r="IX24">
        <v>40</v>
      </c>
      <c r="IY24">
        <v>7</v>
      </c>
      <c r="IZ24">
        <v>0</v>
      </c>
      <c r="JA24">
        <v>0</v>
      </c>
      <c r="JB24">
        <v>0</v>
      </c>
      <c r="JC24">
        <v>85.11</v>
      </c>
      <c r="JD24">
        <f t="shared" si="79"/>
        <v>20</v>
      </c>
      <c r="JE24" s="106"/>
      <c r="JF24" s="27"/>
      <c r="JG24" s="106" t="s">
        <v>2375</v>
      </c>
      <c r="JH24" s="277" t="s">
        <v>2959</v>
      </c>
      <c r="JI24" s="106" t="s">
        <v>2690</v>
      </c>
      <c r="JK24" s="1">
        <v>0</v>
      </c>
      <c r="JL24" s="1">
        <v>0</v>
      </c>
      <c r="JM24" s="1">
        <v>0</v>
      </c>
      <c r="JN24" s="1">
        <v>0</v>
      </c>
      <c r="JO24">
        <v>13</v>
      </c>
      <c r="JP24">
        <v>175</v>
      </c>
      <c r="JQ24">
        <v>50</v>
      </c>
      <c r="JR24">
        <v>15</v>
      </c>
      <c r="JS24">
        <v>0</v>
      </c>
      <c r="JT24">
        <v>0</v>
      </c>
      <c r="JU24">
        <v>0</v>
      </c>
      <c r="JV24">
        <v>76.92</v>
      </c>
      <c r="JW24">
        <f t="shared" si="33"/>
        <v>160</v>
      </c>
      <c r="JX24" s="106">
        <v>262</v>
      </c>
      <c r="JY24" s="27">
        <f t="shared" ref="JY24:JY25" si="90">JW24/JX24*100</f>
        <v>61.068702290076338</v>
      </c>
      <c r="JZ24" s="106" t="s">
        <v>2375</v>
      </c>
      <c r="KA24" s="277" t="s">
        <v>2959</v>
      </c>
      <c r="KB24" s="106" t="s">
        <v>2690</v>
      </c>
      <c r="KD24" s="1">
        <v>0</v>
      </c>
      <c r="KE24" s="1">
        <v>0</v>
      </c>
      <c r="KF24" s="1">
        <v>0</v>
      </c>
      <c r="KG24" s="1">
        <v>0</v>
      </c>
      <c r="KH24">
        <v>0</v>
      </c>
      <c r="KI24">
        <v>0</v>
      </c>
      <c r="KJ24">
        <v>79</v>
      </c>
      <c r="KK24">
        <v>44</v>
      </c>
      <c r="KL24">
        <v>0</v>
      </c>
      <c r="KM24">
        <v>0</v>
      </c>
      <c r="KN24">
        <v>0</v>
      </c>
      <c r="KO24">
        <v>64.23</v>
      </c>
      <c r="KP24">
        <f t="shared" si="34"/>
        <v>-44</v>
      </c>
      <c r="KQ24" s="106"/>
      <c r="KR24" s="27"/>
      <c r="KS24" s="106" t="s">
        <v>2375</v>
      </c>
      <c r="KT24" s="277" t="s">
        <v>2959</v>
      </c>
      <c r="KU24" s="106" t="s">
        <v>2690</v>
      </c>
      <c r="KW24" s="1" t="e">
        <v>#N/A</v>
      </c>
      <c r="KX24" s="1" t="e">
        <v>#N/A</v>
      </c>
      <c r="KY24" s="1" t="e">
        <v>#N/A</v>
      </c>
      <c r="KZ24" s="1" t="e">
        <v>#N/A</v>
      </c>
      <c r="LA24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f t="shared" si="35"/>
        <v>#N/A</v>
      </c>
      <c r="LJ24" s="106"/>
      <c r="LK24" s="27"/>
      <c r="LL24" s="106" t="s">
        <v>2375</v>
      </c>
      <c r="LM24" s="277" t="s">
        <v>2959</v>
      </c>
      <c r="LN24" s="106" t="s">
        <v>2690</v>
      </c>
      <c r="LP24" s="1" t="e">
        <v>#N/A</v>
      </c>
      <c r="LQ24" s="1" t="e">
        <v>#N/A</v>
      </c>
      <c r="LR24" s="1" t="e">
        <v>#N/A</v>
      </c>
      <c r="LS24" s="1" t="e">
        <v>#N/A</v>
      </c>
      <c r="LT24" t="e">
        <v>#N/A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B24" t="e">
        <f t="shared" si="36"/>
        <v>#N/A</v>
      </c>
      <c r="MC24" s="106"/>
      <c r="MD24" s="27"/>
      <c r="ME24" s="106" t="s">
        <v>2375</v>
      </c>
      <c r="MF24" s="277" t="s">
        <v>2959</v>
      </c>
      <c r="MG24" s="106" t="s">
        <v>2690</v>
      </c>
      <c r="MI24" s="1" t="e">
        <v>#N/A</v>
      </c>
      <c r="MJ24" s="1" t="e">
        <v>#N/A</v>
      </c>
      <c r="MK24" s="1" t="e">
        <v>#N/A</v>
      </c>
      <c r="ML24" s="1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f t="shared" si="37"/>
        <v>#N/A</v>
      </c>
      <c r="MV24" s="106"/>
      <c r="MW24" s="27"/>
      <c r="MX24" s="106" t="s">
        <v>2375</v>
      </c>
      <c r="MY24" s="277" t="s">
        <v>2959</v>
      </c>
      <c r="MZ24" s="106" t="s">
        <v>2690</v>
      </c>
      <c r="NB24" s="1" t="e">
        <v>#N/A</v>
      </c>
      <c r="NC24" s="1" t="e">
        <v>#N/A</v>
      </c>
      <c r="ND24" s="1" t="e">
        <v>#N/A</v>
      </c>
      <c r="NE24" s="1" t="e">
        <v>#N/A</v>
      </c>
      <c r="NF24" t="e">
        <v>#N/A</v>
      </c>
      <c r="NG24" t="e">
        <v>#N/A</v>
      </c>
      <c r="NH24" t="e">
        <v>#N/A</v>
      </c>
      <c r="NI24" t="e">
        <v>#N/A</v>
      </c>
      <c r="NJ24" t="e">
        <v>#N/A</v>
      </c>
      <c r="NK24" t="e">
        <v>#N/A</v>
      </c>
      <c r="NL24" t="e">
        <v>#N/A</v>
      </c>
      <c r="NM24" t="e">
        <v>#N/A</v>
      </c>
      <c r="NN24" t="e">
        <f t="shared" si="38"/>
        <v>#N/A</v>
      </c>
      <c r="NO24" s="106"/>
      <c r="NP24" s="27"/>
    </row>
    <row r="25" spans="1:380">
      <c r="A25" s="106" t="s">
        <v>2370</v>
      </c>
      <c r="B25" s="485" t="s">
        <v>2959</v>
      </c>
      <c r="C25" s="106" t="s">
        <v>2690</v>
      </c>
      <c r="E25" s="1" t="e">
        <v>#N/A</v>
      </c>
      <c r="F25" s="1" t="e">
        <v>#N/A</v>
      </c>
      <c r="G25" s="1" t="e">
        <v>#N/A</v>
      </c>
      <c r="H25" s="1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f t="shared" si="19"/>
        <v>#N/A</v>
      </c>
      <c r="R25" s="106"/>
      <c r="S25" s="27"/>
      <c r="T25" s="106" t="s">
        <v>2370</v>
      </c>
      <c r="U25" s="270" t="s">
        <v>2729</v>
      </c>
      <c r="V25" s="106" t="s">
        <v>2690</v>
      </c>
      <c r="X25" s="34" t="e">
        <v>#N/A</v>
      </c>
      <c r="Y25" s="34" t="e">
        <v>#N/A</v>
      </c>
      <c r="Z25" s="44" t="e">
        <v>#N/A</v>
      </c>
      <c r="AA25" s="44" t="e">
        <v>#N/A</v>
      </c>
      <c r="AB25" s="44" t="e">
        <v>#N/A</v>
      </c>
      <c r="AC25" s="44" t="e">
        <v>#N/A</v>
      </c>
      <c r="AD25" s="44" t="e">
        <v>#N/A</v>
      </c>
      <c r="AE25" s="44" t="e">
        <v>#N/A</v>
      </c>
      <c r="AF25" s="44" t="e">
        <v>#N/A</v>
      </c>
      <c r="AG25" s="44" t="e">
        <v>#N/A</v>
      </c>
      <c r="AH25" s="34" t="e">
        <v>#N/A</v>
      </c>
      <c r="AI25" s="34" t="e">
        <v>#N/A</v>
      </c>
      <c r="AJ25" t="e">
        <f t="shared" si="20"/>
        <v>#N/A</v>
      </c>
      <c r="AK25" s="106"/>
      <c r="AL25" s="27"/>
      <c r="AM25" s="106" t="s">
        <v>2370</v>
      </c>
      <c r="AN25" s="270" t="s">
        <v>2729</v>
      </c>
      <c r="AO25" s="106" t="s">
        <v>2690</v>
      </c>
      <c r="AQ25" s="1" t="e">
        <v>#N/A</v>
      </c>
      <c r="AR25" s="1" t="e">
        <v>#N/A</v>
      </c>
      <c r="AS25" s="1" t="e">
        <v>#N/A</v>
      </c>
      <c r="AT25" s="1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f t="shared" si="21"/>
        <v>#N/A</v>
      </c>
      <c r="BD25" s="106"/>
      <c r="BE25" s="27"/>
      <c r="BF25" s="106" t="s">
        <v>2370</v>
      </c>
      <c r="BG25" s="270" t="s">
        <v>2729</v>
      </c>
      <c r="BH25" s="106" t="s">
        <v>2690</v>
      </c>
      <c r="BJ25" s="1" t="e">
        <v>#N/A</v>
      </c>
      <c r="BK25" s="1" t="e">
        <v>#N/A</v>
      </c>
      <c r="BL25" s="1" t="e">
        <v>#N/A</v>
      </c>
      <c r="BM25" s="1" t="e">
        <v>#N/A</v>
      </c>
      <c r="BN25" t="e">
        <v>#N/A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f t="shared" si="22"/>
        <v>#N/A</v>
      </c>
      <c r="BW25" s="106"/>
      <c r="BX25" s="27"/>
      <c r="BY25" s="106" t="s">
        <v>2370</v>
      </c>
      <c r="BZ25" s="270" t="s">
        <v>2729</v>
      </c>
      <c r="CA25" s="106" t="s">
        <v>2690</v>
      </c>
      <c r="CC25" s="1" t="e">
        <v>#N/A</v>
      </c>
      <c r="CD25" s="1" t="e">
        <v>#N/A</v>
      </c>
      <c r="CE25" s="1" t="e">
        <v>#N/A</v>
      </c>
      <c r="CF25" s="1" t="e">
        <v>#N/A</v>
      </c>
      <c r="CG25" t="e">
        <v>#N/A</v>
      </c>
      <c r="CH25" t="e">
        <v>#N/A</v>
      </c>
      <c r="CI25" t="e">
        <v>#N/A</v>
      </c>
      <c r="CJ25" t="e">
        <v>#N/A</v>
      </c>
      <c r="CK25" t="e">
        <v>#N/A</v>
      </c>
      <c r="CL25" t="e">
        <v>#N/A</v>
      </c>
      <c r="CM25" t="e">
        <v>#N/A</v>
      </c>
      <c r="CN25" t="e">
        <v>#N/A</v>
      </c>
      <c r="CO25" t="e">
        <f t="shared" si="23"/>
        <v>#N/A</v>
      </c>
      <c r="CP25" s="106"/>
      <c r="CQ25" s="27"/>
      <c r="CR25" s="106" t="s">
        <v>2370</v>
      </c>
      <c r="CS25" s="270" t="s">
        <v>2729</v>
      </c>
      <c r="CT25" s="106" t="s">
        <v>2690</v>
      </c>
      <c r="CV25" s="1" t="e">
        <v>#N/A</v>
      </c>
      <c r="CW25" s="1" t="e">
        <v>#N/A</v>
      </c>
      <c r="CX25" s="1" t="e">
        <v>#N/A</v>
      </c>
      <c r="CY25" s="1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f t="shared" si="24"/>
        <v>#N/A</v>
      </c>
      <c r="DI25" s="106"/>
      <c r="DJ25" s="27"/>
      <c r="DK25" s="106" t="s">
        <v>2370</v>
      </c>
      <c r="DL25" s="270" t="s">
        <v>2729</v>
      </c>
      <c r="DM25" s="106" t="s">
        <v>2690</v>
      </c>
      <c r="DO25" s="1" t="e">
        <v>#N/A</v>
      </c>
      <c r="DP25" s="1" t="e">
        <v>#N/A</v>
      </c>
      <c r="DQ25" s="1" t="e">
        <v>#N/A</v>
      </c>
      <c r="DR25" s="1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t="e">
        <f t="shared" si="25"/>
        <v>#N/A</v>
      </c>
      <c r="EB25" s="106"/>
      <c r="EC25" s="27"/>
      <c r="ED25" s="106" t="s">
        <v>2370</v>
      </c>
      <c r="EE25" s="270" t="s">
        <v>2729</v>
      </c>
      <c r="EF25" s="106" t="s">
        <v>2690</v>
      </c>
      <c r="EH25" s="1" t="e">
        <v>#N/A</v>
      </c>
      <c r="EI25" s="1" t="e">
        <v>#N/A</v>
      </c>
      <c r="EJ25" s="1" t="e">
        <v>#N/A</v>
      </c>
      <c r="EK25" s="1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t="e">
        <f t="shared" si="26"/>
        <v>#N/A</v>
      </c>
      <c r="EU25" s="106"/>
      <c r="EV25" s="27"/>
      <c r="EW25" s="106" t="s">
        <v>2370</v>
      </c>
      <c r="EX25" s="270" t="s">
        <v>2729</v>
      </c>
      <c r="EY25" s="106" t="s">
        <v>2690</v>
      </c>
      <c r="FA25" s="1" t="e">
        <v>#N/A</v>
      </c>
      <c r="FB25" s="1" t="e">
        <v>#N/A</v>
      </c>
      <c r="FC25" s="1" t="e">
        <v>#N/A</v>
      </c>
      <c r="FD25" s="1" t="e">
        <v>#N/A</v>
      </c>
      <c r="FE25" t="e">
        <v>#N/A</v>
      </c>
      <c r="FF25" t="e"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t="e">
        <f t="shared" si="27"/>
        <v>#N/A</v>
      </c>
      <c r="FN25" s="106"/>
      <c r="FO25" s="27"/>
      <c r="FP25" s="106" t="s">
        <v>2370</v>
      </c>
      <c r="FQ25" s="270" t="s">
        <v>2729</v>
      </c>
      <c r="FR25" s="106" t="s">
        <v>2690</v>
      </c>
      <c r="FT25" s="1" t="e">
        <v>#N/A</v>
      </c>
      <c r="FU25" s="1" t="e">
        <v>#N/A</v>
      </c>
      <c r="FV25" s="1" t="e">
        <v>#N/A</v>
      </c>
      <c r="FW25" s="1" t="e">
        <v>#N/A</v>
      </c>
      <c r="FX25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E25" t="e">
        <v>#N/A</v>
      </c>
      <c r="GF25" t="e">
        <f t="shared" si="28"/>
        <v>#N/A</v>
      </c>
      <c r="GG25" s="106"/>
      <c r="GH25" s="27"/>
      <c r="GI25" s="106" t="s">
        <v>2370</v>
      </c>
      <c r="GJ25" s="277" t="s">
        <v>2959</v>
      </c>
      <c r="GK25" s="106" t="s">
        <v>2690</v>
      </c>
      <c r="GM25" s="1">
        <v>0.18299768518518519</v>
      </c>
      <c r="GN25" s="1">
        <v>0.13623842592592592</v>
      </c>
      <c r="GO25" s="1">
        <v>1.037037037037037E-2</v>
      </c>
      <c r="GP25" s="1">
        <v>3.636574074074074E-2</v>
      </c>
      <c r="GQ25">
        <v>27</v>
      </c>
      <c r="GR25">
        <v>264</v>
      </c>
      <c r="GS25">
        <v>200</v>
      </c>
      <c r="GT25">
        <v>27</v>
      </c>
      <c r="GU25">
        <v>0</v>
      </c>
      <c r="GV25">
        <v>0</v>
      </c>
      <c r="GW25">
        <v>0</v>
      </c>
      <c r="GX25">
        <v>88.11</v>
      </c>
      <c r="GY25">
        <f t="shared" si="86"/>
        <v>237</v>
      </c>
      <c r="GZ25" s="106">
        <v>262</v>
      </c>
      <c r="HA25" s="27">
        <f t="shared" si="10"/>
        <v>90.458015267175568</v>
      </c>
      <c r="HB25" s="106" t="s">
        <v>2370</v>
      </c>
      <c r="HC25" s="277" t="s">
        <v>2959</v>
      </c>
      <c r="HD25" s="106" t="s">
        <v>2690</v>
      </c>
      <c r="HF25" s="1">
        <v>0</v>
      </c>
      <c r="HG25" s="1">
        <v>0</v>
      </c>
      <c r="HH25" s="1">
        <v>0</v>
      </c>
      <c r="HI25" s="1">
        <v>0</v>
      </c>
      <c r="HJ25">
        <v>5</v>
      </c>
      <c r="HK25">
        <v>24</v>
      </c>
      <c r="HL25">
        <v>60</v>
      </c>
      <c r="HM25">
        <v>13</v>
      </c>
      <c r="HN25">
        <v>0</v>
      </c>
      <c r="HO25">
        <v>0</v>
      </c>
      <c r="HP25">
        <v>0</v>
      </c>
      <c r="HQ25">
        <v>82.19</v>
      </c>
      <c r="HR25">
        <f t="shared" si="78"/>
        <v>11</v>
      </c>
      <c r="HS25" s="106">
        <v>131</v>
      </c>
      <c r="HT25" s="27">
        <f t="shared" si="11"/>
        <v>8.3969465648854964</v>
      </c>
      <c r="HU25" s="106" t="s">
        <v>2370</v>
      </c>
      <c r="HV25" s="277" t="s">
        <v>2959</v>
      </c>
      <c r="HW25" s="106" t="s">
        <v>2690</v>
      </c>
      <c r="HY25" s="1">
        <v>0</v>
      </c>
      <c r="HZ25" s="1">
        <v>0</v>
      </c>
      <c r="IA25" s="1">
        <v>0</v>
      </c>
      <c r="IB25" s="1">
        <v>0</v>
      </c>
      <c r="IC25">
        <v>22</v>
      </c>
      <c r="ID25">
        <v>215</v>
      </c>
      <c r="IE25">
        <v>66</v>
      </c>
      <c r="IF25">
        <v>6</v>
      </c>
      <c r="IG25">
        <v>0</v>
      </c>
      <c r="IH25">
        <v>0</v>
      </c>
      <c r="II25">
        <v>0</v>
      </c>
      <c r="IJ25">
        <v>91.67</v>
      </c>
      <c r="IK25">
        <f t="shared" si="31"/>
        <v>209</v>
      </c>
      <c r="IL25" s="106">
        <v>642</v>
      </c>
      <c r="IM25" s="27">
        <f t="shared" si="12"/>
        <v>32.554517133956381</v>
      </c>
      <c r="IN25" s="106" t="s">
        <v>2370</v>
      </c>
      <c r="IO25" s="277" t="s">
        <v>2959</v>
      </c>
      <c r="IP25" s="106" t="s">
        <v>2690</v>
      </c>
      <c r="IR25" s="1">
        <v>0</v>
      </c>
      <c r="IS25" s="1">
        <v>0</v>
      </c>
      <c r="IT25" s="1">
        <v>0</v>
      </c>
      <c r="IU25" s="1">
        <v>0</v>
      </c>
      <c r="IV25">
        <v>7</v>
      </c>
      <c r="IW25">
        <v>50</v>
      </c>
      <c r="IX25">
        <v>116</v>
      </c>
      <c r="IY25">
        <v>41</v>
      </c>
      <c r="IZ25">
        <v>0</v>
      </c>
      <c r="JA25">
        <v>0</v>
      </c>
      <c r="JB25">
        <v>0</v>
      </c>
      <c r="JC25">
        <v>73.89</v>
      </c>
      <c r="JD25">
        <f t="shared" si="79"/>
        <v>9</v>
      </c>
      <c r="JE25" s="106">
        <v>262</v>
      </c>
      <c r="JF25" s="27">
        <f t="shared" si="13"/>
        <v>3.4351145038167941</v>
      </c>
      <c r="JG25" s="106" t="s">
        <v>2370</v>
      </c>
      <c r="JH25" s="277" t="s">
        <v>2959</v>
      </c>
      <c r="JI25" s="106" t="s">
        <v>2690</v>
      </c>
      <c r="JK25" s="1">
        <v>0</v>
      </c>
      <c r="JL25" s="1">
        <v>0</v>
      </c>
      <c r="JM25" s="1">
        <v>0</v>
      </c>
      <c r="JN25" s="1">
        <v>0</v>
      </c>
      <c r="JO25">
        <v>15</v>
      </c>
      <c r="JP25">
        <v>143</v>
      </c>
      <c r="JQ25">
        <v>123</v>
      </c>
      <c r="JR25">
        <v>25</v>
      </c>
      <c r="JS25">
        <v>0</v>
      </c>
      <c r="JT25">
        <v>0</v>
      </c>
      <c r="JU25">
        <v>0</v>
      </c>
      <c r="JV25">
        <v>83.11</v>
      </c>
      <c r="JW25">
        <f t="shared" si="33"/>
        <v>118</v>
      </c>
      <c r="JX25" s="106">
        <v>262</v>
      </c>
      <c r="JY25" s="27">
        <f t="shared" si="90"/>
        <v>45.038167938931295</v>
      </c>
      <c r="JZ25" s="106" t="s">
        <v>2370</v>
      </c>
      <c r="KA25" s="277" t="s">
        <v>2959</v>
      </c>
      <c r="KB25" s="106" t="s">
        <v>2690</v>
      </c>
      <c r="KD25" s="1">
        <v>0</v>
      </c>
      <c r="KE25" s="1">
        <v>0</v>
      </c>
      <c r="KF25" s="1">
        <v>0</v>
      </c>
      <c r="KG25" s="1">
        <v>0</v>
      </c>
      <c r="KH25">
        <v>5</v>
      </c>
      <c r="KI25">
        <v>20</v>
      </c>
      <c r="KJ25">
        <v>51</v>
      </c>
      <c r="KK25">
        <v>8</v>
      </c>
      <c r="KL25">
        <v>0</v>
      </c>
      <c r="KM25">
        <v>0</v>
      </c>
      <c r="KN25">
        <v>0</v>
      </c>
      <c r="KO25">
        <v>86.44</v>
      </c>
      <c r="KP25">
        <f t="shared" si="34"/>
        <v>12</v>
      </c>
      <c r="KQ25" s="106"/>
      <c r="KR25" s="27"/>
      <c r="KS25" s="106" t="s">
        <v>2370</v>
      </c>
      <c r="KT25" s="277" t="s">
        <v>2959</v>
      </c>
      <c r="KU25" s="106" t="s">
        <v>2690</v>
      </c>
      <c r="KV25">
        <v>4</v>
      </c>
      <c r="KW25" s="1">
        <v>0</v>
      </c>
      <c r="KX25" s="1">
        <v>0</v>
      </c>
      <c r="KY25" s="1">
        <v>0</v>
      </c>
      <c r="KZ25" s="1">
        <v>0</v>
      </c>
      <c r="LA25">
        <v>9</v>
      </c>
      <c r="LB25">
        <v>143</v>
      </c>
      <c r="LC25">
        <v>131</v>
      </c>
      <c r="LD25">
        <v>5</v>
      </c>
      <c r="LE25">
        <v>0</v>
      </c>
      <c r="LF25">
        <v>0</v>
      </c>
      <c r="LG25">
        <v>0</v>
      </c>
      <c r="LH25">
        <v>96.32</v>
      </c>
      <c r="LI25">
        <f t="shared" si="35"/>
        <v>138</v>
      </c>
      <c r="LJ25" s="106">
        <v>262</v>
      </c>
      <c r="LK25" s="27">
        <f t="shared" si="81"/>
        <v>52.671755725190842</v>
      </c>
      <c r="LL25" s="106" t="s">
        <v>2370</v>
      </c>
      <c r="LM25" s="277" t="s">
        <v>2959</v>
      </c>
      <c r="LN25" s="106" t="s">
        <v>2690</v>
      </c>
      <c r="LP25" s="1">
        <v>0</v>
      </c>
      <c r="LQ25" s="1">
        <v>0</v>
      </c>
      <c r="LR25" s="1">
        <v>0</v>
      </c>
      <c r="LS25" s="1">
        <v>0</v>
      </c>
      <c r="LT25">
        <v>3</v>
      </c>
      <c r="LU25">
        <v>3</v>
      </c>
      <c r="LV25">
        <v>26</v>
      </c>
      <c r="LW25">
        <v>3</v>
      </c>
      <c r="LX25">
        <v>0</v>
      </c>
      <c r="LY25">
        <v>0</v>
      </c>
      <c r="LZ25">
        <v>0</v>
      </c>
      <c r="MA25">
        <v>89.66</v>
      </c>
      <c r="MB25">
        <f t="shared" si="36"/>
        <v>0</v>
      </c>
      <c r="MC25" s="106"/>
      <c r="MD25" s="27"/>
      <c r="ME25" s="106" t="s">
        <v>2370</v>
      </c>
      <c r="MF25" s="277" t="s">
        <v>2959</v>
      </c>
      <c r="MG25" s="106" t="s">
        <v>2690</v>
      </c>
      <c r="MI25" s="1">
        <v>0</v>
      </c>
      <c r="MJ25" s="1">
        <v>0</v>
      </c>
      <c r="MK25" s="1">
        <v>0</v>
      </c>
      <c r="ML25" s="1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f t="shared" si="37"/>
        <v>0</v>
      </c>
      <c r="MV25" s="106"/>
      <c r="MW25" s="27"/>
      <c r="MX25" s="106" t="s">
        <v>2370</v>
      </c>
      <c r="MY25" s="277" t="s">
        <v>2959</v>
      </c>
      <c r="MZ25" s="106" t="s">
        <v>2690</v>
      </c>
      <c r="NB25" s="1" t="e">
        <v>#N/A</v>
      </c>
      <c r="NC25" s="1" t="e">
        <v>#N/A</v>
      </c>
      <c r="ND25" s="1" t="e">
        <v>#N/A</v>
      </c>
      <c r="NE25" s="1" t="e">
        <v>#N/A</v>
      </c>
      <c r="NF25" t="e">
        <v>#N/A</v>
      </c>
      <c r="NG25" t="e">
        <v>#N/A</v>
      </c>
      <c r="NH25" t="e">
        <v>#N/A</v>
      </c>
      <c r="NI25" t="e">
        <v>#N/A</v>
      </c>
      <c r="NJ25" t="e">
        <v>#N/A</v>
      </c>
      <c r="NK25" t="e">
        <v>#N/A</v>
      </c>
      <c r="NL25" t="e">
        <v>#N/A</v>
      </c>
      <c r="NM25" t="e">
        <v>#N/A</v>
      </c>
      <c r="NN25" t="e">
        <f t="shared" si="38"/>
        <v>#N/A</v>
      </c>
      <c r="NO25" s="106"/>
      <c r="NP25" s="27"/>
    </row>
    <row r="26" spans="1:380">
      <c r="A26" s="106" t="s">
        <v>2376</v>
      </c>
      <c r="B26" s="485" t="s">
        <v>2959</v>
      </c>
      <c r="C26" s="106" t="s">
        <v>2690</v>
      </c>
      <c r="E26" s="1" t="e">
        <v>#N/A</v>
      </c>
      <c r="F26" s="1" t="e">
        <v>#N/A</v>
      </c>
      <c r="G26" s="1" t="e">
        <v>#N/A</v>
      </c>
      <c r="H26" s="1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f t="shared" si="19"/>
        <v>#N/A</v>
      </c>
      <c r="R26" s="106"/>
      <c r="S26" s="27"/>
      <c r="T26" s="106" t="s">
        <v>2376</v>
      </c>
      <c r="U26" s="270" t="s">
        <v>2729</v>
      </c>
      <c r="V26" s="106" t="s">
        <v>2690</v>
      </c>
      <c r="X26" s="34" t="e">
        <v>#N/A</v>
      </c>
      <c r="Y26" s="34" t="e">
        <v>#N/A</v>
      </c>
      <c r="Z26" s="44" t="e">
        <v>#N/A</v>
      </c>
      <c r="AA26" s="44" t="e">
        <v>#N/A</v>
      </c>
      <c r="AB26" s="44" t="e">
        <v>#N/A</v>
      </c>
      <c r="AC26" s="44" t="e">
        <v>#N/A</v>
      </c>
      <c r="AD26" s="44" t="e">
        <v>#N/A</v>
      </c>
      <c r="AE26" s="44" t="e">
        <v>#N/A</v>
      </c>
      <c r="AF26" s="44" t="e">
        <v>#N/A</v>
      </c>
      <c r="AG26" s="44" t="e">
        <v>#N/A</v>
      </c>
      <c r="AH26" s="34" t="e">
        <v>#N/A</v>
      </c>
      <c r="AI26" s="34" t="e">
        <v>#N/A</v>
      </c>
      <c r="AJ26" t="e">
        <f t="shared" si="20"/>
        <v>#N/A</v>
      </c>
      <c r="AK26" s="106"/>
      <c r="AL26" s="27"/>
      <c r="AM26" s="106" t="s">
        <v>2376</v>
      </c>
      <c r="AN26" s="270" t="s">
        <v>2729</v>
      </c>
      <c r="AO26" s="106" t="s">
        <v>2690</v>
      </c>
      <c r="AQ26" s="1" t="e">
        <v>#N/A</v>
      </c>
      <c r="AR26" s="1" t="e">
        <v>#N/A</v>
      </c>
      <c r="AS26" s="1" t="e">
        <v>#N/A</v>
      </c>
      <c r="AT26" s="1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f t="shared" si="21"/>
        <v>#N/A</v>
      </c>
      <c r="BD26" s="106"/>
      <c r="BE26" s="27"/>
      <c r="BF26" s="106" t="s">
        <v>2376</v>
      </c>
      <c r="BG26" s="270" t="s">
        <v>2729</v>
      </c>
      <c r="BH26" s="106" t="s">
        <v>2690</v>
      </c>
      <c r="BJ26" s="1" t="e">
        <v>#N/A</v>
      </c>
      <c r="BK26" s="1" t="e">
        <v>#N/A</v>
      </c>
      <c r="BL26" s="1" t="e">
        <v>#N/A</v>
      </c>
      <c r="BM26" s="1" t="e">
        <v>#N/A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f t="shared" si="22"/>
        <v>#N/A</v>
      </c>
      <c r="BW26" s="106"/>
      <c r="BX26" s="27"/>
      <c r="BY26" s="106" t="s">
        <v>2376</v>
      </c>
      <c r="BZ26" s="270" t="s">
        <v>2729</v>
      </c>
      <c r="CA26" s="106" t="s">
        <v>2690</v>
      </c>
      <c r="CC26" s="1" t="e">
        <v>#N/A</v>
      </c>
      <c r="CD26" s="1" t="e">
        <v>#N/A</v>
      </c>
      <c r="CE26" s="1" t="e">
        <v>#N/A</v>
      </c>
      <c r="CF26" s="1" t="e">
        <v>#N/A</v>
      </c>
      <c r="CG26" t="e">
        <v>#N/A</v>
      </c>
      <c r="CH26" t="e">
        <v>#N/A</v>
      </c>
      <c r="CI26" t="e">
        <v>#N/A</v>
      </c>
      <c r="CJ26" t="e">
        <v>#N/A</v>
      </c>
      <c r="CK26" t="e">
        <v>#N/A</v>
      </c>
      <c r="CL26" t="e">
        <v>#N/A</v>
      </c>
      <c r="CM26" t="e">
        <v>#N/A</v>
      </c>
      <c r="CN26" t="e">
        <v>#N/A</v>
      </c>
      <c r="CO26" t="e">
        <f t="shared" si="23"/>
        <v>#N/A</v>
      </c>
      <c r="CP26" s="106"/>
      <c r="CQ26" s="27"/>
      <c r="CR26" s="106" t="s">
        <v>2376</v>
      </c>
      <c r="CS26" s="270" t="s">
        <v>2729</v>
      </c>
      <c r="CT26" s="106" t="s">
        <v>2690</v>
      </c>
      <c r="CV26" s="1" t="e">
        <v>#N/A</v>
      </c>
      <c r="CW26" s="1" t="e">
        <v>#N/A</v>
      </c>
      <c r="CX26" s="1" t="e">
        <v>#N/A</v>
      </c>
      <c r="CY26" s="1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t="e">
        <f t="shared" si="24"/>
        <v>#N/A</v>
      </c>
      <c r="DI26" s="106"/>
      <c r="DJ26" s="27"/>
      <c r="DK26" s="106" t="s">
        <v>2376</v>
      </c>
      <c r="DL26" s="270" t="s">
        <v>2729</v>
      </c>
      <c r="DM26" s="106" t="s">
        <v>2690</v>
      </c>
      <c r="DO26" s="1" t="e">
        <v>#N/A</v>
      </c>
      <c r="DP26" s="1" t="e">
        <v>#N/A</v>
      </c>
      <c r="DQ26" s="1" t="e">
        <v>#N/A</v>
      </c>
      <c r="DR26" s="1" t="e">
        <v>#N/A</v>
      </c>
      <c r="DS26" t="e">
        <v>#N/A</v>
      </c>
      <c r="DT26" t="e">
        <v>#N/A</v>
      </c>
      <c r="DU26" t="e">
        <v>#N/A</v>
      </c>
      <c r="DV26" t="e">
        <v>#N/A</v>
      </c>
      <c r="DW26" t="e">
        <v>#N/A</v>
      </c>
      <c r="DX26" t="e">
        <v>#N/A</v>
      </c>
      <c r="DY26" t="e">
        <v>#N/A</v>
      </c>
      <c r="DZ26" t="e">
        <v>#N/A</v>
      </c>
      <c r="EA26" t="e">
        <f t="shared" si="25"/>
        <v>#N/A</v>
      </c>
      <c r="EB26" s="106"/>
      <c r="EC26" s="27"/>
      <c r="ED26" s="106" t="s">
        <v>2376</v>
      </c>
      <c r="EE26" s="270" t="s">
        <v>2729</v>
      </c>
      <c r="EF26" s="106" t="s">
        <v>2690</v>
      </c>
      <c r="EH26" s="1" t="e">
        <v>#N/A</v>
      </c>
      <c r="EI26" s="1" t="e">
        <v>#N/A</v>
      </c>
      <c r="EJ26" s="1" t="e">
        <v>#N/A</v>
      </c>
      <c r="EK26" s="1" t="e">
        <v>#N/A</v>
      </c>
      <c r="EL26" t="e">
        <v>#N/A</v>
      </c>
      <c r="EM26" t="e">
        <v>#N/A</v>
      </c>
      <c r="EN26" t="e">
        <v>#N/A</v>
      </c>
      <c r="EO26" t="e">
        <v>#N/A</v>
      </c>
      <c r="EP26" t="e">
        <v>#N/A</v>
      </c>
      <c r="EQ26" t="e">
        <v>#N/A</v>
      </c>
      <c r="ER26" t="e">
        <v>#N/A</v>
      </c>
      <c r="ES26" t="e">
        <v>#N/A</v>
      </c>
      <c r="ET26" t="e">
        <f t="shared" si="26"/>
        <v>#N/A</v>
      </c>
      <c r="EU26" s="106"/>
      <c r="EV26" s="27"/>
      <c r="EW26" s="106" t="s">
        <v>2376</v>
      </c>
      <c r="EX26" s="270" t="s">
        <v>2729</v>
      </c>
      <c r="EY26" s="106" t="s">
        <v>2690</v>
      </c>
      <c r="FA26" s="1" t="e">
        <v>#N/A</v>
      </c>
      <c r="FB26" s="1" t="e">
        <v>#N/A</v>
      </c>
      <c r="FC26" s="1" t="e">
        <v>#N/A</v>
      </c>
      <c r="FD26" s="1" t="e">
        <v>#N/A</v>
      </c>
      <c r="FE26" t="e">
        <v>#N/A</v>
      </c>
      <c r="FF26" t="e">
        <v>#N/A</v>
      </c>
      <c r="FG26" t="e">
        <v>#N/A</v>
      </c>
      <c r="FH26" t="e">
        <v>#N/A</v>
      </c>
      <c r="FI26" t="e">
        <v>#N/A</v>
      </c>
      <c r="FJ26" t="e">
        <v>#N/A</v>
      </c>
      <c r="FK26" t="e">
        <v>#N/A</v>
      </c>
      <c r="FL26" t="e">
        <v>#N/A</v>
      </c>
      <c r="FM26" t="e">
        <f t="shared" si="27"/>
        <v>#N/A</v>
      </c>
      <c r="FN26" s="106"/>
      <c r="FO26" s="27"/>
      <c r="FP26" s="106" t="s">
        <v>2376</v>
      </c>
      <c r="FQ26" s="270" t="s">
        <v>2729</v>
      </c>
      <c r="FR26" s="106" t="s">
        <v>2690</v>
      </c>
      <c r="FT26" s="1" t="e">
        <v>#N/A</v>
      </c>
      <c r="FU26" s="1" t="e">
        <v>#N/A</v>
      </c>
      <c r="FV26" s="1" t="e">
        <v>#N/A</v>
      </c>
      <c r="FW26" s="1" t="e">
        <v>#N/A</v>
      </c>
      <c r="FX26" t="e">
        <v>#N/A</v>
      </c>
      <c r="FY26" t="e">
        <v>#N/A</v>
      </c>
      <c r="FZ26" t="e">
        <v>#N/A</v>
      </c>
      <c r="GA26" t="e">
        <v>#N/A</v>
      </c>
      <c r="GB26" t="e">
        <v>#N/A</v>
      </c>
      <c r="GC26" t="e">
        <v>#N/A</v>
      </c>
      <c r="GD26" t="e">
        <v>#N/A</v>
      </c>
      <c r="GE26" t="e">
        <v>#N/A</v>
      </c>
      <c r="GF26" t="e">
        <f t="shared" si="28"/>
        <v>#N/A</v>
      </c>
      <c r="GG26" s="106"/>
      <c r="GH26" s="27"/>
      <c r="GI26" s="106" t="s">
        <v>2376</v>
      </c>
      <c r="GJ26" s="277" t="s">
        <v>2959</v>
      </c>
      <c r="GK26" s="106" t="s">
        <v>2690</v>
      </c>
      <c r="GM26" s="1">
        <v>0.16644675925925925</v>
      </c>
      <c r="GN26" s="1">
        <v>5.842592592592593E-2</v>
      </c>
      <c r="GO26" s="1">
        <v>5.1932870370370365E-2</v>
      </c>
      <c r="GP26" s="1">
        <v>5.6076388888888884E-2</v>
      </c>
      <c r="GQ26">
        <v>18</v>
      </c>
      <c r="GR26">
        <v>191</v>
      </c>
      <c r="GS26">
        <v>134</v>
      </c>
      <c r="GT26">
        <v>8</v>
      </c>
      <c r="GU26">
        <v>0</v>
      </c>
      <c r="GV26">
        <v>0</v>
      </c>
      <c r="GW26">
        <v>0</v>
      </c>
      <c r="GX26">
        <v>94.37</v>
      </c>
      <c r="GY26">
        <f t="shared" si="86"/>
        <v>183</v>
      </c>
      <c r="GZ26" s="106">
        <v>524</v>
      </c>
      <c r="HA26" s="27">
        <f t="shared" si="10"/>
        <v>34.923664122137403</v>
      </c>
      <c r="HB26" s="106" t="s">
        <v>2376</v>
      </c>
      <c r="HC26" s="277" t="s">
        <v>2959</v>
      </c>
      <c r="HD26" s="106" t="s">
        <v>2690</v>
      </c>
      <c r="HF26" s="1">
        <v>0</v>
      </c>
      <c r="HG26" s="1">
        <v>0</v>
      </c>
      <c r="HH26" s="1">
        <v>0</v>
      </c>
      <c r="HI26" s="1">
        <v>0</v>
      </c>
      <c r="HJ26">
        <v>3</v>
      </c>
      <c r="HK26">
        <v>7</v>
      </c>
      <c r="HL26">
        <v>46</v>
      </c>
      <c r="HM26">
        <v>13</v>
      </c>
      <c r="HN26">
        <v>0</v>
      </c>
      <c r="HO26">
        <v>0</v>
      </c>
      <c r="HP26">
        <v>0</v>
      </c>
      <c r="HQ26">
        <v>77.97</v>
      </c>
      <c r="HR26">
        <f t="shared" si="78"/>
        <v>-6</v>
      </c>
      <c r="HS26" s="106"/>
      <c r="HT26" s="27"/>
      <c r="HU26" s="106" t="s">
        <v>2376</v>
      </c>
      <c r="HV26" s="277" t="s">
        <v>2959</v>
      </c>
      <c r="HW26" s="106" t="s">
        <v>2690</v>
      </c>
      <c r="HY26" s="1">
        <v>0</v>
      </c>
      <c r="HZ26" s="1">
        <v>0</v>
      </c>
      <c r="IA26" s="1">
        <v>0</v>
      </c>
      <c r="IB26" s="1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f t="shared" si="31"/>
        <v>0</v>
      </c>
      <c r="IL26" s="106"/>
      <c r="IM26" s="27"/>
      <c r="IN26" s="106" t="s">
        <v>2376</v>
      </c>
      <c r="IO26" s="277" t="s">
        <v>2959</v>
      </c>
      <c r="IP26" s="106" t="s">
        <v>2690</v>
      </c>
      <c r="IR26" s="1">
        <v>0</v>
      </c>
      <c r="IS26" s="1">
        <v>0</v>
      </c>
      <c r="IT26" s="1">
        <v>0</v>
      </c>
      <c r="IU26" s="1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f t="shared" si="79"/>
        <v>0</v>
      </c>
      <c r="JE26" s="106"/>
      <c r="JF26" s="27"/>
      <c r="JG26" s="106" t="s">
        <v>2376</v>
      </c>
      <c r="JH26" s="277" t="s">
        <v>2959</v>
      </c>
      <c r="JI26" s="106" t="s">
        <v>2690</v>
      </c>
      <c r="JK26" s="1" t="e">
        <v>#N/A</v>
      </c>
      <c r="JL26" s="1" t="e">
        <v>#N/A</v>
      </c>
      <c r="JM26" s="1" t="e">
        <v>#N/A</v>
      </c>
      <c r="JN26" s="1" t="e">
        <v>#N/A</v>
      </c>
      <c r="JO26" t="e">
        <v>#N/A</v>
      </c>
      <c r="JP26" t="e">
        <v>#N/A</v>
      </c>
      <c r="JQ26" t="e">
        <v>#N/A</v>
      </c>
      <c r="JR26" t="e">
        <v>#N/A</v>
      </c>
      <c r="JS26" t="e">
        <v>#N/A</v>
      </c>
      <c r="JT26" t="e">
        <v>#N/A</v>
      </c>
      <c r="JU26" t="e">
        <v>#N/A</v>
      </c>
      <c r="JV26" t="e">
        <v>#N/A</v>
      </c>
      <c r="JW26" t="e">
        <f t="shared" si="33"/>
        <v>#N/A</v>
      </c>
      <c r="JX26" s="106"/>
      <c r="JY26" s="27"/>
      <c r="JZ26" s="106" t="s">
        <v>2376</v>
      </c>
      <c r="KA26" s="277" t="s">
        <v>2959</v>
      </c>
      <c r="KB26" s="106" t="s">
        <v>2690</v>
      </c>
      <c r="KD26" s="1" t="e">
        <v>#N/A</v>
      </c>
      <c r="KE26" s="1" t="e">
        <v>#N/A</v>
      </c>
      <c r="KF26" s="1" t="e">
        <v>#N/A</v>
      </c>
      <c r="KG26" s="1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t="e">
        <f t="shared" si="34"/>
        <v>#N/A</v>
      </c>
      <c r="KQ26" s="106"/>
      <c r="KR26" s="27"/>
      <c r="KS26" s="106" t="s">
        <v>2376</v>
      </c>
      <c r="KT26" s="277" t="s">
        <v>2959</v>
      </c>
      <c r="KU26" s="106" t="s">
        <v>2690</v>
      </c>
      <c r="KW26" s="1" t="e">
        <v>#N/A</v>
      </c>
      <c r="KX26" s="1" t="e">
        <v>#N/A</v>
      </c>
      <c r="KY26" s="1" t="e">
        <v>#N/A</v>
      </c>
      <c r="KZ26" s="1" t="e">
        <v>#N/A</v>
      </c>
      <c r="LA26" t="e">
        <v>#N/A</v>
      </c>
      <c r="LB26" t="e">
        <v>#N/A</v>
      </c>
      <c r="LC26" t="e">
        <v>#N/A</v>
      </c>
      <c r="LD26" t="e">
        <v>#N/A</v>
      </c>
      <c r="LE26" t="e">
        <v>#N/A</v>
      </c>
      <c r="LF26" t="e">
        <v>#N/A</v>
      </c>
      <c r="LG26" t="e">
        <v>#N/A</v>
      </c>
      <c r="LH26" t="e">
        <v>#N/A</v>
      </c>
      <c r="LI26" t="e">
        <f t="shared" si="35"/>
        <v>#N/A</v>
      </c>
      <c r="LJ26" s="106"/>
      <c r="LK26" s="27"/>
      <c r="LL26" s="106" t="s">
        <v>2376</v>
      </c>
      <c r="LM26" s="277" t="s">
        <v>2959</v>
      </c>
      <c r="LN26" s="106" t="s">
        <v>2690</v>
      </c>
      <c r="LP26" s="1" t="e">
        <v>#N/A</v>
      </c>
      <c r="LQ26" s="1" t="e">
        <v>#N/A</v>
      </c>
      <c r="LR26" s="1" t="e">
        <v>#N/A</v>
      </c>
      <c r="LS26" s="1" t="e">
        <v>#N/A</v>
      </c>
      <c r="LT26" t="e">
        <v>#N/A</v>
      </c>
      <c r="LU26" t="e">
        <v>#N/A</v>
      </c>
      <c r="LV26" t="e">
        <v>#N/A</v>
      </c>
      <c r="LW26" t="e">
        <v>#N/A</v>
      </c>
      <c r="LX26" t="e">
        <v>#N/A</v>
      </c>
      <c r="LY26" t="e">
        <v>#N/A</v>
      </c>
      <c r="LZ26" t="e">
        <v>#N/A</v>
      </c>
      <c r="MA26" t="e">
        <v>#N/A</v>
      </c>
      <c r="MB26" t="e">
        <f t="shared" si="36"/>
        <v>#N/A</v>
      </c>
      <c r="MC26" s="106"/>
      <c r="MD26" s="27"/>
      <c r="ME26" s="106" t="s">
        <v>2376</v>
      </c>
      <c r="MF26" s="277" t="s">
        <v>2959</v>
      </c>
      <c r="MG26" s="106" t="s">
        <v>2690</v>
      </c>
      <c r="MI26" s="1" t="e">
        <v>#N/A</v>
      </c>
      <c r="MJ26" s="1" t="e">
        <v>#N/A</v>
      </c>
      <c r="MK26" s="1" t="e">
        <v>#N/A</v>
      </c>
      <c r="ML26" s="1" t="e">
        <v>#N/A</v>
      </c>
      <c r="MM26" t="e">
        <v>#N/A</v>
      </c>
      <c r="MN26" t="e">
        <v>#N/A</v>
      </c>
      <c r="MO26" t="e">
        <v>#N/A</v>
      </c>
      <c r="MP26" t="e">
        <v>#N/A</v>
      </c>
      <c r="MQ26" t="e">
        <v>#N/A</v>
      </c>
      <c r="MR26" t="e">
        <v>#N/A</v>
      </c>
      <c r="MS26" t="e">
        <v>#N/A</v>
      </c>
      <c r="MT26" t="e">
        <v>#N/A</v>
      </c>
      <c r="MU26" t="e">
        <f t="shared" si="37"/>
        <v>#N/A</v>
      </c>
      <c r="MV26" s="106"/>
      <c r="MW26" s="27"/>
      <c r="MX26" s="106" t="s">
        <v>2376</v>
      </c>
      <c r="MY26" s="277" t="s">
        <v>2959</v>
      </c>
      <c r="MZ26" s="106" t="s">
        <v>2690</v>
      </c>
      <c r="NB26" s="1" t="e">
        <v>#N/A</v>
      </c>
      <c r="NC26" s="1" t="e">
        <v>#N/A</v>
      </c>
      <c r="ND26" s="1" t="e">
        <v>#N/A</v>
      </c>
      <c r="NE26" s="1" t="e">
        <v>#N/A</v>
      </c>
      <c r="NF26" t="e">
        <v>#N/A</v>
      </c>
      <c r="NG26" t="e">
        <v>#N/A</v>
      </c>
      <c r="NH26" t="e">
        <v>#N/A</v>
      </c>
      <c r="NI26" t="e">
        <v>#N/A</v>
      </c>
      <c r="NJ26" t="e">
        <v>#N/A</v>
      </c>
      <c r="NK26" t="e">
        <v>#N/A</v>
      </c>
      <c r="NL26" t="e">
        <v>#N/A</v>
      </c>
      <c r="NM26" t="e">
        <v>#N/A</v>
      </c>
      <c r="NN26" t="e">
        <f t="shared" si="38"/>
        <v>#N/A</v>
      </c>
      <c r="NO26" s="106"/>
      <c r="NP26" s="27"/>
    </row>
    <row r="27" spans="1:380">
      <c r="A27" s="106" t="s">
        <v>2377</v>
      </c>
      <c r="B27" s="270" t="s">
        <v>2729</v>
      </c>
      <c r="C27" s="106" t="s">
        <v>2690</v>
      </c>
      <c r="E27" s="1">
        <v>0</v>
      </c>
      <c r="F27" s="1">
        <v>0</v>
      </c>
      <c r="G27" s="1">
        <v>0</v>
      </c>
      <c r="H27" s="1">
        <v>0</v>
      </c>
      <c r="I27">
        <v>0</v>
      </c>
      <c r="J27">
        <v>0</v>
      </c>
      <c r="K27">
        <v>23</v>
      </c>
      <c r="L27">
        <v>2</v>
      </c>
      <c r="M27">
        <v>0</v>
      </c>
      <c r="N27">
        <v>0</v>
      </c>
      <c r="O27">
        <v>0</v>
      </c>
      <c r="P27">
        <v>92</v>
      </c>
      <c r="Q27">
        <f t="shared" si="19"/>
        <v>-2</v>
      </c>
      <c r="R27" s="106"/>
      <c r="S27" s="27"/>
      <c r="T27" s="106" t="s">
        <v>2377</v>
      </c>
      <c r="U27" s="270" t="s">
        <v>2729</v>
      </c>
      <c r="V27" s="106" t="s">
        <v>2690</v>
      </c>
      <c r="X27" s="35">
        <v>4.9652777777777777E-3</v>
      </c>
      <c r="Y27" s="35">
        <v>1.8287037037037037E-3</v>
      </c>
      <c r="Z27" s="139">
        <v>0</v>
      </c>
      <c r="AA27" s="139">
        <v>3.1249999999999997E-3</v>
      </c>
      <c r="AB27" s="44">
        <v>1</v>
      </c>
      <c r="AC27" s="44">
        <v>4</v>
      </c>
      <c r="AD27" s="44">
        <v>0</v>
      </c>
      <c r="AE27" s="44">
        <v>0</v>
      </c>
      <c r="AF27" s="44">
        <v>0</v>
      </c>
      <c r="AG27" s="44">
        <v>0</v>
      </c>
      <c r="AH27" s="34">
        <v>0</v>
      </c>
      <c r="AI27" s="34">
        <v>0</v>
      </c>
      <c r="AJ27">
        <f t="shared" si="20"/>
        <v>4</v>
      </c>
      <c r="AK27" s="106"/>
      <c r="AL27" s="27"/>
      <c r="AM27" s="106" t="s">
        <v>2377</v>
      </c>
      <c r="AN27" s="270" t="s">
        <v>2729</v>
      </c>
      <c r="AO27" s="106" t="s">
        <v>2690</v>
      </c>
      <c r="AQ27" s="1">
        <v>0</v>
      </c>
      <c r="AR27" s="1">
        <v>0</v>
      </c>
      <c r="AS27" s="1">
        <v>0</v>
      </c>
      <c r="AT27" s="1">
        <v>0</v>
      </c>
      <c r="AU27">
        <v>0</v>
      </c>
      <c r="AV27">
        <v>0</v>
      </c>
      <c r="AW27">
        <v>4</v>
      </c>
      <c r="AX27">
        <v>0</v>
      </c>
      <c r="AY27">
        <v>0</v>
      </c>
      <c r="AZ27">
        <v>0</v>
      </c>
      <c r="BA27">
        <v>0</v>
      </c>
      <c r="BB27">
        <v>100</v>
      </c>
      <c r="BC27">
        <f t="shared" si="21"/>
        <v>0</v>
      </c>
      <c r="BD27" s="106"/>
      <c r="BE27" s="27"/>
      <c r="BF27" s="106" t="s">
        <v>2377</v>
      </c>
      <c r="BG27" s="270" t="s">
        <v>2729</v>
      </c>
      <c r="BH27" s="106" t="s">
        <v>2690</v>
      </c>
      <c r="BJ27" s="1">
        <v>0</v>
      </c>
      <c r="BK27" s="1">
        <v>0</v>
      </c>
      <c r="BL27" s="1">
        <v>0</v>
      </c>
      <c r="BM27" s="1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f t="shared" si="22"/>
        <v>0</v>
      </c>
      <c r="BW27" s="106"/>
      <c r="BX27" s="27"/>
      <c r="BY27" s="106" t="s">
        <v>2377</v>
      </c>
      <c r="BZ27" s="270" t="s">
        <v>2729</v>
      </c>
      <c r="CA27" s="106" t="s">
        <v>2690</v>
      </c>
      <c r="CC27" s="1" t="e">
        <v>#N/A</v>
      </c>
      <c r="CD27" s="1" t="e">
        <v>#N/A</v>
      </c>
      <c r="CE27" s="1" t="e">
        <v>#N/A</v>
      </c>
      <c r="CF27" s="1" t="e">
        <v>#N/A</v>
      </c>
      <c r="CG27" t="e">
        <v>#N/A</v>
      </c>
      <c r="CH27" t="e">
        <v>#N/A</v>
      </c>
      <c r="CI27" t="e">
        <v>#N/A</v>
      </c>
      <c r="CJ27" t="e">
        <v>#N/A</v>
      </c>
      <c r="CK27" t="e">
        <v>#N/A</v>
      </c>
      <c r="CL27" t="e">
        <v>#N/A</v>
      </c>
      <c r="CM27" t="e">
        <v>#N/A</v>
      </c>
      <c r="CN27" t="e">
        <v>#N/A</v>
      </c>
      <c r="CO27" t="e">
        <f t="shared" si="23"/>
        <v>#N/A</v>
      </c>
      <c r="CP27" s="106"/>
      <c r="CQ27" s="27"/>
      <c r="CR27" s="106" t="s">
        <v>2377</v>
      </c>
      <c r="CS27" s="270" t="s">
        <v>2729</v>
      </c>
      <c r="CT27" s="106" t="s">
        <v>2690</v>
      </c>
      <c r="CV27" s="1" t="e">
        <v>#N/A</v>
      </c>
      <c r="CW27" s="1" t="e">
        <v>#N/A</v>
      </c>
      <c r="CX27" s="1" t="e">
        <v>#N/A</v>
      </c>
      <c r="CY27" s="1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t="e">
        <f t="shared" si="24"/>
        <v>#N/A</v>
      </c>
      <c r="DI27" s="106"/>
      <c r="DJ27" s="27"/>
      <c r="DK27" s="106" t="s">
        <v>2377</v>
      </c>
      <c r="DL27" s="270" t="s">
        <v>2729</v>
      </c>
      <c r="DM27" s="106" t="s">
        <v>2690</v>
      </c>
      <c r="DO27" s="1" t="e">
        <v>#N/A</v>
      </c>
      <c r="DP27" s="1" t="e">
        <v>#N/A</v>
      </c>
      <c r="DQ27" s="1" t="e">
        <v>#N/A</v>
      </c>
      <c r="DR27" s="1" t="e">
        <v>#N/A</v>
      </c>
      <c r="DS27" t="e">
        <v>#N/A</v>
      </c>
      <c r="DT27" t="e">
        <v>#N/A</v>
      </c>
      <c r="DU27" t="e">
        <v>#N/A</v>
      </c>
      <c r="DV27" t="e">
        <v>#N/A</v>
      </c>
      <c r="DW27" t="e">
        <v>#N/A</v>
      </c>
      <c r="DX27" t="e">
        <v>#N/A</v>
      </c>
      <c r="DY27" t="e">
        <v>#N/A</v>
      </c>
      <c r="DZ27" t="e">
        <v>#N/A</v>
      </c>
      <c r="EA27" t="e">
        <f t="shared" si="25"/>
        <v>#N/A</v>
      </c>
      <c r="EB27" s="106"/>
      <c r="EC27" s="27"/>
      <c r="ED27" s="106" t="s">
        <v>2377</v>
      </c>
      <c r="EE27" s="270" t="s">
        <v>2729</v>
      </c>
      <c r="EF27" s="106" t="s">
        <v>2690</v>
      </c>
      <c r="EH27" s="1" t="e">
        <v>#N/A</v>
      </c>
      <c r="EI27" s="1" t="e">
        <v>#N/A</v>
      </c>
      <c r="EJ27" s="1" t="e">
        <v>#N/A</v>
      </c>
      <c r="EK27" s="1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t="e">
        <f t="shared" si="26"/>
        <v>#N/A</v>
      </c>
      <c r="EU27" s="106"/>
      <c r="EV27" s="27"/>
      <c r="EW27" s="106" t="s">
        <v>2377</v>
      </c>
      <c r="EX27" s="270" t="s">
        <v>2729</v>
      </c>
      <c r="EY27" s="106" t="s">
        <v>2690</v>
      </c>
      <c r="FA27" s="1" t="e">
        <v>#N/A</v>
      </c>
      <c r="FB27" s="1" t="e">
        <v>#N/A</v>
      </c>
      <c r="FC27" s="1" t="e">
        <v>#N/A</v>
      </c>
      <c r="FD27" s="1" t="e">
        <v>#N/A</v>
      </c>
      <c r="FE27" t="e">
        <v>#N/A</v>
      </c>
      <c r="FF27" t="e">
        <v>#N/A</v>
      </c>
      <c r="FG27" t="e">
        <v>#N/A</v>
      </c>
      <c r="FH27" t="e">
        <v>#N/A</v>
      </c>
      <c r="FI27" t="e">
        <v>#N/A</v>
      </c>
      <c r="FJ27" t="e">
        <v>#N/A</v>
      </c>
      <c r="FK27" t="e">
        <v>#N/A</v>
      </c>
      <c r="FL27" t="e">
        <v>#N/A</v>
      </c>
      <c r="FM27" t="e">
        <f t="shared" si="27"/>
        <v>#N/A</v>
      </c>
      <c r="FN27" s="106"/>
      <c r="FO27" s="27"/>
      <c r="FP27" s="106" t="s">
        <v>2377</v>
      </c>
      <c r="FQ27" s="270" t="s">
        <v>2729</v>
      </c>
      <c r="FR27" s="106" t="s">
        <v>2690</v>
      </c>
      <c r="FT27" s="1" t="e">
        <v>#N/A</v>
      </c>
      <c r="FU27" s="1" t="e">
        <v>#N/A</v>
      </c>
      <c r="FV27" s="1" t="e">
        <v>#N/A</v>
      </c>
      <c r="FW27" s="1" t="e">
        <v>#N/A</v>
      </c>
      <c r="FX27" t="e">
        <v>#N/A</v>
      </c>
      <c r="FY27" t="e">
        <v>#N/A</v>
      </c>
      <c r="FZ27" t="e">
        <v>#N/A</v>
      </c>
      <c r="GA27" t="e">
        <v>#N/A</v>
      </c>
      <c r="GB27" t="e">
        <v>#N/A</v>
      </c>
      <c r="GC27" t="e">
        <v>#N/A</v>
      </c>
      <c r="GD27" t="e">
        <v>#N/A</v>
      </c>
      <c r="GE27" t="e">
        <v>#N/A</v>
      </c>
      <c r="GF27" t="e">
        <f t="shared" si="28"/>
        <v>#N/A</v>
      </c>
      <c r="GG27" s="106"/>
      <c r="GH27" s="27"/>
      <c r="GI27" s="106" t="s">
        <v>2377</v>
      </c>
      <c r="GJ27" s="277" t="s">
        <v>2959</v>
      </c>
      <c r="GK27" s="106" t="s">
        <v>2690</v>
      </c>
      <c r="GM27" s="1">
        <v>4.7488425925925927E-2</v>
      </c>
      <c r="GN27" s="1">
        <v>2.5069444444444446E-2</v>
      </c>
      <c r="GO27" s="1">
        <v>3.1828703703703702E-3</v>
      </c>
      <c r="GP27" s="1">
        <v>1.9224537037037037E-2</v>
      </c>
      <c r="GQ27">
        <v>12</v>
      </c>
      <c r="GR27">
        <v>68</v>
      </c>
      <c r="GS27">
        <v>47</v>
      </c>
      <c r="GT27">
        <v>18</v>
      </c>
      <c r="GU27">
        <v>0</v>
      </c>
      <c r="GV27">
        <v>0</v>
      </c>
      <c r="GW27">
        <v>0</v>
      </c>
      <c r="GX27">
        <v>72.31</v>
      </c>
      <c r="GY27">
        <f t="shared" si="86"/>
        <v>50</v>
      </c>
      <c r="GZ27" s="106">
        <v>262</v>
      </c>
      <c r="HA27" s="27">
        <f t="shared" si="10"/>
        <v>19.083969465648856</v>
      </c>
      <c r="HB27" s="106" t="s">
        <v>2377</v>
      </c>
      <c r="HC27" s="277" t="s">
        <v>2959</v>
      </c>
      <c r="HD27" s="106" t="s">
        <v>2690</v>
      </c>
      <c r="HF27" s="1">
        <v>0</v>
      </c>
      <c r="HG27" s="1">
        <v>0</v>
      </c>
      <c r="HH27" s="1">
        <v>0</v>
      </c>
      <c r="HI27" s="1">
        <v>0</v>
      </c>
      <c r="HJ27">
        <v>0</v>
      </c>
      <c r="HK27">
        <v>0</v>
      </c>
      <c r="HL27">
        <v>2</v>
      </c>
      <c r="HM27">
        <v>5</v>
      </c>
      <c r="HN27">
        <v>0</v>
      </c>
      <c r="HO27">
        <v>0</v>
      </c>
      <c r="HP27">
        <v>0</v>
      </c>
      <c r="HQ27">
        <v>28.57</v>
      </c>
      <c r="HR27">
        <f t="shared" si="78"/>
        <v>-5</v>
      </c>
      <c r="HS27" s="106"/>
      <c r="HT27" s="27"/>
      <c r="HU27" s="106" t="s">
        <v>2377</v>
      </c>
      <c r="HV27" s="277" t="s">
        <v>2959</v>
      </c>
      <c r="HW27" s="106" t="s">
        <v>2690</v>
      </c>
      <c r="HY27" s="1" t="e">
        <v>#N/A</v>
      </c>
      <c r="HZ27" s="1" t="e">
        <v>#N/A</v>
      </c>
      <c r="IA27" s="1" t="e">
        <v>#N/A</v>
      </c>
      <c r="IB27" s="1" t="e">
        <v>#N/A</v>
      </c>
      <c r="IC27" t="e">
        <v>#N/A</v>
      </c>
      <c r="ID27" t="e">
        <v>#N/A</v>
      </c>
      <c r="IE27" t="e">
        <v>#N/A</v>
      </c>
      <c r="IF27" t="e">
        <v>#N/A</v>
      </c>
      <c r="IG27" t="e">
        <v>#N/A</v>
      </c>
      <c r="IH27" t="e">
        <v>#N/A</v>
      </c>
      <c r="II27" t="e">
        <v>#N/A</v>
      </c>
      <c r="IJ27" t="e">
        <v>#N/A</v>
      </c>
      <c r="IK27" t="e">
        <f t="shared" si="31"/>
        <v>#N/A</v>
      </c>
      <c r="IL27" s="106"/>
      <c r="IM27" s="27"/>
      <c r="IN27" s="106" t="s">
        <v>2377</v>
      </c>
      <c r="IO27" s="277" t="s">
        <v>2959</v>
      </c>
      <c r="IP27" s="106" t="s">
        <v>2690</v>
      </c>
      <c r="IR27" s="1" t="e">
        <v>#N/A</v>
      </c>
      <c r="IS27" s="1" t="e">
        <v>#N/A</v>
      </c>
      <c r="IT27" s="1" t="e">
        <v>#N/A</v>
      </c>
      <c r="IU27" s="1" t="e">
        <v>#N/A</v>
      </c>
      <c r="IV27" t="e">
        <v>#N/A</v>
      </c>
      <c r="IW27" t="e">
        <v>#N/A</v>
      </c>
      <c r="IX27" t="e">
        <v>#N/A</v>
      </c>
      <c r="IY27" t="e">
        <v>#N/A</v>
      </c>
      <c r="IZ27" t="e">
        <v>#N/A</v>
      </c>
      <c r="JA27" t="e">
        <v>#N/A</v>
      </c>
      <c r="JB27" t="e">
        <v>#N/A</v>
      </c>
      <c r="JC27" t="e">
        <v>#N/A</v>
      </c>
      <c r="JD27" t="e">
        <f t="shared" si="79"/>
        <v>#N/A</v>
      </c>
      <c r="JE27" s="106"/>
      <c r="JF27" s="27"/>
      <c r="JG27" s="106" t="s">
        <v>2377</v>
      </c>
      <c r="JH27" s="277" t="s">
        <v>2959</v>
      </c>
      <c r="JI27" s="106" t="s">
        <v>2690</v>
      </c>
      <c r="JK27" s="1" t="e">
        <v>#N/A</v>
      </c>
      <c r="JL27" s="1" t="e">
        <v>#N/A</v>
      </c>
      <c r="JM27" s="1" t="e">
        <v>#N/A</v>
      </c>
      <c r="JN27" s="1" t="e">
        <v>#N/A</v>
      </c>
      <c r="JO27" t="e">
        <v>#N/A</v>
      </c>
      <c r="JP27" t="e">
        <v>#N/A</v>
      </c>
      <c r="JQ27" t="e">
        <v>#N/A</v>
      </c>
      <c r="JR27" t="e">
        <v>#N/A</v>
      </c>
      <c r="JS27" t="e">
        <v>#N/A</v>
      </c>
      <c r="JT27" t="e">
        <v>#N/A</v>
      </c>
      <c r="JU27" t="e">
        <v>#N/A</v>
      </c>
      <c r="JV27" t="e">
        <v>#N/A</v>
      </c>
      <c r="JW27" t="e">
        <f t="shared" si="33"/>
        <v>#N/A</v>
      </c>
      <c r="JX27" s="106"/>
      <c r="JY27" s="27"/>
      <c r="JZ27" s="106" t="s">
        <v>2377</v>
      </c>
      <c r="KA27" s="277" t="s">
        <v>2959</v>
      </c>
      <c r="KB27" s="106" t="s">
        <v>2690</v>
      </c>
      <c r="KD27" s="1" t="e">
        <v>#N/A</v>
      </c>
      <c r="KE27" s="1" t="e">
        <v>#N/A</v>
      </c>
      <c r="KF27" s="1" t="e">
        <v>#N/A</v>
      </c>
      <c r="KG27" s="1" t="e">
        <v>#N/A</v>
      </c>
      <c r="KH27" t="e">
        <v>#N/A</v>
      </c>
      <c r="KI27" t="e">
        <v>#N/A</v>
      </c>
      <c r="KJ27" t="e">
        <v>#N/A</v>
      </c>
      <c r="KK27" t="e">
        <v>#N/A</v>
      </c>
      <c r="KL27" t="e">
        <v>#N/A</v>
      </c>
      <c r="KM27" t="e">
        <v>#N/A</v>
      </c>
      <c r="KN27" t="e">
        <v>#N/A</v>
      </c>
      <c r="KO27" t="e">
        <v>#N/A</v>
      </c>
      <c r="KP27" t="e">
        <f t="shared" si="34"/>
        <v>#N/A</v>
      </c>
      <c r="KQ27" s="106"/>
      <c r="KR27" s="27"/>
      <c r="KS27" s="106" t="s">
        <v>2377</v>
      </c>
      <c r="KT27" s="277" t="s">
        <v>2959</v>
      </c>
      <c r="KU27" s="106" t="s">
        <v>2690</v>
      </c>
      <c r="KW27" s="1" t="e">
        <v>#N/A</v>
      </c>
      <c r="KX27" s="1" t="e">
        <v>#N/A</v>
      </c>
      <c r="KY27" s="1" t="e">
        <v>#N/A</v>
      </c>
      <c r="KZ27" s="1" t="e">
        <v>#N/A</v>
      </c>
      <c r="LA27" t="e">
        <v>#N/A</v>
      </c>
      <c r="LB27" t="e">
        <v>#N/A</v>
      </c>
      <c r="LC27" t="e">
        <v>#N/A</v>
      </c>
      <c r="LD27" t="e">
        <v>#N/A</v>
      </c>
      <c r="LE27" t="e">
        <v>#N/A</v>
      </c>
      <c r="LF27" t="e">
        <v>#N/A</v>
      </c>
      <c r="LG27" t="e">
        <v>#N/A</v>
      </c>
      <c r="LH27" t="e">
        <v>#N/A</v>
      </c>
      <c r="LI27" t="e">
        <f t="shared" si="35"/>
        <v>#N/A</v>
      </c>
      <c r="LJ27" s="106"/>
      <c r="LK27" s="27"/>
      <c r="LL27" s="106" t="s">
        <v>2377</v>
      </c>
      <c r="LM27" s="277" t="s">
        <v>2959</v>
      </c>
      <c r="LN27" s="106" t="s">
        <v>2690</v>
      </c>
      <c r="LP27" s="1" t="e">
        <v>#N/A</v>
      </c>
      <c r="LQ27" s="1" t="e">
        <v>#N/A</v>
      </c>
      <c r="LR27" s="1" t="e">
        <v>#N/A</v>
      </c>
      <c r="LS27" s="1" t="e">
        <v>#N/A</v>
      </c>
      <c r="LT27" t="e">
        <v>#N/A</v>
      </c>
      <c r="LU27" t="e">
        <v>#N/A</v>
      </c>
      <c r="LV27" t="e">
        <v>#N/A</v>
      </c>
      <c r="LW27" t="e">
        <v>#N/A</v>
      </c>
      <c r="LX27" t="e">
        <v>#N/A</v>
      </c>
      <c r="LY27" t="e">
        <v>#N/A</v>
      </c>
      <c r="LZ27" t="e">
        <v>#N/A</v>
      </c>
      <c r="MA27" t="e">
        <v>#N/A</v>
      </c>
      <c r="MB27" t="e">
        <f t="shared" si="36"/>
        <v>#N/A</v>
      </c>
      <c r="MC27" s="106"/>
      <c r="MD27" s="27"/>
      <c r="ME27" s="106" t="s">
        <v>2377</v>
      </c>
      <c r="MF27" s="277" t="s">
        <v>2959</v>
      </c>
      <c r="MG27" s="106" t="s">
        <v>2690</v>
      </c>
      <c r="MI27" s="1" t="e">
        <v>#N/A</v>
      </c>
      <c r="MJ27" s="1" t="e">
        <v>#N/A</v>
      </c>
      <c r="MK27" s="1" t="e">
        <v>#N/A</v>
      </c>
      <c r="ML27" s="1" t="e">
        <v>#N/A</v>
      </c>
      <c r="MM27" t="e">
        <v>#N/A</v>
      </c>
      <c r="MN27" t="e">
        <v>#N/A</v>
      </c>
      <c r="MO27" t="e">
        <v>#N/A</v>
      </c>
      <c r="MP27" t="e">
        <v>#N/A</v>
      </c>
      <c r="MQ27" t="e">
        <v>#N/A</v>
      </c>
      <c r="MR27" t="e">
        <v>#N/A</v>
      </c>
      <c r="MS27" t="e">
        <v>#N/A</v>
      </c>
      <c r="MT27" t="e">
        <v>#N/A</v>
      </c>
      <c r="MU27" t="e">
        <f t="shared" si="37"/>
        <v>#N/A</v>
      </c>
      <c r="MV27" s="106"/>
      <c r="MW27" s="27"/>
      <c r="MX27" s="106" t="s">
        <v>2377</v>
      </c>
      <c r="MY27" s="277" t="s">
        <v>2959</v>
      </c>
      <c r="MZ27" s="106" t="s">
        <v>2690</v>
      </c>
      <c r="NB27" s="1" t="e">
        <v>#N/A</v>
      </c>
      <c r="NC27" s="1" t="e">
        <v>#N/A</v>
      </c>
      <c r="ND27" s="1" t="e">
        <v>#N/A</v>
      </c>
      <c r="NE27" s="1" t="e">
        <v>#N/A</v>
      </c>
      <c r="NF27" t="e">
        <v>#N/A</v>
      </c>
      <c r="NG27" t="e">
        <v>#N/A</v>
      </c>
      <c r="NH27" t="e">
        <v>#N/A</v>
      </c>
      <c r="NI27" t="e">
        <v>#N/A</v>
      </c>
      <c r="NJ27" t="e">
        <v>#N/A</v>
      </c>
      <c r="NK27" t="e">
        <v>#N/A</v>
      </c>
      <c r="NL27" t="e">
        <v>#N/A</v>
      </c>
      <c r="NM27" t="e">
        <v>#N/A</v>
      </c>
      <c r="NN27" t="e">
        <f t="shared" si="38"/>
        <v>#N/A</v>
      </c>
      <c r="NO27" s="106"/>
      <c r="NP27" s="27"/>
    </row>
    <row r="28" spans="1:380">
      <c r="A28" s="106" t="s">
        <v>2238</v>
      </c>
      <c r="B28" s="485" t="s">
        <v>2959</v>
      </c>
      <c r="C28" s="106" t="s">
        <v>2690</v>
      </c>
      <c r="E28" s="1">
        <v>1.8287037037037037E-3</v>
      </c>
      <c r="F28" s="1">
        <v>1.0069444444444444E-3</v>
      </c>
      <c r="G28" s="1">
        <v>8.2175925925925917E-4</v>
      </c>
      <c r="H28" s="1">
        <v>0</v>
      </c>
      <c r="I28">
        <v>1</v>
      </c>
      <c r="J28">
        <v>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f t="shared" si="19"/>
        <v>3</v>
      </c>
      <c r="R28" s="106"/>
      <c r="S28" s="27"/>
      <c r="T28" s="106" t="s">
        <v>2238</v>
      </c>
      <c r="U28" s="270" t="s">
        <v>2729</v>
      </c>
      <c r="V28" s="106" t="s">
        <v>2690</v>
      </c>
      <c r="X28" s="35">
        <v>0</v>
      </c>
      <c r="Y28" s="35">
        <v>0</v>
      </c>
      <c r="Z28" s="139">
        <v>0</v>
      </c>
      <c r="AA28" s="139">
        <v>0</v>
      </c>
      <c r="AB28" s="44">
        <v>0</v>
      </c>
      <c r="AC28" s="44">
        <v>0</v>
      </c>
      <c r="AD28" s="44">
        <v>0</v>
      </c>
      <c r="AE28" s="44">
        <v>0</v>
      </c>
      <c r="AF28" s="44">
        <v>0</v>
      </c>
      <c r="AG28" s="44">
        <v>0</v>
      </c>
      <c r="AH28" s="34">
        <v>0</v>
      </c>
      <c r="AI28" s="34">
        <v>0</v>
      </c>
      <c r="AJ28">
        <f t="shared" si="20"/>
        <v>0</v>
      </c>
      <c r="AK28" s="106"/>
      <c r="AL28" s="27"/>
      <c r="AM28" s="106" t="s">
        <v>2238</v>
      </c>
      <c r="AN28" s="270" t="s">
        <v>2729</v>
      </c>
      <c r="AO28" s="106" t="s">
        <v>2690</v>
      </c>
      <c r="AQ28" s="1">
        <v>0</v>
      </c>
      <c r="AR28" s="1">
        <v>0</v>
      </c>
      <c r="AS28" s="1">
        <v>0</v>
      </c>
      <c r="AT28" s="1">
        <v>0</v>
      </c>
      <c r="AU28">
        <v>0</v>
      </c>
      <c r="AV28">
        <v>0</v>
      </c>
      <c r="AW28">
        <v>3</v>
      </c>
      <c r="AX28">
        <v>0</v>
      </c>
      <c r="AY28">
        <v>0</v>
      </c>
      <c r="AZ28">
        <v>0</v>
      </c>
      <c r="BA28">
        <v>0</v>
      </c>
      <c r="BB28">
        <v>100</v>
      </c>
      <c r="BC28">
        <f t="shared" si="21"/>
        <v>0</v>
      </c>
      <c r="BD28" s="106"/>
      <c r="BE28" s="27"/>
      <c r="BF28" s="106" t="s">
        <v>2238</v>
      </c>
      <c r="BG28" s="270" t="s">
        <v>2729</v>
      </c>
      <c r="BH28" s="106" t="s">
        <v>2690</v>
      </c>
      <c r="BJ28" s="1">
        <v>0</v>
      </c>
      <c r="BK28" s="1">
        <v>0</v>
      </c>
      <c r="BL28" s="1">
        <v>0</v>
      </c>
      <c r="BM28" s="1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f t="shared" si="22"/>
        <v>0</v>
      </c>
      <c r="BW28" s="106"/>
      <c r="BX28" s="27"/>
      <c r="BY28" s="106" t="s">
        <v>2238</v>
      </c>
      <c r="BZ28" s="270" t="s">
        <v>2729</v>
      </c>
      <c r="CA28" s="106" t="s">
        <v>2690</v>
      </c>
      <c r="CC28" s="1" t="e">
        <v>#N/A</v>
      </c>
      <c r="CD28" s="1" t="e">
        <v>#N/A</v>
      </c>
      <c r="CE28" s="1" t="e">
        <v>#N/A</v>
      </c>
      <c r="CF28" s="1" t="e">
        <v>#N/A</v>
      </c>
      <c r="CG28" t="e">
        <v>#N/A</v>
      </c>
      <c r="CH28" t="e">
        <v>#N/A</v>
      </c>
      <c r="CI28" t="e">
        <v>#N/A</v>
      </c>
      <c r="CJ28" t="e">
        <v>#N/A</v>
      </c>
      <c r="CK28" t="e">
        <v>#N/A</v>
      </c>
      <c r="CL28" t="e">
        <v>#N/A</v>
      </c>
      <c r="CM28" t="e">
        <v>#N/A</v>
      </c>
      <c r="CN28" t="e">
        <v>#N/A</v>
      </c>
      <c r="CO28" t="e">
        <f t="shared" si="23"/>
        <v>#N/A</v>
      </c>
      <c r="CP28" s="106"/>
      <c r="CQ28" s="27"/>
      <c r="CR28" s="106" t="s">
        <v>2238</v>
      </c>
      <c r="CS28" s="270" t="s">
        <v>2729</v>
      </c>
      <c r="CT28" s="106" t="s">
        <v>2690</v>
      </c>
      <c r="CV28" s="1" t="e">
        <v>#N/A</v>
      </c>
      <c r="CW28" s="1" t="e">
        <v>#N/A</v>
      </c>
      <c r="CX28" s="1" t="e">
        <v>#N/A</v>
      </c>
      <c r="CY28" s="1" t="e">
        <v>#N/A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t="e">
        <f t="shared" si="24"/>
        <v>#N/A</v>
      </c>
      <c r="DI28" s="106"/>
      <c r="DJ28" s="27"/>
      <c r="DK28" s="106" t="s">
        <v>2238</v>
      </c>
      <c r="DL28" s="270" t="s">
        <v>2729</v>
      </c>
      <c r="DM28" s="106" t="s">
        <v>2690</v>
      </c>
      <c r="DO28" s="1" t="e">
        <v>#N/A</v>
      </c>
      <c r="DP28" s="1" t="e">
        <v>#N/A</v>
      </c>
      <c r="DQ28" s="1" t="e">
        <v>#N/A</v>
      </c>
      <c r="DR28" s="1" t="e">
        <v>#N/A</v>
      </c>
      <c r="DS28" t="e">
        <v>#N/A</v>
      </c>
      <c r="DT28" t="e">
        <v>#N/A</v>
      </c>
      <c r="DU28" t="e">
        <v>#N/A</v>
      </c>
      <c r="DV28" t="e">
        <v>#N/A</v>
      </c>
      <c r="DW28" t="e">
        <v>#N/A</v>
      </c>
      <c r="DX28" t="e">
        <v>#N/A</v>
      </c>
      <c r="DY28" t="e">
        <v>#N/A</v>
      </c>
      <c r="DZ28" t="e">
        <v>#N/A</v>
      </c>
      <c r="EA28" t="e">
        <f t="shared" si="25"/>
        <v>#N/A</v>
      </c>
      <c r="EB28" s="106"/>
      <c r="EC28" s="27"/>
      <c r="ED28" s="106" t="s">
        <v>2238</v>
      </c>
      <c r="EE28" s="270" t="s">
        <v>2729</v>
      </c>
      <c r="EF28" s="106" t="s">
        <v>2690</v>
      </c>
      <c r="EH28" s="1" t="e">
        <v>#N/A</v>
      </c>
      <c r="EI28" s="1" t="e">
        <v>#N/A</v>
      </c>
      <c r="EJ28" s="1" t="e">
        <v>#N/A</v>
      </c>
      <c r="EK28" s="1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t="e">
        <f t="shared" si="26"/>
        <v>#N/A</v>
      </c>
      <c r="EU28" s="106"/>
      <c r="EV28" s="27"/>
      <c r="EW28" s="106" t="s">
        <v>2238</v>
      </c>
      <c r="EX28" s="270" t="s">
        <v>2729</v>
      </c>
      <c r="EY28" s="106" t="s">
        <v>2690</v>
      </c>
      <c r="FA28" s="1" t="e">
        <v>#N/A</v>
      </c>
      <c r="FB28" s="1" t="e">
        <v>#N/A</v>
      </c>
      <c r="FC28" s="1" t="e">
        <v>#N/A</v>
      </c>
      <c r="FD28" s="1" t="e">
        <v>#N/A</v>
      </c>
      <c r="FE28" t="e">
        <v>#N/A</v>
      </c>
      <c r="FF28" t="e">
        <v>#N/A</v>
      </c>
      <c r="FG28" t="e">
        <v>#N/A</v>
      </c>
      <c r="FH28" t="e">
        <v>#N/A</v>
      </c>
      <c r="FI28" t="e">
        <v>#N/A</v>
      </c>
      <c r="FJ28" t="e">
        <v>#N/A</v>
      </c>
      <c r="FK28" t="e">
        <v>#N/A</v>
      </c>
      <c r="FL28" t="e">
        <v>#N/A</v>
      </c>
      <c r="FM28" t="e">
        <f t="shared" si="27"/>
        <v>#N/A</v>
      </c>
      <c r="FN28" s="106"/>
      <c r="FO28" s="27"/>
      <c r="FP28" s="106" t="s">
        <v>2238</v>
      </c>
      <c r="FQ28" s="270" t="s">
        <v>2729</v>
      </c>
      <c r="FR28" s="106" t="s">
        <v>2690</v>
      </c>
      <c r="FT28" s="1" t="e">
        <v>#N/A</v>
      </c>
      <c r="FU28" s="1" t="e">
        <v>#N/A</v>
      </c>
      <c r="FV28" s="1" t="e">
        <v>#N/A</v>
      </c>
      <c r="FW28" s="1" t="e">
        <v>#N/A</v>
      </c>
      <c r="FX28" t="e">
        <v>#N/A</v>
      </c>
      <c r="FY28" t="e">
        <v>#N/A</v>
      </c>
      <c r="FZ28" t="e">
        <v>#N/A</v>
      </c>
      <c r="GA28" t="e">
        <v>#N/A</v>
      </c>
      <c r="GB28" t="e">
        <v>#N/A</v>
      </c>
      <c r="GC28" t="e">
        <v>#N/A</v>
      </c>
      <c r="GD28" t="e">
        <v>#N/A</v>
      </c>
      <c r="GE28" t="e">
        <v>#N/A</v>
      </c>
      <c r="GF28" t="e">
        <f t="shared" si="28"/>
        <v>#N/A</v>
      </c>
      <c r="GG28" s="106"/>
      <c r="GH28" s="27"/>
      <c r="GI28" s="106" t="s">
        <v>2238</v>
      </c>
      <c r="GJ28" s="277" t="s">
        <v>2959</v>
      </c>
      <c r="GK28" s="106" t="s">
        <v>2690</v>
      </c>
      <c r="GM28" s="1">
        <v>0.20799768518518516</v>
      </c>
      <c r="GN28" s="1">
        <v>8.7175925925925934E-2</v>
      </c>
      <c r="GO28" s="1">
        <v>2.5555555555555554E-2</v>
      </c>
      <c r="GP28" s="1">
        <v>9.525462962962962E-2</v>
      </c>
      <c r="GQ28">
        <v>31</v>
      </c>
      <c r="GR28">
        <v>261</v>
      </c>
      <c r="GS28">
        <v>177</v>
      </c>
      <c r="GT28">
        <v>21</v>
      </c>
      <c r="GU28">
        <v>0</v>
      </c>
      <c r="GV28">
        <v>0</v>
      </c>
      <c r="GW28">
        <v>0</v>
      </c>
      <c r="GX28">
        <v>89.39</v>
      </c>
      <c r="GY28">
        <f t="shared" si="86"/>
        <v>240</v>
      </c>
      <c r="GZ28" s="106">
        <v>393</v>
      </c>
      <c r="HA28" s="27">
        <f t="shared" si="10"/>
        <v>61.068702290076338</v>
      </c>
      <c r="HB28" s="106" t="s">
        <v>2238</v>
      </c>
      <c r="HC28" s="277" t="s">
        <v>2959</v>
      </c>
      <c r="HD28" s="106" t="s">
        <v>2690</v>
      </c>
      <c r="HF28" s="1">
        <v>0</v>
      </c>
      <c r="HG28" s="1">
        <v>0</v>
      </c>
      <c r="HH28" s="1">
        <v>0</v>
      </c>
      <c r="HI28" s="1">
        <v>0</v>
      </c>
      <c r="HJ28">
        <v>3</v>
      </c>
      <c r="HK28">
        <v>5</v>
      </c>
      <c r="HL28">
        <v>60</v>
      </c>
      <c r="HM28">
        <v>4</v>
      </c>
      <c r="HN28">
        <v>0</v>
      </c>
      <c r="HO28">
        <v>0</v>
      </c>
      <c r="HP28">
        <v>0</v>
      </c>
      <c r="HQ28">
        <v>93.75</v>
      </c>
      <c r="HR28">
        <f t="shared" si="78"/>
        <v>1</v>
      </c>
      <c r="HS28" s="106"/>
      <c r="HT28" s="27"/>
      <c r="HU28" s="106" t="s">
        <v>2238</v>
      </c>
      <c r="HV28" s="277" t="s">
        <v>2959</v>
      </c>
      <c r="HW28" s="106" t="s">
        <v>2690</v>
      </c>
      <c r="HY28" s="1">
        <v>0</v>
      </c>
      <c r="HZ28" s="1">
        <v>0</v>
      </c>
      <c r="IA28" s="1">
        <v>0</v>
      </c>
      <c r="IB28" s="1">
        <v>0</v>
      </c>
      <c r="IC28">
        <v>13</v>
      </c>
      <c r="ID28">
        <v>170</v>
      </c>
      <c r="IE28">
        <v>107</v>
      </c>
      <c r="IF28">
        <v>1</v>
      </c>
      <c r="IG28">
        <v>0</v>
      </c>
      <c r="IH28">
        <v>0</v>
      </c>
      <c r="II28">
        <v>0</v>
      </c>
      <c r="IJ28">
        <v>99.07</v>
      </c>
      <c r="IK28">
        <f t="shared" si="31"/>
        <v>169</v>
      </c>
      <c r="IL28" s="106">
        <v>642</v>
      </c>
      <c r="IM28" s="27">
        <f t="shared" si="12"/>
        <v>26.323987538940806</v>
      </c>
      <c r="IN28" s="106" t="s">
        <v>2238</v>
      </c>
      <c r="IO28" s="277" t="s">
        <v>2959</v>
      </c>
      <c r="IP28" s="106" t="s">
        <v>2690</v>
      </c>
      <c r="IR28" s="1">
        <v>0</v>
      </c>
      <c r="IS28" s="1">
        <v>0</v>
      </c>
      <c r="IT28" s="1">
        <v>0</v>
      </c>
      <c r="IU28" s="1">
        <v>0</v>
      </c>
      <c r="IV28">
        <v>10</v>
      </c>
      <c r="IW28">
        <v>109</v>
      </c>
      <c r="IX28">
        <v>160</v>
      </c>
      <c r="IY28">
        <v>13</v>
      </c>
      <c r="IZ28">
        <v>0</v>
      </c>
      <c r="JA28">
        <v>0</v>
      </c>
      <c r="JB28">
        <v>0</v>
      </c>
      <c r="JC28">
        <v>92.49</v>
      </c>
      <c r="JD28">
        <f t="shared" si="79"/>
        <v>96</v>
      </c>
      <c r="JE28" s="106">
        <v>197</v>
      </c>
      <c r="JF28" s="27">
        <f t="shared" si="13"/>
        <v>48.73096446700508</v>
      </c>
      <c r="JG28" s="106" t="s">
        <v>2238</v>
      </c>
      <c r="JH28" s="277" t="s">
        <v>2959</v>
      </c>
      <c r="JI28" s="106" t="s">
        <v>2690</v>
      </c>
      <c r="JK28" s="1">
        <v>0</v>
      </c>
      <c r="JL28" s="1">
        <v>0</v>
      </c>
      <c r="JM28" s="1">
        <v>0</v>
      </c>
      <c r="JN28" s="1">
        <v>0</v>
      </c>
      <c r="JO28">
        <v>18</v>
      </c>
      <c r="JP28">
        <v>113</v>
      </c>
      <c r="JQ28">
        <v>94</v>
      </c>
      <c r="JR28">
        <v>5</v>
      </c>
      <c r="JS28">
        <v>0</v>
      </c>
      <c r="JT28">
        <v>0</v>
      </c>
      <c r="JU28">
        <v>0</v>
      </c>
      <c r="JV28">
        <v>94.95</v>
      </c>
      <c r="JW28">
        <f t="shared" si="33"/>
        <v>108</v>
      </c>
      <c r="JX28" s="106">
        <v>262</v>
      </c>
      <c r="JY28" s="27">
        <f t="shared" ref="JY28" si="91">JW28/JX28*100</f>
        <v>41.221374045801525</v>
      </c>
      <c r="JZ28" s="106" t="s">
        <v>2238</v>
      </c>
      <c r="KA28" s="277" t="s">
        <v>2959</v>
      </c>
      <c r="KB28" s="106" t="s">
        <v>2690</v>
      </c>
      <c r="KD28" s="1">
        <v>0</v>
      </c>
      <c r="KE28" s="1">
        <v>0</v>
      </c>
      <c r="KF28" s="1">
        <v>0</v>
      </c>
      <c r="KG28" s="1">
        <v>0</v>
      </c>
      <c r="KH28">
        <v>0</v>
      </c>
      <c r="KI28">
        <v>0</v>
      </c>
      <c r="KJ28">
        <v>13</v>
      </c>
      <c r="KK28">
        <v>3</v>
      </c>
      <c r="KL28">
        <v>0</v>
      </c>
      <c r="KM28">
        <v>0</v>
      </c>
      <c r="KN28">
        <v>0</v>
      </c>
      <c r="KO28">
        <v>81.25</v>
      </c>
      <c r="KP28">
        <f t="shared" si="34"/>
        <v>-3</v>
      </c>
      <c r="KQ28" s="106"/>
      <c r="KR28" s="27"/>
      <c r="KS28" s="106" t="s">
        <v>2238</v>
      </c>
      <c r="KT28" s="277" t="s">
        <v>2959</v>
      </c>
      <c r="KU28" s="106" t="s">
        <v>2690</v>
      </c>
      <c r="KV28">
        <v>4</v>
      </c>
      <c r="KW28" s="1">
        <v>0</v>
      </c>
      <c r="KX28" s="1">
        <v>0</v>
      </c>
      <c r="KY28" s="1">
        <v>0</v>
      </c>
      <c r="KZ28" s="1">
        <v>0</v>
      </c>
      <c r="LA28">
        <v>20</v>
      </c>
      <c r="LB28">
        <v>176</v>
      </c>
      <c r="LC28">
        <v>167</v>
      </c>
      <c r="LD28">
        <v>7</v>
      </c>
      <c r="LE28">
        <v>0</v>
      </c>
      <c r="LF28">
        <v>0</v>
      </c>
      <c r="LG28">
        <v>0</v>
      </c>
      <c r="LH28">
        <v>95.98</v>
      </c>
      <c r="LI28">
        <f t="shared" si="35"/>
        <v>169</v>
      </c>
      <c r="LJ28" s="106">
        <v>262</v>
      </c>
      <c r="LK28" s="27">
        <f t="shared" ref="LK28" si="92">LI28/LJ28*100</f>
        <v>64.503816793893137</v>
      </c>
      <c r="LL28" s="106" t="s">
        <v>2238</v>
      </c>
      <c r="LM28" s="277" t="s">
        <v>2959</v>
      </c>
      <c r="LN28" s="106" t="s">
        <v>2690</v>
      </c>
      <c r="LP28" s="1">
        <v>0</v>
      </c>
      <c r="LQ28" s="1">
        <v>0</v>
      </c>
      <c r="LR28" s="1">
        <v>0</v>
      </c>
      <c r="LS28" s="1">
        <v>0</v>
      </c>
      <c r="LT28">
        <v>0</v>
      </c>
      <c r="LU28">
        <v>0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100</v>
      </c>
      <c r="MB28">
        <f t="shared" si="36"/>
        <v>0</v>
      </c>
      <c r="MC28" s="106"/>
      <c r="MD28" s="27"/>
      <c r="ME28" s="106" t="s">
        <v>2238</v>
      </c>
      <c r="MF28" s="277" t="s">
        <v>2959</v>
      </c>
      <c r="MG28" s="106" t="s">
        <v>2690</v>
      </c>
      <c r="MI28" s="1">
        <v>0</v>
      </c>
      <c r="MJ28" s="1">
        <v>0</v>
      </c>
      <c r="MK28" s="1">
        <v>0</v>
      </c>
      <c r="ML28" s="1">
        <v>0</v>
      </c>
      <c r="MM28">
        <v>0</v>
      </c>
      <c r="MN28">
        <v>0</v>
      </c>
      <c r="MO28">
        <v>2</v>
      </c>
      <c r="MP28">
        <v>2</v>
      </c>
      <c r="MQ28">
        <v>0</v>
      </c>
      <c r="MR28">
        <v>0</v>
      </c>
      <c r="MS28">
        <v>0</v>
      </c>
      <c r="MT28">
        <v>50</v>
      </c>
      <c r="MU28">
        <f t="shared" si="37"/>
        <v>-2</v>
      </c>
      <c r="MV28" s="106"/>
      <c r="MW28" s="27"/>
      <c r="MX28" s="106" t="s">
        <v>2238</v>
      </c>
      <c r="MY28" s="277" t="s">
        <v>2959</v>
      </c>
      <c r="MZ28" s="106" t="s">
        <v>2690</v>
      </c>
      <c r="NB28" s="1">
        <v>0</v>
      </c>
      <c r="NC28" s="1">
        <v>0</v>
      </c>
      <c r="ND28" s="1">
        <v>0</v>
      </c>
      <c r="NE28" s="1">
        <v>0</v>
      </c>
      <c r="NF28">
        <v>0</v>
      </c>
      <c r="NG28">
        <v>0</v>
      </c>
      <c r="NH28">
        <v>0</v>
      </c>
      <c r="NI28">
        <v>2</v>
      </c>
      <c r="NJ28">
        <v>0</v>
      </c>
      <c r="NK28">
        <v>0</v>
      </c>
      <c r="NL28">
        <v>0</v>
      </c>
      <c r="NM28">
        <v>0</v>
      </c>
      <c r="NN28">
        <f t="shared" si="38"/>
        <v>-2</v>
      </c>
      <c r="NO28" s="106"/>
      <c r="NP28" s="27"/>
    </row>
    <row r="29" spans="1:380">
      <c r="A29" t="s">
        <v>2085</v>
      </c>
      <c r="B29" s="270" t="s">
        <v>2729</v>
      </c>
      <c r="C29" s="106" t="s">
        <v>2690</v>
      </c>
      <c r="E29" s="1">
        <v>0.35434027777777777</v>
      </c>
      <c r="F29" s="1">
        <v>0.32984953703703707</v>
      </c>
      <c r="G29" s="1">
        <v>1.8807870370370371E-2</v>
      </c>
      <c r="H29" s="1">
        <v>5.6712962962962958E-3</v>
      </c>
      <c r="I29">
        <v>42</v>
      </c>
      <c r="J29">
        <v>1050</v>
      </c>
      <c r="K29">
        <v>64</v>
      </c>
      <c r="L29">
        <v>0</v>
      </c>
      <c r="M29">
        <v>0</v>
      </c>
      <c r="N29">
        <v>0</v>
      </c>
      <c r="O29">
        <v>0</v>
      </c>
      <c r="P29">
        <v>100</v>
      </c>
      <c r="Q29">
        <f t="shared" si="19"/>
        <v>1050</v>
      </c>
      <c r="R29" s="106">
        <v>1152</v>
      </c>
      <c r="S29" s="27">
        <f t="shared" ref="S29" si="93">Q29/R29*100</f>
        <v>91.145833333333343</v>
      </c>
      <c r="T29" t="s">
        <v>2085</v>
      </c>
      <c r="U29" s="270" t="s">
        <v>2729</v>
      </c>
      <c r="V29" s="106" t="s">
        <v>2690</v>
      </c>
      <c r="X29" s="35">
        <v>0.30362268518518515</v>
      </c>
      <c r="Y29" s="35">
        <v>0.27777777777777779</v>
      </c>
      <c r="Z29" s="139">
        <v>2.4143518518518519E-2</v>
      </c>
      <c r="AA29" s="139">
        <v>1.689814814814815E-3</v>
      </c>
      <c r="AB29" s="44">
        <v>39</v>
      </c>
      <c r="AC29" s="44">
        <v>887</v>
      </c>
      <c r="AD29" s="44">
        <v>367</v>
      </c>
      <c r="AE29" s="44">
        <v>38</v>
      </c>
      <c r="AF29" s="44">
        <v>0</v>
      </c>
      <c r="AG29" s="44">
        <v>0</v>
      </c>
      <c r="AH29" s="34">
        <v>0</v>
      </c>
      <c r="AI29" s="34">
        <v>90.62</v>
      </c>
      <c r="AJ29">
        <f t="shared" si="20"/>
        <v>849</v>
      </c>
      <c r="AK29" s="106">
        <v>1152</v>
      </c>
      <c r="AL29" s="27">
        <f t="shared" ref="AL29" si="94">AJ29/AK29*100</f>
        <v>73.697916666666657</v>
      </c>
      <c r="AM29" t="s">
        <v>2085</v>
      </c>
      <c r="AN29" s="270" t="s">
        <v>2729</v>
      </c>
      <c r="AO29" s="106" t="s">
        <v>2690</v>
      </c>
      <c r="AQ29" s="1">
        <v>0.34962962962962968</v>
      </c>
      <c r="AR29" s="1">
        <v>0.32015046296296296</v>
      </c>
      <c r="AS29" s="1">
        <v>2.4826388888888887E-2</v>
      </c>
      <c r="AT29" s="1">
        <v>4.6412037037037038E-3</v>
      </c>
      <c r="AU29">
        <v>90</v>
      </c>
      <c r="AV29">
        <v>1096</v>
      </c>
      <c r="AW29">
        <v>1569</v>
      </c>
      <c r="AX29">
        <v>154</v>
      </c>
      <c r="AY29">
        <v>0</v>
      </c>
      <c r="AZ29">
        <v>0</v>
      </c>
      <c r="BA29">
        <v>0</v>
      </c>
      <c r="BB29">
        <v>91.06</v>
      </c>
      <c r="BC29">
        <f t="shared" si="21"/>
        <v>942</v>
      </c>
      <c r="BD29" s="106">
        <v>1152</v>
      </c>
      <c r="BE29" s="27">
        <f t="shared" ref="BE29:BE31" si="95">BC29/BD29*100</f>
        <v>81.770833333333343</v>
      </c>
      <c r="BF29" t="s">
        <v>2085</v>
      </c>
      <c r="BG29" s="270" t="s">
        <v>2729</v>
      </c>
      <c r="BH29" s="106" t="s">
        <v>2690</v>
      </c>
      <c r="BJ29" s="1">
        <v>0.3517824074074074</v>
      </c>
      <c r="BK29" s="1">
        <v>0.32943287037037039</v>
      </c>
      <c r="BL29" s="1">
        <v>1.9803240740740739E-2</v>
      </c>
      <c r="BM29" s="1">
        <v>2.5347222222222221E-3</v>
      </c>
      <c r="BN29">
        <v>74</v>
      </c>
      <c r="BO29">
        <v>1072</v>
      </c>
      <c r="BP29">
        <v>1868</v>
      </c>
      <c r="BQ29">
        <v>71</v>
      </c>
      <c r="BR29">
        <v>0</v>
      </c>
      <c r="BS29">
        <v>0</v>
      </c>
      <c r="BT29">
        <v>0</v>
      </c>
      <c r="BU29">
        <v>96.34</v>
      </c>
      <c r="BV29">
        <f t="shared" si="22"/>
        <v>1001</v>
      </c>
      <c r="BW29" s="106">
        <v>1152</v>
      </c>
      <c r="BX29" s="27">
        <f t="shared" ref="BX29:BX31" si="96">BV29/BW29*100</f>
        <v>86.892361111111114</v>
      </c>
      <c r="BY29" t="s">
        <v>2085</v>
      </c>
      <c r="BZ29" s="270" t="s">
        <v>2729</v>
      </c>
      <c r="CA29" s="106" t="s">
        <v>2690</v>
      </c>
      <c r="CC29" s="1">
        <v>0.29638888888888887</v>
      </c>
      <c r="CD29" s="1">
        <v>0.26743055555555556</v>
      </c>
      <c r="CE29" s="1">
        <v>2.0972222222222222E-2</v>
      </c>
      <c r="CF29" s="1">
        <v>7.9745370370370369E-3</v>
      </c>
      <c r="CG29">
        <v>58</v>
      </c>
      <c r="CH29">
        <v>710</v>
      </c>
      <c r="CI29">
        <v>1238</v>
      </c>
      <c r="CJ29">
        <v>68</v>
      </c>
      <c r="CK29">
        <v>0</v>
      </c>
      <c r="CL29">
        <v>0</v>
      </c>
      <c r="CM29">
        <v>0</v>
      </c>
      <c r="CN29">
        <v>94.79</v>
      </c>
      <c r="CO29">
        <f t="shared" si="23"/>
        <v>642</v>
      </c>
      <c r="CP29" s="106">
        <v>720</v>
      </c>
      <c r="CQ29" s="27">
        <f t="shared" ref="CQ29:CQ31" si="97">CO29/CP29*100</f>
        <v>89.166666666666671</v>
      </c>
      <c r="CR29" t="s">
        <v>2085</v>
      </c>
      <c r="CS29" s="270" t="s">
        <v>2729</v>
      </c>
      <c r="CT29" s="106" t="s">
        <v>2690</v>
      </c>
      <c r="CV29" s="1">
        <v>0.31505787037037036</v>
      </c>
      <c r="CW29" s="1">
        <v>0.30100694444444448</v>
      </c>
      <c r="CX29" s="1">
        <v>1.1273148148148148E-2</v>
      </c>
      <c r="CY29" s="1">
        <v>2.7662037037037034E-3</v>
      </c>
      <c r="CZ29">
        <v>51</v>
      </c>
      <c r="DA29">
        <v>1145</v>
      </c>
      <c r="DB29">
        <v>1497</v>
      </c>
      <c r="DC29">
        <v>66</v>
      </c>
      <c r="DD29">
        <v>0</v>
      </c>
      <c r="DE29">
        <v>0</v>
      </c>
      <c r="DF29">
        <v>0</v>
      </c>
      <c r="DG29">
        <v>95.78</v>
      </c>
      <c r="DH29">
        <f t="shared" si="24"/>
        <v>1079</v>
      </c>
      <c r="DI29" s="106">
        <v>1152</v>
      </c>
      <c r="DJ29" s="27">
        <f t="shared" ref="DJ29" si="98">DH29/DI29*100</f>
        <v>93.663194444444443</v>
      </c>
      <c r="DK29" t="s">
        <v>2085</v>
      </c>
      <c r="DL29" s="270" t="s">
        <v>2729</v>
      </c>
      <c r="DM29" s="106" t="s">
        <v>2690</v>
      </c>
      <c r="DO29" s="1">
        <v>0.29206018518518517</v>
      </c>
      <c r="DP29" s="1">
        <v>0.28020833333333334</v>
      </c>
      <c r="DQ29" s="1">
        <v>1.1203703703703704E-2</v>
      </c>
      <c r="DR29" s="1">
        <v>6.3657407407407402E-4</v>
      </c>
      <c r="DS29">
        <v>51</v>
      </c>
      <c r="DT29">
        <v>1217</v>
      </c>
      <c r="DU29">
        <v>726</v>
      </c>
      <c r="DV29">
        <v>20</v>
      </c>
      <c r="DW29">
        <v>0</v>
      </c>
      <c r="DX29">
        <v>0</v>
      </c>
      <c r="DY29">
        <v>0</v>
      </c>
      <c r="DZ29">
        <v>97.32</v>
      </c>
      <c r="EA29">
        <f t="shared" si="25"/>
        <v>1197</v>
      </c>
      <c r="EB29" s="106">
        <v>1152</v>
      </c>
      <c r="EC29" s="27">
        <f t="shared" ref="EC29" si="99">EA29/EB29*100</f>
        <v>103.90625</v>
      </c>
      <c r="ED29" t="s">
        <v>2085</v>
      </c>
      <c r="EE29" s="270" t="s">
        <v>2729</v>
      </c>
      <c r="EF29" s="106" t="s">
        <v>2690</v>
      </c>
      <c r="EH29" s="1">
        <v>0.33782407407407411</v>
      </c>
      <c r="EI29" s="1">
        <v>0.31133101851851852</v>
      </c>
      <c r="EJ29" s="1">
        <v>2.5335648148148149E-2</v>
      </c>
      <c r="EK29" s="1">
        <v>1.1458333333333333E-3</v>
      </c>
      <c r="EL29">
        <v>65</v>
      </c>
      <c r="EM29">
        <v>1181</v>
      </c>
      <c r="EN29">
        <v>1149</v>
      </c>
      <c r="EO29">
        <v>59</v>
      </c>
      <c r="EP29">
        <v>0</v>
      </c>
      <c r="EQ29">
        <v>0</v>
      </c>
      <c r="ER29">
        <v>0</v>
      </c>
      <c r="ES29">
        <v>95.12</v>
      </c>
      <c r="ET29">
        <f t="shared" si="26"/>
        <v>1122</v>
      </c>
      <c r="EU29" s="106">
        <v>1152</v>
      </c>
      <c r="EV29" s="27">
        <f t="shared" ref="EV29" si="100">ET29/EU29*100</f>
        <v>97.395833333333343</v>
      </c>
      <c r="EW29" t="s">
        <v>2085</v>
      </c>
      <c r="EX29" s="270" t="s">
        <v>2729</v>
      </c>
      <c r="EY29" s="106" t="s">
        <v>2690</v>
      </c>
      <c r="FA29" s="1">
        <v>0.32775462962962965</v>
      </c>
      <c r="FB29" s="1">
        <v>0.29873842592592592</v>
      </c>
      <c r="FC29" s="1">
        <v>2.5347222222222219E-2</v>
      </c>
      <c r="FD29" s="1">
        <v>3.645833333333333E-3</v>
      </c>
      <c r="FE29">
        <v>81</v>
      </c>
      <c r="FF29">
        <v>1249</v>
      </c>
      <c r="FG29">
        <v>1879</v>
      </c>
      <c r="FH29">
        <v>130</v>
      </c>
      <c r="FI29">
        <v>0</v>
      </c>
      <c r="FJ29">
        <v>0</v>
      </c>
      <c r="FK29">
        <v>0</v>
      </c>
      <c r="FL29">
        <v>93.53</v>
      </c>
      <c r="FM29">
        <f t="shared" si="27"/>
        <v>1119</v>
      </c>
      <c r="FN29" s="106">
        <v>1152</v>
      </c>
      <c r="FO29" s="27">
        <f t="shared" ref="FO29" si="101">FM29/FN29*100</f>
        <v>97.135416666666657</v>
      </c>
      <c r="FP29" t="s">
        <v>2085</v>
      </c>
      <c r="FQ29" s="270" t="s">
        <v>2729</v>
      </c>
      <c r="FR29" s="106" t="s">
        <v>2690</v>
      </c>
      <c r="FT29" s="1">
        <v>0.32577546296296295</v>
      </c>
      <c r="FU29" s="1">
        <v>0.30253472222222222</v>
      </c>
      <c r="FV29" s="1">
        <v>2.207175925925926E-2</v>
      </c>
      <c r="FW29" s="1">
        <v>1.1574074074074073E-3</v>
      </c>
      <c r="FX29">
        <v>93</v>
      </c>
      <c r="FY29">
        <v>1235</v>
      </c>
      <c r="FZ29">
        <v>1251</v>
      </c>
      <c r="GA29">
        <v>62</v>
      </c>
      <c r="GB29">
        <v>0</v>
      </c>
      <c r="GC29">
        <v>0</v>
      </c>
      <c r="GD29">
        <v>0</v>
      </c>
      <c r="GE29">
        <v>95.28</v>
      </c>
      <c r="GF29">
        <f t="shared" si="28"/>
        <v>1173</v>
      </c>
      <c r="GG29" s="106">
        <v>1152</v>
      </c>
      <c r="GH29" s="27">
        <f t="shared" ref="GH29" si="102">GF29/GG29*100</f>
        <v>101.82291666666667</v>
      </c>
      <c r="GI29" t="s">
        <v>2085</v>
      </c>
      <c r="GJ29" s="277" t="s">
        <v>2959</v>
      </c>
      <c r="GK29" s="106" t="s">
        <v>2690</v>
      </c>
      <c r="GM29" s="1">
        <v>0.15203703703703705</v>
      </c>
      <c r="GN29" s="1">
        <v>0.13607638888888887</v>
      </c>
      <c r="GO29" s="1">
        <v>1.4189814814814815E-2</v>
      </c>
      <c r="GP29" s="1">
        <v>1.7592592592592592E-3</v>
      </c>
      <c r="GQ29">
        <v>10</v>
      </c>
      <c r="GR29">
        <v>149</v>
      </c>
      <c r="GS29">
        <v>26</v>
      </c>
      <c r="GT29">
        <v>0</v>
      </c>
      <c r="GU29">
        <v>0</v>
      </c>
      <c r="GV29">
        <v>0</v>
      </c>
      <c r="GW29">
        <v>0</v>
      </c>
      <c r="GX29">
        <v>100</v>
      </c>
      <c r="GY29">
        <f t="shared" si="86"/>
        <v>149</v>
      </c>
      <c r="GZ29" s="106"/>
      <c r="HA29" s="27"/>
      <c r="HB29" t="s">
        <v>2085</v>
      </c>
      <c r="HC29" s="277" t="s">
        <v>2959</v>
      </c>
      <c r="HD29" s="106" t="s">
        <v>2690</v>
      </c>
      <c r="HF29" s="1">
        <v>0</v>
      </c>
      <c r="HG29" s="1">
        <v>0</v>
      </c>
      <c r="HH29" s="1">
        <v>0</v>
      </c>
      <c r="HI29" s="1">
        <v>0</v>
      </c>
      <c r="HJ29">
        <v>12</v>
      </c>
      <c r="HK29">
        <v>280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f t="shared" si="78"/>
        <v>280</v>
      </c>
      <c r="HS29" s="106"/>
      <c r="HT29" s="27"/>
      <c r="HU29" t="s">
        <v>2085</v>
      </c>
      <c r="HV29" s="277" t="s">
        <v>2959</v>
      </c>
      <c r="HW29" s="106" t="s">
        <v>2690</v>
      </c>
      <c r="HY29" s="1">
        <v>0</v>
      </c>
      <c r="HZ29" s="1">
        <v>0</v>
      </c>
      <c r="IA29" s="1">
        <v>0</v>
      </c>
      <c r="IB29" s="1">
        <v>0</v>
      </c>
      <c r="IC29">
        <v>7</v>
      </c>
      <c r="ID29">
        <v>122</v>
      </c>
      <c r="IE29">
        <v>14</v>
      </c>
      <c r="IF29">
        <v>0</v>
      </c>
      <c r="IG29">
        <v>0</v>
      </c>
      <c r="IH29">
        <v>0</v>
      </c>
      <c r="II29">
        <v>0</v>
      </c>
      <c r="IJ29">
        <v>100</v>
      </c>
      <c r="IK29">
        <f t="shared" si="31"/>
        <v>122</v>
      </c>
      <c r="IL29" s="106"/>
      <c r="IM29" s="27"/>
      <c r="IN29" t="s">
        <v>2085</v>
      </c>
      <c r="IO29" s="277" t="s">
        <v>2959</v>
      </c>
      <c r="IP29" s="106" t="s">
        <v>2690</v>
      </c>
      <c r="IR29" s="1">
        <v>0</v>
      </c>
      <c r="IS29" s="1">
        <v>0</v>
      </c>
      <c r="IT29" s="1">
        <v>0</v>
      </c>
      <c r="IU29" s="1">
        <v>0</v>
      </c>
      <c r="IV29">
        <v>25</v>
      </c>
      <c r="IW29">
        <v>350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f t="shared" si="79"/>
        <v>350</v>
      </c>
      <c r="JE29" s="106"/>
      <c r="JF29" s="27"/>
      <c r="JG29" t="s">
        <v>2085</v>
      </c>
      <c r="JH29" s="277" t="s">
        <v>2959</v>
      </c>
      <c r="JI29" s="106" t="s">
        <v>2690</v>
      </c>
      <c r="JK29" s="1">
        <v>0</v>
      </c>
      <c r="JL29" s="1">
        <v>0</v>
      </c>
      <c r="JM29" s="1">
        <v>0</v>
      </c>
      <c r="JN29" s="1">
        <v>0</v>
      </c>
      <c r="JO29">
        <v>15</v>
      </c>
      <c r="JP29">
        <v>208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f t="shared" si="33"/>
        <v>208</v>
      </c>
      <c r="JX29" s="106"/>
      <c r="JY29" s="27"/>
      <c r="JZ29" t="s">
        <v>2085</v>
      </c>
      <c r="KA29" s="277" t="s">
        <v>2959</v>
      </c>
      <c r="KB29" s="106" t="s">
        <v>2690</v>
      </c>
      <c r="KC29">
        <v>8</v>
      </c>
      <c r="KD29" s="1">
        <v>0</v>
      </c>
      <c r="KE29" s="1">
        <v>0</v>
      </c>
      <c r="KF29" s="1">
        <v>0</v>
      </c>
      <c r="KG29" s="1">
        <v>0</v>
      </c>
      <c r="KH29">
        <v>33</v>
      </c>
      <c r="KI29">
        <v>408</v>
      </c>
      <c r="KJ29">
        <v>359</v>
      </c>
      <c r="KK29">
        <v>57</v>
      </c>
      <c r="KL29">
        <v>0</v>
      </c>
      <c r="KM29">
        <v>0</v>
      </c>
      <c r="KN29">
        <v>0</v>
      </c>
      <c r="KO29" s="501">
        <v>86.3</v>
      </c>
      <c r="KP29">
        <f t="shared" si="34"/>
        <v>351</v>
      </c>
      <c r="KQ29" s="106">
        <v>262</v>
      </c>
      <c r="KR29" s="502">
        <f t="shared" ref="KR29" si="103">KP29/KQ29*100</f>
        <v>133.96946564885496</v>
      </c>
      <c r="KS29" t="s">
        <v>2085</v>
      </c>
      <c r="KT29" s="277" t="s">
        <v>2959</v>
      </c>
      <c r="KU29" s="106" t="s">
        <v>2690</v>
      </c>
      <c r="KV29">
        <v>8</v>
      </c>
      <c r="KW29" s="1">
        <v>0</v>
      </c>
      <c r="KX29" s="1">
        <v>0</v>
      </c>
      <c r="KY29" s="1">
        <v>0</v>
      </c>
      <c r="KZ29" s="1">
        <v>0</v>
      </c>
      <c r="LA29">
        <v>33</v>
      </c>
      <c r="LB29">
        <v>466</v>
      </c>
      <c r="LC29">
        <v>266</v>
      </c>
      <c r="LD29">
        <v>30</v>
      </c>
      <c r="LE29">
        <v>0</v>
      </c>
      <c r="LF29">
        <v>0</v>
      </c>
      <c r="LG29">
        <v>0</v>
      </c>
      <c r="LH29" s="515">
        <v>89.86</v>
      </c>
      <c r="LI29" s="515">
        <f t="shared" si="35"/>
        <v>436</v>
      </c>
      <c r="LJ29" s="516">
        <v>262</v>
      </c>
      <c r="LK29" s="517">
        <f t="shared" ref="LK29" si="104">LI29/LJ29*100</f>
        <v>166.41221374045801</v>
      </c>
      <c r="LL29" t="s">
        <v>2085</v>
      </c>
      <c r="LM29" s="277" t="s">
        <v>2959</v>
      </c>
      <c r="LN29" s="106" t="s">
        <v>2690</v>
      </c>
      <c r="LO29">
        <v>8</v>
      </c>
      <c r="LP29" s="1">
        <v>0</v>
      </c>
      <c r="LQ29" s="1">
        <v>0</v>
      </c>
      <c r="LR29" s="1">
        <v>0</v>
      </c>
      <c r="LS29" s="1">
        <v>0</v>
      </c>
      <c r="LT29">
        <v>35</v>
      </c>
      <c r="LU29">
        <v>577</v>
      </c>
      <c r="LV29">
        <v>707</v>
      </c>
      <c r="LW29">
        <v>48</v>
      </c>
      <c r="LX29">
        <v>0</v>
      </c>
      <c r="LY29">
        <v>0</v>
      </c>
      <c r="LZ29">
        <v>0</v>
      </c>
      <c r="MA29" s="515">
        <v>93.64</v>
      </c>
      <c r="MB29" s="515">
        <f t="shared" si="36"/>
        <v>529</v>
      </c>
      <c r="MC29" s="516">
        <v>393</v>
      </c>
      <c r="MD29" s="517">
        <f t="shared" ref="MD29" si="105">MB29/MC29*100</f>
        <v>134.60559796437659</v>
      </c>
      <c r="ME29" t="s">
        <v>2085</v>
      </c>
      <c r="MF29" s="277" t="s">
        <v>2959</v>
      </c>
      <c r="MG29" s="106" t="s">
        <v>2690</v>
      </c>
      <c r="MH29">
        <v>8</v>
      </c>
      <c r="MI29" s="1">
        <v>0.20754629629629628</v>
      </c>
      <c r="MJ29" s="1">
        <v>0.19312499999999999</v>
      </c>
      <c r="MK29" s="1">
        <v>1.2372685185185186E-2</v>
      </c>
      <c r="ML29" s="1">
        <v>2.0370370370370373E-3</v>
      </c>
      <c r="MM29">
        <v>33</v>
      </c>
      <c r="MN29">
        <v>479</v>
      </c>
      <c r="MO29">
        <v>413</v>
      </c>
      <c r="MP29">
        <v>35</v>
      </c>
      <c r="MQ29">
        <v>0</v>
      </c>
      <c r="MR29">
        <v>0</v>
      </c>
      <c r="MS29">
        <v>0</v>
      </c>
      <c r="MT29" s="515">
        <v>92.19</v>
      </c>
      <c r="MU29" s="515">
        <f t="shared" si="37"/>
        <v>444</v>
      </c>
      <c r="MV29" s="516">
        <v>393</v>
      </c>
      <c r="MW29" s="517">
        <f t="shared" ref="MW29" si="106">MU29/MV29*100</f>
        <v>112.97709923664124</v>
      </c>
      <c r="MX29" t="s">
        <v>2085</v>
      </c>
      <c r="MY29" s="277" t="s">
        <v>2959</v>
      </c>
      <c r="MZ29" s="106" t="s">
        <v>2690</v>
      </c>
      <c r="NA29">
        <v>8</v>
      </c>
      <c r="NB29" s="1">
        <v>0.35440972222222222</v>
      </c>
      <c r="NC29" s="1">
        <v>0.30319444444444443</v>
      </c>
      <c r="ND29" s="1">
        <v>3.3518518518518517E-2</v>
      </c>
      <c r="NE29" s="1">
        <v>1.7685185185185182E-2</v>
      </c>
      <c r="NF29">
        <v>71</v>
      </c>
      <c r="NG29">
        <v>681</v>
      </c>
      <c r="NH29">
        <v>604</v>
      </c>
      <c r="NI29">
        <v>102</v>
      </c>
      <c r="NJ29">
        <v>0</v>
      </c>
      <c r="NK29">
        <v>0</v>
      </c>
      <c r="NL29">
        <v>0</v>
      </c>
      <c r="NM29" s="515">
        <v>85.55</v>
      </c>
      <c r="NN29" s="515">
        <f t="shared" si="38"/>
        <v>579</v>
      </c>
      <c r="NO29" s="516">
        <v>524</v>
      </c>
      <c r="NP29" s="517">
        <f t="shared" ref="NP29" si="107">NN29/NO29*100</f>
        <v>110.49618320610688</v>
      </c>
    </row>
    <row r="30" spans="1:380">
      <c r="A30" s="67" t="s">
        <v>2382</v>
      </c>
      <c r="B30" s="270" t="s">
        <v>2729</v>
      </c>
      <c r="C30" s="106" t="s">
        <v>2690</v>
      </c>
      <c r="E30" s="1">
        <v>0.24211805555555554</v>
      </c>
      <c r="F30" s="1">
        <v>0.18756944444444446</v>
      </c>
      <c r="G30" s="1">
        <v>1.2164351851851852E-2</v>
      </c>
      <c r="H30" s="1">
        <v>4.2372685185185187E-2</v>
      </c>
      <c r="I30">
        <v>33</v>
      </c>
      <c r="J30">
        <v>377</v>
      </c>
      <c r="K30">
        <v>375</v>
      </c>
      <c r="L30">
        <v>54</v>
      </c>
      <c r="M30">
        <v>0</v>
      </c>
      <c r="N30">
        <v>0</v>
      </c>
      <c r="O30">
        <v>0</v>
      </c>
      <c r="P30">
        <v>87.41</v>
      </c>
      <c r="Q30">
        <f t="shared" si="19"/>
        <v>323</v>
      </c>
      <c r="R30" s="106">
        <v>1152</v>
      </c>
      <c r="S30" s="27">
        <f t="shared" ref="S30:S31" si="108">Q30/R30*100</f>
        <v>28.038194444444443</v>
      </c>
      <c r="T30" s="67" t="s">
        <v>2382</v>
      </c>
      <c r="U30" s="270" t="s">
        <v>2729</v>
      </c>
      <c r="V30" s="106" t="s">
        <v>2690</v>
      </c>
      <c r="X30" s="1">
        <v>0.18226851851851852</v>
      </c>
      <c r="Y30" s="1">
        <v>8.740740740740742E-2</v>
      </c>
      <c r="Z30" s="1">
        <v>3.1261574074074074E-2</v>
      </c>
      <c r="AA30" s="1">
        <v>6.3599537037037038E-2</v>
      </c>
      <c r="AB30">
        <v>11</v>
      </c>
      <c r="AC30">
        <v>96</v>
      </c>
      <c r="AD30">
        <v>343</v>
      </c>
      <c r="AE30">
        <v>30</v>
      </c>
      <c r="AF30">
        <v>0</v>
      </c>
      <c r="AG30">
        <v>0</v>
      </c>
      <c r="AH30">
        <v>0</v>
      </c>
      <c r="AI30">
        <v>91.96</v>
      </c>
      <c r="AJ30">
        <f t="shared" si="20"/>
        <v>66</v>
      </c>
      <c r="AK30" s="106"/>
      <c r="AL30" s="27"/>
      <c r="AM30" s="67" t="s">
        <v>2382</v>
      </c>
      <c r="AN30" s="270" t="s">
        <v>2729</v>
      </c>
      <c r="AO30" s="106" t="s">
        <v>2690</v>
      </c>
      <c r="AQ30" s="1">
        <v>0.57696759259259256</v>
      </c>
      <c r="AR30" s="1">
        <v>0.35265046296296299</v>
      </c>
      <c r="AS30" s="1">
        <v>7.6759259259259263E-2</v>
      </c>
      <c r="AT30" s="1">
        <v>0.14754629629629631</v>
      </c>
      <c r="AU30">
        <v>49</v>
      </c>
      <c r="AV30">
        <v>527</v>
      </c>
      <c r="AW30">
        <v>550</v>
      </c>
      <c r="AX30">
        <v>100</v>
      </c>
      <c r="AY30">
        <v>0</v>
      </c>
      <c r="AZ30">
        <v>0</v>
      </c>
      <c r="BA30">
        <v>0</v>
      </c>
      <c r="BB30">
        <v>84.62</v>
      </c>
      <c r="BC30">
        <f t="shared" si="21"/>
        <v>427</v>
      </c>
      <c r="BD30" s="106">
        <v>1152</v>
      </c>
      <c r="BE30" s="27">
        <f t="shared" si="95"/>
        <v>37.065972222222221</v>
      </c>
      <c r="BF30" s="67" t="s">
        <v>2382</v>
      </c>
      <c r="BG30" s="270" t="s">
        <v>2729</v>
      </c>
      <c r="BH30" s="106" t="s">
        <v>2690</v>
      </c>
      <c r="BJ30" s="1" t="e">
        <v>#N/A</v>
      </c>
      <c r="BK30" s="1" t="e">
        <v>#N/A</v>
      </c>
      <c r="BL30" s="1" t="e">
        <v>#N/A</v>
      </c>
      <c r="BM30" s="1" t="e">
        <v>#N/A</v>
      </c>
      <c r="BN30" t="e">
        <v>#N/A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f t="shared" si="22"/>
        <v>#N/A</v>
      </c>
      <c r="BW30" s="106"/>
      <c r="BX30" s="27"/>
      <c r="BY30" s="67" t="s">
        <v>2382</v>
      </c>
      <c r="BZ30" s="270" t="s">
        <v>2729</v>
      </c>
      <c r="CA30" s="106" t="s">
        <v>2690</v>
      </c>
      <c r="CC30" s="1" t="e">
        <v>#N/A</v>
      </c>
      <c r="CD30" s="1" t="e">
        <v>#N/A</v>
      </c>
      <c r="CE30" s="1" t="e">
        <v>#N/A</v>
      </c>
      <c r="CF30" s="1" t="e">
        <v>#N/A</v>
      </c>
      <c r="CG30" t="e">
        <v>#N/A</v>
      </c>
      <c r="CH30" t="e">
        <v>#N/A</v>
      </c>
      <c r="CI30" t="e">
        <v>#N/A</v>
      </c>
      <c r="CJ30" t="e">
        <v>#N/A</v>
      </c>
      <c r="CK30" t="e">
        <v>#N/A</v>
      </c>
      <c r="CL30" t="e">
        <v>#N/A</v>
      </c>
      <c r="CM30" t="e">
        <v>#N/A</v>
      </c>
      <c r="CN30" t="e">
        <v>#N/A</v>
      </c>
      <c r="CO30" t="e">
        <f t="shared" si="23"/>
        <v>#N/A</v>
      </c>
      <c r="CP30" s="106"/>
      <c r="CQ30" s="27"/>
      <c r="CR30" s="67" t="s">
        <v>2382</v>
      </c>
      <c r="CS30" s="270" t="s">
        <v>2729</v>
      </c>
      <c r="CT30" s="106" t="s">
        <v>2690</v>
      </c>
      <c r="CV30" s="1" t="e">
        <v>#N/A</v>
      </c>
      <c r="CW30" s="1" t="e">
        <v>#N/A</v>
      </c>
      <c r="CX30" s="1" t="e">
        <v>#N/A</v>
      </c>
      <c r="CY30" s="1" t="e">
        <v>#N/A</v>
      </c>
      <c r="CZ30" t="e">
        <v>#N/A</v>
      </c>
      <c r="DA30" t="e">
        <v>#N/A</v>
      </c>
      <c r="DB30" t="e">
        <v>#N/A</v>
      </c>
      <c r="DC30" t="e">
        <v>#N/A</v>
      </c>
      <c r="DD30" t="e">
        <v>#N/A</v>
      </c>
      <c r="DE30" t="e">
        <v>#N/A</v>
      </c>
      <c r="DF30" t="e">
        <v>#N/A</v>
      </c>
      <c r="DG30" t="e">
        <v>#N/A</v>
      </c>
      <c r="DH30" t="e">
        <f t="shared" si="24"/>
        <v>#N/A</v>
      </c>
      <c r="DI30" s="106"/>
      <c r="DJ30" s="27"/>
      <c r="DK30" s="67" t="s">
        <v>2382</v>
      </c>
      <c r="DL30" s="270" t="s">
        <v>2729</v>
      </c>
      <c r="DM30" s="106" t="s">
        <v>2690</v>
      </c>
      <c r="DO30" s="1" t="e">
        <v>#N/A</v>
      </c>
      <c r="DP30" s="1" t="e">
        <v>#N/A</v>
      </c>
      <c r="DQ30" s="1" t="e">
        <v>#N/A</v>
      </c>
      <c r="DR30" s="1" t="e">
        <v>#N/A</v>
      </c>
      <c r="DS30" t="e">
        <v>#N/A</v>
      </c>
      <c r="DT30" t="e">
        <v>#N/A</v>
      </c>
      <c r="DU30" t="e">
        <v>#N/A</v>
      </c>
      <c r="DV30" t="e">
        <v>#N/A</v>
      </c>
      <c r="DW30" t="e">
        <v>#N/A</v>
      </c>
      <c r="DX30" t="e">
        <v>#N/A</v>
      </c>
      <c r="DY30" t="e">
        <v>#N/A</v>
      </c>
      <c r="DZ30" t="e">
        <v>#N/A</v>
      </c>
      <c r="EA30" t="e">
        <f t="shared" si="25"/>
        <v>#N/A</v>
      </c>
      <c r="EB30" s="106"/>
      <c r="EC30" s="27"/>
      <c r="ED30" s="67" t="s">
        <v>2382</v>
      </c>
      <c r="EE30" s="270" t="s">
        <v>2729</v>
      </c>
      <c r="EF30" s="106" t="s">
        <v>2690</v>
      </c>
      <c r="EH30" s="1" t="e">
        <v>#N/A</v>
      </c>
      <c r="EI30" s="1" t="e">
        <v>#N/A</v>
      </c>
      <c r="EJ30" s="1" t="e">
        <v>#N/A</v>
      </c>
      <c r="EK30" s="1" t="e">
        <v>#N/A</v>
      </c>
      <c r="EL30" t="e">
        <v>#N/A</v>
      </c>
      <c r="EM30" t="e">
        <v>#N/A</v>
      </c>
      <c r="EN30" t="e">
        <v>#N/A</v>
      </c>
      <c r="EO30" t="e">
        <v>#N/A</v>
      </c>
      <c r="EP30" t="e">
        <v>#N/A</v>
      </c>
      <c r="EQ30" t="e">
        <v>#N/A</v>
      </c>
      <c r="ER30" t="e">
        <v>#N/A</v>
      </c>
      <c r="ES30" t="e">
        <v>#N/A</v>
      </c>
      <c r="ET30" t="e">
        <f t="shared" si="26"/>
        <v>#N/A</v>
      </c>
      <c r="EU30" s="106"/>
      <c r="EV30" s="27"/>
      <c r="EW30" s="67" t="s">
        <v>2382</v>
      </c>
      <c r="EX30" s="270" t="s">
        <v>2729</v>
      </c>
      <c r="EY30" s="106" t="s">
        <v>2690</v>
      </c>
      <c r="FA30" s="1" t="e">
        <v>#N/A</v>
      </c>
      <c r="FB30" s="1" t="e">
        <v>#N/A</v>
      </c>
      <c r="FC30" s="1" t="e">
        <v>#N/A</v>
      </c>
      <c r="FD30" s="1" t="e">
        <v>#N/A</v>
      </c>
      <c r="FE30" t="e">
        <v>#N/A</v>
      </c>
      <c r="FF30" t="e">
        <v>#N/A</v>
      </c>
      <c r="FG30" t="e">
        <v>#N/A</v>
      </c>
      <c r="FH30" t="e">
        <v>#N/A</v>
      </c>
      <c r="FI30" t="e">
        <v>#N/A</v>
      </c>
      <c r="FJ30" t="e">
        <v>#N/A</v>
      </c>
      <c r="FK30" t="e">
        <v>#N/A</v>
      </c>
      <c r="FL30" t="e">
        <v>#N/A</v>
      </c>
      <c r="FM30" t="e">
        <f t="shared" si="27"/>
        <v>#N/A</v>
      </c>
      <c r="FN30" s="106"/>
      <c r="FO30" s="27"/>
      <c r="FP30" s="67" t="s">
        <v>2382</v>
      </c>
      <c r="FQ30" s="270" t="s">
        <v>2729</v>
      </c>
      <c r="FR30" s="106" t="s">
        <v>2690</v>
      </c>
      <c r="FT30" s="1" t="e">
        <v>#N/A</v>
      </c>
      <c r="FU30" s="1" t="e">
        <v>#N/A</v>
      </c>
      <c r="FV30" s="1" t="e">
        <v>#N/A</v>
      </c>
      <c r="FW30" s="1" t="e">
        <v>#N/A</v>
      </c>
      <c r="FX30" t="e">
        <v>#N/A</v>
      </c>
      <c r="FY30" t="e">
        <v>#N/A</v>
      </c>
      <c r="FZ30" t="e">
        <v>#N/A</v>
      </c>
      <c r="GA30" t="e">
        <v>#N/A</v>
      </c>
      <c r="GB30" t="e">
        <v>#N/A</v>
      </c>
      <c r="GC30" t="e">
        <v>#N/A</v>
      </c>
      <c r="GD30" t="e">
        <v>#N/A</v>
      </c>
      <c r="GE30" t="e">
        <v>#N/A</v>
      </c>
      <c r="GF30" t="e">
        <f t="shared" si="28"/>
        <v>#N/A</v>
      </c>
      <c r="GG30" s="106"/>
      <c r="GH30" s="27"/>
      <c r="GI30" s="67" t="s">
        <v>2382</v>
      </c>
      <c r="GJ30" s="277" t="s">
        <v>2959</v>
      </c>
      <c r="GK30" s="106" t="s">
        <v>2690</v>
      </c>
      <c r="GM30" s="1" t="e">
        <v>#N/A</v>
      </c>
      <c r="GN30" s="1" t="e">
        <v>#N/A</v>
      </c>
      <c r="GO30" s="1" t="e">
        <v>#N/A</v>
      </c>
      <c r="GP30" s="1" t="e">
        <v>#N/A</v>
      </c>
      <c r="GQ30" t="e">
        <v>#N/A</v>
      </c>
      <c r="GR30" t="e">
        <v>#N/A</v>
      </c>
      <c r="GS30" t="e">
        <v>#N/A</v>
      </c>
      <c r="GT30" t="e">
        <v>#N/A</v>
      </c>
      <c r="GU30" t="e">
        <v>#N/A</v>
      </c>
      <c r="GV30" t="e">
        <v>#N/A</v>
      </c>
      <c r="GW30" t="e">
        <v>#N/A</v>
      </c>
      <c r="GX30" t="e">
        <v>#N/A</v>
      </c>
      <c r="GY30" t="e">
        <f t="shared" si="86"/>
        <v>#N/A</v>
      </c>
      <c r="GZ30" s="106"/>
      <c r="HA30" s="27"/>
      <c r="HB30" s="67" t="s">
        <v>2382</v>
      </c>
      <c r="HC30" s="277" t="s">
        <v>2959</v>
      </c>
      <c r="HD30" s="106" t="s">
        <v>2690</v>
      </c>
      <c r="HF30" s="1" t="e">
        <v>#N/A</v>
      </c>
      <c r="HG30" s="1" t="e">
        <v>#N/A</v>
      </c>
      <c r="HH30" s="1" t="e">
        <v>#N/A</v>
      </c>
      <c r="HI30" s="1" t="e">
        <v>#N/A</v>
      </c>
      <c r="HJ30" t="e">
        <v>#N/A</v>
      </c>
      <c r="HK30" t="e">
        <v>#N/A</v>
      </c>
      <c r="HL30" t="e">
        <v>#N/A</v>
      </c>
      <c r="HM30" t="e">
        <v>#N/A</v>
      </c>
      <c r="HN30" t="e">
        <v>#N/A</v>
      </c>
      <c r="HO30" t="e">
        <v>#N/A</v>
      </c>
      <c r="HP30" t="e">
        <v>#N/A</v>
      </c>
      <c r="HQ30" t="e">
        <v>#N/A</v>
      </c>
      <c r="HR30" t="e">
        <f t="shared" si="78"/>
        <v>#N/A</v>
      </c>
      <c r="HS30" s="106"/>
      <c r="HT30" s="27"/>
      <c r="HU30" s="67" t="s">
        <v>2382</v>
      </c>
      <c r="HV30" s="277" t="s">
        <v>2959</v>
      </c>
      <c r="HW30" s="106" t="s">
        <v>2690</v>
      </c>
      <c r="HY30" s="1" t="e">
        <v>#N/A</v>
      </c>
      <c r="HZ30" s="1" t="e">
        <v>#N/A</v>
      </c>
      <c r="IA30" s="1" t="e">
        <v>#N/A</v>
      </c>
      <c r="IB30" s="1" t="e">
        <v>#N/A</v>
      </c>
      <c r="IC30" t="e">
        <v>#N/A</v>
      </c>
      <c r="ID30" t="e">
        <v>#N/A</v>
      </c>
      <c r="IE30" t="e">
        <v>#N/A</v>
      </c>
      <c r="IF30" t="e">
        <v>#N/A</v>
      </c>
      <c r="IG30" t="e">
        <v>#N/A</v>
      </c>
      <c r="IH30" t="e">
        <v>#N/A</v>
      </c>
      <c r="II30" t="e">
        <v>#N/A</v>
      </c>
      <c r="IJ30" t="e">
        <v>#N/A</v>
      </c>
      <c r="IK30" t="e">
        <f t="shared" si="31"/>
        <v>#N/A</v>
      </c>
      <c r="IL30" s="106"/>
      <c r="IM30" s="27"/>
      <c r="IN30" s="67" t="s">
        <v>2382</v>
      </c>
      <c r="IO30" s="277" t="s">
        <v>2959</v>
      </c>
      <c r="IP30" s="106" t="s">
        <v>2690</v>
      </c>
      <c r="IR30" s="1" t="e">
        <v>#N/A</v>
      </c>
      <c r="IS30" s="1" t="e">
        <v>#N/A</v>
      </c>
      <c r="IT30" s="1" t="e">
        <v>#N/A</v>
      </c>
      <c r="IU30" s="1" t="e">
        <v>#N/A</v>
      </c>
      <c r="IV30" t="e">
        <v>#N/A</v>
      </c>
      <c r="IW30" t="e">
        <v>#N/A</v>
      </c>
      <c r="IX30" t="e">
        <v>#N/A</v>
      </c>
      <c r="IY30" t="e">
        <v>#N/A</v>
      </c>
      <c r="IZ30" t="e">
        <v>#N/A</v>
      </c>
      <c r="JA30" t="e">
        <v>#N/A</v>
      </c>
      <c r="JB30" t="e">
        <v>#N/A</v>
      </c>
      <c r="JC30" t="e">
        <v>#N/A</v>
      </c>
      <c r="JD30" t="e">
        <f t="shared" si="79"/>
        <v>#N/A</v>
      </c>
      <c r="JE30" s="106"/>
      <c r="JF30" s="27"/>
      <c r="JG30" s="67" t="s">
        <v>2382</v>
      </c>
      <c r="JH30" s="277" t="s">
        <v>2959</v>
      </c>
      <c r="JI30" s="106" t="s">
        <v>2690</v>
      </c>
      <c r="JK30" s="1" t="e">
        <v>#N/A</v>
      </c>
      <c r="JL30" s="1" t="e">
        <v>#N/A</v>
      </c>
      <c r="JM30" s="1" t="e">
        <v>#N/A</v>
      </c>
      <c r="JN30" s="1" t="e">
        <v>#N/A</v>
      </c>
      <c r="JO30" t="e">
        <v>#N/A</v>
      </c>
      <c r="JP30" t="e">
        <v>#N/A</v>
      </c>
      <c r="JQ30" t="e">
        <v>#N/A</v>
      </c>
      <c r="JR30" t="e">
        <v>#N/A</v>
      </c>
      <c r="JS30" t="e">
        <v>#N/A</v>
      </c>
      <c r="JT30" t="e">
        <v>#N/A</v>
      </c>
      <c r="JU30" t="e">
        <v>#N/A</v>
      </c>
      <c r="JV30" t="e">
        <v>#N/A</v>
      </c>
      <c r="JW30" t="e">
        <f t="shared" si="33"/>
        <v>#N/A</v>
      </c>
      <c r="JX30" s="106"/>
      <c r="JY30" s="27"/>
      <c r="JZ30" s="67" t="s">
        <v>2382</v>
      </c>
      <c r="KA30" s="277" t="s">
        <v>2959</v>
      </c>
      <c r="KB30" s="106" t="s">
        <v>2690</v>
      </c>
      <c r="KD30" s="1" t="e">
        <v>#N/A</v>
      </c>
      <c r="KE30" s="1" t="e">
        <v>#N/A</v>
      </c>
      <c r="KF30" s="1" t="e">
        <v>#N/A</v>
      </c>
      <c r="KG30" s="1" t="e">
        <v>#N/A</v>
      </c>
      <c r="KH30" t="e">
        <v>#N/A</v>
      </c>
      <c r="KI30" t="e">
        <v>#N/A</v>
      </c>
      <c r="KJ30" t="e">
        <v>#N/A</v>
      </c>
      <c r="KK30" t="e">
        <v>#N/A</v>
      </c>
      <c r="KL30" t="e">
        <v>#N/A</v>
      </c>
      <c r="KM30" t="e">
        <v>#N/A</v>
      </c>
      <c r="KN30" t="e">
        <v>#N/A</v>
      </c>
      <c r="KO30" t="e">
        <v>#N/A</v>
      </c>
      <c r="KP30" t="e">
        <f t="shared" si="34"/>
        <v>#N/A</v>
      </c>
      <c r="KQ30" s="106"/>
      <c r="KR30" s="27"/>
      <c r="KS30" s="67" t="s">
        <v>2382</v>
      </c>
      <c r="KT30" s="277" t="s">
        <v>2959</v>
      </c>
      <c r="KU30" s="106" t="s">
        <v>2690</v>
      </c>
      <c r="KW30" s="1" t="e">
        <v>#N/A</v>
      </c>
      <c r="KX30" s="1" t="e">
        <v>#N/A</v>
      </c>
      <c r="KY30" s="1" t="e">
        <v>#N/A</v>
      </c>
      <c r="KZ30" s="1" t="e">
        <v>#N/A</v>
      </c>
      <c r="LA30" t="e">
        <v>#N/A</v>
      </c>
      <c r="LB30" t="e">
        <v>#N/A</v>
      </c>
      <c r="LC30" t="e">
        <v>#N/A</v>
      </c>
      <c r="LD30" t="e">
        <v>#N/A</v>
      </c>
      <c r="LE30" t="e">
        <v>#N/A</v>
      </c>
      <c r="LF30" t="e">
        <v>#N/A</v>
      </c>
      <c r="LG30" t="e">
        <v>#N/A</v>
      </c>
      <c r="LH30" s="515" t="e">
        <v>#N/A</v>
      </c>
      <c r="LI30" s="515" t="e">
        <f t="shared" si="35"/>
        <v>#N/A</v>
      </c>
      <c r="LJ30" s="516"/>
      <c r="LK30" s="517"/>
      <c r="LL30" s="67" t="s">
        <v>2382</v>
      </c>
      <c r="LM30" s="277" t="s">
        <v>2959</v>
      </c>
      <c r="LN30" s="106" t="s">
        <v>2690</v>
      </c>
      <c r="LP30" s="1" t="e">
        <v>#N/A</v>
      </c>
      <c r="LQ30" s="1" t="e">
        <v>#N/A</v>
      </c>
      <c r="LR30" s="1" t="e">
        <v>#N/A</v>
      </c>
      <c r="LS30" s="1" t="e">
        <v>#N/A</v>
      </c>
      <c r="LT30" t="e">
        <v>#N/A</v>
      </c>
      <c r="LU30" t="e">
        <v>#N/A</v>
      </c>
      <c r="LV30" t="e">
        <v>#N/A</v>
      </c>
      <c r="LW30" t="e">
        <v>#N/A</v>
      </c>
      <c r="LX30" t="e">
        <v>#N/A</v>
      </c>
      <c r="LY30" t="e">
        <v>#N/A</v>
      </c>
      <c r="LZ30" t="e">
        <v>#N/A</v>
      </c>
      <c r="MA30" s="515" t="e">
        <v>#N/A</v>
      </c>
      <c r="MB30" s="515" t="e">
        <f t="shared" si="36"/>
        <v>#N/A</v>
      </c>
      <c r="MC30" s="516"/>
      <c r="MD30" s="517"/>
      <c r="ME30" s="67" t="s">
        <v>2382</v>
      </c>
      <c r="MF30" s="277" t="s">
        <v>2959</v>
      </c>
      <c r="MG30" s="106" t="s">
        <v>2690</v>
      </c>
      <c r="MI30" s="1" t="e">
        <v>#N/A</v>
      </c>
      <c r="MJ30" s="1" t="e">
        <v>#N/A</v>
      </c>
      <c r="MK30" s="1" t="e">
        <v>#N/A</v>
      </c>
      <c r="ML30" s="1" t="e">
        <v>#N/A</v>
      </c>
      <c r="MM30" t="e">
        <v>#N/A</v>
      </c>
      <c r="MN30" t="e">
        <v>#N/A</v>
      </c>
      <c r="MO30" t="e">
        <v>#N/A</v>
      </c>
      <c r="MP30" t="e">
        <v>#N/A</v>
      </c>
      <c r="MQ30" t="e">
        <v>#N/A</v>
      </c>
      <c r="MR30" t="e">
        <v>#N/A</v>
      </c>
      <c r="MS30" t="e">
        <v>#N/A</v>
      </c>
      <c r="MT30" s="515" t="e">
        <v>#N/A</v>
      </c>
      <c r="MU30" s="515" t="e">
        <f t="shared" si="37"/>
        <v>#N/A</v>
      </c>
      <c r="MV30" s="516"/>
      <c r="MW30" s="517"/>
      <c r="MX30" s="67" t="s">
        <v>2382</v>
      </c>
      <c r="MY30" s="277" t="s">
        <v>2959</v>
      </c>
      <c r="MZ30" s="106" t="s">
        <v>2690</v>
      </c>
      <c r="NB30" s="1" t="e">
        <v>#N/A</v>
      </c>
      <c r="NC30" s="1" t="e">
        <v>#N/A</v>
      </c>
      <c r="ND30" s="1" t="e">
        <v>#N/A</v>
      </c>
      <c r="NE30" s="1" t="e">
        <v>#N/A</v>
      </c>
      <c r="NF30" t="e">
        <v>#N/A</v>
      </c>
      <c r="NG30" t="e">
        <v>#N/A</v>
      </c>
      <c r="NH30" t="e">
        <v>#N/A</v>
      </c>
      <c r="NI30" t="e">
        <v>#N/A</v>
      </c>
      <c r="NJ30" t="e">
        <v>#N/A</v>
      </c>
      <c r="NK30" t="e">
        <v>#N/A</v>
      </c>
      <c r="NL30" t="e">
        <v>#N/A</v>
      </c>
      <c r="NM30" s="515" t="e">
        <v>#N/A</v>
      </c>
      <c r="NN30" s="515" t="e">
        <f t="shared" si="38"/>
        <v>#N/A</v>
      </c>
      <c r="NO30" s="516"/>
      <c r="NP30" s="517"/>
    </row>
    <row r="31" spans="1:380">
      <c r="A31" s="67" t="s">
        <v>1054</v>
      </c>
      <c r="B31" s="270" t="s">
        <v>2729</v>
      </c>
      <c r="C31" s="106" t="s">
        <v>2690</v>
      </c>
      <c r="E31" s="1">
        <v>0.52307870370370368</v>
      </c>
      <c r="F31" s="1">
        <v>0.45839120370370368</v>
      </c>
      <c r="G31" s="1">
        <v>3.9490740740740743E-2</v>
      </c>
      <c r="H31" s="1">
        <v>2.5185185185185185E-2</v>
      </c>
      <c r="I31">
        <v>66</v>
      </c>
      <c r="J31">
        <v>1024</v>
      </c>
      <c r="K31">
        <v>560</v>
      </c>
      <c r="L31">
        <v>58</v>
      </c>
      <c r="M31">
        <v>0</v>
      </c>
      <c r="N31">
        <v>0</v>
      </c>
      <c r="O31">
        <v>0</v>
      </c>
      <c r="P31">
        <v>90.61</v>
      </c>
      <c r="Q31">
        <f t="shared" si="19"/>
        <v>966</v>
      </c>
      <c r="R31" s="106">
        <v>1152</v>
      </c>
      <c r="S31" s="27">
        <f t="shared" si="108"/>
        <v>83.854166666666657</v>
      </c>
      <c r="T31" s="67" t="s">
        <v>1054</v>
      </c>
      <c r="U31" s="270" t="s">
        <v>2729</v>
      </c>
      <c r="V31" s="106" t="s">
        <v>2690</v>
      </c>
      <c r="X31" s="1">
        <v>0.54424768518518518</v>
      </c>
      <c r="Y31" s="1">
        <v>0.44978009259259261</v>
      </c>
      <c r="Z31" s="1">
        <v>5.4224537037037036E-2</v>
      </c>
      <c r="AA31" s="1">
        <v>4.0231481481481479E-2</v>
      </c>
      <c r="AB31">
        <v>99</v>
      </c>
      <c r="AC31">
        <v>1057</v>
      </c>
      <c r="AD31">
        <v>1063</v>
      </c>
      <c r="AE31">
        <v>165</v>
      </c>
      <c r="AF31">
        <v>0</v>
      </c>
      <c r="AG31">
        <v>0</v>
      </c>
      <c r="AH31">
        <v>0</v>
      </c>
      <c r="AI31">
        <v>86.56</v>
      </c>
      <c r="AJ31">
        <f t="shared" si="20"/>
        <v>892</v>
      </c>
      <c r="AK31" s="106">
        <v>1152</v>
      </c>
      <c r="AL31" s="27">
        <f t="shared" ref="AL31" si="109">AJ31/AK31*100</f>
        <v>77.430555555555557</v>
      </c>
      <c r="AM31" s="67" t="s">
        <v>1054</v>
      </c>
      <c r="AN31" s="270" t="s">
        <v>2729</v>
      </c>
      <c r="AO31" s="106" t="s">
        <v>2690</v>
      </c>
      <c r="AQ31" s="1">
        <v>0.29322916666666665</v>
      </c>
      <c r="AR31" s="1">
        <v>0.23108796296296297</v>
      </c>
      <c r="AS31" s="1">
        <v>3.1481481481481485E-2</v>
      </c>
      <c r="AT31" s="1">
        <v>3.0659722222222224E-2</v>
      </c>
      <c r="AU31">
        <v>75</v>
      </c>
      <c r="AV31">
        <v>611</v>
      </c>
      <c r="AW31">
        <v>1366</v>
      </c>
      <c r="AX31">
        <v>208</v>
      </c>
      <c r="AY31">
        <v>0</v>
      </c>
      <c r="AZ31">
        <v>0</v>
      </c>
      <c r="BA31">
        <v>0</v>
      </c>
      <c r="BB31">
        <v>86.79</v>
      </c>
      <c r="BC31">
        <f t="shared" si="21"/>
        <v>403</v>
      </c>
      <c r="BD31" s="106">
        <v>1152</v>
      </c>
      <c r="BE31" s="27">
        <f t="shared" si="95"/>
        <v>34.982638888888893</v>
      </c>
      <c r="BF31" s="67" t="s">
        <v>1054</v>
      </c>
      <c r="BG31" s="270" t="s">
        <v>2729</v>
      </c>
      <c r="BH31" s="106" t="s">
        <v>2690</v>
      </c>
      <c r="BJ31" s="1">
        <v>0.30127314814814815</v>
      </c>
      <c r="BK31" s="1">
        <v>0.26538194444444446</v>
      </c>
      <c r="BL31" s="1">
        <v>1.8217592592592594E-2</v>
      </c>
      <c r="BM31" s="1">
        <v>1.7662037037037035E-2</v>
      </c>
      <c r="BN31">
        <v>129</v>
      </c>
      <c r="BO31">
        <v>689</v>
      </c>
      <c r="BP31">
        <v>1826</v>
      </c>
      <c r="BQ31">
        <v>291</v>
      </c>
      <c r="BR31">
        <v>0</v>
      </c>
      <c r="BS31">
        <v>0</v>
      </c>
      <c r="BT31">
        <v>0</v>
      </c>
      <c r="BU31">
        <v>86.25</v>
      </c>
      <c r="BV31">
        <f t="shared" si="22"/>
        <v>398</v>
      </c>
      <c r="BW31" s="106">
        <v>1152</v>
      </c>
      <c r="BX31" s="27">
        <f t="shared" si="96"/>
        <v>34.548611111111107</v>
      </c>
      <c r="BY31" s="67" t="s">
        <v>1054</v>
      </c>
      <c r="BZ31" s="270" t="s">
        <v>2729</v>
      </c>
      <c r="CA31" s="106" t="s">
        <v>2690</v>
      </c>
      <c r="CC31" s="1">
        <v>0.63680555555555551</v>
      </c>
      <c r="CD31" s="1">
        <v>0.46839120370370368</v>
      </c>
      <c r="CE31" s="1">
        <v>0.1230324074074074</v>
      </c>
      <c r="CF31" s="1">
        <v>4.5370370370370366E-2</v>
      </c>
      <c r="CG31">
        <v>112</v>
      </c>
      <c r="CH31">
        <v>1070</v>
      </c>
      <c r="CI31">
        <v>942</v>
      </c>
      <c r="CJ31">
        <v>116</v>
      </c>
      <c r="CK31">
        <v>0</v>
      </c>
      <c r="CL31">
        <v>0</v>
      </c>
      <c r="CM31">
        <v>0</v>
      </c>
      <c r="CN31">
        <v>89.04</v>
      </c>
      <c r="CO31">
        <f t="shared" si="23"/>
        <v>954</v>
      </c>
      <c r="CP31" s="106">
        <v>720</v>
      </c>
      <c r="CQ31" s="27">
        <f t="shared" si="97"/>
        <v>132.5</v>
      </c>
      <c r="CR31" s="67" t="s">
        <v>1054</v>
      </c>
      <c r="CS31" s="270" t="s">
        <v>2729</v>
      </c>
      <c r="CT31" s="106" t="s">
        <v>2690</v>
      </c>
      <c r="CV31" s="1">
        <v>0.43339120370370371</v>
      </c>
      <c r="CW31" s="1">
        <v>0.37584490740740745</v>
      </c>
      <c r="CX31" s="1">
        <v>4.4004629629629623E-2</v>
      </c>
      <c r="CY31" s="1">
        <v>1.3530092592592594E-2</v>
      </c>
      <c r="CZ31">
        <v>141</v>
      </c>
      <c r="DA31">
        <v>1029</v>
      </c>
      <c r="DB31">
        <v>1181</v>
      </c>
      <c r="DC31">
        <v>139</v>
      </c>
      <c r="DD31">
        <v>0</v>
      </c>
      <c r="DE31">
        <v>0</v>
      </c>
      <c r="DF31">
        <v>0</v>
      </c>
      <c r="DG31">
        <v>89.47</v>
      </c>
      <c r="DH31">
        <f t="shared" si="24"/>
        <v>890</v>
      </c>
      <c r="DI31" s="106">
        <v>1152</v>
      </c>
      <c r="DJ31" s="27">
        <f t="shared" ref="DJ31" si="110">DH31/DI31*100</f>
        <v>77.256944444444443</v>
      </c>
      <c r="DK31" s="67" t="s">
        <v>1054</v>
      </c>
      <c r="DL31" s="270" t="s">
        <v>2729</v>
      </c>
      <c r="DM31" s="106" t="s">
        <v>2690</v>
      </c>
      <c r="DO31" s="1">
        <v>0.4269444444444444</v>
      </c>
      <c r="DP31" s="1">
        <v>0.37184027777777778</v>
      </c>
      <c r="DQ31" s="1">
        <v>3.1296296296296301E-2</v>
      </c>
      <c r="DR31" s="1">
        <v>2.3784722222222221E-2</v>
      </c>
      <c r="DS31">
        <v>75</v>
      </c>
      <c r="DT31">
        <v>1045</v>
      </c>
      <c r="DU31">
        <v>734</v>
      </c>
      <c r="DV31">
        <v>96</v>
      </c>
      <c r="DW31">
        <v>0</v>
      </c>
      <c r="DX31">
        <v>0</v>
      </c>
      <c r="DY31">
        <v>0</v>
      </c>
      <c r="DZ31">
        <v>88.43</v>
      </c>
      <c r="EA31">
        <f t="shared" si="25"/>
        <v>949</v>
      </c>
      <c r="EB31" s="106">
        <v>1152</v>
      </c>
      <c r="EC31" s="27">
        <f t="shared" ref="EC31" si="111">EA31/EB31*100</f>
        <v>82.378472222222214</v>
      </c>
      <c r="ED31" s="67" t="s">
        <v>1054</v>
      </c>
      <c r="EE31" s="270" t="s">
        <v>2729</v>
      </c>
      <c r="EF31" s="106" t="s">
        <v>2690</v>
      </c>
      <c r="EH31" s="1">
        <v>0.44289351851851855</v>
      </c>
      <c r="EI31" s="1">
        <v>0.35776620370370371</v>
      </c>
      <c r="EJ31" s="1">
        <v>5.3738425925925926E-2</v>
      </c>
      <c r="EK31" s="1">
        <v>3.1365740740740743E-2</v>
      </c>
      <c r="EL31">
        <v>62</v>
      </c>
      <c r="EM31">
        <v>914</v>
      </c>
      <c r="EN31">
        <v>305</v>
      </c>
      <c r="EO31">
        <v>40</v>
      </c>
      <c r="EP31">
        <v>0</v>
      </c>
      <c r="EQ31">
        <v>0</v>
      </c>
      <c r="ER31">
        <v>0</v>
      </c>
      <c r="ES31">
        <v>88.41</v>
      </c>
      <c r="ET31">
        <f t="shared" si="26"/>
        <v>874</v>
      </c>
      <c r="EU31" s="106">
        <v>1152</v>
      </c>
      <c r="EV31" s="27">
        <f t="shared" ref="EV31" si="112">ET31/EU31*100</f>
        <v>75.868055555555557</v>
      </c>
      <c r="EW31" s="67" t="s">
        <v>1054</v>
      </c>
      <c r="EX31" s="270" t="s">
        <v>2729</v>
      </c>
      <c r="EY31" s="106" t="s">
        <v>2690</v>
      </c>
      <c r="FA31" s="1">
        <v>0.51329861111111108</v>
      </c>
      <c r="FB31" s="1">
        <v>0.39570601851851855</v>
      </c>
      <c r="FC31" s="1">
        <v>0.10298611111111111</v>
      </c>
      <c r="FD31" s="1">
        <v>1.4583333333333332E-2</v>
      </c>
      <c r="FE31">
        <v>98</v>
      </c>
      <c r="FF31">
        <v>983</v>
      </c>
      <c r="FG31">
        <v>1623</v>
      </c>
      <c r="FH31">
        <v>235</v>
      </c>
      <c r="FI31">
        <v>0</v>
      </c>
      <c r="FJ31">
        <v>0</v>
      </c>
      <c r="FK31">
        <v>0</v>
      </c>
      <c r="FL31">
        <v>87.35</v>
      </c>
      <c r="FM31">
        <f t="shared" si="27"/>
        <v>748</v>
      </c>
      <c r="FN31" s="106">
        <v>1152</v>
      </c>
      <c r="FO31" s="27">
        <f t="shared" ref="FO31" si="113">FM31/FN31*100</f>
        <v>64.930555555555557</v>
      </c>
      <c r="FP31" s="67" t="s">
        <v>1054</v>
      </c>
      <c r="FQ31" s="270" t="s">
        <v>2729</v>
      </c>
      <c r="FR31" s="106" t="s">
        <v>2690</v>
      </c>
      <c r="FT31" s="1">
        <v>0.84302083333333344</v>
      </c>
      <c r="FU31" s="1">
        <v>0.67305555555555552</v>
      </c>
      <c r="FV31" s="1">
        <v>4.9571759259259253E-2</v>
      </c>
      <c r="FW31" s="1">
        <v>0.12037037037037036</v>
      </c>
      <c r="FX31">
        <v>216</v>
      </c>
      <c r="FY31">
        <v>1675</v>
      </c>
      <c r="FZ31">
        <v>1588</v>
      </c>
      <c r="GA31">
        <v>230</v>
      </c>
      <c r="GB31">
        <v>0</v>
      </c>
      <c r="GC31">
        <v>0</v>
      </c>
      <c r="GD31">
        <v>0</v>
      </c>
      <c r="GE31">
        <v>87.35</v>
      </c>
      <c r="GF31">
        <f t="shared" si="28"/>
        <v>1445</v>
      </c>
      <c r="GG31" s="106">
        <v>1152</v>
      </c>
      <c r="GH31" s="27">
        <f t="shared" ref="GH31" si="114">GF31/GG31*100</f>
        <v>125.43402777777777</v>
      </c>
      <c r="GI31" s="67" t="s">
        <v>1054</v>
      </c>
      <c r="GJ31" s="277" t="s">
        <v>2959</v>
      </c>
      <c r="GK31" s="106" t="s">
        <v>2690</v>
      </c>
      <c r="GM31" s="1">
        <v>0.25562499999999999</v>
      </c>
      <c r="GN31" s="1">
        <v>0.14335648148148147</v>
      </c>
      <c r="GO31" s="1">
        <v>9.8356481481481475E-2</v>
      </c>
      <c r="GP31" s="1">
        <v>1.3900462962962962E-2</v>
      </c>
      <c r="GQ31">
        <v>34</v>
      </c>
      <c r="GR31">
        <v>254</v>
      </c>
      <c r="GS31">
        <v>661</v>
      </c>
      <c r="GT31">
        <v>80</v>
      </c>
      <c r="GU31">
        <v>0</v>
      </c>
      <c r="GV31">
        <v>0</v>
      </c>
      <c r="GW31">
        <v>0</v>
      </c>
      <c r="GX31">
        <v>89.2</v>
      </c>
      <c r="GY31">
        <f t="shared" si="86"/>
        <v>174</v>
      </c>
      <c r="GZ31" s="106"/>
      <c r="HA31" s="27"/>
      <c r="HB31" s="67" t="s">
        <v>1054</v>
      </c>
      <c r="HC31" s="277" t="s">
        <v>2959</v>
      </c>
      <c r="HD31" s="106" t="s">
        <v>2690</v>
      </c>
      <c r="HF31" s="1">
        <v>0</v>
      </c>
      <c r="HG31" s="1">
        <v>0</v>
      </c>
      <c r="HH31" s="1">
        <v>0</v>
      </c>
      <c r="HI31" s="1">
        <v>0</v>
      </c>
      <c r="HJ31">
        <v>25</v>
      </c>
      <c r="HK31">
        <v>116</v>
      </c>
      <c r="HL31">
        <v>54</v>
      </c>
      <c r="HM31">
        <v>4</v>
      </c>
      <c r="HN31">
        <v>0</v>
      </c>
      <c r="HO31">
        <v>0</v>
      </c>
      <c r="HP31">
        <v>0</v>
      </c>
      <c r="HQ31">
        <v>93.1</v>
      </c>
      <c r="HR31">
        <f t="shared" si="78"/>
        <v>112</v>
      </c>
      <c r="HS31" s="106"/>
      <c r="HT31" s="27"/>
      <c r="HU31" s="67" t="s">
        <v>1054</v>
      </c>
      <c r="HV31" s="277" t="s">
        <v>2959</v>
      </c>
      <c r="HW31" s="106" t="s">
        <v>2690</v>
      </c>
      <c r="HY31" s="1">
        <v>0</v>
      </c>
      <c r="HZ31" s="1">
        <v>0</v>
      </c>
      <c r="IA31" s="1">
        <v>0</v>
      </c>
      <c r="IB31" s="1">
        <v>0</v>
      </c>
      <c r="IC31">
        <v>25</v>
      </c>
      <c r="ID31">
        <v>110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f t="shared" si="31"/>
        <v>110</v>
      </c>
      <c r="IL31" s="106"/>
      <c r="IM31" s="27"/>
      <c r="IN31" s="67" t="s">
        <v>1054</v>
      </c>
      <c r="IO31" s="277" t="s">
        <v>2959</v>
      </c>
      <c r="IP31" s="106" t="s">
        <v>2690</v>
      </c>
      <c r="IR31" s="1">
        <v>0</v>
      </c>
      <c r="IS31" s="1">
        <v>0</v>
      </c>
      <c r="IT31" s="1">
        <v>0</v>
      </c>
      <c r="IU31" s="1">
        <v>0</v>
      </c>
      <c r="IV31">
        <v>44</v>
      </c>
      <c r="IW31">
        <v>220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f t="shared" si="79"/>
        <v>220</v>
      </c>
      <c r="JE31" s="106"/>
      <c r="JF31" s="27"/>
      <c r="JG31" s="67" t="s">
        <v>1054</v>
      </c>
      <c r="JH31" s="277" t="s">
        <v>2959</v>
      </c>
      <c r="JI31" s="106" t="s">
        <v>2690</v>
      </c>
      <c r="JK31" s="1">
        <v>0</v>
      </c>
      <c r="JL31" s="1">
        <v>0</v>
      </c>
      <c r="JM31" s="1">
        <v>0</v>
      </c>
      <c r="JN31" s="1">
        <v>0</v>
      </c>
      <c r="JO31">
        <v>13</v>
      </c>
      <c r="JP31">
        <v>219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f t="shared" si="33"/>
        <v>219</v>
      </c>
      <c r="JX31" s="106"/>
      <c r="JY31" s="27"/>
      <c r="JZ31" s="67" t="s">
        <v>1054</v>
      </c>
      <c r="KA31" s="277" t="s">
        <v>2959</v>
      </c>
      <c r="KB31" s="106" t="s">
        <v>2690</v>
      </c>
      <c r="KC31">
        <v>8</v>
      </c>
      <c r="KD31" s="1">
        <v>0</v>
      </c>
      <c r="KE31" s="1">
        <v>0</v>
      </c>
      <c r="KF31" s="1">
        <v>0</v>
      </c>
      <c r="KG31" s="1">
        <v>0</v>
      </c>
      <c r="KH31">
        <v>36</v>
      </c>
      <c r="KI31">
        <v>274</v>
      </c>
      <c r="KJ31">
        <v>183</v>
      </c>
      <c r="KK31">
        <v>63</v>
      </c>
      <c r="KL31">
        <v>0</v>
      </c>
      <c r="KM31">
        <v>0</v>
      </c>
      <c r="KN31">
        <v>0</v>
      </c>
      <c r="KO31" s="501">
        <v>74.39</v>
      </c>
      <c r="KP31">
        <f t="shared" si="34"/>
        <v>211</v>
      </c>
      <c r="KQ31" s="106">
        <v>262</v>
      </c>
      <c r="KR31" s="502">
        <f t="shared" ref="KR31" si="115">KP31/KQ31*100</f>
        <v>80.534351145038158</v>
      </c>
      <c r="KS31" s="67" t="s">
        <v>1054</v>
      </c>
      <c r="KT31" s="277" t="s">
        <v>2959</v>
      </c>
      <c r="KU31" s="106" t="s">
        <v>2690</v>
      </c>
      <c r="KV31">
        <v>8</v>
      </c>
      <c r="KW31" s="1">
        <v>0</v>
      </c>
      <c r="KX31" s="1">
        <v>0</v>
      </c>
      <c r="KY31" s="1">
        <v>0</v>
      </c>
      <c r="KZ31" s="1">
        <v>0</v>
      </c>
      <c r="LA31">
        <v>48</v>
      </c>
      <c r="LB31">
        <v>491</v>
      </c>
      <c r="LC31">
        <v>229</v>
      </c>
      <c r="LD31">
        <v>45</v>
      </c>
      <c r="LE31">
        <v>0</v>
      </c>
      <c r="LF31">
        <v>0</v>
      </c>
      <c r="LG31">
        <v>0</v>
      </c>
      <c r="LH31" s="515">
        <v>83.58</v>
      </c>
      <c r="LI31" s="515">
        <f t="shared" si="35"/>
        <v>446</v>
      </c>
      <c r="LJ31" s="516">
        <v>262</v>
      </c>
      <c r="LK31" s="517">
        <f t="shared" ref="LK31" si="116">LI31/LJ31*100</f>
        <v>170.2290076335878</v>
      </c>
      <c r="LL31" s="67" t="s">
        <v>1054</v>
      </c>
      <c r="LM31" s="277" t="s">
        <v>2959</v>
      </c>
      <c r="LN31" s="106" t="s">
        <v>2690</v>
      </c>
      <c r="LO31">
        <v>8</v>
      </c>
      <c r="LP31" s="1">
        <v>0</v>
      </c>
      <c r="LQ31" s="1">
        <v>0</v>
      </c>
      <c r="LR31" s="1">
        <v>0</v>
      </c>
      <c r="LS31" s="1">
        <v>0</v>
      </c>
      <c r="LT31">
        <v>58</v>
      </c>
      <c r="LU31">
        <v>524</v>
      </c>
      <c r="LV31">
        <v>501</v>
      </c>
      <c r="LW31">
        <v>119</v>
      </c>
      <c r="LX31">
        <v>0</v>
      </c>
      <c r="LY31">
        <v>0</v>
      </c>
      <c r="LZ31">
        <v>0</v>
      </c>
      <c r="MA31" s="515">
        <v>80.81</v>
      </c>
      <c r="MB31" s="515">
        <f t="shared" si="36"/>
        <v>405</v>
      </c>
      <c r="MC31" s="516">
        <v>393</v>
      </c>
      <c r="MD31" s="517">
        <f t="shared" ref="MD31" si="117">MB31/MC31*100</f>
        <v>103.05343511450383</v>
      </c>
      <c r="ME31" s="67" t="s">
        <v>1054</v>
      </c>
      <c r="MF31" s="277" t="s">
        <v>2959</v>
      </c>
      <c r="MG31" s="106" t="s">
        <v>2690</v>
      </c>
      <c r="MH31">
        <v>8</v>
      </c>
      <c r="MI31" s="1">
        <v>0.33609953703703704</v>
      </c>
      <c r="MJ31" s="1">
        <v>0.26715277777777779</v>
      </c>
      <c r="MK31" s="1">
        <v>4.5462962962962962E-2</v>
      </c>
      <c r="ML31" s="1">
        <v>2.3472222222222217E-2</v>
      </c>
      <c r="MM31">
        <v>54</v>
      </c>
      <c r="MN31">
        <v>476</v>
      </c>
      <c r="MO31">
        <v>470</v>
      </c>
      <c r="MP31">
        <v>91</v>
      </c>
      <c r="MQ31">
        <v>0</v>
      </c>
      <c r="MR31">
        <v>0</v>
      </c>
      <c r="MS31">
        <v>0</v>
      </c>
      <c r="MT31" s="515">
        <v>83.78</v>
      </c>
      <c r="MU31" s="515">
        <f t="shared" si="37"/>
        <v>385</v>
      </c>
      <c r="MV31" s="516">
        <v>393</v>
      </c>
      <c r="MW31" s="517">
        <f t="shared" ref="MW31" si="118">MU31/MV31*100</f>
        <v>97.964376590330787</v>
      </c>
      <c r="MX31" s="67" t="s">
        <v>1054</v>
      </c>
      <c r="MY31" s="277" t="s">
        <v>2959</v>
      </c>
      <c r="MZ31" s="106" t="s">
        <v>2690</v>
      </c>
      <c r="NA31">
        <v>8</v>
      </c>
      <c r="NB31" s="1">
        <v>0.66244212962962956</v>
      </c>
      <c r="NC31" s="1">
        <v>0.48340277777777779</v>
      </c>
      <c r="ND31" s="1">
        <v>0.11495370370370371</v>
      </c>
      <c r="NE31" s="1">
        <v>6.4062500000000008E-2</v>
      </c>
      <c r="NF31">
        <v>90</v>
      </c>
      <c r="NG31">
        <v>897</v>
      </c>
      <c r="NH31">
        <v>856</v>
      </c>
      <c r="NI31">
        <v>177</v>
      </c>
      <c r="NJ31">
        <v>0</v>
      </c>
      <c r="NK31">
        <v>0</v>
      </c>
      <c r="NL31">
        <v>0</v>
      </c>
      <c r="NM31" s="515">
        <v>82.87</v>
      </c>
      <c r="NN31" s="515">
        <f t="shared" si="38"/>
        <v>720</v>
      </c>
      <c r="NO31" s="516">
        <v>524</v>
      </c>
      <c r="NP31" s="517">
        <f t="shared" ref="NP31" si="119">NN31/NO31*100</f>
        <v>137.40458015267177</v>
      </c>
    </row>
  </sheetData>
  <autoFilter ref="A2:LK2" xr:uid="{769A7548-2374-4AD9-9726-4F8264421AA1}"/>
  <mergeCells count="20">
    <mergeCell ref="A1:S1"/>
    <mergeCell ref="T1:AL1"/>
    <mergeCell ref="AM1:BE1"/>
    <mergeCell ref="BF1:BX1"/>
    <mergeCell ref="BY1:CQ1"/>
    <mergeCell ref="LL1:MD1"/>
    <mergeCell ref="ME1:MW1"/>
    <mergeCell ref="MX1:NP1"/>
    <mergeCell ref="CR1:DJ1"/>
    <mergeCell ref="DK1:EC1"/>
    <mergeCell ref="ED1:EV1"/>
    <mergeCell ref="EW1:FO1"/>
    <mergeCell ref="KS1:LK1"/>
    <mergeCell ref="JZ1:KR1"/>
    <mergeCell ref="JG1:JY1"/>
    <mergeCell ref="IN1:JF1"/>
    <mergeCell ref="GI1:HA1"/>
    <mergeCell ref="HB1:HT1"/>
    <mergeCell ref="HU1:IM1"/>
    <mergeCell ref="FP1:GH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8D1C7-8B10-49E8-BAE5-E2D98440F6CE}">
  <dimension ref="A1:UN23"/>
  <sheetViews>
    <sheetView topLeftCell="SS1" workbookViewId="0">
      <selection activeCell="TQ3" sqref="TQ3:UL23"/>
    </sheetView>
  </sheetViews>
  <sheetFormatPr defaultRowHeight="14.4"/>
  <cols>
    <col min="2" max="2" width="17.109375" customWidth="1"/>
    <col min="338" max="338" width="13.33203125" customWidth="1"/>
    <col min="450" max="450" width="9.109375" bestFit="1" customWidth="1"/>
  </cols>
  <sheetData>
    <row r="1" spans="1:560">
      <c r="A1" s="548">
        <v>44016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44017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44018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44019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44020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44023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>
        <v>44024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>
        <v>44025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>
        <v>44026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>
        <v>44027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>
        <v>44030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>
        <v>44031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>
        <v>44032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>
        <v>44033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>
        <v>44034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44037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>
        <v>44038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>
        <v>44039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>
        <v>44040</v>
      </c>
      <c r="SL1" s="548"/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>
        <v>44041</v>
      </c>
      <c r="TN1" s="548"/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</row>
    <row r="2" spans="1:560">
      <c r="A2" s="170" t="s">
        <v>1</v>
      </c>
      <c r="B2" s="170" t="s">
        <v>2723</v>
      </c>
      <c r="C2" s="170" t="s">
        <v>2724</v>
      </c>
      <c r="D2" s="170" t="s">
        <v>2730</v>
      </c>
      <c r="E2" s="170" t="s">
        <v>2358</v>
      </c>
      <c r="F2" s="170" t="s">
        <v>2410</v>
      </c>
      <c r="G2" s="170" t="s">
        <v>2411</v>
      </c>
      <c r="H2" s="170" t="s">
        <v>2412</v>
      </c>
      <c r="I2" s="170" t="s">
        <v>2413</v>
      </c>
      <c r="J2" s="170" t="s">
        <v>2414</v>
      </c>
      <c r="K2" s="171" t="s">
        <v>2415</v>
      </c>
      <c r="L2" s="170" t="s">
        <v>2416</v>
      </c>
      <c r="M2" s="170" t="s">
        <v>2417</v>
      </c>
      <c r="N2" s="170" t="s">
        <v>2418</v>
      </c>
      <c r="O2" s="172" t="s">
        <v>2419</v>
      </c>
      <c r="P2" s="170" t="s">
        <v>2420</v>
      </c>
      <c r="Q2" s="170" t="s">
        <v>2421</v>
      </c>
      <c r="R2" s="170" t="s">
        <v>2422</v>
      </c>
      <c r="S2" s="170" t="s">
        <v>2423</v>
      </c>
      <c r="T2" s="170" t="s">
        <v>2424</v>
      </c>
      <c r="U2" s="170" t="s">
        <v>2425</v>
      </c>
      <c r="V2" s="170" t="s">
        <v>2426</v>
      </c>
      <c r="W2" s="170" t="s">
        <v>2427</v>
      </c>
      <c r="X2" s="170" t="s">
        <v>2428</v>
      </c>
      <c r="Y2" s="170" t="s">
        <v>2429</v>
      </c>
      <c r="Z2" s="170" t="s">
        <v>2430</v>
      </c>
      <c r="AA2" s="173" t="s">
        <v>2727</v>
      </c>
      <c r="AB2" s="174" t="s">
        <v>2728</v>
      </c>
      <c r="AC2" s="170" t="s">
        <v>1</v>
      </c>
      <c r="AD2" s="170" t="s">
        <v>2723</v>
      </c>
      <c r="AE2" s="170" t="s">
        <v>2724</v>
      </c>
      <c r="AF2" s="170" t="s">
        <v>2730</v>
      </c>
      <c r="AG2" s="170" t="s">
        <v>2358</v>
      </c>
      <c r="AH2" s="170" t="s">
        <v>2410</v>
      </c>
      <c r="AI2" s="170" t="s">
        <v>2411</v>
      </c>
      <c r="AJ2" s="170" t="s">
        <v>2412</v>
      </c>
      <c r="AK2" s="170" t="s">
        <v>2413</v>
      </c>
      <c r="AL2" s="170" t="s">
        <v>2414</v>
      </c>
      <c r="AM2" s="171" t="s">
        <v>2415</v>
      </c>
      <c r="AN2" s="170" t="s">
        <v>2416</v>
      </c>
      <c r="AO2" s="170" t="s">
        <v>2417</v>
      </c>
      <c r="AP2" s="170" t="s">
        <v>2418</v>
      </c>
      <c r="AQ2" s="172" t="s">
        <v>2419</v>
      </c>
      <c r="AR2" s="170" t="s">
        <v>2420</v>
      </c>
      <c r="AS2" s="170" t="s">
        <v>2421</v>
      </c>
      <c r="AT2" s="170" t="s">
        <v>2422</v>
      </c>
      <c r="AU2" s="170" t="s">
        <v>2423</v>
      </c>
      <c r="AV2" s="170" t="s">
        <v>2424</v>
      </c>
      <c r="AW2" s="170" t="s">
        <v>2425</v>
      </c>
      <c r="AX2" s="170" t="s">
        <v>2426</v>
      </c>
      <c r="AY2" s="170" t="s">
        <v>2427</v>
      </c>
      <c r="AZ2" s="170" t="s">
        <v>2428</v>
      </c>
      <c r="BA2" s="170" t="s">
        <v>2429</v>
      </c>
      <c r="BB2" s="170" t="s">
        <v>2430</v>
      </c>
      <c r="BC2" s="173" t="s">
        <v>2727</v>
      </c>
      <c r="BD2" s="174" t="s">
        <v>2728</v>
      </c>
      <c r="BE2" s="170" t="s">
        <v>1</v>
      </c>
      <c r="BF2" s="170" t="s">
        <v>2723</v>
      </c>
      <c r="BG2" s="170" t="s">
        <v>2724</v>
      </c>
      <c r="BH2" s="170" t="s">
        <v>2730</v>
      </c>
      <c r="BI2" s="170" t="s">
        <v>2358</v>
      </c>
      <c r="BJ2" s="170" t="s">
        <v>2410</v>
      </c>
      <c r="BK2" s="170" t="s">
        <v>2411</v>
      </c>
      <c r="BL2" s="170" t="s">
        <v>2412</v>
      </c>
      <c r="BM2" s="170" t="s">
        <v>2413</v>
      </c>
      <c r="BN2" s="170" t="s">
        <v>2414</v>
      </c>
      <c r="BO2" s="171" t="s">
        <v>2415</v>
      </c>
      <c r="BP2" s="170" t="s">
        <v>2416</v>
      </c>
      <c r="BQ2" s="170" t="s">
        <v>2417</v>
      </c>
      <c r="BR2" s="170" t="s">
        <v>2418</v>
      </c>
      <c r="BS2" s="172" t="s">
        <v>2419</v>
      </c>
      <c r="BT2" s="170" t="s">
        <v>2420</v>
      </c>
      <c r="BU2" s="170" t="s">
        <v>2421</v>
      </c>
      <c r="BV2" s="170" t="s">
        <v>2422</v>
      </c>
      <c r="BW2" s="170" t="s">
        <v>2423</v>
      </c>
      <c r="BX2" s="170" t="s">
        <v>2424</v>
      </c>
      <c r="BY2" s="170" t="s">
        <v>2425</v>
      </c>
      <c r="BZ2" s="170" t="s">
        <v>2426</v>
      </c>
      <c r="CA2" s="170" t="s">
        <v>2427</v>
      </c>
      <c r="CB2" s="170" t="s">
        <v>2428</v>
      </c>
      <c r="CC2" s="170" t="s">
        <v>2429</v>
      </c>
      <c r="CD2" s="170" t="s">
        <v>2430</v>
      </c>
      <c r="CE2" s="173" t="s">
        <v>2727</v>
      </c>
      <c r="CF2" s="174" t="s">
        <v>2728</v>
      </c>
      <c r="CG2" s="170" t="s">
        <v>1</v>
      </c>
      <c r="CH2" s="170" t="s">
        <v>2723</v>
      </c>
      <c r="CI2" s="170" t="s">
        <v>2724</v>
      </c>
      <c r="CJ2" s="170" t="s">
        <v>2730</v>
      </c>
      <c r="CK2" s="170" t="s">
        <v>2358</v>
      </c>
      <c r="CL2" s="170" t="s">
        <v>2410</v>
      </c>
      <c r="CM2" s="170" t="s">
        <v>2411</v>
      </c>
      <c r="CN2" s="170" t="s">
        <v>2412</v>
      </c>
      <c r="CO2" s="170" t="s">
        <v>2413</v>
      </c>
      <c r="CP2" s="170" t="s">
        <v>2414</v>
      </c>
      <c r="CQ2" s="171" t="s">
        <v>2415</v>
      </c>
      <c r="CR2" s="170" t="s">
        <v>2416</v>
      </c>
      <c r="CS2" s="170" t="s">
        <v>2417</v>
      </c>
      <c r="CT2" s="170" t="s">
        <v>2418</v>
      </c>
      <c r="CU2" s="172" t="s">
        <v>2419</v>
      </c>
      <c r="CV2" s="170" t="s">
        <v>2420</v>
      </c>
      <c r="CW2" s="170" t="s">
        <v>2421</v>
      </c>
      <c r="CX2" s="170" t="s">
        <v>2422</v>
      </c>
      <c r="CY2" s="170" t="s">
        <v>2423</v>
      </c>
      <c r="CZ2" s="170" t="s">
        <v>2424</v>
      </c>
      <c r="DA2" s="170" t="s">
        <v>2425</v>
      </c>
      <c r="DB2" s="170" t="s">
        <v>2426</v>
      </c>
      <c r="DC2" s="170" t="s">
        <v>2427</v>
      </c>
      <c r="DD2" s="170" t="s">
        <v>2428</v>
      </c>
      <c r="DE2" s="170" t="s">
        <v>2429</v>
      </c>
      <c r="DF2" s="170" t="s">
        <v>2430</v>
      </c>
      <c r="DG2" s="173" t="s">
        <v>2727</v>
      </c>
      <c r="DH2" s="174" t="s">
        <v>2728</v>
      </c>
      <c r="DI2" s="170" t="s">
        <v>1</v>
      </c>
      <c r="DJ2" s="170" t="s">
        <v>2723</v>
      </c>
      <c r="DK2" s="170" t="s">
        <v>2724</v>
      </c>
      <c r="DL2" s="170" t="s">
        <v>2730</v>
      </c>
      <c r="DM2" s="170" t="s">
        <v>2358</v>
      </c>
      <c r="DN2" s="170" t="s">
        <v>2410</v>
      </c>
      <c r="DO2" s="170" t="s">
        <v>2411</v>
      </c>
      <c r="DP2" s="170" t="s">
        <v>2412</v>
      </c>
      <c r="DQ2" s="170" t="s">
        <v>2413</v>
      </c>
      <c r="DR2" s="170" t="s">
        <v>2414</v>
      </c>
      <c r="DS2" s="171" t="s">
        <v>2415</v>
      </c>
      <c r="DT2" s="170" t="s">
        <v>2416</v>
      </c>
      <c r="DU2" s="170" t="s">
        <v>2417</v>
      </c>
      <c r="DV2" s="170" t="s">
        <v>2418</v>
      </c>
      <c r="DW2" s="172" t="s">
        <v>2419</v>
      </c>
      <c r="DX2" s="170" t="s">
        <v>2420</v>
      </c>
      <c r="DY2" s="170" t="s">
        <v>2421</v>
      </c>
      <c r="DZ2" s="170" t="s">
        <v>2422</v>
      </c>
      <c r="EA2" s="170" t="s">
        <v>2423</v>
      </c>
      <c r="EB2" s="170" t="s">
        <v>2424</v>
      </c>
      <c r="EC2" s="170" t="s">
        <v>2425</v>
      </c>
      <c r="ED2" s="170" t="s">
        <v>2426</v>
      </c>
      <c r="EE2" s="170" t="s">
        <v>2427</v>
      </c>
      <c r="EF2" s="170" t="s">
        <v>2428</v>
      </c>
      <c r="EG2" s="170" t="s">
        <v>2429</v>
      </c>
      <c r="EH2" s="170" t="s">
        <v>2430</v>
      </c>
      <c r="EI2" s="173" t="s">
        <v>2727</v>
      </c>
      <c r="EJ2" s="174" t="s">
        <v>2728</v>
      </c>
      <c r="EK2" s="170" t="s">
        <v>1</v>
      </c>
      <c r="EL2" s="170" t="s">
        <v>2723</v>
      </c>
      <c r="EM2" s="170" t="s">
        <v>2724</v>
      </c>
      <c r="EN2" s="170" t="s">
        <v>2730</v>
      </c>
      <c r="EO2" s="170" t="s">
        <v>2358</v>
      </c>
      <c r="EP2" s="170" t="s">
        <v>2410</v>
      </c>
      <c r="EQ2" s="170" t="s">
        <v>2411</v>
      </c>
      <c r="ER2" s="170" t="s">
        <v>2412</v>
      </c>
      <c r="ES2" s="170" t="s">
        <v>2413</v>
      </c>
      <c r="ET2" s="170" t="s">
        <v>2414</v>
      </c>
      <c r="EU2" s="171" t="s">
        <v>2415</v>
      </c>
      <c r="EV2" s="170" t="s">
        <v>2416</v>
      </c>
      <c r="EW2" s="170" t="s">
        <v>2417</v>
      </c>
      <c r="EX2" s="170" t="s">
        <v>2418</v>
      </c>
      <c r="EY2" s="172" t="s">
        <v>2419</v>
      </c>
      <c r="EZ2" s="170" t="s">
        <v>2420</v>
      </c>
      <c r="FA2" s="170" t="s">
        <v>2421</v>
      </c>
      <c r="FB2" s="170" t="s">
        <v>2422</v>
      </c>
      <c r="FC2" s="170" t="s">
        <v>2423</v>
      </c>
      <c r="FD2" s="170" t="s">
        <v>2424</v>
      </c>
      <c r="FE2" s="170" t="s">
        <v>2425</v>
      </c>
      <c r="FF2" s="170" t="s">
        <v>2426</v>
      </c>
      <c r="FG2" s="170" t="s">
        <v>2427</v>
      </c>
      <c r="FH2" s="170" t="s">
        <v>2428</v>
      </c>
      <c r="FI2" s="170" t="s">
        <v>2429</v>
      </c>
      <c r="FJ2" s="170" t="s">
        <v>2430</v>
      </c>
      <c r="FK2" s="173" t="s">
        <v>2727</v>
      </c>
      <c r="FL2" s="174" t="s">
        <v>2728</v>
      </c>
      <c r="FM2" s="170" t="s">
        <v>1</v>
      </c>
      <c r="FN2" s="170" t="s">
        <v>2723</v>
      </c>
      <c r="FO2" s="170" t="s">
        <v>2724</v>
      </c>
      <c r="FP2" s="170" t="s">
        <v>2730</v>
      </c>
      <c r="FQ2" s="170" t="s">
        <v>2358</v>
      </c>
      <c r="FR2" s="170" t="s">
        <v>2410</v>
      </c>
      <c r="FS2" s="170" t="s">
        <v>2411</v>
      </c>
      <c r="FT2" s="170" t="s">
        <v>2412</v>
      </c>
      <c r="FU2" s="170" t="s">
        <v>2413</v>
      </c>
      <c r="FV2" s="170" t="s">
        <v>2414</v>
      </c>
      <c r="FW2" s="171" t="s">
        <v>2415</v>
      </c>
      <c r="FX2" s="170" t="s">
        <v>2416</v>
      </c>
      <c r="FY2" s="170" t="s">
        <v>2417</v>
      </c>
      <c r="FZ2" s="170" t="s">
        <v>2418</v>
      </c>
      <c r="GA2" s="172" t="s">
        <v>2419</v>
      </c>
      <c r="GB2" s="170" t="s">
        <v>2420</v>
      </c>
      <c r="GC2" s="170" t="s">
        <v>2421</v>
      </c>
      <c r="GD2" s="170" t="s">
        <v>2422</v>
      </c>
      <c r="GE2" s="170" t="s">
        <v>2423</v>
      </c>
      <c r="GF2" s="170" t="s">
        <v>2424</v>
      </c>
      <c r="GG2" s="170" t="s">
        <v>2425</v>
      </c>
      <c r="GH2" s="170" t="s">
        <v>2426</v>
      </c>
      <c r="GI2" s="170" t="s">
        <v>2427</v>
      </c>
      <c r="GJ2" s="170" t="s">
        <v>2428</v>
      </c>
      <c r="GK2" s="170" t="s">
        <v>2429</v>
      </c>
      <c r="GL2" s="170" t="s">
        <v>2430</v>
      </c>
      <c r="GM2" s="173" t="s">
        <v>2727</v>
      </c>
      <c r="GN2" s="174" t="s">
        <v>2728</v>
      </c>
      <c r="GO2" s="170" t="s">
        <v>1</v>
      </c>
      <c r="GP2" s="170" t="s">
        <v>2723</v>
      </c>
      <c r="GQ2" s="170" t="s">
        <v>2724</v>
      </c>
      <c r="GR2" s="170" t="s">
        <v>2730</v>
      </c>
      <c r="GS2" s="170" t="s">
        <v>2358</v>
      </c>
      <c r="GT2" s="170" t="s">
        <v>2410</v>
      </c>
      <c r="GU2" s="170" t="s">
        <v>2411</v>
      </c>
      <c r="GV2" s="170" t="s">
        <v>2412</v>
      </c>
      <c r="GW2" s="170" t="s">
        <v>2413</v>
      </c>
      <c r="GX2" s="170" t="s">
        <v>2414</v>
      </c>
      <c r="GY2" s="171" t="s">
        <v>2415</v>
      </c>
      <c r="GZ2" s="170" t="s">
        <v>2416</v>
      </c>
      <c r="HA2" s="170" t="s">
        <v>2417</v>
      </c>
      <c r="HB2" s="170" t="s">
        <v>2418</v>
      </c>
      <c r="HC2" s="172" t="s">
        <v>2419</v>
      </c>
      <c r="HD2" s="170" t="s">
        <v>2420</v>
      </c>
      <c r="HE2" s="170" t="s">
        <v>2421</v>
      </c>
      <c r="HF2" s="170" t="s">
        <v>2422</v>
      </c>
      <c r="HG2" s="170" t="s">
        <v>2423</v>
      </c>
      <c r="HH2" s="170" t="s">
        <v>2424</v>
      </c>
      <c r="HI2" s="170" t="s">
        <v>2425</v>
      </c>
      <c r="HJ2" s="170" t="s">
        <v>2426</v>
      </c>
      <c r="HK2" s="170" t="s">
        <v>2427</v>
      </c>
      <c r="HL2" s="170" t="s">
        <v>2428</v>
      </c>
      <c r="HM2" s="170" t="s">
        <v>2429</v>
      </c>
      <c r="HN2" s="170" t="s">
        <v>2430</v>
      </c>
      <c r="HO2" s="173" t="s">
        <v>2727</v>
      </c>
      <c r="HP2" s="174" t="s">
        <v>2728</v>
      </c>
      <c r="HQ2" s="170" t="s">
        <v>1</v>
      </c>
      <c r="HR2" s="170" t="s">
        <v>2723</v>
      </c>
      <c r="HS2" s="170" t="s">
        <v>2724</v>
      </c>
      <c r="HT2" s="170" t="s">
        <v>2730</v>
      </c>
      <c r="HU2" s="170" t="s">
        <v>2358</v>
      </c>
      <c r="HV2" s="170" t="s">
        <v>2410</v>
      </c>
      <c r="HW2" s="170" t="s">
        <v>2411</v>
      </c>
      <c r="HX2" s="170" t="s">
        <v>2412</v>
      </c>
      <c r="HY2" s="170" t="s">
        <v>2413</v>
      </c>
      <c r="HZ2" s="170" t="s">
        <v>2414</v>
      </c>
      <c r="IA2" s="171" t="s">
        <v>2415</v>
      </c>
      <c r="IB2" s="170" t="s">
        <v>2416</v>
      </c>
      <c r="IC2" s="170" t="s">
        <v>2417</v>
      </c>
      <c r="ID2" s="170" t="s">
        <v>2418</v>
      </c>
      <c r="IE2" s="172" t="s">
        <v>2419</v>
      </c>
      <c r="IF2" s="170" t="s">
        <v>2420</v>
      </c>
      <c r="IG2" s="170" t="s">
        <v>2421</v>
      </c>
      <c r="IH2" s="170" t="s">
        <v>2422</v>
      </c>
      <c r="II2" s="170" t="s">
        <v>2423</v>
      </c>
      <c r="IJ2" s="170" t="s">
        <v>2424</v>
      </c>
      <c r="IK2" s="170" t="s">
        <v>2425</v>
      </c>
      <c r="IL2" s="170" t="s">
        <v>2426</v>
      </c>
      <c r="IM2" s="170" t="s">
        <v>2427</v>
      </c>
      <c r="IN2" s="170" t="s">
        <v>2428</v>
      </c>
      <c r="IO2" s="170" t="s">
        <v>2429</v>
      </c>
      <c r="IP2" s="170" t="s">
        <v>2430</v>
      </c>
      <c r="IQ2" s="173" t="s">
        <v>2727</v>
      </c>
      <c r="IR2" s="174" t="s">
        <v>2728</v>
      </c>
      <c r="IS2" s="170" t="s">
        <v>1</v>
      </c>
      <c r="IT2" s="170" t="s">
        <v>2723</v>
      </c>
      <c r="IU2" s="170" t="s">
        <v>2724</v>
      </c>
      <c r="IV2" s="170" t="s">
        <v>2730</v>
      </c>
      <c r="IW2" s="170" t="s">
        <v>2358</v>
      </c>
      <c r="IX2" s="170" t="s">
        <v>2410</v>
      </c>
      <c r="IY2" s="170" t="s">
        <v>2411</v>
      </c>
      <c r="IZ2" s="170" t="s">
        <v>2412</v>
      </c>
      <c r="JA2" s="170" t="s">
        <v>2413</v>
      </c>
      <c r="JB2" s="170" t="s">
        <v>2414</v>
      </c>
      <c r="JC2" s="171" t="s">
        <v>2415</v>
      </c>
      <c r="JD2" s="170" t="s">
        <v>2416</v>
      </c>
      <c r="JE2" s="170" t="s">
        <v>2417</v>
      </c>
      <c r="JF2" s="170" t="s">
        <v>2418</v>
      </c>
      <c r="JG2" s="172" t="s">
        <v>2419</v>
      </c>
      <c r="JH2" s="170" t="s">
        <v>2420</v>
      </c>
      <c r="JI2" s="170" t="s">
        <v>2421</v>
      </c>
      <c r="JJ2" s="170" t="s">
        <v>2422</v>
      </c>
      <c r="JK2" s="170" t="s">
        <v>2423</v>
      </c>
      <c r="JL2" s="170" t="s">
        <v>2424</v>
      </c>
      <c r="JM2" s="170" t="s">
        <v>2425</v>
      </c>
      <c r="JN2" s="170" t="s">
        <v>2426</v>
      </c>
      <c r="JO2" s="170" t="s">
        <v>2427</v>
      </c>
      <c r="JP2" s="170" t="s">
        <v>2428</v>
      </c>
      <c r="JQ2" s="170" t="s">
        <v>2429</v>
      </c>
      <c r="JR2" s="170" t="s">
        <v>2430</v>
      </c>
      <c r="JS2" s="173" t="s">
        <v>2727</v>
      </c>
      <c r="JT2" s="174" t="s">
        <v>2728</v>
      </c>
      <c r="JU2" s="170" t="s">
        <v>1</v>
      </c>
      <c r="JV2" s="170" t="s">
        <v>2723</v>
      </c>
      <c r="JW2" s="170" t="s">
        <v>2724</v>
      </c>
      <c r="JX2" s="170" t="s">
        <v>2730</v>
      </c>
      <c r="JY2" s="170" t="s">
        <v>2358</v>
      </c>
      <c r="JZ2" s="170" t="s">
        <v>2410</v>
      </c>
      <c r="KA2" s="170" t="s">
        <v>2411</v>
      </c>
      <c r="KB2" s="170" t="s">
        <v>2412</v>
      </c>
      <c r="KC2" s="170" t="s">
        <v>2413</v>
      </c>
      <c r="KD2" s="170" t="s">
        <v>2414</v>
      </c>
      <c r="KE2" s="171" t="s">
        <v>2415</v>
      </c>
      <c r="KF2" s="170" t="s">
        <v>2416</v>
      </c>
      <c r="KG2" s="170" t="s">
        <v>2417</v>
      </c>
      <c r="KH2" s="170" t="s">
        <v>2418</v>
      </c>
      <c r="KI2" s="172" t="s">
        <v>2419</v>
      </c>
      <c r="KJ2" s="170" t="s">
        <v>2420</v>
      </c>
      <c r="KK2" s="170" t="s">
        <v>2421</v>
      </c>
      <c r="KL2" s="170" t="s">
        <v>2422</v>
      </c>
      <c r="KM2" s="170" t="s">
        <v>2423</v>
      </c>
      <c r="KN2" s="170" t="s">
        <v>2424</v>
      </c>
      <c r="KO2" s="170" t="s">
        <v>2425</v>
      </c>
      <c r="KP2" s="170" t="s">
        <v>2426</v>
      </c>
      <c r="KQ2" s="170" t="s">
        <v>2427</v>
      </c>
      <c r="KR2" s="170" t="s">
        <v>2428</v>
      </c>
      <c r="KS2" s="170" t="s">
        <v>2429</v>
      </c>
      <c r="KT2" s="170" t="s">
        <v>2430</v>
      </c>
      <c r="KU2" s="173" t="s">
        <v>2727</v>
      </c>
      <c r="KV2" s="174" t="s">
        <v>2728</v>
      </c>
      <c r="KW2" s="170" t="s">
        <v>1</v>
      </c>
      <c r="KX2" s="170" t="s">
        <v>2723</v>
      </c>
      <c r="KY2" s="170" t="s">
        <v>2724</v>
      </c>
      <c r="KZ2" s="170" t="s">
        <v>2730</v>
      </c>
      <c r="LA2" s="170" t="s">
        <v>2358</v>
      </c>
      <c r="LB2" s="170" t="s">
        <v>2410</v>
      </c>
      <c r="LC2" s="170" t="s">
        <v>2411</v>
      </c>
      <c r="LD2" s="170" t="s">
        <v>2412</v>
      </c>
      <c r="LE2" s="170" t="s">
        <v>2413</v>
      </c>
      <c r="LF2" s="170" t="s">
        <v>2414</v>
      </c>
      <c r="LG2" s="171" t="s">
        <v>2415</v>
      </c>
      <c r="LH2" s="170" t="s">
        <v>2416</v>
      </c>
      <c r="LI2" s="170" t="s">
        <v>2417</v>
      </c>
      <c r="LJ2" s="170" t="s">
        <v>2418</v>
      </c>
      <c r="LK2" s="172" t="s">
        <v>2419</v>
      </c>
      <c r="LL2" s="170" t="s">
        <v>2420</v>
      </c>
      <c r="LM2" s="170" t="s">
        <v>2421</v>
      </c>
      <c r="LN2" s="170" t="s">
        <v>2422</v>
      </c>
      <c r="LO2" s="170" t="s">
        <v>2423</v>
      </c>
      <c r="LP2" s="170" t="s">
        <v>2424</v>
      </c>
      <c r="LQ2" s="170" t="s">
        <v>2425</v>
      </c>
      <c r="LR2" s="170" t="s">
        <v>2426</v>
      </c>
      <c r="LS2" s="170" t="s">
        <v>2427</v>
      </c>
      <c r="LT2" s="170" t="s">
        <v>2428</v>
      </c>
      <c r="LU2" s="170" t="s">
        <v>2429</v>
      </c>
      <c r="LV2" s="170" t="s">
        <v>2430</v>
      </c>
      <c r="LW2" s="173" t="s">
        <v>2727</v>
      </c>
      <c r="LX2" s="174" t="s">
        <v>2728</v>
      </c>
      <c r="LY2" s="170" t="s">
        <v>1</v>
      </c>
      <c r="LZ2" s="170" t="s">
        <v>2723</v>
      </c>
      <c r="MA2" s="170" t="s">
        <v>2724</v>
      </c>
      <c r="MB2" s="170" t="s">
        <v>2730</v>
      </c>
      <c r="MC2" s="170" t="s">
        <v>2358</v>
      </c>
      <c r="MD2" s="170" t="s">
        <v>2410</v>
      </c>
      <c r="ME2" s="170" t="s">
        <v>2411</v>
      </c>
      <c r="MF2" s="170" t="s">
        <v>2412</v>
      </c>
      <c r="MG2" s="170" t="s">
        <v>2413</v>
      </c>
      <c r="MH2" s="170" t="s">
        <v>2414</v>
      </c>
      <c r="MI2" s="171" t="s">
        <v>2415</v>
      </c>
      <c r="MJ2" s="170" t="s">
        <v>2416</v>
      </c>
      <c r="MK2" s="170" t="s">
        <v>2417</v>
      </c>
      <c r="ML2" s="170" t="s">
        <v>2418</v>
      </c>
      <c r="MM2" s="172" t="s">
        <v>2419</v>
      </c>
      <c r="MN2" s="170" t="s">
        <v>2420</v>
      </c>
      <c r="MO2" s="170" t="s">
        <v>2421</v>
      </c>
      <c r="MP2" s="170" t="s">
        <v>2422</v>
      </c>
      <c r="MQ2" s="170" t="s">
        <v>2423</v>
      </c>
      <c r="MR2" s="170" t="s">
        <v>2424</v>
      </c>
      <c r="MS2" s="170" t="s">
        <v>2425</v>
      </c>
      <c r="MT2" s="170" t="s">
        <v>2426</v>
      </c>
      <c r="MU2" s="170" t="s">
        <v>2427</v>
      </c>
      <c r="MV2" s="170" t="s">
        <v>2428</v>
      </c>
      <c r="MW2" s="170" t="s">
        <v>2429</v>
      </c>
      <c r="MX2" s="170" t="s">
        <v>2430</v>
      </c>
      <c r="MY2" s="173" t="s">
        <v>2727</v>
      </c>
      <c r="MZ2" s="174" t="s">
        <v>2728</v>
      </c>
      <c r="NA2" s="170" t="s">
        <v>1</v>
      </c>
      <c r="NB2" s="170" t="s">
        <v>2723</v>
      </c>
      <c r="NC2" s="170" t="s">
        <v>2724</v>
      </c>
      <c r="ND2" s="170" t="s">
        <v>2730</v>
      </c>
      <c r="NE2" s="170" t="s">
        <v>2358</v>
      </c>
      <c r="NF2" s="170" t="s">
        <v>2410</v>
      </c>
      <c r="NG2" s="170" t="s">
        <v>2411</v>
      </c>
      <c r="NH2" s="170" t="s">
        <v>2412</v>
      </c>
      <c r="NI2" s="170" t="s">
        <v>2413</v>
      </c>
      <c r="NJ2" s="170" t="s">
        <v>2414</v>
      </c>
      <c r="NK2" s="171" t="s">
        <v>2415</v>
      </c>
      <c r="NL2" s="170" t="s">
        <v>2416</v>
      </c>
      <c r="NM2" s="170" t="s">
        <v>2417</v>
      </c>
      <c r="NN2" s="170" t="s">
        <v>2418</v>
      </c>
      <c r="NO2" s="172" t="s">
        <v>2419</v>
      </c>
      <c r="NP2" s="170" t="s">
        <v>2420</v>
      </c>
      <c r="NQ2" s="170" t="s">
        <v>2421</v>
      </c>
      <c r="NR2" s="170" t="s">
        <v>2422</v>
      </c>
      <c r="NS2" s="170" t="s">
        <v>2423</v>
      </c>
      <c r="NT2" s="170" t="s">
        <v>2424</v>
      </c>
      <c r="NU2" s="170" t="s">
        <v>2425</v>
      </c>
      <c r="NV2" s="170" t="s">
        <v>2426</v>
      </c>
      <c r="NW2" s="170" t="s">
        <v>2427</v>
      </c>
      <c r="NX2" s="170" t="s">
        <v>2428</v>
      </c>
      <c r="NY2" s="170" t="s">
        <v>2429</v>
      </c>
      <c r="NZ2" s="170" t="s">
        <v>2430</v>
      </c>
      <c r="OA2" s="173" t="s">
        <v>2727</v>
      </c>
      <c r="OB2" s="174" t="s">
        <v>2728</v>
      </c>
      <c r="OC2" s="170" t="s">
        <v>1</v>
      </c>
      <c r="OD2" s="170" t="s">
        <v>2723</v>
      </c>
      <c r="OE2" s="170" t="s">
        <v>2724</v>
      </c>
      <c r="OF2" s="170" t="s">
        <v>2730</v>
      </c>
      <c r="OG2" s="170" t="s">
        <v>2358</v>
      </c>
      <c r="OH2" s="170" t="s">
        <v>2410</v>
      </c>
      <c r="OI2" s="170" t="s">
        <v>2411</v>
      </c>
      <c r="OJ2" s="170" t="s">
        <v>2412</v>
      </c>
      <c r="OK2" s="170" t="s">
        <v>2413</v>
      </c>
      <c r="OL2" s="170" t="s">
        <v>2414</v>
      </c>
      <c r="OM2" s="171" t="s">
        <v>2415</v>
      </c>
      <c r="ON2" s="170" t="s">
        <v>2416</v>
      </c>
      <c r="OO2" s="170" t="s">
        <v>2417</v>
      </c>
      <c r="OP2" s="170" t="s">
        <v>2418</v>
      </c>
      <c r="OQ2" s="172" t="s">
        <v>2419</v>
      </c>
      <c r="OR2" s="170" t="s">
        <v>2420</v>
      </c>
      <c r="OS2" s="170" t="s">
        <v>2421</v>
      </c>
      <c r="OT2" s="170" t="s">
        <v>2422</v>
      </c>
      <c r="OU2" s="170" t="s">
        <v>2423</v>
      </c>
      <c r="OV2" s="170" t="s">
        <v>2424</v>
      </c>
      <c r="OW2" s="170" t="s">
        <v>2425</v>
      </c>
      <c r="OX2" s="170" t="s">
        <v>2426</v>
      </c>
      <c r="OY2" s="170" t="s">
        <v>2427</v>
      </c>
      <c r="OZ2" s="170" t="s">
        <v>2428</v>
      </c>
      <c r="PA2" s="170" t="s">
        <v>2429</v>
      </c>
      <c r="PB2" s="170" t="s">
        <v>2430</v>
      </c>
      <c r="PC2" s="173" t="s">
        <v>2727</v>
      </c>
      <c r="PD2" s="174" t="s">
        <v>2728</v>
      </c>
      <c r="PE2" s="170" t="s">
        <v>1</v>
      </c>
      <c r="PF2" s="170" t="s">
        <v>2723</v>
      </c>
      <c r="PG2" s="170" t="s">
        <v>2724</v>
      </c>
      <c r="PH2" s="170" t="s">
        <v>2730</v>
      </c>
      <c r="PI2" s="170" t="s">
        <v>2358</v>
      </c>
      <c r="PJ2" s="170" t="s">
        <v>2410</v>
      </c>
      <c r="PK2" s="170" t="s">
        <v>2411</v>
      </c>
      <c r="PL2" s="170" t="s">
        <v>2412</v>
      </c>
      <c r="PM2" s="170" t="s">
        <v>2413</v>
      </c>
      <c r="PN2" s="170" t="s">
        <v>2414</v>
      </c>
      <c r="PO2" s="171" t="s">
        <v>2415</v>
      </c>
      <c r="PP2" s="170" t="s">
        <v>2416</v>
      </c>
      <c r="PQ2" s="170" t="s">
        <v>2417</v>
      </c>
      <c r="PR2" s="170" t="s">
        <v>2418</v>
      </c>
      <c r="PS2" s="172" t="s">
        <v>2419</v>
      </c>
      <c r="PT2" s="170" t="s">
        <v>2420</v>
      </c>
      <c r="PU2" s="170" t="s">
        <v>2421</v>
      </c>
      <c r="PV2" s="170" t="s">
        <v>2422</v>
      </c>
      <c r="PW2" s="170" t="s">
        <v>2423</v>
      </c>
      <c r="PX2" s="170" t="s">
        <v>2424</v>
      </c>
      <c r="PY2" s="170" t="s">
        <v>2425</v>
      </c>
      <c r="PZ2" s="170" t="s">
        <v>2426</v>
      </c>
      <c r="QA2" s="170" t="s">
        <v>2427</v>
      </c>
      <c r="QB2" s="170" t="s">
        <v>2428</v>
      </c>
      <c r="QC2" s="170" t="s">
        <v>2429</v>
      </c>
      <c r="QD2" s="170" t="s">
        <v>2430</v>
      </c>
      <c r="QE2" s="173" t="s">
        <v>2727</v>
      </c>
      <c r="QF2" s="174" t="s">
        <v>2728</v>
      </c>
      <c r="QG2" s="170" t="s">
        <v>1</v>
      </c>
      <c r="QH2" s="170" t="s">
        <v>2723</v>
      </c>
      <c r="QI2" s="170" t="s">
        <v>2724</v>
      </c>
      <c r="QJ2" s="170" t="s">
        <v>2730</v>
      </c>
      <c r="QK2" s="170" t="s">
        <v>2358</v>
      </c>
      <c r="QL2" s="170" t="s">
        <v>2410</v>
      </c>
      <c r="QM2" s="170" t="s">
        <v>2411</v>
      </c>
      <c r="QN2" s="170" t="s">
        <v>2412</v>
      </c>
      <c r="QO2" s="170" t="s">
        <v>2413</v>
      </c>
      <c r="QP2" s="170" t="s">
        <v>2414</v>
      </c>
      <c r="QQ2" s="171" t="s">
        <v>2415</v>
      </c>
      <c r="QR2" s="170" t="s">
        <v>2416</v>
      </c>
      <c r="QS2" s="170" t="s">
        <v>2417</v>
      </c>
      <c r="QT2" s="170" t="s">
        <v>2418</v>
      </c>
      <c r="QU2" s="172" t="s">
        <v>2419</v>
      </c>
      <c r="QV2" s="170" t="s">
        <v>2420</v>
      </c>
      <c r="QW2" s="170" t="s">
        <v>2421</v>
      </c>
      <c r="QX2" s="170" t="s">
        <v>2422</v>
      </c>
      <c r="QY2" s="170" t="s">
        <v>2423</v>
      </c>
      <c r="QZ2" s="170" t="s">
        <v>2424</v>
      </c>
      <c r="RA2" s="170" t="s">
        <v>2425</v>
      </c>
      <c r="RB2" s="170" t="s">
        <v>2426</v>
      </c>
      <c r="RC2" s="170" t="s">
        <v>2427</v>
      </c>
      <c r="RD2" s="170" t="s">
        <v>2428</v>
      </c>
      <c r="RE2" s="170" t="s">
        <v>2429</v>
      </c>
      <c r="RF2" s="170" t="s">
        <v>2430</v>
      </c>
      <c r="RG2" s="173" t="s">
        <v>2727</v>
      </c>
      <c r="RH2" s="174" t="s">
        <v>2728</v>
      </c>
      <c r="RI2" s="170" t="s">
        <v>1</v>
      </c>
      <c r="RJ2" s="170" t="s">
        <v>2723</v>
      </c>
      <c r="RK2" s="170" t="s">
        <v>2724</v>
      </c>
      <c r="RL2" s="170" t="s">
        <v>2730</v>
      </c>
      <c r="RM2" s="170" t="s">
        <v>2358</v>
      </c>
      <c r="RN2" s="170" t="s">
        <v>2410</v>
      </c>
      <c r="RO2" s="170" t="s">
        <v>2411</v>
      </c>
      <c r="RP2" s="170" t="s">
        <v>2412</v>
      </c>
      <c r="RQ2" s="170" t="s">
        <v>2413</v>
      </c>
      <c r="RR2" s="170" t="s">
        <v>2414</v>
      </c>
      <c r="RS2" s="171" t="s">
        <v>2415</v>
      </c>
      <c r="RT2" s="170" t="s">
        <v>2416</v>
      </c>
      <c r="RU2" s="170" t="s">
        <v>2417</v>
      </c>
      <c r="RV2" s="170" t="s">
        <v>2418</v>
      </c>
      <c r="RW2" s="172" t="s">
        <v>2419</v>
      </c>
      <c r="RX2" s="170" t="s">
        <v>2420</v>
      </c>
      <c r="RY2" s="170" t="s">
        <v>2421</v>
      </c>
      <c r="RZ2" s="170" t="s">
        <v>2422</v>
      </c>
      <c r="SA2" s="170" t="s">
        <v>2423</v>
      </c>
      <c r="SB2" s="170" t="s">
        <v>2424</v>
      </c>
      <c r="SC2" s="170" t="s">
        <v>2425</v>
      </c>
      <c r="SD2" s="170" t="s">
        <v>2426</v>
      </c>
      <c r="SE2" s="170" t="s">
        <v>2427</v>
      </c>
      <c r="SF2" s="170" t="s">
        <v>2428</v>
      </c>
      <c r="SG2" s="170" t="s">
        <v>2429</v>
      </c>
      <c r="SH2" s="170" t="s">
        <v>2430</v>
      </c>
      <c r="SI2" s="173" t="s">
        <v>2727</v>
      </c>
      <c r="SJ2" s="174" t="s">
        <v>2728</v>
      </c>
      <c r="SK2" s="170" t="s">
        <v>1</v>
      </c>
      <c r="SL2" s="170" t="s">
        <v>2723</v>
      </c>
      <c r="SM2" s="170" t="s">
        <v>2724</v>
      </c>
      <c r="SN2" s="170" t="s">
        <v>2730</v>
      </c>
      <c r="SO2" s="170" t="s">
        <v>2358</v>
      </c>
      <c r="SP2" s="170" t="s">
        <v>2410</v>
      </c>
      <c r="SQ2" s="170" t="s">
        <v>2411</v>
      </c>
      <c r="SR2" s="170" t="s">
        <v>2412</v>
      </c>
      <c r="SS2" s="170" t="s">
        <v>2413</v>
      </c>
      <c r="ST2" s="170" t="s">
        <v>2414</v>
      </c>
      <c r="SU2" s="171" t="s">
        <v>2415</v>
      </c>
      <c r="SV2" s="170" t="s">
        <v>2416</v>
      </c>
      <c r="SW2" s="170" t="s">
        <v>2417</v>
      </c>
      <c r="SX2" s="170" t="s">
        <v>2418</v>
      </c>
      <c r="SY2" s="172" t="s">
        <v>2419</v>
      </c>
      <c r="SZ2" s="170" t="s">
        <v>2420</v>
      </c>
      <c r="TA2" s="170" t="s">
        <v>2421</v>
      </c>
      <c r="TB2" s="170" t="s">
        <v>2422</v>
      </c>
      <c r="TC2" s="170" t="s">
        <v>2423</v>
      </c>
      <c r="TD2" s="170" t="s">
        <v>2424</v>
      </c>
      <c r="TE2" s="170" t="s">
        <v>2425</v>
      </c>
      <c r="TF2" s="170" t="s">
        <v>2426</v>
      </c>
      <c r="TG2" s="170" t="s">
        <v>2427</v>
      </c>
      <c r="TH2" s="170" t="s">
        <v>2428</v>
      </c>
      <c r="TI2" s="170" t="s">
        <v>2429</v>
      </c>
      <c r="TJ2" s="170" t="s">
        <v>2430</v>
      </c>
      <c r="TK2" s="173" t="s">
        <v>2727</v>
      </c>
      <c r="TL2" s="174" t="s">
        <v>2728</v>
      </c>
      <c r="TM2" s="170" t="s">
        <v>1</v>
      </c>
      <c r="TN2" s="170" t="s">
        <v>2723</v>
      </c>
      <c r="TO2" s="170" t="s">
        <v>2724</v>
      </c>
      <c r="TP2" s="170" t="s">
        <v>2730</v>
      </c>
      <c r="TQ2" s="170" t="s">
        <v>2358</v>
      </c>
      <c r="TR2" s="170" t="s">
        <v>2410</v>
      </c>
      <c r="TS2" s="170" t="s">
        <v>2411</v>
      </c>
      <c r="TT2" s="170" t="s">
        <v>2412</v>
      </c>
      <c r="TU2" s="170" t="s">
        <v>2413</v>
      </c>
      <c r="TV2" s="170" t="s">
        <v>2414</v>
      </c>
      <c r="TW2" s="171" t="s">
        <v>2415</v>
      </c>
      <c r="TX2" s="170" t="s">
        <v>2416</v>
      </c>
      <c r="TY2" s="170" t="s">
        <v>2417</v>
      </c>
      <c r="TZ2" s="170" t="s">
        <v>2418</v>
      </c>
      <c r="UA2" s="172" t="s">
        <v>2419</v>
      </c>
      <c r="UB2" s="170" t="s">
        <v>2420</v>
      </c>
      <c r="UC2" s="170" t="s">
        <v>2421</v>
      </c>
      <c r="UD2" s="170" t="s">
        <v>2422</v>
      </c>
      <c r="UE2" s="170" t="s">
        <v>2423</v>
      </c>
      <c r="UF2" s="170" t="s">
        <v>2424</v>
      </c>
      <c r="UG2" s="170" t="s">
        <v>2425</v>
      </c>
      <c r="UH2" s="170" t="s">
        <v>2426</v>
      </c>
      <c r="UI2" s="170" t="s">
        <v>2427</v>
      </c>
      <c r="UJ2" s="170" t="s">
        <v>2428</v>
      </c>
      <c r="UK2" s="170" t="s">
        <v>2429</v>
      </c>
      <c r="UL2" s="170" t="s">
        <v>2430</v>
      </c>
      <c r="UM2" s="173" t="s">
        <v>2727</v>
      </c>
      <c r="UN2" s="174" t="s">
        <v>2728</v>
      </c>
    </row>
    <row r="3" spans="1:560">
      <c r="A3" s="170" t="s">
        <v>2375</v>
      </c>
      <c r="B3" t="s">
        <v>2731</v>
      </c>
      <c r="C3" s="170" t="s">
        <v>2692</v>
      </c>
      <c r="E3" s="1">
        <v>0.35818287037037039</v>
      </c>
      <c r="F3" s="1">
        <v>0.2407060185185185</v>
      </c>
      <c r="G3" s="1">
        <v>1.3032407407407407E-2</v>
      </c>
      <c r="H3" s="1">
        <v>0.10443287037037037</v>
      </c>
      <c r="I3">
        <v>160</v>
      </c>
      <c r="J3">
        <v>16</v>
      </c>
      <c r="K3">
        <v>176</v>
      </c>
      <c r="L3">
        <v>3574</v>
      </c>
      <c r="M3">
        <v>13</v>
      </c>
      <c r="N3">
        <v>4</v>
      </c>
      <c r="O3" s="38">
        <v>3591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s="106">
        <v>3600</v>
      </c>
      <c r="AB3" s="175">
        <f>O3/AA3*100</f>
        <v>99.75</v>
      </c>
      <c r="AC3" s="170" t="s">
        <v>2375</v>
      </c>
      <c r="AD3" t="s">
        <v>2731</v>
      </c>
      <c r="AE3" s="170" t="s">
        <v>2692</v>
      </c>
      <c r="AG3" s="1">
        <v>0.60054398148148147</v>
      </c>
      <c r="AH3" s="1">
        <v>0.25575231481481481</v>
      </c>
      <c r="AI3" s="1">
        <v>1.2314814814814815E-2</v>
      </c>
      <c r="AJ3" s="1">
        <v>0.33246527777777779</v>
      </c>
      <c r="AK3">
        <v>181</v>
      </c>
      <c r="AL3">
        <v>12</v>
      </c>
      <c r="AM3">
        <v>193</v>
      </c>
      <c r="AN3">
        <v>4117</v>
      </c>
      <c r="AO3">
        <v>9</v>
      </c>
      <c r="AP3">
        <v>6</v>
      </c>
      <c r="AQ3" s="38">
        <v>4132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06">
        <v>3600</v>
      </c>
      <c r="BD3" s="175">
        <f>AQ3/BC3*100</f>
        <v>114.77777777777777</v>
      </c>
      <c r="BE3" s="170" t="s">
        <v>2375</v>
      </c>
      <c r="BF3" t="s">
        <v>2731</v>
      </c>
      <c r="BG3" s="170" t="s">
        <v>2692</v>
      </c>
      <c r="BI3" s="1">
        <v>0.3540625</v>
      </c>
      <c r="BJ3" s="1">
        <v>0.27252314814814815</v>
      </c>
      <c r="BK3" s="1">
        <v>1.6435185185185188E-2</v>
      </c>
      <c r="BL3" s="1">
        <v>6.5092592592592591E-2</v>
      </c>
      <c r="BM3">
        <v>211</v>
      </c>
      <c r="BN3">
        <v>7</v>
      </c>
      <c r="BO3">
        <v>218</v>
      </c>
      <c r="BP3">
        <v>3702</v>
      </c>
      <c r="BQ3">
        <v>3</v>
      </c>
      <c r="BR3">
        <v>5</v>
      </c>
      <c r="BS3" s="38">
        <v>3710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 s="106">
        <v>3600</v>
      </c>
      <c r="CF3" s="175">
        <f>BS3/CE3*100</f>
        <v>103.05555555555554</v>
      </c>
      <c r="CG3" s="170" t="s">
        <v>2375</v>
      </c>
      <c r="CH3" t="s">
        <v>2731</v>
      </c>
      <c r="CI3" s="170" t="s">
        <v>2692</v>
      </c>
      <c r="CK3" s="1">
        <v>0.34895833333333331</v>
      </c>
      <c r="CL3" s="1">
        <v>0.31581018518518517</v>
      </c>
      <c r="CM3" s="1">
        <v>1.6666666666666666E-2</v>
      </c>
      <c r="CN3" s="1">
        <v>1.6469907407407405E-2</v>
      </c>
      <c r="CO3">
        <v>268</v>
      </c>
      <c r="CP3">
        <v>5</v>
      </c>
      <c r="CQ3">
        <v>273</v>
      </c>
      <c r="CR3">
        <v>3089</v>
      </c>
      <c r="CS3">
        <v>5</v>
      </c>
      <c r="CT3">
        <v>1</v>
      </c>
      <c r="CU3" s="38">
        <v>3095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 s="106">
        <v>3600</v>
      </c>
      <c r="DH3" s="175">
        <f>CU3/DG3*100</f>
        <v>85.972222222222229</v>
      </c>
      <c r="DI3" s="170" t="s">
        <v>2375</v>
      </c>
      <c r="DJ3" t="s">
        <v>2731</v>
      </c>
      <c r="DK3" s="170" t="s">
        <v>2692</v>
      </c>
      <c r="DM3" s="1">
        <v>0.27622685185185186</v>
      </c>
      <c r="DN3" s="1">
        <v>0.27484953703703702</v>
      </c>
      <c r="DO3" s="1">
        <v>1.6828703703703703E-2</v>
      </c>
      <c r="DP3" s="1">
        <v>1.3657407407407409E-3</v>
      </c>
      <c r="DQ3">
        <v>218</v>
      </c>
      <c r="DR3">
        <v>5</v>
      </c>
      <c r="DS3">
        <v>223</v>
      </c>
      <c r="DT3">
        <v>3236</v>
      </c>
      <c r="DU3">
        <v>5</v>
      </c>
      <c r="DV3">
        <v>1</v>
      </c>
      <c r="DW3" s="38">
        <v>3242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 s="106">
        <v>3600</v>
      </c>
      <c r="EJ3" s="175">
        <f>DW3/EI3*100</f>
        <v>90.055555555555557</v>
      </c>
      <c r="EK3" s="170" t="s">
        <v>2375</v>
      </c>
      <c r="EL3" t="s">
        <v>2731</v>
      </c>
      <c r="EM3" s="170" t="s">
        <v>2692</v>
      </c>
      <c r="EO3" s="1">
        <v>0.42221064814814818</v>
      </c>
      <c r="EP3" s="1">
        <v>0.32083333333333336</v>
      </c>
      <c r="EQ3" s="1">
        <v>1.9131944444444444E-2</v>
      </c>
      <c r="ER3" s="1">
        <v>8.2233796296296291E-2</v>
      </c>
      <c r="ES3">
        <v>255</v>
      </c>
      <c r="ET3">
        <v>4</v>
      </c>
      <c r="EU3">
        <v>259</v>
      </c>
      <c r="EV3">
        <v>4862</v>
      </c>
      <c r="EW3">
        <v>2</v>
      </c>
      <c r="EX3">
        <v>3</v>
      </c>
      <c r="EY3" s="38">
        <v>4867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 s="106">
        <v>3600</v>
      </c>
      <c r="FL3" s="175">
        <f>EY3/FK3*100</f>
        <v>135.19444444444443</v>
      </c>
      <c r="FM3" s="170" t="s">
        <v>2375</v>
      </c>
      <c r="FN3" t="s">
        <v>2731</v>
      </c>
      <c r="FO3" s="170" t="s">
        <v>2692</v>
      </c>
      <c r="FQ3" s="1">
        <v>0.33549768518518519</v>
      </c>
      <c r="FR3" s="1">
        <v>0.27937499999999998</v>
      </c>
      <c r="FS3" s="1">
        <v>1.4930555555555556E-2</v>
      </c>
      <c r="FT3" s="1">
        <v>4.1180555555555554E-2</v>
      </c>
      <c r="FU3">
        <v>210</v>
      </c>
      <c r="FV3">
        <v>20</v>
      </c>
      <c r="FW3">
        <v>230</v>
      </c>
      <c r="FX3">
        <v>4046</v>
      </c>
      <c r="FY3">
        <v>37</v>
      </c>
      <c r="FZ3">
        <v>4</v>
      </c>
      <c r="GA3" s="38">
        <v>4087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 s="106">
        <v>3600</v>
      </c>
      <c r="GN3" s="175">
        <f>GA3/GM3*100</f>
        <v>113.52777777777779</v>
      </c>
      <c r="GO3" s="170" t="s">
        <v>2375</v>
      </c>
      <c r="GP3" t="s">
        <v>2731</v>
      </c>
      <c r="GQ3" s="170" t="s">
        <v>2692</v>
      </c>
      <c r="GS3" s="1">
        <v>0.36115740740740737</v>
      </c>
      <c r="GT3" s="1">
        <v>0.2522685185185185</v>
      </c>
      <c r="GU3" s="1">
        <v>1.4421296296296295E-2</v>
      </c>
      <c r="GV3" s="1">
        <v>9.4456018518518522E-2</v>
      </c>
      <c r="GW3">
        <v>263</v>
      </c>
      <c r="GX3">
        <v>11</v>
      </c>
      <c r="GY3">
        <v>274</v>
      </c>
      <c r="GZ3">
        <v>3928</v>
      </c>
      <c r="HA3">
        <v>14</v>
      </c>
      <c r="HB3">
        <v>2</v>
      </c>
      <c r="HC3" s="38">
        <v>3944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 s="106">
        <v>3600</v>
      </c>
      <c r="HP3" s="175">
        <f>HC3/HO3*100</f>
        <v>109.55555555555556</v>
      </c>
      <c r="HQ3" s="170" t="s">
        <v>2375</v>
      </c>
      <c r="HR3" t="s">
        <v>2731</v>
      </c>
      <c r="HS3" s="170" t="s">
        <v>2692</v>
      </c>
      <c r="HU3" s="1">
        <v>0.28939814814814818</v>
      </c>
      <c r="HV3" s="1">
        <v>0.2618402777777778</v>
      </c>
      <c r="HW3" s="1">
        <v>2.0335648148148148E-2</v>
      </c>
      <c r="HX3" s="1">
        <v>7.2106481481481475E-3</v>
      </c>
      <c r="HY3">
        <v>279</v>
      </c>
      <c r="HZ3">
        <v>6</v>
      </c>
      <c r="IA3">
        <v>285</v>
      </c>
      <c r="IB3">
        <v>3179</v>
      </c>
      <c r="IC3">
        <v>7</v>
      </c>
      <c r="ID3">
        <v>1</v>
      </c>
      <c r="IE3" s="38">
        <v>3187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 s="106">
        <v>3600</v>
      </c>
      <c r="IR3" s="175">
        <f>IE3/IQ3*100</f>
        <v>88.527777777777786</v>
      </c>
      <c r="IS3" s="170" t="s">
        <v>2375</v>
      </c>
      <c r="IT3" t="s">
        <v>2731</v>
      </c>
      <c r="IU3" s="170" t="s">
        <v>2692</v>
      </c>
      <c r="IW3" s="1">
        <v>0.26021990740740741</v>
      </c>
      <c r="IX3" s="1">
        <v>0.25510416666666663</v>
      </c>
      <c r="IY3" s="1">
        <v>2.5868055555555557E-2</v>
      </c>
      <c r="IZ3" s="1">
        <v>5.1041666666666666E-3</v>
      </c>
      <c r="JA3">
        <v>249</v>
      </c>
      <c r="JB3">
        <v>4</v>
      </c>
      <c r="JC3">
        <v>253</v>
      </c>
      <c r="JD3">
        <v>3270</v>
      </c>
      <c r="JE3">
        <v>6</v>
      </c>
      <c r="JF3">
        <v>0</v>
      </c>
      <c r="JG3" s="38">
        <v>3276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 s="106">
        <v>3600</v>
      </c>
      <c r="JT3" s="175">
        <f>JG3/JS3*100</f>
        <v>91</v>
      </c>
      <c r="JU3" s="170" t="s">
        <v>2375</v>
      </c>
      <c r="JV3" s="277" t="s">
        <v>2959</v>
      </c>
      <c r="JW3" s="170" t="s">
        <v>2692</v>
      </c>
      <c r="JY3" s="1">
        <v>7.7499999999999999E-2</v>
      </c>
      <c r="JZ3" s="1">
        <v>7.1944444444444436E-2</v>
      </c>
      <c r="KA3" s="1">
        <v>2.4768518518518516E-3</v>
      </c>
      <c r="KB3" s="1">
        <v>3.0671296296296297E-3</v>
      </c>
      <c r="KC3">
        <v>119</v>
      </c>
      <c r="KD3">
        <v>18</v>
      </c>
      <c r="KE3">
        <v>137</v>
      </c>
      <c r="KF3">
        <v>1768</v>
      </c>
      <c r="KG3">
        <v>59</v>
      </c>
      <c r="KH3">
        <v>8</v>
      </c>
      <c r="KI3" s="38">
        <v>1835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106">
        <v>1200</v>
      </c>
      <c r="KV3" s="175">
        <f>KI3/KU3*100</f>
        <v>152.91666666666666</v>
      </c>
      <c r="KW3" s="170" t="s">
        <v>2375</v>
      </c>
      <c r="KX3" s="277" t="s">
        <v>2959</v>
      </c>
      <c r="KY3" s="170" t="s">
        <v>2692</v>
      </c>
      <c r="LA3" s="1">
        <v>0</v>
      </c>
      <c r="LB3" s="1">
        <v>0</v>
      </c>
      <c r="LC3" s="1">
        <v>0</v>
      </c>
      <c r="LD3" s="1">
        <v>0</v>
      </c>
      <c r="LE3">
        <v>133</v>
      </c>
      <c r="LF3">
        <v>14</v>
      </c>
      <c r="LG3">
        <v>147</v>
      </c>
      <c r="LH3">
        <v>859</v>
      </c>
      <c r="LI3">
        <v>52</v>
      </c>
      <c r="LJ3">
        <v>13</v>
      </c>
      <c r="LK3" s="38">
        <v>924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 s="106">
        <v>1800</v>
      </c>
      <c r="LX3" s="175">
        <f>LK3/LW3*100</f>
        <v>51.333333333333329</v>
      </c>
      <c r="LY3" s="170" t="s">
        <v>2375</v>
      </c>
      <c r="LZ3" s="277" t="s">
        <v>2959</v>
      </c>
      <c r="MA3" s="170" t="s">
        <v>2692</v>
      </c>
      <c r="MC3" s="1">
        <v>0</v>
      </c>
      <c r="MD3" s="1">
        <v>0</v>
      </c>
      <c r="ME3" s="1">
        <v>0</v>
      </c>
      <c r="MF3" s="1">
        <v>0</v>
      </c>
      <c r="MG3">
        <v>139</v>
      </c>
      <c r="MH3">
        <v>17</v>
      </c>
      <c r="MI3">
        <v>156</v>
      </c>
      <c r="MJ3">
        <v>1980</v>
      </c>
      <c r="MK3">
        <v>5</v>
      </c>
      <c r="ML3">
        <v>15</v>
      </c>
      <c r="MM3" s="38">
        <v>2000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 s="106">
        <v>900</v>
      </c>
      <c r="MZ3" s="175">
        <f>MM3/MY3*100</f>
        <v>222.22222222222223</v>
      </c>
      <c r="NA3" s="170" t="s">
        <v>2375</v>
      </c>
      <c r="NB3" s="277" t="s">
        <v>2959</v>
      </c>
      <c r="NC3" s="170" t="s">
        <v>2692</v>
      </c>
      <c r="NE3" s="1">
        <v>0</v>
      </c>
      <c r="NF3" s="1">
        <v>0</v>
      </c>
      <c r="NG3" s="1">
        <v>0</v>
      </c>
      <c r="NH3" s="1">
        <v>0</v>
      </c>
      <c r="NI3">
        <v>175</v>
      </c>
      <c r="NJ3">
        <v>19</v>
      </c>
      <c r="NK3">
        <v>194</v>
      </c>
      <c r="NL3">
        <v>2834</v>
      </c>
      <c r="NM3">
        <v>56</v>
      </c>
      <c r="NN3">
        <v>9</v>
      </c>
      <c r="NO3" s="38">
        <v>2899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 s="106">
        <v>2250</v>
      </c>
      <c r="OB3" s="175">
        <f>NO3/OA3*100</f>
        <v>128.84444444444446</v>
      </c>
      <c r="OC3" s="170" t="s">
        <v>2375</v>
      </c>
      <c r="OD3" s="277" t="s">
        <v>2959</v>
      </c>
      <c r="OE3" s="170" t="s">
        <v>2692</v>
      </c>
      <c r="OG3" s="1">
        <v>0</v>
      </c>
      <c r="OH3" s="1">
        <v>0</v>
      </c>
      <c r="OI3" s="1">
        <v>0</v>
      </c>
      <c r="OJ3" s="1">
        <v>0</v>
      </c>
      <c r="OK3">
        <v>68</v>
      </c>
      <c r="OL3">
        <v>16</v>
      </c>
      <c r="OM3">
        <v>84</v>
      </c>
      <c r="ON3">
        <v>1230</v>
      </c>
      <c r="OO3">
        <v>38</v>
      </c>
      <c r="OP3">
        <v>5</v>
      </c>
      <c r="OQ3" s="38">
        <v>1273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 s="106">
        <v>1200</v>
      </c>
      <c r="PD3" s="175">
        <f>OQ3/PC3*100</f>
        <v>106.08333333333333</v>
      </c>
      <c r="PE3" s="170" t="s">
        <v>2375</v>
      </c>
      <c r="PF3" s="277" t="s">
        <v>2959</v>
      </c>
      <c r="PG3" s="170" t="s">
        <v>2692</v>
      </c>
      <c r="PH3">
        <v>8</v>
      </c>
      <c r="PI3" s="1">
        <v>0</v>
      </c>
      <c r="PJ3" s="1">
        <v>0</v>
      </c>
      <c r="PK3" s="1">
        <v>0</v>
      </c>
      <c r="PL3" s="1">
        <v>0</v>
      </c>
      <c r="PM3">
        <v>122</v>
      </c>
      <c r="PN3">
        <v>23</v>
      </c>
      <c r="PO3">
        <v>145</v>
      </c>
      <c r="PP3">
        <v>1413</v>
      </c>
      <c r="PQ3">
        <v>21</v>
      </c>
      <c r="PR3">
        <v>10</v>
      </c>
      <c r="PS3" s="38">
        <v>1444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 s="106">
        <v>2400</v>
      </c>
      <c r="QF3" s="175">
        <f>PS3/QE3*100</f>
        <v>60.166666666666671</v>
      </c>
      <c r="QG3" s="170" t="s">
        <v>2375</v>
      </c>
      <c r="QH3" s="277" t="s">
        <v>2959</v>
      </c>
      <c r="QI3" s="170" t="s">
        <v>2692</v>
      </c>
      <c r="QK3" s="1" t="e">
        <v>#N/A</v>
      </c>
      <c r="QL3" s="1" t="e">
        <v>#N/A</v>
      </c>
      <c r="QM3" s="1" t="e">
        <v>#N/A</v>
      </c>
      <c r="QN3" s="1" t="e">
        <v>#N/A</v>
      </c>
      <c r="QO3" t="e">
        <v>#N/A</v>
      </c>
      <c r="QP3" t="e">
        <v>#N/A</v>
      </c>
      <c r="QQ3" t="e">
        <v>#N/A</v>
      </c>
      <c r="QR3" t="e">
        <v>#N/A</v>
      </c>
      <c r="QS3" t="e">
        <v>#N/A</v>
      </c>
      <c r="QT3" t="e">
        <v>#N/A</v>
      </c>
      <c r="QU3" s="38" t="e">
        <v>#N/A</v>
      </c>
      <c r="QV3" t="e">
        <v>#N/A</v>
      </c>
      <c r="QW3" t="e">
        <v>#N/A</v>
      </c>
      <c r="QX3" t="e">
        <v>#N/A</v>
      </c>
      <c r="QY3" t="e">
        <v>#N/A</v>
      </c>
      <c r="QZ3" t="e">
        <v>#N/A</v>
      </c>
      <c r="RA3" t="e">
        <v>#N/A</v>
      </c>
      <c r="RB3" t="e">
        <v>#N/A</v>
      </c>
      <c r="RC3" t="e">
        <v>#N/A</v>
      </c>
      <c r="RD3" t="e">
        <v>#N/A</v>
      </c>
      <c r="RE3" t="e">
        <v>#N/A</v>
      </c>
      <c r="RF3" t="e">
        <v>#N/A</v>
      </c>
      <c r="RG3" s="106"/>
      <c r="RH3" s="175"/>
      <c r="RI3" s="170" t="s">
        <v>2375</v>
      </c>
      <c r="RJ3" s="277" t="s">
        <v>2959</v>
      </c>
      <c r="RK3" s="170" t="s">
        <v>2692</v>
      </c>
      <c r="RM3" s="1">
        <v>0</v>
      </c>
      <c r="RN3" s="1">
        <v>0</v>
      </c>
      <c r="RO3" s="1">
        <v>0</v>
      </c>
      <c r="RP3" s="1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 s="38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 s="106"/>
      <c r="SJ3" s="175"/>
      <c r="SK3" s="170" t="s">
        <v>2375</v>
      </c>
      <c r="SL3" s="277" t="s">
        <v>2959</v>
      </c>
      <c r="SM3" s="170" t="s">
        <v>2692</v>
      </c>
      <c r="SN3">
        <v>8</v>
      </c>
      <c r="SO3" s="1">
        <v>0.37409722222222225</v>
      </c>
      <c r="SP3" s="1">
        <v>0.29365740740740742</v>
      </c>
      <c r="SQ3" s="1">
        <v>5.002314814814815E-2</v>
      </c>
      <c r="SR3" s="1">
        <v>3.0405092592592591E-2</v>
      </c>
      <c r="SS3">
        <v>264</v>
      </c>
      <c r="ST3">
        <v>25</v>
      </c>
      <c r="SU3">
        <v>289</v>
      </c>
      <c r="SV3">
        <v>2649</v>
      </c>
      <c r="SW3">
        <v>36</v>
      </c>
      <c r="SX3">
        <v>7</v>
      </c>
      <c r="SY3" s="38">
        <v>2692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 s="106">
        <v>2400</v>
      </c>
      <c r="TL3" s="175">
        <f t="shared" ref="TL3:TL22" si="0">SY3/TK3*100</f>
        <v>112.16666666666666</v>
      </c>
      <c r="TM3" s="170" t="s">
        <v>2375</v>
      </c>
      <c r="TN3" s="277" t="s">
        <v>2959</v>
      </c>
      <c r="TO3" s="170" t="s">
        <v>2692</v>
      </c>
      <c r="TP3">
        <v>8</v>
      </c>
      <c r="TQ3" s="1">
        <v>0.31336805555555552</v>
      </c>
      <c r="TR3" s="1">
        <v>0.29210648148148149</v>
      </c>
      <c r="TS3" s="1">
        <v>4.8275462962962958E-2</v>
      </c>
      <c r="TT3" s="1">
        <v>2.1250000000000002E-2</v>
      </c>
      <c r="TU3">
        <v>351</v>
      </c>
      <c r="TV3">
        <v>49</v>
      </c>
      <c r="TW3">
        <v>400</v>
      </c>
      <c r="TX3">
        <v>3649</v>
      </c>
      <c r="TY3">
        <v>104</v>
      </c>
      <c r="TZ3">
        <v>10</v>
      </c>
      <c r="UA3" s="38">
        <v>3763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 s="106">
        <v>2400</v>
      </c>
      <c r="UN3" s="175">
        <f t="shared" ref="UN3:UN22" si="1">UA3/UM3*100</f>
        <v>156.79166666666666</v>
      </c>
    </row>
    <row r="4" spans="1:560">
      <c r="A4" s="170" t="s">
        <v>2370</v>
      </c>
      <c r="B4" s="485" t="s">
        <v>2959</v>
      </c>
      <c r="C4" s="170" t="s">
        <v>2692</v>
      </c>
      <c r="E4" s="1">
        <v>0.42723379629629626</v>
      </c>
      <c r="F4" s="1">
        <v>0.30789351851851848</v>
      </c>
      <c r="G4" s="1">
        <v>4.9965277777777782E-2</v>
      </c>
      <c r="H4" s="1">
        <v>6.9363425925925926E-2</v>
      </c>
      <c r="I4">
        <v>213</v>
      </c>
      <c r="J4">
        <v>25</v>
      </c>
      <c r="K4">
        <v>238</v>
      </c>
      <c r="L4">
        <v>3970</v>
      </c>
      <c r="M4">
        <v>48</v>
      </c>
      <c r="N4">
        <v>6</v>
      </c>
      <c r="O4" s="38">
        <v>4024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106">
        <v>2700</v>
      </c>
      <c r="AB4" s="175">
        <f t="shared" ref="AB4:AB22" si="2">O4/AA4*100</f>
        <v>149.03703703703704</v>
      </c>
      <c r="AC4" s="170" t="s">
        <v>2370</v>
      </c>
      <c r="AD4" t="s">
        <v>2731</v>
      </c>
      <c r="AE4" s="170" t="s">
        <v>2692</v>
      </c>
      <c r="AG4" s="1">
        <v>0.52627314814814818</v>
      </c>
      <c r="AH4" s="1">
        <v>0.31789351851851849</v>
      </c>
      <c r="AI4" s="1">
        <v>0.14981481481481482</v>
      </c>
      <c r="AJ4" s="1">
        <v>5.8553240740740746E-2</v>
      </c>
      <c r="AK4">
        <v>169</v>
      </c>
      <c r="AL4">
        <v>19</v>
      </c>
      <c r="AM4">
        <v>188</v>
      </c>
      <c r="AN4">
        <v>3987</v>
      </c>
      <c r="AO4">
        <v>48</v>
      </c>
      <c r="AP4">
        <v>4</v>
      </c>
      <c r="AQ4" s="38">
        <v>4039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06">
        <v>2700</v>
      </c>
      <c r="BD4" s="175">
        <f t="shared" ref="BD4:BD22" si="3">AQ4/BC4*100</f>
        <v>149.59259259259258</v>
      </c>
      <c r="BE4" s="170" t="s">
        <v>2370</v>
      </c>
      <c r="BF4" t="s">
        <v>2731</v>
      </c>
      <c r="BG4" s="170" t="s">
        <v>2692</v>
      </c>
      <c r="BI4" s="1">
        <v>0.44468749999999996</v>
      </c>
      <c r="BJ4" s="1">
        <v>0.31016203703703704</v>
      </c>
      <c r="BK4" s="1">
        <v>6.8773148148148153E-2</v>
      </c>
      <c r="BL4" s="1">
        <v>6.5740740740740738E-2</v>
      </c>
      <c r="BM4">
        <v>243</v>
      </c>
      <c r="BN4">
        <v>15</v>
      </c>
      <c r="BO4">
        <v>258</v>
      </c>
      <c r="BP4">
        <v>3725</v>
      </c>
      <c r="BQ4">
        <v>28</v>
      </c>
      <c r="BR4">
        <v>0</v>
      </c>
      <c r="BS4" s="38">
        <v>3753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 s="106">
        <v>3600</v>
      </c>
      <c r="CF4" s="175">
        <f t="shared" ref="CF4:CF5" si="4">BS4/CE4*100</f>
        <v>104.25</v>
      </c>
      <c r="CG4" s="170" t="s">
        <v>2370</v>
      </c>
      <c r="CH4" t="s">
        <v>2731</v>
      </c>
      <c r="CI4" s="170" t="s">
        <v>2692</v>
      </c>
      <c r="CK4" s="1">
        <v>0.3143171296296296</v>
      </c>
      <c r="CL4" s="1">
        <v>0.25505787037037037</v>
      </c>
      <c r="CM4" s="1">
        <v>2.8356481481481483E-2</v>
      </c>
      <c r="CN4" s="1">
        <v>3.0891203703703702E-2</v>
      </c>
      <c r="CO4">
        <v>311</v>
      </c>
      <c r="CP4">
        <v>8</v>
      </c>
      <c r="CQ4">
        <v>319</v>
      </c>
      <c r="CR4">
        <v>3759</v>
      </c>
      <c r="CS4">
        <v>8</v>
      </c>
      <c r="CT4">
        <v>0</v>
      </c>
      <c r="CU4" s="38">
        <v>3767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 s="106">
        <v>3600</v>
      </c>
      <c r="DH4" s="175">
        <f t="shared" ref="DH4:DH7" si="5">CU4/DG4*100</f>
        <v>104.63888888888889</v>
      </c>
      <c r="DI4" s="170" t="s">
        <v>2370</v>
      </c>
      <c r="DJ4" t="s">
        <v>2731</v>
      </c>
      <c r="DK4" s="170" t="s">
        <v>2692</v>
      </c>
      <c r="DM4" s="1">
        <v>0.54091435185185188</v>
      </c>
      <c r="DN4" s="1">
        <v>0.40717592592592594</v>
      </c>
      <c r="DO4" s="1">
        <v>2.9560185185185189E-2</v>
      </c>
      <c r="DP4" s="1">
        <v>0.13373842592592591</v>
      </c>
      <c r="DQ4">
        <v>304</v>
      </c>
      <c r="DR4">
        <v>17</v>
      </c>
      <c r="DS4">
        <v>321</v>
      </c>
      <c r="DT4">
        <v>4866</v>
      </c>
      <c r="DU4">
        <v>32</v>
      </c>
      <c r="DV4">
        <v>3</v>
      </c>
      <c r="DW4" s="38">
        <v>4901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 s="106">
        <v>3600</v>
      </c>
      <c r="EJ4" s="175">
        <f t="shared" ref="EJ4:EJ7" si="6">DW4/EI4*100</f>
        <v>136.13888888888889</v>
      </c>
      <c r="EK4" s="170" t="s">
        <v>2370</v>
      </c>
      <c r="EL4" t="s">
        <v>2731</v>
      </c>
      <c r="EM4" s="170" t="s">
        <v>2692</v>
      </c>
      <c r="EO4" s="1">
        <v>0.3982060185185185</v>
      </c>
      <c r="EP4" s="1">
        <v>0.30990740740740741</v>
      </c>
      <c r="EQ4" s="1">
        <v>3.6655092592592593E-2</v>
      </c>
      <c r="ER4" s="1">
        <v>5.1620370370370372E-2</v>
      </c>
      <c r="ES4">
        <v>251</v>
      </c>
      <c r="ET4">
        <v>16</v>
      </c>
      <c r="EU4">
        <v>267</v>
      </c>
      <c r="EV4">
        <v>3707</v>
      </c>
      <c r="EW4">
        <v>23</v>
      </c>
      <c r="EX4">
        <v>5</v>
      </c>
      <c r="EY4" s="38">
        <v>3735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 s="106">
        <v>3600</v>
      </c>
      <c r="FL4" s="175">
        <f t="shared" ref="FL4:FL7" si="7">EY4/FK4*100</f>
        <v>103.75000000000001</v>
      </c>
      <c r="FM4" s="170" t="s">
        <v>2370</v>
      </c>
      <c r="FN4" t="s">
        <v>2731</v>
      </c>
      <c r="FO4" s="170" t="s">
        <v>2692</v>
      </c>
      <c r="FQ4" s="1">
        <v>0.3677083333333333</v>
      </c>
      <c r="FR4" s="1">
        <v>0.2615972222222222</v>
      </c>
      <c r="FS4" s="1">
        <v>3.7210648148148152E-2</v>
      </c>
      <c r="FT4" s="1">
        <v>6.8888888888888888E-2</v>
      </c>
      <c r="FU4">
        <v>169</v>
      </c>
      <c r="FV4">
        <v>44</v>
      </c>
      <c r="FW4">
        <v>213</v>
      </c>
      <c r="FX4">
        <v>3537</v>
      </c>
      <c r="FY4">
        <v>142</v>
      </c>
      <c r="FZ4">
        <v>18</v>
      </c>
      <c r="GA4" s="38">
        <v>3697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 s="106">
        <v>3600</v>
      </c>
      <c r="GN4" s="175">
        <f t="shared" ref="GN4:GN7" si="8">GA4/GM4*100</f>
        <v>102.69444444444444</v>
      </c>
      <c r="GO4" s="170" t="s">
        <v>2370</v>
      </c>
      <c r="GP4" t="s">
        <v>2731</v>
      </c>
      <c r="GQ4" s="170" t="s">
        <v>2692</v>
      </c>
      <c r="GS4" s="1">
        <v>0.38069444444444445</v>
      </c>
      <c r="GT4" s="1">
        <v>0.28297453703703707</v>
      </c>
      <c r="GU4" s="1">
        <v>4.9571759259259253E-2</v>
      </c>
      <c r="GV4" s="1">
        <v>4.8136574074074075E-2</v>
      </c>
      <c r="GW4">
        <v>261</v>
      </c>
      <c r="GX4">
        <v>21</v>
      </c>
      <c r="GY4">
        <v>282</v>
      </c>
      <c r="GZ4">
        <v>3726</v>
      </c>
      <c r="HA4">
        <v>27</v>
      </c>
      <c r="HB4">
        <v>2</v>
      </c>
      <c r="HC4" s="38">
        <v>3755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 s="106">
        <v>3600</v>
      </c>
      <c r="HP4" s="175">
        <f t="shared" ref="HP4:HP7" si="9">HC4/HO4*100</f>
        <v>104.30555555555556</v>
      </c>
      <c r="HQ4" s="170" t="s">
        <v>2370</v>
      </c>
      <c r="HR4" t="s">
        <v>2731</v>
      </c>
      <c r="HS4" s="170" t="s">
        <v>2692</v>
      </c>
      <c r="HU4" s="1">
        <v>0.42611111111111111</v>
      </c>
      <c r="HV4" s="1">
        <v>0.33083333333333331</v>
      </c>
      <c r="HW4" s="1">
        <v>2.8703703703703703E-2</v>
      </c>
      <c r="HX4" s="1">
        <v>6.6562500000000011E-2</v>
      </c>
      <c r="HY4">
        <v>281</v>
      </c>
      <c r="HZ4">
        <v>10</v>
      </c>
      <c r="IA4">
        <v>291</v>
      </c>
      <c r="IB4">
        <v>3819</v>
      </c>
      <c r="IC4">
        <v>17</v>
      </c>
      <c r="ID4">
        <v>2</v>
      </c>
      <c r="IE4" s="38">
        <v>3838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 s="106">
        <v>3600</v>
      </c>
      <c r="IR4" s="175">
        <f t="shared" ref="IR4:IR7" si="10">IE4/IQ4*100</f>
        <v>106.6111111111111</v>
      </c>
      <c r="IS4" s="170" t="s">
        <v>2370</v>
      </c>
      <c r="IT4" t="s">
        <v>2731</v>
      </c>
      <c r="IU4" s="170" t="s">
        <v>2692</v>
      </c>
      <c r="IW4" s="1">
        <v>0.31054398148148149</v>
      </c>
      <c r="IX4" s="1">
        <v>0.24682870370370369</v>
      </c>
      <c r="IY4" s="1">
        <v>7.3217592592592584E-2</v>
      </c>
      <c r="IZ4" s="1">
        <v>6.3715277777777787E-2</v>
      </c>
      <c r="JA4">
        <v>282</v>
      </c>
      <c r="JB4">
        <v>25</v>
      </c>
      <c r="JC4">
        <v>307</v>
      </c>
      <c r="JD4">
        <v>3576</v>
      </c>
      <c r="JE4">
        <v>64</v>
      </c>
      <c r="JF4">
        <v>2</v>
      </c>
      <c r="JG4" s="38">
        <v>3642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 s="106">
        <v>1800</v>
      </c>
      <c r="JT4" s="175">
        <f t="shared" ref="JT4" si="11">JG4/JS4*100</f>
        <v>202.33333333333334</v>
      </c>
      <c r="JU4" s="170" t="s">
        <v>2370</v>
      </c>
      <c r="JV4" s="277" t="s">
        <v>2959</v>
      </c>
      <c r="JW4" s="170" t="s">
        <v>2692</v>
      </c>
      <c r="JY4" s="1">
        <v>0.24253472222222219</v>
      </c>
      <c r="JZ4" s="1">
        <v>0.17106481481481481</v>
      </c>
      <c r="KA4" s="1">
        <v>2.3495370370370371E-2</v>
      </c>
      <c r="KB4" s="1">
        <v>4.7951388888888891E-2</v>
      </c>
      <c r="KC4">
        <v>121</v>
      </c>
      <c r="KD4">
        <v>45</v>
      </c>
      <c r="KE4">
        <v>166</v>
      </c>
      <c r="KF4">
        <v>2231</v>
      </c>
      <c r="KG4">
        <v>231</v>
      </c>
      <c r="KH4">
        <v>13</v>
      </c>
      <c r="KI4" s="38">
        <v>2475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 s="106">
        <v>1200</v>
      </c>
      <c r="KV4" s="175">
        <f t="shared" ref="KV4:KV23" si="12">KI4/KU4*100</f>
        <v>206.25</v>
      </c>
      <c r="KW4" s="170" t="s">
        <v>2370</v>
      </c>
      <c r="KX4" s="277" t="s">
        <v>2959</v>
      </c>
      <c r="KY4" s="170" t="s">
        <v>2692</v>
      </c>
      <c r="LA4" s="1">
        <v>0</v>
      </c>
      <c r="LB4" s="1">
        <v>0</v>
      </c>
      <c r="LC4" s="1">
        <v>0</v>
      </c>
      <c r="LD4" s="1">
        <v>0</v>
      </c>
      <c r="LE4">
        <v>190</v>
      </c>
      <c r="LF4">
        <v>34</v>
      </c>
      <c r="LG4">
        <v>224</v>
      </c>
      <c r="LH4">
        <v>1821</v>
      </c>
      <c r="LI4">
        <v>65</v>
      </c>
      <c r="LJ4">
        <v>14</v>
      </c>
      <c r="LK4" s="38">
        <v>1900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 s="106">
        <v>1800</v>
      </c>
      <c r="LX4" s="175">
        <f t="shared" ref="LX4:LX23" si="13">LK4/LW4*100</f>
        <v>105.55555555555556</v>
      </c>
      <c r="LY4" s="170" t="s">
        <v>2370</v>
      </c>
      <c r="LZ4" s="277" t="s">
        <v>2959</v>
      </c>
      <c r="MA4" s="170" t="s">
        <v>2692</v>
      </c>
      <c r="MC4" s="1">
        <v>0</v>
      </c>
      <c r="MD4" s="1">
        <v>0</v>
      </c>
      <c r="ME4" s="1">
        <v>0</v>
      </c>
      <c r="MF4" s="1">
        <v>0</v>
      </c>
      <c r="MG4">
        <v>83</v>
      </c>
      <c r="MH4">
        <v>18</v>
      </c>
      <c r="MI4">
        <v>101</v>
      </c>
      <c r="MJ4">
        <v>1322</v>
      </c>
      <c r="MK4">
        <v>30</v>
      </c>
      <c r="ML4">
        <v>9</v>
      </c>
      <c r="MM4" s="38">
        <v>1361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 s="106">
        <v>900</v>
      </c>
      <c r="MZ4" s="175">
        <f t="shared" ref="MZ4" si="14">MM4/MY4*100</f>
        <v>151.2222222222222</v>
      </c>
      <c r="NA4" s="170" t="s">
        <v>2370</v>
      </c>
      <c r="NB4" s="277" t="s">
        <v>2959</v>
      </c>
      <c r="NC4" s="170" t="s">
        <v>2692</v>
      </c>
      <c r="NE4" s="1">
        <v>0</v>
      </c>
      <c r="NF4" s="1">
        <v>0</v>
      </c>
      <c r="NG4" s="1">
        <v>0</v>
      </c>
      <c r="NH4" s="1">
        <v>0</v>
      </c>
      <c r="NI4">
        <v>111</v>
      </c>
      <c r="NJ4">
        <v>45</v>
      </c>
      <c r="NK4">
        <v>156</v>
      </c>
      <c r="NL4">
        <v>1738</v>
      </c>
      <c r="NM4">
        <v>87</v>
      </c>
      <c r="NN4">
        <v>22</v>
      </c>
      <c r="NO4" s="38">
        <v>1847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 s="106">
        <v>900</v>
      </c>
      <c r="OB4" s="175">
        <f t="shared" ref="OB4" si="15">NO4/OA4*100</f>
        <v>205.22222222222223</v>
      </c>
      <c r="OC4" s="170" t="s">
        <v>2370</v>
      </c>
      <c r="OD4" s="277" t="s">
        <v>2959</v>
      </c>
      <c r="OE4" s="170" t="s">
        <v>2692</v>
      </c>
      <c r="OG4" s="1">
        <v>0</v>
      </c>
      <c r="OH4" s="1">
        <v>0</v>
      </c>
      <c r="OI4" s="1">
        <v>0</v>
      </c>
      <c r="OJ4" s="1">
        <v>0</v>
      </c>
      <c r="OK4">
        <v>127</v>
      </c>
      <c r="OL4">
        <v>55</v>
      </c>
      <c r="OM4">
        <v>182</v>
      </c>
      <c r="ON4">
        <v>2358</v>
      </c>
      <c r="OO4">
        <v>72</v>
      </c>
      <c r="OP4">
        <v>32</v>
      </c>
      <c r="OQ4" s="38">
        <v>2462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 s="106">
        <v>1200</v>
      </c>
      <c r="PD4" s="175">
        <f t="shared" ref="PD4" si="16">OQ4/PC4*100</f>
        <v>205.16666666666669</v>
      </c>
      <c r="PE4" s="170" t="s">
        <v>2370</v>
      </c>
      <c r="PF4" s="277" t="s">
        <v>2959</v>
      </c>
      <c r="PG4" s="170" t="s">
        <v>2692</v>
      </c>
      <c r="PH4">
        <v>8</v>
      </c>
      <c r="PI4" s="1">
        <v>0</v>
      </c>
      <c r="PJ4" s="1">
        <v>0</v>
      </c>
      <c r="PK4" s="1">
        <v>0</v>
      </c>
      <c r="PL4" s="1">
        <v>0</v>
      </c>
      <c r="PM4">
        <v>177</v>
      </c>
      <c r="PN4">
        <v>43</v>
      </c>
      <c r="PO4">
        <v>220</v>
      </c>
      <c r="PP4">
        <v>2417</v>
      </c>
      <c r="PQ4">
        <v>88</v>
      </c>
      <c r="PR4">
        <v>19</v>
      </c>
      <c r="PS4" s="38">
        <v>2524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 s="106">
        <v>2100</v>
      </c>
      <c r="QF4" s="175">
        <f t="shared" ref="QF4" si="17">PS4/QE4*100</f>
        <v>120.19047619047618</v>
      </c>
      <c r="QG4" s="170" t="s">
        <v>2370</v>
      </c>
      <c r="QH4" s="277" t="s">
        <v>2959</v>
      </c>
      <c r="QI4" s="170" t="s">
        <v>2692</v>
      </c>
      <c r="QJ4">
        <v>4</v>
      </c>
      <c r="QK4" s="1">
        <v>0</v>
      </c>
      <c r="QL4" s="1">
        <v>0</v>
      </c>
      <c r="QM4" s="1">
        <v>0</v>
      </c>
      <c r="QN4" s="1">
        <v>0</v>
      </c>
      <c r="QO4">
        <v>101</v>
      </c>
      <c r="QP4">
        <v>22</v>
      </c>
      <c r="QQ4">
        <v>123</v>
      </c>
      <c r="QR4">
        <v>1414</v>
      </c>
      <c r="QS4">
        <v>34</v>
      </c>
      <c r="QT4">
        <v>9</v>
      </c>
      <c r="QU4" s="38">
        <v>1457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 s="106">
        <v>1200</v>
      </c>
      <c r="RH4" s="175">
        <f t="shared" ref="RH4" si="18">QU4/RG4*100</f>
        <v>121.41666666666666</v>
      </c>
      <c r="RI4" s="170" t="s">
        <v>2370</v>
      </c>
      <c r="RJ4" s="277" t="s">
        <v>2959</v>
      </c>
      <c r="RK4" s="170" t="s">
        <v>2692</v>
      </c>
      <c r="RL4">
        <v>8</v>
      </c>
      <c r="RM4" s="1">
        <v>0</v>
      </c>
      <c r="RN4" s="1">
        <v>0</v>
      </c>
      <c r="RO4" s="1">
        <v>0</v>
      </c>
      <c r="RP4" s="1">
        <v>0</v>
      </c>
      <c r="RQ4">
        <v>157</v>
      </c>
      <c r="RR4">
        <v>52</v>
      </c>
      <c r="RS4">
        <v>209</v>
      </c>
      <c r="RT4">
        <v>2339</v>
      </c>
      <c r="RU4">
        <v>82</v>
      </c>
      <c r="RV4">
        <v>34</v>
      </c>
      <c r="RW4" s="38">
        <v>2455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 s="106">
        <v>2400</v>
      </c>
      <c r="SJ4" s="175">
        <f t="shared" ref="SJ4:SJ14" si="19">RW4/SI4*100</f>
        <v>102.29166666666667</v>
      </c>
      <c r="SK4" s="170" t="s">
        <v>2370</v>
      </c>
      <c r="SL4" s="277" t="s">
        <v>2959</v>
      </c>
      <c r="SM4" s="170" t="s">
        <v>2692</v>
      </c>
      <c r="SN4">
        <v>8</v>
      </c>
      <c r="SO4" s="1">
        <v>0.53567129629629628</v>
      </c>
      <c r="SP4" s="1">
        <v>0.34519675925925924</v>
      </c>
      <c r="SQ4" s="1">
        <v>0.10340277777777777</v>
      </c>
      <c r="SR4" s="1">
        <v>8.7071759259259252E-2</v>
      </c>
      <c r="SS4">
        <v>196</v>
      </c>
      <c r="ST4">
        <v>84</v>
      </c>
      <c r="SU4">
        <v>280</v>
      </c>
      <c r="SV4">
        <v>2356</v>
      </c>
      <c r="SW4">
        <v>131</v>
      </c>
      <c r="SX4">
        <v>67</v>
      </c>
      <c r="SY4" s="38">
        <v>2554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 s="106">
        <v>2400</v>
      </c>
      <c r="TL4" s="175">
        <f t="shared" si="0"/>
        <v>106.41666666666667</v>
      </c>
      <c r="TM4" s="170" t="s">
        <v>2370</v>
      </c>
      <c r="TN4" s="277" t="s">
        <v>2959</v>
      </c>
      <c r="TO4" s="170" t="s">
        <v>2692</v>
      </c>
      <c r="TP4">
        <v>8</v>
      </c>
      <c r="TQ4" s="1">
        <v>0.67782407407407408</v>
      </c>
      <c r="TR4" s="1">
        <v>0.56100694444444443</v>
      </c>
      <c r="TS4" s="1">
        <v>6.8703703703703697E-2</v>
      </c>
      <c r="TT4" s="1">
        <v>0.11680555555555555</v>
      </c>
      <c r="TU4">
        <v>313</v>
      </c>
      <c r="TV4">
        <v>175</v>
      </c>
      <c r="TW4">
        <v>488</v>
      </c>
      <c r="TX4">
        <v>3303</v>
      </c>
      <c r="TY4">
        <v>285</v>
      </c>
      <c r="TZ4">
        <v>122</v>
      </c>
      <c r="UA4" s="38">
        <v>3710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 s="106">
        <v>2400</v>
      </c>
      <c r="UN4" s="175">
        <f t="shared" si="1"/>
        <v>154.58333333333334</v>
      </c>
    </row>
    <row r="5" spans="1:560">
      <c r="A5" s="170" t="s">
        <v>2376</v>
      </c>
      <c r="B5" s="485" t="s">
        <v>2959</v>
      </c>
      <c r="C5" s="170" t="s">
        <v>2692</v>
      </c>
      <c r="E5" s="1">
        <v>0.33660879629629631</v>
      </c>
      <c r="F5" s="1">
        <v>0.15055555555555555</v>
      </c>
      <c r="G5" s="1">
        <v>7.5729166666666667E-2</v>
      </c>
      <c r="H5" s="1">
        <v>0.11030092592592593</v>
      </c>
      <c r="I5">
        <v>128</v>
      </c>
      <c r="J5">
        <v>62</v>
      </c>
      <c r="K5">
        <v>190</v>
      </c>
      <c r="L5">
        <v>3086</v>
      </c>
      <c r="M5">
        <v>87</v>
      </c>
      <c r="N5">
        <v>46</v>
      </c>
      <c r="O5" s="38">
        <v>3219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106">
        <v>2700</v>
      </c>
      <c r="AB5" s="175">
        <f t="shared" si="2"/>
        <v>119.22222222222223</v>
      </c>
      <c r="AC5" s="170" t="s">
        <v>2376</v>
      </c>
      <c r="AD5" t="s">
        <v>2731</v>
      </c>
      <c r="AE5" s="170" t="s">
        <v>2692</v>
      </c>
      <c r="AG5" s="1">
        <v>0.38280092592592596</v>
      </c>
      <c r="AH5" s="1">
        <v>0.11446759259259259</v>
      </c>
      <c r="AI5" s="1">
        <v>1.8807870370370371E-2</v>
      </c>
      <c r="AJ5" s="1">
        <v>0.2495138888888889</v>
      </c>
      <c r="AK5">
        <v>102</v>
      </c>
      <c r="AL5">
        <v>45</v>
      </c>
      <c r="AM5">
        <v>147</v>
      </c>
      <c r="AN5">
        <v>2743</v>
      </c>
      <c r="AO5">
        <v>56</v>
      </c>
      <c r="AP5">
        <v>35</v>
      </c>
      <c r="AQ5" s="38">
        <v>2834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06">
        <v>2700</v>
      </c>
      <c r="BD5" s="175">
        <f t="shared" si="3"/>
        <v>104.96296296296296</v>
      </c>
      <c r="BE5" s="170" t="s">
        <v>2376</v>
      </c>
      <c r="BF5" t="s">
        <v>2731</v>
      </c>
      <c r="BG5" s="170" t="s">
        <v>2692</v>
      </c>
      <c r="BI5" s="1">
        <v>0.26626157407407408</v>
      </c>
      <c r="BJ5" s="1">
        <v>0.10766203703703703</v>
      </c>
      <c r="BK5" s="1">
        <v>3.4074074074074076E-2</v>
      </c>
      <c r="BL5" s="1">
        <v>0.12451388888888888</v>
      </c>
      <c r="BM5">
        <v>117</v>
      </c>
      <c r="BN5">
        <v>39</v>
      </c>
      <c r="BO5">
        <v>156</v>
      </c>
      <c r="BP5">
        <v>2309</v>
      </c>
      <c r="BQ5">
        <v>44</v>
      </c>
      <c r="BR5">
        <v>34</v>
      </c>
      <c r="BS5" s="38">
        <v>2387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 s="106">
        <v>3600</v>
      </c>
      <c r="CF5" s="175">
        <f t="shared" si="4"/>
        <v>66.305555555555557</v>
      </c>
      <c r="CG5" s="170" t="s">
        <v>2376</v>
      </c>
      <c r="CH5" t="s">
        <v>2731</v>
      </c>
      <c r="CI5" s="170" t="s">
        <v>2692</v>
      </c>
      <c r="CK5" s="1">
        <v>0.37859953703703703</v>
      </c>
      <c r="CL5" s="1">
        <v>0.15237268518518518</v>
      </c>
      <c r="CM5" s="1">
        <v>2.2175925925925929E-2</v>
      </c>
      <c r="CN5" s="1">
        <v>0.20403935185185185</v>
      </c>
      <c r="CO5">
        <v>208</v>
      </c>
      <c r="CP5">
        <v>56</v>
      </c>
      <c r="CQ5">
        <v>264</v>
      </c>
      <c r="CR5">
        <v>3304</v>
      </c>
      <c r="CS5">
        <v>73</v>
      </c>
      <c r="CT5">
        <v>42</v>
      </c>
      <c r="CU5" s="38">
        <v>3419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 s="106">
        <v>3600</v>
      </c>
      <c r="DH5" s="175">
        <f t="shared" si="5"/>
        <v>94.972222222222229</v>
      </c>
      <c r="DI5" s="170" t="s">
        <v>2376</v>
      </c>
      <c r="DJ5" t="s">
        <v>2731</v>
      </c>
      <c r="DK5" s="170" t="s">
        <v>2692</v>
      </c>
      <c r="DM5" s="1">
        <v>0.34584490740740742</v>
      </c>
      <c r="DN5" s="1">
        <v>0.1615625</v>
      </c>
      <c r="DO5" s="1">
        <v>2.6990740740740742E-2</v>
      </c>
      <c r="DP5" s="1">
        <v>0.18427083333333336</v>
      </c>
      <c r="DQ5">
        <v>179</v>
      </c>
      <c r="DR5">
        <v>62</v>
      </c>
      <c r="DS5">
        <v>241</v>
      </c>
      <c r="DT5">
        <v>4244</v>
      </c>
      <c r="DU5">
        <v>72</v>
      </c>
      <c r="DV5">
        <v>42</v>
      </c>
      <c r="DW5" s="38">
        <v>4358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 s="106">
        <v>2700</v>
      </c>
      <c r="EJ5" s="175">
        <f t="shared" si="6"/>
        <v>161.40740740740739</v>
      </c>
      <c r="EK5" s="170" t="s">
        <v>2376</v>
      </c>
      <c r="EL5" t="s">
        <v>2731</v>
      </c>
      <c r="EM5" s="170" t="s">
        <v>2692</v>
      </c>
      <c r="EO5" s="1">
        <v>0.5173726851851852</v>
      </c>
      <c r="EP5" s="1">
        <v>0.13887731481481483</v>
      </c>
      <c r="EQ5" s="1">
        <v>3.560185185185185E-2</v>
      </c>
      <c r="ER5" s="1">
        <v>0.34287037037037038</v>
      </c>
      <c r="ES5">
        <v>167</v>
      </c>
      <c r="ET5">
        <v>48</v>
      </c>
      <c r="EU5">
        <v>215</v>
      </c>
      <c r="EV5">
        <v>3563</v>
      </c>
      <c r="EW5">
        <v>73</v>
      </c>
      <c r="EX5">
        <v>30</v>
      </c>
      <c r="EY5" s="38">
        <v>3666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 s="106">
        <v>3600</v>
      </c>
      <c r="FL5" s="175">
        <f t="shared" si="7"/>
        <v>101.83333333333333</v>
      </c>
      <c r="FM5" s="170" t="s">
        <v>2376</v>
      </c>
      <c r="FN5" t="s">
        <v>2731</v>
      </c>
      <c r="FO5" s="170" t="s">
        <v>2692</v>
      </c>
      <c r="FQ5" s="1">
        <v>0.44482638888888887</v>
      </c>
      <c r="FR5" s="1">
        <v>0.15885416666666666</v>
      </c>
      <c r="FS5" s="1">
        <v>2.2534722222222223E-2</v>
      </c>
      <c r="FT5" s="1">
        <v>0.26343749999999999</v>
      </c>
      <c r="FU5">
        <v>67</v>
      </c>
      <c r="FV5">
        <v>67</v>
      </c>
      <c r="FW5">
        <v>134</v>
      </c>
      <c r="FX5">
        <v>1961</v>
      </c>
      <c r="FY5">
        <v>279</v>
      </c>
      <c r="FZ5">
        <v>33</v>
      </c>
      <c r="GA5" s="38">
        <v>2273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 s="106">
        <v>3600</v>
      </c>
      <c r="GN5" s="175">
        <f t="shared" si="8"/>
        <v>63.138888888888886</v>
      </c>
      <c r="GO5" s="170" t="s">
        <v>2376</v>
      </c>
      <c r="GP5" t="s">
        <v>2731</v>
      </c>
      <c r="GQ5" s="170" t="s">
        <v>2692</v>
      </c>
      <c r="GS5" s="1">
        <v>0.51270833333333332</v>
      </c>
      <c r="GT5" s="1">
        <v>0.20162037037037037</v>
      </c>
      <c r="GU5" s="1">
        <v>5.4166666666666669E-2</v>
      </c>
      <c r="GV5" s="1">
        <v>0.25690972222222225</v>
      </c>
      <c r="GW5">
        <v>256</v>
      </c>
      <c r="GX5">
        <v>93</v>
      </c>
      <c r="GY5">
        <v>349</v>
      </c>
      <c r="GZ5">
        <v>3734</v>
      </c>
      <c r="HA5">
        <v>169</v>
      </c>
      <c r="HB5">
        <v>57</v>
      </c>
      <c r="HC5" s="38">
        <v>3960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 s="106">
        <v>3600</v>
      </c>
      <c r="HP5" s="175">
        <f t="shared" si="9"/>
        <v>110.00000000000001</v>
      </c>
      <c r="HQ5" s="170" t="s">
        <v>2376</v>
      </c>
      <c r="HR5" t="s">
        <v>2731</v>
      </c>
      <c r="HS5" s="170" t="s">
        <v>2692</v>
      </c>
      <c r="HU5" s="1">
        <v>0.29679398148148145</v>
      </c>
      <c r="HV5" s="1">
        <v>0.12583333333333332</v>
      </c>
      <c r="HW5" s="1">
        <v>1.7314814814814814E-2</v>
      </c>
      <c r="HX5" s="1">
        <v>0.15363425925925925</v>
      </c>
      <c r="HY5">
        <v>194</v>
      </c>
      <c r="HZ5">
        <v>54</v>
      </c>
      <c r="IA5">
        <v>248</v>
      </c>
      <c r="IB5">
        <v>3730</v>
      </c>
      <c r="IC5">
        <v>83</v>
      </c>
      <c r="ID5">
        <v>35</v>
      </c>
      <c r="IE5" s="38">
        <v>3848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 s="106">
        <v>3600</v>
      </c>
      <c r="IR5" s="175">
        <f t="shared" si="10"/>
        <v>106.8888888888889</v>
      </c>
      <c r="IS5" s="170" t="s">
        <v>2376</v>
      </c>
      <c r="IT5" t="s">
        <v>2731</v>
      </c>
      <c r="IU5" s="170" t="s">
        <v>2692</v>
      </c>
      <c r="IW5" s="1" t="e">
        <v>#N/A</v>
      </c>
      <c r="IX5" s="1" t="e">
        <v>#N/A</v>
      </c>
      <c r="IY5" s="1" t="e">
        <v>#N/A</v>
      </c>
      <c r="IZ5" s="1" t="e">
        <v>#N/A</v>
      </c>
      <c r="JA5" t="e">
        <v>#N/A</v>
      </c>
      <c r="JB5" t="e">
        <v>#N/A</v>
      </c>
      <c r="JC5" t="e">
        <v>#N/A</v>
      </c>
      <c r="JD5" t="e">
        <v>#N/A</v>
      </c>
      <c r="JE5" t="e">
        <v>#N/A</v>
      </c>
      <c r="JF5" t="e">
        <v>#N/A</v>
      </c>
      <c r="JG5" s="38" t="e">
        <v>#N/A</v>
      </c>
      <c r="JH5" t="e">
        <v>#N/A</v>
      </c>
      <c r="JI5" t="e">
        <v>#N/A</v>
      </c>
      <c r="JJ5" t="e">
        <v>#N/A</v>
      </c>
      <c r="JK5" t="e">
        <v>#N/A</v>
      </c>
      <c r="JL5" t="e">
        <v>#N/A</v>
      </c>
      <c r="JM5" t="e">
        <v>#N/A</v>
      </c>
      <c r="JN5" t="e">
        <v>#N/A</v>
      </c>
      <c r="JO5" t="e">
        <v>#N/A</v>
      </c>
      <c r="JP5" t="e">
        <v>#N/A</v>
      </c>
      <c r="JQ5" t="e">
        <v>#N/A</v>
      </c>
      <c r="JR5" t="e">
        <v>#N/A</v>
      </c>
      <c r="JS5" s="106"/>
      <c r="JT5" s="175"/>
      <c r="JU5" s="170" t="s">
        <v>2376</v>
      </c>
      <c r="JV5" s="277" t="s">
        <v>2959</v>
      </c>
      <c r="JW5" s="170" t="s">
        <v>2692</v>
      </c>
      <c r="JY5" s="1">
        <v>0.14300925925925925</v>
      </c>
      <c r="JZ5" s="1">
        <v>5.2673611111111109E-2</v>
      </c>
      <c r="KA5" s="1">
        <v>3.0775462962962966E-2</v>
      </c>
      <c r="KB5" s="1">
        <v>5.9548611111111115E-2</v>
      </c>
      <c r="KC5">
        <v>17</v>
      </c>
      <c r="KD5">
        <v>28</v>
      </c>
      <c r="KE5">
        <v>45</v>
      </c>
      <c r="KF5">
        <v>434</v>
      </c>
      <c r="KG5">
        <v>155</v>
      </c>
      <c r="KH5">
        <v>23</v>
      </c>
      <c r="KI5" s="38">
        <v>612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 s="106">
        <v>600</v>
      </c>
      <c r="KV5" s="175">
        <f t="shared" si="12"/>
        <v>102</v>
      </c>
      <c r="KW5" s="170" t="s">
        <v>2376</v>
      </c>
      <c r="KX5" s="277" t="s">
        <v>2959</v>
      </c>
      <c r="KY5" s="170" t="s">
        <v>2692</v>
      </c>
      <c r="LA5" s="1">
        <v>0</v>
      </c>
      <c r="LB5" s="1">
        <v>0</v>
      </c>
      <c r="LC5" s="1">
        <v>0</v>
      </c>
      <c r="LD5" s="1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 s="38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 s="106"/>
      <c r="LX5" s="175"/>
      <c r="LY5" s="170" t="s">
        <v>2376</v>
      </c>
      <c r="LZ5" s="277" t="s">
        <v>2959</v>
      </c>
      <c r="MA5" s="170" t="s">
        <v>2692</v>
      </c>
      <c r="MC5" s="1">
        <v>0</v>
      </c>
      <c r="MD5" s="1">
        <v>0</v>
      </c>
      <c r="ME5" s="1">
        <v>0</v>
      </c>
      <c r="MF5" s="1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 s="38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 s="106"/>
      <c r="MZ5" s="175"/>
      <c r="NA5" s="170" t="s">
        <v>2376</v>
      </c>
      <c r="NB5" s="277" t="s">
        <v>2959</v>
      </c>
      <c r="NC5" s="170" t="s">
        <v>2692</v>
      </c>
      <c r="NE5" s="1">
        <v>0</v>
      </c>
      <c r="NF5" s="1">
        <v>0</v>
      </c>
      <c r="NG5" s="1">
        <v>0</v>
      </c>
      <c r="NH5" s="1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 s="38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 s="106"/>
      <c r="OB5" s="175"/>
      <c r="OC5" s="170" t="s">
        <v>2376</v>
      </c>
      <c r="OD5" s="277" t="s">
        <v>2959</v>
      </c>
      <c r="OE5" s="170" t="s">
        <v>2692</v>
      </c>
      <c r="OG5" s="1" t="e">
        <v>#N/A</v>
      </c>
      <c r="OH5" s="1" t="e">
        <v>#N/A</v>
      </c>
      <c r="OI5" s="1" t="e">
        <v>#N/A</v>
      </c>
      <c r="OJ5" s="1" t="e">
        <v>#N/A</v>
      </c>
      <c r="OK5" t="e">
        <v>#N/A</v>
      </c>
      <c r="OL5" t="e">
        <v>#N/A</v>
      </c>
      <c r="OM5" t="e">
        <v>#N/A</v>
      </c>
      <c r="ON5" t="e">
        <v>#N/A</v>
      </c>
      <c r="OO5" t="e">
        <v>#N/A</v>
      </c>
      <c r="OP5" t="e">
        <v>#N/A</v>
      </c>
      <c r="OQ5" s="38" t="e">
        <v>#N/A</v>
      </c>
      <c r="OR5" t="e">
        <v>#N/A</v>
      </c>
      <c r="OS5" t="e">
        <v>#N/A</v>
      </c>
      <c r="OT5" t="e">
        <v>#N/A</v>
      </c>
      <c r="OU5" t="e">
        <v>#N/A</v>
      </c>
      <c r="OV5" t="e">
        <v>#N/A</v>
      </c>
      <c r="OW5" t="e">
        <v>#N/A</v>
      </c>
      <c r="OX5" t="e">
        <v>#N/A</v>
      </c>
      <c r="OY5" t="e">
        <v>#N/A</v>
      </c>
      <c r="OZ5" t="e">
        <v>#N/A</v>
      </c>
      <c r="PA5" t="e">
        <v>#N/A</v>
      </c>
      <c r="PB5" t="e">
        <v>#N/A</v>
      </c>
      <c r="PC5" s="106"/>
      <c r="PD5" s="175"/>
      <c r="PE5" s="170" t="s">
        <v>2376</v>
      </c>
      <c r="PF5" s="277" t="s">
        <v>2959</v>
      </c>
      <c r="PG5" s="170" t="s">
        <v>2692</v>
      </c>
      <c r="PI5" s="1" t="e">
        <v>#N/A</v>
      </c>
      <c r="PJ5" s="1" t="e">
        <v>#N/A</v>
      </c>
      <c r="PK5" s="1" t="e">
        <v>#N/A</v>
      </c>
      <c r="PL5" s="1" t="e">
        <v>#N/A</v>
      </c>
      <c r="PM5" t="e">
        <v>#N/A</v>
      </c>
      <c r="PN5" t="e">
        <v>#N/A</v>
      </c>
      <c r="PO5" t="e">
        <v>#N/A</v>
      </c>
      <c r="PP5" t="e">
        <v>#N/A</v>
      </c>
      <c r="PQ5" t="e">
        <v>#N/A</v>
      </c>
      <c r="PR5" t="e">
        <v>#N/A</v>
      </c>
      <c r="PS5" s="38" t="e">
        <v>#N/A</v>
      </c>
      <c r="PT5" t="e">
        <v>#N/A</v>
      </c>
      <c r="PU5" t="e">
        <v>#N/A</v>
      </c>
      <c r="PV5" t="e">
        <v>#N/A</v>
      </c>
      <c r="PW5" t="e">
        <v>#N/A</v>
      </c>
      <c r="PX5" t="e">
        <v>#N/A</v>
      </c>
      <c r="PY5" t="e">
        <v>#N/A</v>
      </c>
      <c r="PZ5" t="e">
        <v>#N/A</v>
      </c>
      <c r="QA5" t="e">
        <v>#N/A</v>
      </c>
      <c r="QB5" t="e">
        <v>#N/A</v>
      </c>
      <c r="QC5" t="e">
        <v>#N/A</v>
      </c>
      <c r="QD5" t="e">
        <v>#N/A</v>
      </c>
      <c r="QE5" s="106"/>
      <c r="QF5" s="175"/>
      <c r="QG5" s="170" t="s">
        <v>2376</v>
      </c>
      <c r="QH5" s="277" t="s">
        <v>2959</v>
      </c>
      <c r="QI5" s="170" t="s">
        <v>2692</v>
      </c>
      <c r="QK5" s="1" t="e">
        <v>#N/A</v>
      </c>
      <c r="QL5" s="1" t="e">
        <v>#N/A</v>
      </c>
      <c r="QM5" s="1" t="e">
        <v>#N/A</v>
      </c>
      <c r="QN5" s="1" t="e">
        <v>#N/A</v>
      </c>
      <c r="QO5" t="e">
        <v>#N/A</v>
      </c>
      <c r="QP5" t="e">
        <v>#N/A</v>
      </c>
      <c r="QQ5" t="e">
        <v>#N/A</v>
      </c>
      <c r="QR5" t="e">
        <v>#N/A</v>
      </c>
      <c r="QS5" t="e">
        <v>#N/A</v>
      </c>
      <c r="QT5" t="e">
        <v>#N/A</v>
      </c>
      <c r="QU5" s="38" t="e">
        <v>#N/A</v>
      </c>
      <c r="QV5" t="e">
        <v>#N/A</v>
      </c>
      <c r="QW5" t="e">
        <v>#N/A</v>
      </c>
      <c r="QX5" t="e">
        <v>#N/A</v>
      </c>
      <c r="QY5" t="e">
        <v>#N/A</v>
      </c>
      <c r="QZ5" t="e">
        <v>#N/A</v>
      </c>
      <c r="RA5" t="e">
        <v>#N/A</v>
      </c>
      <c r="RB5" t="e">
        <v>#N/A</v>
      </c>
      <c r="RC5" t="e">
        <v>#N/A</v>
      </c>
      <c r="RD5" t="e">
        <v>#N/A</v>
      </c>
      <c r="RE5" t="e">
        <v>#N/A</v>
      </c>
      <c r="RF5" t="e">
        <v>#N/A</v>
      </c>
      <c r="RG5" s="106"/>
      <c r="RH5" s="175"/>
      <c r="RI5" s="170" t="s">
        <v>2376</v>
      </c>
      <c r="RJ5" s="277" t="s">
        <v>2959</v>
      </c>
      <c r="RK5" s="170" t="s">
        <v>2692</v>
      </c>
      <c r="RM5" s="1" t="e">
        <v>#N/A</v>
      </c>
      <c r="RN5" s="1" t="e">
        <v>#N/A</v>
      </c>
      <c r="RO5" s="1" t="e">
        <v>#N/A</v>
      </c>
      <c r="RP5" s="1" t="e">
        <v>#N/A</v>
      </c>
      <c r="RQ5" t="e">
        <v>#N/A</v>
      </c>
      <c r="RR5" t="e">
        <v>#N/A</v>
      </c>
      <c r="RS5" t="e">
        <v>#N/A</v>
      </c>
      <c r="RT5" t="e">
        <v>#N/A</v>
      </c>
      <c r="RU5" t="e">
        <v>#N/A</v>
      </c>
      <c r="RV5" t="e">
        <v>#N/A</v>
      </c>
      <c r="RW5" s="38" t="e">
        <v>#N/A</v>
      </c>
      <c r="RX5" t="e">
        <v>#N/A</v>
      </c>
      <c r="RY5" t="e">
        <v>#N/A</v>
      </c>
      <c r="RZ5" t="e">
        <v>#N/A</v>
      </c>
      <c r="SA5" t="e">
        <v>#N/A</v>
      </c>
      <c r="SB5" t="e">
        <v>#N/A</v>
      </c>
      <c r="SC5" t="e">
        <v>#N/A</v>
      </c>
      <c r="SD5" t="e">
        <v>#N/A</v>
      </c>
      <c r="SE5" t="e">
        <v>#N/A</v>
      </c>
      <c r="SF5" t="e">
        <v>#N/A</v>
      </c>
      <c r="SG5" t="e">
        <v>#N/A</v>
      </c>
      <c r="SH5" t="e">
        <v>#N/A</v>
      </c>
      <c r="SI5" s="106"/>
      <c r="SJ5" s="175"/>
      <c r="SK5" s="170" t="s">
        <v>2376</v>
      </c>
      <c r="SL5" s="277" t="s">
        <v>2959</v>
      </c>
      <c r="SM5" s="170" t="s">
        <v>2692</v>
      </c>
      <c r="SO5" s="1" t="e">
        <v>#N/A</v>
      </c>
      <c r="SP5" s="1" t="e">
        <v>#N/A</v>
      </c>
      <c r="SQ5" s="1" t="e">
        <v>#N/A</v>
      </c>
      <c r="SR5" s="1" t="e">
        <v>#N/A</v>
      </c>
      <c r="SS5" t="e">
        <v>#N/A</v>
      </c>
      <c r="ST5" t="e">
        <v>#N/A</v>
      </c>
      <c r="SU5" t="e">
        <v>#N/A</v>
      </c>
      <c r="SV5" t="e">
        <v>#N/A</v>
      </c>
      <c r="SW5" t="e">
        <v>#N/A</v>
      </c>
      <c r="SX5" t="e">
        <v>#N/A</v>
      </c>
      <c r="SY5" s="38" t="e">
        <v>#N/A</v>
      </c>
      <c r="SZ5" t="e">
        <v>#N/A</v>
      </c>
      <c r="TA5" t="e">
        <v>#N/A</v>
      </c>
      <c r="TB5" t="e">
        <v>#N/A</v>
      </c>
      <c r="TC5" t="e">
        <v>#N/A</v>
      </c>
      <c r="TD5" t="e">
        <v>#N/A</v>
      </c>
      <c r="TE5" t="e">
        <v>#N/A</v>
      </c>
      <c r="TF5" t="e">
        <v>#N/A</v>
      </c>
      <c r="TG5" t="e">
        <v>#N/A</v>
      </c>
      <c r="TH5" t="e">
        <v>#N/A</v>
      </c>
      <c r="TI5" t="e">
        <v>#N/A</v>
      </c>
      <c r="TJ5" t="e">
        <v>#N/A</v>
      </c>
      <c r="TK5" s="106"/>
      <c r="TL5" s="175"/>
      <c r="TM5" s="170" t="s">
        <v>2376</v>
      </c>
      <c r="TN5" s="277" t="s">
        <v>2959</v>
      </c>
      <c r="TO5" s="170" t="s">
        <v>2692</v>
      </c>
      <c r="TQ5" s="1" t="e">
        <v>#N/A</v>
      </c>
      <c r="TR5" s="1" t="e">
        <v>#N/A</v>
      </c>
      <c r="TS5" s="1" t="e">
        <v>#N/A</v>
      </c>
      <c r="TT5" s="1" t="e">
        <v>#N/A</v>
      </c>
      <c r="TU5" t="e">
        <v>#N/A</v>
      </c>
      <c r="TV5" t="e">
        <v>#N/A</v>
      </c>
      <c r="TW5" t="e">
        <v>#N/A</v>
      </c>
      <c r="TX5" t="e">
        <v>#N/A</v>
      </c>
      <c r="TY5" t="e">
        <v>#N/A</v>
      </c>
      <c r="TZ5" t="e">
        <v>#N/A</v>
      </c>
      <c r="UA5" s="38" t="e">
        <v>#N/A</v>
      </c>
      <c r="UB5" t="e">
        <v>#N/A</v>
      </c>
      <c r="UC5" t="e">
        <v>#N/A</v>
      </c>
      <c r="UD5" t="e">
        <v>#N/A</v>
      </c>
      <c r="UE5" t="e">
        <v>#N/A</v>
      </c>
      <c r="UF5" t="e">
        <v>#N/A</v>
      </c>
      <c r="UG5" t="e">
        <v>#N/A</v>
      </c>
      <c r="UH5" t="e">
        <v>#N/A</v>
      </c>
      <c r="UI5" t="e">
        <v>#N/A</v>
      </c>
      <c r="UJ5" t="e">
        <v>#N/A</v>
      </c>
      <c r="UK5" t="e">
        <v>#N/A</v>
      </c>
      <c r="UL5" t="e">
        <v>#N/A</v>
      </c>
      <c r="UM5" s="106"/>
      <c r="UN5" s="175"/>
    </row>
    <row r="6" spans="1:560">
      <c r="A6" s="170" t="s">
        <v>2377</v>
      </c>
      <c r="B6" t="s">
        <v>2731</v>
      </c>
      <c r="C6" s="170" t="s">
        <v>2692</v>
      </c>
      <c r="E6" s="1">
        <v>7.8125E-2</v>
      </c>
      <c r="F6" s="1">
        <v>2.7546296296296294E-3</v>
      </c>
      <c r="G6" s="1">
        <v>9.4212962962962957E-3</v>
      </c>
      <c r="H6" s="1">
        <v>6.5949074074074077E-2</v>
      </c>
      <c r="I6">
        <v>11</v>
      </c>
      <c r="J6">
        <v>0</v>
      </c>
      <c r="K6">
        <v>11</v>
      </c>
      <c r="L6">
        <v>146</v>
      </c>
      <c r="M6">
        <v>0</v>
      </c>
      <c r="N6">
        <v>0</v>
      </c>
      <c r="O6" s="38">
        <v>146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106">
        <v>3600</v>
      </c>
      <c r="AB6" s="175">
        <f t="shared" si="2"/>
        <v>4.0555555555555554</v>
      </c>
      <c r="AC6" s="170" t="s">
        <v>2377</v>
      </c>
      <c r="AD6" t="s">
        <v>2731</v>
      </c>
      <c r="AE6" s="170" t="s">
        <v>2692</v>
      </c>
      <c r="AG6" s="1">
        <v>0.31878472222222221</v>
      </c>
      <c r="AH6" s="1">
        <v>2.6215277777777778E-2</v>
      </c>
      <c r="AI6" s="1">
        <v>1.9803240740740739E-2</v>
      </c>
      <c r="AJ6" s="1">
        <v>0.27275462962962965</v>
      </c>
      <c r="AK6">
        <v>74</v>
      </c>
      <c r="AL6">
        <v>2</v>
      </c>
      <c r="AM6">
        <v>76</v>
      </c>
      <c r="AN6">
        <v>1366</v>
      </c>
      <c r="AO6">
        <v>1</v>
      </c>
      <c r="AP6">
        <v>1</v>
      </c>
      <c r="AQ6" s="38">
        <v>1368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06"/>
      <c r="BD6" s="175"/>
      <c r="BE6" s="170" t="s">
        <v>2377</v>
      </c>
      <c r="BF6" t="s">
        <v>2731</v>
      </c>
      <c r="BG6" s="170" t="s">
        <v>2692</v>
      </c>
      <c r="BI6" s="1">
        <v>0.23746527777777779</v>
      </c>
      <c r="BJ6" s="1">
        <v>3.5995370370370369E-3</v>
      </c>
      <c r="BK6" s="1">
        <v>2.630787037037037E-2</v>
      </c>
      <c r="BL6" s="1">
        <v>0.20754629629629628</v>
      </c>
      <c r="BM6">
        <v>6</v>
      </c>
      <c r="BN6">
        <v>0</v>
      </c>
      <c r="BO6">
        <v>6</v>
      </c>
      <c r="BP6">
        <v>151</v>
      </c>
      <c r="BQ6">
        <v>0</v>
      </c>
      <c r="BR6">
        <v>0</v>
      </c>
      <c r="BS6" s="38">
        <v>151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 s="106">
        <v>3600</v>
      </c>
      <c r="CF6" s="175">
        <f t="shared" ref="CF6" si="20">BS6/CE6*100</f>
        <v>4.1944444444444446</v>
      </c>
      <c r="CG6" s="170" t="s">
        <v>2377</v>
      </c>
      <c r="CH6" t="s">
        <v>2731</v>
      </c>
      <c r="CI6" s="170" t="s">
        <v>2692</v>
      </c>
      <c r="CK6" s="1">
        <v>0.48721064814814818</v>
      </c>
      <c r="CL6" s="1">
        <v>4.3854166666666666E-2</v>
      </c>
      <c r="CM6" s="1">
        <v>5.8692129629629629E-2</v>
      </c>
      <c r="CN6" s="1">
        <v>0.38465277777777779</v>
      </c>
      <c r="CO6">
        <v>148</v>
      </c>
      <c r="CP6">
        <v>7</v>
      </c>
      <c r="CQ6">
        <v>155</v>
      </c>
      <c r="CR6">
        <v>1985</v>
      </c>
      <c r="CS6">
        <v>6</v>
      </c>
      <c r="CT6">
        <v>3</v>
      </c>
      <c r="CU6" s="38">
        <v>1994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 s="106">
        <v>3600</v>
      </c>
      <c r="DH6" s="175">
        <f t="shared" si="5"/>
        <v>55.388888888888886</v>
      </c>
      <c r="DI6" s="170" t="s">
        <v>2377</v>
      </c>
      <c r="DJ6" t="s">
        <v>2731</v>
      </c>
      <c r="DK6" s="170" t="s">
        <v>2692</v>
      </c>
      <c r="DM6" s="1">
        <v>6.9444444444444447E-4</v>
      </c>
      <c r="DN6" s="1">
        <v>6.9444444444444447E-4</v>
      </c>
      <c r="DO6" s="1">
        <v>2.5462962962962961E-4</v>
      </c>
      <c r="DP6" s="1">
        <v>0</v>
      </c>
      <c r="DQ6">
        <v>2</v>
      </c>
      <c r="DR6">
        <v>0</v>
      </c>
      <c r="DS6">
        <v>2</v>
      </c>
      <c r="DT6">
        <v>35</v>
      </c>
      <c r="DU6">
        <v>0</v>
      </c>
      <c r="DV6">
        <v>0</v>
      </c>
      <c r="DW6" s="38">
        <v>35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 s="106">
        <v>3600</v>
      </c>
      <c r="EJ6" s="175">
        <f t="shared" si="6"/>
        <v>0.97222222222222221</v>
      </c>
      <c r="EK6" s="170" t="s">
        <v>2377</v>
      </c>
      <c r="EL6" t="s">
        <v>2731</v>
      </c>
      <c r="EM6" s="170" t="s">
        <v>2692</v>
      </c>
      <c r="EO6" s="1">
        <v>0.44519675925925922</v>
      </c>
      <c r="EP6" s="1">
        <v>2.6643518518518521E-2</v>
      </c>
      <c r="EQ6" s="1">
        <v>4.5821759259259263E-2</v>
      </c>
      <c r="ER6" s="1">
        <v>0.3727199074074074</v>
      </c>
      <c r="ES6">
        <v>61</v>
      </c>
      <c r="ET6">
        <v>1</v>
      </c>
      <c r="EU6">
        <v>62</v>
      </c>
      <c r="EV6">
        <v>1208</v>
      </c>
      <c r="EW6">
        <v>3</v>
      </c>
      <c r="EX6">
        <v>0</v>
      </c>
      <c r="EY6" s="38">
        <v>1211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 s="106">
        <v>3600</v>
      </c>
      <c r="FL6" s="175">
        <f t="shared" si="7"/>
        <v>33.638888888888893</v>
      </c>
      <c r="FM6" s="170" t="s">
        <v>2377</v>
      </c>
      <c r="FN6" t="s">
        <v>2731</v>
      </c>
      <c r="FO6" s="170" t="s">
        <v>2692</v>
      </c>
      <c r="FQ6" s="1">
        <v>0.48900462962962959</v>
      </c>
      <c r="FR6" s="1">
        <v>8.4525462962962969E-2</v>
      </c>
      <c r="FS6" s="1">
        <v>6.4120370370370364E-3</v>
      </c>
      <c r="FT6" s="1">
        <v>0.39805555555555555</v>
      </c>
      <c r="FU6">
        <v>193</v>
      </c>
      <c r="FV6">
        <v>11</v>
      </c>
      <c r="FW6">
        <v>204</v>
      </c>
      <c r="FX6">
        <v>3877</v>
      </c>
      <c r="FY6">
        <v>27</v>
      </c>
      <c r="FZ6">
        <v>16</v>
      </c>
      <c r="GA6" s="38">
        <v>3920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 s="106">
        <v>3600</v>
      </c>
      <c r="GN6" s="175">
        <f t="shared" si="8"/>
        <v>108.88888888888889</v>
      </c>
      <c r="GO6" s="170" t="s">
        <v>2377</v>
      </c>
      <c r="GP6" t="s">
        <v>2731</v>
      </c>
      <c r="GQ6" s="170" t="s">
        <v>2692</v>
      </c>
      <c r="GS6" s="1">
        <v>0.38412037037037039</v>
      </c>
      <c r="GT6" s="1">
        <v>3.9722222222222221E-2</v>
      </c>
      <c r="GU6" s="1">
        <v>6.4224537037037038E-2</v>
      </c>
      <c r="GV6" s="1">
        <v>0.28016203703703701</v>
      </c>
      <c r="GW6">
        <v>173</v>
      </c>
      <c r="GX6">
        <v>5</v>
      </c>
      <c r="GY6">
        <v>178</v>
      </c>
      <c r="GZ6">
        <v>2990</v>
      </c>
      <c r="HA6">
        <v>2</v>
      </c>
      <c r="HB6">
        <v>10</v>
      </c>
      <c r="HC6" s="38">
        <v>3002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 s="106">
        <v>3600</v>
      </c>
      <c r="HP6" s="175">
        <f t="shared" si="9"/>
        <v>83.388888888888886</v>
      </c>
      <c r="HQ6" s="170" t="s">
        <v>2377</v>
      </c>
      <c r="HR6" t="s">
        <v>2731</v>
      </c>
      <c r="HS6" s="170" t="s">
        <v>2692</v>
      </c>
      <c r="HU6" s="1">
        <v>7.3148148148148143E-2</v>
      </c>
      <c r="HV6" s="1">
        <v>2.5000000000000001E-3</v>
      </c>
      <c r="HW6" s="1">
        <v>1.4074074074074074E-2</v>
      </c>
      <c r="HX6" s="1">
        <v>5.6562499999999995E-2</v>
      </c>
      <c r="HY6">
        <v>6</v>
      </c>
      <c r="HZ6">
        <v>0</v>
      </c>
      <c r="IA6">
        <v>6</v>
      </c>
      <c r="IB6">
        <v>135</v>
      </c>
      <c r="IC6">
        <v>0</v>
      </c>
      <c r="ID6">
        <v>0</v>
      </c>
      <c r="IE6" s="38">
        <v>135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 s="106"/>
      <c r="IR6" s="175"/>
      <c r="IS6" s="170" t="s">
        <v>2377</v>
      </c>
      <c r="IT6" t="s">
        <v>2731</v>
      </c>
      <c r="IU6" s="170" t="s">
        <v>2692</v>
      </c>
      <c r="IW6" s="1">
        <v>0.24087962962962961</v>
      </c>
      <c r="IX6" s="1">
        <v>1.8402777777777778E-2</v>
      </c>
      <c r="IY6" s="1">
        <v>1.2488425925925925E-2</v>
      </c>
      <c r="IZ6" s="1">
        <v>0.22246527777777778</v>
      </c>
      <c r="JA6">
        <v>103</v>
      </c>
      <c r="JB6">
        <v>1</v>
      </c>
      <c r="JC6">
        <v>104</v>
      </c>
      <c r="JD6">
        <v>1313</v>
      </c>
      <c r="JE6">
        <v>0</v>
      </c>
      <c r="JF6">
        <v>1</v>
      </c>
      <c r="JG6" s="38">
        <v>1314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 s="106">
        <v>3600</v>
      </c>
      <c r="JT6" s="175">
        <f t="shared" ref="JT6" si="21">JG6/JS6*100</f>
        <v>36.5</v>
      </c>
      <c r="JU6" s="170" t="s">
        <v>2377</v>
      </c>
      <c r="JV6" s="277" t="s">
        <v>2959</v>
      </c>
      <c r="JW6" s="170" t="s">
        <v>2692</v>
      </c>
      <c r="JY6" s="1">
        <v>0.26504629629629628</v>
      </c>
      <c r="JZ6" s="1">
        <v>2.9513888888888892E-2</v>
      </c>
      <c r="KA6" s="1">
        <v>9.8842592592592576E-3</v>
      </c>
      <c r="KB6" s="1">
        <v>0.22564814814814815</v>
      </c>
      <c r="KC6">
        <v>101</v>
      </c>
      <c r="KD6">
        <v>12</v>
      </c>
      <c r="KE6">
        <v>113</v>
      </c>
      <c r="KF6">
        <v>1610</v>
      </c>
      <c r="KG6">
        <v>48</v>
      </c>
      <c r="KH6">
        <v>5</v>
      </c>
      <c r="KI6" s="38">
        <v>1663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106">
        <v>1200</v>
      </c>
      <c r="KV6" s="175">
        <f t="shared" si="12"/>
        <v>138.58333333333331</v>
      </c>
      <c r="KW6" s="170" t="s">
        <v>2377</v>
      </c>
      <c r="KX6" s="277" t="s">
        <v>2959</v>
      </c>
      <c r="KY6" s="170" t="s">
        <v>2692</v>
      </c>
      <c r="LA6" s="1">
        <v>0</v>
      </c>
      <c r="LB6" s="1">
        <v>0</v>
      </c>
      <c r="LC6" s="1">
        <v>0</v>
      </c>
      <c r="LD6" s="1">
        <v>0</v>
      </c>
      <c r="LE6">
        <v>76</v>
      </c>
      <c r="LF6">
        <v>2</v>
      </c>
      <c r="LG6">
        <v>78</v>
      </c>
      <c r="LH6">
        <v>610</v>
      </c>
      <c r="LI6">
        <v>1</v>
      </c>
      <c r="LJ6">
        <v>1</v>
      </c>
      <c r="LK6" s="38">
        <v>612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 s="106">
        <v>2400</v>
      </c>
      <c r="LX6" s="175">
        <f t="shared" si="13"/>
        <v>25.5</v>
      </c>
      <c r="LY6" s="170" t="s">
        <v>2377</v>
      </c>
      <c r="LZ6" s="277" t="s">
        <v>2959</v>
      </c>
      <c r="MA6" s="170" t="s">
        <v>2692</v>
      </c>
      <c r="MC6" s="1" t="e">
        <v>#N/A</v>
      </c>
      <c r="MD6" s="1" t="e">
        <v>#N/A</v>
      </c>
      <c r="ME6" s="1" t="e">
        <v>#N/A</v>
      </c>
      <c r="MF6" s="1" t="e">
        <v>#N/A</v>
      </c>
      <c r="MG6" t="e">
        <v>#N/A</v>
      </c>
      <c r="MH6" t="e">
        <v>#N/A</v>
      </c>
      <c r="MI6" t="e">
        <v>#N/A</v>
      </c>
      <c r="MJ6" t="e">
        <v>#N/A</v>
      </c>
      <c r="MK6" t="e">
        <v>#N/A</v>
      </c>
      <c r="ML6" t="e">
        <v>#N/A</v>
      </c>
      <c r="MM6" s="38" t="e">
        <v>#N/A</v>
      </c>
      <c r="MN6" t="e">
        <v>#N/A</v>
      </c>
      <c r="MO6" t="e">
        <v>#N/A</v>
      </c>
      <c r="MP6" t="e">
        <v>#N/A</v>
      </c>
      <c r="MQ6" t="e">
        <v>#N/A</v>
      </c>
      <c r="MR6" t="e">
        <v>#N/A</v>
      </c>
      <c r="MS6" t="e">
        <v>#N/A</v>
      </c>
      <c r="MT6" t="e">
        <v>#N/A</v>
      </c>
      <c r="MU6" t="e">
        <v>#N/A</v>
      </c>
      <c r="MV6" t="e">
        <v>#N/A</v>
      </c>
      <c r="MW6" t="e">
        <v>#N/A</v>
      </c>
      <c r="MX6" t="e">
        <v>#N/A</v>
      </c>
      <c r="MY6" s="106"/>
      <c r="MZ6" s="175"/>
      <c r="NA6" s="170" t="s">
        <v>2377</v>
      </c>
      <c r="NB6" s="277" t="s">
        <v>2959</v>
      </c>
      <c r="NC6" s="170" t="s">
        <v>2692</v>
      </c>
      <c r="NE6" s="1" t="e">
        <v>#N/A</v>
      </c>
      <c r="NF6" s="1" t="e">
        <v>#N/A</v>
      </c>
      <c r="NG6" s="1" t="e">
        <v>#N/A</v>
      </c>
      <c r="NH6" s="1" t="e">
        <v>#N/A</v>
      </c>
      <c r="NI6" t="e">
        <v>#N/A</v>
      </c>
      <c r="NJ6" t="e">
        <v>#N/A</v>
      </c>
      <c r="NK6" t="e">
        <v>#N/A</v>
      </c>
      <c r="NL6" t="e">
        <v>#N/A</v>
      </c>
      <c r="NM6" t="e">
        <v>#N/A</v>
      </c>
      <c r="NN6" t="e">
        <v>#N/A</v>
      </c>
      <c r="NO6" s="38" t="e">
        <v>#N/A</v>
      </c>
      <c r="NP6" t="e">
        <v>#N/A</v>
      </c>
      <c r="NQ6" t="e">
        <v>#N/A</v>
      </c>
      <c r="NR6" t="e">
        <v>#N/A</v>
      </c>
      <c r="NS6" t="e">
        <v>#N/A</v>
      </c>
      <c r="NT6" t="e">
        <v>#N/A</v>
      </c>
      <c r="NU6" t="e">
        <v>#N/A</v>
      </c>
      <c r="NV6" t="e">
        <v>#N/A</v>
      </c>
      <c r="NW6" t="e">
        <v>#N/A</v>
      </c>
      <c r="NX6" t="e">
        <v>#N/A</v>
      </c>
      <c r="NY6" t="e">
        <v>#N/A</v>
      </c>
      <c r="NZ6" t="e">
        <v>#N/A</v>
      </c>
      <c r="OA6" s="106"/>
      <c r="OB6" s="175"/>
      <c r="OC6" s="170" t="s">
        <v>2377</v>
      </c>
      <c r="OD6" s="277" t="s">
        <v>2959</v>
      </c>
      <c r="OE6" s="170" t="s">
        <v>2692</v>
      </c>
      <c r="OG6" s="1" t="e">
        <v>#N/A</v>
      </c>
      <c r="OH6" s="1" t="e">
        <v>#N/A</v>
      </c>
      <c r="OI6" s="1" t="e">
        <v>#N/A</v>
      </c>
      <c r="OJ6" s="1" t="e">
        <v>#N/A</v>
      </c>
      <c r="OK6" t="e">
        <v>#N/A</v>
      </c>
      <c r="OL6" t="e">
        <v>#N/A</v>
      </c>
      <c r="OM6" t="e">
        <v>#N/A</v>
      </c>
      <c r="ON6" t="e">
        <v>#N/A</v>
      </c>
      <c r="OO6" t="e">
        <v>#N/A</v>
      </c>
      <c r="OP6" t="e">
        <v>#N/A</v>
      </c>
      <c r="OQ6" s="38" t="e">
        <v>#N/A</v>
      </c>
      <c r="OR6" t="e">
        <v>#N/A</v>
      </c>
      <c r="OS6" t="e">
        <v>#N/A</v>
      </c>
      <c r="OT6" t="e">
        <v>#N/A</v>
      </c>
      <c r="OU6" t="e">
        <v>#N/A</v>
      </c>
      <c r="OV6" t="e">
        <v>#N/A</v>
      </c>
      <c r="OW6" t="e">
        <v>#N/A</v>
      </c>
      <c r="OX6" t="e">
        <v>#N/A</v>
      </c>
      <c r="OY6" t="e">
        <v>#N/A</v>
      </c>
      <c r="OZ6" t="e">
        <v>#N/A</v>
      </c>
      <c r="PA6" t="e">
        <v>#N/A</v>
      </c>
      <c r="PB6" t="e">
        <v>#N/A</v>
      </c>
      <c r="PC6" s="106"/>
      <c r="PD6" s="175"/>
      <c r="PE6" s="170" t="s">
        <v>2377</v>
      </c>
      <c r="PF6" s="277" t="s">
        <v>2959</v>
      </c>
      <c r="PG6" s="170" t="s">
        <v>2692</v>
      </c>
      <c r="PI6" s="1" t="e">
        <v>#N/A</v>
      </c>
      <c r="PJ6" s="1" t="e">
        <v>#N/A</v>
      </c>
      <c r="PK6" s="1" t="e">
        <v>#N/A</v>
      </c>
      <c r="PL6" s="1" t="e">
        <v>#N/A</v>
      </c>
      <c r="PM6" t="e">
        <v>#N/A</v>
      </c>
      <c r="PN6" t="e">
        <v>#N/A</v>
      </c>
      <c r="PO6" t="e">
        <v>#N/A</v>
      </c>
      <c r="PP6" t="e">
        <v>#N/A</v>
      </c>
      <c r="PQ6" t="e">
        <v>#N/A</v>
      </c>
      <c r="PR6" t="e">
        <v>#N/A</v>
      </c>
      <c r="PS6" s="38" t="e">
        <v>#N/A</v>
      </c>
      <c r="PT6" t="e">
        <v>#N/A</v>
      </c>
      <c r="PU6" t="e">
        <v>#N/A</v>
      </c>
      <c r="PV6" t="e">
        <v>#N/A</v>
      </c>
      <c r="PW6" t="e">
        <v>#N/A</v>
      </c>
      <c r="PX6" t="e">
        <v>#N/A</v>
      </c>
      <c r="PY6" t="e">
        <v>#N/A</v>
      </c>
      <c r="PZ6" t="e">
        <v>#N/A</v>
      </c>
      <c r="QA6" t="e">
        <v>#N/A</v>
      </c>
      <c r="QB6" t="e">
        <v>#N/A</v>
      </c>
      <c r="QC6" t="e">
        <v>#N/A</v>
      </c>
      <c r="QD6" t="e">
        <v>#N/A</v>
      </c>
      <c r="QE6" s="106"/>
      <c r="QF6" s="175"/>
      <c r="QG6" s="170" t="s">
        <v>2377</v>
      </c>
      <c r="QH6" s="277" t="s">
        <v>2959</v>
      </c>
      <c r="QI6" s="170" t="s">
        <v>2692</v>
      </c>
      <c r="QK6" s="1" t="e">
        <v>#N/A</v>
      </c>
      <c r="QL6" s="1" t="e">
        <v>#N/A</v>
      </c>
      <c r="QM6" s="1" t="e">
        <v>#N/A</v>
      </c>
      <c r="QN6" s="1" t="e">
        <v>#N/A</v>
      </c>
      <c r="QO6" t="e">
        <v>#N/A</v>
      </c>
      <c r="QP6" t="e">
        <v>#N/A</v>
      </c>
      <c r="QQ6" t="e">
        <v>#N/A</v>
      </c>
      <c r="QR6" t="e">
        <v>#N/A</v>
      </c>
      <c r="QS6" t="e">
        <v>#N/A</v>
      </c>
      <c r="QT6" t="e">
        <v>#N/A</v>
      </c>
      <c r="QU6" s="38" t="e">
        <v>#N/A</v>
      </c>
      <c r="QV6" t="e">
        <v>#N/A</v>
      </c>
      <c r="QW6" t="e">
        <v>#N/A</v>
      </c>
      <c r="QX6" t="e">
        <v>#N/A</v>
      </c>
      <c r="QY6" t="e">
        <v>#N/A</v>
      </c>
      <c r="QZ6" t="e">
        <v>#N/A</v>
      </c>
      <c r="RA6" t="e">
        <v>#N/A</v>
      </c>
      <c r="RB6" t="e">
        <v>#N/A</v>
      </c>
      <c r="RC6" t="e">
        <v>#N/A</v>
      </c>
      <c r="RD6" t="e">
        <v>#N/A</v>
      </c>
      <c r="RE6" t="e">
        <v>#N/A</v>
      </c>
      <c r="RF6" t="e">
        <v>#N/A</v>
      </c>
      <c r="RG6" s="106"/>
      <c r="RH6" s="175"/>
      <c r="RI6" s="170" t="s">
        <v>2377</v>
      </c>
      <c r="RJ6" s="277" t="s">
        <v>2959</v>
      </c>
      <c r="RK6" s="170" t="s">
        <v>2692</v>
      </c>
      <c r="RM6" s="1" t="e">
        <v>#N/A</v>
      </c>
      <c r="RN6" s="1" t="e">
        <v>#N/A</v>
      </c>
      <c r="RO6" s="1" t="e">
        <v>#N/A</v>
      </c>
      <c r="RP6" s="1" t="e">
        <v>#N/A</v>
      </c>
      <c r="RQ6" t="e">
        <v>#N/A</v>
      </c>
      <c r="RR6" t="e">
        <v>#N/A</v>
      </c>
      <c r="RS6" t="e">
        <v>#N/A</v>
      </c>
      <c r="RT6" t="e">
        <v>#N/A</v>
      </c>
      <c r="RU6" t="e">
        <v>#N/A</v>
      </c>
      <c r="RV6" t="e">
        <v>#N/A</v>
      </c>
      <c r="RW6" s="38" t="e">
        <v>#N/A</v>
      </c>
      <c r="RX6" t="e">
        <v>#N/A</v>
      </c>
      <c r="RY6" t="e">
        <v>#N/A</v>
      </c>
      <c r="RZ6" t="e">
        <v>#N/A</v>
      </c>
      <c r="SA6" t="e">
        <v>#N/A</v>
      </c>
      <c r="SB6" t="e">
        <v>#N/A</v>
      </c>
      <c r="SC6" t="e">
        <v>#N/A</v>
      </c>
      <c r="SD6" t="e">
        <v>#N/A</v>
      </c>
      <c r="SE6" t="e">
        <v>#N/A</v>
      </c>
      <c r="SF6" t="e">
        <v>#N/A</v>
      </c>
      <c r="SG6" t="e">
        <v>#N/A</v>
      </c>
      <c r="SH6" t="e">
        <v>#N/A</v>
      </c>
      <c r="SI6" s="106"/>
      <c r="SJ6" s="175"/>
      <c r="SK6" s="170" t="s">
        <v>2377</v>
      </c>
      <c r="SL6" s="277" t="s">
        <v>2959</v>
      </c>
      <c r="SM6" s="170" t="s">
        <v>2692</v>
      </c>
      <c r="SO6" s="1" t="e">
        <v>#N/A</v>
      </c>
      <c r="SP6" s="1" t="e">
        <v>#N/A</v>
      </c>
      <c r="SQ6" s="1" t="e">
        <v>#N/A</v>
      </c>
      <c r="SR6" s="1" t="e">
        <v>#N/A</v>
      </c>
      <c r="SS6" t="e">
        <v>#N/A</v>
      </c>
      <c r="ST6" t="e">
        <v>#N/A</v>
      </c>
      <c r="SU6" t="e">
        <v>#N/A</v>
      </c>
      <c r="SV6" t="e">
        <v>#N/A</v>
      </c>
      <c r="SW6" t="e">
        <v>#N/A</v>
      </c>
      <c r="SX6" t="e">
        <v>#N/A</v>
      </c>
      <c r="SY6" s="38" t="e">
        <v>#N/A</v>
      </c>
      <c r="SZ6" t="e">
        <v>#N/A</v>
      </c>
      <c r="TA6" t="e">
        <v>#N/A</v>
      </c>
      <c r="TB6" t="e">
        <v>#N/A</v>
      </c>
      <c r="TC6" t="e">
        <v>#N/A</v>
      </c>
      <c r="TD6" t="e">
        <v>#N/A</v>
      </c>
      <c r="TE6" t="e">
        <v>#N/A</v>
      </c>
      <c r="TF6" t="e">
        <v>#N/A</v>
      </c>
      <c r="TG6" t="e">
        <v>#N/A</v>
      </c>
      <c r="TH6" t="e">
        <v>#N/A</v>
      </c>
      <c r="TI6" t="e">
        <v>#N/A</v>
      </c>
      <c r="TJ6" t="e">
        <v>#N/A</v>
      </c>
      <c r="TK6" s="106"/>
      <c r="TL6" s="175"/>
      <c r="TM6" s="170" t="s">
        <v>2377</v>
      </c>
      <c r="TN6" s="277" t="s">
        <v>2959</v>
      </c>
      <c r="TO6" s="170" t="s">
        <v>2692</v>
      </c>
      <c r="TQ6" s="1" t="e">
        <v>#N/A</v>
      </c>
      <c r="TR6" s="1" t="e">
        <v>#N/A</v>
      </c>
      <c r="TS6" s="1" t="e">
        <v>#N/A</v>
      </c>
      <c r="TT6" s="1" t="e">
        <v>#N/A</v>
      </c>
      <c r="TU6" t="e">
        <v>#N/A</v>
      </c>
      <c r="TV6" t="e">
        <v>#N/A</v>
      </c>
      <c r="TW6" t="e">
        <v>#N/A</v>
      </c>
      <c r="TX6" t="e">
        <v>#N/A</v>
      </c>
      <c r="TY6" t="e">
        <v>#N/A</v>
      </c>
      <c r="TZ6" t="e">
        <v>#N/A</v>
      </c>
      <c r="UA6" s="38" t="e">
        <v>#N/A</v>
      </c>
      <c r="UB6" t="e">
        <v>#N/A</v>
      </c>
      <c r="UC6" t="e">
        <v>#N/A</v>
      </c>
      <c r="UD6" t="e">
        <v>#N/A</v>
      </c>
      <c r="UE6" t="e">
        <v>#N/A</v>
      </c>
      <c r="UF6" t="e">
        <v>#N/A</v>
      </c>
      <c r="UG6" t="e">
        <v>#N/A</v>
      </c>
      <c r="UH6" t="e">
        <v>#N/A</v>
      </c>
      <c r="UI6" t="e">
        <v>#N/A</v>
      </c>
      <c r="UJ6" t="e">
        <v>#N/A</v>
      </c>
      <c r="UK6" t="e">
        <v>#N/A</v>
      </c>
      <c r="UL6" t="e">
        <v>#N/A</v>
      </c>
      <c r="UM6" s="106"/>
      <c r="UN6" s="175"/>
    </row>
    <row r="7" spans="1:560">
      <c r="A7" s="170" t="s">
        <v>2238</v>
      </c>
      <c r="B7" s="485" t="s">
        <v>2959</v>
      </c>
      <c r="C7" s="170" t="s">
        <v>2692</v>
      </c>
      <c r="E7" s="1">
        <v>0.48943287037037037</v>
      </c>
      <c r="F7" s="1">
        <v>0.17559027777777778</v>
      </c>
      <c r="G7" s="1">
        <v>0.11043981481481481</v>
      </c>
      <c r="H7" s="1">
        <v>0.2033912037037037</v>
      </c>
      <c r="I7">
        <v>100</v>
      </c>
      <c r="J7">
        <v>37</v>
      </c>
      <c r="K7">
        <v>137</v>
      </c>
      <c r="L7">
        <v>2285</v>
      </c>
      <c r="M7">
        <v>39</v>
      </c>
      <c r="N7">
        <v>16</v>
      </c>
      <c r="O7" s="38">
        <v>2340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s="106">
        <v>2700</v>
      </c>
      <c r="AB7" s="175">
        <f t="shared" si="2"/>
        <v>86.666666666666671</v>
      </c>
      <c r="AC7" s="170" t="s">
        <v>2238</v>
      </c>
      <c r="AD7" t="s">
        <v>2731</v>
      </c>
      <c r="AE7" s="170" t="s">
        <v>2692</v>
      </c>
      <c r="AG7" s="1">
        <v>0.5508912037037037</v>
      </c>
      <c r="AH7" s="1">
        <v>0.13023148148148148</v>
      </c>
      <c r="AI7" s="1">
        <v>0.1665972222222222</v>
      </c>
      <c r="AJ7" s="1">
        <v>0.25405092592592593</v>
      </c>
      <c r="AK7">
        <v>69</v>
      </c>
      <c r="AL7">
        <v>22</v>
      </c>
      <c r="AM7">
        <v>91</v>
      </c>
      <c r="AN7">
        <v>1180</v>
      </c>
      <c r="AO7">
        <v>17</v>
      </c>
      <c r="AP7">
        <v>8</v>
      </c>
      <c r="AQ7" s="38">
        <v>1205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06">
        <v>2700</v>
      </c>
      <c r="BD7" s="175">
        <f t="shared" si="3"/>
        <v>44.629629629629633</v>
      </c>
      <c r="BE7" s="170" t="s">
        <v>2238</v>
      </c>
      <c r="BF7" t="s">
        <v>2731</v>
      </c>
      <c r="BG7" s="170" t="s">
        <v>2692</v>
      </c>
      <c r="BI7" s="1">
        <v>0.3430555555555555</v>
      </c>
      <c r="BJ7" s="1">
        <v>0.15011574074074074</v>
      </c>
      <c r="BK7" s="1">
        <v>5.9606481481481483E-2</v>
      </c>
      <c r="BL7" s="1">
        <v>0.13332175925925926</v>
      </c>
      <c r="BM7">
        <v>189</v>
      </c>
      <c r="BN7">
        <v>58</v>
      </c>
      <c r="BO7">
        <v>247</v>
      </c>
      <c r="BP7">
        <v>3744</v>
      </c>
      <c r="BQ7">
        <v>81</v>
      </c>
      <c r="BR7">
        <v>25</v>
      </c>
      <c r="BS7" s="38">
        <v>3850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 s="106">
        <v>3600</v>
      </c>
      <c r="CF7" s="175">
        <f t="shared" ref="CF7" si="22">BS7/CE7*100</f>
        <v>106.94444444444444</v>
      </c>
      <c r="CG7" s="170" t="s">
        <v>2238</v>
      </c>
      <c r="CH7" t="s">
        <v>2731</v>
      </c>
      <c r="CI7" s="170" t="s">
        <v>2692</v>
      </c>
      <c r="CK7" s="1">
        <v>0.60056712962962966</v>
      </c>
      <c r="CL7" s="1">
        <v>0.18097222222222223</v>
      </c>
      <c r="CM7" s="1">
        <v>3.2939814814814811E-2</v>
      </c>
      <c r="CN7" s="1">
        <v>0.38664351851851847</v>
      </c>
      <c r="CO7">
        <v>240</v>
      </c>
      <c r="CP7">
        <v>63</v>
      </c>
      <c r="CQ7">
        <v>303</v>
      </c>
      <c r="CR7">
        <v>3859</v>
      </c>
      <c r="CS7">
        <v>46</v>
      </c>
      <c r="CT7">
        <v>36</v>
      </c>
      <c r="CU7" s="38">
        <v>3941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s="106">
        <v>3600</v>
      </c>
      <c r="DH7" s="175">
        <f t="shared" si="5"/>
        <v>109.47222222222221</v>
      </c>
      <c r="DI7" s="170" t="s">
        <v>2238</v>
      </c>
      <c r="DJ7" t="s">
        <v>2731</v>
      </c>
      <c r="DK7" s="170" t="s">
        <v>2692</v>
      </c>
      <c r="DM7" s="1">
        <v>0.26630787037037035</v>
      </c>
      <c r="DN7" s="1">
        <v>0.10939814814814815</v>
      </c>
      <c r="DO7" s="1">
        <v>8.1261574074074069E-2</v>
      </c>
      <c r="DP7" s="1">
        <v>0.15690972222222221</v>
      </c>
      <c r="DQ7">
        <v>190</v>
      </c>
      <c r="DR7">
        <v>33</v>
      </c>
      <c r="DS7">
        <v>223</v>
      </c>
      <c r="DT7">
        <v>2791</v>
      </c>
      <c r="DU7">
        <v>43</v>
      </c>
      <c r="DV7">
        <v>12</v>
      </c>
      <c r="DW7" s="38">
        <v>2846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 s="106">
        <v>3600</v>
      </c>
      <c r="EJ7" s="175">
        <f t="shared" si="6"/>
        <v>79.055555555555557</v>
      </c>
      <c r="EK7" s="170" t="s">
        <v>2238</v>
      </c>
      <c r="EL7" t="s">
        <v>2731</v>
      </c>
      <c r="EM7" s="170" t="s">
        <v>2692</v>
      </c>
      <c r="EO7" s="1">
        <v>0.46109953703703704</v>
      </c>
      <c r="EP7" s="1">
        <v>0.14403935185185185</v>
      </c>
      <c r="EQ7" s="1">
        <v>2.4097222222222225E-2</v>
      </c>
      <c r="ER7" s="1">
        <v>0.29295138888888889</v>
      </c>
      <c r="ES7">
        <v>209</v>
      </c>
      <c r="ET7">
        <v>45</v>
      </c>
      <c r="EU7">
        <v>254</v>
      </c>
      <c r="EV7">
        <v>3937</v>
      </c>
      <c r="EW7">
        <v>60</v>
      </c>
      <c r="EX7">
        <v>18</v>
      </c>
      <c r="EY7" s="38">
        <v>4015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 s="106">
        <v>3600</v>
      </c>
      <c r="FL7" s="175">
        <f t="shared" si="7"/>
        <v>111.52777777777779</v>
      </c>
      <c r="FM7" s="170" t="s">
        <v>2238</v>
      </c>
      <c r="FN7" t="s">
        <v>2731</v>
      </c>
      <c r="FO7" s="170" t="s">
        <v>2692</v>
      </c>
      <c r="FQ7" s="1">
        <v>0.41940972222222223</v>
      </c>
      <c r="FR7" s="1">
        <v>0.15434027777777778</v>
      </c>
      <c r="FS7" s="1">
        <v>3.5555555555555556E-2</v>
      </c>
      <c r="FT7" s="1">
        <v>0.22951388888888888</v>
      </c>
      <c r="FU7">
        <v>125</v>
      </c>
      <c r="FV7">
        <v>81</v>
      </c>
      <c r="FW7">
        <v>206</v>
      </c>
      <c r="FX7">
        <v>3003</v>
      </c>
      <c r="FY7">
        <v>132</v>
      </c>
      <c r="FZ7">
        <v>40</v>
      </c>
      <c r="GA7" s="38">
        <v>3175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 s="106">
        <v>3600</v>
      </c>
      <c r="GN7" s="175">
        <f t="shared" si="8"/>
        <v>88.194444444444443</v>
      </c>
      <c r="GO7" s="170" t="s">
        <v>2238</v>
      </c>
      <c r="GP7" t="s">
        <v>2731</v>
      </c>
      <c r="GQ7" s="170" t="s">
        <v>2692</v>
      </c>
      <c r="GS7" s="1">
        <v>0.38105324074074076</v>
      </c>
      <c r="GT7" s="1">
        <v>0.14237268518518517</v>
      </c>
      <c r="GU7" s="1">
        <v>4.7881944444444442E-2</v>
      </c>
      <c r="GV7" s="1">
        <v>0.19077546296296297</v>
      </c>
      <c r="GW7">
        <v>208</v>
      </c>
      <c r="GX7">
        <v>66</v>
      </c>
      <c r="GY7">
        <v>274</v>
      </c>
      <c r="GZ7">
        <v>3422</v>
      </c>
      <c r="HA7">
        <v>83</v>
      </c>
      <c r="HB7">
        <v>50</v>
      </c>
      <c r="HC7" s="38">
        <v>3555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 s="106">
        <v>3600</v>
      </c>
      <c r="HP7" s="175">
        <f t="shared" si="9"/>
        <v>98.75</v>
      </c>
      <c r="HQ7" s="170" t="s">
        <v>2238</v>
      </c>
      <c r="HR7" t="s">
        <v>2731</v>
      </c>
      <c r="HS7" s="170" t="s">
        <v>2692</v>
      </c>
      <c r="HU7" s="1">
        <v>0.33785879629629628</v>
      </c>
      <c r="HV7" s="1">
        <v>0.12846064814814814</v>
      </c>
      <c r="HW7" s="1">
        <v>4.7268518518518515E-2</v>
      </c>
      <c r="HX7" s="1">
        <v>0.16212962962962962</v>
      </c>
      <c r="HY7">
        <v>188</v>
      </c>
      <c r="HZ7">
        <v>44</v>
      </c>
      <c r="IA7">
        <v>232</v>
      </c>
      <c r="IB7">
        <v>3875</v>
      </c>
      <c r="IC7">
        <v>58</v>
      </c>
      <c r="ID7">
        <v>25</v>
      </c>
      <c r="IE7" s="38">
        <v>3958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 s="106">
        <v>3600</v>
      </c>
      <c r="IR7" s="175">
        <f t="shared" si="10"/>
        <v>109.94444444444444</v>
      </c>
      <c r="IS7" s="170" t="s">
        <v>2238</v>
      </c>
      <c r="IT7" t="s">
        <v>2731</v>
      </c>
      <c r="IU7" s="170" t="s">
        <v>2692</v>
      </c>
      <c r="IW7" s="1">
        <v>0.39451388888888889</v>
      </c>
      <c r="IX7" s="1">
        <v>0.12697916666666667</v>
      </c>
      <c r="IY7" s="1">
        <v>0.14596064814814816</v>
      </c>
      <c r="IZ7" s="1">
        <v>0.26753472222222224</v>
      </c>
      <c r="JA7">
        <v>255</v>
      </c>
      <c r="JB7">
        <v>55</v>
      </c>
      <c r="JC7">
        <v>310</v>
      </c>
      <c r="JD7">
        <v>3794</v>
      </c>
      <c r="JE7">
        <v>64</v>
      </c>
      <c r="JF7">
        <v>20</v>
      </c>
      <c r="JG7" s="38">
        <v>3878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 s="106">
        <v>3600</v>
      </c>
      <c r="JT7" s="175">
        <f t="shared" ref="JT7" si="23">JG7/JS7*100</f>
        <v>107.72222222222223</v>
      </c>
      <c r="JU7" s="170" t="s">
        <v>2238</v>
      </c>
      <c r="JV7" s="277" t="s">
        <v>2959</v>
      </c>
      <c r="JW7" s="170" t="s">
        <v>2692</v>
      </c>
      <c r="JY7" s="1">
        <v>0.1953125</v>
      </c>
      <c r="JZ7" s="1">
        <v>5.2696759259259263E-2</v>
      </c>
      <c r="KA7" s="1">
        <v>5.2557870370370373E-2</v>
      </c>
      <c r="KB7" s="1">
        <v>9.0046296296296291E-2</v>
      </c>
      <c r="KC7">
        <v>23</v>
      </c>
      <c r="KD7">
        <v>30</v>
      </c>
      <c r="KE7">
        <v>53</v>
      </c>
      <c r="KF7">
        <v>694</v>
      </c>
      <c r="KG7">
        <v>115</v>
      </c>
      <c r="KH7">
        <v>7</v>
      </c>
      <c r="KI7" s="38">
        <v>816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106">
        <v>600</v>
      </c>
      <c r="KV7" s="175">
        <f t="shared" si="12"/>
        <v>136</v>
      </c>
      <c r="KW7" s="170" t="s">
        <v>2238</v>
      </c>
      <c r="KX7" s="277" t="s">
        <v>2959</v>
      </c>
      <c r="KY7" s="170" t="s">
        <v>2692</v>
      </c>
      <c r="LA7" s="1">
        <v>0</v>
      </c>
      <c r="LB7" s="1">
        <v>0</v>
      </c>
      <c r="LC7" s="1">
        <v>0</v>
      </c>
      <c r="LD7" s="1">
        <v>0</v>
      </c>
      <c r="LE7">
        <v>145</v>
      </c>
      <c r="LF7">
        <v>73</v>
      </c>
      <c r="LG7">
        <v>218</v>
      </c>
      <c r="LH7">
        <v>1617</v>
      </c>
      <c r="LI7">
        <v>147</v>
      </c>
      <c r="LJ7">
        <v>36</v>
      </c>
      <c r="LK7" s="38">
        <v>1800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 s="106">
        <v>2400</v>
      </c>
      <c r="LX7" s="175">
        <f t="shared" si="13"/>
        <v>75</v>
      </c>
      <c r="LY7" s="170" t="s">
        <v>2238</v>
      </c>
      <c r="LZ7" s="277" t="s">
        <v>2959</v>
      </c>
      <c r="MA7" s="170" t="s">
        <v>2692</v>
      </c>
      <c r="MC7" s="1">
        <v>0</v>
      </c>
      <c r="MD7" s="1">
        <v>0</v>
      </c>
      <c r="ME7" s="1">
        <v>0</v>
      </c>
      <c r="MF7" s="1">
        <v>0</v>
      </c>
      <c r="MG7">
        <v>46</v>
      </c>
      <c r="MH7">
        <v>38</v>
      </c>
      <c r="MI7">
        <v>84</v>
      </c>
      <c r="MJ7">
        <v>1032</v>
      </c>
      <c r="MK7">
        <v>44</v>
      </c>
      <c r="ML7">
        <v>25</v>
      </c>
      <c r="MM7" s="38">
        <v>1101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 s="106">
        <v>900</v>
      </c>
      <c r="MZ7" s="175">
        <f t="shared" ref="MZ7:MZ9" si="24">MM7/MY7*100</f>
        <v>122.33333333333334</v>
      </c>
      <c r="NA7" s="170" t="s">
        <v>2238</v>
      </c>
      <c r="NB7" s="277" t="s">
        <v>2959</v>
      </c>
      <c r="NC7" s="170" t="s">
        <v>2692</v>
      </c>
      <c r="NE7" s="1">
        <v>0</v>
      </c>
      <c r="NF7" s="1">
        <v>0</v>
      </c>
      <c r="NG7" s="1">
        <v>0</v>
      </c>
      <c r="NH7" s="1">
        <v>0</v>
      </c>
      <c r="NI7">
        <v>54</v>
      </c>
      <c r="NJ7">
        <v>68</v>
      </c>
      <c r="NK7">
        <v>122</v>
      </c>
      <c r="NL7">
        <v>1188</v>
      </c>
      <c r="NM7">
        <v>191</v>
      </c>
      <c r="NN7">
        <v>23</v>
      </c>
      <c r="NO7" s="38">
        <v>1402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 s="106">
        <v>1500</v>
      </c>
      <c r="OB7" s="175">
        <f t="shared" ref="OB7:OB10" si="25">NO7/OA7*100</f>
        <v>93.466666666666669</v>
      </c>
      <c r="OC7" s="170" t="s">
        <v>2238</v>
      </c>
      <c r="OD7" s="277" t="s">
        <v>2959</v>
      </c>
      <c r="OE7" s="170" t="s">
        <v>2692</v>
      </c>
      <c r="OG7" s="1">
        <v>0</v>
      </c>
      <c r="OH7" s="1">
        <v>0</v>
      </c>
      <c r="OI7" s="1">
        <v>0</v>
      </c>
      <c r="OJ7" s="1">
        <v>0</v>
      </c>
      <c r="OK7">
        <v>67</v>
      </c>
      <c r="OL7">
        <v>56</v>
      </c>
      <c r="OM7">
        <v>123</v>
      </c>
      <c r="ON7">
        <v>1341</v>
      </c>
      <c r="OO7">
        <v>97</v>
      </c>
      <c r="OP7">
        <v>25</v>
      </c>
      <c r="OQ7" s="38">
        <v>1463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 s="106">
        <v>1200</v>
      </c>
      <c r="PD7" s="175">
        <f t="shared" ref="PD7" si="26">OQ7/PC7*100</f>
        <v>121.91666666666667</v>
      </c>
      <c r="PE7" s="170" t="s">
        <v>2238</v>
      </c>
      <c r="PF7" s="277" t="s">
        <v>2959</v>
      </c>
      <c r="PG7" s="170" t="s">
        <v>2692</v>
      </c>
      <c r="PH7">
        <v>8</v>
      </c>
      <c r="PI7" s="1">
        <v>0</v>
      </c>
      <c r="PJ7" s="1">
        <v>0</v>
      </c>
      <c r="PK7" s="1">
        <v>0</v>
      </c>
      <c r="PL7" s="1">
        <v>0</v>
      </c>
      <c r="PM7">
        <v>124</v>
      </c>
      <c r="PN7">
        <v>82</v>
      </c>
      <c r="PO7">
        <v>206</v>
      </c>
      <c r="PP7">
        <v>2202</v>
      </c>
      <c r="PQ7">
        <v>120</v>
      </c>
      <c r="PR7">
        <v>36</v>
      </c>
      <c r="PS7" s="38">
        <v>2358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 s="106">
        <v>2400</v>
      </c>
      <c r="QF7" s="175">
        <f t="shared" ref="QF7" si="27">PS7/QE7*100</f>
        <v>98.25</v>
      </c>
      <c r="QG7" s="170" t="s">
        <v>2238</v>
      </c>
      <c r="QH7" s="277" t="s">
        <v>2959</v>
      </c>
      <c r="QI7" s="170" t="s">
        <v>2692</v>
      </c>
      <c r="QJ7">
        <v>4</v>
      </c>
      <c r="QK7" s="1">
        <v>0</v>
      </c>
      <c r="QL7" s="1">
        <v>0</v>
      </c>
      <c r="QM7" s="1">
        <v>0</v>
      </c>
      <c r="QN7" s="1">
        <v>0</v>
      </c>
      <c r="QO7">
        <v>52</v>
      </c>
      <c r="QP7">
        <v>34</v>
      </c>
      <c r="QQ7">
        <v>86</v>
      </c>
      <c r="QR7">
        <v>1247</v>
      </c>
      <c r="QS7">
        <v>60</v>
      </c>
      <c r="QT7">
        <v>16</v>
      </c>
      <c r="QU7" s="38">
        <v>1323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 s="106">
        <v>1200</v>
      </c>
      <c r="RH7" s="175">
        <f t="shared" ref="RH7" si="28">QU7/RG7*100</f>
        <v>110.25</v>
      </c>
      <c r="RI7" s="170" t="s">
        <v>2238</v>
      </c>
      <c r="RJ7" s="277" t="s">
        <v>2959</v>
      </c>
      <c r="RK7" s="170" t="s">
        <v>2692</v>
      </c>
      <c r="RL7">
        <v>8</v>
      </c>
      <c r="RM7" s="1">
        <v>0</v>
      </c>
      <c r="RN7" s="1">
        <v>0</v>
      </c>
      <c r="RO7" s="1">
        <v>0</v>
      </c>
      <c r="RP7" s="1">
        <v>0</v>
      </c>
      <c r="RQ7">
        <v>175</v>
      </c>
      <c r="RR7">
        <v>80</v>
      </c>
      <c r="RS7">
        <v>255</v>
      </c>
      <c r="RT7">
        <v>2688</v>
      </c>
      <c r="RU7">
        <v>179</v>
      </c>
      <c r="RV7">
        <v>29</v>
      </c>
      <c r="RW7" s="38">
        <v>2896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 s="106">
        <v>2400</v>
      </c>
      <c r="SJ7" s="175">
        <f t="shared" ref="SJ7" si="29">RW7/SI7*100</f>
        <v>120.66666666666667</v>
      </c>
      <c r="SK7" s="170" t="s">
        <v>2238</v>
      </c>
      <c r="SL7" s="277" t="s">
        <v>2959</v>
      </c>
      <c r="SM7" s="170" t="s">
        <v>2692</v>
      </c>
      <c r="SN7">
        <v>8</v>
      </c>
      <c r="SO7" s="1">
        <v>0.36827546296296299</v>
      </c>
      <c r="SP7" s="1">
        <v>9.8321759259259248E-2</v>
      </c>
      <c r="SQ7" s="1">
        <v>8.2719907407407409E-2</v>
      </c>
      <c r="SR7" s="1">
        <v>0.1872337962962963</v>
      </c>
      <c r="SS7">
        <v>162</v>
      </c>
      <c r="ST7">
        <v>71</v>
      </c>
      <c r="SU7">
        <v>233</v>
      </c>
      <c r="SV7">
        <v>2083</v>
      </c>
      <c r="SW7">
        <v>154</v>
      </c>
      <c r="SX7">
        <v>20</v>
      </c>
      <c r="SY7" s="38">
        <v>2257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 s="106">
        <v>2400</v>
      </c>
      <c r="TL7" s="175">
        <f t="shared" ref="TL7" si="30">SY7/TK7*100</f>
        <v>94.041666666666671</v>
      </c>
      <c r="TM7" s="170" t="s">
        <v>2238</v>
      </c>
      <c r="TN7" s="277" t="s">
        <v>2959</v>
      </c>
      <c r="TO7" s="170" t="s">
        <v>2692</v>
      </c>
      <c r="TP7">
        <v>8</v>
      </c>
      <c r="TQ7" s="1">
        <v>0.36547453703703708</v>
      </c>
      <c r="TR7" s="1">
        <v>0.11883101851851852</v>
      </c>
      <c r="TS7" s="1">
        <v>0.15459490740740742</v>
      </c>
      <c r="TT7" s="1">
        <v>0.24664351851851851</v>
      </c>
      <c r="TU7">
        <v>123</v>
      </c>
      <c r="TV7">
        <v>86</v>
      </c>
      <c r="TW7">
        <v>209</v>
      </c>
      <c r="TX7">
        <v>2059</v>
      </c>
      <c r="TY7">
        <v>175</v>
      </c>
      <c r="TZ7">
        <v>38</v>
      </c>
      <c r="UA7" s="38">
        <v>2272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 s="106">
        <v>2400</v>
      </c>
      <c r="UN7" s="175">
        <f t="shared" ref="UN7" si="31">UA7/UM7*100</f>
        <v>94.666666666666671</v>
      </c>
    </row>
    <row r="8" spans="1:560">
      <c r="A8" s="170" t="s">
        <v>2379</v>
      </c>
      <c r="B8" t="s">
        <v>2731</v>
      </c>
      <c r="C8" s="170" t="s">
        <v>2692</v>
      </c>
      <c r="E8" s="1" t="e">
        <v>#N/A</v>
      </c>
      <c r="F8" s="1" t="e">
        <v>#N/A</v>
      </c>
      <c r="G8" s="1" t="e">
        <v>#N/A</v>
      </c>
      <c r="H8" s="1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s="3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s="106"/>
      <c r="AB8" s="175"/>
      <c r="AC8" s="170" t="s">
        <v>2379</v>
      </c>
      <c r="AD8" t="s">
        <v>2731</v>
      </c>
      <c r="AE8" s="170" t="s">
        <v>2692</v>
      </c>
      <c r="AG8" s="1" t="e">
        <v>#N/A</v>
      </c>
      <c r="AH8" s="1" t="e">
        <v>#N/A</v>
      </c>
      <c r="AI8" s="1" t="e">
        <v>#N/A</v>
      </c>
      <c r="AJ8" s="1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s="3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 t="e">
        <v>#N/A</v>
      </c>
      <c r="BB8" t="e">
        <v>#N/A</v>
      </c>
      <c r="BC8" s="106"/>
      <c r="BD8" s="175"/>
      <c r="BE8" s="170" t="s">
        <v>2379</v>
      </c>
      <c r="BF8" t="s">
        <v>2731</v>
      </c>
      <c r="BG8" s="170" t="s">
        <v>2692</v>
      </c>
      <c r="BI8" s="1" t="e">
        <v>#N/A</v>
      </c>
      <c r="BJ8" s="1" t="e">
        <v>#N/A</v>
      </c>
      <c r="BK8" s="1" t="e">
        <v>#N/A</v>
      </c>
      <c r="BL8" s="1" t="e">
        <v>#N/A</v>
      </c>
      <c r="BM8" t="e">
        <v>#N/A</v>
      </c>
      <c r="BN8" t="e">
        <v>#N/A</v>
      </c>
      <c r="BO8" t="e">
        <v>#N/A</v>
      </c>
      <c r="BP8" t="e">
        <v>#N/A</v>
      </c>
      <c r="BQ8" t="e">
        <v>#N/A</v>
      </c>
      <c r="BR8" t="e">
        <v>#N/A</v>
      </c>
      <c r="BS8" s="38" t="e">
        <v>#N/A</v>
      </c>
      <c r="BT8" t="e">
        <v>#N/A</v>
      </c>
      <c r="BU8" t="e">
        <v>#N/A</v>
      </c>
      <c r="BV8" t="e">
        <v>#N/A</v>
      </c>
      <c r="BW8" t="e">
        <v>#N/A</v>
      </c>
      <c r="BX8" t="e">
        <v>#N/A</v>
      </c>
      <c r="BY8" t="e">
        <v>#N/A</v>
      </c>
      <c r="BZ8" t="e">
        <v>#N/A</v>
      </c>
      <c r="CA8" t="e">
        <v>#N/A</v>
      </c>
      <c r="CB8" t="e">
        <v>#N/A</v>
      </c>
      <c r="CC8" t="e">
        <v>#N/A</v>
      </c>
      <c r="CD8" t="e">
        <v>#N/A</v>
      </c>
      <c r="CE8" s="106"/>
      <c r="CF8" s="175"/>
      <c r="CG8" s="170" t="s">
        <v>2379</v>
      </c>
      <c r="CH8" t="s">
        <v>2731</v>
      </c>
      <c r="CI8" s="170" t="s">
        <v>2692</v>
      </c>
      <c r="CK8" s="1" t="e">
        <v>#N/A</v>
      </c>
      <c r="CL8" s="1" t="e">
        <v>#N/A</v>
      </c>
      <c r="CM8" s="1" t="e">
        <v>#N/A</v>
      </c>
      <c r="CN8" s="1" t="e">
        <v>#N/A</v>
      </c>
      <c r="CO8" t="e">
        <v>#N/A</v>
      </c>
      <c r="CP8" t="e">
        <v>#N/A</v>
      </c>
      <c r="CQ8" t="e">
        <v>#N/A</v>
      </c>
      <c r="CR8" t="e">
        <v>#N/A</v>
      </c>
      <c r="CS8" t="e">
        <v>#N/A</v>
      </c>
      <c r="CT8" t="e">
        <v>#N/A</v>
      </c>
      <c r="CU8" s="38" t="e">
        <v>#N/A</v>
      </c>
      <c r="CV8" t="e">
        <v>#N/A</v>
      </c>
      <c r="CW8" t="e">
        <v>#N/A</v>
      </c>
      <c r="CX8" t="e">
        <v>#N/A</v>
      </c>
      <c r="CY8" t="e">
        <v>#N/A</v>
      </c>
      <c r="CZ8" t="e">
        <v>#N/A</v>
      </c>
      <c r="DA8" t="e">
        <v>#N/A</v>
      </c>
      <c r="DB8" t="e">
        <v>#N/A</v>
      </c>
      <c r="DC8" t="e">
        <v>#N/A</v>
      </c>
      <c r="DD8" t="e">
        <v>#N/A</v>
      </c>
      <c r="DE8" t="e">
        <v>#N/A</v>
      </c>
      <c r="DF8" t="e">
        <v>#N/A</v>
      </c>
      <c r="DG8" s="106"/>
      <c r="DH8" s="175"/>
      <c r="DI8" s="170" t="s">
        <v>2379</v>
      </c>
      <c r="DJ8" t="s">
        <v>2731</v>
      </c>
      <c r="DK8" s="170" t="s">
        <v>2692</v>
      </c>
      <c r="DM8" s="1" t="e">
        <v>#N/A</v>
      </c>
      <c r="DN8" s="1" t="e">
        <v>#N/A</v>
      </c>
      <c r="DO8" s="1" t="e">
        <v>#N/A</v>
      </c>
      <c r="DP8" s="1" t="e">
        <v>#N/A</v>
      </c>
      <c r="DQ8" t="e">
        <v>#N/A</v>
      </c>
      <c r="DR8" t="e">
        <v>#N/A</v>
      </c>
      <c r="DS8" t="e">
        <v>#N/A</v>
      </c>
      <c r="DT8" t="e">
        <v>#N/A</v>
      </c>
      <c r="DU8" t="e">
        <v>#N/A</v>
      </c>
      <c r="DV8" t="e">
        <v>#N/A</v>
      </c>
      <c r="DW8" s="38" t="e">
        <v>#N/A</v>
      </c>
      <c r="DX8" t="e">
        <v>#N/A</v>
      </c>
      <c r="DY8" t="e">
        <v>#N/A</v>
      </c>
      <c r="DZ8" t="e">
        <v>#N/A</v>
      </c>
      <c r="EA8" t="e">
        <v>#N/A</v>
      </c>
      <c r="EB8" t="e">
        <v>#N/A</v>
      </c>
      <c r="EC8" t="e">
        <v>#N/A</v>
      </c>
      <c r="ED8" t="e">
        <v>#N/A</v>
      </c>
      <c r="EE8" t="e">
        <v>#N/A</v>
      </c>
      <c r="EF8" t="e">
        <v>#N/A</v>
      </c>
      <c r="EG8" t="e">
        <v>#N/A</v>
      </c>
      <c r="EH8" t="e">
        <v>#N/A</v>
      </c>
      <c r="EI8" s="106"/>
      <c r="EJ8" s="175"/>
      <c r="EK8" s="170" t="s">
        <v>2379</v>
      </c>
      <c r="EL8" t="s">
        <v>2731</v>
      </c>
      <c r="EM8" s="170" t="s">
        <v>2692</v>
      </c>
      <c r="EO8" s="1" t="e">
        <v>#N/A</v>
      </c>
      <c r="EP8" s="1" t="e">
        <v>#N/A</v>
      </c>
      <c r="EQ8" s="1" t="e">
        <v>#N/A</v>
      </c>
      <c r="ER8" s="1" t="e">
        <v>#N/A</v>
      </c>
      <c r="ES8" t="e">
        <v>#N/A</v>
      </c>
      <c r="ET8" t="e">
        <v>#N/A</v>
      </c>
      <c r="EU8" t="e">
        <v>#N/A</v>
      </c>
      <c r="EV8" t="e">
        <v>#N/A</v>
      </c>
      <c r="EW8" t="e">
        <v>#N/A</v>
      </c>
      <c r="EX8" t="e">
        <v>#N/A</v>
      </c>
      <c r="EY8" s="38" t="e">
        <v>#N/A</v>
      </c>
      <c r="EZ8" t="e">
        <v>#N/A</v>
      </c>
      <c r="FA8" t="e">
        <v>#N/A</v>
      </c>
      <c r="FB8" t="e">
        <v>#N/A</v>
      </c>
      <c r="FC8" t="e">
        <v>#N/A</v>
      </c>
      <c r="FD8" t="e">
        <v>#N/A</v>
      </c>
      <c r="FE8" t="e">
        <v>#N/A</v>
      </c>
      <c r="FF8" t="e">
        <v>#N/A</v>
      </c>
      <c r="FG8" t="e">
        <v>#N/A</v>
      </c>
      <c r="FH8" t="e">
        <v>#N/A</v>
      </c>
      <c r="FI8" t="e">
        <v>#N/A</v>
      </c>
      <c r="FJ8" t="e">
        <v>#N/A</v>
      </c>
      <c r="FK8" s="106"/>
      <c r="FL8" s="175"/>
      <c r="FM8" s="170" t="s">
        <v>2379</v>
      </c>
      <c r="FN8" t="s">
        <v>2731</v>
      </c>
      <c r="FO8" s="170" t="s">
        <v>2692</v>
      </c>
      <c r="FQ8" s="1" t="e">
        <v>#N/A</v>
      </c>
      <c r="FR8" s="1" t="e">
        <v>#N/A</v>
      </c>
      <c r="FS8" s="1" t="e">
        <v>#N/A</v>
      </c>
      <c r="FT8" s="1" t="e">
        <v>#N/A</v>
      </c>
      <c r="FU8" t="e">
        <v>#N/A</v>
      </c>
      <c r="FV8" t="e">
        <v>#N/A</v>
      </c>
      <c r="FW8" t="e">
        <v>#N/A</v>
      </c>
      <c r="FX8" t="e">
        <v>#N/A</v>
      </c>
      <c r="FY8" t="e">
        <v>#N/A</v>
      </c>
      <c r="FZ8" t="e">
        <v>#N/A</v>
      </c>
      <c r="GA8" s="38" t="e">
        <v>#N/A</v>
      </c>
      <c r="GB8" t="e">
        <v>#N/A</v>
      </c>
      <c r="GC8" t="e">
        <v>#N/A</v>
      </c>
      <c r="GD8" t="e">
        <v>#N/A</v>
      </c>
      <c r="GE8" t="e">
        <v>#N/A</v>
      </c>
      <c r="GF8" t="e">
        <v>#N/A</v>
      </c>
      <c r="GG8" t="e">
        <v>#N/A</v>
      </c>
      <c r="GH8" t="e">
        <v>#N/A</v>
      </c>
      <c r="GI8" t="e">
        <v>#N/A</v>
      </c>
      <c r="GJ8" t="e">
        <v>#N/A</v>
      </c>
      <c r="GK8" t="e">
        <v>#N/A</v>
      </c>
      <c r="GL8" t="e">
        <v>#N/A</v>
      </c>
      <c r="GM8" s="106"/>
      <c r="GN8" s="175"/>
      <c r="GO8" s="170" t="s">
        <v>2379</v>
      </c>
      <c r="GP8" t="s">
        <v>2731</v>
      </c>
      <c r="GQ8" s="170" t="s">
        <v>2692</v>
      </c>
      <c r="GS8" s="1" t="e">
        <v>#N/A</v>
      </c>
      <c r="GT8" s="1" t="e">
        <v>#N/A</v>
      </c>
      <c r="GU8" s="1" t="e">
        <v>#N/A</v>
      </c>
      <c r="GV8" s="1" t="e">
        <v>#N/A</v>
      </c>
      <c r="GW8" t="e">
        <v>#N/A</v>
      </c>
      <c r="GX8" t="e">
        <v>#N/A</v>
      </c>
      <c r="GY8" t="e">
        <v>#N/A</v>
      </c>
      <c r="GZ8" t="e">
        <v>#N/A</v>
      </c>
      <c r="HA8" t="e">
        <v>#N/A</v>
      </c>
      <c r="HB8" t="e">
        <v>#N/A</v>
      </c>
      <c r="HC8" s="38" t="e">
        <v>#N/A</v>
      </c>
      <c r="HD8" t="e">
        <v>#N/A</v>
      </c>
      <c r="HE8" t="e">
        <v>#N/A</v>
      </c>
      <c r="HF8" t="e">
        <v>#N/A</v>
      </c>
      <c r="HG8" t="e">
        <v>#N/A</v>
      </c>
      <c r="HH8" t="e">
        <v>#N/A</v>
      </c>
      <c r="HI8" t="e">
        <v>#N/A</v>
      </c>
      <c r="HJ8" t="e">
        <v>#N/A</v>
      </c>
      <c r="HK8" t="e">
        <v>#N/A</v>
      </c>
      <c r="HL8" t="e">
        <v>#N/A</v>
      </c>
      <c r="HM8" t="e">
        <v>#N/A</v>
      </c>
      <c r="HN8" t="e">
        <v>#N/A</v>
      </c>
      <c r="HO8" s="106"/>
      <c r="HP8" s="175"/>
      <c r="HQ8" s="170" t="s">
        <v>2379</v>
      </c>
      <c r="HR8" t="s">
        <v>2731</v>
      </c>
      <c r="HS8" s="170" t="s">
        <v>2692</v>
      </c>
      <c r="HU8" s="1" t="e">
        <v>#N/A</v>
      </c>
      <c r="HV8" s="1" t="e">
        <v>#N/A</v>
      </c>
      <c r="HW8" s="1" t="e">
        <v>#N/A</v>
      </c>
      <c r="HX8" s="1" t="e">
        <v>#N/A</v>
      </c>
      <c r="HY8" t="e">
        <v>#N/A</v>
      </c>
      <c r="HZ8" t="e">
        <v>#N/A</v>
      </c>
      <c r="IA8" t="e">
        <v>#N/A</v>
      </c>
      <c r="IB8" t="e">
        <v>#N/A</v>
      </c>
      <c r="IC8" t="e">
        <v>#N/A</v>
      </c>
      <c r="ID8" t="e">
        <v>#N/A</v>
      </c>
      <c r="IE8" s="38" t="e">
        <v>#N/A</v>
      </c>
      <c r="IF8" t="e">
        <v>#N/A</v>
      </c>
      <c r="IG8" t="e">
        <v>#N/A</v>
      </c>
      <c r="IH8" t="e">
        <v>#N/A</v>
      </c>
      <c r="II8" t="e">
        <v>#N/A</v>
      </c>
      <c r="IJ8" t="e">
        <v>#N/A</v>
      </c>
      <c r="IK8" t="e">
        <v>#N/A</v>
      </c>
      <c r="IL8" t="e">
        <v>#N/A</v>
      </c>
      <c r="IM8" t="e">
        <v>#N/A</v>
      </c>
      <c r="IN8" t="e">
        <v>#N/A</v>
      </c>
      <c r="IO8" t="e">
        <v>#N/A</v>
      </c>
      <c r="IP8" t="e">
        <v>#N/A</v>
      </c>
      <c r="IQ8" s="106"/>
      <c r="IR8" s="175"/>
      <c r="IS8" s="170" t="s">
        <v>2379</v>
      </c>
      <c r="IT8" t="s">
        <v>2731</v>
      </c>
      <c r="IU8" s="170" t="s">
        <v>2692</v>
      </c>
      <c r="IW8" s="1" t="e">
        <v>#N/A</v>
      </c>
      <c r="IX8" s="1" t="e">
        <v>#N/A</v>
      </c>
      <c r="IY8" s="1" t="e">
        <v>#N/A</v>
      </c>
      <c r="IZ8" s="1" t="e">
        <v>#N/A</v>
      </c>
      <c r="JA8" t="e">
        <v>#N/A</v>
      </c>
      <c r="JB8" t="e">
        <v>#N/A</v>
      </c>
      <c r="JC8" t="e">
        <v>#N/A</v>
      </c>
      <c r="JD8" t="e">
        <v>#N/A</v>
      </c>
      <c r="JE8" t="e">
        <v>#N/A</v>
      </c>
      <c r="JF8" t="e">
        <v>#N/A</v>
      </c>
      <c r="JG8" s="38" t="e">
        <v>#N/A</v>
      </c>
      <c r="JH8" t="e">
        <v>#N/A</v>
      </c>
      <c r="JI8" t="e">
        <v>#N/A</v>
      </c>
      <c r="JJ8" t="e">
        <v>#N/A</v>
      </c>
      <c r="JK8" t="e">
        <v>#N/A</v>
      </c>
      <c r="JL8" t="e">
        <v>#N/A</v>
      </c>
      <c r="JM8" t="e">
        <v>#N/A</v>
      </c>
      <c r="JN8" t="e">
        <v>#N/A</v>
      </c>
      <c r="JO8" t="e">
        <v>#N/A</v>
      </c>
      <c r="JP8" t="e">
        <v>#N/A</v>
      </c>
      <c r="JQ8" t="e">
        <v>#N/A</v>
      </c>
      <c r="JR8" t="e">
        <v>#N/A</v>
      </c>
      <c r="JS8" s="106"/>
      <c r="JT8" s="175"/>
      <c r="JU8" s="170" t="s">
        <v>2379</v>
      </c>
      <c r="JV8" s="277" t="s">
        <v>2959</v>
      </c>
      <c r="JW8" s="170" t="s">
        <v>2692</v>
      </c>
      <c r="JY8" s="1" t="e">
        <v>#N/A</v>
      </c>
      <c r="JZ8" s="1" t="e">
        <v>#N/A</v>
      </c>
      <c r="KA8" s="1" t="e">
        <v>#N/A</v>
      </c>
      <c r="KB8" s="1" t="e">
        <v>#N/A</v>
      </c>
      <c r="KC8" t="e">
        <v>#N/A</v>
      </c>
      <c r="KD8" t="e">
        <v>#N/A</v>
      </c>
      <c r="KE8" t="e">
        <v>#N/A</v>
      </c>
      <c r="KF8" t="e">
        <v>#N/A</v>
      </c>
      <c r="KG8" t="e">
        <v>#N/A</v>
      </c>
      <c r="KH8" t="e">
        <v>#N/A</v>
      </c>
      <c r="KI8" s="38" t="e">
        <v>#N/A</v>
      </c>
      <c r="KJ8" t="e">
        <v>#N/A</v>
      </c>
      <c r="KK8" t="e">
        <v>#N/A</v>
      </c>
      <c r="KL8" t="e">
        <v>#N/A</v>
      </c>
      <c r="KM8" t="e">
        <v>#N/A</v>
      </c>
      <c r="KN8" t="e">
        <v>#N/A</v>
      </c>
      <c r="KO8" t="e">
        <v>#N/A</v>
      </c>
      <c r="KP8" t="e">
        <v>#N/A</v>
      </c>
      <c r="KQ8" t="e">
        <v>#N/A</v>
      </c>
      <c r="KR8" t="e">
        <v>#N/A</v>
      </c>
      <c r="KS8" t="e">
        <v>#N/A</v>
      </c>
      <c r="KT8" t="e">
        <v>#N/A</v>
      </c>
      <c r="KU8" s="106"/>
      <c r="KV8" s="175"/>
      <c r="KW8" s="170" t="s">
        <v>2379</v>
      </c>
      <c r="KX8" s="277" t="s">
        <v>2959</v>
      </c>
      <c r="KY8" s="170" t="s">
        <v>2692</v>
      </c>
      <c r="LA8" s="1" t="e">
        <v>#N/A</v>
      </c>
      <c r="LB8" s="1" t="e">
        <v>#N/A</v>
      </c>
      <c r="LC8" s="1" t="e">
        <v>#N/A</v>
      </c>
      <c r="LD8" s="1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s="3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t="e">
        <v>#N/A</v>
      </c>
      <c r="LU8" t="e">
        <v>#N/A</v>
      </c>
      <c r="LV8" t="e">
        <v>#N/A</v>
      </c>
      <c r="LW8" s="106"/>
      <c r="LX8" s="175"/>
      <c r="LY8" s="170" t="s">
        <v>2379</v>
      </c>
      <c r="LZ8" s="277" t="s">
        <v>2959</v>
      </c>
      <c r="MA8" s="170" t="s">
        <v>2692</v>
      </c>
      <c r="MC8" s="1" t="e">
        <v>#N/A</v>
      </c>
      <c r="MD8" s="1" t="e">
        <v>#N/A</v>
      </c>
      <c r="ME8" s="1" t="e">
        <v>#N/A</v>
      </c>
      <c r="MF8" s="1" t="e">
        <v>#N/A</v>
      </c>
      <c r="MG8" t="e">
        <v>#N/A</v>
      </c>
      <c r="MH8" t="e">
        <v>#N/A</v>
      </c>
      <c r="MI8" t="e">
        <v>#N/A</v>
      </c>
      <c r="MJ8" t="e">
        <v>#N/A</v>
      </c>
      <c r="MK8" t="e">
        <v>#N/A</v>
      </c>
      <c r="ML8" t="e">
        <v>#N/A</v>
      </c>
      <c r="MM8" s="38" t="e">
        <v>#N/A</v>
      </c>
      <c r="MN8" t="e">
        <v>#N/A</v>
      </c>
      <c r="MO8" t="e">
        <v>#N/A</v>
      </c>
      <c r="MP8" t="e">
        <v>#N/A</v>
      </c>
      <c r="MQ8" t="e">
        <v>#N/A</v>
      </c>
      <c r="MR8" t="e">
        <v>#N/A</v>
      </c>
      <c r="MS8" t="e">
        <v>#N/A</v>
      </c>
      <c r="MT8" t="e">
        <v>#N/A</v>
      </c>
      <c r="MU8" t="e">
        <v>#N/A</v>
      </c>
      <c r="MV8" t="e">
        <v>#N/A</v>
      </c>
      <c r="MW8" t="e">
        <v>#N/A</v>
      </c>
      <c r="MX8" t="e">
        <v>#N/A</v>
      </c>
      <c r="MY8" s="106"/>
      <c r="MZ8" s="175"/>
      <c r="NA8" s="170" t="s">
        <v>2379</v>
      </c>
      <c r="NB8" s="277" t="s">
        <v>2959</v>
      </c>
      <c r="NC8" s="170" t="s">
        <v>2692</v>
      </c>
      <c r="NE8" s="1" t="e">
        <v>#N/A</v>
      </c>
      <c r="NF8" s="1" t="e">
        <v>#N/A</v>
      </c>
      <c r="NG8" s="1" t="e">
        <v>#N/A</v>
      </c>
      <c r="NH8" s="1" t="e">
        <v>#N/A</v>
      </c>
      <c r="NI8" t="e">
        <v>#N/A</v>
      </c>
      <c r="NJ8" t="e">
        <v>#N/A</v>
      </c>
      <c r="NK8" t="e">
        <v>#N/A</v>
      </c>
      <c r="NL8" t="e">
        <v>#N/A</v>
      </c>
      <c r="NM8" t="e">
        <v>#N/A</v>
      </c>
      <c r="NN8" t="e">
        <v>#N/A</v>
      </c>
      <c r="NO8" s="38" t="e">
        <v>#N/A</v>
      </c>
      <c r="NP8" t="e">
        <v>#N/A</v>
      </c>
      <c r="NQ8" t="e">
        <v>#N/A</v>
      </c>
      <c r="NR8" t="e">
        <v>#N/A</v>
      </c>
      <c r="NS8" t="e">
        <v>#N/A</v>
      </c>
      <c r="NT8" t="e">
        <v>#N/A</v>
      </c>
      <c r="NU8" t="e">
        <v>#N/A</v>
      </c>
      <c r="NV8" t="e">
        <v>#N/A</v>
      </c>
      <c r="NW8" t="e">
        <v>#N/A</v>
      </c>
      <c r="NX8" t="e">
        <v>#N/A</v>
      </c>
      <c r="NY8" t="e">
        <v>#N/A</v>
      </c>
      <c r="NZ8" t="e">
        <v>#N/A</v>
      </c>
      <c r="OA8" s="106"/>
      <c r="OB8" s="175"/>
      <c r="OC8" s="170" t="s">
        <v>2379</v>
      </c>
      <c r="OD8" s="277" t="s">
        <v>2959</v>
      </c>
      <c r="OE8" s="170" t="s">
        <v>2692</v>
      </c>
      <c r="OG8" s="1" t="e">
        <v>#N/A</v>
      </c>
      <c r="OH8" s="1" t="e">
        <v>#N/A</v>
      </c>
      <c r="OI8" s="1" t="e">
        <v>#N/A</v>
      </c>
      <c r="OJ8" s="1" t="e">
        <v>#N/A</v>
      </c>
      <c r="OK8" t="e">
        <v>#N/A</v>
      </c>
      <c r="OL8" t="e">
        <v>#N/A</v>
      </c>
      <c r="OM8" t="e">
        <v>#N/A</v>
      </c>
      <c r="ON8" t="e">
        <v>#N/A</v>
      </c>
      <c r="OO8" t="e">
        <v>#N/A</v>
      </c>
      <c r="OP8" t="e">
        <v>#N/A</v>
      </c>
      <c r="OQ8" s="38" t="e">
        <v>#N/A</v>
      </c>
      <c r="OR8" t="e">
        <v>#N/A</v>
      </c>
      <c r="OS8" t="e">
        <v>#N/A</v>
      </c>
      <c r="OT8" t="e">
        <v>#N/A</v>
      </c>
      <c r="OU8" t="e">
        <v>#N/A</v>
      </c>
      <c r="OV8" t="e">
        <v>#N/A</v>
      </c>
      <c r="OW8" t="e">
        <v>#N/A</v>
      </c>
      <c r="OX8" t="e">
        <v>#N/A</v>
      </c>
      <c r="OY8" t="e">
        <v>#N/A</v>
      </c>
      <c r="OZ8" t="e">
        <v>#N/A</v>
      </c>
      <c r="PA8" t="e">
        <v>#N/A</v>
      </c>
      <c r="PB8" t="e">
        <v>#N/A</v>
      </c>
      <c r="PC8" s="106"/>
      <c r="PD8" s="175"/>
      <c r="PE8" s="170" t="s">
        <v>2379</v>
      </c>
      <c r="PF8" s="277" t="s">
        <v>2959</v>
      </c>
      <c r="PG8" s="170" t="s">
        <v>2692</v>
      </c>
      <c r="PI8" s="1" t="e">
        <v>#N/A</v>
      </c>
      <c r="PJ8" s="1" t="e">
        <v>#N/A</v>
      </c>
      <c r="PK8" s="1" t="e">
        <v>#N/A</v>
      </c>
      <c r="PL8" s="1" t="e">
        <v>#N/A</v>
      </c>
      <c r="PM8" t="e">
        <v>#N/A</v>
      </c>
      <c r="PN8" t="e">
        <v>#N/A</v>
      </c>
      <c r="PO8" t="e">
        <v>#N/A</v>
      </c>
      <c r="PP8" t="e">
        <v>#N/A</v>
      </c>
      <c r="PQ8" t="e">
        <v>#N/A</v>
      </c>
      <c r="PR8" t="e">
        <v>#N/A</v>
      </c>
      <c r="PS8" s="38" t="e">
        <v>#N/A</v>
      </c>
      <c r="PT8" t="e">
        <v>#N/A</v>
      </c>
      <c r="PU8" t="e">
        <v>#N/A</v>
      </c>
      <c r="PV8" t="e">
        <v>#N/A</v>
      </c>
      <c r="PW8" t="e">
        <v>#N/A</v>
      </c>
      <c r="PX8" t="e">
        <v>#N/A</v>
      </c>
      <c r="PY8" t="e">
        <v>#N/A</v>
      </c>
      <c r="PZ8" t="e">
        <v>#N/A</v>
      </c>
      <c r="QA8" t="e">
        <v>#N/A</v>
      </c>
      <c r="QB8" t="e">
        <v>#N/A</v>
      </c>
      <c r="QC8" t="e">
        <v>#N/A</v>
      </c>
      <c r="QD8" t="e">
        <v>#N/A</v>
      </c>
      <c r="QE8" s="106"/>
      <c r="QF8" s="175"/>
      <c r="QG8" s="170" t="s">
        <v>2379</v>
      </c>
      <c r="QH8" s="277" t="s">
        <v>2959</v>
      </c>
      <c r="QI8" s="170" t="s">
        <v>2692</v>
      </c>
      <c r="QK8" s="1" t="e">
        <v>#N/A</v>
      </c>
      <c r="QL8" s="1" t="e">
        <v>#N/A</v>
      </c>
      <c r="QM8" s="1" t="e">
        <v>#N/A</v>
      </c>
      <c r="QN8" s="1" t="e">
        <v>#N/A</v>
      </c>
      <c r="QO8" t="e">
        <v>#N/A</v>
      </c>
      <c r="QP8" t="e">
        <v>#N/A</v>
      </c>
      <c r="QQ8" t="e">
        <v>#N/A</v>
      </c>
      <c r="QR8" t="e">
        <v>#N/A</v>
      </c>
      <c r="QS8" t="e">
        <v>#N/A</v>
      </c>
      <c r="QT8" t="e">
        <v>#N/A</v>
      </c>
      <c r="QU8" s="38" t="e">
        <v>#N/A</v>
      </c>
      <c r="QV8" t="e">
        <v>#N/A</v>
      </c>
      <c r="QW8" t="e">
        <v>#N/A</v>
      </c>
      <c r="QX8" t="e">
        <v>#N/A</v>
      </c>
      <c r="QY8" t="e">
        <v>#N/A</v>
      </c>
      <c r="QZ8" t="e">
        <v>#N/A</v>
      </c>
      <c r="RA8" t="e">
        <v>#N/A</v>
      </c>
      <c r="RB8" t="e">
        <v>#N/A</v>
      </c>
      <c r="RC8" t="e">
        <v>#N/A</v>
      </c>
      <c r="RD8" t="e">
        <v>#N/A</v>
      </c>
      <c r="RE8" t="e">
        <v>#N/A</v>
      </c>
      <c r="RF8" t="e">
        <v>#N/A</v>
      </c>
      <c r="RG8" s="106"/>
      <c r="RH8" s="175"/>
      <c r="RI8" s="170" t="s">
        <v>2379</v>
      </c>
      <c r="RJ8" s="277" t="s">
        <v>2959</v>
      </c>
      <c r="RK8" s="170" t="s">
        <v>2692</v>
      </c>
      <c r="RM8" s="1" t="e">
        <v>#N/A</v>
      </c>
      <c r="RN8" s="1" t="e">
        <v>#N/A</v>
      </c>
      <c r="RO8" s="1" t="e">
        <v>#N/A</v>
      </c>
      <c r="RP8" s="1" t="e">
        <v>#N/A</v>
      </c>
      <c r="RQ8" t="e">
        <v>#N/A</v>
      </c>
      <c r="RR8" t="e">
        <v>#N/A</v>
      </c>
      <c r="RS8" t="e">
        <v>#N/A</v>
      </c>
      <c r="RT8" t="e">
        <v>#N/A</v>
      </c>
      <c r="RU8" t="e">
        <v>#N/A</v>
      </c>
      <c r="RV8" t="e">
        <v>#N/A</v>
      </c>
      <c r="RW8" s="38" t="e">
        <v>#N/A</v>
      </c>
      <c r="RX8" t="e">
        <v>#N/A</v>
      </c>
      <c r="RY8" t="e">
        <v>#N/A</v>
      </c>
      <c r="RZ8" t="e">
        <v>#N/A</v>
      </c>
      <c r="SA8" t="e">
        <v>#N/A</v>
      </c>
      <c r="SB8" t="e">
        <v>#N/A</v>
      </c>
      <c r="SC8" t="e">
        <v>#N/A</v>
      </c>
      <c r="SD8" t="e">
        <v>#N/A</v>
      </c>
      <c r="SE8" t="e">
        <v>#N/A</v>
      </c>
      <c r="SF8" t="e">
        <v>#N/A</v>
      </c>
      <c r="SG8" t="e">
        <v>#N/A</v>
      </c>
      <c r="SH8" t="e">
        <v>#N/A</v>
      </c>
      <c r="SI8" s="106"/>
      <c r="SJ8" s="175"/>
      <c r="SK8" s="170" t="s">
        <v>2379</v>
      </c>
      <c r="SL8" s="277" t="s">
        <v>2959</v>
      </c>
      <c r="SM8" s="170" t="s">
        <v>2692</v>
      </c>
      <c r="SO8" s="1" t="e">
        <v>#N/A</v>
      </c>
      <c r="SP8" s="1" t="e">
        <v>#N/A</v>
      </c>
      <c r="SQ8" s="1" t="e">
        <v>#N/A</v>
      </c>
      <c r="SR8" s="1" t="e">
        <v>#N/A</v>
      </c>
      <c r="SS8" t="e">
        <v>#N/A</v>
      </c>
      <c r="ST8" t="e">
        <v>#N/A</v>
      </c>
      <c r="SU8" t="e">
        <v>#N/A</v>
      </c>
      <c r="SV8" t="e">
        <v>#N/A</v>
      </c>
      <c r="SW8" t="e">
        <v>#N/A</v>
      </c>
      <c r="SX8" t="e">
        <v>#N/A</v>
      </c>
      <c r="SY8" s="38" t="e">
        <v>#N/A</v>
      </c>
      <c r="SZ8" t="e">
        <v>#N/A</v>
      </c>
      <c r="TA8" t="e">
        <v>#N/A</v>
      </c>
      <c r="TB8" t="e">
        <v>#N/A</v>
      </c>
      <c r="TC8" t="e">
        <v>#N/A</v>
      </c>
      <c r="TD8" t="e">
        <v>#N/A</v>
      </c>
      <c r="TE8" t="e">
        <v>#N/A</v>
      </c>
      <c r="TF8" t="e">
        <v>#N/A</v>
      </c>
      <c r="TG8" t="e">
        <v>#N/A</v>
      </c>
      <c r="TH8" t="e">
        <v>#N/A</v>
      </c>
      <c r="TI8" t="e">
        <v>#N/A</v>
      </c>
      <c r="TJ8" t="e">
        <v>#N/A</v>
      </c>
      <c r="TK8" s="106"/>
      <c r="TL8" s="175"/>
      <c r="TM8" s="170" t="s">
        <v>2379</v>
      </c>
      <c r="TN8" s="277" t="s">
        <v>2959</v>
      </c>
      <c r="TO8" s="170" t="s">
        <v>2692</v>
      </c>
      <c r="TQ8" s="1" t="e">
        <v>#N/A</v>
      </c>
      <c r="TR8" s="1" t="e">
        <v>#N/A</v>
      </c>
      <c r="TS8" s="1" t="e">
        <v>#N/A</v>
      </c>
      <c r="TT8" s="1" t="e">
        <v>#N/A</v>
      </c>
      <c r="TU8" t="e">
        <v>#N/A</v>
      </c>
      <c r="TV8" t="e">
        <v>#N/A</v>
      </c>
      <c r="TW8" t="e">
        <v>#N/A</v>
      </c>
      <c r="TX8" t="e">
        <v>#N/A</v>
      </c>
      <c r="TY8" t="e">
        <v>#N/A</v>
      </c>
      <c r="TZ8" t="e">
        <v>#N/A</v>
      </c>
      <c r="UA8" s="38" t="e">
        <v>#N/A</v>
      </c>
      <c r="UB8" t="e">
        <v>#N/A</v>
      </c>
      <c r="UC8" t="e">
        <v>#N/A</v>
      </c>
      <c r="UD8" t="e">
        <v>#N/A</v>
      </c>
      <c r="UE8" t="e">
        <v>#N/A</v>
      </c>
      <c r="UF8" t="e">
        <v>#N/A</v>
      </c>
      <c r="UG8" t="e">
        <v>#N/A</v>
      </c>
      <c r="UH8" t="e">
        <v>#N/A</v>
      </c>
      <c r="UI8" t="e">
        <v>#N/A</v>
      </c>
      <c r="UJ8" t="e">
        <v>#N/A</v>
      </c>
      <c r="UK8" t="e">
        <v>#N/A</v>
      </c>
      <c r="UL8" t="e">
        <v>#N/A</v>
      </c>
      <c r="UM8" s="106"/>
      <c r="UN8" s="175"/>
    </row>
    <row r="9" spans="1:560" ht="15" customHeight="1">
      <c r="A9" s="170" t="s">
        <v>2371</v>
      </c>
      <c r="B9" t="s">
        <v>2731</v>
      </c>
      <c r="C9" s="170" t="s">
        <v>2692</v>
      </c>
      <c r="E9" s="1" t="e">
        <v>#N/A</v>
      </c>
      <c r="F9" s="1" t="e">
        <v>#N/A</v>
      </c>
      <c r="G9" s="1" t="e">
        <v>#N/A</v>
      </c>
      <c r="H9" s="1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s="38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s="106"/>
      <c r="AB9" s="175"/>
      <c r="AC9" s="170" t="s">
        <v>2371</v>
      </c>
      <c r="AD9" t="s">
        <v>2731</v>
      </c>
      <c r="AE9" s="170" t="s">
        <v>2692</v>
      </c>
      <c r="AG9" s="1" t="e">
        <v>#N/A</v>
      </c>
      <c r="AH9" s="1" t="e">
        <v>#N/A</v>
      </c>
      <c r="AI9" s="1" t="e">
        <v>#N/A</v>
      </c>
      <c r="AJ9" s="1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s="38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s="106"/>
      <c r="BD9" s="175"/>
      <c r="BE9" s="170" t="s">
        <v>2371</v>
      </c>
      <c r="BF9" t="s">
        <v>2731</v>
      </c>
      <c r="BG9" s="170" t="s">
        <v>2692</v>
      </c>
      <c r="BI9" s="1" t="e">
        <v>#N/A</v>
      </c>
      <c r="BJ9" s="1" t="e">
        <v>#N/A</v>
      </c>
      <c r="BK9" s="1" t="e">
        <v>#N/A</v>
      </c>
      <c r="BL9" s="1" t="e">
        <v>#N/A</v>
      </c>
      <c r="BM9" t="e">
        <v>#N/A</v>
      </c>
      <c r="BN9" t="e">
        <v>#N/A</v>
      </c>
      <c r="BO9" t="e">
        <v>#N/A</v>
      </c>
      <c r="BP9" t="e">
        <v>#N/A</v>
      </c>
      <c r="BQ9" t="e">
        <v>#N/A</v>
      </c>
      <c r="BR9" t="e">
        <v>#N/A</v>
      </c>
      <c r="BS9" s="38" t="e">
        <v>#N/A</v>
      </c>
      <c r="BT9" t="e">
        <v>#N/A</v>
      </c>
      <c r="BU9" t="e">
        <v>#N/A</v>
      </c>
      <c r="BV9" t="e">
        <v>#N/A</v>
      </c>
      <c r="BW9" t="e">
        <v>#N/A</v>
      </c>
      <c r="BX9" t="e">
        <v>#N/A</v>
      </c>
      <c r="BY9" t="e">
        <v>#N/A</v>
      </c>
      <c r="BZ9" t="e">
        <v>#N/A</v>
      </c>
      <c r="CA9" t="e">
        <v>#N/A</v>
      </c>
      <c r="CB9" t="e">
        <v>#N/A</v>
      </c>
      <c r="CC9" t="e">
        <v>#N/A</v>
      </c>
      <c r="CD9" t="e">
        <v>#N/A</v>
      </c>
      <c r="CE9" s="106"/>
      <c r="CF9" s="175"/>
      <c r="CG9" s="170" t="s">
        <v>2371</v>
      </c>
      <c r="CH9" t="s">
        <v>2731</v>
      </c>
      <c r="CI9" s="170" t="s">
        <v>2692</v>
      </c>
      <c r="CK9" s="1" t="e">
        <v>#N/A</v>
      </c>
      <c r="CL9" s="1" t="e">
        <v>#N/A</v>
      </c>
      <c r="CM9" s="1" t="e">
        <v>#N/A</v>
      </c>
      <c r="CN9" s="1" t="e">
        <v>#N/A</v>
      </c>
      <c r="CO9" t="e">
        <v>#N/A</v>
      </c>
      <c r="CP9" t="e">
        <v>#N/A</v>
      </c>
      <c r="CQ9" t="e">
        <v>#N/A</v>
      </c>
      <c r="CR9" t="e">
        <v>#N/A</v>
      </c>
      <c r="CS9" t="e">
        <v>#N/A</v>
      </c>
      <c r="CT9" t="e">
        <v>#N/A</v>
      </c>
      <c r="CU9" s="38" t="e">
        <v>#N/A</v>
      </c>
      <c r="CV9" t="e">
        <v>#N/A</v>
      </c>
      <c r="CW9" t="e">
        <v>#N/A</v>
      </c>
      <c r="CX9" t="e">
        <v>#N/A</v>
      </c>
      <c r="CY9" t="e">
        <v>#N/A</v>
      </c>
      <c r="CZ9" t="e">
        <v>#N/A</v>
      </c>
      <c r="DA9" t="e">
        <v>#N/A</v>
      </c>
      <c r="DB9" t="e">
        <v>#N/A</v>
      </c>
      <c r="DC9" t="e">
        <v>#N/A</v>
      </c>
      <c r="DD9" t="e">
        <v>#N/A</v>
      </c>
      <c r="DE9" t="e">
        <v>#N/A</v>
      </c>
      <c r="DF9" t="e">
        <v>#N/A</v>
      </c>
      <c r="DG9" s="106"/>
      <c r="DH9" s="175"/>
      <c r="DI9" s="170" t="s">
        <v>2371</v>
      </c>
      <c r="DJ9" t="s">
        <v>2731</v>
      </c>
      <c r="DK9" s="170" t="s">
        <v>2692</v>
      </c>
      <c r="DM9" s="1" t="e">
        <v>#N/A</v>
      </c>
      <c r="DN9" s="1" t="e">
        <v>#N/A</v>
      </c>
      <c r="DO9" s="1" t="e">
        <v>#N/A</v>
      </c>
      <c r="DP9" s="1" t="e">
        <v>#N/A</v>
      </c>
      <c r="DQ9" t="e">
        <v>#N/A</v>
      </c>
      <c r="DR9" t="e">
        <v>#N/A</v>
      </c>
      <c r="DS9" t="e">
        <v>#N/A</v>
      </c>
      <c r="DT9" t="e">
        <v>#N/A</v>
      </c>
      <c r="DU9" t="e">
        <v>#N/A</v>
      </c>
      <c r="DV9" t="e">
        <v>#N/A</v>
      </c>
      <c r="DW9" s="38" t="e">
        <v>#N/A</v>
      </c>
      <c r="DX9" t="e">
        <v>#N/A</v>
      </c>
      <c r="DY9" t="e">
        <v>#N/A</v>
      </c>
      <c r="DZ9" t="e">
        <v>#N/A</v>
      </c>
      <c r="EA9" t="e">
        <v>#N/A</v>
      </c>
      <c r="EB9" t="e">
        <v>#N/A</v>
      </c>
      <c r="EC9" t="e">
        <v>#N/A</v>
      </c>
      <c r="ED9" t="e">
        <v>#N/A</v>
      </c>
      <c r="EE9" t="e">
        <v>#N/A</v>
      </c>
      <c r="EF9" t="e">
        <v>#N/A</v>
      </c>
      <c r="EG9" t="e">
        <v>#N/A</v>
      </c>
      <c r="EH9" t="e">
        <v>#N/A</v>
      </c>
      <c r="EI9" s="106"/>
      <c r="EJ9" s="175"/>
      <c r="EK9" s="170" t="s">
        <v>2371</v>
      </c>
      <c r="EL9" t="s">
        <v>2731</v>
      </c>
      <c r="EM9" s="170" t="s">
        <v>2692</v>
      </c>
      <c r="EO9" s="1" t="e">
        <v>#N/A</v>
      </c>
      <c r="EP9" s="1" t="e">
        <v>#N/A</v>
      </c>
      <c r="EQ9" s="1" t="e">
        <v>#N/A</v>
      </c>
      <c r="ER9" s="1" t="e">
        <v>#N/A</v>
      </c>
      <c r="ES9" t="e">
        <v>#N/A</v>
      </c>
      <c r="ET9" t="e">
        <v>#N/A</v>
      </c>
      <c r="EU9" t="e">
        <v>#N/A</v>
      </c>
      <c r="EV9" t="e">
        <v>#N/A</v>
      </c>
      <c r="EW9" t="e">
        <v>#N/A</v>
      </c>
      <c r="EX9" t="e">
        <v>#N/A</v>
      </c>
      <c r="EY9" s="38" t="e">
        <v>#N/A</v>
      </c>
      <c r="EZ9" t="e">
        <v>#N/A</v>
      </c>
      <c r="FA9" t="e">
        <v>#N/A</v>
      </c>
      <c r="FB9" t="e">
        <v>#N/A</v>
      </c>
      <c r="FC9" t="e">
        <v>#N/A</v>
      </c>
      <c r="FD9" t="e">
        <v>#N/A</v>
      </c>
      <c r="FE9" t="e">
        <v>#N/A</v>
      </c>
      <c r="FF9" t="e">
        <v>#N/A</v>
      </c>
      <c r="FG9" t="e">
        <v>#N/A</v>
      </c>
      <c r="FH9" t="e">
        <v>#N/A</v>
      </c>
      <c r="FI9" t="e">
        <v>#N/A</v>
      </c>
      <c r="FJ9" t="e">
        <v>#N/A</v>
      </c>
      <c r="FK9" s="106"/>
      <c r="FL9" s="175"/>
      <c r="FM9" s="170" t="s">
        <v>2371</v>
      </c>
      <c r="FN9" t="s">
        <v>2731</v>
      </c>
      <c r="FO9" s="170" t="s">
        <v>2692</v>
      </c>
      <c r="FQ9" s="1" t="e">
        <v>#N/A</v>
      </c>
      <c r="FR9" s="1" t="e">
        <v>#N/A</v>
      </c>
      <c r="FS9" s="1" t="e">
        <v>#N/A</v>
      </c>
      <c r="FT9" s="1" t="e">
        <v>#N/A</v>
      </c>
      <c r="FU9" t="e">
        <v>#N/A</v>
      </c>
      <c r="FV9" t="e">
        <v>#N/A</v>
      </c>
      <c r="FW9" t="e">
        <v>#N/A</v>
      </c>
      <c r="FX9" t="e">
        <v>#N/A</v>
      </c>
      <c r="FY9" t="e">
        <v>#N/A</v>
      </c>
      <c r="FZ9" t="e">
        <v>#N/A</v>
      </c>
      <c r="GA9" s="38" t="e">
        <v>#N/A</v>
      </c>
      <c r="GB9" t="e">
        <v>#N/A</v>
      </c>
      <c r="GC9" t="e">
        <v>#N/A</v>
      </c>
      <c r="GD9" t="e">
        <v>#N/A</v>
      </c>
      <c r="GE9" t="e">
        <v>#N/A</v>
      </c>
      <c r="GF9" t="e">
        <v>#N/A</v>
      </c>
      <c r="GG9" t="e">
        <v>#N/A</v>
      </c>
      <c r="GH9" t="e">
        <v>#N/A</v>
      </c>
      <c r="GI9" t="e">
        <v>#N/A</v>
      </c>
      <c r="GJ9" t="e">
        <v>#N/A</v>
      </c>
      <c r="GK9" t="e">
        <v>#N/A</v>
      </c>
      <c r="GL9" t="e">
        <v>#N/A</v>
      </c>
      <c r="GM9" s="106"/>
      <c r="GN9" s="175"/>
      <c r="GO9" s="170" t="s">
        <v>2371</v>
      </c>
      <c r="GP9" t="s">
        <v>2731</v>
      </c>
      <c r="GQ9" s="170" t="s">
        <v>2692</v>
      </c>
      <c r="GS9" s="1" t="e">
        <v>#N/A</v>
      </c>
      <c r="GT9" s="1" t="e">
        <v>#N/A</v>
      </c>
      <c r="GU9" s="1" t="e">
        <v>#N/A</v>
      </c>
      <c r="GV9" s="1" t="e">
        <v>#N/A</v>
      </c>
      <c r="GW9" t="e">
        <v>#N/A</v>
      </c>
      <c r="GX9" t="e">
        <v>#N/A</v>
      </c>
      <c r="GY9" t="e">
        <v>#N/A</v>
      </c>
      <c r="GZ9" t="e">
        <v>#N/A</v>
      </c>
      <c r="HA9" t="e">
        <v>#N/A</v>
      </c>
      <c r="HB9" t="e">
        <v>#N/A</v>
      </c>
      <c r="HC9" s="38" t="e">
        <v>#N/A</v>
      </c>
      <c r="HD9" t="e">
        <v>#N/A</v>
      </c>
      <c r="HE9" t="e">
        <v>#N/A</v>
      </c>
      <c r="HF9" t="e">
        <v>#N/A</v>
      </c>
      <c r="HG9" t="e">
        <v>#N/A</v>
      </c>
      <c r="HH9" t="e">
        <v>#N/A</v>
      </c>
      <c r="HI9" t="e">
        <v>#N/A</v>
      </c>
      <c r="HJ9" t="e">
        <v>#N/A</v>
      </c>
      <c r="HK9" t="e">
        <v>#N/A</v>
      </c>
      <c r="HL9" t="e">
        <v>#N/A</v>
      </c>
      <c r="HM9" t="e">
        <v>#N/A</v>
      </c>
      <c r="HN9" t="e">
        <v>#N/A</v>
      </c>
      <c r="HO9" s="106"/>
      <c r="HP9" s="175"/>
      <c r="HQ9" s="170" t="s">
        <v>2371</v>
      </c>
      <c r="HR9" t="s">
        <v>2731</v>
      </c>
      <c r="HS9" s="170" t="s">
        <v>2692</v>
      </c>
      <c r="HU9" s="1" t="e">
        <v>#N/A</v>
      </c>
      <c r="HV9" s="1" t="e">
        <v>#N/A</v>
      </c>
      <c r="HW9" s="1" t="e">
        <v>#N/A</v>
      </c>
      <c r="HX9" s="1" t="e">
        <v>#N/A</v>
      </c>
      <c r="HY9" t="e">
        <v>#N/A</v>
      </c>
      <c r="HZ9" t="e">
        <v>#N/A</v>
      </c>
      <c r="IA9" t="e">
        <v>#N/A</v>
      </c>
      <c r="IB9" t="e">
        <v>#N/A</v>
      </c>
      <c r="IC9" t="e">
        <v>#N/A</v>
      </c>
      <c r="ID9" t="e">
        <v>#N/A</v>
      </c>
      <c r="IE9" s="38" t="e">
        <v>#N/A</v>
      </c>
      <c r="IF9" t="e">
        <v>#N/A</v>
      </c>
      <c r="IG9" t="e">
        <v>#N/A</v>
      </c>
      <c r="IH9" t="e">
        <v>#N/A</v>
      </c>
      <c r="II9" t="e">
        <v>#N/A</v>
      </c>
      <c r="IJ9" t="e">
        <v>#N/A</v>
      </c>
      <c r="IK9" t="e">
        <v>#N/A</v>
      </c>
      <c r="IL9" t="e">
        <v>#N/A</v>
      </c>
      <c r="IM9" t="e">
        <v>#N/A</v>
      </c>
      <c r="IN9" t="e">
        <v>#N/A</v>
      </c>
      <c r="IO9" t="e">
        <v>#N/A</v>
      </c>
      <c r="IP9" t="e">
        <v>#N/A</v>
      </c>
      <c r="IQ9" s="106"/>
      <c r="IR9" s="175"/>
      <c r="IS9" s="170" t="s">
        <v>2371</v>
      </c>
      <c r="IT9" t="s">
        <v>2731</v>
      </c>
      <c r="IU9" s="170" t="s">
        <v>2692</v>
      </c>
      <c r="IW9" s="1" t="e">
        <v>#N/A</v>
      </c>
      <c r="IX9" s="1" t="e">
        <v>#N/A</v>
      </c>
      <c r="IY9" s="1" t="e">
        <v>#N/A</v>
      </c>
      <c r="IZ9" s="1" t="e">
        <v>#N/A</v>
      </c>
      <c r="JA9" t="e">
        <v>#N/A</v>
      </c>
      <c r="JB9" t="e">
        <v>#N/A</v>
      </c>
      <c r="JC9" t="e">
        <v>#N/A</v>
      </c>
      <c r="JD9" t="e">
        <v>#N/A</v>
      </c>
      <c r="JE9" t="e">
        <v>#N/A</v>
      </c>
      <c r="JF9" t="e">
        <v>#N/A</v>
      </c>
      <c r="JG9" s="38" t="e">
        <v>#N/A</v>
      </c>
      <c r="JH9" t="e">
        <v>#N/A</v>
      </c>
      <c r="JI9" t="e">
        <v>#N/A</v>
      </c>
      <c r="JJ9" t="e">
        <v>#N/A</v>
      </c>
      <c r="JK9" t="e">
        <v>#N/A</v>
      </c>
      <c r="JL9" t="e">
        <v>#N/A</v>
      </c>
      <c r="JM9" t="e">
        <v>#N/A</v>
      </c>
      <c r="JN9" t="e">
        <v>#N/A</v>
      </c>
      <c r="JO9" t="e">
        <v>#N/A</v>
      </c>
      <c r="JP9" t="e">
        <v>#N/A</v>
      </c>
      <c r="JQ9" t="e">
        <v>#N/A</v>
      </c>
      <c r="JR9" t="e">
        <v>#N/A</v>
      </c>
      <c r="JS9" s="106"/>
      <c r="JT9" s="175"/>
      <c r="JU9" s="170" t="s">
        <v>2371</v>
      </c>
      <c r="JV9" s="277" t="s">
        <v>2959</v>
      </c>
      <c r="JW9" s="170" t="s">
        <v>2692</v>
      </c>
      <c r="JY9" s="1">
        <v>3.3553240740740745E-2</v>
      </c>
      <c r="JZ9" s="1">
        <v>2.164351851851852E-2</v>
      </c>
      <c r="KA9" s="1">
        <v>3.9699074074074072E-3</v>
      </c>
      <c r="KB9" s="1">
        <v>7.9398148148148145E-3</v>
      </c>
      <c r="KC9">
        <v>7</v>
      </c>
      <c r="KD9">
        <v>11</v>
      </c>
      <c r="KE9">
        <v>18</v>
      </c>
      <c r="KF9">
        <v>234</v>
      </c>
      <c r="KG9">
        <v>125</v>
      </c>
      <c r="KH9">
        <v>3</v>
      </c>
      <c r="KI9" s="38">
        <v>362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 s="106">
        <v>600</v>
      </c>
      <c r="KV9" s="175">
        <f t="shared" si="12"/>
        <v>60.333333333333336</v>
      </c>
      <c r="KW9" s="170" t="s">
        <v>2371</v>
      </c>
      <c r="KX9" s="277" t="s">
        <v>2959</v>
      </c>
      <c r="KY9" s="170" t="s">
        <v>2692</v>
      </c>
      <c r="LA9" s="1">
        <v>0</v>
      </c>
      <c r="LB9" s="1">
        <v>0</v>
      </c>
      <c r="LC9" s="1">
        <v>0</v>
      </c>
      <c r="LD9" s="1">
        <v>0</v>
      </c>
      <c r="LE9">
        <v>184</v>
      </c>
      <c r="LF9">
        <v>108</v>
      </c>
      <c r="LG9">
        <v>292</v>
      </c>
      <c r="LH9">
        <v>2164</v>
      </c>
      <c r="LI9">
        <v>207</v>
      </c>
      <c r="LJ9">
        <v>62</v>
      </c>
      <c r="LK9" s="38">
        <v>2433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 s="106">
        <v>2400</v>
      </c>
      <c r="LX9" s="175">
        <f t="shared" si="13"/>
        <v>101.375</v>
      </c>
      <c r="LY9" s="170" t="s">
        <v>2371</v>
      </c>
      <c r="LZ9" s="277" t="s">
        <v>2959</v>
      </c>
      <c r="MA9" s="170" t="s">
        <v>2692</v>
      </c>
      <c r="MC9" s="1">
        <v>0</v>
      </c>
      <c r="MD9" s="1">
        <v>0</v>
      </c>
      <c r="ME9" s="1">
        <v>0</v>
      </c>
      <c r="MF9" s="1">
        <v>0</v>
      </c>
      <c r="MG9">
        <v>124</v>
      </c>
      <c r="MH9">
        <v>52</v>
      </c>
      <c r="MI9">
        <v>176</v>
      </c>
      <c r="MJ9">
        <v>1468</v>
      </c>
      <c r="MK9">
        <v>84</v>
      </c>
      <c r="ML9">
        <v>32</v>
      </c>
      <c r="MM9" s="38">
        <v>1584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 s="106">
        <v>900</v>
      </c>
      <c r="MZ9" s="175">
        <f t="shared" si="24"/>
        <v>176</v>
      </c>
      <c r="NA9" s="170" t="s">
        <v>2371</v>
      </c>
      <c r="NB9" s="277" t="s">
        <v>2959</v>
      </c>
      <c r="NC9" s="170" t="s">
        <v>2692</v>
      </c>
      <c r="NE9" s="1">
        <v>0</v>
      </c>
      <c r="NF9" s="1">
        <v>0</v>
      </c>
      <c r="NG9" s="1">
        <v>0</v>
      </c>
      <c r="NH9" s="1">
        <v>0</v>
      </c>
      <c r="NI9">
        <v>73</v>
      </c>
      <c r="NJ9">
        <v>40</v>
      </c>
      <c r="NK9">
        <v>113</v>
      </c>
      <c r="NL9">
        <v>1354</v>
      </c>
      <c r="NM9">
        <v>68</v>
      </c>
      <c r="NN9">
        <v>21</v>
      </c>
      <c r="NO9" s="38">
        <v>1443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 s="106">
        <v>1500</v>
      </c>
      <c r="OB9" s="175">
        <f t="shared" si="25"/>
        <v>96.2</v>
      </c>
      <c r="OC9" s="170" t="s">
        <v>2371</v>
      </c>
      <c r="OD9" s="277" t="s">
        <v>2959</v>
      </c>
      <c r="OE9" s="170" t="s">
        <v>2692</v>
      </c>
      <c r="OG9" s="1">
        <v>0</v>
      </c>
      <c r="OH9" s="1">
        <v>0</v>
      </c>
      <c r="OI9" s="1">
        <v>0</v>
      </c>
      <c r="OJ9" s="1">
        <v>0</v>
      </c>
      <c r="OK9">
        <v>46</v>
      </c>
      <c r="OL9">
        <v>27</v>
      </c>
      <c r="OM9">
        <v>73</v>
      </c>
      <c r="ON9">
        <v>972</v>
      </c>
      <c r="OO9">
        <v>47</v>
      </c>
      <c r="OP9">
        <v>23</v>
      </c>
      <c r="OQ9" s="38">
        <v>1042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 s="106">
        <v>1200</v>
      </c>
      <c r="PD9" s="175">
        <f t="shared" ref="PD9:PD10" si="32">OQ9/PC9*100</f>
        <v>86.833333333333329</v>
      </c>
      <c r="PE9" s="170" t="s">
        <v>2371</v>
      </c>
      <c r="PF9" s="277" t="s">
        <v>2959</v>
      </c>
      <c r="PG9" s="170" t="s">
        <v>2692</v>
      </c>
      <c r="PI9" s="1" t="e">
        <v>#N/A</v>
      </c>
      <c r="PJ9" s="1" t="e">
        <v>#N/A</v>
      </c>
      <c r="PK9" s="1" t="e">
        <v>#N/A</v>
      </c>
      <c r="PL9" s="1" t="e">
        <v>#N/A</v>
      </c>
      <c r="PM9" t="e">
        <v>#N/A</v>
      </c>
      <c r="PN9" t="e">
        <v>#N/A</v>
      </c>
      <c r="PO9" t="e">
        <v>#N/A</v>
      </c>
      <c r="PP9" t="e">
        <v>#N/A</v>
      </c>
      <c r="PQ9" t="e">
        <v>#N/A</v>
      </c>
      <c r="PR9" t="e">
        <v>#N/A</v>
      </c>
      <c r="PS9" s="38" t="e">
        <v>#N/A</v>
      </c>
      <c r="PT9" t="e">
        <v>#N/A</v>
      </c>
      <c r="PU9" t="e">
        <v>#N/A</v>
      </c>
      <c r="PV9" t="e">
        <v>#N/A</v>
      </c>
      <c r="PW9" t="e">
        <v>#N/A</v>
      </c>
      <c r="PX9" t="e">
        <v>#N/A</v>
      </c>
      <c r="PY9" t="e">
        <v>#N/A</v>
      </c>
      <c r="PZ9" t="e">
        <v>#N/A</v>
      </c>
      <c r="QA9" t="e">
        <v>#N/A</v>
      </c>
      <c r="QB9" t="e">
        <v>#N/A</v>
      </c>
      <c r="QC9" t="e">
        <v>#N/A</v>
      </c>
      <c r="QD9" t="e">
        <v>#N/A</v>
      </c>
      <c r="QE9" s="106"/>
      <c r="QF9" s="175"/>
      <c r="QG9" s="170" t="s">
        <v>2371</v>
      </c>
      <c r="QH9" s="277" t="s">
        <v>2959</v>
      </c>
      <c r="QI9" s="170" t="s">
        <v>2692</v>
      </c>
      <c r="QK9" s="1" t="e">
        <v>#N/A</v>
      </c>
      <c r="QL9" s="1" t="e">
        <v>#N/A</v>
      </c>
      <c r="QM9" s="1" t="e">
        <v>#N/A</v>
      </c>
      <c r="QN9" s="1" t="e">
        <v>#N/A</v>
      </c>
      <c r="QO9" t="e">
        <v>#N/A</v>
      </c>
      <c r="QP9" t="e">
        <v>#N/A</v>
      </c>
      <c r="QQ9" t="e">
        <v>#N/A</v>
      </c>
      <c r="QR9" t="e">
        <v>#N/A</v>
      </c>
      <c r="QS9" t="e">
        <v>#N/A</v>
      </c>
      <c r="QT9" t="e">
        <v>#N/A</v>
      </c>
      <c r="QU9" s="38" t="e">
        <v>#N/A</v>
      </c>
      <c r="QV9" t="e">
        <v>#N/A</v>
      </c>
      <c r="QW9" t="e">
        <v>#N/A</v>
      </c>
      <c r="QX9" t="e">
        <v>#N/A</v>
      </c>
      <c r="QY9" t="e">
        <v>#N/A</v>
      </c>
      <c r="QZ9" t="e">
        <v>#N/A</v>
      </c>
      <c r="RA9" t="e">
        <v>#N/A</v>
      </c>
      <c r="RB9" t="e">
        <v>#N/A</v>
      </c>
      <c r="RC9" t="e">
        <v>#N/A</v>
      </c>
      <c r="RD9" t="e">
        <v>#N/A</v>
      </c>
      <c r="RE9" t="e">
        <v>#N/A</v>
      </c>
      <c r="RF9" t="e">
        <v>#N/A</v>
      </c>
      <c r="RG9" s="106"/>
      <c r="RH9" s="175"/>
      <c r="RI9" s="170" t="s">
        <v>2371</v>
      </c>
      <c r="RJ9" s="277" t="s">
        <v>2959</v>
      </c>
      <c r="RK9" s="170" t="s">
        <v>2692</v>
      </c>
      <c r="RL9">
        <v>8</v>
      </c>
      <c r="RM9" s="1">
        <v>0</v>
      </c>
      <c r="RN9" s="1">
        <v>0</v>
      </c>
      <c r="RO9" s="1">
        <v>0</v>
      </c>
      <c r="RP9" s="1">
        <v>0</v>
      </c>
      <c r="RQ9">
        <v>113</v>
      </c>
      <c r="RR9">
        <v>86</v>
      </c>
      <c r="RS9">
        <v>199</v>
      </c>
      <c r="RT9">
        <v>2165</v>
      </c>
      <c r="RU9">
        <v>187</v>
      </c>
      <c r="RV9">
        <v>59</v>
      </c>
      <c r="RW9" s="38">
        <v>2411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 s="106">
        <v>2400</v>
      </c>
      <c r="SJ9" s="175">
        <f t="shared" si="19"/>
        <v>100.45833333333334</v>
      </c>
      <c r="SK9" s="170" t="s">
        <v>2371</v>
      </c>
      <c r="SL9" s="277" t="s">
        <v>2959</v>
      </c>
      <c r="SM9" s="170" t="s">
        <v>2692</v>
      </c>
      <c r="SN9">
        <v>8</v>
      </c>
      <c r="SO9" s="1">
        <v>0.21730324074074073</v>
      </c>
      <c r="SP9" s="1">
        <v>0.1115162037037037</v>
      </c>
      <c r="SQ9" s="1">
        <v>3.7256944444444447E-2</v>
      </c>
      <c r="SR9" s="1">
        <v>6.851851851851852E-2</v>
      </c>
      <c r="SS9">
        <v>166</v>
      </c>
      <c r="ST9">
        <v>97</v>
      </c>
      <c r="SU9">
        <v>263</v>
      </c>
      <c r="SV9">
        <v>2186</v>
      </c>
      <c r="SW9">
        <v>167</v>
      </c>
      <c r="SX9">
        <v>53</v>
      </c>
      <c r="SY9" s="38">
        <v>2406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 s="106">
        <v>2400</v>
      </c>
      <c r="TL9" s="175">
        <f t="shared" si="0"/>
        <v>100.25</v>
      </c>
      <c r="TM9" s="170" t="s">
        <v>2371</v>
      </c>
      <c r="TN9" s="277" t="s">
        <v>2959</v>
      </c>
      <c r="TO9" s="170" t="s">
        <v>2692</v>
      </c>
      <c r="TP9">
        <v>8</v>
      </c>
      <c r="TQ9" s="1">
        <v>0.22722222222222221</v>
      </c>
      <c r="TR9" s="1">
        <v>0.12238425925925926</v>
      </c>
      <c r="TS9" s="1">
        <v>6.1238425925925925E-2</v>
      </c>
      <c r="TT9" s="1">
        <v>0.10483796296296295</v>
      </c>
      <c r="TU9">
        <v>174</v>
      </c>
      <c r="TV9">
        <v>90</v>
      </c>
      <c r="TW9">
        <v>264</v>
      </c>
      <c r="TX9">
        <v>2285</v>
      </c>
      <c r="TY9">
        <v>152</v>
      </c>
      <c r="TZ9">
        <v>47</v>
      </c>
      <c r="UA9" s="38">
        <v>2484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 s="106">
        <v>2400</v>
      </c>
      <c r="UN9" s="175">
        <f t="shared" si="1"/>
        <v>103.49999999999999</v>
      </c>
    </row>
    <row r="10" spans="1:560">
      <c r="A10" s="170" t="s">
        <v>2369</v>
      </c>
      <c r="B10" s="485" t="s">
        <v>2959</v>
      </c>
      <c r="C10" s="170" t="s">
        <v>2692</v>
      </c>
      <c r="E10" s="1">
        <v>9.9583333333333343E-2</v>
      </c>
      <c r="F10" s="1">
        <v>7.1481481481481479E-2</v>
      </c>
      <c r="G10" s="1">
        <v>2.7060185185185187E-2</v>
      </c>
      <c r="H10" s="1">
        <v>1.0185185185185186E-3</v>
      </c>
      <c r="I10">
        <v>21</v>
      </c>
      <c r="J10">
        <v>21</v>
      </c>
      <c r="K10">
        <v>42</v>
      </c>
      <c r="L10">
        <v>665</v>
      </c>
      <c r="M10">
        <v>24</v>
      </c>
      <c r="N10">
        <v>5</v>
      </c>
      <c r="O10" s="38">
        <v>694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s="106">
        <v>600</v>
      </c>
      <c r="AB10" s="175">
        <f t="shared" si="2"/>
        <v>115.66666666666667</v>
      </c>
      <c r="AC10" s="170" t="s">
        <v>2369</v>
      </c>
      <c r="AD10" t="s">
        <v>2731</v>
      </c>
      <c r="AE10" s="170" t="s">
        <v>2692</v>
      </c>
      <c r="AG10" s="1">
        <v>0.10701388888888889</v>
      </c>
      <c r="AH10" s="1">
        <v>7.6377314814814815E-2</v>
      </c>
      <c r="AI10" s="1">
        <v>2.836805555555556E-2</v>
      </c>
      <c r="AJ10" s="1">
        <v>2.2685185185185182E-3</v>
      </c>
      <c r="AK10">
        <v>34</v>
      </c>
      <c r="AL10">
        <v>7</v>
      </c>
      <c r="AM10">
        <v>41</v>
      </c>
      <c r="AN10">
        <v>386</v>
      </c>
      <c r="AO10">
        <v>7</v>
      </c>
      <c r="AP10">
        <v>3</v>
      </c>
      <c r="AQ10" s="38">
        <v>396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06">
        <v>600</v>
      </c>
      <c r="BD10" s="175">
        <f t="shared" si="3"/>
        <v>66</v>
      </c>
      <c r="BE10" s="170" t="s">
        <v>2369</v>
      </c>
      <c r="BF10" t="s">
        <v>2731</v>
      </c>
      <c r="BG10" s="170" t="s">
        <v>2692</v>
      </c>
      <c r="BI10" s="1">
        <v>0.34260416666666665</v>
      </c>
      <c r="BJ10" s="1">
        <v>0.23619212962962963</v>
      </c>
      <c r="BK10" s="1">
        <v>5.8194444444444444E-2</v>
      </c>
      <c r="BL10" s="1">
        <v>4.821759259259259E-2</v>
      </c>
      <c r="BM10">
        <v>22</v>
      </c>
      <c r="BN10">
        <v>179</v>
      </c>
      <c r="BO10">
        <v>201</v>
      </c>
      <c r="BP10">
        <v>3347</v>
      </c>
      <c r="BQ10">
        <v>190</v>
      </c>
      <c r="BR10">
        <v>101</v>
      </c>
      <c r="BS10" s="38">
        <v>3638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 s="106">
        <v>3600</v>
      </c>
      <c r="CF10" s="175">
        <f t="shared" ref="CF10:CF14" si="33">BS10/CE10*100</f>
        <v>101.05555555555557</v>
      </c>
      <c r="CG10" s="170" t="s">
        <v>2369</v>
      </c>
      <c r="CH10" t="s">
        <v>2731</v>
      </c>
      <c r="CI10" s="170" t="s">
        <v>2692</v>
      </c>
      <c r="CK10" s="1">
        <v>0.3971412037037037</v>
      </c>
      <c r="CL10" s="1">
        <v>0.29121527777777778</v>
      </c>
      <c r="CM10" s="1">
        <v>6.3657407407407399E-2</v>
      </c>
      <c r="CN10" s="1">
        <v>4.2245370370370371E-2</v>
      </c>
      <c r="CO10">
        <v>37</v>
      </c>
      <c r="CP10">
        <v>242</v>
      </c>
      <c r="CQ10">
        <v>279</v>
      </c>
      <c r="CR10">
        <v>3492</v>
      </c>
      <c r="CS10">
        <v>230</v>
      </c>
      <c r="CT10">
        <v>171</v>
      </c>
      <c r="CU10" s="38">
        <v>3893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 s="106">
        <v>3600</v>
      </c>
      <c r="DH10" s="175">
        <f t="shared" ref="DH10" si="34">CU10/DG10*100</f>
        <v>108.1388888888889</v>
      </c>
      <c r="DI10" s="170" t="s">
        <v>2369</v>
      </c>
      <c r="DJ10" t="s">
        <v>2731</v>
      </c>
      <c r="DK10" s="170" t="s">
        <v>2692</v>
      </c>
      <c r="DM10" s="1">
        <v>0.36399305555555556</v>
      </c>
      <c r="DN10" s="1">
        <v>0.30114583333333333</v>
      </c>
      <c r="DO10" s="1">
        <v>7.3333333333333334E-2</v>
      </c>
      <c r="DP10" s="1">
        <v>6.283564814814814E-2</v>
      </c>
      <c r="DQ10">
        <v>44</v>
      </c>
      <c r="DR10">
        <v>268</v>
      </c>
      <c r="DS10">
        <v>312</v>
      </c>
      <c r="DT10">
        <v>3532</v>
      </c>
      <c r="DU10">
        <v>182</v>
      </c>
      <c r="DV10">
        <v>183</v>
      </c>
      <c r="DW10" s="38">
        <v>3897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 s="106">
        <v>3600</v>
      </c>
      <c r="EJ10" s="175">
        <f t="shared" ref="EJ10" si="35">DW10/EI10*100</f>
        <v>108.25</v>
      </c>
      <c r="EK10" s="170" t="s">
        <v>2369</v>
      </c>
      <c r="EL10" t="s">
        <v>2731</v>
      </c>
      <c r="EM10" s="170" t="s">
        <v>2692</v>
      </c>
      <c r="EO10" s="1">
        <v>0.37000000000000005</v>
      </c>
      <c r="EP10" s="1">
        <v>0.27047453703703705</v>
      </c>
      <c r="EQ10" s="1">
        <v>7.4340277777777783E-2</v>
      </c>
      <c r="ER10" s="1">
        <v>2.5173611111111108E-2</v>
      </c>
      <c r="ES10">
        <v>20</v>
      </c>
      <c r="ET10">
        <v>216</v>
      </c>
      <c r="EU10">
        <v>236</v>
      </c>
      <c r="EV10">
        <v>3557</v>
      </c>
      <c r="EW10">
        <v>181</v>
      </c>
      <c r="EX10">
        <v>161</v>
      </c>
      <c r="EY10" s="38">
        <v>3899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 s="106">
        <v>3600</v>
      </c>
      <c r="FL10" s="175">
        <f t="shared" ref="FL10" si="36">EY10/FK10*100</f>
        <v>108.30555555555557</v>
      </c>
      <c r="FM10" s="170" t="s">
        <v>2369</v>
      </c>
      <c r="FN10" t="s">
        <v>2731</v>
      </c>
      <c r="FO10" s="170" t="s">
        <v>2692</v>
      </c>
      <c r="FQ10" s="1">
        <v>0.36175925925925928</v>
      </c>
      <c r="FR10" s="1">
        <v>0.2716203703703704</v>
      </c>
      <c r="FS10" s="1">
        <v>5.876157407407407E-2</v>
      </c>
      <c r="FT10" s="1">
        <v>3.1377314814814809E-2</v>
      </c>
      <c r="FU10">
        <v>13</v>
      </c>
      <c r="FV10">
        <v>203</v>
      </c>
      <c r="FW10">
        <v>216</v>
      </c>
      <c r="FX10">
        <v>3290</v>
      </c>
      <c r="FY10">
        <v>370</v>
      </c>
      <c r="FZ10">
        <v>104</v>
      </c>
      <c r="GA10" s="38">
        <v>3764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 s="106">
        <v>3600</v>
      </c>
      <c r="GN10" s="175">
        <f t="shared" ref="GN10" si="37">GA10/GM10*100</f>
        <v>104.55555555555556</v>
      </c>
      <c r="GO10" s="170" t="s">
        <v>2369</v>
      </c>
      <c r="GP10" t="s">
        <v>2731</v>
      </c>
      <c r="GQ10" s="170" t="s">
        <v>2692</v>
      </c>
      <c r="GS10" s="1">
        <v>0.4168055555555556</v>
      </c>
      <c r="GT10" s="1">
        <v>0.32108796296296299</v>
      </c>
      <c r="GU10" s="1">
        <v>7.6597222222222219E-2</v>
      </c>
      <c r="GV10" s="1">
        <v>1.9108796296296294E-2</v>
      </c>
      <c r="GW10">
        <v>50</v>
      </c>
      <c r="GX10">
        <v>270</v>
      </c>
      <c r="GY10">
        <v>320</v>
      </c>
      <c r="GZ10">
        <v>3413</v>
      </c>
      <c r="HA10">
        <v>278</v>
      </c>
      <c r="HB10">
        <v>182</v>
      </c>
      <c r="HC10" s="38">
        <v>3873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 s="106">
        <v>3600</v>
      </c>
      <c r="HP10" s="175">
        <f t="shared" ref="HP10" si="38">HC10/HO10*100</f>
        <v>107.58333333333334</v>
      </c>
      <c r="HQ10" s="170" t="s">
        <v>2369</v>
      </c>
      <c r="HR10" t="s">
        <v>2731</v>
      </c>
      <c r="HS10" s="170" t="s">
        <v>2692</v>
      </c>
      <c r="HU10" s="1">
        <v>0.37491898148148151</v>
      </c>
      <c r="HV10" s="1">
        <v>0.28131944444444446</v>
      </c>
      <c r="HW10" s="1">
        <v>7.4259259259259261E-2</v>
      </c>
      <c r="HX10" s="1">
        <v>1.9317129629629629E-2</v>
      </c>
      <c r="HY10">
        <v>45</v>
      </c>
      <c r="HZ10">
        <v>265</v>
      </c>
      <c r="IA10">
        <v>310</v>
      </c>
      <c r="IB10">
        <v>3420</v>
      </c>
      <c r="IC10">
        <v>220</v>
      </c>
      <c r="ID10">
        <v>184</v>
      </c>
      <c r="IE10" s="38">
        <v>3824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 s="106">
        <v>3600</v>
      </c>
      <c r="IR10" s="175">
        <f t="shared" ref="IR10" si="39">IE10/IQ10*100</f>
        <v>106.22222222222221</v>
      </c>
      <c r="IS10" s="170" t="s">
        <v>2369</v>
      </c>
      <c r="IT10" t="s">
        <v>2731</v>
      </c>
      <c r="IU10" s="170" t="s">
        <v>2692</v>
      </c>
      <c r="IW10" s="1" t="e">
        <v>#N/A</v>
      </c>
      <c r="IX10" s="1" t="e">
        <v>#N/A</v>
      </c>
      <c r="IY10" s="1" t="e">
        <v>#N/A</v>
      </c>
      <c r="IZ10" s="1" t="e">
        <v>#N/A</v>
      </c>
      <c r="JA10" t="e">
        <v>#N/A</v>
      </c>
      <c r="JB10" t="e">
        <v>#N/A</v>
      </c>
      <c r="JC10" t="e">
        <v>#N/A</v>
      </c>
      <c r="JD10" t="e">
        <v>#N/A</v>
      </c>
      <c r="JE10" t="e">
        <v>#N/A</v>
      </c>
      <c r="JF10" t="e">
        <v>#N/A</v>
      </c>
      <c r="JG10" s="38" t="e">
        <v>#N/A</v>
      </c>
      <c r="JH10" t="e">
        <v>#N/A</v>
      </c>
      <c r="JI10" t="e">
        <v>#N/A</v>
      </c>
      <c r="JJ10" t="e">
        <v>#N/A</v>
      </c>
      <c r="JK10" t="e">
        <v>#N/A</v>
      </c>
      <c r="JL10" t="e">
        <v>#N/A</v>
      </c>
      <c r="JM10" t="e">
        <v>#N/A</v>
      </c>
      <c r="JN10" t="e">
        <v>#N/A</v>
      </c>
      <c r="JO10" t="e">
        <v>#N/A</v>
      </c>
      <c r="JP10" t="e">
        <v>#N/A</v>
      </c>
      <c r="JQ10" t="e">
        <v>#N/A</v>
      </c>
      <c r="JR10" t="e">
        <v>#N/A</v>
      </c>
      <c r="JS10" s="106"/>
      <c r="JT10" s="175"/>
      <c r="JU10" s="170" t="s">
        <v>2369</v>
      </c>
      <c r="JV10" s="277" t="s">
        <v>2959</v>
      </c>
      <c r="JW10" s="170" t="s">
        <v>2692</v>
      </c>
      <c r="JY10" s="1">
        <v>0.11729166666666667</v>
      </c>
      <c r="JZ10" s="1">
        <v>7.6493055555555564E-2</v>
      </c>
      <c r="KA10" s="1">
        <v>3.7777777777777778E-2</v>
      </c>
      <c r="KB10" s="1">
        <v>3.0092592592592588E-3</v>
      </c>
      <c r="KC10">
        <v>7</v>
      </c>
      <c r="KD10">
        <v>35</v>
      </c>
      <c r="KE10">
        <v>42</v>
      </c>
      <c r="KF10">
        <v>442</v>
      </c>
      <c r="KG10">
        <v>201</v>
      </c>
      <c r="KH10">
        <v>16</v>
      </c>
      <c r="KI10" s="38">
        <v>659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 s="106">
        <v>600</v>
      </c>
      <c r="KV10" s="175">
        <f t="shared" si="12"/>
        <v>109.83333333333334</v>
      </c>
      <c r="KW10" s="170" t="s">
        <v>2369</v>
      </c>
      <c r="KX10" s="277" t="s">
        <v>2959</v>
      </c>
      <c r="KY10" s="170" t="s">
        <v>2692</v>
      </c>
      <c r="LA10" s="1">
        <v>0</v>
      </c>
      <c r="LB10" s="1">
        <v>0</v>
      </c>
      <c r="LC10" s="1">
        <v>0</v>
      </c>
      <c r="LD10" s="1">
        <v>0</v>
      </c>
      <c r="LE10">
        <v>47</v>
      </c>
      <c r="LF10">
        <v>185</v>
      </c>
      <c r="LG10">
        <v>232</v>
      </c>
      <c r="LH10">
        <v>1415</v>
      </c>
      <c r="LI10">
        <v>366</v>
      </c>
      <c r="LJ10">
        <v>76</v>
      </c>
      <c r="LK10" s="38">
        <v>1857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 s="106">
        <v>1800</v>
      </c>
      <c r="LX10" s="175">
        <f t="shared" si="13"/>
        <v>103.16666666666667</v>
      </c>
      <c r="LY10" s="170" t="s">
        <v>2369</v>
      </c>
      <c r="LZ10" s="277" t="s">
        <v>2959</v>
      </c>
      <c r="MA10" s="170" t="s">
        <v>2692</v>
      </c>
      <c r="MC10" s="1">
        <v>0</v>
      </c>
      <c r="MD10" s="1">
        <v>0</v>
      </c>
      <c r="ME10" s="1">
        <v>0</v>
      </c>
      <c r="MF10" s="1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 s="38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 s="106"/>
      <c r="MZ10" s="175"/>
      <c r="NA10" s="170" t="s">
        <v>2369</v>
      </c>
      <c r="NB10" s="277" t="s">
        <v>2959</v>
      </c>
      <c r="NC10" s="170" t="s">
        <v>2692</v>
      </c>
      <c r="NE10" s="1">
        <v>0</v>
      </c>
      <c r="NF10" s="1">
        <v>0</v>
      </c>
      <c r="NG10" s="1">
        <v>0</v>
      </c>
      <c r="NH10" s="1">
        <v>0</v>
      </c>
      <c r="NI10">
        <v>4</v>
      </c>
      <c r="NJ10">
        <v>80</v>
      </c>
      <c r="NK10">
        <v>84</v>
      </c>
      <c r="NL10">
        <v>933</v>
      </c>
      <c r="NM10">
        <v>136</v>
      </c>
      <c r="NN10">
        <v>49</v>
      </c>
      <c r="NO10" s="38">
        <v>1118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 s="106">
        <v>900</v>
      </c>
      <c r="OB10" s="175">
        <f t="shared" si="25"/>
        <v>124.22222222222221</v>
      </c>
      <c r="OC10" s="170" t="s">
        <v>2369</v>
      </c>
      <c r="OD10" s="277" t="s">
        <v>2959</v>
      </c>
      <c r="OE10" s="170" t="s">
        <v>2692</v>
      </c>
      <c r="OG10" s="1">
        <v>0</v>
      </c>
      <c r="OH10" s="1">
        <v>0</v>
      </c>
      <c r="OI10" s="1">
        <v>0</v>
      </c>
      <c r="OJ10" s="1">
        <v>0</v>
      </c>
      <c r="OK10">
        <v>4</v>
      </c>
      <c r="OL10">
        <v>65</v>
      </c>
      <c r="OM10">
        <v>69</v>
      </c>
      <c r="ON10">
        <v>860</v>
      </c>
      <c r="OO10">
        <v>120</v>
      </c>
      <c r="OP10">
        <v>30</v>
      </c>
      <c r="OQ10" s="38">
        <v>1010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 s="106">
        <v>1200</v>
      </c>
      <c r="PD10" s="175">
        <f t="shared" si="32"/>
        <v>84.166666666666671</v>
      </c>
      <c r="PE10" s="170" t="s">
        <v>2369</v>
      </c>
      <c r="PF10" s="277" t="s">
        <v>2959</v>
      </c>
      <c r="PG10" s="170" t="s">
        <v>2692</v>
      </c>
      <c r="PH10">
        <v>8</v>
      </c>
      <c r="PI10" s="1">
        <v>0</v>
      </c>
      <c r="PJ10" s="1">
        <v>0</v>
      </c>
      <c r="PK10" s="1">
        <v>0</v>
      </c>
      <c r="PL10" s="1">
        <v>0</v>
      </c>
      <c r="PM10">
        <v>40</v>
      </c>
      <c r="PN10">
        <v>180</v>
      </c>
      <c r="PO10">
        <v>220</v>
      </c>
      <c r="PP10">
        <v>1871</v>
      </c>
      <c r="PQ10">
        <v>298</v>
      </c>
      <c r="PR10">
        <v>56</v>
      </c>
      <c r="PS10" s="38">
        <v>2225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 s="106">
        <v>2100</v>
      </c>
      <c r="QF10" s="175">
        <f t="shared" ref="QF10" si="40">PS10/QE10*100</f>
        <v>105.95238095238095</v>
      </c>
      <c r="QG10" s="170" t="s">
        <v>2369</v>
      </c>
      <c r="QH10" s="277" t="s">
        <v>2959</v>
      </c>
      <c r="QI10" s="170" t="s">
        <v>2692</v>
      </c>
      <c r="QK10" s="1">
        <v>0</v>
      </c>
      <c r="QL10" s="1">
        <v>0</v>
      </c>
      <c r="QM10" s="1">
        <v>0</v>
      </c>
      <c r="QN10" s="1">
        <v>0</v>
      </c>
      <c r="QO10">
        <v>5</v>
      </c>
      <c r="QP10">
        <v>15</v>
      </c>
      <c r="QQ10">
        <v>20</v>
      </c>
      <c r="QR10">
        <v>133</v>
      </c>
      <c r="QS10">
        <v>26</v>
      </c>
      <c r="QT10">
        <v>4</v>
      </c>
      <c r="QU10" s="38">
        <v>163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 s="106"/>
      <c r="RH10" s="175"/>
      <c r="RI10" s="170" t="s">
        <v>2369</v>
      </c>
      <c r="RJ10" s="277" t="s">
        <v>2959</v>
      </c>
      <c r="RK10" s="170" t="s">
        <v>2692</v>
      </c>
      <c r="RL10">
        <v>8</v>
      </c>
      <c r="RM10" s="1">
        <v>0</v>
      </c>
      <c r="RN10" s="1">
        <v>0</v>
      </c>
      <c r="RO10" s="1">
        <v>0</v>
      </c>
      <c r="RP10" s="1">
        <v>0</v>
      </c>
      <c r="RQ10">
        <v>24</v>
      </c>
      <c r="RR10">
        <v>187</v>
      </c>
      <c r="RS10">
        <v>211</v>
      </c>
      <c r="RT10">
        <v>2180</v>
      </c>
      <c r="RU10">
        <v>265</v>
      </c>
      <c r="RV10">
        <v>76</v>
      </c>
      <c r="RW10" s="38">
        <v>2521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 s="106">
        <v>2400</v>
      </c>
      <c r="SJ10" s="175">
        <f t="shared" si="19"/>
        <v>105.04166666666667</v>
      </c>
      <c r="SK10" s="170" t="s">
        <v>2369</v>
      </c>
      <c r="SL10" s="277" t="s">
        <v>2959</v>
      </c>
      <c r="SM10" s="170" t="s">
        <v>2692</v>
      </c>
      <c r="SN10">
        <v>8</v>
      </c>
      <c r="SO10" s="1">
        <v>0.36236111111111113</v>
      </c>
      <c r="SP10" s="1">
        <v>0.24883101851851852</v>
      </c>
      <c r="SQ10" s="1">
        <v>9.4710648148148155E-2</v>
      </c>
      <c r="SR10" s="1">
        <v>1.8796296296296297E-2</v>
      </c>
      <c r="SS10">
        <v>31</v>
      </c>
      <c r="ST10">
        <v>212</v>
      </c>
      <c r="SU10">
        <v>243</v>
      </c>
      <c r="SV10">
        <v>2200</v>
      </c>
      <c r="SW10">
        <v>297</v>
      </c>
      <c r="SX10">
        <v>97</v>
      </c>
      <c r="SY10" s="38">
        <v>2594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 s="106">
        <v>2400</v>
      </c>
      <c r="TL10" s="175">
        <f t="shared" si="0"/>
        <v>108.08333333333333</v>
      </c>
      <c r="TM10" s="170" t="s">
        <v>2369</v>
      </c>
      <c r="TN10" s="277" t="s">
        <v>2959</v>
      </c>
      <c r="TO10" s="170" t="s">
        <v>2692</v>
      </c>
      <c r="TP10">
        <v>8</v>
      </c>
      <c r="TQ10" s="1">
        <v>0.32465277777777779</v>
      </c>
      <c r="TR10" s="1">
        <v>0.2704050925925926</v>
      </c>
      <c r="TS10" s="1">
        <v>6.1238425925925925E-2</v>
      </c>
      <c r="TT10" s="1">
        <v>5.424768518518519E-2</v>
      </c>
      <c r="TU10">
        <v>38</v>
      </c>
      <c r="TV10">
        <v>238</v>
      </c>
      <c r="TW10">
        <v>276</v>
      </c>
      <c r="TX10">
        <v>2467</v>
      </c>
      <c r="TY10">
        <v>398</v>
      </c>
      <c r="TZ10">
        <v>111</v>
      </c>
      <c r="UA10" s="38">
        <v>2976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 s="106">
        <v>2400</v>
      </c>
      <c r="UN10" s="175">
        <f t="shared" si="1"/>
        <v>124</v>
      </c>
    </row>
    <row r="11" spans="1:560">
      <c r="A11" s="170" t="s">
        <v>2362</v>
      </c>
      <c r="B11" s="485" t="s">
        <v>2959</v>
      </c>
      <c r="C11" s="170" t="s">
        <v>2692</v>
      </c>
      <c r="E11" s="1">
        <v>4.9027777777777781E-2</v>
      </c>
      <c r="F11" s="1">
        <v>3.0613425925925929E-2</v>
      </c>
      <c r="G11" s="1">
        <v>1.6550925925925924E-2</v>
      </c>
      <c r="H11" s="1">
        <v>1.8518518518518517E-3</v>
      </c>
      <c r="I11">
        <v>13</v>
      </c>
      <c r="J11">
        <v>17</v>
      </c>
      <c r="K11">
        <v>30</v>
      </c>
      <c r="L11">
        <v>323</v>
      </c>
      <c r="M11">
        <v>21</v>
      </c>
      <c r="N11">
        <v>15</v>
      </c>
      <c r="O11" s="38">
        <v>359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106">
        <v>600</v>
      </c>
      <c r="AB11" s="175">
        <f t="shared" si="2"/>
        <v>59.833333333333336</v>
      </c>
      <c r="AC11" s="170" t="s">
        <v>2362</v>
      </c>
      <c r="AD11" t="s">
        <v>2731</v>
      </c>
      <c r="AE11" s="170" t="s">
        <v>2692</v>
      </c>
      <c r="AG11" s="1">
        <v>4.987268518518518E-2</v>
      </c>
      <c r="AH11" s="1">
        <v>3.8680555555555558E-2</v>
      </c>
      <c r="AI11" s="1">
        <v>8.2870370370370372E-3</v>
      </c>
      <c r="AJ11" s="1">
        <v>2.8935185185185188E-3</v>
      </c>
      <c r="AK11">
        <v>40</v>
      </c>
      <c r="AL11">
        <v>17</v>
      </c>
      <c r="AM11">
        <v>57</v>
      </c>
      <c r="AN11">
        <v>368</v>
      </c>
      <c r="AO11">
        <v>31</v>
      </c>
      <c r="AP11">
        <v>14</v>
      </c>
      <c r="AQ11" s="38">
        <v>413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06">
        <v>600</v>
      </c>
      <c r="BD11" s="175">
        <f t="shared" si="3"/>
        <v>68.833333333333329</v>
      </c>
      <c r="BE11" s="170" t="s">
        <v>2362</v>
      </c>
      <c r="BF11" t="s">
        <v>2731</v>
      </c>
      <c r="BG11" s="170" t="s">
        <v>2692</v>
      </c>
      <c r="BI11" s="1">
        <v>0</v>
      </c>
      <c r="BJ11" s="1">
        <v>0</v>
      </c>
      <c r="BK11" s="1">
        <v>0</v>
      </c>
      <c r="BL11" s="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 s="38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 s="106"/>
      <c r="CF11" s="175"/>
      <c r="CG11" s="170" t="s">
        <v>2362</v>
      </c>
      <c r="CH11" t="s">
        <v>2731</v>
      </c>
      <c r="CI11" s="170" t="s">
        <v>2692</v>
      </c>
      <c r="CK11" s="1">
        <v>0</v>
      </c>
      <c r="CL11" s="1">
        <v>0</v>
      </c>
      <c r="CM11" s="1">
        <v>0</v>
      </c>
      <c r="CN11" s="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 s="38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 s="106"/>
      <c r="DH11" s="175"/>
      <c r="DI11" s="170" t="s">
        <v>2362</v>
      </c>
      <c r="DJ11" t="s">
        <v>2731</v>
      </c>
      <c r="DK11" s="170" t="s">
        <v>2692</v>
      </c>
      <c r="DM11" s="1" t="e">
        <v>#N/A</v>
      </c>
      <c r="DN11" s="1" t="e">
        <v>#N/A</v>
      </c>
      <c r="DO11" s="1" t="e">
        <v>#N/A</v>
      </c>
      <c r="DP11" s="1" t="e">
        <v>#N/A</v>
      </c>
      <c r="DQ11" t="e">
        <v>#N/A</v>
      </c>
      <c r="DR11" t="e">
        <v>#N/A</v>
      </c>
      <c r="DS11" t="e">
        <v>#N/A</v>
      </c>
      <c r="DT11" t="e">
        <v>#N/A</v>
      </c>
      <c r="DU11" t="e">
        <v>#N/A</v>
      </c>
      <c r="DV11" t="e">
        <v>#N/A</v>
      </c>
      <c r="DW11" s="38" t="e">
        <v>#N/A</v>
      </c>
      <c r="DX11" t="e">
        <v>#N/A</v>
      </c>
      <c r="DY11" t="e">
        <v>#N/A</v>
      </c>
      <c r="DZ11" t="e">
        <v>#N/A</v>
      </c>
      <c r="EA11" t="e">
        <v>#N/A</v>
      </c>
      <c r="EB11" t="e">
        <v>#N/A</v>
      </c>
      <c r="EC11" t="e">
        <v>#N/A</v>
      </c>
      <c r="ED11" t="e">
        <v>#N/A</v>
      </c>
      <c r="EE11" t="e">
        <v>#N/A</v>
      </c>
      <c r="EF11" t="e">
        <v>#N/A</v>
      </c>
      <c r="EG11" t="e">
        <v>#N/A</v>
      </c>
      <c r="EH11" t="e">
        <v>#N/A</v>
      </c>
      <c r="EI11" s="106"/>
      <c r="EJ11" s="175"/>
      <c r="EK11" s="170" t="s">
        <v>2362</v>
      </c>
      <c r="EL11" t="s">
        <v>2731</v>
      </c>
      <c r="EM11" s="170" t="s">
        <v>2692</v>
      </c>
      <c r="EO11" s="1" t="e">
        <v>#N/A</v>
      </c>
      <c r="EP11" s="1" t="e">
        <v>#N/A</v>
      </c>
      <c r="EQ11" s="1" t="e">
        <v>#N/A</v>
      </c>
      <c r="ER11" s="1" t="e">
        <v>#N/A</v>
      </c>
      <c r="ES11" t="e">
        <v>#N/A</v>
      </c>
      <c r="ET11" t="e">
        <v>#N/A</v>
      </c>
      <c r="EU11" t="e">
        <v>#N/A</v>
      </c>
      <c r="EV11" t="e">
        <v>#N/A</v>
      </c>
      <c r="EW11" t="e">
        <v>#N/A</v>
      </c>
      <c r="EX11" t="e">
        <v>#N/A</v>
      </c>
      <c r="EY11" s="38" t="e">
        <v>#N/A</v>
      </c>
      <c r="EZ11" t="e">
        <v>#N/A</v>
      </c>
      <c r="FA11" t="e">
        <v>#N/A</v>
      </c>
      <c r="FB11" t="e">
        <v>#N/A</v>
      </c>
      <c r="FC11" t="e">
        <v>#N/A</v>
      </c>
      <c r="FD11" t="e">
        <v>#N/A</v>
      </c>
      <c r="FE11" t="e">
        <v>#N/A</v>
      </c>
      <c r="FF11" t="e">
        <v>#N/A</v>
      </c>
      <c r="FG11" t="e">
        <v>#N/A</v>
      </c>
      <c r="FH11" t="e">
        <v>#N/A</v>
      </c>
      <c r="FI11" t="e">
        <v>#N/A</v>
      </c>
      <c r="FJ11" t="e">
        <v>#N/A</v>
      </c>
      <c r="FK11" s="106"/>
      <c r="FL11" s="175"/>
      <c r="FM11" s="170" t="s">
        <v>2362</v>
      </c>
      <c r="FN11" t="s">
        <v>2731</v>
      </c>
      <c r="FO11" s="170" t="s">
        <v>2692</v>
      </c>
      <c r="FQ11" s="1" t="e">
        <v>#N/A</v>
      </c>
      <c r="FR11" s="1" t="e">
        <v>#N/A</v>
      </c>
      <c r="FS11" s="1" t="e">
        <v>#N/A</v>
      </c>
      <c r="FT11" s="1" t="e">
        <v>#N/A</v>
      </c>
      <c r="FU11" t="e">
        <v>#N/A</v>
      </c>
      <c r="FV11" t="e">
        <v>#N/A</v>
      </c>
      <c r="FW11" t="e">
        <v>#N/A</v>
      </c>
      <c r="FX11" t="e">
        <v>#N/A</v>
      </c>
      <c r="FY11" t="e">
        <v>#N/A</v>
      </c>
      <c r="FZ11" t="e">
        <v>#N/A</v>
      </c>
      <c r="GA11" s="38" t="e">
        <v>#N/A</v>
      </c>
      <c r="GB11" t="e">
        <v>#N/A</v>
      </c>
      <c r="GC11" t="e">
        <v>#N/A</v>
      </c>
      <c r="GD11" t="e">
        <v>#N/A</v>
      </c>
      <c r="GE11" t="e">
        <v>#N/A</v>
      </c>
      <c r="GF11" t="e">
        <v>#N/A</v>
      </c>
      <c r="GG11" t="e">
        <v>#N/A</v>
      </c>
      <c r="GH11" t="e">
        <v>#N/A</v>
      </c>
      <c r="GI11" t="e">
        <v>#N/A</v>
      </c>
      <c r="GJ11" t="e">
        <v>#N/A</v>
      </c>
      <c r="GK11" t="e">
        <v>#N/A</v>
      </c>
      <c r="GL11" t="e">
        <v>#N/A</v>
      </c>
      <c r="GM11" s="106"/>
      <c r="GN11" s="175"/>
      <c r="GO11" s="170" t="s">
        <v>2362</v>
      </c>
      <c r="GP11" t="s">
        <v>2731</v>
      </c>
      <c r="GQ11" s="170" t="s">
        <v>2692</v>
      </c>
      <c r="GS11" s="1" t="e">
        <v>#N/A</v>
      </c>
      <c r="GT11" s="1" t="e">
        <v>#N/A</v>
      </c>
      <c r="GU11" s="1" t="e">
        <v>#N/A</v>
      </c>
      <c r="GV11" s="1" t="e">
        <v>#N/A</v>
      </c>
      <c r="GW11" t="e">
        <v>#N/A</v>
      </c>
      <c r="GX11" t="e">
        <v>#N/A</v>
      </c>
      <c r="GY11" t="e">
        <v>#N/A</v>
      </c>
      <c r="GZ11" t="e">
        <v>#N/A</v>
      </c>
      <c r="HA11" t="e">
        <v>#N/A</v>
      </c>
      <c r="HB11" t="e">
        <v>#N/A</v>
      </c>
      <c r="HC11" s="38" t="e">
        <v>#N/A</v>
      </c>
      <c r="HD11" t="e">
        <v>#N/A</v>
      </c>
      <c r="HE11" t="e">
        <v>#N/A</v>
      </c>
      <c r="HF11" t="e">
        <v>#N/A</v>
      </c>
      <c r="HG11" t="e">
        <v>#N/A</v>
      </c>
      <c r="HH11" t="e">
        <v>#N/A</v>
      </c>
      <c r="HI11" t="e">
        <v>#N/A</v>
      </c>
      <c r="HJ11" t="e">
        <v>#N/A</v>
      </c>
      <c r="HK11" t="e">
        <v>#N/A</v>
      </c>
      <c r="HL11" t="e">
        <v>#N/A</v>
      </c>
      <c r="HM11" t="e">
        <v>#N/A</v>
      </c>
      <c r="HN11" t="e">
        <v>#N/A</v>
      </c>
      <c r="HO11" s="106"/>
      <c r="HP11" s="175"/>
      <c r="HQ11" s="170" t="s">
        <v>2362</v>
      </c>
      <c r="HR11" t="s">
        <v>2731</v>
      </c>
      <c r="HS11" s="170" t="s">
        <v>2692</v>
      </c>
      <c r="HU11" s="1" t="e">
        <v>#N/A</v>
      </c>
      <c r="HV11" s="1" t="e">
        <v>#N/A</v>
      </c>
      <c r="HW11" s="1" t="e">
        <v>#N/A</v>
      </c>
      <c r="HX11" s="1" t="e">
        <v>#N/A</v>
      </c>
      <c r="HY11" t="e">
        <v>#N/A</v>
      </c>
      <c r="HZ11" t="e">
        <v>#N/A</v>
      </c>
      <c r="IA11" t="e">
        <v>#N/A</v>
      </c>
      <c r="IB11" t="e">
        <v>#N/A</v>
      </c>
      <c r="IC11" t="e">
        <v>#N/A</v>
      </c>
      <c r="ID11" t="e">
        <v>#N/A</v>
      </c>
      <c r="IE11" s="38" t="e">
        <v>#N/A</v>
      </c>
      <c r="IF11" t="e">
        <v>#N/A</v>
      </c>
      <c r="IG11" t="e">
        <v>#N/A</v>
      </c>
      <c r="IH11" t="e">
        <v>#N/A</v>
      </c>
      <c r="II11" t="e">
        <v>#N/A</v>
      </c>
      <c r="IJ11" t="e">
        <v>#N/A</v>
      </c>
      <c r="IK11" t="e">
        <v>#N/A</v>
      </c>
      <c r="IL11" t="e">
        <v>#N/A</v>
      </c>
      <c r="IM11" t="e">
        <v>#N/A</v>
      </c>
      <c r="IN11" t="e">
        <v>#N/A</v>
      </c>
      <c r="IO11" t="e">
        <v>#N/A</v>
      </c>
      <c r="IP11" t="e">
        <v>#N/A</v>
      </c>
      <c r="IQ11" s="106"/>
      <c r="IR11" s="175"/>
      <c r="IS11" s="170" t="s">
        <v>2362</v>
      </c>
      <c r="IT11" t="s">
        <v>2731</v>
      </c>
      <c r="IU11" s="170" t="s">
        <v>2692</v>
      </c>
      <c r="IW11" s="1" t="e">
        <v>#N/A</v>
      </c>
      <c r="IX11" s="1" t="e">
        <v>#N/A</v>
      </c>
      <c r="IY11" s="1" t="e">
        <v>#N/A</v>
      </c>
      <c r="IZ11" s="1" t="e">
        <v>#N/A</v>
      </c>
      <c r="JA11" t="e">
        <v>#N/A</v>
      </c>
      <c r="JB11" t="e">
        <v>#N/A</v>
      </c>
      <c r="JC11" t="e">
        <v>#N/A</v>
      </c>
      <c r="JD11" t="e">
        <v>#N/A</v>
      </c>
      <c r="JE11" t="e">
        <v>#N/A</v>
      </c>
      <c r="JF11" t="e">
        <v>#N/A</v>
      </c>
      <c r="JG11" s="38" t="e">
        <v>#N/A</v>
      </c>
      <c r="JH11" t="e">
        <v>#N/A</v>
      </c>
      <c r="JI11" t="e">
        <v>#N/A</v>
      </c>
      <c r="JJ11" t="e">
        <v>#N/A</v>
      </c>
      <c r="JK11" t="e">
        <v>#N/A</v>
      </c>
      <c r="JL11" t="e">
        <v>#N/A</v>
      </c>
      <c r="JM11" t="e">
        <v>#N/A</v>
      </c>
      <c r="JN11" t="e">
        <v>#N/A</v>
      </c>
      <c r="JO11" t="e">
        <v>#N/A</v>
      </c>
      <c r="JP11" t="e">
        <v>#N/A</v>
      </c>
      <c r="JQ11" t="e">
        <v>#N/A</v>
      </c>
      <c r="JR11" t="e">
        <v>#N/A</v>
      </c>
      <c r="JS11" s="106"/>
      <c r="JT11" s="175"/>
      <c r="JU11" s="170" t="s">
        <v>2362</v>
      </c>
      <c r="JV11" s="277" t="s">
        <v>2959</v>
      </c>
      <c r="JW11" s="170" t="s">
        <v>2692</v>
      </c>
      <c r="JY11" s="1">
        <v>0</v>
      </c>
      <c r="JZ11" s="1">
        <v>0</v>
      </c>
      <c r="KA11" s="1">
        <v>0</v>
      </c>
      <c r="KB11" s="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 s="38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 s="106"/>
      <c r="KV11" s="175"/>
      <c r="KW11" s="170" t="s">
        <v>2362</v>
      </c>
      <c r="KX11" s="277" t="s">
        <v>2959</v>
      </c>
      <c r="KY11" s="170" t="s">
        <v>2692</v>
      </c>
      <c r="LA11" s="1">
        <v>0</v>
      </c>
      <c r="LB11" s="1">
        <v>0</v>
      </c>
      <c r="LC11" s="1">
        <v>0</v>
      </c>
      <c r="LD11" s="1">
        <v>0</v>
      </c>
      <c r="LE11">
        <v>78</v>
      </c>
      <c r="LF11">
        <v>94</v>
      </c>
      <c r="LG11">
        <v>172</v>
      </c>
      <c r="LH11">
        <v>1169</v>
      </c>
      <c r="LI11">
        <v>295</v>
      </c>
      <c r="LJ11">
        <v>51</v>
      </c>
      <c r="LK11" s="38">
        <v>1515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 s="106">
        <v>1500</v>
      </c>
      <c r="LX11" s="175">
        <f t="shared" si="13"/>
        <v>101</v>
      </c>
      <c r="LY11" s="170" t="s">
        <v>2362</v>
      </c>
      <c r="LZ11" s="277" t="s">
        <v>2959</v>
      </c>
      <c r="MA11" s="170" t="s">
        <v>2692</v>
      </c>
      <c r="MC11" s="1">
        <v>0</v>
      </c>
      <c r="MD11" s="1">
        <v>0</v>
      </c>
      <c r="ME11" s="1">
        <v>0</v>
      </c>
      <c r="MF11" s="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 s="38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 s="106"/>
      <c r="MZ11" s="175"/>
      <c r="NA11" s="170" t="s">
        <v>2362</v>
      </c>
      <c r="NB11" s="277" t="s">
        <v>2959</v>
      </c>
      <c r="NC11" s="170" t="s">
        <v>2692</v>
      </c>
      <c r="NE11" s="1">
        <v>0</v>
      </c>
      <c r="NF11" s="1">
        <v>0</v>
      </c>
      <c r="NG11" s="1">
        <v>0</v>
      </c>
      <c r="NH11" s="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 s="38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 s="106"/>
      <c r="OB11" s="175"/>
      <c r="OC11" s="170" t="s">
        <v>2362</v>
      </c>
      <c r="OD11" s="277" t="s">
        <v>2959</v>
      </c>
      <c r="OE11" s="170" t="s">
        <v>2692</v>
      </c>
      <c r="OG11" s="1" t="e">
        <v>#N/A</v>
      </c>
      <c r="OH11" s="1" t="e">
        <v>#N/A</v>
      </c>
      <c r="OI11" s="1" t="e">
        <v>#N/A</v>
      </c>
      <c r="OJ11" s="1" t="e">
        <v>#N/A</v>
      </c>
      <c r="OK11" t="e">
        <v>#N/A</v>
      </c>
      <c r="OL11" t="e">
        <v>#N/A</v>
      </c>
      <c r="OM11" t="e">
        <v>#N/A</v>
      </c>
      <c r="ON11" t="e">
        <v>#N/A</v>
      </c>
      <c r="OO11" t="e">
        <v>#N/A</v>
      </c>
      <c r="OP11" t="e">
        <v>#N/A</v>
      </c>
      <c r="OQ11" s="38" t="e">
        <v>#N/A</v>
      </c>
      <c r="OR11" t="e">
        <v>#N/A</v>
      </c>
      <c r="OS11" t="e">
        <v>#N/A</v>
      </c>
      <c r="OT11" t="e">
        <v>#N/A</v>
      </c>
      <c r="OU11" t="e">
        <v>#N/A</v>
      </c>
      <c r="OV11" t="e">
        <v>#N/A</v>
      </c>
      <c r="OW11" t="e">
        <v>#N/A</v>
      </c>
      <c r="OX11" t="e">
        <v>#N/A</v>
      </c>
      <c r="OY11" t="e">
        <v>#N/A</v>
      </c>
      <c r="OZ11" t="e">
        <v>#N/A</v>
      </c>
      <c r="PA11" t="e">
        <v>#N/A</v>
      </c>
      <c r="PB11" t="e">
        <v>#N/A</v>
      </c>
      <c r="PC11" s="106"/>
      <c r="PD11" s="175"/>
      <c r="PE11" s="170" t="s">
        <v>2362</v>
      </c>
      <c r="PF11" s="277" t="s">
        <v>2959</v>
      </c>
      <c r="PG11" s="170" t="s">
        <v>2692</v>
      </c>
      <c r="PI11" s="1" t="e">
        <v>#N/A</v>
      </c>
      <c r="PJ11" s="1" t="e">
        <v>#N/A</v>
      </c>
      <c r="PK11" s="1" t="e">
        <v>#N/A</v>
      </c>
      <c r="PL11" s="1" t="e">
        <v>#N/A</v>
      </c>
      <c r="PM11" t="e">
        <v>#N/A</v>
      </c>
      <c r="PN11" t="e">
        <v>#N/A</v>
      </c>
      <c r="PO11" t="e">
        <v>#N/A</v>
      </c>
      <c r="PP11" t="e">
        <v>#N/A</v>
      </c>
      <c r="PQ11" t="e">
        <v>#N/A</v>
      </c>
      <c r="PR11" t="e">
        <v>#N/A</v>
      </c>
      <c r="PS11" s="38" t="e">
        <v>#N/A</v>
      </c>
      <c r="PT11" t="e">
        <v>#N/A</v>
      </c>
      <c r="PU11" t="e">
        <v>#N/A</v>
      </c>
      <c r="PV11" t="e">
        <v>#N/A</v>
      </c>
      <c r="PW11" t="e">
        <v>#N/A</v>
      </c>
      <c r="PX11" t="e">
        <v>#N/A</v>
      </c>
      <c r="PY11" t="e">
        <v>#N/A</v>
      </c>
      <c r="PZ11" t="e">
        <v>#N/A</v>
      </c>
      <c r="QA11" t="e">
        <v>#N/A</v>
      </c>
      <c r="QB11" t="e">
        <v>#N/A</v>
      </c>
      <c r="QC11" t="e">
        <v>#N/A</v>
      </c>
      <c r="QD11" t="e">
        <v>#N/A</v>
      </c>
      <c r="QE11" s="106"/>
      <c r="QF11" s="175"/>
      <c r="QG11" s="170" t="s">
        <v>2362</v>
      </c>
      <c r="QH11" s="277" t="s">
        <v>2959</v>
      </c>
      <c r="QI11" s="170" t="s">
        <v>2692</v>
      </c>
      <c r="QK11" s="1" t="e">
        <v>#N/A</v>
      </c>
      <c r="QL11" s="1" t="e">
        <v>#N/A</v>
      </c>
      <c r="QM11" s="1" t="e">
        <v>#N/A</v>
      </c>
      <c r="QN11" s="1" t="e">
        <v>#N/A</v>
      </c>
      <c r="QO11" t="e">
        <v>#N/A</v>
      </c>
      <c r="QP11" t="e">
        <v>#N/A</v>
      </c>
      <c r="QQ11" t="e">
        <v>#N/A</v>
      </c>
      <c r="QR11" t="e">
        <v>#N/A</v>
      </c>
      <c r="QS11" t="e">
        <v>#N/A</v>
      </c>
      <c r="QT11" t="e">
        <v>#N/A</v>
      </c>
      <c r="QU11" s="38" t="e">
        <v>#N/A</v>
      </c>
      <c r="QV11" t="e">
        <v>#N/A</v>
      </c>
      <c r="QW11" t="e">
        <v>#N/A</v>
      </c>
      <c r="QX11" t="e">
        <v>#N/A</v>
      </c>
      <c r="QY11" t="e">
        <v>#N/A</v>
      </c>
      <c r="QZ11" t="e">
        <v>#N/A</v>
      </c>
      <c r="RA11" t="e">
        <v>#N/A</v>
      </c>
      <c r="RB11" t="e">
        <v>#N/A</v>
      </c>
      <c r="RC11" t="e">
        <v>#N/A</v>
      </c>
      <c r="RD11" t="e">
        <v>#N/A</v>
      </c>
      <c r="RE11" t="e">
        <v>#N/A</v>
      </c>
      <c r="RF11" t="e">
        <v>#N/A</v>
      </c>
      <c r="RG11" s="106"/>
      <c r="RH11" s="175"/>
      <c r="RI11" s="170" t="s">
        <v>2362</v>
      </c>
      <c r="RJ11" s="277" t="s">
        <v>2959</v>
      </c>
      <c r="RK11" s="170" t="s">
        <v>2692</v>
      </c>
      <c r="RM11" s="1" t="e">
        <v>#N/A</v>
      </c>
      <c r="RN11" s="1" t="e">
        <v>#N/A</v>
      </c>
      <c r="RO11" s="1" t="e">
        <v>#N/A</v>
      </c>
      <c r="RP11" s="1" t="e">
        <v>#N/A</v>
      </c>
      <c r="RQ11" t="e">
        <v>#N/A</v>
      </c>
      <c r="RR11" t="e">
        <v>#N/A</v>
      </c>
      <c r="RS11" t="e">
        <v>#N/A</v>
      </c>
      <c r="RT11" t="e">
        <v>#N/A</v>
      </c>
      <c r="RU11" t="e">
        <v>#N/A</v>
      </c>
      <c r="RV11" t="e">
        <v>#N/A</v>
      </c>
      <c r="RW11" s="38" t="e">
        <v>#N/A</v>
      </c>
      <c r="RX11" t="e">
        <v>#N/A</v>
      </c>
      <c r="RY11" t="e">
        <v>#N/A</v>
      </c>
      <c r="RZ11" t="e">
        <v>#N/A</v>
      </c>
      <c r="SA11" t="e">
        <v>#N/A</v>
      </c>
      <c r="SB11" t="e">
        <v>#N/A</v>
      </c>
      <c r="SC11" t="e">
        <v>#N/A</v>
      </c>
      <c r="SD11" t="e">
        <v>#N/A</v>
      </c>
      <c r="SE11" t="e">
        <v>#N/A</v>
      </c>
      <c r="SF11" t="e">
        <v>#N/A</v>
      </c>
      <c r="SG11" t="e">
        <v>#N/A</v>
      </c>
      <c r="SH11" t="e">
        <v>#N/A</v>
      </c>
      <c r="SI11" s="106"/>
      <c r="SJ11" s="175"/>
      <c r="SK11" s="170" t="s">
        <v>2362</v>
      </c>
      <c r="SL11" s="277" t="s">
        <v>2959</v>
      </c>
      <c r="SM11" s="170" t="s">
        <v>2692</v>
      </c>
      <c r="SO11" s="1" t="e">
        <v>#N/A</v>
      </c>
      <c r="SP11" s="1" t="e">
        <v>#N/A</v>
      </c>
      <c r="SQ11" s="1" t="e">
        <v>#N/A</v>
      </c>
      <c r="SR11" s="1" t="e">
        <v>#N/A</v>
      </c>
      <c r="SS11" t="e">
        <v>#N/A</v>
      </c>
      <c r="ST11" t="e">
        <v>#N/A</v>
      </c>
      <c r="SU11" t="e">
        <v>#N/A</v>
      </c>
      <c r="SV11" t="e">
        <v>#N/A</v>
      </c>
      <c r="SW11" t="e">
        <v>#N/A</v>
      </c>
      <c r="SX11" t="e">
        <v>#N/A</v>
      </c>
      <c r="SY11" s="38" t="e">
        <v>#N/A</v>
      </c>
      <c r="SZ11" t="e">
        <v>#N/A</v>
      </c>
      <c r="TA11" t="e">
        <v>#N/A</v>
      </c>
      <c r="TB11" t="e">
        <v>#N/A</v>
      </c>
      <c r="TC11" t="e">
        <v>#N/A</v>
      </c>
      <c r="TD11" t="e">
        <v>#N/A</v>
      </c>
      <c r="TE11" t="e">
        <v>#N/A</v>
      </c>
      <c r="TF11" t="e">
        <v>#N/A</v>
      </c>
      <c r="TG11" t="e">
        <v>#N/A</v>
      </c>
      <c r="TH11" t="e">
        <v>#N/A</v>
      </c>
      <c r="TI11" t="e">
        <v>#N/A</v>
      </c>
      <c r="TJ11" t="e">
        <v>#N/A</v>
      </c>
      <c r="TK11" s="106"/>
      <c r="TL11" s="175"/>
      <c r="TM11" s="170" t="s">
        <v>2362</v>
      </c>
      <c r="TN11" s="277" t="s">
        <v>2959</v>
      </c>
      <c r="TO11" s="170" t="s">
        <v>2692</v>
      </c>
      <c r="TQ11" s="1" t="e">
        <v>#N/A</v>
      </c>
      <c r="TR11" s="1" t="e">
        <v>#N/A</v>
      </c>
      <c r="TS11" s="1" t="e">
        <v>#N/A</v>
      </c>
      <c r="TT11" s="1" t="e">
        <v>#N/A</v>
      </c>
      <c r="TU11" t="e">
        <v>#N/A</v>
      </c>
      <c r="TV11" t="e">
        <v>#N/A</v>
      </c>
      <c r="TW11" t="e">
        <v>#N/A</v>
      </c>
      <c r="TX11" t="e">
        <v>#N/A</v>
      </c>
      <c r="TY11" t="e">
        <v>#N/A</v>
      </c>
      <c r="TZ11" t="e">
        <v>#N/A</v>
      </c>
      <c r="UA11" s="38" t="e">
        <v>#N/A</v>
      </c>
      <c r="UB11" t="e">
        <v>#N/A</v>
      </c>
      <c r="UC11" t="e">
        <v>#N/A</v>
      </c>
      <c r="UD11" t="e">
        <v>#N/A</v>
      </c>
      <c r="UE11" t="e">
        <v>#N/A</v>
      </c>
      <c r="UF11" t="e">
        <v>#N/A</v>
      </c>
      <c r="UG11" t="e">
        <v>#N/A</v>
      </c>
      <c r="UH11" t="e">
        <v>#N/A</v>
      </c>
      <c r="UI11" t="e">
        <v>#N/A</v>
      </c>
      <c r="UJ11" t="e">
        <v>#N/A</v>
      </c>
      <c r="UK11" t="e">
        <v>#N/A</v>
      </c>
      <c r="UL11" t="e">
        <v>#N/A</v>
      </c>
      <c r="UM11" s="106"/>
      <c r="UN11" s="175"/>
    </row>
    <row r="12" spans="1:560">
      <c r="A12" s="106" t="s">
        <v>2373</v>
      </c>
      <c r="B12" s="485" t="s">
        <v>2959</v>
      </c>
      <c r="C12" s="106" t="s">
        <v>2692</v>
      </c>
      <c r="E12" s="1">
        <v>0.11451388888888887</v>
      </c>
      <c r="F12" s="1">
        <v>8.8692129629629635E-2</v>
      </c>
      <c r="G12" s="1">
        <v>1.7557870370370373E-2</v>
      </c>
      <c r="H12" s="1">
        <v>8.2523148148148148E-3</v>
      </c>
      <c r="I12">
        <v>24</v>
      </c>
      <c r="J12">
        <v>7</v>
      </c>
      <c r="K12">
        <v>31</v>
      </c>
      <c r="L12">
        <v>546</v>
      </c>
      <c r="M12">
        <v>4</v>
      </c>
      <c r="N12">
        <v>3</v>
      </c>
      <c r="O12" s="338">
        <v>553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s="106">
        <v>600</v>
      </c>
      <c r="AB12" s="175">
        <f t="shared" si="2"/>
        <v>92.166666666666657</v>
      </c>
      <c r="AC12" s="106" t="s">
        <v>2373</v>
      </c>
      <c r="AD12" t="s">
        <v>2731</v>
      </c>
      <c r="AE12" s="106" t="s">
        <v>2692</v>
      </c>
      <c r="AG12" s="1">
        <v>0.11096064814814814</v>
      </c>
      <c r="AH12" s="1">
        <v>8.222222222222221E-2</v>
      </c>
      <c r="AI12" s="1">
        <v>2.6412037037037036E-2</v>
      </c>
      <c r="AJ12" s="1">
        <v>2.3148148148148151E-3</v>
      </c>
      <c r="AK12">
        <v>36</v>
      </c>
      <c r="AL12">
        <v>8</v>
      </c>
      <c r="AM12">
        <v>44</v>
      </c>
      <c r="AN12">
        <v>440</v>
      </c>
      <c r="AO12">
        <v>10</v>
      </c>
      <c r="AP12">
        <v>2</v>
      </c>
      <c r="AQ12" s="338">
        <v>452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06">
        <v>600</v>
      </c>
      <c r="BD12" s="175">
        <f t="shared" si="3"/>
        <v>75.333333333333329</v>
      </c>
      <c r="BE12" s="106" t="s">
        <v>2373</v>
      </c>
      <c r="BF12" t="s">
        <v>2731</v>
      </c>
      <c r="BG12" s="106" t="s">
        <v>2692</v>
      </c>
      <c r="BI12" s="1">
        <v>0.48555555555555557</v>
      </c>
      <c r="BJ12" s="1">
        <v>0.28150462962962963</v>
      </c>
      <c r="BK12" s="1">
        <v>0.12234953703703703</v>
      </c>
      <c r="BL12" s="1">
        <v>8.1689814814814812E-2</v>
      </c>
      <c r="BM12">
        <v>93</v>
      </c>
      <c r="BN12">
        <v>84</v>
      </c>
      <c r="BO12">
        <v>177</v>
      </c>
      <c r="BP12">
        <v>2901</v>
      </c>
      <c r="BQ12">
        <v>177</v>
      </c>
      <c r="BR12">
        <v>54</v>
      </c>
      <c r="BS12" s="338">
        <v>3132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 s="106">
        <v>3600</v>
      </c>
      <c r="CF12" s="175">
        <f t="shared" si="33"/>
        <v>87</v>
      </c>
      <c r="CG12" s="106" t="s">
        <v>2373</v>
      </c>
      <c r="CH12" t="s">
        <v>2731</v>
      </c>
      <c r="CI12" s="106" t="s">
        <v>2692</v>
      </c>
      <c r="CK12" s="1">
        <v>0.51184027777777785</v>
      </c>
      <c r="CL12" s="1">
        <v>0.27114583333333336</v>
      </c>
      <c r="CM12" s="1">
        <v>0.18682870370370372</v>
      </c>
      <c r="CN12" s="1">
        <v>5.3854166666666668E-2</v>
      </c>
      <c r="CO12">
        <v>123</v>
      </c>
      <c r="CP12">
        <v>61</v>
      </c>
      <c r="CQ12">
        <v>184</v>
      </c>
      <c r="CR12">
        <v>3505</v>
      </c>
      <c r="CS12">
        <v>125</v>
      </c>
      <c r="CT12">
        <v>24</v>
      </c>
      <c r="CU12" s="338">
        <v>3654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 s="106">
        <v>3600</v>
      </c>
      <c r="DH12" s="175">
        <f t="shared" ref="DH12" si="41">CU12/DG12*100</f>
        <v>101.49999999999999</v>
      </c>
      <c r="DI12" s="106" t="s">
        <v>2373</v>
      </c>
      <c r="DJ12" t="s">
        <v>2731</v>
      </c>
      <c r="DK12" s="106" t="s">
        <v>2692</v>
      </c>
      <c r="DM12" s="1">
        <v>0.45763888888888887</v>
      </c>
      <c r="DN12" s="1">
        <v>0.36995370370370373</v>
      </c>
      <c r="DO12" s="1">
        <v>7.2268518518518524E-2</v>
      </c>
      <c r="DP12" s="1">
        <v>8.7685185185185185E-2</v>
      </c>
      <c r="DQ12">
        <v>155</v>
      </c>
      <c r="DR12">
        <v>129</v>
      </c>
      <c r="DS12">
        <v>284</v>
      </c>
      <c r="DT12">
        <v>5109</v>
      </c>
      <c r="DU12">
        <v>200</v>
      </c>
      <c r="DV12">
        <v>61</v>
      </c>
      <c r="DW12" s="338">
        <v>5370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 s="106">
        <v>3600</v>
      </c>
      <c r="EJ12" s="175">
        <f t="shared" ref="EJ12" si="42">DW12/EI12*100</f>
        <v>149.16666666666666</v>
      </c>
      <c r="EK12" s="106" t="s">
        <v>2373</v>
      </c>
      <c r="EL12" t="s">
        <v>2731</v>
      </c>
      <c r="EM12" s="106" t="s">
        <v>2692</v>
      </c>
      <c r="EO12" s="1">
        <v>0.49768518518518517</v>
      </c>
      <c r="EP12" s="1">
        <v>0.35413194444444446</v>
      </c>
      <c r="EQ12" s="1">
        <v>6.3287037037037031E-2</v>
      </c>
      <c r="ER12" s="1">
        <v>8.0266203703703701E-2</v>
      </c>
      <c r="ES12">
        <v>145</v>
      </c>
      <c r="ET12">
        <v>106</v>
      </c>
      <c r="EU12">
        <v>251</v>
      </c>
      <c r="EV12">
        <v>2970</v>
      </c>
      <c r="EW12">
        <v>240</v>
      </c>
      <c r="EX12">
        <v>44</v>
      </c>
      <c r="EY12" s="338">
        <v>3254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 s="106">
        <v>3600</v>
      </c>
      <c r="FL12" s="175">
        <f t="shared" ref="FL12" si="43">EY12/FK12*100</f>
        <v>90.388888888888886</v>
      </c>
      <c r="FM12" s="106" t="s">
        <v>2373</v>
      </c>
      <c r="FN12" t="s">
        <v>2731</v>
      </c>
      <c r="FO12" s="106" t="s">
        <v>2692</v>
      </c>
      <c r="FQ12" s="1">
        <v>2.7592592592592596E-2</v>
      </c>
      <c r="FR12" s="1">
        <v>1.1863425925925925E-2</v>
      </c>
      <c r="FS12" s="1">
        <v>1.3287037037037036E-2</v>
      </c>
      <c r="FT12" s="1">
        <v>2.4421296296296296E-3</v>
      </c>
      <c r="FU12">
        <v>4</v>
      </c>
      <c r="FV12">
        <v>5</v>
      </c>
      <c r="FW12">
        <v>9</v>
      </c>
      <c r="FX12">
        <v>100</v>
      </c>
      <c r="FY12">
        <v>16</v>
      </c>
      <c r="FZ12">
        <v>1</v>
      </c>
      <c r="GA12" s="338">
        <v>117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 s="106"/>
      <c r="GN12" s="175"/>
      <c r="GO12" s="106" t="s">
        <v>2373</v>
      </c>
      <c r="GP12" t="s">
        <v>2731</v>
      </c>
      <c r="GQ12" s="106" t="s">
        <v>2692</v>
      </c>
      <c r="GS12" s="1">
        <v>0.56718750000000007</v>
      </c>
      <c r="GT12" s="1">
        <v>0.42273148148148149</v>
      </c>
      <c r="GU12" s="1">
        <v>8.1099537037037039E-2</v>
      </c>
      <c r="GV12" s="1">
        <v>6.3356481481481486E-2</v>
      </c>
      <c r="GW12">
        <v>186</v>
      </c>
      <c r="GX12">
        <v>134</v>
      </c>
      <c r="GY12">
        <v>320</v>
      </c>
      <c r="GZ12">
        <v>3449</v>
      </c>
      <c r="HA12">
        <v>229</v>
      </c>
      <c r="HB12">
        <v>91</v>
      </c>
      <c r="HC12" s="338">
        <v>3769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s="106">
        <v>3600</v>
      </c>
      <c r="HP12" s="175">
        <f t="shared" ref="HP12" si="44">HC12/HO12*100</f>
        <v>104.69444444444444</v>
      </c>
      <c r="HQ12" s="106" t="s">
        <v>2373</v>
      </c>
      <c r="HR12" t="s">
        <v>2731</v>
      </c>
      <c r="HS12" s="106" t="s">
        <v>2692</v>
      </c>
      <c r="HU12" s="1">
        <v>0.56295138888888896</v>
      </c>
      <c r="HV12" s="1">
        <v>0.31364583333333335</v>
      </c>
      <c r="HW12" s="1">
        <v>0.18090277777777777</v>
      </c>
      <c r="HX12" s="1">
        <v>6.8402777777777771E-2</v>
      </c>
      <c r="HY12">
        <v>178</v>
      </c>
      <c r="HZ12">
        <v>77</v>
      </c>
      <c r="IA12">
        <v>255</v>
      </c>
      <c r="IB12">
        <v>3456</v>
      </c>
      <c r="IC12">
        <v>139</v>
      </c>
      <c r="ID12">
        <v>34</v>
      </c>
      <c r="IE12" s="338">
        <v>3629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 s="106">
        <v>3600</v>
      </c>
      <c r="IR12" s="175">
        <f t="shared" ref="IR12:IR13" si="45">IE12/IQ12*100</f>
        <v>100.80555555555554</v>
      </c>
      <c r="IS12" s="106" t="s">
        <v>2373</v>
      </c>
      <c r="IT12" t="s">
        <v>2731</v>
      </c>
      <c r="IU12" s="106" t="s">
        <v>2692</v>
      </c>
      <c r="IW12" s="1">
        <v>0.30028935185185185</v>
      </c>
      <c r="IX12" s="1">
        <v>0.27358796296296295</v>
      </c>
      <c r="IY12" s="1">
        <v>4.3460648148148151E-2</v>
      </c>
      <c r="IZ12" s="1">
        <v>2.6689814814814816E-2</v>
      </c>
      <c r="JA12">
        <v>165</v>
      </c>
      <c r="JB12">
        <v>85</v>
      </c>
      <c r="JC12">
        <v>250</v>
      </c>
      <c r="JD12">
        <v>3113</v>
      </c>
      <c r="JE12">
        <v>169</v>
      </c>
      <c r="JF12">
        <v>32</v>
      </c>
      <c r="JG12" s="338">
        <v>3314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 s="106">
        <v>3600</v>
      </c>
      <c r="JT12" s="175">
        <f t="shared" ref="JT12:JT16" si="46">JG12/JS12*100</f>
        <v>92.055555555555557</v>
      </c>
      <c r="JU12" s="106" t="s">
        <v>2373</v>
      </c>
      <c r="JV12" s="277" t="s">
        <v>2959</v>
      </c>
      <c r="JW12" s="106" t="s">
        <v>2692</v>
      </c>
      <c r="JY12" s="1" t="e">
        <v>#N/A</v>
      </c>
      <c r="JZ12" s="1" t="e">
        <v>#N/A</v>
      </c>
      <c r="KA12" s="1" t="e">
        <v>#N/A</v>
      </c>
      <c r="KB12" s="1" t="e">
        <v>#N/A</v>
      </c>
      <c r="KC12" t="e">
        <v>#N/A</v>
      </c>
      <c r="KD12" t="e">
        <v>#N/A</v>
      </c>
      <c r="KE12" t="e">
        <v>#N/A</v>
      </c>
      <c r="KF12" t="e">
        <v>#N/A</v>
      </c>
      <c r="KG12" t="e">
        <v>#N/A</v>
      </c>
      <c r="KH12" t="e">
        <v>#N/A</v>
      </c>
      <c r="KI12" s="338" t="e">
        <v>#N/A</v>
      </c>
      <c r="KJ12" t="e">
        <v>#N/A</v>
      </c>
      <c r="KK12" t="e">
        <v>#N/A</v>
      </c>
      <c r="KL12" t="e">
        <v>#N/A</v>
      </c>
      <c r="KM12" t="e">
        <v>#N/A</v>
      </c>
      <c r="KN12" t="e">
        <v>#N/A</v>
      </c>
      <c r="KO12" t="e">
        <v>#N/A</v>
      </c>
      <c r="KP12" t="e">
        <v>#N/A</v>
      </c>
      <c r="KQ12" t="e">
        <v>#N/A</v>
      </c>
      <c r="KR12" t="e">
        <v>#N/A</v>
      </c>
      <c r="KS12" t="e">
        <v>#N/A</v>
      </c>
      <c r="KT12" t="e">
        <v>#N/A</v>
      </c>
      <c r="KU12" s="106"/>
      <c r="KV12" s="175"/>
      <c r="KW12" s="106" t="s">
        <v>2373</v>
      </c>
      <c r="KX12" s="277" t="s">
        <v>2959</v>
      </c>
      <c r="KY12" s="106" t="s">
        <v>2692</v>
      </c>
      <c r="LA12" s="1" t="e">
        <v>#N/A</v>
      </c>
      <c r="LB12" s="1" t="e">
        <v>#N/A</v>
      </c>
      <c r="LC12" s="1" t="e">
        <v>#N/A</v>
      </c>
      <c r="LD12" s="1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s="338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t="e">
        <v>#N/A</v>
      </c>
      <c r="LU12" t="e">
        <v>#N/A</v>
      </c>
      <c r="LV12" t="e">
        <v>#N/A</v>
      </c>
      <c r="LW12" s="106"/>
      <c r="LX12" s="175"/>
      <c r="LY12" s="106" t="s">
        <v>2373</v>
      </c>
      <c r="LZ12" s="277" t="s">
        <v>2959</v>
      </c>
      <c r="MA12" s="106" t="s">
        <v>2692</v>
      </c>
      <c r="MC12" s="1">
        <v>0</v>
      </c>
      <c r="MD12" s="1">
        <v>0</v>
      </c>
      <c r="ME12" s="1">
        <v>0</v>
      </c>
      <c r="MF12" s="1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 s="338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 s="106"/>
      <c r="MZ12" s="175"/>
      <c r="NA12" s="106" t="s">
        <v>2373</v>
      </c>
      <c r="NB12" s="277" t="s">
        <v>2959</v>
      </c>
      <c r="NC12" s="106" t="s">
        <v>2692</v>
      </c>
      <c r="NE12" s="1">
        <v>0</v>
      </c>
      <c r="NF12" s="1">
        <v>0</v>
      </c>
      <c r="NG12" s="1">
        <v>0</v>
      </c>
      <c r="NH12" s="1">
        <v>0</v>
      </c>
      <c r="NI12">
        <v>33</v>
      </c>
      <c r="NJ12">
        <v>25</v>
      </c>
      <c r="NK12">
        <v>58</v>
      </c>
      <c r="NL12">
        <v>390</v>
      </c>
      <c r="NM12">
        <v>53</v>
      </c>
      <c r="NN12">
        <v>8</v>
      </c>
      <c r="NO12" s="338">
        <v>451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 s="106">
        <v>1200</v>
      </c>
      <c r="OB12" s="175">
        <f t="shared" ref="OB12:OB14" si="47">NO12/OA12*100</f>
        <v>37.583333333333336</v>
      </c>
      <c r="OC12" s="106" t="s">
        <v>2373</v>
      </c>
      <c r="OD12" s="277" t="s">
        <v>2959</v>
      </c>
      <c r="OE12" s="106" t="s">
        <v>2692</v>
      </c>
      <c r="OG12" s="1" t="e">
        <v>#N/A</v>
      </c>
      <c r="OH12" s="1" t="e">
        <v>#N/A</v>
      </c>
      <c r="OI12" s="1" t="e">
        <v>#N/A</v>
      </c>
      <c r="OJ12" s="1" t="e">
        <v>#N/A</v>
      </c>
      <c r="OK12" t="e">
        <v>#N/A</v>
      </c>
      <c r="OL12" t="e">
        <v>#N/A</v>
      </c>
      <c r="OM12" t="e">
        <v>#N/A</v>
      </c>
      <c r="ON12" t="e">
        <v>#N/A</v>
      </c>
      <c r="OO12" t="e">
        <v>#N/A</v>
      </c>
      <c r="OP12" t="e">
        <v>#N/A</v>
      </c>
      <c r="OQ12" s="338" t="e">
        <v>#N/A</v>
      </c>
      <c r="OR12" t="e">
        <v>#N/A</v>
      </c>
      <c r="OS12" t="e">
        <v>#N/A</v>
      </c>
      <c r="OT12" t="e">
        <v>#N/A</v>
      </c>
      <c r="OU12" t="e">
        <v>#N/A</v>
      </c>
      <c r="OV12" t="e">
        <v>#N/A</v>
      </c>
      <c r="OW12" t="e">
        <v>#N/A</v>
      </c>
      <c r="OX12" t="e">
        <v>#N/A</v>
      </c>
      <c r="OY12" t="e">
        <v>#N/A</v>
      </c>
      <c r="OZ12" t="e">
        <v>#N/A</v>
      </c>
      <c r="PA12" t="e">
        <v>#N/A</v>
      </c>
      <c r="PB12" t="e">
        <v>#N/A</v>
      </c>
      <c r="PC12" s="106"/>
      <c r="PD12" s="175"/>
      <c r="PE12" s="106" t="s">
        <v>2373</v>
      </c>
      <c r="PF12" s="277" t="s">
        <v>2959</v>
      </c>
      <c r="PG12" s="106" t="s">
        <v>2692</v>
      </c>
      <c r="PI12" s="1" t="e">
        <v>#N/A</v>
      </c>
      <c r="PJ12" s="1" t="e">
        <v>#N/A</v>
      </c>
      <c r="PK12" s="1" t="e">
        <v>#N/A</v>
      </c>
      <c r="PL12" s="1" t="e">
        <v>#N/A</v>
      </c>
      <c r="PM12" t="e">
        <v>#N/A</v>
      </c>
      <c r="PN12" t="e">
        <v>#N/A</v>
      </c>
      <c r="PO12" t="e">
        <v>#N/A</v>
      </c>
      <c r="PP12" t="e">
        <v>#N/A</v>
      </c>
      <c r="PQ12" t="e">
        <v>#N/A</v>
      </c>
      <c r="PR12" t="e">
        <v>#N/A</v>
      </c>
      <c r="PS12" s="338" t="e">
        <v>#N/A</v>
      </c>
      <c r="PT12" t="e">
        <v>#N/A</v>
      </c>
      <c r="PU12" t="e">
        <v>#N/A</v>
      </c>
      <c r="PV12" t="e">
        <v>#N/A</v>
      </c>
      <c r="PW12" t="e">
        <v>#N/A</v>
      </c>
      <c r="PX12" t="e">
        <v>#N/A</v>
      </c>
      <c r="PY12" t="e">
        <v>#N/A</v>
      </c>
      <c r="PZ12" t="e">
        <v>#N/A</v>
      </c>
      <c r="QA12" t="e">
        <v>#N/A</v>
      </c>
      <c r="QB12" t="e">
        <v>#N/A</v>
      </c>
      <c r="QC12" t="e">
        <v>#N/A</v>
      </c>
      <c r="QD12" t="e">
        <v>#N/A</v>
      </c>
      <c r="QE12" s="106"/>
      <c r="QF12" s="175"/>
      <c r="QG12" s="106" t="s">
        <v>2373</v>
      </c>
      <c r="QH12" s="277" t="s">
        <v>2959</v>
      </c>
      <c r="QI12" s="106" t="s">
        <v>2692</v>
      </c>
      <c r="QK12" s="1" t="e">
        <v>#N/A</v>
      </c>
      <c r="QL12" s="1" t="e">
        <v>#N/A</v>
      </c>
      <c r="QM12" s="1" t="e">
        <v>#N/A</v>
      </c>
      <c r="QN12" s="1" t="e">
        <v>#N/A</v>
      </c>
      <c r="QO12" t="e">
        <v>#N/A</v>
      </c>
      <c r="QP12" t="e">
        <v>#N/A</v>
      </c>
      <c r="QQ12" t="e">
        <v>#N/A</v>
      </c>
      <c r="QR12" t="e">
        <v>#N/A</v>
      </c>
      <c r="QS12" t="e">
        <v>#N/A</v>
      </c>
      <c r="QT12" t="e">
        <v>#N/A</v>
      </c>
      <c r="QU12" s="338" t="e">
        <v>#N/A</v>
      </c>
      <c r="QV12" t="e">
        <v>#N/A</v>
      </c>
      <c r="QW12" t="e">
        <v>#N/A</v>
      </c>
      <c r="QX12" t="e">
        <v>#N/A</v>
      </c>
      <c r="QY12" t="e">
        <v>#N/A</v>
      </c>
      <c r="QZ12" t="e">
        <v>#N/A</v>
      </c>
      <c r="RA12" t="e">
        <v>#N/A</v>
      </c>
      <c r="RB12" t="e">
        <v>#N/A</v>
      </c>
      <c r="RC12" t="e">
        <v>#N/A</v>
      </c>
      <c r="RD12" t="e">
        <v>#N/A</v>
      </c>
      <c r="RE12" t="e">
        <v>#N/A</v>
      </c>
      <c r="RF12" t="e">
        <v>#N/A</v>
      </c>
      <c r="RG12" s="106"/>
      <c r="RH12" s="175"/>
      <c r="RI12" s="106" t="s">
        <v>2373</v>
      </c>
      <c r="RJ12" s="277" t="s">
        <v>2959</v>
      </c>
      <c r="RK12" s="106" t="s">
        <v>2692</v>
      </c>
      <c r="RM12" s="1" t="e">
        <v>#N/A</v>
      </c>
      <c r="RN12" s="1" t="e">
        <v>#N/A</v>
      </c>
      <c r="RO12" s="1" t="e">
        <v>#N/A</v>
      </c>
      <c r="RP12" s="1" t="e">
        <v>#N/A</v>
      </c>
      <c r="RQ12" t="e">
        <v>#N/A</v>
      </c>
      <c r="RR12" t="e">
        <v>#N/A</v>
      </c>
      <c r="RS12" t="e">
        <v>#N/A</v>
      </c>
      <c r="RT12" t="e">
        <v>#N/A</v>
      </c>
      <c r="RU12" t="e">
        <v>#N/A</v>
      </c>
      <c r="RV12" t="e">
        <v>#N/A</v>
      </c>
      <c r="RW12" s="338" t="e">
        <v>#N/A</v>
      </c>
      <c r="RX12" t="e">
        <v>#N/A</v>
      </c>
      <c r="RY12" t="e">
        <v>#N/A</v>
      </c>
      <c r="RZ12" t="e">
        <v>#N/A</v>
      </c>
      <c r="SA12" t="e">
        <v>#N/A</v>
      </c>
      <c r="SB12" t="e">
        <v>#N/A</v>
      </c>
      <c r="SC12" t="e">
        <v>#N/A</v>
      </c>
      <c r="SD12" t="e">
        <v>#N/A</v>
      </c>
      <c r="SE12" t="e">
        <v>#N/A</v>
      </c>
      <c r="SF12" t="e">
        <v>#N/A</v>
      </c>
      <c r="SG12" t="e">
        <v>#N/A</v>
      </c>
      <c r="SH12" t="e">
        <v>#N/A</v>
      </c>
      <c r="SI12" s="106"/>
      <c r="SJ12" s="175"/>
      <c r="SK12" s="106" t="s">
        <v>2373</v>
      </c>
      <c r="SL12" s="277" t="s">
        <v>2959</v>
      </c>
      <c r="SM12" s="106" t="s">
        <v>2692</v>
      </c>
      <c r="SO12" s="1" t="e">
        <v>#N/A</v>
      </c>
      <c r="SP12" s="1" t="e">
        <v>#N/A</v>
      </c>
      <c r="SQ12" s="1" t="e">
        <v>#N/A</v>
      </c>
      <c r="SR12" s="1" t="e">
        <v>#N/A</v>
      </c>
      <c r="SS12" t="e">
        <v>#N/A</v>
      </c>
      <c r="ST12" t="e">
        <v>#N/A</v>
      </c>
      <c r="SU12" t="e">
        <v>#N/A</v>
      </c>
      <c r="SV12" t="e">
        <v>#N/A</v>
      </c>
      <c r="SW12" t="e">
        <v>#N/A</v>
      </c>
      <c r="SX12" t="e">
        <v>#N/A</v>
      </c>
      <c r="SY12" s="338" t="e">
        <v>#N/A</v>
      </c>
      <c r="SZ12" t="e">
        <v>#N/A</v>
      </c>
      <c r="TA12" t="e">
        <v>#N/A</v>
      </c>
      <c r="TB12" t="e">
        <v>#N/A</v>
      </c>
      <c r="TC12" t="e">
        <v>#N/A</v>
      </c>
      <c r="TD12" t="e">
        <v>#N/A</v>
      </c>
      <c r="TE12" t="e">
        <v>#N/A</v>
      </c>
      <c r="TF12" t="e">
        <v>#N/A</v>
      </c>
      <c r="TG12" t="e">
        <v>#N/A</v>
      </c>
      <c r="TH12" t="e">
        <v>#N/A</v>
      </c>
      <c r="TI12" t="e">
        <v>#N/A</v>
      </c>
      <c r="TJ12" t="e">
        <v>#N/A</v>
      </c>
      <c r="TK12" s="106"/>
      <c r="TL12" s="175"/>
      <c r="TM12" s="106" t="s">
        <v>2373</v>
      </c>
      <c r="TN12" s="277" t="s">
        <v>2959</v>
      </c>
      <c r="TO12" s="106" t="s">
        <v>2692</v>
      </c>
      <c r="TQ12" s="1" t="e">
        <v>#N/A</v>
      </c>
      <c r="TR12" s="1" t="e">
        <v>#N/A</v>
      </c>
      <c r="TS12" s="1" t="e">
        <v>#N/A</v>
      </c>
      <c r="TT12" s="1" t="e">
        <v>#N/A</v>
      </c>
      <c r="TU12" t="e">
        <v>#N/A</v>
      </c>
      <c r="TV12" t="e">
        <v>#N/A</v>
      </c>
      <c r="TW12" t="e">
        <v>#N/A</v>
      </c>
      <c r="TX12" t="e">
        <v>#N/A</v>
      </c>
      <c r="TY12" t="e">
        <v>#N/A</v>
      </c>
      <c r="TZ12" t="e">
        <v>#N/A</v>
      </c>
      <c r="UA12" s="338" t="e">
        <v>#N/A</v>
      </c>
      <c r="UB12" t="e">
        <v>#N/A</v>
      </c>
      <c r="UC12" t="e">
        <v>#N/A</v>
      </c>
      <c r="UD12" t="e">
        <v>#N/A</v>
      </c>
      <c r="UE12" t="e">
        <v>#N/A</v>
      </c>
      <c r="UF12" t="e">
        <v>#N/A</v>
      </c>
      <c r="UG12" t="e">
        <v>#N/A</v>
      </c>
      <c r="UH12" t="e">
        <v>#N/A</v>
      </c>
      <c r="UI12" t="e">
        <v>#N/A</v>
      </c>
      <c r="UJ12" t="e">
        <v>#N/A</v>
      </c>
      <c r="UK12" t="e">
        <v>#N/A</v>
      </c>
      <c r="UL12" t="e">
        <v>#N/A</v>
      </c>
      <c r="UM12" s="106"/>
      <c r="UN12" s="175"/>
    </row>
    <row r="13" spans="1:560">
      <c r="A13" s="106" t="s">
        <v>2374</v>
      </c>
      <c r="B13" s="485" t="s">
        <v>2959</v>
      </c>
      <c r="C13" s="106" t="s">
        <v>2692</v>
      </c>
      <c r="E13" s="1">
        <v>5.0833333333333335E-2</v>
      </c>
      <c r="F13" s="1">
        <v>3.3101851851851848E-2</v>
      </c>
      <c r="G13" s="1">
        <v>1.3460648148148147E-2</v>
      </c>
      <c r="H13" s="1">
        <v>4.2592592592592595E-3</v>
      </c>
      <c r="I13">
        <v>15</v>
      </c>
      <c r="J13">
        <v>14</v>
      </c>
      <c r="K13">
        <v>29</v>
      </c>
      <c r="L13">
        <v>361</v>
      </c>
      <c r="M13">
        <v>31</v>
      </c>
      <c r="N13">
        <v>2</v>
      </c>
      <c r="O13" s="38">
        <v>394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106">
        <v>600</v>
      </c>
      <c r="AB13" s="175">
        <f t="shared" si="2"/>
        <v>65.666666666666657</v>
      </c>
      <c r="AC13" s="106" t="s">
        <v>2374</v>
      </c>
      <c r="AD13" t="s">
        <v>2731</v>
      </c>
      <c r="AE13" s="106" t="s">
        <v>2692</v>
      </c>
      <c r="AG13" s="1">
        <v>0.1758912037037037</v>
      </c>
      <c r="AH13" s="1">
        <v>0.13880787037037037</v>
      </c>
      <c r="AI13" s="1">
        <v>3.3067129629629634E-2</v>
      </c>
      <c r="AJ13" s="1">
        <v>4.0046296296296297E-3</v>
      </c>
      <c r="AK13">
        <v>38</v>
      </c>
      <c r="AL13">
        <v>16</v>
      </c>
      <c r="AM13">
        <v>54</v>
      </c>
      <c r="AN13">
        <v>383</v>
      </c>
      <c r="AO13">
        <v>17</v>
      </c>
      <c r="AP13">
        <v>2</v>
      </c>
      <c r="AQ13" s="38">
        <v>402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06">
        <v>600</v>
      </c>
      <c r="BD13" s="175">
        <f t="shared" si="3"/>
        <v>67</v>
      </c>
      <c r="BE13" s="106" t="s">
        <v>2374</v>
      </c>
      <c r="BF13" t="s">
        <v>2731</v>
      </c>
      <c r="BG13" s="106" t="s">
        <v>2692</v>
      </c>
      <c r="BI13" s="1">
        <v>0</v>
      </c>
      <c r="BJ13" s="1">
        <v>0</v>
      </c>
      <c r="BK13" s="1">
        <v>0</v>
      </c>
      <c r="BL13" s="1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 s="38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 s="106"/>
      <c r="CF13" s="175"/>
      <c r="CG13" s="106" t="s">
        <v>2374</v>
      </c>
      <c r="CH13" t="s">
        <v>2731</v>
      </c>
      <c r="CI13" s="106" t="s">
        <v>2692</v>
      </c>
      <c r="CK13" s="1">
        <v>0</v>
      </c>
      <c r="CL13" s="1">
        <v>0</v>
      </c>
      <c r="CM13" s="1">
        <v>0</v>
      </c>
      <c r="CN13" s="1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 s="38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 s="106"/>
      <c r="DH13" s="175"/>
      <c r="DI13" s="106" t="s">
        <v>2374</v>
      </c>
      <c r="DJ13" t="s">
        <v>2731</v>
      </c>
      <c r="DK13" s="106" t="s">
        <v>2692</v>
      </c>
      <c r="DM13" s="1" t="e">
        <v>#N/A</v>
      </c>
      <c r="DN13" s="1" t="e">
        <v>#N/A</v>
      </c>
      <c r="DO13" s="1" t="e">
        <v>#N/A</v>
      </c>
      <c r="DP13" s="1" t="e">
        <v>#N/A</v>
      </c>
      <c r="DQ13" t="e">
        <v>#N/A</v>
      </c>
      <c r="DR13" t="e">
        <v>#N/A</v>
      </c>
      <c r="DS13" t="e">
        <v>#N/A</v>
      </c>
      <c r="DT13" t="e">
        <v>#N/A</v>
      </c>
      <c r="DU13" t="e">
        <v>#N/A</v>
      </c>
      <c r="DV13" t="e">
        <v>#N/A</v>
      </c>
      <c r="DW13" s="38" t="e">
        <v>#N/A</v>
      </c>
      <c r="DX13" t="e">
        <v>#N/A</v>
      </c>
      <c r="DY13" t="e">
        <v>#N/A</v>
      </c>
      <c r="DZ13" t="e">
        <v>#N/A</v>
      </c>
      <c r="EA13" t="e">
        <v>#N/A</v>
      </c>
      <c r="EB13" t="e">
        <v>#N/A</v>
      </c>
      <c r="EC13" t="e">
        <v>#N/A</v>
      </c>
      <c r="ED13" t="e">
        <v>#N/A</v>
      </c>
      <c r="EE13" t="e">
        <v>#N/A</v>
      </c>
      <c r="EF13" t="e">
        <v>#N/A</v>
      </c>
      <c r="EG13" t="e">
        <v>#N/A</v>
      </c>
      <c r="EH13" t="e">
        <v>#N/A</v>
      </c>
      <c r="EI13" s="106"/>
      <c r="EJ13" s="175"/>
      <c r="EK13" s="106" t="s">
        <v>2374</v>
      </c>
      <c r="EL13" t="s">
        <v>2731</v>
      </c>
      <c r="EM13" s="106" t="s">
        <v>2692</v>
      </c>
      <c r="EO13" s="1">
        <v>0</v>
      </c>
      <c r="EP13" s="1">
        <v>0</v>
      </c>
      <c r="EQ13" s="1">
        <v>0</v>
      </c>
      <c r="ER13" s="1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 s="38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 s="106"/>
      <c r="FL13" s="175"/>
      <c r="FM13" s="106" t="s">
        <v>2374</v>
      </c>
      <c r="FN13" t="s">
        <v>2731</v>
      </c>
      <c r="FO13" s="106" t="s">
        <v>2692</v>
      </c>
      <c r="FQ13" s="1">
        <v>0.34699074074074071</v>
      </c>
      <c r="FR13" s="1">
        <v>0.21932870370370372</v>
      </c>
      <c r="FS13" s="1">
        <v>2.7291666666666662E-2</v>
      </c>
      <c r="FT13" s="1">
        <v>0.10037037037037037</v>
      </c>
      <c r="FU13">
        <v>96</v>
      </c>
      <c r="FV13">
        <v>132</v>
      </c>
      <c r="FW13">
        <v>228</v>
      </c>
      <c r="FX13">
        <v>3238</v>
      </c>
      <c r="FY13">
        <v>203</v>
      </c>
      <c r="FZ13">
        <v>171</v>
      </c>
      <c r="GA13" s="38">
        <v>3612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 s="106">
        <v>3600</v>
      </c>
      <c r="GN13" s="175">
        <f t="shared" ref="GN13" si="48">GA13/GM13*100</f>
        <v>100.33333333333334</v>
      </c>
      <c r="GO13" s="106" t="s">
        <v>2374</v>
      </c>
      <c r="GP13" t="s">
        <v>2731</v>
      </c>
      <c r="GQ13" s="106" t="s">
        <v>2692</v>
      </c>
      <c r="GS13" s="1">
        <v>0.30550925925925926</v>
      </c>
      <c r="GT13" s="1">
        <v>0.20042824074074073</v>
      </c>
      <c r="GU13" s="1">
        <v>2.525462962962963E-2</v>
      </c>
      <c r="GV13" s="1">
        <v>7.9814814814814811E-2</v>
      </c>
      <c r="GW13">
        <v>164</v>
      </c>
      <c r="GX13">
        <v>130</v>
      </c>
      <c r="GY13">
        <v>294</v>
      </c>
      <c r="GZ13">
        <v>3156</v>
      </c>
      <c r="HA13">
        <v>189</v>
      </c>
      <c r="HB13">
        <v>175</v>
      </c>
      <c r="HC13" s="38">
        <v>3520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 s="106">
        <v>3600</v>
      </c>
      <c r="HP13" s="175">
        <f t="shared" ref="HP13" si="49">HC13/HO13*100</f>
        <v>97.777777777777771</v>
      </c>
      <c r="HQ13" s="106" t="s">
        <v>2374</v>
      </c>
      <c r="HR13" t="s">
        <v>2731</v>
      </c>
      <c r="HS13" s="106" t="s">
        <v>2692</v>
      </c>
      <c r="HU13" s="1">
        <v>0.25190972222222224</v>
      </c>
      <c r="HV13" s="1">
        <v>0.17709490740740741</v>
      </c>
      <c r="HW13" s="1">
        <v>2.2395833333333334E-2</v>
      </c>
      <c r="HX13" s="1">
        <v>5.2407407407407403E-2</v>
      </c>
      <c r="HY13">
        <v>158</v>
      </c>
      <c r="HZ13">
        <v>116</v>
      </c>
      <c r="IA13">
        <v>274</v>
      </c>
      <c r="IB13">
        <v>3405</v>
      </c>
      <c r="IC13">
        <v>116</v>
      </c>
      <c r="ID13">
        <v>104</v>
      </c>
      <c r="IE13" s="38">
        <v>3625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 s="106">
        <v>3600</v>
      </c>
      <c r="IR13" s="175">
        <f t="shared" si="45"/>
        <v>100.69444444444444</v>
      </c>
      <c r="IS13" s="106" t="s">
        <v>2374</v>
      </c>
      <c r="IT13" t="s">
        <v>2731</v>
      </c>
      <c r="IU13" s="106" t="s">
        <v>2692</v>
      </c>
      <c r="IW13" s="1">
        <v>0.26831018518518518</v>
      </c>
      <c r="IX13" s="1">
        <v>0.20072916666666665</v>
      </c>
      <c r="IY13" s="1">
        <v>2.9062500000000002E-2</v>
      </c>
      <c r="IZ13" s="1">
        <v>6.7581018518518512E-2</v>
      </c>
      <c r="JA13">
        <v>212</v>
      </c>
      <c r="JB13">
        <v>130</v>
      </c>
      <c r="JC13">
        <v>342</v>
      </c>
      <c r="JD13">
        <v>3479</v>
      </c>
      <c r="JE13">
        <v>111</v>
      </c>
      <c r="JF13">
        <v>153</v>
      </c>
      <c r="JG13" s="38">
        <v>3743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 s="106">
        <v>3600</v>
      </c>
      <c r="JT13" s="175">
        <f t="shared" si="46"/>
        <v>103.97222222222223</v>
      </c>
      <c r="JU13" s="106" t="s">
        <v>2374</v>
      </c>
      <c r="JV13" s="277" t="s">
        <v>2959</v>
      </c>
      <c r="JW13" s="106" t="s">
        <v>2692</v>
      </c>
      <c r="JY13" s="1">
        <v>7.525462962962963E-2</v>
      </c>
      <c r="JZ13" s="1">
        <v>4.0486111111111105E-2</v>
      </c>
      <c r="KA13" s="1">
        <v>1.5046296296296295E-2</v>
      </c>
      <c r="KB13" s="1">
        <v>1.9710648148148147E-2</v>
      </c>
      <c r="KC13">
        <v>20</v>
      </c>
      <c r="KD13">
        <v>12</v>
      </c>
      <c r="KE13">
        <v>32</v>
      </c>
      <c r="KF13">
        <v>410</v>
      </c>
      <c r="KG13">
        <v>53</v>
      </c>
      <c r="KH13">
        <v>6</v>
      </c>
      <c r="KI13" s="38">
        <v>469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 s="106">
        <v>600</v>
      </c>
      <c r="KV13" s="175">
        <f t="shared" si="12"/>
        <v>78.166666666666657</v>
      </c>
      <c r="KW13" s="106" t="s">
        <v>2374</v>
      </c>
      <c r="KX13" s="277" t="s">
        <v>2959</v>
      </c>
      <c r="KY13" s="106" t="s">
        <v>2692</v>
      </c>
      <c r="LA13" s="1">
        <v>0</v>
      </c>
      <c r="LB13" s="1">
        <v>0</v>
      </c>
      <c r="LC13" s="1">
        <v>0</v>
      </c>
      <c r="LD13" s="1">
        <v>0</v>
      </c>
      <c r="LE13">
        <v>201</v>
      </c>
      <c r="LF13">
        <v>120</v>
      </c>
      <c r="LG13">
        <v>321</v>
      </c>
      <c r="LH13">
        <v>2156</v>
      </c>
      <c r="LI13">
        <v>190</v>
      </c>
      <c r="LJ13">
        <v>76</v>
      </c>
      <c r="LK13" s="38">
        <v>2422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 s="106">
        <v>2400</v>
      </c>
      <c r="LX13" s="175">
        <f t="shared" si="13"/>
        <v>100.91666666666667</v>
      </c>
      <c r="LY13" s="106" t="s">
        <v>2374</v>
      </c>
      <c r="LZ13" s="277" t="s">
        <v>2959</v>
      </c>
      <c r="MA13" s="106" t="s">
        <v>2692</v>
      </c>
      <c r="MC13" s="1">
        <v>0</v>
      </c>
      <c r="MD13" s="1">
        <v>0</v>
      </c>
      <c r="ME13" s="1">
        <v>0</v>
      </c>
      <c r="MF13" s="1">
        <v>0</v>
      </c>
      <c r="MG13">
        <v>1</v>
      </c>
      <c r="MH13">
        <v>0</v>
      </c>
      <c r="MI13">
        <v>1</v>
      </c>
      <c r="MJ13">
        <v>16</v>
      </c>
      <c r="MK13">
        <v>0</v>
      </c>
      <c r="ML13">
        <v>0</v>
      </c>
      <c r="MM13" s="38">
        <v>16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 s="106"/>
      <c r="MZ13" s="175"/>
      <c r="NA13" s="106" t="s">
        <v>2374</v>
      </c>
      <c r="NB13" s="277" t="s">
        <v>2959</v>
      </c>
      <c r="NC13" s="106" t="s">
        <v>2692</v>
      </c>
      <c r="NE13" s="1">
        <v>0</v>
      </c>
      <c r="NF13" s="1">
        <v>0</v>
      </c>
      <c r="NG13" s="1">
        <v>0</v>
      </c>
      <c r="NH13" s="1">
        <v>0</v>
      </c>
      <c r="NI13">
        <v>54</v>
      </c>
      <c r="NJ13">
        <v>71</v>
      </c>
      <c r="NK13">
        <v>125</v>
      </c>
      <c r="NL13">
        <v>1294</v>
      </c>
      <c r="NM13">
        <v>113</v>
      </c>
      <c r="NN13">
        <v>31</v>
      </c>
      <c r="NO13" s="38">
        <v>1438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 s="106">
        <v>1500</v>
      </c>
      <c r="OB13" s="175">
        <f t="shared" si="47"/>
        <v>95.86666666666666</v>
      </c>
      <c r="OC13" s="106" t="s">
        <v>2374</v>
      </c>
      <c r="OD13" s="277" t="s">
        <v>2959</v>
      </c>
      <c r="OE13" s="106" t="s">
        <v>2692</v>
      </c>
      <c r="OG13" s="1">
        <v>0</v>
      </c>
      <c r="OH13" s="1">
        <v>0</v>
      </c>
      <c r="OI13" s="1">
        <v>0</v>
      </c>
      <c r="OJ13" s="1">
        <v>0</v>
      </c>
      <c r="OK13">
        <v>37</v>
      </c>
      <c r="OL13">
        <v>42</v>
      </c>
      <c r="OM13">
        <v>79</v>
      </c>
      <c r="ON13">
        <v>1093</v>
      </c>
      <c r="OO13">
        <v>87</v>
      </c>
      <c r="OP13">
        <v>27</v>
      </c>
      <c r="OQ13" s="38">
        <v>1207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 s="106">
        <v>1200</v>
      </c>
      <c r="PD13" s="175">
        <f t="shared" ref="PD13:PD14" si="50">OQ13/PC13*100</f>
        <v>100.58333333333334</v>
      </c>
      <c r="PE13" s="106" t="s">
        <v>2374</v>
      </c>
      <c r="PF13" s="277" t="s">
        <v>2959</v>
      </c>
      <c r="PG13" s="106" t="s">
        <v>2692</v>
      </c>
      <c r="PH13">
        <v>8</v>
      </c>
      <c r="PI13" s="1">
        <v>0</v>
      </c>
      <c r="PJ13" s="1">
        <v>0</v>
      </c>
      <c r="PK13" s="1">
        <v>0</v>
      </c>
      <c r="PL13" s="1">
        <v>0</v>
      </c>
      <c r="PM13">
        <v>118</v>
      </c>
      <c r="PN13">
        <v>106</v>
      </c>
      <c r="PO13">
        <v>224</v>
      </c>
      <c r="PP13">
        <v>2205</v>
      </c>
      <c r="PQ13">
        <v>190</v>
      </c>
      <c r="PR13">
        <v>56</v>
      </c>
      <c r="PS13" s="38">
        <v>2451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 s="106">
        <v>2400</v>
      </c>
      <c r="QF13" s="175">
        <f t="shared" ref="QF13:QF14" si="51">PS13/QE13*100</f>
        <v>102.125</v>
      </c>
      <c r="QG13" s="106" t="s">
        <v>2374</v>
      </c>
      <c r="QH13" s="277" t="s">
        <v>2959</v>
      </c>
      <c r="QI13" s="106" t="s">
        <v>2692</v>
      </c>
      <c r="QK13" s="1">
        <v>0</v>
      </c>
      <c r="QL13" s="1">
        <v>0</v>
      </c>
      <c r="QM13" s="1">
        <v>0</v>
      </c>
      <c r="QN13" s="1">
        <v>0</v>
      </c>
      <c r="QO13">
        <v>0</v>
      </c>
      <c r="QP13">
        <v>2</v>
      </c>
      <c r="QQ13">
        <v>2</v>
      </c>
      <c r="QR13">
        <v>7</v>
      </c>
      <c r="QS13">
        <v>9</v>
      </c>
      <c r="QT13">
        <v>2</v>
      </c>
      <c r="QU13" s="38">
        <v>18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 s="106"/>
      <c r="RH13" s="175"/>
      <c r="RI13" s="106" t="s">
        <v>2374</v>
      </c>
      <c r="RJ13" s="277" t="s">
        <v>2959</v>
      </c>
      <c r="RK13" s="106" t="s">
        <v>2692</v>
      </c>
      <c r="RL13">
        <v>8</v>
      </c>
      <c r="RM13" s="1">
        <v>0</v>
      </c>
      <c r="RN13" s="1">
        <v>0</v>
      </c>
      <c r="RO13" s="1">
        <v>0</v>
      </c>
      <c r="RP13" s="1">
        <v>0</v>
      </c>
      <c r="RQ13">
        <v>104</v>
      </c>
      <c r="RR13">
        <v>88</v>
      </c>
      <c r="RS13">
        <v>192</v>
      </c>
      <c r="RT13">
        <v>2133</v>
      </c>
      <c r="RU13">
        <v>198</v>
      </c>
      <c r="RV13">
        <v>59</v>
      </c>
      <c r="RW13" s="38">
        <v>2390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 s="106">
        <v>2400</v>
      </c>
      <c r="SJ13" s="175">
        <f t="shared" si="19"/>
        <v>99.583333333333329</v>
      </c>
      <c r="SK13" s="106" t="s">
        <v>2374</v>
      </c>
      <c r="SL13" s="277" t="s">
        <v>2959</v>
      </c>
      <c r="SM13" s="106" t="s">
        <v>2692</v>
      </c>
      <c r="SN13">
        <v>8</v>
      </c>
      <c r="SO13" s="1">
        <v>0.34085648148148145</v>
      </c>
      <c r="SP13" s="1">
        <v>0.24414351851851854</v>
      </c>
      <c r="SQ13" s="1">
        <v>4.7592592592592596E-2</v>
      </c>
      <c r="SR13" s="1">
        <v>4.9108796296296296E-2</v>
      </c>
      <c r="SS13">
        <v>98</v>
      </c>
      <c r="ST13">
        <v>117</v>
      </c>
      <c r="SU13">
        <v>215</v>
      </c>
      <c r="SV13">
        <v>2152</v>
      </c>
      <c r="SW13">
        <v>177</v>
      </c>
      <c r="SX13">
        <v>80</v>
      </c>
      <c r="SY13" s="38">
        <v>2409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 s="106">
        <v>2400</v>
      </c>
      <c r="TL13" s="175">
        <f t="shared" si="0"/>
        <v>100.37499999999999</v>
      </c>
      <c r="TM13" s="106" t="s">
        <v>2374</v>
      </c>
      <c r="TN13" s="277" t="s">
        <v>2959</v>
      </c>
      <c r="TO13" s="106" t="s">
        <v>2692</v>
      </c>
      <c r="TP13">
        <v>8</v>
      </c>
      <c r="TQ13" s="1">
        <v>0.31996527777777778</v>
      </c>
      <c r="TR13" s="1">
        <v>0.28712962962962962</v>
      </c>
      <c r="TS13" s="1">
        <v>7.7129629629629631E-2</v>
      </c>
      <c r="TT13" s="1">
        <v>3.2824074074074075E-2</v>
      </c>
      <c r="TU13">
        <v>180</v>
      </c>
      <c r="TV13">
        <v>158</v>
      </c>
      <c r="TW13">
        <v>338</v>
      </c>
      <c r="TX13">
        <v>2691</v>
      </c>
      <c r="TY13">
        <v>246</v>
      </c>
      <c r="TZ13">
        <v>91</v>
      </c>
      <c r="UA13" s="38">
        <v>3028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 s="106">
        <v>2400</v>
      </c>
      <c r="UN13" s="175">
        <f t="shared" si="1"/>
        <v>126.16666666666667</v>
      </c>
    </row>
    <row r="14" spans="1:560">
      <c r="A14" s="106" t="s">
        <v>2372</v>
      </c>
      <c r="B14" s="485" t="s">
        <v>2959</v>
      </c>
      <c r="C14" s="106" t="s">
        <v>2692</v>
      </c>
      <c r="E14" s="1">
        <v>0.47839120370370369</v>
      </c>
      <c r="F14" s="1">
        <v>0.30131944444444442</v>
      </c>
      <c r="G14" s="1">
        <v>0.1105324074074074</v>
      </c>
      <c r="H14" s="1">
        <v>6.6527777777777783E-2</v>
      </c>
      <c r="I14">
        <v>124</v>
      </c>
      <c r="J14">
        <v>52</v>
      </c>
      <c r="K14">
        <v>176</v>
      </c>
      <c r="L14">
        <v>3260</v>
      </c>
      <c r="M14">
        <v>38</v>
      </c>
      <c r="N14">
        <v>27</v>
      </c>
      <c r="O14" s="38">
        <v>3325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106">
        <v>2700</v>
      </c>
      <c r="AB14" s="175">
        <f t="shared" si="2"/>
        <v>123.14814814814814</v>
      </c>
      <c r="AC14" s="106" t="s">
        <v>2372</v>
      </c>
      <c r="AD14" t="s">
        <v>2731</v>
      </c>
      <c r="AE14" s="106" t="s">
        <v>2692</v>
      </c>
      <c r="AG14" s="1">
        <v>0.44834490740740746</v>
      </c>
      <c r="AH14" s="1">
        <v>0.31584490740740739</v>
      </c>
      <c r="AI14" s="1">
        <v>6.0960648148148146E-2</v>
      </c>
      <c r="AJ14" s="1">
        <v>7.1527777777777787E-2</v>
      </c>
      <c r="AK14">
        <v>85</v>
      </c>
      <c r="AL14">
        <v>67</v>
      </c>
      <c r="AM14">
        <v>152</v>
      </c>
      <c r="AN14">
        <v>2945</v>
      </c>
      <c r="AO14">
        <v>57</v>
      </c>
      <c r="AP14">
        <v>40</v>
      </c>
      <c r="AQ14" s="38">
        <v>3042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06">
        <v>2700</v>
      </c>
      <c r="BD14" s="175">
        <f t="shared" si="3"/>
        <v>112.66666666666667</v>
      </c>
      <c r="BE14" s="106" t="s">
        <v>2372</v>
      </c>
      <c r="BF14" t="s">
        <v>2731</v>
      </c>
      <c r="BG14" s="106" t="s">
        <v>2692</v>
      </c>
      <c r="BI14" s="1">
        <v>0.39408564814814812</v>
      </c>
      <c r="BJ14" s="1">
        <v>0.24128472222222222</v>
      </c>
      <c r="BK14" s="1">
        <v>0.1257986111111111</v>
      </c>
      <c r="BL14" s="1">
        <v>2.6990740740740742E-2</v>
      </c>
      <c r="BM14">
        <v>150</v>
      </c>
      <c r="BN14">
        <v>74</v>
      </c>
      <c r="BO14">
        <v>224</v>
      </c>
      <c r="BP14">
        <v>3748</v>
      </c>
      <c r="BQ14">
        <v>63</v>
      </c>
      <c r="BR14">
        <v>46</v>
      </c>
      <c r="BS14" s="38">
        <v>3857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 s="106">
        <v>3600</v>
      </c>
      <c r="CF14" s="175">
        <f t="shared" si="33"/>
        <v>107.1388888888889</v>
      </c>
      <c r="CG14" s="106" t="s">
        <v>2372</v>
      </c>
      <c r="CH14" t="s">
        <v>2731</v>
      </c>
      <c r="CI14" s="106" t="s">
        <v>2692</v>
      </c>
      <c r="CK14" s="1">
        <v>0.58278935185185188</v>
      </c>
      <c r="CL14" s="1">
        <v>0.31092592592592594</v>
      </c>
      <c r="CM14" s="1">
        <v>0.17142361111111112</v>
      </c>
      <c r="CN14" s="1">
        <v>0.10042824074074075</v>
      </c>
      <c r="CO14">
        <v>216</v>
      </c>
      <c r="CP14">
        <v>61</v>
      </c>
      <c r="CQ14">
        <v>277</v>
      </c>
      <c r="CR14">
        <v>3548</v>
      </c>
      <c r="CS14">
        <v>50</v>
      </c>
      <c r="CT14">
        <v>38</v>
      </c>
      <c r="CU14" s="38">
        <v>3636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 s="106">
        <v>3600</v>
      </c>
      <c r="DH14" s="175">
        <f t="shared" ref="DH14" si="52">CU14/DG14*100</f>
        <v>101</v>
      </c>
      <c r="DI14" s="106" t="s">
        <v>2372</v>
      </c>
      <c r="DJ14" t="s">
        <v>2731</v>
      </c>
      <c r="DK14" s="106" t="s">
        <v>2692</v>
      </c>
      <c r="DM14" s="1">
        <v>0.36240740740740746</v>
      </c>
      <c r="DN14" s="1">
        <v>0.22571759259259261</v>
      </c>
      <c r="DO14" s="1">
        <v>9.784722222222221E-2</v>
      </c>
      <c r="DP14" s="1">
        <v>0.13667824074074073</v>
      </c>
      <c r="DQ14">
        <v>229</v>
      </c>
      <c r="DR14">
        <v>59</v>
      </c>
      <c r="DS14">
        <v>288</v>
      </c>
      <c r="DT14">
        <v>3695</v>
      </c>
      <c r="DU14">
        <v>48</v>
      </c>
      <c r="DV14">
        <v>30</v>
      </c>
      <c r="DW14" s="38">
        <v>3773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 s="106">
        <v>3600</v>
      </c>
      <c r="EJ14" s="175">
        <f t="shared" ref="EJ14" si="53">DW14/EI14*100</f>
        <v>104.80555555555556</v>
      </c>
      <c r="EK14" s="106" t="s">
        <v>2372</v>
      </c>
      <c r="EL14" t="s">
        <v>2731</v>
      </c>
      <c r="EM14" s="106" t="s">
        <v>2692</v>
      </c>
      <c r="EO14" s="1">
        <v>0.50899305555555552</v>
      </c>
      <c r="EP14" s="1">
        <v>0.27638888888888885</v>
      </c>
      <c r="EQ14" s="1">
        <v>0.13425925925925927</v>
      </c>
      <c r="ER14" s="1">
        <v>9.8321759259259248E-2</v>
      </c>
      <c r="ES14">
        <v>132</v>
      </c>
      <c r="ET14">
        <v>74</v>
      </c>
      <c r="EU14">
        <v>206</v>
      </c>
      <c r="EV14">
        <v>3673</v>
      </c>
      <c r="EW14">
        <v>90</v>
      </c>
      <c r="EX14">
        <v>37</v>
      </c>
      <c r="EY14" s="38">
        <v>3800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 s="106">
        <v>3600</v>
      </c>
      <c r="FL14" s="175">
        <f t="shared" ref="FL14" si="54">EY14/FK14*100</f>
        <v>105.55555555555556</v>
      </c>
      <c r="FM14" s="106" t="s">
        <v>2372</v>
      </c>
      <c r="FN14" t="s">
        <v>2731</v>
      </c>
      <c r="FO14" s="106" t="s">
        <v>2692</v>
      </c>
      <c r="FQ14" s="1">
        <v>0.39778935185185182</v>
      </c>
      <c r="FR14" s="1">
        <v>0.25180555555555556</v>
      </c>
      <c r="FS14" s="1">
        <v>0.1013425925925926</v>
      </c>
      <c r="FT14" s="1">
        <v>4.462962962962963E-2</v>
      </c>
      <c r="FU14">
        <v>154</v>
      </c>
      <c r="FV14">
        <v>68</v>
      </c>
      <c r="FW14">
        <v>222</v>
      </c>
      <c r="FX14">
        <v>3574</v>
      </c>
      <c r="FY14">
        <v>126</v>
      </c>
      <c r="FZ14">
        <v>35</v>
      </c>
      <c r="GA14" s="38">
        <v>3735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 s="106">
        <v>3600</v>
      </c>
      <c r="GN14" s="175">
        <f t="shared" ref="GN14" si="55">GA14/GM14*100</f>
        <v>103.75000000000001</v>
      </c>
      <c r="GO14" s="106" t="s">
        <v>2372</v>
      </c>
      <c r="GP14" t="s">
        <v>2731</v>
      </c>
      <c r="GQ14" s="106" t="s">
        <v>2692</v>
      </c>
      <c r="GS14" s="1">
        <v>0.52023148148148146</v>
      </c>
      <c r="GT14" s="1">
        <v>0.38363425925925926</v>
      </c>
      <c r="GU14" s="1">
        <v>0.10619212962962964</v>
      </c>
      <c r="GV14" s="1">
        <v>3.0393518518518518E-2</v>
      </c>
      <c r="GW14">
        <v>96</v>
      </c>
      <c r="GX14">
        <v>217</v>
      </c>
      <c r="GY14">
        <v>313</v>
      </c>
      <c r="GZ14">
        <v>3493</v>
      </c>
      <c r="HA14">
        <v>175</v>
      </c>
      <c r="HB14">
        <v>139</v>
      </c>
      <c r="HC14" s="38">
        <v>3807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 s="106">
        <v>3600</v>
      </c>
      <c r="HP14" s="175">
        <f t="shared" ref="HP14" si="56">HC14/HO14*100</f>
        <v>105.75000000000001</v>
      </c>
      <c r="HQ14" s="106" t="s">
        <v>2372</v>
      </c>
      <c r="HR14" t="s">
        <v>2731</v>
      </c>
      <c r="HS14" s="106" t="s">
        <v>2692</v>
      </c>
      <c r="HU14" s="1">
        <v>0.450162037037037</v>
      </c>
      <c r="HV14" s="1">
        <v>0.3286574074074074</v>
      </c>
      <c r="HW14" s="1">
        <v>8.667824074074075E-2</v>
      </c>
      <c r="HX14" s="1">
        <v>3.4826388888888886E-2</v>
      </c>
      <c r="HY14">
        <v>72</v>
      </c>
      <c r="HZ14">
        <v>166</v>
      </c>
      <c r="IA14">
        <v>238</v>
      </c>
      <c r="IB14">
        <v>3663</v>
      </c>
      <c r="IC14">
        <v>132</v>
      </c>
      <c r="ID14">
        <v>111</v>
      </c>
      <c r="IE14" s="38">
        <v>3906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 s="106">
        <v>3600</v>
      </c>
      <c r="IR14" s="175">
        <f t="shared" ref="IR14" si="57">IE14/IQ14*100</f>
        <v>108.5</v>
      </c>
      <c r="IS14" s="106" t="s">
        <v>2372</v>
      </c>
      <c r="IT14" t="s">
        <v>2731</v>
      </c>
      <c r="IU14" s="106" t="s">
        <v>2692</v>
      </c>
      <c r="IW14" s="1">
        <v>0.42320601851851852</v>
      </c>
      <c r="IX14" s="1">
        <v>0.33576388888888892</v>
      </c>
      <c r="IY14" s="1">
        <v>0.16109953703703703</v>
      </c>
      <c r="IZ14" s="1">
        <v>8.7430555555555553E-2</v>
      </c>
      <c r="JA14">
        <v>105</v>
      </c>
      <c r="JB14">
        <v>166</v>
      </c>
      <c r="JC14">
        <v>271</v>
      </c>
      <c r="JD14">
        <v>3390</v>
      </c>
      <c r="JE14">
        <v>150</v>
      </c>
      <c r="JF14">
        <v>104</v>
      </c>
      <c r="JG14" s="38">
        <v>3644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 s="106">
        <v>3600</v>
      </c>
      <c r="JT14" s="175">
        <f t="shared" si="46"/>
        <v>101.22222222222221</v>
      </c>
      <c r="JU14" s="106" t="s">
        <v>2372</v>
      </c>
      <c r="JV14" s="277" t="s">
        <v>2959</v>
      </c>
      <c r="JW14" s="106" t="s">
        <v>2692</v>
      </c>
      <c r="JY14" s="1">
        <v>0.14760416666666668</v>
      </c>
      <c r="JZ14" s="1">
        <v>8.8935185185185187E-2</v>
      </c>
      <c r="KA14" s="1">
        <v>4.853009259259259E-2</v>
      </c>
      <c r="KB14" s="1">
        <v>1.0127314814814815E-2</v>
      </c>
      <c r="KC14">
        <v>29</v>
      </c>
      <c r="KD14">
        <v>37</v>
      </c>
      <c r="KE14">
        <v>66</v>
      </c>
      <c r="KF14">
        <v>537</v>
      </c>
      <c r="KG14">
        <v>171</v>
      </c>
      <c r="KH14">
        <v>8</v>
      </c>
      <c r="KI14" s="38">
        <v>716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 s="106">
        <v>600</v>
      </c>
      <c r="KV14" s="175">
        <f t="shared" si="12"/>
        <v>119.33333333333334</v>
      </c>
      <c r="KW14" s="106" t="s">
        <v>2372</v>
      </c>
      <c r="KX14" s="277" t="s">
        <v>2959</v>
      </c>
      <c r="KY14" s="106" t="s">
        <v>2692</v>
      </c>
      <c r="LA14" s="1">
        <v>0</v>
      </c>
      <c r="LB14" s="1">
        <v>0</v>
      </c>
      <c r="LC14" s="1">
        <v>0</v>
      </c>
      <c r="LD14" s="1">
        <v>0</v>
      </c>
      <c r="LE14">
        <v>126</v>
      </c>
      <c r="LF14">
        <v>85</v>
      </c>
      <c r="LG14">
        <v>211</v>
      </c>
      <c r="LH14">
        <v>1428</v>
      </c>
      <c r="LI14">
        <v>187</v>
      </c>
      <c r="LJ14">
        <v>35</v>
      </c>
      <c r="LK14" s="38">
        <v>1650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 s="106">
        <v>1800</v>
      </c>
      <c r="LX14" s="175">
        <f t="shared" si="13"/>
        <v>91.666666666666657</v>
      </c>
      <c r="LY14" s="106" t="s">
        <v>2372</v>
      </c>
      <c r="LZ14" s="277" t="s">
        <v>2959</v>
      </c>
      <c r="MA14" s="106" t="s">
        <v>2692</v>
      </c>
      <c r="MC14" s="1">
        <v>0</v>
      </c>
      <c r="MD14" s="1">
        <v>0</v>
      </c>
      <c r="ME14" s="1">
        <v>0</v>
      </c>
      <c r="MF14" s="1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 s="38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 s="106"/>
      <c r="MZ14" s="175"/>
      <c r="NA14" s="106" t="s">
        <v>2372</v>
      </c>
      <c r="NB14" s="277" t="s">
        <v>2959</v>
      </c>
      <c r="NC14" s="106" t="s">
        <v>2692</v>
      </c>
      <c r="NE14" s="1">
        <v>0</v>
      </c>
      <c r="NF14" s="1">
        <v>0</v>
      </c>
      <c r="NG14" s="1">
        <v>0</v>
      </c>
      <c r="NH14" s="1">
        <v>0</v>
      </c>
      <c r="NI14">
        <v>69</v>
      </c>
      <c r="NJ14">
        <v>63</v>
      </c>
      <c r="NK14">
        <v>132</v>
      </c>
      <c r="NL14">
        <v>1139</v>
      </c>
      <c r="NM14">
        <v>147</v>
      </c>
      <c r="NN14">
        <v>27</v>
      </c>
      <c r="NO14" s="38">
        <v>1313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 s="106">
        <v>1200</v>
      </c>
      <c r="OB14" s="175">
        <f t="shared" si="47"/>
        <v>109.41666666666667</v>
      </c>
      <c r="OC14" s="106" t="s">
        <v>2372</v>
      </c>
      <c r="OD14" s="277" t="s">
        <v>2959</v>
      </c>
      <c r="OE14" s="106" t="s">
        <v>2692</v>
      </c>
      <c r="OG14" s="1">
        <v>0</v>
      </c>
      <c r="OH14" s="1">
        <v>0</v>
      </c>
      <c r="OI14" s="1">
        <v>0</v>
      </c>
      <c r="OJ14" s="1">
        <v>0</v>
      </c>
      <c r="OK14">
        <v>31</v>
      </c>
      <c r="OL14">
        <v>53</v>
      </c>
      <c r="OM14">
        <v>84</v>
      </c>
      <c r="ON14">
        <v>1212</v>
      </c>
      <c r="OO14">
        <v>110</v>
      </c>
      <c r="OP14">
        <v>21</v>
      </c>
      <c r="OQ14" s="38">
        <v>1343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 s="106">
        <v>1200</v>
      </c>
      <c r="PD14" s="175">
        <f t="shared" si="50"/>
        <v>111.91666666666666</v>
      </c>
      <c r="PE14" s="106" t="s">
        <v>2372</v>
      </c>
      <c r="PF14" s="277" t="s">
        <v>2959</v>
      </c>
      <c r="PG14" s="106" t="s">
        <v>2692</v>
      </c>
      <c r="PH14">
        <v>8</v>
      </c>
      <c r="PI14" s="1">
        <v>0</v>
      </c>
      <c r="PJ14" s="1">
        <v>0</v>
      </c>
      <c r="PK14" s="1">
        <v>0</v>
      </c>
      <c r="PL14" s="1">
        <v>0</v>
      </c>
      <c r="PM14">
        <v>119</v>
      </c>
      <c r="PN14">
        <v>99</v>
      </c>
      <c r="PO14">
        <v>218</v>
      </c>
      <c r="PP14">
        <v>2287</v>
      </c>
      <c r="PQ14">
        <v>142</v>
      </c>
      <c r="PR14">
        <v>32</v>
      </c>
      <c r="PS14" s="38">
        <v>2461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 s="106">
        <v>2400</v>
      </c>
      <c r="QF14" s="175">
        <f t="shared" si="51"/>
        <v>102.54166666666666</v>
      </c>
      <c r="QG14" s="106" t="s">
        <v>2372</v>
      </c>
      <c r="QH14" s="277" t="s">
        <v>2959</v>
      </c>
      <c r="QI14" s="106" t="s">
        <v>2692</v>
      </c>
      <c r="QK14" s="1">
        <v>0</v>
      </c>
      <c r="QL14" s="1">
        <v>0</v>
      </c>
      <c r="QM14" s="1">
        <v>0</v>
      </c>
      <c r="QN14" s="1">
        <v>0</v>
      </c>
      <c r="QO14">
        <v>4</v>
      </c>
      <c r="QP14">
        <v>6</v>
      </c>
      <c r="QQ14">
        <v>10</v>
      </c>
      <c r="QR14">
        <v>106</v>
      </c>
      <c r="QS14">
        <v>18</v>
      </c>
      <c r="QT14">
        <v>4</v>
      </c>
      <c r="QU14" s="38">
        <v>128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 s="106"/>
      <c r="RH14" s="175"/>
      <c r="RI14" s="106" t="s">
        <v>2372</v>
      </c>
      <c r="RJ14" s="277" t="s">
        <v>2959</v>
      </c>
      <c r="RK14" s="106" t="s">
        <v>2692</v>
      </c>
      <c r="RL14">
        <v>8</v>
      </c>
      <c r="RM14" s="1">
        <v>0</v>
      </c>
      <c r="RN14" s="1">
        <v>0</v>
      </c>
      <c r="RO14" s="1">
        <v>0</v>
      </c>
      <c r="RP14" s="1">
        <v>0</v>
      </c>
      <c r="RQ14">
        <v>105</v>
      </c>
      <c r="RR14">
        <v>110</v>
      </c>
      <c r="RS14">
        <v>215</v>
      </c>
      <c r="RT14">
        <v>2148</v>
      </c>
      <c r="RU14">
        <v>233</v>
      </c>
      <c r="RV14">
        <v>53</v>
      </c>
      <c r="RW14" s="38">
        <v>2434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 s="106">
        <v>2400</v>
      </c>
      <c r="SJ14" s="175">
        <f t="shared" si="19"/>
        <v>101.41666666666667</v>
      </c>
      <c r="SK14" s="106" t="s">
        <v>2372</v>
      </c>
      <c r="SL14" s="277" t="s">
        <v>2959</v>
      </c>
      <c r="SM14" s="106" t="s">
        <v>2692</v>
      </c>
      <c r="SN14">
        <v>8</v>
      </c>
      <c r="SO14" s="1">
        <v>0.33289351851851851</v>
      </c>
      <c r="SP14" s="1">
        <v>0.19998842592592592</v>
      </c>
      <c r="SQ14" s="1">
        <v>7.4108796296296298E-2</v>
      </c>
      <c r="SR14" s="1">
        <v>5.8784722222222224E-2</v>
      </c>
      <c r="SS14">
        <v>156</v>
      </c>
      <c r="ST14">
        <v>115</v>
      </c>
      <c r="SU14">
        <v>271</v>
      </c>
      <c r="SV14">
        <v>2206</v>
      </c>
      <c r="SW14">
        <v>194</v>
      </c>
      <c r="SX14">
        <v>44</v>
      </c>
      <c r="SY14" s="38">
        <v>2444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 s="106">
        <v>2400</v>
      </c>
      <c r="TL14" s="175">
        <f t="shared" si="0"/>
        <v>101.83333333333333</v>
      </c>
      <c r="TM14" s="106" t="s">
        <v>2372</v>
      </c>
      <c r="TN14" s="277" t="s">
        <v>2959</v>
      </c>
      <c r="TO14" s="106" t="s">
        <v>2692</v>
      </c>
      <c r="TP14">
        <v>8</v>
      </c>
      <c r="TQ14" s="1">
        <v>0.31462962962962965</v>
      </c>
      <c r="TR14" s="1">
        <v>0.2827662037037037</v>
      </c>
      <c r="TS14" s="1">
        <v>9.1574074074074072E-2</v>
      </c>
      <c r="TT14" s="1">
        <v>3.1863425925925927E-2</v>
      </c>
      <c r="TU14">
        <v>158</v>
      </c>
      <c r="TV14">
        <v>187</v>
      </c>
      <c r="TW14">
        <v>345</v>
      </c>
      <c r="TX14">
        <v>2465</v>
      </c>
      <c r="TY14">
        <v>405</v>
      </c>
      <c r="TZ14">
        <v>85</v>
      </c>
      <c r="UA14" s="38">
        <v>2955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 s="106">
        <v>2400</v>
      </c>
      <c r="UN14" s="175">
        <f t="shared" si="1"/>
        <v>123.125</v>
      </c>
    </row>
    <row r="15" spans="1:560">
      <c r="A15" t="s">
        <v>2378</v>
      </c>
      <c r="B15" t="s">
        <v>2731</v>
      </c>
      <c r="C15" s="106" t="s">
        <v>2692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s="38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s="106"/>
      <c r="AB15" s="175"/>
      <c r="AC15" t="s">
        <v>2378</v>
      </c>
      <c r="AD15" t="s">
        <v>2731</v>
      </c>
      <c r="AE15" s="106" t="s">
        <v>2692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s="38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s="106"/>
      <c r="BD15" s="175"/>
      <c r="BE15" t="s">
        <v>2378</v>
      </c>
      <c r="BF15" t="s">
        <v>2731</v>
      </c>
      <c r="BG15" s="106" t="s">
        <v>2692</v>
      </c>
      <c r="BI15" t="e">
        <v>#N/A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s="38" t="e">
        <v>#N/A</v>
      </c>
      <c r="BT15" t="e">
        <v>#N/A</v>
      </c>
      <c r="BU15" t="e">
        <v>#N/A</v>
      </c>
      <c r="BV15" t="e">
        <v>#N/A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s="106"/>
      <c r="CF15" s="175"/>
      <c r="CG15" t="s">
        <v>2378</v>
      </c>
      <c r="CH15" t="s">
        <v>2731</v>
      </c>
      <c r="CI15" s="106" t="s">
        <v>2692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e">
        <v>#N/A</v>
      </c>
      <c r="CQ15" t="e">
        <v>#N/A</v>
      </c>
      <c r="CR15" t="e">
        <v>#N/A</v>
      </c>
      <c r="CS15" t="e">
        <v>#N/A</v>
      </c>
      <c r="CT15" t="e">
        <v>#N/A</v>
      </c>
      <c r="CU15" s="38" t="e">
        <v>#N/A</v>
      </c>
      <c r="CV15" t="e">
        <v>#N/A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s="106"/>
      <c r="DH15" s="175"/>
      <c r="DI15" t="s">
        <v>2378</v>
      </c>
      <c r="DJ15" t="s">
        <v>2731</v>
      </c>
      <c r="DK15" s="106" t="s">
        <v>2692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s="38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I15" s="106"/>
      <c r="EJ15" s="175"/>
      <c r="EK15" t="s">
        <v>2378</v>
      </c>
      <c r="EL15" t="s">
        <v>2731</v>
      </c>
      <c r="EM15" s="106" t="s">
        <v>2692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s="38" t="e">
        <v>#N/A</v>
      </c>
      <c r="EZ15" t="e">
        <v>#N/A</v>
      </c>
      <c r="FA15" t="e">
        <v>#N/A</v>
      </c>
      <c r="FB15" t="e">
        <v>#N/A</v>
      </c>
      <c r="FC15" t="e">
        <v>#N/A</v>
      </c>
      <c r="FD15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K15" s="106"/>
      <c r="FL15" s="175"/>
      <c r="FM15" t="s">
        <v>2378</v>
      </c>
      <c r="FN15" t="s">
        <v>2731</v>
      </c>
      <c r="FO15" s="106" t="s">
        <v>2692</v>
      </c>
      <c r="FQ15" t="e">
        <v>#N/A</v>
      </c>
      <c r="FR15" t="e">
        <v>#N/A</v>
      </c>
      <c r="FS15" t="e">
        <v>#N/A</v>
      </c>
      <c r="FT15" t="e">
        <v>#N/A</v>
      </c>
      <c r="FU15" t="e">
        <v>#N/A</v>
      </c>
      <c r="FV15" t="e">
        <v>#N/A</v>
      </c>
      <c r="FW15" t="e">
        <v>#N/A</v>
      </c>
      <c r="FX15" t="e">
        <v>#N/A</v>
      </c>
      <c r="FY15" t="e">
        <v>#N/A</v>
      </c>
      <c r="FZ15" t="e">
        <v>#N/A</v>
      </c>
      <c r="GA15" s="38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v>#N/A</v>
      </c>
      <c r="GG15" t="e">
        <v>#N/A</v>
      </c>
      <c r="GH15" t="e">
        <v>#N/A</v>
      </c>
      <c r="GI15" t="e">
        <v>#N/A</v>
      </c>
      <c r="GJ15" t="e">
        <v>#N/A</v>
      </c>
      <c r="GK15" t="e">
        <v>#N/A</v>
      </c>
      <c r="GL15" t="e">
        <v>#N/A</v>
      </c>
      <c r="GM15" s="106"/>
      <c r="GN15" s="175"/>
      <c r="GO15" t="s">
        <v>2378</v>
      </c>
      <c r="GP15" t="s">
        <v>2731</v>
      </c>
      <c r="GQ15" s="106" t="s">
        <v>2692</v>
      </c>
      <c r="GS15" t="e">
        <v>#N/A</v>
      </c>
      <c r="GT15" t="e">
        <v>#N/A</v>
      </c>
      <c r="GU15" t="e">
        <v>#N/A</v>
      </c>
      <c r="GV15" t="e">
        <v>#N/A</v>
      </c>
      <c r="GW15" t="e">
        <v>#N/A</v>
      </c>
      <c r="GX15" t="e">
        <v>#N/A</v>
      </c>
      <c r="GY15" t="e">
        <v>#N/A</v>
      </c>
      <c r="GZ15" t="e">
        <v>#N/A</v>
      </c>
      <c r="HA15" t="e">
        <v>#N/A</v>
      </c>
      <c r="HB15" t="e">
        <v>#N/A</v>
      </c>
      <c r="HC15" s="38" t="e">
        <v>#N/A</v>
      </c>
      <c r="HD15" t="e">
        <v>#N/A</v>
      </c>
      <c r="HE15" t="e">
        <v>#N/A</v>
      </c>
      <c r="HF15" t="e">
        <v>#N/A</v>
      </c>
      <c r="HG15" t="e">
        <v>#N/A</v>
      </c>
      <c r="HH15" t="e">
        <v>#N/A</v>
      </c>
      <c r="HI15" t="e">
        <v>#N/A</v>
      </c>
      <c r="HJ15" t="e">
        <v>#N/A</v>
      </c>
      <c r="HK15" t="e">
        <v>#N/A</v>
      </c>
      <c r="HL15" t="e">
        <v>#N/A</v>
      </c>
      <c r="HM15" t="e">
        <v>#N/A</v>
      </c>
      <c r="HN15" t="e">
        <v>#N/A</v>
      </c>
      <c r="HO15" s="106"/>
      <c r="HP15" s="175"/>
      <c r="HQ15" t="s">
        <v>2378</v>
      </c>
      <c r="HR15" t="s">
        <v>2731</v>
      </c>
      <c r="HS15" s="106" t="s">
        <v>2692</v>
      </c>
      <c r="HU15" t="e">
        <v>#N/A</v>
      </c>
      <c r="HV15" t="e">
        <v>#N/A</v>
      </c>
      <c r="HW15" t="e">
        <v>#N/A</v>
      </c>
      <c r="HX15" t="e">
        <v>#N/A</v>
      </c>
      <c r="HY15" t="e">
        <v>#N/A</v>
      </c>
      <c r="HZ15" t="e">
        <v>#N/A</v>
      </c>
      <c r="IA15" t="e">
        <v>#N/A</v>
      </c>
      <c r="IB15" t="e">
        <v>#N/A</v>
      </c>
      <c r="IC15" t="e">
        <v>#N/A</v>
      </c>
      <c r="ID15" t="e">
        <v>#N/A</v>
      </c>
      <c r="IE15" s="38" t="e">
        <v>#N/A</v>
      </c>
      <c r="IF15" t="e">
        <v>#N/A</v>
      </c>
      <c r="IG15" t="e">
        <v>#N/A</v>
      </c>
      <c r="IH15" t="e">
        <v>#N/A</v>
      </c>
      <c r="II15" t="e">
        <v>#N/A</v>
      </c>
      <c r="IJ15" t="e">
        <v>#N/A</v>
      </c>
      <c r="IK15" t="e">
        <v>#N/A</v>
      </c>
      <c r="IL15" t="e">
        <v>#N/A</v>
      </c>
      <c r="IM15" t="e">
        <v>#N/A</v>
      </c>
      <c r="IN15" t="e">
        <v>#N/A</v>
      </c>
      <c r="IO15" t="e">
        <v>#N/A</v>
      </c>
      <c r="IP15" t="e">
        <v>#N/A</v>
      </c>
      <c r="IQ15" s="106"/>
      <c r="IR15" s="175"/>
      <c r="IS15" t="s">
        <v>2378</v>
      </c>
      <c r="IT15" t="s">
        <v>2731</v>
      </c>
      <c r="IU15" s="106" t="s">
        <v>2692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v>#N/A</v>
      </c>
      <c r="JE15" t="e">
        <v>#N/A</v>
      </c>
      <c r="JF15" t="e">
        <v>#N/A</v>
      </c>
      <c r="JG15" s="38" t="e">
        <v>#N/A</v>
      </c>
      <c r="JH15" t="e">
        <v>#N/A</v>
      </c>
      <c r="JI15" t="e">
        <v>#N/A</v>
      </c>
      <c r="JJ15" t="e">
        <v>#N/A</v>
      </c>
      <c r="JK15" t="e">
        <v>#N/A</v>
      </c>
      <c r="JL15" t="e">
        <v>#N/A</v>
      </c>
      <c r="JM15" t="e">
        <v>#N/A</v>
      </c>
      <c r="JN15" t="e">
        <v>#N/A</v>
      </c>
      <c r="JO15" t="e">
        <v>#N/A</v>
      </c>
      <c r="JP15" t="e">
        <v>#N/A</v>
      </c>
      <c r="JQ15" t="e">
        <v>#N/A</v>
      </c>
      <c r="JR15" t="e">
        <v>#N/A</v>
      </c>
      <c r="JS15" s="106"/>
      <c r="JT15" s="175"/>
      <c r="JU15" t="s">
        <v>2378</v>
      </c>
      <c r="JV15" s="277" t="s">
        <v>2959</v>
      </c>
      <c r="JW15" s="106" t="s">
        <v>2692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s="38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s="106"/>
      <c r="KV15" s="175"/>
      <c r="KW15" t="s">
        <v>2378</v>
      </c>
      <c r="KX15" s="277" t="s">
        <v>2959</v>
      </c>
      <c r="KY15" s="106" t="s">
        <v>2692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s="38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s="106"/>
      <c r="LX15" s="175"/>
      <c r="LY15" t="s">
        <v>2378</v>
      </c>
      <c r="LZ15" s="277" t="s">
        <v>2959</v>
      </c>
      <c r="MA15" s="106" t="s">
        <v>2692</v>
      </c>
      <c r="MC15" t="e">
        <v>#N/A</v>
      </c>
      <c r="MD15" t="e">
        <v>#N/A</v>
      </c>
      <c r="ME15" t="e">
        <v>#N/A</v>
      </c>
      <c r="MF15" t="e">
        <v>#N/A</v>
      </c>
      <c r="MG15" t="e">
        <v>#N/A</v>
      </c>
      <c r="MH15" t="e">
        <v>#N/A</v>
      </c>
      <c r="MI15" t="e">
        <v>#N/A</v>
      </c>
      <c r="MJ15" t="e">
        <v>#N/A</v>
      </c>
      <c r="MK15" t="e">
        <v>#N/A</v>
      </c>
      <c r="ML15" t="e">
        <v>#N/A</v>
      </c>
      <c r="MM15" s="38" t="e">
        <v>#N/A</v>
      </c>
      <c r="MN15" t="e">
        <v>#N/A</v>
      </c>
      <c r="MO15" t="e">
        <v>#N/A</v>
      </c>
      <c r="MP15" t="e">
        <v>#N/A</v>
      </c>
      <c r="MQ15" t="e">
        <v>#N/A</v>
      </c>
      <c r="MR15" t="e">
        <v>#N/A</v>
      </c>
      <c r="MS15" t="e">
        <v>#N/A</v>
      </c>
      <c r="MT15" t="e">
        <v>#N/A</v>
      </c>
      <c r="MU15" t="e">
        <v>#N/A</v>
      </c>
      <c r="MV15" t="e">
        <v>#N/A</v>
      </c>
      <c r="MW15" t="e">
        <v>#N/A</v>
      </c>
      <c r="MX15" t="e">
        <v>#N/A</v>
      </c>
      <c r="MY15" s="106"/>
      <c r="MZ15" s="175"/>
      <c r="NA15" t="s">
        <v>2378</v>
      </c>
      <c r="NB15" s="277" t="s">
        <v>2959</v>
      </c>
      <c r="NC15" s="106" t="s">
        <v>2692</v>
      </c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s="38" t="e">
        <v>#N/A</v>
      </c>
      <c r="NP15" t="e">
        <v>#N/A</v>
      </c>
      <c r="NQ15" t="e">
        <v>#N/A</v>
      </c>
      <c r="NR15" t="e">
        <v>#N/A</v>
      </c>
      <c r="NS15" t="e">
        <v>#N/A</v>
      </c>
      <c r="NT15" t="e">
        <v>#N/A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s="106"/>
      <c r="OB15" s="175"/>
      <c r="OC15" t="s">
        <v>2378</v>
      </c>
      <c r="OD15" s="277" t="s">
        <v>2959</v>
      </c>
      <c r="OE15" s="106" t="s">
        <v>2692</v>
      </c>
      <c r="OG15" t="e">
        <v>#N/A</v>
      </c>
      <c r="OH15" t="e">
        <v>#N/A</v>
      </c>
      <c r="OI15" t="e">
        <v>#N/A</v>
      </c>
      <c r="OJ15" t="e">
        <v>#N/A</v>
      </c>
      <c r="OK15" t="e">
        <v>#N/A</v>
      </c>
      <c r="OL15" t="e">
        <v>#N/A</v>
      </c>
      <c r="OM15" t="e">
        <v>#N/A</v>
      </c>
      <c r="ON15" t="e">
        <v>#N/A</v>
      </c>
      <c r="OO15" t="e">
        <v>#N/A</v>
      </c>
      <c r="OP15" t="e">
        <v>#N/A</v>
      </c>
      <c r="OQ15" s="38" t="e">
        <v>#N/A</v>
      </c>
      <c r="OR15" t="e">
        <v>#N/A</v>
      </c>
      <c r="OS15" t="e">
        <v>#N/A</v>
      </c>
      <c r="OT15" t="e">
        <v>#N/A</v>
      </c>
      <c r="OU15" t="e">
        <v>#N/A</v>
      </c>
      <c r="OV15" t="e">
        <v>#N/A</v>
      </c>
      <c r="OW15" t="e">
        <v>#N/A</v>
      </c>
      <c r="OX15" t="e">
        <v>#N/A</v>
      </c>
      <c r="OY15" t="e">
        <v>#N/A</v>
      </c>
      <c r="OZ15" t="e">
        <v>#N/A</v>
      </c>
      <c r="PA15" t="e">
        <v>#N/A</v>
      </c>
      <c r="PB15" t="e">
        <v>#N/A</v>
      </c>
      <c r="PC15" s="106"/>
      <c r="PD15" s="175"/>
      <c r="PE15" t="s">
        <v>2378</v>
      </c>
      <c r="PF15" s="277" t="s">
        <v>2959</v>
      </c>
      <c r="PG15" s="106" t="s">
        <v>2692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s="38" t="e">
        <v>#N/A</v>
      </c>
      <c r="PT15" t="e">
        <v>#N/A</v>
      </c>
      <c r="PU15" t="e">
        <v>#N/A</v>
      </c>
      <c r="PV15" t="e">
        <v>#N/A</v>
      </c>
      <c r="PW15" t="e">
        <v>#N/A</v>
      </c>
      <c r="PX15" t="e">
        <v>#N/A</v>
      </c>
      <c r="PY15" t="e">
        <v>#N/A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s="106"/>
      <c r="QF15" s="175"/>
      <c r="QG15" t="s">
        <v>2378</v>
      </c>
      <c r="QH15" s="277" t="s">
        <v>2959</v>
      </c>
      <c r="QI15" s="106" t="s">
        <v>2692</v>
      </c>
      <c r="QK15" t="e">
        <v>#N/A</v>
      </c>
      <c r="QL15" t="e">
        <v>#N/A</v>
      </c>
      <c r="QM15" t="e">
        <v>#N/A</v>
      </c>
      <c r="QN15" t="e">
        <v>#N/A</v>
      </c>
      <c r="QO15" t="e">
        <v>#N/A</v>
      </c>
      <c r="QP15" t="e">
        <v>#N/A</v>
      </c>
      <c r="QQ15" t="e">
        <v>#N/A</v>
      </c>
      <c r="QR15" t="e">
        <v>#N/A</v>
      </c>
      <c r="QS15" t="e">
        <v>#N/A</v>
      </c>
      <c r="QT15" t="e">
        <v>#N/A</v>
      </c>
      <c r="QU15" s="38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t="e">
        <v>#N/A</v>
      </c>
      <c r="RF15" t="e">
        <v>#N/A</v>
      </c>
      <c r="RG15" s="106"/>
      <c r="RH15" s="175"/>
      <c r="RI15" t="s">
        <v>2378</v>
      </c>
      <c r="RJ15" s="277" t="s">
        <v>2959</v>
      </c>
      <c r="RK15" s="106" t="s">
        <v>2692</v>
      </c>
      <c r="RM15" t="e">
        <v>#N/A</v>
      </c>
      <c r="RN15" t="e">
        <v>#N/A</v>
      </c>
      <c r="RO15" t="e">
        <v>#N/A</v>
      </c>
      <c r="RP15" t="e">
        <v>#N/A</v>
      </c>
      <c r="RQ15" t="e">
        <v>#N/A</v>
      </c>
      <c r="RR15" t="e">
        <v>#N/A</v>
      </c>
      <c r="RS15" t="e">
        <v>#N/A</v>
      </c>
      <c r="RT15" t="e">
        <v>#N/A</v>
      </c>
      <c r="RU15" t="e">
        <v>#N/A</v>
      </c>
      <c r="RV15" t="e">
        <v>#N/A</v>
      </c>
      <c r="RW15" s="38" t="e">
        <v>#N/A</v>
      </c>
      <c r="RX15" t="e">
        <v>#N/A</v>
      </c>
      <c r="RY15" t="e">
        <v>#N/A</v>
      </c>
      <c r="RZ15" t="e">
        <v>#N/A</v>
      </c>
      <c r="SA15" t="e">
        <v>#N/A</v>
      </c>
      <c r="SB15" t="e">
        <v>#N/A</v>
      </c>
      <c r="SC15" t="e">
        <v>#N/A</v>
      </c>
      <c r="SD15" t="e">
        <v>#N/A</v>
      </c>
      <c r="SE15" t="e">
        <v>#N/A</v>
      </c>
      <c r="SF15" t="e">
        <v>#N/A</v>
      </c>
      <c r="SG15" t="e">
        <v>#N/A</v>
      </c>
      <c r="SH15" t="e">
        <v>#N/A</v>
      </c>
      <c r="SI15" s="106"/>
      <c r="SJ15" s="175"/>
      <c r="SK15" t="s">
        <v>2378</v>
      </c>
      <c r="SL15" s="277" t="s">
        <v>2959</v>
      </c>
      <c r="SM15" s="106" t="s">
        <v>2692</v>
      </c>
      <c r="SO15" t="e">
        <v>#N/A</v>
      </c>
      <c r="SP15" t="e">
        <v>#N/A</v>
      </c>
      <c r="SQ15" t="e">
        <v>#N/A</v>
      </c>
      <c r="SR15" t="e">
        <v>#N/A</v>
      </c>
      <c r="SS15" t="e">
        <v>#N/A</v>
      </c>
      <c r="ST15" t="e">
        <v>#N/A</v>
      </c>
      <c r="SU15" t="e">
        <v>#N/A</v>
      </c>
      <c r="SV15" t="e">
        <v>#N/A</v>
      </c>
      <c r="SW15" t="e">
        <v>#N/A</v>
      </c>
      <c r="SX15" t="e">
        <v>#N/A</v>
      </c>
      <c r="SY15" s="38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t="e">
        <v>#N/A</v>
      </c>
      <c r="TK15" s="106"/>
      <c r="TL15" s="175"/>
      <c r="TM15" t="s">
        <v>2378</v>
      </c>
      <c r="TN15" s="277" t="s">
        <v>2959</v>
      </c>
      <c r="TO15" s="106" t="s">
        <v>2692</v>
      </c>
      <c r="TQ15" t="e">
        <v>#N/A</v>
      </c>
      <c r="TR15" t="e">
        <v>#N/A</v>
      </c>
      <c r="TS15" t="e">
        <v>#N/A</v>
      </c>
      <c r="TT15" t="e">
        <v>#N/A</v>
      </c>
      <c r="TU15" t="e">
        <v>#N/A</v>
      </c>
      <c r="TV15" t="e">
        <v>#N/A</v>
      </c>
      <c r="TW15" t="e">
        <v>#N/A</v>
      </c>
      <c r="TX15" t="e">
        <v>#N/A</v>
      </c>
      <c r="TY15" t="e">
        <v>#N/A</v>
      </c>
      <c r="TZ15" t="e">
        <v>#N/A</v>
      </c>
      <c r="UA15" s="38" t="e">
        <v>#N/A</v>
      </c>
      <c r="UB15" t="e">
        <v>#N/A</v>
      </c>
      <c r="UC15" t="e">
        <v>#N/A</v>
      </c>
      <c r="UD15" t="e">
        <v>#N/A</v>
      </c>
      <c r="UE15" t="e">
        <v>#N/A</v>
      </c>
      <c r="UF15" t="e">
        <v>#N/A</v>
      </c>
      <c r="UG15" t="e">
        <v>#N/A</v>
      </c>
      <c r="UH15" t="e">
        <v>#N/A</v>
      </c>
      <c r="UI15" t="e">
        <v>#N/A</v>
      </c>
      <c r="UJ15" t="e">
        <v>#N/A</v>
      </c>
      <c r="UK15" t="e">
        <v>#N/A</v>
      </c>
      <c r="UL15" t="e">
        <v>#N/A</v>
      </c>
      <c r="UM15" s="106"/>
      <c r="UN15" s="175"/>
    </row>
    <row r="16" spans="1:560">
      <c r="A16" t="s">
        <v>2363</v>
      </c>
      <c r="B16" s="485" t="s">
        <v>2959</v>
      </c>
      <c r="C16" s="106" t="s">
        <v>2692</v>
      </c>
      <c r="E16" s="1">
        <v>6.0162037037037042E-2</v>
      </c>
      <c r="F16" s="1">
        <v>4.223379629629629E-2</v>
      </c>
      <c r="G16" s="1">
        <v>1.6354166666666666E-2</v>
      </c>
      <c r="H16" s="1">
        <v>1.5624999999999999E-3</v>
      </c>
      <c r="I16">
        <v>6</v>
      </c>
      <c r="J16">
        <v>21</v>
      </c>
      <c r="K16">
        <v>27</v>
      </c>
      <c r="L16">
        <v>219</v>
      </c>
      <c r="M16">
        <v>70</v>
      </c>
      <c r="N16">
        <v>8</v>
      </c>
      <c r="O16" s="38">
        <v>297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s="106">
        <v>600</v>
      </c>
      <c r="AB16" s="175">
        <f t="shared" si="2"/>
        <v>49.5</v>
      </c>
      <c r="AC16" t="s">
        <v>2363</v>
      </c>
      <c r="AD16" t="s">
        <v>2731</v>
      </c>
      <c r="AE16" s="106" t="s">
        <v>2692</v>
      </c>
      <c r="AG16" s="1">
        <v>9.4270833333333345E-2</v>
      </c>
      <c r="AH16" s="1">
        <v>4.8553240740740744E-2</v>
      </c>
      <c r="AI16" s="1">
        <v>4.0972222222222222E-2</v>
      </c>
      <c r="AJ16" s="1">
        <v>4.7337962962962958E-3</v>
      </c>
      <c r="AK16">
        <v>47</v>
      </c>
      <c r="AL16">
        <v>26</v>
      </c>
      <c r="AM16">
        <v>73</v>
      </c>
      <c r="AN16">
        <v>535</v>
      </c>
      <c r="AO16">
        <v>60</v>
      </c>
      <c r="AP16">
        <v>13</v>
      </c>
      <c r="AQ16" s="38">
        <v>608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06">
        <v>1200</v>
      </c>
      <c r="BD16" s="175">
        <f t="shared" si="3"/>
        <v>50.666666666666671</v>
      </c>
      <c r="BE16" t="s">
        <v>2363</v>
      </c>
      <c r="BF16" t="s">
        <v>2731</v>
      </c>
      <c r="BG16" s="106" t="s">
        <v>2692</v>
      </c>
      <c r="BI16" s="1">
        <v>0.20726851851851849</v>
      </c>
      <c r="BJ16" s="1">
        <v>0.1565162037037037</v>
      </c>
      <c r="BK16" s="1">
        <v>2.1203703703703707E-2</v>
      </c>
      <c r="BL16" s="1">
        <v>2.9525462962962962E-2</v>
      </c>
      <c r="BM16">
        <v>141</v>
      </c>
      <c r="BN16">
        <v>105</v>
      </c>
      <c r="BO16">
        <v>246</v>
      </c>
      <c r="BP16">
        <v>3488</v>
      </c>
      <c r="BQ16">
        <v>181</v>
      </c>
      <c r="BR16">
        <v>63</v>
      </c>
      <c r="BS16" s="38">
        <v>3732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 s="106">
        <v>3600</v>
      </c>
      <c r="CF16" s="175">
        <f t="shared" ref="CF16" si="58">BS16/CE16*100</f>
        <v>103.66666666666666</v>
      </c>
      <c r="CG16" t="s">
        <v>2363</v>
      </c>
      <c r="CH16" t="s">
        <v>2731</v>
      </c>
      <c r="CI16" s="106" t="s">
        <v>2692</v>
      </c>
      <c r="CK16" s="1">
        <v>0.24686342592592592</v>
      </c>
      <c r="CL16" s="1">
        <v>0.18121527777777779</v>
      </c>
      <c r="CM16" s="1">
        <v>4.6446759259259257E-2</v>
      </c>
      <c r="CN16" s="1">
        <v>1.9178240740740742E-2</v>
      </c>
      <c r="CO16">
        <v>171</v>
      </c>
      <c r="CP16">
        <v>125</v>
      </c>
      <c r="CQ16">
        <v>296</v>
      </c>
      <c r="CR16">
        <v>3364</v>
      </c>
      <c r="CS16">
        <v>218</v>
      </c>
      <c r="CT16">
        <v>94</v>
      </c>
      <c r="CU16" s="38">
        <v>3676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 s="106">
        <v>3600</v>
      </c>
      <c r="DH16" s="175">
        <f t="shared" ref="DH16" si="59">CU16/DG16*100</f>
        <v>102.11111111111111</v>
      </c>
      <c r="DI16" t="s">
        <v>2363</v>
      </c>
      <c r="DJ16" t="s">
        <v>2731</v>
      </c>
      <c r="DK16" s="106" t="s">
        <v>2692</v>
      </c>
      <c r="DM16" s="1">
        <v>0.15464120370370371</v>
      </c>
      <c r="DN16" s="1">
        <v>0.123125</v>
      </c>
      <c r="DO16" s="1">
        <v>0.10755787037037036</v>
      </c>
      <c r="DP16" s="1">
        <v>3.1516203703703706E-2</v>
      </c>
      <c r="DQ16">
        <v>168</v>
      </c>
      <c r="DR16">
        <v>90</v>
      </c>
      <c r="DS16">
        <v>258</v>
      </c>
      <c r="DT16">
        <v>2534</v>
      </c>
      <c r="DU16">
        <v>144</v>
      </c>
      <c r="DV16">
        <v>68</v>
      </c>
      <c r="DW16" s="38">
        <v>2746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 s="106">
        <v>2700</v>
      </c>
      <c r="EJ16" s="175">
        <f t="shared" ref="EJ16" si="60">DW16/EI16*100</f>
        <v>101.7037037037037</v>
      </c>
      <c r="EK16" t="s">
        <v>2363</v>
      </c>
      <c r="EL16" t="s">
        <v>2731</v>
      </c>
      <c r="EM16" s="106" t="s">
        <v>2692</v>
      </c>
      <c r="EO16" s="1">
        <v>0.22813657407407406</v>
      </c>
      <c r="EP16" s="1">
        <v>0.18267361111111111</v>
      </c>
      <c r="EQ16" s="1">
        <v>2.3368055555555555E-2</v>
      </c>
      <c r="ER16" s="1">
        <v>2.2094907407407407E-2</v>
      </c>
      <c r="ES16">
        <v>131</v>
      </c>
      <c r="ET16">
        <v>129</v>
      </c>
      <c r="EU16">
        <v>260</v>
      </c>
      <c r="EV16">
        <v>3327</v>
      </c>
      <c r="EW16">
        <v>227</v>
      </c>
      <c r="EX16">
        <v>77</v>
      </c>
      <c r="EY16" s="38">
        <v>3631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 s="106">
        <v>3600</v>
      </c>
      <c r="FL16" s="175">
        <f t="shared" ref="FL16" si="61">EY16/FK16*100</f>
        <v>100.86111111111111</v>
      </c>
      <c r="FM16" t="s">
        <v>2363</v>
      </c>
      <c r="FN16" t="s">
        <v>2731</v>
      </c>
      <c r="FO16" s="106" t="s">
        <v>2692</v>
      </c>
      <c r="FQ16" s="1">
        <v>0.33826388888888892</v>
      </c>
      <c r="FR16" s="1">
        <v>0.17598379629629632</v>
      </c>
      <c r="FS16" s="1">
        <v>0.1019212962962963</v>
      </c>
      <c r="FT16" s="1">
        <v>6.0335648148148145E-2</v>
      </c>
      <c r="FU16">
        <v>79</v>
      </c>
      <c r="FV16">
        <v>116</v>
      </c>
      <c r="FW16">
        <v>195</v>
      </c>
      <c r="FX16">
        <v>3142</v>
      </c>
      <c r="FY16">
        <v>438</v>
      </c>
      <c r="FZ16">
        <v>44</v>
      </c>
      <c r="GA16" s="38">
        <v>3624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 s="106">
        <v>3600</v>
      </c>
      <c r="GN16" s="175">
        <f t="shared" ref="GN16" si="62">GA16/GM16*100</f>
        <v>100.66666666666666</v>
      </c>
      <c r="GO16" t="s">
        <v>2363</v>
      </c>
      <c r="GP16" t="s">
        <v>2731</v>
      </c>
      <c r="GQ16" s="106" t="s">
        <v>2692</v>
      </c>
      <c r="GS16" s="1">
        <v>0</v>
      </c>
      <c r="GT16" s="1">
        <v>0</v>
      </c>
      <c r="GU16" s="1">
        <v>0</v>
      </c>
      <c r="GV16" s="1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 s="38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 s="106"/>
      <c r="HP16" s="175"/>
      <c r="HQ16" t="s">
        <v>2363</v>
      </c>
      <c r="HR16" t="s">
        <v>2731</v>
      </c>
      <c r="HS16" s="106" t="s">
        <v>2692</v>
      </c>
      <c r="HU16" s="1">
        <v>3.3506944444444443E-2</v>
      </c>
      <c r="HV16" s="1">
        <v>2.361111111111111E-2</v>
      </c>
      <c r="HW16" s="1">
        <v>6.076388888888889E-3</v>
      </c>
      <c r="HX16" s="1">
        <v>3.7962962962962963E-3</v>
      </c>
      <c r="HY16">
        <v>8</v>
      </c>
      <c r="HZ16">
        <v>16</v>
      </c>
      <c r="IA16">
        <v>24</v>
      </c>
      <c r="IB16">
        <v>315</v>
      </c>
      <c r="IC16">
        <v>49</v>
      </c>
      <c r="ID16">
        <v>14</v>
      </c>
      <c r="IE16" s="38">
        <v>378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 s="106"/>
      <c r="IR16" s="175"/>
      <c r="IS16" t="s">
        <v>2363</v>
      </c>
      <c r="IT16" t="s">
        <v>2731</v>
      </c>
      <c r="IU16" s="106" t="s">
        <v>2692</v>
      </c>
      <c r="IW16" s="1">
        <v>7.8761574074074067E-2</v>
      </c>
      <c r="IX16" s="1">
        <v>6.7199074074074064E-2</v>
      </c>
      <c r="IY16" s="1">
        <v>2.4583333333333332E-2</v>
      </c>
      <c r="IZ16" s="1">
        <v>1.1550925925925925E-2</v>
      </c>
      <c r="JA16">
        <v>30</v>
      </c>
      <c r="JB16">
        <v>49</v>
      </c>
      <c r="JC16">
        <v>79</v>
      </c>
      <c r="JD16">
        <v>868</v>
      </c>
      <c r="JE16">
        <v>182</v>
      </c>
      <c r="JF16">
        <v>22</v>
      </c>
      <c r="JG16" s="38">
        <v>1072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 s="106">
        <v>1800</v>
      </c>
      <c r="JT16" s="175">
        <f t="shared" si="46"/>
        <v>59.55555555555555</v>
      </c>
      <c r="JU16" t="s">
        <v>2363</v>
      </c>
      <c r="JV16" s="277" t="s">
        <v>2959</v>
      </c>
      <c r="JW16" s="106" t="s">
        <v>2692</v>
      </c>
      <c r="JY16" s="1">
        <v>0</v>
      </c>
      <c r="JZ16" s="1">
        <v>0</v>
      </c>
      <c r="KA16" s="1">
        <v>0</v>
      </c>
      <c r="KB16" s="1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 s="38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 s="106"/>
      <c r="KV16" s="175"/>
      <c r="KW16" t="s">
        <v>2363</v>
      </c>
      <c r="KX16" s="277" t="s">
        <v>2959</v>
      </c>
      <c r="KY16" s="106" t="s">
        <v>2692</v>
      </c>
      <c r="LA16" s="1">
        <v>0</v>
      </c>
      <c r="LB16" s="1">
        <v>0</v>
      </c>
      <c r="LC16" s="1">
        <v>0</v>
      </c>
      <c r="LD16" s="1">
        <v>0</v>
      </c>
      <c r="LE16">
        <v>117</v>
      </c>
      <c r="LF16">
        <v>174</v>
      </c>
      <c r="LG16">
        <v>291</v>
      </c>
      <c r="LH16">
        <v>1813</v>
      </c>
      <c r="LI16">
        <v>627</v>
      </c>
      <c r="LJ16">
        <v>74</v>
      </c>
      <c r="LK16" s="38">
        <v>2514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 s="106">
        <v>2400</v>
      </c>
      <c r="LX16" s="175">
        <f t="shared" si="13"/>
        <v>104.75000000000001</v>
      </c>
      <c r="LY16" t="s">
        <v>2363</v>
      </c>
      <c r="LZ16" s="277" t="s">
        <v>2959</v>
      </c>
      <c r="MA16" s="106" t="s">
        <v>2692</v>
      </c>
      <c r="MC16" s="1">
        <v>0</v>
      </c>
      <c r="MD16" s="1">
        <v>0</v>
      </c>
      <c r="ME16" s="1">
        <v>0</v>
      </c>
      <c r="MF16" s="1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 s="38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 s="106"/>
      <c r="MZ16" s="175"/>
      <c r="NA16" t="s">
        <v>2363</v>
      </c>
      <c r="NB16" s="277" t="s">
        <v>2959</v>
      </c>
      <c r="NC16" s="106" t="s">
        <v>2692</v>
      </c>
      <c r="NE16" s="1">
        <v>0</v>
      </c>
      <c r="NF16" s="1">
        <v>0</v>
      </c>
      <c r="NG16" s="1">
        <v>0</v>
      </c>
      <c r="NH16" s="1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 s="38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 s="106"/>
      <c r="OB16" s="175"/>
      <c r="OC16" t="s">
        <v>2363</v>
      </c>
      <c r="OD16" s="277" t="s">
        <v>2959</v>
      </c>
      <c r="OE16" s="106" t="s">
        <v>2692</v>
      </c>
      <c r="OG16" s="1" t="e">
        <v>#N/A</v>
      </c>
      <c r="OH16" s="1" t="e">
        <v>#N/A</v>
      </c>
      <c r="OI16" s="1" t="e">
        <v>#N/A</v>
      </c>
      <c r="OJ16" s="1" t="e">
        <v>#N/A</v>
      </c>
      <c r="OK16" t="e">
        <v>#N/A</v>
      </c>
      <c r="OL16" t="e">
        <v>#N/A</v>
      </c>
      <c r="OM16" t="e">
        <v>#N/A</v>
      </c>
      <c r="ON16" t="e">
        <v>#N/A</v>
      </c>
      <c r="OO16" t="e">
        <v>#N/A</v>
      </c>
      <c r="OP16" t="e">
        <v>#N/A</v>
      </c>
      <c r="OQ16" s="38" t="e">
        <v>#N/A</v>
      </c>
      <c r="OR16" t="e">
        <v>#N/A</v>
      </c>
      <c r="OS16" t="e">
        <v>#N/A</v>
      </c>
      <c r="OT16" t="e">
        <v>#N/A</v>
      </c>
      <c r="OU16" t="e">
        <v>#N/A</v>
      </c>
      <c r="OV16" t="e">
        <v>#N/A</v>
      </c>
      <c r="OW16" t="e">
        <v>#N/A</v>
      </c>
      <c r="OX16" t="e">
        <v>#N/A</v>
      </c>
      <c r="OY16" t="e">
        <v>#N/A</v>
      </c>
      <c r="OZ16" t="e">
        <v>#N/A</v>
      </c>
      <c r="PA16" t="e">
        <v>#N/A</v>
      </c>
      <c r="PB16" t="e">
        <v>#N/A</v>
      </c>
      <c r="PC16" s="106"/>
      <c r="PD16" s="175"/>
      <c r="PE16" t="s">
        <v>2363</v>
      </c>
      <c r="PF16" s="277" t="s">
        <v>2959</v>
      </c>
      <c r="PG16" s="106" t="s">
        <v>2692</v>
      </c>
      <c r="PI16" s="1" t="e">
        <v>#N/A</v>
      </c>
      <c r="PJ16" s="1" t="e">
        <v>#N/A</v>
      </c>
      <c r="PK16" s="1" t="e">
        <v>#N/A</v>
      </c>
      <c r="PL16" s="1" t="e">
        <v>#N/A</v>
      </c>
      <c r="PM16" t="e">
        <v>#N/A</v>
      </c>
      <c r="PN16" t="e">
        <v>#N/A</v>
      </c>
      <c r="PO16" t="e">
        <v>#N/A</v>
      </c>
      <c r="PP16" t="e">
        <v>#N/A</v>
      </c>
      <c r="PQ16" t="e">
        <v>#N/A</v>
      </c>
      <c r="PR16" t="e">
        <v>#N/A</v>
      </c>
      <c r="PS16" s="38" t="e">
        <v>#N/A</v>
      </c>
      <c r="PT16" t="e">
        <v>#N/A</v>
      </c>
      <c r="PU16" t="e">
        <v>#N/A</v>
      </c>
      <c r="PV16" t="e">
        <v>#N/A</v>
      </c>
      <c r="PW16" t="e">
        <v>#N/A</v>
      </c>
      <c r="PX16" t="e">
        <v>#N/A</v>
      </c>
      <c r="PY16" t="e">
        <v>#N/A</v>
      </c>
      <c r="PZ16" t="e">
        <v>#N/A</v>
      </c>
      <c r="QA16" t="e">
        <v>#N/A</v>
      </c>
      <c r="QB16" t="e">
        <v>#N/A</v>
      </c>
      <c r="QC16" t="e">
        <v>#N/A</v>
      </c>
      <c r="QD16" t="e">
        <v>#N/A</v>
      </c>
      <c r="QE16" s="106"/>
      <c r="QF16" s="175"/>
      <c r="QG16" t="s">
        <v>2363</v>
      </c>
      <c r="QH16" s="277" t="s">
        <v>2959</v>
      </c>
      <c r="QI16" s="106" t="s">
        <v>2692</v>
      </c>
      <c r="QK16" s="1" t="e">
        <v>#N/A</v>
      </c>
      <c r="QL16" s="1" t="e">
        <v>#N/A</v>
      </c>
      <c r="QM16" s="1" t="e">
        <v>#N/A</v>
      </c>
      <c r="QN16" s="1" t="e">
        <v>#N/A</v>
      </c>
      <c r="QO16" t="e">
        <v>#N/A</v>
      </c>
      <c r="QP16" t="e">
        <v>#N/A</v>
      </c>
      <c r="QQ16" t="e">
        <v>#N/A</v>
      </c>
      <c r="QR16" t="e">
        <v>#N/A</v>
      </c>
      <c r="QS16" t="e">
        <v>#N/A</v>
      </c>
      <c r="QT16" t="e">
        <v>#N/A</v>
      </c>
      <c r="QU16" s="38" t="e">
        <v>#N/A</v>
      </c>
      <c r="QV16" t="e">
        <v>#N/A</v>
      </c>
      <c r="QW16" t="e">
        <v>#N/A</v>
      </c>
      <c r="QX16" t="e">
        <v>#N/A</v>
      </c>
      <c r="QY16" t="e">
        <v>#N/A</v>
      </c>
      <c r="QZ16" t="e">
        <v>#N/A</v>
      </c>
      <c r="RA16" t="e">
        <v>#N/A</v>
      </c>
      <c r="RB16" t="e">
        <v>#N/A</v>
      </c>
      <c r="RC16" t="e">
        <v>#N/A</v>
      </c>
      <c r="RD16" t="e">
        <v>#N/A</v>
      </c>
      <c r="RE16" t="e">
        <v>#N/A</v>
      </c>
      <c r="RF16" t="e">
        <v>#N/A</v>
      </c>
      <c r="RG16" s="106"/>
      <c r="RH16" s="175"/>
      <c r="RI16" t="s">
        <v>2363</v>
      </c>
      <c r="RJ16" s="277" t="s">
        <v>2959</v>
      </c>
      <c r="RK16" s="106" t="s">
        <v>2692</v>
      </c>
      <c r="RM16" s="1">
        <v>0</v>
      </c>
      <c r="RN16" s="1">
        <v>0</v>
      </c>
      <c r="RO16" s="1">
        <v>0</v>
      </c>
      <c r="RP16" s="1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 s="38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 s="106"/>
      <c r="SJ16" s="175"/>
      <c r="SK16" t="s">
        <v>2363</v>
      </c>
      <c r="SL16" s="277" t="s">
        <v>2959</v>
      </c>
      <c r="SM16" s="106" t="s">
        <v>2692</v>
      </c>
      <c r="SN16">
        <v>8</v>
      </c>
      <c r="SO16" s="1">
        <v>0.2119675925925926</v>
      </c>
      <c r="SP16" s="1">
        <v>0.14751157407407409</v>
      </c>
      <c r="SQ16" s="1">
        <v>3.1921296296296302E-2</v>
      </c>
      <c r="SR16" s="1">
        <v>3.2523148148148148E-2</v>
      </c>
      <c r="SS16">
        <v>78</v>
      </c>
      <c r="ST16">
        <v>135</v>
      </c>
      <c r="SU16">
        <v>213</v>
      </c>
      <c r="SV16">
        <v>2035</v>
      </c>
      <c r="SW16">
        <v>377</v>
      </c>
      <c r="SX16">
        <v>89</v>
      </c>
      <c r="SY16" s="38">
        <v>2501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 s="106">
        <v>2400</v>
      </c>
      <c r="TL16" s="175">
        <f t="shared" si="0"/>
        <v>104.20833333333333</v>
      </c>
      <c r="TM16" t="s">
        <v>2363</v>
      </c>
      <c r="TN16" s="277" t="s">
        <v>2959</v>
      </c>
      <c r="TO16" s="106" t="s">
        <v>2692</v>
      </c>
      <c r="TP16">
        <v>8</v>
      </c>
      <c r="TQ16" s="1">
        <v>0.2096875</v>
      </c>
      <c r="TR16" s="1">
        <v>0.16900462962962962</v>
      </c>
      <c r="TS16" s="1">
        <v>4.9513888888888892E-2</v>
      </c>
      <c r="TT16" s="1">
        <v>4.0671296296296296E-2</v>
      </c>
      <c r="TU16">
        <v>179</v>
      </c>
      <c r="TV16">
        <v>203</v>
      </c>
      <c r="TW16">
        <v>382</v>
      </c>
      <c r="TX16">
        <v>2444</v>
      </c>
      <c r="TY16">
        <v>483</v>
      </c>
      <c r="TZ16">
        <v>121</v>
      </c>
      <c r="UA16" s="38">
        <v>3048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 s="106">
        <v>2400</v>
      </c>
      <c r="UN16" s="175">
        <f t="shared" si="1"/>
        <v>127</v>
      </c>
    </row>
    <row r="17" spans="1:560">
      <c r="A17" t="s">
        <v>473</v>
      </c>
      <c r="B17" t="s">
        <v>2731</v>
      </c>
      <c r="C17" s="106" t="s">
        <v>2692</v>
      </c>
      <c r="E17" s="1" t="e">
        <v>#N/A</v>
      </c>
      <c r="F17" s="1" t="e">
        <v>#N/A</v>
      </c>
      <c r="G17" s="1" t="e">
        <v>#N/A</v>
      </c>
      <c r="H17" s="1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s="38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s="106"/>
      <c r="AB17" s="175"/>
      <c r="AC17" t="s">
        <v>473</v>
      </c>
      <c r="AD17" t="s">
        <v>2731</v>
      </c>
      <c r="AE17" s="106" t="s">
        <v>2692</v>
      </c>
      <c r="AG17" s="1" t="e">
        <v>#N/A</v>
      </c>
      <c r="AH17" s="1" t="e">
        <v>#N/A</v>
      </c>
      <c r="AI17" s="1" t="e">
        <v>#N/A</v>
      </c>
      <c r="AJ17" s="1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s="38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s="106"/>
      <c r="BD17" s="175"/>
      <c r="BE17" t="s">
        <v>473</v>
      </c>
      <c r="BF17" t="s">
        <v>2731</v>
      </c>
      <c r="BG17" s="106" t="s">
        <v>2692</v>
      </c>
      <c r="BI17" s="1" t="e">
        <v>#N/A</v>
      </c>
      <c r="BJ17" s="1" t="e">
        <v>#N/A</v>
      </c>
      <c r="BK17" s="1" t="e">
        <v>#N/A</v>
      </c>
      <c r="BL17" s="1" t="e">
        <v>#N/A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e">
        <v>#N/A</v>
      </c>
      <c r="BS17" s="38" t="e">
        <v>#N/A</v>
      </c>
      <c r="BT17" t="e">
        <v>#N/A</v>
      </c>
      <c r="BU17" t="e">
        <v>#N/A</v>
      </c>
      <c r="BV17" t="e">
        <v>#N/A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s="106"/>
      <c r="CF17" s="175"/>
      <c r="CG17" t="s">
        <v>473</v>
      </c>
      <c r="CH17" t="s">
        <v>2731</v>
      </c>
      <c r="CI17" s="106" t="s">
        <v>2692</v>
      </c>
      <c r="CK17" s="1" t="e">
        <v>#N/A</v>
      </c>
      <c r="CL17" s="1" t="e">
        <v>#N/A</v>
      </c>
      <c r="CM17" s="1" t="e">
        <v>#N/A</v>
      </c>
      <c r="CN17" s="1" t="e">
        <v>#N/A</v>
      </c>
      <c r="CO17" t="e">
        <v>#N/A</v>
      </c>
      <c r="CP17" t="e">
        <v>#N/A</v>
      </c>
      <c r="CQ17" t="e">
        <v>#N/A</v>
      </c>
      <c r="CR17" t="e">
        <v>#N/A</v>
      </c>
      <c r="CS17" t="e">
        <v>#N/A</v>
      </c>
      <c r="CT17" t="e">
        <v>#N/A</v>
      </c>
      <c r="CU17" s="38" t="e">
        <v>#N/A</v>
      </c>
      <c r="CV17" t="e">
        <v>#N/A</v>
      </c>
      <c r="CW17" t="e">
        <v>#N/A</v>
      </c>
      <c r="CX17" t="e">
        <v>#N/A</v>
      </c>
      <c r="CY17" t="e">
        <v>#N/A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G17" s="106"/>
      <c r="DH17" s="175"/>
      <c r="DI17" t="s">
        <v>473</v>
      </c>
      <c r="DJ17" t="s">
        <v>2731</v>
      </c>
      <c r="DK17" s="106" t="s">
        <v>2692</v>
      </c>
      <c r="DM17" s="1" t="e">
        <v>#N/A</v>
      </c>
      <c r="DN17" s="1" t="e">
        <v>#N/A</v>
      </c>
      <c r="DO17" s="1" t="e">
        <v>#N/A</v>
      </c>
      <c r="DP17" s="1" t="e">
        <v>#N/A</v>
      </c>
      <c r="DQ17" t="e">
        <v>#N/A</v>
      </c>
      <c r="DR17" t="e">
        <v>#N/A</v>
      </c>
      <c r="DS17" t="e">
        <v>#N/A</v>
      </c>
      <c r="DT17" t="e">
        <v>#N/A</v>
      </c>
      <c r="DU17" t="e">
        <v>#N/A</v>
      </c>
      <c r="DV17" t="e">
        <v>#N/A</v>
      </c>
      <c r="DW17" s="38" t="e">
        <v>#N/A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  <c r="EG17" t="e">
        <v>#N/A</v>
      </c>
      <c r="EH17" t="e">
        <v>#N/A</v>
      </c>
      <c r="EI17" s="106"/>
      <c r="EJ17" s="175"/>
      <c r="EK17" t="s">
        <v>473</v>
      </c>
      <c r="EL17" t="s">
        <v>2731</v>
      </c>
      <c r="EM17" s="106" t="s">
        <v>2692</v>
      </c>
      <c r="EO17" s="1" t="e">
        <v>#N/A</v>
      </c>
      <c r="EP17" s="1" t="e">
        <v>#N/A</v>
      </c>
      <c r="EQ17" s="1" t="e">
        <v>#N/A</v>
      </c>
      <c r="ER17" s="1" t="e">
        <v>#N/A</v>
      </c>
      <c r="ES17" t="e">
        <v>#N/A</v>
      </c>
      <c r="ET17" t="e">
        <v>#N/A</v>
      </c>
      <c r="EU17" t="e">
        <v>#N/A</v>
      </c>
      <c r="EV17" t="e">
        <v>#N/A</v>
      </c>
      <c r="EW17" t="e">
        <v>#N/A</v>
      </c>
      <c r="EX17" t="e">
        <v>#N/A</v>
      </c>
      <c r="EY17" s="38" t="e">
        <v>#N/A</v>
      </c>
      <c r="EZ17" t="e">
        <v>#N/A</v>
      </c>
      <c r="FA17" t="e">
        <v>#N/A</v>
      </c>
      <c r="FB17" t="e">
        <v>#N/A</v>
      </c>
      <c r="FC17" t="e">
        <v>#N/A</v>
      </c>
      <c r="FD17" t="e">
        <v>#N/A</v>
      </c>
      <c r="FE17" t="e">
        <v>#N/A</v>
      </c>
      <c r="FF17" t="e">
        <v>#N/A</v>
      </c>
      <c r="FG17" t="e">
        <v>#N/A</v>
      </c>
      <c r="FH17" t="e">
        <v>#N/A</v>
      </c>
      <c r="FI17" t="e">
        <v>#N/A</v>
      </c>
      <c r="FJ17" t="e">
        <v>#N/A</v>
      </c>
      <c r="FK17" s="106"/>
      <c r="FL17" s="175"/>
      <c r="FM17" t="s">
        <v>473</v>
      </c>
      <c r="FN17" t="s">
        <v>2731</v>
      </c>
      <c r="FO17" s="106" t="s">
        <v>2692</v>
      </c>
      <c r="FQ17" s="1" t="e">
        <v>#N/A</v>
      </c>
      <c r="FR17" s="1" t="e">
        <v>#N/A</v>
      </c>
      <c r="FS17" s="1" t="e">
        <v>#N/A</v>
      </c>
      <c r="FT17" s="1" t="e">
        <v>#N/A</v>
      </c>
      <c r="FU17" t="e">
        <v>#N/A</v>
      </c>
      <c r="FV17" t="e">
        <v>#N/A</v>
      </c>
      <c r="FW17" t="e">
        <v>#N/A</v>
      </c>
      <c r="FX17" t="e">
        <v>#N/A</v>
      </c>
      <c r="FY17" t="e">
        <v>#N/A</v>
      </c>
      <c r="FZ17" t="e">
        <v>#N/A</v>
      </c>
      <c r="GA17" s="38" t="e">
        <v>#N/A</v>
      </c>
      <c r="GB17" t="e">
        <v>#N/A</v>
      </c>
      <c r="GC17" t="e">
        <v>#N/A</v>
      </c>
      <c r="GD17" t="e">
        <v>#N/A</v>
      </c>
      <c r="GE17" t="e">
        <v>#N/A</v>
      </c>
      <c r="GF17" t="e">
        <v>#N/A</v>
      </c>
      <c r="GG17" t="e">
        <v>#N/A</v>
      </c>
      <c r="GH17" t="e">
        <v>#N/A</v>
      </c>
      <c r="GI17" t="e">
        <v>#N/A</v>
      </c>
      <c r="GJ17" t="e">
        <v>#N/A</v>
      </c>
      <c r="GK17" t="e">
        <v>#N/A</v>
      </c>
      <c r="GL17" t="e">
        <v>#N/A</v>
      </c>
      <c r="GM17" s="106"/>
      <c r="GN17" s="175"/>
      <c r="GO17" t="s">
        <v>473</v>
      </c>
      <c r="GP17" t="s">
        <v>2731</v>
      </c>
      <c r="GQ17" s="106" t="s">
        <v>2692</v>
      </c>
      <c r="GS17" s="1" t="e">
        <v>#N/A</v>
      </c>
      <c r="GT17" s="1" t="e">
        <v>#N/A</v>
      </c>
      <c r="GU17" s="1" t="e">
        <v>#N/A</v>
      </c>
      <c r="GV17" s="1" t="e">
        <v>#N/A</v>
      </c>
      <c r="GW17" t="e">
        <v>#N/A</v>
      </c>
      <c r="GX17" t="e">
        <v>#N/A</v>
      </c>
      <c r="GY17" t="e">
        <v>#N/A</v>
      </c>
      <c r="GZ17" t="e">
        <v>#N/A</v>
      </c>
      <c r="HA17" t="e">
        <v>#N/A</v>
      </c>
      <c r="HB17" t="e">
        <v>#N/A</v>
      </c>
      <c r="HC17" s="38" t="e">
        <v>#N/A</v>
      </c>
      <c r="HD17" t="e">
        <v>#N/A</v>
      </c>
      <c r="HE17" t="e">
        <v>#N/A</v>
      </c>
      <c r="HF17" t="e">
        <v>#N/A</v>
      </c>
      <c r="HG17" t="e">
        <v>#N/A</v>
      </c>
      <c r="HH17" t="e">
        <v>#N/A</v>
      </c>
      <c r="HI17" t="e">
        <v>#N/A</v>
      </c>
      <c r="HJ17" t="e">
        <v>#N/A</v>
      </c>
      <c r="HK17" t="e">
        <v>#N/A</v>
      </c>
      <c r="HL17" t="e">
        <v>#N/A</v>
      </c>
      <c r="HM17" t="e">
        <v>#N/A</v>
      </c>
      <c r="HN17" t="e">
        <v>#N/A</v>
      </c>
      <c r="HO17" s="106"/>
      <c r="HP17" s="175"/>
      <c r="HQ17" t="s">
        <v>473</v>
      </c>
      <c r="HR17" t="s">
        <v>2731</v>
      </c>
      <c r="HS17" s="106" t="s">
        <v>2692</v>
      </c>
      <c r="HU17" s="1" t="e">
        <v>#N/A</v>
      </c>
      <c r="HV17" s="1" t="e">
        <v>#N/A</v>
      </c>
      <c r="HW17" s="1" t="e">
        <v>#N/A</v>
      </c>
      <c r="HX17" s="1" t="e">
        <v>#N/A</v>
      </c>
      <c r="HY17" t="e">
        <v>#N/A</v>
      </c>
      <c r="HZ17" t="e">
        <v>#N/A</v>
      </c>
      <c r="IA17" t="e">
        <v>#N/A</v>
      </c>
      <c r="IB17" t="e">
        <v>#N/A</v>
      </c>
      <c r="IC17" t="e">
        <v>#N/A</v>
      </c>
      <c r="ID17" t="e">
        <v>#N/A</v>
      </c>
      <c r="IE17" s="38" t="e">
        <v>#N/A</v>
      </c>
      <c r="IF17" t="e">
        <v>#N/A</v>
      </c>
      <c r="IG17" t="e">
        <v>#N/A</v>
      </c>
      <c r="IH17" t="e">
        <v>#N/A</v>
      </c>
      <c r="II17" t="e">
        <v>#N/A</v>
      </c>
      <c r="IJ17" t="e">
        <v>#N/A</v>
      </c>
      <c r="IK17" t="e">
        <v>#N/A</v>
      </c>
      <c r="IL17" t="e">
        <v>#N/A</v>
      </c>
      <c r="IM17" t="e">
        <v>#N/A</v>
      </c>
      <c r="IN17" t="e">
        <v>#N/A</v>
      </c>
      <c r="IO17" t="e">
        <v>#N/A</v>
      </c>
      <c r="IP17" t="e">
        <v>#N/A</v>
      </c>
      <c r="IQ17" s="106"/>
      <c r="IR17" s="175"/>
      <c r="IS17" t="s">
        <v>473</v>
      </c>
      <c r="IT17" t="s">
        <v>2731</v>
      </c>
      <c r="IU17" s="106" t="s">
        <v>2692</v>
      </c>
      <c r="IW17" s="1" t="e">
        <v>#N/A</v>
      </c>
      <c r="IX17" s="1" t="e">
        <v>#N/A</v>
      </c>
      <c r="IY17" s="1" t="e">
        <v>#N/A</v>
      </c>
      <c r="IZ17" s="1" t="e">
        <v>#N/A</v>
      </c>
      <c r="JA17" t="e">
        <v>#N/A</v>
      </c>
      <c r="JB17" t="e">
        <v>#N/A</v>
      </c>
      <c r="JC17" t="e">
        <v>#N/A</v>
      </c>
      <c r="JD17" t="e">
        <v>#N/A</v>
      </c>
      <c r="JE17" t="e">
        <v>#N/A</v>
      </c>
      <c r="JF17" t="e">
        <v>#N/A</v>
      </c>
      <c r="JG17" s="38" t="e">
        <v>#N/A</v>
      </c>
      <c r="JH17" t="e">
        <v>#N/A</v>
      </c>
      <c r="JI17" t="e">
        <v>#N/A</v>
      </c>
      <c r="JJ17" t="e">
        <v>#N/A</v>
      </c>
      <c r="JK17" t="e">
        <v>#N/A</v>
      </c>
      <c r="JL17" t="e">
        <v>#N/A</v>
      </c>
      <c r="JM17" t="e">
        <v>#N/A</v>
      </c>
      <c r="JN17" t="e">
        <v>#N/A</v>
      </c>
      <c r="JO17" t="e">
        <v>#N/A</v>
      </c>
      <c r="JP17" t="e">
        <v>#N/A</v>
      </c>
      <c r="JQ17" t="e">
        <v>#N/A</v>
      </c>
      <c r="JR17" t="e">
        <v>#N/A</v>
      </c>
      <c r="JS17" s="106"/>
      <c r="JT17" s="175"/>
      <c r="JU17" t="s">
        <v>473</v>
      </c>
      <c r="JV17" s="277" t="s">
        <v>2959</v>
      </c>
      <c r="JW17" s="106" t="s">
        <v>2692</v>
      </c>
      <c r="JY17" s="1" t="e">
        <v>#N/A</v>
      </c>
      <c r="JZ17" s="1" t="e">
        <v>#N/A</v>
      </c>
      <c r="KA17" s="1" t="e">
        <v>#N/A</v>
      </c>
      <c r="KB17" s="1" t="e">
        <v>#N/A</v>
      </c>
      <c r="KC17" t="e">
        <v>#N/A</v>
      </c>
      <c r="KD17" t="e">
        <v>#N/A</v>
      </c>
      <c r="KE17" t="e">
        <v>#N/A</v>
      </c>
      <c r="KF17" t="e">
        <v>#N/A</v>
      </c>
      <c r="KG17" t="e">
        <v>#N/A</v>
      </c>
      <c r="KH17" t="e">
        <v>#N/A</v>
      </c>
      <c r="KI17" s="38" t="e">
        <v>#N/A</v>
      </c>
      <c r="KJ17" t="e">
        <v>#N/A</v>
      </c>
      <c r="KK17" t="e">
        <v>#N/A</v>
      </c>
      <c r="KL17" t="e">
        <v>#N/A</v>
      </c>
      <c r="KM17" t="e">
        <v>#N/A</v>
      </c>
      <c r="KN17" t="e">
        <v>#N/A</v>
      </c>
      <c r="KO17" t="e">
        <v>#N/A</v>
      </c>
      <c r="KP17" t="e">
        <v>#N/A</v>
      </c>
      <c r="KQ17" t="e">
        <v>#N/A</v>
      </c>
      <c r="KR17" t="e">
        <v>#N/A</v>
      </c>
      <c r="KS17" t="e">
        <v>#N/A</v>
      </c>
      <c r="KT17" t="e">
        <v>#N/A</v>
      </c>
      <c r="KU17" s="106"/>
      <c r="KV17" s="175"/>
      <c r="KW17" t="s">
        <v>473</v>
      </c>
      <c r="KX17" s="277" t="s">
        <v>2959</v>
      </c>
      <c r="KY17" s="106" t="s">
        <v>2692</v>
      </c>
      <c r="LA17" s="1" t="e">
        <v>#N/A</v>
      </c>
      <c r="LB17" s="1" t="e">
        <v>#N/A</v>
      </c>
      <c r="LC17" s="1" t="e">
        <v>#N/A</v>
      </c>
      <c r="LD17" s="1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s="38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t="e">
        <v>#N/A</v>
      </c>
      <c r="LU17" t="e">
        <v>#N/A</v>
      </c>
      <c r="LV17" t="e">
        <v>#N/A</v>
      </c>
      <c r="LW17" s="106"/>
      <c r="LX17" s="175"/>
      <c r="LY17" t="s">
        <v>473</v>
      </c>
      <c r="LZ17" s="277" t="s">
        <v>2959</v>
      </c>
      <c r="MA17" s="106" t="s">
        <v>2692</v>
      </c>
      <c r="MC17" s="1" t="e">
        <v>#N/A</v>
      </c>
      <c r="MD17" s="1" t="e">
        <v>#N/A</v>
      </c>
      <c r="ME17" s="1" t="e">
        <v>#N/A</v>
      </c>
      <c r="MF17" s="1" t="e">
        <v>#N/A</v>
      </c>
      <c r="MG17" t="e">
        <v>#N/A</v>
      </c>
      <c r="MH17" t="e">
        <v>#N/A</v>
      </c>
      <c r="MI17" t="e">
        <v>#N/A</v>
      </c>
      <c r="MJ17" t="e">
        <v>#N/A</v>
      </c>
      <c r="MK17" t="e">
        <v>#N/A</v>
      </c>
      <c r="ML17" t="e">
        <v>#N/A</v>
      </c>
      <c r="MM17" s="38" t="e">
        <v>#N/A</v>
      </c>
      <c r="MN17" t="e">
        <v>#N/A</v>
      </c>
      <c r="MO17" t="e">
        <v>#N/A</v>
      </c>
      <c r="MP17" t="e">
        <v>#N/A</v>
      </c>
      <c r="MQ17" t="e">
        <v>#N/A</v>
      </c>
      <c r="MR17" t="e">
        <v>#N/A</v>
      </c>
      <c r="MS17" t="e">
        <v>#N/A</v>
      </c>
      <c r="MT17" t="e">
        <v>#N/A</v>
      </c>
      <c r="MU17" t="e">
        <v>#N/A</v>
      </c>
      <c r="MV17" t="e">
        <v>#N/A</v>
      </c>
      <c r="MW17" t="e">
        <v>#N/A</v>
      </c>
      <c r="MX17" t="e">
        <v>#N/A</v>
      </c>
      <c r="MY17" s="106"/>
      <c r="MZ17" s="175"/>
      <c r="NA17" t="s">
        <v>473</v>
      </c>
      <c r="NB17" s="277" t="s">
        <v>2959</v>
      </c>
      <c r="NC17" s="106" t="s">
        <v>2692</v>
      </c>
      <c r="NE17" s="1" t="e">
        <v>#N/A</v>
      </c>
      <c r="NF17" s="1" t="e">
        <v>#N/A</v>
      </c>
      <c r="NG17" s="1" t="e">
        <v>#N/A</v>
      </c>
      <c r="NH17" s="1" t="e">
        <v>#N/A</v>
      </c>
      <c r="NI17" t="e">
        <v>#N/A</v>
      </c>
      <c r="NJ17" t="e">
        <v>#N/A</v>
      </c>
      <c r="NK17" t="e">
        <v>#N/A</v>
      </c>
      <c r="NL17" t="e">
        <v>#N/A</v>
      </c>
      <c r="NM17" t="e">
        <v>#N/A</v>
      </c>
      <c r="NN17" t="e">
        <v>#N/A</v>
      </c>
      <c r="NO17" s="38" t="e">
        <v>#N/A</v>
      </c>
      <c r="NP17" t="e">
        <v>#N/A</v>
      </c>
      <c r="NQ17" t="e">
        <v>#N/A</v>
      </c>
      <c r="NR17" t="e">
        <v>#N/A</v>
      </c>
      <c r="NS17" t="e">
        <v>#N/A</v>
      </c>
      <c r="NT17" t="e">
        <v>#N/A</v>
      </c>
      <c r="NU17" t="e">
        <v>#N/A</v>
      </c>
      <c r="NV17" t="e">
        <v>#N/A</v>
      </c>
      <c r="NW17" t="e">
        <v>#N/A</v>
      </c>
      <c r="NX17" t="e">
        <v>#N/A</v>
      </c>
      <c r="NY17" t="e">
        <v>#N/A</v>
      </c>
      <c r="NZ17" t="e">
        <v>#N/A</v>
      </c>
      <c r="OA17" s="106"/>
      <c r="OB17" s="175"/>
      <c r="OC17" t="s">
        <v>473</v>
      </c>
      <c r="OD17" s="277" t="s">
        <v>2959</v>
      </c>
      <c r="OE17" s="106" t="s">
        <v>2692</v>
      </c>
      <c r="OG17" s="1" t="e">
        <v>#N/A</v>
      </c>
      <c r="OH17" s="1" t="e">
        <v>#N/A</v>
      </c>
      <c r="OI17" s="1" t="e">
        <v>#N/A</v>
      </c>
      <c r="OJ17" s="1" t="e">
        <v>#N/A</v>
      </c>
      <c r="OK17" t="e">
        <v>#N/A</v>
      </c>
      <c r="OL17" t="e">
        <v>#N/A</v>
      </c>
      <c r="OM17" t="e">
        <v>#N/A</v>
      </c>
      <c r="ON17" t="e">
        <v>#N/A</v>
      </c>
      <c r="OO17" t="e">
        <v>#N/A</v>
      </c>
      <c r="OP17" t="e">
        <v>#N/A</v>
      </c>
      <c r="OQ17" s="38" t="e">
        <v>#N/A</v>
      </c>
      <c r="OR17" t="e">
        <v>#N/A</v>
      </c>
      <c r="OS17" t="e">
        <v>#N/A</v>
      </c>
      <c r="OT17" t="e">
        <v>#N/A</v>
      </c>
      <c r="OU17" t="e">
        <v>#N/A</v>
      </c>
      <c r="OV17" t="e">
        <v>#N/A</v>
      </c>
      <c r="OW17" t="e">
        <v>#N/A</v>
      </c>
      <c r="OX17" t="e">
        <v>#N/A</v>
      </c>
      <c r="OY17" t="e">
        <v>#N/A</v>
      </c>
      <c r="OZ17" t="e">
        <v>#N/A</v>
      </c>
      <c r="PA17" t="e">
        <v>#N/A</v>
      </c>
      <c r="PB17" t="e">
        <v>#N/A</v>
      </c>
      <c r="PC17" s="106"/>
      <c r="PD17" s="175"/>
      <c r="PE17" t="s">
        <v>473</v>
      </c>
      <c r="PF17" s="277" t="s">
        <v>2959</v>
      </c>
      <c r="PG17" s="106" t="s">
        <v>2692</v>
      </c>
      <c r="PI17" s="1" t="e">
        <v>#N/A</v>
      </c>
      <c r="PJ17" s="1" t="e">
        <v>#N/A</v>
      </c>
      <c r="PK17" s="1" t="e">
        <v>#N/A</v>
      </c>
      <c r="PL17" s="1" t="e">
        <v>#N/A</v>
      </c>
      <c r="PM17" t="e">
        <v>#N/A</v>
      </c>
      <c r="PN17" t="e">
        <v>#N/A</v>
      </c>
      <c r="PO17" t="e">
        <v>#N/A</v>
      </c>
      <c r="PP17" t="e">
        <v>#N/A</v>
      </c>
      <c r="PQ17" t="e">
        <v>#N/A</v>
      </c>
      <c r="PR17" t="e">
        <v>#N/A</v>
      </c>
      <c r="PS17" s="38" t="e">
        <v>#N/A</v>
      </c>
      <c r="PT17" t="e">
        <v>#N/A</v>
      </c>
      <c r="PU17" t="e">
        <v>#N/A</v>
      </c>
      <c r="PV17" t="e">
        <v>#N/A</v>
      </c>
      <c r="PW17" t="e">
        <v>#N/A</v>
      </c>
      <c r="PX17" t="e">
        <v>#N/A</v>
      </c>
      <c r="PY17" t="e">
        <v>#N/A</v>
      </c>
      <c r="PZ17" t="e">
        <v>#N/A</v>
      </c>
      <c r="QA17" t="e">
        <v>#N/A</v>
      </c>
      <c r="QB17" t="e">
        <v>#N/A</v>
      </c>
      <c r="QC17" t="e">
        <v>#N/A</v>
      </c>
      <c r="QD17" t="e">
        <v>#N/A</v>
      </c>
      <c r="QE17" s="106"/>
      <c r="QF17" s="175"/>
      <c r="QG17" t="s">
        <v>473</v>
      </c>
      <c r="QH17" s="277" t="s">
        <v>2959</v>
      </c>
      <c r="QI17" s="106" t="s">
        <v>2692</v>
      </c>
      <c r="QK17" s="1" t="e">
        <v>#N/A</v>
      </c>
      <c r="QL17" s="1" t="e">
        <v>#N/A</v>
      </c>
      <c r="QM17" s="1" t="e">
        <v>#N/A</v>
      </c>
      <c r="QN17" s="1" t="e">
        <v>#N/A</v>
      </c>
      <c r="QO17" t="e">
        <v>#N/A</v>
      </c>
      <c r="QP17" t="e">
        <v>#N/A</v>
      </c>
      <c r="QQ17" t="e">
        <v>#N/A</v>
      </c>
      <c r="QR17" t="e">
        <v>#N/A</v>
      </c>
      <c r="QS17" t="e">
        <v>#N/A</v>
      </c>
      <c r="QT17" t="e">
        <v>#N/A</v>
      </c>
      <c r="QU17" s="38" t="e">
        <v>#N/A</v>
      </c>
      <c r="QV17" t="e">
        <v>#N/A</v>
      </c>
      <c r="QW17" t="e">
        <v>#N/A</v>
      </c>
      <c r="QX17" t="e">
        <v>#N/A</v>
      </c>
      <c r="QY17" t="e">
        <v>#N/A</v>
      </c>
      <c r="QZ17" t="e">
        <v>#N/A</v>
      </c>
      <c r="RA17" t="e">
        <v>#N/A</v>
      </c>
      <c r="RB17" t="e">
        <v>#N/A</v>
      </c>
      <c r="RC17" t="e">
        <v>#N/A</v>
      </c>
      <c r="RD17" t="e">
        <v>#N/A</v>
      </c>
      <c r="RE17" t="e">
        <v>#N/A</v>
      </c>
      <c r="RF17" t="e">
        <v>#N/A</v>
      </c>
      <c r="RG17" s="106"/>
      <c r="RH17" s="175"/>
      <c r="RI17" t="s">
        <v>473</v>
      </c>
      <c r="RJ17" s="277" t="s">
        <v>2959</v>
      </c>
      <c r="RK17" s="106" t="s">
        <v>2692</v>
      </c>
      <c r="RM17" s="1" t="e">
        <v>#N/A</v>
      </c>
      <c r="RN17" s="1" t="e">
        <v>#N/A</v>
      </c>
      <c r="RO17" s="1" t="e">
        <v>#N/A</v>
      </c>
      <c r="RP17" s="1" t="e">
        <v>#N/A</v>
      </c>
      <c r="RQ17" t="e">
        <v>#N/A</v>
      </c>
      <c r="RR17" t="e">
        <v>#N/A</v>
      </c>
      <c r="RS17" t="e">
        <v>#N/A</v>
      </c>
      <c r="RT17" t="e">
        <v>#N/A</v>
      </c>
      <c r="RU17" t="e">
        <v>#N/A</v>
      </c>
      <c r="RV17" t="e">
        <v>#N/A</v>
      </c>
      <c r="RW17" s="38" t="e">
        <v>#N/A</v>
      </c>
      <c r="RX17" t="e">
        <v>#N/A</v>
      </c>
      <c r="RY17" t="e">
        <v>#N/A</v>
      </c>
      <c r="RZ17" t="e">
        <v>#N/A</v>
      </c>
      <c r="SA17" t="e">
        <v>#N/A</v>
      </c>
      <c r="SB17" t="e">
        <v>#N/A</v>
      </c>
      <c r="SC17" t="e">
        <v>#N/A</v>
      </c>
      <c r="SD17" t="e">
        <v>#N/A</v>
      </c>
      <c r="SE17" t="e">
        <v>#N/A</v>
      </c>
      <c r="SF17" t="e">
        <v>#N/A</v>
      </c>
      <c r="SG17" t="e">
        <v>#N/A</v>
      </c>
      <c r="SH17" t="e">
        <v>#N/A</v>
      </c>
      <c r="SI17" s="106"/>
      <c r="SJ17" s="175"/>
      <c r="SK17" t="s">
        <v>473</v>
      </c>
      <c r="SL17" s="277" t="s">
        <v>2959</v>
      </c>
      <c r="SM17" s="106" t="s">
        <v>2692</v>
      </c>
      <c r="SO17" s="1" t="e">
        <v>#N/A</v>
      </c>
      <c r="SP17" s="1" t="e">
        <v>#N/A</v>
      </c>
      <c r="SQ17" s="1" t="e">
        <v>#N/A</v>
      </c>
      <c r="SR17" s="1" t="e">
        <v>#N/A</v>
      </c>
      <c r="SS17" t="e">
        <v>#N/A</v>
      </c>
      <c r="ST17" t="e">
        <v>#N/A</v>
      </c>
      <c r="SU17" t="e">
        <v>#N/A</v>
      </c>
      <c r="SV17" t="e">
        <v>#N/A</v>
      </c>
      <c r="SW17" t="e">
        <v>#N/A</v>
      </c>
      <c r="SX17" t="e">
        <v>#N/A</v>
      </c>
      <c r="SY17" s="38" t="e">
        <v>#N/A</v>
      </c>
      <c r="SZ17" t="e">
        <v>#N/A</v>
      </c>
      <c r="TA17" t="e">
        <v>#N/A</v>
      </c>
      <c r="TB17" t="e">
        <v>#N/A</v>
      </c>
      <c r="TC17" t="e">
        <v>#N/A</v>
      </c>
      <c r="TD17" t="e">
        <v>#N/A</v>
      </c>
      <c r="TE17" t="e">
        <v>#N/A</v>
      </c>
      <c r="TF17" t="e">
        <v>#N/A</v>
      </c>
      <c r="TG17" t="e">
        <v>#N/A</v>
      </c>
      <c r="TH17" t="e">
        <v>#N/A</v>
      </c>
      <c r="TI17" t="e">
        <v>#N/A</v>
      </c>
      <c r="TJ17" t="e">
        <v>#N/A</v>
      </c>
      <c r="TK17" s="106"/>
      <c r="TL17" s="175"/>
      <c r="TM17" t="s">
        <v>473</v>
      </c>
      <c r="TN17" s="277" t="s">
        <v>2959</v>
      </c>
      <c r="TO17" s="106" t="s">
        <v>2692</v>
      </c>
      <c r="TQ17" s="1" t="e">
        <v>#N/A</v>
      </c>
      <c r="TR17" s="1" t="e">
        <v>#N/A</v>
      </c>
      <c r="TS17" s="1" t="e">
        <v>#N/A</v>
      </c>
      <c r="TT17" s="1" t="e">
        <v>#N/A</v>
      </c>
      <c r="TU17" t="e">
        <v>#N/A</v>
      </c>
      <c r="TV17" t="e">
        <v>#N/A</v>
      </c>
      <c r="TW17" t="e">
        <v>#N/A</v>
      </c>
      <c r="TX17" t="e">
        <v>#N/A</v>
      </c>
      <c r="TY17" t="e">
        <v>#N/A</v>
      </c>
      <c r="TZ17" t="e">
        <v>#N/A</v>
      </c>
      <c r="UA17" s="38" t="e">
        <v>#N/A</v>
      </c>
      <c r="UB17" t="e">
        <v>#N/A</v>
      </c>
      <c r="UC17" t="e">
        <v>#N/A</v>
      </c>
      <c r="UD17" t="e">
        <v>#N/A</v>
      </c>
      <c r="UE17" t="e">
        <v>#N/A</v>
      </c>
      <c r="UF17" t="e">
        <v>#N/A</v>
      </c>
      <c r="UG17" t="e">
        <v>#N/A</v>
      </c>
      <c r="UH17" t="e">
        <v>#N/A</v>
      </c>
      <c r="UI17" t="e">
        <v>#N/A</v>
      </c>
      <c r="UJ17" t="e">
        <v>#N/A</v>
      </c>
      <c r="UK17" t="e">
        <v>#N/A</v>
      </c>
      <c r="UL17" t="e">
        <v>#N/A</v>
      </c>
      <c r="UM17" s="106"/>
      <c r="UN17" s="175"/>
    </row>
    <row r="18" spans="1:560">
      <c r="A18" t="s">
        <v>2364</v>
      </c>
      <c r="B18" t="s">
        <v>2731</v>
      </c>
      <c r="C18" s="106" t="s">
        <v>2692</v>
      </c>
      <c r="E18" s="1" t="e">
        <v>#N/A</v>
      </c>
      <c r="F18" s="1" t="e">
        <v>#N/A</v>
      </c>
      <c r="G18" s="1" t="e">
        <v>#N/A</v>
      </c>
      <c r="H18" s="1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s="3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s="106"/>
      <c r="AB18" s="175"/>
      <c r="AC18" t="s">
        <v>2364</v>
      </c>
      <c r="AD18" t="s">
        <v>2731</v>
      </c>
      <c r="AE18" s="106" t="s">
        <v>2692</v>
      </c>
      <c r="AG18" s="1" t="e">
        <v>#N/A</v>
      </c>
      <c r="AH18" s="1" t="e">
        <v>#N/A</v>
      </c>
      <c r="AI18" s="1" t="e">
        <v>#N/A</v>
      </c>
      <c r="AJ18" s="1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s="3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s="106"/>
      <c r="BD18" s="175"/>
      <c r="BE18" t="s">
        <v>2364</v>
      </c>
      <c r="BF18" t="s">
        <v>2731</v>
      </c>
      <c r="BG18" s="106" t="s">
        <v>2692</v>
      </c>
      <c r="BI18" s="1" t="e">
        <v>#N/A</v>
      </c>
      <c r="BJ18" s="1" t="e">
        <v>#N/A</v>
      </c>
      <c r="BK18" s="1" t="e">
        <v>#N/A</v>
      </c>
      <c r="BL18" s="1" t="e">
        <v>#N/A</v>
      </c>
      <c r="BM18" t="e">
        <v>#N/A</v>
      </c>
      <c r="BN18" t="e">
        <v>#N/A</v>
      </c>
      <c r="BO18" t="e">
        <v>#N/A</v>
      </c>
      <c r="BP18" t="e">
        <v>#N/A</v>
      </c>
      <c r="BQ18" t="e">
        <v>#N/A</v>
      </c>
      <c r="BR18" t="e">
        <v>#N/A</v>
      </c>
      <c r="BS18" s="38" t="e">
        <v>#N/A</v>
      </c>
      <c r="BT18" t="e">
        <v>#N/A</v>
      </c>
      <c r="BU18" t="e">
        <v>#N/A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s="106"/>
      <c r="CF18" s="175"/>
      <c r="CG18" t="s">
        <v>2364</v>
      </c>
      <c r="CH18" t="s">
        <v>2731</v>
      </c>
      <c r="CI18" s="106" t="s">
        <v>2692</v>
      </c>
      <c r="CK18" s="1" t="e">
        <v>#N/A</v>
      </c>
      <c r="CL18" s="1" t="e">
        <v>#N/A</v>
      </c>
      <c r="CM18" s="1" t="e">
        <v>#N/A</v>
      </c>
      <c r="CN18" s="1" t="e">
        <v>#N/A</v>
      </c>
      <c r="CO18" t="e">
        <v>#N/A</v>
      </c>
      <c r="CP18" t="e">
        <v>#N/A</v>
      </c>
      <c r="CQ18" t="e">
        <v>#N/A</v>
      </c>
      <c r="CR18" t="e">
        <v>#N/A</v>
      </c>
      <c r="CS18" t="e">
        <v>#N/A</v>
      </c>
      <c r="CT18" t="e">
        <v>#N/A</v>
      </c>
      <c r="CU18" s="38" t="e">
        <v>#N/A</v>
      </c>
      <c r="CV18" t="e">
        <v>#N/A</v>
      </c>
      <c r="CW18" t="e">
        <v>#N/A</v>
      </c>
      <c r="CX18" t="e">
        <v>#N/A</v>
      </c>
      <c r="CY18" t="e">
        <v>#N/A</v>
      </c>
      <c r="CZ18" t="e">
        <v>#N/A</v>
      </c>
      <c r="DA18" t="e">
        <v>#N/A</v>
      </c>
      <c r="DB18" t="e">
        <v>#N/A</v>
      </c>
      <c r="DC18" t="e">
        <v>#N/A</v>
      </c>
      <c r="DD18" t="e">
        <v>#N/A</v>
      </c>
      <c r="DE18" t="e">
        <v>#N/A</v>
      </c>
      <c r="DF18" t="e">
        <v>#N/A</v>
      </c>
      <c r="DG18" s="106"/>
      <c r="DH18" s="175"/>
      <c r="DI18" t="s">
        <v>2364</v>
      </c>
      <c r="DJ18" t="s">
        <v>2731</v>
      </c>
      <c r="DK18" s="106" t="s">
        <v>2692</v>
      </c>
      <c r="DM18" s="1" t="e">
        <v>#N/A</v>
      </c>
      <c r="DN18" s="1" t="e">
        <v>#N/A</v>
      </c>
      <c r="DO18" s="1" t="e">
        <v>#N/A</v>
      </c>
      <c r="DP18" s="1" t="e">
        <v>#N/A</v>
      </c>
      <c r="DQ18" t="e">
        <v>#N/A</v>
      </c>
      <c r="DR18" t="e">
        <v>#N/A</v>
      </c>
      <c r="DS18" t="e">
        <v>#N/A</v>
      </c>
      <c r="DT18" t="e">
        <v>#N/A</v>
      </c>
      <c r="DU18" t="e">
        <v>#N/A</v>
      </c>
      <c r="DV18" t="e">
        <v>#N/A</v>
      </c>
      <c r="DW18" s="38" t="e">
        <v>#N/A</v>
      </c>
      <c r="DX18" t="e">
        <v>#N/A</v>
      </c>
      <c r="DY18" t="e">
        <v>#N/A</v>
      </c>
      <c r="DZ18" t="e">
        <v>#N/A</v>
      </c>
      <c r="EA18" t="e">
        <v>#N/A</v>
      </c>
      <c r="EB18" t="e">
        <v>#N/A</v>
      </c>
      <c r="EC18" t="e">
        <v>#N/A</v>
      </c>
      <c r="ED18" t="e">
        <v>#N/A</v>
      </c>
      <c r="EE18" t="e">
        <v>#N/A</v>
      </c>
      <c r="EF18" t="e">
        <v>#N/A</v>
      </c>
      <c r="EG18" t="e">
        <v>#N/A</v>
      </c>
      <c r="EH18" t="e">
        <v>#N/A</v>
      </c>
      <c r="EI18" s="106"/>
      <c r="EJ18" s="175"/>
      <c r="EK18" t="s">
        <v>2364</v>
      </c>
      <c r="EL18" t="s">
        <v>2731</v>
      </c>
      <c r="EM18" s="106" t="s">
        <v>2692</v>
      </c>
      <c r="EO18" s="1" t="e">
        <v>#N/A</v>
      </c>
      <c r="EP18" s="1" t="e">
        <v>#N/A</v>
      </c>
      <c r="EQ18" s="1" t="e">
        <v>#N/A</v>
      </c>
      <c r="ER18" s="1" t="e">
        <v>#N/A</v>
      </c>
      <c r="ES18" t="e">
        <v>#N/A</v>
      </c>
      <c r="ET18" t="e">
        <v>#N/A</v>
      </c>
      <c r="EU18" t="e">
        <v>#N/A</v>
      </c>
      <c r="EV18" t="e">
        <v>#N/A</v>
      </c>
      <c r="EW18" t="e">
        <v>#N/A</v>
      </c>
      <c r="EX18" t="e">
        <v>#N/A</v>
      </c>
      <c r="EY18" s="38" t="e">
        <v>#N/A</v>
      </c>
      <c r="EZ18" t="e">
        <v>#N/A</v>
      </c>
      <c r="FA18" t="e">
        <v>#N/A</v>
      </c>
      <c r="FB18" t="e">
        <v>#N/A</v>
      </c>
      <c r="FC18" t="e">
        <v>#N/A</v>
      </c>
      <c r="FD18" t="e">
        <v>#N/A</v>
      </c>
      <c r="FE18" t="e">
        <v>#N/A</v>
      </c>
      <c r="FF18" t="e">
        <v>#N/A</v>
      </c>
      <c r="FG18" t="e">
        <v>#N/A</v>
      </c>
      <c r="FH18" t="e">
        <v>#N/A</v>
      </c>
      <c r="FI18" t="e">
        <v>#N/A</v>
      </c>
      <c r="FJ18" t="e">
        <v>#N/A</v>
      </c>
      <c r="FK18" s="106"/>
      <c r="FL18" s="175"/>
      <c r="FM18" t="s">
        <v>2364</v>
      </c>
      <c r="FN18" t="s">
        <v>2731</v>
      </c>
      <c r="FO18" s="106" t="s">
        <v>2692</v>
      </c>
      <c r="FQ18" s="1" t="e">
        <v>#N/A</v>
      </c>
      <c r="FR18" s="1" t="e">
        <v>#N/A</v>
      </c>
      <c r="FS18" s="1" t="e">
        <v>#N/A</v>
      </c>
      <c r="FT18" s="1" t="e">
        <v>#N/A</v>
      </c>
      <c r="FU18" t="e">
        <v>#N/A</v>
      </c>
      <c r="FV18" t="e">
        <v>#N/A</v>
      </c>
      <c r="FW18" t="e">
        <v>#N/A</v>
      </c>
      <c r="FX18" t="e">
        <v>#N/A</v>
      </c>
      <c r="FY18" t="e">
        <v>#N/A</v>
      </c>
      <c r="FZ18" t="e">
        <v>#N/A</v>
      </c>
      <c r="GA18" s="38" t="e">
        <v>#N/A</v>
      </c>
      <c r="GB18" t="e">
        <v>#N/A</v>
      </c>
      <c r="GC18" t="e">
        <v>#N/A</v>
      </c>
      <c r="GD18" t="e">
        <v>#N/A</v>
      </c>
      <c r="GE18" t="e">
        <v>#N/A</v>
      </c>
      <c r="GF18" t="e">
        <v>#N/A</v>
      </c>
      <c r="GG18" t="e">
        <v>#N/A</v>
      </c>
      <c r="GH18" t="e">
        <v>#N/A</v>
      </c>
      <c r="GI18" t="e">
        <v>#N/A</v>
      </c>
      <c r="GJ18" t="e">
        <v>#N/A</v>
      </c>
      <c r="GK18" t="e">
        <v>#N/A</v>
      </c>
      <c r="GL18" t="e">
        <v>#N/A</v>
      </c>
      <c r="GM18" s="106"/>
      <c r="GN18" s="175"/>
      <c r="GO18" t="s">
        <v>2364</v>
      </c>
      <c r="GP18" t="s">
        <v>2731</v>
      </c>
      <c r="GQ18" s="106" t="s">
        <v>2692</v>
      </c>
      <c r="GS18" s="1" t="e">
        <v>#N/A</v>
      </c>
      <c r="GT18" s="1" t="e">
        <v>#N/A</v>
      </c>
      <c r="GU18" s="1" t="e">
        <v>#N/A</v>
      </c>
      <c r="GV18" s="1" t="e">
        <v>#N/A</v>
      </c>
      <c r="GW18" t="e">
        <v>#N/A</v>
      </c>
      <c r="GX18" t="e">
        <v>#N/A</v>
      </c>
      <c r="GY18" t="e">
        <v>#N/A</v>
      </c>
      <c r="GZ18" t="e">
        <v>#N/A</v>
      </c>
      <c r="HA18" t="e">
        <v>#N/A</v>
      </c>
      <c r="HB18" t="e">
        <v>#N/A</v>
      </c>
      <c r="HC18" s="38" t="e">
        <v>#N/A</v>
      </c>
      <c r="HD18" t="e">
        <v>#N/A</v>
      </c>
      <c r="HE18" t="e">
        <v>#N/A</v>
      </c>
      <c r="HF18" t="e">
        <v>#N/A</v>
      </c>
      <c r="HG18" t="e">
        <v>#N/A</v>
      </c>
      <c r="HH18" t="e">
        <v>#N/A</v>
      </c>
      <c r="HI18" t="e">
        <v>#N/A</v>
      </c>
      <c r="HJ18" t="e">
        <v>#N/A</v>
      </c>
      <c r="HK18" t="e">
        <v>#N/A</v>
      </c>
      <c r="HL18" t="e">
        <v>#N/A</v>
      </c>
      <c r="HM18" t="e">
        <v>#N/A</v>
      </c>
      <c r="HN18" t="e">
        <v>#N/A</v>
      </c>
      <c r="HO18" s="106"/>
      <c r="HP18" s="175"/>
      <c r="HQ18" t="s">
        <v>2364</v>
      </c>
      <c r="HR18" t="s">
        <v>2731</v>
      </c>
      <c r="HS18" s="106" t="s">
        <v>2692</v>
      </c>
      <c r="HU18" s="1" t="e">
        <v>#N/A</v>
      </c>
      <c r="HV18" s="1" t="e">
        <v>#N/A</v>
      </c>
      <c r="HW18" s="1" t="e">
        <v>#N/A</v>
      </c>
      <c r="HX18" s="1" t="e">
        <v>#N/A</v>
      </c>
      <c r="HY18" t="e">
        <v>#N/A</v>
      </c>
      <c r="HZ18" t="e">
        <v>#N/A</v>
      </c>
      <c r="IA18" t="e">
        <v>#N/A</v>
      </c>
      <c r="IB18" t="e">
        <v>#N/A</v>
      </c>
      <c r="IC18" t="e">
        <v>#N/A</v>
      </c>
      <c r="ID18" t="e">
        <v>#N/A</v>
      </c>
      <c r="IE18" s="38" t="e">
        <v>#N/A</v>
      </c>
      <c r="IF18" t="e">
        <v>#N/A</v>
      </c>
      <c r="IG18" t="e">
        <v>#N/A</v>
      </c>
      <c r="IH18" t="e">
        <v>#N/A</v>
      </c>
      <c r="II18" t="e">
        <v>#N/A</v>
      </c>
      <c r="IJ18" t="e">
        <v>#N/A</v>
      </c>
      <c r="IK18" t="e">
        <v>#N/A</v>
      </c>
      <c r="IL18" t="e">
        <v>#N/A</v>
      </c>
      <c r="IM18" t="e">
        <v>#N/A</v>
      </c>
      <c r="IN18" t="e">
        <v>#N/A</v>
      </c>
      <c r="IO18" t="e">
        <v>#N/A</v>
      </c>
      <c r="IP18" t="e">
        <v>#N/A</v>
      </c>
      <c r="IQ18" s="106"/>
      <c r="IR18" s="175"/>
      <c r="IS18" t="s">
        <v>2364</v>
      </c>
      <c r="IT18" t="s">
        <v>2731</v>
      </c>
      <c r="IU18" s="106" t="s">
        <v>2692</v>
      </c>
      <c r="IW18" s="1" t="e">
        <v>#N/A</v>
      </c>
      <c r="IX18" s="1" t="e">
        <v>#N/A</v>
      </c>
      <c r="IY18" s="1" t="e">
        <v>#N/A</v>
      </c>
      <c r="IZ18" s="1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v>#N/A</v>
      </c>
      <c r="JF18" t="e">
        <v>#N/A</v>
      </c>
      <c r="JG18" s="3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S18" s="106"/>
      <c r="JT18" s="175"/>
      <c r="JU18" t="s">
        <v>2364</v>
      </c>
      <c r="JV18" s="277" t="s">
        <v>2959</v>
      </c>
      <c r="JW18" s="106" t="s">
        <v>2692</v>
      </c>
      <c r="JY18" s="1">
        <v>0.14967592592592593</v>
      </c>
      <c r="JZ18" s="1">
        <v>0.11928240740740741</v>
      </c>
      <c r="KA18" s="1">
        <v>2.6782407407407408E-2</v>
      </c>
      <c r="KB18" s="1">
        <v>3.5995370370370369E-3</v>
      </c>
      <c r="KC18">
        <v>15</v>
      </c>
      <c r="KD18">
        <v>46</v>
      </c>
      <c r="KE18">
        <v>61</v>
      </c>
      <c r="KF18">
        <v>488</v>
      </c>
      <c r="KG18">
        <v>249</v>
      </c>
      <c r="KH18">
        <v>31</v>
      </c>
      <c r="KI18" s="38">
        <v>768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 s="106">
        <v>600</v>
      </c>
      <c r="KV18" s="175">
        <f t="shared" si="12"/>
        <v>128</v>
      </c>
      <c r="KW18" t="s">
        <v>2364</v>
      </c>
      <c r="KX18" s="277" t="s">
        <v>2959</v>
      </c>
      <c r="KY18" s="106" t="s">
        <v>2692</v>
      </c>
      <c r="LA18" s="1">
        <v>0</v>
      </c>
      <c r="LB18" s="1">
        <v>0</v>
      </c>
      <c r="LC18" s="1">
        <v>0</v>
      </c>
      <c r="LD18" s="1">
        <v>0</v>
      </c>
      <c r="LE18">
        <v>118</v>
      </c>
      <c r="LF18">
        <v>97</v>
      </c>
      <c r="LG18">
        <v>215</v>
      </c>
      <c r="LH18">
        <v>1387</v>
      </c>
      <c r="LI18">
        <v>253</v>
      </c>
      <c r="LJ18">
        <v>49</v>
      </c>
      <c r="LK18" s="38">
        <v>1689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 s="106">
        <v>1800</v>
      </c>
      <c r="LX18" s="175">
        <f t="shared" si="13"/>
        <v>93.833333333333329</v>
      </c>
      <c r="LY18" t="s">
        <v>2364</v>
      </c>
      <c r="LZ18" s="277" t="s">
        <v>2959</v>
      </c>
      <c r="MA18" s="106" t="s">
        <v>2692</v>
      </c>
      <c r="MC18" s="1">
        <v>0</v>
      </c>
      <c r="MD18" s="1">
        <v>0</v>
      </c>
      <c r="ME18" s="1">
        <v>0</v>
      </c>
      <c r="MF18" s="1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 s="3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 s="106"/>
      <c r="MZ18" s="175"/>
      <c r="NA18" t="s">
        <v>2364</v>
      </c>
      <c r="NB18" s="277" t="s">
        <v>2959</v>
      </c>
      <c r="NC18" s="106" t="s">
        <v>2692</v>
      </c>
      <c r="NE18" s="1">
        <v>0</v>
      </c>
      <c r="NF18" s="1">
        <v>0</v>
      </c>
      <c r="NG18" s="1">
        <v>0</v>
      </c>
      <c r="NH18" s="1">
        <v>0</v>
      </c>
      <c r="NI18">
        <v>67</v>
      </c>
      <c r="NJ18">
        <v>86</v>
      </c>
      <c r="NK18">
        <v>153</v>
      </c>
      <c r="NL18">
        <v>1430</v>
      </c>
      <c r="NM18">
        <v>152</v>
      </c>
      <c r="NN18">
        <v>57</v>
      </c>
      <c r="NO18" s="38">
        <v>1639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 s="106">
        <v>1500</v>
      </c>
      <c r="OB18" s="175">
        <f t="shared" ref="OB18:OB20" si="63">NO18/OA18*100</f>
        <v>109.26666666666667</v>
      </c>
      <c r="OC18" t="s">
        <v>2364</v>
      </c>
      <c r="OD18" s="277" t="s">
        <v>2959</v>
      </c>
      <c r="OE18" s="106" t="s">
        <v>2692</v>
      </c>
      <c r="OG18" s="1">
        <v>0</v>
      </c>
      <c r="OH18" s="1">
        <v>0</v>
      </c>
      <c r="OI18" s="1">
        <v>0</v>
      </c>
      <c r="OJ18" s="1">
        <v>0</v>
      </c>
      <c r="OK18">
        <v>1</v>
      </c>
      <c r="OL18">
        <v>0</v>
      </c>
      <c r="OM18">
        <v>1</v>
      </c>
      <c r="ON18">
        <v>1</v>
      </c>
      <c r="OO18">
        <v>0</v>
      </c>
      <c r="OP18">
        <v>0</v>
      </c>
      <c r="OQ18" s="38">
        <v>1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 s="106"/>
      <c r="PD18" s="175"/>
      <c r="PE18" t="s">
        <v>2364</v>
      </c>
      <c r="PF18" s="277" t="s">
        <v>2959</v>
      </c>
      <c r="PG18" s="106" t="s">
        <v>2692</v>
      </c>
      <c r="PI18" s="1" t="e">
        <v>#N/A</v>
      </c>
      <c r="PJ18" s="1" t="e">
        <v>#N/A</v>
      </c>
      <c r="PK18" s="1" t="e">
        <v>#N/A</v>
      </c>
      <c r="PL18" s="1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s="38" t="e">
        <v>#N/A</v>
      </c>
      <c r="PT18" t="e">
        <v>#N/A</v>
      </c>
      <c r="PU18" t="e">
        <v>#N/A</v>
      </c>
      <c r="PV18" t="e">
        <v>#N/A</v>
      </c>
      <c r="PW18" t="e">
        <v>#N/A</v>
      </c>
      <c r="PX18" t="e">
        <v>#N/A</v>
      </c>
      <c r="PY18" t="e">
        <v>#N/A</v>
      </c>
      <c r="PZ18" t="e">
        <v>#N/A</v>
      </c>
      <c r="QA18" t="e">
        <v>#N/A</v>
      </c>
      <c r="QB18" t="e">
        <v>#N/A</v>
      </c>
      <c r="QC18" t="e">
        <v>#N/A</v>
      </c>
      <c r="QD18" t="e">
        <v>#N/A</v>
      </c>
      <c r="QE18" s="106"/>
      <c r="QF18" s="175"/>
      <c r="QG18" t="s">
        <v>2364</v>
      </c>
      <c r="QH18" s="277" t="s">
        <v>2959</v>
      </c>
      <c r="QI18" s="106" t="s">
        <v>2692</v>
      </c>
      <c r="QK18" s="1" t="e">
        <v>#N/A</v>
      </c>
      <c r="QL18" s="1" t="e">
        <v>#N/A</v>
      </c>
      <c r="QM18" s="1" t="e">
        <v>#N/A</v>
      </c>
      <c r="QN18" s="1" t="e">
        <v>#N/A</v>
      </c>
      <c r="QO18" t="e">
        <v>#N/A</v>
      </c>
      <c r="QP18" t="e">
        <v>#N/A</v>
      </c>
      <c r="QQ18" t="e">
        <v>#N/A</v>
      </c>
      <c r="QR18" t="e">
        <v>#N/A</v>
      </c>
      <c r="QS18" t="e">
        <v>#N/A</v>
      </c>
      <c r="QT18" t="e">
        <v>#N/A</v>
      </c>
      <c r="QU18" s="38" t="e">
        <v>#N/A</v>
      </c>
      <c r="QV18" t="e">
        <v>#N/A</v>
      </c>
      <c r="QW18" t="e">
        <v>#N/A</v>
      </c>
      <c r="QX18" t="e">
        <v>#N/A</v>
      </c>
      <c r="QY18" t="e">
        <v>#N/A</v>
      </c>
      <c r="QZ18" t="e">
        <v>#N/A</v>
      </c>
      <c r="RA18" t="e">
        <v>#N/A</v>
      </c>
      <c r="RB18" t="e">
        <v>#N/A</v>
      </c>
      <c r="RC18" t="e">
        <v>#N/A</v>
      </c>
      <c r="RD18" t="e">
        <v>#N/A</v>
      </c>
      <c r="RE18" t="e">
        <v>#N/A</v>
      </c>
      <c r="RF18" t="e">
        <v>#N/A</v>
      </c>
      <c r="RG18" s="106"/>
      <c r="RH18" s="175"/>
      <c r="RI18" t="s">
        <v>2364</v>
      </c>
      <c r="RJ18" s="277" t="s">
        <v>2959</v>
      </c>
      <c r="RK18" s="106" t="s">
        <v>2692</v>
      </c>
      <c r="RM18" s="1">
        <v>0</v>
      </c>
      <c r="RN18" s="1">
        <v>0</v>
      </c>
      <c r="RO18" s="1">
        <v>0</v>
      </c>
      <c r="RP18" s="1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 s="3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 s="106"/>
      <c r="SJ18" s="175"/>
      <c r="SK18" t="s">
        <v>2364</v>
      </c>
      <c r="SL18" s="277" t="s">
        <v>2959</v>
      </c>
      <c r="SM18" s="106" t="s">
        <v>2692</v>
      </c>
      <c r="SN18">
        <v>8</v>
      </c>
      <c r="SO18" s="1">
        <v>0.37715277777777773</v>
      </c>
      <c r="SP18" s="1">
        <v>0.28888888888888892</v>
      </c>
      <c r="SQ18" s="1">
        <v>7.12037037037037E-2</v>
      </c>
      <c r="SR18" s="1">
        <v>1.7048611111111112E-2</v>
      </c>
      <c r="SS18">
        <v>114</v>
      </c>
      <c r="ST18">
        <v>170</v>
      </c>
      <c r="SU18">
        <v>284</v>
      </c>
      <c r="SV18">
        <v>2389</v>
      </c>
      <c r="SW18">
        <v>357</v>
      </c>
      <c r="SX18">
        <v>101</v>
      </c>
      <c r="SY18" s="38">
        <v>2847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 s="106">
        <v>2400</v>
      </c>
      <c r="TL18" s="175">
        <f t="shared" si="0"/>
        <v>118.625</v>
      </c>
      <c r="TM18" t="s">
        <v>2364</v>
      </c>
      <c r="TN18" s="277" t="s">
        <v>2959</v>
      </c>
      <c r="TO18" s="106" t="s">
        <v>2692</v>
      </c>
      <c r="TP18">
        <v>8</v>
      </c>
      <c r="TQ18" s="1">
        <v>0.36857638888888888</v>
      </c>
      <c r="TR18" s="1">
        <v>0.35244212962962962</v>
      </c>
      <c r="TS18" s="1">
        <v>6.5925925925925929E-2</v>
      </c>
      <c r="TT18" s="1">
        <v>1.6134259259259261E-2</v>
      </c>
      <c r="TU18">
        <v>67</v>
      </c>
      <c r="TV18">
        <v>249</v>
      </c>
      <c r="TW18">
        <v>316</v>
      </c>
      <c r="TX18">
        <v>2181</v>
      </c>
      <c r="TY18">
        <v>534</v>
      </c>
      <c r="TZ18">
        <v>119</v>
      </c>
      <c r="UA18" s="38">
        <v>2834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 s="106">
        <v>2400</v>
      </c>
      <c r="UN18" s="175">
        <f t="shared" si="1"/>
        <v>118.08333333333334</v>
      </c>
    </row>
    <row r="19" spans="1:560">
      <c r="A19" t="s">
        <v>2367</v>
      </c>
      <c r="B19" t="s">
        <v>2731</v>
      </c>
      <c r="C19" s="106" t="s">
        <v>2692</v>
      </c>
      <c r="E19" s="1">
        <v>0</v>
      </c>
      <c r="F19" s="1">
        <v>0</v>
      </c>
      <c r="G19" s="1">
        <v>0</v>
      </c>
      <c r="H19" s="1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s="38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106"/>
      <c r="AB19" s="175"/>
      <c r="AC19" t="s">
        <v>2367</v>
      </c>
      <c r="AD19" t="s">
        <v>2731</v>
      </c>
      <c r="AE19" s="106" t="s">
        <v>2692</v>
      </c>
      <c r="AG19" s="1">
        <v>0</v>
      </c>
      <c r="AH19" s="1">
        <v>0</v>
      </c>
      <c r="AI19" s="1">
        <v>0</v>
      </c>
      <c r="AJ19" s="1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 s="38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06"/>
      <c r="BD19" s="175"/>
      <c r="BE19" t="s">
        <v>2367</v>
      </c>
      <c r="BF19" t="s">
        <v>2731</v>
      </c>
      <c r="BG19" s="106" t="s">
        <v>2692</v>
      </c>
      <c r="BI19" s="1">
        <v>0.28160879629629632</v>
      </c>
      <c r="BJ19" s="1">
        <v>0.25913194444444443</v>
      </c>
      <c r="BK19" s="1">
        <v>1.8715277777777779E-2</v>
      </c>
      <c r="BL19" s="1">
        <v>3.7500000000000003E-3</v>
      </c>
      <c r="BM19">
        <v>101</v>
      </c>
      <c r="BN19">
        <v>135</v>
      </c>
      <c r="BO19">
        <v>236</v>
      </c>
      <c r="BP19">
        <v>3205</v>
      </c>
      <c r="BQ19">
        <v>451</v>
      </c>
      <c r="BR19">
        <v>104</v>
      </c>
      <c r="BS19" s="38">
        <v>3760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 s="106">
        <v>3600</v>
      </c>
      <c r="CF19" s="175">
        <f t="shared" ref="CF19" si="64">BS19/CE19*100</f>
        <v>104.44444444444446</v>
      </c>
      <c r="CG19" t="s">
        <v>2367</v>
      </c>
      <c r="CH19" t="s">
        <v>2731</v>
      </c>
      <c r="CI19" s="106" t="s">
        <v>2692</v>
      </c>
      <c r="CK19" s="1">
        <v>0.27</v>
      </c>
      <c r="CL19" s="1">
        <v>0.25282407407407409</v>
      </c>
      <c r="CM19" s="1">
        <v>1.5509259259259257E-2</v>
      </c>
      <c r="CN19" s="1">
        <v>1.6550925925925926E-3</v>
      </c>
      <c r="CO19">
        <v>163</v>
      </c>
      <c r="CP19">
        <v>160</v>
      </c>
      <c r="CQ19">
        <v>323</v>
      </c>
      <c r="CR19">
        <v>3378</v>
      </c>
      <c r="CS19">
        <v>405</v>
      </c>
      <c r="CT19">
        <v>64</v>
      </c>
      <c r="CU19" s="38">
        <v>3847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 s="106">
        <v>3600</v>
      </c>
      <c r="DH19" s="175">
        <f t="shared" ref="DH19" si="65">CU19/DG19*100</f>
        <v>106.86111111111111</v>
      </c>
      <c r="DI19" t="s">
        <v>2367</v>
      </c>
      <c r="DJ19" t="s">
        <v>2731</v>
      </c>
      <c r="DK19" s="106" t="s">
        <v>2692</v>
      </c>
      <c r="DM19" s="1">
        <v>0.31806712962962963</v>
      </c>
      <c r="DN19" s="1">
        <v>0.29659722222222223</v>
      </c>
      <c r="DO19" s="1">
        <v>3.7303240740740741E-2</v>
      </c>
      <c r="DP19" s="1">
        <v>2.146990740740741E-2</v>
      </c>
      <c r="DQ19">
        <v>119</v>
      </c>
      <c r="DR19">
        <v>148</v>
      </c>
      <c r="DS19">
        <v>267</v>
      </c>
      <c r="DT19">
        <v>3818</v>
      </c>
      <c r="DU19">
        <v>394</v>
      </c>
      <c r="DV19">
        <v>55</v>
      </c>
      <c r="DW19" s="38">
        <v>4267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 s="106">
        <v>3600</v>
      </c>
      <c r="EJ19" s="175">
        <f t="shared" ref="EJ19" si="66">DW19/EI19*100</f>
        <v>118.52777777777779</v>
      </c>
      <c r="EK19" t="s">
        <v>2367</v>
      </c>
      <c r="EL19" t="s">
        <v>2731</v>
      </c>
      <c r="EM19" s="106" t="s">
        <v>2692</v>
      </c>
      <c r="EO19" s="1">
        <v>0.33248842592592592</v>
      </c>
      <c r="EP19" s="1">
        <v>0.28380787037037036</v>
      </c>
      <c r="EQ19" s="1">
        <v>3.8541666666666669E-2</v>
      </c>
      <c r="ER19" s="1">
        <v>1.0127314814814815E-2</v>
      </c>
      <c r="ES19">
        <v>126</v>
      </c>
      <c r="ET19">
        <v>154</v>
      </c>
      <c r="EU19">
        <v>280</v>
      </c>
      <c r="EV19">
        <v>3127</v>
      </c>
      <c r="EW19">
        <v>476</v>
      </c>
      <c r="EX19">
        <v>87</v>
      </c>
      <c r="EY19" s="38">
        <v>3690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 s="106">
        <v>3600</v>
      </c>
      <c r="FL19" s="175">
        <f t="shared" ref="FL19" si="67">EY19/FK19*100</f>
        <v>102.49999999999999</v>
      </c>
      <c r="FM19" t="s">
        <v>2367</v>
      </c>
      <c r="FN19" t="s">
        <v>2731</v>
      </c>
      <c r="FO19" s="106" t="s">
        <v>2692</v>
      </c>
      <c r="FQ19" s="1">
        <v>0.323125</v>
      </c>
      <c r="FR19" s="1">
        <v>0.28116898148148145</v>
      </c>
      <c r="FS19" s="1">
        <v>1.8020833333333333E-2</v>
      </c>
      <c r="FT19" s="1">
        <v>2.3923611111111114E-2</v>
      </c>
      <c r="FU19">
        <v>84</v>
      </c>
      <c r="FV19">
        <v>135</v>
      </c>
      <c r="FW19">
        <v>219</v>
      </c>
      <c r="FX19">
        <v>2888</v>
      </c>
      <c r="FY19">
        <v>735</v>
      </c>
      <c r="FZ19">
        <v>51</v>
      </c>
      <c r="GA19" s="38">
        <v>3674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 s="106">
        <v>3600</v>
      </c>
      <c r="GN19" s="175">
        <f t="shared" ref="GN19" si="68">GA19/GM19*100</f>
        <v>102.05555555555557</v>
      </c>
      <c r="GO19" t="s">
        <v>2367</v>
      </c>
      <c r="GP19" t="s">
        <v>2731</v>
      </c>
      <c r="GQ19" s="106" t="s">
        <v>2692</v>
      </c>
      <c r="GS19" s="1">
        <v>0.42145833333333332</v>
      </c>
      <c r="GT19" s="1">
        <v>0.3376736111111111</v>
      </c>
      <c r="GU19" s="1">
        <v>6.190972222222222E-2</v>
      </c>
      <c r="GV19" s="1">
        <v>2.1863425925925925E-2</v>
      </c>
      <c r="GW19">
        <v>162</v>
      </c>
      <c r="GX19">
        <v>155</v>
      </c>
      <c r="GY19">
        <v>317</v>
      </c>
      <c r="GZ19">
        <v>3096</v>
      </c>
      <c r="HA19">
        <v>524</v>
      </c>
      <c r="HB19">
        <v>91</v>
      </c>
      <c r="HC19" s="38">
        <v>3711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 s="106">
        <v>3600</v>
      </c>
      <c r="HP19" s="175">
        <f t="shared" ref="HP19" si="69">HC19/HO19*100</f>
        <v>103.08333333333333</v>
      </c>
      <c r="HQ19" t="s">
        <v>2367</v>
      </c>
      <c r="HR19" t="s">
        <v>2731</v>
      </c>
      <c r="HS19" s="106" t="s">
        <v>2692</v>
      </c>
      <c r="HU19" s="1">
        <v>0.31260416666666663</v>
      </c>
      <c r="HV19" s="1">
        <v>0.25633101851851853</v>
      </c>
      <c r="HW19" s="1">
        <v>4.6331018518518514E-2</v>
      </c>
      <c r="HX19" s="1">
        <v>9.9305555555555553E-3</v>
      </c>
      <c r="HY19">
        <v>99</v>
      </c>
      <c r="HZ19">
        <v>131</v>
      </c>
      <c r="IA19">
        <v>230</v>
      </c>
      <c r="IB19">
        <v>3221</v>
      </c>
      <c r="IC19">
        <v>364</v>
      </c>
      <c r="ID19">
        <v>81</v>
      </c>
      <c r="IE19" s="38">
        <v>3666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 s="106">
        <v>3600</v>
      </c>
      <c r="IR19" s="175">
        <f t="shared" ref="IR19" si="70">IE19/IQ19*100</f>
        <v>101.83333333333333</v>
      </c>
      <c r="IS19" t="s">
        <v>2367</v>
      </c>
      <c r="IT19" t="s">
        <v>2731</v>
      </c>
      <c r="IU19" s="106" t="s">
        <v>2692</v>
      </c>
      <c r="IW19" s="1">
        <v>0.29909722222222224</v>
      </c>
      <c r="IX19" s="1">
        <v>0.28263888888888888</v>
      </c>
      <c r="IY19" s="1">
        <v>2.8923611111111108E-2</v>
      </c>
      <c r="IZ19" s="1">
        <v>1.6446759259259262E-2</v>
      </c>
      <c r="JA19">
        <v>166</v>
      </c>
      <c r="JB19">
        <v>157</v>
      </c>
      <c r="JC19">
        <v>323</v>
      </c>
      <c r="JD19">
        <v>3290</v>
      </c>
      <c r="JE19">
        <v>379</v>
      </c>
      <c r="JF19">
        <v>94</v>
      </c>
      <c r="JG19" s="38">
        <v>3763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 s="106">
        <v>3600</v>
      </c>
      <c r="JT19" s="175">
        <f t="shared" ref="JT19" si="71">JG19/JS19*100</f>
        <v>104.52777777777777</v>
      </c>
      <c r="JU19" t="s">
        <v>2367</v>
      </c>
      <c r="JV19" s="277" t="s">
        <v>2959</v>
      </c>
      <c r="JW19" s="106" t="s">
        <v>2692</v>
      </c>
      <c r="JY19" s="1">
        <v>0.12086805555555556</v>
      </c>
      <c r="JZ19" s="1">
        <v>8.6956018518518516E-2</v>
      </c>
      <c r="KA19" s="1">
        <v>2.6192129629629631E-2</v>
      </c>
      <c r="KB19" s="1">
        <v>7.719907407407408E-3</v>
      </c>
      <c r="KC19">
        <v>10</v>
      </c>
      <c r="KD19">
        <v>31</v>
      </c>
      <c r="KE19">
        <v>41</v>
      </c>
      <c r="KF19">
        <v>400</v>
      </c>
      <c r="KG19">
        <v>207</v>
      </c>
      <c r="KH19">
        <v>13</v>
      </c>
      <c r="KI19" s="38">
        <v>620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 s="106">
        <v>600</v>
      </c>
      <c r="KV19" s="175">
        <f t="shared" si="12"/>
        <v>103.33333333333334</v>
      </c>
      <c r="KW19" t="s">
        <v>2367</v>
      </c>
      <c r="KX19" s="277" t="s">
        <v>2959</v>
      </c>
      <c r="KY19" s="106" t="s">
        <v>2692</v>
      </c>
      <c r="LA19" s="1">
        <v>0</v>
      </c>
      <c r="LB19" s="1">
        <v>0</v>
      </c>
      <c r="LC19" s="1">
        <v>0</v>
      </c>
      <c r="LD19" s="1">
        <v>0</v>
      </c>
      <c r="LE19">
        <v>30</v>
      </c>
      <c r="LF19">
        <v>76</v>
      </c>
      <c r="LG19">
        <v>106</v>
      </c>
      <c r="LH19">
        <v>645</v>
      </c>
      <c r="LI19">
        <v>250</v>
      </c>
      <c r="LJ19">
        <v>30</v>
      </c>
      <c r="LK19" s="38">
        <v>925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 s="106">
        <v>1200</v>
      </c>
      <c r="LX19" s="175">
        <f t="shared" si="13"/>
        <v>77.083333333333343</v>
      </c>
      <c r="LY19" t="s">
        <v>2367</v>
      </c>
      <c r="LZ19" s="277" t="s">
        <v>2959</v>
      </c>
      <c r="MA19" s="106" t="s">
        <v>2692</v>
      </c>
      <c r="MC19" s="1">
        <v>0</v>
      </c>
      <c r="MD19" s="1">
        <v>0</v>
      </c>
      <c r="ME19" s="1">
        <v>0</v>
      </c>
      <c r="MF19" s="1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 s="38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 s="106"/>
      <c r="MZ19" s="175"/>
      <c r="NA19" t="s">
        <v>2367</v>
      </c>
      <c r="NB19" s="277" t="s">
        <v>2959</v>
      </c>
      <c r="NC19" s="106" t="s">
        <v>2692</v>
      </c>
      <c r="NE19" s="1">
        <v>0</v>
      </c>
      <c r="NF19" s="1">
        <v>0</v>
      </c>
      <c r="NG19" s="1">
        <v>0</v>
      </c>
      <c r="NH19" s="1">
        <v>0</v>
      </c>
      <c r="NI19">
        <v>48</v>
      </c>
      <c r="NJ19">
        <v>86</v>
      </c>
      <c r="NK19">
        <v>134</v>
      </c>
      <c r="NL19">
        <v>1142</v>
      </c>
      <c r="NM19">
        <v>290</v>
      </c>
      <c r="NN19">
        <v>34</v>
      </c>
      <c r="NO19" s="38">
        <v>1466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 s="106">
        <v>1200</v>
      </c>
      <c r="OB19" s="175">
        <f t="shared" si="63"/>
        <v>122.16666666666667</v>
      </c>
      <c r="OC19" t="s">
        <v>2367</v>
      </c>
      <c r="OD19" s="277" t="s">
        <v>2959</v>
      </c>
      <c r="OE19" s="106" t="s">
        <v>2692</v>
      </c>
      <c r="OG19" s="1">
        <v>0</v>
      </c>
      <c r="OH19" s="1">
        <v>0</v>
      </c>
      <c r="OI19" s="1">
        <v>0</v>
      </c>
      <c r="OJ19" s="1">
        <v>0</v>
      </c>
      <c r="OK19">
        <v>21</v>
      </c>
      <c r="OL19">
        <v>72</v>
      </c>
      <c r="OM19">
        <v>93</v>
      </c>
      <c r="ON19">
        <v>1008</v>
      </c>
      <c r="OO19">
        <v>212</v>
      </c>
      <c r="OP19">
        <v>36</v>
      </c>
      <c r="OQ19" s="38">
        <v>1256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 s="106">
        <v>1200</v>
      </c>
      <c r="PD19" s="175">
        <f t="shared" ref="PD19" si="72">OQ19/PC19*100</f>
        <v>104.66666666666666</v>
      </c>
      <c r="PE19" t="s">
        <v>2367</v>
      </c>
      <c r="PF19" s="277" t="s">
        <v>2959</v>
      </c>
      <c r="PG19" s="106" t="s">
        <v>2692</v>
      </c>
      <c r="PH19">
        <v>8</v>
      </c>
      <c r="PI19" s="1">
        <v>0</v>
      </c>
      <c r="PJ19" s="1">
        <v>0</v>
      </c>
      <c r="PK19" s="1">
        <v>0</v>
      </c>
      <c r="PL19" s="1">
        <v>0</v>
      </c>
      <c r="PM19">
        <v>107</v>
      </c>
      <c r="PN19">
        <v>133</v>
      </c>
      <c r="PO19">
        <v>240</v>
      </c>
      <c r="PP19">
        <v>2024</v>
      </c>
      <c r="PQ19">
        <v>407</v>
      </c>
      <c r="PR19">
        <v>46</v>
      </c>
      <c r="PS19" s="38">
        <v>2477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 s="106">
        <v>2400</v>
      </c>
      <c r="QF19" s="175">
        <f t="shared" ref="QF19" si="73">PS19/QE19*100</f>
        <v>103.20833333333333</v>
      </c>
      <c r="QG19" t="s">
        <v>2367</v>
      </c>
      <c r="QH19" s="277" t="s">
        <v>2959</v>
      </c>
      <c r="QI19" s="106" t="s">
        <v>2692</v>
      </c>
      <c r="QJ19">
        <v>4</v>
      </c>
      <c r="QK19" s="1">
        <v>0</v>
      </c>
      <c r="QL19" s="1">
        <v>0</v>
      </c>
      <c r="QM19" s="1">
        <v>0</v>
      </c>
      <c r="QN19" s="1">
        <v>0</v>
      </c>
      <c r="QO19">
        <v>18</v>
      </c>
      <c r="QP19">
        <v>50</v>
      </c>
      <c r="QQ19">
        <v>68</v>
      </c>
      <c r="QR19">
        <v>1091</v>
      </c>
      <c r="QS19">
        <v>168</v>
      </c>
      <c r="QT19">
        <v>29</v>
      </c>
      <c r="QU19" s="38">
        <v>1288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 s="106">
        <v>1200</v>
      </c>
      <c r="RH19" s="175">
        <f t="shared" ref="RH19" si="74">QU19/RG19*100</f>
        <v>107.33333333333333</v>
      </c>
      <c r="RI19" t="s">
        <v>2367</v>
      </c>
      <c r="RJ19" s="277" t="s">
        <v>2959</v>
      </c>
      <c r="RK19" s="106" t="s">
        <v>2692</v>
      </c>
      <c r="RL19">
        <v>8</v>
      </c>
      <c r="RM19" s="1">
        <v>0</v>
      </c>
      <c r="RN19" s="1">
        <v>0</v>
      </c>
      <c r="RO19" s="1">
        <v>0</v>
      </c>
      <c r="RP19" s="1">
        <v>0</v>
      </c>
      <c r="RQ19">
        <v>87</v>
      </c>
      <c r="RR19">
        <v>116</v>
      </c>
      <c r="RS19">
        <v>203</v>
      </c>
      <c r="RT19">
        <v>2138</v>
      </c>
      <c r="RU19">
        <v>390</v>
      </c>
      <c r="RV19">
        <v>48</v>
      </c>
      <c r="RW19" s="38">
        <v>2576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 s="106">
        <v>2400</v>
      </c>
      <c r="SJ19" s="175">
        <f t="shared" ref="SJ19" si="75">RW19/SI19*100</f>
        <v>107.33333333333333</v>
      </c>
      <c r="SK19" t="s">
        <v>2367</v>
      </c>
      <c r="SL19" s="277" t="s">
        <v>2959</v>
      </c>
      <c r="SM19" s="106" t="s">
        <v>2692</v>
      </c>
      <c r="SN19">
        <v>8</v>
      </c>
      <c r="SO19" s="1">
        <v>0.26428240740740744</v>
      </c>
      <c r="SP19" s="1">
        <v>0.18359953703703702</v>
      </c>
      <c r="SQ19" s="1">
        <v>5.1157407407407408E-2</v>
      </c>
      <c r="SR19" s="1">
        <v>2.9502314814814815E-2</v>
      </c>
      <c r="SS19">
        <v>125</v>
      </c>
      <c r="ST19">
        <v>131</v>
      </c>
      <c r="SU19">
        <v>256</v>
      </c>
      <c r="SV19">
        <v>2147</v>
      </c>
      <c r="SW19">
        <v>406</v>
      </c>
      <c r="SX19">
        <v>26</v>
      </c>
      <c r="SY19" s="38">
        <v>2579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 s="106">
        <v>2400</v>
      </c>
      <c r="TL19" s="175">
        <f t="shared" ref="TL19" si="76">SY19/TK19*100</f>
        <v>107.45833333333333</v>
      </c>
      <c r="TM19" t="s">
        <v>2367</v>
      </c>
      <c r="TN19" s="277" t="s">
        <v>2959</v>
      </c>
      <c r="TO19" s="106" t="s">
        <v>2692</v>
      </c>
      <c r="TP19">
        <v>8</v>
      </c>
      <c r="TQ19" s="1">
        <v>0.32500000000000001</v>
      </c>
      <c r="TR19" s="1">
        <v>0.28409722222222222</v>
      </c>
      <c r="TS19" s="1">
        <v>7.3715277777777768E-2</v>
      </c>
      <c r="TT19" s="1">
        <v>4.08912037037037E-2</v>
      </c>
      <c r="TU19">
        <v>104</v>
      </c>
      <c r="TV19">
        <v>187</v>
      </c>
      <c r="TW19">
        <v>291</v>
      </c>
      <c r="TX19">
        <v>1834</v>
      </c>
      <c r="TY19">
        <v>544</v>
      </c>
      <c r="TZ19">
        <v>97</v>
      </c>
      <c r="UA19" s="38">
        <v>2475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 s="106">
        <v>2400</v>
      </c>
      <c r="UN19" s="175">
        <f t="shared" ref="UN19" si="77">UA19/UM19*100</f>
        <v>103.125</v>
      </c>
    </row>
    <row r="20" spans="1:560">
      <c r="A20" t="s">
        <v>130</v>
      </c>
      <c r="B20" t="s">
        <v>2731</v>
      </c>
      <c r="C20" s="106" t="s">
        <v>2692</v>
      </c>
      <c r="E20" s="1" t="e">
        <v>#N/A</v>
      </c>
      <c r="F20" s="1" t="e">
        <v>#N/A</v>
      </c>
      <c r="G20" s="1" t="e">
        <v>#N/A</v>
      </c>
      <c r="H20" s="1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s="38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s="106"/>
      <c r="AB20" s="175"/>
      <c r="AC20" t="s">
        <v>130</v>
      </c>
      <c r="AD20" t="s">
        <v>2731</v>
      </c>
      <c r="AE20" s="106" t="s">
        <v>2692</v>
      </c>
      <c r="AG20" s="1" t="e">
        <v>#N/A</v>
      </c>
      <c r="AH20" s="1" t="e">
        <v>#N/A</v>
      </c>
      <c r="AI20" s="1" t="e">
        <v>#N/A</v>
      </c>
      <c r="AJ20" s="1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s="38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s="106"/>
      <c r="BD20" s="175"/>
      <c r="BE20" t="s">
        <v>130</v>
      </c>
      <c r="BF20" t="s">
        <v>2731</v>
      </c>
      <c r="BG20" s="106" t="s">
        <v>2692</v>
      </c>
      <c r="BI20" s="1" t="e">
        <v>#N/A</v>
      </c>
      <c r="BJ20" s="1" t="e">
        <v>#N/A</v>
      </c>
      <c r="BK20" s="1" t="e">
        <v>#N/A</v>
      </c>
      <c r="BL20" s="1" t="e">
        <v>#N/A</v>
      </c>
      <c r="BM20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 t="e">
        <v>#N/A</v>
      </c>
      <c r="BS20" s="38" t="e">
        <v>#N/A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s="106"/>
      <c r="CF20" s="175"/>
      <c r="CG20" t="s">
        <v>130</v>
      </c>
      <c r="CH20" t="s">
        <v>2731</v>
      </c>
      <c r="CI20" s="106" t="s">
        <v>2692</v>
      </c>
      <c r="CK20" s="1" t="e">
        <v>#N/A</v>
      </c>
      <c r="CL20" s="1" t="e">
        <v>#N/A</v>
      </c>
      <c r="CM20" s="1" t="e">
        <v>#N/A</v>
      </c>
      <c r="CN20" s="1" t="e">
        <v>#N/A</v>
      </c>
      <c r="CO20" t="e">
        <v>#N/A</v>
      </c>
      <c r="CP20" t="e">
        <v>#N/A</v>
      </c>
      <c r="CQ20" t="e">
        <v>#N/A</v>
      </c>
      <c r="CR20" t="e">
        <v>#N/A</v>
      </c>
      <c r="CS20" t="e">
        <v>#N/A</v>
      </c>
      <c r="CT20" t="e">
        <v>#N/A</v>
      </c>
      <c r="CU20" s="38" t="e">
        <v>#N/A</v>
      </c>
      <c r="CV20" t="e">
        <v>#N/A</v>
      </c>
      <c r="CW20" t="e">
        <v>#N/A</v>
      </c>
      <c r="CX20" t="e">
        <v>#N/A</v>
      </c>
      <c r="CY20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s="106"/>
      <c r="DH20" s="175"/>
      <c r="DI20" t="s">
        <v>130</v>
      </c>
      <c r="DJ20" t="s">
        <v>2731</v>
      </c>
      <c r="DK20" s="106" t="s">
        <v>2692</v>
      </c>
      <c r="DM20" s="1" t="e">
        <v>#N/A</v>
      </c>
      <c r="DN20" s="1" t="e">
        <v>#N/A</v>
      </c>
      <c r="DO20" s="1" t="e">
        <v>#N/A</v>
      </c>
      <c r="DP20" s="1" t="e">
        <v>#N/A</v>
      </c>
      <c r="DQ20" t="e">
        <v>#N/A</v>
      </c>
      <c r="DR20" t="e">
        <v>#N/A</v>
      </c>
      <c r="DS20" t="e">
        <v>#N/A</v>
      </c>
      <c r="DT20" t="e">
        <v>#N/A</v>
      </c>
      <c r="DU20" t="e">
        <v>#N/A</v>
      </c>
      <c r="DV20" t="e">
        <v>#N/A</v>
      </c>
      <c r="DW20" s="38" t="e">
        <v>#N/A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  <c r="EG20" t="e">
        <v>#N/A</v>
      </c>
      <c r="EH20" t="e">
        <v>#N/A</v>
      </c>
      <c r="EI20" s="106"/>
      <c r="EJ20" s="175"/>
      <c r="EK20" t="s">
        <v>130</v>
      </c>
      <c r="EL20" t="s">
        <v>2731</v>
      </c>
      <c r="EM20" s="106" t="s">
        <v>2692</v>
      </c>
      <c r="EO20" s="1" t="e">
        <v>#N/A</v>
      </c>
      <c r="EP20" s="1" t="e">
        <v>#N/A</v>
      </c>
      <c r="EQ20" s="1" t="e">
        <v>#N/A</v>
      </c>
      <c r="ER20" s="1" t="e">
        <v>#N/A</v>
      </c>
      <c r="ES20" t="e">
        <v>#N/A</v>
      </c>
      <c r="ET20" t="e">
        <v>#N/A</v>
      </c>
      <c r="EU20" t="e">
        <v>#N/A</v>
      </c>
      <c r="EV20" t="e">
        <v>#N/A</v>
      </c>
      <c r="EW20" t="e">
        <v>#N/A</v>
      </c>
      <c r="EX20" t="e">
        <v>#N/A</v>
      </c>
      <c r="EY20" s="38" t="e">
        <v>#N/A</v>
      </c>
      <c r="EZ20" t="e">
        <v>#N/A</v>
      </c>
      <c r="FA20" t="e">
        <v>#N/A</v>
      </c>
      <c r="FB20" t="e">
        <v>#N/A</v>
      </c>
      <c r="FC20" t="e">
        <v>#N/A</v>
      </c>
      <c r="FD20" t="e">
        <v>#N/A</v>
      </c>
      <c r="FE20" t="e">
        <v>#N/A</v>
      </c>
      <c r="FF20" t="e">
        <v>#N/A</v>
      </c>
      <c r="FG20" t="e">
        <v>#N/A</v>
      </c>
      <c r="FH20" t="e">
        <v>#N/A</v>
      </c>
      <c r="FI20" t="e">
        <v>#N/A</v>
      </c>
      <c r="FJ20" t="e">
        <v>#N/A</v>
      </c>
      <c r="FK20" s="106"/>
      <c r="FL20" s="175"/>
      <c r="FM20" t="s">
        <v>130</v>
      </c>
      <c r="FN20" t="s">
        <v>2731</v>
      </c>
      <c r="FO20" s="106" t="s">
        <v>2692</v>
      </c>
      <c r="FQ20" s="1" t="e">
        <v>#N/A</v>
      </c>
      <c r="FR20" s="1" t="e">
        <v>#N/A</v>
      </c>
      <c r="FS20" s="1" t="e">
        <v>#N/A</v>
      </c>
      <c r="FT20" s="1" t="e">
        <v>#N/A</v>
      </c>
      <c r="FU20" t="e">
        <v>#N/A</v>
      </c>
      <c r="FV20" t="e">
        <v>#N/A</v>
      </c>
      <c r="FW20" t="e">
        <v>#N/A</v>
      </c>
      <c r="FX20" t="e">
        <v>#N/A</v>
      </c>
      <c r="FY20" t="e">
        <v>#N/A</v>
      </c>
      <c r="FZ20" t="e">
        <v>#N/A</v>
      </c>
      <c r="GA20" s="38" t="e">
        <v>#N/A</v>
      </c>
      <c r="GB20" t="e">
        <v>#N/A</v>
      </c>
      <c r="GC20" t="e">
        <v>#N/A</v>
      </c>
      <c r="GD20" t="e">
        <v>#N/A</v>
      </c>
      <c r="GE20" t="e">
        <v>#N/A</v>
      </c>
      <c r="GF20" t="e">
        <v>#N/A</v>
      </c>
      <c r="GG20" t="e">
        <v>#N/A</v>
      </c>
      <c r="GH20" t="e">
        <v>#N/A</v>
      </c>
      <c r="GI20" t="e">
        <v>#N/A</v>
      </c>
      <c r="GJ20" t="e">
        <v>#N/A</v>
      </c>
      <c r="GK20" t="e">
        <v>#N/A</v>
      </c>
      <c r="GL20" t="e">
        <v>#N/A</v>
      </c>
      <c r="GM20" s="106"/>
      <c r="GN20" s="175"/>
      <c r="GO20" t="s">
        <v>130</v>
      </c>
      <c r="GP20" t="s">
        <v>2731</v>
      </c>
      <c r="GQ20" s="106" t="s">
        <v>2692</v>
      </c>
      <c r="GS20" s="1" t="e">
        <v>#N/A</v>
      </c>
      <c r="GT20" s="1" t="e">
        <v>#N/A</v>
      </c>
      <c r="GU20" s="1" t="e">
        <v>#N/A</v>
      </c>
      <c r="GV20" s="1" t="e">
        <v>#N/A</v>
      </c>
      <c r="GW20" t="e">
        <v>#N/A</v>
      </c>
      <c r="GX20" t="e">
        <v>#N/A</v>
      </c>
      <c r="GY20" t="e">
        <v>#N/A</v>
      </c>
      <c r="GZ20" t="e">
        <v>#N/A</v>
      </c>
      <c r="HA20" t="e">
        <v>#N/A</v>
      </c>
      <c r="HB20" t="e">
        <v>#N/A</v>
      </c>
      <c r="HC20" s="38" t="e">
        <v>#N/A</v>
      </c>
      <c r="HD20" t="e">
        <v>#N/A</v>
      </c>
      <c r="HE20" t="e">
        <v>#N/A</v>
      </c>
      <c r="HF20" t="e">
        <v>#N/A</v>
      </c>
      <c r="HG20" t="e">
        <v>#N/A</v>
      </c>
      <c r="HH20" t="e">
        <v>#N/A</v>
      </c>
      <c r="HI20" t="e">
        <v>#N/A</v>
      </c>
      <c r="HJ20" t="e">
        <v>#N/A</v>
      </c>
      <c r="HK20" t="e">
        <v>#N/A</v>
      </c>
      <c r="HL20" t="e">
        <v>#N/A</v>
      </c>
      <c r="HM20" t="e">
        <v>#N/A</v>
      </c>
      <c r="HN20" t="e">
        <v>#N/A</v>
      </c>
      <c r="HO20" s="106"/>
      <c r="HP20" s="175"/>
      <c r="HQ20" t="s">
        <v>130</v>
      </c>
      <c r="HR20" t="s">
        <v>2731</v>
      </c>
      <c r="HS20" s="106" t="s">
        <v>2692</v>
      </c>
      <c r="HU20" s="1" t="e">
        <v>#N/A</v>
      </c>
      <c r="HV20" s="1" t="e">
        <v>#N/A</v>
      </c>
      <c r="HW20" s="1" t="e">
        <v>#N/A</v>
      </c>
      <c r="HX20" s="1" t="e">
        <v>#N/A</v>
      </c>
      <c r="HY20" t="e">
        <v>#N/A</v>
      </c>
      <c r="HZ20" t="e">
        <v>#N/A</v>
      </c>
      <c r="IA20" t="e">
        <v>#N/A</v>
      </c>
      <c r="IB20" t="e">
        <v>#N/A</v>
      </c>
      <c r="IC20" t="e">
        <v>#N/A</v>
      </c>
      <c r="ID20" t="e">
        <v>#N/A</v>
      </c>
      <c r="IE20" s="38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K20" t="e">
        <v>#N/A</v>
      </c>
      <c r="IL20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s="106"/>
      <c r="IR20" s="175"/>
      <c r="IS20" t="s">
        <v>130</v>
      </c>
      <c r="IT20" t="s">
        <v>2731</v>
      </c>
      <c r="IU20" s="106" t="s">
        <v>2692</v>
      </c>
      <c r="IW20" s="1" t="e">
        <v>#N/A</v>
      </c>
      <c r="IX20" s="1" t="e">
        <v>#N/A</v>
      </c>
      <c r="IY20" s="1" t="e">
        <v>#N/A</v>
      </c>
      <c r="IZ20" s="1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v>#N/A</v>
      </c>
      <c r="JF20" t="e">
        <v>#N/A</v>
      </c>
      <c r="JG20" s="38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v>#N/A</v>
      </c>
      <c r="JM20" t="e">
        <v>#N/A</v>
      </c>
      <c r="JN20" t="e">
        <v>#N/A</v>
      </c>
      <c r="JO20" t="e">
        <v>#N/A</v>
      </c>
      <c r="JP20" t="e">
        <v>#N/A</v>
      </c>
      <c r="JQ20" t="e">
        <v>#N/A</v>
      </c>
      <c r="JR20" t="e">
        <v>#N/A</v>
      </c>
      <c r="JS20" s="106"/>
      <c r="JT20" s="175"/>
      <c r="JU20" t="s">
        <v>130</v>
      </c>
      <c r="JV20" s="277" t="s">
        <v>2959</v>
      </c>
      <c r="JW20" s="106" t="s">
        <v>2692</v>
      </c>
      <c r="JY20" s="1">
        <v>3.9085648148148147E-2</v>
      </c>
      <c r="JZ20" s="1">
        <v>1.8668981481481481E-2</v>
      </c>
      <c r="KA20" s="1">
        <v>1.2199074074074072E-2</v>
      </c>
      <c r="KB20" s="1">
        <v>8.1944444444444452E-3</v>
      </c>
      <c r="KC20">
        <v>29</v>
      </c>
      <c r="KD20">
        <v>9</v>
      </c>
      <c r="KE20">
        <v>38</v>
      </c>
      <c r="KF20">
        <v>574</v>
      </c>
      <c r="KG20">
        <v>34</v>
      </c>
      <c r="KH20">
        <v>1</v>
      </c>
      <c r="KI20" s="38">
        <v>609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 s="106">
        <v>600</v>
      </c>
      <c r="KV20" s="175">
        <f t="shared" si="12"/>
        <v>101.49999999999999</v>
      </c>
      <c r="KW20" t="s">
        <v>130</v>
      </c>
      <c r="KX20" s="277" t="s">
        <v>2959</v>
      </c>
      <c r="KY20" s="106" t="s">
        <v>2692</v>
      </c>
      <c r="LA20" s="1">
        <v>0</v>
      </c>
      <c r="LB20" s="1">
        <v>0</v>
      </c>
      <c r="LC20" s="1">
        <v>0</v>
      </c>
      <c r="LD20" s="1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 s="38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 s="106"/>
      <c r="LX20" s="175"/>
      <c r="LY20" t="s">
        <v>130</v>
      </c>
      <c r="LZ20" s="277" t="s">
        <v>2959</v>
      </c>
      <c r="MA20" s="106" t="s">
        <v>2692</v>
      </c>
      <c r="MC20" s="1">
        <v>0</v>
      </c>
      <c r="MD20" s="1">
        <v>0</v>
      </c>
      <c r="ME20" s="1">
        <v>0</v>
      </c>
      <c r="MF20" s="1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 s="38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 s="106"/>
      <c r="MZ20" s="175"/>
      <c r="NA20" t="s">
        <v>130</v>
      </c>
      <c r="NB20" s="277" t="s">
        <v>2959</v>
      </c>
      <c r="NC20" s="106" t="s">
        <v>2692</v>
      </c>
      <c r="NE20" s="1">
        <v>0</v>
      </c>
      <c r="NF20" s="1">
        <v>0</v>
      </c>
      <c r="NG20" s="1">
        <v>0</v>
      </c>
      <c r="NH20" s="1">
        <v>0</v>
      </c>
      <c r="NI20">
        <v>111</v>
      </c>
      <c r="NJ20">
        <v>16</v>
      </c>
      <c r="NK20">
        <v>127</v>
      </c>
      <c r="NL20">
        <v>1000</v>
      </c>
      <c r="NM20">
        <v>21</v>
      </c>
      <c r="NN20">
        <v>5</v>
      </c>
      <c r="NO20" s="38">
        <v>1026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 s="106">
        <v>1500</v>
      </c>
      <c r="OB20" s="175">
        <f t="shared" si="63"/>
        <v>68.400000000000006</v>
      </c>
      <c r="OC20" t="s">
        <v>130</v>
      </c>
      <c r="OD20" s="277" t="s">
        <v>2959</v>
      </c>
      <c r="OE20" s="106" t="s">
        <v>2692</v>
      </c>
      <c r="OG20" s="1">
        <v>0</v>
      </c>
      <c r="OH20" s="1">
        <v>0</v>
      </c>
      <c r="OI20" s="1">
        <v>0</v>
      </c>
      <c r="OJ20" s="1">
        <v>0</v>
      </c>
      <c r="OK20">
        <v>28</v>
      </c>
      <c r="OL20">
        <v>12</v>
      </c>
      <c r="OM20">
        <v>40</v>
      </c>
      <c r="ON20">
        <v>320</v>
      </c>
      <c r="OO20">
        <v>10</v>
      </c>
      <c r="OP20">
        <v>11</v>
      </c>
      <c r="OQ20" s="38">
        <v>341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 s="106"/>
      <c r="PD20" s="175"/>
      <c r="PE20" t="s">
        <v>130</v>
      </c>
      <c r="PF20" s="277" t="s">
        <v>2959</v>
      </c>
      <c r="PG20" s="106" t="s">
        <v>2692</v>
      </c>
      <c r="PH20">
        <v>8</v>
      </c>
      <c r="PI20" s="1">
        <v>0</v>
      </c>
      <c r="PJ20" s="1">
        <v>0</v>
      </c>
      <c r="PK20" s="1">
        <v>0</v>
      </c>
      <c r="PL20" s="1">
        <v>0</v>
      </c>
      <c r="PM20">
        <v>187</v>
      </c>
      <c r="PN20">
        <v>59</v>
      </c>
      <c r="PO20">
        <v>246</v>
      </c>
      <c r="PP20">
        <v>2288</v>
      </c>
      <c r="PQ20">
        <v>128</v>
      </c>
      <c r="PR20">
        <v>25</v>
      </c>
      <c r="PS20" s="38">
        <v>2441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 s="106">
        <v>2400</v>
      </c>
      <c r="QF20" s="175">
        <f t="shared" ref="QF20" si="78">PS20/QE20*100</f>
        <v>101.70833333333333</v>
      </c>
      <c r="QG20" t="s">
        <v>130</v>
      </c>
      <c r="QH20" s="277" t="s">
        <v>2959</v>
      </c>
      <c r="QI20" s="106" t="s">
        <v>2692</v>
      </c>
      <c r="QK20" s="1" t="e">
        <v>#N/A</v>
      </c>
      <c r="QL20" s="1" t="e">
        <v>#N/A</v>
      </c>
      <c r="QM20" s="1" t="e">
        <v>#N/A</v>
      </c>
      <c r="QN20" s="1" t="e">
        <v>#N/A</v>
      </c>
      <c r="QO20" t="e">
        <v>#N/A</v>
      </c>
      <c r="QP20" t="e">
        <v>#N/A</v>
      </c>
      <c r="QQ20" t="e">
        <v>#N/A</v>
      </c>
      <c r="QR20" t="e">
        <v>#N/A</v>
      </c>
      <c r="QS20" t="e">
        <v>#N/A</v>
      </c>
      <c r="QT20" t="e">
        <v>#N/A</v>
      </c>
      <c r="QU20" s="38" t="e">
        <v>#N/A</v>
      </c>
      <c r="QV20" t="e">
        <v>#N/A</v>
      </c>
      <c r="QW20" t="e">
        <v>#N/A</v>
      </c>
      <c r="QX20" t="e">
        <v>#N/A</v>
      </c>
      <c r="QY20" t="e">
        <v>#N/A</v>
      </c>
      <c r="QZ20" t="e">
        <v>#N/A</v>
      </c>
      <c r="RA20" t="e">
        <v>#N/A</v>
      </c>
      <c r="RB20" t="e">
        <v>#N/A</v>
      </c>
      <c r="RC20" t="e">
        <v>#N/A</v>
      </c>
      <c r="RD20" t="e">
        <v>#N/A</v>
      </c>
      <c r="RE20" t="e">
        <v>#N/A</v>
      </c>
      <c r="RF20" t="e">
        <v>#N/A</v>
      </c>
      <c r="RG20" s="106"/>
      <c r="RH20" s="175"/>
      <c r="RI20" t="s">
        <v>130</v>
      </c>
      <c r="RJ20" s="277" t="s">
        <v>2959</v>
      </c>
      <c r="RK20" s="106" t="s">
        <v>2692</v>
      </c>
      <c r="RM20" s="1">
        <v>0</v>
      </c>
      <c r="RN20" s="1">
        <v>0</v>
      </c>
      <c r="RO20" s="1">
        <v>0</v>
      </c>
      <c r="RP20" s="1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 s="38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 s="106"/>
      <c r="SJ20" s="175"/>
      <c r="SK20" t="s">
        <v>130</v>
      </c>
      <c r="SL20" s="277" t="s">
        <v>2959</v>
      </c>
      <c r="SM20" s="106" t="s">
        <v>2692</v>
      </c>
      <c r="SN20">
        <v>8</v>
      </c>
      <c r="SO20" s="1">
        <v>0.15653935185185186</v>
      </c>
      <c r="SP20" s="1">
        <v>9.6307870370370363E-2</v>
      </c>
      <c r="SQ20" s="1">
        <v>4.2187499999999996E-2</v>
      </c>
      <c r="SR20" s="1">
        <v>1.8032407407407407E-2</v>
      </c>
      <c r="SS20">
        <v>220</v>
      </c>
      <c r="ST20">
        <v>63</v>
      </c>
      <c r="SU20">
        <v>283</v>
      </c>
      <c r="SV20">
        <v>2333</v>
      </c>
      <c r="SW20">
        <v>113</v>
      </c>
      <c r="SX20">
        <v>25</v>
      </c>
      <c r="SY20" s="38">
        <v>2471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 s="106">
        <v>2400</v>
      </c>
      <c r="TL20" s="175">
        <f t="shared" si="0"/>
        <v>102.95833333333333</v>
      </c>
      <c r="TM20" t="s">
        <v>130</v>
      </c>
      <c r="TN20" s="277" t="s">
        <v>2959</v>
      </c>
      <c r="TO20" s="106" t="s">
        <v>2692</v>
      </c>
      <c r="TP20">
        <v>8</v>
      </c>
      <c r="TQ20" s="1">
        <v>0.23258101851851851</v>
      </c>
      <c r="TR20" s="1">
        <v>0.15547453703703704</v>
      </c>
      <c r="TS20" s="1">
        <v>0.1293287037037037</v>
      </c>
      <c r="TT20" s="1">
        <v>7.7106481481481484E-2</v>
      </c>
      <c r="TU20">
        <v>304</v>
      </c>
      <c r="TV20">
        <v>82</v>
      </c>
      <c r="TW20">
        <v>386</v>
      </c>
      <c r="TX20">
        <v>2731</v>
      </c>
      <c r="TY20">
        <v>156</v>
      </c>
      <c r="TZ20">
        <v>32</v>
      </c>
      <c r="UA20" s="38">
        <v>2919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 s="106">
        <v>2400</v>
      </c>
      <c r="UN20" s="175">
        <f t="shared" si="1"/>
        <v>121.625</v>
      </c>
    </row>
    <row r="21" spans="1:560">
      <c r="A21" t="s">
        <v>2368</v>
      </c>
      <c r="B21" t="s">
        <v>2731</v>
      </c>
      <c r="C21" s="106" t="s">
        <v>2692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s="38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s="106"/>
      <c r="AB21" s="175"/>
      <c r="AC21" t="s">
        <v>2368</v>
      </c>
      <c r="AD21" t="s">
        <v>2731</v>
      </c>
      <c r="AE21" s="106" t="s">
        <v>2692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s="38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/>
      <c r="BD21" s="175"/>
      <c r="BE21" t="s">
        <v>2368</v>
      </c>
      <c r="BF21" t="s">
        <v>2731</v>
      </c>
      <c r="BG21" s="106" t="s">
        <v>2692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s="38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s="106"/>
      <c r="CF21" s="175"/>
      <c r="CG21" t="s">
        <v>2368</v>
      </c>
      <c r="CH21" t="s">
        <v>2731</v>
      </c>
      <c r="CI21" s="106" t="s">
        <v>2692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s="38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s="106"/>
      <c r="DH21" s="175"/>
      <c r="DI21" t="s">
        <v>2368</v>
      </c>
      <c r="DJ21" t="s">
        <v>2731</v>
      </c>
      <c r="DK21" s="106" t="s">
        <v>2692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s="38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s="106"/>
      <c r="EJ21" s="175"/>
      <c r="EK21" t="s">
        <v>2368</v>
      </c>
      <c r="EL21" t="s">
        <v>2731</v>
      </c>
      <c r="EM21" s="106" t="s">
        <v>2692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s="38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s="106"/>
      <c r="FL21" s="175"/>
      <c r="FM21" t="s">
        <v>2368</v>
      </c>
      <c r="FN21" t="s">
        <v>2731</v>
      </c>
      <c r="FO21" s="106" t="s">
        <v>2692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s="38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s="106"/>
      <c r="GN21" s="175"/>
      <c r="GO21" t="s">
        <v>2368</v>
      </c>
      <c r="GP21" t="s">
        <v>2731</v>
      </c>
      <c r="GQ21" s="106" t="s">
        <v>2692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s="38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s="106"/>
      <c r="HP21" s="175"/>
      <c r="HQ21" t="s">
        <v>2368</v>
      </c>
      <c r="HR21" t="s">
        <v>2731</v>
      </c>
      <c r="HS21" s="106" t="s">
        <v>2692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s="38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s="106"/>
      <c r="IR21" s="175"/>
      <c r="IS21" t="s">
        <v>2368</v>
      </c>
      <c r="IT21" t="s">
        <v>2731</v>
      </c>
      <c r="IU21" s="106" t="s">
        <v>2692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s="38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s="106"/>
      <c r="JT21" s="175"/>
      <c r="JU21" t="s">
        <v>2368</v>
      </c>
      <c r="JV21" s="277" t="s">
        <v>2959</v>
      </c>
      <c r="JW21" s="106" t="s">
        <v>2692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s="38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s="106"/>
      <c r="KV21" s="175"/>
      <c r="KW21" t="s">
        <v>2368</v>
      </c>
      <c r="KX21" s="277" t="s">
        <v>2959</v>
      </c>
      <c r="KY21" s="106" t="s">
        <v>2692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s="38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s="106"/>
      <c r="LX21" s="175"/>
      <c r="LY21" t="s">
        <v>2368</v>
      </c>
      <c r="LZ21" s="277" t="s">
        <v>2959</v>
      </c>
      <c r="MA21" s="106" t="s">
        <v>2692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s="38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s="106"/>
      <c r="MZ21" s="175"/>
      <c r="NA21" t="s">
        <v>2368</v>
      </c>
      <c r="NB21" s="277" t="s">
        <v>2959</v>
      </c>
      <c r="NC21" s="106" t="s">
        <v>2692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s="38" t="e">
        <v>#N/A</v>
      </c>
      <c r="NP21" t="e">
        <v>#N/A</v>
      </c>
      <c r="NQ21" t="e">
        <v>#N/A</v>
      </c>
      <c r="NR21" t="e">
        <v>#N/A</v>
      </c>
      <c r="NS21" t="e">
        <v>#N/A</v>
      </c>
      <c r="NT21" t="e">
        <v>#N/A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s="106"/>
      <c r="OB21" s="175"/>
      <c r="OC21" t="s">
        <v>2368</v>
      </c>
      <c r="OD21" s="277" t="s">
        <v>2959</v>
      </c>
      <c r="OE21" s="106" t="s">
        <v>2692</v>
      </c>
      <c r="OG21" t="e">
        <v>#N/A</v>
      </c>
      <c r="OH21" t="e">
        <v>#N/A</v>
      </c>
      <c r="OI21" t="e">
        <v>#N/A</v>
      </c>
      <c r="OJ21" t="e">
        <v>#N/A</v>
      </c>
      <c r="OK21" t="e">
        <v>#N/A</v>
      </c>
      <c r="OL21" t="e">
        <v>#N/A</v>
      </c>
      <c r="OM21" t="e">
        <v>#N/A</v>
      </c>
      <c r="ON21" t="e">
        <v>#N/A</v>
      </c>
      <c r="OO21" t="e">
        <v>#N/A</v>
      </c>
      <c r="OP21" t="e">
        <v>#N/A</v>
      </c>
      <c r="OQ21" s="38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t="e">
        <v>#N/A</v>
      </c>
      <c r="PB21" t="e">
        <v>#N/A</v>
      </c>
      <c r="PC21" s="106"/>
      <c r="PD21" s="175"/>
      <c r="PE21" t="s">
        <v>2368</v>
      </c>
      <c r="PF21" s="277" t="s">
        <v>2959</v>
      </c>
      <c r="PG21" s="106" t="s">
        <v>2692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s="38" t="e">
        <v>#N/A</v>
      </c>
      <c r="PT21" t="e">
        <v>#N/A</v>
      </c>
      <c r="PU21" t="e">
        <v>#N/A</v>
      </c>
      <c r="PV21" t="e">
        <v>#N/A</v>
      </c>
      <c r="PW21" t="e">
        <v>#N/A</v>
      </c>
      <c r="PX21" t="e">
        <v>#N/A</v>
      </c>
      <c r="PY21" t="e">
        <v>#N/A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s="106"/>
      <c r="QF21" s="175"/>
      <c r="QG21" t="s">
        <v>2368</v>
      </c>
      <c r="QH21" s="277" t="s">
        <v>2959</v>
      </c>
      <c r="QI21" s="106" t="s">
        <v>2692</v>
      </c>
      <c r="QK21" t="e">
        <v>#N/A</v>
      </c>
      <c r="QL21" t="e">
        <v>#N/A</v>
      </c>
      <c r="QM21" t="e">
        <v>#N/A</v>
      </c>
      <c r="QN21" t="e">
        <v>#N/A</v>
      </c>
      <c r="QO21" t="e">
        <v>#N/A</v>
      </c>
      <c r="QP21" t="e">
        <v>#N/A</v>
      </c>
      <c r="QQ21" t="e">
        <v>#N/A</v>
      </c>
      <c r="QR21" t="e">
        <v>#N/A</v>
      </c>
      <c r="QS21" t="e">
        <v>#N/A</v>
      </c>
      <c r="QT21" t="e">
        <v>#N/A</v>
      </c>
      <c r="QU21" s="38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v>#N/A</v>
      </c>
      <c r="RF21" t="e">
        <v>#N/A</v>
      </c>
      <c r="RG21" s="106"/>
      <c r="RH21" s="175"/>
      <c r="RI21" t="s">
        <v>2368</v>
      </c>
      <c r="RJ21" s="277" t="s">
        <v>2959</v>
      </c>
      <c r="RK21" s="106" t="s">
        <v>2692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s="38" t="e">
        <v>#N/A</v>
      </c>
      <c r="RX21" t="e">
        <v>#N/A</v>
      </c>
      <c r="RY21" t="e">
        <v>#N/A</v>
      </c>
      <c r="RZ21" t="e">
        <v>#N/A</v>
      </c>
      <c r="SA21" t="e">
        <v>#N/A</v>
      </c>
      <c r="SB21" t="e">
        <v>#N/A</v>
      </c>
      <c r="SC21" t="e">
        <v>#N/A</v>
      </c>
      <c r="SD21" t="e">
        <v>#N/A</v>
      </c>
      <c r="SE21" t="e">
        <v>#N/A</v>
      </c>
      <c r="SF21" t="e">
        <v>#N/A</v>
      </c>
      <c r="SG21" t="e">
        <v>#N/A</v>
      </c>
      <c r="SH21" t="e">
        <v>#N/A</v>
      </c>
      <c r="SI21" s="106"/>
      <c r="SJ21" s="175"/>
      <c r="SK21" t="s">
        <v>2368</v>
      </c>
      <c r="SL21" s="277" t="s">
        <v>2959</v>
      </c>
      <c r="SM21" s="106" t="s">
        <v>2692</v>
      </c>
      <c r="SO21" t="e">
        <v>#N/A</v>
      </c>
      <c r="SP21" t="e">
        <v>#N/A</v>
      </c>
      <c r="SQ21" t="e">
        <v>#N/A</v>
      </c>
      <c r="SR21" t="e">
        <v>#N/A</v>
      </c>
      <c r="SS21" t="e">
        <v>#N/A</v>
      </c>
      <c r="ST21" t="e">
        <v>#N/A</v>
      </c>
      <c r="SU21" t="e">
        <v>#N/A</v>
      </c>
      <c r="SV21" t="e">
        <v>#N/A</v>
      </c>
      <c r="SW21" t="e">
        <v>#N/A</v>
      </c>
      <c r="SX21" t="e">
        <v>#N/A</v>
      </c>
      <c r="SY21" s="38" t="e">
        <v>#N/A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v>#N/A</v>
      </c>
      <c r="TK21" s="106"/>
      <c r="TL21" s="175"/>
      <c r="TM21" t="s">
        <v>2368</v>
      </c>
      <c r="TN21" s="277" t="s">
        <v>2959</v>
      </c>
      <c r="TO21" s="106" t="s">
        <v>2692</v>
      </c>
      <c r="TQ21" t="e">
        <v>#N/A</v>
      </c>
      <c r="TR21" t="e">
        <v>#N/A</v>
      </c>
      <c r="TS21" t="e">
        <v>#N/A</v>
      </c>
      <c r="TT21" t="e">
        <v>#N/A</v>
      </c>
      <c r="TU21" t="e">
        <v>#N/A</v>
      </c>
      <c r="TV21" t="e">
        <v>#N/A</v>
      </c>
      <c r="TW21" t="e">
        <v>#N/A</v>
      </c>
      <c r="TX21" t="e">
        <v>#N/A</v>
      </c>
      <c r="TY21" t="e">
        <v>#N/A</v>
      </c>
      <c r="TZ21" t="e">
        <v>#N/A</v>
      </c>
      <c r="UA21" s="38" t="e">
        <v>#N/A</v>
      </c>
      <c r="UB21" t="e">
        <v>#N/A</v>
      </c>
      <c r="UC21" t="e">
        <v>#N/A</v>
      </c>
      <c r="UD21" t="e">
        <v>#N/A</v>
      </c>
      <c r="UE21" t="e">
        <v>#N/A</v>
      </c>
      <c r="UF21" t="e">
        <v>#N/A</v>
      </c>
      <c r="UG21" t="e">
        <v>#N/A</v>
      </c>
      <c r="UH21" t="e">
        <v>#N/A</v>
      </c>
      <c r="UI21" t="e">
        <v>#N/A</v>
      </c>
      <c r="UJ21" t="e">
        <v>#N/A</v>
      </c>
      <c r="UK21" t="e">
        <v>#N/A</v>
      </c>
      <c r="UL21" t="e">
        <v>#N/A</v>
      </c>
      <c r="UM21" s="106"/>
      <c r="UN21" s="175"/>
    </row>
    <row r="22" spans="1:560">
      <c r="A22" t="s">
        <v>495</v>
      </c>
      <c r="B22" s="485" t="s">
        <v>2959</v>
      </c>
      <c r="C22" s="106" t="s">
        <v>2692</v>
      </c>
      <c r="E22" s="1">
        <v>5.0289351851851849E-2</v>
      </c>
      <c r="F22" s="1">
        <v>3.7789351851851852E-2</v>
      </c>
      <c r="G22" s="1">
        <v>8.2407407407407412E-3</v>
      </c>
      <c r="H22" s="1">
        <v>4.2476851851851851E-3</v>
      </c>
      <c r="I22">
        <v>16</v>
      </c>
      <c r="J22">
        <v>15</v>
      </c>
      <c r="K22">
        <v>31</v>
      </c>
      <c r="L22">
        <v>405</v>
      </c>
      <c r="M22">
        <v>29</v>
      </c>
      <c r="N22">
        <v>4</v>
      </c>
      <c r="O22" s="38">
        <v>438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s="106">
        <v>600</v>
      </c>
      <c r="AB22" s="175">
        <f t="shared" si="2"/>
        <v>73</v>
      </c>
      <c r="AC22" t="s">
        <v>495</v>
      </c>
      <c r="AD22" t="s">
        <v>2731</v>
      </c>
      <c r="AE22" s="106" t="s">
        <v>2692</v>
      </c>
      <c r="AG22" s="1">
        <v>2.2731481481481481E-2</v>
      </c>
      <c r="AH22" s="1">
        <v>1.9409722222222221E-2</v>
      </c>
      <c r="AI22" s="1">
        <v>2.0254629629629629E-3</v>
      </c>
      <c r="AJ22" s="1">
        <v>1.2847222222222223E-3</v>
      </c>
      <c r="AK22">
        <v>37</v>
      </c>
      <c r="AL22">
        <v>9</v>
      </c>
      <c r="AM22">
        <v>46</v>
      </c>
      <c r="AN22">
        <v>396</v>
      </c>
      <c r="AO22">
        <v>7</v>
      </c>
      <c r="AP22">
        <v>3</v>
      </c>
      <c r="AQ22" s="38">
        <v>406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06">
        <v>600</v>
      </c>
      <c r="BD22" s="175">
        <f t="shared" si="3"/>
        <v>67.666666666666657</v>
      </c>
      <c r="BE22" t="s">
        <v>495</v>
      </c>
      <c r="BF22" t="s">
        <v>2731</v>
      </c>
      <c r="BG22" s="106" t="s">
        <v>2692</v>
      </c>
      <c r="BI22" s="1">
        <v>0</v>
      </c>
      <c r="BJ22" s="1">
        <v>0</v>
      </c>
      <c r="BK22" s="1">
        <v>0</v>
      </c>
      <c r="BL22" s="1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 s="38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 s="106"/>
      <c r="CF22" s="175"/>
      <c r="CG22" t="s">
        <v>495</v>
      </c>
      <c r="CH22" t="s">
        <v>2731</v>
      </c>
      <c r="CI22" s="106" t="s">
        <v>2692</v>
      </c>
      <c r="CK22" s="1">
        <v>0</v>
      </c>
      <c r="CL22" s="1">
        <v>0</v>
      </c>
      <c r="CM22" s="1">
        <v>0</v>
      </c>
      <c r="CN22" s="1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 s="38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 s="106"/>
      <c r="DH22" s="175"/>
      <c r="DI22" t="s">
        <v>495</v>
      </c>
      <c r="DJ22" t="s">
        <v>2731</v>
      </c>
      <c r="DK22" s="106" t="s">
        <v>2692</v>
      </c>
      <c r="DM22" s="1" t="e">
        <v>#N/A</v>
      </c>
      <c r="DN22" s="1" t="e">
        <v>#N/A</v>
      </c>
      <c r="DO22" s="1" t="e">
        <v>#N/A</v>
      </c>
      <c r="DP22" s="1" t="e">
        <v>#N/A</v>
      </c>
      <c r="DQ22" t="e">
        <v>#N/A</v>
      </c>
      <c r="DR22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s="38" t="e">
        <v>#N/A</v>
      </c>
      <c r="DX22" t="e">
        <v>#N/A</v>
      </c>
      <c r="DY22" t="e">
        <v>#N/A</v>
      </c>
      <c r="DZ22" t="e">
        <v>#N/A</v>
      </c>
      <c r="EA22" t="e">
        <v>#N/A</v>
      </c>
      <c r="EB22" t="e">
        <v>#N/A</v>
      </c>
      <c r="EC22" t="e">
        <v>#N/A</v>
      </c>
      <c r="ED22" t="e">
        <v>#N/A</v>
      </c>
      <c r="EE22" t="e">
        <v>#N/A</v>
      </c>
      <c r="EF22" t="e">
        <v>#N/A</v>
      </c>
      <c r="EG22" t="e">
        <v>#N/A</v>
      </c>
      <c r="EH22" t="e">
        <v>#N/A</v>
      </c>
      <c r="EI22" s="106"/>
      <c r="EJ22" s="175"/>
      <c r="EK22" t="s">
        <v>495</v>
      </c>
      <c r="EL22" t="s">
        <v>2731</v>
      </c>
      <c r="EM22" s="106" t="s">
        <v>2692</v>
      </c>
      <c r="EO22" s="1" t="e">
        <v>#N/A</v>
      </c>
      <c r="EP22" s="1" t="e">
        <v>#N/A</v>
      </c>
      <c r="EQ22" s="1" t="e">
        <v>#N/A</v>
      </c>
      <c r="ER22" s="1" t="e">
        <v>#N/A</v>
      </c>
      <c r="ES22" t="e">
        <v>#N/A</v>
      </c>
      <c r="ET22" t="e">
        <v>#N/A</v>
      </c>
      <c r="EU22" t="e">
        <v>#N/A</v>
      </c>
      <c r="EV22" t="e">
        <v>#N/A</v>
      </c>
      <c r="EW22" t="e">
        <v>#N/A</v>
      </c>
      <c r="EX22" t="e">
        <v>#N/A</v>
      </c>
      <c r="EY22" s="38" t="e">
        <v>#N/A</v>
      </c>
      <c r="EZ22" t="e">
        <v>#N/A</v>
      </c>
      <c r="FA22" t="e">
        <v>#N/A</v>
      </c>
      <c r="FB22" t="e">
        <v>#N/A</v>
      </c>
      <c r="FC22" t="e">
        <v>#N/A</v>
      </c>
      <c r="FD22" t="e">
        <v>#N/A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s="106"/>
      <c r="FL22" s="175"/>
      <c r="FM22" t="s">
        <v>495</v>
      </c>
      <c r="FN22" t="s">
        <v>2731</v>
      </c>
      <c r="FO22" s="106" t="s">
        <v>2692</v>
      </c>
      <c r="FQ22" s="1" t="e">
        <v>#N/A</v>
      </c>
      <c r="FR22" s="1" t="e">
        <v>#N/A</v>
      </c>
      <c r="FS22" s="1" t="e">
        <v>#N/A</v>
      </c>
      <c r="FT22" s="1" t="e">
        <v>#N/A</v>
      </c>
      <c r="FU22" t="e">
        <v>#N/A</v>
      </c>
      <c r="FV22" t="e">
        <v>#N/A</v>
      </c>
      <c r="FW22" t="e">
        <v>#N/A</v>
      </c>
      <c r="FX22" t="e">
        <v>#N/A</v>
      </c>
      <c r="FY22" t="e">
        <v>#N/A</v>
      </c>
      <c r="FZ22" t="e">
        <v>#N/A</v>
      </c>
      <c r="GA22" s="38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t="e">
        <v>#N/A</v>
      </c>
      <c r="GG22" t="e">
        <v>#N/A</v>
      </c>
      <c r="GH22" t="e">
        <v>#N/A</v>
      </c>
      <c r="GI22" t="e">
        <v>#N/A</v>
      </c>
      <c r="GJ22" t="e">
        <v>#N/A</v>
      </c>
      <c r="GK22" t="e">
        <v>#N/A</v>
      </c>
      <c r="GL22" t="e">
        <v>#N/A</v>
      </c>
      <c r="GM22" s="106"/>
      <c r="GN22" s="175"/>
      <c r="GO22" t="s">
        <v>495</v>
      </c>
      <c r="GP22" t="s">
        <v>2731</v>
      </c>
      <c r="GQ22" s="106" t="s">
        <v>2692</v>
      </c>
      <c r="GS22" s="1" t="e">
        <v>#N/A</v>
      </c>
      <c r="GT22" s="1" t="e">
        <v>#N/A</v>
      </c>
      <c r="GU22" s="1" t="e">
        <v>#N/A</v>
      </c>
      <c r="GV22" s="1" t="e">
        <v>#N/A</v>
      </c>
      <c r="GW22" t="e">
        <v>#N/A</v>
      </c>
      <c r="GX22" t="e">
        <v>#N/A</v>
      </c>
      <c r="GY22" t="e">
        <v>#N/A</v>
      </c>
      <c r="GZ22" t="e">
        <v>#N/A</v>
      </c>
      <c r="HA22" t="e">
        <v>#N/A</v>
      </c>
      <c r="HB22" t="e">
        <v>#N/A</v>
      </c>
      <c r="HC22" s="38" t="e">
        <v>#N/A</v>
      </c>
      <c r="HD22" t="e">
        <v>#N/A</v>
      </c>
      <c r="HE22" t="e">
        <v>#N/A</v>
      </c>
      <c r="HF22" t="e">
        <v>#N/A</v>
      </c>
      <c r="HG22" t="e">
        <v>#N/A</v>
      </c>
      <c r="HH22" t="e">
        <v>#N/A</v>
      </c>
      <c r="HI22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s="106"/>
      <c r="HP22" s="175"/>
      <c r="HQ22" t="s">
        <v>495</v>
      </c>
      <c r="HR22" t="s">
        <v>2731</v>
      </c>
      <c r="HS22" s="106" t="s">
        <v>2692</v>
      </c>
      <c r="HU22" s="1" t="e">
        <v>#N/A</v>
      </c>
      <c r="HV22" s="1" t="e">
        <v>#N/A</v>
      </c>
      <c r="HW22" s="1" t="e">
        <v>#N/A</v>
      </c>
      <c r="HX22" s="1" t="e">
        <v>#N/A</v>
      </c>
      <c r="HY22" t="e">
        <v>#N/A</v>
      </c>
      <c r="HZ22" t="e">
        <v>#N/A</v>
      </c>
      <c r="IA22" t="e">
        <v>#N/A</v>
      </c>
      <c r="IB22" t="e">
        <v>#N/A</v>
      </c>
      <c r="IC22" t="e">
        <v>#N/A</v>
      </c>
      <c r="ID22" t="e">
        <v>#N/A</v>
      </c>
      <c r="IE22" s="38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t="e">
        <v>#N/A</v>
      </c>
      <c r="IL22" t="e">
        <v>#N/A</v>
      </c>
      <c r="IM22" t="e">
        <v>#N/A</v>
      </c>
      <c r="IN22" t="e">
        <v>#N/A</v>
      </c>
      <c r="IO22" t="e">
        <v>#N/A</v>
      </c>
      <c r="IP22" t="e">
        <v>#N/A</v>
      </c>
      <c r="IQ22" s="106"/>
      <c r="IR22" s="175"/>
      <c r="IS22" t="s">
        <v>495</v>
      </c>
      <c r="IT22" t="s">
        <v>2731</v>
      </c>
      <c r="IU22" s="106" t="s">
        <v>2692</v>
      </c>
      <c r="IW22" s="1" t="e">
        <v>#N/A</v>
      </c>
      <c r="IX22" s="1" t="e">
        <v>#N/A</v>
      </c>
      <c r="IY22" s="1" t="e">
        <v>#N/A</v>
      </c>
      <c r="IZ22" s="1" t="e">
        <v>#N/A</v>
      </c>
      <c r="JA22" t="e">
        <v>#N/A</v>
      </c>
      <c r="JB22" t="e">
        <v>#N/A</v>
      </c>
      <c r="JC22" t="e">
        <v>#N/A</v>
      </c>
      <c r="JD22" t="e">
        <v>#N/A</v>
      </c>
      <c r="JE22" t="e">
        <v>#N/A</v>
      </c>
      <c r="JF22" t="e">
        <v>#N/A</v>
      </c>
      <c r="JG22" s="38" t="e">
        <v>#N/A</v>
      </c>
      <c r="JH22" t="e">
        <v>#N/A</v>
      </c>
      <c r="JI22" t="e">
        <v>#N/A</v>
      </c>
      <c r="JJ22" t="e">
        <v>#N/A</v>
      </c>
      <c r="JK22" t="e">
        <v>#N/A</v>
      </c>
      <c r="JL22" t="e">
        <v>#N/A</v>
      </c>
      <c r="JM22" t="e">
        <v>#N/A</v>
      </c>
      <c r="JN22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s="106"/>
      <c r="JT22" s="175"/>
      <c r="JU22" t="s">
        <v>495</v>
      </c>
      <c r="JV22" s="277" t="s">
        <v>2959</v>
      </c>
      <c r="JW22" s="106" t="s">
        <v>2692</v>
      </c>
      <c r="JY22" s="1">
        <v>3.1956018518518516E-2</v>
      </c>
      <c r="JZ22" s="1">
        <v>2.5289351851851851E-2</v>
      </c>
      <c r="KA22" s="1">
        <v>5.7407407407407416E-3</v>
      </c>
      <c r="KB22" s="1">
        <v>9.1435185185185185E-4</v>
      </c>
      <c r="KC22">
        <v>1</v>
      </c>
      <c r="KD22">
        <v>13</v>
      </c>
      <c r="KE22">
        <v>14</v>
      </c>
      <c r="KF22">
        <v>163</v>
      </c>
      <c r="KG22">
        <v>49</v>
      </c>
      <c r="KH22">
        <v>8</v>
      </c>
      <c r="KI22" s="38">
        <v>220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 s="106">
        <v>600</v>
      </c>
      <c r="KV22" s="175">
        <f t="shared" si="12"/>
        <v>36.666666666666664</v>
      </c>
      <c r="KW22" t="s">
        <v>495</v>
      </c>
      <c r="KX22" s="277" t="s">
        <v>2959</v>
      </c>
      <c r="KY22" s="106" t="s">
        <v>2692</v>
      </c>
      <c r="LA22" s="1">
        <v>0</v>
      </c>
      <c r="LB22" s="1">
        <v>0</v>
      </c>
      <c r="LC22" s="1">
        <v>0</v>
      </c>
      <c r="LD22" s="1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 s="38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 s="106"/>
      <c r="LX22" s="175"/>
      <c r="LY22" t="s">
        <v>495</v>
      </c>
      <c r="LZ22" s="277" t="s">
        <v>2959</v>
      </c>
      <c r="MA22" s="106" t="s">
        <v>2692</v>
      </c>
      <c r="MC22" s="1">
        <v>0</v>
      </c>
      <c r="MD22" s="1">
        <v>0</v>
      </c>
      <c r="ME22" s="1">
        <v>0</v>
      </c>
      <c r="MF22" s="1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 s="38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 s="106"/>
      <c r="MZ22" s="175"/>
      <c r="NA22" t="s">
        <v>495</v>
      </c>
      <c r="NB22" s="277" t="s">
        <v>2959</v>
      </c>
      <c r="NC22" s="106" t="s">
        <v>2692</v>
      </c>
      <c r="NE22" s="1">
        <v>0</v>
      </c>
      <c r="NF22" s="1">
        <v>0</v>
      </c>
      <c r="NG22" s="1">
        <v>0</v>
      </c>
      <c r="NH22" s="1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 s="38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 s="106"/>
      <c r="OB22" s="175"/>
      <c r="OC22" t="s">
        <v>495</v>
      </c>
      <c r="OD22" s="277" t="s">
        <v>2959</v>
      </c>
      <c r="OE22" s="106" t="s">
        <v>2692</v>
      </c>
      <c r="OG22" s="1" t="e">
        <v>#N/A</v>
      </c>
      <c r="OH22" s="1" t="e">
        <v>#N/A</v>
      </c>
      <c r="OI22" s="1" t="e">
        <v>#N/A</v>
      </c>
      <c r="OJ22" s="1" t="e">
        <v>#N/A</v>
      </c>
      <c r="OK22" t="e">
        <v>#N/A</v>
      </c>
      <c r="OL22" t="e">
        <v>#N/A</v>
      </c>
      <c r="OM22" t="e">
        <v>#N/A</v>
      </c>
      <c r="ON22" t="e">
        <v>#N/A</v>
      </c>
      <c r="OO22" t="e">
        <v>#N/A</v>
      </c>
      <c r="OP22" t="e">
        <v>#N/A</v>
      </c>
      <c r="OQ22" s="38" t="e">
        <v>#N/A</v>
      </c>
      <c r="OR22" t="e">
        <v>#N/A</v>
      </c>
      <c r="OS22" t="e">
        <v>#N/A</v>
      </c>
      <c r="OT22" t="e">
        <v>#N/A</v>
      </c>
      <c r="OU22" t="e">
        <v>#N/A</v>
      </c>
      <c r="OV22" t="e">
        <v>#N/A</v>
      </c>
      <c r="OW22" t="e">
        <v>#N/A</v>
      </c>
      <c r="OX22" t="e">
        <v>#N/A</v>
      </c>
      <c r="OY22" t="e">
        <v>#N/A</v>
      </c>
      <c r="OZ22" t="e">
        <v>#N/A</v>
      </c>
      <c r="PA22" t="e">
        <v>#N/A</v>
      </c>
      <c r="PB22" t="e">
        <v>#N/A</v>
      </c>
      <c r="PC22" s="106"/>
      <c r="PD22" s="175"/>
      <c r="PE22" t="s">
        <v>495</v>
      </c>
      <c r="PF22" s="277" t="s">
        <v>2959</v>
      </c>
      <c r="PG22" s="106" t="s">
        <v>2692</v>
      </c>
      <c r="PH22">
        <v>7</v>
      </c>
      <c r="PI22" s="1">
        <v>0</v>
      </c>
      <c r="PJ22" s="1">
        <v>0</v>
      </c>
      <c r="PK22" s="1">
        <v>0</v>
      </c>
      <c r="PL22" s="1">
        <v>0</v>
      </c>
      <c r="PM22">
        <v>56</v>
      </c>
      <c r="PN22">
        <v>132</v>
      </c>
      <c r="PO22">
        <v>188</v>
      </c>
      <c r="PP22">
        <v>1538</v>
      </c>
      <c r="PQ22">
        <v>446</v>
      </c>
      <c r="PR22">
        <v>81</v>
      </c>
      <c r="PS22" s="38">
        <v>2065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 s="106">
        <v>2100</v>
      </c>
      <c r="QF22" s="175">
        <f t="shared" ref="QF22:QF23" si="79">PS22/QE22*100</f>
        <v>98.333333333333329</v>
      </c>
      <c r="QG22" t="s">
        <v>495</v>
      </c>
      <c r="QH22" s="277" t="s">
        <v>2959</v>
      </c>
      <c r="QI22" s="106" t="s">
        <v>2692</v>
      </c>
      <c r="QK22" s="1">
        <v>0</v>
      </c>
      <c r="QL22" s="1">
        <v>0</v>
      </c>
      <c r="QM22" s="1">
        <v>0</v>
      </c>
      <c r="QN22" s="1">
        <v>0</v>
      </c>
      <c r="QO22">
        <v>14</v>
      </c>
      <c r="QP22">
        <v>9</v>
      </c>
      <c r="QQ22">
        <v>23</v>
      </c>
      <c r="QR22">
        <v>176</v>
      </c>
      <c r="QS22">
        <v>18</v>
      </c>
      <c r="QT22">
        <v>3</v>
      </c>
      <c r="QU22" s="38">
        <v>197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 s="106"/>
      <c r="RH22" s="175"/>
      <c r="RI22" t="s">
        <v>495</v>
      </c>
      <c r="RJ22" s="277" t="s">
        <v>2959</v>
      </c>
      <c r="RK22" s="106" t="s">
        <v>2692</v>
      </c>
      <c r="RM22" s="1">
        <v>0</v>
      </c>
      <c r="RN22" s="1">
        <v>0</v>
      </c>
      <c r="RO22" s="1">
        <v>0</v>
      </c>
      <c r="RP22" s="1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 s="38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 s="106"/>
      <c r="SJ22" s="175"/>
      <c r="SK22" t="s">
        <v>495</v>
      </c>
      <c r="SL22" s="277" t="s">
        <v>2959</v>
      </c>
      <c r="SM22" s="106" t="s">
        <v>2692</v>
      </c>
      <c r="SN22">
        <v>8</v>
      </c>
      <c r="SO22" s="1">
        <v>0.2986111111111111</v>
      </c>
      <c r="SP22" s="1">
        <v>0.20983796296296298</v>
      </c>
      <c r="SQ22" s="1">
        <v>7.7743055555555551E-2</v>
      </c>
      <c r="SR22" s="1">
        <v>1.1030092592592591E-2</v>
      </c>
      <c r="SS22">
        <v>95</v>
      </c>
      <c r="ST22">
        <v>166</v>
      </c>
      <c r="SU22">
        <v>261</v>
      </c>
      <c r="SV22">
        <v>1879</v>
      </c>
      <c r="SW22">
        <v>425</v>
      </c>
      <c r="SX22">
        <v>134</v>
      </c>
      <c r="SY22" s="38">
        <v>2438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 s="106">
        <v>2400</v>
      </c>
      <c r="TL22" s="175">
        <f t="shared" si="0"/>
        <v>101.58333333333334</v>
      </c>
      <c r="TM22" t="s">
        <v>495</v>
      </c>
      <c r="TN22" s="277" t="s">
        <v>2959</v>
      </c>
      <c r="TO22" s="106" t="s">
        <v>2692</v>
      </c>
      <c r="TP22">
        <v>8</v>
      </c>
      <c r="TQ22" s="1">
        <v>0.26185185185185184</v>
      </c>
      <c r="TR22" s="1">
        <v>0.24467592592592591</v>
      </c>
      <c r="TS22" s="1">
        <v>5.226851851851852E-2</v>
      </c>
      <c r="TT22" s="1">
        <v>1.7175925925925924E-2</v>
      </c>
      <c r="TU22">
        <v>100</v>
      </c>
      <c r="TV22">
        <v>227</v>
      </c>
      <c r="TW22">
        <v>327</v>
      </c>
      <c r="TX22">
        <v>1768</v>
      </c>
      <c r="TY22">
        <v>585</v>
      </c>
      <c r="TZ22">
        <v>127</v>
      </c>
      <c r="UA22" s="38">
        <v>2480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 s="106">
        <v>2400</v>
      </c>
      <c r="UN22" s="175">
        <f t="shared" si="1"/>
        <v>103.33333333333334</v>
      </c>
    </row>
    <row r="23" spans="1:560">
      <c r="BE23" s="492" t="s">
        <v>2380</v>
      </c>
      <c r="BF23" t="s">
        <v>2731</v>
      </c>
      <c r="BG23" s="106" t="s">
        <v>2692</v>
      </c>
      <c r="CG23" s="492" t="s">
        <v>2380</v>
      </c>
      <c r="CH23" t="s">
        <v>2731</v>
      </c>
      <c r="CI23" s="106" t="s">
        <v>2692</v>
      </c>
      <c r="CK23" s="1">
        <v>0.41310185185185189</v>
      </c>
      <c r="CL23" s="1">
        <v>0.19559027777777779</v>
      </c>
      <c r="CM23" s="1">
        <v>4.0752314814814811E-2</v>
      </c>
      <c r="CN23" s="1">
        <v>0.17675925925925925</v>
      </c>
      <c r="CO23">
        <v>80</v>
      </c>
      <c r="CP23">
        <v>49</v>
      </c>
      <c r="CQ23">
        <v>129</v>
      </c>
      <c r="CR23">
        <v>1693</v>
      </c>
      <c r="CS23">
        <v>27</v>
      </c>
      <c r="CT23">
        <v>87</v>
      </c>
      <c r="CU23">
        <v>1807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 s="106">
        <v>3600</v>
      </c>
      <c r="DH23" s="175">
        <f t="shared" ref="DH23" si="80">CU23/DG23*100</f>
        <v>50.194444444444443</v>
      </c>
      <c r="DI23" s="492" t="s">
        <v>2380</v>
      </c>
      <c r="DJ23" t="s">
        <v>2731</v>
      </c>
      <c r="DK23" s="106" t="s">
        <v>2692</v>
      </c>
      <c r="DM23" s="1">
        <v>0.46417824074074071</v>
      </c>
      <c r="DN23" s="1">
        <v>0.21586805555555555</v>
      </c>
      <c r="DO23" s="1">
        <v>6.2650462962962963E-2</v>
      </c>
      <c r="DP23" s="1">
        <v>0.24829861111111109</v>
      </c>
      <c r="DQ23">
        <v>114</v>
      </c>
      <c r="DR23">
        <v>31</v>
      </c>
      <c r="DS23">
        <v>145</v>
      </c>
      <c r="DT23">
        <v>2647</v>
      </c>
      <c r="DU23">
        <v>14</v>
      </c>
      <c r="DV23">
        <v>51</v>
      </c>
      <c r="DW23">
        <v>2712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 s="106">
        <v>3600</v>
      </c>
      <c r="EJ23" s="175">
        <f t="shared" ref="EJ23" si="81">DW23/EI23*100</f>
        <v>75.333333333333329</v>
      </c>
      <c r="EK23" s="492" t="s">
        <v>2380</v>
      </c>
      <c r="EL23" t="s">
        <v>2731</v>
      </c>
      <c r="EM23" s="106" t="s">
        <v>2692</v>
      </c>
      <c r="EO23" s="1">
        <v>0.48946759259259259</v>
      </c>
      <c r="EP23" s="1">
        <v>0.22822916666666668</v>
      </c>
      <c r="EQ23" s="1">
        <v>2.2210648148148149E-2</v>
      </c>
      <c r="ER23" s="1">
        <v>0.23901620370370369</v>
      </c>
      <c r="ES23">
        <v>133</v>
      </c>
      <c r="ET23">
        <v>73</v>
      </c>
      <c r="EU23">
        <v>206</v>
      </c>
      <c r="EV23">
        <v>3598</v>
      </c>
      <c r="EW23">
        <v>29</v>
      </c>
      <c r="EX23">
        <v>105</v>
      </c>
      <c r="EY23">
        <v>3732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 s="106">
        <v>3600</v>
      </c>
      <c r="FL23" s="175">
        <f t="shared" ref="FL23" si="82">EY23/FK23*100</f>
        <v>103.66666666666666</v>
      </c>
      <c r="FM23" s="492" t="s">
        <v>2380</v>
      </c>
      <c r="FN23" t="s">
        <v>2731</v>
      </c>
      <c r="FO23" s="106" t="s">
        <v>2692</v>
      </c>
      <c r="FQ23" s="1">
        <v>0.54907407407407405</v>
      </c>
      <c r="FR23" s="1">
        <v>0.26353009259259258</v>
      </c>
      <c r="FS23" s="1">
        <v>4.7962962962962964E-2</v>
      </c>
      <c r="FT23" s="1">
        <v>0.23758101851851854</v>
      </c>
      <c r="FU23">
        <v>117</v>
      </c>
      <c r="FV23">
        <v>88</v>
      </c>
      <c r="FW23">
        <v>205</v>
      </c>
      <c r="FX23">
        <v>2914</v>
      </c>
      <c r="FY23">
        <v>66</v>
      </c>
      <c r="FZ23">
        <v>142</v>
      </c>
      <c r="GA23">
        <v>3122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 s="106">
        <v>3600</v>
      </c>
      <c r="GN23" s="175">
        <f t="shared" ref="GN23" si="83">GA23/GM23*100</f>
        <v>86.722222222222229</v>
      </c>
      <c r="GO23" s="492" t="s">
        <v>2380</v>
      </c>
      <c r="GP23" t="s">
        <v>2731</v>
      </c>
      <c r="GQ23" s="106" t="s">
        <v>2692</v>
      </c>
      <c r="GS23" s="1">
        <v>0.42775462962962968</v>
      </c>
      <c r="GT23" s="1">
        <v>0.22532407407407407</v>
      </c>
      <c r="GU23" s="1">
        <v>4.4363425925925924E-2</v>
      </c>
      <c r="GV23" s="1">
        <v>0.15805555555555556</v>
      </c>
      <c r="GW23">
        <v>250</v>
      </c>
      <c r="GX23">
        <v>53</v>
      </c>
      <c r="GY23">
        <v>303</v>
      </c>
      <c r="GZ23">
        <v>3703</v>
      </c>
      <c r="HA23">
        <v>18</v>
      </c>
      <c r="HB23">
        <v>85</v>
      </c>
      <c r="HC23">
        <v>3806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 s="106">
        <v>3600</v>
      </c>
      <c r="HP23" s="175">
        <f t="shared" ref="HP23" si="84">HC23/HO23*100</f>
        <v>105.72222222222223</v>
      </c>
      <c r="HQ23" s="492" t="s">
        <v>2380</v>
      </c>
      <c r="HR23" t="s">
        <v>2731</v>
      </c>
      <c r="HS23" s="106" t="s">
        <v>2692</v>
      </c>
      <c r="HU23" s="1">
        <v>0.50494212962962959</v>
      </c>
      <c r="HV23" s="1">
        <v>0.21502314814814816</v>
      </c>
      <c r="HW23" s="1">
        <v>0.11958333333333333</v>
      </c>
      <c r="HX23" s="1">
        <v>0.1703240740740741</v>
      </c>
      <c r="HY23">
        <v>224</v>
      </c>
      <c r="HZ23">
        <v>50</v>
      </c>
      <c r="IA23">
        <v>274</v>
      </c>
      <c r="IB23">
        <v>3961</v>
      </c>
      <c r="IC23">
        <v>52</v>
      </c>
      <c r="ID23">
        <v>68</v>
      </c>
      <c r="IE23">
        <v>4081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 s="106">
        <v>3600</v>
      </c>
      <c r="IR23" s="175">
        <f t="shared" ref="IR23" si="85">IE23/IQ23*100</f>
        <v>113.36111111111111</v>
      </c>
      <c r="IS23" s="492" t="s">
        <v>2380</v>
      </c>
      <c r="IT23" t="s">
        <v>2731</v>
      </c>
      <c r="IU23" s="106" t="s">
        <v>2692</v>
      </c>
      <c r="IW23" s="1">
        <v>0.41211805555555553</v>
      </c>
      <c r="IX23" s="1">
        <v>0.2164814814814815</v>
      </c>
      <c r="IY23" s="1">
        <v>0.11084490740740742</v>
      </c>
      <c r="IZ23" s="1">
        <v>0.19563657407407409</v>
      </c>
      <c r="JA23">
        <v>304</v>
      </c>
      <c r="JB23">
        <v>52</v>
      </c>
      <c r="JC23">
        <v>356</v>
      </c>
      <c r="JD23">
        <v>3698</v>
      </c>
      <c r="JE23">
        <v>16</v>
      </c>
      <c r="JF23">
        <v>61</v>
      </c>
      <c r="JG23">
        <v>3775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 s="106">
        <v>3600</v>
      </c>
      <c r="JT23" s="175">
        <f t="shared" ref="JT23" si="86">JG23/JS23*100</f>
        <v>104.86111111111111</v>
      </c>
      <c r="JU23" s="492" t="s">
        <v>2380</v>
      </c>
      <c r="JV23" s="277" t="s">
        <v>2959</v>
      </c>
      <c r="JW23" s="106" t="s">
        <v>2692</v>
      </c>
      <c r="JY23" s="1">
        <v>0.11064814814814815</v>
      </c>
      <c r="JZ23" s="1">
        <v>7.5474537037037034E-2</v>
      </c>
      <c r="KA23" s="1">
        <v>2.4386574074074074E-2</v>
      </c>
      <c r="KB23" s="1">
        <v>1.0763888888888891E-2</v>
      </c>
      <c r="KC23">
        <v>16</v>
      </c>
      <c r="KD23">
        <v>38</v>
      </c>
      <c r="KE23">
        <v>54</v>
      </c>
      <c r="KF23">
        <v>456</v>
      </c>
      <c r="KG23">
        <v>133</v>
      </c>
      <c r="KH23">
        <v>27</v>
      </c>
      <c r="KI23">
        <v>616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 s="106">
        <v>600</v>
      </c>
      <c r="KV23" s="175">
        <f t="shared" si="12"/>
        <v>102.66666666666666</v>
      </c>
      <c r="KW23" s="492" t="s">
        <v>2380</v>
      </c>
      <c r="KX23" s="277" t="s">
        <v>2959</v>
      </c>
      <c r="KY23" s="106" t="s">
        <v>2692</v>
      </c>
      <c r="LA23" s="1">
        <v>0</v>
      </c>
      <c r="LB23" s="1">
        <v>0</v>
      </c>
      <c r="LC23" s="1">
        <v>0</v>
      </c>
      <c r="LD23" s="1">
        <v>0</v>
      </c>
      <c r="LE23">
        <v>95</v>
      </c>
      <c r="LF23">
        <v>16</v>
      </c>
      <c r="LG23">
        <v>111</v>
      </c>
      <c r="LH23">
        <v>829</v>
      </c>
      <c r="LI23">
        <v>14</v>
      </c>
      <c r="LJ23">
        <v>8</v>
      </c>
      <c r="LK23">
        <v>851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 s="106">
        <v>1800</v>
      </c>
      <c r="LX23" s="175">
        <f t="shared" si="13"/>
        <v>47.277777777777779</v>
      </c>
      <c r="LY23" s="492" t="s">
        <v>2380</v>
      </c>
      <c r="LZ23" s="277" t="s">
        <v>2959</v>
      </c>
      <c r="MA23" s="106" t="s">
        <v>2692</v>
      </c>
      <c r="MC23" s="1">
        <v>0</v>
      </c>
      <c r="MD23" s="1">
        <v>0</v>
      </c>
      <c r="ME23" s="1">
        <v>0</v>
      </c>
      <c r="MF23" s="1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 s="106"/>
      <c r="MZ23" s="175"/>
      <c r="NA23" s="492" t="s">
        <v>2380</v>
      </c>
      <c r="NB23" s="277" t="s">
        <v>2959</v>
      </c>
      <c r="NC23" s="106" t="s">
        <v>2692</v>
      </c>
      <c r="NE23" s="1">
        <v>0</v>
      </c>
      <c r="NF23" s="1">
        <v>0</v>
      </c>
      <c r="NG23" s="1">
        <v>0</v>
      </c>
      <c r="NH23" s="1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 s="106"/>
      <c r="OB23" s="175"/>
      <c r="OC23" s="492" t="s">
        <v>2380</v>
      </c>
      <c r="OD23" s="277" t="s">
        <v>2959</v>
      </c>
      <c r="OE23" s="106" t="s">
        <v>2692</v>
      </c>
      <c r="OG23" s="1">
        <v>0</v>
      </c>
      <c r="OH23" s="1">
        <v>0</v>
      </c>
      <c r="OI23" s="1">
        <v>0</v>
      </c>
      <c r="OJ23" s="1">
        <v>0</v>
      </c>
      <c r="OK23">
        <v>143</v>
      </c>
      <c r="OL23">
        <v>57</v>
      </c>
      <c r="OM23">
        <v>200</v>
      </c>
      <c r="ON23">
        <v>1249</v>
      </c>
      <c r="OO23">
        <v>27</v>
      </c>
      <c r="OP23">
        <v>60</v>
      </c>
      <c r="OQ23">
        <v>1336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 s="106"/>
      <c r="PD23" s="175"/>
      <c r="PE23" s="492" t="s">
        <v>2380</v>
      </c>
      <c r="PF23" s="277" t="s">
        <v>2959</v>
      </c>
      <c r="PG23" s="106" t="s">
        <v>2692</v>
      </c>
      <c r="PH23">
        <v>8</v>
      </c>
      <c r="PI23" s="1">
        <v>0</v>
      </c>
      <c r="PJ23" s="1">
        <v>0</v>
      </c>
      <c r="PK23" s="1">
        <v>0</v>
      </c>
      <c r="PL23" s="1">
        <v>0</v>
      </c>
      <c r="PM23">
        <v>169</v>
      </c>
      <c r="PN23">
        <v>18</v>
      </c>
      <c r="PO23">
        <v>187</v>
      </c>
      <c r="PP23">
        <v>1781</v>
      </c>
      <c r="PQ23">
        <v>28</v>
      </c>
      <c r="PR23">
        <v>16</v>
      </c>
      <c r="PS23">
        <v>1825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 s="106">
        <v>2400</v>
      </c>
      <c r="QF23" s="175">
        <f t="shared" si="79"/>
        <v>76.041666666666657</v>
      </c>
      <c r="QG23" s="492" t="s">
        <v>2380</v>
      </c>
      <c r="QH23" s="277" t="s">
        <v>2959</v>
      </c>
      <c r="QI23" s="106" t="s">
        <v>2692</v>
      </c>
      <c r="QJ23">
        <v>4</v>
      </c>
      <c r="QK23" s="1">
        <v>0</v>
      </c>
      <c r="QL23" s="1">
        <v>0</v>
      </c>
      <c r="QM23" s="1">
        <v>0</v>
      </c>
      <c r="QN23" s="1">
        <v>0</v>
      </c>
      <c r="QO23">
        <v>94</v>
      </c>
      <c r="QP23">
        <v>15</v>
      </c>
      <c r="QQ23">
        <v>109</v>
      </c>
      <c r="QR23">
        <v>1635</v>
      </c>
      <c r="QS23">
        <v>17</v>
      </c>
      <c r="QT23">
        <v>8</v>
      </c>
      <c r="QU23">
        <v>1660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 s="106">
        <v>1200</v>
      </c>
      <c r="RH23" s="175">
        <f t="shared" ref="RH23" si="87">QU23/RG23*100</f>
        <v>138.33333333333334</v>
      </c>
      <c r="RI23" s="492" t="s">
        <v>2380</v>
      </c>
      <c r="RJ23" s="277" t="s">
        <v>2959</v>
      </c>
      <c r="RK23" s="106" t="s">
        <v>2692</v>
      </c>
      <c r="RL23">
        <v>8</v>
      </c>
      <c r="RM23" s="1">
        <v>0</v>
      </c>
      <c r="RN23" s="1">
        <v>0</v>
      </c>
      <c r="RO23" s="1">
        <v>0</v>
      </c>
      <c r="RP23" s="1">
        <v>0</v>
      </c>
      <c r="RQ23">
        <v>200</v>
      </c>
      <c r="RR23">
        <v>30</v>
      </c>
      <c r="RS23">
        <v>230</v>
      </c>
      <c r="RT23">
        <v>2753</v>
      </c>
      <c r="RU23">
        <v>35</v>
      </c>
      <c r="RV23">
        <v>23</v>
      </c>
      <c r="RW23">
        <v>2811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 s="106">
        <v>2400</v>
      </c>
      <c r="SJ23" s="175">
        <f t="shared" ref="SJ23" si="88">RW23/SI23*100</f>
        <v>117.12499999999999</v>
      </c>
      <c r="SK23" s="492" t="s">
        <v>2380</v>
      </c>
      <c r="SL23" s="277" t="s">
        <v>2959</v>
      </c>
      <c r="SM23" s="106" t="s">
        <v>2692</v>
      </c>
      <c r="SN23">
        <v>8</v>
      </c>
      <c r="SO23" s="1">
        <v>0.2888425925925926</v>
      </c>
      <c r="SP23" s="1">
        <v>0.13265046296296296</v>
      </c>
      <c r="SQ23" s="1">
        <v>6.4375000000000002E-2</v>
      </c>
      <c r="SR23" s="1">
        <v>9.1805555555555543E-2</v>
      </c>
      <c r="SS23">
        <v>179</v>
      </c>
      <c r="ST23">
        <v>38</v>
      </c>
      <c r="SU23">
        <v>217</v>
      </c>
      <c r="SV23">
        <v>2583</v>
      </c>
      <c r="SW23">
        <v>54</v>
      </c>
      <c r="SX23">
        <v>30</v>
      </c>
      <c r="SY23">
        <v>2667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06">
        <v>2400</v>
      </c>
      <c r="TL23" s="175">
        <f t="shared" ref="TL23" si="89">SY23/TK23*100</f>
        <v>111.125</v>
      </c>
      <c r="TM23" s="492" t="s">
        <v>2380</v>
      </c>
      <c r="TN23" s="277" t="s">
        <v>2959</v>
      </c>
      <c r="TO23" s="106" t="s">
        <v>2692</v>
      </c>
      <c r="TP23">
        <v>8</v>
      </c>
      <c r="TQ23" s="1">
        <v>0.32577546296296295</v>
      </c>
      <c r="TR23" s="1">
        <v>0.13973379629629631</v>
      </c>
      <c r="TS23" s="1">
        <v>6.8009259259259255E-2</v>
      </c>
      <c r="TT23" s="1">
        <v>0.18603009259259259</v>
      </c>
      <c r="TU23">
        <v>186</v>
      </c>
      <c r="TV23">
        <v>45</v>
      </c>
      <c r="TW23">
        <v>231</v>
      </c>
      <c r="TX23">
        <v>1991</v>
      </c>
      <c r="TY23">
        <v>34</v>
      </c>
      <c r="TZ23">
        <v>32</v>
      </c>
      <c r="UA23">
        <v>2057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 s="106">
        <v>2400</v>
      </c>
      <c r="UN23" s="175">
        <f t="shared" ref="UN23" si="90">UA23/UM23*100</f>
        <v>85.708333333333329</v>
      </c>
    </row>
  </sheetData>
  <autoFilter ref="A2:UN23" xr:uid="{F398D1C7-8B10-49E8-BAE5-E2D98440F6CE}"/>
  <mergeCells count="20">
    <mergeCell ref="A1:AB1"/>
    <mergeCell ref="AC1:BD1"/>
    <mergeCell ref="BE1:CF1"/>
    <mergeCell ref="CG1:DH1"/>
    <mergeCell ref="DI1:EJ1"/>
    <mergeCell ref="RI1:SJ1"/>
    <mergeCell ref="SK1:TL1"/>
    <mergeCell ref="TM1:UN1"/>
    <mergeCell ref="EK1:FL1"/>
    <mergeCell ref="FM1:GN1"/>
    <mergeCell ref="GO1:HP1"/>
    <mergeCell ref="HQ1:IR1"/>
    <mergeCell ref="QG1:RH1"/>
    <mergeCell ref="PE1:QF1"/>
    <mergeCell ref="OC1:PD1"/>
    <mergeCell ref="NA1:OB1"/>
    <mergeCell ref="JU1:KV1"/>
    <mergeCell ref="KW1:LX1"/>
    <mergeCell ref="LY1:MZ1"/>
    <mergeCell ref="IS1:JT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86C12-0FD3-40C0-853C-E77787FB9717}">
  <dimension ref="A1:M34"/>
  <sheetViews>
    <sheetView showGridLines="0" topLeftCell="A9" workbookViewId="0">
      <selection sqref="A1:K29"/>
    </sheetView>
  </sheetViews>
  <sheetFormatPr defaultRowHeight="14.4"/>
  <cols>
    <col min="2" max="2" width="33.33203125" bestFit="1" customWidth="1"/>
    <col min="3" max="3" width="24.5546875" bestFit="1" customWidth="1"/>
    <col min="4" max="4" width="14.6640625" bestFit="1" customWidth="1"/>
    <col min="5" max="5" width="16.33203125" bestFit="1" customWidth="1"/>
    <col min="6" max="6" width="13.5546875" bestFit="1" customWidth="1"/>
    <col min="7" max="7" width="15" bestFit="1" customWidth="1"/>
    <col min="8" max="8" width="13.5546875" bestFit="1" customWidth="1"/>
    <col min="9" max="9" width="15" bestFit="1" customWidth="1"/>
    <col min="10" max="10" width="13.5546875" bestFit="1" customWidth="1"/>
    <col min="11" max="11" width="15" bestFit="1" customWidth="1"/>
    <col min="12" max="12" width="14.33203125" customWidth="1"/>
    <col min="13" max="13" width="15" customWidth="1"/>
    <col min="21" max="21" width="29.44140625" customWidth="1"/>
    <col min="22" max="22" width="43.5546875" customWidth="1"/>
  </cols>
  <sheetData>
    <row r="1" spans="1:11">
      <c r="A1" s="484" t="s">
        <v>2888</v>
      </c>
      <c r="B1" s="484" t="s">
        <v>2693</v>
      </c>
      <c r="C1" s="484" t="s">
        <v>2889</v>
      </c>
      <c r="D1" s="213" t="s">
        <v>7900</v>
      </c>
      <c r="E1" s="213" t="s">
        <v>7901</v>
      </c>
      <c r="F1" s="183" t="s">
        <v>7902</v>
      </c>
      <c r="G1" s="183" t="s">
        <v>7903</v>
      </c>
      <c r="H1" s="257" t="s">
        <v>7904</v>
      </c>
      <c r="I1" s="257" t="s">
        <v>7905</v>
      </c>
      <c r="J1" s="257" t="s">
        <v>2696</v>
      </c>
      <c r="K1" s="257" t="s">
        <v>2697</v>
      </c>
    </row>
    <row r="2" spans="1:11">
      <c r="A2" s="95">
        <v>926862</v>
      </c>
      <c r="B2" s="117" t="s">
        <v>2909</v>
      </c>
      <c r="C2" s="117" t="s">
        <v>2713</v>
      </c>
      <c r="D2" s="532">
        <v>100.31</v>
      </c>
      <c r="E2" s="532">
        <v>92.85</v>
      </c>
      <c r="F2" s="424">
        <v>77.489999999999995</v>
      </c>
      <c r="G2" s="424">
        <v>89.49</v>
      </c>
      <c r="H2" s="424">
        <v>94.46</v>
      </c>
      <c r="I2" s="424">
        <v>94.21</v>
      </c>
      <c r="J2" s="424" t="s">
        <v>2962</v>
      </c>
      <c r="K2" s="424" t="s">
        <v>2963</v>
      </c>
    </row>
    <row r="3" spans="1:11">
      <c r="A3" s="95">
        <v>926863</v>
      </c>
      <c r="B3" s="117" t="s">
        <v>2911</v>
      </c>
      <c r="C3" s="117" t="s">
        <v>2700</v>
      </c>
      <c r="D3" s="532">
        <v>98.73</v>
      </c>
      <c r="E3" s="532">
        <v>92.87</v>
      </c>
      <c r="F3" s="424">
        <v>87.91</v>
      </c>
      <c r="G3" s="424">
        <v>92.05</v>
      </c>
      <c r="H3" s="439">
        <v>100.77</v>
      </c>
      <c r="I3" s="439">
        <v>93.8</v>
      </c>
      <c r="J3" s="424" t="s">
        <v>2965</v>
      </c>
      <c r="K3" s="424" t="s">
        <v>2966</v>
      </c>
    </row>
    <row r="4" spans="1:11">
      <c r="A4" s="95">
        <v>926864</v>
      </c>
      <c r="B4" s="117" t="s">
        <v>2967</v>
      </c>
      <c r="C4" s="477"/>
      <c r="D4" s="532">
        <v>102.86</v>
      </c>
      <c r="E4" s="532">
        <v>97.47</v>
      </c>
      <c r="F4" s="424" t="s">
        <v>2968</v>
      </c>
      <c r="G4" s="424" t="s">
        <v>2968</v>
      </c>
      <c r="H4" s="424" t="s">
        <v>2968</v>
      </c>
      <c r="I4" s="424" t="s">
        <v>2968</v>
      </c>
      <c r="J4" s="424" t="s">
        <v>2969</v>
      </c>
      <c r="K4" s="424" t="s">
        <v>2970</v>
      </c>
    </row>
    <row r="5" spans="1:11">
      <c r="A5" s="95">
        <v>926858</v>
      </c>
      <c r="B5" s="117" t="s">
        <v>2912</v>
      </c>
      <c r="C5" s="117" t="s">
        <v>2708</v>
      </c>
      <c r="D5" s="532">
        <v>100.82</v>
      </c>
      <c r="E5" s="532">
        <v>97.08</v>
      </c>
      <c r="F5" s="424">
        <v>96.29</v>
      </c>
      <c r="G5" s="450">
        <v>96.1</v>
      </c>
      <c r="H5" s="424">
        <v>100.69</v>
      </c>
      <c r="I5" s="424">
        <v>97.94</v>
      </c>
      <c r="J5" s="424" t="s">
        <v>2971</v>
      </c>
      <c r="K5" s="424" t="s">
        <v>2972</v>
      </c>
    </row>
    <row r="6" spans="1:11">
      <c r="A6" s="95">
        <v>922016</v>
      </c>
      <c r="B6" s="117" t="s">
        <v>2913</v>
      </c>
      <c r="C6" s="117" t="s">
        <v>2706</v>
      </c>
      <c r="D6" s="532">
        <v>101.17</v>
      </c>
      <c r="E6" s="532">
        <v>94.97</v>
      </c>
      <c r="F6" s="424">
        <v>100.85</v>
      </c>
      <c r="G6" s="424">
        <v>92.61</v>
      </c>
      <c r="H6" s="459">
        <v>102.5</v>
      </c>
      <c r="I6" s="459">
        <v>94.53</v>
      </c>
      <c r="J6" s="424" t="s">
        <v>2973</v>
      </c>
      <c r="K6" s="424" t="s">
        <v>2974</v>
      </c>
    </row>
    <row r="7" spans="1:11">
      <c r="A7" s="95">
        <v>922017</v>
      </c>
      <c r="B7" s="117" t="s">
        <v>2914</v>
      </c>
      <c r="C7" s="117" t="s">
        <v>2711</v>
      </c>
      <c r="D7" s="532">
        <v>111.44</v>
      </c>
      <c r="E7" s="532">
        <v>94.98</v>
      </c>
      <c r="F7" s="424">
        <v>103.28</v>
      </c>
      <c r="G7" s="424">
        <v>96.84</v>
      </c>
      <c r="H7" s="424">
        <v>98.5</v>
      </c>
      <c r="I7" s="424">
        <v>96.67</v>
      </c>
      <c r="J7" s="424" t="s">
        <v>2975</v>
      </c>
      <c r="K7" s="424" t="s">
        <v>2976</v>
      </c>
    </row>
    <row r="8" spans="1:11">
      <c r="A8" s="95">
        <v>928443</v>
      </c>
      <c r="B8" s="117" t="s">
        <v>2915</v>
      </c>
      <c r="C8" s="117" t="s">
        <v>2716</v>
      </c>
      <c r="D8" s="532">
        <v>105.96</v>
      </c>
      <c r="E8" s="532">
        <v>94.41</v>
      </c>
      <c r="F8" s="424">
        <v>101.06</v>
      </c>
      <c r="G8" s="424">
        <v>94.16</v>
      </c>
      <c r="H8" s="424">
        <v>100.11</v>
      </c>
      <c r="I8" s="424">
        <v>96.64</v>
      </c>
      <c r="J8" s="424" t="s">
        <v>2977</v>
      </c>
      <c r="K8" s="424" t="s">
        <v>2978</v>
      </c>
    </row>
    <row r="9" spans="1:11">
      <c r="A9" s="95">
        <v>913291</v>
      </c>
      <c r="B9" s="117" t="s">
        <v>2916</v>
      </c>
      <c r="C9" s="117" t="s">
        <v>2719</v>
      </c>
      <c r="D9" s="532">
        <v>111.75</v>
      </c>
      <c r="E9" s="532">
        <v>94.39</v>
      </c>
      <c r="F9" s="424">
        <v>119.16</v>
      </c>
      <c r="G9" s="424">
        <v>99.39</v>
      </c>
      <c r="H9" s="424">
        <v>109.11</v>
      </c>
      <c r="I9" s="424">
        <v>94.71</v>
      </c>
      <c r="J9" s="424" t="s">
        <v>2979</v>
      </c>
      <c r="K9" s="424" t="s">
        <v>2976</v>
      </c>
    </row>
    <row r="10" spans="1:11">
      <c r="A10" s="95">
        <v>921798</v>
      </c>
      <c r="B10" s="117" t="s">
        <v>2917</v>
      </c>
      <c r="C10" s="117" t="s">
        <v>2715</v>
      </c>
      <c r="D10" s="532">
        <v>100.82</v>
      </c>
      <c r="E10" s="532">
        <v>96.86</v>
      </c>
      <c r="F10" s="424">
        <v>110.91</v>
      </c>
      <c r="G10" s="424">
        <v>97.26</v>
      </c>
      <c r="H10" s="424">
        <v>102.39</v>
      </c>
      <c r="I10" s="424">
        <v>96.66</v>
      </c>
      <c r="J10" s="424" t="s">
        <v>2980</v>
      </c>
      <c r="K10" s="424" t="s">
        <v>2981</v>
      </c>
    </row>
    <row r="11" spans="1:11">
      <c r="A11" s="95">
        <v>912986</v>
      </c>
      <c r="B11" s="117" t="s">
        <v>2918</v>
      </c>
      <c r="C11" s="117" t="s">
        <v>2691</v>
      </c>
      <c r="D11" s="532">
        <v>95.26</v>
      </c>
      <c r="E11" s="532">
        <v>94.52</v>
      </c>
      <c r="F11" s="424">
        <v>98.44</v>
      </c>
      <c r="G11" s="424">
        <v>94.37</v>
      </c>
      <c r="H11" s="424">
        <v>100.25</v>
      </c>
      <c r="I11" s="424">
        <v>96.14</v>
      </c>
      <c r="J11" s="424" t="s">
        <v>2982</v>
      </c>
      <c r="K11" s="424" t="s">
        <v>2983</v>
      </c>
    </row>
    <row r="12" spans="1:11">
      <c r="A12">
        <v>932475</v>
      </c>
      <c r="B12" s="117" t="s">
        <v>2955</v>
      </c>
      <c r="C12" s="117" t="s">
        <v>2956</v>
      </c>
      <c r="D12" s="424"/>
      <c r="E12" s="424"/>
      <c r="F12" s="424">
        <v>71.89</v>
      </c>
      <c r="G12" s="424">
        <v>84.23</v>
      </c>
      <c r="H12" s="424">
        <v>74.040000000000006</v>
      </c>
      <c r="I12" s="424">
        <v>86.1</v>
      </c>
      <c r="J12" s="424" t="s">
        <v>2984</v>
      </c>
      <c r="K12" s="424" t="s">
        <v>2985</v>
      </c>
    </row>
    <row r="13" spans="1:11">
      <c r="A13" s="95">
        <v>926859</v>
      </c>
      <c r="B13" s="117" t="s">
        <v>2919</v>
      </c>
      <c r="C13" s="117" t="s">
        <v>2718</v>
      </c>
      <c r="D13" s="532">
        <v>107.87</v>
      </c>
      <c r="E13" s="532">
        <v>96.46</v>
      </c>
      <c r="F13" s="424">
        <v>108.21</v>
      </c>
      <c r="G13" s="424">
        <v>97.89</v>
      </c>
      <c r="H13" s="424">
        <v>99.88</v>
      </c>
      <c r="I13" s="424">
        <v>93.68</v>
      </c>
      <c r="J13" s="424" t="s">
        <v>2986</v>
      </c>
      <c r="K13" s="424" t="s">
        <v>2987</v>
      </c>
    </row>
    <row r="14" spans="1:11">
      <c r="A14" s="95">
        <v>913328</v>
      </c>
      <c r="B14" s="117" t="s">
        <v>2920</v>
      </c>
      <c r="C14" s="117" t="s">
        <v>2698</v>
      </c>
      <c r="D14" s="532">
        <v>98.12</v>
      </c>
      <c r="E14" s="532">
        <v>90.9</v>
      </c>
      <c r="F14" s="424">
        <v>100.54</v>
      </c>
      <c r="G14" s="424">
        <v>95.23</v>
      </c>
      <c r="H14" s="424">
        <v>101.22</v>
      </c>
      <c r="I14" s="424">
        <v>95.88</v>
      </c>
      <c r="J14" s="424" t="s">
        <v>2988</v>
      </c>
      <c r="K14" s="424" t="s">
        <v>2989</v>
      </c>
    </row>
    <row r="15" spans="1:11">
      <c r="A15" s="95">
        <v>913009</v>
      </c>
      <c r="B15" s="117" t="s">
        <v>2921</v>
      </c>
      <c r="C15" s="117" t="s">
        <v>2702</v>
      </c>
      <c r="D15" s="532">
        <v>95.54</v>
      </c>
      <c r="E15" s="532">
        <v>96</v>
      </c>
      <c r="F15" s="424">
        <v>93.94</v>
      </c>
      <c r="G15" s="424">
        <v>95.12</v>
      </c>
      <c r="H15" s="424">
        <v>93.76</v>
      </c>
      <c r="I15" s="424">
        <v>95.46</v>
      </c>
      <c r="J15" s="424" t="s">
        <v>2990</v>
      </c>
      <c r="K15" s="424" t="s">
        <v>2991</v>
      </c>
    </row>
    <row r="16" spans="1:11">
      <c r="A16" s="95">
        <v>913029</v>
      </c>
      <c r="B16" s="117" t="s">
        <v>2922</v>
      </c>
      <c r="C16" s="117" t="s">
        <v>2717</v>
      </c>
      <c r="D16" s="532">
        <v>97.41</v>
      </c>
      <c r="E16" s="532">
        <v>96.65</v>
      </c>
      <c r="F16" s="424">
        <v>93.79</v>
      </c>
      <c r="G16" s="424">
        <v>96.93</v>
      </c>
      <c r="H16" s="424">
        <v>100.55</v>
      </c>
      <c r="I16" s="424">
        <v>98.67</v>
      </c>
      <c r="J16" s="424" t="s">
        <v>2992</v>
      </c>
      <c r="K16" s="424" t="s">
        <v>2993</v>
      </c>
    </row>
    <row r="17" spans="1:13">
      <c r="A17" s="95">
        <v>928440</v>
      </c>
      <c r="B17" s="117" t="s">
        <v>2923</v>
      </c>
      <c r="C17" s="117" t="s">
        <v>2701</v>
      </c>
      <c r="D17" s="532">
        <v>104.43</v>
      </c>
      <c r="E17" s="532">
        <v>87.81</v>
      </c>
      <c r="F17" s="424">
        <v>83.44</v>
      </c>
      <c r="G17" s="424">
        <v>86.61</v>
      </c>
      <c r="H17" s="424">
        <v>101.13</v>
      </c>
      <c r="I17" s="424">
        <v>91.61</v>
      </c>
      <c r="J17" s="424" t="s">
        <v>2994</v>
      </c>
      <c r="K17" s="424" t="s">
        <v>2995</v>
      </c>
      <c r="M17" s="12"/>
    </row>
    <row r="18" spans="1:13">
      <c r="A18" s="95">
        <v>921800</v>
      </c>
      <c r="B18" s="117" t="s">
        <v>2924</v>
      </c>
      <c r="C18" s="117" t="s">
        <v>2709</v>
      </c>
      <c r="D18" s="532">
        <v>89.28</v>
      </c>
      <c r="E18" s="532">
        <v>97.31</v>
      </c>
      <c r="F18" s="424">
        <v>93.45</v>
      </c>
      <c r="G18" s="424">
        <v>98.51</v>
      </c>
      <c r="H18" s="424">
        <v>94.62</v>
      </c>
      <c r="I18" s="424">
        <v>95.69</v>
      </c>
      <c r="J18" s="424" t="s">
        <v>2996</v>
      </c>
      <c r="K18" s="424" t="s">
        <v>2997</v>
      </c>
      <c r="M18" s="12"/>
    </row>
    <row r="19" spans="1:13">
      <c r="A19" s="95">
        <v>928442</v>
      </c>
      <c r="B19" s="117" t="s">
        <v>2925</v>
      </c>
      <c r="C19" s="117" t="s">
        <v>2699</v>
      </c>
      <c r="D19" s="532">
        <v>95.4</v>
      </c>
      <c r="E19" s="532">
        <v>88.64</v>
      </c>
      <c r="F19" s="533">
        <v>64.650000000000006</v>
      </c>
      <c r="G19" s="424">
        <v>85.95</v>
      </c>
      <c r="H19" s="424">
        <v>92.33</v>
      </c>
      <c r="I19" s="424">
        <v>90.84</v>
      </c>
      <c r="J19" s="424" t="s">
        <v>2998</v>
      </c>
      <c r="K19" s="424" t="s">
        <v>2999</v>
      </c>
      <c r="M19" s="12"/>
    </row>
    <row r="20" spans="1:13">
      <c r="A20">
        <v>932474</v>
      </c>
      <c r="B20" s="117" t="s">
        <v>2949</v>
      </c>
      <c r="C20" s="117"/>
      <c r="D20" s="424"/>
      <c r="E20" s="424"/>
      <c r="F20" s="534">
        <v>34.520000000000003</v>
      </c>
      <c r="G20" s="424">
        <v>83.03</v>
      </c>
      <c r="H20" s="534">
        <v>32.520000000000003</v>
      </c>
      <c r="I20" s="424">
        <v>88.98</v>
      </c>
      <c r="J20" s="534" t="s">
        <v>3000</v>
      </c>
      <c r="K20" s="424" t="s">
        <v>3001</v>
      </c>
      <c r="M20" s="12"/>
    </row>
    <row r="21" spans="1:13">
      <c r="A21" s="95">
        <v>914025</v>
      </c>
      <c r="B21" s="117" t="s">
        <v>2926</v>
      </c>
      <c r="C21" s="117"/>
      <c r="D21" s="532">
        <v>93.47</v>
      </c>
      <c r="E21" s="532">
        <v>94.28</v>
      </c>
      <c r="F21" s="424">
        <v>98.58</v>
      </c>
      <c r="G21" s="424">
        <v>96.85</v>
      </c>
      <c r="H21" s="424">
        <v>98.67</v>
      </c>
      <c r="I21" s="424">
        <v>95.28</v>
      </c>
      <c r="J21" s="424" t="s">
        <v>3002</v>
      </c>
      <c r="K21" s="424" t="s">
        <v>3003</v>
      </c>
      <c r="M21" s="12"/>
    </row>
    <row r="22" spans="1:13">
      <c r="A22" s="95">
        <v>921794</v>
      </c>
      <c r="B22" s="117" t="s">
        <v>2927</v>
      </c>
      <c r="C22" s="117" t="s">
        <v>2714</v>
      </c>
      <c r="D22" s="532">
        <v>103.41</v>
      </c>
      <c r="E22" s="532">
        <v>97.52</v>
      </c>
      <c r="F22" s="424">
        <v>102.82</v>
      </c>
      <c r="G22" s="424">
        <v>97.98</v>
      </c>
      <c r="H22" s="424">
        <v>106.85</v>
      </c>
      <c r="I22" s="424">
        <v>100</v>
      </c>
      <c r="J22" s="424" t="s">
        <v>3004</v>
      </c>
      <c r="K22" s="424" t="s">
        <v>3005</v>
      </c>
    </row>
    <row r="23" spans="1:13">
      <c r="A23" s="95">
        <v>928441</v>
      </c>
      <c r="B23" s="117" t="s">
        <v>2928</v>
      </c>
      <c r="C23" s="117" t="s">
        <v>2710</v>
      </c>
      <c r="D23" s="535">
        <v>118.84</v>
      </c>
      <c r="E23" s="535">
        <v>91.92</v>
      </c>
      <c r="F23" s="424">
        <v>101.81</v>
      </c>
      <c r="G23" s="424">
        <v>92.56</v>
      </c>
      <c r="H23" s="424">
        <v>104.42</v>
      </c>
      <c r="I23" s="424">
        <v>95.49</v>
      </c>
      <c r="J23" s="424" t="s">
        <v>3006</v>
      </c>
      <c r="K23" s="424" t="s">
        <v>3007</v>
      </c>
    </row>
    <row r="24" spans="1:13">
      <c r="A24" s="95">
        <v>932473</v>
      </c>
      <c r="B24" s="117" t="s">
        <v>2957</v>
      </c>
      <c r="C24" s="255" t="s">
        <v>2958</v>
      </c>
      <c r="D24" s="536"/>
      <c r="E24" s="536"/>
      <c r="F24" s="435">
        <v>78.12</v>
      </c>
      <c r="G24" s="424">
        <v>86.39</v>
      </c>
      <c r="H24" s="424">
        <v>101.97</v>
      </c>
      <c r="I24" s="424">
        <v>91.38</v>
      </c>
      <c r="J24" s="424" t="s">
        <v>3008</v>
      </c>
      <c r="K24" s="424" t="s">
        <v>3009</v>
      </c>
    </row>
    <row r="25" spans="1:13">
      <c r="A25" s="95">
        <v>926861</v>
      </c>
      <c r="B25" s="117" t="s">
        <v>2929</v>
      </c>
      <c r="C25" s="117" t="s">
        <v>2707</v>
      </c>
      <c r="D25" s="537">
        <v>89.77</v>
      </c>
      <c r="E25" s="537">
        <v>93.48</v>
      </c>
      <c r="F25" s="424">
        <v>89.05</v>
      </c>
      <c r="G25" s="424">
        <v>91.3</v>
      </c>
      <c r="H25" s="424">
        <v>96.24</v>
      </c>
      <c r="I25" s="424">
        <v>94.49</v>
      </c>
      <c r="J25" s="424" t="s">
        <v>3010</v>
      </c>
      <c r="K25" s="424" t="s">
        <v>3011</v>
      </c>
    </row>
    <row r="26" spans="1:13">
      <c r="A26" s="95">
        <v>921799</v>
      </c>
      <c r="B26" s="117" t="s">
        <v>2930</v>
      </c>
      <c r="C26" s="117" t="s">
        <v>2703</v>
      </c>
      <c r="D26" s="532">
        <v>101.64</v>
      </c>
      <c r="E26" s="532">
        <v>98.96</v>
      </c>
      <c r="F26" s="424">
        <v>95.12</v>
      </c>
      <c r="G26" s="424">
        <v>93.41</v>
      </c>
      <c r="H26" s="424">
        <v>94.09</v>
      </c>
      <c r="I26" s="424">
        <v>96.08</v>
      </c>
      <c r="J26" s="424" t="s">
        <v>3012</v>
      </c>
      <c r="K26" s="424" t="s">
        <v>3013</v>
      </c>
    </row>
    <row r="27" spans="1:13">
      <c r="A27" s="95">
        <v>921777</v>
      </c>
      <c r="B27" s="117" t="s">
        <v>2931</v>
      </c>
      <c r="C27" s="117" t="s">
        <v>2712</v>
      </c>
      <c r="D27" s="532">
        <v>95.88</v>
      </c>
      <c r="E27" s="532">
        <v>95.27</v>
      </c>
      <c r="F27" s="424">
        <v>98.8</v>
      </c>
      <c r="G27" s="424">
        <v>96.42</v>
      </c>
      <c r="H27" s="424">
        <v>98.57</v>
      </c>
      <c r="I27" s="424">
        <v>93.7</v>
      </c>
      <c r="J27" s="424" t="s">
        <v>3014</v>
      </c>
      <c r="K27" s="424" t="s">
        <v>3015</v>
      </c>
    </row>
    <row r="28" spans="1:13">
      <c r="A28" s="124">
        <v>921774</v>
      </c>
      <c r="B28" s="117" t="s">
        <v>2932</v>
      </c>
      <c r="C28" s="255"/>
      <c r="D28" s="535">
        <v>96.63</v>
      </c>
      <c r="E28" s="535">
        <v>94.85</v>
      </c>
      <c r="F28" s="435">
        <v>86.88</v>
      </c>
      <c r="G28" s="424">
        <v>95.79</v>
      </c>
      <c r="H28" s="534">
        <v>46.69</v>
      </c>
      <c r="I28" s="424">
        <v>90.26</v>
      </c>
      <c r="J28" s="424" t="s">
        <v>3016</v>
      </c>
      <c r="K28" s="424" t="s">
        <v>3017</v>
      </c>
    </row>
    <row r="29" spans="1:13">
      <c r="A29" s="95">
        <v>912697</v>
      </c>
      <c r="B29" s="117" t="s">
        <v>3018</v>
      </c>
      <c r="C29" s="255" t="s">
        <v>2783</v>
      </c>
      <c r="D29" s="424" t="s">
        <v>3019</v>
      </c>
      <c r="E29" s="424" t="s">
        <v>3019</v>
      </c>
      <c r="F29" s="424" t="s">
        <v>3019</v>
      </c>
      <c r="G29" s="424" t="s">
        <v>3019</v>
      </c>
      <c r="H29" s="534">
        <v>68.75</v>
      </c>
      <c r="I29" s="424">
        <v>87.84</v>
      </c>
      <c r="J29" s="534" t="s">
        <v>3020</v>
      </c>
      <c r="K29" s="424" t="s">
        <v>3021</v>
      </c>
    </row>
    <row r="34" spans="10:10">
      <c r="J34" s="240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D72F0-ACAB-4F1D-92AB-B20718BE3C4E}">
  <dimension ref="A1:K29"/>
  <sheetViews>
    <sheetView workbookViewId="0">
      <selection activeCell="M14" sqref="M14"/>
    </sheetView>
  </sheetViews>
  <sheetFormatPr defaultRowHeight="14.4"/>
  <sheetData>
    <row r="1" spans="1:11">
      <c r="A1" s="484" t="s">
        <v>2888</v>
      </c>
      <c r="B1" s="484" t="s">
        <v>2693</v>
      </c>
      <c r="C1" s="484" t="s">
        <v>2889</v>
      </c>
      <c r="D1" s="213" t="s">
        <v>7900</v>
      </c>
      <c r="E1" s="213" t="s">
        <v>7901</v>
      </c>
      <c r="F1" s="183" t="s">
        <v>7902</v>
      </c>
      <c r="G1" s="183" t="s">
        <v>7903</v>
      </c>
      <c r="H1" s="257" t="s">
        <v>7904</v>
      </c>
      <c r="I1" s="257" t="s">
        <v>7905</v>
      </c>
      <c r="J1" s="257" t="s">
        <v>2696</v>
      </c>
      <c r="K1" s="257" t="s">
        <v>2697</v>
      </c>
    </row>
    <row r="2" spans="1:11">
      <c r="A2" s="540">
        <v>926862</v>
      </c>
      <c r="B2" s="117" t="s">
        <v>2909</v>
      </c>
      <c r="C2" s="117" t="s">
        <v>2713</v>
      </c>
      <c r="D2" s="532">
        <v>100.31</v>
      </c>
      <c r="E2" s="532">
        <v>92.85</v>
      </c>
      <c r="F2" s="424">
        <v>77.489999999999995</v>
      </c>
      <c r="G2" s="424">
        <v>89.49</v>
      </c>
      <c r="H2" s="424">
        <v>94.46</v>
      </c>
      <c r="I2" s="424">
        <v>94.21</v>
      </c>
      <c r="J2" s="424" t="s">
        <v>2962</v>
      </c>
      <c r="K2" s="424" t="s">
        <v>2963</v>
      </c>
    </row>
    <row r="3" spans="1:11">
      <c r="A3" s="540">
        <v>926863</v>
      </c>
      <c r="B3" s="117" t="s">
        <v>2911</v>
      </c>
      <c r="C3" s="117" t="s">
        <v>2700</v>
      </c>
      <c r="D3" s="532">
        <v>98.73</v>
      </c>
      <c r="E3" s="532">
        <v>92.87</v>
      </c>
      <c r="F3" s="424">
        <v>87.91</v>
      </c>
      <c r="G3" s="424">
        <v>92.05</v>
      </c>
      <c r="H3" s="439">
        <v>100.77</v>
      </c>
      <c r="I3" s="439">
        <v>93.8</v>
      </c>
      <c r="J3" s="424" t="s">
        <v>2965</v>
      </c>
      <c r="K3" s="424" t="s">
        <v>2966</v>
      </c>
    </row>
    <row r="4" spans="1:11">
      <c r="A4" s="540">
        <v>926864</v>
      </c>
      <c r="B4" s="117" t="s">
        <v>2967</v>
      </c>
      <c r="C4" s="477"/>
      <c r="D4" s="532">
        <v>102.86</v>
      </c>
      <c r="E4" s="532">
        <v>97.47</v>
      </c>
      <c r="F4" s="424" t="s">
        <v>2968</v>
      </c>
      <c r="G4" s="424" t="s">
        <v>2968</v>
      </c>
      <c r="H4" s="424" t="s">
        <v>2968</v>
      </c>
      <c r="I4" s="424" t="s">
        <v>2968</v>
      </c>
      <c r="J4" s="424" t="s">
        <v>2969</v>
      </c>
      <c r="K4" s="424" t="s">
        <v>2970</v>
      </c>
    </row>
    <row r="5" spans="1:11">
      <c r="A5" s="540">
        <v>926858</v>
      </c>
      <c r="B5" s="117" t="s">
        <v>2912</v>
      </c>
      <c r="C5" s="117" t="s">
        <v>2708</v>
      </c>
      <c r="D5" s="532">
        <v>100.82</v>
      </c>
      <c r="E5" s="532">
        <v>97.08</v>
      </c>
      <c r="F5" s="424">
        <v>96.29</v>
      </c>
      <c r="G5" s="450">
        <v>96.1</v>
      </c>
      <c r="H5" s="424">
        <v>100.69</v>
      </c>
      <c r="I5" s="424">
        <v>97.94</v>
      </c>
      <c r="J5" s="424" t="s">
        <v>2971</v>
      </c>
      <c r="K5" s="424" t="s">
        <v>2972</v>
      </c>
    </row>
    <row r="6" spans="1:11">
      <c r="A6" s="540">
        <v>922016</v>
      </c>
      <c r="B6" s="117" t="s">
        <v>2913</v>
      </c>
      <c r="C6" s="117" t="s">
        <v>2706</v>
      </c>
      <c r="D6" s="532">
        <v>101.17</v>
      </c>
      <c r="E6" s="532">
        <v>94.97</v>
      </c>
      <c r="F6" s="424">
        <v>100.85</v>
      </c>
      <c r="G6" s="424">
        <v>92.61</v>
      </c>
      <c r="H6" s="459">
        <v>102.5</v>
      </c>
      <c r="I6" s="459">
        <v>94.53</v>
      </c>
      <c r="J6" s="424" t="s">
        <v>2973</v>
      </c>
      <c r="K6" s="424" t="s">
        <v>2974</v>
      </c>
    </row>
    <row r="7" spans="1:11">
      <c r="A7" s="540">
        <v>922017</v>
      </c>
      <c r="B7" s="117" t="s">
        <v>2914</v>
      </c>
      <c r="C7" s="117" t="s">
        <v>2711</v>
      </c>
      <c r="D7" s="532">
        <v>111.44</v>
      </c>
      <c r="E7" s="532">
        <v>94.98</v>
      </c>
      <c r="F7" s="424">
        <v>103.28</v>
      </c>
      <c r="G7" s="424">
        <v>96.84</v>
      </c>
      <c r="H7" s="424">
        <v>98.5</v>
      </c>
      <c r="I7" s="424">
        <v>96.67</v>
      </c>
      <c r="J7" s="424" t="s">
        <v>2975</v>
      </c>
      <c r="K7" s="424" t="s">
        <v>2976</v>
      </c>
    </row>
    <row r="8" spans="1:11">
      <c r="A8" s="540">
        <v>928443</v>
      </c>
      <c r="B8" s="117" t="s">
        <v>2915</v>
      </c>
      <c r="C8" s="117" t="s">
        <v>2716</v>
      </c>
      <c r="D8" s="532">
        <v>105.96</v>
      </c>
      <c r="E8" s="532">
        <v>94.41</v>
      </c>
      <c r="F8" s="424">
        <v>101.06</v>
      </c>
      <c r="G8" s="424">
        <v>94.16</v>
      </c>
      <c r="H8" s="424">
        <v>100.11</v>
      </c>
      <c r="I8" s="424">
        <v>96.64</v>
      </c>
      <c r="J8" s="424" t="s">
        <v>2977</v>
      </c>
      <c r="K8" s="424" t="s">
        <v>2978</v>
      </c>
    </row>
    <row r="9" spans="1:11">
      <c r="A9" s="540">
        <v>913291</v>
      </c>
      <c r="B9" s="117" t="s">
        <v>2916</v>
      </c>
      <c r="C9" s="117" t="s">
        <v>2719</v>
      </c>
      <c r="D9" s="532">
        <v>111.75</v>
      </c>
      <c r="E9" s="532">
        <v>94.39</v>
      </c>
      <c r="F9" s="424">
        <v>119.16</v>
      </c>
      <c r="G9" s="424">
        <v>99.39</v>
      </c>
      <c r="H9" s="424">
        <v>109.11</v>
      </c>
      <c r="I9" s="424">
        <v>94.71</v>
      </c>
      <c r="J9" s="424" t="s">
        <v>2979</v>
      </c>
      <c r="K9" s="424" t="s">
        <v>2976</v>
      </c>
    </row>
    <row r="10" spans="1:11">
      <c r="A10" s="540">
        <v>921798</v>
      </c>
      <c r="B10" s="117" t="s">
        <v>2917</v>
      </c>
      <c r="C10" s="117" t="s">
        <v>2715</v>
      </c>
      <c r="D10" s="532">
        <v>100.82</v>
      </c>
      <c r="E10" s="532">
        <v>96.86</v>
      </c>
      <c r="F10" s="424">
        <v>110.91</v>
      </c>
      <c r="G10" s="424">
        <v>97.26</v>
      </c>
      <c r="H10" s="424">
        <v>102.39</v>
      </c>
      <c r="I10" s="424">
        <v>96.66</v>
      </c>
      <c r="J10" s="424" t="s">
        <v>2980</v>
      </c>
      <c r="K10" s="424" t="s">
        <v>2981</v>
      </c>
    </row>
    <row r="11" spans="1:11">
      <c r="A11" s="540">
        <v>912986</v>
      </c>
      <c r="B11" s="117" t="s">
        <v>2918</v>
      </c>
      <c r="C11" s="117" t="s">
        <v>2691</v>
      </c>
      <c r="D11" s="532">
        <v>95.26</v>
      </c>
      <c r="E11" s="532">
        <v>94.52</v>
      </c>
      <c r="F11" s="424">
        <v>98.44</v>
      </c>
      <c r="G11" s="424">
        <v>94.37</v>
      </c>
      <c r="H11" s="424">
        <v>100.25</v>
      </c>
      <c r="I11" s="424">
        <v>96.14</v>
      </c>
      <c r="J11" s="424" t="s">
        <v>2982</v>
      </c>
      <c r="K11" s="424" t="s">
        <v>2983</v>
      </c>
    </row>
    <row r="12" spans="1:11">
      <c r="A12">
        <v>932475</v>
      </c>
      <c r="B12" s="117" t="s">
        <v>2955</v>
      </c>
      <c r="C12" s="117" t="s">
        <v>2956</v>
      </c>
      <c r="D12" s="424"/>
      <c r="E12" s="424"/>
      <c r="F12" s="424">
        <v>71.89</v>
      </c>
      <c r="G12" s="424">
        <v>84.23</v>
      </c>
      <c r="H12" s="424">
        <v>74.040000000000006</v>
      </c>
      <c r="I12" s="424">
        <v>86.1</v>
      </c>
      <c r="J12" s="424" t="s">
        <v>2984</v>
      </c>
      <c r="K12" s="424" t="s">
        <v>2985</v>
      </c>
    </row>
    <row r="13" spans="1:11">
      <c r="A13" s="540">
        <v>926859</v>
      </c>
      <c r="B13" s="117" t="s">
        <v>2919</v>
      </c>
      <c r="C13" s="117" t="s">
        <v>2718</v>
      </c>
      <c r="D13" s="532">
        <v>107.87</v>
      </c>
      <c r="E13" s="532">
        <v>96.46</v>
      </c>
      <c r="F13" s="424">
        <v>108.21</v>
      </c>
      <c r="G13" s="424">
        <v>97.89</v>
      </c>
      <c r="H13" s="424">
        <v>99.88</v>
      </c>
      <c r="I13" s="424">
        <v>93.68</v>
      </c>
      <c r="J13" s="424" t="s">
        <v>2986</v>
      </c>
      <c r="K13" s="424" t="s">
        <v>2987</v>
      </c>
    </row>
    <row r="14" spans="1:11">
      <c r="A14" s="540">
        <v>913328</v>
      </c>
      <c r="B14" s="117" t="s">
        <v>2920</v>
      </c>
      <c r="C14" s="117" t="s">
        <v>2698</v>
      </c>
      <c r="D14" s="532">
        <v>98.12</v>
      </c>
      <c r="E14" s="532">
        <v>90.9</v>
      </c>
      <c r="F14" s="424">
        <v>100.54</v>
      </c>
      <c r="G14" s="424">
        <v>95.23</v>
      </c>
      <c r="H14" s="424">
        <v>101.22</v>
      </c>
      <c r="I14" s="424">
        <v>95.88</v>
      </c>
      <c r="J14" s="424" t="s">
        <v>2988</v>
      </c>
      <c r="K14" s="424" t="s">
        <v>2989</v>
      </c>
    </row>
    <row r="15" spans="1:11">
      <c r="A15" s="540">
        <v>913009</v>
      </c>
      <c r="B15" s="117" t="s">
        <v>2921</v>
      </c>
      <c r="C15" s="117" t="s">
        <v>2702</v>
      </c>
      <c r="D15" s="532">
        <v>95.54</v>
      </c>
      <c r="E15" s="532">
        <v>96</v>
      </c>
      <c r="F15" s="424">
        <v>93.94</v>
      </c>
      <c r="G15" s="424">
        <v>95.12</v>
      </c>
      <c r="H15" s="424">
        <v>93.76</v>
      </c>
      <c r="I15" s="424">
        <v>95.46</v>
      </c>
      <c r="J15" s="424" t="s">
        <v>2990</v>
      </c>
      <c r="K15" s="424" t="s">
        <v>2991</v>
      </c>
    </row>
    <row r="16" spans="1:11">
      <c r="A16" s="540">
        <v>913029</v>
      </c>
      <c r="B16" s="117" t="s">
        <v>2922</v>
      </c>
      <c r="C16" s="117" t="s">
        <v>2717</v>
      </c>
      <c r="D16" s="532">
        <v>97.41</v>
      </c>
      <c r="E16" s="532">
        <v>96.65</v>
      </c>
      <c r="F16" s="424">
        <v>93.79</v>
      </c>
      <c r="G16" s="424">
        <v>96.93</v>
      </c>
      <c r="H16" s="424">
        <v>100.55</v>
      </c>
      <c r="I16" s="424">
        <v>98.67</v>
      </c>
      <c r="J16" s="424" t="s">
        <v>2992</v>
      </c>
      <c r="K16" s="424" t="s">
        <v>2993</v>
      </c>
    </row>
    <row r="17" spans="1:11">
      <c r="A17" s="540">
        <v>928440</v>
      </c>
      <c r="B17" s="117" t="s">
        <v>2923</v>
      </c>
      <c r="C17" s="117" t="s">
        <v>2701</v>
      </c>
      <c r="D17" s="532">
        <v>104.43</v>
      </c>
      <c r="E17" s="532">
        <v>87.81</v>
      </c>
      <c r="F17" s="424">
        <v>83.44</v>
      </c>
      <c r="G17" s="424">
        <v>86.61</v>
      </c>
      <c r="H17" s="424">
        <v>101.13</v>
      </c>
      <c r="I17" s="424">
        <v>91.61</v>
      </c>
      <c r="J17" s="424" t="s">
        <v>2994</v>
      </c>
      <c r="K17" s="424" t="s">
        <v>2995</v>
      </c>
    </row>
    <row r="18" spans="1:11">
      <c r="A18" s="540">
        <v>921800</v>
      </c>
      <c r="B18" s="117" t="s">
        <v>2924</v>
      </c>
      <c r="C18" s="117" t="s">
        <v>2709</v>
      </c>
      <c r="D18" s="532">
        <v>89.28</v>
      </c>
      <c r="E18" s="532">
        <v>97.31</v>
      </c>
      <c r="F18" s="424">
        <v>93.45</v>
      </c>
      <c r="G18" s="424">
        <v>98.51</v>
      </c>
      <c r="H18" s="424">
        <v>94.62</v>
      </c>
      <c r="I18" s="424">
        <v>95.69</v>
      </c>
      <c r="J18" s="424" t="s">
        <v>2996</v>
      </c>
      <c r="K18" s="424" t="s">
        <v>2997</v>
      </c>
    </row>
    <row r="19" spans="1:11">
      <c r="A19" s="540">
        <v>928442</v>
      </c>
      <c r="B19" s="117" t="s">
        <v>2925</v>
      </c>
      <c r="C19" s="117" t="s">
        <v>2699</v>
      </c>
      <c r="D19" s="532">
        <v>95.4</v>
      </c>
      <c r="E19" s="532">
        <v>88.64</v>
      </c>
      <c r="F19" s="533">
        <v>64.650000000000006</v>
      </c>
      <c r="G19" s="424">
        <v>85.95</v>
      </c>
      <c r="H19" s="424">
        <v>92.33</v>
      </c>
      <c r="I19" s="424">
        <v>90.84</v>
      </c>
      <c r="J19" s="424" t="s">
        <v>2998</v>
      </c>
      <c r="K19" s="424" t="s">
        <v>2999</v>
      </c>
    </row>
    <row r="20" spans="1:11">
      <c r="A20">
        <v>932474</v>
      </c>
      <c r="B20" s="117" t="s">
        <v>2949</v>
      </c>
      <c r="C20" s="117"/>
      <c r="D20" s="424"/>
      <c r="E20" s="424"/>
      <c r="F20" s="534">
        <v>34.520000000000003</v>
      </c>
      <c r="G20" s="424">
        <v>83.03</v>
      </c>
      <c r="H20" s="534">
        <v>32.520000000000003</v>
      </c>
      <c r="I20" s="424">
        <v>88.98</v>
      </c>
      <c r="J20" s="534" t="s">
        <v>3000</v>
      </c>
      <c r="K20" s="424" t="s">
        <v>3001</v>
      </c>
    </row>
    <row r="21" spans="1:11">
      <c r="A21" s="540">
        <v>914025</v>
      </c>
      <c r="B21" s="117" t="s">
        <v>2926</v>
      </c>
      <c r="C21" s="117"/>
      <c r="D21" s="532">
        <v>93.47</v>
      </c>
      <c r="E21" s="532">
        <v>94.28</v>
      </c>
      <c r="F21" s="424">
        <v>98.58</v>
      </c>
      <c r="G21" s="424">
        <v>96.85</v>
      </c>
      <c r="H21" s="424">
        <v>98.67</v>
      </c>
      <c r="I21" s="424">
        <v>95.28</v>
      </c>
      <c r="J21" s="424" t="s">
        <v>3002</v>
      </c>
      <c r="K21" s="424" t="s">
        <v>3003</v>
      </c>
    </row>
    <row r="22" spans="1:11">
      <c r="A22" s="540">
        <v>921794</v>
      </c>
      <c r="B22" s="117" t="s">
        <v>2927</v>
      </c>
      <c r="C22" s="117" t="s">
        <v>2714</v>
      </c>
      <c r="D22" s="532">
        <v>103.41</v>
      </c>
      <c r="E22" s="532">
        <v>97.52</v>
      </c>
      <c r="F22" s="424">
        <v>102.82</v>
      </c>
      <c r="G22" s="424">
        <v>97.98</v>
      </c>
      <c r="H22" s="424">
        <v>106.85</v>
      </c>
      <c r="I22" s="424">
        <v>100</v>
      </c>
      <c r="J22" s="424" t="s">
        <v>3004</v>
      </c>
      <c r="K22" s="424" t="s">
        <v>3005</v>
      </c>
    </row>
    <row r="23" spans="1:11">
      <c r="A23" s="540">
        <v>928441</v>
      </c>
      <c r="B23" s="117" t="s">
        <v>2928</v>
      </c>
      <c r="C23" s="117" t="s">
        <v>2710</v>
      </c>
      <c r="D23" s="535">
        <v>118.84</v>
      </c>
      <c r="E23" s="535">
        <v>91.92</v>
      </c>
      <c r="F23" s="424">
        <v>101.81</v>
      </c>
      <c r="G23" s="424">
        <v>92.56</v>
      </c>
      <c r="H23" s="424">
        <v>104.42</v>
      </c>
      <c r="I23" s="424">
        <v>95.49</v>
      </c>
      <c r="J23" s="424" t="s">
        <v>3006</v>
      </c>
      <c r="K23" s="424" t="s">
        <v>3007</v>
      </c>
    </row>
    <row r="24" spans="1:11">
      <c r="A24" s="540">
        <v>932473</v>
      </c>
      <c r="B24" s="117" t="s">
        <v>2957</v>
      </c>
      <c r="C24" s="255" t="s">
        <v>2958</v>
      </c>
      <c r="D24" s="536"/>
      <c r="E24" s="536"/>
      <c r="F24" s="435">
        <v>78.12</v>
      </c>
      <c r="G24" s="424">
        <v>86.39</v>
      </c>
      <c r="H24" s="424">
        <v>101.97</v>
      </c>
      <c r="I24" s="424">
        <v>91.38</v>
      </c>
      <c r="J24" s="424" t="s">
        <v>3008</v>
      </c>
      <c r="K24" s="424" t="s">
        <v>3009</v>
      </c>
    </row>
    <row r="25" spans="1:11">
      <c r="A25" s="540">
        <v>926861</v>
      </c>
      <c r="B25" s="117" t="s">
        <v>2929</v>
      </c>
      <c r="C25" s="117" t="s">
        <v>2707</v>
      </c>
      <c r="D25" s="537">
        <v>89.77</v>
      </c>
      <c r="E25" s="537">
        <v>93.48</v>
      </c>
      <c r="F25" s="424">
        <v>89.05</v>
      </c>
      <c r="G25" s="424">
        <v>91.3</v>
      </c>
      <c r="H25" s="424">
        <v>96.24</v>
      </c>
      <c r="I25" s="424">
        <v>94.49</v>
      </c>
      <c r="J25" s="424" t="s">
        <v>3010</v>
      </c>
      <c r="K25" s="424" t="s">
        <v>3011</v>
      </c>
    </row>
    <row r="26" spans="1:11">
      <c r="A26" s="540">
        <v>921799</v>
      </c>
      <c r="B26" s="117" t="s">
        <v>2930</v>
      </c>
      <c r="C26" s="117" t="s">
        <v>2703</v>
      </c>
      <c r="D26" s="532">
        <v>101.64</v>
      </c>
      <c r="E26" s="532">
        <v>98.96</v>
      </c>
      <c r="F26" s="424">
        <v>95.12</v>
      </c>
      <c r="G26" s="424">
        <v>93.41</v>
      </c>
      <c r="H26" s="424">
        <v>94.09</v>
      </c>
      <c r="I26" s="424">
        <v>96.08</v>
      </c>
      <c r="J26" s="424" t="s">
        <v>3012</v>
      </c>
      <c r="K26" s="424" t="s">
        <v>3013</v>
      </c>
    </row>
    <row r="27" spans="1:11">
      <c r="A27" s="540">
        <v>921777</v>
      </c>
      <c r="B27" s="117" t="s">
        <v>2931</v>
      </c>
      <c r="C27" s="117" t="s">
        <v>2712</v>
      </c>
      <c r="D27" s="532">
        <v>95.88</v>
      </c>
      <c r="E27" s="532">
        <v>95.27</v>
      </c>
      <c r="F27" s="424">
        <v>98.8</v>
      </c>
      <c r="G27" s="424">
        <v>96.42</v>
      </c>
      <c r="H27" s="424">
        <v>98.57</v>
      </c>
      <c r="I27" s="424">
        <v>93.7</v>
      </c>
      <c r="J27" s="424" t="s">
        <v>3014</v>
      </c>
      <c r="K27" s="424" t="s">
        <v>3015</v>
      </c>
    </row>
    <row r="28" spans="1:11">
      <c r="A28" s="124">
        <v>921774</v>
      </c>
      <c r="B28" s="117" t="s">
        <v>2932</v>
      </c>
      <c r="C28" s="255"/>
      <c r="D28" s="535">
        <v>96.63</v>
      </c>
      <c r="E28" s="535">
        <v>94.85</v>
      </c>
      <c r="F28" s="435">
        <v>86.88</v>
      </c>
      <c r="G28" s="424">
        <v>95.79</v>
      </c>
      <c r="H28" s="534">
        <v>46.69</v>
      </c>
      <c r="I28" s="424">
        <v>90.26</v>
      </c>
      <c r="J28" s="424" t="s">
        <v>3016</v>
      </c>
      <c r="K28" s="424" t="s">
        <v>3017</v>
      </c>
    </row>
    <row r="29" spans="1:11">
      <c r="A29" s="540">
        <v>912697</v>
      </c>
      <c r="B29" s="117" t="s">
        <v>3018</v>
      </c>
      <c r="C29" s="255" t="s">
        <v>2783</v>
      </c>
      <c r="D29" s="424" t="s">
        <v>3019</v>
      </c>
      <c r="E29" s="424" t="s">
        <v>3019</v>
      </c>
      <c r="F29" s="424" t="s">
        <v>3019</v>
      </c>
      <c r="G29" s="424" t="s">
        <v>3019</v>
      </c>
      <c r="H29" s="534">
        <v>68.75</v>
      </c>
      <c r="I29" s="424">
        <v>87.84</v>
      </c>
      <c r="J29" s="534" t="s">
        <v>3020</v>
      </c>
      <c r="K29" s="424" t="s">
        <v>3021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9D2B8-9B65-4EDA-ADD6-658C50BE177A}">
  <dimension ref="A1:S38"/>
  <sheetViews>
    <sheetView workbookViewId="0">
      <selection activeCell="G31" sqref="G31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hidden="1" customWidth="1"/>
    <col min="10" max="10" width="21.33203125" customWidth="1"/>
    <col min="11" max="11" width="15.44140625" hidden="1" customWidth="1"/>
    <col min="12" max="12" width="11.44140625" bestFit="1" customWidth="1"/>
    <col min="13" max="13" width="9.6640625" customWidth="1"/>
    <col min="14" max="14" width="15.6640625" customWidth="1"/>
    <col min="15" max="15" width="44" customWidth="1"/>
    <col min="19" max="19" width="31.5546875" customWidth="1"/>
    <col min="20" max="20" width="11.33203125" customWidth="1"/>
    <col min="24" max="24" width="31.88671875" customWidth="1"/>
    <col min="25" max="25" width="13" customWidth="1"/>
  </cols>
  <sheetData>
    <row r="1" spans="1:15">
      <c r="A1" s="290"/>
      <c r="B1" s="290"/>
      <c r="C1" s="290"/>
      <c r="D1" s="290"/>
      <c r="E1" s="290"/>
      <c r="F1" s="290"/>
      <c r="G1" s="557" t="s">
        <v>3022</v>
      </c>
      <c r="H1" s="558"/>
      <c r="I1" s="558"/>
      <c r="J1" s="559"/>
      <c r="O1" s="296"/>
    </row>
    <row r="2" spans="1:15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53" t="s">
        <v>3025</v>
      </c>
      <c r="H2" s="461" t="s">
        <v>3026</v>
      </c>
      <c r="I2" s="461" t="s">
        <v>3027</v>
      </c>
      <c r="J2" s="461" t="s">
        <v>3028</v>
      </c>
      <c r="K2" s="293" t="s">
        <v>3029</v>
      </c>
      <c r="L2" s="303" t="s">
        <v>3030</v>
      </c>
      <c r="M2" s="302" t="s">
        <v>2793</v>
      </c>
      <c r="N2" s="293" t="s">
        <v>3031</v>
      </c>
      <c r="O2" s="521" t="s">
        <v>3032</v>
      </c>
    </row>
    <row r="3" spans="1:15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2959</v>
      </c>
      <c r="F3" s="310" t="s">
        <v>2690</v>
      </c>
      <c r="G3" s="313">
        <v>2620</v>
      </c>
      <c r="H3" s="310">
        <v>3048</v>
      </c>
      <c r="I3" s="418"/>
      <c r="J3" s="6">
        <v>5</v>
      </c>
      <c r="K3" s="435"/>
      <c r="L3" s="429" t="s">
        <v>3033</v>
      </c>
      <c r="M3" s="445" t="s">
        <v>3034</v>
      </c>
      <c r="N3" s="445" t="s">
        <v>3035</v>
      </c>
      <c r="O3" s="309"/>
    </row>
    <row r="4" spans="1:15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2959</v>
      </c>
      <c r="F4" s="318" t="s">
        <v>2692</v>
      </c>
      <c r="G4" s="319">
        <v>8248</v>
      </c>
      <c r="H4" s="310">
        <v>8997</v>
      </c>
      <c r="I4" s="121"/>
      <c r="J4" s="6">
        <v>5</v>
      </c>
      <c r="K4" s="435"/>
      <c r="L4" s="430" t="s">
        <v>3036</v>
      </c>
      <c r="M4" s="445" t="s">
        <v>3037</v>
      </c>
      <c r="N4" s="445" t="s">
        <v>3038</v>
      </c>
      <c r="O4" s="309"/>
    </row>
    <row r="5" spans="1:15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2959</v>
      </c>
      <c r="F5" s="85" t="s">
        <v>2690</v>
      </c>
      <c r="G5" s="322">
        <v>6372</v>
      </c>
      <c r="H5" s="85">
        <v>7371</v>
      </c>
      <c r="I5" s="418"/>
      <c r="J5" s="6">
        <v>5</v>
      </c>
      <c r="K5" s="435"/>
      <c r="L5" s="431" t="s">
        <v>3039</v>
      </c>
      <c r="M5" s="446" t="s">
        <v>3040</v>
      </c>
      <c r="N5" s="446" t="s">
        <v>3035</v>
      </c>
      <c r="O5" s="309"/>
    </row>
    <row r="6" spans="1:15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2959</v>
      </c>
      <c r="F6" s="281" t="s">
        <v>2690</v>
      </c>
      <c r="G6" s="325">
        <v>2620</v>
      </c>
      <c r="H6" s="310">
        <v>2921</v>
      </c>
      <c r="I6" s="418"/>
      <c r="J6" s="6">
        <v>5</v>
      </c>
      <c r="K6" s="435"/>
      <c r="L6" s="432" t="s">
        <v>3041</v>
      </c>
      <c r="M6" s="447" t="s">
        <v>3042</v>
      </c>
      <c r="N6" s="447" t="s">
        <v>3043</v>
      </c>
      <c r="O6" s="309"/>
    </row>
    <row r="7" spans="1:15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2959</v>
      </c>
      <c r="F7" s="310" t="s">
        <v>2692</v>
      </c>
      <c r="G7" s="313">
        <v>6372</v>
      </c>
      <c r="H7" s="310">
        <v>7180</v>
      </c>
      <c r="I7" s="418"/>
      <c r="J7" s="6">
        <v>5</v>
      </c>
      <c r="K7" s="435"/>
      <c r="L7" s="429" t="s">
        <v>3044</v>
      </c>
      <c r="M7" s="445" t="s">
        <v>3045</v>
      </c>
      <c r="N7" s="445" t="s">
        <v>3046</v>
      </c>
      <c r="O7" s="309"/>
    </row>
    <row r="8" spans="1:15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2959</v>
      </c>
      <c r="F8" s="310" t="s">
        <v>2692</v>
      </c>
      <c r="G8" s="313">
        <v>8013</v>
      </c>
      <c r="H8" s="310">
        <v>8430</v>
      </c>
      <c r="I8" s="418"/>
      <c r="J8" s="6">
        <v>5</v>
      </c>
      <c r="K8" s="435"/>
      <c r="L8" s="429" t="s">
        <v>3047</v>
      </c>
      <c r="M8" s="445" t="s">
        <v>3048</v>
      </c>
      <c r="N8" s="445" t="s">
        <v>3049</v>
      </c>
      <c r="O8" s="309"/>
    </row>
    <row r="9" spans="1:15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2959</v>
      </c>
      <c r="F9" s="310" t="s">
        <v>2692</v>
      </c>
      <c r="G9" s="313">
        <v>10762</v>
      </c>
      <c r="H9" s="310">
        <v>12850</v>
      </c>
      <c r="I9" s="418"/>
      <c r="J9" s="6">
        <v>5</v>
      </c>
      <c r="K9" s="435"/>
      <c r="L9" s="429" t="s">
        <v>3050</v>
      </c>
      <c r="M9" s="445" t="s">
        <v>3051</v>
      </c>
      <c r="N9" s="445" t="s">
        <v>3052</v>
      </c>
      <c r="O9" s="309"/>
    </row>
    <row r="10" spans="1:15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2959</v>
      </c>
      <c r="F10" s="310" t="s">
        <v>2692</v>
      </c>
      <c r="G10" s="313">
        <v>10124</v>
      </c>
      <c r="H10" s="310">
        <v>11039</v>
      </c>
      <c r="I10" s="121"/>
      <c r="J10" s="6">
        <v>5</v>
      </c>
      <c r="K10" s="435"/>
      <c r="L10" s="429" t="s">
        <v>3053</v>
      </c>
      <c r="M10" s="445" t="s">
        <v>3054</v>
      </c>
      <c r="N10" s="445" t="s">
        <v>3055</v>
      </c>
      <c r="O10" s="309"/>
    </row>
    <row r="11" spans="1:15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2959</v>
      </c>
      <c r="F11" s="310" t="s">
        <v>2692</v>
      </c>
      <c r="G11" s="313">
        <v>7724</v>
      </c>
      <c r="H11" s="310">
        <v>7833</v>
      </c>
      <c r="I11" s="121"/>
      <c r="J11" s="6">
        <v>4</v>
      </c>
      <c r="K11" s="435"/>
      <c r="L11" s="429" t="s">
        <v>3056</v>
      </c>
      <c r="M11" s="445" t="s">
        <v>3057</v>
      </c>
      <c r="N11" s="445" t="s">
        <v>3058</v>
      </c>
      <c r="O11" s="309"/>
    </row>
    <row r="12" spans="1:15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2959</v>
      </c>
      <c r="F12" s="310" t="s">
        <v>2690</v>
      </c>
      <c r="G12" s="313">
        <v>1834</v>
      </c>
      <c r="H12" s="310">
        <v>2167</v>
      </c>
      <c r="I12" s="418"/>
      <c r="J12" s="6">
        <v>5</v>
      </c>
      <c r="K12" s="435"/>
      <c r="L12" s="429" t="s">
        <v>3059</v>
      </c>
      <c r="M12" s="445" t="s">
        <v>3060</v>
      </c>
      <c r="N12" s="445" t="s">
        <v>3061</v>
      </c>
      <c r="O12" s="519" t="s">
        <v>3062</v>
      </c>
    </row>
    <row r="13" spans="1:15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2959</v>
      </c>
      <c r="F13" s="310" t="s">
        <v>2692</v>
      </c>
      <c r="G13" s="313">
        <v>11062</v>
      </c>
      <c r="H13" s="310">
        <v>11790</v>
      </c>
      <c r="I13" s="121"/>
      <c r="J13" s="6">
        <v>5</v>
      </c>
      <c r="K13" s="435"/>
      <c r="L13" s="429" t="s">
        <v>3063</v>
      </c>
      <c r="M13" s="448" t="s">
        <v>3064</v>
      </c>
      <c r="N13" s="448" t="s">
        <v>3065</v>
      </c>
      <c r="O13" s="309"/>
    </row>
    <row r="14" spans="1:15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2959</v>
      </c>
      <c r="F14" s="310" t="s">
        <v>2692</v>
      </c>
      <c r="G14" s="313">
        <v>7200</v>
      </c>
      <c r="H14" s="310">
        <v>7855</v>
      </c>
      <c r="I14" s="418"/>
      <c r="J14" s="6">
        <v>3</v>
      </c>
      <c r="K14" s="435"/>
      <c r="L14" s="429" t="s">
        <v>3066</v>
      </c>
      <c r="M14" s="445" t="s">
        <v>3067</v>
      </c>
      <c r="N14" s="445" t="s">
        <v>3055</v>
      </c>
      <c r="O14" s="309"/>
    </row>
    <row r="15" spans="1:15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2959</v>
      </c>
      <c r="F15" s="310" t="s">
        <v>2690</v>
      </c>
      <c r="G15" s="313">
        <v>2096</v>
      </c>
      <c r="H15" s="310">
        <v>2215</v>
      </c>
      <c r="I15" s="418"/>
      <c r="J15" s="6">
        <v>4</v>
      </c>
      <c r="K15" s="435"/>
      <c r="L15" s="429" t="s">
        <v>3068</v>
      </c>
      <c r="M15" s="445" t="s">
        <v>3069</v>
      </c>
      <c r="N15" s="445" t="s">
        <v>3070</v>
      </c>
      <c r="O15" s="309"/>
    </row>
    <row r="16" spans="1:15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2959</v>
      </c>
      <c r="F16" s="310" t="s">
        <v>3071</v>
      </c>
      <c r="G16" s="313">
        <v>10200</v>
      </c>
      <c r="H16" s="310">
        <v>8521</v>
      </c>
      <c r="I16" s="121"/>
      <c r="J16" s="6">
        <v>5</v>
      </c>
      <c r="K16" s="435"/>
      <c r="L16" s="429" t="s">
        <v>3072</v>
      </c>
      <c r="M16" s="445"/>
      <c r="N16" s="445" t="s">
        <v>3072</v>
      </c>
      <c r="O16" s="511" t="s">
        <v>3073</v>
      </c>
    </row>
    <row r="17" spans="1:19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2959</v>
      </c>
      <c r="F17" s="310" t="s">
        <v>2690</v>
      </c>
      <c r="G17" s="313">
        <v>2620</v>
      </c>
      <c r="H17" s="310">
        <v>3171</v>
      </c>
      <c r="I17" s="418"/>
      <c r="J17" s="6">
        <v>5</v>
      </c>
      <c r="K17" s="435"/>
      <c r="L17" s="430" t="s">
        <v>3074</v>
      </c>
      <c r="M17" s="512" t="s">
        <v>3075</v>
      </c>
      <c r="N17" s="512" t="s">
        <v>3076</v>
      </c>
      <c r="O17" s="511"/>
    </row>
    <row r="18" spans="1:19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2959</v>
      </c>
      <c r="F18" s="310" t="s">
        <v>3071</v>
      </c>
      <c r="G18" s="313">
        <v>3288</v>
      </c>
      <c r="H18" s="310">
        <v>2501</v>
      </c>
      <c r="I18" s="418"/>
      <c r="J18" s="6">
        <v>5</v>
      </c>
      <c r="K18" s="520"/>
      <c r="L18" s="500" t="s">
        <v>3077</v>
      </c>
      <c r="M18" s="445"/>
      <c r="N18" s="445" t="s">
        <v>3077</v>
      </c>
      <c r="O18" s="511" t="s">
        <v>3078</v>
      </c>
    </row>
    <row r="19" spans="1:19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2959</v>
      </c>
      <c r="F19" s="310" t="s">
        <v>2690</v>
      </c>
      <c r="G19" s="313">
        <v>2620</v>
      </c>
      <c r="H19" s="310">
        <v>2676</v>
      </c>
      <c r="I19" s="418"/>
      <c r="J19" s="6">
        <v>5</v>
      </c>
      <c r="K19" s="520"/>
      <c r="L19" s="500" t="s">
        <v>3079</v>
      </c>
      <c r="M19" s="445" t="s">
        <v>3080</v>
      </c>
      <c r="N19" s="445" t="s">
        <v>3049</v>
      </c>
      <c r="O19" s="511"/>
    </row>
    <row r="20" spans="1:19">
      <c r="A20" s="85"/>
      <c r="B20" s="85"/>
      <c r="C20" s="305"/>
      <c r="D20" s="85"/>
      <c r="E20" s="277"/>
      <c r="F20" s="310"/>
      <c r="G20" s="313"/>
      <c r="H20" s="310"/>
      <c r="I20" s="418"/>
      <c r="J20" s="6"/>
      <c r="K20" s="520"/>
      <c r="L20" s="500"/>
      <c r="M20" s="527"/>
      <c r="N20" s="527"/>
      <c r="O20" s="511"/>
    </row>
    <row r="21" spans="1:19">
      <c r="A21" s="85"/>
      <c r="B21" s="85"/>
      <c r="C21" s="305"/>
      <c r="D21" s="85"/>
      <c r="E21" s="277"/>
      <c r="F21" s="310"/>
      <c r="G21" s="313"/>
      <c r="H21" s="310"/>
      <c r="I21" s="418"/>
      <c r="J21" s="6"/>
      <c r="K21" s="520"/>
      <c r="L21" s="500"/>
      <c r="M21" s="527"/>
      <c r="N21" s="527"/>
      <c r="O21" s="511"/>
    </row>
    <row r="22" spans="1:19" ht="15" customHeight="1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2959</v>
      </c>
      <c r="F22" s="310" t="s">
        <v>2692</v>
      </c>
      <c r="G22" s="313">
        <v>9824</v>
      </c>
      <c r="H22" s="310">
        <v>11020</v>
      </c>
      <c r="I22" s="418"/>
      <c r="J22" s="6">
        <v>5</v>
      </c>
      <c r="K22" s="520"/>
      <c r="L22" s="493" t="s">
        <v>3081</v>
      </c>
      <c r="M22" s="106">
        <v>98.33</v>
      </c>
      <c r="N22" s="106">
        <v>105</v>
      </c>
      <c r="O22" s="309"/>
    </row>
    <row r="23" spans="1:19" ht="15" customHeight="1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2959</v>
      </c>
      <c r="F23" s="310" t="s">
        <v>2690</v>
      </c>
      <c r="G23" s="313">
        <v>2620</v>
      </c>
      <c r="H23" s="310">
        <v>3391</v>
      </c>
      <c r="I23" s="418"/>
      <c r="J23" s="6">
        <v>5</v>
      </c>
      <c r="K23" s="520"/>
      <c r="L23" s="6">
        <v>129.43</v>
      </c>
      <c r="M23" s="95">
        <v>96.28</v>
      </c>
      <c r="N23" s="95">
        <v>129</v>
      </c>
      <c r="O23" s="309"/>
    </row>
    <row r="24" spans="1:19" ht="15" customHeight="1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2959</v>
      </c>
      <c r="F24" s="310" t="s">
        <v>2690</v>
      </c>
      <c r="G24" s="313">
        <v>1834</v>
      </c>
      <c r="H24" s="310">
        <v>2339</v>
      </c>
      <c r="I24" s="418"/>
      <c r="J24" s="6">
        <v>5</v>
      </c>
      <c r="K24" s="520"/>
      <c r="L24" s="106">
        <v>127.54</v>
      </c>
      <c r="M24" s="445" t="s">
        <v>3083</v>
      </c>
      <c r="N24" s="445" t="s">
        <v>3084</v>
      </c>
      <c r="O24" s="519" t="s">
        <v>3062</v>
      </c>
    </row>
    <row r="25" spans="1:19" ht="15" customHeight="1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2959</v>
      </c>
      <c r="F25" s="310" t="s">
        <v>2690</v>
      </c>
      <c r="G25" s="319">
        <v>2620</v>
      </c>
      <c r="H25" s="310">
        <v>2780</v>
      </c>
      <c r="I25" s="418"/>
      <c r="J25" s="6">
        <v>5</v>
      </c>
      <c r="K25" s="520"/>
      <c r="L25" s="424" t="s">
        <v>3085</v>
      </c>
      <c r="M25" s="450" t="s">
        <v>3086</v>
      </c>
      <c r="N25" s="450" t="s">
        <v>3070</v>
      </c>
      <c r="O25" s="309"/>
    </row>
    <row r="26" spans="1:19" ht="15" customHeight="1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2959</v>
      </c>
      <c r="F26" s="313" t="s">
        <v>2692</v>
      </c>
      <c r="G26" s="95">
        <v>10124</v>
      </c>
      <c r="H26" s="6">
        <v>10843</v>
      </c>
      <c r="I26" s="418"/>
      <c r="J26" s="6">
        <v>5</v>
      </c>
      <c r="K26" s="520"/>
      <c r="L26" s="424" t="s">
        <v>3087</v>
      </c>
      <c r="M26" s="95">
        <v>99.53</v>
      </c>
      <c r="N26" s="95">
        <v>103</v>
      </c>
      <c r="O26" s="309"/>
    </row>
    <row r="27" spans="1:19" ht="15" customHeight="1">
      <c r="A27" s="85" t="s">
        <v>2931</v>
      </c>
      <c r="B27" s="85" t="s">
        <v>2238</v>
      </c>
      <c r="C27" s="305">
        <v>44256</v>
      </c>
      <c r="D27" s="85" t="s">
        <v>2393</v>
      </c>
      <c r="E27" s="317" t="s">
        <v>2959</v>
      </c>
      <c r="F27" s="318" t="s">
        <v>2692</v>
      </c>
      <c r="G27" s="124">
        <v>11062</v>
      </c>
      <c r="H27" s="6">
        <v>11268</v>
      </c>
      <c r="I27" s="121"/>
      <c r="J27" s="6">
        <v>5</v>
      </c>
      <c r="K27" s="518"/>
      <c r="L27" s="215">
        <v>101.86</v>
      </c>
      <c r="M27" s="451" t="s">
        <v>3088</v>
      </c>
      <c r="N27" s="451" t="s">
        <v>3058</v>
      </c>
      <c r="O27" s="309"/>
    </row>
    <row r="28" spans="1:19" ht="15" customHeight="1">
      <c r="A28" s="85"/>
      <c r="B28" s="85"/>
      <c r="C28" s="305"/>
      <c r="D28" s="322"/>
      <c r="E28" s="317"/>
      <c r="F28" s="318"/>
      <c r="G28" s="124"/>
      <c r="H28" s="6"/>
      <c r="I28" s="121"/>
      <c r="J28" s="6"/>
      <c r="K28" s="518"/>
      <c r="L28" s="526"/>
      <c r="M28" s="451"/>
      <c r="N28" s="451"/>
      <c r="O28" s="309"/>
    </row>
    <row r="29" spans="1:19" s="106" customFormat="1" ht="15" customHeight="1">
      <c r="A29" s="331" t="s">
        <v>3018</v>
      </c>
      <c r="B29" s="514" t="s">
        <v>2380</v>
      </c>
      <c r="C29" s="305">
        <v>42933</v>
      </c>
      <c r="D29" s="322" t="s">
        <v>2393</v>
      </c>
      <c r="E29" s="6" t="s">
        <v>2959</v>
      </c>
      <c r="F29" s="6" t="s">
        <v>2692</v>
      </c>
      <c r="G29" s="95">
        <v>11062</v>
      </c>
      <c r="H29" s="6">
        <v>11112</v>
      </c>
      <c r="I29" s="418"/>
      <c r="J29" s="6">
        <v>5</v>
      </c>
      <c r="K29" s="435"/>
      <c r="L29" s="95">
        <v>100.45</v>
      </c>
      <c r="M29" s="95">
        <v>97.44</v>
      </c>
      <c r="N29" s="95">
        <v>99</v>
      </c>
      <c r="O29" s="511"/>
    </row>
    <row r="31" spans="1:19">
      <c r="L31" s="240">
        <f>AVERAGE(L3:L29)</f>
        <v>114.82000000000001</v>
      </c>
      <c r="M31" s="240">
        <f>AVERAGE(M3:M29)</f>
        <v>97.894999999999996</v>
      </c>
      <c r="N31" s="240">
        <f>AVERAGE(N3:N29)</f>
        <v>109</v>
      </c>
      <c r="S31" s="240"/>
    </row>
    <row r="32" spans="1:19">
      <c r="L32" s="240"/>
    </row>
    <row r="33" spans="10:12">
      <c r="L33" s="240"/>
    </row>
    <row r="37" spans="10:12">
      <c r="J37" s="92" t="s">
        <v>3089</v>
      </c>
      <c r="K37" s="92"/>
    </row>
    <row r="38" spans="10:12">
      <c r="J38" s="92" t="s">
        <v>3090</v>
      </c>
      <c r="K38" s="92"/>
    </row>
  </sheetData>
  <autoFilter ref="A2:S29" xr:uid="{32BFBC3D-8E2D-451B-BBA1-D8322C52AB2E}"/>
  <mergeCells count="1">
    <mergeCell ref="G1:J1"/>
  </mergeCells>
  <conditionalFormatting sqref="B2">
    <cfRule type="duplicateValues" dxfId="180" priority="15"/>
  </conditionalFormatting>
  <conditionalFormatting sqref="E3:E28">
    <cfRule type="cellIs" dxfId="179" priority="13" operator="equal">
      <formula>"L"</formula>
    </cfRule>
    <cfRule type="cellIs" dxfId="178" priority="14" operator="equal">
      <formula>"A"</formula>
    </cfRule>
  </conditionalFormatting>
  <conditionalFormatting sqref="B1:B2">
    <cfRule type="duplicateValues" dxfId="177" priority="16"/>
  </conditionalFormatting>
  <conditionalFormatting sqref="B33">
    <cfRule type="duplicateValues" dxfId="176" priority="9"/>
  </conditionalFormatting>
  <conditionalFormatting sqref="B33">
    <cfRule type="duplicateValues" dxfId="175" priority="10"/>
  </conditionalFormatting>
  <conditionalFormatting sqref="B33:B34">
    <cfRule type="duplicateValues" dxfId="174" priority="11"/>
  </conditionalFormatting>
  <conditionalFormatting sqref="B34">
    <cfRule type="duplicateValues" dxfId="173" priority="12"/>
  </conditionalFormatting>
  <conditionalFormatting sqref="O12">
    <cfRule type="cellIs" dxfId="172" priority="7" operator="equal">
      <formula>"L"</formula>
    </cfRule>
    <cfRule type="cellIs" dxfId="171" priority="8" operator="equal">
      <formula>"A"</formula>
    </cfRule>
  </conditionalFormatting>
  <conditionalFormatting sqref="O24">
    <cfRule type="cellIs" dxfId="170" priority="1" operator="equal">
      <formula>"L"</formula>
    </cfRule>
    <cfRule type="cellIs" dxfId="169" priority="2" operator="equal">
      <formula>"A"</formula>
    </cfRule>
  </conditionalFormatting>
  <conditionalFormatting sqref="B1:B29">
    <cfRule type="duplicateValues" dxfId="168" priority="106"/>
  </conditionalFormatting>
  <conditionalFormatting sqref="B3:B29">
    <cfRule type="duplicateValues" dxfId="167" priority="108"/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1B67A-F02D-4EEA-97F1-73FCCE7DD423}">
  <dimension ref="A1:R38"/>
  <sheetViews>
    <sheetView workbookViewId="0">
      <selection activeCell="A18" sqref="A18:XFD18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9.6640625" customWidth="1"/>
    <col min="14" max="14" width="44" customWidth="1"/>
    <col min="18" max="18" width="31.5546875" customWidth="1"/>
    <col min="19" max="19" width="11.33203125" customWidth="1"/>
    <col min="23" max="23" width="31.88671875" customWidth="1"/>
    <col min="24" max="24" width="13" customWidth="1"/>
  </cols>
  <sheetData>
    <row r="1" spans="1:14">
      <c r="A1" s="290"/>
      <c r="B1" s="290"/>
      <c r="C1" s="290"/>
      <c r="D1" s="290"/>
      <c r="E1" s="290"/>
      <c r="F1" s="290"/>
      <c r="G1" s="557" t="s">
        <v>3091</v>
      </c>
      <c r="H1" s="558"/>
      <c r="I1" s="558"/>
      <c r="J1" s="559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53" t="s">
        <v>3025</v>
      </c>
      <c r="H2" s="460" t="s">
        <v>3026</v>
      </c>
      <c r="I2" s="461" t="s">
        <v>3027</v>
      </c>
      <c r="J2" s="461" t="s">
        <v>3028</v>
      </c>
      <c r="K2" s="293" t="s">
        <v>3029</v>
      </c>
      <c r="L2" s="303" t="s">
        <v>3030</v>
      </c>
      <c r="M2" s="302" t="s">
        <v>2793</v>
      </c>
      <c r="N2" s="513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2959</v>
      </c>
      <c r="F3" s="310" t="s">
        <v>2690</v>
      </c>
      <c r="G3" s="310">
        <v>2934</v>
      </c>
      <c r="H3" s="313">
        <v>3167</v>
      </c>
      <c r="I3" s="418"/>
      <c r="J3" s="458">
        <v>5</v>
      </c>
      <c r="K3" s="424"/>
      <c r="L3" s="429" t="s">
        <v>3093</v>
      </c>
      <c r="M3" s="445" t="s">
        <v>3094</v>
      </c>
      <c r="N3" s="309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2959</v>
      </c>
      <c r="F4" s="318" t="s">
        <v>2690</v>
      </c>
      <c r="G4" s="318">
        <v>4576</v>
      </c>
      <c r="H4" s="319">
        <v>4599</v>
      </c>
      <c r="I4" s="121"/>
      <c r="J4" s="458">
        <v>5</v>
      </c>
      <c r="K4" s="424"/>
      <c r="L4" s="430" t="s">
        <v>3038</v>
      </c>
      <c r="M4" s="445" t="s">
        <v>3095</v>
      </c>
      <c r="N4" s="309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2959</v>
      </c>
      <c r="F5" s="85" t="s">
        <v>2690</v>
      </c>
      <c r="G5" s="85">
        <v>6048</v>
      </c>
      <c r="H5" s="322">
        <v>6387</v>
      </c>
      <c r="I5" s="418"/>
      <c r="J5" s="458">
        <v>5</v>
      </c>
      <c r="K5" s="424"/>
      <c r="L5" s="431" t="s">
        <v>3070</v>
      </c>
      <c r="M5" s="446" t="s">
        <v>3096</v>
      </c>
      <c r="N5" s="309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2959</v>
      </c>
      <c r="F6" s="281" t="s">
        <v>2690</v>
      </c>
      <c r="G6" s="281">
        <v>2934</v>
      </c>
      <c r="H6" s="325">
        <v>3055</v>
      </c>
      <c r="I6" s="418"/>
      <c r="J6" s="458">
        <v>5</v>
      </c>
      <c r="K6" s="424"/>
      <c r="L6" s="432" t="s">
        <v>3055</v>
      </c>
      <c r="M6" s="447" t="s">
        <v>3097</v>
      </c>
      <c r="N6" s="309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2959</v>
      </c>
      <c r="F7" s="310" t="s">
        <v>2690</v>
      </c>
      <c r="G7" s="310">
        <v>4810</v>
      </c>
      <c r="H7" s="313">
        <v>4868</v>
      </c>
      <c r="I7" s="418"/>
      <c r="J7" s="458">
        <v>5</v>
      </c>
      <c r="K7" s="424"/>
      <c r="L7" s="429" t="s">
        <v>3038</v>
      </c>
      <c r="M7" s="445" t="s">
        <v>3098</v>
      </c>
      <c r="N7" s="309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2959</v>
      </c>
      <c r="F8" s="310" t="s">
        <v>2690</v>
      </c>
      <c r="G8" s="310">
        <v>3325</v>
      </c>
      <c r="H8" s="313">
        <v>3381</v>
      </c>
      <c r="I8" s="418"/>
      <c r="J8" s="458">
        <v>5</v>
      </c>
      <c r="K8" s="424"/>
      <c r="L8" s="429" t="s">
        <v>3049</v>
      </c>
      <c r="M8" s="445" t="s">
        <v>3099</v>
      </c>
      <c r="N8" s="309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2959</v>
      </c>
      <c r="F9" s="310" t="s">
        <v>2692</v>
      </c>
      <c r="G9" s="310">
        <v>7559</v>
      </c>
      <c r="H9" s="313">
        <v>10629</v>
      </c>
      <c r="I9" s="418"/>
      <c r="J9" s="458">
        <v>5</v>
      </c>
      <c r="K9" s="424"/>
      <c r="L9" s="429" t="s">
        <v>3061</v>
      </c>
      <c r="M9" s="445" t="s">
        <v>3100</v>
      </c>
      <c r="N9" s="309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2959</v>
      </c>
      <c r="F10" s="310" t="s">
        <v>2692</v>
      </c>
      <c r="G10" s="310">
        <v>5848</v>
      </c>
      <c r="H10" s="313">
        <v>5887</v>
      </c>
      <c r="I10" s="121"/>
      <c r="J10" s="458">
        <v>4</v>
      </c>
      <c r="K10" s="424"/>
      <c r="L10" s="429" t="s">
        <v>3058</v>
      </c>
      <c r="M10" s="445" t="s">
        <v>3064</v>
      </c>
      <c r="N10" s="309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2959</v>
      </c>
      <c r="F11" s="310" t="s">
        <v>2692</v>
      </c>
      <c r="G11" s="310">
        <v>8094</v>
      </c>
      <c r="H11" s="313">
        <v>8343</v>
      </c>
      <c r="I11" s="121"/>
      <c r="J11" s="458">
        <v>5</v>
      </c>
      <c r="K11" s="424"/>
      <c r="L11" s="429" t="s">
        <v>3038</v>
      </c>
      <c r="M11" s="445" t="s">
        <v>2982</v>
      </c>
      <c r="N11" s="309"/>
    </row>
    <row r="12" spans="1:14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2884</v>
      </c>
      <c r="F12" s="310" t="s">
        <v>2690</v>
      </c>
      <c r="G12" s="310">
        <v>0</v>
      </c>
      <c r="H12" s="313">
        <v>0</v>
      </c>
      <c r="I12" s="418"/>
      <c r="J12" s="458">
        <v>5</v>
      </c>
      <c r="K12" s="424"/>
      <c r="L12" s="429"/>
      <c r="M12" s="445" t="s">
        <v>3101</v>
      </c>
      <c r="N12" s="270" t="s">
        <v>2884</v>
      </c>
    </row>
    <row r="13" spans="1:14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2959</v>
      </c>
      <c r="F13" s="310" t="s">
        <v>2692</v>
      </c>
      <c r="G13" s="310">
        <v>6217</v>
      </c>
      <c r="H13" s="313">
        <v>6592</v>
      </c>
      <c r="I13" s="121"/>
      <c r="J13" s="458">
        <v>5</v>
      </c>
      <c r="K13" s="424"/>
      <c r="L13" s="429" t="s">
        <v>3065</v>
      </c>
      <c r="M13" s="448" t="s">
        <v>3064</v>
      </c>
      <c r="N13" s="309"/>
    </row>
    <row r="14" spans="1:14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2959</v>
      </c>
      <c r="F14" s="310" t="s">
        <v>2692</v>
      </c>
      <c r="G14" s="310">
        <v>8647</v>
      </c>
      <c r="H14" s="313">
        <v>9381</v>
      </c>
      <c r="I14" s="418"/>
      <c r="J14" s="458">
        <v>5</v>
      </c>
      <c r="K14" s="424"/>
      <c r="L14" s="429" t="s">
        <v>3065</v>
      </c>
      <c r="M14" s="445" t="s">
        <v>3102</v>
      </c>
      <c r="N14" s="309"/>
    </row>
    <row r="15" spans="1:14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2959</v>
      </c>
      <c r="F15" s="310" t="s">
        <v>2690</v>
      </c>
      <c r="G15" s="310">
        <v>4029</v>
      </c>
      <c r="H15" s="313">
        <v>4150</v>
      </c>
      <c r="I15" s="418"/>
      <c r="J15" s="458">
        <v>5</v>
      </c>
      <c r="K15" s="424"/>
      <c r="L15" s="429" t="s">
        <v>3065</v>
      </c>
      <c r="M15" s="445" t="s">
        <v>3103</v>
      </c>
      <c r="N15" s="309"/>
    </row>
    <row r="16" spans="1:14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2959</v>
      </c>
      <c r="F16" s="310" t="s">
        <v>3071</v>
      </c>
      <c r="G16" s="310">
        <v>1124</v>
      </c>
      <c r="H16" s="313">
        <v>795</v>
      </c>
      <c r="I16" s="121"/>
      <c r="J16" s="458">
        <v>5</v>
      </c>
      <c r="K16" s="424"/>
      <c r="L16" s="429" t="s">
        <v>3104</v>
      </c>
      <c r="M16" s="445"/>
      <c r="N16" s="511" t="s">
        <v>3105</v>
      </c>
    </row>
    <row r="17" spans="1:18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2959</v>
      </c>
      <c r="F17" s="310" t="s">
        <v>2690</v>
      </c>
      <c r="G17" s="310">
        <v>2934</v>
      </c>
      <c r="H17" s="313">
        <v>3032</v>
      </c>
      <c r="I17" s="418"/>
      <c r="J17" s="458">
        <v>5</v>
      </c>
      <c r="K17" s="424"/>
      <c r="L17" s="430" t="s">
        <v>3065</v>
      </c>
      <c r="M17" s="512" t="s">
        <v>3106</v>
      </c>
      <c r="N17" s="511"/>
    </row>
    <row r="18" spans="1:18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2959</v>
      </c>
      <c r="F18" s="310" t="s">
        <v>3071</v>
      </c>
      <c r="G18" s="310">
        <v>1200</v>
      </c>
      <c r="H18" s="313">
        <v>451</v>
      </c>
      <c r="I18" s="418"/>
      <c r="J18" s="458">
        <v>2</v>
      </c>
      <c r="K18" s="450"/>
      <c r="L18" s="500" t="s">
        <v>3107</v>
      </c>
      <c r="M18" s="445" t="s">
        <v>3064</v>
      </c>
      <c r="N18" s="511" t="s">
        <v>3105</v>
      </c>
    </row>
    <row r="19" spans="1:18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2959</v>
      </c>
      <c r="F19" s="310" t="s">
        <v>2690</v>
      </c>
      <c r="G19" s="310">
        <v>2934</v>
      </c>
      <c r="H19" s="313">
        <v>2919</v>
      </c>
      <c r="I19" s="418"/>
      <c r="J19" s="458">
        <v>5</v>
      </c>
      <c r="K19" s="450"/>
      <c r="L19" s="500" t="s">
        <v>3108</v>
      </c>
      <c r="M19" s="445" t="s">
        <v>3109</v>
      </c>
      <c r="N19" s="511"/>
    </row>
    <row r="20" spans="1:18">
      <c r="A20" s="85"/>
      <c r="B20" s="85"/>
      <c r="C20" s="305"/>
      <c r="D20" s="85"/>
      <c r="E20" s="277"/>
      <c r="F20" s="310"/>
      <c r="G20" s="310"/>
      <c r="H20" s="313"/>
      <c r="I20" s="418"/>
      <c r="J20" s="458"/>
      <c r="K20" s="450"/>
      <c r="L20" s="500"/>
      <c r="M20" s="445"/>
      <c r="N20" s="511"/>
    </row>
    <row r="21" spans="1:18" ht="15" customHeight="1">
      <c r="A21" s="85" t="s">
        <v>2926</v>
      </c>
      <c r="B21" s="85" t="s">
        <v>2377</v>
      </c>
      <c r="C21" s="305">
        <v>43045</v>
      </c>
      <c r="D21" s="85" t="s">
        <v>2393</v>
      </c>
      <c r="E21" s="277"/>
      <c r="F21" s="310"/>
      <c r="G21" s="310">
        <v>3862</v>
      </c>
      <c r="H21" s="313">
        <v>2320</v>
      </c>
      <c r="I21" s="121"/>
      <c r="J21" s="458">
        <v>3</v>
      </c>
      <c r="K21" s="450"/>
      <c r="L21" s="493" t="s">
        <v>3110</v>
      </c>
      <c r="M21" s="445"/>
      <c r="N21" s="511" t="s">
        <v>3111</v>
      </c>
    </row>
    <row r="22" spans="1:18" ht="15" customHeight="1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2959</v>
      </c>
      <c r="F22" s="310" t="s">
        <v>2692</v>
      </c>
      <c r="G22" s="310">
        <v>6386</v>
      </c>
      <c r="H22" s="313">
        <v>6475</v>
      </c>
      <c r="I22" s="418"/>
      <c r="J22" s="458">
        <v>5</v>
      </c>
      <c r="K22" s="450"/>
      <c r="L22" s="493" t="s">
        <v>3038</v>
      </c>
      <c r="M22" s="106"/>
      <c r="N22" s="309"/>
    </row>
    <row r="23" spans="1:18" ht="15" customHeight="1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2959</v>
      </c>
      <c r="F23" s="310" t="s">
        <v>2690</v>
      </c>
      <c r="G23" s="310">
        <v>2934</v>
      </c>
      <c r="H23" s="313">
        <v>3043</v>
      </c>
      <c r="I23" s="418"/>
      <c r="J23" s="458">
        <v>5</v>
      </c>
      <c r="K23" s="450"/>
      <c r="L23" s="6">
        <v>104</v>
      </c>
      <c r="M23" s="95">
        <v>96.19</v>
      </c>
      <c r="N23" s="309"/>
    </row>
    <row r="24" spans="1:18" ht="15" customHeight="1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2884</v>
      </c>
      <c r="F24" s="310" t="s">
        <v>2690</v>
      </c>
      <c r="G24" s="310">
        <v>0</v>
      </c>
      <c r="H24" s="313">
        <v>0</v>
      </c>
      <c r="I24" s="418"/>
      <c r="J24" s="458">
        <v>5</v>
      </c>
      <c r="K24" s="450"/>
      <c r="L24" s="106"/>
      <c r="M24" s="445"/>
      <c r="N24" s="270" t="s">
        <v>2884</v>
      </c>
    </row>
    <row r="25" spans="1:18" ht="15" customHeight="1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2959</v>
      </c>
      <c r="F25" s="310" t="s">
        <v>2690</v>
      </c>
      <c r="G25" s="318">
        <v>2934</v>
      </c>
      <c r="H25" s="319">
        <v>3009</v>
      </c>
      <c r="I25" s="418"/>
      <c r="J25" s="458">
        <v>5</v>
      </c>
      <c r="K25" s="450"/>
      <c r="L25" s="424" t="s">
        <v>3065</v>
      </c>
      <c r="M25" s="450" t="s">
        <v>3112</v>
      </c>
      <c r="N25" s="309"/>
    </row>
    <row r="26" spans="1:18" ht="15" customHeight="1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2959</v>
      </c>
      <c r="F26" s="313" t="s">
        <v>2692</v>
      </c>
      <c r="G26" s="6">
        <v>7390</v>
      </c>
      <c r="H26" s="95">
        <v>7396</v>
      </c>
      <c r="I26" s="418"/>
      <c r="J26" s="509">
        <v>5</v>
      </c>
      <c r="K26" s="450"/>
      <c r="L26" s="424" t="s">
        <v>3113</v>
      </c>
      <c r="M26" s="95">
        <v>94.72</v>
      </c>
      <c r="N26" s="309"/>
    </row>
    <row r="27" spans="1:18" ht="15" customHeight="1">
      <c r="A27" s="85" t="s">
        <v>2931</v>
      </c>
      <c r="B27" s="85" t="s">
        <v>2238</v>
      </c>
      <c r="C27" s="305">
        <v>44256</v>
      </c>
      <c r="D27" s="85" t="s">
        <v>2393</v>
      </c>
      <c r="E27" s="317" t="s">
        <v>2959</v>
      </c>
      <c r="F27" s="318" t="s">
        <v>2692</v>
      </c>
      <c r="G27" s="122">
        <v>8094</v>
      </c>
      <c r="H27" s="124">
        <v>7196</v>
      </c>
      <c r="I27" s="123"/>
      <c r="J27" s="122">
        <v>5</v>
      </c>
      <c r="K27" s="451"/>
      <c r="L27" s="215">
        <v>94</v>
      </c>
      <c r="M27" s="451" t="s">
        <v>3114</v>
      </c>
      <c r="N27" s="309"/>
    </row>
    <row r="28" spans="1:18" ht="15" customHeight="1">
      <c r="A28" s="85"/>
      <c r="B28" s="85"/>
      <c r="C28" s="305"/>
      <c r="D28" s="322"/>
      <c r="E28" s="317"/>
      <c r="F28" s="318"/>
      <c r="G28" s="122"/>
      <c r="H28" s="124"/>
      <c r="I28" s="525"/>
      <c r="J28" s="122"/>
      <c r="K28" s="518"/>
      <c r="L28" s="526"/>
      <c r="M28" s="451"/>
      <c r="N28" s="309"/>
    </row>
    <row r="29" spans="1:18" ht="15" customHeight="1">
      <c r="A29" s="331" t="s">
        <v>3018</v>
      </c>
      <c r="B29" s="514" t="s">
        <v>2380</v>
      </c>
      <c r="C29" s="305">
        <v>42933</v>
      </c>
      <c r="D29" s="322" t="s">
        <v>2393</v>
      </c>
      <c r="E29" s="37" t="s">
        <v>2959</v>
      </c>
      <c r="F29" s="37" t="s">
        <v>2692</v>
      </c>
      <c r="G29" s="6">
        <v>3762</v>
      </c>
      <c r="H29" s="6">
        <v>3835</v>
      </c>
      <c r="I29" s="510"/>
      <c r="J29" s="6">
        <v>3</v>
      </c>
      <c r="K29" s="435"/>
      <c r="L29" s="95">
        <v>98</v>
      </c>
      <c r="M29" s="95">
        <v>93.79</v>
      </c>
      <c r="N29" s="309"/>
    </row>
    <row r="31" spans="1:18">
      <c r="R31" s="240"/>
    </row>
    <row r="32" spans="1:18">
      <c r="L32" s="240"/>
    </row>
    <row r="33" spans="10:12">
      <c r="L33" s="240"/>
    </row>
    <row r="37" spans="10:12">
      <c r="J37" s="92" t="s">
        <v>3089</v>
      </c>
      <c r="K37" s="92"/>
    </row>
    <row r="38" spans="10:12">
      <c r="J38" s="92" t="s">
        <v>3090</v>
      </c>
      <c r="K38" s="92"/>
    </row>
  </sheetData>
  <autoFilter ref="A2:R29" xr:uid="{32BFBC3D-8E2D-451B-BBA1-D8322C52AB2E}"/>
  <mergeCells count="1">
    <mergeCell ref="G1:J1"/>
  </mergeCells>
  <conditionalFormatting sqref="B2">
    <cfRule type="duplicateValues" dxfId="166" priority="11"/>
  </conditionalFormatting>
  <conditionalFormatting sqref="E3:E28">
    <cfRule type="cellIs" dxfId="165" priority="9" operator="equal">
      <formula>"L"</formula>
    </cfRule>
    <cfRule type="cellIs" dxfId="164" priority="10" operator="equal">
      <formula>"A"</formula>
    </cfRule>
  </conditionalFormatting>
  <conditionalFormatting sqref="B1:B2">
    <cfRule type="duplicateValues" dxfId="163" priority="12"/>
  </conditionalFormatting>
  <conditionalFormatting sqref="B33">
    <cfRule type="duplicateValues" dxfId="162" priority="5"/>
  </conditionalFormatting>
  <conditionalFormatting sqref="B33">
    <cfRule type="duplicateValues" dxfId="161" priority="6"/>
  </conditionalFormatting>
  <conditionalFormatting sqref="B33:B34">
    <cfRule type="duplicateValues" dxfId="160" priority="7"/>
  </conditionalFormatting>
  <conditionalFormatting sqref="B34">
    <cfRule type="duplicateValues" dxfId="159" priority="8"/>
  </conditionalFormatting>
  <conditionalFormatting sqref="B1:B29">
    <cfRule type="duplicateValues" dxfId="158" priority="13"/>
  </conditionalFormatting>
  <conditionalFormatting sqref="B3:B29">
    <cfRule type="duplicateValues" dxfId="157" priority="14"/>
  </conditionalFormatting>
  <conditionalFormatting sqref="N12">
    <cfRule type="cellIs" dxfId="156" priority="3" operator="equal">
      <formula>"L"</formula>
    </cfRule>
    <cfRule type="cellIs" dxfId="155" priority="4" operator="equal">
      <formula>"A"</formula>
    </cfRule>
  </conditionalFormatting>
  <conditionalFormatting sqref="N24">
    <cfRule type="cellIs" dxfId="154" priority="1" operator="equal">
      <formula>"L"</formula>
    </cfRule>
    <cfRule type="cellIs" dxfId="153" priority="2" operator="equal">
      <formula>"A"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5CD3C-C884-486A-8519-09C577E681F2}">
  <dimension ref="A1:R33"/>
  <sheetViews>
    <sheetView workbookViewId="0">
      <selection activeCell="L2" sqref="L2:M29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7.88671875" bestFit="1" customWidth="1"/>
    <col min="14" max="14" width="64.88671875" customWidth="1"/>
    <col min="18" max="18" width="31.5546875" customWidth="1"/>
    <col min="19" max="19" width="11.33203125" customWidth="1"/>
    <col min="23" max="23" width="31.88671875" customWidth="1"/>
    <col min="24" max="24" width="13" customWidth="1"/>
  </cols>
  <sheetData>
    <row r="1" spans="1:14">
      <c r="A1" s="290"/>
      <c r="B1" s="290"/>
      <c r="C1" s="290"/>
      <c r="D1" s="290"/>
      <c r="E1" s="290"/>
      <c r="F1" s="290"/>
      <c r="G1" s="557" t="s">
        <v>3115</v>
      </c>
      <c r="H1" s="558"/>
      <c r="I1" s="558"/>
      <c r="J1" s="559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53" t="s">
        <v>3025</v>
      </c>
      <c r="H2" s="460" t="s">
        <v>3026</v>
      </c>
      <c r="I2" s="461" t="s">
        <v>3027</v>
      </c>
      <c r="J2" s="461" t="s">
        <v>3028</v>
      </c>
      <c r="K2" s="293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2729</v>
      </c>
      <c r="F3" s="310" t="s">
        <v>2690</v>
      </c>
      <c r="G3" s="310">
        <v>5760</v>
      </c>
      <c r="H3" s="313">
        <v>5819</v>
      </c>
      <c r="I3" s="418">
        <v>1.4874421296296296</v>
      </c>
      <c r="J3" s="458">
        <v>5</v>
      </c>
      <c r="K3" s="424" t="s">
        <v>3116</v>
      </c>
      <c r="L3" s="429" t="s">
        <v>3038</v>
      </c>
      <c r="M3" s="419" t="s">
        <v>3117</v>
      </c>
      <c r="N3" s="349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2729</v>
      </c>
      <c r="F4" s="318" t="s">
        <v>2690</v>
      </c>
      <c r="G4" s="318">
        <v>5760</v>
      </c>
      <c r="H4" s="319">
        <v>5800</v>
      </c>
      <c r="I4" s="121">
        <v>1.4400000000000002</v>
      </c>
      <c r="J4" s="458">
        <v>5</v>
      </c>
      <c r="K4" s="424" t="s">
        <v>3118</v>
      </c>
      <c r="L4" s="430" t="s">
        <v>3038</v>
      </c>
      <c r="M4" s="419" t="s">
        <v>3119</v>
      </c>
      <c r="N4" s="349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2729</v>
      </c>
      <c r="F5" s="85" t="s">
        <v>2690</v>
      </c>
      <c r="G5" s="85">
        <v>5760</v>
      </c>
      <c r="H5" s="322">
        <v>5808</v>
      </c>
      <c r="I5" s="418">
        <v>2.3536805555555556</v>
      </c>
      <c r="J5" s="458">
        <v>5</v>
      </c>
      <c r="K5" s="424" t="s">
        <v>3120</v>
      </c>
      <c r="L5" s="431" t="s">
        <v>3038</v>
      </c>
      <c r="M5" s="420" t="s">
        <v>3121</v>
      </c>
      <c r="N5" s="349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2729</v>
      </c>
      <c r="F6" s="281" t="s">
        <v>2690</v>
      </c>
      <c r="G6" s="281">
        <v>5760</v>
      </c>
      <c r="H6" s="325">
        <v>5912</v>
      </c>
      <c r="I6" s="418">
        <v>1.5169675925925927</v>
      </c>
      <c r="J6" s="458">
        <v>5</v>
      </c>
      <c r="K6" s="424" t="s">
        <v>3122</v>
      </c>
      <c r="L6" s="432" t="s">
        <v>3065</v>
      </c>
      <c r="M6" s="421" t="s">
        <v>3123</v>
      </c>
      <c r="N6" s="349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2729</v>
      </c>
      <c r="F7" s="310" t="s">
        <v>2692</v>
      </c>
      <c r="G7" s="310">
        <v>9000</v>
      </c>
      <c r="H7" s="313">
        <v>8705</v>
      </c>
      <c r="I7" s="418">
        <v>0.44947916666666665</v>
      </c>
      <c r="J7" s="458">
        <v>3</v>
      </c>
      <c r="K7" s="424" t="s">
        <v>3124</v>
      </c>
      <c r="L7" s="429" t="s">
        <v>3113</v>
      </c>
      <c r="M7" s="419"/>
      <c r="N7" s="349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2729</v>
      </c>
      <c r="F8" s="310" t="s">
        <v>2690</v>
      </c>
      <c r="G8" s="310">
        <v>5760</v>
      </c>
      <c r="H8" s="313">
        <v>5875</v>
      </c>
      <c r="I8" s="418">
        <v>1.3182638888888889</v>
      </c>
      <c r="J8" s="458">
        <v>5</v>
      </c>
      <c r="K8" s="424" t="s">
        <v>3125</v>
      </c>
      <c r="L8" s="429" t="s">
        <v>3049</v>
      </c>
      <c r="M8" s="419" t="s">
        <v>3126</v>
      </c>
      <c r="N8" s="349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2729</v>
      </c>
      <c r="F9" s="310" t="s">
        <v>2692</v>
      </c>
      <c r="G9" s="310">
        <v>16200</v>
      </c>
      <c r="H9" s="313">
        <v>18667</v>
      </c>
      <c r="I9" s="418">
        <v>1.4321527777777778</v>
      </c>
      <c r="J9" s="458">
        <v>5</v>
      </c>
      <c r="K9" s="424" t="s">
        <v>3127</v>
      </c>
      <c r="L9" s="429" t="s">
        <v>3128</v>
      </c>
      <c r="M9" s="419"/>
      <c r="N9" s="349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2729</v>
      </c>
      <c r="F10" s="310" t="s">
        <v>2692</v>
      </c>
      <c r="G10" s="310">
        <v>18000</v>
      </c>
      <c r="H10" s="313">
        <v>18892</v>
      </c>
      <c r="I10" s="121">
        <v>1.576284722222222</v>
      </c>
      <c r="J10" s="458">
        <v>5</v>
      </c>
      <c r="K10" s="424" t="s">
        <v>3129</v>
      </c>
      <c r="L10" s="429" t="s">
        <v>3046</v>
      </c>
      <c r="M10" s="419"/>
      <c r="N10" s="349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2729</v>
      </c>
      <c r="F11" s="310" t="s">
        <v>2690</v>
      </c>
      <c r="G11" s="310">
        <v>5760</v>
      </c>
      <c r="H11" s="313">
        <v>5832</v>
      </c>
      <c r="I11" s="121">
        <v>1.0701620370370371</v>
      </c>
      <c r="J11" s="458">
        <v>5</v>
      </c>
      <c r="K11" s="424" t="s">
        <v>3130</v>
      </c>
      <c r="L11" s="429" t="s">
        <v>3038</v>
      </c>
      <c r="M11" s="419" t="s">
        <v>3131</v>
      </c>
      <c r="N11" s="349"/>
    </row>
    <row r="12" spans="1:14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2729</v>
      </c>
      <c r="F12" s="310" t="s">
        <v>2690</v>
      </c>
      <c r="G12" s="310">
        <v>5760</v>
      </c>
      <c r="H12" s="313">
        <v>4906</v>
      </c>
      <c r="I12" s="418">
        <v>2.174398148148148</v>
      </c>
      <c r="J12" s="458">
        <v>5</v>
      </c>
      <c r="K12" s="424" t="s">
        <v>3132</v>
      </c>
      <c r="L12" s="429" t="s">
        <v>3133</v>
      </c>
      <c r="M12" s="419" t="s">
        <v>3134</v>
      </c>
      <c r="N12" s="349"/>
    </row>
    <row r="13" spans="1:14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2729</v>
      </c>
      <c r="F13" s="310" t="s">
        <v>2692</v>
      </c>
      <c r="G13" s="310">
        <v>18000</v>
      </c>
      <c r="H13" s="313">
        <v>18505</v>
      </c>
      <c r="I13" s="121">
        <v>1.4422685185185184</v>
      </c>
      <c r="J13" s="458">
        <v>5</v>
      </c>
      <c r="K13" s="424" t="s">
        <v>3135</v>
      </c>
      <c r="L13" s="429" t="s">
        <v>3065</v>
      </c>
      <c r="M13" s="422"/>
      <c r="N13" s="349"/>
    </row>
    <row r="14" spans="1:14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2729</v>
      </c>
      <c r="F14" s="310" t="s">
        <v>2692</v>
      </c>
      <c r="G14" s="310">
        <v>18000</v>
      </c>
      <c r="H14" s="313">
        <v>19362</v>
      </c>
      <c r="I14" s="418">
        <v>1.3701041666666667</v>
      </c>
      <c r="J14" s="458">
        <v>5</v>
      </c>
      <c r="K14" s="424" t="s">
        <v>3136</v>
      </c>
      <c r="L14" s="429" t="s">
        <v>3093</v>
      </c>
      <c r="M14" s="419"/>
      <c r="N14" s="349"/>
    </row>
    <row r="15" spans="1:14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2729</v>
      </c>
      <c r="F15" s="310" t="s">
        <v>2690</v>
      </c>
      <c r="G15" s="310">
        <v>5760</v>
      </c>
      <c r="H15" s="313">
        <v>5220</v>
      </c>
      <c r="I15" s="418">
        <v>1.4589467592592593</v>
      </c>
      <c r="J15" s="458">
        <v>5</v>
      </c>
      <c r="K15" s="424" t="s">
        <v>3137</v>
      </c>
      <c r="L15" s="429" t="s">
        <v>3138</v>
      </c>
      <c r="M15" s="419" t="s">
        <v>3139</v>
      </c>
      <c r="N15" s="349"/>
    </row>
    <row r="16" spans="1:14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2729</v>
      </c>
      <c r="F16" s="310" t="s">
        <v>2692</v>
      </c>
      <c r="G16" s="310">
        <v>14400</v>
      </c>
      <c r="H16" s="313">
        <v>13747</v>
      </c>
      <c r="I16" s="121">
        <v>0.62519675925925922</v>
      </c>
      <c r="J16" s="458">
        <v>4</v>
      </c>
      <c r="K16" s="424" t="s">
        <v>3140</v>
      </c>
      <c r="L16" s="429" t="s">
        <v>3141</v>
      </c>
      <c r="M16" s="419"/>
      <c r="N16" s="349"/>
    </row>
    <row r="17" spans="1:18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2729</v>
      </c>
      <c r="F17" s="310" t="s">
        <v>2690</v>
      </c>
      <c r="G17" s="310">
        <v>5184</v>
      </c>
      <c r="H17" s="313">
        <v>5187</v>
      </c>
      <c r="I17" s="418">
        <v>1.8348032407407409</v>
      </c>
      <c r="J17" s="458">
        <v>4.5</v>
      </c>
      <c r="K17" s="424" t="s">
        <v>3142</v>
      </c>
      <c r="L17" s="429" t="s">
        <v>3058</v>
      </c>
      <c r="M17" s="419" t="s">
        <v>3143</v>
      </c>
      <c r="N17" s="349"/>
    </row>
    <row r="18" spans="1:18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2729</v>
      </c>
      <c r="F18" s="310" t="s">
        <v>2692</v>
      </c>
      <c r="G18" s="310">
        <v>14400</v>
      </c>
      <c r="H18" s="313">
        <v>14113</v>
      </c>
      <c r="I18" s="418">
        <v>1.3989004629629631</v>
      </c>
      <c r="J18" s="458">
        <v>4</v>
      </c>
      <c r="K18" s="424" t="s">
        <v>3144</v>
      </c>
      <c r="L18" s="429" t="s">
        <v>3145</v>
      </c>
      <c r="M18" s="419"/>
      <c r="N18" s="349"/>
    </row>
    <row r="19" spans="1:18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2729</v>
      </c>
      <c r="F19" s="310" t="s">
        <v>2690</v>
      </c>
      <c r="G19" s="310">
        <v>5760</v>
      </c>
      <c r="H19" s="313">
        <v>5534</v>
      </c>
      <c r="I19" s="418">
        <v>1.7992939814814815</v>
      </c>
      <c r="J19" s="458">
        <v>5</v>
      </c>
      <c r="K19" s="424" t="s">
        <v>3146</v>
      </c>
      <c r="L19" s="429" t="s">
        <v>3147</v>
      </c>
      <c r="M19" s="419" t="s">
        <v>3148</v>
      </c>
      <c r="N19" s="349"/>
    </row>
    <row r="20" spans="1:18">
      <c r="A20" s="85"/>
      <c r="B20" s="85"/>
      <c r="C20" s="305"/>
      <c r="D20" s="85"/>
      <c r="E20" s="277"/>
      <c r="F20" s="310"/>
      <c r="G20" s="310"/>
      <c r="H20" s="313"/>
      <c r="I20" s="418"/>
      <c r="J20" s="458"/>
      <c r="K20" s="424"/>
      <c r="L20" s="429"/>
      <c r="M20" s="419"/>
      <c r="N20" s="349"/>
    </row>
    <row r="21" spans="1:18" ht="15" customHeight="1">
      <c r="A21" s="85" t="s">
        <v>2926</v>
      </c>
      <c r="B21" s="85" t="s">
        <v>2377</v>
      </c>
      <c r="C21" s="305">
        <v>43045</v>
      </c>
      <c r="D21" s="85" t="s">
        <v>2393</v>
      </c>
      <c r="E21" s="277" t="s">
        <v>2729</v>
      </c>
      <c r="F21" s="310" t="s">
        <v>2692</v>
      </c>
      <c r="G21" s="310">
        <v>14400</v>
      </c>
      <c r="H21" s="313">
        <v>9582</v>
      </c>
      <c r="I21" s="121">
        <v>0.17182870370370371</v>
      </c>
      <c r="J21" s="458">
        <v>4</v>
      </c>
      <c r="K21" s="424" t="s">
        <v>3149</v>
      </c>
      <c r="L21" s="429" t="s">
        <v>3150</v>
      </c>
      <c r="M21" s="419"/>
      <c r="N21" s="349" t="s">
        <v>3151</v>
      </c>
    </row>
    <row r="22" spans="1:18" ht="15" customHeight="1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2729</v>
      </c>
      <c r="F22" s="310" t="s">
        <v>2692</v>
      </c>
      <c r="G22" s="310">
        <v>14400</v>
      </c>
      <c r="H22" s="313">
        <v>15360</v>
      </c>
      <c r="I22" s="418">
        <v>1.1445138888888888</v>
      </c>
      <c r="J22" s="458">
        <v>4</v>
      </c>
      <c r="K22" s="424" t="s">
        <v>3152</v>
      </c>
      <c r="L22" s="429" t="s">
        <v>3153</v>
      </c>
      <c r="M22" s="419"/>
      <c r="N22" s="349"/>
    </row>
    <row r="23" spans="1:18" ht="15" customHeight="1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2729</v>
      </c>
      <c r="F23" s="310" t="s">
        <v>2690</v>
      </c>
      <c r="G23" s="310">
        <v>5760</v>
      </c>
      <c r="H23" s="313">
        <v>5830</v>
      </c>
      <c r="I23" s="418">
        <v>1.5719212962962963</v>
      </c>
      <c r="J23" s="458">
        <v>5</v>
      </c>
      <c r="K23" s="424" t="s">
        <v>3154</v>
      </c>
      <c r="L23" s="433" t="s">
        <v>3038</v>
      </c>
      <c r="M23" s="419" t="s">
        <v>3155</v>
      </c>
      <c r="N23" s="349"/>
    </row>
    <row r="24" spans="1:18" ht="15" customHeight="1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2729</v>
      </c>
      <c r="F24" s="310" t="s">
        <v>2690</v>
      </c>
      <c r="G24" s="310">
        <v>5760</v>
      </c>
      <c r="H24" s="313">
        <v>5690</v>
      </c>
      <c r="I24" s="418">
        <v>1.4938541666666667</v>
      </c>
      <c r="J24" s="458">
        <v>5</v>
      </c>
      <c r="K24" s="424" t="s">
        <v>3156</v>
      </c>
      <c r="L24" s="433" t="s">
        <v>3108</v>
      </c>
      <c r="M24" s="419" t="s">
        <v>3157</v>
      </c>
      <c r="N24" s="349"/>
    </row>
    <row r="25" spans="1:18" ht="15" customHeight="1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2729</v>
      </c>
      <c r="F25" s="310" t="s">
        <v>2690</v>
      </c>
      <c r="G25" s="310">
        <v>4608</v>
      </c>
      <c r="H25" s="313">
        <v>4629</v>
      </c>
      <c r="I25" s="418">
        <v>1.2630902777777777</v>
      </c>
      <c r="J25" s="458">
        <v>4</v>
      </c>
      <c r="K25" s="424" t="s">
        <v>3158</v>
      </c>
      <c r="L25" s="496" t="s">
        <v>3058</v>
      </c>
      <c r="M25" s="419" t="s">
        <v>3159</v>
      </c>
      <c r="N25" s="349"/>
    </row>
    <row r="26" spans="1:18" ht="15" customHeight="1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2729</v>
      </c>
      <c r="F26" s="310" t="s">
        <v>2690</v>
      </c>
      <c r="G26" s="318">
        <v>15552</v>
      </c>
      <c r="H26" s="319">
        <v>15507</v>
      </c>
      <c r="I26" s="418">
        <v>1.0554745370370371</v>
      </c>
      <c r="J26" s="458">
        <v>5</v>
      </c>
      <c r="K26" s="450" t="s">
        <v>3160</v>
      </c>
      <c r="L26" s="493" t="s">
        <v>3145</v>
      </c>
      <c r="M26" s="494" t="s">
        <v>3161</v>
      </c>
      <c r="N26" s="349"/>
    </row>
    <row r="27" spans="1:18" ht="15" customHeight="1">
      <c r="A27" s="85" t="s">
        <v>2931</v>
      </c>
      <c r="B27" s="85" t="s">
        <v>2238</v>
      </c>
      <c r="C27" s="305">
        <v>44256</v>
      </c>
      <c r="D27" s="85" t="s">
        <v>2393</v>
      </c>
      <c r="E27" s="277" t="s">
        <v>2729</v>
      </c>
      <c r="F27" s="313" t="s">
        <v>2692</v>
      </c>
      <c r="G27" s="6">
        <v>18000</v>
      </c>
      <c r="H27" s="95">
        <v>18581</v>
      </c>
      <c r="I27" s="121">
        <v>0.69620370370370377</v>
      </c>
      <c r="J27" s="458">
        <v>5</v>
      </c>
      <c r="K27" s="424" t="s">
        <v>3162</v>
      </c>
      <c r="L27" s="497" t="s">
        <v>3065</v>
      </c>
      <c r="M27" s="439"/>
      <c r="N27" s="349"/>
    </row>
    <row r="28" spans="1:18" ht="15" customHeight="1">
      <c r="A28" s="85"/>
      <c r="B28" s="85"/>
      <c r="C28" s="305"/>
      <c r="D28" s="322"/>
      <c r="E28" s="524"/>
      <c r="F28" s="313"/>
      <c r="G28" s="6"/>
      <c r="H28" s="95"/>
      <c r="I28" s="121"/>
      <c r="J28" s="458"/>
      <c r="K28" s="450"/>
      <c r="L28" s="497"/>
      <c r="M28" s="497"/>
      <c r="N28" s="349"/>
    </row>
    <row r="29" spans="1:18" ht="15" customHeight="1">
      <c r="A29" s="331" t="s">
        <v>3018</v>
      </c>
      <c r="B29" s="331" t="s">
        <v>2380</v>
      </c>
      <c r="C29" s="305">
        <v>42933</v>
      </c>
      <c r="D29" s="322" t="s">
        <v>2393</v>
      </c>
      <c r="E29" s="307" t="s">
        <v>2729</v>
      </c>
      <c r="F29" s="310" t="s">
        <v>2692</v>
      </c>
      <c r="G29" s="6">
        <v>18000</v>
      </c>
      <c r="H29" s="95">
        <v>18516</v>
      </c>
      <c r="I29" s="418">
        <v>1.148611111111111</v>
      </c>
      <c r="J29" s="458">
        <v>5</v>
      </c>
      <c r="K29" s="450" t="s">
        <v>3163</v>
      </c>
      <c r="L29" s="424" t="s">
        <v>3038</v>
      </c>
      <c r="M29" s="495" t="s">
        <v>3064</v>
      </c>
      <c r="N29" s="349"/>
    </row>
    <row r="31" spans="1:18">
      <c r="J31" s="92" t="s">
        <v>3089</v>
      </c>
      <c r="K31" s="92">
        <v>99.12</v>
      </c>
      <c r="L31" s="12"/>
      <c r="M31" s="240"/>
      <c r="R31" s="240"/>
    </row>
    <row r="32" spans="1:18">
      <c r="J32" s="92" t="s">
        <v>3090</v>
      </c>
      <c r="K32" s="92">
        <v>95.73</v>
      </c>
      <c r="L32" s="240"/>
    </row>
    <row r="33" spans="12:12">
      <c r="L33" s="240"/>
    </row>
  </sheetData>
  <autoFilter ref="A2:R29" xr:uid="{32BFBC3D-8E2D-451B-BBA1-D8322C52AB2E}"/>
  <mergeCells count="1">
    <mergeCell ref="G1:J1"/>
  </mergeCells>
  <conditionalFormatting sqref="B2">
    <cfRule type="duplicateValues" dxfId="152" priority="7"/>
  </conditionalFormatting>
  <conditionalFormatting sqref="E3:E29">
    <cfRule type="cellIs" dxfId="151" priority="5" operator="equal">
      <formula>"L"</formula>
    </cfRule>
    <cfRule type="cellIs" dxfId="150" priority="6" operator="equal">
      <formula>"A"</formula>
    </cfRule>
  </conditionalFormatting>
  <conditionalFormatting sqref="B1:B2">
    <cfRule type="duplicateValues" dxfId="149" priority="8"/>
  </conditionalFormatting>
  <conditionalFormatting sqref="B33">
    <cfRule type="duplicateValues" dxfId="148" priority="1"/>
  </conditionalFormatting>
  <conditionalFormatting sqref="B33">
    <cfRule type="duplicateValues" dxfId="147" priority="2"/>
  </conditionalFormatting>
  <conditionalFormatting sqref="B33:B34">
    <cfRule type="duplicateValues" dxfId="146" priority="3"/>
  </conditionalFormatting>
  <conditionalFormatting sqref="B34">
    <cfRule type="duplicateValues" dxfId="145" priority="4"/>
  </conditionalFormatting>
  <conditionalFormatting sqref="B1:B29">
    <cfRule type="duplicateValues" dxfId="144" priority="89"/>
  </conditionalFormatting>
  <conditionalFormatting sqref="B3:B29">
    <cfRule type="duplicateValues" dxfId="143" priority="91"/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FBC3D-8E2D-451B-BBA1-D8322C52AB2E}">
  <dimension ref="A1:R35"/>
  <sheetViews>
    <sheetView workbookViewId="0">
      <selection activeCell="L2" sqref="L2:M29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7.88671875" bestFit="1" customWidth="1"/>
    <col min="14" max="14" width="64.88671875" customWidth="1"/>
    <col min="18" max="18" width="31.5546875" customWidth="1"/>
    <col min="19" max="19" width="11.33203125" customWidth="1"/>
    <col min="23" max="23" width="31.88671875" customWidth="1"/>
    <col min="24" max="24" width="13" customWidth="1"/>
  </cols>
  <sheetData>
    <row r="1" spans="1:14">
      <c r="A1" s="290"/>
      <c r="B1" s="290"/>
      <c r="C1" s="290"/>
      <c r="D1" s="290"/>
      <c r="E1" s="290"/>
      <c r="F1" s="290"/>
      <c r="G1" s="557" t="s">
        <v>3164</v>
      </c>
      <c r="H1" s="558"/>
      <c r="I1" s="558"/>
      <c r="J1" s="559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53" t="s">
        <v>3025</v>
      </c>
      <c r="H2" s="460" t="s">
        <v>3026</v>
      </c>
      <c r="I2" s="461" t="s">
        <v>3027</v>
      </c>
      <c r="J2" s="461" t="s">
        <v>3028</v>
      </c>
      <c r="K2" s="293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2729</v>
      </c>
      <c r="F3" s="310" t="s">
        <v>2690</v>
      </c>
      <c r="G3" s="310">
        <v>4432</v>
      </c>
      <c r="H3" s="313">
        <v>3845</v>
      </c>
      <c r="I3" s="418">
        <v>1.3850925925925928</v>
      </c>
      <c r="J3" s="458">
        <v>5</v>
      </c>
      <c r="K3" s="424" t="s">
        <v>3165</v>
      </c>
      <c r="L3" s="429" t="s">
        <v>3166</v>
      </c>
      <c r="M3" s="419" t="s">
        <v>3167</v>
      </c>
      <c r="N3" s="349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2729</v>
      </c>
      <c r="F4" s="318" t="s">
        <v>2690</v>
      </c>
      <c r="G4" s="318">
        <v>1048</v>
      </c>
      <c r="H4" s="319">
        <v>1118</v>
      </c>
      <c r="I4" s="121">
        <v>0.48113425925925929</v>
      </c>
      <c r="J4" s="458">
        <v>2</v>
      </c>
      <c r="K4" s="424" t="s">
        <v>3168</v>
      </c>
      <c r="L4" s="430"/>
      <c r="M4" s="419" t="s">
        <v>3169</v>
      </c>
      <c r="N4" s="349" t="s">
        <v>3170</v>
      </c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2729</v>
      </c>
      <c r="F5" s="85" t="s">
        <v>2690</v>
      </c>
      <c r="G5" s="85">
        <v>4432</v>
      </c>
      <c r="H5" s="322">
        <v>3888</v>
      </c>
      <c r="I5" s="418">
        <v>1.9755092592592591</v>
      </c>
      <c r="J5" s="458">
        <v>5</v>
      </c>
      <c r="K5" s="424" t="s">
        <v>3171</v>
      </c>
      <c r="L5" s="431" t="s">
        <v>3172</v>
      </c>
      <c r="M5" s="420" t="s">
        <v>3040</v>
      </c>
      <c r="N5" s="349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2729</v>
      </c>
      <c r="F6" s="281" t="s">
        <v>2690</v>
      </c>
      <c r="G6" s="281">
        <v>3280</v>
      </c>
      <c r="H6" s="325">
        <v>3372</v>
      </c>
      <c r="I6" s="418">
        <v>1.2221296296296296</v>
      </c>
      <c r="J6" s="458">
        <v>4</v>
      </c>
      <c r="K6" s="424" t="s">
        <v>3173</v>
      </c>
      <c r="L6" s="432" t="s">
        <v>3174</v>
      </c>
      <c r="M6" s="421" t="s">
        <v>3175</v>
      </c>
      <c r="N6" s="349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2729</v>
      </c>
      <c r="F7" s="310" t="s">
        <v>2692</v>
      </c>
      <c r="G7" s="310">
        <v>12828</v>
      </c>
      <c r="H7" s="313">
        <v>12092</v>
      </c>
      <c r="I7" s="418">
        <v>0.83150462962962957</v>
      </c>
      <c r="J7" s="458">
        <v>4.5</v>
      </c>
      <c r="K7" s="424" t="s">
        <v>3176</v>
      </c>
      <c r="L7" s="429" t="s">
        <v>3113</v>
      </c>
      <c r="M7" s="419" t="s">
        <v>3177</v>
      </c>
      <c r="N7" s="349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2729</v>
      </c>
      <c r="F8" s="310" t="s">
        <v>2690</v>
      </c>
      <c r="G8" s="310">
        <v>6312</v>
      </c>
      <c r="H8" s="313">
        <v>6196</v>
      </c>
      <c r="I8" s="418">
        <v>1.4487500000000002</v>
      </c>
      <c r="J8" s="458">
        <v>5</v>
      </c>
      <c r="K8" s="424" t="s">
        <v>3178</v>
      </c>
      <c r="L8" s="429" t="s">
        <v>3046</v>
      </c>
      <c r="M8" s="419" t="s">
        <v>3179</v>
      </c>
      <c r="N8" s="349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2729</v>
      </c>
      <c r="F9" s="310" t="s">
        <v>2692</v>
      </c>
      <c r="G9" s="310">
        <v>17175</v>
      </c>
      <c r="H9" s="313">
        <v>20484</v>
      </c>
      <c r="I9" s="418">
        <v>1.5981944444444445</v>
      </c>
      <c r="J9" s="458">
        <v>5</v>
      </c>
      <c r="K9" s="424" t="s">
        <v>3180</v>
      </c>
      <c r="L9" s="429" t="s">
        <v>3181</v>
      </c>
      <c r="M9" s="419" t="s">
        <v>3064</v>
      </c>
      <c r="N9" s="349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2729</v>
      </c>
      <c r="F10" s="310" t="s">
        <v>2692</v>
      </c>
      <c r="G10" s="310">
        <v>17175</v>
      </c>
      <c r="H10" s="313">
        <v>17649</v>
      </c>
      <c r="I10" s="121">
        <v>1.4065856481481482</v>
      </c>
      <c r="J10" s="458">
        <v>5</v>
      </c>
      <c r="K10" s="424" t="s">
        <v>3182</v>
      </c>
      <c r="L10" s="429" t="s">
        <v>3038</v>
      </c>
      <c r="M10" s="419" t="s">
        <v>3183</v>
      </c>
      <c r="N10" s="349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2729</v>
      </c>
      <c r="F11" s="310" t="s">
        <v>2690</v>
      </c>
      <c r="G11" s="310">
        <v>4432</v>
      </c>
      <c r="H11" s="313">
        <v>3508</v>
      </c>
      <c r="I11" s="121">
        <v>0.87091435185185195</v>
      </c>
      <c r="J11" s="458">
        <v>5</v>
      </c>
      <c r="K11" s="424" t="s">
        <v>3184</v>
      </c>
      <c r="L11" s="429" t="s">
        <v>3185</v>
      </c>
      <c r="M11" s="419" t="s">
        <v>3186</v>
      </c>
      <c r="N11" s="349" t="s">
        <v>3187</v>
      </c>
    </row>
    <row r="12" spans="1:14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2729</v>
      </c>
      <c r="F12" s="310" t="s">
        <v>2690</v>
      </c>
      <c r="G12" s="310">
        <v>5328</v>
      </c>
      <c r="H12" s="313">
        <v>3613</v>
      </c>
      <c r="I12" s="418">
        <v>1.873159722222222</v>
      </c>
      <c r="J12" s="458">
        <v>5</v>
      </c>
      <c r="K12" s="424" t="s">
        <v>3188</v>
      </c>
      <c r="L12" s="429" t="s">
        <v>3189</v>
      </c>
      <c r="M12" s="419" t="s">
        <v>3190</v>
      </c>
      <c r="N12" s="349" t="s">
        <v>3191</v>
      </c>
    </row>
    <row r="13" spans="1:14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2729</v>
      </c>
      <c r="F13" s="310" t="s">
        <v>2692</v>
      </c>
      <c r="G13" s="310">
        <v>11623</v>
      </c>
      <c r="H13" s="313">
        <v>12765</v>
      </c>
      <c r="I13" s="121">
        <v>1.2856828703703704</v>
      </c>
      <c r="J13" s="458">
        <v>5</v>
      </c>
      <c r="K13" s="424" t="s">
        <v>3192</v>
      </c>
      <c r="L13" s="429" t="s">
        <v>3070</v>
      </c>
      <c r="M13" s="422" t="s">
        <v>3064</v>
      </c>
      <c r="N13" s="349"/>
    </row>
    <row r="14" spans="1:14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2729</v>
      </c>
      <c r="F14" s="310" t="s">
        <v>2692</v>
      </c>
      <c r="G14" s="310">
        <v>17775</v>
      </c>
      <c r="H14" s="313">
        <v>17770</v>
      </c>
      <c r="I14" s="418">
        <v>1.3596527777777778</v>
      </c>
      <c r="J14" s="458">
        <v>5</v>
      </c>
      <c r="K14" s="424" t="s">
        <v>3193</v>
      </c>
      <c r="L14" s="429" t="s">
        <v>3145</v>
      </c>
      <c r="M14" s="419" t="s">
        <v>3194</v>
      </c>
      <c r="N14" s="349"/>
    </row>
    <row r="15" spans="1:14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2729</v>
      </c>
      <c r="F15" s="310" t="s">
        <v>2690</v>
      </c>
      <c r="G15" s="310">
        <v>6312</v>
      </c>
      <c r="H15" s="313">
        <v>5087</v>
      </c>
      <c r="I15" s="418">
        <v>1.4253356481481481</v>
      </c>
      <c r="J15" s="458">
        <v>5</v>
      </c>
      <c r="K15" s="424" t="s">
        <v>3195</v>
      </c>
      <c r="L15" s="429" t="s">
        <v>3196</v>
      </c>
      <c r="M15" s="419" t="s">
        <v>2990</v>
      </c>
      <c r="N15" s="349"/>
    </row>
    <row r="16" spans="1:14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2729</v>
      </c>
      <c r="F16" s="310" t="s">
        <v>2692</v>
      </c>
      <c r="G16" s="310">
        <v>16500</v>
      </c>
      <c r="H16" s="313">
        <v>16217</v>
      </c>
      <c r="I16" s="121">
        <v>0.68664351851851846</v>
      </c>
      <c r="J16" s="458">
        <v>4.5</v>
      </c>
      <c r="K16" s="424" t="s">
        <v>3197</v>
      </c>
      <c r="L16" s="429" t="s">
        <v>3058</v>
      </c>
      <c r="M16" s="419" t="s">
        <v>3096</v>
      </c>
      <c r="N16" s="349"/>
    </row>
    <row r="17" spans="1:18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2729</v>
      </c>
      <c r="F17" s="310" t="s">
        <v>2690</v>
      </c>
      <c r="G17" s="310">
        <v>3352</v>
      </c>
      <c r="H17" s="313">
        <v>3366</v>
      </c>
      <c r="I17" s="418">
        <v>1.7125000000000001</v>
      </c>
      <c r="J17" s="458">
        <v>4</v>
      </c>
      <c r="K17" s="424" t="s">
        <v>3198</v>
      </c>
      <c r="L17" s="429" t="s">
        <v>3174</v>
      </c>
      <c r="M17" s="419" t="s">
        <v>2963</v>
      </c>
      <c r="N17" s="349"/>
    </row>
    <row r="18" spans="1:18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2729</v>
      </c>
      <c r="F18" s="310" t="s">
        <v>2692</v>
      </c>
      <c r="G18" s="310">
        <v>13503</v>
      </c>
      <c r="H18" s="313">
        <v>13804</v>
      </c>
      <c r="I18" s="418">
        <v>1.5644097222222222</v>
      </c>
      <c r="J18" s="458">
        <v>5</v>
      </c>
      <c r="K18" s="424" t="s">
        <v>3199</v>
      </c>
      <c r="L18" s="429" t="s">
        <v>3038</v>
      </c>
      <c r="M18" s="419" t="s">
        <v>3200</v>
      </c>
      <c r="N18" s="349"/>
    </row>
    <row r="19" spans="1:18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2729</v>
      </c>
      <c r="F19" s="310" t="s">
        <v>2690</v>
      </c>
      <c r="G19" s="310">
        <v>4432</v>
      </c>
      <c r="H19" s="313">
        <v>3748</v>
      </c>
      <c r="I19" s="418">
        <v>1.506550925925926</v>
      </c>
      <c r="J19" s="458">
        <v>5</v>
      </c>
      <c r="K19" s="424" t="s">
        <v>3201</v>
      </c>
      <c r="L19" s="429" t="s">
        <v>3202</v>
      </c>
      <c r="M19" s="419" t="s">
        <v>3203</v>
      </c>
      <c r="N19" s="349"/>
    </row>
    <row r="20" spans="1:18">
      <c r="A20" s="85" t="s">
        <v>2949</v>
      </c>
      <c r="B20" s="85" t="s">
        <v>2382</v>
      </c>
      <c r="C20" s="305">
        <v>44693</v>
      </c>
      <c r="D20" s="85" t="s">
        <v>2393</v>
      </c>
      <c r="E20" s="277" t="s">
        <v>2729</v>
      </c>
      <c r="F20" s="310" t="s">
        <v>2690</v>
      </c>
      <c r="G20" s="310">
        <v>2304</v>
      </c>
      <c r="H20" s="313">
        <v>816</v>
      </c>
      <c r="I20" s="121">
        <v>0</v>
      </c>
      <c r="J20" s="458">
        <v>3</v>
      </c>
      <c r="K20" s="424" t="s">
        <v>3204</v>
      </c>
      <c r="L20" s="429" t="s">
        <v>3205</v>
      </c>
      <c r="M20" s="419" t="s">
        <v>3206</v>
      </c>
      <c r="N20" s="349" t="s">
        <v>2968</v>
      </c>
    </row>
    <row r="21" spans="1:18" ht="15" customHeight="1">
      <c r="A21" s="85" t="s">
        <v>2926</v>
      </c>
      <c r="B21" s="85" t="s">
        <v>2377</v>
      </c>
      <c r="C21" s="305">
        <v>43045</v>
      </c>
      <c r="D21" s="85" t="s">
        <v>2393</v>
      </c>
      <c r="E21" s="277" t="s">
        <v>2729</v>
      </c>
      <c r="F21" s="310" t="s">
        <v>2692</v>
      </c>
      <c r="G21" s="310">
        <v>14400</v>
      </c>
      <c r="H21" s="313">
        <v>3696</v>
      </c>
      <c r="I21" s="121">
        <v>7.8958333333333339E-2</v>
      </c>
      <c r="J21" s="458">
        <v>4</v>
      </c>
      <c r="K21" s="424" t="s">
        <v>3207</v>
      </c>
      <c r="L21" s="429" t="s">
        <v>3110</v>
      </c>
      <c r="M21" s="419" t="s">
        <v>3208</v>
      </c>
      <c r="N21" s="349" t="s">
        <v>3209</v>
      </c>
    </row>
    <row r="22" spans="1:18" ht="15" customHeight="1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2729</v>
      </c>
      <c r="F22" s="310" t="s">
        <v>2692</v>
      </c>
      <c r="G22" s="310">
        <v>13503</v>
      </c>
      <c r="H22" s="313">
        <v>13748</v>
      </c>
      <c r="I22" s="418">
        <v>1.4479282407407406</v>
      </c>
      <c r="J22" s="458">
        <v>5</v>
      </c>
      <c r="K22" s="424" t="s">
        <v>3210</v>
      </c>
      <c r="L22" s="429" t="s">
        <v>3065</v>
      </c>
      <c r="M22" s="419"/>
      <c r="N22" s="349"/>
    </row>
    <row r="23" spans="1:18" ht="15" customHeight="1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2729</v>
      </c>
      <c r="F23" s="310" t="s">
        <v>2690</v>
      </c>
      <c r="G23" s="310">
        <v>4432</v>
      </c>
      <c r="H23" s="313">
        <v>4513</v>
      </c>
      <c r="I23" s="418">
        <v>1.4869444444444444</v>
      </c>
      <c r="J23" s="458">
        <v>5</v>
      </c>
      <c r="K23" s="424" t="s">
        <v>3211</v>
      </c>
      <c r="L23" s="433" t="s">
        <v>3153</v>
      </c>
      <c r="M23" s="419" t="s">
        <v>3212</v>
      </c>
      <c r="N23" s="349"/>
    </row>
    <row r="24" spans="1:18" ht="15" customHeight="1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2729</v>
      </c>
      <c r="F24" s="310" t="s">
        <v>2690</v>
      </c>
      <c r="G24" s="310">
        <v>5328</v>
      </c>
      <c r="H24" s="313">
        <v>4484</v>
      </c>
      <c r="I24" s="418">
        <v>1.5246643518518519</v>
      </c>
      <c r="J24" s="458">
        <v>5</v>
      </c>
      <c r="K24" s="424" t="s">
        <v>3213</v>
      </c>
      <c r="L24" s="433" t="s">
        <v>3196</v>
      </c>
      <c r="M24" s="419" t="s">
        <v>3214</v>
      </c>
      <c r="N24" s="349"/>
    </row>
    <row r="25" spans="1:18" ht="15" customHeight="1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2729</v>
      </c>
      <c r="F25" s="310" t="s">
        <v>2690</v>
      </c>
      <c r="G25" s="310">
        <v>4432</v>
      </c>
      <c r="H25" s="313">
        <v>4449</v>
      </c>
      <c r="I25" s="418">
        <v>1.5875347222222222</v>
      </c>
      <c r="J25" s="458">
        <v>5</v>
      </c>
      <c r="K25" s="424" t="s">
        <v>3215</v>
      </c>
      <c r="L25" s="496" t="s">
        <v>3070</v>
      </c>
      <c r="M25" s="419" t="s">
        <v>3216</v>
      </c>
      <c r="N25" s="349"/>
    </row>
    <row r="26" spans="1:18" ht="15" customHeight="1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2729</v>
      </c>
      <c r="F26" s="310" t="s">
        <v>2690</v>
      </c>
      <c r="G26" s="318">
        <v>6312</v>
      </c>
      <c r="H26" s="319">
        <v>4862</v>
      </c>
      <c r="I26" s="418">
        <v>1.2809259259259258</v>
      </c>
      <c r="J26" s="458">
        <v>5</v>
      </c>
      <c r="K26" s="450" t="s">
        <v>3217</v>
      </c>
      <c r="L26" s="493" t="s">
        <v>3218</v>
      </c>
      <c r="M26" s="494" t="s">
        <v>3219</v>
      </c>
      <c r="N26" s="349"/>
    </row>
    <row r="27" spans="1:18" ht="15" customHeight="1">
      <c r="A27" s="85" t="s">
        <v>2931</v>
      </c>
      <c r="B27" s="85" t="s">
        <v>2238</v>
      </c>
      <c r="C27" s="305">
        <v>44256</v>
      </c>
      <c r="D27" s="85" t="s">
        <v>2393</v>
      </c>
      <c r="E27" s="277" t="s">
        <v>2729</v>
      </c>
      <c r="F27" s="313" t="s">
        <v>2692</v>
      </c>
      <c r="G27" s="6">
        <v>17175</v>
      </c>
      <c r="H27" s="95">
        <v>14185</v>
      </c>
      <c r="I27" s="121">
        <v>0.74733796296296295</v>
      </c>
      <c r="J27" s="458">
        <v>5</v>
      </c>
      <c r="K27" s="424" t="s">
        <v>3220</v>
      </c>
      <c r="L27" s="497" t="s">
        <v>3202</v>
      </c>
      <c r="M27" s="439" t="s">
        <v>3221</v>
      </c>
      <c r="N27" s="349"/>
    </row>
    <row r="28" spans="1:18" ht="15" customHeight="1">
      <c r="A28" s="85" t="s">
        <v>2932</v>
      </c>
      <c r="B28" s="85" t="s">
        <v>2379</v>
      </c>
      <c r="C28" s="305">
        <v>44256</v>
      </c>
      <c r="D28" s="85" t="s">
        <v>2393</v>
      </c>
      <c r="E28" s="438" t="s">
        <v>2729</v>
      </c>
      <c r="F28" s="319"/>
      <c r="G28" s="122">
        <v>0</v>
      </c>
      <c r="H28" s="124">
        <v>0</v>
      </c>
      <c r="I28" s="121"/>
      <c r="J28" s="458"/>
      <c r="K28" s="450"/>
      <c r="L28" s="439"/>
      <c r="M28" s="6"/>
      <c r="N28" s="349"/>
    </row>
    <row r="29" spans="1:18" ht="15" customHeight="1">
      <c r="A29" s="331" t="s">
        <v>3018</v>
      </c>
      <c r="B29" s="331" t="s">
        <v>2380</v>
      </c>
      <c r="C29" s="305">
        <v>42933</v>
      </c>
      <c r="D29" s="322" t="s">
        <v>2393</v>
      </c>
      <c r="E29" s="307" t="s">
        <v>2729</v>
      </c>
      <c r="F29" s="310" t="s">
        <v>2692</v>
      </c>
      <c r="G29" s="6">
        <v>10431</v>
      </c>
      <c r="H29" s="95">
        <v>5783</v>
      </c>
      <c r="I29" s="418">
        <v>1.0690393518518519</v>
      </c>
      <c r="J29" s="458">
        <v>5</v>
      </c>
      <c r="K29" s="450" t="s">
        <v>3222</v>
      </c>
      <c r="L29" s="424" t="s">
        <v>3223</v>
      </c>
      <c r="M29" s="495" t="s">
        <v>3224</v>
      </c>
      <c r="N29" s="349" t="s">
        <v>3225</v>
      </c>
    </row>
    <row r="31" spans="1:18">
      <c r="M31" s="240"/>
      <c r="R31" s="240"/>
    </row>
    <row r="32" spans="1:18">
      <c r="L32" s="240"/>
    </row>
    <row r="33" spans="10:12">
      <c r="J33" s="416"/>
      <c r="L33" s="240"/>
    </row>
    <row r="34" spans="10:12">
      <c r="J34" s="1"/>
    </row>
    <row r="35" spans="10:12">
      <c r="J35" s="1"/>
    </row>
  </sheetData>
  <autoFilter ref="A2:R29" xr:uid="{32BFBC3D-8E2D-451B-BBA1-D8322C52AB2E}"/>
  <mergeCells count="1">
    <mergeCell ref="G1:J1"/>
  </mergeCells>
  <conditionalFormatting sqref="B2">
    <cfRule type="duplicateValues" dxfId="142" priority="7"/>
  </conditionalFormatting>
  <conditionalFormatting sqref="E3:E29">
    <cfRule type="cellIs" dxfId="141" priority="5" operator="equal">
      <formula>"L"</formula>
    </cfRule>
    <cfRule type="cellIs" dxfId="140" priority="6" operator="equal">
      <formula>"A"</formula>
    </cfRule>
  </conditionalFormatting>
  <conditionalFormatting sqref="B1:B2">
    <cfRule type="duplicateValues" dxfId="139" priority="8"/>
  </conditionalFormatting>
  <conditionalFormatting sqref="B1:B29">
    <cfRule type="duplicateValues" dxfId="138" priority="9"/>
  </conditionalFormatting>
  <conditionalFormatting sqref="B3:B29">
    <cfRule type="duplicateValues" dxfId="137" priority="10"/>
  </conditionalFormatting>
  <conditionalFormatting sqref="B33">
    <cfRule type="duplicateValues" dxfId="136" priority="1"/>
  </conditionalFormatting>
  <conditionalFormatting sqref="B33">
    <cfRule type="duplicateValues" dxfId="135" priority="2"/>
  </conditionalFormatting>
  <conditionalFormatting sqref="B33:B34">
    <cfRule type="duplicateValues" dxfId="134" priority="3"/>
  </conditionalFormatting>
  <conditionalFormatting sqref="B34">
    <cfRule type="duplicateValues" dxfId="133" priority="4"/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EB49B-808B-4C0F-A930-796602EC35BA}">
  <dimension ref="A1:W26"/>
  <sheetViews>
    <sheetView tabSelected="1" topLeftCell="A4" workbookViewId="0">
      <selection activeCell="C28" sqref="C28"/>
    </sheetView>
  </sheetViews>
  <sheetFormatPr defaultRowHeight="14.4"/>
  <cols>
    <col min="1" max="1" width="33.33203125" bestFit="1" customWidth="1"/>
    <col min="2" max="2" width="12.6640625" bestFit="1" customWidth="1"/>
    <col min="3" max="3" width="25.109375" customWidth="1"/>
    <col min="4" max="4" width="14.5546875" bestFit="1" customWidth="1"/>
    <col min="5" max="5" width="17.5546875" bestFit="1" customWidth="1"/>
    <col min="6" max="6" width="16" bestFit="1" customWidth="1"/>
    <col min="7" max="7" width="6.109375" bestFit="1" customWidth="1"/>
    <col min="8" max="8" width="12.44140625" bestFit="1" customWidth="1"/>
    <col min="9" max="9" width="8.88671875" bestFit="1" customWidth="1"/>
    <col min="10" max="10" width="16" bestFit="1" customWidth="1"/>
    <col min="11" max="11" width="6.109375" bestFit="1" customWidth="1"/>
    <col min="12" max="12" width="12.44140625" bestFit="1" customWidth="1"/>
    <col min="13" max="13" width="8.88671875" bestFit="1" customWidth="1"/>
    <col min="14" max="14" width="13.5546875" bestFit="1" customWidth="1"/>
    <col min="15" max="15" width="6.109375" bestFit="1" customWidth="1"/>
    <col min="16" max="16" width="12.44140625" bestFit="1" customWidth="1"/>
    <col min="17" max="17" width="8.88671875" bestFit="1" customWidth="1"/>
    <col min="18" max="18" width="13.5546875" bestFit="1" customWidth="1"/>
    <col min="19" max="19" width="6.109375" bestFit="1" customWidth="1"/>
    <col min="20" max="20" width="12.44140625" bestFit="1" customWidth="1"/>
    <col min="21" max="21" width="8.88671875" bestFit="1" customWidth="1"/>
    <col min="22" max="22" width="11.33203125" customWidth="1"/>
    <col min="23" max="23" width="12" customWidth="1"/>
  </cols>
  <sheetData>
    <row r="1" spans="1:23">
      <c r="A1" s="297" t="s">
        <v>2693</v>
      </c>
      <c r="B1" s="297" t="s">
        <v>3023</v>
      </c>
      <c r="C1" s="297" t="s">
        <v>2889</v>
      </c>
      <c r="D1" s="298" t="s">
        <v>3024</v>
      </c>
      <c r="E1" s="297" t="s">
        <v>2750</v>
      </c>
      <c r="F1" s="297" t="s">
        <v>2891</v>
      </c>
      <c r="G1" s="297" t="s">
        <v>2892</v>
      </c>
      <c r="H1" s="303" t="s">
        <v>3226</v>
      </c>
      <c r="I1" s="302" t="s">
        <v>3227</v>
      </c>
      <c r="J1" s="297" t="s">
        <v>2895</v>
      </c>
      <c r="K1" s="297" t="s">
        <v>2896</v>
      </c>
      <c r="L1" s="303" t="s">
        <v>3228</v>
      </c>
      <c r="M1" s="302" t="s">
        <v>3229</v>
      </c>
      <c r="N1" s="297" t="s">
        <v>2899</v>
      </c>
      <c r="O1" s="297" t="s">
        <v>2900</v>
      </c>
      <c r="P1" s="303" t="s">
        <v>3230</v>
      </c>
      <c r="Q1" s="302" t="s">
        <v>3231</v>
      </c>
      <c r="R1" s="528" t="s">
        <v>2903</v>
      </c>
      <c r="S1" s="528" t="s">
        <v>2904</v>
      </c>
      <c r="T1" s="303" t="s">
        <v>3232</v>
      </c>
      <c r="U1" s="530" t="s">
        <v>3233</v>
      </c>
      <c r="V1" s="531" t="s">
        <v>3234</v>
      </c>
      <c r="W1" s="531" t="s">
        <v>3235</v>
      </c>
    </row>
    <row r="2" spans="1:23">
      <c r="A2" s="85" t="s">
        <v>2909</v>
      </c>
      <c r="B2" s="85" t="s">
        <v>111</v>
      </c>
      <c r="C2" s="538" t="s">
        <v>2713</v>
      </c>
      <c r="D2" s="305">
        <v>44445</v>
      </c>
      <c r="E2" s="85" t="s">
        <v>2393</v>
      </c>
      <c r="F2" s="270" t="s">
        <v>2729</v>
      </c>
      <c r="G2" s="310" t="s">
        <v>2690</v>
      </c>
      <c r="H2" s="500" t="s">
        <v>3166</v>
      </c>
      <c r="I2" s="419" t="s">
        <v>3167</v>
      </c>
      <c r="J2" s="270" t="s">
        <v>2729</v>
      </c>
      <c r="K2" s="310" t="s">
        <v>2690</v>
      </c>
      <c r="L2" s="500" t="s">
        <v>3038</v>
      </c>
      <c r="M2" s="419" t="s">
        <v>3117</v>
      </c>
      <c r="N2" s="270" t="s">
        <v>2959</v>
      </c>
      <c r="O2" s="310" t="s">
        <v>2690</v>
      </c>
      <c r="P2" s="500" t="s">
        <v>3093</v>
      </c>
      <c r="Q2" s="419" t="s">
        <v>3094</v>
      </c>
      <c r="R2" s="234" t="s">
        <v>2959</v>
      </c>
      <c r="S2" s="310" t="s">
        <v>2690</v>
      </c>
      <c r="T2" s="500" t="s">
        <v>3033</v>
      </c>
      <c r="U2" s="445" t="s">
        <v>3034</v>
      </c>
      <c r="V2" s="424" t="s">
        <v>3236</v>
      </c>
      <c r="W2" s="424" t="s">
        <v>3214</v>
      </c>
    </row>
    <row r="3" spans="1:23">
      <c r="A3" s="85" t="s">
        <v>2911</v>
      </c>
      <c r="B3" s="85" t="s">
        <v>130</v>
      </c>
      <c r="C3" s="538" t="s">
        <v>2700</v>
      </c>
      <c r="D3" s="305">
        <v>44445</v>
      </c>
      <c r="E3" s="85" t="s">
        <v>2393</v>
      </c>
      <c r="F3" s="270" t="s">
        <v>2729</v>
      </c>
      <c r="G3" s="310" t="s">
        <v>2690</v>
      </c>
      <c r="H3" s="500"/>
      <c r="I3" s="419" t="s">
        <v>3169</v>
      </c>
      <c r="J3" s="270" t="s">
        <v>2729</v>
      </c>
      <c r="K3" s="310" t="s">
        <v>2690</v>
      </c>
      <c r="L3" s="500" t="s">
        <v>3038</v>
      </c>
      <c r="M3" s="419" t="s">
        <v>3119</v>
      </c>
      <c r="N3" s="270" t="s">
        <v>2959</v>
      </c>
      <c r="O3" s="310" t="s">
        <v>2690</v>
      </c>
      <c r="P3" s="500" t="s">
        <v>3038</v>
      </c>
      <c r="Q3" s="419" t="s">
        <v>3095</v>
      </c>
      <c r="R3" s="234" t="s">
        <v>2959</v>
      </c>
      <c r="S3" s="310" t="s">
        <v>2692</v>
      </c>
      <c r="T3" s="500" t="s">
        <v>3036</v>
      </c>
      <c r="U3" s="445" t="s">
        <v>3037</v>
      </c>
      <c r="V3" s="6">
        <v>103.69</v>
      </c>
      <c r="W3" s="424" t="s">
        <v>3237</v>
      </c>
    </row>
    <row r="4" spans="1:23">
      <c r="A4" s="85" t="s">
        <v>2912</v>
      </c>
      <c r="B4" s="85" t="s">
        <v>2364</v>
      </c>
      <c r="C4" s="538" t="s">
        <v>2708</v>
      </c>
      <c r="D4" s="305">
        <v>44445</v>
      </c>
      <c r="E4" s="85" t="s">
        <v>2393</v>
      </c>
      <c r="F4" s="270" t="s">
        <v>2729</v>
      </c>
      <c r="G4" s="85" t="s">
        <v>2690</v>
      </c>
      <c r="H4" s="529" t="s">
        <v>3172</v>
      </c>
      <c r="I4" s="420" t="s">
        <v>3040</v>
      </c>
      <c r="J4" s="270" t="s">
        <v>2729</v>
      </c>
      <c r="K4" s="85" t="s">
        <v>2690</v>
      </c>
      <c r="L4" s="529" t="s">
        <v>3038</v>
      </c>
      <c r="M4" s="420" t="s">
        <v>3121</v>
      </c>
      <c r="N4" s="270" t="s">
        <v>2959</v>
      </c>
      <c r="O4" s="85" t="s">
        <v>2690</v>
      </c>
      <c r="P4" s="529" t="s">
        <v>3070</v>
      </c>
      <c r="Q4" s="420" t="s">
        <v>3096</v>
      </c>
      <c r="R4" s="234" t="s">
        <v>2959</v>
      </c>
      <c r="S4" s="234" t="s">
        <v>2690</v>
      </c>
      <c r="T4" s="529" t="s">
        <v>3039</v>
      </c>
      <c r="U4" s="446" t="s">
        <v>3040</v>
      </c>
      <c r="V4" s="6">
        <v>102.67</v>
      </c>
      <c r="W4" s="424" t="s">
        <v>3238</v>
      </c>
    </row>
    <row r="5" spans="1:23">
      <c r="A5" s="85" t="s">
        <v>2913</v>
      </c>
      <c r="B5" s="85" t="s">
        <v>473</v>
      </c>
      <c r="C5" s="538" t="s">
        <v>2706</v>
      </c>
      <c r="D5" s="305">
        <v>44287</v>
      </c>
      <c r="E5" s="85" t="s">
        <v>2393</v>
      </c>
      <c r="F5" s="270" t="s">
        <v>2729</v>
      </c>
      <c r="G5" s="310" t="s">
        <v>2690</v>
      </c>
      <c r="H5" s="500" t="s">
        <v>3174</v>
      </c>
      <c r="I5" s="421" t="s">
        <v>3175</v>
      </c>
      <c r="J5" s="270" t="s">
        <v>2729</v>
      </c>
      <c r="K5" s="310" t="s">
        <v>2690</v>
      </c>
      <c r="L5" s="500" t="s">
        <v>3065</v>
      </c>
      <c r="M5" s="421" t="s">
        <v>3123</v>
      </c>
      <c r="N5" s="270" t="s">
        <v>2959</v>
      </c>
      <c r="O5" s="310" t="s">
        <v>2690</v>
      </c>
      <c r="P5" s="500" t="s">
        <v>3055</v>
      </c>
      <c r="Q5" s="421" t="s">
        <v>3097</v>
      </c>
      <c r="R5" s="234" t="s">
        <v>2959</v>
      </c>
      <c r="S5" s="310" t="s">
        <v>2690</v>
      </c>
      <c r="T5" s="500" t="s">
        <v>3041</v>
      </c>
      <c r="U5" s="447" t="s">
        <v>3042</v>
      </c>
      <c r="V5" s="424">
        <v>107.87</v>
      </c>
      <c r="W5" s="424" t="s">
        <v>3239</v>
      </c>
    </row>
    <row r="6" spans="1:23">
      <c r="A6" s="85" t="s">
        <v>2914</v>
      </c>
      <c r="B6" s="85" t="s">
        <v>2363</v>
      </c>
      <c r="C6" s="538" t="s">
        <v>2711</v>
      </c>
      <c r="D6" s="305">
        <v>44287</v>
      </c>
      <c r="E6" s="85" t="s">
        <v>2393</v>
      </c>
      <c r="F6" s="270" t="s">
        <v>2729</v>
      </c>
      <c r="G6" s="310" t="s">
        <v>2692</v>
      </c>
      <c r="H6" s="500" t="s">
        <v>3113</v>
      </c>
      <c r="I6" s="419" t="s">
        <v>3177</v>
      </c>
      <c r="J6" s="270" t="s">
        <v>2729</v>
      </c>
      <c r="K6" s="310" t="s">
        <v>2692</v>
      </c>
      <c r="L6" s="500" t="s">
        <v>3113</v>
      </c>
      <c r="M6" s="419"/>
      <c r="N6" s="270" t="s">
        <v>2959</v>
      </c>
      <c r="O6" s="310" t="s">
        <v>2690</v>
      </c>
      <c r="P6" s="500" t="s">
        <v>3038</v>
      </c>
      <c r="Q6" s="419" t="s">
        <v>3098</v>
      </c>
      <c r="R6" s="234" t="s">
        <v>2959</v>
      </c>
      <c r="S6" s="310" t="s">
        <v>2692</v>
      </c>
      <c r="T6" s="500" t="s">
        <v>3044</v>
      </c>
      <c r="U6" s="445" t="s">
        <v>3045</v>
      </c>
      <c r="V6" s="424">
        <v>101.92</v>
      </c>
      <c r="W6" s="424" t="s">
        <v>2972</v>
      </c>
    </row>
    <row r="7" spans="1:23">
      <c r="A7" s="85" t="s">
        <v>2915</v>
      </c>
      <c r="B7" s="85" t="s">
        <v>495</v>
      </c>
      <c r="C7" s="538" t="s">
        <v>2716</v>
      </c>
      <c r="D7" s="305">
        <v>44511</v>
      </c>
      <c r="E7" s="85" t="s">
        <v>2393</v>
      </c>
      <c r="F7" s="270" t="s">
        <v>2729</v>
      </c>
      <c r="G7" s="310" t="s">
        <v>2690</v>
      </c>
      <c r="H7" s="500" t="s">
        <v>3046</v>
      </c>
      <c r="I7" s="419" t="s">
        <v>3179</v>
      </c>
      <c r="J7" s="270" t="s">
        <v>2729</v>
      </c>
      <c r="K7" s="310" t="s">
        <v>2690</v>
      </c>
      <c r="L7" s="500" t="s">
        <v>3049</v>
      </c>
      <c r="M7" s="419" t="s">
        <v>3126</v>
      </c>
      <c r="N7" s="270" t="s">
        <v>2959</v>
      </c>
      <c r="O7" s="310" t="s">
        <v>2690</v>
      </c>
      <c r="P7" s="500" t="s">
        <v>3049</v>
      </c>
      <c r="Q7" s="419" t="s">
        <v>3099</v>
      </c>
      <c r="R7" s="234" t="s">
        <v>2959</v>
      </c>
      <c r="S7" s="310" t="s">
        <v>2692</v>
      </c>
      <c r="T7" s="500" t="s">
        <v>3047</v>
      </c>
      <c r="U7" s="445" t="s">
        <v>3048</v>
      </c>
      <c r="V7" s="424">
        <v>103.55</v>
      </c>
      <c r="W7" s="424" t="s">
        <v>3002</v>
      </c>
    </row>
    <row r="8" spans="1:23">
      <c r="A8" s="85" t="s">
        <v>2916</v>
      </c>
      <c r="B8" s="85" t="s">
        <v>2370</v>
      </c>
      <c r="C8" s="538" t="s">
        <v>2719</v>
      </c>
      <c r="D8" s="305">
        <v>42996</v>
      </c>
      <c r="E8" s="85" t="s">
        <v>2393</v>
      </c>
      <c r="F8" s="270" t="s">
        <v>2729</v>
      </c>
      <c r="G8" s="310" t="s">
        <v>2692</v>
      </c>
      <c r="H8" s="500" t="s">
        <v>3181</v>
      </c>
      <c r="I8" s="419" t="s">
        <v>3064</v>
      </c>
      <c r="J8" s="270" t="s">
        <v>2729</v>
      </c>
      <c r="K8" s="310" t="s">
        <v>2692</v>
      </c>
      <c r="L8" s="500" t="s">
        <v>3128</v>
      </c>
      <c r="M8" s="419"/>
      <c r="N8" s="270" t="s">
        <v>2959</v>
      </c>
      <c r="O8" s="310" t="s">
        <v>2692</v>
      </c>
      <c r="P8" s="500" t="s">
        <v>3061</v>
      </c>
      <c r="Q8" s="419" t="s">
        <v>3100</v>
      </c>
      <c r="R8" s="234" t="s">
        <v>2959</v>
      </c>
      <c r="S8" s="310" t="s">
        <v>2692</v>
      </c>
      <c r="T8" s="500" t="s">
        <v>3050</v>
      </c>
      <c r="U8" s="445" t="s">
        <v>3051</v>
      </c>
      <c r="V8" s="424">
        <v>116.1</v>
      </c>
      <c r="W8" s="424" t="s">
        <v>3240</v>
      </c>
    </row>
    <row r="9" spans="1:23">
      <c r="A9" s="85" t="s">
        <v>2917</v>
      </c>
      <c r="B9" s="85" t="s">
        <v>2372</v>
      </c>
      <c r="C9" s="538" t="s">
        <v>2715</v>
      </c>
      <c r="D9" s="305">
        <v>44256</v>
      </c>
      <c r="E9" s="85" t="s">
        <v>2393</v>
      </c>
      <c r="F9" s="270" t="s">
        <v>2729</v>
      </c>
      <c r="G9" s="310" t="s">
        <v>2692</v>
      </c>
      <c r="H9" s="500" t="s">
        <v>3038</v>
      </c>
      <c r="I9" s="419" t="s">
        <v>3183</v>
      </c>
      <c r="J9" s="270" t="s">
        <v>2729</v>
      </c>
      <c r="K9" s="310" t="s">
        <v>2692</v>
      </c>
      <c r="L9" s="500" t="s">
        <v>3046</v>
      </c>
      <c r="M9" s="419"/>
      <c r="N9" s="270" t="s">
        <v>2959</v>
      </c>
      <c r="O9" s="310" t="s">
        <v>2692</v>
      </c>
      <c r="P9" s="500" t="s">
        <v>3058</v>
      </c>
      <c r="Q9" s="419" t="s">
        <v>3064</v>
      </c>
      <c r="R9" s="234" t="s">
        <v>2959</v>
      </c>
      <c r="S9" s="310" t="s">
        <v>2692</v>
      </c>
      <c r="T9" s="500" t="s">
        <v>3053</v>
      </c>
      <c r="U9" s="445" t="s">
        <v>3054</v>
      </c>
      <c r="V9" s="424">
        <v>103.76</v>
      </c>
      <c r="W9" s="424" t="s">
        <v>3241</v>
      </c>
    </row>
    <row r="10" spans="1:23">
      <c r="A10" s="85" t="s">
        <v>2918</v>
      </c>
      <c r="B10" s="85" t="s">
        <v>2371</v>
      </c>
      <c r="C10" s="538" t="s">
        <v>2691</v>
      </c>
      <c r="D10" s="305">
        <v>42989</v>
      </c>
      <c r="E10" s="85" t="s">
        <v>2393</v>
      </c>
      <c r="F10" s="270" t="s">
        <v>2729</v>
      </c>
      <c r="G10" s="310" t="s">
        <v>2690</v>
      </c>
      <c r="H10" s="500" t="s">
        <v>3185</v>
      </c>
      <c r="I10" s="419" t="s">
        <v>3186</v>
      </c>
      <c r="J10" s="270" t="s">
        <v>2729</v>
      </c>
      <c r="K10" s="310" t="s">
        <v>2690</v>
      </c>
      <c r="L10" s="500" t="s">
        <v>3038</v>
      </c>
      <c r="M10" s="419" t="s">
        <v>3131</v>
      </c>
      <c r="N10" s="270" t="s">
        <v>2959</v>
      </c>
      <c r="O10" s="310" t="s">
        <v>2692</v>
      </c>
      <c r="P10" s="500" t="s">
        <v>3038</v>
      </c>
      <c r="Q10" s="419" t="s">
        <v>2982</v>
      </c>
      <c r="R10" s="234" t="s">
        <v>2959</v>
      </c>
      <c r="S10" s="310" t="s">
        <v>2692</v>
      </c>
      <c r="T10" s="500" t="s">
        <v>3056</v>
      </c>
      <c r="U10" s="445" t="s">
        <v>3057</v>
      </c>
      <c r="V10" s="424">
        <v>95.6</v>
      </c>
      <c r="W10" s="424" t="s">
        <v>3242</v>
      </c>
    </row>
    <row r="11" spans="1:23">
      <c r="A11" s="85" t="s">
        <v>2955</v>
      </c>
      <c r="B11" s="85" t="s">
        <v>1054</v>
      </c>
      <c r="C11" s="538" t="s">
        <v>2956</v>
      </c>
      <c r="D11" s="305">
        <v>44693</v>
      </c>
      <c r="E11" s="85" t="s">
        <v>2393</v>
      </c>
      <c r="F11" s="270" t="s">
        <v>2729</v>
      </c>
      <c r="G11" s="310" t="s">
        <v>2690</v>
      </c>
      <c r="H11" s="500" t="s">
        <v>3189</v>
      </c>
      <c r="I11" s="419" t="s">
        <v>3190</v>
      </c>
      <c r="J11" s="270" t="s">
        <v>2729</v>
      </c>
      <c r="K11" s="310" t="s">
        <v>2690</v>
      </c>
      <c r="L11" s="500" t="s">
        <v>3133</v>
      </c>
      <c r="M11" s="419" t="s">
        <v>3134</v>
      </c>
      <c r="N11" s="270" t="s">
        <v>2884</v>
      </c>
      <c r="O11" s="310" t="s">
        <v>2690</v>
      </c>
      <c r="P11" s="500"/>
      <c r="Q11" s="419" t="s">
        <v>3101</v>
      </c>
      <c r="R11" s="234" t="s">
        <v>2959</v>
      </c>
      <c r="S11" s="310" t="s">
        <v>2690</v>
      </c>
      <c r="T11" s="500" t="s">
        <v>3059</v>
      </c>
      <c r="U11" s="445" t="s">
        <v>3060</v>
      </c>
      <c r="V11" s="424">
        <v>90.39</v>
      </c>
      <c r="W11" s="424" t="s">
        <v>3243</v>
      </c>
    </row>
    <row r="12" spans="1:23">
      <c r="A12" s="85" t="s">
        <v>2919</v>
      </c>
      <c r="B12" s="85" t="s">
        <v>2367</v>
      </c>
      <c r="C12" s="538" t="s">
        <v>2718</v>
      </c>
      <c r="D12" s="305">
        <v>44445</v>
      </c>
      <c r="E12" s="85" t="s">
        <v>2393</v>
      </c>
      <c r="F12" s="270" t="s">
        <v>2729</v>
      </c>
      <c r="G12" s="310" t="s">
        <v>2692</v>
      </c>
      <c r="H12" s="500" t="s">
        <v>3070</v>
      </c>
      <c r="I12" s="422" t="s">
        <v>3064</v>
      </c>
      <c r="J12" s="270" t="s">
        <v>2729</v>
      </c>
      <c r="K12" s="310" t="s">
        <v>2692</v>
      </c>
      <c r="L12" s="500" t="s">
        <v>3065</v>
      </c>
      <c r="M12" s="422"/>
      <c r="N12" s="270" t="s">
        <v>2959</v>
      </c>
      <c r="O12" s="310" t="s">
        <v>2692</v>
      </c>
      <c r="P12" s="500" t="s">
        <v>3065</v>
      </c>
      <c r="Q12" s="422" t="s">
        <v>3064</v>
      </c>
      <c r="R12" s="234" t="s">
        <v>2959</v>
      </c>
      <c r="S12" s="310" t="s">
        <v>2692</v>
      </c>
      <c r="T12" s="500" t="s">
        <v>3063</v>
      </c>
      <c r="U12" s="448" t="s">
        <v>3064</v>
      </c>
      <c r="V12" s="424">
        <v>104.65</v>
      </c>
      <c r="W12" s="424" t="s">
        <v>3064</v>
      </c>
    </row>
    <row r="13" spans="1:23">
      <c r="A13" s="85" t="s">
        <v>2920</v>
      </c>
      <c r="B13" s="85" t="s">
        <v>2375</v>
      </c>
      <c r="C13" s="538" t="s">
        <v>2698</v>
      </c>
      <c r="D13" s="305">
        <v>42996</v>
      </c>
      <c r="E13" s="85" t="s">
        <v>2393</v>
      </c>
      <c r="F13" s="270" t="s">
        <v>2729</v>
      </c>
      <c r="G13" s="310" t="s">
        <v>2692</v>
      </c>
      <c r="H13" s="500" t="s">
        <v>3145</v>
      </c>
      <c r="I13" s="419" t="s">
        <v>3194</v>
      </c>
      <c r="J13" s="270" t="s">
        <v>2729</v>
      </c>
      <c r="K13" s="310" t="s">
        <v>2692</v>
      </c>
      <c r="L13" s="500" t="s">
        <v>3093</v>
      </c>
      <c r="M13" s="419"/>
      <c r="N13" s="270" t="s">
        <v>2959</v>
      </c>
      <c r="O13" s="310" t="s">
        <v>2692</v>
      </c>
      <c r="P13" s="500" t="s">
        <v>3065</v>
      </c>
      <c r="Q13" s="419" t="s">
        <v>3102</v>
      </c>
      <c r="R13" s="234" t="s">
        <v>2959</v>
      </c>
      <c r="S13" s="310" t="s">
        <v>2692</v>
      </c>
      <c r="T13" s="500" t="s">
        <v>3066</v>
      </c>
      <c r="U13" s="445" t="s">
        <v>3067</v>
      </c>
      <c r="V13" s="424">
        <v>104.53</v>
      </c>
      <c r="W13" s="424" t="s">
        <v>3244</v>
      </c>
    </row>
    <row r="14" spans="1:23">
      <c r="A14" s="85" t="s">
        <v>2921</v>
      </c>
      <c r="B14" s="85" t="s">
        <v>2362</v>
      </c>
      <c r="C14" s="538" t="s">
        <v>2702</v>
      </c>
      <c r="D14" s="305">
        <v>42989</v>
      </c>
      <c r="E14" s="85" t="s">
        <v>2393</v>
      </c>
      <c r="F14" s="270" t="s">
        <v>2729</v>
      </c>
      <c r="G14" s="310" t="s">
        <v>2690</v>
      </c>
      <c r="H14" s="500" t="s">
        <v>3196</v>
      </c>
      <c r="I14" s="419" t="s">
        <v>2990</v>
      </c>
      <c r="J14" s="270" t="s">
        <v>2729</v>
      </c>
      <c r="K14" s="310" t="s">
        <v>2690</v>
      </c>
      <c r="L14" s="500" t="s">
        <v>3138</v>
      </c>
      <c r="M14" s="419" t="s">
        <v>3139</v>
      </c>
      <c r="N14" s="270" t="s">
        <v>2959</v>
      </c>
      <c r="O14" s="310" t="s">
        <v>2690</v>
      </c>
      <c r="P14" s="500" t="s">
        <v>3065</v>
      </c>
      <c r="Q14" s="419" t="s">
        <v>3103</v>
      </c>
      <c r="R14" s="234" t="s">
        <v>2959</v>
      </c>
      <c r="S14" s="310" t="s">
        <v>2690</v>
      </c>
      <c r="T14" s="500" t="s">
        <v>3068</v>
      </c>
      <c r="U14" s="445" t="s">
        <v>3069</v>
      </c>
      <c r="V14" s="424">
        <v>95.92</v>
      </c>
      <c r="W14" s="424" t="s">
        <v>3175</v>
      </c>
    </row>
    <row r="15" spans="1:23">
      <c r="A15" s="85" t="s">
        <v>2922</v>
      </c>
      <c r="B15" s="85" t="s">
        <v>2376</v>
      </c>
      <c r="C15" s="538" t="s">
        <v>2717</v>
      </c>
      <c r="D15" s="305">
        <v>42989</v>
      </c>
      <c r="E15" s="85" t="s">
        <v>2393</v>
      </c>
      <c r="F15" s="270" t="s">
        <v>2729</v>
      </c>
      <c r="G15" s="310" t="s">
        <v>2692</v>
      </c>
      <c r="H15" s="500" t="s">
        <v>3058</v>
      </c>
      <c r="I15" s="419" t="s">
        <v>3096</v>
      </c>
      <c r="J15" s="270" t="s">
        <v>2729</v>
      </c>
      <c r="K15" s="310" t="s">
        <v>2692</v>
      </c>
      <c r="L15" s="500" t="s">
        <v>3141</v>
      </c>
      <c r="M15" s="419"/>
      <c r="N15" s="270" t="s">
        <v>2959</v>
      </c>
      <c r="O15" s="310" t="s">
        <v>3071</v>
      </c>
      <c r="P15" s="500" t="s">
        <v>3104</v>
      </c>
      <c r="Q15" s="419"/>
      <c r="R15" s="234" t="s">
        <v>2959</v>
      </c>
      <c r="S15" s="310" t="s">
        <v>3071</v>
      </c>
      <c r="T15" s="500" t="s">
        <v>3072</v>
      </c>
      <c r="U15" s="445"/>
      <c r="V15" s="424">
        <v>97.25</v>
      </c>
      <c r="W15" s="424" t="s">
        <v>3096</v>
      </c>
    </row>
    <row r="16" spans="1:23">
      <c r="A16" s="85" t="s">
        <v>2923</v>
      </c>
      <c r="B16" s="85" t="s">
        <v>1269</v>
      </c>
      <c r="C16" s="538" t="s">
        <v>2701</v>
      </c>
      <c r="D16" s="305">
        <v>44511</v>
      </c>
      <c r="E16" s="85" t="s">
        <v>2393</v>
      </c>
      <c r="F16" s="270" t="s">
        <v>2729</v>
      </c>
      <c r="G16" s="310" t="s">
        <v>2690</v>
      </c>
      <c r="H16" s="500" t="s">
        <v>3174</v>
      </c>
      <c r="I16" s="419" t="s">
        <v>2963</v>
      </c>
      <c r="J16" s="270" t="s">
        <v>2729</v>
      </c>
      <c r="K16" s="310" t="s">
        <v>2690</v>
      </c>
      <c r="L16" s="500" t="s">
        <v>3058</v>
      </c>
      <c r="M16" s="419" t="s">
        <v>3143</v>
      </c>
      <c r="N16" s="270" t="s">
        <v>2959</v>
      </c>
      <c r="O16" s="310" t="s">
        <v>2690</v>
      </c>
      <c r="P16" s="500" t="s">
        <v>3065</v>
      </c>
      <c r="Q16" s="419" t="s">
        <v>3106</v>
      </c>
      <c r="R16" s="234" t="s">
        <v>2959</v>
      </c>
      <c r="S16" s="310" t="s">
        <v>2690</v>
      </c>
      <c r="T16" s="500" t="s">
        <v>3074</v>
      </c>
      <c r="U16" s="445" t="s">
        <v>3075</v>
      </c>
      <c r="V16" s="424">
        <v>109.26</v>
      </c>
      <c r="W16" s="424" t="s">
        <v>3245</v>
      </c>
    </row>
    <row r="17" spans="1:23">
      <c r="A17" s="85" t="s">
        <v>2924</v>
      </c>
      <c r="B17" s="85" t="s">
        <v>2373</v>
      </c>
      <c r="C17" s="538" t="s">
        <v>2709</v>
      </c>
      <c r="D17" s="305">
        <v>44256</v>
      </c>
      <c r="E17" s="85" t="s">
        <v>2393</v>
      </c>
      <c r="F17" s="270" t="s">
        <v>2729</v>
      </c>
      <c r="G17" s="310" t="s">
        <v>2692</v>
      </c>
      <c r="H17" s="500" t="s">
        <v>3038</v>
      </c>
      <c r="I17" s="419" t="s">
        <v>3200</v>
      </c>
      <c r="J17" s="270" t="s">
        <v>2729</v>
      </c>
      <c r="K17" s="310" t="s">
        <v>2692</v>
      </c>
      <c r="L17" s="500" t="s">
        <v>3145</v>
      </c>
      <c r="M17" s="419"/>
      <c r="N17" s="270" t="s">
        <v>3246</v>
      </c>
      <c r="O17" s="310" t="s">
        <v>3071</v>
      </c>
      <c r="P17" s="500" t="s">
        <v>3107</v>
      </c>
      <c r="Q17" s="419"/>
      <c r="R17" s="270" t="s">
        <v>3246</v>
      </c>
      <c r="S17" s="310" t="s">
        <v>3071</v>
      </c>
      <c r="T17" s="500" t="s">
        <v>3077</v>
      </c>
      <c r="U17" s="445"/>
      <c r="V17" s="424" t="s">
        <v>3155</v>
      </c>
      <c r="W17" s="424" t="s">
        <v>3200</v>
      </c>
    </row>
    <row r="18" spans="1:23">
      <c r="A18" s="85" t="s">
        <v>2925</v>
      </c>
      <c r="B18" s="85" t="s">
        <v>1527</v>
      </c>
      <c r="C18" s="538" t="s">
        <v>2699</v>
      </c>
      <c r="D18" s="305">
        <v>44511</v>
      </c>
      <c r="E18" s="85" t="s">
        <v>2393</v>
      </c>
      <c r="F18" s="270" t="s">
        <v>2729</v>
      </c>
      <c r="G18" s="310" t="s">
        <v>2690</v>
      </c>
      <c r="H18" s="500" t="s">
        <v>3202</v>
      </c>
      <c r="I18" s="419" t="s">
        <v>3203</v>
      </c>
      <c r="J18" s="270" t="s">
        <v>2729</v>
      </c>
      <c r="K18" s="310" t="s">
        <v>2690</v>
      </c>
      <c r="L18" s="500" t="s">
        <v>3147</v>
      </c>
      <c r="M18" s="419" t="s">
        <v>3148</v>
      </c>
      <c r="N18" s="270" t="s">
        <v>2959</v>
      </c>
      <c r="O18" s="310" t="s">
        <v>2690</v>
      </c>
      <c r="P18" s="500" t="s">
        <v>3108</v>
      </c>
      <c r="Q18" s="419" t="s">
        <v>3109</v>
      </c>
      <c r="R18" s="234" t="s">
        <v>2959</v>
      </c>
      <c r="S18" s="310" t="s">
        <v>2690</v>
      </c>
      <c r="T18" s="500" t="s">
        <v>3079</v>
      </c>
      <c r="U18" s="445" t="s">
        <v>3080</v>
      </c>
      <c r="V18" s="424">
        <v>96.79</v>
      </c>
      <c r="W18" s="424" t="s">
        <v>3247</v>
      </c>
    </row>
    <row r="19" spans="1:23">
      <c r="A19" s="85" t="s">
        <v>2926</v>
      </c>
      <c r="B19" s="85" t="s">
        <v>2377</v>
      </c>
      <c r="C19" s="538"/>
      <c r="D19" s="305">
        <v>43045</v>
      </c>
      <c r="E19" s="85" t="s">
        <v>2393</v>
      </c>
      <c r="F19" s="270" t="s">
        <v>2729</v>
      </c>
      <c r="G19" s="310" t="s">
        <v>2692</v>
      </c>
      <c r="H19" s="500" t="s">
        <v>3110</v>
      </c>
      <c r="I19" s="419" t="s">
        <v>3208</v>
      </c>
      <c r="J19" s="270" t="s">
        <v>2729</v>
      </c>
      <c r="K19" s="310" t="s">
        <v>2692</v>
      </c>
      <c r="L19" s="500" t="s">
        <v>3150</v>
      </c>
      <c r="M19" s="419"/>
      <c r="N19" s="270"/>
      <c r="O19" s="310"/>
      <c r="P19" s="493" t="s">
        <v>3110</v>
      </c>
      <c r="Q19" s="419"/>
      <c r="R19" s="234"/>
      <c r="S19" s="310"/>
      <c r="T19" s="500"/>
      <c r="U19" s="445"/>
      <c r="V19" s="424">
        <v>62.33</v>
      </c>
      <c r="W19" s="424" t="s">
        <v>3208</v>
      </c>
    </row>
    <row r="20" spans="1:23">
      <c r="A20" s="85" t="s">
        <v>2927</v>
      </c>
      <c r="B20" s="85" t="s">
        <v>2369</v>
      </c>
      <c r="C20" s="538" t="s">
        <v>2714</v>
      </c>
      <c r="D20" s="305">
        <v>44256</v>
      </c>
      <c r="E20" s="85" t="s">
        <v>2393</v>
      </c>
      <c r="F20" s="270" t="s">
        <v>2729</v>
      </c>
      <c r="G20" s="310" t="s">
        <v>2692</v>
      </c>
      <c r="H20" s="500" t="s">
        <v>3065</v>
      </c>
      <c r="I20" s="419"/>
      <c r="J20" s="270" t="s">
        <v>2729</v>
      </c>
      <c r="K20" s="310" t="s">
        <v>2692</v>
      </c>
      <c r="L20" s="500" t="s">
        <v>3153</v>
      </c>
      <c r="M20" s="419"/>
      <c r="N20" s="270" t="s">
        <v>2959</v>
      </c>
      <c r="O20" s="310" t="s">
        <v>2692</v>
      </c>
      <c r="P20" s="493" t="s">
        <v>3038</v>
      </c>
      <c r="Q20" s="6"/>
      <c r="R20" s="234" t="s">
        <v>2959</v>
      </c>
      <c r="S20" s="310" t="s">
        <v>2692</v>
      </c>
      <c r="T20" s="493" t="s">
        <v>3081</v>
      </c>
      <c r="U20" s="95">
        <v>98.33</v>
      </c>
      <c r="V20" s="424">
        <v>105.79</v>
      </c>
      <c r="W20" s="424" t="s">
        <v>3248</v>
      </c>
    </row>
    <row r="21" spans="1:23">
      <c r="A21" s="85" t="s">
        <v>2928</v>
      </c>
      <c r="B21" s="85" t="s">
        <v>1950</v>
      </c>
      <c r="C21" s="538" t="s">
        <v>2710</v>
      </c>
      <c r="D21" s="305">
        <v>44511</v>
      </c>
      <c r="E21" s="85" t="s">
        <v>2393</v>
      </c>
      <c r="F21" s="270" t="s">
        <v>2729</v>
      </c>
      <c r="G21" s="310" t="s">
        <v>2690</v>
      </c>
      <c r="H21" s="493" t="s">
        <v>3153</v>
      </c>
      <c r="I21" s="419" t="s">
        <v>3212</v>
      </c>
      <c r="J21" s="270" t="s">
        <v>2729</v>
      </c>
      <c r="K21" s="310" t="s">
        <v>2690</v>
      </c>
      <c r="L21" s="493" t="s">
        <v>3038</v>
      </c>
      <c r="M21" s="419" t="s">
        <v>3155</v>
      </c>
      <c r="N21" s="270" t="s">
        <v>2959</v>
      </c>
      <c r="O21" s="310" t="s">
        <v>2690</v>
      </c>
      <c r="P21" s="6">
        <v>104</v>
      </c>
      <c r="Q21" s="6">
        <v>96.19</v>
      </c>
      <c r="R21" s="234" t="s">
        <v>2959</v>
      </c>
      <c r="S21" s="310" t="s">
        <v>2690</v>
      </c>
      <c r="T21" s="6">
        <v>129.43</v>
      </c>
      <c r="U21" s="95">
        <v>96.28</v>
      </c>
      <c r="V21" s="424">
        <v>110.36</v>
      </c>
      <c r="W21" s="424" t="s">
        <v>3249</v>
      </c>
    </row>
    <row r="22" spans="1:23">
      <c r="A22" s="85" t="s">
        <v>2957</v>
      </c>
      <c r="B22" s="85" t="s">
        <v>2085</v>
      </c>
      <c r="C22" s="538" t="s">
        <v>2958</v>
      </c>
      <c r="D22" s="305">
        <v>44693</v>
      </c>
      <c r="E22" s="85" t="s">
        <v>2393</v>
      </c>
      <c r="F22" s="270" t="s">
        <v>2729</v>
      </c>
      <c r="G22" s="310" t="s">
        <v>2690</v>
      </c>
      <c r="H22" s="493" t="s">
        <v>3196</v>
      </c>
      <c r="I22" s="419" t="s">
        <v>3214</v>
      </c>
      <c r="J22" s="270" t="s">
        <v>2729</v>
      </c>
      <c r="K22" s="310" t="s">
        <v>2690</v>
      </c>
      <c r="L22" s="493" t="s">
        <v>3108</v>
      </c>
      <c r="M22" s="419" t="s">
        <v>3157</v>
      </c>
      <c r="N22" s="270" t="s">
        <v>2884</v>
      </c>
      <c r="O22" s="310" t="s">
        <v>2690</v>
      </c>
      <c r="P22" s="6"/>
      <c r="Q22" s="419"/>
      <c r="R22" s="234" t="s">
        <v>2959</v>
      </c>
      <c r="S22" s="310" t="s">
        <v>2690</v>
      </c>
      <c r="T22" s="6">
        <v>127.54</v>
      </c>
      <c r="U22" s="445" t="s">
        <v>3083</v>
      </c>
      <c r="V22" s="424">
        <v>103.51</v>
      </c>
      <c r="W22" s="424" t="s">
        <v>3251</v>
      </c>
    </row>
    <row r="23" spans="1:23">
      <c r="A23" s="85" t="s">
        <v>2929</v>
      </c>
      <c r="B23" s="85" t="s">
        <v>2171</v>
      </c>
      <c r="C23" s="538" t="s">
        <v>2707</v>
      </c>
      <c r="D23" s="305">
        <v>44445</v>
      </c>
      <c r="E23" s="85" t="s">
        <v>2393</v>
      </c>
      <c r="F23" s="270" t="s">
        <v>2729</v>
      </c>
      <c r="G23" s="310" t="s">
        <v>2690</v>
      </c>
      <c r="H23" s="493" t="s">
        <v>3070</v>
      </c>
      <c r="I23" s="419" t="s">
        <v>3216</v>
      </c>
      <c r="J23" s="270" t="s">
        <v>2729</v>
      </c>
      <c r="K23" s="310" t="s">
        <v>2690</v>
      </c>
      <c r="L23" s="493" t="s">
        <v>3058</v>
      </c>
      <c r="M23" s="419" t="s">
        <v>3159</v>
      </c>
      <c r="N23" s="270" t="s">
        <v>2959</v>
      </c>
      <c r="O23" s="310" t="s">
        <v>2690</v>
      </c>
      <c r="P23" s="424" t="s">
        <v>3065</v>
      </c>
      <c r="Q23" s="424" t="s">
        <v>3112</v>
      </c>
      <c r="R23" s="234" t="s">
        <v>2959</v>
      </c>
      <c r="S23" s="310" t="s">
        <v>2690</v>
      </c>
      <c r="T23" s="424" t="s">
        <v>3085</v>
      </c>
      <c r="U23" s="450" t="s">
        <v>3086</v>
      </c>
      <c r="V23" s="424">
        <v>103.78</v>
      </c>
      <c r="W23" s="424" t="s">
        <v>3252</v>
      </c>
    </row>
    <row r="24" spans="1:23">
      <c r="A24" s="85" t="s">
        <v>2930</v>
      </c>
      <c r="B24" s="85" t="s">
        <v>2374</v>
      </c>
      <c r="C24" s="538" t="s">
        <v>2703</v>
      </c>
      <c r="D24" s="305">
        <v>44256</v>
      </c>
      <c r="E24" s="85" t="s">
        <v>2393</v>
      </c>
      <c r="F24" s="270" t="s">
        <v>2729</v>
      </c>
      <c r="G24" s="310" t="s">
        <v>2690</v>
      </c>
      <c r="H24" s="493" t="s">
        <v>3218</v>
      </c>
      <c r="I24" s="419" t="s">
        <v>3219</v>
      </c>
      <c r="J24" s="270" t="s">
        <v>2729</v>
      </c>
      <c r="K24" s="310" t="s">
        <v>2690</v>
      </c>
      <c r="L24" s="493" t="s">
        <v>3145</v>
      </c>
      <c r="M24" s="419" t="s">
        <v>3161</v>
      </c>
      <c r="N24" s="270" t="s">
        <v>2959</v>
      </c>
      <c r="O24" s="310" t="s">
        <v>2692</v>
      </c>
      <c r="P24" s="424" t="s">
        <v>3113</v>
      </c>
      <c r="Q24" s="6">
        <v>94.72</v>
      </c>
      <c r="R24" s="234" t="s">
        <v>2959</v>
      </c>
      <c r="S24" s="310" t="s">
        <v>2692</v>
      </c>
      <c r="T24" s="424" t="s">
        <v>3087</v>
      </c>
      <c r="U24" s="95">
        <v>99.53</v>
      </c>
      <c r="V24" s="424">
        <v>95.53</v>
      </c>
      <c r="W24" s="424" t="s">
        <v>3253</v>
      </c>
    </row>
    <row r="25" spans="1:23">
      <c r="A25" s="85" t="s">
        <v>2931</v>
      </c>
      <c r="B25" s="85" t="s">
        <v>2238</v>
      </c>
      <c r="C25" s="538" t="s">
        <v>2712</v>
      </c>
      <c r="D25" s="305">
        <v>44256</v>
      </c>
      <c r="E25" s="85" t="s">
        <v>2393</v>
      </c>
      <c r="F25" s="270" t="s">
        <v>2729</v>
      </c>
      <c r="G25" s="310" t="s">
        <v>2692</v>
      </c>
      <c r="H25" s="424" t="s">
        <v>3202</v>
      </c>
      <c r="I25" s="424" t="s">
        <v>3221</v>
      </c>
      <c r="J25" s="270" t="s">
        <v>2729</v>
      </c>
      <c r="K25" s="310" t="s">
        <v>2692</v>
      </c>
      <c r="L25" s="424" t="s">
        <v>3065</v>
      </c>
      <c r="M25" s="424"/>
      <c r="N25" s="307" t="s">
        <v>2959</v>
      </c>
      <c r="O25" s="310" t="s">
        <v>2692</v>
      </c>
      <c r="P25" s="192">
        <v>94</v>
      </c>
      <c r="Q25" s="424" t="s">
        <v>3114</v>
      </c>
      <c r="R25" s="234" t="s">
        <v>2959</v>
      </c>
      <c r="S25" s="310" t="s">
        <v>2692</v>
      </c>
      <c r="T25" s="192">
        <v>101.86</v>
      </c>
      <c r="U25" s="450" t="s">
        <v>3088</v>
      </c>
      <c r="V25" s="424">
        <v>97.22</v>
      </c>
      <c r="W25" s="424" t="s">
        <v>3254</v>
      </c>
    </row>
    <row r="26" spans="1:23">
      <c r="A26" s="331" t="s">
        <v>3018</v>
      </c>
      <c r="B26" s="331" t="s">
        <v>2380</v>
      </c>
      <c r="C26" s="538" t="s">
        <v>2783</v>
      </c>
      <c r="D26" s="305">
        <v>42933</v>
      </c>
      <c r="E26" s="85" t="s">
        <v>2393</v>
      </c>
      <c r="F26" s="307" t="s">
        <v>2729</v>
      </c>
      <c r="G26" s="310" t="s">
        <v>2692</v>
      </c>
      <c r="H26" s="424" t="s">
        <v>3223</v>
      </c>
      <c r="I26" s="424" t="s">
        <v>3224</v>
      </c>
      <c r="J26" s="307" t="s">
        <v>2729</v>
      </c>
      <c r="K26" s="310" t="s">
        <v>2692</v>
      </c>
      <c r="L26" s="424" t="s">
        <v>3038</v>
      </c>
      <c r="M26" s="424" t="s">
        <v>3064</v>
      </c>
      <c r="N26" s="6" t="s">
        <v>2959</v>
      </c>
      <c r="O26" s="6" t="s">
        <v>2692</v>
      </c>
      <c r="P26" s="6">
        <v>98</v>
      </c>
      <c r="Q26" s="6">
        <v>93.79</v>
      </c>
      <c r="R26" s="234" t="s">
        <v>2959</v>
      </c>
      <c r="S26" s="234" t="s">
        <v>2692</v>
      </c>
      <c r="T26" s="6">
        <v>100.45</v>
      </c>
      <c r="U26" s="95">
        <v>97.44</v>
      </c>
      <c r="V26" s="6">
        <v>93.11</v>
      </c>
      <c r="W26" s="424" t="s">
        <v>3255</v>
      </c>
    </row>
  </sheetData>
  <conditionalFormatting sqref="B1:C1">
    <cfRule type="duplicateValues" dxfId="132" priority="9"/>
  </conditionalFormatting>
  <conditionalFormatting sqref="F2:F26 J2:J26 N2:N25">
    <cfRule type="cellIs" dxfId="131" priority="7" operator="equal">
      <formula>"L"</formula>
    </cfRule>
    <cfRule type="cellIs" dxfId="130" priority="8" operator="equal">
      <formula>"A"</formula>
    </cfRule>
  </conditionalFormatting>
  <conditionalFormatting sqref="B2:C26">
    <cfRule type="duplicateValues" dxfId="129" priority="128"/>
  </conditionalFormatting>
  <conditionalFormatting sqref="R17">
    <cfRule type="cellIs" dxfId="128" priority="1" operator="equal">
      <formula>"L"</formula>
    </cfRule>
    <cfRule type="cellIs" dxfId="127" priority="2" operator="equal">
      <formula>"A"</formula>
    </cfRule>
  </conditionalFormatting>
  <conditionalFormatting sqref="B1:C26">
    <cfRule type="duplicateValues" dxfId="126" priority="130"/>
  </conditionalFormatting>
  <hyperlinks>
    <hyperlink ref="C2" r:id="rId1" xr:uid="{05C2FB92-8948-48E8-9F7E-C3D3E97AA244}"/>
    <hyperlink ref="C3" r:id="rId2" xr:uid="{14F361E2-A21C-4235-93DD-90152ACDCEEC}"/>
    <hyperlink ref="C22" r:id="rId3" xr:uid="{92B6ECC0-551B-45A4-A005-69A38B7AD0D7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78251-68E9-488A-B2F2-F7D7D429D73A}">
  <dimension ref="A1:ET32"/>
  <sheetViews>
    <sheetView topLeftCell="DX1" workbookViewId="0">
      <selection activeCell="ES31" sqref="ES31"/>
    </sheetView>
  </sheetViews>
  <sheetFormatPr defaultRowHeight="14.4"/>
  <cols>
    <col min="1" max="1" width="10.6640625" bestFit="1" customWidth="1"/>
    <col min="2" max="2" width="33.33203125" bestFit="1" customWidth="1"/>
    <col min="3" max="3" width="11" bestFit="1" customWidth="1"/>
    <col min="4" max="4" width="12.5546875" bestFit="1" customWidth="1"/>
    <col min="5" max="5" width="10.44140625" bestFit="1" customWidth="1"/>
    <col min="6" max="6" width="8.5546875" bestFit="1" customWidth="1"/>
    <col min="7" max="7" width="8.33203125" bestFit="1" customWidth="1"/>
    <col min="8" max="8" width="5.5546875" bestFit="1" customWidth="1"/>
    <col min="9" max="9" width="16.44140625" bestFit="1" customWidth="1"/>
    <col min="10" max="10" width="10.109375" bestFit="1" customWidth="1"/>
    <col min="11" max="11" width="19" bestFit="1" customWidth="1"/>
    <col min="12" max="12" width="8.44140625" bestFit="1" customWidth="1"/>
    <col min="13" max="13" width="13" bestFit="1" customWidth="1"/>
    <col min="18" max="18" width="12.109375" bestFit="1" customWidth="1"/>
    <col min="19" max="19" width="13.5546875" bestFit="1" customWidth="1"/>
    <col min="20" max="20" width="4.5546875" bestFit="1" customWidth="1"/>
    <col min="21" max="21" width="6.33203125" bestFit="1" customWidth="1"/>
    <col min="22" max="22" width="14.109375" bestFit="1" customWidth="1"/>
    <col min="23" max="23" width="13" bestFit="1" customWidth="1"/>
    <col min="24" max="24" width="12.33203125" bestFit="1" customWidth="1"/>
    <col min="25" max="25" width="15.6640625" bestFit="1" customWidth="1"/>
    <col min="26" max="26" width="14.88671875" bestFit="1" customWidth="1"/>
    <col min="27" max="27" width="13.44140625" bestFit="1" customWidth="1"/>
    <col min="28" max="28" width="14.109375" bestFit="1" customWidth="1"/>
    <col min="29" max="29" width="7.33203125" bestFit="1" customWidth="1"/>
    <col min="30" max="30" width="6.44140625" bestFit="1" customWidth="1"/>
    <col min="31" max="31" width="11" bestFit="1" customWidth="1"/>
    <col min="32" max="32" width="30.5546875" customWidth="1"/>
    <col min="34" max="34" width="12.6640625" bestFit="1" customWidth="1"/>
    <col min="35" max="35" width="13.5546875" bestFit="1" customWidth="1"/>
    <col min="36" max="36" width="4.5546875" bestFit="1" customWidth="1"/>
    <col min="37" max="37" width="6.109375" bestFit="1" customWidth="1"/>
    <col min="38" max="38" width="5.44140625" bestFit="1" customWidth="1"/>
    <col min="39" max="39" width="10.6640625" bestFit="1" customWidth="1"/>
    <col min="40" max="40" width="10.109375" bestFit="1" customWidth="1"/>
    <col min="41" max="41" width="9.33203125" bestFit="1" customWidth="1"/>
    <col min="42" max="42" width="7.88671875" bestFit="1" customWidth="1"/>
    <col min="43" max="43" width="15.44140625" bestFit="1" customWidth="1"/>
    <col min="44" max="44" width="6.44140625" bestFit="1" customWidth="1"/>
    <col min="45" max="45" width="11" bestFit="1" customWidth="1"/>
    <col min="46" max="46" width="23.5546875" customWidth="1"/>
    <col min="49" max="49" width="12.6640625" bestFit="1" customWidth="1"/>
    <col min="50" max="50" width="13.5546875" bestFit="1" customWidth="1"/>
    <col min="51" max="51" width="4.5546875" bestFit="1" customWidth="1"/>
    <col min="52" max="52" width="6.109375" bestFit="1" customWidth="1"/>
    <col min="53" max="53" width="5.44140625" bestFit="1" customWidth="1"/>
    <col min="54" max="54" width="10.6640625" bestFit="1" customWidth="1"/>
    <col min="55" max="55" width="10.109375" bestFit="1" customWidth="1"/>
    <col min="56" max="56" width="9.33203125" bestFit="1" customWidth="1"/>
    <col min="57" max="57" width="7.88671875" bestFit="1" customWidth="1"/>
    <col min="58" max="58" width="15.44140625" bestFit="1" customWidth="1"/>
    <col min="59" max="59" width="6.44140625" bestFit="1" customWidth="1"/>
    <col min="60" max="60" width="11" bestFit="1" customWidth="1"/>
    <col min="63" max="63" width="12.109375" bestFit="1" customWidth="1"/>
    <col min="64" max="64" width="13.5546875" bestFit="1" customWidth="1"/>
    <col min="65" max="65" width="4.5546875" bestFit="1" customWidth="1"/>
    <col min="66" max="66" width="6.33203125" bestFit="1" customWidth="1"/>
    <col min="67" max="67" width="14.109375" bestFit="1" customWidth="1"/>
    <col min="68" max="68" width="13" bestFit="1" customWidth="1"/>
    <col min="69" max="69" width="12.33203125" bestFit="1" customWidth="1"/>
    <col min="70" max="70" width="15.6640625" bestFit="1" customWidth="1"/>
    <col min="71" max="71" width="14.88671875" bestFit="1" customWidth="1"/>
    <col min="72" max="72" width="13.44140625" bestFit="1" customWidth="1"/>
    <col min="73" max="73" width="14.109375" bestFit="1" customWidth="1"/>
    <col min="74" max="74" width="7.33203125" bestFit="1" customWidth="1"/>
    <col min="75" max="75" width="6.44140625" bestFit="1" customWidth="1"/>
    <col min="76" max="76" width="11" bestFit="1" customWidth="1"/>
    <col min="81" max="81" width="33.33203125" bestFit="1" customWidth="1"/>
    <col min="82" max="82" width="12.6640625" bestFit="1" customWidth="1"/>
    <col min="83" max="83" width="14.5546875" bestFit="1" customWidth="1"/>
    <col min="84" max="84" width="17.5546875" bestFit="1" customWidth="1"/>
    <col min="85" max="85" width="13.5546875" bestFit="1" customWidth="1"/>
    <col min="86" max="86" width="5.88671875" bestFit="1" customWidth="1"/>
    <col min="87" max="87" width="15.44140625" bestFit="1" customWidth="1"/>
    <col min="88" max="88" width="28.88671875" bestFit="1" customWidth="1"/>
    <col min="89" max="89" width="16.44140625" hidden="1" customWidth="1"/>
    <col min="90" max="90" width="24.5546875" customWidth="1"/>
    <col min="91" max="91" width="19.33203125" hidden="1" customWidth="1"/>
    <col min="92" max="92" width="11.44140625" bestFit="1" customWidth="1"/>
    <col min="93" max="93" width="7.88671875" bestFit="1" customWidth="1"/>
    <col min="94" max="94" width="11.88671875" bestFit="1" customWidth="1"/>
    <col min="95" max="95" width="37" bestFit="1" customWidth="1"/>
    <col min="149" max="149" width="9.33203125" bestFit="1" customWidth="1"/>
  </cols>
  <sheetData>
    <row r="1" spans="1:150" ht="15.6">
      <c r="A1" s="498" t="s">
        <v>2888</v>
      </c>
      <c r="B1" s="499" t="s">
        <v>2693</v>
      </c>
      <c r="C1" s="499" t="s">
        <v>3256</v>
      </c>
      <c r="D1" s="499" t="s">
        <v>3257</v>
      </c>
      <c r="E1" s="499" t="s">
        <v>2738</v>
      </c>
      <c r="F1" s="499" t="s">
        <v>2934</v>
      </c>
      <c r="G1" s="499" t="s">
        <v>2723</v>
      </c>
      <c r="H1" s="499" t="s">
        <v>2768</v>
      </c>
      <c r="I1" s="499" t="s">
        <v>3258</v>
      </c>
      <c r="J1" s="499" t="s">
        <v>3259</v>
      </c>
      <c r="K1" s="499" t="s">
        <v>3260</v>
      </c>
      <c r="L1" s="499" t="s">
        <v>3261</v>
      </c>
      <c r="M1" s="499" t="s">
        <v>2410</v>
      </c>
      <c r="R1" s="560">
        <v>44037</v>
      </c>
      <c r="S1" s="561"/>
      <c r="T1" s="561"/>
      <c r="U1" s="561"/>
      <c r="V1" s="561"/>
      <c r="W1" s="561"/>
      <c r="X1" s="561"/>
      <c r="Y1" s="561"/>
      <c r="Z1" s="561"/>
      <c r="AA1" s="561"/>
      <c r="AB1" s="561"/>
      <c r="AC1" s="561"/>
      <c r="AD1" s="561"/>
      <c r="AE1" s="561"/>
      <c r="AF1" s="561"/>
      <c r="AH1" s="556">
        <v>44402</v>
      </c>
      <c r="AI1" s="546"/>
      <c r="AJ1" s="546"/>
      <c r="AK1" s="546"/>
      <c r="AL1" s="546"/>
      <c r="AM1" s="546"/>
      <c r="AN1" s="546"/>
      <c r="AO1" s="546"/>
      <c r="AP1" s="546"/>
      <c r="AQ1" s="546"/>
      <c r="AR1" s="546"/>
      <c r="AS1" s="546"/>
      <c r="AT1" s="546"/>
      <c r="AW1" s="562">
        <v>44403</v>
      </c>
      <c r="AX1" s="563"/>
      <c r="AY1" s="563"/>
      <c r="AZ1" s="563"/>
      <c r="BA1" s="563"/>
      <c r="BB1" s="563"/>
      <c r="BC1" s="563"/>
      <c r="BD1" s="563"/>
      <c r="BE1" s="563"/>
      <c r="BF1" s="563"/>
      <c r="BG1" s="563"/>
      <c r="BH1" s="564"/>
      <c r="BK1" s="565">
        <v>44038</v>
      </c>
      <c r="BL1" s="565"/>
      <c r="BM1" s="565"/>
      <c r="BN1" s="565"/>
      <c r="BO1" s="565"/>
      <c r="BP1" s="565"/>
      <c r="BQ1" s="565"/>
      <c r="BR1" s="565"/>
      <c r="BS1" s="565"/>
      <c r="BT1" s="565"/>
      <c r="BU1" s="565"/>
      <c r="BV1" s="565"/>
      <c r="BW1" s="565"/>
      <c r="BX1" s="565"/>
      <c r="CC1" s="290"/>
      <c r="CD1" s="290"/>
      <c r="CE1" s="290"/>
      <c r="CF1" s="290"/>
      <c r="CG1" s="290"/>
      <c r="CH1" s="290"/>
      <c r="CI1" s="557" t="s">
        <v>3022</v>
      </c>
      <c r="CJ1" s="558"/>
      <c r="CK1" s="558"/>
      <c r="CL1" s="559"/>
      <c r="CQ1" s="296"/>
    </row>
    <row r="2" spans="1:150">
      <c r="A2" s="6">
        <v>926862</v>
      </c>
      <c r="B2" s="85" t="s">
        <v>2909</v>
      </c>
      <c r="C2" s="85" t="s">
        <v>111</v>
      </c>
      <c r="D2" s="6" t="s">
        <v>3262</v>
      </c>
      <c r="E2" s="6" t="s">
        <v>2393</v>
      </c>
      <c r="F2" s="6" t="s">
        <v>2953</v>
      </c>
      <c r="G2" s="6" t="s">
        <v>2729</v>
      </c>
      <c r="H2" s="6" t="s">
        <v>2690</v>
      </c>
      <c r="I2" s="424">
        <v>4432</v>
      </c>
      <c r="J2" s="424">
        <v>3845</v>
      </c>
      <c r="K2" s="424">
        <v>87</v>
      </c>
      <c r="L2" s="424">
        <v>95.22</v>
      </c>
      <c r="M2" s="424" t="s">
        <v>3165</v>
      </c>
      <c r="Q2" t="s">
        <v>3263</v>
      </c>
      <c r="R2" s="503" t="s">
        <v>1</v>
      </c>
      <c r="S2" s="503" t="s">
        <v>2723</v>
      </c>
      <c r="T2" s="503" t="s">
        <v>2768</v>
      </c>
      <c r="U2" s="503" t="s">
        <v>2730</v>
      </c>
      <c r="V2" s="503" t="s">
        <v>2413</v>
      </c>
      <c r="W2" s="503" t="s">
        <v>2414</v>
      </c>
      <c r="X2" s="504" t="s">
        <v>2415</v>
      </c>
      <c r="Y2" s="503" t="s">
        <v>2416</v>
      </c>
      <c r="Z2" s="503" t="s">
        <v>2417</v>
      </c>
      <c r="AA2" s="503" t="s">
        <v>2418</v>
      </c>
      <c r="AB2" s="505" t="s">
        <v>2419</v>
      </c>
      <c r="AC2" s="503" t="s">
        <v>2430</v>
      </c>
      <c r="AD2" s="506" t="s">
        <v>2769</v>
      </c>
      <c r="AE2" s="508" t="s">
        <v>3030</v>
      </c>
      <c r="AF2" s="6" t="s">
        <v>3264</v>
      </c>
      <c r="AH2" s="6" t="s">
        <v>1</v>
      </c>
      <c r="AI2" s="6" t="s">
        <v>2723</v>
      </c>
      <c r="AJ2" s="6" t="s">
        <v>2768</v>
      </c>
      <c r="AK2" s="6" t="s">
        <v>2725</v>
      </c>
      <c r="AL2" s="6" t="s">
        <v>6</v>
      </c>
      <c r="AM2" s="6" t="s">
        <v>7</v>
      </c>
      <c r="AN2" s="6" t="s">
        <v>8</v>
      </c>
      <c r="AO2" s="6" t="s">
        <v>9</v>
      </c>
      <c r="AP2" s="6" t="s">
        <v>13</v>
      </c>
      <c r="AQ2" s="120" t="s">
        <v>3265</v>
      </c>
      <c r="AR2" s="24" t="s">
        <v>2769</v>
      </c>
      <c r="AS2" s="507" t="s">
        <v>3030</v>
      </c>
      <c r="AT2" s="6" t="s">
        <v>3264</v>
      </c>
      <c r="AW2" s="6" t="s">
        <v>1</v>
      </c>
      <c r="AX2" s="6" t="s">
        <v>2723</v>
      </c>
      <c r="AY2" s="6" t="s">
        <v>2724</v>
      </c>
      <c r="AZ2" s="6" t="s">
        <v>2725</v>
      </c>
      <c r="BA2" s="6" t="s">
        <v>6</v>
      </c>
      <c r="BB2" s="6" t="s">
        <v>7</v>
      </c>
      <c r="BC2" s="6" t="s">
        <v>8</v>
      </c>
      <c r="BD2" s="6" t="s">
        <v>9</v>
      </c>
      <c r="BE2" s="6" t="s">
        <v>13</v>
      </c>
      <c r="BF2" s="120" t="s">
        <v>2726</v>
      </c>
      <c r="BG2" s="24" t="s">
        <v>2727</v>
      </c>
      <c r="BH2" s="407" t="s">
        <v>2728</v>
      </c>
      <c r="BK2" s="234" t="s">
        <v>1</v>
      </c>
      <c r="BL2" s="234" t="s">
        <v>2723</v>
      </c>
      <c r="BM2" s="234" t="s">
        <v>2724</v>
      </c>
      <c r="BN2" s="234" t="s">
        <v>2730</v>
      </c>
      <c r="BO2" s="234" t="s">
        <v>2413</v>
      </c>
      <c r="BP2" s="234" t="s">
        <v>2414</v>
      </c>
      <c r="BQ2" s="486" t="s">
        <v>2415</v>
      </c>
      <c r="BR2" s="234" t="s">
        <v>2416</v>
      </c>
      <c r="BS2" s="234" t="s">
        <v>2417</v>
      </c>
      <c r="BT2" s="234" t="s">
        <v>2418</v>
      </c>
      <c r="BU2" s="487" t="s">
        <v>2419</v>
      </c>
      <c r="BV2" s="234" t="s">
        <v>2430</v>
      </c>
      <c r="BW2" s="488" t="s">
        <v>2727</v>
      </c>
      <c r="BX2" s="489" t="s">
        <v>2728</v>
      </c>
      <c r="CC2" s="297" t="s">
        <v>2693</v>
      </c>
      <c r="CD2" s="297" t="s">
        <v>3023</v>
      </c>
      <c r="CE2" s="298" t="s">
        <v>3024</v>
      </c>
      <c r="CF2" s="297" t="s">
        <v>2750</v>
      </c>
      <c r="CG2" s="297" t="s">
        <v>2723</v>
      </c>
      <c r="CH2" s="297" t="s">
        <v>2768</v>
      </c>
      <c r="CI2" s="353" t="s">
        <v>3025</v>
      </c>
      <c r="CJ2" s="461" t="s">
        <v>3026</v>
      </c>
      <c r="CK2" s="461" t="s">
        <v>3027</v>
      </c>
      <c r="CL2" s="461" t="s">
        <v>3266</v>
      </c>
      <c r="CM2" s="293" t="s">
        <v>3029</v>
      </c>
      <c r="CN2" s="303" t="s">
        <v>3030</v>
      </c>
      <c r="CO2" s="302" t="s">
        <v>2793</v>
      </c>
      <c r="CP2" s="293" t="s">
        <v>3267</v>
      </c>
      <c r="CQ2" s="521" t="s">
        <v>3032</v>
      </c>
      <c r="CT2" t="s">
        <v>2693</v>
      </c>
      <c r="CU2" t="s">
        <v>3023</v>
      </c>
      <c r="CV2" t="s">
        <v>3024</v>
      </c>
      <c r="CW2" t="s">
        <v>2750</v>
      </c>
      <c r="CX2" t="s">
        <v>2891</v>
      </c>
      <c r="CY2" t="s">
        <v>2892</v>
      </c>
      <c r="CZ2" t="s">
        <v>3226</v>
      </c>
      <c r="DA2" t="s">
        <v>3227</v>
      </c>
      <c r="DB2" t="s">
        <v>2895</v>
      </c>
      <c r="DC2" t="s">
        <v>2896</v>
      </c>
      <c r="DD2" t="s">
        <v>3228</v>
      </c>
      <c r="DE2" t="s">
        <v>3229</v>
      </c>
      <c r="DF2" t="s">
        <v>2899</v>
      </c>
      <c r="DG2" t="s">
        <v>2900</v>
      </c>
      <c r="DH2" t="s">
        <v>3230</v>
      </c>
      <c r="DI2" t="s">
        <v>3231</v>
      </c>
      <c r="DJ2" t="s">
        <v>2903</v>
      </c>
      <c r="DK2" t="s">
        <v>2904</v>
      </c>
      <c r="DL2" t="s">
        <v>3232</v>
      </c>
      <c r="DM2" t="s">
        <v>3233</v>
      </c>
      <c r="DN2" t="s">
        <v>3268</v>
      </c>
      <c r="DO2" t="s">
        <v>3269</v>
      </c>
      <c r="DS2" t="s">
        <v>2693</v>
      </c>
      <c r="DT2" t="s">
        <v>3023</v>
      </c>
      <c r="DU2" t="s">
        <v>3024</v>
      </c>
      <c r="DV2" t="s">
        <v>2750</v>
      </c>
      <c r="DW2" t="s">
        <v>2891</v>
      </c>
      <c r="DX2" t="s">
        <v>2892</v>
      </c>
      <c r="DY2" t="s">
        <v>3226</v>
      </c>
      <c r="DZ2" t="s">
        <v>3227</v>
      </c>
      <c r="EA2" t="s">
        <v>2895</v>
      </c>
      <c r="EB2" t="s">
        <v>2896</v>
      </c>
      <c r="EC2" t="s">
        <v>3228</v>
      </c>
      <c r="ED2" t="s">
        <v>3229</v>
      </c>
      <c r="EE2" t="s">
        <v>2899</v>
      </c>
      <c r="EF2" t="s">
        <v>2900</v>
      </c>
      <c r="EG2" t="s">
        <v>3230</v>
      </c>
      <c r="EH2" t="s">
        <v>3231</v>
      </c>
      <c r="EI2" t="s">
        <v>2903</v>
      </c>
      <c r="EJ2" t="s">
        <v>2904</v>
      </c>
      <c r="EK2" t="s">
        <v>3232</v>
      </c>
      <c r="EL2" t="s">
        <v>3233</v>
      </c>
      <c r="EM2" t="s">
        <v>3234</v>
      </c>
      <c r="EN2" t="s">
        <v>3235</v>
      </c>
      <c r="ES2" s="12">
        <v>90.753333330000004</v>
      </c>
      <c r="ET2" s="12">
        <v>92.183333329999996</v>
      </c>
    </row>
    <row r="3" spans="1:150">
      <c r="A3" s="6">
        <v>926863</v>
      </c>
      <c r="B3" s="85" t="s">
        <v>2911</v>
      </c>
      <c r="C3" s="85" t="s">
        <v>130</v>
      </c>
      <c r="D3" s="6" t="s">
        <v>3262</v>
      </c>
      <c r="E3" s="6" t="s">
        <v>2393</v>
      </c>
      <c r="F3" s="6" t="s">
        <v>2953</v>
      </c>
      <c r="G3" s="6" t="s">
        <v>2959</v>
      </c>
      <c r="H3" s="6" t="s">
        <v>2690</v>
      </c>
      <c r="I3" s="424">
        <v>1048</v>
      </c>
      <c r="J3" s="424">
        <v>1118</v>
      </c>
      <c r="K3" s="424">
        <v>107</v>
      </c>
      <c r="L3" s="424">
        <v>93.49</v>
      </c>
      <c r="M3" s="424" t="s">
        <v>3168</v>
      </c>
      <c r="R3" s="6" t="s">
        <v>2375</v>
      </c>
      <c r="S3" s="6" t="s">
        <v>2959</v>
      </c>
      <c r="T3" s="6" t="s">
        <v>2692</v>
      </c>
      <c r="U3" s="6">
        <v>8</v>
      </c>
      <c r="V3" s="6">
        <v>122</v>
      </c>
      <c r="W3" s="6">
        <v>23</v>
      </c>
      <c r="X3" s="6">
        <v>145</v>
      </c>
      <c r="Y3" s="6">
        <v>1413</v>
      </c>
      <c r="Z3" s="6">
        <v>21</v>
      </c>
      <c r="AA3" s="6">
        <v>10</v>
      </c>
      <c r="AB3" s="6">
        <v>1444</v>
      </c>
      <c r="AC3" s="6">
        <v>0</v>
      </c>
      <c r="AD3" s="6">
        <v>2400</v>
      </c>
      <c r="AE3" s="95">
        <v>60.17</v>
      </c>
      <c r="AF3" s="6" t="s">
        <v>3270</v>
      </c>
      <c r="AH3" s="6" t="s">
        <v>2362</v>
      </c>
      <c r="AI3" s="6" t="s">
        <v>2959</v>
      </c>
      <c r="AJ3" s="6" t="s">
        <v>2690</v>
      </c>
      <c r="AK3" s="6">
        <v>8</v>
      </c>
      <c r="AL3" s="6">
        <v>75</v>
      </c>
      <c r="AM3" s="6">
        <v>606</v>
      </c>
      <c r="AN3" s="6">
        <v>612</v>
      </c>
      <c r="AO3" s="6">
        <v>26</v>
      </c>
      <c r="AP3" s="6">
        <v>95.92</v>
      </c>
      <c r="AQ3" s="6">
        <v>580</v>
      </c>
      <c r="AR3" s="6">
        <v>524</v>
      </c>
      <c r="AS3" s="95">
        <v>110.69</v>
      </c>
      <c r="AT3" s="6"/>
      <c r="AW3" s="6" t="s">
        <v>2362</v>
      </c>
      <c r="AX3" s="6" t="s">
        <v>2959</v>
      </c>
      <c r="AY3" s="6" t="s">
        <v>2690</v>
      </c>
      <c r="AZ3" s="6">
        <v>8</v>
      </c>
      <c r="BA3" s="6">
        <v>42</v>
      </c>
      <c r="BB3" s="6">
        <v>545</v>
      </c>
      <c r="BC3" s="6">
        <v>334</v>
      </c>
      <c r="BD3" s="6">
        <v>22</v>
      </c>
      <c r="BE3" s="6">
        <v>93.82</v>
      </c>
      <c r="BF3" s="6">
        <v>523</v>
      </c>
      <c r="BG3" s="6">
        <v>524</v>
      </c>
      <c r="BH3" s="6">
        <v>99.81</v>
      </c>
      <c r="BK3" s="6" t="s">
        <v>2370</v>
      </c>
      <c r="BL3" s="6" t="s">
        <v>2959</v>
      </c>
      <c r="BM3" s="6" t="s">
        <v>2692</v>
      </c>
      <c r="BN3" s="6">
        <v>4</v>
      </c>
      <c r="BO3" s="6">
        <v>101</v>
      </c>
      <c r="BP3" s="6">
        <v>22</v>
      </c>
      <c r="BQ3" s="6">
        <v>123</v>
      </c>
      <c r="BR3" s="6">
        <v>1414</v>
      </c>
      <c r="BS3" s="6">
        <v>34</v>
      </c>
      <c r="BT3" s="6">
        <v>9</v>
      </c>
      <c r="BU3" s="6">
        <v>1457</v>
      </c>
      <c r="BV3" s="6">
        <v>0</v>
      </c>
      <c r="BW3" s="6">
        <v>1200</v>
      </c>
      <c r="BX3" s="6">
        <v>121.42</v>
      </c>
      <c r="CC3" s="85" t="s">
        <v>2909</v>
      </c>
      <c r="CD3" s="85" t="s">
        <v>111</v>
      </c>
      <c r="CE3" s="305">
        <v>44445</v>
      </c>
      <c r="CF3" s="85" t="s">
        <v>2393</v>
      </c>
      <c r="CG3" s="277" t="s">
        <v>2959</v>
      </c>
      <c r="CH3" s="310" t="s">
        <v>2690</v>
      </c>
      <c r="CI3" s="313">
        <v>2620</v>
      </c>
      <c r="CJ3" s="310">
        <v>3048</v>
      </c>
      <c r="CK3" s="418"/>
      <c r="CL3" s="6">
        <v>5</v>
      </c>
      <c r="CM3" s="435"/>
      <c r="CN3" s="429" t="s">
        <v>3033</v>
      </c>
      <c r="CO3" s="445" t="s">
        <v>3034</v>
      </c>
      <c r="CP3" s="445" t="s">
        <v>3035</v>
      </c>
      <c r="CQ3" s="309"/>
      <c r="CT3" t="s">
        <v>2909</v>
      </c>
      <c r="CU3" t="s">
        <v>111</v>
      </c>
      <c r="CV3" s="462">
        <v>44445</v>
      </c>
      <c r="CW3" t="s">
        <v>2393</v>
      </c>
      <c r="CX3" t="s">
        <v>2729</v>
      </c>
      <c r="CY3" t="s">
        <v>2690</v>
      </c>
      <c r="CZ3">
        <v>92</v>
      </c>
      <c r="DA3">
        <v>95.22</v>
      </c>
      <c r="DB3" t="s">
        <v>2729</v>
      </c>
      <c r="DC3" t="s">
        <v>2690</v>
      </c>
      <c r="DD3">
        <v>101</v>
      </c>
      <c r="DE3">
        <v>95.82</v>
      </c>
      <c r="DF3" t="s">
        <v>2959</v>
      </c>
      <c r="DG3" t="s">
        <v>2690</v>
      </c>
      <c r="DH3">
        <v>108</v>
      </c>
      <c r="DI3">
        <v>92.81</v>
      </c>
      <c r="DJ3" t="s">
        <v>2959</v>
      </c>
      <c r="DK3" t="s">
        <v>2690</v>
      </c>
      <c r="DL3">
        <v>116.34</v>
      </c>
      <c r="DM3">
        <v>94.55</v>
      </c>
      <c r="DN3" s="12">
        <f>AVERAGE(CZ3,DD3,DH3,DL3)</f>
        <v>104.33500000000001</v>
      </c>
      <c r="DO3" s="12">
        <f>AVERAGE(DA3,DE3,DI3,DM3)</f>
        <v>94.600000000000009</v>
      </c>
      <c r="DS3" t="s">
        <v>2909</v>
      </c>
      <c r="DT3" t="s">
        <v>111</v>
      </c>
      <c r="DU3" s="462">
        <v>44445</v>
      </c>
      <c r="DV3" t="s">
        <v>2393</v>
      </c>
      <c r="DW3" t="s">
        <v>2729</v>
      </c>
      <c r="DX3" t="s">
        <v>2690</v>
      </c>
      <c r="DY3">
        <v>92</v>
      </c>
      <c r="DZ3">
        <v>95.22</v>
      </c>
      <c r="EA3" t="s">
        <v>2729</v>
      </c>
      <c r="EB3" t="s">
        <v>2690</v>
      </c>
      <c r="EC3">
        <v>101</v>
      </c>
      <c r="ED3">
        <v>95.82</v>
      </c>
      <c r="EE3" t="s">
        <v>2959</v>
      </c>
      <c r="EF3" t="s">
        <v>2690</v>
      </c>
      <c r="EG3">
        <v>108</v>
      </c>
      <c r="EH3">
        <v>92.81</v>
      </c>
      <c r="EI3" t="s">
        <v>2959</v>
      </c>
      <c r="EJ3" t="s">
        <v>2690</v>
      </c>
      <c r="EK3">
        <v>116.34</v>
      </c>
      <c r="EL3">
        <v>94.55</v>
      </c>
      <c r="EM3" s="12">
        <f>AVERAGE(DY3,EC3,EG3,EK3)</f>
        <v>104.33500000000001</v>
      </c>
      <c r="EN3" s="12">
        <f>AVERAGE(DZ3,ED3,EH3,EL3)</f>
        <v>94.600000000000009</v>
      </c>
      <c r="ES3" s="12">
        <v>95.803333330000001</v>
      </c>
      <c r="ET3" s="12">
        <v>92.906666670000007</v>
      </c>
    </row>
    <row r="4" spans="1:150">
      <c r="A4" s="6">
        <v>926858</v>
      </c>
      <c r="B4" s="85" t="s">
        <v>2912</v>
      </c>
      <c r="C4" s="85" t="s">
        <v>2364</v>
      </c>
      <c r="D4" s="6" t="s">
        <v>3262</v>
      </c>
      <c r="E4" s="6" t="s">
        <v>2393</v>
      </c>
      <c r="F4" s="6" t="s">
        <v>2953</v>
      </c>
      <c r="G4" s="6" t="s">
        <v>2729</v>
      </c>
      <c r="H4" s="6" t="s">
        <v>2690</v>
      </c>
      <c r="I4" s="424">
        <v>4432</v>
      </c>
      <c r="J4" s="424">
        <v>3888</v>
      </c>
      <c r="K4" s="424">
        <v>88</v>
      </c>
      <c r="L4" s="424">
        <v>98.08</v>
      </c>
      <c r="M4" s="424" t="s">
        <v>3171</v>
      </c>
      <c r="R4" s="6" t="s">
        <v>2370</v>
      </c>
      <c r="S4" s="6" t="s">
        <v>2959</v>
      </c>
      <c r="T4" s="6" t="s">
        <v>2692</v>
      </c>
      <c r="U4" s="6">
        <v>8</v>
      </c>
      <c r="V4" s="6">
        <v>177</v>
      </c>
      <c r="W4" s="6">
        <v>43</v>
      </c>
      <c r="X4" s="6">
        <v>220</v>
      </c>
      <c r="Y4" s="6">
        <v>2417</v>
      </c>
      <c r="Z4" s="6">
        <v>88</v>
      </c>
      <c r="AA4" s="6">
        <v>19</v>
      </c>
      <c r="AB4" s="6">
        <v>2524</v>
      </c>
      <c r="AC4" s="6">
        <v>0</v>
      </c>
      <c r="AD4" s="6">
        <v>2400</v>
      </c>
      <c r="AE4" s="95">
        <v>105.17</v>
      </c>
      <c r="AF4" s="6"/>
      <c r="AH4" s="6" t="s">
        <v>2363</v>
      </c>
      <c r="AI4" s="6" t="s">
        <v>2959</v>
      </c>
      <c r="AJ4" s="6" t="s">
        <v>2690</v>
      </c>
      <c r="AK4" s="6">
        <v>8</v>
      </c>
      <c r="AL4" s="6">
        <v>40</v>
      </c>
      <c r="AM4" s="6">
        <v>550</v>
      </c>
      <c r="AN4" s="6">
        <v>647</v>
      </c>
      <c r="AO4" s="6">
        <v>18</v>
      </c>
      <c r="AP4" s="6">
        <v>97.29</v>
      </c>
      <c r="AQ4" s="6">
        <v>532</v>
      </c>
      <c r="AR4" s="6">
        <v>524</v>
      </c>
      <c r="AS4" s="95">
        <v>101.53</v>
      </c>
      <c r="AT4" s="6"/>
      <c r="AW4" s="6" t="s">
        <v>2363</v>
      </c>
      <c r="AX4" s="6" t="s">
        <v>2959</v>
      </c>
      <c r="AY4" s="6" t="s">
        <v>2690</v>
      </c>
      <c r="AZ4" s="6">
        <v>8</v>
      </c>
      <c r="BA4" s="6">
        <v>42</v>
      </c>
      <c r="BB4" s="6">
        <v>554</v>
      </c>
      <c r="BC4" s="6">
        <v>401</v>
      </c>
      <c r="BD4" s="6">
        <v>8</v>
      </c>
      <c r="BE4" s="6">
        <v>98.04</v>
      </c>
      <c r="BF4" s="6">
        <v>546</v>
      </c>
      <c r="BG4" s="6">
        <v>524</v>
      </c>
      <c r="BH4" s="6">
        <v>104.2</v>
      </c>
      <c r="BK4" s="6" t="s">
        <v>2238</v>
      </c>
      <c r="BL4" s="6" t="s">
        <v>2959</v>
      </c>
      <c r="BM4" s="6" t="s">
        <v>2692</v>
      </c>
      <c r="BN4" s="6">
        <v>4</v>
      </c>
      <c r="BO4" s="6">
        <v>52</v>
      </c>
      <c r="BP4" s="6">
        <v>34</v>
      </c>
      <c r="BQ4" s="6">
        <v>86</v>
      </c>
      <c r="BR4" s="6">
        <v>1247</v>
      </c>
      <c r="BS4" s="6">
        <v>60</v>
      </c>
      <c r="BT4" s="6">
        <v>16</v>
      </c>
      <c r="BU4" s="6">
        <v>1323</v>
      </c>
      <c r="BV4" s="6">
        <v>0</v>
      </c>
      <c r="BW4" s="6">
        <v>1200</v>
      </c>
      <c r="BX4" s="6">
        <v>110.25</v>
      </c>
      <c r="CC4" s="85" t="s">
        <v>2911</v>
      </c>
      <c r="CD4" s="85" t="s">
        <v>130</v>
      </c>
      <c r="CE4" s="305">
        <v>44445</v>
      </c>
      <c r="CF4" s="85" t="s">
        <v>2393</v>
      </c>
      <c r="CG4" s="277" t="s">
        <v>2959</v>
      </c>
      <c r="CH4" s="522" t="s">
        <v>3271</v>
      </c>
      <c r="CI4" s="319">
        <v>8248</v>
      </c>
      <c r="CJ4" s="310">
        <v>8997</v>
      </c>
      <c r="CK4" s="121"/>
      <c r="CL4" s="6">
        <v>5</v>
      </c>
      <c r="CM4" s="435"/>
      <c r="CN4" s="430" t="s">
        <v>3036</v>
      </c>
      <c r="CO4" s="445" t="s">
        <v>3037</v>
      </c>
      <c r="CP4" s="445" t="s">
        <v>3038</v>
      </c>
      <c r="CQ4" s="309"/>
      <c r="CT4" t="s">
        <v>2911</v>
      </c>
      <c r="CU4" t="s">
        <v>130</v>
      </c>
      <c r="CV4" s="462">
        <v>44445</v>
      </c>
      <c r="CW4" t="s">
        <v>2393</v>
      </c>
      <c r="CX4" t="s">
        <v>2729</v>
      </c>
      <c r="CY4" t="s">
        <v>2690</v>
      </c>
      <c r="DA4">
        <v>93.49</v>
      </c>
      <c r="DB4" t="s">
        <v>2729</v>
      </c>
      <c r="DC4" t="s">
        <v>2690</v>
      </c>
      <c r="DD4">
        <v>101</v>
      </c>
      <c r="DE4">
        <v>94.24</v>
      </c>
      <c r="DF4" t="s">
        <v>2959</v>
      </c>
      <c r="DG4" t="s">
        <v>2690</v>
      </c>
      <c r="DH4">
        <v>101</v>
      </c>
      <c r="DI4">
        <v>90.2</v>
      </c>
      <c r="DJ4" t="s">
        <v>2959</v>
      </c>
      <c r="DK4" t="s">
        <v>2692</v>
      </c>
      <c r="DL4">
        <v>109.08</v>
      </c>
      <c r="DM4">
        <v>93.76</v>
      </c>
      <c r="DN4" s="12">
        <f t="shared" ref="DN4:DN29" si="0">AVERAGE(CZ4,DD4,DH4,DL4)</f>
        <v>103.69333333333333</v>
      </c>
      <c r="DO4" s="12">
        <f t="shared" ref="DO4:DO29" si="1">AVERAGE(DA4,DE4,DI4,DM4)</f>
        <v>92.922499999999999</v>
      </c>
      <c r="DS4" t="s">
        <v>2911</v>
      </c>
      <c r="DT4" t="s">
        <v>130</v>
      </c>
      <c r="DU4" s="462">
        <v>44445</v>
      </c>
      <c r="DV4" t="s">
        <v>2393</v>
      </c>
      <c r="DW4" t="s">
        <v>2729</v>
      </c>
      <c r="DX4" t="s">
        <v>2690</v>
      </c>
      <c r="DZ4">
        <v>93.49</v>
      </c>
      <c r="EA4" t="s">
        <v>2729</v>
      </c>
      <c r="EB4" t="s">
        <v>2690</v>
      </c>
      <c r="EC4">
        <v>101</v>
      </c>
      <c r="ED4">
        <v>94.24</v>
      </c>
      <c r="EE4" t="s">
        <v>2959</v>
      </c>
      <c r="EF4" t="s">
        <v>2690</v>
      </c>
      <c r="EG4">
        <v>101</v>
      </c>
      <c r="EH4">
        <v>90.2</v>
      </c>
      <c r="EI4" t="s">
        <v>2959</v>
      </c>
      <c r="EJ4" t="s">
        <v>2692</v>
      </c>
      <c r="EK4">
        <v>109.08</v>
      </c>
      <c r="EL4">
        <v>93.76</v>
      </c>
      <c r="EM4" s="12">
        <f t="shared" ref="EM4:EM27" si="2">AVERAGE(DY4,EC4,EG4,EK4)</f>
        <v>103.69333333333333</v>
      </c>
      <c r="EN4" s="12">
        <f t="shared" ref="EN4:EN27" si="3">AVERAGE(DZ4,ED4,EH4,EL4)</f>
        <v>92.922499999999999</v>
      </c>
      <c r="ES4" s="12">
        <v>102.86</v>
      </c>
      <c r="ET4" s="12">
        <v>97.47</v>
      </c>
    </row>
    <row r="5" spans="1:150">
      <c r="A5" s="6">
        <v>922016</v>
      </c>
      <c r="B5" s="85" t="s">
        <v>2913</v>
      </c>
      <c r="C5" s="85" t="s">
        <v>473</v>
      </c>
      <c r="D5" s="6" t="s">
        <v>3262</v>
      </c>
      <c r="E5" s="6" t="s">
        <v>2393</v>
      </c>
      <c r="F5" s="6" t="s">
        <v>2953</v>
      </c>
      <c r="G5" s="6" t="s">
        <v>2729</v>
      </c>
      <c r="H5" s="6" t="s">
        <v>2690</v>
      </c>
      <c r="I5" s="424">
        <v>3280</v>
      </c>
      <c r="J5" s="424">
        <v>3372</v>
      </c>
      <c r="K5" s="424">
        <v>103</v>
      </c>
      <c r="L5" s="424">
        <v>95.2</v>
      </c>
      <c r="M5" s="424" t="s">
        <v>3173</v>
      </c>
      <c r="R5" s="6" t="s">
        <v>2238</v>
      </c>
      <c r="S5" s="6" t="s">
        <v>2959</v>
      </c>
      <c r="T5" s="6" t="s">
        <v>2692</v>
      </c>
      <c r="U5" s="6">
        <v>8</v>
      </c>
      <c r="V5" s="6">
        <v>124</v>
      </c>
      <c r="W5" s="6">
        <v>82</v>
      </c>
      <c r="X5" s="6">
        <v>206</v>
      </c>
      <c r="Y5" s="6">
        <v>2202</v>
      </c>
      <c r="Z5" s="6">
        <v>120</v>
      </c>
      <c r="AA5" s="6">
        <v>36</v>
      </c>
      <c r="AB5" s="6">
        <v>2358</v>
      </c>
      <c r="AC5" s="6">
        <v>0</v>
      </c>
      <c r="AD5" s="6">
        <v>2400</v>
      </c>
      <c r="AE5" s="95">
        <v>98.25</v>
      </c>
      <c r="AF5" s="6"/>
      <c r="AH5" s="6" t="s">
        <v>473</v>
      </c>
      <c r="AI5" s="6" t="s">
        <v>2959</v>
      </c>
      <c r="AJ5" s="6" t="s">
        <v>2690</v>
      </c>
      <c r="AK5" s="6">
        <v>8</v>
      </c>
      <c r="AL5" s="6">
        <v>43</v>
      </c>
      <c r="AM5" s="6">
        <v>558</v>
      </c>
      <c r="AN5" s="6">
        <v>751</v>
      </c>
      <c r="AO5" s="6">
        <v>46</v>
      </c>
      <c r="AP5" s="6">
        <v>94.23</v>
      </c>
      <c r="AQ5" s="6">
        <v>512</v>
      </c>
      <c r="AR5" s="6">
        <v>524</v>
      </c>
      <c r="AS5" s="95">
        <v>97.71</v>
      </c>
      <c r="AT5" s="6"/>
      <c r="AW5" s="6" t="s">
        <v>473</v>
      </c>
      <c r="AX5" s="6" t="s">
        <v>2959</v>
      </c>
      <c r="AY5" s="6" t="s">
        <v>2690</v>
      </c>
      <c r="AZ5" s="6">
        <v>8</v>
      </c>
      <c r="BA5" s="6">
        <v>37</v>
      </c>
      <c r="BB5" s="6">
        <v>558</v>
      </c>
      <c r="BC5" s="6">
        <v>343</v>
      </c>
      <c r="BD5" s="6">
        <v>11</v>
      </c>
      <c r="BE5" s="6">
        <v>96.89</v>
      </c>
      <c r="BF5" s="6">
        <v>547</v>
      </c>
      <c r="BG5" s="6">
        <v>524</v>
      </c>
      <c r="BH5" s="6">
        <v>104.39</v>
      </c>
      <c r="BK5" s="6" t="s">
        <v>2367</v>
      </c>
      <c r="BL5" s="6" t="s">
        <v>2959</v>
      </c>
      <c r="BM5" s="6" t="s">
        <v>2692</v>
      </c>
      <c r="BN5" s="6">
        <v>4</v>
      </c>
      <c r="BO5" s="6">
        <v>18</v>
      </c>
      <c r="BP5" s="6">
        <v>50</v>
      </c>
      <c r="BQ5" s="6">
        <v>68</v>
      </c>
      <c r="BR5" s="6">
        <v>1091</v>
      </c>
      <c r="BS5" s="6">
        <v>168</v>
      </c>
      <c r="BT5" s="6">
        <v>29</v>
      </c>
      <c r="BU5" s="6">
        <v>1288</v>
      </c>
      <c r="BV5" s="6">
        <v>0</v>
      </c>
      <c r="BW5" s="6">
        <v>1200</v>
      </c>
      <c r="BX5" s="6">
        <v>107.33</v>
      </c>
      <c r="CC5" s="85" t="s">
        <v>2912</v>
      </c>
      <c r="CD5" s="85" t="s">
        <v>2364</v>
      </c>
      <c r="CE5" s="305">
        <v>44445</v>
      </c>
      <c r="CF5" s="322" t="s">
        <v>2393</v>
      </c>
      <c r="CG5" s="277" t="s">
        <v>2959</v>
      </c>
      <c r="CH5" s="85" t="s">
        <v>3271</v>
      </c>
      <c r="CI5" s="322">
        <v>6372</v>
      </c>
      <c r="CJ5" s="85">
        <v>7371</v>
      </c>
      <c r="CK5" s="418"/>
      <c r="CL5" s="6">
        <v>5</v>
      </c>
      <c r="CM5" s="435"/>
      <c r="CN5" s="431" t="s">
        <v>3039</v>
      </c>
      <c r="CO5" s="446" t="s">
        <v>3040</v>
      </c>
      <c r="CP5" s="446" t="s">
        <v>3035</v>
      </c>
      <c r="CQ5" s="309"/>
      <c r="CT5" t="s">
        <v>2912</v>
      </c>
      <c r="CU5" t="s">
        <v>2364</v>
      </c>
      <c r="CV5" s="462">
        <v>44445</v>
      </c>
      <c r="CW5" t="s">
        <v>2393</v>
      </c>
      <c r="CX5" t="s">
        <v>2729</v>
      </c>
      <c r="CY5" t="s">
        <v>2690</v>
      </c>
      <c r="CZ5">
        <v>88</v>
      </c>
      <c r="DA5">
        <v>98.08</v>
      </c>
      <c r="DB5" t="s">
        <v>2729</v>
      </c>
      <c r="DC5" t="s">
        <v>2690</v>
      </c>
      <c r="DD5">
        <v>101</v>
      </c>
      <c r="DE5">
        <v>98.69</v>
      </c>
      <c r="DF5" t="s">
        <v>2959</v>
      </c>
      <c r="DG5" t="s">
        <v>2690</v>
      </c>
      <c r="DH5">
        <v>106</v>
      </c>
      <c r="DI5">
        <v>98.06</v>
      </c>
      <c r="DJ5" t="s">
        <v>2959</v>
      </c>
      <c r="DK5" t="s">
        <v>2690</v>
      </c>
      <c r="DL5">
        <v>115.68</v>
      </c>
      <c r="DM5">
        <v>98.08</v>
      </c>
      <c r="DN5" s="12">
        <f t="shared" si="0"/>
        <v>102.67</v>
      </c>
      <c r="DO5" s="12">
        <f t="shared" si="1"/>
        <v>98.227499999999992</v>
      </c>
      <c r="DS5" t="s">
        <v>2912</v>
      </c>
      <c r="DT5" t="s">
        <v>2364</v>
      </c>
      <c r="DU5" s="462">
        <v>44445</v>
      </c>
      <c r="DV5" t="s">
        <v>2393</v>
      </c>
      <c r="DW5" t="s">
        <v>2729</v>
      </c>
      <c r="DX5" t="s">
        <v>2690</v>
      </c>
      <c r="DY5">
        <v>88</v>
      </c>
      <c r="DZ5">
        <v>98.08</v>
      </c>
      <c r="EA5" t="s">
        <v>2729</v>
      </c>
      <c r="EB5" t="s">
        <v>2690</v>
      </c>
      <c r="EC5">
        <v>101</v>
      </c>
      <c r="ED5">
        <v>98.69</v>
      </c>
      <c r="EE5" t="s">
        <v>2959</v>
      </c>
      <c r="EF5" t="s">
        <v>2690</v>
      </c>
      <c r="EG5">
        <v>106</v>
      </c>
      <c r="EH5">
        <v>98.06</v>
      </c>
      <c r="EI5" t="s">
        <v>2959</v>
      </c>
      <c r="EJ5" t="s">
        <v>2690</v>
      </c>
      <c r="EK5">
        <v>115.68</v>
      </c>
      <c r="EL5">
        <v>98.08</v>
      </c>
      <c r="EM5" s="12">
        <f t="shared" si="2"/>
        <v>102.67</v>
      </c>
      <c r="EN5" s="12">
        <f t="shared" si="3"/>
        <v>98.227499999999992</v>
      </c>
      <c r="ES5" s="12">
        <v>99.266666670000006</v>
      </c>
      <c r="ET5" s="12">
        <v>97.04</v>
      </c>
    </row>
    <row r="6" spans="1:150">
      <c r="A6" s="6">
        <v>922017</v>
      </c>
      <c r="B6" s="85" t="s">
        <v>2914</v>
      </c>
      <c r="C6" s="85" t="s">
        <v>2363</v>
      </c>
      <c r="D6" s="6" t="s">
        <v>3262</v>
      </c>
      <c r="E6" s="6" t="s">
        <v>2393</v>
      </c>
      <c r="F6" s="6" t="s">
        <v>2953</v>
      </c>
      <c r="G6" s="6" t="s">
        <v>2729</v>
      </c>
      <c r="H6" s="6" t="s">
        <v>2692</v>
      </c>
      <c r="I6" s="424">
        <v>12828</v>
      </c>
      <c r="J6" s="424">
        <v>12092</v>
      </c>
      <c r="K6" s="424">
        <v>95</v>
      </c>
      <c r="L6" s="424">
        <v>95.18</v>
      </c>
      <c r="M6" s="424" t="s">
        <v>3176</v>
      </c>
      <c r="R6" s="6" t="s">
        <v>2369</v>
      </c>
      <c r="S6" s="6" t="s">
        <v>2959</v>
      </c>
      <c r="T6" s="6" t="s">
        <v>2692</v>
      </c>
      <c r="U6" s="6">
        <v>8</v>
      </c>
      <c r="V6" s="6">
        <v>40</v>
      </c>
      <c r="W6" s="6">
        <v>180</v>
      </c>
      <c r="X6" s="6">
        <v>220</v>
      </c>
      <c r="Y6" s="6">
        <v>1871</v>
      </c>
      <c r="Z6" s="6">
        <v>298</v>
      </c>
      <c r="AA6" s="6">
        <v>56</v>
      </c>
      <c r="AB6" s="6">
        <v>2225</v>
      </c>
      <c r="AC6" s="6">
        <v>0</v>
      </c>
      <c r="AD6" s="6">
        <v>2400</v>
      </c>
      <c r="AE6" s="95">
        <v>92.71</v>
      </c>
      <c r="AF6" s="6"/>
      <c r="AH6" s="6" t="s">
        <v>2364</v>
      </c>
      <c r="AI6" s="6" t="s">
        <v>2959</v>
      </c>
      <c r="AJ6" s="6" t="s">
        <v>2690</v>
      </c>
      <c r="AK6" s="6">
        <v>8</v>
      </c>
      <c r="AL6" s="6">
        <v>32</v>
      </c>
      <c r="AM6" s="6">
        <v>597</v>
      </c>
      <c r="AN6" s="6">
        <v>664</v>
      </c>
      <c r="AO6" s="6">
        <v>21</v>
      </c>
      <c r="AP6" s="6">
        <v>96.93</v>
      </c>
      <c r="AQ6" s="6">
        <v>576</v>
      </c>
      <c r="AR6" s="6">
        <v>524</v>
      </c>
      <c r="AS6" s="95">
        <v>109.92</v>
      </c>
      <c r="AT6" s="6"/>
      <c r="AW6" s="6" t="s">
        <v>2364</v>
      </c>
      <c r="AX6" s="6" t="s">
        <v>2959</v>
      </c>
      <c r="AY6" s="6" t="s">
        <v>2690</v>
      </c>
      <c r="AZ6" s="6">
        <v>8</v>
      </c>
      <c r="BA6" s="6">
        <v>31</v>
      </c>
      <c r="BB6" s="6">
        <v>564</v>
      </c>
      <c r="BC6" s="6">
        <v>391</v>
      </c>
      <c r="BD6" s="6">
        <v>9</v>
      </c>
      <c r="BE6" s="6">
        <v>97.75</v>
      </c>
      <c r="BF6" s="6">
        <v>555</v>
      </c>
      <c r="BG6" s="6">
        <v>524</v>
      </c>
      <c r="BH6" s="6">
        <v>105.92</v>
      </c>
      <c r="BK6" s="6" t="s">
        <v>2380</v>
      </c>
      <c r="BL6" s="6" t="s">
        <v>2959</v>
      </c>
      <c r="BM6" s="6" t="s">
        <v>2692</v>
      </c>
      <c r="BN6" s="6">
        <v>4</v>
      </c>
      <c r="BO6" s="6">
        <v>94</v>
      </c>
      <c r="BP6" s="6">
        <v>15</v>
      </c>
      <c r="BQ6" s="6">
        <v>109</v>
      </c>
      <c r="BR6" s="6">
        <v>1635</v>
      </c>
      <c r="BS6" s="6">
        <v>17</v>
      </c>
      <c r="BT6" s="6">
        <v>8</v>
      </c>
      <c r="BU6" s="6">
        <v>1660</v>
      </c>
      <c r="BV6" s="6">
        <v>0</v>
      </c>
      <c r="BW6" s="6">
        <v>1200</v>
      </c>
      <c r="BX6" s="6">
        <v>138.33000000000001</v>
      </c>
      <c r="CC6" s="85" t="s">
        <v>2913</v>
      </c>
      <c r="CD6" s="85" t="s">
        <v>473</v>
      </c>
      <c r="CE6" s="305">
        <v>44287</v>
      </c>
      <c r="CF6" s="85" t="s">
        <v>2393</v>
      </c>
      <c r="CG6" s="277" t="s">
        <v>2959</v>
      </c>
      <c r="CH6" s="281" t="s">
        <v>2690</v>
      </c>
      <c r="CI6" s="325">
        <v>2620</v>
      </c>
      <c r="CJ6" s="310">
        <v>2921</v>
      </c>
      <c r="CK6" s="418"/>
      <c r="CL6" s="6">
        <v>5</v>
      </c>
      <c r="CM6" s="435"/>
      <c r="CN6" s="432" t="s">
        <v>3041</v>
      </c>
      <c r="CO6" s="446" t="s">
        <v>3042</v>
      </c>
      <c r="CP6" s="446" t="s">
        <v>3043</v>
      </c>
      <c r="CQ6" s="309"/>
      <c r="CT6" t="s">
        <v>2913</v>
      </c>
      <c r="CU6" t="s">
        <v>473</v>
      </c>
      <c r="CV6" s="462">
        <v>44287</v>
      </c>
      <c r="CW6" t="s">
        <v>2393</v>
      </c>
      <c r="CX6" t="s">
        <v>2729</v>
      </c>
      <c r="CY6" t="s">
        <v>2690</v>
      </c>
      <c r="CZ6">
        <v>113</v>
      </c>
      <c r="DA6">
        <v>95.2</v>
      </c>
      <c r="DB6" t="s">
        <v>2729</v>
      </c>
      <c r="DC6" t="s">
        <v>2690</v>
      </c>
      <c r="DD6">
        <v>103</v>
      </c>
      <c r="DE6">
        <v>96.4</v>
      </c>
      <c r="DF6" t="s">
        <v>2959</v>
      </c>
      <c r="DG6" t="s">
        <v>2690</v>
      </c>
      <c r="DH6">
        <v>104</v>
      </c>
      <c r="DI6">
        <v>94.84</v>
      </c>
      <c r="DJ6" t="s">
        <v>2959</v>
      </c>
      <c r="DK6" t="s">
        <v>2690</v>
      </c>
      <c r="DL6">
        <v>111.49</v>
      </c>
      <c r="DM6">
        <v>96.23</v>
      </c>
      <c r="DN6" s="12">
        <f t="shared" si="0"/>
        <v>107.8725</v>
      </c>
      <c r="DO6" s="12">
        <f t="shared" si="1"/>
        <v>95.667500000000018</v>
      </c>
      <c r="DS6" t="s">
        <v>2913</v>
      </c>
      <c r="DT6" t="s">
        <v>473</v>
      </c>
      <c r="DU6" s="462">
        <v>44287</v>
      </c>
      <c r="DV6" t="s">
        <v>2393</v>
      </c>
      <c r="DW6" t="s">
        <v>2729</v>
      </c>
      <c r="DX6" t="s">
        <v>2690</v>
      </c>
      <c r="DY6">
        <v>113</v>
      </c>
      <c r="DZ6">
        <v>95.2</v>
      </c>
      <c r="EA6" t="s">
        <v>2729</v>
      </c>
      <c r="EB6" t="s">
        <v>2690</v>
      </c>
      <c r="EC6">
        <v>103</v>
      </c>
      <c r="ED6">
        <v>96.4</v>
      </c>
      <c r="EE6" t="s">
        <v>2959</v>
      </c>
      <c r="EF6" t="s">
        <v>2690</v>
      </c>
      <c r="EG6">
        <v>104</v>
      </c>
      <c r="EH6">
        <v>94.84</v>
      </c>
      <c r="EI6" t="s">
        <v>2959</v>
      </c>
      <c r="EJ6" t="s">
        <v>2690</v>
      </c>
      <c r="EK6">
        <v>111.49</v>
      </c>
      <c r="EL6">
        <v>96.23</v>
      </c>
      <c r="EM6" s="12">
        <f t="shared" si="2"/>
        <v>107.8725</v>
      </c>
      <c r="EN6" s="12">
        <f t="shared" si="3"/>
        <v>95.667500000000018</v>
      </c>
      <c r="ES6" s="12">
        <v>101.5066667</v>
      </c>
      <c r="ET6" s="12">
        <v>94.036666670000002</v>
      </c>
    </row>
    <row r="7" spans="1:150">
      <c r="A7" s="6">
        <v>928443</v>
      </c>
      <c r="B7" s="85" t="s">
        <v>2915</v>
      </c>
      <c r="C7" s="85" t="s">
        <v>495</v>
      </c>
      <c r="D7" s="6" t="s">
        <v>3262</v>
      </c>
      <c r="E7" s="6" t="s">
        <v>2393</v>
      </c>
      <c r="F7" s="6" t="s">
        <v>2953</v>
      </c>
      <c r="G7" s="6" t="s">
        <v>2729</v>
      </c>
      <c r="H7" s="6" t="s">
        <v>2690</v>
      </c>
      <c r="I7" s="424">
        <v>6312</v>
      </c>
      <c r="J7" s="424">
        <v>6196</v>
      </c>
      <c r="K7" s="424">
        <v>98</v>
      </c>
      <c r="L7" s="424">
        <v>95.76</v>
      </c>
      <c r="M7" s="424" t="s">
        <v>3178</v>
      </c>
      <c r="R7" s="6" t="s">
        <v>2374</v>
      </c>
      <c r="S7" s="6" t="s">
        <v>2959</v>
      </c>
      <c r="T7" s="6" t="s">
        <v>2692</v>
      </c>
      <c r="U7" s="6">
        <v>8</v>
      </c>
      <c r="V7" s="6">
        <v>118</v>
      </c>
      <c r="W7" s="6">
        <v>106</v>
      </c>
      <c r="X7" s="6">
        <v>224</v>
      </c>
      <c r="Y7" s="6">
        <v>2205</v>
      </c>
      <c r="Z7" s="6">
        <v>190</v>
      </c>
      <c r="AA7" s="6">
        <v>56</v>
      </c>
      <c r="AB7" s="6">
        <v>2451</v>
      </c>
      <c r="AC7" s="6">
        <v>0</v>
      </c>
      <c r="AD7" s="6">
        <v>2400</v>
      </c>
      <c r="AE7" s="95">
        <v>102.13</v>
      </c>
      <c r="AF7" s="6"/>
      <c r="AH7" s="6" t="s">
        <v>111</v>
      </c>
      <c r="AI7" s="6" t="s">
        <v>2959</v>
      </c>
      <c r="AJ7" s="6" t="s">
        <v>2690</v>
      </c>
      <c r="AK7" s="6">
        <v>8</v>
      </c>
      <c r="AL7" s="6">
        <v>88</v>
      </c>
      <c r="AM7" s="6">
        <v>618</v>
      </c>
      <c r="AN7" s="6">
        <v>602</v>
      </c>
      <c r="AO7" s="6">
        <v>52</v>
      </c>
      <c r="AP7" s="6">
        <v>92.05</v>
      </c>
      <c r="AQ7" s="6">
        <v>566</v>
      </c>
      <c r="AR7" s="6">
        <v>524</v>
      </c>
      <c r="AS7" s="95">
        <v>108.02</v>
      </c>
      <c r="AT7" s="6"/>
      <c r="AW7" s="6" t="s">
        <v>111</v>
      </c>
      <c r="AX7" s="6" t="s">
        <v>2959</v>
      </c>
      <c r="AY7" s="6" t="s">
        <v>2690</v>
      </c>
      <c r="AZ7" s="6">
        <v>8</v>
      </c>
      <c r="BA7" s="6">
        <v>47</v>
      </c>
      <c r="BB7" s="6">
        <v>567</v>
      </c>
      <c r="BC7" s="6">
        <v>470</v>
      </c>
      <c r="BD7" s="6">
        <v>21</v>
      </c>
      <c r="BE7" s="6">
        <v>95.72</v>
      </c>
      <c r="BF7" s="6">
        <v>546</v>
      </c>
      <c r="BG7" s="6">
        <v>524</v>
      </c>
      <c r="BH7" s="6">
        <v>104.2</v>
      </c>
      <c r="CC7" s="85" t="s">
        <v>2914</v>
      </c>
      <c r="CD7" s="85" t="s">
        <v>2363</v>
      </c>
      <c r="CE7" s="305">
        <v>44287</v>
      </c>
      <c r="CF7" s="85" t="s">
        <v>2393</v>
      </c>
      <c r="CG7" s="277" t="s">
        <v>2959</v>
      </c>
      <c r="CH7" s="85" t="s">
        <v>3271</v>
      </c>
      <c r="CI7" s="313">
        <v>6372</v>
      </c>
      <c r="CJ7" s="310">
        <v>7180</v>
      </c>
      <c r="CK7" s="418"/>
      <c r="CL7" s="6">
        <v>5</v>
      </c>
      <c r="CM7" s="435"/>
      <c r="CN7" s="429" t="s">
        <v>3044</v>
      </c>
      <c r="CO7" s="445" t="s">
        <v>3045</v>
      </c>
      <c r="CP7" s="445" t="s">
        <v>3046</v>
      </c>
      <c r="CQ7" s="309"/>
      <c r="CT7" t="s">
        <v>2914</v>
      </c>
      <c r="CU7" t="s">
        <v>2363</v>
      </c>
      <c r="CV7" s="462">
        <v>44287</v>
      </c>
      <c r="CW7" t="s">
        <v>2393</v>
      </c>
      <c r="CX7" t="s">
        <v>2729</v>
      </c>
      <c r="CY7" t="s">
        <v>2692</v>
      </c>
      <c r="CZ7">
        <v>97</v>
      </c>
      <c r="DA7">
        <v>95.18</v>
      </c>
      <c r="DB7" t="s">
        <v>2729</v>
      </c>
      <c r="DC7" t="s">
        <v>2692</v>
      </c>
      <c r="DD7">
        <v>97</v>
      </c>
      <c r="DF7" t="s">
        <v>2959</v>
      </c>
      <c r="DG7" t="s">
        <v>2690</v>
      </c>
      <c r="DH7">
        <v>101</v>
      </c>
      <c r="DI7">
        <v>97.93</v>
      </c>
      <c r="DJ7" t="s">
        <v>2959</v>
      </c>
      <c r="DK7" t="s">
        <v>2692</v>
      </c>
      <c r="DL7">
        <v>112.68</v>
      </c>
      <c r="DM7">
        <v>98.02</v>
      </c>
      <c r="DN7" s="12">
        <f t="shared" si="0"/>
        <v>101.92</v>
      </c>
      <c r="DO7" s="12">
        <f t="shared" si="1"/>
        <v>97.043333333333337</v>
      </c>
      <c r="DS7" t="s">
        <v>2914</v>
      </c>
      <c r="DT7" t="s">
        <v>2363</v>
      </c>
      <c r="DU7" s="462">
        <v>44287</v>
      </c>
      <c r="DV7" t="s">
        <v>2393</v>
      </c>
      <c r="DW7" t="s">
        <v>2729</v>
      </c>
      <c r="DX7" t="s">
        <v>2692</v>
      </c>
      <c r="DY7">
        <v>97</v>
      </c>
      <c r="DZ7">
        <v>95.18</v>
      </c>
      <c r="EA7" t="s">
        <v>2729</v>
      </c>
      <c r="EB7" t="s">
        <v>2692</v>
      </c>
      <c r="EC7">
        <v>97</v>
      </c>
      <c r="EE7" t="s">
        <v>2959</v>
      </c>
      <c r="EF7" t="s">
        <v>2690</v>
      </c>
      <c r="EG7">
        <v>101</v>
      </c>
      <c r="EH7">
        <v>97.93</v>
      </c>
      <c r="EI7" t="s">
        <v>2959</v>
      </c>
      <c r="EJ7" t="s">
        <v>2692</v>
      </c>
      <c r="EK7">
        <v>112.68</v>
      </c>
      <c r="EL7">
        <v>98.02</v>
      </c>
      <c r="EM7" s="12">
        <f t="shared" si="2"/>
        <v>101.92</v>
      </c>
      <c r="EN7" s="12">
        <f t="shared" si="3"/>
        <v>97.043333333333337</v>
      </c>
      <c r="ES7" s="12">
        <v>104.4066667</v>
      </c>
      <c r="ET7" s="12">
        <v>96.16333333</v>
      </c>
    </row>
    <row r="8" spans="1:150">
      <c r="A8" s="6">
        <v>913291</v>
      </c>
      <c r="B8" s="85" t="s">
        <v>2916</v>
      </c>
      <c r="C8" s="85" t="s">
        <v>2370</v>
      </c>
      <c r="D8" s="6" t="s">
        <v>3262</v>
      </c>
      <c r="E8" s="6" t="s">
        <v>2393</v>
      </c>
      <c r="F8" s="6" t="s">
        <v>2953</v>
      </c>
      <c r="G8" s="6" t="s">
        <v>2729</v>
      </c>
      <c r="H8" s="6" t="s">
        <v>2692</v>
      </c>
      <c r="I8" s="424">
        <v>17175</v>
      </c>
      <c r="J8" s="424">
        <v>20484</v>
      </c>
      <c r="K8" s="424">
        <v>110</v>
      </c>
      <c r="L8" s="424">
        <v>100</v>
      </c>
      <c r="M8" s="424" t="s">
        <v>3180</v>
      </c>
      <c r="R8" s="6" t="s">
        <v>2372</v>
      </c>
      <c r="S8" s="6" t="s">
        <v>2959</v>
      </c>
      <c r="T8" s="6" t="s">
        <v>2692</v>
      </c>
      <c r="U8" s="6">
        <v>8</v>
      </c>
      <c r="V8" s="6">
        <v>119</v>
      </c>
      <c r="W8" s="6">
        <v>99</v>
      </c>
      <c r="X8" s="6">
        <v>218</v>
      </c>
      <c r="Y8" s="6">
        <v>2287</v>
      </c>
      <c r="Z8" s="6">
        <v>142</v>
      </c>
      <c r="AA8" s="6">
        <v>32</v>
      </c>
      <c r="AB8" s="6">
        <v>2461</v>
      </c>
      <c r="AC8" s="6">
        <v>0</v>
      </c>
      <c r="AD8" s="6">
        <v>2400</v>
      </c>
      <c r="AE8" s="95">
        <v>102.54</v>
      </c>
      <c r="AF8" s="6"/>
      <c r="AH8" s="6" t="s">
        <v>2171</v>
      </c>
      <c r="AI8" s="6" t="s">
        <v>2959</v>
      </c>
      <c r="AJ8" s="6" t="s">
        <v>2690</v>
      </c>
      <c r="AK8" s="6">
        <v>8</v>
      </c>
      <c r="AL8" s="6">
        <v>44</v>
      </c>
      <c r="AM8" s="6">
        <v>552</v>
      </c>
      <c r="AN8" s="6">
        <v>574</v>
      </c>
      <c r="AO8" s="6">
        <v>21</v>
      </c>
      <c r="AP8" s="6">
        <v>96.47</v>
      </c>
      <c r="AQ8" s="6">
        <v>531</v>
      </c>
      <c r="AR8" s="6">
        <v>524</v>
      </c>
      <c r="AS8" s="95">
        <v>101.34</v>
      </c>
      <c r="AT8" s="6"/>
      <c r="AW8" s="6" t="s">
        <v>130</v>
      </c>
      <c r="AX8" s="6" t="s">
        <v>2959</v>
      </c>
      <c r="AY8" s="6" t="s">
        <v>2690</v>
      </c>
      <c r="AZ8" s="6">
        <v>8</v>
      </c>
      <c r="BA8" s="6">
        <v>45</v>
      </c>
      <c r="BB8" s="6">
        <v>587</v>
      </c>
      <c r="BC8" s="6">
        <v>336</v>
      </c>
      <c r="BD8" s="6">
        <v>42</v>
      </c>
      <c r="BE8" s="6">
        <v>88.89</v>
      </c>
      <c r="BF8" s="6">
        <v>545</v>
      </c>
      <c r="BG8" s="6">
        <v>524</v>
      </c>
      <c r="BH8" s="6">
        <v>104.01</v>
      </c>
      <c r="CC8" s="85" t="s">
        <v>2915</v>
      </c>
      <c r="CD8" s="85" t="s">
        <v>495</v>
      </c>
      <c r="CE8" s="305">
        <v>44511</v>
      </c>
      <c r="CF8" s="85" t="s">
        <v>2393</v>
      </c>
      <c r="CG8" s="277" t="s">
        <v>2959</v>
      </c>
      <c r="CH8" s="85" t="s">
        <v>3271</v>
      </c>
      <c r="CI8" s="313">
        <v>8013</v>
      </c>
      <c r="CJ8" s="310">
        <v>8430</v>
      </c>
      <c r="CK8" s="418"/>
      <c r="CL8" s="6">
        <v>5</v>
      </c>
      <c r="CM8" s="435"/>
      <c r="CN8" s="429" t="s">
        <v>3047</v>
      </c>
      <c r="CO8" s="445" t="s">
        <v>3048</v>
      </c>
      <c r="CP8" s="445" t="s">
        <v>3049</v>
      </c>
      <c r="CQ8" s="309"/>
      <c r="CT8" t="s">
        <v>2915</v>
      </c>
      <c r="CU8" t="s">
        <v>495</v>
      </c>
      <c r="CV8" s="462">
        <v>44511</v>
      </c>
      <c r="CW8" t="s">
        <v>2393</v>
      </c>
      <c r="CX8" t="s">
        <v>2729</v>
      </c>
      <c r="CY8" t="s">
        <v>2690</v>
      </c>
      <c r="CZ8">
        <v>105</v>
      </c>
      <c r="DA8">
        <v>95.76</v>
      </c>
      <c r="DB8" t="s">
        <v>2729</v>
      </c>
      <c r="DC8" t="s">
        <v>2690</v>
      </c>
      <c r="DD8">
        <v>102</v>
      </c>
      <c r="DE8">
        <v>96.67</v>
      </c>
      <c r="DF8" t="s">
        <v>2959</v>
      </c>
      <c r="DG8" t="s">
        <v>2690</v>
      </c>
      <c r="DH8">
        <v>102</v>
      </c>
      <c r="DI8">
        <v>96.13</v>
      </c>
      <c r="DJ8" t="s">
        <v>2959</v>
      </c>
      <c r="DK8" t="s">
        <v>2692</v>
      </c>
      <c r="DL8">
        <v>105.2</v>
      </c>
      <c r="DM8">
        <v>99.07</v>
      </c>
      <c r="DN8" s="12">
        <f t="shared" si="0"/>
        <v>103.55</v>
      </c>
      <c r="DO8" s="12">
        <f t="shared" si="1"/>
        <v>96.907499999999999</v>
      </c>
      <c r="DS8" t="s">
        <v>2915</v>
      </c>
      <c r="DT8" t="s">
        <v>495</v>
      </c>
      <c r="DU8" s="462">
        <v>44511</v>
      </c>
      <c r="DV8" t="s">
        <v>2393</v>
      </c>
      <c r="DW8" t="s">
        <v>2729</v>
      </c>
      <c r="DX8" t="s">
        <v>2690</v>
      </c>
      <c r="DY8">
        <v>105</v>
      </c>
      <c r="DZ8">
        <v>95.76</v>
      </c>
      <c r="EA8" t="s">
        <v>2729</v>
      </c>
      <c r="EB8" t="s">
        <v>2690</v>
      </c>
      <c r="EC8">
        <v>102</v>
      </c>
      <c r="ED8">
        <v>96.67</v>
      </c>
      <c r="EE8" t="s">
        <v>2959</v>
      </c>
      <c r="EF8" t="s">
        <v>2690</v>
      </c>
      <c r="EG8">
        <v>102</v>
      </c>
      <c r="EH8">
        <v>96.13</v>
      </c>
      <c r="EI8" t="s">
        <v>2959</v>
      </c>
      <c r="EJ8" t="s">
        <v>2692</v>
      </c>
      <c r="EK8">
        <v>105.2</v>
      </c>
      <c r="EL8">
        <v>99.07</v>
      </c>
      <c r="EM8" s="12">
        <f t="shared" si="2"/>
        <v>103.55</v>
      </c>
      <c r="EN8" s="12">
        <f t="shared" si="3"/>
        <v>96.907499999999999</v>
      </c>
      <c r="ES8" s="12">
        <v>102.3766667</v>
      </c>
      <c r="ET8" s="12">
        <v>95.07</v>
      </c>
    </row>
    <row r="9" spans="1:150">
      <c r="A9" s="6">
        <v>921798</v>
      </c>
      <c r="B9" s="85" t="s">
        <v>2917</v>
      </c>
      <c r="C9" s="85" t="s">
        <v>2372</v>
      </c>
      <c r="D9" s="6" t="s">
        <v>3262</v>
      </c>
      <c r="E9" s="6" t="s">
        <v>2393</v>
      </c>
      <c r="F9" s="6" t="s">
        <v>2953</v>
      </c>
      <c r="G9" s="6" t="s">
        <v>2729</v>
      </c>
      <c r="H9" s="6" t="s">
        <v>2692</v>
      </c>
      <c r="I9" s="424">
        <v>17175</v>
      </c>
      <c r="J9" s="424">
        <v>17649</v>
      </c>
      <c r="K9" s="424">
        <v>100</v>
      </c>
      <c r="L9" s="424">
        <v>96.36</v>
      </c>
      <c r="M9" s="424" t="s">
        <v>3182</v>
      </c>
      <c r="R9" s="6" t="s">
        <v>2367</v>
      </c>
      <c r="S9" s="6" t="s">
        <v>2959</v>
      </c>
      <c r="T9" s="6" t="s">
        <v>2692</v>
      </c>
      <c r="U9" s="6">
        <v>8</v>
      </c>
      <c r="V9" s="6">
        <v>107</v>
      </c>
      <c r="W9" s="6">
        <v>133</v>
      </c>
      <c r="X9" s="6">
        <v>240</v>
      </c>
      <c r="Y9" s="6">
        <v>2024</v>
      </c>
      <c r="Z9" s="6">
        <v>407</v>
      </c>
      <c r="AA9" s="6">
        <v>46</v>
      </c>
      <c r="AB9" s="6">
        <v>2477</v>
      </c>
      <c r="AC9" s="6">
        <v>0</v>
      </c>
      <c r="AD9" s="6">
        <v>2400</v>
      </c>
      <c r="AE9" s="95">
        <v>103.21</v>
      </c>
      <c r="AF9" s="6"/>
      <c r="AH9" s="6" t="s">
        <v>1269</v>
      </c>
      <c r="AI9" s="6" t="s">
        <v>2959</v>
      </c>
      <c r="AJ9" s="6" t="s">
        <v>2690</v>
      </c>
      <c r="AK9" s="6">
        <v>8</v>
      </c>
      <c r="AL9" s="6">
        <v>30</v>
      </c>
      <c r="AM9" s="6">
        <v>558</v>
      </c>
      <c r="AN9" s="6">
        <v>657</v>
      </c>
      <c r="AO9" s="6">
        <v>25</v>
      </c>
      <c r="AP9" s="6">
        <v>96.33</v>
      </c>
      <c r="AQ9" s="6">
        <v>533</v>
      </c>
      <c r="AR9" s="6">
        <v>524</v>
      </c>
      <c r="AS9" s="95">
        <v>101.72</v>
      </c>
      <c r="AT9" s="6"/>
      <c r="AW9" s="6" t="s">
        <v>2367</v>
      </c>
      <c r="AX9" s="6" t="s">
        <v>2959</v>
      </c>
      <c r="AY9" s="6" t="s">
        <v>2690</v>
      </c>
      <c r="AZ9" s="6">
        <v>4</v>
      </c>
      <c r="BA9" s="6">
        <v>26</v>
      </c>
      <c r="BB9" s="6">
        <v>390</v>
      </c>
      <c r="BC9" s="6">
        <v>370</v>
      </c>
      <c r="BD9" s="6">
        <v>16</v>
      </c>
      <c r="BE9" s="6">
        <v>95.85</v>
      </c>
      <c r="BF9" s="6">
        <v>374</v>
      </c>
      <c r="BG9" s="6">
        <v>262</v>
      </c>
      <c r="BH9" s="6">
        <v>142.75</v>
      </c>
      <c r="CC9" s="85" t="s">
        <v>2916</v>
      </c>
      <c r="CD9" s="85" t="s">
        <v>2370</v>
      </c>
      <c r="CE9" s="305">
        <v>42996</v>
      </c>
      <c r="CF9" s="85" t="s">
        <v>2393</v>
      </c>
      <c r="CG9" s="277" t="s">
        <v>2959</v>
      </c>
      <c r="CH9" s="310" t="s">
        <v>2692</v>
      </c>
      <c r="CI9" s="313">
        <v>10762</v>
      </c>
      <c r="CJ9" s="310">
        <v>12850</v>
      </c>
      <c r="CK9" s="418"/>
      <c r="CL9" s="6">
        <v>5</v>
      </c>
      <c r="CM9" s="435"/>
      <c r="CN9" s="429" t="s">
        <v>3050</v>
      </c>
      <c r="CO9" s="445" t="s">
        <v>3051</v>
      </c>
      <c r="CP9" s="445" t="s">
        <v>3052</v>
      </c>
      <c r="CQ9" s="309"/>
      <c r="CT9" t="s">
        <v>2916</v>
      </c>
      <c r="CU9" t="s">
        <v>2370</v>
      </c>
      <c r="CV9" s="462">
        <v>42996</v>
      </c>
      <c r="CW9" t="s">
        <v>2393</v>
      </c>
      <c r="CX9" t="s">
        <v>2729</v>
      </c>
      <c r="CY9" t="s">
        <v>2692</v>
      </c>
      <c r="CZ9">
        <v>112</v>
      </c>
      <c r="DA9">
        <v>100</v>
      </c>
      <c r="DB9" t="s">
        <v>2729</v>
      </c>
      <c r="DC9" t="s">
        <v>2692</v>
      </c>
      <c r="DD9">
        <v>115</v>
      </c>
      <c r="DF9" t="s">
        <v>2959</v>
      </c>
      <c r="DG9" t="s">
        <v>2692</v>
      </c>
      <c r="DH9">
        <v>118</v>
      </c>
      <c r="DI9">
        <v>94.63</v>
      </c>
      <c r="DJ9" t="s">
        <v>2959</v>
      </c>
      <c r="DK9" t="s">
        <v>2692</v>
      </c>
      <c r="DL9">
        <v>119.4</v>
      </c>
      <c r="DM9">
        <v>97.7</v>
      </c>
      <c r="DN9" s="12">
        <f t="shared" si="0"/>
        <v>116.1</v>
      </c>
      <c r="DO9" s="12">
        <f t="shared" si="1"/>
        <v>97.443333333333328</v>
      </c>
      <c r="DS9" t="s">
        <v>2916</v>
      </c>
      <c r="DT9" t="s">
        <v>2370</v>
      </c>
      <c r="DU9" s="462">
        <v>42996</v>
      </c>
      <c r="DV9" t="s">
        <v>2393</v>
      </c>
      <c r="DW9" t="s">
        <v>2729</v>
      </c>
      <c r="DX9" t="s">
        <v>2692</v>
      </c>
      <c r="DY9">
        <v>112</v>
      </c>
      <c r="DZ9">
        <v>100</v>
      </c>
      <c r="EA9" t="s">
        <v>2729</v>
      </c>
      <c r="EB9" t="s">
        <v>2692</v>
      </c>
      <c r="EC9">
        <v>115</v>
      </c>
      <c r="EE9" t="s">
        <v>2959</v>
      </c>
      <c r="EF9" t="s">
        <v>2692</v>
      </c>
      <c r="EG9">
        <v>118</v>
      </c>
      <c r="EH9">
        <v>94.63</v>
      </c>
      <c r="EI9" t="s">
        <v>2959</v>
      </c>
      <c r="EJ9" t="s">
        <v>2692</v>
      </c>
      <c r="EK9">
        <v>119.4</v>
      </c>
      <c r="EL9">
        <v>97.7</v>
      </c>
      <c r="EM9" s="12">
        <f t="shared" si="2"/>
        <v>116.1</v>
      </c>
      <c r="EN9" s="12">
        <f t="shared" si="3"/>
        <v>97.443333333333328</v>
      </c>
      <c r="ES9" s="12">
        <v>113.34</v>
      </c>
      <c r="ET9" s="12">
        <v>96.16333333</v>
      </c>
    </row>
    <row r="10" spans="1:150">
      <c r="A10" s="6">
        <v>912986</v>
      </c>
      <c r="B10" s="85" t="s">
        <v>2918</v>
      </c>
      <c r="C10" s="85" t="s">
        <v>2371</v>
      </c>
      <c r="D10" s="6" t="s">
        <v>3262</v>
      </c>
      <c r="E10" s="6" t="s">
        <v>2393</v>
      </c>
      <c r="F10" s="6" t="s">
        <v>2953</v>
      </c>
      <c r="G10" s="6" t="s">
        <v>2729</v>
      </c>
      <c r="H10" s="6" t="s">
        <v>2690</v>
      </c>
      <c r="I10" s="424">
        <v>4432</v>
      </c>
      <c r="J10" s="424">
        <v>3508</v>
      </c>
      <c r="K10" s="424">
        <v>79</v>
      </c>
      <c r="L10" s="424">
        <v>95.6</v>
      </c>
      <c r="M10" s="424" t="s">
        <v>3184</v>
      </c>
      <c r="R10" s="6" t="s">
        <v>130</v>
      </c>
      <c r="S10" s="6" t="s">
        <v>2959</v>
      </c>
      <c r="T10" s="6" t="s">
        <v>2692</v>
      </c>
      <c r="U10" s="6">
        <v>8</v>
      </c>
      <c r="V10" s="6">
        <v>187</v>
      </c>
      <c r="W10" s="6">
        <v>59</v>
      </c>
      <c r="X10" s="6">
        <v>246</v>
      </c>
      <c r="Y10" s="6">
        <v>2288</v>
      </c>
      <c r="Z10" s="6">
        <v>128</v>
      </c>
      <c r="AA10" s="6">
        <v>25</v>
      </c>
      <c r="AB10" s="6">
        <v>2441</v>
      </c>
      <c r="AC10" s="6">
        <v>0</v>
      </c>
      <c r="AD10" s="6">
        <v>2400</v>
      </c>
      <c r="AE10" s="95">
        <v>101.71</v>
      </c>
      <c r="AF10" s="6"/>
      <c r="AH10" s="6" t="s">
        <v>1950</v>
      </c>
      <c r="AI10" s="6" t="s">
        <v>2959</v>
      </c>
      <c r="AJ10" s="6" t="s">
        <v>2690</v>
      </c>
      <c r="AK10" s="6">
        <v>8</v>
      </c>
      <c r="AL10" s="6">
        <v>56</v>
      </c>
      <c r="AM10" s="6">
        <v>607</v>
      </c>
      <c r="AN10" s="6">
        <v>657</v>
      </c>
      <c r="AO10" s="6">
        <v>26</v>
      </c>
      <c r="AP10" s="6">
        <v>96.19</v>
      </c>
      <c r="AQ10" s="6">
        <v>581</v>
      </c>
      <c r="AR10" s="6">
        <v>524</v>
      </c>
      <c r="AS10" s="95">
        <v>110.88</v>
      </c>
      <c r="AT10" s="6"/>
      <c r="AW10" s="6" t="s">
        <v>2171</v>
      </c>
      <c r="AX10" s="6" t="s">
        <v>2959</v>
      </c>
      <c r="AY10" s="6" t="s">
        <v>2690</v>
      </c>
      <c r="AZ10" s="6">
        <v>8</v>
      </c>
      <c r="BA10" s="6">
        <v>32</v>
      </c>
      <c r="BB10" s="6">
        <v>546</v>
      </c>
      <c r="BC10" s="6">
        <v>520</v>
      </c>
      <c r="BD10" s="6">
        <v>15</v>
      </c>
      <c r="BE10" s="6">
        <v>97.2</v>
      </c>
      <c r="BF10" s="6">
        <v>531</v>
      </c>
      <c r="BG10" s="6">
        <v>524</v>
      </c>
      <c r="BH10" s="6">
        <v>101.34</v>
      </c>
      <c r="CC10" s="85" t="s">
        <v>2917</v>
      </c>
      <c r="CD10" s="85" t="s">
        <v>2372</v>
      </c>
      <c r="CE10" s="305">
        <v>44256</v>
      </c>
      <c r="CF10" s="85" t="s">
        <v>2393</v>
      </c>
      <c r="CG10" s="277" t="s">
        <v>2959</v>
      </c>
      <c r="CH10" s="310" t="s">
        <v>2692</v>
      </c>
      <c r="CI10" s="313">
        <v>10124</v>
      </c>
      <c r="CJ10" s="310">
        <v>11039</v>
      </c>
      <c r="CK10" s="121"/>
      <c r="CL10" s="6">
        <v>5</v>
      </c>
      <c r="CM10" s="435"/>
      <c r="CN10" s="429" t="s">
        <v>3053</v>
      </c>
      <c r="CO10" s="445" t="s">
        <v>3054</v>
      </c>
      <c r="CP10" s="445" t="s">
        <v>3055</v>
      </c>
      <c r="CQ10" s="309"/>
      <c r="CT10" t="s">
        <v>2917</v>
      </c>
      <c r="CU10" t="s">
        <v>2372</v>
      </c>
      <c r="CV10" s="462">
        <v>44256</v>
      </c>
      <c r="CW10" t="s">
        <v>2393</v>
      </c>
      <c r="CX10" t="s">
        <v>2729</v>
      </c>
      <c r="CY10" t="s">
        <v>2692</v>
      </c>
      <c r="CZ10">
        <v>101</v>
      </c>
      <c r="DA10">
        <v>96.36</v>
      </c>
      <c r="DB10" t="s">
        <v>2729</v>
      </c>
      <c r="DC10" t="s">
        <v>2692</v>
      </c>
      <c r="DD10">
        <v>105</v>
      </c>
      <c r="DF10" t="s">
        <v>2959</v>
      </c>
      <c r="DG10" t="s">
        <v>2692</v>
      </c>
      <c r="DH10">
        <v>100</v>
      </c>
      <c r="DI10">
        <v>100</v>
      </c>
      <c r="DJ10" t="s">
        <v>2959</v>
      </c>
      <c r="DK10" t="s">
        <v>2692</v>
      </c>
      <c r="DL10">
        <v>109.04</v>
      </c>
      <c r="DM10">
        <v>99.54</v>
      </c>
      <c r="DN10" s="12">
        <f t="shared" si="0"/>
        <v>103.76</v>
      </c>
      <c r="DO10" s="12">
        <f t="shared" si="1"/>
        <v>98.63333333333334</v>
      </c>
      <c r="DS10" t="s">
        <v>2917</v>
      </c>
      <c r="DT10" t="s">
        <v>2372</v>
      </c>
      <c r="DU10" s="462">
        <v>44256</v>
      </c>
      <c r="DV10" t="s">
        <v>2393</v>
      </c>
      <c r="DW10" t="s">
        <v>2729</v>
      </c>
      <c r="DX10" t="s">
        <v>2692</v>
      </c>
      <c r="DY10">
        <v>101</v>
      </c>
      <c r="DZ10">
        <v>96.36</v>
      </c>
      <c r="EA10" t="s">
        <v>2729</v>
      </c>
      <c r="EB10" t="s">
        <v>2692</v>
      </c>
      <c r="EC10">
        <v>105</v>
      </c>
      <c r="EE10" t="s">
        <v>2959</v>
      </c>
      <c r="EF10" t="s">
        <v>2692</v>
      </c>
      <c r="EG10">
        <v>100</v>
      </c>
      <c r="EH10">
        <v>100</v>
      </c>
      <c r="EI10" t="s">
        <v>2959</v>
      </c>
      <c r="EJ10" t="s">
        <v>2692</v>
      </c>
      <c r="EK10">
        <v>109.04</v>
      </c>
      <c r="EL10">
        <v>99.54</v>
      </c>
      <c r="EM10" s="12">
        <f t="shared" si="2"/>
        <v>103.76</v>
      </c>
      <c r="EN10" s="12">
        <f t="shared" si="3"/>
        <v>98.63333333333334</v>
      </c>
      <c r="ES10" s="12">
        <v>104.7066667</v>
      </c>
      <c r="ET10" s="12">
        <v>96.926666670000003</v>
      </c>
    </row>
    <row r="11" spans="1:150">
      <c r="A11" s="6">
        <v>932475</v>
      </c>
      <c r="B11" s="85" t="s">
        <v>2955</v>
      </c>
      <c r="C11" s="85" t="s">
        <v>1054</v>
      </c>
      <c r="D11" s="6" t="s">
        <v>3262</v>
      </c>
      <c r="E11" s="6" t="s">
        <v>2393</v>
      </c>
      <c r="F11" s="6" t="s">
        <v>2953</v>
      </c>
      <c r="G11" s="6" t="s">
        <v>2729</v>
      </c>
      <c r="H11" s="6" t="s">
        <v>2690</v>
      </c>
      <c r="I11" s="424">
        <v>5328</v>
      </c>
      <c r="J11" s="424">
        <v>3613</v>
      </c>
      <c r="K11" s="424">
        <v>68</v>
      </c>
      <c r="L11" s="424">
        <v>87.85</v>
      </c>
      <c r="M11" s="424" t="s">
        <v>3188</v>
      </c>
      <c r="R11" s="6" t="s">
        <v>495</v>
      </c>
      <c r="S11" s="6" t="s">
        <v>2959</v>
      </c>
      <c r="T11" s="6" t="s">
        <v>2692</v>
      </c>
      <c r="U11" s="6">
        <v>7</v>
      </c>
      <c r="V11" s="6">
        <v>56</v>
      </c>
      <c r="W11" s="6">
        <v>132</v>
      </c>
      <c r="X11" s="6">
        <v>188</v>
      </c>
      <c r="Y11" s="6">
        <v>1538</v>
      </c>
      <c r="Z11" s="6">
        <v>446</v>
      </c>
      <c r="AA11" s="6">
        <v>81</v>
      </c>
      <c r="AB11" s="6">
        <v>2065</v>
      </c>
      <c r="AC11" s="6">
        <v>0</v>
      </c>
      <c r="AD11" s="6">
        <v>2100</v>
      </c>
      <c r="AE11" s="95">
        <v>98.33</v>
      </c>
      <c r="AF11" s="6"/>
      <c r="AH11" s="6" t="s">
        <v>1527</v>
      </c>
      <c r="AI11" s="6" t="s">
        <v>2959</v>
      </c>
      <c r="AJ11" s="6" t="s">
        <v>2690</v>
      </c>
      <c r="AK11" s="6">
        <v>8</v>
      </c>
      <c r="AL11" s="6">
        <v>62</v>
      </c>
      <c r="AM11" s="6">
        <v>609</v>
      </c>
      <c r="AN11" s="6">
        <v>764</v>
      </c>
      <c r="AO11" s="6">
        <v>64</v>
      </c>
      <c r="AP11" s="6">
        <v>92.27</v>
      </c>
      <c r="AQ11" s="6">
        <v>545</v>
      </c>
      <c r="AR11" s="6">
        <v>524</v>
      </c>
      <c r="AS11" s="95">
        <v>104.01</v>
      </c>
      <c r="AT11" s="6"/>
      <c r="AW11" s="6" t="s">
        <v>2369</v>
      </c>
      <c r="AX11" s="6" t="s">
        <v>2959</v>
      </c>
      <c r="AY11" s="6" t="s">
        <v>2690</v>
      </c>
      <c r="AZ11" s="6">
        <v>8</v>
      </c>
      <c r="BA11" s="6">
        <v>34</v>
      </c>
      <c r="BB11" s="6">
        <v>537</v>
      </c>
      <c r="BC11" s="6">
        <v>460</v>
      </c>
      <c r="BD11" s="6">
        <v>13</v>
      </c>
      <c r="BE11" s="6">
        <v>97.25</v>
      </c>
      <c r="BF11" s="6">
        <v>524</v>
      </c>
      <c r="BG11" s="6">
        <v>524</v>
      </c>
      <c r="BH11" s="6">
        <v>100</v>
      </c>
      <c r="CC11" s="85" t="s">
        <v>2918</v>
      </c>
      <c r="CD11" s="85" t="s">
        <v>2371</v>
      </c>
      <c r="CE11" s="305">
        <v>42989</v>
      </c>
      <c r="CF11" s="85" t="s">
        <v>2393</v>
      </c>
      <c r="CG11" s="277" t="s">
        <v>2959</v>
      </c>
      <c r="CH11" s="85" t="s">
        <v>3271</v>
      </c>
      <c r="CI11" s="313">
        <v>7724</v>
      </c>
      <c r="CJ11" s="310">
        <v>7833</v>
      </c>
      <c r="CK11" s="121"/>
      <c r="CL11" s="6">
        <v>4</v>
      </c>
      <c r="CM11" s="435"/>
      <c r="CN11" s="429" t="s">
        <v>3056</v>
      </c>
      <c r="CO11" s="445" t="s">
        <v>3057</v>
      </c>
      <c r="CP11" s="445" t="s">
        <v>3058</v>
      </c>
      <c r="CQ11" s="309"/>
      <c r="CT11" t="s">
        <v>2918</v>
      </c>
      <c r="CU11" t="s">
        <v>2371</v>
      </c>
      <c r="CV11" s="462">
        <v>42989</v>
      </c>
      <c r="CW11" t="s">
        <v>2393</v>
      </c>
      <c r="CX11" t="s">
        <v>2729</v>
      </c>
      <c r="CY11" t="s">
        <v>2690</v>
      </c>
      <c r="CZ11">
        <v>79</v>
      </c>
      <c r="DA11">
        <v>95.6</v>
      </c>
      <c r="DB11" t="s">
        <v>2729</v>
      </c>
      <c r="DC11" t="s">
        <v>2690</v>
      </c>
      <c r="DD11">
        <v>101</v>
      </c>
      <c r="DE11">
        <v>96.1</v>
      </c>
      <c r="DF11" t="s">
        <v>2959</v>
      </c>
      <c r="DG11" t="s">
        <v>2692</v>
      </c>
      <c r="DH11">
        <v>101</v>
      </c>
      <c r="DI11">
        <v>97.98</v>
      </c>
      <c r="DJ11" t="s">
        <v>2959</v>
      </c>
      <c r="DK11" t="s">
        <v>2692</v>
      </c>
      <c r="DL11">
        <v>101.41</v>
      </c>
      <c r="DM11">
        <v>99.02</v>
      </c>
      <c r="DN11" s="12">
        <f t="shared" si="0"/>
        <v>95.602499999999992</v>
      </c>
      <c r="DO11" s="12">
        <f t="shared" si="1"/>
        <v>97.174999999999997</v>
      </c>
      <c r="DS11" t="s">
        <v>2918</v>
      </c>
      <c r="DT11" t="s">
        <v>2371</v>
      </c>
      <c r="DU11" s="462">
        <v>42989</v>
      </c>
      <c r="DV11" t="s">
        <v>2393</v>
      </c>
      <c r="DW11" t="s">
        <v>2729</v>
      </c>
      <c r="DX11" t="s">
        <v>2690</v>
      </c>
      <c r="DY11">
        <v>79</v>
      </c>
      <c r="DZ11">
        <v>95.6</v>
      </c>
      <c r="EA11" t="s">
        <v>2729</v>
      </c>
      <c r="EB11" t="s">
        <v>2690</v>
      </c>
      <c r="EC11">
        <v>101</v>
      </c>
      <c r="ED11">
        <v>96.1</v>
      </c>
      <c r="EE11" t="s">
        <v>2959</v>
      </c>
      <c r="EF11" t="s">
        <v>2692</v>
      </c>
      <c r="EG11">
        <v>101</v>
      </c>
      <c r="EH11">
        <v>97.98</v>
      </c>
      <c r="EI11" t="s">
        <v>2959</v>
      </c>
      <c r="EJ11" t="s">
        <v>2692</v>
      </c>
      <c r="EK11">
        <v>101.41</v>
      </c>
      <c r="EL11">
        <v>99.02</v>
      </c>
      <c r="EM11" s="12">
        <f t="shared" si="2"/>
        <v>95.602499999999992</v>
      </c>
      <c r="EN11" s="12">
        <f t="shared" si="3"/>
        <v>97.174999999999997</v>
      </c>
      <c r="ES11" s="12">
        <v>97.983333329999994</v>
      </c>
      <c r="ET11" s="12">
        <v>95.01</v>
      </c>
    </row>
    <row r="12" spans="1:150">
      <c r="A12" s="6">
        <v>926859</v>
      </c>
      <c r="B12" s="85" t="s">
        <v>2919</v>
      </c>
      <c r="C12" s="85" t="s">
        <v>2367</v>
      </c>
      <c r="D12" s="6" t="s">
        <v>3262</v>
      </c>
      <c r="E12" s="6" t="s">
        <v>2393</v>
      </c>
      <c r="F12" s="6" t="s">
        <v>2953</v>
      </c>
      <c r="G12" s="6" t="s">
        <v>2729</v>
      </c>
      <c r="H12" s="6" t="s">
        <v>2692</v>
      </c>
      <c r="I12" s="424">
        <v>11623</v>
      </c>
      <c r="J12" s="424">
        <v>12765</v>
      </c>
      <c r="K12" s="424">
        <v>105</v>
      </c>
      <c r="L12" s="424">
        <v>100</v>
      </c>
      <c r="M12" s="424" t="s">
        <v>3192</v>
      </c>
      <c r="R12" s="6" t="s">
        <v>2380</v>
      </c>
      <c r="S12" s="6" t="s">
        <v>2959</v>
      </c>
      <c r="T12" s="6" t="s">
        <v>2692</v>
      </c>
      <c r="U12" s="6">
        <v>8</v>
      </c>
      <c r="V12" s="6">
        <v>169</v>
      </c>
      <c r="W12" s="6">
        <v>18</v>
      </c>
      <c r="X12" s="6">
        <v>187</v>
      </c>
      <c r="Y12" s="6">
        <v>1781</v>
      </c>
      <c r="Z12" s="6">
        <v>28</v>
      </c>
      <c r="AA12" s="6">
        <v>16</v>
      </c>
      <c r="AB12" s="6">
        <v>1825</v>
      </c>
      <c r="AC12" s="6">
        <v>0</v>
      </c>
      <c r="AD12" s="6">
        <v>2400</v>
      </c>
      <c r="AE12" s="95">
        <v>76.040000000000006</v>
      </c>
      <c r="AF12" s="6" t="s">
        <v>3272</v>
      </c>
      <c r="AH12" s="6" t="s">
        <v>495</v>
      </c>
      <c r="AI12" s="6" t="s">
        <v>2959</v>
      </c>
      <c r="AJ12" s="6" t="s">
        <v>2690</v>
      </c>
      <c r="AK12" s="6">
        <v>1</v>
      </c>
      <c r="AL12" s="6">
        <v>7</v>
      </c>
      <c r="AM12" s="6">
        <v>53</v>
      </c>
      <c r="AN12" s="6">
        <v>205</v>
      </c>
      <c r="AO12" s="6">
        <v>4</v>
      </c>
      <c r="AP12" s="6">
        <v>98.09</v>
      </c>
      <c r="AQ12" s="6">
        <v>49</v>
      </c>
      <c r="AR12" s="6">
        <v>65</v>
      </c>
      <c r="AS12" s="95">
        <v>75.38</v>
      </c>
      <c r="AT12" s="6"/>
      <c r="AW12" s="6" t="s">
        <v>2371</v>
      </c>
      <c r="AX12" s="6" t="s">
        <v>2959</v>
      </c>
      <c r="AY12" s="6" t="s">
        <v>2690</v>
      </c>
      <c r="AZ12" s="6">
        <v>8</v>
      </c>
      <c r="BA12" s="6">
        <v>49</v>
      </c>
      <c r="BB12" s="6">
        <v>542</v>
      </c>
      <c r="BC12" s="6">
        <v>387</v>
      </c>
      <c r="BD12" s="6">
        <v>28</v>
      </c>
      <c r="BE12" s="6">
        <v>93.25</v>
      </c>
      <c r="BF12" s="6">
        <v>514</v>
      </c>
      <c r="BG12" s="6">
        <v>524</v>
      </c>
      <c r="BH12" s="6">
        <v>98.09</v>
      </c>
      <c r="CC12" s="85" t="s">
        <v>2955</v>
      </c>
      <c r="CD12" s="85" t="s">
        <v>1054</v>
      </c>
      <c r="CE12" s="305">
        <v>44693</v>
      </c>
      <c r="CF12" s="85" t="s">
        <v>2393</v>
      </c>
      <c r="CG12" s="277" t="s">
        <v>2959</v>
      </c>
      <c r="CH12" s="310" t="s">
        <v>2690</v>
      </c>
      <c r="CI12" s="313">
        <v>1834</v>
      </c>
      <c r="CJ12" s="310">
        <v>2167</v>
      </c>
      <c r="CK12" s="418"/>
      <c r="CL12" s="6">
        <v>5</v>
      </c>
      <c r="CM12" s="435"/>
      <c r="CN12" s="429" t="s">
        <v>3059</v>
      </c>
      <c r="CO12" s="445" t="s">
        <v>3060</v>
      </c>
      <c r="CP12" s="445" t="s">
        <v>3061</v>
      </c>
      <c r="CQ12" s="519" t="s">
        <v>3062</v>
      </c>
      <c r="CT12" t="s">
        <v>2955</v>
      </c>
      <c r="CU12" t="s">
        <v>1054</v>
      </c>
      <c r="CV12" s="462">
        <v>44693</v>
      </c>
      <c r="CW12" t="s">
        <v>2393</v>
      </c>
      <c r="CX12" t="s">
        <v>2729</v>
      </c>
      <c r="CY12" t="s">
        <v>2690</v>
      </c>
      <c r="CZ12">
        <v>68</v>
      </c>
      <c r="DA12">
        <v>87.85</v>
      </c>
      <c r="DB12" t="s">
        <v>2729</v>
      </c>
      <c r="DC12" t="s">
        <v>2690</v>
      </c>
      <c r="DD12">
        <v>85</v>
      </c>
      <c r="DE12">
        <v>88.2</v>
      </c>
      <c r="DF12" t="s">
        <v>2884</v>
      </c>
      <c r="DG12" t="s">
        <v>2690</v>
      </c>
      <c r="DI12">
        <v>91.15</v>
      </c>
      <c r="DJ12" t="s">
        <v>2959</v>
      </c>
      <c r="DK12" t="s">
        <v>2690</v>
      </c>
      <c r="DL12">
        <v>118.16</v>
      </c>
      <c r="DM12">
        <v>80.64</v>
      </c>
      <c r="DN12" s="12">
        <f t="shared" si="0"/>
        <v>90.386666666666656</v>
      </c>
      <c r="DO12" s="12">
        <f t="shared" si="1"/>
        <v>86.960000000000008</v>
      </c>
      <c r="DS12" t="s">
        <v>2955</v>
      </c>
      <c r="DT12" t="s">
        <v>1054</v>
      </c>
      <c r="DU12" s="462">
        <v>44693</v>
      </c>
      <c r="DV12" t="s">
        <v>2393</v>
      </c>
      <c r="DW12" t="s">
        <v>2729</v>
      </c>
      <c r="DX12" t="s">
        <v>2690</v>
      </c>
      <c r="DY12">
        <v>68</v>
      </c>
      <c r="DZ12">
        <v>87.85</v>
      </c>
      <c r="EA12" t="s">
        <v>2729</v>
      </c>
      <c r="EB12" t="s">
        <v>2690</v>
      </c>
      <c r="EC12">
        <v>85</v>
      </c>
      <c r="ED12">
        <v>88.2</v>
      </c>
      <c r="EE12" t="s">
        <v>2884</v>
      </c>
      <c r="EF12" t="s">
        <v>2690</v>
      </c>
      <c r="EH12">
        <v>91.15</v>
      </c>
      <c r="EI12" t="s">
        <v>2959</v>
      </c>
      <c r="EJ12" t="s">
        <v>2690</v>
      </c>
      <c r="EK12">
        <v>118.16</v>
      </c>
      <c r="EL12">
        <v>80.64</v>
      </c>
      <c r="EM12" s="12">
        <f t="shared" si="2"/>
        <v>90.386666666666656</v>
      </c>
      <c r="EN12" s="12">
        <f t="shared" si="3"/>
        <v>86.960000000000008</v>
      </c>
      <c r="ES12" s="12">
        <v>72.965000000000003</v>
      </c>
      <c r="ET12" s="12">
        <v>85.165000000000006</v>
      </c>
    </row>
    <row r="13" spans="1:150">
      <c r="A13" s="6">
        <v>913328</v>
      </c>
      <c r="B13" s="85" t="s">
        <v>2920</v>
      </c>
      <c r="C13" s="85" t="s">
        <v>2375</v>
      </c>
      <c r="D13" s="6" t="s">
        <v>3262</v>
      </c>
      <c r="E13" s="6" t="s">
        <v>2393</v>
      </c>
      <c r="F13" s="6" t="s">
        <v>2953</v>
      </c>
      <c r="G13" s="6" t="s">
        <v>2729</v>
      </c>
      <c r="H13" s="6" t="s">
        <v>2692</v>
      </c>
      <c r="I13" s="424">
        <v>17775</v>
      </c>
      <c r="J13" s="424">
        <v>17770</v>
      </c>
      <c r="K13" s="424">
        <v>98</v>
      </c>
      <c r="L13" s="424">
        <v>96.87</v>
      </c>
      <c r="M13" s="424" t="s">
        <v>3193</v>
      </c>
      <c r="AH13" s="6" t="s">
        <v>2085</v>
      </c>
      <c r="AI13" s="6" t="s">
        <v>2959</v>
      </c>
      <c r="AJ13" s="6" t="s">
        <v>2690</v>
      </c>
      <c r="AK13" s="6">
        <v>8</v>
      </c>
      <c r="AL13" s="6">
        <v>33</v>
      </c>
      <c r="AM13" s="6">
        <v>408</v>
      </c>
      <c r="AN13" s="6">
        <v>359</v>
      </c>
      <c r="AO13" s="6">
        <v>57</v>
      </c>
      <c r="AP13" s="6">
        <v>86.3</v>
      </c>
      <c r="AQ13" s="6">
        <v>351</v>
      </c>
      <c r="AR13" s="6">
        <v>262</v>
      </c>
      <c r="AS13" s="95">
        <v>133.97</v>
      </c>
      <c r="AT13" s="6" t="s">
        <v>3273</v>
      </c>
      <c r="AW13" s="6" t="s">
        <v>2372</v>
      </c>
      <c r="AX13" s="6" t="s">
        <v>2959</v>
      </c>
      <c r="AY13" s="6" t="s">
        <v>2690</v>
      </c>
      <c r="AZ13" s="6">
        <v>8</v>
      </c>
      <c r="BA13" s="6">
        <v>34</v>
      </c>
      <c r="BB13" s="6">
        <v>576</v>
      </c>
      <c r="BC13" s="6">
        <v>373</v>
      </c>
      <c r="BD13" s="6">
        <v>9</v>
      </c>
      <c r="BE13" s="6">
        <v>97.64</v>
      </c>
      <c r="BF13" s="6">
        <v>567</v>
      </c>
      <c r="BG13" s="6">
        <v>524</v>
      </c>
      <c r="BH13" s="6">
        <v>108.21</v>
      </c>
      <c r="CC13" s="85" t="s">
        <v>2919</v>
      </c>
      <c r="CD13" s="85" t="s">
        <v>2367</v>
      </c>
      <c r="CE13" s="305">
        <v>44445</v>
      </c>
      <c r="CF13" s="85" t="s">
        <v>2393</v>
      </c>
      <c r="CG13" s="277" t="s">
        <v>2959</v>
      </c>
      <c r="CH13" s="318" t="s">
        <v>2692</v>
      </c>
      <c r="CI13" s="313">
        <v>11062</v>
      </c>
      <c r="CJ13" s="310">
        <v>11790</v>
      </c>
      <c r="CK13" s="121"/>
      <c r="CL13" s="6">
        <v>5</v>
      </c>
      <c r="CM13" s="435"/>
      <c r="CN13" s="429" t="s">
        <v>3063</v>
      </c>
      <c r="CO13" s="448" t="s">
        <v>3064</v>
      </c>
      <c r="CP13" s="448" t="s">
        <v>3065</v>
      </c>
      <c r="CQ13" s="309"/>
      <c r="CT13" t="s">
        <v>2919</v>
      </c>
      <c r="CU13" t="s">
        <v>2367</v>
      </c>
      <c r="CV13" s="462">
        <v>44445</v>
      </c>
      <c r="CW13" t="s">
        <v>2393</v>
      </c>
      <c r="CX13" t="s">
        <v>2729</v>
      </c>
      <c r="CY13" t="s">
        <v>2692</v>
      </c>
      <c r="CZ13">
        <v>106</v>
      </c>
      <c r="DA13">
        <v>100</v>
      </c>
      <c r="DB13" t="s">
        <v>2729</v>
      </c>
      <c r="DC13" t="s">
        <v>2692</v>
      </c>
      <c r="DD13">
        <v>103</v>
      </c>
      <c r="DF13" t="s">
        <v>2959</v>
      </c>
      <c r="DG13" t="s">
        <v>2692</v>
      </c>
      <c r="DH13">
        <v>103</v>
      </c>
      <c r="DI13">
        <v>100</v>
      </c>
      <c r="DJ13" t="s">
        <v>2959</v>
      </c>
      <c r="DK13" t="s">
        <v>2692</v>
      </c>
      <c r="DL13">
        <v>106.58</v>
      </c>
      <c r="DM13">
        <v>100</v>
      </c>
      <c r="DN13" s="12">
        <f t="shared" si="0"/>
        <v>104.645</v>
      </c>
      <c r="DO13" s="12">
        <f t="shared" si="1"/>
        <v>100</v>
      </c>
      <c r="DS13" t="s">
        <v>2919</v>
      </c>
      <c r="DT13" t="s">
        <v>2367</v>
      </c>
      <c r="DU13" s="462">
        <v>44445</v>
      </c>
      <c r="DV13" t="s">
        <v>2393</v>
      </c>
      <c r="DW13" t="s">
        <v>2729</v>
      </c>
      <c r="DX13" t="s">
        <v>2692</v>
      </c>
      <c r="DY13">
        <v>106</v>
      </c>
      <c r="DZ13">
        <v>100</v>
      </c>
      <c r="EA13" t="s">
        <v>2729</v>
      </c>
      <c r="EB13" t="s">
        <v>2692</v>
      </c>
      <c r="EC13">
        <v>103</v>
      </c>
      <c r="EE13" t="s">
        <v>2959</v>
      </c>
      <c r="EF13" t="s">
        <v>2692</v>
      </c>
      <c r="EG13">
        <v>103</v>
      </c>
      <c r="EH13">
        <v>100</v>
      </c>
      <c r="EI13" t="s">
        <v>2959</v>
      </c>
      <c r="EJ13" t="s">
        <v>2692</v>
      </c>
      <c r="EK13">
        <v>106.58</v>
      </c>
      <c r="EL13">
        <v>100</v>
      </c>
      <c r="EM13" s="12">
        <f t="shared" si="2"/>
        <v>104.645</v>
      </c>
      <c r="EN13" s="12">
        <f t="shared" si="3"/>
        <v>100</v>
      </c>
      <c r="ES13" s="12">
        <v>105.32</v>
      </c>
      <c r="ET13" s="12">
        <v>96.01</v>
      </c>
    </row>
    <row r="14" spans="1:150">
      <c r="A14" s="6">
        <v>913009</v>
      </c>
      <c r="B14" s="85" t="s">
        <v>2921</v>
      </c>
      <c r="C14" s="85" t="s">
        <v>2362</v>
      </c>
      <c r="D14" s="6" t="s">
        <v>3262</v>
      </c>
      <c r="E14" s="6" t="s">
        <v>2393</v>
      </c>
      <c r="F14" s="6" t="s">
        <v>2953</v>
      </c>
      <c r="G14" s="6" t="s">
        <v>2729</v>
      </c>
      <c r="H14" s="6" t="s">
        <v>2690</v>
      </c>
      <c r="I14" s="424">
        <v>6312</v>
      </c>
      <c r="J14" s="424">
        <v>5087</v>
      </c>
      <c r="K14" s="424">
        <v>81</v>
      </c>
      <c r="L14" s="424">
        <v>94.41</v>
      </c>
      <c r="M14" s="424" t="s">
        <v>3195</v>
      </c>
      <c r="AH14" s="6" t="s">
        <v>1054</v>
      </c>
      <c r="AI14" s="6" t="s">
        <v>2959</v>
      </c>
      <c r="AJ14" s="6" t="s">
        <v>2690</v>
      </c>
      <c r="AK14" s="6">
        <v>8</v>
      </c>
      <c r="AL14" s="6">
        <v>36</v>
      </c>
      <c r="AM14" s="6">
        <v>274</v>
      </c>
      <c r="AN14" s="6">
        <v>183</v>
      </c>
      <c r="AO14" s="6">
        <v>63</v>
      </c>
      <c r="AP14" s="6">
        <v>74.39</v>
      </c>
      <c r="AQ14" s="6">
        <v>211</v>
      </c>
      <c r="AR14" s="6">
        <v>262</v>
      </c>
      <c r="AS14" s="95">
        <v>80.53</v>
      </c>
      <c r="AT14" s="6" t="s">
        <v>3273</v>
      </c>
      <c r="AW14" s="6" t="s">
        <v>2374</v>
      </c>
      <c r="AX14" s="6" t="s">
        <v>2959</v>
      </c>
      <c r="AY14" s="6" t="s">
        <v>2690</v>
      </c>
      <c r="AZ14" s="6">
        <v>8</v>
      </c>
      <c r="BA14" s="6">
        <v>41</v>
      </c>
      <c r="BB14" s="6">
        <v>556</v>
      </c>
      <c r="BC14" s="6">
        <v>469</v>
      </c>
      <c r="BD14" s="6">
        <v>36</v>
      </c>
      <c r="BE14" s="6">
        <v>92.87</v>
      </c>
      <c r="BF14" s="6">
        <v>520</v>
      </c>
      <c r="BG14" s="6">
        <v>524</v>
      </c>
      <c r="BH14" s="6">
        <v>99.24</v>
      </c>
      <c r="CC14" s="85" t="s">
        <v>2920</v>
      </c>
      <c r="CD14" s="85" t="s">
        <v>2375</v>
      </c>
      <c r="CE14" s="305">
        <v>42996</v>
      </c>
      <c r="CF14" s="85" t="s">
        <v>2393</v>
      </c>
      <c r="CG14" s="277" t="s">
        <v>2959</v>
      </c>
      <c r="CH14" s="318" t="s">
        <v>2692</v>
      </c>
      <c r="CI14" s="313">
        <v>7200</v>
      </c>
      <c r="CJ14" s="310">
        <v>7855</v>
      </c>
      <c r="CK14" s="418"/>
      <c r="CL14" s="6">
        <v>3</v>
      </c>
      <c r="CM14" s="435"/>
      <c r="CN14" s="429" t="s">
        <v>3066</v>
      </c>
      <c r="CO14" s="445" t="s">
        <v>3067</v>
      </c>
      <c r="CP14" s="445" t="s">
        <v>3055</v>
      </c>
      <c r="CQ14" s="309"/>
      <c r="CT14" t="s">
        <v>2920</v>
      </c>
      <c r="CU14" t="s">
        <v>2375</v>
      </c>
      <c r="CV14" s="462">
        <v>42996</v>
      </c>
      <c r="CW14" t="s">
        <v>2393</v>
      </c>
      <c r="CX14" t="s">
        <v>2729</v>
      </c>
      <c r="CY14" t="s">
        <v>2692</v>
      </c>
      <c r="CZ14">
        <v>98</v>
      </c>
      <c r="DA14">
        <v>96.87</v>
      </c>
      <c r="DB14" t="s">
        <v>2729</v>
      </c>
      <c r="DC14" t="s">
        <v>2692</v>
      </c>
      <c r="DD14">
        <v>108</v>
      </c>
      <c r="DF14" t="s">
        <v>2959</v>
      </c>
      <c r="DG14" t="s">
        <v>2692</v>
      </c>
      <c r="DH14">
        <v>103</v>
      </c>
      <c r="DI14">
        <v>97.32</v>
      </c>
      <c r="DJ14" t="s">
        <v>2959</v>
      </c>
      <c r="DK14" t="s">
        <v>2692</v>
      </c>
      <c r="DL14">
        <v>109.1</v>
      </c>
      <c r="DM14">
        <v>98.64</v>
      </c>
      <c r="DN14" s="12">
        <f t="shared" si="0"/>
        <v>104.52500000000001</v>
      </c>
      <c r="DO14" s="12">
        <f t="shared" si="1"/>
        <v>97.61</v>
      </c>
      <c r="DS14" t="s">
        <v>2920</v>
      </c>
      <c r="DT14" t="s">
        <v>2375</v>
      </c>
      <c r="DU14" s="462">
        <v>42996</v>
      </c>
      <c r="DV14" t="s">
        <v>2393</v>
      </c>
      <c r="DW14" t="s">
        <v>2729</v>
      </c>
      <c r="DX14" t="s">
        <v>2692</v>
      </c>
      <c r="DY14">
        <v>98</v>
      </c>
      <c r="DZ14">
        <v>96.87</v>
      </c>
      <c r="EA14" t="s">
        <v>2729</v>
      </c>
      <c r="EB14" t="s">
        <v>2692</v>
      </c>
      <c r="EC14">
        <v>108</v>
      </c>
      <c r="EE14" t="s">
        <v>2959</v>
      </c>
      <c r="EF14" t="s">
        <v>2692</v>
      </c>
      <c r="EG14">
        <v>103</v>
      </c>
      <c r="EH14">
        <v>97.32</v>
      </c>
      <c r="EI14" t="s">
        <v>2959</v>
      </c>
      <c r="EJ14" t="s">
        <v>2692</v>
      </c>
      <c r="EK14">
        <v>109.1</v>
      </c>
      <c r="EL14">
        <v>98.64</v>
      </c>
      <c r="EM14" s="12">
        <f t="shared" si="2"/>
        <v>104.52500000000001</v>
      </c>
      <c r="EN14" s="12">
        <f t="shared" si="3"/>
        <v>97.61</v>
      </c>
      <c r="ES14" s="12">
        <v>99.96</v>
      </c>
      <c r="ET14" s="12">
        <v>94.003333330000004</v>
      </c>
    </row>
    <row r="15" spans="1:150">
      <c r="A15" s="6">
        <v>913029</v>
      </c>
      <c r="B15" s="85" t="s">
        <v>2922</v>
      </c>
      <c r="C15" s="85" t="s">
        <v>2376</v>
      </c>
      <c r="D15" s="6" t="s">
        <v>3262</v>
      </c>
      <c r="E15" s="6" t="s">
        <v>2393</v>
      </c>
      <c r="F15" s="6" t="s">
        <v>2953</v>
      </c>
      <c r="G15" s="6" t="s">
        <v>2729</v>
      </c>
      <c r="H15" s="6" t="s">
        <v>2692</v>
      </c>
      <c r="I15" s="424">
        <v>16500</v>
      </c>
      <c r="J15" s="424">
        <v>16217</v>
      </c>
      <c r="K15" s="424">
        <v>98</v>
      </c>
      <c r="L15" s="424">
        <v>98.06</v>
      </c>
      <c r="M15" s="424" t="s">
        <v>3197</v>
      </c>
      <c r="AW15" s="6" t="s">
        <v>1269</v>
      </c>
      <c r="AX15" s="6" t="s">
        <v>2959</v>
      </c>
      <c r="AY15" s="6" t="s">
        <v>2690</v>
      </c>
      <c r="AZ15" s="6">
        <v>8</v>
      </c>
      <c r="BA15" s="6">
        <v>49</v>
      </c>
      <c r="BB15" s="6">
        <v>577</v>
      </c>
      <c r="BC15" s="6">
        <v>513</v>
      </c>
      <c r="BD15" s="6">
        <v>52</v>
      </c>
      <c r="BE15" s="6">
        <v>90.8</v>
      </c>
      <c r="BF15" s="6">
        <v>525</v>
      </c>
      <c r="BG15" s="6">
        <v>524</v>
      </c>
      <c r="BH15" s="6">
        <v>100.19</v>
      </c>
      <c r="CC15" s="85" t="s">
        <v>2921</v>
      </c>
      <c r="CD15" s="85" t="s">
        <v>2362</v>
      </c>
      <c r="CE15" s="305">
        <v>42989</v>
      </c>
      <c r="CF15" s="85" t="s">
        <v>2393</v>
      </c>
      <c r="CG15" s="277" t="s">
        <v>2959</v>
      </c>
      <c r="CH15" s="318" t="s">
        <v>2690</v>
      </c>
      <c r="CI15" s="313">
        <v>2096</v>
      </c>
      <c r="CJ15" s="310">
        <v>2215</v>
      </c>
      <c r="CK15" s="418"/>
      <c r="CL15" s="6">
        <v>4</v>
      </c>
      <c r="CM15" s="435"/>
      <c r="CN15" s="429" t="s">
        <v>3068</v>
      </c>
      <c r="CO15" s="445" t="s">
        <v>3069</v>
      </c>
      <c r="CP15" s="445" t="s">
        <v>3070</v>
      </c>
      <c r="CQ15" s="309"/>
      <c r="CT15" t="s">
        <v>2921</v>
      </c>
      <c r="CU15" t="s">
        <v>2362</v>
      </c>
      <c r="CV15" s="462">
        <v>42989</v>
      </c>
      <c r="CW15" t="s">
        <v>2393</v>
      </c>
      <c r="CX15" t="s">
        <v>2729</v>
      </c>
      <c r="CY15" t="s">
        <v>2690</v>
      </c>
      <c r="CZ15">
        <v>84</v>
      </c>
      <c r="DA15">
        <v>94.41</v>
      </c>
      <c r="DB15" t="s">
        <v>2729</v>
      </c>
      <c r="DC15" t="s">
        <v>2690</v>
      </c>
      <c r="DD15">
        <v>91</v>
      </c>
      <c r="DE15">
        <v>95.69</v>
      </c>
      <c r="DF15" t="s">
        <v>2959</v>
      </c>
      <c r="DG15" t="s">
        <v>2690</v>
      </c>
      <c r="DH15">
        <v>103</v>
      </c>
      <c r="DI15">
        <v>95.14</v>
      </c>
      <c r="DJ15" t="s">
        <v>2959</v>
      </c>
      <c r="DK15" t="s">
        <v>2690</v>
      </c>
      <c r="DL15">
        <v>105.68</v>
      </c>
      <c r="DM15">
        <v>95.55</v>
      </c>
      <c r="DN15" s="12">
        <f t="shared" si="0"/>
        <v>95.92</v>
      </c>
      <c r="DO15" s="12">
        <f t="shared" si="1"/>
        <v>95.197500000000005</v>
      </c>
      <c r="DS15" t="s">
        <v>2921</v>
      </c>
      <c r="DT15" t="s">
        <v>2362</v>
      </c>
      <c r="DU15" s="462">
        <v>42989</v>
      </c>
      <c r="DV15" t="s">
        <v>2393</v>
      </c>
      <c r="DW15" t="s">
        <v>2729</v>
      </c>
      <c r="DX15" t="s">
        <v>2690</v>
      </c>
      <c r="DY15">
        <v>84</v>
      </c>
      <c r="DZ15">
        <v>94.41</v>
      </c>
      <c r="EA15" t="s">
        <v>2729</v>
      </c>
      <c r="EB15" t="s">
        <v>2690</v>
      </c>
      <c r="EC15">
        <v>91</v>
      </c>
      <c r="ED15">
        <v>95.69</v>
      </c>
      <c r="EE15" t="s">
        <v>2959</v>
      </c>
      <c r="EF15" t="s">
        <v>2690</v>
      </c>
      <c r="EG15">
        <v>103</v>
      </c>
      <c r="EH15">
        <v>95.14</v>
      </c>
      <c r="EI15" t="s">
        <v>2959</v>
      </c>
      <c r="EJ15" t="s">
        <v>2690</v>
      </c>
      <c r="EK15">
        <v>105.68</v>
      </c>
      <c r="EL15">
        <v>95.55</v>
      </c>
      <c r="EM15" s="12">
        <f t="shared" si="2"/>
        <v>95.92</v>
      </c>
      <c r="EN15" s="12">
        <f t="shared" si="3"/>
        <v>95.197500000000005</v>
      </c>
      <c r="ES15" s="12">
        <v>94.41333333</v>
      </c>
      <c r="ET15" s="12">
        <v>95.526666669999997</v>
      </c>
    </row>
    <row r="16" spans="1:150">
      <c r="A16" s="6">
        <v>928440</v>
      </c>
      <c r="B16" s="85" t="s">
        <v>2923</v>
      </c>
      <c r="C16" s="85" t="s">
        <v>1269</v>
      </c>
      <c r="D16" s="6" t="s">
        <v>3262</v>
      </c>
      <c r="E16" s="6" t="s">
        <v>2393</v>
      </c>
      <c r="F16" s="6" t="s">
        <v>2953</v>
      </c>
      <c r="G16" s="6" t="s">
        <v>2729</v>
      </c>
      <c r="H16" s="6" t="s">
        <v>2690</v>
      </c>
      <c r="I16" s="424">
        <v>3352</v>
      </c>
      <c r="J16" s="424">
        <v>3366</v>
      </c>
      <c r="K16" s="424">
        <v>100</v>
      </c>
      <c r="L16" s="424">
        <v>92.18</v>
      </c>
      <c r="M16" s="424" t="s">
        <v>3198</v>
      </c>
      <c r="AW16" s="6" t="s">
        <v>1950</v>
      </c>
      <c r="AX16" s="6" t="s">
        <v>2959</v>
      </c>
      <c r="AY16" s="6" t="s">
        <v>2690</v>
      </c>
      <c r="AZ16" s="6">
        <v>8</v>
      </c>
      <c r="BA16" s="6">
        <v>39</v>
      </c>
      <c r="BB16" s="6">
        <v>572</v>
      </c>
      <c r="BC16" s="6">
        <v>464</v>
      </c>
      <c r="BD16" s="6">
        <v>19</v>
      </c>
      <c r="BE16" s="6">
        <v>96.07</v>
      </c>
      <c r="BF16" s="6">
        <v>553</v>
      </c>
      <c r="BG16" s="6">
        <v>524</v>
      </c>
      <c r="BH16" s="6">
        <v>105.53</v>
      </c>
      <c r="CC16" s="85" t="s">
        <v>2922</v>
      </c>
      <c r="CD16" s="85" t="s">
        <v>2376</v>
      </c>
      <c r="CE16" s="305">
        <v>42989</v>
      </c>
      <c r="CF16" s="85" t="s">
        <v>2393</v>
      </c>
      <c r="CG16" s="277" t="s">
        <v>2959</v>
      </c>
      <c r="CH16" s="310" t="s">
        <v>3071</v>
      </c>
      <c r="CI16" s="313"/>
      <c r="CJ16" s="310"/>
      <c r="CK16" s="121"/>
      <c r="CL16" s="6">
        <v>5</v>
      </c>
      <c r="CM16" s="435"/>
      <c r="CN16" s="429"/>
      <c r="CO16" s="445"/>
      <c r="CP16" s="445"/>
      <c r="CQ16" s="511" t="s">
        <v>3073</v>
      </c>
      <c r="CT16" t="s">
        <v>2922</v>
      </c>
      <c r="CU16" t="s">
        <v>2376</v>
      </c>
      <c r="CV16" s="462">
        <v>42989</v>
      </c>
      <c r="CW16" t="s">
        <v>2393</v>
      </c>
      <c r="CX16" t="s">
        <v>2729</v>
      </c>
      <c r="CY16" t="s">
        <v>2692</v>
      </c>
      <c r="CZ16">
        <v>100</v>
      </c>
      <c r="DA16">
        <v>98.06</v>
      </c>
      <c r="DB16" t="s">
        <v>2729</v>
      </c>
      <c r="DC16" t="s">
        <v>2692</v>
      </c>
      <c r="DD16">
        <v>95</v>
      </c>
      <c r="DF16" t="s">
        <v>2959</v>
      </c>
      <c r="DG16" t="s">
        <v>3071</v>
      </c>
      <c r="DH16">
        <v>71</v>
      </c>
      <c r="DJ16" t="s">
        <v>2959</v>
      </c>
      <c r="DK16" t="s">
        <v>3071</v>
      </c>
      <c r="DN16" s="12">
        <f t="shared" si="0"/>
        <v>88.666666666666671</v>
      </c>
      <c r="DO16" s="12">
        <f t="shared" si="1"/>
        <v>98.06</v>
      </c>
      <c r="DS16" t="s">
        <v>2922</v>
      </c>
      <c r="DT16" t="s">
        <v>2376</v>
      </c>
      <c r="DU16" s="462">
        <v>42989</v>
      </c>
      <c r="DV16" t="s">
        <v>2393</v>
      </c>
      <c r="DW16" t="s">
        <v>2729</v>
      </c>
      <c r="DX16" t="s">
        <v>2692</v>
      </c>
      <c r="DY16">
        <v>100</v>
      </c>
      <c r="DZ16">
        <v>98.06</v>
      </c>
      <c r="EA16" t="s">
        <v>2729</v>
      </c>
      <c r="EB16" t="s">
        <v>2692</v>
      </c>
      <c r="EC16">
        <v>95</v>
      </c>
      <c r="EE16" t="s">
        <v>2959</v>
      </c>
      <c r="EF16" t="s">
        <v>3071</v>
      </c>
      <c r="EG16">
        <v>71</v>
      </c>
      <c r="EI16" t="s">
        <v>2959</v>
      </c>
      <c r="EJ16" t="s">
        <v>3071</v>
      </c>
      <c r="EK16">
        <v>83</v>
      </c>
      <c r="EM16" s="12">
        <f>AVERAGE(DY16,EC16,EG16,EK16)</f>
        <v>87.25</v>
      </c>
      <c r="EN16" s="12">
        <f t="shared" si="3"/>
        <v>98.06</v>
      </c>
      <c r="ES16" s="12">
        <v>97.25</v>
      </c>
      <c r="ET16" s="12">
        <v>97.416666669999998</v>
      </c>
    </row>
    <row r="17" spans="1:150">
      <c r="A17" s="6">
        <v>921800</v>
      </c>
      <c r="B17" s="85" t="s">
        <v>2924</v>
      </c>
      <c r="C17" s="85" t="s">
        <v>2373</v>
      </c>
      <c r="D17" s="6" t="s">
        <v>3262</v>
      </c>
      <c r="E17" s="6" t="s">
        <v>2393</v>
      </c>
      <c r="F17" s="6" t="s">
        <v>2953</v>
      </c>
      <c r="G17" s="6" t="s">
        <v>2729</v>
      </c>
      <c r="H17" s="6" t="s">
        <v>2692</v>
      </c>
      <c r="I17" s="424">
        <v>13503</v>
      </c>
      <c r="J17" s="424">
        <v>13804</v>
      </c>
      <c r="K17" s="424">
        <v>100</v>
      </c>
      <c r="L17" s="424">
        <v>97.03</v>
      </c>
      <c r="M17" s="424" t="s">
        <v>3199</v>
      </c>
      <c r="AW17" s="6" t="s">
        <v>1527</v>
      </c>
      <c r="AX17" s="6" t="s">
        <v>2959</v>
      </c>
      <c r="AY17" s="6" t="s">
        <v>2690</v>
      </c>
      <c r="AZ17" s="6">
        <v>8</v>
      </c>
      <c r="BA17" s="6">
        <v>51</v>
      </c>
      <c r="BB17" s="6">
        <v>568</v>
      </c>
      <c r="BC17" s="6">
        <v>307</v>
      </c>
      <c r="BD17" s="6">
        <v>16</v>
      </c>
      <c r="BE17" s="6">
        <v>95.05</v>
      </c>
      <c r="BF17" s="6">
        <v>552</v>
      </c>
      <c r="BG17" s="6">
        <v>524</v>
      </c>
      <c r="BH17" s="6">
        <v>105.34</v>
      </c>
      <c r="CC17" s="85" t="s">
        <v>2923</v>
      </c>
      <c r="CD17" s="85" t="s">
        <v>1269</v>
      </c>
      <c r="CE17" s="305">
        <v>44511</v>
      </c>
      <c r="CF17" s="85" t="s">
        <v>2393</v>
      </c>
      <c r="CG17" s="277" t="s">
        <v>2959</v>
      </c>
      <c r="CH17" s="310" t="s">
        <v>2690</v>
      </c>
      <c r="CI17" s="313">
        <v>2620</v>
      </c>
      <c r="CJ17" s="310">
        <v>3171</v>
      </c>
      <c r="CK17" s="418"/>
      <c r="CL17" s="6">
        <v>5</v>
      </c>
      <c r="CM17" s="435"/>
      <c r="CN17" s="430" t="s">
        <v>3074</v>
      </c>
      <c r="CO17" s="512" t="s">
        <v>3075</v>
      </c>
      <c r="CP17" s="512" t="s">
        <v>3076</v>
      </c>
      <c r="CQ17" s="511"/>
      <c r="CT17" t="s">
        <v>2923</v>
      </c>
      <c r="CU17" t="s">
        <v>1269</v>
      </c>
      <c r="CV17" s="462">
        <v>44511</v>
      </c>
      <c r="CW17" t="s">
        <v>2393</v>
      </c>
      <c r="CX17" t="s">
        <v>2729</v>
      </c>
      <c r="CY17" t="s">
        <v>2690</v>
      </c>
      <c r="CZ17">
        <v>113</v>
      </c>
      <c r="DA17">
        <v>92.18</v>
      </c>
      <c r="DB17" t="s">
        <v>2729</v>
      </c>
      <c r="DC17" t="s">
        <v>2690</v>
      </c>
      <c r="DD17">
        <v>100</v>
      </c>
      <c r="DE17">
        <v>93.88</v>
      </c>
      <c r="DF17" t="s">
        <v>2959</v>
      </c>
      <c r="DG17" t="s">
        <v>2690</v>
      </c>
      <c r="DH17">
        <v>103</v>
      </c>
      <c r="DI17">
        <v>93.59</v>
      </c>
      <c r="DJ17" t="s">
        <v>2959</v>
      </c>
      <c r="DK17" t="s">
        <v>2690</v>
      </c>
      <c r="DL17">
        <v>121.03</v>
      </c>
      <c r="DM17">
        <v>93.41</v>
      </c>
      <c r="DN17" s="12">
        <f t="shared" si="0"/>
        <v>109.25749999999999</v>
      </c>
      <c r="DO17" s="12">
        <f t="shared" si="1"/>
        <v>93.264999999999986</v>
      </c>
      <c r="DS17" t="s">
        <v>2923</v>
      </c>
      <c r="DT17" t="s">
        <v>1269</v>
      </c>
      <c r="DU17" s="462">
        <v>44511</v>
      </c>
      <c r="DV17" t="s">
        <v>2393</v>
      </c>
      <c r="DW17" t="s">
        <v>2729</v>
      </c>
      <c r="DX17" t="s">
        <v>2690</v>
      </c>
      <c r="DY17">
        <v>113</v>
      </c>
      <c r="DZ17">
        <v>92.18</v>
      </c>
      <c r="EA17" t="s">
        <v>2729</v>
      </c>
      <c r="EB17" t="s">
        <v>2690</v>
      </c>
      <c r="EC17">
        <v>100</v>
      </c>
      <c r="ED17">
        <v>93.88</v>
      </c>
      <c r="EE17" t="s">
        <v>2959</v>
      </c>
      <c r="EF17" t="s">
        <v>2690</v>
      </c>
      <c r="EG17">
        <v>103</v>
      </c>
      <c r="EH17">
        <v>93.59</v>
      </c>
      <c r="EI17" t="s">
        <v>2959</v>
      </c>
      <c r="EJ17" t="s">
        <v>2690</v>
      </c>
      <c r="EK17">
        <v>121.03</v>
      </c>
      <c r="EL17">
        <v>93.41</v>
      </c>
      <c r="EM17" s="12">
        <f t="shared" si="2"/>
        <v>109.25749999999999</v>
      </c>
      <c r="EN17" s="12">
        <f t="shared" si="3"/>
        <v>93.264999999999986</v>
      </c>
      <c r="ES17" s="12">
        <v>96.333333330000002</v>
      </c>
      <c r="ET17" s="12">
        <v>88.676666670000003</v>
      </c>
    </row>
    <row r="18" spans="1:150">
      <c r="A18" s="6">
        <v>928442</v>
      </c>
      <c r="B18" s="85" t="s">
        <v>2925</v>
      </c>
      <c r="C18" s="85" t="s">
        <v>1527</v>
      </c>
      <c r="D18" s="6" t="s">
        <v>3262</v>
      </c>
      <c r="E18" s="6" t="s">
        <v>2393</v>
      </c>
      <c r="F18" s="6" t="s">
        <v>2953</v>
      </c>
      <c r="G18" s="6" t="s">
        <v>2729</v>
      </c>
      <c r="H18" s="6" t="s">
        <v>2690</v>
      </c>
      <c r="I18" s="424">
        <v>4432</v>
      </c>
      <c r="J18" s="424">
        <v>3748</v>
      </c>
      <c r="K18" s="424">
        <v>85</v>
      </c>
      <c r="L18" s="424">
        <v>89.96</v>
      </c>
      <c r="M18" s="424" t="s">
        <v>3201</v>
      </c>
      <c r="AW18" s="6" t="s">
        <v>495</v>
      </c>
      <c r="AX18" s="6" t="s">
        <v>2959</v>
      </c>
      <c r="AY18" s="6" t="s">
        <v>2690</v>
      </c>
      <c r="AZ18" s="6">
        <v>8</v>
      </c>
      <c r="BA18" s="6">
        <v>30</v>
      </c>
      <c r="BB18" s="6">
        <v>556</v>
      </c>
      <c r="BC18" s="6">
        <v>544</v>
      </c>
      <c r="BD18" s="6">
        <v>10</v>
      </c>
      <c r="BE18" s="6">
        <v>98.19</v>
      </c>
      <c r="BF18" s="6">
        <v>546</v>
      </c>
      <c r="BG18" s="6">
        <v>524</v>
      </c>
      <c r="BH18" s="6">
        <v>104.2</v>
      </c>
      <c r="CC18" s="85" t="s">
        <v>2924</v>
      </c>
      <c r="CD18" s="85" t="s">
        <v>2373</v>
      </c>
      <c r="CE18" s="305">
        <v>44256</v>
      </c>
      <c r="CF18" s="85" t="s">
        <v>2393</v>
      </c>
      <c r="CG18" s="277" t="s">
        <v>3246</v>
      </c>
      <c r="CH18" s="318" t="s">
        <v>3071</v>
      </c>
      <c r="CI18" s="313"/>
      <c r="CJ18" s="310"/>
      <c r="CK18" s="418"/>
      <c r="CL18" s="6">
        <v>5</v>
      </c>
      <c r="CM18" s="520"/>
      <c r="CN18" s="500"/>
      <c r="CO18" s="445"/>
      <c r="CP18" s="445"/>
      <c r="CQ18" s="511" t="s">
        <v>3274</v>
      </c>
      <c r="CT18" t="s">
        <v>2924</v>
      </c>
      <c r="CU18" t="s">
        <v>2373</v>
      </c>
      <c r="CV18" s="462">
        <v>44256</v>
      </c>
      <c r="CW18" t="s">
        <v>2393</v>
      </c>
      <c r="CX18" t="s">
        <v>2729</v>
      </c>
      <c r="CY18" t="s">
        <v>2692</v>
      </c>
      <c r="CZ18">
        <v>101</v>
      </c>
      <c r="DA18">
        <v>97.03</v>
      </c>
      <c r="DB18" t="s">
        <v>2729</v>
      </c>
      <c r="DC18" t="s">
        <v>2692</v>
      </c>
      <c r="DD18">
        <v>98</v>
      </c>
      <c r="DF18" t="s">
        <v>2959</v>
      </c>
      <c r="DG18" t="s">
        <v>3071</v>
      </c>
      <c r="DH18">
        <v>38</v>
      </c>
      <c r="DI18">
        <v>100</v>
      </c>
      <c r="DJ18" t="s">
        <v>2959</v>
      </c>
      <c r="DK18" t="s">
        <v>3071</v>
      </c>
      <c r="DN18" s="12">
        <f t="shared" si="0"/>
        <v>79</v>
      </c>
      <c r="DO18" s="12">
        <f t="shared" si="1"/>
        <v>98.515000000000001</v>
      </c>
      <c r="DS18" t="s">
        <v>2924</v>
      </c>
      <c r="DT18" t="s">
        <v>2373</v>
      </c>
      <c r="DU18" s="462">
        <v>44256</v>
      </c>
      <c r="DV18" t="s">
        <v>2393</v>
      </c>
      <c r="DW18" t="s">
        <v>2729</v>
      </c>
      <c r="DX18" t="s">
        <v>2692</v>
      </c>
      <c r="DY18">
        <v>101</v>
      </c>
      <c r="DZ18">
        <v>97.03</v>
      </c>
      <c r="EA18" t="s">
        <v>2729</v>
      </c>
      <c r="EB18" t="s">
        <v>2692</v>
      </c>
      <c r="EC18">
        <v>98</v>
      </c>
      <c r="EE18" t="s">
        <v>2959</v>
      </c>
      <c r="EF18" t="s">
        <v>3071</v>
      </c>
      <c r="EG18">
        <v>30</v>
      </c>
      <c r="EI18" t="s">
        <v>2959</v>
      </c>
      <c r="EJ18" t="s">
        <v>3071</v>
      </c>
      <c r="EK18">
        <v>76</v>
      </c>
      <c r="EM18" s="12">
        <f>AVERAGE(DY18,EC18,EG18,EK18)</f>
        <v>76.25</v>
      </c>
      <c r="EN18" s="12">
        <f t="shared" si="3"/>
        <v>97.03</v>
      </c>
      <c r="ES18" s="12">
        <v>92.45</v>
      </c>
      <c r="ET18" s="12">
        <v>97.17</v>
      </c>
    </row>
    <row r="19" spans="1:150">
      <c r="A19" s="6">
        <v>932474</v>
      </c>
      <c r="B19" s="85" t="s">
        <v>2949</v>
      </c>
      <c r="C19" s="85" t="s">
        <v>2382</v>
      </c>
      <c r="D19" s="6" t="s">
        <v>3262</v>
      </c>
      <c r="E19" s="6" t="s">
        <v>2393</v>
      </c>
      <c r="F19" s="6" t="s">
        <v>2953</v>
      </c>
      <c r="G19" s="6" t="s">
        <v>2729</v>
      </c>
      <c r="H19" s="6" t="s">
        <v>2690</v>
      </c>
      <c r="I19" s="424">
        <v>2304</v>
      </c>
      <c r="J19" s="424">
        <v>816</v>
      </c>
      <c r="K19" s="424">
        <v>35</v>
      </c>
      <c r="L19" s="424">
        <v>88</v>
      </c>
      <c r="M19" s="424"/>
      <c r="AW19" s="6" t="s">
        <v>2380</v>
      </c>
      <c r="AX19" s="6" t="s">
        <v>2959</v>
      </c>
      <c r="AY19" s="6" t="s">
        <v>2690</v>
      </c>
      <c r="AZ19" s="6">
        <v>4</v>
      </c>
      <c r="BA19" s="6">
        <v>15</v>
      </c>
      <c r="BB19" s="6">
        <v>134</v>
      </c>
      <c r="BC19" s="6">
        <v>130</v>
      </c>
      <c r="BD19" s="6">
        <v>6</v>
      </c>
      <c r="BE19" s="6">
        <v>95.59</v>
      </c>
      <c r="BF19" s="6">
        <v>128</v>
      </c>
      <c r="BG19" s="6">
        <v>262</v>
      </c>
      <c r="BH19" s="6">
        <v>48.85</v>
      </c>
      <c r="CC19" s="85" t="s">
        <v>2925</v>
      </c>
      <c r="CD19" s="85" t="s">
        <v>1527</v>
      </c>
      <c r="CE19" s="305">
        <v>44511</v>
      </c>
      <c r="CF19" s="85" t="s">
        <v>2393</v>
      </c>
      <c r="CG19" s="277" t="s">
        <v>2959</v>
      </c>
      <c r="CH19" s="310" t="s">
        <v>2690</v>
      </c>
      <c r="CI19" s="313">
        <v>2620</v>
      </c>
      <c r="CJ19" s="310">
        <v>2676</v>
      </c>
      <c r="CK19" s="418"/>
      <c r="CL19" s="6">
        <v>5</v>
      </c>
      <c r="CM19" s="520"/>
      <c r="CN19" s="500" t="s">
        <v>3079</v>
      </c>
      <c r="CO19" s="445" t="s">
        <v>3080</v>
      </c>
      <c r="CP19" s="445" t="s">
        <v>3049</v>
      </c>
      <c r="CQ19" s="511"/>
      <c r="CT19" t="s">
        <v>2925</v>
      </c>
      <c r="CU19" t="s">
        <v>1527</v>
      </c>
      <c r="CV19" s="462">
        <v>44511</v>
      </c>
      <c r="CW19" t="s">
        <v>2393</v>
      </c>
      <c r="CX19" t="s">
        <v>2729</v>
      </c>
      <c r="CY19" t="s">
        <v>2690</v>
      </c>
      <c r="CZ19">
        <v>90</v>
      </c>
      <c r="DA19">
        <v>89.96</v>
      </c>
      <c r="DB19" t="s">
        <v>2729</v>
      </c>
      <c r="DC19" t="s">
        <v>2690</v>
      </c>
      <c r="DD19">
        <v>96</v>
      </c>
      <c r="DE19">
        <v>94.09</v>
      </c>
      <c r="DF19" t="s">
        <v>2959</v>
      </c>
      <c r="DG19" t="s">
        <v>2690</v>
      </c>
      <c r="DH19">
        <v>99</v>
      </c>
      <c r="DI19">
        <v>92.02</v>
      </c>
      <c r="DJ19" t="s">
        <v>2959</v>
      </c>
      <c r="DK19" t="s">
        <v>2690</v>
      </c>
      <c r="DL19">
        <v>102.14</v>
      </c>
      <c r="DM19">
        <v>93.01</v>
      </c>
      <c r="DN19" s="12">
        <f t="shared" si="0"/>
        <v>96.784999999999997</v>
      </c>
      <c r="DO19" s="12">
        <f t="shared" si="1"/>
        <v>92.27</v>
      </c>
      <c r="DS19" t="s">
        <v>2925</v>
      </c>
      <c r="DT19" t="s">
        <v>1527</v>
      </c>
      <c r="DU19" s="462">
        <v>44511</v>
      </c>
      <c r="DV19" t="s">
        <v>2393</v>
      </c>
      <c r="DW19" t="s">
        <v>2729</v>
      </c>
      <c r="DX19" t="s">
        <v>2690</v>
      </c>
      <c r="DY19">
        <v>90</v>
      </c>
      <c r="DZ19">
        <v>89.96</v>
      </c>
      <c r="EA19" t="s">
        <v>2729</v>
      </c>
      <c r="EB19" t="s">
        <v>2690</v>
      </c>
      <c r="EC19">
        <v>96</v>
      </c>
      <c r="ED19">
        <v>94.09</v>
      </c>
      <c r="EE19" t="s">
        <v>2959</v>
      </c>
      <c r="EF19" t="s">
        <v>2690</v>
      </c>
      <c r="EG19">
        <v>99</v>
      </c>
      <c r="EH19">
        <v>92.02</v>
      </c>
      <c r="EI19" t="s">
        <v>2959</v>
      </c>
      <c r="EJ19" t="s">
        <v>2690</v>
      </c>
      <c r="EK19">
        <v>102.14</v>
      </c>
      <c r="EL19">
        <v>93.01</v>
      </c>
      <c r="EM19" s="12">
        <f t="shared" si="2"/>
        <v>96.784999999999997</v>
      </c>
      <c r="EN19" s="12">
        <f t="shared" si="3"/>
        <v>92.27</v>
      </c>
      <c r="ES19" s="12">
        <v>84.126666670000006</v>
      </c>
      <c r="ET19" s="12">
        <v>88.47666667</v>
      </c>
    </row>
    <row r="20" spans="1:150">
      <c r="A20" s="6">
        <v>914025</v>
      </c>
      <c r="B20" s="85" t="s">
        <v>2926</v>
      </c>
      <c r="C20" s="85" t="s">
        <v>2377</v>
      </c>
      <c r="D20" s="6" t="s">
        <v>3262</v>
      </c>
      <c r="E20" s="6" t="s">
        <v>2393</v>
      </c>
      <c r="F20" s="6" t="s">
        <v>2953</v>
      </c>
      <c r="G20" s="6" t="s">
        <v>2729</v>
      </c>
      <c r="H20" s="6" t="s">
        <v>2692</v>
      </c>
      <c r="I20" s="424">
        <v>14400</v>
      </c>
      <c r="J20" s="424">
        <v>3696</v>
      </c>
      <c r="K20" s="424">
        <v>25.7</v>
      </c>
      <c r="L20" s="424">
        <v>94.74</v>
      </c>
      <c r="M20" s="424" t="s">
        <v>3207</v>
      </c>
      <c r="AW20" s="6" t="s">
        <v>2370</v>
      </c>
      <c r="AX20" s="6" t="s">
        <v>2959</v>
      </c>
      <c r="AY20" s="6" t="s">
        <v>2690</v>
      </c>
      <c r="AZ20" s="6">
        <v>4</v>
      </c>
      <c r="BA20" s="6">
        <v>9</v>
      </c>
      <c r="BB20" s="6">
        <v>143</v>
      </c>
      <c r="BC20" s="6">
        <v>131</v>
      </c>
      <c r="BD20" s="6">
        <v>5</v>
      </c>
      <c r="BE20" s="6">
        <v>96.32</v>
      </c>
      <c r="BF20" s="6">
        <v>138</v>
      </c>
      <c r="BG20" s="6">
        <v>262</v>
      </c>
      <c r="BH20" s="6">
        <v>52.67</v>
      </c>
      <c r="CC20" s="85" t="s">
        <v>2927</v>
      </c>
      <c r="CD20" s="85" t="s">
        <v>2369</v>
      </c>
      <c r="CE20" s="305">
        <v>44256</v>
      </c>
      <c r="CF20" s="85" t="s">
        <v>2393</v>
      </c>
      <c r="CG20" s="277" t="s">
        <v>2959</v>
      </c>
      <c r="CH20" s="310" t="s">
        <v>2692</v>
      </c>
      <c r="CI20" s="313">
        <v>9824</v>
      </c>
      <c r="CJ20" s="310">
        <v>11020</v>
      </c>
      <c r="CK20" s="418"/>
      <c r="CL20" s="6">
        <v>5</v>
      </c>
      <c r="CM20" s="520"/>
      <c r="CN20" s="493" t="s">
        <v>3081</v>
      </c>
      <c r="CO20" s="106">
        <v>98.33</v>
      </c>
      <c r="CP20" s="106">
        <v>105</v>
      </c>
      <c r="CQ20" s="309"/>
      <c r="CT20" t="s">
        <v>2949</v>
      </c>
      <c r="CU20" t="s">
        <v>2382</v>
      </c>
      <c r="CV20" s="462">
        <v>44693</v>
      </c>
      <c r="CW20" t="s">
        <v>2393</v>
      </c>
      <c r="CX20" t="s">
        <v>2729</v>
      </c>
      <c r="CY20" t="s">
        <v>2690</v>
      </c>
      <c r="CZ20">
        <v>35</v>
      </c>
      <c r="DA20">
        <v>88</v>
      </c>
      <c r="DN20" s="12">
        <f t="shared" si="0"/>
        <v>35</v>
      </c>
      <c r="DO20" s="12">
        <f t="shared" si="1"/>
        <v>88</v>
      </c>
      <c r="DS20" t="s">
        <v>2926</v>
      </c>
      <c r="DT20" t="s">
        <v>2377</v>
      </c>
      <c r="DU20" s="462">
        <v>43045</v>
      </c>
      <c r="DV20" t="s">
        <v>2393</v>
      </c>
      <c r="DW20" t="s">
        <v>2729</v>
      </c>
      <c r="DX20" t="s">
        <v>2692</v>
      </c>
      <c r="DY20">
        <v>60</v>
      </c>
      <c r="DZ20">
        <v>94.74</v>
      </c>
      <c r="EA20" t="s">
        <v>2729</v>
      </c>
      <c r="EB20" t="s">
        <v>2692</v>
      </c>
      <c r="EC20">
        <v>67</v>
      </c>
      <c r="EG20">
        <v>60</v>
      </c>
      <c r="EM20" s="12">
        <f t="shared" si="2"/>
        <v>62.333333333333336</v>
      </c>
      <c r="EN20" s="12">
        <f t="shared" si="3"/>
        <v>94.74</v>
      </c>
      <c r="ES20" s="12">
        <v>33.520000000000003</v>
      </c>
      <c r="ET20" s="12">
        <v>86.004999999999995</v>
      </c>
    </row>
    <row r="21" spans="1:150">
      <c r="A21" s="6">
        <v>921794</v>
      </c>
      <c r="B21" s="85" t="s">
        <v>2927</v>
      </c>
      <c r="C21" s="85" t="s">
        <v>2369</v>
      </c>
      <c r="D21" s="6" t="s">
        <v>3262</v>
      </c>
      <c r="E21" s="6" t="s">
        <v>2393</v>
      </c>
      <c r="F21" s="6" t="s">
        <v>2953</v>
      </c>
      <c r="G21" s="6" t="s">
        <v>2729</v>
      </c>
      <c r="H21" s="6" t="s">
        <v>2692</v>
      </c>
      <c r="I21" s="424">
        <v>13503</v>
      </c>
      <c r="J21" s="424">
        <v>13748</v>
      </c>
      <c r="K21" s="424">
        <v>102</v>
      </c>
      <c r="L21" s="424"/>
      <c r="M21" s="424" t="s">
        <v>3210</v>
      </c>
      <c r="AW21" s="6" t="s">
        <v>2238</v>
      </c>
      <c r="AX21" s="6" t="s">
        <v>2959</v>
      </c>
      <c r="AY21" s="6" t="s">
        <v>2690</v>
      </c>
      <c r="AZ21" s="6">
        <v>4</v>
      </c>
      <c r="BA21" s="6">
        <v>20</v>
      </c>
      <c r="BB21" s="6">
        <v>176</v>
      </c>
      <c r="BC21" s="6">
        <v>167</v>
      </c>
      <c r="BD21" s="6">
        <v>7</v>
      </c>
      <c r="BE21" s="6">
        <v>95.98</v>
      </c>
      <c r="BF21" s="6">
        <v>169</v>
      </c>
      <c r="BG21" s="6">
        <v>262</v>
      </c>
      <c r="BH21" s="6">
        <v>64.5</v>
      </c>
      <c r="CC21" s="85" t="s">
        <v>2928</v>
      </c>
      <c r="CD21" s="85" t="s">
        <v>1950</v>
      </c>
      <c r="CE21" s="305">
        <v>44511</v>
      </c>
      <c r="CF21" s="85" t="s">
        <v>2393</v>
      </c>
      <c r="CG21" s="277" t="s">
        <v>2959</v>
      </c>
      <c r="CH21" s="310" t="s">
        <v>2690</v>
      </c>
      <c r="CI21" s="313">
        <v>2620</v>
      </c>
      <c r="CJ21" s="310">
        <v>3391</v>
      </c>
      <c r="CK21" s="418"/>
      <c r="CL21" s="6">
        <v>5</v>
      </c>
      <c r="CM21" s="520"/>
      <c r="CN21" s="6">
        <v>129.43</v>
      </c>
      <c r="CO21" s="95">
        <v>96.28</v>
      </c>
      <c r="CP21" s="95">
        <v>129</v>
      </c>
      <c r="CQ21" s="309"/>
      <c r="CT21" t="s">
        <v>2926</v>
      </c>
      <c r="CU21" t="s">
        <v>2377</v>
      </c>
      <c r="CV21" s="462">
        <v>43045</v>
      </c>
      <c r="CW21" t="s">
        <v>2393</v>
      </c>
      <c r="CX21" t="s">
        <v>2729</v>
      </c>
      <c r="CY21" t="s">
        <v>2692</v>
      </c>
      <c r="CZ21">
        <v>60</v>
      </c>
      <c r="DA21">
        <v>94.74</v>
      </c>
      <c r="DB21" t="s">
        <v>2729</v>
      </c>
      <c r="DC21" t="s">
        <v>2692</v>
      </c>
      <c r="DD21">
        <v>67</v>
      </c>
      <c r="DH21">
        <v>60</v>
      </c>
      <c r="DN21" s="12">
        <f t="shared" si="0"/>
        <v>62.333333333333336</v>
      </c>
      <c r="DO21" s="12">
        <f t="shared" si="1"/>
        <v>94.74</v>
      </c>
      <c r="DS21" t="s">
        <v>2927</v>
      </c>
      <c r="DT21" t="s">
        <v>2369</v>
      </c>
      <c r="DU21" s="462">
        <v>44256</v>
      </c>
      <c r="DV21" t="s">
        <v>2393</v>
      </c>
      <c r="DW21" t="s">
        <v>2729</v>
      </c>
      <c r="DX21" t="s">
        <v>2692</v>
      </c>
      <c r="DY21">
        <v>103</v>
      </c>
      <c r="EA21" t="s">
        <v>2729</v>
      </c>
      <c r="EB21" t="s">
        <v>2692</v>
      </c>
      <c r="EC21">
        <v>107</v>
      </c>
      <c r="EE21" t="s">
        <v>2959</v>
      </c>
      <c r="EF21" t="s">
        <v>2692</v>
      </c>
      <c r="EG21">
        <v>101</v>
      </c>
      <c r="EI21" t="s">
        <v>2959</v>
      </c>
      <c r="EJ21" t="s">
        <v>2692</v>
      </c>
      <c r="EK21">
        <v>112.17</v>
      </c>
      <c r="EL21">
        <v>98.33</v>
      </c>
      <c r="EM21" s="12">
        <f t="shared" si="2"/>
        <v>105.7925</v>
      </c>
      <c r="EN21" s="12">
        <f t="shared" si="3"/>
        <v>98.33</v>
      </c>
      <c r="ES21" s="12">
        <v>96.906666670000007</v>
      </c>
      <c r="ET21" s="12">
        <v>95.47</v>
      </c>
    </row>
    <row r="22" spans="1:150">
      <c r="A22" s="6">
        <v>928441</v>
      </c>
      <c r="B22" s="85" t="s">
        <v>2928</v>
      </c>
      <c r="C22" s="85" t="s">
        <v>1950</v>
      </c>
      <c r="D22" s="6" t="s">
        <v>3262</v>
      </c>
      <c r="E22" s="6" t="s">
        <v>2393</v>
      </c>
      <c r="F22" s="6" t="s">
        <v>2953</v>
      </c>
      <c r="G22" s="6" t="s">
        <v>2729</v>
      </c>
      <c r="H22" s="6" t="s">
        <v>2690</v>
      </c>
      <c r="I22" s="424">
        <v>4432</v>
      </c>
      <c r="J22" s="424">
        <v>4513</v>
      </c>
      <c r="K22" s="424">
        <v>102</v>
      </c>
      <c r="L22" s="424">
        <v>96.96</v>
      </c>
      <c r="M22" s="424" t="s">
        <v>3211</v>
      </c>
      <c r="AW22" s="6" t="s">
        <v>2085</v>
      </c>
      <c r="AX22" s="6" t="s">
        <v>2959</v>
      </c>
      <c r="AY22" s="6" t="s">
        <v>2690</v>
      </c>
      <c r="AZ22" s="6">
        <v>8</v>
      </c>
      <c r="BA22" s="6">
        <v>33</v>
      </c>
      <c r="BB22" s="6">
        <v>466</v>
      </c>
      <c r="BC22" s="6">
        <v>266</v>
      </c>
      <c r="BD22" s="6">
        <v>30</v>
      </c>
      <c r="BE22" s="6">
        <v>89.86</v>
      </c>
      <c r="BF22" s="6">
        <v>436</v>
      </c>
      <c r="BG22" s="6">
        <v>367</v>
      </c>
      <c r="BH22" s="6">
        <v>118.8</v>
      </c>
      <c r="CC22" s="85" t="s">
        <v>2957</v>
      </c>
      <c r="CD22" s="85" t="s">
        <v>3082</v>
      </c>
      <c r="CE22" s="305">
        <v>44693</v>
      </c>
      <c r="CF22" s="85" t="s">
        <v>2393</v>
      </c>
      <c r="CG22" s="277" t="s">
        <v>2959</v>
      </c>
      <c r="CH22" s="310" t="s">
        <v>2690</v>
      </c>
      <c r="CI22" s="313">
        <v>1834</v>
      </c>
      <c r="CJ22" s="310">
        <v>2339</v>
      </c>
      <c r="CK22" s="418"/>
      <c r="CL22" s="6">
        <v>5</v>
      </c>
      <c r="CM22" s="520"/>
      <c r="CN22" s="106">
        <v>127.54</v>
      </c>
      <c r="CO22" s="445" t="s">
        <v>3083</v>
      </c>
      <c r="CP22" s="445" t="s">
        <v>3084</v>
      </c>
      <c r="CQ22" s="519" t="s">
        <v>3062</v>
      </c>
      <c r="CT22" t="s">
        <v>2927</v>
      </c>
      <c r="CU22" t="s">
        <v>2369</v>
      </c>
      <c r="CV22" s="462">
        <v>44256</v>
      </c>
      <c r="CW22" t="s">
        <v>2393</v>
      </c>
      <c r="CX22" t="s">
        <v>2729</v>
      </c>
      <c r="CY22" t="s">
        <v>2692</v>
      </c>
      <c r="CZ22">
        <v>103</v>
      </c>
      <c r="DB22" t="s">
        <v>2729</v>
      </c>
      <c r="DC22" t="s">
        <v>2692</v>
      </c>
      <c r="DD22">
        <v>107</v>
      </c>
      <c r="DF22" t="s">
        <v>2959</v>
      </c>
      <c r="DG22" t="s">
        <v>2692</v>
      </c>
      <c r="DH22">
        <v>101</v>
      </c>
      <c r="DJ22" t="s">
        <v>2959</v>
      </c>
      <c r="DK22" t="s">
        <v>2692</v>
      </c>
      <c r="DL22">
        <v>112.17</v>
      </c>
      <c r="DM22">
        <v>98.33</v>
      </c>
      <c r="DN22" s="12">
        <f t="shared" si="0"/>
        <v>105.7925</v>
      </c>
      <c r="DO22" s="12">
        <f t="shared" si="1"/>
        <v>98.33</v>
      </c>
      <c r="DS22" t="s">
        <v>2928</v>
      </c>
      <c r="DT22" t="s">
        <v>1950</v>
      </c>
      <c r="DU22" s="462">
        <v>44511</v>
      </c>
      <c r="DV22" t="s">
        <v>2393</v>
      </c>
      <c r="DW22" t="s">
        <v>2729</v>
      </c>
      <c r="DX22" t="s">
        <v>2690</v>
      </c>
      <c r="DY22">
        <v>107</v>
      </c>
      <c r="DZ22">
        <v>96.96</v>
      </c>
      <c r="EA22" t="s">
        <v>2729</v>
      </c>
      <c r="EB22" t="s">
        <v>2690</v>
      </c>
      <c r="EC22">
        <v>101</v>
      </c>
      <c r="ED22">
        <v>97.05</v>
      </c>
      <c r="EE22" t="s">
        <v>2959</v>
      </c>
      <c r="EF22" t="s">
        <v>2690</v>
      </c>
      <c r="EG22">
        <v>104</v>
      </c>
      <c r="EH22">
        <v>96.19</v>
      </c>
      <c r="EI22" t="s">
        <v>2959</v>
      </c>
      <c r="EJ22" t="s">
        <v>2690</v>
      </c>
      <c r="EK22">
        <v>129.43</v>
      </c>
      <c r="EL22">
        <v>96.28</v>
      </c>
      <c r="EM22" s="12">
        <f t="shared" si="2"/>
        <v>110.3575</v>
      </c>
      <c r="EN22" s="12">
        <f t="shared" si="3"/>
        <v>96.62</v>
      </c>
      <c r="ES22" s="12">
        <v>104.36</v>
      </c>
      <c r="ET22" s="12">
        <v>98.5</v>
      </c>
    </row>
    <row r="23" spans="1:150">
      <c r="A23" s="6">
        <v>932473</v>
      </c>
      <c r="B23" s="85" t="s">
        <v>2957</v>
      </c>
      <c r="C23" s="85" t="s">
        <v>3082</v>
      </c>
      <c r="D23" s="6" t="s">
        <v>3262</v>
      </c>
      <c r="E23" s="6" t="s">
        <v>2393</v>
      </c>
      <c r="F23" s="6" t="s">
        <v>2953</v>
      </c>
      <c r="G23" s="6" t="s">
        <v>2729</v>
      </c>
      <c r="H23" s="6" t="s">
        <v>2690</v>
      </c>
      <c r="I23" s="424">
        <v>5328</v>
      </c>
      <c r="J23" s="424">
        <v>4484</v>
      </c>
      <c r="K23" s="424">
        <v>84</v>
      </c>
      <c r="L23" s="424">
        <v>94.6</v>
      </c>
      <c r="M23" s="424" t="s">
        <v>3213</v>
      </c>
      <c r="AW23" s="6" t="s">
        <v>1054</v>
      </c>
      <c r="AX23" s="6" t="s">
        <v>2959</v>
      </c>
      <c r="AY23" s="6" t="s">
        <v>2690</v>
      </c>
      <c r="AZ23" s="6">
        <v>8</v>
      </c>
      <c r="BA23" s="6">
        <v>48</v>
      </c>
      <c r="BB23" s="6">
        <v>491</v>
      </c>
      <c r="BC23" s="6">
        <v>229</v>
      </c>
      <c r="BD23" s="6">
        <v>45</v>
      </c>
      <c r="BE23" s="6">
        <v>83.58</v>
      </c>
      <c r="BF23" s="6">
        <v>446</v>
      </c>
      <c r="BG23" s="6">
        <v>367</v>
      </c>
      <c r="BH23" s="6">
        <v>121.53</v>
      </c>
      <c r="CC23" s="85" t="s">
        <v>2929</v>
      </c>
      <c r="CD23" s="85" t="s">
        <v>2171</v>
      </c>
      <c r="CE23" s="305">
        <v>44445</v>
      </c>
      <c r="CF23" s="85" t="s">
        <v>2393</v>
      </c>
      <c r="CG23" s="277" t="s">
        <v>2959</v>
      </c>
      <c r="CH23" s="310" t="s">
        <v>2690</v>
      </c>
      <c r="CI23" s="319">
        <v>2620</v>
      </c>
      <c r="CJ23" s="310">
        <v>2780</v>
      </c>
      <c r="CK23" s="418"/>
      <c r="CL23" s="6">
        <v>5</v>
      </c>
      <c r="CM23" s="520"/>
      <c r="CN23" s="424" t="s">
        <v>3085</v>
      </c>
      <c r="CO23" s="450" t="s">
        <v>3086</v>
      </c>
      <c r="CP23" s="450" t="s">
        <v>3070</v>
      </c>
      <c r="CQ23" s="309"/>
      <c r="CT23" t="s">
        <v>2928</v>
      </c>
      <c r="CU23" t="s">
        <v>1950</v>
      </c>
      <c r="CV23" s="462">
        <v>44511</v>
      </c>
      <c r="CW23" t="s">
        <v>2393</v>
      </c>
      <c r="CX23" t="s">
        <v>2729</v>
      </c>
      <c r="CY23" t="s">
        <v>2690</v>
      </c>
      <c r="CZ23">
        <v>107</v>
      </c>
      <c r="DA23">
        <v>96.96</v>
      </c>
      <c r="DB23" t="s">
        <v>2729</v>
      </c>
      <c r="DC23" t="s">
        <v>2690</v>
      </c>
      <c r="DD23">
        <v>101</v>
      </c>
      <c r="DE23">
        <v>97.05</v>
      </c>
      <c r="DF23" t="s">
        <v>2959</v>
      </c>
      <c r="DG23" t="s">
        <v>2690</v>
      </c>
      <c r="DH23">
        <v>104</v>
      </c>
      <c r="DI23">
        <v>96.19</v>
      </c>
      <c r="DJ23" t="s">
        <v>2959</v>
      </c>
      <c r="DK23" t="s">
        <v>2690</v>
      </c>
      <c r="DL23">
        <v>129.43</v>
      </c>
      <c r="DM23">
        <v>96.28</v>
      </c>
      <c r="DN23" s="12">
        <f t="shared" si="0"/>
        <v>110.3575</v>
      </c>
      <c r="DO23" s="12">
        <f t="shared" si="1"/>
        <v>96.62</v>
      </c>
      <c r="DS23" t="s">
        <v>2957</v>
      </c>
      <c r="DT23" t="s">
        <v>3082</v>
      </c>
      <c r="DU23" s="462">
        <v>44693</v>
      </c>
      <c r="DV23" t="s">
        <v>2393</v>
      </c>
      <c r="DW23" t="s">
        <v>2729</v>
      </c>
      <c r="DX23" t="s">
        <v>2690</v>
      </c>
      <c r="DY23">
        <v>84</v>
      </c>
      <c r="DZ23">
        <v>94.6</v>
      </c>
      <c r="EA23" t="s">
        <v>2729</v>
      </c>
      <c r="EB23" t="s">
        <v>2690</v>
      </c>
      <c r="EC23">
        <v>99</v>
      </c>
      <c r="ED23">
        <v>95.41</v>
      </c>
      <c r="EE23" t="s">
        <v>2884</v>
      </c>
      <c r="EF23" t="s">
        <v>2690</v>
      </c>
      <c r="EI23" t="s">
        <v>2959</v>
      </c>
      <c r="EJ23" t="s">
        <v>2690</v>
      </c>
      <c r="EK23">
        <v>127.54</v>
      </c>
      <c r="EL23">
        <v>90.42</v>
      </c>
      <c r="EM23" s="12">
        <f t="shared" si="2"/>
        <v>103.51333333333334</v>
      </c>
      <c r="EN23" s="12">
        <f t="shared" si="3"/>
        <v>93.476666666666674</v>
      </c>
      <c r="ES23" s="12">
        <v>108.35666670000001</v>
      </c>
      <c r="ET23" s="12">
        <v>93.323333329999997</v>
      </c>
    </row>
    <row r="24" spans="1:150">
      <c r="A24" s="6">
        <v>926861</v>
      </c>
      <c r="B24" s="85" t="s">
        <v>2929</v>
      </c>
      <c r="C24" s="85" t="s">
        <v>2171</v>
      </c>
      <c r="D24" s="6" t="s">
        <v>3262</v>
      </c>
      <c r="E24" s="6" t="s">
        <v>2393</v>
      </c>
      <c r="F24" s="6" t="s">
        <v>2953</v>
      </c>
      <c r="G24" s="6" t="s">
        <v>2729</v>
      </c>
      <c r="H24" s="6" t="s">
        <v>2690</v>
      </c>
      <c r="I24" s="424">
        <v>4432</v>
      </c>
      <c r="J24" s="424">
        <v>4449</v>
      </c>
      <c r="K24" s="424">
        <v>100</v>
      </c>
      <c r="L24" s="424">
        <v>96.04</v>
      </c>
      <c r="M24" s="424" t="s">
        <v>3215</v>
      </c>
      <c r="CC24" s="85" t="s">
        <v>2930</v>
      </c>
      <c r="CD24" s="85" t="s">
        <v>2374</v>
      </c>
      <c r="CE24" s="305">
        <v>44256</v>
      </c>
      <c r="CF24" s="85" t="s">
        <v>2393</v>
      </c>
      <c r="CG24" s="277" t="s">
        <v>2959</v>
      </c>
      <c r="CH24" s="313" t="s">
        <v>2692</v>
      </c>
      <c r="CI24" s="95">
        <v>10124</v>
      </c>
      <c r="CJ24" s="6">
        <v>10843</v>
      </c>
      <c r="CK24" s="418"/>
      <c r="CL24" s="6">
        <v>5</v>
      </c>
      <c r="CM24" s="520"/>
      <c r="CN24" s="424" t="s">
        <v>3087</v>
      </c>
      <c r="CO24" s="95">
        <v>99.53</v>
      </c>
      <c r="CP24" s="95">
        <v>103</v>
      </c>
      <c r="CQ24" s="309"/>
      <c r="CT24" t="s">
        <v>2957</v>
      </c>
      <c r="CU24" t="s">
        <v>3082</v>
      </c>
      <c r="CV24" s="462">
        <v>44693</v>
      </c>
      <c r="CW24" t="s">
        <v>2393</v>
      </c>
      <c r="CX24" t="s">
        <v>2729</v>
      </c>
      <c r="CY24" t="s">
        <v>2690</v>
      </c>
      <c r="CZ24">
        <v>84</v>
      </c>
      <c r="DA24">
        <v>94.6</v>
      </c>
      <c r="DB24" t="s">
        <v>2729</v>
      </c>
      <c r="DC24" t="s">
        <v>2690</v>
      </c>
      <c r="DD24">
        <v>99</v>
      </c>
      <c r="DE24">
        <v>95.41</v>
      </c>
      <c r="DF24" t="s">
        <v>2884</v>
      </c>
      <c r="DG24" t="s">
        <v>2690</v>
      </c>
      <c r="DJ24" t="s">
        <v>2959</v>
      </c>
      <c r="DK24" t="s">
        <v>2690</v>
      </c>
      <c r="DL24">
        <v>127.54</v>
      </c>
      <c r="DM24">
        <v>90.42</v>
      </c>
      <c r="DN24" s="12">
        <f t="shared" si="0"/>
        <v>103.51333333333334</v>
      </c>
      <c r="DO24" s="12">
        <f t="shared" si="1"/>
        <v>93.476666666666674</v>
      </c>
      <c r="DS24" t="s">
        <v>2929</v>
      </c>
      <c r="DT24" t="s">
        <v>2171</v>
      </c>
      <c r="DU24" s="462">
        <v>44445</v>
      </c>
      <c r="DV24" t="s">
        <v>2393</v>
      </c>
      <c r="DW24" t="s">
        <v>2729</v>
      </c>
      <c r="DX24" t="s">
        <v>2690</v>
      </c>
      <c r="DY24">
        <v>106</v>
      </c>
      <c r="DZ24">
        <v>96.04</v>
      </c>
      <c r="EA24" t="s">
        <v>2729</v>
      </c>
      <c r="EB24" t="s">
        <v>2690</v>
      </c>
      <c r="EC24">
        <v>100</v>
      </c>
      <c r="ED24">
        <v>96.65</v>
      </c>
      <c r="EE24" t="s">
        <v>2959</v>
      </c>
      <c r="EF24" t="s">
        <v>2690</v>
      </c>
      <c r="EG24">
        <v>103</v>
      </c>
      <c r="EH24">
        <v>93.96</v>
      </c>
      <c r="EI24" t="s">
        <v>2959</v>
      </c>
      <c r="EJ24" t="s">
        <v>2690</v>
      </c>
      <c r="EK24">
        <v>106.11</v>
      </c>
      <c r="EL24">
        <v>95.85</v>
      </c>
      <c r="EM24" s="12">
        <f t="shared" si="2"/>
        <v>103.7775</v>
      </c>
      <c r="EN24" s="12">
        <f t="shared" si="3"/>
        <v>95.625</v>
      </c>
      <c r="ES24" s="12">
        <v>90.045000000000002</v>
      </c>
      <c r="ET24" s="12">
        <v>88.885000000000005</v>
      </c>
    </row>
    <row r="25" spans="1:150">
      <c r="A25" s="6">
        <v>921799</v>
      </c>
      <c r="B25" s="85" t="s">
        <v>2930</v>
      </c>
      <c r="C25" s="85" t="s">
        <v>2374</v>
      </c>
      <c r="D25" s="6" t="s">
        <v>3262</v>
      </c>
      <c r="E25" s="6" t="s">
        <v>2393</v>
      </c>
      <c r="F25" s="6" t="s">
        <v>2953</v>
      </c>
      <c r="G25" s="6" t="s">
        <v>2729</v>
      </c>
      <c r="H25" s="6" t="s">
        <v>2690</v>
      </c>
      <c r="I25" s="424">
        <v>6312</v>
      </c>
      <c r="J25" s="424">
        <v>4862</v>
      </c>
      <c r="K25" s="424">
        <v>77</v>
      </c>
      <c r="L25" s="424">
        <v>97.72</v>
      </c>
      <c r="M25" s="424" t="s">
        <v>3217</v>
      </c>
      <c r="CC25" s="85" t="s">
        <v>2931</v>
      </c>
      <c r="CD25" s="85" t="s">
        <v>2238</v>
      </c>
      <c r="CE25" s="305">
        <v>44256</v>
      </c>
      <c r="CF25" s="85" t="s">
        <v>2393</v>
      </c>
      <c r="CG25" s="317" t="s">
        <v>2959</v>
      </c>
      <c r="CH25" s="318" t="s">
        <v>2692</v>
      </c>
      <c r="CI25" s="124">
        <v>11062</v>
      </c>
      <c r="CJ25" s="6">
        <v>11268</v>
      </c>
      <c r="CK25" s="121"/>
      <c r="CL25" s="6">
        <v>5</v>
      </c>
      <c r="CM25" s="518"/>
      <c r="CN25" s="215">
        <v>101.86</v>
      </c>
      <c r="CO25" s="451" t="s">
        <v>3088</v>
      </c>
      <c r="CP25" s="451" t="s">
        <v>3058</v>
      </c>
      <c r="CQ25" s="309"/>
      <c r="CT25" t="s">
        <v>2929</v>
      </c>
      <c r="CU25" t="s">
        <v>2171</v>
      </c>
      <c r="CV25" s="462">
        <v>44445</v>
      </c>
      <c r="CW25" t="s">
        <v>2393</v>
      </c>
      <c r="CX25" t="s">
        <v>2729</v>
      </c>
      <c r="CY25" t="s">
        <v>2690</v>
      </c>
      <c r="CZ25">
        <v>106</v>
      </c>
      <c r="DA25">
        <v>96.04</v>
      </c>
      <c r="DB25" t="s">
        <v>2729</v>
      </c>
      <c r="DC25" t="s">
        <v>2690</v>
      </c>
      <c r="DD25">
        <v>100</v>
      </c>
      <c r="DE25">
        <v>96.65</v>
      </c>
      <c r="DF25" t="s">
        <v>2959</v>
      </c>
      <c r="DG25" t="s">
        <v>2690</v>
      </c>
      <c r="DH25">
        <v>103</v>
      </c>
      <c r="DI25">
        <v>93.96</v>
      </c>
      <c r="DJ25" t="s">
        <v>2959</v>
      </c>
      <c r="DK25" t="s">
        <v>2690</v>
      </c>
      <c r="DL25">
        <v>106.11</v>
      </c>
      <c r="DM25">
        <v>95.85</v>
      </c>
      <c r="DN25" s="12">
        <f t="shared" si="0"/>
        <v>103.7775</v>
      </c>
      <c r="DO25" s="12">
        <f t="shared" si="1"/>
        <v>95.625</v>
      </c>
      <c r="DS25" t="s">
        <v>2930</v>
      </c>
      <c r="DT25" t="s">
        <v>2374</v>
      </c>
      <c r="DU25" s="462">
        <v>44256</v>
      </c>
      <c r="DV25" t="s">
        <v>2393</v>
      </c>
      <c r="DW25" t="s">
        <v>2729</v>
      </c>
      <c r="DX25" t="s">
        <v>2690</v>
      </c>
      <c r="DY25">
        <v>80</v>
      </c>
      <c r="DZ25">
        <v>97.72</v>
      </c>
      <c r="EA25" t="s">
        <v>2729</v>
      </c>
      <c r="EB25" t="s">
        <v>2690</v>
      </c>
      <c r="EC25">
        <v>98</v>
      </c>
      <c r="ED25">
        <v>97.1</v>
      </c>
      <c r="EE25" t="s">
        <v>2959</v>
      </c>
      <c r="EF25" t="s">
        <v>2692</v>
      </c>
      <c r="EG25">
        <v>97</v>
      </c>
      <c r="EH25">
        <v>94.72</v>
      </c>
      <c r="EI25" t="s">
        <v>2959</v>
      </c>
      <c r="EJ25" t="s">
        <v>2692</v>
      </c>
      <c r="EK25">
        <v>107.1</v>
      </c>
      <c r="EL25">
        <v>99.53</v>
      </c>
      <c r="EM25" s="12">
        <f t="shared" si="2"/>
        <v>95.525000000000006</v>
      </c>
      <c r="EN25" s="12">
        <f t="shared" si="3"/>
        <v>97.267499999999984</v>
      </c>
      <c r="ES25" s="12">
        <v>91.686666669999994</v>
      </c>
      <c r="ET25" s="12">
        <v>93.09</v>
      </c>
    </row>
    <row r="26" spans="1:150">
      <c r="A26" s="6">
        <v>921777</v>
      </c>
      <c r="B26" s="85" t="s">
        <v>2931</v>
      </c>
      <c r="C26" s="85" t="s">
        <v>2238</v>
      </c>
      <c r="D26" s="6" t="s">
        <v>3262</v>
      </c>
      <c r="E26" s="6" t="s">
        <v>2393</v>
      </c>
      <c r="F26" s="6" t="s">
        <v>2953</v>
      </c>
      <c r="G26" s="6" t="s">
        <v>2729</v>
      </c>
      <c r="H26" s="6" t="s">
        <v>2692</v>
      </c>
      <c r="I26" s="424">
        <v>17175</v>
      </c>
      <c r="J26" s="424">
        <v>14185</v>
      </c>
      <c r="K26" s="424">
        <v>90</v>
      </c>
      <c r="L26" s="424">
        <v>96.61</v>
      </c>
      <c r="M26" s="424" t="s">
        <v>3220</v>
      </c>
      <c r="CC26" s="331" t="s">
        <v>3018</v>
      </c>
      <c r="CD26" s="514" t="s">
        <v>2380</v>
      </c>
      <c r="CE26" s="305">
        <v>42933</v>
      </c>
      <c r="CF26" s="322" t="s">
        <v>2393</v>
      </c>
      <c r="CG26" s="6" t="s">
        <v>2959</v>
      </c>
      <c r="CH26" s="6" t="s">
        <v>2692</v>
      </c>
      <c r="CI26" s="95">
        <v>11062</v>
      </c>
      <c r="CJ26" s="6">
        <v>11112</v>
      </c>
      <c r="CK26" s="418"/>
      <c r="CL26" s="6">
        <v>5</v>
      </c>
      <c r="CM26" s="435"/>
      <c r="CN26" s="95">
        <v>100.45</v>
      </c>
      <c r="CO26" s="95">
        <v>97.44</v>
      </c>
      <c r="CP26" s="95">
        <v>99</v>
      </c>
      <c r="CQ26" s="511"/>
      <c r="CT26" t="s">
        <v>2930</v>
      </c>
      <c r="CU26" t="s">
        <v>2374</v>
      </c>
      <c r="CV26" s="462">
        <v>44256</v>
      </c>
      <c r="CW26" t="s">
        <v>2393</v>
      </c>
      <c r="CX26" t="s">
        <v>2729</v>
      </c>
      <c r="CY26" t="s">
        <v>2690</v>
      </c>
      <c r="CZ26">
        <v>80</v>
      </c>
      <c r="DA26">
        <v>97.72</v>
      </c>
      <c r="DB26" t="s">
        <v>2729</v>
      </c>
      <c r="DC26" t="s">
        <v>2690</v>
      </c>
      <c r="DD26">
        <v>98</v>
      </c>
      <c r="DE26">
        <v>97.1</v>
      </c>
      <c r="DF26" t="s">
        <v>2959</v>
      </c>
      <c r="DG26" t="s">
        <v>2692</v>
      </c>
      <c r="DH26">
        <v>97</v>
      </c>
      <c r="DI26">
        <v>94.72</v>
      </c>
      <c r="DJ26" t="s">
        <v>2959</v>
      </c>
      <c r="DK26" t="s">
        <v>2692</v>
      </c>
      <c r="DL26">
        <v>107.1</v>
      </c>
      <c r="DM26">
        <v>99.53</v>
      </c>
      <c r="DN26" s="12">
        <f t="shared" si="0"/>
        <v>95.525000000000006</v>
      </c>
      <c r="DO26" s="12">
        <f t="shared" si="1"/>
        <v>97.267499999999984</v>
      </c>
      <c r="DS26" t="s">
        <v>2931</v>
      </c>
      <c r="DT26" t="s">
        <v>2238</v>
      </c>
      <c r="DU26" s="462">
        <v>44256</v>
      </c>
      <c r="DV26" t="s">
        <v>2393</v>
      </c>
      <c r="DW26" t="s">
        <v>2729</v>
      </c>
      <c r="DX26" t="s">
        <v>2692</v>
      </c>
      <c r="DY26">
        <v>90</v>
      </c>
      <c r="DZ26">
        <v>96.61</v>
      </c>
      <c r="EA26" t="s">
        <v>2729</v>
      </c>
      <c r="EB26" t="s">
        <v>2692</v>
      </c>
      <c r="EC26">
        <v>103</v>
      </c>
      <c r="EE26" t="s">
        <v>2959</v>
      </c>
      <c r="EF26" t="s">
        <v>2692</v>
      </c>
      <c r="EG26">
        <v>94</v>
      </c>
      <c r="EH26">
        <v>99.53</v>
      </c>
      <c r="EI26" t="s">
        <v>2959</v>
      </c>
      <c r="EJ26" t="s">
        <v>2692</v>
      </c>
      <c r="EK26">
        <v>101.86</v>
      </c>
      <c r="EL26">
        <v>98.91</v>
      </c>
      <c r="EM26" s="12">
        <f t="shared" si="2"/>
        <v>97.215000000000003</v>
      </c>
      <c r="EN26" s="12">
        <f t="shared" si="3"/>
        <v>98.34999999999998</v>
      </c>
      <c r="ES26" s="12">
        <v>96.95</v>
      </c>
      <c r="ET26" s="12">
        <v>96.15</v>
      </c>
    </row>
    <row r="27" spans="1:150">
      <c r="A27" s="6">
        <v>921774</v>
      </c>
      <c r="B27" s="85" t="s">
        <v>2932</v>
      </c>
      <c r="C27" s="85" t="s">
        <v>2379</v>
      </c>
      <c r="D27" s="6" t="s">
        <v>3262</v>
      </c>
      <c r="E27" s="6" t="s">
        <v>2393</v>
      </c>
      <c r="F27" s="6" t="s">
        <v>2953</v>
      </c>
      <c r="G27" s="6" t="s">
        <v>2729</v>
      </c>
      <c r="H27" s="6"/>
      <c r="I27" s="424">
        <v>0</v>
      </c>
      <c r="J27" s="424">
        <v>0</v>
      </c>
      <c r="K27" s="424"/>
      <c r="L27" s="424"/>
      <c r="M27" s="424"/>
      <c r="CT27" t="s">
        <v>2931</v>
      </c>
      <c r="CU27" t="s">
        <v>2238</v>
      </c>
      <c r="CV27" s="462">
        <v>44256</v>
      </c>
      <c r="CW27" t="s">
        <v>2393</v>
      </c>
      <c r="CX27" t="s">
        <v>2729</v>
      </c>
      <c r="CY27" t="s">
        <v>2692</v>
      </c>
      <c r="CZ27">
        <v>90</v>
      </c>
      <c r="DA27">
        <v>96.61</v>
      </c>
      <c r="DB27" t="s">
        <v>2729</v>
      </c>
      <c r="DC27" t="s">
        <v>2692</v>
      </c>
      <c r="DD27">
        <v>103</v>
      </c>
      <c r="DF27" t="s">
        <v>2959</v>
      </c>
      <c r="DG27" t="s">
        <v>2692</v>
      </c>
      <c r="DH27">
        <v>94</v>
      </c>
      <c r="DI27">
        <v>99.53</v>
      </c>
      <c r="DJ27" t="s">
        <v>2959</v>
      </c>
      <c r="DK27" t="s">
        <v>2692</v>
      </c>
      <c r="DL27">
        <v>101.86</v>
      </c>
      <c r="DM27">
        <v>98.91</v>
      </c>
      <c r="DN27" s="12">
        <f t="shared" si="0"/>
        <v>97.215000000000003</v>
      </c>
      <c r="DO27" s="12">
        <f t="shared" si="1"/>
        <v>98.34999999999998</v>
      </c>
      <c r="DS27" t="s">
        <v>3018</v>
      </c>
      <c r="DT27" t="s">
        <v>2380</v>
      </c>
      <c r="DU27" s="462">
        <v>42933</v>
      </c>
      <c r="DV27" t="s">
        <v>2393</v>
      </c>
      <c r="DW27" t="s">
        <v>2729</v>
      </c>
      <c r="DX27" t="s">
        <v>2692</v>
      </c>
      <c r="DY27">
        <v>73</v>
      </c>
      <c r="DZ27">
        <v>91.25</v>
      </c>
      <c r="EA27" t="s">
        <v>2729</v>
      </c>
      <c r="EB27" t="s">
        <v>2692</v>
      </c>
      <c r="EC27">
        <v>101</v>
      </c>
      <c r="ED27">
        <v>100</v>
      </c>
      <c r="EE27" t="s">
        <v>2959</v>
      </c>
      <c r="EF27" t="s">
        <v>2692</v>
      </c>
      <c r="EG27">
        <v>98</v>
      </c>
      <c r="EH27">
        <v>93.79</v>
      </c>
      <c r="EI27" t="s">
        <v>2959</v>
      </c>
      <c r="EJ27" t="s">
        <v>2692</v>
      </c>
      <c r="EK27">
        <v>100.45</v>
      </c>
      <c r="EL27">
        <v>97.44</v>
      </c>
      <c r="EM27" s="12">
        <f t="shared" si="2"/>
        <v>93.112499999999997</v>
      </c>
      <c r="EN27" s="12">
        <f t="shared" si="3"/>
        <v>95.62</v>
      </c>
      <c r="ES27" s="12">
        <v>97.75</v>
      </c>
      <c r="ET27" s="12">
        <v>95.13</v>
      </c>
    </row>
    <row r="28" spans="1:150">
      <c r="A28" s="6">
        <v>912697</v>
      </c>
      <c r="B28" s="331" t="s">
        <v>3018</v>
      </c>
      <c r="C28" s="331" t="s">
        <v>2380</v>
      </c>
      <c r="D28" s="6" t="s">
        <v>3262</v>
      </c>
      <c r="E28" s="6" t="s">
        <v>2393</v>
      </c>
      <c r="F28" s="6" t="s">
        <v>2953</v>
      </c>
      <c r="G28" s="6" t="s">
        <v>2729</v>
      </c>
      <c r="H28" s="6" t="s">
        <v>2692</v>
      </c>
      <c r="I28" s="424">
        <v>10431</v>
      </c>
      <c r="J28" s="424">
        <v>5783</v>
      </c>
      <c r="K28" s="424">
        <v>73</v>
      </c>
      <c r="L28" s="424">
        <v>91.25</v>
      </c>
      <c r="M28" s="424" t="s">
        <v>3222</v>
      </c>
      <c r="CL28" s="92" t="s">
        <v>3275</v>
      </c>
      <c r="CM28" s="92"/>
      <c r="CN28" s="523">
        <f>AVERAGE(CN3:CN26)</f>
        <v>114.82000000000001</v>
      </c>
      <c r="CT28" t="s">
        <v>2932</v>
      </c>
      <c r="CU28" t="s">
        <v>2379</v>
      </c>
      <c r="CV28" s="462">
        <v>44256</v>
      </c>
      <c r="CW28" t="s">
        <v>2393</v>
      </c>
      <c r="CX28" t="s">
        <v>2729</v>
      </c>
      <c r="DN28" s="12"/>
      <c r="DO28" s="12"/>
      <c r="ES28" s="12">
        <v>76.733333329999994</v>
      </c>
      <c r="ET28" s="12">
        <v>93.633333329999999</v>
      </c>
    </row>
    <row r="29" spans="1:150">
      <c r="CL29" s="92" t="s">
        <v>3276</v>
      </c>
      <c r="CM29" s="92"/>
      <c r="CN29" s="523">
        <f>AVERAGE(CO3:CO26)</f>
        <v>97.894999999999996</v>
      </c>
      <c r="CT29" t="s">
        <v>3018</v>
      </c>
      <c r="CU29" t="s">
        <v>2380</v>
      </c>
      <c r="CV29" s="462">
        <v>42933</v>
      </c>
      <c r="CW29" t="s">
        <v>2393</v>
      </c>
      <c r="CX29" t="s">
        <v>2729</v>
      </c>
      <c r="CY29" t="s">
        <v>2692</v>
      </c>
      <c r="CZ29">
        <v>73</v>
      </c>
      <c r="DA29">
        <v>91.25</v>
      </c>
      <c r="DB29" t="s">
        <v>2729</v>
      </c>
      <c r="DC29" t="s">
        <v>2692</v>
      </c>
      <c r="DD29">
        <v>101</v>
      </c>
      <c r="DE29">
        <v>100</v>
      </c>
      <c r="DF29" t="s">
        <v>2959</v>
      </c>
      <c r="DG29" t="s">
        <v>2692</v>
      </c>
      <c r="DH29">
        <v>98</v>
      </c>
      <c r="DI29">
        <v>93.79</v>
      </c>
      <c r="DJ29" t="s">
        <v>2959</v>
      </c>
      <c r="DK29" t="s">
        <v>2692</v>
      </c>
      <c r="DL29">
        <v>100.45</v>
      </c>
      <c r="DM29">
        <v>97.44</v>
      </c>
      <c r="DN29" s="12">
        <f t="shared" si="0"/>
        <v>93.112499999999997</v>
      </c>
      <c r="DO29" s="12">
        <f t="shared" si="1"/>
        <v>95.62</v>
      </c>
      <c r="ES29" s="12">
        <v>68.75</v>
      </c>
      <c r="ET29" s="12">
        <v>87.84</v>
      </c>
    </row>
    <row r="30" spans="1:150">
      <c r="CL30" s="92" t="s">
        <v>3277</v>
      </c>
      <c r="CM30" s="92"/>
      <c r="CN30" s="523">
        <f>AVERAGE(CP3:CP26)</f>
        <v>109</v>
      </c>
      <c r="EM30">
        <f>AVERAGE(EM3:EM27)</f>
        <v>99.0459666666667</v>
      </c>
      <c r="EN30">
        <f>AVERAGE(EN3:EN27)</f>
        <v>95.96166666666663</v>
      </c>
    </row>
    <row r="31" spans="1:150">
      <c r="ES31" s="12">
        <f>AVERAGE(ES2:ES29)</f>
        <v>93.602857148571402</v>
      </c>
    </row>
    <row r="32" spans="1:150">
      <c r="DN32">
        <f>AVERAGE(DN3:DN29)</f>
        <v>96.742916666666687</v>
      </c>
    </row>
  </sheetData>
  <autoFilter ref="A2:CQ2" xr:uid="{90178251-68E9-488A-B2F2-F7D7D429D73A}"/>
  <mergeCells count="5">
    <mergeCell ref="AH1:AT1"/>
    <mergeCell ref="R1:AF1"/>
    <mergeCell ref="AW1:BH1"/>
    <mergeCell ref="BK1:BX1"/>
    <mergeCell ref="CI1:CL1"/>
  </mergeCells>
  <conditionalFormatting sqref="C2:C28">
    <cfRule type="duplicateValues" dxfId="125" priority="11"/>
  </conditionalFormatting>
  <conditionalFormatting sqref="C2:C28">
    <cfRule type="duplicateValues" dxfId="124" priority="12"/>
  </conditionalFormatting>
  <conditionalFormatting sqref="CD2">
    <cfRule type="duplicateValues" dxfId="123" priority="7"/>
  </conditionalFormatting>
  <conditionalFormatting sqref="CG3:CG25">
    <cfRule type="cellIs" dxfId="122" priority="5" operator="equal">
      <formula>"L"</formula>
    </cfRule>
    <cfRule type="cellIs" dxfId="121" priority="6" operator="equal">
      <formula>"A"</formula>
    </cfRule>
  </conditionalFormatting>
  <conditionalFormatting sqref="CD1:CD2">
    <cfRule type="duplicateValues" dxfId="120" priority="8"/>
  </conditionalFormatting>
  <conditionalFormatting sqref="CQ12">
    <cfRule type="cellIs" dxfId="119" priority="3" operator="equal">
      <formula>"L"</formula>
    </cfRule>
    <cfRule type="cellIs" dxfId="118" priority="4" operator="equal">
      <formula>"A"</formula>
    </cfRule>
  </conditionalFormatting>
  <conditionalFormatting sqref="CQ22">
    <cfRule type="cellIs" dxfId="117" priority="1" operator="equal">
      <formula>"L"</formula>
    </cfRule>
    <cfRule type="cellIs" dxfId="116" priority="2" operator="equal">
      <formula>"A"</formula>
    </cfRule>
  </conditionalFormatting>
  <conditionalFormatting sqref="CD1:CD26">
    <cfRule type="duplicateValues" dxfId="115" priority="9"/>
  </conditionalFormatting>
  <conditionalFormatting sqref="CD3:CD26">
    <cfRule type="duplicateValues" dxfId="114" priority="10"/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00F75-2036-4113-B4EE-3ACBDDAA174C}">
  <dimension ref="A1:R35"/>
  <sheetViews>
    <sheetView workbookViewId="0">
      <selection activeCell="N33" sqref="N33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7.88671875" bestFit="1" customWidth="1"/>
    <col min="14" max="14" width="64.88671875" customWidth="1"/>
    <col min="18" max="18" width="31.5546875" customWidth="1"/>
    <col min="19" max="19" width="11.33203125" customWidth="1"/>
    <col min="23" max="23" width="31.88671875" customWidth="1"/>
    <col min="24" max="24" width="13" customWidth="1"/>
  </cols>
  <sheetData>
    <row r="1" spans="1:14">
      <c r="A1" s="290"/>
      <c r="B1" s="290"/>
      <c r="C1" s="290"/>
      <c r="D1" s="290"/>
      <c r="E1" s="290"/>
      <c r="F1" s="290"/>
      <c r="G1" s="557" t="s">
        <v>3278</v>
      </c>
      <c r="H1" s="558"/>
      <c r="I1" s="558"/>
      <c r="J1" s="559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53" t="s">
        <v>3025</v>
      </c>
      <c r="H2" s="460" t="s">
        <v>3026</v>
      </c>
      <c r="I2" s="461" t="s">
        <v>3027</v>
      </c>
      <c r="J2" s="461" t="s">
        <v>3028</v>
      </c>
      <c r="K2" s="293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2729</v>
      </c>
      <c r="F3" s="310" t="s">
        <v>2690</v>
      </c>
      <c r="G3" s="310">
        <v>5760</v>
      </c>
      <c r="H3" s="313">
        <v>4978</v>
      </c>
      <c r="I3" s="418">
        <v>1.3766550925925927</v>
      </c>
      <c r="J3" s="458">
        <v>5</v>
      </c>
      <c r="K3" s="424" t="s">
        <v>3279</v>
      </c>
      <c r="L3" s="429" t="s">
        <v>3280</v>
      </c>
      <c r="M3" s="419" t="s">
        <v>3281</v>
      </c>
      <c r="N3" s="349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2729</v>
      </c>
      <c r="F4" s="318" t="s">
        <v>2690</v>
      </c>
      <c r="G4" s="318">
        <v>8514</v>
      </c>
      <c r="H4" s="319">
        <v>8985</v>
      </c>
      <c r="I4" s="121">
        <v>1.3264930555555556</v>
      </c>
      <c r="J4" s="458">
        <v>5</v>
      </c>
      <c r="K4" s="424" t="s">
        <v>3282</v>
      </c>
      <c r="L4" s="430" t="s">
        <v>3070</v>
      </c>
      <c r="M4" s="419" t="s">
        <v>3069</v>
      </c>
      <c r="N4" s="349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2729</v>
      </c>
      <c r="F5" s="85" t="s">
        <v>2690</v>
      </c>
      <c r="G5" s="85">
        <v>5760</v>
      </c>
      <c r="H5" s="322">
        <v>5766</v>
      </c>
      <c r="I5" s="418">
        <v>2.4387037037037036</v>
      </c>
      <c r="J5" s="458">
        <v>5</v>
      </c>
      <c r="K5" s="424" t="s">
        <v>3283</v>
      </c>
      <c r="L5" s="431" t="s">
        <v>3058</v>
      </c>
      <c r="M5" s="420" t="s">
        <v>3284</v>
      </c>
      <c r="N5" s="349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2729</v>
      </c>
      <c r="F6" s="281" t="s">
        <v>2690</v>
      </c>
      <c r="G6" s="281">
        <v>5760</v>
      </c>
      <c r="H6" s="325">
        <v>5891</v>
      </c>
      <c r="I6" s="418">
        <v>1.5950694444444444</v>
      </c>
      <c r="J6" s="458">
        <v>5</v>
      </c>
      <c r="K6" s="424" t="s">
        <v>3285</v>
      </c>
      <c r="L6" s="432" t="s">
        <v>3049</v>
      </c>
      <c r="M6" s="421" t="s">
        <v>3286</v>
      </c>
      <c r="N6" s="349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2729</v>
      </c>
      <c r="F7" s="310" t="s">
        <v>2692</v>
      </c>
      <c r="G7" s="310">
        <v>10260</v>
      </c>
      <c r="H7" s="313">
        <v>10562</v>
      </c>
      <c r="I7" s="418">
        <v>0.97905092592592602</v>
      </c>
      <c r="J7" s="458">
        <v>4.5</v>
      </c>
      <c r="K7" s="424" t="s">
        <v>3287</v>
      </c>
      <c r="L7" s="429" t="s">
        <v>3058</v>
      </c>
      <c r="M7" s="419" t="s">
        <v>2981</v>
      </c>
      <c r="N7" s="349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2729</v>
      </c>
      <c r="F8" s="310" t="s">
        <v>2690</v>
      </c>
      <c r="G8" s="310">
        <v>8820</v>
      </c>
      <c r="H8" s="313">
        <v>8873</v>
      </c>
      <c r="I8" s="418">
        <v>1.3489004629629628</v>
      </c>
      <c r="J8" s="458">
        <v>5</v>
      </c>
      <c r="K8" s="424" t="s">
        <v>3288</v>
      </c>
      <c r="L8" s="429" t="s">
        <v>3038</v>
      </c>
      <c r="M8" s="419" t="s">
        <v>3289</v>
      </c>
      <c r="N8" s="349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2729</v>
      </c>
      <c r="F9" s="310" t="s">
        <v>2692</v>
      </c>
      <c r="G9" s="310">
        <v>14400</v>
      </c>
      <c r="H9" s="313">
        <v>14885</v>
      </c>
      <c r="I9" s="418">
        <v>0.90023148148148147</v>
      </c>
      <c r="J9" s="458">
        <v>4</v>
      </c>
      <c r="K9" s="424" t="s">
        <v>3290</v>
      </c>
      <c r="L9" s="429" t="s">
        <v>3108</v>
      </c>
      <c r="M9" s="419" t="s">
        <v>3291</v>
      </c>
      <c r="N9" s="349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2729</v>
      </c>
      <c r="F10" s="310" t="s">
        <v>2692</v>
      </c>
      <c r="G10" s="310">
        <v>17082</v>
      </c>
      <c r="H10" s="313">
        <v>17713</v>
      </c>
      <c r="I10" s="121">
        <v>1.5324189814814815</v>
      </c>
      <c r="J10" s="458">
        <v>5</v>
      </c>
      <c r="K10" s="424" t="s">
        <v>3292</v>
      </c>
      <c r="L10" s="429" t="s">
        <v>3049</v>
      </c>
      <c r="M10" s="419" t="s">
        <v>3064</v>
      </c>
      <c r="N10" s="349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2729</v>
      </c>
      <c r="F11" s="310" t="s">
        <v>2690</v>
      </c>
      <c r="G11" s="310">
        <v>7668</v>
      </c>
      <c r="H11" s="313">
        <v>8226</v>
      </c>
      <c r="I11" s="121">
        <v>0.62321759259259257</v>
      </c>
      <c r="J11" s="458">
        <v>4</v>
      </c>
      <c r="K11" s="424" t="s">
        <v>3293</v>
      </c>
      <c r="L11" s="429" t="s">
        <v>3153</v>
      </c>
      <c r="M11" s="419" t="s">
        <v>3294</v>
      </c>
      <c r="N11" s="349"/>
    </row>
    <row r="12" spans="1:14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2729</v>
      </c>
      <c r="F12" s="310" t="s">
        <v>2690</v>
      </c>
      <c r="G12" s="310">
        <v>5760</v>
      </c>
      <c r="H12" s="313">
        <v>4162</v>
      </c>
      <c r="I12" s="418">
        <v>1.9782291666666667</v>
      </c>
      <c r="J12" s="458">
        <v>5</v>
      </c>
      <c r="K12" s="424" t="s">
        <v>3295</v>
      </c>
      <c r="L12" s="429" t="s">
        <v>3296</v>
      </c>
      <c r="M12" s="419" t="s">
        <v>3297</v>
      </c>
      <c r="N12" s="349" t="s">
        <v>3298</v>
      </c>
    </row>
    <row r="13" spans="1:14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2729</v>
      </c>
      <c r="F13" s="310" t="s">
        <v>2692</v>
      </c>
      <c r="G13" s="310">
        <v>14238</v>
      </c>
      <c r="H13" s="313">
        <v>15423</v>
      </c>
      <c r="I13" s="121">
        <v>1.2134606481481482</v>
      </c>
      <c r="J13" s="458">
        <v>4.5</v>
      </c>
      <c r="K13" s="424" t="s">
        <v>3299</v>
      </c>
      <c r="L13" s="429" t="s">
        <v>3055</v>
      </c>
      <c r="M13" s="422" t="s">
        <v>3300</v>
      </c>
      <c r="N13" s="349"/>
    </row>
    <row r="14" spans="1:14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2729</v>
      </c>
      <c r="F14" s="310" t="s">
        <v>2692</v>
      </c>
      <c r="G14" s="310">
        <v>18000</v>
      </c>
      <c r="H14" s="313">
        <v>20176</v>
      </c>
      <c r="I14" s="418">
        <v>1.4192592592592594</v>
      </c>
      <c r="J14" s="458">
        <v>5</v>
      </c>
      <c r="K14" s="424" t="s">
        <v>3301</v>
      </c>
      <c r="L14" s="429" t="s">
        <v>3065</v>
      </c>
      <c r="M14" s="419" t="s">
        <v>3100</v>
      </c>
      <c r="N14" s="349"/>
    </row>
    <row r="15" spans="1:14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2729</v>
      </c>
      <c r="F15" s="310" t="s">
        <v>2690</v>
      </c>
      <c r="G15" s="310">
        <v>9738</v>
      </c>
      <c r="H15" s="313">
        <v>8661</v>
      </c>
      <c r="I15" s="418">
        <v>1.4217476851851851</v>
      </c>
      <c r="J15" s="458">
        <v>5</v>
      </c>
      <c r="K15" s="424" t="s">
        <v>3302</v>
      </c>
      <c r="L15" s="429" t="s">
        <v>3303</v>
      </c>
      <c r="M15" s="419" t="s">
        <v>3304</v>
      </c>
      <c r="N15" s="349"/>
    </row>
    <row r="16" spans="1:14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2729</v>
      </c>
      <c r="F16" s="310" t="s">
        <v>2692</v>
      </c>
      <c r="G16" s="310">
        <v>17082</v>
      </c>
      <c r="H16" s="313">
        <v>17135</v>
      </c>
      <c r="I16" s="121">
        <v>0.75501157407407404</v>
      </c>
      <c r="J16" s="458">
        <v>5</v>
      </c>
      <c r="K16" s="424" t="s">
        <v>3305</v>
      </c>
      <c r="L16" s="429" t="s">
        <v>3058</v>
      </c>
      <c r="M16" s="419" t="s">
        <v>3064</v>
      </c>
      <c r="N16" s="349"/>
    </row>
    <row r="17" spans="1:18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2729</v>
      </c>
      <c r="F17" s="310" t="s">
        <v>2690</v>
      </c>
      <c r="G17" s="310">
        <v>5760</v>
      </c>
      <c r="H17" s="313">
        <v>4719</v>
      </c>
      <c r="I17" s="418">
        <v>2.0696180555555554</v>
      </c>
      <c r="J17" s="458">
        <v>4</v>
      </c>
      <c r="K17" s="424" t="s">
        <v>3306</v>
      </c>
      <c r="L17" s="429" t="s">
        <v>3049</v>
      </c>
      <c r="M17" s="419" t="s">
        <v>3307</v>
      </c>
      <c r="N17" s="349"/>
    </row>
    <row r="18" spans="1:18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2729</v>
      </c>
      <c r="F18" s="310" t="s">
        <v>2692</v>
      </c>
      <c r="G18" s="310">
        <v>13482</v>
      </c>
      <c r="H18" s="313">
        <v>13473</v>
      </c>
      <c r="I18" s="418">
        <v>1.4043171296296295</v>
      </c>
      <c r="J18" s="458">
        <v>4</v>
      </c>
      <c r="K18" s="424" t="s">
        <v>3308</v>
      </c>
      <c r="L18" s="429" t="s">
        <v>3145</v>
      </c>
      <c r="M18" s="419" t="s">
        <v>3309</v>
      </c>
      <c r="N18" s="349"/>
    </row>
    <row r="19" spans="1:18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2729</v>
      </c>
      <c r="F19" s="310" t="s">
        <v>2690</v>
      </c>
      <c r="G19" s="310">
        <v>4608</v>
      </c>
      <c r="H19" s="313">
        <v>4494</v>
      </c>
      <c r="I19" s="418">
        <v>1.5930902777777778</v>
      </c>
      <c r="J19" s="458">
        <v>4</v>
      </c>
      <c r="K19" s="424" t="s">
        <v>3310</v>
      </c>
      <c r="L19" s="429" t="s">
        <v>3145</v>
      </c>
      <c r="M19" s="419" t="s">
        <v>3311</v>
      </c>
      <c r="N19" s="349"/>
    </row>
    <row r="20" spans="1:18">
      <c r="A20" s="85" t="s">
        <v>2949</v>
      </c>
      <c r="B20" s="85" t="s">
        <v>2382</v>
      </c>
      <c r="C20" s="305">
        <v>44693</v>
      </c>
      <c r="D20" s="85" t="s">
        <v>2393</v>
      </c>
      <c r="E20" s="277" t="s">
        <v>2729</v>
      </c>
      <c r="F20" s="310" t="s">
        <v>2690</v>
      </c>
      <c r="G20" s="310">
        <v>5760</v>
      </c>
      <c r="H20" s="313">
        <v>1939</v>
      </c>
      <c r="I20" s="121">
        <v>1.5190625000000002</v>
      </c>
      <c r="J20" s="458">
        <v>5</v>
      </c>
      <c r="K20" s="424" t="s">
        <v>3312</v>
      </c>
      <c r="L20" s="429" t="s">
        <v>3313</v>
      </c>
      <c r="M20" s="419" t="s">
        <v>3314</v>
      </c>
      <c r="N20" s="349" t="s">
        <v>3315</v>
      </c>
    </row>
    <row r="21" spans="1:18" ht="15" customHeight="1">
      <c r="A21" s="85" t="s">
        <v>2926</v>
      </c>
      <c r="B21" s="85" t="s">
        <v>2377</v>
      </c>
      <c r="C21" s="305">
        <v>43045</v>
      </c>
      <c r="D21" s="85" t="s">
        <v>2393</v>
      </c>
      <c r="E21" s="277" t="s">
        <v>2729</v>
      </c>
      <c r="F21" s="310" t="s">
        <v>2692</v>
      </c>
      <c r="G21" s="310">
        <v>9882</v>
      </c>
      <c r="H21" s="313">
        <v>10321</v>
      </c>
      <c r="I21" s="121">
        <v>0.31261574074074078</v>
      </c>
      <c r="J21" s="458">
        <v>3</v>
      </c>
      <c r="K21" s="424" t="s">
        <v>3316</v>
      </c>
      <c r="L21" s="429" t="s">
        <v>3058</v>
      </c>
      <c r="M21" s="419" t="s">
        <v>3286</v>
      </c>
      <c r="N21" s="349"/>
    </row>
    <row r="22" spans="1:18" ht="15" customHeight="1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2729</v>
      </c>
      <c r="F22" s="310" t="s">
        <v>2692</v>
      </c>
      <c r="G22" s="310">
        <v>14634</v>
      </c>
      <c r="H22" s="313">
        <v>14981</v>
      </c>
      <c r="I22" s="418">
        <v>1.4835763888888891</v>
      </c>
      <c r="J22" s="458">
        <v>5</v>
      </c>
      <c r="K22" s="424" t="s">
        <v>3317</v>
      </c>
      <c r="L22" s="429" t="s">
        <v>3038</v>
      </c>
      <c r="M22" s="419" t="s">
        <v>3064</v>
      </c>
      <c r="N22" s="349"/>
    </row>
    <row r="23" spans="1:18" ht="15" customHeight="1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2729</v>
      </c>
      <c r="F23" s="310" t="s">
        <v>2690</v>
      </c>
      <c r="G23" s="310">
        <v>5760</v>
      </c>
      <c r="H23" s="313">
        <v>5869</v>
      </c>
      <c r="I23" s="418">
        <v>1.5992824074074072</v>
      </c>
      <c r="J23" s="458">
        <v>5</v>
      </c>
      <c r="K23" s="424" t="s">
        <v>3318</v>
      </c>
      <c r="L23" s="433" t="s">
        <v>3049</v>
      </c>
      <c r="M23" s="419" t="s">
        <v>3319</v>
      </c>
      <c r="N23" s="349"/>
    </row>
    <row r="24" spans="1:18" ht="15" customHeight="1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2729</v>
      </c>
      <c r="F24" s="310" t="s">
        <v>2690</v>
      </c>
      <c r="G24" s="310">
        <v>4608</v>
      </c>
      <c r="H24" s="313">
        <v>4319</v>
      </c>
      <c r="I24" s="418">
        <v>1.4405208333333333</v>
      </c>
      <c r="J24" s="458">
        <v>4</v>
      </c>
      <c r="K24" s="424" t="s">
        <v>3320</v>
      </c>
      <c r="L24" s="433" t="s">
        <v>3321</v>
      </c>
      <c r="M24" s="419" t="s">
        <v>3322</v>
      </c>
      <c r="N24" s="349"/>
    </row>
    <row r="25" spans="1:18" ht="15" customHeight="1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2729</v>
      </c>
      <c r="F25" s="310" t="s">
        <v>2690</v>
      </c>
      <c r="G25" s="310">
        <v>4608</v>
      </c>
      <c r="H25" s="313">
        <v>4691</v>
      </c>
      <c r="I25" s="418">
        <v>1.3869907407407407</v>
      </c>
      <c r="J25" s="458">
        <v>4</v>
      </c>
      <c r="K25" s="424" t="s">
        <v>3323</v>
      </c>
      <c r="L25" s="433" t="s">
        <v>3049</v>
      </c>
      <c r="M25" s="419" t="s">
        <v>3324</v>
      </c>
      <c r="N25" s="349"/>
    </row>
    <row r="26" spans="1:18" ht="15" customHeight="1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2729</v>
      </c>
      <c r="F26" s="310" t="s">
        <v>2690</v>
      </c>
      <c r="G26" s="318">
        <v>7056</v>
      </c>
      <c r="H26" s="319">
        <v>6423</v>
      </c>
      <c r="I26" s="418">
        <v>0.99525462962962974</v>
      </c>
      <c r="J26" s="458">
        <v>4</v>
      </c>
      <c r="K26" s="424" t="s">
        <v>3325</v>
      </c>
      <c r="L26" s="434" t="s">
        <v>3138</v>
      </c>
      <c r="M26" s="423" t="s">
        <v>3326</v>
      </c>
      <c r="N26" s="349"/>
    </row>
    <row r="27" spans="1:18" ht="15" customHeight="1">
      <c r="A27" s="85" t="s">
        <v>2931</v>
      </c>
      <c r="B27" s="85" t="s">
        <v>2238</v>
      </c>
      <c r="C27" s="305">
        <v>44256</v>
      </c>
      <c r="D27" s="85" t="s">
        <v>2393</v>
      </c>
      <c r="E27" s="277" t="s">
        <v>2729</v>
      </c>
      <c r="F27" s="313" t="s">
        <v>2692</v>
      </c>
      <c r="G27" s="6">
        <v>13482</v>
      </c>
      <c r="H27" s="95">
        <v>13076</v>
      </c>
      <c r="I27" s="121">
        <v>0.65263888888888888</v>
      </c>
      <c r="J27" s="458">
        <v>4</v>
      </c>
      <c r="K27" s="424" t="s">
        <v>3327</v>
      </c>
      <c r="L27" s="440" t="s">
        <v>3113</v>
      </c>
      <c r="M27" s="439" t="s">
        <v>3328</v>
      </c>
      <c r="N27" s="349"/>
    </row>
    <row r="28" spans="1:18" ht="15" customHeight="1">
      <c r="A28" s="85" t="s">
        <v>2932</v>
      </c>
      <c r="B28" s="85" t="s">
        <v>2379</v>
      </c>
      <c r="C28" s="305">
        <v>44256</v>
      </c>
      <c r="D28" s="85" t="s">
        <v>2393</v>
      </c>
      <c r="E28" s="438" t="s">
        <v>2729</v>
      </c>
      <c r="F28" s="319"/>
      <c r="G28" s="122"/>
      <c r="H28" s="124"/>
      <c r="I28" s="121"/>
      <c r="J28" s="458"/>
      <c r="K28" s="450"/>
      <c r="L28" s="424"/>
      <c r="M28" s="6"/>
      <c r="N28" s="349"/>
    </row>
    <row r="29" spans="1:18" ht="15" customHeight="1">
      <c r="A29" s="331" t="s">
        <v>3018</v>
      </c>
      <c r="B29" s="331" t="s">
        <v>2380</v>
      </c>
      <c r="C29" s="305">
        <v>42933</v>
      </c>
      <c r="D29" s="322" t="s">
        <v>2393</v>
      </c>
      <c r="E29" s="307" t="s">
        <v>2729</v>
      </c>
      <c r="F29" s="310" t="s">
        <v>2690</v>
      </c>
      <c r="G29" s="6">
        <v>4608</v>
      </c>
      <c r="H29" s="95">
        <v>3472</v>
      </c>
      <c r="I29" s="418">
        <v>1.4842476851851851</v>
      </c>
      <c r="J29" s="458">
        <v>4</v>
      </c>
      <c r="K29" s="450" t="s">
        <v>3329</v>
      </c>
      <c r="L29" s="459" t="s">
        <v>3330</v>
      </c>
      <c r="M29" s="459" t="s">
        <v>3331</v>
      </c>
      <c r="N29" s="349" t="s">
        <v>3332</v>
      </c>
    </row>
    <row r="31" spans="1:18">
      <c r="M31" s="240"/>
      <c r="R31" s="240"/>
    </row>
    <row r="32" spans="1:18">
      <c r="L32" s="240"/>
    </row>
    <row r="33" spans="10:12">
      <c r="J33" s="416"/>
      <c r="L33" s="240"/>
    </row>
    <row r="34" spans="10:12">
      <c r="J34" s="1"/>
    </row>
    <row r="35" spans="10:12">
      <c r="J35" s="1"/>
    </row>
  </sheetData>
  <autoFilter ref="A2:R29" xr:uid="{5DD00F75-2036-4113-B4EE-3ACBDDAA174C}"/>
  <mergeCells count="1">
    <mergeCell ref="G1:J1"/>
  </mergeCells>
  <conditionalFormatting sqref="B2">
    <cfRule type="duplicateValues" dxfId="113" priority="7"/>
  </conditionalFormatting>
  <conditionalFormatting sqref="E3:E29">
    <cfRule type="cellIs" dxfId="112" priority="5" operator="equal">
      <formula>"L"</formula>
    </cfRule>
    <cfRule type="cellIs" dxfId="111" priority="6" operator="equal">
      <formula>"A"</formula>
    </cfRule>
  </conditionalFormatting>
  <conditionalFormatting sqref="B1:B2">
    <cfRule type="duplicateValues" dxfId="110" priority="8"/>
  </conditionalFormatting>
  <conditionalFormatting sqref="B1:B29">
    <cfRule type="duplicateValues" dxfId="109" priority="9"/>
  </conditionalFormatting>
  <conditionalFormatting sqref="B3:B29">
    <cfRule type="duplicateValues" dxfId="108" priority="10"/>
  </conditionalFormatting>
  <conditionalFormatting sqref="B33">
    <cfRule type="duplicateValues" dxfId="107" priority="1"/>
  </conditionalFormatting>
  <conditionalFormatting sqref="B33">
    <cfRule type="duplicateValues" dxfId="106" priority="2"/>
  </conditionalFormatting>
  <conditionalFormatting sqref="B33:B34">
    <cfRule type="duplicateValues" dxfId="105" priority="3"/>
  </conditionalFormatting>
  <conditionalFormatting sqref="B34">
    <cfRule type="duplicateValues" dxfId="104" priority="4"/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841C2-1D70-4D53-80CE-539889EDA6B3}">
  <dimension ref="A1:EK28"/>
  <sheetViews>
    <sheetView topLeftCell="DX1" workbookViewId="0">
      <selection activeCell="EM21" sqref="EM21"/>
    </sheetView>
  </sheetViews>
  <sheetFormatPr defaultRowHeight="14.4"/>
  <cols>
    <col min="2" max="2" width="15.44140625" customWidth="1"/>
    <col min="4" max="4" width="0" hidden="1" customWidth="1"/>
    <col min="14" max="14" width="13" customWidth="1"/>
    <col min="16" max="16" width="11.88671875" customWidth="1"/>
    <col min="20" max="20" width="34.109375" customWidth="1"/>
    <col min="21" max="21" width="16" hidden="1" customWidth="1"/>
    <col min="22" max="22" width="15.109375" hidden="1" customWidth="1"/>
    <col min="23" max="23" width="19.44140625" customWidth="1"/>
    <col min="27" max="27" width="33.33203125" bestFit="1" customWidth="1"/>
    <col min="28" max="29" width="14.109375" hidden="1" customWidth="1"/>
    <col min="30" max="30" width="23.44140625" customWidth="1"/>
    <col min="53" max="53" width="17" customWidth="1"/>
    <col min="55" max="55" width="11.33203125" customWidth="1"/>
    <col min="64" max="64" width="12.44140625" customWidth="1"/>
    <col min="69" max="69" width="33.33203125" bestFit="1" customWidth="1"/>
    <col min="70" max="71" width="14.109375" hidden="1" customWidth="1"/>
    <col min="72" max="72" width="11.109375" customWidth="1"/>
    <col min="89" max="89" width="16.44140625" customWidth="1"/>
    <col min="91" max="91" width="11.44140625" customWidth="1"/>
    <col min="93" max="93" width="32.88671875" customWidth="1"/>
    <col min="94" max="94" width="12.44140625" hidden="1" customWidth="1"/>
    <col min="95" max="95" width="16" hidden="1" customWidth="1"/>
    <col min="96" max="96" width="11" customWidth="1"/>
    <col min="101" max="101" width="33.5546875" customWidth="1"/>
    <col min="102" max="102" width="12.6640625" customWidth="1"/>
    <col min="103" max="103" width="23" customWidth="1"/>
    <col min="105" max="105" width="14.6640625" customWidth="1"/>
    <col min="106" max="106" width="26.44140625" customWidth="1"/>
    <col min="107" max="107" width="11.109375" customWidth="1"/>
    <col min="108" max="108" width="17.33203125" customWidth="1"/>
    <col min="112" max="112" width="35.88671875" customWidth="1"/>
    <col min="114" max="116" width="19.44140625" customWidth="1"/>
    <col min="122" max="122" width="33.33203125" bestFit="1" customWidth="1"/>
    <col min="123" max="124" width="18" hidden="1" customWidth="1"/>
    <col min="125" max="125" width="18" bestFit="1" customWidth="1"/>
    <col min="130" max="130" width="12.6640625" bestFit="1" customWidth="1"/>
    <col min="131" max="131" width="16.109375" hidden="1" customWidth="1"/>
    <col min="132" max="132" width="19" hidden="1" customWidth="1"/>
    <col min="133" max="133" width="12" customWidth="1"/>
    <col min="138" max="138" width="29.5546875" customWidth="1"/>
    <col min="139" max="139" width="13.44140625" hidden="1" customWidth="1"/>
    <col min="140" max="140" width="14.109375" hidden="1" customWidth="1"/>
  </cols>
  <sheetData>
    <row r="1" spans="1:141">
      <c r="A1" s="566">
        <v>44360</v>
      </c>
      <c r="B1" s="566"/>
      <c r="C1" s="566"/>
      <c r="D1" s="566"/>
      <c r="E1" s="566"/>
      <c r="F1" s="566"/>
      <c r="G1" s="566"/>
      <c r="H1" s="566"/>
      <c r="I1" s="566"/>
      <c r="J1" s="566"/>
      <c r="K1" s="566"/>
      <c r="L1" s="566"/>
      <c r="M1" s="566"/>
      <c r="N1" s="566"/>
      <c r="O1" s="566"/>
      <c r="P1" s="566"/>
      <c r="T1" s="408" t="s">
        <v>2693</v>
      </c>
      <c r="U1" s="241" t="s">
        <v>2394</v>
      </c>
      <c r="V1" s="241" t="s">
        <v>2395</v>
      </c>
      <c r="W1" s="410" t="s">
        <v>3333</v>
      </c>
      <c r="X1" s="92" t="s">
        <v>2682</v>
      </c>
      <c r="AA1" s="411" t="s">
        <v>2693</v>
      </c>
      <c r="AB1" s="412" t="s">
        <v>2394</v>
      </c>
      <c r="AC1" s="412" t="s">
        <v>2395</v>
      </c>
      <c r="AD1" s="413" t="s">
        <v>3334</v>
      </c>
      <c r="AE1" s="414" t="s">
        <v>2682</v>
      </c>
      <c r="BQ1" s="408" t="s">
        <v>2693</v>
      </c>
      <c r="BR1" s="241" t="s">
        <v>2394</v>
      </c>
      <c r="BS1" s="241" t="s">
        <v>2395</v>
      </c>
      <c r="BT1" s="346" t="s">
        <v>3335</v>
      </c>
      <c r="BU1" s="92" t="s">
        <v>2682</v>
      </c>
      <c r="BV1" s="92" t="s">
        <v>3336</v>
      </c>
      <c r="CO1" s="92" t="s">
        <v>2693</v>
      </c>
      <c r="CP1" s="208" t="s">
        <v>2696</v>
      </c>
      <c r="CQ1" s="208" t="s">
        <v>2697</v>
      </c>
      <c r="CR1" s="115" t="s">
        <v>3337</v>
      </c>
      <c r="CS1" t="s">
        <v>3338</v>
      </c>
      <c r="DH1" s="92" t="s">
        <v>3339</v>
      </c>
      <c r="DI1" s="92" t="s">
        <v>2768</v>
      </c>
      <c r="DJ1" s="241" t="s">
        <v>2394</v>
      </c>
      <c r="DK1" s="241" t="s">
        <v>2395</v>
      </c>
      <c r="DL1" s="92" t="s">
        <v>3340</v>
      </c>
      <c r="DR1" s="92" t="s">
        <v>2693</v>
      </c>
      <c r="DS1" s="241" t="s">
        <v>2394</v>
      </c>
      <c r="DT1" s="241" t="s">
        <v>2395</v>
      </c>
      <c r="DU1" s="92" t="s">
        <v>3341</v>
      </c>
      <c r="DV1" s="92" t="s">
        <v>2768</v>
      </c>
      <c r="DZ1" s="92" t="s">
        <v>2693</v>
      </c>
      <c r="EA1" s="241" t="s">
        <v>2394</v>
      </c>
      <c r="EB1" s="241" t="s">
        <v>2395</v>
      </c>
      <c r="EC1" s="92" t="s">
        <v>2396</v>
      </c>
      <c r="EH1" s="92" t="s">
        <v>2693</v>
      </c>
      <c r="EI1" s="92" t="s">
        <v>2394</v>
      </c>
      <c r="EJ1" s="92" t="s">
        <v>2395</v>
      </c>
      <c r="EK1" s="92" t="s">
        <v>2396</v>
      </c>
    </row>
    <row r="2" spans="1:141">
      <c r="A2" s="6" t="s">
        <v>1</v>
      </c>
      <c r="B2" s="6" t="s">
        <v>2723</v>
      </c>
      <c r="C2" s="6" t="s">
        <v>2724</v>
      </c>
      <c r="D2" s="6" t="s">
        <v>2725</v>
      </c>
      <c r="E2" s="6" t="s">
        <v>2358</v>
      </c>
      <c r="F2" s="6" t="s">
        <v>3</v>
      </c>
      <c r="G2" s="6" t="s">
        <v>4</v>
      </c>
      <c r="H2" s="6" t="s">
        <v>2359</v>
      </c>
      <c r="I2" s="6" t="s">
        <v>6</v>
      </c>
      <c r="J2" s="6" t="s">
        <v>7</v>
      </c>
      <c r="K2" s="6" t="s">
        <v>8</v>
      </c>
      <c r="L2" s="6" t="s">
        <v>9</v>
      </c>
      <c r="M2" s="6" t="s">
        <v>13</v>
      </c>
      <c r="N2" s="120" t="s">
        <v>2726</v>
      </c>
      <c r="O2" s="24" t="s">
        <v>2727</v>
      </c>
      <c r="P2" s="407" t="s">
        <v>2728</v>
      </c>
      <c r="T2" s="6" t="s">
        <v>2916</v>
      </c>
      <c r="U2" s="6">
        <v>13552</v>
      </c>
      <c r="V2" s="6">
        <v>14466</v>
      </c>
      <c r="W2" s="95">
        <v>0</v>
      </c>
      <c r="X2" s="156" t="s">
        <v>2692</v>
      </c>
      <c r="AA2" s="6" t="s">
        <v>2913</v>
      </c>
      <c r="AB2" s="6">
        <v>9656</v>
      </c>
      <c r="AC2" s="6">
        <v>9945</v>
      </c>
      <c r="AD2" s="6">
        <v>0</v>
      </c>
      <c r="AE2" s="270" t="s">
        <v>2692</v>
      </c>
      <c r="AI2" s="566">
        <v>44367</v>
      </c>
      <c r="AJ2" s="566"/>
      <c r="AK2" s="566"/>
      <c r="AL2" s="566"/>
      <c r="AM2" s="566"/>
      <c r="AN2" s="566"/>
      <c r="AO2" s="566"/>
      <c r="AP2" s="566"/>
      <c r="AQ2" s="566"/>
      <c r="AR2" s="566"/>
      <c r="AS2" s="566"/>
      <c r="AT2" s="566"/>
      <c r="AU2" s="566"/>
      <c r="AV2" s="566"/>
      <c r="AW2" s="566"/>
      <c r="AX2" s="566"/>
      <c r="AZ2" s="566">
        <v>44370</v>
      </c>
      <c r="BA2" s="566"/>
      <c r="BB2" s="566"/>
      <c r="BC2" s="566"/>
      <c r="BD2" s="566"/>
      <c r="BE2" s="566"/>
      <c r="BF2" s="566"/>
      <c r="BG2" s="566"/>
      <c r="BH2" s="566"/>
      <c r="BI2" s="566"/>
      <c r="BJ2" s="566"/>
      <c r="BK2" s="566"/>
      <c r="BL2" s="566"/>
      <c r="BM2" s="566"/>
      <c r="BN2" s="566"/>
      <c r="BQ2" s="156" t="s">
        <v>2916</v>
      </c>
      <c r="BR2" s="156">
        <v>13764</v>
      </c>
      <c r="BS2" s="156">
        <v>14601</v>
      </c>
      <c r="BT2" s="156">
        <v>0</v>
      </c>
      <c r="BU2" s="156" t="s">
        <v>2692</v>
      </c>
      <c r="BV2" s="156">
        <v>93.84</v>
      </c>
      <c r="BY2" s="566">
        <v>44374</v>
      </c>
      <c r="BZ2" s="566"/>
      <c r="CA2" s="566"/>
      <c r="CB2" s="566"/>
      <c r="CC2" s="566"/>
      <c r="CD2" s="566"/>
      <c r="CE2" s="566"/>
      <c r="CF2" s="566"/>
      <c r="CG2" s="566"/>
      <c r="CH2" s="566"/>
      <c r="CI2" s="566"/>
      <c r="CJ2" s="566"/>
      <c r="CK2" s="566"/>
      <c r="CL2" s="566"/>
      <c r="CM2" s="566"/>
      <c r="CO2" s="179" t="s">
        <v>2949</v>
      </c>
      <c r="CP2" s="179">
        <v>30.09</v>
      </c>
      <c r="CQ2" s="469">
        <v>88.75</v>
      </c>
      <c r="CR2" s="478">
        <v>6.25E-2</v>
      </c>
      <c r="CS2" s="6" t="s">
        <v>3342</v>
      </c>
      <c r="CV2" s="92" t="s">
        <v>2888</v>
      </c>
      <c r="CW2" s="92" t="s">
        <v>2693</v>
      </c>
      <c r="CX2" s="92" t="s">
        <v>3256</v>
      </c>
      <c r="CY2" s="92" t="s">
        <v>3343</v>
      </c>
      <c r="CZ2" s="92" t="s">
        <v>3344</v>
      </c>
      <c r="DA2" s="92" t="s">
        <v>3024</v>
      </c>
      <c r="DB2" s="92" t="s">
        <v>2738</v>
      </c>
      <c r="DC2" s="92" t="s">
        <v>2934</v>
      </c>
      <c r="DD2" s="92" t="s">
        <v>2723</v>
      </c>
      <c r="DH2" s="6" t="s">
        <v>2920</v>
      </c>
      <c r="DI2" s="6" t="s">
        <v>2692</v>
      </c>
      <c r="DJ2" s="6">
        <v>14400</v>
      </c>
      <c r="DK2" s="6">
        <v>15500</v>
      </c>
      <c r="DL2" s="6">
        <v>0</v>
      </c>
      <c r="DR2" s="6" t="s">
        <v>2913</v>
      </c>
      <c r="DS2" s="6">
        <v>4608</v>
      </c>
      <c r="DT2" s="6">
        <v>4734</v>
      </c>
      <c r="DU2" s="6">
        <v>0</v>
      </c>
      <c r="DV2" s="6" t="s">
        <v>2690</v>
      </c>
      <c r="DZ2" s="6" t="s">
        <v>2370</v>
      </c>
      <c r="EA2" s="6">
        <v>6097</v>
      </c>
      <c r="EB2" s="6">
        <v>8049</v>
      </c>
      <c r="EC2" s="6">
        <v>0</v>
      </c>
      <c r="EH2" s="6" t="s">
        <v>2916</v>
      </c>
      <c r="EI2" s="6">
        <v>10762</v>
      </c>
      <c r="EJ2" s="6">
        <v>11683</v>
      </c>
      <c r="EK2" s="6">
        <v>0</v>
      </c>
    </row>
    <row r="3" spans="1:141">
      <c r="A3" s="6" t="s">
        <v>2382</v>
      </c>
      <c r="B3" s="6" t="s">
        <v>2729</v>
      </c>
      <c r="C3" s="6" t="s">
        <v>2690</v>
      </c>
      <c r="D3" s="6"/>
      <c r="E3" s="121">
        <v>0.45472222222222225</v>
      </c>
      <c r="F3" s="121">
        <v>0.25777777777777777</v>
      </c>
      <c r="G3" s="121">
        <v>5.8946759259259261E-2</v>
      </c>
      <c r="H3" s="121">
        <v>0.13797453703703702</v>
      </c>
      <c r="I3" s="6">
        <v>22</v>
      </c>
      <c r="J3" s="6">
        <v>307</v>
      </c>
      <c r="K3" s="6">
        <v>140</v>
      </c>
      <c r="L3" s="6">
        <v>36</v>
      </c>
      <c r="M3" s="6">
        <v>79.55</v>
      </c>
      <c r="N3" s="6">
        <v>271</v>
      </c>
      <c r="O3" s="6">
        <v>1152</v>
      </c>
      <c r="P3" s="148">
        <v>23.52</v>
      </c>
      <c r="T3" s="6" t="s">
        <v>2917</v>
      </c>
      <c r="U3" s="6">
        <v>13552</v>
      </c>
      <c r="V3" s="6">
        <v>14156</v>
      </c>
      <c r="W3" s="95">
        <v>0</v>
      </c>
      <c r="X3" s="6" t="s">
        <v>2692</v>
      </c>
      <c r="AA3" s="6" t="s">
        <v>2914</v>
      </c>
      <c r="AB3" s="6">
        <v>14704</v>
      </c>
      <c r="AC3" s="6">
        <v>15030</v>
      </c>
      <c r="AD3" s="6">
        <v>0</v>
      </c>
      <c r="AE3" s="270" t="s">
        <v>2692</v>
      </c>
      <c r="AI3" s="37" t="s">
        <v>1</v>
      </c>
      <c r="AJ3" s="37" t="s">
        <v>2723</v>
      </c>
      <c r="AK3" s="37" t="s">
        <v>2724</v>
      </c>
      <c r="AL3" s="37" t="s">
        <v>2725</v>
      </c>
      <c r="AM3" s="37" t="s">
        <v>2358</v>
      </c>
      <c r="AN3" s="37" t="s">
        <v>3</v>
      </c>
      <c r="AO3" s="37" t="s">
        <v>4</v>
      </c>
      <c r="AP3" s="37" t="s">
        <v>2359</v>
      </c>
      <c r="AQ3" s="37" t="s">
        <v>6</v>
      </c>
      <c r="AR3" s="37" t="s">
        <v>7</v>
      </c>
      <c r="AS3" s="37" t="s">
        <v>8</v>
      </c>
      <c r="AT3" s="37" t="s">
        <v>9</v>
      </c>
      <c r="AU3" s="37" t="s">
        <v>13</v>
      </c>
      <c r="AV3" s="72" t="s">
        <v>2726</v>
      </c>
      <c r="AW3" s="19" t="s">
        <v>2727</v>
      </c>
      <c r="AX3" s="136" t="s">
        <v>2728</v>
      </c>
      <c r="AZ3" s="122" t="s">
        <v>1</v>
      </c>
      <c r="BA3" s="122" t="s">
        <v>2723</v>
      </c>
      <c r="BB3" s="122" t="s">
        <v>2724</v>
      </c>
      <c r="BC3" s="122" t="s">
        <v>2358</v>
      </c>
      <c r="BD3" s="122" t="s">
        <v>3</v>
      </c>
      <c r="BE3" s="122" t="s">
        <v>4</v>
      </c>
      <c r="BF3" s="122" t="s">
        <v>2359</v>
      </c>
      <c r="BG3" s="122" t="s">
        <v>6</v>
      </c>
      <c r="BH3" s="122" t="s">
        <v>7</v>
      </c>
      <c r="BI3" s="122" t="s">
        <v>8</v>
      </c>
      <c r="BJ3" s="122" t="s">
        <v>9</v>
      </c>
      <c r="BK3" s="122" t="s">
        <v>13</v>
      </c>
      <c r="BL3" s="455" t="s">
        <v>2726</v>
      </c>
      <c r="BM3" s="456" t="s">
        <v>2727</v>
      </c>
      <c r="BN3" s="457" t="s">
        <v>2728</v>
      </c>
      <c r="BQ3" s="6" t="s">
        <v>2927</v>
      </c>
      <c r="BR3" s="6">
        <v>10376</v>
      </c>
      <c r="BS3" s="6">
        <v>10756</v>
      </c>
      <c r="BT3" s="6">
        <v>0</v>
      </c>
      <c r="BU3" s="6" t="s">
        <v>2692</v>
      </c>
      <c r="BV3" s="6">
        <v>100</v>
      </c>
      <c r="BY3" s="6" t="s">
        <v>1</v>
      </c>
      <c r="BZ3" s="6" t="s">
        <v>2723</v>
      </c>
      <c r="CA3" s="6" t="s">
        <v>2768</v>
      </c>
      <c r="CB3" s="6" t="s">
        <v>2358</v>
      </c>
      <c r="CC3" s="6" t="s">
        <v>3</v>
      </c>
      <c r="CD3" s="6" t="s">
        <v>4</v>
      </c>
      <c r="CE3" s="6" t="s">
        <v>2359</v>
      </c>
      <c r="CF3" s="6" t="s">
        <v>6</v>
      </c>
      <c r="CG3" s="6" t="s">
        <v>7</v>
      </c>
      <c r="CH3" s="6" t="s">
        <v>8</v>
      </c>
      <c r="CI3" s="6" t="s">
        <v>9</v>
      </c>
      <c r="CJ3" s="6" t="s">
        <v>13</v>
      </c>
      <c r="CK3" s="120" t="s">
        <v>2726</v>
      </c>
      <c r="CL3" s="24" t="s">
        <v>2769</v>
      </c>
      <c r="CM3" s="407" t="s">
        <v>3030</v>
      </c>
      <c r="CO3" s="179" t="s">
        <v>3018</v>
      </c>
      <c r="CP3" s="179">
        <v>59.41</v>
      </c>
      <c r="CQ3" s="469">
        <v>87.17</v>
      </c>
      <c r="CR3" s="478">
        <v>6.9444444444444406E-2</v>
      </c>
      <c r="CS3" s="6" t="s">
        <v>3342</v>
      </c>
      <c r="CV3" s="6">
        <v>913291</v>
      </c>
      <c r="CW3" s="6" t="s">
        <v>2916</v>
      </c>
      <c r="CX3" s="6" t="s">
        <v>2370</v>
      </c>
      <c r="CY3" s="103" t="s">
        <v>2719</v>
      </c>
      <c r="CZ3" s="6" t="s">
        <v>3345</v>
      </c>
      <c r="DA3" s="211">
        <v>42996</v>
      </c>
      <c r="DB3" s="6" t="s">
        <v>2393</v>
      </c>
      <c r="DC3" s="6" t="s">
        <v>2953</v>
      </c>
      <c r="DD3" s="6" t="s">
        <v>3346</v>
      </c>
      <c r="DH3" s="6" t="s">
        <v>2916</v>
      </c>
      <c r="DI3" s="6" t="s">
        <v>2692</v>
      </c>
      <c r="DJ3" s="6">
        <v>10800</v>
      </c>
      <c r="DK3" s="6">
        <v>11564</v>
      </c>
      <c r="DL3" s="6">
        <v>0</v>
      </c>
      <c r="DR3" s="6" t="s">
        <v>2914</v>
      </c>
      <c r="DS3" s="6">
        <v>7200</v>
      </c>
      <c r="DT3" s="6">
        <v>7633</v>
      </c>
      <c r="DU3" s="6">
        <v>0</v>
      </c>
      <c r="DV3" s="6" t="s">
        <v>2692</v>
      </c>
      <c r="DZ3" s="6" t="s">
        <v>2375</v>
      </c>
      <c r="EA3" s="6">
        <v>7185</v>
      </c>
      <c r="EB3" s="6">
        <v>7948</v>
      </c>
      <c r="EC3" s="6">
        <v>0</v>
      </c>
      <c r="EH3" s="6" t="s">
        <v>2912</v>
      </c>
      <c r="EI3" s="6">
        <v>6372</v>
      </c>
      <c r="EJ3" s="6">
        <v>7173</v>
      </c>
      <c r="EK3" s="6">
        <v>0</v>
      </c>
    </row>
    <row r="4" spans="1:141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T4" s="6" t="s">
        <v>2919</v>
      </c>
      <c r="U4" s="6">
        <v>12705</v>
      </c>
      <c r="V4" s="6">
        <v>13024</v>
      </c>
      <c r="W4" s="95">
        <v>0</v>
      </c>
      <c r="X4" s="6" t="s">
        <v>2692</v>
      </c>
      <c r="AA4" s="6" t="s">
        <v>2915</v>
      </c>
      <c r="AB4" s="6">
        <v>11909</v>
      </c>
      <c r="AC4" s="6">
        <v>12109</v>
      </c>
      <c r="AD4" s="6">
        <v>0</v>
      </c>
      <c r="AE4" s="270" t="s">
        <v>2692</v>
      </c>
      <c r="AI4" s="453" t="s">
        <v>2382</v>
      </c>
      <c r="AJ4" s="452" t="s">
        <v>2729</v>
      </c>
      <c r="AK4" s="37" t="s">
        <v>2690</v>
      </c>
      <c r="AL4" s="37"/>
      <c r="AM4" s="57">
        <v>0.32793981481481482</v>
      </c>
      <c r="AN4" s="57">
        <v>0.21019675925925926</v>
      </c>
      <c r="AO4" s="57">
        <v>1.8159722222222219E-2</v>
      </c>
      <c r="AP4" s="57">
        <v>9.9560185185185182E-2</v>
      </c>
      <c r="AQ4" s="37">
        <v>21</v>
      </c>
      <c r="AR4" s="37">
        <v>314</v>
      </c>
      <c r="AS4" s="37">
        <v>94</v>
      </c>
      <c r="AT4" s="37">
        <v>6</v>
      </c>
      <c r="AU4" s="37">
        <v>94</v>
      </c>
      <c r="AV4" s="37">
        <f t="shared" ref="AV4" si="0">AR4-AT4</f>
        <v>308</v>
      </c>
      <c r="AW4" s="37">
        <v>1152</v>
      </c>
      <c r="AX4" s="93">
        <f t="shared" ref="AX4" si="1">AV4/AW4*100</f>
        <v>26.736111111111111</v>
      </c>
      <c r="AZ4" s="6" t="s">
        <v>2382</v>
      </c>
      <c r="BA4" s="6" t="s">
        <v>2729</v>
      </c>
      <c r="BB4" s="6" t="s">
        <v>2690</v>
      </c>
      <c r="BC4" s="121">
        <v>0.2820138888888889</v>
      </c>
      <c r="BD4" s="454">
        <v>0.18873842592592593</v>
      </c>
      <c r="BE4" s="121">
        <v>5.002314814814815E-2</v>
      </c>
      <c r="BF4" s="121">
        <v>4.3240740740740739E-2</v>
      </c>
      <c r="BG4" s="6">
        <v>16</v>
      </c>
      <c r="BH4" s="6">
        <v>297</v>
      </c>
      <c r="BI4" s="6">
        <v>227</v>
      </c>
      <c r="BJ4" s="6">
        <v>27</v>
      </c>
      <c r="BK4" s="92">
        <v>89.37</v>
      </c>
      <c r="BL4" s="6">
        <v>270</v>
      </c>
      <c r="BM4" s="6">
        <v>1152</v>
      </c>
      <c r="BN4" s="92">
        <v>23.44</v>
      </c>
      <c r="BQ4" s="6" t="s">
        <v>2926</v>
      </c>
      <c r="BR4" s="6">
        <v>10164</v>
      </c>
      <c r="BS4" s="6">
        <v>10458</v>
      </c>
      <c r="BT4" s="6">
        <v>0</v>
      </c>
      <c r="BU4" s="6" t="s">
        <v>2692</v>
      </c>
      <c r="BV4" s="6">
        <v>93.57</v>
      </c>
      <c r="BY4" s="271" t="s">
        <v>2382</v>
      </c>
      <c r="BZ4" s="270" t="s">
        <v>2729</v>
      </c>
      <c r="CA4" s="6" t="s">
        <v>2690</v>
      </c>
      <c r="CB4" s="121">
        <v>0.4455324074074074</v>
      </c>
      <c r="CC4" s="121">
        <v>0.28243055555555557</v>
      </c>
      <c r="CD4" s="121">
        <v>5.0462962962962959E-2</v>
      </c>
      <c r="CE4" s="121">
        <v>0.11262731481481481</v>
      </c>
      <c r="CF4" s="6">
        <v>39</v>
      </c>
      <c r="CG4" s="92">
        <v>388</v>
      </c>
      <c r="CH4" s="6">
        <v>374</v>
      </c>
      <c r="CI4" s="6">
        <v>65</v>
      </c>
      <c r="CJ4" s="92">
        <v>85.19</v>
      </c>
      <c r="CK4" s="6">
        <f t="shared" ref="CK4" si="2">CG4-CI4</f>
        <v>323</v>
      </c>
      <c r="CL4" s="6">
        <v>1152</v>
      </c>
      <c r="CM4" s="468">
        <f t="shared" ref="CM4" si="3">CK4/CL4*100</f>
        <v>28.038194444444443</v>
      </c>
      <c r="CO4" s="179" t="s">
        <v>2955</v>
      </c>
      <c r="CP4" s="179">
        <v>71.23</v>
      </c>
      <c r="CQ4" s="469">
        <v>85.65</v>
      </c>
      <c r="CR4" s="478">
        <v>7.2916666666666699E-2</v>
      </c>
      <c r="CS4" s="6" t="s">
        <v>3342</v>
      </c>
      <c r="CV4" s="6">
        <v>913029</v>
      </c>
      <c r="CW4" s="6" t="s">
        <v>3347</v>
      </c>
      <c r="CX4" s="6" t="s">
        <v>2376</v>
      </c>
      <c r="CY4" s="103" t="s">
        <v>2717</v>
      </c>
      <c r="CZ4" s="6" t="s">
        <v>3345</v>
      </c>
      <c r="DA4" s="211">
        <v>42989</v>
      </c>
      <c r="DB4" s="6" t="s">
        <v>2393</v>
      </c>
      <c r="DC4" s="6" t="s">
        <v>2953</v>
      </c>
      <c r="DD4" s="6" t="s">
        <v>3346</v>
      </c>
      <c r="DH4" s="6" t="s">
        <v>2917</v>
      </c>
      <c r="DI4" s="6" t="s">
        <v>2692</v>
      </c>
      <c r="DJ4" s="6">
        <v>13482</v>
      </c>
      <c r="DK4" s="6">
        <v>14023</v>
      </c>
      <c r="DL4" s="6">
        <v>0</v>
      </c>
      <c r="DR4" s="6" t="s">
        <v>2915</v>
      </c>
      <c r="DS4" s="6">
        <v>4608</v>
      </c>
      <c r="DT4" s="6">
        <v>4698</v>
      </c>
      <c r="DU4" s="6">
        <v>0</v>
      </c>
      <c r="DV4" s="6" t="s">
        <v>2690</v>
      </c>
      <c r="DZ4" s="6" t="s">
        <v>2369</v>
      </c>
      <c r="EA4" s="6">
        <v>4924</v>
      </c>
      <c r="EB4" s="6">
        <v>5245</v>
      </c>
      <c r="EC4" s="6">
        <v>0</v>
      </c>
      <c r="EH4" s="6" t="s">
        <v>2927</v>
      </c>
      <c r="EI4" s="6">
        <v>9824</v>
      </c>
      <c r="EJ4" s="6">
        <v>10387</v>
      </c>
      <c r="EK4" s="6">
        <v>0</v>
      </c>
    </row>
    <row r="5" spans="1:141">
      <c r="A5" s="566">
        <v>44361</v>
      </c>
      <c r="B5" s="566"/>
      <c r="C5" s="566"/>
      <c r="D5" s="566"/>
      <c r="E5" s="566"/>
      <c r="F5" s="566"/>
      <c r="G5" s="566"/>
      <c r="H5" s="566"/>
      <c r="I5" s="566"/>
      <c r="J5" s="566"/>
      <c r="K5" s="566"/>
      <c r="L5" s="566"/>
      <c r="M5" s="566"/>
      <c r="N5" s="566"/>
      <c r="O5" s="566"/>
      <c r="P5" s="566"/>
      <c r="T5" s="6" t="s">
        <v>2914</v>
      </c>
      <c r="U5" s="6">
        <v>13552</v>
      </c>
      <c r="V5" s="6">
        <v>13861</v>
      </c>
      <c r="W5" s="95">
        <v>0</v>
      </c>
      <c r="X5" s="6" t="s">
        <v>2692</v>
      </c>
      <c r="AA5" s="6" t="s">
        <v>2916</v>
      </c>
      <c r="AB5" s="6">
        <v>16940</v>
      </c>
      <c r="AC5" s="6">
        <v>20176</v>
      </c>
      <c r="AD5" s="6">
        <v>0</v>
      </c>
      <c r="AE5" s="270" t="s">
        <v>2692</v>
      </c>
      <c r="BQ5" s="6" t="s">
        <v>2923</v>
      </c>
      <c r="BR5" s="6">
        <v>3456</v>
      </c>
      <c r="BS5" s="6">
        <v>3533</v>
      </c>
      <c r="BT5" s="6">
        <v>0</v>
      </c>
      <c r="BU5" s="6" t="s">
        <v>2690</v>
      </c>
      <c r="BV5" s="6">
        <v>95.1</v>
      </c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O5" s="179" t="s">
        <v>2925</v>
      </c>
      <c r="CP5" s="179">
        <v>86.34</v>
      </c>
      <c r="CQ5" s="469">
        <v>91.21</v>
      </c>
      <c r="CR5" s="478">
        <v>7.6388888888888895E-2</v>
      </c>
      <c r="CS5" s="6" t="s">
        <v>3342</v>
      </c>
      <c r="CV5" s="6">
        <v>921800</v>
      </c>
      <c r="CW5" s="6" t="s">
        <v>2924</v>
      </c>
      <c r="CX5" s="6" t="s">
        <v>2373</v>
      </c>
      <c r="CY5" s="103" t="s">
        <v>2709</v>
      </c>
      <c r="CZ5" s="6" t="s">
        <v>3345</v>
      </c>
      <c r="DA5" s="211">
        <v>44256</v>
      </c>
      <c r="DB5" s="6" t="s">
        <v>2393</v>
      </c>
      <c r="DC5" s="6" t="s">
        <v>2953</v>
      </c>
      <c r="DD5" s="6" t="s">
        <v>3346</v>
      </c>
      <c r="DH5" s="6" t="s">
        <v>2919</v>
      </c>
      <c r="DI5" s="6" t="s">
        <v>2692</v>
      </c>
      <c r="DJ5" s="6">
        <v>13482</v>
      </c>
      <c r="DK5" s="6">
        <v>13963</v>
      </c>
      <c r="DL5" s="6">
        <v>0</v>
      </c>
      <c r="DR5" s="6" t="s">
        <v>2916</v>
      </c>
      <c r="DS5" s="6">
        <v>14400</v>
      </c>
      <c r="DT5" s="6">
        <v>15025</v>
      </c>
      <c r="DU5" s="6">
        <v>0</v>
      </c>
      <c r="DV5" s="6" t="s">
        <v>2692</v>
      </c>
      <c r="DZ5" s="6" t="s">
        <v>2364</v>
      </c>
      <c r="EA5" s="6">
        <v>5524</v>
      </c>
      <c r="EB5" s="6">
        <v>5835</v>
      </c>
      <c r="EC5" s="6">
        <v>0</v>
      </c>
      <c r="EH5" s="6" t="s">
        <v>2917</v>
      </c>
      <c r="EI5" s="6">
        <v>10124</v>
      </c>
      <c r="EJ5" s="6">
        <v>10536</v>
      </c>
      <c r="EK5" s="6">
        <v>0</v>
      </c>
    </row>
    <row r="6" spans="1:141">
      <c r="A6" s="6" t="s">
        <v>1</v>
      </c>
      <c r="B6" s="6" t="s">
        <v>2723</v>
      </c>
      <c r="C6" s="6" t="s">
        <v>2724</v>
      </c>
      <c r="D6" s="6" t="s">
        <v>2725</v>
      </c>
      <c r="E6" s="6" t="s">
        <v>2358</v>
      </c>
      <c r="F6" s="6" t="s">
        <v>3</v>
      </c>
      <c r="G6" s="6" t="s">
        <v>4</v>
      </c>
      <c r="H6" s="6" t="s">
        <v>2359</v>
      </c>
      <c r="I6" s="6" t="s">
        <v>6</v>
      </c>
      <c r="J6" s="6" t="s">
        <v>7</v>
      </c>
      <c r="K6" s="6" t="s">
        <v>8</v>
      </c>
      <c r="L6" s="6" t="s">
        <v>9</v>
      </c>
      <c r="M6" s="6" t="s">
        <v>13</v>
      </c>
      <c r="N6" s="120" t="s">
        <v>2726</v>
      </c>
      <c r="O6" s="24" t="s">
        <v>2727</v>
      </c>
      <c r="P6" s="407" t="s">
        <v>2728</v>
      </c>
      <c r="T6" s="6" t="s">
        <v>2927</v>
      </c>
      <c r="U6" s="6">
        <v>13552</v>
      </c>
      <c r="V6" s="6">
        <v>13706</v>
      </c>
      <c r="W6" s="95">
        <v>0</v>
      </c>
      <c r="X6" s="6" t="s">
        <v>2692</v>
      </c>
      <c r="AA6" s="6" t="s">
        <v>2917</v>
      </c>
      <c r="AB6" s="6">
        <v>16940</v>
      </c>
      <c r="AC6" s="6">
        <v>17613</v>
      </c>
      <c r="AD6" s="6">
        <v>0</v>
      </c>
      <c r="AE6" s="270" t="s">
        <v>2692</v>
      </c>
      <c r="AI6" s="566">
        <v>44368</v>
      </c>
      <c r="AJ6" s="566"/>
      <c r="AK6" s="566"/>
      <c r="AL6" s="566"/>
      <c r="AM6" s="566"/>
      <c r="AN6" s="566"/>
      <c r="AO6" s="566"/>
      <c r="AP6" s="566"/>
      <c r="AQ6" s="566"/>
      <c r="AR6" s="566"/>
      <c r="AS6" s="566"/>
      <c r="AT6" s="566"/>
      <c r="AU6" s="566"/>
      <c r="AV6" s="566"/>
      <c r="AW6" s="566"/>
      <c r="AX6" s="566"/>
      <c r="BQ6" s="6" t="s">
        <v>2928</v>
      </c>
      <c r="BR6" s="6">
        <v>4608</v>
      </c>
      <c r="BS6" s="6">
        <v>4671</v>
      </c>
      <c r="BT6" s="6">
        <v>0</v>
      </c>
      <c r="BU6" s="6" t="s">
        <v>2690</v>
      </c>
      <c r="BV6" s="6">
        <v>96.66</v>
      </c>
      <c r="BY6" s="566">
        <v>44375</v>
      </c>
      <c r="BZ6" s="566"/>
      <c r="CA6" s="566"/>
      <c r="CB6" s="566"/>
      <c r="CC6" s="566"/>
      <c r="CD6" s="566"/>
      <c r="CE6" s="566"/>
      <c r="CF6" s="566"/>
      <c r="CG6" s="566"/>
      <c r="CH6" s="566"/>
      <c r="CI6" s="566"/>
      <c r="CJ6" s="566"/>
      <c r="CK6" s="566"/>
      <c r="CL6" s="566"/>
      <c r="CM6" s="566"/>
      <c r="CO6" s="179" t="s">
        <v>2924</v>
      </c>
      <c r="CP6" s="179">
        <v>93.26</v>
      </c>
      <c r="CQ6" s="469">
        <v>95.52</v>
      </c>
      <c r="CR6" s="478">
        <v>7.9861111111111105E-2</v>
      </c>
      <c r="CS6" s="6" t="s">
        <v>3342</v>
      </c>
      <c r="CV6" s="6">
        <v>916419</v>
      </c>
      <c r="CW6" s="6" t="s">
        <v>3348</v>
      </c>
      <c r="CX6" s="6" t="s">
        <v>2673</v>
      </c>
      <c r="CY6" s="6" t="s">
        <v>3349</v>
      </c>
      <c r="CZ6" s="6" t="s">
        <v>3350</v>
      </c>
      <c r="DA6" s="483">
        <v>43418</v>
      </c>
      <c r="DB6" s="6" t="s">
        <v>3351</v>
      </c>
      <c r="DC6" s="6" t="s">
        <v>2953</v>
      </c>
      <c r="DD6" s="6" t="s">
        <v>3352</v>
      </c>
      <c r="DH6" s="6" t="s">
        <v>2926</v>
      </c>
      <c r="DI6" s="6" t="s">
        <v>2692</v>
      </c>
      <c r="DJ6" s="6">
        <v>9882</v>
      </c>
      <c r="DK6" s="6">
        <v>10230</v>
      </c>
      <c r="DL6" s="6">
        <v>0</v>
      </c>
      <c r="DR6" s="6" t="s">
        <v>2917</v>
      </c>
      <c r="DS6" s="6">
        <v>14400</v>
      </c>
      <c r="DT6" s="6">
        <v>15248</v>
      </c>
      <c r="DU6" s="6">
        <v>0</v>
      </c>
      <c r="DV6" s="6" t="s">
        <v>2692</v>
      </c>
      <c r="DZ6" s="6" t="s">
        <v>2367</v>
      </c>
      <c r="EA6" s="6">
        <v>4755</v>
      </c>
      <c r="EB6" s="6">
        <v>5028</v>
      </c>
      <c r="EC6" s="6">
        <v>0</v>
      </c>
      <c r="EH6" s="6" t="s">
        <v>2911</v>
      </c>
      <c r="EI6" s="6">
        <v>8248</v>
      </c>
      <c r="EJ6" s="6">
        <v>8545</v>
      </c>
      <c r="EK6" s="6">
        <v>0</v>
      </c>
    </row>
    <row r="7" spans="1:141">
      <c r="A7" s="6" t="s">
        <v>2382</v>
      </c>
      <c r="B7" s="6" t="s">
        <v>2729</v>
      </c>
      <c r="C7" s="6" t="s">
        <v>2690</v>
      </c>
      <c r="D7" s="6"/>
      <c r="E7" s="121">
        <v>0.3394328703703704</v>
      </c>
      <c r="F7" s="121">
        <v>0.20125000000000001</v>
      </c>
      <c r="G7" s="121">
        <v>3.3877314814814811E-2</v>
      </c>
      <c r="H7" s="121">
        <v>0.10429398148148149</v>
      </c>
      <c r="I7" s="6">
        <v>33</v>
      </c>
      <c r="J7" s="6">
        <v>263</v>
      </c>
      <c r="K7" s="6">
        <v>715</v>
      </c>
      <c r="L7" s="6">
        <v>101</v>
      </c>
      <c r="M7" s="6">
        <v>87.62</v>
      </c>
      <c r="N7" s="6">
        <v>162</v>
      </c>
      <c r="O7" s="6">
        <v>1152</v>
      </c>
      <c r="P7" s="148">
        <v>14.06</v>
      </c>
      <c r="T7" s="6" t="s">
        <v>2915</v>
      </c>
      <c r="U7" s="6">
        <v>10757</v>
      </c>
      <c r="V7" s="6">
        <v>10874</v>
      </c>
      <c r="W7" s="95">
        <v>0</v>
      </c>
      <c r="X7" s="6" t="s">
        <v>2692</v>
      </c>
      <c r="AA7" s="6" t="s">
        <v>2919</v>
      </c>
      <c r="AB7" s="6">
        <v>16093</v>
      </c>
      <c r="AC7" s="6">
        <v>16563</v>
      </c>
      <c r="AD7" s="6">
        <v>0</v>
      </c>
      <c r="AE7" s="270" t="s">
        <v>2692</v>
      </c>
      <c r="AI7" s="6" t="s">
        <v>1</v>
      </c>
      <c r="AJ7" s="6" t="s">
        <v>2723</v>
      </c>
      <c r="AK7" s="6" t="s">
        <v>2724</v>
      </c>
      <c r="AL7" s="6" t="s">
        <v>2725</v>
      </c>
      <c r="AM7" s="6" t="s">
        <v>2358</v>
      </c>
      <c r="AN7" s="6" t="s">
        <v>3</v>
      </c>
      <c r="AO7" s="6" t="s">
        <v>4</v>
      </c>
      <c r="AP7" s="6" t="s">
        <v>2359</v>
      </c>
      <c r="AQ7" s="6" t="s">
        <v>6</v>
      </c>
      <c r="AR7" s="6" t="s">
        <v>7</v>
      </c>
      <c r="AS7" s="6" t="s">
        <v>8</v>
      </c>
      <c r="AT7" s="6" t="s">
        <v>9</v>
      </c>
      <c r="AU7" s="6" t="s">
        <v>13</v>
      </c>
      <c r="AV7" s="120" t="s">
        <v>2726</v>
      </c>
      <c r="AW7" s="24" t="s">
        <v>2727</v>
      </c>
      <c r="AX7" s="407" t="s">
        <v>2728</v>
      </c>
      <c r="BQ7" s="6" t="s">
        <v>2915</v>
      </c>
      <c r="BR7" s="6">
        <v>4608</v>
      </c>
      <c r="BS7" s="6">
        <v>4619</v>
      </c>
      <c r="BT7" s="6">
        <v>0</v>
      </c>
      <c r="BU7" s="6" t="s">
        <v>2690</v>
      </c>
      <c r="BV7" s="6">
        <v>96.7</v>
      </c>
      <c r="BY7" s="6" t="s">
        <v>1</v>
      </c>
      <c r="BZ7" s="6" t="s">
        <v>2723</v>
      </c>
      <c r="CA7" s="6" t="s">
        <v>2768</v>
      </c>
      <c r="CB7" s="6" t="s">
        <v>2358</v>
      </c>
      <c r="CC7" s="6" t="s">
        <v>3</v>
      </c>
      <c r="CD7" s="6" t="s">
        <v>4</v>
      </c>
      <c r="CE7" s="6" t="s">
        <v>2359</v>
      </c>
      <c r="CF7" s="6" t="s">
        <v>6</v>
      </c>
      <c r="CG7" s="6" t="s">
        <v>7</v>
      </c>
      <c r="CH7" s="6" t="s">
        <v>8</v>
      </c>
      <c r="CI7" s="6" t="s">
        <v>9</v>
      </c>
      <c r="CJ7" s="6" t="s">
        <v>13</v>
      </c>
      <c r="CK7" s="120" t="s">
        <v>2726</v>
      </c>
      <c r="CL7" s="24" t="s">
        <v>2769</v>
      </c>
      <c r="CM7" s="407" t="s">
        <v>3030</v>
      </c>
      <c r="CO7" s="179" t="s">
        <v>2929</v>
      </c>
      <c r="CP7" s="179">
        <v>93.78</v>
      </c>
      <c r="CQ7" s="469">
        <v>94.86</v>
      </c>
      <c r="CR7" s="478">
        <v>8.3333333333333301E-2</v>
      </c>
      <c r="CS7" s="6" t="s">
        <v>3353</v>
      </c>
      <c r="DH7" s="6" t="s">
        <v>2927</v>
      </c>
      <c r="DI7" s="6" t="s">
        <v>2692</v>
      </c>
      <c r="DJ7" s="6">
        <v>13482</v>
      </c>
      <c r="DK7" s="6">
        <v>13706</v>
      </c>
      <c r="DL7" s="6">
        <v>0</v>
      </c>
      <c r="DR7" s="6" t="s">
        <v>2918</v>
      </c>
      <c r="DS7" s="6">
        <v>4608</v>
      </c>
      <c r="DT7" s="6">
        <v>4635</v>
      </c>
      <c r="DU7" s="6">
        <v>0</v>
      </c>
      <c r="DV7" s="6" t="s">
        <v>2690</v>
      </c>
      <c r="DZ7" s="6" t="s">
        <v>111</v>
      </c>
      <c r="EA7" s="6">
        <v>2410</v>
      </c>
      <c r="EB7" s="6">
        <v>2673</v>
      </c>
      <c r="EC7" s="6">
        <v>0</v>
      </c>
      <c r="EH7" s="6" t="s">
        <v>2914</v>
      </c>
      <c r="EI7" s="6">
        <v>6372</v>
      </c>
      <c r="EJ7" s="6">
        <v>6636</v>
      </c>
      <c r="EK7" s="6">
        <v>0</v>
      </c>
    </row>
    <row r="8" spans="1:141">
      <c r="A8" s="106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T8" s="6" t="s">
        <v>2931</v>
      </c>
      <c r="U8" s="6">
        <v>13552</v>
      </c>
      <c r="V8" s="6">
        <v>13640</v>
      </c>
      <c r="W8" s="95">
        <v>0</v>
      </c>
      <c r="X8" s="6" t="s">
        <v>2692</v>
      </c>
      <c r="AA8" s="6" t="s">
        <v>2927</v>
      </c>
      <c r="AB8" s="6">
        <v>16940</v>
      </c>
      <c r="AC8" s="6">
        <v>17173</v>
      </c>
      <c r="AD8" s="6">
        <v>0</v>
      </c>
      <c r="AE8" s="270" t="s">
        <v>2692</v>
      </c>
      <c r="AI8" s="271" t="s">
        <v>2382</v>
      </c>
      <c r="AJ8" s="270" t="s">
        <v>2729</v>
      </c>
      <c r="AK8" s="6" t="s">
        <v>2690</v>
      </c>
      <c r="AL8" s="6"/>
      <c r="AM8" s="121">
        <v>0.29293981481481485</v>
      </c>
      <c r="AN8" s="121">
        <v>0.17219907407407409</v>
      </c>
      <c r="AO8" s="121">
        <v>4.7199074074074067E-2</v>
      </c>
      <c r="AP8" s="121">
        <v>7.3530092592592591E-2</v>
      </c>
      <c r="AQ8" s="6">
        <v>17</v>
      </c>
      <c r="AR8" s="6">
        <v>211</v>
      </c>
      <c r="AS8" s="6">
        <v>219</v>
      </c>
      <c r="AT8" s="6">
        <v>8</v>
      </c>
      <c r="AU8" s="6">
        <v>96.48</v>
      </c>
      <c r="AV8" s="6">
        <f t="shared" ref="AV8" si="4">AR8-AT8</f>
        <v>203</v>
      </c>
      <c r="AW8" s="6">
        <v>1152</v>
      </c>
      <c r="AX8" s="192">
        <f t="shared" ref="AX8" si="5">AV8/AW8*100</f>
        <v>17.621527777777779</v>
      </c>
      <c r="BQ8" s="6" t="s">
        <v>2913</v>
      </c>
      <c r="BR8" s="6">
        <v>3456</v>
      </c>
      <c r="BS8" s="6">
        <v>3436</v>
      </c>
      <c r="BT8" s="415">
        <f t="shared" ref="BT8:BT27" si="6">BR8-BS8</f>
        <v>20</v>
      </c>
      <c r="BU8" s="6" t="s">
        <v>2690</v>
      </c>
      <c r="BV8" s="6">
        <v>97.35</v>
      </c>
      <c r="BY8" s="271" t="s">
        <v>2382</v>
      </c>
      <c r="BZ8" s="270" t="s">
        <v>2729</v>
      </c>
      <c r="CA8" s="6" t="s">
        <v>2690</v>
      </c>
      <c r="CB8" s="121">
        <v>0.36162037037037037</v>
      </c>
      <c r="CC8" s="121">
        <v>0.21440972222222221</v>
      </c>
      <c r="CD8" s="121">
        <v>2.6481481481481481E-2</v>
      </c>
      <c r="CE8" s="121">
        <v>0.12072916666666667</v>
      </c>
      <c r="CF8" s="6">
        <v>29</v>
      </c>
      <c r="CG8" s="92">
        <v>338</v>
      </c>
      <c r="CH8" s="6">
        <v>433</v>
      </c>
      <c r="CI8" s="6">
        <v>39</v>
      </c>
      <c r="CJ8" s="92">
        <v>91.74</v>
      </c>
      <c r="CK8" s="6">
        <f t="shared" ref="CK8" si="7">CG8-CI8</f>
        <v>299</v>
      </c>
      <c r="CL8" s="6">
        <v>1152</v>
      </c>
      <c r="CM8" s="468">
        <f t="shared" ref="CM8" si="8">CK8/CL8*100</f>
        <v>25.954861111111111</v>
      </c>
      <c r="CO8" s="159" t="s">
        <v>2921</v>
      </c>
      <c r="CP8" s="159">
        <v>94.03</v>
      </c>
      <c r="CQ8" s="470">
        <v>95.52</v>
      </c>
      <c r="CR8" s="479">
        <v>9.0277777777777776E-2</v>
      </c>
      <c r="CS8" s="6" t="s">
        <v>3342</v>
      </c>
      <c r="DH8" s="6" t="s">
        <v>2928</v>
      </c>
      <c r="DI8" s="6" t="s">
        <v>2690</v>
      </c>
      <c r="DJ8" s="6">
        <v>4608</v>
      </c>
      <c r="DK8" s="6">
        <v>4692</v>
      </c>
      <c r="DL8" s="6">
        <v>0</v>
      </c>
      <c r="DR8" s="6" t="s">
        <v>2919</v>
      </c>
      <c r="DS8" s="6">
        <v>14400</v>
      </c>
      <c r="DT8" s="6">
        <v>14742</v>
      </c>
      <c r="DU8" s="6">
        <v>0</v>
      </c>
      <c r="DV8" s="6" t="s">
        <v>2692</v>
      </c>
      <c r="DZ8" s="6" t="s">
        <v>2371</v>
      </c>
      <c r="EA8" s="6">
        <v>6632</v>
      </c>
      <c r="EB8" s="6">
        <v>6883</v>
      </c>
      <c r="EC8" s="6">
        <v>0</v>
      </c>
      <c r="EH8" s="6" t="s">
        <v>2928</v>
      </c>
      <c r="EI8" s="6">
        <v>2620</v>
      </c>
      <c r="EJ8" s="6">
        <v>2859</v>
      </c>
      <c r="EK8" s="6">
        <v>0</v>
      </c>
    </row>
    <row r="9" spans="1:141">
      <c r="A9" s="566">
        <v>44362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T9" s="6" t="s">
        <v>2928</v>
      </c>
      <c r="U9" s="6">
        <v>3456</v>
      </c>
      <c r="V9" s="6">
        <v>3470</v>
      </c>
      <c r="W9" s="95">
        <v>0</v>
      </c>
      <c r="X9" s="6" t="s">
        <v>2690</v>
      </c>
      <c r="AA9" s="6" t="s">
        <v>2928</v>
      </c>
      <c r="AB9" s="6">
        <v>4608</v>
      </c>
      <c r="AC9" s="6">
        <v>4619</v>
      </c>
      <c r="AD9" s="6">
        <v>0</v>
      </c>
      <c r="AE9" s="270" t="s">
        <v>2690</v>
      </c>
      <c r="BQ9" s="6" t="s">
        <v>2929</v>
      </c>
      <c r="BR9" s="6">
        <v>3456</v>
      </c>
      <c r="BS9" s="6">
        <v>3310</v>
      </c>
      <c r="BT9" s="415">
        <f t="shared" si="6"/>
        <v>146</v>
      </c>
      <c r="BU9" s="6" t="s">
        <v>2690</v>
      </c>
      <c r="BV9" s="6">
        <v>96.93</v>
      </c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O9" s="159" t="s">
        <v>2909</v>
      </c>
      <c r="CP9" s="159">
        <v>94.06</v>
      </c>
      <c r="CQ9" s="470">
        <v>94.38</v>
      </c>
      <c r="CR9" s="479">
        <v>9.375E-2</v>
      </c>
      <c r="CS9" s="6" t="s">
        <v>3342</v>
      </c>
      <c r="DH9" s="6" t="s">
        <v>2914</v>
      </c>
      <c r="DI9" s="6" t="s">
        <v>2692</v>
      </c>
      <c r="DJ9" s="6">
        <v>9504</v>
      </c>
      <c r="DK9" s="6">
        <v>9567</v>
      </c>
      <c r="DL9" s="6">
        <v>0</v>
      </c>
      <c r="DR9" s="6" t="s">
        <v>2920</v>
      </c>
      <c r="DS9" s="6">
        <v>14400</v>
      </c>
      <c r="DT9" s="6">
        <v>16085</v>
      </c>
      <c r="DU9" s="6">
        <v>0</v>
      </c>
      <c r="DV9" s="6" t="s">
        <v>2692</v>
      </c>
      <c r="DZ9" s="6" t="s">
        <v>473</v>
      </c>
      <c r="EA9" s="6">
        <v>2410</v>
      </c>
      <c r="EB9" s="6">
        <v>2543</v>
      </c>
      <c r="EC9" s="6">
        <v>0</v>
      </c>
      <c r="EH9" s="6" t="s">
        <v>2923</v>
      </c>
      <c r="EI9" s="6">
        <v>2620</v>
      </c>
      <c r="EJ9" s="6">
        <v>2846</v>
      </c>
      <c r="EK9" s="6">
        <v>0</v>
      </c>
    </row>
    <row r="10" spans="1:141">
      <c r="A10" s="6" t="s">
        <v>1</v>
      </c>
      <c r="B10" s="6" t="s">
        <v>2723</v>
      </c>
      <c r="C10" s="6" t="s">
        <v>2724</v>
      </c>
      <c r="D10" s="6" t="s">
        <v>2725</v>
      </c>
      <c r="E10" s="6" t="s">
        <v>2358</v>
      </c>
      <c r="F10" s="6" t="s">
        <v>3</v>
      </c>
      <c r="G10" s="6" t="s">
        <v>4</v>
      </c>
      <c r="H10" s="6" t="s">
        <v>2359</v>
      </c>
      <c r="I10" s="6" t="s">
        <v>6</v>
      </c>
      <c r="J10" s="6" t="s">
        <v>7</v>
      </c>
      <c r="K10" s="6" t="s">
        <v>8</v>
      </c>
      <c r="L10" s="6" t="s">
        <v>9</v>
      </c>
      <c r="M10" s="6" t="s">
        <v>13</v>
      </c>
      <c r="N10" s="120" t="s">
        <v>2726</v>
      </c>
      <c r="O10" s="24" t="s">
        <v>2727</v>
      </c>
      <c r="P10" s="407" t="s">
        <v>2728</v>
      </c>
      <c r="T10" s="6" t="s">
        <v>3018</v>
      </c>
      <c r="U10" s="6">
        <v>1080</v>
      </c>
      <c r="V10" s="6">
        <v>729</v>
      </c>
      <c r="W10" s="409">
        <f t="shared" ref="W10:W28" si="9">U10-V10</f>
        <v>351</v>
      </c>
      <c r="X10" s="6" t="s">
        <v>2690</v>
      </c>
      <c r="AA10" s="6" t="s">
        <v>2931</v>
      </c>
      <c r="AB10" s="6">
        <v>16940</v>
      </c>
      <c r="AC10" s="6">
        <v>17102</v>
      </c>
      <c r="AD10" s="6">
        <v>0</v>
      </c>
      <c r="AE10" s="270" t="s">
        <v>2692</v>
      </c>
      <c r="AI10" s="566">
        <v>44369</v>
      </c>
      <c r="AJ10" s="566"/>
      <c r="AK10" s="566"/>
      <c r="AL10" s="566"/>
      <c r="AM10" s="566"/>
      <c r="AN10" s="566"/>
      <c r="AO10" s="566"/>
      <c r="AP10" s="566"/>
      <c r="AQ10" s="566"/>
      <c r="AR10" s="566"/>
      <c r="AS10" s="566"/>
      <c r="AT10" s="566"/>
      <c r="AU10" s="566"/>
      <c r="AV10" s="566"/>
      <c r="AW10" s="566"/>
      <c r="AX10" s="566"/>
      <c r="BQ10" s="6" t="s">
        <v>2914</v>
      </c>
      <c r="BR10" s="6">
        <v>3456</v>
      </c>
      <c r="BS10" s="6">
        <v>3261</v>
      </c>
      <c r="BT10" s="415">
        <f t="shared" si="6"/>
        <v>195</v>
      </c>
      <c r="BU10" s="6" t="s">
        <v>2690</v>
      </c>
      <c r="BV10" s="6">
        <v>80</v>
      </c>
      <c r="BY10" s="566">
        <v>44376</v>
      </c>
      <c r="BZ10" s="566"/>
      <c r="CA10" s="566"/>
      <c r="CB10" s="566"/>
      <c r="CC10" s="566"/>
      <c r="CD10" s="566"/>
      <c r="CE10" s="566"/>
      <c r="CF10" s="566"/>
      <c r="CG10" s="566"/>
      <c r="CH10" s="566"/>
      <c r="CI10" s="566"/>
      <c r="CJ10" s="566"/>
      <c r="CK10" s="566"/>
      <c r="CL10" s="566"/>
      <c r="CM10" s="566"/>
      <c r="CO10" s="159" t="s">
        <v>2926</v>
      </c>
      <c r="CP10" s="159">
        <v>95.38</v>
      </c>
      <c r="CQ10" s="470">
        <v>95.37</v>
      </c>
      <c r="CR10" s="479">
        <v>9.7222222222222196E-2</v>
      </c>
      <c r="CS10" s="6" t="s">
        <v>3353</v>
      </c>
      <c r="DH10" s="6" t="s">
        <v>2915</v>
      </c>
      <c r="DI10" s="6" t="s">
        <v>2690</v>
      </c>
      <c r="DJ10" s="6">
        <v>7668</v>
      </c>
      <c r="DK10" s="6">
        <v>7580</v>
      </c>
      <c r="DL10" s="415">
        <f t="shared" ref="DL10:DL27" si="10">DJ10-DK10</f>
        <v>88</v>
      </c>
      <c r="DR10" s="6" t="s">
        <v>2927</v>
      </c>
      <c r="DS10" s="6">
        <v>14400</v>
      </c>
      <c r="DT10" s="6">
        <v>15360</v>
      </c>
      <c r="DU10" s="6">
        <v>0</v>
      </c>
      <c r="DV10" s="6" t="s">
        <v>2692</v>
      </c>
      <c r="DZ10" s="6" t="s">
        <v>2362</v>
      </c>
      <c r="EA10" s="6">
        <v>3505</v>
      </c>
      <c r="EB10" s="6">
        <v>3625</v>
      </c>
      <c r="EC10" s="6">
        <v>0</v>
      </c>
      <c r="EH10" s="6" t="s">
        <v>2919</v>
      </c>
      <c r="EI10" s="6">
        <v>11062</v>
      </c>
      <c r="EJ10" s="6">
        <v>11286</v>
      </c>
      <c r="EK10" s="6">
        <v>0</v>
      </c>
    </row>
    <row r="11" spans="1:141">
      <c r="A11" s="6" t="s">
        <v>2382</v>
      </c>
      <c r="B11" s="6" t="s">
        <v>2729</v>
      </c>
      <c r="C11" s="6" t="s">
        <v>2690</v>
      </c>
      <c r="D11" s="6"/>
      <c r="E11" s="121">
        <v>0.52344907407407404</v>
      </c>
      <c r="F11" s="121">
        <v>0.34675925925925927</v>
      </c>
      <c r="G11" s="121">
        <v>3.3750000000000002E-2</v>
      </c>
      <c r="H11" s="121">
        <v>0.1429398148148148</v>
      </c>
      <c r="I11" s="6">
        <v>49</v>
      </c>
      <c r="J11" s="6">
        <v>368</v>
      </c>
      <c r="K11" s="6">
        <v>608</v>
      </c>
      <c r="L11" s="6">
        <v>95</v>
      </c>
      <c r="M11" s="6">
        <v>86.49</v>
      </c>
      <c r="N11" s="6">
        <v>273</v>
      </c>
      <c r="O11" s="6">
        <v>1152</v>
      </c>
      <c r="P11" s="148">
        <v>23.7</v>
      </c>
      <c r="T11" s="6" t="s">
        <v>2930</v>
      </c>
      <c r="U11" s="6">
        <v>10757</v>
      </c>
      <c r="V11" s="6">
        <v>10313</v>
      </c>
      <c r="W11" s="409">
        <f t="shared" si="9"/>
        <v>444</v>
      </c>
      <c r="X11" s="6" t="s">
        <v>2692</v>
      </c>
      <c r="AA11" s="6" t="s">
        <v>2911</v>
      </c>
      <c r="AB11" s="6">
        <v>11909</v>
      </c>
      <c r="AC11" s="6">
        <v>11690</v>
      </c>
      <c r="AD11" s="415">
        <f t="shared" ref="AD11:AD28" si="11">AB11-AC11</f>
        <v>219</v>
      </c>
      <c r="AE11" s="270" t="s">
        <v>2692</v>
      </c>
      <c r="AI11" s="6" t="s">
        <v>1</v>
      </c>
      <c r="AJ11" s="6" t="s">
        <v>2723</v>
      </c>
      <c r="AK11" s="6" t="s">
        <v>2724</v>
      </c>
      <c r="AL11" s="6" t="s">
        <v>2725</v>
      </c>
      <c r="AM11" s="6" t="s">
        <v>2358</v>
      </c>
      <c r="AN11" s="6" t="s">
        <v>3</v>
      </c>
      <c r="AO11" s="6" t="s">
        <v>4</v>
      </c>
      <c r="AP11" s="6" t="s">
        <v>2359</v>
      </c>
      <c r="AQ11" s="6" t="s">
        <v>6</v>
      </c>
      <c r="AR11" s="6" t="s">
        <v>7</v>
      </c>
      <c r="AS11" s="6" t="s">
        <v>8</v>
      </c>
      <c r="AT11" s="6" t="s">
        <v>9</v>
      </c>
      <c r="AU11" s="6" t="s">
        <v>13</v>
      </c>
      <c r="AV11" s="120" t="s">
        <v>2726</v>
      </c>
      <c r="AW11" s="24" t="s">
        <v>2727</v>
      </c>
      <c r="AX11" s="407" t="s">
        <v>2728</v>
      </c>
      <c r="BQ11" s="6" t="s">
        <v>2917</v>
      </c>
      <c r="BR11" s="6">
        <v>10376</v>
      </c>
      <c r="BS11" s="6">
        <v>10087</v>
      </c>
      <c r="BT11" s="415">
        <f t="shared" si="6"/>
        <v>289</v>
      </c>
      <c r="BU11" s="6" t="s">
        <v>2692</v>
      </c>
      <c r="BV11" s="6">
        <v>94.54</v>
      </c>
      <c r="BY11" s="6" t="s">
        <v>1</v>
      </c>
      <c r="BZ11" s="6" t="s">
        <v>2723</v>
      </c>
      <c r="CA11" s="6" t="s">
        <v>2768</v>
      </c>
      <c r="CB11" s="6" t="s">
        <v>2358</v>
      </c>
      <c r="CC11" s="6" t="s">
        <v>3</v>
      </c>
      <c r="CD11" s="6" t="s">
        <v>4</v>
      </c>
      <c r="CE11" s="6" t="s">
        <v>2359</v>
      </c>
      <c r="CF11" s="6" t="s">
        <v>6</v>
      </c>
      <c r="CG11" s="6" t="s">
        <v>7</v>
      </c>
      <c r="CH11" s="6" t="s">
        <v>8</v>
      </c>
      <c r="CI11" s="6" t="s">
        <v>9</v>
      </c>
      <c r="CJ11" s="6" t="s">
        <v>13</v>
      </c>
      <c r="CK11" s="120" t="s">
        <v>2726</v>
      </c>
      <c r="CL11" s="24" t="s">
        <v>2769</v>
      </c>
      <c r="CM11" s="407" t="s">
        <v>3030</v>
      </c>
      <c r="CO11" s="159" t="s">
        <v>2912</v>
      </c>
      <c r="CP11" s="159">
        <v>95.66</v>
      </c>
      <c r="CQ11" s="470">
        <v>97.93</v>
      </c>
      <c r="CR11" s="479">
        <v>0.100694444444444</v>
      </c>
      <c r="CS11" s="6" t="s">
        <v>3342</v>
      </c>
      <c r="DH11" s="6" t="s">
        <v>2913</v>
      </c>
      <c r="DI11" s="6" t="s">
        <v>2690</v>
      </c>
      <c r="DJ11" s="6">
        <v>4608</v>
      </c>
      <c r="DK11" s="6">
        <v>4501</v>
      </c>
      <c r="DL11" s="415">
        <f t="shared" si="10"/>
        <v>107</v>
      </c>
      <c r="DR11" s="6" t="s">
        <v>2928</v>
      </c>
      <c r="DS11" s="6">
        <v>4608</v>
      </c>
      <c r="DT11" s="6">
        <v>4659</v>
      </c>
      <c r="DU11" s="6">
        <v>0</v>
      </c>
      <c r="DV11" s="6" t="s">
        <v>2690</v>
      </c>
      <c r="DZ11" s="6" t="s">
        <v>1950</v>
      </c>
      <c r="EA11" s="6">
        <v>2410</v>
      </c>
      <c r="EB11" s="6">
        <v>2485</v>
      </c>
      <c r="EC11" s="6">
        <v>0</v>
      </c>
      <c r="EH11" s="6" t="s">
        <v>2930</v>
      </c>
      <c r="EI11" s="6">
        <v>10124</v>
      </c>
      <c r="EJ11" s="6">
        <v>10265</v>
      </c>
      <c r="EK11" s="6">
        <v>0</v>
      </c>
    </row>
    <row r="12" spans="1:141">
      <c r="A12" s="106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T12" s="6" t="s">
        <v>2912</v>
      </c>
      <c r="U12" s="6">
        <v>6776</v>
      </c>
      <c r="V12" s="6">
        <v>6305</v>
      </c>
      <c r="W12" s="409">
        <f t="shared" si="9"/>
        <v>471</v>
      </c>
      <c r="X12" s="6" t="s">
        <v>2692</v>
      </c>
      <c r="AA12" s="6" t="s">
        <v>2912</v>
      </c>
      <c r="AB12" s="6">
        <v>7928</v>
      </c>
      <c r="AC12" s="6">
        <v>7507</v>
      </c>
      <c r="AD12" s="415">
        <f t="shared" si="11"/>
        <v>421</v>
      </c>
      <c r="AE12" s="270" t="s">
        <v>2692</v>
      </c>
      <c r="AI12" s="271" t="s">
        <v>2382</v>
      </c>
      <c r="AJ12" s="270" t="s">
        <v>2729</v>
      </c>
      <c r="AK12" s="6" t="s">
        <v>2690</v>
      </c>
      <c r="AL12" s="6"/>
      <c r="AM12" s="121">
        <v>0.12841435185185185</v>
      </c>
      <c r="AN12" s="121">
        <v>5.4756944444444448E-2</v>
      </c>
      <c r="AO12" s="121">
        <v>0</v>
      </c>
      <c r="AP12" s="121">
        <v>7.3657407407407408E-2</v>
      </c>
      <c r="AQ12" s="6">
        <v>7</v>
      </c>
      <c r="AR12" s="6">
        <v>55</v>
      </c>
      <c r="AS12" s="6">
        <v>203</v>
      </c>
      <c r="AT12" s="6">
        <v>12</v>
      </c>
      <c r="AU12" s="6">
        <v>94.42</v>
      </c>
      <c r="AV12" s="6">
        <f t="shared" ref="AV12" si="12">AR12-AT12</f>
        <v>43</v>
      </c>
      <c r="AW12" s="6" t="s">
        <v>3354</v>
      </c>
      <c r="AX12" s="192"/>
      <c r="BQ12" s="6" t="s">
        <v>2909</v>
      </c>
      <c r="BR12" s="6">
        <v>3456</v>
      </c>
      <c r="BS12" s="6">
        <v>3079</v>
      </c>
      <c r="BT12" s="415">
        <f t="shared" si="6"/>
        <v>377</v>
      </c>
      <c r="BU12" s="6" t="s">
        <v>2690</v>
      </c>
      <c r="BV12" s="6">
        <v>96.11</v>
      </c>
      <c r="BY12" s="271" t="s">
        <v>2382</v>
      </c>
      <c r="BZ12" s="270" t="s">
        <v>2729</v>
      </c>
      <c r="CA12" s="6" t="s">
        <v>2690</v>
      </c>
      <c r="CB12" s="121">
        <v>0.29481481481481481</v>
      </c>
      <c r="CC12" s="121">
        <v>0.1839814814814815</v>
      </c>
      <c r="CD12" s="121">
        <v>5.7881944444444444E-2</v>
      </c>
      <c r="CE12" s="121">
        <v>5.2939814814814821E-2</v>
      </c>
      <c r="CF12" s="6">
        <v>17</v>
      </c>
      <c r="CG12" s="92">
        <v>238</v>
      </c>
      <c r="CH12" s="6">
        <v>230</v>
      </c>
      <c r="CI12" s="6">
        <v>33</v>
      </c>
      <c r="CJ12" s="92">
        <v>87.45</v>
      </c>
      <c r="CK12" s="6">
        <f t="shared" ref="CK12" si="13">CG12-CI12</f>
        <v>205</v>
      </c>
      <c r="CL12" s="6">
        <v>1152</v>
      </c>
      <c r="CM12" s="468">
        <f t="shared" ref="CM12" si="14">CK12/CL12*100</f>
        <v>17.795138888888889</v>
      </c>
      <c r="CO12" s="159" t="s">
        <v>2931</v>
      </c>
      <c r="CP12" s="159">
        <v>95.83</v>
      </c>
      <c r="CQ12" s="470">
        <v>90.73</v>
      </c>
      <c r="CR12" s="479">
        <v>0.104166666666667</v>
      </c>
      <c r="CS12" s="6" t="s">
        <v>3342</v>
      </c>
      <c r="DH12" s="6" t="s">
        <v>2929</v>
      </c>
      <c r="DI12" s="6" t="s">
        <v>2690</v>
      </c>
      <c r="DJ12" s="6">
        <v>3456</v>
      </c>
      <c r="DK12" s="6">
        <v>3257</v>
      </c>
      <c r="DL12" s="415">
        <f t="shared" si="10"/>
        <v>199</v>
      </c>
      <c r="DR12" s="6" t="s">
        <v>2931</v>
      </c>
      <c r="DS12" s="6">
        <v>14400</v>
      </c>
      <c r="DT12" s="6">
        <v>14703</v>
      </c>
      <c r="DU12" s="6">
        <v>0</v>
      </c>
      <c r="DV12" s="6" t="s">
        <v>2692</v>
      </c>
      <c r="DZ12" s="6" t="s">
        <v>2363</v>
      </c>
      <c r="EA12" s="6">
        <v>4286</v>
      </c>
      <c r="EB12" s="6">
        <v>4333</v>
      </c>
      <c r="EC12" s="6">
        <v>0</v>
      </c>
      <c r="EH12" s="6" t="s">
        <v>2921</v>
      </c>
      <c r="EI12" s="6">
        <v>2096</v>
      </c>
      <c r="EJ12" s="6">
        <v>2215</v>
      </c>
      <c r="EK12" s="6">
        <v>0</v>
      </c>
    </row>
    <row r="13" spans="1:141">
      <c r="A13" s="566">
        <v>44363</v>
      </c>
      <c r="B13" s="566"/>
      <c r="C13" s="566"/>
      <c r="D13" s="566"/>
      <c r="E13" s="566"/>
      <c r="F13" s="566"/>
      <c r="G13" s="566"/>
      <c r="H13" s="566"/>
      <c r="I13" s="566"/>
      <c r="J13" s="566"/>
      <c r="K13" s="566"/>
      <c r="L13" s="566"/>
      <c r="M13" s="566"/>
      <c r="N13" s="566"/>
      <c r="O13" s="566"/>
      <c r="P13" s="566"/>
      <c r="T13" s="6" t="s">
        <v>2929</v>
      </c>
      <c r="U13" s="6">
        <v>4608</v>
      </c>
      <c r="V13" s="6">
        <v>4029</v>
      </c>
      <c r="W13" s="409">
        <f t="shared" si="9"/>
        <v>579</v>
      </c>
      <c r="X13" s="6" t="s">
        <v>2690</v>
      </c>
      <c r="AA13" s="6" t="s">
        <v>2918</v>
      </c>
      <c r="AB13" s="6">
        <v>11909</v>
      </c>
      <c r="AC13" s="6">
        <v>11408</v>
      </c>
      <c r="AD13" s="415">
        <f t="shared" si="11"/>
        <v>501</v>
      </c>
      <c r="AE13" s="270" t="s">
        <v>2692</v>
      </c>
      <c r="BQ13" s="6" t="s">
        <v>2922</v>
      </c>
      <c r="BR13" s="6">
        <v>13764</v>
      </c>
      <c r="BS13" s="6">
        <v>13338</v>
      </c>
      <c r="BT13" s="415">
        <f t="shared" si="6"/>
        <v>426</v>
      </c>
      <c r="BU13" s="6" t="s">
        <v>2692</v>
      </c>
      <c r="BV13" s="6">
        <v>97.78</v>
      </c>
      <c r="CO13" s="471" t="s">
        <v>2930</v>
      </c>
      <c r="CP13" s="471">
        <v>96.13</v>
      </c>
      <c r="CQ13" s="472">
        <v>96.12</v>
      </c>
      <c r="CR13" s="480">
        <v>0.1111111111111111</v>
      </c>
      <c r="CS13" s="6" t="s">
        <v>3342</v>
      </c>
      <c r="DH13" s="6" t="s">
        <v>2918</v>
      </c>
      <c r="DI13" s="6" t="s">
        <v>2690</v>
      </c>
      <c r="DJ13" s="6">
        <v>6516</v>
      </c>
      <c r="DK13" s="6">
        <v>6290</v>
      </c>
      <c r="DL13" s="415">
        <f t="shared" si="10"/>
        <v>226</v>
      </c>
      <c r="DR13" s="6" t="s">
        <v>3018</v>
      </c>
      <c r="DS13" s="6">
        <v>14400</v>
      </c>
      <c r="DT13" s="6">
        <v>14741</v>
      </c>
      <c r="DU13" s="6">
        <v>0</v>
      </c>
      <c r="DV13" s="6" t="s">
        <v>2692</v>
      </c>
      <c r="DZ13" s="6" t="s">
        <v>2171</v>
      </c>
      <c r="EA13" s="6">
        <v>2410</v>
      </c>
      <c r="EB13" s="6">
        <v>2457</v>
      </c>
      <c r="EC13" s="6">
        <v>0</v>
      </c>
      <c r="EH13" s="6" t="s">
        <v>2909</v>
      </c>
      <c r="EI13" s="6">
        <v>2620</v>
      </c>
      <c r="EJ13" s="6">
        <v>2721</v>
      </c>
      <c r="EK13" s="6">
        <v>0</v>
      </c>
    </row>
    <row r="14" spans="1:141">
      <c r="A14" s="6" t="s">
        <v>1</v>
      </c>
      <c r="B14" s="6" t="s">
        <v>2723</v>
      </c>
      <c r="C14" s="6" t="s">
        <v>2724</v>
      </c>
      <c r="D14" s="6" t="s">
        <v>2725</v>
      </c>
      <c r="E14" s="6" t="s">
        <v>2358</v>
      </c>
      <c r="F14" s="6" t="s">
        <v>3</v>
      </c>
      <c r="G14" s="6" t="s">
        <v>4</v>
      </c>
      <c r="H14" s="6" t="s">
        <v>2359</v>
      </c>
      <c r="I14" s="6" t="s">
        <v>6</v>
      </c>
      <c r="J14" s="6" t="s">
        <v>7</v>
      </c>
      <c r="K14" s="6" t="s">
        <v>8</v>
      </c>
      <c r="L14" s="6" t="s">
        <v>9</v>
      </c>
      <c r="M14" s="6" t="s">
        <v>13</v>
      </c>
      <c r="N14" s="120" t="s">
        <v>2726</v>
      </c>
      <c r="O14" s="24" t="s">
        <v>2727</v>
      </c>
      <c r="P14" s="407" t="s">
        <v>2728</v>
      </c>
      <c r="T14" s="6" t="s">
        <v>2921</v>
      </c>
      <c r="U14" s="6">
        <v>10757</v>
      </c>
      <c r="V14" s="6">
        <v>9982</v>
      </c>
      <c r="W14" s="409">
        <f t="shared" si="9"/>
        <v>775</v>
      </c>
      <c r="X14" s="6" t="s">
        <v>2692</v>
      </c>
      <c r="AA14" s="6" t="s">
        <v>3018</v>
      </c>
      <c r="AB14" s="6">
        <v>1656</v>
      </c>
      <c r="AC14" s="6">
        <v>1111</v>
      </c>
      <c r="AD14" s="415">
        <f t="shared" si="11"/>
        <v>545</v>
      </c>
      <c r="AE14" s="270" t="s">
        <v>2690</v>
      </c>
      <c r="BQ14" s="6" t="s">
        <v>2911</v>
      </c>
      <c r="BR14" s="6">
        <v>3456</v>
      </c>
      <c r="BS14" s="6">
        <v>2966</v>
      </c>
      <c r="BT14" s="415">
        <f t="shared" si="6"/>
        <v>490</v>
      </c>
      <c r="BU14" s="6" t="s">
        <v>2690</v>
      </c>
      <c r="BV14" s="6">
        <v>96.13</v>
      </c>
      <c r="CO14" s="471" t="s">
        <v>2923</v>
      </c>
      <c r="CP14" s="471">
        <v>96.9</v>
      </c>
      <c r="CQ14" s="472">
        <v>92.28</v>
      </c>
      <c r="CR14" s="480">
        <v>0.11458333333333333</v>
      </c>
      <c r="CS14" s="6" t="s">
        <v>3342</v>
      </c>
      <c r="DH14" s="6" t="s">
        <v>2930</v>
      </c>
      <c r="DI14" s="6" t="s">
        <v>2690</v>
      </c>
      <c r="DJ14" s="6">
        <v>5904</v>
      </c>
      <c r="DK14" s="6">
        <v>5628</v>
      </c>
      <c r="DL14" s="415">
        <f t="shared" si="10"/>
        <v>276</v>
      </c>
      <c r="DR14" s="6" t="s">
        <v>2924</v>
      </c>
      <c r="DS14" s="6">
        <v>10800</v>
      </c>
      <c r="DT14" s="6">
        <v>10798</v>
      </c>
      <c r="DU14" s="6">
        <f t="shared" ref="DU14" si="15">DS14-DT14</f>
        <v>2</v>
      </c>
      <c r="DV14" s="6" t="s">
        <v>2692</v>
      </c>
      <c r="DZ14" s="6" t="s">
        <v>2372</v>
      </c>
      <c r="EA14" s="6">
        <v>4386</v>
      </c>
      <c r="EB14" s="6">
        <v>4384</v>
      </c>
      <c r="EC14" s="415">
        <f t="shared" ref="EC14:EC21" si="16">EA14-EB14</f>
        <v>2</v>
      </c>
      <c r="EH14" s="6" t="s">
        <v>2913</v>
      </c>
      <c r="EI14" s="6">
        <v>2620</v>
      </c>
      <c r="EJ14" s="6">
        <v>2713</v>
      </c>
      <c r="EK14" s="6">
        <v>0</v>
      </c>
    </row>
    <row r="15" spans="1:141">
      <c r="A15" s="6" t="s">
        <v>2382</v>
      </c>
      <c r="B15" s="6" t="s">
        <v>2729</v>
      </c>
      <c r="C15" s="6" t="s">
        <v>2690</v>
      </c>
      <c r="D15" s="6"/>
      <c r="E15" s="121">
        <v>0.32629629629629631</v>
      </c>
      <c r="F15" s="121">
        <v>0.19351851851851851</v>
      </c>
      <c r="G15" s="121">
        <v>4.1423611111111112E-2</v>
      </c>
      <c r="H15" s="121">
        <v>9.1342592592592586E-2</v>
      </c>
      <c r="I15" s="6">
        <v>26</v>
      </c>
      <c r="J15" s="6">
        <v>222</v>
      </c>
      <c r="K15" s="6">
        <v>453</v>
      </c>
      <c r="L15" s="6">
        <v>81</v>
      </c>
      <c r="M15" s="6">
        <v>84.83</v>
      </c>
      <c r="N15" s="6">
        <v>141</v>
      </c>
      <c r="O15" s="6">
        <v>1152</v>
      </c>
      <c r="P15" s="148">
        <v>12.24</v>
      </c>
      <c r="T15" s="6" t="s">
        <v>2909</v>
      </c>
      <c r="U15" s="6">
        <v>4608</v>
      </c>
      <c r="V15" s="6">
        <v>3701</v>
      </c>
      <c r="W15" s="409">
        <f t="shared" si="9"/>
        <v>907</v>
      </c>
      <c r="X15" s="6" t="s">
        <v>2690</v>
      </c>
      <c r="AA15" s="6" t="s">
        <v>2930</v>
      </c>
      <c r="AB15" s="6">
        <v>11909</v>
      </c>
      <c r="AC15" s="6">
        <v>11207</v>
      </c>
      <c r="AD15" s="415">
        <f t="shared" si="11"/>
        <v>702</v>
      </c>
      <c r="AE15" s="270" t="s">
        <v>2692</v>
      </c>
      <c r="BQ15" s="6" t="s">
        <v>2957</v>
      </c>
      <c r="BR15" s="6">
        <v>3456</v>
      </c>
      <c r="BS15" s="6">
        <v>2959</v>
      </c>
      <c r="BT15" s="415">
        <f t="shared" si="6"/>
        <v>497</v>
      </c>
      <c r="BU15" s="6" t="s">
        <v>2690</v>
      </c>
      <c r="BV15" s="6">
        <v>94.46</v>
      </c>
      <c r="CO15" s="471" t="s">
        <v>2911</v>
      </c>
      <c r="CP15" s="471">
        <v>97.62</v>
      </c>
      <c r="CQ15" s="472">
        <v>94.05</v>
      </c>
      <c r="CR15" s="480">
        <v>0.118055555555556</v>
      </c>
      <c r="CS15" s="6" t="s">
        <v>3342</v>
      </c>
      <c r="DH15" s="6" t="s">
        <v>2911</v>
      </c>
      <c r="DI15" s="6" t="s">
        <v>2690</v>
      </c>
      <c r="DJ15" s="6">
        <v>7362</v>
      </c>
      <c r="DK15" s="6">
        <v>7081</v>
      </c>
      <c r="DL15" s="415">
        <f t="shared" si="10"/>
        <v>281</v>
      </c>
      <c r="DR15" s="6" t="s">
        <v>2957</v>
      </c>
      <c r="DS15" s="6">
        <v>4608</v>
      </c>
      <c r="DT15" s="6">
        <v>4517</v>
      </c>
      <c r="DU15" s="415">
        <f t="shared" ref="DU15:DU26" si="17">DS15-DT15</f>
        <v>91</v>
      </c>
      <c r="DV15" s="6" t="s">
        <v>2690</v>
      </c>
      <c r="DZ15" s="6" t="s">
        <v>1527</v>
      </c>
      <c r="EA15" s="6">
        <v>2410</v>
      </c>
      <c r="EB15" s="6">
        <v>2396</v>
      </c>
      <c r="EC15" s="415">
        <f t="shared" si="16"/>
        <v>14</v>
      </c>
      <c r="EH15" s="6" t="s">
        <v>2929</v>
      </c>
      <c r="EI15" s="6">
        <v>2620</v>
      </c>
      <c r="EJ15" s="6">
        <v>2702</v>
      </c>
      <c r="EK15" s="6">
        <v>0</v>
      </c>
    </row>
    <row r="16" spans="1:141">
      <c r="T16" s="6" t="s">
        <v>2922</v>
      </c>
      <c r="U16" s="6">
        <v>13552</v>
      </c>
      <c r="V16" s="6">
        <v>12499</v>
      </c>
      <c r="W16" s="409">
        <f t="shared" si="9"/>
        <v>1053</v>
      </c>
      <c r="X16" s="6" t="s">
        <v>2692</v>
      </c>
      <c r="AA16" s="6" t="s">
        <v>2957</v>
      </c>
      <c r="AB16" s="6">
        <v>5760</v>
      </c>
      <c r="AC16" s="6">
        <v>5025</v>
      </c>
      <c r="AD16" s="415">
        <f t="shared" si="11"/>
        <v>735</v>
      </c>
      <c r="AE16" s="270" t="s">
        <v>2690</v>
      </c>
      <c r="BQ16" s="6" t="s">
        <v>2912</v>
      </c>
      <c r="BR16" s="6">
        <v>3456</v>
      </c>
      <c r="BS16" s="6">
        <v>2953</v>
      </c>
      <c r="BT16" s="415">
        <f t="shared" si="6"/>
        <v>503</v>
      </c>
      <c r="BU16" s="6" t="s">
        <v>2690</v>
      </c>
      <c r="BV16" s="6">
        <v>98.52</v>
      </c>
      <c r="CO16" s="471" t="s">
        <v>2914</v>
      </c>
      <c r="CP16" s="471">
        <v>98.1</v>
      </c>
      <c r="CQ16" s="472">
        <v>96.66</v>
      </c>
      <c r="CR16" s="480">
        <v>0.121527777777778</v>
      </c>
      <c r="CS16" s="6" t="s">
        <v>3342</v>
      </c>
      <c r="DH16" s="6" t="s">
        <v>2922</v>
      </c>
      <c r="DI16" s="6" t="s">
        <v>2692</v>
      </c>
      <c r="DJ16" s="6">
        <v>13482</v>
      </c>
      <c r="DK16" s="6">
        <v>12993</v>
      </c>
      <c r="DL16" s="415">
        <f t="shared" si="10"/>
        <v>489</v>
      </c>
      <c r="DR16" s="6" t="s">
        <v>2912</v>
      </c>
      <c r="DS16" s="6">
        <v>4608</v>
      </c>
      <c r="DT16" s="6">
        <v>4511</v>
      </c>
      <c r="DU16" s="415">
        <f t="shared" si="17"/>
        <v>97</v>
      </c>
      <c r="DV16" s="6" t="s">
        <v>2690</v>
      </c>
      <c r="DZ16" s="6" t="s">
        <v>1269</v>
      </c>
      <c r="EA16" s="6">
        <v>2410</v>
      </c>
      <c r="EB16" s="6">
        <v>2395</v>
      </c>
      <c r="EC16" s="415">
        <f t="shared" si="16"/>
        <v>15</v>
      </c>
      <c r="EH16" s="6" t="s">
        <v>3018</v>
      </c>
      <c r="EI16" s="6">
        <v>11062</v>
      </c>
      <c r="EJ16" s="6">
        <v>10973</v>
      </c>
      <c r="EK16" s="415">
        <f t="shared" ref="EK16:EK23" si="18">EI16-EJ16</f>
        <v>89</v>
      </c>
    </row>
    <row r="17" spans="20:141">
      <c r="T17" s="6" t="s">
        <v>2957</v>
      </c>
      <c r="U17" s="6">
        <v>4608</v>
      </c>
      <c r="V17" s="6">
        <v>3345</v>
      </c>
      <c r="W17" s="409">
        <f t="shared" si="9"/>
        <v>1263</v>
      </c>
      <c r="X17" s="6" t="s">
        <v>2690</v>
      </c>
      <c r="AA17" s="6" t="s">
        <v>2909</v>
      </c>
      <c r="AB17" s="6">
        <v>5760</v>
      </c>
      <c r="AC17" s="6">
        <v>4961</v>
      </c>
      <c r="AD17" s="415">
        <f t="shared" si="11"/>
        <v>799</v>
      </c>
      <c r="AE17" s="270" t="s">
        <v>2690</v>
      </c>
      <c r="BQ17" s="6" t="s">
        <v>2925</v>
      </c>
      <c r="BR17" s="6">
        <v>2304</v>
      </c>
      <c r="BS17" s="6">
        <v>1781</v>
      </c>
      <c r="BT17" s="415">
        <f t="shared" si="6"/>
        <v>523</v>
      </c>
      <c r="BU17" s="6" t="s">
        <v>2690</v>
      </c>
      <c r="BV17" s="6">
        <v>92.12</v>
      </c>
      <c r="CO17" s="471" t="s">
        <v>2922</v>
      </c>
      <c r="CP17" s="471">
        <v>98.83</v>
      </c>
      <c r="CQ17" s="472">
        <v>97.35</v>
      </c>
      <c r="CR17" s="480">
        <v>0.125</v>
      </c>
      <c r="CS17" s="6" t="s">
        <v>3342</v>
      </c>
      <c r="DH17" s="6" t="s">
        <v>2909</v>
      </c>
      <c r="DI17" s="6" t="s">
        <v>2690</v>
      </c>
      <c r="DJ17" s="6">
        <v>4608</v>
      </c>
      <c r="DK17" s="6">
        <v>4090</v>
      </c>
      <c r="DL17" s="415">
        <f t="shared" si="10"/>
        <v>518</v>
      </c>
      <c r="DR17" s="6" t="s">
        <v>2929</v>
      </c>
      <c r="DS17" s="6">
        <v>4608</v>
      </c>
      <c r="DT17" s="6">
        <v>4477</v>
      </c>
      <c r="DU17" s="415">
        <f t="shared" si="17"/>
        <v>131</v>
      </c>
      <c r="DV17" s="6" t="s">
        <v>2690</v>
      </c>
      <c r="DZ17" s="6" t="s">
        <v>2374</v>
      </c>
      <c r="EA17" s="6">
        <v>5928</v>
      </c>
      <c r="EB17" s="6">
        <v>5850</v>
      </c>
      <c r="EC17" s="415">
        <f t="shared" si="16"/>
        <v>78</v>
      </c>
      <c r="EH17" s="6" t="s">
        <v>2925</v>
      </c>
      <c r="EI17" s="6">
        <v>2620</v>
      </c>
      <c r="EJ17" s="6">
        <v>2472</v>
      </c>
      <c r="EK17" s="415">
        <f t="shared" si="18"/>
        <v>148</v>
      </c>
    </row>
    <row r="18" spans="20:141">
      <c r="T18" s="6" t="s">
        <v>2923</v>
      </c>
      <c r="U18" s="6">
        <v>4608</v>
      </c>
      <c r="V18" s="6">
        <v>3244</v>
      </c>
      <c r="W18" s="409">
        <f t="shared" si="9"/>
        <v>1364</v>
      </c>
      <c r="X18" s="6" t="s">
        <v>2690</v>
      </c>
      <c r="AA18" s="6" t="s">
        <v>2921</v>
      </c>
      <c r="AB18" s="6">
        <v>11909</v>
      </c>
      <c r="AC18" s="6">
        <v>10958</v>
      </c>
      <c r="AD18" s="415">
        <f t="shared" si="11"/>
        <v>951</v>
      </c>
      <c r="AE18" s="270" t="s">
        <v>2692</v>
      </c>
      <c r="BQ18" s="6" t="s">
        <v>2931</v>
      </c>
      <c r="BR18" s="6">
        <v>13764</v>
      </c>
      <c r="BS18" s="6">
        <v>13170</v>
      </c>
      <c r="BT18" s="415">
        <f t="shared" si="6"/>
        <v>594</v>
      </c>
      <c r="BU18" s="6" t="s">
        <v>2692</v>
      </c>
      <c r="BV18" s="6">
        <v>90.73</v>
      </c>
      <c r="CO18" s="471" t="s">
        <v>2918</v>
      </c>
      <c r="CP18" s="471">
        <v>98.94</v>
      </c>
      <c r="CQ18" s="472">
        <v>96.21</v>
      </c>
      <c r="CR18" s="480">
        <v>0.12847222222222199</v>
      </c>
      <c r="CS18" s="6" t="s">
        <v>3342</v>
      </c>
      <c r="DH18" s="6" t="s">
        <v>2931</v>
      </c>
      <c r="DI18" s="6" t="s">
        <v>2692</v>
      </c>
      <c r="DJ18" s="6">
        <v>9882</v>
      </c>
      <c r="DK18" s="6">
        <v>9284</v>
      </c>
      <c r="DL18" s="415">
        <f t="shared" si="10"/>
        <v>598</v>
      </c>
      <c r="DR18" s="6" t="s">
        <v>2911</v>
      </c>
      <c r="DS18" s="6">
        <v>4608</v>
      </c>
      <c r="DT18" s="6">
        <v>4443</v>
      </c>
      <c r="DU18" s="415">
        <f t="shared" si="17"/>
        <v>165</v>
      </c>
      <c r="DV18" s="6" t="s">
        <v>2690</v>
      </c>
      <c r="DZ18" s="6" t="s">
        <v>495</v>
      </c>
      <c r="EA18" s="6">
        <v>2801</v>
      </c>
      <c r="EB18" s="6">
        <v>2697</v>
      </c>
      <c r="EC18" s="415">
        <f t="shared" si="16"/>
        <v>104</v>
      </c>
      <c r="EH18" s="6" t="s">
        <v>2918</v>
      </c>
      <c r="EI18" s="6">
        <v>7724</v>
      </c>
      <c r="EJ18" s="6">
        <v>7197</v>
      </c>
      <c r="EK18" s="415">
        <f t="shared" si="18"/>
        <v>527</v>
      </c>
    </row>
    <row r="19" spans="20:141">
      <c r="T19" s="6" t="s">
        <v>2911</v>
      </c>
      <c r="U19" s="6">
        <v>10757</v>
      </c>
      <c r="V19" s="6">
        <v>9249</v>
      </c>
      <c r="W19" s="409">
        <f t="shared" si="9"/>
        <v>1508</v>
      </c>
      <c r="X19" s="6" t="s">
        <v>2692</v>
      </c>
      <c r="AA19" s="6" t="s">
        <v>2929</v>
      </c>
      <c r="AB19" s="6">
        <v>5760</v>
      </c>
      <c r="AC19" s="6">
        <v>4771</v>
      </c>
      <c r="AD19" s="415">
        <f t="shared" si="11"/>
        <v>989</v>
      </c>
      <c r="AE19" s="270" t="s">
        <v>2690</v>
      </c>
      <c r="BQ19" s="6" t="s">
        <v>2918</v>
      </c>
      <c r="BR19" s="6">
        <v>4608</v>
      </c>
      <c r="BS19" s="6">
        <v>3784</v>
      </c>
      <c r="BT19" s="415">
        <f t="shared" si="6"/>
        <v>824</v>
      </c>
      <c r="BU19" s="6" t="s">
        <v>2690</v>
      </c>
      <c r="BV19" s="6">
        <v>96.84</v>
      </c>
      <c r="CO19" s="473" t="s">
        <v>2919</v>
      </c>
      <c r="CP19" s="473">
        <v>99.32</v>
      </c>
      <c r="CQ19" s="474">
        <v>87.91</v>
      </c>
      <c r="CR19" s="481">
        <v>0.13541666666666666</v>
      </c>
      <c r="CS19" s="6" t="s">
        <v>3342</v>
      </c>
      <c r="DH19" s="6" t="s">
        <v>2925</v>
      </c>
      <c r="DI19" s="6" t="s">
        <v>2690</v>
      </c>
      <c r="DJ19" s="6">
        <v>3456</v>
      </c>
      <c r="DK19" s="6">
        <v>2808</v>
      </c>
      <c r="DL19" s="415">
        <f t="shared" si="10"/>
        <v>648</v>
      </c>
      <c r="DR19" s="6" t="s">
        <v>2930</v>
      </c>
      <c r="DS19" s="6">
        <v>11952</v>
      </c>
      <c r="DT19" s="6">
        <v>11764</v>
      </c>
      <c r="DU19" s="415">
        <f t="shared" si="17"/>
        <v>188</v>
      </c>
      <c r="DV19" s="6" t="s">
        <v>2692</v>
      </c>
      <c r="DZ19" s="6" t="s">
        <v>130</v>
      </c>
      <c r="EA19" s="6">
        <v>4052</v>
      </c>
      <c r="EB19" s="6">
        <v>3676</v>
      </c>
      <c r="EC19" s="415">
        <f t="shared" si="16"/>
        <v>376</v>
      </c>
      <c r="EH19" s="6" t="s">
        <v>2920</v>
      </c>
      <c r="EI19" s="6">
        <v>7200</v>
      </c>
      <c r="EJ19" s="6">
        <v>6668</v>
      </c>
      <c r="EK19" s="415">
        <f t="shared" si="18"/>
        <v>532</v>
      </c>
    </row>
    <row r="20" spans="20:141">
      <c r="T20" s="6" t="s">
        <v>2925</v>
      </c>
      <c r="U20" s="6">
        <v>4608</v>
      </c>
      <c r="V20" s="6">
        <v>3008</v>
      </c>
      <c r="W20" s="409">
        <f t="shared" si="9"/>
        <v>1600</v>
      </c>
      <c r="X20" s="6" t="s">
        <v>2690</v>
      </c>
      <c r="AA20" s="6" t="s">
        <v>2922</v>
      </c>
      <c r="AB20" s="6">
        <v>16940</v>
      </c>
      <c r="AC20" s="6">
        <v>15902</v>
      </c>
      <c r="AD20" s="415">
        <f t="shared" si="11"/>
        <v>1038</v>
      </c>
      <c r="AE20" s="270" t="s">
        <v>2692</v>
      </c>
      <c r="BQ20" s="6" t="s">
        <v>2920</v>
      </c>
      <c r="BR20" s="6">
        <v>13764</v>
      </c>
      <c r="BS20" s="6">
        <v>12776</v>
      </c>
      <c r="BT20" s="415">
        <f t="shared" si="6"/>
        <v>988</v>
      </c>
      <c r="BU20" s="6" t="s">
        <v>2692</v>
      </c>
      <c r="BV20" s="6">
        <v>90.67</v>
      </c>
      <c r="CO20" s="473" t="s">
        <v>2915</v>
      </c>
      <c r="CP20" s="473">
        <v>99.57</v>
      </c>
      <c r="CQ20" s="474">
        <v>96.73</v>
      </c>
      <c r="CR20" s="481">
        <v>0.1388888888888889</v>
      </c>
      <c r="CS20" s="6" t="s">
        <v>3342</v>
      </c>
      <c r="DH20" s="6" t="s">
        <v>2957</v>
      </c>
      <c r="DI20" s="6" t="s">
        <v>2690</v>
      </c>
      <c r="DJ20" s="6">
        <v>4608</v>
      </c>
      <c r="DK20" s="6">
        <v>3934</v>
      </c>
      <c r="DL20" s="415">
        <f t="shared" si="10"/>
        <v>674</v>
      </c>
      <c r="DR20" s="6" t="s">
        <v>2909</v>
      </c>
      <c r="DS20" s="6">
        <v>4608</v>
      </c>
      <c r="DT20" s="6">
        <v>4240</v>
      </c>
      <c r="DU20" s="415">
        <f t="shared" si="17"/>
        <v>368</v>
      </c>
      <c r="DV20" s="6" t="s">
        <v>2690</v>
      </c>
      <c r="DZ20" s="6" t="s">
        <v>2238</v>
      </c>
      <c r="EA20" s="6">
        <v>6632</v>
      </c>
      <c r="EB20" s="6">
        <v>5625</v>
      </c>
      <c r="EC20" s="415">
        <f t="shared" si="16"/>
        <v>1007</v>
      </c>
      <c r="EH20" s="6" t="s">
        <v>2915</v>
      </c>
      <c r="EI20" s="6">
        <v>8013</v>
      </c>
      <c r="EJ20" s="6">
        <v>7471</v>
      </c>
      <c r="EK20" s="415">
        <f t="shared" si="18"/>
        <v>542</v>
      </c>
    </row>
    <row r="21" spans="20:141">
      <c r="T21" s="6" t="s">
        <v>2918</v>
      </c>
      <c r="U21" s="6">
        <v>10757</v>
      </c>
      <c r="V21" s="6">
        <v>9078</v>
      </c>
      <c r="W21" s="409">
        <f t="shared" si="9"/>
        <v>1679</v>
      </c>
      <c r="X21" s="6" t="s">
        <v>2692</v>
      </c>
      <c r="AA21" s="6" t="s">
        <v>2923</v>
      </c>
      <c r="AB21" s="6">
        <v>5760</v>
      </c>
      <c r="AC21" s="6">
        <v>4388</v>
      </c>
      <c r="AD21" s="415">
        <f t="shared" si="11"/>
        <v>1372</v>
      </c>
      <c r="AE21" s="270" t="s">
        <v>2690</v>
      </c>
      <c r="BQ21" s="6" t="s">
        <v>2921</v>
      </c>
      <c r="BR21" s="6">
        <v>11528</v>
      </c>
      <c r="BS21" s="6">
        <v>10426</v>
      </c>
      <c r="BT21" s="415">
        <f t="shared" si="6"/>
        <v>1102</v>
      </c>
      <c r="BU21" s="6" t="s">
        <v>2692</v>
      </c>
      <c r="BV21" s="6">
        <v>97.2</v>
      </c>
      <c r="CO21" s="473" t="s">
        <v>2957</v>
      </c>
      <c r="CP21" s="473">
        <v>101.68</v>
      </c>
      <c r="CQ21" s="474">
        <v>91.15</v>
      </c>
      <c r="CR21" s="481">
        <v>0.14236111111111099</v>
      </c>
      <c r="CS21" s="6" t="s">
        <v>3342</v>
      </c>
      <c r="DH21" s="6" t="s">
        <v>2923</v>
      </c>
      <c r="DI21" s="6" t="s">
        <v>2690</v>
      </c>
      <c r="DJ21" s="6">
        <v>4608</v>
      </c>
      <c r="DK21" s="6">
        <v>3764</v>
      </c>
      <c r="DL21" s="415">
        <f t="shared" si="10"/>
        <v>844</v>
      </c>
      <c r="DR21" s="6" t="s">
        <v>2921</v>
      </c>
      <c r="DS21" s="6">
        <v>4608</v>
      </c>
      <c r="DT21" s="6">
        <v>4158</v>
      </c>
      <c r="DU21" s="415">
        <f t="shared" si="17"/>
        <v>450</v>
      </c>
      <c r="DV21" s="6" t="s">
        <v>2690</v>
      </c>
      <c r="DZ21" s="6" t="s">
        <v>2380</v>
      </c>
      <c r="EA21" s="6">
        <v>3762</v>
      </c>
      <c r="EB21" s="6">
        <v>2460</v>
      </c>
      <c r="EC21" s="415">
        <f t="shared" si="16"/>
        <v>1302</v>
      </c>
      <c r="EH21" s="6" t="s">
        <v>2957</v>
      </c>
      <c r="EI21" s="6">
        <v>2620</v>
      </c>
      <c r="EJ21" s="6">
        <v>1941</v>
      </c>
      <c r="EK21" s="415">
        <f t="shared" si="18"/>
        <v>679</v>
      </c>
    </row>
    <row r="22" spans="20:141">
      <c r="T22" s="6" t="s">
        <v>2920</v>
      </c>
      <c r="U22" s="6">
        <v>13552</v>
      </c>
      <c r="V22" s="6">
        <v>11859</v>
      </c>
      <c r="W22" s="409">
        <f t="shared" si="9"/>
        <v>1693</v>
      </c>
      <c r="X22" s="6" t="s">
        <v>2692</v>
      </c>
      <c r="AA22" s="6" t="s">
        <v>2920</v>
      </c>
      <c r="AB22" s="6">
        <v>16940</v>
      </c>
      <c r="AC22" s="6">
        <v>15180</v>
      </c>
      <c r="AD22" s="415">
        <f t="shared" si="11"/>
        <v>1760</v>
      </c>
      <c r="AE22" s="270" t="s">
        <v>2692</v>
      </c>
      <c r="BQ22" s="6" t="s">
        <v>2955</v>
      </c>
      <c r="BR22" s="6">
        <v>3456</v>
      </c>
      <c r="BS22" s="6">
        <v>2226</v>
      </c>
      <c r="BT22" s="415">
        <f t="shared" si="6"/>
        <v>1230</v>
      </c>
      <c r="BU22" s="6" t="s">
        <v>2690</v>
      </c>
      <c r="BV22" s="6">
        <v>90.95</v>
      </c>
      <c r="CO22" s="473" t="s">
        <v>2913</v>
      </c>
      <c r="CP22" s="473">
        <v>101.79</v>
      </c>
      <c r="CQ22" s="474">
        <v>94.53</v>
      </c>
      <c r="CR22" s="481">
        <v>0.14583333333333301</v>
      </c>
      <c r="CS22" s="6" t="s">
        <v>3342</v>
      </c>
      <c r="DH22" s="6" t="s">
        <v>2912</v>
      </c>
      <c r="DI22" s="6" t="s">
        <v>2690</v>
      </c>
      <c r="DJ22" s="6">
        <v>4608</v>
      </c>
      <c r="DK22" s="6">
        <v>3735</v>
      </c>
      <c r="DL22" s="415">
        <f t="shared" si="10"/>
        <v>873</v>
      </c>
      <c r="DR22" s="6" t="s">
        <v>2923</v>
      </c>
      <c r="DS22" s="6">
        <v>4032</v>
      </c>
      <c r="DT22" s="6">
        <v>3561</v>
      </c>
      <c r="DU22" s="415">
        <f t="shared" si="17"/>
        <v>471</v>
      </c>
      <c r="DV22" s="6" t="s">
        <v>2690</v>
      </c>
      <c r="EH22" s="6" t="s">
        <v>2931</v>
      </c>
      <c r="EI22" s="6">
        <v>11062</v>
      </c>
      <c r="EJ22" s="6">
        <v>10303</v>
      </c>
      <c r="EK22" s="415">
        <f t="shared" si="18"/>
        <v>759</v>
      </c>
    </row>
    <row r="23" spans="20:141">
      <c r="T23" s="6" t="s">
        <v>2955</v>
      </c>
      <c r="U23" s="6">
        <v>4608</v>
      </c>
      <c r="V23" s="6">
        <v>2181</v>
      </c>
      <c r="W23" s="409">
        <f t="shared" si="9"/>
        <v>2427</v>
      </c>
      <c r="X23" s="6" t="s">
        <v>2690</v>
      </c>
      <c r="AA23" s="6" t="s">
        <v>2925</v>
      </c>
      <c r="AB23" s="6">
        <v>5760</v>
      </c>
      <c r="AC23" s="6">
        <v>3859</v>
      </c>
      <c r="AD23" s="415">
        <f t="shared" si="11"/>
        <v>1901</v>
      </c>
      <c r="AE23" s="270" t="s">
        <v>2690</v>
      </c>
      <c r="BQ23" s="6" t="s">
        <v>2919</v>
      </c>
      <c r="BR23" s="6">
        <v>10376</v>
      </c>
      <c r="BS23" s="6">
        <v>8835</v>
      </c>
      <c r="BT23" s="415">
        <f t="shared" si="6"/>
        <v>1541</v>
      </c>
      <c r="BU23" s="6" t="s">
        <v>2692</v>
      </c>
      <c r="BV23" s="6">
        <v>86.31</v>
      </c>
      <c r="CO23" s="473" t="s">
        <v>2917</v>
      </c>
      <c r="CP23" s="473">
        <v>103.11</v>
      </c>
      <c r="CQ23" s="474">
        <v>94.99</v>
      </c>
      <c r="CR23" s="481">
        <v>0.149305555555556</v>
      </c>
      <c r="CS23" s="6" t="s">
        <v>3342</v>
      </c>
      <c r="DH23" s="6" t="s">
        <v>2921</v>
      </c>
      <c r="DI23" s="6" t="s">
        <v>2690</v>
      </c>
      <c r="DJ23" s="6">
        <v>8586</v>
      </c>
      <c r="DK23" s="6">
        <v>7668</v>
      </c>
      <c r="DL23" s="415">
        <f t="shared" si="10"/>
        <v>918</v>
      </c>
      <c r="DR23" s="6" t="s">
        <v>2925</v>
      </c>
      <c r="DS23" s="6">
        <v>4608</v>
      </c>
      <c r="DT23" s="6">
        <v>3963</v>
      </c>
      <c r="DU23" s="415">
        <f t="shared" si="17"/>
        <v>645</v>
      </c>
      <c r="DV23" s="6" t="s">
        <v>2690</v>
      </c>
      <c r="EH23" s="6" t="s">
        <v>2955</v>
      </c>
      <c r="EI23" s="6">
        <v>2620</v>
      </c>
      <c r="EJ23" s="6">
        <v>1833</v>
      </c>
      <c r="EK23" s="415">
        <f t="shared" si="18"/>
        <v>787</v>
      </c>
    </row>
    <row r="24" spans="20:141">
      <c r="T24" s="6" t="s">
        <v>2924</v>
      </c>
      <c r="U24" s="6">
        <v>13552</v>
      </c>
      <c r="V24" s="6">
        <v>10928</v>
      </c>
      <c r="W24" s="409">
        <f t="shared" si="9"/>
        <v>2624</v>
      </c>
      <c r="X24" s="6" t="s">
        <v>2692</v>
      </c>
      <c r="AA24" s="6" t="s">
        <v>2932</v>
      </c>
      <c r="AB24" s="6">
        <v>4608</v>
      </c>
      <c r="AC24" s="6">
        <v>1821</v>
      </c>
      <c r="AD24" s="415">
        <f t="shared" si="11"/>
        <v>2787</v>
      </c>
      <c r="AE24" s="270" t="s">
        <v>2690</v>
      </c>
      <c r="BQ24" s="6" t="s">
        <v>2930</v>
      </c>
      <c r="BR24" s="6">
        <v>11528</v>
      </c>
      <c r="BS24" s="6">
        <v>9642</v>
      </c>
      <c r="BT24" s="415">
        <f t="shared" si="6"/>
        <v>1886</v>
      </c>
      <c r="BU24" s="6" t="s">
        <v>2692</v>
      </c>
      <c r="BV24" s="6">
        <v>98</v>
      </c>
      <c r="CO24" s="475" t="s">
        <v>2920</v>
      </c>
      <c r="CP24" s="475">
        <v>103.43</v>
      </c>
      <c r="CQ24" s="476">
        <v>96.5</v>
      </c>
      <c r="CR24" s="482">
        <v>0.15625</v>
      </c>
      <c r="CS24" s="6" t="s">
        <v>3353</v>
      </c>
      <c r="DH24" s="6" t="s">
        <v>3018</v>
      </c>
      <c r="DI24" s="6" t="s">
        <v>2690</v>
      </c>
      <c r="DJ24" s="6">
        <v>3456</v>
      </c>
      <c r="DK24" s="6">
        <v>1827</v>
      </c>
      <c r="DL24" s="415">
        <f t="shared" si="10"/>
        <v>1629</v>
      </c>
      <c r="DR24" s="6" t="s">
        <v>2922</v>
      </c>
      <c r="DS24" s="6">
        <v>14400</v>
      </c>
      <c r="DT24" s="6">
        <v>13747</v>
      </c>
      <c r="DU24" s="415">
        <f t="shared" si="17"/>
        <v>653</v>
      </c>
      <c r="DV24" s="6" t="s">
        <v>2692</v>
      </c>
    </row>
    <row r="25" spans="20:141">
      <c r="T25" s="6" t="s">
        <v>2913</v>
      </c>
      <c r="U25" s="6">
        <v>8504</v>
      </c>
      <c r="V25" s="6">
        <v>5867</v>
      </c>
      <c r="W25" s="409">
        <f t="shared" si="9"/>
        <v>2637</v>
      </c>
      <c r="X25" s="6" t="s">
        <v>2692</v>
      </c>
      <c r="AA25" s="6" t="s">
        <v>2924</v>
      </c>
      <c r="AB25" s="6">
        <v>16940</v>
      </c>
      <c r="AC25" s="6">
        <v>14000</v>
      </c>
      <c r="AD25" s="415">
        <f t="shared" si="11"/>
        <v>2940</v>
      </c>
      <c r="AE25" s="270" t="s">
        <v>2692</v>
      </c>
      <c r="BQ25" s="6" t="s">
        <v>2924</v>
      </c>
      <c r="BR25" s="6">
        <v>10376</v>
      </c>
      <c r="BS25" s="6">
        <v>8303</v>
      </c>
      <c r="BT25" s="415">
        <f t="shared" si="6"/>
        <v>2073</v>
      </c>
      <c r="BU25" s="6" t="s">
        <v>2692</v>
      </c>
      <c r="BV25" s="6">
        <v>81.739999999999995</v>
      </c>
      <c r="CO25" s="475" t="s">
        <v>2928</v>
      </c>
      <c r="CP25" s="475">
        <v>105.75</v>
      </c>
      <c r="CQ25" s="476">
        <v>95.72</v>
      </c>
      <c r="CR25" s="482">
        <v>0.15972222222222224</v>
      </c>
      <c r="CS25" s="6" t="s">
        <v>3342</v>
      </c>
      <c r="DH25" s="6" t="s">
        <v>2955</v>
      </c>
      <c r="DI25" s="6" t="s">
        <v>2690</v>
      </c>
      <c r="DJ25" s="6">
        <v>4608</v>
      </c>
      <c r="DK25" s="6">
        <v>2779</v>
      </c>
      <c r="DL25" s="415">
        <f t="shared" si="10"/>
        <v>1829</v>
      </c>
      <c r="DR25" s="6" t="s">
        <v>2955</v>
      </c>
      <c r="DS25" s="6">
        <v>4608</v>
      </c>
      <c r="DT25" s="6">
        <v>3461</v>
      </c>
      <c r="DU25" s="415">
        <f t="shared" si="17"/>
        <v>1147</v>
      </c>
      <c r="DV25" s="6" t="s">
        <v>2690</v>
      </c>
    </row>
    <row r="26" spans="20:141">
      <c r="T26" s="6" t="s">
        <v>2932</v>
      </c>
      <c r="U26" s="6">
        <v>4608</v>
      </c>
      <c r="V26" s="6">
        <v>1824</v>
      </c>
      <c r="W26" s="409">
        <f t="shared" si="9"/>
        <v>2784</v>
      </c>
      <c r="X26" s="6" t="s">
        <v>2690</v>
      </c>
      <c r="AA26" s="6" t="s">
        <v>2955</v>
      </c>
      <c r="AB26" s="6">
        <v>5760</v>
      </c>
      <c r="AC26" s="6">
        <v>2618</v>
      </c>
      <c r="AD26" s="415">
        <f t="shared" si="11"/>
        <v>3142</v>
      </c>
      <c r="AE26" s="270" t="s">
        <v>2690</v>
      </c>
      <c r="BQ26" s="6" t="s">
        <v>3018</v>
      </c>
      <c r="BR26" s="6">
        <v>4608</v>
      </c>
      <c r="BS26" s="6">
        <v>2126</v>
      </c>
      <c r="BT26" s="415">
        <f t="shared" si="6"/>
        <v>2482</v>
      </c>
      <c r="BU26" s="6" t="s">
        <v>2690</v>
      </c>
      <c r="BV26" s="6">
        <v>90</v>
      </c>
      <c r="CO26" s="475" t="s">
        <v>2927</v>
      </c>
      <c r="CP26" s="475">
        <v>106.93</v>
      </c>
      <c r="CQ26" s="476">
        <v>100</v>
      </c>
      <c r="CR26" s="482">
        <v>0.163194444444444</v>
      </c>
      <c r="CS26" s="6" t="s">
        <v>3342</v>
      </c>
      <c r="DH26" s="6" t="s">
        <v>2924</v>
      </c>
      <c r="DI26" s="6" t="s">
        <v>2692</v>
      </c>
      <c r="DJ26" s="6">
        <v>13482</v>
      </c>
      <c r="DK26" s="6">
        <v>11091</v>
      </c>
      <c r="DL26" s="415">
        <f t="shared" si="10"/>
        <v>2391</v>
      </c>
      <c r="DR26" s="6" t="s">
        <v>2926</v>
      </c>
      <c r="DS26" s="6">
        <v>10800</v>
      </c>
      <c r="DT26" s="6">
        <v>8268</v>
      </c>
      <c r="DU26" s="415">
        <f t="shared" si="17"/>
        <v>2532</v>
      </c>
      <c r="DV26" s="6" t="s">
        <v>2692</v>
      </c>
    </row>
    <row r="27" spans="20:141">
      <c r="T27" s="6" t="s">
        <v>2926</v>
      </c>
      <c r="U27" s="6">
        <v>10164</v>
      </c>
      <c r="V27" s="6">
        <v>6761</v>
      </c>
      <c r="W27" s="409">
        <f t="shared" si="9"/>
        <v>3403</v>
      </c>
      <c r="X27" s="6" t="s">
        <v>2692</v>
      </c>
      <c r="AA27" s="6" t="s">
        <v>2926</v>
      </c>
      <c r="AB27" s="6">
        <v>10164</v>
      </c>
      <c r="AC27" s="6">
        <v>6761</v>
      </c>
      <c r="AD27" s="415">
        <f t="shared" si="11"/>
        <v>3403</v>
      </c>
      <c r="AE27" s="270" t="s">
        <v>2692</v>
      </c>
      <c r="BQ27" s="6" t="s">
        <v>2949</v>
      </c>
      <c r="BR27" s="6">
        <v>3456</v>
      </c>
      <c r="BS27" s="6">
        <v>824</v>
      </c>
      <c r="BT27" s="415">
        <f t="shared" si="6"/>
        <v>2632</v>
      </c>
      <c r="BU27" s="6" t="s">
        <v>2690</v>
      </c>
      <c r="BV27" s="6">
        <v>93.57</v>
      </c>
      <c r="CO27" s="475" t="s">
        <v>2916</v>
      </c>
      <c r="CP27" s="475">
        <v>111.13</v>
      </c>
      <c r="CQ27" s="476">
        <v>95.11</v>
      </c>
      <c r="CR27" s="482">
        <v>0.16666666666666699</v>
      </c>
      <c r="CS27" s="6" t="s">
        <v>3342</v>
      </c>
      <c r="DH27" s="6" t="s">
        <v>2949</v>
      </c>
      <c r="DI27" s="6" t="s">
        <v>2690</v>
      </c>
      <c r="DJ27" s="6">
        <v>4608</v>
      </c>
      <c r="DK27" s="6">
        <v>1340</v>
      </c>
      <c r="DL27" s="415">
        <f t="shared" si="10"/>
        <v>3268</v>
      </c>
    </row>
    <row r="28" spans="20:141">
      <c r="T28" s="6" t="s">
        <v>2949</v>
      </c>
      <c r="U28" s="6">
        <v>4608</v>
      </c>
      <c r="V28" s="6">
        <v>847</v>
      </c>
      <c r="W28" s="409">
        <f t="shared" si="9"/>
        <v>3761</v>
      </c>
      <c r="X28" s="6" t="s">
        <v>2690</v>
      </c>
      <c r="AA28" s="6" t="s">
        <v>2949</v>
      </c>
      <c r="AB28" s="6">
        <v>5760</v>
      </c>
      <c r="AC28" s="6">
        <v>991</v>
      </c>
      <c r="AD28" s="415">
        <f t="shared" si="11"/>
        <v>4769</v>
      </c>
      <c r="AE28" s="270" t="s">
        <v>2690</v>
      </c>
    </row>
  </sheetData>
  <sortState xmlns:xlrd2="http://schemas.microsoft.com/office/spreadsheetml/2017/richdata2" ref="EH2:EK23">
    <sortCondition ref="EK2:EK23"/>
  </sortState>
  <mergeCells count="11">
    <mergeCell ref="A1:P1"/>
    <mergeCell ref="A5:P5"/>
    <mergeCell ref="A9:P9"/>
    <mergeCell ref="AZ2:BN2"/>
    <mergeCell ref="A13:P13"/>
    <mergeCell ref="AI2:AX2"/>
    <mergeCell ref="AI6:AX6"/>
    <mergeCell ref="AI10:AX10"/>
    <mergeCell ref="BY2:CM2"/>
    <mergeCell ref="BY10:CM10"/>
    <mergeCell ref="BY6:CM6"/>
  </mergeCells>
  <hyperlinks>
    <hyperlink ref="CY3" r:id="rId1" xr:uid="{1ECAE525-260F-4B92-91F5-51DCC0637B88}"/>
    <hyperlink ref="CY4" r:id="rId2" xr:uid="{D5735A2F-DE82-4A9E-8B2C-934DAA66AC5D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784A4-FD7B-4EDC-ABEF-813BE09C03C7}">
  <dimension ref="A1:AL18"/>
  <sheetViews>
    <sheetView topLeftCell="W5" workbookViewId="0">
      <selection activeCell="AG25" sqref="AG25"/>
    </sheetView>
  </sheetViews>
  <sheetFormatPr defaultColWidth="31.109375" defaultRowHeight="14.4"/>
  <cols>
    <col min="1" max="1" width="9.33203125" bestFit="1" customWidth="1"/>
    <col min="2" max="2" width="33.33203125" bestFit="1" customWidth="1"/>
    <col min="3" max="3" width="24.5546875" bestFit="1" customWidth="1"/>
    <col min="4" max="4" width="17.5546875" bestFit="1" customWidth="1"/>
    <col min="5" max="5" width="12.6640625" bestFit="1" customWidth="1"/>
    <col min="6" max="6" width="9.5546875" bestFit="1" customWidth="1"/>
    <col min="7" max="7" width="6.6640625" bestFit="1" customWidth="1"/>
    <col min="8" max="8" width="11.44140625" bestFit="1" customWidth="1"/>
    <col min="9" max="9" width="5.33203125" bestFit="1" customWidth="1"/>
    <col min="10" max="10" width="11.44140625" bestFit="1" customWidth="1"/>
    <col min="11" max="11" width="16" bestFit="1" customWidth="1"/>
    <col min="12" max="12" width="5.109375" bestFit="1" customWidth="1"/>
    <col min="13" max="13" width="7.109375" bestFit="1" customWidth="1"/>
    <col min="14" max="14" width="8.109375" bestFit="1" customWidth="1"/>
    <col min="15" max="15" width="11.44140625" bestFit="1" customWidth="1"/>
    <col min="16" max="16" width="16" bestFit="1" customWidth="1"/>
    <col min="17" max="17" width="5.109375" bestFit="1" customWidth="1"/>
    <col min="18" max="18" width="7.109375" bestFit="1" customWidth="1"/>
    <col min="19" max="19" width="8.109375" bestFit="1" customWidth="1"/>
    <col min="20" max="20" width="11.44140625" bestFit="1" customWidth="1"/>
    <col min="21" max="21" width="16" bestFit="1" customWidth="1"/>
    <col min="22" max="22" width="5.109375" bestFit="1" customWidth="1"/>
    <col min="23" max="23" width="12.5546875" bestFit="1" customWidth="1"/>
    <col min="24" max="24" width="8.109375" bestFit="1" customWidth="1"/>
    <col min="25" max="25" width="12.33203125" customWidth="1"/>
    <col min="26" max="26" width="17.44140625" customWidth="1"/>
    <col min="27" max="27" width="7.88671875" customWidth="1"/>
    <col min="28" max="28" width="8.109375" customWidth="1"/>
    <col min="29" max="30" width="13.33203125" customWidth="1"/>
    <col min="31" max="31" width="20.5546875" customWidth="1"/>
    <col min="32" max="34" width="13.33203125" customWidth="1"/>
    <col min="35" max="35" width="13.5546875" bestFit="1" customWidth="1"/>
    <col min="36" max="36" width="15" bestFit="1" customWidth="1"/>
    <col min="37" max="37" width="14" customWidth="1"/>
    <col min="38" max="38" width="39" customWidth="1"/>
    <col min="39" max="39" width="36.33203125" customWidth="1"/>
    <col min="40" max="40" width="34.88671875" customWidth="1"/>
    <col min="41" max="41" width="0" hidden="1" customWidth="1"/>
    <col min="42" max="42" width="37.33203125" customWidth="1"/>
  </cols>
  <sheetData>
    <row r="1" spans="1:38">
      <c r="A1" s="276" t="s">
        <v>2888</v>
      </c>
      <c r="B1" s="276" t="s">
        <v>2693</v>
      </c>
      <c r="C1" s="276" t="s">
        <v>2889</v>
      </c>
      <c r="D1" s="276" t="s">
        <v>2750</v>
      </c>
      <c r="E1" s="276" t="s">
        <v>2933</v>
      </c>
      <c r="F1" s="276" t="s">
        <v>2934</v>
      </c>
      <c r="G1" s="276" t="s">
        <v>2935</v>
      </c>
      <c r="H1" s="344" t="s">
        <v>2936</v>
      </c>
      <c r="I1" s="344" t="s">
        <v>2937</v>
      </c>
      <c r="J1" s="276" t="s">
        <v>2938</v>
      </c>
      <c r="K1" s="276" t="s">
        <v>2891</v>
      </c>
      <c r="L1" s="276" t="s">
        <v>2892</v>
      </c>
      <c r="M1" s="276" t="s">
        <v>2893</v>
      </c>
      <c r="N1" s="276" t="s">
        <v>2894</v>
      </c>
      <c r="O1" s="276" t="s">
        <v>2939</v>
      </c>
      <c r="P1" s="276" t="s">
        <v>2895</v>
      </c>
      <c r="Q1" s="276" t="s">
        <v>2896</v>
      </c>
      <c r="R1" s="276" t="s">
        <v>2897</v>
      </c>
      <c r="S1" s="276" t="s">
        <v>2898</v>
      </c>
      <c r="T1" s="276" t="s">
        <v>2940</v>
      </c>
      <c r="U1" s="276" t="s">
        <v>2899</v>
      </c>
      <c r="V1" s="276" t="s">
        <v>2900</v>
      </c>
      <c r="W1" s="276" t="s">
        <v>2901</v>
      </c>
      <c r="X1" s="276" t="s">
        <v>2902</v>
      </c>
      <c r="Y1" s="276" t="s">
        <v>2941</v>
      </c>
      <c r="Z1" s="276" t="s">
        <v>2903</v>
      </c>
      <c r="AA1" s="276" t="s">
        <v>2904</v>
      </c>
      <c r="AB1" s="276" t="s">
        <v>2905</v>
      </c>
      <c r="AC1" s="276" t="s">
        <v>2906</v>
      </c>
      <c r="AD1" s="276" t="s">
        <v>2942</v>
      </c>
      <c r="AE1" s="276" t="s">
        <v>2943</v>
      </c>
      <c r="AF1" s="276" t="s">
        <v>2944</v>
      </c>
      <c r="AG1" s="276" t="s">
        <v>2945</v>
      </c>
      <c r="AH1" s="276" t="s">
        <v>2946</v>
      </c>
      <c r="AI1" s="345" t="s">
        <v>2947</v>
      </c>
      <c r="AJ1" s="345" t="s">
        <v>2948</v>
      </c>
      <c r="AL1" s="106"/>
    </row>
    <row r="2" spans="1:38">
      <c r="A2">
        <v>921800</v>
      </c>
      <c r="B2" t="s">
        <v>2924</v>
      </c>
      <c r="C2" t="s">
        <v>2709</v>
      </c>
      <c r="D2" t="s">
        <v>2393</v>
      </c>
      <c r="E2" t="s">
        <v>2952</v>
      </c>
      <c r="F2" t="s">
        <v>2953</v>
      </c>
      <c r="G2" t="s">
        <v>2954</v>
      </c>
      <c r="H2" s="98">
        <v>44256</v>
      </c>
      <c r="J2" t="s">
        <v>2910</v>
      </c>
      <c r="K2" t="s">
        <v>2737</v>
      </c>
      <c r="L2" t="s">
        <v>2692</v>
      </c>
      <c r="M2" s="240">
        <v>115.41</v>
      </c>
      <c r="N2" s="240">
        <v>99.39</v>
      </c>
      <c r="O2" t="s">
        <v>2910</v>
      </c>
      <c r="P2" t="s">
        <v>2729</v>
      </c>
      <c r="Q2" t="s">
        <v>2692</v>
      </c>
      <c r="R2" s="240">
        <v>67.959999999999994</v>
      </c>
      <c r="S2" s="240">
        <v>100</v>
      </c>
      <c r="T2" t="s">
        <v>2910</v>
      </c>
      <c r="U2" t="s">
        <v>2729</v>
      </c>
      <c r="V2" t="s">
        <v>2692</v>
      </c>
      <c r="W2" s="240">
        <v>94.04</v>
      </c>
      <c r="X2">
        <v>100</v>
      </c>
      <c r="Y2" t="s">
        <v>2910</v>
      </c>
      <c r="Z2" t="s">
        <v>2729</v>
      </c>
      <c r="AA2" t="s">
        <v>2690</v>
      </c>
      <c r="AB2" s="240">
        <v>98</v>
      </c>
      <c r="AC2" s="240">
        <v>95.83</v>
      </c>
      <c r="AD2" t="s">
        <v>2910</v>
      </c>
      <c r="AE2" t="s">
        <v>2729</v>
      </c>
      <c r="AF2" t="s">
        <v>2692</v>
      </c>
      <c r="AG2" s="240">
        <v>91.8</v>
      </c>
      <c r="AH2" s="240">
        <v>97.32</v>
      </c>
      <c r="AI2" s="240">
        <v>93.45</v>
      </c>
      <c r="AJ2">
        <v>98.51</v>
      </c>
      <c r="AL2" s="27"/>
    </row>
    <row r="3" spans="1:38">
      <c r="A3">
        <v>913029</v>
      </c>
      <c r="B3" t="s">
        <v>2922</v>
      </c>
      <c r="C3" t="s">
        <v>2717</v>
      </c>
      <c r="D3" t="s">
        <v>2393</v>
      </c>
      <c r="E3" t="s">
        <v>2952</v>
      </c>
      <c r="F3" t="s">
        <v>2953</v>
      </c>
      <c r="G3" t="s">
        <v>2954</v>
      </c>
      <c r="H3" s="98">
        <v>42989</v>
      </c>
      <c r="J3" t="s">
        <v>2910</v>
      </c>
      <c r="K3" t="s">
        <v>2737</v>
      </c>
      <c r="L3" t="s">
        <v>2692</v>
      </c>
      <c r="M3" s="240">
        <v>83.89</v>
      </c>
      <c r="N3" s="240">
        <v>98.33</v>
      </c>
      <c r="O3" t="s">
        <v>2910</v>
      </c>
      <c r="P3" t="s">
        <v>2729</v>
      </c>
      <c r="Q3" t="s">
        <v>2692</v>
      </c>
      <c r="R3" s="240">
        <v>95.44</v>
      </c>
      <c r="S3" s="240">
        <v>100</v>
      </c>
      <c r="T3" t="s">
        <v>2910</v>
      </c>
      <c r="U3" t="s">
        <v>2729</v>
      </c>
      <c r="V3" t="s">
        <v>2692</v>
      </c>
      <c r="W3" s="240">
        <v>100.72</v>
      </c>
      <c r="Y3" t="s">
        <v>2910</v>
      </c>
      <c r="Z3" t="s">
        <v>2729</v>
      </c>
      <c r="AA3" t="s">
        <v>2692</v>
      </c>
      <c r="AB3" s="240">
        <v>89</v>
      </c>
      <c r="AC3" s="240">
        <v>95.12</v>
      </c>
      <c r="AD3" t="s">
        <v>2910</v>
      </c>
      <c r="AE3" t="s">
        <v>2729</v>
      </c>
      <c r="AF3" t="s">
        <v>2692</v>
      </c>
      <c r="AG3" s="240">
        <v>99.99</v>
      </c>
      <c r="AH3" s="240">
        <v>94.28</v>
      </c>
      <c r="AI3" s="240">
        <v>93.79</v>
      </c>
      <c r="AJ3">
        <v>96.93</v>
      </c>
      <c r="AL3" s="27"/>
    </row>
    <row r="4" spans="1:38">
      <c r="A4">
        <v>913009</v>
      </c>
      <c r="B4" t="s">
        <v>2921</v>
      </c>
      <c r="C4" t="s">
        <v>2702</v>
      </c>
      <c r="D4" t="s">
        <v>2393</v>
      </c>
      <c r="E4" t="s">
        <v>2952</v>
      </c>
      <c r="F4" t="s">
        <v>2953</v>
      </c>
      <c r="G4" t="s">
        <v>2954</v>
      </c>
      <c r="H4" s="98">
        <v>42989</v>
      </c>
      <c r="J4" t="s">
        <v>2910</v>
      </c>
      <c r="K4" t="s">
        <v>2737</v>
      </c>
      <c r="L4" t="s">
        <v>2692</v>
      </c>
      <c r="M4" s="240">
        <v>112.53</v>
      </c>
      <c r="N4" s="240">
        <v>100</v>
      </c>
      <c r="O4" t="s">
        <v>2910</v>
      </c>
      <c r="P4" t="s">
        <v>2729</v>
      </c>
      <c r="Q4" t="s">
        <v>2690</v>
      </c>
      <c r="R4" s="240">
        <v>87.3</v>
      </c>
      <c r="S4" s="240">
        <v>88.84</v>
      </c>
      <c r="T4" t="s">
        <v>2910</v>
      </c>
      <c r="U4" t="s">
        <v>2729</v>
      </c>
      <c r="V4" t="s">
        <v>2690</v>
      </c>
      <c r="W4" s="240">
        <v>91.27</v>
      </c>
      <c r="X4">
        <v>93.81</v>
      </c>
      <c r="Y4" t="s">
        <v>2910</v>
      </c>
      <c r="Z4" t="s">
        <v>2729</v>
      </c>
      <c r="AA4" t="s">
        <v>2690</v>
      </c>
      <c r="AB4" s="240">
        <v>91</v>
      </c>
      <c r="AC4" s="240">
        <v>96.31</v>
      </c>
      <c r="AD4" t="s">
        <v>2910</v>
      </c>
      <c r="AE4" t="s">
        <v>2729</v>
      </c>
      <c r="AF4" t="s">
        <v>2690</v>
      </c>
      <c r="AG4" s="240">
        <v>87.22</v>
      </c>
      <c r="AH4" s="240">
        <v>96.64</v>
      </c>
      <c r="AI4" s="240">
        <v>93.94</v>
      </c>
      <c r="AJ4">
        <v>95.12</v>
      </c>
      <c r="AL4" s="27"/>
    </row>
    <row r="5" spans="1:38">
      <c r="A5">
        <v>921799</v>
      </c>
      <c r="B5" t="s">
        <v>2930</v>
      </c>
      <c r="C5" t="s">
        <v>2703</v>
      </c>
      <c r="D5" t="s">
        <v>2393</v>
      </c>
      <c r="E5" t="s">
        <v>2952</v>
      </c>
      <c r="F5" t="s">
        <v>2953</v>
      </c>
      <c r="G5" t="s">
        <v>2954</v>
      </c>
      <c r="H5" s="98">
        <v>44256</v>
      </c>
      <c r="J5" t="s">
        <v>2910</v>
      </c>
      <c r="K5" t="s">
        <v>2737</v>
      </c>
      <c r="L5" t="s">
        <v>2692</v>
      </c>
      <c r="M5" s="240">
        <v>106.96</v>
      </c>
      <c r="N5" s="240">
        <v>94.12</v>
      </c>
      <c r="O5" t="s">
        <v>2910</v>
      </c>
      <c r="P5" t="s">
        <v>2729</v>
      </c>
      <c r="Q5" t="s">
        <v>2690</v>
      </c>
      <c r="R5" s="240">
        <v>102.72</v>
      </c>
      <c r="S5" s="240">
        <v>87.43</v>
      </c>
      <c r="T5" t="s">
        <v>2910</v>
      </c>
      <c r="U5" t="s">
        <v>2729</v>
      </c>
      <c r="V5" t="s">
        <v>2690</v>
      </c>
      <c r="W5" s="240">
        <v>88.79</v>
      </c>
      <c r="X5">
        <v>94.55</v>
      </c>
      <c r="Y5" t="s">
        <v>2910</v>
      </c>
      <c r="Z5" t="s">
        <v>2729</v>
      </c>
      <c r="AA5" t="s">
        <v>2690</v>
      </c>
      <c r="AB5" s="240">
        <v>86</v>
      </c>
      <c r="AC5" s="240">
        <v>94.87</v>
      </c>
      <c r="AD5" t="s">
        <v>2910</v>
      </c>
      <c r="AE5" t="s">
        <v>2729</v>
      </c>
      <c r="AF5" t="s">
        <v>2690</v>
      </c>
      <c r="AG5" s="240">
        <v>91.33</v>
      </c>
      <c r="AH5" s="240">
        <v>96.09</v>
      </c>
      <c r="AI5" s="240">
        <v>95.12</v>
      </c>
      <c r="AJ5">
        <v>93.41</v>
      </c>
      <c r="AL5" s="27"/>
    </row>
    <row r="6" spans="1:38">
      <c r="A6">
        <v>926858</v>
      </c>
      <c r="B6" t="s">
        <v>2912</v>
      </c>
      <c r="C6" t="s">
        <v>2708</v>
      </c>
      <c r="D6" t="s">
        <v>2393</v>
      </c>
      <c r="E6" t="s">
        <v>2952</v>
      </c>
      <c r="F6" t="s">
        <v>2953</v>
      </c>
      <c r="G6" t="s">
        <v>2954</v>
      </c>
      <c r="H6" s="98">
        <v>44445</v>
      </c>
      <c r="J6" t="s">
        <v>2910</v>
      </c>
      <c r="K6" t="s">
        <v>2737</v>
      </c>
      <c r="L6" t="s">
        <v>2692</v>
      </c>
      <c r="M6" s="240">
        <v>103.64</v>
      </c>
      <c r="N6" s="240">
        <v>100</v>
      </c>
      <c r="O6" t="s">
        <v>2910</v>
      </c>
      <c r="P6" t="s">
        <v>2729</v>
      </c>
      <c r="Q6" t="s">
        <v>2690</v>
      </c>
      <c r="R6" s="240">
        <v>88.77</v>
      </c>
      <c r="S6" s="240">
        <v>86.43</v>
      </c>
      <c r="T6" t="s">
        <v>2910</v>
      </c>
      <c r="U6" t="s">
        <v>2729</v>
      </c>
      <c r="V6" t="s">
        <v>2690</v>
      </c>
      <c r="W6" s="240">
        <v>96.43</v>
      </c>
      <c r="X6">
        <v>96.43</v>
      </c>
      <c r="Y6" t="s">
        <v>2910</v>
      </c>
      <c r="Z6" t="s">
        <v>2729</v>
      </c>
      <c r="AA6" t="s">
        <v>2690</v>
      </c>
      <c r="AB6" s="240">
        <v>97</v>
      </c>
      <c r="AC6" s="240">
        <v>99.12</v>
      </c>
      <c r="AD6" t="s">
        <v>2910</v>
      </c>
      <c r="AE6" t="s">
        <v>2729</v>
      </c>
      <c r="AF6" t="s">
        <v>2690</v>
      </c>
      <c r="AG6" s="240">
        <v>95.3</v>
      </c>
      <c r="AH6" s="240">
        <v>98.53</v>
      </c>
      <c r="AI6" s="240">
        <v>96.29</v>
      </c>
      <c r="AJ6">
        <v>96.1</v>
      </c>
      <c r="AL6" s="27"/>
    </row>
    <row r="7" spans="1:38">
      <c r="A7">
        <v>912986</v>
      </c>
      <c r="B7" t="s">
        <v>2918</v>
      </c>
      <c r="C7" t="s">
        <v>2691</v>
      </c>
      <c r="D7" t="s">
        <v>2393</v>
      </c>
      <c r="E7" t="s">
        <v>2952</v>
      </c>
      <c r="F7" t="s">
        <v>2953</v>
      </c>
      <c r="G7" t="s">
        <v>2954</v>
      </c>
      <c r="H7" s="98">
        <v>42989</v>
      </c>
      <c r="J7" t="s">
        <v>2910</v>
      </c>
      <c r="K7" t="s">
        <v>2737</v>
      </c>
      <c r="L7" t="s">
        <v>2692</v>
      </c>
      <c r="M7" s="240">
        <v>181.42</v>
      </c>
      <c r="N7" s="240"/>
      <c r="O7" t="s">
        <v>2910</v>
      </c>
      <c r="P7" t="s">
        <v>2729</v>
      </c>
      <c r="Q7" t="s">
        <v>2690</v>
      </c>
      <c r="R7" s="240">
        <v>68.38</v>
      </c>
      <c r="S7" s="240">
        <v>91.78</v>
      </c>
      <c r="T7" t="s">
        <v>2910</v>
      </c>
      <c r="U7" t="s">
        <v>2729</v>
      </c>
      <c r="V7" t="s">
        <v>2690</v>
      </c>
      <c r="W7" s="240">
        <v>83.2</v>
      </c>
      <c r="X7">
        <v>93.47</v>
      </c>
      <c r="Y7" t="s">
        <v>2910</v>
      </c>
      <c r="Z7" t="s">
        <v>2729</v>
      </c>
      <c r="AA7" t="s">
        <v>2690</v>
      </c>
      <c r="AB7" s="240">
        <v>78</v>
      </c>
      <c r="AC7" s="240">
        <v>94.51</v>
      </c>
      <c r="AD7" t="s">
        <v>2910</v>
      </c>
      <c r="AE7" t="s">
        <v>2729</v>
      </c>
      <c r="AF7" t="s">
        <v>2690</v>
      </c>
      <c r="AG7" s="240">
        <v>81.55</v>
      </c>
      <c r="AH7" s="240">
        <v>97.7</v>
      </c>
      <c r="AI7" s="240">
        <v>98.44</v>
      </c>
      <c r="AJ7">
        <v>94.37</v>
      </c>
      <c r="AL7" s="27"/>
    </row>
    <row r="8" spans="1:38">
      <c r="A8">
        <v>914025</v>
      </c>
      <c r="B8" t="s">
        <v>2926</v>
      </c>
      <c r="C8" t="s">
        <v>2720</v>
      </c>
      <c r="D8" t="s">
        <v>2393</v>
      </c>
      <c r="E8" t="s">
        <v>2952</v>
      </c>
      <c r="F8" t="s">
        <v>2953</v>
      </c>
      <c r="G8" t="s">
        <v>2954</v>
      </c>
      <c r="H8" s="98">
        <v>43045</v>
      </c>
      <c r="J8" t="s">
        <v>2910</v>
      </c>
      <c r="K8" t="s">
        <v>2737</v>
      </c>
      <c r="L8" t="s">
        <v>2692</v>
      </c>
      <c r="M8" s="240">
        <v>89.3</v>
      </c>
      <c r="N8" s="240">
        <v>98.95</v>
      </c>
      <c r="O8" t="s">
        <v>2910</v>
      </c>
      <c r="P8" t="s">
        <v>2729</v>
      </c>
      <c r="Q8" t="s">
        <v>2692</v>
      </c>
      <c r="R8" s="240">
        <v>100.62</v>
      </c>
      <c r="S8" s="240">
        <v>98.75</v>
      </c>
      <c r="T8" t="s">
        <v>2910</v>
      </c>
      <c r="U8" t="s">
        <v>2729</v>
      </c>
      <c r="V8" t="s">
        <v>2692</v>
      </c>
      <c r="W8" s="240">
        <v>106.34</v>
      </c>
      <c r="Y8" t="s">
        <v>2910</v>
      </c>
      <c r="Z8" t="s">
        <v>2729</v>
      </c>
      <c r="AA8" t="s">
        <v>2692</v>
      </c>
      <c r="AB8" s="240">
        <v>101</v>
      </c>
      <c r="AC8" s="240">
        <v>91.76</v>
      </c>
      <c r="AD8" t="s">
        <v>2910</v>
      </c>
      <c r="AE8" t="s">
        <v>2729</v>
      </c>
      <c r="AF8" t="s">
        <v>2692</v>
      </c>
      <c r="AG8" s="240">
        <v>95.75</v>
      </c>
      <c r="AH8" s="240">
        <v>97.95</v>
      </c>
      <c r="AI8" s="240">
        <v>98.58</v>
      </c>
      <c r="AJ8">
        <v>96.85</v>
      </c>
      <c r="AL8" s="27"/>
    </row>
    <row r="9" spans="1:38">
      <c r="A9">
        <v>921777</v>
      </c>
      <c r="B9" t="s">
        <v>2931</v>
      </c>
      <c r="C9" t="s">
        <v>2712</v>
      </c>
      <c r="D9" t="s">
        <v>2393</v>
      </c>
      <c r="E9" t="s">
        <v>2952</v>
      </c>
      <c r="F9" t="s">
        <v>2953</v>
      </c>
      <c r="G9" t="s">
        <v>2954</v>
      </c>
      <c r="H9" s="98">
        <v>44256</v>
      </c>
      <c r="J9" t="s">
        <v>2910</v>
      </c>
      <c r="K9" t="s">
        <v>2737</v>
      </c>
      <c r="L9" t="s">
        <v>2692</v>
      </c>
      <c r="M9" s="240">
        <v>107.23</v>
      </c>
      <c r="N9" s="240">
        <v>100</v>
      </c>
      <c r="O9" t="s">
        <v>2910</v>
      </c>
      <c r="P9" t="s">
        <v>2729</v>
      </c>
      <c r="Q9" t="s">
        <v>2692</v>
      </c>
      <c r="R9" s="240">
        <v>100.24</v>
      </c>
      <c r="S9" s="240">
        <v>98.09</v>
      </c>
      <c r="T9" t="s">
        <v>2910</v>
      </c>
      <c r="U9" t="s">
        <v>2729</v>
      </c>
      <c r="V9" t="s">
        <v>2692</v>
      </c>
      <c r="W9" s="240">
        <v>86.27</v>
      </c>
      <c r="Y9" t="s">
        <v>2910</v>
      </c>
      <c r="Z9" t="s">
        <v>2729</v>
      </c>
      <c r="AA9" t="s">
        <v>2692</v>
      </c>
      <c r="AB9" s="240">
        <v>100</v>
      </c>
      <c r="AC9" s="240">
        <v>94.58</v>
      </c>
      <c r="AD9" t="s">
        <v>2910</v>
      </c>
      <c r="AE9" t="s">
        <v>2729</v>
      </c>
      <c r="AF9" t="s">
        <v>2692</v>
      </c>
      <c r="AG9" s="240">
        <v>100.64</v>
      </c>
      <c r="AH9" s="240">
        <v>93.02</v>
      </c>
      <c r="AI9" s="240">
        <v>98.8</v>
      </c>
      <c r="AJ9">
        <v>96.42</v>
      </c>
      <c r="AL9" s="27"/>
    </row>
    <row r="10" spans="1:38">
      <c r="A10">
        <v>913328</v>
      </c>
      <c r="B10" t="s">
        <v>2920</v>
      </c>
      <c r="C10" t="s">
        <v>2698</v>
      </c>
      <c r="D10" t="s">
        <v>2393</v>
      </c>
      <c r="E10" t="s">
        <v>2952</v>
      </c>
      <c r="F10" t="s">
        <v>2953</v>
      </c>
      <c r="G10" t="s">
        <v>2954</v>
      </c>
      <c r="H10" s="98">
        <v>42996</v>
      </c>
      <c r="J10" t="s">
        <v>2910</v>
      </c>
      <c r="K10" t="s">
        <v>2737</v>
      </c>
      <c r="L10" t="s">
        <v>2692</v>
      </c>
      <c r="M10" s="240">
        <v>89.2</v>
      </c>
      <c r="N10" s="240">
        <v>98.53</v>
      </c>
      <c r="O10" t="s">
        <v>2910</v>
      </c>
      <c r="P10" t="s">
        <v>2729</v>
      </c>
      <c r="Q10" t="s">
        <v>2692</v>
      </c>
      <c r="R10" s="240">
        <v>103.46</v>
      </c>
      <c r="S10" s="240">
        <v>98.56</v>
      </c>
      <c r="T10" t="s">
        <v>2910</v>
      </c>
      <c r="U10" t="s">
        <v>2729</v>
      </c>
      <c r="V10" t="s">
        <v>2692</v>
      </c>
      <c r="W10" s="240">
        <v>101.7</v>
      </c>
      <c r="Y10" t="s">
        <v>2910</v>
      </c>
      <c r="Z10" t="s">
        <v>2729</v>
      </c>
      <c r="AA10" t="s">
        <v>2692</v>
      </c>
      <c r="AB10" s="240">
        <v>107</v>
      </c>
      <c r="AC10" s="240">
        <v>86.49</v>
      </c>
      <c r="AD10" t="s">
        <v>2910</v>
      </c>
      <c r="AE10" t="s">
        <v>2729</v>
      </c>
      <c r="AF10" t="s">
        <v>2692</v>
      </c>
      <c r="AG10" s="240">
        <v>101.06</v>
      </c>
      <c r="AH10" s="240">
        <v>97.34</v>
      </c>
      <c r="AI10" s="240">
        <v>100.54</v>
      </c>
      <c r="AJ10">
        <v>95.23</v>
      </c>
      <c r="AL10" s="27"/>
    </row>
    <row r="11" spans="1:38">
      <c r="A11">
        <v>922016</v>
      </c>
      <c r="B11" t="s">
        <v>2913</v>
      </c>
      <c r="C11" t="s">
        <v>2706</v>
      </c>
      <c r="D11" t="s">
        <v>2393</v>
      </c>
      <c r="E11" t="s">
        <v>2952</v>
      </c>
      <c r="F11" t="s">
        <v>2953</v>
      </c>
      <c r="G11" t="s">
        <v>2954</v>
      </c>
      <c r="H11" s="98">
        <v>44287</v>
      </c>
      <c r="J11" t="s">
        <v>2910</v>
      </c>
      <c r="K11" t="s">
        <v>2729</v>
      </c>
      <c r="L11" t="s">
        <v>2690</v>
      </c>
      <c r="M11" s="240">
        <v>99.72</v>
      </c>
      <c r="N11" s="240">
        <v>87.5</v>
      </c>
      <c r="O11" t="s">
        <v>2910</v>
      </c>
      <c r="P11" t="s">
        <v>2729</v>
      </c>
      <c r="Q11" t="s">
        <v>2690</v>
      </c>
      <c r="R11" s="240">
        <v>92</v>
      </c>
      <c r="S11" s="240">
        <v>89.8</v>
      </c>
      <c r="T11" t="s">
        <v>2910</v>
      </c>
      <c r="U11" t="s">
        <v>2729</v>
      </c>
      <c r="V11" t="s">
        <v>2690</v>
      </c>
      <c r="W11" s="240">
        <v>106.11</v>
      </c>
      <c r="X11">
        <v>93.71</v>
      </c>
      <c r="Y11" t="s">
        <v>2910</v>
      </c>
      <c r="Z11" t="s">
        <v>2729</v>
      </c>
      <c r="AA11" t="s">
        <v>2690</v>
      </c>
      <c r="AB11" s="240">
        <v>103</v>
      </c>
      <c r="AC11" s="240">
        <v>96.68</v>
      </c>
      <c r="AD11" t="s">
        <v>2910</v>
      </c>
      <c r="AE11" t="s">
        <v>2729</v>
      </c>
      <c r="AF11" t="s">
        <v>2690</v>
      </c>
      <c r="AG11" s="240">
        <v>103.41</v>
      </c>
      <c r="AH11" s="240">
        <v>95.36</v>
      </c>
      <c r="AI11" s="240">
        <v>100.85</v>
      </c>
      <c r="AJ11">
        <v>92.61</v>
      </c>
      <c r="AL11" s="27"/>
    </row>
    <row r="12" spans="1:38">
      <c r="A12">
        <v>928443</v>
      </c>
      <c r="B12" t="s">
        <v>2915</v>
      </c>
      <c r="C12" t="s">
        <v>2716</v>
      </c>
      <c r="D12" t="s">
        <v>2393</v>
      </c>
      <c r="E12" t="s">
        <v>2952</v>
      </c>
      <c r="F12" t="s">
        <v>2953</v>
      </c>
      <c r="G12" t="s">
        <v>2954</v>
      </c>
      <c r="H12" s="98">
        <v>44511</v>
      </c>
      <c r="J12" t="s">
        <v>2910</v>
      </c>
      <c r="K12" t="s">
        <v>2729</v>
      </c>
      <c r="L12" t="s">
        <v>2690</v>
      </c>
      <c r="M12" s="240">
        <v>100.65</v>
      </c>
      <c r="N12" s="240">
        <v>89.83</v>
      </c>
      <c r="O12" t="s">
        <v>2910</v>
      </c>
      <c r="P12" t="s">
        <v>2729</v>
      </c>
      <c r="Q12" t="s">
        <v>2690</v>
      </c>
      <c r="R12" s="240">
        <v>93.12</v>
      </c>
      <c r="S12" s="240">
        <v>89.82</v>
      </c>
      <c r="T12" t="s">
        <v>2910</v>
      </c>
      <c r="U12" t="s">
        <v>2729</v>
      </c>
      <c r="V12" t="s">
        <v>2690</v>
      </c>
      <c r="W12" s="240">
        <v>104.67</v>
      </c>
      <c r="X12">
        <v>96.95</v>
      </c>
      <c r="Y12" t="s">
        <v>2910</v>
      </c>
      <c r="Z12" t="s">
        <v>2729</v>
      </c>
      <c r="AA12" t="s">
        <v>2690</v>
      </c>
      <c r="AB12" s="240">
        <v>103</v>
      </c>
      <c r="AC12" s="240">
        <v>97</v>
      </c>
      <c r="AD12" t="s">
        <v>2910</v>
      </c>
      <c r="AE12" t="s">
        <v>2729</v>
      </c>
      <c r="AF12" t="s">
        <v>2690</v>
      </c>
      <c r="AG12" s="240">
        <v>104.27</v>
      </c>
      <c r="AH12" s="240">
        <v>97.22</v>
      </c>
      <c r="AI12" s="240">
        <v>101.06</v>
      </c>
      <c r="AJ12">
        <v>94.16</v>
      </c>
      <c r="AL12" s="27"/>
    </row>
    <row r="13" spans="1:38">
      <c r="A13">
        <v>928441</v>
      </c>
      <c r="B13" t="s">
        <v>2928</v>
      </c>
      <c r="C13" t="s">
        <v>2710</v>
      </c>
      <c r="D13" t="s">
        <v>2393</v>
      </c>
      <c r="E13" t="s">
        <v>2952</v>
      </c>
      <c r="F13" t="s">
        <v>2953</v>
      </c>
      <c r="G13" t="s">
        <v>2954</v>
      </c>
      <c r="H13" s="98">
        <v>44511</v>
      </c>
      <c r="J13" t="s">
        <v>2910</v>
      </c>
      <c r="K13" t="s">
        <v>2729</v>
      </c>
      <c r="L13" t="s">
        <v>2690</v>
      </c>
      <c r="M13" s="240">
        <v>99.51</v>
      </c>
      <c r="N13" s="240">
        <v>83.2</v>
      </c>
      <c r="O13" t="s">
        <v>2910</v>
      </c>
      <c r="P13" t="s">
        <v>2729</v>
      </c>
      <c r="Q13" t="s">
        <v>2690</v>
      </c>
      <c r="R13" s="240">
        <v>100.21</v>
      </c>
      <c r="S13" s="240">
        <v>90.59</v>
      </c>
      <c r="T13" t="s">
        <v>2910</v>
      </c>
      <c r="U13" t="s">
        <v>2729</v>
      </c>
      <c r="V13" t="s">
        <v>2690</v>
      </c>
      <c r="W13" s="240">
        <v>104.75</v>
      </c>
      <c r="X13">
        <v>95.06</v>
      </c>
      <c r="Y13" t="s">
        <v>2910</v>
      </c>
      <c r="Z13" t="s">
        <v>2729</v>
      </c>
      <c r="AA13" t="s">
        <v>2690</v>
      </c>
      <c r="AB13" s="240">
        <v>102</v>
      </c>
      <c r="AC13" s="240">
        <v>96.45</v>
      </c>
      <c r="AD13" t="s">
        <v>2910</v>
      </c>
      <c r="AE13" t="s">
        <v>2729</v>
      </c>
      <c r="AF13" t="s">
        <v>2690</v>
      </c>
      <c r="AG13" s="240">
        <v>102.42</v>
      </c>
      <c r="AH13" s="240">
        <v>97.51</v>
      </c>
      <c r="AI13" s="240">
        <v>101.81</v>
      </c>
      <c r="AJ13">
        <v>92.56</v>
      </c>
      <c r="AL13" s="27"/>
    </row>
    <row r="14" spans="1:38">
      <c r="A14">
        <v>921794</v>
      </c>
      <c r="B14" t="s">
        <v>2927</v>
      </c>
      <c r="C14" t="s">
        <v>2714</v>
      </c>
      <c r="D14" t="s">
        <v>2393</v>
      </c>
      <c r="E14" t="s">
        <v>2952</v>
      </c>
      <c r="F14" t="s">
        <v>2953</v>
      </c>
      <c r="G14" t="s">
        <v>2954</v>
      </c>
      <c r="H14" s="98">
        <v>44256</v>
      </c>
      <c r="J14" t="s">
        <v>2910</v>
      </c>
      <c r="K14" t="s">
        <v>2737</v>
      </c>
      <c r="L14" t="s">
        <v>2692</v>
      </c>
      <c r="M14" s="240">
        <v>111.63</v>
      </c>
      <c r="N14" s="240">
        <v>100</v>
      </c>
      <c r="O14" t="s">
        <v>2910</v>
      </c>
      <c r="P14" t="s">
        <v>2729</v>
      </c>
      <c r="Q14" t="s">
        <v>2692</v>
      </c>
      <c r="R14" s="240">
        <v>98.55</v>
      </c>
      <c r="S14" s="240">
        <v>96.75</v>
      </c>
      <c r="T14" t="s">
        <v>2910</v>
      </c>
      <c r="U14" t="s">
        <v>2729</v>
      </c>
      <c r="V14" t="s">
        <v>2692</v>
      </c>
      <c r="W14" s="240">
        <v>100.33</v>
      </c>
      <c r="Y14" t="s">
        <v>2910</v>
      </c>
      <c r="Z14" t="s">
        <v>2729</v>
      </c>
      <c r="AA14" t="s">
        <v>2690</v>
      </c>
      <c r="AB14" s="240">
        <v>105</v>
      </c>
      <c r="AC14" s="240">
        <v>97.73</v>
      </c>
      <c r="AD14" t="s">
        <v>2910</v>
      </c>
      <c r="AE14" t="s">
        <v>2729</v>
      </c>
      <c r="AF14" t="s">
        <v>2692</v>
      </c>
      <c r="AG14" s="240">
        <v>99.1</v>
      </c>
      <c r="AH14" s="240">
        <v>97.46</v>
      </c>
      <c r="AI14" s="240">
        <v>102.82</v>
      </c>
      <c r="AJ14">
        <v>97.98</v>
      </c>
      <c r="AL14" s="27"/>
    </row>
    <row r="15" spans="1:38">
      <c r="A15">
        <v>922017</v>
      </c>
      <c r="B15" t="s">
        <v>2914</v>
      </c>
      <c r="C15" t="s">
        <v>2711</v>
      </c>
      <c r="D15" t="s">
        <v>2393</v>
      </c>
      <c r="E15" t="s">
        <v>2952</v>
      </c>
      <c r="F15" t="s">
        <v>2953</v>
      </c>
      <c r="G15" t="s">
        <v>2954</v>
      </c>
      <c r="H15" s="98">
        <v>44287</v>
      </c>
      <c r="J15" t="s">
        <v>2910</v>
      </c>
      <c r="K15" t="s">
        <v>2737</v>
      </c>
      <c r="L15" t="s">
        <v>2692</v>
      </c>
      <c r="M15" s="240">
        <v>117.53</v>
      </c>
      <c r="N15" s="240">
        <v>100</v>
      </c>
      <c r="O15" t="s">
        <v>2910</v>
      </c>
      <c r="P15" t="s">
        <v>2729</v>
      </c>
      <c r="Q15" t="s">
        <v>2692</v>
      </c>
      <c r="R15" s="240">
        <v>99.51</v>
      </c>
      <c r="S15" s="240">
        <v>96.87</v>
      </c>
      <c r="T15" t="s">
        <v>2910</v>
      </c>
      <c r="U15" t="s">
        <v>2729</v>
      </c>
      <c r="V15" t="s">
        <v>2692</v>
      </c>
      <c r="W15" s="240">
        <v>99.68</v>
      </c>
      <c r="Y15" t="s">
        <v>2910</v>
      </c>
      <c r="Z15" t="s">
        <v>2729</v>
      </c>
      <c r="AA15" t="s">
        <v>2690</v>
      </c>
      <c r="AB15" s="240">
        <v>102</v>
      </c>
      <c r="AC15" s="240">
        <v>95.91</v>
      </c>
      <c r="AD15" t="s">
        <v>2910</v>
      </c>
      <c r="AE15" t="s">
        <v>2729</v>
      </c>
      <c r="AF15" t="s">
        <v>2692</v>
      </c>
      <c r="AG15" s="240">
        <v>97.93</v>
      </c>
      <c r="AH15" s="240">
        <v>94.59</v>
      </c>
      <c r="AI15" s="240">
        <v>103.28</v>
      </c>
      <c r="AJ15">
        <v>96.84</v>
      </c>
      <c r="AL15" s="27"/>
    </row>
    <row r="16" spans="1:38">
      <c r="A16">
        <v>926859</v>
      </c>
      <c r="B16" t="s">
        <v>2919</v>
      </c>
      <c r="C16" t="s">
        <v>2718</v>
      </c>
      <c r="D16" t="s">
        <v>2393</v>
      </c>
      <c r="E16" t="s">
        <v>2952</v>
      </c>
      <c r="F16" t="s">
        <v>2953</v>
      </c>
      <c r="G16" t="s">
        <v>2954</v>
      </c>
      <c r="H16" s="98">
        <v>44445</v>
      </c>
      <c r="J16" t="s">
        <v>2910</v>
      </c>
      <c r="K16" t="s">
        <v>2737</v>
      </c>
      <c r="L16" t="s">
        <v>2692</v>
      </c>
      <c r="M16" s="240">
        <v>103.32</v>
      </c>
      <c r="N16" s="240">
        <v>99.36</v>
      </c>
      <c r="O16" t="s">
        <v>2910</v>
      </c>
      <c r="P16" t="s">
        <v>2729</v>
      </c>
      <c r="Q16" t="s">
        <v>2692</v>
      </c>
      <c r="R16" s="240">
        <v>101.11</v>
      </c>
      <c r="S16" s="240">
        <v>99.62</v>
      </c>
      <c r="T16" t="s">
        <v>2910</v>
      </c>
      <c r="U16" t="s">
        <v>2729</v>
      </c>
      <c r="V16" t="s">
        <v>2692</v>
      </c>
      <c r="W16" s="240">
        <v>114.73</v>
      </c>
      <c r="Y16" t="s">
        <v>2910</v>
      </c>
      <c r="Z16" t="s">
        <v>2729</v>
      </c>
      <c r="AA16" t="s">
        <v>2690</v>
      </c>
      <c r="AB16" s="240">
        <v>114</v>
      </c>
      <c r="AC16" s="240">
        <v>95.51</v>
      </c>
      <c r="AD16" t="s">
        <v>2910</v>
      </c>
      <c r="AE16" t="s">
        <v>2729</v>
      </c>
      <c r="AF16" t="s">
        <v>2692</v>
      </c>
      <c r="AG16" s="240">
        <v>107.89</v>
      </c>
      <c r="AH16" s="240">
        <v>97.06</v>
      </c>
      <c r="AI16" s="240">
        <v>108.21</v>
      </c>
      <c r="AJ16">
        <v>97.89</v>
      </c>
      <c r="AL16" s="27"/>
    </row>
    <row r="17" spans="1:38">
      <c r="A17">
        <v>921798</v>
      </c>
      <c r="B17" t="s">
        <v>2917</v>
      </c>
      <c r="C17" t="s">
        <v>2715</v>
      </c>
      <c r="D17" t="s">
        <v>2393</v>
      </c>
      <c r="E17" t="s">
        <v>2952</v>
      </c>
      <c r="F17" t="s">
        <v>2953</v>
      </c>
      <c r="G17" t="s">
        <v>2954</v>
      </c>
      <c r="H17" s="98">
        <v>44256</v>
      </c>
      <c r="J17" t="s">
        <v>2910</v>
      </c>
      <c r="K17" t="s">
        <v>2737</v>
      </c>
      <c r="L17" t="s">
        <v>2692</v>
      </c>
      <c r="M17" s="240">
        <v>132.37</v>
      </c>
      <c r="N17" s="240">
        <v>98.56</v>
      </c>
      <c r="O17" t="s">
        <v>2910</v>
      </c>
      <c r="P17" t="s">
        <v>2729</v>
      </c>
      <c r="Q17" t="s">
        <v>2692</v>
      </c>
      <c r="R17" s="240">
        <v>98.61</v>
      </c>
      <c r="S17" s="240">
        <v>95.76</v>
      </c>
      <c r="T17" t="s">
        <v>2910</v>
      </c>
      <c r="U17" t="s">
        <v>2729</v>
      </c>
      <c r="V17" t="s">
        <v>2692</v>
      </c>
      <c r="W17" s="240">
        <v>106.66</v>
      </c>
      <c r="Y17" t="s">
        <v>2910</v>
      </c>
      <c r="Z17" t="s">
        <v>2729</v>
      </c>
      <c r="AA17" t="s">
        <v>2690</v>
      </c>
      <c r="AB17" s="240">
        <v>110</v>
      </c>
      <c r="AC17" s="240">
        <v>97.35</v>
      </c>
      <c r="AD17" t="s">
        <v>2910</v>
      </c>
      <c r="AE17" t="s">
        <v>2729</v>
      </c>
      <c r="AF17" t="s">
        <v>2692</v>
      </c>
      <c r="AG17" s="240">
        <v>106.8</v>
      </c>
      <c r="AH17" s="240">
        <v>97.38</v>
      </c>
      <c r="AI17" s="240">
        <v>110.91</v>
      </c>
      <c r="AJ17">
        <v>97.26</v>
      </c>
      <c r="AL17" s="27"/>
    </row>
    <row r="18" spans="1:38">
      <c r="A18">
        <v>913291</v>
      </c>
      <c r="B18" t="s">
        <v>2916</v>
      </c>
      <c r="C18" t="s">
        <v>2719</v>
      </c>
      <c r="D18" t="s">
        <v>2393</v>
      </c>
      <c r="E18" t="s">
        <v>2952</v>
      </c>
      <c r="F18" t="s">
        <v>2953</v>
      </c>
      <c r="G18" t="s">
        <v>2954</v>
      </c>
      <c r="H18" s="98">
        <v>42996</v>
      </c>
      <c r="J18" t="s">
        <v>2910</v>
      </c>
      <c r="K18" t="s">
        <v>2737</v>
      </c>
      <c r="L18" t="s">
        <v>2692</v>
      </c>
      <c r="M18" s="240">
        <v>174.68</v>
      </c>
      <c r="N18" s="240"/>
      <c r="O18" t="s">
        <v>2910</v>
      </c>
      <c r="P18" t="s">
        <v>2729</v>
      </c>
      <c r="Q18" t="s">
        <v>2692</v>
      </c>
      <c r="R18" s="240">
        <v>101.52</v>
      </c>
      <c r="S18" s="240">
        <v>99.24</v>
      </c>
      <c r="T18" t="s">
        <v>2910</v>
      </c>
      <c r="U18" t="s">
        <v>2729</v>
      </c>
      <c r="V18" t="s">
        <v>2692</v>
      </c>
      <c r="W18" s="240">
        <v>104.16</v>
      </c>
      <c r="Y18" t="s">
        <v>2910</v>
      </c>
      <c r="Z18" t="s">
        <v>2729</v>
      </c>
      <c r="AA18" t="s">
        <v>2692</v>
      </c>
      <c r="AB18" s="240">
        <v>110</v>
      </c>
      <c r="AC18" s="240">
        <v>100</v>
      </c>
      <c r="AD18" t="s">
        <v>2910</v>
      </c>
      <c r="AE18" t="s">
        <v>2729</v>
      </c>
      <c r="AF18" t="s">
        <v>2692</v>
      </c>
      <c r="AG18" s="240">
        <v>105.08</v>
      </c>
      <c r="AH18" s="240">
        <v>98.92</v>
      </c>
      <c r="AI18" s="240">
        <v>119.16</v>
      </c>
      <c r="AJ18">
        <v>99.39</v>
      </c>
      <c r="AL18" s="27"/>
    </row>
  </sheetData>
  <conditionalFormatting sqref="G1">
    <cfRule type="cellIs" dxfId="103" priority="1" operator="equal">
      <formula>"Exit"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58942-53E1-4B99-9D24-5C4BAA6D40FE}">
  <dimension ref="A1:TL31"/>
  <sheetViews>
    <sheetView topLeftCell="RL1" workbookViewId="0">
      <selection activeCell="SA1" sqref="SA1"/>
    </sheetView>
  </sheetViews>
  <sheetFormatPr defaultRowHeight="14.4"/>
  <cols>
    <col min="1" max="1" width="13.5546875" customWidth="1"/>
    <col min="2" max="2" width="14.88671875" customWidth="1"/>
    <col min="21" max="21" width="15.6640625" customWidth="1"/>
    <col min="40" max="40" width="16.33203125" customWidth="1"/>
    <col min="58" max="58" width="14.44140625" customWidth="1"/>
    <col min="59" max="59" width="13.33203125" customWidth="1"/>
    <col min="77" max="77" width="12" customWidth="1"/>
    <col min="78" max="78" width="15.109375" customWidth="1"/>
    <col min="96" max="96" width="12.88671875" customWidth="1"/>
    <col min="97" max="97" width="14.6640625" customWidth="1"/>
    <col min="115" max="115" width="12" customWidth="1"/>
    <col min="116" max="116" width="13" customWidth="1"/>
    <col min="134" max="134" width="12.109375" customWidth="1"/>
    <col min="135" max="135" width="14.5546875" customWidth="1"/>
    <col min="153" max="153" width="12" customWidth="1"/>
    <col min="154" max="154" width="13.5546875" customWidth="1"/>
    <col min="172" max="172" width="13.5546875" customWidth="1"/>
    <col min="173" max="173" width="13.88671875" customWidth="1"/>
    <col min="191" max="191" width="12.44140625" customWidth="1"/>
    <col min="192" max="192" width="14.33203125" customWidth="1"/>
    <col min="229" max="229" width="14.33203125" customWidth="1"/>
    <col min="230" max="230" width="13" customWidth="1"/>
    <col min="248" max="248" width="11.6640625" customWidth="1"/>
    <col min="249" max="249" width="14.44140625" customWidth="1"/>
    <col min="268" max="268" width="14.5546875" customWidth="1"/>
    <col min="286" max="286" width="13.88671875" customWidth="1"/>
    <col min="287" max="287" width="14.44140625" customWidth="1"/>
    <col min="305" max="305" width="11.109375" customWidth="1"/>
    <col min="306" max="306" width="14.6640625" customWidth="1"/>
    <col min="324" max="324" width="12.88671875" customWidth="1"/>
    <col min="325" max="325" width="14" customWidth="1"/>
    <col min="343" max="343" width="12.6640625" customWidth="1"/>
    <col min="344" max="344" width="11.88671875" customWidth="1"/>
    <col min="381" max="381" width="13.44140625" customWidth="1"/>
    <col min="382" max="382" width="12.88671875" customWidth="1"/>
    <col min="400" max="400" width="13.88671875" customWidth="1"/>
    <col min="401" max="401" width="13.109375" customWidth="1"/>
    <col min="419" max="419" width="10" customWidth="1"/>
    <col min="420" max="420" width="14.109375" customWidth="1"/>
    <col min="430" max="430" width="10.44140625" customWidth="1"/>
    <col min="476" max="476" width="14.109375" customWidth="1"/>
    <col min="477" max="477" width="19.33203125" customWidth="1"/>
    <col min="514" max="514" width="11.44140625" customWidth="1"/>
    <col min="515" max="515" width="12.33203125" customWidth="1"/>
  </cols>
  <sheetData>
    <row r="1" spans="1:532">
      <c r="A1" s="546" t="s">
        <v>3355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7"/>
      <c r="T1" s="546" t="s">
        <v>3356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46"/>
      <c r="AL1" s="547"/>
      <c r="AM1" s="546">
        <v>44262</v>
      </c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46"/>
      <c r="BC1" s="546"/>
      <c r="BD1" s="546"/>
      <c r="BE1" s="547"/>
      <c r="BF1" s="546">
        <v>44263</v>
      </c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46"/>
      <c r="BT1" s="546"/>
      <c r="BU1" s="546"/>
      <c r="BV1" s="546"/>
      <c r="BW1" s="546"/>
      <c r="BX1" s="547"/>
      <c r="BY1" s="546">
        <v>44264</v>
      </c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6">
        <v>44265</v>
      </c>
      <c r="CS1" s="546"/>
      <c r="CT1" s="546"/>
      <c r="CU1" s="546"/>
      <c r="CV1" s="546"/>
      <c r="CW1" s="546"/>
      <c r="CX1" s="546"/>
      <c r="CY1" s="546"/>
      <c r="CZ1" s="546"/>
      <c r="DA1" s="546"/>
      <c r="DB1" s="546"/>
      <c r="DC1" s="546"/>
      <c r="DD1" s="546"/>
      <c r="DE1" s="546"/>
      <c r="DF1" s="546"/>
      <c r="DG1" s="546"/>
      <c r="DH1" s="546"/>
      <c r="DI1" s="546"/>
      <c r="DJ1" s="547"/>
      <c r="DK1" s="546">
        <v>44266</v>
      </c>
      <c r="DL1" s="546"/>
      <c r="DM1" s="546"/>
      <c r="DN1" s="546"/>
      <c r="DO1" s="546"/>
      <c r="DP1" s="546"/>
      <c r="DQ1" s="546"/>
      <c r="DR1" s="546"/>
      <c r="DS1" s="546"/>
      <c r="DT1" s="546"/>
      <c r="DU1" s="546"/>
      <c r="DV1" s="546"/>
      <c r="DW1" s="546"/>
      <c r="DX1" s="546"/>
      <c r="DY1" s="546"/>
      <c r="DZ1" s="546"/>
      <c r="EA1" s="546"/>
      <c r="EB1" s="546"/>
      <c r="EC1" s="547"/>
      <c r="ED1" s="546" t="s">
        <v>3357</v>
      </c>
      <c r="EE1" s="546"/>
      <c r="EF1" s="546"/>
      <c r="EG1" s="546"/>
      <c r="EH1" s="546"/>
      <c r="EI1" s="546"/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7"/>
      <c r="EW1" s="546" t="s">
        <v>2850</v>
      </c>
      <c r="EX1" s="546"/>
      <c r="EY1" s="546"/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7"/>
      <c r="FP1" s="546">
        <v>44269</v>
      </c>
      <c r="FQ1" s="546"/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46">
        <v>44270</v>
      </c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46"/>
      <c r="GZ1" s="546"/>
      <c r="HA1" s="547"/>
      <c r="HB1" s="546">
        <v>44271</v>
      </c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7"/>
      <c r="HU1" s="546">
        <v>44272</v>
      </c>
      <c r="HV1" s="546"/>
      <c r="HW1" s="546"/>
      <c r="HX1" s="546"/>
      <c r="HY1" s="546"/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7"/>
      <c r="IN1" s="546" t="s">
        <v>3358</v>
      </c>
      <c r="IO1" s="546"/>
      <c r="IP1" s="546"/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7"/>
      <c r="JG1" s="546" t="s">
        <v>2852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46"/>
      <c r="JY1" s="547"/>
      <c r="JZ1" s="546">
        <v>44276</v>
      </c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7"/>
      <c r="KS1" s="546">
        <v>44277</v>
      </c>
      <c r="KT1" s="546"/>
      <c r="KU1" s="546"/>
      <c r="KV1" s="546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7"/>
      <c r="LL1" s="546">
        <v>44278</v>
      </c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7"/>
      <c r="ME1" s="546">
        <v>44279</v>
      </c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7"/>
      <c r="MX1" s="546">
        <v>44280</v>
      </c>
      <c r="MY1" s="546"/>
      <c r="MZ1" s="546"/>
      <c r="NA1" s="546"/>
      <c r="NB1" s="546"/>
      <c r="NC1" s="546"/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7"/>
      <c r="NQ1" s="546" t="s">
        <v>2875</v>
      </c>
      <c r="NR1" s="546"/>
      <c r="NS1" s="546"/>
      <c r="NT1" s="546"/>
      <c r="NU1" s="546"/>
      <c r="NV1" s="546"/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7"/>
      <c r="OJ1" s="546" t="s">
        <v>2854</v>
      </c>
      <c r="OK1" s="546"/>
      <c r="OL1" s="546"/>
      <c r="OM1" s="546"/>
      <c r="ON1" s="546"/>
      <c r="OO1" s="546"/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7"/>
      <c r="PC1" s="546">
        <v>44283</v>
      </c>
      <c r="PD1" s="546"/>
      <c r="PE1" s="546"/>
      <c r="PF1" s="546"/>
      <c r="PG1" s="546"/>
      <c r="PH1" s="546"/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7"/>
      <c r="PV1" s="546">
        <v>44284</v>
      </c>
      <c r="PW1" s="546"/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7"/>
      <c r="QO1" s="546">
        <v>44285</v>
      </c>
      <c r="QP1" s="546"/>
      <c r="QQ1" s="546"/>
      <c r="QR1" s="546"/>
      <c r="QS1" s="546"/>
      <c r="QT1" s="546"/>
      <c r="QU1" s="546"/>
      <c r="QV1" s="546"/>
      <c r="QW1" s="546"/>
      <c r="QX1" s="546"/>
      <c r="QY1" s="546"/>
      <c r="QZ1" s="546"/>
      <c r="RA1" s="546"/>
      <c r="RB1" s="546"/>
      <c r="RC1" s="546"/>
      <c r="RD1" s="546"/>
      <c r="RE1" s="546"/>
      <c r="RF1" s="546"/>
      <c r="RG1" s="547"/>
      <c r="RH1" s="546">
        <v>44286</v>
      </c>
      <c r="RI1" s="546"/>
      <c r="RJ1" s="546"/>
      <c r="RK1" s="546"/>
      <c r="RL1" s="546"/>
      <c r="RM1" s="546"/>
      <c r="RN1" s="546"/>
      <c r="RO1" s="546"/>
      <c r="RP1" s="546"/>
      <c r="RQ1" s="546"/>
      <c r="RR1" s="546"/>
      <c r="RS1" s="546"/>
      <c r="RT1" s="546"/>
      <c r="RU1" s="546"/>
      <c r="RV1" s="546"/>
      <c r="RW1" s="546"/>
      <c r="RX1" s="546"/>
      <c r="RY1" s="546"/>
      <c r="RZ1" s="547"/>
      <c r="SA1" s="546">
        <v>44287</v>
      </c>
      <c r="SB1" s="546"/>
      <c r="SC1" s="546"/>
      <c r="SD1" s="546"/>
      <c r="SE1" s="546"/>
      <c r="SF1" s="546"/>
      <c r="SG1" s="546"/>
      <c r="SH1" s="546"/>
      <c r="SI1" s="546"/>
      <c r="SJ1" s="546"/>
      <c r="SK1" s="546"/>
      <c r="SL1" s="546"/>
      <c r="SM1" s="546"/>
      <c r="SN1" s="546"/>
      <c r="SO1" s="546"/>
      <c r="SP1" s="546"/>
      <c r="SQ1" s="546"/>
      <c r="SR1" s="546"/>
      <c r="SS1" s="547"/>
      <c r="ST1" s="546" t="s">
        <v>3359</v>
      </c>
      <c r="SU1" s="546"/>
      <c r="SV1" s="546"/>
      <c r="SW1" s="546"/>
      <c r="SX1" s="546"/>
      <c r="SY1" s="546"/>
      <c r="SZ1" s="546"/>
      <c r="TA1" s="546"/>
      <c r="TB1" s="546"/>
      <c r="TC1" s="546"/>
      <c r="TD1" s="546"/>
      <c r="TE1" s="546"/>
      <c r="TF1" s="546"/>
      <c r="TG1" s="546"/>
      <c r="TH1" s="546"/>
      <c r="TI1" s="546"/>
      <c r="TJ1" s="546"/>
      <c r="TK1" s="546"/>
      <c r="TL1" s="547"/>
    </row>
    <row r="2" spans="1:532">
      <c r="A2" s="106" t="s">
        <v>1</v>
      </c>
      <c r="B2" s="6" t="s">
        <v>2723</v>
      </c>
      <c r="C2" s="106" t="s">
        <v>2724</v>
      </c>
      <c r="D2" s="106" t="s">
        <v>2725</v>
      </c>
      <c r="E2" s="106" t="s">
        <v>2358</v>
      </c>
      <c r="F2" s="106" t="s">
        <v>3</v>
      </c>
      <c r="G2" s="106" t="s">
        <v>4</v>
      </c>
      <c r="H2" s="106" t="s">
        <v>2359</v>
      </c>
      <c r="I2" s="106" t="s">
        <v>6</v>
      </c>
      <c r="J2" s="106" t="s">
        <v>7</v>
      </c>
      <c r="K2" s="106" t="s">
        <v>8</v>
      </c>
      <c r="L2" s="106" t="s">
        <v>9</v>
      </c>
      <c r="M2" s="106" t="s">
        <v>10</v>
      </c>
      <c r="N2" s="106" t="s">
        <v>11</v>
      </c>
      <c r="O2" s="106" t="s">
        <v>12</v>
      </c>
      <c r="P2" s="106" t="s">
        <v>13</v>
      </c>
      <c r="Q2" s="167" t="s">
        <v>2726</v>
      </c>
      <c r="R2" s="168" t="s">
        <v>2727</v>
      </c>
      <c r="S2" s="169" t="s">
        <v>2728</v>
      </c>
      <c r="T2" s="106" t="s">
        <v>1</v>
      </c>
      <c r="U2" s="6" t="s">
        <v>2723</v>
      </c>
      <c r="V2" s="106" t="s">
        <v>2724</v>
      </c>
      <c r="W2" s="106" t="s">
        <v>2725</v>
      </c>
      <c r="X2" s="106" t="s">
        <v>2358</v>
      </c>
      <c r="Y2" s="106" t="s">
        <v>3</v>
      </c>
      <c r="Z2" s="106" t="s">
        <v>4</v>
      </c>
      <c r="AA2" s="106" t="s">
        <v>2359</v>
      </c>
      <c r="AB2" s="106" t="s">
        <v>6</v>
      </c>
      <c r="AC2" s="106" t="s">
        <v>7</v>
      </c>
      <c r="AD2" s="106" t="s">
        <v>8</v>
      </c>
      <c r="AE2" s="106" t="s">
        <v>9</v>
      </c>
      <c r="AF2" s="106" t="s">
        <v>10</v>
      </c>
      <c r="AG2" s="106" t="s">
        <v>11</v>
      </c>
      <c r="AH2" s="106" t="s">
        <v>12</v>
      </c>
      <c r="AI2" s="106" t="s">
        <v>13</v>
      </c>
      <c r="AJ2" s="167" t="s">
        <v>2726</v>
      </c>
      <c r="AK2" s="168" t="s">
        <v>2727</v>
      </c>
      <c r="AL2" s="169" t="s">
        <v>2728</v>
      </c>
      <c r="AM2" s="106" t="s">
        <v>1</v>
      </c>
      <c r="AN2" s="6" t="s">
        <v>2723</v>
      </c>
      <c r="AO2" s="106" t="s">
        <v>2724</v>
      </c>
      <c r="AP2" s="106" t="s">
        <v>2725</v>
      </c>
      <c r="AQ2" s="106" t="s">
        <v>2358</v>
      </c>
      <c r="AR2" s="106" t="s">
        <v>3</v>
      </c>
      <c r="AS2" s="106" t="s">
        <v>4</v>
      </c>
      <c r="AT2" s="106" t="s">
        <v>2359</v>
      </c>
      <c r="AU2" s="106" t="s">
        <v>6</v>
      </c>
      <c r="AV2" s="106" t="s">
        <v>7</v>
      </c>
      <c r="AW2" s="106" t="s">
        <v>8</v>
      </c>
      <c r="AX2" s="106" t="s">
        <v>9</v>
      </c>
      <c r="AY2" s="106" t="s">
        <v>10</v>
      </c>
      <c r="AZ2" s="106" t="s">
        <v>11</v>
      </c>
      <c r="BA2" s="106" t="s">
        <v>12</v>
      </c>
      <c r="BB2" s="106" t="s">
        <v>13</v>
      </c>
      <c r="BC2" s="167" t="s">
        <v>2726</v>
      </c>
      <c r="BD2" s="168" t="s">
        <v>2727</v>
      </c>
      <c r="BE2" s="169" t="s">
        <v>2728</v>
      </c>
      <c r="BF2" s="106" t="s">
        <v>1</v>
      </c>
      <c r="BG2" s="6" t="s">
        <v>2723</v>
      </c>
      <c r="BH2" s="106" t="s">
        <v>2724</v>
      </c>
      <c r="BI2" s="106" t="s">
        <v>2725</v>
      </c>
      <c r="BJ2" s="106" t="s">
        <v>2358</v>
      </c>
      <c r="BK2" s="106" t="s">
        <v>3</v>
      </c>
      <c r="BL2" s="106" t="s">
        <v>4</v>
      </c>
      <c r="BM2" s="106" t="s">
        <v>2359</v>
      </c>
      <c r="BN2" s="106" t="s">
        <v>6</v>
      </c>
      <c r="BO2" s="106" t="s">
        <v>7</v>
      </c>
      <c r="BP2" s="106" t="s">
        <v>8</v>
      </c>
      <c r="BQ2" s="106" t="s">
        <v>9</v>
      </c>
      <c r="BR2" s="106" t="s">
        <v>10</v>
      </c>
      <c r="BS2" s="106" t="s">
        <v>11</v>
      </c>
      <c r="BT2" s="106" t="s">
        <v>12</v>
      </c>
      <c r="BU2" s="106" t="s">
        <v>13</v>
      </c>
      <c r="BV2" s="167" t="s">
        <v>2726</v>
      </c>
      <c r="BW2" s="168" t="s">
        <v>2727</v>
      </c>
      <c r="BX2" s="169" t="s">
        <v>2728</v>
      </c>
      <c r="BY2" s="106" t="s">
        <v>1</v>
      </c>
      <c r="BZ2" s="6" t="s">
        <v>2723</v>
      </c>
      <c r="CA2" s="106" t="s">
        <v>2724</v>
      </c>
      <c r="CB2" s="106" t="s">
        <v>2725</v>
      </c>
      <c r="CC2" s="106" t="s">
        <v>2358</v>
      </c>
      <c r="CD2" s="106" t="s">
        <v>3</v>
      </c>
      <c r="CE2" s="106" t="s">
        <v>4</v>
      </c>
      <c r="CF2" s="106" t="s">
        <v>2359</v>
      </c>
      <c r="CG2" s="106" t="s">
        <v>6</v>
      </c>
      <c r="CH2" s="106" t="s">
        <v>7</v>
      </c>
      <c r="CI2" s="106" t="s">
        <v>8</v>
      </c>
      <c r="CJ2" s="106" t="s">
        <v>9</v>
      </c>
      <c r="CK2" s="106" t="s">
        <v>10</v>
      </c>
      <c r="CL2" s="106" t="s">
        <v>11</v>
      </c>
      <c r="CM2" s="106" t="s">
        <v>12</v>
      </c>
      <c r="CN2" s="106" t="s">
        <v>13</v>
      </c>
      <c r="CO2" s="167" t="s">
        <v>2726</v>
      </c>
      <c r="CP2" s="168" t="s">
        <v>2727</v>
      </c>
      <c r="CQ2" s="169" t="s">
        <v>2728</v>
      </c>
      <c r="CR2" s="106" t="s">
        <v>1</v>
      </c>
      <c r="CS2" s="6" t="s">
        <v>2723</v>
      </c>
      <c r="CT2" s="106" t="s">
        <v>2724</v>
      </c>
      <c r="CU2" s="106" t="s">
        <v>2725</v>
      </c>
      <c r="CV2" s="106" t="s">
        <v>2358</v>
      </c>
      <c r="CW2" s="106" t="s">
        <v>3</v>
      </c>
      <c r="CX2" s="106" t="s">
        <v>4</v>
      </c>
      <c r="CY2" s="106" t="s">
        <v>2359</v>
      </c>
      <c r="CZ2" s="106" t="s">
        <v>6</v>
      </c>
      <c r="DA2" s="106" t="s">
        <v>7</v>
      </c>
      <c r="DB2" s="106" t="s">
        <v>8</v>
      </c>
      <c r="DC2" s="106" t="s">
        <v>9</v>
      </c>
      <c r="DD2" s="106" t="s">
        <v>10</v>
      </c>
      <c r="DE2" s="106" t="s">
        <v>11</v>
      </c>
      <c r="DF2" s="106" t="s">
        <v>12</v>
      </c>
      <c r="DG2" s="106" t="s">
        <v>13</v>
      </c>
      <c r="DH2" s="167" t="s">
        <v>2726</v>
      </c>
      <c r="DI2" s="168" t="s">
        <v>2727</v>
      </c>
      <c r="DJ2" s="169" t="s">
        <v>2728</v>
      </c>
      <c r="DK2" s="106" t="s">
        <v>1</v>
      </c>
      <c r="DL2" s="6" t="s">
        <v>2723</v>
      </c>
      <c r="DM2" s="106" t="s">
        <v>2724</v>
      </c>
      <c r="DN2" s="106" t="s">
        <v>2725</v>
      </c>
      <c r="DO2" s="106" t="s">
        <v>2358</v>
      </c>
      <c r="DP2" s="106" t="s">
        <v>3</v>
      </c>
      <c r="DQ2" s="106" t="s">
        <v>4</v>
      </c>
      <c r="DR2" s="106" t="s">
        <v>2359</v>
      </c>
      <c r="DS2" s="106" t="s">
        <v>6</v>
      </c>
      <c r="DT2" s="106" t="s">
        <v>7</v>
      </c>
      <c r="DU2" s="106" t="s">
        <v>8</v>
      </c>
      <c r="DV2" s="106" t="s">
        <v>9</v>
      </c>
      <c r="DW2" s="106" t="s">
        <v>10</v>
      </c>
      <c r="DX2" s="106" t="s">
        <v>11</v>
      </c>
      <c r="DY2" s="106" t="s">
        <v>12</v>
      </c>
      <c r="DZ2" s="106" t="s">
        <v>13</v>
      </c>
      <c r="EA2" s="167" t="s">
        <v>2726</v>
      </c>
      <c r="EB2" s="168" t="s">
        <v>2727</v>
      </c>
      <c r="EC2" s="169" t="s">
        <v>2728</v>
      </c>
      <c r="ED2" s="106" t="s">
        <v>1</v>
      </c>
      <c r="EE2" s="6" t="s">
        <v>2723</v>
      </c>
      <c r="EF2" s="106" t="s">
        <v>2724</v>
      </c>
      <c r="EG2" s="106" t="s">
        <v>2725</v>
      </c>
      <c r="EH2" s="106" t="s">
        <v>2358</v>
      </c>
      <c r="EI2" s="106" t="s">
        <v>3</v>
      </c>
      <c r="EJ2" s="106" t="s">
        <v>4</v>
      </c>
      <c r="EK2" s="106" t="s">
        <v>2359</v>
      </c>
      <c r="EL2" s="106" t="s">
        <v>6</v>
      </c>
      <c r="EM2" s="106" t="s">
        <v>7</v>
      </c>
      <c r="EN2" s="106" t="s">
        <v>8</v>
      </c>
      <c r="EO2" s="106" t="s">
        <v>9</v>
      </c>
      <c r="EP2" s="106" t="s">
        <v>10</v>
      </c>
      <c r="EQ2" s="106" t="s">
        <v>11</v>
      </c>
      <c r="ER2" s="106" t="s">
        <v>12</v>
      </c>
      <c r="ES2" s="106" t="s">
        <v>13</v>
      </c>
      <c r="ET2" s="167" t="s">
        <v>2726</v>
      </c>
      <c r="EU2" s="168" t="s">
        <v>2727</v>
      </c>
      <c r="EV2" s="169" t="s">
        <v>2728</v>
      </c>
      <c r="EW2" s="106" t="s">
        <v>1</v>
      </c>
      <c r="EX2" s="6" t="s">
        <v>2723</v>
      </c>
      <c r="EY2" s="106" t="s">
        <v>2724</v>
      </c>
      <c r="EZ2" s="106" t="s">
        <v>2725</v>
      </c>
      <c r="FA2" s="106" t="s">
        <v>2358</v>
      </c>
      <c r="FB2" s="106" t="s">
        <v>3</v>
      </c>
      <c r="FC2" s="106" t="s">
        <v>4</v>
      </c>
      <c r="FD2" s="106" t="s">
        <v>2359</v>
      </c>
      <c r="FE2" s="106" t="s">
        <v>6</v>
      </c>
      <c r="FF2" s="106" t="s">
        <v>7</v>
      </c>
      <c r="FG2" s="106" t="s">
        <v>8</v>
      </c>
      <c r="FH2" s="106" t="s">
        <v>9</v>
      </c>
      <c r="FI2" s="106" t="s">
        <v>10</v>
      </c>
      <c r="FJ2" s="106" t="s">
        <v>11</v>
      </c>
      <c r="FK2" s="106" t="s">
        <v>12</v>
      </c>
      <c r="FL2" s="106" t="s">
        <v>13</v>
      </c>
      <c r="FM2" s="167" t="s">
        <v>2726</v>
      </c>
      <c r="FN2" s="168" t="s">
        <v>2727</v>
      </c>
      <c r="FO2" s="169" t="s">
        <v>2728</v>
      </c>
      <c r="FP2" s="106" t="s">
        <v>1</v>
      </c>
      <c r="FQ2" s="6" t="s">
        <v>2723</v>
      </c>
      <c r="FR2" s="106" t="s">
        <v>2724</v>
      </c>
      <c r="FS2" s="106" t="s">
        <v>2725</v>
      </c>
      <c r="FT2" s="106" t="s">
        <v>2358</v>
      </c>
      <c r="FU2" s="106" t="s">
        <v>3</v>
      </c>
      <c r="FV2" s="106" t="s">
        <v>4</v>
      </c>
      <c r="FW2" s="106" t="s">
        <v>2359</v>
      </c>
      <c r="FX2" s="106" t="s">
        <v>6</v>
      </c>
      <c r="FY2" s="106" t="s">
        <v>7</v>
      </c>
      <c r="FZ2" s="106" t="s">
        <v>8</v>
      </c>
      <c r="GA2" s="106" t="s">
        <v>9</v>
      </c>
      <c r="GB2" s="106" t="s">
        <v>10</v>
      </c>
      <c r="GC2" s="106" t="s">
        <v>11</v>
      </c>
      <c r="GD2" s="106" t="s">
        <v>12</v>
      </c>
      <c r="GE2" s="106" t="s">
        <v>13</v>
      </c>
      <c r="GF2" s="167" t="s">
        <v>2726</v>
      </c>
      <c r="GG2" s="168" t="s">
        <v>2727</v>
      </c>
      <c r="GH2" s="169" t="s">
        <v>2728</v>
      </c>
      <c r="GI2" s="106" t="s">
        <v>1</v>
      </c>
      <c r="GJ2" s="6" t="s">
        <v>2723</v>
      </c>
      <c r="GK2" s="106" t="s">
        <v>2724</v>
      </c>
      <c r="GL2" s="106" t="s">
        <v>2725</v>
      </c>
      <c r="GM2" s="106" t="s">
        <v>2358</v>
      </c>
      <c r="GN2" s="106" t="s">
        <v>3</v>
      </c>
      <c r="GO2" s="106" t="s">
        <v>4</v>
      </c>
      <c r="GP2" s="106" t="s">
        <v>2359</v>
      </c>
      <c r="GQ2" s="106" t="s">
        <v>6</v>
      </c>
      <c r="GR2" s="106" t="s">
        <v>7</v>
      </c>
      <c r="GS2" s="106" t="s">
        <v>8</v>
      </c>
      <c r="GT2" s="106" t="s">
        <v>9</v>
      </c>
      <c r="GU2" s="106" t="s">
        <v>10</v>
      </c>
      <c r="GV2" s="106" t="s">
        <v>11</v>
      </c>
      <c r="GW2" s="106" t="s">
        <v>12</v>
      </c>
      <c r="GX2" s="106" t="s">
        <v>13</v>
      </c>
      <c r="GY2" s="167" t="s">
        <v>2726</v>
      </c>
      <c r="GZ2" s="168" t="s">
        <v>2727</v>
      </c>
      <c r="HA2" s="169" t="s">
        <v>2728</v>
      </c>
      <c r="HB2" s="106" t="s">
        <v>1</v>
      </c>
      <c r="HC2" s="6" t="s">
        <v>2723</v>
      </c>
      <c r="HD2" s="106" t="s">
        <v>2724</v>
      </c>
      <c r="HE2" s="106" t="s">
        <v>2725</v>
      </c>
      <c r="HF2" s="106" t="s">
        <v>2358</v>
      </c>
      <c r="HG2" s="106" t="s">
        <v>3</v>
      </c>
      <c r="HH2" s="106" t="s">
        <v>4</v>
      </c>
      <c r="HI2" s="106" t="s">
        <v>2359</v>
      </c>
      <c r="HJ2" s="106" t="s">
        <v>6</v>
      </c>
      <c r="HK2" s="106" t="s">
        <v>7</v>
      </c>
      <c r="HL2" s="106" t="s">
        <v>8</v>
      </c>
      <c r="HM2" s="106" t="s">
        <v>9</v>
      </c>
      <c r="HN2" s="106" t="s">
        <v>10</v>
      </c>
      <c r="HO2" s="106" t="s">
        <v>11</v>
      </c>
      <c r="HP2" s="106" t="s">
        <v>12</v>
      </c>
      <c r="HQ2" s="106" t="s">
        <v>13</v>
      </c>
      <c r="HR2" s="167" t="s">
        <v>2726</v>
      </c>
      <c r="HS2" s="168" t="s">
        <v>2727</v>
      </c>
      <c r="HT2" s="169" t="s">
        <v>2728</v>
      </c>
      <c r="HU2" s="106" t="s">
        <v>1</v>
      </c>
      <c r="HV2" s="6" t="s">
        <v>2723</v>
      </c>
      <c r="HW2" s="106" t="s">
        <v>2724</v>
      </c>
      <c r="HX2" s="106" t="s">
        <v>2725</v>
      </c>
      <c r="HY2" s="106" t="s">
        <v>2358</v>
      </c>
      <c r="HZ2" s="106" t="s">
        <v>3</v>
      </c>
      <c r="IA2" s="106" t="s">
        <v>4</v>
      </c>
      <c r="IB2" s="106" t="s">
        <v>2359</v>
      </c>
      <c r="IC2" s="106" t="s">
        <v>6</v>
      </c>
      <c r="ID2" s="106" t="s">
        <v>7</v>
      </c>
      <c r="IE2" s="106" t="s">
        <v>8</v>
      </c>
      <c r="IF2" s="106" t="s">
        <v>9</v>
      </c>
      <c r="IG2" s="106" t="s">
        <v>10</v>
      </c>
      <c r="IH2" s="106" t="s">
        <v>11</v>
      </c>
      <c r="II2" s="106" t="s">
        <v>12</v>
      </c>
      <c r="IJ2" s="106" t="s">
        <v>13</v>
      </c>
      <c r="IK2" s="167" t="s">
        <v>2726</v>
      </c>
      <c r="IL2" s="168" t="s">
        <v>2727</v>
      </c>
      <c r="IM2" s="169" t="s">
        <v>2728</v>
      </c>
      <c r="IN2" s="106" t="s">
        <v>1</v>
      </c>
      <c r="IO2" s="6" t="s">
        <v>2723</v>
      </c>
      <c r="IP2" s="106" t="s">
        <v>2724</v>
      </c>
      <c r="IQ2" s="106" t="s">
        <v>2725</v>
      </c>
      <c r="IR2" s="106" t="s">
        <v>2358</v>
      </c>
      <c r="IS2" s="106" t="s">
        <v>3</v>
      </c>
      <c r="IT2" s="106" t="s">
        <v>4</v>
      </c>
      <c r="IU2" s="106" t="s">
        <v>2359</v>
      </c>
      <c r="IV2" s="106" t="s">
        <v>6</v>
      </c>
      <c r="IW2" s="106" t="s">
        <v>7</v>
      </c>
      <c r="IX2" s="106" t="s">
        <v>8</v>
      </c>
      <c r="IY2" s="106" t="s">
        <v>9</v>
      </c>
      <c r="IZ2" s="106" t="s">
        <v>10</v>
      </c>
      <c r="JA2" s="106" t="s">
        <v>11</v>
      </c>
      <c r="JB2" s="106" t="s">
        <v>12</v>
      </c>
      <c r="JC2" s="106" t="s">
        <v>13</v>
      </c>
      <c r="JD2" s="167" t="s">
        <v>2726</v>
      </c>
      <c r="JE2" s="168" t="s">
        <v>2727</v>
      </c>
      <c r="JF2" s="169" t="s">
        <v>2728</v>
      </c>
      <c r="JG2" s="106" t="s">
        <v>1</v>
      </c>
      <c r="JH2" s="6" t="s">
        <v>2723</v>
      </c>
      <c r="JI2" s="106" t="s">
        <v>2724</v>
      </c>
      <c r="JJ2" s="106" t="s">
        <v>2725</v>
      </c>
      <c r="JK2" s="106" t="s">
        <v>2358</v>
      </c>
      <c r="JL2" s="106" t="s">
        <v>3</v>
      </c>
      <c r="JM2" s="106" t="s">
        <v>4</v>
      </c>
      <c r="JN2" s="106" t="s">
        <v>2359</v>
      </c>
      <c r="JO2" s="106" t="s">
        <v>6</v>
      </c>
      <c r="JP2" s="106" t="s">
        <v>7</v>
      </c>
      <c r="JQ2" s="106" t="s">
        <v>8</v>
      </c>
      <c r="JR2" s="106" t="s">
        <v>9</v>
      </c>
      <c r="JS2" s="106" t="s">
        <v>10</v>
      </c>
      <c r="JT2" s="106" t="s">
        <v>11</v>
      </c>
      <c r="JU2" s="106" t="s">
        <v>12</v>
      </c>
      <c r="JV2" s="106" t="s">
        <v>13</v>
      </c>
      <c r="JW2" s="167" t="s">
        <v>2726</v>
      </c>
      <c r="JX2" s="168" t="s">
        <v>2727</v>
      </c>
      <c r="JY2" s="169" t="s">
        <v>2728</v>
      </c>
      <c r="JZ2" s="106" t="s">
        <v>1</v>
      </c>
      <c r="KA2" s="6" t="s">
        <v>2723</v>
      </c>
      <c r="KB2" s="106" t="s">
        <v>2724</v>
      </c>
      <c r="KC2" s="106" t="s">
        <v>2725</v>
      </c>
      <c r="KD2" s="106" t="s">
        <v>2358</v>
      </c>
      <c r="KE2" s="106" t="s">
        <v>3</v>
      </c>
      <c r="KF2" s="106" t="s">
        <v>4</v>
      </c>
      <c r="KG2" s="106" t="s">
        <v>2359</v>
      </c>
      <c r="KH2" s="106" t="s">
        <v>6</v>
      </c>
      <c r="KI2" s="106" t="s">
        <v>7</v>
      </c>
      <c r="KJ2" s="106" t="s">
        <v>8</v>
      </c>
      <c r="KK2" s="106" t="s">
        <v>9</v>
      </c>
      <c r="KL2" s="106" t="s">
        <v>10</v>
      </c>
      <c r="KM2" s="106" t="s">
        <v>11</v>
      </c>
      <c r="KN2" s="106" t="s">
        <v>12</v>
      </c>
      <c r="KO2" s="106" t="s">
        <v>13</v>
      </c>
      <c r="KP2" s="167" t="s">
        <v>2726</v>
      </c>
      <c r="KQ2" s="168" t="s">
        <v>2727</v>
      </c>
      <c r="KR2" s="169" t="s">
        <v>2728</v>
      </c>
      <c r="KS2" s="106" t="s">
        <v>1</v>
      </c>
      <c r="KT2" s="6" t="s">
        <v>2723</v>
      </c>
      <c r="KU2" s="106" t="s">
        <v>2724</v>
      </c>
      <c r="KV2" s="106" t="s">
        <v>2725</v>
      </c>
      <c r="KW2" s="106" t="s">
        <v>2358</v>
      </c>
      <c r="KX2" s="106" t="s">
        <v>3</v>
      </c>
      <c r="KY2" s="106" t="s">
        <v>4</v>
      </c>
      <c r="KZ2" s="106" t="s">
        <v>2359</v>
      </c>
      <c r="LA2" s="106" t="s">
        <v>6</v>
      </c>
      <c r="LB2" s="106" t="s">
        <v>7</v>
      </c>
      <c r="LC2" s="106" t="s">
        <v>8</v>
      </c>
      <c r="LD2" s="106" t="s">
        <v>9</v>
      </c>
      <c r="LE2" s="106" t="s">
        <v>10</v>
      </c>
      <c r="LF2" s="106" t="s">
        <v>11</v>
      </c>
      <c r="LG2" s="106" t="s">
        <v>12</v>
      </c>
      <c r="LH2" s="106" t="s">
        <v>13</v>
      </c>
      <c r="LI2" s="167" t="s">
        <v>2726</v>
      </c>
      <c r="LJ2" s="168" t="s">
        <v>2727</v>
      </c>
      <c r="LK2" s="169" t="s">
        <v>2728</v>
      </c>
      <c r="LL2" s="106" t="s">
        <v>1</v>
      </c>
      <c r="LM2" s="6" t="s">
        <v>2723</v>
      </c>
      <c r="LN2" s="106" t="s">
        <v>2724</v>
      </c>
      <c r="LO2" s="106" t="s">
        <v>2725</v>
      </c>
      <c r="LP2" s="106" t="s">
        <v>2358</v>
      </c>
      <c r="LQ2" s="106" t="s">
        <v>3</v>
      </c>
      <c r="LR2" s="106" t="s">
        <v>4</v>
      </c>
      <c r="LS2" s="106" t="s">
        <v>2359</v>
      </c>
      <c r="LT2" s="106" t="s">
        <v>6</v>
      </c>
      <c r="LU2" s="106" t="s">
        <v>7</v>
      </c>
      <c r="LV2" s="106" t="s">
        <v>8</v>
      </c>
      <c r="LW2" s="106" t="s">
        <v>9</v>
      </c>
      <c r="LX2" s="106" t="s">
        <v>10</v>
      </c>
      <c r="LY2" s="106" t="s">
        <v>11</v>
      </c>
      <c r="LZ2" s="106" t="s">
        <v>12</v>
      </c>
      <c r="MA2" s="106" t="s">
        <v>13</v>
      </c>
      <c r="MB2" s="167" t="s">
        <v>2726</v>
      </c>
      <c r="MC2" s="168" t="s">
        <v>2727</v>
      </c>
      <c r="MD2" s="169" t="s">
        <v>2728</v>
      </c>
      <c r="ME2" s="106" t="s">
        <v>1</v>
      </c>
      <c r="MF2" s="6" t="s">
        <v>2723</v>
      </c>
      <c r="MG2" s="106" t="s">
        <v>2724</v>
      </c>
      <c r="MH2" s="106" t="s">
        <v>2725</v>
      </c>
      <c r="MI2" s="106" t="s">
        <v>2358</v>
      </c>
      <c r="MJ2" s="106" t="s">
        <v>3</v>
      </c>
      <c r="MK2" s="106" t="s">
        <v>4</v>
      </c>
      <c r="ML2" s="106" t="s">
        <v>2359</v>
      </c>
      <c r="MM2" s="106" t="s">
        <v>6</v>
      </c>
      <c r="MN2" s="106" t="s">
        <v>7</v>
      </c>
      <c r="MO2" s="106" t="s">
        <v>8</v>
      </c>
      <c r="MP2" s="106" t="s">
        <v>9</v>
      </c>
      <c r="MQ2" s="106" t="s">
        <v>10</v>
      </c>
      <c r="MR2" s="106" t="s">
        <v>11</v>
      </c>
      <c r="MS2" s="106" t="s">
        <v>12</v>
      </c>
      <c r="MT2" s="106" t="s">
        <v>13</v>
      </c>
      <c r="MU2" s="167" t="s">
        <v>2726</v>
      </c>
      <c r="MV2" s="168" t="s">
        <v>2727</v>
      </c>
      <c r="MW2" s="169" t="s">
        <v>2728</v>
      </c>
      <c r="MX2" s="106" t="s">
        <v>1</v>
      </c>
      <c r="MY2" s="6" t="s">
        <v>2723</v>
      </c>
      <c r="MZ2" s="106" t="s">
        <v>2724</v>
      </c>
      <c r="NA2" s="106" t="s">
        <v>2725</v>
      </c>
      <c r="NB2" s="106" t="s">
        <v>2358</v>
      </c>
      <c r="NC2" s="106" t="s">
        <v>3</v>
      </c>
      <c r="ND2" s="106" t="s">
        <v>4</v>
      </c>
      <c r="NE2" s="106" t="s">
        <v>2359</v>
      </c>
      <c r="NF2" s="106" t="s">
        <v>6</v>
      </c>
      <c r="NG2" s="106" t="s">
        <v>7</v>
      </c>
      <c r="NH2" s="106" t="s">
        <v>8</v>
      </c>
      <c r="NI2" s="106" t="s">
        <v>9</v>
      </c>
      <c r="NJ2" s="106" t="s">
        <v>10</v>
      </c>
      <c r="NK2" s="106" t="s">
        <v>11</v>
      </c>
      <c r="NL2" s="106" t="s">
        <v>12</v>
      </c>
      <c r="NM2" s="106" t="s">
        <v>13</v>
      </c>
      <c r="NN2" s="167" t="s">
        <v>2726</v>
      </c>
      <c r="NO2" s="168" t="s">
        <v>2727</v>
      </c>
      <c r="NP2" s="169" t="s">
        <v>2728</v>
      </c>
      <c r="NQ2" s="106" t="s">
        <v>1</v>
      </c>
      <c r="NR2" s="6" t="s">
        <v>2723</v>
      </c>
      <c r="NS2" s="106" t="s">
        <v>2724</v>
      </c>
      <c r="NT2" s="106" t="s">
        <v>2725</v>
      </c>
      <c r="NU2" s="106" t="s">
        <v>2358</v>
      </c>
      <c r="NV2" s="106" t="s">
        <v>3</v>
      </c>
      <c r="NW2" s="106" t="s">
        <v>4</v>
      </c>
      <c r="NX2" s="106" t="s">
        <v>2359</v>
      </c>
      <c r="NY2" s="106" t="s">
        <v>6</v>
      </c>
      <c r="NZ2" s="106" t="s">
        <v>7</v>
      </c>
      <c r="OA2" s="106" t="s">
        <v>8</v>
      </c>
      <c r="OB2" s="106" t="s">
        <v>9</v>
      </c>
      <c r="OC2" s="106" t="s">
        <v>10</v>
      </c>
      <c r="OD2" s="106" t="s">
        <v>11</v>
      </c>
      <c r="OE2" s="106" t="s">
        <v>12</v>
      </c>
      <c r="OF2" s="106" t="s">
        <v>13</v>
      </c>
      <c r="OG2" s="167" t="s">
        <v>2726</v>
      </c>
      <c r="OH2" s="168" t="s">
        <v>2727</v>
      </c>
      <c r="OI2" s="169" t="s">
        <v>2728</v>
      </c>
      <c r="OJ2" s="106" t="s">
        <v>1</v>
      </c>
      <c r="OK2" s="6" t="s">
        <v>2723</v>
      </c>
      <c r="OL2" s="106" t="s">
        <v>2724</v>
      </c>
      <c r="OM2" s="106" t="s">
        <v>2725</v>
      </c>
      <c r="ON2" s="106" t="s">
        <v>2358</v>
      </c>
      <c r="OO2" s="106" t="s">
        <v>3</v>
      </c>
      <c r="OP2" s="106" t="s">
        <v>4</v>
      </c>
      <c r="OQ2" s="106" t="s">
        <v>2359</v>
      </c>
      <c r="OR2" s="106" t="s">
        <v>6</v>
      </c>
      <c r="OS2" s="106" t="s">
        <v>7</v>
      </c>
      <c r="OT2" s="106" t="s">
        <v>8</v>
      </c>
      <c r="OU2" s="106" t="s">
        <v>9</v>
      </c>
      <c r="OV2" s="106" t="s">
        <v>10</v>
      </c>
      <c r="OW2" s="106" t="s">
        <v>11</v>
      </c>
      <c r="OX2" s="106" t="s">
        <v>12</v>
      </c>
      <c r="OY2" s="106" t="s">
        <v>13</v>
      </c>
      <c r="OZ2" s="167" t="s">
        <v>2726</v>
      </c>
      <c r="PA2" s="168" t="s">
        <v>2727</v>
      </c>
      <c r="PB2" s="169" t="s">
        <v>2728</v>
      </c>
      <c r="PC2" s="106" t="s">
        <v>1</v>
      </c>
      <c r="PD2" s="6" t="s">
        <v>2723</v>
      </c>
      <c r="PE2" s="106" t="s">
        <v>2724</v>
      </c>
      <c r="PF2" s="106" t="s">
        <v>2725</v>
      </c>
      <c r="PG2" s="106" t="s">
        <v>2358</v>
      </c>
      <c r="PH2" s="106" t="s">
        <v>3</v>
      </c>
      <c r="PI2" s="106" t="s">
        <v>4</v>
      </c>
      <c r="PJ2" s="106" t="s">
        <v>2359</v>
      </c>
      <c r="PK2" s="106" t="s">
        <v>6</v>
      </c>
      <c r="PL2" s="106" t="s">
        <v>7</v>
      </c>
      <c r="PM2" s="106" t="s">
        <v>8</v>
      </c>
      <c r="PN2" s="106" t="s">
        <v>9</v>
      </c>
      <c r="PO2" s="106" t="s">
        <v>10</v>
      </c>
      <c r="PP2" s="106" t="s">
        <v>11</v>
      </c>
      <c r="PQ2" s="106" t="s">
        <v>12</v>
      </c>
      <c r="PR2" s="106" t="s">
        <v>13</v>
      </c>
      <c r="PS2" s="167" t="s">
        <v>2726</v>
      </c>
      <c r="PT2" s="168" t="s">
        <v>2727</v>
      </c>
      <c r="PU2" s="169" t="s">
        <v>2728</v>
      </c>
      <c r="PV2" s="106" t="s">
        <v>1</v>
      </c>
      <c r="PW2" s="6" t="s">
        <v>2723</v>
      </c>
      <c r="PX2" s="106" t="s">
        <v>2724</v>
      </c>
      <c r="PY2" s="106" t="s">
        <v>2725</v>
      </c>
      <c r="PZ2" s="106" t="s">
        <v>2358</v>
      </c>
      <c r="QA2" s="106" t="s">
        <v>3</v>
      </c>
      <c r="QB2" s="106" t="s">
        <v>4</v>
      </c>
      <c r="QC2" s="106" t="s">
        <v>2359</v>
      </c>
      <c r="QD2" s="106" t="s">
        <v>6</v>
      </c>
      <c r="QE2" s="106" t="s">
        <v>7</v>
      </c>
      <c r="QF2" s="106" t="s">
        <v>8</v>
      </c>
      <c r="QG2" s="106" t="s">
        <v>9</v>
      </c>
      <c r="QH2" s="106" t="s">
        <v>10</v>
      </c>
      <c r="QI2" s="106" t="s">
        <v>11</v>
      </c>
      <c r="QJ2" s="106" t="s">
        <v>12</v>
      </c>
      <c r="QK2" s="106" t="s">
        <v>13</v>
      </c>
      <c r="QL2" s="167" t="s">
        <v>2726</v>
      </c>
      <c r="QM2" s="168" t="s">
        <v>2727</v>
      </c>
      <c r="QN2" s="169" t="s">
        <v>2728</v>
      </c>
      <c r="QO2" s="106" t="s">
        <v>1</v>
      </c>
      <c r="QP2" s="6" t="s">
        <v>2723</v>
      </c>
      <c r="QQ2" s="106" t="s">
        <v>2724</v>
      </c>
      <c r="QR2" s="106" t="s">
        <v>2725</v>
      </c>
      <c r="QS2" s="106" t="s">
        <v>2358</v>
      </c>
      <c r="QT2" s="106" t="s">
        <v>3</v>
      </c>
      <c r="QU2" s="106" t="s">
        <v>4</v>
      </c>
      <c r="QV2" s="106" t="s">
        <v>2359</v>
      </c>
      <c r="QW2" s="106" t="s">
        <v>6</v>
      </c>
      <c r="QX2" s="106" t="s">
        <v>7</v>
      </c>
      <c r="QY2" s="106" t="s">
        <v>8</v>
      </c>
      <c r="QZ2" s="106" t="s">
        <v>9</v>
      </c>
      <c r="RA2" s="106" t="s">
        <v>10</v>
      </c>
      <c r="RB2" s="106" t="s">
        <v>11</v>
      </c>
      <c r="RC2" s="106" t="s">
        <v>12</v>
      </c>
      <c r="RD2" s="106" t="s">
        <v>13</v>
      </c>
      <c r="RE2" s="167" t="s">
        <v>2726</v>
      </c>
      <c r="RF2" s="168" t="s">
        <v>2727</v>
      </c>
      <c r="RG2" s="169" t="s">
        <v>2728</v>
      </c>
      <c r="RH2" s="106" t="s">
        <v>1</v>
      </c>
      <c r="RI2" s="6" t="s">
        <v>2723</v>
      </c>
      <c r="RJ2" s="106" t="s">
        <v>2724</v>
      </c>
      <c r="RK2" s="106" t="s">
        <v>2725</v>
      </c>
      <c r="RL2" s="106" t="s">
        <v>2358</v>
      </c>
      <c r="RM2" s="106" t="s">
        <v>3</v>
      </c>
      <c r="RN2" s="106" t="s">
        <v>4</v>
      </c>
      <c r="RO2" s="106" t="s">
        <v>2359</v>
      </c>
      <c r="RP2" s="106" t="s">
        <v>6</v>
      </c>
      <c r="RQ2" s="106" t="s">
        <v>7</v>
      </c>
      <c r="RR2" s="106" t="s">
        <v>8</v>
      </c>
      <c r="RS2" s="106" t="s">
        <v>9</v>
      </c>
      <c r="RT2" s="106" t="s">
        <v>10</v>
      </c>
      <c r="RU2" s="106" t="s">
        <v>11</v>
      </c>
      <c r="RV2" s="106" t="s">
        <v>12</v>
      </c>
      <c r="RW2" s="106" t="s">
        <v>13</v>
      </c>
      <c r="RX2" s="167" t="s">
        <v>2726</v>
      </c>
      <c r="RY2" s="168" t="s">
        <v>2727</v>
      </c>
      <c r="RZ2" s="169" t="s">
        <v>2728</v>
      </c>
      <c r="SA2" s="106" t="s">
        <v>1</v>
      </c>
      <c r="SB2" s="6" t="s">
        <v>2723</v>
      </c>
      <c r="SC2" s="106" t="s">
        <v>2724</v>
      </c>
      <c r="SD2" s="106" t="s">
        <v>2725</v>
      </c>
      <c r="SE2" s="106" t="s">
        <v>2358</v>
      </c>
      <c r="SF2" s="106" t="s">
        <v>3</v>
      </c>
      <c r="SG2" s="106" t="s">
        <v>4</v>
      </c>
      <c r="SH2" s="106" t="s">
        <v>2359</v>
      </c>
      <c r="SI2" s="106" t="s">
        <v>6</v>
      </c>
      <c r="SJ2" s="106" t="s">
        <v>7</v>
      </c>
      <c r="SK2" s="106" t="s">
        <v>8</v>
      </c>
      <c r="SL2" s="106" t="s">
        <v>9</v>
      </c>
      <c r="SM2" s="106" t="s">
        <v>10</v>
      </c>
      <c r="SN2" s="106" t="s">
        <v>11</v>
      </c>
      <c r="SO2" s="106" t="s">
        <v>12</v>
      </c>
      <c r="SP2" s="106" t="s">
        <v>13</v>
      </c>
      <c r="SQ2" s="167" t="s">
        <v>2726</v>
      </c>
      <c r="SR2" s="168" t="s">
        <v>2727</v>
      </c>
      <c r="SS2" s="169" t="s">
        <v>2728</v>
      </c>
      <c r="ST2" s="106" t="s">
        <v>1</v>
      </c>
      <c r="SU2" s="6" t="s">
        <v>2723</v>
      </c>
      <c r="SV2" s="106" t="s">
        <v>2724</v>
      </c>
      <c r="SW2" s="106" t="s">
        <v>2725</v>
      </c>
      <c r="SX2" s="106" t="s">
        <v>2358</v>
      </c>
      <c r="SY2" s="106" t="s">
        <v>3</v>
      </c>
      <c r="SZ2" s="106" t="s">
        <v>4</v>
      </c>
      <c r="TA2" s="106" t="s">
        <v>2359</v>
      </c>
      <c r="TB2" s="106" t="s">
        <v>6</v>
      </c>
      <c r="TC2" s="106" t="s">
        <v>7</v>
      </c>
      <c r="TD2" s="106" t="s">
        <v>8</v>
      </c>
      <c r="TE2" s="106" t="s">
        <v>9</v>
      </c>
      <c r="TF2" s="106" t="s">
        <v>10</v>
      </c>
      <c r="TG2" s="106" t="s">
        <v>11</v>
      </c>
      <c r="TH2" s="106" t="s">
        <v>12</v>
      </c>
      <c r="TI2" s="106" t="s">
        <v>13</v>
      </c>
      <c r="TJ2" s="167" t="s">
        <v>2726</v>
      </c>
      <c r="TK2" s="168" t="s">
        <v>2727</v>
      </c>
      <c r="TL2" s="169" t="s">
        <v>2728</v>
      </c>
    </row>
    <row r="3" spans="1:532">
      <c r="A3" s="106" t="s">
        <v>2362</v>
      </c>
      <c r="B3" s="6" t="s">
        <v>2736</v>
      </c>
      <c r="C3" s="106" t="s">
        <v>2690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s="106"/>
      <c r="R3" s="106"/>
      <c r="S3" s="27" t="e">
        <f t="shared" ref="S3:S28" si="0">Q3/R3*100</f>
        <v>#DIV/0!</v>
      </c>
      <c r="T3" s="106" t="s">
        <v>2362</v>
      </c>
      <c r="U3" s="6" t="s">
        <v>2736</v>
      </c>
      <c r="V3" s="106" t="s">
        <v>2690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s="106"/>
      <c r="AK3" s="106"/>
      <c r="AL3" s="27" t="e">
        <f t="shared" ref="AL3:AL28" si="1">AJ3/AK3*100</f>
        <v>#DIV/0!</v>
      </c>
      <c r="AM3" s="106" t="s">
        <v>2362</v>
      </c>
      <c r="AN3" s="6" t="s">
        <v>2736</v>
      </c>
      <c r="AO3" s="106" t="s">
        <v>2690</v>
      </c>
      <c r="AQ3" s="1">
        <v>0</v>
      </c>
      <c r="AR3" s="1">
        <v>0</v>
      </c>
      <c r="AS3" s="1">
        <v>0</v>
      </c>
      <c r="AT3" s="1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06"/>
      <c r="BD3" s="106"/>
      <c r="BE3" s="27" t="e">
        <f t="shared" ref="BE3:BE28" si="2">BC3/BD3*100</f>
        <v>#DIV/0!</v>
      </c>
      <c r="BF3" s="106" t="s">
        <v>2362</v>
      </c>
      <c r="BG3" s="6" t="s">
        <v>2736</v>
      </c>
      <c r="BH3" s="106" t="s">
        <v>2690</v>
      </c>
      <c r="BJ3" s="1">
        <v>0</v>
      </c>
      <c r="BK3" s="1">
        <v>0</v>
      </c>
      <c r="BL3" s="1">
        <v>0</v>
      </c>
      <c r="BM3" s="1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 s="106"/>
      <c r="BW3" s="106"/>
      <c r="BX3" s="27" t="e">
        <f t="shared" ref="BX3:BX28" si="3">BV3/BW3*100</f>
        <v>#DIV/0!</v>
      </c>
      <c r="BY3" s="106" t="s">
        <v>2362</v>
      </c>
      <c r="BZ3" s="6" t="s">
        <v>2736</v>
      </c>
      <c r="CA3" s="106" t="s">
        <v>2690</v>
      </c>
      <c r="CB3">
        <v>2</v>
      </c>
      <c r="CC3" s="1">
        <v>8.7534722222222208E-2</v>
      </c>
      <c r="CD3" s="1">
        <v>7.2326388888888885E-2</v>
      </c>
      <c r="CE3" s="1">
        <v>2.627314814814815E-3</v>
      </c>
      <c r="CF3" s="1">
        <v>1.255787037037037E-2</v>
      </c>
      <c r="CG3">
        <v>19</v>
      </c>
      <c r="CH3">
        <v>159</v>
      </c>
      <c r="CI3">
        <v>158</v>
      </c>
      <c r="CJ3">
        <v>1</v>
      </c>
      <c r="CK3">
        <v>0</v>
      </c>
      <c r="CL3">
        <v>0</v>
      </c>
      <c r="CM3">
        <v>0</v>
      </c>
      <c r="CN3">
        <v>99.37</v>
      </c>
      <c r="CO3" s="106">
        <f t="shared" ref="CO3:CO28" si="4">CH3-CJ3</f>
        <v>158</v>
      </c>
      <c r="CP3" s="106">
        <v>130</v>
      </c>
      <c r="CQ3" s="27">
        <f t="shared" ref="CQ3:CQ28" si="5">CO3/CP3*100</f>
        <v>121.53846153846153</v>
      </c>
      <c r="CR3" s="106" t="s">
        <v>2362</v>
      </c>
      <c r="CS3" s="6" t="s">
        <v>2736</v>
      </c>
      <c r="CT3" s="106" t="s">
        <v>2690</v>
      </c>
      <c r="CU3">
        <v>2</v>
      </c>
      <c r="CV3" s="1">
        <v>5.8622685185185187E-2</v>
      </c>
      <c r="CW3" s="1">
        <v>4.2141203703703702E-2</v>
      </c>
      <c r="CX3" s="1">
        <v>2.2916666666666667E-3</v>
      </c>
      <c r="CY3" s="1">
        <v>1.4166666666666666E-2</v>
      </c>
      <c r="CZ3">
        <v>17</v>
      </c>
      <c r="DA3">
        <v>143</v>
      </c>
      <c r="DB3">
        <v>142</v>
      </c>
      <c r="DC3">
        <v>4</v>
      </c>
      <c r="DD3">
        <v>0</v>
      </c>
      <c r="DE3">
        <v>0</v>
      </c>
      <c r="DF3">
        <v>0</v>
      </c>
      <c r="DG3">
        <v>97.26</v>
      </c>
      <c r="DH3" s="106">
        <f t="shared" ref="DH3:DH28" si="6">DA3-DC3</f>
        <v>139</v>
      </c>
      <c r="DI3" s="106">
        <v>130</v>
      </c>
      <c r="DJ3" s="27">
        <f t="shared" ref="DJ3:DJ28" si="7">DH3/DI3*100</f>
        <v>106.92307692307692</v>
      </c>
      <c r="DK3" s="106" t="s">
        <v>2362</v>
      </c>
      <c r="DL3" s="6" t="s">
        <v>2736</v>
      </c>
      <c r="DM3" s="106" t="s">
        <v>2690</v>
      </c>
      <c r="DO3" s="1">
        <v>9.9583333333333343E-2</v>
      </c>
      <c r="DP3" s="1">
        <v>9.0000000000000011E-2</v>
      </c>
      <c r="DQ3" s="1">
        <v>2.1412037037037038E-3</v>
      </c>
      <c r="DR3" s="1">
        <v>7.4189814814814813E-3</v>
      </c>
      <c r="DS3">
        <v>29</v>
      </c>
      <c r="DT3">
        <v>280</v>
      </c>
      <c r="DU3">
        <v>276</v>
      </c>
      <c r="DV3">
        <v>8</v>
      </c>
      <c r="DW3">
        <v>0</v>
      </c>
      <c r="DX3">
        <v>0</v>
      </c>
      <c r="DY3">
        <v>0</v>
      </c>
      <c r="DZ3">
        <v>97.18</v>
      </c>
      <c r="EA3" s="106">
        <f t="shared" ref="EA3:EA28" si="8">DT3-DV3</f>
        <v>272</v>
      </c>
      <c r="EB3" s="106">
        <v>262</v>
      </c>
      <c r="EC3" s="27">
        <f t="shared" ref="EC3:EC28" si="9">EA3/EB3*100</f>
        <v>103.81679389312977</v>
      </c>
      <c r="ED3" s="106" t="s">
        <v>2362</v>
      </c>
      <c r="EE3" s="6" t="s">
        <v>2736</v>
      </c>
      <c r="EF3" s="106" t="s">
        <v>2690</v>
      </c>
      <c r="EH3" s="1">
        <v>9.9583333333333343E-2</v>
      </c>
      <c r="EI3" s="1">
        <v>9.0000000000000011E-2</v>
      </c>
      <c r="EJ3" s="1">
        <v>2.1412037037037038E-3</v>
      </c>
      <c r="EK3" s="1">
        <v>7.4189814814814813E-3</v>
      </c>
      <c r="EL3">
        <v>29</v>
      </c>
      <c r="EM3">
        <v>280</v>
      </c>
      <c r="EN3">
        <v>276</v>
      </c>
      <c r="EO3">
        <v>8</v>
      </c>
      <c r="EP3">
        <v>0</v>
      </c>
      <c r="EQ3">
        <v>0</v>
      </c>
      <c r="ER3">
        <v>0</v>
      </c>
      <c r="ES3">
        <v>97.18</v>
      </c>
      <c r="ET3" s="106">
        <f t="shared" ref="ET3:ET28" si="10">EM3-EO3</f>
        <v>272</v>
      </c>
      <c r="EU3" s="106">
        <v>262</v>
      </c>
      <c r="EV3" s="27">
        <f t="shared" ref="EV3:EV28" si="11">ET3/EU3*100</f>
        <v>103.81679389312977</v>
      </c>
      <c r="EW3" s="106" t="s">
        <v>2362</v>
      </c>
      <c r="EX3" s="6" t="s">
        <v>2736</v>
      </c>
      <c r="EY3" s="106" t="s">
        <v>2690</v>
      </c>
      <c r="FA3" s="1">
        <v>0.32756944444444441</v>
      </c>
      <c r="FB3" s="1">
        <v>0.25025462962962963</v>
      </c>
      <c r="FC3" s="1">
        <v>1.5196759259259259E-2</v>
      </c>
      <c r="FD3" s="1">
        <v>6.2118055555555551E-2</v>
      </c>
      <c r="FE3">
        <v>65</v>
      </c>
      <c r="FF3">
        <v>582</v>
      </c>
      <c r="FG3">
        <v>576</v>
      </c>
      <c r="FH3">
        <v>13</v>
      </c>
      <c r="FI3">
        <v>0</v>
      </c>
      <c r="FJ3">
        <v>0</v>
      </c>
      <c r="FK3">
        <v>0</v>
      </c>
      <c r="FL3">
        <v>97.79</v>
      </c>
      <c r="FM3" s="106">
        <f t="shared" ref="FM3:FM28" si="12">FF3-FH3</f>
        <v>569</v>
      </c>
      <c r="FN3" s="106">
        <f>SUM(BD3,BW3,CP3,DI3,EB3)</f>
        <v>522</v>
      </c>
      <c r="FO3" s="27">
        <f t="shared" ref="FO3:FO28" si="13">FM3/FN3*100</f>
        <v>109.00383141762453</v>
      </c>
      <c r="FP3" s="106" t="s">
        <v>2362</v>
      </c>
      <c r="FQ3" s="6" t="s">
        <v>2736</v>
      </c>
      <c r="FR3" s="106" t="s">
        <v>2690</v>
      </c>
      <c r="FS3">
        <v>4</v>
      </c>
      <c r="FT3" s="1">
        <v>0.10320601851851852</v>
      </c>
      <c r="FU3" s="1">
        <v>8.5138888888888889E-2</v>
      </c>
      <c r="FV3" s="1">
        <v>8.2060185185185187E-3</v>
      </c>
      <c r="FW3" s="1">
        <v>9.8495370370370369E-3</v>
      </c>
      <c r="FX3">
        <v>19</v>
      </c>
      <c r="FY3">
        <v>330</v>
      </c>
      <c r="FZ3">
        <v>329</v>
      </c>
      <c r="GA3">
        <v>1</v>
      </c>
      <c r="GB3">
        <v>0</v>
      </c>
      <c r="GC3">
        <v>0</v>
      </c>
      <c r="GD3">
        <v>0</v>
      </c>
      <c r="GE3">
        <v>99.7</v>
      </c>
      <c r="GF3" s="106">
        <f t="shared" ref="GF3:GF28" si="14">FY3-GA3</f>
        <v>329</v>
      </c>
      <c r="GG3" s="106">
        <v>262</v>
      </c>
      <c r="GH3" s="27">
        <f t="shared" ref="GH3:GH28" si="15">GF3/GG3*100</f>
        <v>125.57251908396947</v>
      </c>
      <c r="GI3" s="106" t="s">
        <v>2362</v>
      </c>
      <c r="GJ3" s="6" t="s">
        <v>2736</v>
      </c>
      <c r="GK3" s="106" t="s">
        <v>2690</v>
      </c>
      <c r="GM3" s="1">
        <v>0.19096064814814814</v>
      </c>
      <c r="GN3" s="1">
        <v>0.17057870370370368</v>
      </c>
      <c r="GO3" s="1">
        <v>1.6793981481481483E-2</v>
      </c>
      <c r="GP3" s="1">
        <v>3.5763888888888894E-3</v>
      </c>
      <c r="GQ3">
        <v>17</v>
      </c>
      <c r="GR3">
        <v>300</v>
      </c>
      <c r="GS3">
        <v>256</v>
      </c>
      <c r="GT3">
        <v>0</v>
      </c>
      <c r="GU3">
        <v>0</v>
      </c>
      <c r="GV3">
        <v>0</v>
      </c>
      <c r="GW3">
        <v>0</v>
      </c>
      <c r="GX3">
        <v>100</v>
      </c>
      <c r="GY3" s="106">
        <f t="shared" ref="GY3:GY28" si="16">GR3-GT3</f>
        <v>300</v>
      </c>
      <c r="GZ3" s="106">
        <v>262</v>
      </c>
      <c r="HA3" s="27">
        <f t="shared" ref="HA3:HA28" si="17">GY3/GZ3*100</f>
        <v>114.50381679389312</v>
      </c>
      <c r="HB3" s="106" t="s">
        <v>2362</v>
      </c>
      <c r="HC3" s="6" t="s">
        <v>2736</v>
      </c>
      <c r="HD3" s="106" t="s">
        <v>2690</v>
      </c>
      <c r="HF3" s="1">
        <v>4.2824074074074075E-4</v>
      </c>
      <c r="HG3" s="1">
        <v>4.2824074074074075E-4</v>
      </c>
      <c r="HH3" s="1">
        <v>0</v>
      </c>
      <c r="HI3" s="1">
        <v>0</v>
      </c>
      <c r="HJ3">
        <v>1</v>
      </c>
      <c r="HK3">
        <v>1</v>
      </c>
      <c r="HL3">
        <v>46</v>
      </c>
      <c r="HM3">
        <v>1</v>
      </c>
      <c r="HN3">
        <v>0</v>
      </c>
      <c r="HO3">
        <v>0</v>
      </c>
      <c r="HP3">
        <v>0</v>
      </c>
      <c r="HQ3">
        <v>97.87</v>
      </c>
      <c r="HR3" s="106">
        <f t="shared" ref="HR3:HR28" si="18">HK3-HM3</f>
        <v>0</v>
      </c>
      <c r="HS3" s="106"/>
      <c r="HT3" s="27" t="e">
        <f t="shared" ref="HT3:HT28" si="19">HR3/HS3*100</f>
        <v>#DIV/0!</v>
      </c>
      <c r="HU3" s="106" t="s">
        <v>2362</v>
      </c>
      <c r="HV3" s="6" t="s">
        <v>2736</v>
      </c>
      <c r="HW3" s="106" t="s">
        <v>2690</v>
      </c>
      <c r="HY3" s="1" t="e">
        <v>#N/A</v>
      </c>
      <c r="HZ3" s="1" t="e">
        <v>#N/A</v>
      </c>
      <c r="IA3" s="1" t="e">
        <v>#N/A</v>
      </c>
      <c r="IB3" s="1" t="e">
        <v>#N/A</v>
      </c>
      <c r="IC3" t="e">
        <v>#N/A</v>
      </c>
      <c r="ID3" t="e">
        <v>#N/A</v>
      </c>
      <c r="IE3" t="e">
        <v>#N/A</v>
      </c>
      <c r="IF3" t="e">
        <v>#N/A</v>
      </c>
      <c r="IG3" t="e">
        <v>#N/A</v>
      </c>
      <c r="IH3" t="e">
        <v>#N/A</v>
      </c>
      <c r="II3" t="e">
        <v>#N/A</v>
      </c>
      <c r="IJ3" t="e">
        <v>#N/A</v>
      </c>
      <c r="IK3" s="106" t="e">
        <f t="shared" ref="IK3:IK28" si="20">ID3-IF3</f>
        <v>#N/A</v>
      </c>
      <c r="IL3" s="106"/>
      <c r="IM3" s="27" t="e">
        <f t="shared" ref="IM3:IM28" si="21">IK3/IL3*100</f>
        <v>#N/A</v>
      </c>
      <c r="IN3" s="106" t="s">
        <v>2362</v>
      </c>
      <c r="IO3" s="6" t="s">
        <v>2736</v>
      </c>
      <c r="IP3" s="106" t="s">
        <v>2690</v>
      </c>
      <c r="IR3" s="1" t="e">
        <v>#N/A</v>
      </c>
      <c r="IS3" s="1" t="e">
        <v>#N/A</v>
      </c>
      <c r="IT3" s="1" t="e">
        <v>#N/A</v>
      </c>
      <c r="IU3" s="1" t="e">
        <v>#N/A</v>
      </c>
      <c r="IV3" t="e">
        <v>#N/A</v>
      </c>
      <c r="IW3" t="e">
        <v>#N/A</v>
      </c>
      <c r="IX3" t="e">
        <v>#N/A</v>
      </c>
      <c r="IY3" t="e">
        <v>#N/A</v>
      </c>
      <c r="IZ3" t="e">
        <v>#N/A</v>
      </c>
      <c r="JA3" t="e">
        <v>#N/A</v>
      </c>
      <c r="JB3" t="e">
        <v>#N/A</v>
      </c>
      <c r="JC3" t="e">
        <v>#N/A</v>
      </c>
      <c r="JD3" s="106" t="e">
        <f t="shared" ref="JD3:JD28" si="22">IW3-IY3</f>
        <v>#N/A</v>
      </c>
      <c r="JE3" s="106"/>
      <c r="JF3" s="27" t="e">
        <f t="shared" ref="JF3:JF28" si="23">JD3/JE3*100</f>
        <v>#N/A</v>
      </c>
      <c r="JG3" s="106" t="s">
        <v>2362</v>
      </c>
      <c r="JH3" s="6" t="s">
        <v>2736</v>
      </c>
      <c r="JI3" s="106" t="s">
        <v>2690</v>
      </c>
      <c r="JK3" s="1"/>
      <c r="JL3" s="1"/>
      <c r="JM3" s="1"/>
      <c r="JN3" s="1"/>
      <c r="JW3" s="106">
        <f t="shared" ref="JW3:JW28" si="24">JP3-JR3</f>
        <v>0</v>
      </c>
      <c r="JX3" s="106"/>
      <c r="JY3" s="27" t="e">
        <f t="shared" ref="JY3:JY28" si="25">JW3/JX3*100</f>
        <v>#DIV/0!</v>
      </c>
      <c r="JZ3" s="106" t="s">
        <v>2362</v>
      </c>
      <c r="KA3" s="6" t="s">
        <v>2736</v>
      </c>
      <c r="KB3" s="106" t="s">
        <v>2690</v>
      </c>
      <c r="KD3" s="1">
        <v>0.30376157407407406</v>
      </c>
      <c r="KE3" s="1">
        <v>0.26646990740740739</v>
      </c>
      <c r="KF3" s="1">
        <v>1.5601851851851851E-2</v>
      </c>
      <c r="KG3" s="1">
        <v>2.1678240740740738E-2</v>
      </c>
      <c r="KH3">
        <v>49</v>
      </c>
      <c r="KI3">
        <v>570</v>
      </c>
      <c r="KJ3">
        <v>389</v>
      </c>
      <c r="KK3">
        <v>8</v>
      </c>
      <c r="KL3">
        <v>0</v>
      </c>
      <c r="KM3">
        <v>0</v>
      </c>
      <c r="KN3">
        <v>0</v>
      </c>
      <c r="KO3">
        <v>97.98</v>
      </c>
      <c r="KP3" s="106">
        <f t="shared" ref="KP3:KP15" si="26">KI3-KK3</f>
        <v>562</v>
      </c>
      <c r="KQ3" s="106">
        <v>524</v>
      </c>
      <c r="KR3" s="27">
        <f t="shared" ref="KR3:KR12" si="27">KP3/KQ3*100</f>
        <v>107.25190839694656</v>
      </c>
      <c r="KS3" s="106" t="s">
        <v>2362</v>
      </c>
      <c r="KT3" s="6" t="s">
        <v>2736</v>
      </c>
      <c r="KU3" s="106" t="s">
        <v>2690</v>
      </c>
      <c r="KW3" s="1">
        <v>3.0451388888888889E-2</v>
      </c>
      <c r="KX3" s="1">
        <v>2.4861111111111108E-2</v>
      </c>
      <c r="KY3" s="1">
        <v>4.5717592592592589E-3</v>
      </c>
      <c r="KZ3" s="1">
        <v>1.0069444444444444E-3</v>
      </c>
      <c r="LA3">
        <v>7</v>
      </c>
      <c r="LB3">
        <v>11</v>
      </c>
      <c r="LC3">
        <v>185</v>
      </c>
      <c r="LD3">
        <v>2</v>
      </c>
      <c r="LE3">
        <v>0</v>
      </c>
      <c r="LF3">
        <v>0</v>
      </c>
      <c r="LG3">
        <v>0</v>
      </c>
      <c r="LH3">
        <v>98.93</v>
      </c>
      <c r="LI3" s="106">
        <f t="shared" ref="LI3:LI28" si="28">LB3-LD3</f>
        <v>9</v>
      </c>
      <c r="LJ3" s="106"/>
      <c r="LK3" s="27" t="e">
        <f t="shared" ref="LK3:LK11" si="29">LI3/LJ3*100</f>
        <v>#DIV/0!</v>
      </c>
      <c r="LL3" s="106" t="s">
        <v>2362</v>
      </c>
      <c r="LM3" s="6" t="s">
        <v>2736</v>
      </c>
      <c r="LN3" s="106" t="s">
        <v>2690</v>
      </c>
      <c r="LP3" s="1">
        <v>0</v>
      </c>
      <c r="LQ3" s="1">
        <v>0</v>
      </c>
      <c r="LR3" s="1">
        <v>0</v>
      </c>
      <c r="LS3" s="1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 s="106"/>
      <c r="MC3" s="106"/>
      <c r="MD3" s="27" t="e">
        <f t="shared" ref="MD3:MD11" si="30">MB3/MC3*100</f>
        <v>#DIV/0!</v>
      </c>
      <c r="ME3" s="106" t="s">
        <v>2362</v>
      </c>
      <c r="MF3" s="6" t="s">
        <v>2736</v>
      </c>
      <c r="MG3" s="106" t="s">
        <v>2690</v>
      </c>
      <c r="MI3" s="1">
        <v>8.3287037037037034E-2</v>
      </c>
      <c r="MJ3" s="1">
        <v>7.3136574074074076E-2</v>
      </c>
      <c r="MK3" s="1">
        <v>7.5925925925925926E-3</v>
      </c>
      <c r="ML3" s="1">
        <v>2.5462962962962961E-3</v>
      </c>
      <c r="MM3">
        <v>14</v>
      </c>
      <c r="MN3">
        <v>234</v>
      </c>
      <c r="MO3">
        <v>230</v>
      </c>
      <c r="MP3">
        <v>9</v>
      </c>
      <c r="MQ3">
        <v>0</v>
      </c>
      <c r="MR3">
        <v>0</v>
      </c>
      <c r="MS3">
        <v>0</v>
      </c>
      <c r="MT3">
        <v>96.23</v>
      </c>
      <c r="MU3" s="106">
        <f t="shared" ref="MU3:MU28" si="31">MN3-MP3</f>
        <v>225</v>
      </c>
      <c r="MV3" s="106">
        <v>131</v>
      </c>
      <c r="MW3" s="27">
        <f t="shared" ref="MW3:MW12" si="32">MU3/MV3*100</f>
        <v>171.75572519083971</v>
      </c>
      <c r="MX3" s="106" t="s">
        <v>2362</v>
      </c>
      <c r="MY3" s="6" t="s">
        <v>2736</v>
      </c>
      <c r="MZ3" s="106" t="s">
        <v>2690</v>
      </c>
      <c r="NB3" s="1">
        <v>0.12223379629629628</v>
      </c>
      <c r="NC3" s="1">
        <v>0.10009259259259258</v>
      </c>
      <c r="ND3" s="1">
        <v>6.030092592592593E-3</v>
      </c>
      <c r="NE3" s="1">
        <v>1.6099537037037037E-2</v>
      </c>
      <c r="NF3">
        <v>15</v>
      </c>
      <c r="NG3">
        <v>216</v>
      </c>
      <c r="NH3">
        <v>213</v>
      </c>
      <c r="NI3">
        <v>6</v>
      </c>
      <c r="NJ3">
        <v>0</v>
      </c>
      <c r="NK3">
        <v>0</v>
      </c>
      <c r="NL3">
        <v>0</v>
      </c>
      <c r="NM3">
        <v>97.26</v>
      </c>
      <c r="NN3" s="106">
        <f t="shared" ref="NN3:NN28" si="33">NG3-NI3</f>
        <v>210</v>
      </c>
      <c r="NO3" s="106">
        <v>131</v>
      </c>
      <c r="NP3" s="27">
        <f t="shared" ref="NP3:NP12" si="34">NN3/NO3*100</f>
        <v>160.30534351145039</v>
      </c>
      <c r="NQ3" s="106" t="s">
        <v>2362</v>
      </c>
      <c r="NR3" s="6" t="s">
        <v>2736</v>
      </c>
      <c r="NS3" s="106" t="s">
        <v>2690</v>
      </c>
      <c r="NU3" s="1">
        <v>0.12223379629629628</v>
      </c>
      <c r="NV3" s="1">
        <v>0.10009259259259258</v>
      </c>
      <c r="NW3" s="1">
        <v>6.030092592592593E-3</v>
      </c>
      <c r="NX3" s="1">
        <v>1.6099537037037037E-2</v>
      </c>
      <c r="NY3">
        <v>15</v>
      </c>
      <c r="NZ3">
        <v>216</v>
      </c>
      <c r="OA3">
        <v>213</v>
      </c>
      <c r="OB3">
        <v>6</v>
      </c>
      <c r="OC3">
        <v>0</v>
      </c>
      <c r="OD3">
        <v>0</v>
      </c>
      <c r="OE3">
        <v>0</v>
      </c>
      <c r="OF3">
        <v>97.26</v>
      </c>
      <c r="OG3" s="106">
        <f t="shared" ref="OG3:OG12" si="35">NZ3-OB3</f>
        <v>210</v>
      </c>
      <c r="OH3" s="106">
        <v>131</v>
      </c>
      <c r="OI3" s="27">
        <f t="shared" ref="OI3:OI12" si="36">OG3/OH3*100</f>
        <v>160.30534351145039</v>
      </c>
      <c r="OJ3" s="106" t="s">
        <v>2362</v>
      </c>
      <c r="OK3" s="6" t="s">
        <v>2736</v>
      </c>
      <c r="OL3" s="106" t="s">
        <v>2690</v>
      </c>
      <c r="OZ3" s="106"/>
      <c r="PA3" s="106">
        <v>131</v>
      </c>
      <c r="PB3" s="27">
        <f t="shared" ref="PB3:PB12" si="37">OZ3/PA3*100</f>
        <v>0</v>
      </c>
      <c r="PC3" s="106" t="s">
        <v>2362</v>
      </c>
      <c r="PD3" s="6" t="s">
        <v>2736</v>
      </c>
      <c r="PE3" s="106" t="s">
        <v>2690</v>
      </c>
      <c r="PG3" s="1">
        <v>0</v>
      </c>
      <c r="PH3" s="1">
        <v>0</v>
      </c>
      <c r="PI3" s="1">
        <v>0</v>
      </c>
      <c r="PJ3" s="1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 s="106"/>
      <c r="PT3" s="106"/>
      <c r="PU3" s="27"/>
      <c r="PV3" s="106" t="s">
        <v>2362</v>
      </c>
      <c r="PW3" s="6" t="s">
        <v>2736</v>
      </c>
      <c r="PX3" s="106" t="s">
        <v>2690</v>
      </c>
      <c r="PZ3" s="1">
        <v>0.28607638888888892</v>
      </c>
      <c r="QA3" s="1">
        <v>0.26407407407407407</v>
      </c>
      <c r="QB3" s="1">
        <v>1.8425925925925925E-2</v>
      </c>
      <c r="QC3" s="1">
        <v>3.5648148148148154E-3</v>
      </c>
      <c r="QD3">
        <v>38</v>
      </c>
      <c r="QE3">
        <v>545</v>
      </c>
      <c r="QF3">
        <v>447</v>
      </c>
      <c r="QG3">
        <v>20</v>
      </c>
      <c r="QH3">
        <v>0</v>
      </c>
      <c r="QI3">
        <v>0</v>
      </c>
      <c r="QJ3">
        <v>0</v>
      </c>
      <c r="QK3">
        <v>95.72</v>
      </c>
      <c r="QL3" s="106">
        <f>QE3-QG3</f>
        <v>525</v>
      </c>
      <c r="QM3" s="106">
        <v>524</v>
      </c>
      <c r="QN3" s="27">
        <f t="shared" ref="QN3:QN12" si="38">QL3/QM3*100</f>
        <v>100.1908396946565</v>
      </c>
      <c r="QO3" s="106" t="s">
        <v>2362</v>
      </c>
      <c r="QP3" s="6" t="s">
        <v>2736</v>
      </c>
      <c r="QQ3" s="106" t="s">
        <v>2690</v>
      </c>
      <c r="QS3" s="1">
        <v>0.33013888888888893</v>
      </c>
      <c r="QT3" s="1">
        <v>0.30278935185185185</v>
      </c>
      <c r="QU3" s="1">
        <v>1.3645833333333331E-2</v>
      </c>
      <c r="QV3" s="1">
        <v>1.3680555555555555E-2</v>
      </c>
      <c r="QW3">
        <v>50</v>
      </c>
      <c r="QX3">
        <v>555</v>
      </c>
      <c r="QY3">
        <v>114</v>
      </c>
      <c r="QZ3">
        <v>1</v>
      </c>
      <c r="RA3">
        <v>0</v>
      </c>
      <c r="RB3">
        <v>0</v>
      </c>
      <c r="RC3">
        <v>0</v>
      </c>
      <c r="RD3">
        <v>99.13</v>
      </c>
      <c r="RE3" s="106">
        <f>QX3-QZ3</f>
        <v>554</v>
      </c>
      <c r="RF3" s="106">
        <v>524</v>
      </c>
      <c r="RG3" s="27">
        <f t="shared" ref="RG3:RG14" si="39">RE3/RF3*100</f>
        <v>105.72519083969465</v>
      </c>
      <c r="RH3" s="106" t="s">
        <v>2362</v>
      </c>
      <c r="RI3" s="6" t="s">
        <v>2736</v>
      </c>
      <c r="RJ3" s="106" t="s">
        <v>2690</v>
      </c>
      <c r="RK3">
        <v>8</v>
      </c>
      <c r="RL3" s="1">
        <v>0.30751157407407409</v>
      </c>
      <c r="RM3" s="1">
        <v>0.2480324074074074</v>
      </c>
      <c r="RN3" s="1">
        <v>3.1296296296296301E-2</v>
      </c>
      <c r="RO3" s="1">
        <v>2.8182870370370372E-2</v>
      </c>
      <c r="RP3">
        <v>64</v>
      </c>
      <c r="RQ3">
        <v>528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 s="106">
        <f>RQ3-RS3</f>
        <v>528</v>
      </c>
      <c r="RY3" s="106">
        <v>524</v>
      </c>
      <c r="RZ3" s="27">
        <f t="shared" ref="RZ3:RZ12" si="40">RX3/RY3*100</f>
        <v>100.76335877862594</v>
      </c>
      <c r="SA3" s="106" t="s">
        <v>2362</v>
      </c>
      <c r="SB3" s="6" t="s">
        <v>2736</v>
      </c>
      <c r="SC3" s="106" t="s">
        <v>2690</v>
      </c>
      <c r="SE3" s="1">
        <v>8.0324074074074065E-3</v>
      </c>
      <c r="SF3" s="1">
        <v>7.1180555555555554E-3</v>
      </c>
      <c r="SG3" s="1">
        <v>0</v>
      </c>
      <c r="SH3" s="1">
        <v>9.0277777777777784E-4</v>
      </c>
      <c r="SI3">
        <v>9</v>
      </c>
      <c r="SJ3">
        <v>16</v>
      </c>
      <c r="SK3">
        <v>542</v>
      </c>
      <c r="SL3">
        <v>14</v>
      </c>
      <c r="SM3">
        <v>0</v>
      </c>
      <c r="SN3">
        <v>0</v>
      </c>
      <c r="SO3">
        <v>0</v>
      </c>
      <c r="SP3">
        <v>97.48</v>
      </c>
      <c r="SQ3" s="106">
        <f>SJ3-SL3</f>
        <v>2</v>
      </c>
      <c r="SR3" s="106"/>
      <c r="SS3" s="27"/>
      <c r="ST3" s="106" t="s">
        <v>2362</v>
      </c>
      <c r="SU3" s="6" t="s">
        <v>2736</v>
      </c>
      <c r="SV3" s="106" t="s">
        <v>2690</v>
      </c>
      <c r="SX3" s="1">
        <v>8.0324074074074065E-3</v>
      </c>
      <c r="SY3" s="1">
        <v>7.1180555555555554E-3</v>
      </c>
      <c r="SZ3" s="1">
        <v>0</v>
      </c>
      <c r="TA3" s="1">
        <v>9.0277777777777784E-4</v>
      </c>
      <c r="TB3">
        <v>9</v>
      </c>
      <c r="TC3">
        <v>16</v>
      </c>
      <c r="TD3">
        <v>542</v>
      </c>
      <c r="TE3">
        <v>14</v>
      </c>
      <c r="TF3">
        <v>0</v>
      </c>
      <c r="TG3">
        <v>0</v>
      </c>
      <c r="TH3">
        <v>0</v>
      </c>
      <c r="TI3">
        <v>97.48</v>
      </c>
      <c r="TJ3" s="106">
        <f>TC3-TE3</f>
        <v>2</v>
      </c>
      <c r="TK3" s="106"/>
      <c r="TL3" s="27"/>
    </row>
    <row r="4" spans="1:532">
      <c r="A4" s="106" t="s">
        <v>2363</v>
      </c>
      <c r="B4" s="6" t="s">
        <v>2736</v>
      </c>
      <c r="C4" s="106" t="s">
        <v>2690</v>
      </c>
      <c r="D4">
        <v>5</v>
      </c>
      <c r="E4" s="1">
        <v>0.23547453703703702</v>
      </c>
      <c r="F4" s="1">
        <v>0.19891203703703705</v>
      </c>
      <c r="G4" s="1">
        <v>2.0277777777777777E-2</v>
      </c>
      <c r="H4" s="1">
        <v>1.6273148148148148E-2</v>
      </c>
      <c r="I4">
        <v>500</v>
      </c>
      <c r="J4">
        <v>353</v>
      </c>
      <c r="K4">
        <v>262</v>
      </c>
      <c r="L4">
        <v>17</v>
      </c>
      <c r="M4">
        <v>0</v>
      </c>
      <c r="N4">
        <v>0</v>
      </c>
      <c r="O4">
        <v>0</v>
      </c>
      <c r="P4">
        <v>93.91</v>
      </c>
      <c r="Q4" s="106">
        <f t="shared" ref="Q4:Q28" si="41">J4-L4</f>
        <v>336</v>
      </c>
      <c r="R4" s="106">
        <v>327</v>
      </c>
      <c r="S4" s="27">
        <f t="shared" si="0"/>
        <v>102.75229357798166</v>
      </c>
      <c r="T4" s="106" t="s">
        <v>2363</v>
      </c>
      <c r="U4" s="6" t="s">
        <v>2736</v>
      </c>
      <c r="V4" s="106" t="s">
        <v>2690</v>
      </c>
      <c r="X4" s="1">
        <v>0.23547453703703702</v>
      </c>
      <c r="Y4" s="1">
        <v>0.19891203703703705</v>
      </c>
      <c r="Z4" s="1">
        <v>2.0277777777777777E-2</v>
      </c>
      <c r="AA4" s="1">
        <v>1.6273148148148148E-2</v>
      </c>
      <c r="AB4">
        <v>500</v>
      </c>
      <c r="AC4">
        <v>353</v>
      </c>
      <c r="AD4">
        <v>262</v>
      </c>
      <c r="AE4">
        <v>17</v>
      </c>
      <c r="AF4">
        <v>0</v>
      </c>
      <c r="AG4">
        <v>0</v>
      </c>
      <c r="AH4">
        <v>0</v>
      </c>
      <c r="AI4">
        <v>93.91</v>
      </c>
      <c r="AJ4" s="106">
        <f t="shared" ref="AJ4:AJ28" si="42">AC4-AE4</f>
        <v>336</v>
      </c>
      <c r="AK4" s="106">
        <v>327</v>
      </c>
      <c r="AL4" s="27">
        <f t="shared" si="1"/>
        <v>102.75229357798166</v>
      </c>
      <c r="AM4" s="106" t="s">
        <v>2363</v>
      </c>
      <c r="AN4" s="6" t="s">
        <v>2736</v>
      </c>
      <c r="AO4" s="106" t="s">
        <v>2690</v>
      </c>
      <c r="AQ4" s="1">
        <v>1.1805555555555556E-3</v>
      </c>
      <c r="AR4" s="1">
        <v>1.0648148148148147E-3</v>
      </c>
      <c r="AS4" s="1">
        <v>1.1574074074074073E-4</v>
      </c>
      <c r="AT4" s="1">
        <v>0</v>
      </c>
      <c r="AU4">
        <v>2</v>
      </c>
      <c r="AV4">
        <v>2</v>
      </c>
      <c r="AW4">
        <v>1</v>
      </c>
      <c r="AX4">
        <v>0</v>
      </c>
      <c r="AY4">
        <v>0</v>
      </c>
      <c r="AZ4">
        <v>0</v>
      </c>
      <c r="BA4">
        <v>0</v>
      </c>
      <c r="BB4">
        <v>100</v>
      </c>
      <c r="BC4" s="106">
        <f t="shared" ref="BC4:BC28" si="43">AV4-AX4</f>
        <v>2</v>
      </c>
      <c r="BD4" s="106"/>
      <c r="BE4" s="27" t="e">
        <f t="shared" si="2"/>
        <v>#DIV/0!</v>
      </c>
      <c r="BF4" s="106" t="s">
        <v>2363</v>
      </c>
      <c r="BG4" s="6" t="s">
        <v>2736</v>
      </c>
      <c r="BH4" s="106" t="s">
        <v>2690</v>
      </c>
      <c r="BI4">
        <v>8</v>
      </c>
      <c r="BJ4" s="1">
        <v>0.23241898148148146</v>
      </c>
      <c r="BK4" s="1">
        <v>0.18841435185185185</v>
      </c>
      <c r="BL4" s="1">
        <v>1.7951388888888888E-2</v>
      </c>
      <c r="BM4" s="1">
        <v>2.6041666666666668E-2</v>
      </c>
      <c r="BN4">
        <v>73</v>
      </c>
      <c r="BO4">
        <v>575</v>
      </c>
      <c r="BP4">
        <v>755</v>
      </c>
      <c r="BQ4">
        <v>28</v>
      </c>
      <c r="BR4">
        <v>0</v>
      </c>
      <c r="BS4">
        <v>0</v>
      </c>
      <c r="BT4">
        <v>0</v>
      </c>
      <c r="BU4">
        <v>96.42</v>
      </c>
      <c r="BV4" s="106">
        <f t="shared" ref="BV4:BV28" si="44">BO4-BQ4</f>
        <v>547</v>
      </c>
      <c r="BW4" s="106">
        <v>524</v>
      </c>
      <c r="BX4" s="27">
        <f t="shared" si="3"/>
        <v>104.38931297709924</v>
      </c>
      <c r="BY4" s="106" t="s">
        <v>2363</v>
      </c>
      <c r="BZ4" s="6" t="s">
        <v>2736</v>
      </c>
      <c r="CA4" s="106" t="s">
        <v>2690</v>
      </c>
      <c r="CB4">
        <v>8</v>
      </c>
      <c r="CC4" s="1">
        <v>0.24049768518518519</v>
      </c>
      <c r="CD4" s="1">
        <v>0.18244212962962961</v>
      </c>
      <c r="CE4" s="1">
        <v>3.3842592592592598E-2</v>
      </c>
      <c r="CF4" s="1">
        <v>2.4201388888888887E-2</v>
      </c>
      <c r="CG4">
        <v>55</v>
      </c>
      <c r="CH4">
        <v>556</v>
      </c>
      <c r="CI4">
        <v>558</v>
      </c>
      <c r="CJ4">
        <v>10</v>
      </c>
      <c r="CK4">
        <v>0</v>
      </c>
      <c r="CL4">
        <v>0</v>
      </c>
      <c r="CM4">
        <v>0</v>
      </c>
      <c r="CN4">
        <v>98.24</v>
      </c>
      <c r="CO4" s="106">
        <f t="shared" si="4"/>
        <v>546</v>
      </c>
      <c r="CP4" s="106">
        <v>524</v>
      </c>
      <c r="CQ4" s="27">
        <f t="shared" si="5"/>
        <v>104.19847328244273</v>
      </c>
      <c r="CR4" s="106" t="s">
        <v>2363</v>
      </c>
      <c r="CS4" s="6" t="s">
        <v>2736</v>
      </c>
      <c r="CT4" s="106" t="s">
        <v>2690</v>
      </c>
      <c r="CU4">
        <v>8</v>
      </c>
      <c r="CV4" s="1">
        <v>0.27054398148148145</v>
      </c>
      <c r="CW4" s="1">
        <v>0.19062500000000002</v>
      </c>
      <c r="CX4" s="1">
        <v>5.4965277777777773E-2</v>
      </c>
      <c r="CY4" s="1">
        <v>2.494212962962963E-2</v>
      </c>
      <c r="CZ4">
        <v>48</v>
      </c>
      <c r="DA4">
        <v>556</v>
      </c>
      <c r="DB4">
        <v>551</v>
      </c>
      <c r="DC4">
        <v>7</v>
      </c>
      <c r="DD4">
        <v>0</v>
      </c>
      <c r="DE4">
        <v>0</v>
      </c>
      <c r="DF4">
        <v>0</v>
      </c>
      <c r="DG4">
        <v>98.75</v>
      </c>
      <c r="DH4" s="106">
        <f t="shared" si="6"/>
        <v>549</v>
      </c>
      <c r="DI4" s="106">
        <v>524</v>
      </c>
      <c r="DJ4" s="27">
        <f t="shared" si="7"/>
        <v>104.7709923664122</v>
      </c>
      <c r="DK4" s="106" t="s">
        <v>2363</v>
      </c>
      <c r="DL4" s="6" t="s">
        <v>2736</v>
      </c>
      <c r="DM4" s="106" t="s">
        <v>2690</v>
      </c>
      <c r="DO4" s="1">
        <v>0.23707175925925927</v>
      </c>
      <c r="DP4" s="1">
        <v>0.19296296296296298</v>
      </c>
      <c r="DQ4" s="1">
        <v>2.3356481481481482E-2</v>
      </c>
      <c r="DR4" s="1">
        <v>2.074074074074074E-2</v>
      </c>
      <c r="DS4">
        <v>49</v>
      </c>
      <c r="DT4">
        <v>553</v>
      </c>
      <c r="DU4">
        <v>539</v>
      </c>
      <c r="DV4">
        <v>15</v>
      </c>
      <c r="DW4">
        <v>0</v>
      </c>
      <c r="DX4">
        <v>0</v>
      </c>
      <c r="DY4">
        <v>0</v>
      </c>
      <c r="DZ4">
        <v>97.29</v>
      </c>
      <c r="EA4" s="106">
        <f t="shared" si="8"/>
        <v>538</v>
      </c>
      <c r="EB4" s="106">
        <v>524</v>
      </c>
      <c r="EC4" s="27">
        <f t="shared" si="9"/>
        <v>102.67175572519085</v>
      </c>
      <c r="ED4" s="106" t="s">
        <v>2363</v>
      </c>
      <c r="EE4" s="6" t="s">
        <v>2736</v>
      </c>
      <c r="EF4" s="106" t="s">
        <v>2690</v>
      </c>
      <c r="EH4" s="1">
        <v>0.23707175925925927</v>
      </c>
      <c r="EI4" s="1">
        <v>0.19296296296296298</v>
      </c>
      <c r="EJ4" s="1">
        <v>2.3356481481481482E-2</v>
      </c>
      <c r="EK4" s="1">
        <v>2.074074074074074E-2</v>
      </c>
      <c r="EL4">
        <v>49</v>
      </c>
      <c r="EM4">
        <v>553</v>
      </c>
      <c r="EN4">
        <v>539</v>
      </c>
      <c r="EO4">
        <v>15</v>
      </c>
      <c r="EP4">
        <v>0</v>
      </c>
      <c r="EQ4">
        <v>0</v>
      </c>
      <c r="ER4">
        <v>0</v>
      </c>
      <c r="ES4">
        <v>97.29</v>
      </c>
      <c r="ET4" s="106">
        <f t="shared" si="10"/>
        <v>538</v>
      </c>
      <c r="EU4" s="106">
        <v>524</v>
      </c>
      <c r="EV4" s="27">
        <f t="shared" si="11"/>
        <v>102.67175572519085</v>
      </c>
      <c r="EW4" s="106" t="s">
        <v>2363</v>
      </c>
      <c r="EX4" s="6" t="s">
        <v>2736</v>
      </c>
      <c r="EY4" s="106" t="s">
        <v>2690</v>
      </c>
      <c r="FA4" s="1">
        <v>0.98173611111111114</v>
      </c>
      <c r="FB4" s="1">
        <v>0.75553240740740746</v>
      </c>
      <c r="FC4" s="1">
        <v>0.13024305555555557</v>
      </c>
      <c r="FD4" s="1">
        <v>9.5937500000000009E-2</v>
      </c>
      <c r="FE4">
        <v>227</v>
      </c>
      <c r="FF4">
        <v>2242</v>
      </c>
      <c r="FG4">
        <v>2404</v>
      </c>
      <c r="FH4">
        <v>60</v>
      </c>
      <c r="FI4">
        <v>0</v>
      </c>
      <c r="FJ4">
        <v>0</v>
      </c>
      <c r="FK4">
        <v>0</v>
      </c>
      <c r="FL4">
        <v>97.56</v>
      </c>
      <c r="FM4" s="106">
        <f t="shared" si="12"/>
        <v>2182</v>
      </c>
      <c r="FN4" s="106">
        <f t="shared" ref="FN4:FN27" si="45">SUM(BD4,BW4,CP4,DI4,EB4)</f>
        <v>2096</v>
      </c>
      <c r="FO4" s="27">
        <f t="shared" si="13"/>
        <v>104.1030534351145</v>
      </c>
      <c r="FP4" s="106" t="s">
        <v>2363</v>
      </c>
      <c r="FQ4" s="6" t="s">
        <v>2736</v>
      </c>
      <c r="FR4" s="106" t="s">
        <v>2690</v>
      </c>
      <c r="FS4">
        <v>8</v>
      </c>
      <c r="FT4" s="1">
        <v>0.23775462962962965</v>
      </c>
      <c r="FU4" s="1">
        <v>0.13343750000000001</v>
      </c>
      <c r="FV4" s="1">
        <v>9.2835648148148153E-2</v>
      </c>
      <c r="FW4" s="1">
        <v>1.1469907407407408E-2</v>
      </c>
      <c r="FX4">
        <v>50</v>
      </c>
      <c r="FY4">
        <v>534</v>
      </c>
      <c r="FZ4">
        <v>426</v>
      </c>
      <c r="GA4">
        <v>3</v>
      </c>
      <c r="GB4">
        <v>0</v>
      </c>
      <c r="GC4">
        <v>0</v>
      </c>
      <c r="GD4">
        <v>0</v>
      </c>
      <c r="GE4">
        <v>99.3</v>
      </c>
      <c r="GF4" s="106">
        <f t="shared" si="14"/>
        <v>531</v>
      </c>
      <c r="GG4" s="106">
        <v>524</v>
      </c>
      <c r="GH4" s="27">
        <f t="shared" si="15"/>
        <v>101.33587786259541</v>
      </c>
      <c r="GI4" s="106" t="s">
        <v>2363</v>
      </c>
      <c r="GJ4" s="6" t="s">
        <v>2736</v>
      </c>
      <c r="GK4" s="106" t="s">
        <v>2690</v>
      </c>
      <c r="GM4" s="1">
        <v>0.2071412037037037</v>
      </c>
      <c r="GN4" s="1">
        <v>0.15115740740740741</v>
      </c>
      <c r="GO4" s="1">
        <v>4.5983796296296293E-2</v>
      </c>
      <c r="GP4" s="1">
        <v>9.9884259259259266E-3</v>
      </c>
      <c r="GQ4">
        <v>28</v>
      </c>
      <c r="GR4">
        <v>564</v>
      </c>
      <c r="GS4">
        <v>529</v>
      </c>
      <c r="GT4">
        <v>3</v>
      </c>
      <c r="GU4">
        <v>0</v>
      </c>
      <c r="GV4">
        <v>0</v>
      </c>
      <c r="GW4">
        <v>0</v>
      </c>
      <c r="GX4">
        <v>99.44</v>
      </c>
      <c r="GY4" s="106">
        <f t="shared" si="16"/>
        <v>561</v>
      </c>
      <c r="GZ4" s="106">
        <v>524</v>
      </c>
      <c r="HA4" s="27">
        <f t="shared" si="17"/>
        <v>107.06106870229009</v>
      </c>
      <c r="HB4" s="106" t="s">
        <v>2363</v>
      </c>
      <c r="HC4" s="6" t="s">
        <v>2736</v>
      </c>
      <c r="HD4" s="106" t="s">
        <v>2690</v>
      </c>
      <c r="HF4" s="1">
        <v>0.17840277777777777</v>
      </c>
      <c r="HG4" s="1">
        <v>0.1519675925925926</v>
      </c>
      <c r="HH4" s="1">
        <v>1.8784722222222223E-2</v>
      </c>
      <c r="HI4" s="1">
        <v>7.6504629629629631E-3</v>
      </c>
      <c r="HJ4">
        <v>30</v>
      </c>
      <c r="HK4">
        <v>537</v>
      </c>
      <c r="HL4">
        <v>380</v>
      </c>
      <c r="HM4">
        <v>8</v>
      </c>
      <c r="HN4">
        <v>0</v>
      </c>
      <c r="HO4">
        <v>0</v>
      </c>
      <c r="HP4">
        <v>0</v>
      </c>
      <c r="HQ4">
        <v>97.94</v>
      </c>
      <c r="HR4" s="106">
        <f t="shared" si="18"/>
        <v>529</v>
      </c>
      <c r="HS4" s="106">
        <v>524</v>
      </c>
      <c r="HT4" s="27">
        <f t="shared" si="19"/>
        <v>100.95419847328245</v>
      </c>
      <c r="HU4" s="106" t="s">
        <v>2363</v>
      </c>
      <c r="HV4" s="6" t="s">
        <v>2736</v>
      </c>
      <c r="HW4" s="106" t="s">
        <v>2690</v>
      </c>
      <c r="HY4" s="1">
        <v>0.22065972222222222</v>
      </c>
      <c r="HZ4" s="1">
        <v>0.17574074074074075</v>
      </c>
      <c r="IA4" s="1">
        <v>3.4895833333333334E-2</v>
      </c>
      <c r="IB4" s="1">
        <v>1.0011574074074074E-2</v>
      </c>
      <c r="IC4">
        <v>50</v>
      </c>
      <c r="ID4">
        <v>560</v>
      </c>
      <c r="IE4">
        <v>896</v>
      </c>
      <c r="IF4">
        <v>13</v>
      </c>
      <c r="IG4">
        <v>0</v>
      </c>
      <c r="IH4">
        <v>0</v>
      </c>
      <c r="II4">
        <v>0</v>
      </c>
      <c r="IJ4">
        <v>98.57</v>
      </c>
      <c r="IK4" s="106">
        <f t="shared" si="20"/>
        <v>547</v>
      </c>
      <c r="IL4" s="106">
        <v>524</v>
      </c>
      <c r="IM4" s="27">
        <f t="shared" si="21"/>
        <v>104.38931297709924</v>
      </c>
      <c r="IN4" s="106" t="s">
        <v>2363</v>
      </c>
      <c r="IO4" s="6" t="s">
        <v>2736</v>
      </c>
      <c r="IP4" s="106" t="s">
        <v>2690</v>
      </c>
      <c r="IR4" s="1">
        <v>0.22065972222222222</v>
      </c>
      <c r="IS4" s="1">
        <v>0.17574074074074075</v>
      </c>
      <c r="IT4" s="1">
        <v>3.4895833333333334E-2</v>
      </c>
      <c r="IU4" s="1">
        <v>1.0011574074074074E-2</v>
      </c>
      <c r="IV4">
        <v>50</v>
      </c>
      <c r="IW4">
        <v>560</v>
      </c>
      <c r="IX4">
        <v>896</v>
      </c>
      <c r="IY4">
        <v>13</v>
      </c>
      <c r="IZ4">
        <v>0</v>
      </c>
      <c r="JA4">
        <v>0</v>
      </c>
      <c r="JB4">
        <v>0</v>
      </c>
      <c r="JC4">
        <v>98.57</v>
      </c>
      <c r="JD4" s="106">
        <f t="shared" si="22"/>
        <v>547</v>
      </c>
      <c r="JE4" s="106">
        <v>524</v>
      </c>
      <c r="JF4" s="27">
        <f t="shared" si="23"/>
        <v>104.38931297709924</v>
      </c>
      <c r="JG4" s="106" t="s">
        <v>2363</v>
      </c>
      <c r="JH4" s="6" t="s">
        <v>2736</v>
      </c>
      <c r="JI4" s="106" t="s">
        <v>2690</v>
      </c>
      <c r="JK4" s="1"/>
      <c r="JL4" s="1"/>
      <c r="JM4" s="1"/>
      <c r="JN4" s="1"/>
      <c r="JW4" s="106">
        <f t="shared" si="24"/>
        <v>0</v>
      </c>
      <c r="JX4" s="106">
        <v>524</v>
      </c>
      <c r="JY4" s="27">
        <f t="shared" si="25"/>
        <v>0</v>
      </c>
      <c r="JZ4" s="106" t="s">
        <v>2363</v>
      </c>
      <c r="KA4" s="6" t="s">
        <v>2736</v>
      </c>
      <c r="KB4" s="106" t="s">
        <v>2690</v>
      </c>
      <c r="KD4" s="1">
        <v>0.19145833333333331</v>
      </c>
      <c r="KE4" s="1">
        <v>0.16415509259259259</v>
      </c>
      <c r="KF4" s="1">
        <v>8.9699074074074073E-3</v>
      </c>
      <c r="KG4" s="1">
        <v>1.8333333333333333E-2</v>
      </c>
      <c r="KH4">
        <v>40</v>
      </c>
      <c r="KI4">
        <v>553</v>
      </c>
      <c r="KJ4">
        <v>297</v>
      </c>
      <c r="KK4">
        <v>4</v>
      </c>
      <c r="KL4">
        <v>0</v>
      </c>
      <c r="KM4">
        <v>0</v>
      </c>
      <c r="KN4">
        <v>0</v>
      </c>
      <c r="KO4">
        <v>98.67</v>
      </c>
      <c r="KP4" s="106">
        <f t="shared" si="26"/>
        <v>549</v>
      </c>
      <c r="KQ4" s="106">
        <v>524</v>
      </c>
      <c r="KR4" s="27">
        <f t="shared" si="27"/>
        <v>104.7709923664122</v>
      </c>
      <c r="KS4" s="106" t="s">
        <v>2363</v>
      </c>
      <c r="KT4" s="6" t="s">
        <v>2736</v>
      </c>
      <c r="KU4" s="106" t="s">
        <v>2690</v>
      </c>
      <c r="KW4" s="1">
        <v>0.23468750000000002</v>
      </c>
      <c r="KX4" s="1">
        <v>0.18817129629629628</v>
      </c>
      <c r="KY4" s="1">
        <v>3.4224537037037032E-2</v>
      </c>
      <c r="KZ4" s="1">
        <v>1.2291666666666666E-2</v>
      </c>
      <c r="LA4">
        <v>47</v>
      </c>
      <c r="LB4">
        <v>581</v>
      </c>
      <c r="LC4">
        <v>670</v>
      </c>
      <c r="LD4">
        <v>24</v>
      </c>
      <c r="LE4">
        <v>0</v>
      </c>
      <c r="LF4">
        <v>0</v>
      </c>
      <c r="LG4">
        <v>0</v>
      </c>
      <c r="LH4">
        <v>96.54</v>
      </c>
      <c r="LI4" s="106">
        <f t="shared" si="28"/>
        <v>557</v>
      </c>
      <c r="LJ4" s="106">
        <v>524</v>
      </c>
      <c r="LK4" s="27">
        <f t="shared" si="29"/>
        <v>106.29770992366412</v>
      </c>
      <c r="LL4" s="106" t="s">
        <v>2363</v>
      </c>
      <c r="LM4" s="6" t="s">
        <v>2736</v>
      </c>
      <c r="LN4" s="106" t="s">
        <v>2690</v>
      </c>
      <c r="LP4" s="1">
        <v>0.26071759259259258</v>
      </c>
      <c r="LQ4" s="1">
        <v>0.20898148148148146</v>
      </c>
      <c r="LR4" s="1">
        <v>3.9097222222222221E-2</v>
      </c>
      <c r="LS4" s="1">
        <v>1.2638888888888889E-2</v>
      </c>
      <c r="LT4">
        <v>66</v>
      </c>
      <c r="LU4">
        <v>571</v>
      </c>
      <c r="LV4">
        <v>788</v>
      </c>
      <c r="LW4">
        <v>15</v>
      </c>
      <c r="LX4">
        <v>0</v>
      </c>
      <c r="LY4">
        <v>0</v>
      </c>
      <c r="LZ4">
        <v>0</v>
      </c>
      <c r="MA4">
        <v>98.13</v>
      </c>
      <c r="MB4" s="106">
        <f t="shared" ref="MB4:MB28" si="46">LU4-LW4</f>
        <v>556</v>
      </c>
      <c r="MC4" s="106">
        <v>524</v>
      </c>
      <c r="MD4" s="27">
        <f t="shared" si="30"/>
        <v>106.10687022900764</v>
      </c>
      <c r="ME4" s="106" t="s">
        <v>2363</v>
      </c>
      <c r="MF4" s="6" t="s">
        <v>2736</v>
      </c>
      <c r="MG4" s="106" t="s">
        <v>2690</v>
      </c>
      <c r="MI4" s="1">
        <v>0.23137731481481483</v>
      </c>
      <c r="MJ4" s="1">
        <v>0.19203703703703703</v>
      </c>
      <c r="MK4" s="1">
        <v>2.2951388888888886E-2</v>
      </c>
      <c r="ML4" s="1">
        <v>1.636574074074074E-2</v>
      </c>
      <c r="MM4">
        <v>47</v>
      </c>
      <c r="MN4">
        <v>535</v>
      </c>
      <c r="MO4">
        <v>529</v>
      </c>
      <c r="MP4">
        <v>11</v>
      </c>
      <c r="MQ4">
        <v>0</v>
      </c>
      <c r="MR4">
        <v>0</v>
      </c>
      <c r="MS4">
        <v>0</v>
      </c>
      <c r="MT4">
        <v>97.96</v>
      </c>
      <c r="MU4" s="106">
        <f t="shared" si="31"/>
        <v>524</v>
      </c>
      <c r="MV4" s="106">
        <v>524</v>
      </c>
      <c r="MW4" s="27">
        <f t="shared" si="32"/>
        <v>100</v>
      </c>
      <c r="MX4" s="106" t="s">
        <v>2363</v>
      </c>
      <c r="MY4" s="6" t="s">
        <v>2736</v>
      </c>
      <c r="MZ4" s="106" t="s">
        <v>2690</v>
      </c>
      <c r="NB4" s="1">
        <v>0.20731481481481481</v>
      </c>
      <c r="NC4" s="1">
        <v>0.1819212962962963</v>
      </c>
      <c r="ND4" s="1">
        <v>7.9861111111111122E-3</v>
      </c>
      <c r="NE4" s="1">
        <v>1.7407407407407406E-2</v>
      </c>
      <c r="NF4">
        <v>36</v>
      </c>
      <c r="NG4">
        <v>553</v>
      </c>
      <c r="NH4">
        <v>554</v>
      </c>
      <c r="NI4">
        <v>11</v>
      </c>
      <c r="NJ4">
        <v>0</v>
      </c>
      <c r="NK4">
        <v>0</v>
      </c>
      <c r="NL4">
        <v>0</v>
      </c>
      <c r="NM4">
        <v>98.05</v>
      </c>
      <c r="NN4" s="106">
        <f t="shared" si="33"/>
        <v>542</v>
      </c>
      <c r="NO4" s="106">
        <v>524</v>
      </c>
      <c r="NP4" s="27">
        <f t="shared" si="34"/>
        <v>103.43511450381679</v>
      </c>
      <c r="NQ4" s="106" t="s">
        <v>2363</v>
      </c>
      <c r="NR4" s="6" t="s">
        <v>2736</v>
      </c>
      <c r="NS4" s="106" t="s">
        <v>2690</v>
      </c>
      <c r="NU4" s="1">
        <v>0.20731481481481481</v>
      </c>
      <c r="NV4" s="1">
        <v>0.1819212962962963</v>
      </c>
      <c r="NW4" s="1">
        <v>7.9861111111111122E-3</v>
      </c>
      <c r="NX4" s="1">
        <v>1.7407407407407406E-2</v>
      </c>
      <c r="NY4">
        <v>36</v>
      </c>
      <c r="NZ4">
        <v>553</v>
      </c>
      <c r="OA4">
        <v>554</v>
      </c>
      <c r="OB4">
        <v>11</v>
      </c>
      <c r="OC4">
        <v>0</v>
      </c>
      <c r="OD4">
        <v>0</v>
      </c>
      <c r="OE4">
        <v>0</v>
      </c>
      <c r="OF4">
        <v>98.05</v>
      </c>
      <c r="OG4" s="106">
        <f t="shared" si="35"/>
        <v>542</v>
      </c>
      <c r="OH4" s="106">
        <v>524</v>
      </c>
      <c r="OI4" s="27">
        <f t="shared" si="36"/>
        <v>103.43511450381679</v>
      </c>
      <c r="OJ4" s="106" t="s">
        <v>2363</v>
      </c>
      <c r="OK4" s="6" t="s">
        <v>2736</v>
      </c>
      <c r="OL4" s="106" t="s">
        <v>2690</v>
      </c>
      <c r="OZ4" s="106"/>
      <c r="PA4" s="106">
        <v>524</v>
      </c>
      <c r="PB4" s="27">
        <f t="shared" si="37"/>
        <v>0</v>
      </c>
      <c r="PC4" s="106" t="s">
        <v>2363</v>
      </c>
      <c r="PD4" s="6" t="s">
        <v>2736</v>
      </c>
      <c r="PE4" s="106" t="s">
        <v>2690</v>
      </c>
      <c r="PG4" s="1">
        <v>0.23715277777777777</v>
      </c>
      <c r="PH4" s="1">
        <v>0.19314814814814815</v>
      </c>
      <c r="PI4" s="1">
        <v>3.5949074074074071E-2</v>
      </c>
      <c r="PJ4" s="1">
        <v>8.0439814814814818E-3</v>
      </c>
      <c r="PK4">
        <v>37</v>
      </c>
      <c r="PL4">
        <v>546</v>
      </c>
      <c r="PM4">
        <v>537</v>
      </c>
      <c r="PN4">
        <v>10</v>
      </c>
      <c r="PO4">
        <v>0</v>
      </c>
      <c r="PP4">
        <v>0</v>
      </c>
      <c r="PQ4">
        <v>0</v>
      </c>
      <c r="PR4">
        <v>98.17</v>
      </c>
      <c r="PS4" s="106">
        <f t="shared" ref="PS4:PS20" si="47">PL4-PN4</f>
        <v>536</v>
      </c>
      <c r="PT4" s="106">
        <v>524</v>
      </c>
      <c r="PU4" s="27">
        <f t="shared" ref="PU4:PU10" si="48">PS4/PT4*100</f>
        <v>102.29007633587786</v>
      </c>
      <c r="PV4" s="106" t="s">
        <v>2363</v>
      </c>
      <c r="PW4" s="6" t="s">
        <v>2736</v>
      </c>
      <c r="PX4" s="106" t="s">
        <v>2690</v>
      </c>
      <c r="PZ4" s="1">
        <v>0.25506944444444446</v>
      </c>
      <c r="QA4" s="1">
        <v>0.22268518518518518</v>
      </c>
      <c r="QB4" s="1">
        <v>1.1944444444444445E-2</v>
      </c>
      <c r="QC4" s="1">
        <v>2.0416666666666666E-2</v>
      </c>
      <c r="QD4">
        <v>35</v>
      </c>
      <c r="QE4">
        <v>542</v>
      </c>
      <c r="QF4">
        <v>230</v>
      </c>
      <c r="QG4">
        <v>2</v>
      </c>
      <c r="QH4">
        <v>0</v>
      </c>
      <c r="QI4">
        <v>0</v>
      </c>
      <c r="QJ4">
        <v>0</v>
      </c>
      <c r="QK4">
        <v>99.14</v>
      </c>
      <c r="QL4" s="106">
        <f t="shared" ref="QL4:QL20" si="49">QE4-QG4</f>
        <v>540</v>
      </c>
      <c r="QM4" s="106">
        <v>524</v>
      </c>
      <c r="QN4" s="27">
        <f t="shared" si="38"/>
        <v>103.05343511450383</v>
      </c>
      <c r="QO4" s="106" t="s">
        <v>2363</v>
      </c>
      <c r="QP4" s="6" t="s">
        <v>2736</v>
      </c>
      <c r="QQ4" s="106" t="s">
        <v>2690</v>
      </c>
      <c r="QS4" s="1">
        <v>0.20827546296296295</v>
      </c>
      <c r="QT4" s="1">
        <v>0.1816550925925926</v>
      </c>
      <c r="QU4" s="1">
        <v>7.1412037037037043E-3</v>
      </c>
      <c r="QV4" s="1">
        <v>1.9467592592592595E-2</v>
      </c>
      <c r="QW4">
        <v>40</v>
      </c>
      <c r="QX4">
        <v>526</v>
      </c>
      <c r="QY4">
        <v>312</v>
      </c>
      <c r="QZ4">
        <v>5</v>
      </c>
      <c r="RA4">
        <v>0</v>
      </c>
      <c r="RB4">
        <v>0</v>
      </c>
      <c r="RC4">
        <v>0</v>
      </c>
      <c r="RD4">
        <v>98.42</v>
      </c>
      <c r="RE4" s="106">
        <f t="shared" ref="RE4:RE22" si="50">QX4-QZ4</f>
        <v>521</v>
      </c>
      <c r="RF4" s="106">
        <v>524</v>
      </c>
      <c r="RG4" s="27">
        <f t="shared" si="39"/>
        <v>99.427480916030532</v>
      </c>
      <c r="RH4" s="106" t="s">
        <v>2363</v>
      </c>
      <c r="RI4" s="6" t="s">
        <v>2736</v>
      </c>
      <c r="RJ4" s="106" t="s">
        <v>2690</v>
      </c>
      <c r="RK4">
        <v>8</v>
      </c>
      <c r="RL4" s="1">
        <v>0.25571759259259258</v>
      </c>
      <c r="RM4" s="1">
        <v>0.20046296296296295</v>
      </c>
      <c r="RN4" s="1">
        <v>4.6932870370370368E-2</v>
      </c>
      <c r="RO4" s="1">
        <v>8.3217592592592596E-3</v>
      </c>
      <c r="RP4">
        <v>51</v>
      </c>
      <c r="RQ4">
        <v>540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 s="106">
        <f t="shared" ref="RX4:RX28" si="51">RQ4-RS4</f>
        <v>540</v>
      </c>
      <c r="RY4" s="106">
        <v>524</v>
      </c>
      <c r="RZ4" s="27">
        <f t="shared" si="40"/>
        <v>103.05343511450383</v>
      </c>
      <c r="SA4" s="106" t="s">
        <v>2363</v>
      </c>
      <c r="SB4" s="6" t="s">
        <v>2736</v>
      </c>
      <c r="SC4" s="106" t="s">
        <v>2690</v>
      </c>
      <c r="SE4" s="1">
        <v>0.24020833333333333</v>
      </c>
      <c r="SF4" s="1">
        <v>0.20314814814814816</v>
      </c>
      <c r="SG4" s="1">
        <v>1.59375E-2</v>
      </c>
      <c r="SH4" s="1">
        <v>2.1111111111111108E-2</v>
      </c>
      <c r="SI4">
        <v>78</v>
      </c>
      <c r="SJ4">
        <v>549</v>
      </c>
      <c r="SK4">
        <v>495</v>
      </c>
      <c r="SL4">
        <v>9</v>
      </c>
      <c r="SM4">
        <v>0</v>
      </c>
      <c r="SN4">
        <v>0</v>
      </c>
      <c r="SO4">
        <v>0</v>
      </c>
      <c r="SP4">
        <v>98.21</v>
      </c>
      <c r="SQ4" s="106">
        <f t="shared" ref="SQ4:SQ28" si="52">SJ4-SL4</f>
        <v>540</v>
      </c>
      <c r="SR4" s="106">
        <v>524</v>
      </c>
      <c r="SS4" s="27">
        <f>SQ4/SR4*100</f>
        <v>103.05343511450383</v>
      </c>
      <c r="ST4" s="106" t="s">
        <v>2363</v>
      </c>
      <c r="SU4" s="6" t="s">
        <v>2736</v>
      </c>
      <c r="SV4" s="106" t="s">
        <v>2690</v>
      </c>
      <c r="SX4" s="1">
        <v>0.24020833333333333</v>
      </c>
      <c r="SY4" s="1">
        <v>0.20314814814814816</v>
      </c>
      <c r="SZ4" s="1">
        <v>1.59375E-2</v>
      </c>
      <c r="TA4" s="1">
        <v>2.1111111111111108E-2</v>
      </c>
      <c r="TB4">
        <v>78</v>
      </c>
      <c r="TC4">
        <v>549</v>
      </c>
      <c r="TD4">
        <v>495</v>
      </c>
      <c r="TE4">
        <v>9</v>
      </c>
      <c r="TF4">
        <v>0</v>
      </c>
      <c r="TG4">
        <v>0</v>
      </c>
      <c r="TH4">
        <v>0</v>
      </c>
      <c r="TI4">
        <v>98.21</v>
      </c>
      <c r="TJ4" s="106">
        <f t="shared" ref="TJ4:TJ28" si="53">TC4-TE4</f>
        <v>540</v>
      </c>
      <c r="TK4" s="106">
        <v>524</v>
      </c>
      <c r="TL4" s="27">
        <f>TJ4/TK4*100</f>
        <v>103.05343511450383</v>
      </c>
    </row>
    <row r="5" spans="1:532">
      <c r="A5" s="106" t="s">
        <v>473</v>
      </c>
      <c r="B5" s="6" t="s">
        <v>2736</v>
      </c>
      <c r="C5" s="106" t="s">
        <v>2690</v>
      </c>
      <c r="D5">
        <v>4</v>
      </c>
      <c r="E5" s="1">
        <v>0.27270833333333333</v>
      </c>
      <c r="F5" s="1">
        <v>0.10607638888888889</v>
      </c>
      <c r="G5" s="1">
        <v>9.6250000000000002E-2</v>
      </c>
      <c r="H5" s="1">
        <v>7.0370370370370375E-2</v>
      </c>
      <c r="I5">
        <v>31</v>
      </c>
      <c r="J5">
        <v>310</v>
      </c>
      <c r="K5">
        <v>309</v>
      </c>
      <c r="L5">
        <v>5</v>
      </c>
      <c r="M5">
        <v>0</v>
      </c>
      <c r="N5">
        <v>0</v>
      </c>
      <c r="O5">
        <v>0</v>
      </c>
      <c r="P5">
        <v>98.41</v>
      </c>
      <c r="Q5" s="106">
        <f t="shared" si="41"/>
        <v>305</v>
      </c>
      <c r="R5" s="106">
        <v>262</v>
      </c>
      <c r="S5" s="27">
        <f t="shared" si="0"/>
        <v>116.41221374045803</v>
      </c>
      <c r="T5" s="106" t="s">
        <v>473</v>
      </c>
      <c r="U5" s="6" t="s">
        <v>2736</v>
      </c>
      <c r="V5" s="106" t="s">
        <v>2690</v>
      </c>
      <c r="X5" s="1">
        <v>0.27270833333333333</v>
      </c>
      <c r="Y5" s="1">
        <v>0.10607638888888889</v>
      </c>
      <c r="Z5" s="1">
        <v>9.6250000000000002E-2</v>
      </c>
      <c r="AA5" s="1">
        <v>7.0370370370370375E-2</v>
      </c>
      <c r="AB5">
        <v>31</v>
      </c>
      <c r="AC5">
        <v>310</v>
      </c>
      <c r="AD5">
        <v>309</v>
      </c>
      <c r="AE5">
        <v>5</v>
      </c>
      <c r="AF5">
        <v>0</v>
      </c>
      <c r="AG5">
        <v>0</v>
      </c>
      <c r="AH5">
        <v>0</v>
      </c>
      <c r="AI5">
        <v>98.41</v>
      </c>
      <c r="AJ5" s="106">
        <f t="shared" si="42"/>
        <v>305</v>
      </c>
      <c r="AK5" s="106">
        <v>262</v>
      </c>
      <c r="AL5" s="27">
        <f t="shared" si="1"/>
        <v>116.41221374045803</v>
      </c>
      <c r="AM5" s="106" t="s">
        <v>473</v>
      </c>
      <c r="AN5" s="6" t="s">
        <v>2736</v>
      </c>
      <c r="AO5" s="106" t="s">
        <v>2690</v>
      </c>
      <c r="AQ5" s="1">
        <v>4.6296296296296294E-5</v>
      </c>
      <c r="AR5" s="1">
        <v>4.6296296296296294E-5</v>
      </c>
      <c r="AS5" s="1">
        <v>0</v>
      </c>
      <c r="AT5" s="1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06">
        <f t="shared" si="43"/>
        <v>0</v>
      </c>
      <c r="BD5" s="106"/>
      <c r="BE5" s="27" t="e">
        <f t="shared" si="2"/>
        <v>#DIV/0!</v>
      </c>
      <c r="BF5" s="106" t="s">
        <v>473</v>
      </c>
      <c r="BG5" s="6" t="s">
        <v>2736</v>
      </c>
      <c r="BH5" s="106" t="s">
        <v>2690</v>
      </c>
      <c r="BI5">
        <v>8</v>
      </c>
      <c r="BJ5" s="1">
        <v>0.3680208333333333</v>
      </c>
      <c r="BK5" s="1">
        <v>0.16331018518518517</v>
      </c>
      <c r="BL5" s="1">
        <v>6.627314814814815E-2</v>
      </c>
      <c r="BM5" s="1">
        <v>0.13841435185185186</v>
      </c>
      <c r="BN5">
        <v>36</v>
      </c>
      <c r="BO5">
        <v>334</v>
      </c>
      <c r="BP5">
        <v>312</v>
      </c>
      <c r="BQ5">
        <v>26</v>
      </c>
      <c r="BR5">
        <v>0</v>
      </c>
      <c r="BS5">
        <v>0</v>
      </c>
      <c r="BT5">
        <v>0</v>
      </c>
      <c r="BU5">
        <v>92.31</v>
      </c>
      <c r="BV5" s="106">
        <f t="shared" si="44"/>
        <v>308</v>
      </c>
      <c r="BW5" s="106">
        <v>524</v>
      </c>
      <c r="BX5" s="27">
        <f t="shared" si="3"/>
        <v>58.778625954198475</v>
      </c>
      <c r="BY5" s="106" t="s">
        <v>473</v>
      </c>
      <c r="BZ5" s="6" t="s">
        <v>2736</v>
      </c>
      <c r="CA5" s="106" t="s">
        <v>2690</v>
      </c>
      <c r="CB5">
        <v>8</v>
      </c>
      <c r="CC5" s="1">
        <v>0.3897106481481481</v>
      </c>
      <c r="CD5" s="1">
        <v>0.21785879629629631</v>
      </c>
      <c r="CE5" s="1">
        <v>7.0370370370370375E-2</v>
      </c>
      <c r="CF5" s="1">
        <v>0.10146990740740741</v>
      </c>
      <c r="CG5">
        <v>60</v>
      </c>
      <c r="CH5">
        <v>543</v>
      </c>
      <c r="CI5">
        <v>532</v>
      </c>
      <c r="CJ5">
        <v>18</v>
      </c>
      <c r="CK5">
        <v>0</v>
      </c>
      <c r="CL5">
        <v>0</v>
      </c>
      <c r="CM5">
        <v>0</v>
      </c>
      <c r="CN5">
        <v>96.73</v>
      </c>
      <c r="CO5" s="106">
        <f t="shared" si="4"/>
        <v>525</v>
      </c>
      <c r="CP5" s="106">
        <v>524</v>
      </c>
      <c r="CQ5" s="27">
        <f t="shared" si="5"/>
        <v>100.1908396946565</v>
      </c>
      <c r="CR5" s="106" t="s">
        <v>473</v>
      </c>
      <c r="CS5" s="6" t="s">
        <v>2736</v>
      </c>
      <c r="CT5" s="106" t="s">
        <v>2690</v>
      </c>
      <c r="CU5">
        <v>8</v>
      </c>
      <c r="CV5" s="1">
        <v>0.34802083333333328</v>
      </c>
      <c r="CW5" s="1">
        <v>0.21667824074074074</v>
      </c>
      <c r="CX5" s="1">
        <v>2.6412037037037036E-2</v>
      </c>
      <c r="CY5" s="1">
        <v>0.10491898148148149</v>
      </c>
      <c r="CZ5">
        <v>52</v>
      </c>
      <c r="DA5">
        <v>571</v>
      </c>
      <c r="DB5">
        <v>558</v>
      </c>
      <c r="DC5">
        <v>18</v>
      </c>
      <c r="DD5">
        <v>0</v>
      </c>
      <c r="DE5">
        <v>0</v>
      </c>
      <c r="DF5">
        <v>0</v>
      </c>
      <c r="DG5">
        <v>96.88</v>
      </c>
      <c r="DH5" s="106">
        <f t="shared" si="6"/>
        <v>553</v>
      </c>
      <c r="DI5" s="106">
        <v>524</v>
      </c>
      <c r="DJ5" s="27">
        <f t="shared" si="7"/>
        <v>105.53435114503817</v>
      </c>
      <c r="DK5" s="106" t="s">
        <v>473</v>
      </c>
      <c r="DL5" s="6" t="s">
        <v>2736</v>
      </c>
      <c r="DM5" s="106" t="s">
        <v>2690</v>
      </c>
      <c r="DO5" s="1">
        <v>0.35269675925925931</v>
      </c>
      <c r="DP5" s="1">
        <v>0.23428240740740738</v>
      </c>
      <c r="DQ5" s="1">
        <v>1.3310185185185187E-2</v>
      </c>
      <c r="DR5" s="1">
        <v>0.10508101851851852</v>
      </c>
      <c r="DS5">
        <v>59</v>
      </c>
      <c r="DT5">
        <v>579</v>
      </c>
      <c r="DU5">
        <v>564</v>
      </c>
      <c r="DV5">
        <v>20</v>
      </c>
      <c r="DW5">
        <v>0</v>
      </c>
      <c r="DX5">
        <v>0</v>
      </c>
      <c r="DY5">
        <v>0</v>
      </c>
      <c r="DZ5">
        <v>96.58</v>
      </c>
      <c r="EA5" s="106">
        <f t="shared" si="8"/>
        <v>559</v>
      </c>
      <c r="EB5" s="106">
        <v>524</v>
      </c>
      <c r="EC5" s="27">
        <f t="shared" si="9"/>
        <v>106.67938931297709</v>
      </c>
      <c r="ED5" s="106" t="s">
        <v>473</v>
      </c>
      <c r="EE5" s="6" t="s">
        <v>2736</v>
      </c>
      <c r="EF5" s="106" t="s">
        <v>2690</v>
      </c>
      <c r="EH5" s="1">
        <v>0.41813657407407406</v>
      </c>
      <c r="EI5" s="1">
        <v>0.29300925925925925</v>
      </c>
      <c r="EJ5" s="1">
        <v>1.3715277777777778E-2</v>
      </c>
      <c r="EK5" s="1">
        <v>0.11138888888888888</v>
      </c>
      <c r="EL5">
        <v>74</v>
      </c>
      <c r="EM5">
        <v>782</v>
      </c>
      <c r="EN5">
        <v>683</v>
      </c>
      <c r="EO5">
        <v>24</v>
      </c>
      <c r="EP5">
        <v>0</v>
      </c>
      <c r="EQ5">
        <v>0</v>
      </c>
      <c r="ER5">
        <v>0</v>
      </c>
      <c r="ES5">
        <v>96.61</v>
      </c>
      <c r="ET5" s="106">
        <f t="shared" si="10"/>
        <v>758</v>
      </c>
      <c r="EU5" s="106">
        <v>524</v>
      </c>
      <c r="EV5" s="27">
        <f t="shared" si="11"/>
        <v>144.65648854961833</v>
      </c>
      <c r="EW5" s="106" t="s">
        <v>473</v>
      </c>
      <c r="EX5" s="6" t="s">
        <v>2736</v>
      </c>
      <c r="EY5" s="106" t="s">
        <v>2690</v>
      </c>
      <c r="FA5" s="10">
        <v>1.5240046296296297</v>
      </c>
      <c r="FB5" s="1">
        <v>0.89094907407407409</v>
      </c>
      <c r="FC5" s="1">
        <v>0.17679398148148148</v>
      </c>
      <c r="FD5" s="1">
        <v>0.45626157407407408</v>
      </c>
      <c r="FE5">
        <v>222</v>
      </c>
      <c r="FF5">
        <v>2230</v>
      </c>
      <c r="FG5">
        <v>2085</v>
      </c>
      <c r="FH5">
        <v>86</v>
      </c>
      <c r="FI5">
        <v>0</v>
      </c>
      <c r="FJ5">
        <v>0</v>
      </c>
      <c r="FK5">
        <v>0</v>
      </c>
      <c r="FL5">
        <v>96.04</v>
      </c>
      <c r="FM5" s="106">
        <f t="shared" si="12"/>
        <v>2144</v>
      </c>
      <c r="FN5" s="106">
        <f t="shared" si="45"/>
        <v>2096</v>
      </c>
      <c r="FO5" s="27">
        <f t="shared" si="13"/>
        <v>102.29007633587786</v>
      </c>
      <c r="FP5" s="106" t="s">
        <v>473</v>
      </c>
      <c r="FQ5" s="6" t="s">
        <v>2736</v>
      </c>
      <c r="FR5" s="106" t="s">
        <v>2690</v>
      </c>
      <c r="FS5">
        <v>8</v>
      </c>
      <c r="FT5" s="1">
        <v>0.32451388888888888</v>
      </c>
      <c r="FU5" s="1">
        <v>0.2058912037037037</v>
      </c>
      <c r="FV5" s="1">
        <v>2.8414351851851847E-2</v>
      </c>
      <c r="FW5" s="1">
        <v>9.0208333333333335E-2</v>
      </c>
      <c r="FX5">
        <v>71</v>
      </c>
      <c r="FY5">
        <v>600</v>
      </c>
      <c r="FZ5">
        <v>467</v>
      </c>
      <c r="GA5">
        <v>12</v>
      </c>
      <c r="GB5">
        <v>0</v>
      </c>
      <c r="GC5">
        <v>0</v>
      </c>
      <c r="GD5">
        <v>0</v>
      </c>
      <c r="GE5">
        <v>97.49</v>
      </c>
      <c r="GF5" s="106">
        <f t="shared" si="14"/>
        <v>588</v>
      </c>
      <c r="GG5" s="106">
        <v>524</v>
      </c>
      <c r="GH5" s="27">
        <f t="shared" si="15"/>
        <v>112.21374045801527</v>
      </c>
      <c r="GI5" s="106" t="s">
        <v>473</v>
      </c>
      <c r="GJ5" s="6" t="s">
        <v>2736</v>
      </c>
      <c r="GK5" s="106" t="s">
        <v>2690</v>
      </c>
      <c r="GM5" s="1">
        <v>0.34274305555555556</v>
      </c>
      <c r="GN5" s="1">
        <v>0.22554398148148147</v>
      </c>
      <c r="GO5" s="1">
        <v>2.883101851851852E-2</v>
      </c>
      <c r="GP5" s="1">
        <v>8.8356481481481494E-2</v>
      </c>
      <c r="GQ5">
        <v>37</v>
      </c>
      <c r="GR5">
        <v>608</v>
      </c>
      <c r="GS5">
        <v>647</v>
      </c>
      <c r="GT5">
        <v>18</v>
      </c>
      <c r="GU5">
        <v>0</v>
      </c>
      <c r="GV5">
        <v>0</v>
      </c>
      <c r="GW5">
        <v>0</v>
      </c>
      <c r="GX5">
        <v>97.29</v>
      </c>
      <c r="GY5" s="106">
        <f t="shared" si="16"/>
        <v>590</v>
      </c>
      <c r="GZ5" s="106">
        <v>524</v>
      </c>
      <c r="HA5" s="27">
        <f t="shared" si="17"/>
        <v>112.59541984732823</v>
      </c>
      <c r="HB5" s="106" t="s">
        <v>473</v>
      </c>
      <c r="HC5" s="6" t="s">
        <v>2736</v>
      </c>
      <c r="HD5" s="106" t="s">
        <v>2690</v>
      </c>
      <c r="HF5" s="1">
        <v>0.28097222222222223</v>
      </c>
      <c r="HG5" s="1">
        <v>0.18197916666666666</v>
      </c>
      <c r="HH5" s="1">
        <v>8.6574074074074071E-3</v>
      </c>
      <c r="HI5" s="1">
        <v>9.0324074074074071E-2</v>
      </c>
      <c r="HJ5">
        <v>26</v>
      </c>
      <c r="HK5">
        <v>574</v>
      </c>
      <c r="HL5">
        <v>443</v>
      </c>
      <c r="HM5">
        <v>7</v>
      </c>
      <c r="HN5">
        <v>0</v>
      </c>
      <c r="HO5">
        <v>0</v>
      </c>
      <c r="HP5">
        <v>0</v>
      </c>
      <c r="HQ5">
        <v>98.44</v>
      </c>
      <c r="HR5" s="106">
        <f t="shared" si="18"/>
        <v>567</v>
      </c>
      <c r="HS5" s="106">
        <v>524</v>
      </c>
      <c r="HT5" s="27">
        <f t="shared" si="19"/>
        <v>108.20610687022901</v>
      </c>
      <c r="HU5" s="106" t="s">
        <v>473</v>
      </c>
      <c r="HV5" s="6" t="s">
        <v>2736</v>
      </c>
      <c r="HW5" s="106" t="s">
        <v>2690</v>
      </c>
      <c r="HY5" s="1">
        <v>0.40266203703703707</v>
      </c>
      <c r="HZ5" s="1">
        <v>0.27243055555555556</v>
      </c>
      <c r="IA5" s="1">
        <v>5.8865740740740739E-2</v>
      </c>
      <c r="IB5" s="1">
        <v>7.1354166666666663E-2</v>
      </c>
      <c r="IC5">
        <v>63</v>
      </c>
      <c r="ID5">
        <v>587</v>
      </c>
      <c r="IE5">
        <v>844</v>
      </c>
      <c r="IF5">
        <v>23</v>
      </c>
      <c r="IG5">
        <v>0</v>
      </c>
      <c r="IH5">
        <v>0</v>
      </c>
      <c r="II5">
        <v>0</v>
      </c>
      <c r="IJ5">
        <v>97.35</v>
      </c>
      <c r="IK5" s="106">
        <f t="shared" si="20"/>
        <v>564</v>
      </c>
      <c r="IL5" s="106">
        <v>524</v>
      </c>
      <c r="IM5" s="27">
        <f t="shared" si="21"/>
        <v>107.63358778625954</v>
      </c>
      <c r="IN5" s="106" t="s">
        <v>473</v>
      </c>
      <c r="IO5" s="6" t="s">
        <v>2736</v>
      </c>
      <c r="IP5" s="106" t="s">
        <v>2690</v>
      </c>
      <c r="IR5" s="1">
        <v>0.40266203703703707</v>
      </c>
      <c r="IS5" s="1">
        <v>0.27243055555555556</v>
      </c>
      <c r="IT5" s="1">
        <v>5.8865740740740739E-2</v>
      </c>
      <c r="IU5" s="1">
        <v>7.1354166666666663E-2</v>
      </c>
      <c r="IV5">
        <v>63</v>
      </c>
      <c r="IW5">
        <v>587</v>
      </c>
      <c r="IX5">
        <v>901</v>
      </c>
      <c r="IY5">
        <v>25</v>
      </c>
      <c r="IZ5">
        <v>0</v>
      </c>
      <c r="JA5">
        <v>0</v>
      </c>
      <c r="JB5">
        <v>0</v>
      </c>
      <c r="JC5">
        <v>97.3</v>
      </c>
      <c r="JD5" s="106">
        <f t="shared" si="22"/>
        <v>562</v>
      </c>
      <c r="JE5" s="106">
        <v>524</v>
      </c>
      <c r="JF5" s="27">
        <f t="shared" si="23"/>
        <v>107.25190839694656</v>
      </c>
      <c r="JG5" s="106" t="s">
        <v>473</v>
      </c>
      <c r="JH5" s="6" t="s">
        <v>2736</v>
      </c>
      <c r="JI5" s="106" t="s">
        <v>2690</v>
      </c>
      <c r="JK5" s="1"/>
      <c r="JL5" s="1"/>
      <c r="JM5" s="1"/>
      <c r="JN5" s="1"/>
      <c r="JW5" s="106">
        <f t="shared" si="24"/>
        <v>0</v>
      </c>
      <c r="JX5" s="106">
        <v>524</v>
      </c>
      <c r="JY5" s="27">
        <f t="shared" si="25"/>
        <v>0</v>
      </c>
      <c r="JZ5" s="106" t="s">
        <v>473</v>
      </c>
      <c r="KA5" s="6" t="s">
        <v>2736</v>
      </c>
      <c r="KB5" s="106" t="s">
        <v>2690</v>
      </c>
      <c r="KD5" s="1">
        <v>0.36516203703703703</v>
      </c>
      <c r="KE5" s="1">
        <v>0.24890046296296298</v>
      </c>
      <c r="KF5" s="1">
        <v>2.2534722222222223E-2</v>
      </c>
      <c r="KG5" s="1">
        <v>9.3715277777777772E-2</v>
      </c>
      <c r="KH5">
        <v>32</v>
      </c>
      <c r="KI5">
        <v>521</v>
      </c>
      <c r="KJ5">
        <v>201</v>
      </c>
      <c r="KK5">
        <v>4</v>
      </c>
      <c r="KL5">
        <v>0</v>
      </c>
      <c r="KM5">
        <v>0</v>
      </c>
      <c r="KN5">
        <v>0</v>
      </c>
      <c r="KO5">
        <v>98.05</v>
      </c>
      <c r="KP5" s="106">
        <f t="shared" si="26"/>
        <v>517</v>
      </c>
      <c r="KQ5" s="106">
        <v>524</v>
      </c>
      <c r="KR5" s="27">
        <f t="shared" si="27"/>
        <v>98.664122137404576</v>
      </c>
      <c r="KS5" s="106" t="s">
        <v>473</v>
      </c>
      <c r="KT5" s="6" t="s">
        <v>2736</v>
      </c>
      <c r="KU5" s="106" t="s">
        <v>2690</v>
      </c>
      <c r="KW5" s="1">
        <v>0.35043981481481484</v>
      </c>
      <c r="KX5" s="1">
        <v>0.27042824074074073</v>
      </c>
      <c r="KY5" s="1">
        <v>1.2025462962962962E-2</v>
      </c>
      <c r="KZ5" s="1">
        <v>6.7986111111111108E-2</v>
      </c>
      <c r="LA5">
        <v>53</v>
      </c>
      <c r="LB5">
        <v>541</v>
      </c>
      <c r="LC5">
        <v>631</v>
      </c>
      <c r="LD5">
        <v>9</v>
      </c>
      <c r="LE5">
        <v>0</v>
      </c>
      <c r="LF5">
        <v>0</v>
      </c>
      <c r="LG5">
        <v>0</v>
      </c>
      <c r="LH5">
        <v>98.59</v>
      </c>
      <c r="LI5" s="106">
        <f t="shared" si="28"/>
        <v>532</v>
      </c>
      <c r="LJ5" s="106">
        <v>524</v>
      </c>
      <c r="LK5" s="27">
        <f t="shared" si="29"/>
        <v>101.52671755725191</v>
      </c>
      <c r="LL5" s="106" t="s">
        <v>473</v>
      </c>
      <c r="LM5" s="6" t="s">
        <v>2736</v>
      </c>
      <c r="LN5" s="106" t="s">
        <v>2690</v>
      </c>
      <c r="LP5" s="1">
        <v>0.38658564814814816</v>
      </c>
      <c r="LQ5" s="1">
        <v>0.28381944444444446</v>
      </c>
      <c r="LR5" s="1">
        <v>2.0659722222222222E-2</v>
      </c>
      <c r="LS5" s="1">
        <v>8.2083333333333341E-2</v>
      </c>
      <c r="LT5">
        <v>84</v>
      </c>
      <c r="LU5">
        <v>495</v>
      </c>
      <c r="LV5">
        <v>688</v>
      </c>
      <c r="LW5">
        <v>30</v>
      </c>
      <c r="LX5">
        <v>0</v>
      </c>
      <c r="LY5">
        <v>0</v>
      </c>
      <c r="LZ5">
        <v>0</v>
      </c>
      <c r="MA5">
        <v>95.82</v>
      </c>
      <c r="MB5" s="106">
        <f t="shared" si="46"/>
        <v>465</v>
      </c>
      <c r="MC5" s="106">
        <v>524</v>
      </c>
      <c r="MD5" s="27">
        <f t="shared" si="30"/>
        <v>88.74045801526718</v>
      </c>
      <c r="ME5" s="106" t="s">
        <v>473</v>
      </c>
      <c r="MF5" s="6" t="s">
        <v>2736</v>
      </c>
      <c r="MG5" s="106" t="s">
        <v>2690</v>
      </c>
      <c r="MI5" s="1">
        <v>0.34989583333333335</v>
      </c>
      <c r="MJ5" s="1">
        <v>0.24505787037037038</v>
      </c>
      <c r="MK5" s="1">
        <v>2.9027777777777777E-2</v>
      </c>
      <c r="ML5" s="1">
        <v>7.5787037037037042E-2</v>
      </c>
      <c r="MM5">
        <v>43</v>
      </c>
      <c r="MN5">
        <v>457</v>
      </c>
      <c r="MO5">
        <v>447</v>
      </c>
      <c r="MP5">
        <v>19</v>
      </c>
      <c r="MQ5">
        <v>0</v>
      </c>
      <c r="MR5">
        <v>0</v>
      </c>
      <c r="MS5">
        <v>0</v>
      </c>
      <c r="MT5">
        <v>95.92</v>
      </c>
      <c r="MU5" s="106">
        <f t="shared" si="31"/>
        <v>438</v>
      </c>
      <c r="MV5" s="106">
        <v>524</v>
      </c>
      <c r="MW5" s="27">
        <f t="shared" si="32"/>
        <v>83.587786259541986</v>
      </c>
      <c r="MX5" s="106" t="s">
        <v>473</v>
      </c>
      <c r="MY5" s="6" t="s">
        <v>2736</v>
      </c>
      <c r="MZ5" s="106" t="s">
        <v>2690</v>
      </c>
      <c r="NB5" s="1">
        <v>0.3543055555555556</v>
      </c>
      <c r="NC5" s="1">
        <v>0.24443287037037034</v>
      </c>
      <c r="ND5" s="1">
        <v>1.7118055555555556E-2</v>
      </c>
      <c r="NE5" s="1">
        <v>9.2743055555555565E-2</v>
      </c>
      <c r="NF5">
        <v>33</v>
      </c>
      <c r="NG5">
        <v>407</v>
      </c>
      <c r="NH5">
        <v>379</v>
      </c>
      <c r="NI5">
        <v>10</v>
      </c>
      <c r="NJ5">
        <v>0</v>
      </c>
      <c r="NK5">
        <v>0</v>
      </c>
      <c r="NL5">
        <v>0</v>
      </c>
      <c r="NM5">
        <v>97.43</v>
      </c>
      <c r="NN5" s="106">
        <f t="shared" si="33"/>
        <v>397</v>
      </c>
      <c r="NO5" s="106">
        <v>524</v>
      </c>
      <c r="NP5" s="27">
        <f t="shared" si="34"/>
        <v>75.763358778625957</v>
      </c>
      <c r="NQ5" s="106" t="s">
        <v>473</v>
      </c>
      <c r="NR5" s="6" t="s">
        <v>2736</v>
      </c>
      <c r="NS5" s="106" t="s">
        <v>2690</v>
      </c>
      <c r="NU5" s="1">
        <v>0.54334490740740737</v>
      </c>
      <c r="NV5" s="1">
        <v>0.36913194444444447</v>
      </c>
      <c r="NW5" s="1">
        <v>1.9791666666666666E-2</v>
      </c>
      <c r="NX5" s="1">
        <v>0.15442129629629631</v>
      </c>
      <c r="NY5">
        <v>58</v>
      </c>
      <c r="NZ5">
        <v>691</v>
      </c>
      <c r="OA5">
        <v>379</v>
      </c>
      <c r="OB5">
        <v>10</v>
      </c>
      <c r="OC5">
        <v>0</v>
      </c>
      <c r="OD5">
        <v>0</v>
      </c>
      <c r="OE5">
        <v>0</v>
      </c>
      <c r="OF5">
        <v>97.43</v>
      </c>
      <c r="OG5" s="106">
        <f t="shared" si="35"/>
        <v>681</v>
      </c>
      <c r="OH5" s="106">
        <v>524</v>
      </c>
      <c r="OI5" s="27">
        <f t="shared" si="36"/>
        <v>129.96183206106872</v>
      </c>
      <c r="OJ5" s="106" t="s">
        <v>473</v>
      </c>
      <c r="OK5" s="6" t="s">
        <v>2736</v>
      </c>
      <c r="OL5" s="106" t="s">
        <v>2690</v>
      </c>
      <c r="OZ5" s="106"/>
      <c r="PA5" s="106">
        <v>524</v>
      </c>
      <c r="PB5" s="27">
        <f t="shared" si="37"/>
        <v>0</v>
      </c>
      <c r="PC5" s="106" t="s">
        <v>473</v>
      </c>
      <c r="PD5" s="6" t="s">
        <v>2736</v>
      </c>
      <c r="PE5" s="106" t="s">
        <v>2690</v>
      </c>
      <c r="PG5" s="1">
        <v>0.35609953703703701</v>
      </c>
      <c r="PH5" s="1">
        <v>0.31061342592592595</v>
      </c>
      <c r="PI5" s="1">
        <v>7.1180555555555554E-3</v>
      </c>
      <c r="PJ5" s="1">
        <v>3.8356481481481484E-2</v>
      </c>
      <c r="PK5">
        <v>50</v>
      </c>
      <c r="PL5">
        <v>618</v>
      </c>
      <c r="PM5">
        <v>910</v>
      </c>
      <c r="PN5">
        <v>31</v>
      </c>
      <c r="PO5">
        <v>0</v>
      </c>
      <c r="PP5">
        <v>0</v>
      </c>
      <c r="PQ5">
        <v>0</v>
      </c>
      <c r="PR5">
        <v>96.71</v>
      </c>
      <c r="PS5" s="106">
        <f t="shared" si="47"/>
        <v>587</v>
      </c>
      <c r="PT5" s="106">
        <v>524</v>
      </c>
      <c r="PU5" s="27">
        <f t="shared" si="48"/>
        <v>112.02290076335876</v>
      </c>
      <c r="PV5" s="106" t="s">
        <v>473</v>
      </c>
      <c r="PW5" s="6" t="s">
        <v>2736</v>
      </c>
      <c r="PX5" s="106" t="s">
        <v>2690</v>
      </c>
      <c r="PZ5" s="1">
        <v>0.38069444444444445</v>
      </c>
      <c r="QA5" s="1">
        <v>0.2936111111111111</v>
      </c>
      <c r="QB5" s="1">
        <v>2.6284722222222223E-2</v>
      </c>
      <c r="QC5" s="1">
        <v>6.0787037037037035E-2</v>
      </c>
      <c r="QD5">
        <v>31</v>
      </c>
      <c r="QE5">
        <v>588</v>
      </c>
      <c r="QF5">
        <v>338</v>
      </c>
      <c r="QG5">
        <v>8</v>
      </c>
      <c r="QH5">
        <v>0</v>
      </c>
      <c r="QI5">
        <v>0</v>
      </c>
      <c r="QJ5">
        <v>0</v>
      </c>
      <c r="QK5">
        <v>97.69</v>
      </c>
      <c r="QL5" s="106">
        <f t="shared" si="49"/>
        <v>580</v>
      </c>
      <c r="QM5" s="106">
        <v>524</v>
      </c>
      <c r="QN5" s="27">
        <f t="shared" si="38"/>
        <v>110.68702290076335</v>
      </c>
      <c r="QO5" s="106" t="s">
        <v>473</v>
      </c>
      <c r="QP5" s="6" t="s">
        <v>2736</v>
      </c>
      <c r="QQ5" s="106" t="s">
        <v>2690</v>
      </c>
      <c r="QS5" s="1">
        <v>0.32313657407407409</v>
      </c>
      <c r="QT5" s="1">
        <v>0.26752314814814815</v>
      </c>
      <c r="QU5" s="1">
        <v>1.3182870370370371E-2</v>
      </c>
      <c r="QV5" s="1">
        <v>4.2418981481481481E-2</v>
      </c>
      <c r="QW5">
        <v>30</v>
      </c>
      <c r="QX5">
        <v>547</v>
      </c>
      <c r="QY5">
        <v>212</v>
      </c>
      <c r="QZ5">
        <v>1</v>
      </c>
      <c r="RA5">
        <v>0</v>
      </c>
      <c r="RB5">
        <v>0</v>
      </c>
      <c r="RC5">
        <v>0</v>
      </c>
      <c r="RD5">
        <v>99.53</v>
      </c>
      <c r="RE5" s="106">
        <f t="shared" si="50"/>
        <v>546</v>
      </c>
      <c r="RF5" s="106">
        <v>524</v>
      </c>
      <c r="RG5" s="27">
        <f t="shared" si="39"/>
        <v>104.19847328244273</v>
      </c>
      <c r="RH5" s="106" t="s">
        <v>473</v>
      </c>
      <c r="RI5" s="6" t="s">
        <v>2736</v>
      </c>
      <c r="RJ5" s="106" t="s">
        <v>2690</v>
      </c>
      <c r="RK5">
        <v>8</v>
      </c>
      <c r="RL5" s="1">
        <v>0.48045138888888889</v>
      </c>
      <c r="RM5" s="1">
        <v>0.28261574074074075</v>
      </c>
      <c r="RN5" s="1">
        <v>9.1458333333333322E-2</v>
      </c>
      <c r="RO5" s="1">
        <v>0.10636574074074073</v>
      </c>
      <c r="RP5">
        <v>48</v>
      </c>
      <c r="RQ5">
        <v>484</v>
      </c>
      <c r="RR5">
        <v>97</v>
      </c>
      <c r="RS5">
        <v>1</v>
      </c>
      <c r="RT5">
        <v>0</v>
      </c>
      <c r="RU5">
        <v>0</v>
      </c>
      <c r="RV5">
        <v>0</v>
      </c>
      <c r="RW5">
        <v>98.98</v>
      </c>
      <c r="RX5" s="106">
        <f t="shared" si="51"/>
        <v>483</v>
      </c>
      <c r="RY5" s="106">
        <v>524</v>
      </c>
      <c r="RZ5" s="27">
        <f t="shared" si="40"/>
        <v>92.175572519083971</v>
      </c>
      <c r="SA5" s="106" t="s">
        <v>473</v>
      </c>
      <c r="SB5" s="6" t="s">
        <v>2736</v>
      </c>
      <c r="SC5" s="106" t="s">
        <v>2690</v>
      </c>
      <c r="SE5" s="1">
        <v>0.3503472222222222</v>
      </c>
      <c r="SF5" s="1">
        <v>0.26709490740740743</v>
      </c>
      <c r="SG5" s="1">
        <v>1.9432870370370371E-2</v>
      </c>
      <c r="SH5" s="1">
        <v>6.3807870370370376E-2</v>
      </c>
      <c r="SI5">
        <v>103</v>
      </c>
      <c r="SJ5">
        <v>543</v>
      </c>
      <c r="SK5">
        <v>490</v>
      </c>
      <c r="SL5">
        <v>11</v>
      </c>
      <c r="SM5">
        <v>0</v>
      </c>
      <c r="SN5">
        <v>0</v>
      </c>
      <c r="SO5">
        <v>0</v>
      </c>
      <c r="SP5">
        <v>97.8</v>
      </c>
      <c r="SQ5" s="106">
        <f t="shared" si="52"/>
        <v>532</v>
      </c>
      <c r="SR5" s="106">
        <v>524</v>
      </c>
      <c r="SS5" s="27">
        <f t="shared" ref="SS5:SS27" si="54">SQ5/SR5*100</f>
        <v>101.52671755725191</v>
      </c>
      <c r="ST5" s="106" t="s">
        <v>473</v>
      </c>
      <c r="SU5" s="6" t="s">
        <v>2736</v>
      </c>
      <c r="SV5" s="106" t="s">
        <v>2690</v>
      </c>
      <c r="SX5" s="1">
        <v>0.3503472222222222</v>
      </c>
      <c r="SY5" s="1">
        <v>0.26709490740740743</v>
      </c>
      <c r="SZ5" s="1">
        <v>1.9432870370370371E-2</v>
      </c>
      <c r="TA5" s="1">
        <v>6.3807870370370376E-2</v>
      </c>
      <c r="TB5">
        <v>103</v>
      </c>
      <c r="TC5">
        <v>543</v>
      </c>
      <c r="TD5">
        <v>490</v>
      </c>
      <c r="TE5">
        <v>11</v>
      </c>
      <c r="TF5">
        <v>0</v>
      </c>
      <c r="TG5">
        <v>0</v>
      </c>
      <c r="TH5">
        <v>0</v>
      </c>
      <c r="TI5">
        <v>97.8</v>
      </c>
      <c r="TJ5" s="106">
        <f t="shared" si="53"/>
        <v>532</v>
      </c>
      <c r="TK5" s="106">
        <v>524</v>
      </c>
      <c r="TL5" s="27">
        <f>TJ5/TK5*100</f>
        <v>101.52671755725191</v>
      </c>
    </row>
    <row r="6" spans="1:532">
      <c r="A6" s="106" t="s">
        <v>2364</v>
      </c>
      <c r="B6" s="6" t="s">
        <v>2736</v>
      </c>
      <c r="C6" s="106" t="s">
        <v>2690</v>
      </c>
      <c r="D6">
        <v>3</v>
      </c>
      <c r="E6" s="1">
        <v>0.36423611111111115</v>
      </c>
      <c r="F6" s="1">
        <v>0.26925925925925925</v>
      </c>
      <c r="G6" s="1">
        <v>6.2476851851851846E-2</v>
      </c>
      <c r="H6" s="1">
        <v>3.2476851851851847E-2</v>
      </c>
      <c r="I6">
        <v>273</v>
      </c>
      <c r="J6">
        <v>200</v>
      </c>
      <c r="K6">
        <v>103</v>
      </c>
      <c r="L6">
        <v>2</v>
      </c>
      <c r="M6">
        <v>0</v>
      </c>
      <c r="N6">
        <v>0</v>
      </c>
      <c r="O6">
        <v>0</v>
      </c>
      <c r="P6">
        <v>98.1</v>
      </c>
      <c r="Q6" s="106">
        <f t="shared" si="41"/>
        <v>198</v>
      </c>
      <c r="R6" s="106">
        <v>198</v>
      </c>
      <c r="S6" s="27">
        <f t="shared" si="0"/>
        <v>100</v>
      </c>
      <c r="T6" s="106" t="s">
        <v>2364</v>
      </c>
      <c r="U6" s="6" t="s">
        <v>2736</v>
      </c>
      <c r="V6" s="106" t="s">
        <v>2690</v>
      </c>
      <c r="X6" s="1">
        <v>0.36423611111111115</v>
      </c>
      <c r="Y6" s="1">
        <v>0.26925925925925925</v>
      </c>
      <c r="Z6" s="1">
        <v>6.2476851851851846E-2</v>
      </c>
      <c r="AA6" s="1">
        <v>3.2476851851851847E-2</v>
      </c>
      <c r="AB6">
        <v>273</v>
      </c>
      <c r="AC6">
        <v>200</v>
      </c>
      <c r="AD6">
        <v>103</v>
      </c>
      <c r="AE6">
        <v>2</v>
      </c>
      <c r="AF6">
        <v>0</v>
      </c>
      <c r="AG6">
        <v>0</v>
      </c>
      <c r="AH6">
        <v>0</v>
      </c>
      <c r="AI6">
        <v>98.1</v>
      </c>
      <c r="AJ6" s="106">
        <f t="shared" si="42"/>
        <v>198</v>
      </c>
      <c r="AK6" s="106">
        <v>198</v>
      </c>
      <c r="AL6" s="27">
        <f t="shared" si="1"/>
        <v>100</v>
      </c>
      <c r="AM6" s="106" t="s">
        <v>2364</v>
      </c>
      <c r="AN6" s="6" t="s">
        <v>2737</v>
      </c>
      <c r="AO6" s="106" t="s">
        <v>2690</v>
      </c>
      <c r="AQ6" s="1">
        <v>0</v>
      </c>
      <c r="AR6" s="1">
        <v>0</v>
      </c>
      <c r="AS6" s="1">
        <v>0</v>
      </c>
      <c r="AT6" s="1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06">
        <f t="shared" si="43"/>
        <v>0</v>
      </c>
      <c r="BD6" s="106"/>
      <c r="BE6" s="27" t="e">
        <f t="shared" si="2"/>
        <v>#DIV/0!</v>
      </c>
      <c r="BF6" s="106" t="s">
        <v>2364</v>
      </c>
      <c r="BG6" s="6" t="s">
        <v>2736</v>
      </c>
      <c r="BH6" s="106" t="s">
        <v>2690</v>
      </c>
      <c r="BI6">
        <v>8</v>
      </c>
      <c r="BJ6" s="1">
        <v>0.45050925925925928</v>
      </c>
      <c r="BK6" s="1">
        <v>0.37172453703703701</v>
      </c>
      <c r="BL6" s="1">
        <v>6.2094907407407411E-2</v>
      </c>
      <c r="BM6" s="1">
        <v>1.6689814814814817E-2</v>
      </c>
      <c r="BN6">
        <v>56</v>
      </c>
      <c r="BO6">
        <v>538</v>
      </c>
      <c r="BP6">
        <v>665</v>
      </c>
      <c r="BQ6">
        <v>15</v>
      </c>
      <c r="BR6">
        <v>0</v>
      </c>
      <c r="BS6">
        <v>0</v>
      </c>
      <c r="BT6">
        <v>0</v>
      </c>
      <c r="BU6">
        <v>97.79</v>
      </c>
      <c r="BV6" s="106">
        <f t="shared" si="44"/>
        <v>523</v>
      </c>
      <c r="BW6" s="106">
        <v>524</v>
      </c>
      <c r="BX6" s="27">
        <f t="shared" si="3"/>
        <v>99.809160305343511</v>
      </c>
      <c r="BY6" s="106" t="s">
        <v>2364</v>
      </c>
      <c r="BZ6" s="6" t="s">
        <v>2736</v>
      </c>
      <c r="CA6" s="106" t="s">
        <v>2690</v>
      </c>
      <c r="CB6">
        <v>8</v>
      </c>
      <c r="CC6" s="1">
        <v>0.43922453703703707</v>
      </c>
      <c r="CD6" s="1">
        <v>0.34399305555555554</v>
      </c>
      <c r="CE6" s="1">
        <v>7.604166666666666E-2</v>
      </c>
      <c r="CF6" s="1">
        <v>1.9166666666666669E-2</v>
      </c>
      <c r="CG6">
        <v>50</v>
      </c>
      <c r="CH6">
        <v>525</v>
      </c>
      <c r="CI6">
        <v>506</v>
      </c>
      <c r="CJ6">
        <v>45</v>
      </c>
      <c r="CK6">
        <v>0</v>
      </c>
      <c r="CL6">
        <v>0</v>
      </c>
      <c r="CM6">
        <v>0</v>
      </c>
      <c r="CN6">
        <v>91.83</v>
      </c>
      <c r="CO6" s="106">
        <f t="shared" si="4"/>
        <v>480</v>
      </c>
      <c r="CP6" s="106">
        <v>524</v>
      </c>
      <c r="CQ6" s="27">
        <f t="shared" si="5"/>
        <v>91.603053435114504</v>
      </c>
      <c r="CR6" s="106" t="s">
        <v>2364</v>
      </c>
      <c r="CS6" s="6" t="s">
        <v>2736</v>
      </c>
      <c r="CT6" s="106" t="s">
        <v>2690</v>
      </c>
      <c r="CU6">
        <v>8</v>
      </c>
      <c r="CV6" s="1">
        <v>0.4778587962962963</v>
      </c>
      <c r="CW6" s="1">
        <v>0.37141203703703707</v>
      </c>
      <c r="CX6" s="1">
        <v>8.0393518518518517E-2</v>
      </c>
      <c r="CY6" s="1">
        <v>2.6041666666666668E-2</v>
      </c>
      <c r="CZ6">
        <v>34</v>
      </c>
      <c r="DA6">
        <v>567</v>
      </c>
      <c r="DB6">
        <v>566</v>
      </c>
      <c r="DC6">
        <v>5</v>
      </c>
      <c r="DD6">
        <v>0</v>
      </c>
      <c r="DE6">
        <v>0</v>
      </c>
      <c r="DF6">
        <v>0</v>
      </c>
      <c r="DG6">
        <v>99.12</v>
      </c>
      <c r="DH6" s="106">
        <f t="shared" si="6"/>
        <v>562</v>
      </c>
      <c r="DI6" s="106">
        <v>524</v>
      </c>
      <c r="DJ6" s="27">
        <f t="shared" si="7"/>
        <v>107.25190839694656</v>
      </c>
      <c r="DK6" s="106" t="s">
        <v>2364</v>
      </c>
      <c r="DL6" s="6" t="s">
        <v>2737</v>
      </c>
      <c r="DM6" s="106" t="s">
        <v>2690</v>
      </c>
      <c r="DO6" s="1">
        <v>0.43702546296296302</v>
      </c>
      <c r="DP6" s="1">
        <v>0.35348379629629628</v>
      </c>
      <c r="DQ6" s="1">
        <v>5.7789351851851856E-2</v>
      </c>
      <c r="DR6" s="1">
        <v>2.5740740740740745E-2</v>
      </c>
      <c r="DS6">
        <v>33</v>
      </c>
      <c r="DT6">
        <v>545</v>
      </c>
      <c r="DU6">
        <v>542</v>
      </c>
      <c r="DV6">
        <v>4</v>
      </c>
      <c r="DW6">
        <v>0</v>
      </c>
      <c r="DX6">
        <v>0</v>
      </c>
      <c r="DY6">
        <v>0</v>
      </c>
      <c r="DZ6">
        <v>99.27</v>
      </c>
      <c r="EA6" s="106">
        <f t="shared" si="8"/>
        <v>541</v>
      </c>
      <c r="EB6" s="106">
        <v>524</v>
      </c>
      <c r="EC6" s="27">
        <f t="shared" si="9"/>
        <v>103.2442748091603</v>
      </c>
      <c r="ED6" s="106" t="s">
        <v>2364</v>
      </c>
      <c r="EE6" s="6" t="s">
        <v>2737</v>
      </c>
      <c r="EF6" s="106" t="s">
        <v>2690</v>
      </c>
      <c r="EH6" s="1">
        <v>0.43702546296296302</v>
      </c>
      <c r="EI6" s="1">
        <v>0.35348379629629628</v>
      </c>
      <c r="EJ6" s="1">
        <v>5.7789351851851856E-2</v>
      </c>
      <c r="EK6" s="1">
        <v>2.5740740740740745E-2</v>
      </c>
      <c r="EL6">
        <v>33</v>
      </c>
      <c r="EM6">
        <v>545</v>
      </c>
      <c r="EN6">
        <v>542</v>
      </c>
      <c r="EO6">
        <v>4</v>
      </c>
      <c r="EP6">
        <v>0</v>
      </c>
      <c r="EQ6">
        <v>0</v>
      </c>
      <c r="ER6">
        <v>0</v>
      </c>
      <c r="ES6">
        <v>99.27</v>
      </c>
      <c r="ET6" s="106">
        <f t="shared" si="10"/>
        <v>541</v>
      </c>
      <c r="EU6" s="106">
        <v>524</v>
      </c>
      <c r="EV6" s="27">
        <f t="shared" si="11"/>
        <v>103.2442748091603</v>
      </c>
      <c r="EW6" s="106" t="s">
        <v>2364</v>
      </c>
      <c r="EX6" s="6" t="s">
        <v>2737</v>
      </c>
      <c r="EY6" s="106" t="s">
        <v>2690</v>
      </c>
      <c r="FA6" s="10">
        <v>1.8046296296296296</v>
      </c>
      <c r="FB6" s="10">
        <v>1.440625</v>
      </c>
      <c r="FC6" s="1">
        <v>0.27634259259259258</v>
      </c>
      <c r="FD6" s="1">
        <v>8.7662037037037024E-2</v>
      </c>
      <c r="FE6">
        <v>173</v>
      </c>
      <c r="FF6">
        <v>2175</v>
      </c>
      <c r="FG6">
        <v>2279</v>
      </c>
      <c r="FH6">
        <v>69</v>
      </c>
      <c r="FI6">
        <v>0</v>
      </c>
      <c r="FJ6">
        <v>0</v>
      </c>
      <c r="FK6">
        <v>0</v>
      </c>
      <c r="FL6">
        <v>97.06</v>
      </c>
      <c r="FM6" s="106">
        <f t="shared" si="12"/>
        <v>2106</v>
      </c>
      <c r="FN6" s="106">
        <f t="shared" si="45"/>
        <v>2096</v>
      </c>
      <c r="FO6" s="27">
        <f t="shared" si="13"/>
        <v>100.47709923664124</v>
      </c>
      <c r="FP6" s="106" t="s">
        <v>2364</v>
      </c>
      <c r="FQ6" s="6" t="s">
        <v>2736</v>
      </c>
      <c r="FR6" s="106" t="s">
        <v>2690</v>
      </c>
      <c r="FS6">
        <v>8</v>
      </c>
      <c r="FT6" s="1">
        <v>0.40056712962962965</v>
      </c>
      <c r="FU6" s="1">
        <v>0.35149305555555554</v>
      </c>
      <c r="FV6" s="1">
        <v>3.6597222222222225E-2</v>
      </c>
      <c r="FW6" s="1">
        <v>1.2465277777777777E-2</v>
      </c>
      <c r="FX6">
        <v>20</v>
      </c>
      <c r="FY6">
        <v>564</v>
      </c>
      <c r="FZ6">
        <v>307</v>
      </c>
      <c r="GA6">
        <v>0</v>
      </c>
      <c r="GB6">
        <v>0</v>
      </c>
      <c r="GC6">
        <v>0</v>
      </c>
      <c r="GD6">
        <v>0</v>
      </c>
      <c r="GE6">
        <v>100</v>
      </c>
      <c r="GF6" s="106">
        <f t="shared" si="14"/>
        <v>564</v>
      </c>
      <c r="GG6" s="106">
        <v>524</v>
      </c>
      <c r="GH6" s="27">
        <f t="shared" si="15"/>
        <v>107.63358778625954</v>
      </c>
      <c r="GI6" s="106" t="s">
        <v>2364</v>
      </c>
      <c r="GJ6" s="6" t="s">
        <v>2736</v>
      </c>
      <c r="GK6" s="106" t="s">
        <v>2690</v>
      </c>
      <c r="GM6" s="1">
        <v>0.4435648148148148</v>
      </c>
      <c r="GN6" s="1">
        <v>0.3664351851851852</v>
      </c>
      <c r="GO6" s="1">
        <v>5.9965277777777777E-2</v>
      </c>
      <c r="GP6" s="1">
        <v>1.7152777777777777E-2</v>
      </c>
      <c r="GQ6">
        <v>32</v>
      </c>
      <c r="GR6">
        <v>542</v>
      </c>
      <c r="GS6">
        <v>559</v>
      </c>
      <c r="GT6">
        <v>3</v>
      </c>
      <c r="GU6">
        <v>0</v>
      </c>
      <c r="GV6">
        <v>0</v>
      </c>
      <c r="GW6">
        <v>0</v>
      </c>
      <c r="GX6">
        <v>99.47</v>
      </c>
      <c r="GY6" s="106">
        <f t="shared" si="16"/>
        <v>539</v>
      </c>
      <c r="GZ6" s="106">
        <v>524</v>
      </c>
      <c r="HA6" s="27">
        <f t="shared" si="17"/>
        <v>102.86259541984732</v>
      </c>
      <c r="HB6" s="106" t="s">
        <v>2364</v>
      </c>
      <c r="HC6" s="6" t="s">
        <v>2736</v>
      </c>
      <c r="HD6" s="106" t="s">
        <v>2690</v>
      </c>
      <c r="HF6" s="1">
        <v>0.37827546296296299</v>
      </c>
      <c r="HG6" s="1">
        <v>0.31283564814814818</v>
      </c>
      <c r="HH6" s="1">
        <v>4.8587962962962965E-2</v>
      </c>
      <c r="HI6" s="1">
        <v>1.6828703703703703E-2</v>
      </c>
      <c r="HJ6">
        <v>28</v>
      </c>
      <c r="HK6">
        <v>542</v>
      </c>
      <c r="HL6">
        <v>444</v>
      </c>
      <c r="HM6">
        <v>5</v>
      </c>
      <c r="HN6">
        <v>0</v>
      </c>
      <c r="HO6">
        <v>0</v>
      </c>
      <c r="HP6">
        <v>0</v>
      </c>
      <c r="HQ6">
        <v>98.89</v>
      </c>
      <c r="HR6" s="106">
        <f t="shared" si="18"/>
        <v>537</v>
      </c>
      <c r="HS6" s="106">
        <v>524</v>
      </c>
      <c r="HT6" s="27">
        <f t="shared" si="19"/>
        <v>102.48091603053436</v>
      </c>
      <c r="HU6" s="106" t="s">
        <v>2364</v>
      </c>
      <c r="HV6" s="6" t="s">
        <v>2736</v>
      </c>
      <c r="HW6" s="106" t="s">
        <v>2690</v>
      </c>
      <c r="HY6" s="1">
        <v>0.37458333333333332</v>
      </c>
      <c r="HZ6" s="1">
        <v>0.32427083333333334</v>
      </c>
      <c r="IA6" s="1">
        <v>2.736111111111111E-2</v>
      </c>
      <c r="IB6" s="1">
        <v>2.2951388888888886E-2</v>
      </c>
      <c r="IC6">
        <v>39</v>
      </c>
      <c r="ID6">
        <v>541</v>
      </c>
      <c r="IE6">
        <v>799</v>
      </c>
      <c r="IF6">
        <v>5</v>
      </c>
      <c r="IG6">
        <v>0</v>
      </c>
      <c r="IH6">
        <v>0</v>
      </c>
      <c r="II6">
        <v>0</v>
      </c>
      <c r="IJ6">
        <v>99.38</v>
      </c>
      <c r="IK6" s="106">
        <f t="shared" si="20"/>
        <v>536</v>
      </c>
      <c r="IL6" s="106">
        <v>524</v>
      </c>
      <c r="IM6" s="27">
        <f t="shared" si="21"/>
        <v>102.29007633587786</v>
      </c>
      <c r="IN6" s="106" t="s">
        <v>2364</v>
      </c>
      <c r="IO6" s="6" t="s">
        <v>2736</v>
      </c>
      <c r="IP6" s="106" t="s">
        <v>2690</v>
      </c>
      <c r="IR6" s="1">
        <v>0.39504629629629634</v>
      </c>
      <c r="IS6" s="1">
        <v>0.3439814814814815</v>
      </c>
      <c r="IT6" s="1">
        <v>2.7847222222222221E-2</v>
      </c>
      <c r="IU6" s="1">
        <v>2.3206018518518515E-2</v>
      </c>
      <c r="IV6">
        <v>41</v>
      </c>
      <c r="IW6">
        <v>570</v>
      </c>
      <c r="IX6">
        <v>870</v>
      </c>
      <c r="IY6">
        <v>5</v>
      </c>
      <c r="IZ6">
        <v>0</v>
      </c>
      <c r="JA6">
        <v>0</v>
      </c>
      <c r="JB6">
        <v>0</v>
      </c>
      <c r="JC6">
        <v>99.43</v>
      </c>
      <c r="JD6" s="106">
        <f t="shared" si="22"/>
        <v>565</v>
      </c>
      <c r="JE6" s="106">
        <v>524</v>
      </c>
      <c r="JF6" s="27">
        <f t="shared" si="23"/>
        <v>107.82442748091603</v>
      </c>
      <c r="JG6" s="106" t="s">
        <v>2364</v>
      </c>
      <c r="JH6" s="6" t="s">
        <v>2736</v>
      </c>
      <c r="JI6" s="106" t="s">
        <v>2690</v>
      </c>
      <c r="JK6" s="1"/>
      <c r="JL6" s="1"/>
      <c r="JM6" s="1"/>
      <c r="JN6" s="1"/>
      <c r="JW6" s="106">
        <f t="shared" si="24"/>
        <v>0</v>
      </c>
      <c r="JX6" s="106">
        <v>524</v>
      </c>
      <c r="JY6" s="27">
        <f t="shared" si="25"/>
        <v>0</v>
      </c>
      <c r="JZ6" s="106" t="s">
        <v>2364</v>
      </c>
      <c r="KA6" s="6" t="s">
        <v>2736</v>
      </c>
      <c r="KB6" s="106" t="s">
        <v>2690</v>
      </c>
      <c r="KD6" s="1">
        <v>0.40394675925925921</v>
      </c>
      <c r="KE6" s="1">
        <v>0.36707175925925922</v>
      </c>
      <c r="KF6" s="1">
        <v>2.5266203703703704E-2</v>
      </c>
      <c r="KG6" s="1">
        <v>1.1608796296296296E-2</v>
      </c>
      <c r="KH6">
        <v>35</v>
      </c>
      <c r="KI6">
        <v>545</v>
      </c>
      <c r="KJ6">
        <v>267</v>
      </c>
      <c r="KK6">
        <v>0</v>
      </c>
      <c r="KL6">
        <v>0</v>
      </c>
      <c r="KM6">
        <v>0</v>
      </c>
      <c r="KN6">
        <v>0</v>
      </c>
      <c r="KO6">
        <v>100</v>
      </c>
      <c r="KP6" s="106">
        <f t="shared" si="26"/>
        <v>545</v>
      </c>
      <c r="KQ6" s="106">
        <v>524</v>
      </c>
      <c r="KR6" s="27">
        <f t="shared" si="27"/>
        <v>104.00763358778626</v>
      </c>
      <c r="KS6" s="106" t="s">
        <v>2364</v>
      </c>
      <c r="KT6" s="6" t="s">
        <v>2736</v>
      </c>
      <c r="KU6" s="106" t="s">
        <v>2690</v>
      </c>
      <c r="KW6" s="1">
        <v>0.38681712962962966</v>
      </c>
      <c r="KX6" s="1">
        <v>0.35431712962962963</v>
      </c>
      <c r="KY6" s="1">
        <v>2.7928240740740743E-2</v>
      </c>
      <c r="KZ6" s="1">
        <v>4.5601851851851853E-3</v>
      </c>
      <c r="LA6">
        <v>43</v>
      </c>
      <c r="LB6">
        <v>536</v>
      </c>
      <c r="LC6">
        <v>654</v>
      </c>
      <c r="LD6">
        <v>3</v>
      </c>
      <c r="LE6">
        <v>0</v>
      </c>
      <c r="LF6">
        <v>0</v>
      </c>
      <c r="LG6">
        <v>0</v>
      </c>
      <c r="LH6">
        <v>99.54</v>
      </c>
      <c r="LI6" s="106">
        <f t="shared" si="28"/>
        <v>533</v>
      </c>
      <c r="LJ6" s="106">
        <v>524</v>
      </c>
      <c r="LK6" s="27">
        <f t="shared" si="29"/>
        <v>101.71755725190839</v>
      </c>
      <c r="LL6" s="106" t="s">
        <v>2364</v>
      </c>
      <c r="LM6" s="6" t="s">
        <v>2736</v>
      </c>
      <c r="LN6" s="106" t="s">
        <v>2690</v>
      </c>
      <c r="LP6" s="1">
        <v>0.44530092592592596</v>
      </c>
      <c r="LQ6" s="1">
        <v>0.37703703703703706</v>
      </c>
      <c r="LR6" s="1">
        <v>4.7916666666666663E-2</v>
      </c>
      <c r="LS6" s="1">
        <v>2.0335648148148148E-2</v>
      </c>
      <c r="LT6">
        <v>43</v>
      </c>
      <c r="LU6">
        <v>524</v>
      </c>
      <c r="LV6">
        <v>714</v>
      </c>
      <c r="LW6">
        <v>11</v>
      </c>
      <c r="LX6">
        <v>0</v>
      </c>
      <c r="LY6">
        <v>0</v>
      </c>
      <c r="LZ6">
        <v>0</v>
      </c>
      <c r="MA6">
        <v>98.48</v>
      </c>
      <c r="MB6" s="106">
        <f t="shared" si="46"/>
        <v>513</v>
      </c>
      <c r="MC6" s="106">
        <v>524</v>
      </c>
      <c r="MD6" s="27">
        <f t="shared" si="30"/>
        <v>97.900763358778633</v>
      </c>
      <c r="ME6" s="106" t="s">
        <v>2364</v>
      </c>
      <c r="MF6" s="6" t="s">
        <v>2736</v>
      </c>
      <c r="MG6" s="106" t="s">
        <v>2690</v>
      </c>
      <c r="MI6" s="1">
        <v>0.43283564814814812</v>
      </c>
      <c r="MJ6" s="1">
        <v>0.36368055555555556</v>
      </c>
      <c r="MK6" s="1">
        <v>4.8761574074074075E-2</v>
      </c>
      <c r="ML6" s="1">
        <v>2.0370370370370369E-2</v>
      </c>
      <c r="MM6">
        <v>35</v>
      </c>
      <c r="MN6">
        <v>544</v>
      </c>
      <c r="MO6">
        <v>461</v>
      </c>
      <c r="MP6">
        <v>11</v>
      </c>
      <c r="MQ6">
        <v>0</v>
      </c>
      <c r="MR6">
        <v>0</v>
      </c>
      <c r="MS6">
        <v>0</v>
      </c>
      <c r="MT6">
        <v>97.67</v>
      </c>
      <c r="MU6" s="106">
        <f t="shared" si="31"/>
        <v>533</v>
      </c>
      <c r="MV6" s="106">
        <v>524</v>
      </c>
      <c r="MW6" s="27">
        <f t="shared" si="32"/>
        <v>101.71755725190839</v>
      </c>
      <c r="MX6" s="106" t="s">
        <v>2364</v>
      </c>
      <c r="MY6" s="6" t="s">
        <v>2736</v>
      </c>
      <c r="MZ6" s="106" t="s">
        <v>2690</v>
      </c>
      <c r="NB6" s="1">
        <v>0.43895833333333334</v>
      </c>
      <c r="NC6" s="1">
        <v>0.37693287037037032</v>
      </c>
      <c r="ND6" s="1">
        <v>3.9872685185185185E-2</v>
      </c>
      <c r="NE6" s="1">
        <v>2.2152777777777775E-2</v>
      </c>
      <c r="NF6">
        <v>25</v>
      </c>
      <c r="NG6">
        <v>521</v>
      </c>
      <c r="NH6">
        <v>580</v>
      </c>
      <c r="NI6">
        <v>0</v>
      </c>
      <c r="NJ6">
        <v>0</v>
      </c>
      <c r="NK6">
        <v>0</v>
      </c>
      <c r="NL6">
        <v>0</v>
      </c>
      <c r="NM6">
        <v>100</v>
      </c>
      <c r="NN6" s="106">
        <f t="shared" si="33"/>
        <v>521</v>
      </c>
      <c r="NO6" s="106">
        <v>524</v>
      </c>
      <c r="NP6" s="27">
        <f t="shared" si="34"/>
        <v>99.427480916030532</v>
      </c>
      <c r="NQ6" s="106" t="s">
        <v>2364</v>
      </c>
      <c r="NR6" s="6" t="s">
        <v>2736</v>
      </c>
      <c r="NS6" s="106" t="s">
        <v>2690</v>
      </c>
      <c r="NU6" s="1">
        <v>0.43895833333333334</v>
      </c>
      <c r="NV6" s="1">
        <v>0.37693287037037032</v>
      </c>
      <c r="NW6" s="1">
        <v>3.9872685185185185E-2</v>
      </c>
      <c r="NX6" s="1">
        <v>2.2152777777777775E-2</v>
      </c>
      <c r="NY6">
        <v>25</v>
      </c>
      <c r="NZ6">
        <v>521</v>
      </c>
      <c r="OA6">
        <v>595</v>
      </c>
      <c r="OB6">
        <v>0</v>
      </c>
      <c r="OC6">
        <v>0</v>
      </c>
      <c r="OD6">
        <v>0</v>
      </c>
      <c r="OE6">
        <v>0</v>
      </c>
      <c r="OF6">
        <v>100</v>
      </c>
      <c r="OG6" s="106">
        <f t="shared" si="35"/>
        <v>521</v>
      </c>
      <c r="OH6" s="106">
        <v>524</v>
      </c>
      <c r="OI6" s="27">
        <f t="shared" si="36"/>
        <v>99.427480916030532</v>
      </c>
      <c r="OJ6" s="106" t="s">
        <v>2364</v>
      </c>
      <c r="OK6" s="6" t="s">
        <v>2736</v>
      </c>
      <c r="OL6" s="106" t="s">
        <v>2690</v>
      </c>
      <c r="OZ6" s="106"/>
      <c r="PA6" s="106">
        <v>524</v>
      </c>
      <c r="PB6" s="27">
        <f t="shared" si="37"/>
        <v>0</v>
      </c>
      <c r="PC6" s="106" t="s">
        <v>2364</v>
      </c>
      <c r="PD6" s="6" t="s">
        <v>2736</v>
      </c>
      <c r="PE6" s="106" t="s">
        <v>2690</v>
      </c>
      <c r="PG6" s="1">
        <v>0.44010416666666669</v>
      </c>
      <c r="PH6" s="1">
        <v>0.39291666666666664</v>
      </c>
      <c r="PI6" s="1">
        <v>3.3553240740740745E-2</v>
      </c>
      <c r="PJ6" s="1">
        <v>1.3611111111111114E-2</v>
      </c>
      <c r="PK6">
        <v>34</v>
      </c>
      <c r="PL6">
        <v>528</v>
      </c>
      <c r="PM6">
        <v>510</v>
      </c>
      <c r="PN6">
        <v>2</v>
      </c>
      <c r="PO6">
        <v>0</v>
      </c>
      <c r="PP6">
        <v>0</v>
      </c>
      <c r="PQ6">
        <v>0</v>
      </c>
      <c r="PR6">
        <v>99.61</v>
      </c>
      <c r="PS6" s="106">
        <f t="shared" si="47"/>
        <v>526</v>
      </c>
      <c r="PT6" s="106">
        <v>524</v>
      </c>
      <c r="PU6" s="27">
        <f t="shared" si="48"/>
        <v>100.38167938931298</v>
      </c>
      <c r="PV6" s="106" t="s">
        <v>2364</v>
      </c>
      <c r="PW6" s="6" t="s">
        <v>2736</v>
      </c>
      <c r="PX6" s="106" t="s">
        <v>2690</v>
      </c>
      <c r="PZ6" s="1">
        <v>0.4255902777777778</v>
      </c>
      <c r="QA6" s="1">
        <v>0.3850810185185185</v>
      </c>
      <c r="QB6" s="1">
        <v>2.7442129629629632E-2</v>
      </c>
      <c r="QC6" s="1">
        <v>1.3055555555555556E-2</v>
      </c>
      <c r="QD6">
        <v>22</v>
      </c>
      <c r="QE6">
        <v>531</v>
      </c>
      <c r="QF6">
        <v>211</v>
      </c>
      <c r="QG6">
        <v>3</v>
      </c>
      <c r="QH6">
        <v>0</v>
      </c>
      <c r="QI6">
        <v>0</v>
      </c>
      <c r="QJ6">
        <v>0</v>
      </c>
      <c r="QK6">
        <v>98.6</v>
      </c>
      <c r="QL6" s="106">
        <f t="shared" si="49"/>
        <v>528</v>
      </c>
      <c r="QM6" s="106">
        <v>524</v>
      </c>
      <c r="QN6" s="27">
        <f t="shared" si="38"/>
        <v>100.76335877862594</v>
      </c>
      <c r="QO6" s="106" t="s">
        <v>2364</v>
      </c>
      <c r="QP6" s="6" t="s">
        <v>2736</v>
      </c>
      <c r="QQ6" s="106" t="s">
        <v>2690</v>
      </c>
      <c r="QS6" s="1">
        <v>0.35317129629629629</v>
      </c>
      <c r="QT6" s="1">
        <v>0.31642361111111111</v>
      </c>
      <c r="QU6" s="1">
        <v>2.6736111111111113E-2</v>
      </c>
      <c r="QV6" s="1">
        <v>1.0011574074074074E-2</v>
      </c>
      <c r="QW6">
        <v>31</v>
      </c>
      <c r="QX6">
        <v>528</v>
      </c>
      <c r="QY6">
        <v>202</v>
      </c>
      <c r="QZ6">
        <v>0</v>
      </c>
      <c r="RA6">
        <v>0</v>
      </c>
      <c r="RB6">
        <v>0</v>
      </c>
      <c r="RC6">
        <v>0</v>
      </c>
      <c r="RD6">
        <v>100</v>
      </c>
      <c r="RE6" s="106">
        <f t="shared" si="50"/>
        <v>528</v>
      </c>
      <c r="RF6" s="106">
        <v>524</v>
      </c>
      <c r="RG6" s="27">
        <f t="shared" si="39"/>
        <v>100.76335877862594</v>
      </c>
      <c r="RH6" s="106" t="s">
        <v>2364</v>
      </c>
      <c r="RI6" s="6" t="s">
        <v>2736</v>
      </c>
      <c r="RJ6" s="106" t="s">
        <v>2690</v>
      </c>
      <c r="RK6">
        <v>8</v>
      </c>
      <c r="RL6" s="1">
        <v>0.39782407407407411</v>
      </c>
      <c r="RM6" s="1">
        <v>0.35012731481481479</v>
      </c>
      <c r="RN6" s="1">
        <v>3.1817129629629633E-2</v>
      </c>
      <c r="RO6" s="1">
        <v>1.5868055555555555E-2</v>
      </c>
      <c r="RP6">
        <v>48</v>
      </c>
      <c r="RQ6">
        <v>541</v>
      </c>
      <c r="RR6">
        <v>155</v>
      </c>
      <c r="RS6">
        <v>0</v>
      </c>
      <c r="RT6">
        <v>0</v>
      </c>
      <c r="RU6">
        <v>0</v>
      </c>
      <c r="RV6">
        <v>0</v>
      </c>
      <c r="RW6">
        <v>100</v>
      </c>
      <c r="RX6" s="106">
        <f t="shared" si="51"/>
        <v>541</v>
      </c>
      <c r="RY6" s="106">
        <v>524</v>
      </c>
      <c r="RZ6" s="27">
        <f t="shared" si="40"/>
        <v>103.2442748091603</v>
      </c>
      <c r="SA6" s="106" t="s">
        <v>2364</v>
      </c>
      <c r="SB6" s="6" t="s">
        <v>2736</v>
      </c>
      <c r="SC6" s="106" t="s">
        <v>2690</v>
      </c>
      <c r="SE6" s="1">
        <v>0.39511574074074068</v>
      </c>
      <c r="SF6" s="1">
        <v>0.35187499999999999</v>
      </c>
      <c r="SG6" s="1">
        <v>2.9756944444444447E-2</v>
      </c>
      <c r="SH6" s="1">
        <v>1.3472222222222221E-2</v>
      </c>
      <c r="SI6">
        <v>71</v>
      </c>
      <c r="SJ6">
        <v>502</v>
      </c>
      <c r="SK6">
        <v>519</v>
      </c>
      <c r="SL6">
        <v>1</v>
      </c>
      <c r="SM6">
        <v>0</v>
      </c>
      <c r="SN6">
        <v>0</v>
      </c>
      <c r="SO6">
        <v>0</v>
      </c>
      <c r="SP6">
        <v>99.81</v>
      </c>
      <c r="SQ6" s="106">
        <f t="shared" si="52"/>
        <v>501</v>
      </c>
      <c r="SR6" s="106">
        <v>524</v>
      </c>
      <c r="SS6" s="27">
        <f t="shared" si="54"/>
        <v>95.610687022900763</v>
      </c>
      <c r="ST6" s="106" t="s">
        <v>2364</v>
      </c>
      <c r="SU6" s="6" t="s">
        <v>2736</v>
      </c>
      <c r="SV6" s="106" t="s">
        <v>2690</v>
      </c>
      <c r="SX6" s="1">
        <v>0.39592592592592596</v>
      </c>
      <c r="SY6" s="1">
        <v>0.35268518518518516</v>
      </c>
      <c r="SZ6" s="1">
        <v>2.9756944444444447E-2</v>
      </c>
      <c r="TA6" s="1">
        <v>1.3472222222222221E-2</v>
      </c>
      <c r="TB6">
        <v>72</v>
      </c>
      <c r="TC6">
        <v>503</v>
      </c>
      <c r="TD6">
        <v>519</v>
      </c>
      <c r="TE6">
        <v>1</v>
      </c>
      <c r="TF6">
        <v>0</v>
      </c>
      <c r="TG6">
        <v>0</v>
      </c>
      <c r="TH6">
        <v>0</v>
      </c>
      <c r="TI6">
        <v>99.81</v>
      </c>
      <c r="TJ6" s="106">
        <f t="shared" si="53"/>
        <v>502</v>
      </c>
      <c r="TK6" s="106">
        <v>524</v>
      </c>
      <c r="TL6" s="27">
        <f>TJ6/TK6*100</f>
        <v>95.801526717557252</v>
      </c>
    </row>
    <row r="7" spans="1:532">
      <c r="A7" s="106" t="s">
        <v>111</v>
      </c>
      <c r="B7" s="6" t="s">
        <v>2736</v>
      </c>
      <c r="C7" s="106" t="s">
        <v>2690</v>
      </c>
      <c r="D7">
        <v>5</v>
      </c>
      <c r="E7" s="1">
        <v>0.3122800925925926</v>
      </c>
      <c r="F7" s="1">
        <v>0.20008101851851853</v>
      </c>
      <c r="G7" s="1">
        <v>3.0462962962962966E-2</v>
      </c>
      <c r="H7" s="1">
        <v>8.172453703703704E-2</v>
      </c>
      <c r="I7">
        <v>48</v>
      </c>
      <c r="J7">
        <v>376</v>
      </c>
      <c r="K7">
        <v>386</v>
      </c>
      <c r="L7">
        <v>19</v>
      </c>
      <c r="M7">
        <v>0</v>
      </c>
      <c r="N7">
        <v>0</v>
      </c>
      <c r="O7">
        <v>0</v>
      </c>
      <c r="P7">
        <v>95.31</v>
      </c>
      <c r="Q7" s="106">
        <f t="shared" si="41"/>
        <v>357</v>
      </c>
      <c r="R7" s="106">
        <v>327</v>
      </c>
      <c r="S7" s="27">
        <f t="shared" si="0"/>
        <v>109.1743119266055</v>
      </c>
      <c r="T7" s="106" t="s">
        <v>111</v>
      </c>
      <c r="U7" s="6" t="s">
        <v>2736</v>
      </c>
      <c r="V7" s="106" t="s">
        <v>2690</v>
      </c>
      <c r="X7" s="1">
        <v>0.3122800925925926</v>
      </c>
      <c r="Y7" s="1">
        <v>0.20008101851851853</v>
      </c>
      <c r="Z7" s="1">
        <v>3.0462962962962966E-2</v>
      </c>
      <c r="AA7" s="1">
        <v>8.172453703703704E-2</v>
      </c>
      <c r="AB7">
        <v>48</v>
      </c>
      <c r="AC7">
        <v>376</v>
      </c>
      <c r="AD7">
        <v>386</v>
      </c>
      <c r="AE7">
        <v>19</v>
      </c>
      <c r="AF7">
        <v>0</v>
      </c>
      <c r="AG7">
        <v>0</v>
      </c>
      <c r="AH7">
        <v>0</v>
      </c>
      <c r="AI7">
        <v>95.31</v>
      </c>
      <c r="AJ7" s="106">
        <f t="shared" si="42"/>
        <v>357</v>
      </c>
      <c r="AK7" s="106">
        <v>327</v>
      </c>
      <c r="AL7" s="27">
        <f t="shared" si="1"/>
        <v>109.1743119266055</v>
      </c>
      <c r="AM7" s="106" t="s">
        <v>111</v>
      </c>
      <c r="AN7" s="6" t="s">
        <v>2736</v>
      </c>
      <c r="AO7" s="106" t="s">
        <v>2690</v>
      </c>
      <c r="AQ7" s="1">
        <v>1.4837962962962963E-2</v>
      </c>
      <c r="AR7" s="1">
        <v>9.9537037037037042E-4</v>
      </c>
      <c r="AS7" s="1">
        <v>1.3807870370370371E-2</v>
      </c>
      <c r="AT7" s="1">
        <v>2.3148148148148147E-5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06">
        <f t="shared" si="43"/>
        <v>0</v>
      </c>
      <c r="BD7" s="106"/>
      <c r="BE7" s="27" t="e">
        <f t="shared" si="2"/>
        <v>#DIV/0!</v>
      </c>
      <c r="BF7" s="106" t="s">
        <v>111</v>
      </c>
      <c r="BG7" s="6" t="s">
        <v>2736</v>
      </c>
      <c r="BH7" s="106" t="s">
        <v>2690</v>
      </c>
      <c r="BI7">
        <v>8</v>
      </c>
      <c r="BJ7" s="1">
        <v>0.35570601851851852</v>
      </c>
      <c r="BK7" s="1">
        <v>0.26313657407407409</v>
      </c>
      <c r="BL7" s="1">
        <v>2.5046296296296299E-2</v>
      </c>
      <c r="BM7" s="1">
        <v>6.7511574074074085E-2</v>
      </c>
      <c r="BN7">
        <v>68</v>
      </c>
      <c r="BO7">
        <v>557</v>
      </c>
      <c r="BP7">
        <v>553</v>
      </c>
      <c r="BQ7">
        <v>25</v>
      </c>
      <c r="BR7">
        <v>0</v>
      </c>
      <c r="BS7">
        <v>0</v>
      </c>
      <c r="BT7">
        <v>0</v>
      </c>
      <c r="BU7">
        <v>95.67</v>
      </c>
      <c r="BV7" s="106">
        <f t="shared" si="44"/>
        <v>532</v>
      </c>
      <c r="BW7" s="106">
        <v>524</v>
      </c>
      <c r="BX7" s="27">
        <f t="shared" si="3"/>
        <v>101.52671755725191</v>
      </c>
      <c r="BY7" s="106" t="s">
        <v>111</v>
      </c>
      <c r="BZ7" s="6" t="s">
        <v>2736</v>
      </c>
      <c r="CA7" s="106" t="s">
        <v>2690</v>
      </c>
      <c r="CB7">
        <v>8</v>
      </c>
      <c r="CC7" s="1">
        <v>0.36322916666666666</v>
      </c>
      <c r="CD7" s="1">
        <v>0.27297453703703706</v>
      </c>
      <c r="CE7" s="1">
        <v>5.6666666666666671E-2</v>
      </c>
      <c r="CF7" s="1">
        <v>3.3576388888888892E-2</v>
      </c>
      <c r="CG7">
        <v>73</v>
      </c>
      <c r="CH7">
        <v>547</v>
      </c>
      <c r="CI7">
        <v>537</v>
      </c>
      <c r="CJ7">
        <v>16</v>
      </c>
      <c r="CK7">
        <v>0</v>
      </c>
      <c r="CL7">
        <v>0</v>
      </c>
      <c r="CM7">
        <v>0</v>
      </c>
      <c r="CN7">
        <v>97.11</v>
      </c>
      <c r="CO7" s="106">
        <f t="shared" si="4"/>
        <v>531</v>
      </c>
      <c r="CP7" s="106">
        <v>524</v>
      </c>
      <c r="CQ7" s="27">
        <f t="shared" si="5"/>
        <v>101.33587786259541</v>
      </c>
      <c r="CR7" s="106" t="s">
        <v>111</v>
      </c>
      <c r="CS7" s="6" t="s">
        <v>2736</v>
      </c>
      <c r="CT7" s="106" t="s">
        <v>2690</v>
      </c>
      <c r="CU7">
        <v>8</v>
      </c>
      <c r="CV7" s="1">
        <v>0.36126157407407411</v>
      </c>
      <c r="CW7" s="1">
        <v>0.2726851851851852</v>
      </c>
      <c r="CX7" s="1">
        <v>2.97337962962963E-2</v>
      </c>
      <c r="CY7" s="1">
        <v>5.8831018518518519E-2</v>
      </c>
      <c r="CZ7">
        <v>40</v>
      </c>
      <c r="DA7">
        <v>574</v>
      </c>
      <c r="DB7">
        <v>565</v>
      </c>
      <c r="DC7">
        <v>17</v>
      </c>
      <c r="DD7">
        <v>0</v>
      </c>
      <c r="DE7">
        <v>0</v>
      </c>
      <c r="DF7">
        <v>0</v>
      </c>
      <c r="DG7">
        <v>97.08</v>
      </c>
      <c r="DH7" s="106">
        <f t="shared" si="6"/>
        <v>557</v>
      </c>
      <c r="DI7" s="106">
        <v>524</v>
      </c>
      <c r="DJ7" s="27">
        <f t="shared" si="7"/>
        <v>106.29770992366412</v>
      </c>
      <c r="DK7" s="106" t="s">
        <v>111</v>
      </c>
      <c r="DL7" s="6" t="s">
        <v>2736</v>
      </c>
      <c r="DM7" s="106" t="s">
        <v>2690</v>
      </c>
      <c r="DO7" s="1">
        <v>0.32780092592592591</v>
      </c>
      <c r="DP7" s="1">
        <v>0.28921296296296295</v>
      </c>
      <c r="DQ7" s="1">
        <v>1.375E-2</v>
      </c>
      <c r="DR7" s="1">
        <v>2.4826388888888887E-2</v>
      </c>
      <c r="DS7">
        <v>44</v>
      </c>
      <c r="DT7">
        <v>553</v>
      </c>
      <c r="DU7">
        <v>547</v>
      </c>
      <c r="DV7">
        <v>11</v>
      </c>
      <c r="DW7">
        <v>0</v>
      </c>
      <c r="DX7">
        <v>0</v>
      </c>
      <c r="DY7">
        <v>0</v>
      </c>
      <c r="DZ7">
        <v>98.03</v>
      </c>
      <c r="EA7" s="106">
        <f t="shared" si="8"/>
        <v>542</v>
      </c>
      <c r="EB7" s="106">
        <v>524</v>
      </c>
      <c r="EC7" s="27">
        <f t="shared" si="9"/>
        <v>103.43511450381679</v>
      </c>
      <c r="ED7" s="106" t="s">
        <v>111</v>
      </c>
      <c r="EE7" s="6" t="s">
        <v>2736</v>
      </c>
      <c r="EF7" s="106" t="s">
        <v>2690</v>
      </c>
      <c r="EH7" s="1">
        <v>0.32780092592592591</v>
      </c>
      <c r="EI7" s="1">
        <v>0.28921296296296295</v>
      </c>
      <c r="EJ7" s="1">
        <v>1.375E-2</v>
      </c>
      <c r="EK7" s="1">
        <v>2.4826388888888887E-2</v>
      </c>
      <c r="EL7">
        <v>44</v>
      </c>
      <c r="EM7">
        <v>553</v>
      </c>
      <c r="EN7">
        <v>547</v>
      </c>
      <c r="EO7">
        <v>11</v>
      </c>
      <c r="EP7">
        <v>0</v>
      </c>
      <c r="EQ7">
        <v>0</v>
      </c>
      <c r="ER7">
        <v>0</v>
      </c>
      <c r="ES7">
        <v>98.03</v>
      </c>
      <c r="ET7" s="106">
        <f t="shared" si="10"/>
        <v>542</v>
      </c>
      <c r="EU7" s="106">
        <v>524</v>
      </c>
      <c r="EV7" s="27">
        <f t="shared" si="11"/>
        <v>103.43511450381679</v>
      </c>
      <c r="EW7" s="106" t="s">
        <v>111</v>
      </c>
      <c r="EX7" s="6" t="s">
        <v>2736</v>
      </c>
      <c r="EY7" s="106" t="s">
        <v>2690</v>
      </c>
      <c r="FA7" s="10">
        <v>1.4228587962962962</v>
      </c>
      <c r="FB7" s="10">
        <v>1.0990277777777777</v>
      </c>
      <c r="FC7" s="1">
        <v>0.13902777777777778</v>
      </c>
      <c r="FD7" s="1">
        <v>0.18479166666666666</v>
      </c>
      <c r="FE7">
        <v>225</v>
      </c>
      <c r="FF7">
        <v>2231</v>
      </c>
      <c r="FG7">
        <v>2202</v>
      </c>
      <c r="FH7">
        <v>69</v>
      </c>
      <c r="FI7">
        <v>0</v>
      </c>
      <c r="FJ7">
        <v>0</v>
      </c>
      <c r="FK7">
        <v>0</v>
      </c>
      <c r="FL7">
        <v>96.96</v>
      </c>
      <c r="FM7" s="106">
        <f t="shared" si="12"/>
        <v>2162</v>
      </c>
      <c r="FN7" s="106">
        <f t="shared" si="45"/>
        <v>2096</v>
      </c>
      <c r="FO7" s="27">
        <f t="shared" si="13"/>
        <v>103.14885496183206</v>
      </c>
      <c r="FP7" s="106" t="s">
        <v>111</v>
      </c>
      <c r="FQ7" s="6" t="s">
        <v>2736</v>
      </c>
      <c r="FR7" s="106" t="s">
        <v>2690</v>
      </c>
      <c r="FS7">
        <v>8</v>
      </c>
      <c r="FT7" s="1">
        <v>0.28082175925925928</v>
      </c>
      <c r="FU7" s="1">
        <v>0.22366898148148148</v>
      </c>
      <c r="FV7" s="1">
        <v>1.5127314814814816E-2</v>
      </c>
      <c r="FW7" s="1">
        <v>4.2013888888888885E-2</v>
      </c>
      <c r="FX7">
        <v>52</v>
      </c>
      <c r="FY7">
        <v>588</v>
      </c>
      <c r="FZ7">
        <v>515</v>
      </c>
      <c r="GA7">
        <v>28</v>
      </c>
      <c r="GB7">
        <v>0</v>
      </c>
      <c r="GC7">
        <v>0</v>
      </c>
      <c r="GD7">
        <v>0</v>
      </c>
      <c r="GE7">
        <v>94.84</v>
      </c>
      <c r="GF7" s="106">
        <f t="shared" si="14"/>
        <v>560</v>
      </c>
      <c r="GG7" s="106">
        <v>524</v>
      </c>
      <c r="GH7" s="27">
        <f t="shared" si="15"/>
        <v>106.87022900763358</v>
      </c>
      <c r="GI7" s="106" t="s">
        <v>111</v>
      </c>
      <c r="GJ7" s="6" t="s">
        <v>2736</v>
      </c>
      <c r="GK7" s="106" t="s">
        <v>2690</v>
      </c>
      <c r="GM7" s="1">
        <v>0.3301736111111111</v>
      </c>
      <c r="GN7" s="1">
        <v>0.28134259259259259</v>
      </c>
      <c r="GO7" s="1">
        <v>1.1111111111111112E-2</v>
      </c>
      <c r="GP7" s="1">
        <v>3.770833333333333E-2</v>
      </c>
      <c r="GQ7">
        <v>49</v>
      </c>
      <c r="GR7">
        <v>593</v>
      </c>
      <c r="GS7">
        <v>571</v>
      </c>
      <c r="GT7">
        <v>4</v>
      </c>
      <c r="GU7">
        <v>0</v>
      </c>
      <c r="GV7">
        <v>0</v>
      </c>
      <c r="GW7">
        <v>0</v>
      </c>
      <c r="GX7">
        <v>99.3</v>
      </c>
      <c r="GY7" s="106">
        <f t="shared" si="16"/>
        <v>589</v>
      </c>
      <c r="GZ7" s="106">
        <v>524</v>
      </c>
      <c r="HA7" s="27">
        <f t="shared" si="17"/>
        <v>112.40458015267177</v>
      </c>
      <c r="HB7" s="106" t="s">
        <v>111</v>
      </c>
      <c r="HC7" s="6" t="s">
        <v>2736</v>
      </c>
      <c r="HD7" s="106" t="s">
        <v>2690</v>
      </c>
      <c r="HF7" s="1">
        <v>0.34986111111111112</v>
      </c>
      <c r="HG7" s="1">
        <v>0.27410879629629631</v>
      </c>
      <c r="HH7" s="1">
        <v>2.7083333333333334E-2</v>
      </c>
      <c r="HI7" s="1">
        <v>4.8645833333333333E-2</v>
      </c>
      <c r="HJ7">
        <v>35</v>
      </c>
      <c r="HK7">
        <v>544</v>
      </c>
      <c r="HL7">
        <v>367</v>
      </c>
      <c r="HM7">
        <v>10</v>
      </c>
      <c r="HN7">
        <v>0</v>
      </c>
      <c r="HO7">
        <v>0</v>
      </c>
      <c r="HP7">
        <v>0</v>
      </c>
      <c r="HQ7">
        <v>97.35</v>
      </c>
      <c r="HR7" s="106">
        <f t="shared" si="18"/>
        <v>534</v>
      </c>
      <c r="HS7" s="106">
        <v>524</v>
      </c>
      <c r="HT7" s="27">
        <f t="shared" si="19"/>
        <v>101.90839694656488</v>
      </c>
      <c r="HU7" s="106" t="s">
        <v>111</v>
      </c>
      <c r="HV7" s="6" t="s">
        <v>2736</v>
      </c>
      <c r="HW7" s="106" t="s">
        <v>2690</v>
      </c>
      <c r="HY7" s="1">
        <v>0.31851851851851848</v>
      </c>
      <c r="HZ7" s="1">
        <v>0.25546296296296295</v>
      </c>
      <c r="IA7" s="1">
        <v>3.4513888888888893E-2</v>
      </c>
      <c r="IB7" s="1">
        <v>2.8518518518518523E-2</v>
      </c>
      <c r="IC7">
        <v>46</v>
      </c>
      <c r="ID7">
        <v>548</v>
      </c>
      <c r="IE7">
        <v>791</v>
      </c>
      <c r="IF7">
        <v>45</v>
      </c>
      <c r="IG7">
        <v>0</v>
      </c>
      <c r="IH7">
        <v>0</v>
      </c>
      <c r="II7">
        <v>0</v>
      </c>
      <c r="IJ7">
        <v>94.62</v>
      </c>
      <c r="IK7" s="106">
        <f t="shared" si="20"/>
        <v>503</v>
      </c>
      <c r="IL7" s="106">
        <v>524</v>
      </c>
      <c r="IM7" s="27">
        <f t="shared" si="21"/>
        <v>95.992366412213741</v>
      </c>
      <c r="IN7" s="106" t="s">
        <v>111</v>
      </c>
      <c r="IO7" s="6" t="s">
        <v>2736</v>
      </c>
      <c r="IP7" s="106" t="s">
        <v>2690</v>
      </c>
      <c r="IR7" s="1">
        <v>0.31851851851851848</v>
      </c>
      <c r="IS7" s="1">
        <v>0.25546296296296295</v>
      </c>
      <c r="IT7" s="1">
        <v>3.4513888888888893E-2</v>
      </c>
      <c r="IU7" s="1">
        <v>2.8518518518518523E-2</v>
      </c>
      <c r="IV7">
        <v>46</v>
      </c>
      <c r="IW7">
        <v>548</v>
      </c>
      <c r="IX7">
        <v>791</v>
      </c>
      <c r="IY7">
        <v>45</v>
      </c>
      <c r="IZ7">
        <v>0</v>
      </c>
      <c r="JA7">
        <v>0</v>
      </c>
      <c r="JB7">
        <v>0</v>
      </c>
      <c r="JC7">
        <v>94.62</v>
      </c>
      <c r="JD7" s="106">
        <f t="shared" si="22"/>
        <v>503</v>
      </c>
      <c r="JE7" s="106">
        <v>524</v>
      </c>
      <c r="JF7" s="27">
        <f t="shared" si="23"/>
        <v>95.992366412213741</v>
      </c>
      <c r="JG7" s="106" t="s">
        <v>111</v>
      </c>
      <c r="JH7" s="6" t="s">
        <v>2736</v>
      </c>
      <c r="JI7" s="106" t="s">
        <v>2690</v>
      </c>
      <c r="JK7" s="1"/>
      <c r="JL7" s="1"/>
      <c r="JM7" s="1"/>
      <c r="JN7" s="1"/>
      <c r="JW7" s="106">
        <f t="shared" si="24"/>
        <v>0</v>
      </c>
      <c r="JX7" s="106">
        <v>524</v>
      </c>
      <c r="JY7" s="27">
        <f t="shared" si="25"/>
        <v>0</v>
      </c>
      <c r="JZ7" s="106" t="s">
        <v>111</v>
      </c>
      <c r="KA7" s="6" t="s">
        <v>2736</v>
      </c>
      <c r="KB7" s="106" t="s">
        <v>2690</v>
      </c>
      <c r="KD7" s="1">
        <v>0.36523148148148149</v>
      </c>
      <c r="KE7" s="1">
        <v>0.27440972222222221</v>
      </c>
      <c r="KF7" s="1">
        <v>3.2719907407407406E-2</v>
      </c>
      <c r="KG7" s="1">
        <v>5.8090277777777775E-2</v>
      </c>
      <c r="KH7">
        <v>41</v>
      </c>
      <c r="KI7">
        <v>545</v>
      </c>
      <c r="KJ7">
        <v>206</v>
      </c>
      <c r="KK7">
        <v>5</v>
      </c>
      <c r="KL7">
        <v>0</v>
      </c>
      <c r="KM7">
        <v>0</v>
      </c>
      <c r="KN7">
        <v>0</v>
      </c>
      <c r="KO7">
        <v>97.63</v>
      </c>
      <c r="KP7" s="106">
        <f t="shared" si="26"/>
        <v>540</v>
      </c>
      <c r="KQ7" s="106">
        <v>524</v>
      </c>
      <c r="KR7" s="27">
        <f t="shared" si="27"/>
        <v>103.05343511450383</v>
      </c>
      <c r="KS7" s="106" t="s">
        <v>111</v>
      </c>
      <c r="KT7" s="6" t="s">
        <v>2736</v>
      </c>
      <c r="KU7" s="106" t="s">
        <v>2690</v>
      </c>
      <c r="KW7" s="1">
        <v>0.35295138888888888</v>
      </c>
      <c r="KX7" s="1">
        <v>0.30562499999999998</v>
      </c>
      <c r="KY7" s="1">
        <v>2.3310185185185187E-2</v>
      </c>
      <c r="KZ7" s="1">
        <v>2.3993055555555556E-2</v>
      </c>
      <c r="LA7">
        <v>63</v>
      </c>
      <c r="LB7">
        <v>605</v>
      </c>
      <c r="LC7">
        <v>711</v>
      </c>
      <c r="LD7">
        <v>32</v>
      </c>
      <c r="LE7">
        <v>0</v>
      </c>
      <c r="LF7">
        <v>0</v>
      </c>
      <c r="LG7">
        <v>0</v>
      </c>
      <c r="LH7">
        <v>95.69</v>
      </c>
      <c r="LI7" s="106">
        <f t="shared" si="28"/>
        <v>573</v>
      </c>
      <c r="LJ7" s="106">
        <v>524</v>
      </c>
      <c r="LK7" s="27">
        <f t="shared" si="29"/>
        <v>109.35114503816794</v>
      </c>
      <c r="LL7" s="106" t="s">
        <v>111</v>
      </c>
      <c r="LM7" s="6" t="s">
        <v>2736</v>
      </c>
      <c r="LN7" s="106" t="s">
        <v>2690</v>
      </c>
      <c r="LP7" s="1">
        <v>0.36449074074074073</v>
      </c>
      <c r="LQ7" s="1">
        <v>0.28509259259259262</v>
      </c>
      <c r="LR7" s="1">
        <v>1.8854166666666665E-2</v>
      </c>
      <c r="LS7" s="1">
        <v>6.0520833333333329E-2</v>
      </c>
      <c r="LT7">
        <v>70</v>
      </c>
      <c r="LU7">
        <v>555</v>
      </c>
      <c r="LV7">
        <v>758</v>
      </c>
      <c r="LW7">
        <v>22</v>
      </c>
      <c r="LX7">
        <v>0</v>
      </c>
      <c r="LY7">
        <v>0</v>
      </c>
      <c r="LZ7">
        <v>0</v>
      </c>
      <c r="MA7">
        <v>97.18</v>
      </c>
      <c r="MB7" s="106">
        <f t="shared" si="46"/>
        <v>533</v>
      </c>
      <c r="MC7" s="106">
        <v>524</v>
      </c>
      <c r="MD7" s="27">
        <f t="shared" si="30"/>
        <v>101.71755725190839</v>
      </c>
      <c r="ME7" s="106" t="s">
        <v>111</v>
      </c>
      <c r="MF7" s="6" t="s">
        <v>2736</v>
      </c>
      <c r="MG7" s="106" t="s">
        <v>2690</v>
      </c>
      <c r="MI7" s="1">
        <v>0.34085648148148145</v>
      </c>
      <c r="MJ7" s="1">
        <v>0.26532407407407405</v>
      </c>
      <c r="MK7" s="1">
        <v>3.2071759259259258E-2</v>
      </c>
      <c r="ML7" s="1">
        <v>4.3449074074074077E-2</v>
      </c>
      <c r="MM7">
        <v>45</v>
      </c>
      <c r="MN7">
        <v>568</v>
      </c>
      <c r="MO7">
        <v>588</v>
      </c>
      <c r="MP7">
        <v>13</v>
      </c>
      <c r="MQ7">
        <v>0</v>
      </c>
      <c r="MR7">
        <v>0</v>
      </c>
      <c r="MS7">
        <v>0</v>
      </c>
      <c r="MT7">
        <v>97.84</v>
      </c>
      <c r="MU7" s="106">
        <f t="shared" si="31"/>
        <v>555</v>
      </c>
      <c r="MV7" s="106">
        <v>524</v>
      </c>
      <c r="MW7" s="27">
        <f t="shared" si="32"/>
        <v>105.91603053435115</v>
      </c>
      <c r="MX7" s="106" t="s">
        <v>111</v>
      </c>
      <c r="MY7" s="6" t="s">
        <v>2736</v>
      </c>
      <c r="MZ7" s="106" t="s">
        <v>2690</v>
      </c>
      <c r="NB7" s="1">
        <v>0.35091435185185182</v>
      </c>
      <c r="NC7" s="1">
        <v>0.29521990740740739</v>
      </c>
      <c r="ND7" s="1">
        <v>1.0081018518518519E-2</v>
      </c>
      <c r="NE7" s="1">
        <v>4.5613425925925925E-2</v>
      </c>
      <c r="NF7">
        <v>51</v>
      </c>
      <c r="NG7">
        <v>578</v>
      </c>
      <c r="NH7">
        <v>573</v>
      </c>
      <c r="NI7">
        <v>17</v>
      </c>
      <c r="NJ7">
        <v>0</v>
      </c>
      <c r="NK7">
        <v>0</v>
      </c>
      <c r="NL7">
        <v>0</v>
      </c>
      <c r="NM7">
        <v>97.12</v>
      </c>
      <c r="NN7" s="106">
        <f t="shared" si="33"/>
        <v>561</v>
      </c>
      <c r="NO7" s="106">
        <v>524</v>
      </c>
      <c r="NP7" s="27">
        <f t="shared" si="34"/>
        <v>107.06106870229009</v>
      </c>
      <c r="NQ7" s="106" t="s">
        <v>111</v>
      </c>
      <c r="NR7" s="6" t="s">
        <v>2736</v>
      </c>
      <c r="NS7" s="106" t="s">
        <v>2690</v>
      </c>
      <c r="NU7" s="1">
        <v>0.35091435185185182</v>
      </c>
      <c r="NV7" s="1">
        <v>0.29521990740740739</v>
      </c>
      <c r="NW7" s="1">
        <v>1.0081018518518519E-2</v>
      </c>
      <c r="NX7" s="1">
        <v>4.5613425925925925E-2</v>
      </c>
      <c r="NY7">
        <v>51</v>
      </c>
      <c r="NZ7">
        <v>578</v>
      </c>
      <c r="OA7">
        <v>573</v>
      </c>
      <c r="OB7">
        <v>17</v>
      </c>
      <c r="OC7">
        <v>0</v>
      </c>
      <c r="OD7">
        <v>0</v>
      </c>
      <c r="OE7">
        <v>0</v>
      </c>
      <c r="OF7">
        <v>97.12</v>
      </c>
      <c r="OG7" s="106">
        <f t="shared" si="35"/>
        <v>561</v>
      </c>
      <c r="OH7" s="106">
        <v>524</v>
      </c>
      <c r="OI7" s="27">
        <f t="shared" si="36"/>
        <v>107.06106870229009</v>
      </c>
      <c r="OJ7" s="106" t="s">
        <v>111</v>
      </c>
      <c r="OK7" s="6" t="s">
        <v>2736</v>
      </c>
      <c r="OL7" s="106" t="s">
        <v>2690</v>
      </c>
      <c r="OZ7" s="106"/>
      <c r="PA7" s="106">
        <v>524</v>
      </c>
      <c r="PB7" s="27">
        <f t="shared" si="37"/>
        <v>0</v>
      </c>
      <c r="PC7" s="106" t="s">
        <v>111</v>
      </c>
      <c r="PD7" s="6" t="s">
        <v>2736</v>
      </c>
      <c r="PE7" s="106" t="s">
        <v>2690</v>
      </c>
      <c r="PG7" s="1">
        <v>0.3943402777777778</v>
      </c>
      <c r="PH7" s="1">
        <v>0.27446759259259262</v>
      </c>
      <c r="PI7" s="1">
        <v>1.3773148148148147E-2</v>
      </c>
      <c r="PJ7" s="1">
        <v>0.10608796296296297</v>
      </c>
      <c r="PK7">
        <v>37</v>
      </c>
      <c r="PL7">
        <v>559</v>
      </c>
      <c r="PM7">
        <v>556</v>
      </c>
      <c r="PN7">
        <v>7</v>
      </c>
      <c r="PO7">
        <v>0</v>
      </c>
      <c r="PP7">
        <v>0</v>
      </c>
      <c r="PQ7">
        <v>0</v>
      </c>
      <c r="PR7">
        <v>98.76</v>
      </c>
      <c r="PS7" s="106">
        <f t="shared" si="47"/>
        <v>552</v>
      </c>
      <c r="PT7" s="106">
        <v>524</v>
      </c>
      <c r="PU7" s="27">
        <f t="shared" si="48"/>
        <v>105.34351145038168</v>
      </c>
      <c r="PV7" s="106" t="s">
        <v>111</v>
      </c>
      <c r="PW7" s="6" t="s">
        <v>2736</v>
      </c>
      <c r="PX7" s="106" t="s">
        <v>2690</v>
      </c>
      <c r="PZ7" s="1">
        <v>0.35751157407407402</v>
      </c>
      <c r="QA7" s="1">
        <v>0.25528935185185186</v>
      </c>
      <c r="QB7" s="1">
        <v>3.7245370370370366E-2</v>
      </c>
      <c r="QC7" s="1">
        <v>6.4965277777777775E-2</v>
      </c>
      <c r="QD7">
        <v>31</v>
      </c>
      <c r="QE7">
        <v>544</v>
      </c>
      <c r="QF7">
        <v>313</v>
      </c>
      <c r="QG7">
        <v>9</v>
      </c>
      <c r="QH7">
        <v>0</v>
      </c>
      <c r="QI7">
        <v>0</v>
      </c>
      <c r="QJ7">
        <v>0</v>
      </c>
      <c r="QK7">
        <v>97.2</v>
      </c>
      <c r="QL7" s="106">
        <f t="shared" si="49"/>
        <v>535</v>
      </c>
      <c r="QM7" s="106">
        <v>524</v>
      </c>
      <c r="QN7" s="27">
        <f t="shared" si="38"/>
        <v>102.09923664122138</v>
      </c>
      <c r="QO7" s="106" t="s">
        <v>111</v>
      </c>
      <c r="QP7" s="6" t="s">
        <v>2736</v>
      </c>
      <c r="QQ7" s="106" t="s">
        <v>2690</v>
      </c>
      <c r="QS7" s="1">
        <v>0.33587962962962964</v>
      </c>
      <c r="QT7" s="1">
        <v>0.26623842592592589</v>
      </c>
      <c r="QU7" s="1">
        <v>1.7002314814814814E-2</v>
      </c>
      <c r="QV7" s="1">
        <v>5.2615740740740741E-2</v>
      </c>
      <c r="QW7">
        <v>41</v>
      </c>
      <c r="QX7">
        <v>546</v>
      </c>
      <c r="QY7">
        <v>229</v>
      </c>
      <c r="QZ7">
        <v>0</v>
      </c>
      <c r="RA7">
        <v>0</v>
      </c>
      <c r="RB7">
        <v>0</v>
      </c>
      <c r="RC7">
        <v>0</v>
      </c>
      <c r="RD7">
        <v>100</v>
      </c>
      <c r="RE7" s="106">
        <f t="shared" si="50"/>
        <v>546</v>
      </c>
      <c r="RF7" s="106">
        <v>524</v>
      </c>
      <c r="RG7" s="27">
        <f t="shared" si="39"/>
        <v>104.19847328244273</v>
      </c>
      <c r="RH7" s="106" t="s">
        <v>111</v>
      </c>
      <c r="RI7" s="6" t="s">
        <v>2736</v>
      </c>
      <c r="RJ7" s="106" t="s">
        <v>2690</v>
      </c>
      <c r="RK7">
        <v>8</v>
      </c>
      <c r="RL7" s="1">
        <v>0.33934027777777781</v>
      </c>
      <c r="RM7" s="1">
        <v>0.27708333333333335</v>
      </c>
      <c r="RN7" s="1">
        <v>3.1400462962962963E-2</v>
      </c>
      <c r="RO7" s="1">
        <v>3.0844907407407404E-2</v>
      </c>
      <c r="RP7">
        <v>49</v>
      </c>
      <c r="RQ7">
        <v>556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 s="106">
        <f t="shared" si="51"/>
        <v>556</v>
      </c>
      <c r="RY7" s="106">
        <v>524</v>
      </c>
      <c r="RZ7" s="27">
        <f t="shared" si="40"/>
        <v>106.10687022900764</v>
      </c>
      <c r="SA7" s="106" t="s">
        <v>111</v>
      </c>
      <c r="SB7" s="6" t="s">
        <v>2736</v>
      </c>
      <c r="SC7" s="106" t="s">
        <v>2690</v>
      </c>
      <c r="SE7" s="1">
        <v>0.36018518518518516</v>
      </c>
      <c r="SF7" s="1">
        <v>0.30597222222222226</v>
      </c>
      <c r="SG7" s="1">
        <v>2.4259259259259258E-2</v>
      </c>
      <c r="SH7" s="1">
        <v>2.9942129629629628E-2</v>
      </c>
      <c r="SI7">
        <v>89</v>
      </c>
      <c r="SJ7">
        <v>575</v>
      </c>
      <c r="SK7">
        <v>536</v>
      </c>
      <c r="SL7">
        <v>16</v>
      </c>
      <c r="SM7">
        <v>0</v>
      </c>
      <c r="SN7">
        <v>0</v>
      </c>
      <c r="SO7">
        <v>0</v>
      </c>
      <c r="SP7">
        <v>97.1</v>
      </c>
      <c r="SQ7" s="106">
        <f t="shared" si="52"/>
        <v>559</v>
      </c>
      <c r="SR7" s="106">
        <v>524</v>
      </c>
      <c r="SS7" s="27">
        <f t="shared" si="54"/>
        <v>106.67938931297709</v>
      </c>
      <c r="ST7" s="106" t="s">
        <v>111</v>
      </c>
      <c r="SU7" s="6" t="s">
        <v>2736</v>
      </c>
      <c r="SV7" s="106" t="s">
        <v>2690</v>
      </c>
      <c r="SX7" s="1">
        <v>0.36018518518518516</v>
      </c>
      <c r="SY7" s="1">
        <v>0.30597222222222226</v>
      </c>
      <c r="SZ7" s="1">
        <v>2.4259259259259258E-2</v>
      </c>
      <c r="TA7" s="1">
        <v>2.9942129629629628E-2</v>
      </c>
      <c r="TB7">
        <v>89</v>
      </c>
      <c r="TC7">
        <v>575</v>
      </c>
      <c r="TD7">
        <v>536</v>
      </c>
      <c r="TE7">
        <v>16</v>
      </c>
      <c r="TF7">
        <v>0</v>
      </c>
      <c r="TG7">
        <v>0</v>
      </c>
      <c r="TH7">
        <v>0</v>
      </c>
      <c r="TI7">
        <v>97.1</v>
      </c>
      <c r="TJ7" s="106">
        <f t="shared" si="53"/>
        <v>559</v>
      </c>
      <c r="TK7" s="106">
        <v>524</v>
      </c>
      <c r="TL7" s="27">
        <f>TJ7/TK7*100</f>
        <v>106.67938931297709</v>
      </c>
    </row>
    <row r="8" spans="1:532">
      <c r="A8" s="106" t="s">
        <v>130</v>
      </c>
      <c r="B8" s="6" t="s">
        <v>2736</v>
      </c>
      <c r="C8" s="106" t="s">
        <v>2690</v>
      </c>
      <c r="D8">
        <v>3</v>
      </c>
      <c r="E8" s="1">
        <v>0.3502662037037037</v>
      </c>
      <c r="F8" s="1">
        <v>0.1771527777777778</v>
      </c>
      <c r="G8" s="1">
        <v>0.14497685185185186</v>
      </c>
      <c r="H8" s="1">
        <v>2.8125000000000001E-2</v>
      </c>
      <c r="I8">
        <v>271</v>
      </c>
      <c r="J8">
        <v>241</v>
      </c>
      <c r="K8">
        <v>437</v>
      </c>
      <c r="L8">
        <v>59</v>
      </c>
      <c r="M8">
        <v>0</v>
      </c>
      <c r="N8">
        <v>0</v>
      </c>
      <c r="O8">
        <v>0</v>
      </c>
      <c r="P8">
        <v>88.1</v>
      </c>
      <c r="Q8" s="106">
        <f t="shared" si="41"/>
        <v>182</v>
      </c>
      <c r="R8" s="106">
        <v>190</v>
      </c>
      <c r="S8" s="27">
        <f t="shared" si="0"/>
        <v>95.78947368421052</v>
      </c>
      <c r="T8" s="106" t="s">
        <v>130</v>
      </c>
      <c r="U8" s="6" t="s">
        <v>2736</v>
      </c>
      <c r="V8" s="106" t="s">
        <v>2690</v>
      </c>
      <c r="X8" s="1">
        <v>0.3502662037037037</v>
      </c>
      <c r="Y8" s="1">
        <v>0.1771527777777778</v>
      </c>
      <c r="Z8" s="1">
        <v>0.14497685185185186</v>
      </c>
      <c r="AA8" s="1">
        <v>2.8125000000000001E-2</v>
      </c>
      <c r="AB8">
        <v>271</v>
      </c>
      <c r="AC8">
        <v>241</v>
      </c>
      <c r="AD8">
        <v>437</v>
      </c>
      <c r="AE8">
        <v>59</v>
      </c>
      <c r="AF8">
        <v>0</v>
      </c>
      <c r="AG8">
        <v>0</v>
      </c>
      <c r="AH8">
        <v>0</v>
      </c>
      <c r="AI8">
        <v>88.1</v>
      </c>
      <c r="AJ8" s="106">
        <f t="shared" si="42"/>
        <v>182</v>
      </c>
      <c r="AK8" s="106">
        <v>190</v>
      </c>
      <c r="AL8" s="27">
        <f t="shared" si="1"/>
        <v>95.78947368421052</v>
      </c>
      <c r="AM8" s="106" t="s">
        <v>130</v>
      </c>
      <c r="AN8" s="6" t="s">
        <v>2737</v>
      </c>
      <c r="AO8" s="106" t="s">
        <v>2690</v>
      </c>
      <c r="AQ8" s="1">
        <v>0</v>
      </c>
      <c r="AR8" s="1">
        <v>0</v>
      </c>
      <c r="AS8" s="1">
        <v>0</v>
      </c>
      <c r="AT8" s="1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06">
        <f t="shared" si="43"/>
        <v>0</v>
      </c>
      <c r="BD8" s="106"/>
      <c r="BE8" s="27" t="e">
        <f t="shared" si="2"/>
        <v>#DIV/0!</v>
      </c>
      <c r="BF8" s="106" t="s">
        <v>130</v>
      </c>
      <c r="BG8" s="6" t="s">
        <v>2736</v>
      </c>
      <c r="BH8" s="106" t="s">
        <v>2690</v>
      </c>
      <c r="BI8">
        <v>8</v>
      </c>
      <c r="BJ8" s="1">
        <v>0.34467592592592594</v>
      </c>
      <c r="BK8" s="1">
        <v>0.25623842592592594</v>
      </c>
      <c r="BL8" s="1">
        <v>3.8564814814814816E-2</v>
      </c>
      <c r="BM8" s="1">
        <v>4.9861111111111113E-2</v>
      </c>
      <c r="BN8">
        <v>80</v>
      </c>
      <c r="BO8">
        <v>586</v>
      </c>
      <c r="BP8">
        <v>680</v>
      </c>
      <c r="BQ8">
        <v>28</v>
      </c>
      <c r="BR8">
        <v>0</v>
      </c>
      <c r="BS8">
        <v>0</v>
      </c>
      <c r="BT8">
        <v>0</v>
      </c>
      <c r="BU8">
        <v>96.05</v>
      </c>
      <c r="BV8" s="106">
        <f t="shared" si="44"/>
        <v>558</v>
      </c>
      <c r="BW8" s="106">
        <v>524</v>
      </c>
      <c r="BX8" s="27">
        <f t="shared" si="3"/>
        <v>106.48854961832062</v>
      </c>
      <c r="BY8" s="106" t="s">
        <v>130</v>
      </c>
      <c r="BZ8" s="6" t="s">
        <v>2736</v>
      </c>
      <c r="CA8" s="106" t="s">
        <v>2690</v>
      </c>
      <c r="CB8">
        <v>8</v>
      </c>
      <c r="CC8" s="1">
        <v>0.33525462962962965</v>
      </c>
      <c r="CD8" s="1">
        <v>0.23552083333333332</v>
      </c>
      <c r="CE8" s="1">
        <v>1.8888888888888889E-2</v>
      </c>
      <c r="CF8" s="1">
        <v>8.0833333333333326E-2</v>
      </c>
      <c r="CG8">
        <v>91</v>
      </c>
      <c r="CH8">
        <v>582</v>
      </c>
      <c r="CI8">
        <v>572</v>
      </c>
      <c r="CJ8">
        <v>25</v>
      </c>
      <c r="CK8">
        <v>0</v>
      </c>
      <c r="CL8">
        <v>0</v>
      </c>
      <c r="CM8">
        <v>0</v>
      </c>
      <c r="CN8">
        <v>95.81</v>
      </c>
      <c r="CO8" s="106">
        <f t="shared" si="4"/>
        <v>557</v>
      </c>
      <c r="CP8" s="106">
        <v>524</v>
      </c>
      <c r="CQ8" s="27">
        <f t="shared" si="5"/>
        <v>106.29770992366412</v>
      </c>
      <c r="CR8" s="106" t="s">
        <v>130</v>
      </c>
      <c r="CS8" s="6" t="s">
        <v>2736</v>
      </c>
      <c r="CT8" s="106" t="s">
        <v>2690</v>
      </c>
      <c r="CU8">
        <v>8</v>
      </c>
      <c r="CV8" s="1">
        <v>0.29479166666666667</v>
      </c>
      <c r="CW8" s="1">
        <v>0.23703703703703705</v>
      </c>
      <c r="CX8" s="1">
        <v>1.9386574074074073E-2</v>
      </c>
      <c r="CY8" s="1">
        <v>3.8356481481481484E-2</v>
      </c>
      <c r="CZ8">
        <v>40</v>
      </c>
      <c r="DA8">
        <v>595</v>
      </c>
      <c r="DB8">
        <v>587</v>
      </c>
      <c r="DC8">
        <v>12</v>
      </c>
      <c r="DD8">
        <v>0</v>
      </c>
      <c r="DE8">
        <v>0</v>
      </c>
      <c r="DF8">
        <v>0</v>
      </c>
      <c r="DG8">
        <v>98</v>
      </c>
      <c r="DH8" s="106">
        <f t="shared" si="6"/>
        <v>583</v>
      </c>
      <c r="DI8" s="106">
        <v>524</v>
      </c>
      <c r="DJ8" s="27">
        <f t="shared" si="7"/>
        <v>111.25954198473282</v>
      </c>
      <c r="DK8" s="106" t="s">
        <v>130</v>
      </c>
      <c r="DL8" s="6" t="s">
        <v>2737</v>
      </c>
      <c r="DM8" s="106" t="s">
        <v>2690</v>
      </c>
      <c r="DO8" s="1">
        <v>0.39031250000000001</v>
      </c>
      <c r="DP8" s="1">
        <v>0.29766203703703703</v>
      </c>
      <c r="DQ8" s="1">
        <v>3.2326388888888884E-2</v>
      </c>
      <c r="DR8" s="1">
        <v>6.0300925925925924E-2</v>
      </c>
      <c r="DS8">
        <v>56</v>
      </c>
      <c r="DT8">
        <v>583</v>
      </c>
      <c r="DU8">
        <v>562</v>
      </c>
      <c r="DV8">
        <v>30</v>
      </c>
      <c r="DW8">
        <v>0</v>
      </c>
      <c r="DX8">
        <v>0</v>
      </c>
      <c r="DY8">
        <v>0</v>
      </c>
      <c r="DZ8">
        <v>94.93</v>
      </c>
      <c r="EA8" s="106">
        <f t="shared" si="8"/>
        <v>553</v>
      </c>
      <c r="EB8" s="106">
        <v>524</v>
      </c>
      <c r="EC8" s="27">
        <f t="shared" si="9"/>
        <v>105.53435114503817</v>
      </c>
      <c r="ED8" s="106" t="s">
        <v>130</v>
      </c>
      <c r="EE8" s="6" t="s">
        <v>2737</v>
      </c>
      <c r="EF8" s="106" t="s">
        <v>2690</v>
      </c>
      <c r="EH8" s="1">
        <v>0.39031250000000001</v>
      </c>
      <c r="EI8" s="1">
        <v>0.29766203703703703</v>
      </c>
      <c r="EJ8" s="1">
        <v>3.2326388888888884E-2</v>
      </c>
      <c r="EK8" s="1">
        <v>6.0300925925925924E-2</v>
      </c>
      <c r="EL8">
        <v>56</v>
      </c>
      <c r="EM8">
        <v>583</v>
      </c>
      <c r="EN8">
        <v>562</v>
      </c>
      <c r="EO8">
        <v>30</v>
      </c>
      <c r="EP8">
        <v>0</v>
      </c>
      <c r="EQ8">
        <v>0</v>
      </c>
      <c r="ER8">
        <v>0</v>
      </c>
      <c r="ES8">
        <v>94.93</v>
      </c>
      <c r="ET8" s="106">
        <f t="shared" si="10"/>
        <v>553</v>
      </c>
      <c r="EU8" s="106">
        <v>524</v>
      </c>
      <c r="EV8" s="27">
        <f t="shared" si="11"/>
        <v>105.53435114503817</v>
      </c>
      <c r="EW8" s="106" t="s">
        <v>130</v>
      </c>
      <c r="EX8" s="6" t="s">
        <v>2737</v>
      </c>
      <c r="EY8" s="106" t="s">
        <v>2690</v>
      </c>
      <c r="FA8" s="10">
        <v>1.3650462962962964</v>
      </c>
      <c r="FB8" s="10">
        <v>1.0264814814814816</v>
      </c>
      <c r="FC8" s="1">
        <v>0.10917824074074074</v>
      </c>
      <c r="FD8" s="1">
        <v>0.229375</v>
      </c>
      <c r="FE8">
        <v>267</v>
      </c>
      <c r="FF8">
        <v>2346</v>
      </c>
      <c r="FG8">
        <v>2401</v>
      </c>
      <c r="FH8">
        <v>95</v>
      </c>
      <c r="FI8">
        <v>0</v>
      </c>
      <c r="FJ8">
        <v>0</v>
      </c>
      <c r="FK8">
        <v>0</v>
      </c>
      <c r="FL8">
        <v>96.19</v>
      </c>
      <c r="FM8" s="106">
        <f t="shared" si="12"/>
        <v>2251</v>
      </c>
      <c r="FN8" s="106">
        <f t="shared" si="45"/>
        <v>2096</v>
      </c>
      <c r="FO8" s="27">
        <f t="shared" si="13"/>
        <v>107.39503816793894</v>
      </c>
      <c r="FP8" s="106" t="s">
        <v>130</v>
      </c>
      <c r="FQ8" s="6" t="s">
        <v>2736</v>
      </c>
      <c r="FR8" s="106" t="s">
        <v>2690</v>
      </c>
      <c r="FS8">
        <v>8</v>
      </c>
      <c r="FT8" s="1">
        <v>0.28773148148148148</v>
      </c>
      <c r="FU8" s="1">
        <v>0.20841435185185186</v>
      </c>
      <c r="FV8" s="1">
        <v>2.6226851851851852E-2</v>
      </c>
      <c r="FW8" s="1">
        <v>5.3078703703703704E-2</v>
      </c>
      <c r="FX8">
        <v>55</v>
      </c>
      <c r="FY8">
        <v>548</v>
      </c>
      <c r="FZ8">
        <v>521</v>
      </c>
      <c r="GA8">
        <v>17</v>
      </c>
      <c r="GB8">
        <v>0</v>
      </c>
      <c r="GC8">
        <v>0</v>
      </c>
      <c r="GD8">
        <v>0</v>
      </c>
      <c r="GE8">
        <v>96.84</v>
      </c>
      <c r="GF8" s="106">
        <f t="shared" si="14"/>
        <v>531</v>
      </c>
      <c r="GG8" s="106">
        <v>524</v>
      </c>
      <c r="GH8" s="27">
        <f t="shared" si="15"/>
        <v>101.33587786259541</v>
      </c>
      <c r="GI8" s="106" t="s">
        <v>130</v>
      </c>
      <c r="GJ8" s="6" t="s">
        <v>2736</v>
      </c>
      <c r="GK8" s="106" t="s">
        <v>2690</v>
      </c>
      <c r="GM8" s="1">
        <v>0.32422453703703707</v>
      </c>
      <c r="GN8" s="1">
        <v>0.23104166666666667</v>
      </c>
      <c r="GO8" s="1">
        <v>2.3564814814814813E-2</v>
      </c>
      <c r="GP8" s="1">
        <v>6.9606481481481478E-2</v>
      </c>
      <c r="GQ8">
        <v>45</v>
      </c>
      <c r="GR8">
        <v>593</v>
      </c>
      <c r="GS8">
        <v>371</v>
      </c>
      <c r="GT8">
        <v>8</v>
      </c>
      <c r="GU8">
        <v>0</v>
      </c>
      <c r="GV8">
        <v>0</v>
      </c>
      <c r="GW8">
        <v>0</v>
      </c>
      <c r="GX8">
        <v>97.89</v>
      </c>
      <c r="GY8" s="106">
        <f t="shared" si="16"/>
        <v>585</v>
      </c>
      <c r="GZ8" s="106">
        <v>524</v>
      </c>
      <c r="HA8" s="27">
        <f t="shared" si="17"/>
        <v>111.6412213740458</v>
      </c>
      <c r="HB8" s="106" t="s">
        <v>130</v>
      </c>
      <c r="HC8" s="6" t="s">
        <v>2736</v>
      </c>
      <c r="HD8" s="106" t="s">
        <v>2690</v>
      </c>
      <c r="HF8" s="1">
        <v>0.26175925925925925</v>
      </c>
      <c r="HG8" s="1">
        <v>0.22884259259259257</v>
      </c>
      <c r="HH8" s="1">
        <v>1.4236111111111111E-2</v>
      </c>
      <c r="HI8" s="1">
        <v>1.8668981481481481E-2</v>
      </c>
      <c r="HJ8">
        <v>35</v>
      </c>
      <c r="HK8">
        <v>561</v>
      </c>
      <c r="HL8">
        <v>424</v>
      </c>
      <c r="HM8">
        <v>13</v>
      </c>
      <c r="HN8">
        <v>0</v>
      </c>
      <c r="HO8">
        <v>0</v>
      </c>
      <c r="HP8">
        <v>0</v>
      </c>
      <c r="HQ8">
        <v>97.03</v>
      </c>
      <c r="HR8" s="106">
        <f t="shared" si="18"/>
        <v>548</v>
      </c>
      <c r="HS8" s="106">
        <v>524</v>
      </c>
      <c r="HT8" s="27">
        <f t="shared" si="19"/>
        <v>104.58015267175573</v>
      </c>
      <c r="HU8" s="106" t="s">
        <v>130</v>
      </c>
      <c r="HV8" s="6" t="s">
        <v>2736</v>
      </c>
      <c r="HW8" s="106" t="s">
        <v>2690</v>
      </c>
      <c r="HY8" s="1">
        <v>0.29253472222222221</v>
      </c>
      <c r="HZ8" s="1">
        <v>0.19730324074074077</v>
      </c>
      <c r="IA8" s="1">
        <v>6.4953703703703694E-2</v>
      </c>
      <c r="IB8" s="1">
        <v>3.0266203703703708E-2</v>
      </c>
      <c r="IC8">
        <v>47</v>
      </c>
      <c r="ID8">
        <v>468</v>
      </c>
      <c r="IE8">
        <v>778</v>
      </c>
      <c r="IF8">
        <v>61</v>
      </c>
      <c r="IG8">
        <v>0</v>
      </c>
      <c r="IH8">
        <v>0</v>
      </c>
      <c r="II8">
        <v>0</v>
      </c>
      <c r="IJ8">
        <v>92.73</v>
      </c>
      <c r="IK8" s="106">
        <f t="shared" si="20"/>
        <v>407</v>
      </c>
      <c r="IL8" s="106">
        <v>524</v>
      </c>
      <c r="IM8" s="27">
        <f t="shared" si="21"/>
        <v>77.671755725190835</v>
      </c>
      <c r="IN8" s="106" t="s">
        <v>130</v>
      </c>
      <c r="IO8" s="6" t="s">
        <v>2736</v>
      </c>
      <c r="IP8" s="106" t="s">
        <v>2690</v>
      </c>
      <c r="IR8" s="1">
        <v>0.29253472222222221</v>
      </c>
      <c r="IS8" s="1">
        <v>0.19730324074074077</v>
      </c>
      <c r="IT8" s="1">
        <v>6.4953703703703694E-2</v>
      </c>
      <c r="IU8" s="1">
        <v>3.0266203703703708E-2</v>
      </c>
      <c r="IV8">
        <v>47</v>
      </c>
      <c r="IW8">
        <v>468</v>
      </c>
      <c r="IX8">
        <v>778</v>
      </c>
      <c r="IY8">
        <v>61</v>
      </c>
      <c r="IZ8">
        <v>0</v>
      </c>
      <c r="JA8">
        <v>0</v>
      </c>
      <c r="JB8">
        <v>0</v>
      </c>
      <c r="JC8">
        <v>92.73</v>
      </c>
      <c r="JD8" s="106">
        <f t="shared" si="22"/>
        <v>407</v>
      </c>
      <c r="JE8" s="106">
        <v>524</v>
      </c>
      <c r="JF8" s="27">
        <f t="shared" si="23"/>
        <v>77.671755725190835</v>
      </c>
      <c r="JG8" s="106" t="s">
        <v>130</v>
      </c>
      <c r="JH8" s="6" t="s">
        <v>2736</v>
      </c>
      <c r="JI8" s="106" t="s">
        <v>2690</v>
      </c>
      <c r="JK8" s="1"/>
      <c r="JL8" s="1"/>
      <c r="JM8" s="1"/>
      <c r="JN8" s="1"/>
      <c r="JW8" s="106">
        <f t="shared" si="24"/>
        <v>0</v>
      </c>
      <c r="JX8" s="106">
        <v>524</v>
      </c>
      <c r="JY8" s="27">
        <f t="shared" si="25"/>
        <v>0</v>
      </c>
      <c r="JZ8" s="106" t="s">
        <v>130</v>
      </c>
      <c r="KA8" s="6" t="s">
        <v>2736</v>
      </c>
      <c r="KB8" s="106" t="s">
        <v>2690</v>
      </c>
      <c r="KD8" s="1">
        <v>0.18214120370370371</v>
      </c>
      <c r="KE8" s="1">
        <v>0.12811342592592592</v>
      </c>
      <c r="KF8" s="1">
        <v>2.1388888888888888E-2</v>
      </c>
      <c r="KG8" s="1">
        <v>3.2627314814814817E-2</v>
      </c>
      <c r="KH8">
        <v>20</v>
      </c>
      <c r="KI8">
        <v>237</v>
      </c>
      <c r="KJ8">
        <v>192</v>
      </c>
      <c r="KK8">
        <v>5</v>
      </c>
      <c r="KL8">
        <v>0</v>
      </c>
      <c r="KM8">
        <v>0</v>
      </c>
      <c r="KN8">
        <v>0</v>
      </c>
      <c r="KO8">
        <v>97.46</v>
      </c>
      <c r="KP8" s="106">
        <f t="shared" si="26"/>
        <v>232</v>
      </c>
      <c r="KQ8" s="106">
        <v>524</v>
      </c>
      <c r="KR8" s="27">
        <f t="shared" si="27"/>
        <v>44.274809160305345</v>
      </c>
      <c r="KS8" s="106" t="s">
        <v>130</v>
      </c>
      <c r="KT8" s="6" t="s">
        <v>2736</v>
      </c>
      <c r="KU8" s="106" t="s">
        <v>2690</v>
      </c>
      <c r="KW8" s="1">
        <v>0.32545138888888886</v>
      </c>
      <c r="KX8" s="1">
        <v>0.26917824074074076</v>
      </c>
      <c r="KY8" s="1">
        <v>1.9953703703703706E-2</v>
      </c>
      <c r="KZ8" s="1">
        <v>3.6319444444444439E-2</v>
      </c>
      <c r="LA8">
        <v>57</v>
      </c>
      <c r="LB8">
        <v>619</v>
      </c>
      <c r="LC8">
        <v>396</v>
      </c>
      <c r="LD8">
        <v>10</v>
      </c>
      <c r="LE8">
        <v>0</v>
      </c>
      <c r="LF8">
        <v>0</v>
      </c>
      <c r="LG8">
        <v>0</v>
      </c>
      <c r="LH8">
        <v>97.54</v>
      </c>
      <c r="LI8" s="106">
        <f t="shared" si="28"/>
        <v>609</v>
      </c>
      <c r="LJ8" s="106">
        <v>524</v>
      </c>
      <c r="LK8" s="27">
        <f t="shared" si="29"/>
        <v>116.22137404580153</v>
      </c>
      <c r="LL8" s="106" t="s">
        <v>130</v>
      </c>
      <c r="LM8" s="6" t="s">
        <v>2736</v>
      </c>
      <c r="LN8" s="106" t="s">
        <v>2690</v>
      </c>
      <c r="LP8" s="1">
        <v>0.35292824074074075</v>
      </c>
      <c r="LQ8" s="1">
        <v>0.26067129629629632</v>
      </c>
      <c r="LR8" s="1">
        <v>2.8680555555555553E-2</v>
      </c>
      <c r="LS8" s="1">
        <v>6.356481481481481E-2</v>
      </c>
      <c r="LT8">
        <v>79</v>
      </c>
      <c r="LU8">
        <v>562</v>
      </c>
      <c r="LV8">
        <v>867</v>
      </c>
      <c r="LW8">
        <v>35</v>
      </c>
      <c r="LX8">
        <v>0</v>
      </c>
      <c r="LY8">
        <v>0</v>
      </c>
      <c r="LZ8">
        <v>0</v>
      </c>
      <c r="MA8">
        <v>96.12</v>
      </c>
      <c r="MB8" s="106">
        <f t="shared" si="46"/>
        <v>527</v>
      </c>
      <c r="MC8" s="106">
        <v>524</v>
      </c>
      <c r="MD8" s="27">
        <f t="shared" si="30"/>
        <v>100.57251908396947</v>
      </c>
      <c r="ME8" s="106" t="s">
        <v>130</v>
      </c>
      <c r="MF8" s="6" t="s">
        <v>2736</v>
      </c>
      <c r="MG8" s="106" t="s">
        <v>2690</v>
      </c>
      <c r="MI8" s="1">
        <v>0.34421296296296294</v>
      </c>
      <c r="MJ8" s="1">
        <v>0.27848379629629633</v>
      </c>
      <c r="MK8" s="1">
        <v>3.4062500000000002E-2</v>
      </c>
      <c r="ML8" s="1">
        <v>3.1655092592592596E-2</v>
      </c>
      <c r="MM8">
        <v>32</v>
      </c>
      <c r="MN8">
        <v>566</v>
      </c>
      <c r="MO8">
        <v>561</v>
      </c>
      <c r="MP8">
        <v>9</v>
      </c>
      <c r="MQ8">
        <v>0</v>
      </c>
      <c r="MR8">
        <v>0</v>
      </c>
      <c r="MS8">
        <v>0</v>
      </c>
      <c r="MT8">
        <v>98.42</v>
      </c>
      <c r="MU8" s="106">
        <f t="shared" si="31"/>
        <v>557</v>
      </c>
      <c r="MV8" s="106">
        <v>524</v>
      </c>
      <c r="MW8" s="27">
        <f t="shared" si="32"/>
        <v>106.29770992366412</v>
      </c>
      <c r="MX8" s="106" t="s">
        <v>130</v>
      </c>
      <c r="MY8" s="6" t="s">
        <v>2736</v>
      </c>
      <c r="MZ8" s="106" t="s">
        <v>2690</v>
      </c>
      <c r="NB8" s="1">
        <v>0.31314814814814812</v>
      </c>
      <c r="NC8" s="1">
        <v>0.24864583333333334</v>
      </c>
      <c r="ND8" s="1">
        <v>2.5358796296296296E-2</v>
      </c>
      <c r="NE8" s="1">
        <v>3.9131944444444448E-2</v>
      </c>
      <c r="NF8">
        <v>39</v>
      </c>
      <c r="NG8">
        <v>536</v>
      </c>
      <c r="NH8">
        <v>531</v>
      </c>
      <c r="NI8">
        <v>9</v>
      </c>
      <c r="NJ8">
        <v>0</v>
      </c>
      <c r="NK8">
        <v>0</v>
      </c>
      <c r="NL8">
        <v>0</v>
      </c>
      <c r="NM8">
        <v>98.33</v>
      </c>
      <c r="NN8" s="106">
        <f t="shared" si="33"/>
        <v>527</v>
      </c>
      <c r="NO8" s="106">
        <v>524</v>
      </c>
      <c r="NP8" s="27">
        <f t="shared" si="34"/>
        <v>100.57251908396947</v>
      </c>
      <c r="NQ8" s="106" t="s">
        <v>130</v>
      </c>
      <c r="NR8" s="6" t="s">
        <v>2736</v>
      </c>
      <c r="NS8" s="106" t="s">
        <v>2690</v>
      </c>
      <c r="NU8" s="1">
        <v>0.59267361111111116</v>
      </c>
      <c r="NV8" s="1">
        <v>0.40640046296296295</v>
      </c>
      <c r="NW8" s="1">
        <v>9.3842592592592589E-2</v>
      </c>
      <c r="NX8" s="1">
        <v>9.2418981481481477E-2</v>
      </c>
      <c r="NY8">
        <v>52</v>
      </c>
      <c r="NZ8">
        <v>826</v>
      </c>
      <c r="OA8">
        <v>531</v>
      </c>
      <c r="OB8">
        <v>9</v>
      </c>
      <c r="OC8">
        <v>0</v>
      </c>
      <c r="OD8">
        <v>0</v>
      </c>
      <c r="OE8">
        <v>0</v>
      </c>
      <c r="OF8">
        <v>98.33</v>
      </c>
      <c r="OG8" s="106">
        <f t="shared" si="35"/>
        <v>817</v>
      </c>
      <c r="OH8" s="106">
        <v>524</v>
      </c>
      <c r="OI8" s="27">
        <f t="shared" si="36"/>
        <v>155.91603053435114</v>
      </c>
      <c r="OJ8" s="106" t="s">
        <v>130</v>
      </c>
      <c r="OK8" s="6" t="s">
        <v>2736</v>
      </c>
      <c r="OL8" s="106" t="s">
        <v>2690</v>
      </c>
      <c r="OZ8" s="106"/>
      <c r="PA8" s="106">
        <v>524</v>
      </c>
      <c r="PB8" s="27">
        <f t="shared" si="37"/>
        <v>0</v>
      </c>
      <c r="PC8" s="106" t="s">
        <v>130</v>
      </c>
      <c r="PD8" s="6" t="s">
        <v>2736</v>
      </c>
      <c r="PE8" s="106" t="s">
        <v>2690</v>
      </c>
      <c r="PG8" s="1">
        <v>0.31170138888888888</v>
      </c>
      <c r="PH8" s="1">
        <v>0.24012731481481484</v>
      </c>
      <c r="PI8" s="1">
        <v>3.3136574074074075E-2</v>
      </c>
      <c r="PJ8" s="1">
        <v>3.8425925925925926E-2</v>
      </c>
      <c r="PK8">
        <v>31</v>
      </c>
      <c r="PL8">
        <v>541</v>
      </c>
      <c r="PM8">
        <v>815</v>
      </c>
      <c r="PN8">
        <v>18</v>
      </c>
      <c r="PO8">
        <v>0</v>
      </c>
      <c r="PP8">
        <v>0</v>
      </c>
      <c r="PQ8">
        <v>0</v>
      </c>
      <c r="PR8">
        <v>97.84</v>
      </c>
      <c r="PS8" s="106">
        <f t="shared" si="47"/>
        <v>523</v>
      </c>
      <c r="PT8" s="106">
        <v>524</v>
      </c>
      <c r="PU8" s="27">
        <f t="shared" si="48"/>
        <v>99.809160305343511</v>
      </c>
      <c r="PV8" s="106" t="s">
        <v>130</v>
      </c>
      <c r="PW8" s="6" t="s">
        <v>2736</v>
      </c>
      <c r="PX8" s="106" t="s">
        <v>2690</v>
      </c>
      <c r="PZ8" s="1">
        <v>0.35011574074074076</v>
      </c>
      <c r="QA8" s="1">
        <v>0.27658564814814818</v>
      </c>
      <c r="QB8" s="1">
        <v>1.2939814814814814E-2</v>
      </c>
      <c r="QC8" s="1">
        <v>6.0578703703703697E-2</v>
      </c>
      <c r="QD8">
        <v>46</v>
      </c>
      <c r="QE8">
        <v>592</v>
      </c>
      <c r="QF8">
        <v>230</v>
      </c>
      <c r="QG8">
        <v>7</v>
      </c>
      <c r="QH8">
        <v>0</v>
      </c>
      <c r="QI8">
        <v>0</v>
      </c>
      <c r="QJ8">
        <v>0</v>
      </c>
      <c r="QK8">
        <v>97.05</v>
      </c>
      <c r="QL8" s="106">
        <f t="shared" si="49"/>
        <v>585</v>
      </c>
      <c r="QM8" s="106">
        <v>524</v>
      </c>
      <c r="QN8" s="27">
        <f t="shared" si="38"/>
        <v>111.6412213740458</v>
      </c>
      <c r="QO8" s="106" t="s">
        <v>130</v>
      </c>
      <c r="QP8" s="6" t="s">
        <v>2736</v>
      </c>
      <c r="QQ8" s="106" t="s">
        <v>2690</v>
      </c>
      <c r="QS8" s="1">
        <v>0.33914351851851854</v>
      </c>
      <c r="QT8" s="1">
        <v>0.2618287037037037</v>
      </c>
      <c r="QU8" s="1">
        <v>3.3831018518518517E-2</v>
      </c>
      <c r="QV8" s="1">
        <v>4.3472222222222225E-2</v>
      </c>
      <c r="QW8">
        <v>37</v>
      </c>
      <c r="QX8">
        <v>539</v>
      </c>
      <c r="QY8">
        <v>258</v>
      </c>
      <c r="QZ8">
        <v>6</v>
      </c>
      <c r="RA8">
        <v>0</v>
      </c>
      <c r="RB8">
        <v>0</v>
      </c>
      <c r="RC8">
        <v>0</v>
      </c>
      <c r="RD8">
        <v>97.73</v>
      </c>
      <c r="RE8" s="106">
        <f t="shared" si="50"/>
        <v>533</v>
      </c>
      <c r="RF8" s="106">
        <v>524</v>
      </c>
      <c r="RG8" s="27">
        <f t="shared" si="39"/>
        <v>101.71755725190839</v>
      </c>
      <c r="RH8" s="106" t="s">
        <v>130</v>
      </c>
      <c r="RI8" s="6" t="s">
        <v>2736</v>
      </c>
      <c r="RJ8" s="106" t="s">
        <v>2690</v>
      </c>
      <c r="RK8">
        <v>8</v>
      </c>
      <c r="RL8" s="1">
        <v>0.37701388888888893</v>
      </c>
      <c r="RM8" s="1">
        <v>0.27914351851851854</v>
      </c>
      <c r="RN8" s="1">
        <v>6.2569444444444441E-2</v>
      </c>
      <c r="RO8" s="1">
        <v>3.5277777777777776E-2</v>
      </c>
      <c r="RP8">
        <v>64</v>
      </c>
      <c r="RQ8">
        <v>537</v>
      </c>
      <c r="RR8">
        <v>146</v>
      </c>
      <c r="RS8">
        <v>1</v>
      </c>
      <c r="RT8">
        <v>0</v>
      </c>
      <c r="RU8">
        <v>0</v>
      </c>
      <c r="RV8">
        <v>0</v>
      </c>
      <c r="RW8">
        <v>99.32</v>
      </c>
      <c r="RX8" s="106">
        <f t="shared" si="51"/>
        <v>536</v>
      </c>
      <c r="RY8" s="106">
        <v>524</v>
      </c>
      <c r="RZ8" s="27">
        <f t="shared" si="40"/>
        <v>102.29007633587786</v>
      </c>
      <c r="SA8" s="106" t="s">
        <v>130</v>
      </c>
      <c r="SB8" s="6" t="s">
        <v>2736</v>
      </c>
      <c r="SC8" s="106" t="s">
        <v>2690</v>
      </c>
      <c r="SE8" s="1">
        <v>0.40467592592592588</v>
      </c>
      <c r="SF8" s="1">
        <v>0.29568287037037039</v>
      </c>
      <c r="SG8" s="1">
        <v>2.8587962962962964E-2</v>
      </c>
      <c r="SH8" s="1">
        <v>8.0393518518518517E-2</v>
      </c>
      <c r="SI8">
        <v>60</v>
      </c>
      <c r="SJ8">
        <v>532</v>
      </c>
      <c r="SK8">
        <v>483</v>
      </c>
      <c r="SL8">
        <v>5</v>
      </c>
      <c r="SM8">
        <v>0</v>
      </c>
      <c r="SN8">
        <v>0</v>
      </c>
      <c r="SO8">
        <v>0</v>
      </c>
      <c r="SP8">
        <v>98.98</v>
      </c>
      <c r="SQ8" s="106">
        <f t="shared" si="52"/>
        <v>527</v>
      </c>
      <c r="SR8" s="106">
        <v>524</v>
      </c>
      <c r="SS8" s="27">
        <f t="shared" si="54"/>
        <v>100.57251908396947</v>
      </c>
      <c r="ST8" s="106" t="s">
        <v>130</v>
      </c>
      <c r="SU8" s="6" t="s">
        <v>2736</v>
      </c>
      <c r="SV8" s="106" t="s">
        <v>2690</v>
      </c>
      <c r="SX8" s="1">
        <v>0.44685185185185183</v>
      </c>
      <c r="SY8" s="1">
        <v>0.33591435185185187</v>
      </c>
      <c r="SZ8" s="1">
        <v>2.8668981481481479E-2</v>
      </c>
      <c r="TA8" s="1">
        <v>8.2256944444444438E-2</v>
      </c>
      <c r="TB8">
        <v>68</v>
      </c>
      <c r="TC8">
        <v>601</v>
      </c>
      <c r="TD8">
        <v>483</v>
      </c>
      <c r="TE8">
        <v>5</v>
      </c>
      <c r="TF8">
        <v>0</v>
      </c>
      <c r="TG8">
        <v>0</v>
      </c>
      <c r="TH8">
        <v>0</v>
      </c>
      <c r="TI8">
        <v>98.98</v>
      </c>
      <c r="TJ8" s="106">
        <f t="shared" si="53"/>
        <v>596</v>
      </c>
      <c r="TK8" s="106">
        <v>524</v>
      </c>
      <c r="TL8" s="27">
        <f>TJ8/TK8*100</f>
        <v>113.74045801526718</v>
      </c>
    </row>
    <row r="9" spans="1:532">
      <c r="A9" s="106" t="s">
        <v>2367</v>
      </c>
      <c r="B9" s="6" t="s">
        <v>2736</v>
      </c>
      <c r="C9" s="106" t="s">
        <v>2690</v>
      </c>
      <c r="D9">
        <v>4</v>
      </c>
      <c r="E9" s="1">
        <v>0.25964120370370369</v>
      </c>
      <c r="F9" s="1">
        <v>0.21675925925925923</v>
      </c>
      <c r="G9" s="1">
        <v>1.6770833333333332E-2</v>
      </c>
      <c r="H9" s="1">
        <v>2.6087962962962966E-2</v>
      </c>
      <c r="I9">
        <v>492</v>
      </c>
      <c r="J9">
        <v>272</v>
      </c>
      <c r="K9">
        <v>102</v>
      </c>
      <c r="L9">
        <v>11</v>
      </c>
      <c r="M9">
        <v>0</v>
      </c>
      <c r="N9">
        <v>0</v>
      </c>
      <c r="O9">
        <v>0</v>
      </c>
      <c r="P9">
        <v>90.27</v>
      </c>
      <c r="Q9" s="106">
        <f t="shared" si="41"/>
        <v>261</v>
      </c>
      <c r="R9" s="106">
        <v>262</v>
      </c>
      <c r="S9" s="27">
        <f t="shared" si="0"/>
        <v>99.618320610687022</v>
      </c>
      <c r="T9" s="106" t="s">
        <v>2367</v>
      </c>
      <c r="U9" s="6" t="s">
        <v>2736</v>
      </c>
      <c r="V9" s="106" t="s">
        <v>2690</v>
      </c>
      <c r="X9" s="1">
        <v>0.26451388888888888</v>
      </c>
      <c r="Y9" s="1">
        <v>0.22152777777777777</v>
      </c>
      <c r="Z9" s="1">
        <v>1.6782407407407409E-2</v>
      </c>
      <c r="AA9" s="1">
        <v>2.6180555555555558E-2</v>
      </c>
      <c r="AB9">
        <v>495</v>
      </c>
      <c r="AC9">
        <v>278</v>
      </c>
      <c r="AD9">
        <v>102</v>
      </c>
      <c r="AE9">
        <v>11</v>
      </c>
      <c r="AF9">
        <v>0</v>
      </c>
      <c r="AG9">
        <v>0</v>
      </c>
      <c r="AH9">
        <v>0</v>
      </c>
      <c r="AI9">
        <v>90.27</v>
      </c>
      <c r="AJ9" s="106">
        <f t="shared" si="42"/>
        <v>267</v>
      </c>
      <c r="AK9" s="106">
        <v>262</v>
      </c>
      <c r="AL9" s="27">
        <f t="shared" si="1"/>
        <v>101.90839694656488</v>
      </c>
      <c r="AM9" s="106" t="s">
        <v>2367</v>
      </c>
      <c r="AN9" s="6" t="s">
        <v>2737</v>
      </c>
      <c r="AO9" s="106" t="s">
        <v>2690</v>
      </c>
      <c r="AQ9" s="1">
        <v>0</v>
      </c>
      <c r="AR9" s="1">
        <v>0</v>
      </c>
      <c r="AS9" s="1">
        <v>0</v>
      </c>
      <c r="AT9" s="1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06">
        <f t="shared" si="43"/>
        <v>0</v>
      </c>
      <c r="BD9" s="106"/>
      <c r="BE9" s="27" t="e">
        <f t="shared" si="2"/>
        <v>#DIV/0!</v>
      </c>
      <c r="BF9" s="106" t="s">
        <v>2367</v>
      </c>
      <c r="BG9" s="6" t="s">
        <v>2736</v>
      </c>
      <c r="BH9" s="106" t="s">
        <v>2690</v>
      </c>
      <c r="BI9">
        <v>8</v>
      </c>
      <c r="BJ9" s="1">
        <v>0.31952546296296297</v>
      </c>
      <c r="BK9" s="1">
        <v>0.28687499999999999</v>
      </c>
      <c r="BL9" s="1">
        <v>2.4039351851851853E-2</v>
      </c>
      <c r="BM9" s="1">
        <v>8.5995370370370357E-3</v>
      </c>
      <c r="BN9">
        <v>85</v>
      </c>
      <c r="BO9">
        <v>642</v>
      </c>
      <c r="BP9">
        <v>656</v>
      </c>
      <c r="BQ9">
        <v>23</v>
      </c>
      <c r="BR9">
        <v>0</v>
      </c>
      <c r="BS9">
        <v>0</v>
      </c>
      <c r="BT9">
        <v>0</v>
      </c>
      <c r="BU9">
        <v>96.61</v>
      </c>
      <c r="BV9" s="106">
        <f t="shared" si="44"/>
        <v>619</v>
      </c>
      <c r="BW9" s="106">
        <v>524</v>
      </c>
      <c r="BX9" s="27">
        <f t="shared" si="3"/>
        <v>118.12977099236642</v>
      </c>
      <c r="BY9" s="106" t="s">
        <v>2367</v>
      </c>
      <c r="BZ9" s="6" t="s">
        <v>2736</v>
      </c>
      <c r="CA9" s="106" t="s">
        <v>2690</v>
      </c>
      <c r="CB9">
        <v>8</v>
      </c>
      <c r="CC9" s="1">
        <v>0.27848379629629633</v>
      </c>
      <c r="CD9" s="1">
        <v>0.2341087962962963</v>
      </c>
      <c r="CE9" s="1">
        <v>2.8703703703703703E-2</v>
      </c>
      <c r="CF9" s="1">
        <v>1.5659722222222224E-2</v>
      </c>
      <c r="CG9">
        <v>54</v>
      </c>
      <c r="CH9">
        <v>595</v>
      </c>
      <c r="CI9">
        <v>722</v>
      </c>
      <c r="CJ9">
        <v>21</v>
      </c>
      <c r="CK9">
        <v>0</v>
      </c>
      <c r="CL9">
        <v>0</v>
      </c>
      <c r="CM9">
        <v>0</v>
      </c>
      <c r="CN9">
        <v>97.17</v>
      </c>
      <c r="CO9" s="106">
        <f t="shared" si="4"/>
        <v>574</v>
      </c>
      <c r="CP9" s="106">
        <v>524</v>
      </c>
      <c r="CQ9" s="27">
        <f t="shared" si="5"/>
        <v>109.54198473282443</v>
      </c>
      <c r="CR9" s="106" t="s">
        <v>2367</v>
      </c>
      <c r="CS9" s="6" t="s">
        <v>2736</v>
      </c>
      <c r="CT9" s="106" t="s">
        <v>2690</v>
      </c>
      <c r="CU9">
        <v>8</v>
      </c>
      <c r="CV9" s="1">
        <v>0.28363425925925928</v>
      </c>
      <c r="CW9" s="1">
        <v>0.22137731481481482</v>
      </c>
      <c r="CX9" s="1">
        <v>2.3634259259259258E-2</v>
      </c>
      <c r="CY9" s="1">
        <v>3.8622685185185184E-2</v>
      </c>
      <c r="CZ9">
        <v>38</v>
      </c>
      <c r="DA9">
        <v>564</v>
      </c>
      <c r="DB9">
        <v>556</v>
      </c>
      <c r="DC9">
        <v>15</v>
      </c>
      <c r="DD9">
        <v>0</v>
      </c>
      <c r="DE9">
        <v>0</v>
      </c>
      <c r="DF9">
        <v>0</v>
      </c>
      <c r="DG9">
        <v>97.37</v>
      </c>
      <c r="DH9" s="106">
        <f t="shared" si="6"/>
        <v>549</v>
      </c>
      <c r="DI9" s="106">
        <v>524</v>
      </c>
      <c r="DJ9" s="27">
        <f t="shared" si="7"/>
        <v>104.7709923664122</v>
      </c>
      <c r="DK9" s="106" t="s">
        <v>2367</v>
      </c>
      <c r="DL9" s="6" t="s">
        <v>2737</v>
      </c>
      <c r="DM9" s="106" t="s">
        <v>2690</v>
      </c>
      <c r="DO9" s="1">
        <v>0.32104166666666667</v>
      </c>
      <c r="DP9" s="1">
        <v>0.24534722222222224</v>
      </c>
      <c r="DQ9" s="1">
        <v>4.7708333333333332E-2</v>
      </c>
      <c r="DR9" s="1">
        <v>2.7962962962962964E-2</v>
      </c>
      <c r="DS9">
        <v>37</v>
      </c>
      <c r="DT9">
        <v>573</v>
      </c>
      <c r="DU9">
        <v>566</v>
      </c>
      <c r="DV9">
        <v>15</v>
      </c>
      <c r="DW9">
        <v>0</v>
      </c>
      <c r="DX9">
        <v>0</v>
      </c>
      <c r="DY9">
        <v>0</v>
      </c>
      <c r="DZ9">
        <v>97.42</v>
      </c>
      <c r="EA9" s="106">
        <f t="shared" si="8"/>
        <v>558</v>
      </c>
      <c r="EB9" s="106">
        <v>524</v>
      </c>
      <c r="EC9" s="27">
        <f t="shared" si="9"/>
        <v>106.48854961832062</v>
      </c>
      <c r="ED9" s="106" t="s">
        <v>2367</v>
      </c>
      <c r="EE9" s="6" t="s">
        <v>2737</v>
      </c>
      <c r="EF9" s="106" t="s">
        <v>2690</v>
      </c>
      <c r="EH9" s="1">
        <v>0.32104166666666667</v>
      </c>
      <c r="EI9" s="1">
        <v>0.24534722222222224</v>
      </c>
      <c r="EJ9" s="1">
        <v>4.7708333333333332E-2</v>
      </c>
      <c r="EK9" s="1">
        <v>2.7962962962962964E-2</v>
      </c>
      <c r="EL9">
        <v>37</v>
      </c>
      <c r="EM9">
        <v>573</v>
      </c>
      <c r="EN9">
        <v>566</v>
      </c>
      <c r="EO9">
        <v>15</v>
      </c>
      <c r="EP9">
        <v>0</v>
      </c>
      <c r="EQ9">
        <v>0</v>
      </c>
      <c r="ER9">
        <v>0</v>
      </c>
      <c r="ES9">
        <v>97.42</v>
      </c>
      <c r="ET9" s="106">
        <f t="shared" si="10"/>
        <v>558</v>
      </c>
      <c r="EU9" s="106">
        <v>524</v>
      </c>
      <c r="EV9" s="27">
        <f t="shared" si="11"/>
        <v>106.48854961832062</v>
      </c>
      <c r="EW9" s="106" t="s">
        <v>2367</v>
      </c>
      <c r="EX9" s="6" t="s">
        <v>2737</v>
      </c>
      <c r="EY9" s="106" t="s">
        <v>2690</v>
      </c>
      <c r="FA9" s="10">
        <v>1.2026967592592592</v>
      </c>
      <c r="FB9" s="1">
        <v>0.98773148148148149</v>
      </c>
      <c r="FC9" s="1">
        <v>0.12409722222222223</v>
      </c>
      <c r="FD9" s="1">
        <v>9.0856481481481469E-2</v>
      </c>
      <c r="FE9">
        <v>214</v>
      </c>
      <c r="FF9">
        <v>2374</v>
      </c>
      <c r="FG9">
        <v>2500</v>
      </c>
      <c r="FH9">
        <v>74</v>
      </c>
      <c r="FI9">
        <v>0</v>
      </c>
      <c r="FJ9">
        <v>0</v>
      </c>
      <c r="FK9">
        <v>0</v>
      </c>
      <c r="FL9">
        <v>97.13</v>
      </c>
      <c r="FM9" s="106">
        <f t="shared" si="12"/>
        <v>2300</v>
      </c>
      <c r="FN9" s="106">
        <f t="shared" si="45"/>
        <v>2096</v>
      </c>
      <c r="FO9" s="27">
        <f t="shared" si="13"/>
        <v>109.73282442748091</v>
      </c>
      <c r="FP9" s="106" t="s">
        <v>2367</v>
      </c>
      <c r="FQ9" s="6" t="s">
        <v>2736</v>
      </c>
      <c r="FR9" s="106" t="s">
        <v>2690</v>
      </c>
      <c r="FS9">
        <v>8</v>
      </c>
      <c r="FT9" s="1">
        <v>0.23967592592592593</v>
      </c>
      <c r="FU9" s="1">
        <v>0.19019675925925927</v>
      </c>
      <c r="FV9" s="1">
        <v>2.8391203703703707E-2</v>
      </c>
      <c r="FW9" s="1">
        <v>2.1076388888888891E-2</v>
      </c>
      <c r="FX9">
        <v>36</v>
      </c>
      <c r="FY9">
        <v>585</v>
      </c>
      <c r="FZ9">
        <v>545</v>
      </c>
      <c r="GA9">
        <v>5</v>
      </c>
      <c r="GB9">
        <v>0</v>
      </c>
      <c r="GC9">
        <v>0</v>
      </c>
      <c r="GD9">
        <v>0</v>
      </c>
      <c r="GE9">
        <v>99.09</v>
      </c>
      <c r="GF9" s="106">
        <f t="shared" si="14"/>
        <v>580</v>
      </c>
      <c r="GG9" s="106">
        <v>524</v>
      </c>
      <c r="GH9" s="27">
        <f t="shared" si="15"/>
        <v>110.68702290076335</v>
      </c>
      <c r="GI9" s="106" t="s">
        <v>2367</v>
      </c>
      <c r="GJ9" s="6" t="s">
        <v>2736</v>
      </c>
      <c r="GK9" s="106" t="s">
        <v>2690</v>
      </c>
      <c r="GM9" s="1">
        <v>0.25104166666666666</v>
      </c>
      <c r="GN9" s="1">
        <v>0.19287037037037036</v>
      </c>
      <c r="GO9" s="1">
        <v>3.5497685185185188E-2</v>
      </c>
      <c r="GP9" s="1">
        <v>2.2662037037037036E-2</v>
      </c>
      <c r="GQ9">
        <v>38</v>
      </c>
      <c r="GR9">
        <v>594</v>
      </c>
      <c r="GS9">
        <v>498</v>
      </c>
      <c r="GT9">
        <v>3</v>
      </c>
      <c r="GU9">
        <v>0</v>
      </c>
      <c r="GV9">
        <v>0</v>
      </c>
      <c r="GW9">
        <v>0</v>
      </c>
      <c r="GX9">
        <v>99.4</v>
      </c>
      <c r="GY9" s="106">
        <f t="shared" si="16"/>
        <v>591</v>
      </c>
      <c r="GZ9" s="106">
        <v>524</v>
      </c>
      <c r="HA9" s="27">
        <f t="shared" si="17"/>
        <v>112.78625954198473</v>
      </c>
      <c r="HB9" s="106" t="s">
        <v>2367</v>
      </c>
      <c r="HC9" s="6" t="s">
        <v>2736</v>
      </c>
      <c r="HD9" s="106" t="s">
        <v>2690</v>
      </c>
      <c r="HF9" s="1">
        <v>0.30918981481481483</v>
      </c>
      <c r="HG9" s="1">
        <v>0.20256944444444444</v>
      </c>
      <c r="HH9" s="1">
        <v>4.4432870370370366E-2</v>
      </c>
      <c r="HI9" s="1">
        <v>6.2175925925925933E-2</v>
      </c>
      <c r="HJ9">
        <v>32</v>
      </c>
      <c r="HK9">
        <v>532</v>
      </c>
      <c r="HL9">
        <v>291</v>
      </c>
      <c r="HM9">
        <v>3</v>
      </c>
      <c r="HN9">
        <v>0</v>
      </c>
      <c r="HO9">
        <v>0</v>
      </c>
      <c r="HP9">
        <v>0</v>
      </c>
      <c r="HQ9">
        <v>98.98</v>
      </c>
      <c r="HR9" s="106">
        <f t="shared" si="18"/>
        <v>529</v>
      </c>
      <c r="HS9" s="106">
        <v>524</v>
      </c>
      <c r="HT9" s="27">
        <f t="shared" si="19"/>
        <v>100.95419847328245</v>
      </c>
      <c r="HU9" s="106" t="s">
        <v>2367</v>
      </c>
      <c r="HV9" s="6" t="s">
        <v>2736</v>
      </c>
      <c r="HW9" s="106" t="s">
        <v>2690</v>
      </c>
      <c r="HY9" s="1">
        <v>0.33912037037037041</v>
      </c>
      <c r="HZ9" s="1">
        <v>0.22515046296296296</v>
      </c>
      <c r="IA9" s="1">
        <v>7.6655092592592594E-2</v>
      </c>
      <c r="IB9" s="1">
        <v>3.7303240740740741E-2</v>
      </c>
      <c r="IC9">
        <v>45</v>
      </c>
      <c r="ID9">
        <v>588</v>
      </c>
      <c r="IE9">
        <v>885</v>
      </c>
      <c r="IF9">
        <v>13</v>
      </c>
      <c r="IG9">
        <v>0</v>
      </c>
      <c r="IH9">
        <v>0</v>
      </c>
      <c r="II9">
        <v>0</v>
      </c>
      <c r="IJ9">
        <v>98.55</v>
      </c>
      <c r="IK9" s="106">
        <f t="shared" si="20"/>
        <v>575</v>
      </c>
      <c r="IL9" s="106">
        <v>524</v>
      </c>
      <c r="IM9" s="27">
        <f t="shared" si="21"/>
        <v>109.73282442748091</v>
      </c>
      <c r="IN9" s="106" t="s">
        <v>2367</v>
      </c>
      <c r="IO9" s="6" t="s">
        <v>2736</v>
      </c>
      <c r="IP9" s="106" t="s">
        <v>2690</v>
      </c>
      <c r="IR9" s="1">
        <v>0.33912037037037041</v>
      </c>
      <c r="IS9" s="1">
        <v>0.22515046296296296</v>
      </c>
      <c r="IT9" s="1">
        <v>7.6655092592592594E-2</v>
      </c>
      <c r="IU9" s="1">
        <v>3.7303240740740741E-2</v>
      </c>
      <c r="IV9">
        <v>45</v>
      </c>
      <c r="IW9">
        <v>588</v>
      </c>
      <c r="IX9">
        <v>943</v>
      </c>
      <c r="IY9">
        <v>13</v>
      </c>
      <c r="IZ9">
        <v>0</v>
      </c>
      <c r="JA9">
        <v>0</v>
      </c>
      <c r="JB9">
        <v>0</v>
      </c>
      <c r="JC9">
        <v>98.64</v>
      </c>
      <c r="JD9" s="106">
        <f t="shared" si="22"/>
        <v>575</v>
      </c>
      <c r="JE9" s="106">
        <v>524</v>
      </c>
      <c r="JF9" s="27">
        <f t="shared" si="23"/>
        <v>109.73282442748091</v>
      </c>
      <c r="JG9" s="106" t="s">
        <v>2367</v>
      </c>
      <c r="JH9" s="6" t="s">
        <v>2736</v>
      </c>
      <c r="JI9" s="106" t="s">
        <v>2690</v>
      </c>
      <c r="JK9" s="1"/>
      <c r="JL9" s="1"/>
      <c r="JM9" s="1"/>
      <c r="JN9" s="1"/>
      <c r="JW9" s="106">
        <f t="shared" si="24"/>
        <v>0</v>
      </c>
      <c r="JX9" s="106">
        <v>524</v>
      </c>
      <c r="JY9" s="27">
        <f t="shared" si="25"/>
        <v>0</v>
      </c>
      <c r="JZ9" s="106" t="s">
        <v>2367</v>
      </c>
      <c r="KA9" s="6" t="s">
        <v>2736</v>
      </c>
      <c r="KB9" s="106" t="s">
        <v>2690</v>
      </c>
      <c r="KD9" s="1">
        <v>0.27385416666666668</v>
      </c>
      <c r="KE9" s="1">
        <v>0.20531250000000001</v>
      </c>
      <c r="KF9" s="1">
        <v>3.6539351851851851E-2</v>
      </c>
      <c r="KG9" s="1">
        <v>3.1990740740740743E-2</v>
      </c>
      <c r="KH9">
        <v>26</v>
      </c>
      <c r="KI9">
        <v>581</v>
      </c>
      <c r="KJ9">
        <v>378</v>
      </c>
      <c r="KK9">
        <v>4</v>
      </c>
      <c r="KL9">
        <v>0</v>
      </c>
      <c r="KM9">
        <v>0</v>
      </c>
      <c r="KN9">
        <v>0</v>
      </c>
      <c r="KO9">
        <v>98.95</v>
      </c>
      <c r="KP9" s="106">
        <f t="shared" si="26"/>
        <v>577</v>
      </c>
      <c r="KQ9" s="106">
        <v>524</v>
      </c>
      <c r="KR9" s="27">
        <f t="shared" si="27"/>
        <v>110.11450381679388</v>
      </c>
      <c r="KS9" s="106" t="s">
        <v>2367</v>
      </c>
      <c r="KT9" s="6" t="s">
        <v>2736</v>
      </c>
      <c r="KU9" s="106" t="s">
        <v>2690</v>
      </c>
      <c r="KW9" s="1">
        <v>0.26121527777777781</v>
      </c>
      <c r="KX9" s="1">
        <v>0.21927083333333333</v>
      </c>
      <c r="KY9" s="1">
        <v>3.3645833333333333E-2</v>
      </c>
      <c r="KZ9" s="1">
        <v>8.2754629629629619E-3</v>
      </c>
      <c r="LA9">
        <v>43</v>
      </c>
      <c r="LB9">
        <v>587</v>
      </c>
      <c r="LC9">
        <v>482</v>
      </c>
      <c r="LD9">
        <v>9</v>
      </c>
      <c r="LE9">
        <v>0</v>
      </c>
      <c r="LF9">
        <v>0</v>
      </c>
      <c r="LG9">
        <v>0</v>
      </c>
      <c r="LH9">
        <v>98.17</v>
      </c>
      <c r="LI9" s="106">
        <f t="shared" si="28"/>
        <v>578</v>
      </c>
      <c r="LJ9" s="106">
        <v>524</v>
      </c>
      <c r="LK9" s="27">
        <f t="shared" si="29"/>
        <v>110.30534351145039</v>
      </c>
      <c r="LL9" s="106" t="s">
        <v>2367</v>
      </c>
      <c r="LM9" s="6" t="s">
        <v>2736</v>
      </c>
      <c r="LN9" s="106" t="s">
        <v>2690</v>
      </c>
      <c r="LP9" s="1">
        <v>0.27409722222222221</v>
      </c>
      <c r="LQ9" s="1">
        <v>0.20728009259259261</v>
      </c>
      <c r="LR9" s="1">
        <v>5.0057870370370371E-2</v>
      </c>
      <c r="LS9" s="1">
        <v>1.6759259259259258E-2</v>
      </c>
      <c r="LT9">
        <v>49</v>
      </c>
      <c r="LU9">
        <v>588</v>
      </c>
      <c r="LV9">
        <v>936</v>
      </c>
      <c r="LW9">
        <v>9</v>
      </c>
      <c r="LX9">
        <v>0</v>
      </c>
      <c r="LY9">
        <v>0</v>
      </c>
      <c r="LZ9">
        <v>0</v>
      </c>
      <c r="MA9">
        <v>99.05</v>
      </c>
      <c r="MB9" s="106">
        <f t="shared" si="46"/>
        <v>579</v>
      </c>
      <c r="MC9" s="106">
        <v>524</v>
      </c>
      <c r="MD9" s="27">
        <f t="shared" si="30"/>
        <v>110.49618320610688</v>
      </c>
      <c r="ME9" s="106" t="s">
        <v>2367</v>
      </c>
      <c r="MF9" s="6" t="s">
        <v>2736</v>
      </c>
      <c r="MG9" s="106" t="s">
        <v>2690</v>
      </c>
      <c r="MI9" s="1">
        <v>0.33621527777777777</v>
      </c>
      <c r="MJ9" s="1">
        <v>0.23626157407407408</v>
      </c>
      <c r="MK9" s="1">
        <v>9.3981481481481485E-2</v>
      </c>
      <c r="ML9" s="1">
        <v>5.9490740740740745E-3</v>
      </c>
      <c r="MM9">
        <v>52</v>
      </c>
      <c r="MN9">
        <v>586</v>
      </c>
      <c r="MO9">
        <v>598</v>
      </c>
      <c r="MP9">
        <v>9</v>
      </c>
      <c r="MQ9">
        <v>0</v>
      </c>
      <c r="MR9">
        <v>0</v>
      </c>
      <c r="MS9">
        <v>0</v>
      </c>
      <c r="MT9">
        <v>98.52</v>
      </c>
      <c r="MU9" s="106">
        <f t="shared" si="31"/>
        <v>577</v>
      </c>
      <c r="MV9" s="106">
        <v>524</v>
      </c>
      <c r="MW9" s="27">
        <f t="shared" si="32"/>
        <v>110.11450381679388</v>
      </c>
      <c r="MX9" s="106" t="s">
        <v>2367</v>
      </c>
      <c r="MY9" s="6" t="s">
        <v>2736</v>
      </c>
      <c r="MZ9" s="106" t="s">
        <v>2690</v>
      </c>
      <c r="NB9" s="1">
        <v>0.27270833333333333</v>
      </c>
      <c r="NC9" s="1">
        <v>0.21211805555555555</v>
      </c>
      <c r="ND9" s="1">
        <v>5.1203703703703703E-2</v>
      </c>
      <c r="NE9" s="1">
        <v>9.386574074074075E-3</v>
      </c>
      <c r="NF9">
        <v>34</v>
      </c>
      <c r="NG9">
        <v>539</v>
      </c>
      <c r="NH9">
        <v>535</v>
      </c>
      <c r="NI9">
        <v>4</v>
      </c>
      <c r="NJ9">
        <v>0</v>
      </c>
      <c r="NK9">
        <v>0</v>
      </c>
      <c r="NL9">
        <v>0</v>
      </c>
      <c r="NM9">
        <v>99.26</v>
      </c>
      <c r="NN9" s="106">
        <f t="shared" si="33"/>
        <v>535</v>
      </c>
      <c r="NO9" s="106">
        <v>524</v>
      </c>
      <c r="NP9" s="27">
        <f t="shared" si="34"/>
        <v>102.09923664122138</v>
      </c>
      <c r="NQ9" s="106" t="s">
        <v>2367</v>
      </c>
      <c r="NR9" s="6" t="s">
        <v>2736</v>
      </c>
      <c r="NS9" s="106" t="s">
        <v>2690</v>
      </c>
      <c r="NU9" s="1">
        <v>0.27270833333333333</v>
      </c>
      <c r="NV9" s="1">
        <v>0.21211805555555555</v>
      </c>
      <c r="NW9" s="1">
        <v>5.1203703703703703E-2</v>
      </c>
      <c r="NX9" s="1">
        <v>9.386574074074075E-3</v>
      </c>
      <c r="NY9">
        <v>34</v>
      </c>
      <c r="NZ9">
        <v>539</v>
      </c>
      <c r="OA9">
        <v>535</v>
      </c>
      <c r="OB9">
        <v>4</v>
      </c>
      <c r="OC9">
        <v>0</v>
      </c>
      <c r="OD9">
        <v>0</v>
      </c>
      <c r="OE9">
        <v>0</v>
      </c>
      <c r="OF9">
        <v>99.26</v>
      </c>
      <c r="OG9" s="106">
        <f t="shared" si="35"/>
        <v>535</v>
      </c>
      <c r="OH9" s="106">
        <v>524</v>
      </c>
      <c r="OI9" s="27">
        <f t="shared" si="36"/>
        <v>102.09923664122138</v>
      </c>
      <c r="OJ9" s="106" t="s">
        <v>2367</v>
      </c>
      <c r="OK9" s="6" t="s">
        <v>2736</v>
      </c>
      <c r="OL9" s="106" t="s">
        <v>2690</v>
      </c>
      <c r="OZ9" s="106"/>
      <c r="PA9" s="106">
        <v>524</v>
      </c>
      <c r="PB9" s="27">
        <f t="shared" si="37"/>
        <v>0</v>
      </c>
      <c r="PC9" s="106" t="s">
        <v>2367</v>
      </c>
      <c r="PD9" s="6" t="s">
        <v>2736</v>
      </c>
      <c r="PE9" s="106" t="s">
        <v>2690</v>
      </c>
      <c r="PG9" s="1">
        <v>0.24275462962962965</v>
      </c>
      <c r="PH9" s="1">
        <v>0.21641203703703704</v>
      </c>
      <c r="PI9" s="1">
        <v>8.7037037037037031E-3</v>
      </c>
      <c r="PJ9" s="1">
        <v>1.7627314814814814E-2</v>
      </c>
      <c r="PK9">
        <v>43</v>
      </c>
      <c r="PL9">
        <v>533</v>
      </c>
      <c r="PM9">
        <v>477</v>
      </c>
      <c r="PN9">
        <v>8</v>
      </c>
      <c r="PO9">
        <v>0</v>
      </c>
      <c r="PP9">
        <v>0</v>
      </c>
      <c r="PQ9">
        <v>0</v>
      </c>
      <c r="PR9">
        <v>98.35</v>
      </c>
      <c r="PS9" s="106">
        <f t="shared" si="47"/>
        <v>525</v>
      </c>
      <c r="PT9" s="106">
        <v>524</v>
      </c>
      <c r="PU9" s="27">
        <f t="shared" si="48"/>
        <v>100.1908396946565</v>
      </c>
      <c r="PV9" s="106" t="s">
        <v>2367</v>
      </c>
      <c r="PW9" s="6" t="s">
        <v>2736</v>
      </c>
      <c r="PX9" s="106" t="s">
        <v>2690</v>
      </c>
      <c r="PZ9" s="1">
        <v>0.21936342592592592</v>
      </c>
      <c r="QA9" s="1">
        <v>0.19527777777777777</v>
      </c>
      <c r="QB9" s="1">
        <v>1.1249999999999998E-2</v>
      </c>
      <c r="QC9" s="1">
        <v>1.2824074074074073E-2</v>
      </c>
      <c r="QD9">
        <v>31</v>
      </c>
      <c r="QE9">
        <v>577</v>
      </c>
      <c r="QF9">
        <v>472</v>
      </c>
      <c r="QG9">
        <v>14</v>
      </c>
      <c r="QH9">
        <v>0</v>
      </c>
      <c r="QI9">
        <v>0</v>
      </c>
      <c r="QJ9">
        <v>0</v>
      </c>
      <c r="QK9">
        <v>97.12</v>
      </c>
      <c r="QL9" s="106">
        <f t="shared" si="49"/>
        <v>563</v>
      </c>
      <c r="QM9" s="106">
        <v>524</v>
      </c>
      <c r="QN9" s="27">
        <f t="shared" si="38"/>
        <v>107.44274809160305</v>
      </c>
      <c r="QO9" s="106" t="s">
        <v>2367</v>
      </c>
      <c r="QP9" s="6" t="s">
        <v>2736</v>
      </c>
      <c r="QQ9" s="106" t="s">
        <v>2690</v>
      </c>
      <c r="QS9" s="1">
        <v>0.28937499999999999</v>
      </c>
      <c r="QT9" s="1">
        <v>0.23912037037037037</v>
      </c>
      <c r="QU9" s="1">
        <v>1.1469907407407408E-2</v>
      </c>
      <c r="QV9" s="1">
        <v>3.8784722222222227E-2</v>
      </c>
      <c r="QW9">
        <v>42</v>
      </c>
      <c r="QX9">
        <v>565</v>
      </c>
      <c r="QY9">
        <v>149</v>
      </c>
      <c r="QZ9">
        <v>6</v>
      </c>
      <c r="RA9">
        <v>0</v>
      </c>
      <c r="RB9">
        <v>0</v>
      </c>
      <c r="RC9">
        <v>0</v>
      </c>
      <c r="RD9">
        <v>96.13</v>
      </c>
      <c r="RE9" s="106">
        <f t="shared" si="50"/>
        <v>559</v>
      </c>
      <c r="RF9" s="106">
        <v>524</v>
      </c>
      <c r="RG9" s="27">
        <f t="shared" si="39"/>
        <v>106.67938931297709</v>
      </c>
      <c r="RH9" s="106" t="s">
        <v>2367</v>
      </c>
      <c r="RI9" s="6" t="s">
        <v>2736</v>
      </c>
      <c r="RJ9" s="106" t="s">
        <v>2690</v>
      </c>
      <c r="RK9">
        <v>8</v>
      </c>
      <c r="RL9" s="1">
        <v>0.29954861111111114</v>
      </c>
      <c r="RM9" s="1">
        <v>0.23968749999999997</v>
      </c>
      <c r="RN9" s="1">
        <v>9.6990740740740735E-3</v>
      </c>
      <c r="RO9" s="1">
        <v>5.0150462962962966E-2</v>
      </c>
      <c r="RP9">
        <v>68</v>
      </c>
      <c r="RQ9">
        <v>568</v>
      </c>
      <c r="RR9">
        <v>18</v>
      </c>
      <c r="RS9">
        <v>0</v>
      </c>
      <c r="RT9">
        <v>0</v>
      </c>
      <c r="RU9">
        <v>0</v>
      </c>
      <c r="RV9">
        <v>0</v>
      </c>
      <c r="RW9">
        <v>100</v>
      </c>
      <c r="RX9" s="106">
        <f t="shared" si="51"/>
        <v>568</v>
      </c>
      <c r="RY9" s="106">
        <v>524</v>
      </c>
      <c r="RZ9" s="27">
        <f t="shared" si="40"/>
        <v>108.3969465648855</v>
      </c>
      <c r="SA9" s="106" t="s">
        <v>2367</v>
      </c>
      <c r="SB9" s="6" t="s">
        <v>2736</v>
      </c>
      <c r="SC9" s="106" t="s">
        <v>2690</v>
      </c>
      <c r="SE9" s="1">
        <v>6.173611111111111E-2</v>
      </c>
      <c r="SF9" s="1">
        <v>5.3819444444444448E-2</v>
      </c>
      <c r="SG9" s="1">
        <v>3.5416666666666665E-3</v>
      </c>
      <c r="SH9" s="1">
        <v>4.363425925925926E-3</v>
      </c>
      <c r="SI9">
        <v>13</v>
      </c>
      <c r="SJ9">
        <v>118</v>
      </c>
      <c r="SK9">
        <v>532</v>
      </c>
      <c r="SL9">
        <v>7</v>
      </c>
      <c r="SM9">
        <v>0</v>
      </c>
      <c r="SN9">
        <v>0</v>
      </c>
      <c r="SO9">
        <v>0</v>
      </c>
      <c r="SP9">
        <v>98.7</v>
      </c>
      <c r="SQ9" s="106">
        <f t="shared" si="52"/>
        <v>111</v>
      </c>
      <c r="SR9" s="106"/>
      <c r="SS9" s="27"/>
      <c r="ST9" s="106" t="s">
        <v>2367</v>
      </c>
      <c r="SU9" s="6" t="s">
        <v>2736</v>
      </c>
      <c r="SV9" s="106" t="s">
        <v>2690</v>
      </c>
      <c r="SX9" s="1">
        <v>6.173611111111111E-2</v>
      </c>
      <c r="SY9" s="1">
        <v>5.3819444444444448E-2</v>
      </c>
      <c r="SZ9" s="1">
        <v>3.5416666666666665E-3</v>
      </c>
      <c r="TA9" s="1">
        <v>4.363425925925926E-3</v>
      </c>
      <c r="TB9">
        <v>13</v>
      </c>
      <c r="TC9">
        <v>118</v>
      </c>
      <c r="TD9">
        <v>572</v>
      </c>
      <c r="TE9">
        <v>7</v>
      </c>
      <c r="TF9">
        <v>0</v>
      </c>
      <c r="TG9">
        <v>0</v>
      </c>
      <c r="TH9">
        <v>0</v>
      </c>
      <c r="TI9">
        <v>98.79</v>
      </c>
      <c r="TJ9" s="106">
        <f t="shared" si="53"/>
        <v>111</v>
      </c>
      <c r="TK9" s="106"/>
      <c r="TL9" s="27"/>
    </row>
    <row r="10" spans="1:532">
      <c r="A10" s="106" t="s">
        <v>2368</v>
      </c>
      <c r="B10" s="6" t="s">
        <v>2736</v>
      </c>
      <c r="C10" s="106" t="s">
        <v>2690</v>
      </c>
      <c r="D10">
        <v>2</v>
      </c>
      <c r="E10" s="1">
        <v>0.45012731481481483</v>
      </c>
      <c r="F10" s="1">
        <v>0.17219907407407409</v>
      </c>
      <c r="G10" s="1">
        <v>0.1660648148148148</v>
      </c>
      <c r="H10" s="1">
        <v>0.11186342592592592</v>
      </c>
      <c r="I10">
        <v>161</v>
      </c>
      <c r="J10">
        <v>130</v>
      </c>
      <c r="K10">
        <v>417</v>
      </c>
      <c r="L10">
        <v>0</v>
      </c>
      <c r="M10">
        <v>0</v>
      </c>
      <c r="N10">
        <v>0</v>
      </c>
      <c r="O10">
        <v>0</v>
      </c>
      <c r="P10">
        <v>100</v>
      </c>
      <c r="Q10" s="106">
        <f t="shared" si="41"/>
        <v>130</v>
      </c>
      <c r="R10" s="106">
        <v>130</v>
      </c>
      <c r="S10" s="27">
        <f t="shared" si="0"/>
        <v>100</v>
      </c>
      <c r="T10" s="106" t="s">
        <v>2368</v>
      </c>
      <c r="U10" s="6" t="s">
        <v>2736</v>
      </c>
      <c r="V10" s="106" t="s">
        <v>2690</v>
      </c>
      <c r="X10" s="1">
        <v>0.45012731481481483</v>
      </c>
      <c r="Y10" s="1">
        <v>0.17219907407407409</v>
      </c>
      <c r="Z10" s="1">
        <v>0.1660648148148148</v>
      </c>
      <c r="AA10" s="1">
        <v>0.11186342592592592</v>
      </c>
      <c r="AB10">
        <v>161</v>
      </c>
      <c r="AC10">
        <v>130</v>
      </c>
      <c r="AD10">
        <v>417</v>
      </c>
      <c r="AE10">
        <v>0</v>
      </c>
      <c r="AF10">
        <v>0</v>
      </c>
      <c r="AG10">
        <v>0</v>
      </c>
      <c r="AH10">
        <v>0</v>
      </c>
      <c r="AI10">
        <v>100</v>
      </c>
      <c r="AJ10" s="106">
        <f t="shared" si="42"/>
        <v>130</v>
      </c>
      <c r="AK10" s="106">
        <v>130</v>
      </c>
      <c r="AL10" s="27">
        <f t="shared" si="1"/>
        <v>100</v>
      </c>
      <c r="AM10" s="106" t="s">
        <v>2368</v>
      </c>
      <c r="AN10" s="6" t="s">
        <v>2736</v>
      </c>
      <c r="AO10" s="106" t="s">
        <v>2690</v>
      </c>
      <c r="AQ10" s="1">
        <v>0</v>
      </c>
      <c r="AR10" s="1">
        <v>0</v>
      </c>
      <c r="AS10" s="1">
        <v>0</v>
      </c>
      <c r="AT10" s="1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06">
        <f t="shared" si="43"/>
        <v>0</v>
      </c>
      <c r="BD10" s="106"/>
      <c r="BE10" s="27" t="e">
        <f t="shared" si="2"/>
        <v>#DIV/0!</v>
      </c>
      <c r="BF10" s="106" t="s">
        <v>2368</v>
      </c>
      <c r="BG10" s="6" t="s">
        <v>2736</v>
      </c>
      <c r="BH10" s="106" t="s">
        <v>2690</v>
      </c>
      <c r="BI10">
        <v>8</v>
      </c>
      <c r="BJ10" s="1">
        <v>0.49782407407407409</v>
      </c>
      <c r="BK10" s="1">
        <v>0.31137731481481484</v>
      </c>
      <c r="BL10" s="1">
        <v>9.6597222222222223E-2</v>
      </c>
      <c r="BM10" s="1">
        <v>8.9837962962962967E-2</v>
      </c>
      <c r="BN10">
        <v>46</v>
      </c>
      <c r="BO10">
        <v>560</v>
      </c>
      <c r="BP10">
        <v>661</v>
      </c>
      <c r="BQ10">
        <v>19</v>
      </c>
      <c r="BR10">
        <v>0</v>
      </c>
      <c r="BS10">
        <v>0</v>
      </c>
      <c r="BT10">
        <v>0</v>
      </c>
      <c r="BU10">
        <v>97.21</v>
      </c>
      <c r="BV10" s="106">
        <f t="shared" si="44"/>
        <v>541</v>
      </c>
      <c r="BW10" s="106">
        <v>524</v>
      </c>
      <c r="BX10" s="27">
        <f t="shared" si="3"/>
        <v>103.2442748091603</v>
      </c>
      <c r="BY10" s="106" t="s">
        <v>2368</v>
      </c>
      <c r="BZ10" s="6" t="s">
        <v>2736</v>
      </c>
      <c r="CA10" s="106" t="s">
        <v>2690</v>
      </c>
      <c r="CB10">
        <v>8</v>
      </c>
      <c r="CC10" s="1">
        <v>0.51739583333333339</v>
      </c>
      <c r="CD10" s="1">
        <v>0.35312499999999997</v>
      </c>
      <c r="CE10" s="1">
        <v>7.3888888888888893E-2</v>
      </c>
      <c r="CF10" s="1">
        <v>9.0370370370370379E-2</v>
      </c>
      <c r="CG10">
        <v>63</v>
      </c>
      <c r="CH10">
        <v>541</v>
      </c>
      <c r="CI10">
        <v>545</v>
      </c>
      <c r="CJ10">
        <v>14</v>
      </c>
      <c r="CK10">
        <v>0</v>
      </c>
      <c r="CL10">
        <v>0</v>
      </c>
      <c r="CM10">
        <v>0</v>
      </c>
      <c r="CN10">
        <v>97.5</v>
      </c>
      <c r="CO10" s="106">
        <f t="shared" si="4"/>
        <v>527</v>
      </c>
      <c r="CP10" s="106">
        <v>524</v>
      </c>
      <c r="CQ10" s="27">
        <f t="shared" si="5"/>
        <v>100.57251908396947</v>
      </c>
      <c r="CR10" s="106" t="s">
        <v>2368</v>
      </c>
      <c r="CS10" s="6" t="s">
        <v>2736</v>
      </c>
      <c r="CT10" s="106" t="s">
        <v>2690</v>
      </c>
      <c r="CU10">
        <v>8</v>
      </c>
      <c r="CV10" s="1">
        <v>0.4377199074074074</v>
      </c>
      <c r="CW10" s="1">
        <v>0.29556712962962967</v>
      </c>
      <c r="CX10" s="1">
        <v>6.5555555555555547E-2</v>
      </c>
      <c r="CY10" s="1">
        <v>7.6585648148148153E-2</v>
      </c>
      <c r="CZ10">
        <v>70</v>
      </c>
      <c r="DA10">
        <v>560</v>
      </c>
      <c r="DB10">
        <v>548</v>
      </c>
      <c r="DC10">
        <v>18</v>
      </c>
      <c r="DD10">
        <v>0</v>
      </c>
      <c r="DE10">
        <v>0</v>
      </c>
      <c r="DF10">
        <v>0</v>
      </c>
      <c r="DG10">
        <v>96.82</v>
      </c>
      <c r="DH10" s="106">
        <f t="shared" si="6"/>
        <v>542</v>
      </c>
      <c r="DI10" s="106">
        <v>524</v>
      </c>
      <c r="DJ10" s="27">
        <f t="shared" si="7"/>
        <v>103.43511450381679</v>
      </c>
      <c r="DK10" s="106" t="s">
        <v>2368</v>
      </c>
      <c r="DL10" s="6" t="s">
        <v>2736</v>
      </c>
      <c r="DM10" s="106" t="s">
        <v>2690</v>
      </c>
      <c r="DO10" s="1">
        <v>0.48376157407407411</v>
      </c>
      <c r="DP10" s="1">
        <v>0.23124999999999998</v>
      </c>
      <c r="DQ10" s="1">
        <v>0.10027777777777779</v>
      </c>
      <c r="DR10" s="1">
        <v>0.15221064814814814</v>
      </c>
      <c r="DS10">
        <v>46</v>
      </c>
      <c r="DT10">
        <v>404</v>
      </c>
      <c r="DU10">
        <v>395</v>
      </c>
      <c r="DV10">
        <v>12</v>
      </c>
      <c r="DW10">
        <v>0</v>
      </c>
      <c r="DX10">
        <v>0</v>
      </c>
      <c r="DY10">
        <v>0</v>
      </c>
      <c r="DZ10">
        <v>97.05</v>
      </c>
      <c r="EA10" s="106">
        <f t="shared" si="8"/>
        <v>392</v>
      </c>
      <c r="EB10" s="106">
        <v>524</v>
      </c>
      <c r="EC10" s="27">
        <f t="shared" si="9"/>
        <v>74.809160305343511</v>
      </c>
      <c r="ED10" s="106" t="s">
        <v>2368</v>
      </c>
      <c r="EE10" s="6" t="s">
        <v>2736</v>
      </c>
      <c r="EF10" s="106" t="s">
        <v>2690</v>
      </c>
      <c r="EH10" s="1">
        <v>0.6023263888888889</v>
      </c>
      <c r="EI10" s="1">
        <v>0.31282407407407409</v>
      </c>
      <c r="EJ10" s="1">
        <v>0.10841435185185185</v>
      </c>
      <c r="EK10" s="1">
        <v>0.18108796296296295</v>
      </c>
      <c r="EL10">
        <v>83</v>
      </c>
      <c r="EM10">
        <v>514</v>
      </c>
      <c r="EN10">
        <v>503</v>
      </c>
      <c r="EO10">
        <v>14</v>
      </c>
      <c r="EP10">
        <v>0</v>
      </c>
      <c r="EQ10">
        <v>0</v>
      </c>
      <c r="ER10">
        <v>0</v>
      </c>
      <c r="ES10">
        <v>97.29</v>
      </c>
      <c r="ET10" s="106">
        <f t="shared" si="10"/>
        <v>500</v>
      </c>
      <c r="EU10" s="106">
        <v>524</v>
      </c>
      <c r="EV10" s="27">
        <f t="shared" si="11"/>
        <v>95.419847328244273</v>
      </c>
      <c r="EW10" s="106" t="s">
        <v>2368</v>
      </c>
      <c r="EX10" s="6" t="s">
        <v>2736</v>
      </c>
      <c r="EY10" s="106" t="s">
        <v>2690</v>
      </c>
      <c r="FA10" s="10">
        <v>2.0554745370370369</v>
      </c>
      <c r="FB10" s="10">
        <v>1.2729976851851852</v>
      </c>
      <c r="FC10" s="1">
        <v>0.34456018518518516</v>
      </c>
      <c r="FD10" s="1">
        <v>0.43789351851851849</v>
      </c>
      <c r="FE10">
        <v>262</v>
      </c>
      <c r="FF10">
        <v>2175</v>
      </c>
      <c r="FG10">
        <v>2257</v>
      </c>
      <c r="FH10">
        <v>65</v>
      </c>
      <c r="FI10">
        <v>0</v>
      </c>
      <c r="FJ10">
        <v>0</v>
      </c>
      <c r="FK10">
        <v>0</v>
      </c>
      <c r="FL10">
        <v>97.2</v>
      </c>
      <c r="FM10" s="106">
        <f t="shared" si="12"/>
        <v>2110</v>
      </c>
      <c r="FN10" s="106">
        <f t="shared" si="45"/>
        <v>2096</v>
      </c>
      <c r="FO10" s="27">
        <f t="shared" si="13"/>
        <v>100.66793893129771</v>
      </c>
      <c r="FP10" s="106" t="s">
        <v>2368</v>
      </c>
      <c r="FQ10" s="6" t="s">
        <v>2736</v>
      </c>
      <c r="FR10" s="106" t="s">
        <v>2690</v>
      </c>
      <c r="FS10">
        <v>8</v>
      </c>
      <c r="FT10" s="1">
        <v>0.31707175925925929</v>
      </c>
      <c r="FU10" s="1">
        <v>0.25222222222222224</v>
      </c>
      <c r="FV10" s="1">
        <v>4.9699074074074069E-2</v>
      </c>
      <c r="FW10" s="1">
        <v>1.5127314814814816E-2</v>
      </c>
      <c r="FX10">
        <v>55</v>
      </c>
      <c r="FY10">
        <v>589</v>
      </c>
      <c r="FZ10">
        <v>409</v>
      </c>
      <c r="GA10">
        <v>5</v>
      </c>
      <c r="GB10">
        <v>0</v>
      </c>
      <c r="GC10">
        <v>0</v>
      </c>
      <c r="GD10">
        <v>0</v>
      </c>
      <c r="GE10">
        <v>98.79</v>
      </c>
      <c r="GF10" s="106">
        <f t="shared" si="14"/>
        <v>584</v>
      </c>
      <c r="GG10" s="106">
        <v>524</v>
      </c>
      <c r="GH10" s="27">
        <f t="shared" si="15"/>
        <v>111.45038167938932</v>
      </c>
      <c r="GI10" s="106" t="s">
        <v>2368</v>
      </c>
      <c r="GJ10" s="6" t="s">
        <v>2736</v>
      </c>
      <c r="GK10" s="106" t="s">
        <v>2690</v>
      </c>
      <c r="GM10" s="1">
        <v>0.3447453703703704</v>
      </c>
      <c r="GN10" s="1">
        <v>0.25643518518518521</v>
      </c>
      <c r="GO10" s="1">
        <v>4.780092592592592E-2</v>
      </c>
      <c r="GP10" s="1">
        <v>4.0497685185185185E-2</v>
      </c>
      <c r="GQ10">
        <v>30</v>
      </c>
      <c r="GR10">
        <v>556</v>
      </c>
      <c r="GS10">
        <v>519</v>
      </c>
      <c r="GT10">
        <v>8</v>
      </c>
      <c r="GU10">
        <v>0</v>
      </c>
      <c r="GV10">
        <v>0</v>
      </c>
      <c r="GW10">
        <v>0</v>
      </c>
      <c r="GX10">
        <v>98.48</v>
      </c>
      <c r="GY10" s="106">
        <f t="shared" si="16"/>
        <v>548</v>
      </c>
      <c r="GZ10" s="106">
        <v>524</v>
      </c>
      <c r="HA10" s="27">
        <f t="shared" si="17"/>
        <v>104.58015267175573</v>
      </c>
      <c r="HB10" s="106" t="s">
        <v>2368</v>
      </c>
      <c r="HC10" s="6" t="s">
        <v>2736</v>
      </c>
      <c r="HD10" s="106" t="s">
        <v>2690</v>
      </c>
      <c r="HF10" s="1">
        <v>0.32621527777777776</v>
      </c>
      <c r="HG10" s="1">
        <v>0.24767361111111111</v>
      </c>
      <c r="HH10" s="1">
        <v>3.4780092592592592E-2</v>
      </c>
      <c r="HI10" s="1">
        <v>4.3750000000000004E-2</v>
      </c>
      <c r="HJ10">
        <v>25</v>
      </c>
      <c r="HK10">
        <v>548</v>
      </c>
      <c r="HL10">
        <v>409</v>
      </c>
      <c r="HM10">
        <v>4</v>
      </c>
      <c r="HN10">
        <v>0</v>
      </c>
      <c r="HO10">
        <v>0</v>
      </c>
      <c r="HP10">
        <v>0</v>
      </c>
      <c r="HQ10">
        <v>99.03</v>
      </c>
      <c r="HR10" s="106">
        <f t="shared" si="18"/>
        <v>544</v>
      </c>
      <c r="HS10" s="106">
        <v>524</v>
      </c>
      <c r="HT10" s="27">
        <f t="shared" si="19"/>
        <v>103.81679389312977</v>
      </c>
      <c r="HU10" s="106" t="s">
        <v>2368</v>
      </c>
      <c r="HV10" s="6" t="s">
        <v>2736</v>
      </c>
      <c r="HW10" s="106" t="s">
        <v>2690</v>
      </c>
      <c r="HY10" s="1">
        <v>0.43285879629629626</v>
      </c>
      <c r="HZ10" s="1">
        <v>0.24881944444444445</v>
      </c>
      <c r="IA10" s="1">
        <v>0.10090277777777779</v>
      </c>
      <c r="IB10" s="1">
        <v>8.3113425925925924E-2</v>
      </c>
      <c r="IC10">
        <v>45</v>
      </c>
      <c r="ID10">
        <v>527</v>
      </c>
      <c r="IE10">
        <v>752</v>
      </c>
      <c r="IF10">
        <v>25</v>
      </c>
      <c r="IG10">
        <v>0</v>
      </c>
      <c r="IH10">
        <v>0</v>
      </c>
      <c r="II10">
        <v>0</v>
      </c>
      <c r="IJ10">
        <v>96.78</v>
      </c>
      <c r="IK10" s="106">
        <f t="shared" si="20"/>
        <v>502</v>
      </c>
      <c r="IL10" s="106">
        <v>524</v>
      </c>
      <c r="IM10" s="27">
        <f t="shared" si="21"/>
        <v>95.801526717557252</v>
      </c>
      <c r="IN10" s="106" t="s">
        <v>2368</v>
      </c>
      <c r="IO10" s="6" t="s">
        <v>2736</v>
      </c>
      <c r="IP10" s="106" t="s">
        <v>2690</v>
      </c>
      <c r="IR10" s="1">
        <v>0.43285879629629626</v>
      </c>
      <c r="IS10" s="1">
        <v>0.24881944444444445</v>
      </c>
      <c r="IT10" s="1">
        <v>0.10090277777777779</v>
      </c>
      <c r="IU10" s="1">
        <v>8.3113425925925924E-2</v>
      </c>
      <c r="IV10">
        <v>45</v>
      </c>
      <c r="IW10">
        <v>527</v>
      </c>
      <c r="IX10">
        <v>850</v>
      </c>
      <c r="IY10">
        <v>35</v>
      </c>
      <c r="IZ10">
        <v>0</v>
      </c>
      <c r="JA10">
        <v>0</v>
      </c>
      <c r="JB10">
        <v>0</v>
      </c>
      <c r="JC10">
        <v>96.05</v>
      </c>
      <c r="JD10" s="106">
        <f t="shared" si="22"/>
        <v>492</v>
      </c>
      <c r="JE10" s="106">
        <v>524</v>
      </c>
      <c r="JF10" s="27">
        <f t="shared" si="23"/>
        <v>93.893129770992374</v>
      </c>
      <c r="JG10" s="106" t="s">
        <v>2368</v>
      </c>
      <c r="JH10" s="6" t="s">
        <v>2736</v>
      </c>
      <c r="JI10" s="106" t="s">
        <v>2690</v>
      </c>
      <c r="JK10" s="1"/>
      <c r="JL10" s="1"/>
      <c r="JM10" s="1"/>
      <c r="JN10" s="1"/>
      <c r="JW10" s="106">
        <f t="shared" si="24"/>
        <v>0</v>
      </c>
      <c r="JX10" s="106">
        <v>524</v>
      </c>
      <c r="JY10" s="27">
        <f t="shared" si="25"/>
        <v>0</v>
      </c>
      <c r="JZ10" s="106" t="s">
        <v>2368</v>
      </c>
      <c r="KA10" s="6" t="s">
        <v>2736</v>
      </c>
      <c r="KB10" s="106" t="s">
        <v>2690</v>
      </c>
      <c r="KD10" s="1">
        <v>0.42967592592592596</v>
      </c>
      <c r="KE10" s="1">
        <v>0.24988425925925925</v>
      </c>
      <c r="KF10" s="1">
        <v>0.12170138888888889</v>
      </c>
      <c r="KG10" s="1">
        <v>5.8078703703703709E-2</v>
      </c>
      <c r="KH10">
        <v>31</v>
      </c>
      <c r="KI10">
        <v>433</v>
      </c>
      <c r="KJ10">
        <v>115</v>
      </c>
      <c r="KK10">
        <v>1</v>
      </c>
      <c r="KL10">
        <v>0</v>
      </c>
      <c r="KM10">
        <v>0</v>
      </c>
      <c r="KN10">
        <v>0</v>
      </c>
      <c r="KO10">
        <v>99.14</v>
      </c>
      <c r="KP10" s="106">
        <f t="shared" si="26"/>
        <v>432</v>
      </c>
      <c r="KQ10" s="106">
        <v>524</v>
      </c>
      <c r="KR10" s="27">
        <f t="shared" si="27"/>
        <v>82.44274809160305</v>
      </c>
      <c r="KS10" s="106" t="s">
        <v>2368</v>
      </c>
      <c r="KT10" s="6" t="s">
        <v>2736</v>
      </c>
      <c r="KU10" s="106" t="s">
        <v>2690</v>
      </c>
      <c r="KW10" s="1">
        <v>0.39715277777777774</v>
      </c>
      <c r="KX10" s="1">
        <v>0.30119212962962966</v>
      </c>
      <c r="KY10" s="1">
        <v>4.760416666666667E-2</v>
      </c>
      <c r="KZ10" s="1">
        <v>4.8333333333333332E-2</v>
      </c>
      <c r="LA10">
        <v>47</v>
      </c>
      <c r="LB10">
        <v>619</v>
      </c>
      <c r="LC10">
        <v>574</v>
      </c>
      <c r="LD10">
        <v>19</v>
      </c>
      <c r="LE10">
        <v>0</v>
      </c>
      <c r="LF10">
        <v>0</v>
      </c>
      <c r="LG10">
        <v>0</v>
      </c>
      <c r="LH10">
        <v>96.8</v>
      </c>
      <c r="LI10" s="106">
        <f t="shared" si="28"/>
        <v>600</v>
      </c>
      <c r="LJ10" s="106">
        <v>524</v>
      </c>
      <c r="LK10" s="27">
        <f t="shared" si="29"/>
        <v>114.50381679389312</v>
      </c>
      <c r="LL10" s="106" t="s">
        <v>2368</v>
      </c>
      <c r="LM10" s="6" t="s">
        <v>2736</v>
      </c>
      <c r="LN10" s="106" t="s">
        <v>2690</v>
      </c>
      <c r="LP10" s="1">
        <v>0.40370370370370368</v>
      </c>
      <c r="LQ10" s="1">
        <v>0.28282407407407406</v>
      </c>
      <c r="LR10" s="1">
        <v>7.8148148148148147E-2</v>
      </c>
      <c r="LS10" s="1">
        <v>4.2719907407407408E-2</v>
      </c>
      <c r="LT10">
        <v>74</v>
      </c>
      <c r="LU10">
        <v>603</v>
      </c>
      <c r="LV10">
        <v>933</v>
      </c>
      <c r="LW10">
        <v>32</v>
      </c>
      <c r="LX10">
        <v>0</v>
      </c>
      <c r="LY10">
        <v>0</v>
      </c>
      <c r="LZ10">
        <v>0</v>
      </c>
      <c r="MA10">
        <v>96.68</v>
      </c>
      <c r="MB10" s="106">
        <f t="shared" si="46"/>
        <v>571</v>
      </c>
      <c r="MC10" s="106">
        <v>524</v>
      </c>
      <c r="MD10" s="27">
        <f t="shared" si="30"/>
        <v>108.96946564885496</v>
      </c>
      <c r="ME10" s="106" t="s">
        <v>2368</v>
      </c>
      <c r="MF10" s="6" t="s">
        <v>2736</v>
      </c>
      <c r="MG10" s="106" t="s">
        <v>2690</v>
      </c>
      <c r="MI10" s="1">
        <v>0.43980324074074079</v>
      </c>
      <c r="MJ10" s="1">
        <v>0.2122685185185185</v>
      </c>
      <c r="MK10" s="1">
        <v>0.19146990740740741</v>
      </c>
      <c r="ML10" s="1">
        <v>3.605324074074074E-2</v>
      </c>
      <c r="MM10">
        <v>28</v>
      </c>
      <c r="MN10">
        <v>461</v>
      </c>
      <c r="MO10">
        <v>378</v>
      </c>
      <c r="MP10">
        <v>27</v>
      </c>
      <c r="MQ10">
        <v>0</v>
      </c>
      <c r="MR10">
        <v>0</v>
      </c>
      <c r="MS10">
        <v>0</v>
      </c>
      <c r="MT10">
        <v>93.33</v>
      </c>
      <c r="MU10" s="106">
        <f t="shared" si="31"/>
        <v>434</v>
      </c>
      <c r="MV10" s="106">
        <v>524</v>
      </c>
      <c r="MW10" s="27">
        <f t="shared" si="32"/>
        <v>82.824427480916029</v>
      </c>
      <c r="MX10" s="106" t="s">
        <v>2368</v>
      </c>
      <c r="MY10" s="6" t="s">
        <v>2736</v>
      </c>
      <c r="MZ10" s="106" t="s">
        <v>2690</v>
      </c>
      <c r="NB10" s="1">
        <v>0.40462962962962962</v>
      </c>
      <c r="NC10" s="1">
        <v>0.25244212962962964</v>
      </c>
      <c r="ND10" s="1">
        <v>9.8425925925925917E-2</v>
      </c>
      <c r="NE10" s="1">
        <v>5.3749999999999999E-2</v>
      </c>
      <c r="NF10">
        <v>30</v>
      </c>
      <c r="NG10">
        <v>601</v>
      </c>
      <c r="NH10">
        <v>580</v>
      </c>
      <c r="NI10">
        <v>5</v>
      </c>
      <c r="NJ10">
        <v>0</v>
      </c>
      <c r="NK10">
        <v>0</v>
      </c>
      <c r="NL10">
        <v>0</v>
      </c>
      <c r="NM10">
        <v>99.15</v>
      </c>
      <c r="NN10" s="106">
        <f t="shared" si="33"/>
        <v>596</v>
      </c>
      <c r="NO10" s="106">
        <v>524</v>
      </c>
      <c r="NP10" s="27">
        <f t="shared" si="34"/>
        <v>113.74045801526718</v>
      </c>
      <c r="NQ10" s="106" t="s">
        <v>2368</v>
      </c>
      <c r="NR10" s="6" t="s">
        <v>2736</v>
      </c>
      <c r="NS10" s="106" t="s">
        <v>2690</v>
      </c>
      <c r="NU10" s="1">
        <v>0.40462962962962962</v>
      </c>
      <c r="NV10" s="1">
        <v>0.25244212962962964</v>
      </c>
      <c r="NW10" s="1">
        <v>9.8425925925925917E-2</v>
      </c>
      <c r="NX10" s="1">
        <v>5.3749999999999999E-2</v>
      </c>
      <c r="NY10">
        <v>30</v>
      </c>
      <c r="NZ10">
        <v>601</v>
      </c>
      <c r="OA10">
        <v>626</v>
      </c>
      <c r="OB10">
        <v>5</v>
      </c>
      <c r="OC10">
        <v>0</v>
      </c>
      <c r="OD10">
        <v>0</v>
      </c>
      <c r="OE10">
        <v>0</v>
      </c>
      <c r="OF10">
        <v>99.21</v>
      </c>
      <c r="OG10" s="106">
        <f t="shared" si="35"/>
        <v>596</v>
      </c>
      <c r="OH10" s="106">
        <v>524</v>
      </c>
      <c r="OI10" s="27">
        <f t="shared" si="36"/>
        <v>113.74045801526718</v>
      </c>
      <c r="OJ10" s="106" t="s">
        <v>2368</v>
      </c>
      <c r="OK10" s="6" t="s">
        <v>2736</v>
      </c>
      <c r="OL10" s="106" t="s">
        <v>2690</v>
      </c>
      <c r="OZ10" s="106"/>
      <c r="PA10" s="106">
        <v>524</v>
      </c>
      <c r="PB10" s="27">
        <f t="shared" si="37"/>
        <v>0</v>
      </c>
      <c r="PC10" s="106" t="s">
        <v>2368</v>
      </c>
      <c r="PD10" s="6" t="s">
        <v>2736</v>
      </c>
      <c r="PE10" s="106" t="s">
        <v>2690</v>
      </c>
      <c r="PG10" s="1">
        <v>0.33134259259259258</v>
      </c>
      <c r="PH10" s="1">
        <v>0.23802083333333335</v>
      </c>
      <c r="PI10" s="1">
        <v>5.8819444444444445E-2</v>
      </c>
      <c r="PJ10" s="1">
        <v>3.4490740740740738E-2</v>
      </c>
      <c r="PK10">
        <v>40</v>
      </c>
      <c r="PL10">
        <v>552</v>
      </c>
      <c r="PM10">
        <v>574</v>
      </c>
      <c r="PN10">
        <v>12</v>
      </c>
      <c r="PO10">
        <v>0</v>
      </c>
      <c r="PP10">
        <v>0</v>
      </c>
      <c r="PQ10">
        <v>0</v>
      </c>
      <c r="PR10">
        <v>97.95</v>
      </c>
      <c r="PS10" s="106">
        <f t="shared" si="47"/>
        <v>540</v>
      </c>
      <c r="PT10" s="106">
        <v>524</v>
      </c>
      <c r="PU10" s="27">
        <f t="shared" si="48"/>
        <v>103.05343511450383</v>
      </c>
      <c r="PV10" s="106" t="s">
        <v>2368</v>
      </c>
      <c r="PW10" s="6" t="s">
        <v>2736</v>
      </c>
      <c r="PX10" s="106" t="s">
        <v>2690</v>
      </c>
      <c r="PZ10" s="1">
        <v>0.3603703703703704</v>
      </c>
      <c r="QA10" s="1">
        <v>0.25460648148148152</v>
      </c>
      <c r="QB10" s="1">
        <v>5.6527777777777781E-2</v>
      </c>
      <c r="QC10" s="1">
        <v>4.9224537037037032E-2</v>
      </c>
      <c r="QD10">
        <v>25</v>
      </c>
      <c r="QE10">
        <v>544</v>
      </c>
      <c r="QF10">
        <v>288</v>
      </c>
      <c r="QG10">
        <v>3</v>
      </c>
      <c r="QH10">
        <v>0</v>
      </c>
      <c r="QI10">
        <v>0</v>
      </c>
      <c r="QJ10">
        <v>0</v>
      </c>
      <c r="QK10">
        <v>98.97</v>
      </c>
      <c r="QL10" s="106">
        <f t="shared" si="49"/>
        <v>541</v>
      </c>
      <c r="QM10" s="106">
        <v>524</v>
      </c>
      <c r="QN10" s="27">
        <f t="shared" si="38"/>
        <v>103.2442748091603</v>
      </c>
      <c r="QO10" s="106" t="s">
        <v>2368</v>
      </c>
      <c r="QP10" s="6" t="s">
        <v>2736</v>
      </c>
      <c r="QQ10" s="106" t="s">
        <v>2690</v>
      </c>
      <c r="QS10" s="1">
        <v>0.43364583333333334</v>
      </c>
      <c r="QT10" s="1">
        <v>0.24111111111111114</v>
      </c>
      <c r="QU10" s="1">
        <v>0.14047453703703702</v>
      </c>
      <c r="QV10" s="1">
        <v>5.2048611111111108E-2</v>
      </c>
      <c r="QW10">
        <v>48</v>
      </c>
      <c r="QX10">
        <v>579</v>
      </c>
      <c r="QY10">
        <v>222</v>
      </c>
      <c r="QZ10">
        <v>5</v>
      </c>
      <c r="RA10">
        <v>0</v>
      </c>
      <c r="RB10">
        <v>0</v>
      </c>
      <c r="RC10">
        <v>0</v>
      </c>
      <c r="RD10">
        <v>97.8</v>
      </c>
      <c r="RE10" s="106">
        <f t="shared" si="50"/>
        <v>574</v>
      </c>
      <c r="RF10" s="106">
        <v>524</v>
      </c>
      <c r="RG10" s="27">
        <f t="shared" si="39"/>
        <v>109.54198473282443</v>
      </c>
      <c r="RH10" s="106" t="s">
        <v>2368</v>
      </c>
      <c r="RI10" s="6" t="s">
        <v>2736</v>
      </c>
      <c r="RJ10" s="106" t="s">
        <v>2690</v>
      </c>
      <c r="RK10">
        <v>8</v>
      </c>
      <c r="RL10" s="1">
        <v>0.38843749999999999</v>
      </c>
      <c r="RM10" s="1">
        <v>0.26305555555555554</v>
      </c>
      <c r="RN10" s="1">
        <v>7.6261574074074079E-2</v>
      </c>
      <c r="RO10" s="1">
        <v>4.9108796296296296E-2</v>
      </c>
      <c r="RP10">
        <v>65</v>
      </c>
      <c r="RQ10">
        <v>561</v>
      </c>
      <c r="RR10">
        <v>80</v>
      </c>
      <c r="RS10">
        <v>5</v>
      </c>
      <c r="RT10">
        <v>0</v>
      </c>
      <c r="RU10">
        <v>0</v>
      </c>
      <c r="RV10">
        <v>0</v>
      </c>
      <c r="RW10">
        <v>94.12</v>
      </c>
      <c r="RX10" s="106">
        <f t="shared" si="51"/>
        <v>556</v>
      </c>
      <c r="RY10" s="106">
        <v>524</v>
      </c>
      <c r="RZ10" s="27">
        <f t="shared" si="40"/>
        <v>106.10687022900764</v>
      </c>
      <c r="SA10" s="106" t="s">
        <v>2368</v>
      </c>
      <c r="SB10" s="6" t="s">
        <v>2736</v>
      </c>
      <c r="SC10" s="106" t="s">
        <v>2690</v>
      </c>
      <c r="SE10" s="1">
        <v>0.50763888888888886</v>
      </c>
      <c r="SF10" s="1">
        <v>0.2396527777777778</v>
      </c>
      <c r="SG10" s="1">
        <v>0.18847222222222224</v>
      </c>
      <c r="SH10" s="1">
        <v>7.9502314814814817E-2</v>
      </c>
      <c r="SI10">
        <v>33</v>
      </c>
      <c r="SJ10">
        <v>540</v>
      </c>
      <c r="SK10">
        <v>439</v>
      </c>
      <c r="SL10">
        <v>0</v>
      </c>
      <c r="SM10">
        <v>0</v>
      </c>
      <c r="SN10">
        <v>0</v>
      </c>
      <c r="SO10">
        <v>0</v>
      </c>
      <c r="SP10">
        <v>100</v>
      </c>
      <c r="SQ10" s="106">
        <f t="shared" si="52"/>
        <v>540</v>
      </c>
      <c r="SR10" s="106">
        <v>524</v>
      </c>
      <c r="SS10" s="27">
        <f t="shared" si="54"/>
        <v>103.05343511450383</v>
      </c>
      <c r="ST10" s="106" t="s">
        <v>2368</v>
      </c>
      <c r="SU10" s="6" t="s">
        <v>2736</v>
      </c>
      <c r="SV10" s="106" t="s">
        <v>2690</v>
      </c>
      <c r="SX10" s="1">
        <v>0.52916666666666667</v>
      </c>
      <c r="SY10" s="1">
        <v>0.25744212962962965</v>
      </c>
      <c r="SZ10" s="1">
        <v>0.1884837962962963</v>
      </c>
      <c r="TA10" s="1">
        <v>8.3229166666666674E-2</v>
      </c>
      <c r="TB10">
        <v>35</v>
      </c>
      <c r="TC10">
        <v>574</v>
      </c>
      <c r="TD10">
        <v>496</v>
      </c>
      <c r="TE10">
        <v>9</v>
      </c>
      <c r="TF10">
        <v>0</v>
      </c>
      <c r="TG10">
        <v>0</v>
      </c>
      <c r="TH10">
        <v>0</v>
      </c>
      <c r="TI10">
        <v>98.22</v>
      </c>
      <c r="TJ10" s="106">
        <f t="shared" si="53"/>
        <v>565</v>
      </c>
      <c r="TK10" s="106">
        <v>524</v>
      </c>
      <c r="TL10" s="27">
        <f>TJ10/TK10*100</f>
        <v>107.82442748091603</v>
      </c>
    </row>
    <row r="11" spans="1:532">
      <c r="A11" s="106" t="s">
        <v>2171</v>
      </c>
      <c r="B11" s="6" t="s">
        <v>2736</v>
      </c>
      <c r="C11" s="106" t="s">
        <v>2690</v>
      </c>
      <c r="D11">
        <v>8</v>
      </c>
      <c r="E11" s="1">
        <v>0.28628472222222223</v>
      </c>
      <c r="F11" s="1">
        <v>0.22189814814814815</v>
      </c>
      <c r="G11" s="1">
        <v>2.2488425925925926E-2</v>
      </c>
      <c r="H11" s="1">
        <v>4.1886574074074069E-2</v>
      </c>
      <c r="I11">
        <v>42</v>
      </c>
      <c r="J11">
        <v>537</v>
      </c>
      <c r="K11">
        <v>546</v>
      </c>
      <c r="L11">
        <v>9</v>
      </c>
      <c r="M11">
        <v>0</v>
      </c>
      <c r="N11">
        <v>0</v>
      </c>
      <c r="O11">
        <v>0</v>
      </c>
      <c r="P11">
        <v>98.38</v>
      </c>
      <c r="Q11" s="106">
        <f t="shared" si="41"/>
        <v>528</v>
      </c>
      <c r="R11" s="106">
        <v>524</v>
      </c>
      <c r="S11" s="27">
        <f t="shared" si="0"/>
        <v>100.76335877862594</v>
      </c>
      <c r="T11" s="106" t="s">
        <v>2171</v>
      </c>
      <c r="U11" s="6" t="s">
        <v>2736</v>
      </c>
      <c r="V11" s="106" t="s">
        <v>2690</v>
      </c>
      <c r="X11" s="1">
        <v>0.28628472222222223</v>
      </c>
      <c r="Y11" s="1">
        <v>0.22189814814814815</v>
      </c>
      <c r="Z11" s="1">
        <v>2.2488425925925926E-2</v>
      </c>
      <c r="AA11" s="1">
        <v>4.1886574074074069E-2</v>
      </c>
      <c r="AB11">
        <v>42</v>
      </c>
      <c r="AC11">
        <v>537</v>
      </c>
      <c r="AD11">
        <v>546</v>
      </c>
      <c r="AE11">
        <v>9</v>
      </c>
      <c r="AF11">
        <v>0</v>
      </c>
      <c r="AG11">
        <v>0</v>
      </c>
      <c r="AH11">
        <v>0</v>
      </c>
      <c r="AI11">
        <v>98.38</v>
      </c>
      <c r="AJ11" s="106">
        <f t="shared" si="42"/>
        <v>528</v>
      </c>
      <c r="AK11" s="106">
        <v>524</v>
      </c>
      <c r="AL11" s="27">
        <f t="shared" si="1"/>
        <v>100.76335877862594</v>
      </c>
      <c r="AM11" s="106" t="s">
        <v>2171</v>
      </c>
      <c r="AN11" s="6" t="s">
        <v>2736</v>
      </c>
      <c r="AO11" s="106" t="s">
        <v>2690</v>
      </c>
      <c r="AQ11" s="1">
        <v>0</v>
      </c>
      <c r="AR11" s="1">
        <v>0</v>
      </c>
      <c r="AS11" s="1">
        <v>0</v>
      </c>
      <c r="AT11" s="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06">
        <f t="shared" si="43"/>
        <v>0</v>
      </c>
      <c r="BD11" s="106"/>
      <c r="BE11" s="27" t="e">
        <f t="shared" si="2"/>
        <v>#DIV/0!</v>
      </c>
      <c r="BF11" s="106" t="s">
        <v>2171</v>
      </c>
      <c r="BG11" s="6" t="s">
        <v>2736</v>
      </c>
      <c r="BH11" s="106" t="s">
        <v>2690</v>
      </c>
      <c r="BI11">
        <v>8</v>
      </c>
      <c r="BJ11" s="1">
        <v>0.28653935185185186</v>
      </c>
      <c r="BK11" s="1">
        <v>0.24460648148148148</v>
      </c>
      <c r="BL11" s="1">
        <v>1.6597222222222222E-2</v>
      </c>
      <c r="BM11" s="1">
        <v>2.5324074074074079E-2</v>
      </c>
      <c r="BN11">
        <v>60</v>
      </c>
      <c r="BO11">
        <v>543</v>
      </c>
      <c r="BP11">
        <v>560</v>
      </c>
      <c r="BQ11">
        <v>11</v>
      </c>
      <c r="BR11">
        <v>0</v>
      </c>
      <c r="BS11">
        <v>0</v>
      </c>
      <c r="BT11">
        <v>0</v>
      </c>
      <c r="BU11">
        <v>98.07</v>
      </c>
      <c r="BV11" s="106">
        <f t="shared" si="44"/>
        <v>532</v>
      </c>
      <c r="BW11" s="106">
        <v>524</v>
      </c>
      <c r="BX11" s="27">
        <f t="shared" si="3"/>
        <v>101.52671755725191</v>
      </c>
      <c r="BY11" s="106" t="s">
        <v>2171</v>
      </c>
      <c r="BZ11" s="6" t="s">
        <v>2736</v>
      </c>
      <c r="CA11" s="106" t="s">
        <v>2690</v>
      </c>
      <c r="CB11">
        <v>8</v>
      </c>
      <c r="CC11" s="1">
        <v>0.27156249999999998</v>
      </c>
      <c r="CD11" s="1">
        <v>0.22224537037037037</v>
      </c>
      <c r="CE11" s="1">
        <v>1.0474537037037037E-2</v>
      </c>
      <c r="CF11" s="1">
        <v>3.8831018518518515E-2</v>
      </c>
      <c r="CG11">
        <v>38</v>
      </c>
      <c r="CH11">
        <v>533</v>
      </c>
      <c r="CI11">
        <v>531</v>
      </c>
      <c r="CJ11">
        <v>9</v>
      </c>
      <c r="CK11">
        <v>0</v>
      </c>
      <c r="CL11">
        <v>0</v>
      </c>
      <c r="CM11">
        <v>0</v>
      </c>
      <c r="CN11">
        <v>98.33</v>
      </c>
      <c r="CO11" s="106">
        <f t="shared" si="4"/>
        <v>524</v>
      </c>
      <c r="CP11" s="106">
        <v>524</v>
      </c>
      <c r="CQ11" s="27">
        <f t="shared" si="5"/>
        <v>100</v>
      </c>
      <c r="CR11" s="106" t="s">
        <v>2171</v>
      </c>
      <c r="CS11" s="6" t="s">
        <v>2736</v>
      </c>
      <c r="CT11" s="106" t="s">
        <v>2690</v>
      </c>
      <c r="CU11">
        <v>8</v>
      </c>
      <c r="CV11" s="1">
        <v>0.27026620370370369</v>
      </c>
      <c r="CW11" s="1">
        <v>0.22716435185185183</v>
      </c>
      <c r="CX11" s="1">
        <v>9.8495370370370369E-3</v>
      </c>
      <c r="CY11" s="1">
        <v>3.3240740740740744E-2</v>
      </c>
      <c r="CZ11">
        <v>33</v>
      </c>
      <c r="DA11">
        <v>550</v>
      </c>
      <c r="DB11">
        <v>535</v>
      </c>
      <c r="DC11">
        <v>16</v>
      </c>
      <c r="DD11">
        <v>0</v>
      </c>
      <c r="DE11">
        <v>0</v>
      </c>
      <c r="DF11">
        <v>0</v>
      </c>
      <c r="DG11">
        <v>97.1</v>
      </c>
      <c r="DH11" s="106">
        <f t="shared" si="6"/>
        <v>534</v>
      </c>
      <c r="DI11" s="106">
        <v>524</v>
      </c>
      <c r="DJ11" s="27">
        <f t="shared" si="7"/>
        <v>101.90839694656488</v>
      </c>
      <c r="DK11" s="106" t="s">
        <v>2171</v>
      </c>
      <c r="DL11" s="6" t="s">
        <v>2736</v>
      </c>
      <c r="DM11" s="106" t="s">
        <v>2690</v>
      </c>
      <c r="DO11" s="1">
        <v>0.25608796296296293</v>
      </c>
      <c r="DP11" s="1">
        <v>0.20344907407407409</v>
      </c>
      <c r="DQ11" s="1">
        <v>2.8356481481481479E-3</v>
      </c>
      <c r="DR11" s="1">
        <v>4.9791666666666672E-2</v>
      </c>
      <c r="DS11">
        <v>32</v>
      </c>
      <c r="DT11">
        <v>429</v>
      </c>
      <c r="DU11">
        <v>422</v>
      </c>
      <c r="DV11">
        <v>8</v>
      </c>
      <c r="DW11">
        <v>0</v>
      </c>
      <c r="DX11">
        <v>0</v>
      </c>
      <c r="DY11">
        <v>0</v>
      </c>
      <c r="DZ11">
        <v>98.14</v>
      </c>
      <c r="EA11" s="106">
        <f t="shared" si="8"/>
        <v>421</v>
      </c>
      <c r="EB11" s="106">
        <v>524</v>
      </c>
      <c r="EC11" s="27">
        <f t="shared" si="9"/>
        <v>80.343511450381683</v>
      </c>
      <c r="ED11" s="106" t="s">
        <v>2171</v>
      </c>
      <c r="EE11" s="6" t="s">
        <v>2736</v>
      </c>
      <c r="EF11" s="106" t="s">
        <v>2690</v>
      </c>
      <c r="EH11" s="1">
        <v>0.2981712962962963</v>
      </c>
      <c r="EI11" s="1">
        <v>0.24541666666666664</v>
      </c>
      <c r="EJ11" s="1">
        <v>2.9629629629629628E-3</v>
      </c>
      <c r="EK11" s="1">
        <v>4.9791666666666672E-2</v>
      </c>
      <c r="EL11">
        <v>38</v>
      </c>
      <c r="EM11">
        <v>544</v>
      </c>
      <c r="EN11">
        <v>532</v>
      </c>
      <c r="EO11">
        <v>15</v>
      </c>
      <c r="EP11">
        <v>0</v>
      </c>
      <c r="EQ11">
        <v>0</v>
      </c>
      <c r="ER11">
        <v>0</v>
      </c>
      <c r="ES11">
        <v>97.26</v>
      </c>
      <c r="ET11" s="106">
        <f t="shared" si="10"/>
        <v>529</v>
      </c>
      <c r="EU11" s="106">
        <v>524</v>
      </c>
      <c r="EV11" s="27">
        <f t="shared" si="11"/>
        <v>100.95419847328245</v>
      </c>
      <c r="EW11" s="106" t="s">
        <v>2171</v>
      </c>
      <c r="EX11" s="6" t="s">
        <v>2736</v>
      </c>
      <c r="EY11" s="106" t="s">
        <v>2690</v>
      </c>
      <c r="FA11" s="10">
        <v>1.1265625000000001</v>
      </c>
      <c r="FB11" s="1">
        <v>0.93945601851851857</v>
      </c>
      <c r="FC11" s="1">
        <v>3.9895833333333332E-2</v>
      </c>
      <c r="FD11" s="1">
        <v>0.1471875</v>
      </c>
      <c r="FE11">
        <v>169</v>
      </c>
      <c r="FF11">
        <v>2170</v>
      </c>
      <c r="FG11">
        <v>2158</v>
      </c>
      <c r="FH11">
        <v>51</v>
      </c>
      <c r="FI11">
        <v>0</v>
      </c>
      <c r="FJ11">
        <v>0</v>
      </c>
      <c r="FK11">
        <v>0</v>
      </c>
      <c r="FL11">
        <v>97.69</v>
      </c>
      <c r="FM11" s="106">
        <f t="shared" si="12"/>
        <v>2119</v>
      </c>
      <c r="FN11" s="106">
        <f t="shared" si="45"/>
        <v>2096</v>
      </c>
      <c r="FO11" s="27">
        <f t="shared" si="13"/>
        <v>101.09732824427482</v>
      </c>
      <c r="FP11" s="106" t="s">
        <v>2171</v>
      </c>
      <c r="FQ11" s="6" t="s">
        <v>2736</v>
      </c>
      <c r="FR11" s="106" t="s">
        <v>2690</v>
      </c>
      <c r="FS11">
        <v>8</v>
      </c>
      <c r="FT11" s="1">
        <v>0.24653935185185186</v>
      </c>
      <c r="FU11" s="1">
        <v>0.21011574074074071</v>
      </c>
      <c r="FV11" s="1">
        <v>2.2800925925925927E-3</v>
      </c>
      <c r="FW11" s="1">
        <v>3.4143518518518517E-2</v>
      </c>
      <c r="FX11">
        <v>48</v>
      </c>
      <c r="FY11">
        <v>538</v>
      </c>
      <c r="FZ11">
        <v>360</v>
      </c>
      <c r="GA11">
        <v>17</v>
      </c>
      <c r="GB11">
        <v>0</v>
      </c>
      <c r="GC11">
        <v>0</v>
      </c>
      <c r="GD11">
        <v>0</v>
      </c>
      <c r="GE11">
        <v>95.49</v>
      </c>
      <c r="GF11" s="106">
        <f t="shared" si="14"/>
        <v>521</v>
      </c>
      <c r="GG11" s="106">
        <v>524</v>
      </c>
      <c r="GH11" s="27">
        <f t="shared" si="15"/>
        <v>99.427480916030532</v>
      </c>
      <c r="GI11" s="106" t="s">
        <v>2171</v>
      </c>
      <c r="GJ11" s="6" t="s">
        <v>2736</v>
      </c>
      <c r="GK11" s="106" t="s">
        <v>2690</v>
      </c>
      <c r="GM11" s="1">
        <v>0.30913194444444442</v>
      </c>
      <c r="GN11" s="1">
        <v>0.25784722222222223</v>
      </c>
      <c r="GO11" s="1">
        <v>1.2199074074074072E-2</v>
      </c>
      <c r="GP11" s="1">
        <v>3.9074074074074074E-2</v>
      </c>
      <c r="GQ11">
        <v>38</v>
      </c>
      <c r="GR11">
        <v>542</v>
      </c>
      <c r="GS11">
        <v>442</v>
      </c>
      <c r="GT11">
        <v>3</v>
      </c>
      <c r="GU11">
        <v>0</v>
      </c>
      <c r="GV11">
        <v>0</v>
      </c>
      <c r="GW11">
        <v>0</v>
      </c>
      <c r="GX11">
        <v>99.33</v>
      </c>
      <c r="GY11" s="106">
        <f t="shared" si="16"/>
        <v>539</v>
      </c>
      <c r="GZ11" s="106">
        <v>524</v>
      </c>
      <c r="HA11" s="27">
        <f t="shared" si="17"/>
        <v>102.86259541984732</v>
      </c>
      <c r="HB11" s="106" t="s">
        <v>2171</v>
      </c>
      <c r="HC11" s="6" t="s">
        <v>2736</v>
      </c>
      <c r="HD11" s="106" t="s">
        <v>2690</v>
      </c>
      <c r="HF11" s="1">
        <v>0.26085648148148149</v>
      </c>
      <c r="HG11" s="1">
        <v>0.2263425925925926</v>
      </c>
      <c r="HH11" s="1">
        <v>2.7314814814814819E-3</v>
      </c>
      <c r="HI11" s="1">
        <v>3.1770833333333331E-2</v>
      </c>
      <c r="HJ11">
        <v>41</v>
      </c>
      <c r="HK11">
        <v>542</v>
      </c>
      <c r="HL11">
        <v>487</v>
      </c>
      <c r="HM11">
        <v>8</v>
      </c>
      <c r="HN11">
        <v>0</v>
      </c>
      <c r="HO11">
        <v>0</v>
      </c>
      <c r="HP11">
        <v>0</v>
      </c>
      <c r="HQ11">
        <v>98.38</v>
      </c>
      <c r="HR11" s="106">
        <f t="shared" si="18"/>
        <v>534</v>
      </c>
      <c r="HS11" s="106">
        <v>524</v>
      </c>
      <c r="HT11" s="27">
        <f t="shared" si="19"/>
        <v>101.90839694656488</v>
      </c>
      <c r="HU11" s="106" t="s">
        <v>2171</v>
      </c>
      <c r="HV11" s="6" t="s">
        <v>2736</v>
      </c>
      <c r="HW11" s="106" t="s">
        <v>2690</v>
      </c>
      <c r="HY11" s="1">
        <v>0.25030092592592595</v>
      </c>
      <c r="HZ11" s="1">
        <v>0.16395833333333334</v>
      </c>
      <c r="IA11" s="1">
        <v>3.8356481481481484E-2</v>
      </c>
      <c r="IB11" s="1">
        <v>4.7986111111111111E-2</v>
      </c>
      <c r="IC11">
        <v>31</v>
      </c>
      <c r="ID11">
        <v>340</v>
      </c>
      <c r="IE11">
        <v>632</v>
      </c>
      <c r="IF11">
        <v>49</v>
      </c>
      <c r="IG11">
        <v>0</v>
      </c>
      <c r="IH11">
        <v>0</v>
      </c>
      <c r="II11">
        <v>0</v>
      </c>
      <c r="IJ11">
        <v>92.8</v>
      </c>
      <c r="IK11" s="106">
        <f t="shared" si="20"/>
        <v>291</v>
      </c>
      <c r="IL11" s="106">
        <v>524</v>
      </c>
      <c r="IM11" s="27">
        <f t="shared" si="21"/>
        <v>55.534351145038165</v>
      </c>
      <c r="IN11" s="106" t="s">
        <v>2171</v>
      </c>
      <c r="IO11" s="6" t="s">
        <v>2736</v>
      </c>
      <c r="IP11" s="106" t="s">
        <v>2690</v>
      </c>
      <c r="IR11" s="1">
        <v>0.36346064814814816</v>
      </c>
      <c r="IS11" s="1">
        <v>0.27209490740740744</v>
      </c>
      <c r="IT11" s="1">
        <v>3.8356481481481484E-2</v>
      </c>
      <c r="IU11" s="1">
        <v>5.3009259259259256E-2</v>
      </c>
      <c r="IV11">
        <v>54</v>
      </c>
      <c r="IW11">
        <v>616</v>
      </c>
      <c r="IX11">
        <v>632</v>
      </c>
      <c r="IY11">
        <v>49</v>
      </c>
      <c r="IZ11">
        <v>0</v>
      </c>
      <c r="JA11">
        <v>0</v>
      </c>
      <c r="JB11">
        <v>0</v>
      </c>
      <c r="JC11">
        <v>92.8</v>
      </c>
      <c r="JD11" s="106">
        <f t="shared" si="22"/>
        <v>567</v>
      </c>
      <c r="JE11" s="106">
        <v>524</v>
      </c>
      <c r="JF11" s="27">
        <f t="shared" si="23"/>
        <v>108.20610687022901</v>
      </c>
      <c r="JG11" s="106" t="s">
        <v>2171</v>
      </c>
      <c r="JH11" s="6" t="s">
        <v>2736</v>
      </c>
      <c r="JI11" s="106" t="s">
        <v>2690</v>
      </c>
      <c r="JK11" s="1"/>
      <c r="JL11" s="1"/>
      <c r="JM11" s="1"/>
      <c r="JN11" s="1"/>
      <c r="JW11" s="106">
        <f t="shared" si="24"/>
        <v>0</v>
      </c>
      <c r="JX11" s="106">
        <v>524</v>
      </c>
      <c r="JY11" s="27">
        <f t="shared" si="25"/>
        <v>0</v>
      </c>
      <c r="JZ11" s="106" t="s">
        <v>2171</v>
      </c>
      <c r="KA11" s="6" t="s">
        <v>2736</v>
      </c>
      <c r="KB11" s="106" t="s">
        <v>2690</v>
      </c>
      <c r="KD11" s="1">
        <v>0.29790509259259262</v>
      </c>
      <c r="KE11" s="1">
        <v>0.230625</v>
      </c>
      <c r="KF11" s="1">
        <v>1.5555555555555553E-2</v>
      </c>
      <c r="KG11" s="1">
        <v>5.1712962962962961E-2</v>
      </c>
      <c r="KH11">
        <v>38</v>
      </c>
      <c r="KI11">
        <v>554</v>
      </c>
      <c r="KJ11">
        <v>509</v>
      </c>
      <c r="KK11">
        <v>11</v>
      </c>
      <c r="KL11">
        <v>0</v>
      </c>
      <c r="KM11">
        <v>0</v>
      </c>
      <c r="KN11">
        <v>0</v>
      </c>
      <c r="KO11">
        <v>97.88</v>
      </c>
      <c r="KP11" s="106">
        <f t="shared" si="26"/>
        <v>543</v>
      </c>
      <c r="KQ11" s="106">
        <v>524</v>
      </c>
      <c r="KR11" s="27">
        <f t="shared" si="27"/>
        <v>103.62595419847329</v>
      </c>
      <c r="KS11" s="106" t="s">
        <v>2171</v>
      </c>
      <c r="KT11" s="6" t="s">
        <v>2736</v>
      </c>
      <c r="KU11" s="106" t="s">
        <v>2690</v>
      </c>
      <c r="KW11" s="1">
        <v>0.27643518518518517</v>
      </c>
      <c r="KX11" s="1">
        <v>0.24434027777777778</v>
      </c>
      <c r="KY11" s="1">
        <v>8.4375000000000006E-3</v>
      </c>
      <c r="KZ11" s="1">
        <v>2.3645833333333335E-2</v>
      </c>
      <c r="LA11">
        <v>46</v>
      </c>
      <c r="LB11">
        <v>549</v>
      </c>
      <c r="LC11">
        <v>547</v>
      </c>
      <c r="LD11">
        <v>23</v>
      </c>
      <c r="LE11">
        <v>0</v>
      </c>
      <c r="LF11">
        <v>0</v>
      </c>
      <c r="LG11">
        <v>0</v>
      </c>
      <c r="LH11">
        <v>95.96</v>
      </c>
      <c r="LI11" s="106">
        <f t="shared" si="28"/>
        <v>526</v>
      </c>
      <c r="LJ11" s="106">
        <v>524</v>
      </c>
      <c r="LK11" s="27">
        <f t="shared" si="29"/>
        <v>100.38167938931298</v>
      </c>
      <c r="LL11" s="106" t="s">
        <v>2171</v>
      </c>
      <c r="LM11" s="6" t="s">
        <v>2736</v>
      </c>
      <c r="LN11" s="106" t="s">
        <v>2690</v>
      </c>
      <c r="LP11" s="1">
        <v>0.29315972222222225</v>
      </c>
      <c r="LQ11" s="1">
        <v>0.23233796296296297</v>
      </c>
      <c r="LR11" s="1">
        <v>2.1041666666666667E-2</v>
      </c>
      <c r="LS11" s="1">
        <v>3.9768518518518516E-2</v>
      </c>
      <c r="LT11">
        <v>50</v>
      </c>
      <c r="LU11">
        <v>529</v>
      </c>
      <c r="LV11">
        <v>873</v>
      </c>
      <c r="LW11">
        <v>26</v>
      </c>
      <c r="LX11">
        <v>0</v>
      </c>
      <c r="LY11">
        <v>0</v>
      </c>
      <c r="LZ11">
        <v>0</v>
      </c>
      <c r="MA11">
        <v>97.11</v>
      </c>
      <c r="MB11" s="106">
        <f t="shared" si="46"/>
        <v>503</v>
      </c>
      <c r="MC11" s="106">
        <v>524</v>
      </c>
      <c r="MD11" s="27">
        <f t="shared" si="30"/>
        <v>95.992366412213741</v>
      </c>
      <c r="ME11" s="106" t="s">
        <v>2171</v>
      </c>
      <c r="MF11" s="6" t="s">
        <v>2736</v>
      </c>
      <c r="MG11" s="106" t="s">
        <v>2690</v>
      </c>
      <c r="MI11" s="1">
        <v>0.28881944444444446</v>
      </c>
      <c r="MJ11" s="1">
        <v>0.25297453703703704</v>
      </c>
      <c r="MK11" s="1">
        <v>1.5277777777777777E-2</v>
      </c>
      <c r="ML11" s="1">
        <v>2.0555555555555556E-2</v>
      </c>
      <c r="MM11">
        <v>37</v>
      </c>
      <c r="MN11">
        <v>539</v>
      </c>
      <c r="MO11">
        <v>459</v>
      </c>
      <c r="MP11">
        <v>8</v>
      </c>
      <c r="MQ11">
        <v>0</v>
      </c>
      <c r="MR11">
        <v>0</v>
      </c>
      <c r="MS11">
        <v>0</v>
      </c>
      <c r="MT11">
        <v>98.29</v>
      </c>
      <c r="MU11" s="106">
        <f t="shared" si="31"/>
        <v>531</v>
      </c>
      <c r="MV11" s="106">
        <v>524</v>
      </c>
      <c r="MW11" s="27">
        <f t="shared" si="32"/>
        <v>101.33587786259541</v>
      </c>
      <c r="MX11" s="106" t="s">
        <v>2171</v>
      </c>
      <c r="MY11" s="6" t="s">
        <v>2736</v>
      </c>
      <c r="MZ11" s="106" t="s">
        <v>2690</v>
      </c>
      <c r="NB11" s="1">
        <v>0.28278935185185183</v>
      </c>
      <c r="NC11" s="1">
        <v>0.23476851851851852</v>
      </c>
      <c r="ND11" s="1">
        <v>2.011574074074074E-2</v>
      </c>
      <c r="NE11" s="1">
        <v>2.7893518518518515E-2</v>
      </c>
      <c r="NF11">
        <v>41</v>
      </c>
      <c r="NG11">
        <v>549</v>
      </c>
      <c r="NH11">
        <v>691</v>
      </c>
      <c r="NI11">
        <v>19</v>
      </c>
      <c r="NJ11">
        <v>0</v>
      </c>
      <c r="NK11">
        <v>0</v>
      </c>
      <c r="NL11">
        <v>0</v>
      </c>
      <c r="NM11">
        <v>97.32</v>
      </c>
      <c r="NN11" s="106">
        <f t="shared" si="33"/>
        <v>530</v>
      </c>
      <c r="NO11" s="106">
        <v>524</v>
      </c>
      <c r="NP11" s="27">
        <f t="shared" si="34"/>
        <v>101.14503816793894</v>
      </c>
      <c r="NQ11" s="106" t="s">
        <v>2171</v>
      </c>
      <c r="NR11" s="6" t="s">
        <v>2736</v>
      </c>
      <c r="NS11" s="106" t="s">
        <v>2690</v>
      </c>
      <c r="NU11" s="1">
        <v>0.28278935185185183</v>
      </c>
      <c r="NV11" s="1">
        <v>0.23476851851851852</v>
      </c>
      <c r="NW11" s="1">
        <v>2.011574074074074E-2</v>
      </c>
      <c r="NX11" s="1">
        <v>2.7893518518518515E-2</v>
      </c>
      <c r="NY11">
        <v>41</v>
      </c>
      <c r="NZ11">
        <v>549</v>
      </c>
      <c r="OA11">
        <v>691</v>
      </c>
      <c r="OB11">
        <v>19</v>
      </c>
      <c r="OC11">
        <v>0</v>
      </c>
      <c r="OD11">
        <v>0</v>
      </c>
      <c r="OE11">
        <v>0</v>
      </c>
      <c r="OF11">
        <v>97.32</v>
      </c>
      <c r="OG11" s="106">
        <f t="shared" si="35"/>
        <v>530</v>
      </c>
      <c r="OH11" s="106">
        <v>524</v>
      </c>
      <c r="OI11" s="27">
        <f t="shared" si="36"/>
        <v>101.14503816793894</v>
      </c>
      <c r="OJ11" s="106" t="s">
        <v>2171</v>
      </c>
      <c r="OK11" s="6" t="s">
        <v>2736</v>
      </c>
      <c r="OL11" s="106" t="s">
        <v>2690</v>
      </c>
      <c r="OZ11" s="106"/>
      <c r="PA11" s="106">
        <v>524</v>
      </c>
      <c r="PB11" s="27">
        <f t="shared" si="37"/>
        <v>0</v>
      </c>
      <c r="PC11" s="106" t="s">
        <v>2171</v>
      </c>
      <c r="PD11" s="6" t="s">
        <v>2736</v>
      </c>
      <c r="PE11" s="106" t="s">
        <v>2690</v>
      </c>
      <c r="PG11" s="1">
        <v>0</v>
      </c>
      <c r="PH11" s="1">
        <v>0</v>
      </c>
      <c r="PI11" s="1">
        <v>0</v>
      </c>
      <c r="PJ11" s="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 s="106"/>
      <c r="PT11" s="106"/>
      <c r="PU11" s="27"/>
      <c r="PV11" s="106" t="s">
        <v>2171</v>
      </c>
      <c r="PW11" s="6" t="s">
        <v>2736</v>
      </c>
      <c r="PX11" s="106" t="s">
        <v>2690</v>
      </c>
      <c r="PZ11" s="1">
        <v>0.32262731481481483</v>
      </c>
      <c r="QA11" s="1">
        <v>0.27059027777777778</v>
      </c>
      <c r="QB11" s="1">
        <v>1.4039351851851851E-2</v>
      </c>
      <c r="QC11" s="1">
        <v>3.7986111111111116E-2</v>
      </c>
      <c r="QD11">
        <v>28</v>
      </c>
      <c r="QE11">
        <v>547</v>
      </c>
      <c r="QF11">
        <v>175</v>
      </c>
      <c r="QG11">
        <v>19</v>
      </c>
      <c r="QH11">
        <v>0</v>
      </c>
      <c r="QI11">
        <v>0</v>
      </c>
      <c r="QJ11">
        <v>0</v>
      </c>
      <c r="QK11">
        <v>90.21</v>
      </c>
      <c r="QL11" s="106">
        <f t="shared" si="49"/>
        <v>528</v>
      </c>
      <c r="QM11" s="106">
        <v>524</v>
      </c>
      <c r="QN11" s="27">
        <f t="shared" si="38"/>
        <v>100.76335877862594</v>
      </c>
      <c r="QO11" s="106" t="s">
        <v>2171</v>
      </c>
      <c r="QP11" s="6" t="s">
        <v>2736</v>
      </c>
      <c r="QQ11" s="106" t="s">
        <v>2690</v>
      </c>
      <c r="QS11" s="1">
        <v>0.28303240740740737</v>
      </c>
      <c r="QT11" s="1">
        <v>0.22674768518518518</v>
      </c>
      <c r="QU11" s="1">
        <v>1.4039351851851851E-2</v>
      </c>
      <c r="QV11" s="1">
        <v>4.2222222222222223E-2</v>
      </c>
      <c r="QW11">
        <v>34</v>
      </c>
      <c r="QX11">
        <v>530</v>
      </c>
      <c r="QY11">
        <v>168</v>
      </c>
      <c r="QZ11">
        <v>0</v>
      </c>
      <c r="RA11">
        <v>0</v>
      </c>
      <c r="RB11">
        <v>0</v>
      </c>
      <c r="RC11">
        <v>0</v>
      </c>
      <c r="RD11">
        <v>100</v>
      </c>
      <c r="RE11" s="106">
        <f t="shared" si="50"/>
        <v>530</v>
      </c>
      <c r="RF11" s="106">
        <v>524</v>
      </c>
      <c r="RG11" s="27">
        <f t="shared" si="39"/>
        <v>101.14503816793894</v>
      </c>
      <c r="RH11" s="106" t="s">
        <v>2171</v>
      </c>
      <c r="RI11" s="6" t="s">
        <v>2736</v>
      </c>
      <c r="RJ11" s="106" t="s">
        <v>2690</v>
      </c>
      <c r="RK11">
        <v>8</v>
      </c>
      <c r="RL11" s="1">
        <v>0.32350694444444444</v>
      </c>
      <c r="RM11" s="1">
        <v>0.27130787037037035</v>
      </c>
      <c r="RN11" s="1">
        <v>6.9212962962962969E-3</v>
      </c>
      <c r="RO11" s="1">
        <v>4.5266203703703704E-2</v>
      </c>
      <c r="RP11">
        <v>49</v>
      </c>
      <c r="RQ11">
        <v>552</v>
      </c>
      <c r="RR11">
        <v>215</v>
      </c>
      <c r="RS11">
        <v>4</v>
      </c>
      <c r="RT11">
        <v>0</v>
      </c>
      <c r="RU11">
        <v>0</v>
      </c>
      <c r="RV11">
        <v>0</v>
      </c>
      <c r="RW11">
        <v>98.17</v>
      </c>
      <c r="RX11" s="106">
        <f t="shared" si="51"/>
        <v>548</v>
      </c>
      <c r="RY11" s="106">
        <v>524</v>
      </c>
      <c r="RZ11" s="27">
        <f t="shared" si="40"/>
        <v>104.58015267175573</v>
      </c>
      <c r="SA11" s="106" t="s">
        <v>2171</v>
      </c>
      <c r="SB11" s="6" t="s">
        <v>2736</v>
      </c>
      <c r="SC11" s="106" t="s">
        <v>2690</v>
      </c>
      <c r="SE11" s="1">
        <v>0.38193287037037038</v>
      </c>
      <c r="SF11" s="1">
        <v>0.24921296296296294</v>
      </c>
      <c r="SG11" s="1">
        <v>0.10039351851851852</v>
      </c>
      <c r="SH11" s="1">
        <v>3.2314814814814817E-2</v>
      </c>
      <c r="SI11">
        <v>76</v>
      </c>
      <c r="SJ11">
        <v>536</v>
      </c>
      <c r="SK11">
        <v>497</v>
      </c>
      <c r="SL11">
        <v>8</v>
      </c>
      <c r="SM11">
        <v>0</v>
      </c>
      <c r="SN11">
        <v>0</v>
      </c>
      <c r="SO11">
        <v>0</v>
      </c>
      <c r="SP11">
        <v>98.42</v>
      </c>
      <c r="SQ11" s="106">
        <f t="shared" si="52"/>
        <v>528</v>
      </c>
      <c r="SR11" s="106">
        <v>524</v>
      </c>
      <c r="SS11" s="27">
        <f t="shared" si="54"/>
        <v>100.76335877862594</v>
      </c>
      <c r="ST11" s="106" t="s">
        <v>2171</v>
      </c>
      <c r="SU11" s="6" t="s">
        <v>2736</v>
      </c>
      <c r="SV11" s="106" t="s">
        <v>2690</v>
      </c>
      <c r="SX11" s="1">
        <v>0.38193287037037038</v>
      </c>
      <c r="SY11" s="1">
        <v>0.24921296296296294</v>
      </c>
      <c r="SZ11" s="1">
        <v>0.10039351851851852</v>
      </c>
      <c r="TA11" s="1">
        <v>3.2314814814814817E-2</v>
      </c>
      <c r="TB11">
        <v>76</v>
      </c>
      <c r="TC11">
        <v>536</v>
      </c>
      <c r="TD11">
        <v>497</v>
      </c>
      <c r="TE11">
        <v>8</v>
      </c>
      <c r="TF11">
        <v>0</v>
      </c>
      <c r="TG11">
        <v>0</v>
      </c>
      <c r="TH11">
        <v>0</v>
      </c>
      <c r="TI11">
        <v>98.42</v>
      </c>
      <c r="TJ11" s="106">
        <f t="shared" si="53"/>
        <v>528</v>
      </c>
      <c r="TK11" s="106">
        <v>524</v>
      </c>
      <c r="TL11" s="27">
        <f>TJ11/TK11*100</f>
        <v>100.76335877862594</v>
      </c>
    </row>
    <row r="12" spans="1:532">
      <c r="A12" s="106" t="s">
        <v>2369</v>
      </c>
      <c r="B12" s="6" t="s">
        <v>2737</v>
      </c>
      <c r="C12" s="106" t="s">
        <v>2690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s="106" t="e">
        <f t="shared" si="41"/>
        <v>#N/A</v>
      </c>
      <c r="R12" s="106"/>
      <c r="S12" s="27" t="e">
        <f t="shared" si="0"/>
        <v>#N/A</v>
      </c>
      <c r="T12" s="106" t="s">
        <v>2369</v>
      </c>
      <c r="U12" s="6" t="s">
        <v>2737</v>
      </c>
      <c r="V12" s="106" t="s">
        <v>2690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s="106" t="e">
        <f t="shared" si="42"/>
        <v>#N/A</v>
      </c>
      <c r="AK12" s="106"/>
      <c r="AL12" s="27" t="e">
        <f t="shared" si="1"/>
        <v>#N/A</v>
      </c>
      <c r="AM12" s="106" t="s">
        <v>2369</v>
      </c>
      <c r="AN12" s="6" t="s">
        <v>2737</v>
      </c>
      <c r="AO12" s="106" t="s">
        <v>2690</v>
      </c>
      <c r="AQ12" s="1">
        <v>0</v>
      </c>
      <c r="AR12" s="1">
        <v>0</v>
      </c>
      <c r="AS12" s="1">
        <v>0</v>
      </c>
      <c r="AT12" s="1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06">
        <f t="shared" si="43"/>
        <v>0</v>
      </c>
      <c r="BD12" s="106"/>
      <c r="BE12" s="27" t="e">
        <f t="shared" si="2"/>
        <v>#DIV/0!</v>
      </c>
      <c r="BF12" s="106" t="s">
        <v>2369</v>
      </c>
      <c r="BG12" s="6" t="s">
        <v>2737</v>
      </c>
      <c r="BH12" s="106" t="s">
        <v>2690</v>
      </c>
      <c r="BJ12" s="1">
        <v>0</v>
      </c>
      <c r="BK12" s="1">
        <v>0</v>
      </c>
      <c r="BL12" s="1">
        <v>0</v>
      </c>
      <c r="BM12" s="1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s="106">
        <f t="shared" si="44"/>
        <v>0</v>
      </c>
      <c r="BW12" s="106"/>
      <c r="BX12" s="27" t="e">
        <f t="shared" si="3"/>
        <v>#DIV/0!</v>
      </c>
      <c r="BY12" s="106" t="s">
        <v>2369</v>
      </c>
      <c r="BZ12" s="6" t="s">
        <v>2737</v>
      </c>
      <c r="CA12" s="106" t="s">
        <v>2690</v>
      </c>
      <c r="CB12">
        <v>2</v>
      </c>
      <c r="CC12" s="1">
        <v>0.12422453703703702</v>
      </c>
      <c r="CD12" s="1">
        <v>7.768518518518519E-2</v>
      </c>
      <c r="CE12" s="1">
        <v>4.2511574074074077E-2</v>
      </c>
      <c r="CF12" s="1">
        <v>4.0162037037037033E-3</v>
      </c>
      <c r="CG12">
        <v>12</v>
      </c>
      <c r="CH12">
        <v>117</v>
      </c>
      <c r="CI12">
        <v>115</v>
      </c>
      <c r="CJ12">
        <v>3</v>
      </c>
      <c r="CK12">
        <v>0</v>
      </c>
      <c r="CL12">
        <v>0</v>
      </c>
      <c r="CM12">
        <v>0</v>
      </c>
      <c r="CN12">
        <v>97.46</v>
      </c>
      <c r="CO12" s="106">
        <f t="shared" si="4"/>
        <v>114</v>
      </c>
      <c r="CP12" s="106">
        <v>130</v>
      </c>
      <c r="CQ12" s="27">
        <f t="shared" si="5"/>
        <v>87.692307692307693</v>
      </c>
      <c r="CR12" s="106" t="s">
        <v>2369</v>
      </c>
      <c r="CS12" s="6" t="s">
        <v>2737</v>
      </c>
      <c r="CT12" s="106" t="s">
        <v>2690</v>
      </c>
      <c r="CU12">
        <v>3</v>
      </c>
      <c r="CV12" s="1">
        <v>0.12072916666666667</v>
      </c>
      <c r="CW12" s="1">
        <v>8.3055555555555563E-2</v>
      </c>
      <c r="CX12" s="1">
        <v>3.3506944444444443E-2</v>
      </c>
      <c r="CY12" s="1">
        <v>4.1666666666666666E-3</v>
      </c>
      <c r="CZ12">
        <v>8</v>
      </c>
      <c r="DA12">
        <v>180</v>
      </c>
      <c r="DB12">
        <v>180</v>
      </c>
      <c r="DC12">
        <v>1</v>
      </c>
      <c r="DD12">
        <v>0</v>
      </c>
      <c r="DE12">
        <v>0</v>
      </c>
      <c r="DF12">
        <v>0</v>
      </c>
      <c r="DG12">
        <v>99.45</v>
      </c>
      <c r="DH12" s="106">
        <f t="shared" si="6"/>
        <v>179</v>
      </c>
      <c r="DI12" s="106">
        <v>196</v>
      </c>
      <c r="DJ12" s="27">
        <f t="shared" si="7"/>
        <v>91.326530612244895</v>
      </c>
      <c r="DK12" s="106" t="s">
        <v>2369</v>
      </c>
      <c r="DL12" s="6" t="s">
        <v>2737</v>
      </c>
      <c r="DM12" s="106" t="s">
        <v>2690</v>
      </c>
      <c r="DO12" s="1">
        <v>0.10074074074074074</v>
      </c>
      <c r="DP12" s="1">
        <v>6.236111111111111E-2</v>
      </c>
      <c r="DQ12" s="1">
        <v>3.6296296296296292E-2</v>
      </c>
      <c r="DR12" s="1">
        <v>2.0717592592592593E-3</v>
      </c>
      <c r="DS12">
        <v>8</v>
      </c>
      <c r="DT12">
        <v>104</v>
      </c>
      <c r="DU12">
        <v>102</v>
      </c>
      <c r="DV12">
        <v>2</v>
      </c>
      <c r="DW12">
        <v>0</v>
      </c>
      <c r="DX12">
        <v>0</v>
      </c>
      <c r="DY12">
        <v>0</v>
      </c>
      <c r="DZ12">
        <v>98.08</v>
      </c>
      <c r="EA12" s="106">
        <f t="shared" si="8"/>
        <v>102</v>
      </c>
      <c r="EB12" s="106">
        <v>130</v>
      </c>
      <c r="EC12" s="27">
        <f t="shared" si="9"/>
        <v>78.461538461538467</v>
      </c>
      <c r="ED12" s="106" t="s">
        <v>2369</v>
      </c>
      <c r="EE12" s="6" t="s">
        <v>2737</v>
      </c>
      <c r="EF12" s="106" t="s">
        <v>2690</v>
      </c>
      <c r="EH12" s="1">
        <v>0.10074074074074074</v>
      </c>
      <c r="EI12" s="1">
        <v>6.236111111111111E-2</v>
      </c>
      <c r="EJ12" s="1">
        <v>3.6296296296296292E-2</v>
      </c>
      <c r="EK12" s="1">
        <v>2.0717592592592593E-3</v>
      </c>
      <c r="EL12">
        <v>8</v>
      </c>
      <c r="EM12">
        <v>104</v>
      </c>
      <c r="EN12">
        <v>102</v>
      </c>
      <c r="EO12">
        <v>2</v>
      </c>
      <c r="EP12">
        <v>0</v>
      </c>
      <c r="EQ12">
        <v>0</v>
      </c>
      <c r="ER12">
        <v>0</v>
      </c>
      <c r="ES12">
        <v>98.08</v>
      </c>
      <c r="ET12" s="106">
        <f t="shared" si="10"/>
        <v>102</v>
      </c>
      <c r="EU12" s="106">
        <v>130</v>
      </c>
      <c r="EV12" s="27">
        <f t="shared" si="11"/>
        <v>78.461538461538467</v>
      </c>
      <c r="EW12" s="106" t="s">
        <v>2369</v>
      </c>
      <c r="EX12" s="6" t="s">
        <v>2737</v>
      </c>
      <c r="EY12" s="106" t="s">
        <v>2690</v>
      </c>
      <c r="FA12" s="1">
        <v>0.3457175925925926</v>
      </c>
      <c r="FB12" s="1">
        <v>0.22311342592592595</v>
      </c>
      <c r="FC12" s="1">
        <v>0.11231481481481481</v>
      </c>
      <c r="FD12" s="1">
        <v>1.0266203703703703E-2</v>
      </c>
      <c r="FE12">
        <v>28</v>
      </c>
      <c r="FF12">
        <v>401</v>
      </c>
      <c r="FG12">
        <v>397</v>
      </c>
      <c r="FH12">
        <v>6</v>
      </c>
      <c r="FI12">
        <v>0</v>
      </c>
      <c r="FJ12">
        <v>0</v>
      </c>
      <c r="FK12">
        <v>0</v>
      </c>
      <c r="FL12">
        <v>98.51</v>
      </c>
      <c r="FM12" s="106">
        <f t="shared" si="12"/>
        <v>395</v>
      </c>
      <c r="FN12" s="106">
        <f t="shared" si="45"/>
        <v>456</v>
      </c>
      <c r="FO12" s="27">
        <f t="shared" si="13"/>
        <v>86.622807017543863</v>
      </c>
      <c r="FP12" s="106" t="s">
        <v>2369</v>
      </c>
      <c r="FQ12" s="6" t="s">
        <v>2736</v>
      </c>
      <c r="FR12" s="106" t="s">
        <v>2690</v>
      </c>
      <c r="FS12">
        <v>4</v>
      </c>
      <c r="FT12" s="1">
        <v>0.15849537037037037</v>
      </c>
      <c r="FU12" s="1">
        <v>0.10653935185185186</v>
      </c>
      <c r="FV12" s="1">
        <v>4.3182870370370365E-2</v>
      </c>
      <c r="FW12" s="1">
        <v>8.7499999999999991E-3</v>
      </c>
      <c r="FX12">
        <v>17</v>
      </c>
      <c r="FY12">
        <v>273</v>
      </c>
      <c r="FZ12">
        <v>263</v>
      </c>
      <c r="GA12">
        <v>4</v>
      </c>
      <c r="GB12">
        <v>0</v>
      </c>
      <c r="GC12">
        <v>0</v>
      </c>
      <c r="GD12">
        <v>0</v>
      </c>
      <c r="GE12">
        <v>98.5</v>
      </c>
      <c r="GF12" s="106">
        <f t="shared" si="14"/>
        <v>269</v>
      </c>
      <c r="GG12" s="106">
        <v>262</v>
      </c>
      <c r="GH12" s="27">
        <f t="shared" si="15"/>
        <v>102.67175572519085</v>
      </c>
      <c r="GI12" s="106" t="s">
        <v>2369</v>
      </c>
      <c r="GJ12" s="6" t="s">
        <v>2736</v>
      </c>
      <c r="GK12" s="106" t="s">
        <v>2690</v>
      </c>
      <c r="GM12" s="1">
        <v>0.20643518518518519</v>
      </c>
      <c r="GN12" s="1">
        <v>0.14465277777777777</v>
      </c>
      <c r="GO12" s="1">
        <v>5.0821759259259254E-2</v>
      </c>
      <c r="GP12" s="1">
        <v>1.0960648148148148E-2</v>
      </c>
      <c r="GQ12">
        <v>15</v>
      </c>
      <c r="GR12">
        <v>265</v>
      </c>
      <c r="GS12">
        <v>191</v>
      </c>
      <c r="GT12">
        <v>2</v>
      </c>
      <c r="GU12">
        <v>0</v>
      </c>
      <c r="GV12">
        <v>0</v>
      </c>
      <c r="GW12">
        <v>0</v>
      </c>
      <c r="GX12">
        <v>98.96</v>
      </c>
      <c r="GY12" s="106">
        <f t="shared" si="16"/>
        <v>263</v>
      </c>
      <c r="GZ12" s="106">
        <v>262</v>
      </c>
      <c r="HA12" s="27">
        <f t="shared" si="17"/>
        <v>100.38167938931298</v>
      </c>
      <c r="HB12" s="106" t="s">
        <v>2369</v>
      </c>
      <c r="HC12" s="6" t="s">
        <v>2736</v>
      </c>
      <c r="HD12" s="106" t="s">
        <v>2690</v>
      </c>
      <c r="HF12" s="1">
        <v>4.1990740740740745E-2</v>
      </c>
      <c r="HG12" s="1">
        <v>3.1979166666666663E-2</v>
      </c>
      <c r="HH12" s="1">
        <v>9.780092592592592E-3</v>
      </c>
      <c r="HI12" s="1">
        <v>2.0833333333333335E-4</v>
      </c>
      <c r="HJ12">
        <v>8</v>
      </c>
      <c r="HK12">
        <v>68</v>
      </c>
      <c r="HL12">
        <v>144</v>
      </c>
      <c r="HM12">
        <v>2</v>
      </c>
      <c r="HN12">
        <v>0</v>
      </c>
      <c r="HO12">
        <v>0</v>
      </c>
      <c r="HP12">
        <v>0</v>
      </c>
      <c r="HQ12">
        <v>98.63</v>
      </c>
      <c r="HR12" s="106">
        <f t="shared" si="18"/>
        <v>66</v>
      </c>
      <c r="HS12" s="106"/>
      <c r="HT12" s="27" t="e">
        <f t="shared" si="19"/>
        <v>#DIV/0!</v>
      </c>
      <c r="HU12" s="106" t="s">
        <v>2369</v>
      </c>
      <c r="HV12" s="6" t="s">
        <v>2736</v>
      </c>
      <c r="HW12" s="106" t="s">
        <v>2690</v>
      </c>
      <c r="HY12" s="1">
        <v>0</v>
      </c>
      <c r="HZ12" s="1">
        <v>0</v>
      </c>
      <c r="IA12" s="1">
        <v>0</v>
      </c>
      <c r="IB12" s="1">
        <v>0</v>
      </c>
      <c r="IC12">
        <v>0</v>
      </c>
      <c r="ID12">
        <v>0</v>
      </c>
      <c r="IE12">
        <v>3</v>
      </c>
      <c r="IF12">
        <v>0</v>
      </c>
      <c r="IG12">
        <v>0</v>
      </c>
      <c r="IH12">
        <v>0</v>
      </c>
      <c r="II12">
        <v>0</v>
      </c>
      <c r="IJ12">
        <v>100</v>
      </c>
      <c r="IK12" s="106">
        <f t="shared" si="20"/>
        <v>0</v>
      </c>
      <c r="IL12" s="106"/>
      <c r="IM12" s="27" t="e">
        <f t="shared" si="21"/>
        <v>#DIV/0!</v>
      </c>
      <c r="IN12" s="106" t="s">
        <v>2369</v>
      </c>
      <c r="IO12" s="6" t="s">
        <v>2736</v>
      </c>
      <c r="IP12" s="106" t="s">
        <v>2690</v>
      </c>
      <c r="IR12" s="1">
        <v>0</v>
      </c>
      <c r="IS12" s="1">
        <v>0</v>
      </c>
      <c r="IT12" s="1">
        <v>0</v>
      </c>
      <c r="IU12" s="1">
        <v>0</v>
      </c>
      <c r="IV12">
        <v>0</v>
      </c>
      <c r="IW12">
        <v>0</v>
      </c>
      <c r="IX12">
        <v>3</v>
      </c>
      <c r="IY12">
        <v>0</v>
      </c>
      <c r="IZ12">
        <v>0</v>
      </c>
      <c r="JA12">
        <v>0</v>
      </c>
      <c r="JB12">
        <v>0</v>
      </c>
      <c r="JC12">
        <v>100</v>
      </c>
      <c r="JD12" s="106">
        <f t="shared" si="22"/>
        <v>0</v>
      </c>
      <c r="JE12" s="106"/>
      <c r="JF12" s="27" t="e">
        <f t="shared" si="23"/>
        <v>#DIV/0!</v>
      </c>
      <c r="JG12" s="106" t="s">
        <v>2369</v>
      </c>
      <c r="JH12" s="6" t="s">
        <v>2736</v>
      </c>
      <c r="JI12" s="106" t="s">
        <v>2690</v>
      </c>
      <c r="JK12" s="1"/>
      <c r="JL12" s="1"/>
      <c r="JM12" s="1"/>
      <c r="JN12" s="1"/>
      <c r="JW12" s="106">
        <f t="shared" si="24"/>
        <v>0</v>
      </c>
      <c r="JX12" s="106"/>
      <c r="JY12" s="27" t="e">
        <f t="shared" si="25"/>
        <v>#DIV/0!</v>
      </c>
      <c r="JZ12" s="106" t="s">
        <v>2369</v>
      </c>
      <c r="KA12" s="6" t="s">
        <v>2736</v>
      </c>
      <c r="KB12" s="106" t="s">
        <v>2690</v>
      </c>
      <c r="KD12" s="1">
        <v>0.38387731481481485</v>
      </c>
      <c r="KE12" s="1">
        <v>0.26456018518518515</v>
      </c>
      <c r="KF12" s="1">
        <v>0.10754629629629631</v>
      </c>
      <c r="KG12" s="1">
        <v>1.1759259259259259E-2</v>
      </c>
      <c r="KH12">
        <v>30</v>
      </c>
      <c r="KI12">
        <v>536</v>
      </c>
      <c r="KJ12">
        <v>249</v>
      </c>
      <c r="KK12">
        <v>4</v>
      </c>
      <c r="KL12">
        <v>0</v>
      </c>
      <c r="KM12">
        <v>0</v>
      </c>
      <c r="KN12">
        <v>0</v>
      </c>
      <c r="KO12">
        <v>98.42</v>
      </c>
      <c r="KP12" s="106">
        <f t="shared" si="26"/>
        <v>532</v>
      </c>
      <c r="KQ12" s="106">
        <v>524</v>
      </c>
      <c r="KR12" s="27">
        <f t="shared" si="27"/>
        <v>101.52671755725191</v>
      </c>
      <c r="KS12" s="106" t="s">
        <v>2369</v>
      </c>
      <c r="KT12" s="6" t="s">
        <v>2736</v>
      </c>
      <c r="KU12" s="106" t="s">
        <v>2690</v>
      </c>
      <c r="KW12" s="1">
        <v>2.0625000000000001E-2</v>
      </c>
      <c r="KX12" s="1">
        <v>1.9039351851851852E-2</v>
      </c>
      <c r="KY12" s="1">
        <v>1.1921296296296296E-3</v>
      </c>
      <c r="KZ12" s="1">
        <v>3.9351851851851852E-4</v>
      </c>
      <c r="LA12">
        <v>7</v>
      </c>
      <c r="LB12">
        <v>41</v>
      </c>
      <c r="LC12">
        <v>329</v>
      </c>
      <c r="LD12">
        <v>6</v>
      </c>
      <c r="LE12">
        <v>0</v>
      </c>
      <c r="LF12">
        <v>0</v>
      </c>
      <c r="LG12">
        <v>0</v>
      </c>
      <c r="LH12">
        <v>98.21</v>
      </c>
      <c r="LI12" s="106">
        <f t="shared" si="28"/>
        <v>35</v>
      </c>
      <c r="LJ12" s="106"/>
      <c r="LK12" s="27"/>
      <c r="LL12" s="106" t="s">
        <v>2369</v>
      </c>
      <c r="LM12" s="6" t="s">
        <v>2736</v>
      </c>
      <c r="LN12" s="106" t="s">
        <v>2690</v>
      </c>
      <c r="LP12" s="1">
        <v>0</v>
      </c>
      <c r="LQ12" s="1">
        <v>0</v>
      </c>
      <c r="LR12" s="1">
        <v>0</v>
      </c>
      <c r="LS12" s="1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 s="106">
        <f t="shared" si="46"/>
        <v>0</v>
      </c>
      <c r="MC12" s="106"/>
      <c r="MD12" s="27"/>
      <c r="ME12" s="106" t="s">
        <v>2369</v>
      </c>
      <c r="MF12" s="6" t="s">
        <v>2736</v>
      </c>
      <c r="MG12" s="106" t="s">
        <v>2690</v>
      </c>
      <c r="MI12" s="1">
        <v>9.0104166666666666E-2</v>
      </c>
      <c r="MJ12" s="1">
        <v>7.3587962962962966E-2</v>
      </c>
      <c r="MK12" s="1">
        <v>1.4178240740740741E-2</v>
      </c>
      <c r="ML12" s="1">
        <v>2.3379629629629631E-3</v>
      </c>
      <c r="MM12">
        <v>6</v>
      </c>
      <c r="MN12">
        <v>142</v>
      </c>
      <c r="MO12">
        <v>141</v>
      </c>
      <c r="MP12">
        <v>1</v>
      </c>
      <c r="MQ12">
        <v>0</v>
      </c>
      <c r="MR12">
        <v>0</v>
      </c>
      <c r="MS12">
        <v>0</v>
      </c>
      <c r="MT12">
        <v>99.3</v>
      </c>
      <c r="MU12" s="106">
        <f t="shared" si="31"/>
        <v>141</v>
      </c>
      <c r="MV12" s="106">
        <v>131</v>
      </c>
      <c r="MW12" s="27">
        <f t="shared" si="32"/>
        <v>107.63358778625954</v>
      </c>
      <c r="MX12" s="106" t="s">
        <v>2369</v>
      </c>
      <c r="MY12" s="6" t="s">
        <v>2736</v>
      </c>
      <c r="MZ12" s="106" t="s">
        <v>2690</v>
      </c>
      <c r="NB12" s="1">
        <v>8.7673611111111105E-2</v>
      </c>
      <c r="NC12" s="1">
        <v>7.0682870370370368E-2</v>
      </c>
      <c r="ND12" s="1">
        <v>1.4004629629629631E-2</v>
      </c>
      <c r="NE12" s="1">
        <v>2.9745370370370373E-3</v>
      </c>
      <c r="NF12">
        <v>9</v>
      </c>
      <c r="NG12">
        <v>146</v>
      </c>
      <c r="NH12">
        <v>140</v>
      </c>
      <c r="NI12">
        <v>7</v>
      </c>
      <c r="NJ12">
        <v>0</v>
      </c>
      <c r="NK12">
        <v>0</v>
      </c>
      <c r="NL12">
        <v>0</v>
      </c>
      <c r="NM12">
        <v>95.24</v>
      </c>
      <c r="NN12" s="106">
        <f t="shared" si="33"/>
        <v>139</v>
      </c>
      <c r="NO12" s="106">
        <v>131</v>
      </c>
      <c r="NP12" s="27">
        <f t="shared" si="34"/>
        <v>106.10687022900764</v>
      </c>
      <c r="NQ12" s="106" t="s">
        <v>2369</v>
      </c>
      <c r="NR12" s="6" t="s">
        <v>2736</v>
      </c>
      <c r="NS12" s="106" t="s">
        <v>2690</v>
      </c>
      <c r="NU12" s="1">
        <v>8.7673611111111105E-2</v>
      </c>
      <c r="NV12" s="1">
        <v>7.0682870370370368E-2</v>
      </c>
      <c r="NW12" s="1">
        <v>1.4004629629629631E-2</v>
      </c>
      <c r="NX12" s="1">
        <v>2.9745370370370373E-3</v>
      </c>
      <c r="NY12">
        <v>9</v>
      </c>
      <c r="NZ12">
        <v>146</v>
      </c>
      <c r="OA12">
        <v>140</v>
      </c>
      <c r="OB12">
        <v>7</v>
      </c>
      <c r="OC12">
        <v>0</v>
      </c>
      <c r="OD12">
        <v>0</v>
      </c>
      <c r="OE12">
        <v>0</v>
      </c>
      <c r="OF12">
        <v>95.24</v>
      </c>
      <c r="OG12" s="106">
        <f t="shared" si="35"/>
        <v>139</v>
      </c>
      <c r="OH12" s="106">
        <v>131</v>
      </c>
      <c r="OI12" s="27">
        <f t="shared" si="36"/>
        <v>106.10687022900764</v>
      </c>
      <c r="OJ12" s="106" t="s">
        <v>2369</v>
      </c>
      <c r="OK12" s="6" t="s">
        <v>2736</v>
      </c>
      <c r="OL12" s="106" t="s">
        <v>2690</v>
      </c>
      <c r="OZ12" s="106"/>
      <c r="PA12" s="106">
        <v>131</v>
      </c>
      <c r="PB12" s="27">
        <f t="shared" si="37"/>
        <v>0</v>
      </c>
      <c r="PC12" s="106" t="s">
        <v>2369</v>
      </c>
      <c r="PD12" s="6" t="s">
        <v>2736</v>
      </c>
      <c r="PE12" s="106" t="s">
        <v>2690</v>
      </c>
      <c r="PG12" s="1">
        <v>0</v>
      </c>
      <c r="PH12" s="1">
        <v>0</v>
      </c>
      <c r="PI12" s="1">
        <v>0</v>
      </c>
      <c r="PJ12" s="1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 s="106"/>
      <c r="PT12" s="106"/>
      <c r="PU12" s="27"/>
      <c r="PV12" s="106" t="s">
        <v>2369</v>
      </c>
      <c r="PW12" s="6" t="s">
        <v>2736</v>
      </c>
      <c r="PX12" s="106" t="s">
        <v>2690</v>
      </c>
      <c r="PZ12" s="1">
        <v>0.29092592592592592</v>
      </c>
      <c r="QA12" s="1">
        <v>0.23684027777777775</v>
      </c>
      <c r="QB12" s="1">
        <v>3.5462962962962967E-2</v>
      </c>
      <c r="QC12" s="1">
        <v>1.8622685185185183E-2</v>
      </c>
      <c r="QD12">
        <v>24</v>
      </c>
      <c r="QE12">
        <v>534</v>
      </c>
      <c r="QF12">
        <v>291</v>
      </c>
      <c r="QG12">
        <v>0</v>
      </c>
      <c r="QH12">
        <v>0</v>
      </c>
      <c r="QI12">
        <v>0</v>
      </c>
      <c r="QJ12">
        <v>0</v>
      </c>
      <c r="QK12">
        <v>100</v>
      </c>
      <c r="QL12" s="106">
        <f t="shared" si="49"/>
        <v>534</v>
      </c>
      <c r="QM12" s="106">
        <v>524</v>
      </c>
      <c r="QN12" s="27">
        <f t="shared" si="38"/>
        <v>101.90839694656488</v>
      </c>
      <c r="QO12" s="106" t="s">
        <v>2369</v>
      </c>
      <c r="QP12" s="6" t="s">
        <v>2736</v>
      </c>
      <c r="QQ12" s="106" t="s">
        <v>2690</v>
      </c>
      <c r="QS12" s="1">
        <v>0.34483796296296299</v>
      </c>
      <c r="QT12" s="1">
        <v>0.29120370370370369</v>
      </c>
      <c r="QU12" s="1">
        <v>3.4351851851851849E-2</v>
      </c>
      <c r="QV12" s="1">
        <v>1.9270833333333334E-2</v>
      </c>
      <c r="QW12">
        <v>32</v>
      </c>
      <c r="QX12">
        <v>537</v>
      </c>
      <c r="QY12">
        <v>246</v>
      </c>
      <c r="QZ12">
        <v>5</v>
      </c>
      <c r="RA12">
        <v>0</v>
      </c>
      <c r="RB12">
        <v>0</v>
      </c>
      <c r="RC12">
        <v>0</v>
      </c>
      <c r="RD12">
        <v>98.01</v>
      </c>
      <c r="RE12" s="106">
        <f t="shared" si="50"/>
        <v>532</v>
      </c>
      <c r="RF12" s="106">
        <v>524</v>
      </c>
      <c r="RG12" s="27">
        <f t="shared" si="39"/>
        <v>101.52671755725191</v>
      </c>
      <c r="RH12" s="106" t="s">
        <v>2369</v>
      </c>
      <c r="RI12" s="6" t="s">
        <v>2736</v>
      </c>
      <c r="RJ12" s="106" t="s">
        <v>2690</v>
      </c>
      <c r="RK12">
        <v>8</v>
      </c>
      <c r="RL12" s="1">
        <v>0.3783217592592592</v>
      </c>
      <c r="RM12" s="1">
        <v>0.29479166666666667</v>
      </c>
      <c r="RN12" s="1">
        <v>5.1805555555555556E-2</v>
      </c>
      <c r="RO12" s="1">
        <v>3.1712962962962964E-2</v>
      </c>
      <c r="RP12">
        <v>53</v>
      </c>
      <c r="RQ12">
        <v>537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 s="106">
        <f t="shared" si="51"/>
        <v>537</v>
      </c>
      <c r="RY12" s="106">
        <v>524</v>
      </c>
      <c r="RZ12" s="27">
        <f t="shared" si="40"/>
        <v>102.48091603053436</v>
      </c>
      <c r="SA12" s="106" t="s">
        <v>2369</v>
      </c>
      <c r="SB12" s="6" t="s">
        <v>2736</v>
      </c>
      <c r="SC12" s="106" t="s">
        <v>2690</v>
      </c>
      <c r="SE12" s="1">
        <v>6.7453703703703696E-2</v>
      </c>
      <c r="SF12" s="1">
        <v>5.6111111111111112E-2</v>
      </c>
      <c r="SG12" s="1">
        <v>7.1874999999999994E-3</v>
      </c>
      <c r="SH12" s="1">
        <v>4.1435185185185186E-3</v>
      </c>
      <c r="SI12">
        <v>13</v>
      </c>
      <c r="SJ12">
        <v>101</v>
      </c>
      <c r="SK12">
        <v>522</v>
      </c>
      <c r="SL12">
        <v>11</v>
      </c>
      <c r="SM12">
        <v>0</v>
      </c>
      <c r="SN12">
        <v>0</v>
      </c>
      <c r="SO12">
        <v>0</v>
      </c>
      <c r="SP12">
        <v>97.94</v>
      </c>
      <c r="SQ12" s="106">
        <f t="shared" si="52"/>
        <v>90</v>
      </c>
      <c r="SR12" s="106"/>
      <c r="SS12" s="27"/>
      <c r="ST12" s="106" t="s">
        <v>2369</v>
      </c>
      <c r="SU12" s="6" t="s">
        <v>2736</v>
      </c>
      <c r="SV12" s="106" t="s">
        <v>2690</v>
      </c>
      <c r="SX12" s="1">
        <v>6.7453703703703696E-2</v>
      </c>
      <c r="SY12" s="1">
        <v>5.6111111111111112E-2</v>
      </c>
      <c r="SZ12" s="1">
        <v>7.1874999999999994E-3</v>
      </c>
      <c r="TA12" s="1">
        <v>4.1435185185185186E-3</v>
      </c>
      <c r="TB12">
        <v>13</v>
      </c>
      <c r="TC12">
        <v>101</v>
      </c>
      <c r="TD12">
        <v>522</v>
      </c>
      <c r="TE12">
        <v>11</v>
      </c>
      <c r="TF12">
        <v>0</v>
      </c>
      <c r="TG12">
        <v>0</v>
      </c>
      <c r="TH12">
        <v>0</v>
      </c>
      <c r="TI12">
        <v>97.94</v>
      </c>
      <c r="TJ12" s="106">
        <f t="shared" si="53"/>
        <v>90</v>
      </c>
      <c r="TK12" s="106"/>
      <c r="TL12" s="27"/>
    </row>
    <row r="13" spans="1:532">
      <c r="A13" s="106" t="s">
        <v>2371</v>
      </c>
      <c r="B13" s="6" t="s">
        <v>2737</v>
      </c>
      <c r="C13" s="106" t="s">
        <v>2690</v>
      </c>
      <c r="E13" s="1">
        <v>1.3865740740740739E-2</v>
      </c>
      <c r="F13" s="1">
        <v>8.726851851851852E-3</v>
      </c>
      <c r="G13" s="1">
        <v>6.9444444444444444E-5</v>
      </c>
      <c r="H13" s="1">
        <v>5.0578703703703706E-3</v>
      </c>
      <c r="I13">
        <v>17</v>
      </c>
      <c r="J13">
        <v>35</v>
      </c>
      <c r="K13">
        <v>67</v>
      </c>
      <c r="L13">
        <v>11</v>
      </c>
      <c r="M13">
        <v>0</v>
      </c>
      <c r="N13">
        <v>0</v>
      </c>
      <c r="O13">
        <v>0</v>
      </c>
      <c r="P13">
        <v>85.9</v>
      </c>
      <c r="Q13" s="106">
        <f t="shared" si="41"/>
        <v>24</v>
      </c>
      <c r="R13" s="106"/>
      <c r="S13" s="27" t="e">
        <f t="shared" si="0"/>
        <v>#DIV/0!</v>
      </c>
      <c r="T13" s="106" t="s">
        <v>2371</v>
      </c>
      <c r="U13" s="6" t="s">
        <v>2737</v>
      </c>
      <c r="V13" s="106" t="s">
        <v>2690</v>
      </c>
      <c r="X13" s="1">
        <v>1.3865740740740739E-2</v>
      </c>
      <c r="Y13" s="1">
        <v>8.726851851851852E-3</v>
      </c>
      <c r="Z13" s="1">
        <v>6.9444444444444444E-5</v>
      </c>
      <c r="AA13" s="1">
        <v>5.0578703703703706E-3</v>
      </c>
      <c r="AB13">
        <v>17</v>
      </c>
      <c r="AC13">
        <v>35</v>
      </c>
      <c r="AD13">
        <v>67</v>
      </c>
      <c r="AE13">
        <v>11</v>
      </c>
      <c r="AF13">
        <v>0</v>
      </c>
      <c r="AG13">
        <v>0</v>
      </c>
      <c r="AH13">
        <v>0</v>
      </c>
      <c r="AI13">
        <v>85.9</v>
      </c>
      <c r="AJ13" s="106">
        <f t="shared" si="42"/>
        <v>24</v>
      </c>
      <c r="AK13" s="106"/>
      <c r="AL13" s="27" t="e">
        <f t="shared" si="1"/>
        <v>#DIV/0!</v>
      </c>
      <c r="AM13" s="106" t="s">
        <v>2371</v>
      </c>
      <c r="AN13" s="6" t="s">
        <v>2737</v>
      </c>
      <c r="AO13" s="106" t="s">
        <v>2690</v>
      </c>
      <c r="AQ13" s="1">
        <v>0</v>
      </c>
      <c r="AR13" s="1">
        <v>0</v>
      </c>
      <c r="AS13" s="1">
        <v>0</v>
      </c>
      <c r="AT13" s="1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06">
        <f t="shared" si="43"/>
        <v>0</v>
      </c>
      <c r="BD13" s="106"/>
      <c r="BE13" s="27" t="e">
        <f t="shared" si="2"/>
        <v>#DIV/0!</v>
      </c>
      <c r="BF13" s="106" t="s">
        <v>2371</v>
      </c>
      <c r="BG13" s="6" t="s">
        <v>2737</v>
      </c>
      <c r="BH13" s="106" t="s">
        <v>2690</v>
      </c>
      <c r="BJ13" s="1">
        <v>0</v>
      </c>
      <c r="BK13" s="1">
        <v>0</v>
      </c>
      <c r="BL13" s="1">
        <v>0</v>
      </c>
      <c r="BM13" s="1">
        <v>0</v>
      </c>
      <c r="BN13">
        <v>0</v>
      </c>
      <c r="BO13">
        <v>0</v>
      </c>
      <c r="BP13">
        <v>13</v>
      </c>
      <c r="BQ13">
        <v>2</v>
      </c>
      <c r="BR13">
        <v>0</v>
      </c>
      <c r="BS13">
        <v>0</v>
      </c>
      <c r="BT13">
        <v>0</v>
      </c>
      <c r="BU13">
        <v>86.67</v>
      </c>
      <c r="BV13" s="106">
        <f t="shared" si="44"/>
        <v>-2</v>
      </c>
      <c r="BW13" s="106"/>
      <c r="BX13" s="27" t="e">
        <f t="shared" si="3"/>
        <v>#DIV/0!</v>
      </c>
      <c r="BY13" s="106" t="s">
        <v>2371</v>
      </c>
      <c r="BZ13" s="6" t="s">
        <v>2737</v>
      </c>
      <c r="CA13" s="106" t="s">
        <v>2690</v>
      </c>
      <c r="CC13" s="1">
        <v>6.018518518518519E-4</v>
      </c>
      <c r="CD13" s="1">
        <v>6.018518518518519E-4</v>
      </c>
      <c r="CE13" s="1">
        <v>0</v>
      </c>
      <c r="CF13" s="1">
        <v>0</v>
      </c>
      <c r="CG13">
        <v>2</v>
      </c>
      <c r="CH13">
        <v>2</v>
      </c>
      <c r="CI13">
        <v>2</v>
      </c>
      <c r="CJ13">
        <v>0</v>
      </c>
      <c r="CK13">
        <v>0</v>
      </c>
      <c r="CL13">
        <v>0</v>
      </c>
      <c r="CM13">
        <v>0</v>
      </c>
      <c r="CN13">
        <v>100</v>
      </c>
      <c r="CO13" s="106">
        <f t="shared" si="4"/>
        <v>2</v>
      </c>
      <c r="CP13" s="106"/>
      <c r="CQ13" s="27" t="e">
        <f t="shared" si="5"/>
        <v>#DIV/0!</v>
      </c>
      <c r="CR13" s="106" t="s">
        <v>2371</v>
      </c>
      <c r="CS13" s="6" t="s">
        <v>2737</v>
      </c>
      <c r="CT13" s="106" t="s">
        <v>2690</v>
      </c>
      <c r="CU13">
        <v>4</v>
      </c>
      <c r="CV13" s="1">
        <v>7.165509259259259E-2</v>
      </c>
      <c r="CW13" s="1">
        <v>4.1770833333333333E-2</v>
      </c>
      <c r="CX13" s="1">
        <v>1.9143518518518518E-2</v>
      </c>
      <c r="CY13" s="1">
        <v>1.0729166666666666E-2</v>
      </c>
      <c r="CZ13">
        <v>13</v>
      </c>
      <c r="DA13">
        <v>146</v>
      </c>
      <c r="DB13">
        <v>133</v>
      </c>
      <c r="DC13">
        <v>13</v>
      </c>
      <c r="DD13">
        <v>0</v>
      </c>
      <c r="DE13">
        <v>0</v>
      </c>
      <c r="DF13">
        <v>0</v>
      </c>
      <c r="DG13">
        <v>91.1</v>
      </c>
      <c r="DH13" s="106">
        <f t="shared" si="6"/>
        <v>133</v>
      </c>
      <c r="DI13" s="106">
        <v>211</v>
      </c>
      <c r="DJ13" s="27">
        <f t="shared" si="7"/>
        <v>63.033175355450233</v>
      </c>
      <c r="DK13" s="106" t="s">
        <v>2371</v>
      </c>
      <c r="DL13" s="6" t="s">
        <v>2737</v>
      </c>
      <c r="DM13" s="106" t="s">
        <v>2690</v>
      </c>
      <c r="DO13" s="1">
        <v>8.4189814814814815E-2</v>
      </c>
      <c r="DP13" s="1">
        <v>5.7893518518518518E-2</v>
      </c>
      <c r="DQ13" s="1">
        <v>1.6435185185185183E-3</v>
      </c>
      <c r="DR13" s="1">
        <v>2.4641203703703703E-2</v>
      </c>
      <c r="DS13">
        <v>39</v>
      </c>
      <c r="DT13">
        <v>189</v>
      </c>
      <c r="DU13">
        <v>188</v>
      </c>
      <c r="DV13">
        <v>11</v>
      </c>
      <c r="DW13">
        <v>0</v>
      </c>
      <c r="DX13">
        <v>0</v>
      </c>
      <c r="DY13">
        <v>0</v>
      </c>
      <c r="DZ13">
        <v>94.47</v>
      </c>
      <c r="EA13" s="106">
        <f t="shared" si="8"/>
        <v>178</v>
      </c>
      <c r="EB13" s="106">
        <v>130</v>
      </c>
      <c r="EC13" s="27">
        <f t="shared" si="9"/>
        <v>136.92307692307693</v>
      </c>
      <c r="ED13" s="106" t="s">
        <v>2371</v>
      </c>
      <c r="EE13" s="6" t="s">
        <v>2737</v>
      </c>
      <c r="EF13" s="106" t="s">
        <v>2690</v>
      </c>
      <c r="EH13" s="1">
        <v>8.4189814814814815E-2</v>
      </c>
      <c r="EI13" s="1">
        <v>5.7893518518518518E-2</v>
      </c>
      <c r="EJ13" s="1">
        <v>1.6435185185185183E-3</v>
      </c>
      <c r="EK13" s="1">
        <v>2.4641203703703703E-2</v>
      </c>
      <c r="EL13">
        <v>39</v>
      </c>
      <c r="EM13">
        <v>189</v>
      </c>
      <c r="EN13">
        <v>188</v>
      </c>
      <c r="EO13">
        <v>11</v>
      </c>
      <c r="EP13">
        <v>0</v>
      </c>
      <c r="EQ13">
        <v>0</v>
      </c>
      <c r="ER13">
        <v>0</v>
      </c>
      <c r="ES13">
        <v>94.47</v>
      </c>
      <c r="ET13" s="106">
        <f t="shared" si="10"/>
        <v>178</v>
      </c>
      <c r="EU13" s="106">
        <v>130</v>
      </c>
      <c r="EV13" s="27">
        <f t="shared" si="11"/>
        <v>136.92307692307693</v>
      </c>
      <c r="EW13" s="106" t="s">
        <v>2371</v>
      </c>
      <c r="EX13" s="6" t="s">
        <v>2737</v>
      </c>
      <c r="EY13" s="106" t="s">
        <v>2690</v>
      </c>
      <c r="FA13" s="1">
        <v>0.15645833333333334</v>
      </c>
      <c r="FB13" s="1">
        <v>0.1002662037037037</v>
      </c>
      <c r="FC13" s="1">
        <v>2.0787037037037038E-2</v>
      </c>
      <c r="FD13" s="1">
        <v>3.5381944444444445E-2</v>
      </c>
      <c r="FE13">
        <v>54</v>
      </c>
      <c r="FF13">
        <v>337</v>
      </c>
      <c r="FG13">
        <v>336</v>
      </c>
      <c r="FH13">
        <v>26</v>
      </c>
      <c r="FI13">
        <v>0</v>
      </c>
      <c r="FJ13">
        <v>0</v>
      </c>
      <c r="FK13">
        <v>0</v>
      </c>
      <c r="FL13">
        <v>92.82</v>
      </c>
      <c r="FM13" s="106">
        <f t="shared" si="12"/>
        <v>311</v>
      </c>
      <c r="FN13" s="106">
        <f t="shared" si="45"/>
        <v>341</v>
      </c>
      <c r="FO13" s="27">
        <f t="shared" si="13"/>
        <v>91.202346041055719</v>
      </c>
      <c r="FP13" s="106" t="s">
        <v>2371</v>
      </c>
      <c r="FQ13" s="6" t="s">
        <v>2736</v>
      </c>
      <c r="FR13" s="106" t="s">
        <v>2690</v>
      </c>
      <c r="FS13">
        <v>4</v>
      </c>
      <c r="FT13" s="1">
        <v>0.1554861111111111</v>
      </c>
      <c r="FU13" s="1">
        <v>6.1261574074074072E-2</v>
      </c>
      <c r="FV13" s="1">
        <v>6.4120370370370364E-3</v>
      </c>
      <c r="FW13" s="1">
        <v>8.7800925925925921E-2</v>
      </c>
      <c r="FX13">
        <v>21</v>
      </c>
      <c r="FY13">
        <v>283</v>
      </c>
      <c r="FZ13">
        <v>218</v>
      </c>
      <c r="GA13">
        <v>18</v>
      </c>
      <c r="GB13">
        <v>0</v>
      </c>
      <c r="GC13">
        <v>0</v>
      </c>
      <c r="GD13">
        <v>0</v>
      </c>
      <c r="GE13">
        <v>92.37</v>
      </c>
      <c r="GF13" s="106">
        <f t="shared" si="14"/>
        <v>265</v>
      </c>
      <c r="GG13" s="106">
        <v>262</v>
      </c>
      <c r="GH13" s="27">
        <f t="shared" si="15"/>
        <v>101.14503816793894</v>
      </c>
      <c r="GI13" s="106" t="s">
        <v>2371</v>
      </c>
      <c r="GJ13" s="6" t="s">
        <v>2736</v>
      </c>
      <c r="GK13" s="106" t="s">
        <v>2690</v>
      </c>
      <c r="GM13" s="1">
        <v>0.31782407407407409</v>
      </c>
      <c r="GN13" s="1">
        <v>0.13490740740740739</v>
      </c>
      <c r="GO13" s="1">
        <v>1.2569444444444446E-2</v>
      </c>
      <c r="GP13" s="1">
        <v>0.17033564814814817</v>
      </c>
      <c r="GQ13">
        <v>41</v>
      </c>
      <c r="GR13">
        <v>563</v>
      </c>
      <c r="GS13">
        <v>406</v>
      </c>
      <c r="GT13">
        <v>11</v>
      </c>
      <c r="GU13">
        <v>0</v>
      </c>
      <c r="GV13">
        <v>0</v>
      </c>
      <c r="GW13">
        <v>0</v>
      </c>
      <c r="GX13">
        <v>97.36</v>
      </c>
      <c r="GY13" s="106">
        <f t="shared" si="16"/>
        <v>552</v>
      </c>
      <c r="GZ13" s="106">
        <v>524</v>
      </c>
      <c r="HA13" s="27">
        <f t="shared" si="17"/>
        <v>105.34351145038168</v>
      </c>
      <c r="HB13" s="106" t="s">
        <v>2371</v>
      </c>
      <c r="HC13" s="6" t="s">
        <v>2736</v>
      </c>
      <c r="HD13" s="106" t="s">
        <v>2690</v>
      </c>
      <c r="HF13" s="1">
        <v>0.32471064814814815</v>
      </c>
      <c r="HG13" s="1">
        <v>0.1534837962962963</v>
      </c>
      <c r="HH13" s="1">
        <v>1.0578703703703703E-2</v>
      </c>
      <c r="HI13" s="1">
        <v>0.16063657407407408</v>
      </c>
      <c r="HJ13">
        <v>48</v>
      </c>
      <c r="HK13">
        <v>549</v>
      </c>
      <c r="HL13">
        <v>518</v>
      </c>
      <c r="HM13">
        <v>21</v>
      </c>
      <c r="HN13">
        <v>0</v>
      </c>
      <c r="HO13">
        <v>0</v>
      </c>
      <c r="HP13">
        <v>0</v>
      </c>
      <c r="HQ13">
        <v>96.1</v>
      </c>
      <c r="HR13" s="106">
        <f t="shared" si="18"/>
        <v>528</v>
      </c>
      <c r="HS13" s="106">
        <v>524</v>
      </c>
      <c r="HT13" s="27">
        <f t="shared" si="19"/>
        <v>100.76335877862594</v>
      </c>
      <c r="HU13" s="106" t="s">
        <v>2371</v>
      </c>
      <c r="HV13" s="6" t="s">
        <v>2736</v>
      </c>
      <c r="HW13" s="106" t="s">
        <v>2690</v>
      </c>
      <c r="HY13" s="1">
        <v>5.8101851851851856E-3</v>
      </c>
      <c r="HZ13" s="1">
        <v>4.6180555555555558E-3</v>
      </c>
      <c r="IA13" s="1">
        <v>5.7870370370370366E-5</v>
      </c>
      <c r="IB13" s="1">
        <v>1.1226851851851851E-3</v>
      </c>
      <c r="IC13">
        <v>6</v>
      </c>
      <c r="ID13">
        <v>18</v>
      </c>
      <c r="IE13">
        <v>252</v>
      </c>
      <c r="IF13">
        <v>12</v>
      </c>
      <c r="IG13">
        <v>0</v>
      </c>
      <c r="IH13">
        <v>0</v>
      </c>
      <c r="II13">
        <v>0</v>
      </c>
      <c r="IJ13">
        <v>95.45</v>
      </c>
      <c r="IK13" s="106">
        <f t="shared" si="20"/>
        <v>6</v>
      </c>
      <c r="IL13" s="106"/>
      <c r="IM13" s="27" t="e">
        <f t="shared" si="21"/>
        <v>#DIV/0!</v>
      </c>
      <c r="IN13" s="106" t="s">
        <v>2371</v>
      </c>
      <c r="IO13" s="6" t="s">
        <v>2736</v>
      </c>
      <c r="IP13" s="106" t="s">
        <v>2690</v>
      </c>
      <c r="IR13" s="1">
        <v>5.8101851851851856E-3</v>
      </c>
      <c r="IS13" s="1">
        <v>4.6180555555555558E-3</v>
      </c>
      <c r="IT13" s="1">
        <v>5.7870370370370366E-5</v>
      </c>
      <c r="IU13" s="1">
        <v>1.1226851851851851E-3</v>
      </c>
      <c r="IV13">
        <v>6</v>
      </c>
      <c r="IW13">
        <v>18</v>
      </c>
      <c r="IX13">
        <v>252</v>
      </c>
      <c r="IY13">
        <v>12</v>
      </c>
      <c r="IZ13">
        <v>0</v>
      </c>
      <c r="JA13">
        <v>0</v>
      </c>
      <c r="JB13">
        <v>0</v>
      </c>
      <c r="JC13">
        <v>95.45</v>
      </c>
      <c r="JD13" s="106">
        <f t="shared" si="22"/>
        <v>6</v>
      </c>
      <c r="JE13" s="106"/>
      <c r="JF13" s="27" t="e">
        <f t="shared" si="23"/>
        <v>#DIV/0!</v>
      </c>
      <c r="JG13" s="106" t="s">
        <v>2371</v>
      </c>
      <c r="JH13" s="6" t="s">
        <v>2736</v>
      </c>
      <c r="JI13" s="106" t="s">
        <v>2690</v>
      </c>
      <c r="JK13" s="1"/>
      <c r="JL13" s="1"/>
      <c r="JM13" s="1"/>
      <c r="JN13" s="1"/>
      <c r="JW13" s="106">
        <f t="shared" si="24"/>
        <v>0</v>
      </c>
      <c r="JX13" s="106">
        <v>524</v>
      </c>
      <c r="JY13" s="27">
        <f t="shared" si="25"/>
        <v>0</v>
      </c>
      <c r="JZ13" s="106" t="s">
        <v>2371</v>
      </c>
      <c r="KA13" s="6" t="s">
        <v>2736</v>
      </c>
      <c r="KB13" s="106" t="s">
        <v>2690</v>
      </c>
      <c r="KD13" s="1">
        <v>1.3310185185185185E-3</v>
      </c>
      <c r="KE13" s="1">
        <v>1.3310185185185185E-3</v>
      </c>
      <c r="KF13" s="1">
        <v>0</v>
      </c>
      <c r="KG13" s="1">
        <v>0</v>
      </c>
      <c r="KH13">
        <v>2</v>
      </c>
      <c r="KI13">
        <v>4</v>
      </c>
      <c r="KJ13">
        <v>73</v>
      </c>
      <c r="KK13">
        <v>0</v>
      </c>
      <c r="KL13">
        <v>0</v>
      </c>
      <c r="KM13">
        <v>0</v>
      </c>
      <c r="KN13">
        <v>0</v>
      </c>
      <c r="KO13">
        <v>100</v>
      </c>
      <c r="KP13" s="106">
        <f t="shared" si="26"/>
        <v>4</v>
      </c>
      <c r="KQ13" s="106"/>
      <c r="KR13" s="27"/>
      <c r="KS13" s="106" t="s">
        <v>2371</v>
      </c>
      <c r="KT13" s="6" t="s">
        <v>2736</v>
      </c>
      <c r="KU13" s="106" t="s">
        <v>2690</v>
      </c>
      <c r="KW13" s="1">
        <v>0</v>
      </c>
      <c r="KX13" s="1">
        <v>0</v>
      </c>
      <c r="KY13" s="1">
        <v>0</v>
      </c>
      <c r="KZ13" s="1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 s="106">
        <f t="shared" si="28"/>
        <v>0</v>
      </c>
      <c r="LJ13" s="106"/>
      <c r="LK13" s="27"/>
      <c r="LL13" s="106" t="s">
        <v>2371</v>
      </c>
      <c r="LM13" s="6" t="s">
        <v>2736</v>
      </c>
      <c r="LN13" s="106" t="s">
        <v>2690</v>
      </c>
      <c r="LP13" s="1">
        <v>0</v>
      </c>
      <c r="LQ13" s="1">
        <v>0</v>
      </c>
      <c r="LR13" s="1">
        <v>0</v>
      </c>
      <c r="LS13" s="1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 s="106">
        <f t="shared" si="46"/>
        <v>0</v>
      </c>
      <c r="MC13" s="106"/>
      <c r="MD13" s="27"/>
      <c r="ME13" s="106" t="s">
        <v>2371</v>
      </c>
      <c r="MF13" s="6" t="s">
        <v>2736</v>
      </c>
      <c r="MG13" s="106" t="s">
        <v>2690</v>
      </c>
      <c r="MI13" s="1">
        <v>0</v>
      </c>
      <c r="MJ13" s="1">
        <v>0</v>
      </c>
      <c r="MK13" s="1">
        <v>0</v>
      </c>
      <c r="ML13" s="1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 s="106">
        <f t="shared" si="31"/>
        <v>0</v>
      </c>
      <c r="MV13" s="106"/>
      <c r="MW13" s="27"/>
      <c r="MX13" s="106" t="s">
        <v>2371</v>
      </c>
      <c r="MY13" s="6" t="s">
        <v>2736</v>
      </c>
      <c r="MZ13" s="106" t="s">
        <v>2690</v>
      </c>
      <c r="NB13" s="1">
        <v>0</v>
      </c>
      <c r="NC13" s="1">
        <v>0</v>
      </c>
      <c r="ND13" s="1">
        <v>0</v>
      </c>
      <c r="NE13" s="1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 s="106">
        <f t="shared" si="33"/>
        <v>0</v>
      </c>
      <c r="NO13" s="106"/>
      <c r="NP13" s="27"/>
      <c r="NQ13" s="106" t="s">
        <v>2371</v>
      </c>
      <c r="NR13" s="6" t="s">
        <v>2736</v>
      </c>
      <c r="NS13" s="106" t="s">
        <v>2690</v>
      </c>
      <c r="NU13" t="e">
        <v>#N/A</v>
      </c>
      <c r="NV13" t="e">
        <v>#N/A</v>
      </c>
      <c r="NW13" t="e">
        <v>#N/A</v>
      </c>
      <c r="NX13" t="e">
        <v>#N/A</v>
      </c>
      <c r="NY13" t="e">
        <v>#N/A</v>
      </c>
      <c r="NZ13" t="e">
        <v>#N/A</v>
      </c>
      <c r="OA13" t="e">
        <v>#N/A</v>
      </c>
      <c r="OB13" t="e">
        <v>#N/A</v>
      </c>
      <c r="OC13" t="e">
        <v>#N/A</v>
      </c>
      <c r="OD13" t="e">
        <v>#N/A</v>
      </c>
      <c r="OE13" t="e">
        <v>#N/A</v>
      </c>
      <c r="OF13" t="e">
        <v>#N/A</v>
      </c>
      <c r="OG13" s="106"/>
      <c r="OH13" s="106"/>
      <c r="OI13" s="27"/>
      <c r="OJ13" s="106" t="s">
        <v>2371</v>
      </c>
      <c r="OK13" s="6" t="s">
        <v>2736</v>
      </c>
      <c r="OL13" s="106" t="s">
        <v>2690</v>
      </c>
      <c r="OZ13" s="106"/>
      <c r="PA13" s="106"/>
      <c r="PB13" s="27"/>
      <c r="PC13" s="106" t="s">
        <v>2371</v>
      </c>
      <c r="PD13" s="6" t="s">
        <v>2736</v>
      </c>
      <c r="PE13" s="106" t="s">
        <v>2690</v>
      </c>
      <c r="PG13" s="1">
        <v>0</v>
      </c>
      <c r="PH13" s="1">
        <v>0</v>
      </c>
      <c r="PI13" s="1">
        <v>0</v>
      </c>
      <c r="PJ13" s="1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 s="106"/>
      <c r="PT13" s="106"/>
      <c r="PU13" s="27"/>
      <c r="PV13" s="106" t="s">
        <v>2371</v>
      </c>
      <c r="PW13" s="6" t="s">
        <v>2736</v>
      </c>
      <c r="PX13" s="106" t="s">
        <v>2690</v>
      </c>
      <c r="PZ13" s="1">
        <v>0</v>
      </c>
      <c r="QA13" s="1">
        <v>0</v>
      </c>
      <c r="QB13" s="1">
        <v>0</v>
      </c>
      <c r="QC13" s="1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 s="106"/>
      <c r="QM13" s="106"/>
      <c r="QN13" s="27"/>
      <c r="QO13" s="106" t="s">
        <v>2371</v>
      </c>
      <c r="QP13" s="6" t="s">
        <v>2736</v>
      </c>
      <c r="QQ13" s="106" t="s">
        <v>2690</v>
      </c>
      <c r="QS13" s="1">
        <v>0.31724537037037037</v>
      </c>
      <c r="QT13" s="1">
        <v>0.13800925925925925</v>
      </c>
      <c r="QU13" s="1">
        <v>1.7893518518518517E-2</v>
      </c>
      <c r="QV13" s="1">
        <v>0.16133101851851853</v>
      </c>
      <c r="QW13">
        <v>47</v>
      </c>
      <c r="QX13">
        <v>480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 s="106">
        <f t="shared" si="50"/>
        <v>480</v>
      </c>
      <c r="RF13" s="106">
        <v>524</v>
      </c>
      <c r="RG13" s="27">
        <f t="shared" si="39"/>
        <v>91.603053435114504</v>
      </c>
      <c r="RH13" s="106" t="s">
        <v>2371</v>
      </c>
      <c r="RI13" s="6" t="s">
        <v>2736</v>
      </c>
      <c r="RJ13" s="106" t="s">
        <v>2690</v>
      </c>
      <c r="RK13">
        <v>8</v>
      </c>
      <c r="RL13" s="1">
        <v>0.32519675925925923</v>
      </c>
      <c r="RM13" s="1">
        <v>0.16909722222222223</v>
      </c>
      <c r="RN13" s="1">
        <v>3.2986111111111111E-3</v>
      </c>
      <c r="RO13" s="1">
        <v>0.15278935185185186</v>
      </c>
      <c r="RP13">
        <v>52</v>
      </c>
      <c r="RQ13">
        <v>531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 s="106">
        <f t="shared" si="51"/>
        <v>531</v>
      </c>
      <c r="RY13" s="106">
        <v>524</v>
      </c>
      <c r="RZ13" s="27">
        <f t="shared" ref="RZ13:RZ14" si="55">RX13/RY13*100</f>
        <v>101.33587786259541</v>
      </c>
      <c r="SA13" s="106" t="s">
        <v>2371</v>
      </c>
      <c r="SB13" s="6" t="s">
        <v>2736</v>
      </c>
      <c r="SC13" s="106" t="s">
        <v>2690</v>
      </c>
      <c r="SE13" s="1">
        <v>1.7569444444444447E-2</v>
      </c>
      <c r="SF13" s="1">
        <v>1.1180555555555556E-2</v>
      </c>
      <c r="SG13" s="1">
        <v>4.9768518518518521E-4</v>
      </c>
      <c r="SH13" s="1">
        <v>5.8796296296296296E-3</v>
      </c>
      <c r="SI13">
        <v>11</v>
      </c>
      <c r="SJ13">
        <v>32</v>
      </c>
      <c r="SK13">
        <v>467</v>
      </c>
      <c r="SL13">
        <v>17</v>
      </c>
      <c r="SM13">
        <v>0</v>
      </c>
      <c r="SN13">
        <v>0</v>
      </c>
      <c r="SO13">
        <v>0</v>
      </c>
      <c r="SP13">
        <v>96.49</v>
      </c>
      <c r="SQ13" s="106">
        <f t="shared" si="52"/>
        <v>15</v>
      </c>
      <c r="SR13" s="106"/>
      <c r="SS13" s="27"/>
      <c r="ST13" s="106" t="s">
        <v>2371</v>
      </c>
      <c r="SU13" s="6" t="s">
        <v>2736</v>
      </c>
      <c r="SV13" s="106" t="s">
        <v>2690</v>
      </c>
      <c r="SX13" s="1">
        <v>1.7569444444444447E-2</v>
      </c>
      <c r="SY13" s="1">
        <v>1.1180555555555556E-2</v>
      </c>
      <c r="SZ13" s="1">
        <v>4.9768518518518521E-4</v>
      </c>
      <c r="TA13" s="1">
        <v>5.8796296296296296E-3</v>
      </c>
      <c r="TB13">
        <v>11</v>
      </c>
      <c r="TC13">
        <v>32</v>
      </c>
      <c r="TD13">
        <v>467</v>
      </c>
      <c r="TE13">
        <v>17</v>
      </c>
      <c r="TF13">
        <v>0</v>
      </c>
      <c r="TG13">
        <v>0</v>
      </c>
      <c r="TH13">
        <v>0</v>
      </c>
      <c r="TI13">
        <v>96.49</v>
      </c>
      <c r="TJ13" s="106">
        <f t="shared" si="53"/>
        <v>15</v>
      </c>
      <c r="TK13" s="106"/>
      <c r="TL13" s="27"/>
    </row>
    <row r="14" spans="1:532">
      <c r="A14" s="106" t="s">
        <v>2373</v>
      </c>
      <c r="B14" s="6" t="s">
        <v>2737</v>
      </c>
      <c r="C14" s="106" t="s">
        <v>2690</v>
      </c>
      <c r="E14" s="1">
        <v>0</v>
      </c>
      <c r="F14" s="1">
        <v>0</v>
      </c>
      <c r="G14" s="1">
        <v>0</v>
      </c>
      <c r="H14" s="1">
        <v>0</v>
      </c>
      <c r="I14">
        <v>0</v>
      </c>
      <c r="J14">
        <v>0</v>
      </c>
      <c r="K14">
        <v>17</v>
      </c>
      <c r="L14">
        <v>1</v>
      </c>
      <c r="M14">
        <v>0</v>
      </c>
      <c r="N14">
        <v>0</v>
      </c>
      <c r="O14">
        <v>0</v>
      </c>
      <c r="P14">
        <v>94.44</v>
      </c>
      <c r="Q14" s="106">
        <f t="shared" si="41"/>
        <v>-1</v>
      </c>
      <c r="R14" s="106"/>
      <c r="S14" s="27" t="e">
        <f t="shared" si="0"/>
        <v>#DIV/0!</v>
      </c>
      <c r="T14" s="106" t="s">
        <v>2373</v>
      </c>
      <c r="U14" s="6" t="s">
        <v>2737</v>
      </c>
      <c r="V14" s="106" t="s">
        <v>2690</v>
      </c>
      <c r="X14" s="1">
        <v>0</v>
      </c>
      <c r="Y14" s="1">
        <v>0</v>
      </c>
      <c r="Z14" s="1">
        <v>0</v>
      </c>
      <c r="AA14" s="1">
        <v>0</v>
      </c>
      <c r="AB14">
        <v>0</v>
      </c>
      <c r="AC14">
        <v>0</v>
      </c>
      <c r="AD14">
        <v>17</v>
      </c>
      <c r="AE14">
        <v>1</v>
      </c>
      <c r="AF14">
        <v>0</v>
      </c>
      <c r="AG14">
        <v>0</v>
      </c>
      <c r="AH14">
        <v>0</v>
      </c>
      <c r="AI14">
        <v>94.44</v>
      </c>
      <c r="AJ14" s="106">
        <f t="shared" si="42"/>
        <v>-1</v>
      </c>
      <c r="AK14" s="106"/>
      <c r="AL14" s="27" t="e">
        <f t="shared" si="1"/>
        <v>#DIV/0!</v>
      </c>
      <c r="AM14" s="106" t="s">
        <v>2373</v>
      </c>
      <c r="AN14" s="6" t="s">
        <v>2737</v>
      </c>
      <c r="AO14" s="106" t="s">
        <v>2690</v>
      </c>
      <c r="AQ14" s="1">
        <v>5.7870370370370378E-4</v>
      </c>
      <c r="AR14" s="1">
        <v>5.7870370370370378E-4</v>
      </c>
      <c r="AS14" s="1">
        <v>0</v>
      </c>
      <c r="AT14" s="1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06">
        <f t="shared" si="43"/>
        <v>0</v>
      </c>
      <c r="BD14" s="106"/>
      <c r="BE14" s="27" t="e">
        <f t="shared" si="2"/>
        <v>#DIV/0!</v>
      </c>
      <c r="BF14" s="106" t="s">
        <v>2373</v>
      </c>
      <c r="BG14" s="6" t="s">
        <v>2737</v>
      </c>
      <c r="BH14" s="106" t="s">
        <v>2690</v>
      </c>
      <c r="BJ14" s="1">
        <v>1.0416666666666667E-4</v>
      </c>
      <c r="BK14" s="1">
        <v>1.0416666666666667E-4</v>
      </c>
      <c r="BL14" s="1">
        <v>0</v>
      </c>
      <c r="BM14" s="1">
        <v>0</v>
      </c>
      <c r="BN14">
        <v>1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 s="106">
        <f t="shared" si="44"/>
        <v>1</v>
      </c>
      <c r="BW14" s="106"/>
      <c r="BX14" s="27" t="e">
        <f t="shared" si="3"/>
        <v>#DIV/0!</v>
      </c>
      <c r="BY14" s="106" t="s">
        <v>2373</v>
      </c>
      <c r="BZ14" s="6" t="s">
        <v>2737</v>
      </c>
      <c r="CA14" s="106" t="s">
        <v>2690</v>
      </c>
      <c r="CC14" s="1">
        <v>1.1226851851851851E-3</v>
      </c>
      <c r="CD14" s="1">
        <v>1.1226851851851851E-3</v>
      </c>
      <c r="CE14" s="1">
        <v>0</v>
      </c>
      <c r="CF14" s="1">
        <v>0</v>
      </c>
      <c r="CG14">
        <v>1</v>
      </c>
      <c r="CH14">
        <v>2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100</v>
      </c>
      <c r="CO14" s="106">
        <f t="shared" si="4"/>
        <v>2</v>
      </c>
      <c r="CP14" s="106"/>
      <c r="CQ14" s="27" t="e">
        <f t="shared" si="5"/>
        <v>#DIV/0!</v>
      </c>
      <c r="CR14" s="106" t="s">
        <v>2373</v>
      </c>
      <c r="CS14" s="6" t="s">
        <v>2737</v>
      </c>
      <c r="CT14" s="106" t="s">
        <v>2690</v>
      </c>
      <c r="CU14">
        <v>2</v>
      </c>
      <c r="CV14" s="1">
        <v>3.9074074074074074E-2</v>
      </c>
      <c r="CW14" s="1">
        <v>2.6458333333333334E-2</v>
      </c>
      <c r="CX14" s="1">
        <v>7.4768518518518526E-3</v>
      </c>
      <c r="CY14" s="1">
        <v>5.115740740740741E-3</v>
      </c>
      <c r="CZ14">
        <v>5</v>
      </c>
      <c r="DA14">
        <v>34</v>
      </c>
      <c r="DB14">
        <v>32</v>
      </c>
      <c r="DC14">
        <v>5</v>
      </c>
      <c r="DD14">
        <v>0</v>
      </c>
      <c r="DE14">
        <v>0</v>
      </c>
      <c r="DF14">
        <v>0</v>
      </c>
      <c r="DG14">
        <v>86.49</v>
      </c>
      <c r="DH14" s="106">
        <f t="shared" si="6"/>
        <v>29</v>
      </c>
      <c r="DI14" s="106">
        <v>80</v>
      </c>
      <c r="DJ14" s="27">
        <f t="shared" si="7"/>
        <v>36.25</v>
      </c>
      <c r="DK14" s="106" t="s">
        <v>2373</v>
      </c>
      <c r="DL14" s="6" t="s">
        <v>2737</v>
      </c>
      <c r="DM14" s="106" t="s">
        <v>2690</v>
      </c>
      <c r="DO14" s="1">
        <v>6.3263888888888883E-2</v>
      </c>
      <c r="DP14" s="1">
        <v>4.9537037037037039E-2</v>
      </c>
      <c r="DQ14" s="1">
        <v>1.1249999999999998E-2</v>
      </c>
      <c r="DR14" s="1">
        <v>2.4537037037037036E-3</v>
      </c>
      <c r="DS14">
        <v>24</v>
      </c>
      <c r="DT14">
        <v>73</v>
      </c>
      <c r="DU14">
        <v>69</v>
      </c>
      <c r="DV14">
        <v>5</v>
      </c>
      <c r="DW14">
        <v>0</v>
      </c>
      <c r="DX14">
        <v>0</v>
      </c>
      <c r="DY14">
        <v>0</v>
      </c>
      <c r="DZ14">
        <v>93.24</v>
      </c>
      <c r="EA14" s="106">
        <f t="shared" si="8"/>
        <v>68</v>
      </c>
      <c r="EB14" s="106">
        <v>130</v>
      </c>
      <c r="EC14" s="27">
        <f t="shared" si="9"/>
        <v>52.307692307692314</v>
      </c>
      <c r="ED14" s="106" t="s">
        <v>2373</v>
      </c>
      <c r="EE14" s="6" t="s">
        <v>2737</v>
      </c>
      <c r="EF14" s="106" t="s">
        <v>2690</v>
      </c>
      <c r="EH14" s="1">
        <v>6.3263888888888883E-2</v>
      </c>
      <c r="EI14" s="1">
        <v>4.9537037037037039E-2</v>
      </c>
      <c r="EJ14" s="1">
        <v>1.1249999999999998E-2</v>
      </c>
      <c r="EK14" s="1">
        <v>2.4537037037037036E-3</v>
      </c>
      <c r="EL14">
        <v>24</v>
      </c>
      <c r="EM14">
        <v>73</v>
      </c>
      <c r="EN14">
        <v>69</v>
      </c>
      <c r="EO14">
        <v>5</v>
      </c>
      <c r="EP14">
        <v>0</v>
      </c>
      <c r="EQ14">
        <v>0</v>
      </c>
      <c r="ER14">
        <v>0</v>
      </c>
      <c r="ES14">
        <v>93.24</v>
      </c>
      <c r="ET14" s="106">
        <f t="shared" si="10"/>
        <v>68</v>
      </c>
      <c r="EU14" s="106">
        <v>130</v>
      </c>
      <c r="EV14" s="27">
        <f t="shared" si="11"/>
        <v>52.307692307692314</v>
      </c>
      <c r="EW14" s="106" t="s">
        <v>2373</v>
      </c>
      <c r="EX14" s="6" t="s">
        <v>2737</v>
      </c>
      <c r="EY14" s="106" t="s">
        <v>2690</v>
      </c>
      <c r="FA14" s="1">
        <v>0.19327546296296297</v>
      </c>
      <c r="FB14" s="1">
        <v>8.1041666666666665E-2</v>
      </c>
      <c r="FC14" s="1">
        <v>3.5856481481481482E-2</v>
      </c>
      <c r="FD14" s="1">
        <v>7.6365740740740748E-2</v>
      </c>
      <c r="FE14">
        <v>31</v>
      </c>
      <c r="FF14">
        <v>110</v>
      </c>
      <c r="FG14">
        <v>102</v>
      </c>
      <c r="FH14">
        <v>10</v>
      </c>
      <c r="FI14">
        <v>0</v>
      </c>
      <c r="FJ14">
        <v>0</v>
      </c>
      <c r="FK14">
        <v>0</v>
      </c>
      <c r="FL14">
        <v>91.07</v>
      </c>
      <c r="FM14" s="106">
        <f t="shared" si="12"/>
        <v>100</v>
      </c>
      <c r="FN14" s="106">
        <f t="shared" si="45"/>
        <v>210</v>
      </c>
      <c r="FO14" s="27">
        <f t="shared" si="13"/>
        <v>47.619047619047613</v>
      </c>
      <c r="FP14" s="106" t="s">
        <v>2373</v>
      </c>
      <c r="FQ14" s="6" t="s">
        <v>2736</v>
      </c>
      <c r="FR14" s="106" t="s">
        <v>2690</v>
      </c>
      <c r="FT14" t="e">
        <v>#N/A</v>
      </c>
      <c r="FU14" t="e">
        <v>#N/A</v>
      </c>
      <c r="FV14" t="e">
        <v>#N/A</v>
      </c>
      <c r="FW14" t="e">
        <v>#N/A</v>
      </c>
      <c r="FX14" t="e">
        <v>#N/A</v>
      </c>
      <c r="FY14" t="e">
        <v>#N/A</v>
      </c>
      <c r="FZ14" t="e">
        <v>#N/A</v>
      </c>
      <c r="GA14" t="e">
        <v>#N/A</v>
      </c>
      <c r="GB14" t="e">
        <v>#N/A</v>
      </c>
      <c r="GC14" t="e">
        <v>#N/A</v>
      </c>
      <c r="GD14" t="e">
        <v>#N/A</v>
      </c>
      <c r="GE14" t="e">
        <v>#N/A</v>
      </c>
      <c r="GF14" s="106" t="e">
        <f t="shared" si="14"/>
        <v>#N/A</v>
      </c>
      <c r="GG14" s="106"/>
      <c r="GH14" s="27" t="e">
        <f t="shared" si="15"/>
        <v>#N/A</v>
      </c>
      <c r="GI14" s="106" t="s">
        <v>2373</v>
      </c>
      <c r="GJ14" s="6" t="s">
        <v>2736</v>
      </c>
      <c r="GK14" s="106" t="s">
        <v>2690</v>
      </c>
      <c r="GM14" s="1">
        <v>0.4473611111111111</v>
      </c>
      <c r="GN14" s="1">
        <v>0.21774305555555554</v>
      </c>
      <c r="GO14" s="1">
        <v>5.8900462962962967E-2</v>
      </c>
      <c r="GP14" s="1">
        <v>0.17070601851851852</v>
      </c>
      <c r="GQ14">
        <v>21</v>
      </c>
      <c r="GR14">
        <v>319</v>
      </c>
      <c r="GS14">
        <v>129</v>
      </c>
      <c r="GT14">
        <v>0</v>
      </c>
      <c r="GU14">
        <v>0</v>
      </c>
      <c r="GV14">
        <v>0</v>
      </c>
      <c r="GW14">
        <v>0</v>
      </c>
      <c r="GX14">
        <v>100</v>
      </c>
      <c r="GY14" s="106">
        <f t="shared" si="16"/>
        <v>319</v>
      </c>
      <c r="GZ14" s="106">
        <v>524</v>
      </c>
      <c r="HA14" s="27">
        <f t="shared" si="17"/>
        <v>60.877862595419849</v>
      </c>
      <c r="HB14" s="106" t="s">
        <v>2373</v>
      </c>
      <c r="HC14" s="6" t="s">
        <v>2736</v>
      </c>
      <c r="HD14" s="106" t="s">
        <v>2690</v>
      </c>
      <c r="HF14" s="1">
        <v>0.23530092592592591</v>
      </c>
      <c r="HG14" s="1">
        <v>8.3275462962962968E-2</v>
      </c>
      <c r="HH14" s="1">
        <v>2.0856481481481479E-2</v>
      </c>
      <c r="HI14" s="1">
        <v>0.13115740740740742</v>
      </c>
      <c r="HJ14">
        <v>9</v>
      </c>
      <c r="HK14">
        <v>99</v>
      </c>
      <c r="HL14">
        <v>188</v>
      </c>
      <c r="HM14">
        <v>3</v>
      </c>
      <c r="HN14">
        <v>0</v>
      </c>
      <c r="HO14">
        <v>0</v>
      </c>
      <c r="HP14">
        <v>0</v>
      </c>
      <c r="HQ14">
        <v>98.43</v>
      </c>
      <c r="HR14" s="106">
        <f t="shared" si="18"/>
        <v>96</v>
      </c>
      <c r="HS14" s="106">
        <v>524</v>
      </c>
      <c r="HT14" s="27">
        <f t="shared" si="19"/>
        <v>18.320610687022899</v>
      </c>
      <c r="HU14" s="106" t="s">
        <v>2373</v>
      </c>
      <c r="HV14" s="6" t="s">
        <v>2736</v>
      </c>
      <c r="HW14" s="106" t="s">
        <v>2690</v>
      </c>
      <c r="HY14" s="1">
        <v>0</v>
      </c>
      <c r="HZ14" s="1">
        <v>0</v>
      </c>
      <c r="IA14" s="1">
        <v>0</v>
      </c>
      <c r="IB14" s="1">
        <v>0</v>
      </c>
      <c r="IC14">
        <v>0</v>
      </c>
      <c r="ID14">
        <v>0</v>
      </c>
      <c r="IE14">
        <v>99</v>
      </c>
      <c r="IF14">
        <v>2</v>
      </c>
      <c r="IG14">
        <v>0</v>
      </c>
      <c r="IH14">
        <v>0</v>
      </c>
      <c r="II14">
        <v>0</v>
      </c>
      <c r="IJ14">
        <v>98.02</v>
      </c>
      <c r="IK14" s="106">
        <f t="shared" si="20"/>
        <v>-2</v>
      </c>
      <c r="IL14" s="106"/>
      <c r="IM14" s="27" t="e">
        <f t="shared" si="21"/>
        <v>#DIV/0!</v>
      </c>
      <c r="IN14" s="106" t="s">
        <v>2373</v>
      </c>
      <c r="IO14" s="6" t="s">
        <v>2736</v>
      </c>
      <c r="IP14" s="106" t="s">
        <v>2690</v>
      </c>
      <c r="IR14" s="1">
        <v>0.36651620370370369</v>
      </c>
      <c r="IS14" s="1">
        <v>0.17711805555555557</v>
      </c>
      <c r="IT14" s="1">
        <v>1.4548611111111111E-2</v>
      </c>
      <c r="IU14" s="1">
        <v>0.17483796296296297</v>
      </c>
      <c r="IV14">
        <v>8</v>
      </c>
      <c r="IW14">
        <v>188</v>
      </c>
      <c r="IX14">
        <v>99</v>
      </c>
      <c r="IY14">
        <v>2</v>
      </c>
      <c r="IZ14">
        <v>0</v>
      </c>
      <c r="JA14">
        <v>0</v>
      </c>
      <c r="JB14">
        <v>0</v>
      </c>
      <c r="JC14">
        <v>98.02</v>
      </c>
      <c r="JD14" s="106">
        <f t="shared" si="22"/>
        <v>186</v>
      </c>
      <c r="JE14" s="106"/>
      <c r="JF14" s="27" t="e">
        <f t="shared" si="23"/>
        <v>#DIV/0!</v>
      </c>
      <c r="JG14" s="106" t="s">
        <v>2373</v>
      </c>
      <c r="JH14" s="6" t="s">
        <v>2736</v>
      </c>
      <c r="JI14" s="106" t="s">
        <v>2690</v>
      </c>
      <c r="JK14" s="1"/>
      <c r="JL14" s="1"/>
      <c r="JM14" s="1"/>
      <c r="JN14" s="1"/>
      <c r="JW14" s="106">
        <f t="shared" si="24"/>
        <v>0</v>
      </c>
      <c r="JX14" s="106">
        <v>524</v>
      </c>
      <c r="JY14" s="27">
        <f t="shared" si="25"/>
        <v>0</v>
      </c>
      <c r="JZ14" s="106" t="s">
        <v>2373</v>
      </c>
      <c r="KA14" s="6" t="s">
        <v>2736</v>
      </c>
      <c r="KB14" s="106" t="s">
        <v>2690</v>
      </c>
      <c r="KD14" s="1">
        <v>0.52587962962962964</v>
      </c>
      <c r="KE14" s="1">
        <v>0.27930555555555553</v>
      </c>
      <c r="KF14" s="1">
        <v>6.6956018518518512E-2</v>
      </c>
      <c r="KG14" s="1">
        <v>0.17961805555555554</v>
      </c>
      <c r="KH14">
        <v>22</v>
      </c>
      <c r="KI14">
        <v>463</v>
      </c>
      <c r="KJ14">
        <v>292</v>
      </c>
      <c r="KK14">
        <v>1</v>
      </c>
      <c r="KL14">
        <v>0</v>
      </c>
      <c r="KM14">
        <v>0</v>
      </c>
      <c r="KN14">
        <v>0</v>
      </c>
      <c r="KO14">
        <v>99.66</v>
      </c>
      <c r="KP14" s="106">
        <f t="shared" si="26"/>
        <v>462</v>
      </c>
      <c r="KQ14" s="106">
        <v>524</v>
      </c>
      <c r="KR14" s="27">
        <f>KP14/KQ14*100</f>
        <v>88.167938931297712</v>
      </c>
      <c r="KS14" s="106" t="s">
        <v>2373</v>
      </c>
      <c r="KT14" s="6" t="s">
        <v>2736</v>
      </c>
      <c r="KU14" s="106" t="s">
        <v>2690</v>
      </c>
      <c r="KW14" s="1">
        <v>3.1018518518518522E-3</v>
      </c>
      <c r="KX14" s="1">
        <v>2.5231481481481481E-3</v>
      </c>
      <c r="KY14" s="1">
        <v>5.4398148148148144E-4</v>
      </c>
      <c r="KZ14" s="1">
        <v>2.3148148148148147E-5</v>
      </c>
      <c r="LA14">
        <v>2</v>
      </c>
      <c r="LB14">
        <v>2</v>
      </c>
      <c r="LC14">
        <v>423</v>
      </c>
      <c r="LD14">
        <v>1</v>
      </c>
      <c r="LE14">
        <v>0</v>
      </c>
      <c r="LF14">
        <v>0</v>
      </c>
      <c r="LG14">
        <v>0</v>
      </c>
      <c r="LH14">
        <v>99.76</v>
      </c>
      <c r="LI14" s="106">
        <f t="shared" si="28"/>
        <v>1</v>
      </c>
      <c r="LJ14" s="106"/>
      <c r="LK14" s="27"/>
      <c r="LL14" s="106" t="s">
        <v>2373</v>
      </c>
      <c r="LM14" s="6" t="s">
        <v>2736</v>
      </c>
      <c r="LN14" s="106" t="s">
        <v>2690</v>
      </c>
      <c r="LP14" s="1">
        <v>0</v>
      </c>
      <c r="LQ14" s="1">
        <v>0</v>
      </c>
      <c r="LR14" s="1">
        <v>0</v>
      </c>
      <c r="LS14" s="1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 s="106">
        <f t="shared" si="46"/>
        <v>0</v>
      </c>
      <c r="MC14" s="106"/>
      <c r="MD14" s="27"/>
      <c r="ME14" s="106" t="s">
        <v>2373</v>
      </c>
      <c r="MF14" s="6" t="s">
        <v>2736</v>
      </c>
      <c r="MG14" s="106" t="s">
        <v>2690</v>
      </c>
      <c r="MI14" s="1">
        <v>0</v>
      </c>
      <c r="MJ14" s="1">
        <v>0</v>
      </c>
      <c r="MK14" s="1">
        <v>0</v>
      </c>
      <c r="ML14" s="1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 s="106">
        <f t="shared" si="31"/>
        <v>0</v>
      </c>
      <c r="MV14" s="106"/>
      <c r="MW14" s="27"/>
      <c r="MX14" s="106" t="s">
        <v>2373</v>
      </c>
      <c r="MY14" s="6" t="s">
        <v>2736</v>
      </c>
      <c r="MZ14" s="106" t="s">
        <v>2690</v>
      </c>
      <c r="NB14" s="1">
        <v>0</v>
      </c>
      <c r="NC14" s="1">
        <v>0</v>
      </c>
      <c r="ND14" s="1">
        <v>0</v>
      </c>
      <c r="NE14" s="1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 s="106">
        <f t="shared" si="33"/>
        <v>0</v>
      </c>
      <c r="NO14" s="106"/>
      <c r="NP14" s="27"/>
      <c r="NQ14" s="106" t="s">
        <v>2373</v>
      </c>
      <c r="NR14" s="6" t="s">
        <v>2736</v>
      </c>
      <c r="NS14" s="106" t="s">
        <v>2690</v>
      </c>
      <c r="NU14" t="e">
        <v>#N/A</v>
      </c>
      <c r="NV14" t="e">
        <v>#N/A</v>
      </c>
      <c r="NW14" t="e">
        <v>#N/A</v>
      </c>
      <c r="NX14" t="e">
        <v>#N/A</v>
      </c>
      <c r="NY14" t="e">
        <v>#N/A</v>
      </c>
      <c r="NZ14" t="e">
        <v>#N/A</v>
      </c>
      <c r="OA14" t="e">
        <v>#N/A</v>
      </c>
      <c r="OB14" t="e">
        <v>#N/A</v>
      </c>
      <c r="OC14" t="e">
        <v>#N/A</v>
      </c>
      <c r="OD14" t="e">
        <v>#N/A</v>
      </c>
      <c r="OE14" t="e">
        <v>#N/A</v>
      </c>
      <c r="OF14" t="e">
        <v>#N/A</v>
      </c>
      <c r="OG14" s="106"/>
      <c r="OH14" s="106"/>
      <c r="OI14" s="27" t="e">
        <f>OG14/OH14*100</f>
        <v>#DIV/0!</v>
      </c>
      <c r="OJ14" s="106" t="s">
        <v>2373</v>
      </c>
      <c r="OK14" s="6" t="s">
        <v>2736</v>
      </c>
      <c r="OL14" s="106" t="s">
        <v>2690</v>
      </c>
      <c r="OZ14" s="106"/>
      <c r="PA14" s="106"/>
      <c r="PB14" s="27" t="e">
        <f>OZ14/PA14*100</f>
        <v>#DIV/0!</v>
      </c>
      <c r="PC14" s="106" t="s">
        <v>2373</v>
      </c>
      <c r="PD14" s="6" t="s">
        <v>2736</v>
      </c>
      <c r="PE14" s="106" t="s">
        <v>2690</v>
      </c>
      <c r="PG14" s="1">
        <v>0</v>
      </c>
      <c r="PH14" s="1">
        <v>0</v>
      </c>
      <c r="PI14" s="1">
        <v>0</v>
      </c>
      <c r="PJ14" s="1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 s="106"/>
      <c r="PT14" s="106"/>
      <c r="PU14" s="27"/>
      <c r="PV14" s="106" t="s">
        <v>2373</v>
      </c>
      <c r="PW14" s="6" t="s">
        <v>2736</v>
      </c>
      <c r="PX14" s="106" t="s">
        <v>2690</v>
      </c>
      <c r="PZ14" s="1">
        <v>0</v>
      </c>
      <c r="QA14" s="1">
        <v>0</v>
      </c>
      <c r="QB14" s="1">
        <v>0</v>
      </c>
      <c r="QC14" s="1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 s="106"/>
      <c r="QM14" s="106"/>
      <c r="QN14" s="27"/>
      <c r="QO14" s="106" t="s">
        <v>2373</v>
      </c>
      <c r="QP14" s="6" t="s">
        <v>2736</v>
      </c>
      <c r="QQ14" s="106" t="s">
        <v>2690</v>
      </c>
      <c r="QS14" s="1">
        <v>0.54591435185185189</v>
      </c>
      <c r="QT14" s="1">
        <v>0.28596064814814814</v>
      </c>
      <c r="QU14" s="1">
        <v>3.0254629629629631E-2</v>
      </c>
      <c r="QV14" s="1">
        <v>0.22968750000000002</v>
      </c>
      <c r="QW14">
        <v>28</v>
      </c>
      <c r="QX14">
        <v>427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 s="106">
        <f t="shared" si="50"/>
        <v>427</v>
      </c>
      <c r="RF14" s="106">
        <v>524</v>
      </c>
      <c r="RG14" s="27">
        <f t="shared" si="39"/>
        <v>81.488549618320619</v>
      </c>
      <c r="RH14" s="106" t="s">
        <v>2373</v>
      </c>
      <c r="RI14" s="6" t="s">
        <v>2736</v>
      </c>
      <c r="RJ14" s="106" t="s">
        <v>2690</v>
      </c>
      <c r="RK14">
        <v>8</v>
      </c>
      <c r="RL14" s="1">
        <v>0.26932870370370371</v>
      </c>
      <c r="RM14" s="1">
        <v>0.15645833333333334</v>
      </c>
      <c r="RN14" s="1">
        <v>2.3055555555555555E-2</v>
      </c>
      <c r="RO14" s="1">
        <v>8.9803240740740739E-2</v>
      </c>
      <c r="RP14">
        <v>45</v>
      </c>
      <c r="RQ14">
        <v>365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 s="106">
        <f t="shared" si="51"/>
        <v>365</v>
      </c>
      <c r="RY14" s="106">
        <v>524</v>
      </c>
      <c r="RZ14" s="27">
        <f t="shared" si="55"/>
        <v>69.656488549618317</v>
      </c>
      <c r="SA14" s="106" t="s">
        <v>2373</v>
      </c>
      <c r="SB14" s="6" t="s">
        <v>2736</v>
      </c>
      <c r="SC14" s="106" t="s">
        <v>2690</v>
      </c>
      <c r="SE14" s="1">
        <v>2.0833333333333335E-4</v>
      </c>
      <c r="SF14" s="1">
        <v>2.0833333333333335E-4</v>
      </c>
      <c r="SG14" s="1">
        <v>0</v>
      </c>
      <c r="SH14" s="1">
        <v>0</v>
      </c>
      <c r="SI14">
        <v>1</v>
      </c>
      <c r="SJ14">
        <v>1</v>
      </c>
      <c r="SK14">
        <v>209</v>
      </c>
      <c r="SL14">
        <v>5</v>
      </c>
      <c r="SM14">
        <v>0</v>
      </c>
      <c r="SN14">
        <v>0</v>
      </c>
      <c r="SO14">
        <v>0</v>
      </c>
      <c r="SP14">
        <v>97.66</v>
      </c>
      <c r="SQ14" s="106">
        <f t="shared" si="52"/>
        <v>-4</v>
      </c>
      <c r="SR14" s="106"/>
      <c r="SS14" s="27"/>
      <c r="ST14" s="106" t="s">
        <v>2373</v>
      </c>
      <c r="SU14" s="6" t="s">
        <v>2736</v>
      </c>
      <c r="SV14" s="106" t="s">
        <v>2690</v>
      </c>
      <c r="SX14" s="1">
        <v>2.0833333333333335E-4</v>
      </c>
      <c r="SY14" s="1">
        <v>2.0833333333333335E-4</v>
      </c>
      <c r="SZ14" s="1">
        <v>0</v>
      </c>
      <c r="TA14" s="1">
        <v>0</v>
      </c>
      <c r="TB14">
        <v>1</v>
      </c>
      <c r="TC14">
        <v>1</v>
      </c>
      <c r="TD14">
        <v>316</v>
      </c>
      <c r="TE14">
        <v>6</v>
      </c>
      <c r="TF14">
        <v>0</v>
      </c>
      <c r="TG14">
        <v>0</v>
      </c>
      <c r="TH14">
        <v>0</v>
      </c>
      <c r="TI14">
        <v>98.14</v>
      </c>
      <c r="TJ14" s="106">
        <f t="shared" si="53"/>
        <v>-5</v>
      </c>
      <c r="TK14" s="106"/>
      <c r="TL14" s="27"/>
    </row>
    <row r="15" spans="1:532">
      <c r="A15" s="106" t="s">
        <v>2372</v>
      </c>
      <c r="B15" s="6" t="s">
        <v>2737</v>
      </c>
      <c r="C15" s="106" t="s">
        <v>2690</v>
      </c>
      <c r="E15" s="1">
        <v>1.3599537037037037E-2</v>
      </c>
      <c r="F15" s="1">
        <v>6.0995370370370361E-3</v>
      </c>
      <c r="G15" s="1">
        <v>7.5000000000000006E-3</v>
      </c>
      <c r="H15" s="1">
        <v>0</v>
      </c>
      <c r="I15">
        <v>3</v>
      </c>
      <c r="J15">
        <v>14</v>
      </c>
      <c r="K15">
        <v>58</v>
      </c>
      <c r="L15">
        <v>2</v>
      </c>
      <c r="M15">
        <v>0</v>
      </c>
      <c r="N15">
        <v>0</v>
      </c>
      <c r="O15">
        <v>0</v>
      </c>
      <c r="P15">
        <v>96.67</v>
      </c>
      <c r="Q15" s="106">
        <f t="shared" si="41"/>
        <v>12</v>
      </c>
      <c r="R15" s="106"/>
      <c r="S15" s="27" t="e">
        <f t="shared" si="0"/>
        <v>#DIV/0!</v>
      </c>
      <c r="T15" s="106" t="s">
        <v>2372</v>
      </c>
      <c r="U15" s="6" t="s">
        <v>2737</v>
      </c>
      <c r="V15" s="106" t="s">
        <v>2690</v>
      </c>
      <c r="X15" s="1">
        <v>1.3599537037037037E-2</v>
      </c>
      <c r="Y15" s="1">
        <v>6.0995370370370361E-3</v>
      </c>
      <c r="Z15" s="1">
        <v>7.5000000000000006E-3</v>
      </c>
      <c r="AA15" s="1">
        <v>0</v>
      </c>
      <c r="AB15">
        <v>3</v>
      </c>
      <c r="AC15">
        <v>14</v>
      </c>
      <c r="AD15">
        <v>58</v>
      </c>
      <c r="AE15">
        <v>2</v>
      </c>
      <c r="AF15">
        <v>0</v>
      </c>
      <c r="AG15">
        <v>0</v>
      </c>
      <c r="AH15">
        <v>0</v>
      </c>
      <c r="AI15">
        <v>96.67</v>
      </c>
      <c r="AJ15" s="106">
        <f t="shared" si="42"/>
        <v>12</v>
      </c>
      <c r="AK15" s="106"/>
      <c r="AL15" s="27" t="e">
        <f t="shared" si="1"/>
        <v>#DIV/0!</v>
      </c>
      <c r="AM15" s="106" t="s">
        <v>2372</v>
      </c>
      <c r="AN15" s="6" t="s">
        <v>2737</v>
      </c>
      <c r="AO15" s="106" t="s">
        <v>2690</v>
      </c>
      <c r="AQ15" s="1">
        <v>0</v>
      </c>
      <c r="AR15" s="1">
        <v>0</v>
      </c>
      <c r="AS15" s="1">
        <v>0</v>
      </c>
      <c r="AT15" s="1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06">
        <f t="shared" si="43"/>
        <v>0</v>
      </c>
      <c r="BD15" s="106"/>
      <c r="BE15" s="27" t="e">
        <f t="shared" si="2"/>
        <v>#DIV/0!</v>
      </c>
      <c r="BF15" s="106" t="s">
        <v>2372</v>
      </c>
      <c r="BG15" s="6" t="s">
        <v>2737</v>
      </c>
      <c r="BH15" s="106" t="s">
        <v>2690</v>
      </c>
      <c r="BJ15" s="1">
        <v>2.0833333333333333E-3</v>
      </c>
      <c r="BK15" s="1">
        <v>2.0138888888888888E-3</v>
      </c>
      <c r="BL15" s="1">
        <v>5.7870370370370366E-5</v>
      </c>
      <c r="BM15" s="1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 s="106">
        <f t="shared" si="44"/>
        <v>0</v>
      </c>
      <c r="BW15" s="106"/>
      <c r="BX15" s="27" t="e">
        <f t="shared" si="3"/>
        <v>#DIV/0!</v>
      </c>
      <c r="BY15" s="106" t="s">
        <v>2372</v>
      </c>
      <c r="BZ15" s="6" t="s">
        <v>2737</v>
      </c>
      <c r="CA15" s="106" t="s">
        <v>2690</v>
      </c>
      <c r="CC15" s="1">
        <v>1.2789351851851852E-2</v>
      </c>
      <c r="CD15" s="1">
        <v>1.2291666666666666E-2</v>
      </c>
      <c r="CE15" s="1">
        <v>4.8611111111111104E-4</v>
      </c>
      <c r="CF15" s="1">
        <v>0</v>
      </c>
      <c r="CG15">
        <v>1</v>
      </c>
      <c r="CH15">
        <v>5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 s="106">
        <f t="shared" si="4"/>
        <v>5</v>
      </c>
      <c r="CP15" s="106"/>
      <c r="CQ15" s="27" t="e">
        <f t="shared" si="5"/>
        <v>#DIV/0!</v>
      </c>
      <c r="CR15" s="106" t="s">
        <v>2372</v>
      </c>
      <c r="CS15" s="6" t="s">
        <v>2737</v>
      </c>
      <c r="CT15" s="106" t="s">
        <v>2690</v>
      </c>
      <c r="CU15">
        <v>4</v>
      </c>
      <c r="CV15" s="1">
        <v>8.6053240740740736E-2</v>
      </c>
      <c r="CW15" s="1">
        <v>6.3715277777777787E-2</v>
      </c>
      <c r="CX15" s="1">
        <v>1.8356481481481481E-2</v>
      </c>
      <c r="CY15" s="1">
        <v>3.9699074074074072E-3</v>
      </c>
      <c r="CZ15">
        <v>7</v>
      </c>
      <c r="DA15">
        <v>88</v>
      </c>
      <c r="DB15">
        <v>92</v>
      </c>
      <c r="DC15">
        <v>2</v>
      </c>
      <c r="DD15">
        <v>0</v>
      </c>
      <c r="DE15">
        <v>0</v>
      </c>
      <c r="DF15">
        <v>0</v>
      </c>
      <c r="DG15">
        <v>97.87</v>
      </c>
      <c r="DH15" s="106">
        <f t="shared" si="6"/>
        <v>86</v>
      </c>
      <c r="DI15" s="106">
        <v>211</v>
      </c>
      <c r="DJ15" s="27">
        <f t="shared" si="7"/>
        <v>40.758293838862556</v>
      </c>
      <c r="DK15" s="106" t="s">
        <v>2372</v>
      </c>
      <c r="DL15" s="6" t="s">
        <v>2737</v>
      </c>
      <c r="DM15" s="106" t="s">
        <v>2690</v>
      </c>
      <c r="DO15" s="1">
        <v>7.6793981481481477E-2</v>
      </c>
      <c r="DP15" s="1">
        <v>5.0810185185185187E-2</v>
      </c>
      <c r="DQ15" s="1">
        <v>1.0902777777777777E-2</v>
      </c>
      <c r="DR15" s="1">
        <v>1.5069444444444443E-2</v>
      </c>
      <c r="DS15">
        <v>5</v>
      </c>
      <c r="DT15">
        <v>87</v>
      </c>
      <c r="DU15">
        <v>86</v>
      </c>
      <c r="DV15">
        <v>1</v>
      </c>
      <c r="DW15">
        <v>0</v>
      </c>
      <c r="DX15">
        <v>0</v>
      </c>
      <c r="DY15">
        <v>0</v>
      </c>
      <c r="DZ15">
        <v>98.85</v>
      </c>
      <c r="EA15" s="106">
        <f t="shared" si="8"/>
        <v>86</v>
      </c>
      <c r="EB15" s="106">
        <v>130</v>
      </c>
      <c r="EC15" s="27">
        <f t="shared" si="9"/>
        <v>66.153846153846146</v>
      </c>
      <c r="ED15" s="106" t="s">
        <v>2372</v>
      </c>
      <c r="EE15" s="6" t="s">
        <v>2737</v>
      </c>
      <c r="EF15" s="106" t="s">
        <v>2690</v>
      </c>
      <c r="EH15" s="1">
        <v>7.6793981481481477E-2</v>
      </c>
      <c r="EI15" s="1">
        <v>5.0810185185185187E-2</v>
      </c>
      <c r="EJ15" s="1">
        <v>1.0902777777777777E-2</v>
      </c>
      <c r="EK15" s="1">
        <v>1.5069444444444443E-2</v>
      </c>
      <c r="EL15">
        <v>5</v>
      </c>
      <c r="EM15">
        <v>87</v>
      </c>
      <c r="EN15">
        <v>86</v>
      </c>
      <c r="EO15">
        <v>1</v>
      </c>
      <c r="EP15">
        <v>0</v>
      </c>
      <c r="EQ15">
        <v>0</v>
      </c>
      <c r="ER15">
        <v>0</v>
      </c>
      <c r="ES15">
        <v>98.85</v>
      </c>
      <c r="ET15" s="106">
        <f t="shared" si="10"/>
        <v>86</v>
      </c>
      <c r="EU15" s="106">
        <v>130</v>
      </c>
      <c r="EV15" s="27">
        <f t="shared" si="11"/>
        <v>66.153846153846146</v>
      </c>
      <c r="EW15" s="106" t="s">
        <v>2372</v>
      </c>
      <c r="EX15" s="6" t="s">
        <v>2737</v>
      </c>
      <c r="EY15" s="106" t="s">
        <v>2690</v>
      </c>
      <c r="FA15" s="1">
        <v>0.19611111111111112</v>
      </c>
      <c r="FB15" s="1">
        <v>0.14288194444444444</v>
      </c>
      <c r="FC15" s="1">
        <v>3.3877314814814811E-2</v>
      </c>
      <c r="FD15" s="1">
        <v>1.9340277777777779E-2</v>
      </c>
      <c r="FE15">
        <v>13</v>
      </c>
      <c r="FF15">
        <v>180</v>
      </c>
      <c r="FG15">
        <v>178</v>
      </c>
      <c r="FH15">
        <v>3</v>
      </c>
      <c r="FI15">
        <v>0</v>
      </c>
      <c r="FJ15">
        <v>0</v>
      </c>
      <c r="FK15">
        <v>0</v>
      </c>
      <c r="FL15">
        <v>98.34</v>
      </c>
      <c r="FM15" s="106">
        <f t="shared" si="12"/>
        <v>177</v>
      </c>
      <c r="FN15" s="106">
        <f t="shared" si="45"/>
        <v>341</v>
      </c>
      <c r="FO15" s="27">
        <f t="shared" si="13"/>
        <v>51.906158357771261</v>
      </c>
      <c r="FP15" s="106" t="s">
        <v>2372</v>
      </c>
      <c r="FQ15" s="6" t="s">
        <v>2736</v>
      </c>
      <c r="FR15" s="106" t="s">
        <v>2690</v>
      </c>
      <c r="FS15">
        <v>4</v>
      </c>
      <c r="FT15" s="1">
        <v>0.31009259259259259</v>
      </c>
      <c r="FU15" s="1">
        <v>0.16340277777777779</v>
      </c>
      <c r="FV15" s="1">
        <v>0.11283564814814816</v>
      </c>
      <c r="FW15" s="1">
        <v>3.3842592592592598E-2</v>
      </c>
      <c r="FX15">
        <v>7</v>
      </c>
      <c r="FY15">
        <v>212</v>
      </c>
      <c r="FZ15">
        <v>92</v>
      </c>
      <c r="GA15">
        <v>2</v>
      </c>
      <c r="GB15">
        <v>0</v>
      </c>
      <c r="GC15">
        <v>0</v>
      </c>
      <c r="GD15">
        <v>0</v>
      </c>
      <c r="GE15">
        <v>97.87</v>
      </c>
      <c r="GF15" s="106">
        <f t="shared" si="14"/>
        <v>210</v>
      </c>
      <c r="GG15" s="106">
        <v>262</v>
      </c>
      <c r="GH15" s="27">
        <f t="shared" si="15"/>
        <v>80.152671755725194</v>
      </c>
      <c r="GI15" s="106" t="s">
        <v>2372</v>
      </c>
      <c r="GJ15" s="6" t="s">
        <v>2736</v>
      </c>
      <c r="GK15" s="106" t="s">
        <v>2690</v>
      </c>
      <c r="GM15" s="1">
        <v>0.5332986111111111</v>
      </c>
      <c r="GN15" s="1">
        <v>0.38988425925925929</v>
      </c>
      <c r="GO15" s="1">
        <v>8.5104166666666661E-2</v>
      </c>
      <c r="GP15" s="1">
        <v>5.8298611111111114E-2</v>
      </c>
      <c r="GQ15">
        <v>28</v>
      </c>
      <c r="GR15">
        <v>531</v>
      </c>
      <c r="GS15">
        <v>350</v>
      </c>
      <c r="GT15">
        <v>0</v>
      </c>
      <c r="GU15">
        <v>0</v>
      </c>
      <c r="GV15">
        <v>0</v>
      </c>
      <c r="GW15">
        <v>0</v>
      </c>
      <c r="GX15">
        <v>100</v>
      </c>
      <c r="GY15" s="106">
        <f t="shared" si="16"/>
        <v>531</v>
      </c>
      <c r="GZ15" s="106">
        <v>524</v>
      </c>
      <c r="HA15" s="27">
        <f t="shared" si="17"/>
        <v>101.33587786259541</v>
      </c>
      <c r="HB15" s="106" t="s">
        <v>2372</v>
      </c>
      <c r="HC15" s="6" t="s">
        <v>2736</v>
      </c>
      <c r="HD15" s="106" t="s">
        <v>2690</v>
      </c>
      <c r="HF15" s="1">
        <v>4.6296296296296302E-3</v>
      </c>
      <c r="HG15" s="1">
        <v>2.7430555555555559E-3</v>
      </c>
      <c r="HH15" s="1">
        <v>1.8750000000000001E-3</v>
      </c>
      <c r="HI15" s="1">
        <v>0</v>
      </c>
      <c r="HJ15">
        <v>0</v>
      </c>
      <c r="HK15">
        <v>0</v>
      </c>
      <c r="HL15">
        <v>298</v>
      </c>
      <c r="HM15">
        <v>2</v>
      </c>
      <c r="HN15">
        <v>0</v>
      </c>
      <c r="HO15">
        <v>0</v>
      </c>
      <c r="HP15">
        <v>0</v>
      </c>
      <c r="HQ15">
        <v>99.33</v>
      </c>
      <c r="HR15" s="106">
        <f t="shared" si="18"/>
        <v>-2</v>
      </c>
      <c r="HS15" s="106"/>
      <c r="HT15" s="27" t="e">
        <f t="shared" si="19"/>
        <v>#DIV/0!</v>
      </c>
      <c r="HU15" s="106" t="s">
        <v>2372</v>
      </c>
      <c r="HV15" s="6" t="s">
        <v>2736</v>
      </c>
      <c r="HW15" s="106" t="s">
        <v>2690</v>
      </c>
      <c r="HY15" s="1">
        <v>0.47973379629629626</v>
      </c>
      <c r="HZ15" s="1">
        <v>0.35909722222222223</v>
      </c>
      <c r="IA15" s="1">
        <v>8.1226851851851856E-2</v>
      </c>
      <c r="IB15" s="1">
        <v>3.9398148148148147E-2</v>
      </c>
      <c r="IC15">
        <v>39</v>
      </c>
      <c r="ID15">
        <v>415</v>
      </c>
      <c r="IE15">
        <v>292</v>
      </c>
      <c r="IF15">
        <v>10</v>
      </c>
      <c r="IG15">
        <v>0</v>
      </c>
      <c r="IH15">
        <v>0</v>
      </c>
      <c r="II15">
        <v>0</v>
      </c>
      <c r="IJ15">
        <v>96.69</v>
      </c>
      <c r="IK15" s="106">
        <f t="shared" si="20"/>
        <v>405</v>
      </c>
      <c r="IL15" s="106">
        <v>524</v>
      </c>
      <c r="IM15" s="27">
        <f t="shared" si="21"/>
        <v>77.29007633587787</v>
      </c>
      <c r="IN15" s="106" t="s">
        <v>2372</v>
      </c>
      <c r="IO15" s="6" t="s">
        <v>2736</v>
      </c>
      <c r="IP15" s="106" t="s">
        <v>2690</v>
      </c>
      <c r="IR15" s="1">
        <v>0.64552083333333332</v>
      </c>
      <c r="IS15" s="1">
        <v>0.48918981481481483</v>
      </c>
      <c r="IT15" s="1">
        <v>9.2592592592592601E-2</v>
      </c>
      <c r="IU15" s="1">
        <v>6.3726851851851854E-2</v>
      </c>
      <c r="IV15">
        <v>48</v>
      </c>
      <c r="IW15">
        <v>538</v>
      </c>
      <c r="IX15">
        <v>371</v>
      </c>
      <c r="IY15">
        <v>11</v>
      </c>
      <c r="IZ15">
        <v>0</v>
      </c>
      <c r="JA15">
        <v>0</v>
      </c>
      <c r="JB15">
        <v>0</v>
      </c>
      <c r="JC15">
        <v>97.12</v>
      </c>
      <c r="JD15" s="106">
        <f t="shared" si="22"/>
        <v>527</v>
      </c>
      <c r="JE15" s="106">
        <v>524</v>
      </c>
      <c r="JF15" s="27">
        <f t="shared" si="23"/>
        <v>100.57251908396947</v>
      </c>
      <c r="JG15" s="106" t="s">
        <v>2372</v>
      </c>
      <c r="JH15" s="6" t="s">
        <v>2736</v>
      </c>
      <c r="JI15" s="106" t="s">
        <v>2690</v>
      </c>
      <c r="JK15" s="1"/>
      <c r="JL15" s="1"/>
      <c r="JM15" s="1"/>
      <c r="JN15" s="1"/>
      <c r="JW15" s="106">
        <f t="shared" si="24"/>
        <v>0</v>
      </c>
      <c r="JX15" s="106"/>
      <c r="JY15" s="27" t="e">
        <f t="shared" si="25"/>
        <v>#DIV/0!</v>
      </c>
      <c r="JZ15" s="106" t="s">
        <v>2372</v>
      </c>
      <c r="KA15" s="6" t="s">
        <v>2736</v>
      </c>
      <c r="KB15" s="106" t="s">
        <v>2690</v>
      </c>
      <c r="KD15" s="1">
        <v>3.5868055555555556E-2</v>
      </c>
      <c r="KE15" s="1">
        <v>1.5740740740740741E-3</v>
      </c>
      <c r="KF15" s="1">
        <v>3.4282407407407407E-2</v>
      </c>
      <c r="KG15" s="1">
        <v>0</v>
      </c>
      <c r="KH15">
        <v>0</v>
      </c>
      <c r="KI15">
        <v>0</v>
      </c>
      <c r="KJ15">
        <v>159</v>
      </c>
      <c r="KK15">
        <v>1</v>
      </c>
      <c r="KL15">
        <v>0</v>
      </c>
      <c r="KM15">
        <v>0</v>
      </c>
      <c r="KN15">
        <v>0</v>
      </c>
      <c r="KO15">
        <v>99.38</v>
      </c>
      <c r="KP15" s="106">
        <f t="shared" si="26"/>
        <v>-1</v>
      </c>
      <c r="KQ15" s="106"/>
      <c r="KR15" s="27"/>
      <c r="KS15" s="106" t="s">
        <v>2372</v>
      </c>
      <c r="KT15" s="6" t="s">
        <v>2736</v>
      </c>
      <c r="KU15" s="106" t="s">
        <v>2690</v>
      </c>
      <c r="KW15" s="1">
        <v>6.3657407407407402E-4</v>
      </c>
      <c r="KX15" s="1">
        <v>6.3657407407407402E-4</v>
      </c>
      <c r="KY15" s="1">
        <v>0</v>
      </c>
      <c r="KZ15" s="1">
        <v>0</v>
      </c>
      <c r="LA15">
        <v>2</v>
      </c>
      <c r="LB15">
        <v>38</v>
      </c>
      <c r="LC15">
        <v>38</v>
      </c>
      <c r="LD15">
        <v>0</v>
      </c>
      <c r="LE15">
        <v>0</v>
      </c>
      <c r="LF15">
        <v>0</v>
      </c>
      <c r="LG15">
        <v>0</v>
      </c>
      <c r="LH15">
        <v>100</v>
      </c>
      <c r="LI15" s="106">
        <f t="shared" si="28"/>
        <v>38</v>
      </c>
      <c r="LJ15" s="106"/>
      <c r="LK15" s="27"/>
      <c r="LL15" s="106" t="s">
        <v>2372</v>
      </c>
      <c r="LM15" s="6" t="s">
        <v>2736</v>
      </c>
      <c r="LN15" s="106" t="s">
        <v>2690</v>
      </c>
      <c r="LP15" s="1">
        <v>0</v>
      </c>
      <c r="LQ15" s="1">
        <v>0</v>
      </c>
      <c r="LR15" s="1">
        <v>0</v>
      </c>
      <c r="LS15" s="1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 s="106">
        <f t="shared" si="46"/>
        <v>0</v>
      </c>
      <c r="MC15" s="106"/>
      <c r="MD15" s="27"/>
      <c r="ME15" s="106" t="s">
        <v>2372</v>
      </c>
      <c r="MF15" s="6" t="s">
        <v>2736</v>
      </c>
      <c r="MG15" s="106" t="s">
        <v>2690</v>
      </c>
      <c r="MI15" s="1">
        <v>0</v>
      </c>
      <c r="MJ15" s="1">
        <v>0</v>
      </c>
      <c r="MK15" s="1">
        <v>0</v>
      </c>
      <c r="ML15" s="1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 s="106">
        <f t="shared" si="31"/>
        <v>0</v>
      </c>
      <c r="MV15" s="106"/>
      <c r="MW15" s="27"/>
      <c r="MX15" s="106" t="s">
        <v>2372</v>
      </c>
      <c r="MY15" s="6" t="s">
        <v>2736</v>
      </c>
      <c r="MZ15" s="106" t="s">
        <v>2690</v>
      </c>
      <c r="NB15" s="1">
        <v>0</v>
      </c>
      <c r="NC15" s="1">
        <v>0</v>
      </c>
      <c r="ND15" s="1">
        <v>0</v>
      </c>
      <c r="NE15" s="1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 s="106">
        <f t="shared" si="33"/>
        <v>0</v>
      </c>
      <c r="NO15" s="106"/>
      <c r="NP15" s="27"/>
      <c r="NQ15" s="106" t="s">
        <v>2372</v>
      </c>
      <c r="NR15" s="6" t="s">
        <v>2736</v>
      </c>
      <c r="NS15" s="106" t="s">
        <v>2690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t="e">
        <v>#N/A</v>
      </c>
      <c r="OB15" t="e">
        <v>#N/A</v>
      </c>
      <c r="OC15" t="e">
        <v>#N/A</v>
      </c>
      <c r="OD15" t="e">
        <v>#N/A</v>
      </c>
      <c r="OE15" t="e">
        <v>#N/A</v>
      </c>
      <c r="OF15" t="e">
        <v>#N/A</v>
      </c>
      <c r="OG15" s="106"/>
      <c r="OH15" s="106"/>
      <c r="OI15" s="27"/>
      <c r="OJ15" s="106" t="s">
        <v>2372</v>
      </c>
      <c r="OK15" s="6" t="s">
        <v>2736</v>
      </c>
      <c r="OL15" s="106" t="s">
        <v>2690</v>
      </c>
      <c r="OZ15" s="106"/>
      <c r="PA15" s="106"/>
      <c r="PB15" s="27"/>
      <c r="PC15" s="106" t="s">
        <v>2372</v>
      </c>
      <c r="PD15" s="6" t="s">
        <v>2736</v>
      </c>
      <c r="PE15" s="106" t="s">
        <v>2690</v>
      </c>
      <c r="PG15" t="e">
        <v>#N/A</v>
      </c>
      <c r="PH15" t="e">
        <v>#N/A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s="106"/>
      <c r="PT15" s="106"/>
      <c r="PU15" s="27"/>
      <c r="PV15" s="106" t="s">
        <v>2372</v>
      </c>
      <c r="PW15" s="6" t="s">
        <v>2736</v>
      </c>
      <c r="PX15" s="106" t="s">
        <v>2690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t="e">
        <v>#N/A</v>
      </c>
      <c r="QF15" t="e">
        <v>#N/A</v>
      </c>
      <c r="QG15" t="e">
        <v>#N/A</v>
      </c>
      <c r="QH15" t="e">
        <v>#N/A</v>
      </c>
      <c r="QI15" t="e">
        <v>#N/A</v>
      </c>
      <c r="QJ15" t="e">
        <v>#N/A</v>
      </c>
      <c r="QK15" t="e">
        <v>#N/A</v>
      </c>
      <c r="QL15" s="106"/>
      <c r="QM15" s="106"/>
      <c r="QN15" s="27"/>
      <c r="QO15" s="106" t="s">
        <v>2372</v>
      </c>
      <c r="QP15" s="6" t="s">
        <v>2736</v>
      </c>
      <c r="QQ15" s="106" t="s">
        <v>2690</v>
      </c>
      <c r="QS15" t="e">
        <v>#N/A</v>
      </c>
      <c r="QT15" t="e">
        <v>#N/A</v>
      </c>
      <c r="QU15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s="106"/>
      <c r="RF15" s="106"/>
      <c r="RG15" s="27"/>
      <c r="RH15" s="106" t="s">
        <v>2372</v>
      </c>
      <c r="RI15" s="6" t="s">
        <v>2736</v>
      </c>
      <c r="RJ15" s="106" t="s">
        <v>2690</v>
      </c>
      <c r="RL15" t="e">
        <v>#N/A</v>
      </c>
      <c r="RM15" t="e">
        <v>#N/A</v>
      </c>
      <c r="RN15" t="e">
        <v>#N/A</v>
      </c>
      <c r="RO15" t="e">
        <v>#N/A</v>
      </c>
      <c r="RP15" t="e">
        <v>#N/A</v>
      </c>
      <c r="RQ15" t="e">
        <v>#N/A</v>
      </c>
      <c r="RR15" t="e">
        <v>#N/A</v>
      </c>
      <c r="RS15" t="e">
        <v>#N/A</v>
      </c>
      <c r="RT15" t="e">
        <v>#N/A</v>
      </c>
      <c r="RU15" t="e">
        <v>#N/A</v>
      </c>
      <c r="RV15" t="e">
        <v>#N/A</v>
      </c>
      <c r="RW15" t="e">
        <v>#N/A</v>
      </c>
      <c r="RX15" s="106"/>
      <c r="RY15" s="106"/>
      <c r="RZ15" s="27"/>
      <c r="SA15" s="106" t="s">
        <v>2372</v>
      </c>
      <c r="SB15" s="6" t="s">
        <v>2736</v>
      </c>
      <c r="SC15" s="106" t="s">
        <v>2690</v>
      </c>
      <c r="SE15" t="e">
        <v>#N/A</v>
      </c>
      <c r="SF15" t="e">
        <v>#N/A</v>
      </c>
      <c r="SG15" t="e">
        <v>#N/A</v>
      </c>
      <c r="SH15" t="e">
        <v>#N/A</v>
      </c>
      <c r="SI15" t="e">
        <v>#N/A</v>
      </c>
      <c r="SJ15" t="e">
        <v>#N/A</v>
      </c>
      <c r="SK15" t="e">
        <v>#N/A</v>
      </c>
      <c r="SL15" t="e">
        <v>#N/A</v>
      </c>
      <c r="SM15" t="e">
        <v>#N/A</v>
      </c>
      <c r="SN15" t="e">
        <v>#N/A</v>
      </c>
      <c r="SO15" t="e">
        <v>#N/A</v>
      </c>
      <c r="SP15" t="e">
        <v>#N/A</v>
      </c>
      <c r="SQ15" s="106" t="e">
        <f t="shared" si="52"/>
        <v>#N/A</v>
      </c>
      <c r="SR15" s="106"/>
      <c r="SS15" s="27"/>
      <c r="ST15" s="106" t="s">
        <v>2372</v>
      </c>
      <c r="SU15" s="6" t="s">
        <v>2736</v>
      </c>
      <c r="SV15" s="106" t="s">
        <v>2690</v>
      </c>
      <c r="SX15" t="e">
        <v>#N/A</v>
      </c>
      <c r="SY15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s="106" t="e">
        <f t="shared" si="53"/>
        <v>#N/A</v>
      </c>
      <c r="TK15" s="106"/>
      <c r="TL15" s="27"/>
    </row>
    <row r="16" spans="1:532">
      <c r="A16" s="106" t="s">
        <v>2374</v>
      </c>
      <c r="B16" s="6" t="s">
        <v>2737</v>
      </c>
      <c r="C16" s="106" t="s">
        <v>2690</v>
      </c>
      <c r="E16" s="1">
        <v>5.9953703703703703E-2</v>
      </c>
      <c r="F16" s="1">
        <v>4.1203703703703706E-3</v>
      </c>
      <c r="G16" s="1">
        <v>3.9039351851851853E-2</v>
      </c>
      <c r="H16" s="1">
        <v>1.6782407407407409E-2</v>
      </c>
      <c r="I16">
        <v>6</v>
      </c>
      <c r="J16">
        <v>10</v>
      </c>
      <c r="K16">
        <v>76</v>
      </c>
      <c r="L16">
        <v>7</v>
      </c>
      <c r="M16">
        <v>0</v>
      </c>
      <c r="N16">
        <v>0</v>
      </c>
      <c r="O16">
        <v>0</v>
      </c>
      <c r="P16">
        <v>91.57</v>
      </c>
      <c r="Q16" s="106">
        <f t="shared" si="41"/>
        <v>3</v>
      </c>
      <c r="R16" s="106"/>
      <c r="S16" s="27" t="e">
        <f t="shared" si="0"/>
        <v>#DIV/0!</v>
      </c>
      <c r="T16" s="106" t="s">
        <v>2374</v>
      </c>
      <c r="U16" s="6" t="s">
        <v>2737</v>
      </c>
      <c r="V16" s="106" t="s">
        <v>2690</v>
      </c>
      <c r="X16" s="1">
        <v>5.9953703703703703E-2</v>
      </c>
      <c r="Y16" s="1">
        <v>4.1203703703703706E-3</v>
      </c>
      <c r="Z16" s="1">
        <v>3.9039351851851853E-2</v>
      </c>
      <c r="AA16" s="1">
        <v>1.6782407407407409E-2</v>
      </c>
      <c r="AB16">
        <v>6</v>
      </c>
      <c r="AC16">
        <v>10</v>
      </c>
      <c r="AD16">
        <v>76</v>
      </c>
      <c r="AE16">
        <v>7</v>
      </c>
      <c r="AF16">
        <v>0</v>
      </c>
      <c r="AG16">
        <v>0</v>
      </c>
      <c r="AH16">
        <v>0</v>
      </c>
      <c r="AI16">
        <v>91.57</v>
      </c>
      <c r="AJ16" s="106">
        <f t="shared" si="42"/>
        <v>3</v>
      </c>
      <c r="AK16" s="106"/>
      <c r="AL16" s="27" t="e">
        <f t="shared" si="1"/>
        <v>#DIV/0!</v>
      </c>
      <c r="AM16" s="106" t="s">
        <v>2374</v>
      </c>
      <c r="AN16" s="6" t="s">
        <v>2737</v>
      </c>
      <c r="AO16" s="106" t="s">
        <v>2690</v>
      </c>
      <c r="AQ16" s="1">
        <v>0</v>
      </c>
      <c r="AR16" s="1">
        <v>0</v>
      </c>
      <c r="AS16" s="1">
        <v>0</v>
      </c>
      <c r="AT16" s="1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06">
        <f t="shared" si="43"/>
        <v>0</v>
      </c>
      <c r="BD16" s="106"/>
      <c r="BE16" s="27" t="e">
        <f t="shared" si="2"/>
        <v>#DIV/0!</v>
      </c>
      <c r="BF16" s="106" t="s">
        <v>2374</v>
      </c>
      <c r="BG16" s="6" t="s">
        <v>2737</v>
      </c>
      <c r="BH16" s="106" t="s">
        <v>2690</v>
      </c>
      <c r="BJ16" s="1">
        <v>0</v>
      </c>
      <c r="BK16" s="1">
        <v>0</v>
      </c>
      <c r="BL16" s="1">
        <v>0</v>
      </c>
      <c r="BM16" s="1">
        <v>0</v>
      </c>
      <c r="BN16">
        <v>0</v>
      </c>
      <c r="BO16">
        <v>0</v>
      </c>
      <c r="BP16">
        <v>2</v>
      </c>
      <c r="BQ16">
        <v>0</v>
      </c>
      <c r="BR16">
        <v>0</v>
      </c>
      <c r="BS16">
        <v>0</v>
      </c>
      <c r="BT16">
        <v>0</v>
      </c>
      <c r="BU16">
        <v>100</v>
      </c>
      <c r="BV16" s="106">
        <f t="shared" si="44"/>
        <v>0</v>
      </c>
      <c r="BW16" s="106"/>
      <c r="BX16" s="27" t="e">
        <f t="shared" si="3"/>
        <v>#DIV/0!</v>
      </c>
      <c r="BY16" s="106" t="s">
        <v>2374</v>
      </c>
      <c r="BZ16" s="6" t="s">
        <v>2737</v>
      </c>
      <c r="CA16" s="106" t="s">
        <v>2690</v>
      </c>
      <c r="CC16" s="1">
        <v>0</v>
      </c>
      <c r="CD16" s="1">
        <v>0</v>
      </c>
      <c r="CE16" s="1">
        <v>0</v>
      </c>
      <c r="CF16" s="1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 s="106">
        <f t="shared" si="4"/>
        <v>0</v>
      </c>
      <c r="CP16" s="106"/>
      <c r="CQ16" s="27" t="e">
        <f t="shared" si="5"/>
        <v>#DIV/0!</v>
      </c>
      <c r="CR16" s="106" t="s">
        <v>2374</v>
      </c>
      <c r="CS16" s="6" t="s">
        <v>2737</v>
      </c>
      <c r="CT16" s="106" t="s">
        <v>2690</v>
      </c>
      <c r="CU16">
        <v>3</v>
      </c>
      <c r="CV16" s="1">
        <v>0.20402777777777778</v>
      </c>
      <c r="CW16" s="1">
        <v>0.11885416666666666</v>
      </c>
      <c r="CX16" s="1">
        <v>7.1342592592592582E-2</v>
      </c>
      <c r="CY16" s="1">
        <v>1.3819444444444445E-2</v>
      </c>
      <c r="CZ16">
        <v>16</v>
      </c>
      <c r="DA16">
        <v>196</v>
      </c>
      <c r="DB16">
        <v>173</v>
      </c>
      <c r="DC16">
        <v>25</v>
      </c>
      <c r="DD16">
        <v>0</v>
      </c>
      <c r="DE16">
        <v>0</v>
      </c>
      <c r="DF16">
        <v>0</v>
      </c>
      <c r="DG16">
        <v>87.37</v>
      </c>
      <c r="DH16" s="106">
        <f t="shared" si="6"/>
        <v>171</v>
      </c>
      <c r="DI16" s="106">
        <v>196</v>
      </c>
      <c r="DJ16" s="27">
        <f t="shared" si="7"/>
        <v>87.244897959183675</v>
      </c>
      <c r="DK16" s="106" t="s">
        <v>2374</v>
      </c>
      <c r="DL16" s="6" t="s">
        <v>2737</v>
      </c>
      <c r="DM16" s="106" t="s">
        <v>2690</v>
      </c>
      <c r="DO16" s="1">
        <v>5.2314814814814814E-2</v>
      </c>
      <c r="DP16" s="1">
        <v>4.7511574074074074E-2</v>
      </c>
      <c r="DQ16" s="1">
        <v>3.2060185185185191E-3</v>
      </c>
      <c r="DR16" s="1">
        <v>1.5856481481481479E-3</v>
      </c>
      <c r="DS16">
        <v>24</v>
      </c>
      <c r="DT16">
        <v>98</v>
      </c>
      <c r="DU16">
        <v>60</v>
      </c>
      <c r="DV16">
        <v>4</v>
      </c>
      <c r="DW16">
        <v>0</v>
      </c>
      <c r="DX16">
        <v>0</v>
      </c>
      <c r="DY16">
        <v>0</v>
      </c>
      <c r="DZ16">
        <v>93.75</v>
      </c>
      <c r="EA16" s="106">
        <f t="shared" si="8"/>
        <v>94</v>
      </c>
      <c r="EB16" s="106">
        <v>130</v>
      </c>
      <c r="EC16" s="27">
        <f t="shared" si="9"/>
        <v>72.307692307692307</v>
      </c>
      <c r="ED16" s="106" t="s">
        <v>2374</v>
      </c>
      <c r="EE16" s="6" t="s">
        <v>2737</v>
      </c>
      <c r="EF16" s="106" t="s">
        <v>2690</v>
      </c>
      <c r="EH16" s="1">
        <v>5.2314814814814814E-2</v>
      </c>
      <c r="EI16" s="1">
        <v>4.7511574074074074E-2</v>
      </c>
      <c r="EJ16" s="1">
        <v>3.2060185185185191E-3</v>
      </c>
      <c r="EK16" s="1">
        <v>1.5856481481481479E-3</v>
      </c>
      <c r="EL16">
        <v>24</v>
      </c>
      <c r="EM16">
        <v>98</v>
      </c>
      <c r="EN16">
        <v>60</v>
      </c>
      <c r="EO16">
        <v>4</v>
      </c>
      <c r="EP16">
        <v>0</v>
      </c>
      <c r="EQ16">
        <v>0</v>
      </c>
      <c r="ER16">
        <v>0</v>
      </c>
      <c r="ES16">
        <v>93.75</v>
      </c>
      <c r="ET16" s="106">
        <f t="shared" si="10"/>
        <v>94</v>
      </c>
      <c r="EU16" s="106">
        <v>130</v>
      </c>
      <c r="EV16" s="27">
        <f t="shared" si="11"/>
        <v>72.307692307692307</v>
      </c>
      <c r="EW16" s="106" t="s">
        <v>2374</v>
      </c>
      <c r="EX16" s="6" t="s">
        <v>2737</v>
      </c>
      <c r="EY16" s="106" t="s">
        <v>2690</v>
      </c>
      <c r="FA16" s="1">
        <v>0.25635416666666666</v>
      </c>
      <c r="FB16" s="1">
        <v>0.16636574074074076</v>
      </c>
      <c r="FC16" s="1">
        <v>7.4560185185185188E-2</v>
      </c>
      <c r="FD16" s="1">
        <v>1.5416666666666667E-2</v>
      </c>
      <c r="FE16">
        <v>40</v>
      </c>
      <c r="FF16">
        <v>294</v>
      </c>
      <c r="FG16">
        <v>235</v>
      </c>
      <c r="FH16">
        <v>29</v>
      </c>
      <c r="FI16">
        <v>0</v>
      </c>
      <c r="FJ16">
        <v>0</v>
      </c>
      <c r="FK16">
        <v>0</v>
      </c>
      <c r="FL16">
        <v>89.02</v>
      </c>
      <c r="FM16" s="106">
        <f t="shared" si="12"/>
        <v>265</v>
      </c>
      <c r="FN16" s="106">
        <f t="shared" si="45"/>
        <v>326</v>
      </c>
      <c r="FO16" s="27">
        <f t="shared" si="13"/>
        <v>81.288343558282207</v>
      </c>
      <c r="FP16" s="106" t="s">
        <v>2374</v>
      </c>
      <c r="FQ16" s="6" t="s">
        <v>2736</v>
      </c>
      <c r="FR16" s="106" t="s">
        <v>2690</v>
      </c>
      <c r="FS16">
        <v>4</v>
      </c>
      <c r="FT16" s="1">
        <v>0.13412037037037036</v>
      </c>
      <c r="FU16" s="1">
        <v>0.12203703703703704</v>
      </c>
      <c r="FV16" s="1">
        <v>7.6736111111111111E-3</v>
      </c>
      <c r="FW16" s="1">
        <v>4.409722222222222E-3</v>
      </c>
      <c r="FX16">
        <v>11</v>
      </c>
      <c r="FY16">
        <v>158</v>
      </c>
      <c r="FZ16">
        <v>156</v>
      </c>
      <c r="GA16">
        <v>2</v>
      </c>
      <c r="GB16">
        <v>0</v>
      </c>
      <c r="GC16">
        <v>0</v>
      </c>
      <c r="GD16">
        <v>0</v>
      </c>
      <c r="GE16">
        <v>98.73</v>
      </c>
      <c r="GF16" s="106">
        <f t="shared" si="14"/>
        <v>156</v>
      </c>
      <c r="GG16" s="106">
        <v>262</v>
      </c>
      <c r="GH16" s="27">
        <f t="shared" si="15"/>
        <v>59.541984732824424</v>
      </c>
      <c r="GI16" s="106" t="s">
        <v>2374</v>
      </c>
      <c r="GJ16" s="6" t="s">
        <v>2736</v>
      </c>
      <c r="GK16" s="106" t="s">
        <v>2690</v>
      </c>
      <c r="GM16" s="1">
        <v>0.33254629629629628</v>
      </c>
      <c r="GN16" s="1">
        <v>0.26741898148148147</v>
      </c>
      <c r="GO16" s="1">
        <v>2.7673611111111111E-2</v>
      </c>
      <c r="GP16" s="1">
        <v>3.7442129629629624E-2</v>
      </c>
      <c r="GQ16">
        <v>35</v>
      </c>
      <c r="GR16">
        <v>546</v>
      </c>
      <c r="GS16">
        <v>386</v>
      </c>
      <c r="GT16">
        <v>10</v>
      </c>
      <c r="GU16">
        <v>0</v>
      </c>
      <c r="GV16">
        <v>0</v>
      </c>
      <c r="GW16">
        <v>0</v>
      </c>
      <c r="GX16">
        <v>97.47</v>
      </c>
      <c r="GY16" s="106">
        <f t="shared" si="16"/>
        <v>536</v>
      </c>
      <c r="GZ16" s="106">
        <v>524</v>
      </c>
      <c r="HA16" s="27">
        <f t="shared" si="17"/>
        <v>102.29007633587786</v>
      </c>
      <c r="HB16" s="106" t="s">
        <v>2374</v>
      </c>
      <c r="HC16" s="6" t="s">
        <v>2736</v>
      </c>
      <c r="HD16" s="106" t="s">
        <v>2690</v>
      </c>
      <c r="HF16" s="1">
        <v>0.31519675925925927</v>
      </c>
      <c r="HG16" s="1">
        <v>0.24995370370370371</v>
      </c>
      <c r="HH16" s="1">
        <v>3.0532407407407411E-2</v>
      </c>
      <c r="HI16" s="1">
        <v>3.4687500000000003E-2</v>
      </c>
      <c r="HJ16">
        <v>27</v>
      </c>
      <c r="HK16">
        <v>432</v>
      </c>
      <c r="HL16">
        <v>343</v>
      </c>
      <c r="HM16">
        <v>8</v>
      </c>
      <c r="HN16">
        <v>0</v>
      </c>
      <c r="HO16">
        <v>0</v>
      </c>
      <c r="HP16">
        <v>0</v>
      </c>
      <c r="HQ16">
        <v>97.72</v>
      </c>
      <c r="HR16" s="106">
        <f t="shared" si="18"/>
        <v>424</v>
      </c>
      <c r="HS16" s="106">
        <v>524</v>
      </c>
      <c r="HT16" s="27">
        <f t="shared" si="19"/>
        <v>80.916030534351151</v>
      </c>
      <c r="HU16" s="106" t="s">
        <v>2374</v>
      </c>
      <c r="HV16" s="6" t="s">
        <v>2736</v>
      </c>
      <c r="HW16" s="106" t="s">
        <v>2690</v>
      </c>
      <c r="HY16" s="1">
        <v>0.14559027777777778</v>
      </c>
      <c r="HZ16" s="1">
        <v>5.7986111111111112E-3</v>
      </c>
      <c r="IA16" s="1">
        <v>0.10046296296296296</v>
      </c>
      <c r="IB16" s="1">
        <v>3.9328703703703706E-2</v>
      </c>
      <c r="IC16">
        <v>5</v>
      </c>
      <c r="ID16">
        <v>15</v>
      </c>
      <c r="IE16">
        <v>231</v>
      </c>
      <c r="IF16">
        <v>19</v>
      </c>
      <c r="IG16">
        <v>0</v>
      </c>
      <c r="IH16">
        <v>0</v>
      </c>
      <c r="II16">
        <v>0</v>
      </c>
      <c r="IJ16">
        <v>92.4</v>
      </c>
      <c r="IK16" s="106">
        <f t="shared" si="20"/>
        <v>-4</v>
      </c>
      <c r="IL16" s="106"/>
      <c r="IM16" s="27" t="e">
        <f t="shared" si="21"/>
        <v>#DIV/0!</v>
      </c>
      <c r="IN16" s="106" t="s">
        <v>2374</v>
      </c>
      <c r="IO16" s="6" t="s">
        <v>2736</v>
      </c>
      <c r="IP16" s="106" t="s">
        <v>2690</v>
      </c>
      <c r="IR16" s="1">
        <v>0.14559027777777778</v>
      </c>
      <c r="IS16" s="1">
        <v>5.7986111111111112E-3</v>
      </c>
      <c r="IT16" s="1">
        <v>0.10046296296296296</v>
      </c>
      <c r="IU16" s="1">
        <v>3.9328703703703706E-2</v>
      </c>
      <c r="IV16">
        <v>5</v>
      </c>
      <c r="IW16">
        <v>15</v>
      </c>
      <c r="IX16">
        <v>231</v>
      </c>
      <c r="IY16">
        <v>19</v>
      </c>
      <c r="IZ16">
        <v>0</v>
      </c>
      <c r="JA16">
        <v>0</v>
      </c>
      <c r="JB16">
        <v>0</v>
      </c>
      <c r="JC16">
        <v>92.4</v>
      </c>
      <c r="JD16" s="106">
        <f t="shared" si="22"/>
        <v>-4</v>
      </c>
      <c r="JE16" s="106"/>
      <c r="JF16" s="27" t="e">
        <f t="shared" si="23"/>
        <v>#DIV/0!</v>
      </c>
      <c r="JG16" s="106" t="s">
        <v>2374</v>
      </c>
      <c r="JH16" s="6" t="s">
        <v>2736</v>
      </c>
      <c r="JI16" s="106" t="s">
        <v>2690</v>
      </c>
      <c r="JK16" s="1"/>
      <c r="JL16" s="1"/>
      <c r="JM16" s="1"/>
      <c r="JN16" s="1"/>
      <c r="JW16" s="106">
        <f t="shared" si="24"/>
        <v>0</v>
      </c>
      <c r="JX16" s="106">
        <v>524</v>
      </c>
      <c r="JY16" s="27">
        <f t="shared" si="25"/>
        <v>0</v>
      </c>
      <c r="JZ16" s="106" t="s">
        <v>2374</v>
      </c>
      <c r="KA16" s="6" t="s">
        <v>2736</v>
      </c>
      <c r="KB16" s="106" t="s">
        <v>2690</v>
      </c>
      <c r="KD16" t="e">
        <v>#N/A</v>
      </c>
      <c r="KE16" t="e">
        <v>#N/A</v>
      </c>
      <c r="KF16" t="e">
        <v>#N/A</v>
      </c>
      <c r="KG16" t="e">
        <v>#N/A</v>
      </c>
      <c r="KH16" t="e">
        <v>#N/A</v>
      </c>
      <c r="KI16" t="e">
        <v>#N/A</v>
      </c>
      <c r="KJ16" t="e">
        <v>#N/A</v>
      </c>
      <c r="KK16" t="e">
        <v>#N/A</v>
      </c>
      <c r="KL16" t="e">
        <v>#N/A</v>
      </c>
      <c r="KM16" t="e">
        <v>#N/A</v>
      </c>
      <c r="KN16" t="e">
        <v>#N/A</v>
      </c>
      <c r="KO16" t="e">
        <v>#N/A</v>
      </c>
      <c r="KP16" s="106"/>
      <c r="KQ16" s="106"/>
      <c r="KR16" s="27"/>
      <c r="KS16" s="106" t="s">
        <v>2374</v>
      </c>
      <c r="KT16" s="6" t="s">
        <v>2736</v>
      </c>
      <c r="KU16" s="106" t="s">
        <v>2690</v>
      </c>
      <c r="KW16" s="1">
        <v>1.8402777777777777E-3</v>
      </c>
      <c r="KX16" s="1">
        <v>1.5856481481481479E-3</v>
      </c>
      <c r="KY16" s="1">
        <v>1.1574074074074073E-4</v>
      </c>
      <c r="KZ16" s="1">
        <v>1.3888888888888889E-4</v>
      </c>
      <c r="LA16">
        <v>1</v>
      </c>
      <c r="LB16">
        <v>5</v>
      </c>
      <c r="LC16">
        <v>5</v>
      </c>
      <c r="LD16">
        <v>0</v>
      </c>
      <c r="LE16">
        <v>0</v>
      </c>
      <c r="LF16">
        <v>0</v>
      </c>
      <c r="LG16">
        <v>0</v>
      </c>
      <c r="LH16">
        <v>100</v>
      </c>
      <c r="LI16" s="106">
        <f t="shared" si="28"/>
        <v>5</v>
      </c>
      <c r="LJ16" s="106"/>
      <c r="LK16" s="27"/>
      <c r="LL16" s="106" t="s">
        <v>2374</v>
      </c>
      <c r="LM16" s="6" t="s">
        <v>2736</v>
      </c>
      <c r="LN16" s="106" t="s">
        <v>2690</v>
      </c>
      <c r="LP16" s="1">
        <v>0</v>
      </c>
      <c r="LQ16" s="1">
        <v>0</v>
      </c>
      <c r="LR16" s="1">
        <v>0</v>
      </c>
      <c r="LS16" s="1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 s="106">
        <f t="shared" si="46"/>
        <v>0</v>
      </c>
      <c r="MC16" s="106"/>
      <c r="MD16" s="27"/>
      <c r="ME16" s="106" t="s">
        <v>2374</v>
      </c>
      <c r="MF16" s="6" t="s">
        <v>2736</v>
      </c>
      <c r="MG16" s="106" t="s">
        <v>2690</v>
      </c>
      <c r="MI16" s="1">
        <v>0</v>
      </c>
      <c r="MJ16" s="1">
        <v>0</v>
      </c>
      <c r="MK16" s="1">
        <v>0</v>
      </c>
      <c r="ML16" s="1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 s="106">
        <f t="shared" si="31"/>
        <v>0</v>
      </c>
      <c r="MV16" s="106"/>
      <c r="MW16" s="27"/>
      <c r="MX16" s="106" t="s">
        <v>2374</v>
      </c>
      <c r="MY16" s="6" t="s">
        <v>2736</v>
      </c>
      <c r="MZ16" s="106" t="s">
        <v>2690</v>
      </c>
      <c r="NB16" s="1">
        <v>0</v>
      </c>
      <c r="NC16" s="1">
        <v>0</v>
      </c>
      <c r="ND16" s="1">
        <v>0</v>
      </c>
      <c r="NE16" s="1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 s="106">
        <f t="shared" si="33"/>
        <v>0</v>
      </c>
      <c r="NO16" s="106"/>
      <c r="NP16" s="27"/>
      <c r="NQ16" s="106" t="s">
        <v>2374</v>
      </c>
      <c r="NR16" s="6" t="s">
        <v>2736</v>
      </c>
      <c r="NS16" s="106" t="s">
        <v>2690</v>
      </c>
      <c r="NU16" t="e">
        <v>#N/A</v>
      </c>
      <c r="NV16" t="e">
        <v>#N/A</v>
      </c>
      <c r="NW16" t="e">
        <v>#N/A</v>
      </c>
      <c r="NX16" t="e">
        <v>#N/A</v>
      </c>
      <c r="NY16" t="e">
        <v>#N/A</v>
      </c>
      <c r="NZ16" t="e">
        <v>#N/A</v>
      </c>
      <c r="OA16" t="e">
        <v>#N/A</v>
      </c>
      <c r="OB16" t="e">
        <v>#N/A</v>
      </c>
      <c r="OC16" t="e">
        <v>#N/A</v>
      </c>
      <c r="OD16" t="e">
        <v>#N/A</v>
      </c>
      <c r="OE16" t="e">
        <v>#N/A</v>
      </c>
      <c r="OF16" t="e">
        <v>#N/A</v>
      </c>
      <c r="OG16" s="106"/>
      <c r="OH16" s="106"/>
      <c r="OI16" s="27"/>
      <c r="OJ16" s="106" t="s">
        <v>2374</v>
      </c>
      <c r="OK16" s="6" t="s">
        <v>2736</v>
      </c>
      <c r="OL16" s="106" t="s">
        <v>2690</v>
      </c>
      <c r="OZ16" s="106"/>
      <c r="PA16" s="106"/>
      <c r="PB16" s="27"/>
      <c r="PC16" s="106" t="s">
        <v>2374</v>
      </c>
      <c r="PD16" s="6" t="s">
        <v>2736</v>
      </c>
      <c r="PE16" s="106" t="s">
        <v>2690</v>
      </c>
      <c r="PG16" t="e">
        <v>#N/A</v>
      </c>
      <c r="PH16" t="e">
        <v>#N/A</v>
      </c>
      <c r="PI16" t="e">
        <v>#N/A</v>
      </c>
      <c r="PJ16" t="e">
        <v>#N/A</v>
      </c>
      <c r="PK16" t="e">
        <v>#N/A</v>
      </c>
      <c r="PL16" t="e">
        <v>#N/A</v>
      </c>
      <c r="PM16" t="e">
        <v>#N/A</v>
      </c>
      <c r="PN16" t="e">
        <v>#N/A</v>
      </c>
      <c r="PO16" t="e">
        <v>#N/A</v>
      </c>
      <c r="PP16" t="e">
        <v>#N/A</v>
      </c>
      <c r="PQ16" t="e">
        <v>#N/A</v>
      </c>
      <c r="PR16" t="e">
        <v>#N/A</v>
      </c>
      <c r="PS16" s="106"/>
      <c r="PT16" s="106"/>
      <c r="PU16" s="27"/>
      <c r="PV16" s="106" t="s">
        <v>2374</v>
      </c>
      <c r="PW16" s="6" t="s">
        <v>2736</v>
      </c>
      <c r="PX16" s="106" t="s">
        <v>2690</v>
      </c>
      <c r="PZ16" t="e">
        <v>#N/A</v>
      </c>
      <c r="QA16" t="e">
        <v>#N/A</v>
      </c>
      <c r="QB16" t="e">
        <v>#N/A</v>
      </c>
      <c r="QC16" t="e">
        <v>#N/A</v>
      </c>
      <c r="QD16" t="e">
        <v>#N/A</v>
      </c>
      <c r="QE16" t="e">
        <v>#N/A</v>
      </c>
      <c r="QF16" t="e">
        <v>#N/A</v>
      </c>
      <c r="QG16" t="e">
        <v>#N/A</v>
      </c>
      <c r="QH16" t="e">
        <v>#N/A</v>
      </c>
      <c r="QI16" t="e">
        <v>#N/A</v>
      </c>
      <c r="QJ16" t="e">
        <v>#N/A</v>
      </c>
      <c r="QK16" t="e">
        <v>#N/A</v>
      </c>
      <c r="QL16" s="106"/>
      <c r="QM16" s="106"/>
      <c r="QN16" s="27"/>
      <c r="QO16" s="106" t="s">
        <v>2374</v>
      </c>
      <c r="QP16" s="6" t="s">
        <v>2736</v>
      </c>
      <c r="QQ16" s="106" t="s">
        <v>2690</v>
      </c>
      <c r="QS16" t="e">
        <v>#N/A</v>
      </c>
      <c r="QT16" t="e">
        <v>#N/A</v>
      </c>
      <c r="QU16" t="e">
        <v>#N/A</v>
      </c>
      <c r="QV16" t="e">
        <v>#N/A</v>
      </c>
      <c r="QW16" t="e">
        <v>#N/A</v>
      </c>
      <c r="QX16" t="e">
        <v>#N/A</v>
      </c>
      <c r="QY16" t="e">
        <v>#N/A</v>
      </c>
      <c r="QZ16" t="e">
        <v>#N/A</v>
      </c>
      <c r="RA16" t="e">
        <v>#N/A</v>
      </c>
      <c r="RB16" t="e">
        <v>#N/A</v>
      </c>
      <c r="RC16" t="e">
        <v>#N/A</v>
      </c>
      <c r="RD16" t="e">
        <v>#N/A</v>
      </c>
      <c r="RE16" s="106"/>
      <c r="RF16" s="106"/>
      <c r="RG16" s="27"/>
      <c r="RH16" s="106" t="s">
        <v>2374</v>
      </c>
      <c r="RI16" s="6" t="s">
        <v>2736</v>
      </c>
      <c r="RJ16" s="106" t="s">
        <v>2690</v>
      </c>
      <c r="RL16" t="e">
        <v>#N/A</v>
      </c>
      <c r="RM16" t="e">
        <v>#N/A</v>
      </c>
      <c r="RN16" t="e">
        <v>#N/A</v>
      </c>
      <c r="RO16" t="e">
        <v>#N/A</v>
      </c>
      <c r="RP16" t="e">
        <v>#N/A</v>
      </c>
      <c r="RQ16" t="e">
        <v>#N/A</v>
      </c>
      <c r="RR16" t="e">
        <v>#N/A</v>
      </c>
      <c r="RS16" t="e">
        <v>#N/A</v>
      </c>
      <c r="RT16" t="e">
        <v>#N/A</v>
      </c>
      <c r="RU16" t="e">
        <v>#N/A</v>
      </c>
      <c r="RV16" t="e">
        <v>#N/A</v>
      </c>
      <c r="RW16" t="e">
        <v>#N/A</v>
      </c>
      <c r="RX16" s="106"/>
      <c r="RY16" s="106"/>
      <c r="RZ16" s="27"/>
      <c r="SA16" s="106" t="s">
        <v>2374</v>
      </c>
      <c r="SB16" s="6" t="s">
        <v>2736</v>
      </c>
      <c r="SC16" s="106" t="s">
        <v>2690</v>
      </c>
      <c r="SE16" t="e">
        <v>#N/A</v>
      </c>
      <c r="SF16" t="e">
        <v>#N/A</v>
      </c>
      <c r="SG16" t="e">
        <v>#N/A</v>
      </c>
      <c r="SH16" t="e">
        <v>#N/A</v>
      </c>
      <c r="SI16" t="e">
        <v>#N/A</v>
      </c>
      <c r="SJ16" t="e">
        <v>#N/A</v>
      </c>
      <c r="SK16" t="e">
        <v>#N/A</v>
      </c>
      <c r="SL16" t="e">
        <v>#N/A</v>
      </c>
      <c r="SM16" t="e">
        <v>#N/A</v>
      </c>
      <c r="SN16" t="e">
        <v>#N/A</v>
      </c>
      <c r="SO16" t="e">
        <v>#N/A</v>
      </c>
      <c r="SP16" t="e">
        <v>#N/A</v>
      </c>
      <c r="SQ16" s="106" t="e">
        <f t="shared" si="52"/>
        <v>#N/A</v>
      </c>
      <c r="SR16" s="106"/>
      <c r="SS16" s="27"/>
      <c r="ST16" s="106" t="s">
        <v>2374</v>
      </c>
      <c r="SU16" s="6" t="s">
        <v>2736</v>
      </c>
      <c r="SV16" s="106" t="s">
        <v>2690</v>
      </c>
      <c r="SX16" t="e">
        <v>#N/A</v>
      </c>
      <c r="SY16" t="e">
        <v>#N/A</v>
      </c>
      <c r="SZ16" t="e">
        <v>#N/A</v>
      </c>
      <c r="TA16" t="e">
        <v>#N/A</v>
      </c>
      <c r="TB16" t="e">
        <v>#N/A</v>
      </c>
      <c r="TC16" t="e">
        <v>#N/A</v>
      </c>
      <c r="TD16" t="e">
        <v>#N/A</v>
      </c>
      <c r="TE16" t="e">
        <v>#N/A</v>
      </c>
      <c r="TF16" t="e">
        <v>#N/A</v>
      </c>
      <c r="TG16" t="e">
        <v>#N/A</v>
      </c>
      <c r="TH16" t="e">
        <v>#N/A</v>
      </c>
      <c r="TI16" t="e">
        <v>#N/A</v>
      </c>
      <c r="TJ16" s="106" t="e">
        <f t="shared" si="53"/>
        <v>#N/A</v>
      </c>
      <c r="TK16" s="106"/>
      <c r="TL16" s="27"/>
    </row>
    <row r="17" spans="1:532">
      <c r="A17" s="106" t="s">
        <v>1269</v>
      </c>
      <c r="B17" s="6" t="s">
        <v>2736</v>
      </c>
      <c r="C17" s="106" t="s">
        <v>2690</v>
      </c>
      <c r="D17">
        <v>8</v>
      </c>
      <c r="E17" s="1">
        <v>0.49434027777777773</v>
      </c>
      <c r="F17" s="1">
        <v>0.35812500000000003</v>
      </c>
      <c r="G17" s="1">
        <v>5.3865740740740742E-2</v>
      </c>
      <c r="H17" s="1">
        <v>8.233796296296296E-2</v>
      </c>
      <c r="I17">
        <v>71</v>
      </c>
      <c r="J17">
        <v>582</v>
      </c>
      <c r="K17">
        <v>707</v>
      </c>
      <c r="L17">
        <v>44</v>
      </c>
      <c r="M17">
        <v>0</v>
      </c>
      <c r="N17">
        <v>0</v>
      </c>
      <c r="O17">
        <v>0</v>
      </c>
      <c r="P17">
        <v>94.14</v>
      </c>
      <c r="Q17" s="106">
        <f t="shared" si="41"/>
        <v>538</v>
      </c>
      <c r="R17" s="106">
        <v>524</v>
      </c>
      <c r="S17" s="27">
        <f t="shared" si="0"/>
        <v>102.67175572519085</v>
      </c>
      <c r="T17" s="106" t="s">
        <v>1269</v>
      </c>
      <c r="U17" s="6" t="s">
        <v>2736</v>
      </c>
      <c r="V17" s="106" t="s">
        <v>2690</v>
      </c>
      <c r="X17" s="1">
        <v>0.49434027777777773</v>
      </c>
      <c r="Y17" s="1">
        <v>0.35812500000000003</v>
      </c>
      <c r="Z17" s="1">
        <v>5.3865740740740742E-2</v>
      </c>
      <c r="AA17" s="1">
        <v>8.233796296296296E-2</v>
      </c>
      <c r="AB17">
        <v>71</v>
      </c>
      <c r="AC17">
        <v>582</v>
      </c>
      <c r="AD17">
        <v>707</v>
      </c>
      <c r="AE17">
        <v>44</v>
      </c>
      <c r="AF17">
        <v>0</v>
      </c>
      <c r="AG17">
        <v>0</v>
      </c>
      <c r="AH17">
        <v>0</v>
      </c>
      <c r="AI17">
        <v>94.14</v>
      </c>
      <c r="AJ17" s="106">
        <f t="shared" si="42"/>
        <v>538</v>
      </c>
      <c r="AK17" s="106">
        <v>524</v>
      </c>
      <c r="AL17" s="27">
        <f t="shared" si="1"/>
        <v>102.67175572519085</v>
      </c>
      <c r="AM17" s="106" t="s">
        <v>1269</v>
      </c>
      <c r="AN17" s="6" t="s">
        <v>2736</v>
      </c>
      <c r="AO17" s="106" t="s">
        <v>2690</v>
      </c>
      <c r="AQ17" s="1">
        <v>7.8125E-3</v>
      </c>
      <c r="AR17" s="1">
        <v>2.3611111111111111E-3</v>
      </c>
      <c r="AS17" s="1">
        <v>4.9768518518518521E-3</v>
      </c>
      <c r="AT17" s="1">
        <v>4.6296296296296293E-4</v>
      </c>
      <c r="AU17">
        <v>1</v>
      </c>
      <c r="AV17">
        <v>4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06">
        <f t="shared" si="43"/>
        <v>4</v>
      </c>
      <c r="BD17" s="106"/>
      <c r="BE17" s="27" t="e">
        <f t="shared" si="2"/>
        <v>#DIV/0!</v>
      </c>
      <c r="BF17" s="106" t="s">
        <v>1269</v>
      </c>
      <c r="BG17" s="6" t="s">
        <v>2736</v>
      </c>
      <c r="BH17" s="106" t="s">
        <v>2690</v>
      </c>
      <c r="BI17">
        <v>8</v>
      </c>
      <c r="BJ17" s="1">
        <v>0.46097222222222217</v>
      </c>
      <c r="BK17" s="1">
        <v>0.39532407407407405</v>
      </c>
      <c r="BL17" s="1">
        <v>3.243055555555556E-2</v>
      </c>
      <c r="BM17" s="1">
        <v>3.3206018518518517E-2</v>
      </c>
      <c r="BN17">
        <v>85</v>
      </c>
      <c r="BO17">
        <v>676</v>
      </c>
      <c r="BP17">
        <v>592</v>
      </c>
      <c r="BQ17">
        <v>48</v>
      </c>
      <c r="BR17">
        <v>0</v>
      </c>
      <c r="BS17">
        <v>0</v>
      </c>
      <c r="BT17">
        <v>0</v>
      </c>
      <c r="BU17">
        <v>92.5</v>
      </c>
      <c r="BV17" s="106">
        <f t="shared" si="44"/>
        <v>628</v>
      </c>
      <c r="BW17" s="106">
        <v>524</v>
      </c>
      <c r="BX17" s="27">
        <f t="shared" si="3"/>
        <v>119.84732824427482</v>
      </c>
      <c r="BY17" s="106" t="s">
        <v>1269</v>
      </c>
      <c r="BZ17" s="6" t="s">
        <v>2736</v>
      </c>
      <c r="CA17" s="106" t="s">
        <v>2690</v>
      </c>
      <c r="CB17">
        <v>8</v>
      </c>
      <c r="CC17" s="1">
        <v>0.3008912037037037</v>
      </c>
      <c r="CD17" s="1">
        <v>0.25082175925925926</v>
      </c>
      <c r="CE17" s="1">
        <v>3.0833333333333334E-2</v>
      </c>
      <c r="CF17" s="1">
        <v>1.9224537037037037E-2</v>
      </c>
      <c r="CG17">
        <v>62</v>
      </c>
      <c r="CH17">
        <v>412</v>
      </c>
      <c r="CI17">
        <v>469</v>
      </c>
      <c r="CJ17">
        <v>35</v>
      </c>
      <c r="CK17">
        <v>0</v>
      </c>
      <c r="CL17">
        <v>0</v>
      </c>
      <c r="CM17">
        <v>0</v>
      </c>
      <c r="CN17">
        <v>93.06</v>
      </c>
      <c r="CO17" s="106">
        <f t="shared" si="4"/>
        <v>377</v>
      </c>
      <c r="CP17" s="106">
        <v>524</v>
      </c>
      <c r="CQ17" s="27">
        <f t="shared" si="5"/>
        <v>71.946564885496173</v>
      </c>
      <c r="CR17" s="106" t="s">
        <v>1269</v>
      </c>
      <c r="CS17" s="6" t="s">
        <v>2736</v>
      </c>
      <c r="CT17" s="106" t="s">
        <v>2690</v>
      </c>
      <c r="CU17">
        <v>8</v>
      </c>
      <c r="CV17" s="1">
        <v>0.41129629629629627</v>
      </c>
      <c r="CW17" s="1">
        <v>0.33643518518518517</v>
      </c>
      <c r="CX17" s="1">
        <v>2.5648148148148146E-2</v>
      </c>
      <c r="CY17" s="1">
        <v>4.9201388888888892E-2</v>
      </c>
      <c r="CZ17">
        <v>74</v>
      </c>
      <c r="DA17">
        <v>580</v>
      </c>
      <c r="DB17">
        <v>484</v>
      </c>
      <c r="DC17">
        <v>36</v>
      </c>
      <c r="DD17">
        <v>0</v>
      </c>
      <c r="DE17">
        <v>0</v>
      </c>
      <c r="DF17">
        <v>0</v>
      </c>
      <c r="DG17">
        <v>93.08</v>
      </c>
      <c r="DH17" s="106">
        <f t="shared" si="6"/>
        <v>544</v>
      </c>
      <c r="DI17" s="106">
        <v>524</v>
      </c>
      <c r="DJ17" s="27">
        <f t="shared" si="7"/>
        <v>103.81679389312977</v>
      </c>
      <c r="DK17" s="106" t="s">
        <v>1269</v>
      </c>
      <c r="DL17" s="6" t="s">
        <v>2736</v>
      </c>
      <c r="DM17" s="106" t="s">
        <v>2690</v>
      </c>
      <c r="DO17" s="1">
        <v>0.34314814814814815</v>
      </c>
      <c r="DP17" s="1">
        <v>0.23643518518518516</v>
      </c>
      <c r="DQ17" s="1">
        <v>4.0312499999999994E-2</v>
      </c>
      <c r="DR17" s="1">
        <v>6.6388888888888886E-2</v>
      </c>
      <c r="DS17">
        <v>43</v>
      </c>
      <c r="DT17">
        <v>451</v>
      </c>
      <c r="DU17">
        <v>495</v>
      </c>
      <c r="DV17">
        <v>35</v>
      </c>
      <c r="DW17">
        <v>0</v>
      </c>
      <c r="DX17">
        <v>0</v>
      </c>
      <c r="DY17">
        <v>0</v>
      </c>
      <c r="DZ17">
        <v>93.4</v>
      </c>
      <c r="EA17" s="106">
        <f t="shared" si="8"/>
        <v>416</v>
      </c>
      <c r="EB17" s="106">
        <v>524</v>
      </c>
      <c r="EC17" s="27">
        <f t="shared" si="9"/>
        <v>79.389312977099237</v>
      </c>
      <c r="ED17" s="106" t="s">
        <v>1269</v>
      </c>
      <c r="EE17" s="6" t="s">
        <v>2736</v>
      </c>
      <c r="EF17" s="106" t="s">
        <v>2690</v>
      </c>
      <c r="EH17" s="1">
        <v>0.5310879629629629</v>
      </c>
      <c r="EI17" s="1">
        <v>0.39877314814814818</v>
      </c>
      <c r="EJ17" s="1">
        <v>4.8935185185185186E-2</v>
      </c>
      <c r="EK17" s="1">
        <v>8.335648148148149E-2</v>
      </c>
      <c r="EL17">
        <v>62</v>
      </c>
      <c r="EM17">
        <v>729</v>
      </c>
      <c r="EN17">
        <v>630</v>
      </c>
      <c r="EO17">
        <v>41</v>
      </c>
      <c r="EP17">
        <v>0</v>
      </c>
      <c r="EQ17">
        <v>0</v>
      </c>
      <c r="ER17">
        <v>0</v>
      </c>
      <c r="ES17">
        <v>93.89</v>
      </c>
      <c r="ET17" s="106">
        <f t="shared" si="10"/>
        <v>688</v>
      </c>
      <c r="EU17" s="106">
        <v>524</v>
      </c>
      <c r="EV17" s="27">
        <f t="shared" si="11"/>
        <v>131.29770992366412</v>
      </c>
      <c r="EW17" s="106" t="s">
        <v>1269</v>
      </c>
      <c r="EX17" s="6" t="s">
        <v>2736</v>
      </c>
      <c r="EY17" s="106" t="s">
        <v>2690</v>
      </c>
      <c r="FA17" s="10">
        <v>1.7120833333333334</v>
      </c>
      <c r="FB17" s="10">
        <v>1.383738425925926</v>
      </c>
      <c r="FC17" s="1">
        <v>0.1428587962962963</v>
      </c>
      <c r="FD17" s="1">
        <v>0.18547453703703706</v>
      </c>
      <c r="FE17">
        <v>284</v>
      </c>
      <c r="FF17">
        <v>2401</v>
      </c>
      <c r="FG17">
        <v>2175</v>
      </c>
      <c r="FH17">
        <v>160</v>
      </c>
      <c r="FI17">
        <v>0</v>
      </c>
      <c r="FJ17">
        <v>0</v>
      </c>
      <c r="FK17">
        <v>0</v>
      </c>
      <c r="FL17">
        <v>93.15</v>
      </c>
      <c r="FM17" s="106">
        <f t="shared" si="12"/>
        <v>2241</v>
      </c>
      <c r="FN17" s="106">
        <f t="shared" si="45"/>
        <v>2096</v>
      </c>
      <c r="FO17" s="27">
        <f t="shared" si="13"/>
        <v>106.91793893129771</v>
      </c>
      <c r="FP17" s="106" t="s">
        <v>1269</v>
      </c>
      <c r="FQ17" s="6" t="s">
        <v>2736</v>
      </c>
      <c r="FR17" s="106" t="s">
        <v>2690</v>
      </c>
      <c r="FS17">
        <v>8</v>
      </c>
      <c r="FT17" s="1">
        <v>0.18965277777777778</v>
      </c>
      <c r="FU17" s="1">
        <v>0.15026620370370369</v>
      </c>
      <c r="FV17" s="1">
        <v>1.8032407407407407E-2</v>
      </c>
      <c r="FW17" s="1">
        <v>2.1342592592592594E-2</v>
      </c>
      <c r="FX17">
        <v>17</v>
      </c>
      <c r="FY17">
        <v>390</v>
      </c>
      <c r="FZ17">
        <v>509</v>
      </c>
      <c r="GA17">
        <v>24</v>
      </c>
      <c r="GB17">
        <v>0</v>
      </c>
      <c r="GC17">
        <v>0</v>
      </c>
      <c r="GD17">
        <v>0</v>
      </c>
      <c r="GE17">
        <v>95.5</v>
      </c>
      <c r="GF17" s="106">
        <f t="shared" si="14"/>
        <v>366</v>
      </c>
      <c r="GG17" s="106">
        <v>524</v>
      </c>
      <c r="GH17" s="27">
        <f t="shared" si="15"/>
        <v>69.847328244274806</v>
      </c>
      <c r="GI17" s="106" t="s">
        <v>1269</v>
      </c>
      <c r="GJ17" s="6" t="s">
        <v>2736</v>
      </c>
      <c r="GK17" s="106" t="s">
        <v>2690</v>
      </c>
      <c r="GM17" s="1">
        <v>0.39956018518518516</v>
      </c>
      <c r="GN17" s="1">
        <v>0.28983796296296299</v>
      </c>
      <c r="GO17" s="1">
        <v>5.9722222222222225E-2</v>
      </c>
      <c r="GP17" s="1">
        <v>4.9988425925925922E-2</v>
      </c>
      <c r="GQ17">
        <v>46</v>
      </c>
      <c r="GR17">
        <v>577</v>
      </c>
      <c r="GS17">
        <v>449</v>
      </c>
      <c r="GT17">
        <v>34</v>
      </c>
      <c r="GU17">
        <v>0</v>
      </c>
      <c r="GV17">
        <v>0</v>
      </c>
      <c r="GW17">
        <v>0</v>
      </c>
      <c r="GX17">
        <v>92.96</v>
      </c>
      <c r="GY17" s="106">
        <f t="shared" si="16"/>
        <v>543</v>
      </c>
      <c r="GZ17" s="106">
        <v>524</v>
      </c>
      <c r="HA17" s="27">
        <f t="shared" si="17"/>
        <v>103.62595419847329</v>
      </c>
      <c r="HB17" s="106" t="s">
        <v>1269</v>
      </c>
      <c r="HC17" s="6" t="s">
        <v>2736</v>
      </c>
      <c r="HD17" s="106" t="s">
        <v>2690</v>
      </c>
      <c r="HF17" s="1">
        <v>0.47491898148148143</v>
      </c>
      <c r="HG17" s="1">
        <v>0.36229166666666668</v>
      </c>
      <c r="HH17" s="1">
        <v>3.0532407407407411E-2</v>
      </c>
      <c r="HI17" s="1">
        <v>8.2083333333333341E-2</v>
      </c>
      <c r="HJ17">
        <v>49</v>
      </c>
      <c r="HK17">
        <v>612</v>
      </c>
      <c r="HL17">
        <v>281</v>
      </c>
      <c r="HM17">
        <v>20</v>
      </c>
      <c r="HN17">
        <v>0</v>
      </c>
      <c r="HO17">
        <v>0</v>
      </c>
      <c r="HP17">
        <v>0</v>
      </c>
      <c r="HQ17">
        <v>93.36</v>
      </c>
      <c r="HR17" s="106">
        <f t="shared" si="18"/>
        <v>592</v>
      </c>
      <c r="HS17" s="106">
        <v>524</v>
      </c>
      <c r="HT17" s="27">
        <f t="shared" si="19"/>
        <v>112.97709923664124</v>
      </c>
      <c r="HU17" s="106" t="s">
        <v>1269</v>
      </c>
      <c r="HV17" s="6" t="s">
        <v>2736</v>
      </c>
      <c r="HW17" s="106" t="s">
        <v>2690</v>
      </c>
      <c r="HY17" s="1">
        <v>0.28700231481481481</v>
      </c>
      <c r="HZ17" s="1">
        <v>0.22550925925925924</v>
      </c>
      <c r="IA17" s="1">
        <v>1.4513888888888889E-2</v>
      </c>
      <c r="IB17" s="1">
        <v>4.6967592592592589E-2</v>
      </c>
      <c r="IC17">
        <v>42</v>
      </c>
      <c r="ID17">
        <v>395</v>
      </c>
      <c r="IE17">
        <v>768</v>
      </c>
      <c r="IF17">
        <v>84</v>
      </c>
      <c r="IG17">
        <v>0</v>
      </c>
      <c r="IH17">
        <v>0</v>
      </c>
      <c r="II17">
        <v>0</v>
      </c>
      <c r="IJ17">
        <v>90.14</v>
      </c>
      <c r="IK17" s="106">
        <f t="shared" si="20"/>
        <v>311</v>
      </c>
      <c r="IL17" s="106">
        <v>524</v>
      </c>
      <c r="IM17" s="27">
        <f t="shared" si="21"/>
        <v>59.351145038167942</v>
      </c>
      <c r="IN17" s="106" t="s">
        <v>1269</v>
      </c>
      <c r="IO17" s="6" t="s">
        <v>2736</v>
      </c>
      <c r="IP17" s="106" t="s">
        <v>2690</v>
      </c>
      <c r="IR17" s="1">
        <v>0.46150462962962963</v>
      </c>
      <c r="IS17" s="1">
        <v>0.38729166666666665</v>
      </c>
      <c r="IT17" s="1">
        <v>1.6145833333333335E-2</v>
      </c>
      <c r="IU17" s="1">
        <v>5.8055555555555555E-2</v>
      </c>
      <c r="IV17">
        <v>79</v>
      </c>
      <c r="IW17">
        <v>711</v>
      </c>
      <c r="IX17">
        <v>768</v>
      </c>
      <c r="IY17">
        <v>84</v>
      </c>
      <c r="IZ17">
        <v>0</v>
      </c>
      <c r="JA17">
        <v>0</v>
      </c>
      <c r="JB17">
        <v>0</v>
      </c>
      <c r="JC17">
        <v>90.14</v>
      </c>
      <c r="JD17" s="106">
        <f t="shared" si="22"/>
        <v>627</v>
      </c>
      <c r="JE17" s="106">
        <v>524</v>
      </c>
      <c r="JF17" s="27">
        <f t="shared" si="23"/>
        <v>119.65648854961832</v>
      </c>
      <c r="JG17" s="106" t="s">
        <v>1269</v>
      </c>
      <c r="JH17" s="6" t="s">
        <v>2736</v>
      </c>
      <c r="JI17" s="106" t="s">
        <v>2690</v>
      </c>
      <c r="JK17" s="1"/>
      <c r="JL17" s="1"/>
      <c r="JM17" s="1"/>
      <c r="JN17" s="1"/>
      <c r="JW17" s="106">
        <f t="shared" si="24"/>
        <v>0</v>
      </c>
      <c r="JX17" s="106">
        <v>524</v>
      </c>
      <c r="JY17" s="27">
        <f t="shared" si="25"/>
        <v>0</v>
      </c>
      <c r="JZ17" s="106" t="s">
        <v>1269</v>
      </c>
      <c r="KA17" s="6" t="s">
        <v>2736</v>
      </c>
      <c r="KB17" s="106" t="s">
        <v>2690</v>
      </c>
      <c r="KD17" s="1">
        <v>0.36002314814814818</v>
      </c>
      <c r="KE17" s="1">
        <v>0.31218750000000001</v>
      </c>
      <c r="KF17" s="1">
        <v>3.8182870370370374E-2</v>
      </c>
      <c r="KG17" s="1">
        <v>9.6296296296296303E-3</v>
      </c>
      <c r="KH17">
        <v>54</v>
      </c>
      <c r="KI17">
        <v>545</v>
      </c>
      <c r="KJ17">
        <v>576</v>
      </c>
      <c r="KK17">
        <v>38</v>
      </c>
      <c r="KL17">
        <v>0</v>
      </c>
      <c r="KM17">
        <v>0</v>
      </c>
      <c r="KN17">
        <v>0</v>
      </c>
      <c r="KO17">
        <v>93.81</v>
      </c>
      <c r="KP17" s="106">
        <f>KI17-KK17</f>
        <v>507</v>
      </c>
      <c r="KQ17" s="106">
        <v>524</v>
      </c>
      <c r="KR17" s="27">
        <f>KP17/KQ17*100</f>
        <v>96.755725190839698</v>
      </c>
      <c r="KS17" s="106" t="s">
        <v>1269</v>
      </c>
      <c r="KT17" s="6" t="s">
        <v>2736</v>
      </c>
      <c r="KU17" s="106" t="s">
        <v>2690</v>
      </c>
      <c r="KW17" s="1">
        <v>0.42341435185185183</v>
      </c>
      <c r="KX17" s="1">
        <v>0.36931712962962965</v>
      </c>
      <c r="KY17" s="1">
        <v>2.3680555555555555E-2</v>
      </c>
      <c r="KZ17" s="1">
        <v>3.0405092592592591E-2</v>
      </c>
      <c r="LA17">
        <v>60</v>
      </c>
      <c r="LB17">
        <v>573</v>
      </c>
      <c r="LC17">
        <v>603</v>
      </c>
      <c r="LD17">
        <v>40</v>
      </c>
      <c r="LE17">
        <v>0</v>
      </c>
      <c r="LF17">
        <v>0</v>
      </c>
      <c r="LG17">
        <v>0</v>
      </c>
      <c r="LH17">
        <v>93.78</v>
      </c>
      <c r="LI17" s="106">
        <f t="shared" si="28"/>
        <v>533</v>
      </c>
      <c r="LJ17" s="106">
        <v>524</v>
      </c>
      <c r="LK17" s="27">
        <f>LI17/LJ17*100</f>
        <v>101.71755725190839</v>
      </c>
      <c r="LL17" s="106" t="s">
        <v>1269</v>
      </c>
      <c r="LM17" s="6" t="s">
        <v>2736</v>
      </c>
      <c r="LN17" s="106" t="s">
        <v>2690</v>
      </c>
      <c r="LP17" s="1">
        <v>0.57089120370370372</v>
      </c>
      <c r="LQ17" s="1">
        <v>0.37262731481481487</v>
      </c>
      <c r="LR17" s="1">
        <v>9.7013888888888886E-2</v>
      </c>
      <c r="LS17" s="1">
        <v>0.10123842592592593</v>
      </c>
      <c r="LT17">
        <v>129</v>
      </c>
      <c r="LU17">
        <v>539</v>
      </c>
      <c r="LV17">
        <v>739</v>
      </c>
      <c r="LW17">
        <v>60</v>
      </c>
      <c r="LX17">
        <v>0</v>
      </c>
      <c r="LY17">
        <v>0</v>
      </c>
      <c r="LZ17">
        <v>0</v>
      </c>
      <c r="MA17">
        <v>92.49</v>
      </c>
      <c r="MB17" s="106">
        <f t="shared" si="46"/>
        <v>479</v>
      </c>
      <c r="MC17" s="106">
        <v>524</v>
      </c>
      <c r="MD17" s="27">
        <f>MB17/MC17*100</f>
        <v>91.412213740458014</v>
      </c>
      <c r="ME17" s="106" t="s">
        <v>1269</v>
      </c>
      <c r="MF17" s="6" t="s">
        <v>2736</v>
      </c>
      <c r="MG17" s="106" t="s">
        <v>2690</v>
      </c>
      <c r="MI17" s="1">
        <v>0.48671296296296296</v>
      </c>
      <c r="MJ17" s="1">
        <v>0.35939814814814813</v>
      </c>
      <c r="MK17" s="1">
        <v>9.0335648148148151E-2</v>
      </c>
      <c r="ML17" s="1">
        <v>3.6967592592592594E-2</v>
      </c>
      <c r="MM17">
        <v>58</v>
      </c>
      <c r="MN17">
        <v>544</v>
      </c>
      <c r="MO17">
        <v>476</v>
      </c>
      <c r="MP17">
        <v>22</v>
      </c>
      <c r="MQ17">
        <v>0</v>
      </c>
      <c r="MR17">
        <v>0</v>
      </c>
      <c r="MS17">
        <v>0</v>
      </c>
      <c r="MT17">
        <v>95.58</v>
      </c>
      <c r="MU17" s="106">
        <f t="shared" si="31"/>
        <v>522</v>
      </c>
      <c r="MV17" s="106">
        <v>524</v>
      </c>
      <c r="MW17" s="27">
        <f>MU17/MV17*100</f>
        <v>99.618320610687022</v>
      </c>
      <c r="MX17" s="106" t="s">
        <v>1269</v>
      </c>
      <c r="MY17" s="6" t="s">
        <v>2736</v>
      </c>
      <c r="MZ17" s="106" t="s">
        <v>2690</v>
      </c>
      <c r="NB17" s="1">
        <v>0.41710648148148149</v>
      </c>
      <c r="NC17" s="1">
        <v>0.34710648148148149</v>
      </c>
      <c r="ND17" s="1">
        <v>2.2997685185185187E-2</v>
      </c>
      <c r="NE17" s="1">
        <v>4.6990740740740743E-2</v>
      </c>
      <c r="NF17">
        <v>40</v>
      </c>
      <c r="NG17">
        <v>547</v>
      </c>
      <c r="NH17">
        <v>612</v>
      </c>
      <c r="NI17">
        <v>20</v>
      </c>
      <c r="NJ17">
        <v>0</v>
      </c>
      <c r="NK17">
        <v>0</v>
      </c>
      <c r="NL17">
        <v>0</v>
      </c>
      <c r="NM17">
        <v>96.84</v>
      </c>
      <c r="NN17" s="106">
        <f t="shared" si="33"/>
        <v>527</v>
      </c>
      <c r="NO17" s="106">
        <v>524</v>
      </c>
      <c r="NP17" s="27">
        <f>NN17/NO17*100</f>
        <v>100.57251908396947</v>
      </c>
      <c r="NQ17" s="106" t="s">
        <v>1269</v>
      </c>
      <c r="NR17" s="6" t="s">
        <v>2736</v>
      </c>
      <c r="NS17" s="106" t="s">
        <v>2690</v>
      </c>
      <c r="NU17" s="1">
        <v>0.46828703703703706</v>
      </c>
      <c r="NV17" s="1">
        <v>0.39607638888888891</v>
      </c>
      <c r="NW17" s="1">
        <v>2.3287037037037037E-2</v>
      </c>
      <c r="NX17" s="1">
        <v>4.8912037037037039E-2</v>
      </c>
      <c r="NY17">
        <v>48</v>
      </c>
      <c r="NZ17">
        <v>628</v>
      </c>
      <c r="OA17">
        <v>612</v>
      </c>
      <c r="OB17">
        <v>20</v>
      </c>
      <c r="OC17">
        <v>0</v>
      </c>
      <c r="OD17">
        <v>0</v>
      </c>
      <c r="OE17">
        <v>0</v>
      </c>
      <c r="OF17">
        <v>96.84</v>
      </c>
      <c r="OG17" s="106">
        <f>NZ17-OB17</f>
        <v>608</v>
      </c>
      <c r="OH17" s="106">
        <v>524</v>
      </c>
      <c r="OI17" s="27">
        <f>OG17/OH17*100</f>
        <v>116.03053435114504</v>
      </c>
      <c r="OJ17" s="106" t="s">
        <v>1269</v>
      </c>
      <c r="OK17" s="6" t="s">
        <v>2736</v>
      </c>
      <c r="OL17" s="106" t="s">
        <v>2690</v>
      </c>
      <c r="OZ17" s="106"/>
      <c r="PA17" s="106">
        <v>524</v>
      </c>
      <c r="PB17" s="27">
        <f>OZ17/PA17*100</f>
        <v>0</v>
      </c>
      <c r="PC17" s="106" t="s">
        <v>1269</v>
      </c>
      <c r="PD17" s="6" t="s">
        <v>2736</v>
      </c>
      <c r="PE17" s="106" t="s">
        <v>2690</v>
      </c>
      <c r="PG17" s="1">
        <v>0.36560185185185184</v>
      </c>
      <c r="PH17" s="1">
        <v>0.31106481481481479</v>
      </c>
      <c r="PI17" s="1">
        <v>1.34375E-2</v>
      </c>
      <c r="PJ17" s="1">
        <v>4.1087962962962958E-2</v>
      </c>
      <c r="PK17">
        <v>45</v>
      </c>
      <c r="PL17">
        <v>550</v>
      </c>
      <c r="PM17">
        <v>639</v>
      </c>
      <c r="PN17">
        <v>17</v>
      </c>
      <c r="PO17">
        <v>0</v>
      </c>
      <c r="PP17">
        <v>0</v>
      </c>
      <c r="PQ17">
        <v>0</v>
      </c>
      <c r="PR17">
        <v>97.41</v>
      </c>
      <c r="PS17" s="106">
        <f t="shared" si="47"/>
        <v>533</v>
      </c>
      <c r="PT17" s="106">
        <v>524</v>
      </c>
      <c r="PU17" s="27">
        <f>PS17/PT17*100</f>
        <v>101.71755725190839</v>
      </c>
      <c r="PV17" s="106" t="s">
        <v>1269</v>
      </c>
      <c r="PW17" s="6" t="s">
        <v>2736</v>
      </c>
      <c r="PX17" s="106" t="s">
        <v>2690</v>
      </c>
      <c r="PZ17" s="1">
        <v>0.42436342592592591</v>
      </c>
      <c r="QA17" s="1">
        <v>0.35575231481481479</v>
      </c>
      <c r="QB17" s="1">
        <v>3.0127314814814815E-2</v>
      </c>
      <c r="QC17" s="1">
        <v>3.847222222222222E-2</v>
      </c>
      <c r="QD17">
        <v>38</v>
      </c>
      <c r="QE17">
        <v>548</v>
      </c>
      <c r="QF17">
        <v>271</v>
      </c>
      <c r="QG17">
        <v>13</v>
      </c>
      <c r="QH17">
        <v>0</v>
      </c>
      <c r="QI17">
        <v>0</v>
      </c>
      <c r="QJ17">
        <v>0</v>
      </c>
      <c r="QK17">
        <v>95.42</v>
      </c>
      <c r="QL17" s="106">
        <f t="shared" si="49"/>
        <v>535</v>
      </c>
      <c r="QM17" s="106">
        <v>524</v>
      </c>
      <c r="QN17" s="27">
        <f>QL17/QM17*100</f>
        <v>102.09923664122138</v>
      </c>
      <c r="QO17" s="106" t="s">
        <v>1269</v>
      </c>
      <c r="QP17" s="6" t="s">
        <v>2736</v>
      </c>
      <c r="QQ17" s="106" t="s">
        <v>2690</v>
      </c>
      <c r="QS17" s="1">
        <v>0.36355324074074075</v>
      </c>
      <c r="QT17" s="1">
        <v>0.31107638888888889</v>
      </c>
      <c r="QU17" s="1">
        <v>1.4120370370370368E-2</v>
      </c>
      <c r="QV17" s="1">
        <v>3.8344907407407411E-2</v>
      </c>
      <c r="QW17">
        <v>44</v>
      </c>
      <c r="QX17">
        <v>575</v>
      </c>
      <c r="QY17">
        <v>218</v>
      </c>
      <c r="QZ17">
        <v>10</v>
      </c>
      <c r="RA17">
        <v>0</v>
      </c>
      <c r="RB17">
        <v>0</v>
      </c>
      <c r="RC17">
        <v>0</v>
      </c>
      <c r="RD17">
        <v>95.61</v>
      </c>
      <c r="RE17" s="106">
        <f t="shared" si="50"/>
        <v>565</v>
      </c>
      <c r="RF17" s="106">
        <v>524</v>
      </c>
      <c r="RG17" s="27">
        <f>RE17/RF17*100</f>
        <v>107.82442748091603</v>
      </c>
      <c r="RH17" s="106" t="s">
        <v>1269</v>
      </c>
      <c r="RI17" s="6" t="s">
        <v>2736</v>
      </c>
      <c r="RJ17" s="106" t="s">
        <v>2690</v>
      </c>
      <c r="RK17">
        <v>8</v>
      </c>
      <c r="RL17" s="1">
        <v>0.42773148148148149</v>
      </c>
      <c r="RM17" s="1">
        <v>0.35295138888888888</v>
      </c>
      <c r="RN17" s="1">
        <v>4.5347222222222226E-2</v>
      </c>
      <c r="RO17" s="1">
        <v>2.943287037037037E-2</v>
      </c>
      <c r="RP17">
        <v>75</v>
      </c>
      <c r="RQ17">
        <v>548</v>
      </c>
      <c r="RR17">
        <v>183</v>
      </c>
      <c r="RS17">
        <v>3</v>
      </c>
      <c r="RT17">
        <v>0</v>
      </c>
      <c r="RU17">
        <v>0</v>
      </c>
      <c r="RV17">
        <v>0</v>
      </c>
      <c r="RW17">
        <v>98.39</v>
      </c>
      <c r="RX17" s="106">
        <f t="shared" si="51"/>
        <v>545</v>
      </c>
      <c r="RY17" s="106">
        <v>524</v>
      </c>
      <c r="RZ17" s="27">
        <f>RX17/RY17*100</f>
        <v>104.00763358778626</v>
      </c>
      <c r="SA17" s="106" t="s">
        <v>1269</v>
      </c>
      <c r="SB17" s="6" t="s">
        <v>2736</v>
      </c>
      <c r="SC17" s="106" t="s">
        <v>2690</v>
      </c>
      <c r="SE17" s="1">
        <v>0.45747685185185188</v>
      </c>
      <c r="SF17" s="1">
        <v>0.35116898148148151</v>
      </c>
      <c r="SG17" s="1">
        <v>5.1655092592592593E-2</v>
      </c>
      <c r="SH17" s="1">
        <v>5.4629629629629632E-2</v>
      </c>
      <c r="SI17">
        <v>66</v>
      </c>
      <c r="SJ17">
        <v>527</v>
      </c>
      <c r="SK17">
        <v>418</v>
      </c>
      <c r="SL17">
        <v>22</v>
      </c>
      <c r="SM17">
        <v>0</v>
      </c>
      <c r="SN17">
        <v>0</v>
      </c>
      <c r="SO17">
        <v>0</v>
      </c>
      <c r="SP17">
        <v>95</v>
      </c>
      <c r="SQ17" s="106">
        <f t="shared" si="52"/>
        <v>505</v>
      </c>
      <c r="SR17" s="106">
        <v>524</v>
      </c>
      <c r="SS17" s="27">
        <f t="shared" si="54"/>
        <v>96.374045801526719</v>
      </c>
      <c r="ST17" s="106" t="s">
        <v>1269</v>
      </c>
      <c r="SU17" s="6" t="s">
        <v>2736</v>
      </c>
      <c r="SV17" s="106" t="s">
        <v>2690</v>
      </c>
      <c r="SX17" s="1">
        <v>0.45747685185185188</v>
      </c>
      <c r="SY17" s="1">
        <v>0.35116898148148151</v>
      </c>
      <c r="SZ17" s="1">
        <v>5.1655092592592593E-2</v>
      </c>
      <c r="TA17" s="1">
        <v>5.4629629629629632E-2</v>
      </c>
      <c r="TB17">
        <v>66</v>
      </c>
      <c r="TC17">
        <v>527</v>
      </c>
      <c r="TD17">
        <v>418</v>
      </c>
      <c r="TE17">
        <v>22</v>
      </c>
      <c r="TF17">
        <v>0</v>
      </c>
      <c r="TG17">
        <v>0</v>
      </c>
      <c r="TH17">
        <v>0</v>
      </c>
      <c r="TI17">
        <v>95</v>
      </c>
      <c r="TJ17" s="106">
        <f t="shared" si="53"/>
        <v>505</v>
      </c>
      <c r="TK17" s="106">
        <v>524</v>
      </c>
      <c r="TL17" s="27">
        <f>TJ17/TK17*100</f>
        <v>96.374045801526719</v>
      </c>
    </row>
    <row r="18" spans="1:532">
      <c r="A18" s="106" t="s">
        <v>1950</v>
      </c>
      <c r="B18" s="6" t="s">
        <v>2736</v>
      </c>
      <c r="C18" s="106" t="s">
        <v>2690</v>
      </c>
      <c r="D18">
        <v>8</v>
      </c>
      <c r="E18" s="1">
        <v>0.32642361111111112</v>
      </c>
      <c r="F18" s="1">
        <v>0.22815972222222222</v>
      </c>
      <c r="G18" s="1">
        <v>7.886574074074075E-2</v>
      </c>
      <c r="H18" s="1">
        <v>1.9386574074074073E-2</v>
      </c>
      <c r="I18">
        <v>58</v>
      </c>
      <c r="J18">
        <v>574</v>
      </c>
      <c r="K18">
        <v>554</v>
      </c>
      <c r="L18">
        <v>31</v>
      </c>
      <c r="M18">
        <v>0</v>
      </c>
      <c r="N18">
        <v>0</v>
      </c>
      <c r="O18">
        <v>0</v>
      </c>
      <c r="P18">
        <v>94.7</v>
      </c>
      <c r="Q18" s="106">
        <f t="shared" si="41"/>
        <v>543</v>
      </c>
      <c r="R18" s="106">
        <v>524</v>
      </c>
      <c r="S18" s="27">
        <f t="shared" si="0"/>
        <v>103.62595419847329</v>
      </c>
      <c r="T18" s="106" t="s">
        <v>1950</v>
      </c>
      <c r="U18" s="6" t="s">
        <v>2736</v>
      </c>
      <c r="V18" s="106" t="s">
        <v>2690</v>
      </c>
      <c r="X18" s="1">
        <v>0.32642361111111112</v>
      </c>
      <c r="Y18" s="1">
        <v>0.22815972222222222</v>
      </c>
      <c r="Z18" s="1">
        <v>7.886574074074075E-2</v>
      </c>
      <c r="AA18" s="1">
        <v>1.9386574074074073E-2</v>
      </c>
      <c r="AB18">
        <v>58</v>
      </c>
      <c r="AC18">
        <v>574</v>
      </c>
      <c r="AD18">
        <v>554</v>
      </c>
      <c r="AE18">
        <v>31</v>
      </c>
      <c r="AF18">
        <v>0</v>
      </c>
      <c r="AG18">
        <v>0</v>
      </c>
      <c r="AH18">
        <v>0</v>
      </c>
      <c r="AI18">
        <v>94.7</v>
      </c>
      <c r="AJ18" s="106">
        <f t="shared" si="42"/>
        <v>543</v>
      </c>
      <c r="AK18" s="106">
        <v>524</v>
      </c>
      <c r="AL18" s="27">
        <f t="shared" si="1"/>
        <v>103.62595419847329</v>
      </c>
      <c r="AM18" s="106" t="s">
        <v>1950</v>
      </c>
      <c r="AN18" s="6" t="s">
        <v>2736</v>
      </c>
      <c r="AO18" s="106" t="s">
        <v>2690</v>
      </c>
      <c r="AQ18" s="1">
        <v>5.0462962962962961E-3</v>
      </c>
      <c r="AR18" s="1">
        <v>4.3518518518518515E-3</v>
      </c>
      <c r="AS18" s="1">
        <v>3.4722222222222222E-5</v>
      </c>
      <c r="AT18" s="1">
        <v>6.3657407407407402E-4</v>
      </c>
      <c r="AU18">
        <v>4</v>
      </c>
      <c r="AV18">
        <v>10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06">
        <f t="shared" si="43"/>
        <v>10</v>
      </c>
      <c r="BD18" s="106"/>
      <c r="BE18" s="27" t="e">
        <f t="shared" si="2"/>
        <v>#DIV/0!</v>
      </c>
      <c r="BF18" s="106" t="s">
        <v>1950</v>
      </c>
      <c r="BG18" s="6" t="s">
        <v>2736</v>
      </c>
      <c r="BH18" s="106" t="s">
        <v>2690</v>
      </c>
      <c r="BI18">
        <v>8</v>
      </c>
      <c r="BJ18" s="1">
        <v>0.32185185185185183</v>
      </c>
      <c r="BK18" s="1">
        <v>0.26624999999999999</v>
      </c>
      <c r="BL18" s="1">
        <v>4.3472222222222225E-2</v>
      </c>
      <c r="BM18" s="1">
        <v>1.2118055555555556E-2</v>
      </c>
      <c r="BN18">
        <v>66</v>
      </c>
      <c r="BO18">
        <v>554</v>
      </c>
      <c r="BP18">
        <v>561</v>
      </c>
      <c r="BQ18">
        <v>16</v>
      </c>
      <c r="BR18">
        <v>0</v>
      </c>
      <c r="BS18">
        <v>0</v>
      </c>
      <c r="BT18">
        <v>0</v>
      </c>
      <c r="BU18">
        <v>97.23</v>
      </c>
      <c r="BV18" s="106">
        <f t="shared" si="44"/>
        <v>538</v>
      </c>
      <c r="BW18" s="106">
        <v>524</v>
      </c>
      <c r="BX18" s="27">
        <f t="shared" si="3"/>
        <v>102.67175572519085</v>
      </c>
      <c r="BY18" s="106" t="s">
        <v>1950</v>
      </c>
      <c r="BZ18" s="6" t="s">
        <v>2736</v>
      </c>
      <c r="CA18" s="106" t="s">
        <v>2690</v>
      </c>
      <c r="CB18">
        <v>8</v>
      </c>
      <c r="CC18" s="1">
        <v>0.29273148148148148</v>
      </c>
      <c r="CD18" s="1">
        <v>0.26231481481481483</v>
      </c>
      <c r="CE18" s="1">
        <v>2.4016203703703706E-2</v>
      </c>
      <c r="CF18" s="1">
        <v>6.3773148148148148E-3</v>
      </c>
      <c r="CG18">
        <v>65</v>
      </c>
      <c r="CH18">
        <v>543</v>
      </c>
      <c r="CI18">
        <v>530</v>
      </c>
      <c r="CJ18">
        <v>16</v>
      </c>
      <c r="CK18">
        <v>0</v>
      </c>
      <c r="CL18">
        <v>0</v>
      </c>
      <c r="CM18">
        <v>0</v>
      </c>
      <c r="CN18">
        <v>97.07</v>
      </c>
      <c r="CO18" s="106">
        <f t="shared" si="4"/>
        <v>527</v>
      </c>
      <c r="CP18" s="106">
        <v>524</v>
      </c>
      <c r="CQ18" s="27">
        <f t="shared" si="5"/>
        <v>100.57251908396947</v>
      </c>
      <c r="CR18" s="106" t="s">
        <v>1950</v>
      </c>
      <c r="CS18" s="6" t="s">
        <v>2736</v>
      </c>
      <c r="CT18" s="106" t="s">
        <v>2690</v>
      </c>
      <c r="CU18">
        <v>8</v>
      </c>
      <c r="CV18" s="1">
        <v>0.30578703703703702</v>
      </c>
      <c r="CW18" s="1">
        <v>0.26649305555555552</v>
      </c>
      <c r="CX18" s="1">
        <v>3.1828703703703706E-2</v>
      </c>
      <c r="CY18" s="1">
        <v>7.4537037037037028E-3</v>
      </c>
      <c r="CZ18">
        <v>55</v>
      </c>
      <c r="DA18">
        <v>569</v>
      </c>
      <c r="DB18">
        <v>554</v>
      </c>
      <c r="DC18">
        <v>21</v>
      </c>
      <c r="DD18">
        <v>0</v>
      </c>
      <c r="DE18">
        <v>0</v>
      </c>
      <c r="DF18">
        <v>0</v>
      </c>
      <c r="DG18">
        <v>96.35</v>
      </c>
      <c r="DH18" s="106">
        <f t="shared" si="6"/>
        <v>548</v>
      </c>
      <c r="DI18" s="106">
        <v>524</v>
      </c>
      <c r="DJ18" s="27">
        <f t="shared" si="7"/>
        <v>104.58015267175573</v>
      </c>
      <c r="DK18" s="106" t="s">
        <v>1950</v>
      </c>
      <c r="DL18" s="6" t="s">
        <v>2736</v>
      </c>
      <c r="DM18" s="106" t="s">
        <v>2690</v>
      </c>
      <c r="DO18" s="1">
        <v>0.31620370370370371</v>
      </c>
      <c r="DP18" s="1">
        <v>0.28843750000000001</v>
      </c>
      <c r="DQ18" s="1">
        <v>2.0254629629629629E-2</v>
      </c>
      <c r="DR18" s="1">
        <v>7.5000000000000006E-3</v>
      </c>
      <c r="DS18">
        <v>62</v>
      </c>
      <c r="DT18">
        <v>505</v>
      </c>
      <c r="DU18">
        <v>494</v>
      </c>
      <c r="DV18">
        <v>24</v>
      </c>
      <c r="DW18">
        <v>0</v>
      </c>
      <c r="DX18">
        <v>0</v>
      </c>
      <c r="DY18">
        <v>0</v>
      </c>
      <c r="DZ18">
        <v>95.37</v>
      </c>
      <c r="EA18" s="106">
        <f t="shared" si="8"/>
        <v>481</v>
      </c>
      <c r="EB18" s="106">
        <v>524</v>
      </c>
      <c r="EC18" s="27">
        <f t="shared" si="9"/>
        <v>91.793893129770993</v>
      </c>
      <c r="ED18" s="106" t="s">
        <v>1950</v>
      </c>
      <c r="EE18" s="6" t="s">
        <v>2736</v>
      </c>
      <c r="EF18" s="106" t="s">
        <v>2690</v>
      </c>
      <c r="EH18" s="1">
        <v>0.33275462962962959</v>
      </c>
      <c r="EI18" s="1">
        <v>0.30452546296296296</v>
      </c>
      <c r="EJ18" s="1">
        <v>2.0659722222222222E-2</v>
      </c>
      <c r="EK18" s="1">
        <v>7.5462962962962966E-3</v>
      </c>
      <c r="EL18">
        <v>64</v>
      </c>
      <c r="EM18">
        <v>526</v>
      </c>
      <c r="EN18">
        <v>514</v>
      </c>
      <c r="EO18">
        <v>26</v>
      </c>
      <c r="EP18">
        <v>0</v>
      </c>
      <c r="EQ18">
        <v>0</v>
      </c>
      <c r="ER18">
        <v>0</v>
      </c>
      <c r="ES18">
        <v>95.19</v>
      </c>
      <c r="ET18" s="106">
        <f t="shared" si="10"/>
        <v>500</v>
      </c>
      <c r="EU18" s="106">
        <v>524</v>
      </c>
      <c r="EV18" s="27">
        <f t="shared" si="11"/>
        <v>95.419847328244273</v>
      </c>
      <c r="EW18" s="106" t="s">
        <v>1950</v>
      </c>
      <c r="EX18" s="6" t="s">
        <v>2736</v>
      </c>
      <c r="EY18" s="106" t="s">
        <v>2690</v>
      </c>
      <c r="FA18" s="10">
        <v>1.2581944444444444</v>
      </c>
      <c r="FB18" s="10">
        <v>1.1039699074074074</v>
      </c>
      <c r="FC18" s="1">
        <v>0.12003472222222222</v>
      </c>
      <c r="FD18" s="1">
        <v>3.4166666666666672E-2</v>
      </c>
      <c r="FE18">
        <v>254</v>
      </c>
      <c r="FF18">
        <v>2202</v>
      </c>
      <c r="FG18">
        <v>2159</v>
      </c>
      <c r="FH18">
        <v>79</v>
      </c>
      <c r="FI18">
        <v>0</v>
      </c>
      <c r="FJ18">
        <v>0</v>
      </c>
      <c r="FK18">
        <v>0</v>
      </c>
      <c r="FL18">
        <v>96.47</v>
      </c>
      <c r="FM18" s="106">
        <f t="shared" si="12"/>
        <v>2123</v>
      </c>
      <c r="FN18" s="106">
        <f t="shared" si="45"/>
        <v>2096</v>
      </c>
      <c r="FO18" s="27">
        <f t="shared" si="13"/>
        <v>101.28816793893129</v>
      </c>
      <c r="FP18" s="106" t="s">
        <v>1950</v>
      </c>
      <c r="FQ18" s="6" t="s">
        <v>2736</v>
      </c>
      <c r="FR18" s="106" t="s">
        <v>2690</v>
      </c>
      <c r="FS18">
        <v>8</v>
      </c>
      <c r="FT18" s="1">
        <v>0.2850347222222222</v>
      </c>
      <c r="FU18" s="1">
        <v>0.24163194444444444</v>
      </c>
      <c r="FV18" s="1">
        <v>4.0428240740740744E-2</v>
      </c>
      <c r="FW18" s="1">
        <v>2.9629629629629628E-3</v>
      </c>
      <c r="FX18">
        <v>60</v>
      </c>
      <c r="FY18">
        <v>593</v>
      </c>
      <c r="FZ18">
        <v>551</v>
      </c>
      <c r="GA18">
        <v>9</v>
      </c>
      <c r="GB18">
        <v>0</v>
      </c>
      <c r="GC18">
        <v>0</v>
      </c>
      <c r="GD18">
        <v>0</v>
      </c>
      <c r="GE18">
        <v>98.39</v>
      </c>
      <c r="GF18" s="106">
        <f t="shared" si="14"/>
        <v>584</v>
      </c>
      <c r="GG18" s="106">
        <v>524</v>
      </c>
      <c r="GH18" s="27">
        <f t="shared" si="15"/>
        <v>111.45038167938932</v>
      </c>
      <c r="GI18" s="106" t="s">
        <v>1950</v>
      </c>
      <c r="GJ18" s="6" t="s">
        <v>2736</v>
      </c>
      <c r="GK18" s="106" t="s">
        <v>2690</v>
      </c>
      <c r="GM18" s="1">
        <v>0.2716203703703704</v>
      </c>
      <c r="GN18" s="1">
        <v>0.24265046296296297</v>
      </c>
      <c r="GO18" s="1">
        <v>1.7777777777777778E-2</v>
      </c>
      <c r="GP18" s="1">
        <v>1.119212962962963E-2</v>
      </c>
      <c r="GQ18">
        <v>45</v>
      </c>
      <c r="GR18">
        <v>559</v>
      </c>
      <c r="GS18">
        <v>419</v>
      </c>
      <c r="GT18">
        <v>11</v>
      </c>
      <c r="GU18">
        <v>0</v>
      </c>
      <c r="GV18">
        <v>0</v>
      </c>
      <c r="GW18">
        <v>0</v>
      </c>
      <c r="GX18">
        <v>97.44</v>
      </c>
      <c r="GY18" s="106">
        <f t="shared" si="16"/>
        <v>548</v>
      </c>
      <c r="GZ18" s="106">
        <v>524</v>
      </c>
      <c r="HA18" s="27">
        <f t="shared" si="17"/>
        <v>104.58015267175573</v>
      </c>
      <c r="HB18" s="106" t="s">
        <v>1950</v>
      </c>
      <c r="HC18" s="6" t="s">
        <v>2736</v>
      </c>
      <c r="HD18" s="106" t="s">
        <v>2690</v>
      </c>
      <c r="HF18" s="1">
        <v>0.3492824074074074</v>
      </c>
      <c r="HG18" s="1">
        <v>0.29370370370370369</v>
      </c>
      <c r="HH18" s="1">
        <v>3.9884259259259258E-2</v>
      </c>
      <c r="HI18" s="1">
        <v>1.5682870370370371E-2</v>
      </c>
      <c r="HJ18">
        <v>49</v>
      </c>
      <c r="HK18">
        <v>547</v>
      </c>
      <c r="HL18">
        <v>395</v>
      </c>
      <c r="HM18">
        <v>9</v>
      </c>
      <c r="HN18">
        <v>0</v>
      </c>
      <c r="HO18">
        <v>0</v>
      </c>
      <c r="HP18">
        <v>0</v>
      </c>
      <c r="HQ18">
        <v>97.77</v>
      </c>
      <c r="HR18" s="106">
        <f t="shared" si="18"/>
        <v>538</v>
      </c>
      <c r="HS18" s="106">
        <v>524</v>
      </c>
      <c r="HT18" s="27">
        <f t="shared" si="19"/>
        <v>102.67175572519085</v>
      </c>
      <c r="HU18" s="106" t="s">
        <v>1950</v>
      </c>
      <c r="HV18" s="6" t="s">
        <v>2736</v>
      </c>
      <c r="HW18" s="106" t="s">
        <v>2690</v>
      </c>
      <c r="HY18" s="1">
        <v>0.31380787037037039</v>
      </c>
      <c r="HZ18" s="1">
        <v>0.24879629629629629</v>
      </c>
      <c r="IA18" s="1">
        <v>5.6828703703703708E-2</v>
      </c>
      <c r="IB18" s="1">
        <v>8.1712962962962963E-3</v>
      </c>
      <c r="IC18">
        <v>59</v>
      </c>
      <c r="ID18">
        <v>546</v>
      </c>
      <c r="IE18">
        <v>888</v>
      </c>
      <c r="IF18">
        <v>28</v>
      </c>
      <c r="IG18">
        <v>0</v>
      </c>
      <c r="IH18">
        <v>0</v>
      </c>
      <c r="II18">
        <v>0</v>
      </c>
      <c r="IJ18">
        <v>96.94</v>
      </c>
      <c r="IK18" s="106">
        <f t="shared" si="20"/>
        <v>518</v>
      </c>
      <c r="IL18" s="106">
        <v>524</v>
      </c>
      <c r="IM18" s="27">
        <f t="shared" si="21"/>
        <v>98.854961832061079</v>
      </c>
      <c r="IN18" s="106" t="s">
        <v>1950</v>
      </c>
      <c r="IO18" s="6" t="s">
        <v>2736</v>
      </c>
      <c r="IP18" s="106" t="s">
        <v>2690</v>
      </c>
      <c r="IR18" s="1">
        <v>0.32741898148148146</v>
      </c>
      <c r="IS18" s="1">
        <v>0.26179398148148147</v>
      </c>
      <c r="IT18" s="1">
        <v>5.7129629629629634E-2</v>
      </c>
      <c r="IU18" s="1">
        <v>8.4953703703703701E-3</v>
      </c>
      <c r="IV18">
        <v>63</v>
      </c>
      <c r="IW18">
        <v>572</v>
      </c>
      <c r="IX18">
        <v>888</v>
      </c>
      <c r="IY18">
        <v>28</v>
      </c>
      <c r="IZ18">
        <v>0</v>
      </c>
      <c r="JA18">
        <v>0</v>
      </c>
      <c r="JB18">
        <v>0</v>
      </c>
      <c r="JC18">
        <v>96.94</v>
      </c>
      <c r="JD18" s="106">
        <f t="shared" si="22"/>
        <v>544</v>
      </c>
      <c r="JE18" s="106">
        <v>524</v>
      </c>
      <c r="JF18" s="27">
        <f t="shared" si="23"/>
        <v>103.81679389312977</v>
      </c>
      <c r="JG18" s="106" t="s">
        <v>1950</v>
      </c>
      <c r="JH18" s="6" t="s">
        <v>2736</v>
      </c>
      <c r="JI18" s="106" t="s">
        <v>2690</v>
      </c>
      <c r="JK18" s="1"/>
      <c r="JL18" s="1"/>
      <c r="JM18" s="1"/>
      <c r="JN18" s="1"/>
      <c r="JW18" s="106">
        <f t="shared" si="24"/>
        <v>0</v>
      </c>
      <c r="JX18" s="106">
        <v>524</v>
      </c>
      <c r="JY18" s="27">
        <f t="shared" si="25"/>
        <v>0</v>
      </c>
      <c r="JZ18" s="106" t="s">
        <v>1950</v>
      </c>
      <c r="KA18" s="6" t="s">
        <v>2736</v>
      </c>
      <c r="KB18" s="106" t="s">
        <v>2690</v>
      </c>
      <c r="KD18" s="1">
        <v>0.2059375</v>
      </c>
      <c r="KE18" s="1">
        <v>0.18474537037037039</v>
      </c>
      <c r="KF18" s="1">
        <v>1.5636574074074074E-2</v>
      </c>
      <c r="KG18" s="1">
        <v>5.5555555555555558E-3</v>
      </c>
      <c r="KH18">
        <v>41</v>
      </c>
      <c r="KI18">
        <v>542</v>
      </c>
      <c r="KJ18">
        <v>418</v>
      </c>
      <c r="KK18">
        <v>15</v>
      </c>
      <c r="KL18">
        <v>0</v>
      </c>
      <c r="KM18">
        <v>0</v>
      </c>
      <c r="KN18">
        <v>0</v>
      </c>
      <c r="KO18">
        <v>96.54</v>
      </c>
      <c r="KP18" s="106">
        <f>KI18-KK18</f>
        <v>527</v>
      </c>
      <c r="KQ18" s="106">
        <v>524</v>
      </c>
      <c r="KR18" s="27">
        <f>KP18/KQ18*100</f>
        <v>100.57251908396947</v>
      </c>
      <c r="KS18" s="106" t="s">
        <v>1950</v>
      </c>
      <c r="KT18" s="6" t="s">
        <v>2736</v>
      </c>
      <c r="KU18" s="106" t="s">
        <v>2690</v>
      </c>
      <c r="KW18" s="1">
        <v>0.31673611111111111</v>
      </c>
      <c r="KX18" s="1">
        <v>0.27802083333333333</v>
      </c>
      <c r="KY18" s="1">
        <v>3.0312499999999996E-2</v>
      </c>
      <c r="KZ18" s="1">
        <v>8.3912037037037045E-3</v>
      </c>
      <c r="LA18">
        <v>69</v>
      </c>
      <c r="LB18">
        <v>570</v>
      </c>
      <c r="LC18">
        <v>567</v>
      </c>
      <c r="LD18">
        <v>26</v>
      </c>
      <c r="LE18">
        <v>0</v>
      </c>
      <c r="LF18">
        <v>0</v>
      </c>
      <c r="LG18">
        <v>0</v>
      </c>
      <c r="LH18">
        <v>95.62</v>
      </c>
      <c r="LI18" s="106">
        <f t="shared" si="28"/>
        <v>544</v>
      </c>
      <c r="LJ18" s="106">
        <v>524</v>
      </c>
      <c r="LK18" s="27">
        <f>LI18/LJ18*100</f>
        <v>103.81679389312977</v>
      </c>
      <c r="LL18" s="106" t="s">
        <v>1950</v>
      </c>
      <c r="LM18" s="6" t="s">
        <v>2736</v>
      </c>
      <c r="LN18" s="106" t="s">
        <v>2690</v>
      </c>
      <c r="LP18" s="1">
        <v>0.34375</v>
      </c>
      <c r="LQ18" s="1">
        <v>0.29430555555555554</v>
      </c>
      <c r="LR18" s="1">
        <v>2.2430555555555554E-2</v>
      </c>
      <c r="LS18" s="1">
        <v>2.7002314814814812E-2</v>
      </c>
      <c r="LT18">
        <v>107</v>
      </c>
      <c r="LU18">
        <v>577</v>
      </c>
      <c r="LV18">
        <v>723</v>
      </c>
      <c r="LW18">
        <v>37</v>
      </c>
      <c r="LX18">
        <v>0</v>
      </c>
      <c r="LY18">
        <v>0</v>
      </c>
      <c r="LZ18">
        <v>0</v>
      </c>
      <c r="MA18">
        <v>95.13</v>
      </c>
      <c r="MB18" s="106">
        <f t="shared" si="46"/>
        <v>540</v>
      </c>
      <c r="MC18" s="106">
        <v>524</v>
      </c>
      <c r="MD18" s="27">
        <f>MB18/MC18*100</f>
        <v>103.05343511450383</v>
      </c>
      <c r="ME18" s="106" t="s">
        <v>1950</v>
      </c>
      <c r="MF18" s="6" t="s">
        <v>2736</v>
      </c>
      <c r="MG18" s="106" t="s">
        <v>2690</v>
      </c>
      <c r="MI18" s="1">
        <v>0.38947916666666665</v>
      </c>
      <c r="MJ18" s="1">
        <v>0.27121527777777776</v>
      </c>
      <c r="MK18" s="1">
        <v>0.11459490740740741</v>
      </c>
      <c r="ML18" s="1">
        <v>3.6574074074074074E-3</v>
      </c>
      <c r="MM18">
        <v>59</v>
      </c>
      <c r="MN18">
        <v>544</v>
      </c>
      <c r="MO18">
        <v>515</v>
      </c>
      <c r="MP18">
        <v>26</v>
      </c>
      <c r="MQ18">
        <v>0</v>
      </c>
      <c r="MR18">
        <v>0</v>
      </c>
      <c r="MS18">
        <v>0</v>
      </c>
      <c r="MT18">
        <v>95.19</v>
      </c>
      <c r="MU18" s="106">
        <f t="shared" si="31"/>
        <v>518</v>
      </c>
      <c r="MV18" s="106">
        <v>524</v>
      </c>
      <c r="MW18" s="27">
        <f>MU18/MV18*100</f>
        <v>98.854961832061079</v>
      </c>
      <c r="MX18" s="106" t="s">
        <v>1950</v>
      </c>
      <c r="MY18" s="6" t="s">
        <v>2736</v>
      </c>
      <c r="MZ18" s="106" t="s">
        <v>2690</v>
      </c>
      <c r="NB18" s="1">
        <v>0.33378472222222227</v>
      </c>
      <c r="NC18" s="1">
        <v>0.2794328703703704</v>
      </c>
      <c r="ND18" s="1">
        <v>4.3483796296296291E-2</v>
      </c>
      <c r="NE18" s="1">
        <v>1.0868055555555556E-2</v>
      </c>
      <c r="NF18">
        <v>40</v>
      </c>
      <c r="NG18">
        <v>560</v>
      </c>
      <c r="NH18">
        <v>565</v>
      </c>
      <c r="NI18">
        <v>13</v>
      </c>
      <c r="NJ18">
        <v>0</v>
      </c>
      <c r="NK18">
        <v>0</v>
      </c>
      <c r="NL18">
        <v>0</v>
      </c>
      <c r="NM18">
        <v>97.75</v>
      </c>
      <c r="NN18" s="106">
        <f t="shared" si="33"/>
        <v>547</v>
      </c>
      <c r="NO18" s="106">
        <v>524</v>
      </c>
      <c r="NP18" s="27">
        <f>NN18/NO18*100</f>
        <v>104.38931297709924</v>
      </c>
      <c r="NQ18" s="106" t="s">
        <v>1950</v>
      </c>
      <c r="NR18" s="6" t="s">
        <v>2736</v>
      </c>
      <c r="NS18" s="106" t="s">
        <v>2690</v>
      </c>
      <c r="NU18" s="1">
        <v>0.33378472222222227</v>
      </c>
      <c r="NV18" s="1">
        <v>0.2794328703703704</v>
      </c>
      <c r="NW18" s="1">
        <v>4.3483796296296291E-2</v>
      </c>
      <c r="NX18" s="1">
        <v>1.0868055555555556E-2</v>
      </c>
      <c r="NY18">
        <v>40</v>
      </c>
      <c r="NZ18">
        <v>560</v>
      </c>
      <c r="OA18">
        <v>565</v>
      </c>
      <c r="OB18">
        <v>13</v>
      </c>
      <c r="OC18">
        <v>0</v>
      </c>
      <c r="OD18">
        <v>0</v>
      </c>
      <c r="OE18">
        <v>0</v>
      </c>
      <c r="OF18">
        <v>97.75</v>
      </c>
      <c r="OG18" s="106">
        <f>NZ18-OB18</f>
        <v>547</v>
      </c>
      <c r="OH18" s="106">
        <v>524</v>
      </c>
      <c r="OI18" s="27">
        <f>OG18/OH18*100</f>
        <v>104.38931297709924</v>
      </c>
      <c r="OJ18" s="106" t="s">
        <v>1950</v>
      </c>
      <c r="OK18" s="6" t="s">
        <v>2736</v>
      </c>
      <c r="OL18" s="106" t="s">
        <v>2690</v>
      </c>
      <c r="OZ18" s="106"/>
      <c r="PA18" s="106">
        <v>524</v>
      </c>
      <c r="PB18" s="27">
        <f>OZ18/PA18*100</f>
        <v>0</v>
      </c>
      <c r="PC18" s="106" t="s">
        <v>1950</v>
      </c>
      <c r="PD18" s="6" t="s">
        <v>2736</v>
      </c>
      <c r="PE18" s="106" t="s">
        <v>2690</v>
      </c>
      <c r="PG18" s="1">
        <v>0.34181712962962968</v>
      </c>
      <c r="PH18" s="1">
        <v>0.29070601851851852</v>
      </c>
      <c r="PI18" s="1">
        <v>4.6979166666666662E-2</v>
      </c>
      <c r="PJ18" s="1">
        <v>4.1203703703703706E-3</v>
      </c>
      <c r="PK18">
        <v>47</v>
      </c>
      <c r="PL18">
        <v>608</v>
      </c>
      <c r="PM18">
        <v>634</v>
      </c>
      <c r="PN18">
        <v>24</v>
      </c>
      <c r="PO18">
        <v>0</v>
      </c>
      <c r="PP18">
        <v>0</v>
      </c>
      <c r="PQ18">
        <v>0</v>
      </c>
      <c r="PR18">
        <v>96.35</v>
      </c>
      <c r="PS18" s="106">
        <f t="shared" si="47"/>
        <v>584</v>
      </c>
      <c r="PT18" s="106">
        <v>524</v>
      </c>
      <c r="PU18" s="27">
        <f>PS18/PT18*100</f>
        <v>111.45038167938932</v>
      </c>
      <c r="PV18" s="106" t="s">
        <v>1950</v>
      </c>
      <c r="PW18" s="6" t="s">
        <v>2736</v>
      </c>
      <c r="PX18" s="106" t="s">
        <v>2690</v>
      </c>
      <c r="PZ18" s="1">
        <v>0.3659722222222222</v>
      </c>
      <c r="QA18" s="1">
        <v>0.29820601851851852</v>
      </c>
      <c r="QB18" s="1">
        <v>5.4456018518518522E-2</v>
      </c>
      <c r="QC18" s="1">
        <v>1.3287037037037036E-2</v>
      </c>
      <c r="QD18">
        <v>33</v>
      </c>
      <c r="QE18">
        <v>552</v>
      </c>
      <c r="QF18">
        <v>294</v>
      </c>
      <c r="QG18">
        <v>8</v>
      </c>
      <c r="QH18">
        <v>0</v>
      </c>
      <c r="QI18">
        <v>0</v>
      </c>
      <c r="QJ18">
        <v>0</v>
      </c>
      <c r="QK18">
        <v>97.35</v>
      </c>
      <c r="QL18" s="106">
        <f t="shared" si="49"/>
        <v>544</v>
      </c>
      <c r="QM18" s="106">
        <v>524</v>
      </c>
      <c r="QN18" s="27">
        <f>QL18/QM18*100</f>
        <v>103.81679389312977</v>
      </c>
      <c r="QO18" s="106" t="s">
        <v>1950</v>
      </c>
      <c r="QP18" s="6" t="s">
        <v>2736</v>
      </c>
      <c r="QQ18" s="106" t="s">
        <v>2690</v>
      </c>
      <c r="QS18" s="1">
        <v>0.30311342592592594</v>
      </c>
      <c r="QT18" s="1">
        <v>0.26376157407407408</v>
      </c>
      <c r="QU18" s="1">
        <v>3.3703703703703701E-2</v>
      </c>
      <c r="QV18" s="1">
        <v>5.6365740740740742E-3</v>
      </c>
      <c r="QW18">
        <v>32</v>
      </c>
      <c r="QX18">
        <v>547</v>
      </c>
      <c r="QY18">
        <v>214</v>
      </c>
      <c r="QZ18">
        <v>5</v>
      </c>
      <c r="RA18">
        <v>0</v>
      </c>
      <c r="RB18">
        <v>0</v>
      </c>
      <c r="RC18">
        <v>0</v>
      </c>
      <c r="RD18">
        <v>97.72</v>
      </c>
      <c r="RE18" s="106">
        <f t="shared" si="50"/>
        <v>542</v>
      </c>
      <c r="RF18" s="106">
        <v>524</v>
      </c>
      <c r="RG18" s="27">
        <f>RE18/RF18*100</f>
        <v>103.43511450381679</v>
      </c>
      <c r="RH18" s="106" t="s">
        <v>1950</v>
      </c>
      <c r="RI18" s="6" t="s">
        <v>2736</v>
      </c>
      <c r="RJ18" s="106" t="s">
        <v>2690</v>
      </c>
      <c r="RK18">
        <v>8</v>
      </c>
      <c r="RL18" s="1">
        <v>0.33666666666666667</v>
      </c>
      <c r="RM18" s="1">
        <v>0.30046296296296299</v>
      </c>
      <c r="RN18" s="1">
        <v>3.1307870370370368E-2</v>
      </c>
      <c r="RO18" s="1">
        <v>4.8842592592592592E-3</v>
      </c>
      <c r="RP18">
        <v>63</v>
      </c>
      <c r="RQ18">
        <v>526</v>
      </c>
      <c r="RR18">
        <v>93</v>
      </c>
      <c r="RS18">
        <v>0</v>
      </c>
      <c r="RT18">
        <v>0</v>
      </c>
      <c r="RU18">
        <v>0</v>
      </c>
      <c r="RV18">
        <v>0</v>
      </c>
      <c r="RW18">
        <v>100</v>
      </c>
      <c r="RX18" s="106">
        <f t="shared" si="51"/>
        <v>526</v>
      </c>
      <c r="RY18" s="106">
        <v>524</v>
      </c>
      <c r="RZ18" s="27">
        <f>RX18/RY18*100</f>
        <v>100.38167938931298</v>
      </c>
      <c r="SA18" s="106" t="s">
        <v>1950</v>
      </c>
      <c r="SB18" s="6" t="s">
        <v>2736</v>
      </c>
      <c r="SC18" s="106" t="s">
        <v>2690</v>
      </c>
      <c r="SE18" s="1">
        <v>0.35994212962962963</v>
      </c>
      <c r="SF18" s="1">
        <v>0.2956597222222222</v>
      </c>
      <c r="SG18" s="1">
        <v>5.5104166666666669E-2</v>
      </c>
      <c r="SH18" s="1">
        <v>9.1666666666666667E-3</v>
      </c>
      <c r="SI18">
        <v>84</v>
      </c>
      <c r="SJ18">
        <v>544</v>
      </c>
      <c r="SK18">
        <v>486</v>
      </c>
      <c r="SL18">
        <v>13</v>
      </c>
      <c r="SM18">
        <v>0</v>
      </c>
      <c r="SN18">
        <v>0</v>
      </c>
      <c r="SO18">
        <v>0</v>
      </c>
      <c r="SP18">
        <v>97.39</v>
      </c>
      <c r="SQ18" s="106">
        <f t="shared" si="52"/>
        <v>531</v>
      </c>
      <c r="SR18" s="106">
        <v>524</v>
      </c>
      <c r="SS18" s="27">
        <f t="shared" si="54"/>
        <v>101.33587786259541</v>
      </c>
      <c r="ST18" s="106" t="s">
        <v>1950</v>
      </c>
      <c r="SU18" s="6" t="s">
        <v>2736</v>
      </c>
      <c r="SV18" s="106" t="s">
        <v>2690</v>
      </c>
      <c r="SX18" s="1">
        <v>0.35994212962962963</v>
      </c>
      <c r="SY18" s="1">
        <v>0.2956597222222222</v>
      </c>
      <c r="SZ18" s="1">
        <v>5.5104166666666669E-2</v>
      </c>
      <c r="TA18" s="1">
        <v>9.1666666666666667E-3</v>
      </c>
      <c r="TB18">
        <v>84</v>
      </c>
      <c r="TC18">
        <v>544</v>
      </c>
      <c r="TD18">
        <v>486</v>
      </c>
      <c r="TE18">
        <v>13</v>
      </c>
      <c r="TF18">
        <v>0</v>
      </c>
      <c r="TG18">
        <v>0</v>
      </c>
      <c r="TH18">
        <v>0</v>
      </c>
      <c r="TI18">
        <v>97.39</v>
      </c>
      <c r="TJ18" s="106">
        <f t="shared" si="53"/>
        <v>531</v>
      </c>
      <c r="TK18" s="106">
        <v>524</v>
      </c>
      <c r="TL18" s="27">
        <f>TJ18/TK18*100</f>
        <v>101.33587786259541</v>
      </c>
    </row>
    <row r="19" spans="1:532">
      <c r="A19" s="106" t="s">
        <v>1527</v>
      </c>
      <c r="B19" s="6" t="s">
        <v>2736</v>
      </c>
      <c r="C19" s="106" t="s">
        <v>2690</v>
      </c>
      <c r="D19">
        <v>8</v>
      </c>
      <c r="E19" s="1">
        <v>0.34289351851851851</v>
      </c>
      <c r="F19" s="1">
        <v>0.23912037037037037</v>
      </c>
      <c r="G19" s="1">
        <v>5.1724537037037034E-2</v>
      </c>
      <c r="H19" s="1">
        <v>5.2037037037037041E-2</v>
      </c>
      <c r="I19">
        <v>89</v>
      </c>
      <c r="J19">
        <v>540</v>
      </c>
      <c r="K19">
        <v>640</v>
      </c>
      <c r="L19">
        <v>48</v>
      </c>
      <c r="M19">
        <v>0</v>
      </c>
      <c r="N19">
        <v>0</v>
      </c>
      <c r="O19">
        <v>0</v>
      </c>
      <c r="P19">
        <v>93.02</v>
      </c>
      <c r="Q19" s="106">
        <f t="shared" si="41"/>
        <v>492</v>
      </c>
      <c r="R19" s="106">
        <v>459</v>
      </c>
      <c r="S19" s="27">
        <f t="shared" si="0"/>
        <v>107.18954248366013</v>
      </c>
      <c r="T19" s="106" t="s">
        <v>1527</v>
      </c>
      <c r="U19" s="6" t="s">
        <v>2736</v>
      </c>
      <c r="V19" s="106" t="s">
        <v>2690</v>
      </c>
      <c r="X19" s="1">
        <v>0.34289351851851851</v>
      </c>
      <c r="Y19" s="1">
        <v>0.23912037037037037</v>
      </c>
      <c r="Z19" s="1">
        <v>5.1724537037037034E-2</v>
      </c>
      <c r="AA19" s="1">
        <v>5.2037037037037041E-2</v>
      </c>
      <c r="AB19">
        <v>89</v>
      </c>
      <c r="AC19">
        <v>540</v>
      </c>
      <c r="AD19">
        <v>640</v>
      </c>
      <c r="AE19">
        <v>48</v>
      </c>
      <c r="AF19">
        <v>0</v>
      </c>
      <c r="AG19">
        <v>0</v>
      </c>
      <c r="AH19">
        <v>0</v>
      </c>
      <c r="AI19">
        <v>93.02</v>
      </c>
      <c r="AJ19" s="106">
        <f t="shared" si="42"/>
        <v>492</v>
      </c>
      <c r="AK19" s="106">
        <v>459</v>
      </c>
      <c r="AL19" s="27">
        <f t="shared" si="1"/>
        <v>107.18954248366013</v>
      </c>
      <c r="AM19" s="106" t="s">
        <v>1527</v>
      </c>
      <c r="AN19" s="6" t="s">
        <v>2736</v>
      </c>
      <c r="AO19" s="106" t="s">
        <v>2690</v>
      </c>
      <c r="AQ19" s="1">
        <v>4.6296296296296294E-5</v>
      </c>
      <c r="AR19" s="1">
        <v>4.6296296296296294E-5</v>
      </c>
      <c r="AS19" s="1">
        <v>0</v>
      </c>
      <c r="AT19" s="1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06">
        <f t="shared" si="43"/>
        <v>0</v>
      </c>
      <c r="BD19" s="106"/>
      <c r="BE19" s="27" t="e">
        <f t="shared" si="2"/>
        <v>#DIV/0!</v>
      </c>
      <c r="BF19" s="106" t="s">
        <v>1527</v>
      </c>
      <c r="BG19" s="6" t="s">
        <v>2736</v>
      </c>
      <c r="BH19" s="106" t="s">
        <v>2690</v>
      </c>
      <c r="BI19">
        <v>8</v>
      </c>
      <c r="BJ19" s="1">
        <v>0.4199074074074074</v>
      </c>
      <c r="BK19" s="1">
        <v>0.29912037037037037</v>
      </c>
      <c r="BL19" s="1">
        <v>5.8032407407407414E-2</v>
      </c>
      <c r="BM19" s="1">
        <v>6.2743055555555552E-2</v>
      </c>
      <c r="BN19">
        <v>74</v>
      </c>
      <c r="BO19">
        <v>542</v>
      </c>
      <c r="BP19">
        <v>513</v>
      </c>
      <c r="BQ19">
        <v>50</v>
      </c>
      <c r="BR19">
        <v>0</v>
      </c>
      <c r="BS19">
        <v>0</v>
      </c>
      <c r="BT19">
        <v>0</v>
      </c>
      <c r="BU19">
        <v>91.12</v>
      </c>
      <c r="BV19" s="106">
        <f t="shared" si="44"/>
        <v>492</v>
      </c>
      <c r="BW19" s="106">
        <v>524</v>
      </c>
      <c r="BX19" s="27">
        <f t="shared" si="3"/>
        <v>93.893129770992374</v>
      </c>
      <c r="BY19" s="106" t="s">
        <v>1527</v>
      </c>
      <c r="BZ19" s="6" t="s">
        <v>2736</v>
      </c>
      <c r="CA19" s="106" t="s">
        <v>2690</v>
      </c>
      <c r="CB19">
        <v>8</v>
      </c>
      <c r="CC19" s="1">
        <v>0.37488425925925922</v>
      </c>
      <c r="CD19" s="1">
        <v>0.27079861111111109</v>
      </c>
      <c r="CE19" s="1">
        <v>4.7349537037037037E-2</v>
      </c>
      <c r="CF19" s="1">
        <v>5.6736111111111105E-2</v>
      </c>
      <c r="CG19">
        <v>81</v>
      </c>
      <c r="CH19">
        <v>550</v>
      </c>
      <c r="CI19">
        <v>530</v>
      </c>
      <c r="CJ19">
        <v>32</v>
      </c>
      <c r="CK19">
        <v>0</v>
      </c>
      <c r="CL19">
        <v>0</v>
      </c>
      <c r="CM19">
        <v>0</v>
      </c>
      <c r="CN19">
        <v>94.31</v>
      </c>
      <c r="CO19" s="106">
        <f t="shared" si="4"/>
        <v>518</v>
      </c>
      <c r="CP19" s="106">
        <v>524</v>
      </c>
      <c r="CQ19" s="27">
        <f t="shared" si="5"/>
        <v>98.854961832061079</v>
      </c>
      <c r="CR19" s="106" t="s">
        <v>1527</v>
      </c>
      <c r="CS19" s="6" t="s">
        <v>2736</v>
      </c>
      <c r="CT19" s="106" t="s">
        <v>2690</v>
      </c>
      <c r="CU19">
        <v>8</v>
      </c>
      <c r="CV19" s="1">
        <v>0.37228009259259259</v>
      </c>
      <c r="CW19" s="1">
        <v>0.28251157407407407</v>
      </c>
      <c r="CX19" s="1">
        <v>3.1631944444444442E-2</v>
      </c>
      <c r="CY19" s="1">
        <v>5.8136574074074077E-2</v>
      </c>
      <c r="CZ19">
        <v>43</v>
      </c>
      <c r="DA19">
        <v>537</v>
      </c>
      <c r="DB19">
        <v>523</v>
      </c>
      <c r="DC19">
        <v>20</v>
      </c>
      <c r="DD19">
        <v>0</v>
      </c>
      <c r="DE19">
        <v>0</v>
      </c>
      <c r="DF19">
        <v>0</v>
      </c>
      <c r="DG19">
        <v>96.32</v>
      </c>
      <c r="DH19" s="106">
        <f t="shared" si="6"/>
        <v>517</v>
      </c>
      <c r="DI19" s="106">
        <v>524</v>
      </c>
      <c r="DJ19" s="27">
        <f t="shared" si="7"/>
        <v>98.664122137404576</v>
      </c>
      <c r="DK19" s="106" t="s">
        <v>1527</v>
      </c>
      <c r="DL19" s="6" t="s">
        <v>2736</v>
      </c>
      <c r="DM19" s="106" t="s">
        <v>2690</v>
      </c>
      <c r="DO19" s="1">
        <v>0.41655092592592591</v>
      </c>
      <c r="DP19" s="1">
        <v>0.29145833333333332</v>
      </c>
      <c r="DQ19" s="1">
        <v>3.5092592592592592E-2</v>
      </c>
      <c r="DR19" s="1">
        <v>8.998842592592593E-2</v>
      </c>
      <c r="DS19">
        <v>64</v>
      </c>
      <c r="DT19">
        <v>539</v>
      </c>
      <c r="DU19">
        <v>546</v>
      </c>
      <c r="DV19">
        <v>29</v>
      </c>
      <c r="DW19">
        <v>0</v>
      </c>
      <c r="DX19">
        <v>0</v>
      </c>
      <c r="DY19">
        <v>0</v>
      </c>
      <c r="DZ19">
        <v>94.96</v>
      </c>
      <c r="EA19" s="106">
        <f t="shared" si="8"/>
        <v>510</v>
      </c>
      <c r="EB19" s="106">
        <v>524</v>
      </c>
      <c r="EC19" s="27">
        <f t="shared" si="9"/>
        <v>97.328244274809165</v>
      </c>
      <c r="ED19" s="106" t="s">
        <v>1527</v>
      </c>
      <c r="EE19" s="6" t="s">
        <v>2736</v>
      </c>
      <c r="EF19" s="106" t="s">
        <v>2690</v>
      </c>
      <c r="EH19" s="1">
        <v>0.4488773148148148</v>
      </c>
      <c r="EI19" s="1">
        <v>0.31812499999999999</v>
      </c>
      <c r="EJ19" s="1">
        <v>3.6400462962962961E-2</v>
      </c>
      <c r="EK19" s="1">
        <v>9.4351851851851853E-2</v>
      </c>
      <c r="EL19">
        <v>68</v>
      </c>
      <c r="EM19">
        <v>601</v>
      </c>
      <c r="EN19">
        <v>604</v>
      </c>
      <c r="EO19">
        <v>37</v>
      </c>
      <c r="EP19">
        <v>0</v>
      </c>
      <c r="EQ19">
        <v>0</v>
      </c>
      <c r="ER19">
        <v>0</v>
      </c>
      <c r="ES19">
        <v>94.23</v>
      </c>
      <c r="ET19" s="106">
        <f t="shared" si="10"/>
        <v>564</v>
      </c>
      <c r="EU19" s="106">
        <v>524</v>
      </c>
      <c r="EV19" s="27">
        <f t="shared" si="11"/>
        <v>107.63358778625954</v>
      </c>
      <c r="EW19" s="106" t="s">
        <v>1527</v>
      </c>
      <c r="EX19" s="6" t="s">
        <v>2736</v>
      </c>
      <c r="EY19" s="106" t="s">
        <v>2690</v>
      </c>
      <c r="FA19" s="10">
        <v>1.6160300925925926</v>
      </c>
      <c r="FB19" s="10">
        <v>1.170613425925926</v>
      </c>
      <c r="FC19" s="1">
        <v>0.1734259259259259</v>
      </c>
      <c r="FD19" s="1">
        <v>0.27197916666666666</v>
      </c>
      <c r="FE19">
        <v>266</v>
      </c>
      <c r="FF19">
        <v>2230</v>
      </c>
      <c r="FG19">
        <v>2170</v>
      </c>
      <c r="FH19">
        <v>139</v>
      </c>
      <c r="FI19">
        <v>0</v>
      </c>
      <c r="FJ19">
        <v>0</v>
      </c>
      <c r="FK19">
        <v>0</v>
      </c>
      <c r="FL19">
        <v>93.98</v>
      </c>
      <c r="FM19" s="106">
        <f t="shared" si="12"/>
        <v>2091</v>
      </c>
      <c r="FN19" s="106">
        <f t="shared" si="45"/>
        <v>2096</v>
      </c>
      <c r="FO19" s="27">
        <f t="shared" si="13"/>
        <v>99.761450381679381</v>
      </c>
      <c r="FP19" s="106" t="s">
        <v>1527</v>
      </c>
      <c r="FQ19" s="6" t="s">
        <v>2736</v>
      </c>
      <c r="FR19" s="106" t="s">
        <v>2690</v>
      </c>
      <c r="FS19">
        <v>8</v>
      </c>
      <c r="FT19" s="1">
        <v>0.31618055555555552</v>
      </c>
      <c r="FU19" s="1">
        <v>0.24225694444444446</v>
      </c>
      <c r="FV19" s="1">
        <v>4.7719907407407412E-2</v>
      </c>
      <c r="FW19" s="1">
        <v>2.6192129629629631E-2</v>
      </c>
      <c r="FX19">
        <v>75</v>
      </c>
      <c r="FY19">
        <v>558</v>
      </c>
      <c r="FZ19">
        <v>437</v>
      </c>
      <c r="GA19">
        <v>43</v>
      </c>
      <c r="GB19">
        <v>0</v>
      </c>
      <c r="GC19">
        <v>0</v>
      </c>
      <c r="GD19">
        <v>0</v>
      </c>
      <c r="GE19">
        <v>91.04</v>
      </c>
      <c r="GF19" s="106">
        <f t="shared" si="14"/>
        <v>515</v>
      </c>
      <c r="GG19" s="106">
        <v>524</v>
      </c>
      <c r="GH19" s="27">
        <f t="shared" si="15"/>
        <v>98.282442748091597</v>
      </c>
      <c r="GI19" s="106" t="s">
        <v>1527</v>
      </c>
      <c r="GJ19" s="6" t="s">
        <v>2736</v>
      </c>
      <c r="GK19" s="106" t="s">
        <v>2690</v>
      </c>
      <c r="GM19" s="1">
        <v>0.33223379629629629</v>
      </c>
      <c r="GN19" s="1">
        <v>0.27202546296296298</v>
      </c>
      <c r="GO19" s="1">
        <v>1.8368055555555554E-2</v>
      </c>
      <c r="GP19" s="1">
        <v>4.1828703703703701E-2</v>
      </c>
      <c r="GQ19">
        <v>40</v>
      </c>
      <c r="GR19">
        <v>534</v>
      </c>
      <c r="GS19">
        <v>487</v>
      </c>
      <c r="GT19">
        <v>12</v>
      </c>
      <c r="GU19">
        <v>0</v>
      </c>
      <c r="GV19">
        <v>0</v>
      </c>
      <c r="GW19">
        <v>0</v>
      </c>
      <c r="GX19">
        <v>97.6</v>
      </c>
      <c r="GY19" s="106">
        <f t="shared" si="16"/>
        <v>522</v>
      </c>
      <c r="GZ19" s="106">
        <v>524</v>
      </c>
      <c r="HA19" s="27">
        <f t="shared" si="17"/>
        <v>99.618320610687022</v>
      </c>
      <c r="HB19" s="106" t="s">
        <v>1527</v>
      </c>
      <c r="HC19" s="6" t="s">
        <v>2736</v>
      </c>
      <c r="HD19" s="106" t="s">
        <v>2690</v>
      </c>
      <c r="HF19" s="1">
        <v>0.34365740740740741</v>
      </c>
      <c r="HG19" s="1">
        <v>0.24046296296296296</v>
      </c>
      <c r="HH19" s="1">
        <v>6.1469907407407404E-2</v>
      </c>
      <c r="HI19" s="1">
        <v>4.1701388888888885E-2</v>
      </c>
      <c r="HJ19">
        <v>47</v>
      </c>
      <c r="HK19">
        <v>545</v>
      </c>
      <c r="HL19">
        <v>437</v>
      </c>
      <c r="HM19">
        <v>34</v>
      </c>
      <c r="HN19">
        <v>0</v>
      </c>
      <c r="HO19">
        <v>0</v>
      </c>
      <c r="HP19">
        <v>0</v>
      </c>
      <c r="HQ19">
        <v>92.78</v>
      </c>
      <c r="HR19" s="106">
        <f t="shared" si="18"/>
        <v>511</v>
      </c>
      <c r="HS19" s="106">
        <v>524</v>
      </c>
      <c r="HT19" s="27">
        <f t="shared" si="19"/>
        <v>97.51908396946564</v>
      </c>
      <c r="HU19" s="106" t="s">
        <v>1527</v>
      </c>
      <c r="HV19" s="6" t="s">
        <v>2736</v>
      </c>
      <c r="HW19" s="106" t="s">
        <v>2690</v>
      </c>
      <c r="HY19" s="1">
        <v>0.33321759259259259</v>
      </c>
      <c r="HZ19" s="1">
        <v>0.2646296296296296</v>
      </c>
      <c r="IA19" s="1">
        <v>1.5231481481481483E-2</v>
      </c>
      <c r="IB19" s="1">
        <v>5.334490740740741E-2</v>
      </c>
      <c r="IC19">
        <v>55</v>
      </c>
      <c r="ID19">
        <v>564</v>
      </c>
      <c r="IE19">
        <v>771</v>
      </c>
      <c r="IF19">
        <v>38</v>
      </c>
      <c r="IG19">
        <v>0</v>
      </c>
      <c r="IH19">
        <v>0</v>
      </c>
      <c r="II19">
        <v>0</v>
      </c>
      <c r="IJ19">
        <v>95.3</v>
      </c>
      <c r="IK19" s="106">
        <f t="shared" si="20"/>
        <v>526</v>
      </c>
      <c r="IL19" s="106">
        <v>524</v>
      </c>
      <c r="IM19" s="27">
        <f t="shared" si="21"/>
        <v>100.38167938931298</v>
      </c>
      <c r="IN19" s="106" t="s">
        <v>1527</v>
      </c>
      <c r="IO19" s="6" t="s">
        <v>2736</v>
      </c>
      <c r="IP19" s="106" t="s">
        <v>2690</v>
      </c>
      <c r="IR19" s="1">
        <v>0.3674189814814815</v>
      </c>
      <c r="IS19" s="1">
        <v>0.2940625</v>
      </c>
      <c r="IT19" s="1">
        <v>1.7210648148148149E-2</v>
      </c>
      <c r="IU19" s="1">
        <v>5.6122685185185185E-2</v>
      </c>
      <c r="IV19">
        <v>75</v>
      </c>
      <c r="IW19">
        <v>609</v>
      </c>
      <c r="IX19">
        <v>771</v>
      </c>
      <c r="IY19">
        <v>38</v>
      </c>
      <c r="IZ19">
        <v>0</v>
      </c>
      <c r="JA19">
        <v>0</v>
      </c>
      <c r="JB19">
        <v>0</v>
      </c>
      <c r="JC19">
        <v>95.3</v>
      </c>
      <c r="JD19" s="106">
        <f t="shared" si="22"/>
        <v>571</v>
      </c>
      <c r="JE19" s="106">
        <v>524</v>
      </c>
      <c r="JF19" s="27">
        <f t="shared" si="23"/>
        <v>108.96946564885496</v>
      </c>
      <c r="JG19" s="106" t="s">
        <v>1527</v>
      </c>
      <c r="JH19" s="6" t="s">
        <v>2736</v>
      </c>
      <c r="JI19" s="106" t="s">
        <v>2690</v>
      </c>
      <c r="JK19" s="1"/>
      <c r="JL19" s="1"/>
      <c r="JM19" s="1"/>
      <c r="JN19" s="1"/>
      <c r="JW19" s="106">
        <f t="shared" si="24"/>
        <v>0</v>
      </c>
      <c r="JX19" s="106">
        <v>524</v>
      </c>
      <c r="JY19" s="27">
        <f t="shared" si="25"/>
        <v>0</v>
      </c>
      <c r="JZ19" s="106" t="s">
        <v>1527</v>
      </c>
      <c r="KA19" s="6" t="s">
        <v>2736</v>
      </c>
      <c r="KB19" s="106" t="s">
        <v>2690</v>
      </c>
      <c r="KD19" s="1">
        <v>0.34261574074074069</v>
      </c>
      <c r="KE19" s="1">
        <v>0.2240277777777778</v>
      </c>
      <c r="KF19" s="1">
        <v>1.8703703703703705E-2</v>
      </c>
      <c r="KG19" s="1">
        <v>9.9872685185185175E-2</v>
      </c>
      <c r="KH19">
        <v>44</v>
      </c>
      <c r="KI19">
        <v>536</v>
      </c>
      <c r="KJ19">
        <v>278</v>
      </c>
      <c r="KK19">
        <v>7</v>
      </c>
      <c r="KL19">
        <v>0</v>
      </c>
      <c r="KM19">
        <v>0</v>
      </c>
      <c r="KN19">
        <v>0</v>
      </c>
      <c r="KO19">
        <v>97.54</v>
      </c>
      <c r="KP19" s="106">
        <f>KI19-KK19</f>
        <v>529</v>
      </c>
      <c r="KQ19" s="106">
        <v>524</v>
      </c>
      <c r="KR19" s="27">
        <f>KP19/KQ19*100</f>
        <v>100.95419847328245</v>
      </c>
      <c r="KS19" s="106" t="s">
        <v>1527</v>
      </c>
      <c r="KT19" s="6" t="s">
        <v>2736</v>
      </c>
      <c r="KU19" s="106" t="s">
        <v>2690</v>
      </c>
      <c r="KW19" s="1">
        <v>0.34297453703703701</v>
      </c>
      <c r="KX19" s="1">
        <v>0.2634259259259259</v>
      </c>
      <c r="KY19" s="1">
        <v>2.480324074074074E-2</v>
      </c>
      <c r="KZ19" s="1">
        <v>5.4733796296296294E-2</v>
      </c>
      <c r="LA19">
        <v>81</v>
      </c>
      <c r="LB19">
        <v>552</v>
      </c>
      <c r="LC19">
        <v>678</v>
      </c>
      <c r="LD19">
        <v>52</v>
      </c>
      <c r="LE19">
        <v>0</v>
      </c>
      <c r="LF19">
        <v>0</v>
      </c>
      <c r="LG19">
        <v>0</v>
      </c>
      <c r="LH19">
        <v>92.88</v>
      </c>
      <c r="LI19" s="106">
        <f t="shared" si="28"/>
        <v>500</v>
      </c>
      <c r="LJ19" s="106">
        <v>524</v>
      </c>
      <c r="LK19" s="27">
        <f>LI19/LJ19*100</f>
        <v>95.419847328244273</v>
      </c>
      <c r="LL19" s="106" t="s">
        <v>1527</v>
      </c>
      <c r="LM19" s="6" t="s">
        <v>2736</v>
      </c>
      <c r="LN19" s="106" t="s">
        <v>2690</v>
      </c>
      <c r="LP19" s="1">
        <v>0.51550925925925928</v>
      </c>
      <c r="LQ19" s="1">
        <v>0.33244212962962966</v>
      </c>
      <c r="LR19" s="1">
        <v>6.6921296296296298E-2</v>
      </c>
      <c r="LS19" s="1">
        <v>0.11612268518518519</v>
      </c>
      <c r="LT19">
        <v>107</v>
      </c>
      <c r="LU19">
        <v>593</v>
      </c>
      <c r="LV19">
        <v>736</v>
      </c>
      <c r="LW19">
        <v>94</v>
      </c>
      <c r="LX19">
        <v>0</v>
      </c>
      <c r="LY19">
        <v>0</v>
      </c>
      <c r="LZ19">
        <v>0</v>
      </c>
      <c r="MA19">
        <v>88.67</v>
      </c>
      <c r="MB19" s="106">
        <f t="shared" si="46"/>
        <v>499</v>
      </c>
      <c r="MC19" s="106">
        <v>524</v>
      </c>
      <c r="MD19" s="27">
        <f>MB19/MC19*100</f>
        <v>95.229007633587784</v>
      </c>
      <c r="ME19" s="106" t="s">
        <v>1527</v>
      </c>
      <c r="MF19" s="6" t="s">
        <v>2736</v>
      </c>
      <c r="MG19" s="106" t="s">
        <v>2690</v>
      </c>
      <c r="MI19" s="1">
        <v>0.43069444444444444</v>
      </c>
      <c r="MJ19" s="1">
        <v>0.35399305555555555</v>
      </c>
      <c r="MK19" s="1">
        <v>2.7395833333333338E-2</v>
      </c>
      <c r="ML19" s="1">
        <v>4.9305555555555554E-2</v>
      </c>
      <c r="MM19">
        <v>51</v>
      </c>
      <c r="MN19">
        <v>547</v>
      </c>
      <c r="MO19">
        <v>495</v>
      </c>
      <c r="MP19">
        <v>44</v>
      </c>
      <c r="MQ19">
        <v>0</v>
      </c>
      <c r="MR19">
        <v>0</v>
      </c>
      <c r="MS19">
        <v>0</v>
      </c>
      <c r="MT19">
        <v>91.84</v>
      </c>
      <c r="MU19" s="106">
        <f t="shared" si="31"/>
        <v>503</v>
      </c>
      <c r="MV19" s="106">
        <v>524</v>
      </c>
      <c r="MW19" s="27">
        <f>MU19/MV19*100</f>
        <v>95.992366412213741</v>
      </c>
      <c r="MX19" s="106" t="s">
        <v>1527</v>
      </c>
      <c r="MY19" s="6" t="s">
        <v>2736</v>
      </c>
      <c r="MZ19" s="106" t="s">
        <v>2690</v>
      </c>
      <c r="NB19" s="1">
        <v>0.49068287037037034</v>
      </c>
      <c r="NC19" s="1">
        <v>0.36465277777777777</v>
      </c>
      <c r="ND19" s="1">
        <v>7.0173611111111103E-2</v>
      </c>
      <c r="NE19" s="1">
        <v>5.5856481481481479E-2</v>
      </c>
      <c r="NF19">
        <v>61</v>
      </c>
      <c r="NG19">
        <v>555</v>
      </c>
      <c r="NH19">
        <v>584</v>
      </c>
      <c r="NI19">
        <v>37</v>
      </c>
      <c r="NJ19">
        <v>0</v>
      </c>
      <c r="NK19">
        <v>0</v>
      </c>
      <c r="NL19">
        <v>0</v>
      </c>
      <c r="NM19">
        <v>94.04</v>
      </c>
      <c r="NN19" s="106">
        <f t="shared" si="33"/>
        <v>518</v>
      </c>
      <c r="NO19" s="106">
        <v>524</v>
      </c>
      <c r="NP19" s="27">
        <f>NN19/NO19*100</f>
        <v>98.854961832061079</v>
      </c>
      <c r="NQ19" s="106" t="s">
        <v>1527</v>
      </c>
      <c r="NR19" s="6" t="s">
        <v>2736</v>
      </c>
      <c r="NS19" s="106" t="s">
        <v>2690</v>
      </c>
      <c r="NU19" s="1">
        <v>0.49068287037037034</v>
      </c>
      <c r="NV19" s="1">
        <v>0.36465277777777777</v>
      </c>
      <c r="NW19" s="1">
        <v>7.0173611111111103E-2</v>
      </c>
      <c r="NX19" s="1">
        <v>5.5856481481481479E-2</v>
      </c>
      <c r="NY19">
        <v>61</v>
      </c>
      <c r="NZ19">
        <v>555</v>
      </c>
      <c r="OA19">
        <v>584</v>
      </c>
      <c r="OB19">
        <v>37</v>
      </c>
      <c r="OC19">
        <v>0</v>
      </c>
      <c r="OD19">
        <v>0</v>
      </c>
      <c r="OE19">
        <v>0</v>
      </c>
      <c r="OF19">
        <v>94.04</v>
      </c>
      <c r="OG19" s="106">
        <f>NZ19-OB19</f>
        <v>518</v>
      </c>
      <c r="OH19" s="106">
        <v>524</v>
      </c>
      <c r="OI19" s="27">
        <f>OG19/OH19*100</f>
        <v>98.854961832061079</v>
      </c>
      <c r="OJ19" s="106" t="s">
        <v>1527</v>
      </c>
      <c r="OK19" s="6" t="s">
        <v>2736</v>
      </c>
      <c r="OL19" s="106" t="s">
        <v>2690</v>
      </c>
      <c r="OZ19" s="106"/>
      <c r="PA19" s="106">
        <v>524</v>
      </c>
      <c r="PB19" s="27">
        <f>OZ19/PA19*100</f>
        <v>0</v>
      </c>
      <c r="PC19" s="106" t="s">
        <v>1527</v>
      </c>
      <c r="PD19" s="6" t="s">
        <v>2736</v>
      </c>
      <c r="PE19" s="106" t="s">
        <v>2690</v>
      </c>
      <c r="PG19" s="1">
        <v>0</v>
      </c>
      <c r="PH19" s="1">
        <v>0</v>
      </c>
      <c r="PI19" s="1">
        <v>0</v>
      </c>
      <c r="PJ19" s="1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 s="106"/>
      <c r="PT19" s="106"/>
      <c r="PU19" s="27"/>
      <c r="PV19" s="106" t="s">
        <v>1527</v>
      </c>
      <c r="PW19" s="6" t="s">
        <v>2736</v>
      </c>
      <c r="PX19" s="106" t="s">
        <v>2690</v>
      </c>
      <c r="PZ19" s="1">
        <v>0.39524305555555556</v>
      </c>
      <c r="QA19" s="1">
        <v>0.31370370370370371</v>
      </c>
      <c r="QB19" s="1">
        <v>3.3136574074074075E-2</v>
      </c>
      <c r="QC19" s="1">
        <v>4.83912037037037E-2</v>
      </c>
      <c r="QD19">
        <v>29</v>
      </c>
      <c r="QE19">
        <v>549</v>
      </c>
      <c r="QF19">
        <v>258</v>
      </c>
      <c r="QG19">
        <v>12</v>
      </c>
      <c r="QH19">
        <v>0</v>
      </c>
      <c r="QI19">
        <v>0</v>
      </c>
      <c r="QJ19">
        <v>0</v>
      </c>
      <c r="QK19">
        <v>95.56</v>
      </c>
      <c r="QL19" s="106">
        <f t="shared" si="49"/>
        <v>537</v>
      </c>
      <c r="QM19" s="106">
        <v>524</v>
      </c>
      <c r="QN19" s="27">
        <f>QL19/QM19*100</f>
        <v>102.48091603053436</v>
      </c>
      <c r="QO19" s="106" t="s">
        <v>1527</v>
      </c>
      <c r="QP19" s="6" t="s">
        <v>2736</v>
      </c>
      <c r="QQ19" s="106" t="s">
        <v>2690</v>
      </c>
      <c r="QS19" s="1">
        <v>0.40842592592592591</v>
      </c>
      <c r="QT19" s="1">
        <v>0.32012731481481482</v>
      </c>
      <c r="QU19" s="1">
        <v>1.9363425925925926E-2</v>
      </c>
      <c r="QV19" s="1">
        <v>6.8923611111111116E-2</v>
      </c>
      <c r="QW19">
        <v>54</v>
      </c>
      <c r="QX19">
        <v>541</v>
      </c>
      <c r="QY19">
        <v>184</v>
      </c>
      <c r="QZ19">
        <v>13</v>
      </c>
      <c r="RA19">
        <v>0</v>
      </c>
      <c r="RB19">
        <v>0</v>
      </c>
      <c r="RC19">
        <v>0</v>
      </c>
      <c r="RD19">
        <v>93.4</v>
      </c>
      <c r="RE19" s="106">
        <f t="shared" si="50"/>
        <v>528</v>
      </c>
      <c r="RF19" s="106">
        <v>524</v>
      </c>
      <c r="RG19" s="27">
        <f>RE19/RF19*100</f>
        <v>100.76335877862594</v>
      </c>
      <c r="RH19" s="106" t="s">
        <v>1527</v>
      </c>
      <c r="RI19" s="6" t="s">
        <v>2736</v>
      </c>
      <c r="RJ19" s="106" t="s">
        <v>2690</v>
      </c>
      <c r="RK19">
        <v>8</v>
      </c>
      <c r="RL19" s="1">
        <v>0.37940972222222219</v>
      </c>
      <c r="RM19" s="1">
        <v>0.31427083333333333</v>
      </c>
      <c r="RN19" s="1">
        <v>2.3912037037037034E-2</v>
      </c>
      <c r="RO19" s="1">
        <v>4.1203703703703708E-2</v>
      </c>
      <c r="RP19">
        <v>61</v>
      </c>
      <c r="RQ19">
        <v>539</v>
      </c>
      <c r="RR19">
        <v>140</v>
      </c>
      <c r="RS19">
        <v>6</v>
      </c>
      <c r="RT19">
        <v>0</v>
      </c>
      <c r="RU19">
        <v>0</v>
      </c>
      <c r="RV19">
        <v>0</v>
      </c>
      <c r="RW19">
        <v>95.89</v>
      </c>
      <c r="RX19" s="106">
        <f t="shared" si="51"/>
        <v>533</v>
      </c>
      <c r="RY19" s="106">
        <v>524</v>
      </c>
      <c r="RZ19" s="27">
        <f>RX19/RY19*100</f>
        <v>101.71755725190839</v>
      </c>
      <c r="SA19" s="106" t="s">
        <v>1527</v>
      </c>
      <c r="SB19" s="6" t="s">
        <v>2736</v>
      </c>
      <c r="SC19" s="106" t="s">
        <v>2690</v>
      </c>
      <c r="SE19" s="1">
        <v>0.34012731481481479</v>
      </c>
      <c r="SF19" s="1">
        <v>0.27937499999999998</v>
      </c>
      <c r="SG19" s="1">
        <v>2.5138888888888891E-2</v>
      </c>
      <c r="SH19" s="1">
        <v>3.560185185185185E-2</v>
      </c>
      <c r="SI19">
        <v>111</v>
      </c>
      <c r="SJ19">
        <v>523</v>
      </c>
      <c r="SK19">
        <v>489</v>
      </c>
      <c r="SL19">
        <v>35</v>
      </c>
      <c r="SM19">
        <v>0</v>
      </c>
      <c r="SN19">
        <v>0</v>
      </c>
      <c r="SO19">
        <v>0</v>
      </c>
      <c r="SP19">
        <v>93.32</v>
      </c>
      <c r="SQ19" s="106">
        <f t="shared" si="52"/>
        <v>488</v>
      </c>
      <c r="SR19" s="106">
        <v>524</v>
      </c>
      <c r="SS19" s="27">
        <f t="shared" si="54"/>
        <v>93.129770992366417</v>
      </c>
      <c r="ST19" s="106" t="s">
        <v>1527</v>
      </c>
      <c r="SU19" s="6" t="s">
        <v>2736</v>
      </c>
      <c r="SV19" s="106" t="s">
        <v>2690</v>
      </c>
      <c r="SX19" s="1">
        <v>0.3606712962962963</v>
      </c>
      <c r="SY19" s="1">
        <v>0.29777777777777775</v>
      </c>
      <c r="SZ19" s="1">
        <v>2.6909722222222224E-2</v>
      </c>
      <c r="TA19" s="1">
        <v>3.5972222222222218E-2</v>
      </c>
      <c r="TB19">
        <v>118</v>
      </c>
      <c r="TC19">
        <v>556</v>
      </c>
      <c r="TD19">
        <v>502</v>
      </c>
      <c r="TE19">
        <v>37</v>
      </c>
      <c r="TF19">
        <v>0</v>
      </c>
      <c r="TG19">
        <v>0</v>
      </c>
      <c r="TH19">
        <v>0</v>
      </c>
      <c r="TI19">
        <v>93.14</v>
      </c>
      <c r="TJ19" s="106">
        <f t="shared" si="53"/>
        <v>519</v>
      </c>
      <c r="TK19" s="106">
        <v>524</v>
      </c>
      <c r="TL19" s="27">
        <f>TJ19/TK19*100</f>
        <v>99.045801526717554</v>
      </c>
    </row>
    <row r="20" spans="1:532">
      <c r="A20" s="106" t="s">
        <v>495</v>
      </c>
      <c r="B20" s="6" t="s">
        <v>2736</v>
      </c>
      <c r="C20" s="106" t="s">
        <v>2690</v>
      </c>
      <c r="D20">
        <v>7</v>
      </c>
      <c r="E20" s="1">
        <v>0.24392361111111113</v>
      </c>
      <c r="F20" s="1">
        <v>0.18472222222222223</v>
      </c>
      <c r="G20" s="1">
        <v>5.2245370370370366E-2</v>
      </c>
      <c r="H20" s="1">
        <v>6.9444444444444441E-3</v>
      </c>
      <c r="I20">
        <v>53</v>
      </c>
      <c r="J20">
        <v>550</v>
      </c>
      <c r="K20">
        <v>598</v>
      </c>
      <c r="L20">
        <v>6</v>
      </c>
      <c r="M20">
        <v>0</v>
      </c>
      <c r="N20">
        <v>0</v>
      </c>
      <c r="O20">
        <v>0</v>
      </c>
      <c r="P20">
        <v>99.01</v>
      </c>
      <c r="Q20" s="106">
        <f t="shared" si="41"/>
        <v>544</v>
      </c>
      <c r="R20" s="106">
        <v>524</v>
      </c>
      <c r="S20" s="27">
        <f t="shared" si="0"/>
        <v>103.81679389312977</v>
      </c>
      <c r="T20" s="106" t="s">
        <v>495</v>
      </c>
      <c r="U20" s="6" t="s">
        <v>2736</v>
      </c>
      <c r="V20" s="106" t="s">
        <v>2690</v>
      </c>
      <c r="X20" s="1">
        <v>0.24392361111111113</v>
      </c>
      <c r="Y20" s="1">
        <v>0.18472222222222223</v>
      </c>
      <c r="Z20" s="1">
        <v>5.2245370370370366E-2</v>
      </c>
      <c r="AA20" s="1">
        <v>6.9444444444444441E-3</v>
      </c>
      <c r="AB20">
        <v>53</v>
      </c>
      <c r="AC20">
        <v>550</v>
      </c>
      <c r="AD20">
        <v>598</v>
      </c>
      <c r="AE20">
        <v>6</v>
      </c>
      <c r="AF20">
        <v>0</v>
      </c>
      <c r="AG20">
        <v>0</v>
      </c>
      <c r="AH20">
        <v>0</v>
      </c>
      <c r="AI20">
        <v>99.01</v>
      </c>
      <c r="AJ20" s="106">
        <f t="shared" si="42"/>
        <v>544</v>
      </c>
      <c r="AK20" s="106">
        <v>524</v>
      </c>
      <c r="AL20" s="27">
        <f t="shared" si="1"/>
        <v>103.81679389312977</v>
      </c>
      <c r="AM20" s="106" t="s">
        <v>495</v>
      </c>
      <c r="AN20" s="6" t="s">
        <v>2736</v>
      </c>
      <c r="AO20" s="106" t="s">
        <v>2690</v>
      </c>
      <c r="AQ20" s="1">
        <v>0</v>
      </c>
      <c r="AR20" s="1">
        <v>0</v>
      </c>
      <c r="AS20" s="1">
        <v>0</v>
      </c>
      <c r="AT20" s="1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06">
        <f t="shared" si="43"/>
        <v>0</v>
      </c>
      <c r="BD20" s="106"/>
      <c r="BE20" s="27" t="e">
        <f t="shared" si="2"/>
        <v>#DIV/0!</v>
      </c>
      <c r="BF20" s="106" t="s">
        <v>495</v>
      </c>
      <c r="BG20" s="6" t="s">
        <v>2736</v>
      </c>
      <c r="BH20" s="106" t="s">
        <v>2690</v>
      </c>
      <c r="BI20">
        <v>8</v>
      </c>
      <c r="BJ20" s="1">
        <v>0.26293981481481482</v>
      </c>
      <c r="BK20" s="1">
        <v>0.24457175925925925</v>
      </c>
      <c r="BL20" s="1">
        <v>1.2349537037037039E-2</v>
      </c>
      <c r="BM20" s="1">
        <v>6.0069444444444441E-3</v>
      </c>
      <c r="BN20">
        <v>55</v>
      </c>
      <c r="BO20">
        <v>575</v>
      </c>
      <c r="BP20">
        <v>582</v>
      </c>
      <c r="BQ20">
        <v>15</v>
      </c>
      <c r="BR20">
        <v>0</v>
      </c>
      <c r="BS20">
        <v>0</v>
      </c>
      <c r="BT20">
        <v>0</v>
      </c>
      <c r="BU20">
        <v>97.49</v>
      </c>
      <c r="BV20" s="106">
        <f t="shared" si="44"/>
        <v>560</v>
      </c>
      <c r="BW20" s="106">
        <v>524</v>
      </c>
      <c r="BX20" s="27">
        <f t="shared" si="3"/>
        <v>106.87022900763358</v>
      </c>
      <c r="BY20" s="106" t="s">
        <v>495</v>
      </c>
      <c r="BZ20" s="6" t="s">
        <v>2736</v>
      </c>
      <c r="CA20" s="106" t="s">
        <v>2690</v>
      </c>
      <c r="CB20">
        <v>8</v>
      </c>
      <c r="CC20" s="1">
        <v>0.25866898148148149</v>
      </c>
      <c r="CD20" s="1">
        <v>0.24562499999999998</v>
      </c>
      <c r="CE20" s="1">
        <v>8.819444444444444E-3</v>
      </c>
      <c r="CF20" s="1">
        <v>4.2013888888888891E-3</v>
      </c>
      <c r="CG20">
        <v>59</v>
      </c>
      <c r="CH20">
        <v>591</v>
      </c>
      <c r="CI20">
        <v>579</v>
      </c>
      <c r="CJ20">
        <v>17</v>
      </c>
      <c r="CK20">
        <v>0</v>
      </c>
      <c r="CL20">
        <v>0</v>
      </c>
      <c r="CM20">
        <v>0</v>
      </c>
      <c r="CN20">
        <v>97.15</v>
      </c>
      <c r="CO20" s="106">
        <f t="shared" si="4"/>
        <v>574</v>
      </c>
      <c r="CP20" s="106">
        <v>524</v>
      </c>
      <c r="CQ20" s="27">
        <f t="shared" si="5"/>
        <v>109.54198473282443</v>
      </c>
      <c r="CR20" s="106" t="s">
        <v>495</v>
      </c>
      <c r="CS20" s="6" t="s">
        <v>2736</v>
      </c>
      <c r="CT20" s="106" t="s">
        <v>2690</v>
      </c>
      <c r="CU20">
        <v>8</v>
      </c>
      <c r="CV20" s="1">
        <v>0.28938657407407409</v>
      </c>
      <c r="CW20" s="1">
        <v>0.23416666666666666</v>
      </c>
      <c r="CX20" s="1">
        <v>4.4803240740740741E-2</v>
      </c>
      <c r="CY20" s="1">
        <v>1.0405092592592593E-2</v>
      </c>
      <c r="CZ20">
        <v>26</v>
      </c>
      <c r="DA20">
        <v>575</v>
      </c>
      <c r="DB20">
        <v>551</v>
      </c>
      <c r="DC20">
        <v>26</v>
      </c>
      <c r="DD20">
        <v>0</v>
      </c>
      <c r="DE20">
        <v>0</v>
      </c>
      <c r="DF20">
        <v>0</v>
      </c>
      <c r="DG20">
        <v>95.49</v>
      </c>
      <c r="DH20" s="106">
        <f t="shared" si="6"/>
        <v>549</v>
      </c>
      <c r="DI20" s="106">
        <v>524</v>
      </c>
      <c r="DJ20" s="27">
        <f t="shared" si="7"/>
        <v>104.7709923664122</v>
      </c>
      <c r="DK20" s="106" t="s">
        <v>495</v>
      </c>
      <c r="DL20" s="6" t="s">
        <v>2736</v>
      </c>
      <c r="DM20" s="106" t="s">
        <v>2690</v>
      </c>
      <c r="DO20" s="1">
        <v>0.22577546296296294</v>
      </c>
      <c r="DP20" s="1">
        <v>0.21228009259259259</v>
      </c>
      <c r="DQ20" s="1">
        <v>7.7083333333333335E-3</v>
      </c>
      <c r="DR20" s="1">
        <v>5.7754629629629623E-3</v>
      </c>
      <c r="DS20">
        <v>47</v>
      </c>
      <c r="DT20">
        <v>581</v>
      </c>
      <c r="DU20">
        <v>568</v>
      </c>
      <c r="DV20">
        <v>16</v>
      </c>
      <c r="DW20">
        <v>0</v>
      </c>
      <c r="DX20">
        <v>0</v>
      </c>
      <c r="DY20">
        <v>0</v>
      </c>
      <c r="DZ20">
        <v>97.26</v>
      </c>
      <c r="EA20" s="106">
        <f t="shared" si="8"/>
        <v>565</v>
      </c>
      <c r="EB20" s="106">
        <v>524</v>
      </c>
      <c r="EC20" s="27">
        <f t="shared" si="9"/>
        <v>107.82442748091603</v>
      </c>
      <c r="ED20" s="106" t="s">
        <v>495</v>
      </c>
      <c r="EE20" s="6" t="s">
        <v>2736</v>
      </c>
      <c r="EF20" s="106" t="s">
        <v>2690</v>
      </c>
      <c r="EH20" s="1">
        <v>0.22577546296296294</v>
      </c>
      <c r="EI20" s="1">
        <v>0.21228009259259259</v>
      </c>
      <c r="EJ20" s="1">
        <v>7.7083333333333335E-3</v>
      </c>
      <c r="EK20" s="1">
        <v>5.7754629629629623E-3</v>
      </c>
      <c r="EL20">
        <v>47</v>
      </c>
      <c r="EM20">
        <v>581</v>
      </c>
      <c r="EN20">
        <v>568</v>
      </c>
      <c r="EO20">
        <v>16</v>
      </c>
      <c r="EP20">
        <v>0</v>
      </c>
      <c r="EQ20">
        <v>0</v>
      </c>
      <c r="ER20">
        <v>0</v>
      </c>
      <c r="ES20">
        <v>97.26</v>
      </c>
      <c r="ET20" s="106">
        <f t="shared" si="10"/>
        <v>565</v>
      </c>
      <c r="EU20" s="106">
        <v>524</v>
      </c>
      <c r="EV20" s="27">
        <f t="shared" si="11"/>
        <v>107.82442748091603</v>
      </c>
      <c r="EW20" s="106" t="s">
        <v>495</v>
      </c>
      <c r="EX20" s="6" t="s">
        <v>2736</v>
      </c>
      <c r="EY20" s="106" t="s">
        <v>2690</v>
      </c>
      <c r="FA20" s="10">
        <v>1.0367824074074075</v>
      </c>
      <c r="FB20" s="1">
        <v>0.93665509259259261</v>
      </c>
      <c r="FC20" s="1">
        <v>7.3703703703703702E-2</v>
      </c>
      <c r="FD20" s="1">
        <v>2.6400462962962962E-2</v>
      </c>
      <c r="FE20">
        <v>187</v>
      </c>
      <c r="FF20">
        <v>2322</v>
      </c>
      <c r="FG20">
        <v>2280</v>
      </c>
      <c r="FH20">
        <v>74</v>
      </c>
      <c r="FI20">
        <v>0</v>
      </c>
      <c r="FJ20">
        <v>0</v>
      </c>
      <c r="FK20">
        <v>0</v>
      </c>
      <c r="FL20">
        <v>96.86</v>
      </c>
      <c r="FM20" s="106">
        <f t="shared" si="12"/>
        <v>2248</v>
      </c>
      <c r="FN20" s="106">
        <f t="shared" si="45"/>
        <v>2096</v>
      </c>
      <c r="FO20" s="27">
        <f t="shared" si="13"/>
        <v>107.25190839694656</v>
      </c>
      <c r="FP20" s="106" t="s">
        <v>495</v>
      </c>
      <c r="FQ20" s="6" t="s">
        <v>2736</v>
      </c>
      <c r="FR20" s="106" t="s">
        <v>2690</v>
      </c>
      <c r="FS20">
        <v>8</v>
      </c>
      <c r="FT20" s="1">
        <v>0.27256944444444448</v>
      </c>
      <c r="FU20" s="1">
        <v>0.24909722222222222</v>
      </c>
      <c r="FV20" s="1">
        <v>1.525462962962963E-2</v>
      </c>
      <c r="FW20" s="1">
        <v>8.217592592592594E-3</v>
      </c>
      <c r="FX20">
        <v>29</v>
      </c>
      <c r="FY20">
        <v>546</v>
      </c>
      <c r="FZ20">
        <v>423</v>
      </c>
      <c r="GA20">
        <v>4</v>
      </c>
      <c r="GB20">
        <v>0</v>
      </c>
      <c r="GC20">
        <v>0</v>
      </c>
      <c r="GD20">
        <v>0</v>
      </c>
      <c r="GE20">
        <v>99.06</v>
      </c>
      <c r="GF20" s="106">
        <f t="shared" si="14"/>
        <v>542</v>
      </c>
      <c r="GG20" s="106">
        <v>524</v>
      </c>
      <c r="GH20" s="27">
        <f t="shared" si="15"/>
        <v>103.43511450381679</v>
      </c>
      <c r="GI20" s="106" t="s">
        <v>495</v>
      </c>
      <c r="GJ20" s="6" t="s">
        <v>2736</v>
      </c>
      <c r="GK20" s="106" t="s">
        <v>2690</v>
      </c>
      <c r="GM20" s="1">
        <v>0.27839120370370368</v>
      </c>
      <c r="GN20" s="1">
        <v>0.26776620370370369</v>
      </c>
      <c r="GO20" s="1">
        <v>6.2615740740740748E-3</v>
      </c>
      <c r="GP20" s="1">
        <v>4.3518518518518515E-3</v>
      </c>
      <c r="GQ20">
        <v>42</v>
      </c>
      <c r="GR20">
        <v>593</v>
      </c>
      <c r="GS20">
        <v>671</v>
      </c>
      <c r="GT20">
        <v>9</v>
      </c>
      <c r="GU20">
        <v>0</v>
      </c>
      <c r="GV20">
        <v>0</v>
      </c>
      <c r="GW20">
        <v>0</v>
      </c>
      <c r="GX20">
        <v>98.68</v>
      </c>
      <c r="GY20" s="106">
        <f t="shared" si="16"/>
        <v>584</v>
      </c>
      <c r="GZ20" s="106">
        <v>524</v>
      </c>
      <c r="HA20" s="27">
        <f t="shared" si="17"/>
        <v>111.45038167938932</v>
      </c>
      <c r="HB20" s="106" t="s">
        <v>495</v>
      </c>
      <c r="HC20" s="6" t="s">
        <v>2736</v>
      </c>
      <c r="HD20" s="106" t="s">
        <v>2690</v>
      </c>
      <c r="HF20" s="1">
        <v>0.26707175925925924</v>
      </c>
      <c r="HG20" s="1">
        <v>0.24553240740740742</v>
      </c>
      <c r="HH20" s="1">
        <v>1.3460648148148147E-2</v>
      </c>
      <c r="HI20" s="1">
        <v>8.0671296296296307E-3</v>
      </c>
      <c r="HJ20">
        <v>32</v>
      </c>
      <c r="HK20">
        <v>626</v>
      </c>
      <c r="HL20">
        <v>416</v>
      </c>
      <c r="HM20">
        <v>4</v>
      </c>
      <c r="HN20">
        <v>0</v>
      </c>
      <c r="HO20">
        <v>0</v>
      </c>
      <c r="HP20">
        <v>0</v>
      </c>
      <c r="HQ20">
        <v>99.05</v>
      </c>
      <c r="HR20" s="106">
        <f t="shared" si="18"/>
        <v>622</v>
      </c>
      <c r="HS20" s="106">
        <v>524</v>
      </c>
      <c r="HT20" s="27">
        <f t="shared" si="19"/>
        <v>118.70229007633588</v>
      </c>
      <c r="HU20" s="106" t="s">
        <v>495</v>
      </c>
      <c r="HV20" s="6" t="s">
        <v>2736</v>
      </c>
      <c r="HW20" s="106" t="s">
        <v>2690</v>
      </c>
      <c r="HY20" s="1">
        <v>0</v>
      </c>
      <c r="HZ20" s="1">
        <v>0</v>
      </c>
      <c r="IA20" s="1">
        <v>0</v>
      </c>
      <c r="IB20" s="1">
        <v>0</v>
      </c>
      <c r="IC20">
        <v>0</v>
      </c>
      <c r="ID20">
        <v>0</v>
      </c>
      <c r="IE20">
        <v>240</v>
      </c>
      <c r="IF20">
        <v>1</v>
      </c>
      <c r="IG20">
        <v>0</v>
      </c>
      <c r="IH20">
        <v>0</v>
      </c>
      <c r="II20">
        <v>0</v>
      </c>
      <c r="IJ20">
        <v>99.59</v>
      </c>
      <c r="IK20" s="106">
        <f t="shared" si="20"/>
        <v>-1</v>
      </c>
      <c r="IL20" s="106"/>
      <c r="IM20" s="27" t="e">
        <f t="shared" si="21"/>
        <v>#DIV/0!</v>
      </c>
      <c r="IN20" s="106" t="s">
        <v>495</v>
      </c>
      <c r="IO20" s="6" t="s">
        <v>2736</v>
      </c>
      <c r="IP20" s="106" t="s">
        <v>2690</v>
      </c>
      <c r="IR20" s="1">
        <v>0</v>
      </c>
      <c r="IS20" s="1">
        <v>0</v>
      </c>
      <c r="IT20" s="1">
        <v>0</v>
      </c>
      <c r="IU20" s="1">
        <v>0</v>
      </c>
      <c r="IV20">
        <v>0</v>
      </c>
      <c r="IW20">
        <v>0</v>
      </c>
      <c r="IX20">
        <v>240</v>
      </c>
      <c r="IY20">
        <v>1</v>
      </c>
      <c r="IZ20">
        <v>0</v>
      </c>
      <c r="JA20">
        <v>0</v>
      </c>
      <c r="JB20">
        <v>0</v>
      </c>
      <c r="JC20">
        <v>99.59</v>
      </c>
      <c r="JD20" s="106">
        <f t="shared" si="22"/>
        <v>-1</v>
      </c>
      <c r="JE20" s="106"/>
      <c r="JF20" s="27" t="e">
        <f t="shared" si="23"/>
        <v>#DIV/0!</v>
      </c>
      <c r="JG20" s="106" t="s">
        <v>495</v>
      </c>
      <c r="JH20" s="6" t="s">
        <v>2736</v>
      </c>
      <c r="JI20" s="106" t="s">
        <v>2690</v>
      </c>
      <c r="JK20" s="1"/>
      <c r="JL20" s="1"/>
      <c r="JM20" s="1"/>
      <c r="JN20" s="1"/>
      <c r="JW20" s="106">
        <f t="shared" si="24"/>
        <v>0</v>
      </c>
      <c r="JX20" s="106">
        <v>524</v>
      </c>
      <c r="JY20" s="27">
        <f t="shared" si="25"/>
        <v>0</v>
      </c>
      <c r="JZ20" s="106" t="s">
        <v>495</v>
      </c>
      <c r="KA20" s="6" t="s">
        <v>2736</v>
      </c>
      <c r="KB20" s="106" t="s">
        <v>2690</v>
      </c>
      <c r="KD20" s="1">
        <v>0.22995370370370372</v>
      </c>
      <c r="KE20" s="1">
        <v>0.19431712962962963</v>
      </c>
      <c r="KF20" s="1">
        <v>3.1967592592592589E-2</v>
      </c>
      <c r="KG20" s="1">
        <v>3.6689814814814814E-3</v>
      </c>
      <c r="KH20">
        <v>31</v>
      </c>
      <c r="KI20">
        <v>555</v>
      </c>
      <c r="KJ20">
        <v>531</v>
      </c>
      <c r="KK20">
        <v>4</v>
      </c>
      <c r="KL20">
        <v>0</v>
      </c>
      <c r="KM20">
        <v>0</v>
      </c>
      <c r="KN20">
        <v>0</v>
      </c>
      <c r="KO20">
        <v>99.25</v>
      </c>
      <c r="KP20" s="106">
        <f>KI20-KK20</f>
        <v>551</v>
      </c>
      <c r="KQ20" s="106">
        <v>524</v>
      </c>
      <c r="KR20" s="27">
        <f>KP20/KQ20*100</f>
        <v>105.15267175572518</v>
      </c>
      <c r="KS20" s="106" t="s">
        <v>495</v>
      </c>
      <c r="KT20" s="6" t="s">
        <v>2736</v>
      </c>
      <c r="KU20" s="106" t="s">
        <v>2690</v>
      </c>
      <c r="KW20" s="1">
        <v>0.23233796296296297</v>
      </c>
      <c r="KX20" s="1">
        <v>0.2210648148148148</v>
      </c>
      <c r="KY20" s="1">
        <v>1.1018518518518518E-2</v>
      </c>
      <c r="KZ20" s="1">
        <v>2.4305555555555552E-4</v>
      </c>
      <c r="LA20">
        <v>61</v>
      </c>
      <c r="LB20">
        <v>684</v>
      </c>
      <c r="LC20">
        <v>531</v>
      </c>
      <c r="LD20">
        <v>32</v>
      </c>
      <c r="LE20">
        <v>0</v>
      </c>
      <c r="LF20">
        <v>0</v>
      </c>
      <c r="LG20">
        <v>0</v>
      </c>
      <c r="LH20">
        <v>94.32</v>
      </c>
      <c r="LI20" s="106">
        <f t="shared" si="28"/>
        <v>652</v>
      </c>
      <c r="LJ20" s="106">
        <v>524</v>
      </c>
      <c r="LK20" s="27">
        <f>LI20/LJ20*100</f>
        <v>124.42748091603053</v>
      </c>
      <c r="LL20" s="106" t="s">
        <v>495</v>
      </c>
      <c r="LM20" s="6" t="s">
        <v>2736</v>
      </c>
      <c r="LN20" s="106" t="s">
        <v>2690</v>
      </c>
      <c r="LP20" s="1">
        <v>0.27478009259259256</v>
      </c>
      <c r="LQ20" s="1">
        <v>0.24974537037037037</v>
      </c>
      <c r="LR20" s="1">
        <v>2.1516203703703704E-2</v>
      </c>
      <c r="LS20" s="1">
        <v>3.4953703703703705E-3</v>
      </c>
      <c r="LT20">
        <v>70</v>
      </c>
      <c r="LU20">
        <v>571</v>
      </c>
      <c r="LV20">
        <v>754</v>
      </c>
      <c r="LW20">
        <v>27</v>
      </c>
      <c r="LX20">
        <v>0</v>
      </c>
      <c r="LY20">
        <v>0</v>
      </c>
      <c r="LZ20">
        <v>0</v>
      </c>
      <c r="MA20">
        <v>96.54</v>
      </c>
      <c r="MB20" s="106">
        <f t="shared" si="46"/>
        <v>544</v>
      </c>
      <c r="MC20" s="106">
        <v>524</v>
      </c>
      <c r="MD20" s="27">
        <f>MB20/MC20*100</f>
        <v>103.81679389312977</v>
      </c>
      <c r="ME20" s="106" t="s">
        <v>495</v>
      </c>
      <c r="MF20" s="6" t="s">
        <v>2736</v>
      </c>
      <c r="MG20" s="106" t="s">
        <v>2690</v>
      </c>
      <c r="MI20" s="1">
        <v>0.3293402777777778</v>
      </c>
      <c r="MJ20" s="1">
        <v>0.27612268518518518</v>
      </c>
      <c r="MK20" s="1">
        <v>4.5682870370370367E-2</v>
      </c>
      <c r="ML20" s="1">
        <v>7.5231481481481477E-3</v>
      </c>
      <c r="MM20">
        <v>49</v>
      </c>
      <c r="MN20">
        <v>571</v>
      </c>
      <c r="MO20">
        <v>565</v>
      </c>
      <c r="MP20">
        <v>18</v>
      </c>
      <c r="MQ20">
        <v>0</v>
      </c>
      <c r="MR20">
        <v>0</v>
      </c>
      <c r="MS20">
        <v>0</v>
      </c>
      <c r="MT20">
        <v>96.91</v>
      </c>
      <c r="MU20" s="106">
        <f t="shared" si="31"/>
        <v>553</v>
      </c>
      <c r="MV20" s="106">
        <v>524</v>
      </c>
      <c r="MW20" s="27">
        <f>MU20/MV20*100</f>
        <v>105.53435114503817</v>
      </c>
      <c r="MX20" s="106" t="s">
        <v>495</v>
      </c>
      <c r="MY20" s="6" t="s">
        <v>2736</v>
      </c>
      <c r="MZ20" s="106" t="s">
        <v>2690</v>
      </c>
      <c r="NB20" s="1">
        <v>0.26302083333333331</v>
      </c>
      <c r="NC20" s="1">
        <v>0.23013888888888889</v>
      </c>
      <c r="ND20" s="1">
        <v>3.0381944444444444E-2</v>
      </c>
      <c r="NE20" s="1">
        <v>2.4768518518518516E-3</v>
      </c>
      <c r="NF20">
        <v>36</v>
      </c>
      <c r="NG20">
        <v>520</v>
      </c>
      <c r="NH20">
        <v>508</v>
      </c>
      <c r="NI20">
        <v>15</v>
      </c>
      <c r="NJ20">
        <v>0</v>
      </c>
      <c r="NK20">
        <v>0</v>
      </c>
      <c r="NL20">
        <v>0</v>
      </c>
      <c r="NM20">
        <v>97.13</v>
      </c>
      <c r="NN20" s="106">
        <f t="shared" si="33"/>
        <v>505</v>
      </c>
      <c r="NO20" s="106">
        <v>524</v>
      </c>
      <c r="NP20" s="27">
        <f>NN20/NO20*100</f>
        <v>96.374045801526719</v>
      </c>
      <c r="NQ20" s="106" t="s">
        <v>495</v>
      </c>
      <c r="NR20" s="6" t="s">
        <v>2736</v>
      </c>
      <c r="NS20" s="106" t="s">
        <v>2690</v>
      </c>
      <c r="NU20" s="1">
        <v>0.26302083333333331</v>
      </c>
      <c r="NV20" s="1">
        <v>0.23013888888888889</v>
      </c>
      <c r="NW20" s="1">
        <v>3.0381944444444444E-2</v>
      </c>
      <c r="NX20" s="1">
        <v>2.4768518518518516E-3</v>
      </c>
      <c r="NY20">
        <v>36</v>
      </c>
      <c r="NZ20">
        <v>520</v>
      </c>
      <c r="OA20">
        <v>508</v>
      </c>
      <c r="OB20">
        <v>15</v>
      </c>
      <c r="OC20">
        <v>0</v>
      </c>
      <c r="OD20">
        <v>0</v>
      </c>
      <c r="OE20">
        <v>0</v>
      </c>
      <c r="OF20">
        <v>97.13</v>
      </c>
      <c r="OG20" s="106">
        <f>NZ20-OB20</f>
        <v>505</v>
      </c>
      <c r="OH20" s="106">
        <v>524</v>
      </c>
      <c r="OI20" s="27">
        <f>OG20/OH20*100</f>
        <v>96.374045801526719</v>
      </c>
      <c r="OJ20" s="106" t="s">
        <v>495</v>
      </c>
      <c r="OK20" s="6" t="s">
        <v>2736</v>
      </c>
      <c r="OL20" s="106" t="s">
        <v>2690</v>
      </c>
      <c r="OZ20" s="106"/>
      <c r="PA20" s="106">
        <v>524</v>
      </c>
      <c r="PB20" s="27">
        <f>OZ20/PA20*100</f>
        <v>0</v>
      </c>
      <c r="PC20" s="106" t="s">
        <v>495</v>
      </c>
      <c r="PD20" s="6" t="s">
        <v>2736</v>
      </c>
      <c r="PE20" s="106" t="s">
        <v>2690</v>
      </c>
      <c r="PG20" s="1">
        <v>0.29053240740740743</v>
      </c>
      <c r="PH20" s="1">
        <v>0.27856481481481482</v>
      </c>
      <c r="PI20" s="1">
        <v>6.4467592592592597E-3</v>
      </c>
      <c r="PJ20" s="1">
        <v>5.5092592592592589E-3</v>
      </c>
      <c r="PK20">
        <v>33</v>
      </c>
      <c r="PL20">
        <v>555</v>
      </c>
      <c r="PM20">
        <v>557</v>
      </c>
      <c r="PN20">
        <v>9</v>
      </c>
      <c r="PO20">
        <v>0</v>
      </c>
      <c r="PP20">
        <v>0</v>
      </c>
      <c r="PQ20">
        <v>0</v>
      </c>
      <c r="PR20">
        <v>98.41</v>
      </c>
      <c r="PS20" s="106">
        <f t="shared" si="47"/>
        <v>546</v>
      </c>
      <c r="PT20" s="106">
        <v>524</v>
      </c>
      <c r="PU20" s="27">
        <f>PS20/PT20*100</f>
        <v>104.19847328244273</v>
      </c>
      <c r="PV20" s="106" t="s">
        <v>495</v>
      </c>
      <c r="PW20" s="6" t="s">
        <v>2736</v>
      </c>
      <c r="PX20" s="106" t="s">
        <v>2690</v>
      </c>
      <c r="PZ20" s="1">
        <v>0.28065972222222224</v>
      </c>
      <c r="QA20" s="1">
        <v>0.26709490740740743</v>
      </c>
      <c r="QB20" s="1">
        <v>1.0590277777777777E-2</v>
      </c>
      <c r="QC20" s="1">
        <v>2.9629629629629628E-3</v>
      </c>
      <c r="QD20">
        <v>27</v>
      </c>
      <c r="QE20">
        <v>547</v>
      </c>
      <c r="QF20">
        <v>514</v>
      </c>
      <c r="QG20">
        <v>9</v>
      </c>
      <c r="QH20">
        <v>0</v>
      </c>
      <c r="QI20">
        <v>0</v>
      </c>
      <c r="QJ20">
        <v>0</v>
      </c>
      <c r="QK20">
        <v>98.28</v>
      </c>
      <c r="QL20" s="106">
        <f t="shared" si="49"/>
        <v>538</v>
      </c>
      <c r="QM20" s="106">
        <v>524</v>
      </c>
      <c r="QN20" s="27">
        <f>QL20/QM20*100</f>
        <v>102.67175572519085</v>
      </c>
      <c r="QO20" s="106" t="s">
        <v>495</v>
      </c>
      <c r="QP20" s="6" t="s">
        <v>2736</v>
      </c>
      <c r="QQ20" s="106" t="s">
        <v>2690</v>
      </c>
      <c r="QS20" s="1">
        <v>0.27039351851851851</v>
      </c>
      <c r="QT20" s="1">
        <v>0.25901620370370371</v>
      </c>
      <c r="QU20" s="1">
        <v>4.9652777777777777E-3</v>
      </c>
      <c r="QV20" s="1">
        <v>6.4004629629629628E-3</v>
      </c>
      <c r="QW20">
        <v>41</v>
      </c>
      <c r="QX20">
        <v>585</v>
      </c>
      <c r="QY20">
        <v>32</v>
      </c>
      <c r="QZ20">
        <v>1</v>
      </c>
      <c r="RA20">
        <v>0</v>
      </c>
      <c r="RB20">
        <v>0</v>
      </c>
      <c r="RC20">
        <v>0</v>
      </c>
      <c r="RD20">
        <v>96.97</v>
      </c>
      <c r="RE20" s="106">
        <f t="shared" si="50"/>
        <v>584</v>
      </c>
      <c r="RF20" s="106">
        <v>524</v>
      </c>
      <c r="RG20" s="27">
        <f>RE20/RF20*100</f>
        <v>111.45038167938932</v>
      </c>
      <c r="RH20" s="106" t="s">
        <v>495</v>
      </c>
      <c r="RI20" s="6" t="s">
        <v>2736</v>
      </c>
      <c r="RJ20" s="106" t="s">
        <v>2690</v>
      </c>
      <c r="RK20">
        <v>8</v>
      </c>
      <c r="RL20" s="1">
        <v>0.26256944444444447</v>
      </c>
      <c r="RM20" s="1">
        <v>0.255</v>
      </c>
      <c r="RN20" s="1">
        <v>4.5949074074074078E-3</v>
      </c>
      <c r="RO20" s="1">
        <v>2.9629629629629628E-3</v>
      </c>
      <c r="RP20">
        <v>56</v>
      </c>
      <c r="RQ20">
        <v>534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 s="106">
        <f t="shared" si="51"/>
        <v>534</v>
      </c>
      <c r="RY20" s="106">
        <v>524</v>
      </c>
      <c r="RZ20" s="27">
        <f>RX20/RY20*100</f>
        <v>101.90839694656488</v>
      </c>
      <c r="SA20" s="106" t="s">
        <v>495</v>
      </c>
      <c r="SB20" s="6" t="s">
        <v>2736</v>
      </c>
      <c r="SC20" s="106" t="s">
        <v>2690</v>
      </c>
      <c r="SE20" s="1">
        <v>0.25997685185185188</v>
      </c>
      <c r="SF20" s="1">
        <v>0.24785879629629629</v>
      </c>
      <c r="SG20" s="1">
        <v>7.7662037037037031E-3</v>
      </c>
      <c r="SH20" s="1">
        <v>4.340277777777778E-3</v>
      </c>
      <c r="SI20">
        <v>73</v>
      </c>
      <c r="SJ20">
        <v>551</v>
      </c>
      <c r="SK20">
        <v>571</v>
      </c>
      <c r="SL20">
        <v>13</v>
      </c>
      <c r="SM20">
        <v>0</v>
      </c>
      <c r="SN20">
        <v>0</v>
      </c>
      <c r="SO20">
        <v>0</v>
      </c>
      <c r="SP20">
        <v>97.77</v>
      </c>
      <c r="SQ20" s="106">
        <f t="shared" si="52"/>
        <v>538</v>
      </c>
      <c r="SR20" s="106">
        <v>524</v>
      </c>
      <c r="SS20" s="27">
        <f t="shared" si="54"/>
        <v>102.67175572519085</v>
      </c>
      <c r="ST20" s="106" t="s">
        <v>495</v>
      </c>
      <c r="SU20" s="6" t="s">
        <v>2736</v>
      </c>
      <c r="SV20" s="106" t="s">
        <v>2690</v>
      </c>
      <c r="SX20" s="1">
        <v>0.25997685185185188</v>
      </c>
      <c r="SY20" s="1">
        <v>0.24785879629629629</v>
      </c>
      <c r="SZ20" s="1">
        <v>7.7662037037037031E-3</v>
      </c>
      <c r="TA20" s="1">
        <v>4.340277777777778E-3</v>
      </c>
      <c r="TB20">
        <v>73</v>
      </c>
      <c r="TC20">
        <v>551</v>
      </c>
      <c r="TD20">
        <v>571</v>
      </c>
      <c r="TE20">
        <v>13</v>
      </c>
      <c r="TF20">
        <v>0</v>
      </c>
      <c r="TG20">
        <v>0</v>
      </c>
      <c r="TH20">
        <v>0</v>
      </c>
      <c r="TI20">
        <v>97.77</v>
      </c>
      <c r="TJ20" s="106">
        <f t="shared" si="53"/>
        <v>538</v>
      </c>
      <c r="TK20" s="106">
        <v>524</v>
      </c>
      <c r="TL20" s="27">
        <f>TJ20/TK20*100</f>
        <v>102.67175572519085</v>
      </c>
    </row>
    <row r="21" spans="1:532">
      <c r="A21" s="106" t="s">
        <v>2378</v>
      </c>
      <c r="B21" s="6" t="s">
        <v>2736</v>
      </c>
      <c r="C21" s="106" t="s">
        <v>2690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s="106" t="e">
        <f t="shared" si="41"/>
        <v>#N/A</v>
      </c>
      <c r="R21" s="106"/>
      <c r="S21" s="27" t="e">
        <f t="shared" si="0"/>
        <v>#N/A</v>
      </c>
      <c r="T21" s="106" t="s">
        <v>2378</v>
      </c>
      <c r="U21" s="6" t="s">
        <v>2736</v>
      </c>
      <c r="V21" s="106" t="s">
        <v>2690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s="106" t="e">
        <f t="shared" si="42"/>
        <v>#N/A</v>
      </c>
      <c r="AK21" s="106"/>
      <c r="AL21" s="27" t="e">
        <f t="shared" si="1"/>
        <v>#N/A</v>
      </c>
      <c r="AM21" s="106" t="s">
        <v>2378</v>
      </c>
      <c r="AN21" s="6" t="s">
        <v>2736</v>
      </c>
      <c r="AO21" s="106" t="s">
        <v>2690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s="106" t="e">
        <f t="shared" si="43"/>
        <v>#N/A</v>
      </c>
      <c r="BD21" s="106"/>
      <c r="BE21" s="27" t="e">
        <f t="shared" si="2"/>
        <v>#N/A</v>
      </c>
      <c r="BF21" s="106" t="s">
        <v>2378</v>
      </c>
      <c r="BG21" s="6" t="s">
        <v>2736</v>
      </c>
      <c r="BH21" s="106" t="s">
        <v>2690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s="106" t="e">
        <f t="shared" si="44"/>
        <v>#N/A</v>
      </c>
      <c r="BW21" s="106"/>
      <c r="BX21" s="27" t="e">
        <f t="shared" si="3"/>
        <v>#N/A</v>
      </c>
      <c r="BY21" s="106" t="s">
        <v>2378</v>
      </c>
      <c r="BZ21" s="6" t="s">
        <v>2736</v>
      </c>
      <c r="CA21" s="106" t="s">
        <v>2690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s="106" t="e">
        <f t="shared" si="4"/>
        <v>#N/A</v>
      </c>
      <c r="CP21" s="106"/>
      <c r="CQ21" s="27" t="e">
        <f t="shared" si="5"/>
        <v>#N/A</v>
      </c>
      <c r="CR21" s="106" t="s">
        <v>2378</v>
      </c>
      <c r="CS21" s="6" t="s">
        <v>2736</v>
      </c>
      <c r="CT21" s="106" t="s">
        <v>2690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s="106" t="e">
        <f t="shared" si="6"/>
        <v>#N/A</v>
      </c>
      <c r="DI21" s="106"/>
      <c r="DJ21" s="27" t="e">
        <f t="shared" si="7"/>
        <v>#N/A</v>
      </c>
      <c r="DK21" s="106" t="s">
        <v>2378</v>
      </c>
      <c r="DL21" s="6" t="s">
        <v>2736</v>
      </c>
      <c r="DM21" s="106" t="s">
        <v>2690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s="106" t="e">
        <f t="shared" si="8"/>
        <v>#N/A</v>
      </c>
      <c r="EB21" s="106"/>
      <c r="EC21" s="27" t="e">
        <f t="shared" si="9"/>
        <v>#N/A</v>
      </c>
      <c r="ED21" s="106" t="s">
        <v>2378</v>
      </c>
      <c r="EE21" s="6" t="s">
        <v>2736</v>
      </c>
      <c r="EF21" s="106" t="s">
        <v>2690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s="106" t="e">
        <f t="shared" si="10"/>
        <v>#N/A</v>
      </c>
      <c r="EU21" s="106"/>
      <c r="EV21" s="27" t="e">
        <f t="shared" si="11"/>
        <v>#N/A</v>
      </c>
      <c r="EW21" s="106" t="s">
        <v>2378</v>
      </c>
      <c r="EX21" s="6" t="s">
        <v>2736</v>
      </c>
      <c r="EY21" s="106" t="s">
        <v>2690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s="106" t="e">
        <f t="shared" si="12"/>
        <v>#N/A</v>
      </c>
      <c r="FN21" s="106">
        <f t="shared" si="45"/>
        <v>0</v>
      </c>
      <c r="FO21" s="27" t="e">
        <f t="shared" si="13"/>
        <v>#N/A</v>
      </c>
      <c r="FP21" s="106" t="s">
        <v>2378</v>
      </c>
      <c r="FQ21" s="6" t="s">
        <v>2736</v>
      </c>
      <c r="FR21" s="106" t="s">
        <v>2690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s="106" t="e">
        <f t="shared" si="14"/>
        <v>#N/A</v>
      </c>
      <c r="GG21" s="106"/>
      <c r="GH21" s="27" t="e">
        <f t="shared" si="15"/>
        <v>#N/A</v>
      </c>
      <c r="GI21" s="106" t="s">
        <v>2378</v>
      </c>
      <c r="GJ21" s="6" t="s">
        <v>2736</v>
      </c>
      <c r="GK21" s="106" t="s">
        <v>2690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s="106" t="e">
        <f t="shared" si="16"/>
        <v>#N/A</v>
      </c>
      <c r="GZ21" s="106"/>
      <c r="HA21" s="27" t="e">
        <f t="shared" si="17"/>
        <v>#N/A</v>
      </c>
      <c r="HB21" s="106" t="s">
        <v>2378</v>
      </c>
      <c r="HC21" s="6" t="s">
        <v>2736</v>
      </c>
      <c r="HD21" s="106" t="s">
        <v>2690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s="106" t="e">
        <f t="shared" si="18"/>
        <v>#N/A</v>
      </c>
      <c r="HS21" s="106"/>
      <c r="HT21" s="27" t="e">
        <f t="shared" si="19"/>
        <v>#N/A</v>
      </c>
      <c r="HU21" s="106" t="s">
        <v>2378</v>
      </c>
      <c r="HV21" s="6" t="s">
        <v>2736</v>
      </c>
      <c r="HW21" s="106" t="s">
        <v>2690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s="106" t="e">
        <f t="shared" si="20"/>
        <v>#N/A</v>
      </c>
      <c r="IL21" s="106"/>
      <c r="IM21" s="27" t="e">
        <f t="shared" si="21"/>
        <v>#N/A</v>
      </c>
      <c r="IN21" s="106" t="s">
        <v>2378</v>
      </c>
      <c r="IO21" s="6" t="s">
        <v>2736</v>
      </c>
      <c r="IP21" s="106" t="s">
        <v>2690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s="106" t="e">
        <f t="shared" si="22"/>
        <v>#N/A</v>
      </c>
      <c r="JE21" s="106"/>
      <c r="JF21" s="27" t="e">
        <f t="shared" si="23"/>
        <v>#N/A</v>
      </c>
      <c r="JG21" s="106" t="s">
        <v>2378</v>
      </c>
      <c r="JH21" s="6" t="s">
        <v>2736</v>
      </c>
      <c r="JI21" s="106" t="s">
        <v>2690</v>
      </c>
      <c r="JW21" s="106">
        <f t="shared" si="24"/>
        <v>0</v>
      </c>
      <c r="JX21" s="106"/>
      <c r="JY21" s="27" t="e">
        <f t="shared" si="25"/>
        <v>#DIV/0!</v>
      </c>
      <c r="JZ21" s="106" t="s">
        <v>2378</v>
      </c>
      <c r="KA21" s="6" t="s">
        <v>2736</v>
      </c>
      <c r="KB21" s="106" t="s">
        <v>2690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s="106"/>
      <c r="KQ21" s="106"/>
      <c r="KR21" s="27"/>
      <c r="KS21" s="106" t="s">
        <v>2378</v>
      </c>
      <c r="KT21" s="6" t="s">
        <v>2736</v>
      </c>
      <c r="KU21" s="106" t="s">
        <v>2690</v>
      </c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s="106" t="e">
        <f t="shared" si="28"/>
        <v>#N/A</v>
      </c>
      <c r="LJ21" s="106"/>
      <c r="LK21" s="27"/>
      <c r="LL21" s="106" t="s">
        <v>2378</v>
      </c>
      <c r="LM21" s="6" t="s">
        <v>2736</v>
      </c>
      <c r="LN21" s="106" t="s">
        <v>2690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s="106" t="e">
        <f t="shared" si="46"/>
        <v>#N/A</v>
      </c>
      <c r="MC21" s="106"/>
      <c r="MD21" s="27"/>
      <c r="ME21" s="106" t="s">
        <v>2378</v>
      </c>
      <c r="MF21" s="6" t="s">
        <v>2736</v>
      </c>
      <c r="MG21" s="106" t="s">
        <v>2690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s="106" t="e">
        <f t="shared" si="31"/>
        <v>#N/A</v>
      </c>
      <c r="MV21" s="106"/>
      <c r="MW21" s="27"/>
      <c r="MX21" s="106" t="s">
        <v>2378</v>
      </c>
      <c r="MY21" s="6" t="s">
        <v>2736</v>
      </c>
      <c r="MZ21" s="106" t="s">
        <v>2690</v>
      </c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s="106" t="e">
        <f t="shared" si="33"/>
        <v>#N/A</v>
      </c>
      <c r="NO21" s="106"/>
      <c r="NP21" s="27"/>
      <c r="NQ21" s="106" t="s">
        <v>2378</v>
      </c>
      <c r="NR21" s="6" t="s">
        <v>2736</v>
      </c>
      <c r="NS21" s="106" t="s">
        <v>2690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G21" s="106"/>
      <c r="OH21" s="106"/>
      <c r="OI21" s="27"/>
      <c r="OJ21" s="106" t="s">
        <v>2378</v>
      </c>
      <c r="OK21" s="6" t="s">
        <v>2736</v>
      </c>
      <c r="OL21" s="106" t="s">
        <v>2690</v>
      </c>
      <c r="OZ21" s="106"/>
      <c r="PA21" s="106"/>
      <c r="PB21" s="27"/>
      <c r="PC21" s="106" t="s">
        <v>2378</v>
      </c>
      <c r="PD21" s="6" t="s">
        <v>2736</v>
      </c>
      <c r="PE21" s="106" t="s">
        <v>2690</v>
      </c>
      <c r="PG21" t="e">
        <v>#N/A</v>
      </c>
      <c r="PH21" t="e">
        <v>#N/A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s="106"/>
      <c r="PT21" s="106"/>
      <c r="PU21" s="27"/>
      <c r="PV21" s="106" t="s">
        <v>2378</v>
      </c>
      <c r="PW21" s="6" t="s">
        <v>2736</v>
      </c>
      <c r="PX21" s="106" t="s">
        <v>2690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s="106"/>
      <c r="QM21" s="106"/>
      <c r="QN21" s="27"/>
      <c r="QO21" s="106" t="s">
        <v>2378</v>
      </c>
      <c r="QP21" s="6" t="s">
        <v>2736</v>
      </c>
      <c r="QQ21" s="106" t="s">
        <v>2690</v>
      </c>
      <c r="QS21" t="e">
        <v>#N/A</v>
      </c>
      <c r="QT21" t="e">
        <v>#N/A</v>
      </c>
      <c r="QU21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s="106"/>
      <c r="RF21" s="106"/>
      <c r="RG21" s="27"/>
      <c r="RH21" s="106" t="s">
        <v>2378</v>
      </c>
      <c r="RI21" s="6" t="s">
        <v>2736</v>
      </c>
      <c r="RJ21" s="106" t="s">
        <v>2690</v>
      </c>
      <c r="RK21">
        <v>8</v>
      </c>
      <c r="RL21" t="e">
        <v>#N/A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s="106"/>
      <c r="RY21" s="106"/>
      <c r="RZ21" s="27"/>
      <c r="SA21" s="106" t="s">
        <v>2378</v>
      </c>
      <c r="SB21" s="6" t="s">
        <v>2736</v>
      </c>
      <c r="SC21" s="106" t="s">
        <v>2690</v>
      </c>
      <c r="SE21" t="e">
        <v>#N/A</v>
      </c>
      <c r="SF21" t="e">
        <v>#N/A</v>
      </c>
      <c r="SG21" t="e">
        <v>#N/A</v>
      </c>
      <c r="SH21" t="e">
        <v>#N/A</v>
      </c>
      <c r="SI21" t="e">
        <v>#N/A</v>
      </c>
      <c r="SJ21" t="e">
        <v>#N/A</v>
      </c>
      <c r="SK21" t="e">
        <v>#N/A</v>
      </c>
      <c r="SL21" t="e">
        <v>#N/A</v>
      </c>
      <c r="SM21" t="e">
        <v>#N/A</v>
      </c>
      <c r="SN21" t="e">
        <v>#N/A</v>
      </c>
      <c r="SO21" t="e">
        <v>#N/A</v>
      </c>
      <c r="SP21" t="e">
        <v>#N/A</v>
      </c>
      <c r="SQ21" s="106" t="e">
        <f t="shared" si="52"/>
        <v>#N/A</v>
      </c>
      <c r="SR21" s="106"/>
      <c r="SS21" s="27"/>
      <c r="ST21" s="106" t="s">
        <v>2378</v>
      </c>
      <c r="SU21" s="6" t="s">
        <v>2736</v>
      </c>
      <c r="SV21" s="106" t="s">
        <v>2690</v>
      </c>
      <c r="SX21" t="e">
        <v>#N/A</v>
      </c>
      <c r="SY21" t="e">
        <v>#N/A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s="106" t="e">
        <f t="shared" si="53"/>
        <v>#N/A</v>
      </c>
      <c r="TK21" s="106"/>
      <c r="TL21" s="27"/>
    </row>
    <row r="22" spans="1:532">
      <c r="A22" s="106" t="s">
        <v>2379</v>
      </c>
      <c r="B22" s="6" t="s">
        <v>2737</v>
      </c>
      <c r="C22" s="106" t="s">
        <v>2690</v>
      </c>
      <c r="E22" s="1">
        <v>6.9791666666666674E-3</v>
      </c>
      <c r="F22" s="1">
        <v>5.2662037037037035E-3</v>
      </c>
      <c r="G22" s="1">
        <v>1.0069444444444444E-3</v>
      </c>
      <c r="H22" s="1">
        <v>6.9444444444444447E-4</v>
      </c>
      <c r="I22">
        <v>4</v>
      </c>
      <c r="J22">
        <v>6</v>
      </c>
      <c r="K22">
        <v>57</v>
      </c>
      <c r="L22">
        <v>2</v>
      </c>
      <c r="M22">
        <v>0</v>
      </c>
      <c r="N22">
        <v>0</v>
      </c>
      <c r="O22">
        <v>0</v>
      </c>
      <c r="P22">
        <v>96.61</v>
      </c>
      <c r="Q22" s="106">
        <f t="shared" si="41"/>
        <v>4</v>
      </c>
      <c r="R22" s="106"/>
      <c r="S22" s="27" t="e">
        <f t="shared" si="0"/>
        <v>#DIV/0!</v>
      </c>
      <c r="T22" s="106" t="s">
        <v>2379</v>
      </c>
      <c r="U22" s="6" t="s">
        <v>2737</v>
      </c>
      <c r="V22" s="106" t="s">
        <v>2690</v>
      </c>
      <c r="X22" s="1">
        <v>6.9791666666666674E-3</v>
      </c>
      <c r="Y22" s="1">
        <v>5.2662037037037035E-3</v>
      </c>
      <c r="Z22" s="1">
        <v>1.0069444444444444E-3</v>
      </c>
      <c r="AA22" s="1">
        <v>6.9444444444444447E-4</v>
      </c>
      <c r="AB22">
        <v>4</v>
      </c>
      <c r="AC22">
        <v>6</v>
      </c>
      <c r="AD22">
        <v>57</v>
      </c>
      <c r="AE22">
        <v>2</v>
      </c>
      <c r="AF22">
        <v>0</v>
      </c>
      <c r="AG22">
        <v>0</v>
      </c>
      <c r="AH22">
        <v>0</v>
      </c>
      <c r="AI22">
        <v>96.61</v>
      </c>
      <c r="AJ22" s="106">
        <f t="shared" si="42"/>
        <v>4</v>
      </c>
      <c r="AK22" s="106"/>
      <c r="AL22" s="27" t="e">
        <f t="shared" si="1"/>
        <v>#DIV/0!</v>
      </c>
      <c r="AM22" s="106" t="s">
        <v>2379</v>
      </c>
      <c r="AN22" s="6" t="s">
        <v>2737</v>
      </c>
      <c r="AO22" s="106" t="s">
        <v>2690</v>
      </c>
      <c r="AQ22" s="1">
        <v>0</v>
      </c>
      <c r="AR22" s="1">
        <v>0</v>
      </c>
      <c r="AS22" s="1">
        <v>0</v>
      </c>
      <c r="AT22" s="1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06">
        <f t="shared" si="43"/>
        <v>0</v>
      </c>
      <c r="BD22" s="106"/>
      <c r="BE22" s="27" t="e">
        <f t="shared" si="2"/>
        <v>#DIV/0!</v>
      </c>
      <c r="BF22" s="106" t="s">
        <v>2379</v>
      </c>
      <c r="BG22" s="6" t="s">
        <v>2737</v>
      </c>
      <c r="BH22" s="106" t="s">
        <v>2690</v>
      </c>
      <c r="BJ22" s="1">
        <v>0</v>
      </c>
      <c r="BK22" s="1">
        <v>0</v>
      </c>
      <c r="BL22" s="1">
        <v>0</v>
      </c>
      <c r="BM22" s="1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 s="106">
        <f t="shared" si="44"/>
        <v>0</v>
      </c>
      <c r="BW22" s="106"/>
      <c r="BX22" s="27" t="e">
        <f t="shared" si="3"/>
        <v>#DIV/0!</v>
      </c>
      <c r="BY22" s="106" t="s">
        <v>2379</v>
      </c>
      <c r="BZ22" s="6" t="s">
        <v>2737</v>
      </c>
      <c r="CA22" s="106" t="s">
        <v>2690</v>
      </c>
      <c r="CC22" s="1">
        <v>0</v>
      </c>
      <c r="CD22" s="1">
        <v>0</v>
      </c>
      <c r="CE22" s="1">
        <v>0</v>
      </c>
      <c r="CF22" s="1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 s="106">
        <f t="shared" si="4"/>
        <v>0</v>
      </c>
      <c r="CP22" s="106"/>
      <c r="CQ22" s="27" t="e">
        <f t="shared" si="5"/>
        <v>#DIV/0!</v>
      </c>
      <c r="CR22" s="106" t="s">
        <v>2379</v>
      </c>
      <c r="CS22" s="6" t="s">
        <v>2737</v>
      </c>
      <c r="CT22" s="106" t="s">
        <v>2690</v>
      </c>
      <c r="CU22">
        <v>4</v>
      </c>
      <c r="CV22" s="1">
        <v>0.10204861111111112</v>
      </c>
      <c r="CW22" s="1">
        <v>8.6562500000000001E-2</v>
      </c>
      <c r="CX22" s="1">
        <v>1.1585648148148149E-2</v>
      </c>
      <c r="CY22" s="1">
        <v>3.8888888888888883E-3</v>
      </c>
      <c r="CZ22">
        <v>11</v>
      </c>
      <c r="DA22">
        <v>126</v>
      </c>
      <c r="DB22">
        <v>112</v>
      </c>
      <c r="DC22">
        <v>14</v>
      </c>
      <c r="DD22">
        <v>0</v>
      </c>
      <c r="DE22">
        <v>0</v>
      </c>
      <c r="DF22">
        <v>0</v>
      </c>
      <c r="DG22">
        <v>88.89</v>
      </c>
      <c r="DH22" s="106">
        <f t="shared" si="6"/>
        <v>112</v>
      </c>
      <c r="DI22" s="106">
        <v>211</v>
      </c>
      <c r="DJ22" s="27">
        <f t="shared" si="7"/>
        <v>53.080568720379148</v>
      </c>
      <c r="DK22" s="106" t="s">
        <v>2379</v>
      </c>
      <c r="DL22" s="6" t="s">
        <v>2737</v>
      </c>
      <c r="DM22" s="106" t="s">
        <v>2690</v>
      </c>
      <c r="DO22" s="1">
        <v>7.9722222222222222E-2</v>
      </c>
      <c r="DP22" s="1">
        <v>6.9050925925925918E-2</v>
      </c>
      <c r="DQ22" s="1">
        <v>7.9745370370370369E-3</v>
      </c>
      <c r="DR22" s="1">
        <v>2.685185185185185E-3</v>
      </c>
      <c r="DS22">
        <v>8</v>
      </c>
      <c r="DT22">
        <v>83</v>
      </c>
      <c r="DU22">
        <v>80</v>
      </c>
      <c r="DV22">
        <v>3</v>
      </c>
      <c r="DW22">
        <v>0</v>
      </c>
      <c r="DX22">
        <v>0</v>
      </c>
      <c r="DY22">
        <v>0</v>
      </c>
      <c r="DZ22">
        <v>96.39</v>
      </c>
      <c r="EA22" s="106">
        <f t="shared" si="8"/>
        <v>80</v>
      </c>
      <c r="EB22" s="106">
        <v>130</v>
      </c>
      <c r="EC22" s="27">
        <f t="shared" si="9"/>
        <v>61.53846153846154</v>
      </c>
      <c r="ED22" s="106" t="s">
        <v>2379</v>
      </c>
      <c r="EE22" s="6" t="s">
        <v>2737</v>
      </c>
      <c r="EF22" s="106" t="s">
        <v>2690</v>
      </c>
      <c r="EH22" s="1">
        <v>7.9722222222222222E-2</v>
      </c>
      <c r="EI22" s="1">
        <v>6.9050925925925918E-2</v>
      </c>
      <c r="EJ22" s="1">
        <v>7.9745370370370369E-3</v>
      </c>
      <c r="EK22" s="1">
        <v>2.685185185185185E-3</v>
      </c>
      <c r="EL22">
        <v>8</v>
      </c>
      <c r="EM22">
        <v>83</v>
      </c>
      <c r="EN22">
        <v>80</v>
      </c>
      <c r="EO22">
        <v>3</v>
      </c>
      <c r="EP22">
        <v>0</v>
      </c>
      <c r="EQ22">
        <v>0</v>
      </c>
      <c r="ER22">
        <v>0</v>
      </c>
      <c r="ES22">
        <v>96.39</v>
      </c>
      <c r="ET22" s="106">
        <f t="shared" si="10"/>
        <v>80</v>
      </c>
      <c r="EU22" s="106">
        <v>130</v>
      </c>
      <c r="EV22" s="27">
        <f t="shared" si="11"/>
        <v>61.53846153846154</v>
      </c>
      <c r="EW22" s="106" t="s">
        <v>2379</v>
      </c>
      <c r="EX22" s="6" t="s">
        <v>2737</v>
      </c>
      <c r="EY22" s="106" t="s">
        <v>2690</v>
      </c>
      <c r="FA22" s="1">
        <v>0.18177083333333333</v>
      </c>
      <c r="FB22" s="1">
        <v>0.15561342592592595</v>
      </c>
      <c r="FC22" s="1">
        <v>1.9571759259259257E-2</v>
      </c>
      <c r="FD22" s="1">
        <v>6.5740740740740733E-3</v>
      </c>
      <c r="FE22">
        <v>19</v>
      </c>
      <c r="FF22">
        <v>209</v>
      </c>
      <c r="FG22">
        <v>192</v>
      </c>
      <c r="FH22">
        <v>17</v>
      </c>
      <c r="FI22">
        <v>0</v>
      </c>
      <c r="FJ22">
        <v>0</v>
      </c>
      <c r="FK22">
        <v>0</v>
      </c>
      <c r="FL22">
        <v>91.87</v>
      </c>
      <c r="FM22" s="106">
        <f t="shared" si="12"/>
        <v>192</v>
      </c>
      <c r="FN22" s="106">
        <f t="shared" si="45"/>
        <v>341</v>
      </c>
      <c r="FO22" s="27">
        <f t="shared" si="13"/>
        <v>56.304985337243409</v>
      </c>
      <c r="FP22" s="106" t="s">
        <v>2379</v>
      </c>
      <c r="FQ22" s="6" t="s">
        <v>2736</v>
      </c>
      <c r="FR22" s="106" t="s">
        <v>2690</v>
      </c>
      <c r="FS22">
        <v>4</v>
      </c>
      <c r="FT22" s="1">
        <v>0.21131944444444442</v>
      </c>
      <c r="FU22" s="1">
        <v>0.17347222222222222</v>
      </c>
      <c r="FV22" s="1">
        <v>2.7430555555555555E-2</v>
      </c>
      <c r="FW22" s="1">
        <v>1.0405092592592593E-2</v>
      </c>
      <c r="FX22">
        <v>17</v>
      </c>
      <c r="FY22">
        <v>280</v>
      </c>
      <c r="FZ22">
        <v>180</v>
      </c>
      <c r="GA22">
        <v>7</v>
      </c>
      <c r="GB22">
        <v>0</v>
      </c>
      <c r="GC22">
        <v>0</v>
      </c>
      <c r="GD22">
        <v>0</v>
      </c>
      <c r="GE22">
        <v>96.26</v>
      </c>
      <c r="GF22" s="106">
        <f t="shared" si="14"/>
        <v>273</v>
      </c>
      <c r="GG22" s="106">
        <v>262</v>
      </c>
      <c r="GH22" s="27">
        <f t="shared" si="15"/>
        <v>104.19847328244273</v>
      </c>
      <c r="GI22" s="106" t="s">
        <v>2379</v>
      </c>
      <c r="GJ22" s="6" t="s">
        <v>2736</v>
      </c>
      <c r="GK22" s="106" t="s">
        <v>2690</v>
      </c>
      <c r="GM22" s="1">
        <v>0.32751157407407411</v>
      </c>
      <c r="GN22" s="1">
        <v>0.29141203703703705</v>
      </c>
      <c r="GO22" s="1">
        <v>1.5289351851851851E-2</v>
      </c>
      <c r="GP22" s="1">
        <v>2.0798611111111111E-2</v>
      </c>
      <c r="GQ22">
        <v>30</v>
      </c>
      <c r="GR22">
        <v>513</v>
      </c>
      <c r="GS22">
        <v>395</v>
      </c>
      <c r="GT22">
        <v>6</v>
      </c>
      <c r="GU22">
        <v>0</v>
      </c>
      <c r="GV22">
        <v>0</v>
      </c>
      <c r="GW22">
        <v>0</v>
      </c>
      <c r="GX22">
        <v>98.5</v>
      </c>
      <c r="GY22" s="106">
        <f t="shared" si="16"/>
        <v>507</v>
      </c>
      <c r="GZ22" s="106">
        <v>524</v>
      </c>
      <c r="HA22" s="27">
        <f t="shared" si="17"/>
        <v>96.755725190839698</v>
      </c>
      <c r="HB22" s="106" t="s">
        <v>2379</v>
      </c>
      <c r="HC22" s="6" t="s">
        <v>2736</v>
      </c>
      <c r="HD22" s="106" t="s">
        <v>2690</v>
      </c>
      <c r="HF22" s="1">
        <v>0.34309027777777779</v>
      </c>
      <c r="HG22" s="1">
        <v>0.28703703703703703</v>
      </c>
      <c r="HH22" s="1">
        <v>2.9537037037037039E-2</v>
      </c>
      <c r="HI22" s="1">
        <v>2.6493055555555558E-2</v>
      </c>
      <c r="HJ22">
        <v>38</v>
      </c>
      <c r="HK22">
        <v>538</v>
      </c>
      <c r="HL22">
        <v>463</v>
      </c>
      <c r="HM22">
        <v>7</v>
      </c>
      <c r="HN22">
        <v>0</v>
      </c>
      <c r="HO22">
        <v>0</v>
      </c>
      <c r="HP22">
        <v>0</v>
      </c>
      <c r="HQ22">
        <v>98.51</v>
      </c>
      <c r="HR22" s="106">
        <f t="shared" si="18"/>
        <v>531</v>
      </c>
      <c r="HS22" s="106">
        <v>524</v>
      </c>
      <c r="HT22" s="27">
        <f t="shared" si="19"/>
        <v>101.33587786259541</v>
      </c>
      <c r="HU22" s="106" t="s">
        <v>2379</v>
      </c>
      <c r="HV22" s="6" t="s">
        <v>2736</v>
      </c>
      <c r="HW22" s="106" t="s">
        <v>2690</v>
      </c>
      <c r="HY22" s="1">
        <v>0.35744212962962968</v>
      </c>
      <c r="HZ22" s="1">
        <v>0.30318287037037034</v>
      </c>
      <c r="IA22" s="1">
        <v>3.4201388888888885E-2</v>
      </c>
      <c r="IB22" s="1">
        <v>2.0046296296296295E-2</v>
      </c>
      <c r="IC22">
        <v>55</v>
      </c>
      <c r="ID22">
        <v>576</v>
      </c>
      <c r="IE22">
        <v>508</v>
      </c>
      <c r="IF22">
        <v>50</v>
      </c>
      <c r="IG22">
        <v>0</v>
      </c>
      <c r="IH22">
        <v>0</v>
      </c>
      <c r="II22">
        <v>0</v>
      </c>
      <c r="IJ22">
        <v>91.04</v>
      </c>
      <c r="IK22" s="106">
        <f t="shared" si="20"/>
        <v>526</v>
      </c>
      <c r="IL22" s="106">
        <v>524</v>
      </c>
      <c r="IM22" s="27">
        <f t="shared" si="21"/>
        <v>100.38167938931298</v>
      </c>
      <c r="IN22" s="106" t="s">
        <v>2379</v>
      </c>
      <c r="IO22" s="6" t="s">
        <v>2736</v>
      </c>
      <c r="IP22" s="106" t="s">
        <v>2690</v>
      </c>
      <c r="IR22" s="1">
        <v>0.35744212962962968</v>
      </c>
      <c r="IS22" s="1">
        <v>0.30318287037037034</v>
      </c>
      <c r="IT22" s="1">
        <v>3.4201388888888885E-2</v>
      </c>
      <c r="IU22" s="1">
        <v>2.0046296296296295E-2</v>
      </c>
      <c r="IV22">
        <v>55</v>
      </c>
      <c r="IW22">
        <v>576</v>
      </c>
      <c r="IX22">
        <v>796</v>
      </c>
      <c r="IY22">
        <v>67</v>
      </c>
      <c r="IZ22">
        <v>0</v>
      </c>
      <c r="JA22">
        <v>0</v>
      </c>
      <c r="JB22">
        <v>0</v>
      </c>
      <c r="JC22">
        <v>92.24</v>
      </c>
      <c r="JD22" s="106">
        <f t="shared" si="22"/>
        <v>509</v>
      </c>
      <c r="JE22" s="106">
        <v>524</v>
      </c>
      <c r="JF22" s="27">
        <f t="shared" si="23"/>
        <v>97.137404580152676</v>
      </c>
      <c r="JG22" s="106" t="s">
        <v>2379</v>
      </c>
      <c r="JH22" s="6" t="s">
        <v>2736</v>
      </c>
      <c r="JI22" s="106" t="s">
        <v>2690</v>
      </c>
      <c r="JK22" s="1"/>
      <c r="JL22" s="1"/>
      <c r="JM22" s="1"/>
      <c r="JN22" s="1"/>
      <c r="JW22" s="106">
        <f t="shared" si="24"/>
        <v>0</v>
      </c>
      <c r="JX22" s="106">
        <v>524</v>
      </c>
      <c r="JY22" s="27">
        <f t="shared" si="25"/>
        <v>0</v>
      </c>
      <c r="JZ22" s="106" t="s">
        <v>2379</v>
      </c>
      <c r="KA22" s="6" t="s">
        <v>2736</v>
      </c>
      <c r="KB22" s="106" t="s">
        <v>2690</v>
      </c>
      <c r="KD22" s="1">
        <v>1.2789351851851852E-2</v>
      </c>
      <c r="KE22" s="1">
        <v>1.2291666666666666E-2</v>
      </c>
      <c r="KF22" s="1">
        <v>5.7870370370370366E-5</v>
      </c>
      <c r="KG22" s="1">
        <v>4.1666666666666669E-4</v>
      </c>
      <c r="KH22">
        <v>6</v>
      </c>
      <c r="KI22">
        <v>21</v>
      </c>
      <c r="KJ22">
        <v>21</v>
      </c>
      <c r="KK22">
        <v>0</v>
      </c>
      <c r="KL22">
        <v>0</v>
      </c>
      <c r="KM22">
        <v>0</v>
      </c>
      <c r="KN22">
        <v>0</v>
      </c>
      <c r="KO22">
        <v>100</v>
      </c>
      <c r="KP22" s="106">
        <f>KI22-KK22</f>
        <v>21</v>
      </c>
      <c r="KQ22" s="106"/>
      <c r="KR22" s="27" t="e">
        <f t="shared" ref="KR22:KR28" si="56">KP22/KQ22*100</f>
        <v>#DIV/0!</v>
      </c>
      <c r="KS22" s="106" t="s">
        <v>2379</v>
      </c>
      <c r="KT22" s="6" t="s">
        <v>2736</v>
      </c>
      <c r="KU22" s="106" t="s">
        <v>2690</v>
      </c>
      <c r="KW22" s="1">
        <v>2.6967592592592594E-3</v>
      </c>
      <c r="KX22" s="1">
        <v>2.6967592592592594E-3</v>
      </c>
      <c r="KY22" s="1">
        <v>0</v>
      </c>
      <c r="KZ22" s="1">
        <v>0</v>
      </c>
      <c r="LA22">
        <v>1</v>
      </c>
      <c r="LB22">
        <v>6</v>
      </c>
      <c r="LC22">
        <v>6</v>
      </c>
      <c r="LD22">
        <v>0</v>
      </c>
      <c r="LE22">
        <v>0</v>
      </c>
      <c r="LF22">
        <v>0</v>
      </c>
      <c r="LG22">
        <v>0</v>
      </c>
      <c r="LH22">
        <v>100</v>
      </c>
      <c r="LI22" s="106">
        <f t="shared" si="28"/>
        <v>6</v>
      </c>
      <c r="LJ22" s="106"/>
      <c r="LK22" s="27" t="e">
        <f t="shared" ref="LK22:LK28" si="57">LI22/LJ22*100</f>
        <v>#DIV/0!</v>
      </c>
      <c r="LL22" s="106" t="s">
        <v>2379</v>
      </c>
      <c r="LM22" s="6" t="s">
        <v>2736</v>
      </c>
      <c r="LN22" s="106" t="s">
        <v>2690</v>
      </c>
      <c r="LP22" s="1">
        <v>0</v>
      </c>
      <c r="LQ22" s="1">
        <v>0</v>
      </c>
      <c r="LR22" s="1">
        <v>0</v>
      </c>
      <c r="LS22" s="1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 s="106">
        <f t="shared" si="46"/>
        <v>0</v>
      </c>
      <c r="MC22" s="106"/>
      <c r="MD22" s="27" t="e">
        <f t="shared" ref="MD22:MD28" si="58">MB22/MC22*100</f>
        <v>#DIV/0!</v>
      </c>
      <c r="ME22" s="106" t="s">
        <v>2379</v>
      </c>
      <c r="MF22" s="6" t="s">
        <v>2736</v>
      </c>
      <c r="MG22" s="106" t="s">
        <v>2690</v>
      </c>
      <c r="MI22" s="1">
        <v>0</v>
      </c>
      <c r="MJ22" s="1">
        <v>0</v>
      </c>
      <c r="MK22" s="1">
        <v>0</v>
      </c>
      <c r="ML22" s="1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 s="106">
        <f t="shared" si="31"/>
        <v>0</v>
      </c>
      <c r="MV22" s="106"/>
      <c r="MW22" s="27"/>
      <c r="MX22" s="106" t="s">
        <v>2379</v>
      </c>
      <c r="MY22" s="6" t="s">
        <v>2736</v>
      </c>
      <c r="MZ22" s="106" t="s">
        <v>2690</v>
      </c>
      <c r="NB22" s="1">
        <v>0</v>
      </c>
      <c r="NC22" s="1">
        <v>0</v>
      </c>
      <c r="ND22" s="1">
        <v>0</v>
      </c>
      <c r="NE22" s="1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 s="106">
        <f t="shared" si="33"/>
        <v>0</v>
      </c>
      <c r="NO22" s="106"/>
      <c r="NP22" s="27"/>
      <c r="NQ22" s="106" t="s">
        <v>2379</v>
      </c>
      <c r="NR22" s="6" t="s">
        <v>2736</v>
      </c>
      <c r="NS22" s="106" t="s">
        <v>2690</v>
      </c>
      <c r="NU22" t="e">
        <v>#N/A</v>
      </c>
      <c r="NV22" t="e">
        <v>#N/A</v>
      </c>
      <c r="NW22" t="e">
        <v>#N/A</v>
      </c>
      <c r="NX22" t="e">
        <v>#N/A</v>
      </c>
      <c r="NY22" t="e">
        <v>#N/A</v>
      </c>
      <c r="NZ22" t="e">
        <v>#N/A</v>
      </c>
      <c r="OA22" t="e">
        <v>#N/A</v>
      </c>
      <c r="OB22" t="e">
        <v>#N/A</v>
      </c>
      <c r="OC22" t="e">
        <v>#N/A</v>
      </c>
      <c r="OD22" t="e">
        <v>#N/A</v>
      </c>
      <c r="OE22" t="e">
        <v>#N/A</v>
      </c>
      <c r="OF22" t="e">
        <v>#N/A</v>
      </c>
      <c r="OG22" s="106"/>
      <c r="OH22" s="106"/>
      <c r="OI22" s="27" t="e">
        <f t="shared" ref="OI22:OI28" si="59">OG22/OH22*100</f>
        <v>#DIV/0!</v>
      </c>
      <c r="OJ22" s="106" t="s">
        <v>2379</v>
      </c>
      <c r="OK22" s="6" t="s">
        <v>2736</v>
      </c>
      <c r="OL22" s="106" t="s">
        <v>2690</v>
      </c>
      <c r="OZ22" s="106"/>
      <c r="PA22" s="106"/>
      <c r="PB22" s="27" t="e">
        <f t="shared" ref="PB22:PB28" si="60">OZ22/PA22*100</f>
        <v>#DIV/0!</v>
      </c>
      <c r="PC22" s="106" t="s">
        <v>2379</v>
      </c>
      <c r="PD22" s="6" t="s">
        <v>2736</v>
      </c>
      <c r="PE22" s="106" t="s">
        <v>2690</v>
      </c>
      <c r="PG22" s="1">
        <v>0</v>
      </c>
      <c r="PH22" s="1">
        <v>0</v>
      </c>
      <c r="PI22" s="1">
        <v>0</v>
      </c>
      <c r="PJ22" s="1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 s="106"/>
      <c r="PT22" s="106"/>
      <c r="PU22" s="27"/>
      <c r="PV22" s="106" t="s">
        <v>2379</v>
      </c>
      <c r="PW22" s="6" t="s">
        <v>2736</v>
      </c>
      <c r="PX22" s="106" t="s">
        <v>2690</v>
      </c>
      <c r="PZ22" s="1">
        <v>0</v>
      </c>
      <c r="QA22" s="1">
        <v>0</v>
      </c>
      <c r="QB22" s="1">
        <v>0</v>
      </c>
      <c r="QC22" s="1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 s="106"/>
      <c r="QM22" s="106"/>
      <c r="QN22" s="27"/>
      <c r="QO22" s="106" t="s">
        <v>2379</v>
      </c>
      <c r="QP22" s="6" t="s">
        <v>2736</v>
      </c>
      <c r="QQ22" s="106" t="s">
        <v>2690</v>
      </c>
      <c r="QS22" s="1">
        <v>0.30195601851851855</v>
      </c>
      <c r="QT22" s="1">
        <v>0.2598611111111111</v>
      </c>
      <c r="QU22" s="1">
        <v>1.0891203703703703E-2</v>
      </c>
      <c r="QV22" s="1">
        <v>3.1203703703703702E-2</v>
      </c>
      <c r="QW22">
        <v>26</v>
      </c>
      <c r="QX22">
        <v>521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 s="106">
        <f t="shared" si="50"/>
        <v>521</v>
      </c>
      <c r="RF22" s="106">
        <v>524</v>
      </c>
      <c r="RG22" s="27">
        <f>RE22/RF22*100</f>
        <v>99.427480916030532</v>
      </c>
      <c r="RH22" s="106" t="s">
        <v>2379</v>
      </c>
      <c r="RI22" s="6" t="s">
        <v>2736</v>
      </c>
      <c r="RJ22" s="106" t="s">
        <v>2690</v>
      </c>
      <c r="RK22">
        <v>8</v>
      </c>
      <c r="RL22" s="1">
        <v>0.24435185185185185</v>
      </c>
      <c r="RM22" s="1">
        <v>0.20261574074074074</v>
      </c>
      <c r="RN22" s="1">
        <v>9.432870370370371E-3</v>
      </c>
      <c r="RO22" s="1">
        <v>3.229166666666667E-2</v>
      </c>
      <c r="RP22">
        <v>37</v>
      </c>
      <c r="RQ22">
        <v>387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 s="106">
        <f t="shared" si="51"/>
        <v>387</v>
      </c>
      <c r="RY22" s="106">
        <v>524</v>
      </c>
      <c r="RZ22" s="27">
        <f t="shared" ref="RZ22:RZ28" si="61">RX22/RY22*100</f>
        <v>73.854961832061079</v>
      </c>
      <c r="SA22" s="106" t="s">
        <v>2379</v>
      </c>
      <c r="SB22" s="6" t="s">
        <v>2736</v>
      </c>
      <c r="SC22" s="106" t="s">
        <v>2690</v>
      </c>
      <c r="SE22" s="1">
        <v>0</v>
      </c>
      <c r="SF22" s="1">
        <v>0</v>
      </c>
      <c r="SG22" s="1">
        <v>0</v>
      </c>
      <c r="SH22" s="1">
        <v>0</v>
      </c>
      <c r="SI22">
        <v>0</v>
      </c>
      <c r="SJ22">
        <v>0</v>
      </c>
      <c r="SK22">
        <v>498</v>
      </c>
      <c r="SL22">
        <v>30</v>
      </c>
      <c r="SM22">
        <v>0</v>
      </c>
      <c r="SN22">
        <v>0</v>
      </c>
      <c r="SO22">
        <v>0</v>
      </c>
      <c r="SP22">
        <v>94.32</v>
      </c>
      <c r="SQ22" s="106">
        <f t="shared" si="52"/>
        <v>-30</v>
      </c>
      <c r="SR22" s="106"/>
      <c r="SS22" s="27"/>
      <c r="ST22" s="106" t="s">
        <v>2379</v>
      </c>
      <c r="SU22" s="6" t="s">
        <v>2736</v>
      </c>
      <c r="SV22" s="106" t="s">
        <v>2690</v>
      </c>
      <c r="SX22" s="1">
        <v>1.9386574074074073E-2</v>
      </c>
      <c r="SY22" s="1">
        <v>1.9224537037037037E-2</v>
      </c>
      <c r="SZ22" s="1">
        <v>3.4722222222222222E-5</v>
      </c>
      <c r="TA22" s="1">
        <v>1.1574074074074073E-4</v>
      </c>
      <c r="TB22">
        <v>11</v>
      </c>
      <c r="TC22">
        <v>34</v>
      </c>
      <c r="TD22">
        <v>498</v>
      </c>
      <c r="TE22">
        <v>30</v>
      </c>
      <c r="TF22">
        <v>0</v>
      </c>
      <c r="TG22">
        <v>0</v>
      </c>
      <c r="TH22">
        <v>0</v>
      </c>
      <c r="TI22">
        <v>94.32</v>
      </c>
      <c r="TJ22" s="106">
        <f t="shared" si="53"/>
        <v>4</v>
      </c>
      <c r="TK22" s="106"/>
      <c r="TL22" s="27"/>
    </row>
    <row r="23" spans="1:532">
      <c r="A23" s="106" t="s">
        <v>2380</v>
      </c>
      <c r="B23" s="6" t="s">
        <v>2736</v>
      </c>
      <c r="C23" s="106" t="s">
        <v>2690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s="106" t="e">
        <f t="shared" si="41"/>
        <v>#N/A</v>
      </c>
      <c r="R23" s="106"/>
      <c r="S23" s="27" t="e">
        <f t="shared" si="0"/>
        <v>#N/A</v>
      </c>
      <c r="T23" s="106" t="s">
        <v>2380</v>
      </c>
      <c r="U23" s="6" t="s">
        <v>2736</v>
      </c>
      <c r="V23" s="106" t="s">
        <v>2690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s="106" t="e">
        <f t="shared" si="42"/>
        <v>#N/A</v>
      </c>
      <c r="AK23" s="106"/>
      <c r="AL23" s="27" t="e">
        <f t="shared" si="1"/>
        <v>#N/A</v>
      </c>
      <c r="AM23" s="106" t="s">
        <v>2380</v>
      </c>
      <c r="AN23" s="6" t="s">
        <v>2736</v>
      </c>
      <c r="AO23" s="106" t="s">
        <v>2690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s="106" t="e">
        <f t="shared" si="43"/>
        <v>#N/A</v>
      </c>
      <c r="BD23" s="106"/>
      <c r="BE23" s="27" t="e">
        <f t="shared" si="2"/>
        <v>#N/A</v>
      </c>
      <c r="BF23" s="106" t="s">
        <v>2380</v>
      </c>
      <c r="BG23" s="6" t="s">
        <v>2736</v>
      </c>
      <c r="BH23" s="106" t="s">
        <v>2690</v>
      </c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s="106" t="e">
        <f t="shared" si="44"/>
        <v>#N/A</v>
      </c>
      <c r="BW23" s="106"/>
      <c r="BX23" s="27" t="e">
        <f t="shared" si="3"/>
        <v>#N/A</v>
      </c>
      <c r="BY23" s="106" t="s">
        <v>2380</v>
      </c>
      <c r="BZ23" s="6" t="s">
        <v>2736</v>
      </c>
      <c r="CA23" s="106" t="s">
        <v>2690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s="106" t="e">
        <f t="shared" si="4"/>
        <v>#N/A</v>
      </c>
      <c r="CP23" s="106"/>
      <c r="CQ23" s="27" t="e">
        <f t="shared" si="5"/>
        <v>#N/A</v>
      </c>
      <c r="CR23" s="106" t="s">
        <v>2380</v>
      </c>
      <c r="CS23" s="6" t="s">
        <v>2736</v>
      </c>
      <c r="CT23" s="106" t="s">
        <v>2690</v>
      </c>
      <c r="CV23" t="e">
        <v>#N/A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s="106" t="e">
        <f t="shared" si="6"/>
        <v>#N/A</v>
      </c>
      <c r="DI23" s="106"/>
      <c r="DJ23" s="27" t="e">
        <f t="shared" si="7"/>
        <v>#N/A</v>
      </c>
      <c r="DK23" s="106" t="s">
        <v>2380</v>
      </c>
      <c r="DL23" s="6" t="s">
        <v>2736</v>
      </c>
      <c r="DM23" s="106" t="s">
        <v>2690</v>
      </c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s="106" t="e">
        <f t="shared" si="8"/>
        <v>#N/A</v>
      </c>
      <c r="EB23" s="106"/>
      <c r="EC23" s="27" t="e">
        <f t="shared" si="9"/>
        <v>#N/A</v>
      </c>
      <c r="ED23" s="106" t="s">
        <v>2380</v>
      </c>
      <c r="EE23" s="6" t="s">
        <v>2736</v>
      </c>
      <c r="EF23" s="106" t="s">
        <v>2690</v>
      </c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s="106" t="e">
        <f t="shared" si="10"/>
        <v>#N/A</v>
      </c>
      <c r="EU23" s="106"/>
      <c r="EV23" s="27" t="e">
        <f t="shared" si="11"/>
        <v>#N/A</v>
      </c>
      <c r="EW23" s="106" t="s">
        <v>2380</v>
      </c>
      <c r="EX23" s="6" t="s">
        <v>2736</v>
      </c>
      <c r="EY23" s="106" t="s">
        <v>2690</v>
      </c>
      <c r="FA23" t="e">
        <v>#N/A</v>
      </c>
      <c r="FB23" t="e">
        <v>#N/A</v>
      </c>
      <c r="FC23" t="e">
        <v>#N/A</v>
      </c>
      <c r="FD23" t="e">
        <v>#N/A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s="106" t="e">
        <f t="shared" si="12"/>
        <v>#N/A</v>
      </c>
      <c r="FN23" s="106">
        <f t="shared" si="45"/>
        <v>0</v>
      </c>
      <c r="FO23" s="27" t="e">
        <f t="shared" si="13"/>
        <v>#N/A</v>
      </c>
      <c r="FP23" s="106" t="s">
        <v>2380</v>
      </c>
      <c r="FQ23" s="6" t="s">
        <v>2736</v>
      </c>
      <c r="FR23" s="106" t="s">
        <v>2690</v>
      </c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s="106" t="e">
        <f t="shared" si="14"/>
        <v>#N/A</v>
      </c>
      <c r="GG23" s="106"/>
      <c r="GH23" s="27" t="e">
        <f t="shared" si="15"/>
        <v>#N/A</v>
      </c>
      <c r="GI23" s="106" t="s">
        <v>2380</v>
      </c>
      <c r="GJ23" s="6" t="s">
        <v>2736</v>
      </c>
      <c r="GK23" s="106" t="s">
        <v>2690</v>
      </c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s="106" t="e">
        <f t="shared" si="16"/>
        <v>#N/A</v>
      </c>
      <c r="GZ23" s="106"/>
      <c r="HA23" s="27" t="e">
        <f t="shared" si="17"/>
        <v>#N/A</v>
      </c>
      <c r="HB23" s="106" t="s">
        <v>2380</v>
      </c>
      <c r="HC23" s="6" t="s">
        <v>2736</v>
      </c>
      <c r="HD23" s="106" t="s">
        <v>2690</v>
      </c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s="106" t="e">
        <f t="shared" si="18"/>
        <v>#N/A</v>
      </c>
      <c r="HS23" s="106"/>
      <c r="HT23" s="27" t="e">
        <f t="shared" si="19"/>
        <v>#N/A</v>
      </c>
      <c r="HU23" s="106" t="s">
        <v>2380</v>
      </c>
      <c r="HV23" s="6" t="s">
        <v>2736</v>
      </c>
      <c r="HW23" s="106" t="s">
        <v>2690</v>
      </c>
      <c r="HY23" t="e">
        <v>#N/A</v>
      </c>
      <c r="HZ23" t="e">
        <v>#N/A</v>
      </c>
      <c r="IA23" t="e">
        <v>#N/A</v>
      </c>
      <c r="IB23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s="106" t="e">
        <f t="shared" si="20"/>
        <v>#N/A</v>
      </c>
      <c r="IL23" s="106"/>
      <c r="IM23" s="27" t="e">
        <f t="shared" si="21"/>
        <v>#N/A</v>
      </c>
      <c r="IN23" s="106" t="s">
        <v>2380</v>
      </c>
      <c r="IO23" s="6" t="s">
        <v>2736</v>
      </c>
      <c r="IP23" s="106" t="s">
        <v>2690</v>
      </c>
      <c r="IR23" t="e">
        <v>#N/A</v>
      </c>
      <c r="IS23" t="e">
        <v>#N/A</v>
      </c>
      <c r="IT23" t="e">
        <v>#N/A</v>
      </c>
      <c r="IU23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s="106" t="e">
        <f t="shared" si="22"/>
        <v>#N/A</v>
      </c>
      <c r="JE23" s="106"/>
      <c r="JF23" s="27" t="e">
        <f t="shared" si="23"/>
        <v>#N/A</v>
      </c>
      <c r="JG23" s="106" t="s">
        <v>2380</v>
      </c>
      <c r="JH23" s="6" t="s">
        <v>2736</v>
      </c>
      <c r="JI23" s="106" t="s">
        <v>2690</v>
      </c>
      <c r="JW23" s="106">
        <f t="shared" si="24"/>
        <v>0</v>
      </c>
      <c r="JX23" s="106"/>
      <c r="JY23" s="27" t="e">
        <f t="shared" si="25"/>
        <v>#DIV/0!</v>
      </c>
      <c r="JZ23" s="106" t="s">
        <v>2380</v>
      </c>
      <c r="KA23" s="6" t="s">
        <v>2736</v>
      </c>
      <c r="KB23" s="106" t="s">
        <v>2690</v>
      </c>
      <c r="KD23" t="e">
        <v>#N/A</v>
      </c>
      <c r="KE23" t="e">
        <v>#N/A</v>
      </c>
      <c r="KF23" t="e">
        <v>#N/A</v>
      </c>
      <c r="KG23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s="106"/>
      <c r="KQ23" s="106"/>
      <c r="KR23" s="27" t="e">
        <f t="shared" si="56"/>
        <v>#DIV/0!</v>
      </c>
      <c r="KS23" s="106" t="s">
        <v>2380</v>
      </c>
      <c r="KT23" s="6" t="s">
        <v>2736</v>
      </c>
      <c r="KU23" s="106" t="s">
        <v>2690</v>
      </c>
      <c r="KW23" t="e">
        <v>#N/A</v>
      </c>
      <c r="KX23" t="e">
        <v>#N/A</v>
      </c>
      <c r="KY23" t="e">
        <v>#N/A</v>
      </c>
      <c r="KZ23" t="e">
        <v>#N/A</v>
      </c>
      <c r="LA23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s="106" t="e">
        <f t="shared" si="28"/>
        <v>#N/A</v>
      </c>
      <c r="LJ23" s="106"/>
      <c r="LK23" s="27" t="e">
        <f t="shared" si="57"/>
        <v>#N/A</v>
      </c>
      <c r="LL23" s="106" t="s">
        <v>2380</v>
      </c>
      <c r="LM23" s="6" t="s">
        <v>2736</v>
      </c>
      <c r="LN23" s="106" t="s">
        <v>2690</v>
      </c>
      <c r="LP23" t="e">
        <v>#N/A</v>
      </c>
      <c r="LQ23" t="e">
        <v>#N/A</v>
      </c>
      <c r="LR23" t="e">
        <v>#N/A</v>
      </c>
      <c r="LS23" t="e">
        <v>#N/A</v>
      </c>
      <c r="LT23" t="e">
        <v>#N/A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B23" s="106" t="e">
        <f t="shared" si="46"/>
        <v>#N/A</v>
      </c>
      <c r="MC23" s="106"/>
      <c r="MD23" s="27" t="e">
        <f t="shared" si="58"/>
        <v>#N/A</v>
      </c>
      <c r="ME23" s="106" t="s">
        <v>2380</v>
      </c>
      <c r="MF23" s="6" t="s">
        <v>2736</v>
      </c>
      <c r="MG23" s="106" t="s">
        <v>2690</v>
      </c>
      <c r="MI23" t="e">
        <v>#N/A</v>
      </c>
      <c r="MJ23" t="e">
        <v>#N/A</v>
      </c>
      <c r="MK23" t="e">
        <v>#N/A</v>
      </c>
      <c r="ML23" t="e">
        <v>#N/A</v>
      </c>
      <c r="MM23" t="e">
        <v>#N/A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U23" s="106" t="e">
        <f t="shared" si="31"/>
        <v>#N/A</v>
      </c>
      <c r="MV23" s="106"/>
      <c r="MW23" s="27"/>
      <c r="MX23" s="106" t="s">
        <v>2380</v>
      </c>
      <c r="MY23" s="6" t="s">
        <v>2736</v>
      </c>
      <c r="MZ23" s="106" t="s">
        <v>2690</v>
      </c>
      <c r="NB23" t="e">
        <v>#N/A</v>
      </c>
      <c r="NC23" t="e">
        <v>#N/A</v>
      </c>
      <c r="ND23" t="e">
        <v>#N/A</v>
      </c>
      <c r="NE23" t="e">
        <v>#N/A</v>
      </c>
      <c r="NF23" t="e">
        <v>#N/A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s="106" t="e">
        <f t="shared" si="33"/>
        <v>#N/A</v>
      </c>
      <c r="NO23" s="106"/>
      <c r="NP23" s="27"/>
      <c r="NQ23" s="106" t="s">
        <v>2380</v>
      </c>
      <c r="NR23" s="6" t="s">
        <v>2736</v>
      </c>
      <c r="NS23" s="106" t="s">
        <v>2690</v>
      </c>
      <c r="NU23" t="e">
        <v>#N/A</v>
      </c>
      <c r="NV23" t="e">
        <v>#N/A</v>
      </c>
      <c r="NW23" t="e">
        <v>#N/A</v>
      </c>
      <c r="NX23" t="e">
        <v>#N/A</v>
      </c>
      <c r="NY23" t="e">
        <v>#N/A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G23" s="106"/>
      <c r="OH23" s="106"/>
      <c r="OI23" s="27" t="e">
        <f t="shared" si="59"/>
        <v>#DIV/0!</v>
      </c>
      <c r="OJ23" s="106" t="s">
        <v>2380</v>
      </c>
      <c r="OK23" s="6" t="s">
        <v>2736</v>
      </c>
      <c r="OL23" s="106" t="s">
        <v>2690</v>
      </c>
      <c r="OZ23" s="106"/>
      <c r="PA23" s="106"/>
      <c r="PB23" s="27" t="e">
        <f t="shared" si="60"/>
        <v>#DIV/0!</v>
      </c>
      <c r="PC23" s="106" t="s">
        <v>2380</v>
      </c>
      <c r="PD23" s="6" t="s">
        <v>2736</v>
      </c>
      <c r="PE23" s="106" t="s">
        <v>2690</v>
      </c>
      <c r="PG23" t="e">
        <v>#N/A</v>
      </c>
      <c r="PH23" t="e">
        <v>#N/A</v>
      </c>
      <c r="PI23" t="e">
        <v>#N/A</v>
      </c>
      <c r="PJ23" t="e">
        <v>#N/A</v>
      </c>
      <c r="PK23" t="e">
        <v>#N/A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s="106"/>
      <c r="PT23" s="106"/>
      <c r="PU23" s="27"/>
      <c r="PV23" s="106" t="s">
        <v>2380</v>
      </c>
      <c r="PW23" s="6" t="s">
        <v>2736</v>
      </c>
      <c r="PX23" s="106" t="s">
        <v>2690</v>
      </c>
      <c r="PZ23" t="e">
        <v>#N/A</v>
      </c>
      <c r="QA23" t="e">
        <v>#N/A</v>
      </c>
      <c r="QB23" t="e">
        <v>#N/A</v>
      </c>
      <c r="QC23" t="e">
        <v>#N/A</v>
      </c>
      <c r="QD23" t="e">
        <v>#N/A</v>
      </c>
      <c r="QE23" t="e">
        <v>#N/A</v>
      </c>
      <c r="QF23" t="e">
        <v>#N/A</v>
      </c>
      <c r="QG23" t="e">
        <v>#N/A</v>
      </c>
      <c r="QH23" t="e">
        <v>#N/A</v>
      </c>
      <c r="QI23" t="e">
        <v>#N/A</v>
      </c>
      <c r="QJ23" t="e">
        <v>#N/A</v>
      </c>
      <c r="QK23" t="e">
        <v>#N/A</v>
      </c>
      <c r="QL23" s="106"/>
      <c r="QM23" s="106"/>
      <c r="QN23" s="27"/>
      <c r="QO23" s="106" t="s">
        <v>2380</v>
      </c>
      <c r="QP23" s="6" t="s">
        <v>2736</v>
      </c>
      <c r="QQ23" s="106" t="s">
        <v>2690</v>
      </c>
      <c r="QS23" t="e">
        <v>#N/A</v>
      </c>
      <c r="QT23" t="e">
        <v>#N/A</v>
      </c>
      <c r="QU23" t="e">
        <v>#N/A</v>
      </c>
      <c r="QV23" t="e">
        <v>#N/A</v>
      </c>
      <c r="QW23" t="e">
        <v>#N/A</v>
      </c>
      <c r="QX23" t="e">
        <v>#N/A</v>
      </c>
      <c r="QY23" t="e">
        <v>#N/A</v>
      </c>
      <c r="QZ23" t="e">
        <v>#N/A</v>
      </c>
      <c r="RA23" t="e">
        <v>#N/A</v>
      </c>
      <c r="RB23" t="e">
        <v>#N/A</v>
      </c>
      <c r="RC23" t="e">
        <v>#N/A</v>
      </c>
      <c r="RD23" t="e">
        <v>#N/A</v>
      </c>
      <c r="RE23" s="106"/>
      <c r="RF23" s="106"/>
      <c r="RG23" s="27"/>
      <c r="RH23" s="106" t="s">
        <v>2380</v>
      </c>
      <c r="RI23" s="6" t="s">
        <v>2736</v>
      </c>
      <c r="RJ23" s="106" t="s">
        <v>2690</v>
      </c>
      <c r="RL23" t="e">
        <v>#N/A</v>
      </c>
      <c r="RM23" t="e">
        <v>#N/A</v>
      </c>
      <c r="RN23" t="e">
        <v>#N/A</v>
      </c>
      <c r="RO23" t="e">
        <v>#N/A</v>
      </c>
      <c r="RP23" t="e">
        <v>#N/A</v>
      </c>
      <c r="RQ23" t="e">
        <v>#N/A</v>
      </c>
      <c r="RR23" t="e">
        <v>#N/A</v>
      </c>
      <c r="RS23" t="e">
        <v>#N/A</v>
      </c>
      <c r="RT23" t="e">
        <v>#N/A</v>
      </c>
      <c r="RU23" t="e">
        <v>#N/A</v>
      </c>
      <c r="RV23" t="e">
        <v>#N/A</v>
      </c>
      <c r="RW23" t="e">
        <v>#N/A</v>
      </c>
      <c r="RX23" s="106"/>
      <c r="RY23" s="106"/>
      <c r="RZ23" s="27" t="e">
        <f t="shared" si="61"/>
        <v>#DIV/0!</v>
      </c>
      <c r="SA23" s="106" t="s">
        <v>2380</v>
      </c>
      <c r="SB23" s="6" t="s">
        <v>2736</v>
      </c>
      <c r="SC23" s="106" t="s">
        <v>2690</v>
      </c>
      <c r="SE23" t="e">
        <v>#N/A</v>
      </c>
      <c r="SF23" t="e">
        <v>#N/A</v>
      </c>
      <c r="SG23" t="e">
        <v>#N/A</v>
      </c>
      <c r="SH23" t="e">
        <v>#N/A</v>
      </c>
      <c r="SI23" t="e">
        <v>#N/A</v>
      </c>
      <c r="SJ23" t="e">
        <v>#N/A</v>
      </c>
      <c r="SK23" t="e">
        <v>#N/A</v>
      </c>
      <c r="SL23" t="e">
        <v>#N/A</v>
      </c>
      <c r="SM23" t="e">
        <v>#N/A</v>
      </c>
      <c r="SN23" t="e">
        <v>#N/A</v>
      </c>
      <c r="SO23" t="e">
        <v>#N/A</v>
      </c>
      <c r="SP23" t="e">
        <v>#N/A</v>
      </c>
      <c r="SQ23" s="106" t="e">
        <f t="shared" si="52"/>
        <v>#N/A</v>
      </c>
      <c r="SR23" s="106"/>
      <c r="SS23" s="27" t="e">
        <f t="shared" si="54"/>
        <v>#N/A</v>
      </c>
      <c r="ST23" s="106" t="s">
        <v>2380</v>
      </c>
      <c r="SU23" s="6" t="s">
        <v>2736</v>
      </c>
      <c r="SV23" s="106" t="s">
        <v>2690</v>
      </c>
      <c r="SX23" t="e">
        <v>#N/A</v>
      </c>
      <c r="SY23" t="e">
        <v>#N/A</v>
      </c>
      <c r="SZ23" t="e">
        <v>#N/A</v>
      </c>
      <c r="TA23" t="e">
        <v>#N/A</v>
      </c>
      <c r="TB23" t="e">
        <v>#N/A</v>
      </c>
      <c r="TC23" t="e">
        <v>#N/A</v>
      </c>
      <c r="TD23" t="e">
        <v>#N/A</v>
      </c>
      <c r="TE23" t="e">
        <v>#N/A</v>
      </c>
      <c r="TF23" t="e">
        <v>#N/A</v>
      </c>
      <c r="TG23" t="e">
        <v>#N/A</v>
      </c>
      <c r="TH23" t="e">
        <v>#N/A</v>
      </c>
      <c r="TI23" t="e">
        <v>#N/A</v>
      </c>
      <c r="TJ23" s="106" t="e">
        <f t="shared" si="53"/>
        <v>#N/A</v>
      </c>
      <c r="TK23" s="106"/>
      <c r="TL23" s="27" t="e">
        <f>TJ23/TK23*100</f>
        <v>#N/A</v>
      </c>
    </row>
    <row r="24" spans="1:532" ht="14.25" customHeight="1">
      <c r="A24" s="106" t="s">
        <v>2375</v>
      </c>
      <c r="B24" s="6" t="s">
        <v>2736</v>
      </c>
      <c r="C24" s="106" t="s">
        <v>2690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s="106" t="e">
        <f t="shared" si="41"/>
        <v>#N/A</v>
      </c>
      <c r="R24" s="106"/>
      <c r="S24" s="27" t="e">
        <f t="shared" si="0"/>
        <v>#N/A</v>
      </c>
      <c r="T24" s="106" t="s">
        <v>2375</v>
      </c>
      <c r="U24" s="6" t="s">
        <v>2736</v>
      </c>
      <c r="V24" s="106" t="s">
        <v>2690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s="106" t="e">
        <f t="shared" si="42"/>
        <v>#N/A</v>
      </c>
      <c r="AK24" s="106"/>
      <c r="AL24" s="27" t="e">
        <f t="shared" si="1"/>
        <v>#N/A</v>
      </c>
      <c r="AM24" s="106" t="s">
        <v>2375</v>
      </c>
      <c r="AN24" s="6" t="s">
        <v>2736</v>
      </c>
      <c r="AO24" s="106" t="s">
        <v>2690</v>
      </c>
      <c r="AQ24" s="1">
        <v>0</v>
      </c>
      <c r="AR24" s="1">
        <v>0</v>
      </c>
      <c r="AS24" s="1">
        <v>0</v>
      </c>
      <c r="AT24" s="1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06">
        <f t="shared" si="43"/>
        <v>0</v>
      </c>
      <c r="BD24" s="106"/>
      <c r="BE24" s="27" t="e">
        <f t="shared" si="2"/>
        <v>#DIV/0!</v>
      </c>
      <c r="BF24" s="106" t="s">
        <v>2375</v>
      </c>
      <c r="BG24" s="6" t="s">
        <v>2736</v>
      </c>
      <c r="BH24" s="106" t="s">
        <v>2690</v>
      </c>
      <c r="BJ24" s="1">
        <v>0</v>
      </c>
      <c r="BK24" s="1">
        <v>0</v>
      </c>
      <c r="BL24" s="1">
        <v>0</v>
      </c>
      <c r="BM24" s="1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s="106">
        <f t="shared" si="44"/>
        <v>0</v>
      </c>
      <c r="BW24" s="106"/>
      <c r="BX24" s="27" t="e">
        <f t="shared" si="3"/>
        <v>#DIV/0!</v>
      </c>
      <c r="BY24" s="106" t="s">
        <v>2375</v>
      </c>
      <c r="BZ24" s="6" t="s">
        <v>2736</v>
      </c>
      <c r="CA24" s="106" t="s">
        <v>2690</v>
      </c>
      <c r="CC24" s="1">
        <v>0</v>
      </c>
      <c r="CD24" s="1">
        <v>0</v>
      </c>
      <c r="CE24" s="1">
        <v>0</v>
      </c>
      <c r="CF24" s="1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 s="106">
        <f t="shared" si="4"/>
        <v>0</v>
      </c>
      <c r="CP24" s="106"/>
      <c r="CQ24" s="27" t="e">
        <f t="shared" si="5"/>
        <v>#DIV/0!</v>
      </c>
      <c r="CR24" s="106" t="s">
        <v>2375</v>
      </c>
      <c r="CS24" s="6" t="s">
        <v>2736</v>
      </c>
      <c r="CT24" s="106" t="s">
        <v>2690</v>
      </c>
      <c r="CU24">
        <v>2</v>
      </c>
      <c r="CV24" s="1">
        <v>0.19135416666666669</v>
      </c>
      <c r="CW24" s="1">
        <v>9.3969907407407405E-2</v>
      </c>
      <c r="CX24" s="1">
        <v>7.6620370370370366E-3</v>
      </c>
      <c r="CY24" s="1">
        <v>8.971064814814815E-2</v>
      </c>
      <c r="CZ24">
        <v>15</v>
      </c>
      <c r="DA24">
        <v>85</v>
      </c>
      <c r="DB24">
        <v>76</v>
      </c>
      <c r="DC24">
        <v>10</v>
      </c>
      <c r="DD24">
        <v>0</v>
      </c>
      <c r="DE24">
        <v>0</v>
      </c>
      <c r="DF24">
        <v>0</v>
      </c>
      <c r="DG24">
        <v>88.37</v>
      </c>
      <c r="DH24" s="106">
        <f t="shared" si="6"/>
        <v>75</v>
      </c>
      <c r="DI24" s="106">
        <v>130</v>
      </c>
      <c r="DJ24" s="27">
        <f t="shared" si="7"/>
        <v>57.692307692307686</v>
      </c>
      <c r="DK24" s="106" t="s">
        <v>2375</v>
      </c>
      <c r="DL24" s="6" t="s">
        <v>2736</v>
      </c>
      <c r="DM24" s="106" t="s">
        <v>2690</v>
      </c>
      <c r="DO24" s="1">
        <v>0.2912615740740741</v>
      </c>
      <c r="DP24" s="1">
        <v>7.0150462962962956E-2</v>
      </c>
      <c r="DQ24" s="1">
        <v>1.758101851851852E-2</v>
      </c>
      <c r="DR24" s="1">
        <v>0.20351851851851852</v>
      </c>
      <c r="DS24">
        <v>11</v>
      </c>
      <c r="DT24">
        <v>54</v>
      </c>
      <c r="DU24">
        <v>41</v>
      </c>
      <c r="DV24">
        <v>17</v>
      </c>
      <c r="DW24">
        <v>0</v>
      </c>
      <c r="DX24">
        <v>0</v>
      </c>
      <c r="DY24">
        <v>0</v>
      </c>
      <c r="DZ24">
        <v>70.69</v>
      </c>
      <c r="EA24" s="106">
        <f t="shared" si="8"/>
        <v>37</v>
      </c>
      <c r="EB24" s="106">
        <v>130</v>
      </c>
      <c r="EC24" s="27">
        <f t="shared" si="9"/>
        <v>28.46153846153846</v>
      </c>
      <c r="ED24" s="106" t="s">
        <v>2375</v>
      </c>
      <c r="EE24" s="6" t="s">
        <v>2736</v>
      </c>
      <c r="EF24" s="106" t="s">
        <v>2690</v>
      </c>
      <c r="EH24" s="1">
        <v>0.2912615740740741</v>
      </c>
      <c r="EI24" s="1">
        <v>7.0150462962962956E-2</v>
      </c>
      <c r="EJ24" s="1">
        <v>1.758101851851852E-2</v>
      </c>
      <c r="EK24" s="1">
        <v>0.20351851851851852</v>
      </c>
      <c r="EL24">
        <v>11</v>
      </c>
      <c r="EM24">
        <v>54</v>
      </c>
      <c r="EN24">
        <v>41</v>
      </c>
      <c r="EO24">
        <v>17</v>
      </c>
      <c r="EP24">
        <v>0</v>
      </c>
      <c r="EQ24">
        <v>0</v>
      </c>
      <c r="ER24">
        <v>0</v>
      </c>
      <c r="ES24">
        <v>70.69</v>
      </c>
      <c r="ET24" s="106">
        <f t="shared" si="10"/>
        <v>37</v>
      </c>
      <c r="EU24" s="106">
        <v>130</v>
      </c>
      <c r="EV24" s="27">
        <f t="shared" si="11"/>
        <v>28.46153846153846</v>
      </c>
      <c r="EW24" s="106" t="s">
        <v>2375</v>
      </c>
      <c r="EX24" s="6" t="s">
        <v>2736</v>
      </c>
      <c r="EY24" s="106" t="s">
        <v>2690</v>
      </c>
      <c r="FA24" s="1">
        <v>0.48265046296296293</v>
      </c>
      <c r="FB24" s="1">
        <v>0.16415509259259259</v>
      </c>
      <c r="FC24" s="1">
        <v>2.525462962962963E-2</v>
      </c>
      <c r="FD24" s="1">
        <v>0.29322916666666665</v>
      </c>
      <c r="FE24">
        <v>26</v>
      </c>
      <c r="FF24">
        <v>139</v>
      </c>
      <c r="FG24">
        <v>117</v>
      </c>
      <c r="FH24">
        <v>27</v>
      </c>
      <c r="FI24">
        <v>0</v>
      </c>
      <c r="FJ24">
        <v>0</v>
      </c>
      <c r="FK24">
        <v>0</v>
      </c>
      <c r="FL24">
        <v>81.25</v>
      </c>
      <c r="FM24" s="106">
        <f t="shared" si="12"/>
        <v>112</v>
      </c>
      <c r="FN24" s="106">
        <f t="shared" si="45"/>
        <v>260</v>
      </c>
      <c r="FO24" s="27">
        <f t="shared" si="13"/>
        <v>43.07692307692308</v>
      </c>
      <c r="FP24" s="106" t="s">
        <v>2375</v>
      </c>
      <c r="FQ24" s="6" t="s">
        <v>2736</v>
      </c>
      <c r="FR24" s="106" t="s">
        <v>2690</v>
      </c>
      <c r="FS24">
        <v>4</v>
      </c>
      <c r="FT24" s="1">
        <v>0.36284722222222227</v>
      </c>
      <c r="FU24" s="1">
        <v>0.17898148148148149</v>
      </c>
      <c r="FV24" s="1">
        <v>1.4166666666666666E-2</v>
      </c>
      <c r="FW24" s="1">
        <v>0.16968749999999999</v>
      </c>
      <c r="FX24">
        <v>24</v>
      </c>
      <c r="FY24">
        <v>265</v>
      </c>
      <c r="FZ24">
        <v>19</v>
      </c>
      <c r="GA24">
        <v>0</v>
      </c>
      <c r="GB24">
        <v>0</v>
      </c>
      <c r="GC24">
        <v>0</v>
      </c>
      <c r="GD24">
        <v>0</v>
      </c>
      <c r="GE24">
        <v>100</v>
      </c>
      <c r="GF24" s="106">
        <f t="shared" si="14"/>
        <v>265</v>
      </c>
      <c r="GG24" s="106">
        <v>262</v>
      </c>
      <c r="GH24" s="27">
        <f t="shared" si="15"/>
        <v>101.14503816793894</v>
      </c>
      <c r="GI24" s="106" t="s">
        <v>2375</v>
      </c>
      <c r="GJ24" s="6" t="s">
        <v>2736</v>
      </c>
      <c r="GK24" s="106" t="s">
        <v>2690</v>
      </c>
      <c r="GM24" s="1">
        <v>0.36532407407407402</v>
      </c>
      <c r="GN24" s="1">
        <v>0.16292824074074075</v>
      </c>
      <c r="GO24" s="1">
        <v>5.3819444444444448E-2</v>
      </c>
      <c r="GP24" s="1">
        <v>0.14856481481481482</v>
      </c>
      <c r="GQ24">
        <v>36</v>
      </c>
      <c r="GR24">
        <v>247</v>
      </c>
      <c r="GS24">
        <v>271</v>
      </c>
      <c r="GT24">
        <v>11</v>
      </c>
      <c r="GU24">
        <v>0</v>
      </c>
      <c r="GV24">
        <v>0</v>
      </c>
      <c r="GW24">
        <v>0</v>
      </c>
      <c r="GX24">
        <v>96.1</v>
      </c>
      <c r="GY24" s="106">
        <f t="shared" si="16"/>
        <v>236</v>
      </c>
      <c r="GZ24" s="106">
        <v>262</v>
      </c>
      <c r="HA24" s="27">
        <f t="shared" si="17"/>
        <v>90.07633587786259</v>
      </c>
      <c r="HB24" s="106" t="s">
        <v>2375</v>
      </c>
      <c r="HC24" s="6" t="s">
        <v>2736</v>
      </c>
      <c r="HD24" s="106" t="s">
        <v>2690</v>
      </c>
      <c r="HF24" s="1">
        <v>0</v>
      </c>
      <c r="HG24" s="1">
        <v>0</v>
      </c>
      <c r="HH24" s="1">
        <v>0</v>
      </c>
      <c r="HI24" s="1">
        <v>0</v>
      </c>
      <c r="HJ24">
        <v>0</v>
      </c>
      <c r="HK24">
        <v>0</v>
      </c>
      <c r="HL24">
        <v>215</v>
      </c>
      <c r="HM24">
        <v>0</v>
      </c>
      <c r="HN24">
        <v>0</v>
      </c>
      <c r="HO24">
        <v>0</v>
      </c>
      <c r="HP24">
        <v>0</v>
      </c>
      <c r="HQ24">
        <v>100</v>
      </c>
      <c r="HR24" s="106">
        <f t="shared" si="18"/>
        <v>0</v>
      </c>
      <c r="HS24" s="106"/>
      <c r="HT24" s="27" t="e">
        <f t="shared" si="19"/>
        <v>#DIV/0!</v>
      </c>
      <c r="HU24" s="106" t="s">
        <v>2375</v>
      </c>
      <c r="HV24" s="6" t="s">
        <v>2736</v>
      </c>
      <c r="HW24" s="106" t="s">
        <v>2690</v>
      </c>
      <c r="HY24" s="1" t="e">
        <v>#N/A</v>
      </c>
      <c r="HZ24" s="1" t="e">
        <v>#N/A</v>
      </c>
      <c r="IA24" s="1" t="e">
        <v>#N/A</v>
      </c>
      <c r="IB24" s="1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s="106" t="e">
        <f t="shared" si="20"/>
        <v>#N/A</v>
      </c>
      <c r="IL24" s="106"/>
      <c r="IM24" s="27" t="e">
        <f t="shared" si="21"/>
        <v>#N/A</v>
      </c>
      <c r="IN24" s="106" t="s">
        <v>2375</v>
      </c>
      <c r="IO24" s="6" t="s">
        <v>2736</v>
      </c>
      <c r="IP24" s="106" t="s">
        <v>2690</v>
      </c>
      <c r="IR24" s="1" t="e">
        <v>#N/A</v>
      </c>
      <c r="IS24" s="1" t="e">
        <v>#N/A</v>
      </c>
      <c r="IT24" s="1" t="e">
        <v>#N/A</v>
      </c>
      <c r="IU24" s="1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D24" s="106" t="e">
        <f t="shared" si="22"/>
        <v>#N/A</v>
      </c>
      <c r="JE24" s="106"/>
      <c r="JF24" s="27" t="e">
        <f t="shared" si="23"/>
        <v>#N/A</v>
      </c>
      <c r="JG24" s="106" t="s">
        <v>2375</v>
      </c>
      <c r="JH24" s="6" t="s">
        <v>2736</v>
      </c>
      <c r="JI24" s="106" t="s">
        <v>2690</v>
      </c>
      <c r="JK24" s="1"/>
      <c r="JL24" s="1"/>
      <c r="JM24" s="1"/>
      <c r="JN24" s="1"/>
      <c r="JW24" s="106">
        <f t="shared" si="24"/>
        <v>0</v>
      </c>
      <c r="JX24" s="106"/>
      <c r="JY24" s="27" t="e">
        <f t="shared" si="25"/>
        <v>#DIV/0!</v>
      </c>
      <c r="JZ24" s="106" t="s">
        <v>2375</v>
      </c>
      <c r="KA24" s="6" t="s">
        <v>2736</v>
      </c>
      <c r="KB24" s="106" t="s">
        <v>2690</v>
      </c>
      <c r="KD24" t="e">
        <v>#N/A</v>
      </c>
      <c r="KE24" t="e">
        <v>#N/A</v>
      </c>
      <c r="KF24" t="e">
        <v>#N/A</v>
      </c>
      <c r="KG24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s="106"/>
      <c r="KQ24" s="106"/>
      <c r="KR24" s="27" t="e">
        <f t="shared" si="56"/>
        <v>#DIV/0!</v>
      </c>
      <c r="KS24" s="106" t="s">
        <v>2375</v>
      </c>
      <c r="KT24" s="6" t="s">
        <v>2736</v>
      </c>
      <c r="KU24" s="106" t="s">
        <v>2690</v>
      </c>
      <c r="KW24" s="1">
        <v>0</v>
      </c>
      <c r="KX24" s="1">
        <v>0</v>
      </c>
      <c r="KY24" s="1">
        <v>0</v>
      </c>
      <c r="KZ24" s="1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 s="106">
        <f t="shared" si="28"/>
        <v>0</v>
      </c>
      <c r="LJ24" s="106"/>
      <c r="LK24" s="27" t="e">
        <f t="shared" si="57"/>
        <v>#DIV/0!</v>
      </c>
      <c r="LL24" s="106" t="s">
        <v>2375</v>
      </c>
      <c r="LM24" s="6" t="s">
        <v>2736</v>
      </c>
      <c r="LN24" s="106" t="s">
        <v>2690</v>
      </c>
      <c r="LP24" s="1">
        <v>0</v>
      </c>
      <c r="LQ24" s="1">
        <v>0</v>
      </c>
      <c r="LR24" s="1">
        <v>0</v>
      </c>
      <c r="LS24" s="1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 s="106">
        <f t="shared" si="46"/>
        <v>0</v>
      </c>
      <c r="MC24" s="106"/>
      <c r="MD24" s="27" t="e">
        <f t="shared" si="58"/>
        <v>#DIV/0!</v>
      </c>
      <c r="ME24" s="106" t="s">
        <v>2375</v>
      </c>
      <c r="MF24" s="6" t="s">
        <v>2736</v>
      </c>
      <c r="MG24" s="106" t="s">
        <v>2690</v>
      </c>
      <c r="MI24" s="1">
        <v>0.29310185185185184</v>
      </c>
      <c r="MJ24" s="1">
        <v>0.19930555555555554</v>
      </c>
      <c r="MK24" s="1">
        <v>4.3449074074074077E-2</v>
      </c>
      <c r="ML24" s="1">
        <v>5.033564814814815E-2</v>
      </c>
      <c r="MM24">
        <v>8</v>
      </c>
      <c r="MN24">
        <v>162</v>
      </c>
      <c r="MO24">
        <v>156</v>
      </c>
      <c r="MP24">
        <v>9</v>
      </c>
      <c r="MQ24">
        <v>0</v>
      </c>
      <c r="MR24">
        <v>0</v>
      </c>
      <c r="MS24">
        <v>0</v>
      </c>
      <c r="MT24">
        <v>94.55</v>
      </c>
      <c r="MU24" s="106">
        <f t="shared" si="31"/>
        <v>153</v>
      </c>
      <c r="MV24" s="106">
        <v>131</v>
      </c>
      <c r="MW24" s="27">
        <f>MU24/MV24*100</f>
        <v>116.79389312977099</v>
      </c>
      <c r="MX24" s="106" t="s">
        <v>2375</v>
      </c>
      <c r="MY24" s="6" t="s">
        <v>2736</v>
      </c>
      <c r="MZ24" s="106" t="s">
        <v>2690</v>
      </c>
      <c r="NB24" s="1">
        <v>0.15535879629629631</v>
      </c>
      <c r="NC24" s="1">
        <v>0.14903935185185185</v>
      </c>
      <c r="ND24" s="1">
        <v>6.2847222222222228E-3</v>
      </c>
      <c r="NE24" s="1">
        <v>3.4722222222222222E-5</v>
      </c>
      <c r="NF24">
        <v>13</v>
      </c>
      <c r="NG24">
        <v>159</v>
      </c>
      <c r="NH24">
        <v>16</v>
      </c>
      <c r="NI24">
        <v>2</v>
      </c>
      <c r="NJ24">
        <v>0</v>
      </c>
      <c r="NK24">
        <v>0</v>
      </c>
      <c r="NL24">
        <v>0</v>
      </c>
      <c r="NM24">
        <v>88.89</v>
      </c>
      <c r="NN24" s="106">
        <f t="shared" si="33"/>
        <v>157</v>
      </c>
      <c r="NO24" s="106">
        <v>131</v>
      </c>
      <c r="NP24" s="27">
        <f>NN24/NO24*100</f>
        <v>119.84732824427482</v>
      </c>
      <c r="NQ24" s="106" t="s">
        <v>2375</v>
      </c>
      <c r="NR24" s="6" t="s">
        <v>2736</v>
      </c>
      <c r="NS24" s="106" t="s">
        <v>2690</v>
      </c>
      <c r="NU24" s="1">
        <v>0.15535879629629631</v>
      </c>
      <c r="NV24" s="1">
        <v>0.14903935185185185</v>
      </c>
      <c r="NW24" s="1">
        <v>6.2847222222222228E-3</v>
      </c>
      <c r="NX24" s="1">
        <v>3.4722222222222222E-5</v>
      </c>
      <c r="NY24">
        <v>13</v>
      </c>
      <c r="NZ24">
        <v>159</v>
      </c>
      <c r="OA24">
        <v>143</v>
      </c>
      <c r="OB24">
        <v>19</v>
      </c>
      <c r="OC24">
        <v>0</v>
      </c>
      <c r="OD24">
        <v>0</v>
      </c>
      <c r="OE24">
        <v>0</v>
      </c>
      <c r="OF24">
        <v>88.27</v>
      </c>
      <c r="OG24" s="106">
        <f>NZ24-OB24</f>
        <v>140</v>
      </c>
      <c r="OH24" s="106">
        <v>131</v>
      </c>
      <c r="OI24" s="27">
        <f t="shared" si="59"/>
        <v>106.87022900763358</v>
      </c>
      <c r="OJ24" s="106" t="s">
        <v>2375</v>
      </c>
      <c r="OK24" s="6" t="s">
        <v>2736</v>
      </c>
      <c r="OL24" s="106" t="s">
        <v>2690</v>
      </c>
      <c r="OZ24" s="106"/>
      <c r="PA24" s="106">
        <v>131</v>
      </c>
      <c r="PB24" s="27">
        <f t="shared" si="60"/>
        <v>0</v>
      </c>
      <c r="PC24" s="106" t="s">
        <v>2375</v>
      </c>
      <c r="PD24" s="6" t="s">
        <v>2736</v>
      </c>
      <c r="PE24" s="106" t="s">
        <v>2690</v>
      </c>
      <c r="PG24" t="e">
        <v>#N/A</v>
      </c>
      <c r="PH24" t="e">
        <v>#N/A</v>
      </c>
      <c r="PI24" t="e">
        <v>#N/A</v>
      </c>
      <c r="PJ24" t="e">
        <v>#N/A</v>
      </c>
      <c r="PK24" t="e">
        <v>#N/A</v>
      </c>
      <c r="PL24" t="e">
        <v>#N/A</v>
      </c>
      <c r="PM24" t="e">
        <v>#N/A</v>
      </c>
      <c r="PN24" t="e">
        <v>#N/A</v>
      </c>
      <c r="PO24" t="e">
        <v>#N/A</v>
      </c>
      <c r="PP24" t="e">
        <v>#N/A</v>
      </c>
      <c r="PQ24" t="e">
        <v>#N/A</v>
      </c>
      <c r="PR24" t="e">
        <v>#N/A</v>
      </c>
      <c r="PS24" s="106"/>
      <c r="PT24" s="106"/>
      <c r="PU24" s="27"/>
      <c r="PV24" s="106" t="s">
        <v>2375</v>
      </c>
      <c r="PW24" s="6" t="s">
        <v>2736</v>
      </c>
      <c r="PX24" s="106" t="s">
        <v>2690</v>
      </c>
      <c r="PZ24" t="e">
        <v>#N/A</v>
      </c>
      <c r="QA24" t="e">
        <v>#N/A</v>
      </c>
      <c r="QB24" t="e">
        <v>#N/A</v>
      </c>
      <c r="QC24" t="e">
        <v>#N/A</v>
      </c>
      <c r="QD24" t="e">
        <v>#N/A</v>
      </c>
      <c r="QE24" t="e">
        <v>#N/A</v>
      </c>
      <c r="QF24" t="e">
        <v>#N/A</v>
      </c>
      <c r="QG24" t="e">
        <v>#N/A</v>
      </c>
      <c r="QH24" t="e">
        <v>#N/A</v>
      </c>
      <c r="QI24" t="e">
        <v>#N/A</v>
      </c>
      <c r="QJ24" t="e">
        <v>#N/A</v>
      </c>
      <c r="QK24" t="e">
        <v>#N/A</v>
      </c>
      <c r="QL24" s="106"/>
      <c r="QM24" s="106"/>
      <c r="QN24" s="27"/>
      <c r="QO24" s="106" t="s">
        <v>2375</v>
      </c>
      <c r="QP24" s="6" t="s">
        <v>2736</v>
      </c>
      <c r="QQ24" s="106" t="s">
        <v>2690</v>
      </c>
      <c r="QS24" t="e">
        <v>#N/A</v>
      </c>
      <c r="QT24" t="e">
        <v>#N/A</v>
      </c>
      <c r="QU24" t="e">
        <v>#N/A</v>
      </c>
      <c r="QV24" t="e">
        <v>#N/A</v>
      </c>
      <c r="QW24" t="e">
        <v>#N/A</v>
      </c>
      <c r="QX24" t="e">
        <v>#N/A</v>
      </c>
      <c r="QY24" t="e">
        <v>#N/A</v>
      </c>
      <c r="QZ24" t="e">
        <v>#N/A</v>
      </c>
      <c r="RA24" t="e">
        <v>#N/A</v>
      </c>
      <c r="RB24" t="e">
        <v>#N/A</v>
      </c>
      <c r="RC24" t="e">
        <v>#N/A</v>
      </c>
      <c r="RD24" t="e">
        <v>#N/A</v>
      </c>
      <c r="RE24" s="106"/>
      <c r="RF24" s="106"/>
      <c r="RG24" s="27"/>
      <c r="RH24" s="106" t="s">
        <v>2375</v>
      </c>
      <c r="RI24" s="6" t="s">
        <v>2736</v>
      </c>
      <c r="RJ24" s="106" t="s">
        <v>2690</v>
      </c>
      <c r="RL24" t="e">
        <v>#N/A</v>
      </c>
      <c r="RM24" t="e">
        <v>#N/A</v>
      </c>
      <c r="RN24" t="e">
        <v>#N/A</v>
      </c>
      <c r="RO24" t="e">
        <v>#N/A</v>
      </c>
      <c r="RP24" t="e">
        <v>#N/A</v>
      </c>
      <c r="RQ24" t="e">
        <v>#N/A</v>
      </c>
      <c r="RR24" t="e">
        <v>#N/A</v>
      </c>
      <c r="RS24" t="e">
        <v>#N/A</v>
      </c>
      <c r="RT24" t="e">
        <v>#N/A</v>
      </c>
      <c r="RU24" t="e">
        <v>#N/A</v>
      </c>
      <c r="RV24" t="e">
        <v>#N/A</v>
      </c>
      <c r="RW24" t="e">
        <v>#N/A</v>
      </c>
      <c r="RX24" s="106"/>
      <c r="RY24" s="106"/>
      <c r="RZ24" s="27" t="e">
        <f t="shared" si="61"/>
        <v>#DIV/0!</v>
      </c>
      <c r="SA24" s="106" t="s">
        <v>2375</v>
      </c>
      <c r="SB24" s="6" t="s">
        <v>2736</v>
      </c>
      <c r="SC24" s="106" t="s">
        <v>2690</v>
      </c>
      <c r="SE24" t="e">
        <v>#N/A</v>
      </c>
      <c r="SF24" t="e">
        <v>#N/A</v>
      </c>
      <c r="SG24" t="e">
        <v>#N/A</v>
      </c>
      <c r="SH24" t="e">
        <v>#N/A</v>
      </c>
      <c r="SI24" t="e">
        <v>#N/A</v>
      </c>
      <c r="SJ24" t="e">
        <v>#N/A</v>
      </c>
      <c r="SK24" t="e">
        <v>#N/A</v>
      </c>
      <c r="SL24" t="e">
        <v>#N/A</v>
      </c>
      <c r="SM24" t="e">
        <v>#N/A</v>
      </c>
      <c r="SN24" t="e">
        <v>#N/A</v>
      </c>
      <c r="SO24" t="e">
        <v>#N/A</v>
      </c>
      <c r="SP24" t="e">
        <v>#N/A</v>
      </c>
      <c r="SQ24" s="106" t="e">
        <f t="shared" si="52"/>
        <v>#N/A</v>
      </c>
      <c r="SR24" s="106"/>
      <c r="SS24" s="27" t="e">
        <f t="shared" si="54"/>
        <v>#N/A</v>
      </c>
      <c r="ST24" s="106" t="s">
        <v>2375</v>
      </c>
      <c r="SU24" s="6" t="s">
        <v>2736</v>
      </c>
      <c r="SV24" s="106" t="s">
        <v>2690</v>
      </c>
      <c r="SX24" t="e">
        <v>#N/A</v>
      </c>
      <c r="SY24" t="e">
        <v>#N/A</v>
      </c>
      <c r="SZ24" t="e">
        <v>#N/A</v>
      </c>
      <c r="TA24" t="e">
        <v>#N/A</v>
      </c>
      <c r="TB24" t="e">
        <v>#N/A</v>
      </c>
      <c r="TC24" t="e">
        <v>#N/A</v>
      </c>
      <c r="TD24" t="e">
        <v>#N/A</v>
      </c>
      <c r="TE24" t="e">
        <v>#N/A</v>
      </c>
      <c r="TF24" t="e">
        <v>#N/A</v>
      </c>
      <c r="TG24" t="e">
        <v>#N/A</v>
      </c>
      <c r="TH24" t="e">
        <v>#N/A</v>
      </c>
      <c r="TI24" t="e">
        <v>#N/A</v>
      </c>
      <c r="TJ24" s="106" t="e">
        <f t="shared" si="53"/>
        <v>#N/A</v>
      </c>
      <c r="TK24" s="106"/>
      <c r="TL24" s="27" t="e">
        <f>TJ24/TK24*100</f>
        <v>#N/A</v>
      </c>
    </row>
    <row r="25" spans="1:532">
      <c r="A25" s="106" t="s">
        <v>2370</v>
      </c>
      <c r="B25" s="6" t="s">
        <v>2736</v>
      </c>
      <c r="C25" s="106" t="s">
        <v>2690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s="106" t="e">
        <f t="shared" si="41"/>
        <v>#N/A</v>
      </c>
      <c r="R25" s="106"/>
      <c r="S25" s="27" t="e">
        <f t="shared" si="0"/>
        <v>#N/A</v>
      </c>
      <c r="T25" s="106" t="s">
        <v>2370</v>
      </c>
      <c r="U25" s="6" t="s">
        <v>2736</v>
      </c>
      <c r="V25" s="106" t="s">
        <v>2690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s="106" t="e">
        <f t="shared" si="42"/>
        <v>#N/A</v>
      </c>
      <c r="AK25" s="106"/>
      <c r="AL25" s="27" t="e">
        <f t="shared" si="1"/>
        <v>#N/A</v>
      </c>
      <c r="AM25" s="106" t="s">
        <v>2370</v>
      </c>
      <c r="AN25" s="6" t="s">
        <v>2736</v>
      </c>
      <c r="AO25" s="106" t="s">
        <v>2690</v>
      </c>
      <c r="AQ25" s="1">
        <v>0</v>
      </c>
      <c r="AR25" s="1">
        <v>0</v>
      </c>
      <c r="AS25" s="1">
        <v>0</v>
      </c>
      <c r="AT25" s="1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06">
        <f t="shared" si="43"/>
        <v>0</v>
      </c>
      <c r="BD25" s="106"/>
      <c r="BE25" s="27" t="e">
        <f t="shared" si="2"/>
        <v>#DIV/0!</v>
      </c>
      <c r="BF25" s="106" t="s">
        <v>2370</v>
      </c>
      <c r="BG25" s="6" t="s">
        <v>2736</v>
      </c>
      <c r="BH25" s="106" t="s">
        <v>2690</v>
      </c>
      <c r="BJ25" s="1">
        <v>0</v>
      </c>
      <c r="BK25" s="1">
        <v>0</v>
      </c>
      <c r="BL25" s="1">
        <v>0</v>
      </c>
      <c r="BM25" s="1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s="106">
        <f t="shared" si="44"/>
        <v>0</v>
      </c>
      <c r="BW25" s="106"/>
      <c r="BX25" s="27" t="e">
        <f t="shared" si="3"/>
        <v>#DIV/0!</v>
      </c>
      <c r="BY25" s="106" t="s">
        <v>2370</v>
      </c>
      <c r="BZ25" s="6" t="s">
        <v>2736</v>
      </c>
      <c r="CA25" s="106" t="s">
        <v>2690</v>
      </c>
      <c r="CC25" s="1">
        <v>0</v>
      </c>
      <c r="CD25" s="1">
        <v>0</v>
      </c>
      <c r="CE25" s="1">
        <v>0</v>
      </c>
      <c r="CF25" s="1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 s="106">
        <f t="shared" si="4"/>
        <v>0</v>
      </c>
      <c r="CP25" s="106"/>
      <c r="CQ25" s="27" t="e">
        <f t="shared" si="5"/>
        <v>#DIV/0!</v>
      </c>
      <c r="CR25" s="106" t="s">
        <v>2370</v>
      </c>
      <c r="CS25" s="6" t="s">
        <v>2736</v>
      </c>
      <c r="CT25" s="106" t="s">
        <v>2690</v>
      </c>
      <c r="CV25" s="1">
        <v>5.3321759259259256E-2</v>
      </c>
      <c r="CW25" s="1">
        <v>4.040509259259259E-2</v>
      </c>
      <c r="CX25" s="1">
        <v>5.7175925925925927E-3</v>
      </c>
      <c r="CY25" s="1">
        <v>7.1874999999999994E-3</v>
      </c>
      <c r="CZ25">
        <v>1</v>
      </c>
      <c r="DA25">
        <v>40</v>
      </c>
      <c r="DB25">
        <v>40</v>
      </c>
      <c r="DC25">
        <v>0</v>
      </c>
      <c r="DD25">
        <v>0</v>
      </c>
      <c r="DE25">
        <v>0</v>
      </c>
      <c r="DF25">
        <v>0</v>
      </c>
      <c r="DG25">
        <v>100</v>
      </c>
      <c r="DH25" s="106">
        <f t="shared" si="6"/>
        <v>40</v>
      </c>
      <c r="DI25" s="106"/>
      <c r="DJ25" s="27" t="e">
        <f t="shared" si="7"/>
        <v>#DIV/0!</v>
      </c>
      <c r="DK25" s="106" t="s">
        <v>2370</v>
      </c>
      <c r="DL25" s="6" t="s">
        <v>2736</v>
      </c>
      <c r="DM25" s="106" t="s">
        <v>2690</v>
      </c>
      <c r="DO25" s="1">
        <v>0.11418981481481481</v>
      </c>
      <c r="DP25" s="1">
        <v>9.9537037037037035E-2</v>
      </c>
      <c r="DQ25" s="1">
        <v>7.106481481481481E-3</v>
      </c>
      <c r="DR25" s="1">
        <v>7.5347222222222213E-3</v>
      </c>
      <c r="DS25">
        <v>8</v>
      </c>
      <c r="DT25">
        <v>73</v>
      </c>
      <c r="DU25">
        <v>72</v>
      </c>
      <c r="DV25">
        <v>1</v>
      </c>
      <c r="DW25">
        <v>0</v>
      </c>
      <c r="DX25">
        <v>0</v>
      </c>
      <c r="DY25">
        <v>0</v>
      </c>
      <c r="DZ25">
        <v>98.63</v>
      </c>
      <c r="EA25" s="106">
        <f t="shared" si="8"/>
        <v>72</v>
      </c>
      <c r="EB25" s="106">
        <v>130</v>
      </c>
      <c r="EC25" s="27">
        <f t="shared" si="9"/>
        <v>55.384615384615387</v>
      </c>
      <c r="ED25" s="106" t="s">
        <v>2370</v>
      </c>
      <c r="EE25" s="6" t="s">
        <v>2736</v>
      </c>
      <c r="EF25" s="106" t="s">
        <v>2690</v>
      </c>
      <c r="EH25" s="1">
        <v>0.11418981481481481</v>
      </c>
      <c r="EI25" s="1">
        <v>9.9537037037037035E-2</v>
      </c>
      <c r="EJ25" s="1">
        <v>7.106481481481481E-3</v>
      </c>
      <c r="EK25" s="1">
        <v>7.5347222222222213E-3</v>
      </c>
      <c r="EL25">
        <v>8</v>
      </c>
      <c r="EM25">
        <v>73</v>
      </c>
      <c r="EN25">
        <v>72</v>
      </c>
      <c r="EO25">
        <v>1</v>
      </c>
      <c r="EP25">
        <v>0</v>
      </c>
      <c r="EQ25">
        <v>0</v>
      </c>
      <c r="ER25">
        <v>0</v>
      </c>
      <c r="ES25">
        <v>98.63</v>
      </c>
      <c r="ET25" s="106">
        <f t="shared" si="10"/>
        <v>72</v>
      </c>
      <c r="EU25" s="106">
        <v>130</v>
      </c>
      <c r="EV25" s="27">
        <f t="shared" si="11"/>
        <v>55.384615384615387</v>
      </c>
      <c r="EW25" s="106" t="s">
        <v>2370</v>
      </c>
      <c r="EX25" s="6" t="s">
        <v>2736</v>
      </c>
      <c r="EY25" s="106" t="s">
        <v>2690</v>
      </c>
      <c r="FA25" s="1">
        <v>0.16752314814814814</v>
      </c>
      <c r="FB25" s="1">
        <v>0.13995370370370372</v>
      </c>
      <c r="FC25" s="1">
        <v>1.2824074074074073E-2</v>
      </c>
      <c r="FD25" s="1">
        <v>1.4722222222222222E-2</v>
      </c>
      <c r="FE25">
        <v>9</v>
      </c>
      <c r="FF25">
        <v>113</v>
      </c>
      <c r="FG25">
        <v>112</v>
      </c>
      <c r="FH25">
        <v>1</v>
      </c>
      <c r="FI25">
        <v>0</v>
      </c>
      <c r="FJ25">
        <v>0</v>
      </c>
      <c r="FK25">
        <v>0</v>
      </c>
      <c r="FL25">
        <v>99.12</v>
      </c>
      <c r="FM25" s="106">
        <f t="shared" si="12"/>
        <v>112</v>
      </c>
      <c r="FN25" s="106">
        <f t="shared" si="45"/>
        <v>130</v>
      </c>
      <c r="FO25" s="27">
        <f t="shared" si="13"/>
        <v>86.15384615384616</v>
      </c>
      <c r="FP25" s="106" t="s">
        <v>2370</v>
      </c>
      <c r="FQ25" s="6" t="s">
        <v>2736</v>
      </c>
      <c r="FR25" s="106" t="s">
        <v>2690</v>
      </c>
      <c r="FS25">
        <v>4</v>
      </c>
      <c r="FT25" s="1">
        <v>0.30837962962962961</v>
      </c>
      <c r="FU25" s="1">
        <v>0.24733796296296295</v>
      </c>
      <c r="FV25" s="1">
        <v>2.4421296296296292E-2</v>
      </c>
      <c r="FW25" s="1">
        <v>3.6608796296296299E-2</v>
      </c>
      <c r="FX25">
        <v>9</v>
      </c>
      <c r="FY25">
        <v>275</v>
      </c>
      <c r="FZ25">
        <v>56</v>
      </c>
      <c r="GA25">
        <v>1</v>
      </c>
      <c r="GB25">
        <v>0</v>
      </c>
      <c r="GC25">
        <v>0</v>
      </c>
      <c r="GD25">
        <v>0</v>
      </c>
      <c r="GE25">
        <v>98.25</v>
      </c>
      <c r="GF25" s="106">
        <f t="shared" si="14"/>
        <v>274</v>
      </c>
      <c r="GG25" s="106">
        <v>262</v>
      </c>
      <c r="GH25" s="27">
        <f t="shared" si="15"/>
        <v>104.58015267175573</v>
      </c>
      <c r="GI25" s="106" t="s">
        <v>2370</v>
      </c>
      <c r="GJ25" s="6" t="s">
        <v>2736</v>
      </c>
      <c r="GK25" s="106" t="s">
        <v>2690</v>
      </c>
      <c r="GM25" s="1">
        <v>0.3508101851851852</v>
      </c>
      <c r="GN25" s="1">
        <v>0.27143518518518522</v>
      </c>
      <c r="GO25" s="1">
        <v>1.9837962962962963E-2</v>
      </c>
      <c r="GP25" s="1">
        <v>5.9537037037037034E-2</v>
      </c>
      <c r="GQ25">
        <v>22</v>
      </c>
      <c r="GR25">
        <v>286</v>
      </c>
      <c r="GS25">
        <v>284</v>
      </c>
      <c r="GT25">
        <v>1</v>
      </c>
      <c r="GU25">
        <v>0</v>
      </c>
      <c r="GV25">
        <v>0</v>
      </c>
      <c r="GW25">
        <v>0</v>
      </c>
      <c r="GX25">
        <v>99.65</v>
      </c>
      <c r="GY25" s="106">
        <f t="shared" si="16"/>
        <v>285</v>
      </c>
      <c r="GZ25" s="106">
        <v>262</v>
      </c>
      <c r="HA25" s="27">
        <f t="shared" si="17"/>
        <v>108.77862595419847</v>
      </c>
      <c r="HB25" s="106" t="s">
        <v>2370</v>
      </c>
      <c r="HC25" s="6" t="s">
        <v>2736</v>
      </c>
      <c r="HD25" s="106" t="s">
        <v>2690</v>
      </c>
      <c r="HF25" s="1">
        <v>0</v>
      </c>
      <c r="HG25" s="1">
        <v>0</v>
      </c>
      <c r="HH25" s="1">
        <v>0</v>
      </c>
      <c r="HI25" s="1">
        <v>0</v>
      </c>
      <c r="HJ25">
        <v>0</v>
      </c>
      <c r="HK25">
        <v>0</v>
      </c>
      <c r="HL25">
        <v>218</v>
      </c>
      <c r="HM25">
        <v>3</v>
      </c>
      <c r="HN25">
        <v>0</v>
      </c>
      <c r="HO25">
        <v>0</v>
      </c>
      <c r="HP25">
        <v>0</v>
      </c>
      <c r="HQ25">
        <v>98.64</v>
      </c>
      <c r="HR25" s="106">
        <f t="shared" si="18"/>
        <v>-3</v>
      </c>
      <c r="HS25" s="106"/>
      <c r="HT25" s="27" t="e">
        <f t="shared" si="19"/>
        <v>#DIV/0!</v>
      </c>
      <c r="HU25" s="106" t="s">
        <v>2370</v>
      </c>
      <c r="HV25" s="6" t="s">
        <v>2736</v>
      </c>
      <c r="HW25" s="106" t="s">
        <v>2690</v>
      </c>
      <c r="HY25" s="1">
        <v>7.8703703703703705E-4</v>
      </c>
      <c r="HZ25" s="1">
        <v>7.8703703703703705E-4</v>
      </c>
      <c r="IA25" s="1">
        <v>0</v>
      </c>
      <c r="IB25" s="1">
        <v>0</v>
      </c>
      <c r="IC25">
        <v>2</v>
      </c>
      <c r="ID25">
        <v>2</v>
      </c>
      <c r="IE25">
        <v>2</v>
      </c>
      <c r="IF25">
        <v>0</v>
      </c>
      <c r="IG25">
        <v>0</v>
      </c>
      <c r="IH25">
        <v>0</v>
      </c>
      <c r="II25">
        <v>0</v>
      </c>
      <c r="IJ25">
        <v>100</v>
      </c>
      <c r="IK25" s="106">
        <f t="shared" si="20"/>
        <v>2</v>
      </c>
      <c r="IL25" s="106"/>
      <c r="IM25" s="27" t="e">
        <f t="shared" si="21"/>
        <v>#DIV/0!</v>
      </c>
      <c r="IN25" s="106" t="s">
        <v>2370</v>
      </c>
      <c r="IO25" s="6" t="s">
        <v>2736</v>
      </c>
      <c r="IP25" s="106" t="s">
        <v>2690</v>
      </c>
      <c r="IR25" s="1">
        <v>7.8703703703703705E-4</v>
      </c>
      <c r="IS25" s="1">
        <v>7.8703703703703705E-4</v>
      </c>
      <c r="IT25" s="1">
        <v>0</v>
      </c>
      <c r="IU25" s="1">
        <v>0</v>
      </c>
      <c r="IV25">
        <v>2</v>
      </c>
      <c r="IW25">
        <v>2</v>
      </c>
      <c r="IX25">
        <v>2</v>
      </c>
      <c r="IY25">
        <v>0</v>
      </c>
      <c r="IZ25">
        <v>0</v>
      </c>
      <c r="JA25">
        <v>0</v>
      </c>
      <c r="JB25">
        <v>0</v>
      </c>
      <c r="JC25">
        <v>100</v>
      </c>
      <c r="JD25" s="106">
        <f t="shared" si="22"/>
        <v>2</v>
      </c>
      <c r="JE25" s="106"/>
      <c r="JF25" s="27" t="e">
        <f t="shared" si="23"/>
        <v>#DIV/0!</v>
      </c>
      <c r="JG25" s="106" t="s">
        <v>2370</v>
      </c>
      <c r="JH25" s="6" t="s">
        <v>2736</v>
      </c>
      <c r="JI25" s="106" t="s">
        <v>2690</v>
      </c>
      <c r="JK25" s="1"/>
      <c r="JL25" s="1"/>
      <c r="JM25" s="1"/>
      <c r="JN25" s="1"/>
      <c r="JW25" s="106">
        <f t="shared" si="24"/>
        <v>0</v>
      </c>
      <c r="JX25" s="106"/>
      <c r="JY25" s="27" t="e">
        <f t="shared" si="25"/>
        <v>#DIV/0!</v>
      </c>
      <c r="JZ25" s="106" t="s">
        <v>2370</v>
      </c>
      <c r="KA25" s="6" t="s">
        <v>2736</v>
      </c>
      <c r="KB25" s="106" t="s">
        <v>2690</v>
      </c>
      <c r="KD25" t="e">
        <v>#N/A</v>
      </c>
      <c r="KE25" t="e">
        <v>#N/A</v>
      </c>
      <c r="KF25" t="e">
        <v>#N/A</v>
      </c>
      <c r="KG25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s="106"/>
      <c r="KQ25" s="106"/>
      <c r="KR25" s="27" t="e">
        <f t="shared" si="56"/>
        <v>#DIV/0!</v>
      </c>
      <c r="KS25" s="106" t="s">
        <v>2370</v>
      </c>
      <c r="KT25" s="6" t="s">
        <v>2736</v>
      </c>
      <c r="KU25" s="106" t="s">
        <v>2690</v>
      </c>
      <c r="KW25" s="1">
        <v>0</v>
      </c>
      <c r="KX25" s="1">
        <v>0</v>
      </c>
      <c r="KY25" s="1">
        <v>0</v>
      </c>
      <c r="KZ25" s="1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 s="106">
        <f t="shared" si="28"/>
        <v>0</v>
      </c>
      <c r="LJ25" s="106"/>
      <c r="LK25" s="27" t="e">
        <f t="shared" si="57"/>
        <v>#DIV/0!</v>
      </c>
      <c r="LL25" s="106" t="s">
        <v>2370</v>
      </c>
      <c r="LM25" s="6" t="s">
        <v>2736</v>
      </c>
      <c r="LN25" s="106" t="s">
        <v>2690</v>
      </c>
      <c r="LP25" s="1">
        <v>0</v>
      </c>
      <c r="LQ25" s="1">
        <v>0</v>
      </c>
      <c r="LR25" s="1">
        <v>0</v>
      </c>
      <c r="LS25" s="1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 s="106">
        <f t="shared" si="46"/>
        <v>0</v>
      </c>
      <c r="MC25" s="106"/>
      <c r="MD25" s="27" t="e">
        <f t="shared" si="58"/>
        <v>#DIV/0!</v>
      </c>
      <c r="ME25" s="106" t="s">
        <v>2370</v>
      </c>
      <c r="MF25" s="6" t="s">
        <v>2736</v>
      </c>
      <c r="MG25" s="106" t="s">
        <v>2690</v>
      </c>
      <c r="MI25" s="1">
        <v>0.27504629629629629</v>
      </c>
      <c r="MJ25" s="1">
        <v>0.21578703703703703</v>
      </c>
      <c r="MK25" s="1">
        <v>1.8935185185185183E-2</v>
      </c>
      <c r="ML25" s="1">
        <v>4.0312499999999994E-2</v>
      </c>
      <c r="MM25">
        <v>8</v>
      </c>
      <c r="MN25">
        <v>175</v>
      </c>
      <c r="MO25">
        <v>119</v>
      </c>
      <c r="MP25">
        <v>0</v>
      </c>
      <c r="MQ25">
        <v>0</v>
      </c>
      <c r="MR25">
        <v>0</v>
      </c>
      <c r="MS25">
        <v>0</v>
      </c>
      <c r="MT25">
        <v>100</v>
      </c>
      <c r="MU25" s="106">
        <f t="shared" si="31"/>
        <v>175</v>
      </c>
      <c r="MV25" s="106">
        <v>131</v>
      </c>
      <c r="MW25" s="27">
        <f>MU25/MV25*100</f>
        <v>133.58778625954199</v>
      </c>
      <c r="MX25" s="106" t="s">
        <v>2370</v>
      </c>
      <c r="MY25" s="6" t="s">
        <v>2736</v>
      </c>
      <c r="MZ25" s="106" t="s">
        <v>2690</v>
      </c>
      <c r="NB25" s="1">
        <v>0.10185185185185186</v>
      </c>
      <c r="NC25" s="1">
        <v>8.4826388888888882E-2</v>
      </c>
      <c r="ND25" s="1">
        <v>4.0046296296296297E-3</v>
      </c>
      <c r="NE25" s="1">
        <v>1.2997685185185183E-2</v>
      </c>
      <c r="NF25">
        <v>6</v>
      </c>
      <c r="NG25">
        <v>69</v>
      </c>
      <c r="NH25">
        <v>122</v>
      </c>
      <c r="NI25">
        <v>3</v>
      </c>
      <c r="NJ25">
        <v>0</v>
      </c>
      <c r="NK25">
        <v>0</v>
      </c>
      <c r="NL25">
        <v>0</v>
      </c>
      <c r="NM25">
        <v>97.6</v>
      </c>
      <c r="NN25" s="106">
        <f t="shared" si="33"/>
        <v>66</v>
      </c>
      <c r="NO25" s="106">
        <v>131</v>
      </c>
      <c r="NP25" s="27">
        <f>NN25/NO25*100</f>
        <v>50.381679389312971</v>
      </c>
      <c r="NQ25" s="106" t="s">
        <v>2370</v>
      </c>
      <c r="NR25" s="6" t="s">
        <v>2736</v>
      </c>
      <c r="NS25" s="106" t="s">
        <v>2690</v>
      </c>
      <c r="NU25" s="1">
        <v>0.10185185185185186</v>
      </c>
      <c r="NV25" s="1">
        <v>8.4826388888888882E-2</v>
      </c>
      <c r="NW25" s="1">
        <v>4.0046296296296297E-3</v>
      </c>
      <c r="NX25" s="1">
        <v>1.2997685185185183E-2</v>
      </c>
      <c r="NY25">
        <v>6</v>
      </c>
      <c r="NZ25">
        <v>69</v>
      </c>
      <c r="OA25">
        <v>122</v>
      </c>
      <c r="OB25">
        <v>3</v>
      </c>
      <c r="OC25">
        <v>0</v>
      </c>
      <c r="OD25">
        <v>0</v>
      </c>
      <c r="OE25">
        <v>0</v>
      </c>
      <c r="OF25">
        <v>97.6</v>
      </c>
      <c r="OG25" s="106">
        <f>NZ25-OB25</f>
        <v>66</v>
      </c>
      <c r="OH25" s="106">
        <v>131</v>
      </c>
      <c r="OI25" s="27">
        <f t="shared" si="59"/>
        <v>50.381679389312971</v>
      </c>
      <c r="OJ25" s="106" t="s">
        <v>2370</v>
      </c>
      <c r="OK25" s="6" t="s">
        <v>2736</v>
      </c>
      <c r="OL25" s="106" t="s">
        <v>2690</v>
      </c>
      <c r="OZ25" s="106"/>
      <c r="PA25" s="106">
        <v>131</v>
      </c>
      <c r="PB25" s="27">
        <f t="shared" si="60"/>
        <v>0</v>
      </c>
      <c r="PC25" s="106" t="s">
        <v>2370</v>
      </c>
      <c r="PD25" s="6" t="s">
        <v>2736</v>
      </c>
      <c r="PE25" s="106" t="s">
        <v>2690</v>
      </c>
      <c r="PG25" t="e">
        <v>#N/A</v>
      </c>
      <c r="PH25" t="e">
        <v>#N/A</v>
      </c>
      <c r="PI25" t="e">
        <v>#N/A</v>
      </c>
      <c r="PJ25" t="e">
        <v>#N/A</v>
      </c>
      <c r="PK25" t="e">
        <v>#N/A</v>
      </c>
      <c r="PL25" t="e">
        <v>#N/A</v>
      </c>
      <c r="PM25" t="e">
        <v>#N/A</v>
      </c>
      <c r="PN25" t="e">
        <v>#N/A</v>
      </c>
      <c r="PO25" t="e">
        <v>#N/A</v>
      </c>
      <c r="PP25" t="e">
        <v>#N/A</v>
      </c>
      <c r="PQ25" t="e">
        <v>#N/A</v>
      </c>
      <c r="PR25" t="e">
        <v>#N/A</v>
      </c>
      <c r="PS25" s="106"/>
      <c r="PT25" s="106"/>
      <c r="PU25" s="27"/>
      <c r="PV25" s="106" t="s">
        <v>2370</v>
      </c>
      <c r="PW25" s="6" t="s">
        <v>2736</v>
      </c>
      <c r="PX25" s="106" t="s">
        <v>2690</v>
      </c>
      <c r="PZ25" t="e">
        <v>#N/A</v>
      </c>
      <c r="QA25" t="e">
        <v>#N/A</v>
      </c>
      <c r="QB25" t="e">
        <v>#N/A</v>
      </c>
      <c r="QC25" t="e">
        <v>#N/A</v>
      </c>
      <c r="QD25" t="e">
        <v>#N/A</v>
      </c>
      <c r="QE25" t="e">
        <v>#N/A</v>
      </c>
      <c r="QF25" t="e">
        <v>#N/A</v>
      </c>
      <c r="QG25" t="e">
        <v>#N/A</v>
      </c>
      <c r="QH25" t="e">
        <v>#N/A</v>
      </c>
      <c r="QI25" t="e">
        <v>#N/A</v>
      </c>
      <c r="QJ25" t="e">
        <v>#N/A</v>
      </c>
      <c r="QK25" t="e">
        <v>#N/A</v>
      </c>
      <c r="QL25" s="106"/>
      <c r="QM25" s="106"/>
      <c r="QN25" s="27"/>
      <c r="QO25" s="106" t="s">
        <v>2370</v>
      </c>
      <c r="QP25" s="6" t="s">
        <v>2736</v>
      </c>
      <c r="QQ25" s="106" t="s">
        <v>2690</v>
      </c>
      <c r="QS25" t="e">
        <v>#N/A</v>
      </c>
      <c r="QT25" t="e">
        <v>#N/A</v>
      </c>
      <c r="QU25" t="e">
        <v>#N/A</v>
      </c>
      <c r="QV25" t="e">
        <v>#N/A</v>
      </c>
      <c r="QW25" t="e">
        <v>#N/A</v>
      </c>
      <c r="QX25" t="e">
        <v>#N/A</v>
      </c>
      <c r="QY25" t="e">
        <v>#N/A</v>
      </c>
      <c r="QZ25" t="e">
        <v>#N/A</v>
      </c>
      <c r="RA25" t="e">
        <v>#N/A</v>
      </c>
      <c r="RB25" t="e">
        <v>#N/A</v>
      </c>
      <c r="RC25" t="e">
        <v>#N/A</v>
      </c>
      <c r="RD25" t="e">
        <v>#N/A</v>
      </c>
      <c r="RE25" s="106"/>
      <c r="RF25" s="106"/>
      <c r="RG25" s="27"/>
      <c r="RH25" s="106" t="s">
        <v>2370</v>
      </c>
      <c r="RI25" s="6" t="s">
        <v>2736</v>
      </c>
      <c r="RJ25" s="106" t="s">
        <v>2690</v>
      </c>
      <c r="RL25" t="e">
        <v>#N/A</v>
      </c>
      <c r="RM25" t="e">
        <v>#N/A</v>
      </c>
      <c r="RN25" t="e">
        <v>#N/A</v>
      </c>
      <c r="RO25" t="e">
        <v>#N/A</v>
      </c>
      <c r="RP25" t="e">
        <v>#N/A</v>
      </c>
      <c r="RQ25" t="e">
        <v>#N/A</v>
      </c>
      <c r="RR25" t="e">
        <v>#N/A</v>
      </c>
      <c r="RS25" t="e">
        <v>#N/A</v>
      </c>
      <c r="RT25" t="e">
        <v>#N/A</v>
      </c>
      <c r="RU25" t="e">
        <v>#N/A</v>
      </c>
      <c r="RV25" t="e">
        <v>#N/A</v>
      </c>
      <c r="RW25" t="e">
        <v>#N/A</v>
      </c>
      <c r="RX25" s="106"/>
      <c r="RY25" s="106"/>
      <c r="RZ25" s="27" t="e">
        <f t="shared" si="61"/>
        <v>#DIV/0!</v>
      </c>
      <c r="SA25" s="106" t="s">
        <v>2370</v>
      </c>
      <c r="SB25" s="6" t="s">
        <v>2736</v>
      </c>
      <c r="SC25" s="106" t="s">
        <v>2690</v>
      </c>
      <c r="SE25" t="e">
        <v>#N/A</v>
      </c>
      <c r="SF25" t="e">
        <v>#N/A</v>
      </c>
      <c r="SG25" t="e">
        <v>#N/A</v>
      </c>
      <c r="SH25" t="e">
        <v>#N/A</v>
      </c>
      <c r="SI25" t="e">
        <v>#N/A</v>
      </c>
      <c r="SJ25" t="e">
        <v>#N/A</v>
      </c>
      <c r="SK25" t="e">
        <v>#N/A</v>
      </c>
      <c r="SL25" t="e">
        <v>#N/A</v>
      </c>
      <c r="SM25" t="e">
        <v>#N/A</v>
      </c>
      <c r="SN25" t="e">
        <v>#N/A</v>
      </c>
      <c r="SO25" t="e">
        <v>#N/A</v>
      </c>
      <c r="SP25" t="e">
        <v>#N/A</v>
      </c>
      <c r="SQ25" s="106" t="e">
        <f t="shared" si="52"/>
        <v>#N/A</v>
      </c>
      <c r="SR25" s="106"/>
      <c r="SS25" s="27" t="e">
        <f t="shared" si="54"/>
        <v>#N/A</v>
      </c>
      <c r="ST25" s="106" t="s">
        <v>2370</v>
      </c>
      <c r="SU25" s="6" t="s">
        <v>2736</v>
      </c>
      <c r="SV25" s="106" t="s">
        <v>2690</v>
      </c>
      <c r="SX25" t="e">
        <v>#N/A</v>
      </c>
      <c r="SY25" t="e">
        <v>#N/A</v>
      </c>
      <c r="SZ25" t="e">
        <v>#N/A</v>
      </c>
      <c r="TA25" t="e">
        <v>#N/A</v>
      </c>
      <c r="TB25" t="e">
        <v>#N/A</v>
      </c>
      <c r="TC25" t="e">
        <v>#N/A</v>
      </c>
      <c r="TD25" t="e">
        <v>#N/A</v>
      </c>
      <c r="TE25" t="e">
        <v>#N/A</v>
      </c>
      <c r="TF25" t="e">
        <v>#N/A</v>
      </c>
      <c r="TG25" t="e">
        <v>#N/A</v>
      </c>
      <c r="TH25" t="e">
        <v>#N/A</v>
      </c>
      <c r="TI25" t="e">
        <v>#N/A</v>
      </c>
      <c r="TJ25" s="106" t="e">
        <f t="shared" si="53"/>
        <v>#N/A</v>
      </c>
      <c r="TK25" s="106"/>
      <c r="TL25" s="27" t="e">
        <f>TJ25/TK25*100</f>
        <v>#N/A</v>
      </c>
    </row>
    <row r="26" spans="1:532">
      <c r="A26" s="106" t="s">
        <v>2376</v>
      </c>
      <c r="B26" s="6" t="s">
        <v>2736</v>
      </c>
      <c r="C26" s="106" t="s">
        <v>2690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s="106" t="e">
        <f t="shared" si="41"/>
        <v>#N/A</v>
      </c>
      <c r="R26" s="106"/>
      <c r="S26" s="27" t="e">
        <f t="shared" si="0"/>
        <v>#N/A</v>
      </c>
      <c r="T26" s="106" t="s">
        <v>2376</v>
      </c>
      <c r="U26" s="6" t="s">
        <v>2736</v>
      </c>
      <c r="V26" s="106" t="s">
        <v>2690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s="106" t="e">
        <f t="shared" si="42"/>
        <v>#N/A</v>
      </c>
      <c r="AK26" s="106"/>
      <c r="AL26" s="27" t="e">
        <f t="shared" si="1"/>
        <v>#N/A</v>
      </c>
      <c r="AM26" s="106" t="s">
        <v>2376</v>
      </c>
      <c r="AN26" s="6" t="s">
        <v>2736</v>
      </c>
      <c r="AO26" s="106" t="s">
        <v>2690</v>
      </c>
      <c r="AQ26" s="1">
        <v>0</v>
      </c>
      <c r="AR26" s="1">
        <v>0</v>
      </c>
      <c r="AS26" s="1">
        <v>0</v>
      </c>
      <c r="AT26" s="1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06">
        <f t="shared" si="43"/>
        <v>0</v>
      </c>
      <c r="BD26" s="106"/>
      <c r="BE26" s="27" t="e">
        <f t="shared" si="2"/>
        <v>#DIV/0!</v>
      </c>
      <c r="BF26" s="106" t="s">
        <v>2376</v>
      </c>
      <c r="BG26" s="6" t="s">
        <v>2736</v>
      </c>
      <c r="BH26" s="106" t="s">
        <v>2690</v>
      </c>
      <c r="BJ26" s="1">
        <v>0</v>
      </c>
      <c r="BK26" s="1">
        <v>0</v>
      </c>
      <c r="BL26" s="1">
        <v>0</v>
      </c>
      <c r="BM26" s="1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s="106">
        <f t="shared" si="44"/>
        <v>0</v>
      </c>
      <c r="BW26" s="106"/>
      <c r="BX26" s="27" t="e">
        <f t="shared" si="3"/>
        <v>#DIV/0!</v>
      </c>
      <c r="BY26" s="106" t="s">
        <v>2376</v>
      </c>
      <c r="BZ26" s="6" t="s">
        <v>2736</v>
      </c>
      <c r="CA26" s="106" t="s">
        <v>2690</v>
      </c>
      <c r="CB26">
        <v>2</v>
      </c>
      <c r="CC26" s="1">
        <v>0.10263888888888889</v>
      </c>
      <c r="CD26" s="1">
        <v>7.3865740740740746E-2</v>
      </c>
      <c r="CE26" s="1">
        <v>2.0891203703703703E-2</v>
      </c>
      <c r="CF26" s="1">
        <v>7.858796296296296E-3</v>
      </c>
      <c r="CG26">
        <v>17</v>
      </c>
      <c r="CH26">
        <v>130</v>
      </c>
      <c r="CI26">
        <v>129</v>
      </c>
      <c r="CJ26">
        <v>2</v>
      </c>
      <c r="CK26">
        <v>0</v>
      </c>
      <c r="CL26">
        <v>0</v>
      </c>
      <c r="CM26">
        <v>0</v>
      </c>
      <c r="CN26">
        <v>98.47</v>
      </c>
      <c r="CO26" s="106">
        <f t="shared" si="4"/>
        <v>128</v>
      </c>
      <c r="CP26" s="106">
        <v>130</v>
      </c>
      <c r="CQ26" s="27">
        <f t="shared" si="5"/>
        <v>98.461538461538467</v>
      </c>
      <c r="CR26" s="106" t="s">
        <v>2376</v>
      </c>
      <c r="CS26" s="6" t="s">
        <v>2736</v>
      </c>
      <c r="CT26" s="106" t="s">
        <v>2690</v>
      </c>
      <c r="CU26">
        <v>2</v>
      </c>
      <c r="CV26" s="1">
        <v>9.6863425925925936E-2</v>
      </c>
      <c r="CW26" s="1">
        <v>3.9189814814814809E-2</v>
      </c>
      <c r="CX26" s="1">
        <v>2.1458333333333333E-2</v>
      </c>
      <c r="CY26" s="1">
        <v>3.6203703703703703E-2</v>
      </c>
      <c r="CZ26">
        <v>5</v>
      </c>
      <c r="DA26">
        <v>100</v>
      </c>
      <c r="DB26">
        <v>100</v>
      </c>
      <c r="DC26">
        <v>0</v>
      </c>
      <c r="DD26">
        <v>0</v>
      </c>
      <c r="DE26">
        <v>0</v>
      </c>
      <c r="DF26">
        <v>0</v>
      </c>
      <c r="DG26">
        <v>100</v>
      </c>
      <c r="DH26" s="106">
        <f t="shared" si="6"/>
        <v>100</v>
      </c>
      <c r="DI26" s="106">
        <v>130</v>
      </c>
      <c r="DJ26" s="27">
        <f t="shared" si="7"/>
        <v>76.923076923076934</v>
      </c>
      <c r="DK26" s="106" t="s">
        <v>2376</v>
      </c>
      <c r="DL26" s="6" t="s">
        <v>2736</v>
      </c>
      <c r="DM26" s="106" t="s">
        <v>2690</v>
      </c>
      <c r="DO26" s="1">
        <v>0.13589120370370369</v>
      </c>
      <c r="DP26" s="1">
        <v>6.4317129629629641E-2</v>
      </c>
      <c r="DQ26" s="1">
        <v>3.7557870370370373E-2</v>
      </c>
      <c r="DR26" s="1">
        <v>3.4004629629629628E-2</v>
      </c>
      <c r="DS26">
        <v>10</v>
      </c>
      <c r="DT26">
        <v>106</v>
      </c>
      <c r="DU26">
        <v>104</v>
      </c>
      <c r="DV26">
        <v>2</v>
      </c>
      <c r="DW26">
        <v>0</v>
      </c>
      <c r="DX26">
        <v>0</v>
      </c>
      <c r="DY26">
        <v>0</v>
      </c>
      <c r="DZ26">
        <v>98.11</v>
      </c>
      <c r="EA26" s="106">
        <f t="shared" si="8"/>
        <v>104</v>
      </c>
      <c r="EB26" s="106">
        <v>130</v>
      </c>
      <c r="EC26" s="27">
        <f t="shared" si="9"/>
        <v>80</v>
      </c>
      <c r="ED26" s="106" t="s">
        <v>2376</v>
      </c>
      <c r="EE26" s="6" t="s">
        <v>2736</v>
      </c>
      <c r="EF26" s="106" t="s">
        <v>2690</v>
      </c>
      <c r="EH26" s="1">
        <v>0.1363310185185185</v>
      </c>
      <c r="EI26" s="1">
        <v>6.474537037037037E-2</v>
      </c>
      <c r="EJ26" s="1">
        <v>3.7557870370370373E-2</v>
      </c>
      <c r="EK26" s="1">
        <v>3.4004629629629628E-2</v>
      </c>
      <c r="EL26">
        <v>11</v>
      </c>
      <c r="EM26">
        <v>107</v>
      </c>
      <c r="EN26">
        <v>105</v>
      </c>
      <c r="EO26">
        <v>2</v>
      </c>
      <c r="EP26">
        <v>0</v>
      </c>
      <c r="EQ26">
        <v>0</v>
      </c>
      <c r="ER26">
        <v>0</v>
      </c>
      <c r="ES26">
        <v>98.13</v>
      </c>
      <c r="ET26" s="106">
        <f t="shared" si="10"/>
        <v>105</v>
      </c>
      <c r="EU26" s="106">
        <v>130</v>
      </c>
      <c r="EV26" s="27">
        <f t="shared" si="11"/>
        <v>80.769230769230774</v>
      </c>
      <c r="EW26" s="106" t="s">
        <v>2376</v>
      </c>
      <c r="EX26" s="6" t="s">
        <v>2736</v>
      </c>
      <c r="EY26" s="106" t="s">
        <v>2690</v>
      </c>
      <c r="FA26" s="1">
        <v>0.33583333333333337</v>
      </c>
      <c r="FB26" s="1">
        <v>0.17782407407407408</v>
      </c>
      <c r="FC26" s="1">
        <v>7.991898148148148E-2</v>
      </c>
      <c r="FD26" s="1">
        <v>7.8078703703703692E-2</v>
      </c>
      <c r="FE26">
        <v>33</v>
      </c>
      <c r="FF26">
        <v>337</v>
      </c>
      <c r="FG26">
        <v>334</v>
      </c>
      <c r="FH26">
        <v>4</v>
      </c>
      <c r="FI26">
        <v>0</v>
      </c>
      <c r="FJ26">
        <v>0</v>
      </c>
      <c r="FK26">
        <v>0</v>
      </c>
      <c r="FL26">
        <v>98.82</v>
      </c>
      <c r="FM26" s="106">
        <f t="shared" si="12"/>
        <v>333</v>
      </c>
      <c r="FN26" s="106">
        <f t="shared" si="45"/>
        <v>390</v>
      </c>
      <c r="FO26" s="27">
        <f t="shared" si="13"/>
        <v>85.384615384615387</v>
      </c>
      <c r="FP26" s="106" t="s">
        <v>2376</v>
      </c>
      <c r="FQ26" s="6" t="s">
        <v>2736</v>
      </c>
      <c r="FR26" s="106" t="s">
        <v>2690</v>
      </c>
      <c r="FS26">
        <v>4</v>
      </c>
      <c r="FT26" s="1">
        <v>0.28819444444444448</v>
      </c>
      <c r="FU26" s="1">
        <v>0.11428240740740742</v>
      </c>
      <c r="FV26" s="1">
        <v>6.2847222222222221E-2</v>
      </c>
      <c r="FW26" s="1">
        <v>0.11105324074074074</v>
      </c>
      <c r="FX26">
        <v>24</v>
      </c>
      <c r="FY26">
        <v>298</v>
      </c>
      <c r="FZ26">
        <v>110</v>
      </c>
      <c r="GA26">
        <v>2</v>
      </c>
      <c r="GB26">
        <v>0</v>
      </c>
      <c r="GC26">
        <v>0</v>
      </c>
      <c r="GD26">
        <v>0</v>
      </c>
      <c r="GE26">
        <v>98.21</v>
      </c>
      <c r="GF26" s="106">
        <f t="shared" si="14"/>
        <v>296</v>
      </c>
      <c r="GG26" s="106">
        <v>262</v>
      </c>
      <c r="GH26" s="27">
        <f t="shared" si="15"/>
        <v>112.97709923664124</v>
      </c>
      <c r="GI26" s="106" t="s">
        <v>2376</v>
      </c>
      <c r="GJ26" s="6" t="s">
        <v>2736</v>
      </c>
      <c r="GK26" s="106" t="s">
        <v>2690</v>
      </c>
      <c r="GM26" s="1">
        <v>0.3999537037037037</v>
      </c>
      <c r="GN26" s="1">
        <v>0.15026620370370369</v>
      </c>
      <c r="GO26" s="1">
        <v>2.9039351851851854E-2</v>
      </c>
      <c r="GP26" s="1">
        <v>0.22063657407407408</v>
      </c>
      <c r="GQ26">
        <v>45</v>
      </c>
      <c r="GR26">
        <v>302</v>
      </c>
      <c r="GS26">
        <v>209</v>
      </c>
      <c r="GT26">
        <v>1</v>
      </c>
      <c r="GU26">
        <v>0</v>
      </c>
      <c r="GV26">
        <v>0</v>
      </c>
      <c r="GW26">
        <v>0</v>
      </c>
      <c r="GX26">
        <v>99.52</v>
      </c>
      <c r="GY26" s="106">
        <f t="shared" si="16"/>
        <v>301</v>
      </c>
      <c r="GZ26" s="106">
        <v>327</v>
      </c>
      <c r="HA26" s="27">
        <f t="shared" si="17"/>
        <v>92.048929663608561</v>
      </c>
      <c r="HB26" s="106" t="s">
        <v>2376</v>
      </c>
      <c r="HC26" s="6" t="s">
        <v>2736</v>
      </c>
      <c r="HD26" s="106" t="s">
        <v>2690</v>
      </c>
      <c r="HF26" s="1">
        <v>3.5416666666666665E-3</v>
      </c>
      <c r="HG26" s="1">
        <v>3.2523148148148151E-3</v>
      </c>
      <c r="HH26" s="1">
        <v>2.3148148148148147E-5</v>
      </c>
      <c r="HI26" s="1">
        <v>2.5462962962962961E-4</v>
      </c>
      <c r="HJ26">
        <v>7</v>
      </c>
      <c r="HK26">
        <v>8</v>
      </c>
      <c r="HL26">
        <v>287</v>
      </c>
      <c r="HM26">
        <v>8</v>
      </c>
      <c r="HN26">
        <v>0</v>
      </c>
      <c r="HO26">
        <v>0</v>
      </c>
      <c r="HP26">
        <v>0</v>
      </c>
      <c r="HQ26">
        <v>97.29</v>
      </c>
      <c r="HR26" s="106">
        <f t="shared" si="18"/>
        <v>0</v>
      </c>
      <c r="HS26" s="106"/>
      <c r="HT26" s="27" t="e">
        <f t="shared" si="19"/>
        <v>#DIV/0!</v>
      </c>
      <c r="HU26" s="106" t="s">
        <v>2376</v>
      </c>
      <c r="HV26" s="6" t="s">
        <v>2736</v>
      </c>
      <c r="HW26" s="106" t="s">
        <v>2690</v>
      </c>
      <c r="HY26" s="1" t="e">
        <v>#N/A</v>
      </c>
      <c r="HZ26" s="1" t="e">
        <v>#N/A</v>
      </c>
      <c r="IA26" s="1" t="e">
        <v>#N/A</v>
      </c>
      <c r="IB26" s="1" t="e">
        <v>#N/A</v>
      </c>
      <c r="IC26" t="e">
        <v>#N/A</v>
      </c>
      <c r="ID26" t="e">
        <v>#N/A</v>
      </c>
      <c r="IE26" t="e">
        <v>#N/A</v>
      </c>
      <c r="IF26" t="e">
        <v>#N/A</v>
      </c>
      <c r="IG26" t="e">
        <v>#N/A</v>
      </c>
      <c r="IH26" t="e">
        <v>#N/A</v>
      </c>
      <c r="II26" t="e">
        <v>#N/A</v>
      </c>
      <c r="IJ26" t="e">
        <v>#N/A</v>
      </c>
      <c r="IK26" s="106" t="e">
        <f t="shared" si="20"/>
        <v>#N/A</v>
      </c>
      <c r="IL26" s="106"/>
      <c r="IM26" s="27" t="e">
        <f t="shared" si="21"/>
        <v>#N/A</v>
      </c>
      <c r="IN26" s="106" t="s">
        <v>2376</v>
      </c>
      <c r="IO26" s="6" t="s">
        <v>2736</v>
      </c>
      <c r="IP26" s="106" t="s">
        <v>2690</v>
      </c>
      <c r="IR26" s="1" t="e">
        <v>#N/A</v>
      </c>
      <c r="IS26" s="1" t="e">
        <v>#N/A</v>
      </c>
      <c r="IT26" s="1" t="e">
        <v>#N/A</v>
      </c>
      <c r="IU26" s="1" t="e">
        <v>#N/A</v>
      </c>
      <c r="IV26" t="e">
        <v>#N/A</v>
      </c>
      <c r="IW26" t="e">
        <v>#N/A</v>
      </c>
      <c r="IX26" t="e">
        <v>#N/A</v>
      </c>
      <c r="IY26" t="e">
        <v>#N/A</v>
      </c>
      <c r="IZ26" t="e">
        <v>#N/A</v>
      </c>
      <c r="JA26" t="e">
        <v>#N/A</v>
      </c>
      <c r="JB26" t="e">
        <v>#N/A</v>
      </c>
      <c r="JC26" t="e">
        <v>#N/A</v>
      </c>
      <c r="JD26" s="106" t="e">
        <f t="shared" si="22"/>
        <v>#N/A</v>
      </c>
      <c r="JE26" s="106"/>
      <c r="JF26" s="27" t="e">
        <f t="shared" si="23"/>
        <v>#N/A</v>
      </c>
      <c r="JG26" s="106" t="s">
        <v>2376</v>
      </c>
      <c r="JH26" s="6" t="s">
        <v>2736</v>
      </c>
      <c r="JI26" s="106" t="s">
        <v>2690</v>
      </c>
      <c r="JK26" s="1"/>
      <c r="JL26" s="1"/>
      <c r="JM26" s="1"/>
      <c r="JN26" s="1"/>
      <c r="JW26" s="106">
        <f t="shared" si="24"/>
        <v>0</v>
      </c>
      <c r="JX26" s="106"/>
      <c r="JY26" s="27" t="e">
        <f t="shared" si="25"/>
        <v>#DIV/0!</v>
      </c>
      <c r="JZ26" s="106" t="s">
        <v>2376</v>
      </c>
      <c r="KA26" s="6" t="s">
        <v>2736</v>
      </c>
      <c r="KB26" s="106" t="s">
        <v>2690</v>
      </c>
      <c r="KD26" t="e">
        <v>#N/A</v>
      </c>
      <c r="KE26" t="e">
        <v>#N/A</v>
      </c>
      <c r="KF26" t="e">
        <v>#N/A</v>
      </c>
      <c r="KG26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s="106"/>
      <c r="KQ26" s="106"/>
      <c r="KR26" s="27" t="e">
        <f t="shared" si="56"/>
        <v>#DIV/0!</v>
      </c>
      <c r="KS26" s="106" t="s">
        <v>2376</v>
      </c>
      <c r="KT26" s="6" t="s">
        <v>2736</v>
      </c>
      <c r="KU26" s="106" t="s">
        <v>2690</v>
      </c>
      <c r="KW26" s="1">
        <v>0</v>
      </c>
      <c r="KX26" s="1">
        <v>0</v>
      </c>
      <c r="KY26" s="1">
        <v>0</v>
      </c>
      <c r="KZ26" s="1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 s="106">
        <f t="shared" si="28"/>
        <v>0</v>
      </c>
      <c r="LJ26" s="106"/>
      <c r="LK26" s="27" t="e">
        <f t="shared" si="57"/>
        <v>#DIV/0!</v>
      </c>
      <c r="LL26" s="106" t="s">
        <v>2376</v>
      </c>
      <c r="LM26" s="6" t="s">
        <v>2736</v>
      </c>
      <c r="LN26" s="106" t="s">
        <v>2690</v>
      </c>
      <c r="LP26" s="1">
        <v>0</v>
      </c>
      <c r="LQ26" s="1">
        <v>0</v>
      </c>
      <c r="LR26" s="1">
        <v>0</v>
      </c>
      <c r="LS26" s="1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 s="106">
        <f t="shared" si="46"/>
        <v>0</v>
      </c>
      <c r="MC26" s="106"/>
      <c r="MD26" s="27" t="e">
        <f t="shared" si="58"/>
        <v>#DIV/0!</v>
      </c>
      <c r="ME26" s="106" t="s">
        <v>2376</v>
      </c>
      <c r="MF26" s="6" t="s">
        <v>2736</v>
      </c>
      <c r="MG26" s="106" t="s">
        <v>2690</v>
      </c>
      <c r="MI26" s="1">
        <v>8.475694444444444E-2</v>
      </c>
      <c r="MJ26" s="1">
        <v>6.0590277777777778E-2</v>
      </c>
      <c r="MK26" s="1">
        <v>1.7453703703703704E-2</v>
      </c>
      <c r="ML26" s="1">
        <v>6.7013888888888887E-3</v>
      </c>
      <c r="MM26">
        <v>6</v>
      </c>
      <c r="MN26">
        <v>98</v>
      </c>
      <c r="MO26">
        <v>97</v>
      </c>
      <c r="MP26">
        <v>2</v>
      </c>
      <c r="MQ26">
        <v>0</v>
      </c>
      <c r="MR26">
        <v>0</v>
      </c>
      <c r="MS26">
        <v>0</v>
      </c>
      <c r="MT26">
        <v>97.98</v>
      </c>
      <c r="MU26" s="106">
        <f t="shared" si="31"/>
        <v>96</v>
      </c>
      <c r="MV26" s="106">
        <v>131</v>
      </c>
      <c r="MW26" s="27">
        <f>MU26/MV26*100</f>
        <v>73.282442748091597</v>
      </c>
      <c r="MX26" s="106" t="s">
        <v>2376</v>
      </c>
      <c r="MY26" s="6" t="s">
        <v>2736</v>
      </c>
      <c r="MZ26" s="106" t="s">
        <v>2690</v>
      </c>
      <c r="NB26" s="1">
        <v>5.8495370370370371E-2</v>
      </c>
      <c r="NC26" s="1">
        <v>4.238425925925926E-2</v>
      </c>
      <c r="ND26" s="1">
        <v>3.9004629629629632E-3</v>
      </c>
      <c r="NE26" s="1">
        <v>1.2199074074074072E-2</v>
      </c>
      <c r="NF26">
        <v>4</v>
      </c>
      <c r="NG26">
        <v>83</v>
      </c>
      <c r="NH26">
        <v>82</v>
      </c>
      <c r="NI26">
        <v>1</v>
      </c>
      <c r="NJ26">
        <v>0</v>
      </c>
      <c r="NK26">
        <v>0</v>
      </c>
      <c r="NL26">
        <v>0</v>
      </c>
      <c r="NM26">
        <v>98.8</v>
      </c>
      <c r="NN26" s="106">
        <f t="shared" si="33"/>
        <v>82</v>
      </c>
      <c r="NO26" s="106">
        <v>131</v>
      </c>
      <c r="NP26" s="27">
        <f>NN26/NO26*100</f>
        <v>62.595419847328252</v>
      </c>
      <c r="NQ26" s="106" t="s">
        <v>2376</v>
      </c>
      <c r="NR26" s="6" t="s">
        <v>2736</v>
      </c>
      <c r="NS26" s="106" t="s">
        <v>2690</v>
      </c>
      <c r="NU26" s="1">
        <v>5.8495370370370371E-2</v>
      </c>
      <c r="NV26" s="1">
        <v>4.238425925925926E-2</v>
      </c>
      <c r="NW26" s="1">
        <v>3.9004629629629632E-3</v>
      </c>
      <c r="NX26" s="1">
        <v>1.2199074074074072E-2</v>
      </c>
      <c r="NY26">
        <v>4</v>
      </c>
      <c r="NZ26">
        <v>83</v>
      </c>
      <c r="OA26">
        <v>82</v>
      </c>
      <c r="OB26">
        <v>1</v>
      </c>
      <c r="OC26">
        <v>0</v>
      </c>
      <c r="OD26">
        <v>0</v>
      </c>
      <c r="OE26">
        <v>0</v>
      </c>
      <c r="OF26">
        <v>98.8</v>
      </c>
      <c r="OG26" s="106">
        <f>NZ26-OB26</f>
        <v>82</v>
      </c>
      <c r="OH26" s="106">
        <v>131</v>
      </c>
      <c r="OI26" s="27">
        <f t="shared" si="59"/>
        <v>62.595419847328252</v>
      </c>
      <c r="OJ26" s="106" t="s">
        <v>2376</v>
      </c>
      <c r="OK26" s="6" t="s">
        <v>2736</v>
      </c>
      <c r="OL26" s="106" t="s">
        <v>2690</v>
      </c>
      <c r="OZ26" s="106"/>
      <c r="PA26" s="106">
        <v>131</v>
      </c>
      <c r="PB26" s="27">
        <f t="shared" si="60"/>
        <v>0</v>
      </c>
      <c r="PC26" s="106" t="s">
        <v>2376</v>
      </c>
      <c r="PD26" s="6" t="s">
        <v>2736</v>
      </c>
      <c r="PE26" s="106" t="s">
        <v>2690</v>
      </c>
      <c r="PG26" t="e">
        <v>#N/A</v>
      </c>
      <c r="PH26" t="e">
        <v>#N/A</v>
      </c>
      <c r="PI26" t="e">
        <v>#N/A</v>
      </c>
      <c r="PJ26" t="e">
        <v>#N/A</v>
      </c>
      <c r="PK26" t="e">
        <v>#N/A</v>
      </c>
      <c r="PL26" t="e">
        <v>#N/A</v>
      </c>
      <c r="PM26" t="e">
        <v>#N/A</v>
      </c>
      <c r="PN26" t="e">
        <v>#N/A</v>
      </c>
      <c r="PO26" t="e">
        <v>#N/A</v>
      </c>
      <c r="PP26" t="e">
        <v>#N/A</v>
      </c>
      <c r="PQ26" t="e">
        <v>#N/A</v>
      </c>
      <c r="PR26" t="e">
        <v>#N/A</v>
      </c>
      <c r="PS26" s="106"/>
      <c r="PT26" s="106"/>
      <c r="PU26" s="27"/>
      <c r="PV26" s="106" t="s">
        <v>2376</v>
      </c>
      <c r="PW26" s="6" t="s">
        <v>2736</v>
      </c>
      <c r="PX26" s="106" t="s">
        <v>2690</v>
      </c>
      <c r="PZ26" t="e">
        <v>#N/A</v>
      </c>
      <c r="QA26" t="e">
        <v>#N/A</v>
      </c>
      <c r="QB26" t="e">
        <v>#N/A</v>
      </c>
      <c r="QC26" t="e">
        <v>#N/A</v>
      </c>
      <c r="QD26" t="e">
        <v>#N/A</v>
      </c>
      <c r="QE26" t="e">
        <v>#N/A</v>
      </c>
      <c r="QF26" t="e">
        <v>#N/A</v>
      </c>
      <c r="QG26" t="e">
        <v>#N/A</v>
      </c>
      <c r="QH26" t="e">
        <v>#N/A</v>
      </c>
      <c r="QI26" t="e">
        <v>#N/A</v>
      </c>
      <c r="QJ26" t="e">
        <v>#N/A</v>
      </c>
      <c r="QK26" t="e">
        <v>#N/A</v>
      </c>
      <c r="QL26" s="106"/>
      <c r="QM26" s="106"/>
      <c r="QN26" s="27"/>
      <c r="QO26" s="106" t="s">
        <v>2376</v>
      </c>
      <c r="QP26" s="6" t="s">
        <v>2736</v>
      </c>
      <c r="QQ26" s="106" t="s">
        <v>2690</v>
      </c>
      <c r="QS26" t="e">
        <v>#N/A</v>
      </c>
      <c r="QT26" t="e">
        <v>#N/A</v>
      </c>
      <c r="QU26" t="e">
        <v>#N/A</v>
      </c>
      <c r="QV26" t="e">
        <v>#N/A</v>
      </c>
      <c r="QW26" t="e">
        <v>#N/A</v>
      </c>
      <c r="QX26" t="e">
        <v>#N/A</v>
      </c>
      <c r="QY26" t="e">
        <v>#N/A</v>
      </c>
      <c r="QZ26" t="e">
        <v>#N/A</v>
      </c>
      <c r="RA26" t="e">
        <v>#N/A</v>
      </c>
      <c r="RB26" t="e">
        <v>#N/A</v>
      </c>
      <c r="RC26" t="e">
        <v>#N/A</v>
      </c>
      <c r="RD26" t="e">
        <v>#N/A</v>
      </c>
      <c r="RE26" s="106"/>
      <c r="RF26" s="106"/>
      <c r="RG26" s="27"/>
      <c r="RH26" s="106" t="s">
        <v>2376</v>
      </c>
      <c r="RI26" s="6" t="s">
        <v>2736</v>
      </c>
      <c r="RJ26" s="106" t="s">
        <v>2690</v>
      </c>
      <c r="RL26" t="e">
        <v>#N/A</v>
      </c>
      <c r="RM26" t="e">
        <v>#N/A</v>
      </c>
      <c r="RN26" t="e">
        <v>#N/A</v>
      </c>
      <c r="RO26" t="e">
        <v>#N/A</v>
      </c>
      <c r="RP26" t="e">
        <v>#N/A</v>
      </c>
      <c r="RQ26" t="e">
        <v>#N/A</v>
      </c>
      <c r="RR26" t="e">
        <v>#N/A</v>
      </c>
      <c r="RS26" t="e">
        <v>#N/A</v>
      </c>
      <c r="RT26" t="e">
        <v>#N/A</v>
      </c>
      <c r="RU26" t="e">
        <v>#N/A</v>
      </c>
      <c r="RV26" t="e">
        <v>#N/A</v>
      </c>
      <c r="RW26" t="e">
        <v>#N/A</v>
      </c>
      <c r="RX26" s="106"/>
      <c r="RY26" s="106"/>
      <c r="RZ26" s="27" t="e">
        <f t="shared" si="61"/>
        <v>#DIV/0!</v>
      </c>
      <c r="SA26" s="106" t="s">
        <v>2376</v>
      </c>
      <c r="SB26" s="6" t="s">
        <v>2736</v>
      </c>
      <c r="SC26" s="106" t="s">
        <v>2690</v>
      </c>
      <c r="SE26" t="e">
        <v>#N/A</v>
      </c>
      <c r="SF26" t="e">
        <v>#N/A</v>
      </c>
      <c r="SG26" t="e">
        <v>#N/A</v>
      </c>
      <c r="SH26" t="e">
        <v>#N/A</v>
      </c>
      <c r="SI26" t="e">
        <v>#N/A</v>
      </c>
      <c r="SJ26" t="e">
        <v>#N/A</v>
      </c>
      <c r="SK26" t="e">
        <v>#N/A</v>
      </c>
      <c r="SL26" t="e">
        <v>#N/A</v>
      </c>
      <c r="SM26" t="e">
        <v>#N/A</v>
      </c>
      <c r="SN26" t="e">
        <v>#N/A</v>
      </c>
      <c r="SO26" t="e">
        <v>#N/A</v>
      </c>
      <c r="SP26" t="e">
        <v>#N/A</v>
      </c>
      <c r="SQ26" s="106" t="e">
        <f t="shared" si="52"/>
        <v>#N/A</v>
      </c>
      <c r="SR26" s="106"/>
      <c r="SS26" s="27" t="e">
        <f t="shared" si="54"/>
        <v>#N/A</v>
      </c>
      <c r="ST26" s="106" t="s">
        <v>2376</v>
      </c>
      <c r="SU26" s="6" t="s">
        <v>2736</v>
      </c>
      <c r="SV26" s="106" t="s">
        <v>2690</v>
      </c>
      <c r="SX26" t="e">
        <v>#N/A</v>
      </c>
      <c r="SY26" t="e">
        <v>#N/A</v>
      </c>
      <c r="SZ26" t="e">
        <v>#N/A</v>
      </c>
      <c r="TA26" t="e">
        <v>#N/A</v>
      </c>
      <c r="TB26" t="e">
        <v>#N/A</v>
      </c>
      <c r="TC26" t="e">
        <v>#N/A</v>
      </c>
      <c r="TD26" t="e">
        <v>#N/A</v>
      </c>
      <c r="TE26" t="e">
        <v>#N/A</v>
      </c>
      <c r="TF26" t="e">
        <v>#N/A</v>
      </c>
      <c r="TG26" t="e">
        <v>#N/A</v>
      </c>
      <c r="TH26" t="e">
        <v>#N/A</v>
      </c>
      <c r="TI26" t="e">
        <v>#N/A</v>
      </c>
      <c r="TJ26" s="106" t="e">
        <f t="shared" si="53"/>
        <v>#N/A</v>
      </c>
      <c r="TK26" s="106"/>
      <c r="TL26" s="27" t="e">
        <f>TJ26/TK26*100</f>
        <v>#N/A</v>
      </c>
    </row>
    <row r="27" spans="1:532">
      <c r="A27" s="106" t="s">
        <v>2377</v>
      </c>
      <c r="B27" s="6" t="s">
        <v>2736</v>
      </c>
      <c r="C27" s="106" t="s">
        <v>2690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s="106" t="e">
        <f t="shared" si="41"/>
        <v>#N/A</v>
      </c>
      <c r="R27" s="106"/>
      <c r="S27" s="27" t="e">
        <f t="shared" si="0"/>
        <v>#N/A</v>
      </c>
      <c r="T27" s="106" t="s">
        <v>2377</v>
      </c>
      <c r="U27" s="6" t="s">
        <v>2736</v>
      </c>
      <c r="V27" s="106" t="s">
        <v>2690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s="106" t="e">
        <f t="shared" si="42"/>
        <v>#N/A</v>
      </c>
      <c r="AK27" s="106"/>
      <c r="AL27" s="27" t="e">
        <f t="shared" si="1"/>
        <v>#N/A</v>
      </c>
      <c r="AM27" s="106" t="s">
        <v>2377</v>
      </c>
      <c r="AN27" s="6" t="s">
        <v>2736</v>
      </c>
      <c r="AO27" s="106" t="s">
        <v>2690</v>
      </c>
      <c r="AQ27" s="1">
        <v>0</v>
      </c>
      <c r="AR27" s="1">
        <v>0</v>
      </c>
      <c r="AS27" s="1">
        <v>0</v>
      </c>
      <c r="AT27" s="1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06">
        <f t="shared" si="43"/>
        <v>0</v>
      </c>
      <c r="BD27" s="106"/>
      <c r="BE27" s="27" t="e">
        <f t="shared" si="2"/>
        <v>#DIV/0!</v>
      </c>
      <c r="BF27" s="106" t="s">
        <v>2377</v>
      </c>
      <c r="BG27" s="6" t="s">
        <v>2736</v>
      </c>
      <c r="BH27" s="106" t="s">
        <v>2690</v>
      </c>
      <c r="BJ27" s="1">
        <v>8.7384259259259255E-3</v>
      </c>
      <c r="BK27" s="1">
        <v>3.6574074074074074E-3</v>
      </c>
      <c r="BL27" s="1">
        <v>5.0578703703703706E-3</v>
      </c>
      <c r="BM27" s="1">
        <v>1.1574074074074073E-5</v>
      </c>
      <c r="BN27">
        <v>1</v>
      </c>
      <c r="BO27">
        <v>4</v>
      </c>
      <c r="BP27">
        <v>4</v>
      </c>
      <c r="BQ27">
        <v>0</v>
      </c>
      <c r="BR27">
        <v>0</v>
      </c>
      <c r="BS27">
        <v>0</v>
      </c>
      <c r="BT27">
        <v>0</v>
      </c>
      <c r="BU27">
        <v>100</v>
      </c>
      <c r="BV27" s="106">
        <f t="shared" si="44"/>
        <v>4</v>
      </c>
      <c r="BW27" s="106"/>
      <c r="BX27" s="27" t="e">
        <f t="shared" si="3"/>
        <v>#DIV/0!</v>
      </c>
      <c r="BY27" s="106" t="s">
        <v>2377</v>
      </c>
      <c r="BZ27" s="6" t="s">
        <v>2736</v>
      </c>
      <c r="CA27" s="106" t="s">
        <v>2690</v>
      </c>
      <c r="CB27">
        <v>2</v>
      </c>
      <c r="CC27" s="1">
        <v>0.10288194444444444</v>
      </c>
      <c r="CD27" s="1">
        <v>4.6828703703703706E-2</v>
      </c>
      <c r="CE27" s="1">
        <v>8.6458333333333335E-3</v>
      </c>
      <c r="CF27" s="1">
        <v>4.7395833333333331E-2</v>
      </c>
      <c r="CG27">
        <v>10</v>
      </c>
      <c r="CH27">
        <v>95</v>
      </c>
      <c r="CI27">
        <v>95</v>
      </c>
      <c r="CJ27">
        <v>3</v>
      </c>
      <c r="CK27">
        <v>0</v>
      </c>
      <c r="CL27">
        <v>0</v>
      </c>
      <c r="CM27">
        <v>0</v>
      </c>
      <c r="CN27">
        <v>96.94</v>
      </c>
      <c r="CO27" s="106">
        <f t="shared" si="4"/>
        <v>92</v>
      </c>
      <c r="CP27" s="106">
        <v>130</v>
      </c>
      <c r="CQ27" s="27">
        <f t="shared" si="5"/>
        <v>70.769230769230774</v>
      </c>
      <c r="CR27" s="106" t="s">
        <v>2377</v>
      </c>
      <c r="CS27" s="6" t="s">
        <v>2736</v>
      </c>
      <c r="CT27" s="106" t="s">
        <v>2690</v>
      </c>
      <c r="CU27">
        <v>2</v>
      </c>
      <c r="CV27" s="1">
        <v>6.2175925925925933E-2</v>
      </c>
      <c r="CW27" s="1">
        <v>4.2650462962962959E-2</v>
      </c>
      <c r="CX27" s="1">
        <v>1.5046296296296297E-4</v>
      </c>
      <c r="CY27" s="1">
        <v>1.9363425925925926E-2</v>
      </c>
      <c r="CZ27">
        <v>6</v>
      </c>
      <c r="DA27">
        <v>97</v>
      </c>
      <c r="DB27">
        <v>95</v>
      </c>
      <c r="DC27">
        <v>2</v>
      </c>
      <c r="DD27">
        <v>0</v>
      </c>
      <c r="DE27">
        <v>0</v>
      </c>
      <c r="DF27">
        <v>0</v>
      </c>
      <c r="DG27">
        <v>97.94</v>
      </c>
      <c r="DH27" s="106">
        <f t="shared" si="6"/>
        <v>95</v>
      </c>
      <c r="DI27" s="106">
        <v>130</v>
      </c>
      <c r="DJ27" s="27">
        <f t="shared" si="7"/>
        <v>73.076923076923066</v>
      </c>
      <c r="DK27" s="106" t="s">
        <v>2377</v>
      </c>
      <c r="DL27" s="6" t="s">
        <v>2736</v>
      </c>
      <c r="DM27" s="106" t="s">
        <v>2690</v>
      </c>
      <c r="DO27" s="1">
        <v>6.5162037037037032E-2</v>
      </c>
      <c r="DP27" s="1">
        <v>4.4525462962962968E-2</v>
      </c>
      <c r="DQ27" s="1">
        <v>1.6319444444444445E-3</v>
      </c>
      <c r="DR27" s="1">
        <v>1.8993055555555558E-2</v>
      </c>
      <c r="DS27">
        <v>6</v>
      </c>
      <c r="DT27">
        <v>87</v>
      </c>
      <c r="DU27">
        <v>87</v>
      </c>
      <c r="DV27">
        <v>0</v>
      </c>
      <c r="DW27">
        <v>0</v>
      </c>
      <c r="DX27">
        <v>0</v>
      </c>
      <c r="DY27">
        <v>0</v>
      </c>
      <c r="DZ27">
        <v>100</v>
      </c>
      <c r="EA27" s="106">
        <f t="shared" si="8"/>
        <v>87</v>
      </c>
      <c r="EB27" s="106">
        <v>130</v>
      </c>
      <c r="EC27" s="27">
        <f t="shared" si="9"/>
        <v>66.92307692307692</v>
      </c>
      <c r="ED27" s="106" t="s">
        <v>2377</v>
      </c>
      <c r="EE27" s="6" t="s">
        <v>2736</v>
      </c>
      <c r="EF27" s="106" t="s">
        <v>2690</v>
      </c>
      <c r="EH27" s="1">
        <v>6.5162037037037032E-2</v>
      </c>
      <c r="EI27" s="1">
        <v>4.4525462962962968E-2</v>
      </c>
      <c r="EJ27" s="1">
        <v>1.6319444444444445E-3</v>
      </c>
      <c r="EK27" s="1">
        <v>1.8993055555555558E-2</v>
      </c>
      <c r="EL27">
        <v>6</v>
      </c>
      <c r="EM27">
        <v>87</v>
      </c>
      <c r="EN27">
        <v>87</v>
      </c>
      <c r="EO27">
        <v>0</v>
      </c>
      <c r="EP27">
        <v>0</v>
      </c>
      <c r="EQ27">
        <v>0</v>
      </c>
      <c r="ER27">
        <v>0</v>
      </c>
      <c r="ES27">
        <v>100</v>
      </c>
      <c r="ET27" s="106">
        <f t="shared" si="10"/>
        <v>87</v>
      </c>
      <c r="EU27" s="106">
        <v>130</v>
      </c>
      <c r="EV27" s="27">
        <f t="shared" si="11"/>
        <v>66.92307692307692</v>
      </c>
      <c r="EW27" s="106" t="s">
        <v>2377</v>
      </c>
      <c r="EX27" s="6" t="s">
        <v>2736</v>
      </c>
      <c r="EY27" s="106" t="s">
        <v>2690</v>
      </c>
      <c r="FA27" s="1">
        <v>0.23929398148148148</v>
      </c>
      <c r="FB27" s="1">
        <v>0.13798611111111111</v>
      </c>
      <c r="FC27" s="1">
        <v>1.5497685185185186E-2</v>
      </c>
      <c r="FD27" s="1">
        <v>8.5787037037037037E-2</v>
      </c>
      <c r="FE27">
        <v>23</v>
      </c>
      <c r="FF27">
        <v>283</v>
      </c>
      <c r="FG27">
        <v>281</v>
      </c>
      <c r="FH27">
        <v>5</v>
      </c>
      <c r="FI27">
        <v>0</v>
      </c>
      <c r="FJ27">
        <v>0</v>
      </c>
      <c r="FK27">
        <v>0</v>
      </c>
      <c r="FL27">
        <v>98.25</v>
      </c>
      <c r="FM27" s="106">
        <f t="shared" si="12"/>
        <v>278</v>
      </c>
      <c r="FN27" s="106">
        <f t="shared" si="45"/>
        <v>390</v>
      </c>
      <c r="FO27" s="27">
        <f t="shared" si="13"/>
        <v>71.282051282051285</v>
      </c>
      <c r="FP27" s="106" t="s">
        <v>2377</v>
      </c>
      <c r="FQ27" s="6" t="s">
        <v>2736</v>
      </c>
      <c r="FR27" s="106" t="s">
        <v>2690</v>
      </c>
      <c r="FS27">
        <v>4</v>
      </c>
      <c r="FT27" s="1">
        <v>0.18196759259259257</v>
      </c>
      <c r="FU27" s="1">
        <v>9.0173611111111107E-2</v>
      </c>
      <c r="FV27" s="1">
        <v>1.3634259259259257E-2</v>
      </c>
      <c r="FW27" s="1">
        <v>7.8148148148148147E-2</v>
      </c>
      <c r="FX27">
        <v>12</v>
      </c>
      <c r="FY27">
        <v>183</v>
      </c>
      <c r="FZ27">
        <v>151</v>
      </c>
      <c r="GA27">
        <v>10</v>
      </c>
      <c r="GB27">
        <v>0</v>
      </c>
      <c r="GC27">
        <v>0</v>
      </c>
      <c r="GD27">
        <v>0</v>
      </c>
      <c r="GE27">
        <v>93.79</v>
      </c>
      <c r="GF27" s="106">
        <f t="shared" si="14"/>
        <v>173</v>
      </c>
      <c r="GG27" s="106">
        <v>262</v>
      </c>
      <c r="GH27" s="27">
        <f t="shared" si="15"/>
        <v>66.030534351145036</v>
      </c>
      <c r="GI27" s="106" t="s">
        <v>2377</v>
      </c>
      <c r="GJ27" s="6" t="s">
        <v>2736</v>
      </c>
      <c r="GK27" s="106" t="s">
        <v>2690</v>
      </c>
      <c r="GM27" s="1">
        <v>0.25881944444444444</v>
      </c>
      <c r="GN27" s="1">
        <v>0.11435185185185186</v>
      </c>
      <c r="GO27" s="1">
        <v>1.2592592592592593E-2</v>
      </c>
      <c r="GP27" s="1">
        <v>0.13187499999999999</v>
      </c>
      <c r="GQ27">
        <v>15</v>
      </c>
      <c r="GR27">
        <v>213</v>
      </c>
      <c r="GS27">
        <v>29</v>
      </c>
      <c r="GT27">
        <v>6</v>
      </c>
      <c r="GU27">
        <v>0</v>
      </c>
      <c r="GV27">
        <v>0</v>
      </c>
      <c r="GW27">
        <v>0</v>
      </c>
      <c r="GX27">
        <v>82.86</v>
      </c>
      <c r="GY27" s="106">
        <f t="shared" si="16"/>
        <v>207</v>
      </c>
      <c r="GZ27" s="106">
        <v>262</v>
      </c>
      <c r="HA27" s="27">
        <f t="shared" si="17"/>
        <v>79.007633587786259</v>
      </c>
      <c r="HB27" s="106" t="s">
        <v>2377</v>
      </c>
      <c r="HC27" s="6" t="s">
        <v>2736</v>
      </c>
      <c r="HD27" s="106" t="s">
        <v>2690</v>
      </c>
      <c r="HF27" s="1">
        <v>4.6180555555555558E-2</v>
      </c>
      <c r="HG27" s="1">
        <v>1.6053240740740739E-2</v>
      </c>
      <c r="HH27" s="1">
        <v>4.5601851851851853E-3</v>
      </c>
      <c r="HI27" s="1">
        <v>2.5555555555555554E-2</v>
      </c>
      <c r="HJ27">
        <v>4</v>
      </c>
      <c r="HK27">
        <v>5</v>
      </c>
      <c r="HL27">
        <v>204</v>
      </c>
      <c r="HM27">
        <v>3</v>
      </c>
      <c r="HN27">
        <v>0</v>
      </c>
      <c r="HO27">
        <v>0</v>
      </c>
      <c r="HP27">
        <v>0</v>
      </c>
      <c r="HQ27">
        <v>98.55</v>
      </c>
      <c r="HR27" s="106">
        <f t="shared" si="18"/>
        <v>2</v>
      </c>
      <c r="HS27" s="106"/>
      <c r="HT27" s="27" t="e">
        <f t="shared" si="19"/>
        <v>#DIV/0!</v>
      </c>
      <c r="HU27" s="106" t="s">
        <v>2377</v>
      </c>
      <c r="HV27" s="6" t="s">
        <v>2736</v>
      </c>
      <c r="HW27" s="106" t="s">
        <v>2690</v>
      </c>
      <c r="HY27" s="1">
        <v>0</v>
      </c>
      <c r="HZ27" s="1">
        <v>0</v>
      </c>
      <c r="IA27" s="1">
        <v>0</v>
      </c>
      <c r="IB27" s="1">
        <v>0</v>
      </c>
      <c r="IC27">
        <v>0</v>
      </c>
      <c r="ID27">
        <v>0</v>
      </c>
      <c r="IE27">
        <v>2</v>
      </c>
      <c r="IF27">
        <v>0</v>
      </c>
      <c r="IG27">
        <v>0</v>
      </c>
      <c r="IH27">
        <v>0</v>
      </c>
      <c r="II27">
        <v>0</v>
      </c>
      <c r="IJ27">
        <v>100</v>
      </c>
      <c r="IK27" s="106">
        <f t="shared" si="20"/>
        <v>0</v>
      </c>
      <c r="IL27" s="106"/>
      <c r="IM27" s="27" t="e">
        <f t="shared" si="21"/>
        <v>#DIV/0!</v>
      </c>
      <c r="IN27" s="106" t="s">
        <v>2377</v>
      </c>
      <c r="IO27" s="6" t="s">
        <v>2736</v>
      </c>
      <c r="IP27" s="106" t="s">
        <v>2690</v>
      </c>
      <c r="IR27" s="1">
        <v>0</v>
      </c>
      <c r="IS27" s="1">
        <v>0</v>
      </c>
      <c r="IT27" s="1">
        <v>0</v>
      </c>
      <c r="IU27" s="1">
        <v>0</v>
      </c>
      <c r="IV27">
        <v>0</v>
      </c>
      <c r="IW27">
        <v>0</v>
      </c>
      <c r="IX27">
        <v>2</v>
      </c>
      <c r="IY27">
        <v>0</v>
      </c>
      <c r="IZ27">
        <v>0</v>
      </c>
      <c r="JA27">
        <v>0</v>
      </c>
      <c r="JB27">
        <v>0</v>
      </c>
      <c r="JC27">
        <v>100</v>
      </c>
      <c r="JD27" s="106">
        <f t="shared" si="22"/>
        <v>0</v>
      </c>
      <c r="JE27" s="106"/>
      <c r="JF27" s="27" t="e">
        <f t="shared" si="23"/>
        <v>#DIV/0!</v>
      </c>
      <c r="JG27" s="106" t="s">
        <v>2377</v>
      </c>
      <c r="JH27" s="6" t="s">
        <v>2736</v>
      </c>
      <c r="JI27" s="106" t="s">
        <v>2690</v>
      </c>
      <c r="JK27" s="1"/>
      <c r="JL27" s="1"/>
      <c r="JM27" s="1"/>
      <c r="JN27" s="1"/>
      <c r="JW27" s="106">
        <f t="shared" si="24"/>
        <v>0</v>
      </c>
      <c r="JX27" s="106"/>
      <c r="JY27" s="27" t="e">
        <f t="shared" si="25"/>
        <v>#DIV/0!</v>
      </c>
      <c r="JZ27" s="106" t="s">
        <v>2377</v>
      </c>
      <c r="KA27" s="6" t="s">
        <v>2736</v>
      </c>
      <c r="KB27" s="106" t="s">
        <v>2690</v>
      </c>
      <c r="KD27" t="e">
        <v>#N/A</v>
      </c>
      <c r="KE27" t="e">
        <v>#N/A</v>
      </c>
      <c r="KF27" t="e">
        <v>#N/A</v>
      </c>
      <c r="KG27" t="e">
        <v>#N/A</v>
      </c>
      <c r="KH27" t="e">
        <v>#N/A</v>
      </c>
      <c r="KI27" t="e">
        <v>#N/A</v>
      </c>
      <c r="KJ27" t="e">
        <v>#N/A</v>
      </c>
      <c r="KK27" t="e">
        <v>#N/A</v>
      </c>
      <c r="KL27" t="e">
        <v>#N/A</v>
      </c>
      <c r="KM27" t="e">
        <v>#N/A</v>
      </c>
      <c r="KN27" t="e">
        <v>#N/A</v>
      </c>
      <c r="KO27" t="e">
        <v>#N/A</v>
      </c>
      <c r="KP27" s="106"/>
      <c r="KQ27" s="106"/>
      <c r="KR27" s="27" t="e">
        <f t="shared" si="56"/>
        <v>#DIV/0!</v>
      </c>
      <c r="KS27" s="106" t="s">
        <v>2377</v>
      </c>
      <c r="KT27" s="6" t="s">
        <v>2736</v>
      </c>
      <c r="KU27" s="106" t="s">
        <v>2690</v>
      </c>
      <c r="KW27" s="1">
        <v>1.6435185185185183E-3</v>
      </c>
      <c r="KX27" s="1">
        <v>1.5624999999999999E-3</v>
      </c>
      <c r="KY27" s="1">
        <v>0</v>
      </c>
      <c r="KZ27" s="1">
        <v>6.9444444444444444E-5</v>
      </c>
      <c r="LA27">
        <v>1</v>
      </c>
      <c r="LB27">
        <v>3</v>
      </c>
      <c r="LC27">
        <v>3</v>
      </c>
      <c r="LD27">
        <v>0</v>
      </c>
      <c r="LE27">
        <v>0</v>
      </c>
      <c r="LF27">
        <v>0</v>
      </c>
      <c r="LG27">
        <v>0</v>
      </c>
      <c r="LH27">
        <v>100</v>
      </c>
      <c r="LI27" s="106">
        <f t="shared" si="28"/>
        <v>3</v>
      </c>
      <c r="LJ27" s="106"/>
      <c r="LK27" s="27" t="e">
        <f t="shared" si="57"/>
        <v>#DIV/0!</v>
      </c>
      <c r="LL27" s="106" t="s">
        <v>2377</v>
      </c>
      <c r="LM27" s="6" t="s">
        <v>2736</v>
      </c>
      <c r="LN27" s="106" t="s">
        <v>2690</v>
      </c>
      <c r="LP27" s="1">
        <v>0</v>
      </c>
      <c r="LQ27" s="1">
        <v>0</v>
      </c>
      <c r="LR27" s="1">
        <v>0</v>
      </c>
      <c r="LS27" s="1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 s="106">
        <f t="shared" si="46"/>
        <v>0</v>
      </c>
      <c r="MC27" s="106"/>
      <c r="MD27" s="27" t="e">
        <f t="shared" si="58"/>
        <v>#DIV/0!</v>
      </c>
      <c r="ME27" s="106" t="s">
        <v>2377</v>
      </c>
      <c r="MF27" s="6" t="s">
        <v>2736</v>
      </c>
      <c r="MG27" s="106" t="s">
        <v>2690</v>
      </c>
      <c r="MI27" s="1">
        <v>0</v>
      </c>
      <c r="MJ27" s="1">
        <v>0</v>
      </c>
      <c r="MK27" s="1">
        <v>0</v>
      </c>
      <c r="ML27" s="1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 s="106">
        <f t="shared" si="31"/>
        <v>0</v>
      </c>
      <c r="MV27" s="106"/>
      <c r="MW27" s="27"/>
      <c r="MX27" s="106" t="s">
        <v>2377</v>
      </c>
      <c r="MY27" s="6" t="s">
        <v>2736</v>
      </c>
      <c r="MZ27" s="106" t="s">
        <v>2690</v>
      </c>
      <c r="NB27" s="1">
        <v>6.6354166666666659E-2</v>
      </c>
      <c r="NC27" s="1">
        <v>4.2245370370370371E-2</v>
      </c>
      <c r="ND27" s="1">
        <v>3.7037037037037035E-4</v>
      </c>
      <c r="NE27" s="1">
        <v>2.372685185185185E-2</v>
      </c>
      <c r="NF27">
        <v>5</v>
      </c>
      <c r="NG27">
        <v>45</v>
      </c>
      <c r="NH27">
        <v>43</v>
      </c>
      <c r="NI27">
        <v>2</v>
      </c>
      <c r="NJ27">
        <v>0</v>
      </c>
      <c r="NK27">
        <v>0</v>
      </c>
      <c r="NL27">
        <v>0</v>
      </c>
      <c r="NM27">
        <v>95.56</v>
      </c>
      <c r="NN27" s="106">
        <f t="shared" si="33"/>
        <v>43</v>
      </c>
      <c r="NO27" s="106">
        <v>131</v>
      </c>
      <c r="NP27" s="27">
        <f>NN27/NO27*100</f>
        <v>32.824427480916029</v>
      </c>
      <c r="NQ27" s="106" t="s">
        <v>2377</v>
      </c>
      <c r="NR27" s="6" t="s">
        <v>2736</v>
      </c>
      <c r="NS27" s="106" t="s">
        <v>2690</v>
      </c>
      <c r="NU27" s="1">
        <v>6.6354166666666659E-2</v>
      </c>
      <c r="NV27" s="1">
        <v>4.2245370370370371E-2</v>
      </c>
      <c r="NW27" s="1">
        <v>3.7037037037037035E-4</v>
      </c>
      <c r="NX27" s="1">
        <v>2.372685185185185E-2</v>
      </c>
      <c r="NY27">
        <v>5</v>
      </c>
      <c r="NZ27">
        <v>45</v>
      </c>
      <c r="OA27">
        <v>43</v>
      </c>
      <c r="OB27">
        <v>2</v>
      </c>
      <c r="OC27">
        <v>0</v>
      </c>
      <c r="OD27">
        <v>0</v>
      </c>
      <c r="OE27">
        <v>0</v>
      </c>
      <c r="OF27">
        <v>95.56</v>
      </c>
      <c r="OG27" s="106">
        <f>NZ27-OB27</f>
        <v>43</v>
      </c>
      <c r="OH27" s="106">
        <v>131</v>
      </c>
      <c r="OI27" s="27">
        <f t="shared" si="59"/>
        <v>32.824427480916029</v>
      </c>
      <c r="OJ27" s="106" t="s">
        <v>2377</v>
      </c>
      <c r="OK27" s="6" t="s">
        <v>2736</v>
      </c>
      <c r="OL27" s="106" t="s">
        <v>2690</v>
      </c>
      <c r="OZ27" s="106"/>
      <c r="PA27" s="106">
        <v>131</v>
      </c>
      <c r="PB27" s="27">
        <f t="shared" si="60"/>
        <v>0</v>
      </c>
      <c r="PC27" s="106" t="s">
        <v>2377</v>
      </c>
      <c r="PD27" s="6" t="s">
        <v>2736</v>
      </c>
      <c r="PE27" s="106" t="s">
        <v>2690</v>
      </c>
      <c r="PG27" t="e">
        <v>#N/A</v>
      </c>
      <c r="PH27" t="e">
        <v>#N/A</v>
      </c>
      <c r="PI27" t="e">
        <v>#N/A</v>
      </c>
      <c r="PJ27" t="e">
        <v>#N/A</v>
      </c>
      <c r="PK27" t="e">
        <v>#N/A</v>
      </c>
      <c r="PL27" t="e">
        <v>#N/A</v>
      </c>
      <c r="PM27" t="e">
        <v>#N/A</v>
      </c>
      <c r="PN27" t="e">
        <v>#N/A</v>
      </c>
      <c r="PO27" t="e">
        <v>#N/A</v>
      </c>
      <c r="PP27" t="e">
        <v>#N/A</v>
      </c>
      <c r="PQ27" t="e">
        <v>#N/A</v>
      </c>
      <c r="PR27" t="e">
        <v>#N/A</v>
      </c>
      <c r="PS27" s="106"/>
      <c r="PT27" s="106"/>
      <c r="PU27" s="27"/>
      <c r="PV27" s="106" t="s">
        <v>2377</v>
      </c>
      <c r="PW27" s="6" t="s">
        <v>2736</v>
      </c>
      <c r="PX27" s="106" t="s">
        <v>2690</v>
      </c>
      <c r="PZ27" t="e">
        <v>#N/A</v>
      </c>
      <c r="QA27" t="e">
        <v>#N/A</v>
      </c>
      <c r="QB27" t="e">
        <v>#N/A</v>
      </c>
      <c r="QC27" t="e">
        <v>#N/A</v>
      </c>
      <c r="QD27" t="e">
        <v>#N/A</v>
      </c>
      <c r="QE27" t="e">
        <v>#N/A</v>
      </c>
      <c r="QF27" t="e">
        <v>#N/A</v>
      </c>
      <c r="QG27" t="e">
        <v>#N/A</v>
      </c>
      <c r="QH27" t="e">
        <v>#N/A</v>
      </c>
      <c r="QI27" t="e">
        <v>#N/A</v>
      </c>
      <c r="QJ27" t="e">
        <v>#N/A</v>
      </c>
      <c r="QK27" t="e">
        <v>#N/A</v>
      </c>
      <c r="QL27" s="106"/>
      <c r="QM27" s="106"/>
      <c r="QN27" s="27"/>
      <c r="QO27" s="106" t="s">
        <v>2377</v>
      </c>
      <c r="QP27" s="6" t="s">
        <v>2736</v>
      </c>
      <c r="QQ27" s="106" t="s">
        <v>2690</v>
      </c>
      <c r="QS27" t="e">
        <v>#N/A</v>
      </c>
      <c r="QT27" t="e">
        <v>#N/A</v>
      </c>
      <c r="QU27" t="e">
        <v>#N/A</v>
      </c>
      <c r="QV27" t="e">
        <v>#N/A</v>
      </c>
      <c r="QW27" t="e">
        <v>#N/A</v>
      </c>
      <c r="QX27" t="e">
        <v>#N/A</v>
      </c>
      <c r="QY27" t="e">
        <v>#N/A</v>
      </c>
      <c r="QZ27" t="e">
        <v>#N/A</v>
      </c>
      <c r="RA27" t="e">
        <v>#N/A</v>
      </c>
      <c r="RB27" t="e">
        <v>#N/A</v>
      </c>
      <c r="RC27" t="e">
        <v>#N/A</v>
      </c>
      <c r="RD27" t="e">
        <v>#N/A</v>
      </c>
      <c r="RE27" s="106"/>
      <c r="RF27" s="106"/>
      <c r="RG27" s="27"/>
      <c r="RH27" s="106" t="s">
        <v>2377</v>
      </c>
      <c r="RI27" s="6" t="s">
        <v>2736</v>
      </c>
      <c r="RJ27" s="106" t="s">
        <v>2690</v>
      </c>
      <c r="RK27">
        <v>8</v>
      </c>
      <c r="RL27" s="1">
        <v>0.38616898148148149</v>
      </c>
      <c r="RM27" s="1">
        <v>0.24202546296296298</v>
      </c>
      <c r="RN27" s="1">
        <v>1.5972222222222224E-2</v>
      </c>
      <c r="RO27" s="1">
        <v>0.12814814814814815</v>
      </c>
      <c r="RP27">
        <v>44</v>
      </c>
      <c r="RQ27">
        <v>329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 s="106">
        <f t="shared" si="51"/>
        <v>329</v>
      </c>
      <c r="RY27" s="106">
        <v>524</v>
      </c>
      <c r="RZ27" s="27">
        <f t="shared" si="61"/>
        <v>62.786259541984734</v>
      </c>
      <c r="SA27" s="106" t="s">
        <v>2377</v>
      </c>
      <c r="SB27" s="6" t="s">
        <v>2736</v>
      </c>
      <c r="SC27" s="106" t="s">
        <v>2690</v>
      </c>
      <c r="SE27" t="e">
        <v>#N/A</v>
      </c>
      <c r="SF27" t="e">
        <v>#N/A</v>
      </c>
      <c r="SG27" t="e">
        <v>#N/A</v>
      </c>
      <c r="SH27" t="e">
        <v>#N/A</v>
      </c>
      <c r="SI27" t="e">
        <v>#N/A</v>
      </c>
      <c r="SJ27" t="e">
        <v>#N/A</v>
      </c>
      <c r="SK27" t="e">
        <v>#N/A</v>
      </c>
      <c r="SL27" t="e">
        <v>#N/A</v>
      </c>
      <c r="SM27" t="e">
        <v>#N/A</v>
      </c>
      <c r="SN27" t="e">
        <v>#N/A</v>
      </c>
      <c r="SO27" t="e">
        <v>#N/A</v>
      </c>
      <c r="SP27" t="e">
        <v>#N/A</v>
      </c>
      <c r="SQ27" s="106" t="e">
        <f t="shared" si="52"/>
        <v>#N/A</v>
      </c>
      <c r="SR27" s="106"/>
      <c r="SS27" s="27" t="e">
        <f t="shared" si="54"/>
        <v>#N/A</v>
      </c>
      <c r="ST27" s="106" t="s">
        <v>2377</v>
      </c>
      <c r="SU27" s="6" t="s">
        <v>2736</v>
      </c>
      <c r="SV27" s="106" t="s">
        <v>2690</v>
      </c>
      <c r="SX27" t="e">
        <v>#N/A</v>
      </c>
      <c r="SY27" t="e">
        <v>#N/A</v>
      </c>
      <c r="SZ27" t="e">
        <v>#N/A</v>
      </c>
      <c r="TA27" t="e">
        <v>#N/A</v>
      </c>
      <c r="TB27" t="e">
        <v>#N/A</v>
      </c>
      <c r="TC27" t="e">
        <v>#N/A</v>
      </c>
      <c r="TD27" t="e">
        <v>#N/A</v>
      </c>
      <c r="TE27" t="e">
        <v>#N/A</v>
      </c>
      <c r="TF27" t="e">
        <v>#N/A</v>
      </c>
      <c r="TG27" t="e">
        <v>#N/A</v>
      </c>
      <c r="TH27" t="e">
        <v>#N/A</v>
      </c>
      <c r="TI27" t="e">
        <v>#N/A</v>
      </c>
      <c r="TJ27" s="106" t="e">
        <f t="shared" si="53"/>
        <v>#N/A</v>
      </c>
      <c r="TK27" s="106"/>
      <c r="TL27" s="27" t="e">
        <f>TJ27/TK27*100</f>
        <v>#N/A</v>
      </c>
    </row>
    <row r="28" spans="1:532">
      <c r="A28" s="106" t="s">
        <v>2238</v>
      </c>
      <c r="B28" s="6" t="s">
        <v>2736</v>
      </c>
      <c r="C28" s="106" t="s">
        <v>2690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s="106" t="e">
        <f t="shared" si="41"/>
        <v>#N/A</v>
      </c>
      <c r="R28" s="106"/>
      <c r="S28" s="27" t="e">
        <f t="shared" si="0"/>
        <v>#N/A</v>
      </c>
      <c r="T28" s="106" t="s">
        <v>2238</v>
      </c>
      <c r="U28" s="6" t="s">
        <v>2736</v>
      </c>
      <c r="V28" s="106" t="s">
        <v>2690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s="106" t="e">
        <f t="shared" si="42"/>
        <v>#N/A</v>
      </c>
      <c r="AK28" s="106"/>
      <c r="AL28" s="27" t="e">
        <f t="shared" si="1"/>
        <v>#N/A</v>
      </c>
      <c r="AM28" s="106" t="s">
        <v>2238</v>
      </c>
      <c r="AN28" s="6" t="s">
        <v>2736</v>
      </c>
      <c r="AO28" s="106" t="s">
        <v>2690</v>
      </c>
      <c r="AQ28" s="1">
        <v>0</v>
      </c>
      <c r="AR28" s="1">
        <v>0</v>
      </c>
      <c r="AS28" s="1">
        <v>0</v>
      </c>
      <c r="AT28" s="1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06">
        <f t="shared" si="43"/>
        <v>0</v>
      </c>
      <c r="BD28" s="106"/>
      <c r="BE28" s="27" t="e">
        <f t="shared" si="2"/>
        <v>#DIV/0!</v>
      </c>
      <c r="BF28" s="106" t="s">
        <v>2238</v>
      </c>
      <c r="BG28" s="6" t="s">
        <v>2736</v>
      </c>
      <c r="BH28" s="106" t="s">
        <v>2690</v>
      </c>
      <c r="BJ28" s="1">
        <v>0</v>
      </c>
      <c r="BK28" s="1">
        <v>0</v>
      </c>
      <c r="BL28" s="1">
        <v>0</v>
      </c>
      <c r="BM28" s="1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 s="106">
        <f t="shared" si="44"/>
        <v>0</v>
      </c>
      <c r="BW28" s="106"/>
      <c r="BX28" s="27" t="e">
        <f t="shared" si="3"/>
        <v>#DIV/0!</v>
      </c>
      <c r="BY28" s="106" t="s">
        <v>2238</v>
      </c>
      <c r="BZ28" s="6" t="s">
        <v>2736</v>
      </c>
      <c r="CA28" s="106" t="s">
        <v>2690</v>
      </c>
      <c r="CC28" s="1">
        <v>0</v>
      </c>
      <c r="CD28" s="1">
        <v>0</v>
      </c>
      <c r="CE28" s="1">
        <v>0</v>
      </c>
      <c r="CF28" s="1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 s="106">
        <f t="shared" si="4"/>
        <v>0</v>
      </c>
      <c r="CP28" s="106"/>
      <c r="CQ28" s="27" t="e">
        <f t="shared" si="5"/>
        <v>#DIV/0!</v>
      </c>
      <c r="CR28" s="106" t="s">
        <v>2238</v>
      </c>
      <c r="CS28" s="6" t="s">
        <v>2736</v>
      </c>
      <c r="CT28" s="106" t="s">
        <v>2690</v>
      </c>
      <c r="CU28">
        <v>3</v>
      </c>
      <c r="CV28" s="1">
        <v>0.32039351851851855</v>
      </c>
      <c r="CW28" s="1">
        <v>8.8900462962962959E-2</v>
      </c>
      <c r="CX28" s="1">
        <v>0.20922453703703703</v>
      </c>
      <c r="CY28" s="1">
        <v>2.224537037037037E-2</v>
      </c>
      <c r="CZ28">
        <v>5</v>
      </c>
      <c r="DA28">
        <v>171</v>
      </c>
      <c r="DB28">
        <v>171</v>
      </c>
      <c r="DC28">
        <v>0</v>
      </c>
      <c r="DD28">
        <v>0</v>
      </c>
      <c r="DE28">
        <v>0</v>
      </c>
      <c r="DF28">
        <v>0</v>
      </c>
      <c r="DG28">
        <v>100</v>
      </c>
      <c r="DH28" s="106">
        <f t="shared" si="6"/>
        <v>171</v>
      </c>
      <c r="DI28" s="106">
        <v>196</v>
      </c>
      <c r="DJ28" s="27">
        <f t="shared" si="7"/>
        <v>87.244897959183675</v>
      </c>
      <c r="DK28" s="106" t="s">
        <v>2238</v>
      </c>
      <c r="DL28" s="6" t="s">
        <v>2736</v>
      </c>
      <c r="DM28" s="106" t="s">
        <v>2690</v>
      </c>
      <c r="DO28" s="1">
        <v>0.43627314814814816</v>
      </c>
      <c r="DP28" s="1">
        <v>4.9085648148148149E-2</v>
      </c>
      <c r="DQ28" s="1">
        <v>0.37950231481481483</v>
      </c>
      <c r="DR28" s="1">
        <v>7.6736111111111111E-3</v>
      </c>
      <c r="DS28">
        <v>7</v>
      </c>
      <c r="DT28">
        <v>98</v>
      </c>
      <c r="DU28">
        <v>98</v>
      </c>
      <c r="DV28">
        <v>0</v>
      </c>
      <c r="DW28">
        <v>0</v>
      </c>
      <c r="DX28">
        <v>0</v>
      </c>
      <c r="DY28">
        <v>0</v>
      </c>
      <c r="DZ28">
        <v>100</v>
      </c>
      <c r="EA28" s="106">
        <f t="shared" si="8"/>
        <v>98</v>
      </c>
      <c r="EB28" s="106">
        <v>130</v>
      </c>
      <c r="EC28" s="27">
        <f t="shared" si="9"/>
        <v>75.384615384615387</v>
      </c>
      <c r="ED28" s="106" t="s">
        <v>2238</v>
      </c>
      <c r="EE28" s="6" t="s">
        <v>2736</v>
      </c>
      <c r="EF28" s="106" t="s">
        <v>2690</v>
      </c>
      <c r="EH28" s="1">
        <v>0.43627314814814816</v>
      </c>
      <c r="EI28" s="1">
        <v>4.9085648148148149E-2</v>
      </c>
      <c r="EJ28" s="1">
        <v>0.37950231481481483</v>
      </c>
      <c r="EK28" s="1">
        <v>7.6736111111111111E-3</v>
      </c>
      <c r="EL28">
        <v>7</v>
      </c>
      <c r="EM28">
        <v>98</v>
      </c>
      <c r="EN28">
        <v>98</v>
      </c>
      <c r="EO28">
        <v>0</v>
      </c>
      <c r="EP28">
        <v>0</v>
      </c>
      <c r="EQ28">
        <v>0</v>
      </c>
      <c r="ER28">
        <v>0</v>
      </c>
      <c r="ES28">
        <v>100</v>
      </c>
      <c r="ET28" s="106">
        <f t="shared" si="10"/>
        <v>98</v>
      </c>
      <c r="EU28" s="106">
        <v>130</v>
      </c>
      <c r="EV28" s="27">
        <f t="shared" si="11"/>
        <v>75.384615384615387</v>
      </c>
      <c r="EW28" s="106" t="s">
        <v>2238</v>
      </c>
      <c r="EX28" s="6" t="s">
        <v>2736</v>
      </c>
      <c r="EY28" s="106" t="s">
        <v>2690</v>
      </c>
      <c r="FA28" s="1">
        <v>0.75667824074074075</v>
      </c>
      <c r="FB28" s="1">
        <v>0.13799768518518518</v>
      </c>
      <c r="FC28" s="1">
        <v>0.58873842592592596</v>
      </c>
      <c r="FD28" s="1">
        <v>2.9930555555555557E-2</v>
      </c>
      <c r="FE28">
        <v>12</v>
      </c>
      <c r="FF28">
        <v>269</v>
      </c>
      <c r="FG28">
        <v>269</v>
      </c>
      <c r="FH28">
        <v>0</v>
      </c>
      <c r="FI28">
        <v>0</v>
      </c>
      <c r="FJ28">
        <v>0</v>
      </c>
      <c r="FK28">
        <v>0</v>
      </c>
      <c r="FL28">
        <v>100</v>
      </c>
      <c r="FM28" s="106">
        <f t="shared" si="12"/>
        <v>269</v>
      </c>
      <c r="FN28" s="106"/>
      <c r="FO28" s="27" t="e">
        <f t="shared" si="13"/>
        <v>#DIV/0!</v>
      </c>
      <c r="FP28" s="106" t="s">
        <v>2238</v>
      </c>
      <c r="FQ28" s="6" t="s">
        <v>2736</v>
      </c>
      <c r="FR28" s="106" t="s">
        <v>2690</v>
      </c>
      <c r="FS28">
        <v>4</v>
      </c>
      <c r="FT28" s="1">
        <v>0.47097222222222218</v>
      </c>
      <c r="FU28" s="1">
        <v>0.15668981481481481</v>
      </c>
      <c r="FV28" s="1">
        <v>0.22077546296296294</v>
      </c>
      <c r="FW28" s="1">
        <v>9.3495370370370368E-2</v>
      </c>
      <c r="FX28">
        <v>14</v>
      </c>
      <c r="FY28">
        <v>288</v>
      </c>
      <c r="FZ28">
        <v>138</v>
      </c>
      <c r="GA28">
        <v>4</v>
      </c>
      <c r="GB28">
        <v>0</v>
      </c>
      <c r="GC28">
        <v>0</v>
      </c>
      <c r="GD28">
        <v>0</v>
      </c>
      <c r="GE28">
        <v>97.18</v>
      </c>
      <c r="GF28" s="106">
        <f t="shared" si="14"/>
        <v>284</v>
      </c>
      <c r="GG28" s="106">
        <v>262</v>
      </c>
      <c r="GH28" s="27">
        <f t="shared" si="15"/>
        <v>108.3969465648855</v>
      </c>
      <c r="GI28" s="106" t="s">
        <v>2238</v>
      </c>
      <c r="GJ28" s="6" t="s">
        <v>2736</v>
      </c>
      <c r="GK28" s="106" t="s">
        <v>2690</v>
      </c>
      <c r="GM28" s="1">
        <v>0.29875000000000002</v>
      </c>
      <c r="GN28" s="1">
        <v>0.15193287037037037</v>
      </c>
      <c r="GO28" s="1">
        <v>0.10466435185185186</v>
      </c>
      <c r="GP28" s="1">
        <v>4.2141203703703702E-2</v>
      </c>
      <c r="GQ28">
        <v>22</v>
      </c>
      <c r="GR28">
        <v>269</v>
      </c>
      <c r="GS28">
        <v>226</v>
      </c>
      <c r="GT28">
        <v>5</v>
      </c>
      <c r="GU28">
        <v>0</v>
      </c>
      <c r="GV28">
        <v>0</v>
      </c>
      <c r="GW28">
        <v>0</v>
      </c>
      <c r="GX28">
        <v>97.84</v>
      </c>
      <c r="GY28" s="106">
        <f t="shared" si="16"/>
        <v>264</v>
      </c>
      <c r="GZ28" s="106">
        <v>262</v>
      </c>
      <c r="HA28" s="27">
        <f t="shared" si="17"/>
        <v>100.76335877862594</v>
      </c>
      <c r="HB28" s="106" t="s">
        <v>2238</v>
      </c>
      <c r="HC28" s="6" t="s">
        <v>2736</v>
      </c>
      <c r="HD28" s="106" t="s">
        <v>2690</v>
      </c>
      <c r="HF28" s="1">
        <v>0.16589120370370369</v>
      </c>
      <c r="HG28" s="1">
        <v>3.0474537037037036E-2</v>
      </c>
      <c r="HH28" s="1">
        <v>0.13362268518518519</v>
      </c>
      <c r="HI28" s="1">
        <v>1.7824074074074072E-3</v>
      </c>
      <c r="HJ28">
        <v>8</v>
      </c>
      <c r="HK28">
        <v>62</v>
      </c>
      <c r="HL28">
        <v>240</v>
      </c>
      <c r="HM28">
        <v>5</v>
      </c>
      <c r="HN28">
        <v>0</v>
      </c>
      <c r="HO28">
        <v>0</v>
      </c>
      <c r="HP28">
        <v>0</v>
      </c>
      <c r="HQ28">
        <v>97.96</v>
      </c>
      <c r="HR28" s="106">
        <f t="shared" si="18"/>
        <v>57</v>
      </c>
      <c r="HS28" s="106"/>
      <c r="HT28" s="27" t="e">
        <f t="shared" si="19"/>
        <v>#DIV/0!</v>
      </c>
      <c r="HU28" s="106" t="s">
        <v>2238</v>
      </c>
      <c r="HV28" s="6" t="s">
        <v>2736</v>
      </c>
      <c r="HW28" s="106" t="s">
        <v>2690</v>
      </c>
      <c r="HY28" s="1">
        <v>0</v>
      </c>
      <c r="HZ28" s="1">
        <v>0</v>
      </c>
      <c r="IA28" s="1">
        <v>0</v>
      </c>
      <c r="IB28" s="1">
        <v>0</v>
      </c>
      <c r="IC28">
        <v>0</v>
      </c>
      <c r="ID28">
        <v>0</v>
      </c>
      <c r="IE28">
        <v>3</v>
      </c>
      <c r="IF28">
        <v>0</v>
      </c>
      <c r="IG28">
        <v>0</v>
      </c>
      <c r="IH28">
        <v>0</v>
      </c>
      <c r="II28">
        <v>0</v>
      </c>
      <c r="IJ28">
        <v>100</v>
      </c>
      <c r="IK28" s="106">
        <f t="shared" si="20"/>
        <v>0</v>
      </c>
      <c r="IL28" s="106"/>
      <c r="IM28" s="27" t="e">
        <f t="shared" si="21"/>
        <v>#DIV/0!</v>
      </c>
      <c r="IN28" s="106" t="s">
        <v>2238</v>
      </c>
      <c r="IO28" s="6" t="s">
        <v>2736</v>
      </c>
      <c r="IP28" s="106" t="s">
        <v>2690</v>
      </c>
      <c r="IR28" s="1">
        <v>0</v>
      </c>
      <c r="IS28" s="1">
        <v>0</v>
      </c>
      <c r="IT28" s="1">
        <v>0</v>
      </c>
      <c r="IU28" s="1">
        <v>0</v>
      </c>
      <c r="IV28">
        <v>0</v>
      </c>
      <c r="IW28">
        <v>0</v>
      </c>
      <c r="IX28">
        <v>3</v>
      </c>
      <c r="IY28">
        <v>0</v>
      </c>
      <c r="IZ28">
        <v>0</v>
      </c>
      <c r="JA28">
        <v>0</v>
      </c>
      <c r="JB28">
        <v>0</v>
      </c>
      <c r="JC28">
        <v>100</v>
      </c>
      <c r="JD28" s="106">
        <f t="shared" si="22"/>
        <v>0</v>
      </c>
      <c r="JE28" s="106"/>
      <c r="JF28" s="27" t="e">
        <f t="shared" si="23"/>
        <v>#DIV/0!</v>
      </c>
      <c r="JG28" s="106" t="s">
        <v>2238</v>
      </c>
      <c r="JH28" s="6" t="s">
        <v>2736</v>
      </c>
      <c r="JI28" s="106" t="s">
        <v>2690</v>
      </c>
      <c r="JK28" s="1"/>
      <c r="JL28" s="1"/>
      <c r="JM28" s="1"/>
      <c r="JN28" s="1"/>
      <c r="JW28" s="106">
        <f t="shared" si="24"/>
        <v>0</v>
      </c>
      <c r="JX28" s="106"/>
      <c r="JY28" s="27" t="e">
        <f t="shared" si="25"/>
        <v>#DIV/0!</v>
      </c>
      <c r="JZ28" s="106" t="s">
        <v>2238</v>
      </c>
      <c r="KA28" s="6" t="s">
        <v>2736</v>
      </c>
      <c r="KB28" s="106" t="s">
        <v>2690</v>
      </c>
      <c r="KD28" t="e">
        <v>#N/A</v>
      </c>
      <c r="KE28" t="e">
        <v>#N/A</v>
      </c>
      <c r="KF28" t="e">
        <v>#N/A</v>
      </c>
      <c r="KG28" t="e">
        <v>#N/A</v>
      </c>
      <c r="KH28" t="e">
        <v>#N/A</v>
      </c>
      <c r="KI28" t="e">
        <v>#N/A</v>
      </c>
      <c r="KJ28" t="e">
        <v>#N/A</v>
      </c>
      <c r="KK28" t="e">
        <v>#N/A</v>
      </c>
      <c r="KL28" t="e">
        <v>#N/A</v>
      </c>
      <c r="KM28" t="e">
        <v>#N/A</v>
      </c>
      <c r="KN28" t="e">
        <v>#N/A</v>
      </c>
      <c r="KO28" t="e">
        <v>#N/A</v>
      </c>
      <c r="KP28" s="106"/>
      <c r="KQ28" s="106"/>
      <c r="KR28" s="27" t="e">
        <f t="shared" si="56"/>
        <v>#DIV/0!</v>
      </c>
      <c r="KS28" s="106" t="s">
        <v>2238</v>
      </c>
      <c r="KT28" s="6" t="s">
        <v>2736</v>
      </c>
      <c r="KU28" s="106" t="s">
        <v>2690</v>
      </c>
      <c r="KW28" s="1">
        <v>0</v>
      </c>
      <c r="KX28" s="1">
        <v>0</v>
      </c>
      <c r="KY28" s="1">
        <v>0</v>
      </c>
      <c r="KZ28" s="1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 s="106">
        <f t="shared" si="28"/>
        <v>0</v>
      </c>
      <c r="LJ28" s="106"/>
      <c r="LK28" s="27" t="e">
        <f t="shared" si="57"/>
        <v>#DIV/0!</v>
      </c>
      <c r="LL28" s="106" t="s">
        <v>2238</v>
      </c>
      <c r="LM28" s="6" t="s">
        <v>2736</v>
      </c>
      <c r="LN28" s="106" t="s">
        <v>2690</v>
      </c>
      <c r="LP28" s="1">
        <v>0</v>
      </c>
      <c r="LQ28" s="1">
        <v>0</v>
      </c>
      <c r="LR28" s="1">
        <v>0</v>
      </c>
      <c r="LS28" s="1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 s="106">
        <f t="shared" si="46"/>
        <v>0</v>
      </c>
      <c r="MC28" s="106"/>
      <c r="MD28" s="27" t="e">
        <f t="shared" si="58"/>
        <v>#DIV/0!</v>
      </c>
      <c r="ME28" s="106" t="s">
        <v>2238</v>
      </c>
      <c r="MF28" s="6" t="s">
        <v>2736</v>
      </c>
      <c r="MG28" s="106" t="s">
        <v>2690</v>
      </c>
      <c r="MI28" s="1">
        <v>0.42351851851851857</v>
      </c>
      <c r="MJ28" s="1">
        <v>5.6250000000000001E-2</v>
      </c>
      <c r="MK28" s="1">
        <v>0.34439814814814818</v>
      </c>
      <c r="ML28" s="1">
        <v>2.2847222222222224E-2</v>
      </c>
      <c r="MM28">
        <v>4</v>
      </c>
      <c r="MN28">
        <v>81</v>
      </c>
      <c r="MO28">
        <v>78</v>
      </c>
      <c r="MP28">
        <v>4</v>
      </c>
      <c r="MQ28">
        <v>0</v>
      </c>
      <c r="MR28">
        <v>0</v>
      </c>
      <c r="MS28">
        <v>0</v>
      </c>
      <c r="MT28">
        <v>95.12</v>
      </c>
      <c r="MU28" s="106">
        <f t="shared" si="31"/>
        <v>77</v>
      </c>
      <c r="MV28" s="106">
        <v>131</v>
      </c>
      <c r="MW28" s="27">
        <f>MU28/MV28*100</f>
        <v>58.778625954198475</v>
      </c>
      <c r="MX28" s="106" t="s">
        <v>2238</v>
      </c>
      <c r="MY28" s="6" t="s">
        <v>2736</v>
      </c>
      <c r="MZ28" s="106" t="s">
        <v>2690</v>
      </c>
      <c r="NB28" s="1">
        <v>0.23855324074074072</v>
      </c>
      <c r="NC28" s="1">
        <v>0.10931712962962963</v>
      </c>
      <c r="ND28" s="1">
        <v>0.1079976851851852</v>
      </c>
      <c r="NE28" s="1">
        <v>2.1226851851851854E-2</v>
      </c>
      <c r="NF28">
        <v>14</v>
      </c>
      <c r="NG28">
        <v>164</v>
      </c>
      <c r="NH28">
        <v>158</v>
      </c>
      <c r="NI28">
        <v>7</v>
      </c>
      <c r="NJ28">
        <v>0</v>
      </c>
      <c r="NK28">
        <v>0</v>
      </c>
      <c r="NL28">
        <v>0</v>
      </c>
      <c r="NM28">
        <v>95.76</v>
      </c>
      <c r="NN28" s="106">
        <f t="shared" si="33"/>
        <v>157</v>
      </c>
      <c r="NO28" s="106">
        <v>131</v>
      </c>
      <c r="NP28" s="27">
        <f>NN28/NO28*100</f>
        <v>119.84732824427482</v>
      </c>
      <c r="NQ28" s="106" t="s">
        <v>2238</v>
      </c>
      <c r="NR28" s="6" t="s">
        <v>2736</v>
      </c>
      <c r="NS28" s="106" t="s">
        <v>2690</v>
      </c>
      <c r="NU28" s="1">
        <v>0.23855324074074072</v>
      </c>
      <c r="NV28" s="1">
        <v>0.10931712962962963</v>
      </c>
      <c r="NW28" s="1">
        <v>0.1079976851851852</v>
      </c>
      <c r="NX28" s="1">
        <v>2.1226851851851854E-2</v>
      </c>
      <c r="NY28">
        <v>14</v>
      </c>
      <c r="NZ28">
        <v>164</v>
      </c>
      <c r="OA28">
        <v>158</v>
      </c>
      <c r="OB28">
        <v>7</v>
      </c>
      <c r="OC28">
        <v>0</v>
      </c>
      <c r="OD28">
        <v>0</v>
      </c>
      <c r="OE28">
        <v>0</v>
      </c>
      <c r="OF28">
        <v>95.76</v>
      </c>
      <c r="OG28" s="106">
        <f>NZ28-OB28</f>
        <v>157</v>
      </c>
      <c r="OH28" s="106">
        <v>131</v>
      </c>
      <c r="OI28" s="27">
        <f t="shared" si="59"/>
        <v>119.84732824427482</v>
      </c>
      <c r="OJ28" s="106" t="s">
        <v>2238</v>
      </c>
      <c r="OK28" s="6" t="s">
        <v>2736</v>
      </c>
      <c r="OL28" s="106" t="s">
        <v>2690</v>
      </c>
      <c r="OZ28" s="106"/>
      <c r="PA28" s="106">
        <v>131</v>
      </c>
      <c r="PB28" s="27">
        <f t="shared" si="60"/>
        <v>0</v>
      </c>
      <c r="PC28" s="106" t="s">
        <v>2238</v>
      </c>
      <c r="PD28" s="6" t="s">
        <v>2736</v>
      </c>
      <c r="PE28" s="106" t="s">
        <v>2690</v>
      </c>
      <c r="PG28" t="e">
        <v>#N/A</v>
      </c>
      <c r="PH28" t="e">
        <v>#N/A</v>
      </c>
      <c r="PI28" t="e">
        <v>#N/A</v>
      </c>
      <c r="PJ28" t="e">
        <v>#N/A</v>
      </c>
      <c r="PK28" t="e">
        <v>#N/A</v>
      </c>
      <c r="PL28" t="e">
        <v>#N/A</v>
      </c>
      <c r="PM28" t="e">
        <v>#N/A</v>
      </c>
      <c r="PN28" t="e">
        <v>#N/A</v>
      </c>
      <c r="PO28" t="e">
        <v>#N/A</v>
      </c>
      <c r="PP28" t="e">
        <v>#N/A</v>
      </c>
      <c r="PQ28" t="e">
        <v>#N/A</v>
      </c>
      <c r="PR28" t="e">
        <v>#N/A</v>
      </c>
      <c r="PS28" s="106"/>
      <c r="PT28" s="106"/>
      <c r="PU28" s="27"/>
      <c r="PV28" s="106" t="s">
        <v>2238</v>
      </c>
      <c r="PW28" s="6" t="s">
        <v>2736</v>
      </c>
      <c r="PX28" s="106" t="s">
        <v>2690</v>
      </c>
      <c r="PZ28" t="e">
        <v>#N/A</v>
      </c>
      <c r="QA28" t="e">
        <v>#N/A</v>
      </c>
      <c r="QB28" t="e">
        <v>#N/A</v>
      </c>
      <c r="QC28" t="e">
        <v>#N/A</v>
      </c>
      <c r="QD28" t="e">
        <v>#N/A</v>
      </c>
      <c r="QE28" t="e">
        <v>#N/A</v>
      </c>
      <c r="QF28" t="e">
        <v>#N/A</v>
      </c>
      <c r="QG28" t="e">
        <v>#N/A</v>
      </c>
      <c r="QH28" t="e">
        <v>#N/A</v>
      </c>
      <c r="QI28" t="e">
        <v>#N/A</v>
      </c>
      <c r="QJ28" t="e">
        <v>#N/A</v>
      </c>
      <c r="QK28" t="e">
        <v>#N/A</v>
      </c>
      <c r="QL28" s="106"/>
      <c r="QM28" s="106"/>
      <c r="QN28" s="27"/>
      <c r="QO28" s="106" t="s">
        <v>2238</v>
      </c>
      <c r="QP28" s="6" t="s">
        <v>2736</v>
      </c>
      <c r="QQ28" s="106" t="s">
        <v>2690</v>
      </c>
      <c r="QS28" t="e">
        <v>#N/A</v>
      </c>
      <c r="QT28" t="e">
        <v>#N/A</v>
      </c>
      <c r="QU28" t="e">
        <v>#N/A</v>
      </c>
      <c r="QV28" t="e">
        <v>#N/A</v>
      </c>
      <c r="QW28" t="e">
        <v>#N/A</v>
      </c>
      <c r="QX28" t="e">
        <v>#N/A</v>
      </c>
      <c r="QY28" t="e">
        <v>#N/A</v>
      </c>
      <c r="QZ28" t="e">
        <v>#N/A</v>
      </c>
      <c r="RA28" t="e">
        <v>#N/A</v>
      </c>
      <c r="RB28" t="e">
        <v>#N/A</v>
      </c>
      <c r="RC28" t="e">
        <v>#N/A</v>
      </c>
      <c r="RD28" t="e">
        <v>#N/A</v>
      </c>
      <c r="RE28" s="106"/>
      <c r="RF28" s="106"/>
      <c r="RG28" s="27"/>
      <c r="RH28" s="106" t="s">
        <v>2238</v>
      </c>
      <c r="RI28" s="6" t="s">
        <v>2736</v>
      </c>
      <c r="RJ28" s="106" t="s">
        <v>2690</v>
      </c>
      <c r="RK28">
        <v>8</v>
      </c>
      <c r="RL28" s="1">
        <v>0.50828703703703704</v>
      </c>
      <c r="RM28" s="1">
        <v>0.23601851851851852</v>
      </c>
      <c r="RN28" s="1">
        <v>9.5370370370370369E-2</v>
      </c>
      <c r="RO28" s="1">
        <v>0.17689814814814817</v>
      </c>
      <c r="RP28">
        <v>31</v>
      </c>
      <c r="RQ28">
        <v>381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 s="106">
        <f t="shared" si="51"/>
        <v>381</v>
      </c>
      <c r="RY28" s="106">
        <v>524</v>
      </c>
      <c r="RZ28" s="27">
        <f t="shared" si="61"/>
        <v>72.70992366412213</v>
      </c>
      <c r="SA28" s="106" t="s">
        <v>2238</v>
      </c>
      <c r="SB28" s="6" t="s">
        <v>2736</v>
      </c>
      <c r="SC28" s="106" t="s">
        <v>2690</v>
      </c>
      <c r="SE28" s="1">
        <v>8.953703703703704E-2</v>
      </c>
      <c r="SF28" s="1">
        <v>1.9155092592592592E-2</v>
      </c>
      <c r="SG28" s="1">
        <v>9.6527777777777775E-3</v>
      </c>
      <c r="SH28" s="1">
        <v>6.0717592592592594E-2</v>
      </c>
      <c r="SI28">
        <v>3</v>
      </c>
      <c r="SJ28">
        <v>27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 s="106">
        <f t="shared" si="52"/>
        <v>27</v>
      </c>
      <c r="SR28" s="106"/>
      <c r="SS28" s="27"/>
      <c r="ST28" s="106" t="s">
        <v>2238</v>
      </c>
      <c r="SU28" s="6" t="s">
        <v>2736</v>
      </c>
      <c r="SV28" s="106" t="s">
        <v>2690</v>
      </c>
      <c r="SX28" s="1">
        <v>8.953703703703704E-2</v>
      </c>
      <c r="SY28" s="1">
        <v>1.9155092592592592E-2</v>
      </c>
      <c r="SZ28" s="1">
        <v>9.6527777777777775E-3</v>
      </c>
      <c r="TA28" s="1">
        <v>6.0717592592592594E-2</v>
      </c>
      <c r="TB28">
        <v>3</v>
      </c>
      <c r="TC28">
        <v>27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 s="106">
        <f t="shared" si="53"/>
        <v>27</v>
      </c>
      <c r="TK28" s="106"/>
      <c r="TL28" s="27"/>
    </row>
    <row r="30" spans="1:532">
      <c r="JG30" s="106"/>
    </row>
    <row r="31" spans="1:532">
      <c r="JG31" s="106"/>
    </row>
  </sheetData>
  <autoFilter ref="A2:TL28" xr:uid="{78858942-53E1-4B99-9D24-5C4BAA6D40FE}"/>
  <mergeCells count="28">
    <mergeCell ref="ST1:TL1"/>
    <mergeCell ref="PC1:PU1"/>
    <mergeCell ref="PV1:QN1"/>
    <mergeCell ref="QO1:RG1"/>
    <mergeCell ref="RH1:RZ1"/>
    <mergeCell ref="SA1:SS1"/>
    <mergeCell ref="JZ1:KR1"/>
    <mergeCell ref="ED1:EV1"/>
    <mergeCell ref="EW1:FO1"/>
    <mergeCell ref="DK1:EC1"/>
    <mergeCell ref="A1:S1"/>
    <mergeCell ref="T1:AL1"/>
    <mergeCell ref="AM1:BE1"/>
    <mergeCell ref="BF1:BX1"/>
    <mergeCell ref="BY1:CQ1"/>
    <mergeCell ref="CR1:DJ1"/>
    <mergeCell ref="HU1:IM1"/>
    <mergeCell ref="IN1:JF1"/>
    <mergeCell ref="JG1:JY1"/>
    <mergeCell ref="FP1:GH1"/>
    <mergeCell ref="GI1:HA1"/>
    <mergeCell ref="HB1:HT1"/>
    <mergeCell ref="OJ1:PB1"/>
    <mergeCell ref="KS1:LK1"/>
    <mergeCell ref="LL1:MD1"/>
    <mergeCell ref="ME1:MW1"/>
    <mergeCell ref="MX1:NP1"/>
    <mergeCell ref="NQ1:OI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4EE8A-722A-4B92-BC83-15088E7CEED7}">
  <dimension ref="A1:AK30"/>
  <sheetViews>
    <sheetView showGridLines="0" topLeftCell="R1" workbookViewId="0">
      <selection activeCell="AB29" sqref="AB29:AE30"/>
    </sheetView>
  </sheetViews>
  <sheetFormatPr defaultRowHeight="14.4"/>
  <cols>
    <col min="2" max="2" width="12.109375" customWidth="1"/>
    <col min="4" max="4" width="16.5546875" customWidth="1"/>
    <col min="22" max="22" width="13.44140625" customWidth="1"/>
    <col min="27" max="27" width="15.88671875" customWidth="1"/>
    <col min="31" max="31" width="13.6640625" customWidth="1"/>
    <col min="32" max="32" width="16.5546875" customWidth="1"/>
  </cols>
  <sheetData>
    <row r="1" spans="1:37">
      <c r="K1" s="542" t="s">
        <v>3360</v>
      </c>
      <c r="L1" s="541"/>
      <c r="M1" s="541"/>
      <c r="N1" s="541"/>
      <c r="O1" s="543"/>
      <c r="P1" s="542" t="s">
        <v>3361</v>
      </c>
      <c r="Q1" s="541"/>
      <c r="R1" s="541"/>
      <c r="S1" s="541"/>
      <c r="T1" s="543"/>
      <c r="U1" s="542" t="s">
        <v>3362</v>
      </c>
      <c r="V1" s="541"/>
      <c r="W1" s="541"/>
      <c r="X1" s="541"/>
      <c r="Y1" s="543"/>
      <c r="Z1" s="542" t="s">
        <v>3363</v>
      </c>
      <c r="AA1" s="541"/>
      <c r="AB1" s="541"/>
      <c r="AC1" s="541"/>
      <c r="AD1" s="543"/>
      <c r="AE1" s="542" t="s">
        <v>3364</v>
      </c>
      <c r="AF1" s="541"/>
    </row>
    <row r="2" spans="1:37">
      <c r="A2" s="182" t="s">
        <v>2888</v>
      </c>
      <c r="B2" s="182" t="s">
        <v>2693</v>
      </c>
      <c r="C2" s="182" t="s">
        <v>3365</v>
      </c>
      <c r="D2" s="182" t="s">
        <v>2889</v>
      </c>
      <c r="E2" s="182" t="s">
        <v>2806</v>
      </c>
      <c r="F2" s="182" t="s">
        <v>2933</v>
      </c>
      <c r="G2" s="182" t="s">
        <v>2934</v>
      </c>
      <c r="H2" s="182" t="s">
        <v>2935</v>
      </c>
      <c r="I2" s="244" t="s">
        <v>2936</v>
      </c>
      <c r="J2" s="244" t="s">
        <v>2937</v>
      </c>
      <c r="K2" s="182" t="s">
        <v>2890</v>
      </c>
      <c r="L2" s="182" t="s">
        <v>2891</v>
      </c>
      <c r="M2" s="182" t="s">
        <v>2892</v>
      </c>
      <c r="N2" s="182" t="s">
        <v>2893</v>
      </c>
      <c r="O2" s="182" t="s">
        <v>2894</v>
      </c>
      <c r="P2" s="182" t="s">
        <v>2890</v>
      </c>
      <c r="Q2" s="182" t="s">
        <v>2895</v>
      </c>
      <c r="R2" s="182" t="s">
        <v>2896</v>
      </c>
      <c r="S2" s="182" t="s">
        <v>2897</v>
      </c>
      <c r="T2" s="182" t="s">
        <v>2898</v>
      </c>
      <c r="U2" s="182" t="s">
        <v>2890</v>
      </c>
      <c r="V2" s="182" t="s">
        <v>2899</v>
      </c>
      <c r="W2" s="182" t="s">
        <v>2900</v>
      </c>
      <c r="X2" s="182" t="s">
        <v>2901</v>
      </c>
      <c r="Y2" s="182" t="s">
        <v>2902</v>
      </c>
      <c r="Z2" s="182" t="s">
        <v>2890</v>
      </c>
      <c r="AA2" s="182" t="s">
        <v>2903</v>
      </c>
      <c r="AB2" s="182" t="s">
        <v>2904</v>
      </c>
      <c r="AC2" s="182" t="s">
        <v>2905</v>
      </c>
      <c r="AD2" s="182" t="s">
        <v>2906</v>
      </c>
      <c r="AE2" s="183" t="s">
        <v>2696</v>
      </c>
      <c r="AF2" s="183" t="s">
        <v>2697</v>
      </c>
    </row>
    <row r="3" spans="1:37">
      <c r="A3" s="6">
        <v>926862</v>
      </c>
      <c r="B3" s="6" t="s">
        <v>2909</v>
      </c>
      <c r="C3" s="6">
        <v>0</v>
      </c>
      <c r="D3" s="6" t="s">
        <v>2713</v>
      </c>
      <c r="E3" s="6" t="s">
        <v>2393</v>
      </c>
      <c r="F3" s="6" t="s">
        <v>2952</v>
      </c>
      <c r="G3" s="6" t="s">
        <v>2953</v>
      </c>
      <c r="H3" s="6" t="s">
        <v>2954</v>
      </c>
      <c r="I3" s="211">
        <v>44445</v>
      </c>
      <c r="J3" s="6"/>
      <c r="K3" s="6" t="s">
        <v>2910</v>
      </c>
      <c r="L3" s="6" t="s">
        <v>2736</v>
      </c>
      <c r="M3" s="6" t="s">
        <v>2690</v>
      </c>
      <c r="N3" s="192">
        <v>103.13</v>
      </c>
      <c r="O3" s="192">
        <v>98.19</v>
      </c>
      <c r="P3" s="6" t="s">
        <v>2910</v>
      </c>
      <c r="Q3" s="6" t="s">
        <v>2736</v>
      </c>
      <c r="R3" s="6" t="s">
        <v>2690</v>
      </c>
      <c r="S3" s="192">
        <v>101.64</v>
      </c>
      <c r="T3" s="192">
        <v>91.07</v>
      </c>
      <c r="U3" s="6" t="s">
        <v>2910</v>
      </c>
      <c r="V3" s="6" t="s">
        <v>2736</v>
      </c>
      <c r="W3" s="6" t="s">
        <v>2690</v>
      </c>
      <c r="X3" s="192">
        <v>105.11450379999999</v>
      </c>
      <c r="Y3" s="192">
        <v>96.215999999999994</v>
      </c>
      <c r="Z3" s="6" t="s">
        <v>2910</v>
      </c>
      <c r="AA3" s="6" t="s">
        <v>2736</v>
      </c>
      <c r="AB3" s="6" t="s">
        <v>2690</v>
      </c>
      <c r="AC3" s="192">
        <v>110.43257</v>
      </c>
      <c r="AD3" s="192">
        <v>95.49</v>
      </c>
      <c r="AE3" s="192">
        <v>105.08</v>
      </c>
      <c r="AF3" s="192">
        <v>95.24</v>
      </c>
      <c r="AK3" s="12"/>
    </row>
    <row r="4" spans="1:37">
      <c r="A4" s="6">
        <v>926863</v>
      </c>
      <c r="B4" s="6" t="s">
        <v>2911</v>
      </c>
      <c r="C4" s="6">
        <v>0</v>
      </c>
      <c r="D4" s="6" t="s">
        <v>2700</v>
      </c>
      <c r="E4" s="6" t="s">
        <v>2393</v>
      </c>
      <c r="F4" s="6" t="s">
        <v>2952</v>
      </c>
      <c r="G4" s="6" t="s">
        <v>2953</v>
      </c>
      <c r="H4" s="6" t="s">
        <v>2954</v>
      </c>
      <c r="I4" s="211">
        <v>44445</v>
      </c>
      <c r="J4" s="6"/>
      <c r="K4" s="6" t="s">
        <v>2910</v>
      </c>
      <c r="L4" s="6" t="s">
        <v>2736</v>
      </c>
      <c r="M4" s="6" t="s">
        <v>2690</v>
      </c>
      <c r="N4" s="192">
        <v>102.71</v>
      </c>
      <c r="O4" s="192">
        <v>97.4</v>
      </c>
      <c r="P4" s="6" t="s">
        <v>2910</v>
      </c>
      <c r="Q4" s="6" t="s">
        <v>2737</v>
      </c>
      <c r="R4" s="6" t="s">
        <v>2692</v>
      </c>
      <c r="S4" s="192">
        <v>81.45</v>
      </c>
      <c r="T4" s="192">
        <v>93.84</v>
      </c>
      <c r="U4" s="6" t="s">
        <v>2910</v>
      </c>
      <c r="V4" s="6" t="s">
        <v>2736</v>
      </c>
      <c r="W4" s="6" t="s">
        <v>2692</v>
      </c>
      <c r="X4" s="192">
        <v>112.7165725</v>
      </c>
      <c r="Y4" s="192">
        <v>100</v>
      </c>
      <c r="Z4" s="6" t="s">
        <v>2910</v>
      </c>
      <c r="AA4" s="6" t="s">
        <v>2736</v>
      </c>
      <c r="AB4" s="6" t="s">
        <v>2692</v>
      </c>
      <c r="AC4" s="192">
        <v>113.8403969</v>
      </c>
      <c r="AD4" s="192">
        <v>97.703333330000007</v>
      </c>
      <c r="AE4" s="192">
        <v>102.68</v>
      </c>
      <c r="AF4" s="192">
        <v>97.23</v>
      </c>
      <c r="AK4" s="12"/>
    </row>
    <row r="5" spans="1:37">
      <c r="A5" s="6">
        <v>926864</v>
      </c>
      <c r="B5" s="6" t="s">
        <v>2967</v>
      </c>
      <c r="C5" s="6">
        <v>0</v>
      </c>
      <c r="D5" s="6" t="s">
        <v>2705</v>
      </c>
      <c r="E5" s="6" t="s">
        <v>2393</v>
      </c>
      <c r="F5" s="6" t="s">
        <v>2952</v>
      </c>
      <c r="G5" s="6" t="s">
        <v>2953</v>
      </c>
      <c r="H5" s="6" t="s">
        <v>2954</v>
      </c>
      <c r="I5" s="211">
        <v>44445</v>
      </c>
      <c r="J5" s="6"/>
      <c r="K5" s="6" t="s">
        <v>2910</v>
      </c>
      <c r="L5" s="6" t="s">
        <v>2736</v>
      </c>
      <c r="M5" s="6" t="s">
        <v>2690</v>
      </c>
      <c r="N5" s="192">
        <v>103.85</v>
      </c>
      <c r="O5" s="192">
        <v>96.82</v>
      </c>
      <c r="P5" s="6" t="s">
        <v>2910</v>
      </c>
      <c r="Q5" s="6" t="s">
        <v>2737</v>
      </c>
      <c r="R5" s="6" t="s">
        <v>2692</v>
      </c>
      <c r="S5" s="192">
        <v>91.76</v>
      </c>
      <c r="T5" s="192">
        <v>95.09</v>
      </c>
      <c r="U5" s="6" t="s">
        <v>2910</v>
      </c>
      <c r="V5" s="6" t="s">
        <v>2736</v>
      </c>
      <c r="W5" s="6" t="s">
        <v>2692</v>
      </c>
      <c r="X5" s="192">
        <v>99.957967379999999</v>
      </c>
      <c r="Y5" s="192">
        <v>94.98</v>
      </c>
      <c r="Z5" s="6" t="s">
        <v>2910</v>
      </c>
      <c r="AA5" s="6" t="s">
        <v>2736</v>
      </c>
      <c r="AB5" s="6" t="s">
        <v>2690</v>
      </c>
      <c r="AC5" s="192">
        <v>117.5572519</v>
      </c>
      <c r="AD5" s="192">
        <v>96.03</v>
      </c>
      <c r="AE5" s="192">
        <v>103.28</v>
      </c>
      <c r="AF5" s="192">
        <v>95.73</v>
      </c>
      <c r="AK5" s="12"/>
    </row>
    <row r="6" spans="1:37">
      <c r="A6" s="6">
        <v>926858</v>
      </c>
      <c r="B6" s="6" t="s">
        <v>2912</v>
      </c>
      <c r="C6" s="6">
        <v>0</v>
      </c>
      <c r="D6" s="6" t="s">
        <v>2708</v>
      </c>
      <c r="E6" s="6" t="s">
        <v>2393</v>
      </c>
      <c r="F6" s="6" t="s">
        <v>2952</v>
      </c>
      <c r="G6" s="6" t="s">
        <v>2953</v>
      </c>
      <c r="H6" s="6" t="s">
        <v>2954</v>
      </c>
      <c r="I6" s="211">
        <v>44445</v>
      </c>
      <c r="J6" s="6"/>
      <c r="K6" s="6" t="s">
        <v>2910</v>
      </c>
      <c r="L6" s="6" t="s">
        <v>2736</v>
      </c>
      <c r="M6" s="6" t="s">
        <v>2690</v>
      </c>
      <c r="N6" s="192">
        <v>105.08</v>
      </c>
      <c r="O6" s="192">
        <v>99.04</v>
      </c>
      <c r="P6" s="6" t="s">
        <v>2910</v>
      </c>
      <c r="Q6" s="6" t="s">
        <v>2737</v>
      </c>
      <c r="R6" s="6" t="s">
        <v>2690</v>
      </c>
      <c r="S6" s="192">
        <v>112.05</v>
      </c>
      <c r="T6" s="192">
        <v>95.41</v>
      </c>
      <c r="U6" s="6" t="s">
        <v>2910</v>
      </c>
      <c r="V6" s="6" t="s">
        <v>2736</v>
      </c>
      <c r="W6" s="6" t="s">
        <v>2692</v>
      </c>
      <c r="X6" s="192">
        <v>106.22278540000001</v>
      </c>
      <c r="Y6" s="192">
        <v>99.385000000000005</v>
      </c>
      <c r="Z6" s="6" t="s">
        <v>2910</v>
      </c>
      <c r="AA6" s="6" t="s">
        <v>2736</v>
      </c>
      <c r="AB6" s="6" t="s">
        <v>2692</v>
      </c>
      <c r="AC6" s="192">
        <v>95.682586400000005</v>
      </c>
      <c r="AD6" s="192">
        <v>97.694999999999993</v>
      </c>
      <c r="AE6" s="192">
        <v>104.76</v>
      </c>
      <c r="AF6" s="192">
        <v>97.88</v>
      </c>
      <c r="AK6" s="12"/>
    </row>
    <row r="7" spans="1:37">
      <c r="A7" s="6">
        <v>922016</v>
      </c>
      <c r="B7" s="6" t="s">
        <v>2913</v>
      </c>
      <c r="C7" s="6">
        <v>0</v>
      </c>
      <c r="D7" s="6" t="s">
        <v>2706</v>
      </c>
      <c r="E7" s="6" t="s">
        <v>2393</v>
      </c>
      <c r="F7" s="6" t="s">
        <v>2952</v>
      </c>
      <c r="G7" s="6" t="s">
        <v>2953</v>
      </c>
      <c r="H7" s="6" t="s">
        <v>2954</v>
      </c>
      <c r="I7" s="211">
        <v>44287</v>
      </c>
      <c r="J7" s="6"/>
      <c r="K7" s="6" t="s">
        <v>2910</v>
      </c>
      <c r="L7" s="6" t="s">
        <v>2736</v>
      </c>
      <c r="M7" s="6" t="s">
        <v>2690</v>
      </c>
      <c r="N7" s="192">
        <v>94.12</v>
      </c>
      <c r="O7" s="192">
        <v>97.09</v>
      </c>
      <c r="P7" s="6" t="s">
        <v>2910</v>
      </c>
      <c r="Q7" s="6" t="s">
        <v>2736</v>
      </c>
      <c r="R7" s="6" t="s">
        <v>2690</v>
      </c>
      <c r="S7" s="192">
        <v>108.29</v>
      </c>
      <c r="T7" s="192">
        <v>96.37</v>
      </c>
      <c r="U7" s="6" t="s">
        <v>2910</v>
      </c>
      <c r="V7" s="6" t="s">
        <v>2736</v>
      </c>
      <c r="W7" s="6" t="s">
        <v>2692</v>
      </c>
      <c r="X7" s="192">
        <v>103.2245195</v>
      </c>
      <c r="Y7" s="192">
        <v>94</v>
      </c>
      <c r="Z7" s="6" t="s">
        <v>2910</v>
      </c>
      <c r="AA7" s="6" t="s">
        <v>2736</v>
      </c>
      <c r="AB7" s="6" t="s">
        <v>2690</v>
      </c>
      <c r="AC7" s="192">
        <v>96.564885500000003</v>
      </c>
      <c r="AD7" s="192">
        <v>96.765000000000001</v>
      </c>
      <c r="AE7" s="192">
        <v>100.55</v>
      </c>
      <c r="AF7" s="192">
        <v>96.06</v>
      </c>
      <c r="AK7" s="12"/>
    </row>
    <row r="8" spans="1:37">
      <c r="A8" s="6">
        <v>922017</v>
      </c>
      <c r="B8" s="6" t="s">
        <v>2914</v>
      </c>
      <c r="C8" s="6">
        <v>0</v>
      </c>
      <c r="D8" s="6" t="s">
        <v>2711</v>
      </c>
      <c r="E8" s="6" t="s">
        <v>2393</v>
      </c>
      <c r="F8" s="6" t="s">
        <v>2952</v>
      </c>
      <c r="G8" s="6" t="s">
        <v>2953</v>
      </c>
      <c r="H8" s="6" t="s">
        <v>2954</v>
      </c>
      <c r="I8" s="211">
        <v>44287</v>
      </c>
      <c r="J8" s="6"/>
      <c r="K8" s="6" t="s">
        <v>2910</v>
      </c>
      <c r="L8" s="6" t="s">
        <v>2736</v>
      </c>
      <c r="M8" s="6" t="s">
        <v>2690</v>
      </c>
      <c r="N8" s="192">
        <v>107.78</v>
      </c>
      <c r="O8" s="192">
        <v>99.02</v>
      </c>
      <c r="P8" s="6" t="s">
        <v>2910</v>
      </c>
      <c r="Q8" s="6" t="s">
        <v>2736</v>
      </c>
      <c r="R8" s="6" t="s">
        <v>2690</v>
      </c>
      <c r="S8" s="192">
        <v>124.17</v>
      </c>
      <c r="T8" s="192">
        <v>98.47</v>
      </c>
      <c r="U8" s="6" t="s">
        <v>2910</v>
      </c>
      <c r="V8" s="6" t="s">
        <v>2736</v>
      </c>
      <c r="W8" s="6" t="s">
        <v>2692</v>
      </c>
      <c r="X8" s="192">
        <v>104.01605600000001</v>
      </c>
      <c r="Y8" s="192">
        <v>95.954999999999998</v>
      </c>
      <c r="Z8" s="6" t="s">
        <v>2910</v>
      </c>
      <c r="AA8" s="6" t="s">
        <v>2736</v>
      </c>
      <c r="AB8" s="6" t="s">
        <v>2690</v>
      </c>
      <c r="AC8" s="192">
        <v>112.9640371</v>
      </c>
      <c r="AD8" s="192">
        <v>94.33666667</v>
      </c>
      <c r="AE8" s="192">
        <v>112.23</v>
      </c>
      <c r="AF8" s="192">
        <v>96.95</v>
      </c>
      <c r="AK8" s="12"/>
    </row>
    <row r="9" spans="1:37">
      <c r="A9" s="6">
        <v>928443</v>
      </c>
      <c r="B9" s="6" t="s">
        <v>2915</v>
      </c>
      <c r="C9" s="6">
        <v>0</v>
      </c>
      <c r="D9" s="6" t="s">
        <v>2716</v>
      </c>
      <c r="E9" s="6" t="s">
        <v>2393</v>
      </c>
      <c r="F9" s="6" t="s">
        <v>2952</v>
      </c>
      <c r="G9" s="6" t="s">
        <v>2953</v>
      </c>
      <c r="H9" s="6" t="s">
        <v>2954</v>
      </c>
      <c r="I9" s="211">
        <v>44511</v>
      </c>
      <c r="J9" s="6"/>
      <c r="K9" s="6" t="s">
        <v>2910</v>
      </c>
      <c r="L9" s="6" t="s">
        <v>2736</v>
      </c>
      <c r="M9" s="6" t="s">
        <v>2690</v>
      </c>
      <c r="N9" s="192">
        <v>106.83</v>
      </c>
      <c r="O9" s="192">
        <v>98.12</v>
      </c>
      <c r="P9" s="6" t="s">
        <v>2910</v>
      </c>
      <c r="Q9" s="6" t="s">
        <v>2736</v>
      </c>
      <c r="R9" s="6" t="s">
        <v>2690</v>
      </c>
      <c r="S9" s="192">
        <v>108.97</v>
      </c>
      <c r="T9" s="192">
        <v>95.79</v>
      </c>
      <c r="U9" s="6" t="s">
        <v>2910</v>
      </c>
      <c r="V9" s="6" t="s">
        <v>2736</v>
      </c>
      <c r="W9" s="6" t="s">
        <v>2690</v>
      </c>
      <c r="X9" s="192">
        <v>108.7022901</v>
      </c>
      <c r="Y9" s="192">
        <v>96.548000000000002</v>
      </c>
      <c r="Z9" s="6" t="s">
        <v>2910</v>
      </c>
      <c r="AA9" s="6" t="s">
        <v>2736</v>
      </c>
      <c r="AB9" s="6" t="s">
        <v>2690</v>
      </c>
      <c r="AC9" s="192">
        <v>131.4885496</v>
      </c>
      <c r="AD9" s="192">
        <v>97.165000000000006</v>
      </c>
      <c r="AE9" s="192">
        <v>114</v>
      </c>
      <c r="AF9" s="192">
        <v>96.91</v>
      </c>
      <c r="AK9" s="12"/>
    </row>
    <row r="10" spans="1:37">
      <c r="A10" s="6">
        <v>913291</v>
      </c>
      <c r="B10" s="6" t="s">
        <v>2916</v>
      </c>
      <c r="C10" s="6" t="s">
        <v>3366</v>
      </c>
      <c r="D10" s="6" t="s">
        <v>2719</v>
      </c>
      <c r="E10" s="6" t="s">
        <v>2393</v>
      </c>
      <c r="F10" s="6" t="s">
        <v>2952</v>
      </c>
      <c r="G10" s="6" t="s">
        <v>2953</v>
      </c>
      <c r="H10" s="6" t="s">
        <v>2954</v>
      </c>
      <c r="I10" s="211">
        <v>42996</v>
      </c>
      <c r="J10" s="6"/>
      <c r="K10" s="6" t="s">
        <v>2910</v>
      </c>
      <c r="L10" s="6" t="s">
        <v>2736</v>
      </c>
      <c r="M10" s="6" t="s">
        <v>2692</v>
      </c>
      <c r="N10" s="192">
        <v>107.81</v>
      </c>
      <c r="O10" s="192">
        <v>98.65</v>
      </c>
      <c r="P10" s="6" t="s">
        <v>2910</v>
      </c>
      <c r="Q10" s="6" t="s">
        <v>2736</v>
      </c>
      <c r="R10" s="6" t="s">
        <v>2692</v>
      </c>
      <c r="S10" s="192">
        <v>99.86</v>
      </c>
      <c r="T10" s="192"/>
      <c r="U10" s="6" t="s">
        <v>2910</v>
      </c>
      <c r="V10" s="6" t="s">
        <v>2736</v>
      </c>
      <c r="W10" s="6" t="s">
        <v>2692</v>
      </c>
      <c r="X10" s="192">
        <v>102.8883333</v>
      </c>
      <c r="Y10" s="192">
        <v>99.56</v>
      </c>
      <c r="Z10" s="6" t="s">
        <v>2910</v>
      </c>
      <c r="AA10" s="6" t="s">
        <v>2736</v>
      </c>
      <c r="AB10" s="6" t="s">
        <v>2692</v>
      </c>
      <c r="AC10" s="192">
        <v>106.4861111</v>
      </c>
      <c r="AD10" s="192">
        <v>100</v>
      </c>
      <c r="AE10" s="192">
        <v>104.26</v>
      </c>
      <c r="AF10" s="192">
        <v>99.4</v>
      </c>
      <c r="AK10" s="12"/>
    </row>
    <row r="11" spans="1:37">
      <c r="A11" s="6">
        <v>921798</v>
      </c>
      <c r="B11" s="6" t="s">
        <v>2917</v>
      </c>
      <c r="C11" s="6" t="s">
        <v>3366</v>
      </c>
      <c r="D11" s="6" t="s">
        <v>2715</v>
      </c>
      <c r="E11" s="6" t="s">
        <v>2393</v>
      </c>
      <c r="F11" s="6" t="s">
        <v>2952</v>
      </c>
      <c r="G11" s="6" t="s">
        <v>2953</v>
      </c>
      <c r="H11" s="6" t="s">
        <v>2954</v>
      </c>
      <c r="I11" s="211">
        <v>44256</v>
      </c>
      <c r="J11" s="6"/>
      <c r="K11" s="6" t="s">
        <v>2910</v>
      </c>
      <c r="L11" s="6" t="s">
        <v>2737</v>
      </c>
      <c r="M11" s="6" t="s">
        <v>2690</v>
      </c>
      <c r="N11" s="192">
        <v>109.69</v>
      </c>
      <c r="O11" s="192">
        <v>98.45</v>
      </c>
      <c r="P11" s="6" t="s">
        <v>2910</v>
      </c>
      <c r="Q11" s="6" t="s">
        <v>2737</v>
      </c>
      <c r="R11" s="6" t="s">
        <v>2692</v>
      </c>
      <c r="S11" s="192">
        <v>104.84</v>
      </c>
      <c r="T11" s="192">
        <v>100</v>
      </c>
      <c r="U11" s="6" t="s">
        <v>2910</v>
      </c>
      <c r="V11" s="6" t="s">
        <v>2737</v>
      </c>
      <c r="W11" s="6" t="s">
        <v>2692</v>
      </c>
      <c r="X11" s="192">
        <v>91.906307979999994</v>
      </c>
      <c r="Y11" s="192">
        <v>100</v>
      </c>
      <c r="Z11" s="6" t="s">
        <v>2910</v>
      </c>
      <c r="AA11" s="6" t="s">
        <v>2737</v>
      </c>
      <c r="AB11" s="6" t="s">
        <v>2692</v>
      </c>
      <c r="AC11" s="192">
        <v>114.8095443</v>
      </c>
      <c r="AD11" s="192">
        <v>97.703333330000007</v>
      </c>
      <c r="AE11" s="192">
        <v>105.31</v>
      </c>
      <c r="AF11" s="192">
        <v>99.04</v>
      </c>
      <c r="AK11" s="12"/>
    </row>
    <row r="12" spans="1:37">
      <c r="A12" s="6">
        <v>912986</v>
      </c>
      <c r="B12" s="6" t="s">
        <v>2918</v>
      </c>
      <c r="C12" s="6" t="s">
        <v>3366</v>
      </c>
      <c r="D12" s="6" t="s">
        <v>2691</v>
      </c>
      <c r="E12" s="6" t="s">
        <v>2393</v>
      </c>
      <c r="F12" s="6" t="s">
        <v>2952</v>
      </c>
      <c r="G12" s="6" t="s">
        <v>2953</v>
      </c>
      <c r="H12" s="6" t="s">
        <v>2954</v>
      </c>
      <c r="I12" s="211">
        <v>42989</v>
      </c>
      <c r="J12" s="6"/>
      <c r="K12" s="6" t="s">
        <v>2910</v>
      </c>
      <c r="L12" s="6" t="s">
        <v>2737</v>
      </c>
      <c r="M12" s="6" t="s">
        <v>2692</v>
      </c>
      <c r="N12" s="192">
        <v>101.9</v>
      </c>
      <c r="O12" s="192">
        <v>100</v>
      </c>
      <c r="P12" s="6" t="s">
        <v>2910</v>
      </c>
      <c r="Q12" s="6" t="s">
        <v>2737</v>
      </c>
      <c r="R12" s="6" t="s">
        <v>2692</v>
      </c>
      <c r="S12" s="192">
        <v>90.38</v>
      </c>
      <c r="T12" s="192">
        <v>98.24</v>
      </c>
      <c r="U12" s="6" t="s">
        <v>2910</v>
      </c>
      <c r="V12" s="6" t="s">
        <v>2737</v>
      </c>
      <c r="W12" s="6" t="s">
        <v>2692</v>
      </c>
      <c r="X12" s="192">
        <v>89.396245440000001</v>
      </c>
      <c r="Y12" s="192">
        <v>97.14</v>
      </c>
      <c r="Z12" s="6" t="s">
        <v>2910</v>
      </c>
      <c r="AA12" s="6" t="s">
        <v>2737</v>
      </c>
      <c r="AB12" s="6" t="s">
        <v>2692</v>
      </c>
      <c r="AC12" s="192">
        <v>104.06990279999999</v>
      </c>
      <c r="AD12" s="192">
        <v>99.553333330000001</v>
      </c>
      <c r="AE12" s="192">
        <v>96.44</v>
      </c>
      <c r="AF12" s="192">
        <v>98.73</v>
      </c>
      <c r="AK12" s="12"/>
    </row>
    <row r="13" spans="1:37">
      <c r="A13" s="6">
        <v>926859</v>
      </c>
      <c r="B13" s="6" t="s">
        <v>2919</v>
      </c>
      <c r="C13" s="6">
        <v>0</v>
      </c>
      <c r="D13" s="6" t="s">
        <v>2718</v>
      </c>
      <c r="E13" s="6" t="s">
        <v>2393</v>
      </c>
      <c r="F13" s="6" t="s">
        <v>2952</v>
      </c>
      <c r="G13" s="6" t="s">
        <v>2953</v>
      </c>
      <c r="H13" s="6" t="s">
        <v>2954</v>
      </c>
      <c r="I13" s="211">
        <v>44445</v>
      </c>
      <c r="J13" s="6"/>
      <c r="K13" s="6" t="s">
        <v>2910</v>
      </c>
      <c r="L13" s="6" t="s">
        <v>2736</v>
      </c>
      <c r="M13" s="6" t="s">
        <v>2690</v>
      </c>
      <c r="N13" s="192">
        <v>107.54</v>
      </c>
      <c r="O13" s="192">
        <v>97.84</v>
      </c>
      <c r="P13" s="6" t="s">
        <v>2910</v>
      </c>
      <c r="Q13" s="6" t="s">
        <v>2737</v>
      </c>
      <c r="R13" s="6" t="s">
        <v>2690</v>
      </c>
      <c r="S13" s="192">
        <v>130.46</v>
      </c>
      <c r="T13" s="192">
        <v>96.3</v>
      </c>
      <c r="U13" s="6" t="s">
        <v>2910</v>
      </c>
      <c r="V13" s="6" t="s">
        <v>2736</v>
      </c>
      <c r="W13" s="6" t="s">
        <v>2692</v>
      </c>
      <c r="X13" s="192">
        <v>102.32165329999999</v>
      </c>
      <c r="Y13" s="192">
        <v>98.084999999999994</v>
      </c>
      <c r="Z13" s="6" t="s">
        <v>2910</v>
      </c>
      <c r="AA13" s="6" t="s">
        <v>2737</v>
      </c>
      <c r="AB13" s="6" t="s">
        <v>2692</v>
      </c>
      <c r="AC13" s="192">
        <v>104.58822809999999</v>
      </c>
      <c r="AD13" s="192">
        <v>99.296666669999993</v>
      </c>
      <c r="AE13" s="192">
        <v>111.23</v>
      </c>
      <c r="AF13" s="192">
        <v>97.88</v>
      </c>
      <c r="AK13" s="12"/>
    </row>
    <row r="14" spans="1:37">
      <c r="A14" s="6">
        <v>913328</v>
      </c>
      <c r="B14" s="6" t="s">
        <v>2920</v>
      </c>
      <c r="C14" s="6" t="s">
        <v>3366</v>
      </c>
      <c r="D14" s="6" t="s">
        <v>2698</v>
      </c>
      <c r="E14" s="6" t="s">
        <v>2393</v>
      </c>
      <c r="F14" s="6" t="s">
        <v>2952</v>
      </c>
      <c r="G14" s="6" t="s">
        <v>2953</v>
      </c>
      <c r="H14" s="6" t="s">
        <v>2954</v>
      </c>
      <c r="I14" s="211">
        <v>42996</v>
      </c>
      <c r="J14" s="6"/>
      <c r="K14" s="6" t="s">
        <v>2910</v>
      </c>
      <c r="L14" s="6" t="s">
        <v>2736</v>
      </c>
      <c r="M14" s="6" t="s">
        <v>2692</v>
      </c>
      <c r="N14" s="192">
        <v>100.23</v>
      </c>
      <c r="O14" s="192">
        <v>97.71</v>
      </c>
      <c r="P14" s="6" t="s">
        <v>2910</v>
      </c>
      <c r="Q14" s="6" t="s">
        <v>2736</v>
      </c>
      <c r="R14" s="6" t="s">
        <v>2692</v>
      </c>
      <c r="S14" s="192">
        <v>108.53</v>
      </c>
      <c r="T14" s="192">
        <v>99.8</v>
      </c>
      <c r="U14" s="6" t="s">
        <v>2910</v>
      </c>
      <c r="V14" s="6" t="s">
        <v>2736</v>
      </c>
      <c r="W14" s="6" t="s">
        <v>2692</v>
      </c>
      <c r="X14" s="192">
        <v>93.736111109999996</v>
      </c>
      <c r="Y14" s="192">
        <v>100</v>
      </c>
      <c r="Z14" s="6" t="s">
        <v>2910</v>
      </c>
      <c r="AA14" s="6" t="s">
        <v>2736</v>
      </c>
      <c r="AB14" s="6" t="s">
        <v>2692</v>
      </c>
      <c r="AC14" s="192">
        <v>104.42749999999999</v>
      </c>
      <c r="AD14" s="192">
        <v>97.73</v>
      </c>
      <c r="AE14" s="192">
        <v>101.73</v>
      </c>
      <c r="AF14" s="192">
        <v>98.81</v>
      </c>
      <c r="AK14" s="12"/>
    </row>
    <row r="15" spans="1:37">
      <c r="A15" s="6">
        <v>913009</v>
      </c>
      <c r="B15" s="6" t="s">
        <v>2921</v>
      </c>
      <c r="C15" s="6" t="s">
        <v>3366</v>
      </c>
      <c r="D15" s="6" t="s">
        <v>2702</v>
      </c>
      <c r="E15" s="6" t="s">
        <v>2393</v>
      </c>
      <c r="F15" s="6" t="s">
        <v>2952</v>
      </c>
      <c r="G15" s="6" t="s">
        <v>2953</v>
      </c>
      <c r="H15" s="6" t="s">
        <v>2954</v>
      </c>
      <c r="I15" s="211">
        <v>42989</v>
      </c>
      <c r="J15" s="6"/>
      <c r="K15" s="6" t="s">
        <v>2910</v>
      </c>
      <c r="L15" s="6" t="s">
        <v>2736</v>
      </c>
      <c r="M15" s="6" t="s">
        <v>2690</v>
      </c>
      <c r="N15" s="192">
        <v>102.75</v>
      </c>
      <c r="O15" s="192">
        <v>97.87</v>
      </c>
      <c r="P15" s="6" t="s">
        <v>2910</v>
      </c>
      <c r="Q15" s="6" t="s">
        <v>2736</v>
      </c>
      <c r="R15" s="6" t="s">
        <v>2692</v>
      </c>
      <c r="S15" s="192">
        <v>99.22</v>
      </c>
      <c r="T15" s="192">
        <v>98.68</v>
      </c>
      <c r="U15" s="6" t="s">
        <v>2910</v>
      </c>
      <c r="V15" s="6" t="s">
        <v>2736</v>
      </c>
      <c r="W15" s="6" t="s">
        <v>2692</v>
      </c>
      <c r="X15" s="192">
        <v>101.3791667</v>
      </c>
      <c r="Y15" s="192">
        <v>99.05</v>
      </c>
      <c r="Z15" s="6" t="s">
        <v>2910</v>
      </c>
      <c r="AA15" s="6" t="s">
        <v>2736</v>
      </c>
      <c r="AB15" s="6" t="s">
        <v>2692</v>
      </c>
      <c r="AC15" s="192">
        <v>100.5888889</v>
      </c>
      <c r="AD15" s="192">
        <v>99.15</v>
      </c>
      <c r="AE15" s="192">
        <v>100.99</v>
      </c>
      <c r="AF15" s="192">
        <v>98.69</v>
      </c>
      <c r="AK15" s="12"/>
    </row>
    <row r="16" spans="1:37">
      <c r="A16" s="6">
        <v>913029</v>
      </c>
      <c r="B16" s="6" t="s">
        <v>2922</v>
      </c>
      <c r="C16" s="6" t="s">
        <v>3366</v>
      </c>
      <c r="D16" s="6" t="s">
        <v>2717</v>
      </c>
      <c r="E16" s="6" t="s">
        <v>2393</v>
      </c>
      <c r="F16" s="6" t="s">
        <v>2952</v>
      </c>
      <c r="G16" s="6" t="s">
        <v>2953</v>
      </c>
      <c r="H16" s="6" t="s">
        <v>2954</v>
      </c>
      <c r="I16" s="211">
        <v>42989</v>
      </c>
      <c r="J16" s="6"/>
      <c r="K16" s="6" t="s">
        <v>2910</v>
      </c>
      <c r="L16" s="6" t="s">
        <v>2736</v>
      </c>
      <c r="M16" s="6" t="s">
        <v>2692</v>
      </c>
      <c r="N16" s="192">
        <v>103.09</v>
      </c>
      <c r="O16" s="192">
        <v>97.65</v>
      </c>
      <c r="P16" s="6" t="s">
        <v>2910</v>
      </c>
      <c r="Q16" s="6" t="s">
        <v>2736</v>
      </c>
      <c r="R16" s="6" t="s">
        <v>2692</v>
      </c>
      <c r="S16" s="192">
        <v>104.73</v>
      </c>
      <c r="T16" s="192"/>
      <c r="U16" s="6" t="s">
        <v>2910</v>
      </c>
      <c r="V16" s="6" t="s">
        <v>2736</v>
      </c>
      <c r="W16" s="6" t="s">
        <v>2692</v>
      </c>
      <c r="X16" s="192">
        <v>100.13</v>
      </c>
      <c r="Y16" s="192">
        <v>98.26</v>
      </c>
      <c r="Z16" s="6" t="s">
        <v>2910</v>
      </c>
      <c r="AA16" s="6" t="s">
        <v>2736</v>
      </c>
      <c r="AB16" s="6" t="s">
        <v>2692</v>
      </c>
      <c r="AC16" s="192">
        <v>100.28125</v>
      </c>
      <c r="AD16" s="192">
        <v>100</v>
      </c>
      <c r="AE16" s="192">
        <v>102.06</v>
      </c>
      <c r="AF16" s="192">
        <v>98.64</v>
      </c>
      <c r="AK16" s="12"/>
    </row>
    <row r="17" spans="1:37">
      <c r="A17" s="6">
        <v>928440</v>
      </c>
      <c r="B17" s="6" t="s">
        <v>2923</v>
      </c>
      <c r="C17" s="6">
        <v>0</v>
      </c>
      <c r="D17" s="6" t="s">
        <v>2701</v>
      </c>
      <c r="E17" s="6" t="s">
        <v>2393</v>
      </c>
      <c r="F17" s="6" t="s">
        <v>2952</v>
      </c>
      <c r="G17" s="6" t="s">
        <v>2953</v>
      </c>
      <c r="H17" s="6" t="s">
        <v>2954</v>
      </c>
      <c r="I17" s="211">
        <v>44511</v>
      </c>
      <c r="J17" s="6"/>
      <c r="K17" s="6" t="s">
        <v>2910</v>
      </c>
      <c r="L17" s="6" t="s">
        <v>2736</v>
      </c>
      <c r="M17" s="6" t="s">
        <v>2690</v>
      </c>
      <c r="N17" s="192">
        <v>99.5</v>
      </c>
      <c r="O17" s="192">
        <v>95.59</v>
      </c>
      <c r="P17" s="6" t="s">
        <v>2910</v>
      </c>
      <c r="Q17" s="6" t="s">
        <v>2736</v>
      </c>
      <c r="R17" s="6" t="s">
        <v>2690</v>
      </c>
      <c r="S17" s="192">
        <v>106.49</v>
      </c>
      <c r="T17" s="192">
        <v>89.61</v>
      </c>
      <c r="U17" s="6" t="s">
        <v>2910</v>
      </c>
      <c r="V17" s="6" t="s">
        <v>2736</v>
      </c>
      <c r="W17" s="6" t="s">
        <v>2690</v>
      </c>
      <c r="X17" s="192">
        <v>90.028625950000006</v>
      </c>
      <c r="Y17" s="192">
        <v>90.79</v>
      </c>
      <c r="Z17" s="6" t="s">
        <v>2910</v>
      </c>
      <c r="AA17" s="6" t="s">
        <v>2736</v>
      </c>
      <c r="AB17" s="6" t="s">
        <v>2690</v>
      </c>
      <c r="AC17" s="192">
        <v>122.7735369</v>
      </c>
      <c r="AD17" s="192">
        <v>92.76</v>
      </c>
      <c r="AE17" s="192">
        <v>104.7</v>
      </c>
      <c r="AF17" s="192">
        <v>92.19</v>
      </c>
      <c r="AK17" s="12"/>
    </row>
    <row r="18" spans="1:37">
      <c r="A18" s="6">
        <v>921800</v>
      </c>
      <c r="B18" s="6" t="s">
        <v>2924</v>
      </c>
      <c r="C18" s="6" t="s">
        <v>3366</v>
      </c>
      <c r="D18" s="6" t="s">
        <v>2709</v>
      </c>
      <c r="E18" s="6" t="s">
        <v>2393</v>
      </c>
      <c r="F18" s="6" t="s">
        <v>2952</v>
      </c>
      <c r="G18" s="6" t="s">
        <v>2953</v>
      </c>
      <c r="H18" s="6" t="s">
        <v>2954</v>
      </c>
      <c r="I18" s="211">
        <v>44256</v>
      </c>
      <c r="J18" s="6"/>
      <c r="K18" s="6" t="s">
        <v>2910</v>
      </c>
      <c r="L18" s="6" t="s">
        <v>2737</v>
      </c>
      <c r="M18" s="6" t="s">
        <v>2690</v>
      </c>
      <c r="N18" s="192">
        <v>93.4</v>
      </c>
      <c r="O18" s="192">
        <v>97.22</v>
      </c>
      <c r="P18" s="6" t="s">
        <v>2910</v>
      </c>
      <c r="Q18" s="6" t="s">
        <v>2737</v>
      </c>
      <c r="R18" s="6" t="s">
        <v>2692</v>
      </c>
      <c r="S18" s="192">
        <v>86.78</v>
      </c>
      <c r="T18" s="192">
        <v>96.24</v>
      </c>
      <c r="U18" s="6" t="s">
        <v>2910</v>
      </c>
      <c r="V18" s="6" t="s">
        <v>2737</v>
      </c>
      <c r="W18" s="6" t="s">
        <v>2692</v>
      </c>
      <c r="X18" s="192">
        <v>91.785645419999994</v>
      </c>
      <c r="Y18" s="192">
        <v>97.83</v>
      </c>
      <c r="Z18" s="6" t="s">
        <v>2910</v>
      </c>
      <c r="AA18" s="6" t="s">
        <v>2737</v>
      </c>
      <c r="AB18" s="6" t="s">
        <v>2692</v>
      </c>
      <c r="AC18" s="192">
        <v>105.7187242</v>
      </c>
      <c r="AD18" s="192">
        <v>98.74</v>
      </c>
      <c r="AE18" s="192">
        <v>94.42</v>
      </c>
      <c r="AF18" s="192">
        <v>97.51</v>
      </c>
      <c r="AK18" s="12"/>
    </row>
    <row r="19" spans="1:37">
      <c r="A19" s="6">
        <v>928442</v>
      </c>
      <c r="B19" s="6" t="s">
        <v>2925</v>
      </c>
      <c r="C19" s="6">
        <v>0</v>
      </c>
      <c r="D19" s="6" t="s">
        <v>2699</v>
      </c>
      <c r="E19" s="6" t="s">
        <v>2393</v>
      </c>
      <c r="F19" s="6" t="s">
        <v>2952</v>
      </c>
      <c r="G19" s="6" t="s">
        <v>2953</v>
      </c>
      <c r="H19" s="6" t="s">
        <v>2954</v>
      </c>
      <c r="I19" s="211">
        <v>44511</v>
      </c>
      <c r="J19" s="6"/>
      <c r="K19" s="6" t="s">
        <v>2910</v>
      </c>
      <c r="L19" s="6" t="s">
        <v>2736</v>
      </c>
      <c r="M19" s="6" t="s">
        <v>2690</v>
      </c>
      <c r="N19" s="192">
        <v>101.48</v>
      </c>
      <c r="O19" s="192">
        <v>94.94</v>
      </c>
      <c r="P19" s="6" t="s">
        <v>2910</v>
      </c>
      <c r="Q19" s="6" t="s">
        <v>2736</v>
      </c>
      <c r="R19" s="6" t="s">
        <v>2690</v>
      </c>
      <c r="S19" s="192">
        <v>101.72</v>
      </c>
      <c r="T19" s="192">
        <v>93.74</v>
      </c>
      <c r="U19" s="6" t="s">
        <v>2910</v>
      </c>
      <c r="V19" s="6" t="s">
        <v>2736</v>
      </c>
      <c r="W19" s="6" t="s">
        <v>2690</v>
      </c>
      <c r="X19" s="192">
        <v>95</v>
      </c>
      <c r="Y19" s="192">
        <v>91.546000000000006</v>
      </c>
      <c r="Z19" s="6" t="s">
        <v>2910</v>
      </c>
      <c r="AA19" s="6" t="s">
        <v>2736</v>
      </c>
      <c r="AB19" s="6" t="s">
        <v>2690</v>
      </c>
      <c r="AC19" s="192">
        <v>106.4885496</v>
      </c>
      <c r="AD19" s="192">
        <v>93.66</v>
      </c>
      <c r="AE19" s="192">
        <v>101.17</v>
      </c>
      <c r="AF19" s="192">
        <v>93.47</v>
      </c>
      <c r="AK19" s="12"/>
    </row>
    <row r="20" spans="1:37">
      <c r="A20" s="6">
        <v>914025</v>
      </c>
      <c r="B20" s="6" t="s">
        <v>2926</v>
      </c>
      <c r="C20" s="6" t="s">
        <v>3366</v>
      </c>
      <c r="D20" s="6" t="s">
        <v>2720</v>
      </c>
      <c r="E20" s="6" t="s">
        <v>2393</v>
      </c>
      <c r="F20" s="6" t="s">
        <v>2952</v>
      </c>
      <c r="G20" s="6" t="s">
        <v>2953</v>
      </c>
      <c r="H20" s="6" t="s">
        <v>2954</v>
      </c>
      <c r="I20" s="211">
        <v>43045</v>
      </c>
      <c r="J20" s="6"/>
      <c r="K20" s="6" t="s">
        <v>2910</v>
      </c>
      <c r="L20" s="6" t="s">
        <v>2736</v>
      </c>
      <c r="M20" s="6" t="s">
        <v>2692</v>
      </c>
      <c r="N20" s="192">
        <v>116.81</v>
      </c>
      <c r="O20" s="192"/>
      <c r="P20" s="6" t="s">
        <v>2910</v>
      </c>
      <c r="Q20" s="6" t="s">
        <v>2736</v>
      </c>
      <c r="R20" s="6" t="s">
        <v>2692</v>
      </c>
      <c r="S20" s="192">
        <v>102.82</v>
      </c>
      <c r="T20" s="192"/>
      <c r="U20" s="6" t="s">
        <v>2910</v>
      </c>
      <c r="V20" s="6" t="s">
        <v>2736</v>
      </c>
      <c r="W20" s="6" t="s">
        <v>2692</v>
      </c>
      <c r="X20" s="192">
        <v>93.935000000000002</v>
      </c>
      <c r="Y20" s="192">
        <v>95.72</v>
      </c>
      <c r="Z20" s="6" t="s">
        <v>2910</v>
      </c>
      <c r="AA20" s="6" t="s">
        <v>2736</v>
      </c>
      <c r="AB20" s="6" t="s">
        <v>2692</v>
      </c>
      <c r="AC20" s="192">
        <v>115.1527778</v>
      </c>
      <c r="AD20" s="192">
        <v>100</v>
      </c>
      <c r="AE20" s="192">
        <v>107.18</v>
      </c>
      <c r="AF20" s="192">
        <v>97.86</v>
      </c>
      <c r="AK20" s="12"/>
    </row>
    <row r="21" spans="1:37">
      <c r="A21" s="6">
        <v>921794</v>
      </c>
      <c r="B21" s="6" t="s">
        <v>2927</v>
      </c>
      <c r="C21" s="6" t="s">
        <v>3366</v>
      </c>
      <c r="D21" s="6" t="s">
        <v>2714</v>
      </c>
      <c r="E21" s="6" t="s">
        <v>2393</v>
      </c>
      <c r="F21" s="6" t="s">
        <v>2952</v>
      </c>
      <c r="G21" s="6" t="s">
        <v>2953</v>
      </c>
      <c r="H21" s="6" t="s">
        <v>2954</v>
      </c>
      <c r="I21" s="211">
        <v>44256</v>
      </c>
      <c r="J21" s="6"/>
      <c r="K21" s="6" t="s">
        <v>2910</v>
      </c>
      <c r="L21" s="6" t="s">
        <v>2737</v>
      </c>
      <c r="M21" s="6" t="s">
        <v>2690</v>
      </c>
      <c r="N21" s="192">
        <v>114.38</v>
      </c>
      <c r="O21" s="192">
        <v>97.55</v>
      </c>
      <c r="P21" s="6" t="s">
        <v>2910</v>
      </c>
      <c r="Q21" s="6" t="s">
        <v>2737</v>
      </c>
      <c r="R21" s="6" t="s">
        <v>2692</v>
      </c>
      <c r="S21" s="192">
        <v>101.5</v>
      </c>
      <c r="T21" s="192">
        <v>100</v>
      </c>
      <c r="U21" s="6" t="s">
        <v>2910</v>
      </c>
      <c r="V21" s="6" t="s">
        <v>2737</v>
      </c>
      <c r="W21" s="6" t="s">
        <v>2692</v>
      </c>
      <c r="X21" s="192">
        <v>88.688775509999999</v>
      </c>
      <c r="Y21" s="192">
        <v>96</v>
      </c>
      <c r="Z21" s="6" t="s">
        <v>2910</v>
      </c>
      <c r="AA21" s="6" t="s">
        <v>2736</v>
      </c>
      <c r="AB21" s="6" t="s">
        <v>2692</v>
      </c>
      <c r="AC21" s="192">
        <v>109.4708333</v>
      </c>
      <c r="AD21" s="192">
        <v>98.816666670000004</v>
      </c>
      <c r="AE21" s="192">
        <v>103.51</v>
      </c>
      <c r="AF21" s="192">
        <v>98.09</v>
      </c>
      <c r="AK21" s="12"/>
    </row>
    <row r="22" spans="1:37">
      <c r="A22" s="6">
        <v>928441</v>
      </c>
      <c r="B22" s="6" t="s">
        <v>2928</v>
      </c>
      <c r="C22" s="6">
        <v>0</v>
      </c>
      <c r="D22" s="6" t="s">
        <v>2710</v>
      </c>
      <c r="E22" s="6" t="s">
        <v>2393</v>
      </c>
      <c r="F22" s="6" t="s">
        <v>2952</v>
      </c>
      <c r="G22" s="6" t="s">
        <v>2953</v>
      </c>
      <c r="H22" s="6" t="s">
        <v>2954</v>
      </c>
      <c r="I22" s="211">
        <v>44511</v>
      </c>
      <c r="J22" s="6"/>
      <c r="K22" s="6" t="s">
        <v>2910</v>
      </c>
      <c r="L22" s="6" t="s">
        <v>2736</v>
      </c>
      <c r="M22" s="6" t="s">
        <v>2690</v>
      </c>
      <c r="N22" s="192">
        <v>102.63</v>
      </c>
      <c r="O22" s="192">
        <v>98.2</v>
      </c>
      <c r="P22" s="6" t="s">
        <v>2910</v>
      </c>
      <c r="Q22" s="6" t="s">
        <v>2736</v>
      </c>
      <c r="R22" s="6" t="s">
        <v>2690</v>
      </c>
      <c r="S22" s="192">
        <v>101.77</v>
      </c>
      <c r="T22" s="192">
        <v>92.92</v>
      </c>
      <c r="U22" s="6" t="s">
        <v>2910</v>
      </c>
      <c r="V22" s="6" t="s">
        <v>2736</v>
      </c>
      <c r="W22" s="6" t="s">
        <v>2690</v>
      </c>
      <c r="X22" s="192">
        <v>102.1755725</v>
      </c>
      <c r="Y22" s="192">
        <v>94.016000000000005</v>
      </c>
      <c r="Z22" s="6" t="s">
        <v>2910</v>
      </c>
      <c r="AA22" s="6" t="s">
        <v>2736</v>
      </c>
      <c r="AB22" s="6" t="s">
        <v>2690</v>
      </c>
      <c r="AC22" s="192">
        <v>128.18066160000001</v>
      </c>
      <c r="AD22" s="192">
        <v>91.444999999999993</v>
      </c>
      <c r="AE22" s="192">
        <v>108.69</v>
      </c>
      <c r="AF22" s="192">
        <v>94.15</v>
      </c>
      <c r="AK22" s="12"/>
    </row>
    <row r="23" spans="1:37">
      <c r="A23" s="6">
        <v>926861</v>
      </c>
      <c r="B23" s="6" t="s">
        <v>2929</v>
      </c>
      <c r="C23" s="6">
        <v>0</v>
      </c>
      <c r="D23" s="6" t="s">
        <v>2707</v>
      </c>
      <c r="E23" s="6" t="s">
        <v>2393</v>
      </c>
      <c r="F23" s="6" t="s">
        <v>2952</v>
      </c>
      <c r="G23" s="6" t="s">
        <v>2953</v>
      </c>
      <c r="H23" s="6" t="s">
        <v>2954</v>
      </c>
      <c r="I23" s="211">
        <v>44445</v>
      </c>
      <c r="J23" s="6"/>
      <c r="K23" s="6" t="s">
        <v>2910</v>
      </c>
      <c r="L23" s="6" t="s">
        <v>2736</v>
      </c>
      <c r="M23" s="6" t="s">
        <v>2690</v>
      </c>
      <c r="N23" s="192">
        <v>101.3</v>
      </c>
      <c r="O23" s="192">
        <v>99.24</v>
      </c>
      <c r="P23" s="6" t="s">
        <v>2910</v>
      </c>
      <c r="Q23" s="6" t="s">
        <v>2736</v>
      </c>
      <c r="R23" s="6" t="s">
        <v>2690</v>
      </c>
      <c r="S23" s="192">
        <v>97.98</v>
      </c>
      <c r="T23" s="192">
        <v>96.04</v>
      </c>
      <c r="U23" s="6" t="s">
        <v>2910</v>
      </c>
      <c r="V23" s="6" t="s">
        <v>2736</v>
      </c>
      <c r="W23" s="6" t="s">
        <v>2690</v>
      </c>
      <c r="X23" s="192">
        <v>99.274809160000004</v>
      </c>
      <c r="Y23" s="192">
        <v>96.495999999999995</v>
      </c>
      <c r="Z23" s="6" t="s">
        <v>2910</v>
      </c>
      <c r="AA23" s="6" t="s">
        <v>2736</v>
      </c>
      <c r="AB23" s="6" t="s">
        <v>2690</v>
      </c>
      <c r="AC23" s="192">
        <v>107.1882952</v>
      </c>
      <c r="AD23" s="192">
        <v>96.11</v>
      </c>
      <c r="AE23" s="192">
        <v>101.43</v>
      </c>
      <c r="AF23" s="192">
        <v>96.97</v>
      </c>
      <c r="AK23" s="12"/>
    </row>
    <row r="24" spans="1:37">
      <c r="A24" s="6">
        <v>921799</v>
      </c>
      <c r="B24" s="6" t="s">
        <v>2930</v>
      </c>
      <c r="C24" s="6" t="s">
        <v>3366</v>
      </c>
      <c r="D24" s="6" t="s">
        <v>2703</v>
      </c>
      <c r="E24" s="6" t="s">
        <v>2393</v>
      </c>
      <c r="F24" s="6" t="s">
        <v>2952</v>
      </c>
      <c r="G24" s="6" t="s">
        <v>2953</v>
      </c>
      <c r="H24" s="6" t="s">
        <v>2954</v>
      </c>
      <c r="I24" s="211">
        <v>44256</v>
      </c>
      <c r="J24" s="6"/>
      <c r="K24" s="6" t="s">
        <v>2910</v>
      </c>
      <c r="L24" s="6" t="s">
        <v>2737</v>
      </c>
      <c r="M24" s="6" t="s">
        <v>2690</v>
      </c>
      <c r="N24" s="192">
        <v>113.13</v>
      </c>
      <c r="O24" s="192">
        <v>97.25</v>
      </c>
      <c r="P24" s="6" t="s">
        <v>2910</v>
      </c>
      <c r="Q24" s="6" t="s">
        <v>2737</v>
      </c>
      <c r="R24" s="6" t="s">
        <v>2692</v>
      </c>
      <c r="S24" s="192">
        <v>91.02</v>
      </c>
      <c r="T24" s="192">
        <v>100</v>
      </c>
      <c r="U24" s="6" t="s">
        <v>2910</v>
      </c>
      <c r="V24" s="6" t="s">
        <v>2737</v>
      </c>
      <c r="W24" s="6" t="s">
        <v>2692</v>
      </c>
      <c r="X24" s="192">
        <v>95.345934369999995</v>
      </c>
      <c r="Y24" s="192">
        <v>97.37</v>
      </c>
      <c r="Z24" s="6" t="s">
        <v>2910</v>
      </c>
      <c r="AA24" s="6" t="s">
        <v>2737</v>
      </c>
      <c r="AB24" s="6" t="s">
        <v>2692</v>
      </c>
      <c r="AC24" s="192">
        <v>113.80287970000001</v>
      </c>
      <c r="AD24" s="192">
        <v>98.646666670000002</v>
      </c>
      <c r="AE24" s="192">
        <v>103.32</v>
      </c>
      <c r="AF24" s="192">
        <v>98.32</v>
      </c>
      <c r="AK24" s="12"/>
    </row>
    <row r="25" spans="1:37">
      <c r="A25" s="6">
        <v>921777</v>
      </c>
      <c r="B25" s="6" t="s">
        <v>2931</v>
      </c>
      <c r="C25" s="6" t="s">
        <v>3366</v>
      </c>
      <c r="D25" s="6" t="s">
        <v>2712</v>
      </c>
      <c r="E25" s="6" t="s">
        <v>2393</v>
      </c>
      <c r="F25" s="6" t="s">
        <v>2952</v>
      </c>
      <c r="G25" s="6" t="s">
        <v>2953</v>
      </c>
      <c r="H25" s="6" t="s">
        <v>2954</v>
      </c>
      <c r="I25" s="211">
        <v>44256</v>
      </c>
      <c r="J25" s="6"/>
      <c r="K25" s="6" t="s">
        <v>2910</v>
      </c>
      <c r="L25" s="6" t="s">
        <v>2736</v>
      </c>
      <c r="M25" s="6" t="s">
        <v>2690</v>
      </c>
      <c r="N25" s="192">
        <v>61.11</v>
      </c>
      <c r="O25" s="192">
        <v>97.34</v>
      </c>
      <c r="P25" s="6" t="s">
        <v>2910</v>
      </c>
      <c r="Q25" s="6" t="s">
        <v>2736</v>
      </c>
      <c r="R25" s="6" t="s">
        <v>2692</v>
      </c>
      <c r="S25" s="192">
        <v>93.55</v>
      </c>
      <c r="T25" s="192">
        <v>100</v>
      </c>
      <c r="U25" s="6" t="s">
        <v>2910</v>
      </c>
      <c r="V25" s="6" t="s">
        <v>2736</v>
      </c>
      <c r="W25" s="6" t="s">
        <v>2692</v>
      </c>
      <c r="X25" s="192">
        <v>95.892499999999998</v>
      </c>
      <c r="Y25" s="192">
        <v>97.885000000000005</v>
      </c>
      <c r="Z25" s="6" t="s">
        <v>2910</v>
      </c>
      <c r="AA25" s="6" t="s">
        <v>2736</v>
      </c>
      <c r="AB25" s="6" t="s">
        <v>2692</v>
      </c>
      <c r="AC25" s="192">
        <v>106.97916669999999</v>
      </c>
      <c r="AD25" s="192">
        <v>100</v>
      </c>
      <c r="AE25" s="192">
        <v>89.38</v>
      </c>
      <c r="AF25" s="192">
        <v>98.81</v>
      </c>
      <c r="AK25" s="12"/>
    </row>
    <row r="26" spans="1:37">
      <c r="A26" s="6">
        <v>921774</v>
      </c>
      <c r="B26" s="6" t="s">
        <v>2932</v>
      </c>
      <c r="C26" s="6" t="s">
        <v>3366</v>
      </c>
      <c r="D26" s="6" t="s">
        <v>2704</v>
      </c>
      <c r="E26" s="6" t="s">
        <v>2393</v>
      </c>
      <c r="F26" s="6" t="s">
        <v>2952</v>
      </c>
      <c r="G26" s="6" t="s">
        <v>2953</v>
      </c>
      <c r="H26" s="6" t="s">
        <v>2954</v>
      </c>
      <c r="I26" s="211">
        <v>44256</v>
      </c>
      <c r="J26" s="6"/>
      <c r="K26" s="6" t="s">
        <v>2910</v>
      </c>
      <c r="L26" s="6" t="s">
        <v>2737</v>
      </c>
      <c r="M26" s="6" t="s">
        <v>2692</v>
      </c>
      <c r="N26" s="192">
        <v>107.22</v>
      </c>
      <c r="O26" s="192"/>
      <c r="P26" s="6" t="s">
        <v>2910</v>
      </c>
      <c r="Q26" s="6" t="s">
        <v>2737</v>
      </c>
      <c r="R26" s="6" t="s">
        <v>2692</v>
      </c>
      <c r="S26" s="192">
        <v>100.84</v>
      </c>
      <c r="T26" s="192">
        <v>98.18</v>
      </c>
      <c r="U26" s="6" t="s">
        <v>2910</v>
      </c>
      <c r="V26" s="6" t="s">
        <v>2737</v>
      </c>
      <c r="W26" s="6" t="s">
        <v>2692</v>
      </c>
      <c r="X26" s="192">
        <v>87.402532469999997</v>
      </c>
      <c r="Y26" s="192">
        <v>97.37</v>
      </c>
      <c r="Z26" s="6" t="s">
        <v>2910</v>
      </c>
      <c r="AA26" s="6" t="s">
        <v>2737</v>
      </c>
      <c r="AB26" s="6" t="s">
        <v>2692</v>
      </c>
      <c r="AC26" s="192">
        <v>107.8908789</v>
      </c>
      <c r="AD26" s="192">
        <v>98.973333330000003</v>
      </c>
      <c r="AE26" s="192">
        <v>100.84</v>
      </c>
      <c r="AF26" s="192">
        <v>98.18</v>
      </c>
      <c r="AK26" s="12"/>
    </row>
    <row r="27" spans="1:37">
      <c r="A27" s="6">
        <v>912697</v>
      </c>
      <c r="B27" s="6" t="s">
        <v>3018</v>
      </c>
      <c r="C27" s="6" t="s">
        <v>3366</v>
      </c>
      <c r="D27" s="6" t="s">
        <v>2783</v>
      </c>
      <c r="E27" s="6" t="s">
        <v>2393</v>
      </c>
      <c r="F27" s="6" t="s">
        <v>2952</v>
      </c>
      <c r="G27" s="6" t="s">
        <v>2953</v>
      </c>
      <c r="H27" s="6" t="s">
        <v>2954</v>
      </c>
      <c r="I27" s="211">
        <v>42933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 t="s">
        <v>3019</v>
      </c>
      <c r="AC27" s="6"/>
      <c r="AD27" s="6"/>
      <c r="AE27" s="6"/>
      <c r="AF27" s="6"/>
      <c r="AK27" s="12"/>
    </row>
    <row r="29" spans="1:37">
      <c r="AB29" s="185"/>
      <c r="AC29" s="186" t="s">
        <v>2961</v>
      </c>
      <c r="AD29" s="186"/>
      <c r="AE29" s="245">
        <f>AVERAGE(AE3:AE26)</f>
        <v>103.30166666666668</v>
      </c>
      <c r="AF29" s="12"/>
    </row>
    <row r="30" spans="1:37">
      <c r="AB30" s="187"/>
      <c r="AC30" s="188" t="s">
        <v>2964</v>
      </c>
      <c r="AD30" s="188"/>
      <c r="AE30" s="246">
        <f>AVERAGE(AF3:AF26)</f>
        <v>97.197499999999991</v>
      </c>
    </row>
  </sheetData>
  <mergeCells count="5">
    <mergeCell ref="AE1:AF1"/>
    <mergeCell ref="K1:O1"/>
    <mergeCell ref="P1:T1"/>
    <mergeCell ref="U1:Y1"/>
    <mergeCell ref="Z1:AD1"/>
  </mergeCells>
  <conditionalFormatting sqref="H2">
    <cfRule type="cellIs" dxfId="102" priority="1" operator="equal">
      <formula>"Exit"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D3E91-68F4-4955-B1C4-0700863A00A3}">
  <dimension ref="A1:W77"/>
  <sheetViews>
    <sheetView workbookViewId="0">
      <selection activeCell="F61" sqref="F61"/>
    </sheetView>
  </sheetViews>
  <sheetFormatPr defaultRowHeight="14.4"/>
  <cols>
    <col min="1" max="1" width="12.88671875" customWidth="1"/>
    <col min="7" max="7" width="25.6640625" customWidth="1"/>
    <col min="8" max="8" width="26.5546875" customWidth="1"/>
    <col min="9" max="9" width="13" customWidth="1"/>
    <col min="10" max="10" width="14.88671875" customWidth="1"/>
    <col min="11" max="11" width="15.33203125" customWidth="1"/>
    <col min="12" max="12" width="13.6640625" customWidth="1"/>
    <col min="13" max="13" width="12.44140625" customWidth="1"/>
    <col min="14" max="14" width="15.5546875" customWidth="1"/>
  </cols>
  <sheetData>
    <row r="1" spans="1:23">
      <c r="B1">
        <v>24</v>
      </c>
      <c r="C1">
        <v>25</v>
      </c>
      <c r="E1">
        <v>20</v>
      </c>
      <c r="F1" t="s">
        <v>2865</v>
      </c>
      <c r="P1">
        <v>20</v>
      </c>
      <c r="T1">
        <v>21</v>
      </c>
    </row>
    <row r="2" spans="1:23">
      <c r="A2" t="s">
        <v>2365</v>
      </c>
      <c r="B2" t="s">
        <v>6</v>
      </c>
      <c r="C2" t="s">
        <v>6</v>
      </c>
      <c r="E2" t="s">
        <v>6</v>
      </c>
      <c r="F2" t="s">
        <v>2868</v>
      </c>
      <c r="O2">
        <v>492</v>
      </c>
      <c r="P2">
        <v>671</v>
      </c>
      <c r="Q2">
        <v>73.323397909999997</v>
      </c>
      <c r="S2">
        <v>733</v>
      </c>
      <c r="T2">
        <v>671</v>
      </c>
      <c r="U2">
        <v>109.23994039999999</v>
      </c>
      <c r="W2">
        <v>91.281669149999999</v>
      </c>
    </row>
    <row r="3" spans="1:23">
      <c r="A3" t="s">
        <v>2369</v>
      </c>
      <c r="B3">
        <v>776</v>
      </c>
      <c r="C3">
        <v>755</v>
      </c>
      <c r="E3">
        <v>492</v>
      </c>
      <c r="F3" s="34">
        <v>733</v>
      </c>
    </row>
    <row r="4" spans="1:23">
      <c r="A4" t="s">
        <v>2371</v>
      </c>
      <c r="B4">
        <v>797</v>
      </c>
      <c r="C4">
        <v>698</v>
      </c>
      <c r="F4" s="34"/>
      <c r="O4">
        <v>610</v>
      </c>
      <c r="P4">
        <v>671</v>
      </c>
      <c r="Q4">
        <v>90.909090910000003</v>
      </c>
      <c r="S4">
        <v>750</v>
      </c>
      <c r="T4">
        <v>671</v>
      </c>
      <c r="U4">
        <v>111.7734724</v>
      </c>
      <c r="W4">
        <v>101.3412817</v>
      </c>
    </row>
    <row r="5" spans="1:23">
      <c r="A5" t="s">
        <v>2373</v>
      </c>
      <c r="B5">
        <v>806</v>
      </c>
      <c r="C5">
        <v>702</v>
      </c>
      <c r="E5">
        <v>610</v>
      </c>
      <c r="F5" s="34">
        <v>1101</v>
      </c>
      <c r="O5">
        <v>573</v>
      </c>
      <c r="P5">
        <v>671</v>
      </c>
      <c r="Q5">
        <v>85.394932940000004</v>
      </c>
      <c r="S5">
        <v>703</v>
      </c>
      <c r="T5">
        <v>671</v>
      </c>
      <c r="U5">
        <v>104.7690015</v>
      </c>
      <c r="W5">
        <v>95.081967210000002</v>
      </c>
    </row>
    <row r="6" spans="1:23">
      <c r="A6" t="s">
        <v>2372</v>
      </c>
      <c r="B6">
        <v>784</v>
      </c>
      <c r="C6">
        <v>732</v>
      </c>
      <c r="E6">
        <v>573</v>
      </c>
      <c r="F6" s="34">
        <v>762</v>
      </c>
      <c r="O6">
        <v>525</v>
      </c>
      <c r="P6">
        <v>671</v>
      </c>
      <c r="Q6">
        <v>78.241430699999995</v>
      </c>
      <c r="S6">
        <v>706</v>
      </c>
      <c r="T6">
        <v>671</v>
      </c>
      <c r="U6">
        <v>105.2160954</v>
      </c>
      <c r="W6">
        <v>91.728763040000004</v>
      </c>
    </row>
    <row r="7" spans="1:23">
      <c r="A7" t="s">
        <v>2374</v>
      </c>
      <c r="B7">
        <v>769</v>
      </c>
      <c r="C7">
        <v>793</v>
      </c>
      <c r="E7">
        <v>525</v>
      </c>
      <c r="F7" s="34">
        <v>706</v>
      </c>
      <c r="O7">
        <v>526</v>
      </c>
      <c r="P7">
        <v>671</v>
      </c>
      <c r="Q7">
        <v>78.390461999999999</v>
      </c>
      <c r="S7">
        <v>686</v>
      </c>
      <c r="T7">
        <v>671</v>
      </c>
      <c r="U7">
        <v>102.2354694</v>
      </c>
      <c r="W7">
        <v>90.312965719999994</v>
      </c>
    </row>
    <row r="8" spans="1:23">
      <c r="A8" t="s">
        <v>2379</v>
      </c>
      <c r="B8">
        <v>808</v>
      </c>
      <c r="C8">
        <v>793</v>
      </c>
      <c r="E8">
        <v>526</v>
      </c>
      <c r="F8" s="34">
        <v>686</v>
      </c>
    </row>
    <row r="10" spans="1:23">
      <c r="B10" t="s">
        <v>3367</v>
      </c>
      <c r="C10">
        <f>AVERAGE(B3:C8)</f>
        <v>767.75</v>
      </c>
      <c r="E10" t="s">
        <v>3367</v>
      </c>
      <c r="F10">
        <f>AVERAGE(E3:F8)</f>
        <v>671.4</v>
      </c>
    </row>
    <row r="12" spans="1:23">
      <c r="D12">
        <f>AVERAGE(C10,F10)</f>
        <v>719.57500000000005</v>
      </c>
    </row>
    <row r="14" spans="1:23">
      <c r="F14" s="569" t="s">
        <v>2960</v>
      </c>
      <c r="G14" s="570"/>
      <c r="H14" s="571"/>
      <c r="I14" s="567" t="s">
        <v>3368</v>
      </c>
      <c r="J14" s="567"/>
      <c r="K14" s="568" t="s">
        <v>3369</v>
      </c>
      <c r="L14" s="568"/>
      <c r="M14" s="567" t="s">
        <v>3370</v>
      </c>
      <c r="N14" s="567"/>
    </row>
    <row r="15" spans="1:23">
      <c r="A15" s="6" t="s">
        <v>1</v>
      </c>
      <c r="B15" s="6" t="s">
        <v>2683</v>
      </c>
      <c r="C15" s="6" t="s">
        <v>3371</v>
      </c>
      <c r="F15" s="207" t="s">
        <v>2888</v>
      </c>
      <c r="G15" s="207" t="s">
        <v>2693</v>
      </c>
      <c r="H15" s="207" t="s">
        <v>2889</v>
      </c>
      <c r="I15" s="208" t="s">
        <v>2696</v>
      </c>
      <c r="J15" s="208" t="s">
        <v>2697</v>
      </c>
      <c r="K15" s="209" t="s">
        <v>2696</v>
      </c>
      <c r="L15" s="209" t="s">
        <v>2697</v>
      </c>
      <c r="M15" s="208" t="s">
        <v>2696</v>
      </c>
      <c r="N15" s="208" t="s">
        <v>2697</v>
      </c>
    </row>
    <row r="16" spans="1:23">
      <c r="A16" s="6" t="s">
        <v>2362</v>
      </c>
      <c r="B16" s="6">
        <v>0</v>
      </c>
      <c r="C16" s="6" t="s">
        <v>2690</v>
      </c>
      <c r="F16" s="206">
        <v>913291</v>
      </c>
      <c r="G16" s="206" t="s">
        <v>2916</v>
      </c>
      <c r="H16" s="206" t="s">
        <v>2719</v>
      </c>
      <c r="I16" s="205">
        <v>116.57</v>
      </c>
      <c r="J16" s="205">
        <v>98.03</v>
      </c>
      <c r="K16" s="205">
        <v>104.4</v>
      </c>
      <c r="L16" s="205">
        <v>98.12</v>
      </c>
      <c r="M16" s="205">
        <v>104.64</v>
      </c>
      <c r="N16" s="205">
        <v>98.52</v>
      </c>
    </row>
    <row r="17" spans="1:3">
      <c r="A17" s="6" t="s">
        <v>2363</v>
      </c>
      <c r="B17" s="6">
        <v>0</v>
      </c>
      <c r="C17" s="6" t="s">
        <v>2690</v>
      </c>
    </row>
    <row r="18" spans="1:3">
      <c r="A18" s="6" t="s">
        <v>473</v>
      </c>
      <c r="B18" s="6">
        <v>0</v>
      </c>
      <c r="C18" s="6" t="s">
        <v>2690</v>
      </c>
    </row>
    <row r="19" spans="1:3">
      <c r="A19" s="6" t="s">
        <v>2364</v>
      </c>
      <c r="B19" s="6">
        <v>0</v>
      </c>
      <c r="C19" s="6" t="s">
        <v>2690</v>
      </c>
    </row>
    <row r="20" spans="1:3">
      <c r="A20" s="6" t="s">
        <v>111</v>
      </c>
      <c r="B20" s="6">
        <v>0</v>
      </c>
      <c r="C20" s="6" t="s">
        <v>2690</v>
      </c>
    </row>
    <row r="21" spans="1:3">
      <c r="A21" s="6" t="s">
        <v>130</v>
      </c>
      <c r="B21" s="6">
        <v>0</v>
      </c>
      <c r="C21" s="6" t="s">
        <v>2690</v>
      </c>
    </row>
    <row r="22" spans="1:3">
      <c r="A22" s="6" t="s">
        <v>2367</v>
      </c>
      <c r="B22" s="6">
        <v>0</v>
      </c>
      <c r="C22" s="6" t="s">
        <v>2690</v>
      </c>
    </row>
    <row r="23" spans="1:3">
      <c r="A23" s="6" t="s">
        <v>2368</v>
      </c>
      <c r="B23" s="6">
        <v>0</v>
      </c>
      <c r="C23" s="6" t="s">
        <v>2690</v>
      </c>
    </row>
    <row r="24" spans="1:3">
      <c r="A24" s="6" t="s">
        <v>2171</v>
      </c>
      <c r="B24" s="6">
        <v>0</v>
      </c>
      <c r="C24" s="6" t="s">
        <v>2690</v>
      </c>
    </row>
    <row r="25" spans="1:3">
      <c r="A25" s="6" t="s">
        <v>1269</v>
      </c>
      <c r="B25" s="6">
        <v>18</v>
      </c>
      <c r="C25" s="6" t="s">
        <v>2690</v>
      </c>
    </row>
    <row r="26" spans="1:3">
      <c r="A26" s="6" t="s">
        <v>1950</v>
      </c>
      <c r="B26" s="6">
        <v>0</v>
      </c>
      <c r="C26" s="6" t="s">
        <v>2690</v>
      </c>
    </row>
    <row r="27" spans="1:3">
      <c r="A27" s="6" t="s">
        <v>1527</v>
      </c>
      <c r="B27" s="6">
        <v>5</v>
      </c>
      <c r="C27" s="6" t="s">
        <v>2690</v>
      </c>
    </row>
    <row r="28" spans="1:3">
      <c r="A28" s="6" t="s">
        <v>495</v>
      </c>
      <c r="B28" s="6">
        <v>0</v>
      </c>
      <c r="C28" s="6" t="s">
        <v>2690</v>
      </c>
    </row>
    <row r="29" spans="1:3">
      <c r="A29" s="6" t="s">
        <v>2238</v>
      </c>
      <c r="B29" s="6">
        <v>716</v>
      </c>
      <c r="C29" s="6" t="s">
        <v>2690</v>
      </c>
    </row>
    <row r="30" spans="1:3">
      <c r="A30" s="6" t="s">
        <v>2375</v>
      </c>
      <c r="B30" s="6">
        <v>204</v>
      </c>
      <c r="C30" s="6" t="s">
        <v>2692</v>
      </c>
    </row>
    <row r="31" spans="1:3">
      <c r="A31" s="6" t="s">
        <v>2370</v>
      </c>
      <c r="B31" s="6">
        <v>0</v>
      </c>
      <c r="C31" s="6" t="s">
        <v>2692</v>
      </c>
    </row>
    <row r="32" spans="1:3">
      <c r="A32" s="6" t="s">
        <v>2376</v>
      </c>
      <c r="B32" s="6">
        <v>0</v>
      </c>
      <c r="C32" s="6" t="s">
        <v>2692</v>
      </c>
    </row>
    <row r="33" spans="1:3">
      <c r="A33" s="6" t="s">
        <v>2377</v>
      </c>
      <c r="B33" s="6">
        <v>770</v>
      </c>
      <c r="C33" s="6" t="s">
        <v>2692</v>
      </c>
    </row>
    <row r="41" spans="1:3">
      <c r="A41" s="6" t="s">
        <v>1</v>
      </c>
      <c r="B41" s="6" t="s">
        <v>2683</v>
      </c>
      <c r="C41" s="6" t="s">
        <v>3371</v>
      </c>
    </row>
    <row r="42" spans="1:3">
      <c r="A42" s="6" t="s">
        <v>2369</v>
      </c>
      <c r="B42" s="6">
        <v>341</v>
      </c>
      <c r="C42" s="6" t="s">
        <v>2690</v>
      </c>
    </row>
    <row r="43" spans="1:3">
      <c r="A43" s="6" t="s">
        <v>2371</v>
      </c>
      <c r="B43" s="6">
        <v>350</v>
      </c>
      <c r="C43" s="6" t="s">
        <v>2690</v>
      </c>
    </row>
    <row r="44" spans="1:3">
      <c r="A44" s="6" t="s">
        <v>2373</v>
      </c>
      <c r="B44" s="6">
        <v>291</v>
      </c>
      <c r="C44" s="6" t="s">
        <v>2690</v>
      </c>
    </row>
    <row r="45" spans="1:3">
      <c r="A45" s="6" t="s">
        <v>2372</v>
      </c>
      <c r="B45" s="6">
        <v>363</v>
      </c>
      <c r="C45" s="6" t="s">
        <v>2690</v>
      </c>
    </row>
    <row r="46" spans="1:3">
      <c r="A46" s="6" t="s">
        <v>2374</v>
      </c>
      <c r="B46" s="6">
        <v>417</v>
      </c>
      <c r="C46" s="6" t="s">
        <v>2690</v>
      </c>
    </row>
    <row r="47" spans="1:3">
      <c r="A47" s="6" t="s">
        <v>2379</v>
      </c>
      <c r="B47" s="6">
        <v>429</v>
      </c>
      <c r="C47" s="6" t="s">
        <v>2690</v>
      </c>
    </row>
    <row r="48" spans="1:3">
      <c r="A48" s="6" t="s">
        <v>2378</v>
      </c>
      <c r="B48" s="6">
        <v>1636</v>
      </c>
      <c r="C48" s="6" t="s">
        <v>2692</v>
      </c>
    </row>
    <row r="52" spans="1:2">
      <c r="A52" s="1">
        <v>0.31054398148148149</v>
      </c>
      <c r="B52" t="s">
        <v>111</v>
      </c>
    </row>
    <row r="53" spans="1:2">
      <c r="A53" s="1">
        <v>0.29414351851851855</v>
      </c>
      <c r="B53" t="s">
        <v>130</v>
      </c>
    </row>
    <row r="54" spans="1:2">
      <c r="A54" s="1">
        <v>0.29792824074074076</v>
      </c>
      <c r="B54" t="s">
        <v>2368</v>
      </c>
    </row>
    <row r="55" spans="1:2">
      <c r="A55" s="1">
        <v>0.47682870370370373</v>
      </c>
      <c r="B55" t="s">
        <v>2364</v>
      </c>
    </row>
    <row r="56" spans="1:2">
      <c r="A56" s="1">
        <v>0.24113425925925927</v>
      </c>
      <c r="B56" t="s">
        <v>473</v>
      </c>
    </row>
    <row r="57" spans="1:2">
      <c r="A57" s="1">
        <v>0.22160879629629629</v>
      </c>
      <c r="B57" t="s">
        <v>2363</v>
      </c>
    </row>
    <row r="58" spans="1:2">
      <c r="A58" s="1">
        <v>0.2569791666666667</v>
      </c>
      <c r="B58" t="s">
        <v>495</v>
      </c>
    </row>
    <row r="59" spans="1:2">
      <c r="A59" s="1">
        <v>0.17730324074074075</v>
      </c>
      <c r="B59" t="s">
        <v>2370</v>
      </c>
    </row>
    <row r="60" spans="1:2">
      <c r="A60" s="1">
        <v>0.2910300925925926</v>
      </c>
      <c r="B60" t="s">
        <v>2372</v>
      </c>
    </row>
    <row r="61" spans="1:2">
      <c r="A61" s="1">
        <v>0.13181712962962963</v>
      </c>
      <c r="B61" t="s">
        <v>2371</v>
      </c>
    </row>
    <row r="62" spans="1:2">
      <c r="A62" s="1">
        <v>0.25006944444444446</v>
      </c>
      <c r="B62" t="s">
        <v>2367</v>
      </c>
    </row>
    <row r="63" spans="1:2">
      <c r="A63" s="1">
        <v>0.15886574074074075</v>
      </c>
      <c r="B63" t="s">
        <v>2375</v>
      </c>
    </row>
    <row r="64" spans="1:2">
      <c r="B64" t="s">
        <v>2362</v>
      </c>
    </row>
    <row r="65" spans="1:2">
      <c r="A65" s="1">
        <v>0.11162037037037037</v>
      </c>
      <c r="B65" t="s">
        <v>2376</v>
      </c>
    </row>
    <row r="66" spans="1:2">
      <c r="A66" s="1">
        <v>0.323125</v>
      </c>
      <c r="B66" t="s">
        <v>1269</v>
      </c>
    </row>
    <row r="67" spans="1:2">
      <c r="A67" s="1">
        <v>0.21144675925925926</v>
      </c>
      <c r="B67" t="s">
        <v>2373</v>
      </c>
    </row>
    <row r="68" spans="1:2">
      <c r="A68" s="1">
        <v>0.37361111111111112</v>
      </c>
      <c r="B68" t="s">
        <v>1527</v>
      </c>
    </row>
    <row r="69" spans="1:2">
      <c r="A69" s="1">
        <v>0.25924768518518521</v>
      </c>
      <c r="B69" t="s">
        <v>2378</v>
      </c>
    </row>
    <row r="70" spans="1:2">
      <c r="A70" s="1">
        <v>9.1261574074074078E-2</v>
      </c>
      <c r="B70" t="s">
        <v>2377</v>
      </c>
    </row>
    <row r="71" spans="1:2">
      <c r="A71" s="1">
        <v>0.29086805555555556</v>
      </c>
      <c r="B71" t="s">
        <v>2369</v>
      </c>
    </row>
    <row r="72" spans="1:2">
      <c r="A72" s="1">
        <v>0.33702546296296299</v>
      </c>
      <c r="B72" t="s">
        <v>1950</v>
      </c>
    </row>
    <row r="73" spans="1:2">
      <c r="A73" s="1">
        <v>0.2376736111111111</v>
      </c>
      <c r="B73" t="s">
        <v>2171</v>
      </c>
    </row>
    <row r="74" spans="1:2">
      <c r="A74" s="1">
        <v>0.23832175925925925</v>
      </c>
      <c r="B74" t="s">
        <v>2374</v>
      </c>
    </row>
    <row r="75" spans="1:2">
      <c r="A75" s="1">
        <v>0.14079861111111111</v>
      </c>
      <c r="B75" t="s">
        <v>2238</v>
      </c>
    </row>
    <row r="76" spans="1:2">
      <c r="A76" s="1">
        <v>0.20587962962962961</v>
      </c>
      <c r="B76" t="s">
        <v>2379</v>
      </c>
    </row>
    <row r="77" spans="1:2">
      <c r="B77" t="s">
        <v>2380</v>
      </c>
    </row>
  </sheetData>
  <mergeCells count="4">
    <mergeCell ref="I14:J14"/>
    <mergeCell ref="K14:L14"/>
    <mergeCell ref="M14:N14"/>
    <mergeCell ref="F14:H1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E7738-7591-4030-BF3F-26A9F5809C95}">
  <dimension ref="A1:B26"/>
  <sheetViews>
    <sheetView workbookViewId="0">
      <selection activeCell="A2" sqref="A2"/>
    </sheetView>
  </sheetViews>
  <sheetFormatPr defaultRowHeight="14.4"/>
  <sheetData>
    <row r="1" spans="1:2">
      <c r="A1" t="s">
        <v>1</v>
      </c>
      <c r="B1" t="s">
        <v>3</v>
      </c>
    </row>
    <row r="2" spans="1:2">
      <c r="A2" t="s">
        <v>111</v>
      </c>
      <c r="B2" s="10">
        <v>1.0824768518518517</v>
      </c>
    </row>
    <row r="3" spans="1:2">
      <c r="A3" t="s">
        <v>130</v>
      </c>
      <c r="B3" s="10">
        <v>1.2986805555555556</v>
      </c>
    </row>
    <row r="4" spans="1:2">
      <c r="A4" t="s">
        <v>2368</v>
      </c>
      <c r="B4" s="10">
        <v>1.1925810185185186</v>
      </c>
    </row>
    <row r="5" spans="1:2">
      <c r="A5" t="s">
        <v>2364</v>
      </c>
      <c r="B5" s="10">
        <v>1.5414930555555555</v>
      </c>
    </row>
    <row r="6" spans="1:2">
      <c r="A6" t="s">
        <v>473</v>
      </c>
      <c r="B6" s="1">
        <v>0.96834490740740742</v>
      </c>
    </row>
    <row r="7" spans="1:2">
      <c r="A7" t="s">
        <v>2363</v>
      </c>
      <c r="B7" s="1">
        <v>0.74692129629629633</v>
      </c>
    </row>
    <row r="8" spans="1:2">
      <c r="A8" t="s">
        <v>495</v>
      </c>
      <c r="B8" s="1">
        <v>0.85499999999999998</v>
      </c>
    </row>
    <row r="9" spans="1:2">
      <c r="A9" t="s">
        <v>2370</v>
      </c>
      <c r="B9" s="1">
        <v>0.84531250000000002</v>
      </c>
    </row>
    <row r="10" spans="1:2">
      <c r="A10" t="s">
        <v>2372</v>
      </c>
      <c r="B10" s="10">
        <v>1.0624421296296296</v>
      </c>
    </row>
    <row r="11" spans="1:2">
      <c r="A11" t="s">
        <v>2371</v>
      </c>
      <c r="B11" s="1">
        <v>0.56831018518518517</v>
      </c>
    </row>
    <row r="12" spans="1:2">
      <c r="A12" t="s">
        <v>2367</v>
      </c>
      <c r="B12" s="1">
        <v>0.98827546296296298</v>
      </c>
    </row>
    <row r="13" spans="1:2">
      <c r="A13" t="s">
        <v>2375</v>
      </c>
      <c r="B13" s="1">
        <v>0.9162499999999999</v>
      </c>
    </row>
    <row r="14" spans="1:2">
      <c r="A14" t="s">
        <v>2362</v>
      </c>
      <c r="B14" s="1">
        <v>0.80087962962962955</v>
      </c>
    </row>
    <row r="15" spans="1:2">
      <c r="A15" t="s">
        <v>2376</v>
      </c>
      <c r="B15" s="1">
        <v>0.61798611111111112</v>
      </c>
    </row>
    <row r="16" spans="1:2">
      <c r="A16" t="s">
        <v>1269</v>
      </c>
      <c r="B16" s="10">
        <v>1.1433564814814814</v>
      </c>
    </row>
    <row r="17" spans="1:2">
      <c r="A17" t="s">
        <v>2373</v>
      </c>
      <c r="B17" s="1">
        <v>0.69334490740740751</v>
      </c>
    </row>
    <row r="18" spans="1:2">
      <c r="A18" t="s">
        <v>1527</v>
      </c>
      <c r="B18" s="10">
        <v>1.1945254629629629</v>
      </c>
    </row>
    <row r="19" spans="1:2">
      <c r="A19" t="s">
        <v>2378</v>
      </c>
      <c r="B19" s="1">
        <v>0.75886574074074076</v>
      </c>
    </row>
    <row r="20" spans="1:2">
      <c r="A20" t="s">
        <v>2377</v>
      </c>
      <c r="B20" s="1">
        <v>0.37896990740740738</v>
      </c>
    </row>
    <row r="21" spans="1:2">
      <c r="A21" t="s">
        <v>2369</v>
      </c>
      <c r="B21" s="10">
        <v>1.1584953703703704</v>
      </c>
    </row>
    <row r="22" spans="1:2">
      <c r="A22" t="s">
        <v>1950</v>
      </c>
      <c r="B22" s="10">
        <v>1.0163310185185186</v>
      </c>
    </row>
    <row r="23" spans="1:2">
      <c r="A23" t="s">
        <v>2171</v>
      </c>
      <c r="B23" s="1">
        <v>0.88210648148148152</v>
      </c>
    </row>
    <row r="24" spans="1:2">
      <c r="A24" t="s">
        <v>2374</v>
      </c>
      <c r="B24" s="1">
        <v>0.93078703703703702</v>
      </c>
    </row>
    <row r="25" spans="1:2">
      <c r="A25" t="s">
        <v>2238</v>
      </c>
      <c r="B25" s="1">
        <v>0.86015046296296294</v>
      </c>
    </row>
    <row r="26" spans="1:2">
      <c r="A26" t="s">
        <v>2379</v>
      </c>
      <c r="B26" s="10">
        <v>1.1625578703703703</v>
      </c>
    </row>
  </sheetData>
  <sortState xmlns:xlrd2="http://schemas.microsoft.com/office/spreadsheetml/2017/richdata2" ref="A2:B26">
    <sortCondition ref="A2:A26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E3D4B-57C5-430E-A245-D423A90F6922}">
  <dimension ref="A1:AC33"/>
  <sheetViews>
    <sheetView workbookViewId="0">
      <selection activeCell="B25" sqref="B25"/>
    </sheetView>
  </sheetViews>
  <sheetFormatPr defaultRowHeight="14.4"/>
  <cols>
    <col min="3" max="3" width="13" customWidth="1"/>
    <col min="11" max="11" width="14.33203125" customWidth="1"/>
    <col min="12" max="12" width="17.5546875" customWidth="1"/>
    <col min="13" max="13" width="9.5546875" customWidth="1"/>
    <col min="26" max="26" width="12.5546875" customWidth="1"/>
  </cols>
  <sheetData>
    <row r="1" spans="1:29">
      <c r="A1" s="572" t="s">
        <v>3372</v>
      </c>
      <c r="B1" s="573"/>
      <c r="C1" s="573"/>
      <c r="D1" s="573"/>
      <c r="E1" s="573"/>
      <c r="F1" s="573"/>
      <c r="G1" s="573"/>
      <c r="H1" s="573"/>
      <c r="I1" s="573"/>
      <c r="J1" s="573"/>
      <c r="K1" s="573"/>
      <c r="L1" s="574"/>
    </row>
    <row r="2" spans="1:29">
      <c r="A2" s="177" t="s">
        <v>2805</v>
      </c>
      <c r="B2" s="177" t="s">
        <v>2750</v>
      </c>
      <c r="C2" s="177" t="s">
        <v>2723</v>
      </c>
      <c r="D2" s="177" t="s">
        <v>2768</v>
      </c>
      <c r="E2" s="177" t="s">
        <v>2769</v>
      </c>
      <c r="F2" s="177" t="s">
        <v>2770</v>
      </c>
      <c r="G2" s="177" t="s">
        <v>2771</v>
      </c>
      <c r="H2" s="177" t="s">
        <v>2728</v>
      </c>
      <c r="I2" s="177" t="s">
        <v>3373</v>
      </c>
      <c r="J2" s="177" t="s">
        <v>2793</v>
      </c>
      <c r="K2" s="177" t="s">
        <v>2807</v>
      </c>
      <c r="L2" s="178" t="s">
        <v>3374</v>
      </c>
      <c r="AC2" s="1"/>
    </row>
    <row r="3" spans="1:29">
      <c r="A3" s="106" t="s">
        <v>111</v>
      </c>
      <c r="B3" s="106"/>
      <c r="C3" s="106" t="s">
        <v>2736</v>
      </c>
      <c r="D3" s="106" t="s">
        <v>2690</v>
      </c>
      <c r="E3" s="106">
        <v>2521</v>
      </c>
      <c r="F3" s="106">
        <v>467</v>
      </c>
      <c r="G3" s="106">
        <v>2553</v>
      </c>
      <c r="H3" s="106">
        <v>101.27</v>
      </c>
      <c r="I3" s="48">
        <v>0.31054398148148149</v>
      </c>
      <c r="J3" s="106">
        <v>98.21</v>
      </c>
      <c r="K3" s="106">
        <v>5</v>
      </c>
      <c r="L3" s="106"/>
      <c r="AC3" s="1"/>
    </row>
    <row r="4" spans="1:29">
      <c r="A4" s="106" t="s">
        <v>130</v>
      </c>
      <c r="B4" s="106"/>
      <c r="C4" s="106" t="s">
        <v>2736</v>
      </c>
      <c r="D4" s="106" t="s">
        <v>2690</v>
      </c>
      <c r="E4" s="106">
        <v>2432</v>
      </c>
      <c r="F4" s="106">
        <v>630</v>
      </c>
      <c r="G4" s="106">
        <v>2457</v>
      </c>
      <c r="H4" s="106">
        <v>101.03</v>
      </c>
      <c r="I4" s="48">
        <v>0.29414351851851855</v>
      </c>
      <c r="J4" s="106">
        <v>97.24</v>
      </c>
      <c r="K4" s="106">
        <v>5</v>
      </c>
      <c r="L4" s="106"/>
      <c r="M4" s="1"/>
      <c r="R4" s="10"/>
      <c r="W4" s="10"/>
      <c r="AC4" s="1"/>
    </row>
    <row r="5" spans="1:29">
      <c r="A5" s="106" t="s">
        <v>2368</v>
      </c>
      <c r="B5" s="106"/>
      <c r="C5" s="106" t="s">
        <v>2736</v>
      </c>
      <c r="D5" s="106" t="s">
        <v>2690</v>
      </c>
      <c r="E5" s="106">
        <v>2432</v>
      </c>
      <c r="F5" s="106">
        <v>499</v>
      </c>
      <c r="G5" s="106">
        <v>2443</v>
      </c>
      <c r="H5" s="106">
        <v>100.45</v>
      </c>
      <c r="I5" s="48">
        <v>0.29792824074074076</v>
      </c>
      <c r="J5" s="106">
        <v>98.91</v>
      </c>
      <c r="K5" s="106">
        <v>5</v>
      </c>
      <c r="L5" s="106"/>
      <c r="M5" s="1"/>
      <c r="R5" s="10"/>
      <c r="W5" s="10"/>
      <c r="AC5" s="1"/>
    </row>
    <row r="6" spans="1:29">
      <c r="A6" s="106" t="s">
        <v>2364</v>
      </c>
      <c r="B6" s="106"/>
      <c r="C6" s="106" t="s">
        <v>2736</v>
      </c>
      <c r="D6" s="106" t="s">
        <v>2690</v>
      </c>
      <c r="E6" s="106">
        <v>2007</v>
      </c>
      <c r="F6" s="106">
        <v>365</v>
      </c>
      <c r="G6" s="106">
        <v>2012</v>
      </c>
      <c r="H6" s="106">
        <v>100.25</v>
      </c>
      <c r="I6" s="48">
        <v>0.47682870370370373</v>
      </c>
      <c r="J6" s="106">
        <v>99.43</v>
      </c>
      <c r="K6" s="106">
        <v>4</v>
      </c>
      <c r="L6" s="106"/>
      <c r="M6" s="1"/>
      <c r="R6" s="10"/>
      <c r="W6" s="10"/>
      <c r="AC6" s="1"/>
    </row>
    <row r="7" spans="1:29">
      <c r="A7" s="106" t="s">
        <v>473</v>
      </c>
      <c r="B7" s="106"/>
      <c r="C7" s="106" t="s">
        <v>2736</v>
      </c>
      <c r="D7" s="106" t="s">
        <v>2690</v>
      </c>
      <c r="E7" s="106">
        <v>2432</v>
      </c>
      <c r="F7" s="106">
        <v>759</v>
      </c>
      <c r="G7" s="106">
        <v>2551</v>
      </c>
      <c r="H7" s="106">
        <v>104.89</v>
      </c>
      <c r="I7" s="48">
        <v>0.24113425925925927</v>
      </c>
      <c r="J7" s="106">
        <v>99.07</v>
      </c>
      <c r="K7" s="106">
        <v>5</v>
      </c>
      <c r="L7" s="106"/>
      <c r="M7" s="1"/>
      <c r="R7" s="10"/>
      <c r="W7" s="10"/>
      <c r="AC7" s="1"/>
    </row>
    <row r="8" spans="1:29">
      <c r="A8" s="106" t="s">
        <v>2363</v>
      </c>
      <c r="B8" s="106"/>
      <c r="C8" s="106" t="s">
        <v>2736</v>
      </c>
      <c r="D8" s="106" t="s">
        <v>2690</v>
      </c>
      <c r="E8" s="106">
        <v>2432</v>
      </c>
      <c r="F8" s="106">
        <v>806</v>
      </c>
      <c r="G8" s="106">
        <v>2529</v>
      </c>
      <c r="H8" s="106">
        <v>103.99</v>
      </c>
      <c r="I8" s="48">
        <v>0.22160879629629629</v>
      </c>
      <c r="J8" s="106">
        <v>99</v>
      </c>
      <c r="K8" s="106">
        <v>5</v>
      </c>
      <c r="L8" s="106"/>
      <c r="M8" s="1"/>
      <c r="R8" s="10"/>
      <c r="W8" s="10"/>
      <c r="AC8" s="1"/>
    </row>
    <row r="9" spans="1:29">
      <c r="A9" s="106" t="s">
        <v>495</v>
      </c>
      <c r="B9" s="106"/>
      <c r="C9" s="106" t="s">
        <v>2736</v>
      </c>
      <c r="D9" s="106" t="s">
        <v>2690</v>
      </c>
      <c r="E9" s="106">
        <v>2521</v>
      </c>
      <c r="F9" s="106">
        <v>508</v>
      </c>
      <c r="G9" s="106">
        <v>2794</v>
      </c>
      <c r="H9" s="106">
        <v>110.83</v>
      </c>
      <c r="I9" s="48">
        <v>0.2569791666666667</v>
      </c>
      <c r="J9" s="106">
        <v>97.66</v>
      </c>
      <c r="K9" s="106">
        <v>5</v>
      </c>
      <c r="L9" s="106"/>
      <c r="M9" s="1"/>
      <c r="W9" s="10"/>
      <c r="AC9" s="1"/>
    </row>
    <row r="10" spans="1:29">
      <c r="A10" s="106" t="s">
        <v>2367</v>
      </c>
      <c r="B10" s="106"/>
      <c r="C10" s="106" t="s">
        <v>2736</v>
      </c>
      <c r="D10" s="106" t="s">
        <v>2690</v>
      </c>
      <c r="E10" s="106">
        <v>2432</v>
      </c>
      <c r="F10" s="106">
        <v>538</v>
      </c>
      <c r="G10" s="106">
        <v>2469</v>
      </c>
      <c r="H10" s="106">
        <v>101.52</v>
      </c>
      <c r="I10" s="48">
        <v>0.25006944444444446</v>
      </c>
      <c r="J10" s="106">
        <v>97.9</v>
      </c>
      <c r="K10" s="106">
        <v>5</v>
      </c>
      <c r="L10" s="106"/>
      <c r="M10" s="1"/>
      <c r="W10" s="10"/>
      <c r="AC10" s="1"/>
    </row>
    <row r="11" spans="1:29">
      <c r="A11" s="106" t="s">
        <v>1269</v>
      </c>
      <c r="B11" s="106"/>
      <c r="C11" s="106" t="s">
        <v>2736</v>
      </c>
      <c r="D11" s="106" t="s">
        <v>2690</v>
      </c>
      <c r="E11" s="106">
        <v>2521</v>
      </c>
      <c r="F11" s="106">
        <v>509</v>
      </c>
      <c r="G11" s="106">
        <v>2566</v>
      </c>
      <c r="H11" s="106">
        <v>101.79</v>
      </c>
      <c r="I11" s="48">
        <v>0.323125</v>
      </c>
      <c r="J11" s="106">
        <v>95.35</v>
      </c>
      <c r="K11" s="106">
        <v>5</v>
      </c>
      <c r="L11" s="106"/>
      <c r="M11" s="1"/>
      <c r="W11" s="10"/>
      <c r="AC11" s="1"/>
    </row>
    <row r="12" spans="1:29">
      <c r="A12" s="106" t="s">
        <v>1527</v>
      </c>
      <c r="B12" s="106"/>
      <c r="C12" s="106" t="s">
        <v>2736</v>
      </c>
      <c r="D12" s="106" t="s">
        <v>2690</v>
      </c>
      <c r="E12" s="106">
        <v>2521</v>
      </c>
      <c r="F12" s="106">
        <v>513</v>
      </c>
      <c r="G12" s="106">
        <v>2543</v>
      </c>
      <c r="H12" s="106">
        <v>100.87</v>
      </c>
      <c r="I12" s="48">
        <v>0.37361111111111112</v>
      </c>
      <c r="J12" s="106">
        <v>96.43</v>
      </c>
      <c r="K12" s="106">
        <v>5</v>
      </c>
      <c r="L12" s="106"/>
      <c r="M12" s="1"/>
      <c r="W12" s="10"/>
      <c r="AC12" s="1"/>
    </row>
    <row r="13" spans="1:29">
      <c r="A13" s="106" t="s">
        <v>1950</v>
      </c>
      <c r="B13" s="106"/>
      <c r="C13" s="106" t="s">
        <v>2736</v>
      </c>
      <c r="D13" s="106" t="s">
        <v>2690</v>
      </c>
      <c r="E13" s="106">
        <v>2521</v>
      </c>
      <c r="F13" s="106">
        <v>489</v>
      </c>
      <c r="G13" s="106">
        <v>2596</v>
      </c>
      <c r="H13" s="106">
        <v>102.98</v>
      </c>
      <c r="I13" s="48">
        <v>0.33702546296296299</v>
      </c>
      <c r="J13" s="106">
        <v>97.54</v>
      </c>
      <c r="K13" s="106">
        <v>5</v>
      </c>
      <c r="L13" s="106"/>
      <c r="M13" s="1"/>
      <c r="Q13" s="10"/>
      <c r="R13" s="1"/>
      <c r="S13" s="1"/>
      <c r="T13" s="1"/>
      <c r="U13" s="1"/>
      <c r="V13" s="10"/>
    </row>
    <row r="14" spans="1:29">
      <c r="A14" s="106" t="s">
        <v>2171</v>
      </c>
      <c r="B14" s="106"/>
      <c r="C14" s="106" t="s">
        <v>2736</v>
      </c>
      <c r="D14" s="106" t="s">
        <v>2690</v>
      </c>
      <c r="E14" s="106">
        <v>2521</v>
      </c>
      <c r="F14" s="106">
        <v>480</v>
      </c>
      <c r="G14" s="106">
        <v>2450</v>
      </c>
      <c r="H14" s="106">
        <v>97.18</v>
      </c>
      <c r="I14" s="48">
        <v>0.2376736111111111</v>
      </c>
      <c r="J14" s="106">
        <v>98.06</v>
      </c>
      <c r="K14" s="106">
        <v>5</v>
      </c>
      <c r="L14" s="106"/>
      <c r="M14" s="1"/>
      <c r="Q14" s="10"/>
      <c r="R14" s="10"/>
      <c r="S14" s="1"/>
      <c r="T14" s="1"/>
      <c r="U14" s="1"/>
      <c r="V14" s="1"/>
    </row>
    <row r="15" spans="1:29">
      <c r="A15" s="106" t="s">
        <v>2238</v>
      </c>
      <c r="B15" s="106"/>
      <c r="C15" s="106" t="s">
        <v>2736</v>
      </c>
      <c r="D15" s="106" t="s">
        <v>2690</v>
      </c>
      <c r="E15" s="106">
        <v>524</v>
      </c>
      <c r="F15" s="106">
        <v>41</v>
      </c>
      <c r="G15" s="106">
        <v>243</v>
      </c>
      <c r="H15" s="106">
        <v>46.37</v>
      </c>
      <c r="I15" s="48">
        <v>0.14079861111111111</v>
      </c>
      <c r="J15" s="106"/>
      <c r="K15" s="106">
        <v>1</v>
      </c>
      <c r="L15" s="106"/>
      <c r="M15" s="1"/>
      <c r="Q15" s="10"/>
      <c r="R15" s="1"/>
      <c r="S15" s="1"/>
      <c r="T15" s="1"/>
      <c r="U15" s="1"/>
      <c r="V15" s="1"/>
    </row>
    <row r="16" spans="1:29">
      <c r="A16" s="106" t="s">
        <v>2372</v>
      </c>
      <c r="B16" s="106"/>
      <c r="C16" s="106" t="s">
        <v>2737</v>
      </c>
      <c r="D16" s="106" t="s">
        <v>2690</v>
      </c>
      <c r="E16" s="106">
        <v>1540</v>
      </c>
      <c r="F16" s="106">
        <v>1600</v>
      </c>
      <c r="G16" s="106">
        <v>1539</v>
      </c>
      <c r="H16" s="106">
        <v>99.94</v>
      </c>
      <c r="I16" s="48">
        <v>0.2910300925925926</v>
      </c>
      <c r="J16" s="106">
        <v>98.65</v>
      </c>
      <c r="K16" s="106">
        <v>5</v>
      </c>
      <c r="L16" s="106"/>
      <c r="M16" s="1"/>
      <c r="Q16" s="10"/>
      <c r="R16" s="10"/>
      <c r="S16" s="1"/>
      <c r="T16" s="1"/>
      <c r="U16" s="1"/>
      <c r="V16" s="1"/>
    </row>
    <row r="17" spans="1:22">
      <c r="A17" s="106" t="s">
        <v>2371</v>
      </c>
      <c r="B17" s="106"/>
      <c r="C17" s="106" t="s">
        <v>2737</v>
      </c>
      <c r="D17" s="106" t="s">
        <v>2690</v>
      </c>
      <c r="E17" s="106">
        <v>900</v>
      </c>
      <c r="F17" s="106">
        <v>320</v>
      </c>
      <c r="G17" s="106">
        <v>1048</v>
      </c>
      <c r="H17" s="106">
        <v>116.44</v>
      </c>
      <c r="I17" s="48">
        <v>0.13181712962962963</v>
      </c>
      <c r="J17" s="106">
        <v>94.96</v>
      </c>
      <c r="K17" s="106">
        <v>3</v>
      </c>
      <c r="L17" s="106"/>
      <c r="M17" s="1"/>
      <c r="Q17" s="10"/>
      <c r="R17" s="10"/>
      <c r="S17" s="1"/>
      <c r="T17" s="1"/>
      <c r="U17" s="1"/>
      <c r="V17" s="1"/>
    </row>
    <row r="18" spans="1:22">
      <c r="A18" s="106" t="s">
        <v>2373</v>
      </c>
      <c r="B18" s="106"/>
      <c r="C18" s="106" t="s">
        <v>2737</v>
      </c>
      <c r="D18" s="106" t="s">
        <v>2690</v>
      </c>
      <c r="E18" s="106">
        <v>1120</v>
      </c>
      <c r="F18" s="106">
        <v>1756</v>
      </c>
      <c r="G18" s="106">
        <v>660</v>
      </c>
      <c r="H18" s="106">
        <v>58.93</v>
      </c>
      <c r="I18" s="48">
        <v>0.21144675925925926</v>
      </c>
      <c r="J18" s="106">
        <v>100</v>
      </c>
      <c r="K18" s="106">
        <v>4</v>
      </c>
      <c r="L18" s="106"/>
      <c r="M18" s="1"/>
      <c r="S18" s="1"/>
      <c r="T18" s="1"/>
      <c r="U18" s="1"/>
      <c r="V18" s="1"/>
    </row>
    <row r="19" spans="1:22">
      <c r="A19" s="106" t="s">
        <v>2369</v>
      </c>
      <c r="B19" s="106"/>
      <c r="C19" s="106" t="s">
        <v>2737</v>
      </c>
      <c r="D19" s="106" t="s">
        <v>2690</v>
      </c>
      <c r="E19" s="106">
        <v>1380</v>
      </c>
      <c r="F19" s="106">
        <v>1383</v>
      </c>
      <c r="G19" s="106">
        <v>1414</v>
      </c>
      <c r="H19" s="106">
        <v>102.46</v>
      </c>
      <c r="I19" s="48">
        <v>0.29086805555555556</v>
      </c>
      <c r="J19" s="106"/>
      <c r="K19" s="106">
        <v>5</v>
      </c>
      <c r="L19" s="106"/>
      <c r="M19" s="1"/>
      <c r="Q19" s="1"/>
      <c r="R19" s="1"/>
      <c r="S19" s="1"/>
      <c r="T19" s="1"/>
      <c r="U19" s="1"/>
      <c r="V19" s="1"/>
    </row>
    <row r="20" spans="1:22">
      <c r="A20" s="106" t="s">
        <v>2374</v>
      </c>
      <c r="B20" s="106"/>
      <c r="C20" s="106" t="s">
        <v>2737</v>
      </c>
      <c r="D20" s="106" t="s">
        <v>2690</v>
      </c>
      <c r="E20" s="106">
        <v>1220</v>
      </c>
      <c r="F20" s="106">
        <v>1318</v>
      </c>
      <c r="G20" s="106">
        <v>1062</v>
      </c>
      <c r="H20" s="106">
        <v>87.05</v>
      </c>
      <c r="I20" s="48">
        <v>0.19064814814814815</v>
      </c>
      <c r="J20" s="106">
        <v>97.86</v>
      </c>
      <c r="K20" s="106">
        <v>5</v>
      </c>
      <c r="L20" s="106"/>
      <c r="M20" s="1"/>
      <c r="S20" s="1"/>
      <c r="T20" s="1"/>
      <c r="U20" s="1"/>
      <c r="V20" s="1"/>
    </row>
    <row r="21" spans="1:22">
      <c r="A21" s="106" t="s">
        <v>2379</v>
      </c>
      <c r="B21" s="106"/>
      <c r="C21" s="106" t="s">
        <v>2737</v>
      </c>
      <c r="D21" s="106" t="s">
        <v>2690</v>
      </c>
      <c r="E21" s="106">
        <v>640</v>
      </c>
      <c r="F21" s="106">
        <v>1212</v>
      </c>
      <c r="G21" s="106">
        <v>385</v>
      </c>
      <c r="H21" s="106">
        <v>60.16</v>
      </c>
      <c r="I21" s="48">
        <v>0.20587962962962961</v>
      </c>
      <c r="J21" s="106"/>
      <c r="K21" s="106">
        <v>2</v>
      </c>
      <c r="L21" s="106"/>
      <c r="M21" s="1"/>
      <c r="S21" s="1"/>
      <c r="T21" s="1"/>
      <c r="U21" s="1"/>
      <c r="V21" s="1"/>
    </row>
    <row r="22" spans="1:22">
      <c r="M22" s="1"/>
      <c r="T22" s="1"/>
    </row>
    <row r="23" spans="1:22">
      <c r="T23" s="1"/>
    </row>
    <row r="24" spans="1:22">
      <c r="A24" s="178" t="s">
        <v>2805</v>
      </c>
      <c r="B24" s="178" t="s">
        <v>2750</v>
      </c>
      <c r="C24" s="178" t="s">
        <v>2723</v>
      </c>
      <c r="D24" s="178" t="s">
        <v>2768</v>
      </c>
      <c r="E24" s="178" t="s">
        <v>2769</v>
      </c>
      <c r="F24" s="178" t="s">
        <v>2770</v>
      </c>
      <c r="G24" s="178" t="s">
        <v>2419</v>
      </c>
      <c r="H24" s="178" t="s">
        <v>2728</v>
      </c>
      <c r="I24" s="178" t="s">
        <v>3373</v>
      </c>
      <c r="J24" s="178" t="s">
        <v>2793</v>
      </c>
      <c r="K24" s="203" t="s">
        <v>3375</v>
      </c>
      <c r="L24" s="178" t="s">
        <v>2807</v>
      </c>
      <c r="M24" s="178" t="s">
        <v>3374</v>
      </c>
      <c r="Q24" s="1"/>
      <c r="R24" s="1"/>
      <c r="S24" s="1"/>
      <c r="T24" s="1"/>
    </row>
    <row r="25" spans="1:22">
      <c r="A25" s="170" t="s">
        <v>2375</v>
      </c>
      <c r="B25" s="170"/>
      <c r="C25" s="170" t="s">
        <v>2736</v>
      </c>
      <c r="D25" s="170" t="s">
        <v>2692</v>
      </c>
      <c r="E25" s="170">
        <v>11550</v>
      </c>
      <c r="F25" s="170">
        <v>1646</v>
      </c>
      <c r="G25" s="170">
        <v>11230</v>
      </c>
      <c r="H25" s="170">
        <v>97.23</v>
      </c>
      <c r="I25" s="204">
        <v>0.15886574074074075</v>
      </c>
      <c r="J25" s="170">
        <v>99.26</v>
      </c>
      <c r="K25" s="170">
        <v>98.245000000000005</v>
      </c>
      <c r="L25" s="170">
        <v>5</v>
      </c>
      <c r="M25" s="170"/>
    </row>
    <row r="26" spans="1:22">
      <c r="A26" s="170" t="s">
        <v>2370</v>
      </c>
      <c r="B26" s="170"/>
      <c r="C26" s="170" t="s">
        <v>2736</v>
      </c>
      <c r="D26" s="170" t="s">
        <v>2692</v>
      </c>
      <c r="E26" s="170">
        <v>11550</v>
      </c>
      <c r="F26" s="170">
        <v>1693</v>
      </c>
      <c r="G26" s="170">
        <v>11743</v>
      </c>
      <c r="H26" s="170">
        <v>101.67</v>
      </c>
      <c r="I26" s="204">
        <v>0.17730324074074075</v>
      </c>
      <c r="J26" s="170">
        <v>99.47</v>
      </c>
      <c r="K26" s="170">
        <v>100.57</v>
      </c>
      <c r="L26" s="170">
        <v>5</v>
      </c>
      <c r="M26" s="170"/>
    </row>
    <row r="27" spans="1:22">
      <c r="A27" s="170" t="s">
        <v>2376</v>
      </c>
      <c r="B27" s="170"/>
      <c r="C27" s="170" t="s">
        <v>2736</v>
      </c>
      <c r="D27" s="170" t="s">
        <v>2692</v>
      </c>
      <c r="E27" s="170">
        <v>9150</v>
      </c>
      <c r="F27" s="170">
        <v>1150</v>
      </c>
      <c r="G27" s="170">
        <v>9811</v>
      </c>
      <c r="H27" s="170">
        <v>107.22</v>
      </c>
      <c r="I27" s="204">
        <v>0.11162037037037037</v>
      </c>
      <c r="J27" s="170">
        <v>98.76</v>
      </c>
      <c r="K27" s="170">
        <v>102.99</v>
      </c>
      <c r="L27" s="170">
        <v>4</v>
      </c>
      <c r="M27" s="170"/>
    </row>
    <row r="28" spans="1:22">
      <c r="A28" s="170" t="s">
        <v>2377</v>
      </c>
      <c r="B28" s="170"/>
      <c r="C28" s="170" t="s">
        <v>2736</v>
      </c>
      <c r="D28" s="170" t="s">
        <v>2692</v>
      </c>
      <c r="E28" s="170">
        <v>11550</v>
      </c>
      <c r="F28" s="170">
        <v>1479</v>
      </c>
      <c r="G28" s="170">
        <v>12345</v>
      </c>
      <c r="H28" s="170">
        <v>106.88</v>
      </c>
      <c r="I28" s="204">
        <v>9.1261574074074078E-2</v>
      </c>
      <c r="J28" s="170">
        <v>99.34</v>
      </c>
      <c r="K28" s="170">
        <v>103.11</v>
      </c>
      <c r="L28" s="170">
        <v>5</v>
      </c>
      <c r="M28" s="170"/>
    </row>
    <row r="29" spans="1:22">
      <c r="A29" s="170" t="s">
        <v>2238</v>
      </c>
      <c r="B29" s="170"/>
      <c r="C29" s="170" t="s">
        <v>2736</v>
      </c>
      <c r="D29" s="170" t="s">
        <v>2692</v>
      </c>
      <c r="E29" s="170">
        <v>6750</v>
      </c>
      <c r="F29" s="170">
        <v>717</v>
      </c>
      <c r="G29" s="170">
        <v>7436</v>
      </c>
      <c r="H29" s="170">
        <v>110.16</v>
      </c>
      <c r="I29" s="204">
        <v>0.14079861111111111</v>
      </c>
      <c r="J29" s="170">
        <v>99.54</v>
      </c>
      <c r="K29" s="170">
        <v>104.85</v>
      </c>
      <c r="L29" s="170">
        <v>3</v>
      </c>
      <c r="M29" s="170"/>
    </row>
    <row r="30" spans="1:22">
      <c r="A30" s="170" t="s">
        <v>2378</v>
      </c>
      <c r="B30" s="170"/>
      <c r="C30" s="170" t="s">
        <v>2737</v>
      </c>
      <c r="D30" s="170" t="s">
        <v>2692</v>
      </c>
      <c r="E30" s="170">
        <v>3960</v>
      </c>
      <c r="F30" s="170">
        <v>4293</v>
      </c>
      <c r="G30" s="170">
        <v>2081</v>
      </c>
      <c r="H30" s="170">
        <v>52.55</v>
      </c>
      <c r="I30" s="204">
        <v>0.25924768518518521</v>
      </c>
      <c r="J30" s="170">
        <v>99.41</v>
      </c>
      <c r="K30" s="170">
        <v>75.98</v>
      </c>
      <c r="L30" s="170">
        <v>5</v>
      </c>
      <c r="M30" s="170"/>
    </row>
    <row r="31" spans="1:22">
      <c r="A31" s="170" t="s">
        <v>2379</v>
      </c>
      <c r="B31" s="170"/>
      <c r="C31" s="170" t="s">
        <v>2737</v>
      </c>
      <c r="D31" s="170" t="s">
        <v>2692</v>
      </c>
      <c r="E31" s="170">
        <v>2314</v>
      </c>
      <c r="F31" s="170">
        <v>2444</v>
      </c>
      <c r="G31" s="170">
        <v>1475</v>
      </c>
      <c r="H31" s="170">
        <v>63.74</v>
      </c>
      <c r="I31" s="204">
        <v>0.20587962962962961</v>
      </c>
      <c r="J31" s="170">
        <v>99.04</v>
      </c>
      <c r="K31" s="170">
        <v>81.39</v>
      </c>
      <c r="L31" s="170">
        <v>3</v>
      </c>
      <c r="M31" s="170"/>
    </row>
    <row r="32" spans="1:22">
      <c r="A32" s="170" t="s">
        <v>2369</v>
      </c>
      <c r="B32" s="170"/>
      <c r="C32" s="170" t="s">
        <v>2737</v>
      </c>
      <c r="D32" s="170" t="s">
        <v>2692</v>
      </c>
      <c r="E32" s="170">
        <v>411</v>
      </c>
      <c r="F32" s="170">
        <v>86</v>
      </c>
      <c r="G32" s="170">
        <v>447</v>
      </c>
      <c r="H32" s="170">
        <v>108.76</v>
      </c>
      <c r="I32" s="204">
        <v>0.29086805555555556</v>
      </c>
      <c r="J32" s="170">
        <v>99.1</v>
      </c>
      <c r="K32" s="170">
        <v>103.93</v>
      </c>
      <c r="L32" s="170" t="s">
        <v>3376</v>
      </c>
      <c r="M32" s="170"/>
    </row>
    <row r="33" spans="1:13">
      <c r="A33" s="170" t="s">
        <v>2373</v>
      </c>
      <c r="B33" s="170"/>
      <c r="C33" s="170" t="s">
        <v>2737</v>
      </c>
      <c r="D33" s="170" t="s">
        <v>2692</v>
      </c>
      <c r="E33" s="170">
        <v>411</v>
      </c>
      <c r="F33" s="170">
        <v>78</v>
      </c>
      <c r="G33" s="170">
        <v>356</v>
      </c>
      <c r="H33" s="170">
        <v>86.62</v>
      </c>
      <c r="I33" s="204">
        <v>0.21144675925925926</v>
      </c>
      <c r="J33" s="170">
        <v>98.99</v>
      </c>
      <c r="K33" s="170">
        <v>92.805000000000007</v>
      </c>
      <c r="L33" s="170" t="s">
        <v>3376</v>
      </c>
      <c r="M33" s="170"/>
    </row>
  </sheetData>
  <sortState xmlns:xlrd2="http://schemas.microsoft.com/office/spreadsheetml/2017/richdata2" ref="A25:M33">
    <sortCondition ref="C25:C33"/>
  </sortState>
  <mergeCells count="1">
    <mergeCell ref="A1:L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5472F-FBA0-4AB7-8514-B6167C232616}">
  <dimension ref="A1:K87"/>
  <sheetViews>
    <sheetView workbookViewId="0">
      <selection activeCell="I81" sqref="I81:I87"/>
    </sheetView>
  </sheetViews>
  <sheetFormatPr defaultRowHeight="14.4"/>
  <cols>
    <col min="1" max="1" width="14.33203125" customWidth="1"/>
    <col min="2" max="2" width="18.33203125" customWidth="1"/>
    <col min="3" max="3" width="24.109375" customWidth="1"/>
    <col min="4" max="4" width="23.33203125" customWidth="1"/>
    <col min="5" max="5" width="42.44140625" customWidth="1"/>
    <col min="8" max="8" width="16.5546875" customWidth="1"/>
    <col min="10" max="10" width="12" customWidth="1"/>
  </cols>
  <sheetData>
    <row r="1" spans="1:10">
      <c r="A1" s="120" t="s">
        <v>3377</v>
      </c>
      <c r="B1" s="120" t="s">
        <v>2888</v>
      </c>
      <c r="C1" s="120" t="s">
        <v>2693</v>
      </c>
      <c r="D1" s="120" t="s">
        <v>3378</v>
      </c>
      <c r="E1" s="120" t="s">
        <v>3374</v>
      </c>
      <c r="I1" s="106"/>
      <c r="J1" s="106"/>
    </row>
    <row r="2" spans="1:10">
      <c r="A2" s="219" t="s">
        <v>3379</v>
      </c>
      <c r="B2" s="220">
        <v>921774</v>
      </c>
      <c r="C2" s="220" t="s">
        <v>2932</v>
      </c>
      <c r="D2" s="220" t="s">
        <v>3380</v>
      </c>
      <c r="E2" s="220" t="s">
        <v>3381</v>
      </c>
      <c r="I2" s="106"/>
      <c r="J2" s="10"/>
    </row>
    <row r="3" spans="1:10">
      <c r="A3" s="219" t="s">
        <v>3382</v>
      </c>
      <c r="B3" s="220">
        <v>921794</v>
      </c>
      <c r="C3" s="220" t="s">
        <v>2927</v>
      </c>
      <c r="D3" s="220" t="s">
        <v>3380</v>
      </c>
      <c r="E3" s="220" t="s">
        <v>3383</v>
      </c>
      <c r="I3" s="106"/>
      <c r="J3" s="1"/>
    </row>
    <row r="4" spans="1:10">
      <c r="A4" s="221" t="s">
        <v>3384</v>
      </c>
      <c r="B4" s="220">
        <v>912986</v>
      </c>
      <c r="C4" s="220" t="s">
        <v>2918</v>
      </c>
      <c r="D4" s="220" t="s">
        <v>3380</v>
      </c>
      <c r="E4" s="220" t="s">
        <v>3385</v>
      </c>
      <c r="I4" s="106"/>
      <c r="J4" s="10"/>
    </row>
    <row r="5" spans="1:10">
      <c r="A5" s="219" t="s">
        <v>3386</v>
      </c>
      <c r="B5" s="220">
        <v>913291</v>
      </c>
      <c r="C5" s="220" t="s">
        <v>2916</v>
      </c>
      <c r="D5" s="220" t="s">
        <v>3380</v>
      </c>
      <c r="E5" s="220" t="s">
        <v>3387</v>
      </c>
      <c r="I5" s="106"/>
      <c r="J5" s="10"/>
    </row>
    <row r="6" spans="1:10">
      <c r="I6" s="106"/>
      <c r="J6" s="10"/>
    </row>
    <row r="7" spans="1:10">
      <c r="I7" s="106"/>
      <c r="J7" s="10"/>
    </row>
    <row r="8" spans="1:10">
      <c r="I8" s="106"/>
      <c r="J8" s="1"/>
    </row>
    <row r="9" spans="1:10">
      <c r="I9" s="106"/>
      <c r="J9" s="10"/>
    </row>
    <row r="10" spans="1:10">
      <c r="I10" s="106"/>
      <c r="J10" s="10"/>
    </row>
    <row r="11" spans="1:10">
      <c r="A11" s="120" t="s">
        <v>3377</v>
      </c>
      <c r="B11" s="120" t="s">
        <v>2888</v>
      </c>
      <c r="C11" s="120" t="s">
        <v>2693</v>
      </c>
      <c r="D11" s="120" t="s">
        <v>3378</v>
      </c>
      <c r="E11" s="120" t="s">
        <v>3374</v>
      </c>
      <c r="I11" s="106"/>
      <c r="J11" s="10"/>
    </row>
    <row r="12" spans="1:10">
      <c r="A12" s="219" t="s">
        <v>3386</v>
      </c>
      <c r="B12" s="220">
        <v>913291</v>
      </c>
      <c r="C12" s="220" t="s">
        <v>2916</v>
      </c>
      <c r="D12" s="220" t="s">
        <v>3388</v>
      </c>
      <c r="E12" s="220"/>
      <c r="I12" s="106"/>
      <c r="J12" s="1"/>
    </row>
    <row r="13" spans="1:10">
      <c r="I13" s="106"/>
      <c r="J13" s="10"/>
    </row>
    <row r="14" spans="1:10">
      <c r="I14" s="106"/>
      <c r="J14" s="10"/>
    </row>
    <row r="15" spans="1:10">
      <c r="I15" s="106"/>
      <c r="J15" s="10"/>
    </row>
    <row r="16" spans="1:10">
      <c r="I16" s="106"/>
      <c r="J16" s="10"/>
    </row>
    <row r="17" spans="1:10">
      <c r="I17" s="106"/>
      <c r="J17" s="10"/>
    </row>
    <row r="18" spans="1:10">
      <c r="I18" s="106"/>
      <c r="J18" s="10"/>
    </row>
    <row r="19" spans="1:10">
      <c r="I19" s="106"/>
      <c r="J19" s="10"/>
    </row>
    <row r="20" spans="1:10">
      <c r="I20" s="106"/>
      <c r="J20" s="1"/>
    </row>
    <row r="21" spans="1:10">
      <c r="I21" s="106"/>
      <c r="J21" s="1"/>
    </row>
    <row r="22" spans="1:10">
      <c r="A22" s="106" t="s">
        <v>1</v>
      </c>
      <c r="B22" s="106" t="s">
        <v>3</v>
      </c>
      <c r="H22" t="s">
        <v>2362</v>
      </c>
      <c r="I22" s="228">
        <f>_xlfn.XLOOKUP(H22,A:A,B:B)</f>
        <v>1.2010300925925925</v>
      </c>
      <c r="J22" s="10"/>
    </row>
    <row r="23" spans="1:10">
      <c r="A23" s="106" t="s">
        <v>111</v>
      </c>
      <c r="B23" s="10">
        <v>1.3397569444444446</v>
      </c>
      <c r="H23" t="s">
        <v>2363</v>
      </c>
      <c r="I23" s="228">
        <f t="shared" ref="I23:I41" si="0">_xlfn.XLOOKUP(H23,A:A,B:B)</f>
        <v>0.79633101851851851</v>
      </c>
      <c r="J23" s="10"/>
    </row>
    <row r="24" spans="1:10">
      <c r="A24" s="106" t="s">
        <v>130</v>
      </c>
      <c r="B24" s="10">
        <v>1.4065046296296295</v>
      </c>
      <c r="H24" t="s">
        <v>473</v>
      </c>
      <c r="I24" s="228">
        <f t="shared" si="0"/>
        <v>1.0951736111111112</v>
      </c>
      <c r="J24" s="1"/>
    </row>
    <row r="25" spans="1:10">
      <c r="A25" s="106" t="s">
        <v>2368</v>
      </c>
      <c r="B25" s="10">
        <v>1.4229861111111111</v>
      </c>
      <c r="H25" t="s">
        <v>2364</v>
      </c>
      <c r="I25" s="228">
        <f t="shared" si="0"/>
        <v>1.9478587962962963</v>
      </c>
      <c r="J25" s="1"/>
    </row>
    <row r="26" spans="1:10">
      <c r="A26" s="106" t="s">
        <v>2364</v>
      </c>
      <c r="B26" s="10">
        <v>1.9478587962962963</v>
      </c>
      <c r="H26" t="s">
        <v>111</v>
      </c>
      <c r="I26" s="228">
        <f t="shared" si="0"/>
        <v>1.3397569444444446</v>
      </c>
      <c r="J26" s="1"/>
    </row>
    <row r="27" spans="1:10">
      <c r="A27" s="106" t="s">
        <v>473</v>
      </c>
      <c r="B27" s="10">
        <v>1.0951736111111112</v>
      </c>
      <c r="H27" t="s">
        <v>130</v>
      </c>
      <c r="I27" s="228">
        <f t="shared" si="0"/>
        <v>1.4065046296296295</v>
      </c>
      <c r="J27" s="1"/>
    </row>
    <row r="28" spans="1:10">
      <c r="A28" s="106" t="s">
        <v>2363</v>
      </c>
      <c r="B28" s="1">
        <v>0.79633101851851851</v>
      </c>
      <c r="H28" t="s">
        <v>2367</v>
      </c>
      <c r="I28" s="228">
        <f t="shared" si="0"/>
        <v>0.96762731481481479</v>
      </c>
      <c r="J28" s="1"/>
    </row>
    <row r="29" spans="1:10">
      <c r="A29" s="106" t="s">
        <v>495</v>
      </c>
      <c r="B29" s="10">
        <v>1.0659027777777779</v>
      </c>
      <c r="H29" t="s">
        <v>2368</v>
      </c>
      <c r="I29" s="228">
        <f t="shared" si="0"/>
        <v>1.4229861111111111</v>
      </c>
    </row>
    <row r="30" spans="1:10">
      <c r="A30" s="170" t="s">
        <v>2370</v>
      </c>
      <c r="B30" s="10">
        <v>1.2399305555555555</v>
      </c>
      <c r="H30" t="s">
        <v>2171</v>
      </c>
      <c r="I30" s="228">
        <f t="shared" si="0"/>
        <v>1.0530439814814814</v>
      </c>
    </row>
    <row r="31" spans="1:10">
      <c r="A31" s="106" t="s">
        <v>2372</v>
      </c>
      <c r="B31" s="10">
        <v>1.6871412037037039</v>
      </c>
      <c r="H31" t="s">
        <v>2369</v>
      </c>
      <c r="I31" s="228">
        <f t="shared" si="0"/>
        <v>1.4381250000000001</v>
      </c>
    </row>
    <row r="32" spans="1:10">
      <c r="A32" s="170" t="s">
        <v>2371</v>
      </c>
      <c r="B32" s="1">
        <v>0.87739583333333337</v>
      </c>
      <c r="C32" s="1"/>
      <c r="D32" s="1"/>
      <c r="E32" s="10"/>
      <c r="H32" t="s">
        <v>2371</v>
      </c>
      <c r="I32" s="228">
        <f t="shared" si="0"/>
        <v>0.87739583333333337</v>
      </c>
    </row>
    <row r="33" spans="1:9">
      <c r="A33" s="106" t="s">
        <v>2367</v>
      </c>
      <c r="B33" s="1">
        <v>0.96762731481481479</v>
      </c>
      <c r="H33" t="s">
        <v>2373</v>
      </c>
      <c r="I33" s="228">
        <f t="shared" si="0"/>
        <v>1.2998263888888888</v>
      </c>
    </row>
    <row r="34" spans="1:9">
      <c r="A34" s="170" t="s">
        <v>2375</v>
      </c>
      <c r="B34" s="10">
        <v>1.2602546296296298</v>
      </c>
      <c r="H34" t="s">
        <v>2372</v>
      </c>
      <c r="I34" s="228">
        <f t="shared" si="0"/>
        <v>1.6871412037037039</v>
      </c>
    </row>
    <row r="35" spans="1:9">
      <c r="A35" s="106" t="s">
        <v>2362</v>
      </c>
      <c r="B35" s="10">
        <v>1.2010300925925925</v>
      </c>
      <c r="H35" t="s">
        <v>2374</v>
      </c>
      <c r="I35" s="228">
        <f t="shared" si="0"/>
        <v>1.4352546296296296</v>
      </c>
    </row>
    <row r="36" spans="1:9">
      <c r="A36" s="170" t="s">
        <v>2376</v>
      </c>
      <c r="B36" s="1">
        <v>0.59457175925925931</v>
      </c>
      <c r="H36" t="s">
        <v>1269</v>
      </c>
      <c r="I36" s="228">
        <f t="shared" si="0"/>
        <v>1.4989699074074074</v>
      </c>
    </row>
    <row r="37" spans="1:9">
      <c r="A37" s="106" t="s">
        <v>1269</v>
      </c>
      <c r="B37" s="10">
        <v>1.4989699074074074</v>
      </c>
      <c r="H37" t="s">
        <v>1950</v>
      </c>
      <c r="I37" s="228">
        <f t="shared" si="0"/>
        <v>1.3303125</v>
      </c>
    </row>
    <row r="38" spans="1:9">
      <c r="A38" s="106" t="s">
        <v>2373</v>
      </c>
      <c r="B38" s="10">
        <v>1.2998263888888888</v>
      </c>
      <c r="H38" t="s">
        <v>1527</v>
      </c>
      <c r="I38" s="228">
        <f t="shared" si="0"/>
        <v>1.1953703703703704</v>
      </c>
    </row>
    <row r="39" spans="1:9">
      <c r="A39" s="106" t="s">
        <v>1527</v>
      </c>
      <c r="B39" s="10">
        <v>1.1953703703703704</v>
      </c>
      <c r="H39" t="s">
        <v>495</v>
      </c>
      <c r="I39" s="228">
        <f t="shared" si="0"/>
        <v>1.0659027777777779</v>
      </c>
    </row>
    <row r="40" spans="1:9">
      <c r="A40" s="106" t="s">
        <v>2378</v>
      </c>
      <c r="B40" s="10">
        <v>0.24686342592592592</v>
      </c>
      <c r="H40" t="s">
        <v>2379</v>
      </c>
      <c r="I40" s="228">
        <f t="shared" si="0"/>
        <v>1.1015393518518519</v>
      </c>
    </row>
    <row r="41" spans="1:9">
      <c r="A41" s="170" t="s">
        <v>2377</v>
      </c>
      <c r="B41" s="1">
        <v>0.46251157407407412</v>
      </c>
      <c r="H41" t="s">
        <v>2238</v>
      </c>
      <c r="I41" s="228">
        <f t="shared" si="0"/>
        <v>0.96540509259259266</v>
      </c>
    </row>
    <row r="42" spans="1:9">
      <c r="A42" s="106" t="s">
        <v>2369</v>
      </c>
      <c r="B42" s="10">
        <v>1.4381250000000001</v>
      </c>
    </row>
    <row r="43" spans="1:9">
      <c r="A43" s="106" t="s">
        <v>1950</v>
      </c>
      <c r="B43" s="10">
        <v>1.3303125</v>
      </c>
    </row>
    <row r="44" spans="1:9">
      <c r="A44" s="106" t="s">
        <v>2171</v>
      </c>
      <c r="B44" s="10">
        <v>1.0530439814814814</v>
      </c>
    </row>
    <row r="45" spans="1:9">
      <c r="A45" s="106" t="s">
        <v>2374</v>
      </c>
      <c r="B45" s="10">
        <v>1.4352546296296296</v>
      </c>
    </row>
    <row r="46" spans="1:9">
      <c r="A46" s="106" t="s">
        <v>2238</v>
      </c>
      <c r="B46" s="1">
        <v>0.96540509259259266</v>
      </c>
    </row>
    <row r="47" spans="1:9">
      <c r="A47" s="170" t="s">
        <v>2379</v>
      </c>
      <c r="B47" s="10">
        <v>1.1015393518518519</v>
      </c>
    </row>
    <row r="60" spans="2:11">
      <c r="H60" t="s">
        <v>2362</v>
      </c>
      <c r="I60">
        <f>_xlfn.XLOOKUP(H60,B:B,C:C)</f>
        <v>5</v>
      </c>
      <c r="J60" s="10">
        <f>_xlfn.XLOOKUP(H60,B:B,D:D)</f>
        <v>0.24020833333333333</v>
      </c>
      <c r="K60">
        <f>_xlfn.XLOOKUP(H60,B:B,E:E)</f>
        <v>103</v>
      </c>
    </row>
    <row r="61" spans="2:11">
      <c r="B61" t="s">
        <v>111</v>
      </c>
      <c r="C61">
        <v>5</v>
      </c>
      <c r="D61" s="1">
        <v>0.26795138888888886</v>
      </c>
      <c r="E61">
        <v>103</v>
      </c>
      <c r="H61" t="s">
        <v>2363</v>
      </c>
      <c r="I61">
        <f t="shared" ref="I61:I79" si="1">_xlfn.XLOOKUP(H61,B:B,C:C)</f>
        <v>4</v>
      </c>
      <c r="J61" s="10">
        <f t="shared" ref="J61:J79" si="2">_xlfn.XLOOKUP(H61,B:B,D:D)</f>
        <v>0.19908564814814814</v>
      </c>
      <c r="K61">
        <f t="shared" ref="K61:K79" si="3">_xlfn.XLOOKUP(H61,B:B,E:E)</f>
        <v>108</v>
      </c>
    </row>
    <row r="62" spans="2:11">
      <c r="B62" t="s">
        <v>130</v>
      </c>
      <c r="C62">
        <v>5</v>
      </c>
      <c r="D62" s="1">
        <v>0.28129629629629632</v>
      </c>
      <c r="E62">
        <v>103</v>
      </c>
      <c r="H62" t="s">
        <v>473</v>
      </c>
      <c r="I62">
        <f t="shared" si="1"/>
        <v>5</v>
      </c>
      <c r="J62" s="10">
        <f t="shared" si="2"/>
        <v>0.21903935185185186</v>
      </c>
      <c r="K62">
        <f t="shared" si="3"/>
        <v>94</v>
      </c>
    </row>
    <row r="63" spans="2:11">
      <c r="B63" t="s">
        <v>2368</v>
      </c>
      <c r="C63">
        <v>5</v>
      </c>
      <c r="D63" s="1">
        <v>0.28459490740740739</v>
      </c>
      <c r="E63">
        <v>104</v>
      </c>
      <c r="H63" t="s">
        <v>2364</v>
      </c>
      <c r="I63">
        <f t="shared" si="1"/>
        <v>5</v>
      </c>
      <c r="J63" s="10">
        <f t="shared" si="2"/>
        <v>0.3895717592592593</v>
      </c>
      <c r="K63">
        <f t="shared" si="3"/>
        <v>105</v>
      </c>
    </row>
    <row r="64" spans="2:11">
      <c r="B64" t="s">
        <v>2364</v>
      </c>
      <c r="C64">
        <v>5</v>
      </c>
      <c r="D64" s="1">
        <v>0.3895717592592593</v>
      </c>
      <c r="E64">
        <v>105</v>
      </c>
      <c r="H64" t="s">
        <v>111</v>
      </c>
      <c r="I64">
        <f t="shared" si="1"/>
        <v>5</v>
      </c>
      <c r="J64" s="10">
        <f t="shared" si="2"/>
        <v>0.26795138888888886</v>
      </c>
      <c r="K64">
        <f t="shared" si="3"/>
        <v>103</v>
      </c>
    </row>
    <row r="65" spans="2:11">
      <c r="B65" t="s">
        <v>473</v>
      </c>
      <c r="C65">
        <v>5</v>
      </c>
      <c r="D65" s="1">
        <v>0.21903935185185186</v>
      </c>
      <c r="E65">
        <v>94</v>
      </c>
      <c r="H65" t="s">
        <v>130</v>
      </c>
      <c r="I65">
        <f t="shared" si="1"/>
        <v>5</v>
      </c>
      <c r="J65" s="10">
        <f t="shared" si="2"/>
        <v>0.28129629629629632</v>
      </c>
      <c r="K65">
        <f t="shared" si="3"/>
        <v>103</v>
      </c>
    </row>
    <row r="66" spans="2:11">
      <c r="B66" t="s">
        <v>2363</v>
      </c>
      <c r="C66">
        <v>4</v>
      </c>
      <c r="D66" s="1">
        <v>0.19908564814814814</v>
      </c>
      <c r="E66">
        <v>108</v>
      </c>
      <c r="H66" t="s">
        <v>2367</v>
      </c>
      <c r="I66">
        <f t="shared" si="1"/>
        <v>4</v>
      </c>
      <c r="J66" s="10">
        <f t="shared" si="2"/>
        <v>0.24190972222222221</v>
      </c>
      <c r="K66">
        <f t="shared" si="3"/>
        <v>108</v>
      </c>
    </row>
    <row r="67" spans="2:11">
      <c r="B67" t="s">
        <v>495</v>
      </c>
      <c r="C67">
        <v>5</v>
      </c>
      <c r="D67" s="1">
        <v>0.2131828703703704</v>
      </c>
      <c r="E67">
        <v>107</v>
      </c>
      <c r="H67" t="s">
        <v>2368</v>
      </c>
      <c r="I67">
        <f t="shared" si="1"/>
        <v>5</v>
      </c>
      <c r="J67" s="10">
        <f t="shared" si="2"/>
        <v>0.28459490740740739</v>
      </c>
      <c r="K67">
        <f t="shared" si="3"/>
        <v>104</v>
      </c>
    </row>
    <row r="68" spans="2:11">
      <c r="B68" t="s">
        <v>2370</v>
      </c>
      <c r="C68">
        <v>5</v>
      </c>
      <c r="D68" s="1">
        <v>0.2479861111111111</v>
      </c>
      <c r="E68">
        <v>108</v>
      </c>
      <c r="H68" t="s">
        <v>2171</v>
      </c>
      <c r="I68">
        <f t="shared" si="1"/>
        <v>5</v>
      </c>
      <c r="J68" s="10">
        <f t="shared" si="2"/>
        <v>0.21061342592592591</v>
      </c>
      <c r="K68">
        <f t="shared" si="3"/>
        <v>101</v>
      </c>
    </row>
    <row r="69" spans="2:11">
      <c r="B69" t="s">
        <v>2372</v>
      </c>
      <c r="C69">
        <v>5</v>
      </c>
      <c r="D69" s="1">
        <v>0.33743055555555551</v>
      </c>
      <c r="E69">
        <v>110</v>
      </c>
      <c r="H69" t="s">
        <v>2369</v>
      </c>
      <c r="I69">
        <f t="shared" si="1"/>
        <v>5</v>
      </c>
      <c r="J69" s="10">
        <f t="shared" si="2"/>
        <v>0.28762731481481479</v>
      </c>
      <c r="K69">
        <f t="shared" si="3"/>
        <v>114</v>
      </c>
    </row>
    <row r="70" spans="2:11">
      <c r="B70" t="s">
        <v>2371</v>
      </c>
      <c r="C70">
        <v>5</v>
      </c>
      <c r="D70" s="1">
        <v>0.17547453703703705</v>
      </c>
      <c r="E70">
        <v>102</v>
      </c>
      <c r="H70" t="s">
        <v>2371</v>
      </c>
      <c r="I70">
        <f t="shared" si="1"/>
        <v>5</v>
      </c>
      <c r="J70" s="10">
        <f t="shared" si="2"/>
        <v>0.17547453703703705</v>
      </c>
      <c r="K70">
        <f t="shared" si="3"/>
        <v>102</v>
      </c>
    </row>
    <row r="71" spans="2:11">
      <c r="B71" t="s">
        <v>2367</v>
      </c>
      <c r="C71">
        <v>4</v>
      </c>
      <c r="D71" s="1">
        <v>0.24190972222222221</v>
      </c>
      <c r="E71">
        <v>108</v>
      </c>
      <c r="H71" t="s">
        <v>2373</v>
      </c>
      <c r="I71">
        <f t="shared" si="1"/>
        <v>5</v>
      </c>
      <c r="J71" s="10">
        <f t="shared" si="2"/>
        <v>0.25996527777777778</v>
      </c>
      <c r="K71">
        <f t="shared" si="3"/>
        <v>93</v>
      </c>
    </row>
    <row r="72" spans="2:11">
      <c r="B72" t="s">
        <v>2375</v>
      </c>
      <c r="C72">
        <v>5</v>
      </c>
      <c r="D72" s="1">
        <v>0.2520486111111111</v>
      </c>
      <c r="E72">
        <v>100</v>
      </c>
      <c r="H72" t="s">
        <v>2372</v>
      </c>
      <c r="I72">
        <f t="shared" si="1"/>
        <v>5</v>
      </c>
      <c r="J72" s="10">
        <f t="shared" si="2"/>
        <v>0.33743055555555551</v>
      </c>
      <c r="K72">
        <f t="shared" si="3"/>
        <v>110</v>
      </c>
    </row>
    <row r="73" spans="2:11">
      <c r="B73" t="s">
        <v>2362</v>
      </c>
      <c r="C73">
        <v>5</v>
      </c>
      <c r="D73" s="1">
        <v>0.24020833333333333</v>
      </c>
      <c r="E73">
        <v>103</v>
      </c>
      <c r="H73" t="s">
        <v>2374</v>
      </c>
      <c r="I73">
        <f t="shared" si="1"/>
        <v>5</v>
      </c>
      <c r="J73" s="10">
        <f t="shared" si="2"/>
        <v>0.28704861111111107</v>
      </c>
      <c r="K73">
        <f t="shared" si="3"/>
        <v>113</v>
      </c>
    </row>
    <row r="74" spans="2:11">
      <c r="B74" t="s">
        <v>2376</v>
      </c>
      <c r="C74">
        <v>5</v>
      </c>
      <c r="D74" s="1">
        <v>0.11891203703703705</v>
      </c>
      <c r="E74">
        <v>103</v>
      </c>
      <c r="H74" t="s">
        <v>1269</v>
      </c>
      <c r="I74">
        <f t="shared" si="1"/>
        <v>5</v>
      </c>
      <c r="J74" s="10">
        <f t="shared" si="2"/>
        <v>0.29979166666666668</v>
      </c>
      <c r="K74">
        <f t="shared" si="3"/>
        <v>100</v>
      </c>
    </row>
    <row r="75" spans="2:11">
      <c r="B75" t="s">
        <v>1269</v>
      </c>
      <c r="C75">
        <v>5</v>
      </c>
      <c r="D75" s="1">
        <v>0.29979166666666668</v>
      </c>
      <c r="E75">
        <v>100</v>
      </c>
      <c r="H75" t="s">
        <v>1950</v>
      </c>
      <c r="I75">
        <f t="shared" si="1"/>
        <v>5</v>
      </c>
      <c r="J75" s="10">
        <f t="shared" si="2"/>
        <v>0.26606481481481481</v>
      </c>
      <c r="K75">
        <f t="shared" si="3"/>
        <v>103</v>
      </c>
    </row>
    <row r="76" spans="2:11">
      <c r="B76" t="s">
        <v>2373</v>
      </c>
      <c r="C76">
        <v>5</v>
      </c>
      <c r="D76" s="1">
        <v>0.25996527777777778</v>
      </c>
      <c r="E76">
        <v>93</v>
      </c>
      <c r="H76" t="s">
        <v>1527</v>
      </c>
      <c r="I76">
        <f t="shared" si="1"/>
        <v>4</v>
      </c>
      <c r="J76" s="10">
        <f t="shared" si="2"/>
        <v>0.2988425925925926</v>
      </c>
      <c r="K76">
        <f t="shared" si="3"/>
        <v>101</v>
      </c>
    </row>
    <row r="77" spans="2:11">
      <c r="B77" t="s">
        <v>1527</v>
      </c>
      <c r="C77">
        <v>4</v>
      </c>
      <c r="D77" s="1">
        <v>0.2988425925925926</v>
      </c>
      <c r="E77">
        <v>101</v>
      </c>
      <c r="H77" t="s">
        <v>495</v>
      </c>
      <c r="I77">
        <f t="shared" si="1"/>
        <v>5</v>
      </c>
      <c r="J77" s="10">
        <f t="shared" si="2"/>
        <v>0.2131828703703704</v>
      </c>
      <c r="K77">
        <f t="shared" si="3"/>
        <v>107</v>
      </c>
    </row>
    <row r="78" spans="2:11">
      <c r="B78" t="s">
        <v>2378</v>
      </c>
      <c r="C78">
        <v>1</v>
      </c>
      <c r="D78" s="1">
        <v>0.24686342592592592</v>
      </c>
      <c r="E78">
        <v>89</v>
      </c>
      <c r="H78" t="s">
        <v>2379</v>
      </c>
      <c r="I78">
        <f t="shared" si="1"/>
        <v>5</v>
      </c>
      <c r="J78" s="10">
        <f t="shared" si="2"/>
        <v>0.22031249999999999</v>
      </c>
      <c r="K78">
        <f t="shared" si="3"/>
        <v>107</v>
      </c>
    </row>
    <row r="79" spans="2:11">
      <c r="B79" t="s">
        <v>2377</v>
      </c>
      <c r="C79">
        <v>4</v>
      </c>
      <c r="D79" s="1">
        <v>0.11562499999999999</v>
      </c>
      <c r="E79">
        <v>117</v>
      </c>
      <c r="H79" t="s">
        <v>2238</v>
      </c>
      <c r="I79">
        <f t="shared" si="1"/>
        <v>5</v>
      </c>
      <c r="J79" s="10">
        <f t="shared" si="2"/>
        <v>0.1930787037037037</v>
      </c>
      <c r="K79">
        <f t="shared" si="3"/>
        <v>61</v>
      </c>
    </row>
    <row r="80" spans="2:11">
      <c r="B80" t="s">
        <v>2369</v>
      </c>
      <c r="C80">
        <v>5</v>
      </c>
      <c r="D80" s="1">
        <v>0.28762731481481479</v>
      </c>
      <c r="E80">
        <v>114</v>
      </c>
      <c r="J80" s="10"/>
    </row>
    <row r="81" spans="2:11">
      <c r="B81" t="s">
        <v>1950</v>
      </c>
      <c r="C81">
        <v>5</v>
      </c>
      <c r="D81" s="1">
        <v>0.26606481481481481</v>
      </c>
      <c r="E81">
        <v>103</v>
      </c>
      <c r="H81" t="s">
        <v>2375</v>
      </c>
      <c r="I81">
        <f t="shared" ref="I81:I87" si="4">_xlfn.XLOOKUP(H81,B:B,C:C)</f>
        <v>5</v>
      </c>
      <c r="J81" s="10">
        <f t="shared" ref="J81:J87" si="5">_xlfn.XLOOKUP(H81,B:B,D:D)</f>
        <v>0.2520486111111111</v>
      </c>
      <c r="K81">
        <f t="shared" ref="K81:K87" si="6">_xlfn.XLOOKUP(H81,B:B,E:E)</f>
        <v>100</v>
      </c>
    </row>
    <row r="82" spans="2:11">
      <c r="B82" t="s">
        <v>2171</v>
      </c>
      <c r="C82">
        <v>5</v>
      </c>
      <c r="D82" s="1">
        <v>0.21061342592592591</v>
      </c>
      <c r="E82">
        <v>101</v>
      </c>
      <c r="H82" t="s">
        <v>2370</v>
      </c>
      <c r="I82">
        <f t="shared" si="4"/>
        <v>5</v>
      </c>
      <c r="J82" s="10">
        <f t="shared" si="5"/>
        <v>0.2479861111111111</v>
      </c>
      <c r="K82">
        <f t="shared" si="6"/>
        <v>108</v>
      </c>
    </row>
    <row r="83" spans="2:11">
      <c r="B83" t="s">
        <v>2374</v>
      </c>
      <c r="C83">
        <v>5</v>
      </c>
      <c r="D83" s="1">
        <v>0.28704861111111107</v>
      </c>
      <c r="E83">
        <v>113</v>
      </c>
      <c r="H83" t="s">
        <v>2376</v>
      </c>
      <c r="I83">
        <f t="shared" si="4"/>
        <v>5</v>
      </c>
      <c r="J83" s="10">
        <f t="shared" si="5"/>
        <v>0.11891203703703705</v>
      </c>
      <c r="K83">
        <f t="shared" si="6"/>
        <v>103</v>
      </c>
    </row>
    <row r="84" spans="2:11">
      <c r="B84" t="s">
        <v>2238</v>
      </c>
      <c r="C84">
        <v>5</v>
      </c>
      <c r="D84" s="1">
        <v>0.1930787037037037</v>
      </c>
      <c r="E84">
        <v>61</v>
      </c>
      <c r="H84" t="s">
        <v>2377</v>
      </c>
      <c r="I84">
        <f t="shared" si="4"/>
        <v>4</v>
      </c>
      <c r="J84" s="10">
        <f t="shared" si="5"/>
        <v>0.11562499999999999</v>
      </c>
      <c r="K84">
        <f t="shared" si="6"/>
        <v>117</v>
      </c>
    </row>
    <row r="85" spans="2:11">
      <c r="B85" t="s">
        <v>2379</v>
      </c>
      <c r="C85">
        <v>5</v>
      </c>
      <c r="D85" s="1">
        <v>0.22031249999999999</v>
      </c>
      <c r="E85">
        <v>107</v>
      </c>
      <c r="H85" t="s">
        <v>2238</v>
      </c>
      <c r="I85">
        <f t="shared" si="4"/>
        <v>5</v>
      </c>
      <c r="J85" s="10">
        <f t="shared" si="5"/>
        <v>0.1930787037037037</v>
      </c>
      <c r="K85">
        <f t="shared" si="6"/>
        <v>61</v>
      </c>
    </row>
    <row r="86" spans="2:11">
      <c r="H86" t="s">
        <v>2379</v>
      </c>
      <c r="I86">
        <f t="shared" si="4"/>
        <v>5</v>
      </c>
      <c r="J86" s="10">
        <f t="shared" si="5"/>
        <v>0.22031249999999999</v>
      </c>
      <c r="K86">
        <f t="shared" si="6"/>
        <v>107</v>
      </c>
    </row>
    <row r="87" spans="2:11">
      <c r="H87" t="s">
        <v>2371</v>
      </c>
      <c r="I87">
        <f t="shared" si="4"/>
        <v>5</v>
      </c>
      <c r="J87" s="10">
        <f t="shared" si="5"/>
        <v>0.17547453703703705</v>
      </c>
      <c r="K87">
        <f t="shared" si="6"/>
        <v>102</v>
      </c>
    </row>
  </sheetData>
  <sortState xmlns:xlrd2="http://schemas.microsoft.com/office/spreadsheetml/2017/richdata2" ref="A23:B46">
    <sortCondition ref="A23:A46"/>
  </sortState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B0DF3-1496-4014-80EF-804FD0624446}">
  <dimension ref="A1:Y27"/>
  <sheetViews>
    <sheetView topLeftCell="J1" workbookViewId="0">
      <selection activeCell="U1" sqref="U1"/>
    </sheetView>
  </sheetViews>
  <sheetFormatPr defaultRowHeight="14.4"/>
  <cols>
    <col min="2" max="2" width="18.44140625" customWidth="1"/>
    <col min="10" max="10" width="16.5546875" customWidth="1"/>
    <col min="17" max="17" width="11.109375" customWidth="1"/>
    <col min="18" max="18" width="11.6640625" customWidth="1"/>
  </cols>
  <sheetData>
    <row r="1" spans="1:25">
      <c r="A1" t="s">
        <v>1</v>
      </c>
      <c r="B1" t="s">
        <v>2723</v>
      </c>
      <c r="C1" t="s">
        <v>2724</v>
      </c>
      <c r="D1" t="s">
        <v>2725</v>
      </c>
      <c r="E1" t="s">
        <v>2358</v>
      </c>
      <c r="F1" t="s">
        <v>3</v>
      </c>
      <c r="I1" t="s">
        <v>1</v>
      </c>
      <c r="J1" t="s">
        <v>2723</v>
      </c>
      <c r="K1" t="s">
        <v>2724</v>
      </c>
      <c r="L1" t="s">
        <v>2730</v>
      </c>
      <c r="M1" t="s">
        <v>2358</v>
      </c>
      <c r="N1" t="s">
        <v>2410</v>
      </c>
      <c r="Q1" t="s">
        <v>111</v>
      </c>
      <c r="R1" s="10">
        <f>_xlfn.XLOOKUP(Q1,A:A,F:F)</f>
        <v>1.28</v>
      </c>
      <c r="S1" s="10"/>
      <c r="T1" s="10">
        <f>SUM(R1,S1)</f>
        <v>1.28</v>
      </c>
      <c r="U1" t="e">
        <f>_xlfn.XLOOKUP(Q1,X:X,Y:Y)</f>
        <v>#N/A</v>
      </c>
    </row>
    <row r="2" spans="1:25">
      <c r="A2" t="s">
        <v>2362</v>
      </c>
      <c r="B2" t="s">
        <v>2736</v>
      </c>
      <c r="C2" t="s">
        <v>2690</v>
      </c>
      <c r="D2">
        <v>8</v>
      </c>
      <c r="E2" s="1">
        <v>2.4699074074074078E-2</v>
      </c>
      <c r="F2" s="1">
        <v>2.2326388888888885E-2</v>
      </c>
      <c r="I2" t="s">
        <v>2375</v>
      </c>
      <c r="J2" t="s">
        <v>2736</v>
      </c>
      <c r="K2" t="s">
        <v>2692</v>
      </c>
      <c r="M2" s="10">
        <v>1.4039351851851851</v>
      </c>
      <c r="N2" s="1">
        <v>0.58574074074074078</v>
      </c>
      <c r="Q2" t="s">
        <v>130</v>
      </c>
      <c r="R2" s="10">
        <f t="shared" ref="R2:R25" si="0">_xlfn.XLOOKUP(Q2,A:A,F:F)</f>
        <v>0.1034375</v>
      </c>
      <c r="S2" s="10">
        <f t="shared" ref="S2:S25" si="1">_xlfn.XLOOKUP(Q2,I:I,N:N)</f>
        <v>1.0829282407407408</v>
      </c>
      <c r="T2" s="10">
        <f t="shared" ref="T2:T25" si="2">SUM(R2,S2)</f>
        <v>1.1863657407407409</v>
      </c>
      <c r="U2" t="e">
        <f t="shared" ref="U2:U25" si="3">_xlfn.XLOOKUP(Q2,X:X,Y:Y)</f>
        <v>#N/A</v>
      </c>
    </row>
    <row r="3" spans="1:25">
      <c r="A3" t="s">
        <v>2363</v>
      </c>
      <c r="B3" t="s">
        <v>2736</v>
      </c>
      <c r="C3" t="s">
        <v>2690</v>
      </c>
      <c r="D3">
        <v>8</v>
      </c>
      <c r="E3" s="1">
        <v>0.47236111111111106</v>
      </c>
      <c r="F3" s="1">
        <v>0.40013888888888888</v>
      </c>
      <c r="I3" t="s">
        <v>2370</v>
      </c>
      <c r="J3" t="s">
        <v>2736</v>
      </c>
      <c r="K3" t="s">
        <v>2692</v>
      </c>
      <c r="M3" s="10">
        <v>1.8417824074074074</v>
      </c>
      <c r="N3" s="10">
        <v>1.3393402777777776</v>
      </c>
      <c r="Q3" t="s">
        <v>2368</v>
      </c>
      <c r="R3" s="10">
        <f t="shared" si="0"/>
        <v>0.62086805555555558</v>
      </c>
      <c r="S3" s="10">
        <f t="shared" si="1"/>
        <v>0.81722222222222218</v>
      </c>
      <c r="T3" s="10">
        <f t="shared" si="2"/>
        <v>1.4380902777777778</v>
      </c>
      <c r="U3" t="e">
        <f t="shared" si="3"/>
        <v>#N/A</v>
      </c>
    </row>
    <row r="4" spans="1:25">
      <c r="A4" t="s">
        <v>473</v>
      </c>
      <c r="B4" t="s">
        <v>2736</v>
      </c>
      <c r="C4" t="s">
        <v>2690</v>
      </c>
      <c r="D4">
        <v>8</v>
      </c>
      <c r="E4" s="1">
        <v>0.6676157407407407</v>
      </c>
      <c r="F4" s="1">
        <v>0.48026620370370371</v>
      </c>
      <c r="I4" t="s">
        <v>2376</v>
      </c>
      <c r="J4" t="s">
        <v>2736</v>
      </c>
      <c r="K4" t="s">
        <v>2692</v>
      </c>
      <c r="M4" s="10">
        <v>2.0715972222222221</v>
      </c>
      <c r="N4" s="10">
        <v>1.0171643518518518</v>
      </c>
      <c r="Q4" t="s">
        <v>2364</v>
      </c>
      <c r="R4" s="10">
        <f t="shared" si="0"/>
        <v>0.69276620370370379</v>
      </c>
      <c r="S4" s="10">
        <f t="shared" si="1"/>
        <v>0.8294097222222222</v>
      </c>
      <c r="T4" s="10">
        <f t="shared" si="2"/>
        <v>1.522175925925926</v>
      </c>
      <c r="U4" t="e">
        <f t="shared" si="3"/>
        <v>#N/A</v>
      </c>
      <c r="X4" t="s">
        <v>2379</v>
      </c>
      <c r="Y4">
        <v>5110</v>
      </c>
    </row>
    <row r="5" spans="1:25">
      <c r="A5" t="s">
        <v>2364</v>
      </c>
      <c r="B5" t="s">
        <v>2737</v>
      </c>
      <c r="C5" t="s">
        <v>2690</v>
      </c>
      <c r="D5">
        <v>8</v>
      </c>
      <c r="E5" s="1">
        <v>0.91502314814814811</v>
      </c>
      <c r="F5" s="1">
        <v>0.69276620370370379</v>
      </c>
      <c r="I5" t="s">
        <v>2377</v>
      </c>
      <c r="J5" t="s">
        <v>2736</v>
      </c>
      <c r="K5" t="s">
        <v>2692</v>
      </c>
      <c r="M5" s="10">
        <v>1.9237615740740741</v>
      </c>
      <c r="N5" s="1">
        <v>0.30025462962962962</v>
      </c>
      <c r="Q5" t="s">
        <v>473</v>
      </c>
      <c r="R5" s="10">
        <f t="shared" si="0"/>
        <v>0.48026620370370371</v>
      </c>
      <c r="S5" s="10">
        <f t="shared" si="1"/>
        <v>0.66442129629629632</v>
      </c>
      <c r="T5" s="10">
        <f t="shared" si="2"/>
        <v>1.1446875000000001</v>
      </c>
      <c r="U5" t="e">
        <f t="shared" si="3"/>
        <v>#N/A</v>
      </c>
      <c r="X5" t="s">
        <v>2371</v>
      </c>
      <c r="Y5">
        <v>2199</v>
      </c>
    </row>
    <row r="6" spans="1:25">
      <c r="A6" t="s">
        <v>111</v>
      </c>
      <c r="B6" t="s">
        <v>2736</v>
      </c>
      <c r="C6" t="s">
        <v>2690</v>
      </c>
      <c r="D6">
        <v>8</v>
      </c>
      <c r="E6" s="10">
        <v>1.9564236111111111</v>
      </c>
      <c r="F6" s="10">
        <v>1.28</v>
      </c>
      <c r="I6" t="s">
        <v>2238</v>
      </c>
      <c r="J6" t="s">
        <v>2736</v>
      </c>
      <c r="K6" t="s">
        <v>2692</v>
      </c>
      <c r="M6" s="10">
        <v>1.9440277777777777</v>
      </c>
      <c r="N6" s="1">
        <v>0.90447916666666661</v>
      </c>
      <c r="Q6" t="s">
        <v>2363</v>
      </c>
      <c r="R6" s="10">
        <f t="shared" si="0"/>
        <v>0.40013888888888888</v>
      </c>
      <c r="S6" s="10">
        <f t="shared" si="1"/>
        <v>0.51157407407407407</v>
      </c>
      <c r="T6" s="10">
        <f t="shared" si="2"/>
        <v>0.911712962962963</v>
      </c>
      <c r="U6">
        <f t="shared" si="3"/>
        <v>2333</v>
      </c>
      <c r="X6" t="s">
        <v>2369</v>
      </c>
      <c r="Y6">
        <v>3709</v>
      </c>
    </row>
    <row r="7" spans="1:25">
      <c r="A7" t="s">
        <v>130</v>
      </c>
      <c r="B7" t="s">
        <v>2737</v>
      </c>
      <c r="C7" t="s">
        <v>2690</v>
      </c>
      <c r="D7">
        <v>8</v>
      </c>
      <c r="E7" s="1">
        <v>0.12825231481481483</v>
      </c>
      <c r="F7" s="1">
        <v>0.1034375</v>
      </c>
      <c r="I7" t="s">
        <v>2379</v>
      </c>
      <c r="J7" t="s">
        <v>2737</v>
      </c>
      <c r="K7" t="s">
        <v>2692</v>
      </c>
      <c r="M7" s="10">
        <v>1.1569097222222222</v>
      </c>
      <c r="N7" s="1">
        <v>0.96949074074074071</v>
      </c>
      <c r="Q7" t="s">
        <v>495</v>
      </c>
      <c r="R7" s="10">
        <f t="shared" si="0"/>
        <v>1.1162962962962963</v>
      </c>
      <c r="S7" s="10"/>
      <c r="T7" s="10">
        <f t="shared" si="2"/>
        <v>1.1162962962962963</v>
      </c>
      <c r="U7" t="e">
        <f t="shared" si="3"/>
        <v>#N/A</v>
      </c>
      <c r="X7" t="s">
        <v>2373</v>
      </c>
      <c r="Y7">
        <v>3218</v>
      </c>
    </row>
    <row r="8" spans="1:25">
      <c r="A8" t="s">
        <v>2367</v>
      </c>
      <c r="B8" t="s">
        <v>2737</v>
      </c>
      <c r="C8" t="s">
        <v>2690</v>
      </c>
      <c r="D8">
        <v>8</v>
      </c>
      <c r="E8" s="1">
        <v>0.6441203703703704</v>
      </c>
      <c r="F8" s="1">
        <v>0.54386574074074068</v>
      </c>
      <c r="I8" t="s">
        <v>2371</v>
      </c>
      <c r="J8" t="s">
        <v>2737</v>
      </c>
      <c r="K8" t="s">
        <v>2692</v>
      </c>
      <c r="M8" s="10">
        <v>1.338611111111111</v>
      </c>
      <c r="N8" s="1">
        <v>0.64586805555555549</v>
      </c>
      <c r="Q8" t="s">
        <v>2370</v>
      </c>
      <c r="R8" s="10">
        <f t="shared" si="0"/>
        <v>0</v>
      </c>
      <c r="S8" s="10">
        <f t="shared" si="1"/>
        <v>1.3393402777777776</v>
      </c>
      <c r="T8" s="10">
        <f t="shared" si="2"/>
        <v>1.3393402777777776</v>
      </c>
      <c r="U8" t="e">
        <f t="shared" si="3"/>
        <v>#N/A</v>
      </c>
      <c r="X8" t="s">
        <v>2374</v>
      </c>
      <c r="Y8">
        <v>3069</v>
      </c>
    </row>
    <row r="9" spans="1:25">
      <c r="A9" t="s">
        <v>2368</v>
      </c>
      <c r="B9" t="s">
        <v>2737</v>
      </c>
      <c r="C9" t="s">
        <v>2690</v>
      </c>
      <c r="D9">
        <v>8</v>
      </c>
      <c r="E9" s="10">
        <v>1.074351851851852</v>
      </c>
      <c r="F9" s="1">
        <v>0.62086805555555558</v>
      </c>
      <c r="I9" t="s">
        <v>2369</v>
      </c>
      <c r="J9" t="s">
        <v>2737</v>
      </c>
      <c r="K9" t="s">
        <v>2692</v>
      </c>
      <c r="M9" s="10">
        <v>1.7729282407407407</v>
      </c>
      <c r="N9" s="10">
        <v>1.633900462962963</v>
      </c>
      <c r="Q9" t="s">
        <v>2372</v>
      </c>
      <c r="R9" s="10">
        <f t="shared" si="0"/>
        <v>0</v>
      </c>
      <c r="S9" s="10">
        <f t="shared" si="1"/>
        <v>1.2759143518518519</v>
      </c>
      <c r="T9" s="10">
        <f t="shared" si="2"/>
        <v>1.2759143518518519</v>
      </c>
      <c r="U9">
        <f t="shared" si="3"/>
        <v>3428</v>
      </c>
      <c r="X9" t="s">
        <v>2372</v>
      </c>
      <c r="Y9">
        <v>3428</v>
      </c>
    </row>
    <row r="10" spans="1:25">
      <c r="A10" t="s">
        <v>2171</v>
      </c>
      <c r="B10" t="s">
        <v>2736</v>
      </c>
      <c r="C10" t="s">
        <v>2690</v>
      </c>
      <c r="D10">
        <v>8</v>
      </c>
      <c r="E10" s="10">
        <v>1.4491666666666667</v>
      </c>
      <c r="F10" s="10">
        <v>1.1801157407407408</v>
      </c>
      <c r="I10" t="s">
        <v>2362</v>
      </c>
      <c r="J10" t="s">
        <v>2736</v>
      </c>
      <c r="K10" t="s">
        <v>2692</v>
      </c>
      <c r="M10" s="1">
        <v>0.67137731481481477</v>
      </c>
      <c r="N10" s="1">
        <v>0.54540509259259262</v>
      </c>
      <c r="Q10" t="s">
        <v>2371</v>
      </c>
      <c r="R10" s="10">
        <f t="shared" si="0"/>
        <v>9.9537037037037042E-4</v>
      </c>
      <c r="S10" s="10">
        <f t="shared" si="1"/>
        <v>0.64586805555555549</v>
      </c>
      <c r="T10" s="10">
        <f t="shared" si="2"/>
        <v>0.64686342592592583</v>
      </c>
      <c r="U10">
        <f t="shared" si="3"/>
        <v>2199</v>
      </c>
    </row>
    <row r="11" spans="1:25">
      <c r="A11" t="s">
        <v>2369</v>
      </c>
      <c r="B11" t="s">
        <v>2737</v>
      </c>
      <c r="C11" t="s">
        <v>2690</v>
      </c>
      <c r="D11">
        <v>8</v>
      </c>
      <c r="E11" s="1">
        <v>0</v>
      </c>
      <c r="F11" s="1">
        <v>0</v>
      </c>
      <c r="I11" t="s">
        <v>2373</v>
      </c>
      <c r="J11" t="s">
        <v>2737</v>
      </c>
      <c r="K11" t="s">
        <v>2692</v>
      </c>
      <c r="M11" s="10">
        <v>2.1004282407407406</v>
      </c>
      <c r="N11" s="10">
        <v>1.0375578703703703</v>
      </c>
      <c r="Q11" t="s">
        <v>2367</v>
      </c>
      <c r="R11" s="10">
        <f t="shared" si="0"/>
        <v>0.54386574074074068</v>
      </c>
      <c r="S11" s="10">
        <f t="shared" si="1"/>
        <v>0.80364583333333339</v>
      </c>
      <c r="T11" s="10">
        <f t="shared" si="2"/>
        <v>1.347511574074074</v>
      </c>
      <c r="U11">
        <f t="shared" si="3"/>
        <v>1818</v>
      </c>
      <c r="X11" t="s">
        <v>2363</v>
      </c>
      <c r="Y11">
        <v>2333</v>
      </c>
    </row>
    <row r="12" spans="1:25">
      <c r="A12" t="s">
        <v>2371</v>
      </c>
      <c r="B12" t="s">
        <v>2737</v>
      </c>
      <c r="C12" t="s">
        <v>2690</v>
      </c>
      <c r="D12">
        <v>8</v>
      </c>
      <c r="E12" s="1">
        <v>1.0416666666666667E-3</v>
      </c>
      <c r="F12" s="1">
        <v>9.9537037037037042E-4</v>
      </c>
      <c r="I12" t="s">
        <v>2374</v>
      </c>
      <c r="J12" t="s">
        <v>2737</v>
      </c>
      <c r="K12" t="s">
        <v>2692</v>
      </c>
      <c r="M12" s="10">
        <v>1.3908217592592591</v>
      </c>
      <c r="N12" s="10">
        <v>1.1987384259259259</v>
      </c>
      <c r="Q12" t="s">
        <v>2375</v>
      </c>
      <c r="R12" s="10">
        <f t="shared" si="0"/>
        <v>0</v>
      </c>
      <c r="S12" s="10">
        <f t="shared" si="1"/>
        <v>0.58574074074074078</v>
      </c>
      <c r="T12" s="10">
        <f t="shared" si="2"/>
        <v>0.58574074074074078</v>
      </c>
      <c r="U12" t="e">
        <f t="shared" si="3"/>
        <v>#N/A</v>
      </c>
      <c r="X12" t="s">
        <v>2367</v>
      </c>
      <c r="Y12">
        <v>1818</v>
      </c>
    </row>
    <row r="13" spans="1:25">
      <c r="A13" t="s">
        <v>2373</v>
      </c>
      <c r="B13" t="s">
        <v>2737</v>
      </c>
      <c r="C13" t="s">
        <v>2690</v>
      </c>
      <c r="D13">
        <v>8</v>
      </c>
      <c r="E13" s="1">
        <v>0</v>
      </c>
      <c r="F13" s="1">
        <v>0</v>
      </c>
      <c r="I13" t="s">
        <v>2372</v>
      </c>
      <c r="J13" t="s">
        <v>2737</v>
      </c>
      <c r="K13" t="s">
        <v>2692</v>
      </c>
      <c r="M13" s="10">
        <v>1.7325231481481482</v>
      </c>
      <c r="N13" s="10">
        <v>1.2759143518518519</v>
      </c>
      <c r="Q13" t="s">
        <v>2362</v>
      </c>
      <c r="R13" s="10">
        <f t="shared" si="0"/>
        <v>2.2326388888888885E-2</v>
      </c>
      <c r="S13" s="10">
        <f t="shared" si="1"/>
        <v>0.54540509259259262</v>
      </c>
      <c r="T13" s="10">
        <f t="shared" si="2"/>
        <v>0.56773148148148156</v>
      </c>
      <c r="U13" t="e">
        <f t="shared" si="3"/>
        <v>#N/A</v>
      </c>
    </row>
    <row r="14" spans="1:25">
      <c r="A14" t="s">
        <v>2372</v>
      </c>
      <c r="B14" t="s">
        <v>2737</v>
      </c>
      <c r="C14" t="s">
        <v>2690</v>
      </c>
      <c r="D14">
        <v>8</v>
      </c>
      <c r="E14" s="1">
        <v>0</v>
      </c>
      <c r="F14" s="1">
        <v>0</v>
      </c>
      <c r="I14" t="s">
        <v>2378</v>
      </c>
      <c r="J14" t="s">
        <v>2737</v>
      </c>
      <c r="K14" t="s">
        <v>2692</v>
      </c>
      <c r="Q14" t="s">
        <v>2376</v>
      </c>
      <c r="R14" s="10">
        <f t="shared" si="0"/>
        <v>0</v>
      </c>
      <c r="S14" s="10">
        <f t="shared" si="1"/>
        <v>1.0171643518518518</v>
      </c>
      <c r="T14" s="10">
        <f t="shared" si="2"/>
        <v>1.0171643518518518</v>
      </c>
      <c r="U14" t="e">
        <f t="shared" si="3"/>
        <v>#N/A</v>
      </c>
    </row>
    <row r="15" spans="1:25">
      <c r="A15" t="s">
        <v>2374</v>
      </c>
      <c r="B15" t="s">
        <v>2737</v>
      </c>
      <c r="C15" t="s">
        <v>2690</v>
      </c>
      <c r="D15">
        <v>8</v>
      </c>
      <c r="E15" s="1">
        <v>1.0416666666666667E-4</v>
      </c>
      <c r="F15" s="1">
        <v>1.0416666666666667E-4</v>
      </c>
      <c r="I15" t="s">
        <v>2363</v>
      </c>
      <c r="J15" t="s">
        <v>2737</v>
      </c>
      <c r="K15" t="s">
        <v>2692</v>
      </c>
      <c r="M15" s="1">
        <v>0.56939814814814815</v>
      </c>
      <c r="N15" s="1">
        <v>0.51157407407407407</v>
      </c>
      <c r="Q15" t="s">
        <v>1269</v>
      </c>
      <c r="R15" s="10">
        <f t="shared" si="0"/>
        <v>1.012951388888889</v>
      </c>
      <c r="S15" s="10"/>
      <c r="T15" s="10">
        <f t="shared" si="2"/>
        <v>1.012951388888889</v>
      </c>
      <c r="U15" t="e">
        <f t="shared" si="3"/>
        <v>#N/A</v>
      </c>
    </row>
    <row r="16" spans="1:25">
      <c r="A16" t="s">
        <v>1269</v>
      </c>
      <c r="B16" t="s">
        <v>2736</v>
      </c>
      <c r="C16" t="s">
        <v>2690</v>
      </c>
      <c r="D16">
        <v>8</v>
      </c>
      <c r="E16" s="10">
        <v>1.4866782407407406</v>
      </c>
      <c r="F16" s="10">
        <v>1.012951388888889</v>
      </c>
      <c r="I16" t="s">
        <v>473</v>
      </c>
      <c r="J16" t="s">
        <v>2736</v>
      </c>
      <c r="K16" t="s">
        <v>2692</v>
      </c>
      <c r="M16" s="1">
        <v>0.79797453703703702</v>
      </c>
      <c r="N16" s="1">
        <v>0.66442129629629632</v>
      </c>
      <c r="Q16" t="s">
        <v>2373</v>
      </c>
      <c r="R16" s="10">
        <f t="shared" si="0"/>
        <v>0</v>
      </c>
      <c r="S16" s="10">
        <f t="shared" si="1"/>
        <v>1.0375578703703703</v>
      </c>
      <c r="T16" s="10">
        <f t="shared" si="2"/>
        <v>1.0375578703703703</v>
      </c>
      <c r="U16">
        <f t="shared" si="3"/>
        <v>3218</v>
      </c>
    </row>
    <row r="17" spans="1:21">
      <c r="A17" t="s">
        <v>1950</v>
      </c>
      <c r="B17" t="s">
        <v>2736</v>
      </c>
      <c r="C17" t="s">
        <v>2690</v>
      </c>
      <c r="D17">
        <v>8</v>
      </c>
      <c r="E17" s="10">
        <v>1.4994560185185186</v>
      </c>
      <c r="F17" s="10">
        <v>1.2216087962962963</v>
      </c>
      <c r="I17" t="s">
        <v>2364</v>
      </c>
      <c r="J17" t="s">
        <v>2736</v>
      </c>
      <c r="K17" t="s">
        <v>2692</v>
      </c>
      <c r="M17" s="1">
        <v>0.91282407407407407</v>
      </c>
      <c r="N17" s="1">
        <v>0.8294097222222222</v>
      </c>
      <c r="Q17" t="s">
        <v>1527</v>
      </c>
      <c r="R17" s="10">
        <f t="shared" si="0"/>
        <v>1.5272569444444446</v>
      </c>
      <c r="S17" s="10"/>
      <c r="T17" s="10">
        <f t="shared" si="2"/>
        <v>1.5272569444444446</v>
      </c>
      <c r="U17" t="e">
        <f t="shared" si="3"/>
        <v>#N/A</v>
      </c>
    </row>
    <row r="18" spans="1:21">
      <c r="A18" t="s">
        <v>1527</v>
      </c>
      <c r="B18" t="s">
        <v>2736</v>
      </c>
      <c r="C18" t="s">
        <v>2690</v>
      </c>
      <c r="D18">
        <v>8</v>
      </c>
      <c r="E18" s="10">
        <v>1.9875231481481481</v>
      </c>
      <c r="F18" s="10">
        <v>1.5272569444444446</v>
      </c>
      <c r="I18" t="s">
        <v>2367</v>
      </c>
      <c r="J18" t="s">
        <v>2737</v>
      </c>
      <c r="K18" t="s">
        <v>2692</v>
      </c>
      <c r="M18" s="1">
        <v>0.88887731481481491</v>
      </c>
      <c r="N18" s="1">
        <v>0.80364583333333339</v>
      </c>
      <c r="Q18" t="s">
        <v>2378</v>
      </c>
      <c r="R18" s="10">
        <f t="shared" si="0"/>
        <v>0</v>
      </c>
      <c r="S18" s="10">
        <f t="shared" si="1"/>
        <v>0</v>
      </c>
      <c r="T18" s="10">
        <f t="shared" si="2"/>
        <v>0</v>
      </c>
      <c r="U18" t="e">
        <f t="shared" si="3"/>
        <v>#N/A</v>
      </c>
    </row>
    <row r="19" spans="1:21">
      <c r="A19" t="s">
        <v>495</v>
      </c>
      <c r="B19" t="s">
        <v>2736</v>
      </c>
      <c r="C19" t="s">
        <v>2690</v>
      </c>
      <c r="D19">
        <v>8</v>
      </c>
      <c r="E19" s="10">
        <v>1.3618518518518519</v>
      </c>
      <c r="F19" s="10">
        <v>1.1162962962962963</v>
      </c>
      <c r="I19" t="s">
        <v>130</v>
      </c>
      <c r="J19" t="s">
        <v>2736</v>
      </c>
      <c r="K19" t="s">
        <v>2692</v>
      </c>
      <c r="M19" s="10">
        <v>1.3195138888888889</v>
      </c>
      <c r="N19" s="10">
        <v>1.0829282407407408</v>
      </c>
      <c r="Q19" t="s">
        <v>2377</v>
      </c>
      <c r="R19" s="10">
        <f t="shared" si="0"/>
        <v>0</v>
      </c>
      <c r="S19" s="10">
        <f t="shared" si="1"/>
        <v>0.30025462962962962</v>
      </c>
      <c r="T19" s="10">
        <f t="shared" si="2"/>
        <v>0.30025462962962962</v>
      </c>
      <c r="U19" t="e">
        <f t="shared" si="3"/>
        <v>#N/A</v>
      </c>
    </row>
    <row r="20" spans="1:21">
      <c r="A20" t="s">
        <v>2378</v>
      </c>
      <c r="B20" t="s">
        <v>2736</v>
      </c>
      <c r="C20" t="s">
        <v>2690</v>
      </c>
      <c r="I20" t="s">
        <v>2368</v>
      </c>
      <c r="J20" t="s">
        <v>2736</v>
      </c>
      <c r="K20" t="s">
        <v>2692</v>
      </c>
      <c r="M20" s="10">
        <v>1.0041087962962962</v>
      </c>
      <c r="N20" s="1">
        <v>0.81722222222222218</v>
      </c>
      <c r="Q20" t="s">
        <v>2369</v>
      </c>
      <c r="R20" s="10">
        <f t="shared" si="0"/>
        <v>0</v>
      </c>
      <c r="S20" s="10">
        <f t="shared" si="1"/>
        <v>1.633900462962963</v>
      </c>
      <c r="T20" s="10">
        <f t="shared" si="2"/>
        <v>1.633900462962963</v>
      </c>
      <c r="U20">
        <f t="shared" si="3"/>
        <v>3709</v>
      </c>
    </row>
    <row r="21" spans="1:21">
      <c r="A21" t="s">
        <v>2379</v>
      </c>
      <c r="B21" t="s">
        <v>2737</v>
      </c>
      <c r="C21" t="s">
        <v>2690</v>
      </c>
      <c r="D21">
        <v>8</v>
      </c>
      <c r="E21" s="1">
        <v>4.1435185185185186E-3</v>
      </c>
      <c r="F21" s="1">
        <v>4.1435185185185186E-3</v>
      </c>
      <c r="Q21" t="s">
        <v>1950</v>
      </c>
      <c r="R21" s="10">
        <f t="shared" si="0"/>
        <v>1.2216087962962963</v>
      </c>
      <c r="S21" s="10"/>
      <c r="T21" s="10">
        <f t="shared" si="2"/>
        <v>1.2216087962962963</v>
      </c>
      <c r="U21" t="e">
        <f t="shared" si="3"/>
        <v>#N/A</v>
      </c>
    </row>
    <row r="22" spans="1:21">
      <c r="A22" t="s">
        <v>2380</v>
      </c>
      <c r="B22" t="s">
        <v>2736</v>
      </c>
      <c r="C22" t="s">
        <v>2690</v>
      </c>
      <c r="Q22" t="s">
        <v>2171</v>
      </c>
      <c r="R22" s="10">
        <f t="shared" si="0"/>
        <v>1.1801157407407408</v>
      </c>
      <c r="S22" s="10"/>
      <c r="T22" s="10">
        <f t="shared" si="2"/>
        <v>1.1801157407407408</v>
      </c>
      <c r="U22" t="e">
        <f t="shared" si="3"/>
        <v>#N/A</v>
      </c>
    </row>
    <row r="23" spans="1:21">
      <c r="A23" t="s">
        <v>2375</v>
      </c>
      <c r="B23" t="s">
        <v>2736</v>
      </c>
      <c r="C23" t="s">
        <v>2690</v>
      </c>
      <c r="Q23" t="s">
        <v>2374</v>
      </c>
      <c r="R23" s="10">
        <f t="shared" si="0"/>
        <v>1.0416666666666667E-4</v>
      </c>
      <c r="S23" s="10">
        <f t="shared" si="1"/>
        <v>1.1987384259259259</v>
      </c>
      <c r="T23" s="10">
        <f t="shared" si="2"/>
        <v>1.1988425925925925</v>
      </c>
      <c r="U23">
        <f t="shared" si="3"/>
        <v>3069</v>
      </c>
    </row>
    <row r="24" spans="1:21">
      <c r="A24" t="s">
        <v>2370</v>
      </c>
      <c r="B24" t="s">
        <v>2736</v>
      </c>
      <c r="C24" t="s">
        <v>2690</v>
      </c>
      <c r="Q24" t="s">
        <v>2238</v>
      </c>
      <c r="R24" s="10">
        <f t="shared" si="0"/>
        <v>0</v>
      </c>
      <c r="S24" s="10">
        <f t="shared" si="1"/>
        <v>0.90447916666666661</v>
      </c>
      <c r="T24" s="10">
        <f t="shared" si="2"/>
        <v>0.90447916666666661</v>
      </c>
      <c r="U24" t="e">
        <f t="shared" si="3"/>
        <v>#N/A</v>
      </c>
    </row>
    <row r="25" spans="1:21">
      <c r="A25" t="s">
        <v>2376</v>
      </c>
      <c r="B25" t="s">
        <v>2736</v>
      </c>
      <c r="C25" t="s">
        <v>2690</v>
      </c>
      <c r="Q25" t="s">
        <v>2379</v>
      </c>
      <c r="R25" s="10">
        <f t="shared" si="0"/>
        <v>4.1435185185185186E-3</v>
      </c>
      <c r="S25" s="10">
        <f t="shared" si="1"/>
        <v>0.96949074074074071</v>
      </c>
      <c r="T25" s="10">
        <f t="shared" si="2"/>
        <v>0.97363425925925928</v>
      </c>
      <c r="U25">
        <f t="shared" si="3"/>
        <v>5110</v>
      </c>
    </row>
    <row r="26" spans="1:21">
      <c r="A26" t="s">
        <v>2377</v>
      </c>
      <c r="B26" t="s">
        <v>2736</v>
      </c>
      <c r="C26" t="s">
        <v>2690</v>
      </c>
    </row>
    <row r="27" spans="1:21">
      <c r="A27" t="s">
        <v>2238</v>
      </c>
      <c r="B27" t="s">
        <v>2736</v>
      </c>
      <c r="C27" t="s">
        <v>2690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01C8A-A714-458B-949D-F72DFA3B3311}">
  <dimension ref="A1:AG44"/>
  <sheetViews>
    <sheetView topLeftCell="Q1" workbookViewId="0">
      <selection activeCell="Z23" sqref="Z23"/>
    </sheetView>
  </sheetViews>
  <sheetFormatPr defaultRowHeight="14.4"/>
  <cols>
    <col min="11" max="11" width="10.109375" customWidth="1"/>
    <col min="12" max="12" width="13.6640625" customWidth="1"/>
    <col min="14" max="14" width="11.6640625" customWidth="1"/>
    <col min="15" max="15" width="82.33203125" customWidth="1"/>
    <col min="21" max="21" width="14.6640625" customWidth="1"/>
    <col min="26" max="26" width="11.6640625" customWidth="1"/>
    <col min="27" max="27" width="12.5546875" customWidth="1"/>
    <col min="31" max="31" width="79.88671875" customWidth="1"/>
  </cols>
  <sheetData>
    <row r="1" spans="1:33">
      <c r="A1" s="575" t="s">
        <v>3389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6"/>
      <c r="S1" s="572" t="s">
        <v>3390</v>
      </c>
      <c r="T1" s="573"/>
      <c r="U1" s="573"/>
      <c r="V1" s="573"/>
      <c r="W1" s="573"/>
      <c r="X1" s="573"/>
      <c r="Y1" s="573"/>
      <c r="Z1" s="573"/>
      <c r="AA1" s="573"/>
      <c r="AB1" s="573"/>
      <c r="AC1" s="573"/>
      <c r="AD1" s="573"/>
      <c r="AE1" s="574"/>
    </row>
    <row r="2" spans="1:33">
      <c r="A2" s="222" t="s">
        <v>2805</v>
      </c>
      <c r="B2" s="222" t="s">
        <v>2750</v>
      </c>
      <c r="C2" s="222" t="s">
        <v>2723</v>
      </c>
      <c r="D2" s="222" t="s">
        <v>2768</v>
      </c>
      <c r="E2" s="222" t="s">
        <v>3391</v>
      </c>
      <c r="F2" s="222" t="s">
        <v>3392</v>
      </c>
      <c r="G2" s="222" t="s">
        <v>2770</v>
      </c>
      <c r="H2" s="222" t="s">
        <v>3393</v>
      </c>
      <c r="I2" s="222" t="s">
        <v>2771</v>
      </c>
      <c r="J2" s="222" t="s">
        <v>2728</v>
      </c>
      <c r="K2" s="222" t="s">
        <v>3394</v>
      </c>
      <c r="L2" s="222" t="s">
        <v>3373</v>
      </c>
      <c r="M2" s="222" t="s">
        <v>2793</v>
      </c>
      <c r="N2" s="222" t="s">
        <v>2807</v>
      </c>
      <c r="O2" s="223" t="s">
        <v>3374</v>
      </c>
      <c r="S2" s="224" t="s">
        <v>2805</v>
      </c>
      <c r="T2" s="224" t="s">
        <v>2750</v>
      </c>
      <c r="U2" s="224" t="s">
        <v>2723</v>
      </c>
      <c r="V2" s="224" t="s">
        <v>2768</v>
      </c>
      <c r="W2" s="224" t="s">
        <v>2769</v>
      </c>
      <c r="X2" s="224" t="s">
        <v>2770</v>
      </c>
      <c r="Y2" s="224" t="s">
        <v>2419</v>
      </c>
      <c r="Z2" s="225" t="s">
        <v>2728</v>
      </c>
      <c r="AA2" s="226" t="s">
        <v>3373</v>
      </c>
      <c r="AB2" s="224" t="s">
        <v>2793</v>
      </c>
      <c r="AC2" s="227" t="s">
        <v>3375</v>
      </c>
      <c r="AD2" s="227" t="s">
        <v>3395</v>
      </c>
      <c r="AE2" s="224" t="s">
        <v>3374</v>
      </c>
    </row>
    <row r="3" spans="1:33">
      <c r="A3" s="106" t="s">
        <v>2362</v>
      </c>
      <c r="B3" s="106" t="s">
        <v>2393</v>
      </c>
      <c r="C3" s="106" t="s">
        <v>2736</v>
      </c>
      <c r="D3" s="106" t="s">
        <v>2690</v>
      </c>
      <c r="E3" s="106"/>
      <c r="F3" s="106">
        <v>2620</v>
      </c>
      <c r="G3" s="106">
        <v>336</v>
      </c>
      <c r="H3" s="106"/>
      <c r="I3" s="106">
        <v>2692</v>
      </c>
      <c r="J3" s="106">
        <v>102.75</v>
      </c>
      <c r="K3" s="106"/>
      <c r="L3" s="176">
        <v>0.24020833333333333</v>
      </c>
      <c r="M3" s="106">
        <v>98.17</v>
      </c>
      <c r="N3" s="106">
        <v>5</v>
      </c>
      <c r="O3" s="106"/>
      <c r="S3" t="s">
        <v>2375</v>
      </c>
      <c r="T3" t="s">
        <v>2393</v>
      </c>
      <c r="U3" t="s">
        <v>2736</v>
      </c>
      <c r="V3" t="s">
        <v>2692</v>
      </c>
      <c r="W3">
        <v>12000</v>
      </c>
      <c r="X3">
        <v>1233</v>
      </c>
      <c r="Y3">
        <v>12329</v>
      </c>
      <c r="Z3">
        <v>102.74</v>
      </c>
      <c r="AA3" s="1">
        <v>0.2520486111111111</v>
      </c>
      <c r="AB3">
        <v>97.71</v>
      </c>
      <c r="AC3">
        <v>100</v>
      </c>
      <c r="AD3">
        <v>5</v>
      </c>
      <c r="AG3" s="1"/>
    </row>
    <row r="4" spans="1:33">
      <c r="A4" s="106" t="s">
        <v>2363</v>
      </c>
      <c r="B4" s="106" t="s">
        <v>2393</v>
      </c>
      <c r="C4" s="106" t="s">
        <v>2736</v>
      </c>
      <c r="D4" s="106" t="s">
        <v>2690</v>
      </c>
      <c r="E4" s="106"/>
      <c r="F4" s="106">
        <v>2096</v>
      </c>
      <c r="G4" s="106">
        <v>250</v>
      </c>
      <c r="H4" s="106"/>
      <c r="I4" s="106">
        <v>2259</v>
      </c>
      <c r="J4" s="106">
        <v>107.78</v>
      </c>
      <c r="K4" s="106"/>
      <c r="L4" s="176">
        <v>0.19908564814814814</v>
      </c>
      <c r="M4" s="106">
        <v>98.82</v>
      </c>
      <c r="N4" s="106">
        <v>4</v>
      </c>
      <c r="O4" s="106"/>
      <c r="S4" t="s">
        <v>2370</v>
      </c>
      <c r="T4" t="s">
        <v>2393</v>
      </c>
      <c r="U4" t="s">
        <v>2736</v>
      </c>
      <c r="V4" t="s">
        <v>2692</v>
      </c>
      <c r="W4">
        <v>11100</v>
      </c>
      <c r="X4">
        <v>1389</v>
      </c>
      <c r="Y4">
        <v>12983</v>
      </c>
      <c r="Z4">
        <v>116.96</v>
      </c>
      <c r="AA4" s="1">
        <v>0.2479861111111111</v>
      </c>
      <c r="AB4">
        <v>98.65</v>
      </c>
      <c r="AC4">
        <v>108</v>
      </c>
      <c r="AD4">
        <v>5</v>
      </c>
      <c r="AG4" s="1"/>
    </row>
    <row r="5" spans="1:33">
      <c r="A5" s="106" t="s">
        <v>473</v>
      </c>
      <c r="B5" s="106" t="s">
        <v>2393</v>
      </c>
      <c r="C5" s="106" t="s">
        <v>2736</v>
      </c>
      <c r="D5" s="106" t="s">
        <v>2690</v>
      </c>
      <c r="E5" s="106"/>
      <c r="F5" s="106">
        <v>2620</v>
      </c>
      <c r="G5" s="106">
        <v>430</v>
      </c>
      <c r="H5" s="106"/>
      <c r="I5" s="106">
        <v>2466</v>
      </c>
      <c r="J5" s="106">
        <v>94.12</v>
      </c>
      <c r="K5" s="106"/>
      <c r="L5" s="176">
        <v>0.21903935185185186</v>
      </c>
      <c r="M5" s="106">
        <v>97.78</v>
      </c>
      <c r="N5" s="106">
        <v>5</v>
      </c>
      <c r="O5" s="106"/>
      <c r="S5" t="s">
        <v>2376</v>
      </c>
      <c r="T5" t="s">
        <v>2393</v>
      </c>
      <c r="U5" t="s">
        <v>2736</v>
      </c>
      <c r="V5" t="s">
        <v>2692</v>
      </c>
      <c r="W5">
        <v>11100</v>
      </c>
      <c r="X5">
        <v>1179</v>
      </c>
      <c r="Y5">
        <v>12047</v>
      </c>
      <c r="Z5">
        <v>108.53</v>
      </c>
      <c r="AA5" s="1">
        <v>0.11891203703703705</v>
      </c>
      <c r="AB5">
        <v>97.65</v>
      </c>
      <c r="AC5">
        <v>103</v>
      </c>
      <c r="AD5">
        <v>5</v>
      </c>
      <c r="AG5" s="1"/>
    </row>
    <row r="6" spans="1:33">
      <c r="A6" s="106" t="s">
        <v>2364</v>
      </c>
      <c r="B6" s="106" t="s">
        <v>2393</v>
      </c>
      <c r="C6" s="106" t="s">
        <v>2736</v>
      </c>
      <c r="D6" s="106" t="s">
        <v>2690</v>
      </c>
      <c r="E6" s="106"/>
      <c r="F6" s="106">
        <v>2620</v>
      </c>
      <c r="G6" s="106">
        <v>242</v>
      </c>
      <c r="H6" s="106"/>
      <c r="I6" s="106">
        <v>2753</v>
      </c>
      <c r="J6" s="106">
        <v>105.08</v>
      </c>
      <c r="K6" s="106"/>
      <c r="L6" s="176">
        <v>0.3895717592592593</v>
      </c>
      <c r="M6" s="106">
        <v>98.83</v>
      </c>
      <c r="N6" s="106">
        <v>5</v>
      </c>
      <c r="O6" s="106"/>
      <c r="S6" t="s">
        <v>2377</v>
      </c>
      <c r="T6" t="s">
        <v>2393</v>
      </c>
      <c r="U6" t="s">
        <v>2736</v>
      </c>
      <c r="V6" t="s">
        <v>2692</v>
      </c>
      <c r="W6">
        <v>9600</v>
      </c>
      <c r="X6">
        <v>1155</v>
      </c>
      <c r="Y6">
        <v>11214</v>
      </c>
      <c r="Z6">
        <v>116.81</v>
      </c>
      <c r="AA6" s="1">
        <v>0.11562499999999999</v>
      </c>
      <c r="AC6">
        <v>117</v>
      </c>
      <c r="AD6">
        <v>4</v>
      </c>
      <c r="AG6" s="1"/>
    </row>
    <row r="7" spans="1:33">
      <c r="A7" s="106" t="s">
        <v>111</v>
      </c>
      <c r="B7" s="106" t="s">
        <v>2393</v>
      </c>
      <c r="C7" s="106" t="s">
        <v>2736</v>
      </c>
      <c r="D7" s="106" t="s">
        <v>2690</v>
      </c>
      <c r="E7" s="106"/>
      <c r="F7" s="106">
        <v>2620</v>
      </c>
      <c r="G7" s="106">
        <v>303</v>
      </c>
      <c r="H7" s="106"/>
      <c r="I7" s="106">
        <v>2702</v>
      </c>
      <c r="J7" s="106">
        <v>103.13</v>
      </c>
      <c r="K7" s="106"/>
      <c r="L7" s="176">
        <v>0.26795138888888886</v>
      </c>
      <c r="M7" s="106">
        <v>98.07</v>
      </c>
      <c r="N7" s="106">
        <v>5</v>
      </c>
      <c r="O7" s="106"/>
      <c r="S7" t="s">
        <v>2379</v>
      </c>
      <c r="T7" t="s">
        <v>2393</v>
      </c>
      <c r="U7" t="s">
        <v>2737</v>
      </c>
      <c r="V7" t="s">
        <v>2692</v>
      </c>
      <c r="W7">
        <v>3806</v>
      </c>
      <c r="X7">
        <v>2183</v>
      </c>
      <c r="Y7">
        <v>2114</v>
      </c>
      <c r="Z7">
        <v>55.54</v>
      </c>
      <c r="AA7" s="1">
        <v>0.22031249999999999</v>
      </c>
      <c r="AC7">
        <v>107</v>
      </c>
      <c r="AD7">
        <v>5</v>
      </c>
      <c r="AE7" t="s">
        <v>3396</v>
      </c>
      <c r="AG7" s="1"/>
    </row>
    <row r="8" spans="1:33">
      <c r="A8" s="106" t="s">
        <v>130</v>
      </c>
      <c r="B8" s="106" t="s">
        <v>2393</v>
      </c>
      <c r="C8" s="106" t="s">
        <v>2736</v>
      </c>
      <c r="D8" s="106" t="s">
        <v>2690</v>
      </c>
      <c r="E8" s="106"/>
      <c r="F8" s="106">
        <v>2620</v>
      </c>
      <c r="G8" s="106">
        <v>306</v>
      </c>
      <c r="H8" s="106"/>
      <c r="I8" s="106">
        <v>2691</v>
      </c>
      <c r="J8" s="106">
        <v>102.71</v>
      </c>
      <c r="K8" s="106"/>
      <c r="L8" s="176">
        <v>0.28129629629629632</v>
      </c>
      <c r="M8" s="106">
        <v>97.31</v>
      </c>
      <c r="N8" s="106">
        <v>5</v>
      </c>
      <c r="O8" s="106"/>
      <c r="S8" t="s">
        <v>2371</v>
      </c>
      <c r="T8" t="s">
        <v>2393</v>
      </c>
      <c r="U8" t="s">
        <v>2737</v>
      </c>
      <c r="V8" t="s">
        <v>2692</v>
      </c>
      <c r="W8">
        <v>2160</v>
      </c>
      <c r="X8">
        <v>932</v>
      </c>
      <c r="Y8">
        <v>2091</v>
      </c>
      <c r="Z8">
        <v>96.81</v>
      </c>
      <c r="AA8" s="1">
        <v>0.17547453703703705</v>
      </c>
      <c r="AC8">
        <v>102</v>
      </c>
      <c r="AD8">
        <v>5</v>
      </c>
      <c r="AE8" t="s">
        <v>3397</v>
      </c>
      <c r="AG8" s="1"/>
    </row>
    <row r="9" spans="1:33">
      <c r="A9" s="106" t="s">
        <v>2367</v>
      </c>
      <c r="B9" s="106" t="s">
        <v>2393</v>
      </c>
      <c r="C9" s="106" t="s">
        <v>2736</v>
      </c>
      <c r="D9" s="106" t="s">
        <v>2690</v>
      </c>
      <c r="E9" s="106"/>
      <c r="F9" s="106">
        <v>2096</v>
      </c>
      <c r="G9" s="106">
        <v>305</v>
      </c>
      <c r="H9" s="106"/>
      <c r="I9" s="106">
        <v>2254</v>
      </c>
      <c r="J9" s="106">
        <v>107.54</v>
      </c>
      <c r="K9" s="106"/>
      <c r="L9" s="176">
        <v>0.24190972222222221</v>
      </c>
      <c r="M9" s="106">
        <v>97.77</v>
      </c>
      <c r="N9" s="106">
        <v>4</v>
      </c>
      <c r="O9" s="106"/>
      <c r="AG9" s="1"/>
    </row>
    <row r="10" spans="1:33">
      <c r="A10" s="106" t="s">
        <v>2368</v>
      </c>
      <c r="B10" s="106" t="s">
        <v>2393</v>
      </c>
      <c r="C10" s="106" t="s">
        <v>2736</v>
      </c>
      <c r="D10" s="106" t="s">
        <v>2690</v>
      </c>
      <c r="E10" s="106"/>
      <c r="F10" s="106">
        <v>2620</v>
      </c>
      <c r="G10" s="106">
        <v>282</v>
      </c>
      <c r="H10" s="106"/>
      <c r="I10" s="106">
        <v>2721</v>
      </c>
      <c r="J10" s="106">
        <v>103.85</v>
      </c>
      <c r="K10" s="106"/>
      <c r="L10" s="176">
        <v>0.28459490740740739</v>
      </c>
      <c r="M10" s="106">
        <v>98.28</v>
      </c>
      <c r="N10" s="106">
        <v>5</v>
      </c>
      <c r="O10" s="106"/>
    </row>
    <row r="11" spans="1:33">
      <c r="A11" s="106" t="s">
        <v>2171</v>
      </c>
      <c r="B11" s="106" t="s">
        <v>2393</v>
      </c>
      <c r="C11" s="106" t="s">
        <v>2736</v>
      </c>
      <c r="D11" s="106" t="s">
        <v>2690</v>
      </c>
      <c r="E11" s="106"/>
      <c r="F11" s="106">
        <v>2620</v>
      </c>
      <c r="G11" s="106">
        <v>261</v>
      </c>
      <c r="H11" s="106"/>
      <c r="I11" s="106">
        <v>2654</v>
      </c>
      <c r="J11" s="106">
        <v>101.3</v>
      </c>
      <c r="K11" s="106"/>
      <c r="L11" s="176">
        <v>0.21061342592592591</v>
      </c>
      <c r="M11" s="106">
        <v>99.1</v>
      </c>
      <c r="N11" s="106">
        <v>5</v>
      </c>
      <c r="O11" s="106"/>
    </row>
    <row r="12" spans="1:33">
      <c r="A12" s="106" t="s">
        <v>2369</v>
      </c>
      <c r="B12" s="106" t="s">
        <v>2393</v>
      </c>
      <c r="C12" s="106" t="s">
        <v>2737</v>
      </c>
      <c r="D12" s="106" t="s">
        <v>2690</v>
      </c>
      <c r="E12" s="106"/>
      <c r="F12" s="106">
        <v>1440</v>
      </c>
      <c r="G12" s="106">
        <v>91</v>
      </c>
      <c r="H12" s="106"/>
      <c r="I12" s="106">
        <v>1647</v>
      </c>
      <c r="J12" s="106">
        <v>114.38</v>
      </c>
      <c r="K12" s="106"/>
      <c r="L12" s="176">
        <v>0.28762731481481479</v>
      </c>
      <c r="M12" s="106">
        <v>97.48</v>
      </c>
      <c r="N12" s="106">
        <v>5</v>
      </c>
      <c r="O12" s="106"/>
    </row>
    <row r="13" spans="1:33">
      <c r="A13" s="106" t="s">
        <v>2371</v>
      </c>
      <c r="B13" s="106" t="s">
        <v>2393</v>
      </c>
      <c r="C13" s="106" t="s">
        <v>2737</v>
      </c>
      <c r="D13" s="106" t="s">
        <v>2690</v>
      </c>
      <c r="E13" s="106">
        <v>2160</v>
      </c>
      <c r="F13" s="106">
        <v>640</v>
      </c>
      <c r="G13" s="106">
        <v>78</v>
      </c>
      <c r="H13" s="106">
        <v>2091</v>
      </c>
      <c r="I13" s="106">
        <v>637</v>
      </c>
      <c r="J13" s="106">
        <v>99.53</v>
      </c>
      <c r="K13" s="106"/>
      <c r="L13" s="176">
        <v>0.17547453703703705</v>
      </c>
      <c r="M13" s="106">
        <v>95.22</v>
      </c>
      <c r="N13" s="106">
        <v>5</v>
      </c>
      <c r="O13" s="106" t="s">
        <v>3397</v>
      </c>
    </row>
    <row r="14" spans="1:33">
      <c r="A14" s="106" t="s">
        <v>2373</v>
      </c>
      <c r="B14" s="106" t="s">
        <v>2393</v>
      </c>
      <c r="C14" s="106" t="s">
        <v>2737</v>
      </c>
      <c r="D14" s="106" t="s">
        <v>2690</v>
      </c>
      <c r="E14" s="106"/>
      <c r="F14" s="106">
        <v>1440</v>
      </c>
      <c r="G14" s="106">
        <v>58</v>
      </c>
      <c r="H14" s="106"/>
      <c r="I14" s="106">
        <v>1345</v>
      </c>
      <c r="J14" s="106">
        <v>93.4</v>
      </c>
      <c r="K14" s="106"/>
      <c r="L14" s="176">
        <v>0.25996527777777778</v>
      </c>
      <c r="M14" s="106">
        <v>97.32</v>
      </c>
      <c r="N14" s="106">
        <v>5</v>
      </c>
      <c r="O14" s="106"/>
    </row>
    <row r="15" spans="1:33">
      <c r="A15" s="106" t="s">
        <v>2372</v>
      </c>
      <c r="B15" s="106" t="s">
        <v>2393</v>
      </c>
      <c r="C15" s="106" t="s">
        <v>2737</v>
      </c>
      <c r="D15" s="106" t="s">
        <v>2690</v>
      </c>
      <c r="E15" s="106"/>
      <c r="F15" s="106">
        <v>1600</v>
      </c>
      <c r="G15" s="106">
        <v>92</v>
      </c>
      <c r="H15" s="106"/>
      <c r="I15" s="106">
        <v>1755</v>
      </c>
      <c r="J15" s="106">
        <v>109.69</v>
      </c>
      <c r="K15" s="106"/>
      <c r="L15" s="176">
        <v>0.33743055555555551</v>
      </c>
      <c r="M15" s="106">
        <v>97.75</v>
      </c>
      <c r="N15" s="106">
        <v>5</v>
      </c>
      <c r="O15" s="106"/>
    </row>
    <row r="16" spans="1:33">
      <c r="A16" s="106" t="s">
        <v>2374</v>
      </c>
      <c r="B16" s="106" t="s">
        <v>2393</v>
      </c>
      <c r="C16" s="106" t="s">
        <v>2737</v>
      </c>
      <c r="D16" s="106" t="s">
        <v>2690</v>
      </c>
      <c r="E16" s="106"/>
      <c r="F16" s="106">
        <v>1440</v>
      </c>
      <c r="G16" s="106">
        <v>80</v>
      </c>
      <c r="H16" s="106"/>
      <c r="I16" s="106">
        <v>1629</v>
      </c>
      <c r="J16" s="106">
        <v>113.13</v>
      </c>
      <c r="K16" s="106"/>
      <c r="L16" s="176">
        <v>0.28704861111111107</v>
      </c>
      <c r="M16" s="106">
        <v>96.3</v>
      </c>
      <c r="N16" s="106">
        <v>5</v>
      </c>
      <c r="O16" s="106"/>
    </row>
    <row r="17" spans="1:27">
      <c r="A17" s="106" t="s">
        <v>1269</v>
      </c>
      <c r="B17" s="106" t="s">
        <v>2393</v>
      </c>
      <c r="C17" s="106" t="s">
        <v>2736</v>
      </c>
      <c r="D17" s="106" t="s">
        <v>2690</v>
      </c>
      <c r="E17" s="106"/>
      <c r="F17" s="106">
        <v>2620</v>
      </c>
      <c r="G17" s="106">
        <v>284</v>
      </c>
      <c r="H17" s="106"/>
      <c r="I17" s="106">
        <v>2607</v>
      </c>
      <c r="J17" s="106">
        <v>99.5</v>
      </c>
      <c r="K17" s="106"/>
      <c r="L17" s="176">
        <v>0.29979166666666668</v>
      </c>
      <c r="M17" s="106">
        <v>95.68</v>
      </c>
      <c r="N17" s="106">
        <v>5</v>
      </c>
      <c r="O17" s="106"/>
    </row>
    <row r="18" spans="1:27">
      <c r="A18" s="106" t="s">
        <v>1950</v>
      </c>
      <c r="B18" s="106" t="s">
        <v>2393</v>
      </c>
      <c r="C18" s="106" t="s">
        <v>2736</v>
      </c>
      <c r="D18" s="106" t="s">
        <v>2690</v>
      </c>
      <c r="E18" s="106"/>
      <c r="F18" s="106">
        <v>2620</v>
      </c>
      <c r="G18" s="106">
        <v>327</v>
      </c>
      <c r="H18" s="106"/>
      <c r="I18" s="106">
        <v>2689</v>
      </c>
      <c r="J18" s="106">
        <v>102.63</v>
      </c>
      <c r="K18" s="106"/>
      <c r="L18" s="176">
        <v>0.26606481481481481</v>
      </c>
      <c r="M18" s="106">
        <v>98.22</v>
      </c>
      <c r="N18" s="106">
        <v>5</v>
      </c>
      <c r="O18" s="106"/>
    </row>
    <row r="19" spans="1:27">
      <c r="A19" s="106" t="s">
        <v>1527</v>
      </c>
      <c r="B19" s="106" t="s">
        <v>2393</v>
      </c>
      <c r="C19" s="106" t="s">
        <v>2736</v>
      </c>
      <c r="D19" s="106" t="s">
        <v>2690</v>
      </c>
      <c r="E19" s="106"/>
      <c r="F19" s="106">
        <v>2096</v>
      </c>
      <c r="G19" s="106">
        <v>310</v>
      </c>
      <c r="H19" s="106"/>
      <c r="I19" s="106">
        <v>2127</v>
      </c>
      <c r="J19" s="106">
        <v>101.48</v>
      </c>
      <c r="K19" s="106"/>
      <c r="L19" s="176">
        <v>0.2988425925925926</v>
      </c>
      <c r="M19" s="106">
        <v>95.81</v>
      </c>
      <c r="N19" s="106">
        <v>4</v>
      </c>
      <c r="O19" s="106"/>
    </row>
    <row r="20" spans="1:27">
      <c r="A20" s="106" t="s">
        <v>495</v>
      </c>
      <c r="B20" s="106" t="s">
        <v>2393</v>
      </c>
      <c r="C20" s="106" t="s">
        <v>2736</v>
      </c>
      <c r="D20" s="106" t="s">
        <v>2690</v>
      </c>
      <c r="E20" s="106"/>
      <c r="F20" s="106">
        <v>2620</v>
      </c>
      <c r="G20" s="106">
        <v>295</v>
      </c>
      <c r="H20" s="106"/>
      <c r="I20" s="106">
        <v>2799</v>
      </c>
      <c r="J20" s="106">
        <v>106.83</v>
      </c>
      <c r="K20" s="106"/>
      <c r="L20" s="176">
        <v>0.2131828703703704</v>
      </c>
      <c r="M20" s="106">
        <v>98.11</v>
      </c>
      <c r="N20" s="106">
        <v>5</v>
      </c>
      <c r="O20" s="106"/>
    </row>
    <row r="21" spans="1:27">
      <c r="A21" s="106" t="s">
        <v>2379</v>
      </c>
      <c r="B21" s="106" t="s">
        <v>2393</v>
      </c>
      <c r="C21" s="106" t="s">
        <v>2737</v>
      </c>
      <c r="D21" s="106" t="s">
        <v>2690</v>
      </c>
      <c r="E21" s="106">
        <v>3806</v>
      </c>
      <c r="F21" s="106">
        <v>320</v>
      </c>
      <c r="G21" s="106">
        <v>22</v>
      </c>
      <c r="H21" s="106">
        <v>2114</v>
      </c>
      <c r="I21" s="106">
        <v>369</v>
      </c>
      <c r="J21" s="106">
        <v>115.31</v>
      </c>
      <c r="K21" s="106"/>
      <c r="L21" s="176">
        <v>0.22031249999999999</v>
      </c>
      <c r="M21" s="106"/>
      <c r="N21" s="106">
        <v>5</v>
      </c>
      <c r="O21" s="106" t="s">
        <v>3396</v>
      </c>
      <c r="X21" s="10"/>
      <c r="Y21" s="10"/>
      <c r="Z21" s="1"/>
      <c r="AA21" s="1"/>
    </row>
    <row r="22" spans="1:27">
      <c r="A22" s="106" t="s">
        <v>2238</v>
      </c>
      <c r="B22" s="106" t="s">
        <v>2393</v>
      </c>
      <c r="C22" s="106" t="s">
        <v>2736</v>
      </c>
      <c r="D22" s="106" t="s">
        <v>2690</v>
      </c>
      <c r="E22" s="106"/>
      <c r="F22" s="106">
        <v>2358</v>
      </c>
      <c r="G22" s="106">
        <v>163</v>
      </c>
      <c r="H22" s="106"/>
      <c r="I22" s="106">
        <v>1441</v>
      </c>
      <c r="J22" s="106">
        <v>61.11</v>
      </c>
      <c r="K22" s="106"/>
      <c r="L22" s="176">
        <v>0.1930787037037037</v>
      </c>
      <c r="M22" s="106">
        <v>97.02</v>
      </c>
      <c r="N22" s="106">
        <v>5</v>
      </c>
      <c r="O22" s="106"/>
      <c r="X22" s="10"/>
      <c r="Y22" s="10"/>
      <c r="Z22" s="1"/>
      <c r="AA22" s="1"/>
    </row>
    <row r="23" spans="1:27">
      <c r="X23" s="10"/>
      <c r="Y23" s="1"/>
      <c r="Z23" s="1"/>
      <c r="AA23" s="1"/>
    </row>
    <row r="24" spans="1:27">
      <c r="X24" s="10"/>
      <c r="Y24" s="1"/>
      <c r="Z24" s="1"/>
      <c r="AA24" s="1"/>
    </row>
    <row r="25" spans="1:27">
      <c r="M25" s="10"/>
      <c r="N25" s="10"/>
      <c r="O25" s="1"/>
      <c r="P25" s="1"/>
      <c r="X25" s="1"/>
      <c r="Y25" s="1"/>
      <c r="Z25" s="1"/>
      <c r="AA25" s="1"/>
    </row>
    <row r="26" spans="1:27">
      <c r="M26" s="1"/>
      <c r="N26" s="1"/>
      <c r="O26" s="1"/>
      <c r="P26" s="1"/>
      <c r="X26" s="1"/>
      <c r="Y26" s="1"/>
      <c r="Z26" s="1"/>
      <c r="AA26" s="1"/>
    </row>
    <row r="27" spans="1:27">
      <c r="M27" s="10"/>
      <c r="N27" s="10"/>
      <c r="O27" s="1"/>
      <c r="P27" s="1"/>
      <c r="X27" s="1"/>
      <c r="Y27" s="1"/>
      <c r="Z27" s="1"/>
      <c r="AA27" s="1"/>
    </row>
    <row r="28" spans="1:27">
      <c r="M28" s="10"/>
      <c r="N28" s="10"/>
      <c r="O28" s="1"/>
      <c r="P28" s="1"/>
    </row>
    <row r="29" spans="1:27">
      <c r="M29" s="10"/>
      <c r="N29" s="10"/>
      <c r="O29" s="1"/>
      <c r="P29" s="1"/>
    </row>
    <row r="30" spans="1:27">
      <c r="M30" s="10"/>
      <c r="N30" s="10"/>
      <c r="O30" s="1"/>
      <c r="P30" s="1"/>
    </row>
    <row r="31" spans="1:27">
      <c r="M31" s="10"/>
      <c r="N31" s="1"/>
      <c r="O31" s="1"/>
      <c r="P31" s="1"/>
    </row>
    <row r="32" spans="1:27">
      <c r="M32" s="10"/>
      <c r="N32" s="10"/>
      <c r="O32" s="1"/>
      <c r="P32" s="1"/>
    </row>
    <row r="33" spans="13:16">
      <c r="M33" s="10"/>
      <c r="N33" s="10"/>
      <c r="O33" s="1"/>
      <c r="P33" s="1"/>
    </row>
    <row r="34" spans="13:16">
      <c r="M34" s="10"/>
      <c r="N34" s="10"/>
      <c r="O34" s="1"/>
      <c r="P34" s="1"/>
    </row>
    <row r="35" spans="13:16">
      <c r="M35" s="1"/>
      <c r="N35" s="1"/>
      <c r="O35" s="1"/>
      <c r="P35" s="1"/>
    </row>
    <row r="36" spans="13:16">
      <c r="M36" s="10"/>
      <c r="N36" s="10"/>
      <c r="O36" s="1"/>
      <c r="P36" s="10"/>
    </row>
    <row r="37" spans="13:16">
      <c r="M37" s="10"/>
      <c r="N37" s="10"/>
      <c r="O37" s="1"/>
      <c r="P37" s="1"/>
    </row>
    <row r="38" spans="13:16">
      <c r="M38" s="10"/>
      <c r="N38" s="10"/>
      <c r="O38" s="1"/>
      <c r="P38" s="1"/>
    </row>
    <row r="39" spans="13:16">
      <c r="M39" s="10"/>
      <c r="N39" s="10"/>
      <c r="O39" s="1"/>
      <c r="P39" s="1"/>
    </row>
    <row r="40" spans="13:16">
      <c r="M40" s="10"/>
      <c r="N40" s="10"/>
      <c r="O40" s="1"/>
      <c r="P40" s="1"/>
    </row>
    <row r="41" spans="13:16">
      <c r="M41" s="10"/>
      <c r="N41" s="10"/>
      <c r="O41" s="1"/>
      <c r="P41" s="1"/>
    </row>
    <row r="42" spans="13:16">
      <c r="M42" s="10"/>
      <c r="N42" s="10"/>
      <c r="O42" s="1"/>
      <c r="P42" s="1"/>
    </row>
    <row r="43" spans="13:16">
      <c r="M43" s="1"/>
      <c r="N43" s="1"/>
      <c r="O43" s="1"/>
      <c r="P43" s="1"/>
    </row>
    <row r="44" spans="13:16">
      <c r="M44" s="10"/>
      <c r="N44" s="1"/>
      <c r="O44" s="1"/>
      <c r="P44" s="10"/>
    </row>
  </sheetData>
  <mergeCells count="2">
    <mergeCell ref="A1:O1"/>
    <mergeCell ref="S1:AE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95FE6-6D5F-4354-AB6C-BA7AB0F5ECA0}">
  <dimension ref="A1:M26"/>
  <sheetViews>
    <sheetView workbookViewId="0"/>
  </sheetViews>
  <sheetFormatPr defaultRowHeight="14.4"/>
  <cols>
    <col min="1" max="1" width="15.6640625" customWidth="1"/>
    <col min="2" max="2" width="31.88671875" customWidth="1"/>
    <col min="3" max="3" width="23" customWidth="1"/>
    <col min="4" max="4" width="11.33203125" customWidth="1"/>
    <col min="12" max="12" width="22.5546875" customWidth="1"/>
    <col min="13" max="13" width="21.109375" customWidth="1"/>
  </cols>
  <sheetData>
    <row r="1" spans="1:13">
      <c r="A1" s="231" t="s">
        <v>3398</v>
      </c>
      <c r="B1" s="230" t="s">
        <v>3023</v>
      </c>
      <c r="C1" s="232" t="s">
        <v>2723</v>
      </c>
      <c r="D1" s="233" t="s">
        <v>2768</v>
      </c>
    </row>
    <row r="2" spans="1:13">
      <c r="A2" s="229" t="s">
        <v>2379</v>
      </c>
      <c r="B2" s="229" t="str">
        <f t="shared" ref="B2:B7" si="0">_xlfn.XLOOKUP(A2,M:M,L:L)</f>
        <v>Venkat Goutham Bobbili</v>
      </c>
      <c r="C2" s="234" t="s">
        <v>3399</v>
      </c>
      <c r="D2" s="234" t="s">
        <v>2692</v>
      </c>
      <c r="L2" t="s">
        <v>2909</v>
      </c>
      <c r="M2" t="s">
        <v>111</v>
      </c>
    </row>
    <row r="3" spans="1:13">
      <c r="A3" s="229" t="s">
        <v>2371</v>
      </c>
      <c r="B3" s="229" t="str">
        <f t="shared" si="0"/>
        <v>K.Mounika</v>
      </c>
      <c r="C3" s="234" t="s">
        <v>3399</v>
      </c>
      <c r="D3" s="234" t="s">
        <v>2692</v>
      </c>
      <c r="L3" t="s">
        <v>2911</v>
      </c>
      <c r="M3" t="s">
        <v>130</v>
      </c>
    </row>
    <row r="4" spans="1:13">
      <c r="A4" s="229" t="s">
        <v>2373</v>
      </c>
      <c r="B4" s="229" t="str">
        <f t="shared" si="0"/>
        <v>Yukapriya Sukumar</v>
      </c>
      <c r="C4" s="234" t="s">
        <v>3399</v>
      </c>
      <c r="D4" s="234" t="s">
        <v>2692</v>
      </c>
      <c r="L4" t="s">
        <v>2967</v>
      </c>
      <c r="M4" t="s">
        <v>2368</v>
      </c>
    </row>
    <row r="5" spans="1:13">
      <c r="A5" s="229" t="s">
        <v>2372</v>
      </c>
      <c r="B5" s="229" t="str">
        <f t="shared" si="0"/>
        <v>Yadlapalli Leela Krishna</v>
      </c>
      <c r="C5" s="234" t="s">
        <v>3399</v>
      </c>
      <c r="D5" s="234" t="s">
        <v>2692</v>
      </c>
      <c r="L5" t="s">
        <v>2912</v>
      </c>
      <c r="M5" t="s">
        <v>2364</v>
      </c>
    </row>
    <row r="6" spans="1:13">
      <c r="A6" s="229" t="s">
        <v>2374</v>
      </c>
      <c r="B6" s="229" t="str">
        <f t="shared" si="0"/>
        <v>Tejasri Yalanati</v>
      </c>
      <c r="C6" s="234" t="s">
        <v>3399</v>
      </c>
      <c r="D6" s="234" t="s">
        <v>2692</v>
      </c>
      <c r="L6" t="s">
        <v>2913</v>
      </c>
      <c r="M6" t="s">
        <v>473</v>
      </c>
    </row>
    <row r="7" spans="1:13">
      <c r="A7" s="229" t="s">
        <v>2369</v>
      </c>
      <c r="B7" s="229" t="str">
        <f t="shared" si="0"/>
        <v>Sapireddy Sravani</v>
      </c>
      <c r="C7" s="234" t="s">
        <v>3399</v>
      </c>
      <c r="D7" s="234" t="s">
        <v>2692</v>
      </c>
      <c r="L7" t="s">
        <v>2914</v>
      </c>
      <c r="M7" t="s">
        <v>2363</v>
      </c>
    </row>
    <row r="8" spans="1:13">
      <c r="A8" s="229" t="s">
        <v>2375</v>
      </c>
      <c r="B8" s="229" t="str">
        <f t="shared" ref="B8:B25" si="1">_xlfn.XLOOKUP(A8,M:M,L:L)</f>
        <v>M Vijay Kumar</v>
      </c>
      <c r="C8" s="234" t="s">
        <v>3400</v>
      </c>
      <c r="D8" s="234" t="s">
        <v>2692</v>
      </c>
      <c r="L8" t="s">
        <v>3401</v>
      </c>
      <c r="M8" t="s">
        <v>495</v>
      </c>
    </row>
    <row r="9" spans="1:13">
      <c r="A9" s="229" t="s">
        <v>2370</v>
      </c>
      <c r="B9" s="229" t="str">
        <f t="shared" si="1"/>
        <v>Kasani Jhansi Pavan Kumar</v>
      </c>
      <c r="C9" s="234" t="s">
        <v>3400</v>
      </c>
      <c r="D9" s="234" t="s">
        <v>2692</v>
      </c>
      <c r="L9" t="s">
        <v>2916</v>
      </c>
      <c r="M9" t="s">
        <v>2370</v>
      </c>
    </row>
    <row r="10" spans="1:13">
      <c r="A10" s="229" t="s">
        <v>2376</v>
      </c>
      <c r="B10" s="229" t="str">
        <f t="shared" si="1"/>
        <v>Yerunandi Subhakara Sai Nagadurga</v>
      </c>
      <c r="C10" s="234" t="s">
        <v>3400</v>
      </c>
      <c r="D10" s="234" t="s">
        <v>2692</v>
      </c>
      <c r="L10" t="s">
        <v>2917</v>
      </c>
      <c r="M10" t="s">
        <v>2372</v>
      </c>
    </row>
    <row r="11" spans="1:13">
      <c r="A11" s="229" t="s">
        <v>2377</v>
      </c>
      <c r="B11" s="229" t="str">
        <f t="shared" si="1"/>
        <v>Batchu Siva Manikanta</v>
      </c>
      <c r="C11" s="234" t="s">
        <v>3400</v>
      </c>
      <c r="D11" s="234" t="s">
        <v>2692</v>
      </c>
      <c r="L11" t="s">
        <v>2918</v>
      </c>
      <c r="M11" t="s">
        <v>2371</v>
      </c>
    </row>
    <row r="12" spans="1:13">
      <c r="A12" s="229" t="s">
        <v>2238</v>
      </c>
      <c r="B12" s="229" t="str">
        <f t="shared" si="1"/>
        <v>Rakam Venkata Sai</v>
      </c>
      <c r="C12" s="234" t="s">
        <v>3400</v>
      </c>
      <c r="D12" s="234" t="s">
        <v>2692</v>
      </c>
      <c r="L12" t="s">
        <v>3402</v>
      </c>
      <c r="M12" t="s">
        <v>2367</v>
      </c>
    </row>
    <row r="13" spans="1:13">
      <c r="A13" s="229" t="s">
        <v>2362</v>
      </c>
      <c r="B13" s="229" t="str">
        <f t="shared" si="1"/>
        <v>Garikipati Naga Vasu</v>
      </c>
      <c r="C13" s="234" t="s">
        <v>3400</v>
      </c>
      <c r="D13" s="234" t="s">
        <v>2692</v>
      </c>
      <c r="L13" t="s">
        <v>2920</v>
      </c>
      <c r="M13" t="s">
        <v>2375</v>
      </c>
    </row>
    <row r="14" spans="1:13">
      <c r="A14" s="229" t="s">
        <v>2363</v>
      </c>
      <c r="B14" s="229" t="str">
        <f t="shared" si="1"/>
        <v>Deepak Rambabu Chauhan</v>
      </c>
      <c r="C14" s="234" t="s">
        <v>3400</v>
      </c>
      <c r="D14" s="234" t="s">
        <v>2692</v>
      </c>
      <c r="L14" t="s">
        <v>2921</v>
      </c>
      <c r="M14" t="s">
        <v>2362</v>
      </c>
    </row>
    <row r="15" spans="1:13">
      <c r="A15" s="229" t="s">
        <v>473</v>
      </c>
      <c r="B15" s="229" t="str">
        <f t="shared" si="1"/>
        <v>Darshana Shashikant Kulkarni</v>
      </c>
      <c r="C15" s="234" t="s">
        <v>3400</v>
      </c>
      <c r="D15" s="234" t="s">
        <v>2692</v>
      </c>
      <c r="L15" t="s">
        <v>2922</v>
      </c>
      <c r="M15" t="s">
        <v>2376</v>
      </c>
    </row>
    <row r="16" spans="1:13">
      <c r="A16" s="229" t="s">
        <v>2364</v>
      </c>
      <c r="B16" s="229" t="str">
        <f t="shared" si="1"/>
        <v>Chaitanya Chennuri</v>
      </c>
      <c r="C16" s="234" t="s">
        <v>3400</v>
      </c>
      <c r="D16" s="234" t="s">
        <v>2692</v>
      </c>
      <c r="L16" t="s">
        <v>2923</v>
      </c>
      <c r="M16" t="s">
        <v>1269</v>
      </c>
    </row>
    <row r="17" spans="1:13">
      <c r="A17" s="229" t="s">
        <v>2367</v>
      </c>
      <c r="B17" s="229" t="str">
        <f t="shared" si="1"/>
        <v>Murali Krishna Buchiraju</v>
      </c>
      <c r="C17" s="234" t="s">
        <v>3400</v>
      </c>
      <c r="D17" s="234" t="s">
        <v>2692</v>
      </c>
      <c r="L17" t="s">
        <v>2924</v>
      </c>
      <c r="M17" t="s">
        <v>2373</v>
      </c>
    </row>
    <row r="18" spans="1:13">
      <c r="A18" s="229" t="s">
        <v>2171</v>
      </c>
      <c r="B18" s="229" t="str">
        <f t="shared" si="1"/>
        <v>Tanuja Barla</v>
      </c>
      <c r="C18" s="234" t="s">
        <v>3403</v>
      </c>
      <c r="D18" s="234" t="s">
        <v>2690</v>
      </c>
      <c r="L18" t="s">
        <v>2925</v>
      </c>
      <c r="M18" t="s">
        <v>1527</v>
      </c>
    </row>
    <row r="19" spans="1:13">
      <c r="A19" s="229" t="s">
        <v>111</v>
      </c>
      <c r="B19" s="229" t="str">
        <f t="shared" si="1"/>
        <v>Haral Avinash</v>
      </c>
      <c r="C19" s="234" t="s">
        <v>3403</v>
      </c>
      <c r="D19" s="234" t="s">
        <v>2690</v>
      </c>
      <c r="L19" t="s">
        <v>2926</v>
      </c>
      <c r="M19" t="s">
        <v>2377</v>
      </c>
    </row>
    <row r="20" spans="1:13">
      <c r="A20" s="235" t="s">
        <v>130</v>
      </c>
      <c r="B20" s="229" t="str">
        <f t="shared" si="1"/>
        <v>Kadwe Asmita</v>
      </c>
      <c r="C20" s="234" t="s">
        <v>3400</v>
      </c>
      <c r="D20" s="234" t="s">
        <v>2692</v>
      </c>
      <c r="L20" t="s">
        <v>2927</v>
      </c>
      <c r="M20" t="s">
        <v>2369</v>
      </c>
    </row>
    <row r="21" spans="1:13">
      <c r="A21" s="229" t="s">
        <v>2368</v>
      </c>
      <c r="B21" s="229" t="str">
        <f t="shared" si="1"/>
        <v>Patil Ashwini</v>
      </c>
      <c r="C21" s="234" t="s">
        <v>3403</v>
      </c>
      <c r="D21" s="234" t="s">
        <v>2692</v>
      </c>
      <c r="L21" t="s">
        <v>2928</v>
      </c>
      <c r="M21" t="s">
        <v>1950</v>
      </c>
    </row>
    <row r="22" spans="1:13">
      <c r="A22" s="229" t="s">
        <v>1269</v>
      </c>
      <c r="B22" s="229" t="str">
        <f t="shared" si="1"/>
        <v>Jamadapure Puja</v>
      </c>
      <c r="C22" s="234" t="s">
        <v>3403</v>
      </c>
      <c r="D22" s="234" t="s">
        <v>2690</v>
      </c>
      <c r="L22" t="s">
        <v>2929</v>
      </c>
      <c r="M22" t="s">
        <v>2171</v>
      </c>
    </row>
    <row r="23" spans="1:13">
      <c r="A23" s="229" t="s">
        <v>1950</v>
      </c>
      <c r="B23" s="229" t="str">
        <f t="shared" si="1"/>
        <v>Pavani Kasarla</v>
      </c>
      <c r="C23" s="234" t="s">
        <v>3403</v>
      </c>
      <c r="D23" s="234" t="s">
        <v>2690</v>
      </c>
      <c r="L23" t="s">
        <v>2930</v>
      </c>
      <c r="M23" t="s">
        <v>2374</v>
      </c>
    </row>
    <row r="24" spans="1:13">
      <c r="A24" s="236" t="s">
        <v>1527</v>
      </c>
      <c r="B24" s="229" t="str">
        <f t="shared" si="1"/>
        <v>Murutkar Ruchita</v>
      </c>
      <c r="C24" s="234" t="s">
        <v>3403</v>
      </c>
      <c r="D24" s="234" t="s">
        <v>2690</v>
      </c>
      <c r="L24" t="s">
        <v>2931</v>
      </c>
      <c r="M24" t="s">
        <v>2238</v>
      </c>
    </row>
    <row r="25" spans="1:13">
      <c r="A25" s="229" t="s">
        <v>495</v>
      </c>
      <c r="B25" s="229" t="str">
        <f t="shared" si="1"/>
        <v>Deepak Reddy Bora</v>
      </c>
      <c r="C25" s="234" t="s">
        <v>3403</v>
      </c>
      <c r="D25" s="234" t="s">
        <v>2690</v>
      </c>
      <c r="L25" t="s">
        <v>2932</v>
      </c>
      <c r="M25" t="s">
        <v>2379</v>
      </c>
    </row>
    <row r="26" spans="1:13">
      <c r="L26" t="s">
        <v>3018</v>
      </c>
      <c r="M26" t="s">
        <v>2380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38976-3615-4764-AD03-CD953E15FB6C}">
  <dimension ref="A1:R35"/>
  <sheetViews>
    <sheetView topLeftCell="B1" workbookViewId="0">
      <selection activeCell="N17" sqref="N17"/>
    </sheetView>
  </sheetViews>
  <sheetFormatPr defaultRowHeight="14.4"/>
  <cols>
    <col min="1" max="1" width="18.109375" customWidth="1"/>
    <col min="2" max="2" width="32" customWidth="1"/>
    <col min="3" max="3" width="19.44140625" customWidth="1"/>
    <col min="6" max="6" width="18.44140625" customWidth="1"/>
    <col min="7" max="7" width="33.5546875" customWidth="1"/>
    <col min="8" max="8" width="21.33203125" customWidth="1"/>
  </cols>
  <sheetData>
    <row r="1" spans="1:18">
      <c r="A1" s="237" t="s">
        <v>3398</v>
      </c>
      <c r="B1" s="237" t="s">
        <v>3023</v>
      </c>
      <c r="C1" s="237" t="s">
        <v>2723</v>
      </c>
      <c r="D1" s="237" t="s">
        <v>2768</v>
      </c>
      <c r="F1" s="238" t="s">
        <v>3398</v>
      </c>
      <c r="G1" s="238" t="s">
        <v>3023</v>
      </c>
      <c r="H1" s="238" t="s">
        <v>2723</v>
      </c>
      <c r="I1" s="238" t="s">
        <v>2768</v>
      </c>
    </row>
    <row r="2" spans="1:18">
      <c r="A2" s="6" t="s">
        <v>2379</v>
      </c>
      <c r="B2" s="6" t="s">
        <v>2932</v>
      </c>
      <c r="C2" s="6" t="s">
        <v>3399</v>
      </c>
      <c r="D2" s="6" t="s">
        <v>2692</v>
      </c>
      <c r="F2" s="6" t="s">
        <v>2375</v>
      </c>
      <c r="G2" s="6" t="s">
        <v>2920</v>
      </c>
      <c r="H2" s="6" t="s">
        <v>3400</v>
      </c>
      <c r="I2" s="6" t="s">
        <v>2692</v>
      </c>
    </row>
    <row r="3" spans="1:18">
      <c r="A3" s="6" t="s">
        <v>2371</v>
      </c>
      <c r="B3" s="6" t="s">
        <v>2918</v>
      </c>
      <c r="C3" s="6" t="s">
        <v>3399</v>
      </c>
      <c r="D3" s="6" t="s">
        <v>2692</v>
      </c>
      <c r="F3" s="6" t="s">
        <v>2370</v>
      </c>
      <c r="G3" s="6" t="s">
        <v>2916</v>
      </c>
      <c r="H3" s="6" t="s">
        <v>3400</v>
      </c>
      <c r="I3" s="6" t="s">
        <v>2692</v>
      </c>
    </row>
    <row r="4" spans="1:18">
      <c r="A4" s="6" t="s">
        <v>2373</v>
      </c>
      <c r="B4" s="6" t="s">
        <v>2924</v>
      </c>
      <c r="C4" s="6" t="s">
        <v>3399</v>
      </c>
      <c r="D4" s="6" t="s">
        <v>2692</v>
      </c>
      <c r="F4" s="6" t="s">
        <v>2376</v>
      </c>
      <c r="G4" s="6" t="s">
        <v>2922</v>
      </c>
      <c r="H4" s="6" t="s">
        <v>3400</v>
      </c>
      <c r="I4" s="6" t="s">
        <v>2692</v>
      </c>
    </row>
    <row r="5" spans="1:18">
      <c r="A5" s="6" t="s">
        <v>2372</v>
      </c>
      <c r="B5" s="6" t="s">
        <v>2917</v>
      </c>
      <c r="C5" s="6" t="s">
        <v>3399</v>
      </c>
      <c r="D5" s="6" t="s">
        <v>2692</v>
      </c>
      <c r="F5" s="6" t="s">
        <v>2377</v>
      </c>
      <c r="G5" s="6" t="s">
        <v>2926</v>
      </c>
      <c r="H5" s="6" t="s">
        <v>3400</v>
      </c>
      <c r="I5" s="6" t="s">
        <v>2692</v>
      </c>
    </row>
    <row r="6" spans="1:18">
      <c r="A6" s="6" t="s">
        <v>2374</v>
      </c>
      <c r="B6" s="6" t="s">
        <v>2930</v>
      </c>
      <c r="C6" s="6" t="s">
        <v>3399</v>
      </c>
      <c r="D6" s="6" t="s">
        <v>2692</v>
      </c>
      <c r="F6" s="6" t="s">
        <v>2238</v>
      </c>
      <c r="G6" s="6" t="s">
        <v>2931</v>
      </c>
      <c r="H6" s="6" t="s">
        <v>3400</v>
      </c>
      <c r="I6" s="6" t="s">
        <v>2692</v>
      </c>
    </row>
    <row r="7" spans="1:18">
      <c r="A7" s="6" t="s">
        <v>2369</v>
      </c>
      <c r="B7" s="6" t="s">
        <v>2927</v>
      </c>
      <c r="C7" s="6" t="s">
        <v>3399</v>
      </c>
      <c r="D7" s="122" t="s">
        <v>2692</v>
      </c>
      <c r="F7" s="6" t="s">
        <v>2362</v>
      </c>
      <c r="G7" s="6" t="s">
        <v>2921</v>
      </c>
      <c r="H7" s="6" t="s">
        <v>3400</v>
      </c>
      <c r="I7" s="6" t="s">
        <v>2692</v>
      </c>
    </row>
    <row r="8" spans="1:18">
      <c r="D8" s="6">
        <f>COUNTA(D2:D7)</f>
        <v>6</v>
      </c>
      <c r="F8" s="6" t="s">
        <v>2363</v>
      </c>
      <c r="G8" s="6" t="s">
        <v>2914</v>
      </c>
      <c r="H8" s="6" t="s">
        <v>3400</v>
      </c>
      <c r="I8" s="6" t="s">
        <v>2692</v>
      </c>
    </row>
    <row r="9" spans="1:18">
      <c r="F9" s="6" t="s">
        <v>473</v>
      </c>
      <c r="G9" s="6" t="s">
        <v>2913</v>
      </c>
      <c r="H9" s="6" t="s">
        <v>3400</v>
      </c>
      <c r="I9" s="6" t="s">
        <v>2692</v>
      </c>
    </row>
    <row r="10" spans="1:18">
      <c r="F10" s="6" t="s">
        <v>2364</v>
      </c>
      <c r="G10" s="6" t="s">
        <v>2912</v>
      </c>
      <c r="H10" s="6" t="s">
        <v>3400</v>
      </c>
      <c r="I10" s="6" t="s">
        <v>2692</v>
      </c>
      <c r="L10">
        <v>1</v>
      </c>
      <c r="M10">
        <v>2</v>
      </c>
      <c r="N10">
        <v>3</v>
      </c>
      <c r="O10">
        <v>4</v>
      </c>
      <c r="P10">
        <v>5</v>
      </c>
    </row>
    <row r="11" spans="1:18">
      <c r="F11" s="6" t="s">
        <v>2367</v>
      </c>
      <c r="G11" s="6" t="s">
        <v>3402</v>
      </c>
      <c r="H11" s="6" t="s">
        <v>3400</v>
      </c>
      <c r="I11" s="6" t="s">
        <v>2692</v>
      </c>
      <c r="L11">
        <v>2400</v>
      </c>
      <c r="M11">
        <v>2400</v>
      </c>
      <c r="N11">
        <v>823</v>
      </c>
      <c r="O11">
        <v>823</v>
      </c>
      <c r="P11">
        <v>823</v>
      </c>
      <c r="Q11">
        <f>SUM(L11:P11)</f>
        <v>7269</v>
      </c>
    </row>
    <row r="12" spans="1:18">
      <c r="F12" s="6" t="s">
        <v>130</v>
      </c>
      <c r="G12" s="6" t="s">
        <v>2911</v>
      </c>
      <c r="H12" s="6" t="s">
        <v>3400</v>
      </c>
      <c r="I12" s="6" t="s">
        <v>2692</v>
      </c>
      <c r="L12">
        <v>1500</v>
      </c>
      <c r="M12">
        <v>1500</v>
      </c>
      <c r="N12">
        <v>823</v>
      </c>
      <c r="O12">
        <v>823</v>
      </c>
      <c r="P12">
        <v>823</v>
      </c>
      <c r="Q12">
        <f>SUM(L12:P12)</f>
        <v>5469</v>
      </c>
      <c r="R12">
        <f>Q12/Q11*100</f>
        <v>75.237309120924479</v>
      </c>
    </row>
    <row r="13" spans="1:18">
      <c r="F13" s="6" t="s">
        <v>2368</v>
      </c>
      <c r="G13" s="6" t="s">
        <v>2967</v>
      </c>
      <c r="H13" s="6" t="s">
        <v>3403</v>
      </c>
      <c r="I13" s="6" t="s">
        <v>2692</v>
      </c>
    </row>
    <row r="14" spans="1:18">
      <c r="F14" s="6" t="s">
        <v>2171</v>
      </c>
      <c r="G14" s="6" t="s">
        <v>2929</v>
      </c>
      <c r="H14" s="6" t="s">
        <v>3403</v>
      </c>
      <c r="I14" s="6" t="s">
        <v>2690</v>
      </c>
    </row>
    <row r="15" spans="1:18">
      <c r="F15" s="6" t="s">
        <v>111</v>
      </c>
      <c r="G15" s="6" t="s">
        <v>2909</v>
      </c>
      <c r="H15" s="6" t="s">
        <v>3403</v>
      </c>
      <c r="I15" s="6" t="s">
        <v>2690</v>
      </c>
    </row>
    <row r="16" spans="1:18">
      <c r="F16" s="6" t="s">
        <v>1269</v>
      </c>
      <c r="G16" s="6" t="s">
        <v>2923</v>
      </c>
      <c r="H16" s="6" t="s">
        <v>3403</v>
      </c>
      <c r="I16" s="6" t="s">
        <v>2690</v>
      </c>
    </row>
    <row r="17" spans="6:13">
      <c r="F17" s="6" t="s">
        <v>1950</v>
      </c>
      <c r="G17" s="6" t="s">
        <v>2928</v>
      </c>
      <c r="H17" s="6" t="s">
        <v>3403</v>
      </c>
      <c r="I17" s="6" t="s">
        <v>2690</v>
      </c>
      <c r="K17" t="s">
        <v>3404</v>
      </c>
      <c r="L17">
        <v>2400</v>
      </c>
      <c r="M17">
        <v>300</v>
      </c>
    </row>
    <row r="18" spans="6:13">
      <c r="F18" s="6" t="s">
        <v>1527</v>
      </c>
      <c r="G18" s="6" t="s">
        <v>2925</v>
      </c>
      <c r="H18" s="6" t="s">
        <v>3403</v>
      </c>
      <c r="I18" s="6" t="s">
        <v>2690</v>
      </c>
    </row>
    <row r="19" spans="6:13">
      <c r="F19" s="6" t="s">
        <v>495</v>
      </c>
      <c r="G19" s="6" t="s">
        <v>3401</v>
      </c>
      <c r="H19" s="6" t="s">
        <v>3403</v>
      </c>
      <c r="I19" s="122" t="s">
        <v>2690</v>
      </c>
      <c r="K19" t="s">
        <v>3405</v>
      </c>
      <c r="L19">
        <v>823</v>
      </c>
      <c r="M19">
        <v>103</v>
      </c>
    </row>
    <row r="20" spans="6:13">
      <c r="I20" s="6">
        <f>COUNTA(I2:I19)</f>
        <v>18</v>
      </c>
    </row>
    <row r="25" spans="6:13">
      <c r="G25" s="6" t="s">
        <v>3406</v>
      </c>
      <c r="H25" s="6" t="s">
        <v>3407</v>
      </c>
    </row>
    <row r="26" spans="6:13">
      <c r="G26" s="6" t="s">
        <v>2375</v>
      </c>
      <c r="H26" s="6" t="s">
        <v>2379</v>
      </c>
    </row>
    <row r="27" spans="6:13">
      <c r="G27" s="6" t="s">
        <v>2370</v>
      </c>
      <c r="H27" s="6" t="s">
        <v>2371</v>
      </c>
    </row>
    <row r="28" spans="6:13">
      <c r="G28" s="6" t="s">
        <v>2376</v>
      </c>
      <c r="H28" s="6" t="s">
        <v>2373</v>
      </c>
    </row>
    <row r="29" spans="6:13">
      <c r="G29" s="6" t="s">
        <v>2377</v>
      </c>
      <c r="H29" s="6" t="s">
        <v>2372</v>
      </c>
    </row>
    <row r="30" spans="6:13">
      <c r="G30" s="6" t="s">
        <v>2238</v>
      </c>
      <c r="H30" s="6" t="s">
        <v>2374</v>
      </c>
    </row>
    <row r="31" spans="6:13">
      <c r="G31" s="6" t="s">
        <v>2362</v>
      </c>
      <c r="H31" s="6" t="s">
        <v>2369</v>
      </c>
    </row>
    <row r="32" spans="6:13">
      <c r="G32" s="6" t="s">
        <v>473</v>
      </c>
      <c r="H32" s="6" t="s">
        <v>2363</v>
      </c>
    </row>
    <row r="33" spans="7:8">
      <c r="G33" s="6" t="s">
        <v>2364</v>
      </c>
      <c r="H33" s="6" t="s">
        <v>2367</v>
      </c>
    </row>
    <row r="34" spans="7:8">
      <c r="G34" s="6" t="s">
        <v>130</v>
      </c>
      <c r="H34" s="6"/>
    </row>
    <row r="35" spans="7:8">
      <c r="G35" s="6" t="s">
        <v>2368</v>
      </c>
      <c r="H35" s="6"/>
    </row>
  </sheetData>
  <sortState xmlns:xlrd2="http://schemas.microsoft.com/office/spreadsheetml/2017/richdata2" ref="A2:E26">
    <sortCondition descending="1" ref="C2:C26"/>
    <sortCondition descending="1" ref="D2:D26"/>
  </sortState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50E27-5B93-44FB-B574-9011D64F3D4D}">
  <dimension ref="A1:EO32"/>
  <sheetViews>
    <sheetView showGridLines="0" topLeftCell="O1" workbookViewId="0">
      <selection activeCell="AB35" sqref="AB35"/>
    </sheetView>
  </sheetViews>
  <sheetFormatPr defaultRowHeight="14.4"/>
  <cols>
    <col min="2" max="2" width="21.44140625" customWidth="1"/>
    <col min="3" max="3" width="28.5546875" customWidth="1"/>
    <col min="4" max="4" width="18.109375" customWidth="1"/>
    <col min="5" max="5" width="12.44140625" customWidth="1"/>
    <col min="6" max="6" width="12.88671875" customWidth="1"/>
    <col min="8" max="8" width="16" customWidth="1"/>
    <col min="13" max="13" width="13.44140625" customWidth="1"/>
    <col min="18" max="18" width="14.6640625" customWidth="1"/>
    <col min="20" max="20" width="9.33203125" bestFit="1" customWidth="1"/>
    <col min="23" max="23" width="13.44140625" customWidth="1"/>
    <col min="25" max="25" width="9.33203125" bestFit="1" customWidth="1"/>
    <col min="27" max="27" width="16.88671875" customWidth="1"/>
    <col min="28" max="28" width="17.5546875" customWidth="1"/>
    <col min="29" max="31" width="19.6640625" customWidth="1"/>
  </cols>
  <sheetData>
    <row r="1" spans="1:145" s="210" customFormat="1">
      <c r="A1" s="577"/>
      <c r="B1" s="578"/>
      <c r="C1" s="578"/>
      <c r="D1" s="578"/>
      <c r="E1" s="578"/>
      <c r="F1" s="579"/>
      <c r="G1" s="542" t="s">
        <v>3408</v>
      </c>
      <c r="H1" s="541"/>
      <c r="I1" s="541"/>
      <c r="J1" s="541"/>
      <c r="K1" s="543"/>
      <c r="L1" s="542" t="s">
        <v>3409</v>
      </c>
      <c r="M1" s="541"/>
      <c r="N1" s="541"/>
      <c r="O1" s="541"/>
      <c r="P1" s="543"/>
      <c r="Q1" s="542" t="s">
        <v>3410</v>
      </c>
      <c r="R1" s="541"/>
      <c r="S1" s="541"/>
      <c r="T1" s="541"/>
      <c r="U1" s="543"/>
      <c r="V1" s="542" t="s">
        <v>3411</v>
      </c>
      <c r="W1" s="541"/>
      <c r="X1" s="541"/>
      <c r="Y1" s="541"/>
      <c r="Z1" s="543"/>
      <c r="AA1" s="542" t="s">
        <v>3412</v>
      </c>
      <c r="AB1" s="54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</row>
    <row r="2" spans="1:145">
      <c r="A2" s="199" t="s">
        <v>2888</v>
      </c>
      <c r="B2" s="199" t="s">
        <v>2693</v>
      </c>
      <c r="C2" s="199" t="s">
        <v>2889</v>
      </c>
      <c r="D2" s="199" t="s">
        <v>2750</v>
      </c>
      <c r="E2" s="212" t="s">
        <v>2936</v>
      </c>
      <c r="F2" s="212" t="s">
        <v>2937</v>
      </c>
      <c r="G2" s="199" t="s">
        <v>2890</v>
      </c>
      <c r="H2" s="199" t="s">
        <v>2723</v>
      </c>
      <c r="I2" s="199" t="s">
        <v>2768</v>
      </c>
      <c r="J2" s="199" t="s">
        <v>3413</v>
      </c>
      <c r="K2" s="199" t="s">
        <v>3414</v>
      </c>
      <c r="L2" s="199" t="s">
        <v>2890</v>
      </c>
      <c r="M2" s="199" t="s">
        <v>2723</v>
      </c>
      <c r="N2" s="199" t="s">
        <v>2768</v>
      </c>
      <c r="O2" s="199" t="s">
        <v>3413</v>
      </c>
      <c r="P2" s="199" t="s">
        <v>3414</v>
      </c>
      <c r="Q2" s="199" t="s">
        <v>2890</v>
      </c>
      <c r="R2" s="199" t="s">
        <v>2723</v>
      </c>
      <c r="S2" s="199" t="s">
        <v>2768</v>
      </c>
      <c r="T2" s="199" t="s">
        <v>3413</v>
      </c>
      <c r="U2" s="199" t="s">
        <v>3414</v>
      </c>
      <c r="V2" s="199" t="s">
        <v>2890</v>
      </c>
      <c r="W2" s="199" t="s">
        <v>2723</v>
      </c>
      <c r="X2" s="199" t="s">
        <v>2768</v>
      </c>
      <c r="Y2" s="199" t="s">
        <v>3413</v>
      </c>
      <c r="Z2" s="199" t="s">
        <v>3414</v>
      </c>
      <c r="AA2" s="213" t="s">
        <v>3415</v>
      </c>
      <c r="AB2" s="213" t="s">
        <v>3416</v>
      </c>
    </row>
    <row r="3" spans="1:145">
      <c r="A3" s="6">
        <v>926862</v>
      </c>
      <c r="B3" s="117" t="s">
        <v>2909</v>
      </c>
      <c r="C3" s="117" t="s">
        <v>2713</v>
      </c>
      <c r="D3" s="6" t="s">
        <v>2393</v>
      </c>
      <c r="E3" s="211">
        <v>44445</v>
      </c>
      <c r="F3" s="6"/>
      <c r="G3" s="6" t="s">
        <v>2910</v>
      </c>
      <c r="H3" s="6" t="s">
        <v>2736</v>
      </c>
      <c r="I3" s="6" t="s">
        <v>2690</v>
      </c>
      <c r="J3" s="6">
        <v>103.36</v>
      </c>
      <c r="K3" s="6">
        <v>97.25</v>
      </c>
      <c r="L3" s="6" t="s">
        <v>2910</v>
      </c>
      <c r="M3" s="6" t="s">
        <v>2736</v>
      </c>
      <c r="N3" s="6" t="s">
        <v>2690</v>
      </c>
      <c r="O3" s="6">
        <v>98.71</v>
      </c>
      <c r="P3" s="6">
        <v>97.33</v>
      </c>
      <c r="Q3" s="6" t="s">
        <v>2910</v>
      </c>
      <c r="R3" s="6" t="s">
        <v>2736</v>
      </c>
      <c r="S3" s="6" t="s">
        <v>2690</v>
      </c>
      <c r="T3" s="192">
        <v>101.2693376</v>
      </c>
      <c r="U3" s="192">
        <v>98.126000000000005</v>
      </c>
      <c r="V3" s="6" t="s">
        <v>2910</v>
      </c>
      <c r="W3" s="6" t="s">
        <v>2736</v>
      </c>
      <c r="X3" s="6" t="s">
        <v>2690</v>
      </c>
      <c r="Y3" s="192">
        <v>104.8187023</v>
      </c>
      <c r="Z3" s="192">
        <v>96.6</v>
      </c>
      <c r="AA3" s="217">
        <v>102.04</v>
      </c>
      <c r="AB3" s="217">
        <v>97.33</v>
      </c>
    </row>
    <row r="4" spans="1:145">
      <c r="A4" s="6">
        <v>926863</v>
      </c>
      <c r="B4" s="117" t="s">
        <v>2911</v>
      </c>
      <c r="C4" s="117" t="s">
        <v>2700</v>
      </c>
      <c r="D4" s="6" t="s">
        <v>2393</v>
      </c>
      <c r="E4" s="211">
        <v>44445</v>
      </c>
      <c r="F4" s="6"/>
      <c r="G4" s="6" t="s">
        <v>2910</v>
      </c>
      <c r="H4" s="6" t="s">
        <v>2737</v>
      </c>
      <c r="I4" s="6" t="s">
        <v>2690</v>
      </c>
      <c r="J4" s="6">
        <v>93.29</v>
      </c>
      <c r="K4" s="6">
        <v>93.75</v>
      </c>
      <c r="L4" s="6" t="s">
        <v>2910</v>
      </c>
      <c r="M4" s="6" t="s">
        <v>2737</v>
      </c>
      <c r="N4" s="6" t="s">
        <v>2690</v>
      </c>
      <c r="O4" s="6">
        <v>91.98</v>
      </c>
      <c r="P4" s="6">
        <v>93.48</v>
      </c>
      <c r="Q4" s="6" t="s">
        <v>2910</v>
      </c>
      <c r="R4" s="6" t="s">
        <v>2736</v>
      </c>
      <c r="S4" s="6" t="s">
        <v>2690</v>
      </c>
      <c r="T4" s="192">
        <v>101.02796050000001</v>
      </c>
      <c r="U4" s="192">
        <v>97.447999999999993</v>
      </c>
      <c r="V4" s="6" t="s">
        <v>2910</v>
      </c>
      <c r="W4" s="6" t="s">
        <v>2736</v>
      </c>
      <c r="X4" s="6" t="s">
        <v>2690</v>
      </c>
      <c r="Y4" s="192">
        <v>114.0744275</v>
      </c>
      <c r="Z4" s="192">
        <v>97.462500000000006</v>
      </c>
      <c r="AA4" s="217">
        <v>100.09</v>
      </c>
      <c r="AB4" s="217">
        <v>95.54</v>
      </c>
    </row>
    <row r="5" spans="1:145">
      <c r="A5" s="6">
        <v>926864</v>
      </c>
      <c r="B5" s="117" t="s">
        <v>2967</v>
      </c>
      <c r="C5" s="117" t="s">
        <v>2705</v>
      </c>
      <c r="D5" s="6" t="s">
        <v>2393</v>
      </c>
      <c r="E5" s="211">
        <v>44445</v>
      </c>
      <c r="F5" s="6"/>
      <c r="G5" s="6" t="s">
        <v>2910</v>
      </c>
      <c r="H5" s="6" t="s">
        <v>2737</v>
      </c>
      <c r="I5" s="6" t="s">
        <v>2690</v>
      </c>
      <c r="J5" s="6">
        <v>96.67</v>
      </c>
      <c r="K5" s="6">
        <v>93.83</v>
      </c>
      <c r="L5" s="6" t="s">
        <v>2910</v>
      </c>
      <c r="M5" s="6" t="s">
        <v>2737</v>
      </c>
      <c r="N5" s="6" t="s">
        <v>2690</v>
      </c>
      <c r="O5" s="6">
        <v>104.06</v>
      </c>
      <c r="P5" s="6">
        <v>94.85</v>
      </c>
      <c r="Q5" s="6" t="s">
        <v>2910</v>
      </c>
      <c r="R5" s="6" t="s">
        <v>2736</v>
      </c>
      <c r="S5" s="6" t="s">
        <v>2690</v>
      </c>
      <c r="T5" s="192">
        <v>100.4523026</v>
      </c>
      <c r="U5" s="192">
        <v>98.61</v>
      </c>
      <c r="V5" s="6" t="s">
        <v>2910</v>
      </c>
      <c r="W5" s="6" t="s">
        <v>2736</v>
      </c>
      <c r="X5" s="6" t="s">
        <v>2690</v>
      </c>
      <c r="Y5" s="192">
        <v>103.9122137</v>
      </c>
      <c r="Z5" s="192">
        <v>97.152500000000003</v>
      </c>
      <c r="AA5" s="217">
        <v>101.28</v>
      </c>
      <c r="AB5" s="217">
        <v>96.11</v>
      </c>
    </row>
    <row r="6" spans="1:145">
      <c r="A6" s="6">
        <v>926858</v>
      </c>
      <c r="B6" s="117" t="s">
        <v>2912</v>
      </c>
      <c r="C6" s="117" t="s">
        <v>2708</v>
      </c>
      <c r="D6" s="6" t="s">
        <v>2393</v>
      </c>
      <c r="E6" s="211">
        <v>44445</v>
      </c>
      <c r="F6" s="6"/>
      <c r="G6" s="6" t="s">
        <v>2910</v>
      </c>
      <c r="H6" s="6" t="s">
        <v>2737</v>
      </c>
      <c r="I6" s="6" t="s">
        <v>2690</v>
      </c>
      <c r="J6" s="6">
        <v>105.1</v>
      </c>
      <c r="K6" s="6">
        <v>98.05</v>
      </c>
      <c r="L6" s="6" t="s">
        <v>2910</v>
      </c>
      <c r="M6" s="6" t="s">
        <v>2737</v>
      </c>
      <c r="N6" s="6" t="s">
        <v>2690</v>
      </c>
      <c r="O6" s="6">
        <v>126.48</v>
      </c>
      <c r="P6" s="6">
        <v>98.49</v>
      </c>
      <c r="Q6" s="6" t="s">
        <v>2910</v>
      </c>
      <c r="R6" s="6" t="s">
        <v>2736</v>
      </c>
      <c r="S6" s="6" t="s">
        <v>2690</v>
      </c>
      <c r="T6" s="192">
        <v>100.24912809999999</v>
      </c>
      <c r="U6" s="192">
        <v>99.304000000000002</v>
      </c>
      <c r="V6" s="6" t="s">
        <v>2910</v>
      </c>
      <c r="W6" s="6" t="s">
        <v>2736</v>
      </c>
      <c r="X6" s="6" t="s">
        <v>2690</v>
      </c>
      <c r="Y6" s="192">
        <v>104.05534350000001</v>
      </c>
      <c r="Z6" s="192">
        <v>99.784999999999997</v>
      </c>
      <c r="AA6" s="217">
        <v>108.97</v>
      </c>
      <c r="AB6" s="217">
        <v>98.91</v>
      </c>
    </row>
    <row r="7" spans="1:145">
      <c r="A7" s="6">
        <v>922016</v>
      </c>
      <c r="B7" s="117" t="s">
        <v>2913</v>
      </c>
      <c r="C7" s="117" t="s">
        <v>2706</v>
      </c>
      <c r="D7" s="6" t="s">
        <v>2393</v>
      </c>
      <c r="E7" s="211">
        <v>44287</v>
      </c>
      <c r="F7" s="6"/>
      <c r="G7" s="6" t="s">
        <v>2910</v>
      </c>
      <c r="H7" s="6" t="s">
        <v>2737</v>
      </c>
      <c r="I7" s="6" t="s">
        <v>2690</v>
      </c>
      <c r="J7" s="6">
        <v>97.12</v>
      </c>
      <c r="K7" s="6">
        <v>94.79</v>
      </c>
      <c r="L7" s="6" t="s">
        <v>2910</v>
      </c>
      <c r="M7" s="6" t="s">
        <v>2737</v>
      </c>
      <c r="N7" s="6" t="s">
        <v>2690</v>
      </c>
      <c r="O7" s="6">
        <v>91.02</v>
      </c>
      <c r="P7" s="6">
        <v>93.91</v>
      </c>
      <c r="Q7" s="6" t="s">
        <v>2910</v>
      </c>
      <c r="R7" s="6" t="s">
        <v>2736</v>
      </c>
      <c r="S7" s="6" t="s">
        <v>2690</v>
      </c>
      <c r="T7" s="192">
        <v>104.8930921</v>
      </c>
      <c r="U7" s="192">
        <v>98.482500000000002</v>
      </c>
      <c r="V7" s="6" t="s">
        <v>2910</v>
      </c>
      <c r="W7" s="6" t="s">
        <v>2736</v>
      </c>
      <c r="X7" s="6" t="s">
        <v>2690</v>
      </c>
      <c r="Y7" s="192">
        <v>109.351145</v>
      </c>
      <c r="Z7" s="192">
        <v>97.402500000000003</v>
      </c>
      <c r="AA7" s="217">
        <v>100.59</v>
      </c>
      <c r="AB7" s="217">
        <v>96.15</v>
      </c>
    </row>
    <row r="8" spans="1:145">
      <c r="A8" s="6">
        <v>922017</v>
      </c>
      <c r="B8" s="117" t="s">
        <v>2914</v>
      </c>
      <c r="C8" s="117" t="s">
        <v>2711</v>
      </c>
      <c r="D8" s="6" t="s">
        <v>2393</v>
      </c>
      <c r="E8" s="211">
        <v>44287</v>
      </c>
      <c r="F8" s="6"/>
      <c r="G8" s="6" t="s">
        <v>2910</v>
      </c>
      <c r="H8" s="6" t="s">
        <v>2737</v>
      </c>
      <c r="I8" s="6" t="s">
        <v>2690</v>
      </c>
      <c r="J8" s="6">
        <v>110.98</v>
      </c>
      <c r="K8" s="6">
        <v>97.37</v>
      </c>
      <c r="L8" s="6" t="s">
        <v>2910</v>
      </c>
      <c r="M8" s="6" t="s">
        <v>2737</v>
      </c>
      <c r="N8" s="6" t="s">
        <v>2690</v>
      </c>
      <c r="O8" s="6">
        <v>121.41</v>
      </c>
      <c r="P8" s="6">
        <v>95.12</v>
      </c>
      <c r="Q8" s="6" t="s">
        <v>2910</v>
      </c>
      <c r="R8" s="6" t="s">
        <v>2736</v>
      </c>
      <c r="S8" s="6" t="s">
        <v>2690</v>
      </c>
      <c r="T8" s="192">
        <v>103.9884868</v>
      </c>
      <c r="U8" s="192">
        <v>99.061999999999998</v>
      </c>
      <c r="V8" s="6" t="s">
        <v>2910</v>
      </c>
      <c r="W8" s="6" t="s">
        <v>2736</v>
      </c>
      <c r="X8" s="6" t="s">
        <v>2690</v>
      </c>
      <c r="Y8" s="192">
        <v>105.0572519</v>
      </c>
      <c r="Z8" s="192">
        <v>98.53</v>
      </c>
      <c r="AA8" s="217">
        <v>110.36</v>
      </c>
      <c r="AB8" s="217">
        <v>97.52</v>
      </c>
    </row>
    <row r="9" spans="1:145">
      <c r="A9" s="6">
        <v>928443</v>
      </c>
      <c r="B9" s="117" t="s">
        <v>2915</v>
      </c>
      <c r="C9" s="117" t="s">
        <v>2716</v>
      </c>
      <c r="D9" s="6" t="s">
        <v>2393</v>
      </c>
      <c r="E9" s="211">
        <v>44511</v>
      </c>
      <c r="F9" s="6"/>
      <c r="G9" s="6" t="s">
        <v>2910</v>
      </c>
      <c r="H9" s="6" t="s">
        <v>2736</v>
      </c>
      <c r="I9" s="6" t="s">
        <v>2690</v>
      </c>
      <c r="J9" s="6">
        <v>106.45</v>
      </c>
      <c r="K9" s="6">
        <v>98.53</v>
      </c>
      <c r="L9" s="6" t="s">
        <v>2910</v>
      </c>
      <c r="M9" s="6" t="s">
        <v>2736</v>
      </c>
      <c r="N9" s="6" t="s">
        <v>2690</v>
      </c>
      <c r="O9" s="6">
        <v>102.67</v>
      </c>
      <c r="P9" s="6">
        <v>97.77</v>
      </c>
      <c r="Q9" s="6" t="s">
        <v>2910</v>
      </c>
      <c r="R9" s="6" t="s">
        <v>2736</v>
      </c>
      <c r="S9" s="6" t="s">
        <v>2690</v>
      </c>
      <c r="T9" s="192">
        <v>110.8290361</v>
      </c>
      <c r="U9" s="192">
        <v>97.611999999999995</v>
      </c>
      <c r="V9" s="6" t="s">
        <v>2910</v>
      </c>
      <c r="W9" s="6" t="s">
        <v>2736</v>
      </c>
      <c r="X9" s="6" t="s">
        <v>2690</v>
      </c>
      <c r="Y9" s="192">
        <v>102.0992366</v>
      </c>
      <c r="Z9" s="192">
        <v>98.042500000000004</v>
      </c>
      <c r="AA9" s="217">
        <v>105.51</v>
      </c>
      <c r="AB9" s="217">
        <v>97.99</v>
      </c>
    </row>
    <row r="10" spans="1:145">
      <c r="A10" s="6">
        <v>913291</v>
      </c>
      <c r="B10" s="117" t="s">
        <v>2916</v>
      </c>
      <c r="C10" s="117" t="s">
        <v>2719</v>
      </c>
      <c r="D10" s="6" t="s">
        <v>2393</v>
      </c>
      <c r="E10" s="211">
        <v>42996</v>
      </c>
      <c r="F10" s="6"/>
      <c r="G10" s="6" t="s">
        <v>2910</v>
      </c>
      <c r="H10" s="6" t="s">
        <v>2737</v>
      </c>
      <c r="I10" s="6" t="s">
        <v>2692</v>
      </c>
      <c r="J10" s="6">
        <v>101.64</v>
      </c>
      <c r="K10" s="6">
        <v>98.27</v>
      </c>
      <c r="L10" s="6" t="s">
        <v>2910</v>
      </c>
      <c r="M10" s="6" t="s">
        <v>2737</v>
      </c>
      <c r="N10" s="6" t="s">
        <v>2692</v>
      </c>
      <c r="O10" s="6">
        <v>144.62</v>
      </c>
      <c r="P10" s="6">
        <v>99.26</v>
      </c>
      <c r="Q10" s="6" t="s">
        <v>2910</v>
      </c>
      <c r="R10" s="6" t="s">
        <v>2736</v>
      </c>
      <c r="S10" s="6" t="s">
        <v>2692</v>
      </c>
      <c r="T10" s="192">
        <v>100.6104978</v>
      </c>
      <c r="U10" s="192">
        <v>99.55</v>
      </c>
      <c r="V10" s="6" t="s">
        <v>2910</v>
      </c>
      <c r="W10" s="6" t="s">
        <v>2736</v>
      </c>
      <c r="X10" s="6" t="s">
        <v>2692</v>
      </c>
      <c r="Y10" s="192">
        <v>101.58791669999999</v>
      </c>
      <c r="Z10" s="192">
        <v>98.28</v>
      </c>
      <c r="AA10" s="217">
        <v>112.11</v>
      </c>
      <c r="AB10" s="217">
        <v>98.84</v>
      </c>
    </row>
    <row r="11" spans="1:145">
      <c r="A11" s="6">
        <v>921798</v>
      </c>
      <c r="B11" s="117" t="s">
        <v>2917</v>
      </c>
      <c r="C11" s="117" t="s">
        <v>2715</v>
      </c>
      <c r="D11" s="6" t="s">
        <v>2393</v>
      </c>
      <c r="E11" s="211">
        <v>44256</v>
      </c>
      <c r="F11" s="6"/>
      <c r="G11" s="6" t="s">
        <v>2910</v>
      </c>
      <c r="H11" s="6" t="s">
        <v>2737</v>
      </c>
      <c r="I11" s="6" t="s">
        <v>2690</v>
      </c>
      <c r="J11" s="6">
        <v>113.88</v>
      </c>
      <c r="K11" s="6">
        <v>96.88</v>
      </c>
      <c r="L11" s="6" t="s">
        <v>2910</v>
      </c>
      <c r="M11" s="6" t="s">
        <v>2737</v>
      </c>
      <c r="N11" s="6" t="s">
        <v>2690</v>
      </c>
      <c r="O11" s="6">
        <v>116.02</v>
      </c>
      <c r="P11" s="6">
        <v>98.03</v>
      </c>
      <c r="Q11" s="6" t="s">
        <v>2910</v>
      </c>
      <c r="R11" s="6" t="s">
        <v>2737</v>
      </c>
      <c r="S11" s="6" t="s">
        <v>2690</v>
      </c>
      <c r="T11" s="192">
        <v>102.4358974</v>
      </c>
      <c r="U11" s="192">
        <v>98.987499999999997</v>
      </c>
      <c r="V11" s="6" t="s">
        <v>2910</v>
      </c>
      <c r="W11" s="6" t="s">
        <v>2737</v>
      </c>
      <c r="X11" s="6" t="s">
        <v>2690</v>
      </c>
      <c r="Y11" s="192">
        <v>106.2980769</v>
      </c>
      <c r="Z11" s="192">
        <v>100</v>
      </c>
      <c r="AA11" s="217">
        <v>109.66</v>
      </c>
      <c r="AB11" s="217">
        <v>98.47</v>
      </c>
    </row>
    <row r="12" spans="1:145">
      <c r="A12" s="6">
        <v>912986</v>
      </c>
      <c r="B12" s="117" t="s">
        <v>2918</v>
      </c>
      <c r="C12" s="117" t="s">
        <v>2691</v>
      </c>
      <c r="D12" s="6" t="s">
        <v>2393</v>
      </c>
      <c r="E12" s="211">
        <v>42989</v>
      </c>
      <c r="F12" s="6"/>
      <c r="G12" s="6" t="s">
        <v>2910</v>
      </c>
      <c r="H12" s="6" t="s">
        <v>2737</v>
      </c>
      <c r="I12" s="6" t="s">
        <v>2692</v>
      </c>
      <c r="J12" s="6">
        <v>115.24</v>
      </c>
      <c r="K12" s="6">
        <v>99.06</v>
      </c>
      <c r="L12" s="6" t="s">
        <v>2910</v>
      </c>
      <c r="M12" s="6" t="s">
        <v>2737</v>
      </c>
      <c r="N12" s="6" t="s">
        <v>2692</v>
      </c>
      <c r="O12" s="6">
        <v>122.13</v>
      </c>
      <c r="P12" s="6">
        <v>95.25</v>
      </c>
      <c r="Q12" s="6" t="s">
        <v>2910</v>
      </c>
      <c r="R12" s="6" t="s">
        <v>2737</v>
      </c>
      <c r="S12" s="6" t="s">
        <v>2690</v>
      </c>
      <c r="T12" s="192">
        <v>116.44444439999999</v>
      </c>
      <c r="U12" s="192">
        <v>96.753333330000004</v>
      </c>
      <c r="V12" s="6" t="s">
        <v>2910</v>
      </c>
      <c r="W12" s="6" t="s">
        <v>2737</v>
      </c>
      <c r="X12" s="6" t="s">
        <v>2690</v>
      </c>
      <c r="Y12" s="192">
        <v>104.6634615</v>
      </c>
      <c r="Z12" s="192"/>
      <c r="AA12" s="217">
        <v>114.62</v>
      </c>
      <c r="AB12" s="217">
        <v>97.02</v>
      </c>
    </row>
    <row r="13" spans="1:145">
      <c r="A13" s="6">
        <v>926859</v>
      </c>
      <c r="B13" s="117" t="s">
        <v>2919</v>
      </c>
      <c r="C13" s="117" t="s">
        <v>2718</v>
      </c>
      <c r="D13" s="6" t="s">
        <v>2393</v>
      </c>
      <c r="E13" s="211">
        <v>44445</v>
      </c>
      <c r="F13" s="6"/>
      <c r="G13" s="6" t="s">
        <v>2910</v>
      </c>
      <c r="H13" s="6" t="s">
        <v>2737</v>
      </c>
      <c r="I13" s="6" t="s">
        <v>2690</v>
      </c>
      <c r="J13" s="6">
        <v>99.06</v>
      </c>
      <c r="K13" s="6">
        <v>96.72</v>
      </c>
      <c r="L13" s="6" t="s">
        <v>2910</v>
      </c>
      <c r="M13" s="6" t="s">
        <v>2737</v>
      </c>
      <c r="N13" s="6" t="s">
        <v>2690</v>
      </c>
      <c r="O13" s="6">
        <v>122.97</v>
      </c>
      <c r="P13" s="6">
        <v>97.31</v>
      </c>
      <c r="Q13" s="6" t="s">
        <v>2910</v>
      </c>
      <c r="R13" s="6" t="s">
        <v>2736</v>
      </c>
      <c r="S13" s="6" t="s">
        <v>2690</v>
      </c>
      <c r="T13" s="192">
        <v>101.5213816</v>
      </c>
      <c r="U13" s="192">
        <v>98.343999999999994</v>
      </c>
      <c r="V13" s="6" t="s">
        <v>2910</v>
      </c>
      <c r="W13" s="6" t="s">
        <v>2736</v>
      </c>
      <c r="X13" s="6" t="s">
        <v>2690</v>
      </c>
      <c r="Y13" s="192">
        <v>106.1545802</v>
      </c>
      <c r="Z13" s="192">
        <v>97.314999999999998</v>
      </c>
      <c r="AA13" s="217">
        <v>107.43</v>
      </c>
      <c r="AB13" s="217">
        <v>97.42</v>
      </c>
    </row>
    <row r="14" spans="1:145">
      <c r="A14" s="6">
        <v>913328</v>
      </c>
      <c r="B14" s="117" t="s">
        <v>2920</v>
      </c>
      <c r="C14" s="117" t="s">
        <v>2698</v>
      </c>
      <c r="D14" s="6" t="s">
        <v>2393</v>
      </c>
      <c r="E14" s="211">
        <v>42996</v>
      </c>
      <c r="F14" s="6"/>
      <c r="G14" s="6" t="s">
        <v>2910</v>
      </c>
      <c r="H14" s="6" t="s">
        <v>2736</v>
      </c>
      <c r="I14" s="6" t="s">
        <v>2692</v>
      </c>
      <c r="J14" s="6">
        <v>102.05</v>
      </c>
      <c r="K14" s="6"/>
      <c r="L14" s="6" t="s">
        <v>2910</v>
      </c>
      <c r="M14" s="6" t="s">
        <v>2736</v>
      </c>
      <c r="N14" s="6" t="s">
        <v>2692</v>
      </c>
      <c r="O14" s="6">
        <v>102.51</v>
      </c>
      <c r="P14" s="6">
        <v>95.94</v>
      </c>
      <c r="Q14" s="6" t="s">
        <v>2910</v>
      </c>
      <c r="R14" s="6" t="s">
        <v>2736</v>
      </c>
      <c r="S14" s="6" t="s">
        <v>2692</v>
      </c>
      <c r="T14" s="192">
        <v>98.222218609999999</v>
      </c>
      <c r="U14" s="192">
        <v>99.215000000000003</v>
      </c>
      <c r="V14" s="6" t="s">
        <v>2910</v>
      </c>
      <c r="W14" s="6" t="s">
        <v>2736</v>
      </c>
      <c r="X14" s="6" t="s">
        <v>2692</v>
      </c>
      <c r="Y14" s="192">
        <v>109.75</v>
      </c>
      <c r="Z14" s="192"/>
      <c r="AA14" s="217">
        <v>103.13</v>
      </c>
      <c r="AB14" s="217">
        <v>97.58</v>
      </c>
    </row>
    <row r="15" spans="1:145">
      <c r="A15" s="6">
        <v>913009</v>
      </c>
      <c r="B15" s="117" t="s">
        <v>2921</v>
      </c>
      <c r="C15" s="117" t="s">
        <v>2702</v>
      </c>
      <c r="D15" s="6" t="s">
        <v>2393</v>
      </c>
      <c r="E15" s="211">
        <v>42989</v>
      </c>
      <c r="F15" s="6"/>
      <c r="G15" s="6" t="s">
        <v>2910</v>
      </c>
      <c r="H15" s="6" t="s">
        <v>2736</v>
      </c>
      <c r="I15" s="6" t="s">
        <v>2690</v>
      </c>
      <c r="J15" s="6">
        <v>104.72</v>
      </c>
      <c r="K15" s="6">
        <v>98.13</v>
      </c>
      <c r="L15" s="6" t="s">
        <v>2910</v>
      </c>
      <c r="M15" s="6" t="s">
        <v>2736</v>
      </c>
      <c r="N15" s="6" t="s">
        <v>2690</v>
      </c>
      <c r="O15" s="6">
        <v>101.59</v>
      </c>
      <c r="P15" s="6">
        <v>100</v>
      </c>
      <c r="Q15" s="6" t="s">
        <v>2910</v>
      </c>
      <c r="R15" s="6" t="s">
        <v>2736</v>
      </c>
      <c r="S15" s="6" t="s">
        <v>2690</v>
      </c>
      <c r="T15" s="192"/>
      <c r="U15" s="192">
        <v>98.923333330000006</v>
      </c>
      <c r="V15" s="6" t="s">
        <v>2910</v>
      </c>
      <c r="W15" s="6" t="s">
        <v>2736</v>
      </c>
      <c r="X15" s="6" t="s">
        <v>2690</v>
      </c>
      <c r="Y15" s="192">
        <v>101.1927481</v>
      </c>
      <c r="Z15" s="192"/>
      <c r="AA15" s="217">
        <v>102.5</v>
      </c>
      <c r="AB15" s="217">
        <v>99.02</v>
      </c>
    </row>
    <row r="16" spans="1:145">
      <c r="A16" s="6">
        <v>913029</v>
      </c>
      <c r="B16" s="117" t="s">
        <v>2922</v>
      </c>
      <c r="C16" s="117" t="s">
        <v>2717</v>
      </c>
      <c r="D16" s="6" t="s">
        <v>2393</v>
      </c>
      <c r="E16" s="211">
        <v>42989</v>
      </c>
      <c r="F16" s="6"/>
      <c r="G16" s="6" t="s">
        <v>2910</v>
      </c>
      <c r="H16" s="6" t="s">
        <v>2736</v>
      </c>
      <c r="I16" s="6" t="s">
        <v>2692</v>
      </c>
      <c r="J16" s="6">
        <v>101.49</v>
      </c>
      <c r="K16" s="6"/>
      <c r="L16" s="6" t="s">
        <v>2910</v>
      </c>
      <c r="M16" s="6" t="s">
        <v>2736</v>
      </c>
      <c r="N16" s="6" t="s">
        <v>2692</v>
      </c>
      <c r="O16" s="6">
        <v>101.92</v>
      </c>
      <c r="P16" s="6"/>
      <c r="Q16" s="6" t="s">
        <v>2910</v>
      </c>
      <c r="R16" s="6" t="s">
        <v>2736</v>
      </c>
      <c r="S16" s="6" t="s">
        <v>2692</v>
      </c>
      <c r="T16" s="192">
        <v>102.9145219</v>
      </c>
      <c r="U16" s="192">
        <v>98.605000000000004</v>
      </c>
      <c r="V16" s="6" t="s">
        <v>2910</v>
      </c>
      <c r="W16" s="6" t="s">
        <v>2736</v>
      </c>
      <c r="X16" s="6" t="s">
        <v>2692</v>
      </c>
      <c r="Y16" s="192">
        <v>104.22916669999999</v>
      </c>
      <c r="Z16" s="192"/>
      <c r="AA16" s="217">
        <v>102.64</v>
      </c>
      <c r="AB16" s="217">
        <v>98.61</v>
      </c>
    </row>
    <row r="17" spans="1:28">
      <c r="A17" s="6">
        <v>928440</v>
      </c>
      <c r="B17" s="117" t="s">
        <v>2923</v>
      </c>
      <c r="C17" s="117" t="s">
        <v>2701</v>
      </c>
      <c r="D17" s="6" t="s">
        <v>2393</v>
      </c>
      <c r="E17" s="211">
        <v>44511</v>
      </c>
      <c r="F17" s="6"/>
      <c r="G17" s="6" t="s">
        <v>2910</v>
      </c>
      <c r="H17" s="6" t="s">
        <v>2736</v>
      </c>
      <c r="I17" s="6" t="s">
        <v>2690</v>
      </c>
      <c r="J17" s="6">
        <v>102.86</v>
      </c>
      <c r="K17" s="6">
        <v>92.93</v>
      </c>
      <c r="L17" s="6" t="s">
        <v>2910</v>
      </c>
      <c r="M17" s="6" t="s">
        <v>2736</v>
      </c>
      <c r="N17" s="6" t="s">
        <v>2690</v>
      </c>
      <c r="O17" s="6">
        <v>100.24</v>
      </c>
      <c r="P17" s="6">
        <v>94.35</v>
      </c>
      <c r="Q17" s="6" t="s">
        <v>2910</v>
      </c>
      <c r="R17" s="6" t="s">
        <v>2736</v>
      </c>
      <c r="S17" s="6" t="s">
        <v>2690</v>
      </c>
      <c r="T17" s="192">
        <v>101.785006</v>
      </c>
      <c r="U17" s="192">
        <v>95.441999999999993</v>
      </c>
      <c r="V17" s="6" t="s">
        <v>2910</v>
      </c>
      <c r="W17" s="6" t="s">
        <v>2736</v>
      </c>
      <c r="X17" s="6" t="s">
        <v>2690</v>
      </c>
      <c r="Y17" s="192">
        <v>102.67175570000001</v>
      </c>
      <c r="Z17" s="192">
        <v>94.14</v>
      </c>
      <c r="AA17" s="217">
        <v>101.89</v>
      </c>
      <c r="AB17" s="217">
        <v>94.21</v>
      </c>
    </row>
    <row r="18" spans="1:28">
      <c r="A18" s="6">
        <v>921800</v>
      </c>
      <c r="B18" s="117" t="s">
        <v>2924</v>
      </c>
      <c r="C18" s="117" t="s">
        <v>2709</v>
      </c>
      <c r="D18" s="6" t="s">
        <v>2393</v>
      </c>
      <c r="E18" s="211">
        <v>44256</v>
      </c>
      <c r="F18" s="6"/>
      <c r="G18" s="6" t="s">
        <v>2910</v>
      </c>
      <c r="H18" s="6" t="s">
        <v>2737</v>
      </c>
      <c r="I18" s="6" t="s">
        <v>2692</v>
      </c>
      <c r="J18" s="6">
        <v>102.44</v>
      </c>
      <c r="K18" s="6">
        <v>98.92</v>
      </c>
      <c r="L18" s="6" t="s">
        <v>2910</v>
      </c>
      <c r="M18" s="6" t="s">
        <v>2737</v>
      </c>
      <c r="N18" s="6" t="s">
        <v>2692</v>
      </c>
      <c r="O18" s="6">
        <v>118.96</v>
      </c>
      <c r="P18" s="6">
        <v>98.98</v>
      </c>
      <c r="Q18" s="6" t="s">
        <v>2910</v>
      </c>
      <c r="R18" s="6" t="s">
        <v>2737</v>
      </c>
      <c r="S18" s="6" t="s">
        <v>2690</v>
      </c>
      <c r="T18" s="192">
        <v>88.116688120000006</v>
      </c>
      <c r="U18" s="192">
        <v>99.325000000000003</v>
      </c>
      <c r="V18" s="6" t="s">
        <v>2910</v>
      </c>
      <c r="W18" s="6" t="s">
        <v>2737</v>
      </c>
      <c r="X18" s="6" t="s">
        <v>2690</v>
      </c>
      <c r="Y18" s="192">
        <v>101.6346154</v>
      </c>
      <c r="Z18" s="192">
        <v>100</v>
      </c>
      <c r="AA18" s="217">
        <v>102.79</v>
      </c>
      <c r="AB18" s="217">
        <v>99.31</v>
      </c>
    </row>
    <row r="19" spans="1:28">
      <c r="A19" s="6">
        <v>928442</v>
      </c>
      <c r="B19" s="117" t="s">
        <v>2925</v>
      </c>
      <c r="C19" s="117" t="s">
        <v>2699</v>
      </c>
      <c r="D19" s="6" t="s">
        <v>2393</v>
      </c>
      <c r="E19" s="211">
        <v>44511</v>
      </c>
      <c r="F19" s="6"/>
      <c r="G19" s="6" t="s">
        <v>2910</v>
      </c>
      <c r="H19" s="6" t="s">
        <v>2736</v>
      </c>
      <c r="I19" s="6" t="s">
        <v>2690</v>
      </c>
      <c r="J19" s="6">
        <v>100.34</v>
      </c>
      <c r="K19" s="6">
        <v>93.68</v>
      </c>
      <c r="L19" s="6" t="s">
        <v>2910</v>
      </c>
      <c r="M19" s="6" t="s">
        <v>2736</v>
      </c>
      <c r="N19" s="6" t="s">
        <v>2690</v>
      </c>
      <c r="O19" s="6">
        <v>100.38</v>
      </c>
      <c r="P19" s="6">
        <v>95.73</v>
      </c>
      <c r="Q19" s="6" t="s">
        <v>2910</v>
      </c>
      <c r="R19" s="6" t="s">
        <v>2736</v>
      </c>
      <c r="S19" s="6" t="s">
        <v>2690</v>
      </c>
      <c r="T19" s="192">
        <v>100.87266959999999</v>
      </c>
      <c r="U19" s="192">
        <v>96.512</v>
      </c>
      <c r="V19" s="6" t="s">
        <v>2910</v>
      </c>
      <c r="W19" s="6" t="s">
        <v>2736</v>
      </c>
      <c r="X19" s="6" t="s">
        <v>2690</v>
      </c>
      <c r="Y19" s="192">
        <v>97.232824429999994</v>
      </c>
      <c r="Z19" s="192">
        <v>91.935000000000002</v>
      </c>
      <c r="AA19" s="217">
        <v>99.71</v>
      </c>
      <c r="AB19" s="217">
        <v>94.46</v>
      </c>
    </row>
    <row r="20" spans="1:28">
      <c r="A20" s="6">
        <v>914900</v>
      </c>
      <c r="B20" s="117" t="s">
        <v>3417</v>
      </c>
      <c r="C20" s="117" t="s">
        <v>2784</v>
      </c>
      <c r="D20" s="6" t="s">
        <v>2393</v>
      </c>
      <c r="E20" s="211">
        <v>43131</v>
      </c>
      <c r="F20" s="211">
        <v>44592</v>
      </c>
      <c r="G20" s="6" t="s">
        <v>2910</v>
      </c>
      <c r="H20" s="6" t="s">
        <v>2737</v>
      </c>
      <c r="I20" s="6" t="s">
        <v>2692</v>
      </c>
      <c r="J20" s="6">
        <v>94.12</v>
      </c>
      <c r="K20" s="6">
        <v>99.03</v>
      </c>
      <c r="L20" s="6" t="s">
        <v>2910</v>
      </c>
      <c r="M20" s="6" t="s">
        <v>2737</v>
      </c>
      <c r="N20" s="6" t="s">
        <v>2692</v>
      </c>
      <c r="O20" s="6">
        <v>141.19</v>
      </c>
      <c r="P20" s="6">
        <v>99.42</v>
      </c>
      <c r="Q20" s="6" t="s">
        <v>2910</v>
      </c>
      <c r="R20" s="6" t="s">
        <v>2737</v>
      </c>
      <c r="S20" s="6" t="s">
        <v>2692</v>
      </c>
      <c r="T20" s="192">
        <v>98.087164369999996</v>
      </c>
      <c r="U20" s="192">
        <v>99.512500000000003</v>
      </c>
      <c r="V20" s="6" t="s">
        <v>2910</v>
      </c>
      <c r="W20" s="6" t="s">
        <v>2737</v>
      </c>
      <c r="X20" s="6" t="s">
        <v>2692</v>
      </c>
      <c r="Y20" s="192">
        <v>97.988075460000005</v>
      </c>
      <c r="Z20" s="192">
        <v>98.775000000000006</v>
      </c>
      <c r="AA20" s="217">
        <v>107.85</v>
      </c>
      <c r="AB20" s="217">
        <v>99.18</v>
      </c>
    </row>
    <row r="21" spans="1:28">
      <c r="A21" s="6">
        <v>914025</v>
      </c>
      <c r="B21" s="117" t="s">
        <v>2926</v>
      </c>
      <c r="C21" s="117" t="s">
        <v>2720</v>
      </c>
      <c r="D21" s="6" t="s">
        <v>2393</v>
      </c>
      <c r="E21" s="211">
        <v>43045</v>
      </c>
      <c r="F21" s="6"/>
      <c r="G21" s="6" t="s">
        <v>2910</v>
      </c>
      <c r="H21" s="6" t="s">
        <v>2736</v>
      </c>
      <c r="I21" s="6" t="s">
        <v>2692</v>
      </c>
      <c r="J21" s="6">
        <v>70.73</v>
      </c>
      <c r="K21" s="6"/>
      <c r="L21" s="6" t="s">
        <v>2910</v>
      </c>
      <c r="M21" s="6" t="s">
        <v>2736</v>
      </c>
      <c r="N21" s="6" t="s">
        <v>2692</v>
      </c>
      <c r="O21" s="6">
        <v>110.85</v>
      </c>
      <c r="P21" s="6"/>
      <c r="Q21" s="6" t="s">
        <v>2910</v>
      </c>
      <c r="R21" s="6" t="s">
        <v>2736</v>
      </c>
      <c r="S21" s="6" t="s">
        <v>2692</v>
      </c>
      <c r="T21" s="192">
        <v>103.0990584</v>
      </c>
      <c r="U21" s="192">
        <v>99.314999999999998</v>
      </c>
      <c r="V21" s="6" t="s">
        <v>2910</v>
      </c>
      <c r="W21" s="6" t="s">
        <v>2736</v>
      </c>
      <c r="X21" s="6" t="s">
        <v>2692</v>
      </c>
      <c r="Y21" s="192">
        <v>105.43055560000001</v>
      </c>
      <c r="Z21" s="192"/>
      <c r="AA21" s="217">
        <v>97.53</v>
      </c>
      <c r="AB21" s="217">
        <v>99.32</v>
      </c>
    </row>
    <row r="22" spans="1:28">
      <c r="A22" s="6">
        <v>921794</v>
      </c>
      <c r="B22" s="117" t="s">
        <v>2927</v>
      </c>
      <c r="C22" s="117" t="s">
        <v>2714</v>
      </c>
      <c r="D22" s="6" t="s">
        <v>2393</v>
      </c>
      <c r="E22" s="211">
        <v>44256</v>
      </c>
      <c r="F22" s="6"/>
      <c r="G22" s="6" t="s">
        <v>2910</v>
      </c>
      <c r="H22" s="6" t="s">
        <v>2737</v>
      </c>
      <c r="I22" s="6" t="s">
        <v>2692</v>
      </c>
      <c r="J22" s="6">
        <v>113.64</v>
      </c>
      <c r="K22" s="6">
        <v>98.66</v>
      </c>
      <c r="L22" s="6" t="s">
        <v>2910</v>
      </c>
      <c r="M22" s="6" t="s">
        <v>2737</v>
      </c>
      <c r="N22" s="6" t="s">
        <v>2692</v>
      </c>
      <c r="O22" s="6">
        <v>140.30000000000001</v>
      </c>
      <c r="P22" s="6">
        <v>98.82</v>
      </c>
      <c r="Q22" s="6" t="s">
        <v>2910</v>
      </c>
      <c r="R22" s="6" t="s">
        <v>2737</v>
      </c>
      <c r="S22" s="6" t="s">
        <v>2690</v>
      </c>
      <c r="T22" s="192">
        <v>101.0420687</v>
      </c>
      <c r="U22" s="192">
        <v>100</v>
      </c>
      <c r="V22" s="6" t="s">
        <v>2910</v>
      </c>
      <c r="W22" s="6" t="s">
        <v>2737</v>
      </c>
      <c r="X22" s="6" t="s">
        <v>2690</v>
      </c>
      <c r="Y22" s="192">
        <v>107.6923077</v>
      </c>
      <c r="Z22" s="192">
        <v>99.415000000000006</v>
      </c>
      <c r="AA22" s="217">
        <v>115.67</v>
      </c>
      <c r="AB22" s="217">
        <v>99.22</v>
      </c>
    </row>
    <row r="23" spans="1:28">
      <c r="A23" s="6">
        <v>928441</v>
      </c>
      <c r="B23" s="117" t="s">
        <v>2928</v>
      </c>
      <c r="C23" s="117" t="s">
        <v>2710</v>
      </c>
      <c r="D23" s="6" t="s">
        <v>2393</v>
      </c>
      <c r="E23" s="211">
        <v>44511</v>
      </c>
      <c r="F23" s="6"/>
      <c r="G23" s="6" t="s">
        <v>2910</v>
      </c>
      <c r="H23" s="6" t="s">
        <v>2736</v>
      </c>
      <c r="I23" s="6" t="s">
        <v>2690</v>
      </c>
      <c r="J23" s="6">
        <v>109.16</v>
      </c>
      <c r="K23" s="6">
        <v>95.97</v>
      </c>
      <c r="L23" s="6" t="s">
        <v>2910</v>
      </c>
      <c r="M23" s="6" t="s">
        <v>2736</v>
      </c>
      <c r="N23" s="6" t="s">
        <v>2690</v>
      </c>
      <c r="O23" s="6">
        <v>104.44</v>
      </c>
      <c r="P23" s="6">
        <v>98.58</v>
      </c>
      <c r="Q23" s="6" t="s">
        <v>2910</v>
      </c>
      <c r="R23" s="6" t="s">
        <v>2736</v>
      </c>
      <c r="S23" s="6" t="s">
        <v>2690</v>
      </c>
      <c r="T23" s="192">
        <v>102.9750099</v>
      </c>
      <c r="U23" s="192">
        <v>97.46</v>
      </c>
      <c r="V23" s="6" t="s">
        <v>2910</v>
      </c>
      <c r="W23" s="6" t="s">
        <v>2736</v>
      </c>
      <c r="X23" s="6" t="s">
        <v>2690</v>
      </c>
      <c r="Y23" s="192">
        <v>104.4370229</v>
      </c>
      <c r="Z23" s="192">
        <v>97.227500000000006</v>
      </c>
      <c r="AA23" s="217">
        <v>105.25</v>
      </c>
      <c r="AB23" s="217">
        <v>97.31</v>
      </c>
    </row>
    <row r="24" spans="1:28">
      <c r="A24" s="6">
        <v>926861</v>
      </c>
      <c r="B24" s="117" t="s">
        <v>2929</v>
      </c>
      <c r="C24" s="117" t="s">
        <v>2707</v>
      </c>
      <c r="D24" s="6" t="s">
        <v>2393</v>
      </c>
      <c r="E24" s="211">
        <v>44445</v>
      </c>
      <c r="F24" s="6"/>
      <c r="G24" s="6" t="s">
        <v>2910</v>
      </c>
      <c r="H24" s="6" t="s">
        <v>2736</v>
      </c>
      <c r="I24" s="6" t="s">
        <v>2690</v>
      </c>
      <c r="J24" s="6">
        <v>102.4</v>
      </c>
      <c r="K24" s="6">
        <v>97.49</v>
      </c>
      <c r="L24" s="6" t="s">
        <v>2910</v>
      </c>
      <c r="M24" s="6" t="s">
        <v>2736</v>
      </c>
      <c r="N24" s="6" t="s">
        <v>2690</v>
      </c>
      <c r="O24" s="6">
        <v>100.05</v>
      </c>
      <c r="P24" s="6">
        <v>97.96</v>
      </c>
      <c r="Q24" s="6" t="s">
        <v>2910</v>
      </c>
      <c r="R24" s="6" t="s">
        <v>2736</v>
      </c>
      <c r="S24" s="6" t="s">
        <v>2690</v>
      </c>
      <c r="T24" s="192">
        <v>97.183657280000006</v>
      </c>
      <c r="U24" s="192">
        <v>98.197999999999993</v>
      </c>
      <c r="V24" s="6" t="s">
        <v>2910</v>
      </c>
      <c r="W24" s="6" t="s">
        <v>2736</v>
      </c>
      <c r="X24" s="6" t="s">
        <v>2690</v>
      </c>
      <c r="Y24" s="192">
        <v>103.4828244</v>
      </c>
      <c r="Z24" s="192">
        <v>98.19</v>
      </c>
      <c r="AA24" s="217">
        <v>100.78</v>
      </c>
      <c r="AB24" s="217">
        <v>97.96</v>
      </c>
    </row>
    <row r="25" spans="1:28">
      <c r="A25" s="6">
        <v>921799</v>
      </c>
      <c r="B25" s="117" t="s">
        <v>2930</v>
      </c>
      <c r="C25" s="117" t="s">
        <v>2703</v>
      </c>
      <c r="D25" s="6" t="s">
        <v>2393</v>
      </c>
      <c r="E25" s="211">
        <v>44256</v>
      </c>
      <c r="F25" s="6"/>
      <c r="G25" s="6" t="s">
        <v>2910</v>
      </c>
      <c r="H25" s="6" t="s">
        <v>2737</v>
      </c>
      <c r="I25" s="6" t="s">
        <v>2690</v>
      </c>
      <c r="J25" s="6">
        <v>103.38</v>
      </c>
      <c r="K25" s="6">
        <v>95.1</v>
      </c>
      <c r="L25" s="6" t="s">
        <v>2910</v>
      </c>
      <c r="M25" s="6" t="s">
        <v>2737</v>
      </c>
      <c r="N25" s="6" t="s">
        <v>2690</v>
      </c>
      <c r="O25" s="6">
        <v>142.34</v>
      </c>
      <c r="P25" s="6">
        <v>97.12</v>
      </c>
      <c r="Q25" s="6" t="s">
        <v>2910</v>
      </c>
      <c r="R25" s="6" t="s">
        <v>2737</v>
      </c>
      <c r="S25" s="6" t="s">
        <v>2690</v>
      </c>
      <c r="T25" s="192">
        <v>92.128712870000001</v>
      </c>
      <c r="U25" s="192">
        <v>98.083333330000002</v>
      </c>
      <c r="V25" s="6" t="s">
        <v>2910</v>
      </c>
      <c r="W25" s="6" t="s">
        <v>2737</v>
      </c>
      <c r="X25" s="6" t="s">
        <v>2690</v>
      </c>
      <c r="Y25" s="192">
        <v>111.0576923</v>
      </c>
      <c r="Z25" s="192"/>
      <c r="AA25" s="217">
        <v>112.23</v>
      </c>
      <c r="AB25" s="217">
        <v>96.77</v>
      </c>
    </row>
    <row r="26" spans="1:28">
      <c r="A26" s="6">
        <v>921777</v>
      </c>
      <c r="B26" s="117" t="s">
        <v>2931</v>
      </c>
      <c r="C26" s="117" t="s">
        <v>2712</v>
      </c>
      <c r="D26" s="6" t="s">
        <v>2393</v>
      </c>
      <c r="E26" s="211">
        <v>44256</v>
      </c>
      <c r="F26" s="6"/>
      <c r="G26" s="6" t="s">
        <v>2910</v>
      </c>
      <c r="H26" s="6" t="s">
        <v>2736</v>
      </c>
      <c r="I26" s="6" t="s">
        <v>2692</v>
      </c>
      <c r="J26" s="6">
        <v>98.36</v>
      </c>
      <c r="K26" s="6"/>
      <c r="L26" s="6" t="s">
        <v>2910</v>
      </c>
      <c r="M26" s="6" t="s">
        <v>2736</v>
      </c>
      <c r="N26" s="6" t="s">
        <v>2692</v>
      </c>
      <c r="O26" s="6">
        <v>88.08</v>
      </c>
      <c r="P26" s="6"/>
      <c r="Q26" s="6" t="s">
        <v>2910</v>
      </c>
      <c r="R26" s="6" t="s">
        <v>2736</v>
      </c>
      <c r="S26" s="6" t="s">
        <v>2692</v>
      </c>
      <c r="T26" s="192">
        <v>102.9550151</v>
      </c>
      <c r="U26" s="192">
        <v>98.94</v>
      </c>
      <c r="V26" s="6" t="s">
        <v>2910</v>
      </c>
      <c r="W26" s="6" t="s">
        <v>2736</v>
      </c>
      <c r="X26" s="6" t="s">
        <v>2690</v>
      </c>
      <c r="Y26" s="192">
        <v>56.25</v>
      </c>
      <c r="Z26" s="192">
        <v>98.03</v>
      </c>
      <c r="AA26" s="217">
        <v>86.41</v>
      </c>
      <c r="AB26" s="217">
        <v>98.49</v>
      </c>
    </row>
    <row r="27" spans="1:28">
      <c r="A27" s="122">
        <v>921774</v>
      </c>
      <c r="B27" s="216" t="s">
        <v>2932</v>
      </c>
      <c r="C27" s="216" t="s">
        <v>2704</v>
      </c>
      <c r="D27" s="122" t="s">
        <v>2393</v>
      </c>
      <c r="E27" s="214">
        <v>44256</v>
      </c>
      <c r="F27" s="122"/>
      <c r="G27" s="122" t="s">
        <v>2910</v>
      </c>
      <c r="H27" s="122" t="s">
        <v>2737</v>
      </c>
      <c r="I27" s="122" t="s">
        <v>2692</v>
      </c>
      <c r="J27" s="122">
        <v>109.48</v>
      </c>
      <c r="K27" s="122">
        <v>98.91</v>
      </c>
      <c r="L27" s="122" t="s">
        <v>2910</v>
      </c>
      <c r="M27" s="122" t="s">
        <v>2737</v>
      </c>
      <c r="N27" s="122" t="s">
        <v>2692</v>
      </c>
      <c r="O27" s="122">
        <v>143.18</v>
      </c>
      <c r="P27" s="122">
        <v>98.49</v>
      </c>
      <c r="Q27" s="122" t="s">
        <v>2910</v>
      </c>
      <c r="R27" s="122" t="s">
        <v>2737</v>
      </c>
      <c r="S27" s="122" t="s">
        <v>2692</v>
      </c>
      <c r="T27" s="215">
        <v>97.829133240000004</v>
      </c>
      <c r="U27" s="215">
        <v>99.13</v>
      </c>
      <c r="V27" s="122" t="s">
        <v>2910</v>
      </c>
      <c r="W27" s="122" t="s">
        <v>2737</v>
      </c>
      <c r="X27" s="122" t="s">
        <v>2690</v>
      </c>
      <c r="Y27" s="215">
        <v>112.2596154</v>
      </c>
      <c r="Z27" s="215">
        <v>98.117500000000007</v>
      </c>
      <c r="AA27" s="218">
        <v>115.69</v>
      </c>
      <c r="AB27" s="218">
        <v>98.66</v>
      </c>
    </row>
    <row r="28" spans="1:28">
      <c r="A28" s="6">
        <v>912697</v>
      </c>
      <c r="B28" s="117" t="s">
        <v>3018</v>
      </c>
      <c r="C28" s="117" t="s">
        <v>2783</v>
      </c>
      <c r="D28" s="6" t="s">
        <v>2393</v>
      </c>
      <c r="E28" s="211">
        <v>42933</v>
      </c>
      <c r="F28" s="6" t="s">
        <v>3019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 t="s">
        <v>3019</v>
      </c>
      <c r="Y28" s="6"/>
      <c r="Z28" s="6"/>
      <c r="AA28" s="117"/>
      <c r="AB28" s="117"/>
    </row>
    <row r="31" spans="1:28">
      <c r="X31" s="185"/>
      <c r="Y31" s="186" t="s">
        <v>2961</v>
      </c>
      <c r="Z31" s="186"/>
      <c r="AA31" s="189">
        <f>AVERAGE(AA3:AA27)</f>
        <v>105.0692</v>
      </c>
    </row>
    <row r="32" spans="1:28">
      <c r="X32" s="187"/>
      <c r="Y32" s="188" t="s">
        <v>2964</v>
      </c>
      <c r="Z32" s="188"/>
      <c r="AA32" s="190">
        <f>AVERAGE(AB3:AB27)</f>
        <v>97.655999999999992</v>
      </c>
    </row>
  </sheetData>
  <mergeCells count="6">
    <mergeCell ref="AA1:AB1"/>
    <mergeCell ref="A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BA4D-52B6-4535-916A-C877689846DC}">
  <dimension ref="A1:Z28"/>
  <sheetViews>
    <sheetView showGridLines="0" workbookViewId="0">
      <selection activeCell="A9" sqref="A9:C9"/>
    </sheetView>
  </sheetViews>
  <sheetFormatPr defaultRowHeight="15.75" customHeight="1"/>
  <cols>
    <col min="1" max="1" width="12.6640625" customWidth="1"/>
    <col min="2" max="2" width="19.5546875" customWidth="1"/>
    <col min="3" max="3" width="24.109375" customWidth="1"/>
    <col min="4" max="4" width="17.5546875" customWidth="1"/>
    <col min="6" max="6" width="12.109375" customWidth="1"/>
    <col min="11" max="11" width="14.109375" customWidth="1"/>
    <col min="16" max="16" width="13" customWidth="1"/>
    <col min="21" max="21" width="13.33203125" customWidth="1"/>
    <col min="25" max="25" width="13" customWidth="1"/>
    <col min="26" max="26" width="13.88671875" customWidth="1"/>
  </cols>
  <sheetData>
    <row r="1" spans="1:26" ht="15.75" customHeight="1">
      <c r="E1" s="542" t="s">
        <v>3418</v>
      </c>
      <c r="F1" s="541"/>
      <c r="G1" s="541"/>
      <c r="H1" s="541"/>
      <c r="I1" s="543"/>
      <c r="J1" s="542" t="s">
        <v>3419</v>
      </c>
      <c r="K1" s="541"/>
      <c r="L1" s="541"/>
      <c r="M1" s="541"/>
      <c r="N1" s="543"/>
      <c r="O1" s="542" t="s">
        <v>3420</v>
      </c>
      <c r="P1" s="541"/>
      <c r="Q1" s="541"/>
      <c r="R1" s="541"/>
      <c r="S1" s="543"/>
      <c r="T1" s="542" t="s">
        <v>3421</v>
      </c>
      <c r="U1" s="541"/>
      <c r="V1" s="541"/>
      <c r="W1" s="541"/>
      <c r="X1" s="543"/>
      <c r="Y1" s="542" t="s">
        <v>3368</v>
      </c>
      <c r="Z1" s="543"/>
    </row>
    <row r="2" spans="1:26" ht="15.75" customHeight="1">
      <c r="A2" s="180" t="s">
        <v>2888</v>
      </c>
      <c r="B2" s="180" t="s">
        <v>2693</v>
      </c>
      <c r="C2" s="181" t="s">
        <v>2889</v>
      </c>
      <c r="D2" s="180" t="s">
        <v>2750</v>
      </c>
      <c r="E2" s="182" t="s">
        <v>2890</v>
      </c>
      <c r="F2" s="182" t="s">
        <v>2723</v>
      </c>
      <c r="G2" s="182" t="s">
        <v>2768</v>
      </c>
      <c r="H2" s="182" t="s">
        <v>3413</v>
      </c>
      <c r="I2" s="182" t="s">
        <v>3414</v>
      </c>
      <c r="J2" s="182" t="s">
        <v>2890</v>
      </c>
      <c r="K2" s="182" t="s">
        <v>2723</v>
      </c>
      <c r="L2" s="182" t="s">
        <v>2768</v>
      </c>
      <c r="M2" s="182" t="s">
        <v>3413</v>
      </c>
      <c r="N2" s="182" t="s">
        <v>3414</v>
      </c>
      <c r="O2" s="182" t="s">
        <v>2890</v>
      </c>
      <c r="P2" s="182" t="s">
        <v>2723</v>
      </c>
      <c r="Q2" s="182" t="s">
        <v>2768</v>
      </c>
      <c r="R2" s="182" t="s">
        <v>3413</v>
      </c>
      <c r="S2" s="182" t="s">
        <v>3414</v>
      </c>
      <c r="T2" s="182" t="s">
        <v>2890</v>
      </c>
      <c r="U2" s="182" t="s">
        <v>2723</v>
      </c>
      <c r="V2" s="182" t="s">
        <v>2768</v>
      </c>
      <c r="W2" s="182" t="s">
        <v>3413</v>
      </c>
      <c r="X2" s="182" t="s">
        <v>3414</v>
      </c>
      <c r="Y2" s="183" t="s">
        <v>2696</v>
      </c>
      <c r="Z2" s="183" t="s">
        <v>2697</v>
      </c>
    </row>
    <row r="3" spans="1:26" ht="15.75" customHeight="1">
      <c r="A3" s="37">
        <v>926862</v>
      </c>
      <c r="B3" s="184" t="s">
        <v>2909</v>
      </c>
      <c r="C3" s="184" t="s">
        <v>2713</v>
      </c>
      <c r="D3" s="37" t="s">
        <v>2393</v>
      </c>
      <c r="E3" s="6" t="s">
        <v>3422</v>
      </c>
      <c r="F3" s="6" t="s">
        <v>2959</v>
      </c>
      <c r="G3" s="6" t="s">
        <v>2690</v>
      </c>
      <c r="H3" s="6">
        <v>129.77000000000001</v>
      </c>
      <c r="I3" s="6">
        <v>93.29</v>
      </c>
      <c r="J3" s="6" t="s">
        <v>3423</v>
      </c>
      <c r="K3" s="6" t="s">
        <v>2736</v>
      </c>
      <c r="L3" s="6" t="s">
        <v>2690</v>
      </c>
      <c r="M3" s="6">
        <v>116.53</v>
      </c>
      <c r="N3" s="6">
        <v>96.01</v>
      </c>
      <c r="O3" s="6" t="s">
        <v>2910</v>
      </c>
      <c r="P3" s="6" t="s">
        <v>2959</v>
      </c>
      <c r="Q3" s="6" t="s">
        <v>2690</v>
      </c>
      <c r="R3" s="6">
        <v>101.1450382</v>
      </c>
      <c r="S3" s="6">
        <v>92.152000000000001</v>
      </c>
      <c r="T3" s="6" t="s">
        <v>2910</v>
      </c>
      <c r="U3" s="6" t="s">
        <v>2736</v>
      </c>
      <c r="V3" s="6" t="s">
        <v>2690</v>
      </c>
      <c r="W3" s="6">
        <v>103.2824427</v>
      </c>
      <c r="X3" s="6">
        <v>95.892499999999998</v>
      </c>
      <c r="Y3" s="179">
        <v>112.68</v>
      </c>
      <c r="Z3" s="179">
        <v>94.34</v>
      </c>
    </row>
    <row r="4" spans="1:26" ht="15.75" customHeight="1">
      <c r="A4" s="37">
        <v>926863</v>
      </c>
      <c r="B4" s="184" t="s">
        <v>2911</v>
      </c>
      <c r="C4" s="184" t="s">
        <v>2700</v>
      </c>
      <c r="D4" s="37" t="s">
        <v>2393</v>
      </c>
      <c r="E4" s="6" t="s">
        <v>3422</v>
      </c>
      <c r="F4" s="6" t="s">
        <v>2959</v>
      </c>
      <c r="G4" s="6" t="s">
        <v>2690</v>
      </c>
      <c r="H4" s="6">
        <v>115.65</v>
      </c>
      <c r="I4" s="6">
        <v>95.34</v>
      </c>
      <c r="J4" s="6" t="s">
        <v>3423</v>
      </c>
      <c r="K4" s="6" t="s">
        <v>2736</v>
      </c>
      <c r="L4" s="6" t="s">
        <v>2690</v>
      </c>
      <c r="M4" s="6">
        <v>125.02</v>
      </c>
      <c r="N4" s="6">
        <v>95.57</v>
      </c>
      <c r="O4" s="6" t="s">
        <v>2910</v>
      </c>
      <c r="P4" s="6" t="s">
        <v>2959</v>
      </c>
      <c r="Q4" s="6" t="s">
        <v>2690</v>
      </c>
      <c r="R4" s="6">
        <v>104.9618321</v>
      </c>
      <c r="S4" s="6">
        <v>95.93</v>
      </c>
      <c r="T4" s="6" t="s">
        <v>2910</v>
      </c>
      <c r="U4" s="6" t="s">
        <v>2736</v>
      </c>
      <c r="V4" s="6" t="s">
        <v>2690</v>
      </c>
      <c r="W4" s="6">
        <v>100.4961832</v>
      </c>
      <c r="X4" s="6">
        <v>95.51</v>
      </c>
      <c r="Y4" s="179">
        <v>111.53</v>
      </c>
      <c r="Z4" s="179">
        <v>95.59</v>
      </c>
    </row>
    <row r="5" spans="1:26" ht="15.75" customHeight="1">
      <c r="A5" s="37">
        <v>926864</v>
      </c>
      <c r="B5" s="184" t="s">
        <v>2967</v>
      </c>
      <c r="C5" s="184" t="s">
        <v>2705</v>
      </c>
      <c r="D5" s="37" t="s">
        <v>2393</v>
      </c>
      <c r="E5" s="6" t="s">
        <v>3422</v>
      </c>
      <c r="F5" s="6" t="s">
        <v>2959</v>
      </c>
      <c r="G5" s="6" t="s">
        <v>2690</v>
      </c>
      <c r="H5" s="6">
        <v>154.35</v>
      </c>
      <c r="I5" s="6">
        <v>96.32</v>
      </c>
      <c r="J5" s="6" t="s">
        <v>3423</v>
      </c>
      <c r="K5" s="6" t="s">
        <v>2736</v>
      </c>
      <c r="L5" s="6" t="s">
        <v>2690</v>
      </c>
      <c r="M5" s="6">
        <v>123.64</v>
      </c>
      <c r="N5" s="6">
        <v>96.88</v>
      </c>
      <c r="O5" s="6" t="s">
        <v>2910</v>
      </c>
      <c r="P5" s="6" t="s">
        <v>2959</v>
      </c>
      <c r="Q5" s="6" t="s">
        <v>2690</v>
      </c>
      <c r="R5" s="6">
        <v>102.7099237</v>
      </c>
      <c r="S5" s="6">
        <v>95.724000000000004</v>
      </c>
      <c r="T5" s="6" t="s">
        <v>2910</v>
      </c>
      <c r="U5" s="6" t="s">
        <v>2736</v>
      </c>
      <c r="V5" s="6" t="s">
        <v>2690</v>
      </c>
      <c r="W5" s="6">
        <v>100.8778626</v>
      </c>
      <c r="X5" s="6">
        <v>96.605000000000004</v>
      </c>
      <c r="Y5" s="179">
        <v>120.4</v>
      </c>
      <c r="Z5" s="179">
        <v>96.38</v>
      </c>
    </row>
    <row r="6" spans="1:26" ht="15.75" customHeight="1">
      <c r="A6" s="37">
        <v>926858</v>
      </c>
      <c r="B6" s="184" t="s">
        <v>2912</v>
      </c>
      <c r="C6" s="184" t="s">
        <v>2708</v>
      </c>
      <c r="D6" s="37" t="s">
        <v>2393</v>
      </c>
      <c r="E6" s="6" t="s">
        <v>3422</v>
      </c>
      <c r="F6" s="6" t="s">
        <v>2959</v>
      </c>
      <c r="G6" s="6" t="s">
        <v>2690</v>
      </c>
      <c r="H6" s="6">
        <v>144.81</v>
      </c>
      <c r="I6" s="6">
        <v>97.88</v>
      </c>
      <c r="J6" s="6" t="s">
        <v>3423</v>
      </c>
      <c r="K6" s="6" t="s">
        <v>2736</v>
      </c>
      <c r="L6" s="6" t="s">
        <v>2690</v>
      </c>
      <c r="M6" s="6">
        <v>133.59</v>
      </c>
      <c r="N6" s="6">
        <v>99.2</v>
      </c>
      <c r="O6" s="6" t="s">
        <v>2910</v>
      </c>
      <c r="P6" s="6" t="s">
        <v>2959</v>
      </c>
      <c r="Q6" s="6" t="s">
        <v>2690</v>
      </c>
      <c r="R6" s="6">
        <v>99.045801530000006</v>
      </c>
      <c r="S6" s="6">
        <v>98.073999999999998</v>
      </c>
      <c r="T6" s="6" t="s">
        <v>2910</v>
      </c>
      <c r="U6" s="6" t="s">
        <v>2736</v>
      </c>
      <c r="V6" s="6" t="s">
        <v>2690</v>
      </c>
      <c r="W6" s="6">
        <v>103.3396947</v>
      </c>
      <c r="X6" s="6">
        <v>98.367500000000007</v>
      </c>
      <c r="Y6" s="179">
        <v>120.2</v>
      </c>
      <c r="Z6" s="179">
        <v>98.38</v>
      </c>
    </row>
    <row r="7" spans="1:26" ht="15.75" customHeight="1">
      <c r="A7" s="37">
        <v>922016</v>
      </c>
      <c r="B7" s="184" t="s">
        <v>2913</v>
      </c>
      <c r="C7" s="184" t="s">
        <v>2706</v>
      </c>
      <c r="D7" s="37" t="s">
        <v>2393</v>
      </c>
      <c r="E7" s="6" t="s">
        <v>2910</v>
      </c>
      <c r="F7" s="6" t="s">
        <v>2959</v>
      </c>
      <c r="G7" s="6" t="s">
        <v>2690</v>
      </c>
      <c r="H7" s="6">
        <v>100.76</v>
      </c>
      <c r="I7" s="6">
        <v>97.84</v>
      </c>
      <c r="J7" s="6" t="s">
        <v>2910</v>
      </c>
      <c r="K7" s="6" t="s">
        <v>2736</v>
      </c>
      <c r="L7" s="6" t="s">
        <v>2690</v>
      </c>
      <c r="M7" s="6">
        <v>97.96</v>
      </c>
      <c r="N7" s="6">
        <v>96.38</v>
      </c>
      <c r="O7" s="6" t="s">
        <v>2910</v>
      </c>
      <c r="P7" s="6" t="s">
        <v>2959</v>
      </c>
      <c r="Q7" s="6" t="s">
        <v>2690</v>
      </c>
      <c r="R7" s="6">
        <v>103.2824427</v>
      </c>
      <c r="S7" s="6">
        <v>96.968000000000004</v>
      </c>
      <c r="T7" s="6" t="s">
        <v>2910</v>
      </c>
      <c r="U7" s="6" t="s">
        <v>2736</v>
      </c>
      <c r="V7" s="6" t="s">
        <v>2690</v>
      </c>
      <c r="W7" s="6">
        <v>100.8015267</v>
      </c>
      <c r="X7" s="6">
        <v>97.492500000000007</v>
      </c>
      <c r="Y7" s="179">
        <v>100.7</v>
      </c>
      <c r="Z7" s="179">
        <v>97.17</v>
      </c>
    </row>
    <row r="8" spans="1:26" ht="15.75" customHeight="1">
      <c r="A8" s="37">
        <v>922017</v>
      </c>
      <c r="B8" s="184" t="s">
        <v>2914</v>
      </c>
      <c r="C8" s="184" t="s">
        <v>2711</v>
      </c>
      <c r="D8" s="37" t="s">
        <v>2393</v>
      </c>
      <c r="E8" s="6" t="s">
        <v>2910</v>
      </c>
      <c r="F8" s="6" t="s">
        <v>2959</v>
      </c>
      <c r="G8" s="6" t="s">
        <v>2690</v>
      </c>
      <c r="H8" s="6">
        <v>104.31</v>
      </c>
      <c r="I8" s="6">
        <v>98.6</v>
      </c>
      <c r="J8" s="6" t="s">
        <v>2910</v>
      </c>
      <c r="K8" s="6" t="s">
        <v>2736</v>
      </c>
      <c r="L8" s="6" t="s">
        <v>2690</v>
      </c>
      <c r="M8" s="6">
        <v>114.09</v>
      </c>
      <c r="N8" s="6">
        <v>98.09</v>
      </c>
      <c r="O8" s="6" t="s">
        <v>2910</v>
      </c>
      <c r="P8" s="6" t="s">
        <v>2959</v>
      </c>
      <c r="Q8" s="6" t="s">
        <v>2690</v>
      </c>
      <c r="R8" s="6">
        <v>119.5419847</v>
      </c>
      <c r="S8" s="6">
        <v>99.335999999999999</v>
      </c>
      <c r="T8" s="6" t="s">
        <v>2910</v>
      </c>
      <c r="U8" s="6" t="s">
        <v>2736</v>
      </c>
      <c r="V8" s="6" t="s">
        <v>2690</v>
      </c>
      <c r="W8" s="6">
        <v>102.8148855</v>
      </c>
      <c r="X8" s="6">
        <v>98.606666669999996</v>
      </c>
      <c r="Y8" s="179">
        <v>110.19</v>
      </c>
      <c r="Z8" s="179">
        <v>98.66</v>
      </c>
    </row>
    <row r="9" spans="1:26" ht="15.75" customHeight="1">
      <c r="A9" s="37">
        <v>913291</v>
      </c>
      <c r="B9" s="184" t="s">
        <v>2916</v>
      </c>
      <c r="C9" s="184" t="s">
        <v>2719</v>
      </c>
      <c r="D9" s="37" t="s">
        <v>2393</v>
      </c>
      <c r="E9" s="6" t="s">
        <v>2910</v>
      </c>
      <c r="F9" s="6" t="s">
        <v>2959</v>
      </c>
      <c r="G9" s="6" t="s">
        <v>2692</v>
      </c>
      <c r="H9" s="6">
        <v>102.96</v>
      </c>
      <c r="I9" s="6">
        <v>96.86</v>
      </c>
      <c r="J9" s="6" t="s">
        <v>2910</v>
      </c>
      <c r="K9" s="6" t="s">
        <v>2736</v>
      </c>
      <c r="L9" s="6" t="s">
        <v>2692</v>
      </c>
      <c r="M9" s="6">
        <v>128.78</v>
      </c>
      <c r="N9" s="6">
        <v>97.84</v>
      </c>
      <c r="O9" s="6" t="s">
        <v>2910</v>
      </c>
      <c r="P9" s="6" t="s">
        <v>2959</v>
      </c>
      <c r="Q9" s="6" t="s">
        <v>2692</v>
      </c>
      <c r="R9" s="6">
        <v>115.1485</v>
      </c>
      <c r="S9" s="6">
        <v>98.072000000000003</v>
      </c>
      <c r="T9" s="6" t="s">
        <v>2910</v>
      </c>
      <c r="U9" s="6" t="s">
        <v>2736</v>
      </c>
      <c r="V9" s="6" t="s">
        <v>2692</v>
      </c>
      <c r="W9" s="6">
        <v>119.40486110000001</v>
      </c>
      <c r="X9" s="6">
        <v>99.337500000000006</v>
      </c>
      <c r="Y9" s="179">
        <v>116.57</v>
      </c>
      <c r="Z9" s="179">
        <v>98.03</v>
      </c>
    </row>
    <row r="10" spans="1:26" ht="15.75" customHeight="1">
      <c r="A10" s="37">
        <v>921798</v>
      </c>
      <c r="B10" s="184" t="s">
        <v>2917</v>
      </c>
      <c r="C10" s="184" t="s">
        <v>2715</v>
      </c>
      <c r="D10" s="37" t="s">
        <v>2393</v>
      </c>
      <c r="E10" s="6" t="s">
        <v>2910</v>
      </c>
      <c r="F10" s="6" t="s">
        <v>3246</v>
      </c>
      <c r="G10" s="6" t="s">
        <v>2690</v>
      </c>
      <c r="H10" s="6">
        <v>100.88</v>
      </c>
      <c r="I10" s="6">
        <v>99.01</v>
      </c>
      <c r="J10" s="6" t="s">
        <v>2910</v>
      </c>
      <c r="K10" s="6" t="s">
        <v>2737</v>
      </c>
      <c r="L10" s="6" t="s">
        <v>2690</v>
      </c>
      <c r="M10" s="6">
        <v>111.75</v>
      </c>
      <c r="N10" s="6">
        <v>99.22</v>
      </c>
      <c r="O10" s="6" t="s">
        <v>2910</v>
      </c>
      <c r="P10" s="6" t="s">
        <v>3246</v>
      </c>
      <c r="Q10" s="6" t="s">
        <v>2690</v>
      </c>
      <c r="R10" s="6"/>
      <c r="S10" s="6"/>
      <c r="T10" s="6" t="s">
        <v>2910</v>
      </c>
      <c r="U10" s="6" t="s">
        <v>2737</v>
      </c>
      <c r="V10" s="6" t="s">
        <v>2690</v>
      </c>
      <c r="W10" s="6">
        <v>107</v>
      </c>
      <c r="X10" s="6">
        <v>99.004999999999995</v>
      </c>
      <c r="Y10" s="179">
        <v>106.54</v>
      </c>
      <c r="Z10" s="179">
        <v>99.08</v>
      </c>
    </row>
    <row r="11" spans="1:26" ht="15.75" customHeight="1">
      <c r="A11" s="37">
        <v>912986</v>
      </c>
      <c r="B11" s="184" t="s">
        <v>2918</v>
      </c>
      <c r="C11" s="184" t="s">
        <v>2691</v>
      </c>
      <c r="D11" s="37" t="s">
        <v>2393</v>
      </c>
      <c r="E11" s="6" t="s">
        <v>2910</v>
      </c>
      <c r="F11" s="6" t="s">
        <v>3246</v>
      </c>
      <c r="G11" s="6" t="s">
        <v>2690</v>
      </c>
      <c r="H11" s="6">
        <v>104.06</v>
      </c>
      <c r="I11" s="6">
        <v>95.75</v>
      </c>
      <c r="J11" s="6" t="s">
        <v>2910</v>
      </c>
      <c r="K11" s="6" t="s">
        <v>2736</v>
      </c>
      <c r="L11" s="6" t="s">
        <v>2690</v>
      </c>
      <c r="M11" s="6">
        <v>77.39</v>
      </c>
      <c r="N11" s="6">
        <v>96.77</v>
      </c>
      <c r="O11" s="6" t="s">
        <v>2910</v>
      </c>
      <c r="P11" s="6" t="s">
        <v>3246</v>
      </c>
      <c r="Q11" s="6" t="s">
        <v>2690</v>
      </c>
      <c r="R11" s="6">
        <v>94.375</v>
      </c>
      <c r="S11" s="6">
        <v>93.534000000000006</v>
      </c>
      <c r="T11" s="6" t="s">
        <v>2910</v>
      </c>
      <c r="U11" s="6" t="s">
        <v>2737</v>
      </c>
      <c r="V11" s="6" t="s">
        <v>2690</v>
      </c>
      <c r="W11" s="6">
        <v>107.875</v>
      </c>
      <c r="X11" s="6">
        <v>96.784999999999997</v>
      </c>
      <c r="Y11" s="179">
        <v>95.93</v>
      </c>
      <c r="Z11" s="179">
        <v>95.71</v>
      </c>
    </row>
    <row r="12" spans="1:26" ht="15.75" customHeight="1">
      <c r="A12" s="37">
        <v>926859</v>
      </c>
      <c r="B12" s="184" t="s">
        <v>2919</v>
      </c>
      <c r="C12" s="184" t="s">
        <v>2718</v>
      </c>
      <c r="D12" s="37" t="s">
        <v>2393</v>
      </c>
      <c r="E12" s="6" t="s">
        <v>3422</v>
      </c>
      <c r="F12" s="6" t="s">
        <v>2959</v>
      </c>
      <c r="G12" s="6" t="s">
        <v>2690</v>
      </c>
      <c r="H12" s="6">
        <v>155.94999999999999</v>
      </c>
      <c r="I12" s="6">
        <v>96.63</v>
      </c>
      <c r="J12" s="6" t="s">
        <v>3423</v>
      </c>
      <c r="K12" s="6" t="s">
        <v>2736</v>
      </c>
      <c r="L12" s="6" t="s">
        <v>2690</v>
      </c>
      <c r="M12" s="6">
        <v>126.7</v>
      </c>
      <c r="N12" s="6">
        <v>95.04</v>
      </c>
      <c r="O12" s="6" t="s">
        <v>2910</v>
      </c>
      <c r="P12" s="6" t="s">
        <v>2959</v>
      </c>
      <c r="Q12" s="6" t="s">
        <v>2690</v>
      </c>
      <c r="R12" s="6">
        <v>109.5038168</v>
      </c>
      <c r="S12" s="6">
        <v>96</v>
      </c>
      <c r="T12" s="6" t="s">
        <v>2910</v>
      </c>
      <c r="U12" s="6" t="s">
        <v>2736</v>
      </c>
      <c r="V12" s="6" t="s">
        <v>2690</v>
      </c>
      <c r="W12" s="6">
        <v>103.5114504</v>
      </c>
      <c r="X12" s="6">
        <v>97.322500000000005</v>
      </c>
      <c r="Y12" s="179">
        <v>123.92</v>
      </c>
      <c r="Z12" s="179">
        <v>96.25</v>
      </c>
    </row>
    <row r="13" spans="1:26" ht="15.75" customHeight="1">
      <c r="A13" s="37">
        <v>913328</v>
      </c>
      <c r="B13" s="184" t="s">
        <v>2920</v>
      </c>
      <c r="C13" s="184" t="s">
        <v>2698</v>
      </c>
      <c r="D13" s="37" t="s">
        <v>2393</v>
      </c>
      <c r="E13" s="6" t="s">
        <v>2910</v>
      </c>
      <c r="F13" s="6" t="s">
        <v>2959</v>
      </c>
      <c r="G13" s="6" t="s">
        <v>2692</v>
      </c>
      <c r="H13" s="6">
        <v>103.45</v>
      </c>
      <c r="I13" s="6">
        <v>98.72</v>
      </c>
      <c r="J13" s="6" t="s">
        <v>2910</v>
      </c>
      <c r="K13" s="6" t="s">
        <v>2736</v>
      </c>
      <c r="L13" s="6" t="s">
        <v>2692</v>
      </c>
      <c r="M13" s="6">
        <v>120.65</v>
      </c>
      <c r="N13" s="6">
        <v>98.45</v>
      </c>
      <c r="O13" s="6" t="s">
        <v>2910</v>
      </c>
      <c r="P13" s="6" t="s">
        <v>2959</v>
      </c>
      <c r="Q13" s="6" t="s">
        <v>2692</v>
      </c>
      <c r="R13" s="6">
        <v>89.804166670000001</v>
      </c>
      <c r="S13" s="6">
        <v>97.65</v>
      </c>
      <c r="T13" s="6" t="s">
        <v>2910</v>
      </c>
      <c r="U13" s="6" t="s">
        <v>2736</v>
      </c>
      <c r="V13" s="6" t="s">
        <v>2692</v>
      </c>
      <c r="W13" s="6">
        <v>93.744333330000003</v>
      </c>
      <c r="X13" s="6">
        <v>99.652500000000003</v>
      </c>
      <c r="Y13" s="179">
        <v>101.91</v>
      </c>
      <c r="Z13" s="179">
        <v>98.62</v>
      </c>
    </row>
    <row r="14" spans="1:26" ht="15.75" customHeight="1">
      <c r="A14" s="37">
        <v>913009</v>
      </c>
      <c r="B14" s="184" t="s">
        <v>2921</v>
      </c>
      <c r="C14" s="184" t="s">
        <v>2702</v>
      </c>
      <c r="D14" s="37" t="s">
        <v>2393</v>
      </c>
      <c r="E14" s="6" t="s">
        <v>2910</v>
      </c>
      <c r="F14" s="6" t="s">
        <v>2959</v>
      </c>
      <c r="G14" s="6" t="s">
        <v>2690</v>
      </c>
      <c r="H14" s="6">
        <v>102.33</v>
      </c>
      <c r="I14" s="6">
        <v>98.26</v>
      </c>
      <c r="J14" s="6" t="s">
        <v>2910</v>
      </c>
      <c r="K14" s="6" t="s">
        <v>2736</v>
      </c>
      <c r="L14" s="6" t="s">
        <v>2690</v>
      </c>
      <c r="M14" s="6">
        <v>112.27</v>
      </c>
      <c r="N14" s="6">
        <v>97.46</v>
      </c>
      <c r="O14" s="6" t="s">
        <v>2910</v>
      </c>
      <c r="P14" s="6" t="s">
        <v>2959</v>
      </c>
      <c r="Q14" s="6" t="s">
        <v>2690</v>
      </c>
      <c r="R14" s="6">
        <v>115.8874046</v>
      </c>
      <c r="S14" s="6">
        <v>98.477500000000006</v>
      </c>
      <c r="T14" s="6" t="s">
        <v>2910</v>
      </c>
      <c r="U14" s="6" t="s">
        <v>2736</v>
      </c>
      <c r="V14" s="6" t="s">
        <v>2690</v>
      </c>
      <c r="W14" s="6">
        <v>100.76335880000001</v>
      </c>
      <c r="X14" s="6">
        <v>98.165000000000006</v>
      </c>
      <c r="Y14" s="179">
        <v>107.81</v>
      </c>
      <c r="Z14" s="179">
        <v>98.09</v>
      </c>
    </row>
    <row r="15" spans="1:26" ht="15.75" customHeight="1">
      <c r="A15" s="37">
        <v>913029</v>
      </c>
      <c r="B15" s="184" t="s">
        <v>2922</v>
      </c>
      <c r="C15" s="184" t="s">
        <v>2717</v>
      </c>
      <c r="D15" s="37" t="s">
        <v>2393</v>
      </c>
      <c r="E15" s="6" t="s">
        <v>2910</v>
      </c>
      <c r="F15" s="6" t="s">
        <v>2959</v>
      </c>
      <c r="G15" s="6" t="s">
        <v>2692</v>
      </c>
      <c r="H15" s="6">
        <v>98.81</v>
      </c>
      <c r="I15" s="6">
        <v>98.11</v>
      </c>
      <c r="J15" s="6" t="s">
        <v>2910</v>
      </c>
      <c r="K15" s="6" t="s">
        <v>2736</v>
      </c>
      <c r="L15" s="6" t="s">
        <v>2692</v>
      </c>
      <c r="M15" s="6">
        <v>113.57</v>
      </c>
      <c r="N15" s="6">
        <v>98.74</v>
      </c>
      <c r="O15" s="6" t="s">
        <v>2910</v>
      </c>
      <c r="P15" s="6" t="s">
        <v>2959</v>
      </c>
      <c r="Q15" s="6" t="s">
        <v>2692</v>
      </c>
      <c r="R15" s="6">
        <v>102.1703333</v>
      </c>
      <c r="S15" s="6">
        <v>99.123999999999995</v>
      </c>
      <c r="T15" s="6" t="s">
        <v>2910</v>
      </c>
      <c r="U15" s="6" t="s">
        <v>2736</v>
      </c>
      <c r="V15" s="6" t="s">
        <v>2692</v>
      </c>
      <c r="W15" s="6">
        <v>104.255</v>
      </c>
      <c r="X15" s="6">
        <v>100</v>
      </c>
      <c r="Y15" s="179">
        <v>104.7</v>
      </c>
      <c r="Z15" s="179">
        <v>98.99</v>
      </c>
    </row>
    <row r="16" spans="1:26" ht="15.75" customHeight="1">
      <c r="A16" s="37">
        <v>921800</v>
      </c>
      <c r="B16" s="184" t="s">
        <v>2924</v>
      </c>
      <c r="C16" s="184" t="s">
        <v>2709</v>
      </c>
      <c r="D16" s="37" t="s">
        <v>2393</v>
      </c>
      <c r="E16" s="6" t="s">
        <v>2910</v>
      </c>
      <c r="F16" s="6" t="s">
        <v>3246</v>
      </c>
      <c r="G16" s="6" t="s">
        <v>2690</v>
      </c>
      <c r="H16" s="6">
        <v>95.08</v>
      </c>
      <c r="I16" s="6">
        <v>97.62</v>
      </c>
      <c r="J16" s="6" t="s">
        <v>2910</v>
      </c>
      <c r="K16" s="6" t="s">
        <v>2737</v>
      </c>
      <c r="L16" s="6" t="s">
        <v>2690</v>
      </c>
      <c r="M16" s="6">
        <v>110.35</v>
      </c>
      <c r="N16" s="6">
        <v>98.89</v>
      </c>
      <c r="O16" s="6" t="s">
        <v>2910</v>
      </c>
      <c r="P16" s="6" t="s">
        <v>3246</v>
      </c>
      <c r="Q16" s="6" t="s">
        <v>2690</v>
      </c>
      <c r="R16" s="6">
        <v>92.875</v>
      </c>
      <c r="S16" s="6">
        <v>94.804000000000002</v>
      </c>
      <c r="T16" s="6" t="s">
        <v>2910</v>
      </c>
      <c r="U16" s="6" t="s">
        <v>2737</v>
      </c>
      <c r="V16" s="6" t="s">
        <v>2690</v>
      </c>
      <c r="W16" s="6">
        <v>88.359375</v>
      </c>
      <c r="X16" s="6">
        <v>96.753333330000004</v>
      </c>
      <c r="Y16" s="179">
        <v>96.67</v>
      </c>
      <c r="Z16" s="179">
        <v>97.02</v>
      </c>
    </row>
    <row r="17" spans="1:26" ht="15.75" customHeight="1">
      <c r="A17" s="37">
        <v>914900</v>
      </c>
      <c r="B17" s="184" t="s">
        <v>3417</v>
      </c>
      <c r="C17" s="184" t="s">
        <v>2784</v>
      </c>
      <c r="D17" s="37" t="s">
        <v>2393</v>
      </c>
      <c r="E17" s="6" t="s">
        <v>2910</v>
      </c>
      <c r="F17" s="6" t="s">
        <v>3246</v>
      </c>
      <c r="G17" s="6" t="s">
        <v>2692</v>
      </c>
      <c r="H17" s="6">
        <v>90.81</v>
      </c>
      <c r="I17" s="6">
        <v>98.45</v>
      </c>
      <c r="J17" s="6" t="s">
        <v>2910</v>
      </c>
      <c r="K17" s="6" t="s">
        <v>2737</v>
      </c>
      <c r="L17" s="6" t="s">
        <v>2692</v>
      </c>
      <c r="M17" s="6">
        <v>109.07</v>
      </c>
      <c r="N17" s="6">
        <v>98.36</v>
      </c>
      <c r="O17" s="6" t="s">
        <v>2910</v>
      </c>
      <c r="P17" s="6" t="s">
        <v>3246</v>
      </c>
      <c r="Q17" s="6" t="s">
        <v>2692</v>
      </c>
      <c r="R17" s="6">
        <v>74.516905629999997</v>
      </c>
      <c r="S17" s="6">
        <v>98.09</v>
      </c>
      <c r="T17" s="6" t="s">
        <v>2910</v>
      </c>
      <c r="U17" s="6" t="s">
        <v>2737</v>
      </c>
      <c r="V17" s="6" t="s">
        <v>2692</v>
      </c>
      <c r="W17" s="6">
        <v>135.23693800000001</v>
      </c>
      <c r="X17" s="6">
        <v>100</v>
      </c>
      <c r="Y17" s="179">
        <v>102.41</v>
      </c>
      <c r="Z17" s="179">
        <v>98.73</v>
      </c>
    </row>
    <row r="18" spans="1:26" ht="15.75" customHeight="1">
      <c r="A18" s="37">
        <v>914025</v>
      </c>
      <c r="B18" s="184" t="s">
        <v>2926</v>
      </c>
      <c r="C18" s="184" t="s">
        <v>2720</v>
      </c>
      <c r="D18" s="37" t="s">
        <v>2393</v>
      </c>
      <c r="E18" s="6" t="s">
        <v>2910</v>
      </c>
      <c r="F18" s="6" t="s">
        <v>2959</v>
      </c>
      <c r="G18" s="6" t="s">
        <v>2692</v>
      </c>
      <c r="H18" s="6">
        <v>100.55</v>
      </c>
      <c r="I18" s="6">
        <v>98.33</v>
      </c>
      <c r="J18" s="6" t="s">
        <v>2910</v>
      </c>
      <c r="K18" s="6" t="s">
        <v>2736</v>
      </c>
      <c r="L18" s="6" t="s">
        <v>2692</v>
      </c>
      <c r="M18" s="6">
        <v>119.66</v>
      </c>
      <c r="N18" s="6">
        <v>98.81</v>
      </c>
      <c r="O18" s="6" t="s">
        <v>2910</v>
      </c>
      <c r="P18" s="6" t="s">
        <v>2959</v>
      </c>
      <c r="Q18" s="6" t="s">
        <v>2692</v>
      </c>
      <c r="R18" s="6">
        <v>89.801666670000003</v>
      </c>
      <c r="S18" s="6">
        <v>98.67</v>
      </c>
      <c r="T18" s="6" t="s">
        <v>2910</v>
      </c>
      <c r="U18" s="6" t="s">
        <v>2736</v>
      </c>
      <c r="V18" s="6" t="s">
        <v>2692</v>
      </c>
      <c r="W18" s="6">
        <v>107.83333330000001</v>
      </c>
      <c r="X18" s="6">
        <v>100</v>
      </c>
      <c r="Y18" s="179">
        <v>104.46</v>
      </c>
      <c r="Z18" s="179">
        <v>98.95</v>
      </c>
    </row>
    <row r="19" spans="1:26" ht="15.75" customHeight="1">
      <c r="A19" s="37">
        <v>921794</v>
      </c>
      <c r="B19" s="184" t="s">
        <v>2927</v>
      </c>
      <c r="C19" s="184" t="s">
        <v>2714</v>
      </c>
      <c r="D19" s="37" t="s">
        <v>2393</v>
      </c>
      <c r="E19" s="6" t="s">
        <v>2910</v>
      </c>
      <c r="F19" s="6" t="s">
        <v>2959</v>
      </c>
      <c r="G19" s="6" t="s">
        <v>2690</v>
      </c>
      <c r="H19" s="6">
        <v>104.06</v>
      </c>
      <c r="I19" s="6">
        <v>98.43</v>
      </c>
      <c r="J19" s="6" t="s">
        <v>2910</v>
      </c>
      <c r="K19" s="6" t="s">
        <v>2736</v>
      </c>
      <c r="L19" s="6" t="s">
        <v>2690</v>
      </c>
      <c r="M19" s="6">
        <v>114.08</v>
      </c>
      <c r="N19" s="6">
        <v>97.77</v>
      </c>
      <c r="O19" s="6" t="s">
        <v>2910</v>
      </c>
      <c r="P19" s="6" t="s">
        <v>3246</v>
      </c>
      <c r="Q19" s="6" t="s">
        <v>2690</v>
      </c>
      <c r="R19" s="6">
        <v>125.9403846</v>
      </c>
      <c r="S19" s="6">
        <v>96.94</v>
      </c>
      <c r="T19" s="6" t="s">
        <v>2910</v>
      </c>
      <c r="U19" s="6" t="s">
        <v>2737</v>
      </c>
      <c r="V19" s="6" t="s">
        <v>2690</v>
      </c>
      <c r="W19" s="6">
        <v>155.8666667</v>
      </c>
      <c r="X19" s="6">
        <v>98.655000000000001</v>
      </c>
      <c r="Y19" s="179">
        <v>124.98</v>
      </c>
      <c r="Z19" s="179">
        <v>97.95</v>
      </c>
    </row>
    <row r="20" spans="1:26" ht="15.75" customHeight="1">
      <c r="A20" s="37">
        <v>926860</v>
      </c>
      <c r="B20" s="184" t="s">
        <v>3424</v>
      </c>
      <c r="C20" s="184" t="s">
        <v>2789</v>
      </c>
      <c r="D20" s="37" t="s">
        <v>2393</v>
      </c>
      <c r="E20" s="6" t="s">
        <v>3422</v>
      </c>
      <c r="F20" s="6" t="s">
        <v>2959</v>
      </c>
      <c r="G20" s="6" t="s">
        <v>2690</v>
      </c>
      <c r="H20" s="6">
        <v>80.989999999999995</v>
      </c>
      <c r="I20" s="6">
        <v>83.56</v>
      </c>
      <c r="J20" s="6" t="s">
        <v>3423</v>
      </c>
      <c r="K20" s="6" t="s">
        <v>2736</v>
      </c>
      <c r="L20" s="6" t="s">
        <v>2690</v>
      </c>
      <c r="M20" s="6">
        <v>65.72</v>
      </c>
      <c r="N20" s="6">
        <v>81.41</v>
      </c>
      <c r="O20" s="6" t="s">
        <v>2910</v>
      </c>
      <c r="P20" s="6" t="s">
        <v>2959</v>
      </c>
      <c r="Q20" s="6" t="s">
        <v>2690</v>
      </c>
      <c r="R20" s="6">
        <v>80.788804069999998</v>
      </c>
      <c r="S20" s="6">
        <v>86.725999999999999</v>
      </c>
      <c r="T20" s="6" t="s">
        <v>2910</v>
      </c>
      <c r="U20" s="6" t="s">
        <v>2736</v>
      </c>
      <c r="V20" s="6" t="s">
        <v>2690</v>
      </c>
      <c r="W20" s="6">
        <v>52.43320611</v>
      </c>
      <c r="X20" s="6">
        <v>71.52333333</v>
      </c>
      <c r="Y20" s="179">
        <v>69.98</v>
      </c>
      <c r="Z20" s="179">
        <v>80.8</v>
      </c>
    </row>
    <row r="21" spans="1:26" ht="15.75" customHeight="1">
      <c r="A21" s="37">
        <v>926861</v>
      </c>
      <c r="B21" s="184" t="s">
        <v>2929</v>
      </c>
      <c r="C21" s="184" t="s">
        <v>2707</v>
      </c>
      <c r="D21" s="37" t="s">
        <v>2393</v>
      </c>
      <c r="E21" s="6" t="s">
        <v>3422</v>
      </c>
      <c r="F21" s="6" t="s">
        <v>2959</v>
      </c>
      <c r="G21" s="6" t="s">
        <v>2690</v>
      </c>
      <c r="H21" s="6">
        <v>150.29</v>
      </c>
      <c r="I21" s="6">
        <v>98.25</v>
      </c>
      <c r="J21" s="6" t="s">
        <v>3423</v>
      </c>
      <c r="K21" s="6" t="s">
        <v>2736</v>
      </c>
      <c r="L21" s="6" t="s">
        <v>2690</v>
      </c>
      <c r="M21" s="6">
        <v>133.74</v>
      </c>
      <c r="N21" s="6">
        <v>95.93</v>
      </c>
      <c r="O21" s="6" t="s">
        <v>2910</v>
      </c>
      <c r="P21" s="6" t="s">
        <v>2959</v>
      </c>
      <c r="Q21" s="6" t="s">
        <v>2690</v>
      </c>
      <c r="R21" s="6">
        <v>123.5209924</v>
      </c>
      <c r="S21" s="6">
        <v>95.554000000000002</v>
      </c>
      <c r="T21" s="6" t="s">
        <v>2910</v>
      </c>
      <c r="U21" s="6" t="s">
        <v>2736</v>
      </c>
      <c r="V21" s="6" t="s">
        <v>2690</v>
      </c>
      <c r="W21" s="6">
        <v>102.67175570000001</v>
      </c>
      <c r="X21" s="6">
        <v>96.767499999999998</v>
      </c>
      <c r="Y21" s="179">
        <v>127.56</v>
      </c>
      <c r="Z21" s="179">
        <v>96.63</v>
      </c>
    </row>
    <row r="22" spans="1:26" ht="15.75" customHeight="1">
      <c r="A22" s="37">
        <v>921799</v>
      </c>
      <c r="B22" s="184" t="s">
        <v>2930</v>
      </c>
      <c r="C22" s="184" t="s">
        <v>2703</v>
      </c>
      <c r="D22" s="37" t="s">
        <v>2393</v>
      </c>
      <c r="E22" s="6" t="s">
        <v>2910</v>
      </c>
      <c r="F22" s="6" t="s">
        <v>3246</v>
      </c>
      <c r="G22" s="6" t="s">
        <v>2690</v>
      </c>
      <c r="H22" s="6">
        <v>71.95</v>
      </c>
      <c r="I22" s="6">
        <v>98.05</v>
      </c>
      <c r="J22" s="6" t="s">
        <v>2910</v>
      </c>
      <c r="K22" s="6" t="s">
        <v>2736</v>
      </c>
      <c r="L22" s="6" t="s">
        <v>2690</v>
      </c>
      <c r="M22" s="6">
        <v>90.55</v>
      </c>
      <c r="N22" s="6">
        <v>98.23</v>
      </c>
      <c r="O22" s="6" t="s">
        <v>2910</v>
      </c>
      <c r="P22" s="6" t="s">
        <v>3246</v>
      </c>
      <c r="Q22" s="6" t="s">
        <v>2690</v>
      </c>
      <c r="R22" s="6">
        <v>88.75</v>
      </c>
      <c r="S22" s="6">
        <v>96.896000000000001</v>
      </c>
      <c r="T22" s="6" t="s">
        <v>2910</v>
      </c>
      <c r="U22" s="6" t="s">
        <v>2737</v>
      </c>
      <c r="V22" s="6" t="s">
        <v>2690</v>
      </c>
      <c r="W22" s="6">
        <v>96.875</v>
      </c>
      <c r="X22" s="6">
        <v>97.995000000000005</v>
      </c>
      <c r="Y22" s="179">
        <v>87.03</v>
      </c>
      <c r="Z22" s="179">
        <v>97.79</v>
      </c>
    </row>
    <row r="23" spans="1:26" ht="15.75" customHeight="1">
      <c r="A23" s="37">
        <v>921777</v>
      </c>
      <c r="B23" s="184" t="s">
        <v>2931</v>
      </c>
      <c r="C23" s="184" t="s">
        <v>2712</v>
      </c>
      <c r="D23" s="37" t="s">
        <v>2393</v>
      </c>
      <c r="E23" s="6" t="s">
        <v>2910</v>
      </c>
      <c r="F23" s="6" t="s">
        <v>2959</v>
      </c>
      <c r="G23" s="6" t="s">
        <v>2692</v>
      </c>
      <c r="H23" s="6">
        <v>97.25</v>
      </c>
      <c r="I23" s="6">
        <v>97.88</v>
      </c>
      <c r="J23" s="6" t="s">
        <v>2910</v>
      </c>
      <c r="K23" s="6" t="s">
        <v>2736</v>
      </c>
      <c r="L23" s="6" t="s">
        <v>2692</v>
      </c>
      <c r="M23" s="6">
        <v>97.51</v>
      </c>
      <c r="N23" s="6">
        <v>99.21</v>
      </c>
      <c r="O23" s="6" t="s">
        <v>2910</v>
      </c>
      <c r="P23" s="6" t="s">
        <v>2959</v>
      </c>
      <c r="Q23" s="6" t="s">
        <v>2692</v>
      </c>
      <c r="R23" s="6">
        <v>94.199666669999999</v>
      </c>
      <c r="S23" s="6">
        <v>98.516000000000005</v>
      </c>
      <c r="T23" s="6" t="s">
        <v>2910</v>
      </c>
      <c r="U23" s="6" t="s">
        <v>2736</v>
      </c>
      <c r="V23" s="6" t="s">
        <v>2692</v>
      </c>
      <c r="W23" s="6">
        <v>106.15166670000001</v>
      </c>
      <c r="X23" s="6">
        <v>100</v>
      </c>
      <c r="Y23" s="179">
        <v>98.78</v>
      </c>
      <c r="Z23" s="179">
        <v>98.9</v>
      </c>
    </row>
    <row r="24" spans="1:26" ht="15.75" customHeight="1">
      <c r="A24" s="37">
        <v>921774</v>
      </c>
      <c r="B24" s="184" t="s">
        <v>2932</v>
      </c>
      <c r="C24" s="184" t="s">
        <v>2704</v>
      </c>
      <c r="D24" s="37" t="s">
        <v>2393</v>
      </c>
      <c r="E24" s="6" t="s">
        <v>2910</v>
      </c>
      <c r="F24" s="6" t="s">
        <v>2959</v>
      </c>
      <c r="G24" s="6" t="s">
        <v>2690</v>
      </c>
      <c r="H24" s="6">
        <v>183.04</v>
      </c>
      <c r="I24" s="6">
        <v>97.81</v>
      </c>
      <c r="J24" s="6" t="s">
        <v>2910</v>
      </c>
      <c r="K24" s="6" t="s">
        <v>2736</v>
      </c>
      <c r="L24" s="6" t="s">
        <v>2690</v>
      </c>
      <c r="M24" s="6">
        <v>97.9</v>
      </c>
      <c r="N24" s="6">
        <v>98.07</v>
      </c>
      <c r="O24" s="6" t="s">
        <v>2910</v>
      </c>
      <c r="P24" s="6" t="s">
        <v>3246</v>
      </c>
      <c r="Q24" s="6" t="s">
        <v>2692</v>
      </c>
      <c r="R24" s="6">
        <v>100.79678029999999</v>
      </c>
      <c r="S24" s="6">
        <v>98.66</v>
      </c>
      <c r="T24" s="6" t="s">
        <v>2910</v>
      </c>
      <c r="U24" s="6" t="s">
        <v>2737</v>
      </c>
      <c r="V24" s="6" t="s">
        <v>2692</v>
      </c>
      <c r="W24" s="6">
        <v>113.60176180000001</v>
      </c>
      <c r="X24" s="6">
        <v>99.644999999999996</v>
      </c>
      <c r="Y24" s="179">
        <v>123.83</v>
      </c>
      <c r="Z24" s="179">
        <v>98.55</v>
      </c>
    </row>
    <row r="25" spans="1:26" ht="15.75" customHeight="1">
      <c r="A25" s="37">
        <v>912697</v>
      </c>
      <c r="B25" s="184" t="s">
        <v>3018</v>
      </c>
      <c r="C25" s="184" t="s">
        <v>2783</v>
      </c>
      <c r="D25" s="37" t="s">
        <v>2393</v>
      </c>
      <c r="E25" s="6" t="s">
        <v>2910</v>
      </c>
      <c r="F25" s="6" t="s">
        <v>2959</v>
      </c>
      <c r="G25" s="6" t="s">
        <v>2692</v>
      </c>
      <c r="H25" s="6">
        <v>100.11</v>
      </c>
      <c r="I25" s="6">
        <v>96.8</v>
      </c>
      <c r="J25" s="6" t="s">
        <v>2910</v>
      </c>
      <c r="K25" s="6" t="s">
        <v>2736</v>
      </c>
      <c r="L25" s="6" t="s">
        <v>2692</v>
      </c>
      <c r="M25" s="6">
        <v>133.94999999999999</v>
      </c>
      <c r="N25" s="6">
        <v>99.05</v>
      </c>
      <c r="O25" s="6" t="s">
        <v>2910</v>
      </c>
      <c r="P25" s="6" t="s">
        <v>2959</v>
      </c>
      <c r="Q25" s="6" t="s">
        <v>2692</v>
      </c>
      <c r="R25" s="6">
        <v>105.8425</v>
      </c>
      <c r="S25" s="6">
        <v>99.11</v>
      </c>
      <c r="T25" s="6" t="s">
        <v>2910</v>
      </c>
      <c r="U25" s="6" t="s">
        <v>2736</v>
      </c>
      <c r="V25" s="6" t="s">
        <v>2692</v>
      </c>
      <c r="W25" s="6">
        <v>106.8191667</v>
      </c>
      <c r="X25" s="6">
        <v>100</v>
      </c>
      <c r="Y25" s="179">
        <v>111.68</v>
      </c>
      <c r="Z25" s="179">
        <v>98.74</v>
      </c>
    </row>
    <row r="26" spans="1:26" ht="15.75" customHeight="1"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</row>
    <row r="27" spans="1:26" ht="15.75" customHeight="1">
      <c r="V27" s="185"/>
      <c r="W27" s="186" t="s">
        <v>2961</v>
      </c>
      <c r="X27" s="186"/>
      <c r="Y27" s="189">
        <f>AVERAGE(Y3:Y25)</f>
        <v>107.84608695652176</v>
      </c>
    </row>
    <row r="28" spans="1:26" ht="15.75" customHeight="1">
      <c r="V28" s="187"/>
      <c r="W28" s="188" t="s">
        <v>2964</v>
      </c>
      <c r="X28" s="188"/>
      <c r="Y28" s="190">
        <f>AVERAGE(Z3:Z25)</f>
        <v>96.928260869565207</v>
      </c>
    </row>
  </sheetData>
  <mergeCells count="5">
    <mergeCell ref="E1:I1"/>
    <mergeCell ref="J1:N1"/>
    <mergeCell ref="O1:S1"/>
    <mergeCell ref="T1:X1"/>
    <mergeCell ref="Y1:Z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5557E-8705-45FD-B9DC-07861E1F0E38}">
  <dimension ref="A1:AD32"/>
  <sheetViews>
    <sheetView showGridLines="0" workbookViewId="0">
      <selection activeCell="A2" sqref="A2:C2"/>
    </sheetView>
  </sheetViews>
  <sheetFormatPr defaultRowHeight="14.4"/>
  <cols>
    <col min="2" max="2" width="20.5546875" customWidth="1"/>
    <col min="3" max="3" width="24.109375" customWidth="1"/>
    <col min="4" max="4" width="20.33203125" customWidth="1"/>
    <col min="5" max="5" width="12.33203125" customWidth="1"/>
    <col min="6" max="6" width="13.109375" customWidth="1"/>
    <col min="10" max="10" width="13.109375" customWidth="1"/>
    <col min="11" max="11" width="13" customWidth="1"/>
    <col min="15" max="15" width="12.5546875" customWidth="1"/>
    <col min="16" max="16" width="13" customWidth="1"/>
    <col min="20" max="20" width="12.109375" customWidth="1"/>
    <col min="21" max="21" width="14.33203125" customWidth="1"/>
    <col min="25" max="25" width="12.44140625" customWidth="1"/>
    <col min="26" max="26" width="15" customWidth="1"/>
    <col min="29" max="29" width="58" customWidth="1"/>
  </cols>
  <sheetData>
    <row r="1" spans="1:30">
      <c r="E1" s="542" t="s">
        <v>3425</v>
      </c>
      <c r="F1" s="541"/>
      <c r="G1" s="541"/>
      <c r="H1" s="541"/>
      <c r="I1" s="543"/>
      <c r="J1" s="542" t="s">
        <v>3426</v>
      </c>
      <c r="K1" s="541"/>
      <c r="L1" s="541"/>
      <c r="M1" s="541"/>
      <c r="N1" s="543"/>
      <c r="O1" s="542" t="s">
        <v>3427</v>
      </c>
      <c r="P1" s="541"/>
      <c r="Q1" s="541"/>
      <c r="R1" s="541"/>
      <c r="S1" s="543"/>
      <c r="T1" s="542" t="s">
        <v>3428</v>
      </c>
      <c r="U1" s="541"/>
      <c r="V1" s="541"/>
      <c r="W1" s="541"/>
      <c r="X1" s="543"/>
      <c r="Y1" s="542" t="s">
        <v>3369</v>
      </c>
      <c r="Z1" s="543"/>
    </row>
    <row r="2" spans="1:30">
      <c r="A2" s="182" t="s">
        <v>2888</v>
      </c>
      <c r="B2" s="182" t="s">
        <v>2693</v>
      </c>
      <c r="C2" s="182" t="s">
        <v>2889</v>
      </c>
      <c r="D2" s="182" t="s">
        <v>2806</v>
      </c>
      <c r="E2" s="182" t="s">
        <v>2890</v>
      </c>
      <c r="F2" s="182" t="s">
        <v>2723</v>
      </c>
      <c r="G2" s="182" t="s">
        <v>2768</v>
      </c>
      <c r="H2" s="182" t="s">
        <v>3413</v>
      </c>
      <c r="I2" s="182" t="s">
        <v>3414</v>
      </c>
      <c r="J2" s="182" t="s">
        <v>2890</v>
      </c>
      <c r="K2" s="182" t="s">
        <v>2723</v>
      </c>
      <c r="L2" s="182" t="s">
        <v>2768</v>
      </c>
      <c r="M2" s="182" t="s">
        <v>3413</v>
      </c>
      <c r="N2" s="182" t="s">
        <v>3414</v>
      </c>
      <c r="O2" s="182" t="s">
        <v>2890</v>
      </c>
      <c r="P2" s="182" t="s">
        <v>2723</v>
      </c>
      <c r="Q2" s="182" t="s">
        <v>2768</v>
      </c>
      <c r="R2" s="182" t="s">
        <v>3413</v>
      </c>
      <c r="S2" s="182" t="s">
        <v>3414</v>
      </c>
      <c r="T2" s="182" t="s">
        <v>2890</v>
      </c>
      <c r="U2" s="182" t="s">
        <v>2723</v>
      </c>
      <c r="V2" s="182" t="s">
        <v>2768</v>
      </c>
      <c r="W2" s="182" t="s">
        <v>3413</v>
      </c>
      <c r="X2" s="182" t="s">
        <v>3414</v>
      </c>
      <c r="Y2" s="183" t="s">
        <v>2696</v>
      </c>
      <c r="Z2" s="183" t="s">
        <v>2697</v>
      </c>
    </row>
    <row r="3" spans="1:30">
      <c r="A3" s="37">
        <v>926862</v>
      </c>
      <c r="B3" s="191" t="s">
        <v>2909</v>
      </c>
      <c r="C3" s="191" t="s">
        <v>2713</v>
      </c>
      <c r="D3" s="37" t="s">
        <v>2393</v>
      </c>
      <c r="E3" s="6" t="s">
        <v>2910</v>
      </c>
      <c r="F3" s="6" t="s">
        <v>2736</v>
      </c>
      <c r="G3" s="6" t="s">
        <v>2690</v>
      </c>
      <c r="H3" s="6">
        <v>96.18</v>
      </c>
      <c r="I3" s="6">
        <v>97.24</v>
      </c>
      <c r="J3" s="6" t="s">
        <v>2910</v>
      </c>
      <c r="K3" s="6" t="s">
        <v>2959</v>
      </c>
      <c r="L3" s="6" t="s">
        <v>2690</v>
      </c>
      <c r="M3" s="6">
        <v>98.74</v>
      </c>
      <c r="N3" s="6">
        <v>95.97</v>
      </c>
      <c r="O3" s="6" t="s">
        <v>2910</v>
      </c>
      <c r="P3" s="6" t="s">
        <v>2959</v>
      </c>
      <c r="Q3" s="6" t="s">
        <v>2690</v>
      </c>
      <c r="R3" s="192">
        <v>83.931297709999996</v>
      </c>
      <c r="S3" s="6">
        <v>92.614000000000004</v>
      </c>
      <c r="T3" s="6" t="s">
        <v>2910</v>
      </c>
      <c r="U3" s="6" t="s">
        <v>2959</v>
      </c>
      <c r="V3" s="6" t="s">
        <v>2690</v>
      </c>
      <c r="W3" s="192">
        <v>95.114503819999996</v>
      </c>
      <c r="X3" s="192">
        <v>95.944000000000003</v>
      </c>
      <c r="Y3" s="117">
        <v>93.49</v>
      </c>
      <c r="Z3" s="117">
        <v>95.44</v>
      </c>
    </row>
    <row r="4" spans="1:30">
      <c r="A4" s="37">
        <v>926863</v>
      </c>
      <c r="B4" s="191" t="s">
        <v>2911</v>
      </c>
      <c r="C4" s="191" t="s">
        <v>2700</v>
      </c>
      <c r="D4" s="37" t="s">
        <v>2393</v>
      </c>
      <c r="E4" s="6" t="s">
        <v>2910</v>
      </c>
      <c r="F4" s="6" t="s">
        <v>2736</v>
      </c>
      <c r="G4" s="6" t="s">
        <v>2690</v>
      </c>
      <c r="H4" s="6">
        <v>88.61</v>
      </c>
      <c r="I4" s="6">
        <v>95.9</v>
      </c>
      <c r="J4" s="6" t="s">
        <v>2910</v>
      </c>
      <c r="K4" s="6" t="s">
        <v>2959</v>
      </c>
      <c r="L4" s="6" t="s">
        <v>2690</v>
      </c>
      <c r="M4" s="6">
        <v>101.57</v>
      </c>
      <c r="N4" s="6">
        <v>93.63</v>
      </c>
      <c r="O4" s="6" t="s">
        <v>2910</v>
      </c>
      <c r="P4" s="6" t="s">
        <v>2959</v>
      </c>
      <c r="Q4" s="6" t="s">
        <v>2690</v>
      </c>
      <c r="R4" s="192">
        <v>89.312977099999998</v>
      </c>
      <c r="S4" s="6">
        <v>89.298000000000002</v>
      </c>
      <c r="T4" s="6" t="s">
        <v>2910</v>
      </c>
      <c r="U4" s="6" t="s">
        <v>2959</v>
      </c>
      <c r="V4" s="6" t="s">
        <v>2690</v>
      </c>
      <c r="W4" s="192">
        <v>100.8015267</v>
      </c>
      <c r="X4" s="192">
        <v>95.457999999999998</v>
      </c>
      <c r="Y4" s="117">
        <v>95.08</v>
      </c>
      <c r="Z4" s="117">
        <v>93.57</v>
      </c>
    </row>
    <row r="5" spans="1:30">
      <c r="A5" s="37">
        <v>926864</v>
      </c>
      <c r="B5" s="191" t="s">
        <v>2967</v>
      </c>
      <c r="C5" s="191" t="s">
        <v>2705</v>
      </c>
      <c r="D5" s="37" t="s">
        <v>2393</v>
      </c>
      <c r="E5" s="6" t="s">
        <v>2910</v>
      </c>
      <c r="F5" s="6" t="s">
        <v>2736</v>
      </c>
      <c r="G5" s="6" t="s">
        <v>2690</v>
      </c>
      <c r="H5" s="6">
        <v>101.59</v>
      </c>
      <c r="I5" s="6">
        <v>96.76</v>
      </c>
      <c r="J5" s="6" t="s">
        <v>2910</v>
      </c>
      <c r="K5" s="6" t="s">
        <v>2959</v>
      </c>
      <c r="L5" s="6" t="s">
        <v>2690</v>
      </c>
      <c r="M5" s="6">
        <v>102.71</v>
      </c>
      <c r="N5" s="6">
        <v>96.1</v>
      </c>
      <c r="O5" s="6" t="s">
        <v>2910</v>
      </c>
      <c r="P5" s="6" t="s">
        <v>2959</v>
      </c>
      <c r="Q5" s="6" t="s">
        <v>2690</v>
      </c>
      <c r="R5" s="192">
        <v>98.206106869999999</v>
      </c>
      <c r="S5" s="6">
        <v>86.403999999999996</v>
      </c>
      <c r="T5" s="6" t="s">
        <v>2910</v>
      </c>
      <c r="U5" s="6" t="s">
        <v>2959</v>
      </c>
      <c r="V5" s="6" t="s">
        <v>2690</v>
      </c>
      <c r="W5" s="192">
        <v>100.2671756</v>
      </c>
      <c r="X5" s="192">
        <v>94.055999999999997</v>
      </c>
      <c r="Y5" s="117">
        <v>100.69</v>
      </c>
      <c r="Z5" s="117">
        <v>93.33</v>
      </c>
    </row>
    <row r="6" spans="1:30">
      <c r="A6" s="37">
        <v>926858</v>
      </c>
      <c r="B6" s="191" t="s">
        <v>2912</v>
      </c>
      <c r="C6" s="191" t="s">
        <v>2708</v>
      </c>
      <c r="D6" s="37" t="s">
        <v>2393</v>
      </c>
      <c r="E6" s="6" t="s">
        <v>2910</v>
      </c>
      <c r="F6" s="6" t="s">
        <v>2736</v>
      </c>
      <c r="G6" s="6" t="s">
        <v>2690</v>
      </c>
      <c r="H6" s="6">
        <v>118.7</v>
      </c>
      <c r="I6" s="6">
        <v>99.03</v>
      </c>
      <c r="J6" s="6" t="s">
        <v>2910</v>
      </c>
      <c r="K6" s="6" t="s">
        <v>2959</v>
      </c>
      <c r="L6" s="6" t="s">
        <v>2690</v>
      </c>
      <c r="M6" s="6">
        <v>99.62</v>
      </c>
      <c r="N6" s="6">
        <v>98.38</v>
      </c>
      <c r="O6" s="6" t="s">
        <v>2910</v>
      </c>
      <c r="P6" s="6" t="s">
        <v>2959</v>
      </c>
      <c r="Q6" s="6" t="s">
        <v>2690</v>
      </c>
      <c r="R6" s="192">
        <v>99.847328239999996</v>
      </c>
      <c r="S6" s="6">
        <v>95.852000000000004</v>
      </c>
      <c r="T6" s="6" t="s">
        <v>2910</v>
      </c>
      <c r="U6" s="6" t="s">
        <v>2959</v>
      </c>
      <c r="V6" s="6" t="s">
        <v>2690</v>
      </c>
      <c r="W6" s="192">
        <v>102.2900763</v>
      </c>
      <c r="X6" s="192">
        <v>97.582499999999996</v>
      </c>
      <c r="Y6" s="117">
        <v>105.11</v>
      </c>
      <c r="Z6" s="117">
        <v>97.71</v>
      </c>
    </row>
    <row r="7" spans="1:30">
      <c r="A7" s="37">
        <v>922016</v>
      </c>
      <c r="B7" s="191" t="s">
        <v>2913</v>
      </c>
      <c r="C7" s="191" t="s">
        <v>2706</v>
      </c>
      <c r="D7" s="37" t="s">
        <v>2393</v>
      </c>
      <c r="E7" s="6" t="s">
        <v>2910</v>
      </c>
      <c r="F7" s="6" t="s">
        <v>2736</v>
      </c>
      <c r="G7" s="6" t="s">
        <v>2690</v>
      </c>
      <c r="H7" s="6">
        <v>100.32</v>
      </c>
      <c r="I7" s="6">
        <v>97.18</v>
      </c>
      <c r="J7" s="6" t="s">
        <v>2910</v>
      </c>
      <c r="K7" s="6" t="s">
        <v>2959</v>
      </c>
      <c r="L7" s="6" t="s">
        <v>2690</v>
      </c>
      <c r="M7" s="6">
        <v>100.34</v>
      </c>
      <c r="N7" s="6">
        <v>97.2</v>
      </c>
      <c r="O7" s="6" t="s">
        <v>2910</v>
      </c>
      <c r="P7" s="6" t="s">
        <v>2959</v>
      </c>
      <c r="Q7" s="6" t="s">
        <v>2690</v>
      </c>
      <c r="R7" s="192">
        <v>92.709923660000001</v>
      </c>
      <c r="S7" s="6">
        <v>93.48</v>
      </c>
      <c r="T7" s="6" t="s">
        <v>2910</v>
      </c>
      <c r="U7" s="6" t="s">
        <v>2959</v>
      </c>
      <c r="V7" s="6" t="s">
        <v>2690</v>
      </c>
      <c r="W7" s="192">
        <v>104.1507634</v>
      </c>
      <c r="X7" s="192">
        <v>96.295000000000002</v>
      </c>
      <c r="Y7" s="117">
        <v>99.38</v>
      </c>
      <c r="Z7" s="117">
        <v>96.04</v>
      </c>
    </row>
    <row r="8" spans="1:30">
      <c r="A8" s="37">
        <v>922017</v>
      </c>
      <c r="B8" s="191" t="s">
        <v>2914</v>
      </c>
      <c r="C8" s="191" t="s">
        <v>2711</v>
      </c>
      <c r="D8" s="37" t="s">
        <v>2393</v>
      </c>
      <c r="E8" s="6" t="s">
        <v>2910</v>
      </c>
      <c r="F8" s="6" t="s">
        <v>2736</v>
      </c>
      <c r="G8" s="6" t="s">
        <v>2690</v>
      </c>
      <c r="H8" s="6">
        <v>107.51</v>
      </c>
      <c r="I8" s="6">
        <v>99.18</v>
      </c>
      <c r="J8" s="6" t="s">
        <v>2910</v>
      </c>
      <c r="K8" s="6" t="s">
        <v>2959</v>
      </c>
      <c r="L8" s="6" t="s">
        <v>2690</v>
      </c>
      <c r="M8" s="6">
        <v>107.4</v>
      </c>
      <c r="N8" s="6">
        <v>97.72</v>
      </c>
      <c r="O8" s="6" t="s">
        <v>2910</v>
      </c>
      <c r="P8" s="6" t="s">
        <v>2959</v>
      </c>
      <c r="Q8" s="6" t="s">
        <v>2690</v>
      </c>
      <c r="R8" s="192">
        <v>100.91603050000001</v>
      </c>
      <c r="S8" s="6">
        <v>96.31</v>
      </c>
      <c r="T8" s="6" t="s">
        <v>2910</v>
      </c>
      <c r="U8" s="6" t="s">
        <v>2959</v>
      </c>
      <c r="V8" s="6" t="s">
        <v>2690</v>
      </c>
      <c r="W8" s="192">
        <v>102.2137405</v>
      </c>
      <c r="X8" s="192">
        <v>98.28</v>
      </c>
      <c r="Y8" s="117">
        <v>104.51</v>
      </c>
      <c r="Z8" s="117">
        <v>97.87</v>
      </c>
    </row>
    <row r="9" spans="1:30">
      <c r="A9" s="37">
        <v>928443</v>
      </c>
      <c r="B9" s="191" t="s">
        <v>2915</v>
      </c>
      <c r="C9" s="191" t="s">
        <v>2716</v>
      </c>
      <c r="D9" s="37" t="s">
        <v>2393</v>
      </c>
      <c r="E9" s="6"/>
      <c r="F9" s="6"/>
      <c r="G9" s="6"/>
      <c r="H9" s="6"/>
      <c r="I9" s="6"/>
      <c r="J9" s="6" t="s">
        <v>3429</v>
      </c>
      <c r="K9" s="6" t="s">
        <v>3430</v>
      </c>
      <c r="L9" s="6"/>
      <c r="M9" s="6"/>
      <c r="N9" s="6"/>
      <c r="O9" s="6" t="s">
        <v>3429</v>
      </c>
      <c r="P9" s="6" t="s">
        <v>3430</v>
      </c>
      <c r="Q9" s="6"/>
      <c r="R9" s="192"/>
      <c r="S9" s="6"/>
      <c r="T9" s="6" t="s">
        <v>3431</v>
      </c>
      <c r="U9" s="6" t="s">
        <v>2959</v>
      </c>
      <c r="V9" s="6"/>
      <c r="W9" s="192"/>
      <c r="X9" s="192"/>
      <c r="Y9" s="117"/>
      <c r="Z9" s="117"/>
    </row>
    <row r="10" spans="1:30">
      <c r="A10" s="37">
        <v>913291</v>
      </c>
      <c r="B10" s="191" t="s">
        <v>2916</v>
      </c>
      <c r="C10" s="191" t="s">
        <v>2719</v>
      </c>
      <c r="D10" s="37" t="s">
        <v>2393</v>
      </c>
      <c r="E10" s="6" t="s">
        <v>2910</v>
      </c>
      <c r="F10" s="6" t="s">
        <v>2736</v>
      </c>
      <c r="G10" s="6" t="s">
        <v>2692</v>
      </c>
      <c r="H10" s="6">
        <v>102.74</v>
      </c>
      <c r="I10" s="6">
        <v>98.92</v>
      </c>
      <c r="J10" s="6" t="s">
        <v>2910</v>
      </c>
      <c r="K10" s="6" t="s">
        <v>2959</v>
      </c>
      <c r="L10" s="6" t="s">
        <v>2692</v>
      </c>
      <c r="M10" s="6">
        <v>106.61</v>
      </c>
      <c r="N10" s="6">
        <v>97.99</v>
      </c>
      <c r="O10" s="6" t="s">
        <v>2910</v>
      </c>
      <c r="P10" s="6" t="s">
        <v>2959</v>
      </c>
      <c r="Q10" s="6" t="s">
        <v>2692</v>
      </c>
      <c r="R10" s="192">
        <v>100.6653333</v>
      </c>
      <c r="S10" s="6">
        <v>97.414000000000001</v>
      </c>
      <c r="T10" s="6" t="s">
        <v>2910</v>
      </c>
      <c r="U10" s="6" t="s">
        <v>2959</v>
      </c>
      <c r="V10" s="6" t="s">
        <v>2692</v>
      </c>
      <c r="W10" s="192">
        <v>107.6025135</v>
      </c>
      <c r="X10" s="192">
        <v>98.177999999999997</v>
      </c>
      <c r="Y10" s="117">
        <v>104.4</v>
      </c>
      <c r="Z10" s="117">
        <v>98.12</v>
      </c>
    </row>
    <row r="11" spans="1:30">
      <c r="A11" s="37">
        <v>921798</v>
      </c>
      <c r="B11" s="191" t="s">
        <v>2917</v>
      </c>
      <c r="C11" s="191" t="s">
        <v>2715</v>
      </c>
      <c r="D11" s="37" t="s">
        <v>2393</v>
      </c>
      <c r="E11" s="6" t="s">
        <v>2910</v>
      </c>
      <c r="F11" s="6" t="s">
        <v>2737</v>
      </c>
      <c r="G11" s="6" t="s">
        <v>2690</v>
      </c>
      <c r="H11" s="6">
        <v>89.69</v>
      </c>
      <c r="I11" s="6">
        <v>98.43</v>
      </c>
      <c r="J11" s="6" t="s">
        <v>2910</v>
      </c>
      <c r="K11" s="6" t="s">
        <v>2959</v>
      </c>
      <c r="L11" s="6" t="s">
        <v>2690</v>
      </c>
      <c r="M11" s="6">
        <v>99.62</v>
      </c>
      <c r="N11" s="6">
        <v>96.42</v>
      </c>
      <c r="O11" s="6" t="s">
        <v>2910</v>
      </c>
      <c r="P11" s="6" t="s">
        <v>2737</v>
      </c>
      <c r="Q11" s="6" t="s">
        <v>2690</v>
      </c>
      <c r="R11" s="192">
        <v>72.161354579999994</v>
      </c>
      <c r="S11" s="6">
        <v>95.721999999999994</v>
      </c>
      <c r="T11" s="6" t="s">
        <v>2910</v>
      </c>
      <c r="U11" s="6" t="s">
        <v>2737</v>
      </c>
      <c r="V11" s="6" t="s">
        <v>2690</v>
      </c>
      <c r="W11" s="192">
        <v>60.5</v>
      </c>
      <c r="X11" s="192">
        <v>98.402000000000001</v>
      </c>
      <c r="Y11" s="117">
        <v>80.489999999999995</v>
      </c>
      <c r="Z11" s="117">
        <v>97.24</v>
      </c>
    </row>
    <row r="12" spans="1:30">
      <c r="A12" s="37">
        <v>912986</v>
      </c>
      <c r="B12" s="191" t="s">
        <v>2918</v>
      </c>
      <c r="C12" s="191" t="s">
        <v>2691</v>
      </c>
      <c r="D12" s="37" t="s">
        <v>2393</v>
      </c>
      <c r="E12" s="6" t="s">
        <v>2910</v>
      </c>
      <c r="F12" s="6" t="s">
        <v>2737</v>
      </c>
      <c r="G12" s="6" t="s">
        <v>2690</v>
      </c>
      <c r="H12" s="6">
        <v>80.760000000000005</v>
      </c>
      <c r="I12" s="6">
        <v>97.92</v>
      </c>
      <c r="J12" s="6" t="s">
        <v>2910</v>
      </c>
      <c r="K12" s="6" t="s">
        <v>2959</v>
      </c>
      <c r="L12" s="6" t="s">
        <v>2690</v>
      </c>
      <c r="M12" s="6">
        <v>91.84</v>
      </c>
      <c r="N12" s="6">
        <v>97.19</v>
      </c>
      <c r="O12" s="6" t="s">
        <v>2910</v>
      </c>
      <c r="P12" s="6" t="s">
        <v>2737</v>
      </c>
      <c r="Q12" s="6" t="s">
        <v>2690</v>
      </c>
      <c r="R12" s="192">
        <v>40.729166669999998</v>
      </c>
      <c r="S12" s="6">
        <v>96.377499999999998</v>
      </c>
      <c r="T12" s="6" t="s">
        <v>2910</v>
      </c>
      <c r="U12" s="6" t="s">
        <v>2737</v>
      </c>
      <c r="V12" s="6" t="s">
        <v>2690</v>
      </c>
      <c r="W12" s="192">
        <v>80.75</v>
      </c>
      <c r="X12" s="192">
        <v>99.034000000000006</v>
      </c>
      <c r="Y12" s="117">
        <v>73.52</v>
      </c>
      <c r="Z12" s="117">
        <v>97.63</v>
      </c>
    </row>
    <row r="13" spans="1:30">
      <c r="A13" s="37">
        <v>926859</v>
      </c>
      <c r="B13" s="191" t="s">
        <v>2919</v>
      </c>
      <c r="C13" s="191" t="s">
        <v>2718</v>
      </c>
      <c r="D13" s="37" t="s">
        <v>2393</v>
      </c>
      <c r="E13" s="6" t="s">
        <v>2910</v>
      </c>
      <c r="F13" s="6" t="s">
        <v>2736</v>
      </c>
      <c r="G13" s="6" t="s">
        <v>2690</v>
      </c>
      <c r="H13" s="6">
        <v>102.8</v>
      </c>
      <c r="I13" s="6">
        <v>93.66</v>
      </c>
      <c r="J13" s="6" t="s">
        <v>2910</v>
      </c>
      <c r="K13" s="6" t="s">
        <v>2959</v>
      </c>
      <c r="L13" s="6" t="s">
        <v>2690</v>
      </c>
      <c r="M13" s="6">
        <v>101.3</v>
      </c>
      <c r="N13" s="6">
        <v>97.12</v>
      </c>
      <c r="O13" s="6" t="s">
        <v>2910</v>
      </c>
      <c r="P13" s="6" t="s">
        <v>2959</v>
      </c>
      <c r="Q13" s="6" t="s">
        <v>2690</v>
      </c>
      <c r="R13" s="192">
        <v>95.114503819999996</v>
      </c>
      <c r="S13" s="6">
        <v>92.316000000000003</v>
      </c>
      <c r="T13" s="6" t="s">
        <v>2910</v>
      </c>
      <c r="U13" s="6" t="s">
        <v>2959</v>
      </c>
      <c r="V13" s="6" t="s">
        <v>2690</v>
      </c>
      <c r="W13" s="192">
        <v>111.3072519</v>
      </c>
      <c r="X13" s="192">
        <v>97.207499999999996</v>
      </c>
      <c r="Y13" s="117">
        <v>102.63</v>
      </c>
      <c r="Z13" s="117">
        <v>95.08</v>
      </c>
    </row>
    <row r="14" spans="1:30">
      <c r="A14" s="37">
        <v>913328</v>
      </c>
      <c r="B14" s="191" t="s">
        <v>2920</v>
      </c>
      <c r="C14" s="191" t="s">
        <v>2698</v>
      </c>
      <c r="D14" s="37" t="s">
        <v>2393</v>
      </c>
      <c r="E14" s="6" t="s">
        <v>2910</v>
      </c>
      <c r="F14" s="6" t="s">
        <v>2736</v>
      </c>
      <c r="G14" s="6" t="s">
        <v>2692</v>
      </c>
      <c r="H14" s="6">
        <v>105.66</v>
      </c>
      <c r="I14" s="6">
        <v>98.68</v>
      </c>
      <c r="J14" s="6" t="s">
        <v>2910</v>
      </c>
      <c r="K14" s="6" t="s">
        <v>2959</v>
      </c>
      <c r="L14" s="6" t="s">
        <v>2692</v>
      </c>
      <c r="M14" s="6">
        <v>99.28</v>
      </c>
      <c r="N14" s="6">
        <v>98.69</v>
      </c>
      <c r="O14" s="6" t="s">
        <v>2910</v>
      </c>
      <c r="P14" s="6" t="s">
        <v>2959</v>
      </c>
      <c r="Q14" s="6" t="s">
        <v>2692</v>
      </c>
      <c r="R14" s="192">
        <v>78.990166669999994</v>
      </c>
      <c r="S14" s="6">
        <v>98.272000000000006</v>
      </c>
      <c r="T14" s="6" t="s">
        <v>2910</v>
      </c>
      <c r="U14" s="6" t="s">
        <v>2959</v>
      </c>
      <c r="V14" s="6" t="s">
        <v>2692</v>
      </c>
      <c r="W14" s="192">
        <v>103.6086667</v>
      </c>
      <c r="X14" s="192">
        <v>99.233999999999995</v>
      </c>
      <c r="Y14" s="117">
        <v>96.89</v>
      </c>
      <c r="Z14" s="117">
        <v>98.72</v>
      </c>
    </row>
    <row r="15" spans="1:30">
      <c r="A15" s="37">
        <v>913009</v>
      </c>
      <c r="B15" s="191" t="s">
        <v>2921</v>
      </c>
      <c r="C15" s="191" t="s">
        <v>2702</v>
      </c>
      <c r="D15" s="37" t="s">
        <v>2393</v>
      </c>
      <c r="E15" s="6" t="s">
        <v>2910</v>
      </c>
      <c r="F15" s="6" t="s">
        <v>2736</v>
      </c>
      <c r="G15" s="6" t="s">
        <v>2690</v>
      </c>
      <c r="H15" s="6">
        <v>100.89</v>
      </c>
      <c r="I15" s="6">
        <v>98.46</v>
      </c>
      <c r="J15" s="6" t="s">
        <v>2910</v>
      </c>
      <c r="K15" s="6" t="s">
        <v>2959</v>
      </c>
      <c r="L15" s="6" t="s">
        <v>2690</v>
      </c>
      <c r="M15" s="6">
        <v>103.09</v>
      </c>
      <c r="N15" s="6">
        <v>97.26</v>
      </c>
      <c r="O15" s="6" t="s">
        <v>2910</v>
      </c>
      <c r="P15" s="6" t="s">
        <v>2959</v>
      </c>
      <c r="Q15" s="6" t="s">
        <v>2692</v>
      </c>
      <c r="R15" s="192">
        <v>94.843833329999995</v>
      </c>
      <c r="S15" s="6">
        <v>97.046000000000006</v>
      </c>
      <c r="T15" s="6" t="s">
        <v>2910</v>
      </c>
      <c r="U15" s="6" t="s">
        <v>2959</v>
      </c>
      <c r="V15" s="6" t="s">
        <v>2692</v>
      </c>
      <c r="W15" s="192">
        <v>100.13500000000001</v>
      </c>
      <c r="X15" s="192">
        <v>97.02</v>
      </c>
      <c r="Y15" s="117">
        <v>99.74</v>
      </c>
      <c r="Z15" s="117">
        <v>97.45</v>
      </c>
      <c r="AC15" s="193" t="s">
        <v>3432</v>
      </c>
      <c r="AD15" s="194"/>
    </row>
    <row r="16" spans="1:30">
      <c r="A16" s="37">
        <v>913029</v>
      </c>
      <c r="B16" s="191" t="s">
        <v>2922</v>
      </c>
      <c r="C16" s="191" t="s">
        <v>2717</v>
      </c>
      <c r="D16" s="37" t="s">
        <v>2393</v>
      </c>
      <c r="E16" s="6" t="s">
        <v>2910</v>
      </c>
      <c r="F16" s="6" t="s">
        <v>2736</v>
      </c>
      <c r="G16" s="6" t="s">
        <v>2692</v>
      </c>
      <c r="H16" s="6">
        <v>100.67</v>
      </c>
      <c r="I16" s="6">
        <v>98.45</v>
      </c>
      <c r="J16" s="6" t="s">
        <v>2910</v>
      </c>
      <c r="K16" s="6" t="s">
        <v>2959</v>
      </c>
      <c r="L16" s="6" t="s">
        <v>2692</v>
      </c>
      <c r="M16" s="6">
        <v>99.76</v>
      </c>
      <c r="N16" s="6">
        <v>98.92</v>
      </c>
      <c r="O16" s="6" t="s">
        <v>2910</v>
      </c>
      <c r="P16" s="6" t="s">
        <v>2959</v>
      </c>
      <c r="Q16" s="6" t="s">
        <v>2692</v>
      </c>
      <c r="R16" s="192">
        <v>89.962166670000002</v>
      </c>
      <c r="S16" s="6">
        <v>98.215999999999994</v>
      </c>
      <c r="T16" s="6" t="s">
        <v>2910</v>
      </c>
      <c r="U16" s="6" t="s">
        <v>2959</v>
      </c>
      <c r="V16" s="6" t="s">
        <v>2692</v>
      </c>
      <c r="W16" s="192">
        <v>104.6723784</v>
      </c>
      <c r="X16" s="192">
        <v>97.587999999999994</v>
      </c>
      <c r="Y16" s="117">
        <v>98.77</v>
      </c>
      <c r="Z16" s="117">
        <v>98.29</v>
      </c>
      <c r="AC16" s="195" t="s">
        <v>3433</v>
      </c>
      <c r="AD16" s="196"/>
    </row>
    <row r="17" spans="1:30">
      <c r="A17" s="37">
        <v>928440</v>
      </c>
      <c r="B17" s="191" t="s">
        <v>2923</v>
      </c>
      <c r="C17" s="191" t="s">
        <v>2701</v>
      </c>
      <c r="D17" s="37" t="s">
        <v>2393</v>
      </c>
      <c r="E17" s="6"/>
      <c r="F17" s="6"/>
      <c r="G17" s="6"/>
      <c r="H17" s="6"/>
      <c r="I17" s="6"/>
      <c r="J17" s="6" t="s">
        <v>3429</v>
      </c>
      <c r="K17" s="6" t="s">
        <v>3430</v>
      </c>
      <c r="L17" s="6"/>
      <c r="M17" s="6"/>
      <c r="N17" s="6"/>
      <c r="O17" s="6" t="s">
        <v>3429</v>
      </c>
      <c r="P17" s="6" t="s">
        <v>3430</v>
      </c>
      <c r="Q17" s="6"/>
      <c r="R17" s="192"/>
      <c r="S17" s="6"/>
      <c r="T17" s="6" t="s">
        <v>3431</v>
      </c>
      <c r="U17" s="6" t="s">
        <v>2959</v>
      </c>
      <c r="V17" s="6"/>
      <c r="W17" s="192"/>
      <c r="X17" s="192"/>
      <c r="Y17" s="117"/>
      <c r="Z17" s="117"/>
      <c r="AC17" s="197" t="s">
        <v>3434</v>
      </c>
      <c r="AD17" s="198"/>
    </row>
    <row r="18" spans="1:30">
      <c r="A18" s="37">
        <v>921800</v>
      </c>
      <c r="B18" s="191" t="s">
        <v>2924</v>
      </c>
      <c r="C18" s="191" t="s">
        <v>2709</v>
      </c>
      <c r="D18" s="37" t="s">
        <v>2393</v>
      </c>
      <c r="E18" s="6" t="s">
        <v>2910</v>
      </c>
      <c r="F18" s="6" t="s">
        <v>2737</v>
      </c>
      <c r="G18" s="6" t="s">
        <v>2690</v>
      </c>
      <c r="H18" s="6">
        <v>78.44</v>
      </c>
      <c r="I18" s="6">
        <v>100</v>
      </c>
      <c r="J18" s="6" t="s">
        <v>2910</v>
      </c>
      <c r="K18" s="6" t="s">
        <v>2959</v>
      </c>
      <c r="L18" s="6" t="s">
        <v>2690</v>
      </c>
      <c r="M18" s="6">
        <v>82.18</v>
      </c>
      <c r="N18" s="6">
        <v>97.19</v>
      </c>
      <c r="O18" s="6" t="s">
        <v>2910</v>
      </c>
      <c r="P18" s="6" t="s">
        <v>2737</v>
      </c>
      <c r="Q18" s="6" t="s">
        <v>2690</v>
      </c>
      <c r="R18" s="192">
        <v>45.417789759999998</v>
      </c>
      <c r="S18" s="6">
        <v>97.132499999999993</v>
      </c>
      <c r="T18" s="6" t="s">
        <v>2910</v>
      </c>
      <c r="U18" s="6" t="s">
        <v>2737</v>
      </c>
      <c r="V18" s="6" t="s">
        <v>2690</v>
      </c>
      <c r="W18" s="192">
        <v>43.0625</v>
      </c>
      <c r="X18" s="192">
        <v>98.6</v>
      </c>
      <c r="Y18" s="117">
        <v>62.27</v>
      </c>
      <c r="Z18" s="117">
        <v>98.23</v>
      </c>
    </row>
    <row r="19" spans="1:30">
      <c r="A19" s="37">
        <v>928442</v>
      </c>
      <c r="B19" s="191" t="s">
        <v>2925</v>
      </c>
      <c r="C19" s="191" t="s">
        <v>2699</v>
      </c>
      <c r="D19" s="37" t="s">
        <v>2393</v>
      </c>
      <c r="E19" s="6"/>
      <c r="F19" s="6"/>
      <c r="G19" s="6"/>
      <c r="H19" s="6"/>
      <c r="I19" s="6"/>
      <c r="J19" s="6" t="s">
        <v>3429</v>
      </c>
      <c r="K19" s="6" t="s">
        <v>3430</v>
      </c>
      <c r="L19" s="6"/>
      <c r="M19" s="6"/>
      <c r="N19" s="6"/>
      <c r="O19" s="6" t="s">
        <v>3429</v>
      </c>
      <c r="P19" s="6" t="s">
        <v>3430</v>
      </c>
      <c r="Q19" s="6"/>
      <c r="R19" s="192"/>
      <c r="S19" s="6"/>
      <c r="T19" s="6" t="s">
        <v>3431</v>
      </c>
      <c r="U19" s="6" t="s">
        <v>2959</v>
      </c>
      <c r="V19" s="6"/>
      <c r="W19" s="192"/>
      <c r="X19" s="192"/>
      <c r="Y19" s="117"/>
      <c r="Z19" s="117"/>
    </row>
    <row r="20" spans="1:30">
      <c r="A20" s="37">
        <v>914900</v>
      </c>
      <c r="B20" s="191" t="s">
        <v>3417</v>
      </c>
      <c r="C20" s="191" t="s">
        <v>2784</v>
      </c>
      <c r="D20" s="37" t="s">
        <v>2393</v>
      </c>
      <c r="E20" s="6" t="s">
        <v>2910</v>
      </c>
      <c r="F20" s="6" t="s">
        <v>2737</v>
      </c>
      <c r="G20" s="6" t="s">
        <v>2692</v>
      </c>
      <c r="H20" s="6">
        <v>102.83</v>
      </c>
      <c r="I20" s="6">
        <v>98.63</v>
      </c>
      <c r="J20" s="6" t="s">
        <v>2910</v>
      </c>
      <c r="K20" s="6" t="s">
        <v>2959</v>
      </c>
      <c r="L20" s="6" t="s">
        <v>2692</v>
      </c>
      <c r="M20" s="6">
        <v>103.33</v>
      </c>
      <c r="N20" s="6">
        <v>99.02</v>
      </c>
      <c r="O20" s="6" t="s">
        <v>2910</v>
      </c>
      <c r="P20" s="6" t="s">
        <v>2737</v>
      </c>
      <c r="Q20" s="6" t="s">
        <v>2692</v>
      </c>
      <c r="R20" s="192">
        <v>86.823931740000006</v>
      </c>
      <c r="S20" s="6">
        <v>97.367999999999995</v>
      </c>
      <c r="T20" s="6" t="s">
        <v>2910</v>
      </c>
      <c r="U20" s="6" t="s">
        <v>2737</v>
      </c>
      <c r="V20" s="6" t="s">
        <v>2692</v>
      </c>
      <c r="W20" s="192">
        <v>73.043324420000005</v>
      </c>
      <c r="X20" s="192">
        <v>99.744</v>
      </c>
      <c r="Y20" s="117">
        <v>91.51</v>
      </c>
      <c r="Z20" s="117">
        <v>98.69</v>
      </c>
    </row>
    <row r="21" spans="1:30">
      <c r="A21" s="37">
        <v>914025</v>
      </c>
      <c r="B21" s="191" t="s">
        <v>2926</v>
      </c>
      <c r="C21" s="191" t="s">
        <v>2720</v>
      </c>
      <c r="D21" s="37" t="s">
        <v>2393</v>
      </c>
      <c r="E21" s="6" t="s">
        <v>2910</v>
      </c>
      <c r="F21" s="6" t="s">
        <v>2736</v>
      </c>
      <c r="G21" s="6" t="s">
        <v>2692</v>
      </c>
      <c r="H21" s="6">
        <v>100.58</v>
      </c>
      <c r="I21" s="6">
        <v>97.86</v>
      </c>
      <c r="J21" s="6" t="s">
        <v>2910</v>
      </c>
      <c r="K21" s="6" t="s">
        <v>2959</v>
      </c>
      <c r="L21" s="6" t="s">
        <v>2692</v>
      </c>
      <c r="M21" s="6">
        <v>97.77</v>
      </c>
      <c r="N21" s="6">
        <v>97.98</v>
      </c>
      <c r="O21" s="6" t="s">
        <v>2910</v>
      </c>
      <c r="P21" s="6" t="s">
        <v>2959</v>
      </c>
      <c r="Q21" s="6" t="s">
        <v>2692</v>
      </c>
      <c r="R21" s="192">
        <v>93.21466667</v>
      </c>
      <c r="S21" s="6">
        <v>98.796000000000006</v>
      </c>
      <c r="T21" s="6" t="s">
        <v>2910</v>
      </c>
      <c r="U21" s="6" t="s">
        <v>2959</v>
      </c>
      <c r="V21" s="6" t="s">
        <v>2692</v>
      </c>
      <c r="W21" s="192">
        <v>99.288252869999994</v>
      </c>
      <c r="X21" s="192">
        <v>97.587999999999994</v>
      </c>
      <c r="Y21" s="117">
        <v>97.71</v>
      </c>
      <c r="Z21" s="117">
        <v>98.06</v>
      </c>
    </row>
    <row r="22" spans="1:30">
      <c r="A22" s="37">
        <v>921794</v>
      </c>
      <c r="B22" s="191" t="s">
        <v>2927</v>
      </c>
      <c r="C22" s="191" t="s">
        <v>2714</v>
      </c>
      <c r="D22" s="37" t="s">
        <v>2393</v>
      </c>
      <c r="E22" s="6" t="s">
        <v>2910</v>
      </c>
      <c r="F22" s="6" t="s">
        <v>2737</v>
      </c>
      <c r="G22" s="6" t="s">
        <v>2690</v>
      </c>
      <c r="H22" s="6">
        <v>100.34</v>
      </c>
      <c r="I22" s="6">
        <v>98.43</v>
      </c>
      <c r="J22" s="6" t="s">
        <v>2910</v>
      </c>
      <c r="K22" s="6" t="s">
        <v>2959</v>
      </c>
      <c r="L22" s="6" t="s">
        <v>2690</v>
      </c>
      <c r="M22" s="6">
        <v>108.53</v>
      </c>
      <c r="N22" s="6">
        <v>98.62</v>
      </c>
      <c r="O22" s="6" t="s">
        <v>2910</v>
      </c>
      <c r="P22" s="6" t="s">
        <v>2737</v>
      </c>
      <c r="Q22" s="6" t="s">
        <v>2692</v>
      </c>
      <c r="R22" s="192">
        <v>96.56894475</v>
      </c>
      <c r="S22" s="6">
        <v>98.853999999999999</v>
      </c>
      <c r="T22" s="6" t="s">
        <v>2910</v>
      </c>
      <c r="U22" s="6" t="s">
        <v>2737</v>
      </c>
      <c r="V22" s="6" t="s">
        <v>2690</v>
      </c>
      <c r="W22" s="192">
        <v>74.242424240000005</v>
      </c>
      <c r="X22" s="192">
        <v>99.626000000000005</v>
      </c>
      <c r="Y22" s="117">
        <v>94.92</v>
      </c>
      <c r="Z22" s="117">
        <v>98.88</v>
      </c>
    </row>
    <row r="23" spans="1:30">
      <c r="A23" s="37">
        <v>928441</v>
      </c>
      <c r="B23" s="191" t="s">
        <v>2928</v>
      </c>
      <c r="C23" s="191" t="s">
        <v>2710</v>
      </c>
      <c r="D23" s="37" t="s">
        <v>2393</v>
      </c>
      <c r="E23" s="6"/>
      <c r="F23" s="6"/>
      <c r="G23" s="6"/>
      <c r="H23" s="6"/>
      <c r="I23" s="6"/>
      <c r="J23" s="6" t="s">
        <v>3429</v>
      </c>
      <c r="K23" s="6" t="s">
        <v>3430</v>
      </c>
      <c r="L23" s="6"/>
      <c r="M23" s="6"/>
      <c r="N23" s="6"/>
      <c r="O23" s="6" t="s">
        <v>3429</v>
      </c>
      <c r="P23" s="6" t="s">
        <v>3430</v>
      </c>
      <c r="Q23" s="6"/>
      <c r="R23" s="192"/>
      <c r="S23" s="6"/>
      <c r="T23" s="6" t="s">
        <v>3431</v>
      </c>
      <c r="U23" s="6" t="s">
        <v>2959</v>
      </c>
      <c r="V23" s="6"/>
      <c r="W23" s="192"/>
      <c r="X23" s="192"/>
      <c r="Y23" s="117"/>
      <c r="Z23" s="117"/>
    </row>
    <row r="24" spans="1:30">
      <c r="A24" s="37">
        <v>926860</v>
      </c>
      <c r="B24" s="191" t="s">
        <v>3424</v>
      </c>
      <c r="C24" s="191" t="s">
        <v>2789</v>
      </c>
      <c r="D24" s="37" t="s">
        <v>2393</v>
      </c>
      <c r="E24" s="6" t="s">
        <v>2910</v>
      </c>
      <c r="F24" s="6" t="s">
        <v>2736</v>
      </c>
      <c r="G24" s="6" t="s">
        <v>2690</v>
      </c>
      <c r="H24" s="6">
        <v>28.88</v>
      </c>
      <c r="I24" s="6">
        <v>64.95</v>
      </c>
      <c r="J24" s="6" t="s">
        <v>2910</v>
      </c>
      <c r="K24" s="6" t="s">
        <v>2959</v>
      </c>
      <c r="L24" s="6" t="s">
        <v>2690</v>
      </c>
      <c r="M24" s="6">
        <v>36.76</v>
      </c>
      <c r="N24" s="6">
        <v>71.790000000000006</v>
      </c>
      <c r="O24" s="6" t="s">
        <v>2910</v>
      </c>
      <c r="P24" s="6" t="s">
        <v>2959</v>
      </c>
      <c r="Q24" s="6" t="s">
        <v>2690</v>
      </c>
      <c r="R24" s="192">
        <v>13.645038169999999</v>
      </c>
      <c r="S24" s="6">
        <v>72.064999999999998</v>
      </c>
      <c r="T24" s="6" t="s">
        <v>3435</v>
      </c>
      <c r="U24" s="6" t="s">
        <v>2959</v>
      </c>
      <c r="V24" s="6" t="s">
        <v>2690</v>
      </c>
      <c r="W24" s="192"/>
      <c r="X24" s="192"/>
      <c r="Y24" s="117"/>
      <c r="Z24" s="117"/>
    </row>
    <row r="25" spans="1:30">
      <c r="A25" s="37">
        <v>926861</v>
      </c>
      <c r="B25" s="191" t="s">
        <v>2929</v>
      </c>
      <c r="C25" s="191" t="s">
        <v>2707</v>
      </c>
      <c r="D25" s="37" t="s">
        <v>2393</v>
      </c>
      <c r="E25" s="6" t="s">
        <v>2910</v>
      </c>
      <c r="F25" s="6" t="s">
        <v>2736</v>
      </c>
      <c r="G25" s="6" t="s">
        <v>2690</v>
      </c>
      <c r="H25" s="6">
        <v>105.41</v>
      </c>
      <c r="I25" s="6">
        <v>96.94</v>
      </c>
      <c r="J25" s="6" t="s">
        <v>2910</v>
      </c>
      <c r="K25" s="6" t="s">
        <v>2959</v>
      </c>
      <c r="L25" s="6" t="s">
        <v>2690</v>
      </c>
      <c r="M25" s="6">
        <v>100.69</v>
      </c>
      <c r="N25" s="6">
        <v>96.12</v>
      </c>
      <c r="O25" s="6" t="s">
        <v>2910</v>
      </c>
      <c r="P25" s="6" t="s">
        <v>2959</v>
      </c>
      <c r="Q25" s="6" t="s">
        <v>2690</v>
      </c>
      <c r="R25" s="192">
        <v>85.992366410000002</v>
      </c>
      <c r="S25" s="6">
        <v>91.48</v>
      </c>
      <c r="T25" s="6" t="s">
        <v>2910</v>
      </c>
      <c r="U25" s="6" t="s">
        <v>2959</v>
      </c>
      <c r="V25" s="6" t="s">
        <v>2690</v>
      </c>
      <c r="W25" s="192">
        <v>101.4885496</v>
      </c>
      <c r="X25" s="192">
        <v>96.018000000000001</v>
      </c>
      <c r="Y25" s="117">
        <v>98.39</v>
      </c>
      <c r="Z25" s="117">
        <v>95.14</v>
      </c>
    </row>
    <row r="26" spans="1:30">
      <c r="A26" s="37">
        <v>921799</v>
      </c>
      <c r="B26" s="191" t="s">
        <v>2930</v>
      </c>
      <c r="C26" s="191" t="s">
        <v>2703</v>
      </c>
      <c r="D26" s="37" t="s">
        <v>2393</v>
      </c>
      <c r="E26" s="6" t="s">
        <v>2910</v>
      </c>
      <c r="F26" s="6" t="s">
        <v>2737</v>
      </c>
      <c r="G26" s="6" t="s">
        <v>2690</v>
      </c>
      <c r="H26" s="6">
        <v>71.05</v>
      </c>
      <c r="I26" s="6">
        <v>99.11</v>
      </c>
      <c r="J26" s="6" t="s">
        <v>2910</v>
      </c>
      <c r="K26" s="6" t="s">
        <v>2959</v>
      </c>
      <c r="L26" s="6" t="s">
        <v>2690</v>
      </c>
      <c r="M26" s="6">
        <v>74.81</v>
      </c>
      <c r="N26" s="6">
        <v>97.98</v>
      </c>
      <c r="O26" s="6" t="s">
        <v>2910</v>
      </c>
      <c r="P26" s="6" t="s">
        <v>2737</v>
      </c>
      <c r="Q26" s="6" t="s">
        <v>2690</v>
      </c>
      <c r="R26" s="192">
        <v>54.716981130000001</v>
      </c>
      <c r="S26" s="6">
        <v>97.41</v>
      </c>
      <c r="T26" s="6" t="s">
        <v>2910</v>
      </c>
      <c r="U26" s="6" t="s">
        <v>2737</v>
      </c>
      <c r="V26" s="6" t="s">
        <v>2690</v>
      </c>
      <c r="W26" s="192">
        <v>40.75</v>
      </c>
      <c r="X26" s="192">
        <v>94.308000000000007</v>
      </c>
      <c r="Y26" s="117">
        <v>60.33</v>
      </c>
      <c r="Z26" s="117">
        <v>97.2</v>
      </c>
    </row>
    <row r="27" spans="1:30">
      <c r="A27" s="37">
        <v>921777</v>
      </c>
      <c r="B27" s="191" t="s">
        <v>2931</v>
      </c>
      <c r="C27" s="191" t="s">
        <v>2712</v>
      </c>
      <c r="D27" s="37" t="s">
        <v>2393</v>
      </c>
      <c r="E27" s="6" t="s">
        <v>2910</v>
      </c>
      <c r="F27" s="6" t="s">
        <v>2736</v>
      </c>
      <c r="G27" s="6" t="s">
        <v>2692</v>
      </c>
      <c r="H27" s="6">
        <v>94.05</v>
      </c>
      <c r="I27" s="6">
        <v>98.01</v>
      </c>
      <c r="J27" s="6" t="s">
        <v>2910</v>
      </c>
      <c r="K27" s="6" t="s">
        <v>2959</v>
      </c>
      <c r="L27" s="6" t="s">
        <v>2692</v>
      </c>
      <c r="M27" s="6">
        <v>98.49</v>
      </c>
      <c r="N27" s="6">
        <v>98.79</v>
      </c>
      <c r="O27" s="6" t="s">
        <v>2910</v>
      </c>
      <c r="P27" s="6" t="s">
        <v>2959</v>
      </c>
      <c r="Q27" s="6" t="s">
        <v>2692</v>
      </c>
      <c r="R27" s="192">
        <v>78.880333329999999</v>
      </c>
      <c r="S27" s="6">
        <v>98.593999999999994</v>
      </c>
      <c r="T27" s="6" t="s">
        <v>2910</v>
      </c>
      <c r="U27" s="6" t="s">
        <v>2959</v>
      </c>
      <c r="V27" s="6" t="s">
        <v>2692</v>
      </c>
      <c r="W27" s="192">
        <v>85.637891890000006</v>
      </c>
      <c r="X27" s="192">
        <v>97.492000000000004</v>
      </c>
      <c r="Y27" s="117">
        <v>89.26</v>
      </c>
      <c r="Z27" s="117">
        <v>98.22</v>
      </c>
    </row>
    <row r="28" spans="1:30">
      <c r="A28" s="37">
        <v>921774</v>
      </c>
      <c r="B28" s="191" t="s">
        <v>2932</v>
      </c>
      <c r="C28" s="191" t="s">
        <v>2704</v>
      </c>
      <c r="D28" s="37" t="s">
        <v>2393</v>
      </c>
      <c r="E28" s="6" t="s">
        <v>2910</v>
      </c>
      <c r="F28" s="6" t="s">
        <v>2737</v>
      </c>
      <c r="G28" s="6" t="s">
        <v>2692</v>
      </c>
      <c r="H28" s="6">
        <v>77.36</v>
      </c>
      <c r="I28" s="6">
        <v>99.36</v>
      </c>
      <c r="J28" s="6" t="s">
        <v>2910</v>
      </c>
      <c r="K28" s="6" t="s">
        <v>2959</v>
      </c>
      <c r="L28" s="6" t="s">
        <v>2692</v>
      </c>
      <c r="M28" s="6">
        <v>107.57</v>
      </c>
      <c r="N28" s="6">
        <v>98.67</v>
      </c>
      <c r="O28" s="6" t="s">
        <v>2910</v>
      </c>
      <c r="P28" s="6" t="s">
        <v>2737</v>
      </c>
      <c r="Q28" s="6" t="s">
        <v>2692</v>
      </c>
      <c r="R28" s="192">
        <v>90.742795709999996</v>
      </c>
      <c r="S28" s="6">
        <v>99.355999999999995</v>
      </c>
      <c r="T28" s="6" t="s">
        <v>2910</v>
      </c>
      <c r="U28" s="6" t="s">
        <v>2737</v>
      </c>
      <c r="V28" s="6" t="s">
        <v>2692</v>
      </c>
      <c r="W28" s="192">
        <v>69.163312579999996</v>
      </c>
      <c r="X28" s="192">
        <v>99.6875</v>
      </c>
      <c r="Y28" s="117">
        <v>86.21</v>
      </c>
      <c r="Z28" s="117">
        <v>99.27</v>
      </c>
    </row>
    <row r="29" spans="1:30">
      <c r="A29" s="37">
        <v>912697</v>
      </c>
      <c r="B29" s="191" t="s">
        <v>3018</v>
      </c>
      <c r="C29" s="191" t="s">
        <v>2783</v>
      </c>
      <c r="D29" s="37" t="s">
        <v>2393</v>
      </c>
      <c r="E29" s="6" t="s">
        <v>2910</v>
      </c>
      <c r="F29" s="6" t="s">
        <v>2736</v>
      </c>
      <c r="G29" s="6" t="s">
        <v>2692</v>
      </c>
      <c r="H29" s="6">
        <v>100.05</v>
      </c>
      <c r="I29" s="6">
        <v>98.1</v>
      </c>
      <c r="J29" s="6" t="s">
        <v>2910</v>
      </c>
      <c r="K29" s="6" t="s">
        <v>2959</v>
      </c>
      <c r="L29" s="6" t="s">
        <v>2692</v>
      </c>
      <c r="M29" s="6">
        <v>100.48</v>
      </c>
      <c r="N29" s="6">
        <v>97.62</v>
      </c>
      <c r="O29" s="6" t="s">
        <v>2910</v>
      </c>
      <c r="P29" s="6" t="s">
        <v>2959</v>
      </c>
      <c r="Q29" s="6" t="s">
        <v>2692</v>
      </c>
      <c r="R29" s="192">
        <v>78.831805560000006</v>
      </c>
      <c r="S29" s="6">
        <v>99.552499999999995</v>
      </c>
      <c r="T29" s="6" t="s">
        <v>2910</v>
      </c>
      <c r="U29" s="6" t="s">
        <v>2959</v>
      </c>
      <c r="V29" s="6" t="s">
        <v>2692</v>
      </c>
      <c r="W29" s="192">
        <v>94.589783780000005</v>
      </c>
      <c r="X29" s="192">
        <v>97.611999999999995</v>
      </c>
      <c r="Y29" s="117">
        <v>93.49</v>
      </c>
      <c r="Z29" s="117">
        <v>98.22</v>
      </c>
    </row>
    <row r="31" spans="1:30">
      <c r="V31" s="185"/>
      <c r="W31" s="186" t="s">
        <v>2961</v>
      </c>
      <c r="X31" s="186"/>
      <c r="Y31" s="189">
        <f>AVERAGE(Y3:Y29)</f>
        <v>92.217727272727288</v>
      </c>
    </row>
    <row r="32" spans="1:30">
      <c r="V32" s="187"/>
      <c r="W32" s="188" t="s">
        <v>2964</v>
      </c>
      <c r="X32" s="188"/>
      <c r="Y32" s="190">
        <f>AVERAGE(Z3:Z29)</f>
        <v>97.2</v>
      </c>
    </row>
  </sheetData>
  <mergeCells count="5">
    <mergeCell ref="E1:I1"/>
    <mergeCell ref="J1:N1"/>
    <mergeCell ref="O1:S1"/>
    <mergeCell ref="T1:X1"/>
    <mergeCell ref="Y1:Z1"/>
  </mergeCells>
  <pageMargins left="0.7" right="0.7" top="0.75" bottom="0.75" header="0.3" footer="0.3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B2075-E5E5-47A0-8C5C-2DCF37826524}">
  <dimension ref="A1:AN31"/>
  <sheetViews>
    <sheetView showGridLines="0" topLeftCell="N1" workbookViewId="0">
      <selection activeCell="AE35" sqref="AE35"/>
    </sheetView>
  </sheetViews>
  <sheetFormatPr defaultRowHeight="14.4"/>
  <cols>
    <col min="1" max="1" width="12" customWidth="1"/>
    <col min="2" max="2" width="24.33203125" customWidth="1"/>
    <col min="3" max="3" width="23.44140625" customWidth="1"/>
    <col min="4" max="4" width="21.44140625" customWidth="1"/>
    <col min="6" max="6" width="15" customWidth="1"/>
    <col min="11" max="11" width="14.6640625" customWidth="1"/>
    <col min="16" max="16" width="15.5546875" customWidth="1"/>
    <col min="18" max="18" width="9.33203125" bestFit="1" customWidth="1"/>
    <col min="21" max="21" width="16" customWidth="1"/>
    <col min="26" max="26" width="14.5546875" customWidth="1"/>
    <col min="30" max="30" width="13.33203125" customWidth="1"/>
    <col min="31" max="31" width="15.109375" customWidth="1"/>
  </cols>
  <sheetData>
    <row r="1" spans="1:40">
      <c r="E1" s="542" t="s">
        <v>3436</v>
      </c>
      <c r="F1" s="541"/>
      <c r="G1" s="541"/>
      <c r="H1" s="541"/>
      <c r="I1" s="543"/>
      <c r="J1" s="542" t="s">
        <v>3437</v>
      </c>
      <c r="K1" s="541"/>
      <c r="L1" s="541"/>
      <c r="M1" s="541"/>
      <c r="N1" s="543"/>
      <c r="O1" s="542" t="s">
        <v>3438</v>
      </c>
      <c r="P1" s="541"/>
      <c r="Q1" s="541"/>
      <c r="R1" s="541"/>
      <c r="S1" s="543"/>
      <c r="T1" s="542" t="s">
        <v>3439</v>
      </c>
      <c r="U1" s="541"/>
      <c r="V1" s="541"/>
      <c r="W1" s="541"/>
      <c r="X1" s="543"/>
      <c r="Y1" s="542" t="s">
        <v>3440</v>
      </c>
      <c r="Z1" s="541"/>
      <c r="AA1" s="541"/>
      <c r="AB1" s="541"/>
      <c r="AC1" s="543"/>
      <c r="AD1" s="542" t="s">
        <v>3370</v>
      </c>
      <c r="AE1" s="543"/>
    </row>
    <row r="2" spans="1:40">
      <c r="A2" s="182" t="s">
        <v>2888</v>
      </c>
      <c r="B2" s="182" t="s">
        <v>2693</v>
      </c>
      <c r="C2" s="182" t="s">
        <v>2889</v>
      </c>
      <c r="D2" s="199" t="s">
        <v>2750</v>
      </c>
      <c r="E2" s="182" t="s">
        <v>2890</v>
      </c>
      <c r="F2" s="182" t="s">
        <v>2723</v>
      </c>
      <c r="G2" s="182" t="s">
        <v>2768</v>
      </c>
      <c r="H2" s="182" t="s">
        <v>3413</v>
      </c>
      <c r="I2" s="182" t="s">
        <v>3414</v>
      </c>
      <c r="J2" s="182" t="s">
        <v>2890</v>
      </c>
      <c r="K2" s="182" t="s">
        <v>2723</v>
      </c>
      <c r="L2" s="182" t="s">
        <v>2768</v>
      </c>
      <c r="M2" s="182" t="s">
        <v>3413</v>
      </c>
      <c r="N2" s="182" t="s">
        <v>3414</v>
      </c>
      <c r="O2" s="182" t="s">
        <v>2890</v>
      </c>
      <c r="P2" s="182" t="s">
        <v>2723</v>
      </c>
      <c r="Q2" s="182" t="s">
        <v>2768</v>
      </c>
      <c r="R2" s="182" t="s">
        <v>3413</v>
      </c>
      <c r="S2" s="182" t="s">
        <v>3414</v>
      </c>
      <c r="T2" s="182" t="s">
        <v>2890</v>
      </c>
      <c r="U2" s="182" t="s">
        <v>2723</v>
      </c>
      <c r="V2" s="182" t="s">
        <v>2768</v>
      </c>
      <c r="W2" s="182" t="s">
        <v>3413</v>
      </c>
      <c r="X2" s="182" t="s">
        <v>3414</v>
      </c>
      <c r="Y2" s="182" t="s">
        <v>2890</v>
      </c>
      <c r="Z2" s="182" t="s">
        <v>2723</v>
      </c>
      <c r="AA2" s="182" t="s">
        <v>2768</v>
      </c>
      <c r="AB2" s="182" t="s">
        <v>3413</v>
      </c>
      <c r="AC2" s="182" t="s">
        <v>3414</v>
      </c>
      <c r="AD2" s="183" t="s">
        <v>2696</v>
      </c>
      <c r="AE2" s="183" t="s">
        <v>2697</v>
      </c>
    </row>
    <row r="3" spans="1:40">
      <c r="A3" s="6">
        <v>926862</v>
      </c>
      <c r="B3" s="117" t="s">
        <v>2909</v>
      </c>
      <c r="C3" s="117" t="s">
        <v>2713</v>
      </c>
      <c r="D3" s="6" t="s">
        <v>2393</v>
      </c>
      <c r="E3" s="6" t="s">
        <v>2910</v>
      </c>
      <c r="F3" s="6" t="s">
        <v>2736</v>
      </c>
      <c r="G3" s="6" t="s">
        <v>2690</v>
      </c>
      <c r="H3" s="6">
        <v>100.15</v>
      </c>
      <c r="I3" s="6">
        <v>96.58</v>
      </c>
      <c r="J3" s="6" t="s">
        <v>2910</v>
      </c>
      <c r="K3" s="6" t="s">
        <v>2736</v>
      </c>
      <c r="L3" s="6" t="s">
        <v>2690</v>
      </c>
      <c r="M3" s="6">
        <v>99.38</v>
      </c>
      <c r="N3" s="6">
        <v>97.41</v>
      </c>
      <c r="O3" s="6" t="s">
        <v>2910</v>
      </c>
      <c r="P3" s="6" t="s">
        <v>2736</v>
      </c>
      <c r="Q3" s="6" t="s">
        <v>2690</v>
      </c>
      <c r="R3" s="192">
        <v>98.664122140000003</v>
      </c>
      <c r="S3" s="6">
        <v>97.304000000000002</v>
      </c>
      <c r="T3" s="6" t="s">
        <v>2910</v>
      </c>
      <c r="U3" s="6" t="s">
        <v>2736</v>
      </c>
      <c r="V3" s="6" t="s">
        <v>2690</v>
      </c>
      <c r="W3" s="192">
        <v>104.3416031</v>
      </c>
      <c r="X3" s="192">
        <v>97.647499999999994</v>
      </c>
      <c r="Y3" s="6" t="s">
        <v>2910</v>
      </c>
      <c r="Z3" s="6" t="s">
        <v>2736</v>
      </c>
      <c r="AA3" s="6" t="s">
        <v>2690</v>
      </c>
      <c r="AB3" s="192">
        <v>101.4790076</v>
      </c>
      <c r="AC3" s="192">
        <v>96.957499999999996</v>
      </c>
      <c r="AD3" s="117">
        <v>100.8</v>
      </c>
      <c r="AE3" s="117">
        <v>97.18</v>
      </c>
    </row>
    <row r="4" spans="1:40">
      <c r="A4" s="6">
        <v>926863</v>
      </c>
      <c r="B4" s="117" t="s">
        <v>2911</v>
      </c>
      <c r="C4" s="117" t="s">
        <v>2700</v>
      </c>
      <c r="D4" s="6" t="s">
        <v>2393</v>
      </c>
      <c r="E4" s="6" t="s">
        <v>2910</v>
      </c>
      <c r="F4" s="6" t="s">
        <v>2736</v>
      </c>
      <c r="G4" s="6" t="s">
        <v>2690</v>
      </c>
      <c r="H4" s="6">
        <v>100.99</v>
      </c>
      <c r="I4" s="6">
        <v>96.93</v>
      </c>
      <c r="J4" s="6" t="s">
        <v>2910</v>
      </c>
      <c r="K4" s="6" t="s">
        <v>2736</v>
      </c>
      <c r="L4" s="6" t="s">
        <v>2690</v>
      </c>
      <c r="M4" s="6">
        <v>87.18</v>
      </c>
      <c r="N4" s="6">
        <v>97.32</v>
      </c>
      <c r="O4" s="6" t="s">
        <v>2910</v>
      </c>
      <c r="P4" s="6" t="s">
        <v>2736</v>
      </c>
      <c r="Q4" s="6" t="s">
        <v>2690</v>
      </c>
      <c r="R4" s="192">
        <v>104.5419847</v>
      </c>
      <c r="S4" s="6">
        <v>95.004000000000005</v>
      </c>
      <c r="T4" s="6" t="s">
        <v>2910</v>
      </c>
      <c r="U4" s="6" t="s">
        <v>2737</v>
      </c>
      <c r="V4" s="6" t="s">
        <v>2690</v>
      </c>
      <c r="W4" s="192">
        <v>102.0889488</v>
      </c>
      <c r="X4" s="192">
        <v>92.56</v>
      </c>
      <c r="Y4" s="6" t="s">
        <v>2910</v>
      </c>
      <c r="Z4" s="6" t="s">
        <v>2737</v>
      </c>
      <c r="AA4" s="6" t="s">
        <v>2690</v>
      </c>
      <c r="AB4" s="192">
        <v>92.65625</v>
      </c>
      <c r="AC4" s="192">
        <v>90.025000000000006</v>
      </c>
      <c r="AD4" s="117">
        <v>97.49</v>
      </c>
      <c r="AE4" s="117">
        <v>94.37</v>
      </c>
    </row>
    <row r="5" spans="1:40">
      <c r="A5" s="6">
        <v>926864</v>
      </c>
      <c r="B5" s="117" t="s">
        <v>2967</v>
      </c>
      <c r="C5" s="117" t="s">
        <v>2705</v>
      </c>
      <c r="D5" s="6" t="s">
        <v>2393</v>
      </c>
      <c r="E5" s="6" t="s">
        <v>2910</v>
      </c>
      <c r="F5" s="6" t="s">
        <v>2736</v>
      </c>
      <c r="G5" s="6" t="s">
        <v>2690</v>
      </c>
      <c r="H5" s="6">
        <v>103.58</v>
      </c>
      <c r="I5" s="6">
        <v>96.51</v>
      </c>
      <c r="J5" s="6" t="s">
        <v>2910</v>
      </c>
      <c r="K5" s="6" t="s">
        <v>2736</v>
      </c>
      <c r="L5" s="6" t="s">
        <v>2690</v>
      </c>
      <c r="M5" s="6">
        <v>101.76</v>
      </c>
      <c r="N5" s="6">
        <v>97.82</v>
      </c>
      <c r="O5" s="6" t="s">
        <v>2910</v>
      </c>
      <c r="P5" s="6" t="s">
        <v>2736</v>
      </c>
      <c r="Q5" s="6" t="s">
        <v>2690</v>
      </c>
      <c r="R5" s="192">
        <v>93.587786260000001</v>
      </c>
      <c r="S5" s="6">
        <v>96.808000000000007</v>
      </c>
      <c r="T5" s="6" t="s">
        <v>2910</v>
      </c>
      <c r="U5" s="6" t="s">
        <v>2737</v>
      </c>
      <c r="V5" s="6" t="s">
        <v>2690</v>
      </c>
      <c r="W5" s="192">
        <v>115.4312668</v>
      </c>
      <c r="X5" s="192">
        <v>93.647499999999994</v>
      </c>
      <c r="Y5" s="6" t="s">
        <v>2910</v>
      </c>
      <c r="Z5" s="6" t="s">
        <v>2737</v>
      </c>
      <c r="AA5" s="6" t="s">
        <v>2690</v>
      </c>
      <c r="AB5" s="192">
        <v>100.078125</v>
      </c>
      <c r="AC5" s="192">
        <v>90.447500000000005</v>
      </c>
      <c r="AD5" s="117">
        <v>102.89</v>
      </c>
      <c r="AE5" s="117">
        <v>95.05</v>
      </c>
    </row>
    <row r="6" spans="1:40">
      <c r="A6" s="6">
        <v>926858</v>
      </c>
      <c r="B6" s="117" t="s">
        <v>2912</v>
      </c>
      <c r="C6" s="117" t="s">
        <v>2708</v>
      </c>
      <c r="D6" s="6" t="s">
        <v>2393</v>
      </c>
      <c r="E6" s="6" t="s">
        <v>2910</v>
      </c>
      <c r="F6" s="6" t="s">
        <v>2736</v>
      </c>
      <c r="G6" s="6" t="s">
        <v>2690</v>
      </c>
      <c r="H6" s="6">
        <v>100.8</v>
      </c>
      <c r="I6" s="6">
        <v>98.42</v>
      </c>
      <c r="J6" s="6" t="s">
        <v>2910</v>
      </c>
      <c r="K6" s="6" t="s">
        <v>2736</v>
      </c>
      <c r="L6" s="6" t="s">
        <v>2690</v>
      </c>
      <c r="M6" s="6">
        <v>97.18</v>
      </c>
      <c r="N6" s="6">
        <v>99.38</v>
      </c>
      <c r="O6" s="6" t="s">
        <v>2910</v>
      </c>
      <c r="P6" s="6" t="s">
        <v>2736</v>
      </c>
      <c r="Q6" s="6" t="s">
        <v>2690</v>
      </c>
      <c r="R6" s="192">
        <v>101.64122140000001</v>
      </c>
      <c r="S6" s="6">
        <v>99.052000000000007</v>
      </c>
      <c r="T6" s="6" t="s">
        <v>2910</v>
      </c>
      <c r="U6" s="6" t="s">
        <v>2737</v>
      </c>
      <c r="V6" s="6" t="s">
        <v>2690</v>
      </c>
      <c r="W6" s="192">
        <v>108.69272239999999</v>
      </c>
      <c r="X6" s="192">
        <v>97.6875</v>
      </c>
      <c r="Y6" s="6" t="s">
        <v>2910</v>
      </c>
      <c r="Z6" s="6" t="s">
        <v>2737</v>
      </c>
      <c r="AA6" s="6" t="s">
        <v>2690</v>
      </c>
      <c r="AB6" s="192">
        <v>108.125</v>
      </c>
      <c r="AC6" s="192">
        <v>95.28</v>
      </c>
      <c r="AD6" s="117">
        <v>103.29</v>
      </c>
      <c r="AE6" s="117">
        <v>97.96</v>
      </c>
    </row>
    <row r="7" spans="1:40">
      <c r="A7" s="6">
        <v>922016</v>
      </c>
      <c r="B7" s="117" t="s">
        <v>2913</v>
      </c>
      <c r="C7" s="117" t="s">
        <v>2706</v>
      </c>
      <c r="D7" s="6" t="s">
        <v>2393</v>
      </c>
      <c r="E7" s="6" t="s">
        <v>2910</v>
      </c>
      <c r="F7" s="6" t="s">
        <v>2736</v>
      </c>
      <c r="G7" s="6" t="s">
        <v>2690</v>
      </c>
      <c r="H7" s="6">
        <v>99.92</v>
      </c>
      <c r="I7" s="6">
        <v>96.72</v>
      </c>
      <c r="J7" s="6" t="s">
        <v>2910</v>
      </c>
      <c r="K7" s="6" t="s">
        <v>2736</v>
      </c>
      <c r="L7" s="6" t="s">
        <v>2690</v>
      </c>
      <c r="M7" s="6">
        <v>92.23</v>
      </c>
      <c r="N7" s="6">
        <v>97.38</v>
      </c>
      <c r="O7" s="6" t="s">
        <v>2910</v>
      </c>
      <c r="P7" s="6" t="s">
        <v>2736</v>
      </c>
      <c r="Q7" s="6" t="s">
        <v>2690</v>
      </c>
      <c r="R7" s="192">
        <v>97.480916030000003</v>
      </c>
      <c r="S7" s="6">
        <v>94.757999999999996</v>
      </c>
      <c r="T7" s="6" t="s">
        <v>2910</v>
      </c>
      <c r="U7" s="6" t="s">
        <v>2737</v>
      </c>
      <c r="V7" s="6" t="s">
        <v>2690</v>
      </c>
      <c r="W7" s="192">
        <v>106.26684640000001</v>
      </c>
      <c r="X7" s="192">
        <v>93.61</v>
      </c>
      <c r="Y7" s="6" t="s">
        <v>2910</v>
      </c>
      <c r="Z7" s="6" t="s">
        <v>2737</v>
      </c>
      <c r="AA7" s="6" t="s">
        <v>2690</v>
      </c>
      <c r="AB7" s="192">
        <v>106.171875</v>
      </c>
      <c r="AC7" s="192">
        <v>87.825000000000003</v>
      </c>
      <c r="AD7" s="117">
        <v>100.41</v>
      </c>
      <c r="AE7" s="117">
        <v>94.06</v>
      </c>
    </row>
    <row r="8" spans="1:40">
      <c r="A8" s="6">
        <v>922017</v>
      </c>
      <c r="B8" s="117" t="s">
        <v>2914</v>
      </c>
      <c r="C8" s="117" t="s">
        <v>2711</v>
      </c>
      <c r="D8" s="6" t="s">
        <v>2393</v>
      </c>
      <c r="E8" s="6" t="s">
        <v>2910</v>
      </c>
      <c r="F8" s="6" t="s">
        <v>2736</v>
      </c>
      <c r="G8" s="6" t="s">
        <v>2690</v>
      </c>
      <c r="H8" s="6">
        <v>105.53</v>
      </c>
      <c r="I8" s="6">
        <v>98.94</v>
      </c>
      <c r="J8" s="6" t="s">
        <v>2910</v>
      </c>
      <c r="K8" s="6" t="s">
        <v>2736</v>
      </c>
      <c r="L8" s="6" t="s">
        <v>2690</v>
      </c>
      <c r="M8" s="6">
        <v>110.75</v>
      </c>
      <c r="N8" s="6">
        <v>98.52</v>
      </c>
      <c r="O8" s="6" t="s">
        <v>2910</v>
      </c>
      <c r="P8" s="6" t="s">
        <v>2736</v>
      </c>
      <c r="Q8" s="6" t="s">
        <v>2690</v>
      </c>
      <c r="R8" s="192">
        <v>102.1374046</v>
      </c>
      <c r="S8" s="6">
        <v>98.322000000000003</v>
      </c>
      <c r="T8" s="6" t="s">
        <v>2910</v>
      </c>
      <c r="U8" s="6" t="s">
        <v>2737</v>
      </c>
      <c r="V8" s="6" t="s">
        <v>2690</v>
      </c>
      <c r="W8" s="192">
        <v>112.7358491</v>
      </c>
      <c r="X8" s="192">
        <v>96.292500000000004</v>
      </c>
      <c r="Y8" s="6" t="s">
        <v>2910</v>
      </c>
      <c r="Z8" s="6" t="s">
        <v>2737</v>
      </c>
      <c r="AA8" s="6" t="s">
        <v>2690</v>
      </c>
      <c r="AB8" s="192"/>
      <c r="AC8" s="192">
        <v>94.55</v>
      </c>
      <c r="AD8" s="117">
        <v>107.79</v>
      </c>
      <c r="AE8" s="117">
        <v>97.32</v>
      </c>
    </row>
    <row r="9" spans="1:40">
      <c r="A9" s="6">
        <v>928443</v>
      </c>
      <c r="B9" s="117" t="s">
        <v>2915</v>
      </c>
      <c r="C9" s="117" t="s">
        <v>2716</v>
      </c>
      <c r="D9" s="6" t="s">
        <v>2393</v>
      </c>
      <c r="E9" s="6" t="s">
        <v>2951</v>
      </c>
      <c r="F9" s="6" t="s">
        <v>2736</v>
      </c>
      <c r="G9" s="6" t="s">
        <v>2690</v>
      </c>
      <c r="H9" s="6">
        <v>136.49</v>
      </c>
      <c r="I9" s="6">
        <v>95.25</v>
      </c>
      <c r="J9" s="6" t="s">
        <v>3422</v>
      </c>
      <c r="K9" s="6" t="s">
        <v>2736</v>
      </c>
      <c r="L9" s="6" t="s">
        <v>2690</v>
      </c>
      <c r="M9" s="6">
        <v>123.39</v>
      </c>
      <c r="N9" s="6">
        <v>96.51</v>
      </c>
      <c r="O9" s="6" t="s">
        <v>3423</v>
      </c>
      <c r="P9" s="6" t="s">
        <v>2736</v>
      </c>
      <c r="Q9" s="6" t="s">
        <v>2690</v>
      </c>
      <c r="R9" s="192">
        <v>102.06106870000001</v>
      </c>
      <c r="S9" s="6">
        <v>94.43</v>
      </c>
      <c r="T9" s="6" t="s">
        <v>2910</v>
      </c>
      <c r="U9" s="6" t="s">
        <v>2736</v>
      </c>
      <c r="V9" s="6" t="s">
        <v>2690</v>
      </c>
      <c r="W9" s="192">
        <v>106.1068702</v>
      </c>
      <c r="X9" s="192">
        <v>97.232500000000002</v>
      </c>
      <c r="Y9" s="6" t="s">
        <v>2910</v>
      </c>
      <c r="Z9" s="6" t="s">
        <v>2736</v>
      </c>
      <c r="AA9" s="6" t="s">
        <v>2690</v>
      </c>
      <c r="AB9" s="192">
        <v>104.8187023</v>
      </c>
      <c r="AC9" s="192">
        <v>97.622500000000002</v>
      </c>
      <c r="AD9" s="117">
        <v>114.57</v>
      </c>
      <c r="AE9" s="117">
        <v>96.21</v>
      </c>
    </row>
    <row r="10" spans="1:40">
      <c r="A10" s="6">
        <v>913291</v>
      </c>
      <c r="B10" s="117" t="s">
        <v>2916</v>
      </c>
      <c r="C10" s="117" t="s">
        <v>2719</v>
      </c>
      <c r="D10" s="6" t="s">
        <v>2393</v>
      </c>
      <c r="E10" s="6" t="s">
        <v>2910</v>
      </c>
      <c r="F10" s="6" t="s">
        <v>2736</v>
      </c>
      <c r="G10" s="6" t="s">
        <v>2692</v>
      </c>
      <c r="H10" s="6">
        <v>107.92</v>
      </c>
      <c r="I10" s="6">
        <v>99.04</v>
      </c>
      <c r="J10" s="6" t="s">
        <v>2910</v>
      </c>
      <c r="K10" s="6" t="s">
        <v>2736</v>
      </c>
      <c r="L10" s="6" t="s">
        <v>2692</v>
      </c>
      <c r="M10" s="6">
        <v>107.3</v>
      </c>
      <c r="N10" s="6">
        <v>99</v>
      </c>
      <c r="O10" s="6" t="s">
        <v>2910</v>
      </c>
      <c r="P10" s="6" t="s">
        <v>2737</v>
      </c>
      <c r="Q10" s="6" t="s">
        <v>2692</v>
      </c>
      <c r="R10" s="192">
        <v>105.95893460000001</v>
      </c>
      <c r="S10" s="6">
        <v>97.335999999999999</v>
      </c>
      <c r="T10" s="6" t="s">
        <v>2910</v>
      </c>
      <c r="U10" s="6" t="s">
        <v>2737</v>
      </c>
      <c r="V10" s="6" t="s">
        <v>2692</v>
      </c>
      <c r="W10" s="192">
        <v>110.1520798</v>
      </c>
      <c r="X10" s="192">
        <v>98.463333329999998</v>
      </c>
      <c r="Y10" s="6" t="s">
        <v>2910</v>
      </c>
      <c r="Z10" s="6" t="s">
        <v>2737</v>
      </c>
      <c r="AA10" s="6" t="s">
        <v>2692</v>
      </c>
      <c r="AB10" s="192">
        <v>91.86683678</v>
      </c>
      <c r="AC10" s="192">
        <v>98.76</v>
      </c>
      <c r="AD10" s="117">
        <v>104.64</v>
      </c>
      <c r="AE10" s="117">
        <v>98.52</v>
      </c>
    </row>
    <row r="11" spans="1:40">
      <c r="A11" s="6">
        <v>921798</v>
      </c>
      <c r="B11" s="117" t="s">
        <v>2917</v>
      </c>
      <c r="C11" s="117" t="s">
        <v>2715</v>
      </c>
      <c r="D11" s="6" t="s">
        <v>2393</v>
      </c>
      <c r="E11" s="6" t="s">
        <v>2910</v>
      </c>
      <c r="F11" s="6" t="s">
        <v>2737</v>
      </c>
      <c r="G11" s="6" t="s">
        <v>2690</v>
      </c>
      <c r="H11" s="6">
        <v>84.63</v>
      </c>
      <c r="I11" s="6">
        <v>99.19</v>
      </c>
      <c r="J11" s="6" t="s">
        <v>2910</v>
      </c>
      <c r="K11" s="6" t="s">
        <v>2737</v>
      </c>
      <c r="L11" s="6" t="s">
        <v>2690</v>
      </c>
      <c r="M11" s="6">
        <v>118.33</v>
      </c>
      <c r="N11" s="6">
        <v>98.6</v>
      </c>
      <c r="O11" s="6" t="s">
        <v>2910</v>
      </c>
      <c r="P11" s="6" t="s">
        <v>2737</v>
      </c>
      <c r="Q11" s="6" t="s">
        <v>2690</v>
      </c>
      <c r="R11" s="192">
        <v>112.5</v>
      </c>
      <c r="S11" s="6">
        <v>98.34</v>
      </c>
      <c r="T11" s="6" t="s">
        <v>2910</v>
      </c>
      <c r="U11" s="6" t="s">
        <v>2737</v>
      </c>
      <c r="V11" s="6" t="s">
        <v>2690</v>
      </c>
      <c r="W11" s="192">
        <v>109.453125</v>
      </c>
      <c r="X11" s="192">
        <v>98.252499999999998</v>
      </c>
      <c r="Y11" s="6" t="s">
        <v>2910</v>
      </c>
      <c r="Z11" s="6" t="s">
        <v>2737</v>
      </c>
      <c r="AA11" s="6" t="s">
        <v>2692</v>
      </c>
      <c r="AB11" s="192">
        <v>102.79355889999999</v>
      </c>
      <c r="AC11" s="192">
        <v>98.03</v>
      </c>
      <c r="AD11" s="117">
        <v>105.54</v>
      </c>
      <c r="AE11" s="117">
        <v>98.48</v>
      </c>
      <c r="AJ11" s="200" t="s">
        <v>3441</v>
      </c>
      <c r="AK11" s="201"/>
      <c r="AL11" s="201"/>
      <c r="AM11" s="201"/>
      <c r="AN11" s="202"/>
    </row>
    <row r="12" spans="1:40">
      <c r="A12" s="6">
        <v>912986</v>
      </c>
      <c r="B12" s="117" t="s">
        <v>2918</v>
      </c>
      <c r="C12" s="117" t="s">
        <v>2691</v>
      </c>
      <c r="D12" s="6" t="s">
        <v>2393</v>
      </c>
      <c r="E12" s="6" t="s">
        <v>2910</v>
      </c>
      <c r="F12" s="6" t="s">
        <v>2737</v>
      </c>
      <c r="G12" s="6" t="s">
        <v>2690</v>
      </c>
      <c r="H12" s="6">
        <v>67.44</v>
      </c>
      <c r="I12" s="6">
        <v>98.98</v>
      </c>
      <c r="J12" s="6" t="s">
        <v>2910</v>
      </c>
      <c r="K12" s="6" t="s">
        <v>2737</v>
      </c>
      <c r="L12" s="6" t="s">
        <v>2690</v>
      </c>
      <c r="M12" s="6">
        <v>96.56</v>
      </c>
      <c r="N12" s="6">
        <v>96.55</v>
      </c>
      <c r="O12" s="6" t="s">
        <v>2910</v>
      </c>
      <c r="P12" s="6" t="s">
        <v>2737</v>
      </c>
      <c r="Q12" s="6" t="s">
        <v>2690</v>
      </c>
      <c r="R12" s="192">
        <v>100.0625</v>
      </c>
      <c r="S12" s="6">
        <v>95.286000000000001</v>
      </c>
      <c r="T12" s="6" t="s">
        <v>2910</v>
      </c>
      <c r="U12" s="6" t="s">
        <v>2737</v>
      </c>
      <c r="V12" s="6" t="s">
        <v>2692</v>
      </c>
      <c r="W12" s="192">
        <v>106.40947749999999</v>
      </c>
      <c r="X12" s="192"/>
      <c r="Y12" s="6" t="s">
        <v>2910</v>
      </c>
      <c r="Z12" s="6" t="s">
        <v>2737</v>
      </c>
      <c r="AA12" s="6" t="s">
        <v>2692</v>
      </c>
      <c r="AB12" s="192">
        <v>103.5955084</v>
      </c>
      <c r="AC12" s="192">
        <v>95.515000000000001</v>
      </c>
      <c r="AD12" s="117">
        <v>94.81</v>
      </c>
      <c r="AE12" s="117">
        <v>96.58</v>
      </c>
    </row>
    <row r="13" spans="1:40">
      <c r="A13" s="6">
        <v>926859</v>
      </c>
      <c r="B13" s="117" t="s">
        <v>2919</v>
      </c>
      <c r="C13" s="117" t="s">
        <v>2718</v>
      </c>
      <c r="D13" s="6" t="s">
        <v>2393</v>
      </c>
      <c r="E13" s="6" t="s">
        <v>2910</v>
      </c>
      <c r="F13" s="6" t="s">
        <v>2736</v>
      </c>
      <c r="G13" s="6" t="s">
        <v>2690</v>
      </c>
      <c r="H13" s="6">
        <v>107.71</v>
      </c>
      <c r="I13" s="6">
        <v>97.77</v>
      </c>
      <c r="J13" s="6" t="s">
        <v>2910</v>
      </c>
      <c r="K13" s="6" t="s">
        <v>2736</v>
      </c>
      <c r="L13" s="6" t="s">
        <v>2690</v>
      </c>
      <c r="M13" s="6">
        <v>106.15</v>
      </c>
      <c r="N13" s="6">
        <v>98.88</v>
      </c>
      <c r="O13" s="6" t="s">
        <v>2910</v>
      </c>
      <c r="P13" s="6" t="s">
        <v>2736</v>
      </c>
      <c r="Q13" s="6" t="s">
        <v>2690</v>
      </c>
      <c r="R13" s="192">
        <v>103.39694660000001</v>
      </c>
      <c r="S13" s="6">
        <v>97.768000000000001</v>
      </c>
      <c r="T13" s="6" t="s">
        <v>2910</v>
      </c>
      <c r="U13" s="6" t="s">
        <v>2737</v>
      </c>
      <c r="V13" s="6" t="s">
        <v>2690</v>
      </c>
      <c r="W13" s="192">
        <v>107.884097</v>
      </c>
      <c r="X13" s="192">
        <v>97.167500000000004</v>
      </c>
      <c r="Y13" s="6" t="s">
        <v>2910</v>
      </c>
      <c r="Z13" s="6" t="s">
        <v>2737</v>
      </c>
      <c r="AA13" s="6" t="s">
        <v>2690</v>
      </c>
      <c r="AB13" s="192">
        <v>106.171875</v>
      </c>
      <c r="AC13" s="192">
        <v>95.424999999999997</v>
      </c>
      <c r="AD13" s="117">
        <v>106.26</v>
      </c>
      <c r="AE13" s="117">
        <v>97.4</v>
      </c>
    </row>
    <row r="14" spans="1:40">
      <c r="A14" s="6">
        <v>913328</v>
      </c>
      <c r="B14" s="117" t="s">
        <v>2920</v>
      </c>
      <c r="C14" s="117" t="s">
        <v>2698</v>
      </c>
      <c r="D14" s="6" t="s">
        <v>2393</v>
      </c>
      <c r="E14" s="6" t="s">
        <v>2910</v>
      </c>
      <c r="F14" s="6" t="s">
        <v>2736</v>
      </c>
      <c r="G14" s="6" t="s">
        <v>2692</v>
      </c>
      <c r="H14" s="6">
        <v>103.56</v>
      </c>
      <c r="I14" s="6">
        <v>98.73</v>
      </c>
      <c r="J14" s="6" t="s">
        <v>2910</v>
      </c>
      <c r="K14" s="6" t="s">
        <v>2736</v>
      </c>
      <c r="L14" s="6" t="s">
        <v>2692</v>
      </c>
      <c r="M14" s="6">
        <v>107.72</v>
      </c>
      <c r="N14" s="6">
        <v>99.11</v>
      </c>
      <c r="O14" s="6" t="s">
        <v>2910</v>
      </c>
      <c r="P14" s="6" t="s">
        <v>2736</v>
      </c>
      <c r="Q14" s="6" t="s">
        <v>2692</v>
      </c>
      <c r="R14" s="192">
        <v>108.7758333</v>
      </c>
      <c r="S14" s="6">
        <v>96.81</v>
      </c>
      <c r="T14" s="6" t="s">
        <v>2910</v>
      </c>
      <c r="U14" s="6" t="s">
        <v>2736</v>
      </c>
      <c r="V14" s="6" t="s">
        <v>2692</v>
      </c>
      <c r="W14" s="192">
        <v>123.875</v>
      </c>
      <c r="X14" s="192"/>
      <c r="Y14" s="6" t="s">
        <v>2910</v>
      </c>
      <c r="Z14" s="6" t="s">
        <v>2736</v>
      </c>
      <c r="AA14" s="6" t="s">
        <v>2692</v>
      </c>
      <c r="AB14" s="192">
        <v>103.1035772</v>
      </c>
      <c r="AC14" s="192">
        <v>100</v>
      </c>
      <c r="AD14" s="117">
        <v>109.41</v>
      </c>
      <c r="AE14" s="117">
        <v>98.66</v>
      </c>
    </row>
    <row r="15" spans="1:40">
      <c r="A15" s="6">
        <v>913009</v>
      </c>
      <c r="B15" s="117" t="s">
        <v>2921</v>
      </c>
      <c r="C15" s="117" t="s">
        <v>2702</v>
      </c>
      <c r="D15" s="6" t="s">
        <v>2393</v>
      </c>
      <c r="E15" s="6" t="s">
        <v>2910</v>
      </c>
      <c r="F15" s="6" t="s">
        <v>2736</v>
      </c>
      <c r="G15" s="6" t="s">
        <v>2692</v>
      </c>
      <c r="H15" s="6">
        <v>100.51</v>
      </c>
      <c r="I15" s="6">
        <v>98.74</v>
      </c>
      <c r="J15" s="6" t="s">
        <v>2910</v>
      </c>
      <c r="K15" s="6" t="s">
        <v>2736</v>
      </c>
      <c r="L15" s="6" t="s">
        <v>2692</v>
      </c>
      <c r="M15" s="6">
        <v>100.92</v>
      </c>
      <c r="N15" s="6">
        <v>99.15</v>
      </c>
      <c r="O15" s="6" t="s">
        <v>2910</v>
      </c>
      <c r="P15" s="6" t="s">
        <v>2736</v>
      </c>
      <c r="Q15" s="6" t="s">
        <v>2692</v>
      </c>
      <c r="R15" s="192">
        <v>101.8648788</v>
      </c>
      <c r="S15" s="6">
        <v>98.48</v>
      </c>
      <c r="T15" s="6" t="s">
        <v>2910</v>
      </c>
      <c r="U15" s="6" t="s">
        <v>2736</v>
      </c>
      <c r="V15" s="6" t="s">
        <v>2690</v>
      </c>
      <c r="W15" s="192">
        <v>102.21550860000001</v>
      </c>
      <c r="X15" s="192">
        <v>99.633333329999999</v>
      </c>
      <c r="Y15" s="6" t="s">
        <v>2910</v>
      </c>
      <c r="Z15" s="6" t="s">
        <v>2736</v>
      </c>
      <c r="AA15" s="6" t="s">
        <v>2690</v>
      </c>
      <c r="AB15" s="192">
        <v>101.5744275</v>
      </c>
      <c r="AC15" s="192">
        <v>98.944999999999993</v>
      </c>
      <c r="AD15" s="117">
        <v>101.42</v>
      </c>
      <c r="AE15" s="117">
        <v>98.99</v>
      </c>
    </row>
    <row r="16" spans="1:40">
      <c r="A16" s="6">
        <v>913029</v>
      </c>
      <c r="B16" s="117" t="s">
        <v>2922</v>
      </c>
      <c r="C16" s="117" t="s">
        <v>2717</v>
      </c>
      <c r="D16" s="6" t="s">
        <v>2393</v>
      </c>
      <c r="E16" s="6" t="s">
        <v>2910</v>
      </c>
      <c r="F16" s="6" t="s">
        <v>2736</v>
      </c>
      <c r="G16" s="6" t="s">
        <v>2692</v>
      </c>
      <c r="H16" s="6">
        <v>99.85</v>
      </c>
      <c r="I16" s="6">
        <v>98.54</v>
      </c>
      <c r="J16" s="6" t="s">
        <v>2910</v>
      </c>
      <c r="K16" s="6" t="s">
        <v>2736</v>
      </c>
      <c r="L16" s="6" t="s">
        <v>2692</v>
      </c>
      <c r="M16" s="6">
        <v>100.4</v>
      </c>
      <c r="N16" s="6">
        <v>99.48</v>
      </c>
      <c r="O16" s="6" t="s">
        <v>2910</v>
      </c>
      <c r="P16" s="6" t="s">
        <v>2736</v>
      </c>
      <c r="Q16" s="6" t="s">
        <v>2692</v>
      </c>
      <c r="R16" s="192">
        <v>99.658583329999999</v>
      </c>
      <c r="S16" s="6">
        <v>98.587999999999994</v>
      </c>
      <c r="T16" s="6" t="s">
        <v>2910</v>
      </c>
      <c r="U16" s="6" t="s">
        <v>2736</v>
      </c>
      <c r="V16" s="6" t="s">
        <v>2692</v>
      </c>
      <c r="W16" s="192">
        <v>100.94791669999999</v>
      </c>
      <c r="X16" s="192"/>
      <c r="Y16" s="6" t="s">
        <v>2910</v>
      </c>
      <c r="Z16" s="6" t="s">
        <v>2736</v>
      </c>
      <c r="AA16" s="6" t="s">
        <v>2692</v>
      </c>
      <c r="AB16" s="192">
        <v>100.5059701</v>
      </c>
      <c r="AC16" s="192">
        <v>98.4</v>
      </c>
      <c r="AD16" s="117">
        <v>100.27</v>
      </c>
      <c r="AE16" s="117">
        <v>98.75</v>
      </c>
    </row>
    <row r="17" spans="1:31">
      <c r="A17" s="6">
        <v>928440</v>
      </c>
      <c r="B17" s="117" t="s">
        <v>2923</v>
      </c>
      <c r="C17" s="117" t="s">
        <v>2701</v>
      </c>
      <c r="D17" s="6" t="s">
        <v>2393</v>
      </c>
      <c r="E17" s="6" t="s">
        <v>2951</v>
      </c>
      <c r="F17" s="6" t="s">
        <v>2736</v>
      </c>
      <c r="G17" s="6" t="s">
        <v>2690</v>
      </c>
      <c r="H17" s="6">
        <v>131.07</v>
      </c>
      <c r="I17" s="6">
        <v>81.98</v>
      </c>
      <c r="J17" s="6" t="s">
        <v>3422</v>
      </c>
      <c r="K17" s="6" t="s">
        <v>2736</v>
      </c>
      <c r="L17" s="6" t="s">
        <v>2690</v>
      </c>
      <c r="M17" s="6">
        <v>116.17</v>
      </c>
      <c r="N17" s="6">
        <v>85.37</v>
      </c>
      <c r="O17" s="6" t="s">
        <v>3423</v>
      </c>
      <c r="P17" s="6" t="s">
        <v>2736</v>
      </c>
      <c r="Q17" s="6" t="s">
        <v>2690</v>
      </c>
      <c r="R17" s="192">
        <v>92.519083969999997</v>
      </c>
      <c r="S17" s="6">
        <v>90.18</v>
      </c>
      <c r="T17" s="6" t="s">
        <v>2910</v>
      </c>
      <c r="U17" s="6" t="s">
        <v>2736</v>
      </c>
      <c r="V17" s="6" t="s">
        <v>2690</v>
      </c>
      <c r="W17" s="192">
        <v>104.5324427</v>
      </c>
      <c r="X17" s="192">
        <v>93.08</v>
      </c>
      <c r="Y17" s="6" t="s">
        <v>2910</v>
      </c>
      <c r="Z17" s="6" t="s">
        <v>2736</v>
      </c>
      <c r="AA17" s="6" t="s">
        <v>2690</v>
      </c>
      <c r="AB17" s="192">
        <v>102.2900763</v>
      </c>
      <c r="AC17" s="192">
        <v>93.11</v>
      </c>
      <c r="AD17" s="117">
        <v>109.32</v>
      </c>
      <c r="AE17" s="117">
        <v>88.74</v>
      </c>
    </row>
    <row r="18" spans="1:31">
      <c r="A18" s="6">
        <v>921800</v>
      </c>
      <c r="B18" s="117" t="s">
        <v>2924</v>
      </c>
      <c r="C18" s="117" t="s">
        <v>2709</v>
      </c>
      <c r="D18" s="6" t="s">
        <v>2393</v>
      </c>
      <c r="E18" s="6" t="s">
        <v>2910</v>
      </c>
      <c r="F18" s="6" t="s">
        <v>2737</v>
      </c>
      <c r="G18" s="6" t="s">
        <v>2690</v>
      </c>
      <c r="H18" s="6">
        <v>58.83</v>
      </c>
      <c r="I18" s="6">
        <v>94.82</v>
      </c>
      <c r="J18" s="6" t="s">
        <v>2910</v>
      </c>
      <c r="K18" s="6" t="s">
        <v>2737</v>
      </c>
      <c r="L18" s="6" t="s">
        <v>2690</v>
      </c>
      <c r="M18" s="6">
        <v>90.16</v>
      </c>
      <c r="N18" s="6">
        <v>99.16</v>
      </c>
      <c r="O18" s="6" t="s">
        <v>2910</v>
      </c>
      <c r="P18" s="6" t="s">
        <v>2737</v>
      </c>
      <c r="Q18" s="6" t="s">
        <v>2690</v>
      </c>
      <c r="R18" s="192">
        <v>90.5</v>
      </c>
      <c r="S18" s="6">
        <v>97.641999999999996</v>
      </c>
      <c r="T18" s="6" t="s">
        <v>2910</v>
      </c>
      <c r="U18" s="6" t="s">
        <v>2737</v>
      </c>
      <c r="V18" s="6" t="s">
        <v>2690</v>
      </c>
      <c r="W18" s="192">
        <v>98.671875</v>
      </c>
      <c r="X18" s="192">
        <v>96.775000000000006</v>
      </c>
      <c r="Y18" s="6" t="s">
        <v>2910</v>
      </c>
      <c r="Z18" s="6" t="s">
        <v>2737</v>
      </c>
      <c r="AA18" s="6" t="s">
        <v>2690</v>
      </c>
      <c r="AB18" s="192">
        <v>111.875</v>
      </c>
      <c r="AC18" s="192">
        <v>96.867500000000007</v>
      </c>
      <c r="AD18" s="117">
        <v>90.01</v>
      </c>
      <c r="AE18" s="117">
        <v>97.05</v>
      </c>
    </row>
    <row r="19" spans="1:31">
      <c r="A19" s="6">
        <v>928442</v>
      </c>
      <c r="B19" s="117" t="s">
        <v>2925</v>
      </c>
      <c r="C19" s="117" t="s">
        <v>2699</v>
      </c>
      <c r="D19" s="6" t="s">
        <v>2393</v>
      </c>
      <c r="E19" s="6" t="s">
        <v>2951</v>
      </c>
      <c r="F19" s="6" t="s">
        <v>2736</v>
      </c>
      <c r="G19" s="6" t="s">
        <v>2690</v>
      </c>
      <c r="H19" s="6">
        <v>104.05</v>
      </c>
      <c r="I19" s="6">
        <v>80.92</v>
      </c>
      <c r="J19" s="6" t="s">
        <v>3422</v>
      </c>
      <c r="K19" s="6" t="s">
        <v>2736</v>
      </c>
      <c r="L19" s="6" t="s">
        <v>2690</v>
      </c>
      <c r="M19" s="6">
        <v>110.82</v>
      </c>
      <c r="N19" s="6">
        <v>84.64</v>
      </c>
      <c r="O19" s="6" t="s">
        <v>3423</v>
      </c>
      <c r="P19" s="6" t="s">
        <v>2736</v>
      </c>
      <c r="Q19" s="6" t="s">
        <v>2690</v>
      </c>
      <c r="R19" s="192">
        <v>92.557251910000005</v>
      </c>
      <c r="S19" s="6">
        <v>90.855999999999995</v>
      </c>
      <c r="T19" s="6" t="s">
        <v>2910</v>
      </c>
      <c r="U19" s="6" t="s">
        <v>2736</v>
      </c>
      <c r="V19" s="6" t="s">
        <v>2690</v>
      </c>
      <c r="W19" s="192">
        <v>101.5267176</v>
      </c>
      <c r="X19" s="192">
        <v>90.857500000000002</v>
      </c>
      <c r="Y19" s="6" t="s">
        <v>2910</v>
      </c>
      <c r="Z19" s="6" t="s">
        <v>2736</v>
      </c>
      <c r="AA19" s="6" t="s">
        <v>2690</v>
      </c>
      <c r="AB19" s="192">
        <v>102.7671756</v>
      </c>
      <c r="AC19" s="192">
        <v>94.657499999999999</v>
      </c>
      <c r="AD19" s="117">
        <v>102.34</v>
      </c>
      <c r="AE19" s="117">
        <v>88.39</v>
      </c>
    </row>
    <row r="20" spans="1:31">
      <c r="A20" s="6">
        <v>914900</v>
      </c>
      <c r="B20" s="117" t="s">
        <v>3417</v>
      </c>
      <c r="C20" s="117" t="s">
        <v>2784</v>
      </c>
      <c r="D20" s="6" t="s">
        <v>2393</v>
      </c>
      <c r="E20" s="6" t="s">
        <v>2910</v>
      </c>
      <c r="F20" s="6" t="s">
        <v>2737</v>
      </c>
      <c r="G20" s="6" t="s">
        <v>2692</v>
      </c>
      <c r="H20" s="6">
        <v>78.69</v>
      </c>
      <c r="I20" s="6">
        <v>99.79</v>
      </c>
      <c r="J20" s="6" t="s">
        <v>2910</v>
      </c>
      <c r="K20" s="6" t="s">
        <v>2737</v>
      </c>
      <c r="L20" s="6" t="s">
        <v>2692</v>
      </c>
      <c r="M20" s="6">
        <v>112.29</v>
      </c>
      <c r="N20" s="6">
        <v>99.67</v>
      </c>
      <c r="O20" s="6" t="s">
        <v>2910</v>
      </c>
      <c r="P20" s="6" t="s">
        <v>2737</v>
      </c>
      <c r="Q20" s="6" t="s">
        <v>2692</v>
      </c>
      <c r="R20" s="192">
        <v>109.52850669999999</v>
      </c>
      <c r="S20" s="6">
        <v>98.813999999999993</v>
      </c>
      <c r="T20" s="6" t="s">
        <v>2910</v>
      </c>
      <c r="U20" s="6" t="s">
        <v>2737</v>
      </c>
      <c r="V20" s="6" t="s">
        <v>2692</v>
      </c>
      <c r="W20" s="192">
        <v>112.0507817</v>
      </c>
      <c r="X20" s="192">
        <v>98.706666670000004</v>
      </c>
      <c r="Y20" s="6" t="s">
        <v>2910</v>
      </c>
      <c r="Z20" s="6" t="s">
        <v>2737</v>
      </c>
      <c r="AA20" s="6" t="s">
        <v>2692</v>
      </c>
      <c r="AB20" s="192">
        <v>108.83961119999999</v>
      </c>
      <c r="AC20" s="192"/>
      <c r="AD20" s="117">
        <v>104.28</v>
      </c>
      <c r="AE20" s="117">
        <v>99.24</v>
      </c>
    </row>
    <row r="21" spans="1:31">
      <c r="A21" s="6">
        <v>914025</v>
      </c>
      <c r="B21" s="117" t="s">
        <v>2926</v>
      </c>
      <c r="C21" s="117" t="s">
        <v>2720</v>
      </c>
      <c r="D21" s="6" t="s">
        <v>2393</v>
      </c>
      <c r="E21" s="6" t="s">
        <v>2910</v>
      </c>
      <c r="F21" s="6" t="s">
        <v>2736</v>
      </c>
      <c r="G21" s="6" t="s">
        <v>2692</v>
      </c>
      <c r="H21" s="6">
        <v>103.27</v>
      </c>
      <c r="I21" s="6">
        <v>98.53</v>
      </c>
      <c r="J21" s="6" t="s">
        <v>2910</v>
      </c>
      <c r="K21" s="6" t="s">
        <v>2736</v>
      </c>
      <c r="L21" s="6" t="s">
        <v>2692</v>
      </c>
      <c r="M21" s="6">
        <v>99.57</v>
      </c>
      <c r="N21" s="6">
        <v>97.98</v>
      </c>
      <c r="O21" s="6" t="s">
        <v>2910</v>
      </c>
      <c r="P21" s="6" t="s">
        <v>2736</v>
      </c>
      <c r="Q21" s="6" t="s">
        <v>2692</v>
      </c>
      <c r="R21" s="192">
        <v>99.768333330000004</v>
      </c>
      <c r="S21" s="6">
        <v>98.82</v>
      </c>
      <c r="T21" s="6" t="s">
        <v>2910</v>
      </c>
      <c r="U21" s="6" t="s">
        <v>2736</v>
      </c>
      <c r="V21" s="6" t="s">
        <v>2692</v>
      </c>
      <c r="W21" s="192">
        <v>104.625</v>
      </c>
      <c r="X21" s="192"/>
      <c r="Y21" s="6" t="s">
        <v>2910</v>
      </c>
      <c r="Z21" s="6" t="s">
        <v>2736</v>
      </c>
      <c r="AA21" s="6" t="s">
        <v>2692</v>
      </c>
      <c r="AB21" s="192">
        <v>96.891249999999999</v>
      </c>
      <c r="AC21" s="192">
        <v>98.844999999999999</v>
      </c>
      <c r="AD21" s="117">
        <v>100.83</v>
      </c>
      <c r="AE21" s="117">
        <v>98.54</v>
      </c>
    </row>
    <row r="22" spans="1:31">
      <c r="A22" s="6">
        <v>921794</v>
      </c>
      <c r="B22" s="117" t="s">
        <v>2927</v>
      </c>
      <c r="C22" s="117" t="s">
        <v>2714</v>
      </c>
      <c r="D22" s="6" t="s">
        <v>2393</v>
      </c>
      <c r="E22" s="6" t="s">
        <v>2910</v>
      </c>
      <c r="F22" s="6" t="s">
        <v>2737</v>
      </c>
      <c r="G22" s="6" t="s">
        <v>2692</v>
      </c>
      <c r="H22" s="6">
        <v>103.58</v>
      </c>
      <c r="I22" s="6">
        <v>99.08</v>
      </c>
      <c r="J22" s="6" t="s">
        <v>2910</v>
      </c>
      <c r="K22" s="6" t="s">
        <v>2736</v>
      </c>
      <c r="L22" s="6" t="s">
        <v>2692</v>
      </c>
      <c r="M22" s="6">
        <v>109.4</v>
      </c>
      <c r="N22" s="6">
        <v>99.72</v>
      </c>
      <c r="O22" s="6" t="s">
        <v>2910</v>
      </c>
      <c r="P22" s="6" t="s">
        <v>2737</v>
      </c>
      <c r="Q22" s="6" t="s">
        <v>2692</v>
      </c>
      <c r="R22" s="192">
        <v>104.3256379</v>
      </c>
      <c r="S22" s="6">
        <v>100</v>
      </c>
      <c r="T22" s="6" t="s">
        <v>2910</v>
      </c>
      <c r="U22" s="6" t="s">
        <v>2737</v>
      </c>
      <c r="V22" s="6" t="s">
        <v>2692</v>
      </c>
      <c r="W22" s="192">
        <v>104.7226691</v>
      </c>
      <c r="X22" s="192">
        <v>97.993333329999999</v>
      </c>
      <c r="Y22" s="6" t="s">
        <v>2910</v>
      </c>
      <c r="Z22" s="6" t="s">
        <v>2737</v>
      </c>
      <c r="AA22" s="6" t="s">
        <v>2692</v>
      </c>
      <c r="AB22" s="192">
        <v>106.94747270000001</v>
      </c>
      <c r="AC22" s="192">
        <v>98.98</v>
      </c>
      <c r="AD22" s="117">
        <v>105.79</v>
      </c>
      <c r="AE22" s="117">
        <v>99.15</v>
      </c>
    </row>
    <row r="23" spans="1:31">
      <c r="A23" s="6">
        <v>928441</v>
      </c>
      <c r="B23" s="117" t="s">
        <v>2928</v>
      </c>
      <c r="C23" s="117" t="s">
        <v>2710</v>
      </c>
      <c r="D23" s="6" t="s">
        <v>2393</v>
      </c>
      <c r="E23" s="6" t="s">
        <v>2951</v>
      </c>
      <c r="F23" s="6" t="s">
        <v>2736</v>
      </c>
      <c r="G23" s="6" t="s">
        <v>2690</v>
      </c>
      <c r="H23" s="6">
        <v>142.13999999999999</v>
      </c>
      <c r="I23" s="6">
        <v>87.07</v>
      </c>
      <c r="J23" s="6" t="s">
        <v>3422</v>
      </c>
      <c r="K23" s="6" t="s">
        <v>2736</v>
      </c>
      <c r="L23" s="6" t="s">
        <v>2690</v>
      </c>
      <c r="M23" s="6">
        <v>120.22</v>
      </c>
      <c r="N23" s="6">
        <v>94.55</v>
      </c>
      <c r="O23" s="6" t="s">
        <v>3423</v>
      </c>
      <c r="P23" s="6" t="s">
        <v>2736</v>
      </c>
      <c r="Q23" s="6" t="s">
        <v>2690</v>
      </c>
      <c r="R23" s="192">
        <v>93.587786260000001</v>
      </c>
      <c r="S23" s="6">
        <v>94.566000000000003</v>
      </c>
      <c r="T23" s="6" t="s">
        <v>2910</v>
      </c>
      <c r="U23" s="6" t="s">
        <v>2736</v>
      </c>
      <c r="V23" s="6" t="s">
        <v>2690</v>
      </c>
      <c r="W23" s="192">
        <v>101.95610689999999</v>
      </c>
      <c r="X23" s="192">
        <v>97.06</v>
      </c>
      <c r="Y23" s="6" t="s">
        <v>2910</v>
      </c>
      <c r="Z23" s="6" t="s">
        <v>2736</v>
      </c>
      <c r="AA23" s="6" t="s">
        <v>2690</v>
      </c>
      <c r="AB23" s="192">
        <v>107.29961830000001</v>
      </c>
      <c r="AC23" s="192">
        <v>97.73</v>
      </c>
      <c r="AD23" s="117">
        <v>113.04</v>
      </c>
      <c r="AE23" s="117">
        <v>94.2</v>
      </c>
    </row>
    <row r="24" spans="1:31">
      <c r="A24" s="6">
        <v>926861</v>
      </c>
      <c r="B24" s="117" t="s">
        <v>2929</v>
      </c>
      <c r="C24" s="117" t="s">
        <v>2707</v>
      </c>
      <c r="D24" s="6" t="s">
        <v>2393</v>
      </c>
      <c r="E24" s="6" t="s">
        <v>2910</v>
      </c>
      <c r="F24" s="6" t="s">
        <v>2736</v>
      </c>
      <c r="G24" s="6" t="s">
        <v>2690</v>
      </c>
      <c r="H24" s="6">
        <v>101.15</v>
      </c>
      <c r="I24" s="6">
        <v>96.61</v>
      </c>
      <c r="J24" s="6" t="s">
        <v>2910</v>
      </c>
      <c r="K24" s="6" t="s">
        <v>2736</v>
      </c>
      <c r="L24" s="6" t="s">
        <v>2690</v>
      </c>
      <c r="M24" s="6">
        <v>100.08</v>
      </c>
      <c r="N24" s="6">
        <v>98.21</v>
      </c>
      <c r="O24" s="6" t="s">
        <v>2910</v>
      </c>
      <c r="P24" s="6" t="s">
        <v>2736</v>
      </c>
      <c r="Q24" s="6" t="s">
        <v>2690</v>
      </c>
      <c r="R24" s="192">
        <v>99.809160309999996</v>
      </c>
      <c r="S24" s="6">
        <v>95.262</v>
      </c>
      <c r="T24" s="6" t="s">
        <v>2910</v>
      </c>
      <c r="U24" s="6" t="s">
        <v>2736</v>
      </c>
      <c r="V24" s="6" t="s">
        <v>2690</v>
      </c>
      <c r="W24" s="192">
        <v>102.0038168</v>
      </c>
      <c r="X24" s="192">
        <v>98.757499999999993</v>
      </c>
      <c r="Y24" s="6" t="s">
        <v>2910</v>
      </c>
      <c r="Z24" s="6" t="s">
        <v>2736</v>
      </c>
      <c r="AA24" s="6" t="s">
        <v>2690</v>
      </c>
      <c r="AB24" s="192"/>
      <c r="AC24" s="192">
        <v>98.08</v>
      </c>
      <c r="AD24" s="117">
        <v>100.76</v>
      </c>
      <c r="AE24" s="117">
        <v>97.39</v>
      </c>
    </row>
    <row r="25" spans="1:31">
      <c r="A25" s="6">
        <v>921799</v>
      </c>
      <c r="B25" s="117" t="s">
        <v>2930</v>
      </c>
      <c r="C25" s="117" t="s">
        <v>2703</v>
      </c>
      <c r="D25" s="6" t="s">
        <v>2393</v>
      </c>
      <c r="E25" s="6" t="s">
        <v>2910</v>
      </c>
      <c r="F25" s="6" t="s">
        <v>2737</v>
      </c>
      <c r="G25" s="6" t="s">
        <v>2690</v>
      </c>
      <c r="H25" s="6">
        <v>68.06</v>
      </c>
      <c r="I25" s="6">
        <v>98.76</v>
      </c>
      <c r="J25" s="6" t="s">
        <v>2910</v>
      </c>
      <c r="K25" s="6" t="s">
        <v>2737</v>
      </c>
      <c r="L25" s="6" t="s">
        <v>2690</v>
      </c>
      <c r="M25" s="6">
        <v>99.61</v>
      </c>
      <c r="N25" s="6">
        <v>96.99</v>
      </c>
      <c r="O25" s="6" t="s">
        <v>2910</v>
      </c>
      <c r="P25" s="6" t="s">
        <v>2737</v>
      </c>
      <c r="Q25" s="6" t="s">
        <v>2690</v>
      </c>
      <c r="R25" s="192">
        <v>100.8125</v>
      </c>
      <c r="S25" s="6">
        <v>95.602000000000004</v>
      </c>
      <c r="T25" s="6" t="s">
        <v>2910</v>
      </c>
      <c r="U25" s="6" t="s">
        <v>2737</v>
      </c>
      <c r="V25" s="6" t="s">
        <v>2690</v>
      </c>
      <c r="W25" s="192">
        <v>105.832866</v>
      </c>
      <c r="X25" s="192">
        <v>96.05</v>
      </c>
      <c r="Y25" s="6" t="s">
        <v>2910</v>
      </c>
      <c r="Z25" s="6" t="s">
        <v>2737</v>
      </c>
      <c r="AA25" s="6" t="s">
        <v>2692</v>
      </c>
      <c r="AB25" s="192">
        <v>110.6622114</v>
      </c>
      <c r="AC25" s="192"/>
      <c r="AD25" s="117">
        <v>97</v>
      </c>
      <c r="AE25" s="117">
        <v>96.85</v>
      </c>
    </row>
    <row r="26" spans="1:31">
      <c r="A26" s="6">
        <v>921777</v>
      </c>
      <c r="B26" s="117" t="s">
        <v>2931</v>
      </c>
      <c r="C26" s="117" t="s">
        <v>2712</v>
      </c>
      <c r="D26" s="6" t="s">
        <v>2393</v>
      </c>
      <c r="E26" s="6" t="s">
        <v>2910</v>
      </c>
      <c r="F26" s="6" t="s">
        <v>2736</v>
      </c>
      <c r="G26" s="6" t="s">
        <v>2692</v>
      </c>
      <c r="H26" s="6">
        <v>81.05</v>
      </c>
      <c r="I26" s="6">
        <v>97.57</v>
      </c>
      <c r="J26" s="6">
        <v>0</v>
      </c>
      <c r="K26" s="6" t="s">
        <v>2736</v>
      </c>
      <c r="L26" s="6" t="s">
        <v>2692</v>
      </c>
      <c r="M26" s="6"/>
      <c r="N26" s="6">
        <v>98.55</v>
      </c>
      <c r="O26" s="6" t="s">
        <v>2910</v>
      </c>
      <c r="P26" s="6" t="s">
        <v>2736</v>
      </c>
      <c r="Q26" s="6" t="s">
        <v>2692</v>
      </c>
      <c r="R26" s="192">
        <v>96.212123239999997</v>
      </c>
      <c r="S26" s="6">
        <v>99.382000000000005</v>
      </c>
      <c r="T26" s="6" t="s">
        <v>2910</v>
      </c>
      <c r="U26" s="6" t="s">
        <v>2736</v>
      </c>
      <c r="V26" s="6" t="s">
        <v>2692</v>
      </c>
      <c r="W26" s="192">
        <v>101.36458330000001</v>
      </c>
      <c r="X26" s="192"/>
      <c r="Y26" s="6" t="s">
        <v>2910</v>
      </c>
      <c r="Z26" s="6" t="s">
        <v>2736</v>
      </c>
      <c r="AA26" s="6" t="s">
        <v>2692</v>
      </c>
      <c r="AB26" s="192">
        <v>101.8417553</v>
      </c>
      <c r="AC26" s="192">
        <v>100</v>
      </c>
      <c r="AD26" s="117">
        <v>95.12</v>
      </c>
      <c r="AE26" s="117">
        <v>98.88</v>
      </c>
    </row>
    <row r="27" spans="1:31">
      <c r="A27" s="6">
        <v>921774</v>
      </c>
      <c r="B27" s="117" t="s">
        <v>2932</v>
      </c>
      <c r="C27" s="117" t="s">
        <v>2704</v>
      </c>
      <c r="D27" s="6" t="s">
        <v>2393</v>
      </c>
      <c r="E27" s="6" t="s">
        <v>2910</v>
      </c>
      <c r="F27" s="6" t="s">
        <v>2737</v>
      </c>
      <c r="G27" s="6" t="s">
        <v>2692</v>
      </c>
      <c r="H27" s="6">
        <v>91.76</v>
      </c>
      <c r="I27" s="6">
        <v>99.64</v>
      </c>
      <c r="J27" s="6" t="s">
        <v>2910</v>
      </c>
      <c r="K27" s="6" t="s">
        <v>2737</v>
      </c>
      <c r="L27" s="6" t="s">
        <v>2692</v>
      </c>
      <c r="M27" s="6">
        <v>103.21</v>
      </c>
      <c r="N27" s="6">
        <v>99.31</v>
      </c>
      <c r="O27" s="6" t="s">
        <v>2910</v>
      </c>
      <c r="P27" s="6" t="s">
        <v>2737</v>
      </c>
      <c r="Q27" s="6" t="s">
        <v>2692</v>
      </c>
      <c r="R27" s="192">
        <v>104.8436087</v>
      </c>
      <c r="S27" s="6">
        <v>98.46</v>
      </c>
      <c r="T27" s="6" t="s">
        <v>2910</v>
      </c>
      <c r="U27" s="6" t="s">
        <v>2737</v>
      </c>
      <c r="V27" s="6" t="s">
        <v>2692</v>
      </c>
      <c r="W27" s="192">
        <v>106.504836</v>
      </c>
      <c r="X27" s="192">
        <v>98.52</v>
      </c>
      <c r="Y27" s="6" t="s">
        <v>2910</v>
      </c>
      <c r="Z27" s="6" t="s">
        <v>2737</v>
      </c>
      <c r="AA27" s="6" t="s">
        <v>2692</v>
      </c>
      <c r="AB27" s="192">
        <v>106.5777461</v>
      </c>
      <c r="AC27" s="192">
        <v>97.39</v>
      </c>
      <c r="AD27" s="117">
        <v>102.58</v>
      </c>
      <c r="AE27" s="117">
        <v>98.66</v>
      </c>
    </row>
    <row r="28" spans="1:31">
      <c r="A28" s="6">
        <v>912697</v>
      </c>
      <c r="B28" s="117" t="s">
        <v>3018</v>
      </c>
      <c r="C28" s="117" t="s">
        <v>2783</v>
      </c>
      <c r="D28" s="6" t="s">
        <v>2393</v>
      </c>
      <c r="E28" s="6" t="s">
        <v>2910</v>
      </c>
      <c r="F28" s="6" t="s">
        <v>2736</v>
      </c>
      <c r="G28" s="6" t="s">
        <v>2692</v>
      </c>
      <c r="H28" s="6">
        <v>93.34</v>
      </c>
      <c r="I28" s="6">
        <v>95.43</v>
      </c>
      <c r="J28" s="6">
        <v>0</v>
      </c>
      <c r="K28" s="6">
        <v>0</v>
      </c>
      <c r="L28" s="6">
        <v>0</v>
      </c>
      <c r="M28" s="6"/>
      <c r="N28" s="6"/>
      <c r="O28" s="6">
        <v>0</v>
      </c>
      <c r="P28" s="6">
        <v>0</v>
      </c>
      <c r="Q28" s="6">
        <v>0</v>
      </c>
      <c r="R28" s="6"/>
      <c r="S28" s="6"/>
      <c r="T28" s="6">
        <v>0</v>
      </c>
      <c r="U28" s="6">
        <v>0</v>
      </c>
      <c r="V28" s="6">
        <v>0</v>
      </c>
      <c r="W28" s="6"/>
      <c r="X28" s="6"/>
      <c r="Y28" s="6">
        <v>0</v>
      </c>
      <c r="Z28" s="6">
        <v>0</v>
      </c>
      <c r="AA28" s="6">
        <v>0</v>
      </c>
      <c r="AB28" s="6"/>
      <c r="AC28" s="6"/>
      <c r="AD28" s="117">
        <v>93.34</v>
      </c>
      <c r="AE28" s="117">
        <v>95.43</v>
      </c>
    </row>
    <row r="30" spans="1:31">
      <c r="AA30" s="185"/>
      <c r="AB30" s="186" t="s">
        <v>2961</v>
      </c>
      <c r="AC30" s="186"/>
      <c r="AD30" s="189">
        <f>AVERAGE(AD3:AD28)</f>
        <v>102.46153846153847</v>
      </c>
    </row>
    <row r="31" spans="1:31">
      <c r="AA31" s="187"/>
      <c r="AB31" s="188" t="s">
        <v>2964</v>
      </c>
      <c r="AC31" s="188"/>
      <c r="AD31" s="190">
        <f>AVERAGE(AE3:AE28)</f>
        <v>96.617307692307705</v>
      </c>
    </row>
  </sheetData>
  <mergeCells count="6">
    <mergeCell ref="AD1:AE1"/>
    <mergeCell ref="E1:I1"/>
    <mergeCell ref="J1:N1"/>
    <mergeCell ref="O1:S1"/>
    <mergeCell ref="T1:X1"/>
    <mergeCell ref="Y1:AC1"/>
  </mergeCells>
  <pageMargins left="0.7" right="0.7" top="0.75" bottom="0.75" header="0.3" footer="0.3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75551-E8D9-4F82-8BB0-6D6CAF682AD7}">
  <dimension ref="A1:H30"/>
  <sheetViews>
    <sheetView showGridLines="0" workbookViewId="0">
      <selection activeCell="K7" sqref="K7"/>
    </sheetView>
  </sheetViews>
  <sheetFormatPr defaultRowHeight="14.4"/>
  <cols>
    <col min="1" max="1" width="15.5546875" customWidth="1"/>
    <col min="2" max="2" width="32.88671875" customWidth="1"/>
    <col min="3" max="3" width="23.6640625" customWidth="1"/>
    <col min="4" max="4" width="19.44140625" customWidth="1"/>
    <col min="5" max="5" width="19.88671875" customWidth="1"/>
    <col min="7" max="7" width="11.88671875" customWidth="1"/>
    <col min="8" max="8" width="13.44140625" customWidth="1"/>
  </cols>
  <sheetData>
    <row r="1" spans="1:8">
      <c r="A1" s="580" t="s">
        <v>3442</v>
      </c>
      <c r="B1" s="580"/>
      <c r="C1" s="580"/>
      <c r="D1" s="580"/>
      <c r="E1" s="580"/>
      <c r="F1" s="580"/>
      <c r="G1" s="580"/>
      <c r="H1" s="580"/>
    </row>
    <row r="2" spans="1:8">
      <c r="A2" s="162" t="s">
        <v>2888</v>
      </c>
      <c r="B2" s="162" t="s">
        <v>2693</v>
      </c>
      <c r="C2" s="162" t="s">
        <v>2889</v>
      </c>
      <c r="D2" s="162" t="s">
        <v>3443</v>
      </c>
      <c r="E2" s="162" t="s">
        <v>2723</v>
      </c>
      <c r="F2" s="162" t="s">
        <v>2768</v>
      </c>
      <c r="G2" s="162" t="s">
        <v>3444</v>
      </c>
      <c r="H2" s="162" t="s">
        <v>3445</v>
      </c>
    </row>
    <row r="3" spans="1:8">
      <c r="A3" s="157">
        <v>926862</v>
      </c>
      <c r="B3" s="157" t="s">
        <v>2909</v>
      </c>
      <c r="C3" s="157" t="s">
        <v>2713</v>
      </c>
      <c r="D3" s="156" t="s">
        <v>2393</v>
      </c>
      <c r="E3" s="158" t="s">
        <v>2736</v>
      </c>
      <c r="F3" s="158" t="s">
        <v>2690</v>
      </c>
      <c r="G3" s="160">
        <v>101</v>
      </c>
      <c r="H3" s="160">
        <v>97</v>
      </c>
    </row>
    <row r="4" spans="1:8">
      <c r="A4" s="117">
        <v>926863</v>
      </c>
      <c r="B4" s="117" t="s">
        <v>2911</v>
      </c>
      <c r="C4" s="117" t="s">
        <v>2700</v>
      </c>
      <c r="D4" s="6" t="s">
        <v>2393</v>
      </c>
      <c r="E4" s="159" t="s">
        <v>3446</v>
      </c>
      <c r="F4" s="159" t="s">
        <v>2690</v>
      </c>
      <c r="G4" s="161">
        <v>97</v>
      </c>
      <c r="H4" s="161">
        <v>94</v>
      </c>
    </row>
    <row r="5" spans="1:8">
      <c r="A5" s="117">
        <v>926864</v>
      </c>
      <c r="B5" s="117" t="s">
        <v>2967</v>
      </c>
      <c r="C5" s="117" t="s">
        <v>2705</v>
      </c>
      <c r="D5" s="6" t="s">
        <v>2393</v>
      </c>
      <c r="E5" s="159" t="s">
        <v>3446</v>
      </c>
      <c r="F5" s="159" t="s">
        <v>2690</v>
      </c>
      <c r="G5" s="161">
        <v>103</v>
      </c>
      <c r="H5" s="161">
        <v>95</v>
      </c>
    </row>
    <row r="6" spans="1:8">
      <c r="A6" s="117">
        <v>926858</v>
      </c>
      <c r="B6" s="117" t="s">
        <v>2912</v>
      </c>
      <c r="C6" s="117" t="s">
        <v>2708</v>
      </c>
      <c r="D6" s="6" t="s">
        <v>2393</v>
      </c>
      <c r="E6" s="159" t="s">
        <v>3446</v>
      </c>
      <c r="F6" s="159" t="s">
        <v>2690</v>
      </c>
      <c r="G6" s="161">
        <v>103</v>
      </c>
      <c r="H6" s="161">
        <v>98</v>
      </c>
    </row>
    <row r="7" spans="1:8">
      <c r="A7" s="117">
        <v>922016</v>
      </c>
      <c r="B7" s="117" t="s">
        <v>2913</v>
      </c>
      <c r="C7" s="117" t="s">
        <v>2706</v>
      </c>
      <c r="D7" s="6" t="s">
        <v>2393</v>
      </c>
      <c r="E7" s="159" t="s">
        <v>3446</v>
      </c>
      <c r="F7" s="159" t="s">
        <v>2690</v>
      </c>
      <c r="G7" s="161">
        <v>100</v>
      </c>
      <c r="H7" s="161">
        <v>94</v>
      </c>
    </row>
    <row r="8" spans="1:8">
      <c r="A8" s="117">
        <v>922017</v>
      </c>
      <c r="B8" s="117" t="s">
        <v>2914</v>
      </c>
      <c r="C8" s="117" t="s">
        <v>2711</v>
      </c>
      <c r="D8" s="6" t="s">
        <v>2393</v>
      </c>
      <c r="E8" s="159" t="s">
        <v>3446</v>
      </c>
      <c r="F8" s="159" t="s">
        <v>2690</v>
      </c>
      <c r="G8" s="161">
        <v>108</v>
      </c>
      <c r="H8" s="161">
        <v>97</v>
      </c>
    </row>
    <row r="9" spans="1:8">
      <c r="A9" s="117">
        <v>928443</v>
      </c>
      <c r="B9" s="117" t="s">
        <v>2915</v>
      </c>
      <c r="C9" s="117" t="s">
        <v>2716</v>
      </c>
      <c r="D9" s="6" t="s">
        <v>2393</v>
      </c>
      <c r="E9" s="159" t="s">
        <v>2736</v>
      </c>
      <c r="F9" s="159" t="s">
        <v>2690</v>
      </c>
      <c r="G9" s="161">
        <v>115</v>
      </c>
      <c r="H9" s="161">
        <v>96</v>
      </c>
    </row>
    <row r="10" spans="1:8">
      <c r="A10" s="117">
        <v>913291</v>
      </c>
      <c r="B10" s="117" t="s">
        <v>2916</v>
      </c>
      <c r="C10" s="117" t="s">
        <v>2719</v>
      </c>
      <c r="D10" s="6" t="s">
        <v>2393</v>
      </c>
      <c r="E10" s="159" t="s">
        <v>3446</v>
      </c>
      <c r="F10" s="159" t="s">
        <v>2692</v>
      </c>
      <c r="G10" s="161">
        <v>105</v>
      </c>
      <c r="H10" s="161">
        <v>99</v>
      </c>
    </row>
    <row r="11" spans="1:8">
      <c r="A11" s="117">
        <v>921798</v>
      </c>
      <c r="B11" s="117" t="s">
        <v>2917</v>
      </c>
      <c r="C11" s="117" t="s">
        <v>2715</v>
      </c>
      <c r="D11" s="6" t="s">
        <v>2393</v>
      </c>
      <c r="E11" s="159" t="s">
        <v>3446</v>
      </c>
      <c r="F11" s="159" t="s">
        <v>3447</v>
      </c>
      <c r="G11" s="161">
        <v>106</v>
      </c>
      <c r="H11" s="161">
        <v>98</v>
      </c>
    </row>
    <row r="12" spans="1:8">
      <c r="A12" s="117">
        <v>912986</v>
      </c>
      <c r="B12" s="117" t="s">
        <v>2918</v>
      </c>
      <c r="C12" s="117" t="s">
        <v>2691</v>
      </c>
      <c r="D12" s="6" t="s">
        <v>2393</v>
      </c>
      <c r="E12" s="159" t="s">
        <v>3446</v>
      </c>
      <c r="F12" s="159" t="s">
        <v>3447</v>
      </c>
      <c r="G12" s="161">
        <v>95</v>
      </c>
      <c r="H12" s="161">
        <v>97</v>
      </c>
    </row>
    <row r="13" spans="1:8">
      <c r="A13" s="117">
        <v>926859</v>
      </c>
      <c r="B13" s="117" t="s">
        <v>2919</v>
      </c>
      <c r="C13" s="117" t="s">
        <v>2718</v>
      </c>
      <c r="D13" s="6" t="s">
        <v>2393</v>
      </c>
      <c r="E13" s="159" t="s">
        <v>2737</v>
      </c>
      <c r="F13" s="159" t="s">
        <v>2690</v>
      </c>
      <c r="G13" s="161">
        <v>106</v>
      </c>
      <c r="H13" s="161">
        <v>97</v>
      </c>
    </row>
    <row r="14" spans="1:8">
      <c r="A14" s="117">
        <v>913328</v>
      </c>
      <c r="B14" s="117" t="s">
        <v>2920</v>
      </c>
      <c r="C14" s="117" t="s">
        <v>2698</v>
      </c>
      <c r="D14" s="6" t="s">
        <v>2393</v>
      </c>
      <c r="E14" s="159" t="s">
        <v>3446</v>
      </c>
      <c r="F14" s="159" t="s">
        <v>2692</v>
      </c>
      <c r="G14" s="161">
        <v>109</v>
      </c>
      <c r="H14" s="161">
        <v>99</v>
      </c>
    </row>
    <row r="15" spans="1:8">
      <c r="A15" s="117">
        <v>913009</v>
      </c>
      <c r="B15" s="117" t="s">
        <v>2921</v>
      </c>
      <c r="C15" s="117" t="s">
        <v>2702</v>
      </c>
      <c r="D15" s="6" t="s">
        <v>2393</v>
      </c>
      <c r="E15" s="159" t="s">
        <v>2736</v>
      </c>
      <c r="F15" s="159" t="s">
        <v>3447</v>
      </c>
      <c r="G15" s="161">
        <v>101</v>
      </c>
      <c r="H15" s="161">
        <v>99</v>
      </c>
    </row>
    <row r="16" spans="1:8">
      <c r="A16" s="117">
        <v>913029</v>
      </c>
      <c r="B16" s="117" t="s">
        <v>2922</v>
      </c>
      <c r="C16" s="117" t="s">
        <v>2717</v>
      </c>
      <c r="D16" s="6" t="s">
        <v>2393</v>
      </c>
      <c r="E16" s="159" t="s">
        <v>3446</v>
      </c>
      <c r="F16" s="159" t="s">
        <v>2692</v>
      </c>
      <c r="G16" s="161">
        <v>100</v>
      </c>
      <c r="H16" s="161">
        <v>99</v>
      </c>
    </row>
    <row r="17" spans="1:8">
      <c r="A17" s="117">
        <v>928440</v>
      </c>
      <c r="B17" s="117" t="s">
        <v>2923</v>
      </c>
      <c r="C17" s="117" t="s">
        <v>2701</v>
      </c>
      <c r="D17" s="6" t="s">
        <v>2393</v>
      </c>
      <c r="E17" s="159" t="s">
        <v>2736</v>
      </c>
      <c r="F17" s="159" t="s">
        <v>2690</v>
      </c>
      <c r="G17" s="161">
        <v>109</v>
      </c>
      <c r="H17" s="161">
        <v>89</v>
      </c>
    </row>
    <row r="18" spans="1:8">
      <c r="A18" s="117">
        <v>921800</v>
      </c>
      <c r="B18" s="117" t="s">
        <v>2924</v>
      </c>
      <c r="C18" s="117" t="s">
        <v>2709</v>
      </c>
      <c r="D18" s="6" t="s">
        <v>2393</v>
      </c>
      <c r="E18" s="159" t="s">
        <v>3446</v>
      </c>
      <c r="F18" s="159" t="s">
        <v>2690</v>
      </c>
      <c r="G18" s="161">
        <v>90</v>
      </c>
      <c r="H18" s="161">
        <v>97</v>
      </c>
    </row>
    <row r="19" spans="1:8">
      <c r="A19" s="117">
        <v>928442</v>
      </c>
      <c r="B19" s="117" t="s">
        <v>2925</v>
      </c>
      <c r="C19" s="117" t="s">
        <v>2699</v>
      </c>
      <c r="D19" s="6" t="s">
        <v>2393</v>
      </c>
      <c r="E19" s="159" t="s">
        <v>2736</v>
      </c>
      <c r="F19" s="159" t="s">
        <v>2690</v>
      </c>
      <c r="G19" s="161">
        <v>102</v>
      </c>
      <c r="H19" s="161">
        <v>89</v>
      </c>
    </row>
    <row r="20" spans="1:8">
      <c r="A20" s="117">
        <v>914900</v>
      </c>
      <c r="B20" s="117" t="s">
        <v>3417</v>
      </c>
      <c r="C20" s="117" t="s">
        <v>2784</v>
      </c>
      <c r="D20" s="6" t="s">
        <v>2393</v>
      </c>
      <c r="E20" s="159" t="s">
        <v>2737</v>
      </c>
      <c r="F20" s="159" t="s">
        <v>2692</v>
      </c>
      <c r="G20" s="161">
        <v>104</v>
      </c>
      <c r="H20" s="161">
        <v>99</v>
      </c>
    </row>
    <row r="21" spans="1:8">
      <c r="A21" s="117">
        <v>914025</v>
      </c>
      <c r="B21" s="117" t="s">
        <v>2926</v>
      </c>
      <c r="C21" s="117" t="s">
        <v>2720</v>
      </c>
      <c r="D21" s="6" t="s">
        <v>2393</v>
      </c>
      <c r="E21" s="159" t="s">
        <v>2736</v>
      </c>
      <c r="F21" s="159" t="s">
        <v>2692</v>
      </c>
      <c r="G21" s="161">
        <v>101</v>
      </c>
      <c r="H21" s="161">
        <v>99</v>
      </c>
    </row>
    <row r="22" spans="1:8">
      <c r="A22" s="117">
        <v>921794</v>
      </c>
      <c r="B22" s="117" t="s">
        <v>2927</v>
      </c>
      <c r="C22" s="117" t="s">
        <v>2714</v>
      </c>
      <c r="D22" s="6" t="s">
        <v>2393</v>
      </c>
      <c r="E22" s="159" t="s">
        <v>3446</v>
      </c>
      <c r="F22" s="159" t="s">
        <v>3447</v>
      </c>
      <c r="G22" s="161">
        <v>106</v>
      </c>
      <c r="H22" s="161">
        <v>99</v>
      </c>
    </row>
    <row r="23" spans="1:8">
      <c r="A23" s="117">
        <v>928441</v>
      </c>
      <c r="B23" s="117" t="s">
        <v>2928</v>
      </c>
      <c r="C23" s="117" t="s">
        <v>2710</v>
      </c>
      <c r="D23" s="6" t="s">
        <v>2393</v>
      </c>
      <c r="E23" s="159" t="s">
        <v>2736</v>
      </c>
      <c r="F23" s="159" t="s">
        <v>2690</v>
      </c>
      <c r="G23" s="161">
        <v>113</v>
      </c>
      <c r="H23" s="161">
        <v>94</v>
      </c>
    </row>
    <row r="24" spans="1:8">
      <c r="A24" s="117">
        <v>926861</v>
      </c>
      <c r="B24" s="117" t="s">
        <v>2929</v>
      </c>
      <c r="C24" s="117" t="s">
        <v>2707</v>
      </c>
      <c r="D24" s="6" t="s">
        <v>2393</v>
      </c>
      <c r="E24" s="159" t="s">
        <v>2736</v>
      </c>
      <c r="F24" s="159" t="s">
        <v>2690</v>
      </c>
      <c r="G24" s="161">
        <v>101</v>
      </c>
      <c r="H24" s="161">
        <v>97</v>
      </c>
    </row>
    <row r="25" spans="1:8">
      <c r="A25" s="117">
        <v>921799</v>
      </c>
      <c r="B25" s="117" t="s">
        <v>2930</v>
      </c>
      <c r="C25" s="117" t="s">
        <v>2703</v>
      </c>
      <c r="D25" s="6" t="s">
        <v>2393</v>
      </c>
      <c r="E25" s="159" t="s">
        <v>3446</v>
      </c>
      <c r="F25" s="159" t="s">
        <v>3447</v>
      </c>
      <c r="G25" s="161">
        <v>97</v>
      </c>
      <c r="H25" s="161">
        <v>97</v>
      </c>
    </row>
    <row r="26" spans="1:8">
      <c r="A26" s="117">
        <v>921777</v>
      </c>
      <c r="B26" s="117" t="s">
        <v>2931</v>
      </c>
      <c r="C26" s="117" t="s">
        <v>2712</v>
      </c>
      <c r="D26" s="6" t="s">
        <v>2393</v>
      </c>
      <c r="E26" s="159" t="s">
        <v>3446</v>
      </c>
      <c r="F26" s="159" t="s">
        <v>2692</v>
      </c>
      <c r="G26" s="161">
        <v>95</v>
      </c>
      <c r="H26" s="161">
        <v>99</v>
      </c>
    </row>
    <row r="27" spans="1:8">
      <c r="A27" s="117">
        <v>921774</v>
      </c>
      <c r="B27" s="117" t="s">
        <v>2932</v>
      </c>
      <c r="C27" s="117" t="s">
        <v>2704</v>
      </c>
      <c r="D27" s="6" t="s">
        <v>2393</v>
      </c>
      <c r="E27" s="159" t="s">
        <v>2737</v>
      </c>
      <c r="F27" s="159" t="s">
        <v>2692</v>
      </c>
      <c r="G27" s="161">
        <v>103</v>
      </c>
      <c r="H27" s="161">
        <v>99</v>
      </c>
    </row>
    <row r="28" spans="1:8">
      <c r="A28" s="117">
        <v>912697</v>
      </c>
      <c r="B28" s="117" t="s">
        <v>3018</v>
      </c>
      <c r="C28" s="117" t="s">
        <v>2783</v>
      </c>
      <c r="D28" s="6" t="s">
        <v>2393</v>
      </c>
      <c r="E28" s="163" t="s">
        <v>2736</v>
      </c>
      <c r="F28" s="163" t="s">
        <v>3448</v>
      </c>
      <c r="G28" s="164">
        <v>93</v>
      </c>
      <c r="H28" s="161">
        <v>95</v>
      </c>
    </row>
    <row r="29" spans="1:8">
      <c r="E29" s="581" t="s">
        <v>3449</v>
      </c>
      <c r="F29" s="582"/>
      <c r="G29" s="165">
        <f>AVERAGE(G3:G28)</f>
        <v>102.42307692307692</v>
      </c>
      <c r="H29" s="106"/>
    </row>
    <row r="30" spans="1:8">
      <c r="E30" s="583" t="s">
        <v>3450</v>
      </c>
      <c r="F30" s="584"/>
      <c r="G30" s="584"/>
      <c r="H30" s="166">
        <f>AVERAGE(H3:H28)</f>
        <v>96.615384615384613</v>
      </c>
    </row>
  </sheetData>
  <mergeCells count="3">
    <mergeCell ref="A1:H1"/>
    <mergeCell ref="E29:F29"/>
    <mergeCell ref="E30:G30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A3FD6-054F-481B-8B46-83C61BC1A1A2}">
  <dimension ref="A1:APA21"/>
  <sheetViews>
    <sheetView topLeftCell="ANX1" workbookViewId="0">
      <selection activeCell="AMX1" sqref="AMX1:APA13"/>
    </sheetView>
  </sheetViews>
  <sheetFormatPr defaultRowHeight="14.4"/>
  <cols>
    <col min="2" max="2" width="13.6640625" customWidth="1"/>
    <col min="58" max="58" width="12.6640625" customWidth="1"/>
    <col min="226" max="226" width="12.6640625" customWidth="1"/>
    <col min="254" max="254" width="12.5546875" customWidth="1"/>
    <col min="281" max="281" width="10.88671875" customWidth="1"/>
    <col min="282" max="282" width="14" customWidth="1"/>
    <col min="308" max="308" width="11" customWidth="1"/>
    <col min="309" max="309" width="11.109375" customWidth="1"/>
    <col min="310" max="310" width="14.44140625" customWidth="1"/>
    <col min="337" max="337" width="11.109375" customWidth="1"/>
    <col min="338" max="338" width="12.88671875" customWidth="1"/>
    <col min="341" max="341" width="11.109375" bestFit="1" customWidth="1"/>
    <col min="342" max="343" width="11.33203125" bestFit="1" customWidth="1"/>
    <col min="344" max="344" width="11.109375" bestFit="1" customWidth="1"/>
    <col min="365" max="365" width="10.44140625" customWidth="1"/>
    <col min="366" max="366" width="13.33203125" customWidth="1"/>
    <col min="478" max="478" width="14" customWidth="1"/>
    <col min="534" max="534" width="14.44140625" customWidth="1"/>
    <col min="1039" max="1039" width="11.109375" customWidth="1"/>
  </cols>
  <sheetData>
    <row r="1" spans="1:1093">
      <c r="A1" s="548">
        <v>44501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>
        <v>44502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44503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44504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 t="s">
        <v>2812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44505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>
        <v>44506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>
        <v>44507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 t="s">
        <v>3451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 t="s">
        <v>3452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>
        <v>44508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>
        <v>44509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>
        <v>44510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>
        <v>44511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>
        <v>44512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44513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>
        <v>44514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 t="s">
        <v>3453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126" t="s">
        <v>3454</v>
      </c>
      <c r="SL1" s="126"/>
      <c r="SM1" s="126"/>
      <c r="SN1" s="126"/>
      <c r="SO1" s="126"/>
      <c r="SP1" s="126"/>
      <c r="SQ1" s="126"/>
      <c r="SR1" s="126"/>
      <c r="SS1" s="126"/>
      <c r="ST1" s="126"/>
      <c r="SU1" s="126"/>
      <c r="SV1" s="126"/>
      <c r="SW1" s="126"/>
      <c r="SX1" s="126"/>
      <c r="SY1" s="126"/>
      <c r="SZ1" s="126"/>
      <c r="TA1" s="126"/>
      <c r="TB1" s="126"/>
      <c r="TC1" s="126"/>
      <c r="TD1" s="126"/>
      <c r="TE1" s="126"/>
      <c r="TF1" s="126"/>
      <c r="TG1" s="126"/>
      <c r="TH1" s="126"/>
      <c r="TI1" s="126"/>
      <c r="TJ1" s="126"/>
      <c r="TK1" s="126"/>
      <c r="TL1" s="126"/>
      <c r="TM1" s="548">
        <v>44515</v>
      </c>
      <c r="TN1" s="548"/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  <c r="UO1" s="548">
        <v>44516</v>
      </c>
      <c r="UP1" s="548"/>
      <c r="UQ1" s="548"/>
      <c r="UR1" s="548"/>
      <c r="US1" s="548"/>
      <c r="UT1" s="548"/>
      <c r="UU1" s="548"/>
      <c r="UV1" s="548"/>
      <c r="UW1" s="548"/>
      <c r="UX1" s="548"/>
      <c r="UY1" s="548"/>
      <c r="UZ1" s="548"/>
      <c r="VA1" s="548"/>
      <c r="VB1" s="548"/>
      <c r="VC1" s="548"/>
      <c r="VD1" s="548"/>
      <c r="VE1" s="548"/>
      <c r="VF1" s="548"/>
      <c r="VG1" s="548"/>
      <c r="VH1" s="548"/>
      <c r="VI1" s="548"/>
      <c r="VJ1" s="548"/>
      <c r="VK1" s="548"/>
      <c r="VL1" s="548"/>
      <c r="VM1" s="548"/>
      <c r="VN1" s="548"/>
      <c r="VO1" s="548"/>
      <c r="VP1" s="548"/>
      <c r="VQ1" s="548">
        <v>44517</v>
      </c>
      <c r="VR1" s="548"/>
      <c r="VS1" s="548"/>
      <c r="VT1" s="548"/>
      <c r="VU1" s="548"/>
      <c r="VV1" s="548"/>
      <c r="VW1" s="548"/>
      <c r="VX1" s="548"/>
      <c r="VY1" s="548"/>
      <c r="VZ1" s="548"/>
      <c r="WA1" s="548"/>
      <c r="WB1" s="548"/>
      <c r="WC1" s="548"/>
      <c r="WD1" s="548"/>
      <c r="WE1" s="548"/>
      <c r="WF1" s="548"/>
      <c r="WG1" s="548"/>
      <c r="WH1" s="548"/>
      <c r="WI1" s="548"/>
      <c r="WJ1" s="548"/>
      <c r="WK1" s="548"/>
      <c r="WL1" s="548"/>
      <c r="WM1" s="548"/>
      <c r="WN1" s="548"/>
      <c r="WO1" s="548"/>
      <c r="WP1" s="548"/>
      <c r="WQ1" s="548"/>
      <c r="WR1" s="548"/>
      <c r="WS1" s="548">
        <v>44518</v>
      </c>
      <c r="WT1" s="548"/>
      <c r="WU1" s="548"/>
      <c r="WV1" s="548"/>
      <c r="WW1" s="548"/>
      <c r="WX1" s="548"/>
      <c r="WY1" s="548"/>
      <c r="WZ1" s="548"/>
      <c r="XA1" s="548"/>
      <c r="XB1" s="548"/>
      <c r="XC1" s="548"/>
      <c r="XD1" s="548"/>
      <c r="XE1" s="548"/>
      <c r="XF1" s="548"/>
      <c r="XG1" s="548"/>
      <c r="XH1" s="548"/>
      <c r="XI1" s="548"/>
      <c r="XJ1" s="548"/>
      <c r="XK1" s="548"/>
      <c r="XL1" s="548"/>
      <c r="XM1" s="548"/>
      <c r="XN1" s="548"/>
      <c r="XO1" s="548"/>
      <c r="XP1" s="548"/>
      <c r="XQ1" s="548"/>
      <c r="XR1" s="548"/>
      <c r="XS1" s="548"/>
      <c r="XT1" s="548"/>
      <c r="XU1" s="548">
        <v>44519</v>
      </c>
      <c r="XV1" s="548"/>
      <c r="XW1" s="548"/>
      <c r="XX1" s="548"/>
      <c r="XY1" s="548"/>
      <c r="XZ1" s="548"/>
      <c r="YA1" s="548"/>
      <c r="YB1" s="548"/>
      <c r="YC1" s="548"/>
      <c r="YD1" s="548"/>
      <c r="YE1" s="548"/>
      <c r="YF1" s="548"/>
      <c r="YG1" s="548"/>
      <c r="YH1" s="548"/>
      <c r="YI1" s="548"/>
      <c r="YJ1" s="548"/>
      <c r="YK1" s="548"/>
      <c r="YL1" s="548"/>
      <c r="YM1" s="548"/>
      <c r="YN1" s="548"/>
      <c r="YO1" s="548"/>
      <c r="YP1" s="548"/>
      <c r="YQ1" s="548"/>
      <c r="YR1" s="548"/>
      <c r="YS1" s="548"/>
      <c r="YT1" s="548"/>
      <c r="YU1" s="548"/>
      <c r="YV1" s="548"/>
      <c r="YW1" s="548">
        <v>44520</v>
      </c>
      <c r="YX1" s="548"/>
      <c r="YY1" s="548"/>
      <c r="YZ1" s="548"/>
      <c r="ZA1" s="548"/>
      <c r="ZB1" s="548"/>
      <c r="ZC1" s="548"/>
      <c r="ZD1" s="548"/>
      <c r="ZE1" s="548"/>
      <c r="ZF1" s="548"/>
      <c r="ZG1" s="548"/>
      <c r="ZH1" s="548"/>
      <c r="ZI1" s="548"/>
      <c r="ZJ1" s="548"/>
      <c r="ZK1" s="548"/>
      <c r="ZL1" s="548"/>
      <c r="ZM1" s="548"/>
      <c r="ZN1" s="548"/>
      <c r="ZO1" s="548"/>
      <c r="ZP1" s="548"/>
      <c r="ZQ1" s="548"/>
      <c r="ZR1" s="548"/>
      <c r="ZS1" s="548"/>
      <c r="ZT1" s="548"/>
      <c r="ZU1" s="548"/>
      <c r="ZV1" s="548"/>
      <c r="ZW1" s="548"/>
      <c r="ZX1" s="548"/>
      <c r="ZY1" s="548">
        <v>44521</v>
      </c>
      <c r="ZZ1" s="548"/>
      <c r="AAA1" s="548"/>
      <c r="AAB1" s="548"/>
      <c r="AAC1" s="548"/>
      <c r="AAD1" s="548"/>
      <c r="AAE1" s="548"/>
      <c r="AAF1" s="548"/>
      <c r="AAG1" s="548"/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 t="s">
        <v>3455</v>
      </c>
      <c r="ABB1" s="548"/>
      <c r="ABC1" s="548"/>
      <c r="ABD1" s="548"/>
      <c r="ABE1" s="548"/>
      <c r="ABF1" s="548"/>
      <c r="ABG1" s="548"/>
      <c r="ABH1" s="548"/>
      <c r="ABI1" s="548"/>
      <c r="ABJ1" s="548"/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  <c r="ACC1" s="548" t="s">
        <v>2852</v>
      </c>
      <c r="ACD1" s="548"/>
      <c r="ACE1" s="548"/>
      <c r="ACF1" s="548"/>
      <c r="ACG1" s="548"/>
      <c r="ACH1" s="548"/>
      <c r="ACI1" s="548"/>
      <c r="ACJ1" s="548"/>
      <c r="ACK1" s="548"/>
      <c r="ACL1" s="548"/>
      <c r="ACM1" s="548"/>
      <c r="ACN1" s="548"/>
      <c r="ACO1" s="548"/>
      <c r="ACP1" s="548"/>
      <c r="ACQ1" s="548"/>
      <c r="ACR1" s="548"/>
      <c r="ACS1" s="548"/>
      <c r="ACT1" s="548"/>
      <c r="ACU1" s="548"/>
      <c r="ACV1" s="548"/>
      <c r="ACW1" s="548"/>
      <c r="ACX1" s="548"/>
      <c r="ACY1" s="548"/>
      <c r="ACZ1" s="548"/>
      <c r="ADA1" s="548"/>
      <c r="ADB1" s="548"/>
      <c r="ADC1" s="548"/>
      <c r="ADD1" s="548"/>
      <c r="ADE1" s="548">
        <v>44522</v>
      </c>
      <c r="ADF1" s="548"/>
      <c r="ADG1" s="548"/>
      <c r="ADH1" s="548"/>
      <c r="ADI1" s="548"/>
      <c r="ADJ1" s="548"/>
      <c r="ADK1" s="548"/>
      <c r="ADL1" s="548"/>
      <c r="ADM1" s="548"/>
      <c r="ADN1" s="548"/>
      <c r="ADO1" s="548"/>
      <c r="ADP1" s="548"/>
      <c r="ADQ1" s="548"/>
      <c r="ADR1" s="548"/>
      <c r="ADS1" s="548"/>
      <c r="ADT1" s="548"/>
      <c r="ADU1" s="548"/>
      <c r="ADV1" s="548"/>
      <c r="ADW1" s="548"/>
      <c r="ADX1" s="548"/>
      <c r="ADY1" s="548"/>
      <c r="ADZ1" s="548"/>
      <c r="AEA1" s="548"/>
      <c r="AEB1" s="548"/>
      <c r="AEC1" s="548"/>
      <c r="AED1" s="548"/>
      <c r="AEE1" s="548"/>
      <c r="AEF1" s="548"/>
      <c r="AEG1" s="548">
        <v>44523</v>
      </c>
      <c r="AEH1" s="548"/>
      <c r="AEI1" s="548"/>
      <c r="AEJ1" s="548"/>
      <c r="AEK1" s="548"/>
      <c r="AEL1" s="548"/>
      <c r="AEM1" s="548"/>
      <c r="AEN1" s="548"/>
      <c r="AEO1" s="548"/>
      <c r="AEP1" s="548"/>
      <c r="AEQ1" s="548"/>
      <c r="AER1" s="548"/>
      <c r="AES1" s="548"/>
      <c r="AET1" s="548"/>
      <c r="AEU1" s="548"/>
      <c r="AEV1" s="548"/>
      <c r="AEW1" s="548"/>
      <c r="AEX1" s="548"/>
      <c r="AEY1" s="548"/>
      <c r="AEZ1" s="548"/>
      <c r="AFA1" s="548"/>
      <c r="AFB1" s="548"/>
      <c r="AFC1" s="548"/>
      <c r="AFD1" s="548"/>
      <c r="AFE1" s="548"/>
      <c r="AFF1" s="548"/>
      <c r="AFG1" s="548"/>
      <c r="AFH1" s="548"/>
      <c r="AFI1" s="548">
        <v>44524</v>
      </c>
      <c r="AFJ1" s="548"/>
      <c r="AFK1" s="548"/>
      <c r="AFL1" s="548"/>
      <c r="AFM1" s="548"/>
      <c r="AFN1" s="548"/>
      <c r="AFO1" s="548"/>
      <c r="AFP1" s="548"/>
      <c r="AFQ1" s="548"/>
      <c r="AFR1" s="548"/>
      <c r="AFS1" s="548"/>
      <c r="AFT1" s="548"/>
      <c r="AFU1" s="548"/>
      <c r="AFV1" s="548"/>
      <c r="AFW1" s="548"/>
      <c r="AFX1" s="548"/>
      <c r="AFY1" s="548"/>
      <c r="AFZ1" s="548"/>
      <c r="AGA1" s="548"/>
      <c r="AGB1" s="548"/>
      <c r="AGC1" s="548"/>
      <c r="AGD1" s="548"/>
      <c r="AGE1" s="548"/>
      <c r="AGF1" s="548"/>
      <c r="AGG1" s="548"/>
      <c r="AGH1" s="548"/>
      <c r="AGI1" s="548"/>
      <c r="AGJ1" s="548"/>
      <c r="AGK1" s="548">
        <v>44525</v>
      </c>
      <c r="AGL1" s="548"/>
      <c r="AGM1" s="548"/>
      <c r="AGN1" s="548"/>
      <c r="AGO1" s="548"/>
      <c r="AGP1" s="548"/>
      <c r="AGQ1" s="548"/>
      <c r="AGR1" s="548"/>
      <c r="AGS1" s="548"/>
      <c r="AGT1" s="548"/>
      <c r="AGU1" s="548"/>
      <c r="AGV1" s="548"/>
      <c r="AGW1" s="548"/>
      <c r="AGX1" s="548"/>
      <c r="AGY1" s="548"/>
      <c r="AGZ1" s="548"/>
      <c r="AHA1" s="548"/>
      <c r="AHB1" s="548"/>
      <c r="AHC1" s="548"/>
      <c r="AHD1" s="548"/>
      <c r="AHE1" s="548"/>
      <c r="AHF1" s="548"/>
      <c r="AHG1" s="548"/>
      <c r="AHH1" s="548"/>
      <c r="AHI1" s="548"/>
      <c r="AHJ1" s="548"/>
      <c r="AHK1" s="548"/>
      <c r="AHL1" s="548"/>
      <c r="AHM1" s="548">
        <v>44526</v>
      </c>
      <c r="AHN1" s="548"/>
      <c r="AHO1" s="548"/>
      <c r="AHP1" s="548"/>
      <c r="AHQ1" s="548"/>
      <c r="AHR1" s="548"/>
      <c r="AHS1" s="548"/>
      <c r="AHT1" s="548"/>
      <c r="AHU1" s="548"/>
      <c r="AHV1" s="548"/>
      <c r="AHW1" s="548"/>
      <c r="AHX1" s="548"/>
      <c r="AHY1" s="548"/>
      <c r="AHZ1" s="548"/>
      <c r="AIA1" s="548"/>
      <c r="AIB1" s="548"/>
      <c r="AIC1" s="548"/>
      <c r="AID1" s="548"/>
      <c r="AIE1" s="548"/>
      <c r="AIF1" s="548"/>
      <c r="AIG1" s="548"/>
      <c r="AIH1" s="548"/>
      <c r="AII1" s="548"/>
      <c r="AIJ1" s="548"/>
      <c r="AIK1" s="548"/>
      <c r="AIL1" s="548"/>
      <c r="AIM1" s="548"/>
      <c r="AIN1" s="548"/>
      <c r="AIO1" s="548">
        <v>44527</v>
      </c>
      <c r="AIP1" s="548"/>
      <c r="AIQ1" s="548"/>
      <c r="AIR1" s="548"/>
      <c r="AIS1" s="548"/>
      <c r="AIT1" s="548"/>
      <c r="AIU1" s="548"/>
      <c r="AIV1" s="548"/>
      <c r="AIW1" s="548"/>
      <c r="AIX1" s="548"/>
      <c r="AIY1" s="548"/>
      <c r="AIZ1" s="548"/>
      <c r="AJA1" s="548"/>
      <c r="AJB1" s="548"/>
      <c r="AJC1" s="548"/>
      <c r="AJD1" s="548"/>
      <c r="AJE1" s="548"/>
      <c r="AJF1" s="548"/>
      <c r="AJG1" s="548"/>
      <c r="AJH1" s="548"/>
      <c r="AJI1" s="548"/>
      <c r="AJJ1" s="548"/>
      <c r="AJK1" s="548"/>
      <c r="AJL1" s="548"/>
      <c r="AJM1" s="548"/>
      <c r="AJN1" s="548"/>
      <c r="AJO1" s="548"/>
      <c r="AJP1" s="548"/>
      <c r="AJQ1" s="548">
        <v>44528</v>
      </c>
      <c r="AJR1" s="548"/>
      <c r="AJS1" s="548"/>
      <c r="AJT1" s="548"/>
      <c r="AJU1" s="548"/>
      <c r="AJV1" s="548"/>
      <c r="AJW1" s="548"/>
      <c r="AJX1" s="548"/>
      <c r="AJY1" s="548"/>
      <c r="AJZ1" s="548"/>
      <c r="AKA1" s="548"/>
      <c r="AKB1" s="548"/>
      <c r="AKC1" s="548"/>
      <c r="AKD1" s="548"/>
      <c r="AKE1" s="548"/>
      <c r="AKF1" s="548"/>
      <c r="AKG1" s="548"/>
      <c r="AKH1" s="548"/>
      <c r="AKI1" s="548"/>
      <c r="AKJ1" s="548"/>
      <c r="AKK1" s="548"/>
      <c r="AKL1" s="548"/>
      <c r="AKM1" s="548"/>
      <c r="AKN1" s="548"/>
      <c r="AKO1" s="548"/>
      <c r="AKP1" s="548"/>
      <c r="AKQ1" s="548"/>
      <c r="AKR1" s="548"/>
      <c r="AKS1" s="548" t="s">
        <v>3456</v>
      </c>
      <c r="AKT1" s="548"/>
      <c r="AKU1" s="548"/>
      <c r="AKV1" s="548"/>
      <c r="AKW1" s="548"/>
      <c r="AKX1" s="548"/>
      <c r="AKY1" s="548"/>
      <c r="AKZ1" s="548"/>
      <c r="ALA1" s="548"/>
      <c r="ALB1" s="548"/>
      <c r="ALC1" s="548"/>
      <c r="ALD1" s="548"/>
      <c r="ALE1" s="548"/>
      <c r="ALF1" s="548"/>
      <c r="ALG1" s="548"/>
      <c r="ALH1" s="548"/>
      <c r="ALI1" s="548"/>
      <c r="ALJ1" s="548"/>
      <c r="ALK1" s="548"/>
      <c r="ALL1" s="548"/>
      <c r="ALM1" s="548"/>
      <c r="ALN1" s="548"/>
      <c r="ALO1" s="548"/>
      <c r="ALP1" s="548"/>
      <c r="ALQ1" s="548"/>
      <c r="ALR1" s="548"/>
      <c r="ALS1" s="548"/>
      <c r="ALT1" s="548"/>
      <c r="ALU1" s="548" t="s">
        <v>2854</v>
      </c>
      <c r="ALV1" s="548"/>
      <c r="ALW1" s="548"/>
      <c r="ALX1" s="548"/>
      <c r="ALY1" s="548"/>
      <c r="ALZ1" s="548"/>
      <c r="AMA1" s="548"/>
      <c r="AMB1" s="548"/>
      <c r="AMC1" s="548"/>
      <c r="AMD1" s="548"/>
      <c r="AME1" s="548"/>
      <c r="AMF1" s="548"/>
      <c r="AMG1" s="548"/>
      <c r="AMH1" s="548"/>
      <c r="AMI1" s="548"/>
      <c r="AMJ1" s="548"/>
      <c r="AMK1" s="548"/>
      <c r="AML1" s="548"/>
      <c r="AMM1" s="548"/>
      <c r="AMN1" s="548"/>
      <c r="AMO1" s="548"/>
      <c r="AMP1" s="548"/>
      <c r="AMQ1" s="548"/>
      <c r="AMR1" s="548"/>
      <c r="AMS1" s="548"/>
      <c r="AMT1" s="548"/>
      <c r="AMU1" s="548"/>
      <c r="AMV1" s="548"/>
      <c r="AMX1" s="548">
        <v>44529</v>
      </c>
      <c r="AMY1" s="548"/>
      <c r="AMZ1" s="548"/>
      <c r="ANA1" s="548"/>
      <c r="ANB1" s="548"/>
      <c r="ANC1" s="548"/>
      <c r="AND1" s="548"/>
      <c r="ANE1" s="548"/>
      <c r="ANF1" s="548"/>
      <c r="ANG1" s="548"/>
      <c r="ANH1" s="548"/>
      <c r="ANI1" s="548"/>
      <c r="ANJ1" s="548"/>
      <c r="ANK1" s="548"/>
      <c r="ANL1" s="548"/>
      <c r="ANM1" s="548"/>
      <c r="ANN1" s="548"/>
      <c r="ANO1" s="548"/>
      <c r="ANP1" s="548"/>
      <c r="ANQ1" s="548"/>
      <c r="ANR1" s="548"/>
      <c r="ANS1" s="548"/>
      <c r="ANT1" s="548"/>
      <c r="ANU1" s="548"/>
      <c r="ANV1" s="548"/>
      <c r="ANW1" s="548"/>
      <c r="ANX1" s="548"/>
      <c r="ANY1" s="548"/>
      <c r="ANZ1" s="548">
        <v>44530</v>
      </c>
      <c r="AOA1" s="548"/>
      <c r="AOB1" s="548"/>
      <c r="AOC1" s="548"/>
      <c r="AOD1" s="548"/>
      <c r="AOE1" s="548"/>
      <c r="AOF1" s="548"/>
      <c r="AOG1" s="548"/>
      <c r="AOH1" s="548"/>
      <c r="AOI1" s="548"/>
      <c r="AOJ1" s="548"/>
      <c r="AOK1" s="548"/>
      <c r="AOL1" s="548"/>
      <c r="AOM1" s="548"/>
      <c r="AON1" s="548"/>
      <c r="AOO1" s="548"/>
      <c r="AOP1" s="548"/>
      <c r="AOQ1" s="548"/>
      <c r="AOR1" s="548"/>
      <c r="AOS1" s="548"/>
      <c r="AOT1" s="548"/>
      <c r="AOU1" s="548"/>
      <c r="AOV1" s="548"/>
      <c r="AOW1" s="548"/>
      <c r="AOX1" s="548"/>
      <c r="AOY1" s="548"/>
      <c r="AOZ1" s="548"/>
      <c r="APA1" s="548"/>
    </row>
    <row r="2" spans="1:1093">
      <c r="A2" t="s">
        <v>1</v>
      </c>
      <c r="B2" t="s">
        <v>2723</v>
      </c>
      <c r="C2" t="s">
        <v>2724</v>
      </c>
      <c r="D2" t="s">
        <v>2730</v>
      </c>
      <c r="E2" t="s">
        <v>2358</v>
      </c>
      <c r="F2" t="s">
        <v>2410</v>
      </c>
      <c r="G2" t="s">
        <v>2411</v>
      </c>
      <c r="H2" t="s">
        <v>2412</v>
      </c>
      <c r="I2" t="s">
        <v>2413</v>
      </c>
      <c r="J2" t="s">
        <v>2414</v>
      </c>
      <c r="K2" s="79" t="s">
        <v>2415</v>
      </c>
      <c r="L2" t="s">
        <v>2416</v>
      </c>
      <c r="M2" t="s">
        <v>2417</v>
      </c>
      <c r="N2" t="s">
        <v>2418</v>
      </c>
      <c r="O2" s="60" t="s">
        <v>2419</v>
      </c>
      <c r="P2" t="s">
        <v>2420</v>
      </c>
      <c r="Q2" t="s">
        <v>2421</v>
      </c>
      <c r="R2" t="s">
        <v>2422</v>
      </c>
      <c r="S2" t="s">
        <v>2423</v>
      </c>
      <c r="T2" t="s">
        <v>2424</v>
      </c>
      <c r="U2" t="s">
        <v>2425</v>
      </c>
      <c r="V2" t="s">
        <v>2426</v>
      </c>
      <c r="W2" t="s">
        <v>2427</v>
      </c>
      <c r="X2" t="s">
        <v>2428</v>
      </c>
      <c r="Y2" t="s">
        <v>2429</v>
      </c>
      <c r="Z2" t="s">
        <v>2430</v>
      </c>
      <c r="AA2" s="61" t="s">
        <v>2727</v>
      </c>
      <c r="AB2" s="80" t="s">
        <v>2728</v>
      </c>
      <c r="AC2" t="s">
        <v>1</v>
      </c>
      <c r="AD2" t="s">
        <v>2723</v>
      </c>
      <c r="AE2" t="s">
        <v>2724</v>
      </c>
      <c r="AF2" t="s">
        <v>2730</v>
      </c>
      <c r="AG2" t="s">
        <v>2358</v>
      </c>
      <c r="AH2" t="s">
        <v>2410</v>
      </c>
      <c r="AI2" t="s">
        <v>2411</v>
      </c>
      <c r="AJ2" t="s">
        <v>2412</v>
      </c>
      <c r="AK2" t="s">
        <v>2413</v>
      </c>
      <c r="AL2" t="s">
        <v>2414</v>
      </c>
      <c r="AM2" s="79" t="s">
        <v>2415</v>
      </c>
      <c r="AN2" t="s">
        <v>2416</v>
      </c>
      <c r="AO2" t="s">
        <v>2417</v>
      </c>
      <c r="AP2" t="s">
        <v>2418</v>
      </c>
      <c r="AQ2" s="60" t="s">
        <v>2419</v>
      </c>
      <c r="AR2" t="s">
        <v>2420</v>
      </c>
      <c r="AS2" t="s">
        <v>2421</v>
      </c>
      <c r="AT2" t="s">
        <v>2422</v>
      </c>
      <c r="AU2" t="s">
        <v>2423</v>
      </c>
      <c r="AV2" t="s">
        <v>2424</v>
      </c>
      <c r="AW2" t="s">
        <v>2425</v>
      </c>
      <c r="AX2" t="s">
        <v>2426</v>
      </c>
      <c r="AY2" t="s">
        <v>2427</v>
      </c>
      <c r="AZ2" t="s">
        <v>2428</v>
      </c>
      <c r="BA2" t="s">
        <v>2429</v>
      </c>
      <c r="BB2" t="s">
        <v>2430</v>
      </c>
      <c r="BC2" s="61" t="s">
        <v>2727</v>
      </c>
      <c r="BD2" s="80" t="s">
        <v>2728</v>
      </c>
      <c r="BE2" t="s">
        <v>1</v>
      </c>
      <c r="BF2" t="s">
        <v>2723</v>
      </c>
      <c r="BG2" t="s">
        <v>2724</v>
      </c>
      <c r="BH2" t="s">
        <v>2730</v>
      </c>
      <c r="BI2" t="s">
        <v>2358</v>
      </c>
      <c r="BJ2" t="s">
        <v>2410</v>
      </c>
      <c r="BK2" t="s">
        <v>2411</v>
      </c>
      <c r="BL2" t="s">
        <v>2412</v>
      </c>
      <c r="BM2" t="s">
        <v>2413</v>
      </c>
      <c r="BN2" t="s">
        <v>2414</v>
      </c>
      <c r="BO2" s="79" t="s">
        <v>2415</v>
      </c>
      <c r="BP2" t="s">
        <v>2416</v>
      </c>
      <c r="BQ2" t="s">
        <v>2417</v>
      </c>
      <c r="BR2" t="s">
        <v>2418</v>
      </c>
      <c r="BS2" s="60" t="s">
        <v>2419</v>
      </c>
      <c r="BT2" t="s">
        <v>2420</v>
      </c>
      <c r="BU2" t="s">
        <v>2421</v>
      </c>
      <c r="BV2" t="s">
        <v>2422</v>
      </c>
      <c r="BW2" t="s">
        <v>2423</v>
      </c>
      <c r="BX2" t="s">
        <v>2424</v>
      </c>
      <c r="BY2" t="s">
        <v>2425</v>
      </c>
      <c r="BZ2" t="s">
        <v>2426</v>
      </c>
      <c r="CA2" t="s">
        <v>2427</v>
      </c>
      <c r="CB2" t="s">
        <v>2428</v>
      </c>
      <c r="CC2" t="s">
        <v>2429</v>
      </c>
      <c r="CD2" t="s">
        <v>2430</v>
      </c>
      <c r="CE2" s="61" t="s">
        <v>2727</v>
      </c>
      <c r="CF2" s="80" t="s">
        <v>2728</v>
      </c>
      <c r="CG2" t="s">
        <v>1</v>
      </c>
      <c r="CH2" t="s">
        <v>2723</v>
      </c>
      <c r="CI2" t="s">
        <v>2724</v>
      </c>
      <c r="CJ2" t="s">
        <v>2730</v>
      </c>
      <c r="CK2" t="s">
        <v>2358</v>
      </c>
      <c r="CL2" t="s">
        <v>2410</v>
      </c>
      <c r="CM2" t="s">
        <v>2411</v>
      </c>
      <c r="CN2" t="s">
        <v>2412</v>
      </c>
      <c r="CO2" t="s">
        <v>2413</v>
      </c>
      <c r="CP2" t="s">
        <v>2414</v>
      </c>
      <c r="CQ2" s="79" t="s">
        <v>2415</v>
      </c>
      <c r="CR2" t="s">
        <v>2416</v>
      </c>
      <c r="CS2" t="s">
        <v>2417</v>
      </c>
      <c r="CT2" t="s">
        <v>2418</v>
      </c>
      <c r="CU2" s="60" t="s">
        <v>2419</v>
      </c>
      <c r="CV2" t="s">
        <v>2420</v>
      </c>
      <c r="CW2" t="s">
        <v>2421</v>
      </c>
      <c r="CX2" t="s">
        <v>2422</v>
      </c>
      <c r="CY2" t="s">
        <v>2423</v>
      </c>
      <c r="CZ2" t="s">
        <v>2424</v>
      </c>
      <c r="DA2" t="s">
        <v>2425</v>
      </c>
      <c r="DB2" t="s">
        <v>2426</v>
      </c>
      <c r="DC2" t="s">
        <v>2427</v>
      </c>
      <c r="DD2" t="s">
        <v>2428</v>
      </c>
      <c r="DE2" t="s">
        <v>2429</v>
      </c>
      <c r="DF2" t="s">
        <v>2430</v>
      </c>
      <c r="DG2" s="61" t="s">
        <v>2727</v>
      </c>
      <c r="DH2" s="80" t="s">
        <v>2728</v>
      </c>
      <c r="DI2" t="s">
        <v>1</v>
      </c>
      <c r="DJ2" t="s">
        <v>2723</v>
      </c>
      <c r="DK2" t="s">
        <v>2724</v>
      </c>
      <c r="DL2" t="s">
        <v>2730</v>
      </c>
      <c r="DM2" t="s">
        <v>2358</v>
      </c>
      <c r="DN2" t="s">
        <v>2410</v>
      </c>
      <c r="DO2" t="s">
        <v>2411</v>
      </c>
      <c r="DP2" t="s">
        <v>2412</v>
      </c>
      <c r="DQ2" t="s">
        <v>2413</v>
      </c>
      <c r="DR2" t="s">
        <v>2414</v>
      </c>
      <c r="DS2" s="79" t="s">
        <v>2415</v>
      </c>
      <c r="DT2" t="s">
        <v>2416</v>
      </c>
      <c r="DU2" t="s">
        <v>2417</v>
      </c>
      <c r="DV2" t="s">
        <v>2418</v>
      </c>
      <c r="DW2" s="60" t="s">
        <v>2419</v>
      </c>
      <c r="DX2" t="s">
        <v>2420</v>
      </c>
      <c r="DY2" t="s">
        <v>2421</v>
      </c>
      <c r="DZ2" t="s">
        <v>2422</v>
      </c>
      <c r="EA2" t="s">
        <v>2423</v>
      </c>
      <c r="EB2" t="s">
        <v>2424</v>
      </c>
      <c r="EC2" t="s">
        <v>2425</v>
      </c>
      <c r="ED2" t="s">
        <v>2426</v>
      </c>
      <c r="EE2" t="s">
        <v>2427</v>
      </c>
      <c r="EF2" t="s">
        <v>2428</v>
      </c>
      <c r="EG2" t="s">
        <v>2429</v>
      </c>
      <c r="EH2" t="s">
        <v>2430</v>
      </c>
      <c r="EI2" s="61" t="s">
        <v>2727</v>
      </c>
      <c r="EJ2" s="80" t="s">
        <v>2728</v>
      </c>
      <c r="EK2" t="s">
        <v>1</v>
      </c>
      <c r="EL2" t="s">
        <v>2723</v>
      </c>
      <c r="EM2" t="s">
        <v>2724</v>
      </c>
      <c r="EN2" t="s">
        <v>2730</v>
      </c>
      <c r="EO2" t="s">
        <v>2358</v>
      </c>
      <c r="EP2" t="s">
        <v>2410</v>
      </c>
      <c r="EQ2" t="s">
        <v>2411</v>
      </c>
      <c r="ER2" t="s">
        <v>2412</v>
      </c>
      <c r="ES2" t="s">
        <v>2413</v>
      </c>
      <c r="ET2" t="s">
        <v>2414</v>
      </c>
      <c r="EU2" s="79" t="s">
        <v>2415</v>
      </c>
      <c r="EV2" t="s">
        <v>2416</v>
      </c>
      <c r="EW2" t="s">
        <v>2417</v>
      </c>
      <c r="EX2" t="s">
        <v>2418</v>
      </c>
      <c r="EY2" s="60" t="s">
        <v>2419</v>
      </c>
      <c r="EZ2" t="s">
        <v>2420</v>
      </c>
      <c r="FA2" t="s">
        <v>2421</v>
      </c>
      <c r="FB2" t="s">
        <v>2422</v>
      </c>
      <c r="FC2" t="s">
        <v>2423</v>
      </c>
      <c r="FD2" t="s">
        <v>2424</v>
      </c>
      <c r="FE2" t="s">
        <v>2425</v>
      </c>
      <c r="FF2" t="s">
        <v>2426</v>
      </c>
      <c r="FG2" t="s">
        <v>2427</v>
      </c>
      <c r="FH2" t="s">
        <v>2428</v>
      </c>
      <c r="FI2" t="s">
        <v>2429</v>
      </c>
      <c r="FJ2" t="s">
        <v>2430</v>
      </c>
      <c r="FK2" s="61" t="s">
        <v>2727</v>
      </c>
      <c r="FL2" s="80" t="s">
        <v>2728</v>
      </c>
      <c r="FM2" t="s">
        <v>1</v>
      </c>
      <c r="FN2" t="s">
        <v>2723</v>
      </c>
      <c r="FO2" t="s">
        <v>2724</v>
      </c>
      <c r="FP2" t="s">
        <v>2730</v>
      </c>
      <c r="FQ2" t="s">
        <v>2358</v>
      </c>
      <c r="FR2" t="s">
        <v>2410</v>
      </c>
      <c r="FS2" t="s">
        <v>2411</v>
      </c>
      <c r="FT2" t="s">
        <v>2412</v>
      </c>
      <c r="FU2" t="s">
        <v>2413</v>
      </c>
      <c r="FV2" t="s">
        <v>2414</v>
      </c>
      <c r="FW2" s="79" t="s">
        <v>2415</v>
      </c>
      <c r="FX2" t="s">
        <v>2416</v>
      </c>
      <c r="FY2" t="s">
        <v>2417</v>
      </c>
      <c r="FZ2" t="s">
        <v>2418</v>
      </c>
      <c r="GA2" s="60" t="s">
        <v>2419</v>
      </c>
      <c r="GB2" t="s">
        <v>2420</v>
      </c>
      <c r="GC2" t="s">
        <v>2421</v>
      </c>
      <c r="GD2" t="s">
        <v>2422</v>
      </c>
      <c r="GE2" t="s">
        <v>2423</v>
      </c>
      <c r="GF2" t="s">
        <v>2424</v>
      </c>
      <c r="GG2" t="s">
        <v>2425</v>
      </c>
      <c r="GH2" t="s">
        <v>2426</v>
      </c>
      <c r="GI2" t="s">
        <v>2427</v>
      </c>
      <c r="GJ2" t="s">
        <v>2428</v>
      </c>
      <c r="GK2" t="s">
        <v>2429</v>
      </c>
      <c r="GL2" t="s">
        <v>2430</v>
      </c>
      <c r="GM2" s="61" t="s">
        <v>2727</v>
      </c>
      <c r="GN2" s="80" t="s">
        <v>2728</v>
      </c>
      <c r="GO2" t="s">
        <v>1</v>
      </c>
      <c r="GP2" t="s">
        <v>2723</v>
      </c>
      <c r="GQ2" t="s">
        <v>2724</v>
      </c>
      <c r="GR2" t="s">
        <v>2730</v>
      </c>
      <c r="GS2" t="s">
        <v>2358</v>
      </c>
      <c r="GT2" t="s">
        <v>2410</v>
      </c>
      <c r="GU2" t="s">
        <v>2411</v>
      </c>
      <c r="GV2" t="s">
        <v>2412</v>
      </c>
      <c r="GW2" t="s">
        <v>2413</v>
      </c>
      <c r="GX2" t="s">
        <v>2414</v>
      </c>
      <c r="GY2" s="79" t="s">
        <v>2415</v>
      </c>
      <c r="GZ2" t="s">
        <v>2416</v>
      </c>
      <c r="HA2" t="s">
        <v>2417</v>
      </c>
      <c r="HB2" t="s">
        <v>2418</v>
      </c>
      <c r="HC2" s="60" t="s">
        <v>2419</v>
      </c>
      <c r="HD2" t="s">
        <v>2420</v>
      </c>
      <c r="HE2" t="s">
        <v>2421</v>
      </c>
      <c r="HF2" t="s">
        <v>2422</v>
      </c>
      <c r="HG2" t="s">
        <v>2423</v>
      </c>
      <c r="HH2" t="s">
        <v>2424</v>
      </c>
      <c r="HI2" t="s">
        <v>2425</v>
      </c>
      <c r="HJ2" t="s">
        <v>2426</v>
      </c>
      <c r="HK2" t="s">
        <v>2427</v>
      </c>
      <c r="HL2" t="s">
        <v>2428</v>
      </c>
      <c r="HM2" t="s">
        <v>2429</v>
      </c>
      <c r="HN2" t="s">
        <v>2430</v>
      </c>
      <c r="HO2" s="61" t="s">
        <v>2727</v>
      </c>
      <c r="HP2" s="80" t="s">
        <v>2728</v>
      </c>
      <c r="HQ2" t="s">
        <v>1</v>
      </c>
      <c r="HR2" t="s">
        <v>2723</v>
      </c>
      <c r="HS2" t="s">
        <v>2724</v>
      </c>
      <c r="HT2" t="s">
        <v>2730</v>
      </c>
      <c r="HU2" t="s">
        <v>2358</v>
      </c>
      <c r="HV2" t="s">
        <v>2410</v>
      </c>
      <c r="HW2" t="s">
        <v>2411</v>
      </c>
      <c r="HX2" t="s">
        <v>2412</v>
      </c>
      <c r="HY2" t="s">
        <v>2413</v>
      </c>
      <c r="HZ2" t="s">
        <v>2414</v>
      </c>
      <c r="IA2" s="79" t="s">
        <v>2415</v>
      </c>
      <c r="IB2" t="s">
        <v>2416</v>
      </c>
      <c r="IC2" t="s">
        <v>2417</v>
      </c>
      <c r="ID2" t="s">
        <v>2418</v>
      </c>
      <c r="IE2" s="60" t="s">
        <v>2419</v>
      </c>
      <c r="IF2" t="s">
        <v>2420</v>
      </c>
      <c r="IG2" t="s">
        <v>2421</v>
      </c>
      <c r="IH2" t="s">
        <v>2422</v>
      </c>
      <c r="II2" t="s">
        <v>2423</v>
      </c>
      <c r="IJ2" t="s">
        <v>2424</v>
      </c>
      <c r="IK2" t="s">
        <v>2425</v>
      </c>
      <c r="IL2" t="s">
        <v>2426</v>
      </c>
      <c r="IM2" t="s">
        <v>2427</v>
      </c>
      <c r="IN2" t="s">
        <v>2428</v>
      </c>
      <c r="IO2" t="s">
        <v>2429</v>
      </c>
      <c r="IP2" t="s">
        <v>2430</v>
      </c>
      <c r="IQ2" s="61" t="s">
        <v>2727</v>
      </c>
      <c r="IR2" s="80" t="s">
        <v>2728</v>
      </c>
      <c r="IS2" t="s">
        <v>1</v>
      </c>
      <c r="IT2" t="s">
        <v>2723</v>
      </c>
      <c r="IU2" t="s">
        <v>2724</v>
      </c>
      <c r="IV2" t="s">
        <v>2730</v>
      </c>
      <c r="IW2" t="s">
        <v>2358</v>
      </c>
      <c r="IX2" t="s">
        <v>2410</v>
      </c>
      <c r="IY2" t="s">
        <v>2411</v>
      </c>
      <c r="IZ2" t="s">
        <v>2412</v>
      </c>
      <c r="JA2" t="s">
        <v>2413</v>
      </c>
      <c r="JB2" t="s">
        <v>2414</v>
      </c>
      <c r="JC2" s="79" t="s">
        <v>2415</v>
      </c>
      <c r="JD2" t="s">
        <v>2416</v>
      </c>
      <c r="JE2" t="s">
        <v>2417</v>
      </c>
      <c r="JF2" t="s">
        <v>2418</v>
      </c>
      <c r="JG2" s="60" t="s">
        <v>2419</v>
      </c>
      <c r="JH2" t="s">
        <v>2420</v>
      </c>
      <c r="JI2" t="s">
        <v>2421</v>
      </c>
      <c r="JJ2" t="s">
        <v>2422</v>
      </c>
      <c r="JK2" t="s">
        <v>2423</v>
      </c>
      <c r="JL2" t="s">
        <v>2424</v>
      </c>
      <c r="JM2" t="s">
        <v>2425</v>
      </c>
      <c r="JN2" t="s">
        <v>2426</v>
      </c>
      <c r="JO2" t="s">
        <v>2427</v>
      </c>
      <c r="JP2" t="s">
        <v>2428</v>
      </c>
      <c r="JQ2" t="s">
        <v>2429</v>
      </c>
      <c r="JR2" t="s">
        <v>2430</v>
      </c>
      <c r="JS2" s="61" t="s">
        <v>2727</v>
      </c>
      <c r="JT2" s="80" t="s">
        <v>2728</v>
      </c>
      <c r="JU2" t="s">
        <v>1</v>
      </c>
      <c r="JV2" t="s">
        <v>2723</v>
      </c>
      <c r="JW2" t="s">
        <v>2724</v>
      </c>
      <c r="JX2" t="s">
        <v>2730</v>
      </c>
      <c r="JY2" t="s">
        <v>2358</v>
      </c>
      <c r="JZ2" t="s">
        <v>2410</v>
      </c>
      <c r="KA2" t="s">
        <v>2411</v>
      </c>
      <c r="KB2" t="s">
        <v>2412</v>
      </c>
      <c r="KC2" t="s">
        <v>2413</v>
      </c>
      <c r="KD2" t="s">
        <v>2414</v>
      </c>
      <c r="KE2" s="79" t="s">
        <v>2415</v>
      </c>
      <c r="KF2" t="s">
        <v>2416</v>
      </c>
      <c r="KG2" t="s">
        <v>2417</v>
      </c>
      <c r="KH2" t="s">
        <v>2418</v>
      </c>
      <c r="KI2" s="60" t="s">
        <v>2419</v>
      </c>
      <c r="KJ2" t="s">
        <v>2420</v>
      </c>
      <c r="KK2" t="s">
        <v>2421</v>
      </c>
      <c r="KL2" t="s">
        <v>2422</v>
      </c>
      <c r="KM2" t="s">
        <v>2423</v>
      </c>
      <c r="KN2" t="s">
        <v>2424</v>
      </c>
      <c r="KO2" t="s">
        <v>2425</v>
      </c>
      <c r="KP2" t="s">
        <v>2426</v>
      </c>
      <c r="KQ2" t="s">
        <v>2427</v>
      </c>
      <c r="KR2" t="s">
        <v>2428</v>
      </c>
      <c r="KS2" t="s">
        <v>2429</v>
      </c>
      <c r="KT2" t="s">
        <v>2430</v>
      </c>
      <c r="KU2" s="61" t="s">
        <v>2727</v>
      </c>
      <c r="KV2" s="80" t="s">
        <v>2728</v>
      </c>
      <c r="KW2" t="s">
        <v>1</v>
      </c>
      <c r="KX2" t="s">
        <v>2723</v>
      </c>
      <c r="KY2" t="s">
        <v>2724</v>
      </c>
      <c r="KZ2" t="s">
        <v>2730</v>
      </c>
      <c r="LA2" t="s">
        <v>2358</v>
      </c>
      <c r="LB2" t="s">
        <v>2410</v>
      </c>
      <c r="LC2" t="s">
        <v>2411</v>
      </c>
      <c r="LD2" t="s">
        <v>2412</v>
      </c>
      <c r="LE2" t="s">
        <v>2413</v>
      </c>
      <c r="LF2" t="s">
        <v>2414</v>
      </c>
      <c r="LG2" s="79" t="s">
        <v>2415</v>
      </c>
      <c r="LH2" t="s">
        <v>2416</v>
      </c>
      <c r="LI2" t="s">
        <v>2417</v>
      </c>
      <c r="LJ2" t="s">
        <v>2418</v>
      </c>
      <c r="LK2" s="60" t="s">
        <v>2419</v>
      </c>
      <c r="LL2" t="s">
        <v>2420</v>
      </c>
      <c r="LM2" t="s">
        <v>2421</v>
      </c>
      <c r="LN2" t="s">
        <v>2422</v>
      </c>
      <c r="LO2" t="s">
        <v>2423</v>
      </c>
      <c r="LP2" t="s">
        <v>2424</v>
      </c>
      <c r="LQ2" t="s">
        <v>2425</v>
      </c>
      <c r="LR2" t="s">
        <v>2426</v>
      </c>
      <c r="LS2" t="s">
        <v>2427</v>
      </c>
      <c r="LT2" t="s">
        <v>2428</v>
      </c>
      <c r="LU2" t="s">
        <v>2429</v>
      </c>
      <c r="LV2" t="s">
        <v>2430</v>
      </c>
      <c r="LW2" s="61" t="s">
        <v>2727</v>
      </c>
      <c r="LX2" s="80" t="s">
        <v>2728</v>
      </c>
      <c r="LY2" t="s">
        <v>1</v>
      </c>
      <c r="LZ2" t="s">
        <v>2723</v>
      </c>
      <c r="MA2" t="s">
        <v>2724</v>
      </c>
      <c r="MB2" t="s">
        <v>2730</v>
      </c>
      <c r="MC2" t="s">
        <v>2358</v>
      </c>
      <c r="MD2" t="s">
        <v>2410</v>
      </c>
      <c r="ME2" t="s">
        <v>2411</v>
      </c>
      <c r="MF2" t="s">
        <v>2412</v>
      </c>
      <c r="MG2" t="s">
        <v>2413</v>
      </c>
      <c r="MH2" t="s">
        <v>2414</v>
      </c>
      <c r="MI2" s="79" t="s">
        <v>2415</v>
      </c>
      <c r="MJ2" t="s">
        <v>2416</v>
      </c>
      <c r="MK2" t="s">
        <v>2417</v>
      </c>
      <c r="ML2" t="s">
        <v>2418</v>
      </c>
      <c r="MM2" s="60" t="s">
        <v>2419</v>
      </c>
      <c r="MN2" t="s">
        <v>2420</v>
      </c>
      <c r="MO2" t="s">
        <v>2421</v>
      </c>
      <c r="MP2" t="s">
        <v>2422</v>
      </c>
      <c r="MQ2" t="s">
        <v>2423</v>
      </c>
      <c r="MR2" t="s">
        <v>2424</v>
      </c>
      <c r="MS2" t="s">
        <v>2425</v>
      </c>
      <c r="MT2" t="s">
        <v>2426</v>
      </c>
      <c r="MU2" t="s">
        <v>2427</v>
      </c>
      <c r="MV2" t="s">
        <v>2428</v>
      </c>
      <c r="MW2" t="s">
        <v>2429</v>
      </c>
      <c r="MX2" t="s">
        <v>2430</v>
      </c>
      <c r="MY2" s="61" t="s">
        <v>2727</v>
      </c>
      <c r="MZ2" s="80" t="s">
        <v>2728</v>
      </c>
      <c r="NA2" t="s">
        <v>1</v>
      </c>
      <c r="NB2" t="s">
        <v>2723</v>
      </c>
      <c r="NC2" t="s">
        <v>2724</v>
      </c>
      <c r="ND2" t="s">
        <v>2730</v>
      </c>
      <c r="NE2" t="s">
        <v>2358</v>
      </c>
      <c r="NF2" t="s">
        <v>2410</v>
      </c>
      <c r="NG2" t="s">
        <v>2411</v>
      </c>
      <c r="NH2" t="s">
        <v>2412</v>
      </c>
      <c r="NI2" t="s">
        <v>2413</v>
      </c>
      <c r="NJ2" t="s">
        <v>2414</v>
      </c>
      <c r="NK2" s="79" t="s">
        <v>2415</v>
      </c>
      <c r="NL2" t="s">
        <v>2416</v>
      </c>
      <c r="NM2" t="s">
        <v>2417</v>
      </c>
      <c r="NN2" t="s">
        <v>2418</v>
      </c>
      <c r="NO2" s="60" t="s">
        <v>2419</v>
      </c>
      <c r="NP2" t="s">
        <v>2420</v>
      </c>
      <c r="NQ2" t="s">
        <v>2421</v>
      </c>
      <c r="NR2" t="s">
        <v>2422</v>
      </c>
      <c r="NS2" t="s">
        <v>2423</v>
      </c>
      <c r="NT2" t="s">
        <v>2424</v>
      </c>
      <c r="NU2" t="s">
        <v>2425</v>
      </c>
      <c r="NV2" t="s">
        <v>2426</v>
      </c>
      <c r="NW2" t="s">
        <v>2427</v>
      </c>
      <c r="NX2" t="s">
        <v>2428</v>
      </c>
      <c r="NY2" t="s">
        <v>2429</v>
      </c>
      <c r="NZ2" t="s">
        <v>2430</v>
      </c>
      <c r="OA2" s="61" t="s">
        <v>2727</v>
      </c>
      <c r="OB2" s="80" t="s">
        <v>2728</v>
      </c>
      <c r="OC2" t="s">
        <v>1</v>
      </c>
      <c r="OD2" t="s">
        <v>2723</v>
      </c>
      <c r="OE2" t="s">
        <v>2724</v>
      </c>
      <c r="OF2" t="s">
        <v>2730</v>
      </c>
      <c r="OG2" t="s">
        <v>2358</v>
      </c>
      <c r="OH2" t="s">
        <v>2410</v>
      </c>
      <c r="OI2" t="s">
        <v>2411</v>
      </c>
      <c r="OJ2" t="s">
        <v>2412</v>
      </c>
      <c r="OK2" t="s">
        <v>2413</v>
      </c>
      <c r="OL2" t="s">
        <v>2414</v>
      </c>
      <c r="OM2" s="79" t="s">
        <v>2415</v>
      </c>
      <c r="ON2" t="s">
        <v>2416</v>
      </c>
      <c r="OO2" t="s">
        <v>2417</v>
      </c>
      <c r="OP2" t="s">
        <v>2418</v>
      </c>
      <c r="OQ2" s="60" t="s">
        <v>2419</v>
      </c>
      <c r="OR2" t="s">
        <v>2420</v>
      </c>
      <c r="OS2" t="s">
        <v>2421</v>
      </c>
      <c r="OT2" t="s">
        <v>2422</v>
      </c>
      <c r="OU2" t="s">
        <v>2423</v>
      </c>
      <c r="OV2" t="s">
        <v>2424</v>
      </c>
      <c r="OW2" t="s">
        <v>2425</v>
      </c>
      <c r="OX2" t="s">
        <v>2426</v>
      </c>
      <c r="OY2" t="s">
        <v>2427</v>
      </c>
      <c r="OZ2" t="s">
        <v>2428</v>
      </c>
      <c r="PA2" t="s">
        <v>2429</v>
      </c>
      <c r="PB2" t="s">
        <v>2430</v>
      </c>
      <c r="PC2" s="61" t="s">
        <v>2727</v>
      </c>
      <c r="PD2" s="80" t="s">
        <v>2728</v>
      </c>
      <c r="PE2" t="s">
        <v>1</v>
      </c>
      <c r="PF2" t="s">
        <v>2723</v>
      </c>
      <c r="PG2" t="s">
        <v>2724</v>
      </c>
      <c r="PH2" t="s">
        <v>2730</v>
      </c>
      <c r="PI2" t="s">
        <v>2358</v>
      </c>
      <c r="PJ2" t="s">
        <v>2410</v>
      </c>
      <c r="PK2" t="s">
        <v>2411</v>
      </c>
      <c r="PL2" t="s">
        <v>2412</v>
      </c>
      <c r="PM2" t="s">
        <v>2413</v>
      </c>
      <c r="PN2" t="s">
        <v>2414</v>
      </c>
      <c r="PO2" s="79" t="s">
        <v>2415</v>
      </c>
      <c r="PP2" t="s">
        <v>2416</v>
      </c>
      <c r="PQ2" t="s">
        <v>2417</v>
      </c>
      <c r="PR2" t="s">
        <v>2418</v>
      </c>
      <c r="PS2" s="60" t="s">
        <v>2419</v>
      </c>
      <c r="PT2" t="s">
        <v>2420</v>
      </c>
      <c r="PU2" t="s">
        <v>2421</v>
      </c>
      <c r="PV2" t="s">
        <v>2422</v>
      </c>
      <c r="PW2" t="s">
        <v>2423</v>
      </c>
      <c r="PX2" t="s">
        <v>2424</v>
      </c>
      <c r="PY2" t="s">
        <v>2425</v>
      </c>
      <c r="PZ2" t="s">
        <v>2426</v>
      </c>
      <c r="QA2" t="s">
        <v>2427</v>
      </c>
      <c r="QB2" t="s">
        <v>2428</v>
      </c>
      <c r="QC2" t="s">
        <v>2429</v>
      </c>
      <c r="QD2" t="s">
        <v>2430</v>
      </c>
      <c r="QE2" s="61" t="s">
        <v>2727</v>
      </c>
      <c r="QF2" s="80" t="s">
        <v>2728</v>
      </c>
      <c r="QG2" t="s">
        <v>1</v>
      </c>
      <c r="QH2" t="s">
        <v>2723</v>
      </c>
      <c r="QI2" t="s">
        <v>2724</v>
      </c>
      <c r="QJ2" t="s">
        <v>2730</v>
      </c>
      <c r="QK2" t="s">
        <v>2358</v>
      </c>
      <c r="QL2" t="s">
        <v>2410</v>
      </c>
      <c r="QM2" t="s">
        <v>2411</v>
      </c>
      <c r="QN2" t="s">
        <v>2412</v>
      </c>
      <c r="QO2" t="s">
        <v>2413</v>
      </c>
      <c r="QP2" t="s">
        <v>2414</v>
      </c>
      <c r="QQ2" s="79" t="s">
        <v>2415</v>
      </c>
      <c r="QR2" t="s">
        <v>2416</v>
      </c>
      <c r="QS2" t="s">
        <v>2417</v>
      </c>
      <c r="QT2" t="s">
        <v>2418</v>
      </c>
      <c r="QU2" s="60" t="s">
        <v>2419</v>
      </c>
      <c r="QV2" t="s">
        <v>2420</v>
      </c>
      <c r="QW2" t="s">
        <v>2421</v>
      </c>
      <c r="QX2" t="s">
        <v>2422</v>
      </c>
      <c r="QY2" t="s">
        <v>2423</v>
      </c>
      <c r="QZ2" t="s">
        <v>2424</v>
      </c>
      <c r="RA2" t="s">
        <v>2425</v>
      </c>
      <c r="RB2" t="s">
        <v>2426</v>
      </c>
      <c r="RC2" t="s">
        <v>2427</v>
      </c>
      <c r="RD2" t="s">
        <v>2428</v>
      </c>
      <c r="RE2" t="s">
        <v>2429</v>
      </c>
      <c r="RF2" t="s">
        <v>2430</v>
      </c>
      <c r="RG2" s="61" t="s">
        <v>2727</v>
      </c>
      <c r="RH2" s="80" t="s">
        <v>2728</v>
      </c>
      <c r="RI2" t="s">
        <v>1</v>
      </c>
      <c r="RJ2" t="s">
        <v>2723</v>
      </c>
      <c r="RK2" t="s">
        <v>2724</v>
      </c>
      <c r="RL2" t="s">
        <v>2730</v>
      </c>
      <c r="RM2" t="s">
        <v>2358</v>
      </c>
      <c r="RN2" t="s">
        <v>2410</v>
      </c>
      <c r="RO2" t="s">
        <v>2411</v>
      </c>
      <c r="RP2" t="s">
        <v>2412</v>
      </c>
      <c r="RQ2" t="s">
        <v>2413</v>
      </c>
      <c r="RR2" t="s">
        <v>2414</v>
      </c>
      <c r="RS2" s="79" t="s">
        <v>2415</v>
      </c>
      <c r="RT2" t="s">
        <v>2416</v>
      </c>
      <c r="RU2" t="s">
        <v>2417</v>
      </c>
      <c r="RV2" t="s">
        <v>2418</v>
      </c>
      <c r="RW2" s="60" t="s">
        <v>2419</v>
      </c>
      <c r="RX2" t="s">
        <v>2420</v>
      </c>
      <c r="RY2" t="s">
        <v>2421</v>
      </c>
      <c r="RZ2" t="s">
        <v>2422</v>
      </c>
      <c r="SA2" t="s">
        <v>2423</v>
      </c>
      <c r="SB2" t="s">
        <v>2424</v>
      </c>
      <c r="SC2" t="s">
        <v>2425</v>
      </c>
      <c r="SD2" t="s">
        <v>2426</v>
      </c>
      <c r="SE2" t="s">
        <v>2427</v>
      </c>
      <c r="SF2" t="s">
        <v>2428</v>
      </c>
      <c r="SG2" t="s">
        <v>2429</v>
      </c>
      <c r="SH2" t="s">
        <v>2430</v>
      </c>
      <c r="SI2" s="61" t="s">
        <v>2727</v>
      </c>
      <c r="SJ2" s="80" t="s">
        <v>2728</v>
      </c>
      <c r="SK2" t="s">
        <v>1</v>
      </c>
      <c r="SL2" t="s">
        <v>2723</v>
      </c>
      <c r="SM2" t="s">
        <v>2724</v>
      </c>
      <c r="SN2" t="s">
        <v>2730</v>
      </c>
      <c r="SO2" t="s">
        <v>2358</v>
      </c>
      <c r="SP2" t="s">
        <v>2410</v>
      </c>
      <c r="SQ2" t="s">
        <v>2411</v>
      </c>
      <c r="SR2" t="s">
        <v>2412</v>
      </c>
      <c r="SS2" t="s">
        <v>2413</v>
      </c>
      <c r="ST2" t="s">
        <v>2414</v>
      </c>
      <c r="SU2" s="79" t="s">
        <v>2415</v>
      </c>
      <c r="SV2" t="s">
        <v>2416</v>
      </c>
      <c r="SW2" t="s">
        <v>2417</v>
      </c>
      <c r="SX2" t="s">
        <v>2418</v>
      </c>
      <c r="SY2" s="60" t="s">
        <v>2419</v>
      </c>
      <c r="SZ2" t="s">
        <v>2420</v>
      </c>
      <c r="TA2" t="s">
        <v>2421</v>
      </c>
      <c r="TB2" t="s">
        <v>2422</v>
      </c>
      <c r="TC2" t="s">
        <v>2423</v>
      </c>
      <c r="TD2" t="s">
        <v>2424</v>
      </c>
      <c r="TE2" t="s">
        <v>2425</v>
      </c>
      <c r="TF2" t="s">
        <v>2426</v>
      </c>
      <c r="TG2" t="s">
        <v>2427</v>
      </c>
      <c r="TH2" t="s">
        <v>2428</v>
      </c>
      <c r="TI2" t="s">
        <v>2429</v>
      </c>
      <c r="TJ2" t="s">
        <v>2430</v>
      </c>
      <c r="TK2" s="61" t="s">
        <v>2727</v>
      </c>
      <c r="TL2" s="80" t="s">
        <v>2728</v>
      </c>
      <c r="TM2" s="34" t="s">
        <v>1</v>
      </c>
      <c r="TN2" s="34" t="s">
        <v>2723</v>
      </c>
      <c r="TO2" s="34" t="s">
        <v>2724</v>
      </c>
      <c r="TP2" s="34" t="s">
        <v>2730</v>
      </c>
      <c r="TQ2" s="34" t="s">
        <v>2358</v>
      </c>
      <c r="TR2" s="34" t="s">
        <v>2410</v>
      </c>
      <c r="TS2" s="34" t="s">
        <v>2411</v>
      </c>
      <c r="TT2" s="34" t="s">
        <v>2412</v>
      </c>
      <c r="TU2" s="34" t="s">
        <v>2413</v>
      </c>
      <c r="TV2" s="34" t="s">
        <v>2414</v>
      </c>
      <c r="TW2" s="150" t="s">
        <v>2415</v>
      </c>
      <c r="TX2" s="34" t="s">
        <v>2416</v>
      </c>
      <c r="TY2" s="34" t="s">
        <v>2417</v>
      </c>
      <c r="TZ2" s="34" t="s">
        <v>2418</v>
      </c>
      <c r="UA2" s="151" t="s">
        <v>2419</v>
      </c>
      <c r="UB2" s="34" t="s">
        <v>2420</v>
      </c>
      <c r="UC2" s="34" t="s">
        <v>2421</v>
      </c>
      <c r="UD2" s="34" t="s">
        <v>2422</v>
      </c>
      <c r="UE2" s="34" t="s">
        <v>2423</v>
      </c>
      <c r="UF2" s="34" t="s">
        <v>2424</v>
      </c>
      <c r="UG2" s="34" t="s">
        <v>2425</v>
      </c>
      <c r="UH2" s="34" t="s">
        <v>2426</v>
      </c>
      <c r="UI2" s="34" t="s">
        <v>2427</v>
      </c>
      <c r="UJ2" s="34" t="s">
        <v>2428</v>
      </c>
      <c r="UK2" s="34" t="s">
        <v>2429</v>
      </c>
      <c r="UL2" s="34" t="s">
        <v>2430</v>
      </c>
      <c r="UM2" s="152" t="s">
        <v>2727</v>
      </c>
      <c r="UN2" s="153" t="s">
        <v>2728</v>
      </c>
      <c r="UO2" s="34" t="s">
        <v>1</v>
      </c>
      <c r="UP2" s="34" t="s">
        <v>2723</v>
      </c>
      <c r="UQ2" s="34" t="s">
        <v>2724</v>
      </c>
      <c r="UR2" s="34" t="s">
        <v>2730</v>
      </c>
      <c r="US2" s="34" t="s">
        <v>2358</v>
      </c>
      <c r="UT2" s="34" t="s">
        <v>2410</v>
      </c>
      <c r="UU2" s="34" t="s">
        <v>2411</v>
      </c>
      <c r="UV2" s="34" t="s">
        <v>2412</v>
      </c>
      <c r="UW2" s="34" t="s">
        <v>2413</v>
      </c>
      <c r="UX2" s="34" t="s">
        <v>2414</v>
      </c>
      <c r="UY2" s="150" t="s">
        <v>2415</v>
      </c>
      <c r="UZ2" s="34" t="s">
        <v>2416</v>
      </c>
      <c r="VA2" s="34" t="s">
        <v>2417</v>
      </c>
      <c r="VB2" s="34" t="s">
        <v>2418</v>
      </c>
      <c r="VC2" s="151" t="s">
        <v>2419</v>
      </c>
      <c r="VD2" s="34" t="s">
        <v>2420</v>
      </c>
      <c r="VE2" s="34" t="s">
        <v>2421</v>
      </c>
      <c r="VF2" s="34" t="s">
        <v>2422</v>
      </c>
      <c r="VG2" s="34" t="s">
        <v>2423</v>
      </c>
      <c r="VH2" s="34" t="s">
        <v>2424</v>
      </c>
      <c r="VI2" s="34" t="s">
        <v>2425</v>
      </c>
      <c r="VJ2" s="34" t="s">
        <v>2426</v>
      </c>
      <c r="VK2" s="34" t="s">
        <v>2427</v>
      </c>
      <c r="VL2" s="34" t="s">
        <v>2428</v>
      </c>
      <c r="VM2" s="34" t="s">
        <v>2429</v>
      </c>
      <c r="VN2" s="34" t="s">
        <v>2430</v>
      </c>
      <c r="VO2" s="152" t="s">
        <v>2727</v>
      </c>
      <c r="VP2" s="153" t="s">
        <v>2728</v>
      </c>
      <c r="VQ2" s="34" t="s">
        <v>1</v>
      </c>
      <c r="VR2" s="34" t="s">
        <v>2723</v>
      </c>
      <c r="VS2" s="34" t="s">
        <v>2724</v>
      </c>
      <c r="VT2" s="34" t="s">
        <v>2730</v>
      </c>
      <c r="VU2" s="34" t="s">
        <v>2358</v>
      </c>
      <c r="VV2" s="34" t="s">
        <v>2410</v>
      </c>
      <c r="VW2" s="34" t="s">
        <v>2411</v>
      </c>
      <c r="VX2" s="34" t="s">
        <v>2412</v>
      </c>
      <c r="VY2" s="34" t="s">
        <v>2413</v>
      </c>
      <c r="VZ2" s="34" t="s">
        <v>2414</v>
      </c>
      <c r="WA2" s="150" t="s">
        <v>2415</v>
      </c>
      <c r="WB2" s="34" t="s">
        <v>2416</v>
      </c>
      <c r="WC2" s="34" t="s">
        <v>2417</v>
      </c>
      <c r="WD2" s="34" t="s">
        <v>2418</v>
      </c>
      <c r="WE2" s="151" t="s">
        <v>2419</v>
      </c>
      <c r="WF2" s="34" t="s">
        <v>2420</v>
      </c>
      <c r="WG2" s="34" t="s">
        <v>2421</v>
      </c>
      <c r="WH2" s="34" t="s">
        <v>2422</v>
      </c>
      <c r="WI2" s="34" t="s">
        <v>2423</v>
      </c>
      <c r="WJ2" s="34" t="s">
        <v>2424</v>
      </c>
      <c r="WK2" s="34" t="s">
        <v>2425</v>
      </c>
      <c r="WL2" s="34" t="s">
        <v>2426</v>
      </c>
      <c r="WM2" s="34" t="s">
        <v>2427</v>
      </c>
      <c r="WN2" s="34" t="s">
        <v>2428</v>
      </c>
      <c r="WO2" s="34" t="s">
        <v>2429</v>
      </c>
      <c r="WP2" s="34" t="s">
        <v>2430</v>
      </c>
      <c r="WQ2" s="152" t="s">
        <v>2727</v>
      </c>
      <c r="WR2" s="153" t="s">
        <v>2728</v>
      </c>
      <c r="WS2" s="34" t="s">
        <v>1</v>
      </c>
      <c r="WT2" s="34" t="s">
        <v>2723</v>
      </c>
      <c r="WU2" s="34" t="s">
        <v>2724</v>
      </c>
      <c r="WV2" s="34" t="s">
        <v>2730</v>
      </c>
      <c r="WW2" s="34" t="s">
        <v>2358</v>
      </c>
      <c r="WX2" s="34" t="s">
        <v>2410</v>
      </c>
      <c r="WY2" s="34" t="s">
        <v>2411</v>
      </c>
      <c r="WZ2" s="34" t="s">
        <v>2412</v>
      </c>
      <c r="XA2" s="34" t="s">
        <v>2413</v>
      </c>
      <c r="XB2" s="34" t="s">
        <v>2414</v>
      </c>
      <c r="XC2" s="150" t="s">
        <v>2415</v>
      </c>
      <c r="XD2" s="34" t="s">
        <v>2416</v>
      </c>
      <c r="XE2" s="34" t="s">
        <v>2417</v>
      </c>
      <c r="XF2" s="34" t="s">
        <v>2418</v>
      </c>
      <c r="XG2" s="151" t="s">
        <v>2419</v>
      </c>
      <c r="XH2" s="34" t="s">
        <v>2420</v>
      </c>
      <c r="XI2" s="34" t="s">
        <v>2421</v>
      </c>
      <c r="XJ2" s="34" t="s">
        <v>2422</v>
      </c>
      <c r="XK2" s="34" t="s">
        <v>2423</v>
      </c>
      <c r="XL2" s="34" t="s">
        <v>2424</v>
      </c>
      <c r="XM2" s="34" t="s">
        <v>2425</v>
      </c>
      <c r="XN2" s="34" t="s">
        <v>2426</v>
      </c>
      <c r="XO2" s="34" t="s">
        <v>2427</v>
      </c>
      <c r="XP2" s="34" t="s">
        <v>2428</v>
      </c>
      <c r="XQ2" s="34" t="s">
        <v>2429</v>
      </c>
      <c r="XR2" s="34" t="s">
        <v>2430</v>
      </c>
      <c r="XS2" s="152" t="s">
        <v>2727</v>
      </c>
      <c r="XT2" s="153" t="s">
        <v>2728</v>
      </c>
      <c r="XU2" s="34" t="s">
        <v>1</v>
      </c>
      <c r="XV2" s="34" t="s">
        <v>2723</v>
      </c>
      <c r="XW2" s="34" t="s">
        <v>2724</v>
      </c>
      <c r="XX2" s="34" t="s">
        <v>2730</v>
      </c>
      <c r="XY2" s="34" t="s">
        <v>2358</v>
      </c>
      <c r="XZ2" s="34" t="s">
        <v>2410</v>
      </c>
      <c r="YA2" s="34" t="s">
        <v>2411</v>
      </c>
      <c r="YB2" s="34" t="s">
        <v>2412</v>
      </c>
      <c r="YC2" s="34" t="s">
        <v>2413</v>
      </c>
      <c r="YD2" s="34" t="s">
        <v>2414</v>
      </c>
      <c r="YE2" s="150" t="s">
        <v>2415</v>
      </c>
      <c r="YF2" s="34" t="s">
        <v>2416</v>
      </c>
      <c r="YG2" s="34" t="s">
        <v>2417</v>
      </c>
      <c r="YH2" s="34" t="s">
        <v>2418</v>
      </c>
      <c r="YI2" s="151" t="s">
        <v>2419</v>
      </c>
      <c r="YJ2" s="34" t="s">
        <v>2420</v>
      </c>
      <c r="YK2" s="34" t="s">
        <v>2421</v>
      </c>
      <c r="YL2" s="34" t="s">
        <v>2422</v>
      </c>
      <c r="YM2" s="34" t="s">
        <v>2423</v>
      </c>
      <c r="YN2" s="34" t="s">
        <v>2424</v>
      </c>
      <c r="YO2" s="34" t="s">
        <v>2425</v>
      </c>
      <c r="YP2" s="34" t="s">
        <v>2426</v>
      </c>
      <c r="YQ2" s="34" t="s">
        <v>2427</v>
      </c>
      <c r="YR2" s="34" t="s">
        <v>2428</v>
      </c>
      <c r="YS2" s="34" t="s">
        <v>2429</v>
      </c>
      <c r="YT2" s="34" t="s">
        <v>2430</v>
      </c>
      <c r="YU2" s="152" t="s">
        <v>2727</v>
      </c>
      <c r="YV2" s="153" t="s">
        <v>2728</v>
      </c>
      <c r="YW2" s="34" t="s">
        <v>1</v>
      </c>
      <c r="YX2" s="34" t="s">
        <v>2723</v>
      </c>
      <c r="YY2" s="34" t="s">
        <v>2724</v>
      </c>
      <c r="YZ2" s="34" t="s">
        <v>2730</v>
      </c>
      <c r="ZA2" s="34" t="s">
        <v>2358</v>
      </c>
      <c r="ZB2" s="34" t="s">
        <v>2410</v>
      </c>
      <c r="ZC2" s="34" t="s">
        <v>2411</v>
      </c>
      <c r="ZD2" s="34" t="s">
        <v>2412</v>
      </c>
      <c r="ZE2" s="34" t="s">
        <v>2413</v>
      </c>
      <c r="ZF2" s="34" t="s">
        <v>2414</v>
      </c>
      <c r="ZG2" s="150" t="s">
        <v>2415</v>
      </c>
      <c r="ZH2" s="34" t="s">
        <v>2416</v>
      </c>
      <c r="ZI2" s="34" t="s">
        <v>2417</v>
      </c>
      <c r="ZJ2" s="34" t="s">
        <v>2418</v>
      </c>
      <c r="ZK2" s="151" t="s">
        <v>2419</v>
      </c>
      <c r="ZL2" s="34" t="s">
        <v>2420</v>
      </c>
      <c r="ZM2" s="34" t="s">
        <v>2421</v>
      </c>
      <c r="ZN2" s="34" t="s">
        <v>2422</v>
      </c>
      <c r="ZO2" s="34" t="s">
        <v>2423</v>
      </c>
      <c r="ZP2" s="34" t="s">
        <v>2424</v>
      </c>
      <c r="ZQ2" s="34" t="s">
        <v>2425</v>
      </c>
      <c r="ZR2" s="34" t="s">
        <v>2426</v>
      </c>
      <c r="ZS2" s="34" t="s">
        <v>2427</v>
      </c>
      <c r="ZT2" s="34" t="s">
        <v>2428</v>
      </c>
      <c r="ZU2" s="34" t="s">
        <v>2429</v>
      </c>
      <c r="ZV2" s="34" t="s">
        <v>2430</v>
      </c>
      <c r="ZW2" s="152" t="s">
        <v>2727</v>
      </c>
      <c r="ZX2" s="153" t="s">
        <v>2728</v>
      </c>
      <c r="ZY2" s="34" t="s">
        <v>1</v>
      </c>
      <c r="ZZ2" s="34" t="s">
        <v>2723</v>
      </c>
      <c r="AAA2" s="34" t="s">
        <v>2724</v>
      </c>
      <c r="AAB2" s="34" t="s">
        <v>2730</v>
      </c>
      <c r="AAC2" s="34" t="s">
        <v>2358</v>
      </c>
      <c r="AAD2" s="34" t="s">
        <v>2410</v>
      </c>
      <c r="AAE2" s="34" t="s">
        <v>2411</v>
      </c>
      <c r="AAF2" s="34" t="s">
        <v>2412</v>
      </c>
      <c r="AAG2" s="34" t="s">
        <v>2413</v>
      </c>
      <c r="AAH2" s="34" t="s">
        <v>2414</v>
      </c>
      <c r="AAI2" s="150" t="s">
        <v>2415</v>
      </c>
      <c r="AAJ2" s="34" t="s">
        <v>2416</v>
      </c>
      <c r="AAK2" s="34" t="s">
        <v>2417</v>
      </c>
      <c r="AAL2" s="34" t="s">
        <v>2418</v>
      </c>
      <c r="AAM2" s="151" t="s">
        <v>2419</v>
      </c>
      <c r="AAN2" s="34" t="s">
        <v>2420</v>
      </c>
      <c r="AAO2" s="34" t="s">
        <v>2421</v>
      </c>
      <c r="AAP2" s="34" t="s">
        <v>2422</v>
      </c>
      <c r="AAQ2" s="34" t="s">
        <v>2423</v>
      </c>
      <c r="AAR2" s="34" t="s">
        <v>2424</v>
      </c>
      <c r="AAS2" s="34" t="s">
        <v>2425</v>
      </c>
      <c r="AAT2" s="34" t="s">
        <v>2426</v>
      </c>
      <c r="AAU2" s="34" t="s">
        <v>2427</v>
      </c>
      <c r="AAV2" s="34" t="s">
        <v>2428</v>
      </c>
      <c r="AAW2" s="34" t="s">
        <v>2429</v>
      </c>
      <c r="AAX2" s="34" t="s">
        <v>2430</v>
      </c>
      <c r="AAY2" s="152" t="s">
        <v>2727</v>
      </c>
      <c r="AAZ2" s="153" t="s">
        <v>2728</v>
      </c>
      <c r="ABA2" s="34" t="s">
        <v>1</v>
      </c>
      <c r="ABB2" s="34" t="s">
        <v>2723</v>
      </c>
      <c r="ABC2" s="34" t="s">
        <v>2724</v>
      </c>
      <c r="ABD2" s="34" t="s">
        <v>2730</v>
      </c>
      <c r="ABE2" s="34" t="s">
        <v>2358</v>
      </c>
      <c r="ABF2" s="34" t="s">
        <v>2410</v>
      </c>
      <c r="ABG2" s="34" t="s">
        <v>2411</v>
      </c>
      <c r="ABH2" s="34" t="s">
        <v>2412</v>
      </c>
      <c r="ABI2" s="34" t="s">
        <v>2413</v>
      </c>
      <c r="ABJ2" s="34" t="s">
        <v>2414</v>
      </c>
      <c r="ABK2" s="150" t="s">
        <v>2415</v>
      </c>
      <c r="ABL2" s="34" t="s">
        <v>2416</v>
      </c>
      <c r="ABM2" s="34" t="s">
        <v>2417</v>
      </c>
      <c r="ABN2" s="34" t="s">
        <v>2418</v>
      </c>
      <c r="ABO2" s="151" t="s">
        <v>2419</v>
      </c>
      <c r="ABP2" s="34" t="s">
        <v>2420</v>
      </c>
      <c r="ABQ2" s="34" t="s">
        <v>2421</v>
      </c>
      <c r="ABR2" s="34" t="s">
        <v>2422</v>
      </c>
      <c r="ABS2" s="34" t="s">
        <v>2423</v>
      </c>
      <c r="ABT2" s="34" t="s">
        <v>2424</v>
      </c>
      <c r="ABU2" s="34" t="s">
        <v>2425</v>
      </c>
      <c r="ABV2" s="34" t="s">
        <v>2426</v>
      </c>
      <c r="ABW2" s="34" t="s">
        <v>2427</v>
      </c>
      <c r="ABX2" s="34" t="s">
        <v>2428</v>
      </c>
      <c r="ABY2" s="34" t="s">
        <v>2429</v>
      </c>
      <c r="ABZ2" s="34" t="s">
        <v>2430</v>
      </c>
      <c r="ACA2" s="152" t="s">
        <v>2727</v>
      </c>
      <c r="ACB2" s="153" t="s">
        <v>2728</v>
      </c>
      <c r="ACC2" s="34" t="s">
        <v>1</v>
      </c>
      <c r="ACD2" s="34" t="s">
        <v>2723</v>
      </c>
      <c r="ACE2" s="34" t="s">
        <v>2724</v>
      </c>
      <c r="ACF2" s="34" t="s">
        <v>2730</v>
      </c>
      <c r="ACG2" s="34" t="s">
        <v>2358</v>
      </c>
      <c r="ACH2" s="34" t="s">
        <v>2410</v>
      </c>
      <c r="ACI2" s="34" t="s">
        <v>2411</v>
      </c>
      <c r="ACJ2" s="34" t="s">
        <v>2412</v>
      </c>
      <c r="ACK2" s="34" t="s">
        <v>2413</v>
      </c>
      <c r="ACL2" s="34" t="s">
        <v>2414</v>
      </c>
      <c r="ACM2" s="150" t="s">
        <v>2415</v>
      </c>
      <c r="ACN2" s="34" t="s">
        <v>2416</v>
      </c>
      <c r="ACO2" s="34" t="s">
        <v>2417</v>
      </c>
      <c r="ACP2" s="34" t="s">
        <v>2418</v>
      </c>
      <c r="ACQ2" s="151" t="s">
        <v>2419</v>
      </c>
      <c r="ACR2" s="34" t="s">
        <v>2420</v>
      </c>
      <c r="ACS2" s="34" t="s">
        <v>2421</v>
      </c>
      <c r="ACT2" s="34" t="s">
        <v>2422</v>
      </c>
      <c r="ACU2" s="34" t="s">
        <v>2423</v>
      </c>
      <c r="ACV2" s="34" t="s">
        <v>2424</v>
      </c>
      <c r="ACW2" s="34" t="s">
        <v>2425</v>
      </c>
      <c r="ACX2" s="34" t="s">
        <v>2426</v>
      </c>
      <c r="ACY2" s="34" t="s">
        <v>2427</v>
      </c>
      <c r="ACZ2" s="34" t="s">
        <v>2428</v>
      </c>
      <c r="ADA2" s="34" t="s">
        <v>2429</v>
      </c>
      <c r="ADB2" s="34" t="s">
        <v>2430</v>
      </c>
      <c r="ADC2" s="152" t="s">
        <v>2727</v>
      </c>
      <c r="ADD2" s="153" t="s">
        <v>2728</v>
      </c>
      <c r="ADE2" s="34" t="s">
        <v>1</v>
      </c>
      <c r="ADF2" s="34" t="s">
        <v>2723</v>
      </c>
      <c r="ADG2" s="34" t="s">
        <v>2724</v>
      </c>
      <c r="ADH2" s="34" t="s">
        <v>2730</v>
      </c>
      <c r="ADI2" s="34" t="s">
        <v>2358</v>
      </c>
      <c r="ADJ2" s="34" t="s">
        <v>2410</v>
      </c>
      <c r="ADK2" s="34" t="s">
        <v>2411</v>
      </c>
      <c r="ADL2" s="34" t="s">
        <v>2412</v>
      </c>
      <c r="ADM2" s="34" t="s">
        <v>2413</v>
      </c>
      <c r="ADN2" s="34" t="s">
        <v>2414</v>
      </c>
      <c r="ADO2" s="150" t="s">
        <v>2415</v>
      </c>
      <c r="ADP2" s="34" t="s">
        <v>2416</v>
      </c>
      <c r="ADQ2" s="34" t="s">
        <v>2417</v>
      </c>
      <c r="ADR2" s="34" t="s">
        <v>2418</v>
      </c>
      <c r="ADS2" s="151" t="s">
        <v>2419</v>
      </c>
      <c r="ADT2" s="34" t="s">
        <v>2420</v>
      </c>
      <c r="ADU2" s="34" t="s">
        <v>2421</v>
      </c>
      <c r="ADV2" s="34" t="s">
        <v>2422</v>
      </c>
      <c r="ADW2" s="34" t="s">
        <v>2423</v>
      </c>
      <c r="ADX2" s="34" t="s">
        <v>2424</v>
      </c>
      <c r="ADY2" s="34" t="s">
        <v>2425</v>
      </c>
      <c r="ADZ2" s="34" t="s">
        <v>2426</v>
      </c>
      <c r="AEA2" s="34" t="s">
        <v>2427</v>
      </c>
      <c r="AEB2" s="34" t="s">
        <v>2428</v>
      </c>
      <c r="AEC2" s="34" t="s">
        <v>2429</v>
      </c>
      <c r="AED2" s="34" t="s">
        <v>2430</v>
      </c>
      <c r="AEE2" s="152" t="s">
        <v>2727</v>
      </c>
      <c r="AEF2" s="153" t="s">
        <v>2728</v>
      </c>
      <c r="AEG2" s="34" t="s">
        <v>1</v>
      </c>
      <c r="AEH2" s="34" t="s">
        <v>2723</v>
      </c>
      <c r="AEI2" s="34" t="s">
        <v>2724</v>
      </c>
      <c r="AEJ2" s="34" t="s">
        <v>2730</v>
      </c>
      <c r="AEK2" s="34" t="s">
        <v>2358</v>
      </c>
      <c r="AEL2" s="34" t="s">
        <v>2410</v>
      </c>
      <c r="AEM2" s="34" t="s">
        <v>2411</v>
      </c>
      <c r="AEN2" s="34" t="s">
        <v>2412</v>
      </c>
      <c r="AEO2" s="34" t="s">
        <v>2413</v>
      </c>
      <c r="AEP2" s="34" t="s">
        <v>2414</v>
      </c>
      <c r="AEQ2" s="150" t="s">
        <v>2415</v>
      </c>
      <c r="AER2" s="34" t="s">
        <v>2416</v>
      </c>
      <c r="AES2" s="34" t="s">
        <v>2417</v>
      </c>
      <c r="AET2" s="34" t="s">
        <v>2418</v>
      </c>
      <c r="AEU2" s="151" t="s">
        <v>2419</v>
      </c>
      <c r="AEV2" s="34" t="s">
        <v>2420</v>
      </c>
      <c r="AEW2" s="34" t="s">
        <v>2421</v>
      </c>
      <c r="AEX2" s="34" t="s">
        <v>2422</v>
      </c>
      <c r="AEY2" s="34" t="s">
        <v>2423</v>
      </c>
      <c r="AEZ2" s="34" t="s">
        <v>2424</v>
      </c>
      <c r="AFA2" s="34" t="s">
        <v>2425</v>
      </c>
      <c r="AFB2" s="34" t="s">
        <v>2426</v>
      </c>
      <c r="AFC2" s="34" t="s">
        <v>2427</v>
      </c>
      <c r="AFD2" s="34" t="s">
        <v>2428</v>
      </c>
      <c r="AFE2" s="34" t="s">
        <v>2429</v>
      </c>
      <c r="AFF2" s="34" t="s">
        <v>2430</v>
      </c>
      <c r="AFG2" s="152" t="s">
        <v>2727</v>
      </c>
      <c r="AFH2" s="153" t="s">
        <v>2728</v>
      </c>
      <c r="AFI2" s="34" t="s">
        <v>1</v>
      </c>
      <c r="AFJ2" s="34" t="s">
        <v>2723</v>
      </c>
      <c r="AFK2" s="34" t="s">
        <v>2724</v>
      </c>
      <c r="AFL2" s="34" t="s">
        <v>2730</v>
      </c>
      <c r="AFM2" s="34" t="s">
        <v>2358</v>
      </c>
      <c r="AFN2" s="34" t="s">
        <v>2410</v>
      </c>
      <c r="AFO2" s="34" t="s">
        <v>2411</v>
      </c>
      <c r="AFP2" s="34" t="s">
        <v>2412</v>
      </c>
      <c r="AFQ2" s="34" t="s">
        <v>2413</v>
      </c>
      <c r="AFR2" s="34" t="s">
        <v>2414</v>
      </c>
      <c r="AFS2" s="150" t="s">
        <v>2415</v>
      </c>
      <c r="AFT2" s="34" t="s">
        <v>2416</v>
      </c>
      <c r="AFU2" s="34" t="s">
        <v>2417</v>
      </c>
      <c r="AFV2" s="34" t="s">
        <v>2418</v>
      </c>
      <c r="AFW2" s="151" t="s">
        <v>2419</v>
      </c>
      <c r="AFX2" s="34" t="s">
        <v>2420</v>
      </c>
      <c r="AFY2" s="34" t="s">
        <v>2421</v>
      </c>
      <c r="AFZ2" s="34" t="s">
        <v>2422</v>
      </c>
      <c r="AGA2" s="34" t="s">
        <v>2423</v>
      </c>
      <c r="AGB2" s="34" t="s">
        <v>2424</v>
      </c>
      <c r="AGC2" s="34" t="s">
        <v>2425</v>
      </c>
      <c r="AGD2" s="34" t="s">
        <v>2426</v>
      </c>
      <c r="AGE2" s="34" t="s">
        <v>2427</v>
      </c>
      <c r="AGF2" s="34" t="s">
        <v>2428</v>
      </c>
      <c r="AGG2" s="34" t="s">
        <v>2429</v>
      </c>
      <c r="AGH2" s="34" t="s">
        <v>2430</v>
      </c>
      <c r="AGI2" s="152" t="s">
        <v>2727</v>
      </c>
      <c r="AGJ2" s="153" t="s">
        <v>2728</v>
      </c>
      <c r="AGK2" s="34" t="s">
        <v>1</v>
      </c>
      <c r="AGL2" s="34" t="s">
        <v>2723</v>
      </c>
      <c r="AGM2" s="34" t="s">
        <v>2724</v>
      </c>
      <c r="AGN2" s="34" t="s">
        <v>2730</v>
      </c>
      <c r="AGO2" s="34" t="s">
        <v>2358</v>
      </c>
      <c r="AGP2" s="34" t="s">
        <v>2410</v>
      </c>
      <c r="AGQ2" s="34" t="s">
        <v>2411</v>
      </c>
      <c r="AGR2" s="34" t="s">
        <v>2412</v>
      </c>
      <c r="AGS2" s="34" t="s">
        <v>2413</v>
      </c>
      <c r="AGT2" s="34" t="s">
        <v>2414</v>
      </c>
      <c r="AGU2" s="150" t="s">
        <v>2415</v>
      </c>
      <c r="AGV2" s="34" t="s">
        <v>2416</v>
      </c>
      <c r="AGW2" s="34" t="s">
        <v>2417</v>
      </c>
      <c r="AGX2" s="34" t="s">
        <v>2418</v>
      </c>
      <c r="AGY2" s="151" t="s">
        <v>2419</v>
      </c>
      <c r="AGZ2" s="34" t="s">
        <v>2420</v>
      </c>
      <c r="AHA2" s="34" t="s">
        <v>2421</v>
      </c>
      <c r="AHB2" s="34" t="s">
        <v>2422</v>
      </c>
      <c r="AHC2" s="34" t="s">
        <v>2423</v>
      </c>
      <c r="AHD2" s="34" t="s">
        <v>2424</v>
      </c>
      <c r="AHE2" s="34" t="s">
        <v>2425</v>
      </c>
      <c r="AHF2" s="34" t="s">
        <v>2426</v>
      </c>
      <c r="AHG2" s="34" t="s">
        <v>2427</v>
      </c>
      <c r="AHH2" s="34" t="s">
        <v>2428</v>
      </c>
      <c r="AHI2" s="34" t="s">
        <v>2429</v>
      </c>
      <c r="AHJ2" s="34" t="s">
        <v>2430</v>
      </c>
      <c r="AHK2" s="152" t="s">
        <v>2727</v>
      </c>
      <c r="AHL2" s="153" t="s">
        <v>2728</v>
      </c>
      <c r="AHM2" s="34" t="s">
        <v>1</v>
      </c>
      <c r="AHN2" s="34" t="s">
        <v>2723</v>
      </c>
      <c r="AHO2" s="34" t="s">
        <v>2724</v>
      </c>
      <c r="AHP2" s="34" t="s">
        <v>2730</v>
      </c>
      <c r="AHQ2" s="34" t="s">
        <v>2358</v>
      </c>
      <c r="AHR2" s="34" t="s">
        <v>2410</v>
      </c>
      <c r="AHS2" s="34" t="s">
        <v>2411</v>
      </c>
      <c r="AHT2" s="34" t="s">
        <v>2412</v>
      </c>
      <c r="AHU2" s="34" t="s">
        <v>2413</v>
      </c>
      <c r="AHV2" s="34" t="s">
        <v>2414</v>
      </c>
      <c r="AHW2" s="150" t="s">
        <v>2415</v>
      </c>
      <c r="AHX2" s="34" t="s">
        <v>2416</v>
      </c>
      <c r="AHY2" s="34" t="s">
        <v>2417</v>
      </c>
      <c r="AHZ2" s="34" t="s">
        <v>2418</v>
      </c>
      <c r="AIA2" s="151" t="s">
        <v>2419</v>
      </c>
      <c r="AIB2" s="34" t="s">
        <v>2420</v>
      </c>
      <c r="AIC2" s="34" t="s">
        <v>2421</v>
      </c>
      <c r="AID2" s="34" t="s">
        <v>2422</v>
      </c>
      <c r="AIE2" s="34" t="s">
        <v>2423</v>
      </c>
      <c r="AIF2" s="34" t="s">
        <v>2424</v>
      </c>
      <c r="AIG2" s="34" t="s">
        <v>2425</v>
      </c>
      <c r="AIH2" s="34" t="s">
        <v>2426</v>
      </c>
      <c r="AII2" s="34" t="s">
        <v>2427</v>
      </c>
      <c r="AIJ2" s="34" t="s">
        <v>2428</v>
      </c>
      <c r="AIK2" s="34" t="s">
        <v>2429</v>
      </c>
      <c r="AIL2" s="34" t="s">
        <v>2430</v>
      </c>
      <c r="AIM2" s="152" t="s">
        <v>2727</v>
      </c>
      <c r="AIN2" s="153" t="s">
        <v>2728</v>
      </c>
      <c r="AIO2" s="34" t="s">
        <v>1</v>
      </c>
      <c r="AIP2" s="34" t="s">
        <v>2723</v>
      </c>
      <c r="AIQ2" s="34" t="s">
        <v>2724</v>
      </c>
      <c r="AIR2" s="34" t="s">
        <v>2730</v>
      </c>
      <c r="AIS2" s="34" t="s">
        <v>2358</v>
      </c>
      <c r="AIT2" s="34" t="s">
        <v>2410</v>
      </c>
      <c r="AIU2" s="34" t="s">
        <v>2411</v>
      </c>
      <c r="AIV2" s="34" t="s">
        <v>2412</v>
      </c>
      <c r="AIW2" s="34" t="s">
        <v>2413</v>
      </c>
      <c r="AIX2" s="34" t="s">
        <v>2414</v>
      </c>
      <c r="AIY2" s="150" t="s">
        <v>2415</v>
      </c>
      <c r="AIZ2" s="34" t="s">
        <v>2416</v>
      </c>
      <c r="AJA2" s="34" t="s">
        <v>2417</v>
      </c>
      <c r="AJB2" s="34" t="s">
        <v>2418</v>
      </c>
      <c r="AJC2" s="151" t="s">
        <v>2419</v>
      </c>
      <c r="AJD2" s="34" t="s">
        <v>2420</v>
      </c>
      <c r="AJE2" s="34" t="s">
        <v>2421</v>
      </c>
      <c r="AJF2" s="34" t="s">
        <v>2422</v>
      </c>
      <c r="AJG2" s="34" t="s">
        <v>2423</v>
      </c>
      <c r="AJH2" s="34" t="s">
        <v>2424</v>
      </c>
      <c r="AJI2" s="34" t="s">
        <v>2425</v>
      </c>
      <c r="AJJ2" s="34" t="s">
        <v>2426</v>
      </c>
      <c r="AJK2" s="34" t="s">
        <v>2427</v>
      </c>
      <c r="AJL2" s="34" t="s">
        <v>2428</v>
      </c>
      <c r="AJM2" s="34" t="s">
        <v>2429</v>
      </c>
      <c r="AJN2" s="34" t="s">
        <v>2430</v>
      </c>
      <c r="AJO2" s="152" t="s">
        <v>2727</v>
      </c>
      <c r="AJP2" s="153" t="s">
        <v>2728</v>
      </c>
      <c r="AJQ2" s="34" t="s">
        <v>1</v>
      </c>
      <c r="AJR2" s="34" t="s">
        <v>2723</v>
      </c>
      <c r="AJS2" s="34" t="s">
        <v>2724</v>
      </c>
      <c r="AJT2" s="34" t="s">
        <v>2730</v>
      </c>
      <c r="AJU2" s="34" t="s">
        <v>2358</v>
      </c>
      <c r="AJV2" s="34" t="s">
        <v>2410</v>
      </c>
      <c r="AJW2" s="34" t="s">
        <v>2411</v>
      </c>
      <c r="AJX2" s="34" t="s">
        <v>2412</v>
      </c>
      <c r="AJY2" s="34" t="s">
        <v>2413</v>
      </c>
      <c r="AJZ2" s="34" t="s">
        <v>2414</v>
      </c>
      <c r="AKA2" s="150" t="s">
        <v>2415</v>
      </c>
      <c r="AKB2" s="34" t="s">
        <v>2416</v>
      </c>
      <c r="AKC2" s="34" t="s">
        <v>2417</v>
      </c>
      <c r="AKD2" s="34" t="s">
        <v>2418</v>
      </c>
      <c r="AKE2" s="151" t="s">
        <v>2419</v>
      </c>
      <c r="AKF2" s="34" t="s">
        <v>2420</v>
      </c>
      <c r="AKG2" s="34" t="s">
        <v>2421</v>
      </c>
      <c r="AKH2" s="34" t="s">
        <v>2422</v>
      </c>
      <c r="AKI2" s="34" t="s">
        <v>2423</v>
      </c>
      <c r="AKJ2" s="34" t="s">
        <v>2424</v>
      </c>
      <c r="AKK2" s="34" t="s">
        <v>2425</v>
      </c>
      <c r="AKL2" s="34" t="s">
        <v>2426</v>
      </c>
      <c r="AKM2" s="34" t="s">
        <v>2427</v>
      </c>
      <c r="AKN2" s="34" t="s">
        <v>2428</v>
      </c>
      <c r="AKO2" s="34" t="s">
        <v>2429</v>
      </c>
      <c r="AKP2" s="34" t="s">
        <v>2430</v>
      </c>
      <c r="AKQ2" s="152" t="s">
        <v>2727</v>
      </c>
      <c r="AKR2" s="153" t="s">
        <v>2728</v>
      </c>
      <c r="AKS2" s="34" t="s">
        <v>1</v>
      </c>
      <c r="AKT2" s="34" t="s">
        <v>2723</v>
      </c>
      <c r="AKU2" s="34" t="s">
        <v>2724</v>
      </c>
      <c r="AKV2" s="34" t="s">
        <v>2730</v>
      </c>
      <c r="AKW2" s="34" t="s">
        <v>2358</v>
      </c>
      <c r="AKX2" s="34" t="s">
        <v>2410</v>
      </c>
      <c r="AKY2" s="34" t="s">
        <v>2411</v>
      </c>
      <c r="AKZ2" s="34" t="s">
        <v>2412</v>
      </c>
      <c r="ALA2" s="34" t="s">
        <v>2413</v>
      </c>
      <c r="ALB2" s="34" t="s">
        <v>2414</v>
      </c>
      <c r="ALC2" s="150" t="s">
        <v>2415</v>
      </c>
      <c r="ALD2" s="34" t="s">
        <v>2416</v>
      </c>
      <c r="ALE2" s="34" t="s">
        <v>2417</v>
      </c>
      <c r="ALF2" s="34" t="s">
        <v>2418</v>
      </c>
      <c r="ALG2" s="151" t="s">
        <v>2419</v>
      </c>
      <c r="ALH2" s="34" t="s">
        <v>2420</v>
      </c>
      <c r="ALI2" s="34" t="s">
        <v>2421</v>
      </c>
      <c r="ALJ2" s="34" t="s">
        <v>2422</v>
      </c>
      <c r="ALK2" s="34" t="s">
        <v>2423</v>
      </c>
      <c r="ALL2" s="34" t="s">
        <v>2424</v>
      </c>
      <c r="ALM2" s="34" t="s">
        <v>2425</v>
      </c>
      <c r="ALN2" s="34" t="s">
        <v>2426</v>
      </c>
      <c r="ALO2" s="34" t="s">
        <v>2427</v>
      </c>
      <c r="ALP2" s="34" t="s">
        <v>2428</v>
      </c>
      <c r="ALQ2" s="34" t="s">
        <v>2429</v>
      </c>
      <c r="ALR2" s="34" t="s">
        <v>2430</v>
      </c>
      <c r="ALS2" s="152" t="s">
        <v>2727</v>
      </c>
      <c r="ALT2" s="153" t="s">
        <v>2728</v>
      </c>
      <c r="ALU2" s="34" t="s">
        <v>1</v>
      </c>
      <c r="ALV2" s="34" t="s">
        <v>2723</v>
      </c>
      <c r="ALW2" s="34" t="s">
        <v>2724</v>
      </c>
      <c r="ALX2" s="34" t="s">
        <v>2730</v>
      </c>
      <c r="ALY2" s="34" t="s">
        <v>2358</v>
      </c>
      <c r="ALZ2" s="34" t="s">
        <v>2410</v>
      </c>
      <c r="AMA2" s="34" t="s">
        <v>2411</v>
      </c>
      <c r="AMB2" s="34" t="s">
        <v>2412</v>
      </c>
      <c r="AMC2" s="34" t="s">
        <v>2413</v>
      </c>
      <c r="AMD2" s="34" t="s">
        <v>2414</v>
      </c>
      <c r="AME2" s="150" t="s">
        <v>2415</v>
      </c>
      <c r="AMF2" s="34" t="s">
        <v>2416</v>
      </c>
      <c r="AMG2" s="34" t="s">
        <v>2417</v>
      </c>
      <c r="AMH2" s="34" t="s">
        <v>2418</v>
      </c>
      <c r="AMI2" s="151" t="s">
        <v>2419</v>
      </c>
      <c r="AMJ2" s="34" t="s">
        <v>2420</v>
      </c>
      <c r="AMK2" s="34" t="s">
        <v>2421</v>
      </c>
      <c r="AML2" s="34" t="s">
        <v>2422</v>
      </c>
      <c r="AMM2" s="34" t="s">
        <v>2423</v>
      </c>
      <c r="AMN2" s="34" t="s">
        <v>2424</v>
      </c>
      <c r="AMO2" s="34" t="s">
        <v>2425</v>
      </c>
      <c r="AMP2" s="34" t="s">
        <v>2426</v>
      </c>
      <c r="AMQ2" s="34" t="s">
        <v>2427</v>
      </c>
      <c r="AMR2" s="34" t="s">
        <v>2428</v>
      </c>
      <c r="AMS2" s="34" t="s">
        <v>2429</v>
      </c>
      <c r="AMT2" s="34" t="s">
        <v>2430</v>
      </c>
      <c r="AMU2" s="152" t="s">
        <v>2727</v>
      </c>
      <c r="AMV2" s="153" t="s">
        <v>2728</v>
      </c>
      <c r="AMW2" t="s">
        <v>2683</v>
      </c>
      <c r="AMX2" s="34" t="s">
        <v>1</v>
      </c>
      <c r="AMY2" s="34" t="s">
        <v>2723</v>
      </c>
      <c r="AMZ2" s="34" t="s">
        <v>2724</v>
      </c>
      <c r="ANA2" s="34" t="s">
        <v>2730</v>
      </c>
      <c r="ANB2" s="34" t="s">
        <v>2358</v>
      </c>
      <c r="ANC2" s="34" t="s">
        <v>2410</v>
      </c>
      <c r="AND2" s="34" t="s">
        <v>2411</v>
      </c>
      <c r="ANE2" s="34" t="s">
        <v>2412</v>
      </c>
      <c r="ANF2" s="34" t="s">
        <v>2413</v>
      </c>
      <c r="ANG2" s="34" t="s">
        <v>2414</v>
      </c>
      <c r="ANH2" s="150" t="s">
        <v>2415</v>
      </c>
      <c r="ANI2" s="34" t="s">
        <v>2416</v>
      </c>
      <c r="ANJ2" s="34" t="s">
        <v>2417</v>
      </c>
      <c r="ANK2" s="34" t="s">
        <v>2418</v>
      </c>
      <c r="ANL2" s="151" t="s">
        <v>2419</v>
      </c>
      <c r="ANM2" s="34" t="s">
        <v>2420</v>
      </c>
      <c r="ANN2" s="34" t="s">
        <v>2421</v>
      </c>
      <c r="ANO2" s="34" t="s">
        <v>2422</v>
      </c>
      <c r="ANP2" s="34" t="s">
        <v>2423</v>
      </c>
      <c r="ANQ2" s="34" t="s">
        <v>2424</v>
      </c>
      <c r="ANR2" s="34" t="s">
        <v>2425</v>
      </c>
      <c r="ANS2" s="34" t="s">
        <v>2426</v>
      </c>
      <c r="ANT2" s="34" t="s">
        <v>2427</v>
      </c>
      <c r="ANU2" s="34" t="s">
        <v>2428</v>
      </c>
      <c r="ANV2" s="34" t="s">
        <v>2429</v>
      </c>
      <c r="ANW2" s="34" t="s">
        <v>2430</v>
      </c>
      <c r="ANX2" s="152" t="s">
        <v>2727</v>
      </c>
      <c r="ANY2" s="153" t="s">
        <v>2728</v>
      </c>
      <c r="ANZ2" s="34" t="s">
        <v>1</v>
      </c>
      <c r="AOA2" s="34" t="s">
        <v>2723</v>
      </c>
      <c r="AOB2" s="34" t="s">
        <v>2724</v>
      </c>
      <c r="AOC2" s="34" t="s">
        <v>2730</v>
      </c>
      <c r="AOD2" s="34" t="s">
        <v>2358</v>
      </c>
      <c r="AOE2" s="34" t="s">
        <v>2410</v>
      </c>
      <c r="AOF2" s="34" t="s">
        <v>2411</v>
      </c>
      <c r="AOG2" s="34" t="s">
        <v>2412</v>
      </c>
      <c r="AOH2" s="34" t="s">
        <v>2413</v>
      </c>
      <c r="AOI2" s="34" t="s">
        <v>2414</v>
      </c>
      <c r="AOJ2" s="150" t="s">
        <v>2415</v>
      </c>
      <c r="AOK2" s="34" t="s">
        <v>2416</v>
      </c>
      <c r="AOL2" s="34" t="s">
        <v>2417</v>
      </c>
      <c r="AOM2" s="34" t="s">
        <v>2418</v>
      </c>
      <c r="AON2" s="151" t="s">
        <v>2419</v>
      </c>
      <c r="AOO2" s="34" t="s">
        <v>2420</v>
      </c>
      <c r="AOP2" s="34" t="s">
        <v>2421</v>
      </c>
      <c r="AOQ2" s="34" t="s">
        <v>2422</v>
      </c>
      <c r="AOR2" s="34" t="s">
        <v>2423</v>
      </c>
      <c r="AOS2" s="34" t="s">
        <v>2424</v>
      </c>
      <c r="AOT2" s="34" t="s">
        <v>2425</v>
      </c>
      <c r="AOU2" s="34" t="s">
        <v>2426</v>
      </c>
      <c r="AOV2" s="34" t="s">
        <v>2427</v>
      </c>
      <c r="AOW2" s="34" t="s">
        <v>2428</v>
      </c>
      <c r="AOX2" s="34" t="s">
        <v>2429</v>
      </c>
      <c r="AOY2" s="34" t="s">
        <v>2430</v>
      </c>
      <c r="AOZ2" s="152" t="s">
        <v>2727</v>
      </c>
      <c r="APA2" s="153" t="s">
        <v>2728</v>
      </c>
    </row>
    <row r="3" spans="1:1093">
      <c r="A3" t="s">
        <v>2380</v>
      </c>
      <c r="B3" t="s">
        <v>2736</v>
      </c>
      <c r="C3" t="s">
        <v>2692</v>
      </c>
      <c r="D3">
        <v>8</v>
      </c>
      <c r="E3" s="1">
        <v>0.3744791666666667</v>
      </c>
      <c r="F3" s="1">
        <v>7.8634259259259265E-2</v>
      </c>
      <c r="G3" s="1">
        <v>7.8634259259259265E-2</v>
      </c>
      <c r="H3" s="1">
        <v>0.2839930555555556</v>
      </c>
      <c r="I3">
        <v>188</v>
      </c>
      <c r="J3">
        <v>14</v>
      </c>
      <c r="K3">
        <v>202</v>
      </c>
      <c r="L3">
        <v>2597</v>
      </c>
      <c r="M3">
        <v>21</v>
      </c>
      <c r="N3">
        <v>4</v>
      </c>
      <c r="O3">
        <v>2622</v>
      </c>
      <c r="P3">
        <v>0</v>
      </c>
      <c r="Q3">
        <v>0</v>
      </c>
      <c r="R3">
        <v>0</v>
      </c>
      <c r="S3">
        <v>1</v>
      </c>
      <c r="T3">
        <v>2</v>
      </c>
      <c r="U3">
        <v>3</v>
      </c>
      <c r="V3">
        <v>163</v>
      </c>
      <c r="W3">
        <v>5</v>
      </c>
      <c r="X3">
        <v>0</v>
      </c>
      <c r="Y3">
        <v>168</v>
      </c>
      <c r="Z3">
        <v>97.02</v>
      </c>
      <c r="AA3">
        <v>2400</v>
      </c>
      <c r="AB3" s="12">
        <f t="shared" ref="AB3:AB11" si="0">O3/AA3*100</f>
        <v>109.25</v>
      </c>
      <c r="AC3" t="s">
        <v>2380</v>
      </c>
      <c r="AD3" t="s">
        <v>2736</v>
      </c>
      <c r="AE3" t="s">
        <v>2692</v>
      </c>
      <c r="AG3" s="1">
        <v>0</v>
      </c>
      <c r="AH3" s="1">
        <v>0</v>
      </c>
      <c r="AI3" s="1">
        <v>0</v>
      </c>
      <c r="AJ3" s="1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</v>
      </c>
      <c r="AV3">
        <v>2</v>
      </c>
      <c r="AW3">
        <v>5</v>
      </c>
      <c r="AX3">
        <v>321</v>
      </c>
      <c r="AY3">
        <v>3</v>
      </c>
      <c r="AZ3">
        <v>0</v>
      </c>
      <c r="BA3">
        <v>324</v>
      </c>
      <c r="BB3">
        <v>99.07</v>
      </c>
      <c r="BD3" s="12"/>
      <c r="BE3" t="s">
        <v>2380</v>
      </c>
      <c r="BF3" t="s">
        <v>2736</v>
      </c>
      <c r="BG3" t="s">
        <v>2692</v>
      </c>
      <c r="BH3">
        <v>8</v>
      </c>
      <c r="BI3" s="1">
        <v>0.30340277777777774</v>
      </c>
      <c r="BJ3" s="1">
        <v>8.7476851851851847E-2</v>
      </c>
      <c r="BK3" s="1">
        <v>8.7476851851851847E-2</v>
      </c>
      <c r="BL3" s="1">
        <v>0.19697916666666668</v>
      </c>
      <c r="BM3">
        <v>169</v>
      </c>
      <c r="BN3">
        <v>26</v>
      </c>
      <c r="BO3">
        <v>195</v>
      </c>
      <c r="BP3">
        <v>2493</v>
      </c>
      <c r="BQ3">
        <v>14</v>
      </c>
      <c r="BR3">
        <v>25</v>
      </c>
      <c r="BS3">
        <v>2532</v>
      </c>
      <c r="BT3">
        <v>0</v>
      </c>
      <c r="BU3">
        <v>0</v>
      </c>
      <c r="BV3">
        <v>0</v>
      </c>
      <c r="BW3">
        <v>2</v>
      </c>
      <c r="BX3">
        <v>1</v>
      </c>
      <c r="BY3">
        <v>3</v>
      </c>
      <c r="BZ3">
        <v>165</v>
      </c>
      <c r="CA3">
        <v>3</v>
      </c>
      <c r="CB3">
        <v>0</v>
      </c>
      <c r="CC3">
        <v>168</v>
      </c>
      <c r="CD3">
        <v>98.21</v>
      </c>
      <c r="CE3">
        <v>2400</v>
      </c>
      <c r="CF3" s="12">
        <f t="shared" ref="CF3:CF11" si="1">BS3/CE3*100</f>
        <v>105.5</v>
      </c>
      <c r="CG3" t="s">
        <v>2380</v>
      </c>
      <c r="CH3" t="s">
        <v>2736</v>
      </c>
      <c r="CI3" t="s">
        <v>2692</v>
      </c>
      <c r="CJ3">
        <v>8</v>
      </c>
      <c r="CK3" s="1">
        <v>0</v>
      </c>
      <c r="CL3" s="1">
        <v>0</v>
      </c>
      <c r="CM3" s="1">
        <v>0</v>
      </c>
      <c r="CN3" s="1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11</v>
      </c>
      <c r="CZ3">
        <v>2</v>
      </c>
      <c r="DA3">
        <v>13</v>
      </c>
      <c r="DB3">
        <v>236</v>
      </c>
      <c r="DC3">
        <v>5</v>
      </c>
      <c r="DD3">
        <v>0</v>
      </c>
      <c r="DE3">
        <v>241</v>
      </c>
      <c r="DF3">
        <v>97.93</v>
      </c>
      <c r="DH3" s="12" t="e">
        <f t="shared" ref="DH3:DH11" si="2">CU3/DG3*100</f>
        <v>#DIV/0!</v>
      </c>
      <c r="DI3" t="s">
        <v>2380</v>
      </c>
      <c r="DJ3" t="s">
        <v>2736</v>
      </c>
      <c r="DK3" t="s">
        <v>2692</v>
      </c>
      <c r="DL3">
        <v>8</v>
      </c>
      <c r="DM3" s="1">
        <v>0.64709490740740738</v>
      </c>
      <c r="DN3" s="1">
        <v>0.16611111111111113</v>
      </c>
      <c r="DO3" s="1">
        <v>3.079861111111111E-2</v>
      </c>
      <c r="DP3" s="1">
        <v>0.48097222222222219</v>
      </c>
      <c r="DQ3">
        <v>357</v>
      </c>
      <c r="DR3">
        <v>40</v>
      </c>
      <c r="DS3">
        <v>397</v>
      </c>
      <c r="DT3">
        <v>5090</v>
      </c>
      <c r="DU3">
        <v>35</v>
      </c>
      <c r="DV3">
        <v>29</v>
      </c>
      <c r="DW3">
        <v>5154</v>
      </c>
      <c r="DX3">
        <v>0</v>
      </c>
      <c r="DY3">
        <v>0</v>
      </c>
      <c r="DZ3">
        <v>0</v>
      </c>
      <c r="EA3">
        <v>17</v>
      </c>
      <c r="EB3">
        <v>7</v>
      </c>
      <c r="EC3">
        <v>24</v>
      </c>
      <c r="ED3">
        <v>885</v>
      </c>
      <c r="EE3">
        <v>16</v>
      </c>
      <c r="EF3">
        <v>0</v>
      </c>
      <c r="EG3">
        <v>901</v>
      </c>
      <c r="EH3">
        <v>98.22</v>
      </c>
      <c r="EI3">
        <f>SUM(AA3,BC3,CE3)</f>
        <v>4800</v>
      </c>
      <c r="EJ3" s="12">
        <f t="shared" ref="EJ3:EJ11" si="3">DW3/EI3*100</f>
        <v>107.375</v>
      </c>
      <c r="EK3" t="s">
        <v>2380</v>
      </c>
      <c r="EL3" t="s">
        <v>2736</v>
      </c>
      <c r="EM3" t="s">
        <v>2692</v>
      </c>
      <c r="EN3">
        <v>8</v>
      </c>
      <c r="EO3" s="1">
        <v>0</v>
      </c>
      <c r="EP3" s="1">
        <v>0</v>
      </c>
      <c r="EQ3" s="1">
        <v>0</v>
      </c>
      <c r="ER3" s="1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2</v>
      </c>
      <c r="FD3">
        <v>3</v>
      </c>
      <c r="FE3">
        <v>5</v>
      </c>
      <c r="FF3">
        <v>259</v>
      </c>
      <c r="FG3">
        <v>2</v>
      </c>
      <c r="FH3">
        <v>2</v>
      </c>
      <c r="FI3">
        <v>263</v>
      </c>
      <c r="FJ3">
        <v>98.48</v>
      </c>
      <c r="FK3">
        <v>2400</v>
      </c>
      <c r="FL3" s="12">
        <f t="shared" ref="FL3:FL11" si="4">EY3/FK3*100</f>
        <v>0</v>
      </c>
      <c r="FM3" t="s">
        <v>2380</v>
      </c>
      <c r="FN3" t="s">
        <v>2736</v>
      </c>
      <c r="FO3" t="s">
        <v>2692</v>
      </c>
      <c r="FP3">
        <v>8</v>
      </c>
      <c r="FQ3" s="1">
        <v>0</v>
      </c>
      <c r="FR3" s="1">
        <v>0</v>
      </c>
      <c r="FS3" s="1">
        <v>0</v>
      </c>
      <c r="FT3" s="1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2400</v>
      </c>
      <c r="GN3" s="12">
        <f t="shared" ref="GN3:GN11" si="5">GA3/GM3*100</f>
        <v>0</v>
      </c>
      <c r="GO3" t="s">
        <v>2380</v>
      </c>
      <c r="GP3" t="s">
        <v>2736</v>
      </c>
      <c r="GQ3" t="s">
        <v>2692</v>
      </c>
      <c r="GR3">
        <v>8</v>
      </c>
      <c r="GS3" s="1">
        <v>0</v>
      </c>
      <c r="GT3" s="1">
        <v>0</v>
      </c>
      <c r="GU3" s="1">
        <v>0</v>
      </c>
      <c r="GV3" s="1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2400</v>
      </c>
      <c r="HP3" s="12">
        <f t="shared" ref="HP3:HP11" si="6">HC3/HO3*100</f>
        <v>0</v>
      </c>
      <c r="HQ3" t="s">
        <v>2380</v>
      </c>
      <c r="HR3" t="s">
        <v>2736</v>
      </c>
      <c r="HS3" t="s">
        <v>2692</v>
      </c>
      <c r="HT3">
        <v>8</v>
      </c>
      <c r="HU3" s="1">
        <v>0.28445601851851854</v>
      </c>
      <c r="HV3" s="1">
        <v>8.7476851851851847E-2</v>
      </c>
      <c r="HW3" s="1">
        <v>1.8935185185185183E-2</v>
      </c>
      <c r="HX3" s="1">
        <v>0.19697916666666668</v>
      </c>
      <c r="HY3">
        <v>169</v>
      </c>
      <c r="HZ3">
        <v>26</v>
      </c>
      <c r="IA3">
        <v>195</v>
      </c>
      <c r="IB3">
        <v>2493</v>
      </c>
      <c r="IC3">
        <v>14</v>
      </c>
      <c r="ID3">
        <v>25</v>
      </c>
      <c r="IE3">
        <v>2532</v>
      </c>
      <c r="IF3">
        <v>0</v>
      </c>
      <c r="IG3">
        <v>0</v>
      </c>
      <c r="IH3">
        <v>0</v>
      </c>
      <c r="II3">
        <v>15</v>
      </c>
      <c r="IJ3">
        <v>6</v>
      </c>
      <c r="IK3">
        <v>21</v>
      </c>
      <c r="IL3">
        <v>660</v>
      </c>
      <c r="IM3">
        <v>10</v>
      </c>
      <c r="IN3">
        <v>2</v>
      </c>
      <c r="IO3">
        <v>672</v>
      </c>
      <c r="IP3">
        <v>98.21</v>
      </c>
      <c r="IQ3">
        <v>2400</v>
      </c>
      <c r="IR3" s="12">
        <f t="shared" ref="IR3:IR11" si="7">IE3/IQ3*100</f>
        <v>105.5</v>
      </c>
      <c r="IS3" t="s">
        <v>2380</v>
      </c>
      <c r="IT3" t="s">
        <v>2736</v>
      </c>
      <c r="IU3" t="s">
        <v>2692</v>
      </c>
      <c r="IV3">
        <v>8</v>
      </c>
      <c r="IW3" s="1">
        <v>0.64709490740740738</v>
      </c>
      <c r="IX3" s="1">
        <v>0.16611111111111113</v>
      </c>
      <c r="IY3" s="1">
        <v>3.079861111111111E-2</v>
      </c>
      <c r="IZ3" s="1">
        <v>0.48097222222222219</v>
      </c>
      <c r="JA3">
        <v>357</v>
      </c>
      <c r="JB3">
        <v>40</v>
      </c>
      <c r="JC3">
        <v>397</v>
      </c>
      <c r="JD3">
        <v>5090</v>
      </c>
      <c r="JE3">
        <v>35</v>
      </c>
      <c r="JF3">
        <v>29</v>
      </c>
      <c r="JG3">
        <v>5154</v>
      </c>
      <c r="JH3">
        <v>0</v>
      </c>
      <c r="JI3">
        <v>0</v>
      </c>
      <c r="JJ3">
        <v>0</v>
      </c>
      <c r="JK3">
        <v>19</v>
      </c>
      <c r="JL3">
        <v>10</v>
      </c>
      <c r="JM3">
        <v>29</v>
      </c>
      <c r="JN3">
        <v>1144</v>
      </c>
      <c r="JO3">
        <v>18</v>
      </c>
      <c r="JP3">
        <v>2</v>
      </c>
      <c r="JQ3">
        <v>1164</v>
      </c>
      <c r="JR3">
        <v>98.28</v>
      </c>
      <c r="JS3">
        <f>SUM(AA3,BC3,CE3)</f>
        <v>4800</v>
      </c>
      <c r="JT3" s="12">
        <f t="shared" ref="JT3:JT11" si="8">JG3/JS3*100</f>
        <v>107.375</v>
      </c>
      <c r="JU3" t="s">
        <v>2380</v>
      </c>
      <c r="JV3" t="s">
        <v>2736</v>
      </c>
      <c r="JW3" t="s">
        <v>2692</v>
      </c>
      <c r="JX3">
        <v>8</v>
      </c>
      <c r="JY3" s="1">
        <v>0.35412037037037036</v>
      </c>
      <c r="JZ3" s="1">
        <v>7.7372685185185183E-2</v>
      </c>
      <c r="KA3" s="1">
        <v>7.7372685185185183E-2</v>
      </c>
      <c r="KB3" s="1">
        <v>0.24859953703703705</v>
      </c>
      <c r="KC3">
        <v>180</v>
      </c>
      <c r="KD3">
        <v>26</v>
      </c>
      <c r="KE3">
        <v>206</v>
      </c>
      <c r="KF3">
        <v>2034</v>
      </c>
      <c r="KG3">
        <v>26</v>
      </c>
      <c r="KH3">
        <v>26</v>
      </c>
      <c r="KI3">
        <v>2086</v>
      </c>
      <c r="KJ3">
        <v>0</v>
      </c>
      <c r="KK3">
        <v>0</v>
      </c>
      <c r="KL3">
        <v>0</v>
      </c>
      <c r="KM3">
        <v>2</v>
      </c>
      <c r="KN3">
        <v>3</v>
      </c>
      <c r="KO3">
        <v>5</v>
      </c>
      <c r="KP3">
        <v>210</v>
      </c>
      <c r="KQ3">
        <v>5</v>
      </c>
      <c r="KR3">
        <v>0</v>
      </c>
      <c r="KS3">
        <v>215</v>
      </c>
      <c r="KT3">
        <v>97.67</v>
      </c>
      <c r="KU3">
        <v>2400</v>
      </c>
      <c r="KV3" s="12">
        <f t="shared" ref="KV3:KV11" si="9">KI3/KU3*100</f>
        <v>86.916666666666657</v>
      </c>
      <c r="KW3" t="s">
        <v>2380</v>
      </c>
      <c r="KX3" t="s">
        <v>2736</v>
      </c>
      <c r="KY3" t="s">
        <v>2692</v>
      </c>
      <c r="KZ3">
        <v>8</v>
      </c>
      <c r="LA3" s="1">
        <v>0.51987268518518526</v>
      </c>
      <c r="LB3" s="1">
        <v>0.10797453703703704</v>
      </c>
      <c r="LC3" s="1">
        <v>0.10797453703703704</v>
      </c>
      <c r="LD3" s="1">
        <v>0.35028935185185189</v>
      </c>
      <c r="LE3">
        <v>107</v>
      </c>
      <c r="LF3">
        <v>37</v>
      </c>
      <c r="LG3">
        <v>144</v>
      </c>
      <c r="LH3">
        <v>1737</v>
      </c>
      <c r="LI3">
        <v>126</v>
      </c>
      <c r="LJ3">
        <v>32</v>
      </c>
      <c r="LK3">
        <v>1895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2400</v>
      </c>
      <c r="LX3" s="12">
        <f t="shared" ref="LX3:LX11" si="10">LK3/LW3*100</f>
        <v>78.958333333333329</v>
      </c>
      <c r="LY3" t="s">
        <v>2380</v>
      </c>
      <c r="LZ3" t="s">
        <v>2736</v>
      </c>
      <c r="MA3" t="s">
        <v>2692</v>
      </c>
      <c r="MB3">
        <v>8</v>
      </c>
      <c r="MC3" s="1">
        <v>0.41002314814814816</v>
      </c>
      <c r="MD3" s="1">
        <v>0.12353009259259258</v>
      </c>
      <c r="ME3" s="1">
        <v>0.12353009259259258</v>
      </c>
      <c r="MF3" s="1">
        <v>0.2795023148148148</v>
      </c>
      <c r="MG3">
        <v>133</v>
      </c>
      <c r="MH3">
        <v>37</v>
      </c>
      <c r="MI3">
        <v>170</v>
      </c>
      <c r="MJ3">
        <v>2653</v>
      </c>
      <c r="MK3">
        <v>27</v>
      </c>
      <c r="ML3">
        <v>48</v>
      </c>
      <c r="MM3">
        <v>2728</v>
      </c>
      <c r="MN3">
        <v>0</v>
      </c>
      <c r="MO3">
        <v>0</v>
      </c>
      <c r="MP3">
        <v>0</v>
      </c>
      <c r="MQ3">
        <v>2</v>
      </c>
      <c r="MR3">
        <v>3</v>
      </c>
      <c r="MS3">
        <v>5</v>
      </c>
      <c r="MT3">
        <v>152</v>
      </c>
      <c r="MU3">
        <v>6</v>
      </c>
      <c r="MV3">
        <v>0</v>
      </c>
      <c r="MW3">
        <v>158</v>
      </c>
      <c r="MX3">
        <v>96.2</v>
      </c>
      <c r="MY3">
        <v>2400</v>
      </c>
      <c r="MZ3" s="12">
        <f>MM3/MY3*100</f>
        <v>113.66666666666667</v>
      </c>
      <c r="NA3" t="s">
        <v>2380</v>
      </c>
      <c r="NB3" t="s">
        <v>2736</v>
      </c>
      <c r="NC3" t="s">
        <v>2692</v>
      </c>
      <c r="ND3">
        <v>8</v>
      </c>
      <c r="NE3" s="1">
        <v>0.4949884259259259</v>
      </c>
      <c r="NF3" s="1">
        <v>0.10498842592592593</v>
      </c>
      <c r="NG3" s="1">
        <v>0.10498842592592593</v>
      </c>
      <c r="NH3" s="1">
        <v>0.37675925925925924</v>
      </c>
      <c r="NI3">
        <v>60</v>
      </c>
      <c r="NJ3">
        <v>33</v>
      </c>
      <c r="NK3">
        <v>93</v>
      </c>
      <c r="NL3">
        <v>1661</v>
      </c>
      <c r="NM3">
        <v>53</v>
      </c>
      <c r="NN3">
        <v>56</v>
      </c>
      <c r="NO3">
        <v>1770</v>
      </c>
      <c r="NP3">
        <v>0</v>
      </c>
      <c r="NQ3">
        <v>0</v>
      </c>
      <c r="NR3">
        <v>0</v>
      </c>
      <c r="NS3">
        <v>1</v>
      </c>
      <c r="NT3">
        <v>4</v>
      </c>
      <c r="NU3">
        <v>5</v>
      </c>
      <c r="NV3">
        <v>203</v>
      </c>
      <c r="NW3">
        <v>5</v>
      </c>
      <c r="NX3">
        <v>4</v>
      </c>
      <c r="NY3">
        <v>212</v>
      </c>
      <c r="NZ3">
        <v>95.75</v>
      </c>
      <c r="OA3">
        <v>2400</v>
      </c>
      <c r="OB3" s="12">
        <f>NO3/OA3*100</f>
        <v>73.75</v>
      </c>
      <c r="OC3" t="s">
        <v>2380</v>
      </c>
      <c r="OD3" t="s">
        <v>2736</v>
      </c>
      <c r="OE3" t="s">
        <v>2692</v>
      </c>
      <c r="OF3">
        <v>8</v>
      </c>
      <c r="OG3" s="1">
        <v>0.45726851851851852</v>
      </c>
      <c r="OH3" s="1">
        <v>0.10636574074074073</v>
      </c>
      <c r="OI3" s="1">
        <v>0.10636574074074073</v>
      </c>
      <c r="OJ3" s="1">
        <v>0.3159837962962963</v>
      </c>
      <c r="OK3">
        <v>99</v>
      </c>
      <c r="OL3">
        <v>40</v>
      </c>
      <c r="OM3">
        <v>139</v>
      </c>
      <c r="ON3">
        <v>1885</v>
      </c>
      <c r="OO3">
        <v>50</v>
      </c>
      <c r="OP3">
        <v>54</v>
      </c>
      <c r="OQ3">
        <v>1989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2400</v>
      </c>
      <c r="PD3" s="12">
        <f t="shared" ref="PD3:PD11" si="11">OQ3/PC3*100</f>
        <v>82.875</v>
      </c>
      <c r="PE3" t="s">
        <v>2380</v>
      </c>
      <c r="PF3" t="s">
        <v>2736</v>
      </c>
      <c r="PG3" t="s">
        <v>2692</v>
      </c>
      <c r="PI3" s="1">
        <v>0</v>
      </c>
      <c r="PJ3" s="1">
        <v>0</v>
      </c>
      <c r="PK3" s="1">
        <v>0</v>
      </c>
      <c r="PL3" s="1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2400</v>
      </c>
      <c r="QF3" s="12">
        <f t="shared" ref="QF3:QF11" si="12">PS3/QE3*100</f>
        <v>0</v>
      </c>
      <c r="QG3" t="s">
        <v>2380</v>
      </c>
      <c r="QH3" t="s">
        <v>2736</v>
      </c>
      <c r="QI3" t="s">
        <v>2692</v>
      </c>
      <c r="QJ3">
        <v>8</v>
      </c>
      <c r="QK3" s="1">
        <v>0.13973379629629631</v>
      </c>
      <c r="QL3" s="1">
        <v>7.9942129629629641E-2</v>
      </c>
      <c r="QM3" s="1">
        <v>7.9942129629629641E-2</v>
      </c>
      <c r="QN3" s="1">
        <v>5.9062499999999997E-2</v>
      </c>
      <c r="QO3">
        <v>91</v>
      </c>
      <c r="QP3">
        <v>27</v>
      </c>
      <c r="QQ3">
        <v>118</v>
      </c>
      <c r="QR3">
        <v>1872</v>
      </c>
      <c r="QS3">
        <v>44</v>
      </c>
      <c r="QT3">
        <v>16</v>
      </c>
      <c r="QU3">
        <v>1932</v>
      </c>
      <c r="QV3">
        <v>0</v>
      </c>
      <c r="QW3">
        <v>0</v>
      </c>
      <c r="QX3">
        <v>0</v>
      </c>
      <c r="QY3">
        <v>7</v>
      </c>
      <c r="QZ3">
        <v>3</v>
      </c>
      <c r="RA3">
        <v>10</v>
      </c>
      <c r="RB3">
        <v>518</v>
      </c>
      <c r="RC3">
        <v>7</v>
      </c>
      <c r="RD3">
        <v>1</v>
      </c>
      <c r="RE3">
        <v>526</v>
      </c>
      <c r="RF3">
        <v>98.48</v>
      </c>
      <c r="RG3">
        <v>2400</v>
      </c>
      <c r="RH3" s="12">
        <f t="shared" ref="RH3:RH11" si="13">QU3/RG3*100</f>
        <v>80.5</v>
      </c>
      <c r="RI3" t="s">
        <v>2380</v>
      </c>
      <c r="RJ3" t="s">
        <v>2736</v>
      </c>
      <c r="RK3" t="s">
        <v>2692</v>
      </c>
      <c r="RL3">
        <v>8</v>
      </c>
      <c r="RM3" s="1">
        <v>0.56136574074074075</v>
      </c>
      <c r="RN3" s="1">
        <v>0.18630787037037036</v>
      </c>
      <c r="RO3" s="1">
        <v>3.5636574074074077E-2</v>
      </c>
      <c r="RP3" s="1">
        <v>0.37504629629629632</v>
      </c>
      <c r="RQ3">
        <v>190</v>
      </c>
      <c r="RR3">
        <v>67</v>
      </c>
      <c r="RS3">
        <v>257</v>
      </c>
      <c r="RT3">
        <v>3757</v>
      </c>
      <c r="RU3">
        <v>94</v>
      </c>
      <c r="RV3">
        <v>70</v>
      </c>
      <c r="RW3">
        <v>3921</v>
      </c>
      <c r="RX3">
        <v>0</v>
      </c>
      <c r="RY3">
        <v>0</v>
      </c>
      <c r="RZ3">
        <v>0</v>
      </c>
      <c r="SA3">
        <v>7</v>
      </c>
      <c r="SB3">
        <v>3</v>
      </c>
      <c r="SC3">
        <v>10</v>
      </c>
      <c r="SD3">
        <v>518</v>
      </c>
      <c r="SE3">
        <v>7</v>
      </c>
      <c r="SF3">
        <v>1</v>
      </c>
      <c r="SG3">
        <v>526</v>
      </c>
      <c r="SH3">
        <v>98.48</v>
      </c>
      <c r="SI3">
        <v>2400</v>
      </c>
      <c r="SJ3" s="12">
        <f>RW3/SI3*100</f>
        <v>163.375</v>
      </c>
      <c r="SK3" t="s">
        <v>2380</v>
      </c>
      <c r="SL3" t="s">
        <v>2736</v>
      </c>
      <c r="SM3" t="s">
        <v>2692</v>
      </c>
      <c r="SN3">
        <v>8</v>
      </c>
      <c r="SO3" s="1">
        <v>2.2304166666666667</v>
      </c>
      <c r="SP3" s="1">
        <v>0.6001967592592593</v>
      </c>
      <c r="SQ3" s="1">
        <v>0.145625</v>
      </c>
      <c r="SR3" s="1">
        <v>1.6302199074074073</v>
      </c>
      <c r="SS3">
        <v>670</v>
      </c>
      <c r="ST3">
        <v>200</v>
      </c>
      <c r="SU3">
        <v>870</v>
      </c>
      <c r="SV3">
        <v>11842</v>
      </c>
      <c r="SW3">
        <v>326</v>
      </c>
      <c r="SX3">
        <v>232</v>
      </c>
      <c r="SY3">
        <v>12400</v>
      </c>
      <c r="SZ3">
        <v>0</v>
      </c>
      <c r="TA3">
        <v>0</v>
      </c>
      <c r="TB3">
        <v>0</v>
      </c>
      <c r="TC3">
        <v>12</v>
      </c>
      <c r="TD3">
        <v>13</v>
      </c>
      <c r="TE3">
        <v>25</v>
      </c>
      <c r="TF3">
        <v>1083</v>
      </c>
      <c r="TG3">
        <v>23</v>
      </c>
      <c r="TH3">
        <v>5</v>
      </c>
      <c r="TI3">
        <v>1111</v>
      </c>
      <c r="TJ3">
        <v>97.48</v>
      </c>
      <c r="TK3">
        <f>SUM(KU3,LW3,MY3,OA3,SI3)</f>
        <v>12000</v>
      </c>
      <c r="TL3" s="12">
        <f t="shared" ref="TL3:TL11" si="14">SY3/TK3*100</f>
        <v>103.33333333333334</v>
      </c>
      <c r="TM3" s="34" t="s">
        <v>2380</v>
      </c>
      <c r="TN3" s="34" t="s">
        <v>2736</v>
      </c>
      <c r="TO3" s="34" t="s">
        <v>2692</v>
      </c>
      <c r="TP3" s="34">
        <v>8</v>
      </c>
      <c r="TQ3" s="35">
        <v>0.51276620370370374</v>
      </c>
      <c r="TR3" s="35">
        <v>0.1285185185185185</v>
      </c>
      <c r="TS3" s="35">
        <v>0.1285185185185185</v>
      </c>
      <c r="TT3" s="35">
        <v>0.36179398148148145</v>
      </c>
      <c r="TU3" s="34">
        <v>182</v>
      </c>
      <c r="TV3" s="34">
        <v>46</v>
      </c>
      <c r="TW3" s="34">
        <v>228</v>
      </c>
      <c r="TX3" s="34">
        <v>1727</v>
      </c>
      <c r="TY3" s="34">
        <v>60</v>
      </c>
      <c r="TZ3" s="34">
        <v>31</v>
      </c>
      <c r="UA3" s="34">
        <v>1818</v>
      </c>
      <c r="UB3" s="34">
        <v>0</v>
      </c>
      <c r="UC3" s="34">
        <v>0</v>
      </c>
      <c r="UD3" s="34">
        <v>0</v>
      </c>
      <c r="UE3" s="34">
        <v>3</v>
      </c>
      <c r="UF3" s="34">
        <v>2</v>
      </c>
      <c r="UG3" s="34">
        <v>5</v>
      </c>
      <c r="UH3" s="34">
        <v>221</v>
      </c>
      <c r="UI3" s="34">
        <v>2</v>
      </c>
      <c r="UJ3" s="34">
        <v>0</v>
      </c>
      <c r="UK3" s="34">
        <v>223</v>
      </c>
      <c r="UL3" s="34">
        <v>99.1</v>
      </c>
      <c r="UM3" s="34">
        <v>2400</v>
      </c>
      <c r="UN3" s="154">
        <f>UA3/UM3*100</f>
        <v>75.75</v>
      </c>
      <c r="UO3" s="34" t="s">
        <v>2380</v>
      </c>
      <c r="UP3" s="34" t="s">
        <v>2736</v>
      </c>
      <c r="UQ3" s="34" t="s">
        <v>2692</v>
      </c>
      <c r="UR3" s="34"/>
      <c r="US3" s="35"/>
      <c r="UT3" s="35"/>
      <c r="UU3" s="35">
        <v>0</v>
      </c>
      <c r="UV3" s="35">
        <v>0</v>
      </c>
      <c r="UW3" s="34">
        <v>0</v>
      </c>
      <c r="UX3" s="34">
        <v>0</v>
      </c>
      <c r="UY3" s="34">
        <v>0</v>
      </c>
      <c r="UZ3" s="34">
        <v>0</v>
      </c>
      <c r="VA3" s="34">
        <v>0</v>
      </c>
      <c r="VB3" s="34">
        <v>0</v>
      </c>
      <c r="VC3" s="34">
        <v>0</v>
      </c>
      <c r="VD3" s="34">
        <v>0</v>
      </c>
      <c r="VE3" s="34">
        <v>0</v>
      </c>
      <c r="VF3" s="34">
        <v>0</v>
      </c>
      <c r="VG3" s="34">
        <v>0</v>
      </c>
      <c r="VH3" s="34">
        <v>0</v>
      </c>
      <c r="VI3" s="34">
        <v>0</v>
      </c>
      <c r="VJ3" s="34">
        <v>0</v>
      </c>
      <c r="VK3" s="34">
        <v>0</v>
      </c>
      <c r="VL3" s="34">
        <v>0</v>
      </c>
      <c r="VM3" s="34">
        <v>0</v>
      </c>
      <c r="VN3" s="34">
        <v>0</v>
      </c>
      <c r="VO3" s="34"/>
      <c r="VP3" s="34"/>
      <c r="VQ3" s="34" t="s">
        <v>2380</v>
      </c>
      <c r="VR3" s="34" t="s">
        <v>2736</v>
      </c>
      <c r="VS3" s="34" t="s">
        <v>2692</v>
      </c>
      <c r="VT3" s="34">
        <v>8</v>
      </c>
      <c r="VU3" s="35">
        <v>0.49153935185185182</v>
      </c>
      <c r="VV3" s="35">
        <v>9.1099537037037034E-2</v>
      </c>
      <c r="VW3" s="35">
        <v>9.1099537037037034E-2</v>
      </c>
      <c r="VX3" s="35">
        <v>0.36415509259259254</v>
      </c>
      <c r="VY3" s="34">
        <v>161</v>
      </c>
      <c r="VZ3" s="34">
        <v>45</v>
      </c>
      <c r="WA3" s="34">
        <v>206</v>
      </c>
      <c r="WB3" s="34">
        <v>1135</v>
      </c>
      <c r="WC3" s="34">
        <v>58</v>
      </c>
      <c r="WD3" s="34">
        <v>19</v>
      </c>
      <c r="WE3" s="34">
        <v>1212</v>
      </c>
      <c r="WF3" s="34">
        <v>0</v>
      </c>
      <c r="WG3" s="34">
        <v>0</v>
      </c>
      <c r="WH3" s="34">
        <v>0</v>
      </c>
      <c r="WI3" s="34">
        <v>0</v>
      </c>
      <c r="WJ3" s="34">
        <v>0</v>
      </c>
      <c r="WK3" s="34">
        <v>0</v>
      </c>
      <c r="WL3" s="34">
        <v>0</v>
      </c>
      <c r="WM3" s="34">
        <v>0</v>
      </c>
      <c r="WN3" s="34">
        <v>0</v>
      </c>
      <c r="WO3" s="34">
        <v>0</v>
      </c>
      <c r="WP3" s="34">
        <v>0</v>
      </c>
      <c r="WQ3" s="34">
        <v>2400</v>
      </c>
      <c r="WR3" s="154">
        <f>WE3/WQ3*100</f>
        <v>50.5</v>
      </c>
      <c r="WS3" s="34" t="s">
        <v>2380</v>
      </c>
      <c r="WT3" s="34" t="s">
        <v>2736</v>
      </c>
      <c r="WU3" s="34" t="s">
        <v>2692</v>
      </c>
      <c r="WV3" s="34">
        <v>8</v>
      </c>
      <c r="WW3" s="35">
        <v>0.4317361111111111</v>
      </c>
      <c r="WX3" s="35">
        <v>5.4965277777777773E-2</v>
      </c>
      <c r="WY3" s="35">
        <v>5.4965277777777773E-2</v>
      </c>
      <c r="WZ3" s="35">
        <v>0.36504629629629631</v>
      </c>
      <c r="XA3" s="34">
        <v>40</v>
      </c>
      <c r="XB3" s="34">
        <v>32</v>
      </c>
      <c r="XC3" s="34">
        <v>72</v>
      </c>
      <c r="XD3" s="34">
        <v>381</v>
      </c>
      <c r="XE3" s="34">
        <v>46</v>
      </c>
      <c r="XF3" s="34">
        <v>14</v>
      </c>
      <c r="XG3" s="34">
        <v>441</v>
      </c>
      <c r="XH3" s="34">
        <v>0</v>
      </c>
      <c r="XI3" s="34">
        <v>0</v>
      </c>
      <c r="XJ3" s="34">
        <v>0</v>
      </c>
      <c r="XK3" s="34">
        <v>0</v>
      </c>
      <c r="XL3" s="34">
        <v>0</v>
      </c>
      <c r="XM3" s="34">
        <v>0</v>
      </c>
      <c r="XN3" s="34">
        <v>0</v>
      </c>
      <c r="XO3" s="34">
        <v>0</v>
      </c>
      <c r="XP3" s="34">
        <v>0</v>
      </c>
      <c r="XQ3" s="34">
        <v>0</v>
      </c>
      <c r="XR3" s="34">
        <v>100</v>
      </c>
      <c r="XS3" s="34">
        <v>2400</v>
      </c>
      <c r="XT3" s="154">
        <f>XG3/XS3*100</f>
        <v>18.375</v>
      </c>
      <c r="XU3" s="34" t="s">
        <v>2380</v>
      </c>
      <c r="XV3" s="34" t="s">
        <v>2736</v>
      </c>
      <c r="XW3" s="34" t="s">
        <v>2692</v>
      </c>
      <c r="XX3" s="34">
        <v>8</v>
      </c>
      <c r="XY3" s="35">
        <v>0</v>
      </c>
      <c r="XZ3" s="35"/>
      <c r="YA3" s="35">
        <v>0</v>
      </c>
      <c r="YB3" s="35">
        <v>0</v>
      </c>
      <c r="YC3" s="34">
        <v>0</v>
      </c>
      <c r="YD3" s="34">
        <v>0</v>
      </c>
      <c r="YE3" s="34">
        <v>0</v>
      </c>
      <c r="YF3" s="34">
        <v>0</v>
      </c>
      <c r="YG3" s="34">
        <v>0</v>
      </c>
      <c r="YH3" s="34">
        <v>0</v>
      </c>
      <c r="YI3" s="34">
        <v>0</v>
      </c>
      <c r="YJ3" s="34">
        <v>0</v>
      </c>
      <c r="YK3" s="34">
        <v>0</v>
      </c>
      <c r="YL3" s="34">
        <v>0</v>
      </c>
      <c r="YM3" s="34">
        <v>2</v>
      </c>
      <c r="YN3" s="34">
        <v>1</v>
      </c>
      <c r="YO3" s="34">
        <v>3</v>
      </c>
      <c r="YP3" s="34">
        <v>154</v>
      </c>
      <c r="YQ3" s="34">
        <v>1</v>
      </c>
      <c r="YR3" s="34">
        <v>0</v>
      </c>
      <c r="YS3" s="34">
        <v>155</v>
      </c>
      <c r="YT3" s="34">
        <v>99.35</v>
      </c>
      <c r="YU3" s="34"/>
      <c r="YV3" s="154" t="e">
        <f>YI3/YU3*100</f>
        <v>#DIV/0!</v>
      </c>
      <c r="YW3" s="34" t="s">
        <v>2380</v>
      </c>
      <c r="YX3" s="34" t="s">
        <v>2736</v>
      </c>
      <c r="YY3" s="34" t="s">
        <v>2692</v>
      </c>
      <c r="YZ3" s="34">
        <v>8</v>
      </c>
      <c r="ZA3" s="35">
        <v>0</v>
      </c>
      <c r="ZB3" s="35">
        <v>0</v>
      </c>
      <c r="ZC3" s="35">
        <v>0</v>
      </c>
      <c r="ZD3" s="35">
        <v>0</v>
      </c>
      <c r="ZE3" s="34">
        <v>0</v>
      </c>
      <c r="ZF3" s="34">
        <v>0</v>
      </c>
      <c r="ZG3" s="34">
        <v>0</v>
      </c>
      <c r="ZH3" s="34">
        <v>0</v>
      </c>
      <c r="ZI3" s="34">
        <v>0</v>
      </c>
      <c r="ZJ3" s="34">
        <v>0</v>
      </c>
      <c r="ZK3" s="34">
        <v>0</v>
      </c>
      <c r="ZL3" s="34">
        <v>0</v>
      </c>
      <c r="ZM3" s="34">
        <v>0</v>
      </c>
      <c r="ZN3" s="34">
        <v>0</v>
      </c>
      <c r="ZO3" s="34">
        <v>0</v>
      </c>
      <c r="ZP3" s="34">
        <v>0</v>
      </c>
      <c r="ZQ3" s="34">
        <v>0</v>
      </c>
      <c r="ZR3" s="34">
        <v>0</v>
      </c>
      <c r="ZS3" s="34">
        <v>0</v>
      </c>
      <c r="ZT3" s="34">
        <v>0</v>
      </c>
      <c r="ZU3" s="34">
        <v>0</v>
      </c>
      <c r="ZV3" s="34">
        <v>0</v>
      </c>
      <c r="ZW3" s="34">
        <v>2400</v>
      </c>
      <c r="ZX3" s="154">
        <f>ZK3/ZW3*100</f>
        <v>0</v>
      </c>
      <c r="ZY3" s="34" t="s">
        <v>2380</v>
      </c>
      <c r="ZZ3" s="34" t="s">
        <v>2736</v>
      </c>
      <c r="AAA3" s="34" t="s">
        <v>2692</v>
      </c>
      <c r="AAB3" s="34">
        <v>8</v>
      </c>
      <c r="AAC3" s="35">
        <v>0.26863425925925927</v>
      </c>
      <c r="AAD3" s="35">
        <v>3.1319444444444448E-2</v>
      </c>
      <c r="AAE3" s="35">
        <v>3.1319444444444448E-2</v>
      </c>
      <c r="AAF3" s="35">
        <v>0.22914351851851852</v>
      </c>
      <c r="AAG3" s="34">
        <v>43</v>
      </c>
      <c r="AAH3" s="34">
        <v>8</v>
      </c>
      <c r="AAI3" s="34">
        <v>51</v>
      </c>
      <c r="AAJ3" s="34">
        <v>700</v>
      </c>
      <c r="AAK3" s="34">
        <v>8</v>
      </c>
      <c r="AAL3" s="34">
        <v>5</v>
      </c>
      <c r="AAM3" s="34">
        <v>713</v>
      </c>
      <c r="AAN3" s="34">
        <v>0</v>
      </c>
      <c r="AAO3" s="34">
        <v>0</v>
      </c>
      <c r="AAP3" s="34">
        <v>0</v>
      </c>
      <c r="AAQ3" s="34">
        <v>4</v>
      </c>
      <c r="AAR3" s="34">
        <v>1</v>
      </c>
      <c r="AAS3" s="34">
        <v>5</v>
      </c>
      <c r="AAT3" s="34">
        <v>179</v>
      </c>
      <c r="AAU3" s="34">
        <v>2</v>
      </c>
      <c r="AAV3" s="34">
        <v>0</v>
      </c>
      <c r="AAW3" s="34">
        <v>181</v>
      </c>
      <c r="AAX3" s="34">
        <v>98.9</v>
      </c>
      <c r="AAY3" s="34">
        <v>2400</v>
      </c>
      <c r="AAZ3" s="154">
        <f>AAM3/AAY3*100</f>
        <v>29.708333333333332</v>
      </c>
      <c r="ABA3" s="34" t="s">
        <v>2380</v>
      </c>
      <c r="ABB3" s="34" t="s">
        <v>2736</v>
      </c>
      <c r="ABC3" s="34" t="s">
        <v>2692</v>
      </c>
      <c r="ABD3" s="34">
        <v>8</v>
      </c>
      <c r="ABE3" s="35">
        <v>0.26047453703703705</v>
      </c>
      <c r="ABF3" s="35"/>
      <c r="ABG3" s="35">
        <v>8.1597222222222227E-3</v>
      </c>
      <c r="ABH3" s="35">
        <v>0.22914351851851852</v>
      </c>
      <c r="ABI3" s="34">
        <v>43</v>
      </c>
      <c r="ABJ3" s="34">
        <v>8</v>
      </c>
      <c r="ABK3" s="34">
        <v>51</v>
      </c>
      <c r="ABL3" s="34">
        <v>482</v>
      </c>
      <c r="ABM3" s="34">
        <v>5</v>
      </c>
      <c r="ABN3" s="34">
        <v>3</v>
      </c>
      <c r="ABO3" s="34">
        <f>SUM(YI3,ZK3,AAM3)</f>
        <v>713</v>
      </c>
      <c r="ABP3" s="34">
        <v>0</v>
      </c>
      <c r="ABQ3" s="34">
        <v>0</v>
      </c>
      <c r="ABR3" s="34">
        <v>0</v>
      </c>
      <c r="ABS3" s="34">
        <v>6</v>
      </c>
      <c r="ABT3" s="34">
        <v>2</v>
      </c>
      <c r="ABU3" s="34">
        <v>8</v>
      </c>
      <c r="ABV3" s="34">
        <v>333</v>
      </c>
      <c r="ABW3" s="34">
        <v>3</v>
      </c>
      <c r="ABX3" s="34">
        <v>0</v>
      </c>
      <c r="ABY3" s="34">
        <v>336</v>
      </c>
      <c r="ABZ3" s="34">
        <v>99.11</v>
      </c>
      <c r="ACA3" s="34"/>
      <c r="ACB3" s="154" t="e">
        <f>ABO3/ACA3*100</f>
        <v>#DIV/0!</v>
      </c>
      <c r="ACC3" s="34" t="s">
        <v>2380</v>
      </c>
      <c r="ACD3" s="34" t="s">
        <v>2736</v>
      </c>
      <c r="ACE3" s="34" t="s">
        <v>2692</v>
      </c>
      <c r="ACF3" s="34">
        <v>8</v>
      </c>
      <c r="ACG3" s="35">
        <v>1.626087962962963</v>
      </c>
      <c r="ACH3" s="35">
        <v>0.30592592592592593</v>
      </c>
      <c r="ACI3" s="35">
        <v>7.8611111111111118E-2</v>
      </c>
      <c r="ACJ3" s="35">
        <v>1.3201620370370371</v>
      </c>
      <c r="ACK3" s="34">
        <v>426</v>
      </c>
      <c r="ACL3" s="34">
        <v>131</v>
      </c>
      <c r="ACM3" s="34">
        <v>557</v>
      </c>
      <c r="ACN3" s="34">
        <v>3725</v>
      </c>
      <c r="ACO3" s="34">
        <v>169</v>
      </c>
      <c r="ACP3" s="34">
        <v>67</v>
      </c>
      <c r="ACQ3" s="34">
        <v>3961</v>
      </c>
      <c r="ACR3" s="34">
        <v>0</v>
      </c>
      <c r="ACS3" s="34">
        <v>0</v>
      </c>
      <c r="ACT3" s="34">
        <v>0</v>
      </c>
      <c r="ACU3" s="34">
        <v>9</v>
      </c>
      <c r="ACV3" s="34">
        <v>4</v>
      </c>
      <c r="ACW3" s="34">
        <v>13</v>
      </c>
      <c r="ACX3" s="34">
        <v>554</v>
      </c>
      <c r="ACY3" s="34">
        <v>5</v>
      </c>
      <c r="ACZ3" s="34">
        <v>0</v>
      </c>
      <c r="ADA3" s="34">
        <v>559</v>
      </c>
      <c r="ADB3" s="34">
        <v>99.11</v>
      </c>
      <c r="ADC3" s="34">
        <f>SUM(UM3,VO3,WQ3,XS3,ACA3)</f>
        <v>7200</v>
      </c>
      <c r="ADD3" s="154">
        <f>ACQ3/ADC3*100</f>
        <v>55.013888888888886</v>
      </c>
      <c r="ADE3" s="34" t="s">
        <v>2380</v>
      </c>
      <c r="ADF3" s="34" t="s">
        <v>2736</v>
      </c>
      <c r="ADG3" s="34" t="s">
        <v>2692</v>
      </c>
      <c r="ADH3" s="34">
        <v>8</v>
      </c>
      <c r="ADI3" s="35">
        <v>0.46241898148148147</v>
      </c>
      <c r="ADJ3" s="35">
        <v>0.1053587962962963</v>
      </c>
      <c r="ADK3" s="35">
        <v>0.1053587962962963</v>
      </c>
      <c r="ADL3" s="35">
        <v>0.30456018518518518</v>
      </c>
      <c r="ADM3" s="34">
        <v>130</v>
      </c>
      <c r="ADN3" s="34">
        <v>33</v>
      </c>
      <c r="ADO3" s="34">
        <v>163</v>
      </c>
      <c r="ADP3" s="34">
        <v>2083</v>
      </c>
      <c r="ADQ3" s="34">
        <v>37</v>
      </c>
      <c r="ADR3" s="34">
        <v>24</v>
      </c>
      <c r="ADS3" s="34">
        <f>SUM(ADP3:ADR3)</f>
        <v>2144</v>
      </c>
      <c r="ADT3" s="34">
        <v>0</v>
      </c>
      <c r="ADU3" s="34">
        <v>0</v>
      </c>
      <c r="ADV3" s="34">
        <v>0</v>
      </c>
      <c r="ADW3" s="34">
        <v>3</v>
      </c>
      <c r="ADX3" s="34">
        <v>5</v>
      </c>
      <c r="ADY3" s="34">
        <v>8</v>
      </c>
      <c r="ADZ3" s="34">
        <v>183</v>
      </c>
      <c r="AEA3" s="34">
        <v>7</v>
      </c>
      <c r="AEB3" s="34">
        <v>0</v>
      </c>
      <c r="AEC3" s="34">
        <v>190</v>
      </c>
      <c r="AED3" s="34">
        <v>96.32</v>
      </c>
      <c r="AEE3" s="34">
        <v>2400</v>
      </c>
      <c r="AEF3" s="154">
        <f>ADS3/AEE3*100</f>
        <v>89.333333333333329</v>
      </c>
      <c r="AEG3" s="34" t="s">
        <v>2380</v>
      </c>
      <c r="AEH3" s="34" t="s">
        <v>2736</v>
      </c>
      <c r="AEI3" s="34" t="s">
        <v>2692</v>
      </c>
      <c r="AEJ3" s="34">
        <v>5</v>
      </c>
      <c r="AEK3" s="35">
        <v>0.40221064814814816</v>
      </c>
      <c r="AEL3" s="35">
        <v>7.2766203703703694E-2</v>
      </c>
      <c r="AEM3" s="35">
        <v>7.2766203703703694E-2</v>
      </c>
      <c r="AEN3" s="35">
        <v>0.3198611111111111</v>
      </c>
      <c r="AEO3" s="34">
        <v>113</v>
      </c>
      <c r="AEP3" s="34">
        <v>17</v>
      </c>
      <c r="AEQ3" s="34">
        <v>130</v>
      </c>
      <c r="AER3" s="34">
        <v>1974</v>
      </c>
      <c r="AES3" s="34">
        <v>18</v>
      </c>
      <c r="AET3" s="34">
        <v>12</v>
      </c>
      <c r="AEU3" s="34">
        <v>2004</v>
      </c>
      <c r="AEV3" s="34">
        <v>0</v>
      </c>
      <c r="AEW3" s="34">
        <v>0</v>
      </c>
      <c r="AEX3" s="34">
        <v>0</v>
      </c>
      <c r="AEY3" s="34">
        <v>3</v>
      </c>
      <c r="AEZ3" s="34">
        <v>2</v>
      </c>
      <c r="AFA3" s="34">
        <v>5</v>
      </c>
      <c r="AFB3" s="34">
        <v>155</v>
      </c>
      <c r="AFC3" s="34">
        <v>2</v>
      </c>
      <c r="AFD3" s="34">
        <v>0</v>
      </c>
      <c r="AFE3" s="34">
        <v>157</v>
      </c>
      <c r="AFF3" s="34">
        <v>98.73</v>
      </c>
      <c r="AFG3" s="34">
        <v>1500</v>
      </c>
      <c r="AFH3" s="154">
        <f>AEU3/AFG3*100</f>
        <v>133.6</v>
      </c>
      <c r="AFI3" s="34" t="s">
        <v>2380</v>
      </c>
      <c r="AFJ3" s="34" t="s">
        <v>2736</v>
      </c>
      <c r="AFK3" s="34" t="s">
        <v>2692</v>
      </c>
      <c r="AFL3" s="34">
        <v>8</v>
      </c>
      <c r="AFM3" s="35">
        <v>0.38820601851851855</v>
      </c>
      <c r="AFN3" s="35">
        <v>8.0428240740740745E-2</v>
      </c>
      <c r="AFO3" s="35">
        <v>8.0428240740740745E-2</v>
      </c>
      <c r="AFP3" s="35">
        <v>0.29776620370370371</v>
      </c>
      <c r="AFQ3" s="34">
        <v>151</v>
      </c>
      <c r="AFR3" s="34">
        <v>15</v>
      </c>
      <c r="AFS3" s="34">
        <v>166</v>
      </c>
      <c r="AFT3" s="34">
        <v>1198</v>
      </c>
      <c r="AFU3" s="34">
        <v>17</v>
      </c>
      <c r="AFV3" s="34">
        <v>7</v>
      </c>
      <c r="AFW3" s="34">
        <f>SUM(AFT3:AFV3)</f>
        <v>1222</v>
      </c>
      <c r="AFX3" s="34">
        <v>0</v>
      </c>
      <c r="AFY3" s="34">
        <v>0</v>
      </c>
      <c r="AFZ3" s="34">
        <v>0</v>
      </c>
      <c r="AGA3" s="34">
        <v>0</v>
      </c>
      <c r="AGB3" s="34">
        <v>0</v>
      </c>
      <c r="AGC3" s="34">
        <v>0</v>
      </c>
      <c r="AGD3" s="34">
        <v>0</v>
      </c>
      <c r="AGE3" s="34">
        <v>0</v>
      </c>
      <c r="AGF3" s="34">
        <v>0</v>
      </c>
      <c r="AGG3" s="34">
        <v>0</v>
      </c>
      <c r="AGH3" s="34">
        <v>0</v>
      </c>
      <c r="AGI3" s="34">
        <v>2400</v>
      </c>
      <c r="AGJ3" s="154">
        <f>AFW3/AGI3*100</f>
        <v>50.916666666666664</v>
      </c>
      <c r="AGK3" s="34" t="s">
        <v>2380</v>
      </c>
      <c r="AGL3" s="34" t="s">
        <v>2736</v>
      </c>
      <c r="AGM3" s="34" t="s">
        <v>2692</v>
      </c>
      <c r="AGN3" s="34">
        <v>8</v>
      </c>
      <c r="AGO3" s="35">
        <v>0.32780092592592591</v>
      </c>
      <c r="AGP3" s="35">
        <v>0.10493055555555557</v>
      </c>
      <c r="AGQ3" s="35">
        <v>0.10493055555555557</v>
      </c>
      <c r="AGR3" s="35">
        <v>0.19362268518518519</v>
      </c>
      <c r="AGS3" s="34">
        <v>322</v>
      </c>
      <c r="AGT3" s="34">
        <v>25</v>
      </c>
      <c r="AGU3" s="34">
        <v>347</v>
      </c>
      <c r="AGV3" s="34">
        <v>2069</v>
      </c>
      <c r="AGW3" s="34">
        <v>28</v>
      </c>
      <c r="AGX3" s="34">
        <v>12</v>
      </c>
      <c r="AGY3" s="34">
        <v>2109</v>
      </c>
      <c r="AGZ3" s="34">
        <v>0</v>
      </c>
      <c r="AHA3" s="34">
        <v>0</v>
      </c>
      <c r="AHB3" s="34">
        <v>0</v>
      </c>
      <c r="AHC3" s="34">
        <v>5</v>
      </c>
      <c r="AHD3" s="34">
        <v>3</v>
      </c>
      <c r="AHE3" s="34">
        <v>8</v>
      </c>
      <c r="AHF3" s="34">
        <v>213</v>
      </c>
      <c r="AHG3" s="34">
        <v>16</v>
      </c>
      <c r="AHH3" s="34">
        <v>0</v>
      </c>
      <c r="AHI3" s="34">
        <v>229</v>
      </c>
      <c r="AHJ3" s="34">
        <v>93.01</v>
      </c>
      <c r="AHK3" s="34">
        <v>2400</v>
      </c>
      <c r="AHL3" s="154">
        <f>AGY3/AHK3*100</f>
        <v>87.875</v>
      </c>
      <c r="AHM3" s="34" t="s">
        <v>2380</v>
      </c>
      <c r="AHN3" s="34" t="s">
        <v>2736</v>
      </c>
      <c r="AHO3" s="34" t="s">
        <v>2692</v>
      </c>
      <c r="AHP3" s="34">
        <v>8</v>
      </c>
      <c r="AHQ3" s="35">
        <v>0.38700231481481479</v>
      </c>
      <c r="AHR3" s="35">
        <v>9.8298611111111114E-2</v>
      </c>
      <c r="AHS3" s="35">
        <v>9.8298611111111114E-2</v>
      </c>
      <c r="AHT3" s="35">
        <v>0.25324074074074071</v>
      </c>
      <c r="AHU3" s="34">
        <v>153</v>
      </c>
      <c r="AHV3" s="34">
        <v>27</v>
      </c>
      <c r="AHW3" s="34">
        <v>180</v>
      </c>
      <c r="AHX3" s="34">
        <v>2631</v>
      </c>
      <c r="AHY3" s="34">
        <v>41</v>
      </c>
      <c r="AHZ3" s="34">
        <v>13</v>
      </c>
      <c r="AIA3" s="34">
        <v>2685</v>
      </c>
      <c r="AIB3" s="34">
        <v>0</v>
      </c>
      <c r="AIC3" s="34">
        <v>0</v>
      </c>
      <c r="AID3" s="34">
        <v>0</v>
      </c>
      <c r="AIE3" s="34">
        <v>0</v>
      </c>
      <c r="AIF3" s="34">
        <v>0</v>
      </c>
      <c r="AIG3" s="34">
        <v>0</v>
      </c>
      <c r="AIH3" s="34">
        <v>0</v>
      </c>
      <c r="AII3" s="34">
        <v>0</v>
      </c>
      <c r="AIJ3" s="34">
        <v>0</v>
      </c>
      <c r="AIK3" s="34">
        <v>0</v>
      </c>
      <c r="AIL3" s="34">
        <v>0</v>
      </c>
      <c r="AIM3" s="34">
        <v>2400</v>
      </c>
      <c r="AIN3" s="154">
        <f>AIA3/AIM3*100</f>
        <v>111.87499999999999</v>
      </c>
      <c r="AIO3" s="34" t="s">
        <v>2380</v>
      </c>
      <c r="AIP3" s="34" t="s">
        <v>2736</v>
      </c>
      <c r="AIQ3" s="34" t="s">
        <v>2692</v>
      </c>
      <c r="AIR3" s="34">
        <v>8</v>
      </c>
      <c r="AIS3" s="35">
        <v>0</v>
      </c>
      <c r="AIT3" s="35">
        <v>0</v>
      </c>
      <c r="AIU3" s="35">
        <v>0</v>
      </c>
      <c r="AIV3" s="35">
        <v>0</v>
      </c>
      <c r="AIW3" s="34">
        <v>0</v>
      </c>
      <c r="AIX3" s="34">
        <v>0</v>
      </c>
      <c r="AIY3" s="34">
        <v>0</v>
      </c>
      <c r="AIZ3" s="34">
        <v>0</v>
      </c>
      <c r="AJA3" s="34">
        <v>0</v>
      </c>
      <c r="AJB3" s="34">
        <v>0</v>
      </c>
      <c r="AJC3" s="34">
        <v>0</v>
      </c>
      <c r="AJD3" s="34">
        <v>0</v>
      </c>
      <c r="AJE3" s="34">
        <v>0</v>
      </c>
      <c r="AJF3" s="34">
        <v>0</v>
      </c>
      <c r="AJG3" s="34">
        <v>0</v>
      </c>
      <c r="AJH3" s="34">
        <v>0</v>
      </c>
      <c r="AJI3" s="34">
        <v>0</v>
      </c>
      <c r="AJJ3" s="34">
        <v>0</v>
      </c>
      <c r="AJK3" s="34">
        <v>0</v>
      </c>
      <c r="AJL3" s="34">
        <v>0</v>
      </c>
      <c r="AJM3" s="34">
        <v>0</v>
      </c>
      <c r="AJN3" s="34">
        <v>0</v>
      </c>
      <c r="AJO3" s="34">
        <v>2400</v>
      </c>
      <c r="AJP3" s="154">
        <f>AJC3/AJO3*100</f>
        <v>0</v>
      </c>
      <c r="AJQ3" s="34" t="s">
        <v>2380</v>
      </c>
      <c r="AJR3" s="34" t="s">
        <v>2736</v>
      </c>
      <c r="AJS3" s="34" t="s">
        <v>2692</v>
      </c>
      <c r="AJT3" s="34">
        <v>8</v>
      </c>
      <c r="AJU3" s="35">
        <v>0</v>
      </c>
      <c r="AJV3" s="35">
        <v>0</v>
      </c>
      <c r="AJW3" s="35">
        <v>0</v>
      </c>
      <c r="AJX3" s="35">
        <v>0</v>
      </c>
      <c r="AJY3" s="34">
        <v>0</v>
      </c>
      <c r="AJZ3" s="34">
        <v>0</v>
      </c>
      <c r="AKA3" s="34">
        <v>0</v>
      </c>
      <c r="AKB3" s="34">
        <v>0</v>
      </c>
      <c r="AKC3" s="34">
        <v>0</v>
      </c>
      <c r="AKD3" s="34">
        <v>0</v>
      </c>
      <c r="AKE3" s="34">
        <v>0</v>
      </c>
      <c r="AKF3" s="34">
        <v>0</v>
      </c>
      <c r="AKG3" s="34">
        <v>0</v>
      </c>
      <c r="AKH3" s="34">
        <v>0</v>
      </c>
      <c r="AKI3" s="34">
        <v>0</v>
      </c>
      <c r="AKJ3" s="34">
        <v>0</v>
      </c>
      <c r="AKK3" s="34">
        <v>0</v>
      </c>
      <c r="AKL3" s="34">
        <v>0</v>
      </c>
      <c r="AKM3" s="34">
        <v>0</v>
      </c>
      <c r="AKN3" s="34">
        <v>0</v>
      </c>
      <c r="AKO3" s="34">
        <v>0</v>
      </c>
      <c r="AKP3" s="34">
        <v>0</v>
      </c>
      <c r="AKQ3" s="34">
        <v>2400</v>
      </c>
      <c r="AKR3" s="154">
        <f>AKE3/AKQ3*100</f>
        <v>0</v>
      </c>
      <c r="AKS3" s="34" t="s">
        <v>2380</v>
      </c>
      <c r="AKT3" s="34" t="s">
        <v>2736</v>
      </c>
      <c r="AKU3" s="34" t="s">
        <v>2692</v>
      </c>
      <c r="AKV3" s="34">
        <v>8</v>
      </c>
      <c r="AKW3" s="35">
        <v>0.35155092592592596</v>
      </c>
      <c r="AKX3" s="35">
        <v>9.8298611111111114E-2</v>
      </c>
      <c r="AKY3" s="35">
        <v>3.5451388888888886E-2</v>
      </c>
      <c r="AKZ3" s="35">
        <v>0.25324074074074071</v>
      </c>
      <c r="ALA3" s="34">
        <v>153</v>
      </c>
      <c r="ALB3" s="34">
        <v>27</v>
      </c>
      <c r="ALC3" s="34">
        <v>180</v>
      </c>
      <c r="ALD3" s="34">
        <v>2631</v>
      </c>
      <c r="ALE3" s="34">
        <v>41</v>
      </c>
      <c r="ALF3" s="34">
        <v>13</v>
      </c>
      <c r="ALG3" s="34">
        <f>SUM(AIA3,AJC3,AKE3)</f>
        <v>2685</v>
      </c>
      <c r="ALH3" s="34">
        <v>0</v>
      </c>
      <c r="ALI3" s="34">
        <v>0</v>
      </c>
      <c r="ALJ3" s="34">
        <v>0</v>
      </c>
      <c r="ALK3" s="34">
        <v>0</v>
      </c>
      <c r="ALL3" s="34">
        <v>0</v>
      </c>
      <c r="ALM3" s="34">
        <v>0</v>
      </c>
      <c r="ALN3" s="34">
        <v>0</v>
      </c>
      <c r="ALO3" s="34">
        <v>0</v>
      </c>
      <c r="ALP3" s="34">
        <v>0</v>
      </c>
      <c r="ALQ3" s="34">
        <v>0</v>
      </c>
      <c r="ALR3" s="34">
        <v>0</v>
      </c>
      <c r="ALS3" s="34">
        <v>2400</v>
      </c>
      <c r="ALT3" s="154">
        <f>ALG3/ALS3*100</f>
        <v>111.87499999999999</v>
      </c>
      <c r="ALU3" s="34" t="s">
        <v>2380</v>
      </c>
      <c r="ALV3" s="34" t="s">
        <v>2736</v>
      </c>
      <c r="ALW3" s="34" t="s">
        <v>2692</v>
      </c>
      <c r="ALX3" s="34">
        <v>8</v>
      </c>
      <c r="ALY3" s="10">
        <v>1.8308796296296297</v>
      </c>
      <c r="ALZ3" s="1">
        <v>0.46180555555555558</v>
      </c>
      <c r="AMA3" s="1">
        <v>0.13678240740740741</v>
      </c>
      <c r="AMB3" s="10">
        <v>1.3690625000000001</v>
      </c>
      <c r="AMC3">
        <v>869</v>
      </c>
      <c r="AMD3">
        <v>117</v>
      </c>
      <c r="AME3">
        <v>986</v>
      </c>
      <c r="AMF3">
        <v>9408</v>
      </c>
      <c r="AMG3">
        <v>135</v>
      </c>
      <c r="AMH3">
        <v>60</v>
      </c>
      <c r="AMI3">
        <v>9603</v>
      </c>
      <c r="AMJ3">
        <v>0</v>
      </c>
      <c r="AMK3">
        <v>0</v>
      </c>
      <c r="AML3">
        <v>0</v>
      </c>
      <c r="AMM3">
        <v>18</v>
      </c>
      <c r="AMN3">
        <v>18</v>
      </c>
      <c r="AMO3">
        <v>36</v>
      </c>
      <c r="AMP3">
        <v>1078</v>
      </c>
      <c r="AMQ3">
        <v>41</v>
      </c>
      <c r="AMR3">
        <v>0</v>
      </c>
      <c r="AMS3">
        <v>1119</v>
      </c>
      <c r="AMT3">
        <v>96.34</v>
      </c>
      <c r="AMU3" s="34">
        <f>SUM(AEE3,AFG3,AGI3,AHK3,AIM3)</f>
        <v>11100</v>
      </c>
      <c r="AMV3" s="154">
        <f>AMI3/AMU3*100</f>
        <v>86.513513513513516</v>
      </c>
      <c r="AMW3">
        <f>AMU3-AMI3</f>
        <v>1497</v>
      </c>
      <c r="AMX3" s="34" t="s">
        <v>2380</v>
      </c>
      <c r="AMY3" s="34" t="s">
        <v>2736</v>
      </c>
      <c r="AMZ3" s="34" t="s">
        <v>2692</v>
      </c>
      <c r="ANA3" s="34">
        <v>8</v>
      </c>
      <c r="ANB3" s="35">
        <v>0.32922453703703702</v>
      </c>
      <c r="ANC3" s="35">
        <v>0.13483796296296297</v>
      </c>
      <c r="AND3" s="35">
        <v>0.13483796296296297</v>
      </c>
      <c r="ANE3" s="35">
        <v>0.16561342592592593</v>
      </c>
      <c r="ANF3" s="34">
        <v>230</v>
      </c>
      <c r="ANG3" s="34">
        <v>37</v>
      </c>
      <c r="ANH3" s="34">
        <v>267</v>
      </c>
      <c r="ANI3" s="34">
        <v>1824</v>
      </c>
      <c r="ANJ3" s="34">
        <v>52</v>
      </c>
      <c r="ANK3" s="34">
        <v>6</v>
      </c>
      <c r="ANL3" s="34">
        <v>1882</v>
      </c>
      <c r="ANM3" s="34">
        <v>0</v>
      </c>
      <c r="ANN3" s="34">
        <v>0</v>
      </c>
      <c r="ANO3" s="34">
        <v>0</v>
      </c>
      <c r="ANP3" s="34">
        <v>3</v>
      </c>
      <c r="ANQ3" s="34">
        <v>7</v>
      </c>
      <c r="ANR3" s="34">
        <v>10</v>
      </c>
      <c r="ANS3" s="34">
        <v>310</v>
      </c>
      <c r="ANT3" s="34">
        <v>13</v>
      </c>
      <c r="ANU3" s="34">
        <v>0</v>
      </c>
      <c r="ANV3" s="34">
        <v>323</v>
      </c>
      <c r="ANW3" s="34">
        <v>95.98</v>
      </c>
      <c r="ANX3" s="34">
        <v>2400</v>
      </c>
      <c r="ANY3" s="154">
        <f>ANL3/ANX3*100</f>
        <v>78.416666666666671</v>
      </c>
      <c r="ANZ3" s="34" t="s">
        <v>2380</v>
      </c>
      <c r="AOA3" s="34" t="s">
        <v>2736</v>
      </c>
      <c r="AOB3" s="34" t="s">
        <v>2692</v>
      </c>
      <c r="AOC3" s="34">
        <v>8</v>
      </c>
      <c r="AOD3" s="35">
        <v>0.51780092592592586</v>
      </c>
      <c r="AOE3" s="35">
        <v>0.11577546296296297</v>
      </c>
      <c r="AOF3" s="35">
        <v>0.11577546296296297</v>
      </c>
      <c r="AOG3" s="35">
        <v>0.36964120370370374</v>
      </c>
      <c r="AOH3" s="34">
        <v>344</v>
      </c>
      <c r="AOI3" s="34">
        <v>31</v>
      </c>
      <c r="AOJ3" s="34">
        <v>375</v>
      </c>
      <c r="AOK3" s="34">
        <v>2152</v>
      </c>
      <c r="AOL3" s="34">
        <v>27</v>
      </c>
      <c r="AOM3" s="34">
        <v>19</v>
      </c>
      <c r="AON3" s="34">
        <v>2198</v>
      </c>
      <c r="AOO3" s="34">
        <v>0</v>
      </c>
      <c r="AOP3" s="34">
        <v>0</v>
      </c>
      <c r="AOQ3" s="34">
        <v>0</v>
      </c>
      <c r="AOR3" s="34">
        <v>3</v>
      </c>
      <c r="AOS3" s="34">
        <v>2</v>
      </c>
      <c r="AOT3" s="34">
        <v>5</v>
      </c>
      <c r="AOU3" s="34">
        <v>74</v>
      </c>
      <c r="AOV3" s="34">
        <v>4</v>
      </c>
      <c r="AOW3" s="34">
        <v>0</v>
      </c>
      <c r="AOX3" s="34">
        <v>78</v>
      </c>
      <c r="AOY3" s="34">
        <v>94.87</v>
      </c>
      <c r="AOZ3" s="34">
        <v>2400</v>
      </c>
      <c r="APA3" s="154">
        <f>AON3/AOZ3*100</f>
        <v>91.583333333333343</v>
      </c>
    </row>
    <row r="4" spans="1:1093">
      <c r="A4" t="s">
        <v>2375</v>
      </c>
      <c r="B4" t="s">
        <v>2736</v>
      </c>
      <c r="C4" t="s">
        <v>2692</v>
      </c>
      <c r="D4">
        <v>8</v>
      </c>
      <c r="E4" s="1">
        <v>0.33189814814814816</v>
      </c>
      <c r="F4" s="1">
        <v>0.13237268518518519</v>
      </c>
      <c r="G4" s="1">
        <v>0.13237268518518519</v>
      </c>
      <c r="H4" s="1">
        <v>0.18460648148148148</v>
      </c>
      <c r="I4">
        <v>174</v>
      </c>
      <c r="J4">
        <v>70</v>
      </c>
      <c r="K4">
        <v>244</v>
      </c>
      <c r="L4">
        <v>2785</v>
      </c>
      <c r="M4">
        <v>139</v>
      </c>
      <c r="N4">
        <v>26</v>
      </c>
      <c r="O4">
        <v>2950</v>
      </c>
      <c r="P4">
        <v>0</v>
      </c>
      <c r="Q4">
        <v>0</v>
      </c>
      <c r="R4">
        <v>0</v>
      </c>
      <c r="S4">
        <v>7</v>
      </c>
      <c r="T4">
        <v>3</v>
      </c>
      <c r="U4">
        <v>10</v>
      </c>
      <c r="V4">
        <v>503</v>
      </c>
      <c r="W4">
        <v>13</v>
      </c>
      <c r="X4">
        <v>0</v>
      </c>
      <c r="Y4">
        <v>516</v>
      </c>
      <c r="Z4">
        <v>97.48</v>
      </c>
      <c r="AA4">
        <v>2400</v>
      </c>
      <c r="AB4" s="12">
        <f t="shared" si="0"/>
        <v>122.91666666666667</v>
      </c>
      <c r="AC4" t="s">
        <v>2375</v>
      </c>
      <c r="AD4" t="s">
        <v>2736</v>
      </c>
      <c r="AE4" t="s">
        <v>2692</v>
      </c>
      <c r="AF4">
        <v>8</v>
      </c>
      <c r="AG4" s="1">
        <v>0.48591435185185183</v>
      </c>
      <c r="AH4" s="1">
        <v>9.2013888888888895E-2</v>
      </c>
      <c r="AI4" s="1">
        <v>9.2013888888888895E-2</v>
      </c>
      <c r="AJ4" s="1">
        <v>0.29195601851851855</v>
      </c>
      <c r="AK4">
        <v>89</v>
      </c>
      <c r="AL4">
        <v>68</v>
      </c>
      <c r="AM4">
        <v>157</v>
      </c>
      <c r="AN4">
        <v>1940</v>
      </c>
      <c r="AO4">
        <v>123</v>
      </c>
      <c r="AP4">
        <v>21</v>
      </c>
      <c r="AQ4">
        <v>2084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2400</v>
      </c>
      <c r="BD4" s="12">
        <f>AQ4/BC4*100</f>
        <v>86.833333333333329</v>
      </c>
      <c r="BE4" t="s">
        <v>2375</v>
      </c>
      <c r="BF4" t="s">
        <v>2736</v>
      </c>
      <c r="BG4" t="s">
        <v>2692</v>
      </c>
      <c r="BH4">
        <v>8</v>
      </c>
      <c r="BI4" s="1">
        <v>0.33309027777777778</v>
      </c>
      <c r="BJ4" s="1">
        <v>6.6041666666666665E-2</v>
      </c>
      <c r="BK4" s="1">
        <v>6.6041666666666665E-2</v>
      </c>
      <c r="BL4" s="1">
        <v>0.26241898148148152</v>
      </c>
      <c r="BM4">
        <v>86</v>
      </c>
      <c r="BN4">
        <v>35</v>
      </c>
      <c r="BO4">
        <v>121</v>
      </c>
      <c r="BP4">
        <v>1479</v>
      </c>
      <c r="BQ4">
        <v>56</v>
      </c>
      <c r="BR4">
        <v>9</v>
      </c>
      <c r="BS4">
        <v>1544</v>
      </c>
      <c r="BT4">
        <v>0</v>
      </c>
      <c r="BU4">
        <v>0</v>
      </c>
      <c r="BV4">
        <v>0</v>
      </c>
      <c r="BW4">
        <v>0</v>
      </c>
      <c r="BX4">
        <v>3</v>
      </c>
      <c r="BY4">
        <v>3</v>
      </c>
      <c r="BZ4">
        <v>188</v>
      </c>
      <c r="CA4">
        <v>6</v>
      </c>
      <c r="CB4">
        <v>0</v>
      </c>
      <c r="CC4">
        <v>194</v>
      </c>
      <c r="CD4">
        <v>96.91</v>
      </c>
      <c r="CE4">
        <v>2400</v>
      </c>
      <c r="CF4" s="12">
        <f t="shared" si="1"/>
        <v>64.333333333333329</v>
      </c>
      <c r="CG4" t="s">
        <v>2375</v>
      </c>
      <c r="CH4" t="s">
        <v>2736</v>
      </c>
      <c r="CI4" t="s">
        <v>2692</v>
      </c>
      <c r="CJ4">
        <v>8</v>
      </c>
      <c r="CK4" s="1">
        <v>0</v>
      </c>
      <c r="CL4" s="1">
        <v>0</v>
      </c>
      <c r="CM4" s="1">
        <v>0</v>
      </c>
      <c r="CN4" s="1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9</v>
      </c>
      <c r="CZ4">
        <v>4</v>
      </c>
      <c r="DA4">
        <v>13</v>
      </c>
      <c r="DB4">
        <v>289</v>
      </c>
      <c r="DC4">
        <v>5</v>
      </c>
      <c r="DD4">
        <v>1</v>
      </c>
      <c r="DE4">
        <v>295</v>
      </c>
      <c r="DF4">
        <v>97.97</v>
      </c>
      <c r="DH4" s="12" t="e">
        <f t="shared" si="2"/>
        <v>#DIV/0!</v>
      </c>
      <c r="DI4" t="s">
        <v>2375</v>
      </c>
      <c r="DJ4" t="s">
        <v>2736</v>
      </c>
      <c r="DK4" t="s">
        <v>2692</v>
      </c>
      <c r="DL4">
        <v>8</v>
      </c>
      <c r="DM4" s="1">
        <v>1.0294212962962963</v>
      </c>
      <c r="DN4" s="1">
        <v>0.29043981481481479</v>
      </c>
      <c r="DO4" s="1">
        <v>0.12148148148148148</v>
      </c>
      <c r="DP4" s="1">
        <v>0.73898148148148157</v>
      </c>
      <c r="DQ4">
        <v>349</v>
      </c>
      <c r="DR4">
        <v>173</v>
      </c>
      <c r="DS4">
        <v>522</v>
      </c>
      <c r="DT4">
        <v>6204</v>
      </c>
      <c r="DU4">
        <v>318</v>
      </c>
      <c r="DV4">
        <v>56</v>
      </c>
      <c r="DW4">
        <v>6578</v>
      </c>
      <c r="DX4">
        <v>0</v>
      </c>
      <c r="DY4">
        <v>0</v>
      </c>
      <c r="DZ4">
        <v>0</v>
      </c>
      <c r="EA4">
        <v>16</v>
      </c>
      <c r="EB4">
        <v>10</v>
      </c>
      <c r="EC4">
        <v>26</v>
      </c>
      <c r="ED4">
        <v>980</v>
      </c>
      <c r="EE4">
        <v>24</v>
      </c>
      <c r="EF4">
        <v>1</v>
      </c>
      <c r="EG4">
        <v>1005</v>
      </c>
      <c r="EH4">
        <v>97.51</v>
      </c>
      <c r="EI4">
        <f t="shared" ref="EI4:EI11" si="15">SUM(AA4,BC4,CE4)</f>
        <v>7200</v>
      </c>
      <c r="EJ4" s="12">
        <f t="shared" si="3"/>
        <v>91.361111111111114</v>
      </c>
      <c r="EK4" t="s">
        <v>2375</v>
      </c>
      <c r="EL4" t="s">
        <v>2736</v>
      </c>
      <c r="EM4" t="s">
        <v>2692</v>
      </c>
      <c r="EN4">
        <v>8</v>
      </c>
      <c r="EO4" s="1">
        <v>0</v>
      </c>
      <c r="EP4" s="1">
        <v>0</v>
      </c>
      <c r="EQ4" s="1">
        <v>0</v>
      </c>
      <c r="ER4" s="1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5</v>
      </c>
      <c r="FD4">
        <v>0</v>
      </c>
      <c r="FE4">
        <v>5</v>
      </c>
      <c r="FF4">
        <v>191</v>
      </c>
      <c r="FG4">
        <v>0</v>
      </c>
      <c r="FH4">
        <v>0</v>
      </c>
      <c r="FI4">
        <v>191</v>
      </c>
      <c r="FJ4">
        <v>100</v>
      </c>
      <c r="FK4">
        <v>2400</v>
      </c>
      <c r="FL4" s="12">
        <f t="shared" si="4"/>
        <v>0</v>
      </c>
      <c r="FM4" t="s">
        <v>2375</v>
      </c>
      <c r="FN4" t="s">
        <v>2736</v>
      </c>
      <c r="FO4" t="s">
        <v>2692</v>
      </c>
      <c r="FP4">
        <v>8</v>
      </c>
      <c r="FQ4" s="1">
        <v>0</v>
      </c>
      <c r="FR4" s="1">
        <v>0</v>
      </c>
      <c r="FS4" s="1">
        <v>0</v>
      </c>
      <c r="FT4" s="1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4</v>
      </c>
      <c r="GF4">
        <v>2</v>
      </c>
      <c r="GG4">
        <v>6</v>
      </c>
      <c r="GH4">
        <v>293</v>
      </c>
      <c r="GI4">
        <v>1</v>
      </c>
      <c r="GJ4">
        <v>1</v>
      </c>
      <c r="GK4">
        <v>295</v>
      </c>
      <c r="GL4">
        <v>99.32</v>
      </c>
      <c r="GM4">
        <v>2400</v>
      </c>
      <c r="GN4" s="12">
        <f t="shared" si="5"/>
        <v>0</v>
      </c>
      <c r="GO4" t="s">
        <v>2375</v>
      </c>
      <c r="GP4" t="s">
        <v>2736</v>
      </c>
      <c r="GQ4" t="s">
        <v>2692</v>
      </c>
      <c r="GR4">
        <v>8</v>
      </c>
      <c r="GS4" s="1">
        <v>0.15681712962962963</v>
      </c>
      <c r="GT4" s="1">
        <v>3.7534722222222219E-2</v>
      </c>
      <c r="GU4" s="1">
        <v>3.7534722222222219E-2</v>
      </c>
      <c r="GV4" s="1">
        <v>0.10681712962962964</v>
      </c>
      <c r="GW4">
        <v>91</v>
      </c>
      <c r="GX4">
        <v>38</v>
      </c>
      <c r="GY4">
        <v>129</v>
      </c>
      <c r="GZ4">
        <v>1438</v>
      </c>
      <c r="HA4">
        <v>89</v>
      </c>
      <c r="HB4">
        <v>5</v>
      </c>
      <c r="HC4">
        <v>1532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2400</v>
      </c>
      <c r="HP4" s="12">
        <f t="shared" si="6"/>
        <v>63.833333333333329</v>
      </c>
      <c r="HQ4" t="s">
        <v>2375</v>
      </c>
      <c r="HR4" t="s">
        <v>2736</v>
      </c>
      <c r="HS4" t="s">
        <v>2692</v>
      </c>
      <c r="HT4">
        <v>8</v>
      </c>
      <c r="HU4" s="1">
        <v>0.47283564814814816</v>
      </c>
      <c r="HV4" s="1">
        <v>0.10358796296296297</v>
      </c>
      <c r="HW4" s="1">
        <v>1.7071759259259259E-2</v>
      </c>
      <c r="HX4" s="1">
        <v>0.36924768518518519</v>
      </c>
      <c r="HY4">
        <v>177</v>
      </c>
      <c r="HZ4">
        <v>73</v>
      </c>
      <c r="IA4">
        <v>250</v>
      </c>
      <c r="IB4">
        <v>2917</v>
      </c>
      <c r="IC4">
        <v>145</v>
      </c>
      <c r="ID4">
        <v>14</v>
      </c>
      <c r="IE4">
        <v>3076</v>
      </c>
      <c r="IF4">
        <v>0</v>
      </c>
      <c r="IG4">
        <v>0</v>
      </c>
      <c r="IH4">
        <v>0</v>
      </c>
      <c r="II4">
        <v>18</v>
      </c>
      <c r="IJ4">
        <v>9</v>
      </c>
      <c r="IK4">
        <v>27</v>
      </c>
      <c r="IL4">
        <v>961</v>
      </c>
      <c r="IM4">
        <v>12</v>
      </c>
      <c r="IN4">
        <v>2</v>
      </c>
      <c r="IO4">
        <v>975</v>
      </c>
      <c r="IP4">
        <v>98.56</v>
      </c>
      <c r="IQ4">
        <v>2400</v>
      </c>
      <c r="IR4" s="12">
        <f t="shared" si="7"/>
        <v>128.16666666666669</v>
      </c>
      <c r="IS4" t="s">
        <v>2375</v>
      </c>
      <c r="IT4" t="s">
        <v>2736</v>
      </c>
      <c r="IU4" t="s">
        <v>2692</v>
      </c>
      <c r="IV4">
        <v>8</v>
      </c>
      <c r="IW4" s="1">
        <v>1.2271296296296297</v>
      </c>
      <c r="IX4" s="1">
        <v>0.35582175925925924</v>
      </c>
      <c r="IY4" s="1">
        <v>0.13403935185185187</v>
      </c>
      <c r="IZ4" s="1">
        <v>0.87130787037037039</v>
      </c>
      <c r="JA4">
        <v>440</v>
      </c>
      <c r="JB4">
        <v>211</v>
      </c>
      <c r="JC4">
        <v>651</v>
      </c>
      <c r="JD4">
        <v>7642</v>
      </c>
      <c r="JE4">
        <v>407</v>
      </c>
      <c r="JF4">
        <v>61</v>
      </c>
      <c r="JG4">
        <v>8110</v>
      </c>
      <c r="JH4">
        <v>0</v>
      </c>
      <c r="JI4">
        <v>0</v>
      </c>
      <c r="JJ4">
        <v>0</v>
      </c>
      <c r="JK4">
        <v>25</v>
      </c>
      <c r="JL4">
        <v>12</v>
      </c>
      <c r="JM4">
        <v>37</v>
      </c>
      <c r="JN4">
        <v>1464</v>
      </c>
      <c r="JO4">
        <v>25</v>
      </c>
      <c r="JP4">
        <v>2</v>
      </c>
      <c r="JQ4">
        <v>1491</v>
      </c>
      <c r="JR4">
        <v>98.19</v>
      </c>
      <c r="JS4">
        <f t="shared" ref="JS4:JS11" si="16">SUM(AA4,BC4,CE4)</f>
        <v>7200</v>
      </c>
      <c r="JT4" s="12">
        <f t="shared" si="8"/>
        <v>112.63888888888889</v>
      </c>
      <c r="JU4" t="s">
        <v>2375</v>
      </c>
      <c r="JV4" t="s">
        <v>2736</v>
      </c>
      <c r="JW4" t="s">
        <v>2692</v>
      </c>
      <c r="JX4">
        <v>8</v>
      </c>
      <c r="JY4" s="1">
        <v>0.58864583333333331</v>
      </c>
      <c r="JZ4" s="1">
        <v>0.10428240740740741</v>
      </c>
      <c r="KA4" s="1">
        <v>0.10428240740740741</v>
      </c>
      <c r="KB4" s="1">
        <v>0.46571759259259254</v>
      </c>
      <c r="KC4">
        <v>116</v>
      </c>
      <c r="KD4">
        <v>59</v>
      </c>
      <c r="KE4">
        <v>175</v>
      </c>
      <c r="KF4">
        <v>1925</v>
      </c>
      <c r="KG4">
        <v>90</v>
      </c>
      <c r="KH4">
        <v>28</v>
      </c>
      <c r="KI4">
        <v>2043</v>
      </c>
      <c r="KJ4">
        <v>0</v>
      </c>
      <c r="KK4">
        <v>0</v>
      </c>
      <c r="KL4">
        <v>0</v>
      </c>
      <c r="KM4">
        <v>1</v>
      </c>
      <c r="KN4">
        <v>1</v>
      </c>
      <c r="KO4">
        <v>2</v>
      </c>
      <c r="KP4">
        <v>79</v>
      </c>
      <c r="KQ4">
        <v>1</v>
      </c>
      <c r="KR4">
        <v>0</v>
      </c>
      <c r="KS4">
        <v>80</v>
      </c>
      <c r="KT4">
        <v>98.75</v>
      </c>
      <c r="KU4">
        <v>2400</v>
      </c>
      <c r="KV4" s="12">
        <f t="shared" si="9"/>
        <v>85.125</v>
      </c>
      <c r="KW4" t="s">
        <v>2375</v>
      </c>
      <c r="KX4" t="s">
        <v>2736</v>
      </c>
      <c r="KY4" t="s">
        <v>2692</v>
      </c>
      <c r="KZ4">
        <v>8</v>
      </c>
      <c r="LA4" s="1">
        <v>0.6277314814814815</v>
      </c>
      <c r="LB4" s="1">
        <v>0.10565972222222221</v>
      </c>
      <c r="LC4" s="1">
        <v>0.10565972222222221</v>
      </c>
      <c r="LD4" s="1">
        <v>0.44318287037037035</v>
      </c>
      <c r="LE4">
        <v>84</v>
      </c>
      <c r="LF4">
        <v>88</v>
      </c>
      <c r="LG4">
        <v>172</v>
      </c>
      <c r="LH4">
        <v>2156</v>
      </c>
      <c r="LI4">
        <v>231</v>
      </c>
      <c r="LJ4">
        <v>38</v>
      </c>
      <c r="LK4">
        <v>2425</v>
      </c>
      <c r="LL4">
        <v>0</v>
      </c>
      <c r="LM4">
        <v>0</v>
      </c>
      <c r="LN4">
        <v>0</v>
      </c>
      <c r="LO4">
        <v>4</v>
      </c>
      <c r="LP4">
        <v>1</v>
      </c>
      <c r="LQ4">
        <v>5</v>
      </c>
      <c r="LR4">
        <v>194</v>
      </c>
      <c r="LS4">
        <v>1</v>
      </c>
      <c r="LT4">
        <v>0</v>
      </c>
      <c r="LU4">
        <v>195</v>
      </c>
      <c r="LV4">
        <v>99.49</v>
      </c>
      <c r="LW4">
        <v>2400</v>
      </c>
      <c r="LX4" s="12">
        <f t="shared" si="10"/>
        <v>101.04166666666667</v>
      </c>
      <c r="LY4" t="s">
        <v>2375</v>
      </c>
      <c r="LZ4" t="s">
        <v>2736</v>
      </c>
      <c r="MA4" t="s">
        <v>2692</v>
      </c>
      <c r="MB4">
        <v>8</v>
      </c>
      <c r="MC4" s="1">
        <v>0.56862268518518522</v>
      </c>
      <c r="MD4" s="1">
        <v>0.10607638888888889</v>
      </c>
      <c r="ME4" s="1">
        <v>0.10607638888888889</v>
      </c>
      <c r="MF4" s="1">
        <v>0.41228009259259263</v>
      </c>
      <c r="MG4">
        <v>46</v>
      </c>
      <c r="MH4">
        <v>72</v>
      </c>
      <c r="MI4">
        <v>118</v>
      </c>
      <c r="MJ4">
        <v>1774</v>
      </c>
      <c r="MK4">
        <v>167</v>
      </c>
      <c r="ML4">
        <v>24</v>
      </c>
      <c r="MM4">
        <v>1965</v>
      </c>
      <c r="MN4">
        <v>0</v>
      </c>
      <c r="MO4">
        <v>0</v>
      </c>
      <c r="MP4">
        <v>0</v>
      </c>
      <c r="MQ4">
        <v>3</v>
      </c>
      <c r="MR4">
        <v>2</v>
      </c>
      <c r="MS4">
        <v>5</v>
      </c>
      <c r="MT4">
        <v>224</v>
      </c>
      <c r="MU4">
        <v>4</v>
      </c>
      <c r="MV4">
        <v>0</v>
      </c>
      <c r="MW4">
        <v>228</v>
      </c>
      <c r="MX4">
        <v>98.25</v>
      </c>
      <c r="MY4">
        <v>2400</v>
      </c>
      <c r="MZ4" s="12">
        <f>MM4/MY4*100</f>
        <v>81.875</v>
      </c>
      <c r="NA4" t="s">
        <v>2375</v>
      </c>
      <c r="NB4" t="s">
        <v>2736</v>
      </c>
      <c r="NC4" t="s">
        <v>2692</v>
      </c>
      <c r="NE4" s="1">
        <v>0</v>
      </c>
      <c r="NF4" s="1"/>
      <c r="NG4" s="1">
        <v>0</v>
      </c>
      <c r="NH4" s="1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B4" s="12"/>
      <c r="OC4" t="s">
        <v>2375</v>
      </c>
      <c r="OD4" t="s">
        <v>2736</v>
      </c>
      <c r="OE4" t="s">
        <v>2692</v>
      </c>
      <c r="OF4">
        <v>8</v>
      </c>
      <c r="OG4" s="1">
        <v>0</v>
      </c>
      <c r="OH4" s="1">
        <v>0</v>
      </c>
      <c r="OI4" s="1">
        <v>0</v>
      </c>
      <c r="OJ4" s="1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D4" s="12" t="e">
        <f t="shared" si="11"/>
        <v>#DIV/0!</v>
      </c>
      <c r="PE4" t="s">
        <v>2375</v>
      </c>
      <c r="PF4" t="s">
        <v>2736</v>
      </c>
      <c r="PG4" t="s">
        <v>2692</v>
      </c>
      <c r="PI4" s="1">
        <v>0</v>
      </c>
      <c r="PJ4" s="1">
        <v>0</v>
      </c>
      <c r="PK4" s="1">
        <v>0</v>
      </c>
      <c r="PL4" s="1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F4" s="12" t="e">
        <f t="shared" si="12"/>
        <v>#DIV/0!</v>
      </c>
      <c r="QG4" t="s">
        <v>2375</v>
      </c>
      <c r="QH4" t="s">
        <v>2736</v>
      </c>
      <c r="QI4" t="s">
        <v>2692</v>
      </c>
      <c r="QJ4">
        <v>8</v>
      </c>
      <c r="QK4" s="1">
        <v>0.23475694444444442</v>
      </c>
      <c r="QL4" s="1">
        <v>3.6087962962962968E-2</v>
      </c>
      <c r="QM4" s="1">
        <v>3.6087962962962968E-2</v>
      </c>
      <c r="QN4" s="1">
        <v>0.19804398148148147</v>
      </c>
      <c r="QO4">
        <v>9</v>
      </c>
      <c r="QP4">
        <v>22</v>
      </c>
      <c r="QQ4">
        <v>31</v>
      </c>
      <c r="QR4">
        <v>686</v>
      </c>
      <c r="QS4">
        <v>46</v>
      </c>
      <c r="QT4">
        <v>26</v>
      </c>
      <c r="QU4">
        <v>758</v>
      </c>
      <c r="QV4">
        <v>0</v>
      </c>
      <c r="QW4">
        <v>0</v>
      </c>
      <c r="QX4">
        <v>0</v>
      </c>
      <c r="QY4">
        <v>3</v>
      </c>
      <c r="QZ4">
        <v>2</v>
      </c>
      <c r="RA4">
        <v>5</v>
      </c>
      <c r="RB4">
        <v>285</v>
      </c>
      <c r="RC4">
        <v>2</v>
      </c>
      <c r="RD4">
        <v>3</v>
      </c>
      <c r="RE4">
        <v>290</v>
      </c>
      <c r="RF4">
        <v>98.28</v>
      </c>
      <c r="RH4" s="12" t="e">
        <f t="shared" si="13"/>
        <v>#DIV/0!</v>
      </c>
      <c r="RI4" t="s">
        <v>2375</v>
      </c>
      <c r="RJ4" t="s">
        <v>2736</v>
      </c>
      <c r="RK4" t="s">
        <v>2692</v>
      </c>
      <c r="RL4">
        <v>8</v>
      </c>
      <c r="RM4" s="1">
        <v>0.23413194444444443</v>
      </c>
      <c r="RN4" s="1">
        <v>3.6087962962962968E-2</v>
      </c>
      <c r="RO4" s="1">
        <v>6.134259259259259E-4</v>
      </c>
      <c r="RP4" s="1">
        <v>0.19804398148148147</v>
      </c>
      <c r="RQ4">
        <v>9</v>
      </c>
      <c r="RR4">
        <v>22</v>
      </c>
      <c r="RS4">
        <v>31</v>
      </c>
      <c r="RT4">
        <v>686</v>
      </c>
      <c r="RU4">
        <v>46</v>
      </c>
      <c r="RV4">
        <v>26</v>
      </c>
      <c r="RW4">
        <v>758</v>
      </c>
      <c r="RX4">
        <v>0</v>
      </c>
      <c r="RY4">
        <v>0</v>
      </c>
      <c r="RZ4">
        <v>0</v>
      </c>
      <c r="SA4">
        <v>3</v>
      </c>
      <c r="SB4">
        <v>2</v>
      </c>
      <c r="SC4">
        <v>5</v>
      </c>
      <c r="SD4">
        <v>285</v>
      </c>
      <c r="SE4">
        <v>2</v>
      </c>
      <c r="SF4">
        <v>3</v>
      </c>
      <c r="SG4">
        <v>290</v>
      </c>
      <c r="SH4">
        <v>98.28</v>
      </c>
      <c r="SJ4" s="12"/>
      <c r="SK4" t="s">
        <v>2375</v>
      </c>
      <c r="SL4" t="s">
        <v>2736</v>
      </c>
      <c r="SM4" t="s">
        <v>2692</v>
      </c>
      <c r="SN4">
        <v>8</v>
      </c>
      <c r="SO4" s="1">
        <v>1.871377314814815</v>
      </c>
      <c r="SP4" s="1">
        <v>0.35211805555555559</v>
      </c>
      <c r="SQ4" s="1">
        <v>0.14837962962962961</v>
      </c>
      <c r="SR4" s="1">
        <v>1.519247685185185</v>
      </c>
      <c r="SS4">
        <v>255</v>
      </c>
      <c r="ST4">
        <v>241</v>
      </c>
      <c r="SU4">
        <v>496</v>
      </c>
      <c r="SV4">
        <v>6541</v>
      </c>
      <c r="SW4">
        <v>534</v>
      </c>
      <c r="SX4">
        <v>116</v>
      </c>
      <c r="SY4">
        <v>7191</v>
      </c>
      <c r="SZ4">
        <v>0</v>
      </c>
      <c r="TA4">
        <v>0</v>
      </c>
      <c r="TB4">
        <v>0</v>
      </c>
      <c r="TC4">
        <v>11</v>
      </c>
      <c r="TD4">
        <v>6</v>
      </c>
      <c r="TE4">
        <v>17</v>
      </c>
      <c r="TF4">
        <v>782</v>
      </c>
      <c r="TG4">
        <v>8</v>
      </c>
      <c r="TH4">
        <v>3</v>
      </c>
      <c r="TI4">
        <v>793</v>
      </c>
      <c r="TJ4">
        <v>98.61</v>
      </c>
      <c r="TK4">
        <f t="shared" ref="TK4:TK12" si="17">SUM(KU4,LW4,MY4,OA4,SI4)</f>
        <v>7200</v>
      </c>
      <c r="TL4" s="12">
        <f t="shared" si="14"/>
        <v>99.875</v>
      </c>
      <c r="TM4" s="34" t="s">
        <v>2375</v>
      </c>
      <c r="TN4" s="34" t="s">
        <v>2736</v>
      </c>
      <c r="TO4" s="34" t="s">
        <v>2692</v>
      </c>
      <c r="TP4" s="34">
        <v>8</v>
      </c>
      <c r="TQ4" s="35">
        <v>0.36458333333333331</v>
      </c>
      <c r="TR4" s="35">
        <v>9.015046296296296E-2</v>
      </c>
      <c r="TS4" s="35">
        <v>9.015046296296296E-2</v>
      </c>
      <c r="TT4" s="35">
        <v>0.25899305555555557</v>
      </c>
      <c r="TU4" s="34">
        <v>101</v>
      </c>
      <c r="TV4" s="34">
        <v>77</v>
      </c>
      <c r="TW4" s="34">
        <v>178</v>
      </c>
      <c r="TX4" s="34">
        <v>1469</v>
      </c>
      <c r="TY4" s="34">
        <v>149</v>
      </c>
      <c r="TZ4" s="34">
        <v>19</v>
      </c>
      <c r="UA4" s="34">
        <v>1637</v>
      </c>
      <c r="UB4" s="34">
        <v>0</v>
      </c>
      <c r="UC4" s="34">
        <v>0</v>
      </c>
      <c r="UD4" s="34">
        <v>0</v>
      </c>
      <c r="UE4" s="34">
        <v>0</v>
      </c>
      <c r="UF4" s="34">
        <v>0</v>
      </c>
      <c r="UG4" s="34">
        <v>0</v>
      </c>
      <c r="UH4" s="34">
        <v>0</v>
      </c>
      <c r="UI4" s="34">
        <v>0</v>
      </c>
      <c r="UJ4" s="34">
        <v>0</v>
      </c>
      <c r="UK4" s="34">
        <v>0</v>
      </c>
      <c r="UL4" s="34">
        <v>0</v>
      </c>
      <c r="UM4" s="34">
        <v>2400</v>
      </c>
      <c r="UN4" s="154">
        <f t="shared" ref="UN4:UN13" si="18">UA4/UM4*100</f>
        <v>68.208333333333343</v>
      </c>
      <c r="UO4" s="34" t="s">
        <v>2375</v>
      </c>
      <c r="UP4" s="34" t="s">
        <v>2736</v>
      </c>
      <c r="UQ4" s="34" t="s">
        <v>2692</v>
      </c>
      <c r="UR4" s="34">
        <v>8</v>
      </c>
      <c r="US4" s="35">
        <v>0.57546296296296295</v>
      </c>
      <c r="UT4" s="35">
        <v>7.7314814814814822E-2</v>
      </c>
      <c r="UU4" s="35">
        <v>7.7314814814814822E-2</v>
      </c>
      <c r="UV4" s="35">
        <v>0.26547453703703705</v>
      </c>
      <c r="UW4" s="34">
        <v>73</v>
      </c>
      <c r="UX4" s="34">
        <v>56</v>
      </c>
      <c r="UY4" s="34">
        <v>129</v>
      </c>
      <c r="UZ4" s="34">
        <v>1184</v>
      </c>
      <c r="VA4" s="34">
        <v>115</v>
      </c>
      <c r="VB4" s="34">
        <v>24</v>
      </c>
      <c r="VC4" s="34">
        <v>1323</v>
      </c>
      <c r="VD4" s="34">
        <v>0</v>
      </c>
      <c r="VE4" s="34">
        <v>0</v>
      </c>
      <c r="VF4" s="34">
        <v>0</v>
      </c>
      <c r="VG4" s="34">
        <v>0</v>
      </c>
      <c r="VH4" s="34">
        <v>0</v>
      </c>
      <c r="VI4" s="34">
        <v>0</v>
      </c>
      <c r="VJ4" s="34">
        <v>0</v>
      </c>
      <c r="VK4" s="34">
        <v>0</v>
      </c>
      <c r="VL4" s="34">
        <v>0</v>
      </c>
      <c r="VM4" s="34">
        <v>0</v>
      </c>
      <c r="VN4" s="34">
        <v>0</v>
      </c>
      <c r="VO4" s="34">
        <v>2400</v>
      </c>
      <c r="VP4" s="154">
        <f t="shared" ref="VP4:VP13" si="19">VC4/VO4*100</f>
        <v>55.125</v>
      </c>
      <c r="VQ4" s="34" t="s">
        <v>2375</v>
      </c>
      <c r="VR4" s="34" t="s">
        <v>2736</v>
      </c>
      <c r="VS4" s="34" t="s">
        <v>2692</v>
      </c>
      <c r="VT4" s="34">
        <v>8</v>
      </c>
      <c r="VU4" s="35">
        <v>0.40945601851851854</v>
      </c>
      <c r="VV4" s="35">
        <v>0.10549768518518519</v>
      </c>
      <c r="VW4" s="35">
        <v>0.10549768518518519</v>
      </c>
      <c r="VX4" s="35">
        <v>0.20026620370370371</v>
      </c>
      <c r="VY4" s="34">
        <v>219</v>
      </c>
      <c r="VZ4" s="34">
        <v>138</v>
      </c>
      <c r="WA4" s="34">
        <v>357</v>
      </c>
      <c r="WB4" s="34">
        <v>1535</v>
      </c>
      <c r="WC4" s="34">
        <v>173</v>
      </c>
      <c r="WD4" s="34">
        <v>24</v>
      </c>
      <c r="WE4" s="34">
        <v>1732</v>
      </c>
      <c r="WF4" s="34">
        <v>0</v>
      </c>
      <c r="WG4" s="34">
        <v>0</v>
      </c>
      <c r="WH4" s="34">
        <v>0</v>
      </c>
      <c r="WI4" s="34">
        <v>2</v>
      </c>
      <c r="WJ4" s="34">
        <v>1</v>
      </c>
      <c r="WK4" s="34">
        <v>3</v>
      </c>
      <c r="WL4" s="34">
        <v>118</v>
      </c>
      <c r="WM4" s="34">
        <v>3</v>
      </c>
      <c r="WN4" s="34">
        <v>0</v>
      </c>
      <c r="WO4" s="34">
        <v>121</v>
      </c>
      <c r="WP4" s="34">
        <v>97.52</v>
      </c>
      <c r="WQ4" s="34">
        <v>2400</v>
      </c>
      <c r="WR4" s="154">
        <f t="shared" ref="WR4:WR13" si="20">WE4/WQ4*100</f>
        <v>72.166666666666671</v>
      </c>
      <c r="WS4" s="34" t="s">
        <v>2375</v>
      </c>
      <c r="WT4" s="34" t="s">
        <v>2736</v>
      </c>
      <c r="WU4" s="34" t="s">
        <v>2692</v>
      </c>
      <c r="WV4" s="34">
        <v>8</v>
      </c>
      <c r="WW4" s="35">
        <v>0.49862268518518515</v>
      </c>
      <c r="WX4" s="35">
        <v>0.10228009259259259</v>
      </c>
      <c r="WY4" s="35">
        <v>0.10228009259259259</v>
      </c>
      <c r="WZ4" s="35">
        <v>0.35464120370370367</v>
      </c>
      <c r="XA4" s="34">
        <v>74</v>
      </c>
      <c r="XB4" s="34">
        <v>65</v>
      </c>
      <c r="XC4" s="34">
        <v>139</v>
      </c>
      <c r="XD4" s="34">
        <v>1047</v>
      </c>
      <c r="XE4" s="34">
        <v>205</v>
      </c>
      <c r="XF4" s="34">
        <v>19</v>
      </c>
      <c r="XG4" s="34">
        <v>1271</v>
      </c>
      <c r="XH4" s="34">
        <v>0</v>
      </c>
      <c r="XI4" s="34">
        <v>0</v>
      </c>
      <c r="XJ4" s="34">
        <v>0</v>
      </c>
      <c r="XK4" s="34">
        <v>2</v>
      </c>
      <c r="XL4" s="34">
        <v>1</v>
      </c>
      <c r="XM4" s="34">
        <v>3</v>
      </c>
      <c r="XN4" s="34">
        <v>69</v>
      </c>
      <c r="XO4" s="34">
        <v>1</v>
      </c>
      <c r="XP4" s="34">
        <v>1</v>
      </c>
      <c r="XQ4" s="34">
        <v>71</v>
      </c>
      <c r="XR4" s="34">
        <v>97.18</v>
      </c>
      <c r="XS4" s="34">
        <v>2400</v>
      </c>
      <c r="XT4" s="154">
        <f t="shared" ref="XT4:XT13" si="21">XG4/XS4*100</f>
        <v>52.958333333333329</v>
      </c>
      <c r="XU4" s="34" t="s">
        <v>2375</v>
      </c>
      <c r="XV4" s="34" t="s">
        <v>2736</v>
      </c>
      <c r="XW4" s="34" t="s">
        <v>2692</v>
      </c>
      <c r="XX4" s="34">
        <v>8</v>
      </c>
      <c r="XY4" s="35">
        <v>0.40871527777777777</v>
      </c>
      <c r="XZ4" s="35">
        <v>0.1053587962962963</v>
      </c>
      <c r="YA4" s="35">
        <v>0.1053587962962963</v>
      </c>
      <c r="YB4" s="35">
        <v>0.24122685185185186</v>
      </c>
      <c r="YC4" s="34">
        <v>23</v>
      </c>
      <c r="YD4" s="34">
        <v>57</v>
      </c>
      <c r="YE4" s="34">
        <v>80</v>
      </c>
      <c r="YF4" s="34">
        <v>843</v>
      </c>
      <c r="YG4" s="34">
        <v>335</v>
      </c>
      <c r="YH4" s="34">
        <v>24</v>
      </c>
      <c r="YI4" s="34">
        <v>1202</v>
      </c>
      <c r="YJ4" s="34">
        <v>0</v>
      </c>
      <c r="YK4" s="34">
        <v>0</v>
      </c>
      <c r="YL4" s="34">
        <v>0</v>
      </c>
      <c r="YM4" s="34">
        <v>1</v>
      </c>
      <c r="YN4" s="34">
        <v>4</v>
      </c>
      <c r="YO4" s="34">
        <v>5</v>
      </c>
      <c r="YP4" s="34">
        <v>246</v>
      </c>
      <c r="YQ4" s="34">
        <v>8</v>
      </c>
      <c r="YR4" s="34">
        <v>12</v>
      </c>
      <c r="YS4" s="34">
        <v>266</v>
      </c>
      <c r="YT4" s="34">
        <v>92.48</v>
      </c>
      <c r="YU4" s="34">
        <v>2400</v>
      </c>
      <c r="YV4" s="154">
        <f t="shared" ref="YV4:YV13" si="22">YI4/YU4*100</f>
        <v>50.083333333333336</v>
      </c>
      <c r="YW4" s="34" t="s">
        <v>2375</v>
      </c>
      <c r="YX4" s="34" t="s">
        <v>2736</v>
      </c>
      <c r="YY4" s="34" t="s">
        <v>2692</v>
      </c>
      <c r="YZ4" s="34">
        <v>8</v>
      </c>
      <c r="ZA4" s="35">
        <v>0</v>
      </c>
      <c r="ZB4" s="35">
        <v>0</v>
      </c>
      <c r="ZC4" s="35">
        <v>0</v>
      </c>
      <c r="ZD4" s="35">
        <v>0</v>
      </c>
      <c r="ZE4" s="34">
        <v>0</v>
      </c>
      <c r="ZF4" s="34">
        <v>0</v>
      </c>
      <c r="ZG4" s="34">
        <v>0</v>
      </c>
      <c r="ZH4" s="34">
        <v>0</v>
      </c>
      <c r="ZI4" s="34">
        <v>0</v>
      </c>
      <c r="ZJ4" s="34">
        <v>0</v>
      </c>
      <c r="ZK4" s="34">
        <v>0</v>
      </c>
      <c r="ZL4" s="34">
        <v>0</v>
      </c>
      <c r="ZM4" s="34">
        <v>0</v>
      </c>
      <c r="ZN4" s="34">
        <v>0</v>
      </c>
      <c r="ZO4" s="34">
        <v>1</v>
      </c>
      <c r="ZP4" s="34">
        <v>2</v>
      </c>
      <c r="ZQ4" s="34">
        <v>3</v>
      </c>
      <c r="ZR4" s="34">
        <v>81</v>
      </c>
      <c r="ZS4" s="34">
        <v>1</v>
      </c>
      <c r="ZT4" s="34">
        <v>2</v>
      </c>
      <c r="ZU4" s="34">
        <v>84</v>
      </c>
      <c r="ZV4" s="34">
        <v>96.43</v>
      </c>
      <c r="ZW4" s="34">
        <v>2400</v>
      </c>
      <c r="ZX4" s="154">
        <f t="shared" ref="ZX4:ZX13" si="23">ZK4/ZW4*100</f>
        <v>0</v>
      </c>
      <c r="ZY4" s="34" t="s">
        <v>2375</v>
      </c>
      <c r="ZZ4" s="34" t="s">
        <v>2736</v>
      </c>
      <c r="AAA4" s="34" t="s">
        <v>2692</v>
      </c>
      <c r="AAB4" s="34">
        <v>8</v>
      </c>
      <c r="AAC4" s="35">
        <v>0</v>
      </c>
      <c r="AAD4" s="35">
        <v>0</v>
      </c>
      <c r="AAE4" s="35">
        <v>0</v>
      </c>
      <c r="AAF4" s="35">
        <v>0</v>
      </c>
      <c r="AAG4" s="34">
        <v>0</v>
      </c>
      <c r="AAH4" s="34">
        <v>0</v>
      </c>
      <c r="AAI4" s="34">
        <v>0</v>
      </c>
      <c r="AAJ4" s="34">
        <v>0</v>
      </c>
      <c r="AAK4" s="34">
        <v>0</v>
      </c>
      <c r="AAL4" s="34">
        <v>0</v>
      </c>
      <c r="AAM4" s="34">
        <v>0</v>
      </c>
      <c r="AAN4" s="34">
        <v>0</v>
      </c>
      <c r="AAO4" s="34">
        <v>0</v>
      </c>
      <c r="AAP4" s="34">
        <v>0</v>
      </c>
      <c r="AAQ4" s="34">
        <v>3</v>
      </c>
      <c r="AAR4" s="34">
        <v>2</v>
      </c>
      <c r="AAS4" s="34">
        <v>5</v>
      </c>
      <c r="AAT4" s="34">
        <v>222</v>
      </c>
      <c r="AAU4" s="34">
        <v>7</v>
      </c>
      <c r="AAV4" s="34">
        <v>1</v>
      </c>
      <c r="AAW4" s="34">
        <v>230</v>
      </c>
      <c r="AAX4" s="34">
        <v>96.52</v>
      </c>
      <c r="AAY4" s="34">
        <v>2400</v>
      </c>
      <c r="AAZ4" s="154">
        <f t="shared" ref="AAZ4:AAZ13" si="24">AAM4/AAY4*100</f>
        <v>0</v>
      </c>
      <c r="ABA4" s="34" t="s">
        <v>2375</v>
      </c>
      <c r="ABB4" s="34" t="s">
        <v>2736</v>
      </c>
      <c r="ABC4" s="34" t="s">
        <v>2692</v>
      </c>
      <c r="ABD4" s="34">
        <v>8</v>
      </c>
      <c r="ABE4" s="35">
        <v>0.34659722222222222</v>
      </c>
      <c r="ABF4" s="35">
        <v>0.1053587962962963</v>
      </c>
      <c r="ABG4" s="35">
        <v>6.2118055555555551E-2</v>
      </c>
      <c r="ABH4" s="35">
        <v>0.24122685185185186</v>
      </c>
      <c r="ABI4" s="34">
        <v>23</v>
      </c>
      <c r="ABJ4" s="34">
        <v>57</v>
      </c>
      <c r="ABK4" s="34">
        <v>80</v>
      </c>
      <c r="ABL4" s="34">
        <v>843</v>
      </c>
      <c r="ABM4" s="34">
        <v>335</v>
      </c>
      <c r="ABN4" s="34">
        <v>24</v>
      </c>
      <c r="ABO4" s="34">
        <f>SUM(YI4,ZK4,AAM4)</f>
        <v>1202</v>
      </c>
      <c r="ABP4" s="34">
        <v>0</v>
      </c>
      <c r="ABQ4" s="34">
        <v>0</v>
      </c>
      <c r="ABR4" s="34">
        <v>0</v>
      </c>
      <c r="ABS4" s="34">
        <v>5</v>
      </c>
      <c r="ABT4" s="34">
        <v>8</v>
      </c>
      <c r="ABU4" s="34">
        <v>13</v>
      </c>
      <c r="ABV4" s="34">
        <v>549</v>
      </c>
      <c r="ABW4" s="34">
        <v>16</v>
      </c>
      <c r="ABX4" s="34">
        <v>15</v>
      </c>
      <c r="ABY4" s="34">
        <v>580</v>
      </c>
      <c r="ABZ4" s="34">
        <v>94.66</v>
      </c>
      <c r="ACA4" s="34">
        <v>2400</v>
      </c>
      <c r="ACB4" s="154">
        <f t="shared" ref="ACB4:ACB13" si="25">ABO4/ACA4*100</f>
        <v>50.083333333333336</v>
      </c>
      <c r="ACC4" s="34" t="s">
        <v>2375</v>
      </c>
      <c r="ACD4" s="34" t="s">
        <v>2736</v>
      </c>
      <c r="ACE4" s="34" t="s">
        <v>2692</v>
      </c>
      <c r="ACF4" s="34">
        <v>8</v>
      </c>
      <c r="ACG4" s="35">
        <v>1.8012499999999998</v>
      </c>
      <c r="ACH4" s="35">
        <v>0.48061342592592587</v>
      </c>
      <c r="ACI4" s="35">
        <v>0.45561342592592591</v>
      </c>
      <c r="ACJ4" s="35">
        <v>1.3206249999999999</v>
      </c>
      <c r="ACK4" s="34">
        <v>490</v>
      </c>
      <c r="ACL4" s="34">
        <v>393</v>
      </c>
      <c r="ACM4" s="34">
        <v>883</v>
      </c>
      <c r="ACN4" s="34">
        <v>6078</v>
      </c>
      <c r="ACO4" s="34">
        <v>977</v>
      </c>
      <c r="ACP4" s="34">
        <v>110</v>
      </c>
      <c r="ACQ4" s="34">
        <v>7165</v>
      </c>
      <c r="ACR4" s="34">
        <v>0</v>
      </c>
      <c r="ACS4" s="34">
        <v>0</v>
      </c>
      <c r="ACT4" s="34">
        <v>0</v>
      </c>
      <c r="ACU4" s="34">
        <v>9</v>
      </c>
      <c r="ACV4" s="34">
        <v>10</v>
      </c>
      <c r="ACW4" s="34">
        <v>19</v>
      </c>
      <c r="ACX4" s="34">
        <v>736</v>
      </c>
      <c r="ACY4" s="34">
        <v>20</v>
      </c>
      <c r="ACZ4" s="34">
        <v>16</v>
      </c>
      <c r="ADA4" s="34">
        <v>772</v>
      </c>
      <c r="ADB4" s="34">
        <v>95.34</v>
      </c>
      <c r="ADC4" s="34">
        <f t="shared" ref="ADC4:ADC13" si="26">SUM(UM4,VO4,WQ4,XS4,ACA4)</f>
        <v>12000</v>
      </c>
      <c r="ADD4" s="154">
        <f t="shared" ref="ADD4:ADD13" si="27">ACQ4/ADC4*100</f>
        <v>59.708333333333329</v>
      </c>
      <c r="ADE4" s="34" t="s">
        <v>2375</v>
      </c>
      <c r="ADF4" s="34" t="s">
        <v>2736</v>
      </c>
      <c r="ADG4" s="34" t="s">
        <v>2692</v>
      </c>
      <c r="ADH4" s="34">
        <v>8</v>
      </c>
      <c r="ADI4" s="35">
        <v>0.56340277777777781</v>
      </c>
      <c r="ADJ4" s="35">
        <v>0.14438657407407407</v>
      </c>
      <c r="ADK4" s="35">
        <v>0.14438657407407407</v>
      </c>
      <c r="ADL4" s="35">
        <v>0.38847222222222227</v>
      </c>
      <c r="ADM4" s="34">
        <v>56</v>
      </c>
      <c r="ADN4" s="34">
        <v>108</v>
      </c>
      <c r="ADO4" s="34">
        <v>164</v>
      </c>
      <c r="ADP4" s="34">
        <v>2082</v>
      </c>
      <c r="ADQ4" s="34">
        <v>177</v>
      </c>
      <c r="ADR4" s="34">
        <v>69</v>
      </c>
      <c r="ADS4" s="34">
        <f>SUM(ADP4:ADR4)</f>
        <v>2328</v>
      </c>
      <c r="ADT4" s="34">
        <v>0</v>
      </c>
      <c r="ADU4" s="34">
        <v>0</v>
      </c>
      <c r="ADV4" s="34">
        <v>0</v>
      </c>
      <c r="ADW4" s="34">
        <v>0</v>
      </c>
      <c r="ADX4" s="34">
        <v>0</v>
      </c>
      <c r="ADY4" s="34">
        <v>0</v>
      </c>
      <c r="ADZ4" s="34">
        <v>0</v>
      </c>
      <c r="AEA4" s="34">
        <v>0</v>
      </c>
      <c r="AEB4" s="34">
        <v>0</v>
      </c>
      <c r="AEC4" s="34">
        <v>0</v>
      </c>
      <c r="AED4" s="34">
        <v>0</v>
      </c>
      <c r="AEE4" s="34">
        <v>2400</v>
      </c>
      <c r="AEF4" s="154">
        <f t="shared" ref="AEF4:AEF13" si="28">ADS4/AEE4*100</f>
        <v>97</v>
      </c>
      <c r="AEG4" s="34" t="s">
        <v>2375</v>
      </c>
      <c r="AEH4" s="34" t="s">
        <v>2736</v>
      </c>
      <c r="AEI4" s="34" t="s">
        <v>2692</v>
      </c>
      <c r="AEJ4" s="34">
        <v>8</v>
      </c>
      <c r="AEK4" s="35">
        <v>0.33528935185185182</v>
      </c>
      <c r="AEL4" s="35">
        <v>0.15046296296296297</v>
      </c>
      <c r="AEM4" s="35">
        <v>0.15046296296296297</v>
      </c>
      <c r="AEN4" s="35">
        <v>0.17554398148148151</v>
      </c>
      <c r="AEO4" s="34">
        <v>80</v>
      </c>
      <c r="AEP4" s="34">
        <v>117</v>
      </c>
      <c r="AEQ4" s="34">
        <v>197</v>
      </c>
      <c r="AER4" s="34">
        <v>2326</v>
      </c>
      <c r="AES4" s="34">
        <v>194</v>
      </c>
      <c r="AET4" s="34">
        <v>51</v>
      </c>
      <c r="AEU4" s="34">
        <v>2571</v>
      </c>
      <c r="AEV4" s="34">
        <v>0</v>
      </c>
      <c r="AEW4" s="34">
        <v>0</v>
      </c>
      <c r="AEX4" s="34">
        <v>0</v>
      </c>
      <c r="AEY4" s="34">
        <v>3</v>
      </c>
      <c r="AEZ4" s="34">
        <v>2</v>
      </c>
      <c r="AFA4" s="34">
        <v>5</v>
      </c>
      <c r="AFB4" s="34">
        <v>156</v>
      </c>
      <c r="AFC4" s="34">
        <v>2</v>
      </c>
      <c r="AFD4" s="34">
        <v>0</v>
      </c>
      <c r="AFE4" s="34">
        <v>158</v>
      </c>
      <c r="AFF4" s="34">
        <v>98.73</v>
      </c>
      <c r="AFG4" s="34">
        <v>2400</v>
      </c>
      <c r="AFH4" s="154">
        <f t="shared" ref="AFH4:AFH13" si="29">AEU4/AFG4*100</f>
        <v>107.125</v>
      </c>
      <c r="AFI4" s="34" t="s">
        <v>2375</v>
      </c>
      <c r="AFJ4" s="34" t="s">
        <v>2736</v>
      </c>
      <c r="AFK4" s="34" t="s">
        <v>2692</v>
      </c>
      <c r="AFL4" s="34">
        <v>8</v>
      </c>
      <c r="AFM4" s="35">
        <v>0.55651620370370369</v>
      </c>
      <c r="AFN4" s="35">
        <v>0.10425925925925926</v>
      </c>
      <c r="AFO4" s="35">
        <v>0.10425925925925926</v>
      </c>
      <c r="AFP4" s="35">
        <v>0.44026620370370373</v>
      </c>
      <c r="AFQ4" s="34">
        <v>173</v>
      </c>
      <c r="AFR4" s="34">
        <v>81</v>
      </c>
      <c r="AFS4" s="34">
        <v>254</v>
      </c>
      <c r="AFT4" s="34">
        <v>1534</v>
      </c>
      <c r="AFU4" s="34">
        <v>119</v>
      </c>
      <c r="AFV4" s="34">
        <v>15</v>
      </c>
      <c r="AFW4" s="34">
        <f t="shared" ref="AFW4:AFW13" si="30">SUM(AFT4:AFV4)</f>
        <v>1668</v>
      </c>
      <c r="AFX4" s="34">
        <v>0</v>
      </c>
      <c r="AFY4" s="34">
        <v>0</v>
      </c>
      <c r="AFZ4" s="34">
        <v>0</v>
      </c>
      <c r="AGA4" s="34">
        <v>0</v>
      </c>
      <c r="AGB4" s="34">
        <v>0</v>
      </c>
      <c r="AGC4" s="34">
        <v>0</v>
      </c>
      <c r="AGD4" s="34">
        <v>0</v>
      </c>
      <c r="AGE4" s="34">
        <v>0</v>
      </c>
      <c r="AGF4" s="34">
        <v>0</v>
      </c>
      <c r="AGG4" s="34">
        <v>0</v>
      </c>
      <c r="AGH4" s="34">
        <v>0</v>
      </c>
      <c r="AGI4" s="34">
        <v>2400</v>
      </c>
      <c r="AGJ4" s="154">
        <f t="shared" ref="AGJ4:AGJ13" si="31">AFW4/AGI4*100</f>
        <v>69.5</v>
      </c>
      <c r="AGK4" s="34" t="s">
        <v>2375</v>
      </c>
      <c r="AGL4" s="34" t="s">
        <v>2736</v>
      </c>
      <c r="AGM4" s="34" t="s">
        <v>2692</v>
      </c>
      <c r="AGN4" s="34">
        <v>8</v>
      </c>
      <c r="AGO4" s="35">
        <v>0.63304398148148155</v>
      </c>
      <c r="AGP4" s="35">
        <v>0.12641203703703704</v>
      </c>
      <c r="AGQ4" s="35">
        <v>0.12641203703703704</v>
      </c>
      <c r="AGR4" s="35">
        <v>0.42940972222222223</v>
      </c>
      <c r="AGS4" s="34">
        <v>279</v>
      </c>
      <c r="AGT4" s="34">
        <v>112</v>
      </c>
      <c r="AGU4" s="34">
        <v>391</v>
      </c>
      <c r="AGV4" s="34">
        <v>2110</v>
      </c>
      <c r="AGW4" s="34">
        <v>169</v>
      </c>
      <c r="AGX4" s="34">
        <v>18</v>
      </c>
      <c r="AGY4" s="34">
        <v>2297</v>
      </c>
      <c r="AGZ4" s="34">
        <v>0</v>
      </c>
      <c r="AHA4" s="34">
        <v>0</v>
      </c>
      <c r="AHB4" s="34">
        <v>0</v>
      </c>
      <c r="AHC4" s="34">
        <v>7</v>
      </c>
      <c r="AHD4" s="34">
        <v>6</v>
      </c>
      <c r="AHE4" s="34">
        <v>13</v>
      </c>
      <c r="AHF4" s="34">
        <v>343</v>
      </c>
      <c r="AHG4" s="34">
        <v>8</v>
      </c>
      <c r="AHH4" s="34">
        <v>1</v>
      </c>
      <c r="AHI4" s="34">
        <v>352</v>
      </c>
      <c r="AHJ4" s="34">
        <v>97.44</v>
      </c>
      <c r="AHK4" s="34">
        <v>2400</v>
      </c>
      <c r="AHL4" s="154">
        <f t="shared" ref="AHL4:AHL13" si="32">AGY4/AHK4*100</f>
        <v>95.708333333333329</v>
      </c>
      <c r="AHM4" s="34" t="s">
        <v>2375</v>
      </c>
      <c r="AHN4" s="34" t="s">
        <v>2736</v>
      </c>
      <c r="AHO4" s="34" t="s">
        <v>2692</v>
      </c>
      <c r="AHP4" s="34">
        <v>8</v>
      </c>
      <c r="AHQ4" s="35">
        <v>0.55754629629629626</v>
      </c>
      <c r="AHR4" s="35">
        <v>0.1077199074074074</v>
      </c>
      <c r="AHS4" s="35">
        <v>0.1077199074074074</v>
      </c>
      <c r="AHT4" s="35">
        <v>0.36459490740740735</v>
      </c>
      <c r="AHU4" s="34">
        <v>107</v>
      </c>
      <c r="AHV4" s="34">
        <v>98</v>
      </c>
      <c r="AHW4" s="34">
        <v>205</v>
      </c>
      <c r="AHX4" s="34">
        <v>2077</v>
      </c>
      <c r="AHY4" s="34">
        <v>149</v>
      </c>
      <c r="AHZ4" s="34">
        <v>34</v>
      </c>
      <c r="AIA4" s="34">
        <v>2260</v>
      </c>
      <c r="AIB4" s="34">
        <v>0</v>
      </c>
      <c r="AIC4" s="34">
        <v>0</v>
      </c>
      <c r="AID4" s="34">
        <v>0</v>
      </c>
      <c r="AIE4" s="34">
        <v>0</v>
      </c>
      <c r="AIF4" s="34">
        <v>0</v>
      </c>
      <c r="AIG4" s="34">
        <v>0</v>
      </c>
      <c r="AIH4" s="34">
        <v>0</v>
      </c>
      <c r="AII4" s="34">
        <v>0</v>
      </c>
      <c r="AIJ4" s="34">
        <v>0</v>
      </c>
      <c r="AIK4" s="34">
        <v>0</v>
      </c>
      <c r="AIL4" s="34">
        <v>0</v>
      </c>
      <c r="AIM4" s="34">
        <v>2400</v>
      </c>
      <c r="AIN4" s="154">
        <f t="shared" ref="AIN4:AIN13" si="33">AIA4/AIM4*100</f>
        <v>94.166666666666671</v>
      </c>
      <c r="AIO4" s="34" t="s">
        <v>2375</v>
      </c>
      <c r="AIP4" s="34" t="s">
        <v>2736</v>
      </c>
      <c r="AIQ4" s="34" t="s">
        <v>2692</v>
      </c>
      <c r="AIR4" s="34">
        <v>8</v>
      </c>
      <c r="AIS4" s="35">
        <v>0.3747800925925926</v>
      </c>
      <c r="AIT4" s="35">
        <v>5.2592592592592587E-2</v>
      </c>
      <c r="AIU4" s="35">
        <v>5.2592592592592587E-2</v>
      </c>
      <c r="AIV4" s="35">
        <v>0.31914351851851852</v>
      </c>
      <c r="AIW4" s="34">
        <v>14</v>
      </c>
      <c r="AIX4" s="34">
        <v>39</v>
      </c>
      <c r="AIY4" s="34">
        <v>53</v>
      </c>
      <c r="AIZ4" s="34">
        <v>714</v>
      </c>
      <c r="AJA4" s="34">
        <v>100</v>
      </c>
      <c r="AJB4" s="34">
        <v>21</v>
      </c>
      <c r="AJC4" s="34">
        <v>835</v>
      </c>
      <c r="AJD4" s="34">
        <v>0</v>
      </c>
      <c r="AJE4" s="34">
        <v>0</v>
      </c>
      <c r="AJF4" s="34">
        <v>0</v>
      </c>
      <c r="AJG4" s="34">
        <v>0</v>
      </c>
      <c r="AJH4" s="34">
        <v>0</v>
      </c>
      <c r="AJI4" s="34">
        <v>0</v>
      </c>
      <c r="AJJ4" s="34">
        <v>0</v>
      </c>
      <c r="AJK4" s="34">
        <v>0</v>
      </c>
      <c r="AJL4" s="34">
        <v>0</v>
      </c>
      <c r="AJM4" s="34">
        <v>0</v>
      </c>
      <c r="AJN4" s="34">
        <v>0</v>
      </c>
      <c r="AJO4" s="34">
        <v>2400</v>
      </c>
      <c r="AJP4" s="154">
        <f t="shared" ref="AJP4:AJP6" si="34">AJC4/AJO4*100</f>
        <v>34.791666666666664</v>
      </c>
      <c r="AJQ4" s="34" t="s">
        <v>2375</v>
      </c>
      <c r="AJR4" s="34" t="s">
        <v>2736</v>
      </c>
      <c r="AJS4" s="34" t="s">
        <v>2692</v>
      </c>
      <c r="AJT4" s="34">
        <v>8</v>
      </c>
      <c r="AJU4" s="35">
        <v>0.1310763888888889</v>
      </c>
      <c r="AJV4" s="35">
        <v>4.445601851851852E-2</v>
      </c>
      <c r="AJW4" s="35">
        <v>4.445601851851852E-2</v>
      </c>
      <c r="AJX4" s="35">
        <v>8.6041666666666669E-2</v>
      </c>
      <c r="AJY4" s="34">
        <v>5</v>
      </c>
      <c r="AJZ4" s="34">
        <v>35</v>
      </c>
      <c r="AKA4" s="34">
        <v>40</v>
      </c>
      <c r="AKB4" s="34">
        <v>881</v>
      </c>
      <c r="AKC4" s="34">
        <v>100</v>
      </c>
      <c r="AKD4" s="34">
        <v>18</v>
      </c>
      <c r="AKE4" s="34">
        <v>999</v>
      </c>
      <c r="AKF4" s="34">
        <v>0</v>
      </c>
      <c r="AKG4" s="34">
        <v>0</v>
      </c>
      <c r="AKH4" s="34">
        <v>0</v>
      </c>
      <c r="AKI4" s="34">
        <v>0</v>
      </c>
      <c r="AKJ4" s="34">
        <v>0</v>
      </c>
      <c r="AKK4" s="34">
        <v>0</v>
      </c>
      <c r="AKL4" s="34">
        <v>0</v>
      </c>
      <c r="AKM4" s="34">
        <v>0</v>
      </c>
      <c r="AKN4" s="34">
        <v>0</v>
      </c>
      <c r="AKO4" s="34">
        <v>0</v>
      </c>
      <c r="AKP4" s="34">
        <v>0</v>
      </c>
      <c r="AKQ4" s="34">
        <v>2400</v>
      </c>
      <c r="AKR4" s="154">
        <f t="shared" ref="AKR4:AKR6" si="35">AKE4/AKQ4*100</f>
        <v>41.625</v>
      </c>
      <c r="AKS4" s="34" t="s">
        <v>2375</v>
      </c>
      <c r="AKT4" s="34" t="s">
        <v>2736</v>
      </c>
      <c r="AKU4" s="34" t="s">
        <v>2692</v>
      </c>
      <c r="AKV4" s="34">
        <v>8</v>
      </c>
      <c r="AKW4" s="35">
        <v>0.97457175925925921</v>
      </c>
      <c r="AKX4" s="35">
        <v>0.20476851851851852</v>
      </c>
      <c r="AKY4" s="35">
        <v>8.8842592592592584E-2</v>
      </c>
      <c r="AKZ4" s="35">
        <v>0.76979166666666676</v>
      </c>
      <c r="ALA4" s="34">
        <v>126</v>
      </c>
      <c r="ALB4" s="34">
        <v>172</v>
      </c>
      <c r="ALC4" s="34">
        <v>298</v>
      </c>
      <c r="ALD4" s="34">
        <v>3672</v>
      </c>
      <c r="ALE4" s="34">
        <v>349</v>
      </c>
      <c r="ALF4" s="34">
        <v>73</v>
      </c>
      <c r="ALG4" s="34">
        <f t="shared" ref="ALG4:ALG13" si="36">SUM(AIA4,AJC4,AKE4)</f>
        <v>4094</v>
      </c>
      <c r="ALH4" s="34">
        <v>0</v>
      </c>
      <c r="ALI4" s="34">
        <v>0</v>
      </c>
      <c r="ALJ4" s="34">
        <v>0</v>
      </c>
      <c r="ALK4" s="34">
        <v>0</v>
      </c>
      <c r="ALL4" s="34">
        <v>0</v>
      </c>
      <c r="ALM4" s="34">
        <v>0</v>
      </c>
      <c r="ALN4" s="34">
        <v>0</v>
      </c>
      <c r="ALO4" s="34">
        <v>0</v>
      </c>
      <c r="ALP4" s="34">
        <v>0</v>
      </c>
      <c r="ALQ4" s="34">
        <v>0</v>
      </c>
      <c r="ALR4" s="34">
        <v>0</v>
      </c>
      <c r="ALS4" s="34">
        <v>2400</v>
      </c>
      <c r="ALT4" s="154">
        <f t="shared" ref="ALT4:ALT6" si="37">ALG4/ALS4*100</f>
        <v>170.58333333333334</v>
      </c>
      <c r="ALU4" s="34" t="s">
        <v>2375</v>
      </c>
      <c r="ALV4" s="34" t="s">
        <v>2736</v>
      </c>
      <c r="ALW4" s="34" t="s">
        <v>2692</v>
      </c>
      <c r="ALX4" s="34">
        <v>8</v>
      </c>
      <c r="ALY4" s="10">
        <v>2.9622569444444444</v>
      </c>
      <c r="ALZ4" s="1">
        <v>0.73078703703703696</v>
      </c>
      <c r="AMA4" s="1">
        <v>0.21785879629629631</v>
      </c>
      <c r="AMB4" s="10">
        <v>2.2314583333333333</v>
      </c>
      <c r="AMC4">
        <v>714</v>
      </c>
      <c r="AMD4">
        <v>590</v>
      </c>
      <c r="AME4">
        <v>1304</v>
      </c>
      <c r="AMF4">
        <v>11115</v>
      </c>
      <c r="AMG4">
        <v>950</v>
      </c>
      <c r="AMH4">
        <v>224</v>
      </c>
      <c r="AMI4">
        <v>12289</v>
      </c>
      <c r="AMJ4">
        <v>0</v>
      </c>
      <c r="AMK4">
        <v>0</v>
      </c>
      <c r="AML4">
        <v>0</v>
      </c>
      <c r="AMM4">
        <v>18</v>
      </c>
      <c r="AMN4">
        <v>15</v>
      </c>
      <c r="AMO4">
        <v>33</v>
      </c>
      <c r="AMP4">
        <v>1044</v>
      </c>
      <c r="AMQ4">
        <v>22</v>
      </c>
      <c r="AMR4">
        <v>1</v>
      </c>
      <c r="AMS4">
        <v>1067</v>
      </c>
      <c r="AMT4">
        <v>97.84</v>
      </c>
      <c r="AMU4" s="34">
        <f t="shared" ref="AMU4:AMU13" si="38">SUM(AEE4,AFG4,AGI4,AHK4,AIM4)</f>
        <v>12000</v>
      </c>
      <c r="AMV4" s="154">
        <f t="shared" ref="AMV4:AMV13" si="39">AMI4/AMU4*100</f>
        <v>102.40833333333332</v>
      </c>
      <c r="AMW4">
        <f t="shared" ref="AMW4:AMW13" si="40">AMU4-AMI4</f>
        <v>-289</v>
      </c>
      <c r="AMX4" s="34" t="s">
        <v>2375</v>
      </c>
      <c r="AMY4" s="34" t="s">
        <v>2736</v>
      </c>
      <c r="AMZ4" s="34" t="s">
        <v>2692</v>
      </c>
      <c r="ANA4" s="34">
        <v>8</v>
      </c>
      <c r="ANB4" s="35">
        <v>0.55166666666666664</v>
      </c>
      <c r="ANC4" s="35">
        <v>0.10033564814814815</v>
      </c>
      <c r="AND4" s="35">
        <v>0.10033564814814815</v>
      </c>
      <c r="ANE4" s="35">
        <v>0.43844907407407407</v>
      </c>
      <c r="ANF4" s="34">
        <v>125</v>
      </c>
      <c r="ANG4" s="34">
        <v>96</v>
      </c>
      <c r="ANH4" s="34">
        <v>221</v>
      </c>
      <c r="ANI4" s="34">
        <v>1729</v>
      </c>
      <c r="ANJ4" s="34">
        <v>151</v>
      </c>
      <c r="ANK4" s="34">
        <v>20</v>
      </c>
      <c r="ANL4" s="34">
        <v>1900</v>
      </c>
      <c r="ANM4" s="34">
        <v>0</v>
      </c>
      <c r="ANN4" s="34">
        <v>0</v>
      </c>
      <c r="ANO4" s="34">
        <v>0</v>
      </c>
      <c r="ANP4" s="34">
        <v>0</v>
      </c>
      <c r="ANQ4" s="34">
        <v>0</v>
      </c>
      <c r="ANR4" s="34">
        <v>0</v>
      </c>
      <c r="ANS4" s="34">
        <v>0</v>
      </c>
      <c r="ANT4" s="34">
        <v>0</v>
      </c>
      <c r="ANU4" s="34">
        <v>0</v>
      </c>
      <c r="ANV4" s="34">
        <v>0</v>
      </c>
      <c r="ANW4" s="34">
        <v>0</v>
      </c>
      <c r="ANX4" s="34">
        <v>2400</v>
      </c>
      <c r="ANY4" s="154">
        <f t="shared" ref="ANY4:ANY9" si="41">ANL4/ANX4*100</f>
        <v>79.166666666666657</v>
      </c>
      <c r="ANZ4" s="34" t="s">
        <v>2375</v>
      </c>
      <c r="AOA4" s="34" t="s">
        <v>2736</v>
      </c>
      <c r="AOB4" s="34" t="s">
        <v>2692</v>
      </c>
      <c r="AOC4" s="34">
        <v>8</v>
      </c>
      <c r="AOD4" s="35">
        <v>0.26785879629629633</v>
      </c>
      <c r="AOE4" s="35">
        <v>8.1030092592592584E-2</v>
      </c>
      <c r="AOF4" s="35">
        <v>8.1030092592592584E-2</v>
      </c>
      <c r="AOG4" s="35">
        <v>0.1824537037037037</v>
      </c>
      <c r="AOH4" s="34">
        <v>371</v>
      </c>
      <c r="AOI4" s="34">
        <v>80</v>
      </c>
      <c r="AOJ4" s="34">
        <v>451</v>
      </c>
      <c r="AOK4" s="34">
        <v>1758</v>
      </c>
      <c r="AOL4" s="34">
        <v>94</v>
      </c>
      <c r="AOM4" s="34">
        <v>20</v>
      </c>
      <c r="AON4" s="34">
        <v>1872</v>
      </c>
      <c r="AOO4" s="34">
        <v>0</v>
      </c>
      <c r="AOP4" s="34">
        <v>0</v>
      </c>
      <c r="AOQ4" s="34">
        <v>0</v>
      </c>
      <c r="AOR4" s="34">
        <v>12</v>
      </c>
      <c r="AOS4" s="34">
        <v>3</v>
      </c>
      <c r="AOT4" s="34">
        <v>15</v>
      </c>
      <c r="AOU4" s="34">
        <v>423</v>
      </c>
      <c r="AOV4" s="34">
        <v>2</v>
      </c>
      <c r="AOW4" s="34">
        <v>5</v>
      </c>
      <c r="AOX4" s="34">
        <v>430</v>
      </c>
      <c r="AOY4" s="34">
        <v>98.37</v>
      </c>
      <c r="AOZ4" s="34">
        <v>2400</v>
      </c>
      <c r="APA4" s="154">
        <f t="shared" ref="APA4:APA12" si="42">AON4/AOZ4*100</f>
        <v>78</v>
      </c>
    </row>
    <row r="5" spans="1:1093">
      <c r="A5" t="s">
        <v>2370</v>
      </c>
      <c r="B5" t="s">
        <v>2736</v>
      </c>
      <c r="C5" t="s">
        <v>2692</v>
      </c>
      <c r="D5">
        <v>8</v>
      </c>
      <c r="E5" s="1">
        <v>0.27337962962962964</v>
      </c>
      <c r="F5" s="1">
        <v>0.11685185185185186</v>
      </c>
      <c r="G5" s="1">
        <v>0.11685185185185186</v>
      </c>
      <c r="H5" s="1">
        <v>9.3645833333333331E-2</v>
      </c>
      <c r="I5">
        <v>122</v>
      </c>
      <c r="J5">
        <v>38</v>
      </c>
      <c r="K5">
        <v>160</v>
      </c>
      <c r="L5">
        <v>2373</v>
      </c>
      <c r="M5">
        <v>81</v>
      </c>
      <c r="N5">
        <v>10</v>
      </c>
      <c r="O5">
        <v>2464</v>
      </c>
      <c r="P5">
        <v>0</v>
      </c>
      <c r="Q5">
        <v>0</v>
      </c>
      <c r="R5">
        <v>0</v>
      </c>
      <c r="S5">
        <v>3</v>
      </c>
      <c r="T5">
        <v>2</v>
      </c>
      <c r="U5">
        <v>5</v>
      </c>
      <c r="V5">
        <v>290</v>
      </c>
      <c r="W5">
        <v>5</v>
      </c>
      <c r="X5">
        <v>0</v>
      </c>
      <c r="Y5">
        <v>295</v>
      </c>
      <c r="Z5">
        <v>98.31</v>
      </c>
      <c r="AA5">
        <v>2400</v>
      </c>
      <c r="AB5" s="12">
        <f t="shared" si="0"/>
        <v>102.66666666666666</v>
      </c>
      <c r="AC5" t="s">
        <v>2370</v>
      </c>
      <c r="AD5" t="s">
        <v>2736</v>
      </c>
      <c r="AE5" t="s">
        <v>2692</v>
      </c>
      <c r="AF5">
        <v>8</v>
      </c>
      <c r="AG5" s="1">
        <v>0.29310185185185184</v>
      </c>
      <c r="AH5" s="1">
        <v>0.13567129629629629</v>
      </c>
      <c r="AI5" s="1">
        <v>0.13567129629629629</v>
      </c>
      <c r="AJ5" s="1">
        <v>9.2349537037037036E-2</v>
      </c>
      <c r="AK5">
        <v>119</v>
      </c>
      <c r="AL5">
        <v>58</v>
      </c>
      <c r="AM5">
        <v>177</v>
      </c>
      <c r="AN5">
        <v>2649</v>
      </c>
      <c r="AO5">
        <v>81</v>
      </c>
      <c r="AP5">
        <v>27</v>
      </c>
      <c r="AQ5">
        <v>2757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2400</v>
      </c>
      <c r="BD5" s="12">
        <f>AQ5/BC5*100</f>
        <v>114.875</v>
      </c>
      <c r="BE5" t="s">
        <v>2370</v>
      </c>
      <c r="BF5" t="s">
        <v>2736</v>
      </c>
      <c r="BG5" t="s">
        <v>2692</v>
      </c>
      <c r="BH5">
        <v>8</v>
      </c>
      <c r="BI5" s="1">
        <v>0.29165509259259259</v>
      </c>
      <c r="BJ5" s="1">
        <v>0.12049768518518518</v>
      </c>
      <c r="BK5" s="1">
        <v>0.12049768518518518</v>
      </c>
      <c r="BL5" s="1">
        <v>0.14204861111111111</v>
      </c>
      <c r="BM5">
        <v>200</v>
      </c>
      <c r="BN5">
        <v>41</v>
      </c>
      <c r="BO5">
        <v>241</v>
      </c>
      <c r="BP5">
        <v>2367</v>
      </c>
      <c r="BQ5">
        <v>74</v>
      </c>
      <c r="BR5">
        <v>11</v>
      </c>
      <c r="BS5">
        <v>2452</v>
      </c>
      <c r="BT5">
        <v>0</v>
      </c>
      <c r="BU5">
        <v>0</v>
      </c>
      <c r="BV5">
        <v>0</v>
      </c>
      <c r="BW5">
        <v>4</v>
      </c>
      <c r="BX5">
        <v>2</v>
      </c>
      <c r="BY5">
        <v>6</v>
      </c>
      <c r="BZ5">
        <v>352</v>
      </c>
      <c r="CA5">
        <v>3</v>
      </c>
      <c r="CB5">
        <v>0</v>
      </c>
      <c r="CC5">
        <v>355</v>
      </c>
      <c r="CD5">
        <v>99.15</v>
      </c>
      <c r="CE5">
        <v>2400</v>
      </c>
      <c r="CF5" s="12">
        <f t="shared" si="1"/>
        <v>102.16666666666667</v>
      </c>
      <c r="CG5" t="s">
        <v>2370</v>
      </c>
      <c r="CH5" t="s">
        <v>2736</v>
      </c>
      <c r="CI5" t="s">
        <v>2692</v>
      </c>
      <c r="CJ5">
        <v>8</v>
      </c>
      <c r="CK5" s="1">
        <v>0</v>
      </c>
      <c r="CL5" s="1">
        <v>0</v>
      </c>
      <c r="CM5" s="1">
        <v>0</v>
      </c>
      <c r="CN5" s="1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H5" s="12" t="e">
        <f t="shared" si="2"/>
        <v>#DIV/0!</v>
      </c>
      <c r="DI5" t="s">
        <v>2370</v>
      </c>
      <c r="DJ5" t="s">
        <v>2736</v>
      </c>
      <c r="DK5" t="s">
        <v>2692</v>
      </c>
      <c r="DL5">
        <v>8</v>
      </c>
      <c r="DM5" s="1">
        <v>0.70111111111111113</v>
      </c>
      <c r="DN5" s="1">
        <v>0.37304398148148149</v>
      </c>
      <c r="DO5" s="1">
        <v>0.15703703703703703</v>
      </c>
      <c r="DP5" s="1">
        <v>0.32805555555555554</v>
      </c>
      <c r="DQ5">
        <v>441</v>
      </c>
      <c r="DR5">
        <v>137</v>
      </c>
      <c r="DS5">
        <v>578</v>
      </c>
      <c r="DT5">
        <v>7389</v>
      </c>
      <c r="DU5">
        <v>236</v>
      </c>
      <c r="DV5">
        <v>48</v>
      </c>
      <c r="DW5">
        <v>7673</v>
      </c>
      <c r="DX5">
        <v>0</v>
      </c>
      <c r="DY5">
        <v>0</v>
      </c>
      <c r="DZ5">
        <v>0</v>
      </c>
      <c r="EA5">
        <v>7</v>
      </c>
      <c r="EB5">
        <v>4</v>
      </c>
      <c r="EC5">
        <v>11</v>
      </c>
      <c r="ED5">
        <v>642</v>
      </c>
      <c r="EE5">
        <v>8</v>
      </c>
      <c r="EF5">
        <v>0</v>
      </c>
      <c r="EG5">
        <v>650</v>
      </c>
      <c r="EH5">
        <v>98.77</v>
      </c>
      <c r="EI5">
        <f t="shared" si="15"/>
        <v>7200</v>
      </c>
      <c r="EJ5" s="12">
        <f t="shared" si="3"/>
        <v>106.56944444444446</v>
      </c>
      <c r="EK5" t="s">
        <v>2370</v>
      </c>
      <c r="EL5" t="s">
        <v>2736</v>
      </c>
      <c r="EM5" t="s">
        <v>2692</v>
      </c>
      <c r="EN5">
        <v>8</v>
      </c>
      <c r="EO5" s="1">
        <v>0</v>
      </c>
      <c r="EP5" s="1">
        <v>0</v>
      </c>
      <c r="EQ5" s="1">
        <v>0</v>
      </c>
      <c r="ER5" s="1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2</v>
      </c>
      <c r="FD5">
        <v>3</v>
      </c>
      <c r="FE5">
        <v>5</v>
      </c>
      <c r="FF5">
        <v>215</v>
      </c>
      <c r="FG5">
        <v>5</v>
      </c>
      <c r="FH5">
        <v>2</v>
      </c>
      <c r="FI5">
        <v>222</v>
      </c>
      <c r="FJ5">
        <v>96.85</v>
      </c>
      <c r="FK5">
        <v>2400</v>
      </c>
      <c r="FL5" s="12">
        <f t="shared" si="4"/>
        <v>0</v>
      </c>
      <c r="FM5" t="s">
        <v>2370</v>
      </c>
      <c r="FN5" t="s">
        <v>2736</v>
      </c>
      <c r="FO5" t="s">
        <v>2692</v>
      </c>
      <c r="FP5">
        <v>8</v>
      </c>
      <c r="FQ5" s="1">
        <v>0</v>
      </c>
      <c r="FR5" s="1">
        <v>0</v>
      </c>
      <c r="FS5" s="1">
        <v>0</v>
      </c>
      <c r="FT5" s="1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2</v>
      </c>
      <c r="GF5">
        <v>4</v>
      </c>
      <c r="GG5">
        <v>6</v>
      </c>
      <c r="GH5">
        <v>319</v>
      </c>
      <c r="GI5">
        <v>4</v>
      </c>
      <c r="GJ5">
        <v>0</v>
      </c>
      <c r="GK5">
        <v>323</v>
      </c>
      <c r="GL5">
        <v>98.76</v>
      </c>
      <c r="GM5">
        <v>2400</v>
      </c>
      <c r="GN5" s="12">
        <f t="shared" si="5"/>
        <v>0</v>
      </c>
      <c r="GO5" t="s">
        <v>2370</v>
      </c>
      <c r="GP5" t="s">
        <v>2736</v>
      </c>
      <c r="GQ5" t="s">
        <v>2692</v>
      </c>
      <c r="GR5">
        <v>8</v>
      </c>
      <c r="GS5" s="1">
        <v>0</v>
      </c>
      <c r="GT5" s="1">
        <v>0</v>
      </c>
      <c r="GU5" s="1">
        <v>0</v>
      </c>
      <c r="GV5" s="1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2400</v>
      </c>
      <c r="HP5" s="12">
        <f t="shared" si="6"/>
        <v>0</v>
      </c>
      <c r="HQ5" t="s">
        <v>2370</v>
      </c>
      <c r="HR5" t="s">
        <v>2736</v>
      </c>
      <c r="HS5" t="s">
        <v>2692</v>
      </c>
      <c r="HT5">
        <v>8</v>
      </c>
      <c r="HU5" s="1">
        <v>0.26255787037037037</v>
      </c>
      <c r="HV5" s="1">
        <v>0.12049768518518518</v>
      </c>
      <c r="HW5" s="1">
        <v>2.9097222222222222E-2</v>
      </c>
      <c r="HX5" s="1">
        <v>0.14204861111111111</v>
      </c>
      <c r="HY5">
        <v>200</v>
      </c>
      <c r="HZ5">
        <v>41</v>
      </c>
      <c r="IA5">
        <v>241</v>
      </c>
      <c r="IB5">
        <v>2367</v>
      </c>
      <c r="IC5">
        <v>74</v>
      </c>
      <c r="ID5">
        <v>11</v>
      </c>
      <c r="IE5">
        <v>2452</v>
      </c>
      <c r="IF5">
        <v>0</v>
      </c>
      <c r="IG5">
        <v>0</v>
      </c>
      <c r="IH5">
        <v>0</v>
      </c>
      <c r="II5">
        <v>8</v>
      </c>
      <c r="IJ5">
        <v>9</v>
      </c>
      <c r="IK5">
        <v>17</v>
      </c>
      <c r="IL5">
        <v>886</v>
      </c>
      <c r="IM5">
        <v>12</v>
      </c>
      <c r="IN5">
        <v>2</v>
      </c>
      <c r="IO5">
        <v>900</v>
      </c>
      <c r="IP5">
        <v>98.44</v>
      </c>
      <c r="IQ5">
        <v>2400</v>
      </c>
      <c r="IR5" s="12">
        <f t="shared" si="7"/>
        <v>102.16666666666667</v>
      </c>
      <c r="IS5" t="s">
        <v>2370</v>
      </c>
      <c r="IT5" t="s">
        <v>2736</v>
      </c>
      <c r="IU5" t="s">
        <v>2692</v>
      </c>
      <c r="IV5">
        <v>8</v>
      </c>
      <c r="IW5" s="1">
        <v>0.70111111111111113</v>
      </c>
      <c r="IX5" s="1">
        <v>0.37304398148148149</v>
      </c>
      <c r="IY5" s="1">
        <v>0.15703703703703703</v>
      </c>
      <c r="IZ5" s="1">
        <v>0.32805555555555554</v>
      </c>
      <c r="JA5">
        <v>441</v>
      </c>
      <c r="JB5">
        <v>137</v>
      </c>
      <c r="JC5">
        <v>578</v>
      </c>
      <c r="JD5">
        <v>7389</v>
      </c>
      <c r="JE5">
        <v>236</v>
      </c>
      <c r="JF5">
        <v>48</v>
      </c>
      <c r="JG5">
        <v>7673</v>
      </c>
      <c r="JH5">
        <v>0</v>
      </c>
      <c r="JI5">
        <v>0</v>
      </c>
      <c r="JJ5">
        <v>0</v>
      </c>
      <c r="JK5">
        <v>11</v>
      </c>
      <c r="JL5">
        <v>11</v>
      </c>
      <c r="JM5">
        <v>22</v>
      </c>
      <c r="JN5">
        <v>1176</v>
      </c>
      <c r="JO5">
        <v>17</v>
      </c>
      <c r="JP5">
        <v>2</v>
      </c>
      <c r="JQ5">
        <v>1195</v>
      </c>
      <c r="JR5">
        <v>98.41</v>
      </c>
      <c r="JS5">
        <f t="shared" si="16"/>
        <v>7200</v>
      </c>
      <c r="JT5" s="12">
        <f t="shared" si="8"/>
        <v>106.56944444444446</v>
      </c>
      <c r="JU5" t="s">
        <v>2370</v>
      </c>
      <c r="JV5" t="s">
        <v>2736</v>
      </c>
      <c r="JW5" t="s">
        <v>2692</v>
      </c>
      <c r="JX5">
        <v>8</v>
      </c>
      <c r="JY5" s="1">
        <v>0.38369212962962962</v>
      </c>
      <c r="JZ5" s="1">
        <v>0.14344907407407406</v>
      </c>
      <c r="KA5" s="1">
        <v>0.14344907407407406</v>
      </c>
      <c r="KB5" s="1">
        <v>0.21824074074074074</v>
      </c>
      <c r="KC5">
        <v>164</v>
      </c>
      <c r="KD5">
        <v>50</v>
      </c>
      <c r="KE5">
        <v>214</v>
      </c>
      <c r="KF5">
        <v>2375</v>
      </c>
      <c r="KG5">
        <v>76</v>
      </c>
      <c r="KH5">
        <v>14</v>
      </c>
      <c r="KI5">
        <v>2465</v>
      </c>
      <c r="KJ5">
        <v>0</v>
      </c>
      <c r="KK5">
        <v>0</v>
      </c>
      <c r="KL5">
        <v>0</v>
      </c>
      <c r="KM5">
        <v>0</v>
      </c>
      <c r="KN5">
        <v>2</v>
      </c>
      <c r="KO5">
        <v>2</v>
      </c>
      <c r="KP5">
        <v>76</v>
      </c>
      <c r="KQ5">
        <v>4</v>
      </c>
      <c r="KR5">
        <v>0</v>
      </c>
      <c r="KS5">
        <v>80</v>
      </c>
      <c r="KT5">
        <v>95</v>
      </c>
      <c r="KU5">
        <v>2400</v>
      </c>
      <c r="KV5" s="12">
        <f t="shared" si="9"/>
        <v>102.70833333333333</v>
      </c>
      <c r="KW5" t="s">
        <v>2370</v>
      </c>
      <c r="KX5" t="s">
        <v>2736</v>
      </c>
      <c r="KY5" t="s">
        <v>2692</v>
      </c>
      <c r="KZ5">
        <v>8</v>
      </c>
      <c r="LA5" s="1">
        <v>0.50782407407407404</v>
      </c>
      <c r="LB5" s="1">
        <v>0.23619212962962963</v>
      </c>
      <c r="LC5" s="1">
        <v>0.23619212962962963</v>
      </c>
      <c r="LD5" s="1">
        <v>0.20114583333333333</v>
      </c>
      <c r="LE5">
        <v>124</v>
      </c>
      <c r="LF5">
        <v>93</v>
      </c>
      <c r="LG5">
        <v>217</v>
      </c>
      <c r="LH5">
        <v>2203</v>
      </c>
      <c r="LI5">
        <v>246</v>
      </c>
      <c r="LJ5">
        <v>23</v>
      </c>
      <c r="LK5">
        <v>2472</v>
      </c>
      <c r="LL5">
        <v>0</v>
      </c>
      <c r="LM5">
        <v>0</v>
      </c>
      <c r="LN5">
        <v>0</v>
      </c>
      <c r="LO5">
        <v>3</v>
      </c>
      <c r="LP5">
        <v>2</v>
      </c>
      <c r="LQ5">
        <v>5</v>
      </c>
      <c r="LR5">
        <v>154</v>
      </c>
      <c r="LS5">
        <v>3</v>
      </c>
      <c r="LT5">
        <v>0</v>
      </c>
      <c r="LU5">
        <v>157</v>
      </c>
      <c r="LV5">
        <v>98.09</v>
      </c>
      <c r="LW5">
        <v>2400</v>
      </c>
      <c r="LX5" s="12">
        <f t="shared" si="10"/>
        <v>103</v>
      </c>
      <c r="LY5" t="s">
        <v>2370</v>
      </c>
      <c r="LZ5" t="s">
        <v>2736</v>
      </c>
      <c r="MA5" t="s">
        <v>2692</v>
      </c>
      <c r="MB5">
        <v>8</v>
      </c>
      <c r="MC5" s="1">
        <v>0.55234953703703704</v>
      </c>
      <c r="MD5" s="1">
        <v>0.2333912037037037</v>
      </c>
      <c r="ME5" s="1">
        <v>0.2333912037037037</v>
      </c>
      <c r="MF5" s="1">
        <v>0.23910879629629631</v>
      </c>
      <c r="MG5">
        <v>82</v>
      </c>
      <c r="MH5">
        <v>70</v>
      </c>
      <c r="MI5">
        <v>152</v>
      </c>
      <c r="MJ5">
        <v>2494</v>
      </c>
      <c r="MK5">
        <v>200</v>
      </c>
      <c r="ML5">
        <v>28</v>
      </c>
      <c r="MM5">
        <v>2722</v>
      </c>
      <c r="MN5">
        <v>0</v>
      </c>
      <c r="MO5">
        <v>0</v>
      </c>
      <c r="MP5">
        <v>0</v>
      </c>
      <c r="MQ5">
        <v>3</v>
      </c>
      <c r="MR5">
        <v>2</v>
      </c>
      <c r="MS5">
        <v>5</v>
      </c>
      <c r="MT5">
        <v>232</v>
      </c>
      <c r="MU5">
        <v>5</v>
      </c>
      <c r="MV5">
        <v>0</v>
      </c>
      <c r="MW5">
        <v>237</v>
      </c>
      <c r="MX5">
        <v>97.89</v>
      </c>
      <c r="MY5">
        <v>2400</v>
      </c>
      <c r="MZ5" s="12">
        <f>MM5/MY5*100</f>
        <v>113.41666666666667</v>
      </c>
      <c r="NA5" t="s">
        <v>2370</v>
      </c>
      <c r="NB5" t="s">
        <v>2736</v>
      </c>
      <c r="NC5" t="s">
        <v>2692</v>
      </c>
      <c r="ND5">
        <v>8</v>
      </c>
      <c r="NE5" s="1">
        <v>0.49153935185185182</v>
      </c>
      <c r="NF5" s="1">
        <v>0.19118055555555555</v>
      </c>
      <c r="NG5" s="1">
        <v>0.19118055555555555</v>
      </c>
      <c r="NH5" s="1">
        <v>0.17728009259259259</v>
      </c>
      <c r="NI5">
        <v>63</v>
      </c>
      <c r="NJ5">
        <v>60</v>
      </c>
      <c r="NK5">
        <v>123</v>
      </c>
      <c r="NL5">
        <v>2231</v>
      </c>
      <c r="NM5">
        <v>147</v>
      </c>
      <c r="NN5">
        <v>53</v>
      </c>
      <c r="NO5">
        <v>2431</v>
      </c>
      <c r="NP5">
        <v>0</v>
      </c>
      <c r="NQ5">
        <v>0</v>
      </c>
      <c r="NR5">
        <v>0</v>
      </c>
      <c r="NS5">
        <v>3</v>
      </c>
      <c r="NT5">
        <v>2</v>
      </c>
      <c r="NU5">
        <v>5</v>
      </c>
      <c r="NV5">
        <v>285</v>
      </c>
      <c r="NW5">
        <v>3</v>
      </c>
      <c r="NX5">
        <v>0</v>
      </c>
      <c r="NY5">
        <v>288</v>
      </c>
      <c r="NZ5">
        <v>98.96</v>
      </c>
      <c r="OA5">
        <v>2400</v>
      </c>
      <c r="OB5" s="12">
        <f>NO5/OA5*100</f>
        <v>101.29166666666667</v>
      </c>
      <c r="OC5" t="s">
        <v>2370</v>
      </c>
      <c r="OD5" t="s">
        <v>2736</v>
      </c>
      <c r="OE5" t="s">
        <v>2692</v>
      </c>
      <c r="OF5">
        <v>8</v>
      </c>
      <c r="OG5" s="1">
        <v>0.51474537037037038</v>
      </c>
      <c r="OH5" s="1">
        <v>0.20123842592592592</v>
      </c>
      <c r="OI5" s="1">
        <v>0.20123842592592592</v>
      </c>
      <c r="OJ5" s="1">
        <v>0.20526620370370371</v>
      </c>
      <c r="OK5">
        <v>106</v>
      </c>
      <c r="OL5">
        <v>78</v>
      </c>
      <c r="OM5">
        <v>184</v>
      </c>
      <c r="ON5">
        <v>2504</v>
      </c>
      <c r="OO5">
        <v>191</v>
      </c>
      <c r="OP5">
        <v>24</v>
      </c>
      <c r="OQ5">
        <v>2719</v>
      </c>
      <c r="OR5">
        <v>0</v>
      </c>
      <c r="OS5">
        <v>0</v>
      </c>
      <c r="OT5">
        <v>0</v>
      </c>
      <c r="OU5">
        <v>5</v>
      </c>
      <c r="OV5">
        <v>0</v>
      </c>
      <c r="OW5">
        <v>5</v>
      </c>
      <c r="OX5">
        <v>325</v>
      </c>
      <c r="OY5">
        <v>0</v>
      </c>
      <c r="OZ5">
        <v>0</v>
      </c>
      <c r="PA5">
        <v>325</v>
      </c>
      <c r="PB5">
        <v>100</v>
      </c>
      <c r="PC5">
        <v>2400</v>
      </c>
      <c r="PD5" s="12">
        <f t="shared" si="11"/>
        <v>113.29166666666666</v>
      </c>
      <c r="PE5" t="s">
        <v>2370</v>
      </c>
      <c r="PF5" t="s">
        <v>2736</v>
      </c>
      <c r="PG5" t="s">
        <v>2692</v>
      </c>
      <c r="PI5" s="1">
        <v>0.35260416666666666</v>
      </c>
      <c r="PJ5" s="1">
        <v>0.1097800925925926</v>
      </c>
      <c r="PK5" s="1">
        <v>0.1097800925925926</v>
      </c>
      <c r="PL5" s="1">
        <v>8.2534722222222232E-2</v>
      </c>
      <c r="PM5">
        <v>23</v>
      </c>
      <c r="PN5">
        <v>28</v>
      </c>
      <c r="PO5">
        <v>51</v>
      </c>
      <c r="PP5">
        <v>923</v>
      </c>
      <c r="PQ5">
        <v>89</v>
      </c>
      <c r="PR5">
        <v>6</v>
      </c>
      <c r="PS5">
        <v>1018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2400</v>
      </c>
      <c r="QF5" s="12">
        <f t="shared" si="12"/>
        <v>42.416666666666671</v>
      </c>
      <c r="QG5" t="s">
        <v>2370</v>
      </c>
      <c r="QH5" t="s">
        <v>2736</v>
      </c>
      <c r="QI5" t="s">
        <v>2692</v>
      </c>
      <c r="QJ5">
        <v>8</v>
      </c>
      <c r="QK5" s="1">
        <v>0</v>
      </c>
      <c r="QL5" s="1">
        <v>0</v>
      </c>
      <c r="QM5" s="1">
        <v>0</v>
      </c>
      <c r="QN5" s="1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2400</v>
      </c>
      <c r="RH5" s="12">
        <f t="shared" si="13"/>
        <v>0</v>
      </c>
      <c r="RI5" t="s">
        <v>2370</v>
      </c>
      <c r="RJ5" t="s">
        <v>2736</v>
      </c>
      <c r="RK5" t="s">
        <v>2692</v>
      </c>
      <c r="RL5">
        <v>8</v>
      </c>
      <c r="RM5" s="1">
        <v>0.59884259259259254</v>
      </c>
      <c r="RN5" s="1">
        <v>0.31103009259259257</v>
      </c>
      <c r="RO5" s="1">
        <v>0.26850694444444445</v>
      </c>
      <c r="RP5" s="1">
        <v>0.28781249999999997</v>
      </c>
      <c r="RQ5">
        <v>129</v>
      </c>
      <c r="RR5">
        <v>106</v>
      </c>
      <c r="RS5">
        <v>235</v>
      </c>
      <c r="RT5">
        <v>3427</v>
      </c>
      <c r="RU5">
        <v>280</v>
      </c>
      <c r="RV5">
        <v>30</v>
      </c>
      <c r="RW5">
        <v>3737</v>
      </c>
      <c r="RX5">
        <v>0</v>
      </c>
      <c r="RY5">
        <v>0</v>
      </c>
      <c r="RZ5">
        <v>0</v>
      </c>
      <c r="SA5">
        <v>5</v>
      </c>
      <c r="SB5">
        <v>0</v>
      </c>
      <c r="SC5">
        <v>5</v>
      </c>
      <c r="SD5">
        <v>325</v>
      </c>
      <c r="SE5">
        <v>0</v>
      </c>
      <c r="SF5">
        <v>0</v>
      </c>
      <c r="SG5">
        <v>325</v>
      </c>
      <c r="SH5">
        <v>100</v>
      </c>
      <c r="SI5">
        <v>2400</v>
      </c>
      <c r="SJ5" s="12">
        <f t="shared" ref="SJ5:SJ11" si="43">RW5/SI5*100</f>
        <v>155.70833333333334</v>
      </c>
      <c r="SK5" t="s">
        <v>2370</v>
      </c>
      <c r="SL5" t="s">
        <v>2736</v>
      </c>
      <c r="SM5" t="s">
        <v>2692</v>
      </c>
      <c r="SN5">
        <v>8</v>
      </c>
      <c r="SO5" s="1">
        <v>2.2388773148148147</v>
      </c>
      <c r="SP5" s="1">
        <v>1.1152662037037038</v>
      </c>
      <c r="SQ5" s="1">
        <v>0.56390046296296303</v>
      </c>
      <c r="SR5" s="1">
        <v>1.1235995370370371</v>
      </c>
      <c r="SS5">
        <v>562</v>
      </c>
      <c r="ST5">
        <v>379</v>
      </c>
      <c r="SU5">
        <v>941</v>
      </c>
      <c r="SV5">
        <v>12730</v>
      </c>
      <c r="SW5">
        <v>949</v>
      </c>
      <c r="SX5">
        <v>148</v>
      </c>
      <c r="SY5">
        <v>13827</v>
      </c>
      <c r="SZ5">
        <v>0</v>
      </c>
      <c r="TA5">
        <v>0</v>
      </c>
      <c r="TB5">
        <v>0</v>
      </c>
      <c r="TC5">
        <v>14</v>
      </c>
      <c r="TD5">
        <v>8</v>
      </c>
      <c r="TE5">
        <v>22</v>
      </c>
      <c r="TF5">
        <v>1072</v>
      </c>
      <c r="TG5">
        <v>15</v>
      </c>
      <c r="TH5">
        <v>0</v>
      </c>
      <c r="TI5">
        <v>1087</v>
      </c>
      <c r="TJ5">
        <v>98.62</v>
      </c>
      <c r="TK5">
        <f t="shared" si="17"/>
        <v>12000</v>
      </c>
      <c r="TL5" s="12">
        <f t="shared" si="14"/>
        <v>115.22499999999999</v>
      </c>
      <c r="TM5" s="34" t="s">
        <v>2370</v>
      </c>
      <c r="TN5" s="34" t="s">
        <v>2736</v>
      </c>
      <c r="TO5" s="34" t="s">
        <v>2692</v>
      </c>
      <c r="TP5" s="34">
        <v>8</v>
      </c>
      <c r="TQ5" s="35">
        <v>0.57725694444444442</v>
      </c>
      <c r="TR5" s="35">
        <v>0.24357638888888888</v>
      </c>
      <c r="TS5" s="35">
        <v>0.24357638888888888</v>
      </c>
      <c r="TT5" s="35">
        <v>0.20898148148148146</v>
      </c>
      <c r="TU5" s="34">
        <v>159</v>
      </c>
      <c r="TV5" s="34">
        <v>115</v>
      </c>
      <c r="TW5" s="34">
        <v>274</v>
      </c>
      <c r="TX5" s="34">
        <v>2194</v>
      </c>
      <c r="TY5" s="34">
        <v>285</v>
      </c>
      <c r="TZ5" s="34">
        <v>22</v>
      </c>
      <c r="UA5" s="34">
        <v>2501</v>
      </c>
      <c r="UB5" s="34">
        <v>0</v>
      </c>
      <c r="UC5" s="34">
        <v>0</v>
      </c>
      <c r="UD5" s="34">
        <v>0</v>
      </c>
      <c r="UE5" s="34">
        <v>2</v>
      </c>
      <c r="UF5" s="34">
        <v>3</v>
      </c>
      <c r="UG5" s="34">
        <v>5</v>
      </c>
      <c r="UH5" s="34">
        <v>262</v>
      </c>
      <c r="UI5" s="34">
        <v>4</v>
      </c>
      <c r="UJ5" s="34">
        <v>3</v>
      </c>
      <c r="UK5" s="34">
        <v>269</v>
      </c>
      <c r="UL5" s="34">
        <v>97.4</v>
      </c>
      <c r="UM5" s="34">
        <v>2400</v>
      </c>
      <c r="UN5" s="154">
        <f t="shared" si="18"/>
        <v>104.20833333333333</v>
      </c>
      <c r="UO5" s="34" t="s">
        <v>2370</v>
      </c>
      <c r="UP5" s="34" t="s">
        <v>2736</v>
      </c>
      <c r="UQ5" s="34" t="s">
        <v>2692</v>
      </c>
      <c r="UR5" s="34">
        <v>8</v>
      </c>
      <c r="US5" s="35">
        <v>0.51505787037037043</v>
      </c>
      <c r="UT5" s="35">
        <v>0.1761689814814815</v>
      </c>
      <c r="UU5" s="35">
        <v>0.1761689814814815</v>
      </c>
      <c r="UV5" s="35">
        <v>0.18390046296296295</v>
      </c>
      <c r="UW5" s="34">
        <v>76</v>
      </c>
      <c r="UX5" s="34">
        <v>87</v>
      </c>
      <c r="UY5" s="34">
        <v>163</v>
      </c>
      <c r="UZ5" s="34">
        <v>1430</v>
      </c>
      <c r="VA5" s="34">
        <v>233</v>
      </c>
      <c r="VB5" s="34">
        <v>12</v>
      </c>
      <c r="VC5" s="34">
        <v>1675</v>
      </c>
      <c r="VD5" s="34">
        <v>0</v>
      </c>
      <c r="VE5" s="34">
        <v>0</v>
      </c>
      <c r="VF5" s="34">
        <v>0</v>
      </c>
      <c r="VG5" s="34">
        <v>1</v>
      </c>
      <c r="VH5" s="34">
        <v>4</v>
      </c>
      <c r="VI5" s="34">
        <v>5</v>
      </c>
      <c r="VJ5" s="34">
        <v>209</v>
      </c>
      <c r="VK5" s="34">
        <v>6</v>
      </c>
      <c r="VL5" s="34">
        <v>1</v>
      </c>
      <c r="VM5" s="34">
        <v>216</v>
      </c>
      <c r="VN5" s="34">
        <v>96.76</v>
      </c>
      <c r="VO5" s="34">
        <v>2400</v>
      </c>
      <c r="VP5" s="154">
        <f t="shared" si="19"/>
        <v>69.791666666666657</v>
      </c>
      <c r="VQ5" s="34" t="s">
        <v>2370</v>
      </c>
      <c r="VR5" s="34" t="s">
        <v>2736</v>
      </c>
      <c r="VS5" s="34" t="s">
        <v>2692</v>
      </c>
      <c r="VT5" s="34">
        <v>8</v>
      </c>
      <c r="VU5" s="35">
        <v>0.55372685185185189</v>
      </c>
      <c r="VV5" s="35">
        <v>0.18232638888888889</v>
      </c>
      <c r="VW5" s="35">
        <v>0.18232638888888889</v>
      </c>
      <c r="VX5" s="35">
        <v>0.13452546296296297</v>
      </c>
      <c r="VY5" s="34">
        <v>69</v>
      </c>
      <c r="VZ5" s="34">
        <v>116</v>
      </c>
      <c r="WA5" s="34">
        <v>185</v>
      </c>
      <c r="WB5" s="34">
        <v>761</v>
      </c>
      <c r="WC5" s="34">
        <v>233</v>
      </c>
      <c r="WD5" s="34">
        <v>23</v>
      </c>
      <c r="WE5" s="34">
        <v>1017</v>
      </c>
      <c r="WF5" s="34">
        <v>0</v>
      </c>
      <c r="WG5" s="34">
        <v>0</v>
      </c>
      <c r="WH5" s="34">
        <v>0</v>
      </c>
      <c r="WI5" s="34">
        <v>3</v>
      </c>
      <c r="WJ5" s="34">
        <v>0</v>
      </c>
      <c r="WK5" s="34">
        <v>3</v>
      </c>
      <c r="WL5" s="34">
        <v>170</v>
      </c>
      <c r="WM5" s="34">
        <v>0</v>
      </c>
      <c r="WN5" s="34">
        <v>0</v>
      </c>
      <c r="WO5" s="34">
        <v>170</v>
      </c>
      <c r="WP5" s="34">
        <v>100</v>
      </c>
      <c r="WQ5" s="34">
        <v>2400</v>
      </c>
      <c r="WR5" s="154">
        <f t="shared" si="20"/>
        <v>42.375</v>
      </c>
      <c r="WS5" s="34" t="s">
        <v>2370</v>
      </c>
      <c r="WT5" s="34" t="s">
        <v>2736</v>
      </c>
      <c r="WU5" s="34" t="s">
        <v>2692</v>
      </c>
      <c r="WV5" s="34">
        <v>8</v>
      </c>
      <c r="WW5" s="35">
        <v>0.63020833333333337</v>
      </c>
      <c r="WX5" s="35">
        <v>0.21343749999999997</v>
      </c>
      <c r="WY5" s="35">
        <v>0.21343749999999997</v>
      </c>
      <c r="WZ5" s="35">
        <v>0.23651620370370371</v>
      </c>
      <c r="XA5" s="34">
        <v>111</v>
      </c>
      <c r="XB5" s="34">
        <v>125</v>
      </c>
      <c r="XC5" s="34">
        <v>236</v>
      </c>
      <c r="XD5" s="34">
        <v>717</v>
      </c>
      <c r="XE5" s="34">
        <v>246</v>
      </c>
      <c r="XF5" s="34">
        <v>32</v>
      </c>
      <c r="XG5" s="34">
        <v>995</v>
      </c>
      <c r="XH5" s="34">
        <v>0</v>
      </c>
      <c r="XI5" s="34">
        <v>0</v>
      </c>
      <c r="XJ5" s="34">
        <v>0</v>
      </c>
      <c r="XK5" s="34">
        <v>1</v>
      </c>
      <c r="XL5" s="34">
        <v>2</v>
      </c>
      <c r="XM5" s="34">
        <v>3</v>
      </c>
      <c r="XN5" s="34">
        <v>109</v>
      </c>
      <c r="XO5" s="34">
        <v>3</v>
      </c>
      <c r="XP5" s="34">
        <v>0</v>
      </c>
      <c r="XQ5" s="34">
        <v>112</v>
      </c>
      <c r="XR5" s="34">
        <v>97.32</v>
      </c>
      <c r="XS5" s="34">
        <v>2400</v>
      </c>
      <c r="XT5" s="154">
        <f t="shared" si="21"/>
        <v>41.458333333333336</v>
      </c>
      <c r="XU5" s="34" t="s">
        <v>2370</v>
      </c>
      <c r="XV5" s="34" t="s">
        <v>2736</v>
      </c>
      <c r="XW5" s="34" t="s">
        <v>2692</v>
      </c>
      <c r="XX5" s="34">
        <v>8</v>
      </c>
      <c r="XY5" s="35">
        <v>0.46606481481481482</v>
      </c>
      <c r="XZ5" s="35">
        <v>0.19957175925925927</v>
      </c>
      <c r="YA5" s="35">
        <v>0.19957175925925927</v>
      </c>
      <c r="YB5" s="35">
        <v>0.10479166666666667</v>
      </c>
      <c r="YC5" s="34">
        <v>164</v>
      </c>
      <c r="YD5" s="34">
        <v>80</v>
      </c>
      <c r="YE5" s="34">
        <v>244</v>
      </c>
      <c r="YF5" s="34">
        <v>1333</v>
      </c>
      <c r="YG5" s="34">
        <v>217</v>
      </c>
      <c r="YH5" s="34">
        <v>23</v>
      </c>
      <c r="YI5" s="34">
        <v>1573</v>
      </c>
      <c r="YJ5" s="34">
        <v>0</v>
      </c>
      <c r="YK5" s="34">
        <v>0</v>
      </c>
      <c r="YL5" s="34">
        <v>0</v>
      </c>
      <c r="YM5" s="34">
        <v>0</v>
      </c>
      <c r="YN5" s="34">
        <v>0</v>
      </c>
      <c r="YO5" s="34">
        <v>0</v>
      </c>
      <c r="YP5" s="34">
        <v>0</v>
      </c>
      <c r="YQ5" s="34">
        <v>0</v>
      </c>
      <c r="YR5" s="34">
        <v>0</v>
      </c>
      <c r="YS5" s="34">
        <v>0</v>
      </c>
      <c r="YT5" s="34">
        <v>0</v>
      </c>
      <c r="YU5" s="34">
        <v>2400</v>
      </c>
      <c r="YV5" s="154">
        <f t="shared" si="22"/>
        <v>65.541666666666671</v>
      </c>
      <c r="YW5" s="34" t="s">
        <v>2370</v>
      </c>
      <c r="YX5" s="34" t="s">
        <v>2736</v>
      </c>
      <c r="YY5" s="34" t="s">
        <v>2692</v>
      </c>
      <c r="YZ5" s="34">
        <v>8</v>
      </c>
      <c r="ZA5" s="35">
        <v>0.4713310185185185</v>
      </c>
      <c r="ZB5" s="35">
        <v>0.22386574074074073</v>
      </c>
      <c r="ZC5" s="35">
        <v>0.22386574074074073</v>
      </c>
      <c r="ZD5" s="35">
        <v>0.16017361111111111</v>
      </c>
      <c r="ZE5" s="34">
        <v>342</v>
      </c>
      <c r="ZF5" s="34">
        <v>172</v>
      </c>
      <c r="ZG5" s="34">
        <v>514</v>
      </c>
      <c r="ZH5" s="34">
        <v>2332</v>
      </c>
      <c r="ZI5" s="34">
        <v>290</v>
      </c>
      <c r="ZJ5" s="34">
        <v>23</v>
      </c>
      <c r="ZK5" s="34">
        <v>2645</v>
      </c>
      <c r="ZL5" s="34">
        <v>0</v>
      </c>
      <c r="ZM5" s="34">
        <v>0</v>
      </c>
      <c r="ZN5" s="34">
        <v>0</v>
      </c>
      <c r="ZO5" s="34">
        <v>1</v>
      </c>
      <c r="ZP5" s="34">
        <v>2</v>
      </c>
      <c r="ZQ5" s="34">
        <v>3</v>
      </c>
      <c r="ZR5" s="34">
        <v>75</v>
      </c>
      <c r="ZS5" s="34">
        <v>5</v>
      </c>
      <c r="ZT5" s="34">
        <v>1</v>
      </c>
      <c r="ZU5" s="34">
        <v>81</v>
      </c>
      <c r="ZV5" s="34">
        <v>92.59</v>
      </c>
      <c r="ZW5" s="34">
        <v>2400</v>
      </c>
      <c r="ZX5" s="154">
        <f t="shared" si="23"/>
        <v>110.20833333333333</v>
      </c>
      <c r="ZY5" s="34" t="s">
        <v>2370</v>
      </c>
      <c r="ZZ5" s="34" t="s">
        <v>2736</v>
      </c>
      <c r="AAA5" s="34" t="s">
        <v>2692</v>
      </c>
      <c r="AAB5" s="34">
        <v>8</v>
      </c>
      <c r="AAC5" s="35">
        <v>0.31296296296296294</v>
      </c>
      <c r="AAD5" s="35">
        <v>0.17553240740740741</v>
      </c>
      <c r="AAE5" s="35">
        <v>0.17553240740740741</v>
      </c>
      <c r="AAF5" s="35">
        <v>0.10704861111111112</v>
      </c>
      <c r="AAG5" s="34">
        <v>134</v>
      </c>
      <c r="AAH5" s="34">
        <v>98</v>
      </c>
      <c r="AAI5" s="34">
        <v>232</v>
      </c>
      <c r="AAJ5" s="34">
        <v>1819</v>
      </c>
      <c r="AAK5" s="34">
        <v>207</v>
      </c>
      <c r="AAL5" s="34">
        <v>38</v>
      </c>
      <c r="AAM5" s="34">
        <v>2064</v>
      </c>
      <c r="AAN5" s="34">
        <v>0</v>
      </c>
      <c r="AAO5" s="34">
        <v>0</v>
      </c>
      <c r="AAP5" s="34">
        <v>0</v>
      </c>
      <c r="AAQ5" s="34">
        <v>0</v>
      </c>
      <c r="AAR5" s="34">
        <v>0</v>
      </c>
      <c r="AAS5" s="34">
        <v>0</v>
      </c>
      <c r="AAT5" s="34">
        <v>0</v>
      </c>
      <c r="AAU5" s="34">
        <v>0</v>
      </c>
      <c r="AAV5" s="34">
        <v>0</v>
      </c>
      <c r="AAW5" s="34">
        <v>0</v>
      </c>
      <c r="AAX5" s="34">
        <v>0</v>
      </c>
      <c r="AAY5" s="34">
        <v>2400</v>
      </c>
      <c r="AAZ5" s="154">
        <f t="shared" si="24"/>
        <v>86</v>
      </c>
      <c r="ABA5" s="34" t="s">
        <v>2370</v>
      </c>
      <c r="ABB5" s="34" t="s">
        <v>2736</v>
      </c>
      <c r="ABC5" s="34" t="s">
        <v>2692</v>
      </c>
      <c r="ABD5" s="34">
        <v>8</v>
      </c>
      <c r="ABE5" s="35">
        <v>0.97101851851851861</v>
      </c>
      <c r="ABF5" s="35">
        <v>0.59899305555555549</v>
      </c>
      <c r="ABG5" s="35">
        <v>0.27935185185185185</v>
      </c>
      <c r="ABH5" s="35">
        <v>0.37202546296296296</v>
      </c>
      <c r="ABI5" s="34">
        <v>640</v>
      </c>
      <c r="ABJ5" s="34">
        <v>350</v>
      </c>
      <c r="ABK5" s="34">
        <v>990</v>
      </c>
      <c r="ABL5" s="34">
        <v>3763</v>
      </c>
      <c r="ABM5" s="34">
        <v>441</v>
      </c>
      <c r="ABN5" s="34">
        <v>58</v>
      </c>
      <c r="ABO5" s="34">
        <f t="shared" ref="ABO5:ABO12" si="44">SUM(YI5,ZK5,AAM5)</f>
        <v>6282</v>
      </c>
      <c r="ABP5" s="34">
        <v>0</v>
      </c>
      <c r="ABQ5" s="34">
        <v>0</v>
      </c>
      <c r="ABR5" s="34">
        <v>0</v>
      </c>
      <c r="ABS5" s="34">
        <v>1</v>
      </c>
      <c r="ABT5" s="34">
        <v>2</v>
      </c>
      <c r="ABU5" s="34">
        <v>3</v>
      </c>
      <c r="ABV5" s="34">
        <v>75</v>
      </c>
      <c r="ABW5" s="34">
        <v>5</v>
      </c>
      <c r="ABX5" s="34">
        <v>1</v>
      </c>
      <c r="ABY5" s="34">
        <v>81</v>
      </c>
      <c r="ABZ5" s="34">
        <v>92.59</v>
      </c>
      <c r="ACA5" s="34">
        <v>2400</v>
      </c>
      <c r="ACB5" s="154">
        <f t="shared" si="25"/>
        <v>261.75</v>
      </c>
      <c r="ACC5" s="34" t="s">
        <v>2370</v>
      </c>
      <c r="ACD5" s="34" t="s">
        <v>2736</v>
      </c>
      <c r="ACE5" s="34" t="s">
        <v>2692</v>
      </c>
      <c r="ACF5" s="34">
        <v>8</v>
      </c>
      <c r="ACG5" s="35">
        <v>2.5504861111111112</v>
      </c>
      <c r="ACH5" s="35">
        <v>1.4145138888888888</v>
      </c>
      <c r="ACI5" s="35">
        <v>0.97614583333333327</v>
      </c>
      <c r="ACJ5" s="35">
        <v>1.1359606481481481</v>
      </c>
      <c r="ACK5" s="34">
        <v>1055</v>
      </c>
      <c r="ACL5" s="34">
        <v>793</v>
      </c>
      <c r="ACM5" s="34">
        <v>1848</v>
      </c>
      <c r="ACN5" s="34">
        <v>8865</v>
      </c>
      <c r="ACO5" s="34">
        <v>1438</v>
      </c>
      <c r="ACP5" s="34">
        <v>147</v>
      </c>
      <c r="ACQ5" s="34">
        <v>10450</v>
      </c>
      <c r="ACR5" s="34">
        <v>0</v>
      </c>
      <c r="ACS5" s="34">
        <v>0</v>
      </c>
      <c r="ACT5" s="34">
        <v>0</v>
      </c>
      <c r="ACU5" s="34">
        <v>8</v>
      </c>
      <c r="ACV5" s="34">
        <v>11</v>
      </c>
      <c r="ACW5" s="34">
        <v>19</v>
      </c>
      <c r="ACX5" s="34">
        <v>825</v>
      </c>
      <c r="ACY5" s="34">
        <v>18</v>
      </c>
      <c r="ACZ5" s="34">
        <v>5</v>
      </c>
      <c r="ADA5" s="34">
        <v>848</v>
      </c>
      <c r="ADB5" s="34">
        <v>97.29</v>
      </c>
      <c r="ADC5" s="34">
        <f t="shared" si="26"/>
        <v>12000</v>
      </c>
      <c r="ADD5" s="154">
        <f t="shared" si="27"/>
        <v>87.083333333333329</v>
      </c>
      <c r="ADE5" s="34" t="s">
        <v>2370</v>
      </c>
      <c r="ADF5" s="34" t="s">
        <v>2736</v>
      </c>
      <c r="ADG5" s="34" t="s">
        <v>2692</v>
      </c>
      <c r="ADH5" s="34">
        <v>8</v>
      </c>
      <c r="ADI5" s="35">
        <v>0.45423611111111112</v>
      </c>
      <c r="ADJ5" s="35">
        <v>0.21807870370370372</v>
      </c>
      <c r="ADK5" s="35">
        <v>0.21807870370370372</v>
      </c>
      <c r="ADL5" s="35">
        <v>0.13016203703703702</v>
      </c>
      <c r="ADM5" s="34">
        <v>83</v>
      </c>
      <c r="ADN5" s="34">
        <v>98</v>
      </c>
      <c r="ADO5" s="34">
        <v>181</v>
      </c>
      <c r="ADP5" s="34">
        <v>2173</v>
      </c>
      <c r="ADQ5" s="34">
        <v>249</v>
      </c>
      <c r="ADR5" s="34">
        <v>34</v>
      </c>
      <c r="ADS5" s="34">
        <f>SUM(ADP5:ADR5)</f>
        <v>2456</v>
      </c>
      <c r="ADT5" s="34">
        <v>0</v>
      </c>
      <c r="ADU5" s="34">
        <v>0</v>
      </c>
      <c r="ADV5" s="34">
        <v>0</v>
      </c>
      <c r="ADW5" s="34">
        <v>2</v>
      </c>
      <c r="ADX5" s="34">
        <v>3</v>
      </c>
      <c r="ADY5" s="34">
        <v>5</v>
      </c>
      <c r="ADZ5" s="34">
        <v>160</v>
      </c>
      <c r="AEA5" s="34">
        <v>2</v>
      </c>
      <c r="AEB5" s="34">
        <v>1</v>
      </c>
      <c r="AEC5" s="34">
        <v>163</v>
      </c>
      <c r="AED5" s="34">
        <v>98.16</v>
      </c>
      <c r="AEE5" s="34">
        <v>2400</v>
      </c>
      <c r="AEF5" s="154">
        <f t="shared" si="28"/>
        <v>102.33333333333334</v>
      </c>
      <c r="AEG5" s="34" t="s">
        <v>2370</v>
      </c>
      <c r="AEH5" s="34" t="s">
        <v>2736</v>
      </c>
      <c r="AEI5" s="34" t="s">
        <v>2692</v>
      </c>
      <c r="AEJ5" s="34">
        <v>5</v>
      </c>
      <c r="AEK5" s="35">
        <v>0.38609953703703703</v>
      </c>
      <c r="AEL5" s="35">
        <v>0.21645833333333334</v>
      </c>
      <c r="AEM5" s="35">
        <v>0.21645833333333334</v>
      </c>
      <c r="AEN5" s="35">
        <v>0.11814814814814815</v>
      </c>
      <c r="AEO5" s="34">
        <v>129</v>
      </c>
      <c r="AEP5" s="34">
        <v>94</v>
      </c>
      <c r="AEQ5" s="34">
        <v>223</v>
      </c>
      <c r="AER5" s="34">
        <v>2865</v>
      </c>
      <c r="AES5" s="34">
        <v>154</v>
      </c>
      <c r="AET5" s="34">
        <v>32</v>
      </c>
      <c r="AEU5" s="34">
        <v>3051</v>
      </c>
      <c r="AEV5" s="34">
        <v>0</v>
      </c>
      <c r="AEW5" s="34">
        <v>0</v>
      </c>
      <c r="AEX5" s="34">
        <v>0</v>
      </c>
      <c r="AEY5" s="34">
        <v>4</v>
      </c>
      <c r="AEZ5" s="34">
        <v>1</v>
      </c>
      <c r="AFA5" s="34">
        <v>5</v>
      </c>
      <c r="AFB5" s="34">
        <v>168</v>
      </c>
      <c r="AFC5" s="34">
        <v>1</v>
      </c>
      <c r="AFD5" s="34">
        <v>0</v>
      </c>
      <c r="AFE5" s="34">
        <v>169</v>
      </c>
      <c r="AFF5" s="34">
        <v>99.41</v>
      </c>
      <c r="AFG5" s="34">
        <v>1500</v>
      </c>
      <c r="AFH5" s="154">
        <f t="shared" si="29"/>
        <v>203.39999999999998</v>
      </c>
      <c r="AFI5" s="34" t="s">
        <v>2370</v>
      </c>
      <c r="AFJ5" s="34" t="s">
        <v>2736</v>
      </c>
      <c r="AFK5" s="34" t="s">
        <v>2692</v>
      </c>
      <c r="AFL5" s="34">
        <v>8</v>
      </c>
      <c r="AFM5" s="35">
        <v>0.45325231481481482</v>
      </c>
      <c r="AFN5" s="35">
        <v>0.19030092592592593</v>
      </c>
      <c r="AFO5" s="35">
        <v>0.19030092592592593</v>
      </c>
      <c r="AFP5" s="35">
        <v>0.11232638888888889</v>
      </c>
      <c r="AFQ5" s="34">
        <v>300</v>
      </c>
      <c r="AFR5" s="34">
        <v>111</v>
      </c>
      <c r="AFS5" s="34">
        <v>411</v>
      </c>
      <c r="AFT5" s="34">
        <v>2262</v>
      </c>
      <c r="AFU5" s="34">
        <v>167</v>
      </c>
      <c r="AFV5" s="34">
        <v>23</v>
      </c>
      <c r="AFW5" s="34">
        <f t="shared" si="30"/>
        <v>2452</v>
      </c>
      <c r="AFX5" s="34">
        <v>0</v>
      </c>
      <c r="AFY5" s="34">
        <v>0</v>
      </c>
      <c r="AFZ5" s="34">
        <v>0</v>
      </c>
      <c r="AGA5" s="34">
        <v>2</v>
      </c>
      <c r="AGB5" s="34">
        <v>1</v>
      </c>
      <c r="AGC5" s="34">
        <v>3</v>
      </c>
      <c r="AGD5" s="34">
        <v>80</v>
      </c>
      <c r="AGE5" s="34">
        <v>1</v>
      </c>
      <c r="AGF5" s="34">
        <v>0</v>
      </c>
      <c r="AGG5" s="34">
        <v>81</v>
      </c>
      <c r="AGH5" s="34">
        <v>98.77</v>
      </c>
      <c r="AGI5" s="34">
        <v>2400</v>
      </c>
      <c r="AGJ5" s="154">
        <f t="shared" si="31"/>
        <v>102.16666666666667</v>
      </c>
      <c r="AGK5" s="34" t="s">
        <v>2370</v>
      </c>
      <c r="AGL5" s="34" t="s">
        <v>2736</v>
      </c>
      <c r="AGM5" s="34" t="s">
        <v>2692</v>
      </c>
      <c r="AGN5" s="34">
        <v>8</v>
      </c>
      <c r="AGO5" s="35">
        <v>0.39416666666666672</v>
      </c>
      <c r="AGP5" s="35">
        <v>0.16725694444444447</v>
      </c>
      <c r="AGQ5" s="35">
        <v>0.16725694444444447</v>
      </c>
      <c r="AGR5" s="35">
        <v>0.12143518518518519</v>
      </c>
      <c r="AGS5" s="34">
        <v>256</v>
      </c>
      <c r="AGT5" s="34">
        <v>104</v>
      </c>
      <c r="AGU5" s="34">
        <v>360</v>
      </c>
      <c r="AGV5" s="34">
        <v>2208</v>
      </c>
      <c r="AGW5" s="34">
        <v>197</v>
      </c>
      <c r="AGX5" s="34">
        <v>10</v>
      </c>
      <c r="AGY5" s="34">
        <v>2415</v>
      </c>
      <c r="AGZ5" s="34">
        <v>0</v>
      </c>
      <c r="AHA5" s="34">
        <v>0</v>
      </c>
      <c r="AHB5" s="34">
        <v>0</v>
      </c>
      <c r="AHC5" s="34">
        <v>2</v>
      </c>
      <c r="AHD5" s="34">
        <v>3</v>
      </c>
      <c r="AHE5" s="34">
        <v>5</v>
      </c>
      <c r="AHF5" s="34">
        <v>184</v>
      </c>
      <c r="AHG5" s="34">
        <v>3</v>
      </c>
      <c r="AHH5" s="34">
        <v>1</v>
      </c>
      <c r="AHI5" s="34">
        <v>188</v>
      </c>
      <c r="AHJ5" s="34">
        <v>97.87</v>
      </c>
      <c r="AHK5" s="34">
        <v>2400</v>
      </c>
      <c r="AHL5" s="154">
        <f t="shared" si="32"/>
        <v>100.62500000000001</v>
      </c>
      <c r="AHM5" s="34" t="s">
        <v>2370</v>
      </c>
      <c r="AHN5" s="34" t="s">
        <v>2736</v>
      </c>
      <c r="AHO5" s="34" t="s">
        <v>2692</v>
      </c>
      <c r="AHP5" s="34">
        <v>8</v>
      </c>
      <c r="AHQ5" s="35">
        <v>0.28376157407407404</v>
      </c>
      <c r="AHR5" s="35">
        <v>0.14204861111111111</v>
      </c>
      <c r="AHS5" s="35">
        <v>0.14204861111111111</v>
      </c>
      <c r="AHT5" s="35">
        <v>7.8252314814814816E-2</v>
      </c>
      <c r="AHU5" s="34">
        <v>54</v>
      </c>
      <c r="AHV5" s="34">
        <v>51</v>
      </c>
      <c r="AHW5" s="34">
        <v>105</v>
      </c>
      <c r="AHX5" s="34">
        <v>1907</v>
      </c>
      <c r="AHY5" s="34">
        <v>143</v>
      </c>
      <c r="AHZ5" s="34">
        <v>21</v>
      </c>
      <c r="AIA5" s="34">
        <v>2071</v>
      </c>
      <c r="AIB5" s="34">
        <v>0</v>
      </c>
      <c r="AIC5" s="34">
        <v>0</v>
      </c>
      <c r="AID5" s="34">
        <v>0</v>
      </c>
      <c r="AIE5" s="34">
        <v>0</v>
      </c>
      <c r="AIF5" s="34">
        <v>0</v>
      </c>
      <c r="AIG5" s="34">
        <v>0</v>
      </c>
      <c r="AIH5" s="34">
        <v>0</v>
      </c>
      <c r="AII5" s="34">
        <v>0</v>
      </c>
      <c r="AIJ5" s="34">
        <v>0</v>
      </c>
      <c r="AIK5" s="34">
        <v>0</v>
      </c>
      <c r="AIL5" s="34">
        <v>0</v>
      </c>
      <c r="AIM5" s="34">
        <v>2400</v>
      </c>
      <c r="AIN5" s="154">
        <f t="shared" si="33"/>
        <v>86.291666666666671</v>
      </c>
      <c r="AIO5" s="34" t="s">
        <v>2370</v>
      </c>
      <c r="AIP5" s="34" t="s">
        <v>2736</v>
      </c>
      <c r="AIQ5" s="34" t="s">
        <v>2692</v>
      </c>
      <c r="AIR5" s="34">
        <v>8</v>
      </c>
      <c r="AIS5" s="35">
        <v>0</v>
      </c>
      <c r="AIT5" s="35">
        <v>0</v>
      </c>
      <c r="AIU5" s="35">
        <v>0</v>
      </c>
      <c r="AIV5" s="35">
        <v>0</v>
      </c>
      <c r="AIW5" s="34">
        <v>0</v>
      </c>
      <c r="AIX5" s="34">
        <v>0</v>
      </c>
      <c r="AIY5" s="34">
        <v>0</v>
      </c>
      <c r="AIZ5" s="34">
        <v>0</v>
      </c>
      <c r="AJA5" s="34">
        <v>0</v>
      </c>
      <c r="AJB5" s="34">
        <v>0</v>
      </c>
      <c r="AJC5" s="34">
        <v>0</v>
      </c>
      <c r="AJD5" s="34">
        <v>0</v>
      </c>
      <c r="AJE5" s="34">
        <v>0</v>
      </c>
      <c r="AJF5" s="34">
        <v>0</v>
      </c>
      <c r="AJG5" s="34">
        <v>0</v>
      </c>
      <c r="AJH5" s="34">
        <v>0</v>
      </c>
      <c r="AJI5" s="34">
        <v>0</v>
      </c>
      <c r="AJJ5" s="34">
        <v>0</v>
      </c>
      <c r="AJK5" s="34">
        <v>0</v>
      </c>
      <c r="AJL5" s="34">
        <v>0</v>
      </c>
      <c r="AJM5" s="34">
        <v>0</v>
      </c>
      <c r="AJN5" s="34">
        <v>0</v>
      </c>
      <c r="AJO5" s="34">
        <v>2400</v>
      </c>
      <c r="AJP5" s="154">
        <f t="shared" si="34"/>
        <v>0</v>
      </c>
      <c r="AJQ5" s="34" t="s">
        <v>2370</v>
      </c>
      <c r="AJR5" s="34" t="s">
        <v>2736</v>
      </c>
      <c r="AJS5" s="34" t="s">
        <v>2692</v>
      </c>
      <c r="AJT5" s="34">
        <v>8</v>
      </c>
      <c r="AJU5" s="35">
        <v>7.5983796296296299E-2</v>
      </c>
      <c r="AJV5" s="35">
        <v>3.7222222222222219E-2</v>
      </c>
      <c r="AJW5" s="35">
        <v>3.7222222222222219E-2</v>
      </c>
      <c r="AJX5" s="35">
        <v>2.390046296296296E-2</v>
      </c>
      <c r="AJY5" s="34">
        <v>8</v>
      </c>
      <c r="AJZ5" s="34">
        <v>16</v>
      </c>
      <c r="AKA5" s="34">
        <v>24</v>
      </c>
      <c r="AKB5" s="34">
        <v>498</v>
      </c>
      <c r="AKC5" s="34">
        <v>36</v>
      </c>
      <c r="AKD5" s="34">
        <v>11</v>
      </c>
      <c r="AKE5" s="34">
        <v>545</v>
      </c>
      <c r="AKF5" s="34">
        <v>0</v>
      </c>
      <c r="AKG5" s="34">
        <v>0</v>
      </c>
      <c r="AKH5" s="34">
        <v>0</v>
      </c>
      <c r="AKI5" s="34">
        <v>0</v>
      </c>
      <c r="AKJ5" s="34">
        <v>0</v>
      </c>
      <c r="AKK5" s="34">
        <v>0</v>
      </c>
      <c r="AKL5" s="34">
        <v>0</v>
      </c>
      <c r="AKM5" s="34">
        <v>0</v>
      </c>
      <c r="AKN5" s="34">
        <v>0</v>
      </c>
      <c r="AKO5" s="34">
        <v>0</v>
      </c>
      <c r="AKP5" s="34">
        <v>0</v>
      </c>
      <c r="AKQ5" s="34">
        <v>2400</v>
      </c>
      <c r="AKR5" s="154">
        <f t="shared" si="35"/>
        <v>22.708333333333332</v>
      </c>
      <c r="AKS5" s="34" t="s">
        <v>2370</v>
      </c>
      <c r="AKT5" s="34" t="s">
        <v>2736</v>
      </c>
      <c r="AKU5" s="34" t="s">
        <v>2692</v>
      </c>
      <c r="AKV5" s="34">
        <v>8</v>
      </c>
      <c r="AKW5" s="35">
        <v>0.28144675925925927</v>
      </c>
      <c r="AKX5" s="35">
        <v>0.17928240740740742</v>
      </c>
      <c r="AKY5" s="35">
        <v>7.829861111111111E-2</v>
      </c>
      <c r="AKZ5" s="35">
        <v>0.10215277777777777</v>
      </c>
      <c r="ALA5" s="34">
        <v>62</v>
      </c>
      <c r="ALB5" s="34">
        <v>67</v>
      </c>
      <c r="ALC5" s="34">
        <v>129</v>
      </c>
      <c r="ALD5" s="34">
        <v>2405</v>
      </c>
      <c r="ALE5" s="34">
        <v>179</v>
      </c>
      <c r="ALF5" s="34">
        <v>32</v>
      </c>
      <c r="ALG5" s="34">
        <f t="shared" si="36"/>
        <v>2616</v>
      </c>
      <c r="ALH5" s="34">
        <v>0</v>
      </c>
      <c r="ALI5" s="34">
        <v>0</v>
      </c>
      <c r="ALJ5" s="34">
        <v>0</v>
      </c>
      <c r="ALK5" s="34">
        <v>0</v>
      </c>
      <c r="ALL5" s="34">
        <v>0</v>
      </c>
      <c r="ALM5" s="34">
        <v>0</v>
      </c>
      <c r="ALN5" s="34">
        <v>0</v>
      </c>
      <c r="ALO5" s="34">
        <v>0</v>
      </c>
      <c r="ALP5" s="34">
        <v>0</v>
      </c>
      <c r="ALQ5" s="34">
        <v>0</v>
      </c>
      <c r="ALR5" s="34">
        <v>0</v>
      </c>
      <c r="ALS5" s="34">
        <v>2400</v>
      </c>
      <c r="ALT5" s="154">
        <f t="shared" si="37"/>
        <v>109.00000000000001</v>
      </c>
      <c r="ALU5" s="34" t="s">
        <v>2370</v>
      </c>
      <c r="ALV5" s="34" t="s">
        <v>2736</v>
      </c>
      <c r="ALW5" s="34" t="s">
        <v>2692</v>
      </c>
      <c r="ALX5" s="34">
        <v>8</v>
      </c>
      <c r="ALY5" s="10">
        <v>1.5556597222222222</v>
      </c>
      <c r="ALZ5" s="1">
        <v>0.97141203703703705</v>
      </c>
      <c r="AMA5" s="1">
        <v>0.49186342592592597</v>
      </c>
      <c r="AMB5" s="1">
        <v>0.58424768518518522</v>
      </c>
      <c r="AMC5">
        <v>830</v>
      </c>
      <c r="AMD5">
        <v>474</v>
      </c>
      <c r="AME5">
        <v>1304</v>
      </c>
      <c r="AMF5">
        <v>11116</v>
      </c>
      <c r="AMG5">
        <v>856</v>
      </c>
      <c r="AMH5">
        <v>126</v>
      </c>
      <c r="AMI5">
        <v>12098</v>
      </c>
      <c r="AMJ5">
        <v>0</v>
      </c>
      <c r="AMK5">
        <v>0</v>
      </c>
      <c r="AML5">
        <v>0</v>
      </c>
      <c r="AMM5">
        <v>19</v>
      </c>
      <c r="AMN5">
        <v>14</v>
      </c>
      <c r="AMO5">
        <v>33</v>
      </c>
      <c r="AMP5">
        <v>1032</v>
      </c>
      <c r="AMQ5">
        <v>17</v>
      </c>
      <c r="AMR5">
        <v>3</v>
      </c>
      <c r="AMS5">
        <v>1052</v>
      </c>
      <c r="AMT5">
        <v>98.1</v>
      </c>
      <c r="AMU5" s="34">
        <f t="shared" si="38"/>
        <v>11100</v>
      </c>
      <c r="AMV5" s="154">
        <f t="shared" si="39"/>
        <v>108.99099099099099</v>
      </c>
      <c r="AMW5">
        <f t="shared" si="40"/>
        <v>-998</v>
      </c>
      <c r="AMX5" s="34" t="s">
        <v>2370</v>
      </c>
      <c r="AMY5" s="34" t="s">
        <v>2736</v>
      </c>
      <c r="AMZ5" s="34" t="s">
        <v>2692</v>
      </c>
      <c r="ANA5" s="34">
        <v>8</v>
      </c>
      <c r="ANB5" s="35">
        <v>0.4707175925925926</v>
      </c>
      <c r="ANC5" s="35">
        <v>0.21181712962962962</v>
      </c>
      <c r="AND5" s="35">
        <v>0.21181712962962962</v>
      </c>
      <c r="ANE5" s="35">
        <v>0.12258101851851851</v>
      </c>
      <c r="ANF5" s="34">
        <v>211</v>
      </c>
      <c r="ANG5" s="34">
        <v>115</v>
      </c>
      <c r="ANH5" s="34">
        <v>326</v>
      </c>
      <c r="ANI5" s="34">
        <v>2487</v>
      </c>
      <c r="ANJ5" s="34">
        <v>205</v>
      </c>
      <c r="ANK5" s="34">
        <v>21</v>
      </c>
      <c r="ANL5" s="34">
        <v>2713</v>
      </c>
      <c r="ANM5" s="34">
        <v>0</v>
      </c>
      <c r="ANN5" s="34">
        <v>0</v>
      </c>
      <c r="ANO5" s="34">
        <v>0</v>
      </c>
      <c r="ANP5" s="34">
        <v>0</v>
      </c>
      <c r="ANQ5" s="34">
        <v>0</v>
      </c>
      <c r="ANR5" s="34">
        <v>0</v>
      </c>
      <c r="ANS5" s="34">
        <v>0</v>
      </c>
      <c r="ANT5" s="34">
        <v>0</v>
      </c>
      <c r="ANU5" s="34">
        <v>0</v>
      </c>
      <c r="ANV5" s="34">
        <v>0</v>
      </c>
      <c r="ANW5" s="34">
        <v>0</v>
      </c>
      <c r="ANX5" s="34">
        <v>2400</v>
      </c>
      <c r="ANY5" s="154">
        <f t="shared" si="41"/>
        <v>113.04166666666666</v>
      </c>
      <c r="ANZ5" s="34" t="s">
        <v>2370</v>
      </c>
      <c r="AOA5" s="34" t="s">
        <v>2736</v>
      </c>
      <c r="AOB5" s="34" t="s">
        <v>2692</v>
      </c>
      <c r="AOC5" s="34">
        <v>8</v>
      </c>
      <c r="AOD5" s="35">
        <v>0.4343981481481482</v>
      </c>
      <c r="AOE5" s="35">
        <v>0.2033912037037037</v>
      </c>
      <c r="AOF5" s="35">
        <v>0.2033912037037037</v>
      </c>
      <c r="AOG5" s="35">
        <v>0.14609953703703704</v>
      </c>
      <c r="AOH5" s="34">
        <v>424</v>
      </c>
      <c r="AOI5" s="34">
        <v>116</v>
      </c>
      <c r="AOJ5" s="34">
        <v>540</v>
      </c>
      <c r="AOK5" s="34">
        <v>2457</v>
      </c>
      <c r="AOL5" s="34">
        <v>172</v>
      </c>
      <c r="AOM5" s="34">
        <v>28</v>
      </c>
      <c r="AON5" s="34">
        <v>2657</v>
      </c>
      <c r="AOO5" s="34">
        <v>0</v>
      </c>
      <c r="AOP5" s="34">
        <v>0</v>
      </c>
      <c r="AOQ5" s="34">
        <v>0</v>
      </c>
      <c r="AOR5" s="34">
        <v>12</v>
      </c>
      <c r="AOS5" s="34">
        <v>3</v>
      </c>
      <c r="AOT5" s="34">
        <v>15</v>
      </c>
      <c r="AOU5" s="34">
        <v>451</v>
      </c>
      <c r="AOV5" s="34">
        <v>2</v>
      </c>
      <c r="AOW5" s="34">
        <v>1</v>
      </c>
      <c r="AOX5" s="34">
        <v>454</v>
      </c>
      <c r="AOY5" s="34">
        <v>99.34</v>
      </c>
      <c r="AOZ5" s="34">
        <v>2400</v>
      </c>
      <c r="APA5" s="154">
        <f t="shared" si="42"/>
        <v>110.70833333333334</v>
      </c>
    </row>
    <row r="6" spans="1:1093">
      <c r="A6" t="s">
        <v>2376</v>
      </c>
      <c r="B6" t="s">
        <v>2736</v>
      </c>
      <c r="C6" t="s">
        <v>2692</v>
      </c>
      <c r="D6">
        <v>8</v>
      </c>
      <c r="E6" s="1">
        <v>0.21353009259259259</v>
      </c>
      <c r="F6" s="1">
        <v>0.11105324074074074</v>
      </c>
      <c r="G6" s="1">
        <v>0.11105324074074074</v>
      </c>
      <c r="H6" s="1">
        <v>7.5023148148148144E-2</v>
      </c>
      <c r="I6">
        <v>132</v>
      </c>
      <c r="J6">
        <v>31</v>
      </c>
      <c r="K6">
        <v>163</v>
      </c>
      <c r="L6">
        <v>2085</v>
      </c>
      <c r="M6">
        <v>36</v>
      </c>
      <c r="N6">
        <v>23</v>
      </c>
      <c r="O6">
        <v>2144</v>
      </c>
      <c r="P6">
        <v>0</v>
      </c>
      <c r="Q6">
        <v>0</v>
      </c>
      <c r="R6">
        <v>0</v>
      </c>
      <c r="S6">
        <v>2</v>
      </c>
      <c r="T6">
        <v>6</v>
      </c>
      <c r="U6">
        <v>8</v>
      </c>
      <c r="V6">
        <v>532</v>
      </c>
      <c r="W6">
        <v>18</v>
      </c>
      <c r="X6">
        <v>2</v>
      </c>
      <c r="Y6">
        <v>552</v>
      </c>
      <c r="Z6">
        <v>96.38</v>
      </c>
      <c r="AA6">
        <v>2400</v>
      </c>
      <c r="AB6" s="12">
        <f t="shared" si="0"/>
        <v>89.333333333333329</v>
      </c>
      <c r="AC6" t="s">
        <v>2376</v>
      </c>
      <c r="AD6" t="s">
        <v>2736</v>
      </c>
      <c r="AE6" t="s">
        <v>2692</v>
      </c>
      <c r="AF6">
        <v>8</v>
      </c>
      <c r="AG6" s="1">
        <v>0.24271990740740743</v>
      </c>
      <c r="AH6" s="1">
        <v>0.1198263888888889</v>
      </c>
      <c r="AI6" s="1">
        <v>0.1198263888888889</v>
      </c>
      <c r="AJ6" s="1">
        <v>9.1238425925925917E-2</v>
      </c>
      <c r="AK6">
        <v>130</v>
      </c>
      <c r="AL6">
        <v>39</v>
      </c>
      <c r="AM6">
        <v>169</v>
      </c>
      <c r="AN6">
        <v>2695</v>
      </c>
      <c r="AO6">
        <v>40</v>
      </c>
      <c r="AP6">
        <v>18</v>
      </c>
      <c r="AQ6">
        <v>2753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2400</v>
      </c>
      <c r="BD6" s="12">
        <f>AQ6/BC6*100</f>
        <v>114.70833333333333</v>
      </c>
      <c r="BE6" t="s">
        <v>2376</v>
      </c>
      <c r="BF6" t="s">
        <v>2736</v>
      </c>
      <c r="BG6" t="s">
        <v>2692</v>
      </c>
      <c r="BH6">
        <v>8</v>
      </c>
      <c r="BI6" s="1">
        <v>0.31831018518518522</v>
      </c>
      <c r="BJ6" s="1">
        <v>0.11458333333333333</v>
      </c>
      <c r="BK6" s="1">
        <v>0.11458333333333333</v>
      </c>
      <c r="BL6" s="1">
        <v>0.1292824074074074</v>
      </c>
      <c r="BM6">
        <v>153</v>
      </c>
      <c r="BN6">
        <v>40</v>
      </c>
      <c r="BO6">
        <v>193</v>
      </c>
      <c r="BP6">
        <v>2446</v>
      </c>
      <c r="BQ6">
        <v>47</v>
      </c>
      <c r="BR6">
        <v>18</v>
      </c>
      <c r="BS6">
        <v>2511</v>
      </c>
      <c r="BT6">
        <v>0</v>
      </c>
      <c r="BU6">
        <v>0</v>
      </c>
      <c r="BV6">
        <v>0</v>
      </c>
      <c r="BW6">
        <v>2</v>
      </c>
      <c r="BX6">
        <v>1</v>
      </c>
      <c r="BY6">
        <v>3</v>
      </c>
      <c r="BZ6">
        <v>92</v>
      </c>
      <c r="CA6">
        <v>2</v>
      </c>
      <c r="CB6">
        <v>0</v>
      </c>
      <c r="CC6">
        <v>94</v>
      </c>
      <c r="CD6">
        <v>97.87</v>
      </c>
      <c r="CE6">
        <v>2400</v>
      </c>
      <c r="CF6" s="12">
        <f t="shared" si="1"/>
        <v>104.62499999999999</v>
      </c>
      <c r="CG6" t="s">
        <v>2376</v>
      </c>
      <c r="CH6" t="s">
        <v>2736</v>
      </c>
      <c r="CI6" t="s">
        <v>2692</v>
      </c>
      <c r="CJ6">
        <v>8</v>
      </c>
      <c r="CK6" s="1">
        <v>0</v>
      </c>
      <c r="CL6" s="1">
        <v>0</v>
      </c>
      <c r="CM6" s="1">
        <v>0</v>
      </c>
      <c r="CN6" s="1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10</v>
      </c>
      <c r="CZ6">
        <v>3</v>
      </c>
      <c r="DA6">
        <v>13</v>
      </c>
      <c r="DB6">
        <v>267</v>
      </c>
      <c r="DC6">
        <v>4</v>
      </c>
      <c r="DD6">
        <v>0</v>
      </c>
      <c r="DE6">
        <v>271</v>
      </c>
      <c r="DF6">
        <v>98.52</v>
      </c>
      <c r="DH6" s="12" t="e">
        <f t="shared" si="2"/>
        <v>#DIV/0!</v>
      </c>
      <c r="DI6" t="s">
        <v>2376</v>
      </c>
      <c r="DJ6" t="s">
        <v>2736</v>
      </c>
      <c r="DK6" t="s">
        <v>2692</v>
      </c>
      <c r="DL6">
        <v>8</v>
      </c>
      <c r="DM6" s="1">
        <v>0.64105324074074077</v>
      </c>
      <c r="DN6" s="1">
        <v>0.3454861111111111</v>
      </c>
      <c r="DO6" s="1">
        <v>0.13351851851851851</v>
      </c>
      <c r="DP6" s="1">
        <v>0.29556712962962967</v>
      </c>
      <c r="DQ6">
        <v>415</v>
      </c>
      <c r="DR6">
        <v>110</v>
      </c>
      <c r="DS6">
        <v>525</v>
      </c>
      <c r="DT6">
        <v>7226</v>
      </c>
      <c r="DU6">
        <v>123</v>
      </c>
      <c r="DV6">
        <v>59</v>
      </c>
      <c r="DW6">
        <v>7408</v>
      </c>
      <c r="DX6">
        <v>0</v>
      </c>
      <c r="DY6">
        <v>0</v>
      </c>
      <c r="DZ6">
        <v>0</v>
      </c>
      <c r="EA6">
        <v>14</v>
      </c>
      <c r="EB6">
        <v>10</v>
      </c>
      <c r="EC6">
        <v>24</v>
      </c>
      <c r="ED6">
        <v>891</v>
      </c>
      <c r="EE6">
        <v>24</v>
      </c>
      <c r="EF6">
        <v>2</v>
      </c>
      <c r="EG6">
        <v>917</v>
      </c>
      <c r="EH6">
        <v>97.16</v>
      </c>
      <c r="EI6">
        <f t="shared" si="15"/>
        <v>7200</v>
      </c>
      <c r="EJ6" s="12">
        <f t="shared" si="3"/>
        <v>102.8888888888889</v>
      </c>
      <c r="EK6" t="s">
        <v>2376</v>
      </c>
      <c r="EL6" t="s">
        <v>2736</v>
      </c>
      <c r="EM6" t="s">
        <v>2692</v>
      </c>
      <c r="EN6">
        <v>8</v>
      </c>
      <c r="EO6" s="1">
        <v>0</v>
      </c>
      <c r="EP6" s="1">
        <v>0</v>
      </c>
      <c r="EQ6" s="1">
        <v>0</v>
      </c>
      <c r="ER6" s="1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4</v>
      </c>
      <c r="FD6">
        <v>1</v>
      </c>
      <c r="FE6">
        <v>5</v>
      </c>
      <c r="FF6">
        <v>208</v>
      </c>
      <c r="FG6">
        <v>1</v>
      </c>
      <c r="FH6">
        <v>0</v>
      </c>
      <c r="FI6">
        <v>209</v>
      </c>
      <c r="FJ6">
        <v>99.52</v>
      </c>
      <c r="FK6">
        <v>2400</v>
      </c>
      <c r="FL6" s="12">
        <f t="shared" si="4"/>
        <v>0</v>
      </c>
      <c r="FM6" t="s">
        <v>2376</v>
      </c>
      <c r="FN6" t="s">
        <v>2736</v>
      </c>
      <c r="FO6" t="s">
        <v>2692</v>
      </c>
      <c r="FP6">
        <v>8</v>
      </c>
      <c r="FQ6" s="1">
        <v>0</v>
      </c>
      <c r="FR6" s="1">
        <v>0</v>
      </c>
      <c r="FS6" s="1">
        <v>0</v>
      </c>
      <c r="FT6" s="1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2</v>
      </c>
      <c r="GF6">
        <v>1</v>
      </c>
      <c r="GG6">
        <v>3</v>
      </c>
      <c r="GH6">
        <v>194</v>
      </c>
      <c r="GI6">
        <v>1</v>
      </c>
      <c r="GJ6">
        <v>0</v>
      </c>
      <c r="GK6">
        <v>195</v>
      </c>
      <c r="GL6">
        <v>99.49</v>
      </c>
      <c r="GM6">
        <v>2400</v>
      </c>
      <c r="GN6" s="12">
        <f t="shared" si="5"/>
        <v>0</v>
      </c>
      <c r="GO6" t="s">
        <v>2376</v>
      </c>
      <c r="GP6" t="s">
        <v>2736</v>
      </c>
      <c r="GQ6" t="s">
        <v>2692</v>
      </c>
      <c r="GR6">
        <v>8</v>
      </c>
      <c r="GS6" s="1">
        <v>0</v>
      </c>
      <c r="GT6" s="1">
        <v>0</v>
      </c>
      <c r="GU6" s="1">
        <v>0</v>
      </c>
      <c r="GV6" s="1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2400</v>
      </c>
      <c r="HP6" s="12">
        <f t="shared" si="6"/>
        <v>0</v>
      </c>
      <c r="HQ6" t="s">
        <v>2376</v>
      </c>
      <c r="HR6" t="s">
        <v>2736</v>
      </c>
      <c r="HS6" t="s">
        <v>2692</v>
      </c>
      <c r="HT6">
        <v>8</v>
      </c>
      <c r="HU6" s="1">
        <v>0.24387731481481481</v>
      </c>
      <c r="HV6" s="1">
        <v>0.11458333333333333</v>
      </c>
      <c r="HW6" s="1">
        <v>7.4421296296296291E-2</v>
      </c>
      <c r="HX6" s="1">
        <v>0.1292824074074074</v>
      </c>
      <c r="HY6">
        <v>153</v>
      </c>
      <c r="HZ6">
        <v>40</v>
      </c>
      <c r="IA6">
        <v>193</v>
      </c>
      <c r="IB6">
        <v>2446</v>
      </c>
      <c r="IC6">
        <v>47</v>
      </c>
      <c r="ID6">
        <v>18</v>
      </c>
      <c r="IE6">
        <v>2511</v>
      </c>
      <c r="IF6">
        <v>0</v>
      </c>
      <c r="IG6">
        <v>0</v>
      </c>
      <c r="IH6">
        <v>0</v>
      </c>
      <c r="II6">
        <v>18</v>
      </c>
      <c r="IJ6">
        <v>6</v>
      </c>
      <c r="IK6">
        <v>24</v>
      </c>
      <c r="IL6">
        <v>761</v>
      </c>
      <c r="IM6">
        <v>8</v>
      </c>
      <c r="IN6">
        <v>0</v>
      </c>
      <c r="IO6">
        <v>769</v>
      </c>
      <c r="IP6">
        <v>98.96</v>
      </c>
      <c r="IQ6">
        <v>2400</v>
      </c>
      <c r="IR6" s="12">
        <f t="shared" si="7"/>
        <v>104.62499999999999</v>
      </c>
      <c r="IS6" t="s">
        <v>2376</v>
      </c>
      <c r="IT6" t="s">
        <v>2736</v>
      </c>
      <c r="IU6" t="s">
        <v>2692</v>
      </c>
      <c r="IV6">
        <v>8</v>
      </c>
      <c r="IW6" s="1">
        <v>0.64105324074074077</v>
      </c>
      <c r="IX6" s="1">
        <v>0.3454861111111111</v>
      </c>
      <c r="IY6" s="1">
        <v>0.13351851851851851</v>
      </c>
      <c r="IZ6" s="1">
        <v>0.29556712962962967</v>
      </c>
      <c r="JA6">
        <v>415</v>
      </c>
      <c r="JB6">
        <v>110</v>
      </c>
      <c r="JC6">
        <v>525</v>
      </c>
      <c r="JD6">
        <v>7226</v>
      </c>
      <c r="JE6">
        <v>123</v>
      </c>
      <c r="JF6">
        <v>59</v>
      </c>
      <c r="JG6">
        <v>7408</v>
      </c>
      <c r="JH6">
        <v>0</v>
      </c>
      <c r="JI6">
        <v>0</v>
      </c>
      <c r="JJ6">
        <v>0</v>
      </c>
      <c r="JK6">
        <v>20</v>
      </c>
      <c r="JL6">
        <v>12</v>
      </c>
      <c r="JM6">
        <v>32</v>
      </c>
      <c r="JN6">
        <v>1293</v>
      </c>
      <c r="JO6">
        <v>26</v>
      </c>
      <c r="JP6">
        <v>2</v>
      </c>
      <c r="JQ6">
        <v>1321</v>
      </c>
      <c r="JR6">
        <v>97.88</v>
      </c>
      <c r="JS6">
        <f t="shared" si="16"/>
        <v>7200</v>
      </c>
      <c r="JT6" s="12">
        <f t="shared" si="8"/>
        <v>102.8888888888889</v>
      </c>
      <c r="JU6" t="s">
        <v>2376</v>
      </c>
      <c r="JV6" t="s">
        <v>2736</v>
      </c>
      <c r="JW6" t="s">
        <v>2692</v>
      </c>
      <c r="JX6">
        <v>8</v>
      </c>
      <c r="JY6" s="1">
        <v>0.29575231481481484</v>
      </c>
      <c r="JZ6" s="1">
        <v>8.5439814814814816E-2</v>
      </c>
      <c r="KA6" s="1">
        <v>8.5439814814814816E-2</v>
      </c>
      <c r="KB6" s="1">
        <v>0.1693287037037037</v>
      </c>
      <c r="KC6">
        <v>147</v>
      </c>
      <c r="KD6">
        <v>23</v>
      </c>
      <c r="KE6">
        <v>170</v>
      </c>
      <c r="KF6">
        <v>1707</v>
      </c>
      <c r="KG6">
        <v>23</v>
      </c>
      <c r="KH6">
        <v>13</v>
      </c>
      <c r="KI6">
        <v>1743</v>
      </c>
      <c r="KJ6">
        <v>0</v>
      </c>
      <c r="KK6">
        <v>0</v>
      </c>
      <c r="KL6">
        <v>0</v>
      </c>
      <c r="KM6">
        <v>2</v>
      </c>
      <c r="KN6">
        <v>3</v>
      </c>
      <c r="KO6">
        <v>5</v>
      </c>
      <c r="KP6">
        <v>303</v>
      </c>
      <c r="KQ6">
        <v>8</v>
      </c>
      <c r="KR6">
        <v>0</v>
      </c>
      <c r="KS6">
        <v>311</v>
      </c>
      <c r="KT6">
        <v>97.43</v>
      </c>
      <c r="KU6">
        <v>2400</v>
      </c>
      <c r="KV6" s="12">
        <f t="shared" si="9"/>
        <v>72.625</v>
      </c>
      <c r="KW6" t="s">
        <v>2376</v>
      </c>
      <c r="KX6" t="s">
        <v>2736</v>
      </c>
      <c r="KY6" t="s">
        <v>2692</v>
      </c>
      <c r="KZ6">
        <v>8</v>
      </c>
      <c r="LA6" s="1">
        <v>0.39497685185185188</v>
      </c>
      <c r="LB6" s="1">
        <v>0.13847222222222222</v>
      </c>
      <c r="LC6" s="1">
        <v>0.13847222222222222</v>
      </c>
      <c r="LD6" s="1">
        <v>0.17173611111111112</v>
      </c>
      <c r="LE6">
        <v>206</v>
      </c>
      <c r="LF6">
        <v>79</v>
      </c>
      <c r="LG6">
        <v>285</v>
      </c>
      <c r="LH6">
        <v>2528</v>
      </c>
      <c r="LI6">
        <v>112</v>
      </c>
      <c r="LJ6">
        <v>48</v>
      </c>
      <c r="LK6">
        <v>2688</v>
      </c>
      <c r="LL6">
        <v>0</v>
      </c>
      <c r="LM6">
        <v>0</v>
      </c>
      <c r="LN6">
        <v>0</v>
      </c>
      <c r="LO6">
        <v>5</v>
      </c>
      <c r="LP6">
        <v>0</v>
      </c>
      <c r="LQ6">
        <v>5</v>
      </c>
      <c r="LR6">
        <v>171</v>
      </c>
      <c r="LS6">
        <v>0</v>
      </c>
      <c r="LT6">
        <v>0</v>
      </c>
      <c r="LU6">
        <v>171</v>
      </c>
      <c r="LV6">
        <v>100</v>
      </c>
      <c r="LW6">
        <v>2400</v>
      </c>
      <c r="LX6" s="12">
        <f t="shared" si="10"/>
        <v>112.00000000000001</v>
      </c>
      <c r="LY6" t="s">
        <v>2376</v>
      </c>
      <c r="LZ6" t="s">
        <v>2736</v>
      </c>
      <c r="MA6" t="s">
        <v>2692</v>
      </c>
      <c r="MB6">
        <v>8</v>
      </c>
      <c r="MC6" s="1">
        <v>0.37395833333333334</v>
      </c>
      <c r="MD6" s="1">
        <v>0.16820601851851849</v>
      </c>
      <c r="ME6" s="1">
        <v>0.16820601851851849</v>
      </c>
      <c r="MF6" s="1">
        <v>0.17069444444444445</v>
      </c>
      <c r="MG6">
        <v>90</v>
      </c>
      <c r="MH6">
        <v>69</v>
      </c>
      <c r="MI6">
        <v>159</v>
      </c>
      <c r="MJ6">
        <v>2500</v>
      </c>
      <c r="MK6">
        <v>154</v>
      </c>
      <c r="ML6">
        <v>79</v>
      </c>
      <c r="MM6">
        <v>2733</v>
      </c>
      <c r="MN6">
        <v>0</v>
      </c>
      <c r="MO6">
        <v>0</v>
      </c>
      <c r="MP6">
        <v>0</v>
      </c>
      <c r="MQ6">
        <v>3</v>
      </c>
      <c r="MR6">
        <v>2</v>
      </c>
      <c r="MS6">
        <v>5</v>
      </c>
      <c r="MT6">
        <v>196</v>
      </c>
      <c r="MU6">
        <v>5</v>
      </c>
      <c r="MV6">
        <v>0</v>
      </c>
      <c r="MW6">
        <v>201</v>
      </c>
      <c r="MX6">
        <v>97.51</v>
      </c>
      <c r="MY6">
        <v>2400</v>
      </c>
      <c r="MZ6" s="12">
        <f>MM6/MY6*100</f>
        <v>113.875</v>
      </c>
      <c r="NA6" t="s">
        <v>2376</v>
      </c>
      <c r="NB6" t="s">
        <v>2736</v>
      </c>
      <c r="NC6" t="s">
        <v>2692</v>
      </c>
      <c r="ND6">
        <v>8</v>
      </c>
      <c r="NE6" s="1">
        <v>0.41865740740740742</v>
      </c>
      <c r="NF6" s="1">
        <v>0.16423611111111111</v>
      </c>
      <c r="NG6" s="1">
        <v>0.16423611111111111</v>
      </c>
      <c r="NH6" s="1">
        <v>0.17219907407407409</v>
      </c>
      <c r="NI6">
        <v>81</v>
      </c>
      <c r="NJ6">
        <v>78</v>
      </c>
      <c r="NK6">
        <v>159</v>
      </c>
      <c r="NL6">
        <v>2430</v>
      </c>
      <c r="NM6">
        <v>120</v>
      </c>
      <c r="NN6">
        <v>88</v>
      </c>
      <c r="NO6">
        <v>2638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2400</v>
      </c>
      <c r="OB6" s="12">
        <f>NO6/OA6*100</f>
        <v>109.91666666666666</v>
      </c>
      <c r="OC6" t="s">
        <v>2376</v>
      </c>
      <c r="OD6" t="s">
        <v>2736</v>
      </c>
      <c r="OE6" t="s">
        <v>2692</v>
      </c>
      <c r="OF6">
        <v>8</v>
      </c>
      <c r="OG6" s="1">
        <v>0.45952546296296298</v>
      </c>
      <c r="OH6" s="1">
        <v>0.13395833333333332</v>
      </c>
      <c r="OI6" s="1">
        <v>0.13395833333333332</v>
      </c>
      <c r="OJ6" s="1">
        <v>0.15233796296296295</v>
      </c>
      <c r="OK6">
        <v>100</v>
      </c>
      <c r="OL6">
        <v>63</v>
      </c>
      <c r="OM6">
        <v>163</v>
      </c>
      <c r="ON6">
        <v>1958</v>
      </c>
      <c r="OO6">
        <v>98</v>
      </c>
      <c r="OP6">
        <v>43</v>
      </c>
      <c r="OQ6">
        <v>2099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2400</v>
      </c>
      <c r="PD6" s="12">
        <f t="shared" si="11"/>
        <v>87.458333333333343</v>
      </c>
      <c r="PE6" t="s">
        <v>2376</v>
      </c>
      <c r="PF6" t="s">
        <v>2736</v>
      </c>
      <c r="PG6" t="s">
        <v>2692</v>
      </c>
      <c r="PI6" s="1">
        <v>8.9236111111111113E-3</v>
      </c>
      <c r="PJ6" s="1">
        <v>7.8125E-3</v>
      </c>
      <c r="PK6" s="1">
        <v>7.8125E-3</v>
      </c>
      <c r="PL6" s="1">
        <v>8.9120370370370362E-4</v>
      </c>
      <c r="PM6">
        <v>8</v>
      </c>
      <c r="PN6">
        <v>2</v>
      </c>
      <c r="PO6">
        <v>10</v>
      </c>
      <c r="PP6">
        <v>167</v>
      </c>
      <c r="PQ6">
        <v>3</v>
      </c>
      <c r="PR6">
        <v>1</v>
      </c>
      <c r="PS6">
        <v>171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2400</v>
      </c>
      <c r="QF6" s="12">
        <f t="shared" si="12"/>
        <v>7.1249999999999991</v>
      </c>
      <c r="QG6" t="s">
        <v>2376</v>
      </c>
      <c r="QH6" t="s">
        <v>2736</v>
      </c>
      <c r="QI6" t="s">
        <v>2692</v>
      </c>
      <c r="QJ6">
        <v>8</v>
      </c>
      <c r="QK6" s="1">
        <v>0</v>
      </c>
      <c r="QL6" s="1">
        <v>0</v>
      </c>
      <c r="QM6" s="1">
        <v>0</v>
      </c>
      <c r="QN6" s="1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4</v>
      </c>
      <c r="QZ6">
        <v>1</v>
      </c>
      <c r="RA6">
        <v>5</v>
      </c>
      <c r="RB6">
        <v>292</v>
      </c>
      <c r="RC6">
        <v>1</v>
      </c>
      <c r="RD6">
        <v>0</v>
      </c>
      <c r="RE6">
        <v>293</v>
      </c>
      <c r="RF6">
        <v>99.66</v>
      </c>
      <c r="RG6">
        <v>2400</v>
      </c>
      <c r="RH6" s="12">
        <f t="shared" si="13"/>
        <v>0</v>
      </c>
      <c r="RI6" t="s">
        <v>2376</v>
      </c>
      <c r="RJ6" t="s">
        <v>2736</v>
      </c>
      <c r="RK6" t="s">
        <v>2692</v>
      </c>
      <c r="RL6">
        <v>8</v>
      </c>
      <c r="RM6" s="1">
        <v>0.29501157407407408</v>
      </c>
      <c r="RN6" s="1">
        <v>0.14177083333333332</v>
      </c>
      <c r="RO6" s="1">
        <v>0.1734259259259259</v>
      </c>
      <c r="RP6" s="1">
        <v>0.15324074074074073</v>
      </c>
      <c r="RQ6">
        <v>108</v>
      </c>
      <c r="RR6">
        <v>65</v>
      </c>
      <c r="RS6">
        <v>173</v>
      </c>
      <c r="RT6">
        <v>2125</v>
      </c>
      <c r="RU6">
        <v>101</v>
      </c>
      <c r="RV6">
        <v>44</v>
      </c>
      <c r="RW6">
        <v>2270</v>
      </c>
      <c r="RX6">
        <v>0</v>
      </c>
      <c r="RY6">
        <v>0</v>
      </c>
      <c r="RZ6">
        <v>0</v>
      </c>
      <c r="SA6">
        <v>4</v>
      </c>
      <c r="SB6">
        <v>1</v>
      </c>
      <c r="SC6">
        <v>5</v>
      </c>
      <c r="SD6">
        <v>292</v>
      </c>
      <c r="SE6">
        <v>1</v>
      </c>
      <c r="SF6">
        <v>0</v>
      </c>
      <c r="SG6">
        <v>293</v>
      </c>
      <c r="SH6">
        <v>99.66</v>
      </c>
      <c r="SI6">
        <v>2400</v>
      </c>
      <c r="SJ6" s="12">
        <f t="shared" si="43"/>
        <v>94.583333333333329</v>
      </c>
      <c r="SK6" t="s">
        <v>2376</v>
      </c>
      <c r="SL6" t="s">
        <v>2736</v>
      </c>
      <c r="SM6" t="s">
        <v>2692</v>
      </c>
      <c r="SN6">
        <v>8</v>
      </c>
      <c r="SO6" s="1">
        <v>1.5353703703703703</v>
      </c>
      <c r="SP6" s="1">
        <v>0.69814814814814818</v>
      </c>
      <c r="SQ6" s="1">
        <v>0.41644675925925928</v>
      </c>
      <c r="SR6" s="1">
        <v>0.83721064814814816</v>
      </c>
      <c r="SS6">
        <v>632</v>
      </c>
      <c r="ST6">
        <v>314</v>
      </c>
      <c r="SU6">
        <v>946</v>
      </c>
      <c r="SV6">
        <v>11290</v>
      </c>
      <c r="SW6">
        <v>510</v>
      </c>
      <c r="SX6">
        <v>272</v>
      </c>
      <c r="SY6">
        <v>12072</v>
      </c>
      <c r="SZ6">
        <v>0</v>
      </c>
      <c r="TA6">
        <v>0</v>
      </c>
      <c r="TB6">
        <v>0</v>
      </c>
      <c r="TC6">
        <v>14</v>
      </c>
      <c r="TD6">
        <v>6</v>
      </c>
      <c r="TE6">
        <v>20</v>
      </c>
      <c r="TF6">
        <v>962</v>
      </c>
      <c r="TG6">
        <v>14</v>
      </c>
      <c r="TH6">
        <v>0</v>
      </c>
      <c r="TI6">
        <v>976</v>
      </c>
      <c r="TJ6">
        <v>98.57</v>
      </c>
      <c r="TK6">
        <f t="shared" si="17"/>
        <v>12000</v>
      </c>
      <c r="TL6" s="12">
        <f t="shared" si="14"/>
        <v>100.6</v>
      </c>
      <c r="TM6" s="34" t="s">
        <v>2376</v>
      </c>
      <c r="TN6" s="34" t="s">
        <v>2736</v>
      </c>
      <c r="TO6" s="34" t="s">
        <v>2692</v>
      </c>
      <c r="TP6" s="34"/>
      <c r="TQ6" s="35">
        <v>0</v>
      </c>
      <c r="TR6" s="35"/>
      <c r="TS6" s="35">
        <v>0</v>
      </c>
      <c r="TT6" s="35">
        <v>0</v>
      </c>
      <c r="TU6" s="34">
        <v>0</v>
      </c>
      <c r="TV6" s="34">
        <v>0</v>
      </c>
      <c r="TW6" s="34">
        <v>0</v>
      </c>
      <c r="TX6" s="34">
        <v>0</v>
      </c>
      <c r="TY6" s="34">
        <v>0</v>
      </c>
      <c r="TZ6" s="34">
        <v>0</v>
      </c>
      <c r="UA6" s="34">
        <v>0</v>
      </c>
      <c r="UB6" s="34">
        <v>0</v>
      </c>
      <c r="UC6" s="34">
        <v>0</v>
      </c>
      <c r="UD6" s="34">
        <v>0</v>
      </c>
      <c r="UE6" s="34">
        <v>3</v>
      </c>
      <c r="UF6" s="34">
        <v>2</v>
      </c>
      <c r="UG6" s="34">
        <v>5</v>
      </c>
      <c r="UH6" s="34">
        <v>214</v>
      </c>
      <c r="UI6" s="34">
        <v>4</v>
      </c>
      <c r="UJ6" s="34">
        <v>3</v>
      </c>
      <c r="UK6" s="34">
        <v>221</v>
      </c>
      <c r="UL6" s="34">
        <v>96.83</v>
      </c>
      <c r="UM6" s="34"/>
      <c r="UN6" s="154"/>
      <c r="UO6" s="34" t="s">
        <v>2376</v>
      </c>
      <c r="UP6" s="34" t="s">
        <v>2736</v>
      </c>
      <c r="UQ6" s="34" t="s">
        <v>2692</v>
      </c>
      <c r="UR6" s="34">
        <v>8</v>
      </c>
      <c r="US6" s="35">
        <v>0.37667824074074074</v>
      </c>
      <c r="UT6" s="35">
        <v>7.6064814814814807E-2</v>
      </c>
      <c r="UU6" s="35">
        <v>7.6064814814814807E-2</v>
      </c>
      <c r="UV6" s="35">
        <v>0.21197916666666669</v>
      </c>
      <c r="UW6" s="34">
        <v>86</v>
      </c>
      <c r="UX6" s="34">
        <v>42</v>
      </c>
      <c r="UY6" s="34">
        <v>128</v>
      </c>
      <c r="UZ6" s="34">
        <v>1238</v>
      </c>
      <c r="VA6" s="34">
        <v>50</v>
      </c>
      <c r="VB6" s="34">
        <v>22</v>
      </c>
      <c r="VC6" s="34">
        <v>1310</v>
      </c>
      <c r="VD6" s="34">
        <v>0</v>
      </c>
      <c r="VE6" s="34">
        <v>0</v>
      </c>
      <c r="VF6" s="34">
        <v>0</v>
      </c>
      <c r="VG6" s="34">
        <v>0</v>
      </c>
      <c r="VH6" s="34">
        <v>0</v>
      </c>
      <c r="VI6" s="34">
        <v>0</v>
      </c>
      <c r="VJ6" s="34">
        <v>0</v>
      </c>
      <c r="VK6" s="34">
        <v>0</v>
      </c>
      <c r="VL6" s="34">
        <v>0</v>
      </c>
      <c r="VM6" s="34">
        <v>0</v>
      </c>
      <c r="VN6" s="34">
        <v>0</v>
      </c>
      <c r="VO6" s="34">
        <v>2400</v>
      </c>
      <c r="VP6" s="154">
        <f t="shared" si="19"/>
        <v>54.583333333333329</v>
      </c>
      <c r="VQ6" s="34" t="s">
        <v>2376</v>
      </c>
      <c r="VR6" s="34" t="s">
        <v>2736</v>
      </c>
      <c r="VS6" s="34" t="s">
        <v>2692</v>
      </c>
      <c r="VT6" s="34">
        <v>8</v>
      </c>
      <c r="VU6" s="35">
        <v>0.37907407407407406</v>
      </c>
      <c r="VV6" s="35">
        <v>0.10567129629629629</v>
      </c>
      <c r="VW6" s="35">
        <v>0.10567129629629629</v>
      </c>
      <c r="VX6" s="35">
        <v>0.14824074074074076</v>
      </c>
      <c r="VY6" s="34">
        <v>152</v>
      </c>
      <c r="VZ6" s="34">
        <v>55</v>
      </c>
      <c r="WA6" s="34">
        <v>207</v>
      </c>
      <c r="WB6" s="34">
        <v>1497</v>
      </c>
      <c r="WC6" s="34">
        <v>85</v>
      </c>
      <c r="WD6" s="34">
        <v>25</v>
      </c>
      <c r="WE6" s="34">
        <v>1607</v>
      </c>
      <c r="WF6" s="34">
        <v>0</v>
      </c>
      <c r="WG6" s="34">
        <v>0</v>
      </c>
      <c r="WH6" s="34">
        <v>0</v>
      </c>
      <c r="WI6" s="34">
        <v>0</v>
      </c>
      <c r="WJ6" s="34">
        <v>3</v>
      </c>
      <c r="WK6" s="34">
        <v>3</v>
      </c>
      <c r="WL6" s="34">
        <v>146</v>
      </c>
      <c r="WM6" s="34">
        <v>1</v>
      </c>
      <c r="WN6" s="34">
        <v>2</v>
      </c>
      <c r="WO6" s="34">
        <v>149</v>
      </c>
      <c r="WP6" s="34">
        <v>97.99</v>
      </c>
      <c r="WQ6" s="34">
        <v>2400</v>
      </c>
      <c r="WR6" s="154">
        <f t="shared" si="20"/>
        <v>66.958333333333329</v>
      </c>
      <c r="WS6" s="34" t="s">
        <v>2376</v>
      </c>
      <c r="WT6" s="34" t="s">
        <v>2736</v>
      </c>
      <c r="WU6" s="34" t="s">
        <v>2692</v>
      </c>
      <c r="WV6" s="34">
        <v>8</v>
      </c>
      <c r="WW6" s="35">
        <v>0.4060185185185185</v>
      </c>
      <c r="WX6" s="35">
        <v>8.3252314814814821E-2</v>
      </c>
      <c r="WY6" s="35">
        <v>8.3252314814814821E-2</v>
      </c>
      <c r="WZ6" s="35">
        <v>0.25449074074074074</v>
      </c>
      <c r="XA6" s="34">
        <v>138</v>
      </c>
      <c r="XB6" s="34">
        <v>38</v>
      </c>
      <c r="XC6" s="34">
        <v>176</v>
      </c>
      <c r="XD6" s="34">
        <v>602</v>
      </c>
      <c r="XE6" s="34">
        <v>108</v>
      </c>
      <c r="XF6" s="34">
        <v>23</v>
      </c>
      <c r="XG6" s="34">
        <v>733</v>
      </c>
      <c r="XH6" s="34">
        <v>0</v>
      </c>
      <c r="XI6" s="34">
        <v>0</v>
      </c>
      <c r="XJ6" s="34">
        <v>0</v>
      </c>
      <c r="XK6" s="34">
        <v>2</v>
      </c>
      <c r="XL6" s="34">
        <v>1</v>
      </c>
      <c r="XM6" s="34">
        <v>3</v>
      </c>
      <c r="XN6" s="34">
        <v>100</v>
      </c>
      <c r="XO6" s="34">
        <v>1</v>
      </c>
      <c r="XP6" s="34">
        <v>0</v>
      </c>
      <c r="XQ6" s="34">
        <v>101</v>
      </c>
      <c r="XR6" s="34">
        <v>99.01</v>
      </c>
      <c r="XS6" s="34">
        <v>2400</v>
      </c>
      <c r="XT6" s="154">
        <f t="shared" si="21"/>
        <v>30.541666666666668</v>
      </c>
      <c r="XU6" s="34" t="s">
        <v>2376</v>
      </c>
      <c r="XV6" s="34" t="s">
        <v>2736</v>
      </c>
      <c r="XW6" s="34" t="s">
        <v>2692</v>
      </c>
      <c r="XX6" s="34">
        <v>8</v>
      </c>
      <c r="XY6" s="35">
        <v>0.15875</v>
      </c>
      <c r="XZ6" s="35">
        <v>8.8379629629629627E-2</v>
      </c>
      <c r="YA6" s="35">
        <v>8.8379629629629627E-2</v>
      </c>
      <c r="YB6" s="35">
        <v>5.5E-2</v>
      </c>
      <c r="YC6" s="34">
        <v>119</v>
      </c>
      <c r="YD6" s="34">
        <v>59</v>
      </c>
      <c r="YE6" s="34">
        <v>178</v>
      </c>
      <c r="YF6" s="34">
        <v>1065</v>
      </c>
      <c r="YG6" s="34">
        <v>87</v>
      </c>
      <c r="YH6" s="34">
        <v>14</v>
      </c>
      <c r="YI6" s="34">
        <v>1166</v>
      </c>
      <c r="YJ6" s="34">
        <v>0</v>
      </c>
      <c r="YK6" s="34">
        <v>0</v>
      </c>
      <c r="YL6" s="34">
        <v>0</v>
      </c>
      <c r="YM6" s="34">
        <v>3</v>
      </c>
      <c r="YN6" s="34">
        <v>2</v>
      </c>
      <c r="YO6" s="34">
        <v>5</v>
      </c>
      <c r="YP6" s="34">
        <v>248</v>
      </c>
      <c r="YQ6" s="34">
        <v>3</v>
      </c>
      <c r="YR6" s="34">
        <v>4</v>
      </c>
      <c r="YS6" s="34">
        <v>255</v>
      </c>
      <c r="YT6" s="34">
        <v>97.25</v>
      </c>
      <c r="YU6" s="34"/>
      <c r="YV6" s="154" t="e">
        <f t="shared" si="22"/>
        <v>#DIV/0!</v>
      </c>
      <c r="YW6" s="34" t="s">
        <v>2376</v>
      </c>
      <c r="YX6" s="34" t="s">
        <v>2736</v>
      </c>
      <c r="YY6" s="34" t="s">
        <v>2692</v>
      </c>
      <c r="YZ6" s="34">
        <v>8</v>
      </c>
      <c r="ZA6" s="35">
        <v>9.9907407407407403E-2</v>
      </c>
      <c r="ZB6" s="35">
        <v>7.4791666666666659E-2</v>
      </c>
      <c r="ZC6" s="35">
        <v>7.4791666666666659E-2</v>
      </c>
      <c r="ZD6" s="35">
        <v>2.2418981481481481E-2</v>
      </c>
      <c r="ZE6" s="34">
        <v>72</v>
      </c>
      <c r="ZF6" s="34">
        <v>50</v>
      </c>
      <c r="ZG6" s="34">
        <v>122</v>
      </c>
      <c r="ZH6" s="34">
        <v>975</v>
      </c>
      <c r="ZI6" s="34">
        <v>73</v>
      </c>
      <c r="ZJ6" s="34">
        <v>19</v>
      </c>
      <c r="ZK6" s="34">
        <v>1067</v>
      </c>
      <c r="ZL6" s="34">
        <v>0</v>
      </c>
      <c r="ZM6" s="34">
        <v>0</v>
      </c>
      <c r="ZN6" s="34">
        <v>0</v>
      </c>
      <c r="ZO6" s="34">
        <v>0</v>
      </c>
      <c r="ZP6" s="34">
        <v>0</v>
      </c>
      <c r="ZQ6" s="34">
        <v>0</v>
      </c>
      <c r="ZR6" s="34">
        <v>0</v>
      </c>
      <c r="ZS6" s="34">
        <v>0</v>
      </c>
      <c r="ZT6" s="34">
        <v>0</v>
      </c>
      <c r="ZU6" s="34">
        <v>0</v>
      </c>
      <c r="ZV6" s="34">
        <v>0</v>
      </c>
      <c r="ZW6" s="34">
        <v>2400</v>
      </c>
      <c r="ZX6" s="154">
        <f t="shared" si="23"/>
        <v>44.458333333333336</v>
      </c>
      <c r="ZY6" s="34" t="s">
        <v>2376</v>
      </c>
      <c r="ZZ6" s="34" t="s">
        <v>2736</v>
      </c>
      <c r="AAA6" s="34" t="s">
        <v>2692</v>
      </c>
      <c r="AAB6" s="34">
        <v>8</v>
      </c>
      <c r="AAC6" s="35">
        <v>0</v>
      </c>
      <c r="AAD6" s="35">
        <v>0</v>
      </c>
      <c r="AAE6" s="35">
        <v>0</v>
      </c>
      <c r="AAF6" s="35">
        <v>0</v>
      </c>
      <c r="AAG6" s="34">
        <v>0</v>
      </c>
      <c r="AAH6" s="34">
        <v>0</v>
      </c>
      <c r="AAI6" s="34">
        <v>0</v>
      </c>
      <c r="AAJ6" s="34">
        <v>0</v>
      </c>
      <c r="AAK6" s="34">
        <v>0</v>
      </c>
      <c r="AAL6" s="34">
        <v>0</v>
      </c>
      <c r="AAM6" s="34">
        <v>0</v>
      </c>
      <c r="AAN6" s="34">
        <v>0</v>
      </c>
      <c r="AAO6" s="34">
        <v>0</v>
      </c>
      <c r="AAP6" s="34">
        <v>0</v>
      </c>
      <c r="AAQ6" s="34">
        <v>0</v>
      </c>
      <c r="AAR6" s="34">
        <v>0</v>
      </c>
      <c r="AAS6" s="34">
        <v>0</v>
      </c>
      <c r="AAT6" s="34">
        <v>0</v>
      </c>
      <c r="AAU6" s="34">
        <v>0</v>
      </c>
      <c r="AAV6" s="34">
        <v>0</v>
      </c>
      <c r="AAW6" s="34">
        <v>0</v>
      </c>
      <c r="AAX6" s="34">
        <v>0</v>
      </c>
      <c r="AAY6" s="34">
        <v>2400</v>
      </c>
      <c r="AAZ6" s="154">
        <f t="shared" si="24"/>
        <v>0</v>
      </c>
      <c r="ABA6" s="34" t="s">
        <v>2376</v>
      </c>
      <c r="ABB6" s="34" t="s">
        <v>2736</v>
      </c>
      <c r="ABC6" s="34" t="s">
        <v>2692</v>
      </c>
      <c r="ABD6" s="34">
        <v>8</v>
      </c>
      <c r="ABE6" s="35">
        <v>0.24060185185185187</v>
      </c>
      <c r="ABF6" s="35">
        <v>0.16318287037037038</v>
      </c>
      <c r="ABG6" s="35">
        <v>1.8043981481481484E-2</v>
      </c>
      <c r="ABH6" s="35">
        <v>7.7418981481481478E-2</v>
      </c>
      <c r="ABI6" s="34">
        <v>191</v>
      </c>
      <c r="ABJ6" s="34">
        <v>109</v>
      </c>
      <c r="ABK6" s="34">
        <v>300</v>
      </c>
      <c r="ABL6" s="34">
        <v>2004</v>
      </c>
      <c r="ABM6" s="34">
        <v>157</v>
      </c>
      <c r="ABN6" s="34">
        <v>33</v>
      </c>
      <c r="ABO6" s="34">
        <f>SUM(YI6,ZK6,AAM6)</f>
        <v>2233</v>
      </c>
      <c r="ABP6" s="34">
        <v>0</v>
      </c>
      <c r="ABQ6" s="34">
        <v>0</v>
      </c>
      <c r="ABR6" s="34">
        <v>0</v>
      </c>
      <c r="ABS6" s="34">
        <v>3</v>
      </c>
      <c r="ABT6" s="34">
        <v>2</v>
      </c>
      <c r="ABU6" s="34">
        <v>5</v>
      </c>
      <c r="ABV6" s="34">
        <v>248</v>
      </c>
      <c r="ABW6" s="34">
        <v>3</v>
      </c>
      <c r="ABX6" s="34">
        <v>4</v>
      </c>
      <c r="ABY6" s="34">
        <v>255</v>
      </c>
      <c r="ABZ6" s="34">
        <v>97.25</v>
      </c>
      <c r="ACA6" s="34"/>
      <c r="ACB6" s="154" t="e">
        <f t="shared" si="25"/>
        <v>#DIV/0!</v>
      </c>
      <c r="ACC6" s="34" t="s">
        <v>2376</v>
      </c>
      <c r="ACD6" s="34" t="s">
        <v>2736</v>
      </c>
      <c r="ACE6" s="34" t="s">
        <v>2692</v>
      </c>
      <c r="ACF6" s="34">
        <v>8</v>
      </c>
      <c r="ACG6" s="35">
        <v>1.1203356481481481</v>
      </c>
      <c r="ACH6" s="35">
        <v>0.42818287037037034</v>
      </c>
      <c r="ACI6" s="35">
        <v>0.30010416666666667</v>
      </c>
      <c r="ACJ6" s="35">
        <v>0.69214120370370369</v>
      </c>
      <c r="ACK6" s="34">
        <v>567</v>
      </c>
      <c r="ACL6" s="34">
        <v>244</v>
      </c>
      <c r="ACM6" s="34">
        <v>811</v>
      </c>
      <c r="ACN6" s="34">
        <v>5341</v>
      </c>
      <c r="ACO6" s="34">
        <v>400</v>
      </c>
      <c r="ACP6" s="34">
        <v>103</v>
      </c>
      <c r="ACQ6" s="34">
        <v>5844</v>
      </c>
      <c r="ACR6" s="34">
        <v>0</v>
      </c>
      <c r="ACS6" s="34">
        <v>0</v>
      </c>
      <c r="ACT6" s="34">
        <v>0</v>
      </c>
      <c r="ACU6" s="34">
        <v>8</v>
      </c>
      <c r="ACV6" s="34">
        <v>8</v>
      </c>
      <c r="ACW6" s="34">
        <v>16</v>
      </c>
      <c r="ACX6" s="34">
        <v>708</v>
      </c>
      <c r="ACY6" s="34">
        <v>9</v>
      </c>
      <c r="ACZ6" s="34">
        <v>9</v>
      </c>
      <c r="ADA6" s="34">
        <v>726</v>
      </c>
      <c r="ADB6" s="34">
        <v>97.52</v>
      </c>
      <c r="ADC6" s="34">
        <f t="shared" si="26"/>
        <v>7200</v>
      </c>
      <c r="ADD6" s="154">
        <f t="shared" si="27"/>
        <v>81.166666666666671</v>
      </c>
      <c r="ADE6" s="34" t="s">
        <v>2376</v>
      </c>
      <c r="ADF6" s="34" t="s">
        <v>2736</v>
      </c>
      <c r="ADG6" s="34" t="s">
        <v>2692</v>
      </c>
      <c r="ADH6" s="34">
        <v>8</v>
      </c>
      <c r="ADI6" s="35">
        <v>0.3729513888888889</v>
      </c>
      <c r="ADJ6" s="35">
        <v>0.15449074074074073</v>
      </c>
      <c r="ADK6" s="35">
        <v>0.15449074074074073</v>
      </c>
      <c r="ADL6" s="35">
        <v>0.15771990740740741</v>
      </c>
      <c r="ADM6" s="34">
        <v>169</v>
      </c>
      <c r="ADN6" s="34">
        <v>81</v>
      </c>
      <c r="ADO6" s="34">
        <v>250</v>
      </c>
      <c r="ADP6" s="34">
        <v>2541</v>
      </c>
      <c r="ADQ6" s="34">
        <v>123</v>
      </c>
      <c r="ADR6" s="34">
        <v>21</v>
      </c>
      <c r="ADS6" s="34">
        <v>2685</v>
      </c>
      <c r="ADT6" s="34">
        <v>0</v>
      </c>
      <c r="ADU6" s="34">
        <v>0</v>
      </c>
      <c r="ADV6" s="34">
        <v>0</v>
      </c>
      <c r="ADW6" s="34">
        <v>2</v>
      </c>
      <c r="ADX6" s="34">
        <v>1</v>
      </c>
      <c r="ADY6" s="34">
        <v>3</v>
      </c>
      <c r="ADZ6" s="34">
        <v>46</v>
      </c>
      <c r="AEA6" s="34">
        <v>3</v>
      </c>
      <c r="AEB6" s="34">
        <v>0</v>
      </c>
      <c r="AEC6" s="34">
        <v>49</v>
      </c>
      <c r="AED6" s="34">
        <v>93.88</v>
      </c>
      <c r="AEE6" s="34">
        <v>2400</v>
      </c>
      <c r="AEF6" s="154">
        <f t="shared" si="28"/>
        <v>111.87499999999999</v>
      </c>
      <c r="AEG6" s="34" t="s">
        <v>2376</v>
      </c>
      <c r="AEH6" s="34" t="s">
        <v>2736</v>
      </c>
      <c r="AEI6" s="34" t="s">
        <v>2692</v>
      </c>
      <c r="AEJ6" s="34">
        <v>5</v>
      </c>
      <c r="AEK6" s="35">
        <v>0.32598379629629631</v>
      </c>
      <c r="AEL6" s="35">
        <v>0.11715277777777777</v>
      </c>
      <c r="AEM6" s="35">
        <v>0.11715277777777777</v>
      </c>
      <c r="AEN6" s="35">
        <v>0.12032407407407408</v>
      </c>
      <c r="AEO6" s="34">
        <v>98</v>
      </c>
      <c r="AEP6" s="34">
        <v>63</v>
      </c>
      <c r="AEQ6" s="34">
        <v>161</v>
      </c>
      <c r="AER6" s="34">
        <v>2180</v>
      </c>
      <c r="AES6" s="34">
        <v>86</v>
      </c>
      <c r="AET6" s="34">
        <v>12</v>
      </c>
      <c r="AEU6" s="34">
        <v>2278</v>
      </c>
      <c r="AEV6" s="34">
        <v>0</v>
      </c>
      <c r="AEW6" s="34">
        <v>0</v>
      </c>
      <c r="AEX6" s="34">
        <v>0</v>
      </c>
      <c r="AEY6" s="34">
        <v>4</v>
      </c>
      <c r="AEZ6" s="34">
        <v>1</v>
      </c>
      <c r="AFA6" s="34">
        <v>5</v>
      </c>
      <c r="AFB6" s="34">
        <v>162</v>
      </c>
      <c r="AFC6" s="34">
        <v>1</v>
      </c>
      <c r="AFD6" s="34">
        <v>0</v>
      </c>
      <c r="AFE6" s="34">
        <v>163</v>
      </c>
      <c r="AFF6" s="34">
        <v>99.39</v>
      </c>
      <c r="AFG6" s="34">
        <v>1500</v>
      </c>
      <c r="AFH6" s="154">
        <f t="shared" si="29"/>
        <v>151.86666666666667</v>
      </c>
      <c r="AFI6" s="34" t="s">
        <v>2376</v>
      </c>
      <c r="AFJ6" s="34" t="s">
        <v>2736</v>
      </c>
      <c r="AFK6" s="34" t="s">
        <v>2692</v>
      </c>
      <c r="AFL6" s="34">
        <v>8</v>
      </c>
      <c r="AFM6" s="35">
        <v>0.3112847222222222</v>
      </c>
      <c r="AFN6" s="35">
        <v>8.5636574074074087E-2</v>
      </c>
      <c r="AFO6" s="35">
        <v>8.5636574074074087E-2</v>
      </c>
      <c r="AFP6" s="35">
        <v>0.18957175925925926</v>
      </c>
      <c r="AFQ6" s="34">
        <v>191</v>
      </c>
      <c r="AFR6" s="34">
        <v>51</v>
      </c>
      <c r="AFS6" s="34">
        <v>242</v>
      </c>
      <c r="AFT6" s="34">
        <v>1371</v>
      </c>
      <c r="AFU6" s="34">
        <v>57</v>
      </c>
      <c r="AFV6" s="34">
        <v>18</v>
      </c>
      <c r="AFW6" s="34">
        <f t="shared" si="30"/>
        <v>1446</v>
      </c>
      <c r="AFX6" s="34">
        <v>0</v>
      </c>
      <c r="AFY6" s="34">
        <v>0</v>
      </c>
      <c r="AFZ6" s="34">
        <v>0</v>
      </c>
      <c r="AGA6" s="34">
        <v>0</v>
      </c>
      <c r="AGB6" s="34">
        <v>0</v>
      </c>
      <c r="AGC6" s="34">
        <v>0</v>
      </c>
      <c r="AGD6" s="34">
        <v>0</v>
      </c>
      <c r="AGE6" s="34">
        <v>0</v>
      </c>
      <c r="AGF6" s="34">
        <v>0</v>
      </c>
      <c r="AGG6" s="34">
        <v>0</v>
      </c>
      <c r="AGH6" s="34">
        <v>0</v>
      </c>
      <c r="AGI6" s="34">
        <v>2400</v>
      </c>
      <c r="AGJ6" s="154">
        <f t="shared" si="31"/>
        <v>60.25</v>
      </c>
      <c r="AGK6" s="34" t="s">
        <v>2376</v>
      </c>
      <c r="AGL6" s="34" t="s">
        <v>2736</v>
      </c>
      <c r="AGM6" s="34" t="s">
        <v>2692</v>
      </c>
      <c r="AGN6" s="34">
        <v>8</v>
      </c>
      <c r="AGO6" s="35">
        <v>0.46228009259259256</v>
      </c>
      <c r="AGP6" s="35">
        <v>0.1461574074074074</v>
      </c>
      <c r="AGQ6" s="35">
        <v>0.1461574074074074</v>
      </c>
      <c r="AGR6" s="35">
        <v>0.23303240740740741</v>
      </c>
      <c r="AGS6" s="34">
        <v>364</v>
      </c>
      <c r="AGT6" s="34">
        <v>62</v>
      </c>
      <c r="AGU6" s="34">
        <v>426</v>
      </c>
      <c r="AGV6" s="34">
        <v>2484</v>
      </c>
      <c r="AGW6" s="34">
        <v>64</v>
      </c>
      <c r="AGX6" s="34">
        <v>20</v>
      </c>
      <c r="AGY6" s="34">
        <v>2568</v>
      </c>
      <c r="AGZ6" s="34">
        <v>0</v>
      </c>
      <c r="AHA6" s="34">
        <v>0</v>
      </c>
      <c r="AHB6" s="34">
        <v>0</v>
      </c>
      <c r="AHC6" s="34">
        <v>2</v>
      </c>
      <c r="AHD6" s="34">
        <v>8</v>
      </c>
      <c r="AHE6" s="34">
        <v>10</v>
      </c>
      <c r="AHF6" s="34">
        <v>275</v>
      </c>
      <c r="AHG6" s="34">
        <v>8</v>
      </c>
      <c r="AHH6" s="34">
        <v>2</v>
      </c>
      <c r="AHI6" s="34">
        <v>285</v>
      </c>
      <c r="AHJ6" s="34">
        <v>96.49</v>
      </c>
      <c r="AHK6" s="34">
        <v>2400</v>
      </c>
      <c r="AHL6" s="154">
        <f t="shared" si="32"/>
        <v>107</v>
      </c>
      <c r="AHM6" s="34" t="s">
        <v>2376</v>
      </c>
      <c r="AHN6" s="34" t="s">
        <v>2736</v>
      </c>
      <c r="AHO6" s="34" t="s">
        <v>2692</v>
      </c>
      <c r="AHP6" s="34">
        <v>8</v>
      </c>
      <c r="AHQ6" s="35">
        <v>0.42653935185185188</v>
      </c>
      <c r="AHR6" s="35">
        <v>0.13993055555555556</v>
      </c>
      <c r="AHS6" s="35">
        <v>0.13993055555555556</v>
      </c>
      <c r="AHT6" s="35">
        <v>0.20476851851851852</v>
      </c>
      <c r="AHU6" s="34">
        <v>129</v>
      </c>
      <c r="AHV6" s="34">
        <v>64</v>
      </c>
      <c r="AHW6" s="34">
        <v>193</v>
      </c>
      <c r="AHX6" s="34">
        <v>2114</v>
      </c>
      <c r="AHY6" s="34">
        <v>148</v>
      </c>
      <c r="AHZ6" s="34">
        <v>17</v>
      </c>
      <c r="AIA6" s="34">
        <v>2279</v>
      </c>
      <c r="AIB6" s="34">
        <v>0</v>
      </c>
      <c r="AIC6" s="34">
        <v>0</v>
      </c>
      <c r="AID6" s="34">
        <v>0</v>
      </c>
      <c r="AIE6" s="34">
        <v>0</v>
      </c>
      <c r="AIF6" s="34">
        <v>0</v>
      </c>
      <c r="AIG6" s="34">
        <v>0</v>
      </c>
      <c r="AIH6" s="34">
        <v>0</v>
      </c>
      <c r="AII6" s="34">
        <v>0</v>
      </c>
      <c r="AIJ6" s="34">
        <v>0</v>
      </c>
      <c r="AIK6" s="34">
        <v>0</v>
      </c>
      <c r="AIL6" s="34">
        <v>0</v>
      </c>
      <c r="AIM6" s="34">
        <v>2400</v>
      </c>
      <c r="AIN6" s="154">
        <f t="shared" si="33"/>
        <v>94.958333333333329</v>
      </c>
      <c r="AIO6" s="34" t="s">
        <v>2376</v>
      </c>
      <c r="AIP6" s="34" t="s">
        <v>2736</v>
      </c>
      <c r="AIQ6" s="34" t="s">
        <v>2692</v>
      </c>
      <c r="AIR6" s="34">
        <v>8</v>
      </c>
      <c r="AIS6" s="35">
        <v>0.15706018518518519</v>
      </c>
      <c r="AIT6" s="35">
        <v>6.8900462962962969E-2</v>
      </c>
      <c r="AIU6" s="35">
        <v>6.8900462962962969E-2</v>
      </c>
      <c r="AIV6" s="35">
        <v>8.6342592592592596E-2</v>
      </c>
      <c r="AIW6" s="34">
        <v>41</v>
      </c>
      <c r="AIX6" s="34">
        <v>29</v>
      </c>
      <c r="AIY6" s="34">
        <v>70</v>
      </c>
      <c r="AIZ6" s="34">
        <v>1078</v>
      </c>
      <c r="AJA6" s="34">
        <v>56</v>
      </c>
      <c r="AJB6" s="34">
        <v>15</v>
      </c>
      <c r="AJC6" s="34">
        <v>1149</v>
      </c>
      <c r="AJD6" s="34">
        <v>0</v>
      </c>
      <c r="AJE6" s="34">
        <v>0</v>
      </c>
      <c r="AJF6" s="34">
        <v>0</v>
      </c>
      <c r="AJG6" s="34">
        <v>0</v>
      </c>
      <c r="AJH6" s="34">
        <v>0</v>
      </c>
      <c r="AJI6" s="34">
        <v>0</v>
      </c>
      <c r="AJJ6" s="34">
        <v>0</v>
      </c>
      <c r="AJK6" s="34">
        <v>0</v>
      </c>
      <c r="AJL6" s="34">
        <v>0</v>
      </c>
      <c r="AJM6" s="34">
        <v>0</v>
      </c>
      <c r="AJN6" s="34">
        <v>0</v>
      </c>
      <c r="AJO6" s="34">
        <v>2400</v>
      </c>
      <c r="AJP6" s="154">
        <f t="shared" si="34"/>
        <v>47.875</v>
      </c>
      <c r="AJQ6" s="34" t="s">
        <v>2376</v>
      </c>
      <c r="AJR6" s="34" t="s">
        <v>2736</v>
      </c>
      <c r="AJS6" s="34" t="s">
        <v>2692</v>
      </c>
      <c r="AJT6" s="34">
        <v>8</v>
      </c>
      <c r="AJU6" s="35">
        <v>0</v>
      </c>
      <c r="AJV6" s="35">
        <v>0</v>
      </c>
      <c r="AJW6" s="35">
        <v>0</v>
      </c>
      <c r="AJX6" s="35">
        <v>0</v>
      </c>
      <c r="AJY6" s="34">
        <v>0</v>
      </c>
      <c r="AJZ6" s="34">
        <v>0</v>
      </c>
      <c r="AKA6" s="34">
        <v>0</v>
      </c>
      <c r="AKB6" s="34">
        <v>0</v>
      </c>
      <c r="AKC6" s="34">
        <v>0</v>
      </c>
      <c r="AKD6" s="34">
        <v>0</v>
      </c>
      <c r="AKE6" s="34">
        <v>0</v>
      </c>
      <c r="AKF6" s="34">
        <v>0</v>
      </c>
      <c r="AKG6" s="34">
        <v>0</v>
      </c>
      <c r="AKH6" s="34">
        <v>0</v>
      </c>
      <c r="AKI6" s="34">
        <v>0</v>
      </c>
      <c r="AKJ6" s="34">
        <v>0</v>
      </c>
      <c r="AKK6" s="34">
        <v>0</v>
      </c>
      <c r="AKL6" s="34">
        <v>0</v>
      </c>
      <c r="AKM6" s="34">
        <v>0</v>
      </c>
      <c r="AKN6" s="34">
        <v>0</v>
      </c>
      <c r="AKO6" s="34">
        <v>0</v>
      </c>
      <c r="AKP6" s="34">
        <v>0</v>
      </c>
      <c r="AKQ6" s="34">
        <v>2400</v>
      </c>
      <c r="AKR6" s="154">
        <f t="shared" si="35"/>
        <v>0</v>
      </c>
      <c r="AKS6" s="34" t="s">
        <v>2376</v>
      </c>
      <c r="AKT6" s="34" t="s">
        <v>2736</v>
      </c>
      <c r="AKU6" s="34" t="s">
        <v>2692</v>
      </c>
      <c r="AKV6" s="34">
        <v>8</v>
      </c>
      <c r="AKW6" s="35">
        <v>0.49995370370370368</v>
      </c>
      <c r="AKX6" s="35">
        <v>0.20883101851851851</v>
      </c>
      <c r="AKY6" s="35">
        <v>8.3645833333333322E-2</v>
      </c>
      <c r="AKZ6" s="35">
        <v>0.29112268518518519</v>
      </c>
      <c r="ALA6" s="34">
        <v>170</v>
      </c>
      <c r="ALB6" s="34">
        <v>93</v>
      </c>
      <c r="ALC6" s="34">
        <v>263</v>
      </c>
      <c r="ALD6" s="34">
        <v>3192</v>
      </c>
      <c r="ALE6" s="34">
        <v>204</v>
      </c>
      <c r="ALF6" s="34">
        <v>32</v>
      </c>
      <c r="ALG6" s="34">
        <f t="shared" si="36"/>
        <v>3428</v>
      </c>
      <c r="ALH6" s="34">
        <v>0</v>
      </c>
      <c r="ALI6" s="34">
        <v>0</v>
      </c>
      <c r="ALJ6" s="34">
        <v>0</v>
      </c>
      <c r="ALK6" s="34">
        <v>0</v>
      </c>
      <c r="ALL6" s="34">
        <v>0</v>
      </c>
      <c r="ALM6" s="34">
        <v>0</v>
      </c>
      <c r="ALN6" s="34">
        <v>0</v>
      </c>
      <c r="ALO6" s="34">
        <v>0</v>
      </c>
      <c r="ALP6" s="34">
        <v>0</v>
      </c>
      <c r="ALQ6" s="34">
        <v>0</v>
      </c>
      <c r="ALR6" s="34">
        <v>0</v>
      </c>
      <c r="ALS6" s="34">
        <v>2400</v>
      </c>
      <c r="ALT6" s="154">
        <f t="shared" si="37"/>
        <v>142.83333333333331</v>
      </c>
      <c r="ALU6" s="34" t="s">
        <v>2376</v>
      </c>
      <c r="ALV6" s="34" t="s">
        <v>2736</v>
      </c>
      <c r="ALW6" s="34" t="s">
        <v>2692</v>
      </c>
      <c r="ALX6" s="34">
        <v>8</v>
      </c>
      <c r="ALY6" s="10">
        <v>1.7040972222222222</v>
      </c>
      <c r="ALZ6" s="1">
        <v>0.71229166666666666</v>
      </c>
      <c r="AMA6" s="1">
        <v>0.35202546296296294</v>
      </c>
      <c r="AMB6" s="1">
        <v>0.99179398148148146</v>
      </c>
      <c r="AMC6">
        <v>992</v>
      </c>
      <c r="AMD6">
        <v>350</v>
      </c>
      <c r="AME6">
        <v>1342</v>
      </c>
      <c r="AMF6">
        <v>10854</v>
      </c>
      <c r="AMG6">
        <v>473</v>
      </c>
      <c r="AMH6">
        <v>91</v>
      </c>
      <c r="AMI6">
        <v>11418</v>
      </c>
      <c r="AMJ6">
        <v>0</v>
      </c>
      <c r="AMK6">
        <v>0</v>
      </c>
      <c r="AML6">
        <v>0</v>
      </c>
      <c r="AMM6">
        <v>19</v>
      </c>
      <c r="AMN6">
        <v>17</v>
      </c>
      <c r="AMO6">
        <v>36</v>
      </c>
      <c r="AMP6">
        <v>1110</v>
      </c>
      <c r="AMQ6">
        <v>29</v>
      </c>
      <c r="AMR6">
        <v>2</v>
      </c>
      <c r="AMS6">
        <v>1141</v>
      </c>
      <c r="AMT6">
        <v>97.28</v>
      </c>
      <c r="AMU6" s="34">
        <f t="shared" si="38"/>
        <v>11100</v>
      </c>
      <c r="AMV6" s="154">
        <f t="shared" si="39"/>
        <v>102.86486486486486</v>
      </c>
      <c r="AMW6">
        <f t="shared" si="40"/>
        <v>-318</v>
      </c>
      <c r="AMX6" s="34" t="s">
        <v>2376</v>
      </c>
      <c r="AMY6" s="34" t="s">
        <v>2736</v>
      </c>
      <c r="AMZ6" s="34" t="s">
        <v>2692</v>
      </c>
      <c r="ANA6" s="34">
        <v>8</v>
      </c>
      <c r="ANB6" s="35">
        <v>0.43405092592592592</v>
      </c>
      <c r="ANC6" s="35">
        <v>0.14398148148148149</v>
      </c>
      <c r="AND6" s="35">
        <v>0.14398148148148149</v>
      </c>
      <c r="ANE6" s="35">
        <v>0.12818287037037038</v>
      </c>
      <c r="ANF6" s="34">
        <v>234</v>
      </c>
      <c r="ANG6" s="34">
        <v>91</v>
      </c>
      <c r="ANH6" s="34">
        <v>325</v>
      </c>
      <c r="ANI6" s="34">
        <v>2389</v>
      </c>
      <c r="ANJ6" s="34">
        <v>124</v>
      </c>
      <c r="ANK6" s="34">
        <v>35</v>
      </c>
      <c r="ANL6" s="34">
        <v>2548</v>
      </c>
      <c r="ANM6" s="34">
        <v>0</v>
      </c>
      <c r="ANN6" s="34">
        <v>0</v>
      </c>
      <c r="ANO6" s="34">
        <v>0</v>
      </c>
      <c r="ANP6" s="34">
        <v>0</v>
      </c>
      <c r="ANQ6" s="34">
        <v>0</v>
      </c>
      <c r="ANR6" s="34">
        <v>0</v>
      </c>
      <c r="ANS6" s="34">
        <v>0</v>
      </c>
      <c r="ANT6" s="34">
        <v>0</v>
      </c>
      <c r="ANU6" s="34">
        <v>0</v>
      </c>
      <c r="ANV6" s="34">
        <v>0</v>
      </c>
      <c r="ANW6" s="34">
        <v>0</v>
      </c>
      <c r="ANX6" s="34">
        <v>2400</v>
      </c>
      <c r="ANY6" s="154">
        <f t="shared" si="41"/>
        <v>106.16666666666667</v>
      </c>
      <c r="ANZ6" s="34" t="s">
        <v>2376</v>
      </c>
      <c r="AOA6" s="34" t="s">
        <v>2736</v>
      </c>
      <c r="AOB6" s="34" t="s">
        <v>2692</v>
      </c>
      <c r="AOC6" s="34">
        <v>8</v>
      </c>
      <c r="AOD6" s="35">
        <v>0.27439814814814817</v>
      </c>
      <c r="AOE6" s="35">
        <v>0.11672453703703704</v>
      </c>
      <c r="AOF6" s="35">
        <v>0.11672453703703704</v>
      </c>
      <c r="AOG6" s="35">
        <v>0.12436342592592593</v>
      </c>
      <c r="AOH6" s="34">
        <v>349</v>
      </c>
      <c r="AOI6" s="34">
        <v>65</v>
      </c>
      <c r="AOJ6" s="34">
        <v>414</v>
      </c>
      <c r="AOK6" s="34">
        <v>1874</v>
      </c>
      <c r="AOL6" s="34">
        <v>75</v>
      </c>
      <c r="AOM6" s="34">
        <v>16</v>
      </c>
      <c r="AON6" s="34">
        <v>1965</v>
      </c>
      <c r="AOO6" s="34">
        <v>0</v>
      </c>
      <c r="AOP6" s="34">
        <v>0</v>
      </c>
      <c r="AOQ6" s="34">
        <v>0</v>
      </c>
      <c r="AOR6" s="34">
        <v>12</v>
      </c>
      <c r="AOS6" s="34">
        <v>3</v>
      </c>
      <c r="AOT6" s="34">
        <v>15</v>
      </c>
      <c r="AOU6" s="34">
        <v>390</v>
      </c>
      <c r="AOV6" s="34">
        <v>2</v>
      </c>
      <c r="AOW6" s="34">
        <v>3</v>
      </c>
      <c r="AOX6" s="34">
        <v>395</v>
      </c>
      <c r="AOY6" s="34">
        <v>98.73</v>
      </c>
      <c r="AOZ6" s="34">
        <v>2400</v>
      </c>
      <c r="APA6" s="154">
        <f t="shared" si="42"/>
        <v>81.875</v>
      </c>
    </row>
    <row r="7" spans="1:1093">
      <c r="A7" t="s">
        <v>2377</v>
      </c>
      <c r="B7" t="s">
        <v>2736</v>
      </c>
      <c r="C7" t="s">
        <v>2692</v>
      </c>
      <c r="D7">
        <v>8</v>
      </c>
      <c r="E7" s="1">
        <v>0.28652777777777777</v>
      </c>
      <c r="F7" s="1">
        <v>6.293981481481481E-2</v>
      </c>
      <c r="G7" s="1">
        <v>6.293981481481481E-2</v>
      </c>
      <c r="H7" s="1">
        <v>0.21212962962962964</v>
      </c>
      <c r="I7">
        <v>237</v>
      </c>
      <c r="J7">
        <v>18</v>
      </c>
      <c r="K7">
        <v>255</v>
      </c>
      <c r="L7">
        <v>3366</v>
      </c>
      <c r="M7">
        <v>18</v>
      </c>
      <c r="N7">
        <v>25</v>
      </c>
      <c r="O7">
        <v>3409</v>
      </c>
      <c r="P7">
        <v>0</v>
      </c>
      <c r="Q7">
        <v>0</v>
      </c>
      <c r="R7">
        <v>0</v>
      </c>
      <c r="S7">
        <v>2</v>
      </c>
      <c r="T7">
        <v>1</v>
      </c>
      <c r="U7">
        <v>3</v>
      </c>
      <c r="V7">
        <v>171</v>
      </c>
      <c r="W7">
        <v>1</v>
      </c>
      <c r="X7">
        <v>0</v>
      </c>
      <c r="Y7">
        <v>172</v>
      </c>
      <c r="Z7">
        <v>99.42</v>
      </c>
      <c r="AA7">
        <v>2400</v>
      </c>
      <c r="AB7" s="12">
        <f t="shared" si="0"/>
        <v>142.04166666666666</v>
      </c>
      <c r="AC7" t="s">
        <v>2377</v>
      </c>
      <c r="AD7" t="s">
        <v>2736</v>
      </c>
      <c r="AE7" t="s">
        <v>2692</v>
      </c>
      <c r="AF7">
        <v>8</v>
      </c>
      <c r="AG7" s="1">
        <v>0.3321412037037037</v>
      </c>
      <c r="AH7" s="1">
        <v>4.6226851851851852E-2</v>
      </c>
      <c r="AI7" s="1">
        <v>4.6226851851851852E-2</v>
      </c>
      <c r="AJ7" s="1">
        <v>0.24186342592592591</v>
      </c>
      <c r="AK7">
        <v>124</v>
      </c>
      <c r="AL7">
        <v>10</v>
      </c>
      <c r="AM7">
        <v>134</v>
      </c>
      <c r="AN7">
        <v>2292</v>
      </c>
      <c r="AO7">
        <v>9</v>
      </c>
      <c r="AP7">
        <v>3</v>
      </c>
      <c r="AQ7">
        <v>2304</v>
      </c>
      <c r="AR7">
        <v>0</v>
      </c>
      <c r="AS7">
        <v>0</v>
      </c>
      <c r="AT7">
        <v>0</v>
      </c>
      <c r="AU7">
        <v>2</v>
      </c>
      <c r="AV7">
        <v>3</v>
      </c>
      <c r="AW7">
        <v>5</v>
      </c>
      <c r="AX7">
        <v>328</v>
      </c>
      <c r="AY7">
        <v>8</v>
      </c>
      <c r="AZ7">
        <v>1</v>
      </c>
      <c r="BA7">
        <v>337</v>
      </c>
      <c r="BB7">
        <v>97.33</v>
      </c>
      <c r="BC7">
        <v>2400</v>
      </c>
      <c r="BD7" s="12">
        <f>AQ7/BC7*100</f>
        <v>96</v>
      </c>
      <c r="BE7" t="s">
        <v>2377</v>
      </c>
      <c r="BF7" t="s">
        <v>2736</v>
      </c>
      <c r="BG7" t="s">
        <v>2692</v>
      </c>
      <c r="BH7">
        <v>8</v>
      </c>
      <c r="BI7" s="1">
        <v>0.29215277777777776</v>
      </c>
      <c r="BJ7" s="1">
        <v>4.7233796296296295E-2</v>
      </c>
      <c r="BK7" s="1">
        <v>4.7233796296296295E-2</v>
      </c>
      <c r="BL7" s="1">
        <v>0.17206018518518518</v>
      </c>
      <c r="BM7">
        <v>143</v>
      </c>
      <c r="BN7">
        <v>9</v>
      </c>
      <c r="BO7">
        <v>152</v>
      </c>
      <c r="BP7">
        <v>1704</v>
      </c>
      <c r="BQ7">
        <v>19</v>
      </c>
      <c r="BR7">
        <v>2</v>
      </c>
      <c r="BS7">
        <v>1725</v>
      </c>
      <c r="BT7">
        <v>0</v>
      </c>
      <c r="BU7">
        <v>0</v>
      </c>
      <c r="BV7">
        <v>0</v>
      </c>
      <c r="BW7">
        <v>2</v>
      </c>
      <c r="BX7">
        <v>1</v>
      </c>
      <c r="BY7">
        <v>3</v>
      </c>
      <c r="BZ7">
        <v>154</v>
      </c>
      <c r="CA7">
        <v>1</v>
      </c>
      <c r="CB7">
        <v>0</v>
      </c>
      <c r="CC7">
        <v>155</v>
      </c>
      <c r="CD7">
        <v>99.35</v>
      </c>
      <c r="CE7">
        <v>2400</v>
      </c>
      <c r="CF7" s="12">
        <f t="shared" si="1"/>
        <v>71.875</v>
      </c>
      <c r="CG7" t="s">
        <v>2377</v>
      </c>
      <c r="CH7" t="s">
        <v>2736</v>
      </c>
      <c r="CI7" t="s">
        <v>2692</v>
      </c>
      <c r="CJ7">
        <v>8</v>
      </c>
      <c r="CK7" s="1">
        <v>0</v>
      </c>
      <c r="CL7" s="1">
        <v>0</v>
      </c>
      <c r="CM7" s="1">
        <v>0</v>
      </c>
      <c r="CN7" s="1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10</v>
      </c>
      <c r="CZ7">
        <v>3</v>
      </c>
      <c r="DA7">
        <v>13</v>
      </c>
      <c r="DB7">
        <v>269</v>
      </c>
      <c r="DC7">
        <v>4</v>
      </c>
      <c r="DD7">
        <v>1</v>
      </c>
      <c r="DE7">
        <v>274</v>
      </c>
      <c r="DF7">
        <v>98.18</v>
      </c>
      <c r="DH7" s="12" t="e">
        <f t="shared" si="2"/>
        <v>#DIV/0!</v>
      </c>
      <c r="DI7" t="s">
        <v>2377</v>
      </c>
      <c r="DJ7" t="s">
        <v>2736</v>
      </c>
      <c r="DK7" t="s">
        <v>2692</v>
      </c>
      <c r="DL7">
        <v>8</v>
      </c>
      <c r="DM7" s="1">
        <v>0.78247685185185178</v>
      </c>
      <c r="DN7" s="1">
        <v>0.15640046296296298</v>
      </c>
      <c r="DO7" s="1">
        <v>0.12835648148148149</v>
      </c>
      <c r="DP7" s="1">
        <v>0.6260648148148148</v>
      </c>
      <c r="DQ7">
        <v>504</v>
      </c>
      <c r="DR7">
        <v>37</v>
      </c>
      <c r="DS7">
        <v>541</v>
      </c>
      <c r="DT7">
        <v>7362</v>
      </c>
      <c r="DU7">
        <v>46</v>
      </c>
      <c r="DV7">
        <v>30</v>
      </c>
      <c r="DW7">
        <v>7438</v>
      </c>
      <c r="DX7">
        <v>0</v>
      </c>
      <c r="DY7">
        <v>0</v>
      </c>
      <c r="DZ7">
        <v>0</v>
      </c>
      <c r="EA7">
        <v>16</v>
      </c>
      <c r="EB7">
        <v>8</v>
      </c>
      <c r="EC7">
        <v>24</v>
      </c>
      <c r="ED7">
        <v>922</v>
      </c>
      <c r="EE7">
        <v>14</v>
      </c>
      <c r="EF7">
        <v>2</v>
      </c>
      <c r="EG7">
        <v>938</v>
      </c>
      <c r="EH7">
        <v>98.29</v>
      </c>
      <c r="EI7">
        <f t="shared" si="15"/>
        <v>7200</v>
      </c>
      <c r="EJ7" s="12">
        <f t="shared" si="3"/>
        <v>103.30555555555556</v>
      </c>
      <c r="EK7" t="s">
        <v>2377</v>
      </c>
      <c r="EL7" t="s">
        <v>2736</v>
      </c>
      <c r="EM7" t="s">
        <v>2692</v>
      </c>
      <c r="EN7">
        <v>8</v>
      </c>
      <c r="EO7" s="1">
        <v>0</v>
      </c>
      <c r="EP7" s="1">
        <v>0</v>
      </c>
      <c r="EQ7" s="1">
        <v>0</v>
      </c>
      <c r="ER7" s="1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4</v>
      </c>
      <c r="FE7">
        <v>5</v>
      </c>
      <c r="FF7">
        <v>208</v>
      </c>
      <c r="FG7">
        <v>12</v>
      </c>
      <c r="FH7">
        <v>1</v>
      </c>
      <c r="FI7">
        <v>221</v>
      </c>
      <c r="FJ7">
        <v>94.12</v>
      </c>
      <c r="FK7">
        <v>2400</v>
      </c>
      <c r="FL7" s="12">
        <f t="shared" si="4"/>
        <v>0</v>
      </c>
      <c r="FM7" t="s">
        <v>2377</v>
      </c>
      <c r="FN7" t="s">
        <v>2736</v>
      </c>
      <c r="FO7" t="s">
        <v>2692</v>
      </c>
      <c r="FP7">
        <v>8</v>
      </c>
      <c r="FQ7" s="1">
        <v>0</v>
      </c>
      <c r="FR7" s="1">
        <v>0</v>
      </c>
      <c r="FS7" s="1">
        <v>0</v>
      </c>
      <c r="FT7" s="1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2</v>
      </c>
      <c r="GG7">
        <v>3</v>
      </c>
      <c r="GH7">
        <v>136</v>
      </c>
      <c r="GI7">
        <v>6</v>
      </c>
      <c r="GJ7">
        <v>0</v>
      </c>
      <c r="GK7">
        <v>142</v>
      </c>
      <c r="GL7">
        <v>95.77</v>
      </c>
      <c r="GM7">
        <v>2400</v>
      </c>
      <c r="GN7" s="12">
        <f t="shared" si="5"/>
        <v>0</v>
      </c>
      <c r="GO7" t="s">
        <v>2377</v>
      </c>
      <c r="GP7" t="s">
        <v>2736</v>
      </c>
      <c r="GQ7" t="s">
        <v>2692</v>
      </c>
      <c r="GR7">
        <v>8</v>
      </c>
      <c r="GS7" s="1">
        <v>0</v>
      </c>
      <c r="GT7" s="1">
        <v>0</v>
      </c>
      <c r="GU7" s="1">
        <v>0</v>
      </c>
      <c r="GV7" s="1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2400</v>
      </c>
      <c r="HP7" s="12">
        <f t="shared" si="6"/>
        <v>0</v>
      </c>
      <c r="HQ7" t="s">
        <v>2377</v>
      </c>
      <c r="HR7" t="s">
        <v>2736</v>
      </c>
      <c r="HS7" t="s">
        <v>2692</v>
      </c>
      <c r="HT7">
        <v>8</v>
      </c>
      <c r="HU7" s="1">
        <v>0.21929398148148149</v>
      </c>
      <c r="HV7" s="1">
        <v>4.7233796296296295E-2</v>
      </c>
      <c r="HW7" s="1">
        <v>7.2858796296296297E-2</v>
      </c>
      <c r="HX7" s="1">
        <v>0.17206018518518518</v>
      </c>
      <c r="HY7">
        <v>143</v>
      </c>
      <c r="HZ7">
        <v>9</v>
      </c>
      <c r="IA7">
        <v>152</v>
      </c>
      <c r="IB7">
        <v>1704</v>
      </c>
      <c r="IC7">
        <v>19</v>
      </c>
      <c r="ID7">
        <v>2</v>
      </c>
      <c r="IE7">
        <v>1725</v>
      </c>
      <c r="IF7">
        <v>0</v>
      </c>
      <c r="IG7">
        <v>0</v>
      </c>
      <c r="IH7">
        <v>0</v>
      </c>
      <c r="II7">
        <v>14</v>
      </c>
      <c r="IJ7">
        <v>10</v>
      </c>
      <c r="IK7">
        <v>24</v>
      </c>
      <c r="IL7">
        <v>767</v>
      </c>
      <c r="IM7">
        <v>23</v>
      </c>
      <c r="IN7">
        <v>2</v>
      </c>
      <c r="IO7">
        <v>792</v>
      </c>
      <c r="IP7">
        <v>96.84</v>
      </c>
      <c r="IQ7">
        <v>2400</v>
      </c>
      <c r="IR7" s="12">
        <f t="shared" si="7"/>
        <v>71.875</v>
      </c>
      <c r="IS7" t="s">
        <v>2377</v>
      </c>
      <c r="IT7" t="s">
        <v>2736</v>
      </c>
      <c r="IU7" t="s">
        <v>2692</v>
      </c>
      <c r="IV7">
        <v>8</v>
      </c>
      <c r="IW7" s="1">
        <v>0.78247685185185178</v>
      </c>
      <c r="IX7" s="1">
        <v>0.15640046296296298</v>
      </c>
      <c r="IY7" s="1">
        <v>0.12835648148148149</v>
      </c>
      <c r="IZ7" s="1">
        <v>0.6260648148148148</v>
      </c>
      <c r="JA7">
        <v>504</v>
      </c>
      <c r="JB7">
        <v>37</v>
      </c>
      <c r="JC7">
        <v>541</v>
      </c>
      <c r="JD7">
        <v>7362</v>
      </c>
      <c r="JE7">
        <v>46</v>
      </c>
      <c r="JF7">
        <v>30</v>
      </c>
      <c r="JG7">
        <v>7438</v>
      </c>
      <c r="JH7">
        <v>0</v>
      </c>
      <c r="JI7">
        <v>0</v>
      </c>
      <c r="JJ7">
        <v>0</v>
      </c>
      <c r="JK7">
        <v>18</v>
      </c>
      <c r="JL7">
        <v>14</v>
      </c>
      <c r="JM7">
        <v>32</v>
      </c>
      <c r="JN7">
        <v>1266</v>
      </c>
      <c r="JO7">
        <v>32</v>
      </c>
      <c r="JP7">
        <v>3</v>
      </c>
      <c r="JQ7">
        <v>1301</v>
      </c>
      <c r="JR7">
        <v>97.31</v>
      </c>
      <c r="JS7">
        <f t="shared" si="16"/>
        <v>7200</v>
      </c>
      <c r="JT7" s="12">
        <f t="shared" si="8"/>
        <v>103.30555555555556</v>
      </c>
      <c r="JU7" t="s">
        <v>2377</v>
      </c>
      <c r="JV7" t="s">
        <v>2736</v>
      </c>
      <c r="JW7" t="s">
        <v>2692</v>
      </c>
      <c r="JX7">
        <v>8</v>
      </c>
      <c r="JY7" s="1">
        <v>0.3361689814814815</v>
      </c>
      <c r="JZ7" s="1">
        <v>4.7835648148148148E-2</v>
      </c>
      <c r="KA7" s="1">
        <v>4.7835648148148148E-2</v>
      </c>
      <c r="KB7" s="1">
        <v>0.28281249999999997</v>
      </c>
      <c r="KC7">
        <v>159</v>
      </c>
      <c r="KD7">
        <v>12</v>
      </c>
      <c r="KE7">
        <v>171</v>
      </c>
      <c r="KF7">
        <v>2111</v>
      </c>
      <c r="KG7">
        <v>10</v>
      </c>
      <c r="KH7">
        <v>5</v>
      </c>
      <c r="KI7">
        <v>2126</v>
      </c>
      <c r="KJ7">
        <v>0</v>
      </c>
      <c r="KK7">
        <v>0</v>
      </c>
      <c r="KL7">
        <v>0</v>
      </c>
      <c r="KM7">
        <v>3</v>
      </c>
      <c r="KN7">
        <v>2</v>
      </c>
      <c r="KO7">
        <v>5</v>
      </c>
      <c r="KP7">
        <v>204</v>
      </c>
      <c r="KQ7">
        <v>5</v>
      </c>
      <c r="KR7">
        <v>2</v>
      </c>
      <c r="KS7">
        <v>211</v>
      </c>
      <c r="KT7">
        <v>96.68</v>
      </c>
      <c r="KU7">
        <v>2400</v>
      </c>
      <c r="KV7" s="12">
        <f t="shared" si="9"/>
        <v>88.583333333333343</v>
      </c>
      <c r="KW7" t="s">
        <v>2377</v>
      </c>
      <c r="KX7" t="s">
        <v>2736</v>
      </c>
      <c r="KY7" t="s">
        <v>2692</v>
      </c>
      <c r="KZ7">
        <v>8</v>
      </c>
      <c r="LA7" s="1">
        <v>0.32221064814814815</v>
      </c>
      <c r="LB7" s="1">
        <v>7.3055555555555554E-2</v>
      </c>
      <c r="LC7" s="1">
        <v>7.3055555555555554E-2</v>
      </c>
      <c r="LD7" s="1">
        <v>0.21549768518518519</v>
      </c>
      <c r="LE7">
        <v>243</v>
      </c>
      <c r="LF7">
        <v>26</v>
      </c>
      <c r="LG7">
        <v>269</v>
      </c>
      <c r="LH7">
        <v>1825</v>
      </c>
      <c r="LI7">
        <v>63</v>
      </c>
      <c r="LJ7">
        <v>21</v>
      </c>
      <c r="LK7">
        <v>1909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2400</v>
      </c>
      <c r="LX7" s="12">
        <f t="shared" si="10"/>
        <v>79.541666666666671</v>
      </c>
      <c r="LY7" t="s">
        <v>2377</v>
      </c>
      <c r="LZ7" t="s">
        <v>2736</v>
      </c>
      <c r="MA7" t="s">
        <v>2692</v>
      </c>
      <c r="MB7">
        <v>8</v>
      </c>
      <c r="MC7" s="1">
        <v>0.32270833333333332</v>
      </c>
      <c r="MD7" s="1">
        <v>8.7754629629629641E-2</v>
      </c>
      <c r="ME7" s="1">
        <v>8.7754629629629641E-2</v>
      </c>
      <c r="MF7" s="1">
        <v>0.19370370370370371</v>
      </c>
      <c r="MG7">
        <v>77</v>
      </c>
      <c r="MH7">
        <v>43</v>
      </c>
      <c r="MI7">
        <v>120</v>
      </c>
      <c r="MJ7">
        <v>2087</v>
      </c>
      <c r="MK7">
        <v>105</v>
      </c>
      <c r="ML7">
        <v>44</v>
      </c>
      <c r="MM7">
        <v>2236</v>
      </c>
      <c r="MN7">
        <v>0</v>
      </c>
      <c r="MO7">
        <v>0</v>
      </c>
      <c r="MP7">
        <v>0</v>
      </c>
      <c r="MQ7">
        <v>3</v>
      </c>
      <c r="MR7">
        <v>2</v>
      </c>
      <c r="MS7">
        <v>5</v>
      </c>
      <c r="MT7">
        <v>178</v>
      </c>
      <c r="MU7">
        <v>3</v>
      </c>
      <c r="MV7">
        <v>0</v>
      </c>
      <c r="MW7">
        <v>181</v>
      </c>
      <c r="MX7">
        <v>98.34</v>
      </c>
      <c r="MY7">
        <v>2400</v>
      </c>
      <c r="MZ7" s="12">
        <f>MM7/MY7*100</f>
        <v>93.166666666666657</v>
      </c>
      <c r="NA7" t="s">
        <v>2377</v>
      </c>
      <c r="NB7" t="s">
        <v>2736</v>
      </c>
      <c r="NC7" t="s">
        <v>2692</v>
      </c>
      <c r="ND7">
        <v>8</v>
      </c>
      <c r="NE7" s="1">
        <v>0.43945601851851851</v>
      </c>
      <c r="NF7" s="1">
        <v>8.2557870370370365E-2</v>
      </c>
      <c r="NG7" s="1">
        <v>8.2557870370370365E-2</v>
      </c>
      <c r="NH7" s="1">
        <v>0.3006597222222222</v>
      </c>
      <c r="NI7">
        <v>97</v>
      </c>
      <c r="NJ7">
        <v>41</v>
      </c>
      <c r="NK7">
        <v>138</v>
      </c>
      <c r="NL7">
        <v>2385</v>
      </c>
      <c r="NM7">
        <v>67</v>
      </c>
      <c r="NN7">
        <v>33</v>
      </c>
      <c r="NO7">
        <v>2485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2400</v>
      </c>
      <c r="OB7" s="12">
        <f>NO7/OA7*100</f>
        <v>103.54166666666667</v>
      </c>
      <c r="OC7" t="s">
        <v>2377</v>
      </c>
      <c r="OD7" t="s">
        <v>2736</v>
      </c>
      <c r="OE7" t="s">
        <v>2692</v>
      </c>
      <c r="OF7">
        <v>8</v>
      </c>
      <c r="OG7" s="1">
        <v>0.33575231481481477</v>
      </c>
      <c r="OH7" s="1">
        <v>5.6273148148148149E-2</v>
      </c>
      <c r="OI7" s="1">
        <v>5.6273148148148149E-2</v>
      </c>
      <c r="OJ7" s="1">
        <v>0.25032407407407409</v>
      </c>
      <c r="OK7">
        <v>85</v>
      </c>
      <c r="OL7">
        <v>33</v>
      </c>
      <c r="OM7">
        <v>118</v>
      </c>
      <c r="ON7">
        <v>2325</v>
      </c>
      <c r="OO7">
        <v>41</v>
      </c>
      <c r="OP7">
        <v>29</v>
      </c>
      <c r="OQ7">
        <v>2395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2400</v>
      </c>
      <c r="PD7" s="12">
        <f t="shared" si="11"/>
        <v>99.791666666666671</v>
      </c>
      <c r="PE7" t="s">
        <v>2377</v>
      </c>
      <c r="PF7" t="s">
        <v>2736</v>
      </c>
      <c r="PG7" t="s">
        <v>2692</v>
      </c>
      <c r="PI7" s="1">
        <v>5.3541666666666675E-2</v>
      </c>
      <c r="PJ7" s="1">
        <v>1.6458333333333332E-2</v>
      </c>
      <c r="PK7" s="1">
        <v>1.6458333333333332E-2</v>
      </c>
      <c r="PL7" s="1">
        <v>3.6516203703703703E-2</v>
      </c>
      <c r="PM7">
        <v>19</v>
      </c>
      <c r="PN7">
        <v>8</v>
      </c>
      <c r="PO7">
        <v>27</v>
      </c>
      <c r="PP7">
        <v>523</v>
      </c>
      <c r="PQ7">
        <v>21</v>
      </c>
      <c r="PR7">
        <v>11</v>
      </c>
      <c r="PS7">
        <v>555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2400</v>
      </c>
      <c r="QF7" s="12">
        <f t="shared" si="12"/>
        <v>23.125</v>
      </c>
      <c r="QG7" t="s">
        <v>2377</v>
      </c>
      <c r="QH7" t="s">
        <v>2736</v>
      </c>
      <c r="QI7" t="s">
        <v>2692</v>
      </c>
      <c r="QJ7">
        <v>8</v>
      </c>
      <c r="QK7" s="1">
        <v>0</v>
      </c>
      <c r="QL7" s="1">
        <v>0</v>
      </c>
      <c r="QM7" s="1">
        <v>0</v>
      </c>
      <c r="QN7" s="1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1</v>
      </c>
      <c r="QZ7">
        <v>9</v>
      </c>
      <c r="RA7">
        <v>10</v>
      </c>
      <c r="RB7">
        <v>521</v>
      </c>
      <c r="RC7">
        <v>20</v>
      </c>
      <c r="RD7">
        <v>8</v>
      </c>
      <c r="RE7">
        <v>549</v>
      </c>
      <c r="RF7">
        <v>94.9</v>
      </c>
      <c r="RG7">
        <v>2400</v>
      </c>
      <c r="RH7" s="12">
        <f t="shared" si="13"/>
        <v>0</v>
      </c>
      <c r="RI7" t="s">
        <v>2377</v>
      </c>
      <c r="RJ7" t="s">
        <v>2736</v>
      </c>
      <c r="RK7" t="s">
        <v>2692</v>
      </c>
      <c r="RL7">
        <v>8</v>
      </c>
      <c r="RM7" s="1">
        <v>0.3596064814814815</v>
      </c>
      <c r="RN7" s="1">
        <v>7.2743055555555561E-2</v>
      </c>
      <c r="RO7" s="1">
        <v>2.9687500000000002E-2</v>
      </c>
      <c r="RP7" s="1">
        <v>0.28685185185185186</v>
      </c>
      <c r="RQ7">
        <v>104</v>
      </c>
      <c r="RR7">
        <v>41</v>
      </c>
      <c r="RS7">
        <v>145</v>
      </c>
      <c r="RT7">
        <v>2848</v>
      </c>
      <c r="RU7">
        <v>62</v>
      </c>
      <c r="RV7">
        <v>40</v>
      </c>
      <c r="RW7">
        <v>2950</v>
      </c>
      <c r="RX7">
        <v>0</v>
      </c>
      <c r="RY7">
        <v>0</v>
      </c>
      <c r="RZ7">
        <v>0</v>
      </c>
      <c r="SA7">
        <v>1</v>
      </c>
      <c r="SB7">
        <v>9</v>
      </c>
      <c r="SC7">
        <v>10</v>
      </c>
      <c r="SD7">
        <v>521</v>
      </c>
      <c r="SE7">
        <v>20</v>
      </c>
      <c r="SF7">
        <v>8</v>
      </c>
      <c r="SG7">
        <v>549</v>
      </c>
      <c r="SH7">
        <v>94.9</v>
      </c>
      <c r="SI7">
        <v>2400</v>
      </c>
      <c r="SJ7" s="12">
        <f t="shared" si="43"/>
        <v>122.91666666666667</v>
      </c>
      <c r="SK7" t="s">
        <v>2377</v>
      </c>
      <c r="SL7" t="s">
        <v>2736</v>
      </c>
      <c r="SM7" t="s">
        <v>2692</v>
      </c>
      <c r="SN7">
        <v>8</v>
      </c>
      <c r="SO7" s="1">
        <v>1.6435300925925926</v>
      </c>
      <c r="SP7" s="1">
        <v>0.36398148148148146</v>
      </c>
      <c r="SQ7" s="1">
        <v>0.16633101851851853</v>
      </c>
      <c r="SR7" s="1">
        <v>1.2795486111111112</v>
      </c>
      <c r="SS7">
        <v>680</v>
      </c>
      <c r="ST7">
        <v>163</v>
      </c>
      <c r="SU7">
        <v>843</v>
      </c>
      <c r="SV7">
        <v>11256</v>
      </c>
      <c r="SW7">
        <v>307</v>
      </c>
      <c r="SX7">
        <v>143</v>
      </c>
      <c r="SY7">
        <v>11706</v>
      </c>
      <c r="SZ7">
        <v>0</v>
      </c>
      <c r="TA7">
        <v>0</v>
      </c>
      <c r="TB7">
        <v>0</v>
      </c>
      <c r="TC7">
        <v>7</v>
      </c>
      <c r="TD7">
        <v>13</v>
      </c>
      <c r="TE7">
        <v>20</v>
      </c>
      <c r="TF7">
        <v>903</v>
      </c>
      <c r="TG7">
        <v>28</v>
      </c>
      <c r="TH7">
        <v>10</v>
      </c>
      <c r="TI7">
        <v>941</v>
      </c>
      <c r="TJ7">
        <v>95.96</v>
      </c>
      <c r="TK7">
        <f t="shared" si="17"/>
        <v>12000</v>
      </c>
      <c r="TL7" s="12">
        <f t="shared" si="14"/>
        <v>97.55</v>
      </c>
      <c r="TM7" s="34" t="s">
        <v>2377</v>
      </c>
      <c r="TN7" s="34" t="s">
        <v>2736</v>
      </c>
      <c r="TO7" s="34" t="s">
        <v>2692</v>
      </c>
      <c r="TP7" s="34">
        <v>8</v>
      </c>
      <c r="TQ7" s="35">
        <v>0.53754629629629636</v>
      </c>
      <c r="TR7" s="35">
        <v>9.6608796296296304E-2</v>
      </c>
      <c r="TS7" s="35">
        <v>9.6608796296296304E-2</v>
      </c>
      <c r="TT7" s="35">
        <v>0.42378472222222219</v>
      </c>
      <c r="TU7" s="34">
        <v>223</v>
      </c>
      <c r="TV7" s="34">
        <v>55</v>
      </c>
      <c r="TW7" s="34">
        <v>278</v>
      </c>
      <c r="TX7" s="34">
        <v>2837</v>
      </c>
      <c r="TY7" s="34">
        <v>113</v>
      </c>
      <c r="TZ7" s="34">
        <v>21</v>
      </c>
      <c r="UA7" s="34">
        <v>2971</v>
      </c>
      <c r="UB7" s="34">
        <v>0</v>
      </c>
      <c r="UC7" s="34">
        <v>0</v>
      </c>
      <c r="UD7" s="34">
        <v>0</v>
      </c>
      <c r="UE7" s="34">
        <v>2</v>
      </c>
      <c r="UF7" s="34">
        <v>3</v>
      </c>
      <c r="UG7" s="34">
        <v>5</v>
      </c>
      <c r="UH7" s="34">
        <v>267</v>
      </c>
      <c r="UI7" s="34">
        <v>3</v>
      </c>
      <c r="UJ7" s="34">
        <v>1</v>
      </c>
      <c r="UK7" s="34">
        <v>271</v>
      </c>
      <c r="UL7" s="34">
        <v>98.52</v>
      </c>
      <c r="UM7" s="34">
        <v>2400</v>
      </c>
      <c r="UN7" s="154">
        <f t="shared" si="18"/>
        <v>123.79166666666667</v>
      </c>
      <c r="UO7" s="34" t="s">
        <v>2377</v>
      </c>
      <c r="UP7" s="34" t="s">
        <v>2736</v>
      </c>
      <c r="UQ7" s="34" t="s">
        <v>2692</v>
      </c>
      <c r="UR7" s="34">
        <v>8</v>
      </c>
      <c r="US7" s="35">
        <v>0.27783564814814815</v>
      </c>
      <c r="UT7" s="35">
        <v>7.2048611111111105E-2</v>
      </c>
      <c r="UU7" s="35">
        <v>7.2048611111111105E-2</v>
      </c>
      <c r="UV7" s="35">
        <v>0.19030092592592593</v>
      </c>
      <c r="UW7" s="34">
        <v>242</v>
      </c>
      <c r="UX7" s="34">
        <v>36</v>
      </c>
      <c r="UY7" s="34">
        <v>278</v>
      </c>
      <c r="UZ7" s="34">
        <v>2884</v>
      </c>
      <c r="VA7" s="34">
        <v>34</v>
      </c>
      <c r="VB7" s="34">
        <v>16</v>
      </c>
      <c r="VC7" s="34">
        <v>2934</v>
      </c>
      <c r="VD7" s="34">
        <v>0</v>
      </c>
      <c r="VE7" s="34">
        <v>0</v>
      </c>
      <c r="VF7" s="34">
        <v>0</v>
      </c>
      <c r="VG7" s="34">
        <v>0</v>
      </c>
      <c r="VH7" s="34">
        <v>0</v>
      </c>
      <c r="VI7" s="34">
        <v>0</v>
      </c>
      <c r="VJ7" s="34">
        <v>0</v>
      </c>
      <c r="VK7" s="34">
        <v>0</v>
      </c>
      <c r="VL7" s="34">
        <v>0</v>
      </c>
      <c r="VM7" s="34">
        <v>0</v>
      </c>
      <c r="VN7" s="34">
        <v>0</v>
      </c>
      <c r="VO7" s="34">
        <v>2400</v>
      </c>
      <c r="VP7" s="154">
        <f t="shared" si="19"/>
        <v>122.24999999999999</v>
      </c>
      <c r="VQ7" s="34" t="s">
        <v>2377</v>
      </c>
      <c r="VR7" s="34" t="s">
        <v>2736</v>
      </c>
      <c r="VS7" s="34" t="s">
        <v>2692</v>
      </c>
      <c r="VT7" s="34">
        <v>8</v>
      </c>
      <c r="VU7" s="35">
        <v>0.2770023148148148</v>
      </c>
      <c r="VV7" s="35">
        <v>5.3877314814814815E-2</v>
      </c>
      <c r="VW7" s="35">
        <v>5.3877314814814815E-2</v>
      </c>
      <c r="VX7" s="35">
        <v>0.1988310185185185</v>
      </c>
      <c r="VY7" s="34">
        <v>203</v>
      </c>
      <c r="VZ7" s="34">
        <v>30</v>
      </c>
      <c r="WA7" s="34">
        <v>233</v>
      </c>
      <c r="WB7" s="34">
        <v>1838</v>
      </c>
      <c r="WC7" s="34">
        <v>43</v>
      </c>
      <c r="WD7" s="34">
        <v>8</v>
      </c>
      <c r="WE7" s="34">
        <v>1889</v>
      </c>
      <c r="WF7" s="34">
        <v>0</v>
      </c>
      <c r="WG7" s="34">
        <v>0</v>
      </c>
      <c r="WH7" s="34">
        <v>0</v>
      </c>
      <c r="WI7" s="34">
        <v>2</v>
      </c>
      <c r="WJ7" s="34">
        <v>1</v>
      </c>
      <c r="WK7" s="34">
        <v>3</v>
      </c>
      <c r="WL7" s="34">
        <v>200</v>
      </c>
      <c r="WM7" s="34">
        <v>4</v>
      </c>
      <c r="WN7" s="34">
        <v>0</v>
      </c>
      <c r="WO7" s="34">
        <v>204</v>
      </c>
      <c r="WP7" s="34">
        <v>98.04</v>
      </c>
      <c r="WQ7" s="34">
        <v>2400</v>
      </c>
      <c r="WR7" s="154">
        <f t="shared" si="20"/>
        <v>78.708333333333343</v>
      </c>
      <c r="WS7" s="34" t="s">
        <v>2377</v>
      </c>
      <c r="WT7" s="34" t="s">
        <v>2736</v>
      </c>
      <c r="WU7" s="34" t="s">
        <v>2692</v>
      </c>
      <c r="WV7" s="34">
        <v>8</v>
      </c>
      <c r="WW7" s="35">
        <v>0.26493055555555556</v>
      </c>
      <c r="WX7" s="35">
        <v>5.858796296296296E-2</v>
      </c>
      <c r="WY7" s="35">
        <v>5.858796296296296E-2</v>
      </c>
      <c r="WZ7" s="35">
        <v>0.18322916666666667</v>
      </c>
      <c r="XA7" s="34">
        <v>340</v>
      </c>
      <c r="XB7" s="34">
        <v>40</v>
      </c>
      <c r="XC7" s="34">
        <v>380</v>
      </c>
      <c r="XD7" s="34">
        <v>1006</v>
      </c>
      <c r="XE7" s="34">
        <v>54</v>
      </c>
      <c r="XF7" s="34">
        <v>2</v>
      </c>
      <c r="XG7" s="34">
        <v>1062</v>
      </c>
      <c r="XH7" s="34">
        <v>0</v>
      </c>
      <c r="XI7" s="34">
        <v>0</v>
      </c>
      <c r="XJ7" s="34">
        <v>0</v>
      </c>
      <c r="XK7" s="34">
        <v>2</v>
      </c>
      <c r="XL7" s="34">
        <v>1</v>
      </c>
      <c r="XM7" s="34">
        <v>3</v>
      </c>
      <c r="XN7" s="34">
        <v>98</v>
      </c>
      <c r="XO7" s="34">
        <v>1</v>
      </c>
      <c r="XP7" s="34">
        <v>0</v>
      </c>
      <c r="XQ7" s="34">
        <v>99</v>
      </c>
      <c r="XR7" s="34">
        <v>98.99</v>
      </c>
      <c r="XS7" s="34">
        <v>2400</v>
      </c>
      <c r="XT7" s="154">
        <f t="shared" si="21"/>
        <v>44.25</v>
      </c>
      <c r="XU7" s="34" t="s">
        <v>2377</v>
      </c>
      <c r="XV7" s="34" t="s">
        <v>2736</v>
      </c>
      <c r="XW7" s="34" t="s">
        <v>2692</v>
      </c>
      <c r="XX7" s="34">
        <v>8</v>
      </c>
      <c r="XY7" s="35">
        <v>0.37619212962962961</v>
      </c>
      <c r="XZ7" s="35">
        <v>0.10361111111111111</v>
      </c>
      <c r="YA7" s="35">
        <v>0.10361111111111111</v>
      </c>
      <c r="YB7" s="35">
        <v>0.18971064814814817</v>
      </c>
      <c r="YC7" s="34">
        <v>161</v>
      </c>
      <c r="YD7" s="34">
        <v>63</v>
      </c>
      <c r="YE7" s="34">
        <v>224</v>
      </c>
      <c r="YF7" s="34">
        <v>1434</v>
      </c>
      <c r="YG7" s="34">
        <v>204</v>
      </c>
      <c r="YH7" s="34">
        <v>22</v>
      </c>
      <c r="YI7" s="34">
        <v>1660</v>
      </c>
      <c r="YJ7" s="34">
        <v>0</v>
      </c>
      <c r="YK7" s="34">
        <v>0</v>
      </c>
      <c r="YL7" s="34">
        <v>0</v>
      </c>
      <c r="YM7" s="34">
        <v>1</v>
      </c>
      <c r="YN7" s="34">
        <v>4</v>
      </c>
      <c r="YO7" s="34">
        <v>5</v>
      </c>
      <c r="YP7" s="34">
        <v>313</v>
      </c>
      <c r="YQ7" s="34">
        <v>5</v>
      </c>
      <c r="YR7" s="34">
        <v>0</v>
      </c>
      <c r="YS7" s="34">
        <v>318</v>
      </c>
      <c r="YT7" s="34">
        <v>98.43</v>
      </c>
      <c r="YU7" s="34">
        <v>2400</v>
      </c>
      <c r="YV7" s="154">
        <f t="shared" si="22"/>
        <v>69.166666666666671</v>
      </c>
      <c r="YW7" s="34" t="s">
        <v>2377</v>
      </c>
      <c r="YX7" s="34" t="s">
        <v>2736</v>
      </c>
      <c r="YY7" s="34" t="s">
        <v>2692</v>
      </c>
      <c r="YZ7" s="34">
        <v>8</v>
      </c>
      <c r="ZA7" s="35">
        <v>0</v>
      </c>
      <c r="ZB7" s="35">
        <v>0</v>
      </c>
      <c r="ZC7" s="35">
        <v>0</v>
      </c>
      <c r="ZD7" s="35">
        <v>0</v>
      </c>
      <c r="ZE7" s="34">
        <v>0</v>
      </c>
      <c r="ZF7" s="34">
        <v>0</v>
      </c>
      <c r="ZG7" s="34">
        <v>0</v>
      </c>
      <c r="ZH7" s="34">
        <v>0</v>
      </c>
      <c r="ZI7" s="34">
        <v>0</v>
      </c>
      <c r="ZJ7" s="34">
        <v>0</v>
      </c>
      <c r="ZK7" s="34">
        <v>0</v>
      </c>
      <c r="ZL7" s="34">
        <v>0</v>
      </c>
      <c r="ZM7" s="34">
        <v>0</v>
      </c>
      <c r="ZN7" s="34">
        <v>0</v>
      </c>
      <c r="ZO7" s="34">
        <v>0</v>
      </c>
      <c r="ZP7" s="34">
        <v>0</v>
      </c>
      <c r="ZQ7" s="34">
        <v>0</v>
      </c>
      <c r="ZR7" s="34">
        <v>0</v>
      </c>
      <c r="ZS7" s="34">
        <v>0</v>
      </c>
      <c r="ZT7" s="34">
        <v>0</v>
      </c>
      <c r="ZU7" s="34">
        <v>0</v>
      </c>
      <c r="ZV7" s="34">
        <v>0</v>
      </c>
      <c r="ZW7" s="34">
        <v>2400</v>
      </c>
      <c r="ZX7" s="154">
        <f t="shared" si="23"/>
        <v>0</v>
      </c>
      <c r="ZY7" s="34" t="s">
        <v>2377</v>
      </c>
      <c r="ZZ7" s="34" t="s">
        <v>2736</v>
      </c>
      <c r="AAA7" s="34" t="s">
        <v>2692</v>
      </c>
      <c r="AAB7" s="34">
        <v>8</v>
      </c>
      <c r="AAC7" s="35">
        <v>0</v>
      </c>
      <c r="AAD7" s="35">
        <v>0</v>
      </c>
      <c r="AAE7" s="35">
        <v>0</v>
      </c>
      <c r="AAF7" s="35">
        <v>0</v>
      </c>
      <c r="AAG7" s="34">
        <v>0</v>
      </c>
      <c r="AAH7" s="34">
        <v>0</v>
      </c>
      <c r="AAI7" s="34">
        <v>0</v>
      </c>
      <c r="AAJ7" s="34">
        <v>0</v>
      </c>
      <c r="AAK7" s="34">
        <v>0</v>
      </c>
      <c r="AAL7" s="34">
        <v>0</v>
      </c>
      <c r="AAM7" s="34">
        <v>0</v>
      </c>
      <c r="AAN7" s="34">
        <v>0</v>
      </c>
      <c r="AAO7" s="34">
        <v>0</v>
      </c>
      <c r="AAP7" s="34">
        <v>0</v>
      </c>
      <c r="AAQ7" s="34">
        <v>0</v>
      </c>
      <c r="AAR7" s="34">
        <v>0</v>
      </c>
      <c r="AAS7" s="34">
        <v>0</v>
      </c>
      <c r="AAT7" s="34">
        <v>0</v>
      </c>
      <c r="AAU7" s="34">
        <v>0</v>
      </c>
      <c r="AAV7" s="34">
        <v>0</v>
      </c>
      <c r="AAW7" s="34">
        <v>0</v>
      </c>
      <c r="AAX7" s="34">
        <v>0</v>
      </c>
      <c r="AAY7" s="34">
        <v>2400</v>
      </c>
      <c r="AAZ7" s="154">
        <f t="shared" si="24"/>
        <v>0</v>
      </c>
      <c r="ABA7" s="34" t="s">
        <v>2377</v>
      </c>
      <c r="ABB7" s="34" t="s">
        <v>2736</v>
      </c>
      <c r="ABC7" s="34" t="s">
        <v>2692</v>
      </c>
      <c r="ABD7" s="34">
        <v>8</v>
      </c>
      <c r="ABE7" s="35">
        <v>0.29332175925925924</v>
      </c>
      <c r="ABF7" s="35">
        <v>0.10361111111111111</v>
      </c>
      <c r="ABG7" s="35">
        <v>8.2858796296296292E-2</v>
      </c>
      <c r="ABH7" s="35">
        <v>0.18971064814814817</v>
      </c>
      <c r="ABI7" s="34">
        <v>161</v>
      </c>
      <c r="ABJ7" s="34">
        <v>63</v>
      </c>
      <c r="ABK7" s="34">
        <v>224</v>
      </c>
      <c r="ABL7" s="34">
        <v>1434</v>
      </c>
      <c r="ABM7" s="34">
        <v>204</v>
      </c>
      <c r="ABN7" s="34">
        <v>22</v>
      </c>
      <c r="ABO7" s="34">
        <f t="shared" si="44"/>
        <v>1660</v>
      </c>
      <c r="ABP7" s="34">
        <v>0</v>
      </c>
      <c r="ABQ7" s="34">
        <v>0</v>
      </c>
      <c r="ABR7" s="34">
        <v>0</v>
      </c>
      <c r="ABS7" s="34">
        <v>1</v>
      </c>
      <c r="ABT7" s="34">
        <v>4</v>
      </c>
      <c r="ABU7" s="34">
        <v>5</v>
      </c>
      <c r="ABV7" s="34">
        <v>313</v>
      </c>
      <c r="ABW7" s="34">
        <v>5</v>
      </c>
      <c r="ABX7" s="34">
        <v>0</v>
      </c>
      <c r="ABY7" s="34">
        <v>318</v>
      </c>
      <c r="ABZ7" s="34">
        <v>98.43</v>
      </c>
      <c r="ACA7" s="34">
        <v>2400</v>
      </c>
      <c r="ACB7" s="154">
        <f t="shared" si="25"/>
        <v>69.166666666666671</v>
      </c>
      <c r="ACC7" s="34" t="s">
        <v>2377</v>
      </c>
      <c r="ACD7" s="34" t="s">
        <v>2736</v>
      </c>
      <c r="ACE7" s="34" t="s">
        <v>2692</v>
      </c>
      <c r="ACF7" s="34">
        <v>8</v>
      </c>
      <c r="ACG7" s="35">
        <v>1.570636574074074</v>
      </c>
      <c r="ACH7" s="35">
        <v>0.38475694444444447</v>
      </c>
      <c r="ACI7" s="35">
        <v>0.16289351851851852</v>
      </c>
      <c r="ACJ7" s="35">
        <v>1.1858796296296297</v>
      </c>
      <c r="ACK7" s="34">
        <v>1169</v>
      </c>
      <c r="ACL7" s="34">
        <v>224</v>
      </c>
      <c r="ACM7" s="34">
        <v>1393</v>
      </c>
      <c r="ACN7" s="34">
        <v>9999</v>
      </c>
      <c r="ACO7" s="34">
        <v>448</v>
      </c>
      <c r="ACP7" s="34">
        <v>69</v>
      </c>
      <c r="ACQ7" s="34">
        <v>10516</v>
      </c>
      <c r="ACR7" s="34">
        <v>0</v>
      </c>
      <c r="ACS7" s="34">
        <v>0</v>
      </c>
      <c r="ACT7" s="34">
        <v>0</v>
      </c>
      <c r="ACU7" s="34">
        <v>7</v>
      </c>
      <c r="ACV7" s="34">
        <v>9</v>
      </c>
      <c r="ACW7" s="34">
        <v>16</v>
      </c>
      <c r="ACX7" s="34">
        <v>878</v>
      </c>
      <c r="ACY7" s="34">
        <v>13</v>
      </c>
      <c r="ACZ7" s="34">
        <v>1</v>
      </c>
      <c r="ADA7" s="34">
        <v>892</v>
      </c>
      <c r="ADB7" s="34">
        <v>98.43</v>
      </c>
      <c r="ADC7" s="34">
        <f t="shared" si="26"/>
        <v>12000</v>
      </c>
      <c r="ADD7" s="154">
        <f t="shared" si="27"/>
        <v>87.633333333333326</v>
      </c>
      <c r="ADE7" s="34" t="s">
        <v>2377</v>
      </c>
      <c r="ADF7" s="34" t="s">
        <v>2736</v>
      </c>
      <c r="ADG7" s="34" t="s">
        <v>2692</v>
      </c>
      <c r="ADH7" s="34">
        <v>8</v>
      </c>
      <c r="ADI7" s="35">
        <v>0.33334490740740735</v>
      </c>
      <c r="ADJ7" s="35">
        <v>8.790509259259259E-2</v>
      </c>
      <c r="ADK7" s="35">
        <v>8.790509259259259E-2</v>
      </c>
      <c r="ADL7" s="35">
        <v>0.23413194444444443</v>
      </c>
      <c r="ADM7" s="34">
        <v>224</v>
      </c>
      <c r="ADN7" s="34">
        <v>66</v>
      </c>
      <c r="ADO7" s="34">
        <v>290</v>
      </c>
      <c r="ADP7" s="34">
        <v>3108</v>
      </c>
      <c r="ADQ7" s="34">
        <v>87</v>
      </c>
      <c r="ADR7" s="34">
        <v>33</v>
      </c>
      <c r="ADS7" s="34">
        <v>3228</v>
      </c>
      <c r="ADT7" s="34">
        <v>0</v>
      </c>
      <c r="ADU7" s="34">
        <v>0</v>
      </c>
      <c r="ADV7" s="34">
        <v>0</v>
      </c>
      <c r="ADW7" s="34">
        <v>3</v>
      </c>
      <c r="ADX7" s="34">
        <v>5</v>
      </c>
      <c r="ADY7" s="34">
        <v>8</v>
      </c>
      <c r="ADZ7" s="34">
        <v>244</v>
      </c>
      <c r="AEA7" s="34">
        <v>12</v>
      </c>
      <c r="AEB7" s="34">
        <v>0</v>
      </c>
      <c r="AEC7" s="34">
        <v>256</v>
      </c>
      <c r="AED7" s="34">
        <v>95.31</v>
      </c>
      <c r="AEE7" s="34">
        <v>2400</v>
      </c>
      <c r="AEF7" s="154">
        <f t="shared" si="28"/>
        <v>134.5</v>
      </c>
      <c r="AEG7" s="34" t="s">
        <v>2377</v>
      </c>
      <c r="AEH7" s="34" t="s">
        <v>2736</v>
      </c>
      <c r="AEI7" s="34" t="s">
        <v>2692</v>
      </c>
      <c r="AEJ7" s="34">
        <v>5</v>
      </c>
      <c r="AEK7" s="35">
        <v>0.21650462962962966</v>
      </c>
      <c r="AEL7" s="35">
        <v>6.6145833333333334E-2</v>
      </c>
      <c r="AEM7" s="35">
        <v>6.6145833333333334E-2</v>
      </c>
      <c r="AEN7" s="35">
        <v>0.12952546296296297</v>
      </c>
      <c r="AEO7" s="34">
        <v>89</v>
      </c>
      <c r="AEP7" s="34">
        <v>42</v>
      </c>
      <c r="AEQ7" s="34">
        <v>131</v>
      </c>
      <c r="AER7" s="34">
        <v>1634</v>
      </c>
      <c r="AES7" s="34">
        <v>74</v>
      </c>
      <c r="AET7" s="34">
        <v>16</v>
      </c>
      <c r="AEU7" s="34">
        <v>1724</v>
      </c>
      <c r="AEV7" s="34">
        <v>0</v>
      </c>
      <c r="AEW7" s="34">
        <v>0</v>
      </c>
      <c r="AEX7" s="34">
        <v>0</v>
      </c>
      <c r="AEY7" s="34">
        <v>2</v>
      </c>
      <c r="AEZ7" s="34">
        <v>3</v>
      </c>
      <c r="AFA7" s="34">
        <v>5</v>
      </c>
      <c r="AFB7" s="34">
        <v>162</v>
      </c>
      <c r="AFC7" s="34">
        <v>4</v>
      </c>
      <c r="AFD7" s="34">
        <v>0</v>
      </c>
      <c r="AFE7" s="34">
        <v>166</v>
      </c>
      <c r="AFF7" s="34">
        <v>97.59</v>
      </c>
      <c r="AFG7" s="34">
        <v>1500</v>
      </c>
      <c r="AFH7" s="154">
        <f t="shared" si="29"/>
        <v>114.93333333333334</v>
      </c>
      <c r="AFI7" s="34" t="s">
        <v>2377</v>
      </c>
      <c r="AFJ7" s="34" t="s">
        <v>2736</v>
      </c>
      <c r="AFK7" s="34" t="s">
        <v>2692</v>
      </c>
      <c r="AFL7" s="34">
        <v>8</v>
      </c>
      <c r="AFM7" s="35">
        <v>0.30559027777777775</v>
      </c>
      <c r="AFN7" s="35">
        <v>5.1736111111111115E-2</v>
      </c>
      <c r="AFO7" s="35">
        <v>5.1736111111111115E-2</v>
      </c>
      <c r="AFP7" s="35">
        <v>0.21746527777777777</v>
      </c>
      <c r="AFQ7" s="34">
        <v>289</v>
      </c>
      <c r="AFR7" s="34">
        <v>24</v>
      </c>
      <c r="AFS7" s="34">
        <v>313</v>
      </c>
      <c r="AFT7" s="34">
        <v>1763</v>
      </c>
      <c r="AFU7" s="34">
        <v>29</v>
      </c>
      <c r="AFV7" s="34">
        <v>3</v>
      </c>
      <c r="AFW7" s="34">
        <f t="shared" si="30"/>
        <v>1795</v>
      </c>
      <c r="AFX7" s="34">
        <v>0</v>
      </c>
      <c r="AFY7" s="34">
        <v>0</v>
      </c>
      <c r="AFZ7" s="34">
        <v>0</v>
      </c>
      <c r="AGA7" s="34">
        <v>0</v>
      </c>
      <c r="AGB7" s="34">
        <v>0</v>
      </c>
      <c r="AGC7" s="34">
        <v>0</v>
      </c>
      <c r="AGD7" s="34">
        <v>0</v>
      </c>
      <c r="AGE7" s="34">
        <v>0</v>
      </c>
      <c r="AGF7" s="34">
        <v>0</v>
      </c>
      <c r="AGG7" s="34">
        <v>0</v>
      </c>
      <c r="AGH7" s="34">
        <v>0</v>
      </c>
      <c r="AGI7" s="34">
        <v>2400</v>
      </c>
      <c r="AGJ7" s="154">
        <f t="shared" si="31"/>
        <v>74.791666666666671</v>
      </c>
      <c r="AGK7" s="34" t="s">
        <v>2377</v>
      </c>
      <c r="AGL7" s="34" t="s">
        <v>2736</v>
      </c>
      <c r="AGM7" s="34" t="s">
        <v>2692</v>
      </c>
      <c r="AGN7" s="34">
        <v>8</v>
      </c>
      <c r="AGO7" s="35">
        <v>0.40931712962962963</v>
      </c>
      <c r="AGP7" s="35">
        <v>5.1307870370370372E-2</v>
      </c>
      <c r="AGQ7" s="35">
        <v>5.1307870370370372E-2</v>
      </c>
      <c r="AGR7" s="35">
        <v>0.31342592592592594</v>
      </c>
      <c r="AGS7" s="34">
        <v>210</v>
      </c>
      <c r="AGT7" s="34">
        <v>35</v>
      </c>
      <c r="AGU7" s="34">
        <v>245</v>
      </c>
      <c r="AGV7" s="34">
        <v>1673</v>
      </c>
      <c r="AGW7" s="34">
        <v>32</v>
      </c>
      <c r="AGX7" s="34">
        <v>26</v>
      </c>
      <c r="AGY7" s="34">
        <v>1731</v>
      </c>
      <c r="AGZ7" s="34">
        <v>0</v>
      </c>
      <c r="AHA7" s="34">
        <v>0</v>
      </c>
      <c r="AHB7" s="34">
        <v>0</v>
      </c>
      <c r="AHC7" s="34">
        <v>3</v>
      </c>
      <c r="AHD7" s="34">
        <v>2</v>
      </c>
      <c r="AHE7" s="34">
        <v>5</v>
      </c>
      <c r="AHF7" s="34">
        <v>160</v>
      </c>
      <c r="AHG7" s="34">
        <v>5</v>
      </c>
      <c r="AHH7" s="34">
        <v>2</v>
      </c>
      <c r="AHI7" s="34">
        <v>167</v>
      </c>
      <c r="AHJ7" s="34">
        <v>95.81</v>
      </c>
      <c r="AHK7" s="34">
        <v>2400</v>
      </c>
      <c r="AHL7" s="154">
        <f t="shared" si="32"/>
        <v>72.125</v>
      </c>
      <c r="AHM7" s="34" t="s">
        <v>2377</v>
      </c>
      <c r="AHN7" s="34" t="s">
        <v>2736</v>
      </c>
      <c r="AHO7" s="34" t="s">
        <v>2692</v>
      </c>
      <c r="AHP7" s="34">
        <v>8</v>
      </c>
      <c r="AHQ7" s="35">
        <v>0.12819444444444444</v>
      </c>
      <c r="AHR7" s="35">
        <v>9.7685185185185184E-3</v>
      </c>
      <c r="AHS7" s="35">
        <v>9.7685185185185184E-3</v>
      </c>
      <c r="AHT7" s="35">
        <v>0.10244212962962962</v>
      </c>
      <c r="AHU7" s="34">
        <v>43</v>
      </c>
      <c r="AHV7" s="34">
        <v>8</v>
      </c>
      <c r="AHW7" s="34">
        <v>51</v>
      </c>
      <c r="AHX7" s="34">
        <v>298</v>
      </c>
      <c r="AHY7" s="34">
        <v>7</v>
      </c>
      <c r="AHZ7" s="34">
        <v>3</v>
      </c>
      <c r="AIA7" s="34">
        <v>308</v>
      </c>
      <c r="AIB7" s="34">
        <v>0</v>
      </c>
      <c r="AIC7" s="34">
        <v>0</v>
      </c>
      <c r="AID7" s="34">
        <v>0</v>
      </c>
      <c r="AIE7" s="34">
        <v>0</v>
      </c>
      <c r="AIF7" s="34">
        <v>0</v>
      </c>
      <c r="AIG7" s="34">
        <v>0</v>
      </c>
      <c r="AIH7" s="34">
        <v>0</v>
      </c>
      <c r="AII7" s="34">
        <v>0</v>
      </c>
      <c r="AIJ7" s="34">
        <v>0</v>
      </c>
      <c r="AIK7" s="34">
        <v>0</v>
      </c>
      <c r="AIL7" s="34">
        <v>0</v>
      </c>
      <c r="AIM7" s="34"/>
      <c r="AIN7" s="154"/>
      <c r="AIO7" s="34" t="s">
        <v>2377</v>
      </c>
      <c r="AIP7" s="34" t="s">
        <v>2736</v>
      </c>
      <c r="AIQ7" s="34" t="s">
        <v>2692</v>
      </c>
      <c r="AIR7" s="34">
        <v>8</v>
      </c>
      <c r="AIS7" s="35">
        <v>0</v>
      </c>
      <c r="AIT7" s="35">
        <v>0</v>
      </c>
      <c r="AIU7" s="35">
        <v>0</v>
      </c>
      <c r="AIV7" s="35">
        <v>0</v>
      </c>
      <c r="AIW7" s="34">
        <v>0</v>
      </c>
      <c r="AIX7" s="34">
        <v>0</v>
      </c>
      <c r="AIY7" s="34">
        <v>0</v>
      </c>
      <c r="AIZ7" s="34">
        <v>0</v>
      </c>
      <c r="AJA7" s="34">
        <v>0</v>
      </c>
      <c r="AJB7" s="34">
        <v>0</v>
      </c>
      <c r="AJC7" s="34">
        <v>0</v>
      </c>
      <c r="AJD7" s="34">
        <v>0</v>
      </c>
      <c r="AJE7" s="34">
        <v>0</v>
      </c>
      <c r="AJF7" s="34">
        <v>0</v>
      </c>
      <c r="AJG7" s="34">
        <v>0</v>
      </c>
      <c r="AJH7" s="34">
        <v>0</v>
      </c>
      <c r="AJI7" s="34">
        <v>0</v>
      </c>
      <c r="AJJ7" s="34">
        <v>0</v>
      </c>
      <c r="AJK7" s="34">
        <v>0</v>
      </c>
      <c r="AJL7" s="34">
        <v>0</v>
      </c>
      <c r="AJM7" s="34">
        <v>0</v>
      </c>
      <c r="AJN7" s="34">
        <v>0</v>
      </c>
      <c r="AJO7" s="34"/>
      <c r="AJP7" s="154"/>
      <c r="AJQ7" s="34" t="s">
        <v>2377</v>
      </c>
      <c r="AJR7" s="34" t="s">
        <v>2736</v>
      </c>
      <c r="AJS7" s="34" t="s">
        <v>2692</v>
      </c>
      <c r="AJT7" s="34">
        <v>8</v>
      </c>
      <c r="AJU7" s="35">
        <v>0</v>
      </c>
      <c r="AJV7" s="35">
        <v>0</v>
      </c>
      <c r="AJW7" s="35">
        <v>0</v>
      </c>
      <c r="AJX7" s="35">
        <v>0</v>
      </c>
      <c r="AJY7" s="34">
        <v>0</v>
      </c>
      <c r="AJZ7" s="34">
        <v>0</v>
      </c>
      <c r="AKA7" s="34">
        <v>0</v>
      </c>
      <c r="AKB7" s="34">
        <v>0</v>
      </c>
      <c r="AKC7" s="34">
        <v>0</v>
      </c>
      <c r="AKD7" s="34">
        <v>0</v>
      </c>
      <c r="AKE7" s="34">
        <v>0</v>
      </c>
      <c r="AKF7" s="34">
        <v>0</v>
      </c>
      <c r="AKG7" s="34">
        <v>0</v>
      </c>
      <c r="AKH7" s="34">
        <v>0</v>
      </c>
      <c r="AKI7" s="34">
        <v>0</v>
      </c>
      <c r="AKJ7" s="34">
        <v>0</v>
      </c>
      <c r="AKK7" s="34">
        <v>0</v>
      </c>
      <c r="AKL7" s="34">
        <v>0</v>
      </c>
      <c r="AKM7" s="34">
        <v>0</v>
      </c>
      <c r="AKN7" s="34">
        <v>0</v>
      </c>
      <c r="AKO7" s="34">
        <v>0</v>
      </c>
      <c r="AKP7" s="34">
        <v>0</v>
      </c>
      <c r="AKQ7" s="34"/>
      <c r="AKR7" s="154"/>
      <c r="AKS7" s="34" t="s">
        <v>2377</v>
      </c>
      <c r="AKT7" s="34" t="s">
        <v>2736</v>
      </c>
      <c r="AKU7" s="34" t="s">
        <v>2692</v>
      </c>
      <c r="AKV7" s="34">
        <v>8</v>
      </c>
      <c r="AKW7" s="35">
        <v>0.11222222222222222</v>
      </c>
      <c r="AKX7" s="35">
        <v>9.7685185185185184E-3</v>
      </c>
      <c r="AKY7" s="35">
        <v>1.5960648148148151E-2</v>
      </c>
      <c r="AKZ7" s="35">
        <v>0.10244212962962962</v>
      </c>
      <c r="ALA7" s="34">
        <v>43</v>
      </c>
      <c r="ALB7" s="34">
        <v>8</v>
      </c>
      <c r="ALC7" s="34">
        <v>51</v>
      </c>
      <c r="ALD7" s="34">
        <v>298</v>
      </c>
      <c r="ALE7" s="34">
        <v>7</v>
      </c>
      <c r="ALF7" s="34">
        <v>3</v>
      </c>
      <c r="ALG7" s="34">
        <f t="shared" si="36"/>
        <v>308</v>
      </c>
      <c r="ALH7" s="34">
        <v>0</v>
      </c>
      <c r="ALI7" s="34">
        <v>0</v>
      </c>
      <c r="ALJ7" s="34">
        <v>0</v>
      </c>
      <c r="ALK7" s="34">
        <v>0</v>
      </c>
      <c r="ALL7" s="34">
        <v>0</v>
      </c>
      <c r="ALM7" s="34">
        <v>0</v>
      </c>
      <c r="ALN7" s="34">
        <v>0</v>
      </c>
      <c r="ALO7" s="34">
        <v>0</v>
      </c>
      <c r="ALP7" s="34">
        <v>0</v>
      </c>
      <c r="ALQ7" s="34">
        <v>0</v>
      </c>
      <c r="ALR7" s="34">
        <v>0</v>
      </c>
      <c r="ALS7" s="34"/>
      <c r="ALT7" s="154"/>
      <c r="ALU7" s="34" t="s">
        <v>2377</v>
      </c>
      <c r="ALV7" s="34" t="s">
        <v>2736</v>
      </c>
      <c r="ALW7" s="34" t="s">
        <v>2692</v>
      </c>
      <c r="ALX7" s="34">
        <v>8</v>
      </c>
      <c r="ALY7" s="10">
        <v>1.2639120370370371</v>
      </c>
      <c r="ALZ7" s="1">
        <v>0.26688657407407407</v>
      </c>
      <c r="AMA7" s="1">
        <v>0.12905092592592593</v>
      </c>
      <c r="AMB7" s="1">
        <v>0.99702546296296291</v>
      </c>
      <c r="AMC7">
        <v>855</v>
      </c>
      <c r="AMD7">
        <v>175</v>
      </c>
      <c r="AME7">
        <v>1030</v>
      </c>
      <c r="AMF7">
        <v>7949</v>
      </c>
      <c r="AMG7">
        <v>217</v>
      </c>
      <c r="AMH7">
        <v>76</v>
      </c>
      <c r="AMI7">
        <v>8242</v>
      </c>
      <c r="AMJ7">
        <v>0</v>
      </c>
      <c r="AMK7">
        <v>0</v>
      </c>
      <c r="AML7">
        <v>0</v>
      </c>
      <c r="AMM7">
        <v>20</v>
      </c>
      <c r="AMN7">
        <v>11</v>
      </c>
      <c r="AMO7">
        <v>31</v>
      </c>
      <c r="AMP7">
        <v>826</v>
      </c>
      <c r="AMQ7">
        <v>22</v>
      </c>
      <c r="AMR7">
        <v>2</v>
      </c>
      <c r="AMS7">
        <v>850</v>
      </c>
      <c r="AMT7">
        <v>97.18</v>
      </c>
      <c r="AMU7" s="34">
        <f t="shared" si="38"/>
        <v>8700</v>
      </c>
      <c r="AMV7" s="154">
        <f t="shared" si="39"/>
        <v>94.735632183908052</v>
      </c>
      <c r="AMW7">
        <f t="shared" si="40"/>
        <v>458</v>
      </c>
      <c r="AMX7" s="34" t="s">
        <v>2377</v>
      </c>
      <c r="AMY7" s="34" t="s">
        <v>2736</v>
      </c>
      <c r="AMZ7" s="34" t="s">
        <v>2692</v>
      </c>
      <c r="ANA7" s="34">
        <v>8</v>
      </c>
      <c r="ANB7" s="35">
        <v>0.32813657407407409</v>
      </c>
      <c r="ANC7" s="35">
        <v>9.0868055555555549E-2</v>
      </c>
      <c r="AND7" s="35">
        <v>9.0868055555555549E-2</v>
      </c>
      <c r="ANE7" s="35">
        <v>0.20381944444444444</v>
      </c>
      <c r="ANF7" s="34">
        <v>257</v>
      </c>
      <c r="ANG7" s="34">
        <v>36</v>
      </c>
      <c r="ANH7" s="34">
        <v>293</v>
      </c>
      <c r="ANI7" s="34">
        <v>3531</v>
      </c>
      <c r="ANJ7" s="34">
        <v>56</v>
      </c>
      <c r="ANK7" s="34">
        <v>16</v>
      </c>
      <c r="ANL7" s="34">
        <v>3603</v>
      </c>
      <c r="ANM7" s="34">
        <v>0</v>
      </c>
      <c r="ANN7" s="34">
        <v>0</v>
      </c>
      <c r="ANO7" s="34">
        <v>0</v>
      </c>
      <c r="ANP7" s="34">
        <v>0</v>
      </c>
      <c r="ANQ7" s="34">
        <v>0</v>
      </c>
      <c r="ANR7" s="34">
        <v>0</v>
      </c>
      <c r="ANS7" s="34">
        <v>0</v>
      </c>
      <c r="ANT7" s="34">
        <v>0</v>
      </c>
      <c r="ANU7" s="34">
        <v>0</v>
      </c>
      <c r="ANV7" s="34">
        <v>0</v>
      </c>
      <c r="ANW7" s="34">
        <v>0</v>
      </c>
      <c r="ANX7" s="34">
        <v>2400</v>
      </c>
      <c r="ANY7" s="154">
        <f t="shared" si="41"/>
        <v>150.125</v>
      </c>
      <c r="ANZ7" s="34" t="s">
        <v>2377</v>
      </c>
      <c r="AOA7" s="34" t="s">
        <v>2736</v>
      </c>
      <c r="AOB7" s="34" t="s">
        <v>2692</v>
      </c>
      <c r="AOC7" s="34">
        <v>8</v>
      </c>
      <c r="AOD7" s="35">
        <v>0.29201388888888891</v>
      </c>
      <c r="AOE7" s="35">
        <v>6.3888888888888884E-2</v>
      </c>
      <c r="AOF7" s="35">
        <v>6.3888888888888884E-2</v>
      </c>
      <c r="AOG7" s="35">
        <v>0.21732638888888889</v>
      </c>
      <c r="AOH7" s="34">
        <v>442</v>
      </c>
      <c r="AOI7" s="34">
        <v>28</v>
      </c>
      <c r="AOJ7" s="34">
        <v>470</v>
      </c>
      <c r="AOK7" s="34">
        <v>2029</v>
      </c>
      <c r="AOL7" s="34">
        <v>30</v>
      </c>
      <c r="AOM7" s="34">
        <v>7</v>
      </c>
      <c r="AON7" s="34">
        <v>2066</v>
      </c>
      <c r="AOO7" s="34">
        <v>0</v>
      </c>
      <c r="AOP7" s="34">
        <v>0</v>
      </c>
      <c r="AOQ7" s="34">
        <v>0</v>
      </c>
      <c r="AOR7" s="34">
        <v>11</v>
      </c>
      <c r="AOS7" s="34">
        <v>4</v>
      </c>
      <c r="AOT7" s="34">
        <v>15</v>
      </c>
      <c r="AOU7" s="34">
        <v>457</v>
      </c>
      <c r="AOV7" s="34">
        <v>10</v>
      </c>
      <c r="AOW7" s="34">
        <v>3</v>
      </c>
      <c r="AOX7" s="34">
        <v>470</v>
      </c>
      <c r="AOY7" s="34">
        <v>97.23</v>
      </c>
      <c r="AOZ7" s="34">
        <v>2400</v>
      </c>
      <c r="APA7" s="154">
        <f t="shared" si="42"/>
        <v>86.083333333333329</v>
      </c>
    </row>
    <row r="8" spans="1:1093">
      <c r="A8" t="s">
        <v>2238</v>
      </c>
      <c r="B8" t="s">
        <v>2736</v>
      </c>
      <c r="C8" t="s">
        <v>2692</v>
      </c>
      <c r="D8">
        <v>8</v>
      </c>
      <c r="E8" s="1">
        <v>0.22266203703703702</v>
      </c>
      <c r="F8" s="1">
        <v>6.7754629629629637E-2</v>
      </c>
      <c r="G8" s="1">
        <v>6.7754629629629637E-2</v>
      </c>
      <c r="H8" s="1">
        <v>0.10827546296296296</v>
      </c>
      <c r="I8">
        <v>96</v>
      </c>
      <c r="J8">
        <v>29</v>
      </c>
      <c r="K8">
        <v>125</v>
      </c>
      <c r="L8">
        <v>1461</v>
      </c>
      <c r="M8">
        <v>39</v>
      </c>
      <c r="N8">
        <v>7</v>
      </c>
      <c r="O8">
        <v>1507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217</v>
      </c>
      <c r="W8">
        <v>4</v>
      </c>
      <c r="X8">
        <v>2</v>
      </c>
      <c r="Y8">
        <v>223</v>
      </c>
      <c r="Z8">
        <v>97.31</v>
      </c>
      <c r="AA8">
        <v>2400</v>
      </c>
      <c r="AB8" s="12">
        <f t="shared" si="0"/>
        <v>62.791666666666671</v>
      </c>
      <c r="AC8" t="s">
        <v>2238</v>
      </c>
      <c r="AD8" t="s">
        <v>2736</v>
      </c>
      <c r="AE8" t="s">
        <v>2692</v>
      </c>
      <c r="AG8" s="1">
        <v>3.8553240740740742E-2</v>
      </c>
      <c r="AH8" s="1">
        <v>1.9189814814814816E-2</v>
      </c>
      <c r="AI8" s="1">
        <v>1.9189814814814816E-2</v>
      </c>
      <c r="AJ8" s="1">
        <v>6.4814814814814813E-4</v>
      </c>
      <c r="AK8">
        <v>18</v>
      </c>
      <c r="AL8">
        <v>10</v>
      </c>
      <c r="AM8">
        <v>28</v>
      </c>
      <c r="AN8">
        <v>552</v>
      </c>
      <c r="AO8">
        <v>11</v>
      </c>
      <c r="AP8">
        <v>4</v>
      </c>
      <c r="AQ8">
        <v>567</v>
      </c>
      <c r="AR8">
        <v>0</v>
      </c>
      <c r="AS8">
        <v>0</v>
      </c>
      <c r="AT8">
        <v>0</v>
      </c>
      <c r="AU8">
        <v>3</v>
      </c>
      <c r="AV8">
        <v>2</v>
      </c>
      <c r="AW8">
        <v>5</v>
      </c>
      <c r="AX8">
        <v>321</v>
      </c>
      <c r="AY8">
        <v>7</v>
      </c>
      <c r="AZ8">
        <v>0</v>
      </c>
      <c r="BA8">
        <v>328</v>
      </c>
      <c r="BB8">
        <v>97.87</v>
      </c>
      <c r="BD8" s="12"/>
      <c r="BE8" t="s">
        <v>2238</v>
      </c>
      <c r="BF8" t="s">
        <v>2736</v>
      </c>
      <c r="BG8" t="s">
        <v>2692</v>
      </c>
      <c r="BH8">
        <v>8</v>
      </c>
      <c r="BI8" s="1">
        <v>0.36312499999999998</v>
      </c>
      <c r="BJ8" s="1">
        <v>0.10642361111111111</v>
      </c>
      <c r="BK8" s="1">
        <v>0.10642361111111111</v>
      </c>
      <c r="BL8" s="1">
        <v>0.11197916666666667</v>
      </c>
      <c r="BM8">
        <v>111</v>
      </c>
      <c r="BN8">
        <v>60</v>
      </c>
      <c r="BO8">
        <v>171</v>
      </c>
      <c r="BP8">
        <v>2463</v>
      </c>
      <c r="BQ8">
        <v>69</v>
      </c>
      <c r="BR8">
        <v>20</v>
      </c>
      <c r="BS8">
        <v>2552</v>
      </c>
      <c r="BT8">
        <v>0</v>
      </c>
      <c r="BU8">
        <v>0</v>
      </c>
      <c r="BV8">
        <v>0</v>
      </c>
      <c r="BW8">
        <v>1</v>
      </c>
      <c r="BX8">
        <v>2</v>
      </c>
      <c r="BY8">
        <v>3</v>
      </c>
      <c r="BZ8">
        <v>134</v>
      </c>
      <c r="CA8">
        <v>1</v>
      </c>
      <c r="CB8">
        <v>4</v>
      </c>
      <c r="CC8">
        <v>139</v>
      </c>
      <c r="CD8">
        <v>96.4</v>
      </c>
      <c r="CE8">
        <v>2400</v>
      </c>
      <c r="CF8" s="12">
        <f t="shared" si="1"/>
        <v>106.33333333333333</v>
      </c>
      <c r="CG8" t="s">
        <v>2238</v>
      </c>
      <c r="CH8" t="s">
        <v>2736</v>
      </c>
      <c r="CI8" t="s">
        <v>2692</v>
      </c>
      <c r="CJ8">
        <v>8</v>
      </c>
      <c r="CK8" s="1">
        <v>0</v>
      </c>
      <c r="CL8" s="1">
        <v>0</v>
      </c>
      <c r="CM8" s="1">
        <v>0</v>
      </c>
      <c r="CN8" s="1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12</v>
      </c>
      <c r="CZ8">
        <v>1</v>
      </c>
      <c r="DA8">
        <v>13</v>
      </c>
      <c r="DB8">
        <v>341</v>
      </c>
      <c r="DC8">
        <v>0</v>
      </c>
      <c r="DD8">
        <v>3</v>
      </c>
      <c r="DE8">
        <v>344</v>
      </c>
      <c r="DF8">
        <v>99.13</v>
      </c>
      <c r="DH8" s="12" t="e">
        <f t="shared" si="2"/>
        <v>#DIV/0!</v>
      </c>
      <c r="DI8" t="s">
        <v>2238</v>
      </c>
      <c r="DJ8" t="s">
        <v>2736</v>
      </c>
      <c r="DK8" t="s">
        <v>2692</v>
      </c>
      <c r="DL8">
        <v>8</v>
      </c>
      <c r="DM8" s="1">
        <v>0.4142939814814815</v>
      </c>
      <c r="DN8" s="1">
        <v>0.19339120370370369</v>
      </c>
      <c r="DO8" s="1">
        <v>0.21005787037037038</v>
      </c>
      <c r="DP8" s="1">
        <v>0.22090277777777778</v>
      </c>
      <c r="DQ8">
        <v>225</v>
      </c>
      <c r="DR8">
        <v>99</v>
      </c>
      <c r="DS8">
        <v>324</v>
      </c>
      <c r="DT8">
        <v>4476</v>
      </c>
      <c r="DU8">
        <v>119</v>
      </c>
      <c r="DV8">
        <v>31</v>
      </c>
      <c r="DW8">
        <v>4626</v>
      </c>
      <c r="DX8">
        <v>0</v>
      </c>
      <c r="DY8">
        <v>0</v>
      </c>
      <c r="DZ8">
        <v>0</v>
      </c>
      <c r="EA8">
        <v>16</v>
      </c>
      <c r="EB8">
        <v>8</v>
      </c>
      <c r="EC8">
        <v>24</v>
      </c>
      <c r="ED8">
        <v>1013</v>
      </c>
      <c r="EE8">
        <v>12</v>
      </c>
      <c r="EF8">
        <v>9</v>
      </c>
      <c r="EG8">
        <v>1034</v>
      </c>
      <c r="EH8">
        <v>97.97</v>
      </c>
      <c r="EI8">
        <f t="shared" si="15"/>
        <v>4800</v>
      </c>
      <c r="EJ8" s="12">
        <f t="shared" si="3"/>
        <v>96.375</v>
      </c>
      <c r="EK8" t="s">
        <v>2238</v>
      </c>
      <c r="EL8" t="s">
        <v>2736</v>
      </c>
      <c r="EM8" t="s">
        <v>2692</v>
      </c>
      <c r="EN8">
        <v>8</v>
      </c>
      <c r="EO8" s="1">
        <v>0</v>
      </c>
      <c r="EP8" s="1">
        <v>0</v>
      </c>
      <c r="EQ8" s="1">
        <v>0</v>
      </c>
      <c r="ER8" s="1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5</v>
      </c>
      <c r="FD8">
        <v>0</v>
      </c>
      <c r="FE8">
        <v>5</v>
      </c>
      <c r="FF8">
        <v>188</v>
      </c>
      <c r="FG8">
        <v>0</v>
      </c>
      <c r="FH8">
        <v>0</v>
      </c>
      <c r="FI8">
        <v>188</v>
      </c>
      <c r="FJ8">
        <v>100</v>
      </c>
      <c r="FK8">
        <v>2400</v>
      </c>
      <c r="FL8" s="12">
        <f t="shared" si="4"/>
        <v>0</v>
      </c>
      <c r="FM8" t="s">
        <v>2238</v>
      </c>
      <c r="FN8" t="s">
        <v>2736</v>
      </c>
      <c r="FO8" t="s">
        <v>2692</v>
      </c>
      <c r="FP8">
        <v>8</v>
      </c>
      <c r="FQ8" s="1">
        <v>0</v>
      </c>
      <c r="FR8" s="1">
        <v>0</v>
      </c>
      <c r="FS8" s="1">
        <v>0</v>
      </c>
      <c r="FT8" s="1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2</v>
      </c>
      <c r="GF8">
        <v>1</v>
      </c>
      <c r="GG8">
        <v>3</v>
      </c>
      <c r="GH8">
        <v>109</v>
      </c>
      <c r="GI8">
        <v>0</v>
      </c>
      <c r="GJ8">
        <v>1</v>
      </c>
      <c r="GK8">
        <v>110</v>
      </c>
      <c r="GL8">
        <v>99.09</v>
      </c>
      <c r="GM8">
        <v>2400</v>
      </c>
      <c r="GN8" s="12">
        <f t="shared" si="5"/>
        <v>0</v>
      </c>
      <c r="GO8" t="s">
        <v>2238</v>
      </c>
      <c r="GP8" t="s">
        <v>2736</v>
      </c>
      <c r="GQ8" t="s">
        <v>2692</v>
      </c>
      <c r="GR8">
        <v>8</v>
      </c>
      <c r="GS8" s="1">
        <v>0</v>
      </c>
      <c r="GT8" s="1">
        <v>0</v>
      </c>
      <c r="GU8" s="1">
        <v>0</v>
      </c>
      <c r="GV8" s="1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2400</v>
      </c>
      <c r="HP8" s="12">
        <f t="shared" si="6"/>
        <v>0</v>
      </c>
      <c r="HQ8" t="s">
        <v>2238</v>
      </c>
      <c r="HR8" t="s">
        <v>2736</v>
      </c>
      <c r="HS8" t="s">
        <v>2692</v>
      </c>
      <c r="HT8">
        <v>8</v>
      </c>
      <c r="HU8" s="1">
        <v>0.21840277777777775</v>
      </c>
      <c r="HV8" s="1">
        <v>0.10642361111111111</v>
      </c>
      <c r="HW8" s="1">
        <v>0.14472222222222222</v>
      </c>
      <c r="HX8" s="1">
        <v>0.11197916666666667</v>
      </c>
      <c r="HY8">
        <v>111</v>
      </c>
      <c r="HZ8">
        <v>60</v>
      </c>
      <c r="IA8">
        <v>171</v>
      </c>
      <c r="IB8">
        <v>2463</v>
      </c>
      <c r="IC8">
        <v>69</v>
      </c>
      <c r="ID8">
        <v>20</v>
      </c>
      <c r="IE8">
        <v>2552</v>
      </c>
      <c r="IF8">
        <v>0</v>
      </c>
      <c r="IG8">
        <v>0</v>
      </c>
      <c r="IH8">
        <v>0</v>
      </c>
      <c r="II8">
        <v>20</v>
      </c>
      <c r="IJ8">
        <v>4</v>
      </c>
      <c r="IK8">
        <v>24</v>
      </c>
      <c r="IL8">
        <v>772</v>
      </c>
      <c r="IM8">
        <v>1</v>
      </c>
      <c r="IN8">
        <v>8</v>
      </c>
      <c r="IO8">
        <v>781</v>
      </c>
      <c r="IP8">
        <v>98.85</v>
      </c>
      <c r="IQ8">
        <v>2400</v>
      </c>
      <c r="IR8" s="12">
        <f t="shared" si="7"/>
        <v>106.33333333333333</v>
      </c>
      <c r="IS8" t="s">
        <v>2238</v>
      </c>
      <c r="IT8" t="s">
        <v>2736</v>
      </c>
      <c r="IU8" t="s">
        <v>2692</v>
      </c>
      <c r="IV8">
        <v>8</v>
      </c>
      <c r="IW8" s="1">
        <v>0.4142939814814815</v>
      </c>
      <c r="IX8" s="1">
        <v>0.19339120370370369</v>
      </c>
      <c r="IY8" s="1">
        <v>0.21005787037037038</v>
      </c>
      <c r="IZ8" s="1">
        <v>0.22090277777777778</v>
      </c>
      <c r="JA8">
        <v>225</v>
      </c>
      <c r="JB8">
        <v>99</v>
      </c>
      <c r="JC8">
        <v>324</v>
      </c>
      <c r="JD8">
        <v>4476</v>
      </c>
      <c r="JE8">
        <v>119</v>
      </c>
      <c r="JF8">
        <v>31</v>
      </c>
      <c r="JG8">
        <v>4626</v>
      </c>
      <c r="JH8">
        <v>0</v>
      </c>
      <c r="JI8">
        <v>0</v>
      </c>
      <c r="JJ8">
        <v>0</v>
      </c>
      <c r="JK8">
        <v>23</v>
      </c>
      <c r="JL8">
        <v>9</v>
      </c>
      <c r="JM8">
        <v>32</v>
      </c>
      <c r="JN8">
        <v>1310</v>
      </c>
      <c r="JO8">
        <v>12</v>
      </c>
      <c r="JP8">
        <v>10</v>
      </c>
      <c r="JQ8">
        <v>1332</v>
      </c>
      <c r="JR8">
        <v>98.35</v>
      </c>
      <c r="JS8">
        <f t="shared" si="16"/>
        <v>4800</v>
      </c>
      <c r="JT8" s="12">
        <f t="shared" si="8"/>
        <v>96.375</v>
      </c>
      <c r="JU8" t="s">
        <v>2238</v>
      </c>
      <c r="JV8" t="s">
        <v>2736</v>
      </c>
      <c r="JW8" t="s">
        <v>2692</v>
      </c>
      <c r="JX8">
        <v>8</v>
      </c>
      <c r="JY8" s="1">
        <v>0.40258101851851852</v>
      </c>
      <c r="JZ8" s="1">
        <v>0.12009259259259258</v>
      </c>
      <c r="KA8" s="1">
        <v>0.12009259259259258</v>
      </c>
      <c r="KB8" s="1">
        <v>0.22972222222222224</v>
      </c>
      <c r="KC8">
        <v>171</v>
      </c>
      <c r="KD8">
        <v>55</v>
      </c>
      <c r="KE8">
        <v>226</v>
      </c>
      <c r="KF8">
        <v>2442</v>
      </c>
      <c r="KG8">
        <v>78</v>
      </c>
      <c r="KH8">
        <v>8</v>
      </c>
      <c r="KI8">
        <v>2528</v>
      </c>
      <c r="KJ8">
        <v>0</v>
      </c>
      <c r="KK8">
        <v>0</v>
      </c>
      <c r="KL8">
        <v>0</v>
      </c>
      <c r="KM8">
        <v>4</v>
      </c>
      <c r="KN8">
        <v>1</v>
      </c>
      <c r="KO8">
        <v>5</v>
      </c>
      <c r="KP8">
        <v>333</v>
      </c>
      <c r="KQ8">
        <v>1</v>
      </c>
      <c r="KR8">
        <v>0</v>
      </c>
      <c r="KS8">
        <v>334</v>
      </c>
      <c r="KT8">
        <v>99.7</v>
      </c>
      <c r="KU8">
        <v>2400</v>
      </c>
      <c r="KV8" s="12">
        <f t="shared" si="9"/>
        <v>105.33333333333333</v>
      </c>
      <c r="KW8" t="s">
        <v>2238</v>
      </c>
      <c r="KX8" t="s">
        <v>2736</v>
      </c>
      <c r="KY8" t="s">
        <v>2692</v>
      </c>
      <c r="KZ8">
        <v>8</v>
      </c>
      <c r="LA8" s="1">
        <v>0.51677083333333329</v>
      </c>
      <c r="LB8" s="1">
        <v>0.1171875</v>
      </c>
      <c r="LC8" s="1">
        <v>0.1171875</v>
      </c>
      <c r="LD8" s="1">
        <v>0.30939814814814814</v>
      </c>
      <c r="LE8">
        <v>144</v>
      </c>
      <c r="LF8">
        <v>69</v>
      </c>
      <c r="LG8">
        <v>213</v>
      </c>
      <c r="LH8">
        <v>1661</v>
      </c>
      <c r="LI8">
        <v>131</v>
      </c>
      <c r="LJ8">
        <v>38</v>
      </c>
      <c r="LK8">
        <v>1830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2400</v>
      </c>
      <c r="LX8" s="12">
        <f t="shared" si="10"/>
        <v>76.25</v>
      </c>
      <c r="LY8" t="s">
        <v>2238</v>
      </c>
      <c r="LZ8" t="s">
        <v>2736</v>
      </c>
      <c r="MA8" t="s">
        <v>2692</v>
      </c>
      <c r="MC8" s="1">
        <v>0</v>
      </c>
      <c r="MD8" s="1"/>
      <c r="ME8" s="1">
        <v>0</v>
      </c>
      <c r="MF8" s="1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5</v>
      </c>
      <c r="MR8">
        <v>0</v>
      </c>
      <c r="MS8">
        <v>5</v>
      </c>
      <c r="MT8">
        <v>164</v>
      </c>
      <c r="MU8">
        <v>0</v>
      </c>
      <c r="MV8">
        <v>0</v>
      </c>
      <c r="MW8">
        <v>164</v>
      </c>
      <c r="MX8">
        <v>100</v>
      </c>
      <c r="MZ8" s="12"/>
      <c r="NA8" t="s">
        <v>2238</v>
      </c>
      <c r="NB8" t="s">
        <v>2736</v>
      </c>
      <c r="NC8" t="s">
        <v>2692</v>
      </c>
      <c r="NE8" s="1">
        <v>0</v>
      </c>
      <c r="NF8" s="1"/>
      <c r="NG8" s="1">
        <v>0</v>
      </c>
      <c r="NH8" s="1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B8" s="12"/>
      <c r="OC8" t="s">
        <v>2238</v>
      </c>
      <c r="OD8" t="s">
        <v>2736</v>
      </c>
      <c r="OE8" t="s">
        <v>2692</v>
      </c>
      <c r="OF8">
        <v>8</v>
      </c>
      <c r="OG8" s="1">
        <v>0.45358796296296294</v>
      </c>
      <c r="OH8" s="1">
        <v>9.7025462962962952E-2</v>
      </c>
      <c r="OI8" s="1">
        <v>9.7025462962962952E-2</v>
      </c>
      <c r="OJ8" s="1">
        <v>0.27037037037037037</v>
      </c>
      <c r="OK8">
        <v>53</v>
      </c>
      <c r="OL8">
        <v>47</v>
      </c>
      <c r="OM8">
        <v>100</v>
      </c>
      <c r="ON8">
        <v>1325</v>
      </c>
      <c r="OO8">
        <v>112</v>
      </c>
      <c r="OP8">
        <v>21</v>
      </c>
      <c r="OQ8">
        <v>1458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2400</v>
      </c>
      <c r="PD8" s="12">
        <f t="shared" si="11"/>
        <v>60.750000000000007</v>
      </c>
      <c r="PE8" t="s">
        <v>2238</v>
      </c>
      <c r="PF8" t="s">
        <v>2736</v>
      </c>
      <c r="PG8" t="s">
        <v>2692</v>
      </c>
      <c r="PI8" s="1">
        <v>0.16873842592592592</v>
      </c>
      <c r="PJ8" s="1">
        <v>4.4756944444444446E-2</v>
      </c>
      <c r="PK8" s="1">
        <v>4.4756944444444446E-2</v>
      </c>
      <c r="PL8" s="1">
        <v>0.12192129629629629</v>
      </c>
      <c r="PM8">
        <v>26</v>
      </c>
      <c r="PN8">
        <v>26</v>
      </c>
      <c r="PO8">
        <v>52</v>
      </c>
      <c r="PP8">
        <v>622</v>
      </c>
      <c r="PQ8">
        <v>52</v>
      </c>
      <c r="PR8">
        <v>8</v>
      </c>
      <c r="PS8">
        <v>682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2400</v>
      </c>
      <c r="QF8" s="12">
        <f t="shared" si="12"/>
        <v>28.416666666666668</v>
      </c>
      <c r="QG8" t="s">
        <v>2238</v>
      </c>
      <c r="QH8" t="s">
        <v>2736</v>
      </c>
      <c r="QI8" t="s">
        <v>2692</v>
      </c>
      <c r="QJ8">
        <v>8</v>
      </c>
      <c r="QK8" s="1">
        <v>5.334490740740741E-2</v>
      </c>
      <c r="QL8" s="1">
        <v>2.8726851851851851E-2</v>
      </c>
      <c r="QM8" s="1">
        <v>2.8726851851851851E-2</v>
      </c>
      <c r="QN8" s="1">
        <v>1.6458333333333332E-2</v>
      </c>
      <c r="QO8">
        <v>14</v>
      </c>
      <c r="QP8">
        <v>12</v>
      </c>
      <c r="QQ8">
        <v>26</v>
      </c>
      <c r="QR8">
        <v>541</v>
      </c>
      <c r="QS8">
        <v>19</v>
      </c>
      <c r="QT8">
        <v>11</v>
      </c>
      <c r="QU8">
        <v>571</v>
      </c>
      <c r="QV8">
        <v>0</v>
      </c>
      <c r="QW8">
        <v>0</v>
      </c>
      <c r="QX8">
        <v>0</v>
      </c>
      <c r="QY8">
        <v>3</v>
      </c>
      <c r="QZ8">
        <v>2</v>
      </c>
      <c r="RA8">
        <v>5</v>
      </c>
      <c r="RB8">
        <v>204</v>
      </c>
      <c r="RC8">
        <v>7</v>
      </c>
      <c r="RD8">
        <v>0</v>
      </c>
      <c r="RE8">
        <v>211</v>
      </c>
      <c r="RF8">
        <v>96.68</v>
      </c>
      <c r="RG8">
        <v>2400</v>
      </c>
      <c r="RH8" s="12">
        <f t="shared" si="13"/>
        <v>23.791666666666668</v>
      </c>
      <c r="RI8" t="s">
        <v>2238</v>
      </c>
      <c r="RJ8" t="s">
        <v>2736</v>
      </c>
      <c r="RK8" t="s">
        <v>2692</v>
      </c>
      <c r="RL8">
        <v>8</v>
      </c>
      <c r="RM8" s="1">
        <v>0.57929398148148148</v>
      </c>
      <c r="RN8" s="1">
        <v>0.17052083333333334</v>
      </c>
      <c r="RO8" s="1">
        <v>9.6377314814814818E-2</v>
      </c>
      <c r="RP8" s="1">
        <v>0.40876157407407404</v>
      </c>
      <c r="RQ8">
        <v>93</v>
      </c>
      <c r="RR8">
        <v>85</v>
      </c>
      <c r="RS8">
        <v>178</v>
      </c>
      <c r="RT8">
        <v>2488</v>
      </c>
      <c r="RU8">
        <v>183</v>
      </c>
      <c r="RV8">
        <v>40</v>
      </c>
      <c r="RW8">
        <v>2711</v>
      </c>
      <c r="RX8">
        <v>0</v>
      </c>
      <c r="RY8">
        <v>0</v>
      </c>
      <c r="RZ8">
        <v>0</v>
      </c>
      <c r="SA8">
        <v>3</v>
      </c>
      <c r="SB8">
        <v>2</v>
      </c>
      <c r="SC8">
        <v>5</v>
      </c>
      <c r="SD8">
        <v>204</v>
      </c>
      <c r="SE8">
        <v>7</v>
      </c>
      <c r="SF8">
        <v>0</v>
      </c>
      <c r="SG8">
        <v>211</v>
      </c>
      <c r="SH8">
        <v>96.68</v>
      </c>
      <c r="SI8">
        <v>2400</v>
      </c>
      <c r="SJ8" s="12">
        <f t="shared" si="43"/>
        <v>112.95833333333334</v>
      </c>
      <c r="SK8" t="s">
        <v>2238</v>
      </c>
      <c r="SL8" t="s">
        <v>2736</v>
      </c>
      <c r="SM8" t="s">
        <v>2692</v>
      </c>
      <c r="SN8">
        <v>8</v>
      </c>
      <c r="SO8" s="1">
        <v>1.3557175925925924</v>
      </c>
      <c r="SP8" s="1">
        <v>0.40781249999999997</v>
      </c>
      <c r="SQ8" s="1">
        <v>0.23931712962962962</v>
      </c>
      <c r="SR8" s="1">
        <v>0.94790509259259259</v>
      </c>
      <c r="SS8">
        <v>408</v>
      </c>
      <c r="ST8">
        <v>209</v>
      </c>
      <c r="SU8">
        <v>617</v>
      </c>
      <c r="SV8">
        <v>6591</v>
      </c>
      <c r="SW8">
        <v>392</v>
      </c>
      <c r="SX8">
        <v>86</v>
      </c>
      <c r="SY8">
        <v>7069</v>
      </c>
      <c r="SZ8">
        <v>0</v>
      </c>
      <c r="TA8">
        <v>0</v>
      </c>
      <c r="TB8">
        <v>0</v>
      </c>
      <c r="TC8">
        <v>12</v>
      </c>
      <c r="TD8">
        <v>3</v>
      </c>
      <c r="TE8">
        <v>15</v>
      </c>
      <c r="TF8">
        <v>701</v>
      </c>
      <c r="TG8">
        <v>8</v>
      </c>
      <c r="TH8">
        <v>0</v>
      </c>
      <c r="TI8">
        <v>709</v>
      </c>
      <c r="TJ8">
        <v>98.87</v>
      </c>
      <c r="TK8">
        <f t="shared" si="17"/>
        <v>7200</v>
      </c>
      <c r="TL8" s="12">
        <f t="shared" si="14"/>
        <v>98.180555555555557</v>
      </c>
      <c r="TM8" s="34" t="s">
        <v>2238</v>
      </c>
      <c r="TN8" s="34" t="s">
        <v>2736</v>
      </c>
      <c r="TO8" s="34" t="s">
        <v>2692</v>
      </c>
      <c r="TP8" s="34">
        <v>8</v>
      </c>
      <c r="TQ8" s="35">
        <v>0.49984953703703705</v>
      </c>
      <c r="TR8" s="35">
        <v>0.10311342592592593</v>
      </c>
      <c r="TS8" s="35">
        <v>0.10311342592592593</v>
      </c>
      <c r="TT8" s="35">
        <v>0.28693287037037035</v>
      </c>
      <c r="TU8" s="34">
        <v>107</v>
      </c>
      <c r="TV8" s="34">
        <v>69</v>
      </c>
      <c r="TW8" s="34">
        <v>176</v>
      </c>
      <c r="TX8" s="34">
        <v>1515</v>
      </c>
      <c r="TY8" s="34">
        <v>116</v>
      </c>
      <c r="TZ8" s="34">
        <v>24</v>
      </c>
      <c r="UA8" s="34">
        <v>1655</v>
      </c>
      <c r="UB8" s="34">
        <v>0</v>
      </c>
      <c r="UC8" s="34">
        <v>0</v>
      </c>
      <c r="UD8" s="34">
        <v>0</v>
      </c>
      <c r="UE8" s="34">
        <v>3</v>
      </c>
      <c r="UF8" s="34">
        <v>2</v>
      </c>
      <c r="UG8" s="34">
        <v>5</v>
      </c>
      <c r="UH8" s="34">
        <v>232</v>
      </c>
      <c r="UI8" s="34">
        <v>2</v>
      </c>
      <c r="UJ8" s="34">
        <v>0</v>
      </c>
      <c r="UK8" s="34">
        <v>234</v>
      </c>
      <c r="UL8" s="34">
        <v>99.15</v>
      </c>
      <c r="UM8" s="34">
        <v>2400</v>
      </c>
      <c r="UN8" s="154">
        <f t="shared" si="18"/>
        <v>68.958333333333329</v>
      </c>
      <c r="UO8" s="34" t="s">
        <v>2238</v>
      </c>
      <c r="UP8" s="34" t="s">
        <v>2736</v>
      </c>
      <c r="UQ8" s="34" t="s">
        <v>2692</v>
      </c>
      <c r="UR8" s="34">
        <v>8</v>
      </c>
      <c r="US8" s="35">
        <v>0.62356481481481485</v>
      </c>
      <c r="UT8" s="35">
        <v>8.2349537037037041E-2</v>
      </c>
      <c r="UU8" s="35">
        <v>8.2349537037037041E-2</v>
      </c>
      <c r="UV8" s="35">
        <v>0.39747685185185189</v>
      </c>
      <c r="UW8" s="34">
        <v>100</v>
      </c>
      <c r="UX8" s="34">
        <v>56</v>
      </c>
      <c r="UY8" s="34">
        <v>156</v>
      </c>
      <c r="UZ8" s="34">
        <v>1349</v>
      </c>
      <c r="VA8" s="34">
        <v>83</v>
      </c>
      <c r="VB8" s="34">
        <v>7</v>
      </c>
      <c r="VC8" s="34">
        <v>1439</v>
      </c>
      <c r="VD8" s="34">
        <v>0</v>
      </c>
      <c r="VE8" s="34">
        <v>0</v>
      </c>
      <c r="VF8" s="34">
        <v>0</v>
      </c>
      <c r="VG8" s="34">
        <v>0</v>
      </c>
      <c r="VH8" s="34">
        <v>0</v>
      </c>
      <c r="VI8" s="34">
        <v>0</v>
      </c>
      <c r="VJ8" s="34">
        <v>0</v>
      </c>
      <c r="VK8" s="34">
        <v>0</v>
      </c>
      <c r="VL8" s="34">
        <v>0</v>
      </c>
      <c r="VM8" s="34">
        <v>0</v>
      </c>
      <c r="VN8" s="34">
        <v>0</v>
      </c>
      <c r="VO8" s="34">
        <v>2400</v>
      </c>
      <c r="VP8" s="154">
        <f t="shared" si="19"/>
        <v>59.958333333333336</v>
      </c>
      <c r="VQ8" s="34" t="s">
        <v>2238</v>
      </c>
      <c r="VR8" s="34" t="s">
        <v>2736</v>
      </c>
      <c r="VS8" s="34" t="s">
        <v>2692</v>
      </c>
      <c r="VT8" s="34">
        <v>8</v>
      </c>
      <c r="VU8" s="35">
        <v>0.58746527777777779</v>
      </c>
      <c r="VV8" s="35">
        <v>0.10153935185185185</v>
      </c>
      <c r="VW8" s="35">
        <v>0.10153935185185185</v>
      </c>
      <c r="VX8" s="35">
        <v>0.39763888888888888</v>
      </c>
      <c r="VY8" s="34">
        <v>138</v>
      </c>
      <c r="VZ8" s="34">
        <v>79</v>
      </c>
      <c r="WA8" s="34">
        <v>217</v>
      </c>
      <c r="WB8" s="34">
        <v>1303</v>
      </c>
      <c r="WC8" s="34">
        <v>133</v>
      </c>
      <c r="WD8" s="34">
        <v>24</v>
      </c>
      <c r="WE8" s="34">
        <v>1460</v>
      </c>
      <c r="WF8" s="34">
        <v>0</v>
      </c>
      <c r="WG8" s="34">
        <v>0</v>
      </c>
      <c r="WH8" s="34">
        <v>0</v>
      </c>
      <c r="WI8" s="34">
        <v>2</v>
      </c>
      <c r="WJ8" s="34">
        <v>1</v>
      </c>
      <c r="WK8" s="34">
        <v>3</v>
      </c>
      <c r="WL8" s="34">
        <v>111</v>
      </c>
      <c r="WM8" s="34">
        <v>2</v>
      </c>
      <c r="WN8" s="34">
        <v>0</v>
      </c>
      <c r="WO8" s="34">
        <v>113</v>
      </c>
      <c r="WP8" s="34">
        <v>98.23</v>
      </c>
      <c r="WQ8" s="34">
        <v>2400</v>
      </c>
      <c r="WR8" s="154">
        <f t="shared" si="20"/>
        <v>60.833333333333329</v>
      </c>
      <c r="WS8" s="34" t="s">
        <v>2238</v>
      </c>
      <c r="WT8" s="34" t="s">
        <v>2736</v>
      </c>
      <c r="WU8" s="34" t="s">
        <v>2692</v>
      </c>
      <c r="WV8" s="34">
        <v>8</v>
      </c>
      <c r="WW8" s="35">
        <v>0.44216435185185188</v>
      </c>
      <c r="WX8" s="35">
        <v>0.12167824074074074</v>
      </c>
      <c r="WY8" s="35">
        <v>0.12167824074074074</v>
      </c>
      <c r="WZ8" s="35">
        <v>0.15468750000000001</v>
      </c>
      <c r="XA8" s="34">
        <v>68</v>
      </c>
      <c r="XB8" s="34">
        <v>64</v>
      </c>
      <c r="XC8" s="34">
        <v>132</v>
      </c>
      <c r="XD8" s="34">
        <v>963</v>
      </c>
      <c r="XE8" s="34">
        <v>197</v>
      </c>
      <c r="XF8" s="34">
        <v>32</v>
      </c>
      <c r="XG8" s="34">
        <v>1192</v>
      </c>
      <c r="XH8" s="34">
        <v>0</v>
      </c>
      <c r="XI8" s="34">
        <v>0</v>
      </c>
      <c r="XJ8" s="34">
        <v>0</v>
      </c>
      <c r="XK8" s="34">
        <v>0</v>
      </c>
      <c r="XL8" s="34">
        <v>0</v>
      </c>
      <c r="XM8" s="34">
        <v>0</v>
      </c>
      <c r="XN8" s="34">
        <v>0</v>
      </c>
      <c r="XO8" s="34">
        <v>0</v>
      </c>
      <c r="XP8" s="34">
        <v>0</v>
      </c>
      <c r="XQ8" s="34">
        <v>0</v>
      </c>
      <c r="XR8" s="34">
        <v>100</v>
      </c>
      <c r="XS8" s="34">
        <v>2400</v>
      </c>
      <c r="XT8" s="154">
        <f t="shared" si="21"/>
        <v>49.666666666666664</v>
      </c>
      <c r="XU8" s="34" t="s">
        <v>2238</v>
      </c>
      <c r="XV8" s="34" t="s">
        <v>2736</v>
      </c>
      <c r="XW8" s="34" t="s">
        <v>2692</v>
      </c>
      <c r="XX8" s="34">
        <v>8</v>
      </c>
      <c r="XY8" s="35">
        <v>0.49979166666666663</v>
      </c>
      <c r="XZ8" s="35">
        <v>9.3981481481481485E-2</v>
      </c>
      <c r="YA8" s="35">
        <v>9.3981481481481485E-2</v>
      </c>
      <c r="YB8" s="35">
        <v>0.36859953703703702</v>
      </c>
      <c r="YC8" s="34">
        <v>111</v>
      </c>
      <c r="YD8" s="34">
        <v>77</v>
      </c>
      <c r="YE8" s="34">
        <v>188</v>
      </c>
      <c r="YF8" s="34">
        <v>1179</v>
      </c>
      <c r="YG8" s="34">
        <v>158</v>
      </c>
      <c r="YH8" s="34">
        <v>17</v>
      </c>
      <c r="YI8" s="34">
        <v>1354</v>
      </c>
      <c r="YJ8" s="34">
        <v>0</v>
      </c>
      <c r="YK8" s="34">
        <v>0</v>
      </c>
      <c r="YL8" s="34">
        <v>0</v>
      </c>
      <c r="YM8" s="34">
        <v>1</v>
      </c>
      <c r="YN8" s="34">
        <v>2</v>
      </c>
      <c r="YO8" s="34">
        <v>3</v>
      </c>
      <c r="YP8" s="34">
        <v>145</v>
      </c>
      <c r="YQ8" s="34">
        <v>5</v>
      </c>
      <c r="YR8" s="34">
        <v>0</v>
      </c>
      <c r="YS8" s="34">
        <v>150</v>
      </c>
      <c r="YT8" s="34">
        <v>96.67</v>
      </c>
      <c r="YU8" s="34">
        <v>2400</v>
      </c>
      <c r="YV8" s="154">
        <f t="shared" si="22"/>
        <v>56.416666666666671</v>
      </c>
      <c r="YW8" s="34" t="s">
        <v>2238</v>
      </c>
      <c r="YX8" s="34" t="s">
        <v>2736</v>
      </c>
      <c r="YY8" s="34" t="s">
        <v>2692</v>
      </c>
      <c r="YZ8" s="34">
        <v>8</v>
      </c>
      <c r="ZA8" s="35">
        <v>0</v>
      </c>
      <c r="ZB8" s="35">
        <v>0</v>
      </c>
      <c r="ZC8" s="35">
        <v>0</v>
      </c>
      <c r="ZD8" s="35">
        <v>0</v>
      </c>
      <c r="ZE8" s="34">
        <v>0</v>
      </c>
      <c r="ZF8" s="34">
        <v>0</v>
      </c>
      <c r="ZG8" s="34">
        <v>0</v>
      </c>
      <c r="ZH8" s="34">
        <v>0</v>
      </c>
      <c r="ZI8" s="34">
        <v>0</v>
      </c>
      <c r="ZJ8" s="34">
        <v>0</v>
      </c>
      <c r="ZK8" s="34">
        <v>0</v>
      </c>
      <c r="ZL8" s="34">
        <v>0</v>
      </c>
      <c r="ZM8" s="34">
        <v>0</v>
      </c>
      <c r="ZN8" s="34">
        <v>0</v>
      </c>
      <c r="ZO8" s="34">
        <v>0</v>
      </c>
      <c r="ZP8" s="34">
        <v>0</v>
      </c>
      <c r="ZQ8" s="34">
        <v>0</v>
      </c>
      <c r="ZR8" s="34">
        <v>0</v>
      </c>
      <c r="ZS8" s="34">
        <v>0</v>
      </c>
      <c r="ZT8" s="34">
        <v>0</v>
      </c>
      <c r="ZU8" s="34">
        <v>0</v>
      </c>
      <c r="ZV8" s="34">
        <v>0</v>
      </c>
      <c r="ZW8" s="34">
        <v>2400</v>
      </c>
      <c r="ZX8" s="154">
        <f t="shared" si="23"/>
        <v>0</v>
      </c>
      <c r="ZY8" s="34" t="s">
        <v>2238</v>
      </c>
      <c r="ZZ8" s="34" t="s">
        <v>2736</v>
      </c>
      <c r="AAA8" s="34" t="s">
        <v>2692</v>
      </c>
      <c r="AAB8" s="34">
        <v>8</v>
      </c>
      <c r="AAC8" s="35">
        <v>0</v>
      </c>
      <c r="AAD8" s="35">
        <v>0</v>
      </c>
      <c r="AAE8" s="35">
        <v>0</v>
      </c>
      <c r="AAF8" s="35">
        <v>0</v>
      </c>
      <c r="AAG8" s="34">
        <v>0</v>
      </c>
      <c r="AAH8" s="34">
        <v>0</v>
      </c>
      <c r="AAI8" s="34">
        <v>0</v>
      </c>
      <c r="AAJ8" s="34">
        <v>0</v>
      </c>
      <c r="AAK8" s="34">
        <v>0</v>
      </c>
      <c r="AAL8" s="34">
        <v>0</v>
      </c>
      <c r="AAM8" s="34">
        <v>0</v>
      </c>
      <c r="AAN8" s="34">
        <v>0</v>
      </c>
      <c r="AAO8" s="34">
        <v>0</v>
      </c>
      <c r="AAP8" s="34">
        <v>0</v>
      </c>
      <c r="AAQ8" s="34">
        <v>0</v>
      </c>
      <c r="AAR8" s="34">
        <v>5</v>
      </c>
      <c r="AAS8" s="34">
        <v>5</v>
      </c>
      <c r="AAT8" s="34">
        <v>180</v>
      </c>
      <c r="AAU8" s="34">
        <v>10</v>
      </c>
      <c r="AAV8" s="34">
        <v>0</v>
      </c>
      <c r="AAW8" s="34">
        <v>190</v>
      </c>
      <c r="AAX8" s="34">
        <v>94.74</v>
      </c>
      <c r="AAY8" s="34">
        <v>2400</v>
      </c>
      <c r="AAZ8" s="154">
        <f t="shared" si="24"/>
        <v>0</v>
      </c>
      <c r="ABA8" s="34" t="s">
        <v>2238</v>
      </c>
      <c r="ABB8" s="34" t="s">
        <v>2736</v>
      </c>
      <c r="ABC8" s="34" t="s">
        <v>2692</v>
      </c>
      <c r="ABD8" s="34">
        <v>8</v>
      </c>
      <c r="ABE8" s="35">
        <v>0.46258101851851857</v>
      </c>
      <c r="ABF8" s="35">
        <v>9.3981481481481485E-2</v>
      </c>
      <c r="ABG8" s="35">
        <v>3.7210648148148152E-2</v>
      </c>
      <c r="ABH8" s="35">
        <v>0.36859953703703702</v>
      </c>
      <c r="ABI8" s="34">
        <v>111</v>
      </c>
      <c r="ABJ8" s="34">
        <v>77</v>
      </c>
      <c r="ABK8" s="34">
        <v>188</v>
      </c>
      <c r="ABL8" s="34">
        <v>1179</v>
      </c>
      <c r="ABM8" s="34">
        <v>158</v>
      </c>
      <c r="ABN8" s="34">
        <v>17</v>
      </c>
      <c r="ABO8" s="34">
        <f t="shared" si="44"/>
        <v>1354</v>
      </c>
      <c r="ABP8" s="34">
        <v>0</v>
      </c>
      <c r="ABQ8" s="34">
        <v>0</v>
      </c>
      <c r="ABR8" s="34">
        <v>0</v>
      </c>
      <c r="ABS8" s="34">
        <v>1</v>
      </c>
      <c r="ABT8" s="34">
        <v>7</v>
      </c>
      <c r="ABU8" s="34">
        <v>8</v>
      </c>
      <c r="ABV8" s="34">
        <v>325</v>
      </c>
      <c r="ABW8" s="34">
        <v>15</v>
      </c>
      <c r="ABX8" s="34">
        <v>0</v>
      </c>
      <c r="ABY8" s="34">
        <v>340</v>
      </c>
      <c r="ABZ8" s="34">
        <v>95.59</v>
      </c>
      <c r="ACA8" s="34">
        <v>2400</v>
      </c>
      <c r="ACB8" s="154">
        <f t="shared" si="25"/>
        <v>56.416666666666671</v>
      </c>
      <c r="ACC8" s="34" t="s">
        <v>2238</v>
      </c>
      <c r="ACD8" s="34" t="s">
        <v>2736</v>
      </c>
      <c r="ACE8" s="34" t="s">
        <v>2692</v>
      </c>
      <c r="ACF8" s="34">
        <v>8</v>
      </c>
      <c r="ACG8" s="35">
        <v>2.1080439814814818</v>
      </c>
      <c r="ACH8" s="35">
        <v>0.50268518518518512</v>
      </c>
      <c r="ACI8" s="35">
        <v>0.54480324074074071</v>
      </c>
      <c r="ACJ8" s="35">
        <v>1.6053472222222223</v>
      </c>
      <c r="ACK8" s="34">
        <v>524</v>
      </c>
      <c r="ACL8" s="34">
        <v>345</v>
      </c>
      <c r="ACM8" s="34">
        <v>869</v>
      </c>
      <c r="ACN8" s="34">
        <v>6309</v>
      </c>
      <c r="ACO8" s="34">
        <v>687</v>
      </c>
      <c r="ACP8" s="34">
        <v>104</v>
      </c>
      <c r="ACQ8" s="34">
        <v>7100</v>
      </c>
      <c r="ACR8" s="34">
        <v>0</v>
      </c>
      <c r="ACS8" s="34">
        <v>0</v>
      </c>
      <c r="ACT8" s="34">
        <v>0</v>
      </c>
      <c r="ACU8" s="34">
        <v>6</v>
      </c>
      <c r="ACV8" s="34">
        <v>10</v>
      </c>
      <c r="ACW8" s="34">
        <v>16</v>
      </c>
      <c r="ACX8" s="34">
        <v>668</v>
      </c>
      <c r="ACY8" s="34">
        <v>19</v>
      </c>
      <c r="ACZ8" s="34">
        <v>0</v>
      </c>
      <c r="ADA8" s="34">
        <v>687</v>
      </c>
      <c r="ADB8" s="34">
        <v>97.23</v>
      </c>
      <c r="ADC8" s="34">
        <f t="shared" si="26"/>
        <v>12000</v>
      </c>
      <c r="ADD8" s="154">
        <f t="shared" si="27"/>
        <v>59.166666666666664</v>
      </c>
      <c r="ADE8" s="34" t="s">
        <v>2238</v>
      </c>
      <c r="ADF8" s="34" t="s">
        <v>2736</v>
      </c>
      <c r="ADG8" s="34" t="s">
        <v>2692</v>
      </c>
      <c r="ADH8" s="34">
        <v>8</v>
      </c>
      <c r="ADI8" s="35">
        <v>0.65707175925925931</v>
      </c>
      <c r="ADJ8" s="35">
        <v>0.17361111111111113</v>
      </c>
      <c r="ADK8" s="35">
        <v>0.17361111111111113</v>
      </c>
      <c r="ADL8" s="35">
        <v>0.36621527777777779</v>
      </c>
      <c r="ADM8" s="34">
        <v>184</v>
      </c>
      <c r="ADN8" s="34">
        <v>65</v>
      </c>
      <c r="ADO8" s="34">
        <v>249</v>
      </c>
      <c r="ADP8" s="34">
        <v>2669</v>
      </c>
      <c r="ADQ8" s="34">
        <v>102</v>
      </c>
      <c r="ADR8" s="34">
        <v>18</v>
      </c>
      <c r="ADS8" s="34">
        <v>2789</v>
      </c>
      <c r="ADT8" s="34">
        <v>0</v>
      </c>
      <c r="ADU8" s="34">
        <v>0</v>
      </c>
      <c r="ADV8" s="34">
        <v>0</v>
      </c>
      <c r="ADW8" s="34">
        <v>3</v>
      </c>
      <c r="ADX8" s="34">
        <v>5</v>
      </c>
      <c r="ADY8" s="34">
        <v>8</v>
      </c>
      <c r="ADZ8" s="34">
        <v>225</v>
      </c>
      <c r="AEA8" s="34">
        <v>17</v>
      </c>
      <c r="AEB8" s="34">
        <v>0</v>
      </c>
      <c r="AEC8" s="34">
        <v>242</v>
      </c>
      <c r="AED8" s="34">
        <v>92.98</v>
      </c>
      <c r="AEE8" s="34">
        <v>2400</v>
      </c>
      <c r="AEF8" s="154">
        <f t="shared" si="28"/>
        <v>116.20833333333334</v>
      </c>
      <c r="AEG8" s="34" t="s">
        <v>2238</v>
      </c>
      <c r="AEH8" s="34" t="s">
        <v>2736</v>
      </c>
      <c r="AEI8" s="34" t="s">
        <v>2692</v>
      </c>
      <c r="AEJ8" s="34">
        <v>5</v>
      </c>
      <c r="AEK8" s="35">
        <v>0.2912615740740741</v>
      </c>
      <c r="AEL8" s="35">
        <v>9.3703703703703692E-2</v>
      </c>
      <c r="AEM8" s="35">
        <v>9.3703703703703692E-2</v>
      </c>
      <c r="AEN8" s="35">
        <v>0.16121527777777778</v>
      </c>
      <c r="AEO8" s="34">
        <v>66</v>
      </c>
      <c r="AEP8" s="34">
        <v>54</v>
      </c>
      <c r="AEQ8" s="34">
        <v>120</v>
      </c>
      <c r="AER8" s="34">
        <v>1374</v>
      </c>
      <c r="AES8" s="34">
        <v>103</v>
      </c>
      <c r="AET8" s="34">
        <v>10</v>
      </c>
      <c r="AEU8" s="34">
        <v>1487</v>
      </c>
      <c r="AEV8" s="34">
        <v>0</v>
      </c>
      <c r="AEW8" s="34">
        <v>0</v>
      </c>
      <c r="AEX8" s="34">
        <v>0</v>
      </c>
      <c r="AEY8" s="34">
        <v>4</v>
      </c>
      <c r="AEZ8" s="34">
        <v>1</v>
      </c>
      <c r="AFA8" s="34">
        <v>5</v>
      </c>
      <c r="AFB8" s="34">
        <v>153</v>
      </c>
      <c r="AFC8" s="34">
        <v>3</v>
      </c>
      <c r="AFD8" s="34">
        <v>0</v>
      </c>
      <c r="AFE8" s="34">
        <v>156</v>
      </c>
      <c r="AFF8" s="34">
        <v>98.08</v>
      </c>
      <c r="AFG8" s="34">
        <v>1500</v>
      </c>
      <c r="AFH8" s="154">
        <f t="shared" si="29"/>
        <v>99.133333333333326</v>
      </c>
      <c r="AFI8" s="34" t="s">
        <v>2238</v>
      </c>
      <c r="AFJ8" s="34" t="s">
        <v>2736</v>
      </c>
      <c r="AFK8" s="34" t="s">
        <v>2692</v>
      </c>
      <c r="AFL8" s="34">
        <v>8</v>
      </c>
      <c r="AFM8" s="35">
        <v>0.4090509259259259</v>
      </c>
      <c r="AFN8" s="35">
        <v>7.9131944444444449E-2</v>
      </c>
      <c r="AFO8" s="35">
        <v>7.9131944444444449E-2</v>
      </c>
      <c r="AFP8" s="35">
        <v>0.21431712962962965</v>
      </c>
      <c r="AFQ8" s="34">
        <v>140</v>
      </c>
      <c r="AFR8" s="34">
        <v>40</v>
      </c>
      <c r="AFS8" s="34">
        <v>180</v>
      </c>
      <c r="AFT8" s="34">
        <v>1075</v>
      </c>
      <c r="AFU8" s="34">
        <v>67</v>
      </c>
      <c r="AFV8" s="34">
        <v>7</v>
      </c>
      <c r="AFW8" s="34">
        <f t="shared" si="30"/>
        <v>1149</v>
      </c>
      <c r="AFX8" s="34">
        <v>0</v>
      </c>
      <c r="AFY8" s="34">
        <v>0</v>
      </c>
      <c r="AFZ8" s="34">
        <v>0</v>
      </c>
      <c r="AGA8" s="34">
        <v>0</v>
      </c>
      <c r="AGB8" s="34">
        <v>0</v>
      </c>
      <c r="AGC8" s="34">
        <v>0</v>
      </c>
      <c r="AGD8" s="34">
        <v>0</v>
      </c>
      <c r="AGE8" s="34">
        <v>0</v>
      </c>
      <c r="AGF8" s="34">
        <v>0</v>
      </c>
      <c r="AGG8" s="34">
        <v>0</v>
      </c>
      <c r="AGH8" s="34">
        <v>0</v>
      </c>
      <c r="AGI8" s="34">
        <v>2400</v>
      </c>
      <c r="AGJ8" s="154">
        <f t="shared" si="31"/>
        <v>47.875</v>
      </c>
      <c r="AGK8" s="34" t="s">
        <v>2238</v>
      </c>
      <c r="AGL8" s="34" t="s">
        <v>2736</v>
      </c>
      <c r="AGM8" s="34" t="s">
        <v>2692</v>
      </c>
      <c r="AGN8" s="34">
        <v>8</v>
      </c>
      <c r="AGO8" s="35">
        <v>0.29097222222222224</v>
      </c>
      <c r="AGP8" s="35">
        <v>6.0509259259259263E-2</v>
      </c>
      <c r="AGQ8" s="35">
        <v>6.0509259259259263E-2</v>
      </c>
      <c r="AGR8" s="35">
        <v>8.2256944444444438E-2</v>
      </c>
      <c r="AGS8" s="34">
        <v>159</v>
      </c>
      <c r="AGT8" s="34">
        <v>36</v>
      </c>
      <c r="AGU8" s="34">
        <v>195</v>
      </c>
      <c r="AGV8" s="34">
        <v>1128</v>
      </c>
      <c r="AGW8" s="34">
        <v>38</v>
      </c>
      <c r="AGX8" s="34">
        <v>10</v>
      </c>
      <c r="AGY8" s="34">
        <v>1176</v>
      </c>
      <c r="AGZ8" s="34">
        <v>0</v>
      </c>
      <c r="AHA8" s="34">
        <v>0</v>
      </c>
      <c r="AHB8" s="34">
        <v>0</v>
      </c>
      <c r="AHC8" s="34">
        <v>6</v>
      </c>
      <c r="AHD8" s="34">
        <v>2</v>
      </c>
      <c r="AHE8" s="34">
        <v>8</v>
      </c>
      <c r="AHF8" s="34">
        <v>214</v>
      </c>
      <c r="AHG8" s="34">
        <v>7</v>
      </c>
      <c r="AHH8" s="34">
        <v>1</v>
      </c>
      <c r="AHI8" s="34">
        <v>222</v>
      </c>
      <c r="AHJ8" s="34">
        <v>96.4</v>
      </c>
      <c r="AHK8" s="34">
        <v>2400</v>
      </c>
      <c r="AHL8" s="154">
        <f t="shared" si="32"/>
        <v>49</v>
      </c>
      <c r="AHM8" s="34" t="s">
        <v>2238</v>
      </c>
      <c r="AHN8" s="34" t="s">
        <v>2736</v>
      </c>
      <c r="AHO8" s="34" t="s">
        <v>2692</v>
      </c>
      <c r="AHP8" s="34">
        <v>8</v>
      </c>
      <c r="AHQ8" s="35">
        <v>0.30359953703703707</v>
      </c>
      <c r="AHR8" s="35">
        <v>8.3148148148148152E-2</v>
      </c>
      <c r="AHS8" s="35">
        <v>8.3148148148148152E-2</v>
      </c>
      <c r="AHT8" s="35">
        <v>0.2048726851851852</v>
      </c>
      <c r="AHU8" s="34">
        <v>57</v>
      </c>
      <c r="AHV8" s="34">
        <v>25</v>
      </c>
      <c r="AHW8" s="34">
        <v>82</v>
      </c>
      <c r="AHX8" s="34">
        <v>1533</v>
      </c>
      <c r="AHY8" s="34">
        <v>53</v>
      </c>
      <c r="AHZ8" s="34">
        <v>3</v>
      </c>
      <c r="AIA8" s="34">
        <v>1589</v>
      </c>
      <c r="AIB8" s="34">
        <v>0</v>
      </c>
      <c r="AIC8" s="34">
        <v>0</v>
      </c>
      <c r="AID8" s="34">
        <v>0</v>
      </c>
      <c r="AIE8" s="34">
        <v>0</v>
      </c>
      <c r="AIF8" s="34">
        <v>0</v>
      </c>
      <c r="AIG8" s="34">
        <v>0</v>
      </c>
      <c r="AIH8" s="34">
        <v>0</v>
      </c>
      <c r="AII8" s="34">
        <v>0</v>
      </c>
      <c r="AIJ8" s="34">
        <v>0</v>
      </c>
      <c r="AIK8" s="34">
        <v>0</v>
      </c>
      <c r="AIL8" s="34">
        <v>0</v>
      </c>
      <c r="AIM8" s="34">
        <v>2400</v>
      </c>
      <c r="AIN8" s="154">
        <f t="shared" si="33"/>
        <v>66.208333333333343</v>
      </c>
      <c r="AIO8" s="34" t="s">
        <v>2238</v>
      </c>
      <c r="AIP8" s="34" t="s">
        <v>2736</v>
      </c>
      <c r="AIQ8" s="34" t="s">
        <v>2692</v>
      </c>
      <c r="AIR8" s="34">
        <v>8</v>
      </c>
      <c r="AIS8" s="35">
        <v>0</v>
      </c>
      <c r="AIT8" s="35">
        <v>0</v>
      </c>
      <c r="AIU8" s="35">
        <v>0</v>
      </c>
      <c r="AIV8" s="35">
        <v>0</v>
      </c>
      <c r="AIW8" s="34">
        <v>0</v>
      </c>
      <c r="AIX8" s="34">
        <v>0</v>
      </c>
      <c r="AIY8" s="34">
        <v>0</v>
      </c>
      <c r="AIZ8" s="34">
        <v>0</v>
      </c>
      <c r="AJA8" s="34">
        <v>0</v>
      </c>
      <c r="AJB8" s="34">
        <v>0</v>
      </c>
      <c r="AJC8" s="34">
        <v>0</v>
      </c>
      <c r="AJD8" s="34">
        <v>0</v>
      </c>
      <c r="AJE8" s="34">
        <v>0</v>
      </c>
      <c r="AJF8" s="34">
        <v>0</v>
      </c>
      <c r="AJG8" s="34">
        <v>0</v>
      </c>
      <c r="AJH8" s="34">
        <v>0</v>
      </c>
      <c r="AJI8" s="34">
        <v>0</v>
      </c>
      <c r="AJJ8" s="34">
        <v>0</v>
      </c>
      <c r="AJK8" s="34">
        <v>0</v>
      </c>
      <c r="AJL8" s="34">
        <v>0</v>
      </c>
      <c r="AJM8" s="34">
        <v>0</v>
      </c>
      <c r="AJN8" s="34">
        <v>0</v>
      </c>
      <c r="AJO8" s="34">
        <v>2400</v>
      </c>
      <c r="AJP8" s="154">
        <f t="shared" ref="AJP8:AJP13" si="45">AJC8/AJO8*100</f>
        <v>0</v>
      </c>
      <c r="AJQ8" s="34" t="s">
        <v>2238</v>
      </c>
      <c r="AJR8" s="34" t="s">
        <v>2736</v>
      </c>
      <c r="AJS8" s="34" t="s">
        <v>2692</v>
      </c>
      <c r="AJT8" s="34">
        <v>8</v>
      </c>
      <c r="AJU8" s="35">
        <v>0</v>
      </c>
      <c r="AJV8" s="35">
        <v>0</v>
      </c>
      <c r="AJW8" s="35">
        <v>0</v>
      </c>
      <c r="AJX8" s="35">
        <v>0</v>
      </c>
      <c r="AJY8" s="34">
        <v>0</v>
      </c>
      <c r="AJZ8" s="34">
        <v>0</v>
      </c>
      <c r="AKA8" s="34">
        <v>0</v>
      </c>
      <c r="AKB8" s="34">
        <v>0</v>
      </c>
      <c r="AKC8" s="34">
        <v>0</v>
      </c>
      <c r="AKD8" s="34">
        <v>0</v>
      </c>
      <c r="AKE8" s="34">
        <v>0</v>
      </c>
      <c r="AKF8" s="34">
        <v>0</v>
      </c>
      <c r="AKG8" s="34">
        <v>0</v>
      </c>
      <c r="AKH8" s="34">
        <v>0</v>
      </c>
      <c r="AKI8" s="34">
        <v>0</v>
      </c>
      <c r="AKJ8" s="34">
        <v>0</v>
      </c>
      <c r="AKK8" s="34">
        <v>0</v>
      </c>
      <c r="AKL8" s="34">
        <v>0</v>
      </c>
      <c r="AKM8" s="34">
        <v>0</v>
      </c>
      <c r="AKN8" s="34">
        <v>0</v>
      </c>
      <c r="AKO8" s="34">
        <v>0</v>
      </c>
      <c r="AKP8" s="34">
        <v>0</v>
      </c>
      <c r="AKQ8" s="34">
        <v>2400</v>
      </c>
      <c r="AKR8" s="154">
        <f t="shared" ref="AKR8:AKR13" si="46">AKE8/AKQ8*100</f>
        <v>0</v>
      </c>
      <c r="AKS8" s="34" t="s">
        <v>2238</v>
      </c>
      <c r="AKT8" s="34" t="s">
        <v>2736</v>
      </c>
      <c r="AKU8" s="34" t="s">
        <v>2692</v>
      </c>
      <c r="AKV8" s="34">
        <v>8</v>
      </c>
      <c r="AKW8" s="35">
        <v>0.28803240740740738</v>
      </c>
      <c r="AKX8" s="35">
        <v>8.3148148148148152E-2</v>
      </c>
      <c r="AKY8" s="35">
        <v>1.5555555555555553E-2</v>
      </c>
      <c r="AKZ8" s="35">
        <v>0.2048726851851852</v>
      </c>
      <c r="ALA8" s="34">
        <v>57</v>
      </c>
      <c r="ALB8" s="34">
        <v>25</v>
      </c>
      <c r="ALC8" s="34">
        <v>82</v>
      </c>
      <c r="ALD8" s="34">
        <v>1533</v>
      </c>
      <c r="ALE8" s="34">
        <v>53</v>
      </c>
      <c r="ALF8" s="34">
        <v>3</v>
      </c>
      <c r="ALG8" s="34">
        <f t="shared" si="36"/>
        <v>1589</v>
      </c>
      <c r="ALH8" s="34">
        <v>0</v>
      </c>
      <c r="ALI8" s="34">
        <v>0</v>
      </c>
      <c r="ALJ8" s="34">
        <v>0</v>
      </c>
      <c r="ALK8" s="34">
        <v>0</v>
      </c>
      <c r="ALL8" s="34">
        <v>0</v>
      </c>
      <c r="ALM8" s="34">
        <v>0</v>
      </c>
      <c r="ALN8" s="34">
        <v>0</v>
      </c>
      <c r="ALO8" s="34">
        <v>0</v>
      </c>
      <c r="ALP8" s="34">
        <v>0</v>
      </c>
      <c r="ALQ8" s="34">
        <v>0</v>
      </c>
      <c r="ALR8" s="34">
        <v>0</v>
      </c>
      <c r="ALS8" s="34">
        <v>2400</v>
      </c>
      <c r="ALT8" s="154">
        <f t="shared" ref="ALT8:ALT13" si="47">ALG8/ALS8*100</f>
        <v>66.208333333333343</v>
      </c>
      <c r="ALU8" s="34" t="s">
        <v>2238</v>
      </c>
      <c r="ALV8" s="34" t="s">
        <v>2736</v>
      </c>
      <c r="ALW8" s="34" t="s">
        <v>2692</v>
      </c>
      <c r="ALX8" s="34">
        <v>8</v>
      </c>
      <c r="ALY8" s="10">
        <v>1.5190393518518519</v>
      </c>
      <c r="ALZ8" s="1">
        <v>0.4901388888888889</v>
      </c>
      <c r="AMA8" s="1">
        <v>0.43293981481481486</v>
      </c>
      <c r="AMB8" s="10">
        <v>1.028888888888889</v>
      </c>
      <c r="AMC8">
        <v>606</v>
      </c>
      <c r="AMD8">
        <v>220</v>
      </c>
      <c r="AME8">
        <v>826</v>
      </c>
      <c r="AMF8">
        <v>7180</v>
      </c>
      <c r="AMG8">
        <v>344</v>
      </c>
      <c r="AMH8">
        <v>44</v>
      </c>
      <c r="AMI8">
        <v>7568</v>
      </c>
      <c r="AMJ8">
        <v>0</v>
      </c>
      <c r="AMK8">
        <v>0</v>
      </c>
      <c r="AML8">
        <v>0</v>
      </c>
      <c r="AMM8">
        <v>23</v>
      </c>
      <c r="AMN8">
        <v>13</v>
      </c>
      <c r="AMO8">
        <v>36</v>
      </c>
      <c r="AMP8">
        <v>1147</v>
      </c>
      <c r="AMQ8">
        <v>43</v>
      </c>
      <c r="AMR8">
        <v>1</v>
      </c>
      <c r="AMS8">
        <v>1191</v>
      </c>
      <c r="AMT8">
        <v>96.31</v>
      </c>
      <c r="AMU8" s="34">
        <f t="shared" si="38"/>
        <v>11100</v>
      </c>
      <c r="AMV8" s="154">
        <f t="shared" si="39"/>
        <v>68.180180180180187</v>
      </c>
      <c r="AMW8">
        <f t="shared" si="40"/>
        <v>3532</v>
      </c>
      <c r="AMX8" s="34" t="s">
        <v>2238</v>
      </c>
      <c r="AMY8" s="34" t="s">
        <v>2736</v>
      </c>
      <c r="AMZ8" s="34" t="s">
        <v>2692</v>
      </c>
      <c r="ANA8" s="34">
        <v>8</v>
      </c>
      <c r="ANB8" s="35">
        <v>0.33738425925925924</v>
      </c>
      <c r="ANC8" s="35">
        <v>7.3530092592592591E-2</v>
      </c>
      <c r="AND8" s="35">
        <v>7.3530092592592591E-2</v>
      </c>
      <c r="ANE8" s="35">
        <v>0.14358796296296297</v>
      </c>
      <c r="ANF8" s="34">
        <v>151</v>
      </c>
      <c r="ANG8" s="34">
        <v>33</v>
      </c>
      <c r="ANH8" s="34">
        <v>184</v>
      </c>
      <c r="ANI8" s="34">
        <v>1402</v>
      </c>
      <c r="ANJ8" s="34">
        <v>43</v>
      </c>
      <c r="ANK8" s="34">
        <v>7</v>
      </c>
      <c r="ANL8" s="34">
        <v>1452</v>
      </c>
      <c r="ANM8" s="34">
        <v>0</v>
      </c>
      <c r="ANN8" s="34">
        <v>0</v>
      </c>
      <c r="ANO8" s="34">
        <v>0</v>
      </c>
      <c r="ANP8" s="34">
        <v>2</v>
      </c>
      <c r="ANQ8" s="34">
        <v>8</v>
      </c>
      <c r="ANR8" s="34">
        <v>10</v>
      </c>
      <c r="ANS8" s="34">
        <v>299</v>
      </c>
      <c r="ANT8" s="34">
        <v>16</v>
      </c>
      <c r="ANU8" s="34">
        <v>6</v>
      </c>
      <c r="ANV8" s="34">
        <v>321</v>
      </c>
      <c r="ANW8" s="34">
        <v>93.15</v>
      </c>
      <c r="ANX8" s="34">
        <v>2400</v>
      </c>
      <c r="ANY8" s="154">
        <f t="shared" si="41"/>
        <v>60.5</v>
      </c>
      <c r="ANZ8" s="34" t="s">
        <v>2238</v>
      </c>
      <c r="AOA8" s="34" t="s">
        <v>2736</v>
      </c>
      <c r="AOB8" s="34" t="s">
        <v>2692</v>
      </c>
      <c r="AOC8" s="34">
        <v>8</v>
      </c>
      <c r="AOD8" s="35">
        <v>0.4626851851851852</v>
      </c>
      <c r="AOE8" s="35">
        <v>6.06712962962963E-2</v>
      </c>
      <c r="AOF8" s="35">
        <v>6.06712962962963E-2</v>
      </c>
      <c r="AOG8" s="35">
        <v>0.36672453703703706</v>
      </c>
      <c r="AOH8" s="34">
        <v>152</v>
      </c>
      <c r="AOI8" s="34">
        <v>32</v>
      </c>
      <c r="AOJ8" s="34">
        <v>184</v>
      </c>
      <c r="AOK8" s="34">
        <v>1046</v>
      </c>
      <c r="AOL8" s="34">
        <v>51</v>
      </c>
      <c r="AOM8" s="34">
        <v>2</v>
      </c>
      <c r="AON8" s="34">
        <v>1099</v>
      </c>
      <c r="AOO8" s="34">
        <v>0</v>
      </c>
      <c r="AOP8" s="34">
        <v>0</v>
      </c>
      <c r="AOQ8" s="34">
        <v>0</v>
      </c>
      <c r="AOR8" s="34">
        <v>5</v>
      </c>
      <c r="AOS8" s="34">
        <v>0</v>
      </c>
      <c r="AOT8" s="34">
        <v>5</v>
      </c>
      <c r="AOU8" s="34">
        <v>94</v>
      </c>
      <c r="AOV8" s="34">
        <v>0</v>
      </c>
      <c r="AOW8" s="34">
        <v>0</v>
      </c>
      <c r="AOX8" s="34">
        <v>94</v>
      </c>
      <c r="AOY8" s="34">
        <v>100</v>
      </c>
      <c r="AOZ8" s="34">
        <v>2400</v>
      </c>
      <c r="APA8" s="154">
        <f t="shared" si="42"/>
        <v>45.791666666666671</v>
      </c>
    </row>
    <row r="9" spans="1:1093">
      <c r="A9" t="s">
        <v>2378</v>
      </c>
      <c r="B9" t="s">
        <v>2737</v>
      </c>
      <c r="C9" t="s">
        <v>2692</v>
      </c>
      <c r="D9">
        <v>8</v>
      </c>
      <c r="E9" s="1">
        <v>0.24428240740740739</v>
      </c>
      <c r="F9" s="1">
        <v>0.1154513888888889</v>
      </c>
      <c r="G9" s="1">
        <v>0.1154513888888889</v>
      </c>
      <c r="H9" s="1">
        <v>0.11206018518518518</v>
      </c>
      <c r="I9">
        <v>2152</v>
      </c>
      <c r="J9">
        <v>5</v>
      </c>
      <c r="K9">
        <v>2157</v>
      </c>
      <c r="L9">
        <v>361</v>
      </c>
      <c r="M9">
        <v>5</v>
      </c>
      <c r="N9">
        <v>1</v>
      </c>
      <c r="O9">
        <v>367</v>
      </c>
      <c r="P9">
        <v>0</v>
      </c>
      <c r="Q9">
        <v>0</v>
      </c>
      <c r="R9">
        <v>0</v>
      </c>
      <c r="S9">
        <v>55</v>
      </c>
      <c r="T9">
        <v>6</v>
      </c>
      <c r="U9">
        <v>61</v>
      </c>
      <c r="V9">
        <v>398</v>
      </c>
      <c r="W9">
        <v>5</v>
      </c>
      <c r="X9">
        <v>2</v>
      </c>
      <c r="Y9">
        <v>405</v>
      </c>
      <c r="Z9">
        <v>98.27</v>
      </c>
      <c r="AA9">
        <v>823</v>
      </c>
      <c r="AB9" s="12">
        <f t="shared" si="0"/>
        <v>44.592952612393681</v>
      </c>
      <c r="AC9" t="s">
        <v>2378</v>
      </c>
      <c r="AD9" t="s">
        <v>2737</v>
      </c>
      <c r="AE9" t="s">
        <v>2692</v>
      </c>
      <c r="AF9">
        <v>8</v>
      </c>
      <c r="AG9" s="1">
        <v>0.32559027777777777</v>
      </c>
      <c r="AH9" s="1">
        <v>0.12863425925925925</v>
      </c>
      <c r="AI9" s="1">
        <v>0.12863425925925925</v>
      </c>
      <c r="AJ9" s="1">
        <v>0.1260300925925926</v>
      </c>
      <c r="AK9">
        <v>1004</v>
      </c>
      <c r="AL9">
        <v>18</v>
      </c>
      <c r="AM9">
        <v>1022</v>
      </c>
      <c r="AN9">
        <v>1423</v>
      </c>
      <c r="AO9">
        <v>16</v>
      </c>
      <c r="AP9">
        <v>6</v>
      </c>
      <c r="AQ9">
        <v>1445</v>
      </c>
      <c r="AR9">
        <v>0</v>
      </c>
      <c r="AS9">
        <v>0</v>
      </c>
      <c r="AT9">
        <v>0</v>
      </c>
      <c r="AU9">
        <v>121</v>
      </c>
      <c r="AV9">
        <v>8</v>
      </c>
      <c r="AW9">
        <v>129</v>
      </c>
      <c r="AX9">
        <v>986</v>
      </c>
      <c r="AY9">
        <v>9</v>
      </c>
      <c r="AZ9">
        <v>2</v>
      </c>
      <c r="BA9">
        <v>997</v>
      </c>
      <c r="BB9">
        <v>98.9</v>
      </c>
      <c r="BC9">
        <v>823</v>
      </c>
      <c r="BD9" s="12">
        <f>AQ9/BC9*100</f>
        <v>175.57715674362092</v>
      </c>
      <c r="BE9" t="s">
        <v>2378</v>
      </c>
      <c r="BF9" t="s">
        <v>2737</v>
      </c>
      <c r="BG9" t="s">
        <v>2692</v>
      </c>
      <c r="BH9">
        <v>8</v>
      </c>
      <c r="BI9" s="1">
        <v>0.37966435185185188</v>
      </c>
      <c r="BJ9" s="1">
        <v>0.13776620370370371</v>
      </c>
      <c r="BK9" s="1">
        <v>0.13776620370370371</v>
      </c>
      <c r="BL9" s="1">
        <v>0.15744212962962964</v>
      </c>
      <c r="BM9">
        <v>147</v>
      </c>
      <c r="BN9">
        <v>22</v>
      </c>
      <c r="BO9">
        <v>169</v>
      </c>
      <c r="BP9">
        <v>2479</v>
      </c>
      <c r="BQ9">
        <v>33</v>
      </c>
      <c r="BR9">
        <v>6</v>
      </c>
      <c r="BS9">
        <v>2518</v>
      </c>
      <c r="BT9">
        <v>0</v>
      </c>
      <c r="BU9">
        <v>0</v>
      </c>
      <c r="BV9">
        <v>0</v>
      </c>
      <c r="BW9">
        <v>139</v>
      </c>
      <c r="BX9">
        <v>10</v>
      </c>
      <c r="BY9">
        <v>149</v>
      </c>
      <c r="BZ9">
        <v>1000</v>
      </c>
      <c r="CA9">
        <v>10</v>
      </c>
      <c r="CB9">
        <v>1</v>
      </c>
      <c r="CC9">
        <v>1011</v>
      </c>
      <c r="CD9">
        <v>98.91</v>
      </c>
      <c r="CE9">
        <v>2400</v>
      </c>
      <c r="CF9" s="12">
        <f t="shared" si="1"/>
        <v>104.91666666666666</v>
      </c>
      <c r="CG9" t="s">
        <v>2378</v>
      </c>
      <c r="CH9" t="s">
        <v>2737</v>
      </c>
      <c r="CI9" t="s">
        <v>2692</v>
      </c>
      <c r="CJ9">
        <v>8</v>
      </c>
      <c r="CK9" s="1">
        <v>0</v>
      </c>
      <c r="CL9" s="1">
        <v>0</v>
      </c>
      <c r="CM9" s="1">
        <v>0</v>
      </c>
      <c r="CN9" s="1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2</v>
      </c>
      <c r="DA9">
        <v>3</v>
      </c>
      <c r="DB9">
        <v>177</v>
      </c>
      <c r="DC9">
        <v>3</v>
      </c>
      <c r="DD9">
        <v>2</v>
      </c>
      <c r="DE9">
        <v>182</v>
      </c>
      <c r="DF9">
        <v>97.25</v>
      </c>
      <c r="DH9" s="12" t="e">
        <f t="shared" si="2"/>
        <v>#DIV/0!</v>
      </c>
      <c r="DI9" t="s">
        <v>2378</v>
      </c>
      <c r="DJ9" t="s">
        <v>2737</v>
      </c>
      <c r="DK9" t="s">
        <v>2692</v>
      </c>
      <c r="DL9">
        <v>8</v>
      </c>
      <c r="DM9" s="1">
        <v>0.77740740740740744</v>
      </c>
      <c r="DN9" s="1">
        <v>0.38186342592592593</v>
      </c>
      <c r="DO9" s="1">
        <v>0.1721412037037037</v>
      </c>
      <c r="DP9" s="1">
        <v>0.39554398148148145</v>
      </c>
      <c r="DQ9">
        <v>3303</v>
      </c>
      <c r="DR9">
        <v>45</v>
      </c>
      <c r="DS9">
        <v>3348</v>
      </c>
      <c r="DT9">
        <v>4263</v>
      </c>
      <c r="DU9">
        <v>54</v>
      </c>
      <c r="DV9">
        <v>13</v>
      </c>
      <c r="DW9">
        <v>4330</v>
      </c>
      <c r="DX9">
        <v>0</v>
      </c>
      <c r="DY9">
        <v>0</v>
      </c>
      <c r="DZ9">
        <v>0</v>
      </c>
      <c r="EA9">
        <v>316</v>
      </c>
      <c r="EB9">
        <v>26</v>
      </c>
      <c r="EC9">
        <v>342</v>
      </c>
      <c r="ED9">
        <v>2561</v>
      </c>
      <c r="EE9">
        <v>27</v>
      </c>
      <c r="EF9">
        <v>7</v>
      </c>
      <c r="EG9">
        <v>2595</v>
      </c>
      <c r="EH9">
        <v>98.69</v>
      </c>
      <c r="EI9">
        <f t="shared" si="15"/>
        <v>4046</v>
      </c>
      <c r="EJ9" s="12">
        <f t="shared" si="3"/>
        <v>107.01927829955511</v>
      </c>
      <c r="EK9" t="s">
        <v>2378</v>
      </c>
      <c r="EL9" t="s">
        <v>2737</v>
      </c>
      <c r="EM9" t="s">
        <v>2692</v>
      </c>
      <c r="EN9">
        <v>8</v>
      </c>
      <c r="EO9" s="1">
        <v>0</v>
      </c>
      <c r="EP9" s="1">
        <v>0</v>
      </c>
      <c r="EQ9" s="1">
        <v>0</v>
      </c>
      <c r="ER9" s="1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2400</v>
      </c>
      <c r="FL9" s="12">
        <f t="shared" si="4"/>
        <v>0</v>
      </c>
      <c r="FM9" t="s">
        <v>2378</v>
      </c>
      <c r="FN9" t="s">
        <v>2737</v>
      </c>
      <c r="FO9" t="s">
        <v>2692</v>
      </c>
      <c r="FP9">
        <v>8</v>
      </c>
      <c r="FQ9" s="1">
        <v>0</v>
      </c>
      <c r="FR9" s="1">
        <v>0</v>
      </c>
      <c r="FS9" s="1">
        <v>0</v>
      </c>
      <c r="FT9" s="1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2</v>
      </c>
      <c r="GF9">
        <v>1</v>
      </c>
      <c r="GG9">
        <v>3</v>
      </c>
      <c r="GH9">
        <v>140</v>
      </c>
      <c r="GI9">
        <v>1</v>
      </c>
      <c r="GJ9">
        <v>0</v>
      </c>
      <c r="GK9">
        <v>141</v>
      </c>
      <c r="GL9">
        <v>99.29</v>
      </c>
      <c r="GM9">
        <v>2400</v>
      </c>
      <c r="GN9" s="12">
        <f t="shared" si="5"/>
        <v>0</v>
      </c>
      <c r="GO9" t="s">
        <v>2378</v>
      </c>
      <c r="GP9" t="s">
        <v>2737</v>
      </c>
      <c r="GQ9" t="s">
        <v>2692</v>
      </c>
      <c r="GR9">
        <v>8</v>
      </c>
      <c r="GS9" s="1">
        <v>0</v>
      </c>
      <c r="GT9" s="1">
        <v>0</v>
      </c>
      <c r="GU9" s="1">
        <v>0</v>
      </c>
      <c r="GV9" s="1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2400</v>
      </c>
      <c r="HP9" s="12">
        <f t="shared" si="6"/>
        <v>0</v>
      </c>
      <c r="HQ9" t="s">
        <v>2378</v>
      </c>
      <c r="HR9" t="s">
        <v>2737</v>
      </c>
      <c r="HS9" t="s">
        <v>2692</v>
      </c>
      <c r="HT9">
        <v>8</v>
      </c>
      <c r="HU9" s="1">
        <v>0.29521990740740739</v>
      </c>
      <c r="HV9" s="1">
        <v>0.13776620370370371</v>
      </c>
      <c r="HW9" s="1">
        <v>8.4444444444444447E-2</v>
      </c>
      <c r="HX9" s="1">
        <v>0.15744212962962964</v>
      </c>
      <c r="HY9">
        <v>147</v>
      </c>
      <c r="HZ9">
        <v>22</v>
      </c>
      <c r="IA9">
        <v>169</v>
      </c>
      <c r="IB9">
        <v>2479</v>
      </c>
      <c r="IC9">
        <v>33</v>
      </c>
      <c r="ID9">
        <v>6</v>
      </c>
      <c r="IE9">
        <v>2518</v>
      </c>
      <c r="IF9">
        <v>0</v>
      </c>
      <c r="IG9">
        <v>0</v>
      </c>
      <c r="IH9">
        <v>0</v>
      </c>
      <c r="II9">
        <v>142</v>
      </c>
      <c r="IJ9">
        <v>13</v>
      </c>
      <c r="IK9">
        <v>155</v>
      </c>
      <c r="IL9">
        <v>1317</v>
      </c>
      <c r="IM9">
        <v>14</v>
      </c>
      <c r="IN9">
        <v>3</v>
      </c>
      <c r="IO9">
        <v>1334</v>
      </c>
      <c r="IP9">
        <v>98.73</v>
      </c>
      <c r="IQ9">
        <v>2400</v>
      </c>
      <c r="IR9" s="12">
        <f t="shared" si="7"/>
        <v>104.91666666666666</v>
      </c>
      <c r="IS9" t="s">
        <v>2378</v>
      </c>
      <c r="IT9" t="s">
        <v>2737</v>
      </c>
      <c r="IU9" t="s">
        <v>2692</v>
      </c>
      <c r="IV9">
        <v>8</v>
      </c>
      <c r="IW9" s="1">
        <v>0.77740740740740744</v>
      </c>
      <c r="IX9" s="1">
        <v>0.38186342592592593</v>
      </c>
      <c r="IY9" s="1">
        <v>0.1721412037037037</v>
      </c>
      <c r="IZ9" s="1">
        <v>0.39554398148148145</v>
      </c>
      <c r="JA9">
        <v>3303</v>
      </c>
      <c r="JB9">
        <v>45</v>
      </c>
      <c r="JC9">
        <v>3348</v>
      </c>
      <c r="JD9">
        <v>4263</v>
      </c>
      <c r="JE9">
        <v>54</v>
      </c>
      <c r="JF9">
        <v>13</v>
      </c>
      <c r="JG9">
        <v>4330</v>
      </c>
      <c r="JH9">
        <v>0</v>
      </c>
      <c r="JI9">
        <v>0</v>
      </c>
      <c r="JJ9">
        <v>0</v>
      </c>
      <c r="JK9">
        <v>318</v>
      </c>
      <c r="JL9">
        <v>27</v>
      </c>
      <c r="JM9">
        <v>345</v>
      </c>
      <c r="JN9">
        <v>2701</v>
      </c>
      <c r="JO9">
        <v>28</v>
      </c>
      <c r="JP9">
        <v>7</v>
      </c>
      <c r="JQ9">
        <v>2736</v>
      </c>
      <c r="JR9">
        <v>98.72</v>
      </c>
      <c r="JS9">
        <f t="shared" si="16"/>
        <v>4046</v>
      </c>
      <c r="JT9" s="12">
        <f t="shared" si="8"/>
        <v>107.01927829955511</v>
      </c>
      <c r="JU9" t="s">
        <v>2378</v>
      </c>
      <c r="JV9" t="s">
        <v>2736</v>
      </c>
      <c r="JW9" t="s">
        <v>2692</v>
      </c>
      <c r="JX9">
        <v>8</v>
      </c>
      <c r="JY9" s="1">
        <v>0.2573611111111111</v>
      </c>
      <c r="JZ9" s="1">
        <v>0.1429398148148148</v>
      </c>
      <c r="KA9" s="1">
        <v>0.1429398148148148</v>
      </c>
      <c r="KB9" s="1">
        <v>3.7187499999999998E-2</v>
      </c>
      <c r="KC9">
        <v>257</v>
      </c>
      <c r="KD9">
        <v>26</v>
      </c>
      <c r="KE9">
        <v>283</v>
      </c>
      <c r="KF9">
        <v>2656</v>
      </c>
      <c r="KG9">
        <v>37</v>
      </c>
      <c r="KH9">
        <v>12</v>
      </c>
      <c r="KI9">
        <v>2705</v>
      </c>
      <c r="KJ9">
        <v>0</v>
      </c>
      <c r="KK9">
        <v>0</v>
      </c>
      <c r="KL9">
        <v>0</v>
      </c>
      <c r="KM9">
        <v>89</v>
      </c>
      <c r="KN9">
        <v>13</v>
      </c>
      <c r="KO9">
        <v>102</v>
      </c>
      <c r="KP9">
        <v>1065</v>
      </c>
      <c r="KQ9">
        <v>7</v>
      </c>
      <c r="KR9">
        <v>11</v>
      </c>
      <c r="KS9">
        <v>1083</v>
      </c>
      <c r="KT9">
        <v>98.34</v>
      </c>
      <c r="KU9">
        <v>2400</v>
      </c>
      <c r="KV9" s="12">
        <f t="shared" si="9"/>
        <v>112.70833333333334</v>
      </c>
      <c r="KW9" t="s">
        <v>2378</v>
      </c>
      <c r="KX9" t="s">
        <v>2736</v>
      </c>
      <c r="KY9" t="s">
        <v>2692</v>
      </c>
      <c r="KZ9">
        <v>8</v>
      </c>
      <c r="LA9" s="1">
        <v>0.4629861111111111</v>
      </c>
      <c r="LB9" s="1">
        <v>0.18748842592592593</v>
      </c>
      <c r="LC9" s="1">
        <v>0.18748842592592593</v>
      </c>
      <c r="LD9" s="1">
        <v>0.2391550925925926</v>
      </c>
      <c r="LE9">
        <v>149</v>
      </c>
      <c r="LF9">
        <v>67</v>
      </c>
      <c r="LG9">
        <v>216</v>
      </c>
      <c r="LH9">
        <v>2257</v>
      </c>
      <c r="LI9">
        <v>193</v>
      </c>
      <c r="LJ9">
        <v>14</v>
      </c>
      <c r="LK9">
        <v>2464</v>
      </c>
      <c r="LL9">
        <v>0</v>
      </c>
      <c r="LM9">
        <v>0</v>
      </c>
      <c r="LN9">
        <v>0</v>
      </c>
      <c r="LO9">
        <v>26</v>
      </c>
      <c r="LP9">
        <v>1</v>
      </c>
      <c r="LQ9">
        <v>27</v>
      </c>
      <c r="LR9">
        <v>283</v>
      </c>
      <c r="LS9">
        <v>1</v>
      </c>
      <c r="LT9">
        <v>0</v>
      </c>
      <c r="LU9">
        <v>284</v>
      </c>
      <c r="LV9">
        <v>99.65</v>
      </c>
      <c r="LW9">
        <v>2400</v>
      </c>
      <c r="LX9" s="12">
        <f t="shared" si="10"/>
        <v>102.66666666666666</v>
      </c>
      <c r="LY9" t="s">
        <v>2378</v>
      </c>
      <c r="LZ9" t="s">
        <v>2736</v>
      </c>
      <c r="MA9" t="s">
        <v>2692</v>
      </c>
      <c r="MB9">
        <v>8</v>
      </c>
      <c r="MC9" s="1">
        <v>0.46202546296296299</v>
      </c>
      <c r="MD9" s="1">
        <v>0.18988425925925925</v>
      </c>
      <c r="ME9" s="1">
        <v>0.18988425925925925</v>
      </c>
      <c r="MF9" s="1">
        <v>0.11184027777777777</v>
      </c>
      <c r="MG9">
        <v>90</v>
      </c>
      <c r="MH9">
        <v>54</v>
      </c>
      <c r="MI9">
        <v>144</v>
      </c>
      <c r="MJ9">
        <v>2327</v>
      </c>
      <c r="MK9">
        <v>207</v>
      </c>
      <c r="ML9">
        <v>32</v>
      </c>
      <c r="MM9">
        <v>2566</v>
      </c>
      <c r="MN9">
        <v>0</v>
      </c>
      <c r="MO9">
        <v>0</v>
      </c>
      <c r="MP9">
        <v>0</v>
      </c>
      <c r="MQ9">
        <v>86</v>
      </c>
      <c r="MR9">
        <v>4</v>
      </c>
      <c r="MS9">
        <v>90</v>
      </c>
      <c r="MT9">
        <v>813</v>
      </c>
      <c r="MU9">
        <v>4</v>
      </c>
      <c r="MV9">
        <v>7</v>
      </c>
      <c r="MW9">
        <v>824</v>
      </c>
      <c r="MX9">
        <v>98.67</v>
      </c>
      <c r="MY9">
        <v>2400</v>
      </c>
      <c r="MZ9" s="12">
        <f>MM9/MY9*100</f>
        <v>106.91666666666666</v>
      </c>
      <c r="NA9" t="s">
        <v>2378</v>
      </c>
      <c r="NB9" t="s">
        <v>2736</v>
      </c>
      <c r="NC9" t="s">
        <v>2692</v>
      </c>
      <c r="ND9">
        <v>8</v>
      </c>
      <c r="NE9" s="1">
        <v>0.55474537037037031</v>
      </c>
      <c r="NF9" s="1">
        <v>0.19974537037037035</v>
      </c>
      <c r="NG9" s="1">
        <v>0.19974537037037035</v>
      </c>
      <c r="NH9" s="1">
        <v>0.15185185185185185</v>
      </c>
      <c r="NI9">
        <v>84</v>
      </c>
      <c r="NJ9">
        <v>72</v>
      </c>
      <c r="NK9">
        <v>156</v>
      </c>
      <c r="NL9">
        <v>2452</v>
      </c>
      <c r="NM9">
        <v>173</v>
      </c>
      <c r="NN9">
        <v>45</v>
      </c>
      <c r="NO9">
        <v>2670</v>
      </c>
      <c r="NP9">
        <v>0</v>
      </c>
      <c r="NQ9">
        <v>0</v>
      </c>
      <c r="NR9">
        <v>0</v>
      </c>
      <c r="NS9">
        <v>106</v>
      </c>
      <c r="NT9">
        <v>0</v>
      </c>
      <c r="NU9">
        <v>106</v>
      </c>
      <c r="NV9">
        <v>858</v>
      </c>
      <c r="NW9">
        <v>0</v>
      </c>
      <c r="NX9">
        <v>0</v>
      </c>
      <c r="NY9">
        <v>858</v>
      </c>
      <c r="NZ9">
        <v>100</v>
      </c>
      <c r="OA9">
        <v>2400</v>
      </c>
      <c r="OB9" s="12">
        <f>NO9/OA9*100</f>
        <v>111.25</v>
      </c>
      <c r="OC9" t="s">
        <v>2378</v>
      </c>
      <c r="OD9" t="s">
        <v>2737</v>
      </c>
      <c r="OE9" t="s">
        <v>2692</v>
      </c>
      <c r="OF9">
        <v>8</v>
      </c>
      <c r="OG9" s="1">
        <v>0.43848379629629625</v>
      </c>
      <c r="OH9" s="1">
        <v>0.1441435185185185</v>
      </c>
      <c r="OI9" s="1">
        <v>0.1441435185185185</v>
      </c>
      <c r="OJ9" s="1">
        <v>0.10200231481481481</v>
      </c>
      <c r="OK9">
        <v>122</v>
      </c>
      <c r="OL9">
        <v>48</v>
      </c>
      <c r="OM9">
        <v>170</v>
      </c>
      <c r="ON9">
        <v>2410</v>
      </c>
      <c r="OO9">
        <v>74</v>
      </c>
      <c r="OP9">
        <v>27</v>
      </c>
      <c r="OQ9">
        <v>2511</v>
      </c>
      <c r="OR9">
        <v>0</v>
      </c>
      <c r="OS9">
        <v>0</v>
      </c>
      <c r="OT9">
        <v>0</v>
      </c>
      <c r="OU9">
        <v>29</v>
      </c>
      <c r="OV9">
        <v>2</v>
      </c>
      <c r="OW9">
        <v>31</v>
      </c>
      <c r="OX9">
        <v>258</v>
      </c>
      <c r="OY9">
        <v>2</v>
      </c>
      <c r="OZ9">
        <v>0</v>
      </c>
      <c r="PA9">
        <v>260</v>
      </c>
      <c r="PB9">
        <v>99.23</v>
      </c>
      <c r="PC9">
        <v>2400</v>
      </c>
      <c r="PD9" s="12">
        <f t="shared" si="11"/>
        <v>104.62499999999999</v>
      </c>
      <c r="PE9" t="s">
        <v>2378</v>
      </c>
      <c r="PF9" t="s">
        <v>2737</v>
      </c>
      <c r="PG9" t="s">
        <v>2692</v>
      </c>
      <c r="PI9" s="1">
        <v>0</v>
      </c>
      <c r="PJ9" s="1">
        <v>0</v>
      </c>
      <c r="PK9" s="1">
        <v>0</v>
      </c>
      <c r="PL9" s="1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2400</v>
      </c>
      <c r="QF9" s="12">
        <f t="shared" si="12"/>
        <v>0</v>
      </c>
      <c r="QG9" t="s">
        <v>2378</v>
      </c>
      <c r="QH9" t="s">
        <v>2737</v>
      </c>
      <c r="QI9" t="s">
        <v>2692</v>
      </c>
      <c r="QJ9">
        <v>8</v>
      </c>
      <c r="QK9" s="1">
        <v>0</v>
      </c>
      <c r="QL9" s="1">
        <v>0</v>
      </c>
      <c r="QM9" s="1">
        <v>0</v>
      </c>
      <c r="QN9" s="1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3</v>
      </c>
      <c r="QZ9">
        <v>2</v>
      </c>
      <c r="RA9">
        <v>5</v>
      </c>
      <c r="RB9">
        <v>250</v>
      </c>
      <c r="RC9">
        <v>5</v>
      </c>
      <c r="RD9">
        <v>1</v>
      </c>
      <c r="RE9">
        <v>256</v>
      </c>
      <c r="RF9">
        <v>97.66</v>
      </c>
      <c r="RG9">
        <v>2400</v>
      </c>
      <c r="RH9" s="12">
        <f t="shared" si="13"/>
        <v>0</v>
      </c>
      <c r="RI9" t="s">
        <v>2378</v>
      </c>
      <c r="RJ9" t="s">
        <v>2737</v>
      </c>
      <c r="RK9" t="s">
        <v>2692</v>
      </c>
      <c r="RL9">
        <v>8</v>
      </c>
      <c r="RM9" s="1">
        <v>0.24614583333333331</v>
      </c>
      <c r="RN9" s="1">
        <v>0.1441435185185185</v>
      </c>
      <c r="RO9" s="1">
        <v>0.19232638888888889</v>
      </c>
      <c r="RP9" s="1">
        <v>0.10200231481481481</v>
      </c>
      <c r="RQ9">
        <v>122</v>
      </c>
      <c r="RR9">
        <v>48</v>
      </c>
      <c r="RS9">
        <v>170</v>
      </c>
      <c r="RT9">
        <v>2410</v>
      </c>
      <c r="RU9">
        <v>74</v>
      </c>
      <c r="RV9">
        <v>27</v>
      </c>
      <c r="RW9">
        <v>2511</v>
      </c>
      <c r="RX9">
        <v>0</v>
      </c>
      <c r="RY9">
        <v>0</v>
      </c>
      <c r="RZ9">
        <v>0</v>
      </c>
      <c r="SA9">
        <v>32</v>
      </c>
      <c r="SB9">
        <v>4</v>
      </c>
      <c r="SC9">
        <v>36</v>
      </c>
      <c r="SD9">
        <v>508</v>
      </c>
      <c r="SE9">
        <v>7</v>
      </c>
      <c r="SF9">
        <v>1</v>
      </c>
      <c r="SG9">
        <v>516</v>
      </c>
      <c r="SH9">
        <v>98.45</v>
      </c>
      <c r="SI9">
        <v>2400</v>
      </c>
      <c r="SJ9" s="12">
        <f t="shared" si="43"/>
        <v>104.62499999999999</v>
      </c>
      <c r="SK9" t="s">
        <v>2378</v>
      </c>
      <c r="SL9" t="s">
        <v>2737</v>
      </c>
      <c r="SM9" t="s">
        <v>2692</v>
      </c>
      <c r="SN9">
        <v>8</v>
      </c>
      <c r="SO9" s="1">
        <v>1.5063078703703703</v>
      </c>
      <c r="SP9" s="1">
        <v>0.86423611111111109</v>
      </c>
      <c r="SQ9" s="1">
        <v>0.66931712962962964</v>
      </c>
      <c r="SR9" s="1">
        <v>0.64207175925925919</v>
      </c>
      <c r="SS9">
        <v>702</v>
      </c>
      <c r="ST9">
        <v>267</v>
      </c>
      <c r="SU9">
        <v>969</v>
      </c>
      <c r="SV9">
        <v>12102</v>
      </c>
      <c r="SW9">
        <v>684</v>
      </c>
      <c r="SX9">
        <v>130</v>
      </c>
      <c r="SY9">
        <v>12916</v>
      </c>
      <c r="SZ9">
        <v>0</v>
      </c>
      <c r="TA9">
        <v>0</v>
      </c>
      <c r="TB9">
        <v>0</v>
      </c>
      <c r="TC9">
        <v>339</v>
      </c>
      <c r="TD9">
        <v>22</v>
      </c>
      <c r="TE9">
        <v>361</v>
      </c>
      <c r="TF9">
        <v>3527</v>
      </c>
      <c r="TG9">
        <v>19</v>
      </c>
      <c r="TH9">
        <v>19</v>
      </c>
      <c r="TI9">
        <v>3565</v>
      </c>
      <c r="TJ9">
        <v>98.93</v>
      </c>
      <c r="TK9">
        <f t="shared" si="17"/>
        <v>12000</v>
      </c>
      <c r="TL9" s="12">
        <f t="shared" si="14"/>
        <v>107.63333333333334</v>
      </c>
      <c r="TM9" s="34" t="s">
        <v>2378</v>
      </c>
      <c r="TN9" s="34" t="s">
        <v>2737</v>
      </c>
      <c r="TO9" s="34" t="s">
        <v>2692</v>
      </c>
      <c r="TP9" s="34">
        <v>8</v>
      </c>
      <c r="TQ9" s="35">
        <v>0.36251157407407408</v>
      </c>
      <c r="TR9" s="35">
        <v>0.19412037037037036</v>
      </c>
      <c r="TS9" s="35">
        <v>0.19412037037037036</v>
      </c>
      <c r="TT9" s="35">
        <v>6.94212962962963E-2</v>
      </c>
      <c r="TU9" s="34">
        <v>181</v>
      </c>
      <c r="TV9" s="34">
        <v>89</v>
      </c>
      <c r="TW9" s="34">
        <v>270</v>
      </c>
      <c r="TX9" s="34">
        <v>2105</v>
      </c>
      <c r="TY9" s="34">
        <v>198</v>
      </c>
      <c r="TZ9" s="34">
        <v>7</v>
      </c>
      <c r="UA9" s="34">
        <v>2310</v>
      </c>
      <c r="UB9" s="34">
        <v>0</v>
      </c>
      <c r="UC9" s="34">
        <v>0</v>
      </c>
      <c r="UD9" s="34">
        <v>0</v>
      </c>
      <c r="UE9" s="34">
        <v>3</v>
      </c>
      <c r="UF9" s="34">
        <v>2</v>
      </c>
      <c r="UG9" s="34">
        <v>5</v>
      </c>
      <c r="UH9" s="34">
        <v>253</v>
      </c>
      <c r="UI9" s="34">
        <v>6</v>
      </c>
      <c r="UJ9" s="34">
        <v>0</v>
      </c>
      <c r="UK9" s="34">
        <v>259</v>
      </c>
      <c r="UL9" s="34">
        <v>97.68</v>
      </c>
      <c r="UM9" s="34">
        <v>2400</v>
      </c>
      <c r="UN9" s="154">
        <f t="shared" si="18"/>
        <v>96.25</v>
      </c>
      <c r="UO9" s="34" t="s">
        <v>2378</v>
      </c>
      <c r="UP9" s="34" t="s">
        <v>2737</v>
      </c>
      <c r="UQ9" s="34" t="s">
        <v>2692</v>
      </c>
      <c r="UR9" s="34">
        <v>8</v>
      </c>
      <c r="US9" s="35">
        <v>0.40664351851851849</v>
      </c>
      <c r="UT9" s="35">
        <v>0.12784722222222222</v>
      </c>
      <c r="UU9" s="35">
        <v>0.12784722222222222</v>
      </c>
      <c r="UV9" s="35">
        <v>0.17766203703703706</v>
      </c>
      <c r="UW9" s="34">
        <v>131</v>
      </c>
      <c r="UX9" s="34">
        <v>46</v>
      </c>
      <c r="UY9" s="34">
        <v>177</v>
      </c>
      <c r="UZ9" s="34">
        <v>1611</v>
      </c>
      <c r="VA9" s="34">
        <v>98</v>
      </c>
      <c r="VB9" s="34">
        <v>10</v>
      </c>
      <c r="VC9" s="34">
        <v>1719</v>
      </c>
      <c r="VD9" s="34">
        <v>0</v>
      </c>
      <c r="VE9" s="34">
        <v>0</v>
      </c>
      <c r="VF9" s="34">
        <v>0</v>
      </c>
      <c r="VG9" s="34">
        <v>208</v>
      </c>
      <c r="VH9" s="34">
        <v>1</v>
      </c>
      <c r="VI9" s="34">
        <v>209</v>
      </c>
      <c r="VJ9" s="34">
        <v>814</v>
      </c>
      <c r="VK9" s="34">
        <v>1</v>
      </c>
      <c r="VL9" s="34">
        <v>0</v>
      </c>
      <c r="VM9" s="34">
        <v>815</v>
      </c>
      <c r="VN9" s="34">
        <v>99.88</v>
      </c>
      <c r="VO9" s="34">
        <v>2400</v>
      </c>
      <c r="VP9" s="154">
        <f t="shared" si="19"/>
        <v>71.625</v>
      </c>
      <c r="VQ9" s="34" t="s">
        <v>2378</v>
      </c>
      <c r="VR9" s="34" t="s">
        <v>2737</v>
      </c>
      <c r="VS9" s="34" t="s">
        <v>2692</v>
      </c>
      <c r="VT9" s="34"/>
      <c r="VU9" s="35">
        <v>6.8287037037037025E-4</v>
      </c>
      <c r="VV9" s="35">
        <v>6.8287037037037025E-4</v>
      </c>
      <c r="VW9" s="35">
        <v>6.8287037037037025E-4</v>
      </c>
      <c r="VX9" s="35">
        <v>0</v>
      </c>
      <c r="VY9" s="34">
        <v>3</v>
      </c>
      <c r="VZ9" s="34">
        <v>0</v>
      </c>
      <c r="WA9" s="34">
        <v>3</v>
      </c>
      <c r="WB9" s="34">
        <v>7</v>
      </c>
      <c r="WC9" s="34">
        <v>0</v>
      </c>
      <c r="WD9" s="34">
        <v>0</v>
      </c>
      <c r="WE9" s="34">
        <v>7</v>
      </c>
      <c r="WF9" s="34">
        <v>0</v>
      </c>
      <c r="WG9" s="34">
        <v>0</v>
      </c>
      <c r="WH9" s="34">
        <v>0</v>
      </c>
      <c r="WI9" s="34">
        <v>0</v>
      </c>
      <c r="WJ9" s="34">
        <v>3</v>
      </c>
      <c r="WK9" s="34">
        <v>3</v>
      </c>
      <c r="WL9" s="34">
        <v>152</v>
      </c>
      <c r="WM9" s="34">
        <v>5</v>
      </c>
      <c r="WN9" s="34">
        <v>0</v>
      </c>
      <c r="WO9" s="34">
        <v>157</v>
      </c>
      <c r="WP9" s="34">
        <v>96.82</v>
      </c>
      <c r="WQ9" s="34"/>
      <c r="WR9" s="154"/>
      <c r="WS9" s="34" t="s">
        <v>2378</v>
      </c>
      <c r="WT9" s="34" t="s">
        <v>2737</v>
      </c>
      <c r="WU9" s="34" t="s">
        <v>2692</v>
      </c>
      <c r="WV9" s="34">
        <v>8</v>
      </c>
      <c r="WW9" s="35">
        <v>0.27729166666666666</v>
      </c>
      <c r="WX9" s="35">
        <v>9.7199074074074077E-2</v>
      </c>
      <c r="WY9" s="35">
        <v>9.7199074074074077E-2</v>
      </c>
      <c r="WZ9" s="35">
        <v>0.15089120370370371</v>
      </c>
      <c r="XA9" s="34">
        <v>1489</v>
      </c>
      <c r="XB9" s="34">
        <v>14</v>
      </c>
      <c r="XC9" s="34">
        <v>1503</v>
      </c>
      <c r="XD9" s="34">
        <v>475</v>
      </c>
      <c r="XE9" s="34">
        <v>9</v>
      </c>
      <c r="XF9" s="34">
        <v>9</v>
      </c>
      <c r="XG9" s="34">
        <v>493</v>
      </c>
      <c r="XH9" s="34">
        <v>0</v>
      </c>
      <c r="XI9" s="34">
        <v>0</v>
      </c>
      <c r="XJ9" s="34">
        <v>0</v>
      </c>
      <c r="XK9" s="34">
        <v>0</v>
      </c>
      <c r="XL9" s="34">
        <v>3</v>
      </c>
      <c r="XM9" s="34">
        <v>3</v>
      </c>
      <c r="XN9" s="34">
        <v>56</v>
      </c>
      <c r="XO9" s="34">
        <v>2</v>
      </c>
      <c r="XP9" s="34">
        <v>2</v>
      </c>
      <c r="XQ9" s="34">
        <v>60</v>
      </c>
      <c r="XR9" s="34">
        <v>93.33</v>
      </c>
      <c r="XS9" s="34">
        <v>823</v>
      </c>
      <c r="XT9" s="154">
        <f t="shared" si="21"/>
        <v>59.902794653705946</v>
      </c>
      <c r="XU9" s="34" t="s">
        <v>2378</v>
      </c>
      <c r="XV9" s="34" t="s">
        <v>2737</v>
      </c>
      <c r="XW9" s="34" t="s">
        <v>2692</v>
      </c>
      <c r="XX9" s="34">
        <v>8</v>
      </c>
      <c r="XY9" s="35">
        <v>0.21717592592592594</v>
      </c>
      <c r="XZ9" s="35">
        <v>6.6388888888888886E-2</v>
      </c>
      <c r="YA9" s="35">
        <v>6.6388888888888886E-2</v>
      </c>
      <c r="YB9" s="35">
        <v>0.14532407407407408</v>
      </c>
      <c r="YC9" s="34">
        <v>1280</v>
      </c>
      <c r="YD9" s="34">
        <v>0</v>
      </c>
      <c r="YE9" s="34">
        <v>1280</v>
      </c>
      <c r="YF9" s="34">
        <v>219</v>
      </c>
      <c r="YG9" s="34">
        <v>0</v>
      </c>
      <c r="YH9" s="34">
        <v>0</v>
      </c>
      <c r="YI9" s="34">
        <v>219</v>
      </c>
      <c r="YJ9" s="34">
        <v>0</v>
      </c>
      <c r="YK9" s="34">
        <v>0</v>
      </c>
      <c r="YL9" s="34">
        <v>0</v>
      </c>
      <c r="YM9" s="34">
        <v>4</v>
      </c>
      <c r="YN9" s="34">
        <v>1</v>
      </c>
      <c r="YO9" s="34">
        <v>5</v>
      </c>
      <c r="YP9" s="34">
        <v>253</v>
      </c>
      <c r="YQ9" s="34">
        <v>4</v>
      </c>
      <c r="YR9" s="34">
        <v>0</v>
      </c>
      <c r="YS9" s="34">
        <v>257</v>
      </c>
      <c r="YT9" s="34">
        <v>98.44</v>
      </c>
      <c r="YU9" s="34">
        <v>823</v>
      </c>
      <c r="YV9" s="154">
        <f t="shared" si="22"/>
        <v>26.609963547995143</v>
      </c>
      <c r="YW9" s="34" t="s">
        <v>2378</v>
      </c>
      <c r="YX9" s="34" t="s">
        <v>2737</v>
      </c>
      <c r="YY9" s="34" t="s">
        <v>2692</v>
      </c>
      <c r="YZ9" s="34">
        <v>8</v>
      </c>
      <c r="ZA9" s="35">
        <v>0</v>
      </c>
      <c r="ZB9" s="35">
        <v>0</v>
      </c>
      <c r="ZC9" s="35">
        <v>0</v>
      </c>
      <c r="ZD9" s="35">
        <v>0</v>
      </c>
      <c r="ZE9" s="34">
        <v>0</v>
      </c>
      <c r="ZF9" s="34">
        <v>0</v>
      </c>
      <c r="ZG9" s="34">
        <v>0</v>
      </c>
      <c r="ZH9" s="34">
        <v>0</v>
      </c>
      <c r="ZI9" s="34">
        <v>0</v>
      </c>
      <c r="ZJ9" s="34">
        <v>0</v>
      </c>
      <c r="ZK9" s="34">
        <v>0</v>
      </c>
      <c r="ZL9" s="34">
        <v>0</v>
      </c>
      <c r="ZM9" s="34">
        <v>0</v>
      </c>
      <c r="ZN9" s="34">
        <v>0</v>
      </c>
      <c r="ZO9" s="34">
        <v>0</v>
      </c>
      <c r="ZP9" s="34">
        <v>0</v>
      </c>
      <c r="ZQ9" s="34">
        <v>0</v>
      </c>
      <c r="ZR9" s="34">
        <v>0</v>
      </c>
      <c r="ZS9" s="34">
        <v>0</v>
      </c>
      <c r="ZT9" s="34">
        <v>0</v>
      </c>
      <c r="ZU9" s="34">
        <v>0</v>
      </c>
      <c r="ZV9" s="34">
        <v>0</v>
      </c>
      <c r="ZW9" s="34">
        <v>823</v>
      </c>
      <c r="ZX9" s="154">
        <f t="shared" si="23"/>
        <v>0</v>
      </c>
      <c r="ZY9" s="34" t="s">
        <v>2378</v>
      </c>
      <c r="ZZ9" s="34" t="s">
        <v>2737</v>
      </c>
      <c r="AAA9" s="34" t="s">
        <v>2692</v>
      </c>
      <c r="AAB9" s="34">
        <v>8</v>
      </c>
      <c r="AAC9" s="35">
        <v>6.5949074074074077E-2</v>
      </c>
      <c r="AAD9" s="35">
        <v>2.7465277777777772E-2</v>
      </c>
      <c r="AAE9" s="35">
        <v>2.7465277777777772E-2</v>
      </c>
      <c r="AAF9" s="35">
        <v>2.8402777777777777E-2</v>
      </c>
      <c r="AAG9" s="34">
        <v>16</v>
      </c>
      <c r="AAH9" s="34">
        <v>13</v>
      </c>
      <c r="AAI9" s="34">
        <v>29</v>
      </c>
      <c r="AAJ9" s="34">
        <v>136</v>
      </c>
      <c r="AAK9" s="34">
        <v>31</v>
      </c>
      <c r="AAL9" s="34">
        <v>2</v>
      </c>
      <c r="AAM9" s="34">
        <v>169</v>
      </c>
      <c r="AAN9" s="34">
        <v>0</v>
      </c>
      <c r="AAO9" s="34">
        <v>0</v>
      </c>
      <c r="AAP9" s="34">
        <v>0</v>
      </c>
      <c r="AAQ9" s="34">
        <v>5</v>
      </c>
      <c r="AAR9" s="34">
        <v>0</v>
      </c>
      <c r="AAS9" s="34">
        <v>5</v>
      </c>
      <c r="AAT9" s="34">
        <v>201</v>
      </c>
      <c r="AAU9" s="34">
        <v>0</v>
      </c>
      <c r="AAV9" s="34">
        <v>0</v>
      </c>
      <c r="AAW9" s="34">
        <v>201</v>
      </c>
      <c r="AAX9" s="34">
        <v>100</v>
      </c>
      <c r="AAY9" s="34">
        <v>823</v>
      </c>
      <c r="AAZ9" s="154">
        <f t="shared" si="24"/>
        <v>20.534629404617256</v>
      </c>
      <c r="ABA9" s="34" t="s">
        <v>2378</v>
      </c>
      <c r="ABB9" s="34" t="s">
        <v>2737</v>
      </c>
      <c r="ABC9" s="34" t="s">
        <v>2692</v>
      </c>
      <c r="ABD9" s="34">
        <v>8</v>
      </c>
      <c r="ABE9" s="35">
        <v>0.2675925925925926</v>
      </c>
      <c r="ABF9" s="35">
        <v>9.3854166666666669E-2</v>
      </c>
      <c r="ABG9" s="35">
        <v>1.5532407407407406E-2</v>
      </c>
      <c r="ABH9" s="35">
        <v>0.17372685185185185</v>
      </c>
      <c r="ABI9" s="34">
        <v>1297</v>
      </c>
      <c r="ABJ9" s="34">
        <v>13</v>
      </c>
      <c r="ABK9" s="34">
        <v>1310</v>
      </c>
      <c r="ABL9" s="34">
        <v>242</v>
      </c>
      <c r="ABM9" s="34">
        <v>8</v>
      </c>
      <c r="ABN9" s="34">
        <v>1</v>
      </c>
      <c r="ABO9" s="34">
        <f t="shared" si="44"/>
        <v>388</v>
      </c>
      <c r="ABP9" s="34">
        <v>0</v>
      </c>
      <c r="ABQ9" s="34">
        <v>0</v>
      </c>
      <c r="ABR9" s="34">
        <v>0</v>
      </c>
      <c r="ABS9" s="34">
        <v>9</v>
      </c>
      <c r="ABT9" s="34">
        <v>1</v>
      </c>
      <c r="ABU9" s="34">
        <v>10</v>
      </c>
      <c r="ABV9" s="34">
        <v>454</v>
      </c>
      <c r="ABW9" s="34">
        <v>4</v>
      </c>
      <c r="ABX9" s="34">
        <v>0</v>
      </c>
      <c r="ABY9" s="34">
        <v>458</v>
      </c>
      <c r="ABZ9" s="34">
        <v>99.13</v>
      </c>
      <c r="ACA9" s="34">
        <v>823</v>
      </c>
      <c r="ACB9" s="154">
        <f t="shared" si="25"/>
        <v>47.144592952612399</v>
      </c>
      <c r="ACC9" s="34" t="s">
        <v>2378</v>
      </c>
      <c r="ACD9" s="34" t="s">
        <v>2737</v>
      </c>
      <c r="ACE9" s="34" t="s">
        <v>2692</v>
      </c>
      <c r="ACF9" s="34">
        <v>8</v>
      </c>
      <c r="ACG9" s="35">
        <v>1.0854513888888888</v>
      </c>
      <c r="ACH9" s="35">
        <v>0.513738425925926</v>
      </c>
      <c r="ACI9" s="35">
        <v>0.24482638888888889</v>
      </c>
      <c r="ACJ9" s="35">
        <v>0.57171296296296303</v>
      </c>
      <c r="ACK9" s="34">
        <v>3101</v>
      </c>
      <c r="ACL9" s="34">
        <v>162</v>
      </c>
      <c r="ACM9" s="34">
        <v>3263</v>
      </c>
      <c r="ACN9" s="34">
        <v>4440</v>
      </c>
      <c r="ACO9" s="34">
        <v>313</v>
      </c>
      <c r="ACP9" s="34">
        <v>27</v>
      </c>
      <c r="ACQ9" s="34">
        <v>4780</v>
      </c>
      <c r="ACR9" s="34">
        <v>0</v>
      </c>
      <c r="ACS9" s="34">
        <v>0</v>
      </c>
      <c r="ACT9" s="34">
        <v>0</v>
      </c>
      <c r="ACU9" s="34">
        <v>220</v>
      </c>
      <c r="ACV9" s="34">
        <v>10</v>
      </c>
      <c r="ACW9" s="34">
        <v>230</v>
      </c>
      <c r="ACX9" s="34">
        <v>1729</v>
      </c>
      <c r="ACY9" s="34">
        <v>18</v>
      </c>
      <c r="ACZ9" s="34">
        <v>2</v>
      </c>
      <c r="ADA9" s="34">
        <v>1749</v>
      </c>
      <c r="ADB9" s="34">
        <v>98.86</v>
      </c>
      <c r="ADC9" s="34">
        <f t="shared" si="26"/>
        <v>6446</v>
      </c>
      <c r="ADD9" s="154">
        <f t="shared" si="27"/>
        <v>74.154514427551959</v>
      </c>
      <c r="ADE9" s="34" t="s">
        <v>2378</v>
      </c>
      <c r="ADF9" s="34" t="s">
        <v>2737</v>
      </c>
      <c r="ADG9" s="34" t="s">
        <v>2692</v>
      </c>
      <c r="ADH9" s="34">
        <v>8</v>
      </c>
      <c r="ADI9" s="35">
        <v>0.25982638888888893</v>
      </c>
      <c r="ADJ9" s="35">
        <v>5.634259259259259E-2</v>
      </c>
      <c r="ADK9" s="35">
        <v>5.634259259259259E-2</v>
      </c>
      <c r="ADL9" s="35">
        <v>0.17756944444444445</v>
      </c>
      <c r="ADM9" s="34">
        <v>1181</v>
      </c>
      <c r="ADN9" s="34">
        <v>0</v>
      </c>
      <c r="ADO9" s="34">
        <v>1181</v>
      </c>
      <c r="ADP9" s="34">
        <v>102</v>
      </c>
      <c r="ADQ9" s="34">
        <v>0</v>
      </c>
      <c r="ADR9" s="34">
        <v>0</v>
      </c>
      <c r="ADS9" s="34">
        <f t="shared" ref="ADS9:ADS12" si="48">SUM(ADP9:ADR9)</f>
        <v>102</v>
      </c>
      <c r="ADT9" s="34">
        <v>0</v>
      </c>
      <c r="ADU9" s="34">
        <v>0</v>
      </c>
      <c r="ADV9" s="34">
        <v>0</v>
      </c>
      <c r="ADW9" s="34">
        <v>245</v>
      </c>
      <c r="ADX9" s="34">
        <v>11</v>
      </c>
      <c r="ADY9" s="34">
        <v>256</v>
      </c>
      <c r="ADZ9" s="34">
        <v>1320</v>
      </c>
      <c r="AEA9" s="34">
        <v>9</v>
      </c>
      <c r="AEB9" s="34">
        <v>4</v>
      </c>
      <c r="AEC9" s="34">
        <v>1333</v>
      </c>
      <c r="AED9" s="34">
        <v>99.02</v>
      </c>
      <c r="AEE9" s="34">
        <v>823</v>
      </c>
      <c r="AEF9" s="154">
        <f t="shared" si="28"/>
        <v>12.393681652490887</v>
      </c>
      <c r="AEG9" s="34" t="s">
        <v>2378</v>
      </c>
      <c r="AEH9" s="34" t="s">
        <v>2737</v>
      </c>
      <c r="AEI9" s="34" t="s">
        <v>2692</v>
      </c>
      <c r="AEJ9" s="34">
        <v>8</v>
      </c>
      <c r="AEK9" s="35">
        <v>0.26450231481481484</v>
      </c>
      <c r="AEL9" s="35">
        <v>6.7974537037037042E-2</v>
      </c>
      <c r="AEM9" s="35">
        <v>6.7974537037037042E-2</v>
      </c>
      <c r="AEN9" s="35">
        <v>0.15793981481481481</v>
      </c>
      <c r="AEO9" s="34">
        <v>915</v>
      </c>
      <c r="AEP9" s="34">
        <v>10</v>
      </c>
      <c r="AEQ9" s="34">
        <v>925</v>
      </c>
      <c r="AER9" s="34">
        <v>462</v>
      </c>
      <c r="AES9" s="34">
        <v>8</v>
      </c>
      <c r="AET9" s="34">
        <v>3</v>
      </c>
      <c r="AEU9" s="34">
        <v>473</v>
      </c>
      <c r="AEV9" s="34">
        <v>0</v>
      </c>
      <c r="AEW9" s="34">
        <v>0</v>
      </c>
      <c r="AEX9" s="34">
        <v>0</v>
      </c>
      <c r="AEY9" s="34">
        <v>0</v>
      </c>
      <c r="AEZ9" s="34">
        <v>0</v>
      </c>
      <c r="AFA9" s="34">
        <v>0</v>
      </c>
      <c r="AFB9" s="34">
        <v>0</v>
      </c>
      <c r="AFC9" s="34">
        <v>0</v>
      </c>
      <c r="AFD9" s="34">
        <v>0</v>
      </c>
      <c r="AFE9" s="34">
        <v>0</v>
      </c>
      <c r="AFF9" s="34">
        <v>0</v>
      </c>
      <c r="AFG9" s="34">
        <v>823</v>
      </c>
      <c r="AFH9" s="154">
        <f t="shared" si="29"/>
        <v>57.472660996354797</v>
      </c>
      <c r="AFI9" s="34" t="s">
        <v>2378</v>
      </c>
      <c r="AFJ9" s="34" t="s">
        <v>2737</v>
      </c>
      <c r="AFK9" s="34" t="s">
        <v>2692</v>
      </c>
      <c r="AFL9" s="34">
        <v>8</v>
      </c>
      <c r="AFM9" s="35">
        <v>0.29160879629629627</v>
      </c>
      <c r="AFN9" s="35">
        <v>8.0682870370370363E-2</v>
      </c>
      <c r="AFO9" s="35">
        <v>8.0682870370370363E-2</v>
      </c>
      <c r="AFP9" s="35">
        <v>0.19215277777777776</v>
      </c>
      <c r="AFQ9" s="34">
        <v>1743</v>
      </c>
      <c r="AFR9" s="34">
        <v>4</v>
      </c>
      <c r="AFS9" s="34">
        <v>1747</v>
      </c>
      <c r="AFT9" s="34">
        <v>141</v>
      </c>
      <c r="AFU9" s="34">
        <v>1</v>
      </c>
      <c r="AFV9" s="34">
        <v>1</v>
      </c>
      <c r="AFW9" s="34">
        <f t="shared" si="30"/>
        <v>143</v>
      </c>
      <c r="AFX9" s="34">
        <v>0</v>
      </c>
      <c r="AFY9" s="34">
        <v>0</v>
      </c>
      <c r="AFZ9" s="34">
        <v>0</v>
      </c>
      <c r="AGA9" s="34">
        <v>0</v>
      </c>
      <c r="AGB9" s="34">
        <v>0</v>
      </c>
      <c r="AGC9" s="34">
        <v>0</v>
      </c>
      <c r="AGD9" s="34">
        <v>0</v>
      </c>
      <c r="AGE9" s="34">
        <v>0</v>
      </c>
      <c r="AGF9" s="34">
        <v>0</v>
      </c>
      <c r="AGG9" s="34">
        <v>0</v>
      </c>
      <c r="AGH9" s="34">
        <v>0</v>
      </c>
      <c r="AGI9" s="34">
        <v>823</v>
      </c>
      <c r="AGJ9" s="154">
        <f t="shared" si="31"/>
        <v>17.375455650060754</v>
      </c>
      <c r="AGK9" s="34" t="s">
        <v>2378</v>
      </c>
      <c r="AGL9" s="34" t="s">
        <v>2737</v>
      </c>
      <c r="AGM9" s="34" t="s">
        <v>2692</v>
      </c>
      <c r="AGN9" s="34">
        <v>8</v>
      </c>
      <c r="AGO9" s="35">
        <v>0.13055555555555556</v>
      </c>
      <c r="AGP9" s="35">
        <v>5.4074074074074073E-2</v>
      </c>
      <c r="AGQ9" s="35">
        <v>5.4074074074074073E-2</v>
      </c>
      <c r="AGR9" s="35">
        <v>6.6909722222222232E-2</v>
      </c>
      <c r="AGS9" s="34">
        <v>1088</v>
      </c>
      <c r="AGT9" s="34">
        <v>3</v>
      </c>
      <c r="AGU9" s="34">
        <v>1091</v>
      </c>
      <c r="AGV9" s="34">
        <v>329</v>
      </c>
      <c r="AGW9" s="34">
        <v>2</v>
      </c>
      <c r="AGX9" s="34">
        <v>1</v>
      </c>
      <c r="AGY9" s="34">
        <v>332</v>
      </c>
      <c r="AGZ9" s="34">
        <v>0</v>
      </c>
      <c r="AHA9" s="34">
        <v>0</v>
      </c>
      <c r="AHB9" s="34">
        <v>0</v>
      </c>
      <c r="AHC9" s="34">
        <v>290</v>
      </c>
      <c r="AHD9" s="34">
        <v>3</v>
      </c>
      <c r="AHE9" s="34">
        <v>293</v>
      </c>
      <c r="AHF9" s="34">
        <v>1002</v>
      </c>
      <c r="AHG9" s="34">
        <v>3</v>
      </c>
      <c r="AHH9" s="34">
        <v>0</v>
      </c>
      <c r="AHI9" s="34">
        <v>1005</v>
      </c>
      <c r="AHJ9" s="34">
        <v>99.7</v>
      </c>
      <c r="AHK9" s="34">
        <v>823</v>
      </c>
      <c r="AHL9" s="154">
        <f t="shared" si="32"/>
        <v>40.340218712029163</v>
      </c>
      <c r="AHM9" s="34" t="s">
        <v>2378</v>
      </c>
      <c r="AHN9" s="34" t="s">
        <v>2737</v>
      </c>
      <c r="AHO9" s="34" t="s">
        <v>2692</v>
      </c>
      <c r="AHP9" s="34">
        <v>8</v>
      </c>
      <c r="AHQ9" s="35">
        <v>5.1377314814814813E-2</v>
      </c>
      <c r="AHR9" s="35">
        <v>3.1053240740740742E-2</v>
      </c>
      <c r="AHS9" s="35">
        <v>3.1053240740740742E-2</v>
      </c>
      <c r="AHT9" s="35">
        <v>1.6342592592592593E-2</v>
      </c>
      <c r="AHU9" s="34">
        <v>255</v>
      </c>
      <c r="AHV9" s="34">
        <v>5</v>
      </c>
      <c r="AHW9" s="34">
        <v>260</v>
      </c>
      <c r="AHX9" s="34">
        <v>681</v>
      </c>
      <c r="AHY9" s="34">
        <v>4</v>
      </c>
      <c r="AHZ9" s="34">
        <v>2</v>
      </c>
      <c r="AIA9" s="34">
        <v>687</v>
      </c>
      <c r="AIB9" s="34">
        <v>0</v>
      </c>
      <c r="AIC9" s="34">
        <v>0</v>
      </c>
      <c r="AID9" s="34">
        <v>0</v>
      </c>
      <c r="AIE9" s="34">
        <v>0</v>
      </c>
      <c r="AIF9" s="34">
        <v>0</v>
      </c>
      <c r="AIG9" s="34">
        <v>0</v>
      </c>
      <c r="AIH9" s="34">
        <v>0</v>
      </c>
      <c r="AII9" s="34">
        <v>0</v>
      </c>
      <c r="AIJ9" s="34">
        <v>0</v>
      </c>
      <c r="AIK9" s="34">
        <v>0</v>
      </c>
      <c r="AIL9" s="34">
        <v>0</v>
      </c>
      <c r="AIM9" s="34">
        <v>823</v>
      </c>
      <c r="AIN9" s="154">
        <f t="shared" si="33"/>
        <v>83.475091130012146</v>
      </c>
      <c r="AIO9" s="34" t="s">
        <v>2378</v>
      </c>
      <c r="AIP9" s="34" t="s">
        <v>2737</v>
      </c>
      <c r="AIQ9" s="34" t="s">
        <v>2692</v>
      </c>
      <c r="AIR9" s="34">
        <v>8</v>
      </c>
      <c r="AIS9" s="35">
        <v>0</v>
      </c>
      <c r="AIT9" s="35">
        <v>0</v>
      </c>
      <c r="AIU9" s="35">
        <v>0</v>
      </c>
      <c r="AIV9" s="35">
        <v>0</v>
      </c>
      <c r="AIW9" s="34">
        <v>0</v>
      </c>
      <c r="AIX9" s="34">
        <v>0</v>
      </c>
      <c r="AIY9" s="34">
        <v>0</v>
      </c>
      <c r="AIZ9" s="34">
        <v>0</v>
      </c>
      <c r="AJA9" s="34">
        <v>0</v>
      </c>
      <c r="AJB9" s="34">
        <v>0</v>
      </c>
      <c r="AJC9" s="34">
        <v>0</v>
      </c>
      <c r="AJD9" s="34">
        <v>0</v>
      </c>
      <c r="AJE9" s="34">
        <v>0</v>
      </c>
      <c r="AJF9" s="34">
        <v>0</v>
      </c>
      <c r="AJG9" s="34">
        <v>0</v>
      </c>
      <c r="AJH9" s="34">
        <v>0</v>
      </c>
      <c r="AJI9" s="34">
        <v>0</v>
      </c>
      <c r="AJJ9" s="34">
        <v>0</v>
      </c>
      <c r="AJK9" s="34">
        <v>0</v>
      </c>
      <c r="AJL9" s="34">
        <v>0</v>
      </c>
      <c r="AJM9" s="34">
        <v>0</v>
      </c>
      <c r="AJN9" s="34">
        <v>0</v>
      </c>
      <c r="AJO9" s="34">
        <v>823</v>
      </c>
      <c r="AJP9" s="154">
        <f t="shared" si="45"/>
        <v>0</v>
      </c>
      <c r="AJQ9" s="34" t="s">
        <v>2378</v>
      </c>
      <c r="AJR9" s="34" t="s">
        <v>2737</v>
      </c>
      <c r="AJS9" s="34" t="s">
        <v>2692</v>
      </c>
      <c r="AJT9" s="34">
        <v>8</v>
      </c>
      <c r="AJU9" s="35">
        <v>9.386574074074075E-3</v>
      </c>
      <c r="AJV9" s="35">
        <v>5.347222222222222E-3</v>
      </c>
      <c r="AJW9" s="35">
        <v>5.347222222222222E-3</v>
      </c>
      <c r="AJX9" s="35">
        <v>4.0277777777777777E-3</v>
      </c>
      <c r="AJY9" s="34">
        <v>51</v>
      </c>
      <c r="AJZ9" s="34">
        <v>3</v>
      </c>
      <c r="AKA9" s="34">
        <v>54</v>
      </c>
      <c r="AKB9" s="34">
        <v>167</v>
      </c>
      <c r="AKC9" s="34">
        <v>0</v>
      </c>
      <c r="AKD9" s="34">
        <v>3</v>
      </c>
      <c r="AKE9" s="34">
        <v>170</v>
      </c>
      <c r="AKF9" s="34">
        <v>0</v>
      </c>
      <c r="AKG9" s="34">
        <v>0</v>
      </c>
      <c r="AKH9" s="34">
        <v>0</v>
      </c>
      <c r="AKI9" s="34">
        <v>0</v>
      </c>
      <c r="AKJ9" s="34">
        <v>0</v>
      </c>
      <c r="AKK9" s="34">
        <v>0</v>
      </c>
      <c r="AKL9" s="34">
        <v>0</v>
      </c>
      <c r="AKM9" s="34">
        <v>0</v>
      </c>
      <c r="AKN9" s="34">
        <v>0</v>
      </c>
      <c r="AKO9" s="34">
        <v>0</v>
      </c>
      <c r="AKP9" s="34">
        <v>0</v>
      </c>
      <c r="AKQ9" s="34">
        <v>823</v>
      </c>
      <c r="AKR9" s="154">
        <f t="shared" si="46"/>
        <v>20.656136087484811</v>
      </c>
      <c r="AKS9" s="34" t="s">
        <v>2378</v>
      </c>
      <c r="AKT9" s="34" t="s">
        <v>2737</v>
      </c>
      <c r="AKU9" s="34" t="s">
        <v>2692</v>
      </c>
      <c r="AKV9" s="34">
        <v>8</v>
      </c>
      <c r="AKW9" s="35">
        <v>5.679398148148148E-2</v>
      </c>
      <c r="AKX9" s="35">
        <v>3.6412037037037034E-2</v>
      </c>
      <c r="AKY9" s="35">
        <v>3.9583333333333337E-3</v>
      </c>
      <c r="AKZ9" s="35">
        <v>2.0381944444444446E-2</v>
      </c>
      <c r="ALA9" s="34">
        <v>306</v>
      </c>
      <c r="ALB9" s="34">
        <v>8</v>
      </c>
      <c r="ALC9" s="34">
        <v>314</v>
      </c>
      <c r="ALD9" s="34">
        <v>848</v>
      </c>
      <c r="ALE9" s="34">
        <v>4</v>
      </c>
      <c r="ALF9" s="34">
        <v>5</v>
      </c>
      <c r="ALG9" s="34">
        <f t="shared" si="36"/>
        <v>857</v>
      </c>
      <c r="ALH9" s="34">
        <v>0</v>
      </c>
      <c r="ALI9" s="34">
        <v>0</v>
      </c>
      <c r="ALJ9" s="34">
        <v>0</v>
      </c>
      <c r="ALK9" s="34">
        <v>0</v>
      </c>
      <c r="ALL9" s="34">
        <v>0</v>
      </c>
      <c r="ALM9" s="34">
        <v>0</v>
      </c>
      <c r="ALN9" s="34">
        <v>0</v>
      </c>
      <c r="ALO9" s="34">
        <v>0</v>
      </c>
      <c r="ALP9" s="34">
        <v>0</v>
      </c>
      <c r="ALQ9" s="34">
        <v>0</v>
      </c>
      <c r="ALR9" s="34">
        <v>0</v>
      </c>
      <c r="ALS9" s="34">
        <v>823</v>
      </c>
      <c r="ALT9" s="154">
        <f t="shared" si="47"/>
        <v>104.13122721749697</v>
      </c>
      <c r="ALU9" s="34" t="s">
        <v>2378</v>
      </c>
      <c r="ALV9" s="34" t="s">
        <v>2737</v>
      </c>
      <c r="ALW9" s="34" t="s">
        <v>2692</v>
      </c>
      <c r="ALX9" s="34">
        <v>8</v>
      </c>
      <c r="ALY9" s="1">
        <v>0.91047453703703696</v>
      </c>
      <c r="ALZ9" s="1">
        <v>0.29550925925925925</v>
      </c>
      <c r="AMA9" s="1">
        <v>9.67824074074074E-2</v>
      </c>
      <c r="AMB9" s="1">
        <v>0.61496527777777776</v>
      </c>
      <c r="AMC9">
        <v>5233</v>
      </c>
      <c r="AMD9">
        <v>25</v>
      </c>
      <c r="AME9">
        <v>5258</v>
      </c>
      <c r="AMF9">
        <v>1882</v>
      </c>
      <c r="AMG9">
        <v>15</v>
      </c>
      <c r="AMH9">
        <v>10</v>
      </c>
      <c r="AMI9">
        <v>1907</v>
      </c>
      <c r="AMJ9">
        <v>0</v>
      </c>
      <c r="AMK9">
        <v>0</v>
      </c>
      <c r="AML9">
        <v>0</v>
      </c>
      <c r="AMM9">
        <v>535</v>
      </c>
      <c r="AMN9">
        <v>14</v>
      </c>
      <c r="AMO9">
        <v>549</v>
      </c>
      <c r="AMP9">
        <v>2322</v>
      </c>
      <c r="AMQ9">
        <v>12</v>
      </c>
      <c r="AMR9">
        <v>4</v>
      </c>
      <c r="AMS9">
        <v>2338</v>
      </c>
      <c r="AMT9">
        <v>99.32</v>
      </c>
      <c r="AMU9" s="34">
        <f t="shared" si="38"/>
        <v>4115</v>
      </c>
      <c r="AMV9" s="154">
        <f t="shared" si="39"/>
        <v>46.342648845686512</v>
      </c>
      <c r="AMW9">
        <f t="shared" si="40"/>
        <v>2208</v>
      </c>
      <c r="AMX9" s="34" t="s">
        <v>2378</v>
      </c>
      <c r="AMY9" s="34" t="s">
        <v>2737</v>
      </c>
      <c r="AMZ9" s="34" t="s">
        <v>2692</v>
      </c>
      <c r="ANA9" s="34">
        <v>8</v>
      </c>
      <c r="ANB9" s="35">
        <v>0.25673611111111111</v>
      </c>
      <c r="ANC9" s="35">
        <v>7.5069444444444453E-2</v>
      </c>
      <c r="AND9" s="35">
        <v>7.5069444444444453E-2</v>
      </c>
      <c r="ANE9" s="35">
        <v>0.16163194444444443</v>
      </c>
      <c r="ANF9" s="34">
        <v>1782</v>
      </c>
      <c r="ANG9" s="34">
        <v>6</v>
      </c>
      <c r="ANH9" s="34">
        <v>1788</v>
      </c>
      <c r="ANI9" s="34">
        <v>196</v>
      </c>
      <c r="ANJ9" s="34">
        <v>4</v>
      </c>
      <c r="ANK9" s="34">
        <v>2</v>
      </c>
      <c r="ANL9" s="34">
        <v>202</v>
      </c>
      <c r="ANM9" s="34">
        <v>0</v>
      </c>
      <c r="ANN9" s="34">
        <v>0</v>
      </c>
      <c r="ANO9" s="34">
        <v>0</v>
      </c>
      <c r="ANP9" s="34">
        <v>0</v>
      </c>
      <c r="ANQ9" s="34">
        <v>0</v>
      </c>
      <c r="ANR9" s="34">
        <v>0</v>
      </c>
      <c r="ANS9" s="34">
        <v>0</v>
      </c>
      <c r="ANT9" s="34">
        <v>0</v>
      </c>
      <c r="ANU9" s="34">
        <v>0</v>
      </c>
      <c r="ANV9" s="34">
        <v>0</v>
      </c>
      <c r="ANW9" s="34">
        <v>0</v>
      </c>
      <c r="ANX9" s="34">
        <v>823</v>
      </c>
      <c r="ANY9" s="154">
        <f t="shared" si="41"/>
        <v>24.544349939246661</v>
      </c>
      <c r="ANZ9" s="34" t="s">
        <v>2378</v>
      </c>
      <c r="AOA9" s="34" t="s">
        <v>2737</v>
      </c>
      <c r="AOB9" s="34" t="s">
        <v>2692</v>
      </c>
      <c r="AOC9" s="34">
        <v>8</v>
      </c>
      <c r="AOD9" s="35">
        <v>0.42918981481481483</v>
      </c>
      <c r="AOE9" s="35">
        <v>5.9837962962962961E-2</v>
      </c>
      <c r="AOF9" s="35">
        <v>5.9837962962962961E-2</v>
      </c>
      <c r="AOG9" s="35">
        <v>0.2348726851851852</v>
      </c>
      <c r="AOH9" s="34">
        <v>1400</v>
      </c>
      <c r="AOI9" s="34">
        <v>0</v>
      </c>
      <c r="AOJ9" s="34">
        <v>1400</v>
      </c>
      <c r="AOK9" s="34">
        <v>67</v>
      </c>
      <c r="AOL9" s="34">
        <v>0</v>
      </c>
      <c r="AOM9" s="34">
        <v>0</v>
      </c>
      <c r="AON9" s="34">
        <v>67</v>
      </c>
      <c r="AOO9" s="34">
        <v>0</v>
      </c>
      <c r="AOP9" s="34">
        <v>0</v>
      </c>
      <c r="AOQ9" s="34">
        <v>0</v>
      </c>
      <c r="AOR9" s="34">
        <v>254</v>
      </c>
      <c r="AOS9" s="34">
        <v>2</v>
      </c>
      <c r="AOT9" s="34">
        <v>256</v>
      </c>
      <c r="AOU9" s="34">
        <v>1341</v>
      </c>
      <c r="AOV9" s="34">
        <v>2</v>
      </c>
      <c r="AOW9" s="34">
        <v>0</v>
      </c>
      <c r="AOX9" s="34">
        <v>1343</v>
      </c>
      <c r="AOY9" s="34">
        <v>99.85</v>
      </c>
      <c r="AOZ9" s="34">
        <v>823</v>
      </c>
      <c r="APA9" s="154">
        <f t="shared" si="42"/>
        <v>8.1409477521263671</v>
      </c>
    </row>
    <row r="10" spans="1:1093">
      <c r="A10" t="s">
        <v>2379</v>
      </c>
      <c r="B10" t="s">
        <v>2737</v>
      </c>
      <c r="C10" t="s">
        <v>2692</v>
      </c>
      <c r="D10">
        <v>8</v>
      </c>
      <c r="E10" s="1">
        <v>0.13790509259259259</v>
      </c>
      <c r="F10" s="1">
        <v>4.6365740740740742E-2</v>
      </c>
      <c r="G10" s="1">
        <v>4.6365740740740742E-2</v>
      </c>
      <c r="H10" s="1">
        <v>4.8136574074074075E-2</v>
      </c>
      <c r="I10">
        <v>1386</v>
      </c>
      <c r="J10">
        <v>2</v>
      </c>
      <c r="K10">
        <v>1388</v>
      </c>
      <c r="L10">
        <v>267</v>
      </c>
      <c r="M10">
        <v>2</v>
      </c>
      <c r="N10">
        <v>0</v>
      </c>
      <c r="O10">
        <v>269</v>
      </c>
      <c r="P10">
        <v>0</v>
      </c>
      <c r="Q10">
        <v>0</v>
      </c>
      <c r="R10">
        <v>0</v>
      </c>
      <c r="S10">
        <v>152</v>
      </c>
      <c r="T10">
        <v>13</v>
      </c>
      <c r="U10">
        <v>165</v>
      </c>
      <c r="V10">
        <v>874</v>
      </c>
      <c r="W10">
        <v>12</v>
      </c>
      <c r="X10">
        <v>5</v>
      </c>
      <c r="Y10">
        <v>891</v>
      </c>
      <c r="Z10">
        <v>98.09</v>
      </c>
      <c r="AA10">
        <v>823</v>
      </c>
      <c r="AB10" s="12">
        <f t="shared" si="0"/>
        <v>32.68529769137303</v>
      </c>
      <c r="AC10" t="s">
        <v>2379</v>
      </c>
      <c r="AD10" t="s">
        <v>2737</v>
      </c>
      <c r="AE10" t="s">
        <v>2692</v>
      </c>
      <c r="AF10">
        <v>8</v>
      </c>
      <c r="AG10" s="1">
        <v>0.12501157407407407</v>
      </c>
      <c r="AH10" s="1">
        <v>4.9756944444444444E-2</v>
      </c>
      <c r="AI10" s="1">
        <v>4.9756944444444444E-2</v>
      </c>
      <c r="AJ10" s="1">
        <v>3.5208333333333335E-2</v>
      </c>
      <c r="AK10">
        <v>2084</v>
      </c>
      <c r="AL10">
        <v>0</v>
      </c>
      <c r="AM10">
        <v>2084</v>
      </c>
      <c r="AN10">
        <v>104</v>
      </c>
      <c r="AO10">
        <v>0</v>
      </c>
      <c r="AP10">
        <v>0</v>
      </c>
      <c r="AQ10">
        <v>104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823</v>
      </c>
      <c r="BD10" s="12">
        <f>AQ10/BC10*100</f>
        <v>12.636695018226002</v>
      </c>
      <c r="BE10" t="s">
        <v>2379</v>
      </c>
      <c r="BF10" t="s">
        <v>2737</v>
      </c>
      <c r="BG10" t="s">
        <v>2692</v>
      </c>
      <c r="BH10">
        <v>8</v>
      </c>
      <c r="BI10" s="1">
        <v>0.1696296296296296</v>
      </c>
      <c r="BJ10" s="1">
        <v>0.10702546296296296</v>
      </c>
      <c r="BK10" s="1">
        <v>0.10702546296296296</v>
      </c>
      <c r="BL10" s="1">
        <v>4.628472222222222E-2</v>
      </c>
      <c r="BM10">
        <v>162</v>
      </c>
      <c r="BN10">
        <v>7</v>
      </c>
      <c r="BO10">
        <v>169</v>
      </c>
      <c r="BP10">
        <v>1858</v>
      </c>
      <c r="BQ10">
        <v>4</v>
      </c>
      <c r="BR10">
        <v>5</v>
      </c>
      <c r="BS10">
        <v>1867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2400</v>
      </c>
      <c r="CF10" s="12">
        <f t="shared" si="1"/>
        <v>77.791666666666671</v>
      </c>
      <c r="CG10" t="s">
        <v>2379</v>
      </c>
      <c r="CH10" t="s">
        <v>2737</v>
      </c>
      <c r="CI10" t="s">
        <v>2692</v>
      </c>
      <c r="CJ10">
        <v>8</v>
      </c>
      <c r="CK10" s="1">
        <v>0</v>
      </c>
      <c r="CL10" s="1">
        <v>0</v>
      </c>
      <c r="CM10" s="1">
        <v>0</v>
      </c>
      <c r="CN10" s="1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3</v>
      </c>
      <c r="CZ10">
        <v>0</v>
      </c>
      <c r="DA10">
        <v>3</v>
      </c>
      <c r="DB10">
        <v>177</v>
      </c>
      <c r="DC10">
        <v>0</v>
      </c>
      <c r="DD10">
        <v>0</v>
      </c>
      <c r="DE10">
        <v>177</v>
      </c>
      <c r="DF10">
        <v>100</v>
      </c>
      <c r="DH10" s="12" t="e">
        <f t="shared" si="2"/>
        <v>#DIV/0!</v>
      </c>
      <c r="DI10" t="s">
        <v>2379</v>
      </c>
      <c r="DJ10" t="s">
        <v>2737</v>
      </c>
      <c r="DK10" t="s">
        <v>2692</v>
      </c>
      <c r="DL10">
        <v>8</v>
      </c>
      <c r="DM10" s="1">
        <v>0.33281250000000001</v>
      </c>
      <c r="DN10" s="1">
        <v>0.20315972222222223</v>
      </c>
      <c r="DO10" s="1">
        <v>9.9733796296296306E-2</v>
      </c>
      <c r="DP10" s="1">
        <v>0.12964120370370372</v>
      </c>
      <c r="DQ10">
        <v>3632</v>
      </c>
      <c r="DR10">
        <v>9</v>
      </c>
      <c r="DS10">
        <v>3641</v>
      </c>
      <c r="DT10">
        <v>2229</v>
      </c>
      <c r="DU10">
        <v>6</v>
      </c>
      <c r="DV10">
        <v>5</v>
      </c>
      <c r="DW10">
        <v>2240</v>
      </c>
      <c r="DX10">
        <v>0</v>
      </c>
      <c r="DY10">
        <v>0</v>
      </c>
      <c r="DZ10">
        <v>0</v>
      </c>
      <c r="EA10">
        <v>155</v>
      </c>
      <c r="EB10">
        <v>13</v>
      </c>
      <c r="EC10">
        <v>168</v>
      </c>
      <c r="ED10">
        <v>1051</v>
      </c>
      <c r="EE10">
        <v>12</v>
      </c>
      <c r="EF10">
        <v>5</v>
      </c>
      <c r="EG10">
        <v>1068</v>
      </c>
      <c r="EH10">
        <v>98.41</v>
      </c>
      <c r="EI10">
        <f t="shared" si="15"/>
        <v>4046</v>
      </c>
      <c r="EJ10" s="12">
        <f t="shared" si="3"/>
        <v>55.363321799307961</v>
      </c>
      <c r="EK10" t="s">
        <v>2379</v>
      </c>
      <c r="EL10" t="s">
        <v>2737</v>
      </c>
      <c r="EM10" t="s">
        <v>2692</v>
      </c>
      <c r="EN10">
        <v>8</v>
      </c>
      <c r="EO10" s="1">
        <v>0</v>
      </c>
      <c r="EP10" s="1">
        <v>0</v>
      </c>
      <c r="EQ10" s="1">
        <v>0</v>
      </c>
      <c r="ER10" s="1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2400</v>
      </c>
      <c r="FL10" s="12">
        <f t="shared" si="4"/>
        <v>0</v>
      </c>
      <c r="FM10" t="s">
        <v>2379</v>
      </c>
      <c r="FN10" t="s">
        <v>2737</v>
      </c>
      <c r="FO10" t="s">
        <v>2692</v>
      </c>
      <c r="FP10">
        <v>8</v>
      </c>
      <c r="FQ10" s="1">
        <v>0</v>
      </c>
      <c r="FR10" s="1">
        <v>0</v>
      </c>
      <c r="FS10" s="1">
        <v>0</v>
      </c>
      <c r="FT10" s="1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2400</v>
      </c>
      <c r="GN10" s="12">
        <f t="shared" si="5"/>
        <v>0</v>
      </c>
      <c r="GO10" t="s">
        <v>2379</v>
      </c>
      <c r="GP10" t="s">
        <v>2737</v>
      </c>
      <c r="GQ10" t="s">
        <v>2692</v>
      </c>
      <c r="GR10">
        <v>8</v>
      </c>
      <c r="GS10" s="1">
        <v>0</v>
      </c>
      <c r="GT10" s="1">
        <v>0</v>
      </c>
      <c r="GU10" s="1">
        <v>0</v>
      </c>
      <c r="GV10" s="1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2400</v>
      </c>
      <c r="HP10" s="12">
        <f t="shared" si="6"/>
        <v>0</v>
      </c>
      <c r="HQ10" t="s">
        <v>2379</v>
      </c>
      <c r="HR10" t="s">
        <v>2737</v>
      </c>
      <c r="HS10" t="s">
        <v>2692</v>
      </c>
      <c r="HT10">
        <v>8</v>
      </c>
      <c r="HU10" s="1">
        <v>0.15332175925925925</v>
      </c>
      <c r="HV10" s="1">
        <v>0.10702546296296296</v>
      </c>
      <c r="HW10" s="1">
        <v>1.6296296296296295E-2</v>
      </c>
      <c r="HX10" s="1">
        <v>4.628472222222222E-2</v>
      </c>
      <c r="HY10">
        <v>162</v>
      </c>
      <c r="HZ10">
        <v>7</v>
      </c>
      <c r="IA10">
        <v>169</v>
      </c>
      <c r="IB10">
        <v>1858</v>
      </c>
      <c r="IC10">
        <v>4</v>
      </c>
      <c r="ID10">
        <v>5</v>
      </c>
      <c r="IE10">
        <v>1867</v>
      </c>
      <c r="IF10">
        <v>0</v>
      </c>
      <c r="IG10">
        <v>0</v>
      </c>
      <c r="IH10">
        <v>0</v>
      </c>
      <c r="II10">
        <v>3</v>
      </c>
      <c r="IJ10">
        <v>0</v>
      </c>
      <c r="IK10">
        <v>3</v>
      </c>
      <c r="IL10">
        <v>177</v>
      </c>
      <c r="IM10">
        <v>0</v>
      </c>
      <c r="IN10">
        <v>0</v>
      </c>
      <c r="IO10">
        <v>177</v>
      </c>
      <c r="IP10">
        <v>100</v>
      </c>
      <c r="IQ10">
        <v>2400</v>
      </c>
      <c r="IR10" s="12">
        <f t="shared" si="7"/>
        <v>77.791666666666671</v>
      </c>
      <c r="IS10" t="s">
        <v>2379</v>
      </c>
      <c r="IT10" t="s">
        <v>2737</v>
      </c>
      <c r="IU10" t="s">
        <v>2692</v>
      </c>
      <c r="IV10">
        <v>8</v>
      </c>
      <c r="IW10" s="1">
        <v>0.33281250000000001</v>
      </c>
      <c r="IX10" s="1">
        <v>0.20315972222222223</v>
      </c>
      <c r="IY10" s="1">
        <v>9.9733796296296306E-2</v>
      </c>
      <c r="IZ10" s="1">
        <v>0.12964120370370372</v>
      </c>
      <c r="JA10">
        <v>3632</v>
      </c>
      <c r="JB10">
        <v>9</v>
      </c>
      <c r="JC10">
        <v>3641</v>
      </c>
      <c r="JD10">
        <v>2229</v>
      </c>
      <c r="JE10">
        <v>6</v>
      </c>
      <c r="JF10">
        <v>5</v>
      </c>
      <c r="JG10">
        <v>2240</v>
      </c>
      <c r="JH10">
        <v>0</v>
      </c>
      <c r="JI10">
        <v>0</v>
      </c>
      <c r="JJ10">
        <v>0</v>
      </c>
      <c r="JK10">
        <v>155</v>
      </c>
      <c r="JL10">
        <v>13</v>
      </c>
      <c r="JM10">
        <v>168</v>
      </c>
      <c r="JN10">
        <v>1051</v>
      </c>
      <c r="JO10">
        <v>12</v>
      </c>
      <c r="JP10">
        <v>5</v>
      </c>
      <c r="JQ10">
        <v>1068</v>
      </c>
      <c r="JR10">
        <v>98.41</v>
      </c>
      <c r="JS10">
        <f t="shared" si="16"/>
        <v>4046</v>
      </c>
      <c r="JT10" s="12">
        <f t="shared" si="8"/>
        <v>55.363321799307961</v>
      </c>
      <c r="JU10" t="s">
        <v>2379</v>
      </c>
      <c r="JV10" t="s">
        <v>2736</v>
      </c>
      <c r="JW10" t="s">
        <v>2692</v>
      </c>
      <c r="JX10">
        <v>8</v>
      </c>
      <c r="JY10" s="1">
        <v>0.24875</v>
      </c>
      <c r="JZ10" s="1">
        <v>0.14069444444444446</v>
      </c>
      <c r="KA10" s="1">
        <v>0.14069444444444446</v>
      </c>
      <c r="KB10" s="1">
        <v>5.0358796296296297E-2</v>
      </c>
      <c r="KC10">
        <v>216</v>
      </c>
      <c r="KD10">
        <v>9</v>
      </c>
      <c r="KE10">
        <v>225</v>
      </c>
      <c r="KF10">
        <v>2765</v>
      </c>
      <c r="KG10">
        <v>15</v>
      </c>
      <c r="KH10">
        <v>5</v>
      </c>
      <c r="KI10">
        <v>2785</v>
      </c>
      <c r="KJ10">
        <v>0</v>
      </c>
      <c r="KK10">
        <v>0</v>
      </c>
      <c r="KL10">
        <v>0</v>
      </c>
      <c r="KM10">
        <v>63</v>
      </c>
      <c r="KN10">
        <v>7</v>
      </c>
      <c r="KO10">
        <v>70</v>
      </c>
      <c r="KP10">
        <v>897</v>
      </c>
      <c r="KQ10">
        <v>12</v>
      </c>
      <c r="KR10">
        <v>1</v>
      </c>
      <c r="KS10">
        <v>910</v>
      </c>
      <c r="KT10">
        <v>98.57</v>
      </c>
      <c r="KU10">
        <v>2400</v>
      </c>
      <c r="KV10" s="12">
        <f t="shared" si="9"/>
        <v>116.04166666666667</v>
      </c>
      <c r="KW10" t="s">
        <v>2379</v>
      </c>
      <c r="KX10" t="s">
        <v>2736</v>
      </c>
      <c r="KY10" t="s">
        <v>2692</v>
      </c>
      <c r="KZ10">
        <v>8</v>
      </c>
      <c r="LA10" s="1">
        <v>0.25508101851851855</v>
      </c>
      <c r="LB10" s="1">
        <v>0.17255787037037038</v>
      </c>
      <c r="LC10" s="1">
        <v>0.17255787037037038</v>
      </c>
      <c r="LD10" s="1">
        <v>6.4594907407407406E-2</v>
      </c>
      <c r="LE10">
        <v>310</v>
      </c>
      <c r="LF10">
        <v>28</v>
      </c>
      <c r="LG10">
        <v>338</v>
      </c>
      <c r="LH10">
        <v>2426</v>
      </c>
      <c r="LI10">
        <v>52</v>
      </c>
      <c r="LJ10">
        <v>16</v>
      </c>
      <c r="LK10">
        <v>2494</v>
      </c>
      <c r="LL10">
        <v>0</v>
      </c>
      <c r="LM10">
        <v>0</v>
      </c>
      <c r="LN10">
        <v>0</v>
      </c>
      <c r="LO10">
        <v>179</v>
      </c>
      <c r="LP10">
        <v>9</v>
      </c>
      <c r="LQ10">
        <v>188</v>
      </c>
      <c r="LR10">
        <v>1132</v>
      </c>
      <c r="LS10">
        <v>10</v>
      </c>
      <c r="LT10">
        <v>0</v>
      </c>
      <c r="LU10">
        <v>1142</v>
      </c>
      <c r="LV10">
        <v>99.12</v>
      </c>
      <c r="LW10">
        <v>2400</v>
      </c>
      <c r="LX10" s="12">
        <f t="shared" si="10"/>
        <v>103.91666666666666</v>
      </c>
      <c r="LY10" t="s">
        <v>2379</v>
      </c>
      <c r="LZ10" t="s">
        <v>2736</v>
      </c>
      <c r="MA10" t="s">
        <v>2692</v>
      </c>
      <c r="MB10">
        <v>8</v>
      </c>
      <c r="MC10" s="1">
        <v>0.2519791666666667</v>
      </c>
      <c r="MD10" s="1">
        <v>0.18399305555555556</v>
      </c>
      <c r="ME10" s="1">
        <v>0.18399305555555556</v>
      </c>
      <c r="MF10" s="1">
        <v>3.4386574074074076E-2</v>
      </c>
      <c r="MG10">
        <v>72</v>
      </c>
      <c r="MH10">
        <v>44</v>
      </c>
      <c r="MI10">
        <v>116</v>
      </c>
      <c r="MJ10">
        <v>2443</v>
      </c>
      <c r="MK10">
        <v>88</v>
      </c>
      <c r="ML10">
        <v>20</v>
      </c>
      <c r="MM10">
        <v>2551</v>
      </c>
      <c r="MN10">
        <v>0</v>
      </c>
      <c r="MO10">
        <v>0</v>
      </c>
      <c r="MP10">
        <v>0</v>
      </c>
      <c r="MQ10">
        <v>73</v>
      </c>
      <c r="MR10">
        <v>7</v>
      </c>
      <c r="MS10">
        <v>80</v>
      </c>
      <c r="MT10">
        <v>651</v>
      </c>
      <c r="MU10">
        <v>8</v>
      </c>
      <c r="MV10">
        <v>3</v>
      </c>
      <c r="MW10">
        <v>662</v>
      </c>
      <c r="MX10">
        <v>98.34</v>
      </c>
      <c r="MY10">
        <v>2400</v>
      </c>
      <c r="MZ10" s="12">
        <f>MM10/MY10*100</f>
        <v>106.29166666666667</v>
      </c>
      <c r="NA10" t="s">
        <v>2379</v>
      </c>
      <c r="NB10" t="s">
        <v>2736</v>
      </c>
      <c r="NC10" t="s">
        <v>2692</v>
      </c>
      <c r="ND10">
        <v>8</v>
      </c>
      <c r="NE10" s="1">
        <v>0.25018518518518518</v>
      </c>
      <c r="NF10" s="1">
        <v>0.18313657407407405</v>
      </c>
      <c r="NG10" s="1">
        <v>0.18313657407407405</v>
      </c>
      <c r="NH10" s="1">
        <v>5.1875000000000004E-2</v>
      </c>
      <c r="NI10">
        <v>112</v>
      </c>
      <c r="NJ10">
        <v>48</v>
      </c>
      <c r="NK10">
        <v>160</v>
      </c>
      <c r="NL10">
        <v>2829</v>
      </c>
      <c r="NM10">
        <v>83</v>
      </c>
      <c r="NN10">
        <v>36</v>
      </c>
      <c r="NO10">
        <v>2948</v>
      </c>
      <c r="NP10">
        <v>0</v>
      </c>
      <c r="NQ10">
        <v>0</v>
      </c>
      <c r="NR10">
        <v>0</v>
      </c>
      <c r="NS10">
        <v>3</v>
      </c>
      <c r="NT10">
        <v>2</v>
      </c>
      <c r="NU10">
        <v>5</v>
      </c>
      <c r="NV10">
        <v>300</v>
      </c>
      <c r="NW10">
        <v>2</v>
      </c>
      <c r="NX10">
        <v>1</v>
      </c>
      <c r="NY10">
        <v>303</v>
      </c>
      <c r="NZ10">
        <v>99.01</v>
      </c>
      <c r="OA10">
        <v>2400</v>
      </c>
      <c r="OB10" s="12">
        <f>NO10/OA10*100</f>
        <v>122.83333333333333</v>
      </c>
      <c r="OC10" t="s">
        <v>2379</v>
      </c>
      <c r="OD10" t="s">
        <v>2737</v>
      </c>
      <c r="OE10" t="s">
        <v>2692</v>
      </c>
      <c r="OF10">
        <v>8</v>
      </c>
      <c r="OG10" s="1">
        <v>0.29868055555555556</v>
      </c>
      <c r="OH10" s="1">
        <v>0.17107638888888888</v>
      </c>
      <c r="OI10" s="1">
        <v>0.17107638888888888</v>
      </c>
      <c r="OJ10" s="1">
        <v>7.2499999999999995E-2</v>
      </c>
      <c r="OK10">
        <v>144</v>
      </c>
      <c r="OL10">
        <v>35</v>
      </c>
      <c r="OM10">
        <v>179</v>
      </c>
      <c r="ON10">
        <v>2380</v>
      </c>
      <c r="OO10">
        <v>54</v>
      </c>
      <c r="OP10">
        <v>14</v>
      </c>
      <c r="OQ10">
        <v>2448</v>
      </c>
      <c r="OR10">
        <v>0</v>
      </c>
      <c r="OS10">
        <v>0</v>
      </c>
      <c r="OT10">
        <v>0</v>
      </c>
      <c r="OU10">
        <v>111</v>
      </c>
      <c r="OV10">
        <v>5</v>
      </c>
      <c r="OW10">
        <v>116</v>
      </c>
      <c r="OX10">
        <v>846</v>
      </c>
      <c r="OY10">
        <v>5</v>
      </c>
      <c r="OZ10">
        <v>1</v>
      </c>
      <c r="PA10">
        <v>852</v>
      </c>
      <c r="PB10">
        <v>99.3</v>
      </c>
      <c r="PC10">
        <v>2400</v>
      </c>
      <c r="PD10" s="12">
        <f t="shared" si="11"/>
        <v>102</v>
      </c>
      <c r="PE10" t="s">
        <v>2379</v>
      </c>
      <c r="PF10" t="s">
        <v>2737</v>
      </c>
      <c r="PG10" t="s">
        <v>2692</v>
      </c>
      <c r="PI10" s="1">
        <v>6.5694444444444444E-2</v>
      </c>
      <c r="PJ10" s="1">
        <v>4.3472222222222225E-2</v>
      </c>
      <c r="PK10" s="1">
        <v>4.3472222222222225E-2</v>
      </c>
      <c r="PL10" s="1">
        <v>1.9143518518518518E-2</v>
      </c>
      <c r="PM10">
        <v>31</v>
      </c>
      <c r="PN10">
        <v>7</v>
      </c>
      <c r="PO10">
        <v>38</v>
      </c>
      <c r="PP10">
        <v>733</v>
      </c>
      <c r="PQ10">
        <v>13</v>
      </c>
      <c r="PR10">
        <v>4</v>
      </c>
      <c r="PS10">
        <v>750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2400</v>
      </c>
      <c r="QF10" s="12">
        <f t="shared" si="12"/>
        <v>31.25</v>
      </c>
      <c r="QG10" t="s">
        <v>2379</v>
      </c>
      <c r="QH10" t="s">
        <v>2737</v>
      </c>
      <c r="QI10" t="s">
        <v>2692</v>
      </c>
      <c r="QJ10">
        <v>8</v>
      </c>
      <c r="QK10" s="1">
        <v>0</v>
      </c>
      <c r="QL10" s="1">
        <v>0</v>
      </c>
      <c r="QM10" s="1">
        <v>0</v>
      </c>
      <c r="QN10" s="1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3</v>
      </c>
      <c r="QZ10">
        <v>7</v>
      </c>
      <c r="RA10">
        <v>10</v>
      </c>
      <c r="RB10">
        <v>622</v>
      </c>
      <c r="RC10">
        <v>17</v>
      </c>
      <c r="RD10">
        <v>2</v>
      </c>
      <c r="RE10">
        <v>641</v>
      </c>
      <c r="RF10">
        <v>97.04</v>
      </c>
      <c r="RG10">
        <v>2400</v>
      </c>
      <c r="RH10" s="12">
        <f t="shared" si="13"/>
        <v>0</v>
      </c>
      <c r="RI10" t="s">
        <v>2379</v>
      </c>
      <c r="RJ10" t="s">
        <v>2737</v>
      </c>
      <c r="RK10" t="s">
        <v>2692</v>
      </c>
      <c r="RL10">
        <v>8</v>
      </c>
      <c r="RM10" s="1">
        <v>0.3062037037037037</v>
      </c>
      <c r="RN10" s="1">
        <v>0.21454861111111112</v>
      </c>
      <c r="RO10" s="1">
        <v>5.8171296296296297E-2</v>
      </c>
      <c r="RP10" s="1">
        <v>9.1655092592592594E-2</v>
      </c>
      <c r="RQ10">
        <v>175</v>
      </c>
      <c r="RR10">
        <v>42</v>
      </c>
      <c r="RS10">
        <v>217</v>
      </c>
      <c r="RT10">
        <v>3113</v>
      </c>
      <c r="RU10">
        <v>67</v>
      </c>
      <c r="RV10" s="12">
        <v>18</v>
      </c>
      <c r="RW10">
        <v>3198</v>
      </c>
      <c r="RX10">
        <v>0</v>
      </c>
      <c r="RY10">
        <v>0</v>
      </c>
      <c r="RZ10">
        <v>0</v>
      </c>
      <c r="SA10">
        <v>114</v>
      </c>
      <c r="SB10">
        <v>12</v>
      </c>
      <c r="SC10">
        <v>126</v>
      </c>
      <c r="SD10">
        <v>1468</v>
      </c>
      <c r="SE10">
        <v>22</v>
      </c>
      <c r="SF10">
        <v>3</v>
      </c>
      <c r="SG10">
        <v>1493</v>
      </c>
      <c r="SH10">
        <v>98.33</v>
      </c>
      <c r="SI10">
        <v>2400</v>
      </c>
      <c r="SJ10" s="12">
        <f t="shared" si="43"/>
        <v>133.25</v>
      </c>
      <c r="SK10" t="s">
        <v>2379</v>
      </c>
      <c r="SL10" t="s">
        <v>2737</v>
      </c>
      <c r="SM10" t="s">
        <v>2692</v>
      </c>
      <c r="SN10">
        <v>8</v>
      </c>
      <c r="SO10" s="1">
        <v>1.1878472222222223</v>
      </c>
      <c r="SP10" s="1">
        <v>0.89495370370370375</v>
      </c>
      <c r="SQ10" s="1">
        <v>0.18254629629629629</v>
      </c>
      <c r="SR10" s="1">
        <v>0.29289351851851853</v>
      </c>
      <c r="SS10">
        <v>885</v>
      </c>
      <c r="ST10">
        <v>171</v>
      </c>
      <c r="SU10">
        <v>1056</v>
      </c>
      <c r="SV10">
        <v>13576</v>
      </c>
      <c r="SW10">
        <v>305</v>
      </c>
      <c r="SX10" s="12">
        <v>95</v>
      </c>
      <c r="SY10">
        <v>13976</v>
      </c>
      <c r="SZ10">
        <v>0</v>
      </c>
      <c r="TA10">
        <v>0</v>
      </c>
      <c r="TB10">
        <v>0</v>
      </c>
      <c r="TC10">
        <v>432</v>
      </c>
      <c r="TD10">
        <v>37</v>
      </c>
      <c r="TE10">
        <v>469</v>
      </c>
      <c r="TF10">
        <v>4448</v>
      </c>
      <c r="TG10">
        <v>54</v>
      </c>
      <c r="TH10">
        <v>8</v>
      </c>
      <c r="TI10">
        <v>4510</v>
      </c>
      <c r="TJ10">
        <v>98.63</v>
      </c>
      <c r="TK10">
        <f t="shared" si="17"/>
        <v>12000</v>
      </c>
      <c r="TL10" s="12">
        <f t="shared" si="14"/>
        <v>116.46666666666667</v>
      </c>
      <c r="TM10" s="34" t="s">
        <v>2379</v>
      </c>
      <c r="TN10" s="34" t="s">
        <v>2737</v>
      </c>
      <c r="TO10" s="34" t="s">
        <v>2692</v>
      </c>
      <c r="TP10" s="34">
        <v>8</v>
      </c>
      <c r="TQ10" s="35">
        <v>0.28449074074074071</v>
      </c>
      <c r="TR10" s="35">
        <v>0.17731481481481481</v>
      </c>
      <c r="TS10" s="35">
        <v>0.17731481481481481</v>
      </c>
      <c r="TT10" s="35">
        <v>7.3645833333333341E-2</v>
      </c>
      <c r="TU10" s="34">
        <v>199</v>
      </c>
      <c r="TV10" s="34">
        <v>56</v>
      </c>
      <c r="TW10" s="34">
        <v>255</v>
      </c>
      <c r="TX10" s="34">
        <v>2377</v>
      </c>
      <c r="TY10" s="34">
        <v>129</v>
      </c>
      <c r="TZ10" s="34">
        <v>24</v>
      </c>
      <c r="UA10" s="34">
        <v>2530</v>
      </c>
      <c r="UB10" s="34">
        <v>0</v>
      </c>
      <c r="UC10" s="34">
        <v>0</v>
      </c>
      <c r="UD10" s="34">
        <v>0</v>
      </c>
      <c r="UE10" s="34">
        <v>2</v>
      </c>
      <c r="UF10" s="34">
        <v>3</v>
      </c>
      <c r="UG10" s="34">
        <v>5</v>
      </c>
      <c r="UH10" s="34">
        <v>260</v>
      </c>
      <c r="UI10" s="34">
        <v>2</v>
      </c>
      <c r="UJ10" s="34">
        <v>3</v>
      </c>
      <c r="UK10" s="34">
        <v>265</v>
      </c>
      <c r="UL10" s="34">
        <v>98.11</v>
      </c>
      <c r="UM10" s="34">
        <v>2400</v>
      </c>
      <c r="UN10" s="154">
        <f t="shared" si="18"/>
        <v>105.41666666666667</v>
      </c>
      <c r="UO10" s="34" t="s">
        <v>2379</v>
      </c>
      <c r="UP10" s="34" t="s">
        <v>2737</v>
      </c>
      <c r="UQ10" s="34" t="s">
        <v>2692</v>
      </c>
      <c r="UR10" s="34">
        <v>8</v>
      </c>
      <c r="US10" s="35">
        <v>0.19612268518518516</v>
      </c>
      <c r="UT10" s="35">
        <v>0.1441550925925926</v>
      </c>
      <c r="UU10" s="35">
        <v>0.1441550925925926</v>
      </c>
      <c r="UV10" s="35">
        <v>2.8668981481481479E-2</v>
      </c>
      <c r="UW10" s="34">
        <v>217</v>
      </c>
      <c r="UX10" s="34">
        <v>34</v>
      </c>
      <c r="UY10" s="34">
        <v>251</v>
      </c>
      <c r="UZ10" s="34">
        <v>2555</v>
      </c>
      <c r="VA10" s="34">
        <v>63</v>
      </c>
      <c r="VB10" s="34">
        <v>4</v>
      </c>
      <c r="VC10" s="34">
        <v>2622</v>
      </c>
      <c r="VD10" s="34">
        <v>0</v>
      </c>
      <c r="VE10" s="34">
        <v>0</v>
      </c>
      <c r="VF10" s="34">
        <v>0</v>
      </c>
      <c r="VG10" s="34">
        <v>0</v>
      </c>
      <c r="VH10" s="34">
        <v>0</v>
      </c>
      <c r="VI10" s="34">
        <v>0</v>
      </c>
      <c r="VJ10" s="34">
        <v>0</v>
      </c>
      <c r="VK10" s="34">
        <v>0</v>
      </c>
      <c r="VL10" s="34">
        <v>0</v>
      </c>
      <c r="VM10" s="34">
        <v>0</v>
      </c>
      <c r="VN10" s="34">
        <v>0</v>
      </c>
      <c r="VO10" s="34">
        <v>2400</v>
      </c>
      <c r="VP10" s="154">
        <f t="shared" si="19"/>
        <v>109.25</v>
      </c>
      <c r="VQ10" s="34" t="s">
        <v>2379</v>
      </c>
      <c r="VR10" s="34" t="s">
        <v>2737</v>
      </c>
      <c r="VS10" s="34" t="s">
        <v>2692</v>
      </c>
      <c r="VT10" s="34">
        <v>8</v>
      </c>
      <c r="VU10" s="35">
        <v>0.1175462962962963</v>
      </c>
      <c r="VV10" s="35">
        <v>3.7939814814814815E-2</v>
      </c>
      <c r="VW10" s="35">
        <v>3.7939814814814815E-2</v>
      </c>
      <c r="VX10" s="35">
        <v>5.6168981481481479E-2</v>
      </c>
      <c r="VY10" s="34">
        <v>969</v>
      </c>
      <c r="VZ10" s="34">
        <v>2</v>
      </c>
      <c r="WA10" s="34">
        <v>971</v>
      </c>
      <c r="WB10" s="34">
        <v>164</v>
      </c>
      <c r="WC10" s="34">
        <v>2</v>
      </c>
      <c r="WD10" s="34">
        <v>1</v>
      </c>
      <c r="WE10" s="34">
        <v>167</v>
      </c>
      <c r="WF10" s="34">
        <v>0</v>
      </c>
      <c r="WG10" s="34">
        <v>0</v>
      </c>
      <c r="WH10" s="34">
        <v>0</v>
      </c>
      <c r="WI10" s="34">
        <v>256</v>
      </c>
      <c r="WJ10" s="34">
        <v>2</v>
      </c>
      <c r="WK10" s="34">
        <v>258</v>
      </c>
      <c r="WL10" s="34">
        <v>1337</v>
      </c>
      <c r="WM10" s="34">
        <v>3</v>
      </c>
      <c r="WN10" s="34">
        <v>0</v>
      </c>
      <c r="WO10" s="34">
        <v>1340</v>
      </c>
      <c r="WP10" s="34">
        <v>99.78</v>
      </c>
      <c r="WQ10" s="34">
        <v>823</v>
      </c>
      <c r="WR10" s="154">
        <f t="shared" si="20"/>
        <v>20.291616038882136</v>
      </c>
      <c r="WS10" s="34" t="s">
        <v>2379</v>
      </c>
      <c r="WT10" s="34" t="s">
        <v>2737</v>
      </c>
      <c r="WU10" s="34" t="s">
        <v>2692</v>
      </c>
      <c r="WV10" s="34">
        <v>8</v>
      </c>
      <c r="WW10" s="35">
        <v>0.22633101851851853</v>
      </c>
      <c r="WX10" s="35">
        <v>7.5532407407407409E-2</v>
      </c>
      <c r="WY10" s="35">
        <v>7.5532407407407409E-2</v>
      </c>
      <c r="WZ10" s="35">
        <v>8.0914351851851848E-2</v>
      </c>
      <c r="XA10" s="34">
        <v>1322</v>
      </c>
      <c r="XB10" s="34">
        <v>11</v>
      </c>
      <c r="XC10" s="34">
        <v>1333</v>
      </c>
      <c r="XD10" s="34">
        <v>483</v>
      </c>
      <c r="XE10" s="34">
        <v>4</v>
      </c>
      <c r="XF10" s="34">
        <v>7</v>
      </c>
      <c r="XG10" s="34">
        <v>494</v>
      </c>
      <c r="XH10" s="34">
        <v>0</v>
      </c>
      <c r="XI10" s="34">
        <v>0</v>
      </c>
      <c r="XJ10" s="34">
        <v>0</v>
      </c>
      <c r="XK10" s="34">
        <v>0</v>
      </c>
      <c r="XL10" s="34">
        <v>0</v>
      </c>
      <c r="XM10" s="34">
        <v>0</v>
      </c>
      <c r="XN10" s="34">
        <v>0</v>
      </c>
      <c r="XO10" s="34">
        <v>0</v>
      </c>
      <c r="XP10" s="34">
        <v>0</v>
      </c>
      <c r="XQ10" s="34">
        <v>0</v>
      </c>
      <c r="XR10" s="34">
        <v>100</v>
      </c>
      <c r="XS10" s="34">
        <v>823</v>
      </c>
      <c r="XT10" s="154">
        <f t="shared" si="21"/>
        <v>60.024301336573515</v>
      </c>
      <c r="XU10" s="34" t="s">
        <v>2379</v>
      </c>
      <c r="XV10" s="34" t="s">
        <v>2737</v>
      </c>
      <c r="XW10" s="34" t="s">
        <v>2692</v>
      </c>
      <c r="XX10" s="34">
        <v>8</v>
      </c>
      <c r="XY10" s="35">
        <v>0.17807870370370371</v>
      </c>
      <c r="XZ10" s="35">
        <v>5.244212962962963E-2</v>
      </c>
      <c r="YA10" s="35">
        <v>5.244212962962963E-2</v>
      </c>
      <c r="YB10" s="35">
        <v>9.3796296296296308E-2</v>
      </c>
      <c r="YC10" s="34">
        <v>1495</v>
      </c>
      <c r="YD10" s="34">
        <v>3</v>
      </c>
      <c r="YE10" s="34">
        <v>1498</v>
      </c>
      <c r="YF10" s="34">
        <v>154</v>
      </c>
      <c r="YG10" s="34">
        <v>3</v>
      </c>
      <c r="YH10" s="34">
        <v>0</v>
      </c>
      <c r="YI10" s="34">
        <v>157</v>
      </c>
      <c r="YJ10" s="34">
        <v>0</v>
      </c>
      <c r="YK10" s="34">
        <v>0</v>
      </c>
      <c r="YL10" s="34">
        <v>0</v>
      </c>
      <c r="YM10" s="34">
        <v>314</v>
      </c>
      <c r="YN10" s="34">
        <v>6</v>
      </c>
      <c r="YO10" s="34">
        <v>320</v>
      </c>
      <c r="YP10" s="34">
        <v>1006</v>
      </c>
      <c r="YQ10" s="34">
        <v>2</v>
      </c>
      <c r="YR10" s="34">
        <v>4</v>
      </c>
      <c r="YS10" s="34">
        <v>1012</v>
      </c>
      <c r="YT10" s="34">
        <v>99.41</v>
      </c>
      <c r="YU10" s="34">
        <v>823</v>
      </c>
      <c r="YV10" s="154">
        <f t="shared" si="22"/>
        <v>19.076549210206561</v>
      </c>
      <c r="YW10" s="34" t="s">
        <v>2379</v>
      </c>
      <c r="YX10" s="34" t="s">
        <v>2737</v>
      </c>
      <c r="YY10" s="34" t="s">
        <v>2692</v>
      </c>
      <c r="YZ10" s="34">
        <v>8</v>
      </c>
      <c r="ZA10" s="35">
        <v>0</v>
      </c>
      <c r="ZB10" s="35">
        <v>0</v>
      </c>
      <c r="ZC10" s="35">
        <v>0</v>
      </c>
      <c r="ZD10" s="35">
        <v>0</v>
      </c>
      <c r="ZE10" s="34">
        <v>0</v>
      </c>
      <c r="ZF10" s="34">
        <v>0</v>
      </c>
      <c r="ZG10" s="34">
        <v>0</v>
      </c>
      <c r="ZH10" s="34">
        <v>0</v>
      </c>
      <c r="ZI10" s="34">
        <v>0</v>
      </c>
      <c r="ZJ10" s="34">
        <v>0</v>
      </c>
      <c r="ZK10" s="34">
        <v>0</v>
      </c>
      <c r="ZL10" s="34">
        <v>0</v>
      </c>
      <c r="ZM10" s="34">
        <v>0</v>
      </c>
      <c r="ZN10" s="34">
        <v>0</v>
      </c>
      <c r="ZO10" s="34">
        <v>0</v>
      </c>
      <c r="ZP10" s="34">
        <v>0</v>
      </c>
      <c r="ZQ10" s="34">
        <v>0</v>
      </c>
      <c r="ZR10" s="34">
        <v>0</v>
      </c>
      <c r="ZS10" s="34">
        <v>0</v>
      </c>
      <c r="ZT10" s="34">
        <v>0</v>
      </c>
      <c r="ZU10" s="34">
        <v>0</v>
      </c>
      <c r="ZV10" s="34">
        <v>0</v>
      </c>
      <c r="ZW10" s="34">
        <v>823</v>
      </c>
      <c r="ZX10" s="154">
        <f t="shared" si="23"/>
        <v>0</v>
      </c>
      <c r="ZY10" s="34" t="s">
        <v>2379</v>
      </c>
      <c r="ZZ10" s="34" t="s">
        <v>2737</v>
      </c>
      <c r="AAA10" s="34" t="s">
        <v>2692</v>
      </c>
      <c r="AAB10" s="34">
        <v>8</v>
      </c>
      <c r="AAC10" s="35">
        <v>0</v>
      </c>
      <c r="AAD10" s="35">
        <v>0</v>
      </c>
      <c r="AAE10" s="35">
        <v>0</v>
      </c>
      <c r="AAF10" s="35">
        <v>0</v>
      </c>
      <c r="AAG10" s="34">
        <v>0</v>
      </c>
      <c r="AAH10" s="34">
        <v>0</v>
      </c>
      <c r="AAI10" s="34">
        <v>0</v>
      </c>
      <c r="AAJ10" s="34">
        <v>0</v>
      </c>
      <c r="AAK10" s="34">
        <v>0</v>
      </c>
      <c r="AAL10" s="34">
        <v>0</v>
      </c>
      <c r="AAM10" s="34">
        <v>0</v>
      </c>
      <c r="AAN10" s="34">
        <v>0</v>
      </c>
      <c r="AAO10" s="34">
        <v>0</v>
      </c>
      <c r="AAP10" s="34">
        <v>0</v>
      </c>
      <c r="AAQ10" s="34">
        <v>2</v>
      </c>
      <c r="AAR10" s="34">
        <v>3</v>
      </c>
      <c r="AAS10" s="34">
        <v>5</v>
      </c>
      <c r="AAT10" s="34">
        <v>245</v>
      </c>
      <c r="AAU10" s="34">
        <v>6</v>
      </c>
      <c r="AAV10" s="34">
        <v>2</v>
      </c>
      <c r="AAW10" s="34">
        <v>253</v>
      </c>
      <c r="AAX10" s="34">
        <v>96.84</v>
      </c>
      <c r="AAY10" s="34">
        <v>823</v>
      </c>
      <c r="AAZ10" s="154">
        <f t="shared" si="24"/>
        <v>0</v>
      </c>
      <c r="ABA10" s="34" t="s">
        <v>2379</v>
      </c>
      <c r="ABB10" s="34" t="s">
        <v>2737</v>
      </c>
      <c r="ABC10" s="34" t="s">
        <v>2692</v>
      </c>
      <c r="ABD10" s="34">
        <v>8</v>
      </c>
      <c r="ABE10" s="35">
        <v>0.14624999999999999</v>
      </c>
      <c r="ABF10" s="35">
        <v>5.244212962962963E-2</v>
      </c>
      <c r="ABG10" s="35">
        <v>3.1817129629629633E-2</v>
      </c>
      <c r="ABH10" s="35">
        <v>9.3796296296296308E-2</v>
      </c>
      <c r="ABI10" s="34">
        <v>1495</v>
      </c>
      <c r="ABJ10" s="34">
        <v>3</v>
      </c>
      <c r="ABK10" s="34">
        <v>1498</v>
      </c>
      <c r="ABL10" s="34">
        <v>154</v>
      </c>
      <c r="ABM10" s="34">
        <v>3</v>
      </c>
      <c r="ABN10" s="34">
        <v>0</v>
      </c>
      <c r="ABO10" s="34">
        <f t="shared" si="44"/>
        <v>157</v>
      </c>
      <c r="ABP10" s="34">
        <v>0</v>
      </c>
      <c r="ABQ10" s="34">
        <v>0</v>
      </c>
      <c r="ABR10" s="34">
        <v>0</v>
      </c>
      <c r="ABS10" s="34">
        <v>316</v>
      </c>
      <c r="ABT10" s="34">
        <v>9</v>
      </c>
      <c r="ABU10" s="34">
        <v>325</v>
      </c>
      <c r="ABV10" s="34">
        <v>1251</v>
      </c>
      <c r="ABW10" s="34">
        <v>8</v>
      </c>
      <c r="ABX10" s="34">
        <v>6</v>
      </c>
      <c r="ABY10" s="34">
        <v>1265</v>
      </c>
      <c r="ABZ10" s="34">
        <v>98.89</v>
      </c>
      <c r="ACA10" s="34">
        <v>823</v>
      </c>
      <c r="ACB10" s="154">
        <f t="shared" si="25"/>
        <v>19.076549210206561</v>
      </c>
      <c r="ACC10" s="34" t="s">
        <v>2379</v>
      </c>
      <c r="ACD10" s="34" t="s">
        <v>2737</v>
      </c>
      <c r="ACE10" s="34" t="s">
        <v>2692</v>
      </c>
      <c r="ACF10" s="34">
        <v>8</v>
      </c>
      <c r="ACG10" s="35">
        <v>0.82064814814814813</v>
      </c>
      <c r="ACH10" s="35">
        <v>0.48741898148148149</v>
      </c>
      <c r="ACI10" s="35">
        <v>0.1819328703703704</v>
      </c>
      <c r="ACJ10" s="35">
        <v>0.33322916666666669</v>
      </c>
      <c r="ACK10" s="34">
        <v>4202</v>
      </c>
      <c r="ACL10" s="34">
        <v>106</v>
      </c>
      <c r="ACM10" s="34">
        <v>4308</v>
      </c>
      <c r="ACN10" s="34">
        <v>5733</v>
      </c>
      <c r="ACO10" s="34">
        <v>201</v>
      </c>
      <c r="ACP10" s="34">
        <v>36</v>
      </c>
      <c r="ACQ10" s="34">
        <v>5970</v>
      </c>
      <c r="ACR10" s="34">
        <v>0</v>
      </c>
      <c r="ACS10" s="34">
        <v>0</v>
      </c>
      <c r="ACT10" s="34">
        <v>0</v>
      </c>
      <c r="ACU10" s="34">
        <v>574</v>
      </c>
      <c r="ACV10" s="34">
        <v>14</v>
      </c>
      <c r="ACW10" s="34">
        <v>588</v>
      </c>
      <c r="ACX10" s="34">
        <v>2848</v>
      </c>
      <c r="ACY10" s="34">
        <v>13</v>
      </c>
      <c r="ACZ10" s="34">
        <v>9</v>
      </c>
      <c r="ADA10" s="34">
        <v>2870</v>
      </c>
      <c r="ADB10" s="34">
        <v>99.23</v>
      </c>
      <c r="ADC10" s="34">
        <f t="shared" si="26"/>
        <v>7269</v>
      </c>
      <c r="ADD10" s="154">
        <f t="shared" si="27"/>
        <v>82.129591415600501</v>
      </c>
      <c r="ADE10" s="34" t="s">
        <v>2379</v>
      </c>
      <c r="ADF10" s="34" t="s">
        <v>2737</v>
      </c>
      <c r="ADG10" s="34" t="s">
        <v>2692</v>
      </c>
      <c r="ADH10" s="34">
        <v>8</v>
      </c>
      <c r="ADI10" s="35">
        <v>0.17405092592592594</v>
      </c>
      <c r="ADJ10" s="35">
        <v>3.4409722222222223E-2</v>
      </c>
      <c r="ADK10" s="35">
        <v>3.4409722222222223E-2</v>
      </c>
      <c r="ADL10" s="35">
        <v>3.2939814814814811E-2</v>
      </c>
      <c r="ADM10" s="34">
        <v>1501</v>
      </c>
      <c r="ADN10" s="34">
        <v>1</v>
      </c>
      <c r="ADO10" s="34">
        <v>1502</v>
      </c>
      <c r="ADP10" s="34">
        <v>86</v>
      </c>
      <c r="ADQ10" s="34">
        <v>1</v>
      </c>
      <c r="ADR10" s="34">
        <v>0</v>
      </c>
      <c r="ADS10" s="34">
        <v>87</v>
      </c>
      <c r="ADT10" s="34">
        <v>0</v>
      </c>
      <c r="ADU10" s="34">
        <v>0</v>
      </c>
      <c r="ADV10" s="34">
        <v>0</v>
      </c>
      <c r="ADW10" s="34">
        <v>0</v>
      </c>
      <c r="ADX10" s="34">
        <v>0</v>
      </c>
      <c r="ADY10" s="34">
        <v>0</v>
      </c>
      <c r="ADZ10" s="34">
        <v>0</v>
      </c>
      <c r="AEA10" s="34">
        <v>0</v>
      </c>
      <c r="AEB10" s="34">
        <v>0</v>
      </c>
      <c r="AEC10" s="34">
        <v>0</v>
      </c>
      <c r="AED10" s="34">
        <v>0</v>
      </c>
      <c r="AEE10" s="34">
        <v>823</v>
      </c>
      <c r="AEF10" s="154">
        <f t="shared" si="28"/>
        <v>10.571081409477522</v>
      </c>
      <c r="AEG10" s="34" t="s">
        <v>2379</v>
      </c>
      <c r="AEH10" s="34" t="s">
        <v>2737</v>
      </c>
      <c r="AEI10" s="34" t="s">
        <v>2692</v>
      </c>
      <c r="AEJ10" s="34">
        <v>8</v>
      </c>
      <c r="AEK10" s="35">
        <v>0.16594907407407408</v>
      </c>
      <c r="AEL10" s="35">
        <v>6.2743055555555552E-2</v>
      </c>
      <c r="AEM10" s="35">
        <v>6.2743055555555552E-2</v>
      </c>
      <c r="AEN10" s="35">
        <v>6.659722222222221E-2</v>
      </c>
      <c r="AEO10" s="34">
        <v>1359</v>
      </c>
      <c r="AEP10" s="34">
        <v>5</v>
      </c>
      <c r="AEQ10" s="34">
        <v>1364</v>
      </c>
      <c r="AER10" s="34">
        <v>395</v>
      </c>
      <c r="AES10" s="34">
        <v>5</v>
      </c>
      <c r="AET10" s="34">
        <v>0</v>
      </c>
      <c r="AEU10" s="34">
        <v>400</v>
      </c>
      <c r="AEV10" s="34">
        <v>0</v>
      </c>
      <c r="AEW10" s="34">
        <v>0</v>
      </c>
      <c r="AEX10" s="34">
        <v>0</v>
      </c>
      <c r="AEY10" s="34">
        <v>268</v>
      </c>
      <c r="AEZ10" s="34">
        <v>14</v>
      </c>
      <c r="AFA10" s="34">
        <v>282</v>
      </c>
      <c r="AFB10" s="34">
        <v>1344</v>
      </c>
      <c r="AFC10" s="34">
        <v>9</v>
      </c>
      <c r="AFD10" s="34">
        <v>5</v>
      </c>
      <c r="AFE10" s="34">
        <v>1358</v>
      </c>
      <c r="AFF10" s="34">
        <v>98.97</v>
      </c>
      <c r="AFG10" s="34">
        <v>823</v>
      </c>
      <c r="AFH10" s="154">
        <f t="shared" si="29"/>
        <v>48.602673147023083</v>
      </c>
      <c r="AFI10" s="34" t="s">
        <v>2379</v>
      </c>
      <c r="AFJ10" s="34" t="s">
        <v>2737</v>
      </c>
      <c r="AFK10" s="34" t="s">
        <v>2692</v>
      </c>
      <c r="AFL10" s="34">
        <v>8</v>
      </c>
      <c r="AFM10" s="35">
        <v>9.0613425925925917E-2</v>
      </c>
      <c r="AFN10" s="35">
        <v>3.5370370370370365E-2</v>
      </c>
      <c r="AFO10" s="35">
        <v>3.5370370370370365E-2</v>
      </c>
      <c r="AFP10" s="35">
        <v>2.5381944444444443E-2</v>
      </c>
      <c r="AFQ10" s="34">
        <v>1412</v>
      </c>
      <c r="AFR10" s="34">
        <v>1</v>
      </c>
      <c r="AFS10" s="34">
        <v>1413</v>
      </c>
      <c r="AFT10" s="34">
        <v>73</v>
      </c>
      <c r="AFU10" s="34">
        <v>1</v>
      </c>
      <c r="AFV10" s="34">
        <v>0</v>
      </c>
      <c r="AFW10" s="34">
        <f t="shared" si="30"/>
        <v>74</v>
      </c>
      <c r="AFX10" s="34">
        <v>0</v>
      </c>
      <c r="AFY10" s="34">
        <v>0</v>
      </c>
      <c r="AFZ10" s="34">
        <v>0</v>
      </c>
      <c r="AGA10" s="34">
        <v>0</v>
      </c>
      <c r="AGB10" s="34">
        <v>0</v>
      </c>
      <c r="AGC10" s="34">
        <v>0</v>
      </c>
      <c r="AGD10" s="34">
        <v>0</v>
      </c>
      <c r="AGE10" s="34">
        <v>0</v>
      </c>
      <c r="AGF10" s="34">
        <v>0</v>
      </c>
      <c r="AGG10" s="34">
        <v>0</v>
      </c>
      <c r="AGH10" s="34">
        <v>0</v>
      </c>
      <c r="AGI10" s="34">
        <v>823</v>
      </c>
      <c r="AGJ10" s="154">
        <f t="shared" si="31"/>
        <v>8.9914945321992708</v>
      </c>
      <c r="AGK10" s="34" t="s">
        <v>2379</v>
      </c>
      <c r="AGL10" s="34" t="s">
        <v>2737</v>
      </c>
      <c r="AGM10" s="34" t="s">
        <v>2692</v>
      </c>
      <c r="AGN10" s="34"/>
      <c r="AGO10" s="35">
        <v>0</v>
      </c>
      <c r="AGP10" s="35">
        <v>0</v>
      </c>
      <c r="AGQ10" s="35">
        <v>0</v>
      </c>
      <c r="AGR10" s="35">
        <v>0</v>
      </c>
      <c r="AGS10" s="34">
        <v>0</v>
      </c>
      <c r="AGT10" s="34">
        <v>0</v>
      </c>
      <c r="AGU10" s="34">
        <v>0</v>
      </c>
      <c r="AGV10" s="34">
        <v>0</v>
      </c>
      <c r="AGW10" s="34">
        <v>0</v>
      </c>
      <c r="AGX10" s="34">
        <v>0</v>
      </c>
      <c r="AGY10" s="34">
        <v>0</v>
      </c>
      <c r="AGZ10" s="34">
        <v>0</v>
      </c>
      <c r="AHA10" s="34">
        <v>0</v>
      </c>
      <c r="AHB10" s="34">
        <v>0</v>
      </c>
      <c r="AHC10" s="34">
        <v>0</v>
      </c>
      <c r="AHD10" s="34">
        <v>0</v>
      </c>
      <c r="AHE10" s="34">
        <v>0</v>
      </c>
      <c r="AHF10" s="34">
        <v>0</v>
      </c>
      <c r="AHG10" s="34">
        <v>0</v>
      </c>
      <c r="AHH10" s="34">
        <v>0</v>
      </c>
      <c r="AHI10" s="34">
        <v>0</v>
      </c>
      <c r="AHJ10" s="34">
        <v>0</v>
      </c>
      <c r="AHK10" s="34"/>
      <c r="AHL10" s="154"/>
      <c r="AHM10" s="34" t="s">
        <v>2379</v>
      </c>
      <c r="AHN10" s="34" t="s">
        <v>2737</v>
      </c>
      <c r="AHO10" s="34" t="s">
        <v>2692</v>
      </c>
      <c r="AHP10" s="34">
        <v>8</v>
      </c>
      <c r="AHQ10" s="35">
        <v>4.099537037037037E-2</v>
      </c>
      <c r="AHR10" s="35">
        <v>2.9687500000000002E-2</v>
      </c>
      <c r="AHS10" s="35">
        <v>2.9687500000000002E-2</v>
      </c>
      <c r="AHT10" s="35">
        <v>6.3657407407407404E-3</v>
      </c>
      <c r="AHU10" s="34">
        <v>267</v>
      </c>
      <c r="AHV10" s="34">
        <v>0</v>
      </c>
      <c r="AHW10" s="34">
        <v>267</v>
      </c>
      <c r="AHX10" s="34">
        <v>711</v>
      </c>
      <c r="AHY10" s="34">
        <v>0</v>
      </c>
      <c r="AHZ10" s="34">
        <v>0</v>
      </c>
      <c r="AIA10" s="34">
        <v>711</v>
      </c>
      <c r="AIB10" s="34">
        <v>0</v>
      </c>
      <c r="AIC10" s="34">
        <v>0</v>
      </c>
      <c r="AID10" s="34">
        <v>0</v>
      </c>
      <c r="AIE10" s="34">
        <v>0</v>
      </c>
      <c r="AIF10" s="34">
        <v>0</v>
      </c>
      <c r="AIG10" s="34">
        <v>0</v>
      </c>
      <c r="AIH10" s="34">
        <v>0</v>
      </c>
      <c r="AII10" s="34">
        <v>0</v>
      </c>
      <c r="AIJ10" s="34">
        <v>0</v>
      </c>
      <c r="AIK10" s="34">
        <v>0</v>
      </c>
      <c r="AIL10" s="34">
        <v>0</v>
      </c>
      <c r="AIM10" s="34">
        <v>823</v>
      </c>
      <c r="AIN10" s="154">
        <f t="shared" si="33"/>
        <v>86.391251518833528</v>
      </c>
      <c r="AIO10" s="34" t="s">
        <v>2379</v>
      </c>
      <c r="AIP10" s="34" t="s">
        <v>2737</v>
      </c>
      <c r="AIQ10" s="34" t="s">
        <v>2692</v>
      </c>
      <c r="AIR10" s="34">
        <v>8</v>
      </c>
      <c r="AIS10" s="35">
        <v>0</v>
      </c>
      <c r="AIT10" s="35">
        <v>0</v>
      </c>
      <c r="AIU10" s="35">
        <v>0</v>
      </c>
      <c r="AIV10" s="35">
        <v>0</v>
      </c>
      <c r="AIW10" s="34">
        <v>0</v>
      </c>
      <c r="AIX10" s="34">
        <v>0</v>
      </c>
      <c r="AIY10" s="34">
        <v>0</v>
      </c>
      <c r="AIZ10" s="34">
        <v>0</v>
      </c>
      <c r="AJA10" s="34">
        <v>0</v>
      </c>
      <c r="AJB10" s="34">
        <v>0</v>
      </c>
      <c r="AJC10" s="34">
        <v>0</v>
      </c>
      <c r="AJD10" s="34">
        <v>0</v>
      </c>
      <c r="AJE10" s="34">
        <v>0</v>
      </c>
      <c r="AJF10" s="34">
        <v>0</v>
      </c>
      <c r="AJG10" s="34">
        <v>0</v>
      </c>
      <c r="AJH10" s="34">
        <v>0</v>
      </c>
      <c r="AJI10" s="34">
        <v>0</v>
      </c>
      <c r="AJJ10" s="34">
        <v>0</v>
      </c>
      <c r="AJK10" s="34">
        <v>0</v>
      </c>
      <c r="AJL10" s="34">
        <v>0</v>
      </c>
      <c r="AJM10" s="34">
        <v>0</v>
      </c>
      <c r="AJN10" s="34">
        <v>0</v>
      </c>
      <c r="AJO10" s="34">
        <v>823</v>
      </c>
      <c r="AJP10" s="154">
        <f t="shared" si="45"/>
        <v>0</v>
      </c>
      <c r="AJQ10" s="34" t="s">
        <v>2379</v>
      </c>
      <c r="AJR10" s="34" t="s">
        <v>2737</v>
      </c>
      <c r="AJS10" s="34" t="s">
        <v>2692</v>
      </c>
      <c r="AJT10" s="34">
        <v>8</v>
      </c>
      <c r="AJU10" s="35">
        <v>0</v>
      </c>
      <c r="AJV10" s="35">
        <v>0</v>
      </c>
      <c r="AJW10" s="35">
        <v>0</v>
      </c>
      <c r="AJX10" s="35">
        <v>0</v>
      </c>
      <c r="AJY10" s="34">
        <v>0</v>
      </c>
      <c r="AJZ10" s="34">
        <v>0</v>
      </c>
      <c r="AKA10" s="34">
        <v>0</v>
      </c>
      <c r="AKB10" s="34">
        <v>0</v>
      </c>
      <c r="AKC10" s="34">
        <v>0</v>
      </c>
      <c r="AKD10" s="34">
        <v>0</v>
      </c>
      <c r="AKE10" s="34">
        <v>0</v>
      </c>
      <c r="AKF10" s="34">
        <v>0</v>
      </c>
      <c r="AKG10" s="34">
        <v>0</v>
      </c>
      <c r="AKH10" s="34">
        <v>0</v>
      </c>
      <c r="AKI10" s="34">
        <v>0</v>
      </c>
      <c r="AKJ10" s="34">
        <v>0</v>
      </c>
      <c r="AKK10" s="34">
        <v>0</v>
      </c>
      <c r="AKL10" s="34">
        <v>0</v>
      </c>
      <c r="AKM10" s="34">
        <v>0</v>
      </c>
      <c r="AKN10" s="34">
        <v>0</v>
      </c>
      <c r="AKO10" s="34">
        <v>0</v>
      </c>
      <c r="AKP10" s="34">
        <v>0</v>
      </c>
      <c r="AKQ10" s="34">
        <v>823</v>
      </c>
      <c r="AKR10" s="154">
        <f t="shared" si="46"/>
        <v>0</v>
      </c>
      <c r="AKS10" s="34" t="s">
        <v>2379</v>
      </c>
      <c r="AKT10" s="34" t="s">
        <v>2737</v>
      </c>
      <c r="AKU10" s="34" t="s">
        <v>2692</v>
      </c>
      <c r="AKV10" s="34">
        <v>8</v>
      </c>
      <c r="AKW10" s="35">
        <v>3.6064814814814813E-2</v>
      </c>
      <c r="AKX10" s="35">
        <v>2.9687500000000002E-2</v>
      </c>
      <c r="AKY10" s="35">
        <v>4.9189814814814816E-3</v>
      </c>
      <c r="AKZ10" s="35">
        <v>6.3657407407407404E-3</v>
      </c>
      <c r="ALA10" s="34">
        <v>267</v>
      </c>
      <c r="ALB10" s="34">
        <v>0</v>
      </c>
      <c r="ALC10" s="34">
        <v>267</v>
      </c>
      <c r="ALD10" s="34">
        <v>711</v>
      </c>
      <c r="ALE10" s="34">
        <v>0</v>
      </c>
      <c r="ALF10" s="34">
        <v>0</v>
      </c>
      <c r="ALG10" s="34">
        <f t="shared" si="36"/>
        <v>711</v>
      </c>
      <c r="ALH10" s="34">
        <v>0</v>
      </c>
      <c r="ALI10" s="34">
        <v>0</v>
      </c>
      <c r="ALJ10" s="34">
        <v>0</v>
      </c>
      <c r="ALK10" s="34">
        <v>0</v>
      </c>
      <c r="ALL10" s="34">
        <v>0</v>
      </c>
      <c r="ALM10" s="34">
        <v>0</v>
      </c>
      <c r="ALN10" s="34">
        <v>0</v>
      </c>
      <c r="ALO10" s="34">
        <v>0</v>
      </c>
      <c r="ALP10" s="34">
        <v>0</v>
      </c>
      <c r="ALQ10" s="34">
        <v>0</v>
      </c>
      <c r="ALR10" s="34">
        <v>0</v>
      </c>
      <c r="ALS10" s="34">
        <v>823</v>
      </c>
      <c r="ALT10" s="154">
        <f t="shared" si="47"/>
        <v>86.391251518833528</v>
      </c>
      <c r="ALU10" s="34" t="s">
        <v>2379</v>
      </c>
      <c r="ALV10" s="34" t="s">
        <v>2737</v>
      </c>
      <c r="ALW10" s="34" t="s">
        <v>2692</v>
      </c>
      <c r="ALX10" s="34">
        <v>8</v>
      </c>
      <c r="ALY10" s="1">
        <v>0.29354166666666665</v>
      </c>
      <c r="ALZ10" s="1">
        <v>0.16223379629629631</v>
      </c>
      <c r="AMA10" s="1">
        <v>0.17807870370370371</v>
      </c>
      <c r="AMB10" s="1">
        <v>0.13130787037037037</v>
      </c>
      <c r="AMC10">
        <v>4539</v>
      </c>
      <c r="AMD10">
        <v>7</v>
      </c>
      <c r="AME10">
        <v>4546</v>
      </c>
      <c r="AMF10">
        <v>1262</v>
      </c>
      <c r="AMG10">
        <v>7</v>
      </c>
      <c r="AMH10">
        <v>0</v>
      </c>
      <c r="AMI10">
        <v>1269</v>
      </c>
      <c r="AMJ10">
        <v>0</v>
      </c>
      <c r="AMK10">
        <v>0</v>
      </c>
      <c r="AML10">
        <v>0</v>
      </c>
      <c r="AMM10">
        <v>589</v>
      </c>
      <c r="AMN10">
        <v>17</v>
      </c>
      <c r="AMO10">
        <v>606</v>
      </c>
      <c r="AMP10">
        <v>2697</v>
      </c>
      <c r="AMQ10">
        <v>12</v>
      </c>
      <c r="AMR10">
        <v>5</v>
      </c>
      <c r="AMS10">
        <v>2714</v>
      </c>
      <c r="AMT10">
        <v>99.37</v>
      </c>
      <c r="AMU10" s="34">
        <f t="shared" si="38"/>
        <v>3292</v>
      </c>
      <c r="AMV10" s="154">
        <f t="shared" si="39"/>
        <v>38.547995139732684</v>
      </c>
      <c r="AMW10">
        <f t="shared" si="40"/>
        <v>2023</v>
      </c>
      <c r="AMX10" s="34" t="s">
        <v>2379</v>
      </c>
      <c r="AMY10" s="34" t="s">
        <v>2737</v>
      </c>
      <c r="AMZ10" s="34" t="s">
        <v>2692</v>
      </c>
      <c r="ANA10" s="34"/>
      <c r="ANB10" s="35" t="e">
        <v>#N/A</v>
      </c>
      <c r="ANC10" s="35" t="e">
        <v>#N/A</v>
      </c>
      <c r="AND10" s="35" t="e">
        <v>#N/A</v>
      </c>
      <c r="ANE10" s="35" t="e">
        <v>#N/A</v>
      </c>
      <c r="ANF10" s="34" t="e">
        <v>#N/A</v>
      </c>
      <c r="ANG10" s="34" t="e">
        <v>#N/A</v>
      </c>
      <c r="ANH10" s="34" t="e">
        <v>#N/A</v>
      </c>
      <c r="ANI10" s="34" t="e">
        <v>#N/A</v>
      </c>
      <c r="ANJ10" s="34" t="e">
        <v>#N/A</v>
      </c>
      <c r="ANK10" s="34" t="e">
        <v>#N/A</v>
      </c>
      <c r="ANL10" s="34" t="e">
        <v>#N/A</v>
      </c>
      <c r="ANM10" s="34" t="e">
        <v>#N/A</v>
      </c>
      <c r="ANN10" s="34" t="e">
        <v>#N/A</v>
      </c>
      <c r="ANO10" s="34" t="e">
        <v>#N/A</v>
      </c>
      <c r="ANP10" s="34" t="e">
        <v>#N/A</v>
      </c>
      <c r="ANQ10" s="34" t="e">
        <v>#N/A</v>
      </c>
      <c r="ANR10" s="34" t="e">
        <v>#N/A</v>
      </c>
      <c r="ANS10" s="34" t="e">
        <v>#N/A</v>
      </c>
      <c r="ANT10" s="34" t="e">
        <v>#N/A</v>
      </c>
      <c r="ANU10" s="34" t="e">
        <v>#N/A</v>
      </c>
      <c r="ANV10" s="34" t="e">
        <v>#N/A</v>
      </c>
      <c r="ANW10" s="34" t="e">
        <v>#N/A</v>
      </c>
      <c r="ANX10" s="34"/>
      <c r="ANY10" s="154"/>
      <c r="ANZ10" s="34" t="s">
        <v>2379</v>
      </c>
      <c r="AOA10" s="34" t="s">
        <v>2737</v>
      </c>
      <c r="AOB10" s="34" t="s">
        <v>2692</v>
      </c>
      <c r="AOC10" s="34"/>
      <c r="AOD10" s="35" t="e">
        <v>#N/A</v>
      </c>
      <c r="AOE10" s="35" t="e">
        <v>#N/A</v>
      </c>
      <c r="AOF10" s="35" t="e">
        <v>#N/A</v>
      </c>
      <c r="AOG10" s="35" t="e">
        <v>#N/A</v>
      </c>
      <c r="AOH10" s="34" t="e">
        <v>#N/A</v>
      </c>
      <c r="AOI10" s="34" t="e">
        <v>#N/A</v>
      </c>
      <c r="AOJ10" s="34" t="e">
        <v>#N/A</v>
      </c>
      <c r="AOK10" s="34" t="e">
        <v>#N/A</v>
      </c>
      <c r="AOL10" s="34" t="e">
        <v>#N/A</v>
      </c>
      <c r="AOM10" s="34" t="e">
        <v>#N/A</v>
      </c>
      <c r="AON10" s="34" t="e">
        <v>#N/A</v>
      </c>
      <c r="AOO10" s="34" t="e">
        <v>#N/A</v>
      </c>
      <c r="AOP10" s="34" t="e">
        <v>#N/A</v>
      </c>
      <c r="AOQ10" s="34" t="e">
        <v>#N/A</v>
      </c>
      <c r="AOR10" s="34" t="e">
        <v>#N/A</v>
      </c>
      <c r="AOS10" s="34" t="e">
        <v>#N/A</v>
      </c>
      <c r="AOT10" s="34" t="e">
        <v>#N/A</v>
      </c>
      <c r="AOU10" s="34" t="e">
        <v>#N/A</v>
      </c>
      <c r="AOV10" s="34" t="e">
        <v>#N/A</v>
      </c>
      <c r="AOW10" s="34" t="e">
        <v>#N/A</v>
      </c>
      <c r="AOX10" s="34" t="e">
        <v>#N/A</v>
      </c>
      <c r="AOY10" s="34" t="e">
        <v>#N/A</v>
      </c>
      <c r="AOZ10" s="34"/>
      <c r="APA10" s="154" t="e">
        <f t="shared" si="42"/>
        <v>#N/A</v>
      </c>
    </row>
    <row r="11" spans="1:1093">
      <c r="A11" t="s">
        <v>2369</v>
      </c>
      <c r="B11" t="s">
        <v>2737</v>
      </c>
      <c r="C11" t="s">
        <v>2692</v>
      </c>
      <c r="E11" s="1">
        <v>0</v>
      </c>
      <c r="F11" s="1">
        <v>0</v>
      </c>
      <c r="G11" s="1">
        <v>0</v>
      </c>
      <c r="H11" s="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B11" s="12" t="e">
        <f t="shared" si="0"/>
        <v>#DIV/0!</v>
      </c>
      <c r="AC11" t="s">
        <v>2369</v>
      </c>
      <c r="AD11" t="s">
        <v>2737</v>
      </c>
      <c r="AE11" t="s">
        <v>2692</v>
      </c>
      <c r="AG11" s="1">
        <v>0</v>
      </c>
      <c r="AH11" s="1">
        <v>0</v>
      </c>
      <c r="AI11" s="1">
        <v>0</v>
      </c>
      <c r="AJ11" s="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25</v>
      </c>
      <c r="AV11">
        <v>6</v>
      </c>
      <c r="AW11">
        <v>31</v>
      </c>
      <c r="AX11">
        <v>374</v>
      </c>
      <c r="AY11">
        <v>9</v>
      </c>
      <c r="AZ11">
        <v>0</v>
      </c>
      <c r="BA11">
        <v>383</v>
      </c>
      <c r="BB11">
        <v>97.65</v>
      </c>
      <c r="BD11" s="12"/>
      <c r="BE11" t="s">
        <v>2369</v>
      </c>
      <c r="BF11" t="s">
        <v>2737</v>
      </c>
      <c r="BG11" t="s">
        <v>2692</v>
      </c>
      <c r="BI11" s="1">
        <v>0</v>
      </c>
      <c r="BJ11" s="1">
        <v>0</v>
      </c>
      <c r="BK11" s="1">
        <v>0</v>
      </c>
      <c r="BL11" s="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F11" s="12" t="e">
        <f t="shared" si="1"/>
        <v>#DIV/0!</v>
      </c>
      <c r="CG11" t="s">
        <v>2369</v>
      </c>
      <c r="CH11" t="s">
        <v>2737</v>
      </c>
      <c r="CI11" t="s">
        <v>2692</v>
      </c>
      <c r="CK11" s="1">
        <v>0</v>
      </c>
      <c r="CL11" s="1">
        <v>0</v>
      </c>
      <c r="CM11" s="1">
        <v>0</v>
      </c>
      <c r="CN11" s="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2</v>
      </c>
      <c r="DA11">
        <v>3</v>
      </c>
      <c r="DB11">
        <v>170</v>
      </c>
      <c r="DC11">
        <v>2</v>
      </c>
      <c r="DD11">
        <v>0</v>
      </c>
      <c r="DE11">
        <v>172</v>
      </c>
      <c r="DF11">
        <v>98.84</v>
      </c>
      <c r="DH11" s="12" t="e">
        <f t="shared" si="2"/>
        <v>#DIV/0!</v>
      </c>
      <c r="DI11" t="s">
        <v>2369</v>
      </c>
      <c r="DJ11" t="s">
        <v>2737</v>
      </c>
      <c r="DK11" t="s">
        <v>2692</v>
      </c>
      <c r="DM11" s="1">
        <v>0</v>
      </c>
      <c r="DN11" s="1">
        <v>0</v>
      </c>
      <c r="DO11" s="1">
        <v>0</v>
      </c>
      <c r="DP11" s="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26</v>
      </c>
      <c r="EB11">
        <v>8</v>
      </c>
      <c r="EC11">
        <v>34</v>
      </c>
      <c r="ED11">
        <v>544</v>
      </c>
      <c r="EE11">
        <v>11</v>
      </c>
      <c r="EF11">
        <v>0</v>
      </c>
      <c r="EG11">
        <v>555</v>
      </c>
      <c r="EH11">
        <v>98.02</v>
      </c>
      <c r="EI11">
        <f t="shared" si="15"/>
        <v>0</v>
      </c>
      <c r="EJ11" s="12" t="e">
        <f t="shared" si="3"/>
        <v>#DIV/0!</v>
      </c>
      <c r="EK11" t="s">
        <v>2369</v>
      </c>
      <c r="EL11" t="s">
        <v>2737</v>
      </c>
      <c r="EM11" t="s">
        <v>2692</v>
      </c>
      <c r="EO11" s="1">
        <v>0</v>
      </c>
      <c r="EP11" s="1">
        <v>0</v>
      </c>
      <c r="EQ11" s="1">
        <v>0</v>
      </c>
      <c r="ER11" s="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L11" s="12" t="e">
        <f t="shared" si="4"/>
        <v>#DIV/0!</v>
      </c>
      <c r="FM11" t="s">
        <v>2369</v>
      </c>
      <c r="FN11" t="s">
        <v>2737</v>
      </c>
      <c r="FO11" t="s">
        <v>2692</v>
      </c>
      <c r="FQ11" s="1">
        <v>0</v>
      </c>
      <c r="FR11" s="1">
        <v>0</v>
      </c>
      <c r="FS11" s="1">
        <v>0</v>
      </c>
      <c r="FT11" s="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N11" s="12" t="e">
        <f t="shared" si="5"/>
        <v>#DIV/0!</v>
      </c>
      <c r="GO11" t="s">
        <v>2369</v>
      </c>
      <c r="GP11" t="s">
        <v>2737</v>
      </c>
      <c r="GQ11" t="s">
        <v>2692</v>
      </c>
      <c r="GS11" s="1">
        <v>0</v>
      </c>
      <c r="GT11" s="1">
        <v>0</v>
      </c>
      <c r="GU11" s="1">
        <v>0</v>
      </c>
      <c r="GV11" s="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P11" s="12" t="e">
        <f t="shared" si="6"/>
        <v>#DIV/0!</v>
      </c>
      <c r="HQ11" t="s">
        <v>2369</v>
      </c>
      <c r="HR11" t="s">
        <v>2737</v>
      </c>
      <c r="HS11" t="s">
        <v>2692</v>
      </c>
      <c r="HU11" s="1">
        <v>0</v>
      </c>
      <c r="HV11" s="1">
        <v>0</v>
      </c>
      <c r="HW11" s="1">
        <v>0</v>
      </c>
      <c r="HX11" s="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</v>
      </c>
      <c r="IJ11">
        <v>2</v>
      </c>
      <c r="IK11">
        <v>3</v>
      </c>
      <c r="IL11">
        <v>170</v>
      </c>
      <c r="IM11">
        <v>2</v>
      </c>
      <c r="IN11">
        <v>0</v>
      </c>
      <c r="IO11">
        <v>172</v>
      </c>
      <c r="IP11">
        <v>98.84</v>
      </c>
      <c r="IR11" s="12" t="e">
        <f t="shared" si="7"/>
        <v>#DIV/0!</v>
      </c>
      <c r="IS11" t="s">
        <v>2369</v>
      </c>
      <c r="IT11" t="s">
        <v>2737</v>
      </c>
      <c r="IU11" t="s">
        <v>2692</v>
      </c>
      <c r="IW11" s="1">
        <v>0</v>
      </c>
      <c r="IX11" s="1">
        <v>0</v>
      </c>
      <c r="IY11" s="1">
        <v>0</v>
      </c>
      <c r="IZ11" s="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26</v>
      </c>
      <c r="JL11">
        <v>8</v>
      </c>
      <c r="JM11">
        <v>34</v>
      </c>
      <c r="JN11">
        <v>544</v>
      </c>
      <c r="JO11">
        <v>11</v>
      </c>
      <c r="JP11">
        <v>0</v>
      </c>
      <c r="JQ11">
        <v>555</v>
      </c>
      <c r="JR11">
        <v>98.02</v>
      </c>
      <c r="JS11">
        <f t="shared" si="16"/>
        <v>0</v>
      </c>
      <c r="JT11" s="12" t="e">
        <f t="shared" si="8"/>
        <v>#DIV/0!</v>
      </c>
      <c r="JU11" t="s">
        <v>2369</v>
      </c>
      <c r="JV11" t="s">
        <v>2736</v>
      </c>
      <c r="JW11" t="s">
        <v>2692</v>
      </c>
      <c r="JY11" s="1"/>
      <c r="JZ11" s="1"/>
      <c r="KA11" s="1"/>
      <c r="KB11" s="1"/>
      <c r="KV11" s="12" t="e">
        <f t="shared" si="9"/>
        <v>#DIV/0!</v>
      </c>
      <c r="KW11" t="s">
        <v>2369</v>
      </c>
      <c r="KX11" t="s">
        <v>2736</v>
      </c>
      <c r="KY11" t="s">
        <v>2692</v>
      </c>
      <c r="LA11" s="1"/>
      <c r="LB11" s="1"/>
      <c r="LC11" s="1"/>
      <c r="LD11" s="1"/>
      <c r="LX11" s="12" t="e">
        <f t="shared" si="10"/>
        <v>#DIV/0!</v>
      </c>
      <c r="LY11" t="s">
        <v>2369</v>
      </c>
      <c r="LZ11" t="s">
        <v>2736</v>
      </c>
      <c r="MA11" t="s">
        <v>2692</v>
      </c>
      <c r="MC11" s="1"/>
      <c r="MD11" s="1"/>
      <c r="ME11" s="1"/>
      <c r="MF11" s="1"/>
      <c r="MZ11" s="12" t="e">
        <f>MM11/MY11*100</f>
        <v>#DIV/0!</v>
      </c>
      <c r="NA11" t="s">
        <v>2369</v>
      </c>
      <c r="NB11" t="s">
        <v>2736</v>
      </c>
      <c r="NC11" t="s">
        <v>2692</v>
      </c>
      <c r="NE11" s="1"/>
      <c r="NF11" s="1"/>
      <c r="NG11" s="1"/>
      <c r="NH11" s="1"/>
      <c r="OB11" s="12" t="e">
        <f>NO11/OA11*100</f>
        <v>#DIV/0!</v>
      </c>
      <c r="OC11" t="s">
        <v>2369</v>
      </c>
      <c r="OD11" t="s">
        <v>2737</v>
      </c>
      <c r="OE11" t="s">
        <v>2692</v>
      </c>
      <c r="OF11">
        <v>8</v>
      </c>
      <c r="OG11" s="1">
        <v>0.4024537037037037</v>
      </c>
      <c r="OH11" s="1">
        <v>0.28524305555555557</v>
      </c>
      <c r="OI11" s="1">
        <v>0.28524305555555557</v>
      </c>
      <c r="OJ11" s="1">
        <v>1.9722222222222221E-2</v>
      </c>
      <c r="OK11">
        <v>98</v>
      </c>
      <c r="OL11">
        <v>78</v>
      </c>
      <c r="OM11">
        <v>176</v>
      </c>
      <c r="ON11">
        <v>2342</v>
      </c>
      <c r="OO11">
        <v>227</v>
      </c>
      <c r="OP11">
        <v>41</v>
      </c>
      <c r="OQ11">
        <v>2610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2400</v>
      </c>
      <c r="PD11" s="12">
        <f t="shared" si="11"/>
        <v>108.74999999999999</v>
      </c>
      <c r="PE11" t="s">
        <v>2369</v>
      </c>
      <c r="PF11" t="s">
        <v>2737</v>
      </c>
      <c r="PG11" t="s">
        <v>2692</v>
      </c>
      <c r="PI11" s="1">
        <v>0</v>
      </c>
      <c r="PJ11" s="1">
        <v>0</v>
      </c>
      <c r="PK11" s="1">
        <v>0</v>
      </c>
      <c r="PL11" s="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2400</v>
      </c>
      <c r="QF11" s="12">
        <f t="shared" si="12"/>
        <v>0</v>
      </c>
      <c r="QG11" t="s">
        <v>2369</v>
      </c>
      <c r="QH11" t="s">
        <v>2737</v>
      </c>
      <c r="QI11" t="s">
        <v>2692</v>
      </c>
      <c r="QK11" s="1">
        <v>0</v>
      </c>
      <c r="QL11" s="1">
        <v>0</v>
      </c>
      <c r="QM11" s="1">
        <v>0</v>
      </c>
      <c r="QN11" s="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2400</v>
      </c>
      <c r="RH11" s="12">
        <f t="shared" si="13"/>
        <v>0</v>
      </c>
      <c r="RI11" t="s">
        <v>2369</v>
      </c>
      <c r="RJ11" t="s">
        <v>2737</v>
      </c>
      <c r="RK11" t="s">
        <v>2692</v>
      </c>
      <c r="RL11">
        <v>8</v>
      </c>
      <c r="RM11" s="1">
        <v>0.30496527777777777</v>
      </c>
      <c r="RN11" s="1">
        <v>0.28524305555555557</v>
      </c>
      <c r="RO11" s="1">
        <v>9.7476851851851842E-2</v>
      </c>
      <c r="RP11" s="1">
        <v>1.9722222222222221E-2</v>
      </c>
      <c r="RQ11">
        <v>98</v>
      </c>
      <c r="RR11">
        <v>78</v>
      </c>
      <c r="RS11">
        <v>176</v>
      </c>
      <c r="RT11">
        <v>2342</v>
      </c>
      <c r="RU11">
        <v>227</v>
      </c>
      <c r="RV11">
        <v>41</v>
      </c>
      <c r="RW11">
        <v>2610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2400</v>
      </c>
      <c r="SJ11" s="12">
        <f t="shared" si="43"/>
        <v>108.74999999999999</v>
      </c>
      <c r="SK11" t="s">
        <v>2369</v>
      </c>
      <c r="SL11" t="s">
        <v>2737</v>
      </c>
      <c r="SM11" t="s">
        <v>2692</v>
      </c>
      <c r="SO11" s="1">
        <v>0.30496527777777777</v>
      </c>
      <c r="SP11" s="1">
        <v>0.28524305555555557</v>
      </c>
      <c r="SQ11" s="1">
        <v>9.7476851851851842E-2</v>
      </c>
      <c r="SR11" s="1">
        <v>1.9722222222222221E-2</v>
      </c>
      <c r="SS11">
        <v>98</v>
      </c>
      <c r="ST11">
        <v>78</v>
      </c>
      <c r="SU11">
        <v>176</v>
      </c>
      <c r="SV11">
        <v>2342</v>
      </c>
      <c r="SW11">
        <v>227</v>
      </c>
      <c r="SX11">
        <v>41</v>
      </c>
      <c r="SY11">
        <v>2610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100</v>
      </c>
      <c r="TK11">
        <f t="shared" si="17"/>
        <v>2400</v>
      </c>
      <c r="TL11" s="12">
        <f t="shared" si="14"/>
        <v>108.74999999999999</v>
      </c>
      <c r="TM11" s="34" t="s">
        <v>2369</v>
      </c>
      <c r="TN11" s="34" t="s">
        <v>2737</v>
      </c>
      <c r="TO11" s="34" t="s">
        <v>2692</v>
      </c>
      <c r="TP11" s="34">
        <v>8</v>
      </c>
      <c r="TQ11" s="35">
        <v>0.45945601851851853</v>
      </c>
      <c r="TR11" s="35">
        <v>0.31192129629629628</v>
      </c>
      <c r="TS11" s="35">
        <v>0.31192129629629628</v>
      </c>
      <c r="TT11" s="35">
        <v>4.2581018518518525E-2</v>
      </c>
      <c r="TU11" s="34">
        <v>177</v>
      </c>
      <c r="TV11" s="34">
        <v>114</v>
      </c>
      <c r="TW11" s="34">
        <v>291</v>
      </c>
      <c r="TX11" s="34">
        <v>2391</v>
      </c>
      <c r="TY11" s="34">
        <v>251</v>
      </c>
      <c r="TZ11" s="34">
        <v>41</v>
      </c>
      <c r="UA11" s="34">
        <v>2683</v>
      </c>
      <c r="UB11" s="34">
        <v>0</v>
      </c>
      <c r="UC11" s="34">
        <v>0</v>
      </c>
      <c r="UD11" s="34">
        <v>0</v>
      </c>
      <c r="UE11" s="34">
        <v>5</v>
      </c>
      <c r="UF11" s="34">
        <v>0</v>
      </c>
      <c r="UG11" s="34">
        <v>5</v>
      </c>
      <c r="UH11" s="34">
        <v>254</v>
      </c>
      <c r="UI11" s="34">
        <v>0</v>
      </c>
      <c r="UJ11" s="34">
        <v>0</v>
      </c>
      <c r="UK11" s="34">
        <v>254</v>
      </c>
      <c r="UL11" s="34">
        <v>100</v>
      </c>
      <c r="UM11" s="34">
        <v>2400</v>
      </c>
      <c r="UN11" s="154">
        <f t="shared" si="18"/>
        <v>111.79166666666667</v>
      </c>
      <c r="UO11" s="34" t="s">
        <v>2369</v>
      </c>
      <c r="UP11" s="34" t="s">
        <v>2737</v>
      </c>
      <c r="UQ11" s="34" t="s">
        <v>2692</v>
      </c>
      <c r="UR11" s="34">
        <v>8</v>
      </c>
      <c r="US11" s="35">
        <v>0.4525925925925926</v>
      </c>
      <c r="UT11" s="35">
        <v>0.28689814814814812</v>
      </c>
      <c r="UU11" s="35">
        <v>0.28689814814814812</v>
      </c>
      <c r="UV11" s="35">
        <v>2.2743055555555555E-2</v>
      </c>
      <c r="UW11" s="34">
        <v>177</v>
      </c>
      <c r="UX11" s="34">
        <v>97</v>
      </c>
      <c r="UY11" s="34">
        <v>274</v>
      </c>
      <c r="UZ11" s="34">
        <v>2474</v>
      </c>
      <c r="VA11" s="34">
        <v>168</v>
      </c>
      <c r="VB11" s="34">
        <v>37</v>
      </c>
      <c r="VC11" s="34">
        <v>2679</v>
      </c>
      <c r="VD11" s="34">
        <v>0</v>
      </c>
      <c r="VE11" s="34">
        <v>0</v>
      </c>
      <c r="VF11" s="34">
        <v>0</v>
      </c>
      <c r="VG11" s="34">
        <v>0</v>
      </c>
      <c r="VH11" s="34">
        <v>0</v>
      </c>
      <c r="VI11" s="34">
        <v>0</v>
      </c>
      <c r="VJ11" s="34">
        <v>0</v>
      </c>
      <c r="VK11" s="34">
        <v>0</v>
      </c>
      <c r="VL11" s="34">
        <v>0</v>
      </c>
      <c r="VM11" s="34">
        <v>0</v>
      </c>
      <c r="VN11" s="34">
        <v>0</v>
      </c>
      <c r="VO11" s="34">
        <v>2400</v>
      </c>
      <c r="VP11" s="154">
        <f t="shared" si="19"/>
        <v>111.625</v>
      </c>
      <c r="VQ11" s="34" t="s">
        <v>2369</v>
      </c>
      <c r="VR11" s="34" t="s">
        <v>2737</v>
      </c>
      <c r="VS11" s="34" t="s">
        <v>2692</v>
      </c>
      <c r="VT11" s="34">
        <v>8</v>
      </c>
      <c r="VU11" s="35">
        <v>0.21059027777777775</v>
      </c>
      <c r="VV11" s="35">
        <v>0.12416666666666666</v>
      </c>
      <c r="VW11" s="35">
        <v>0.12416666666666666</v>
      </c>
      <c r="VX11" s="35">
        <v>1.4004629629629631E-2</v>
      </c>
      <c r="VY11" s="34">
        <v>1062</v>
      </c>
      <c r="VZ11" s="34">
        <v>9</v>
      </c>
      <c r="WA11" s="34">
        <v>1071</v>
      </c>
      <c r="WB11" s="34">
        <v>220</v>
      </c>
      <c r="WC11" s="34">
        <v>8</v>
      </c>
      <c r="WD11" s="34">
        <v>4</v>
      </c>
      <c r="WE11" s="34">
        <v>232</v>
      </c>
      <c r="WF11" s="34">
        <v>0</v>
      </c>
      <c r="WG11" s="34">
        <v>0</v>
      </c>
      <c r="WH11" s="34">
        <v>0</v>
      </c>
      <c r="WI11" s="34">
        <v>1</v>
      </c>
      <c r="WJ11" s="34">
        <v>2</v>
      </c>
      <c r="WK11" s="34">
        <v>3</v>
      </c>
      <c r="WL11" s="34">
        <v>170</v>
      </c>
      <c r="WM11" s="34">
        <v>3</v>
      </c>
      <c r="WN11" s="34">
        <v>0</v>
      </c>
      <c r="WO11" s="34">
        <v>173</v>
      </c>
      <c r="WP11" s="34">
        <v>98.27</v>
      </c>
      <c r="WQ11" s="34">
        <v>823</v>
      </c>
      <c r="WR11" s="154">
        <f t="shared" si="20"/>
        <v>28.189550425273392</v>
      </c>
      <c r="WS11" s="34" t="s">
        <v>2369</v>
      </c>
      <c r="WT11" s="34" t="s">
        <v>2737</v>
      </c>
      <c r="WU11" s="34" t="s">
        <v>2692</v>
      </c>
      <c r="WV11" s="34"/>
      <c r="WW11" s="35">
        <v>0</v>
      </c>
      <c r="WX11" s="35"/>
      <c r="WY11" s="35">
        <v>0</v>
      </c>
      <c r="WZ11" s="35">
        <v>0</v>
      </c>
      <c r="XA11" s="34">
        <v>0</v>
      </c>
      <c r="XB11" s="34">
        <v>0</v>
      </c>
      <c r="XC11" s="34">
        <v>0</v>
      </c>
      <c r="XD11" s="34">
        <v>0</v>
      </c>
      <c r="XE11" s="34">
        <v>0</v>
      </c>
      <c r="XF11" s="34">
        <v>0</v>
      </c>
      <c r="XG11" s="34">
        <v>0</v>
      </c>
      <c r="XH11" s="34">
        <v>0</v>
      </c>
      <c r="XI11" s="34">
        <v>0</v>
      </c>
      <c r="XJ11" s="34">
        <v>0</v>
      </c>
      <c r="XK11" s="34">
        <v>341</v>
      </c>
      <c r="XL11" s="34">
        <v>7</v>
      </c>
      <c r="XM11" s="34">
        <v>348</v>
      </c>
      <c r="XN11" s="34">
        <v>1462</v>
      </c>
      <c r="XO11" s="34">
        <v>6</v>
      </c>
      <c r="XP11" s="34">
        <v>1</v>
      </c>
      <c r="XQ11" s="34">
        <v>1469</v>
      </c>
      <c r="XR11" s="34">
        <v>99.52</v>
      </c>
      <c r="XS11" s="34"/>
      <c r="XT11" s="154"/>
      <c r="XU11" s="34" t="s">
        <v>2369</v>
      </c>
      <c r="XV11" s="34" t="s">
        <v>2737</v>
      </c>
      <c r="XW11" s="34" t="s">
        <v>2692</v>
      </c>
      <c r="XX11" s="34">
        <v>8</v>
      </c>
      <c r="XY11" s="35">
        <v>0</v>
      </c>
      <c r="XZ11" s="35"/>
      <c r="YA11" s="35">
        <v>0</v>
      </c>
      <c r="YB11" s="35">
        <v>0</v>
      </c>
      <c r="YC11" s="34">
        <v>0</v>
      </c>
      <c r="YD11" s="34">
        <v>0</v>
      </c>
      <c r="YE11" s="34">
        <v>0</v>
      </c>
      <c r="YF11" s="34">
        <v>0</v>
      </c>
      <c r="YG11" s="34">
        <v>0</v>
      </c>
      <c r="YH11" s="34">
        <v>0</v>
      </c>
      <c r="YI11" s="34">
        <v>0</v>
      </c>
      <c r="YJ11" s="34">
        <v>0</v>
      </c>
      <c r="YK11" s="34">
        <v>0</v>
      </c>
      <c r="YL11" s="34">
        <v>0</v>
      </c>
      <c r="YM11" s="34">
        <v>1</v>
      </c>
      <c r="YN11" s="34">
        <v>2</v>
      </c>
      <c r="YO11" s="34">
        <v>3</v>
      </c>
      <c r="YP11" s="34">
        <v>26</v>
      </c>
      <c r="YQ11" s="34">
        <v>3</v>
      </c>
      <c r="YR11" s="34">
        <v>0</v>
      </c>
      <c r="YS11" s="34">
        <v>29</v>
      </c>
      <c r="YT11" s="34">
        <v>89.66</v>
      </c>
      <c r="YU11" s="34"/>
      <c r="YV11" s="154" t="e">
        <f t="shared" si="22"/>
        <v>#DIV/0!</v>
      </c>
      <c r="YW11" s="34" t="s">
        <v>2369</v>
      </c>
      <c r="YX11" s="34" t="s">
        <v>2737</v>
      </c>
      <c r="YY11" s="34" t="s">
        <v>2692</v>
      </c>
      <c r="YZ11" s="34">
        <v>8</v>
      </c>
      <c r="ZA11" s="35">
        <v>0</v>
      </c>
      <c r="ZB11" s="35">
        <v>0</v>
      </c>
      <c r="ZC11" s="35">
        <v>0</v>
      </c>
      <c r="ZD11" s="35">
        <v>0</v>
      </c>
      <c r="ZE11" s="34">
        <v>0</v>
      </c>
      <c r="ZF11" s="34">
        <v>0</v>
      </c>
      <c r="ZG11" s="34">
        <v>0</v>
      </c>
      <c r="ZH11" s="34">
        <v>0</v>
      </c>
      <c r="ZI11" s="34">
        <v>0</v>
      </c>
      <c r="ZJ11" s="34">
        <v>0</v>
      </c>
      <c r="ZK11" s="34">
        <v>0</v>
      </c>
      <c r="ZL11" s="34">
        <v>0</v>
      </c>
      <c r="ZM11" s="34">
        <v>0</v>
      </c>
      <c r="ZN11" s="34">
        <v>0</v>
      </c>
      <c r="ZO11" s="34">
        <v>0</v>
      </c>
      <c r="ZP11" s="34">
        <v>0</v>
      </c>
      <c r="ZQ11" s="34">
        <v>0</v>
      </c>
      <c r="ZR11" s="34">
        <v>0</v>
      </c>
      <c r="ZS11" s="34">
        <v>0</v>
      </c>
      <c r="ZT11" s="34">
        <v>0</v>
      </c>
      <c r="ZU11" s="34">
        <v>0</v>
      </c>
      <c r="ZV11" s="34">
        <v>0</v>
      </c>
      <c r="ZW11" s="34"/>
      <c r="ZX11" s="154" t="e">
        <f t="shared" si="23"/>
        <v>#DIV/0!</v>
      </c>
      <c r="ZY11" s="34" t="s">
        <v>2369</v>
      </c>
      <c r="ZZ11" s="34" t="s">
        <v>2737</v>
      </c>
      <c r="AAA11" s="34" t="s">
        <v>2692</v>
      </c>
      <c r="AAB11" s="34">
        <v>8</v>
      </c>
      <c r="AAC11" s="35">
        <v>0</v>
      </c>
      <c r="AAD11" s="35">
        <v>0</v>
      </c>
      <c r="AAE11" s="35">
        <v>0</v>
      </c>
      <c r="AAF11" s="35">
        <v>0</v>
      </c>
      <c r="AAG11" s="34">
        <v>0</v>
      </c>
      <c r="AAH11" s="34">
        <v>0</v>
      </c>
      <c r="AAI11" s="34">
        <v>0</v>
      </c>
      <c r="AAJ11" s="34">
        <v>0</v>
      </c>
      <c r="AAK11" s="34">
        <v>0</v>
      </c>
      <c r="AAL11" s="34">
        <v>0</v>
      </c>
      <c r="AAM11" s="34">
        <v>0</v>
      </c>
      <c r="AAN11" s="34">
        <v>0</v>
      </c>
      <c r="AAO11" s="34">
        <v>0</v>
      </c>
      <c r="AAP11" s="34">
        <v>0</v>
      </c>
      <c r="AAQ11" s="34">
        <v>3</v>
      </c>
      <c r="AAR11" s="34">
        <v>2</v>
      </c>
      <c r="AAS11" s="34">
        <v>5</v>
      </c>
      <c r="AAT11" s="34">
        <v>245</v>
      </c>
      <c r="AAU11" s="34">
        <v>2</v>
      </c>
      <c r="AAV11" s="34">
        <v>2</v>
      </c>
      <c r="AAW11" s="34">
        <v>249</v>
      </c>
      <c r="AAX11" s="34">
        <v>98.39</v>
      </c>
      <c r="AAY11" s="34"/>
      <c r="AAZ11" s="154" t="e">
        <f t="shared" si="24"/>
        <v>#DIV/0!</v>
      </c>
      <c r="ABA11" s="34" t="s">
        <v>2369</v>
      </c>
      <c r="ABB11" s="34" t="s">
        <v>2737</v>
      </c>
      <c r="ABC11" s="34" t="s">
        <v>2692</v>
      </c>
      <c r="ABD11" s="34">
        <v>8</v>
      </c>
      <c r="ABE11" s="35">
        <v>0</v>
      </c>
      <c r="ABF11" s="35"/>
      <c r="ABG11" s="35">
        <v>0</v>
      </c>
      <c r="ABH11" s="35">
        <v>0</v>
      </c>
      <c r="ABI11" s="34">
        <v>0</v>
      </c>
      <c r="ABJ11" s="34">
        <v>0</v>
      </c>
      <c r="ABK11" s="34">
        <v>0</v>
      </c>
      <c r="ABL11" s="34">
        <v>0</v>
      </c>
      <c r="ABM11" s="34">
        <v>0</v>
      </c>
      <c r="ABN11" s="34">
        <v>0</v>
      </c>
      <c r="ABO11" s="34">
        <f t="shared" si="44"/>
        <v>0</v>
      </c>
      <c r="ABP11" s="34">
        <v>0</v>
      </c>
      <c r="ABQ11" s="34">
        <v>0</v>
      </c>
      <c r="ABR11" s="34">
        <v>0</v>
      </c>
      <c r="ABS11" s="34">
        <v>4</v>
      </c>
      <c r="ABT11" s="34">
        <v>4</v>
      </c>
      <c r="ABU11" s="34">
        <v>8</v>
      </c>
      <c r="ABV11" s="34">
        <v>271</v>
      </c>
      <c r="ABW11" s="34">
        <v>5</v>
      </c>
      <c r="ABX11" s="34">
        <v>2</v>
      </c>
      <c r="ABY11" s="34">
        <v>278</v>
      </c>
      <c r="ABZ11" s="34">
        <v>97.48</v>
      </c>
      <c r="ACA11" s="34"/>
      <c r="ACB11" s="154" t="e">
        <f t="shared" si="25"/>
        <v>#DIV/0!</v>
      </c>
      <c r="ACC11" s="34" t="s">
        <v>2369</v>
      </c>
      <c r="ACD11" s="34" t="s">
        <v>2737</v>
      </c>
      <c r="ACE11" s="34" t="s">
        <v>2692</v>
      </c>
      <c r="ACF11" s="34">
        <v>8</v>
      </c>
      <c r="ACG11" s="35">
        <v>0.80234953703703704</v>
      </c>
      <c r="ACH11" s="35">
        <v>0.72299768518518526</v>
      </c>
      <c r="ACI11" s="35">
        <v>0.32030092592592591</v>
      </c>
      <c r="ACJ11" s="35">
        <v>7.9351851851851854E-2</v>
      </c>
      <c r="ACK11" s="34">
        <v>1416</v>
      </c>
      <c r="ACL11" s="34">
        <v>220</v>
      </c>
      <c r="ACM11" s="34">
        <v>1636</v>
      </c>
      <c r="ACN11" s="34">
        <v>5085</v>
      </c>
      <c r="ACO11" s="34">
        <v>427</v>
      </c>
      <c r="ACP11" s="34">
        <v>82</v>
      </c>
      <c r="ACQ11" s="34">
        <v>5594</v>
      </c>
      <c r="ACR11" s="34">
        <v>0</v>
      </c>
      <c r="ACS11" s="34">
        <v>0</v>
      </c>
      <c r="ACT11" s="34">
        <v>0</v>
      </c>
      <c r="ACU11" s="34">
        <v>351</v>
      </c>
      <c r="ACV11" s="34">
        <v>13</v>
      </c>
      <c r="ACW11" s="34">
        <v>364</v>
      </c>
      <c r="ACX11" s="34">
        <v>2157</v>
      </c>
      <c r="ACY11" s="34">
        <v>14</v>
      </c>
      <c r="ACZ11" s="34">
        <v>3</v>
      </c>
      <c r="ADA11" s="34">
        <v>2174</v>
      </c>
      <c r="ADB11" s="34">
        <v>99.22</v>
      </c>
      <c r="ADC11" s="34">
        <f t="shared" si="26"/>
        <v>5623</v>
      </c>
      <c r="ADD11" s="154">
        <f t="shared" si="27"/>
        <v>99.484261070602884</v>
      </c>
      <c r="ADE11" s="34" t="s">
        <v>2369</v>
      </c>
      <c r="ADF11" s="34" t="s">
        <v>2737</v>
      </c>
      <c r="ADG11" s="34" t="s">
        <v>2692</v>
      </c>
      <c r="ADH11" s="34"/>
      <c r="ADI11" s="35">
        <v>0</v>
      </c>
      <c r="ADJ11" s="35">
        <v>0</v>
      </c>
      <c r="ADK11" s="35">
        <v>0</v>
      </c>
      <c r="ADL11" s="35">
        <v>0</v>
      </c>
      <c r="ADM11" s="34">
        <v>0</v>
      </c>
      <c r="ADN11" s="34">
        <v>0</v>
      </c>
      <c r="ADO11" s="34">
        <v>0</v>
      </c>
      <c r="ADP11" s="34">
        <v>0</v>
      </c>
      <c r="ADQ11" s="34">
        <v>0</v>
      </c>
      <c r="ADR11" s="34">
        <v>0</v>
      </c>
      <c r="ADS11" s="34">
        <f t="shared" si="48"/>
        <v>0</v>
      </c>
      <c r="ADT11" s="34">
        <v>0</v>
      </c>
      <c r="ADU11" s="34">
        <v>0</v>
      </c>
      <c r="ADV11" s="34">
        <v>0</v>
      </c>
      <c r="ADW11" s="34">
        <v>0</v>
      </c>
      <c r="ADX11" s="34">
        <v>0</v>
      </c>
      <c r="ADY11" s="34">
        <v>0</v>
      </c>
      <c r="ADZ11" s="34">
        <v>0</v>
      </c>
      <c r="AEA11" s="34">
        <v>0</v>
      </c>
      <c r="AEB11" s="34">
        <v>0</v>
      </c>
      <c r="AEC11" s="34">
        <v>0</v>
      </c>
      <c r="AED11" s="34">
        <v>0</v>
      </c>
      <c r="AEE11" s="34"/>
      <c r="AEF11" s="154" t="e">
        <f t="shared" si="28"/>
        <v>#DIV/0!</v>
      </c>
      <c r="AEG11" s="34" t="s">
        <v>2369</v>
      </c>
      <c r="AEH11" s="34" t="s">
        <v>2737</v>
      </c>
      <c r="AEI11" s="34" t="s">
        <v>2692</v>
      </c>
      <c r="AEJ11" s="34"/>
      <c r="AEK11" s="35">
        <v>0</v>
      </c>
      <c r="AEL11" s="35">
        <v>0</v>
      </c>
      <c r="AEM11" s="35">
        <v>0</v>
      </c>
      <c r="AEN11" s="35">
        <v>0</v>
      </c>
      <c r="AEO11" s="34">
        <v>0</v>
      </c>
      <c r="AEP11" s="34">
        <v>0</v>
      </c>
      <c r="AEQ11" s="34">
        <v>0</v>
      </c>
      <c r="AER11" s="34">
        <v>0</v>
      </c>
      <c r="AES11" s="34">
        <v>0</v>
      </c>
      <c r="AET11" s="34">
        <v>0</v>
      </c>
      <c r="AEU11" s="34">
        <v>0</v>
      </c>
      <c r="AEV11" s="34">
        <v>0</v>
      </c>
      <c r="AEW11" s="34">
        <v>0</v>
      </c>
      <c r="AEX11" s="34">
        <v>0</v>
      </c>
      <c r="AEY11" s="34">
        <v>0</v>
      </c>
      <c r="AEZ11" s="34">
        <v>0</v>
      </c>
      <c r="AFA11" s="34">
        <v>0</v>
      </c>
      <c r="AFB11" s="34">
        <v>0</v>
      </c>
      <c r="AFC11" s="34">
        <v>0</v>
      </c>
      <c r="AFD11" s="34">
        <v>0</v>
      </c>
      <c r="AFE11" s="34">
        <v>0</v>
      </c>
      <c r="AFF11" s="34">
        <v>0</v>
      </c>
      <c r="AFG11" s="34"/>
      <c r="AFH11" s="154" t="e">
        <f t="shared" si="29"/>
        <v>#DIV/0!</v>
      </c>
      <c r="AFI11" s="34" t="s">
        <v>2369</v>
      </c>
      <c r="AFJ11" s="34" t="s">
        <v>2737</v>
      </c>
      <c r="AFK11" s="34" t="s">
        <v>2692</v>
      </c>
      <c r="AFL11" s="34"/>
      <c r="AFM11" s="35">
        <v>0</v>
      </c>
      <c r="AFN11" s="35">
        <v>0</v>
      </c>
      <c r="AFO11" s="35">
        <v>0</v>
      </c>
      <c r="AFP11" s="35">
        <v>0</v>
      </c>
      <c r="AFQ11" s="34">
        <v>0</v>
      </c>
      <c r="AFR11" s="34">
        <v>0</v>
      </c>
      <c r="AFS11" s="34">
        <v>0</v>
      </c>
      <c r="AFT11" s="34">
        <v>0</v>
      </c>
      <c r="AFU11" s="34">
        <v>0</v>
      </c>
      <c r="AFV11" s="34">
        <v>0</v>
      </c>
      <c r="AFW11" s="34">
        <f t="shared" si="30"/>
        <v>0</v>
      </c>
      <c r="AFX11" s="34">
        <v>0</v>
      </c>
      <c r="AFY11" s="34">
        <v>0</v>
      </c>
      <c r="AFZ11" s="34">
        <v>0</v>
      </c>
      <c r="AGA11" s="34">
        <v>0</v>
      </c>
      <c r="AGB11" s="34">
        <v>0</v>
      </c>
      <c r="AGC11" s="34">
        <v>0</v>
      </c>
      <c r="AGD11" s="34">
        <v>0</v>
      </c>
      <c r="AGE11" s="34">
        <v>0</v>
      </c>
      <c r="AGF11" s="34">
        <v>0</v>
      </c>
      <c r="AGG11" s="34">
        <v>0</v>
      </c>
      <c r="AGH11" s="34">
        <v>0</v>
      </c>
      <c r="AGI11" s="34"/>
      <c r="AGJ11" s="154" t="e">
        <f t="shared" si="31"/>
        <v>#DIV/0!</v>
      </c>
      <c r="AGK11" s="34" t="s">
        <v>2369</v>
      </c>
      <c r="AGL11" s="34" t="s">
        <v>2737</v>
      </c>
      <c r="AGM11" s="34" t="s">
        <v>2692</v>
      </c>
      <c r="AGN11" s="34">
        <v>7</v>
      </c>
      <c r="AGO11" s="35">
        <v>0.18726851851851853</v>
      </c>
      <c r="AGP11" s="35">
        <v>0.12114583333333334</v>
      </c>
      <c r="AGQ11" s="35">
        <v>0.12114583333333334</v>
      </c>
      <c r="AGR11" s="35">
        <v>1.7812499999999998E-2</v>
      </c>
      <c r="AGS11" s="34">
        <v>1032</v>
      </c>
      <c r="AGT11" s="34">
        <v>7</v>
      </c>
      <c r="AGU11" s="34">
        <v>1039</v>
      </c>
      <c r="AGV11" s="34">
        <v>233</v>
      </c>
      <c r="AGW11" s="34">
        <v>5</v>
      </c>
      <c r="AGX11" s="34">
        <v>3</v>
      </c>
      <c r="AGY11" s="34">
        <v>241</v>
      </c>
      <c r="AGZ11" s="34">
        <v>0</v>
      </c>
      <c r="AHA11" s="34">
        <v>0</v>
      </c>
      <c r="AHB11" s="34">
        <v>0</v>
      </c>
      <c r="AHC11" s="34">
        <v>0</v>
      </c>
      <c r="AHD11" s="34">
        <v>0</v>
      </c>
      <c r="AHE11" s="34">
        <v>0</v>
      </c>
      <c r="AHF11" s="34">
        <v>0</v>
      </c>
      <c r="AHG11" s="34">
        <v>0</v>
      </c>
      <c r="AHH11" s="34">
        <v>0</v>
      </c>
      <c r="AHI11" s="34">
        <v>0</v>
      </c>
      <c r="AHJ11" s="34">
        <v>0</v>
      </c>
      <c r="AHK11" s="34">
        <v>823</v>
      </c>
      <c r="AHL11" s="154">
        <f t="shared" si="32"/>
        <v>29.283110571081412</v>
      </c>
      <c r="AHM11" s="34" t="s">
        <v>2369</v>
      </c>
      <c r="AHN11" s="34" t="s">
        <v>2737</v>
      </c>
      <c r="AHO11" s="34" t="s">
        <v>2692</v>
      </c>
      <c r="AHP11" s="34"/>
      <c r="AHQ11" s="35" t="e">
        <v>#N/A</v>
      </c>
      <c r="AHR11" s="35" t="e">
        <v>#N/A</v>
      </c>
      <c r="AHS11" s="35" t="e">
        <v>#N/A</v>
      </c>
      <c r="AHT11" s="35" t="e">
        <v>#N/A</v>
      </c>
      <c r="AHU11" s="34" t="e">
        <v>#N/A</v>
      </c>
      <c r="AHV11" s="34" t="e">
        <v>#N/A</v>
      </c>
      <c r="AHW11" s="34" t="e">
        <v>#N/A</v>
      </c>
      <c r="AHX11" s="34" t="e">
        <v>#N/A</v>
      </c>
      <c r="AHY11" s="34" t="e">
        <v>#N/A</v>
      </c>
      <c r="AHZ11" s="34" t="e">
        <v>#N/A</v>
      </c>
      <c r="AIA11" s="34" t="e">
        <v>#N/A</v>
      </c>
      <c r="AIB11" s="34">
        <v>0</v>
      </c>
      <c r="AIC11" s="34">
        <v>0</v>
      </c>
      <c r="AID11" s="34">
        <v>0</v>
      </c>
      <c r="AIE11" s="34">
        <v>0</v>
      </c>
      <c r="AIF11" s="34">
        <v>0</v>
      </c>
      <c r="AIG11" s="34">
        <v>0</v>
      </c>
      <c r="AIH11" s="34">
        <v>0</v>
      </c>
      <c r="AII11" s="34">
        <v>0</v>
      </c>
      <c r="AIJ11" s="34">
        <v>0</v>
      </c>
      <c r="AIK11" s="34">
        <v>0</v>
      </c>
      <c r="AIL11" s="34">
        <v>0</v>
      </c>
      <c r="AIM11" s="34"/>
      <c r="AIN11" s="154" t="e">
        <f t="shared" si="33"/>
        <v>#N/A</v>
      </c>
      <c r="AIO11" s="34" t="s">
        <v>2369</v>
      </c>
      <c r="AIP11" s="34" t="s">
        <v>2737</v>
      </c>
      <c r="AIQ11" s="34" t="s">
        <v>2692</v>
      </c>
      <c r="AIR11" s="34"/>
      <c r="AIS11" s="35" t="e">
        <v>#N/A</v>
      </c>
      <c r="AIT11" s="35" t="e">
        <v>#N/A</v>
      </c>
      <c r="AIU11" s="35" t="e">
        <v>#N/A</v>
      </c>
      <c r="AIV11" s="35" t="e">
        <v>#N/A</v>
      </c>
      <c r="AIW11" s="34" t="e">
        <v>#N/A</v>
      </c>
      <c r="AIX11" s="34" t="e">
        <v>#N/A</v>
      </c>
      <c r="AIY11" s="34" t="e">
        <v>#N/A</v>
      </c>
      <c r="AIZ11" s="34" t="e">
        <v>#N/A</v>
      </c>
      <c r="AJA11" s="34" t="e">
        <v>#N/A</v>
      </c>
      <c r="AJB11" s="34" t="e">
        <v>#N/A</v>
      </c>
      <c r="AJC11" s="34" t="e">
        <v>#N/A</v>
      </c>
      <c r="AJD11" s="34" t="e">
        <v>#N/A</v>
      </c>
      <c r="AJE11" s="34" t="e">
        <v>#N/A</v>
      </c>
      <c r="AJF11" s="34" t="e">
        <v>#N/A</v>
      </c>
      <c r="AJG11" s="34" t="e">
        <v>#N/A</v>
      </c>
      <c r="AJH11" s="34" t="e">
        <v>#N/A</v>
      </c>
      <c r="AJI11" s="34" t="e">
        <v>#N/A</v>
      </c>
      <c r="AJJ11" s="34" t="e">
        <v>#N/A</v>
      </c>
      <c r="AJK11" s="34" t="e">
        <v>#N/A</v>
      </c>
      <c r="AJL11" s="34" t="e">
        <v>#N/A</v>
      </c>
      <c r="AJM11" s="34" t="e">
        <v>#N/A</v>
      </c>
      <c r="AJN11" s="34" t="e">
        <v>#N/A</v>
      </c>
      <c r="AJO11" s="34"/>
      <c r="AJP11" s="154" t="e">
        <f t="shared" si="45"/>
        <v>#N/A</v>
      </c>
      <c r="AJQ11" s="34" t="s">
        <v>2369</v>
      </c>
      <c r="AJR11" s="34" t="s">
        <v>2737</v>
      </c>
      <c r="AJS11" s="34" t="s">
        <v>2692</v>
      </c>
      <c r="AJT11" s="34"/>
      <c r="AJU11" s="35" t="e">
        <v>#N/A</v>
      </c>
      <c r="AJV11" s="35" t="e">
        <v>#N/A</v>
      </c>
      <c r="AJW11" s="35" t="e">
        <v>#N/A</v>
      </c>
      <c r="AJX11" s="35" t="e">
        <v>#N/A</v>
      </c>
      <c r="AJY11" s="34" t="e">
        <v>#N/A</v>
      </c>
      <c r="AJZ11" s="34" t="e">
        <v>#N/A</v>
      </c>
      <c r="AKA11" s="34" t="e">
        <v>#N/A</v>
      </c>
      <c r="AKB11" s="34" t="e">
        <v>#N/A</v>
      </c>
      <c r="AKC11" s="34" t="e">
        <v>#N/A</v>
      </c>
      <c r="AKD11" s="34" t="e">
        <v>#N/A</v>
      </c>
      <c r="AKE11" s="34" t="e">
        <v>#N/A</v>
      </c>
      <c r="AKF11" s="34" t="e">
        <v>#N/A</v>
      </c>
      <c r="AKG11" s="34" t="e">
        <v>#N/A</v>
      </c>
      <c r="AKH11" s="34" t="e">
        <v>#N/A</v>
      </c>
      <c r="AKI11" s="34" t="e">
        <v>#N/A</v>
      </c>
      <c r="AKJ11" s="34" t="e">
        <v>#N/A</v>
      </c>
      <c r="AKK11" s="34" t="e">
        <v>#N/A</v>
      </c>
      <c r="AKL11" s="34" t="e">
        <v>#N/A</v>
      </c>
      <c r="AKM11" s="34" t="e">
        <v>#N/A</v>
      </c>
      <c r="AKN11" s="34" t="e">
        <v>#N/A</v>
      </c>
      <c r="AKO11" s="34" t="e">
        <v>#N/A</v>
      </c>
      <c r="AKP11" s="34" t="e">
        <v>#N/A</v>
      </c>
      <c r="AKQ11" s="34"/>
      <c r="AKR11" s="154" t="e">
        <f t="shared" si="46"/>
        <v>#N/A</v>
      </c>
      <c r="AKS11" s="34" t="s">
        <v>2369</v>
      </c>
      <c r="AKT11" s="34" t="s">
        <v>2737</v>
      </c>
      <c r="AKU11" s="34" t="s">
        <v>2692</v>
      </c>
      <c r="AKV11" s="34"/>
      <c r="AKW11" s="35" t="e">
        <v>#N/A</v>
      </c>
      <c r="AKX11" s="35" t="e">
        <v>#N/A</v>
      </c>
      <c r="AKY11" s="35" t="e">
        <v>#N/A</v>
      </c>
      <c r="AKZ11" s="35" t="e">
        <v>#N/A</v>
      </c>
      <c r="ALA11" s="34" t="e">
        <v>#N/A</v>
      </c>
      <c r="ALB11" s="34" t="e">
        <v>#N/A</v>
      </c>
      <c r="ALC11" s="34" t="e">
        <v>#N/A</v>
      </c>
      <c r="ALD11" s="34" t="e">
        <v>#N/A</v>
      </c>
      <c r="ALE11" s="34" t="e">
        <v>#N/A</v>
      </c>
      <c r="ALF11" s="34" t="e">
        <v>#N/A</v>
      </c>
      <c r="ALG11" s="34" t="e">
        <f t="shared" si="36"/>
        <v>#N/A</v>
      </c>
      <c r="ALH11" s="34" t="e">
        <v>#N/A</v>
      </c>
      <c r="ALI11" s="34" t="e">
        <v>#N/A</v>
      </c>
      <c r="ALJ11" s="34" t="e">
        <v>#N/A</v>
      </c>
      <c r="ALK11" s="34" t="e">
        <v>#N/A</v>
      </c>
      <c r="ALL11" s="34" t="e">
        <v>#N/A</v>
      </c>
      <c r="ALM11" s="34" t="e">
        <v>#N/A</v>
      </c>
      <c r="ALN11" s="34" t="e">
        <v>#N/A</v>
      </c>
      <c r="ALO11" s="34" t="e">
        <v>#N/A</v>
      </c>
      <c r="ALP11" s="34" t="e">
        <v>#N/A</v>
      </c>
      <c r="ALQ11" s="34" t="e">
        <v>#N/A</v>
      </c>
      <c r="ALR11" s="34" t="e">
        <v>#N/A</v>
      </c>
      <c r="ALS11" s="34"/>
      <c r="ALT11" s="154" t="e">
        <f t="shared" si="47"/>
        <v>#N/A</v>
      </c>
      <c r="ALU11" s="34" t="s">
        <v>2369</v>
      </c>
      <c r="ALV11" s="34" t="s">
        <v>2737</v>
      </c>
      <c r="ALW11" s="34" t="s">
        <v>2692</v>
      </c>
      <c r="ALX11" s="34">
        <v>7</v>
      </c>
      <c r="ALY11" s="1">
        <v>0.13895833333333332</v>
      </c>
      <c r="ALZ11" s="1">
        <v>0.12114583333333334</v>
      </c>
      <c r="AMA11" s="1">
        <v>4.8298611111111112E-2</v>
      </c>
      <c r="AMB11" s="1">
        <v>1.7812499999999998E-2</v>
      </c>
      <c r="AMC11">
        <v>1032</v>
      </c>
      <c r="AMD11">
        <v>7</v>
      </c>
      <c r="AME11">
        <v>1039</v>
      </c>
      <c r="AMF11">
        <v>233</v>
      </c>
      <c r="AMG11">
        <v>5</v>
      </c>
      <c r="AMH11">
        <v>3</v>
      </c>
      <c r="AMI11">
        <v>241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 s="34">
        <f t="shared" si="38"/>
        <v>823</v>
      </c>
      <c r="AMV11" s="154">
        <f t="shared" si="39"/>
        <v>29.283110571081412</v>
      </c>
      <c r="AMW11">
        <f t="shared" si="40"/>
        <v>582</v>
      </c>
      <c r="AMX11" s="34" t="s">
        <v>2369</v>
      </c>
      <c r="AMY11" s="34" t="s">
        <v>2737</v>
      </c>
      <c r="AMZ11" s="34" t="s">
        <v>2692</v>
      </c>
      <c r="ANA11" s="34"/>
      <c r="ANB11" s="35" t="e">
        <v>#N/A</v>
      </c>
      <c r="ANC11" s="35" t="e">
        <v>#N/A</v>
      </c>
      <c r="AND11" s="35" t="e">
        <v>#N/A</v>
      </c>
      <c r="ANE11" s="35" t="e">
        <v>#N/A</v>
      </c>
      <c r="ANF11" s="34" t="e">
        <v>#N/A</v>
      </c>
      <c r="ANG11" s="34" t="e">
        <v>#N/A</v>
      </c>
      <c r="ANH11" s="34" t="e">
        <v>#N/A</v>
      </c>
      <c r="ANI11" s="34" t="e">
        <v>#N/A</v>
      </c>
      <c r="ANJ11" s="34" t="e">
        <v>#N/A</v>
      </c>
      <c r="ANK11" s="34" t="e">
        <v>#N/A</v>
      </c>
      <c r="ANL11" s="34" t="e">
        <v>#N/A</v>
      </c>
      <c r="ANM11" s="34" t="e">
        <v>#N/A</v>
      </c>
      <c r="ANN11" s="34" t="e">
        <v>#N/A</v>
      </c>
      <c r="ANO11" s="34" t="e">
        <v>#N/A</v>
      </c>
      <c r="ANP11" s="34" t="e">
        <v>#N/A</v>
      </c>
      <c r="ANQ11" s="34" t="e">
        <v>#N/A</v>
      </c>
      <c r="ANR11" s="34" t="e">
        <v>#N/A</v>
      </c>
      <c r="ANS11" s="34" t="e">
        <v>#N/A</v>
      </c>
      <c r="ANT11" s="34" t="e">
        <v>#N/A</v>
      </c>
      <c r="ANU11" s="34" t="e">
        <v>#N/A</v>
      </c>
      <c r="ANV11" s="34" t="e">
        <v>#N/A</v>
      </c>
      <c r="ANW11" s="34" t="e">
        <v>#N/A</v>
      </c>
      <c r="ANX11" s="34"/>
      <c r="ANY11" s="154" t="e">
        <f t="shared" ref="ANY11:ANY13" si="49">ANL11/ANX11*100</f>
        <v>#N/A</v>
      </c>
      <c r="ANZ11" s="34" t="s">
        <v>2369</v>
      </c>
      <c r="AOA11" s="34" t="s">
        <v>2737</v>
      </c>
      <c r="AOB11" s="34" t="s">
        <v>2692</v>
      </c>
      <c r="AOC11" s="34"/>
      <c r="AOD11" s="35" t="e">
        <v>#N/A</v>
      </c>
      <c r="AOE11" s="35" t="e">
        <v>#N/A</v>
      </c>
      <c r="AOF11" s="35" t="e">
        <v>#N/A</v>
      </c>
      <c r="AOG11" s="35" t="e">
        <v>#N/A</v>
      </c>
      <c r="AOH11" s="34" t="e">
        <v>#N/A</v>
      </c>
      <c r="AOI11" s="34" t="e">
        <v>#N/A</v>
      </c>
      <c r="AOJ11" s="34" t="e">
        <v>#N/A</v>
      </c>
      <c r="AOK11" s="34" t="e">
        <v>#N/A</v>
      </c>
      <c r="AOL11" s="34" t="e">
        <v>#N/A</v>
      </c>
      <c r="AOM11" s="34" t="e">
        <v>#N/A</v>
      </c>
      <c r="AON11" s="34" t="e">
        <v>#N/A</v>
      </c>
      <c r="AOO11" s="34" t="e">
        <v>#N/A</v>
      </c>
      <c r="AOP11" s="34" t="e">
        <v>#N/A</v>
      </c>
      <c r="AOQ11" s="34" t="e">
        <v>#N/A</v>
      </c>
      <c r="AOR11" s="34" t="e">
        <v>#N/A</v>
      </c>
      <c r="AOS11" s="34" t="e">
        <v>#N/A</v>
      </c>
      <c r="AOT11" s="34" t="e">
        <v>#N/A</v>
      </c>
      <c r="AOU11" s="34" t="e">
        <v>#N/A</v>
      </c>
      <c r="AOV11" s="34" t="e">
        <v>#N/A</v>
      </c>
      <c r="AOW11" s="34" t="e">
        <v>#N/A</v>
      </c>
      <c r="AOX11" s="34" t="e">
        <v>#N/A</v>
      </c>
      <c r="AOY11" s="34" t="e">
        <v>#N/A</v>
      </c>
      <c r="AOZ11" s="34"/>
      <c r="APA11" s="154" t="e">
        <f t="shared" si="42"/>
        <v>#N/A</v>
      </c>
    </row>
    <row r="12" spans="1:1093">
      <c r="NA12" t="s">
        <v>2371</v>
      </c>
      <c r="NB12" t="s">
        <v>2736</v>
      </c>
      <c r="NC12" t="s">
        <v>2692</v>
      </c>
      <c r="ND12">
        <v>8</v>
      </c>
      <c r="NE12" s="1">
        <v>0.27790509259259261</v>
      </c>
      <c r="NF12" s="1">
        <v>0.13181712962962963</v>
      </c>
      <c r="NG12" s="1">
        <v>7.6365740740740748E-2</v>
      </c>
      <c r="NH12" s="1">
        <v>0.14607638888888888</v>
      </c>
      <c r="NI12">
        <v>20</v>
      </c>
      <c r="NJ12">
        <v>63</v>
      </c>
      <c r="NK12">
        <v>83</v>
      </c>
      <c r="NL12">
        <v>1697</v>
      </c>
      <c r="NM12">
        <v>127</v>
      </c>
      <c r="NN12">
        <v>76</v>
      </c>
      <c r="NO12">
        <v>1900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2400</v>
      </c>
      <c r="OB12" s="12">
        <f>NO12/OA12*100</f>
        <v>79.166666666666657</v>
      </c>
      <c r="OC12" t="s">
        <v>2371</v>
      </c>
      <c r="OD12" t="s">
        <v>2736</v>
      </c>
      <c r="OE12" t="s">
        <v>2692</v>
      </c>
      <c r="OF12">
        <v>8</v>
      </c>
      <c r="OG12" s="1">
        <v>0.49439814814814814</v>
      </c>
      <c r="OH12" s="1">
        <v>0.12585648148148149</v>
      </c>
      <c r="OI12" s="1">
        <v>0.12585648148148149</v>
      </c>
      <c r="OJ12" s="1">
        <v>0.29582175925925924</v>
      </c>
      <c r="OK12">
        <v>40</v>
      </c>
      <c r="OL12">
        <v>66</v>
      </c>
      <c r="OM12">
        <v>106</v>
      </c>
      <c r="ON12">
        <v>1698</v>
      </c>
      <c r="OO12">
        <v>133</v>
      </c>
      <c r="OP12">
        <v>50</v>
      </c>
      <c r="OQ12">
        <v>1881</v>
      </c>
      <c r="OR12">
        <v>0</v>
      </c>
      <c r="OS12">
        <v>0</v>
      </c>
      <c r="OT12">
        <v>0</v>
      </c>
      <c r="OU12">
        <v>2</v>
      </c>
      <c r="OV12">
        <v>3</v>
      </c>
      <c r="OW12">
        <v>5</v>
      </c>
      <c r="OX12">
        <v>272</v>
      </c>
      <c r="OY12">
        <v>2</v>
      </c>
      <c r="OZ12">
        <v>13</v>
      </c>
      <c r="PA12">
        <v>287</v>
      </c>
      <c r="PB12">
        <v>94.77</v>
      </c>
      <c r="PC12">
        <v>2400</v>
      </c>
      <c r="PD12" s="12">
        <f t="shared" ref="PD12:PD13" si="50">OQ12/PC12*100</f>
        <v>78.375</v>
      </c>
      <c r="PE12" t="s">
        <v>2371</v>
      </c>
      <c r="PF12" t="s">
        <v>2736</v>
      </c>
      <c r="PG12" t="s">
        <v>2692</v>
      </c>
      <c r="PI12" s="1">
        <v>6.8622685185185189E-2</v>
      </c>
      <c r="PJ12" s="1">
        <v>4.1585648148148149E-2</v>
      </c>
      <c r="PK12" s="1">
        <v>4.1585648148148149E-2</v>
      </c>
      <c r="PL12" s="1">
        <v>2.3541666666666666E-2</v>
      </c>
      <c r="PM12">
        <v>13</v>
      </c>
      <c r="PN12">
        <v>33</v>
      </c>
      <c r="PO12">
        <v>46</v>
      </c>
      <c r="PP12">
        <v>708</v>
      </c>
      <c r="PQ12">
        <v>47</v>
      </c>
      <c r="PR12">
        <v>30</v>
      </c>
      <c r="PS12">
        <v>785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2400</v>
      </c>
      <c r="QF12" s="12">
        <f t="shared" ref="QF12:QF13" si="51">PS12/QE12*100</f>
        <v>32.708333333333336</v>
      </c>
      <c r="QG12" t="s">
        <v>2371</v>
      </c>
      <c r="QH12" t="s">
        <v>2736</v>
      </c>
      <c r="QI12" t="s">
        <v>2692</v>
      </c>
      <c r="QJ12">
        <v>8</v>
      </c>
      <c r="QK12" s="1">
        <v>0</v>
      </c>
      <c r="QL12" s="1">
        <v>0</v>
      </c>
      <c r="QM12" s="1">
        <v>0</v>
      </c>
      <c r="QN12" s="1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2400</v>
      </c>
      <c r="RH12" s="12">
        <f t="shared" ref="RH12:RH13" si="52">QU12/RG12*100</f>
        <v>0</v>
      </c>
      <c r="RI12" t="s">
        <v>2371</v>
      </c>
      <c r="RJ12" t="s">
        <v>2736</v>
      </c>
      <c r="RK12" t="s">
        <v>2692</v>
      </c>
      <c r="RL12">
        <v>8</v>
      </c>
      <c r="RM12" s="1">
        <v>0.48681712962962959</v>
      </c>
      <c r="RN12" s="1">
        <v>0.16744212962962965</v>
      </c>
      <c r="RO12" s="1">
        <v>7.6203703703703704E-2</v>
      </c>
      <c r="RP12" s="1">
        <v>0.31936342592592593</v>
      </c>
      <c r="RQ12">
        <v>53</v>
      </c>
      <c r="RR12">
        <v>99</v>
      </c>
      <c r="RS12">
        <v>152</v>
      </c>
      <c r="RT12">
        <v>2406</v>
      </c>
      <c r="RU12">
        <v>180</v>
      </c>
      <c r="RV12">
        <v>80</v>
      </c>
      <c r="RW12">
        <v>2666</v>
      </c>
      <c r="RX12">
        <v>0</v>
      </c>
      <c r="RY12">
        <v>0</v>
      </c>
      <c r="RZ12">
        <v>0</v>
      </c>
      <c r="SA12">
        <v>2</v>
      </c>
      <c r="SB12">
        <v>3</v>
      </c>
      <c r="SC12">
        <v>5</v>
      </c>
      <c r="SD12">
        <v>272</v>
      </c>
      <c r="SE12">
        <v>2</v>
      </c>
      <c r="SF12">
        <v>13</v>
      </c>
      <c r="SG12">
        <v>287</v>
      </c>
      <c r="SH12">
        <v>94.77</v>
      </c>
      <c r="SI12">
        <v>2400</v>
      </c>
      <c r="SJ12" s="12">
        <f t="shared" ref="SJ12:SJ13" si="53">RW12/SI12*100</f>
        <v>111.08333333333333</v>
      </c>
      <c r="SK12" t="s">
        <v>2371</v>
      </c>
      <c r="SL12" t="s">
        <v>2736</v>
      </c>
      <c r="SM12" t="s">
        <v>2692</v>
      </c>
      <c r="SN12">
        <v>8</v>
      </c>
      <c r="SO12" s="1">
        <v>0.76472222222222219</v>
      </c>
      <c r="SP12" s="1">
        <v>0.29927083333333332</v>
      </c>
      <c r="SQ12" s="1">
        <v>0.15258101851851852</v>
      </c>
      <c r="SR12" s="1">
        <v>0.46545138888888887</v>
      </c>
      <c r="SS12">
        <v>73</v>
      </c>
      <c r="ST12">
        <v>162</v>
      </c>
      <c r="SU12">
        <v>235</v>
      </c>
      <c r="SV12">
        <v>4103</v>
      </c>
      <c r="SW12">
        <v>307</v>
      </c>
      <c r="SX12">
        <v>156</v>
      </c>
      <c r="SY12">
        <v>4566</v>
      </c>
      <c r="SZ12">
        <v>0</v>
      </c>
      <c r="TA12">
        <v>0</v>
      </c>
      <c r="TB12">
        <v>0</v>
      </c>
      <c r="TC12">
        <v>2</v>
      </c>
      <c r="TD12">
        <v>3</v>
      </c>
      <c r="TE12">
        <v>5</v>
      </c>
      <c r="TF12">
        <v>272</v>
      </c>
      <c r="TG12">
        <v>2</v>
      </c>
      <c r="TH12">
        <v>13</v>
      </c>
      <c r="TI12">
        <v>287</v>
      </c>
      <c r="TJ12">
        <v>94.77</v>
      </c>
      <c r="TK12">
        <f t="shared" si="17"/>
        <v>4800</v>
      </c>
      <c r="TL12" s="12">
        <f t="shared" ref="TL12:TL13" si="54">SY12/TK12*100</f>
        <v>95.125</v>
      </c>
      <c r="TM12" s="34" t="s">
        <v>2371</v>
      </c>
      <c r="TN12" s="34" t="s">
        <v>2736</v>
      </c>
      <c r="TO12" s="34" t="s">
        <v>2692</v>
      </c>
      <c r="TP12" s="34"/>
      <c r="TQ12" s="35">
        <v>0</v>
      </c>
      <c r="TR12" s="35"/>
      <c r="TS12" s="35">
        <v>0</v>
      </c>
      <c r="TT12" s="35">
        <v>0</v>
      </c>
      <c r="TU12" s="34">
        <v>0</v>
      </c>
      <c r="TV12" s="34">
        <v>0</v>
      </c>
      <c r="TW12" s="34">
        <v>0</v>
      </c>
      <c r="TX12" s="34">
        <v>0</v>
      </c>
      <c r="TY12" s="34">
        <v>0</v>
      </c>
      <c r="TZ12" s="34">
        <v>0</v>
      </c>
      <c r="UA12" s="34">
        <v>0</v>
      </c>
      <c r="UB12" s="34">
        <v>0</v>
      </c>
      <c r="UC12" s="34">
        <v>0</v>
      </c>
      <c r="UD12" s="34">
        <v>0</v>
      </c>
      <c r="UE12" s="34">
        <v>3</v>
      </c>
      <c r="UF12" s="34">
        <v>2</v>
      </c>
      <c r="UG12" s="34">
        <v>5</v>
      </c>
      <c r="UH12" s="34">
        <v>256</v>
      </c>
      <c r="UI12" s="34">
        <v>2</v>
      </c>
      <c r="UJ12" s="34">
        <v>0</v>
      </c>
      <c r="UK12" s="34">
        <v>258</v>
      </c>
      <c r="UL12" s="34">
        <v>99.22</v>
      </c>
      <c r="UM12" s="34"/>
      <c r="UN12" s="154"/>
      <c r="UO12" s="34" t="s">
        <v>2371</v>
      </c>
      <c r="UP12" s="34" t="s">
        <v>2736</v>
      </c>
      <c r="UQ12" s="34" t="s">
        <v>2692</v>
      </c>
      <c r="UR12" s="34"/>
      <c r="US12" s="35"/>
      <c r="UT12" s="35"/>
      <c r="UU12" s="35">
        <v>0</v>
      </c>
      <c r="UV12" s="35">
        <v>0</v>
      </c>
      <c r="UW12" s="34">
        <v>0</v>
      </c>
      <c r="UX12" s="34">
        <v>0</v>
      </c>
      <c r="UY12" s="34">
        <v>0</v>
      </c>
      <c r="UZ12" s="34">
        <v>0</v>
      </c>
      <c r="VA12" s="34">
        <v>0</v>
      </c>
      <c r="VB12" s="34">
        <v>0</v>
      </c>
      <c r="VC12" s="34">
        <v>0</v>
      </c>
      <c r="VD12" s="34">
        <v>0</v>
      </c>
      <c r="VE12" s="34">
        <v>0</v>
      </c>
      <c r="VF12" s="34">
        <v>0</v>
      </c>
      <c r="VG12" s="34">
        <v>0</v>
      </c>
      <c r="VH12" s="34">
        <v>0</v>
      </c>
      <c r="VI12" s="34">
        <v>0</v>
      </c>
      <c r="VJ12" s="34">
        <v>0</v>
      </c>
      <c r="VK12" s="34">
        <v>0</v>
      </c>
      <c r="VL12" s="34">
        <v>0</v>
      </c>
      <c r="VM12" s="34">
        <v>0</v>
      </c>
      <c r="VN12" s="34">
        <v>0</v>
      </c>
      <c r="VO12" s="34"/>
      <c r="VP12" s="154"/>
      <c r="VQ12" s="34" t="s">
        <v>2371</v>
      </c>
      <c r="VR12" s="34" t="s">
        <v>2736</v>
      </c>
      <c r="VS12" s="34" t="s">
        <v>2692</v>
      </c>
      <c r="VT12" s="34"/>
      <c r="VU12" s="35"/>
      <c r="VV12" s="35">
        <v>0</v>
      </c>
      <c r="VW12" s="35">
        <v>0</v>
      </c>
      <c r="VX12" s="35">
        <v>0</v>
      </c>
      <c r="VY12" s="34">
        <v>0</v>
      </c>
      <c r="VZ12" s="34">
        <v>0</v>
      </c>
      <c r="WA12" s="34">
        <v>0</v>
      </c>
      <c r="WB12" s="34">
        <v>0</v>
      </c>
      <c r="WC12" s="34">
        <v>0</v>
      </c>
      <c r="WD12" s="34">
        <v>0</v>
      </c>
      <c r="WE12" s="34">
        <v>0</v>
      </c>
      <c r="WF12" s="34">
        <v>0</v>
      </c>
      <c r="WG12" s="34">
        <v>0</v>
      </c>
      <c r="WH12" s="34">
        <v>0</v>
      </c>
      <c r="WI12" s="34">
        <v>0</v>
      </c>
      <c r="WJ12" s="34">
        <v>0</v>
      </c>
      <c r="WK12" s="34">
        <v>0</v>
      </c>
      <c r="WL12" s="34">
        <v>0</v>
      </c>
      <c r="WM12" s="34">
        <v>0</v>
      </c>
      <c r="WN12" s="34">
        <v>0</v>
      </c>
      <c r="WO12" s="34">
        <v>0</v>
      </c>
      <c r="WP12" s="34">
        <v>0</v>
      </c>
      <c r="WQ12" s="34"/>
      <c r="WR12" s="154"/>
      <c r="WS12" s="34" t="s">
        <v>2371</v>
      </c>
      <c r="WT12" s="34" t="s">
        <v>2736</v>
      </c>
      <c r="WU12" s="34" t="s">
        <v>2692</v>
      </c>
      <c r="WV12" s="34"/>
      <c r="WW12" s="35">
        <v>0</v>
      </c>
      <c r="WX12" s="35"/>
      <c r="WY12" s="35">
        <v>0</v>
      </c>
      <c r="WZ12" s="35">
        <v>0</v>
      </c>
      <c r="XA12" s="34">
        <v>0</v>
      </c>
      <c r="XB12" s="34">
        <v>0</v>
      </c>
      <c r="XC12" s="34">
        <v>0</v>
      </c>
      <c r="XD12" s="34">
        <v>0</v>
      </c>
      <c r="XE12" s="34">
        <v>0</v>
      </c>
      <c r="XF12" s="34">
        <v>0</v>
      </c>
      <c r="XG12" s="34">
        <v>0</v>
      </c>
      <c r="XH12" s="34">
        <v>0</v>
      </c>
      <c r="XI12" s="34">
        <v>0</v>
      </c>
      <c r="XJ12" s="34">
        <v>0</v>
      </c>
      <c r="XK12" s="34">
        <v>0</v>
      </c>
      <c r="XL12" s="34">
        <v>0</v>
      </c>
      <c r="XM12" s="34">
        <v>0</v>
      </c>
      <c r="XN12" s="34">
        <v>0</v>
      </c>
      <c r="XO12" s="34">
        <v>0</v>
      </c>
      <c r="XP12" s="34">
        <v>0</v>
      </c>
      <c r="XQ12" s="34">
        <v>0</v>
      </c>
      <c r="XR12" s="34">
        <v>100</v>
      </c>
      <c r="XS12" s="34"/>
      <c r="XT12" s="154"/>
      <c r="XU12" s="34" t="s">
        <v>2371</v>
      </c>
      <c r="XV12" s="34" t="s">
        <v>2736</v>
      </c>
      <c r="XW12" s="34" t="s">
        <v>2692</v>
      </c>
      <c r="XX12" s="34">
        <v>8</v>
      </c>
      <c r="XY12" s="35" t="e">
        <v>#N/A</v>
      </c>
      <c r="XZ12" s="35" t="e">
        <v>#N/A</v>
      </c>
      <c r="YA12" s="35" t="e">
        <v>#N/A</v>
      </c>
      <c r="YB12" s="35" t="e">
        <v>#N/A</v>
      </c>
      <c r="YC12" s="34" t="e">
        <v>#N/A</v>
      </c>
      <c r="YD12" s="34" t="e">
        <v>#N/A</v>
      </c>
      <c r="YE12" s="34" t="e">
        <v>#N/A</v>
      </c>
      <c r="YF12" s="34" t="e">
        <v>#N/A</v>
      </c>
      <c r="YG12" s="34" t="e">
        <v>#N/A</v>
      </c>
      <c r="YH12" s="34" t="e">
        <v>#N/A</v>
      </c>
      <c r="YI12" s="34" t="e">
        <v>#N/A</v>
      </c>
      <c r="YJ12" s="34" t="e">
        <v>#N/A</v>
      </c>
      <c r="YK12" s="34" t="e">
        <v>#N/A</v>
      </c>
      <c r="YL12" s="34" t="e">
        <v>#N/A</v>
      </c>
      <c r="YM12" s="34" t="e">
        <v>#N/A</v>
      </c>
      <c r="YN12" s="34" t="e">
        <v>#N/A</v>
      </c>
      <c r="YO12" s="34" t="e">
        <v>#N/A</v>
      </c>
      <c r="YP12" s="34" t="e">
        <v>#N/A</v>
      </c>
      <c r="YQ12" s="34" t="e">
        <v>#N/A</v>
      </c>
      <c r="YR12" s="34" t="e">
        <v>#N/A</v>
      </c>
      <c r="YS12" s="34" t="e">
        <v>#N/A</v>
      </c>
      <c r="YT12" s="34" t="e">
        <v>#N/A</v>
      </c>
      <c r="YU12" s="34"/>
      <c r="YV12" s="154" t="e">
        <f t="shared" si="22"/>
        <v>#N/A</v>
      </c>
      <c r="YW12" s="34" t="s">
        <v>2371</v>
      </c>
      <c r="YX12" s="34" t="s">
        <v>2736</v>
      </c>
      <c r="YY12" s="34" t="s">
        <v>2692</v>
      </c>
      <c r="YZ12" s="34">
        <v>8</v>
      </c>
      <c r="ZA12" s="35" t="e">
        <v>#N/A</v>
      </c>
      <c r="ZB12" s="35" t="e">
        <v>#N/A</v>
      </c>
      <c r="ZC12" s="35" t="e">
        <v>#N/A</v>
      </c>
      <c r="ZD12" s="35" t="e">
        <v>#N/A</v>
      </c>
      <c r="ZE12" s="34">
        <v>0</v>
      </c>
      <c r="ZF12" s="34">
        <v>0</v>
      </c>
      <c r="ZG12" s="34">
        <v>0</v>
      </c>
      <c r="ZH12" s="34">
        <v>0</v>
      </c>
      <c r="ZI12" s="34">
        <v>0</v>
      </c>
      <c r="ZJ12" s="34">
        <v>0</v>
      </c>
      <c r="ZK12" s="34">
        <v>0</v>
      </c>
      <c r="ZL12" s="34" t="e">
        <v>#N/A</v>
      </c>
      <c r="ZM12" s="34" t="e">
        <v>#N/A</v>
      </c>
      <c r="ZN12" s="34" t="e">
        <v>#N/A</v>
      </c>
      <c r="ZO12" s="34" t="e">
        <v>#N/A</v>
      </c>
      <c r="ZP12" s="34" t="e">
        <v>#N/A</v>
      </c>
      <c r="ZQ12" s="34" t="e">
        <v>#N/A</v>
      </c>
      <c r="ZR12" s="34" t="e">
        <v>#N/A</v>
      </c>
      <c r="ZS12" s="34" t="e">
        <v>#N/A</v>
      </c>
      <c r="ZT12" s="34" t="e">
        <v>#N/A</v>
      </c>
      <c r="ZU12" s="34" t="e">
        <v>#N/A</v>
      </c>
      <c r="ZV12" s="34" t="e">
        <v>#N/A</v>
      </c>
      <c r="ZW12" s="34"/>
      <c r="ZX12" s="154" t="e">
        <f t="shared" si="23"/>
        <v>#DIV/0!</v>
      </c>
      <c r="ZY12" s="34" t="s">
        <v>2371</v>
      </c>
      <c r="ZZ12" s="34" t="s">
        <v>2736</v>
      </c>
      <c r="AAA12" s="34" t="s">
        <v>2692</v>
      </c>
      <c r="AAB12" s="34">
        <v>8</v>
      </c>
      <c r="AAC12" s="35" t="e">
        <v>#N/A</v>
      </c>
      <c r="AAD12" s="35" t="e">
        <v>#N/A</v>
      </c>
      <c r="AAE12" s="35" t="e">
        <v>#N/A</v>
      </c>
      <c r="AAF12" s="35" t="e">
        <v>#N/A</v>
      </c>
      <c r="AAG12" s="34">
        <v>0</v>
      </c>
      <c r="AAH12" s="34">
        <v>0</v>
      </c>
      <c r="AAI12" s="34">
        <v>0</v>
      </c>
      <c r="AAJ12" s="34">
        <v>0</v>
      </c>
      <c r="AAK12" s="34">
        <v>0</v>
      </c>
      <c r="AAL12" s="34">
        <v>0</v>
      </c>
      <c r="AAM12" s="34">
        <v>0</v>
      </c>
      <c r="AAN12" s="34" t="e">
        <v>#N/A</v>
      </c>
      <c r="AAO12" s="34" t="e">
        <v>#N/A</v>
      </c>
      <c r="AAP12" s="34" t="e">
        <v>#N/A</v>
      </c>
      <c r="AAQ12" s="34" t="e">
        <v>#N/A</v>
      </c>
      <c r="AAR12" s="34" t="e">
        <v>#N/A</v>
      </c>
      <c r="AAS12" s="34" t="e">
        <v>#N/A</v>
      </c>
      <c r="AAT12" s="34" t="e">
        <v>#N/A</v>
      </c>
      <c r="AAU12" s="34" t="e">
        <v>#N/A</v>
      </c>
      <c r="AAV12" s="34" t="e">
        <v>#N/A</v>
      </c>
      <c r="AAW12" s="34" t="e">
        <v>#N/A</v>
      </c>
      <c r="AAX12" s="34" t="e">
        <v>#N/A</v>
      </c>
      <c r="AAY12" s="34"/>
      <c r="AAZ12" s="154" t="e">
        <f t="shared" si="24"/>
        <v>#DIV/0!</v>
      </c>
      <c r="ABA12" s="34" t="s">
        <v>2371</v>
      </c>
      <c r="ABB12" s="34" t="s">
        <v>2736</v>
      </c>
      <c r="ABC12" s="34" t="s">
        <v>2692</v>
      </c>
      <c r="ABD12" s="34">
        <v>8</v>
      </c>
      <c r="ABE12" s="35" t="e">
        <v>#N/A</v>
      </c>
      <c r="ABF12" s="35" t="e">
        <v>#N/A</v>
      </c>
      <c r="ABG12" s="35" t="e">
        <v>#N/A</v>
      </c>
      <c r="ABH12" s="35" t="e">
        <v>#N/A</v>
      </c>
      <c r="ABI12" s="34" t="e">
        <v>#N/A</v>
      </c>
      <c r="ABJ12" s="34" t="e">
        <v>#N/A</v>
      </c>
      <c r="ABK12" s="34" t="e">
        <v>#N/A</v>
      </c>
      <c r="ABL12" s="34" t="e">
        <v>#N/A</v>
      </c>
      <c r="ABM12" s="34" t="e">
        <v>#N/A</v>
      </c>
      <c r="ABN12" s="34" t="e">
        <v>#N/A</v>
      </c>
      <c r="ABO12" s="34" t="e">
        <f t="shared" si="44"/>
        <v>#N/A</v>
      </c>
      <c r="ABP12" s="34" t="e">
        <v>#N/A</v>
      </c>
      <c r="ABQ12" s="34" t="e">
        <v>#N/A</v>
      </c>
      <c r="ABR12" s="34" t="e">
        <v>#N/A</v>
      </c>
      <c r="ABS12" s="34" t="e">
        <v>#N/A</v>
      </c>
      <c r="ABT12" s="34" t="e">
        <v>#N/A</v>
      </c>
      <c r="ABU12" s="34" t="e">
        <v>#N/A</v>
      </c>
      <c r="ABV12" s="34" t="e">
        <v>#N/A</v>
      </c>
      <c r="ABW12" s="34" t="e">
        <v>#N/A</v>
      </c>
      <c r="ABX12" s="34" t="e">
        <v>#N/A</v>
      </c>
      <c r="ABY12" s="34" t="e">
        <v>#N/A</v>
      </c>
      <c r="ABZ12" s="34" t="e">
        <v>#N/A</v>
      </c>
      <c r="ACA12" s="34"/>
      <c r="ACB12" s="154" t="e">
        <f t="shared" si="25"/>
        <v>#N/A</v>
      </c>
      <c r="ACC12" s="34" t="s">
        <v>2371</v>
      </c>
      <c r="ACD12" s="34" t="s">
        <v>2736</v>
      </c>
      <c r="ACE12" s="34" t="s">
        <v>2692</v>
      </c>
      <c r="ACF12" s="34">
        <v>8</v>
      </c>
      <c r="ACG12" s="35">
        <v>0</v>
      </c>
      <c r="ACH12" s="35">
        <v>0</v>
      </c>
      <c r="ACI12" s="35">
        <v>0</v>
      </c>
      <c r="ACJ12" s="35">
        <v>0</v>
      </c>
      <c r="ACK12" s="34">
        <v>0</v>
      </c>
      <c r="ACL12" s="34">
        <v>0</v>
      </c>
      <c r="ACM12" s="34">
        <v>0</v>
      </c>
      <c r="ACN12" s="34">
        <v>0</v>
      </c>
      <c r="ACO12" s="34">
        <v>0</v>
      </c>
      <c r="ACP12" s="34">
        <v>0</v>
      </c>
      <c r="ACQ12" s="34">
        <v>0</v>
      </c>
      <c r="ACR12" s="34">
        <v>0</v>
      </c>
      <c r="ACS12" s="34">
        <v>0</v>
      </c>
      <c r="ACT12" s="34">
        <v>0</v>
      </c>
      <c r="ACU12" s="34">
        <v>3</v>
      </c>
      <c r="ACV12" s="34">
        <v>2</v>
      </c>
      <c r="ACW12" s="34">
        <v>5</v>
      </c>
      <c r="ACX12" s="34">
        <v>256</v>
      </c>
      <c r="ACY12" s="34">
        <v>2</v>
      </c>
      <c r="ACZ12" s="34">
        <v>0</v>
      </c>
      <c r="ADA12" s="34">
        <v>258</v>
      </c>
      <c r="ADB12" s="34">
        <v>99.22</v>
      </c>
      <c r="ADC12" s="34"/>
      <c r="ADD12" s="154" t="e">
        <f t="shared" si="27"/>
        <v>#DIV/0!</v>
      </c>
      <c r="ADE12" s="34" t="s">
        <v>2371</v>
      </c>
      <c r="ADF12" s="34" t="s">
        <v>2736</v>
      </c>
      <c r="ADG12" s="34" t="s">
        <v>2692</v>
      </c>
      <c r="ADH12" s="34"/>
      <c r="ADI12" s="35" t="e">
        <v>#N/A</v>
      </c>
      <c r="ADJ12" s="35" t="e">
        <v>#N/A</v>
      </c>
      <c r="ADK12" s="35" t="e">
        <v>#N/A</v>
      </c>
      <c r="ADL12" s="35" t="e">
        <v>#N/A</v>
      </c>
      <c r="ADM12" s="34" t="e">
        <v>#N/A</v>
      </c>
      <c r="ADN12" s="34" t="e">
        <v>#N/A</v>
      </c>
      <c r="ADO12" s="34" t="e">
        <v>#N/A</v>
      </c>
      <c r="ADP12" s="34" t="e">
        <v>#N/A</v>
      </c>
      <c r="ADQ12" s="34" t="e">
        <v>#N/A</v>
      </c>
      <c r="ADR12" s="34" t="e">
        <v>#N/A</v>
      </c>
      <c r="ADS12" s="34" t="e">
        <f t="shared" si="48"/>
        <v>#N/A</v>
      </c>
      <c r="ADT12" s="34" t="e">
        <v>#N/A</v>
      </c>
      <c r="ADU12" s="34" t="e">
        <v>#N/A</v>
      </c>
      <c r="ADV12" s="34" t="e">
        <v>#N/A</v>
      </c>
      <c r="ADW12" s="34" t="e">
        <v>#N/A</v>
      </c>
      <c r="ADX12" s="34" t="e">
        <v>#N/A</v>
      </c>
      <c r="ADY12" s="34" t="e">
        <v>#N/A</v>
      </c>
      <c r="ADZ12" s="34" t="e">
        <v>#N/A</v>
      </c>
      <c r="AEA12" s="34" t="e">
        <v>#N/A</v>
      </c>
      <c r="AEB12" s="34" t="e">
        <v>#N/A</v>
      </c>
      <c r="AEC12" s="34" t="e">
        <v>#N/A</v>
      </c>
      <c r="AED12" s="34" t="e">
        <v>#N/A</v>
      </c>
      <c r="AEE12" s="34"/>
      <c r="AEF12" s="154" t="e">
        <f t="shared" si="28"/>
        <v>#N/A</v>
      </c>
      <c r="AEG12" s="34" t="s">
        <v>2371</v>
      </c>
      <c r="AEH12" s="34" t="s">
        <v>2736</v>
      </c>
      <c r="AEI12" s="34" t="s">
        <v>2692</v>
      </c>
      <c r="AEJ12" s="34"/>
      <c r="AEK12" s="35" t="e">
        <v>#N/A</v>
      </c>
      <c r="AEL12" s="35" t="e">
        <v>#N/A</v>
      </c>
      <c r="AEM12" s="35" t="e">
        <v>#N/A</v>
      </c>
      <c r="AEN12" s="35" t="e">
        <v>#N/A</v>
      </c>
      <c r="AEO12" s="34" t="e">
        <v>#N/A</v>
      </c>
      <c r="AEP12" s="34" t="e">
        <v>#N/A</v>
      </c>
      <c r="AEQ12" s="34" t="e">
        <v>#N/A</v>
      </c>
      <c r="AER12" s="34" t="e">
        <v>#N/A</v>
      </c>
      <c r="AES12" s="34" t="e">
        <v>#N/A</v>
      </c>
      <c r="AET12" s="34" t="e">
        <v>#N/A</v>
      </c>
      <c r="AEU12" s="34" t="e">
        <v>#N/A</v>
      </c>
      <c r="AEV12" s="34" t="e">
        <v>#N/A</v>
      </c>
      <c r="AEW12" s="34" t="e">
        <v>#N/A</v>
      </c>
      <c r="AEX12" s="34" t="e">
        <v>#N/A</v>
      </c>
      <c r="AEY12" s="34" t="e">
        <v>#N/A</v>
      </c>
      <c r="AEZ12" s="34" t="e">
        <v>#N/A</v>
      </c>
      <c r="AFA12" s="34" t="e">
        <v>#N/A</v>
      </c>
      <c r="AFB12" s="34" t="e">
        <v>#N/A</v>
      </c>
      <c r="AFC12" s="34" t="e">
        <v>#N/A</v>
      </c>
      <c r="AFD12" s="34" t="e">
        <v>#N/A</v>
      </c>
      <c r="AFE12" s="34" t="e">
        <v>#N/A</v>
      </c>
      <c r="AFF12" s="34" t="e">
        <v>#N/A</v>
      </c>
      <c r="AFG12" s="34"/>
      <c r="AFH12" s="154" t="e">
        <f t="shared" si="29"/>
        <v>#N/A</v>
      </c>
      <c r="AFI12" s="34" t="s">
        <v>2371</v>
      </c>
      <c r="AFJ12" s="34" t="s">
        <v>2736</v>
      </c>
      <c r="AFK12" s="34" t="s">
        <v>2692</v>
      </c>
      <c r="AFL12" s="34"/>
      <c r="AFM12" s="35" t="e">
        <v>#N/A</v>
      </c>
      <c r="AFN12" s="35" t="e">
        <v>#N/A</v>
      </c>
      <c r="AFO12" s="35" t="e">
        <v>#N/A</v>
      </c>
      <c r="AFP12" s="35" t="e">
        <v>#N/A</v>
      </c>
      <c r="AFQ12" s="34" t="e">
        <v>#N/A</v>
      </c>
      <c r="AFR12" s="34" t="e">
        <v>#N/A</v>
      </c>
      <c r="AFS12" s="34" t="e">
        <v>#N/A</v>
      </c>
      <c r="AFT12" s="34" t="e">
        <v>#N/A</v>
      </c>
      <c r="AFU12" s="34" t="e">
        <v>#N/A</v>
      </c>
      <c r="AFV12" s="34" t="e">
        <v>#N/A</v>
      </c>
      <c r="AFW12" s="34" t="e">
        <f t="shared" si="30"/>
        <v>#N/A</v>
      </c>
      <c r="AFX12" s="34" t="e">
        <v>#N/A</v>
      </c>
      <c r="AFY12" s="34" t="e">
        <v>#N/A</v>
      </c>
      <c r="AFZ12" s="34" t="e">
        <v>#N/A</v>
      </c>
      <c r="AGA12" s="34" t="e">
        <v>#N/A</v>
      </c>
      <c r="AGB12" s="34" t="e">
        <v>#N/A</v>
      </c>
      <c r="AGC12" s="34" t="e">
        <v>#N/A</v>
      </c>
      <c r="AGD12" s="34" t="e">
        <v>#N/A</v>
      </c>
      <c r="AGE12" s="34" t="e">
        <v>#N/A</v>
      </c>
      <c r="AGF12" s="34" t="e">
        <v>#N/A</v>
      </c>
      <c r="AGG12" s="34" t="e">
        <v>#N/A</v>
      </c>
      <c r="AGH12" s="34" t="e">
        <v>#N/A</v>
      </c>
      <c r="AGI12" s="34"/>
      <c r="AGJ12" s="154" t="e">
        <f t="shared" si="31"/>
        <v>#N/A</v>
      </c>
      <c r="AGK12" s="34" t="s">
        <v>2371</v>
      </c>
      <c r="AGL12" s="34" t="s">
        <v>2736</v>
      </c>
      <c r="AGM12" s="34" t="s">
        <v>2692</v>
      </c>
      <c r="AGN12" s="34"/>
      <c r="AGO12" s="35" t="e">
        <v>#N/A</v>
      </c>
      <c r="AGP12" s="35" t="e">
        <v>#N/A</v>
      </c>
      <c r="AGQ12" s="35" t="e">
        <v>#N/A</v>
      </c>
      <c r="AGR12" s="35" t="e">
        <v>#N/A</v>
      </c>
      <c r="AGS12" s="34" t="e">
        <v>#N/A</v>
      </c>
      <c r="AGT12" s="34" t="e">
        <v>#N/A</v>
      </c>
      <c r="AGU12" s="34" t="e">
        <v>#N/A</v>
      </c>
      <c r="AGV12" s="34" t="e">
        <v>#N/A</v>
      </c>
      <c r="AGW12" s="34" t="e">
        <v>#N/A</v>
      </c>
      <c r="AGX12" s="34" t="e">
        <v>#N/A</v>
      </c>
      <c r="AGY12" s="34" t="e">
        <v>#N/A</v>
      </c>
      <c r="AGZ12" s="34" t="e">
        <v>#N/A</v>
      </c>
      <c r="AHA12" s="34" t="e">
        <v>#N/A</v>
      </c>
      <c r="AHB12" s="34" t="e">
        <v>#N/A</v>
      </c>
      <c r="AHC12" s="34" t="e">
        <v>#N/A</v>
      </c>
      <c r="AHD12" s="34" t="e">
        <v>#N/A</v>
      </c>
      <c r="AHE12" s="34" t="e">
        <v>#N/A</v>
      </c>
      <c r="AHF12" s="34" t="e">
        <v>#N/A</v>
      </c>
      <c r="AHG12" s="34" t="e">
        <v>#N/A</v>
      </c>
      <c r="AHH12" s="34" t="e">
        <v>#N/A</v>
      </c>
      <c r="AHI12" s="34" t="e">
        <v>#N/A</v>
      </c>
      <c r="AHJ12" s="34" t="e">
        <v>#N/A</v>
      </c>
      <c r="AHK12" s="34"/>
      <c r="AHL12" s="154" t="e">
        <f t="shared" si="32"/>
        <v>#N/A</v>
      </c>
      <c r="AHM12" s="34" t="s">
        <v>2371</v>
      </c>
      <c r="AHN12" s="34" t="s">
        <v>2736</v>
      </c>
      <c r="AHO12" s="34" t="s">
        <v>2692</v>
      </c>
      <c r="AHP12" s="34"/>
      <c r="AHQ12" s="35" t="e">
        <v>#N/A</v>
      </c>
      <c r="AHR12" s="35" t="e">
        <v>#N/A</v>
      </c>
      <c r="AHS12" s="35" t="e">
        <v>#N/A</v>
      </c>
      <c r="AHT12" s="35" t="e">
        <v>#N/A</v>
      </c>
      <c r="AHU12" s="34" t="e">
        <v>#N/A</v>
      </c>
      <c r="AHV12" s="34" t="e">
        <v>#N/A</v>
      </c>
      <c r="AHW12" s="34" t="e">
        <v>#N/A</v>
      </c>
      <c r="AHX12" s="34" t="e">
        <v>#N/A</v>
      </c>
      <c r="AHY12" s="34" t="e">
        <v>#N/A</v>
      </c>
      <c r="AHZ12" s="34" t="e">
        <v>#N/A</v>
      </c>
      <c r="AIA12" s="34" t="e">
        <v>#N/A</v>
      </c>
      <c r="AIB12" s="34" t="e">
        <v>#N/A</v>
      </c>
      <c r="AIC12" s="34" t="e">
        <v>#N/A</v>
      </c>
      <c r="AID12" s="34" t="e">
        <v>#N/A</v>
      </c>
      <c r="AIE12" s="34" t="e">
        <v>#N/A</v>
      </c>
      <c r="AIF12" s="34" t="e">
        <v>#N/A</v>
      </c>
      <c r="AIG12" s="34" t="e">
        <v>#N/A</v>
      </c>
      <c r="AIH12" s="34" t="e">
        <v>#N/A</v>
      </c>
      <c r="AII12" s="34" t="e">
        <v>#N/A</v>
      </c>
      <c r="AIJ12" s="34" t="e">
        <v>#N/A</v>
      </c>
      <c r="AIK12" s="34" t="e">
        <v>#N/A</v>
      </c>
      <c r="AIL12" s="34" t="e">
        <v>#N/A</v>
      </c>
      <c r="AIM12" s="34"/>
      <c r="AIN12" s="154" t="e">
        <f t="shared" si="33"/>
        <v>#N/A</v>
      </c>
      <c r="AIO12" s="34" t="s">
        <v>2371</v>
      </c>
      <c r="AIP12" s="34" t="s">
        <v>2736</v>
      </c>
      <c r="AIQ12" s="34" t="s">
        <v>2692</v>
      </c>
      <c r="AIR12" s="34"/>
      <c r="AIS12" s="35" t="e">
        <v>#N/A</v>
      </c>
      <c r="AIT12" s="35" t="e">
        <v>#N/A</v>
      </c>
      <c r="AIU12" s="35" t="e">
        <v>#N/A</v>
      </c>
      <c r="AIV12" s="35" t="e">
        <v>#N/A</v>
      </c>
      <c r="AIW12" s="34" t="e">
        <v>#N/A</v>
      </c>
      <c r="AIX12" s="34" t="e">
        <v>#N/A</v>
      </c>
      <c r="AIY12" s="34" t="e">
        <v>#N/A</v>
      </c>
      <c r="AIZ12" s="34" t="e">
        <v>#N/A</v>
      </c>
      <c r="AJA12" s="34" t="e">
        <v>#N/A</v>
      </c>
      <c r="AJB12" s="34" t="e">
        <v>#N/A</v>
      </c>
      <c r="AJC12" s="34" t="e">
        <v>#N/A</v>
      </c>
      <c r="AJD12" s="34" t="e">
        <v>#N/A</v>
      </c>
      <c r="AJE12" s="34" t="e">
        <v>#N/A</v>
      </c>
      <c r="AJF12" s="34" t="e">
        <v>#N/A</v>
      </c>
      <c r="AJG12" s="34" t="e">
        <v>#N/A</v>
      </c>
      <c r="AJH12" s="34" t="e">
        <v>#N/A</v>
      </c>
      <c r="AJI12" s="34" t="e">
        <v>#N/A</v>
      </c>
      <c r="AJJ12" s="34" t="e">
        <v>#N/A</v>
      </c>
      <c r="AJK12" s="34" t="e">
        <v>#N/A</v>
      </c>
      <c r="AJL12" s="34" t="e">
        <v>#N/A</v>
      </c>
      <c r="AJM12" s="34" t="e">
        <v>#N/A</v>
      </c>
      <c r="AJN12" s="34" t="e">
        <v>#N/A</v>
      </c>
      <c r="AJO12" s="34"/>
      <c r="AJP12" s="154" t="e">
        <f t="shared" si="45"/>
        <v>#N/A</v>
      </c>
      <c r="AJQ12" s="34" t="s">
        <v>2371</v>
      </c>
      <c r="AJR12" s="34" t="s">
        <v>2736</v>
      </c>
      <c r="AJS12" s="34" t="s">
        <v>2692</v>
      </c>
      <c r="AJT12" s="34"/>
      <c r="AJU12" s="35" t="e">
        <v>#N/A</v>
      </c>
      <c r="AJV12" s="35" t="e">
        <v>#N/A</v>
      </c>
      <c r="AJW12" s="35" t="e">
        <v>#N/A</v>
      </c>
      <c r="AJX12" s="35" t="e">
        <v>#N/A</v>
      </c>
      <c r="AJY12" s="34" t="e">
        <v>#N/A</v>
      </c>
      <c r="AJZ12" s="34" t="e">
        <v>#N/A</v>
      </c>
      <c r="AKA12" s="34" t="e">
        <v>#N/A</v>
      </c>
      <c r="AKB12" s="34" t="e">
        <v>#N/A</v>
      </c>
      <c r="AKC12" s="34" t="e">
        <v>#N/A</v>
      </c>
      <c r="AKD12" s="34" t="e">
        <v>#N/A</v>
      </c>
      <c r="AKE12" s="34" t="e">
        <v>#N/A</v>
      </c>
      <c r="AKF12" s="34" t="e">
        <v>#N/A</v>
      </c>
      <c r="AKG12" s="34" t="e">
        <v>#N/A</v>
      </c>
      <c r="AKH12" s="34" t="e">
        <v>#N/A</v>
      </c>
      <c r="AKI12" s="34" t="e">
        <v>#N/A</v>
      </c>
      <c r="AKJ12" s="34" t="e">
        <v>#N/A</v>
      </c>
      <c r="AKK12" s="34" t="e">
        <v>#N/A</v>
      </c>
      <c r="AKL12" s="34" t="e">
        <v>#N/A</v>
      </c>
      <c r="AKM12" s="34" t="e">
        <v>#N/A</v>
      </c>
      <c r="AKN12" s="34" t="e">
        <v>#N/A</v>
      </c>
      <c r="AKO12" s="34" t="e">
        <v>#N/A</v>
      </c>
      <c r="AKP12" s="34" t="e">
        <v>#N/A</v>
      </c>
      <c r="AKQ12" s="34"/>
      <c r="AKR12" s="154" t="e">
        <f t="shared" si="46"/>
        <v>#N/A</v>
      </c>
      <c r="AKS12" s="34" t="s">
        <v>2371</v>
      </c>
      <c r="AKT12" s="34" t="s">
        <v>2736</v>
      </c>
      <c r="AKU12" s="34" t="s">
        <v>2692</v>
      </c>
      <c r="AKV12" s="34"/>
      <c r="AKW12" s="35" t="e">
        <v>#N/A</v>
      </c>
      <c r="AKX12" s="35" t="e">
        <v>#N/A</v>
      </c>
      <c r="AKY12" s="35" t="e">
        <v>#N/A</v>
      </c>
      <c r="AKZ12" s="35" t="e">
        <v>#N/A</v>
      </c>
      <c r="ALA12" s="34" t="e">
        <v>#N/A</v>
      </c>
      <c r="ALB12" s="34" t="e">
        <v>#N/A</v>
      </c>
      <c r="ALC12" s="34" t="e">
        <v>#N/A</v>
      </c>
      <c r="ALD12" s="34" t="e">
        <v>#N/A</v>
      </c>
      <c r="ALE12" s="34" t="e">
        <v>#N/A</v>
      </c>
      <c r="ALF12" s="34" t="e">
        <v>#N/A</v>
      </c>
      <c r="ALG12" s="34" t="e">
        <f t="shared" si="36"/>
        <v>#N/A</v>
      </c>
      <c r="ALH12" s="34" t="e">
        <v>#N/A</v>
      </c>
      <c r="ALI12" s="34" t="e">
        <v>#N/A</v>
      </c>
      <c r="ALJ12" s="34" t="e">
        <v>#N/A</v>
      </c>
      <c r="ALK12" s="34" t="e">
        <v>#N/A</v>
      </c>
      <c r="ALL12" s="34" t="e">
        <v>#N/A</v>
      </c>
      <c r="ALM12" s="34" t="e">
        <v>#N/A</v>
      </c>
      <c r="ALN12" s="34" t="e">
        <v>#N/A</v>
      </c>
      <c r="ALO12" s="34" t="e">
        <v>#N/A</v>
      </c>
      <c r="ALP12" s="34" t="e">
        <v>#N/A</v>
      </c>
      <c r="ALQ12" s="34" t="e">
        <v>#N/A</v>
      </c>
      <c r="ALR12" s="34" t="e">
        <v>#N/A</v>
      </c>
      <c r="ALS12" s="34"/>
      <c r="ALT12" s="154" t="e">
        <f t="shared" si="47"/>
        <v>#N/A</v>
      </c>
      <c r="ALU12" s="34" t="s">
        <v>2371</v>
      </c>
      <c r="ALV12" s="34" t="s">
        <v>2736</v>
      </c>
      <c r="ALW12" s="34" t="s">
        <v>2692</v>
      </c>
      <c r="ALX12" s="34"/>
      <c r="ALY12" t="e">
        <v>#N/A</v>
      </c>
      <c r="ALZ12" t="e">
        <v>#N/A</v>
      </c>
      <c r="AMA12" t="e">
        <v>#N/A</v>
      </c>
      <c r="AMB12" t="e">
        <v>#N/A</v>
      </c>
      <c r="AMC12" t="e">
        <v>#N/A</v>
      </c>
      <c r="AMD12" t="e">
        <v>#N/A</v>
      </c>
      <c r="AME12" t="e">
        <v>#N/A</v>
      </c>
      <c r="AMF12" t="e">
        <v>#N/A</v>
      </c>
      <c r="AMG12" t="e">
        <v>#N/A</v>
      </c>
      <c r="AMH12" t="e">
        <v>#N/A</v>
      </c>
      <c r="AMI12" t="e">
        <v>#N/A</v>
      </c>
      <c r="AMJ12" t="e">
        <v>#N/A</v>
      </c>
      <c r="AMK12" t="e">
        <v>#N/A</v>
      </c>
      <c r="AML12" t="e">
        <v>#N/A</v>
      </c>
      <c r="AMM12" t="e">
        <v>#N/A</v>
      </c>
      <c r="AMN12" t="e">
        <v>#N/A</v>
      </c>
      <c r="AMO12" t="e">
        <v>#N/A</v>
      </c>
      <c r="AMP12" t="e">
        <v>#N/A</v>
      </c>
      <c r="AMQ12" t="e">
        <v>#N/A</v>
      </c>
      <c r="AMR12" t="e">
        <v>#N/A</v>
      </c>
      <c r="AMS12" t="e">
        <v>#N/A</v>
      </c>
      <c r="AMT12" t="e">
        <v>#N/A</v>
      </c>
      <c r="AMU12" s="34">
        <f t="shared" si="38"/>
        <v>0</v>
      </c>
      <c r="AMV12" s="154" t="e">
        <f t="shared" si="39"/>
        <v>#N/A</v>
      </c>
      <c r="AMX12" s="34" t="s">
        <v>2371</v>
      </c>
      <c r="AMY12" s="34" t="s">
        <v>2736</v>
      </c>
      <c r="AMZ12" s="34" t="s">
        <v>2692</v>
      </c>
      <c r="ANA12" s="34"/>
      <c r="ANB12" s="35" t="e">
        <v>#N/A</v>
      </c>
      <c r="ANC12" s="35" t="e">
        <v>#N/A</v>
      </c>
      <c r="AND12" s="35" t="e">
        <v>#N/A</v>
      </c>
      <c r="ANE12" s="35" t="e">
        <v>#N/A</v>
      </c>
      <c r="ANF12" s="34" t="e">
        <v>#N/A</v>
      </c>
      <c r="ANG12" s="34" t="e">
        <v>#N/A</v>
      </c>
      <c r="ANH12" s="34" t="e">
        <v>#N/A</v>
      </c>
      <c r="ANI12" s="34" t="e">
        <v>#N/A</v>
      </c>
      <c r="ANJ12" s="34" t="e">
        <v>#N/A</v>
      </c>
      <c r="ANK12" s="34" t="e">
        <v>#N/A</v>
      </c>
      <c r="ANL12" s="34" t="e">
        <v>#N/A</v>
      </c>
      <c r="ANM12" s="34" t="e">
        <v>#N/A</v>
      </c>
      <c r="ANN12" s="34" t="e">
        <v>#N/A</v>
      </c>
      <c r="ANO12" s="34" t="e">
        <v>#N/A</v>
      </c>
      <c r="ANP12" s="34" t="e">
        <v>#N/A</v>
      </c>
      <c r="ANQ12" s="34" t="e">
        <v>#N/A</v>
      </c>
      <c r="ANR12" s="34" t="e">
        <v>#N/A</v>
      </c>
      <c r="ANS12" s="34" t="e">
        <v>#N/A</v>
      </c>
      <c r="ANT12" s="34" t="e">
        <v>#N/A</v>
      </c>
      <c r="ANU12" s="34" t="e">
        <v>#N/A</v>
      </c>
      <c r="ANV12" s="34" t="e">
        <v>#N/A</v>
      </c>
      <c r="ANW12" s="34" t="e">
        <v>#N/A</v>
      </c>
      <c r="ANX12" s="34"/>
      <c r="ANY12" s="154" t="e">
        <f t="shared" si="49"/>
        <v>#N/A</v>
      </c>
      <c r="ANZ12" s="34" t="s">
        <v>2371</v>
      </c>
      <c r="AOA12" s="34" t="s">
        <v>2736</v>
      </c>
      <c r="AOB12" s="34" t="s">
        <v>2692</v>
      </c>
      <c r="AOC12" s="34"/>
      <c r="AOD12" s="35" t="e">
        <v>#N/A</v>
      </c>
      <c r="AOE12" s="35" t="e">
        <v>#N/A</v>
      </c>
      <c r="AOF12" s="35" t="e">
        <v>#N/A</v>
      </c>
      <c r="AOG12" s="35" t="e">
        <v>#N/A</v>
      </c>
      <c r="AOH12" s="34" t="e">
        <v>#N/A</v>
      </c>
      <c r="AOI12" s="34" t="e">
        <v>#N/A</v>
      </c>
      <c r="AOJ12" s="34" t="e">
        <v>#N/A</v>
      </c>
      <c r="AOK12" s="34" t="e">
        <v>#N/A</v>
      </c>
      <c r="AOL12" s="34" t="e">
        <v>#N/A</v>
      </c>
      <c r="AOM12" s="34" t="e">
        <v>#N/A</v>
      </c>
      <c r="AON12" s="34" t="e">
        <v>#N/A</v>
      </c>
      <c r="AOO12" s="34" t="e">
        <v>#N/A</v>
      </c>
      <c r="AOP12" s="34" t="e">
        <v>#N/A</v>
      </c>
      <c r="AOQ12" s="34" t="e">
        <v>#N/A</v>
      </c>
      <c r="AOR12" s="34" t="e">
        <v>#N/A</v>
      </c>
      <c r="AOS12" s="34" t="e">
        <v>#N/A</v>
      </c>
      <c r="AOT12" s="34" t="e">
        <v>#N/A</v>
      </c>
      <c r="AOU12" s="34" t="e">
        <v>#N/A</v>
      </c>
      <c r="AOV12" s="34" t="e">
        <v>#N/A</v>
      </c>
      <c r="AOW12" s="34" t="e">
        <v>#N/A</v>
      </c>
      <c r="AOX12" s="34" t="e">
        <v>#N/A</v>
      </c>
      <c r="AOY12" s="34" t="e">
        <v>#N/A</v>
      </c>
      <c r="AOZ12" s="34"/>
      <c r="APA12" s="154" t="e">
        <f t="shared" si="42"/>
        <v>#N/A</v>
      </c>
    </row>
    <row r="13" spans="1:1093">
      <c r="OC13" t="s">
        <v>2362</v>
      </c>
      <c r="OD13" t="s">
        <v>2736</v>
      </c>
      <c r="OE13" t="s">
        <v>2692</v>
      </c>
      <c r="OF13">
        <v>3.5</v>
      </c>
      <c r="OG13" s="1">
        <v>9.3726851851851853E-2</v>
      </c>
      <c r="OH13" s="1">
        <v>5.6377314814814818E-2</v>
      </c>
      <c r="OI13" s="1">
        <v>5.6377314814814818E-2</v>
      </c>
      <c r="OJ13" s="1">
        <v>7.3958333333333341E-3</v>
      </c>
      <c r="OK13">
        <v>2</v>
      </c>
      <c r="OL13">
        <v>18</v>
      </c>
      <c r="OM13">
        <v>20</v>
      </c>
      <c r="ON13">
        <v>484</v>
      </c>
      <c r="OO13">
        <v>60</v>
      </c>
      <c r="OP13">
        <v>18</v>
      </c>
      <c r="OQ13">
        <v>562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2400</v>
      </c>
      <c r="PD13" s="12">
        <f t="shared" si="50"/>
        <v>23.416666666666668</v>
      </c>
      <c r="PE13" t="s">
        <v>2362</v>
      </c>
      <c r="PF13" t="s">
        <v>2736</v>
      </c>
      <c r="PG13" t="s">
        <v>2692</v>
      </c>
      <c r="PI13" s="1">
        <v>0</v>
      </c>
      <c r="PJ13" s="1">
        <v>0</v>
      </c>
      <c r="PK13" s="1">
        <v>0</v>
      </c>
      <c r="PL13" s="1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2400</v>
      </c>
      <c r="QF13" s="12">
        <f t="shared" si="51"/>
        <v>0</v>
      </c>
      <c r="QG13" t="s">
        <v>2362</v>
      </c>
      <c r="QH13" t="s">
        <v>2736</v>
      </c>
      <c r="QI13" t="s">
        <v>2692</v>
      </c>
      <c r="QJ13">
        <v>3.5</v>
      </c>
      <c r="QK13" s="1">
        <v>3.0092592592592591E-2</v>
      </c>
      <c r="QL13" s="1">
        <v>2.6828703703703702E-2</v>
      </c>
      <c r="QM13" s="1">
        <v>2.6828703703703702E-2</v>
      </c>
      <c r="QN13" s="1">
        <v>1.1342592592592591E-3</v>
      </c>
      <c r="QO13">
        <v>6</v>
      </c>
      <c r="QP13">
        <v>11</v>
      </c>
      <c r="QQ13">
        <v>17</v>
      </c>
      <c r="QR13">
        <v>534</v>
      </c>
      <c r="QS13">
        <v>14</v>
      </c>
      <c r="QT13">
        <v>13</v>
      </c>
      <c r="QU13">
        <v>561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2400</v>
      </c>
      <c r="RH13" s="12">
        <f t="shared" si="52"/>
        <v>23.375</v>
      </c>
      <c r="RI13" t="s">
        <v>2362</v>
      </c>
      <c r="RJ13" t="s">
        <v>2736</v>
      </c>
      <c r="RK13" t="s">
        <v>2692</v>
      </c>
      <c r="RL13">
        <v>3.5</v>
      </c>
      <c r="RM13" s="1">
        <v>9.1759259259259263E-2</v>
      </c>
      <c r="RN13" s="1">
        <v>8.3206018518518512E-2</v>
      </c>
      <c r="RO13" s="1">
        <v>3.2060185185185185E-2</v>
      </c>
      <c r="RP13" s="1">
        <v>8.5416666666666679E-3</v>
      </c>
      <c r="RQ13">
        <v>8</v>
      </c>
      <c r="RR13">
        <v>29</v>
      </c>
      <c r="RS13">
        <v>37</v>
      </c>
      <c r="RT13">
        <v>1018</v>
      </c>
      <c r="RU13">
        <v>74</v>
      </c>
      <c r="RV13">
        <v>31</v>
      </c>
      <c r="RW13">
        <v>1123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2400</v>
      </c>
      <c r="SJ13" s="12">
        <f t="shared" si="53"/>
        <v>46.791666666666664</v>
      </c>
      <c r="SK13" t="s">
        <v>2362</v>
      </c>
      <c r="SL13" t="s">
        <v>2736</v>
      </c>
      <c r="SM13" t="s">
        <v>2692</v>
      </c>
      <c r="SN13">
        <v>3.5</v>
      </c>
      <c r="SO13" s="1">
        <v>9.1759259259259263E-2</v>
      </c>
      <c r="SP13" s="1">
        <v>8.3206018518518512E-2</v>
      </c>
      <c r="SQ13" s="1">
        <v>3.2060185185185185E-2</v>
      </c>
      <c r="SR13" s="1">
        <v>8.5416666666666679E-3</v>
      </c>
      <c r="SS13">
        <v>8</v>
      </c>
      <c r="ST13">
        <v>29</v>
      </c>
      <c r="SU13">
        <v>37</v>
      </c>
      <c r="SV13">
        <v>1018</v>
      </c>
      <c r="SW13">
        <v>74</v>
      </c>
      <c r="SX13">
        <v>31</v>
      </c>
      <c r="SY13">
        <v>1123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100</v>
      </c>
      <c r="TK13">
        <v>1050</v>
      </c>
      <c r="TL13" s="12">
        <f t="shared" si="54"/>
        <v>106.95238095238095</v>
      </c>
      <c r="TM13" s="34" t="s">
        <v>2362</v>
      </c>
      <c r="TN13" s="34" t="s">
        <v>2736</v>
      </c>
      <c r="TO13" s="34" t="s">
        <v>2692</v>
      </c>
      <c r="TP13" s="34">
        <v>8</v>
      </c>
      <c r="TQ13" s="35">
        <v>0.28604166666666669</v>
      </c>
      <c r="TR13" s="35">
        <v>0.17775462962962962</v>
      </c>
      <c r="TS13" s="35">
        <v>0.17775462962962962</v>
      </c>
      <c r="TT13" s="35">
        <v>4.4178240740740747E-2</v>
      </c>
      <c r="TU13" s="34">
        <v>36</v>
      </c>
      <c r="TV13" s="34">
        <v>75</v>
      </c>
      <c r="TW13" s="34">
        <v>111</v>
      </c>
      <c r="TX13" s="34">
        <v>2087</v>
      </c>
      <c r="TY13" s="34">
        <v>129</v>
      </c>
      <c r="TZ13" s="34">
        <v>87</v>
      </c>
      <c r="UA13" s="34">
        <v>2303</v>
      </c>
      <c r="UB13" s="34">
        <v>0</v>
      </c>
      <c r="UC13" s="34">
        <v>0</v>
      </c>
      <c r="UD13" s="34">
        <v>0</v>
      </c>
      <c r="UE13" s="34">
        <v>2</v>
      </c>
      <c r="UF13" s="34">
        <v>3</v>
      </c>
      <c r="UG13" s="34">
        <v>5</v>
      </c>
      <c r="UH13" s="34">
        <v>215</v>
      </c>
      <c r="UI13" s="34">
        <v>6</v>
      </c>
      <c r="UJ13" s="34">
        <v>7</v>
      </c>
      <c r="UK13" s="34">
        <v>228</v>
      </c>
      <c r="UL13" s="34">
        <v>94.3</v>
      </c>
      <c r="UM13" s="34">
        <v>2400</v>
      </c>
      <c r="UN13" s="154">
        <f t="shared" si="18"/>
        <v>95.958333333333329</v>
      </c>
      <c r="UO13" s="34" t="s">
        <v>2362</v>
      </c>
      <c r="UP13" s="34" t="s">
        <v>2736</v>
      </c>
      <c r="UQ13" s="34" t="s">
        <v>2692</v>
      </c>
      <c r="UR13" s="34">
        <v>8</v>
      </c>
      <c r="US13" s="35">
        <v>0.18307870370370372</v>
      </c>
      <c r="UT13" s="35">
        <v>0.11579861111111112</v>
      </c>
      <c r="UU13" s="35">
        <v>0.11579861111111112</v>
      </c>
      <c r="UV13" s="35">
        <v>3.0439814814814819E-2</v>
      </c>
      <c r="UW13" s="34">
        <v>31</v>
      </c>
      <c r="UX13" s="34">
        <v>56</v>
      </c>
      <c r="UY13" s="34">
        <v>87</v>
      </c>
      <c r="UZ13" s="34">
        <v>1158</v>
      </c>
      <c r="VA13" s="34">
        <v>103</v>
      </c>
      <c r="VB13" s="34">
        <v>44</v>
      </c>
      <c r="VC13" s="34">
        <v>1305</v>
      </c>
      <c r="VD13" s="34">
        <v>0</v>
      </c>
      <c r="VE13" s="34">
        <v>0</v>
      </c>
      <c r="VF13" s="34">
        <v>0</v>
      </c>
      <c r="VG13" s="34">
        <v>0</v>
      </c>
      <c r="VH13" s="34">
        <v>0</v>
      </c>
      <c r="VI13" s="34">
        <v>0</v>
      </c>
      <c r="VJ13" s="34">
        <v>0</v>
      </c>
      <c r="VK13" s="34">
        <v>0</v>
      </c>
      <c r="VL13" s="34">
        <v>0</v>
      </c>
      <c r="VM13" s="34">
        <v>0</v>
      </c>
      <c r="VN13" s="34">
        <v>0</v>
      </c>
      <c r="VO13" s="34">
        <v>2400</v>
      </c>
      <c r="VP13" s="154">
        <f t="shared" si="19"/>
        <v>54.374999999999993</v>
      </c>
      <c r="VQ13" s="34" t="s">
        <v>2362</v>
      </c>
      <c r="VR13" s="34" t="s">
        <v>2736</v>
      </c>
      <c r="VS13" s="34" t="s">
        <v>2692</v>
      </c>
      <c r="VT13" s="34">
        <v>8</v>
      </c>
      <c r="VU13" s="35">
        <v>0.46793981481481484</v>
      </c>
      <c r="VV13" s="35">
        <v>0.12641203703703704</v>
      </c>
      <c r="VW13" s="35">
        <v>0.12641203703703704</v>
      </c>
      <c r="VX13" s="35">
        <v>0.18364583333333331</v>
      </c>
      <c r="VY13" s="34">
        <v>29</v>
      </c>
      <c r="VZ13" s="34">
        <v>63</v>
      </c>
      <c r="WA13" s="34">
        <v>92</v>
      </c>
      <c r="WB13" s="34">
        <v>740</v>
      </c>
      <c r="WC13" s="34">
        <v>124</v>
      </c>
      <c r="WD13" s="34">
        <v>45</v>
      </c>
      <c r="WE13" s="34">
        <v>909</v>
      </c>
      <c r="WF13" s="34">
        <v>0</v>
      </c>
      <c r="WG13" s="34">
        <v>0</v>
      </c>
      <c r="WH13" s="34">
        <v>0</v>
      </c>
      <c r="WI13" s="34">
        <v>3</v>
      </c>
      <c r="WJ13" s="34">
        <v>0</v>
      </c>
      <c r="WK13" s="34">
        <v>3</v>
      </c>
      <c r="WL13" s="34">
        <v>90</v>
      </c>
      <c r="WM13" s="34">
        <v>0</v>
      </c>
      <c r="WN13" s="34">
        <v>0</v>
      </c>
      <c r="WO13" s="34">
        <v>90</v>
      </c>
      <c r="WP13" s="34">
        <v>100</v>
      </c>
      <c r="WQ13" s="34">
        <v>2400</v>
      </c>
      <c r="WR13" s="154">
        <f t="shared" si="20"/>
        <v>37.875</v>
      </c>
      <c r="WS13" s="34" t="s">
        <v>2362</v>
      </c>
      <c r="WT13" s="34" t="s">
        <v>2736</v>
      </c>
      <c r="WU13" s="34" t="s">
        <v>2692</v>
      </c>
      <c r="WV13" s="34">
        <v>8</v>
      </c>
      <c r="WW13" s="35">
        <v>0.42071759259259256</v>
      </c>
      <c r="WX13" s="35">
        <v>0.12454861111111111</v>
      </c>
      <c r="WY13" s="35">
        <v>0.12454861111111111</v>
      </c>
      <c r="WZ13" s="35">
        <v>2.7581018518518519E-2</v>
      </c>
      <c r="XA13" s="34">
        <v>38</v>
      </c>
      <c r="XB13" s="34">
        <v>61</v>
      </c>
      <c r="XC13" s="34">
        <v>99</v>
      </c>
      <c r="XD13" s="34">
        <v>619</v>
      </c>
      <c r="XE13" s="34">
        <v>144</v>
      </c>
      <c r="XF13" s="34">
        <v>37</v>
      </c>
      <c r="XG13" s="34">
        <v>800</v>
      </c>
      <c r="XH13" s="34">
        <v>0</v>
      </c>
      <c r="XI13" s="34">
        <v>0</v>
      </c>
      <c r="XJ13" s="34">
        <v>0</v>
      </c>
      <c r="XK13" s="34">
        <v>2</v>
      </c>
      <c r="XL13" s="34">
        <v>1</v>
      </c>
      <c r="XM13" s="34">
        <v>3</v>
      </c>
      <c r="XN13" s="34">
        <v>100</v>
      </c>
      <c r="XO13" s="34">
        <v>0</v>
      </c>
      <c r="XP13" s="34">
        <v>1</v>
      </c>
      <c r="XQ13" s="34">
        <v>101</v>
      </c>
      <c r="XR13" s="34">
        <v>99.01</v>
      </c>
      <c r="XS13" s="34">
        <v>2400</v>
      </c>
      <c r="XT13" s="154">
        <f t="shared" si="21"/>
        <v>33.333333333333329</v>
      </c>
      <c r="XU13" s="34" t="s">
        <v>2362</v>
      </c>
      <c r="XV13" s="34" t="s">
        <v>2736</v>
      </c>
      <c r="XW13" s="34" t="s">
        <v>2692</v>
      </c>
      <c r="XX13" s="34">
        <v>8</v>
      </c>
      <c r="XY13" s="35">
        <v>0.58374999999999999</v>
      </c>
      <c r="XZ13" s="35">
        <v>0.29322916666666665</v>
      </c>
      <c r="YA13" s="35">
        <v>0.29322916666666665</v>
      </c>
      <c r="YB13" s="35">
        <v>0.14351851851851852</v>
      </c>
      <c r="YC13" s="34">
        <v>242</v>
      </c>
      <c r="YD13" s="34">
        <v>186</v>
      </c>
      <c r="YE13" s="34">
        <v>428</v>
      </c>
      <c r="YF13" s="34">
        <v>3212</v>
      </c>
      <c r="YG13" s="34">
        <v>386</v>
      </c>
      <c r="YH13" s="34">
        <v>86</v>
      </c>
      <c r="YI13" s="34">
        <v>3684</v>
      </c>
      <c r="YJ13" s="34">
        <v>0</v>
      </c>
      <c r="YK13" s="34">
        <v>0</v>
      </c>
      <c r="YL13" s="34">
        <v>0</v>
      </c>
      <c r="YM13" s="34">
        <v>0</v>
      </c>
      <c r="YN13" s="34">
        <v>0</v>
      </c>
      <c r="YO13" s="34">
        <v>0</v>
      </c>
      <c r="YP13" s="34">
        <v>0</v>
      </c>
      <c r="YQ13" s="34">
        <v>0</v>
      </c>
      <c r="YR13" s="34">
        <v>0</v>
      </c>
      <c r="YS13" s="34">
        <v>0</v>
      </c>
      <c r="YT13" s="34">
        <v>0</v>
      </c>
      <c r="YU13" s="34">
        <v>2400</v>
      </c>
      <c r="YV13" s="154">
        <f t="shared" si="22"/>
        <v>153.5</v>
      </c>
      <c r="YW13" s="34" t="s">
        <v>2362</v>
      </c>
      <c r="YX13" s="34" t="s">
        <v>2736</v>
      </c>
      <c r="YY13" s="34" t="s">
        <v>2692</v>
      </c>
      <c r="YZ13" s="34">
        <v>8</v>
      </c>
      <c r="ZA13" s="35">
        <v>0.33377314814814812</v>
      </c>
      <c r="ZB13" s="35">
        <v>0.10879629629629629</v>
      </c>
      <c r="ZC13" s="35">
        <v>0.10879629629629629</v>
      </c>
      <c r="ZD13" s="35">
        <v>2.8564814814814817E-2</v>
      </c>
      <c r="ZE13" s="34">
        <v>130</v>
      </c>
      <c r="ZF13" s="34">
        <v>128</v>
      </c>
      <c r="ZG13" s="34">
        <v>258</v>
      </c>
      <c r="ZH13" s="34">
        <v>1924</v>
      </c>
      <c r="ZI13" s="34">
        <v>166</v>
      </c>
      <c r="ZJ13" s="34">
        <v>26</v>
      </c>
      <c r="ZK13" s="34">
        <v>2116</v>
      </c>
      <c r="ZL13" s="34">
        <v>0</v>
      </c>
      <c r="ZM13" s="34">
        <v>0</v>
      </c>
      <c r="ZN13" s="34">
        <v>0</v>
      </c>
      <c r="ZO13" s="34">
        <v>0</v>
      </c>
      <c r="ZP13" s="34">
        <v>0</v>
      </c>
      <c r="ZQ13" s="34">
        <v>0</v>
      </c>
      <c r="ZR13" s="34">
        <v>0</v>
      </c>
      <c r="ZS13" s="34">
        <v>0</v>
      </c>
      <c r="ZT13" s="34">
        <v>0</v>
      </c>
      <c r="ZU13" s="34">
        <v>0</v>
      </c>
      <c r="ZV13" s="34">
        <v>0</v>
      </c>
      <c r="ZW13" s="34">
        <v>2400</v>
      </c>
      <c r="ZX13" s="154">
        <f t="shared" si="23"/>
        <v>88.166666666666671</v>
      </c>
      <c r="ZY13" s="34" t="s">
        <v>2362</v>
      </c>
      <c r="ZZ13" s="34" t="s">
        <v>2736</v>
      </c>
      <c r="AAA13" s="34" t="s">
        <v>2692</v>
      </c>
      <c r="AAB13" s="34">
        <v>8</v>
      </c>
      <c r="AAC13" s="35">
        <v>0</v>
      </c>
      <c r="AAD13" s="35">
        <v>0</v>
      </c>
      <c r="AAE13" s="35">
        <v>0</v>
      </c>
      <c r="AAF13" s="35">
        <v>0</v>
      </c>
      <c r="AAG13" s="34">
        <v>0</v>
      </c>
      <c r="AAH13" s="34">
        <v>0</v>
      </c>
      <c r="AAI13" s="34">
        <v>0</v>
      </c>
      <c r="AAJ13" s="34">
        <v>0</v>
      </c>
      <c r="AAK13" s="34">
        <v>0</v>
      </c>
      <c r="AAL13" s="34">
        <v>0</v>
      </c>
      <c r="AAM13" s="34">
        <v>0</v>
      </c>
      <c r="AAN13" s="34">
        <v>0</v>
      </c>
      <c r="AAO13" s="34">
        <v>0</v>
      </c>
      <c r="AAP13" s="34">
        <v>0</v>
      </c>
      <c r="AAQ13" s="34">
        <v>0</v>
      </c>
      <c r="AAR13" s="34">
        <v>5</v>
      </c>
      <c r="AAS13" s="34">
        <v>5</v>
      </c>
      <c r="AAT13" s="34">
        <v>182</v>
      </c>
      <c r="AAU13" s="34">
        <v>14</v>
      </c>
      <c r="AAV13" s="34">
        <v>2</v>
      </c>
      <c r="AAW13" s="34">
        <v>198</v>
      </c>
      <c r="AAX13" s="34">
        <v>91.92</v>
      </c>
      <c r="AAY13" s="34">
        <v>2400</v>
      </c>
      <c r="AAZ13" s="154">
        <f t="shared" si="24"/>
        <v>0</v>
      </c>
      <c r="ABA13" s="34" t="s">
        <v>2362</v>
      </c>
      <c r="ABB13" s="34" t="s">
        <v>2736</v>
      </c>
      <c r="ABC13" s="34" t="s">
        <v>2692</v>
      </c>
      <c r="ABD13" s="34">
        <v>8</v>
      </c>
      <c r="ABE13" s="35">
        <v>0.5741087962962963</v>
      </c>
      <c r="ABF13" s="35">
        <v>0.40202546296296293</v>
      </c>
      <c r="ABG13" s="35">
        <v>0.34340277777777778</v>
      </c>
      <c r="ABH13" s="35">
        <v>0.17208333333333334</v>
      </c>
      <c r="ABI13" s="34">
        <v>372</v>
      </c>
      <c r="ABJ13" s="34">
        <v>314</v>
      </c>
      <c r="ABK13" s="34">
        <v>686</v>
      </c>
      <c r="ABL13" s="34">
        <v>3405</v>
      </c>
      <c r="ABM13" s="34">
        <v>412</v>
      </c>
      <c r="ABN13" s="34">
        <v>90</v>
      </c>
      <c r="ABO13" s="34">
        <f>SUM(YI13,ZK13,AAM13)</f>
        <v>5800</v>
      </c>
      <c r="ABP13" s="34">
        <v>0</v>
      </c>
      <c r="ABQ13" s="34">
        <v>0</v>
      </c>
      <c r="ABR13" s="34">
        <v>0</v>
      </c>
      <c r="ABS13" s="34">
        <v>0</v>
      </c>
      <c r="ABT13" s="34">
        <v>5</v>
      </c>
      <c r="ABU13" s="34">
        <v>5</v>
      </c>
      <c r="ABV13" s="34">
        <v>182</v>
      </c>
      <c r="ABW13" s="34">
        <v>14</v>
      </c>
      <c r="ABX13" s="34">
        <v>2</v>
      </c>
      <c r="ABY13" s="34">
        <v>198</v>
      </c>
      <c r="ABZ13" s="34">
        <v>91.92</v>
      </c>
      <c r="ACA13" s="34">
        <v>2400</v>
      </c>
      <c r="ACB13" s="154">
        <f t="shared" si="25"/>
        <v>241.66666666666666</v>
      </c>
      <c r="ACC13" s="34" t="s">
        <v>2362</v>
      </c>
      <c r="ACD13" s="34" t="s">
        <v>2736</v>
      </c>
      <c r="ACE13" s="34" t="s">
        <v>2692</v>
      </c>
      <c r="ACF13" s="34">
        <v>8</v>
      </c>
      <c r="ACG13" s="35">
        <v>1.4045138888888891</v>
      </c>
      <c r="ACH13" s="35">
        <v>0.94656250000000008</v>
      </c>
      <c r="ACI13" s="35">
        <v>0.87081018518518516</v>
      </c>
      <c r="ACJ13" s="35">
        <v>0.45795138888888887</v>
      </c>
      <c r="ACK13" s="34">
        <v>506</v>
      </c>
      <c r="ACL13" s="34">
        <v>569</v>
      </c>
      <c r="ACM13" s="34">
        <v>1075</v>
      </c>
      <c r="ACN13" s="34">
        <v>8009</v>
      </c>
      <c r="ACO13" s="34">
        <v>912</v>
      </c>
      <c r="ACP13" s="34">
        <v>303</v>
      </c>
      <c r="ACQ13" s="34">
        <v>9224</v>
      </c>
      <c r="ACR13" s="34">
        <v>0</v>
      </c>
      <c r="ACS13" s="34">
        <v>0</v>
      </c>
      <c r="ACT13" s="34">
        <v>0</v>
      </c>
      <c r="ACU13" s="34">
        <v>7</v>
      </c>
      <c r="ACV13" s="34">
        <v>9</v>
      </c>
      <c r="ACW13" s="34">
        <v>16</v>
      </c>
      <c r="ACX13" s="34">
        <v>587</v>
      </c>
      <c r="ACY13" s="34">
        <v>20</v>
      </c>
      <c r="ACZ13" s="34">
        <v>10</v>
      </c>
      <c r="ADA13" s="34">
        <v>617</v>
      </c>
      <c r="ADB13" s="34">
        <v>95.14</v>
      </c>
      <c r="ADC13" s="34">
        <f t="shared" si="26"/>
        <v>12000</v>
      </c>
      <c r="ADD13" s="154">
        <f t="shared" si="27"/>
        <v>76.866666666666674</v>
      </c>
      <c r="ADE13" s="34" t="s">
        <v>2362</v>
      </c>
      <c r="ADF13" s="34" t="s">
        <v>2736</v>
      </c>
      <c r="ADG13" s="34" t="s">
        <v>2692</v>
      </c>
      <c r="ADH13" s="34">
        <v>8</v>
      </c>
      <c r="ADI13" s="35">
        <v>0.21099537037037039</v>
      </c>
      <c r="ADJ13" s="35">
        <v>0.11570601851851851</v>
      </c>
      <c r="ADK13" s="35">
        <v>0.11570601851851851</v>
      </c>
      <c r="ADL13" s="35">
        <v>5.5995370370370369E-2</v>
      </c>
      <c r="ADM13" s="34">
        <v>65</v>
      </c>
      <c r="ADN13" s="34">
        <v>68</v>
      </c>
      <c r="ADO13" s="34">
        <v>133</v>
      </c>
      <c r="ADP13" s="34">
        <v>2296</v>
      </c>
      <c r="ADQ13" s="34">
        <v>137</v>
      </c>
      <c r="ADR13" s="34">
        <v>36</v>
      </c>
      <c r="ADS13" s="34">
        <v>2469</v>
      </c>
      <c r="ADT13" s="34">
        <v>0</v>
      </c>
      <c r="ADU13" s="34">
        <v>0</v>
      </c>
      <c r="ADV13" s="34">
        <v>0</v>
      </c>
      <c r="ADW13" s="34">
        <v>1</v>
      </c>
      <c r="ADX13" s="34">
        <v>2</v>
      </c>
      <c r="ADY13" s="34">
        <v>3</v>
      </c>
      <c r="ADZ13" s="34">
        <v>68</v>
      </c>
      <c r="AEA13" s="34">
        <v>3</v>
      </c>
      <c r="AEB13" s="34">
        <v>0</v>
      </c>
      <c r="AEC13" s="34">
        <v>71</v>
      </c>
      <c r="AED13" s="34">
        <v>95.77</v>
      </c>
      <c r="AEE13" s="34">
        <v>2400</v>
      </c>
      <c r="AEF13" s="154">
        <f t="shared" si="28"/>
        <v>102.875</v>
      </c>
      <c r="AEG13" s="34" t="s">
        <v>2362</v>
      </c>
      <c r="AEH13" s="34" t="s">
        <v>2736</v>
      </c>
      <c r="AEI13" s="34" t="s">
        <v>2692</v>
      </c>
      <c r="AEJ13" s="34">
        <v>8</v>
      </c>
      <c r="AEK13" s="35">
        <v>0.1105324074074074</v>
      </c>
      <c r="AEL13" s="35">
        <v>4.5798611111111109E-2</v>
      </c>
      <c r="AEM13" s="35">
        <v>4.5798611111111109E-2</v>
      </c>
      <c r="AEN13" s="35">
        <v>5.858796296296296E-2</v>
      </c>
      <c r="AEO13" s="34">
        <v>38</v>
      </c>
      <c r="AEP13" s="34">
        <v>29</v>
      </c>
      <c r="AEQ13" s="34">
        <v>67</v>
      </c>
      <c r="AER13" s="34">
        <v>1260</v>
      </c>
      <c r="AES13" s="34">
        <v>35</v>
      </c>
      <c r="AET13" s="34">
        <v>17</v>
      </c>
      <c r="AEU13" s="34">
        <v>1312</v>
      </c>
      <c r="AEV13" s="34">
        <v>0</v>
      </c>
      <c r="AEW13" s="34">
        <v>0</v>
      </c>
      <c r="AEX13" s="34">
        <v>0</v>
      </c>
      <c r="AEY13" s="34">
        <v>1</v>
      </c>
      <c r="AEZ13" s="34">
        <v>4</v>
      </c>
      <c r="AFA13" s="34">
        <v>5</v>
      </c>
      <c r="AFB13" s="34">
        <v>118</v>
      </c>
      <c r="AFC13" s="34">
        <v>9</v>
      </c>
      <c r="AFD13" s="34">
        <v>2</v>
      </c>
      <c r="AFE13" s="34">
        <v>129</v>
      </c>
      <c r="AFF13" s="34">
        <v>91.47</v>
      </c>
      <c r="AFG13" s="34">
        <v>1200</v>
      </c>
      <c r="AFH13" s="154">
        <f t="shared" si="29"/>
        <v>109.33333333333333</v>
      </c>
      <c r="AFI13" s="34" t="s">
        <v>2362</v>
      </c>
      <c r="AFJ13" s="34" t="s">
        <v>2736</v>
      </c>
      <c r="AFK13" s="34" t="s">
        <v>2692</v>
      </c>
      <c r="AFL13" s="34">
        <v>8</v>
      </c>
      <c r="AFM13" s="35">
        <v>0.30484953703703704</v>
      </c>
      <c r="AFN13" s="35">
        <v>0.14155092592592591</v>
      </c>
      <c r="AFO13" s="35">
        <v>0.14155092592592591</v>
      </c>
      <c r="AFP13" s="35">
        <v>6.1203703703703705E-2</v>
      </c>
      <c r="AFQ13" s="34">
        <v>191</v>
      </c>
      <c r="AFR13" s="34">
        <v>94</v>
      </c>
      <c r="AFS13" s="34">
        <v>285</v>
      </c>
      <c r="AFT13" s="34">
        <v>2328</v>
      </c>
      <c r="AFU13" s="34">
        <v>108</v>
      </c>
      <c r="AFV13" s="34">
        <v>50</v>
      </c>
      <c r="AFW13" s="34">
        <f t="shared" si="30"/>
        <v>2486</v>
      </c>
      <c r="AFX13" s="34">
        <v>0</v>
      </c>
      <c r="AFY13" s="34">
        <v>0</v>
      </c>
      <c r="AFZ13" s="34">
        <v>0</v>
      </c>
      <c r="AGA13" s="34">
        <v>0</v>
      </c>
      <c r="AGB13" s="34">
        <v>0</v>
      </c>
      <c r="AGC13" s="34">
        <v>0</v>
      </c>
      <c r="AGD13" s="34">
        <v>0</v>
      </c>
      <c r="AGE13" s="34">
        <v>0</v>
      </c>
      <c r="AGF13" s="34">
        <v>0</v>
      </c>
      <c r="AGG13" s="34">
        <v>0</v>
      </c>
      <c r="AGH13" s="34">
        <v>0</v>
      </c>
      <c r="AGI13" s="34">
        <v>2400</v>
      </c>
      <c r="AGJ13" s="154">
        <f t="shared" si="31"/>
        <v>103.58333333333334</v>
      </c>
      <c r="AGK13" s="34" t="s">
        <v>2362</v>
      </c>
      <c r="AGL13" s="34" t="s">
        <v>2736</v>
      </c>
      <c r="AGM13" s="34" t="s">
        <v>2692</v>
      </c>
      <c r="AGN13" s="34">
        <v>8</v>
      </c>
      <c r="AGO13" s="35">
        <v>0.23488425925925926</v>
      </c>
      <c r="AGP13" s="35">
        <v>0.1388425925925926</v>
      </c>
      <c r="AGQ13" s="35">
        <v>0.1388425925925926</v>
      </c>
      <c r="AGR13" s="35">
        <v>3.7071759259259256E-2</v>
      </c>
      <c r="AGS13" s="34">
        <v>200</v>
      </c>
      <c r="AGT13" s="34">
        <v>83</v>
      </c>
      <c r="AGU13" s="34">
        <v>283</v>
      </c>
      <c r="AGV13" s="34">
        <v>2287</v>
      </c>
      <c r="AGW13" s="34">
        <v>104</v>
      </c>
      <c r="AGX13" s="34">
        <v>26</v>
      </c>
      <c r="AGY13" s="34">
        <v>2417</v>
      </c>
      <c r="AGZ13" s="34">
        <v>0</v>
      </c>
      <c r="AHA13" s="34">
        <v>0</v>
      </c>
      <c r="AHB13" s="34">
        <v>0</v>
      </c>
      <c r="AHC13" s="34">
        <v>6</v>
      </c>
      <c r="AHD13" s="34">
        <v>7</v>
      </c>
      <c r="AHE13" s="34">
        <v>13</v>
      </c>
      <c r="AHF13" s="34">
        <v>365</v>
      </c>
      <c r="AHG13" s="34">
        <v>6</v>
      </c>
      <c r="AHH13" s="34">
        <v>2</v>
      </c>
      <c r="AHI13" s="34">
        <v>373</v>
      </c>
      <c r="AHJ13" s="34">
        <v>97.86</v>
      </c>
      <c r="AHK13" s="34">
        <v>2400</v>
      </c>
      <c r="AHL13" s="154">
        <f t="shared" si="32"/>
        <v>100.70833333333333</v>
      </c>
      <c r="AHM13" s="34" t="s">
        <v>2362</v>
      </c>
      <c r="AHN13" s="34" t="s">
        <v>2736</v>
      </c>
      <c r="AHO13" s="34" t="s">
        <v>2692</v>
      </c>
      <c r="AHP13" s="34">
        <v>8</v>
      </c>
      <c r="AHQ13" s="35">
        <v>0.23416666666666666</v>
      </c>
      <c r="AHR13" s="35">
        <v>0.11717592592592592</v>
      </c>
      <c r="AHS13" s="35">
        <v>0.11717592592592592</v>
      </c>
      <c r="AHT13" s="35">
        <v>3.1909722222222221E-2</v>
      </c>
      <c r="AHU13" s="34">
        <v>149</v>
      </c>
      <c r="AHV13" s="34">
        <v>86</v>
      </c>
      <c r="AHW13" s="34">
        <v>235</v>
      </c>
      <c r="AHX13" s="34">
        <v>2322</v>
      </c>
      <c r="AHY13" s="34">
        <v>106</v>
      </c>
      <c r="AHZ13" s="34">
        <v>39</v>
      </c>
      <c r="AIA13" s="34">
        <v>2467</v>
      </c>
      <c r="AIB13" s="34">
        <v>0</v>
      </c>
      <c r="AIC13" s="34">
        <v>0</v>
      </c>
      <c r="AID13" s="34">
        <v>0</v>
      </c>
      <c r="AIE13" s="34">
        <v>0</v>
      </c>
      <c r="AIF13" s="34">
        <v>0</v>
      </c>
      <c r="AIG13" s="34">
        <v>0</v>
      </c>
      <c r="AIH13" s="34">
        <v>0</v>
      </c>
      <c r="AII13" s="34">
        <v>0</v>
      </c>
      <c r="AIJ13" s="34">
        <v>0</v>
      </c>
      <c r="AIK13" s="34">
        <v>0</v>
      </c>
      <c r="AIL13" s="34">
        <v>0</v>
      </c>
      <c r="AIM13" s="34">
        <v>2400</v>
      </c>
      <c r="AIN13" s="154">
        <f t="shared" si="33"/>
        <v>102.79166666666666</v>
      </c>
      <c r="AIO13" s="34" t="s">
        <v>2362</v>
      </c>
      <c r="AIP13" s="34" t="s">
        <v>2736</v>
      </c>
      <c r="AIQ13" s="34" t="s">
        <v>2692</v>
      </c>
      <c r="AIR13" s="34">
        <v>8</v>
      </c>
      <c r="AIS13" s="35">
        <v>0</v>
      </c>
      <c r="AIT13" s="35">
        <v>0</v>
      </c>
      <c r="AIU13" s="35">
        <v>0</v>
      </c>
      <c r="AIV13" s="35">
        <v>0</v>
      </c>
      <c r="AIW13" s="34">
        <v>0</v>
      </c>
      <c r="AIX13" s="34">
        <v>0</v>
      </c>
      <c r="AIY13" s="34">
        <v>0</v>
      </c>
      <c r="AIZ13" s="34">
        <v>0</v>
      </c>
      <c r="AJA13" s="34">
        <v>0</v>
      </c>
      <c r="AJB13" s="34">
        <v>0</v>
      </c>
      <c r="AJC13" s="34">
        <v>0</v>
      </c>
      <c r="AJD13" s="34">
        <v>0</v>
      </c>
      <c r="AJE13" s="34">
        <v>0</v>
      </c>
      <c r="AJF13" s="34">
        <v>0</v>
      </c>
      <c r="AJG13" s="34">
        <v>0</v>
      </c>
      <c r="AJH13" s="34">
        <v>0</v>
      </c>
      <c r="AJI13" s="34">
        <v>0</v>
      </c>
      <c r="AJJ13" s="34">
        <v>0</v>
      </c>
      <c r="AJK13" s="34">
        <v>0</v>
      </c>
      <c r="AJL13" s="34">
        <v>0</v>
      </c>
      <c r="AJM13" s="34">
        <v>0</v>
      </c>
      <c r="AJN13" s="34">
        <v>0</v>
      </c>
      <c r="AJO13" s="34">
        <v>2400</v>
      </c>
      <c r="AJP13" s="154">
        <f t="shared" si="45"/>
        <v>0</v>
      </c>
      <c r="AJQ13" s="34" t="s">
        <v>2362</v>
      </c>
      <c r="AJR13" s="34" t="s">
        <v>2736</v>
      </c>
      <c r="AJS13" s="34" t="s">
        <v>2692</v>
      </c>
      <c r="AJT13" s="34">
        <v>8</v>
      </c>
      <c r="AJU13" s="35">
        <v>0</v>
      </c>
      <c r="AJV13" s="35">
        <v>0</v>
      </c>
      <c r="AJW13" s="35">
        <v>0</v>
      </c>
      <c r="AJX13" s="35">
        <v>0</v>
      </c>
      <c r="AJY13" s="34">
        <v>0</v>
      </c>
      <c r="AJZ13" s="34">
        <v>0</v>
      </c>
      <c r="AKA13" s="34">
        <v>0</v>
      </c>
      <c r="AKB13" s="34">
        <v>0</v>
      </c>
      <c r="AKC13" s="34">
        <v>0</v>
      </c>
      <c r="AKD13" s="34">
        <v>0</v>
      </c>
      <c r="AKE13" s="34">
        <v>0</v>
      </c>
      <c r="AKF13" s="34">
        <v>0</v>
      </c>
      <c r="AKG13" s="34">
        <v>0</v>
      </c>
      <c r="AKH13" s="34">
        <v>0</v>
      </c>
      <c r="AKI13" s="34">
        <v>0</v>
      </c>
      <c r="AKJ13" s="34">
        <v>0</v>
      </c>
      <c r="AKK13" s="34">
        <v>0</v>
      </c>
      <c r="AKL13" s="34">
        <v>0</v>
      </c>
      <c r="AKM13" s="34">
        <v>0</v>
      </c>
      <c r="AKN13" s="34">
        <v>0</v>
      </c>
      <c r="AKO13" s="34">
        <v>0</v>
      </c>
      <c r="AKP13" s="34">
        <v>0</v>
      </c>
      <c r="AKQ13" s="34">
        <v>2400</v>
      </c>
      <c r="AKR13" s="154">
        <f t="shared" si="46"/>
        <v>0</v>
      </c>
      <c r="AKS13" s="34" t="s">
        <v>2362</v>
      </c>
      <c r="AKT13" s="34" t="s">
        <v>2736</v>
      </c>
      <c r="AKU13" s="34" t="s">
        <v>2692</v>
      </c>
      <c r="AKV13" s="34">
        <v>8</v>
      </c>
      <c r="AKW13" s="35">
        <v>0.14909722222222221</v>
      </c>
      <c r="AKX13" s="35">
        <v>0.11717592592592592</v>
      </c>
      <c r="AKY13" s="35">
        <v>8.5069444444444434E-2</v>
      </c>
      <c r="AKZ13" s="35">
        <v>3.1909722222222221E-2</v>
      </c>
      <c r="ALA13" s="34">
        <v>149</v>
      </c>
      <c r="ALB13" s="34">
        <v>86</v>
      </c>
      <c r="ALC13" s="34">
        <v>235</v>
      </c>
      <c r="ALD13" s="34">
        <v>2322</v>
      </c>
      <c r="ALE13" s="34">
        <v>106</v>
      </c>
      <c r="ALF13" s="34">
        <v>39</v>
      </c>
      <c r="ALG13" s="34">
        <f t="shared" si="36"/>
        <v>2467</v>
      </c>
      <c r="ALH13" s="34">
        <v>0</v>
      </c>
      <c r="ALI13" s="34">
        <v>0</v>
      </c>
      <c r="ALJ13" s="34">
        <v>0</v>
      </c>
      <c r="ALK13" s="34">
        <v>0</v>
      </c>
      <c r="ALL13" s="34">
        <v>0</v>
      </c>
      <c r="ALM13" s="34">
        <v>0</v>
      </c>
      <c r="ALN13" s="34">
        <v>0</v>
      </c>
      <c r="ALO13" s="34">
        <v>0</v>
      </c>
      <c r="ALP13" s="34">
        <v>0</v>
      </c>
      <c r="ALQ13" s="34">
        <v>0</v>
      </c>
      <c r="ALR13" s="34">
        <v>0</v>
      </c>
      <c r="ALS13" s="34">
        <v>2400</v>
      </c>
      <c r="ALT13" s="154">
        <f t="shared" si="47"/>
        <v>102.79166666666666</v>
      </c>
      <c r="ALU13" s="34" t="s">
        <v>2362</v>
      </c>
      <c r="ALV13" s="34" t="s">
        <v>2736</v>
      </c>
      <c r="ALW13" s="34" t="s">
        <v>2692</v>
      </c>
      <c r="ALX13" s="34">
        <v>8</v>
      </c>
      <c r="ALY13" s="1">
        <v>0.80391203703703706</v>
      </c>
      <c r="ALZ13" s="1">
        <v>0.55909722222222225</v>
      </c>
      <c r="AMA13" s="1">
        <v>0.29152777777777777</v>
      </c>
      <c r="AMB13" s="1">
        <v>0.24480324074074075</v>
      </c>
      <c r="AMC13">
        <v>643</v>
      </c>
      <c r="AMD13">
        <v>360</v>
      </c>
      <c r="AME13">
        <v>1003</v>
      </c>
      <c r="AMF13">
        <v>10493</v>
      </c>
      <c r="AMG13">
        <v>490</v>
      </c>
      <c r="AMH13">
        <v>168</v>
      </c>
      <c r="AMI13">
        <v>11151</v>
      </c>
      <c r="AMJ13">
        <v>0</v>
      </c>
      <c r="AMK13">
        <v>0</v>
      </c>
      <c r="AML13">
        <v>0</v>
      </c>
      <c r="AMM13">
        <v>19</v>
      </c>
      <c r="AMN13">
        <v>17</v>
      </c>
      <c r="AMO13">
        <v>36</v>
      </c>
      <c r="AMP13">
        <v>1046</v>
      </c>
      <c r="AMQ13">
        <v>25</v>
      </c>
      <c r="AMR13">
        <v>4</v>
      </c>
      <c r="AMS13">
        <v>1075</v>
      </c>
      <c r="AMT13">
        <v>97.3</v>
      </c>
      <c r="AMU13" s="34">
        <f t="shared" si="38"/>
        <v>10800</v>
      </c>
      <c r="AMV13" s="154">
        <f t="shared" si="39"/>
        <v>103.25</v>
      </c>
      <c r="AMW13">
        <f t="shared" si="40"/>
        <v>-351</v>
      </c>
      <c r="AMX13" s="34" t="s">
        <v>2362</v>
      </c>
      <c r="AMY13" s="34" t="s">
        <v>2736</v>
      </c>
      <c r="AMZ13" s="34" t="s">
        <v>2692</v>
      </c>
      <c r="ANA13" s="34">
        <v>8</v>
      </c>
      <c r="ANB13" s="35">
        <v>0.21383101851851852</v>
      </c>
      <c r="ANC13" s="35">
        <v>0.10783564814814815</v>
      </c>
      <c r="AND13" s="35">
        <v>0.10783564814814815</v>
      </c>
      <c r="ANE13" s="35">
        <v>7.1388888888888891E-2</v>
      </c>
      <c r="ANF13" s="34">
        <v>66</v>
      </c>
      <c r="ANG13" s="34">
        <v>54</v>
      </c>
      <c r="ANH13" s="34">
        <v>120</v>
      </c>
      <c r="ANI13" s="34">
        <v>2299</v>
      </c>
      <c r="ANJ13" s="34">
        <v>76</v>
      </c>
      <c r="ANK13" s="34">
        <v>58</v>
      </c>
      <c r="ANL13" s="34">
        <v>2433</v>
      </c>
      <c r="ANM13" s="34">
        <v>0</v>
      </c>
      <c r="ANN13" s="34">
        <v>0</v>
      </c>
      <c r="ANO13" s="34">
        <v>0</v>
      </c>
      <c r="ANP13" s="34">
        <v>0</v>
      </c>
      <c r="ANQ13" s="34">
        <v>0</v>
      </c>
      <c r="ANR13" s="34">
        <v>0</v>
      </c>
      <c r="ANS13" s="34">
        <v>0</v>
      </c>
      <c r="ANT13" s="34">
        <v>0</v>
      </c>
      <c r="ANU13" s="34">
        <v>0</v>
      </c>
      <c r="ANV13" s="34">
        <v>0</v>
      </c>
      <c r="ANW13" s="34">
        <v>0</v>
      </c>
      <c r="ANX13" s="34">
        <v>2400</v>
      </c>
      <c r="ANY13" s="154">
        <f t="shared" si="49"/>
        <v>101.375</v>
      </c>
      <c r="ANZ13" s="34" t="s">
        <v>2362</v>
      </c>
      <c r="AOA13" s="34" t="s">
        <v>2736</v>
      </c>
      <c r="AOB13" s="34" t="s">
        <v>2692</v>
      </c>
      <c r="AOC13" s="34">
        <v>8</v>
      </c>
      <c r="AOD13" s="35">
        <v>0.25084490740740739</v>
      </c>
      <c r="AOE13" s="35">
        <v>0.13798611111111111</v>
      </c>
      <c r="AOF13" s="35">
        <v>0.13798611111111111</v>
      </c>
      <c r="AOG13" s="35">
        <v>4.4201388888888887E-2</v>
      </c>
      <c r="AOH13" s="34">
        <v>378</v>
      </c>
      <c r="AOI13" s="34">
        <v>71</v>
      </c>
      <c r="AOJ13" s="34">
        <v>449</v>
      </c>
      <c r="AOK13" s="34">
        <v>2292</v>
      </c>
      <c r="AOL13" s="34">
        <v>69</v>
      </c>
      <c r="AOM13" s="34">
        <v>29</v>
      </c>
      <c r="AON13" s="34">
        <v>2390</v>
      </c>
      <c r="AOO13" s="34">
        <v>0</v>
      </c>
      <c r="AOP13" s="34">
        <v>0</v>
      </c>
      <c r="AOQ13" s="34">
        <v>0</v>
      </c>
      <c r="AOR13" s="34">
        <v>10</v>
      </c>
      <c r="AOS13" s="34">
        <v>5</v>
      </c>
      <c r="AOT13" s="34">
        <v>15</v>
      </c>
      <c r="AOU13" s="34">
        <v>429</v>
      </c>
      <c r="AOV13" s="34">
        <v>6</v>
      </c>
      <c r="AOW13" s="34">
        <v>1</v>
      </c>
      <c r="AOX13" s="34">
        <v>436</v>
      </c>
      <c r="AOY13" s="34">
        <v>98.39</v>
      </c>
      <c r="AOZ13" s="34">
        <v>2400</v>
      </c>
      <c r="APA13" s="154">
        <f t="shared" ref="APA13" si="55">AON13/AOZ13*100</f>
        <v>99.583333333333329</v>
      </c>
    </row>
    <row r="14" spans="1:1093">
      <c r="PD14" s="12"/>
      <c r="QF14" s="12"/>
    </row>
    <row r="16" spans="1:1093">
      <c r="LY16" t="s">
        <v>2375</v>
      </c>
      <c r="LZ16" t="s">
        <v>2736</v>
      </c>
      <c r="MA16" t="s">
        <v>2692</v>
      </c>
      <c r="MB16">
        <v>8</v>
      </c>
      <c r="MC16" s="1">
        <v>0.56862268518518522</v>
      </c>
      <c r="MD16" s="1">
        <v>0.10607638888888889</v>
      </c>
      <c r="ME16" s="1">
        <v>0.10607638888888889</v>
      </c>
      <c r="MF16" s="1">
        <v>0.41228009259259263</v>
      </c>
      <c r="MG16">
        <v>46</v>
      </c>
      <c r="MH16">
        <v>72</v>
      </c>
      <c r="MI16">
        <v>118</v>
      </c>
      <c r="MJ16">
        <v>1774</v>
      </c>
      <c r="MK16">
        <v>167</v>
      </c>
      <c r="ML16">
        <v>24</v>
      </c>
      <c r="MM16">
        <v>1965</v>
      </c>
      <c r="MN16">
        <v>0</v>
      </c>
      <c r="MO16">
        <v>0</v>
      </c>
      <c r="MP16">
        <v>0</v>
      </c>
      <c r="MQ16">
        <v>3</v>
      </c>
      <c r="MR16">
        <v>2</v>
      </c>
      <c r="MS16">
        <v>5</v>
      </c>
      <c r="MT16">
        <v>224</v>
      </c>
      <c r="MU16">
        <v>4</v>
      </c>
      <c r="MV16">
        <v>0</v>
      </c>
      <c r="MW16">
        <v>228</v>
      </c>
      <c r="MX16">
        <v>98.25</v>
      </c>
      <c r="MY16">
        <v>2400</v>
      </c>
      <c r="MZ16" s="12">
        <f>MM16/MY16*100</f>
        <v>81.875</v>
      </c>
      <c r="NA16" t="s">
        <v>2375</v>
      </c>
    </row>
    <row r="17" spans="9:1017">
      <c r="LY17" t="s">
        <v>2375</v>
      </c>
      <c r="LZ17" t="s">
        <v>2736</v>
      </c>
      <c r="MA17" t="s">
        <v>2692</v>
      </c>
      <c r="MB17">
        <v>8</v>
      </c>
      <c r="MC17" s="1">
        <v>0.23413194444444443</v>
      </c>
      <c r="MD17" s="1">
        <v>3.6087962962962968E-2</v>
      </c>
      <c r="ME17" s="1">
        <v>6.134259259259259E-4</v>
      </c>
      <c r="MF17" s="1">
        <v>0.19804398148148147</v>
      </c>
      <c r="MG17">
        <v>9</v>
      </c>
      <c r="MH17">
        <v>22</v>
      </c>
      <c r="MI17">
        <v>31</v>
      </c>
      <c r="MJ17">
        <v>686</v>
      </c>
      <c r="MK17">
        <v>46</v>
      </c>
      <c r="ML17">
        <v>26</v>
      </c>
      <c r="MM17">
        <v>758</v>
      </c>
      <c r="MN17">
        <v>0</v>
      </c>
      <c r="MO17">
        <v>0</v>
      </c>
      <c r="MP17">
        <v>0</v>
      </c>
      <c r="MQ17">
        <v>3</v>
      </c>
      <c r="MR17">
        <v>2</v>
      </c>
      <c r="MS17">
        <v>5</v>
      </c>
      <c r="MT17">
        <v>285</v>
      </c>
      <c r="MU17">
        <v>2</v>
      </c>
      <c r="MV17">
        <v>3</v>
      </c>
      <c r="MW17">
        <v>290</v>
      </c>
      <c r="MX17">
        <v>98.28</v>
      </c>
      <c r="MZ17" t="e">
        <v>#DIV/0!</v>
      </c>
      <c r="AMC17">
        <f>AMC9/5</f>
        <v>1046.5999999999999</v>
      </c>
    </row>
    <row r="18" spans="9:1017">
      <c r="I18" t="s">
        <v>2238</v>
      </c>
      <c r="J18" s="147">
        <v>44501</v>
      </c>
      <c r="K18">
        <v>96</v>
      </c>
      <c r="L18">
        <v>29</v>
      </c>
      <c r="M18">
        <v>125</v>
      </c>
      <c r="N18">
        <v>1461</v>
      </c>
      <c r="O18">
        <v>39</v>
      </c>
      <c r="P18">
        <v>7</v>
      </c>
      <c r="Q18">
        <v>1507</v>
      </c>
      <c r="MC18" s="1">
        <f>SUM(MC16:MC17)</f>
        <v>0.80275462962962962</v>
      </c>
      <c r="MD18" s="1">
        <f t="shared" ref="MD18:MX18" si="56">SUM(MD16:MD17)</f>
        <v>0.14216435185185186</v>
      </c>
      <c r="ME18" s="1">
        <f t="shared" si="56"/>
        <v>0.10668981481481481</v>
      </c>
      <c r="MF18" s="1">
        <f t="shared" si="56"/>
        <v>0.61032407407407407</v>
      </c>
      <c r="MG18">
        <f t="shared" si="56"/>
        <v>55</v>
      </c>
      <c r="MH18">
        <f t="shared" si="56"/>
        <v>94</v>
      </c>
      <c r="MI18">
        <f t="shared" si="56"/>
        <v>149</v>
      </c>
      <c r="MJ18">
        <f t="shared" si="56"/>
        <v>2460</v>
      </c>
      <c r="MK18">
        <f t="shared" si="56"/>
        <v>213</v>
      </c>
      <c r="ML18">
        <f t="shared" si="56"/>
        <v>50</v>
      </c>
      <c r="MM18">
        <f t="shared" si="56"/>
        <v>2723</v>
      </c>
      <c r="MN18">
        <f t="shared" si="56"/>
        <v>0</v>
      </c>
      <c r="MO18">
        <f t="shared" si="56"/>
        <v>0</v>
      </c>
      <c r="MP18">
        <f t="shared" si="56"/>
        <v>0</v>
      </c>
      <c r="MQ18">
        <f t="shared" si="56"/>
        <v>6</v>
      </c>
      <c r="MR18">
        <f t="shared" si="56"/>
        <v>4</v>
      </c>
      <c r="MS18">
        <f t="shared" si="56"/>
        <v>10</v>
      </c>
      <c r="MT18">
        <f t="shared" si="56"/>
        <v>509</v>
      </c>
      <c r="MU18">
        <f t="shared" si="56"/>
        <v>6</v>
      </c>
      <c r="MV18">
        <f t="shared" si="56"/>
        <v>3</v>
      </c>
      <c r="MW18">
        <f t="shared" si="56"/>
        <v>518</v>
      </c>
      <c r="MX18">
        <f t="shared" si="56"/>
        <v>196.53</v>
      </c>
      <c r="AMC18">
        <f>AMC10/4</f>
        <v>1134.75</v>
      </c>
    </row>
    <row r="19" spans="9:1017">
      <c r="J19" s="147">
        <v>44502</v>
      </c>
      <c r="K19">
        <v>18</v>
      </c>
      <c r="L19">
        <v>10</v>
      </c>
      <c r="M19">
        <v>28</v>
      </c>
      <c r="N19">
        <v>552</v>
      </c>
      <c r="O19">
        <v>11</v>
      </c>
      <c r="P19">
        <v>4</v>
      </c>
      <c r="Q19">
        <v>567</v>
      </c>
    </row>
    <row r="20" spans="9:1017">
      <c r="J20" t="s">
        <v>3457</v>
      </c>
      <c r="K20">
        <f>SUM(K18:K19)</f>
        <v>114</v>
      </c>
      <c r="L20">
        <f t="shared" ref="L20:Q20" si="57">SUM(L18:L19)</f>
        <v>39</v>
      </c>
      <c r="M20">
        <f t="shared" si="57"/>
        <v>153</v>
      </c>
      <c r="N20">
        <f t="shared" si="57"/>
        <v>2013</v>
      </c>
      <c r="O20">
        <f t="shared" si="57"/>
        <v>50</v>
      </c>
      <c r="P20">
        <f t="shared" si="57"/>
        <v>11</v>
      </c>
      <c r="Q20">
        <f t="shared" si="57"/>
        <v>2074</v>
      </c>
      <c r="XF20" s="34" t="s">
        <v>2380</v>
      </c>
      <c r="XG20">
        <v>441</v>
      </c>
      <c r="XH20">
        <v>713</v>
      </c>
      <c r="XI20">
        <f>SUM(XG20:XH20)</f>
        <v>1154</v>
      </c>
      <c r="ALZ20" s="1">
        <f>ALZ3/3</f>
        <v>0.1539351851851852</v>
      </c>
    </row>
    <row r="21" spans="9:1017">
      <c r="XF21" s="34" t="s">
        <v>2376</v>
      </c>
      <c r="XG21">
        <v>733</v>
      </c>
      <c r="XH21">
        <v>2233</v>
      </c>
      <c r="XI21">
        <f>SUM(XG21:XH21)</f>
        <v>2966</v>
      </c>
    </row>
  </sheetData>
  <autoFilter ref="A2:ANY2" xr:uid="{E1DA3FD6-054F-481B-8B46-83C61BC1A1A2}"/>
  <mergeCells count="38">
    <mergeCell ref="ANZ1:APA1"/>
    <mergeCell ref="ABA1:ACB1"/>
    <mergeCell ref="XU1:YV1"/>
    <mergeCell ref="IS1:JT1"/>
    <mergeCell ref="UO1:VP1"/>
    <mergeCell ref="VQ1:WR1"/>
    <mergeCell ref="WS1:XT1"/>
    <mergeCell ref="LY1:MZ1"/>
    <mergeCell ref="NA1:OB1"/>
    <mergeCell ref="OC1:PD1"/>
    <mergeCell ref="YW1:ZX1"/>
    <mergeCell ref="ZY1:AAZ1"/>
    <mergeCell ref="ACC1:ADD1"/>
    <mergeCell ref="AMX1:ANY1"/>
    <mergeCell ref="AHM1:AIN1"/>
    <mergeCell ref="ALU1:AMV1"/>
    <mergeCell ref="A1:AB1"/>
    <mergeCell ref="AC1:BD1"/>
    <mergeCell ref="BE1:CF1"/>
    <mergeCell ref="CG1:DH1"/>
    <mergeCell ref="DI1:EJ1"/>
    <mergeCell ref="EK1:FL1"/>
    <mergeCell ref="FM1:GN1"/>
    <mergeCell ref="GO1:HP1"/>
    <mergeCell ref="HQ1:IR1"/>
    <mergeCell ref="TM1:UN1"/>
    <mergeCell ref="JU1:KV1"/>
    <mergeCell ref="PE1:QF1"/>
    <mergeCell ref="QG1:RH1"/>
    <mergeCell ref="RI1:SJ1"/>
    <mergeCell ref="KW1:LX1"/>
    <mergeCell ref="AJQ1:AKR1"/>
    <mergeCell ref="AKS1:ALT1"/>
    <mergeCell ref="ADE1:AEF1"/>
    <mergeCell ref="AEG1:AFH1"/>
    <mergeCell ref="AFI1:AGJ1"/>
    <mergeCell ref="AGK1:AHL1"/>
    <mergeCell ref="AIO1:AJP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17094-5B14-40DF-8B82-813369D44342}">
  <dimension ref="A1:S32"/>
  <sheetViews>
    <sheetView workbookViewId="0">
      <selection activeCell="N33" sqref="N33"/>
    </sheetView>
  </sheetViews>
  <sheetFormatPr defaultRowHeight="14.4"/>
  <cols>
    <col min="2" max="2" width="12.5546875" customWidth="1"/>
    <col min="11" max="11" width="22.88671875" customWidth="1"/>
  </cols>
  <sheetData>
    <row r="1" spans="1:13">
      <c r="A1" t="s">
        <v>1</v>
      </c>
      <c r="B1" t="s">
        <v>2723</v>
      </c>
      <c r="C1" t="s">
        <v>2724</v>
      </c>
      <c r="D1" t="s">
        <v>3</v>
      </c>
      <c r="E1" t="s">
        <v>6</v>
      </c>
      <c r="F1" t="s">
        <v>13</v>
      </c>
      <c r="G1" t="s">
        <v>2726</v>
      </c>
      <c r="H1" t="s">
        <v>2727</v>
      </c>
      <c r="I1" t="s">
        <v>2728</v>
      </c>
      <c r="J1" t="s">
        <v>2683</v>
      </c>
      <c r="K1" t="s">
        <v>3458</v>
      </c>
      <c r="L1" t="s">
        <v>3459</v>
      </c>
      <c r="M1" t="s">
        <v>3460</v>
      </c>
    </row>
    <row r="2" spans="1:13">
      <c r="A2" t="s">
        <v>2362</v>
      </c>
      <c r="B2" t="s">
        <v>2736</v>
      </c>
      <c r="C2" t="s">
        <v>2690</v>
      </c>
      <c r="D2" s="1">
        <v>0.12172453703703705</v>
      </c>
      <c r="E2">
        <v>16</v>
      </c>
      <c r="F2">
        <v>97.71</v>
      </c>
      <c r="G2">
        <v>253</v>
      </c>
      <c r="H2">
        <v>262</v>
      </c>
      <c r="I2">
        <v>96.56</v>
      </c>
      <c r="J2">
        <v>9</v>
      </c>
      <c r="K2" s="82" t="s">
        <v>2702</v>
      </c>
      <c r="L2">
        <f>ROUND(I2,0)</f>
        <v>97</v>
      </c>
      <c r="M2">
        <f>ROUND(F2,0)</f>
        <v>98</v>
      </c>
    </row>
    <row r="3" spans="1:13">
      <c r="A3" t="s">
        <v>2363</v>
      </c>
      <c r="B3" t="s">
        <v>2736</v>
      </c>
      <c r="C3" t="s">
        <v>2690</v>
      </c>
      <c r="D3" s="1">
        <v>0.11893518518518519</v>
      </c>
      <c r="E3">
        <v>279</v>
      </c>
      <c r="F3">
        <v>98.26</v>
      </c>
      <c r="G3">
        <v>2574</v>
      </c>
      <c r="H3">
        <v>2620</v>
      </c>
      <c r="I3">
        <v>98.24</v>
      </c>
      <c r="J3">
        <v>46</v>
      </c>
      <c r="K3" s="82" t="s">
        <v>2711</v>
      </c>
      <c r="L3">
        <f t="shared" ref="L3:L30" si="0">ROUND(I3,0)</f>
        <v>98</v>
      </c>
      <c r="M3">
        <f t="shared" ref="M3:M30" si="1">ROUND(F3,0)</f>
        <v>98</v>
      </c>
    </row>
    <row r="4" spans="1:13">
      <c r="A4" t="s">
        <v>473</v>
      </c>
      <c r="B4" t="s">
        <v>2736</v>
      </c>
      <c r="C4" t="s">
        <v>2690</v>
      </c>
      <c r="D4" s="1">
        <v>0.98364583333333344</v>
      </c>
      <c r="E4">
        <v>257</v>
      </c>
      <c r="F4">
        <v>96.36</v>
      </c>
      <c r="G4">
        <v>1924</v>
      </c>
      <c r="H4">
        <v>2096</v>
      </c>
      <c r="I4">
        <v>91.79</v>
      </c>
      <c r="J4">
        <v>172</v>
      </c>
      <c r="K4" s="82" t="s">
        <v>2706</v>
      </c>
      <c r="L4">
        <f t="shared" si="0"/>
        <v>92</v>
      </c>
      <c r="M4">
        <f t="shared" si="1"/>
        <v>96</v>
      </c>
    </row>
    <row r="5" spans="1:13">
      <c r="A5" t="s">
        <v>2364</v>
      </c>
      <c r="B5" t="s">
        <v>2736</v>
      </c>
      <c r="C5" t="s">
        <v>2690</v>
      </c>
      <c r="D5" s="1">
        <v>0.81694444444444436</v>
      </c>
      <c r="E5">
        <v>209</v>
      </c>
      <c r="F5">
        <v>97.63</v>
      </c>
      <c r="G5">
        <v>1805</v>
      </c>
      <c r="H5">
        <v>2096</v>
      </c>
      <c r="I5">
        <v>86.12</v>
      </c>
      <c r="J5">
        <v>291</v>
      </c>
      <c r="K5" s="82" t="s">
        <v>2708</v>
      </c>
      <c r="L5">
        <f t="shared" si="0"/>
        <v>86</v>
      </c>
      <c r="M5">
        <f t="shared" si="1"/>
        <v>98</v>
      </c>
    </row>
    <row r="6" spans="1:13">
      <c r="A6" t="s">
        <v>111</v>
      </c>
      <c r="B6" t="s">
        <v>2736</v>
      </c>
      <c r="C6" t="s">
        <v>2690</v>
      </c>
      <c r="D6" s="1">
        <v>0.71386574074074083</v>
      </c>
      <c r="E6">
        <v>269</v>
      </c>
      <c r="F6">
        <v>95.96</v>
      </c>
      <c r="G6">
        <v>2371</v>
      </c>
      <c r="H6">
        <v>2620</v>
      </c>
      <c r="I6">
        <v>90.5</v>
      </c>
      <c r="J6">
        <v>249</v>
      </c>
      <c r="K6" s="82" t="s">
        <v>2713</v>
      </c>
      <c r="L6">
        <f t="shared" si="0"/>
        <v>91</v>
      </c>
      <c r="M6">
        <f t="shared" si="1"/>
        <v>96</v>
      </c>
    </row>
    <row r="7" spans="1:13">
      <c r="A7" t="s">
        <v>130</v>
      </c>
      <c r="B7" t="s">
        <v>2736</v>
      </c>
      <c r="C7" t="s">
        <v>2690</v>
      </c>
      <c r="D7" s="1">
        <v>0.50320601851851854</v>
      </c>
      <c r="E7">
        <v>300</v>
      </c>
      <c r="F7">
        <v>95.51</v>
      </c>
      <c r="G7">
        <v>2531</v>
      </c>
      <c r="H7">
        <v>2620</v>
      </c>
      <c r="I7">
        <v>96.6</v>
      </c>
      <c r="J7">
        <v>89</v>
      </c>
      <c r="K7" s="82" t="s">
        <v>2700</v>
      </c>
      <c r="L7">
        <f t="shared" si="0"/>
        <v>97</v>
      </c>
      <c r="M7">
        <f t="shared" si="1"/>
        <v>96</v>
      </c>
    </row>
    <row r="8" spans="1:13">
      <c r="A8" t="s">
        <v>2367</v>
      </c>
      <c r="B8" t="s">
        <v>2736</v>
      </c>
      <c r="C8" t="s">
        <v>2690</v>
      </c>
      <c r="D8" s="1">
        <v>0.12273148148148148</v>
      </c>
      <c r="E8">
        <v>204</v>
      </c>
      <c r="F8">
        <v>97.29</v>
      </c>
      <c r="G8">
        <v>2053</v>
      </c>
      <c r="H8">
        <v>2096</v>
      </c>
      <c r="I8">
        <v>97.95</v>
      </c>
      <c r="J8">
        <v>43</v>
      </c>
      <c r="K8" s="82" t="s">
        <v>2718</v>
      </c>
      <c r="L8">
        <f t="shared" si="0"/>
        <v>98</v>
      </c>
      <c r="M8">
        <f t="shared" si="1"/>
        <v>97</v>
      </c>
    </row>
    <row r="9" spans="1:13">
      <c r="A9" t="s">
        <v>2368</v>
      </c>
      <c r="B9" t="s">
        <v>2736</v>
      </c>
      <c r="C9" t="s">
        <v>2690</v>
      </c>
      <c r="D9" s="1">
        <v>0.47016203703703702</v>
      </c>
      <c r="E9">
        <v>324</v>
      </c>
      <c r="F9">
        <v>94.14</v>
      </c>
      <c r="G9">
        <v>2557</v>
      </c>
      <c r="H9">
        <v>2620</v>
      </c>
      <c r="I9">
        <v>97.6</v>
      </c>
      <c r="J9">
        <v>63</v>
      </c>
      <c r="K9" s="82" t="s">
        <v>2705</v>
      </c>
      <c r="L9">
        <f t="shared" si="0"/>
        <v>98</v>
      </c>
      <c r="M9">
        <f t="shared" si="1"/>
        <v>94</v>
      </c>
    </row>
    <row r="10" spans="1:13">
      <c r="A10" t="s">
        <v>2171</v>
      </c>
      <c r="B10" t="s">
        <v>2736</v>
      </c>
      <c r="C10" t="s">
        <v>2690</v>
      </c>
      <c r="D10" s="1">
        <v>0.46253472222222225</v>
      </c>
      <c r="E10">
        <v>307</v>
      </c>
      <c r="F10">
        <v>96.09</v>
      </c>
      <c r="G10">
        <v>2516</v>
      </c>
      <c r="H10">
        <v>2620</v>
      </c>
      <c r="I10">
        <v>96.03</v>
      </c>
      <c r="J10">
        <v>104</v>
      </c>
      <c r="K10" s="82" t="s">
        <v>2707</v>
      </c>
      <c r="L10">
        <f t="shared" si="0"/>
        <v>96</v>
      </c>
      <c r="M10">
        <f t="shared" si="1"/>
        <v>96</v>
      </c>
    </row>
    <row r="11" spans="1:13">
      <c r="A11" t="s">
        <v>2369</v>
      </c>
      <c r="B11" t="s">
        <v>2737</v>
      </c>
      <c r="C11" t="s">
        <v>2690</v>
      </c>
      <c r="D11" s="1">
        <v>0.7775347222222222</v>
      </c>
      <c r="E11">
        <v>1786</v>
      </c>
      <c r="F11">
        <v>99.22</v>
      </c>
      <c r="G11">
        <v>980</v>
      </c>
      <c r="H11">
        <v>1280</v>
      </c>
      <c r="I11">
        <v>76.56</v>
      </c>
      <c r="J11">
        <v>300</v>
      </c>
      <c r="K11" s="82" t="s">
        <v>2714</v>
      </c>
      <c r="L11">
        <f t="shared" si="0"/>
        <v>77</v>
      </c>
      <c r="M11">
        <f t="shared" si="1"/>
        <v>99</v>
      </c>
    </row>
    <row r="12" spans="1:13">
      <c r="A12" t="s">
        <v>2371</v>
      </c>
      <c r="B12" t="s">
        <v>2737</v>
      </c>
      <c r="C12" t="s">
        <v>2690</v>
      </c>
      <c r="D12" s="1">
        <v>0.39224537037037038</v>
      </c>
      <c r="E12">
        <v>2256</v>
      </c>
      <c r="F12">
        <v>98.69</v>
      </c>
      <c r="G12">
        <v>1112</v>
      </c>
      <c r="H12">
        <v>1600</v>
      </c>
      <c r="I12">
        <v>69.5</v>
      </c>
      <c r="J12">
        <v>488</v>
      </c>
      <c r="K12" s="82" t="s">
        <v>2691</v>
      </c>
      <c r="L12">
        <f t="shared" si="0"/>
        <v>70</v>
      </c>
      <c r="M12">
        <f t="shared" si="1"/>
        <v>99</v>
      </c>
    </row>
    <row r="13" spans="1:13">
      <c r="A13" t="s">
        <v>2373</v>
      </c>
      <c r="B13" t="s">
        <v>2737</v>
      </c>
      <c r="C13" t="s">
        <v>2690</v>
      </c>
      <c r="D13" s="1">
        <v>0.85223379629629636</v>
      </c>
      <c r="E13">
        <v>2144</v>
      </c>
      <c r="F13">
        <v>99.26</v>
      </c>
      <c r="G13">
        <v>658</v>
      </c>
      <c r="H13">
        <v>1600</v>
      </c>
      <c r="I13">
        <v>41.13</v>
      </c>
      <c r="J13">
        <v>942</v>
      </c>
      <c r="K13" s="82" t="s">
        <v>2709</v>
      </c>
      <c r="L13">
        <f t="shared" si="0"/>
        <v>41</v>
      </c>
      <c r="M13">
        <f t="shared" si="1"/>
        <v>99</v>
      </c>
    </row>
    <row r="14" spans="1:13">
      <c r="A14" t="s">
        <v>2372</v>
      </c>
      <c r="B14" t="s">
        <v>2737</v>
      </c>
      <c r="C14" t="s">
        <v>2690</v>
      </c>
      <c r="D14" s="1">
        <v>0.2290972222222222</v>
      </c>
      <c r="E14">
        <v>2107</v>
      </c>
      <c r="F14">
        <v>98.48</v>
      </c>
      <c r="G14">
        <v>968</v>
      </c>
      <c r="H14">
        <v>1600</v>
      </c>
      <c r="I14">
        <v>60.5</v>
      </c>
      <c r="J14">
        <v>632</v>
      </c>
      <c r="K14" s="82" t="s">
        <v>2715</v>
      </c>
      <c r="L14">
        <f t="shared" si="0"/>
        <v>61</v>
      </c>
      <c r="M14">
        <f t="shared" si="1"/>
        <v>98</v>
      </c>
    </row>
    <row r="15" spans="1:13">
      <c r="A15" t="s">
        <v>2374</v>
      </c>
      <c r="B15" t="s">
        <v>2737</v>
      </c>
      <c r="C15" t="s">
        <v>2690</v>
      </c>
      <c r="D15" s="1">
        <v>0.71255787037037033</v>
      </c>
      <c r="E15">
        <v>2456</v>
      </c>
      <c r="F15">
        <v>96.5</v>
      </c>
      <c r="G15">
        <v>652</v>
      </c>
      <c r="H15">
        <v>1600</v>
      </c>
      <c r="I15">
        <v>40.75</v>
      </c>
      <c r="J15">
        <v>948</v>
      </c>
      <c r="K15" s="82" t="s">
        <v>2703</v>
      </c>
      <c r="L15">
        <f t="shared" si="0"/>
        <v>41</v>
      </c>
      <c r="M15">
        <f t="shared" si="1"/>
        <v>97</v>
      </c>
    </row>
    <row r="16" spans="1:13">
      <c r="A16" t="s">
        <v>2380</v>
      </c>
      <c r="B16" t="s">
        <v>2736</v>
      </c>
      <c r="C16" t="s">
        <v>2690</v>
      </c>
      <c r="D16" s="1">
        <v>2.2812499999999999E-2</v>
      </c>
      <c r="E16">
        <v>1</v>
      </c>
      <c r="F16">
        <v>100</v>
      </c>
      <c r="G16">
        <v>24</v>
      </c>
      <c r="H16">
        <v>197</v>
      </c>
      <c r="I16">
        <v>12.18</v>
      </c>
      <c r="J16">
        <v>173</v>
      </c>
      <c r="K16" s="82" t="s">
        <v>2783</v>
      </c>
      <c r="L16">
        <f t="shared" si="0"/>
        <v>12</v>
      </c>
      <c r="M16">
        <f t="shared" si="1"/>
        <v>100</v>
      </c>
    </row>
    <row r="17" spans="1:19">
      <c r="A17" t="s">
        <v>2370</v>
      </c>
      <c r="B17" t="s">
        <v>2736</v>
      </c>
      <c r="C17" t="s">
        <v>2690</v>
      </c>
      <c r="D17" s="1">
        <v>3.5983796296296298E-2</v>
      </c>
      <c r="E17">
        <v>1</v>
      </c>
      <c r="F17">
        <v>100</v>
      </c>
      <c r="G17">
        <v>21</v>
      </c>
      <c r="H17">
        <v>197</v>
      </c>
      <c r="I17">
        <v>10.66</v>
      </c>
      <c r="J17">
        <v>176</v>
      </c>
      <c r="K17" s="82" t="s">
        <v>2719</v>
      </c>
      <c r="L17">
        <f t="shared" si="0"/>
        <v>11</v>
      </c>
      <c r="M17">
        <f t="shared" si="1"/>
        <v>100</v>
      </c>
    </row>
    <row r="18" spans="1:19">
      <c r="A18" t="s">
        <v>2376</v>
      </c>
      <c r="B18" t="s">
        <v>2736</v>
      </c>
      <c r="C18" t="s">
        <v>2690</v>
      </c>
      <c r="D18" s="1">
        <v>4.1388888888888892E-2</v>
      </c>
      <c r="E18">
        <v>6</v>
      </c>
      <c r="F18">
        <v>92.86</v>
      </c>
      <c r="G18">
        <v>49</v>
      </c>
      <c r="H18">
        <v>197</v>
      </c>
      <c r="I18">
        <v>24.87</v>
      </c>
      <c r="J18">
        <v>148</v>
      </c>
      <c r="K18" s="82" t="s">
        <v>2717</v>
      </c>
      <c r="L18">
        <f t="shared" si="0"/>
        <v>25</v>
      </c>
      <c r="M18">
        <f t="shared" si="1"/>
        <v>93</v>
      </c>
    </row>
    <row r="19" spans="1:19">
      <c r="A19" t="s">
        <v>2377</v>
      </c>
      <c r="B19" t="s">
        <v>2736</v>
      </c>
      <c r="C19" t="s">
        <v>2690</v>
      </c>
      <c r="D19" s="1">
        <v>6.1064814814814815E-2</v>
      </c>
      <c r="E19">
        <v>6</v>
      </c>
      <c r="F19">
        <v>97.1</v>
      </c>
      <c r="G19">
        <v>233</v>
      </c>
      <c r="H19">
        <v>197</v>
      </c>
      <c r="I19">
        <v>118.27</v>
      </c>
      <c r="J19">
        <v>-36</v>
      </c>
      <c r="K19" s="82" t="s">
        <v>2720</v>
      </c>
      <c r="L19">
        <f t="shared" si="0"/>
        <v>118</v>
      </c>
      <c r="M19">
        <f t="shared" si="1"/>
        <v>97</v>
      </c>
    </row>
    <row r="20" spans="1:19">
      <c r="A20" t="s">
        <v>2238</v>
      </c>
      <c r="B20" t="s">
        <v>2736</v>
      </c>
      <c r="C20" t="s">
        <v>2690</v>
      </c>
      <c r="D20" s="1">
        <v>4.853009259259259E-2</v>
      </c>
      <c r="E20">
        <v>2</v>
      </c>
      <c r="F20">
        <v>100</v>
      </c>
      <c r="G20">
        <v>34</v>
      </c>
      <c r="H20">
        <v>197</v>
      </c>
      <c r="I20">
        <v>17.260000000000002</v>
      </c>
      <c r="J20">
        <v>163</v>
      </c>
      <c r="K20" s="82" t="s">
        <v>2712</v>
      </c>
      <c r="L20">
        <f t="shared" si="0"/>
        <v>17</v>
      </c>
      <c r="M20">
        <f t="shared" si="1"/>
        <v>100</v>
      </c>
    </row>
    <row r="21" spans="1:19">
      <c r="A21" t="s">
        <v>2380</v>
      </c>
      <c r="B21" t="s">
        <v>2736</v>
      </c>
      <c r="C21" t="s">
        <v>2692</v>
      </c>
      <c r="D21" s="1">
        <v>0.46180555555555558</v>
      </c>
      <c r="E21">
        <v>986</v>
      </c>
      <c r="F21">
        <v>95.66</v>
      </c>
      <c r="G21">
        <v>9603</v>
      </c>
      <c r="H21">
        <v>11100</v>
      </c>
      <c r="I21">
        <v>86.51</v>
      </c>
      <c r="J21">
        <v>1497</v>
      </c>
      <c r="K21" s="82" t="s">
        <v>2783</v>
      </c>
      <c r="L21">
        <f t="shared" si="0"/>
        <v>87</v>
      </c>
      <c r="M21">
        <f t="shared" si="1"/>
        <v>96</v>
      </c>
    </row>
    <row r="22" spans="1:19">
      <c r="A22" t="s">
        <v>2375</v>
      </c>
      <c r="B22" t="s">
        <v>2736</v>
      </c>
      <c r="C22" t="s">
        <v>2692</v>
      </c>
      <c r="D22" s="1">
        <v>0.63305555555555559</v>
      </c>
      <c r="E22">
        <v>1211</v>
      </c>
      <c r="F22">
        <v>97.84</v>
      </c>
      <c r="G22">
        <v>10455</v>
      </c>
      <c r="H22">
        <v>12000</v>
      </c>
      <c r="I22">
        <v>87.13</v>
      </c>
      <c r="J22">
        <v>1545</v>
      </c>
      <c r="K22" s="82" t="s">
        <v>2698</v>
      </c>
      <c r="L22">
        <f t="shared" si="0"/>
        <v>87</v>
      </c>
      <c r="M22">
        <f t="shared" si="1"/>
        <v>98</v>
      </c>
    </row>
    <row r="23" spans="1:19">
      <c r="A23" t="s">
        <v>2370</v>
      </c>
      <c r="B23" t="s">
        <v>2736</v>
      </c>
      <c r="C23" t="s">
        <v>2692</v>
      </c>
      <c r="D23" s="1">
        <v>0.93516203703703704</v>
      </c>
      <c r="E23">
        <v>1280</v>
      </c>
      <c r="F23">
        <v>97.89</v>
      </c>
      <c r="G23">
        <v>11553</v>
      </c>
      <c r="H23">
        <v>11100</v>
      </c>
      <c r="I23">
        <v>104.08</v>
      </c>
      <c r="J23">
        <v>-453</v>
      </c>
      <c r="K23" s="82" t="s">
        <v>2719</v>
      </c>
      <c r="L23">
        <f t="shared" si="0"/>
        <v>104</v>
      </c>
      <c r="M23">
        <f t="shared" si="1"/>
        <v>98</v>
      </c>
      <c r="P23" s="1"/>
      <c r="Q23" s="1"/>
      <c r="R23" s="1"/>
      <c r="S23" s="1"/>
    </row>
    <row r="24" spans="1:19">
      <c r="A24" t="s">
        <v>2376</v>
      </c>
      <c r="B24" t="s">
        <v>2736</v>
      </c>
      <c r="C24" t="s">
        <v>2692</v>
      </c>
      <c r="D24" s="1">
        <v>0.64339120370370373</v>
      </c>
      <c r="E24">
        <v>1272</v>
      </c>
      <c r="F24">
        <v>97.36</v>
      </c>
      <c r="G24">
        <v>10269</v>
      </c>
      <c r="H24">
        <v>11100</v>
      </c>
      <c r="I24">
        <v>92.51</v>
      </c>
      <c r="J24">
        <v>831</v>
      </c>
      <c r="K24" s="82" t="s">
        <v>2717</v>
      </c>
      <c r="L24">
        <f t="shared" si="0"/>
        <v>93</v>
      </c>
      <c r="M24">
        <f t="shared" si="1"/>
        <v>97</v>
      </c>
      <c r="P24" s="1"/>
      <c r="Q24" s="1"/>
      <c r="R24" s="1"/>
      <c r="S24" s="1"/>
    </row>
    <row r="25" spans="1:19">
      <c r="A25" t="s">
        <v>2377</v>
      </c>
      <c r="B25" t="s">
        <v>2736</v>
      </c>
      <c r="C25" t="s">
        <v>2692</v>
      </c>
      <c r="D25" s="1">
        <v>0.26688657407407407</v>
      </c>
      <c r="E25">
        <v>1030</v>
      </c>
      <c r="F25">
        <v>96.66</v>
      </c>
      <c r="G25">
        <v>8242</v>
      </c>
      <c r="H25">
        <v>8700</v>
      </c>
      <c r="I25">
        <v>94.74</v>
      </c>
      <c r="J25">
        <v>458</v>
      </c>
      <c r="K25" s="82" t="s">
        <v>2720</v>
      </c>
      <c r="L25">
        <f t="shared" si="0"/>
        <v>95</v>
      </c>
      <c r="M25">
        <f t="shared" si="1"/>
        <v>97</v>
      </c>
      <c r="P25" s="1"/>
      <c r="Q25" s="1"/>
      <c r="R25" s="1"/>
      <c r="S25" s="1"/>
    </row>
    <row r="26" spans="1:19">
      <c r="A26" t="s">
        <v>2238</v>
      </c>
      <c r="B26" t="s">
        <v>2736</v>
      </c>
      <c r="C26" t="s">
        <v>2692</v>
      </c>
      <c r="D26" s="1">
        <v>0.4901388888888889</v>
      </c>
      <c r="E26">
        <v>826</v>
      </c>
      <c r="F26">
        <v>95.48</v>
      </c>
      <c r="G26">
        <v>7568</v>
      </c>
      <c r="H26">
        <v>11100</v>
      </c>
      <c r="I26">
        <v>68.180000000000007</v>
      </c>
      <c r="J26">
        <v>3532</v>
      </c>
      <c r="K26" s="82" t="s">
        <v>2712</v>
      </c>
      <c r="L26">
        <f t="shared" si="0"/>
        <v>68</v>
      </c>
      <c r="M26">
        <f t="shared" si="1"/>
        <v>95</v>
      </c>
      <c r="P26" s="1"/>
      <c r="Q26" s="1"/>
      <c r="R26" s="1"/>
      <c r="S26" s="1"/>
    </row>
    <row r="27" spans="1:19">
      <c r="A27" t="s">
        <v>2378</v>
      </c>
      <c r="B27" t="s">
        <v>2737</v>
      </c>
      <c r="C27" t="s">
        <v>2692</v>
      </c>
      <c r="D27" s="1">
        <v>0.29015046296296299</v>
      </c>
      <c r="E27">
        <v>5204</v>
      </c>
      <c r="F27">
        <v>99.32</v>
      </c>
      <c r="G27">
        <v>1737</v>
      </c>
      <c r="H27">
        <v>4115</v>
      </c>
      <c r="I27">
        <v>42.21</v>
      </c>
      <c r="J27">
        <v>2378</v>
      </c>
      <c r="K27" s="82" t="s">
        <v>2784</v>
      </c>
      <c r="L27">
        <f t="shared" si="0"/>
        <v>42</v>
      </c>
      <c r="M27">
        <f t="shared" si="1"/>
        <v>99</v>
      </c>
      <c r="P27" s="1"/>
      <c r="Q27" s="1"/>
      <c r="R27" s="1"/>
      <c r="S27" s="1"/>
    </row>
    <row r="28" spans="1:19">
      <c r="A28" t="s">
        <v>2379</v>
      </c>
      <c r="B28" t="s">
        <v>2737</v>
      </c>
      <c r="C28" t="s">
        <v>2692</v>
      </c>
      <c r="D28" s="1">
        <v>0.16223379629629631</v>
      </c>
      <c r="E28">
        <v>4546</v>
      </c>
      <c r="F28">
        <v>99.37</v>
      </c>
      <c r="G28">
        <v>1269</v>
      </c>
      <c r="H28">
        <v>3292</v>
      </c>
      <c r="I28">
        <v>38.549999999999997</v>
      </c>
      <c r="J28">
        <v>2023</v>
      </c>
      <c r="K28" s="82" t="s">
        <v>2704</v>
      </c>
      <c r="L28">
        <f t="shared" si="0"/>
        <v>39</v>
      </c>
      <c r="M28">
        <f t="shared" si="1"/>
        <v>99</v>
      </c>
      <c r="P28" s="1"/>
      <c r="Q28" s="1"/>
      <c r="R28" s="1"/>
      <c r="S28" s="1"/>
    </row>
    <row r="29" spans="1:19">
      <c r="A29" t="s">
        <v>2369</v>
      </c>
      <c r="B29" t="s">
        <v>2737</v>
      </c>
      <c r="C29" t="s">
        <v>2692</v>
      </c>
      <c r="D29" s="1">
        <v>0.12114583333333334</v>
      </c>
      <c r="E29">
        <v>1039</v>
      </c>
      <c r="G29">
        <v>241</v>
      </c>
      <c r="H29">
        <v>823</v>
      </c>
      <c r="I29">
        <v>29.28</v>
      </c>
      <c r="J29">
        <v>582</v>
      </c>
      <c r="K29" s="82" t="s">
        <v>2714</v>
      </c>
      <c r="L29">
        <f t="shared" si="0"/>
        <v>29</v>
      </c>
      <c r="P29" s="1"/>
      <c r="Q29" s="1"/>
      <c r="R29" s="1"/>
      <c r="S29" s="1"/>
    </row>
    <row r="30" spans="1:19">
      <c r="A30" t="s">
        <v>2362</v>
      </c>
      <c r="B30" t="s">
        <v>2736</v>
      </c>
      <c r="C30" t="s">
        <v>2692</v>
      </c>
      <c r="D30" s="1">
        <v>0.55909722222222225</v>
      </c>
      <c r="E30">
        <v>1003</v>
      </c>
      <c r="F30">
        <v>96.16</v>
      </c>
      <c r="G30">
        <v>11151</v>
      </c>
      <c r="H30">
        <v>10800</v>
      </c>
      <c r="I30">
        <v>103.25</v>
      </c>
      <c r="J30">
        <v>-351</v>
      </c>
      <c r="K30" s="82" t="s">
        <v>2702</v>
      </c>
      <c r="L30">
        <f t="shared" si="0"/>
        <v>103</v>
      </c>
      <c r="M30">
        <f t="shared" si="1"/>
        <v>96</v>
      </c>
      <c r="P30" s="1"/>
      <c r="Q30" s="1"/>
      <c r="R30" s="1"/>
      <c r="S30" s="1"/>
    </row>
    <row r="32" spans="1:19">
      <c r="P32" s="1"/>
      <c r="Q32" s="1"/>
      <c r="R32" s="1"/>
      <c r="S32" s="1"/>
    </row>
  </sheetData>
  <hyperlinks>
    <hyperlink ref="K2" r:id="rId1" xr:uid="{2E45BBFD-40D1-4BBC-9642-FE0BA2ECEA95}"/>
    <hyperlink ref="K3" r:id="rId2" xr:uid="{6D0A656B-08C3-48E1-B9FB-C00EA126E48F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DA00C-487E-4901-BFD4-24E715CF0176}">
  <dimension ref="A1:B27"/>
  <sheetViews>
    <sheetView workbookViewId="0">
      <selection activeCell="B1" sqref="B1"/>
    </sheetView>
  </sheetViews>
  <sheetFormatPr defaultRowHeight="14.4"/>
  <cols>
    <col min="1" max="1" width="26" customWidth="1"/>
  </cols>
  <sheetData>
    <row r="1" spans="1:2">
      <c r="A1" t="s">
        <v>3461</v>
      </c>
      <c r="B1" t="s">
        <v>129</v>
      </c>
    </row>
    <row r="2" spans="1:2">
      <c r="A2" t="s">
        <v>3462</v>
      </c>
      <c r="B2" t="s">
        <v>317</v>
      </c>
    </row>
    <row r="3" spans="1:2">
      <c r="A3" t="s">
        <v>3463</v>
      </c>
      <c r="B3" t="s">
        <v>2477</v>
      </c>
    </row>
    <row r="4" spans="1:2">
      <c r="A4" t="s">
        <v>3464</v>
      </c>
      <c r="B4" t="s">
        <v>436</v>
      </c>
    </row>
    <row r="5" spans="1:2">
      <c r="A5" t="s">
        <v>3465</v>
      </c>
      <c r="B5" t="s">
        <v>2496</v>
      </c>
    </row>
    <row r="6" spans="1:2">
      <c r="A6" t="s">
        <v>3466</v>
      </c>
      <c r="B6" t="s">
        <v>3467</v>
      </c>
    </row>
    <row r="7" spans="1:2">
      <c r="A7" t="s">
        <v>3468</v>
      </c>
      <c r="B7" t="s">
        <v>3469</v>
      </c>
    </row>
    <row r="8" spans="1:2">
      <c r="A8" t="s">
        <v>3470</v>
      </c>
      <c r="B8" t="s">
        <v>3471</v>
      </c>
    </row>
    <row r="9" spans="1:2">
      <c r="A9" t="s">
        <v>3472</v>
      </c>
      <c r="B9" t="s">
        <v>902</v>
      </c>
    </row>
    <row r="10" spans="1:2">
      <c r="A10" t="s">
        <v>3473</v>
      </c>
      <c r="B10" t="s">
        <v>915</v>
      </c>
    </row>
    <row r="11" spans="1:2">
      <c r="A11" t="s">
        <v>3474</v>
      </c>
      <c r="B11" t="s">
        <v>1079</v>
      </c>
    </row>
    <row r="12" spans="1:2">
      <c r="A12" t="s">
        <v>3475</v>
      </c>
      <c r="B12" t="s">
        <v>3476</v>
      </c>
    </row>
    <row r="13" spans="1:2">
      <c r="A13" t="s">
        <v>3477</v>
      </c>
      <c r="B13" t="s">
        <v>3478</v>
      </c>
    </row>
    <row r="14" spans="1:2">
      <c r="A14" t="s">
        <v>3479</v>
      </c>
      <c r="B14" t="s">
        <v>3480</v>
      </c>
    </row>
    <row r="15" spans="1:2">
      <c r="A15" t="s">
        <v>3481</v>
      </c>
      <c r="B15" t="s">
        <v>1382</v>
      </c>
    </row>
    <row r="16" spans="1:2">
      <c r="A16" t="s">
        <v>3482</v>
      </c>
      <c r="B16" t="s">
        <v>1564</v>
      </c>
    </row>
    <row r="17" spans="1:2">
      <c r="A17" t="s">
        <v>3483</v>
      </c>
      <c r="B17" t="s">
        <v>1574</v>
      </c>
    </row>
    <row r="18" spans="1:2">
      <c r="A18" t="s">
        <v>3484</v>
      </c>
      <c r="B18" t="s">
        <v>3485</v>
      </c>
    </row>
    <row r="19" spans="1:2">
      <c r="A19" t="s">
        <v>3486</v>
      </c>
      <c r="B19" t="s">
        <v>3487</v>
      </c>
    </row>
    <row r="20" spans="1:2">
      <c r="A20" t="s">
        <v>3488</v>
      </c>
      <c r="B20" t="s">
        <v>3489</v>
      </c>
    </row>
    <row r="21" spans="1:2">
      <c r="A21" t="s">
        <v>3490</v>
      </c>
      <c r="B21" t="s">
        <v>2637</v>
      </c>
    </row>
    <row r="22" spans="1:2">
      <c r="A22" t="s">
        <v>3491</v>
      </c>
      <c r="B22" t="s">
        <v>3492</v>
      </c>
    </row>
    <row r="23" spans="1:2">
      <c r="A23" t="s">
        <v>3493</v>
      </c>
      <c r="B23" t="s">
        <v>1923</v>
      </c>
    </row>
    <row r="24" spans="1:2">
      <c r="A24" t="s">
        <v>3494</v>
      </c>
      <c r="B24" t="s">
        <v>3495</v>
      </c>
    </row>
    <row r="25" spans="1:2">
      <c r="A25" t="s">
        <v>3496</v>
      </c>
      <c r="B25" t="s">
        <v>3497</v>
      </c>
    </row>
    <row r="26" spans="1:2">
      <c r="A26" t="s">
        <v>3498</v>
      </c>
      <c r="B26" t="s">
        <v>3499</v>
      </c>
    </row>
    <row r="27" spans="1:2">
      <c r="A27" t="s">
        <v>3500</v>
      </c>
      <c r="B27" t="s">
        <v>3501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D4872-4CEB-4608-A57B-B3DDF22808DC}">
  <dimension ref="A1:U27"/>
  <sheetViews>
    <sheetView workbookViewId="0">
      <selection activeCell="N30" sqref="N30"/>
    </sheetView>
  </sheetViews>
  <sheetFormatPr defaultRowHeight="14.4"/>
  <cols>
    <col min="12" max="12" width="25.33203125" customWidth="1"/>
  </cols>
  <sheetData>
    <row r="1" spans="1:14">
      <c r="A1" t="s">
        <v>1</v>
      </c>
      <c r="B1" t="s">
        <v>2723</v>
      </c>
      <c r="C1" t="s">
        <v>2724</v>
      </c>
      <c r="D1" t="s">
        <v>2725</v>
      </c>
      <c r="E1" t="s">
        <v>3</v>
      </c>
      <c r="F1" t="s">
        <v>6</v>
      </c>
      <c r="G1" t="s">
        <v>13</v>
      </c>
      <c r="H1" t="s">
        <v>2726</v>
      </c>
      <c r="I1" t="s">
        <v>2727</v>
      </c>
      <c r="J1" t="s">
        <v>2728</v>
      </c>
      <c r="K1" t="s">
        <v>2683</v>
      </c>
      <c r="L1" t="s">
        <v>2801</v>
      </c>
      <c r="M1" t="s">
        <v>3502</v>
      </c>
      <c r="N1" t="s">
        <v>3503</v>
      </c>
    </row>
    <row r="2" spans="1:14">
      <c r="A2" t="s">
        <v>2362</v>
      </c>
      <c r="B2" t="s">
        <v>2736</v>
      </c>
      <c r="C2" t="s">
        <v>2690</v>
      </c>
      <c r="D2">
        <v>8</v>
      </c>
      <c r="E2" s="1">
        <v>0.75877314814814811</v>
      </c>
      <c r="F2">
        <v>170</v>
      </c>
      <c r="G2">
        <v>97.46</v>
      </c>
      <c r="H2">
        <v>2056</v>
      </c>
      <c r="I2">
        <v>2096</v>
      </c>
      <c r="J2">
        <v>98.09</v>
      </c>
      <c r="K2">
        <v>40</v>
      </c>
      <c r="L2" s="82" t="s">
        <v>2702</v>
      </c>
      <c r="M2">
        <f>ROUND(J2,0)</f>
        <v>98</v>
      </c>
      <c r="N2">
        <f>ROUND(G2,0)</f>
        <v>97</v>
      </c>
    </row>
    <row r="3" spans="1:14">
      <c r="A3" t="s">
        <v>2363</v>
      </c>
      <c r="B3" t="s">
        <v>2736</v>
      </c>
      <c r="C3" t="s">
        <v>2690</v>
      </c>
      <c r="D3">
        <v>8</v>
      </c>
      <c r="E3" s="1">
        <v>0.74638888888888888</v>
      </c>
      <c r="F3">
        <v>149</v>
      </c>
      <c r="G3">
        <v>97.81</v>
      </c>
      <c r="H3">
        <v>2230</v>
      </c>
      <c r="I3">
        <v>2096</v>
      </c>
      <c r="J3">
        <v>106.39</v>
      </c>
      <c r="K3">
        <v>-134</v>
      </c>
      <c r="L3" s="82" t="s">
        <v>2711</v>
      </c>
      <c r="M3">
        <f t="shared" ref="M3:M25" si="0">ROUND(J3,0)</f>
        <v>106</v>
      </c>
      <c r="N3">
        <f t="shared" ref="N3:N24" si="1">ROUND(G3,0)</f>
        <v>98</v>
      </c>
    </row>
    <row r="4" spans="1:14">
      <c r="A4" t="s">
        <v>473</v>
      </c>
      <c r="B4" t="s">
        <v>2736</v>
      </c>
      <c r="C4" t="s">
        <v>2690</v>
      </c>
      <c r="D4">
        <v>8</v>
      </c>
      <c r="E4" s="1">
        <v>0.94763888888888881</v>
      </c>
      <c r="F4">
        <v>143</v>
      </c>
      <c r="G4">
        <v>97.3</v>
      </c>
      <c r="H4">
        <v>2122</v>
      </c>
      <c r="I4">
        <v>2096</v>
      </c>
      <c r="J4">
        <v>101.24</v>
      </c>
      <c r="K4">
        <v>-26</v>
      </c>
      <c r="L4" s="82" t="s">
        <v>2706</v>
      </c>
      <c r="M4">
        <f t="shared" si="0"/>
        <v>101</v>
      </c>
      <c r="N4">
        <f t="shared" si="1"/>
        <v>97</v>
      </c>
    </row>
    <row r="5" spans="1:14">
      <c r="A5" t="s">
        <v>2364</v>
      </c>
      <c r="B5" t="s">
        <v>2736</v>
      </c>
      <c r="C5" t="s">
        <v>2690</v>
      </c>
      <c r="D5">
        <v>8</v>
      </c>
      <c r="E5" s="1">
        <v>0.77577546296296296</v>
      </c>
      <c r="F5">
        <v>119</v>
      </c>
      <c r="G5">
        <v>98.43</v>
      </c>
      <c r="H5">
        <v>2031</v>
      </c>
      <c r="I5">
        <v>2096</v>
      </c>
      <c r="J5">
        <v>96.9</v>
      </c>
      <c r="K5">
        <v>65</v>
      </c>
      <c r="L5" s="82" t="s">
        <v>2708</v>
      </c>
      <c r="M5">
        <f t="shared" si="0"/>
        <v>97</v>
      </c>
      <c r="N5">
        <f t="shared" si="1"/>
        <v>98</v>
      </c>
    </row>
    <row r="6" spans="1:14">
      <c r="A6" t="s">
        <v>111</v>
      </c>
      <c r="B6" t="s">
        <v>2736</v>
      </c>
      <c r="C6" t="s">
        <v>2690</v>
      </c>
      <c r="D6">
        <v>8</v>
      </c>
      <c r="E6" s="1">
        <v>0.23560185185185187</v>
      </c>
      <c r="F6">
        <v>149</v>
      </c>
      <c r="G6">
        <v>95.84</v>
      </c>
      <c r="H6">
        <v>1944</v>
      </c>
      <c r="I6">
        <v>2096</v>
      </c>
      <c r="J6">
        <v>92.75</v>
      </c>
      <c r="K6">
        <v>152</v>
      </c>
      <c r="L6" s="82" t="s">
        <v>2713</v>
      </c>
      <c r="M6">
        <f t="shared" si="0"/>
        <v>93</v>
      </c>
      <c r="N6">
        <f t="shared" si="1"/>
        <v>96</v>
      </c>
    </row>
    <row r="7" spans="1:14">
      <c r="A7" t="s">
        <v>130</v>
      </c>
      <c r="B7" t="s">
        <v>2736</v>
      </c>
      <c r="C7" t="s">
        <v>2690</v>
      </c>
      <c r="D7">
        <v>8</v>
      </c>
      <c r="E7" s="1">
        <v>1.324074074074074E-2</v>
      </c>
      <c r="F7">
        <v>114</v>
      </c>
      <c r="G7">
        <v>92.81</v>
      </c>
      <c r="H7">
        <v>1472</v>
      </c>
      <c r="I7">
        <v>1572</v>
      </c>
      <c r="J7">
        <v>93.64</v>
      </c>
      <c r="K7">
        <v>100</v>
      </c>
      <c r="L7" s="82" t="s">
        <v>2700</v>
      </c>
      <c r="M7">
        <f t="shared" si="0"/>
        <v>94</v>
      </c>
      <c r="N7">
        <f t="shared" si="1"/>
        <v>93</v>
      </c>
    </row>
    <row r="8" spans="1:14">
      <c r="A8" t="s">
        <v>2367</v>
      </c>
      <c r="B8" t="s">
        <v>2736</v>
      </c>
      <c r="C8" t="s">
        <v>2690</v>
      </c>
      <c r="D8">
        <v>8</v>
      </c>
      <c r="E8" s="1">
        <v>0.87700231481481483</v>
      </c>
      <c r="F8">
        <v>156</v>
      </c>
      <c r="G8">
        <v>97.18</v>
      </c>
      <c r="H8">
        <v>2129</v>
      </c>
      <c r="I8">
        <v>2096</v>
      </c>
      <c r="J8">
        <v>101.57</v>
      </c>
      <c r="K8">
        <v>-33</v>
      </c>
      <c r="L8" s="82" t="s">
        <v>2718</v>
      </c>
      <c r="M8">
        <f t="shared" si="0"/>
        <v>102</v>
      </c>
      <c r="N8">
        <f t="shared" si="1"/>
        <v>97</v>
      </c>
    </row>
    <row r="9" spans="1:14">
      <c r="A9" t="s">
        <v>2368</v>
      </c>
      <c r="B9" t="s">
        <v>2736</v>
      </c>
      <c r="C9" t="s">
        <v>2690</v>
      </c>
      <c r="D9">
        <v>8</v>
      </c>
      <c r="E9" s="1">
        <v>0.26145833333333335</v>
      </c>
      <c r="F9">
        <v>171</v>
      </c>
      <c r="G9">
        <v>95.97</v>
      </c>
      <c r="H9">
        <v>2079</v>
      </c>
      <c r="I9">
        <v>2096</v>
      </c>
      <c r="J9">
        <v>99.19</v>
      </c>
      <c r="K9">
        <v>17</v>
      </c>
      <c r="L9" s="82" t="s">
        <v>2705</v>
      </c>
      <c r="M9">
        <f t="shared" si="0"/>
        <v>99</v>
      </c>
      <c r="N9">
        <f t="shared" si="1"/>
        <v>96</v>
      </c>
    </row>
    <row r="10" spans="1:14">
      <c r="A10" t="s">
        <v>2171</v>
      </c>
      <c r="B10" t="s">
        <v>2736</v>
      </c>
      <c r="C10" t="s">
        <v>2690</v>
      </c>
      <c r="D10">
        <v>8</v>
      </c>
      <c r="E10" s="1">
        <v>0.99674768518518519</v>
      </c>
      <c r="F10">
        <v>158</v>
      </c>
      <c r="G10">
        <v>96.12</v>
      </c>
      <c r="H10">
        <v>2033</v>
      </c>
      <c r="I10">
        <v>2096</v>
      </c>
      <c r="J10">
        <v>96.99</v>
      </c>
      <c r="K10">
        <v>63</v>
      </c>
      <c r="L10" s="82" t="s">
        <v>2707</v>
      </c>
      <c r="M10">
        <f t="shared" si="0"/>
        <v>97</v>
      </c>
      <c r="N10">
        <f t="shared" si="1"/>
        <v>96</v>
      </c>
    </row>
    <row r="11" spans="1:14">
      <c r="A11" t="s">
        <v>2788</v>
      </c>
      <c r="B11" t="s">
        <v>2736</v>
      </c>
      <c r="C11" t="s">
        <v>2690</v>
      </c>
      <c r="D11">
        <v>8</v>
      </c>
      <c r="E11" s="1">
        <v>0.51218750000000002</v>
      </c>
      <c r="F11">
        <v>195</v>
      </c>
      <c r="G11">
        <v>76.709999999999994</v>
      </c>
      <c r="H11">
        <v>892</v>
      </c>
      <c r="I11">
        <v>2096</v>
      </c>
      <c r="J11">
        <v>42.56</v>
      </c>
      <c r="K11">
        <v>1204</v>
      </c>
      <c r="L11" s="82" t="s">
        <v>2789</v>
      </c>
      <c r="M11">
        <f t="shared" si="0"/>
        <v>43</v>
      </c>
      <c r="N11">
        <f t="shared" si="1"/>
        <v>77</v>
      </c>
    </row>
    <row r="12" spans="1:14">
      <c r="A12" t="s">
        <v>2369</v>
      </c>
      <c r="B12" t="s">
        <v>2736</v>
      </c>
      <c r="C12" t="s">
        <v>2690</v>
      </c>
      <c r="D12">
        <v>8</v>
      </c>
      <c r="E12" s="1">
        <v>0.8994212962962963</v>
      </c>
      <c r="F12">
        <v>144</v>
      </c>
      <c r="G12">
        <v>97.87</v>
      </c>
      <c r="H12">
        <v>1699</v>
      </c>
      <c r="I12">
        <v>1572</v>
      </c>
      <c r="J12">
        <v>108.08</v>
      </c>
      <c r="K12">
        <v>-127</v>
      </c>
      <c r="L12" s="82" t="s">
        <v>2714</v>
      </c>
      <c r="M12">
        <f t="shared" si="0"/>
        <v>108</v>
      </c>
      <c r="N12">
        <f t="shared" si="1"/>
        <v>98</v>
      </c>
    </row>
    <row r="13" spans="1:14">
      <c r="A13" t="s">
        <v>2371</v>
      </c>
      <c r="B13" t="s">
        <v>2736</v>
      </c>
      <c r="C13" t="s">
        <v>2690</v>
      </c>
      <c r="D13">
        <v>8</v>
      </c>
      <c r="E13" s="1">
        <v>0.48475694444444445</v>
      </c>
      <c r="F13">
        <v>100</v>
      </c>
      <c r="G13">
        <v>97.18</v>
      </c>
      <c r="H13">
        <v>1284</v>
      </c>
      <c r="I13">
        <v>1572</v>
      </c>
      <c r="J13">
        <v>81.680000000000007</v>
      </c>
      <c r="K13">
        <v>288</v>
      </c>
      <c r="L13" s="82" t="s">
        <v>2691</v>
      </c>
      <c r="M13">
        <f t="shared" si="0"/>
        <v>82</v>
      </c>
      <c r="N13">
        <f t="shared" si="1"/>
        <v>97</v>
      </c>
    </row>
    <row r="14" spans="1:14">
      <c r="A14" t="s">
        <v>2373</v>
      </c>
      <c r="B14" t="s">
        <v>2736</v>
      </c>
      <c r="C14" t="s">
        <v>2690</v>
      </c>
      <c r="D14">
        <v>8</v>
      </c>
      <c r="E14" s="1">
        <v>0.11258101851851852</v>
      </c>
      <c r="F14">
        <v>109</v>
      </c>
      <c r="G14">
        <v>97.89</v>
      </c>
      <c r="H14">
        <v>1380</v>
      </c>
      <c r="I14">
        <v>2096</v>
      </c>
      <c r="J14">
        <v>65.84</v>
      </c>
      <c r="K14">
        <v>716</v>
      </c>
      <c r="L14" s="82" t="s">
        <v>2709</v>
      </c>
      <c r="M14">
        <f t="shared" si="0"/>
        <v>66</v>
      </c>
      <c r="N14">
        <f t="shared" si="1"/>
        <v>98</v>
      </c>
    </row>
    <row r="15" spans="1:14">
      <c r="A15" t="s">
        <v>2372</v>
      </c>
      <c r="B15" t="s">
        <v>2736</v>
      </c>
      <c r="C15" t="s">
        <v>2690</v>
      </c>
      <c r="D15">
        <v>8</v>
      </c>
      <c r="E15" s="1">
        <v>0.85706018518518512</v>
      </c>
      <c r="F15">
        <v>114</v>
      </c>
      <c r="G15">
        <v>96.55</v>
      </c>
      <c r="H15">
        <v>2027</v>
      </c>
      <c r="I15">
        <v>2096</v>
      </c>
      <c r="J15">
        <v>96.71</v>
      </c>
      <c r="K15">
        <v>69</v>
      </c>
      <c r="L15" s="82" t="s">
        <v>2715</v>
      </c>
      <c r="M15">
        <f t="shared" si="0"/>
        <v>97</v>
      </c>
      <c r="N15">
        <f t="shared" si="1"/>
        <v>97</v>
      </c>
    </row>
    <row r="16" spans="1:14">
      <c r="A16" t="s">
        <v>2374</v>
      </c>
      <c r="B16" t="s">
        <v>2736</v>
      </c>
      <c r="C16" t="s">
        <v>2690</v>
      </c>
      <c r="D16">
        <v>8</v>
      </c>
      <c r="E16" s="1">
        <v>0.65494212962962961</v>
      </c>
      <c r="F16">
        <v>90</v>
      </c>
      <c r="G16">
        <v>97.68</v>
      </c>
      <c r="H16">
        <v>1173</v>
      </c>
      <c r="I16">
        <v>1572</v>
      </c>
      <c r="J16">
        <v>74.62</v>
      </c>
      <c r="K16">
        <v>399</v>
      </c>
      <c r="L16" s="82" t="s">
        <v>2703</v>
      </c>
      <c r="M16">
        <f t="shared" si="0"/>
        <v>75</v>
      </c>
      <c r="N16">
        <f t="shared" si="1"/>
        <v>98</v>
      </c>
    </row>
    <row r="17" spans="1:21">
      <c r="A17" t="s">
        <v>2380</v>
      </c>
      <c r="B17" t="s">
        <v>2736</v>
      </c>
      <c r="C17" t="s">
        <v>2692</v>
      </c>
      <c r="D17">
        <v>8</v>
      </c>
      <c r="E17" s="1">
        <v>0.41387731481481477</v>
      </c>
      <c r="F17">
        <v>480</v>
      </c>
      <c r="G17">
        <v>96.58</v>
      </c>
      <c r="H17">
        <v>8479</v>
      </c>
      <c r="I17">
        <v>9600</v>
      </c>
      <c r="J17">
        <v>88.32</v>
      </c>
      <c r="K17">
        <v>1121</v>
      </c>
      <c r="L17" s="82" t="s">
        <v>2783</v>
      </c>
      <c r="M17">
        <f t="shared" si="0"/>
        <v>88</v>
      </c>
      <c r="N17">
        <f t="shared" si="1"/>
        <v>97</v>
      </c>
    </row>
    <row r="18" spans="1:21">
      <c r="A18" t="s">
        <v>2375</v>
      </c>
      <c r="B18" t="s">
        <v>2736</v>
      </c>
      <c r="C18" t="s">
        <v>2692</v>
      </c>
      <c r="D18">
        <v>8</v>
      </c>
      <c r="E18" s="1">
        <v>0.31603009259259257</v>
      </c>
      <c r="F18">
        <v>246</v>
      </c>
      <c r="G18">
        <v>98.81</v>
      </c>
      <c r="H18">
        <v>6433</v>
      </c>
      <c r="I18">
        <v>7200</v>
      </c>
      <c r="J18">
        <v>89.35</v>
      </c>
      <c r="K18">
        <v>767</v>
      </c>
      <c r="L18" s="82" t="s">
        <v>2698</v>
      </c>
      <c r="M18">
        <f t="shared" si="0"/>
        <v>89</v>
      </c>
      <c r="N18">
        <f t="shared" si="1"/>
        <v>99</v>
      </c>
    </row>
    <row r="19" spans="1:21">
      <c r="A19" t="s">
        <v>2370</v>
      </c>
      <c r="B19" t="s">
        <v>2736</v>
      </c>
      <c r="C19" t="s">
        <v>2692</v>
      </c>
      <c r="D19">
        <v>8</v>
      </c>
      <c r="E19" s="1">
        <v>0.804224537037037</v>
      </c>
      <c r="F19">
        <v>433</v>
      </c>
      <c r="G19">
        <v>98.03</v>
      </c>
      <c r="H19">
        <v>10090</v>
      </c>
      <c r="I19">
        <v>9600</v>
      </c>
      <c r="J19">
        <v>105.1</v>
      </c>
      <c r="K19">
        <v>-490</v>
      </c>
      <c r="L19" s="82" t="s">
        <v>2719</v>
      </c>
      <c r="M19">
        <f t="shared" si="0"/>
        <v>105</v>
      </c>
      <c r="N19">
        <f t="shared" si="1"/>
        <v>98</v>
      </c>
      <c r="R19" s="1"/>
      <c r="S19" s="1"/>
      <c r="T19" s="1"/>
      <c r="U19" s="1"/>
    </row>
    <row r="20" spans="1:21">
      <c r="A20" t="s">
        <v>2376</v>
      </c>
      <c r="B20" t="s">
        <v>2736</v>
      </c>
      <c r="C20" t="s">
        <v>2692</v>
      </c>
      <c r="D20">
        <v>8</v>
      </c>
      <c r="E20" s="1">
        <v>0.55637731481481478</v>
      </c>
      <c r="F20">
        <v>524</v>
      </c>
      <c r="G20">
        <v>98.1</v>
      </c>
      <c r="H20">
        <v>9802</v>
      </c>
      <c r="I20">
        <v>9600</v>
      </c>
      <c r="J20">
        <v>102.1</v>
      </c>
      <c r="K20">
        <v>-202</v>
      </c>
      <c r="L20" s="82" t="s">
        <v>2717</v>
      </c>
      <c r="M20">
        <f t="shared" si="0"/>
        <v>102</v>
      </c>
      <c r="N20">
        <f t="shared" si="1"/>
        <v>98</v>
      </c>
      <c r="R20" s="1"/>
      <c r="S20" s="1"/>
      <c r="T20" s="1"/>
      <c r="U20" s="1"/>
    </row>
    <row r="21" spans="1:21">
      <c r="A21" t="s">
        <v>2377</v>
      </c>
      <c r="B21" t="s">
        <v>2736</v>
      </c>
      <c r="C21" t="s">
        <v>2692</v>
      </c>
      <c r="D21">
        <v>8</v>
      </c>
      <c r="E21" s="1">
        <v>0.29122685185185188</v>
      </c>
      <c r="F21">
        <v>576</v>
      </c>
      <c r="G21">
        <v>97.45</v>
      </c>
      <c r="H21">
        <v>8756</v>
      </c>
      <c r="I21">
        <v>9600</v>
      </c>
      <c r="J21">
        <v>91.21</v>
      </c>
      <c r="K21">
        <v>844</v>
      </c>
      <c r="L21" s="82" t="s">
        <v>2720</v>
      </c>
      <c r="M21">
        <f t="shared" si="0"/>
        <v>91</v>
      </c>
      <c r="N21">
        <f t="shared" si="1"/>
        <v>97</v>
      </c>
      <c r="R21" s="1"/>
      <c r="S21" s="1"/>
      <c r="T21" s="1"/>
      <c r="U21" s="1"/>
    </row>
    <row r="22" spans="1:21">
      <c r="A22" t="s">
        <v>2238</v>
      </c>
      <c r="B22" t="s">
        <v>2736</v>
      </c>
      <c r="C22" t="s">
        <v>2692</v>
      </c>
      <c r="D22">
        <v>8</v>
      </c>
      <c r="E22" s="1">
        <v>0.23729166666666668</v>
      </c>
      <c r="F22">
        <v>315</v>
      </c>
      <c r="G22">
        <v>99.8</v>
      </c>
      <c r="H22">
        <v>4358</v>
      </c>
      <c r="I22">
        <v>4800</v>
      </c>
      <c r="J22">
        <v>90.79</v>
      </c>
      <c r="K22">
        <v>442</v>
      </c>
      <c r="L22" s="82" t="s">
        <v>2712</v>
      </c>
      <c r="M22">
        <f t="shared" si="0"/>
        <v>91</v>
      </c>
      <c r="N22">
        <f t="shared" si="1"/>
        <v>100</v>
      </c>
      <c r="R22" s="1"/>
      <c r="S22" s="1"/>
      <c r="T22" s="1"/>
      <c r="U22" s="1"/>
    </row>
    <row r="23" spans="1:21">
      <c r="A23" t="s">
        <v>2378</v>
      </c>
      <c r="B23" t="s">
        <v>2737</v>
      </c>
      <c r="C23" t="s">
        <v>2692</v>
      </c>
      <c r="D23">
        <v>8</v>
      </c>
      <c r="E23" s="1">
        <v>0.72008101851851858</v>
      </c>
      <c r="F23">
        <v>580</v>
      </c>
      <c r="G23">
        <v>99.02</v>
      </c>
      <c r="H23">
        <v>10405</v>
      </c>
      <c r="I23">
        <v>9600</v>
      </c>
      <c r="J23">
        <v>108.39</v>
      </c>
      <c r="K23">
        <v>-805</v>
      </c>
      <c r="L23" s="82" t="s">
        <v>2784</v>
      </c>
      <c r="M23">
        <f t="shared" si="0"/>
        <v>108</v>
      </c>
      <c r="N23">
        <f t="shared" si="1"/>
        <v>99</v>
      </c>
      <c r="R23" s="1"/>
      <c r="S23" s="1"/>
      <c r="T23" s="1"/>
      <c r="U23" s="1"/>
    </row>
    <row r="24" spans="1:21">
      <c r="A24" t="s">
        <v>2379</v>
      </c>
      <c r="B24" t="s">
        <v>2737</v>
      </c>
      <c r="C24" t="s">
        <v>2692</v>
      </c>
      <c r="D24">
        <v>8</v>
      </c>
      <c r="E24" s="1">
        <v>0.68039351851851848</v>
      </c>
      <c r="F24">
        <v>710</v>
      </c>
      <c r="G24">
        <v>98.77</v>
      </c>
      <c r="H24">
        <v>10778</v>
      </c>
      <c r="I24">
        <v>9600</v>
      </c>
      <c r="J24">
        <v>112.27</v>
      </c>
      <c r="K24">
        <v>-1178</v>
      </c>
      <c r="L24" s="82" t="s">
        <v>2704</v>
      </c>
      <c r="M24">
        <f t="shared" si="0"/>
        <v>112</v>
      </c>
      <c r="N24">
        <f t="shared" si="1"/>
        <v>99</v>
      </c>
      <c r="R24" s="1"/>
      <c r="S24" s="1"/>
      <c r="T24" s="1"/>
      <c r="U24" s="1"/>
    </row>
    <row r="25" spans="1:21">
      <c r="A25" t="s">
        <v>2371</v>
      </c>
      <c r="B25" t="s">
        <v>2736</v>
      </c>
      <c r="C25" t="s">
        <v>2692</v>
      </c>
      <c r="D25">
        <v>8</v>
      </c>
      <c r="E25" s="1">
        <v>0.13181712962962963</v>
      </c>
      <c r="F25">
        <v>20</v>
      </c>
      <c r="G25">
        <v>0</v>
      </c>
      <c r="H25">
        <v>1900</v>
      </c>
      <c r="I25">
        <v>2400</v>
      </c>
      <c r="J25">
        <v>79.17</v>
      </c>
      <c r="K25">
        <v>500</v>
      </c>
      <c r="L25" s="82" t="s">
        <v>2691</v>
      </c>
      <c r="M25">
        <f t="shared" si="0"/>
        <v>79</v>
      </c>
      <c r="R25" s="1"/>
      <c r="S25" s="1"/>
      <c r="T25" s="1"/>
      <c r="U25" s="1"/>
    </row>
    <row r="27" spans="1:21">
      <c r="R27" s="1"/>
      <c r="S27" s="1"/>
      <c r="T27" s="1"/>
      <c r="U27" s="1"/>
    </row>
  </sheetData>
  <hyperlinks>
    <hyperlink ref="L2" r:id="rId1" xr:uid="{E55834E5-B9BA-40BB-93B7-31DF97537EAD}"/>
    <hyperlink ref="L3" r:id="rId2" xr:uid="{5F9216F2-E39C-4C96-9DDD-A0C6A5B17F13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B36E4-52BE-46CE-A0C7-FF888882CF7E}">
  <dimension ref="A1:O24"/>
  <sheetViews>
    <sheetView workbookViewId="0"/>
  </sheetViews>
  <sheetFormatPr defaultRowHeight="14.4"/>
  <cols>
    <col min="2" max="2" width="12.33203125" customWidth="1"/>
    <col min="4" max="4" width="25.33203125" customWidth="1"/>
    <col min="5" max="5" width="18.109375" customWidth="1"/>
    <col min="7" max="7" width="16.88671875" customWidth="1"/>
    <col min="11" max="11" width="17.5546875" customWidth="1"/>
    <col min="12" max="12" width="14.5546875" customWidth="1"/>
    <col min="13" max="13" width="15.33203125" customWidth="1"/>
  </cols>
  <sheetData>
    <row r="1" spans="1:15">
      <c r="A1" t="s">
        <v>2888</v>
      </c>
      <c r="B1" t="s">
        <v>2693</v>
      </c>
      <c r="C1" t="s">
        <v>3365</v>
      </c>
      <c r="D1" t="s">
        <v>2889</v>
      </c>
      <c r="E1" t="s">
        <v>2806</v>
      </c>
      <c r="F1" t="s">
        <v>3504</v>
      </c>
      <c r="G1" t="s">
        <v>2723</v>
      </c>
      <c r="H1" t="s">
        <v>2768</v>
      </c>
      <c r="I1" t="s">
        <v>2394</v>
      </c>
      <c r="J1" t="s">
        <v>2395</v>
      </c>
      <c r="K1" t="s">
        <v>3505</v>
      </c>
      <c r="L1" t="s">
        <v>2697</v>
      </c>
      <c r="M1" t="s">
        <v>3506</v>
      </c>
      <c r="N1" t="s">
        <v>3507</v>
      </c>
      <c r="O1" t="s">
        <v>2809</v>
      </c>
    </row>
    <row r="2" spans="1:15">
      <c r="A2" t="s">
        <v>3508</v>
      </c>
      <c r="B2" t="s">
        <v>2909</v>
      </c>
      <c r="C2">
        <v>0</v>
      </c>
      <c r="D2" t="s">
        <v>2713</v>
      </c>
      <c r="E2" t="s">
        <v>2393</v>
      </c>
      <c r="F2" t="s">
        <v>2910</v>
      </c>
      <c r="G2" t="s">
        <v>2959</v>
      </c>
      <c r="H2" t="s">
        <v>2690</v>
      </c>
      <c r="I2">
        <v>2620</v>
      </c>
      <c r="J2">
        <v>2141</v>
      </c>
      <c r="K2">
        <v>81.72</v>
      </c>
      <c r="L2">
        <v>92.61</v>
      </c>
      <c r="M2">
        <v>82</v>
      </c>
      <c r="N2">
        <f>ROUND(K2,0)</f>
        <v>82</v>
      </c>
      <c r="O2">
        <f>ROUND(L2,0)</f>
        <v>93</v>
      </c>
    </row>
    <row r="3" spans="1:15">
      <c r="A3">
        <v>926863</v>
      </c>
      <c r="B3" t="s">
        <v>2911</v>
      </c>
      <c r="C3">
        <v>0</v>
      </c>
      <c r="D3" t="s">
        <v>2700</v>
      </c>
      <c r="E3" t="s">
        <v>2393</v>
      </c>
      <c r="F3" t="s">
        <v>2910</v>
      </c>
      <c r="G3" t="s">
        <v>2959</v>
      </c>
      <c r="H3" t="s">
        <v>2690</v>
      </c>
      <c r="I3">
        <v>2620</v>
      </c>
      <c r="J3">
        <v>2284</v>
      </c>
      <c r="K3">
        <v>87.18</v>
      </c>
      <c r="L3">
        <v>89.3</v>
      </c>
      <c r="M3">
        <v>87</v>
      </c>
      <c r="N3">
        <f t="shared" ref="N3:N24" si="0">ROUND(K3,0)</f>
        <v>87</v>
      </c>
      <c r="O3">
        <f t="shared" ref="O3:O24" si="1">ROUND(L3,0)</f>
        <v>89</v>
      </c>
    </row>
    <row r="4" spans="1:15">
      <c r="A4">
        <v>926864</v>
      </c>
      <c r="B4" t="s">
        <v>2967</v>
      </c>
      <c r="C4">
        <v>0</v>
      </c>
      <c r="D4" t="s">
        <v>2705</v>
      </c>
      <c r="E4" t="s">
        <v>2393</v>
      </c>
      <c r="F4" t="s">
        <v>2910</v>
      </c>
      <c r="G4" t="s">
        <v>2959</v>
      </c>
      <c r="H4" t="s">
        <v>2690</v>
      </c>
      <c r="I4">
        <v>2620</v>
      </c>
      <c r="J4">
        <v>2439</v>
      </c>
      <c r="K4">
        <v>93.09</v>
      </c>
      <c r="L4">
        <v>86.4</v>
      </c>
      <c r="M4">
        <v>93</v>
      </c>
      <c r="N4">
        <f t="shared" si="0"/>
        <v>93</v>
      </c>
      <c r="O4">
        <f t="shared" si="1"/>
        <v>86</v>
      </c>
    </row>
    <row r="5" spans="1:15">
      <c r="A5">
        <v>926858</v>
      </c>
      <c r="B5" t="s">
        <v>2912</v>
      </c>
      <c r="C5">
        <v>0</v>
      </c>
      <c r="D5" t="s">
        <v>2708</v>
      </c>
      <c r="E5" t="s">
        <v>2393</v>
      </c>
      <c r="F5" t="s">
        <v>2910</v>
      </c>
      <c r="G5" t="s">
        <v>2959</v>
      </c>
      <c r="H5" t="s">
        <v>2690</v>
      </c>
      <c r="I5">
        <v>2620</v>
      </c>
      <c r="J5">
        <v>2552</v>
      </c>
      <c r="K5">
        <v>97.4</v>
      </c>
      <c r="L5">
        <v>95.85</v>
      </c>
      <c r="M5">
        <v>97</v>
      </c>
      <c r="N5">
        <f t="shared" si="0"/>
        <v>97</v>
      </c>
      <c r="O5">
        <f t="shared" si="1"/>
        <v>96</v>
      </c>
    </row>
    <row r="6" spans="1:15">
      <c r="A6">
        <v>922016</v>
      </c>
      <c r="B6" t="s">
        <v>2913</v>
      </c>
      <c r="C6">
        <v>0</v>
      </c>
      <c r="D6" t="s">
        <v>2706</v>
      </c>
      <c r="E6" t="s">
        <v>2393</v>
      </c>
      <c r="F6" t="s">
        <v>2910</v>
      </c>
      <c r="G6" t="s">
        <v>2959</v>
      </c>
      <c r="H6" t="s">
        <v>2690</v>
      </c>
      <c r="I6">
        <v>2620</v>
      </c>
      <c r="J6">
        <v>2429</v>
      </c>
      <c r="K6">
        <v>92.71</v>
      </c>
      <c r="L6">
        <v>93.48</v>
      </c>
      <c r="M6">
        <v>93</v>
      </c>
      <c r="N6">
        <f t="shared" si="0"/>
        <v>93</v>
      </c>
      <c r="O6">
        <f t="shared" si="1"/>
        <v>93</v>
      </c>
    </row>
    <row r="7" spans="1:15">
      <c r="A7">
        <v>922017</v>
      </c>
      <c r="B7" t="s">
        <v>2914</v>
      </c>
      <c r="C7">
        <v>0</v>
      </c>
      <c r="D7" t="s">
        <v>2711</v>
      </c>
      <c r="E7" t="s">
        <v>2393</v>
      </c>
      <c r="F7" t="s">
        <v>2910</v>
      </c>
      <c r="G7" t="s">
        <v>2959</v>
      </c>
      <c r="H7" t="s">
        <v>2690</v>
      </c>
      <c r="I7">
        <v>2620</v>
      </c>
      <c r="J7">
        <v>2644</v>
      </c>
      <c r="K7">
        <v>100.92</v>
      </c>
      <c r="L7">
        <v>96.31</v>
      </c>
      <c r="M7">
        <v>101</v>
      </c>
      <c r="N7">
        <f t="shared" si="0"/>
        <v>101</v>
      </c>
      <c r="O7">
        <f t="shared" si="1"/>
        <v>96</v>
      </c>
    </row>
    <row r="8" spans="1:15">
      <c r="A8">
        <v>913291</v>
      </c>
      <c r="B8" t="s">
        <v>2916</v>
      </c>
      <c r="C8" t="s">
        <v>3366</v>
      </c>
      <c r="D8" t="s">
        <v>2719</v>
      </c>
      <c r="E8" t="s">
        <v>2393</v>
      </c>
      <c r="F8" t="s">
        <v>2910</v>
      </c>
      <c r="G8" t="s">
        <v>2959</v>
      </c>
      <c r="H8" t="s">
        <v>2692</v>
      </c>
      <c r="I8">
        <v>12000</v>
      </c>
      <c r="J8">
        <v>10873</v>
      </c>
      <c r="K8">
        <v>90.61</v>
      </c>
      <c r="L8">
        <v>96.81</v>
      </c>
      <c r="M8">
        <v>94</v>
      </c>
      <c r="N8">
        <f t="shared" si="0"/>
        <v>91</v>
      </c>
      <c r="O8">
        <f t="shared" si="1"/>
        <v>97</v>
      </c>
    </row>
    <row r="9" spans="1:15">
      <c r="A9">
        <v>921798</v>
      </c>
      <c r="B9" t="s">
        <v>2917</v>
      </c>
      <c r="C9" t="s">
        <v>3366</v>
      </c>
      <c r="D9" t="s">
        <v>2715</v>
      </c>
      <c r="E9" t="s">
        <v>2393</v>
      </c>
      <c r="F9" t="s">
        <v>2910</v>
      </c>
      <c r="G9" t="s">
        <v>3446</v>
      </c>
      <c r="H9" t="s">
        <v>2690</v>
      </c>
      <c r="I9">
        <v>2008</v>
      </c>
      <c r="J9">
        <v>1423</v>
      </c>
      <c r="K9">
        <v>70.87</v>
      </c>
      <c r="L9">
        <v>95.72</v>
      </c>
      <c r="M9">
        <v>71</v>
      </c>
      <c r="N9">
        <f t="shared" si="0"/>
        <v>71</v>
      </c>
      <c r="O9">
        <f t="shared" si="1"/>
        <v>96</v>
      </c>
    </row>
    <row r="10" spans="1:15">
      <c r="A10">
        <v>912986</v>
      </c>
      <c r="B10" t="s">
        <v>2918</v>
      </c>
      <c r="C10" t="s">
        <v>3366</v>
      </c>
      <c r="D10" t="s">
        <v>2691</v>
      </c>
      <c r="E10" t="s">
        <v>2393</v>
      </c>
      <c r="F10" t="s">
        <v>2910</v>
      </c>
      <c r="G10" t="s">
        <v>3446</v>
      </c>
      <c r="H10" t="s">
        <v>2690</v>
      </c>
      <c r="I10">
        <v>960</v>
      </c>
      <c r="J10">
        <v>391</v>
      </c>
      <c r="K10">
        <v>40.729999999999997</v>
      </c>
      <c r="L10">
        <v>96.38</v>
      </c>
      <c r="M10">
        <v>41</v>
      </c>
      <c r="N10">
        <f t="shared" si="0"/>
        <v>41</v>
      </c>
      <c r="O10">
        <f t="shared" si="1"/>
        <v>96</v>
      </c>
    </row>
    <row r="11" spans="1:15">
      <c r="A11">
        <v>926859</v>
      </c>
      <c r="B11" t="s">
        <v>2919</v>
      </c>
      <c r="C11">
        <v>0</v>
      </c>
      <c r="D11" t="s">
        <v>2718</v>
      </c>
      <c r="E11" t="s">
        <v>2393</v>
      </c>
      <c r="F11" t="s">
        <v>2910</v>
      </c>
      <c r="G11" t="s">
        <v>2959</v>
      </c>
      <c r="H11" t="s">
        <v>2690</v>
      </c>
      <c r="I11">
        <v>2620</v>
      </c>
      <c r="J11">
        <v>2412</v>
      </c>
      <c r="K11">
        <v>92.06</v>
      </c>
      <c r="L11">
        <v>92.32</v>
      </c>
      <c r="M11">
        <v>92</v>
      </c>
      <c r="N11">
        <f t="shared" si="0"/>
        <v>92</v>
      </c>
      <c r="O11">
        <f t="shared" si="1"/>
        <v>92</v>
      </c>
    </row>
    <row r="12" spans="1:15">
      <c r="A12">
        <v>913328</v>
      </c>
      <c r="B12" t="s">
        <v>2920</v>
      </c>
      <c r="C12" t="s">
        <v>3366</v>
      </c>
      <c r="D12" t="s">
        <v>2698</v>
      </c>
      <c r="E12" t="s">
        <v>2393</v>
      </c>
      <c r="F12" t="s">
        <v>2910</v>
      </c>
      <c r="G12" t="s">
        <v>2959</v>
      </c>
      <c r="H12" t="s">
        <v>2692</v>
      </c>
      <c r="I12">
        <v>12000</v>
      </c>
      <c r="J12">
        <v>7165</v>
      </c>
      <c r="K12">
        <v>59.71</v>
      </c>
      <c r="L12">
        <v>97.87</v>
      </c>
      <c r="M12">
        <v>79</v>
      </c>
      <c r="N12">
        <f t="shared" si="0"/>
        <v>60</v>
      </c>
      <c r="O12">
        <f t="shared" si="1"/>
        <v>98</v>
      </c>
    </row>
    <row r="13" spans="1:15">
      <c r="A13">
        <v>913009</v>
      </c>
      <c r="B13" t="s">
        <v>2921</v>
      </c>
      <c r="C13" t="s">
        <v>3366</v>
      </c>
      <c r="D13" t="s">
        <v>2702</v>
      </c>
      <c r="E13" t="s">
        <v>2393</v>
      </c>
      <c r="F13" t="s">
        <v>2910</v>
      </c>
      <c r="G13" t="s">
        <v>2959</v>
      </c>
      <c r="H13" t="s">
        <v>2692</v>
      </c>
      <c r="I13">
        <v>12000</v>
      </c>
      <c r="J13">
        <v>9224</v>
      </c>
      <c r="K13">
        <v>76.87</v>
      </c>
      <c r="L13">
        <v>97.05</v>
      </c>
      <c r="M13">
        <v>87</v>
      </c>
      <c r="N13">
        <f t="shared" si="0"/>
        <v>77</v>
      </c>
      <c r="O13">
        <f t="shared" si="1"/>
        <v>97</v>
      </c>
    </row>
    <row r="14" spans="1:15">
      <c r="A14">
        <v>913029</v>
      </c>
      <c r="B14" t="s">
        <v>2922</v>
      </c>
      <c r="C14" t="s">
        <v>3366</v>
      </c>
      <c r="D14" t="s">
        <v>2717</v>
      </c>
      <c r="E14" t="s">
        <v>2393</v>
      </c>
      <c r="F14" t="s">
        <v>2910</v>
      </c>
      <c r="G14" t="s">
        <v>2959</v>
      </c>
      <c r="H14" t="s">
        <v>2692</v>
      </c>
      <c r="I14">
        <v>7200</v>
      </c>
      <c r="J14">
        <v>5844</v>
      </c>
      <c r="K14">
        <v>81.17</v>
      </c>
      <c r="L14">
        <v>98.22</v>
      </c>
      <c r="M14">
        <v>90</v>
      </c>
      <c r="N14">
        <f t="shared" si="0"/>
        <v>81</v>
      </c>
      <c r="O14">
        <f t="shared" si="1"/>
        <v>98</v>
      </c>
    </row>
    <row r="15" spans="1:15">
      <c r="A15">
        <v>921800</v>
      </c>
      <c r="B15" t="s">
        <v>2924</v>
      </c>
      <c r="C15" t="s">
        <v>3366</v>
      </c>
      <c r="D15" t="s">
        <v>2709</v>
      </c>
      <c r="E15" t="s">
        <v>2393</v>
      </c>
      <c r="F15" t="s">
        <v>2910</v>
      </c>
      <c r="G15" t="s">
        <v>3446</v>
      </c>
      <c r="H15" t="s">
        <v>2690</v>
      </c>
      <c r="I15">
        <v>1484</v>
      </c>
      <c r="J15">
        <v>674</v>
      </c>
      <c r="K15">
        <v>45.42</v>
      </c>
      <c r="L15">
        <v>97.13</v>
      </c>
      <c r="M15">
        <v>45</v>
      </c>
      <c r="N15">
        <f t="shared" si="0"/>
        <v>45</v>
      </c>
      <c r="O15">
        <f t="shared" si="1"/>
        <v>97</v>
      </c>
    </row>
    <row r="16" spans="1:15">
      <c r="A16">
        <v>914900</v>
      </c>
      <c r="B16" t="s">
        <v>3417</v>
      </c>
      <c r="C16" t="s">
        <v>3366</v>
      </c>
      <c r="D16" t="s">
        <v>2784</v>
      </c>
      <c r="E16" t="s">
        <v>2393</v>
      </c>
      <c r="F16" t="s">
        <v>2910</v>
      </c>
      <c r="G16" t="s">
        <v>3446</v>
      </c>
      <c r="H16" t="s">
        <v>2692</v>
      </c>
      <c r="I16">
        <v>6446</v>
      </c>
      <c r="J16">
        <v>4917</v>
      </c>
      <c r="K16">
        <v>76.28</v>
      </c>
      <c r="L16">
        <v>97.37</v>
      </c>
      <c r="M16">
        <v>87</v>
      </c>
      <c r="N16">
        <f t="shared" si="0"/>
        <v>76</v>
      </c>
      <c r="O16">
        <f t="shared" si="1"/>
        <v>97</v>
      </c>
    </row>
    <row r="17" spans="1:15">
      <c r="A17">
        <v>914025</v>
      </c>
      <c r="B17" t="s">
        <v>2926</v>
      </c>
      <c r="C17" t="s">
        <v>3366</v>
      </c>
      <c r="D17" t="s">
        <v>2720</v>
      </c>
      <c r="E17" t="s">
        <v>2393</v>
      </c>
      <c r="F17" t="s">
        <v>2910</v>
      </c>
      <c r="G17" t="s">
        <v>2959</v>
      </c>
      <c r="H17" t="s">
        <v>2692</v>
      </c>
      <c r="I17">
        <v>12000</v>
      </c>
      <c r="J17">
        <v>10516</v>
      </c>
      <c r="K17">
        <v>87.63</v>
      </c>
      <c r="L17">
        <v>98.8</v>
      </c>
      <c r="M17">
        <v>93</v>
      </c>
      <c r="N17">
        <f t="shared" si="0"/>
        <v>88</v>
      </c>
      <c r="O17">
        <f t="shared" si="1"/>
        <v>99</v>
      </c>
    </row>
    <row r="18" spans="1:15">
      <c r="A18">
        <v>921794</v>
      </c>
      <c r="B18" t="s">
        <v>2927</v>
      </c>
      <c r="C18" t="s">
        <v>3366</v>
      </c>
      <c r="D18" t="s">
        <v>2714</v>
      </c>
      <c r="E18" t="s">
        <v>2393</v>
      </c>
      <c r="F18" t="s">
        <v>2910</v>
      </c>
      <c r="G18" t="s">
        <v>3446</v>
      </c>
      <c r="H18" t="s">
        <v>3509</v>
      </c>
      <c r="I18">
        <v>6263</v>
      </c>
      <c r="J18">
        <v>5905</v>
      </c>
      <c r="K18">
        <v>94.28</v>
      </c>
      <c r="L18">
        <v>98.85</v>
      </c>
      <c r="M18">
        <v>97</v>
      </c>
      <c r="N18">
        <f t="shared" si="0"/>
        <v>94</v>
      </c>
      <c r="O18">
        <f t="shared" si="1"/>
        <v>99</v>
      </c>
    </row>
    <row r="19" spans="1:15">
      <c r="A19">
        <v>926860</v>
      </c>
      <c r="B19" t="s">
        <v>3424</v>
      </c>
      <c r="C19">
        <v>0</v>
      </c>
      <c r="D19" t="s">
        <v>2789</v>
      </c>
      <c r="E19" t="s">
        <v>2393</v>
      </c>
      <c r="F19" t="s">
        <v>2910</v>
      </c>
      <c r="G19" t="s">
        <v>2959</v>
      </c>
      <c r="H19" t="s">
        <v>2690</v>
      </c>
      <c r="I19">
        <v>2096</v>
      </c>
      <c r="J19">
        <v>286</v>
      </c>
      <c r="K19">
        <v>13.65</v>
      </c>
      <c r="L19">
        <v>72.069999999999993</v>
      </c>
      <c r="M19">
        <v>14</v>
      </c>
      <c r="N19">
        <f t="shared" si="0"/>
        <v>14</v>
      </c>
      <c r="O19">
        <f t="shared" si="1"/>
        <v>72</v>
      </c>
    </row>
    <row r="20" spans="1:15">
      <c r="A20">
        <v>926861</v>
      </c>
      <c r="B20" t="s">
        <v>2929</v>
      </c>
      <c r="C20">
        <v>0</v>
      </c>
      <c r="D20" t="s">
        <v>2707</v>
      </c>
      <c r="E20" t="s">
        <v>2393</v>
      </c>
      <c r="F20" t="s">
        <v>2910</v>
      </c>
      <c r="G20" t="s">
        <v>2959</v>
      </c>
      <c r="H20" t="s">
        <v>2690</v>
      </c>
      <c r="I20">
        <v>2620</v>
      </c>
      <c r="J20">
        <v>2182</v>
      </c>
      <c r="K20">
        <v>83.28</v>
      </c>
      <c r="L20">
        <v>91.48</v>
      </c>
      <c r="M20">
        <v>83</v>
      </c>
      <c r="N20">
        <f t="shared" si="0"/>
        <v>83</v>
      </c>
      <c r="O20">
        <f t="shared" si="1"/>
        <v>91</v>
      </c>
    </row>
    <row r="21" spans="1:15">
      <c r="A21">
        <v>921799</v>
      </c>
      <c r="B21" t="s">
        <v>2930</v>
      </c>
      <c r="C21" t="s">
        <v>3366</v>
      </c>
      <c r="D21" t="s">
        <v>2703</v>
      </c>
      <c r="E21" t="s">
        <v>2393</v>
      </c>
      <c r="F21" t="s">
        <v>2910</v>
      </c>
      <c r="G21" t="s">
        <v>3446</v>
      </c>
      <c r="H21" t="s">
        <v>2690</v>
      </c>
      <c r="I21">
        <v>1484</v>
      </c>
      <c r="J21">
        <v>812</v>
      </c>
      <c r="K21">
        <v>54.72</v>
      </c>
      <c r="L21">
        <v>97.41</v>
      </c>
      <c r="M21">
        <v>55</v>
      </c>
      <c r="N21">
        <f t="shared" si="0"/>
        <v>55</v>
      </c>
      <c r="O21">
        <f t="shared" si="1"/>
        <v>97</v>
      </c>
    </row>
    <row r="22" spans="1:15">
      <c r="A22">
        <v>921777</v>
      </c>
      <c r="B22" t="s">
        <v>2931</v>
      </c>
      <c r="C22" t="s">
        <v>3366</v>
      </c>
      <c r="D22" t="s">
        <v>2712</v>
      </c>
      <c r="E22" t="s">
        <v>2393</v>
      </c>
      <c r="F22" t="s">
        <v>2910</v>
      </c>
      <c r="G22" t="s">
        <v>2959</v>
      </c>
      <c r="H22" t="s">
        <v>2692</v>
      </c>
      <c r="I22">
        <v>12000</v>
      </c>
      <c r="J22">
        <v>7100</v>
      </c>
      <c r="K22">
        <v>59.17</v>
      </c>
      <c r="L22">
        <v>98.59</v>
      </c>
      <c r="M22">
        <v>79</v>
      </c>
      <c r="N22">
        <f t="shared" si="0"/>
        <v>59</v>
      </c>
      <c r="O22">
        <f t="shared" si="1"/>
        <v>99</v>
      </c>
    </row>
    <row r="23" spans="1:15">
      <c r="A23">
        <v>921774</v>
      </c>
      <c r="B23" t="s">
        <v>2932</v>
      </c>
      <c r="C23" t="s">
        <v>3366</v>
      </c>
      <c r="D23" t="s">
        <v>2704</v>
      </c>
      <c r="E23" t="s">
        <v>2393</v>
      </c>
      <c r="F23" t="s">
        <v>2910</v>
      </c>
      <c r="G23" t="s">
        <v>3446</v>
      </c>
      <c r="H23" t="s">
        <v>2692</v>
      </c>
      <c r="I23">
        <v>7269</v>
      </c>
      <c r="J23">
        <v>5970</v>
      </c>
      <c r="K23">
        <v>82.13</v>
      </c>
      <c r="L23">
        <v>99.36</v>
      </c>
      <c r="M23">
        <v>91</v>
      </c>
      <c r="N23">
        <f t="shared" si="0"/>
        <v>82</v>
      </c>
      <c r="O23">
        <f t="shared" si="1"/>
        <v>99</v>
      </c>
    </row>
    <row r="24" spans="1:15">
      <c r="A24">
        <v>912697</v>
      </c>
      <c r="B24" t="s">
        <v>3018</v>
      </c>
      <c r="C24" t="s">
        <v>3366</v>
      </c>
      <c r="D24" t="s">
        <v>2783</v>
      </c>
      <c r="E24" t="s">
        <v>2393</v>
      </c>
      <c r="F24" t="s">
        <v>2910</v>
      </c>
      <c r="G24" t="s">
        <v>2959</v>
      </c>
      <c r="H24" t="s">
        <v>2692</v>
      </c>
      <c r="I24">
        <v>7200</v>
      </c>
      <c r="J24">
        <v>4897</v>
      </c>
      <c r="K24">
        <v>68.010000000000005</v>
      </c>
      <c r="L24">
        <v>99.55</v>
      </c>
      <c r="M24">
        <v>84</v>
      </c>
      <c r="N24">
        <f t="shared" si="0"/>
        <v>68</v>
      </c>
      <c r="O24">
        <f t="shared" si="1"/>
        <v>100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626CF-28EB-4782-B738-9FA01978DFD6}">
  <dimension ref="A1:P34"/>
  <sheetViews>
    <sheetView workbookViewId="0">
      <selection activeCell="R11" sqref="R11"/>
    </sheetView>
  </sheetViews>
  <sheetFormatPr defaultRowHeight="14.4"/>
  <cols>
    <col min="2" max="2" width="19.6640625" customWidth="1"/>
    <col min="4" max="4" width="27.109375" customWidth="1"/>
    <col min="5" max="5" width="16.88671875" customWidth="1"/>
    <col min="7" max="7" width="17.88671875" customWidth="1"/>
  </cols>
  <sheetData>
    <row r="1" spans="1:16">
      <c r="A1" t="s">
        <v>2888</v>
      </c>
      <c r="B1" t="s">
        <v>2693</v>
      </c>
      <c r="C1" t="s">
        <v>3365</v>
      </c>
      <c r="D1" t="s">
        <v>2889</v>
      </c>
      <c r="E1" t="s">
        <v>2806</v>
      </c>
      <c r="F1" t="s">
        <v>3504</v>
      </c>
      <c r="G1" t="s">
        <v>2723</v>
      </c>
      <c r="H1" t="s">
        <v>2768</v>
      </c>
      <c r="I1" t="s">
        <v>2394</v>
      </c>
      <c r="J1" t="s">
        <v>2395</v>
      </c>
      <c r="K1" t="s">
        <v>3505</v>
      </c>
      <c r="L1" t="s">
        <v>2697</v>
      </c>
      <c r="M1" t="s">
        <v>3506</v>
      </c>
      <c r="N1" t="s">
        <v>3507</v>
      </c>
      <c r="O1" t="s">
        <v>2809</v>
      </c>
      <c r="P1" t="s">
        <v>2791</v>
      </c>
    </row>
    <row r="2" spans="1:16">
      <c r="A2">
        <v>926862</v>
      </c>
      <c r="B2" t="s">
        <v>2909</v>
      </c>
      <c r="C2">
        <v>0</v>
      </c>
      <c r="D2" t="s">
        <v>2713</v>
      </c>
      <c r="E2" t="s">
        <v>2393</v>
      </c>
      <c r="F2" t="s">
        <v>2910</v>
      </c>
      <c r="G2" t="s">
        <v>2959</v>
      </c>
      <c r="H2" t="s">
        <v>2690</v>
      </c>
      <c r="I2">
        <v>2620</v>
      </c>
      <c r="J2">
        <v>2371</v>
      </c>
      <c r="K2">
        <v>90.5</v>
      </c>
      <c r="L2">
        <v>95.94</v>
      </c>
      <c r="M2">
        <v>90</v>
      </c>
      <c r="N2">
        <f>ROUND(K2,0)</f>
        <v>91</v>
      </c>
      <c r="O2">
        <f>ROUND(L2,0)</f>
        <v>96</v>
      </c>
      <c r="P2">
        <v>269</v>
      </c>
    </row>
    <row r="3" spans="1:16">
      <c r="A3">
        <v>926863</v>
      </c>
      <c r="B3" t="s">
        <v>2911</v>
      </c>
      <c r="C3">
        <v>0</v>
      </c>
      <c r="D3" t="s">
        <v>2700</v>
      </c>
      <c r="E3" t="s">
        <v>2393</v>
      </c>
      <c r="F3" t="s">
        <v>2910</v>
      </c>
      <c r="G3" t="s">
        <v>2959</v>
      </c>
      <c r="H3" t="s">
        <v>2690</v>
      </c>
      <c r="I3">
        <v>2620</v>
      </c>
      <c r="J3">
        <v>2538</v>
      </c>
      <c r="K3">
        <v>96.87</v>
      </c>
      <c r="L3">
        <v>95.46</v>
      </c>
      <c r="M3">
        <v>97</v>
      </c>
      <c r="N3">
        <f t="shared" ref="N3:O19" si="0">ROUND(K3,0)</f>
        <v>97</v>
      </c>
      <c r="O3">
        <f t="shared" si="0"/>
        <v>95</v>
      </c>
      <c r="P3">
        <v>302</v>
      </c>
    </row>
    <row r="4" spans="1:16">
      <c r="A4">
        <v>926864</v>
      </c>
      <c r="B4" t="s">
        <v>2967</v>
      </c>
      <c r="C4">
        <v>0</v>
      </c>
      <c r="D4" t="s">
        <v>2705</v>
      </c>
      <c r="E4" t="s">
        <v>2393</v>
      </c>
      <c r="F4" t="s">
        <v>2910</v>
      </c>
      <c r="G4" t="s">
        <v>2959</v>
      </c>
      <c r="H4" t="s">
        <v>2690</v>
      </c>
      <c r="I4">
        <v>2620</v>
      </c>
      <c r="J4">
        <v>2605</v>
      </c>
      <c r="K4">
        <v>99.43</v>
      </c>
      <c r="L4">
        <v>94.06</v>
      </c>
      <c r="M4">
        <v>99</v>
      </c>
      <c r="N4">
        <f t="shared" si="0"/>
        <v>99</v>
      </c>
      <c r="O4">
        <f t="shared" si="0"/>
        <v>94</v>
      </c>
      <c r="P4">
        <v>329</v>
      </c>
    </row>
    <row r="5" spans="1:16">
      <c r="A5">
        <v>926858</v>
      </c>
      <c r="B5" t="s">
        <v>2912</v>
      </c>
      <c r="C5">
        <v>0</v>
      </c>
      <c r="D5" t="s">
        <v>2708</v>
      </c>
      <c r="E5" t="s">
        <v>2393</v>
      </c>
      <c r="F5" t="s">
        <v>2910</v>
      </c>
      <c r="G5" t="s">
        <v>2959</v>
      </c>
      <c r="H5" t="s">
        <v>2690</v>
      </c>
      <c r="I5">
        <v>2096</v>
      </c>
      <c r="J5">
        <v>1947</v>
      </c>
      <c r="K5">
        <v>92.89</v>
      </c>
      <c r="L5">
        <v>97.58</v>
      </c>
      <c r="M5">
        <v>93</v>
      </c>
      <c r="N5">
        <f t="shared" si="0"/>
        <v>93</v>
      </c>
      <c r="O5">
        <f t="shared" si="0"/>
        <v>98</v>
      </c>
      <c r="P5">
        <v>213</v>
      </c>
    </row>
    <row r="6" spans="1:16">
      <c r="A6">
        <v>922016</v>
      </c>
      <c r="B6" t="s">
        <v>2913</v>
      </c>
      <c r="C6">
        <v>0</v>
      </c>
      <c r="D6" t="s">
        <v>2706</v>
      </c>
      <c r="E6" t="s">
        <v>2393</v>
      </c>
      <c r="F6" t="s">
        <v>2910</v>
      </c>
      <c r="G6" t="s">
        <v>2959</v>
      </c>
      <c r="H6" t="s">
        <v>2690</v>
      </c>
      <c r="I6">
        <v>2096</v>
      </c>
      <c r="J6">
        <v>2115</v>
      </c>
      <c r="K6">
        <v>100.91</v>
      </c>
      <c r="L6">
        <v>96.3</v>
      </c>
      <c r="M6">
        <v>101</v>
      </c>
      <c r="N6">
        <f t="shared" si="0"/>
        <v>101</v>
      </c>
      <c r="O6">
        <f t="shared" si="0"/>
        <v>96</v>
      </c>
      <c r="P6">
        <v>268</v>
      </c>
    </row>
    <row r="7" spans="1:16">
      <c r="A7">
        <v>922017</v>
      </c>
      <c r="B7" t="s">
        <v>2914</v>
      </c>
      <c r="C7">
        <v>0</v>
      </c>
      <c r="D7" t="s">
        <v>2711</v>
      </c>
      <c r="E7" t="s">
        <v>2393</v>
      </c>
      <c r="F7" t="s">
        <v>2910</v>
      </c>
      <c r="G7" t="s">
        <v>2959</v>
      </c>
      <c r="H7" t="s">
        <v>2690</v>
      </c>
      <c r="I7">
        <v>2620</v>
      </c>
      <c r="J7">
        <v>2574</v>
      </c>
      <c r="K7">
        <v>98.24</v>
      </c>
      <c r="L7">
        <v>98.28</v>
      </c>
      <c r="M7">
        <v>98</v>
      </c>
      <c r="N7">
        <f t="shared" si="0"/>
        <v>98</v>
      </c>
      <c r="O7">
        <f t="shared" si="0"/>
        <v>98</v>
      </c>
      <c r="P7">
        <v>279</v>
      </c>
    </row>
    <row r="8" spans="1:16">
      <c r="A8">
        <v>913291</v>
      </c>
      <c r="B8" t="s">
        <v>2916</v>
      </c>
      <c r="C8" t="s">
        <v>3366</v>
      </c>
      <c r="D8" t="s">
        <v>2719</v>
      </c>
      <c r="E8" t="s">
        <v>2393</v>
      </c>
      <c r="F8" t="s">
        <v>2910</v>
      </c>
      <c r="G8" t="s">
        <v>2959</v>
      </c>
      <c r="H8" t="s">
        <v>2692</v>
      </c>
      <c r="I8">
        <v>11100</v>
      </c>
      <c r="J8">
        <v>12098</v>
      </c>
      <c r="K8">
        <v>108.99</v>
      </c>
      <c r="L8">
        <v>98.18</v>
      </c>
      <c r="M8">
        <v>104</v>
      </c>
      <c r="N8">
        <f t="shared" si="0"/>
        <v>109</v>
      </c>
      <c r="O8">
        <f t="shared" si="0"/>
        <v>98</v>
      </c>
      <c r="P8">
        <v>1304</v>
      </c>
    </row>
    <row r="9" spans="1:16">
      <c r="A9">
        <v>921798</v>
      </c>
      <c r="B9" t="s">
        <v>2917</v>
      </c>
      <c r="C9" t="s">
        <v>3366</v>
      </c>
      <c r="D9" t="s">
        <v>2715</v>
      </c>
      <c r="E9" t="s">
        <v>2393</v>
      </c>
      <c r="F9" t="s">
        <v>2910</v>
      </c>
      <c r="G9" t="s">
        <v>2737</v>
      </c>
      <c r="H9" t="s">
        <v>2690</v>
      </c>
      <c r="I9">
        <v>1600</v>
      </c>
      <c r="J9">
        <v>968</v>
      </c>
      <c r="K9">
        <v>60.5</v>
      </c>
      <c r="L9">
        <v>98.4</v>
      </c>
      <c r="M9">
        <v>61</v>
      </c>
      <c r="N9">
        <f t="shared" si="0"/>
        <v>61</v>
      </c>
      <c r="O9">
        <f t="shared" si="0"/>
        <v>98</v>
      </c>
      <c r="P9">
        <v>2107</v>
      </c>
    </row>
    <row r="10" spans="1:16">
      <c r="A10">
        <v>912986</v>
      </c>
      <c r="B10" t="s">
        <v>2918</v>
      </c>
      <c r="C10" t="s">
        <v>3366</v>
      </c>
      <c r="D10" t="s">
        <v>2691</v>
      </c>
      <c r="E10" t="s">
        <v>2393</v>
      </c>
      <c r="F10" t="s">
        <v>2910</v>
      </c>
      <c r="G10" t="s">
        <v>2737</v>
      </c>
      <c r="H10" t="s">
        <v>2690</v>
      </c>
      <c r="I10">
        <v>1600</v>
      </c>
      <c r="J10">
        <v>1303</v>
      </c>
      <c r="K10">
        <v>81.44</v>
      </c>
      <c r="L10">
        <v>99.03</v>
      </c>
      <c r="M10">
        <v>81</v>
      </c>
      <c r="N10">
        <f t="shared" si="0"/>
        <v>81</v>
      </c>
      <c r="O10">
        <f t="shared" si="0"/>
        <v>99</v>
      </c>
      <c r="P10">
        <v>2317</v>
      </c>
    </row>
    <row r="11" spans="1:16">
      <c r="A11">
        <v>926859</v>
      </c>
      <c r="B11" t="s">
        <v>2919</v>
      </c>
      <c r="C11">
        <v>0</v>
      </c>
      <c r="D11" t="s">
        <v>2718</v>
      </c>
      <c r="E11" t="s">
        <v>2393</v>
      </c>
      <c r="F11" t="s">
        <v>2910</v>
      </c>
      <c r="G11" t="s">
        <v>2959</v>
      </c>
      <c r="H11" t="s">
        <v>2690</v>
      </c>
      <c r="I11">
        <v>2096</v>
      </c>
      <c r="J11">
        <v>2203</v>
      </c>
      <c r="K11">
        <v>105.1</v>
      </c>
      <c r="L11">
        <v>77.77</v>
      </c>
      <c r="M11">
        <v>105</v>
      </c>
      <c r="N11">
        <f t="shared" si="0"/>
        <v>105</v>
      </c>
      <c r="O11">
        <f t="shared" si="0"/>
        <v>78</v>
      </c>
      <c r="P11">
        <v>211</v>
      </c>
    </row>
    <row r="12" spans="1:16">
      <c r="A12">
        <v>913328</v>
      </c>
      <c r="B12" t="s">
        <v>2920</v>
      </c>
      <c r="C12" t="s">
        <v>3366</v>
      </c>
      <c r="D12" t="s">
        <v>2698</v>
      </c>
      <c r="E12" t="s">
        <v>2393</v>
      </c>
      <c r="F12" t="s">
        <v>2910</v>
      </c>
      <c r="G12" t="s">
        <v>2959</v>
      </c>
      <c r="H12" t="s">
        <v>2692</v>
      </c>
      <c r="I12">
        <v>12000</v>
      </c>
      <c r="J12">
        <v>12290</v>
      </c>
      <c r="K12">
        <v>102.42</v>
      </c>
      <c r="L12">
        <v>99.23</v>
      </c>
      <c r="M12">
        <v>101</v>
      </c>
      <c r="N12">
        <f t="shared" si="0"/>
        <v>102</v>
      </c>
      <c r="O12">
        <f t="shared" si="0"/>
        <v>99</v>
      </c>
      <c r="P12">
        <v>1304</v>
      </c>
    </row>
    <row r="13" spans="1:16">
      <c r="A13">
        <v>913009</v>
      </c>
      <c r="B13" t="s">
        <v>2921</v>
      </c>
      <c r="C13" t="s">
        <v>3366</v>
      </c>
      <c r="D13" t="s">
        <v>2702</v>
      </c>
      <c r="E13" t="s">
        <v>2393</v>
      </c>
      <c r="F13" t="s">
        <v>2910</v>
      </c>
      <c r="G13" t="s">
        <v>2959</v>
      </c>
      <c r="H13" t="s">
        <v>2692</v>
      </c>
      <c r="I13">
        <v>10800</v>
      </c>
      <c r="J13">
        <v>11151</v>
      </c>
      <c r="K13">
        <v>103.25</v>
      </c>
      <c r="L13">
        <v>97.02</v>
      </c>
      <c r="M13">
        <v>100</v>
      </c>
      <c r="N13">
        <f t="shared" si="0"/>
        <v>103</v>
      </c>
      <c r="O13">
        <f t="shared" si="0"/>
        <v>97</v>
      </c>
      <c r="P13">
        <v>1003</v>
      </c>
    </row>
    <row r="14" spans="1:16">
      <c r="A14">
        <v>913029</v>
      </c>
      <c r="B14" t="s">
        <v>2922</v>
      </c>
      <c r="C14" t="s">
        <v>3366</v>
      </c>
      <c r="D14" t="s">
        <v>2717</v>
      </c>
      <c r="E14" t="s">
        <v>2393</v>
      </c>
      <c r="F14" t="s">
        <v>2910</v>
      </c>
      <c r="G14" t="s">
        <v>2959</v>
      </c>
      <c r="H14" t="s">
        <v>2692</v>
      </c>
      <c r="I14">
        <v>11100</v>
      </c>
      <c r="J14">
        <v>11418</v>
      </c>
      <c r="K14">
        <v>102.86</v>
      </c>
      <c r="L14">
        <v>97.59</v>
      </c>
      <c r="M14">
        <v>100</v>
      </c>
      <c r="N14">
        <f t="shared" si="0"/>
        <v>103</v>
      </c>
      <c r="O14">
        <f t="shared" si="0"/>
        <v>98</v>
      </c>
      <c r="P14">
        <v>1342</v>
      </c>
    </row>
    <row r="15" spans="1:16">
      <c r="A15">
        <v>921800</v>
      </c>
      <c r="B15" t="s">
        <v>2924</v>
      </c>
      <c r="C15" t="s">
        <v>3366</v>
      </c>
      <c r="D15" t="s">
        <v>2709</v>
      </c>
      <c r="E15" t="s">
        <v>2393</v>
      </c>
      <c r="F15" t="s">
        <v>2910</v>
      </c>
      <c r="G15" t="s">
        <v>2737</v>
      </c>
      <c r="H15" t="s">
        <v>2690</v>
      </c>
      <c r="I15">
        <v>1600</v>
      </c>
      <c r="J15">
        <v>692</v>
      </c>
      <c r="K15">
        <v>43.25</v>
      </c>
      <c r="L15">
        <v>98.6</v>
      </c>
      <c r="M15">
        <v>43</v>
      </c>
      <c r="N15">
        <f t="shared" si="0"/>
        <v>43</v>
      </c>
      <c r="O15">
        <f t="shared" si="0"/>
        <v>99</v>
      </c>
      <c r="P15">
        <v>2160</v>
      </c>
    </row>
    <row r="16" spans="1:16">
      <c r="A16">
        <v>914900</v>
      </c>
      <c r="B16" t="s">
        <v>3417</v>
      </c>
      <c r="C16" t="s">
        <v>3366</v>
      </c>
      <c r="D16" t="s">
        <v>2784</v>
      </c>
      <c r="E16" t="s">
        <v>2393</v>
      </c>
      <c r="F16" t="s">
        <v>2910</v>
      </c>
      <c r="G16" t="s">
        <v>2737</v>
      </c>
      <c r="H16" t="s">
        <v>2692</v>
      </c>
      <c r="I16">
        <v>4115</v>
      </c>
      <c r="J16">
        <v>1907</v>
      </c>
      <c r="K16">
        <v>46.34</v>
      </c>
      <c r="L16">
        <v>99.74</v>
      </c>
      <c r="M16">
        <v>73</v>
      </c>
      <c r="N16">
        <f t="shared" si="0"/>
        <v>46</v>
      </c>
      <c r="O16">
        <f t="shared" si="0"/>
        <v>100</v>
      </c>
      <c r="P16">
        <v>5256</v>
      </c>
    </row>
    <row r="17" spans="1:16">
      <c r="A17">
        <v>914025</v>
      </c>
      <c r="B17" t="s">
        <v>2926</v>
      </c>
      <c r="C17" t="s">
        <v>3366</v>
      </c>
      <c r="D17" t="s">
        <v>2720</v>
      </c>
      <c r="E17" t="s">
        <v>2393</v>
      </c>
      <c r="F17" t="s">
        <v>2910</v>
      </c>
      <c r="G17" t="s">
        <v>2959</v>
      </c>
      <c r="H17" t="s">
        <v>2692</v>
      </c>
      <c r="I17">
        <v>8700</v>
      </c>
      <c r="J17">
        <v>8242</v>
      </c>
      <c r="K17">
        <v>94.74</v>
      </c>
      <c r="L17">
        <v>97.59</v>
      </c>
      <c r="M17">
        <v>96</v>
      </c>
      <c r="N17">
        <f t="shared" si="0"/>
        <v>95</v>
      </c>
      <c r="O17">
        <f t="shared" si="0"/>
        <v>98</v>
      </c>
      <c r="P17">
        <v>855</v>
      </c>
    </row>
    <row r="18" spans="1:16">
      <c r="A18">
        <v>921794</v>
      </c>
      <c r="B18" t="s">
        <v>2927</v>
      </c>
      <c r="C18" t="s">
        <v>3366</v>
      </c>
      <c r="D18" t="s">
        <v>2714</v>
      </c>
      <c r="E18" t="s">
        <v>2393</v>
      </c>
      <c r="F18" t="s">
        <v>2910</v>
      </c>
      <c r="G18" t="s">
        <v>2737</v>
      </c>
      <c r="H18" t="s">
        <v>3271</v>
      </c>
      <c r="I18">
        <v>2000</v>
      </c>
      <c r="J18">
        <v>1200</v>
      </c>
      <c r="K18">
        <v>60</v>
      </c>
      <c r="L18">
        <v>99.63</v>
      </c>
      <c r="M18">
        <v>60</v>
      </c>
      <c r="N18">
        <f t="shared" si="0"/>
        <v>60</v>
      </c>
      <c r="O18">
        <f t="shared" si="0"/>
        <v>100</v>
      </c>
      <c r="P18">
        <v>1786</v>
      </c>
    </row>
    <row r="19" spans="1:16">
      <c r="A19">
        <v>926861</v>
      </c>
      <c r="B19" t="s">
        <v>2929</v>
      </c>
      <c r="C19">
        <v>0</v>
      </c>
      <c r="D19" t="s">
        <v>2707</v>
      </c>
      <c r="E19" t="s">
        <v>2393</v>
      </c>
      <c r="F19" t="s">
        <v>2910</v>
      </c>
      <c r="G19" t="s">
        <v>2959</v>
      </c>
      <c r="H19" t="s">
        <v>2690</v>
      </c>
      <c r="I19">
        <v>2620</v>
      </c>
      <c r="J19">
        <v>2631</v>
      </c>
      <c r="K19">
        <v>100.42</v>
      </c>
      <c r="L19">
        <v>96.02</v>
      </c>
      <c r="M19">
        <v>100</v>
      </c>
      <c r="N19">
        <f t="shared" si="0"/>
        <v>100</v>
      </c>
      <c r="O19">
        <f t="shared" si="0"/>
        <v>96</v>
      </c>
      <c r="P19">
        <v>311</v>
      </c>
    </row>
    <row r="20" spans="1:16">
      <c r="A20">
        <v>921799</v>
      </c>
      <c r="B20" t="s">
        <v>2930</v>
      </c>
      <c r="C20" t="s">
        <v>3366</v>
      </c>
      <c r="D20" t="s">
        <v>2703</v>
      </c>
      <c r="E20" t="s">
        <v>2393</v>
      </c>
      <c r="F20" t="s">
        <v>2910</v>
      </c>
      <c r="G20" t="s">
        <v>2737</v>
      </c>
      <c r="H20" t="s">
        <v>2690</v>
      </c>
      <c r="I20">
        <v>1600</v>
      </c>
      <c r="J20">
        <v>652</v>
      </c>
      <c r="K20">
        <v>40.75</v>
      </c>
      <c r="L20">
        <v>94.31</v>
      </c>
      <c r="M20">
        <v>41</v>
      </c>
      <c r="N20">
        <f t="shared" ref="N20:N23" si="1">ROUND(K20,0)</f>
        <v>41</v>
      </c>
      <c r="O20">
        <f t="shared" ref="O20:O23" si="2">ROUND(L20,0)</f>
        <v>94</v>
      </c>
      <c r="P20">
        <v>2456</v>
      </c>
    </row>
    <row r="21" spans="1:16">
      <c r="A21">
        <v>921777</v>
      </c>
      <c r="B21" t="s">
        <v>2931</v>
      </c>
      <c r="C21" t="s">
        <v>3366</v>
      </c>
      <c r="D21" t="s">
        <v>2712</v>
      </c>
      <c r="E21" t="s">
        <v>2393</v>
      </c>
      <c r="F21" t="s">
        <v>2910</v>
      </c>
      <c r="G21" t="s">
        <v>2959</v>
      </c>
      <c r="H21" t="s">
        <v>2692</v>
      </c>
      <c r="I21">
        <v>11100</v>
      </c>
      <c r="J21">
        <v>7568</v>
      </c>
      <c r="K21">
        <v>68.180000000000007</v>
      </c>
      <c r="L21">
        <v>97.49</v>
      </c>
      <c r="M21">
        <v>83</v>
      </c>
      <c r="N21">
        <f t="shared" si="1"/>
        <v>68</v>
      </c>
      <c r="O21">
        <f t="shared" si="2"/>
        <v>97</v>
      </c>
      <c r="P21">
        <v>826</v>
      </c>
    </row>
    <row r="22" spans="1:16">
      <c r="A22">
        <v>921774</v>
      </c>
      <c r="B22" t="s">
        <v>2932</v>
      </c>
      <c r="C22" t="s">
        <v>3366</v>
      </c>
      <c r="D22" t="s">
        <v>2704</v>
      </c>
      <c r="E22" t="s">
        <v>2393</v>
      </c>
      <c r="F22" t="s">
        <v>2910</v>
      </c>
      <c r="G22" t="s">
        <v>2737</v>
      </c>
      <c r="H22" t="s">
        <v>2692</v>
      </c>
      <c r="I22">
        <v>3292</v>
      </c>
      <c r="J22">
        <v>1269</v>
      </c>
      <c r="K22">
        <v>38.549999999999997</v>
      </c>
      <c r="L22">
        <v>99.69</v>
      </c>
      <c r="M22">
        <v>69</v>
      </c>
      <c r="N22">
        <f t="shared" si="1"/>
        <v>39</v>
      </c>
      <c r="O22">
        <f t="shared" si="2"/>
        <v>100</v>
      </c>
      <c r="P22">
        <v>4546</v>
      </c>
    </row>
    <row r="23" spans="1:16">
      <c r="A23">
        <v>912697</v>
      </c>
      <c r="B23" t="s">
        <v>3018</v>
      </c>
      <c r="C23" t="s">
        <v>3366</v>
      </c>
      <c r="D23" t="s">
        <v>2783</v>
      </c>
      <c r="E23" t="s">
        <v>2393</v>
      </c>
      <c r="F23" t="s">
        <v>2910</v>
      </c>
      <c r="G23" t="s">
        <v>2959</v>
      </c>
      <c r="H23" t="s">
        <v>2692</v>
      </c>
      <c r="I23">
        <v>11100</v>
      </c>
      <c r="J23">
        <v>9603</v>
      </c>
      <c r="K23">
        <v>86.51</v>
      </c>
      <c r="L23">
        <v>97.61</v>
      </c>
      <c r="M23">
        <v>92</v>
      </c>
      <c r="N23">
        <f t="shared" si="1"/>
        <v>87</v>
      </c>
      <c r="O23">
        <f t="shared" si="2"/>
        <v>98</v>
      </c>
      <c r="P23">
        <v>986</v>
      </c>
    </row>
    <row r="34" spans="7:7">
      <c r="G34">
        <v>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E80DA-4B64-4665-AB22-2A20BC89470F}">
  <dimension ref="A1:R27"/>
  <sheetViews>
    <sheetView workbookViewId="0">
      <selection activeCell="C29" sqref="C29"/>
    </sheetView>
  </sheetViews>
  <sheetFormatPr defaultRowHeight="14.4"/>
  <cols>
    <col min="1" max="1" width="11.88671875" customWidth="1"/>
    <col min="2" max="2" width="13.44140625" customWidth="1"/>
    <col min="4" max="4" width="11.5546875" customWidth="1"/>
    <col min="11" max="11" width="11.109375" customWidth="1"/>
    <col min="13" max="13" width="24" customWidth="1"/>
  </cols>
  <sheetData>
    <row r="1" spans="1:13">
      <c r="A1" t="s">
        <v>1</v>
      </c>
      <c r="B1" t="s">
        <v>2723</v>
      </c>
      <c r="C1" t="s">
        <v>2724</v>
      </c>
      <c r="D1" t="s">
        <v>3</v>
      </c>
      <c r="E1" t="s">
        <v>6</v>
      </c>
      <c r="F1" t="s">
        <v>13</v>
      </c>
      <c r="G1" t="s">
        <v>2726</v>
      </c>
      <c r="H1" t="s">
        <v>2727</v>
      </c>
      <c r="I1" t="s">
        <v>2728</v>
      </c>
      <c r="J1" t="s">
        <v>3335</v>
      </c>
      <c r="K1" t="s">
        <v>3510</v>
      </c>
      <c r="L1" t="s">
        <v>3511</v>
      </c>
      <c r="M1" t="s">
        <v>2801</v>
      </c>
    </row>
    <row r="2" spans="1:13">
      <c r="A2" t="s">
        <v>2363</v>
      </c>
      <c r="B2" t="s">
        <v>2736</v>
      </c>
      <c r="C2" t="s">
        <v>2690</v>
      </c>
      <c r="D2" s="1">
        <v>0.8784143518518519</v>
      </c>
      <c r="E2">
        <v>219</v>
      </c>
      <c r="F2">
        <v>96.35</v>
      </c>
      <c r="G2">
        <v>2104</v>
      </c>
      <c r="H2">
        <v>2096</v>
      </c>
      <c r="I2">
        <v>100.38</v>
      </c>
      <c r="J2">
        <v>-8</v>
      </c>
      <c r="K2">
        <f>ROUND(F2,0)</f>
        <v>96</v>
      </c>
      <c r="L2">
        <f>ROUND(I2,0)</f>
        <v>100</v>
      </c>
      <c r="M2" s="82" t="s">
        <v>2711</v>
      </c>
    </row>
    <row r="3" spans="1:13">
      <c r="A3" t="s">
        <v>473</v>
      </c>
      <c r="B3" t="s">
        <v>2736</v>
      </c>
      <c r="C3" t="s">
        <v>2690</v>
      </c>
      <c r="D3" s="1">
        <v>0.98888888888888893</v>
      </c>
      <c r="E3">
        <v>197</v>
      </c>
      <c r="F3">
        <v>94.34</v>
      </c>
      <c r="G3">
        <v>1828</v>
      </c>
      <c r="H3">
        <v>2096</v>
      </c>
      <c r="I3">
        <v>87.21</v>
      </c>
      <c r="J3">
        <v>268</v>
      </c>
      <c r="K3">
        <f t="shared" ref="K3:K25" si="0">ROUND(F3,0)</f>
        <v>94</v>
      </c>
      <c r="L3">
        <f t="shared" ref="L3:L25" si="1">ROUND(I3,0)</f>
        <v>87</v>
      </c>
      <c r="M3" s="82" t="s">
        <v>2706</v>
      </c>
    </row>
    <row r="4" spans="1:13">
      <c r="A4" t="s">
        <v>2364</v>
      </c>
      <c r="B4" t="s">
        <v>2736</v>
      </c>
      <c r="C4" t="s">
        <v>2690</v>
      </c>
      <c r="D4" s="1">
        <v>0.63190972222222219</v>
      </c>
      <c r="E4">
        <v>126</v>
      </c>
      <c r="F4">
        <v>96.98</v>
      </c>
      <c r="G4">
        <v>1545</v>
      </c>
      <c r="H4">
        <v>2096</v>
      </c>
      <c r="I4">
        <v>73.709999999999994</v>
      </c>
      <c r="J4">
        <v>551</v>
      </c>
      <c r="K4">
        <f t="shared" si="0"/>
        <v>97</v>
      </c>
      <c r="L4">
        <f t="shared" si="1"/>
        <v>74</v>
      </c>
      <c r="M4" s="82" t="s">
        <v>2708</v>
      </c>
    </row>
    <row r="5" spans="1:13">
      <c r="A5" t="s">
        <v>111</v>
      </c>
      <c r="B5" t="s">
        <v>2736</v>
      </c>
      <c r="C5" t="s">
        <v>2690</v>
      </c>
      <c r="D5" s="1">
        <v>0.26648148148148149</v>
      </c>
      <c r="E5">
        <v>217</v>
      </c>
      <c r="F5">
        <v>94.44</v>
      </c>
      <c r="G5">
        <v>1784</v>
      </c>
      <c r="H5">
        <v>2096</v>
      </c>
      <c r="I5">
        <v>85.11</v>
      </c>
      <c r="J5">
        <v>312</v>
      </c>
      <c r="K5">
        <f t="shared" si="0"/>
        <v>94</v>
      </c>
      <c r="L5">
        <f t="shared" si="1"/>
        <v>85</v>
      </c>
      <c r="M5" s="82" t="s">
        <v>2713</v>
      </c>
    </row>
    <row r="6" spans="1:13">
      <c r="A6" t="s">
        <v>130</v>
      </c>
      <c r="B6" t="s">
        <v>2736</v>
      </c>
      <c r="C6" t="s">
        <v>2690</v>
      </c>
      <c r="D6" s="1">
        <v>7.2071759259259252E-2</v>
      </c>
      <c r="E6">
        <v>163</v>
      </c>
      <c r="F6">
        <v>92.38</v>
      </c>
      <c r="G6">
        <v>1381</v>
      </c>
      <c r="H6">
        <v>2096</v>
      </c>
      <c r="I6">
        <v>65.89</v>
      </c>
      <c r="J6">
        <v>715</v>
      </c>
      <c r="K6">
        <f t="shared" si="0"/>
        <v>92</v>
      </c>
      <c r="L6">
        <f t="shared" si="1"/>
        <v>66</v>
      </c>
      <c r="M6" s="82" t="s">
        <v>2700</v>
      </c>
    </row>
    <row r="7" spans="1:13">
      <c r="A7" t="s">
        <v>2367</v>
      </c>
      <c r="B7" t="s">
        <v>2736</v>
      </c>
      <c r="C7" t="s">
        <v>2690</v>
      </c>
      <c r="D7" s="1">
        <v>2.627314814814815E-3</v>
      </c>
      <c r="E7">
        <v>189</v>
      </c>
      <c r="F7">
        <v>93.5</v>
      </c>
      <c r="G7">
        <v>1788</v>
      </c>
      <c r="H7">
        <v>2096</v>
      </c>
      <c r="I7">
        <v>85.31</v>
      </c>
      <c r="J7">
        <v>308</v>
      </c>
      <c r="K7">
        <f t="shared" si="0"/>
        <v>94</v>
      </c>
      <c r="L7">
        <f t="shared" si="1"/>
        <v>85</v>
      </c>
      <c r="M7" s="82" t="s">
        <v>2718</v>
      </c>
    </row>
    <row r="8" spans="1:13">
      <c r="A8" t="s">
        <v>2368</v>
      </c>
      <c r="B8" t="s">
        <v>2736</v>
      </c>
      <c r="C8" t="s">
        <v>2690</v>
      </c>
      <c r="D8" s="1">
        <v>5.0798611111111114E-2</v>
      </c>
      <c r="E8">
        <v>219</v>
      </c>
      <c r="F8">
        <v>90.04</v>
      </c>
      <c r="G8">
        <v>1665</v>
      </c>
      <c r="H8">
        <v>2096</v>
      </c>
      <c r="I8">
        <v>79.44</v>
      </c>
      <c r="J8">
        <v>431</v>
      </c>
      <c r="K8">
        <f t="shared" si="0"/>
        <v>90</v>
      </c>
      <c r="L8">
        <f t="shared" si="1"/>
        <v>79</v>
      </c>
      <c r="M8" s="82" t="s">
        <v>2705</v>
      </c>
    </row>
    <row r="9" spans="1:13">
      <c r="A9" t="s">
        <v>2171</v>
      </c>
      <c r="B9" t="s">
        <v>2736</v>
      </c>
      <c r="C9" t="s">
        <v>2690</v>
      </c>
      <c r="D9" s="1">
        <v>0.90061342592592597</v>
      </c>
      <c r="E9">
        <v>183</v>
      </c>
      <c r="F9">
        <v>92.91</v>
      </c>
      <c r="G9">
        <v>1488</v>
      </c>
      <c r="H9">
        <v>2096</v>
      </c>
      <c r="I9">
        <v>70.989999999999995</v>
      </c>
      <c r="J9">
        <v>608</v>
      </c>
      <c r="K9">
        <f t="shared" si="0"/>
        <v>93</v>
      </c>
      <c r="L9">
        <f t="shared" si="1"/>
        <v>71</v>
      </c>
      <c r="M9" s="82" t="s">
        <v>2707</v>
      </c>
    </row>
    <row r="10" spans="1:13">
      <c r="A10" t="s">
        <v>2788</v>
      </c>
      <c r="B10" t="s">
        <v>2736</v>
      </c>
      <c r="C10" t="s">
        <v>2690</v>
      </c>
      <c r="D10" s="1">
        <v>0.15841435185185185</v>
      </c>
      <c r="E10">
        <v>107</v>
      </c>
      <c r="F10">
        <v>62.06</v>
      </c>
      <c r="G10">
        <v>212</v>
      </c>
      <c r="H10">
        <v>1572</v>
      </c>
      <c r="I10">
        <v>13.49</v>
      </c>
      <c r="J10">
        <v>1360</v>
      </c>
      <c r="K10">
        <f t="shared" si="0"/>
        <v>62</v>
      </c>
      <c r="L10">
        <f t="shared" si="1"/>
        <v>13</v>
      </c>
      <c r="M10" s="82" t="s">
        <v>2789</v>
      </c>
    </row>
    <row r="11" spans="1:13">
      <c r="A11" t="s">
        <v>2369</v>
      </c>
      <c r="B11" t="s">
        <v>3446</v>
      </c>
      <c r="C11" t="s">
        <v>2690</v>
      </c>
      <c r="D11" s="1">
        <v>0.20846064814814813</v>
      </c>
      <c r="E11">
        <v>553</v>
      </c>
      <c r="F11">
        <v>97.85</v>
      </c>
      <c r="G11">
        <v>226</v>
      </c>
      <c r="H11">
        <v>320</v>
      </c>
      <c r="I11">
        <v>70.63</v>
      </c>
      <c r="J11">
        <v>94</v>
      </c>
      <c r="K11">
        <f t="shared" si="0"/>
        <v>98</v>
      </c>
      <c r="L11">
        <f t="shared" si="1"/>
        <v>71</v>
      </c>
      <c r="M11" s="82" t="s">
        <v>2714</v>
      </c>
    </row>
    <row r="12" spans="1:13">
      <c r="A12" t="s">
        <v>2371</v>
      </c>
      <c r="B12" t="s">
        <v>3446</v>
      </c>
      <c r="C12" t="s">
        <v>2690</v>
      </c>
      <c r="D12" s="1">
        <v>0.1897685185185185</v>
      </c>
      <c r="E12">
        <v>1005</v>
      </c>
      <c r="F12">
        <v>97.7</v>
      </c>
      <c r="G12">
        <v>249</v>
      </c>
      <c r="H12">
        <v>640</v>
      </c>
      <c r="I12">
        <v>38.909999999999997</v>
      </c>
      <c r="J12">
        <v>391</v>
      </c>
      <c r="K12">
        <f t="shared" si="0"/>
        <v>98</v>
      </c>
      <c r="L12">
        <f t="shared" si="1"/>
        <v>39</v>
      </c>
      <c r="M12" s="82" t="s">
        <v>2691</v>
      </c>
    </row>
    <row r="13" spans="1:13">
      <c r="A13" t="s">
        <v>2373</v>
      </c>
      <c r="B13" t="s">
        <v>3446</v>
      </c>
      <c r="C13" t="s">
        <v>2690</v>
      </c>
      <c r="D13" s="1">
        <v>0.64432870370370365</v>
      </c>
      <c r="E13">
        <v>1119</v>
      </c>
      <c r="F13">
        <v>96.46</v>
      </c>
      <c r="G13">
        <v>578</v>
      </c>
      <c r="H13">
        <v>1164</v>
      </c>
      <c r="I13">
        <v>49.66</v>
      </c>
      <c r="J13">
        <v>586</v>
      </c>
      <c r="K13">
        <f t="shared" si="0"/>
        <v>96</v>
      </c>
      <c r="L13">
        <f t="shared" si="1"/>
        <v>50</v>
      </c>
      <c r="M13" s="82" t="s">
        <v>2709</v>
      </c>
    </row>
    <row r="14" spans="1:13">
      <c r="A14" t="s">
        <v>2372</v>
      </c>
      <c r="B14" t="s">
        <v>3446</v>
      </c>
      <c r="C14" t="s">
        <v>2690</v>
      </c>
      <c r="D14" s="1">
        <v>0.3999537037037037</v>
      </c>
      <c r="E14">
        <v>1132</v>
      </c>
      <c r="F14">
        <v>95.73</v>
      </c>
      <c r="G14">
        <v>1193</v>
      </c>
      <c r="H14">
        <v>1688</v>
      </c>
      <c r="I14">
        <v>70.680000000000007</v>
      </c>
      <c r="J14">
        <v>495</v>
      </c>
      <c r="K14">
        <f t="shared" si="0"/>
        <v>96</v>
      </c>
      <c r="L14">
        <f t="shared" si="1"/>
        <v>71</v>
      </c>
      <c r="M14" s="82" t="s">
        <v>2715</v>
      </c>
    </row>
    <row r="15" spans="1:13">
      <c r="A15" t="s">
        <v>2374</v>
      </c>
      <c r="B15" t="s">
        <v>3446</v>
      </c>
      <c r="C15" t="s">
        <v>2690</v>
      </c>
      <c r="D15" s="1">
        <v>0.58945601851851859</v>
      </c>
      <c r="E15">
        <v>1243</v>
      </c>
      <c r="F15">
        <v>96.24</v>
      </c>
      <c r="G15">
        <v>743</v>
      </c>
      <c r="H15">
        <v>1164</v>
      </c>
      <c r="I15">
        <v>63.83</v>
      </c>
      <c r="J15">
        <v>421</v>
      </c>
      <c r="K15">
        <f t="shared" si="0"/>
        <v>96</v>
      </c>
      <c r="L15">
        <f t="shared" si="1"/>
        <v>64</v>
      </c>
      <c r="M15" s="82" t="s">
        <v>2703</v>
      </c>
    </row>
    <row r="16" spans="1:13">
      <c r="A16" t="s">
        <v>2380</v>
      </c>
      <c r="B16" t="s">
        <v>2736</v>
      </c>
      <c r="C16" t="s">
        <v>2692</v>
      </c>
      <c r="D16" s="1">
        <v>0.27459490740740738</v>
      </c>
      <c r="E16">
        <v>506</v>
      </c>
      <c r="F16">
        <v>99.1</v>
      </c>
      <c r="G16">
        <v>3471</v>
      </c>
      <c r="H16">
        <v>7200</v>
      </c>
      <c r="I16">
        <v>48.21</v>
      </c>
      <c r="J16">
        <v>3729</v>
      </c>
      <c r="K16">
        <f t="shared" si="0"/>
        <v>99</v>
      </c>
      <c r="L16">
        <f t="shared" si="1"/>
        <v>48</v>
      </c>
      <c r="M16" s="82" t="s">
        <v>2783</v>
      </c>
    </row>
    <row r="17" spans="1:18">
      <c r="A17" t="s">
        <v>2375</v>
      </c>
      <c r="B17" t="s">
        <v>2736</v>
      </c>
      <c r="C17" t="s">
        <v>2692</v>
      </c>
      <c r="D17" s="1">
        <v>0.37525462962962958</v>
      </c>
      <c r="E17">
        <v>803</v>
      </c>
      <c r="F17">
        <v>97.4</v>
      </c>
      <c r="G17">
        <v>5963</v>
      </c>
      <c r="H17">
        <v>9600</v>
      </c>
      <c r="I17">
        <v>62.11</v>
      </c>
      <c r="J17">
        <v>3637</v>
      </c>
      <c r="K17">
        <f t="shared" si="0"/>
        <v>97</v>
      </c>
      <c r="L17">
        <f t="shared" si="1"/>
        <v>62</v>
      </c>
      <c r="M17" s="82" t="s">
        <v>2698</v>
      </c>
    </row>
    <row r="18" spans="1:18">
      <c r="A18" t="s">
        <v>2370</v>
      </c>
      <c r="B18" t="s">
        <v>2736</v>
      </c>
      <c r="C18" t="s">
        <v>2692</v>
      </c>
      <c r="D18" s="1">
        <v>0.81552083333333336</v>
      </c>
      <c r="E18">
        <v>858</v>
      </c>
      <c r="F18">
        <v>97.78</v>
      </c>
      <c r="G18">
        <v>6188</v>
      </c>
      <c r="H18">
        <v>9600</v>
      </c>
      <c r="I18">
        <v>64.459999999999994</v>
      </c>
      <c r="J18">
        <v>3412</v>
      </c>
      <c r="K18">
        <f t="shared" si="0"/>
        <v>98</v>
      </c>
      <c r="L18">
        <f t="shared" si="1"/>
        <v>64</v>
      </c>
      <c r="M18" s="82" t="s">
        <v>2719</v>
      </c>
      <c r="O18" s="1"/>
      <c r="P18" s="1"/>
      <c r="Q18" s="1"/>
      <c r="R18" s="1"/>
    </row>
    <row r="19" spans="1:18">
      <c r="A19" t="s">
        <v>2376</v>
      </c>
      <c r="B19" t="s">
        <v>2736</v>
      </c>
      <c r="C19" t="s">
        <v>2692</v>
      </c>
      <c r="D19" s="1">
        <v>0.26500000000000001</v>
      </c>
      <c r="E19">
        <v>511</v>
      </c>
      <c r="F19">
        <v>97.66</v>
      </c>
      <c r="G19">
        <v>3650</v>
      </c>
      <c r="H19">
        <v>7200</v>
      </c>
      <c r="I19">
        <v>50.69</v>
      </c>
      <c r="J19">
        <v>3550</v>
      </c>
      <c r="K19">
        <f t="shared" si="0"/>
        <v>98</v>
      </c>
      <c r="L19">
        <f t="shared" si="1"/>
        <v>51</v>
      </c>
      <c r="M19" s="82" t="s">
        <v>2717</v>
      </c>
      <c r="O19" s="1"/>
      <c r="P19" s="1"/>
      <c r="Q19" s="1"/>
      <c r="R19" s="1"/>
    </row>
    <row r="20" spans="1:18">
      <c r="A20" t="s">
        <v>2377</v>
      </c>
      <c r="B20" t="s">
        <v>2736</v>
      </c>
      <c r="C20" t="s">
        <v>2692</v>
      </c>
      <c r="D20" s="1">
        <v>0.28113425925925922</v>
      </c>
      <c r="E20">
        <v>1169</v>
      </c>
      <c r="F20">
        <v>98.43</v>
      </c>
      <c r="G20">
        <v>8856</v>
      </c>
      <c r="H20">
        <v>9600</v>
      </c>
      <c r="I20">
        <v>92.25</v>
      </c>
      <c r="J20">
        <v>744</v>
      </c>
      <c r="K20">
        <f t="shared" si="0"/>
        <v>98</v>
      </c>
      <c r="L20">
        <f t="shared" si="1"/>
        <v>92</v>
      </c>
      <c r="M20" s="82" t="s">
        <v>2720</v>
      </c>
      <c r="O20" s="1"/>
      <c r="P20" s="1"/>
      <c r="Q20" s="1"/>
      <c r="R20" s="1"/>
    </row>
    <row r="21" spans="1:18">
      <c r="A21" t="s">
        <v>2238</v>
      </c>
      <c r="B21" t="s">
        <v>2736</v>
      </c>
      <c r="C21" t="s">
        <v>2692</v>
      </c>
      <c r="D21" s="1">
        <v>0.40869212962962959</v>
      </c>
      <c r="E21">
        <v>681</v>
      </c>
      <c r="F21">
        <v>98.85</v>
      </c>
      <c r="G21">
        <v>5746</v>
      </c>
      <c r="H21">
        <v>9600</v>
      </c>
      <c r="I21">
        <v>59.85</v>
      </c>
      <c r="J21">
        <v>3854</v>
      </c>
      <c r="K21">
        <f t="shared" si="0"/>
        <v>99</v>
      </c>
      <c r="L21">
        <f t="shared" si="1"/>
        <v>60</v>
      </c>
      <c r="M21" s="82" t="s">
        <v>2712</v>
      </c>
      <c r="O21" s="1"/>
      <c r="P21" s="1"/>
      <c r="Q21" s="1"/>
      <c r="R21" s="1"/>
    </row>
    <row r="22" spans="1:18">
      <c r="A22" t="s">
        <v>2378</v>
      </c>
      <c r="B22" t="s">
        <v>3446</v>
      </c>
      <c r="C22" t="s">
        <v>2692</v>
      </c>
      <c r="D22" s="1">
        <v>0.41987268518518522</v>
      </c>
      <c r="E22">
        <v>1953</v>
      </c>
      <c r="F22">
        <v>98.76</v>
      </c>
      <c r="G22">
        <v>4529</v>
      </c>
      <c r="H22">
        <v>5623</v>
      </c>
      <c r="I22">
        <v>80.540000000000006</v>
      </c>
      <c r="J22">
        <v>1094</v>
      </c>
      <c r="K22">
        <f t="shared" si="0"/>
        <v>99</v>
      </c>
      <c r="L22">
        <f t="shared" si="1"/>
        <v>81</v>
      </c>
      <c r="M22" s="82" t="s">
        <v>2784</v>
      </c>
      <c r="O22" s="1"/>
      <c r="P22" s="1"/>
      <c r="Q22" s="1"/>
      <c r="R22" s="1"/>
    </row>
    <row r="23" spans="1:18">
      <c r="A23" t="s">
        <v>2379</v>
      </c>
      <c r="B23" t="s">
        <v>3446</v>
      </c>
      <c r="C23" t="s">
        <v>2692</v>
      </c>
      <c r="D23" s="1">
        <v>0.43496527777777777</v>
      </c>
      <c r="E23">
        <v>2810</v>
      </c>
      <c r="F23">
        <v>99.5</v>
      </c>
      <c r="G23">
        <v>5813</v>
      </c>
      <c r="H23">
        <v>6446</v>
      </c>
      <c r="I23">
        <v>90.18</v>
      </c>
      <c r="J23">
        <v>633</v>
      </c>
      <c r="K23">
        <f t="shared" si="0"/>
        <v>100</v>
      </c>
      <c r="L23">
        <f t="shared" si="1"/>
        <v>90</v>
      </c>
      <c r="M23" s="82" t="s">
        <v>2704</v>
      </c>
      <c r="O23" s="1"/>
      <c r="P23" s="1"/>
      <c r="Q23" s="1"/>
      <c r="R23" s="1"/>
    </row>
    <row r="24" spans="1:18">
      <c r="A24" t="s">
        <v>2369</v>
      </c>
      <c r="B24" t="s">
        <v>3446</v>
      </c>
      <c r="C24" t="s">
        <v>2692</v>
      </c>
      <c r="D24" s="1">
        <v>0.72299768518518526</v>
      </c>
      <c r="E24">
        <v>1636</v>
      </c>
      <c r="F24">
        <v>99.47</v>
      </c>
      <c r="G24">
        <v>5594</v>
      </c>
      <c r="H24">
        <v>5623</v>
      </c>
      <c r="I24">
        <v>99.48</v>
      </c>
      <c r="J24">
        <v>29</v>
      </c>
      <c r="K24">
        <f t="shared" si="0"/>
        <v>99</v>
      </c>
      <c r="L24">
        <f t="shared" si="1"/>
        <v>99</v>
      </c>
      <c r="M24" s="82" t="s">
        <v>2714</v>
      </c>
      <c r="O24" s="1"/>
      <c r="P24" s="1"/>
      <c r="Q24" s="1"/>
      <c r="R24" s="1"/>
    </row>
    <row r="25" spans="1:18">
      <c r="A25" t="s">
        <v>2362</v>
      </c>
      <c r="B25" t="s">
        <v>2736</v>
      </c>
      <c r="C25" t="s">
        <v>2692</v>
      </c>
      <c r="D25" s="1">
        <v>0.54452546296296289</v>
      </c>
      <c r="E25">
        <v>389</v>
      </c>
      <c r="F25">
        <v>96.66</v>
      </c>
      <c r="G25">
        <v>5317</v>
      </c>
      <c r="H25">
        <v>9600</v>
      </c>
      <c r="I25">
        <v>55.39</v>
      </c>
      <c r="J25">
        <v>4283</v>
      </c>
      <c r="K25">
        <f t="shared" si="0"/>
        <v>97</v>
      </c>
      <c r="L25">
        <f t="shared" si="1"/>
        <v>55</v>
      </c>
      <c r="M25" s="82" t="s">
        <v>2702</v>
      </c>
      <c r="O25" s="1"/>
      <c r="P25" s="1"/>
      <c r="Q25" s="1"/>
      <c r="R25" s="1"/>
    </row>
    <row r="26" spans="1:18">
      <c r="O26" s="1"/>
      <c r="P26" s="1"/>
      <c r="Q26" s="1"/>
      <c r="R26" s="1"/>
    </row>
    <row r="27" spans="1:18">
      <c r="O27" s="1"/>
      <c r="P27" s="1"/>
      <c r="Q27" s="1"/>
      <c r="R27" s="1"/>
    </row>
  </sheetData>
  <hyperlinks>
    <hyperlink ref="M2" r:id="rId1" xr:uid="{3FA5143A-0F2F-402A-8C2A-6D453E5F6B62}"/>
    <hyperlink ref="M3" r:id="rId2" xr:uid="{24239695-D04C-4C67-BF4A-99327D33BA09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5BB5-2654-48CE-B35A-25F149CBEFE0}">
  <dimension ref="A1:H3"/>
  <sheetViews>
    <sheetView workbookViewId="0">
      <selection activeCell="H8" sqref="H8"/>
    </sheetView>
  </sheetViews>
  <sheetFormatPr defaultRowHeight="14.4"/>
  <cols>
    <col min="8" max="8" width="14.33203125" customWidth="1"/>
  </cols>
  <sheetData>
    <row r="1" spans="1:8">
      <c r="A1" t="s">
        <v>2384</v>
      </c>
      <c r="B1" t="s">
        <v>3512</v>
      </c>
      <c r="C1" t="s">
        <v>2890</v>
      </c>
      <c r="D1" t="s">
        <v>2723</v>
      </c>
      <c r="E1" t="s">
        <v>2768</v>
      </c>
      <c r="F1" t="s">
        <v>3413</v>
      </c>
      <c r="G1" t="s">
        <v>3414</v>
      </c>
      <c r="H1" t="s">
        <v>3513</v>
      </c>
    </row>
    <row r="2" spans="1:8">
      <c r="A2" t="s">
        <v>3514</v>
      </c>
      <c r="B2" t="s">
        <v>3515</v>
      </c>
      <c r="C2" t="s">
        <v>2910</v>
      </c>
      <c r="D2" t="s">
        <v>2736</v>
      </c>
      <c r="E2" t="s">
        <v>2690</v>
      </c>
      <c r="F2">
        <v>28.88</v>
      </c>
      <c r="G2">
        <v>64.95</v>
      </c>
      <c r="H2" s="1">
        <v>0.11560185185185186</v>
      </c>
    </row>
    <row r="3" spans="1:8">
      <c r="A3" t="s">
        <v>3514</v>
      </c>
      <c r="B3" t="s">
        <v>3516</v>
      </c>
      <c r="C3" t="s">
        <v>2910</v>
      </c>
      <c r="D3" t="s">
        <v>2959</v>
      </c>
      <c r="E3" t="s">
        <v>2690</v>
      </c>
      <c r="F3">
        <v>36.76</v>
      </c>
      <c r="G3">
        <v>71.790000000000006</v>
      </c>
      <c r="H3" s="1">
        <v>0.12320601851851852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4275E-A260-4253-B765-B0F4996A7432}">
  <dimension ref="A1:M24"/>
  <sheetViews>
    <sheetView workbookViewId="0"/>
  </sheetViews>
  <sheetFormatPr defaultRowHeight="14.4"/>
  <cols>
    <col min="2" max="2" width="28.6640625" customWidth="1"/>
    <col min="3" max="3" width="24.44140625" customWidth="1"/>
    <col min="6" max="6" width="13.109375" customWidth="1"/>
    <col min="7" max="7" width="12.33203125" customWidth="1"/>
    <col min="8" max="8" width="14.88671875" customWidth="1"/>
    <col min="9" max="9" width="12.109375" customWidth="1"/>
    <col min="10" max="10" width="18.88671875" customWidth="1"/>
    <col min="13" max="13" width="16" customWidth="1"/>
  </cols>
  <sheetData>
    <row r="1" spans="1:13">
      <c r="A1" s="6" t="s">
        <v>2888</v>
      </c>
      <c r="B1" s="6" t="s">
        <v>2693</v>
      </c>
      <c r="C1" s="6" t="s">
        <v>2889</v>
      </c>
      <c r="D1" s="6" t="s">
        <v>2723</v>
      </c>
      <c r="E1" s="6" t="s">
        <v>2768</v>
      </c>
      <c r="F1" s="6" t="s">
        <v>2394</v>
      </c>
      <c r="G1" s="6" t="s">
        <v>2395</v>
      </c>
      <c r="H1" s="6" t="s">
        <v>3505</v>
      </c>
      <c r="I1" s="6" t="s">
        <v>2697</v>
      </c>
      <c r="J1" s="6" t="s">
        <v>3506</v>
      </c>
      <c r="K1" s="6" t="s">
        <v>3517</v>
      </c>
      <c r="L1" s="6" t="s">
        <v>3518</v>
      </c>
      <c r="M1" s="6" t="s">
        <v>3519</v>
      </c>
    </row>
    <row r="2" spans="1:13">
      <c r="A2" s="6">
        <v>926862</v>
      </c>
      <c r="B2" s="6" t="s">
        <v>2909</v>
      </c>
      <c r="C2" s="6" t="s">
        <v>2713</v>
      </c>
      <c r="D2" s="6" t="s">
        <v>2959</v>
      </c>
      <c r="E2" s="6" t="s">
        <v>2690</v>
      </c>
      <c r="F2" s="6">
        <v>2620</v>
      </c>
      <c r="G2" s="6">
        <v>2587</v>
      </c>
      <c r="H2" s="6">
        <v>98.74</v>
      </c>
      <c r="I2" s="6">
        <v>95.97</v>
      </c>
      <c r="J2" s="6">
        <v>98.74</v>
      </c>
      <c r="K2" s="6">
        <f>ROUND(H2,0)</f>
        <v>99</v>
      </c>
      <c r="L2" s="6">
        <f>ROUND(I2,0)</f>
        <v>96</v>
      </c>
      <c r="M2" s="6">
        <f>ROUND(J2,0)</f>
        <v>99</v>
      </c>
    </row>
    <row r="3" spans="1:13">
      <c r="A3" s="6">
        <v>926863</v>
      </c>
      <c r="B3" s="6" t="s">
        <v>2911</v>
      </c>
      <c r="C3" s="6" t="s">
        <v>2700</v>
      </c>
      <c r="D3" s="6" t="s">
        <v>2959</v>
      </c>
      <c r="E3" s="6" t="s">
        <v>2690</v>
      </c>
      <c r="F3" s="6">
        <v>2096</v>
      </c>
      <c r="G3" s="6">
        <v>2129</v>
      </c>
      <c r="H3" s="6">
        <v>101.57</v>
      </c>
      <c r="I3" s="6">
        <v>93.63</v>
      </c>
      <c r="J3" s="6">
        <v>101.57</v>
      </c>
      <c r="K3" s="6">
        <f t="shared" ref="K3:K24" si="0">ROUND(H3,0)</f>
        <v>102</v>
      </c>
      <c r="L3" s="6">
        <f t="shared" ref="L3:L24" si="1">ROUND(I3,0)</f>
        <v>94</v>
      </c>
      <c r="M3" s="6">
        <f t="shared" ref="M3:M24" si="2">ROUND(J3,0)</f>
        <v>102</v>
      </c>
    </row>
    <row r="4" spans="1:13">
      <c r="A4" s="6">
        <v>926864</v>
      </c>
      <c r="B4" s="6" t="s">
        <v>2967</v>
      </c>
      <c r="C4" s="6" t="s">
        <v>2705</v>
      </c>
      <c r="D4" s="6" t="s">
        <v>2959</v>
      </c>
      <c r="E4" s="6" t="s">
        <v>2690</v>
      </c>
      <c r="F4" s="6">
        <v>2620</v>
      </c>
      <c r="G4" s="6">
        <v>2691</v>
      </c>
      <c r="H4" s="6">
        <v>102.71</v>
      </c>
      <c r="I4" s="6">
        <v>96.1</v>
      </c>
      <c r="J4" s="6">
        <v>102.71</v>
      </c>
      <c r="K4" s="6">
        <f t="shared" si="0"/>
        <v>103</v>
      </c>
      <c r="L4" s="6">
        <f t="shared" si="1"/>
        <v>96</v>
      </c>
      <c r="M4" s="6">
        <f t="shared" si="2"/>
        <v>103</v>
      </c>
    </row>
    <row r="5" spans="1:13">
      <c r="A5" s="6">
        <v>926858</v>
      </c>
      <c r="B5" s="6" t="s">
        <v>2912</v>
      </c>
      <c r="C5" s="6" t="s">
        <v>2708</v>
      </c>
      <c r="D5" s="6" t="s">
        <v>2959</v>
      </c>
      <c r="E5" s="6" t="s">
        <v>2690</v>
      </c>
      <c r="F5" s="6">
        <v>2620</v>
      </c>
      <c r="G5" s="6">
        <v>2610</v>
      </c>
      <c r="H5" s="6">
        <v>99.62</v>
      </c>
      <c r="I5" s="6">
        <v>98.38</v>
      </c>
      <c r="J5" s="6">
        <v>99.62</v>
      </c>
      <c r="K5" s="6">
        <f t="shared" si="0"/>
        <v>100</v>
      </c>
      <c r="L5" s="6">
        <f t="shared" si="1"/>
        <v>98</v>
      </c>
      <c r="M5" s="6">
        <f t="shared" si="2"/>
        <v>100</v>
      </c>
    </row>
    <row r="6" spans="1:13">
      <c r="A6" s="6">
        <v>922016</v>
      </c>
      <c r="B6" s="6" t="s">
        <v>2913</v>
      </c>
      <c r="C6" s="6" t="s">
        <v>2706</v>
      </c>
      <c r="D6" s="6" t="s">
        <v>2959</v>
      </c>
      <c r="E6" s="6" t="s">
        <v>2690</v>
      </c>
      <c r="F6" s="6">
        <v>2620</v>
      </c>
      <c r="G6" s="6">
        <v>2629</v>
      </c>
      <c r="H6" s="6">
        <v>100.34</v>
      </c>
      <c r="I6" s="6">
        <v>97.2</v>
      </c>
      <c r="J6" s="6">
        <v>100.34</v>
      </c>
      <c r="K6" s="6">
        <f t="shared" si="0"/>
        <v>100</v>
      </c>
      <c r="L6" s="6">
        <f t="shared" si="1"/>
        <v>97</v>
      </c>
      <c r="M6" s="6">
        <f t="shared" si="2"/>
        <v>100</v>
      </c>
    </row>
    <row r="7" spans="1:13">
      <c r="A7" s="6">
        <v>922017</v>
      </c>
      <c r="B7" s="6" t="s">
        <v>2914</v>
      </c>
      <c r="C7" s="103" t="s">
        <v>2711</v>
      </c>
      <c r="D7" s="6" t="s">
        <v>2959</v>
      </c>
      <c r="E7" s="6" t="s">
        <v>2690</v>
      </c>
      <c r="F7" s="6">
        <v>2620</v>
      </c>
      <c r="G7" s="6">
        <v>2814</v>
      </c>
      <c r="H7" s="6">
        <v>107.4</v>
      </c>
      <c r="I7" s="6">
        <v>97.72</v>
      </c>
      <c r="J7" s="6">
        <v>107.4</v>
      </c>
      <c r="K7" s="6">
        <f t="shared" si="0"/>
        <v>107</v>
      </c>
      <c r="L7" s="6">
        <f t="shared" si="1"/>
        <v>98</v>
      </c>
      <c r="M7" s="6">
        <f t="shared" si="2"/>
        <v>107</v>
      </c>
    </row>
    <row r="8" spans="1:13">
      <c r="A8" s="6">
        <v>913291</v>
      </c>
      <c r="B8" s="6" t="s">
        <v>2916</v>
      </c>
      <c r="C8" s="6" t="s">
        <v>2719</v>
      </c>
      <c r="D8" s="6" t="s">
        <v>2959</v>
      </c>
      <c r="E8" s="6" t="s">
        <v>2692</v>
      </c>
      <c r="F8" s="6">
        <v>12000</v>
      </c>
      <c r="G8" s="6">
        <v>13827</v>
      </c>
      <c r="H8" s="6">
        <v>115.23</v>
      </c>
      <c r="I8" s="6">
        <v>97.99</v>
      </c>
      <c r="J8" s="6">
        <v>106.61</v>
      </c>
      <c r="K8" s="6">
        <f t="shared" si="0"/>
        <v>115</v>
      </c>
      <c r="L8" s="6">
        <f t="shared" si="1"/>
        <v>98</v>
      </c>
      <c r="M8" s="6">
        <f t="shared" si="2"/>
        <v>107</v>
      </c>
    </row>
    <row r="9" spans="1:13">
      <c r="A9" s="6">
        <v>921798</v>
      </c>
      <c r="B9" s="6" t="s">
        <v>2917</v>
      </c>
      <c r="C9" s="6" t="s">
        <v>2715</v>
      </c>
      <c r="D9" s="6" t="s">
        <v>2959</v>
      </c>
      <c r="E9" s="6" t="s">
        <v>2690</v>
      </c>
      <c r="F9" s="6">
        <v>2620</v>
      </c>
      <c r="G9" s="6">
        <v>2610</v>
      </c>
      <c r="H9" s="6">
        <v>99.62</v>
      </c>
      <c r="I9" s="6">
        <v>96.42</v>
      </c>
      <c r="J9" s="6">
        <v>99.62</v>
      </c>
      <c r="K9" s="6">
        <f t="shared" si="0"/>
        <v>100</v>
      </c>
      <c r="L9" s="6">
        <f t="shared" si="1"/>
        <v>96</v>
      </c>
      <c r="M9" s="6">
        <f t="shared" si="2"/>
        <v>100</v>
      </c>
    </row>
    <row r="10" spans="1:13">
      <c r="A10" s="6">
        <v>912986</v>
      </c>
      <c r="B10" s="6" t="s">
        <v>2918</v>
      </c>
      <c r="C10" s="6" t="s">
        <v>2691</v>
      </c>
      <c r="D10" s="6" t="s">
        <v>2959</v>
      </c>
      <c r="E10" s="6" t="s">
        <v>2690</v>
      </c>
      <c r="F10" s="6">
        <v>6372</v>
      </c>
      <c r="G10" s="6">
        <v>5852</v>
      </c>
      <c r="H10" s="6">
        <v>91.84</v>
      </c>
      <c r="I10" s="6">
        <v>97.19</v>
      </c>
      <c r="J10" s="6">
        <v>87.59</v>
      </c>
      <c r="K10" s="6">
        <f t="shared" si="0"/>
        <v>92</v>
      </c>
      <c r="L10" s="6">
        <f t="shared" si="1"/>
        <v>97</v>
      </c>
      <c r="M10" s="6">
        <f t="shared" si="2"/>
        <v>88</v>
      </c>
    </row>
    <row r="11" spans="1:13">
      <c r="A11" s="6">
        <v>926859</v>
      </c>
      <c r="B11" s="6" t="s">
        <v>2919</v>
      </c>
      <c r="C11" s="6" t="s">
        <v>2718</v>
      </c>
      <c r="D11" s="6" t="s">
        <v>2959</v>
      </c>
      <c r="E11" s="6" t="s">
        <v>2690</v>
      </c>
      <c r="F11" s="6">
        <v>2620</v>
      </c>
      <c r="G11" s="6">
        <v>2654</v>
      </c>
      <c r="H11" s="6">
        <v>101.3</v>
      </c>
      <c r="I11" s="6">
        <v>97.12</v>
      </c>
      <c r="J11" s="6">
        <v>101.3</v>
      </c>
      <c r="K11" s="6">
        <f t="shared" si="0"/>
        <v>101</v>
      </c>
      <c r="L11" s="6">
        <f t="shared" si="1"/>
        <v>97</v>
      </c>
      <c r="M11" s="6">
        <f t="shared" si="2"/>
        <v>101</v>
      </c>
    </row>
    <row r="12" spans="1:13">
      <c r="A12" s="6">
        <v>913328</v>
      </c>
      <c r="B12" s="6" t="s">
        <v>2920</v>
      </c>
      <c r="C12" s="6" t="s">
        <v>2698</v>
      </c>
      <c r="D12" s="6" t="s">
        <v>2959</v>
      </c>
      <c r="E12" s="6" t="s">
        <v>2692</v>
      </c>
      <c r="F12" s="6">
        <v>7200</v>
      </c>
      <c r="G12" s="6">
        <v>7191</v>
      </c>
      <c r="H12" s="6">
        <v>99.88</v>
      </c>
      <c r="I12" s="6">
        <v>98.69</v>
      </c>
      <c r="J12" s="6">
        <v>99.35</v>
      </c>
      <c r="K12" s="6">
        <f t="shared" si="0"/>
        <v>100</v>
      </c>
      <c r="L12" s="6">
        <f t="shared" si="1"/>
        <v>99</v>
      </c>
      <c r="M12" s="6">
        <f t="shared" si="2"/>
        <v>99</v>
      </c>
    </row>
    <row r="13" spans="1:13">
      <c r="A13" s="6">
        <v>913009</v>
      </c>
      <c r="B13" s="6" t="s">
        <v>2921</v>
      </c>
      <c r="C13" s="6" t="s">
        <v>2702</v>
      </c>
      <c r="D13" s="6" t="s">
        <v>2959</v>
      </c>
      <c r="E13" s="6" t="s">
        <v>2690</v>
      </c>
      <c r="F13" s="6">
        <v>2391</v>
      </c>
      <c r="G13" s="6">
        <v>2465</v>
      </c>
      <c r="H13" s="6">
        <v>103.09</v>
      </c>
      <c r="I13" s="6">
        <v>97.26</v>
      </c>
      <c r="J13" s="6">
        <v>106.2</v>
      </c>
      <c r="K13" s="6">
        <f t="shared" si="0"/>
        <v>103</v>
      </c>
      <c r="L13" s="6">
        <f t="shared" si="1"/>
        <v>97</v>
      </c>
      <c r="M13" s="6">
        <f t="shared" si="2"/>
        <v>106</v>
      </c>
    </row>
    <row r="14" spans="1:13">
      <c r="A14" s="6">
        <v>913029</v>
      </c>
      <c r="B14" s="6" t="s">
        <v>2922</v>
      </c>
      <c r="C14" s="6" t="s">
        <v>2717</v>
      </c>
      <c r="D14" s="6" t="s">
        <v>2959</v>
      </c>
      <c r="E14" s="6" t="s">
        <v>2692</v>
      </c>
      <c r="F14" s="6">
        <v>12000</v>
      </c>
      <c r="G14" s="6">
        <v>12072</v>
      </c>
      <c r="H14" s="6">
        <v>100.6</v>
      </c>
      <c r="I14" s="6">
        <v>98.92</v>
      </c>
      <c r="J14" s="6">
        <v>99.76</v>
      </c>
      <c r="K14" s="6">
        <f t="shared" si="0"/>
        <v>101</v>
      </c>
      <c r="L14" s="6">
        <f t="shared" si="1"/>
        <v>99</v>
      </c>
      <c r="M14" s="6">
        <f t="shared" si="2"/>
        <v>100</v>
      </c>
    </row>
    <row r="15" spans="1:13">
      <c r="A15" s="6">
        <v>921800</v>
      </c>
      <c r="B15" s="6" t="s">
        <v>2924</v>
      </c>
      <c r="C15" s="6" t="s">
        <v>2709</v>
      </c>
      <c r="D15" s="6" t="s">
        <v>2959</v>
      </c>
      <c r="E15" s="6" t="s">
        <v>2690</v>
      </c>
      <c r="F15" s="6">
        <v>2620</v>
      </c>
      <c r="G15" s="6">
        <v>2153</v>
      </c>
      <c r="H15" s="6">
        <v>82.18</v>
      </c>
      <c r="I15" s="6">
        <v>97.19</v>
      </c>
      <c r="J15" s="6">
        <v>82.18</v>
      </c>
      <c r="K15" s="6">
        <f t="shared" si="0"/>
        <v>82</v>
      </c>
      <c r="L15" s="6">
        <f t="shared" si="1"/>
        <v>97</v>
      </c>
      <c r="M15" s="6">
        <f t="shared" si="2"/>
        <v>82</v>
      </c>
    </row>
    <row r="16" spans="1:13">
      <c r="A16" s="6">
        <v>914900</v>
      </c>
      <c r="B16" s="6" t="s">
        <v>3417</v>
      </c>
      <c r="C16" s="6" t="s">
        <v>2784</v>
      </c>
      <c r="D16" s="6" t="s">
        <v>2959</v>
      </c>
      <c r="E16" s="6" t="s">
        <v>2692</v>
      </c>
      <c r="F16" s="6">
        <v>12000</v>
      </c>
      <c r="G16" s="6">
        <v>12916</v>
      </c>
      <c r="H16" s="6">
        <v>107.63</v>
      </c>
      <c r="I16" s="6">
        <v>99.02</v>
      </c>
      <c r="J16" s="6">
        <v>103.33</v>
      </c>
      <c r="K16" s="6">
        <f t="shared" si="0"/>
        <v>108</v>
      </c>
      <c r="L16" s="6">
        <f t="shared" si="1"/>
        <v>99</v>
      </c>
      <c r="M16" s="6">
        <f t="shared" si="2"/>
        <v>103</v>
      </c>
    </row>
    <row r="17" spans="1:13">
      <c r="A17" s="6">
        <v>914025</v>
      </c>
      <c r="B17" s="6" t="s">
        <v>2926</v>
      </c>
      <c r="C17" s="6" t="s">
        <v>2720</v>
      </c>
      <c r="D17" s="6" t="s">
        <v>2959</v>
      </c>
      <c r="E17" s="6" t="s">
        <v>2692</v>
      </c>
      <c r="F17" s="6">
        <v>12000</v>
      </c>
      <c r="G17" s="6">
        <v>11706</v>
      </c>
      <c r="H17" s="6">
        <v>97.55</v>
      </c>
      <c r="I17" s="6">
        <v>97.98</v>
      </c>
      <c r="J17" s="6">
        <v>97.77</v>
      </c>
      <c r="K17" s="6">
        <f t="shared" si="0"/>
        <v>98</v>
      </c>
      <c r="L17" s="6">
        <f t="shared" si="1"/>
        <v>98</v>
      </c>
      <c r="M17" s="6">
        <f t="shared" si="2"/>
        <v>98</v>
      </c>
    </row>
    <row r="18" spans="1:13">
      <c r="A18" s="6">
        <v>921794</v>
      </c>
      <c r="B18" s="6" t="s">
        <v>2927</v>
      </c>
      <c r="C18" s="6" t="s">
        <v>2714</v>
      </c>
      <c r="D18" s="6" t="s">
        <v>2959</v>
      </c>
      <c r="E18" s="6" t="s">
        <v>2690</v>
      </c>
      <c r="F18" s="6">
        <v>3972</v>
      </c>
      <c r="G18" s="6">
        <v>4311</v>
      </c>
      <c r="H18" s="6">
        <v>108.53</v>
      </c>
      <c r="I18" s="6">
        <v>73.62</v>
      </c>
      <c r="J18" s="6">
        <v>108.34</v>
      </c>
      <c r="K18" s="6">
        <f t="shared" si="0"/>
        <v>109</v>
      </c>
      <c r="L18" s="6">
        <f t="shared" si="1"/>
        <v>74</v>
      </c>
      <c r="M18" s="6">
        <f t="shared" si="2"/>
        <v>108</v>
      </c>
    </row>
    <row r="19" spans="1:13">
      <c r="A19" s="6">
        <v>926860</v>
      </c>
      <c r="B19" s="6" t="s">
        <v>3424</v>
      </c>
      <c r="C19" s="6" t="s">
        <v>2789</v>
      </c>
      <c r="D19" s="6" t="s">
        <v>2959</v>
      </c>
      <c r="E19" s="6" t="s">
        <v>2690</v>
      </c>
      <c r="F19" s="6">
        <v>2620</v>
      </c>
      <c r="G19" s="6">
        <v>963</v>
      </c>
      <c r="H19" s="6">
        <v>36.76</v>
      </c>
      <c r="I19" s="6">
        <v>71.790000000000006</v>
      </c>
      <c r="J19" s="6">
        <v>36.76</v>
      </c>
      <c r="K19" s="6">
        <f t="shared" si="0"/>
        <v>37</v>
      </c>
      <c r="L19" s="6">
        <f t="shared" si="1"/>
        <v>72</v>
      </c>
      <c r="M19" s="6">
        <f t="shared" si="2"/>
        <v>37</v>
      </c>
    </row>
    <row r="20" spans="1:13">
      <c r="A20" s="6">
        <v>926861</v>
      </c>
      <c r="B20" s="6" t="s">
        <v>2929</v>
      </c>
      <c r="C20" s="6" t="s">
        <v>2707</v>
      </c>
      <c r="D20" s="6" t="s">
        <v>2959</v>
      </c>
      <c r="E20" s="6" t="s">
        <v>2690</v>
      </c>
      <c r="F20" s="6">
        <v>2620</v>
      </c>
      <c r="G20" s="6">
        <v>2638</v>
      </c>
      <c r="H20" s="6">
        <v>100.69</v>
      </c>
      <c r="I20" s="6">
        <v>96.12</v>
      </c>
      <c r="J20" s="6">
        <v>100.69</v>
      </c>
      <c r="K20" s="6">
        <f t="shared" si="0"/>
        <v>101</v>
      </c>
      <c r="L20" s="6">
        <f t="shared" si="1"/>
        <v>96</v>
      </c>
      <c r="M20" s="6">
        <f t="shared" si="2"/>
        <v>101</v>
      </c>
    </row>
    <row r="21" spans="1:13">
      <c r="A21" s="6">
        <v>921799</v>
      </c>
      <c r="B21" s="6" t="s">
        <v>2930</v>
      </c>
      <c r="C21" s="6" t="s">
        <v>2703</v>
      </c>
      <c r="D21" s="6" t="s">
        <v>2959</v>
      </c>
      <c r="E21" s="6" t="s">
        <v>2690</v>
      </c>
      <c r="F21" s="6">
        <v>1572</v>
      </c>
      <c r="G21" s="6">
        <v>1176</v>
      </c>
      <c r="H21" s="6">
        <v>74.81</v>
      </c>
      <c r="I21" s="6">
        <v>97.98</v>
      </c>
      <c r="J21" s="6">
        <v>74.81</v>
      </c>
      <c r="K21" s="6">
        <f t="shared" si="0"/>
        <v>75</v>
      </c>
      <c r="L21" s="6">
        <f t="shared" si="1"/>
        <v>98</v>
      </c>
      <c r="M21" s="6">
        <f t="shared" si="2"/>
        <v>75</v>
      </c>
    </row>
    <row r="22" spans="1:13">
      <c r="A22" s="6">
        <v>921777</v>
      </c>
      <c r="B22" s="6" t="s">
        <v>2931</v>
      </c>
      <c r="C22" s="6" t="s">
        <v>2712</v>
      </c>
      <c r="D22" s="6" t="s">
        <v>2959</v>
      </c>
      <c r="E22" s="6" t="s">
        <v>2692</v>
      </c>
      <c r="F22" s="6">
        <v>7200</v>
      </c>
      <c r="G22" s="6">
        <v>7069</v>
      </c>
      <c r="H22" s="6">
        <v>98.18</v>
      </c>
      <c r="I22" s="6">
        <v>98.79</v>
      </c>
      <c r="J22" s="6">
        <v>98.49</v>
      </c>
      <c r="K22" s="6">
        <f t="shared" si="0"/>
        <v>98</v>
      </c>
      <c r="L22" s="6">
        <f t="shared" si="1"/>
        <v>99</v>
      </c>
      <c r="M22" s="6">
        <f t="shared" si="2"/>
        <v>98</v>
      </c>
    </row>
    <row r="23" spans="1:13">
      <c r="A23" s="6">
        <v>921774</v>
      </c>
      <c r="B23" s="6" t="s">
        <v>2932</v>
      </c>
      <c r="C23" s="6" t="s">
        <v>2704</v>
      </c>
      <c r="D23" s="6" t="s">
        <v>2959</v>
      </c>
      <c r="E23" s="6" t="s">
        <v>2692</v>
      </c>
      <c r="F23" s="6">
        <v>12000</v>
      </c>
      <c r="G23" s="6">
        <v>13976</v>
      </c>
      <c r="H23" s="6">
        <v>116.47</v>
      </c>
      <c r="I23" s="6">
        <v>98.67</v>
      </c>
      <c r="J23" s="6">
        <v>107.57</v>
      </c>
      <c r="K23" s="6">
        <f t="shared" si="0"/>
        <v>116</v>
      </c>
      <c r="L23" s="6">
        <f t="shared" si="1"/>
        <v>99</v>
      </c>
      <c r="M23" s="6">
        <f t="shared" si="2"/>
        <v>108</v>
      </c>
    </row>
    <row r="24" spans="1:13">
      <c r="A24" s="6">
        <v>912697</v>
      </c>
      <c r="B24" s="6" t="s">
        <v>3018</v>
      </c>
      <c r="C24" s="6" t="s">
        <v>2783</v>
      </c>
      <c r="D24" s="6" t="s">
        <v>2959</v>
      </c>
      <c r="E24" s="6" t="s">
        <v>2692</v>
      </c>
      <c r="F24" s="6">
        <v>12000</v>
      </c>
      <c r="G24" s="6">
        <v>12400</v>
      </c>
      <c r="H24" s="6">
        <v>103.33</v>
      </c>
      <c r="I24" s="6">
        <v>97.62</v>
      </c>
      <c r="J24" s="6">
        <v>100.48</v>
      </c>
      <c r="K24" s="6">
        <f t="shared" si="0"/>
        <v>103</v>
      </c>
      <c r="L24" s="6">
        <f t="shared" si="1"/>
        <v>98</v>
      </c>
      <c r="M24" s="6">
        <f t="shared" si="2"/>
        <v>100</v>
      </c>
    </row>
  </sheetData>
  <hyperlinks>
    <hyperlink ref="C7" r:id="rId1" xr:uid="{20E47CF5-0258-4F23-89A7-05628BE51AA3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919E-8D2E-4CB2-A313-75F046FA5AFA}">
  <dimension ref="A1:ALC26"/>
  <sheetViews>
    <sheetView topLeftCell="AIM1" workbookViewId="0">
      <selection activeCell="AKY3" sqref="AKY3:AKY11"/>
    </sheetView>
  </sheetViews>
  <sheetFormatPr defaultRowHeight="14.4"/>
  <cols>
    <col min="1" max="1" width="10.88671875" customWidth="1"/>
    <col min="2" max="2" width="12.44140625" customWidth="1"/>
    <col min="3" max="3" width="6.88671875" customWidth="1"/>
    <col min="4" max="4" width="7.6640625" customWidth="1"/>
    <col min="11" max="11" width="10" customWidth="1"/>
    <col min="30" max="30" width="12.33203125" customWidth="1"/>
    <col min="31" max="31" width="6.88671875" customWidth="1"/>
    <col min="32" max="32" width="7.6640625" customWidth="1"/>
    <col min="58" max="58" width="13.44140625" customWidth="1"/>
    <col min="59" max="59" width="6.88671875" customWidth="1"/>
    <col min="60" max="60" width="7.6640625" customWidth="1"/>
    <col min="87" max="87" width="6.88671875" customWidth="1"/>
    <col min="88" max="88" width="7.6640625" customWidth="1"/>
    <col min="113" max="113" width="11.44140625" customWidth="1"/>
    <col min="114" max="114" width="13.109375" customWidth="1"/>
    <col min="115" max="115" width="6.88671875" customWidth="1"/>
    <col min="116" max="116" width="7.6640625" customWidth="1"/>
    <col min="209" max="209" width="13.109375" customWidth="1"/>
    <col min="210" max="210" width="12.6640625" customWidth="1"/>
    <col min="212" max="212" width="11.88671875" customWidth="1"/>
    <col min="219" max="219" width="11.44140625" customWidth="1"/>
    <col min="220" max="220" width="13.44140625" customWidth="1"/>
    <col min="246" max="246" width="11.6640625" customWidth="1"/>
    <col min="324" max="324" width="12.33203125" customWidth="1"/>
    <col min="353" max="356" width="12.44140625" bestFit="1" customWidth="1"/>
    <col min="380" max="383" width="9.33203125" bestFit="1" customWidth="1"/>
    <col min="406" max="409" width="9.33203125" bestFit="1" customWidth="1"/>
    <col min="432" max="432" width="13.44140625" customWidth="1"/>
    <col min="458" max="458" width="11.88671875" customWidth="1"/>
    <col min="459" max="459" width="15" customWidth="1"/>
    <col min="486" max="486" width="13.5546875" customWidth="1"/>
    <col min="514" max="514" width="14" customWidth="1"/>
    <col min="542" max="542" width="14.33203125" customWidth="1"/>
    <col min="570" max="570" width="16.5546875" customWidth="1"/>
    <col min="598" max="598" width="14.5546875" customWidth="1"/>
    <col min="625" max="625" width="12.33203125" customWidth="1"/>
    <col min="626" max="626" width="12.5546875" customWidth="1"/>
    <col min="654" max="654" width="13.109375" customWidth="1"/>
    <col min="682" max="682" width="12.109375" customWidth="1"/>
    <col min="710" max="710" width="13.5546875" customWidth="1"/>
    <col min="739" max="739" width="12.109375" customWidth="1"/>
    <col min="767" max="767" width="13.88671875" customWidth="1"/>
    <col min="795" max="795" width="12.5546875" customWidth="1"/>
    <col min="823" max="823" width="12.44140625" customWidth="1"/>
    <col min="851" max="851" width="12.6640625" customWidth="1"/>
    <col min="879" max="879" width="12.88671875" customWidth="1"/>
    <col min="907" max="907" width="12.88671875" customWidth="1"/>
    <col min="934" max="934" width="12.44140625" customWidth="1"/>
    <col min="935" max="935" width="12.6640625" customWidth="1"/>
    <col min="963" max="963" width="14.6640625" customWidth="1"/>
  </cols>
  <sheetData>
    <row r="1" spans="1:991">
      <c r="A1" s="548">
        <v>44473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/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44475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44476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44477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44478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>
        <v>44479</v>
      </c>
      <c r="FL1" s="548"/>
      <c r="FM1" s="548"/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126"/>
      <c r="GL1" s="126"/>
      <c r="GM1" s="126"/>
      <c r="GN1" s="126"/>
      <c r="GO1" s="126"/>
      <c r="GP1" s="126"/>
      <c r="GQ1" s="126"/>
      <c r="GR1" s="126"/>
      <c r="GS1" s="126"/>
      <c r="GT1" s="126"/>
      <c r="GU1" s="126"/>
      <c r="GV1" s="126"/>
      <c r="GW1" s="126"/>
      <c r="GX1" s="126" t="s">
        <v>3520</v>
      </c>
      <c r="GY1" s="126"/>
      <c r="GZ1" s="126"/>
      <c r="HA1" s="126"/>
      <c r="HB1" s="126"/>
      <c r="HC1" s="126"/>
      <c r="HD1" s="126"/>
      <c r="HE1" s="126"/>
      <c r="HF1" s="126"/>
      <c r="HG1" s="126"/>
      <c r="HH1" s="126"/>
      <c r="HI1" s="126"/>
      <c r="HJ1" s="126"/>
      <c r="HK1" s="548">
        <v>44479</v>
      </c>
      <c r="HL1" s="548"/>
      <c r="HM1" s="548"/>
      <c r="HN1" s="548"/>
      <c r="HO1" s="548"/>
      <c r="HP1" s="548"/>
      <c r="HQ1" s="548"/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>
        <v>44480</v>
      </c>
      <c r="IL1" s="548"/>
      <c r="IM1" s="548"/>
      <c r="IN1" s="548"/>
      <c r="IO1" s="548"/>
      <c r="IP1" s="548"/>
      <c r="IQ1" s="548"/>
      <c r="IR1" s="548"/>
      <c r="IS1" s="548"/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>
        <v>44481</v>
      </c>
      <c r="JL1" s="548"/>
      <c r="JM1" s="548"/>
      <c r="JN1" s="548"/>
      <c r="JO1" s="548"/>
      <c r="JP1" s="548"/>
      <c r="JQ1" s="548"/>
      <c r="JR1" s="548"/>
      <c r="JS1" s="548"/>
      <c r="JT1" s="548"/>
      <c r="JU1" s="548"/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>
        <v>44482</v>
      </c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/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>
        <v>44483</v>
      </c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/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126"/>
      <c r="MM1" s="126"/>
      <c r="MN1" s="126"/>
      <c r="MO1" s="126"/>
      <c r="MP1" s="126"/>
      <c r="MQ1" s="126"/>
      <c r="MR1" s="126"/>
      <c r="MS1" s="126"/>
      <c r="MT1" s="126"/>
      <c r="MU1" s="126"/>
      <c r="MV1" s="126"/>
      <c r="MW1" s="126"/>
      <c r="MX1" s="126"/>
      <c r="MY1" s="127">
        <v>44484</v>
      </c>
      <c r="MZ1" s="126"/>
      <c r="NA1" s="126"/>
      <c r="NB1" s="126"/>
      <c r="NC1" s="126"/>
      <c r="ND1" s="126"/>
      <c r="NE1" s="126"/>
      <c r="NF1" s="126"/>
      <c r="NG1" s="126"/>
      <c r="NH1" s="126"/>
      <c r="NI1" s="126"/>
      <c r="NJ1" s="126"/>
      <c r="NK1" s="126"/>
      <c r="NL1" s="126"/>
      <c r="NM1" s="126"/>
      <c r="NN1" s="126"/>
      <c r="NO1" s="126"/>
      <c r="NP1" s="126"/>
      <c r="NQ1" s="126"/>
      <c r="NR1" s="126"/>
      <c r="NS1" s="126"/>
      <c r="NT1" s="126"/>
      <c r="NU1" s="126"/>
      <c r="NV1" s="126"/>
      <c r="NW1" s="126"/>
      <c r="NX1" s="126"/>
      <c r="NY1" s="126"/>
      <c r="NZ1" s="127">
        <v>44485</v>
      </c>
      <c r="OA1" s="126"/>
      <c r="OB1" s="126"/>
      <c r="OC1" s="126"/>
      <c r="OD1" s="126"/>
      <c r="OE1" s="126"/>
      <c r="OF1" s="126"/>
      <c r="OG1" s="126"/>
      <c r="OH1" s="126"/>
      <c r="OI1" s="126"/>
      <c r="OJ1" s="126"/>
      <c r="OK1" s="126"/>
      <c r="OL1" s="126"/>
      <c r="OM1" s="126"/>
      <c r="ON1" s="126"/>
      <c r="OO1" s="126"/>
      <c r="OP1" s="126"/>
      <c r="OQ1" s="126"/>
      <c r="OR1" s="126"/>
      <c r="OS1" s="126"/>
      <c r="OT1" s="126"/>
      <c r="OU1" s="126"/>
      <c r="OV1" s="126"/>
      <c r="OW1" s="126"/>
      <c r="OX1" s="126"/>
      <c r="OY1" s="126"/>
      <c r="OZ1" s="127">
        <v>44486</v>
      </c>
      <c r="PA1" s="126"/>
      <c r="PB1" s="126"/>
      <c r="PC1" s="126"/>
      <c r="PD1" s="126"/>
      <c r="PE1" s="126"/>
      <c r="PF1" s="126"/>
      <c r="PG1" s="126"/>
      <c r="PH1" s="126"/>
      <c r="PI1" s="126"/>
      <c r="PJ1" s="126"/>
      <c r="PK1" s="126"/>
      <c r="PL1" s="126"/>
      <c r="PM1" s="126"/>
      <c r="PN1" s="126"/>
      <c r="PO1" s="126"/>
      <c r="PP1" s="126"/>
      <c r="PQ1" s="126"/>
      <c r="PR1" s="126"/>
      <c r="PS1" s="126"/>
      <c r="PT1" s="126"/>
      <c r="PU1" s="126"/>
      <c r="PV1" s="126"/>
      <c r="PW1" s="126"/>
      <c r="PX1" s="126"/>
      <c r="PY1" s="126"/>
      <c r="PZ1" s="126"/>
      <c r="QA1" s="126"/>
      <c r="QB1" s="127" t="s">
        <v>3521</v>
      </c>
      <c r="QC1" s="126"/>
      <c r="QD1" s="126"/>
      <c r="QE1" s="126"/>
      <c r="QF1" s="126"/>
      <c r="QG1" s="126"/>
      <c r="QH1" s="126"/>
      <c r="QI1" s="126"/>
      <c r="QJ1" s="126"/>
      <c r="QK1" s="126"/>
      <c r="QL1" s="126"/>
      <c r="QM1" s="126"/>
      <c r="QN1" s="126"/>
      <c r="QO1" s="126"/>
      <c r="QP1" s="548" t="s">
        <v>2850</v>
      </c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/>
      <c r="RJ1" s="548"/>
      <c r="RK1" s="548"/>
      <c r="RL1" s="548"/>
      <c r="RM1" s="548"/>
      <c r="RN1" s="548"/>
      <c r="RO1" s="548"/>
      <c r="RP1" s="548"/>
      <c r="RQ1" s="548">
        <v>44487</v>
      </c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/>
      <c r="SL1" s="548"/>
      <c r="SM1" s="548"/>
      <c r="SN1" s="548"/>
      <c r="SO1" s="548"/>
      <c r="SP1" s="548"/>
      <c r="SQ1" s="548"/>
      <c r="SR1" s="548"/>
      <c r="SS1" s="548">
        <v>44488</v>
      </c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/>
      <c r="TN1" s="548"/>
      <c r="TO1" s="548"/>
      <c r="TP1" s="548"/>
      <c r="TQ1" s="548"/>
      <c r="TR1" s="548"/>
      <c r="TS1" s="548"/>
      <c r="TT1" s="548"/>
      <c r="TU1" s="548">
        <v>44489</v>
      </c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  <c r="UO1" s="548"/>
      <c r="UP1" s="548"/>
      <c r="UQ1" s="548"/>
      <c r="UR1" s="548"/>
      <c r="US1" s="548"/>
      <c r="UT1" s="548"/>
      <c r="UU1" s="548"/>
      <c r="UV1" s="548"/>
      <c r="UW1" s="548">
        <v>44490</v>
      </c>
      <c r="UX1" s="548"/>
      <c r="UY1" s="548"/>
      <c r="UZ1" s="548"/>
      <c r="VA1" s="548"/>
      <c r="VB1" s="548"/>
      <c r="VC1" s="548"/>
      <c r="VD1" s="548"/>
      <c r="VE1" s="548"/>
      <c r="VF1" s="548"/>
      <c r="VG1" s="548"/>
      <c r="VH1" s="548"/>
      <c r="VI1" s="548"/>
      <c r="VJ1" s="548"/>
      <c r="VK1" s="548"/>
      <c r="VL1" s="548"/>
      <c r="VM1" s="548"/>
      <c r="VN1" s="548"/>
      <c r="VO1" s="548"/>
      <c r="VP1" s="548"/>
      <c r="VQ1" s="548"/>
      <c r="VR1" s="548"/>
      <c r="VS1" s="548"/>
      <c r="VT1" s="548"/>
      <c r="VU1" s="548"/>
      <c r="VV1" s="548"/>
      <c r="VW1" s="548"/>
      <c r="VX1" s="548"/>
      <c r="VY1" s="548">
        <v>44491</v>
      </c>
      <c r="VZ1" s="548"/>
      <c r="WA1" s="548"/>
      <c r="WB1" s="548"/>
      <c r="WC1" s="548"/>
      <c r="WD1" s="548"/>
      <c r="WE1" s="548"/>
      <c r="WF1" s="548"/>
      <c r="WG1" s="548"/>
      <c r="WH1" s="548"/>
      <c r="WI1" s="548"/>
      <c r="WJ1" s="548"/>
      <c r="WK1" s="548"/>
      <c r="WL1" s="548"/>
      <c r="WM1" s="548"/>
      <c r="WN1" s="548"/>
      <c r="WO1" s="548"/>
      <c r="WP1" s="548"/>
      <c r="WQ1" s="548"/>
      <c r="WR1" s="548"/>
      <c r="WS1" s="548"/>
      <c r="WT1" s="548"/>
      <c r="WU1" s="548"/>
      <c r="WV1" s="548"/>
      <c r="WW1" s="548"/>
      <c r="WX1" s="548"/>
      <c r="WY1" s="548"/>
      <c r="WZ1" s="548"/>
      <c r="XA1" s="548">
        <v>44492</v>
      </c>
      <c r="XB1" s="548"/>
      <c r="XC1" s="548"/>
      <c r="XD1" s="548"/>
      <c r="XE1" s="548"/>
      <c r="XF1" s="548"/>
      <c r="XG1" s="548"/>
      <c r="XH1" s="548"/>
      <c r="XI1" s="548"/>
      <c r="XJ1" s="548"/>
      <c r="XK1" s="548"/>
      <c r="XL1" s="548"/>
      <c r="XM1" s="548"/>
      <c r="XN1" s="548"/>
      <c r="XO1" s="548"/>
      <c r="XP1" s="548"/>
      <c r="XQ1" s="548"/>
      <c r="XR1" s="548"/>
      <c r="XS1" s="548"/>
      <c r="XT1" s="548"/>
      <c r="XU1" s="548"/>
      <c r="XV1" s="548"/>
      <c r="XW1" s="548"/>
      <c r="XX1" s="548"/>
      <c r="XY1" s="548"/>
      <c r="XZ1" s="548"/>
      <c r="YA1" s="548"/>
      <c r="YB1" s="548"/>
      <c r="YC1" s="548">
        <v>44493</v>
      </c>
      <c r="YD1" s="548"/>
      <c r="YE1" s="548"/>
      <c r="YF1" s="548"/>
      <c r="YG1" s="548"/>
      <c r="YH1" s="548"/>
      <c r="YI1" s="548"/>
      <c r="YJ1" s="548"/>
      <c r="YK1" s="548"/>
      <c r="YL1" s="548"/>
      <c r="YM1" s="548"/>
      <c r="YN1" s="548"/>
      <c r="YO1" s="548"/>
      <c r="YP1" s="548"/>
      <c r="YQ1" s="548"/>
      <c r="YR1" s="548"/>
      <c r="YS1" s="548"/>
      <c r="YT1" s="548"/>
      <c r="YU1" s="548"/>
      <c r="YV1" s="548"/>
      <c r="YW1" s="548"/>
      <c r="YX1" s="548"/>
      <c r="YY1" s="548"/>
      <c r="YZ1" s="548"/>
      <c r="ZA1" s="548"/>
      <c r="ZB1" s="548"/>
      <c r="ZC1" s="548"/>
      <c r="ZD1" s="548"/>
      <c r="ZE1" s="548" t="s">
        <v>3522</v>
      </c>
      <c r="ZF1" s="548"/>
      <c r="ZG1" s="548"/>
      <c r="ZH1" s="548"/>
      <c r="ZI1" s="548"/>
      <c r="ZJ1" s="548"/>
      <c r="ZK1" s="548"/>
      <c r="ZL1" s="548"/>
      <c r="ZM1" s="548"/>
      <c r="ZN1" s="548"/>
      <c r="ZO1" s="548"/>
      <c r="ZP1" s="548"/>
      <c r="ZQ1" s="548"/>
      <c r="ZR1" s="548"/>
      <c r="ZS1" s="548"/>
      <c r="ZT1" s="548"/>
      <c r="ZU1" s="548"/>
      <c r="ZV1" s="548"/>
      <c r="ZW1" s="548"/>
      <c r="ZX1" s="548"/>
      <c r="ZY1" s="548"/>
      <c r="ZZ1" s="548"/>
      <c r="AAA1" s="548"/>
      <c r="AAB1" s="548"/>
      <c r="AAC1" s="548"/>
      <c r="AAD1" s="548"/>
      <c r="AAE1" s="548"/>
      <c r="AAF1" s="548"/>
      <c r="AAG1" s="548" t="s">
        <v>3523</v>
      </c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/>
      <c r="ABB1" s="548"/>
      <c r="ABC1" s="548"/>
      <c r="ABD1" s="548"/>
      <c r="ABE1" s="548"/>
      <c r="ABF1" s="548"/>
      <c r="ABG1" s="548"/>
      <c r="ABH1" s="548"/>
      <c r="ABJ1" s="548">
        <v>44494</v>
      </c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  <c r="ACC1" s="548"/>
      <c r="ACD1" s="548"/>
      <c r="ACE1" s="548"/>
      <c r="ACF1" s="548"/>
      <c r="ACG1" s="548"/>
      <c r="ACH1" s="548"/>
      <c r="ACI1" s="548"/>
      <c r="ACJ1" s="548"/>
      <c r="ACK1" s="548"/>
      <c r="ACL1" s="548">
        <v>44495</v>
      </c>
      <c r="ACM1" s="548"/>
      <c r="ACN1" s="548"/>
      <c r="ACO1" s="548"/>
      <c r="ACP1" s="548"/>
      <c r="ACQ1" s="548"/>
      <c r="ACR1" s="548"/>
      <c r="ACS1" s="548"/>
      <c r="ACT1" s="548"/>
      <c r="ACU1" s="548"/>
      <c r="ACV1" s="548"/>
      <c r="ACW1" s="548"/>
      <c r="ACX1" s="548"/>
      <c r="ACY1" s="548"/>
      <c r="ACZ1" s="548"/>
      <c r="ADA1" s="548"/>
      <c r="ADB1" s="548"/>
      <c r="ADC1" s="548"/>
      <c r="ADD1" s="548"/>
      <c r="ADE1" s="548"/>
      <c r="ADF1" s="548"/>
      <c r="ADG1" s="548"/>
      <c r="ADH1" s="548"/>
      <c r="ADI1" s="548"/>
      <c r="ADJ1" s="548"/>
      <c r="ADK1" s="548"/>
      <c r="ADL1" s="548"/>
      <c r="ADM1" s="548"/>
      <c r="ADN1" s="548">
        <v>44496</v>
      </c>
      <c r="ADO1" s="548"/>
      <c r="ADP1" s="548"/>
      <c r="ADQ1" s="548"/>
      <c r="ADR1" s="548"/>
      <c r="ADS1" s="548"/>
      <c r="ADT1" s="548"/>
      <c r="ADU1" s="548"/>
      <c r="ADV1" s="548"/>
      <c r="ADW1" s="548"/>
      <c r="ADX1" s="548"/>
      <c r="ADY1" s="548"/>
      <c r="ADZ1" s="548"/>
      <c r="AEA1" s="548"/>
      <c r="AEB1" s="548"/>
      <c r="AEC1" s="548"/>
      <c r="AED1" s="548"/>
      <c r="AEE1" s="548"/>
      <c r="AEF1" s="548"/>
      <c r="AEG1" s="548"/>
      <c r="AEH1" s="548"/>
      <c r="AEI1" s="548"/>
      <c r="AEJ1" s="548"/>
      <c r="AEK1" s="548"/>
      <c r="AEL1" s="548"/>
      <c r="AEM1" s="548"/>
      <c r="AEN1" s="548"/>
      <c r="AEO1" s="548"/>
      <c r="AEP1" s="548">
        <v>44497</v>
      </c>
      <c r="AEQ1" s="548"/>
      <c r="AER1" s="548"/>
      <c r="AES1" s="548"/>
      <c r="AET1" s="548"/>
      <c r="AEU1" s="548"/>
      <c r="AEV1" s="548"/>
      <c r="AEW1" s="548"/>
      <c r="AEX1" s="548"/>
      <c r="AEY1" s="548"/>
      <c r="AEZ1" s="548"/>
      <c r="AFA1" s="548"/>
      <c r="AFB1" s="548"/>
      <c r="AFC1" s="548"/>
      <c r="AFD1" s="548"/>
      <c r="AFE1" s="548"/>
      <c r="AFF1" s="548"/>
      <c r="AFG1" s="548"/>
      <c r="AFH1" s="548"/>
      <c r="AFI1" s="548"/>
      <c r="AFJ1" s="548"/>
      <c r="AFK1" s="548"/>
      <c r="AFL1" s="548"/>
      <c r="AFM1" s="548"/>
      <c r="AFN1" s="548"/>
      <c r="AFO1" s="548"/>
      <c r="AFP1" s="548"/>
      <c r="AFQ1" s="548"/>
      <c r="AFR1" s="548">
        <v>44498</v>
      </c>
      <c r="AFS1" s="548"/>
      <c r="AFT1" s="548"/>
      <c r="AFU1" s="548"/>
      <c r="AFV1" s="548"/>
      <c r="AFW1" s="548"/>
      <c r="AFX1" s="548"/>
      <c r="AFY1" s="548"/>
      <c r="AFZ1" s="548"/>
      <c r="AGA1" s="548"/>
      <c r="AGB1" s="548"/>
      <c r="AGC1" s="548"/>
      <c r="AGD1" s="548"/>
      <c r="AGE1" s="548"/>
      <c r="AGF1" s="548"/>
      <c r="AGG1" s="548"/>
      <c r="AGH1" s="548"/>
      <c r="AGI1" s="548"/>
      <c r="AGJ1" s="548"/>
      <c r="AGK1" s="548"/>
      <c r="AGL1" s="548"/>
      <c r="AGM1" s="548"/>
      <c r="AGN1" s="548"/>
      <c r="AGO1" s="548"/>
      <c r="AGP1" s="548"/>
      <c r="AGQ1" s="548"/>
      <c r="AGR1" s="548"/>
      <c r="AGS1" s="548"/>
      <c r="AGT1" s="548">
        <v>44499</v>
      </c>
      <c r="AGU1" s="548"/>
      <c r="AGV1" s="548"/>
      <c r="AGW1" s="548"/>
      <c r="AGX1" s="548"/>
      <c r="AGY1" s="548"/>
      <c r="AGZ1" s="548"/>
      <c r="AHA1" s="548"/>
      <c r="AHB1" s="548"/>
      <c r="AHC1" s="548"/>
      <c r="AHD1" s="548"/>
      <c r="AHE1" s="548"/>
      <c r="AHF1" s="548"/>
      <c r="AHG1" s="548"/>
      <c r="AHH1" s="548"/>
      <c r="AHI1" s="548"/>
      <c r="AHJ1" s="548"/>
      <c r="AHK1" s="548"/>
      <c r="AHL1" s="548"/>
      <c r="AHM1" s="548"/>
      <c r="AHN1" s="548"/>
      <c r="AHO1" s="548"/>
      <c r="AHP1" s="548"/>
      <c r="AHQ1" s="548"/>
      <c r="AHR1" s="548"/>
      <c r="AHS1" s="548"/>
      <c r="AHT1" s="548"/>
      <c r="AHU1" s="548"/>
      <c r="AHV1" s="548">
        <v>44500</v>
      </c>
      <c r="AHW1" s="548"/>
      <c r="AHX1" s="548"/>
      <c r="AHY1" s="548"/>
      <c r="AHZ1" s="548"/>
      <c r="AIA1" s="548"/>
      <c r="AIB1" s="548"/>
      <c r="AIC1" s="548"/>
      <c r="AID1" s="548"/>
      <c r="AIE1" s="548"/>
      <c r="AIF1" s="548"/>
      <c r="AIG1" s="548"/>
      <c r="AIH1" s="548"/>
      <c r="AII1" s="548"/>
      <c r="AIJ1" s="548"/>
      <c r="AIK1" s="548"/>
      <c r="AIL1" s="548"/>
      <c r="AIM1" s="548"/>
      <c r="AIN1" s="548"/>
      <c r="AIO1" s="548"/>
      <c r="AIP1" s="548"/>
      <c r="AIQ1" s="548"/>
      <c r="AIR1" s="548"/>
      <c r="AIS1" s="548"/>
      <c r="AIT1" s="548"/>
      <c r="AIU1" s="548"/>
      <c r="AIV1" s="548"/>
      <c r="AIW1" s="548"/>
      <c r="AIX1" s="548" t="s">
        <v>3524</v>
      </c>
      <c r="AIY1" s="548"/>
      <c r="AIZ1" s="548"/>
      <c r="AJA1" s="548"/>
      <c r="AJB1" s="548"/>
      <c r="AJC1" s="548"/>
      <c r="AJD1" s="548"/>
      <c r="AJE1" s="548"/>
      <c r="AJF1" s="548"/>
      <c r="AJG1" s="548"/>
      <c r="AJH1" s="548"/>
      <c r="AJI1" s="548"/>
      <c r="AJJ1" s="548"/>
      <c r="AJK1" s="548"/>
      <c r="AJL1" s="548"/>
      <c r="AJM1" s="548"/>
      <c r="AJN1" s="548"/>
      <c r="AJO1" s="548"/>
      <c r="AJP1" s="548"/>
      <c r="AJQ1" s="548"/>
      <c r="AJR1" s="548"/>
      <c r="AJS1" s="548"/>
      <c r="AJT1" s="548"/>
      <c r="AJU1" s="548"/>
      <c r="AJV1" s="548"/>
      <c r="AJW1" s="548"/>
      <c r="AJX1" s="548"/>
      <c r="AJY1" s="548"/>
      <c r="AJZ1" s="548" t="s">
        <v>2854</v>
      </c>
      <c r="AKA1" s="548"/>
      <c r="AKB1" s="548"/>
      <c r="AKC1" s="548"/>
      <c r="AKD1" s="548"/>
      <c r="AKE1" s="548"/>
      <c r="AKF1" s="548"/>
      <c r="AKG1" s="548"/>
      <c r="AKH1" s="548"/>
      <c r="AKI1" s="548"/>
      <c r="AKJ1" s="548"/>
      <c r="AKK1" s="548"/>
      <c r="AKL1" s="548"/>
      <c r="AKM1" s="548"/>
      <c r="AKN1" s="548"/>
      <c r="AKO1" s="548"/>
      <c r="AKP1" s="548"/>
      <c r="AKQ1" s="548"/>
      <c r="AKR1" s="548"/>
      <c r="AKS1" s="548"/>
      <c r="AKT1" s="548"/>
      <c r="AKU1" s="548"/>
      <c r="AKV1" s="548"/>
      <c r="AKW1" s="548"/>
      <c r="AKX1" s="548"/>
      <c r="AKY1" s="548"/>
      <c r="AKZ1" s="548"/>
      <c r="ALA1" s="548"/>
    </row>
    <row r="2" spans="1:991">
      <c r="A2" t="s">
        <v>1</v>
      </c>
      <c r="B2" t="s">
        <v>2723</v>
      </c>
      <c r="C2" t="s">
        <v>2724</v>
      </c>
      <c r="D2" t="s">
        <v>2730</v>
      </c>
      <c r="E2" t="s">
        <v>2358</v>
      </c>
      <c r="F2" t="s">
        <v>2410</v>
      </c>
      <c r="G2" t="s">
        <v>2411</v>
      </c>
      <c r="H2" t="s">
        <v>2412</v>
      </c>
      <c r="I2" t="s">
        <v>2413</v>
      </c>
      <c r="J2" t="s">
        <v>2414</v>
      </c>
      <c r="K2" s="79" t="s">
        <v>2415</v>
      </c>
      <c r="L2" t="s">
        <v>2416</v>
      </c>
      <c r="M2" t="s">
        <v>2417</v>
      </c>
      <c r="N2" t="s">
        <v>2418</v>
      </c>
      <c r="O2" s="60" t="s">
        <v>2419</v>
      </c>
      <c r="P2" t="s">
        <v>2420</v>
      </c>
      <c r="Q2" t="s">
        <v>2421</v>
      </c>
      <c r="R2" t="s">
        <v>2422</v>
      </c>
      <c r="S2" t="s">
        <v>2423</v>
      </c>
      <c r="T2" t="s">
        <v>2424</v>
      </c>
      <c r="U2" t="s">
        <v>2425</v>
      </c>
      <c r="V2" t="s">
        <v>2426</v>
      </c>
      <c r="W2" t="s">
        <v>2427</v>
      </c>
      <c r="X2" t="s">
        <v>2428</v>
      </c>
      <c r="Y2" t="s">
        <v>2429</v>
      </c>
      <c r="Z2" t="s">
        <v>2430</v>
      </c>
      <c r="AA2" s="61" t="s">
        <v>2727</v>
      </c>
      <c r="AB2" s="80" t="s">
        <v>2728</v>
      </c>
      <c r="AC2" t="s">
        <v>1</v>
      </c>
      <c r="AD2" t="s">
        <v>2723</v>
      </c>
      <c r="AE2" t="s">
        <v>2724</v>
      </c>
      <c r="AF2" t="s">
        <v>2730</v>
      </c>
      <c r="AG2" t="s">
        <v>2358</v>
      </c>
      <c r="AH2" t="s">
        <v>2410</v>
      </c>
      <c r="AI2" t="s">
        <v>2411</v>
      </c>
      <c r="AJ2" t="s">
        <v>2412</v>
      </c>
      <c r="AK2" t="s">
        <v>2413</v>
      </c>
      <c r="AL2" t="s">
        <v>2414</v>
      </c>
      <c r="AM2" s="79" t="s">
        <v>2415</v>
      </c>
      <c r="AN2" t="s">
        <v>2416</v>
      </c>
      <c r="AO2" t="s">
        <v>2417</v>
      </c>
      <c r="AP2" t="s">
        <v>2418</v>
      </c>
      <c r="AQ2" s="60" t="s">
        <v>2419</v>
      </c>
      <c r="AR2" t="s">
        <v>2420</v>
      </c>
      <c r="AS2" t="s">
        <v>2421</v>
      </c>
      <c r="AT2" t="s">
        <v>2422</v>
      </c>
      <c r="AU2" t="s">
        <v>2423</v>
      </c>
      <c r="AV2" t="s">
        <v>2424</v>
      </c>
      <c r="AW2" t="s">
        <v>2425</v>
      </c>
      <c r="AX2" t="s">
        <v>2426</v>
      </c>
      <c r="AY2" t="s">
        <v>2427</v>
      </c>
      <c r="AZ2" t="s">
        <v>2428</v>
      </c>
      <c r="BA2" t="s">
        <v>2429</v>
      </c>
      <c r="BB2" t="s">
        <v>2430</v>
      </c>
      <c r="BC2" s="61" t="s">
        <v>2727</v>
      </c>
      <c r="BD2" s="80" t="s">
        <v>2728</v>
      </c>
      <c r="BE2" t="s">
        <v>1</v>
      </c>
      <c r="BF2" t="s">
        <v>2723</v>
      </c>
      <c r="BG2" t="s">
        <v>2724</v>
      </c>
      <c r="BH2" t="s">
        <v>2730</v>
      </c>
      <c r="BI2" t="s">
        <v>2358</v>
      </c>
      <c r="BJ2" t="s">
        <v>2410</v>
      </c>
      <c r="BK2" t="s">
        <v>2411</v>
      </c>
      <c r="BL2" t="s">
        <v>2412</v>
      </c>
      <c r="BM2" t="s">
        <v>2413</v>
      </c>
      <c r="BN2" t="s">
        <v>2414</v>
      </c>
      <c r="BO2" s="79" t="s">
        <v>2415</v>
      </c>
      <c r="BP2" t="s">
        <v>2416</v>
      </c>
      <c r="BQ2" t="s">
        <v>2417</v>
      </c>
      <c r="BR2" t="s">
        <v>2418</v>
      </c>
      <c r="BS2" s="60" t="s">
        <v>2419</v>
      </c>
      <c r="BT2" t="s">
        <v>2420</v>
      </c>
      <c r="BU2" t="s">
        <v>2421</v>
      </c>
      <c r="BV2" t="s">
        <v>2422</v>
      </c>
      <c r="BW2" t="s">
        <v>2423</v>
      </c>
      <c r="BX2" t="s">
        <v>2424</v>
      </c>
      <c r="BY2" t="s">
        <v>2425</v>
      </c>
      <c r="BZ2" t="s">
        <v>2426</v>
      </c>
      <c r="CA2" t="s">
        <v>2427</v>
      </c>
      <c r="CB2" t="s">
        <v>2428</v>
      </c>
      <c r="CC2" t="s">
        <v>2429</v>
      </c>
      <c r="CD2" t="s">
        <v>2430</v>
      </c>
      <c r="CE2" s="61" t="s">
        <v>2727</v>
      </c>
      <c r="CF2" s="80" t="s">
        <v>2728</v>
      </c>
      <c r="CG2" t="s">
        <v>1</v>
      </c>
      <c r="CH2" t="s">
        <v>2723</v>
      </c>
      <c r="CI2" t="s">
        <v>2724</v>
      </c>
      <c r="CJ2" t="s">
        <v>2730</v>
      </c>
      <c r="CK2" t="s">
        <v>2358</v>
      </c>
      <c r="CL2" t="s">
        <v>2410</v>
      </c>
      <c r="CM2" t="s">
        <v>2411</v>
      </c>
      <c r="CN2" t="s">
        <v>2412</v>
      </c>
      <c r="CO2" t="s">
        <v>2413</v>
      </c>
      <c r="CP2" t="s">
        <v>2414</v>
      </c>
      <c r="CQ2" s="79" t="s">
        <v>2415</v>
      </c>
      <c r="CR2" t="s">
        <v>2416</v>
      </c>
      <c r="CS2" t="s">
        <v>2417</v>
      </c>
      <c r="CT2" t="s">
        <v>2418</v>
      </c>
      <c r="CU2" s="60" t="s">
        <v>2419</v>
      </c>
      <c r="CV2" t="s">
        <v>2420</v>
      </c>
      <c r="CW2" t="s">
        <v>2421</v>
      </c>
      <c r="CX2" t="s">
        <v>2422</v>
      </c>
      <c r="CY2" t="s">
        <v>2423</v>
      </c>
      <c r="CZ2" t="s">
        <v>2424</v>
      </c>
      <c r="DA2" t="s">
        <v>2425</v>
      </c>
      <c r="DB2" t="s">
        <v>2426</v>
      </c>
      <c r="DC2" t="s">
        <v>2427</v>
      </c>
      <c r="DD2" t="s">
        <v>2428</v>
      </c>
      <c r="DE2" t="s">
        <v>2429</v>
      </c>
      <c r="DF2" t="s">
        <v>2430</v>
      </c>
      <c r="DG2" s="61" t="s">
        <v>2727</v>
      </c>
      <c r="DH2" s="80" t="s">
        <v>2728</v>
      </c>
      <c r="DI2" t="s">
        <v>1</v>
      </c>
      <c r="DJ2" t="s">
        <v>2723</v>
      </c>
      <c r="DK2" t="s">
        <v>2724</v>
      </c>
      <c r="DL2" t="s">
        <v>2730</v>
      </c>
      <c r="DM2" t="s">
        <v>2358</v>
      </c>
      <c r="DN2" t="s">
        <v>2410</v>
      </c>
      <c r="DO2" t="s">
        <v>2411</v>
      </c>
      <c r="DP2" t="s">
        <v>2412</v>
      </c>
      <c r="DQ2" t="s">
        <v>2413</v>
      </c>
      <c r="DR2" t="s">
        <v>2414</v>
      </c>
      <c r="DS2" s="79" t="s">
        <v>2415</v>
      </c>
      <c r="DT2" t="s">
        <v>2416</v>
      </c>
      <c r="DU2" t="s">
        <v>2417</v>
      </c>
      <c r="DV2" t="s">
        <v>2418</v>
      </c>
      <c r="DW2" s="60" t="s">
        <v>2419</v>
      </c>
      <c r="DX2" t="s">
        <v>2420</v>
      </c>
      <c r="DY2" t="s">
        <v>2421</v>
      </c>
      <c r="DZ2" t="s">
        <v>2422</v>
      </c>
      <c r="EA2" t="s">
        <v>2423</v>
      </c>
      <c r="EB2" t="s">
        <v>2424</v>
      </c>
      <c r="EC2" t="s">
        <v>2425</v>
      </c>
      <c r="ED2" t="s">
        <v>2426</v>
      </c>
      <c r="EE2" t="s">
        <v>2427</v>
      </c>
      <c r="EF2" t="s">
        <v>2428</v>
      </c>
      <c r="EG2" t="s">
        <v>2429</v>
      </c>
      <c r="EH2" t="s">
        <v>2430</v>
      </c>
      <c r="EI2" s="61" t="s">
        <v>2727</v>
      </c>
      <c r="EJ2" s="80" t="s">
        <v>2728</v>
      </c>
      <c r="EK2" t="s">
        <v>1</v>
      </c>
      <c r="EL2" t="s">
        <v>2723</v>
      </c>
      <c r="EM2" t="s">
        <v>2358</v>
      </c>
      <c r="EN2" t="s">
        <v>2410</v>
      </c>
      <c r="EO2" t="s">
        <v>2411</v>
      </c>
      <c r="EP2" t="s">
        <v>2412</v>
      </c>
      <c r="EQ2" t="s">
        <v>2413</v>
      </c>
      <c r="ER2" t="s">
        <v>2414</v>
      </c>
      <c r="ES2" s="79" t="s">
        <v>2415</v>
      </c>
      <c r="ET2" t="s">
        <v>2416</v>
      </c>
      <c r="EU2" t="s">
        <v>2417</v>
      </c>
      <c r="EV2" t="s">
        <v>2418</v>
      </c>
      <c r="EW2" s="60" t="s">
        <v>2419</v>
      </c>
      <c r="EX2" t="s">
        <v>2420</v>
      </c>
      <c r="EY2" t="s">
        <v>2421</v>
      </c>
      <c r="EZ2" t="s">
        <v>2422</v>
      </c>
      <c r="FA2" t="s">
        <v>2423</v>
      </c>
      <c r="FB2" t="s">
        <v>2424</v>
      </c>
      <c r="FC2" t="s">
        <v>2425</v>
      </c>
      <c r="FD2" t="s">
        <v>2426</v>
      </c>
      <c r="FE2" t="s">
        <v>2427</v>
      </c>
      <c r="FF2" t="s">
        <v>2428</v>
      </c>
      <c r="FG2" t="s">
        <v>2429</v>
      </c>
      <c r="FH2" t="s">
        <v>2430</v>
      </c>
      <c r="FI2" s="61" t="s">
        <v>2727</v>
      </c>
      <c r="FJ2" s="80" t="s">
        <v>2728</v>
      </c>
      <c r="FK2" t="s">
        <v>1</v>
      </c>
      <c r="FL2" t="s">
        <v>2723</v>
      </c>
      <c r="FM2" t="s">
        <v>2358</v>
      </c>
      <c r="FN2" t="s">
        <v>2410</v>
      </c>
      <c r="FO2" t="s">
        <v>2411</v>
      </c>
      <c r="FP2" t="s">
        <v>2412</v>
      </c>
      <c r="FQ2" t="s">
        <v>2413</v>
      </c>
      <c r="FR2" t="s">
        <v>2414</v>
      </c>
      <c r="FS2" s="79" t="s">
        <v>2415</v>
      </c>
      <c r="FT2" t="s">
        <v>2416</v>
      </c>
      <c r="FU2" t="s">
        <v>2417</v>
      </c>
      <c r="FV2" t="s">
        <v>2418</v>
      </c>
      <c r="FW2" s="60" t="s">
        <v>2419</v>
      </c>
      <c r="FX2" t="s">
        <v>2420</v>
      </c>
      <c r="FY2" t="s">
        <v>2421</v>
      </c>
      <c r="FZ2" t="s">
        <v>2422</v>
      </c>
      <c r="GA2" t="s">
        <v>2423</v>
      </c>
      <c r="GB2" t="s">
        <v>2424</v>
      </c>
      <c r="GC2" t="s">
        <v>2425</v>
      </c>
      <c r="GD2" t="s">
        <v>2426</v>
      </c>
      <c r="GE2" t="s">
        <v>2427</v>
      </c>
      <c r="GF2" t="s">
        <v>2428</v>
      </c>
      <c r="GG2" t="s">
        <v>2429</v>
      </c>
      <c r="GH2" t="s">
        <v>2430</v>
      </c>
      <c r="GI2" s="61" t="s">
        <v>2727</v>
      </c>
      <c r="GJ2" s="80" t="s">
        <v>2728</v>
      </c>
      <c r="GK2" t="s">
        <v>1</v>
      </c>
      <c r="GL2" t="s">
        <v>2723</v>
      </c>
      <c r="GM2" t="s">
        <v>2358</v>
      </c>
      <c r="GN2" t="s">
        <v>2410</v>
      </c>
      <c r="GO2" t="s">
        <v>2411</v>
      </c>
      <c r="GP2" t="s">
        <v>2412</v>
      </c>
      <c r="GQ2" t="s">
        <v>2413</v>
      </c>
      <c r="GR2" t="s">
        <v>2414</v>
      </c>
      <c r="GS2" s="79" t="s">
        <v>2415</v>
      </c>
      <c r="GT2" t="s">
        <v>2416</v>
      </c>
      <c r="GU2" t="s">
        <v>2417</v>
      </c>
      <c r="GV2" t="s">
        <v>2418</v>
      </c>
      <c r="GW2" s="60" t="s">
        <v>2419</v>
      </c>
      <c r="GX2" t="s">
        <v>2420</v>
      </c>
      <c r="GY2" t="s">
        <v>2421</v>
      </c>
      <c r="GZ2" t="s">
        <v>2422</v>
      </c>
      <c r="HA2" t="s">
        <v>2423</v>
      </c>
      <c r="HB2" t="s">
        <v>2424</v>
      </c>
      <c r="HC2" t="s">
        <v>2425</v>
      </c>
      <c r="HD2" t="s">
        <v>2426</v>
      </c>
      <c r="HE2" t="s">
        <v>2427</v>
      </c>
      <c r="HF2" t="s">
        <v>2428</v>
      </c>
      <c r="HG2" t="s">
        <v>2429</v>
      </c>
      <c r="HH2" t="s">
        <v>2430</v>
      </c>
      <c r="HI2" s="61" t="s">
        <v>2727</v>
      </c>
      <c r="HJ2" s="80" t="s">
        <v>2728</v>
      </c>
      <c r="HK2" t="s">
        <v>1</v>
      </c>
      <c r="HL2" t="s">
        <v>2723</v>
      </c>
      <c r="HM2" t="s">
        <v>2358</v>
      </c>
      <c r="HN2" t="s">
        <v>2410</v>
      </c>
      <c r="HO2" t="s">
        <v>2411</v>
      </c>
      <c r="HP2" t="s">
        <v>2412</v>
      </c>
      <c r="HQ2" t="s">
        <v>2413</v>
      </c>
      <c r="HR2" t="s">
        <v>2414</v>
      </c>
      <c r="HS2" s="79" t="s">
        <v>2415</v>
      </c>
      <c r="HT2" t="s">
        <v>2416</v>
      </c>
      <c r="HU2" t="s">
        <v>2417</v>
      </c>
      <c r="HV2" t="s">
        <v>2418</v>
      </c>
      <c r="HW2" s="60" t="s">
        <v>2419</v>
      </c>
      <c r="HX2" t="s">
        <v>2420</v>
      </c>
      <c r="HY2" t="s">
        <v>2421</v>
      </c>
      <c r="HZ2" t="s">
        <v>2422</v>
      </c>
      <c r="IA2" t="s">
        <v>2423</v>
      </c>
      <c r="IB2" t="s">
        <v>2424</v>
      </c>
      <c r="IC2" t="s">
        <v>2425</v>
      </c>
      <c r="ID2" t="s">
        <v>2426</v>
      </c>
      <c r="IE2" t="s">
        <v>2427</v>
      </c>
      <c r="IF2" t="s">
        <v>2428</v>
      </c>
      <c r="IG2" t="s">
        <v>2429</v>
      </c>
      <c r="IH2" t="s">
        <v>2430</v>
      </c>
      <c r="II2" s="61" t="s">
        <v>2727</v>
      </c>
      <c r="IJ2" s="80" t="s">
        <v>2728</v>
      </c>
      <c r="IK2" t="s">
        <v>1</v>
      </c>
      <c r="IL2" t="s">
        <v>2723</v>
      </c>
      <c r="IM2" t="s">
        <v>2358</v>
      </c>
      <c r="IN2" t="s">
        <v>2410</v>
      </c>
      <c r="IO2" t="s">
        <v>2411</v>
      </c>
      <c r="IP2" t="s">
        <v>2412</v>
      </c>
      <c r="IQ2" t="s">
        <v>2413</v>
      </c>
      <c r="IR2" t="s">
        <v>2414</v>
      </c>
      <c r="IS2" s="79" t="s">
        <v>2415</v>
      </c>
      <c r="IT2" t="s">
        <v>2416</v>
      </c>
      <c r="IU2" t="s">
        <v>2417</v>
      </c>
      <c r="IV2" t="s">
        <v>2418</v>
      </c>
      <c r="IW2" s="60" t="s">
        <v>2419</v>
      </c>
      <c r="IX2" t="s">
        <v>2420</v>
      </c>
      <c r="IY2" t="s">
        <v>2421</v>
      </c>
      <c r="IZ2" t="s">
        <v>2422</v>
      </c>
      <c r="JA2" t="s">
        <v>2423</v>
      </c>
      <c r="JB2" t="s">
        <v>2424</v>
      </c>
      <c r="JC2" t="s">
        <v>2425</v>
      </c>
      <c r="JD2" t="s">
        <v>2426</v>
      </c>
      <c r="JE2" t="s">
        <v>2427</v>
      </c>
      <c r="JF2" t="s">
        <v>2428</v>
      </c>
      <c r="JG2" t="s">
        <v>2429</v>
      </c>
      <c r="JH2" t="s">
        <v>2430</v>
      </c>
      <c r="JI2" s="61" t="s">
        <v>2727</v>
      </c>
      <c r="JJ2" s="80" t="s">
        <v>2728</v>
      </c>
      <c r="JK2" t="s">
        <v>1</v>
      </c>
      <c r="JL2" t="s">
        <v>2723</v>
      </c>
      <c r="JM2" t="s">
        <v>2358</v>
      </c>
      <c r="JN2" t="s">
        <v>2410</v>
      </c>
      <c r="JO2" t="s">
        <v>2411</v>
      </c>
      <c r="JP2" t="s">
        <v>2412</v>
      </c>
      <c r="JQ2" t="s">
        <v>2413</v>
      </c>
      <c r="JR2" t="s">
        <v>2414</v>
      </c>
      <c r="JS2" s="79" t="s">
        <v>2415</v>
      </c>
      <c r="JT2" t="s">
        <v>2416</v>
      </c>
      <c r="JU2" t="s">
        <v>2417</v>
      </c>
      <c r="JV2" t="s">
        <v>2418</v>
      </c>
      <c r="JW2" s="60" t="s">
        <v>2419</v>
      </c>
      <c r="JX2" t="s">
        <v>2420</v>
      </c>
      <c r="JY2" t="s">
        <v>2421</v>
      </c>
      <c r="JZ2" t="s">
        <v>2422</v>
      </c>
      <c r="KA2" t="s">
        <v>2423</v>
      </c>
      <c r="KB2" t="s">
        <v>2424</v>
      </c>
      <c r="KC2" t="s">
        <v>2425</v>
      </c>
      <c r="KD2" t="s">
        <v>2426</v>
      </c>
      <c r="KE2" t="s">
        <v>2427</v>
      </c>
      <c r="KF2" t="s">
        <v>2428</v>
      </c>
      <c r="KG2" t="s">
        <v>2429</v>
      </c>
      <c r="KH2" t="s">
        <v>2430</v>
      </c>
      <c r="KI2" s="61" t="s">
        <v>2727</v>
      </c>
      <c r="KJ2" s="80" t="s">
        <v>2728</v>
      </c>
      <c r="KK2" t="s">
        <v>1</v>
      </c>
      <c r="KL2" t="s">
        <v>2723</v>
      </c>
      <c r="KM2" t="s">
        <v>2358</v>
      </c>
      <c r="KN2" t="s">
        <v>2410</v>
      </c>
      <c r="KO2" t="s">
        <v>2411</v>
      </c>
      <c r="KP2" t="s">
        <v>2412</v>
      </c>
      <c r="KQ2" t="s">
        <v>2413</v>
      </c>
      <c r="KR2" t="s">
        <v>2414</v>
      </c>
      <c r="KS2" s="79" t="s">
        <v>2415</v>
      </c>
      <c r="KT2" t="s">
        <v>2416</v>
      </c>
      <c r="KU2" t="s">
        <v>2417</v>
      </c>
      <c r="KV2" t="s">
        <v>2418</v>
      </c>
      <c r="KW2" s="60" t="s">
        <v>2419</v>
      </c>
      <c r="KX2" t="s">
        <v>2420</v>
      </c>
      <c r="KY2" t="s">
        <v>2421</v>
      </c>
      <c r="KZ2" t="s">
        <v>2422</v>
      </c>
      <c r="LA2" t="s">
        <v>2423</v>
      </c>
      <c r="LB2" t="s">
        <v>2424</v>
      </c>
      <c r="LC2" t="s">
        <v>2425</v>
      </c>
      <c r="LD2" t="s">
        <v>2426</v>
      </c>
      <c r="LE2" t="s">
        <v>2427</v>
      </c>
      <c r="LF2" t="s">
        <v>2428</v>
      </c>
      <c r="LG2" t="s">
        <v>2429</v>
      </c>
      <c r="LH2" t="s">
        <v>2430</v>
      </c>
      <c r="LI2" s="61" t="s">
        <v>2727</v>
      </c>
      <c r="LJ2" s="80" t="s">
        <v>2728</v>
      </c>
      <c r="LK2" t="s">
        <v>1</v>
      </c>
      <c r="LL2" t="s">
        <v>2723</v>
      </c>
      <c r="LM2" t="s">
        <v>2725</v>
      </c>
      <c r="LN2" t="s">
        <v>2358</v>
      </c>
      <c r="LO2" t="s">
        <v>2410</v>
      </c>
      <c r="LP2" t="s">
        <v>2411</v>
      </c>
      <c r="LQ2" t="s">
        <v>2412</v>
      </c>
      <c r="LR2" t="s">
        <v>2413</v>
      </c>
      <c r="LS2" t="s">
        <v>2414</v>
      </c>
      <c r="LT2" s="79" t="s">
        <v>2415</v>
      </c>
      <c r="LU2" t="s">
        <v>2416</v>
      </c>
      <c r="LV2" t="s">
        <v>2417</v>
      </c>
      <c r="LW2" t="s">
        <v>2418</v>
      </c>
      <c r="LX2" s="60" t="s">
        <v>2419</v>
      </c>
      <c r="LY2" t="s">
        <v>2420</v>
      </c>
      <c r="LZ2" t="s">
        <v>2421</v>
      </c>
      <c r="MA2" t="s">
        <v>2422</v>
      </c>
      <c r="MB2" t="s">
        <v>2423</v>
      </c>
      <c r="MC2" t="s">
        <v>2424</v>
      </c>
      <c r="MD2" t="s">
        <v>2425</v>
      </c>
      <c r="ME2" t="s">
        <v>2426</v>
      </c>
      <c r="MF2" t="s">
        <v>2427</v>
      </c>
      <c r="MG2" t="s">
        <v>2428</v>
      </c>
      <c r="MH2" t="s">
        <v>2429</v>
      </c>
      <c r="MI2" t="s">
        <v>2430</v>
      </c>
      <c r="MJ2" s="61" t="s">
        <v>2727</v>
      </c>
      <c r="MK2" s="80" t="s">
        <v>2728</v>
      </c>
      <c r="ML2" t="s">
        <v>1</v>
      </c>
      <c r="MM2" t="s">
        <v>2723</v>
      </c>
      <c r="MN2" t="s">
        <v>2725</v>
      </c>
      <c r="MO2" t="s">
        <v>2358</v>
      </c>
      <c r="MP2" t="s">
        <v>2410</v>
      </c>
      <c r="MQ2" t="s">
        <v>2411</v>
      </c>
      <c r="MR2" t="s">
        <v>2412</v>
      </c>
      <c r="MS2" t="s">
        <v>2413</v>
      </c>
      <c r="MT2" t="s">
        <v>2414</v>
      </c>
      <c r="MU2" s="79" t="s">
        <v>2415</v>
      </c>
      <c r="MV2" t="s">
        <v>2416</v>
      </c>
      <c r="MW2" t="s">
        <v>2417</v>
      </c>
      <c r="MX2" t="s">
        <v>2418</v>
      </c>
      <c r="MY2" s="60" t="s">
        <v>2419</v>
      </c>
      <c r="MZ2" t="s">
        <v>2420</v>
      </c>
      <c r="NA2" t="s">
        <v>2421</v>
      </c>
      <c r="NB2" t="s">
        <v>2422</v>
      </c>
      <c r="NC2" t="s">
        <v>2423</v>
      </c>
      <c r="ND2" t="s">
        <v>2424</v>
      </c>
      <c r="NE2" t="s">
        <v>2425</v>
      </c>
      <c r="NF2" t="s">
        <v>2426</v>
      </c>
      <c r="NG2" t="s">
        <v>2427</v>
      </c>
      <c r="NH2" t="s">
        <v>2428</v>
      </c>
      <c r="NI2" t="s">
        <v>2429</v>
      </c>
      <c r="NJ2" t="s">
        <v>2430</v>
      </c>
      <c r="NK2" s="61" t="s">
        <v>2727</v>
      </c>
      <c r="NL2" s="80" t="s">
        <v>2728</v>
      </c>
      <c r="NM2" t="s">
        <v>1</v>
      </c>
      <c r="NN2" t="s">
        <v>2723</v>
      </c>
      <c r="NO2" t="s">
        <v>2725</v>
      </c>
      <c r="NP2" t="s">
        <v>2358</v>
      </c>
      <c r="NQ2" t="s">
        <v>2410</v>
      </c>
      <c r="NR2" t="s">
        <v>2411</v>
      </c>
      <c r="NS2" t="s">
        <v>2412</v>
      </c>
      <c r="NT2" t="s">
        <v>2413</v>
      </c>
      <c r="NU2" t="s">
        <v>2414</v>
      </c>
      <c r="NV2" s="79" t="s">
        <v>2415</v>
      </c>
      <c r="NW2" t="s">
        <v>2416</v>
      </c>
      <c r="NX2" t="s">
        <v>2417</v>
      </c>
      <c r="NY2" t="s">
        <v>2418</v>
      </c>
      <c r="NZ2" s="60" t="s">
        <v>2419</v>
      </c>
      <c r="OA2" t="s">
        <v>2420</v>
      </c>
      <c r="OB2" t="s">
        <v>2421</v>
      </c>
      <c r="OC2" t="s">
        <v>2422</v>
      </c>
      <c r="OD2" t="s">
        <v>2423</v>
      </c>
      <c r="OE2" t="s">
        <v>2424</v>
      </c>
      <c r="OF2" t="s">
        <v>2425</v>
      </c>
      <c r="OG2" t="s">
        <v>2426</v>
      </c>
      <c r="OH2" t="s">
        <v>2427</v>
      </c>
      <c r="OI2" t="s">
        <v>2428</v>
      </c>
      <c r="OJ2" t="s">
        <v>2429</v>
      </c>
      <c r="OK2" t="s">
        <v>2430</v>
      </c>
      <c r="OL2" s="61" t="s">
        <v>2727</v>
      </c>
      <c r="OM2" t="s">
        <v>1</v>
      </c>
      <c r="ON2" t="s">
        <v>2723</v>
      </c>
      <c r="OO2" t="s">
        <v>2725</v>
      </c>
      <c r="OP2" t="s">
        <v>2358</v>
      </c>
      <c r="OQ2" t="s">
        <v>2410</v>
      </c>
      <c r="OR2" t="s">
        <v>2411</v>
      </c>
      <c r="OS2" t="s">
        <v>2412</v>
      </c>
      <c r="OT2" t="s">
        <v>2413</v>
      </c>
      <c r="OU2" t="s">
        <v>2414</v>
      </c>
      <c r="OV2" s="79" t="s">
        <v>2415</v>
      </c>
      <c r="OW2" t="s">
        <v>2416</v>
      </c>
      <c r="OX2" t="s">
        <v>2417</v>
      </c>
      <c r="OY2" t="s">
        <v>2418</v>
      </c>
      <c r="OZ2" s="60" t="s">
        <v>2419</v>
      </c>
      <c r="PA2" t="s">
        <v>2420</v>
      </c>
      <c r="PB2" t="s">
        <v>2421</v>
      </c>
      <c r="PC2" t="s">
        <v>2422</v>
      </c>
      <c r="PD2" t="s">
        <v>2423</v>
      </c>
      <c r="PE2" t="s">
        <v>2424</v>
      </c>
      <c r="PF2" t="s">
        <v>2425</v>
      </c>
      <c r="PG2" t="s">
        <v>2426</v>
      </c>
      <c r="PH2" t="s">
        <v>2427</v>
      </c>
      <c r="PI2" t="s">
        <v>2428</v>
      </c>
      <c r="PJ2" t="s">
        <v>2429</v>
      </c>
      <c r="PK2" t="s">
        <v>2430</v>
      </c>
      <c r="PL2" s="61" t="s">
        <v>2727</v>
      </c>
      <c r="PM2" s="80"/>
      <c r="PN2" s="80"/>
      <c r="PO2" t="s">
        <v>1</v>
      </c>
      <c r="PP2" t="s">
        <v>2723</v>
      </c>
      <c r="PQ2" t="s">
        <v>2725</v>
      </c>
      <c r="PR2" t="s">
        <v>2358</v>
      </c>
      <c r="PS2" t="s">
        <v>2410</v>
      </c>
      <c r="PT2" t="s">
        <v>2411</v>
      </c>
      <c r="PU2" t="s">
        <v>2412</v>
      </c>
      <c r="PV2" t="s">
        <v>2413</v>
      </c>
      <c r="PW2" t="s">
        <v>2414</v>
      </c>
      <c r="PX2" s="79" t="s">
        <v>2415</v>
      </c>
      <c r="PY2" t="s">
        <v>2416</v>
      </c>
      <c r="PZ2" t="s">
        <v>2417</v>
      </c>
      <c r="QA2" t="s">
        <v>2418</v>
      </c>
      <c r="QB2" s="60" t="s">
        <v>2419</v>
      </c>
      <c r="QC2" t="s">
        <v>2420</v>
      </c>
      <c r="QD2" t="s">
        <v>2421</v>
      </c>
      <c r="QE2" t="s">
        <v>2422</v>
      </c>
      <c r="QF2" t="s">
        <v>2423</v>
      </c>
      <c r="QG2" t="s">
        <v>2424</v>
      </c>
      <c r="QH2" t="s">
        <v>2425</v>
      </c>
      <c r="QI2" t="s">
        <v>2426</v>
      </c>
      <c r="QJ2" t="s">
        <v>2427</v>
      </c>
      <c r="QK2" t="s">
        <v>2428</v>
      </c>
      <c r="QL2" t="s">
        <v>2429</v>
      </c>
      <c r="QM2" t="s">
        <v>2430</v>
      </c>
      <c r="QN2" s="61" t="s">
        <v>2727</v>
      </c>
      <c r="QO2" s="80" t="s">
        <v>2728</v>
      </c>
      <c r="QP2" t="s">
        <v>1</v>
      </c>
      <c r="QQ2" t="s">
        <v>2723</v>
      </c>
      <c r="QR2" t="s">
        <v>2724</v>
      </c>
      <c r="QS2" t="s">
        <v>2358</v>
      </c>
      <c r="QT2" t="s">
        <v>2410</v>
      </c>
      <c r="QU2" t="s">
        <v>2411</v>
      </c>
      <c r="QV2" t="s">
        <v>2412</v>
      </c>
      <c r="QW2" t="s">
        <v>2413</v>
      </c>
      <c r="QX2" t="s">
        <v>2414</v>
      </c>
      <c r="QY2" s="79" t="s">
        <v>2415</v>
      </c>
      <c r="QZ2" t="s">
        <v>2416</v>
      </c>
      <c r="RA2" t="s">
        <v>2417</v>
      </c>
      <c r="RB2" t="s">
        <v>2418</v>
      </c>
      <c r="RC2" s="60" t="s">
        <v>2419</v>
      </c>
      <c r="RD2" t="s">
        <v>2420</v>
      </c>
      <c r="RE2" t="s">
        <v>2421</v>
      </c>
      <c r="RF2" t="s">
        <v>2422</v>
      </c>
      <c r="RG2" t="s">
        <v>2423</v>
      </c>
      <c r="RH2" t="s">
        <v>2424</v>
      </c>
      <c r="RI2" t="s">
        <v>2425</v>
      </c>
      <c r="RJ2" t="s">
        <v>2426</v>
      </c>
      <c r="RK2" t="s">
        <v>2427</v>
      </c>
      <c r="RL2" t="s">
        <v>2428</v>
      </c>
      <c r="RM2" t="s">
        <v>2429</v>
      </c>
      <c r="RN2" t="s">
        <v>2430</v>
      </c>
      <c r="RO2" s="61" t="s">
        <v>2727</v>
      </c>
      <c r="RP2" s="80" t="s">
        <v>2728</v>
      </c>
      <c r="RQ2" t="s">
        <v>1</v>
      </c>
      <c r="RR2" t="s">
        <v>2723</v>
      </c>
      <c r="RS2" t="s">
        <v>2724</v>
      </c>
      <c r="RT2" t="s">
        <v>2730</v>
      </c>
      <c r="RU2" t="s">
        <v>2358</v>
      </c>
      <c r="RV2" t="s">
        <v>2410</v>
      </c>
      <c r="RW2" t="s">
        <v>2411</v>
      </c>
      <c r="RX2" t="s">
        <v>2412</v>
      </c>
      <c r="RY2" t="s">
        <v>2413</v>
      </c>
      <c r="RZ2" t="s">
        <v>2414</v>
      </c>
      <c r="SA2" s="79" t="s">
        <v>2415</v>
      </c>
      <c r="SB2" t="s">
        <v>2416</v>
      </c>
      <c r="SC2" t="s">
        <v>2417</v>
      </c>
      <c r="SD2" t="s">
        <v>2418</v>
      </c>
      <c r="SE2" s="60" t="s">
        <v>2419</v>
      </c>
      <c r="SF2" t="s">
        <v>2420</v>
      </c>
      <c r="SG2" t="s">
        <v>2421</v>
      </c>
      <c r="SH2" t="s">
        <v>2422</v>
      </c>
      <c r="SI2" t="s">
        <v>2423</v>
      </c>
      <c r="SJ2" t="s">
        <v>2424</v>
      </c>
      <c r="SK2" t="s">
        <v>2425</v>
      </c>
      <c r="SL2" t="s">
        <v>2426</v>
      </c>
      <c r="SM2" t="s">
        <v>2427</v>
      </c>
      <c r="SN2" t="s">
        <v>2428</v>
      </c>
      <c r="SO2" t="s">
        <v>2429</v>
      </c>
      <c r="SP2" t="s">
        <v>2430</v>
      </c>
      <c r="SQ2" s="61" t="s">
        <v>2727</v>
      </c>
      <c r="SR2" s="80" t="s">
        <v>2728</v>
      </c>
      <c r="SS2" t="s">
        <v>1</v>
      </c>
      <c r="ST2" t="s">
        <v>2723</v>
      </c>
      <c r="SU2" t="s">
        <v>2724</v>
      </c>
      <c r="SV2" t="s">
        <v>2730</v>
      </c>
      <c r="SW2" t="s">
        <v>2358</v>
      </c>
      <c r="SX2" t="s">
        <v>2410</v>
      </c>
      <c r="SY2" t="s">
        <v>2411</v>
      </c>
      <c r="SZ2" t="s">
        <v>2412</v>
      </c>
      <c r="TA2" t="s">
        <v>2413</v>
      </c>
      <c r="TB2" t="s">
        <v>2414</v>
      </c>
      <c r="TC2" s="79" t="s">
        <v>2415</v>
      </c>
      <c r="TD2" t="s">
        <v>2416</v>
      </c>
      <c r="TE2" t="s">
        <v>2417</v>
      </c>
      <c r="TF2" t="s">
        <v>2418</v>
      </c>
      <c r="TG2" s="60" t="s">
        <v>2419</v>
      </c>
      <c r="TH2" t="s">
        <v>2420</v>
      </c>
      <c r="TI2" t="s">
        <v>2421</v>
      </c>
      <c r="TJ2" t="s">
        <v>2422</v>
      </c>
      <c r="TK2" t="s">
        <v>2423</v>
      </c>
      <c r="TL2" t="s">
        <v>2424</v>
      </c>
      <c r="TM2" t="s">
        <v>2425</v>
      </c>
      <c r="TN2" t="s">
        <v>2426</v>
      </c>
      <c r="TO2" t="s">
        <v>2427</v>
      </c>
      <c r="TP2" t="s">
        <v>2428</v>
      </c>
      <c r="TQ2" t="s">
        <v>2429</v>
      </c>
      <c r="TR2" t="s">
        <v>2430</v>
      </c>
      <c r="TS2" s="61" t="s">
        <v>2727</v>
      </c>
      <c r="TT2" s="80" t="s">
        <v>2728</v>
      </c>
      <c r="TU2" t="s">
        <v>1</v>
      </c>
      <c r="TV2" t="s">
        <v>2723</v>
      </c>
      <c r="TW2" t="s">
        <v>2724</v>
      </c>
      <c r="TX2" t="s">
        <v>2730</v>
      </c>
      <c r="TY2" t="s">
        <v>2358</v>
      </c>
      <c r="TZ2" t="s">
        <v>2410</v>
      </c>
      <c r="UA2" t="s">
        <v>2411</v>
      </c>
      <c r="UB2" t="s">
        <v>2412</v>
      </c>
      <c r="UC2" t="s">
        <v>2413</v>
      </c>
      <c r="UD2" t="s">
        <v>2414</v>
      </c>
      <c r="UE2" s="79" t="s">
        <v>2415</v>
      </c>
      <c r="UF2" t="s">
        <v>2416</v>
      </c>
      <c r="UG2" t="s">
        <v>2417</v>
      </c>
      <c r="UH2" t="s">
        <v>2418</v>
      </c>
      <c r="UI2" s="60" t="s">
        <v>2419</v>
      </c>
      <c r="UJ2" t="s">
        <v>2420</v>
      </c>
      <c r="UK2" t="s">
        <v>2421</v>
      </c>
      <c r="UL2" t="s">
        <v>2422</v>
      </c>
      <c r="UM2" t="s">
        <v>2423</v>
      </c>
      <c r="UN2" t="s">
        <v>2424</v>
      </c>
      <c r="UO2" t="s">
        <v>2425</v>
      </c>
      <c r="UP2" t="s">
        <v>2426</v>
      </c>
      <c r="UQ2" t="s">
        <v>2427</v>
      </c>
      <c r="UR2" t="s">
        <v>2428</v>
      </c>
      <c r="US2" t="s">
        <v>2429</v>
      </c>
      <c r="UT2" t="s">
        <v>2430</v>
      </c>
      <c r="UU2" s="61" t="s">
        <v>2727</v>
      </c>
      <c r="UV2" s="80" t="s">
        <v>2728</v>
      </c>
      <c r="UW2" t="s">
        <v>1</v>
      </c>
      <c r="UX2" t="s">
        <v>2723</v>
      </c>
      <c r="UY2" t="s">
        <v>2724</v>
      </c>
      <c r="UZ2" t="s">
        <v>2730</v>
      </c>
      <c r="VA2" t="s">
        <v>2358</v>
      </c>
      <c r="VB2" t="s">
        <v>2410</v>
      </c>
      <c r="VC2" t="s">
        <v>2411</v>
      </c>
      <c r="VD2" t="s">
        <v>2412</v>
      </c>
      <c r="VE2" t="s">
        <v>2413</v>
      </c>
      <c r="VF2" t="s">
        <v>2414</v>
      </c>
      <c r="VG2" s="79" t="s">
        <v>2415</v>
      </c>
      <c r="VH2" t="s">
        <v>2416</v>
      </c>
      <c r="VI2" t="s">
        <v>2417</v>
      </c>
      <c r="VJ2" t="s">
        <v>2418</v>
      </c>
      <c r="VK2" s="60" t="s">
        <v>2419</v>
      </c>
      <c r="VL2" t="s">
        <v>2420</v>
      </c>
      <c r="VM2" t="s">
        <v>2421</v>
      </c>
      <c r="VN2" t="s">
        <v>2422</v>
      </c>
      <c r="VO2" t="s">
        <v>2423</v>
      </c>
      <c r="VP2" t="s">
        <v>2424</v>
      </c>
      <c r="VQ2" t="s">
        <v>2425</v>
      </c>
      <c r="VR2" t="s">
        <v>2426</v>
      </c>
      <c r="VS2" t="s">
        <v>2427</v>
      </c>
      <c r="VT2" t="s">
        <v>2428</v>
      </c>
      <c r="VU2" t="s">
        <v>2429</v>
      </c>
      <c r="VV2" t="s">
        <v>2430</v>
      </c>
      <c r="VW2" s="61" t="s">
        <v>2727</v>
      </c>
      <c r="VX2" s="80" t="s">
        <v>2728</v>
      </c>
      <c r="VY2" t="s">
        <v>1</v>
      </c>
      <c r="VZ2" t="s">
        <v>2723</v>
      </c>
      <c r="WA2" t="s">
        <v>2724</v>
      </c>
      <c r="WB2" t="s">
        <v>2730</v>
      </c>
      <c r="WC2" t="s">
        <v>2358</v>
      </c>
      <c r="WD2" t="s">
        <v>2410</v>
      </c>
      <c r="WE2" t="s">
        <v>2411</v>
      </c>
      <c r="WF2" t="s">
        <v>2412</v>
      </c>
      <c r="WG2" t="s">
        <v>2413</v>
      </c>
      <c r="WH2" t="s">
        <v>2414</v>
      </c>
      <c r="WI2" s="79" t="s">
        <v>2415</v>
      </c>
      <c r="WJ2" t="s">
        <v>2416</v>
      </c>
      <c r="WK2" t="s">
        <v>2417</v>
      </c>
      <c r="WL2" t="s">
        <v>2418</v>
      </c>
      <c r="WM2" s="60" t="s">
        <v>2419</v>
      </c>
      <c r="WN2" t="s">
        <v>2420</v>
      </c>
      <c r="WO2" t="s">
        <v>2421</v>
      </c>
      <c r="WP2" t="s">
        <v>2422</v>
      </c>
      <c r="WQ2" t="s">
        <v>2423</v>
      </c>
      <c r="WR2" t="s">
        <v>2424</v>
      </c>
      <c r="WS2" t="s">
        <v>2425</v>
      </c>
      <c r="WT2" t="s">
        <v>2426</v>
      </c>
      <c r="WU2" t="s">
        <v>2427</v>
      </c>
      <c r="WV2" t="s">
        <v>2428</v>
      </c>
      <c r="WW2" t="s">
        <v>2429</v>
      </c>
      <c r="WX2" t="s">
        <v>2430</v>
      </c>
      <c r="WY2" s="61" t="s">
        <v>2727</v>
      </c>
      <c r="WZ2" s="80" t="s">
        <v>2728</v>
      </c>
      <c r="XA2" t="s">
        <v>1</v>
      </c>
      <c r="XB2" t="s">
        <v>2723</v>
      </c>
      <c r="XC2" t="s">
        <v>2724</v>
      </c>
      <c r="XD2" t="s">
        <v>2730</v>
      </c>
      <c r="XE2" t="s">
        <v>2358</v>
      </c>
      <c r="XF2" t="s">
        <v>2410</v>
      </c>
      <c r="XG2" t="s">
        <v>2411</v>
      </c>
      <c r="XH2" t="s">
        <v>2412</v>
      </c>
      <c r="XI2" t="s">
        <v>2413</v>
      </c>
      <c r="XJ2" t="s">
        <v>2414</v>
      </c>
      <c r="XK2" s="79" t="s">
        <v>2415</v>
      </c>
      <c r="XL2" t="s">
        <v>2416</v>
      </c>
      <c r="XM2" t="s">
        <v>2417</v>
      </c>
      <c r="XN2" t="s">
        <v>2418</v>
      </c>
      <c r="XO2" s="60" t="s">
        <v>2419</v>
      </c>
      <c r="XP2" t="s">
        <v>2420</v>
      </c>
      <c r="XQ2" t="s">
        <v>2421</v>
      </c>
      <c r="XR2" t="s">
        <v>2422</v>
      </c>
      <c r="XS2" t="s">
        <v>2423</v>
      </c>
      <c r="XT2" t="s">
        <v>2424</v>
      </c>
      <c r="XU2" t="s">
        <v>2425</v>
      </c>
      <c r="XV2" t="s">
        <v>2426</v>
      </c>
      <c r="XW2" t="s">
        <v>2427</v>
      </c>
      <c r="XX2" t="s">
        <v>2428</v>
      </c>
      <c r="XY2" t="s">
        <v>2429</v>
      </c>
      <c r="XZ2" t="s">
        <v>2430</v>
      </c>
      <c r="YA2" s="61" t="s">
        <v>2727</v>
      </c>
      <c r="YB2" s="80" t="s">
        <v>2728</v>
      </c>
      <c r="YC2" t="s">
        <v>1</v>
      </c>
      <c r="YD2" t="s">
        <v>2723</v>
      </c>
      <c r="YE2" t="s">
        <v>2724</v>
      </c>
      <c r="YF2" t="s">
        <v>2730</v>
      </c>
      <c r="YG2" t="s">
        <v>2358</v>
      </c>
      <c r="YH2" t="s">
        <v>2410</v>
      </c>
      <c r="YI2" t="s">
        <v>2411</v>
      </c>
      <c r="YJ2" t="s">
        <v>2412</v>
      </c>
      <c r="YK2" t="s">
        <v>2413</v>
      </c>
      <c r="YL2" t="s">
        <v>2414</v>
      </c>
      <c r="YM2" s="79" t="s">
        <v>2415</v>
      </c>
      <c r="YN2" t="s">
        <v>2416</v>
      </c>
      <c r="YO2" t="s">
        <v>2417</v>
      </c>
      <c r="YP2" t="s">
        <v>2418</v>
      </c>
      <c r="YQ2" s="60" t="s">
        <v>2419</v>
      </c>
      <c r="YR2" t="s">
        <v>2420</v>
      </c>
      <c r="YS2" t="s">
        <v>2421</v>
      </c>
      <c r="YT2" t="s">
        <v>2422</v>
      </c>
      <c r="YU2" t="s">
        <v>2423</v>
      </c>
      <c r="YV2" t="s">
        <v>2424</v>
      </c>
      <c r="YW2" t="s">
        <v>2425</v>
      </c>
      <c r="YX2" t="s">
        <v>2426</v>
      </c>
      <c r="YY2" t="s">
        <v>2427</v>
      </c>
      <c r="YZ2" t="s">
        <v>2428</v>
      </c>
      <c r="ZA2" t="s">
        <v>2429</v>
      </c>
      <c r="ZB2" t="s">
        <v>2430</v>
      </c>
      <c r="ZC2" s="61" t="s">
        <v>2727</v>
      </c>
      <c r="ZD2" s="80" t="s">
        <v>2728</v>
      </c>
      <c r="ZE2" t="s">
        <v>1</v>
      </c>
      <c r="ZF2" t="s">
        <v>2723</v>
      </c>
      <c r="ZG2" t="s">
        <v>2724</v>
      </c>
      <c r="ZH2" t="s">
        <v>2730</v>
      </c>
      <c r="ZI2" t="s">
        <v>2358</v>
      </c>
      <c r="ZJ2" t="s">
        <v>2410</v>
      </c>
      <c r="ZK2" t="s">
        <v>2411</v>
      </c>
      <c r="ZL2" t="s">
        <v>2412</v>
      </c>
      <c r="ZM2" t="s">
        <v>2413</v>
      </c>
      <c r="ZN2" t="s">
        <v>2414</v>
      </c>
      <c r="ZO2" s="79" t="s">
        <v>2415</v>
      </c>
      <c r="ZP2" t="s">
        <v>2416</v>
      </c>
      <c r="ZQ2" t="s">
        <v>2417</v>
      </c>
      <c r="ZR2" t="s">
        <v>2418</v>
      </c>
      <c r="ZS2" s="60" t="s">
        <v>2419</v>
      </c>
      <c r="ZT2" t="s">
        <v>2420</v>
      </c>
      <c r="ZU2" t="s">
        <v>2421</v>
      </c>
      <c r="ZV2" t="s">
        <v>2422</v>
      </c>
      <c r="ZW2" t="s">
        <v>2423</v>
      </c>
      <c r="ZX2" t="s">
        <v>2424</v>
      </c>
      <c r="ZY2" t="s">
        <v>2425</v>
      </c>
      <c r="ZZ2" t="s">
        <v>2426</v>
      </c>
      <c r="AAA2" t="s">
        <v>2427</v>
      </c>
      <c r="AAB2" t="s">
        <v>2428</v>
      </c>
      <c r="AAC2" t="s">
        <v>2429</v>
      </c>
      <c r="AAD2" t="s">
        <v>2430</v>
      </c>
      <c r="AAE2" s="61" t="s">
        <v>2727</v>
      </c>
      <c r="AAF2" s="80" t="s">
        <v>2728</v>
      </c>
      <c r="AAG2" t="s">
        <v>1</v>
      </c>
      <c r="AAH2" t="s">
        <v>2723</v>
      </c>
      <c r="AAI2" t="s">
        <v>2724</v>
      </c>
      <c r="AAJ2" t="s">
        <v>2730</v>
      </c>
      <c r="AAK2" t="s">
        <v>2358</v>
      </c>
      <c r="AAL2" t="s">
        <v>2410</v>
      </c>
      <c r="AAM2" t="s">
        <v>2411</v>
      </c>
      <c r="AAN2" t="s">
        <v>2412</v>
      </c>
      <c r="AAO2" t="s">
        <v>2413</v>
      </c>
      <c r="AAP2" t="s">
        <v>2414</v>
      </c>
      <c r="AAQ2" s="79" t="s">
        <v>2415</v>
      </c>
      <c r="AAR2" t="s">
        <v>2416</v>
      </c>
      <c r="AAS2" t="s">
        <v>2417</v>
      </c>
      <c r="AAT2" t="s">
        <v>2418</v>
      </c>
      <c r="AAU2" s="60" t="s">
        <v>2419</v>
      </c>
      <c r="AAV2" t="s">
        <v>2420</v>
      </c>
      <c r="AAW2" t="s">
        <v>2421</v>
      </c>
      <c r="AAX2" t="s">
        <v>2422</v>
      </c>
      <c r="AAY2" t="s">
        <v>2423</v>
      </c>
      <c r="AAZ2" t="s">
        <v>2424</v>
      </c>
      <c r="ABA2" t="s">
        <v>2425</v>
      </c>
      <c r="ABB2" t="s">
        <v>2426</v>
      </c>
      <c r="ABC2" t="s">
        <v>2427</v>
      </c>
      <c r="ABD2" t="s">
        <v>2428</v>
      </c>
      <c r="ABE2" t="s">
        <v>2429</v>
      </c>
      <c r="ABF2" t="s">
        <v>2430</v>
      </c>
      <c r="ABG2" s="61" t="s">
        <v>2727</v>
      </c>
      <c r="ABH2" s="80" t="s">
        <v>2728</v>
      </c>
      <c r="ABJ2" t="s">
        <v>1</v>
      </c>
      <c r="ABK2" t="s">
        <v>2723</v>
      </c>
      <c r="ABL2" t="s">
        <v>2724</v>
      </c>
      <c r="ABM2" t="s">
        <v>2730</v>
      </c>
      <c r="ABN2" t="s">
        <v>2358</v>
      </c>
      <c r="ABO2" t="s">
        <v>2410</v>
      </c>
      <c r="ABP2" t="s">
        <v>2411</v>
      </c>
      <c r="ABQ2" t="s">
        <v>2412</v>
      </c>
      <c r="ABR2" t="s">
        <v>2413</v>
      </c>
      <c r="ABS2" t="s">
        <v>2414</v>
      </c>
      <c r="ABT2" s="79" t="s">
        <v>2415</v>
      </c>
      <c r="ABU2" t="s">
        <v>2416</v>
      </c>
      <c r="ABV2" t="s">
        <v>2417</v>
      </c>
      <c r="ABW2" t="s">
        <v>2418</v>
      </c>
      <c r="ABX2" s="60" t="s">
        <v>2419</v>
      </c>
      <c r="ABY2" t="s">
        <v>2420</v>
      </c>
      <c r="ABZ2" t="s">
        <v>2421</v>
      </c>
      <c r="ACA2" t="s">
        <v>2422</v>
      </c>
      <c r="ACB2" t="s">
        <v>2423</v>
      </c>
      <c r="ACC2" t="s">
        <v>2424</v>
      </c>
      <c r="ACD2" t="s">
        <v>2425</v>
      </c>
      <c r="ACE2" t="s">
        <v>2426</v>
      </c>
      <c r="ACF2" t="s">
        <v>2427</v>
      </c>
      <c r="ACG2" t="s">
        <v>2428</v>
      </c>
      <c r="ACH2" t="s">
        <v>2429</v>
      </c>
      <c r="ACI2" t="s">
        <v>2430</v>
      </c>
      <c r="ACJ2" s="61" t="s">
        <v>2727</v>
      </c>
      <c r="ACK2" s="80" t="s">
        <v>2728</v>
      </c>
      <c r="ACL2" t="s">
        <v>1</v>
      </c>
      <c r="ACM2" t="s">
        <v>2723</v>
      </c>
      <c r="ACN2" t="s">
        <v>2724</v>
      </c>
      <c r="ACO2" t="s">
        <v>2730</v>
      </c>
      <c r="ACP2" t="s">
        <v>2358</v>
      </c>
      <c r="ACQ2" t="s">
        <v>2410</v>
      </c>
      <c r="ACR2" t="s">
        <v>2411</v>
      </c>
      <c r="ACS2" t="s">
        <v>2412</v>
      </c>
      <c r="ACT2" t="s">
        <v>2413</v>
      </c>
      <c r="ACU2" t="s">
        <v>2414</v>
      </c>
      <c r="ACV2" s="79" t="s">
        <v>2415</v>
      </c>
      <c r="ACW2" t="s">
        <v>2416</v>
      </c>
      <c r="ACX2" t="s">
        <v>2417</v>
      </c>
      <c r="ACY2" t="s">
        <v>2418</v>
      </c>
      <c r="ACZ2" s="60" t="s">
        <v>2419</v>
      </c>
      <c r="ADA2" t="s">
        <v>2420</v>
      </c>
      <c r="ADB2" t="s">
        <v>2421</v>
      </c>
      <c r="ADC2" t="s">
        <v>2422</v>
      </c>
      <c r="ADD2" t="s">
        <v>2423</v>
      </c>
      <c r="ADE2" t="s">
        <v>2424</v>
      </c>
      <c r="ADF2" t="s">
        <v>2425</v>
      </c>
      <c r="ADG2" t="s">
        <v>2426</v>
      </c>
      <c r="ADH2" t="s">
        <v>2427</v>
      </c>
      <c r="ADI2" t="s">
        <v>2428</v>
      </c>
      <c r="ADJ2" t="s">
        <v>2429</v>
      </c>
      <c r="ADK2" t="s">
        <v>2430</v>
      </c>
      <c r="ADL2" s="61" t="s">
        <v>2727</v>
      </c>
      <c r="ADM2" s="80" t="s">
        <v>2728</v>
      </c>
      <c r="ADN2" t="s">
        <v>1</v>
      </c>
      <c r="ADO2" t="s">
        <v>2723</v>
      </c>
      <c r="ADP2" t="s">
        <v>2724</v>
      </c>
      <c r="ADQ2" t="s">
        <v>2730</v>
      </c>
      <c r="ADR2" t="s">
        <v>2358</v>
      </c>
      <c r="ADS2" t="s">
        <v>2410</v>
      </c>
      <c r="ADT2" t="s">
        <v>2411</v>
      </c>
      <c r="ADU2" t="s">
        <v>2412</v>
      </c>
      <c r="ADV2" t="s">
        <v>2413</v>
      </c>
      <c r="ADW2" t="s">
        <v>2414</v>
      </c>
      <c r="ADX2" s="79" t="s">
        <v>2415</v>
      </c>
      <c r="ADY2" t="s">
        <v>2416</v>
      </c>
      <c r="ADZ2" t="s">
        <v>2417</v>
      </c>
      <c r="AEA2" t="s">
        <v>2418</v>
      </c>
      <c r="AEB2" s="60" t="s">
        <v>2419</v>
      </c>
      <c r="AEC2" t="s">
        <v>2420</v>
      </c>
      <c r="AED2" t="s">
        <v>2421</v>
      </c>
      <c r="AEE2" t="s">
        <v>2422</v>
      </c>
      <c r="AEF2" t="s">
        <v>2423</v>
      </c>
      <c r="AEG2" t="s">
        <v>2424</v>
      </c>
      <c r="AEH2" t="s">
        <v>2425</v>
      </c>
      <c r="AEI2" t="s">
        <v>2426</v>
      </c>
      <c r="AEJ2" t="s">
        <v>2427</v>
      </c>
      <c r="AEK2" t="s">
        <v>2428</v>
      </c>
      <c r="AEL2" t="s">
        <v>2429</v>
      </c>
      <c r="AEM2" t="s">
        <v>2430</v>
      </c>
      <c r="AEN2" s="61" t="s">
        <v>2727</v>
      </c>
      <c r="AEO2" s="80" t="s">
        <v>2728</v>
      </c>
      <c r="AEP2" t="s">
        <v>1</v>
      </c>
      <c r="AEQ2" t="s">
        <v>2723</v>
      </c>
      <c r="AER2" t="s">
        <v>2724</v>
      </c>
      <c r="AES2" t="s">
        <v>2730</v>
      </c>
      <c r="AET2" t="s">
        <v>2358</v>
      </c>
      <c r="AEU2" t="s">
        <v>2410</v>
      </c>
      <c r="AEV2" t="s">
        <v>2411</v>
      </c>
      <c r="AEW2" t="s">
        <v>2412</v>
      </c>
      <c r="AEX2" t="s">
        <v>2413</v>
      </c>
      <c r="AEY2" t="s">
        <v>2414</v>
      </c>
      <c r="AEZ2" s="79" t="s">
        <v>2415</v>
      </c>
      <c r="AFA2" t="s">
        <v>2416</v>
      </c>
      <c r="AFB2" t="s">
        <v>2417</v>
      </c>
      <c r="AFC2" t="s">
        <v>2418</v>
      </c>
      <c r="AFD2" s="60" t="s">
        <v>2419</v>
      </c>
      <c r="AFE2" t="s">
        <v>2420</v>
      </c>
      <c r="AFF2" t="s">
        <v>2421</v>
      </c>
      <c r="AFG2" t="s">
        <v>2422</v>
      </c>
      <c r="AFH2" t="s">
        <v>2423</v>
      </c>
      <c r="AFI2" t="s">
        <v>2424</v>
      </c>
      <c r="AFJ2" t="s">
        <v>2425</v>
      </c>
      <c r="AFK2" t="s">
        <v>2426</v>
      </c>
      <c r="AFL2" t="s">
        <v>2427</v>
      </c>
      <c r="AFM2" t="s">
        <v>2428</v>
      </c>
      <c r="AFN2" t="s">
        <v>2429</v>
      </c>
      <c r="AFO2" t="s">
        <v>2430</v>
      </c>
      <c r="AFP2" s="61" t="s">
        <v>2727</v>
      </c>
      <c r="AFQ2" s="80" t="s">
        <v>2728</v>
      </c>
      <c r="AFR2" t="s">
        <v>1</v>
      </c>
      <c r="AFS2" t="s">
        <v>2723</v>
      </c>
      <c r="AFT2" t="s">
        <v>2724</v>
      </c>
      <c r="AFU2" t="s">
        <v>2730</v>
      </c>
      <c r="AFV2" t="s">
        <v>2358</v>
      </c>
      <c r="AFW2" t="s">
        <v>2410</v>
      </c>
      <c r="AFX2" t="s">
        <v>2411</v>
      </c>
      <c r="AFY2" t="s">
        <v>2412</v>
      </c>
      <c r="AFZ2" t="s">
        <v>2413</v>
      </c>
      <c r="AGA2" t="s">
        <v>2414</v>
      </c>
      <c r="AGB2" s="79" t="s">
        <v>2415</v>
      </c>
      <c r="AGC2" t="s">
        <v>2416</v>
      </c>
      <c r="AGD2" t="s">
        <v>2417</v>
      </c>
      <c r="AGE2" t="s">
        <v>2418</v>
      </c>
      <c r="AGF2" s="60" t="s">
        <v>2419</v>
      </c>
      <c r="AGG2" t="s">
        <v>2420</v>
      </c>
      <c r="AGH2" t="s">
        <v>2421</v>
      </c>
      <c r="AGI2" t="s">
        <v>2422</v>
      </c>
      <c r="AGJ2" t="s">
        <v>2423</v>
      </c>
      <c r="AGK2" t="s">
        <v>2424</v>
      </c>
      <c r="AGL2" t="s">
        <v>2425</v>
      </c>
      <c r="AGM2" t="s">
        <v>2426</v>
      </c>
      <c r="AGN2" t="s">
        <v>2427</v>
      </c>
      <c r="AGO2" t="s">
        <v>2428</v>
      </c>
      <c r="AGP2" t="s">
        <v>2429</v>
      </c>
      <c r="AGQ2" t="s">
        <v>2430</v>
      </c>
      <c r="AGR2" s="61" t="s">
        <v>2727</v>
      </c>
      <c r="AGS2" s="80" t="s">
        <v>2728</v>
      </c>
      <c r="AGT2" t="s">
        <v>1</v>
      </c>
      <c r="AGU2" t="s">
        <v>2723</v>
      </c>
      <c r="AGV2" t="s">
        <v>2724</v>
      </c>
      <c r="AGW2" t="s">
        <v>2730</v>
      </c>
      <c r="AGX2" t="s">
        <v>2358</v>
      </c>
      <c r="AGY2" t="s">
        <v>2410</v>
      </c>
      <c r="AGZ2" t="s">
        <v>2411</v>
      </c>
      <c r="AHA2" t="s">
        <v>2412</v>
      </c>
      <c r="AHB2" t="s">
        <v>2413</v>
      </c>
      <c r="AHC2" t="s">
        <v>2414</v>
      </c>
      <c r="AHD2" s="79" t="s">
        <v>2415</v>
      </c>
      <c r="AHE2" t="s">
        <v>2416</v>
      </c>
      <c r="AHF2" t="s">
        <v>2417</v>
      </c>
      <c r="AHG2" t="s">
        <v>2418</v>
      </c>
      <c r="AHH2" s="60" t="s">
        <v>2419</v>
      </c>
      <c r="AHI2" t="s">
        <v>2420</v>
      </c>
      <c r="AHJ2" t="s">
        <v>2421</v>
      </c>
      <c r="AHK2" t="s">
        <v>2422</v>
      </c>
      <c r="AHL2" t="s">
        <v>2423</v>
      </c>
      <c r="AHM2" t="s">
        <v>2424</v>
      </c>
      <c r="AHN2" t="s">
        <v>2425</v>
      </c>
      <c r="AHO2" t="s">
        <v>2426</v>
      </c>
      <c r="AHP2" t="s">
        <v>2427</v>
      </c>
      <c r="AHQ2" t="s">
        <v>2428</v>
      </c>
      <c r="AHR2" t="s">
        <v>2429</v>
      </c>
      <c r="AHS2" t="s">
        <v>2430</v>
      </c>
      <c r="AHT2" s="61" t="s">
        <v>2727</v>
      </c>
      <c r="AHU2" s="80" t="s">
        <v>2728</v>
      </c>
      <c r="AHV2" t="s">
        <v>1</v>
      </c>
      <c r="AHW2" t="s">
        <v>2723</v>
      </c>
      <c r="AHX2" t="s">
        <v>2724</v>
      </c>
      <c r="AHY2" t="s">
        <v>2730</v>
      </c>
      <c r="AHZ2" t="s">
        <v>2358</v>
      </c>
      <c r="AIA2" t="s">
        <v>2410</v>
      </c>
      <c r="AIB2" t="s">
        <v>2411</v>
      </c>
      <c r="AIC2" t="s">
        <v>2412</v>
      </c>
      <c r="AID2" t="s">
        <v>2413</v>
      </c>
      <c r="AIE2" t="s">
        <v>2414</v>
      </c>
      <c r="AIF2" s="79" t="s">
        <v>2415</v>
      </c>
      <c r="AIG2" t="s">
        <v>2416</v>
      </c>
      <c r="AIH2" t="s">
        <v>2417</v>
      </c>
      <c r="AII2" t="s">
        <v>2418</v>
      </c>
      <c r="AIJ2" s="60" t="s">
        <v>2419</v>
      </c>
      <c r="AIK2" t="s">
        <v>2420</v>
      </c>
      <c r="AIL2" t="s">
        <v>2421</v>
      </c>
      <c r="AIM2" t="s">
        <v>2422</v>
      </c>
      <c r="AIN2" t="s">
        <v>2423</v>
      </c>
      <c r="AIO2" t="s">
        <v>2424</v>
      </c>
      <c r="AIP2" t="s">
        <v>2425</v>
      </c>
      <c r="AIQ2" t="s">
        <v>2426</v>
      </c>
      <c r="AIR2" t="s">
        <v>2427</v>
      </c>
      <c r="AIS2" t="s">
        <v>2428</v>
      </c>
      <c r="AIT2" t="s">
        <v>2429</v>
      </c>
      <c r="AIU2" t="s">
        <v>2430</v>
      </c>
      <c r="AIV2" s="61" t="s">
        <v>2727</v>
      </c>
      <c r="AIW2" s="80" t="s">
        <v>2728</v>
      </c>
      <c r="AIX2" t="s">
        <v>1</v>
      </c>
      <c r="AIY2" t="s">
        <v>2723</v>
      </c>
      <c r="AIZ2" t="s">
        <v>2724</v>
      </c>
      <c r="AJA2" t="s">
        <v>2730</v>
      </c>
      <c r="AJB2" t="s">
        <v>2358</v>
      </c>
      <c r="AJC2" t="s">
        <v>2410</v>
      </c>
      <c r="AJD2" t="s">
        <v>2411</v>
      </c>
      <c r="AJE2" t="s">
        <v>2412</v>
      </c>
      <c r="AJF2" t="s">
        <v>2413</v>
      </c>
      <c r="AJG2" t="s">
        <v>2414</v>
      </c>
      <c r="AJH2" s="79" t="s">
        <v>2415</v>
      </c>
      <c r="AJI2" t="s">
        <v>2416</v>
      </c>
      <c r="AJJ2" t="s">
        <v>2417</v>
      </c>
      <c r="AJK2" t="s">
        <v>2418</v>
      </c>
      <c r="AJL2" s="60" t="s">
        <v>2419</v>
      </c>
      <c r="AJM2" t="s">
        <v>2420</v>
      </c>
      <c r="AJN2" t="s">
        <v>2421</v>
      </c>
      <c r="AJO2" t="s">
        <v>2422</v>
      </c>
      <c r="AJP2" t="s">
        <v>2423</v>
      </c>
      <c r="AJQ2" t="s">
        <v>2424</v>
      </c>
      <c r="AJR2" t="s">
        <v>2425</v>
      </c>
      <c r="AJS2" t="s">
        <v>2426</v>
      </c>
      <c r="AJT2" t="s">
        <v>2427</v>
      </c>
      <c r="AJU2" t="s">
        <v>2428</v>
      </c>
      <c r="AJV2" t="s">
        <v>2429</v>
      </c>
      <c r="AJW2" t="s">
        <v>2430</v>
      </c>
      <c r="AJX2" s="61" t="s">
        <v>2727</v>
      </c>
      <c r="AJY2" s="80" t="s">
        <v>2728</v>
      </c>
      <c r="AJZ2" t="s">
        <v>1</v>
      </c>
      <c r="AKA2" t="s">
        <v>2723</v>
      </c>
      <c r="AKB2" t="s">
        <v>2724</v>
      </c>
      <c r="AKC2" t="s">
        <v>2730</v>
      </c>
      <c r="AKD2" t="s">
        <v>2358</v>
      </c>
      <c r="AKE2" t="s">
        <v>2410</v>
      </c>
      <c r="AKF2" t="s">
        <v>2411</v>
      </c>
      <c r="AKG2" t="s">
        <v>2412</v>
      </c>
      <c r="AKH2" t="s">
        <v>2413</v>
      </c>
      <c r="AKI2" t="s">
        <v>2414</v>
      </c>
      <c r="AKJ2" s="79" t="s">
        <v>2415</v>
      </c>
      <c r="AKK2" t="s">
        <v>2416</v>
      </c>
      <c r="AKL2" t="s">
        <v>2417</v>
      </c>
      <c r="AKM2" t="s">
        <v>2418</v>
      </c>
      <c r="AKN2" s="60" t="s">
        <v>2419</v>
      </c>
      <c r="AKO2" t="s">
        <v>2420</v>
      </c>
      <c r="AKP2" t="s">
        <v>2421</v>
      </c>
      <c r="AKQ2" t="s">
        <v>2422</v>
      </c>
      <c r="AKR2" t="s">
        <v>2423</v>
      </c>
      <c r="AKS2" t="s">
        <v>2424</v>
      </c>
      <c r="AKT2" t="s">
        <v>2425</v>
      </c>
      <c r="AKU2" t="s">
        <v>2426</v>
      </c>
      <c r="AKV2" t="s">
        <v>2427</v>
      </c>
      <c r="AKW2" t="s">
        <v>2428</v>
      </c>
      <c r="AKX2" t="s">
        <v>2429</v>
      </c>
      <c r="AKY2" t="s">
        <v>2430</v>
      </c>
      <c r="AKZ2" s="61" t="s">
        <v>2727</v>
      </c>
      <c r="ALA2" s="80" t="s">
        <v>2728</v>
      </c>
    </row>
    <row r="3" spans="1:991">
      <c r="A3" t="s">
        <v>2380</v>
      </c>
      <c r="B3" t="s">
        <v>2736</v>
      </c>
      <c r="C3" t="s">
        <v>2692</v>
      </c>
      <c r="D3">
        <v>8</v>
      </c>
      <c r="E3" s="1">
        <v>0.30062499999999998</v>
      </c>
      <c r="F3" s="1">
        <v>9.8101851851851843E-2</v>
      </c>
      <c r="G3" s="1">
        <v>9.8101851851851843E-2</v>
      </c>
      <c r="H3" s="1">
        <v>0.1834375</v>
      </c>
      <c r="I3">
        <v>200</v>
      </c>
      <c r="J3">
        <v>24</v>
      </c>
      <c r="K3">
        <v>224</v>
      </c>
      <c r="L3">
        <v>2807</v>
      </c>
      <c r="M3">
        <v>23</v>
      </c>
      <c r="N3">
        <v>17</v>
      </c>
      <c r="O3">
        <v>2847</v>
      </c>
      <c r="P3">
        <v>0</v>
      </c>
      <c r="Q3">
        <v>0</v>
      </c>
      <c r="R3">
        <v>0</v>
      </c>
      <c r="S3">
        <v>1</v>
      </c>
      <c r="T3">
        <v>4</v>
      </c>
      <c r="U3">
        <v>5</v>
      </c>
      <c r="V3">
        <v>303</v>
      </c>
      <c r="W3">
        <v>6</v>
      </c>
      <c r="X3">
        <v>0</v>
      </c>
      <c r="Y3">
        <v>309</v>
      </c>
      <c r="Z3">
        <v>98.06</v>
      </c>
      <c r="AA3">
        <v>2400</v>
      </c>
      <c r="AB3" s="12">
        <f>O3/AA3*100</f>
        <v>118.625</v>
      </c>
      <c r="AC3" t="s">
        <v>2380</v>
      </c>
      <c r="AD3" t="s">
        <v>2736</v>
      </c>
      <c r="AE3" t="s">
        <v>2692</v>
      </c>
      <c r="AF3">
        <v>8</v>
      </c>
      <c r="AG3" s="1">
        <v>0.3331365740740741</v>
      </c>
      <c r="AH3" s="1">
        <v>9.256944444444444E-2</v>
      </c>
      <c r="AI3" s="1">
        <v>9.256944444444444E-2</v>
      </c>
      <c r="AJ3" s="1">
        <v>0.20619212962962963</v>
      </c>
      <c r="AK3">
        <v>144</v>
      </c>
      <c r="AL3">
        <v>21</v>
      </c>
      <c r="AM3">
        <v>165</v>
      </c>
      <c r="AN3">
        <v>2593</v>
      </c>
      <c r="AO3">
        <v>58</v>
      </c>
      <c r="AP3">
        <v>12</v>
      </c>
      <c r="AQ3">
        <v>2663</v>
      </c>
      <c r="AR3">
        <v>0</v>
      </c>
      <c r="AS3">
        <v>0</v>
      </c>
      <c r="AT3">
        <v>0</v>
      </c>
      <c r="AU3">
        <v>0</v>
      </c>
      <c r="AV3">
        <v>5</v>
      </c>
      <c r="AW3">
        <v>5</v>
      </c>
      <c r="AX3">
        <v>234</v>
      </c>
      <c r="AY3">
        <v>8</v>
      </c>
      <c r="AZ3">
        <v>1</v>
      </c>
      <c r="BA3">
        <v>243</v>
      </c>
      <c r="BB3">
        <v>96.3</v>
      </c>
      <c r="BC3">
        <v>2400</v>
      </c>
      <c r="BD3" s="12">
        <f>AQ3/BC3*100</f>
        <v>110.95833333333334</v>
      </c>
      <c r="BE3" t="s">
        <v>2380</v>
      </c>
      <c r="BF3" t="s">
        <v>2736</v>
      </c>
      <c r="BG3" t="s">
        <v>2692</v>
      </c>
      <c r="BH3">
        <v>8</v>
      </c>
      <c r="BI3" s="1">
        <v>0.45439814814814811</v>
      </c>
      <c r="BJ3" s="1">
        <v>0.10436342592592592</v>
      </c>
      <c r="BK3" s="1">
        <v>0.10436342592592592</v>
      </c>
      <c r="BL3" s="1">
        <v>0.3230555555555556</v>
      </c>
      <c r="BM3">
        <v>191</v>
      </c>
      <c r="BN3">
        <v>34</v>
      </c>
      <c r="BO3">
        <v>225</v>
      </c>
      <c r="BP3">
        <v>2372</v>
      </c>
      <c r="BQ3">
        <v>58</v>
      </c>
      <c r="BR3">
        <v>7</v>
      </c>
      <c r="BS3">
        <v>2437</v>
      </c>
      <c r="BT3">
        <v>0</v>
      </c>
      <c r="BU3">
        <v>0</v>
      </c>
      <c r="BV3">
        <v>0</v>
      </c>
      <c r="BW3">
        <v>4</v>
      </c>
      <c r="BX3">
        <v>6</v>
      </c>
      <c r="BY3">
        <v>10</v>
      </c>
      <c r="BZ3">
        <v>324</v>
      </c>
      <c r="CA3">
        <v>12</v>
      </c>
      <c r="CB3">
        <v>1</v>
      </c>
      <c r="CC3">
        <v>337</v>
      </c>
      <c r="CD3">
        <v>96.14</v>
      </c>
      <c r="CE3">
        <v>2400</v>
      </c>
      <c r="CF3" s="12">
        <f>BS3/CE3*100</f>
        <v>101.54166666666666</v>
      </c>
      <c r="CG3" t="s">
        <v>2380</v>
      </c>
      <c r="CH3" t="s">
        <v>2736</v>
      </c>
      <c r="CI3" t="s">
        <v>2692</v>
      </c>
      <c r="CJ3">
        <v>8</v>
      </c>
      <c r="CK3" s="1">
        <v>0.29393518518518519</v>
      </c>
      <c r="CL3" s="1">
        <v>8.0104166666666657E-2</v>
      </c>
      <c r="CM3" s="1">
        <v>8.0104166666666657E-2</v>
      </c>
      <c r="CN3" s="1">
        <v>0.19332175925925923</v>
      </c>
      <c r="CO3">
        <v>175</v>
      </c>
      <c r="CP3">
        <v>28</v>
      </c>
      <c r="CQ3">
        <v>203</v>
      </c>
      <c r="CR3">
        <v>1279</v>
      </c>
      <c r="CS3">
        <v>32</v>
      </c>
      <c r="CT3">
        <v>4</v>
      </c>
      <c r="CU3">
        <v>1315</v>
      </c>
      <c r="CV3">
        <v>0</v>
      </c>
      <c r="CW3">
        <v>0</v>
      </c>
      <c r="CX3">
        <v>0</v>
      </c>
      <c r="CY3">
        <v>2</v>
      </c>
      <c r="CZ3">
        <v>3</v>
      </c>
      <c r="DA3">
        <v>5</v>
      </c>
      <c r="DB3">
        <v>267</v>
      </c>
      <c r="DC3">
        <v>10</v>
      </c>
      <c r="DD3">
        <v>1</v>
      </c>
      <c r="DE3">
        <v>278</v>
      </c>
      <c r="DF3">
        <v>96.04</v>
      </c>
      <c r="DG3">
        <v>2400</v>
      </c>
      <c r="DH3" s="12">
        <f>CU3/DG3*100</f>
        <v>54.791666666666671</v>
      </c>
      <c r="DI3" t="s">
        <v>2380</v>
      </c>
      <c r="DJ3" t="s">
        <v>2736</v>
      </c>
      <c r="DK3" t="s">
        <v>2692</v>
      </c>
      <c r="DL3">
        <v>8</v>
      </c>
      <c r="DM3" s="1">
        <v>0.33839120370370374</v>
      </c>
      <c r="DN3" s="1">
        <v>7.7962962962962956E-2</v>
      </c>
      <c r="DO3" s="1">
        <v>7.7962962962962956E-2</v>
      </c>
      <c r="DP3" s="1">
        <v>0.24200231481481482</v>
      </c>
      <c r="DQ3">
        <v>145</v>
      </c>
      <c r="DR3">
        <v>22</v>
      </c>
      <c r="DS3">
        <v>167</v>
      </c>
      <c r="DT3">
        <v>2679</v>
      </c>
      <c r="DU3">
        <v>50</v>
      </c>
      <c r="DV3">
        <v>4</v>
      </c>
      <c r="DW3">
        <v>2733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I3">
        <v>2400</v>
      </c>
      <c r="EJ3" s="12">
        <f>DW3/EI3*100</f>
        <v>113.875</v>
      </c>
      <c r="EK3" t="s">
        <v>2380</v>
      </c>
      <c r="EL3" t="s">
        <v>2736</v>
      </c>
      <c r="EM3" s="1">
        <v>0</v>
      </c>
      <c r="EN3" s="1">
        <v>0</v>
      </c>
      <c r="EO3" s="1">
        <v>0</v>
      </c>
      <c r="EP3" s="1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2</v>
      </c>
      <c r="FB3">
        <v>3</v>
      </c>
      <c r="FC3">
        <v>5</v>
      </c>
      <c r="FD3">
        <v>219</v>
      </c>
      <c r="FE3">
        <v>7</v>
      </c>
      <c r="FF3">
        <v>0</v>
      </c>
      <c r="FG3">
        <v>226</v>
      </c>
      <c r="FH3">
        <v>96.9</v>
      </c>
      <c r="FJ3" s="12"/>
      <c r="FK3" t="s">
        <v>2380</v>
      </c>
      <c r="FL3" t="s">
        <v>2736</v>
      </c>
      <c r="FM3" s="1">
        <v>7.2962962962962966E-2</v>
      </c>
      <c r="FN3" s="1">
        <v>1.7210648148148149E-2</v>
      </c>
      <c r="FO3" s="1">
        <v>1.7210648148148149E-2</v>
      </c>
      <c r="FP3" s="1">
        <v>5.4270833333333331E-2</v>
      </c>
      <c r="FQ3">
        <v>29</v>
      </c>
      <c r="FR3">
        <v>7</v>
      </c>
      <c r="FS3">
        <v>36</v>
      </c>
      <c r="FT3">
        <v>400</v>
      </c>
      <c r="FU3">
        <v>4</v>
      </c>
      <c r="FV3">
        <v>10</v>
      </c>
      <c r="FW3">
        <v>414</v>
      </c>
      <c r="FX3">
        <v>0</v>
      </c>
      <c r="FY3">
        <v>0</v>
      </c>
      <c r="FZ3">
        <v>0</v>
      </c>
      <c r="GA3">
        <v>2</v>
      </c>
      <c r="GB3">
        <v>3</v>
      </c>
      <c r="GC3">
        <v>5</v>
      </c>
      <c r="GD3">
        <v>249</v>
      </c>
      <c r="GE3">
        <v>2</v>
      </c>
      <c r="GF3">
        <v>3</v>
      </c>
      <c r="GG3">
        <v>254</v>
      </c>
      <c r="GH3">
        <v>98.03</v>
      </c>
      <c r="GJ3" s="12"/>
      <c r="GK3" t="s">
        <v>2380</v>
      </c>
      <c r="GL3" t="s">
        <v>2736</v>
      </c>
      <c r="GN3" s="1">
        <v>7.7962962962962956E-2</v>
      </c>
      <c r="GO3" s="12"/>
      <c r="GP3" s="12"/>
      <c r="GQ3" s="12"/>
      <c r="GR3" s="12"/>
      <c r="GS3" s="12"/>
      <c r="GT3">
        <f>SUM(DT3,ET3,FT3)</f>
        <v>3079</v>
      </c>
      <c r="GU3">
        <f>SUM(DU3,EU3,FU3)</f>
        <v>54</v>
      </c>
      <c r="GV3">
        <f>SUM(DV3,EV3,FV3)</f>
        <v>14</v>
      </c>
      <c r="GW3">
        <f>SUM(GT3:GV3)</f>
        <v>3147</v>
      </c>
      <c r="GX3">
        <v>0</v>
      </c>
      <c r="GY3">
        <v>0</v>
      </c>
      <c r="GZ3">
        <v>0</v>
      </c>
      <c r="HA3" s="12"/>
      <c r="HB3" s="12"/>
      <c r="HC3" s="12"/>
      <c r="HD3">
        <f>SUM(ED3,FD3,GD3)</f>
        <v>468</v>
      </c>
      <c r="HE3">
        <f>SUM(EE3,FE3,GE3)</f>
        <v>9</v>
      </c>
      <c r="HF3">
        <f>SUM(EF3,FF3,GF3)</f>
        <v>3</v>
      </c>
      <c r="HG3">
        <f>SUM(EG3,FG3,,'OCT QA data'!GG3)</f>
        <v>480</v>
      </c>
      <c r="HH3" s="12">
        <f>AVERAGE(EH3,FH3,GH3)</f>
        <v>97.465000000000003</v>
      </c>
      <c r="HI3">
        <v>2400</v>
      </c>
      <c r="HJ3" s="102">
        <f>GW3/HI3*100</f>
        <v>131.125</v>
      </c>
      <c r="HK3" t="s">
        <v>2380</v>
      </c>
      <c r="HL3" t="s">
        <v>2736</v>
      </c>
      <c r="HN3" s="1">
        <f>AVERAGE(F3,AH3,BJ3,CL3,DN3)</f>
        <v>9.0620370370370365E-2</v>
      </c>
      <c r="HS3">
        <f>SUM(K3,AM3,BO3,CQ3,DS3,ES3,FS3)</f>
        <v>1020</v>
      </c>
      <c r="HW3">
        <f>SUM(O3,AQ3,BS3,CU3,DW3,EW3,FW3)</f>
        <v>12409</v>
      </c>
      <c r="IH3">
        <f t="shared" ref="IH3:IH11" si="0">AVERAGE(Z3,BB3,CD3,DF3,EH3)</f>
        <v>96.635000000000005</v>
      </c>
      <c r="II3">
        <f t="shared" ref="II3:II11" si="1">SUM(AA3,BC3,CE3,DG3,EI3)</f>
        <v>12000</v>
      </c>
      <c r="IJ3" s="12">
        <f t="shared" ref="IJ3:IJ11" si="2">HW3/II3*100</f>
        <v>103.40833333333333</v>
      </c>
      <c r="IK3" t="s">
        <v>2380</v>
      </c>
      <c r="IL3" t="s">
        <v>2736</v>
      </c>
      <c r="IM3" s="1">
        <v>0.32622685185185185</v>
      </c>
      <c r="IN3" s="1">
        <v>0.12444444444444445</v>
      </c>
      <c r="IO3" s="1">
        <v>0.12444444444444445</v>
      </c>
      <c r="IP3" s="1">
        <v>0.18532407407407406</v>
      </c>
      <c r="IQ3">
        <v>390</v>
      </c>
      <c r="IR3">
        <v>65</v>
      </c>
      <c r="IS3">
        <v>455</v>
      </c>
      <c r="IT3">
        <v>2012</v>
      </c>
      <c r="IU3">
        <v>89</v>
      </c>
      <c r="IV3">
        <v>15</v>
      </c>
      <c r="IW3">
        <v>2116</v>
      </c>
      <c r="IX3">
        <v>0</v>
      </c>
      <c r="IY3">
        <v>0</v>
      </c>
      <c r="IZ3">
        <v>0</v>
      </c>
      <c r="JA3">
        <v>3</v>
      </c>
      <c r="JB3">
        <v>3</v>
      </c>
      <c r="JC3">
        <v>6</v>
      </c>
      <c r="JD3">
        <v>469</v>
      </c>
      <c r="JE3">
        <v>3</v>
      </c>
      <c r="JF3">
        <v>1</v>
      </c>
      <c r="JG3">
        <v>473</v>
      </c>
      <c r="JH3">
        <v>99.15</v>
      </c>
      <c r="JI3">
        <v>2400</v>
      </c>
      <c r="JJ3" s="12">
        <f t="shared" ref="JJ3:JJ9" si="3">IW3/JI3*100</f>
        <v>88.166666666666671</v>
      </c>
      <c r="JK3" t="s">
        <v>2380</v>
      </c>
      <c r="JL3" t="s">
        <v>2736</v>
      </c>
      <c r="JM3" s="1">
        <v>0.49593749999999998</v>
      </c>
      <c r="JN3" s="1">
        <v>8.1678240740740746E-2</v>
      </c>
      <c r="JO3" s="1">
        <v>8.1678240740740746E-2</v>
      </c>
      <c r="JP3" s="1">
        <v>0.39572916666666669</v>
      </c>
      <c r="JQ3">
        <v>133</v>
      </c>
      <c r="JR3">
        <v>24</v>
      </c>
      <c r="JS3">
        <v>157</v>
      </c>
      <c r="JT3">
        <v>3265</v>
      </c>
      <c r="JU3">
        <v>23</v>
      </c>
      <c r="JV3">
        <v>12</v>
      </c>
      <c r="JW3">
        <v>3300</v>
      </c>
      <c r="JX3">
        <v>0</v>
      </c>
      <c r="JY3">
        <v>0</v>
      </c>
      <c r="JZ3">
        <v>0</v>
      </c>
      <c r="KA3">
        <v>8</v>
      </c>
      <c r="KB3">
        <v>3</v>
      </c>
      <c r="KC3">
        <v>11</v>
      </c>
      <c r="KD3">
        <v>570</v>
      </c>
      <c r="KE3">
        <v>4</v>
      </c>
      <c r="KF3">
        <v>0</v>
      </c>
      <c r="KG3">
        <v>574</v>
      </c>
      <c r="KH3">
        <v>99.3</v>
      </c>
      <c r="KI3">
        <v>2400</v>
      </c>
      <c r="KJ3" s="12">
        <f t="shared" ref="KJ3:KJ9" si="4">JW3/KI3*100</f>
        <v>137.5</v>
      </c>
      <c r="KK3" t="s">
        <v>2380</v>
      </c>
      <c r="KL3" t="s">
        <v>2736</v>
      </c>
      <c r="KM3" s="1">
        <v>0.4572222222222222</v>
      </c>
      <c r="KN3" s="1">
        <v>9.3530092592592595E-2</v>
      </c>
      <c r="KO3" s="1">
        <v>9.3530092592592595E-2</v>
      </c>
      <c r="KP3" s="1">
        <v>0.34181712962962968</v>
      </c>
      <c r="KQ3">
        <v>167</v>
      </c>
      <c r="KR3">
        <v>33</v>
      </c>
      <c r="KS3">
        <v>200</v>
      </c>
      <c r="KT3">
        <v>2776</v>
      </c>
      <c r="KU3">
        <v>20</v>
      </c>
      <c r="KV3">
        <v>26</v>
      </c>
      <c r="KW3">
        <v>2822</v>
      </c>
      <c r="KX3">
        <v>0</v>
      </c>
      <c r="KY3">
        <v>0</v>
      </c>
      <c r="KZ3">
        <v>0</v>
      </c>
      <c r="LA3">
        <v>4</v>
      </c>
      <c r="LB3">
        <v>2</v>
      </c>
      <c r="LC3">
        <v>6</v>
      </c>
      <c r="LD3">
        <v>302</v>
      </c>
      <c r="LE3">
        <v>3</v>
      </c>
      <c r="LF3">
        <v>1</v>
      </c>
      <c r="LG3">
        <v>306</v>
      </c>
      <c r="LH3">
        <v>98.69</v>
      </c>
      <c r="LI3">
        <v>1350</v>
      </c>
      <c r="LJ3" s="12">
        <f t="shared" ref="LJ3:LJ10" si="5">KW3/LI3*100</f>
        <v>209.03703703703704</v>
      </c>
      <c r="LK3" t="s">
        <v>2380</v>
      </c>
      <c r="LL3" t="s">
        <v>2736</v>
      </c>
      <c r="LM3">
        <v>8</v>
      </c>
      <c r="LN3" s="1">
        <v>0</v>
      </c>
      <c r="LO3" s="1">
        <v>0</v>
      </c>
      <c r="LP3" s="1">
        <v>0</v>
      </c>
      <c r="LQ3" s="1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K3" s="12"/>
      <c r="ML3" t="s">
        <v>2380</v>
      </c>
      <c r="MM3" t="s">
        <v>2736</v>
      </c>
      <c r="MN3" s="12"/>
      <c r="MO3" s="1">
        <v>0</v>
      </c>
      <c r="MP3" s="1">
        <v>0</v>
      </c>
      <c r="MQ3" s="1">
        <v>0</v>
      </c>
      <c r="MR3" s="1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2</v>
      </c>
      <c r="ND3">
        <v>1</v>
      </c>
      <c r="NE3">
        <v>3</v>
      </c>
      <c r="NF3">
        <v>260</v>
      </c>
      <c r="NG3">
        <v>2</v>
      </c>
      <c r="NH3">
        <v>1</v>
      </c>
      <c r="NI3">
        <v>263</v>
      </c>
      <c r="NJ3">
        <v>98.86</v>
      </c>
      <c r="NK3" s="12"/>
      <c r="NL3" s="12"/>
      <c r="NM3" t="s">
        <v>2380</v>
      </c>
      <c r="NN3" t="s">
        <v>2736</v>
      </c>
      <c r="NO3" s="12"/>
      <c r="NP3" s="1">
        <v>0</v>
      </c>
      <c r="NQ3" s="1">
        <v>0</v>
      </c>
      <c r="NR3" s="1">
        <v>0</v>
      </c>
      <c r="NS3" s="1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L3" s="12"/>
      <c r="OM3" t="s">
        <v>2380</v>
      </c>
      <c r="ON3" t="s">
        <v>2736</v>
      </c>
      <c r="OO3" s="12"/>
      <c r="OP3" s="1">
        <v>0</v>
      </c>
      <c r="OQ3" s="1">
        <v>0</v>
      </c>
      <c r="OR3" s="1">
        <v>0</v>
      </c>
      <c r="OS3" s="1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3</v>
      </c>
      <c r="PE3">
        <v>3</v>
      </c>
      <c r="PF3">
        <v>6</v>
      </c>
      <c r="PG3">
        <v>209</v>
      </c>
      <c r="PH3">
        <v>16</v>
      </c>
      <c r="PI3">
        <v>0</v>
      </c>
      <c r="PJ3">
        <v>225</v>
      </c>
      <c r="PK3">
        <v>92.89</v>
      </c>
      <c r="PL3" s="12"/>
      <c r="PM3" s="12"/>
      <c r="PN3" s="12"/>
      <c r="PO3" t="s">
        <v>2380</v>
      </c>
      <c r="PP3" t="s">
        <v>2736</v>
      </c>
      <c r="PQ3">
        <v>8</v>
      </c>
      <c r="PR3" s="12"/>
      <c r="PS3" s="1">
        <f>SUM(LO3,MP3,NQ3,OQ3)</f>
        <v>0</v>
      </c>
      <c r="PT3" s="12"/>
      <c r="PU3" s="12"/>
      <c r="PV3" s="12"/>
      <c r="PW3" s="12"/>
      <c r="PX3">
        <f>SUM(LT3,NV3,OV3)</f>
        <v>0</v>
      </c>
      <c r="PY3">
        <f>SUM(LU3,MV3,NW3,OW3)</f>
        <v>0</v>
      </c>
      <c r="PZ3">
        <f>SUM(LV3,MW3,NX3,OX3)</f>
        <v>0</v>
      </c>
      <c r="QA3">
        <f>SUM(LW3,MX3,NY3,OY3)</f>
        <v>0</v>
      </c>
      <c r="QB3">
        <f>SUM(LX3,NZ3,OZ3)</f>
        <v>0</v>
      </c>
      <c r="QC3">
        <v>0</v>
      </c>
      <c r="QD3">
        <v>0</v>
      </c>
      <c r="QE3">
        <v>0</v>
      </c>
      <c r="QI3">
        <v>0</v>
      </c>
      <c r="QJ3">
        <v>0</v>
      </c>
      <c r="QK3">
        <v>0</v>
      </c>
      <c r="QL3">
        <v>0</v>
      </c>
      <c r="QP3" t="s">
        <v>2380</v>
      </c>
      <c r="QQ3" t="s">
        <v>2736</v>
      </c>
      <c r="QR3" t="s">
        <v>2692</v>
      </c>
      <c r="QS3" s="1"/>
      <c r="QT3" s="1">
        <f>AVERAGE(IN3,JN3,KN3,LO3)</f>
        <v>7.4913194444444442E-2</v>
      </c>
      <c r="QU3" s="1"/>
      <c r="QV3" s="1"/>
      <c r="QY3">
        <f>SUM(IS3,JS3,KS3,LT3)</f>
        <v>812</v>
      </c>
      <c r="RC3">
        <f>SUM(IW3,JW3,KW3,QB3)</f>
        <v>8238</v>
      </c>
      <c r="RN3" s="12">
        <f>AVERAGE(JH3,KH3,LH3,MI3)</f>
        <v>99.046666666666667</v>
      </c>
      <c r="RO3">
        <f>SUM(JI3,KI3,LI3,MJ3)</f>
        <v>6150</v>
      </c>
      <c r="RP3" s="12">
        <f t="shared" ref="RP3:RP11" si="6">RC3/RO3*100</f>
        <v>133.95121951219514</v>
      </c>
      <c r="RQ3" t="s">
        <v>2380</v>
      </c>
      <c r="RR3" t="s">
        <v>2736</v>
      </c>
      <c r="RS3" t="s">
        <v>2692</v>
      </c>
      <c r="RT3">
        <v>8</v>
      </c>
      <c r="RU3" s="1">
        <v>0.45939814814814817</v>
      </c>
      <c r="RV3" s="1">
        <v>9.644675925925926E-2</v>
      </c>
      <c r="RW3" s="1">
        <v>9.644675925925926E-2</v>
      </c>
      <c r="RX3" s="1">
        <v>0.33792824074074074</v>
      </c>
      <c r="RY3">
        <v>182</v>
      </c>
      <c r="RZ3">
        <v>47</v>
      </c>
      <c r="SA3">
        <v>229</v>
      </c>
      <c r="SB3">
        <v>2140</v>
      </c>
      <c r="SC3">
        <v>78</v>
      </c>
      <c r="SD3">
        <v>10</v>
      </c>
      <c r="SE3">
        <v>2228</v>
      </c>
      <c r="SF3">
        <v>0</v>
      </c>
      <c r="SG3">
        <v>0</v>
      </c>
      <c r="SH3">
        <v>0</v>
      </c>
      <c r="SI3">
        <v>5</v>
      </c>
      <c r="SJ3">
        <v>3</v>
      </c>
      <c r="SK3">
        <v>8</v>
      </c>
      <c r="SL3">
        <v>421</v>
      </c>
      <c r="SM3">
        <v>5</v>
      </c>
      <c r="SN3">
        <v>0</v>
      </c>
      <c r="SO3">
        <v>426</v>
      </c>
      <c r="SP3">
        <v>98.83</v>
      </c>
      <c r="SQ3">
        <v>2400</v>
      </c>
      <c r="SR3" s="12">
        <f>SE3/SQ3*100</f>
        <v>92.833333333333329</v>
      </c>
      <c r="SS3" t="s">
        <v>2380</v>
      </c>
      <c r="ST3" t="s">
        <v>2736</v>
      </c>
      <c r="SU3" t="s">
        <v>2692</v>
      </c>
      <c r="SV3">
        <v>8</v>
      </c>
      <c r="SW3" s="1">
        <v>0.51061342592592596</v>
      </c>
      <c r="SX3" s="1">
        <v>0.10815972222222221</v>
      </c>
      <c r="SY3" s="1">
        <v>0.10815972222222221</v>
      </c>
      <c r="SZ3" s="1">
        <v>0.36765046296296294</v>
      </c>
      <c r="TA3">
        <v>189</v>
      </c>
      <c r="TB3">
        <v>31</v>
      </c>
      <c r="TC3">
        <f>TA3+TB3</f>
        <v>220</v>
      </c>
      <c r="TD3">
        <v>2626</v>
      </c>
      <c r="TE3">
        <v>44</v>
      </c>
      <c r="TF3">
        <v>21</v>
      </c>
      <c r="TG3">
        <f>SUM(TD3:TF3)</f>
        <v>2691</v>
      </c>
      <c r="TH3">
        <v>0</v>
      </c>
      <c r="TI3">
        <v>0</v>
      </c>
      <c r="TJ3">
        <v>0</v>
      </c>
      <c r="TK3">
        <v>1</v>
      </c>
      <c r="TL3">
        <v>5</v>
      </c>
      <c r="TM3">
        <v>6</v>
      </c>
      <c r="TN3">
        <v>354</v>
      </c>
      <c r="TO3">
        <v>8</v>
      </c>
      <c r="TP3">
        <v>4</v>
      </c>
      <c r="TQ3">
        <v>366</v>
      </c>
      <c r="TR3">
        <v>96.72</v>
      </c>
      <c r="TS3">
        <v>2400</v>
      </c>
      <c r="TT3" s="12">
        <f>TG3/TS3*100</f>
        <v>112.12500000000001</v>
      </c>
      <c r="TU3" t="s">
        <v>2380</v>
      </c>
      <c r="TV3" t="s">
        <v>2736</v>
      </c>
      <c r="TW3" t="s">
        <v>2692</v>
      </c>
      <c r="TX3">
        <v>8</v>
      </c>
      <c r="TY3" s="1">
        <v>0.3371527777777778</v>
      </c>
      <c r="TZ3" s="1">
        <v>5.7395833333333333E-2</v>
      </c>
      <c r="UA3" s="1">
        <v>5.7395833333333333E-2</v>
      </c>
      <c r="UB3" s="1">
        <v>0.26968750000000002</v>
      </c>
      <c r="UC3">
        <v>154</v>
      </c>
      <c r="UD3">
        <v>28</v>
      </c>
      <c r="UE3">
        <v>182</v>
      </c>
      <c r="UF3">
        <v>1110</v>
      </c>
      <c r="UG3">
        <v>38</v>
      </c>
      <c r="UH3">
        <v>3</v>
      </c>
      <c r="UI3">
        <v>1151</v>
      </c>
      <c r="UJ3">
        <v>0</v>
      </c>
      <c r="UK3">
        <v>0</v>
      </c>
      <c r="UL3">
        <v>0</v>
      </c>
      <c r="UM3">
        <v>3</v>
      </c>
      <c r="UN3">
        <v>0</v>
      </c>
      <c r="UO3">
        <v>3</v>
      </c>
      <c r="UP3">
        <v>96</v>
      </c>
      <c r="UQ3">
        <v>0</v>
      </c>
      <c r="UR3">
        <v>0</v>
      </c>
      <c r="US3">
        <v>96</v>
      </c>
      <c r="UT3">
        <v>100</v>
      </c>
      <c r="UU3">
        <v>1200</v>
      </c>
      <c r="UV3" s="12">
        <f>UI3/UU3*100</f>
        <v>95.916666666666657</v>
      </c>
      <c r="UW3" t="s">
        <v>2380</v>
      </c>
      <c r="UX3" t="s">
        <v>2736</v>
      </c>
      <c r="UY3" t="s">
        <v>2692</v>
      </c>
      <c r="UZ3">
        <v>8</v>
      </c>
      <c r="VA3" s="1">
        <v>0.35798611111111112</v>
      </c>
      <c r="VB3" s="1">
        <v>8.6168981481481485E-2</v>
      </c>
      <c r="VC3" s="1">
        <v>8.6168981481481485E-2</v>
      </c>
      <c r="VD3" s="1">
        <v>0.2568287037037037</v>
      </c>
      <c r="VE3">
        <v>263</v>
      </c>
      <c r="VF3">
        <v>30</v>
      </c>
      <c r="VG3">
        <v>293</v>
      </c>
      <c r="VH3">
        <v>2939</v>
      </c>
      <c r="VI3">
        <v>35</v>
      </c>
      <c r="VJ3">
        <v>11</v>
      </c>
      <c r="VK3">
        <v>2985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W3">
        <v>2400</v>
      </c>
      <c r="VX3" s="12">
        <f>VK3/VW3*100</f>
        <v>124.37499999999999</v>
      </c>
      <c r="VY3" t="s">
        <v>2380</v>
      </c>
      <c r="VZ3" t="s">
        <v>2736</v>
      </c>
      <c r="WA3" t="s">
        <v>2692</v>
      </c>
      <c r="WB3">
        <v>8</v>
      </c>
      <c r="WC3" s="1">
        <v>0.41041666666666665</v>
      </c>
      <c r="WD3" s="1">
        <v>0.10145833333333333</v>
      </c>
      <c r="WE3" s="1">
        <v>0.10145833333333333</v>
      </c>
      <c r="WF3" s="1">
        <v>0.29348379629629628</v>
      </c>
      <c r="WG3">
        <v>164</v>
      </c>
      <c r="WH3">
        <v>23</v>
      </c>
      <c r="WI3">
        <v>187</v>
      </c>
      <c r="WJ3">
        <v>3257</v>
      </c>
      <c r="WK3">
        <v>12</v>
      </c>
      <c r="WL3">
        <v>34</v>
      </c>
      <c r="WM3">
        <v>3303</v>
      </c>
      <c r="WN3">
        <v>0</v>
      </c>
      <c r="WO3">
        <v>0</v>
      </c>
      <c r="WP3">
        <v>0</v>
      </c>
      <c r="WQ3">
        <v>3</v>
      </c>
      <c r="WR3">
        <v>0</v>
      </c>
      <c r="WS3">
        <v>3</v>
      </c>
      <c r="WT3">
        <v>141</v>
      </c>
      <c r="WU3">
        <v>0</v>
      </c>
      <c r="WV3">
        <v>0</v>
      </c>
      <c r="WW3">
        <v>141</v>
      </c>
      <c r="WX3">
        <v>100</v>
      </c>
      <c r="WY3">
        <v>2400</v>
      </c>
      <c r="WZ3" s="12">
        <f>WM3/WY3*100</f>
        <v>137.625</v>
      </c>
      <c r="XA3" t="s">
        <v>2380</v>
      </c>
      <c r="XB3" t="s">
        <v>2736</v>
      </c>
      <c r="XC3" t="s">
        <v>2692</v>
      </c>
      <c r="XD3">
        <v>8</v>
      </c>
      <c r="XE3" s="1" t="s">
        <v>3508</v>
      </c>
      <c r="XF3" s="1">
        <v>0</v>
      </c>
      <c r="XG3" s="1">
        <v>0</v>
      </c>
      <c r="XH3" s="1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B3" s="12"/>
      <c r="YC3" t="s">
        <v>2380</v>
      </c>
      <c r="YD3" t="s">
        <v>2736</v>
      </c>
      <c r="YE3" t="s">
        <v>2692</v>
      </c>
      <c r="YF3">
        <v>8</v>
      </c>
      <c r="YG3" s="1">
        <v>0</v>
      </c>
      <c r="YH3" s="1">
        <v>0</v>
      </c>
      <c r="YI3" s="1">
        <v>0</v>
      </c>
      <c r="YJ3" s="1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D3" s="12"/>
      <c r="ZE3" t="s">
        <v>2380</v>
      </c>
      <c r="ZF3" t="s">
        <v>2736</v>
      </c>
      <c r="ZG3" t="s">
        <v>2692</v>
      </c>
      <c r="ZH3">
        <v>8</v>
      </c>
      <c r="ZI3" s="1">
        <v>0.3949421296296296</v>
      </c>
      <c r="ZJ3" s="1">
        <v>0.10145833333333333</v>
      </c>
      <c r="ZK3" s="1">
        <v>1.5462962962962963E-2</v>
      </c>
      <c r="ZL3" s="1">
        <v>0.29348379629629628</v>
      </c>
      <c r="ZM3">
        <v>164</v>
      </c>
      <c r="ZN3">
        <v>23</v>
      </c>
      <c r="ZO3">
        <v>187</v>
      </c>
      <c r="ZP3">
        <v>3257</v>
      </c>
      <c r="ZQ3">
        <v>12</v>
      </c>
      <c r="ZR3">
        <v>34</v>
      </c>
      <c r="ZS3">
        <v>3303</v>
      </c>
      <c r="ZT3">
        <v>0</v>
      </c>
      <c r="ZU3">
        <v>0</v>
      </c>
      <c r="ZV3">
        <v>0</v>
      </c>
      <c r="ZW3">
        <v>3</v>
      </c>
      <c r="ZX3">
        <v>0</v>
      </c>
      <c r="ZY3">
        <v>3</v>
      </c>
      <c r="ZZ3">
        <v>141</v>
      </c>
      <c r="AAA3">
        <v>0</v>
      </c>
      <c r="AAB3">
        <v>0</v>
      </c>
      <c r="AAC3">
        <v>141</v>
      </c>
      <c r="AAD3">
        <v>100</v>
      </c>
      <c r="AAE3">
        <v>2400</v>
      </c>
      <c r="AAF3" s="12">
        <f>ZS3/AAE3*100</f>
        <v>137.625</v>
      </c>
      <c r="AAG3" t="s">
        <v>2380</v>
      </c>
      <c r="AAH3" t="s">
        <v>2736</v>
      </c>
      <c r="AAI3" t="s">
        <v>2692</v>
      </c>
      <c r="AAJ3">
        <v>8</v>
      </c>
      <c r="AAK3" s="1">
        <v>1.9752546296296296</v>
      </c>
      <c r="AAL3" s="1">
        <v>0.44966435185185188</v>
      </c>
      <c r="AAM3" s="1">
        <v>0.10033564814814815</v>
      </c>
      <c r="AAN3" s="1">
        <v>1.5255902777777779</v>
      </c>
      <c r="AAO3">
        <v>952</v>
      </c>
      <c r="AAP3">
        <v>159</v>
      </c>
      <c r="AAQ3">
        <v>1111</v>
      </c>
      <c r="AAR3">
        <v>12072</v>
      </c>
      <c r="AAS3">
        <v>207</v>
      </c>
      <c r="AAT3">
        <v>79</v>
      </c>
      <c r="AAU3">
        <v>12358</v>
      </c>
      <c r="AAV3">
        <v>0</v>
      </c>
      <c r="AAW3">
        <v>0</v>
      </c>
      <c r="AAX3">
        <v>0</v>
      </c>
      <c r="AAY3">
        <v>12</v>
      </c>
      <c r="AAZ3">
        <v>8</v>
      </c>
      <c r="ABA3">
        <v>20</v>
      </c>
      <c r="ABB3">
        <v>1012</v>
      </c>
      <c r="ABC3">
        <v>13</v>
      </c>
      <c r="ABD3">
        <v>4</v>
      </c>
      <c r="ABE3">
        <v>1029</v>
      </c>
      <c r="ABF3">
        <v>98.35</v>
      </c>
      <c r="ABG3">
        <f>SUM(SQ3,TS3,UU3,VW3,WY3)</f>
        <v>10800</v>
      </c>
      <c r="ABH3" s="12">
        <f>AAU3/ABG3*100</f>
        <v>114.42592592592592</v>
      </c>
      <c r="ABI3" s="1">
        <f>AAL3/4.5</f>
        <v>9.9925411522633747E-2</v>
      </c>
      <c r="ABJ3" t="s">
        <v>2380</v>
      </c>
      <c r="ABK3" t="s">
        <v>2736</v>
      </c>
      <c r="ABL3" t="s">
        <v>2692</v>
      </c>
      <c r="ABM3">
        <v>2.5</v>
      </c>
      <c r="ABN3" s="1">
        <v>0.28556712962962966</v>
      </c>
      <c r="ABO3" s="1">
        <v>5.019675925925926E-2</v>
      </c>
      <c r="ABP3" s="1">
        <v>5.019675925925926E-2</v>
      </c>
      <c r="ABQ3" s="1">
        <v>0.22851851851851854</v>
      </c>
      <c r="ABR3">
        <v>91</v>
      </c>
      <c r="ABS3">
        <v>10</v>
      </c>
      <c r="ABT3">
        <v>101</v>
      </c>
      <c r="ABU3">
        <v>1752</v>
      </c>
      <c r="ABV3">
        <v>14</v>
      </c>
      <c r="ABW3">
        <v>10</v>
      </c>
      <c r="ABX3">
        <v>1776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J3">
        <v>1500</v>
      </c>
      <c r="ACK3" s="12">
        <f t="shared" ref="ACK3:ACK9" si="7">ABX3/ACJ3*100</f>
        <v>118.39999999999999</v>
      </c>
      <c r="ACL3" t="s">
        <v>2380</v>
      </c>
      <c r="ACM3" t="s">
        <v>2736</v>
      </c>
      <c r="ACN3" t="s">
        <v>2692</v>
      </c>
      <c r="ACO3">
        <v>8</v>
      </c>
      <c r="ACP3" s="1">
        <v>0.37232638888888886</v>
      </c>
      <c r="ACQ3" s="1">
        <v>9.6435185185185179E-2</v>
      </c>
      <c r="ACR3" s="1">
        <v>9.6435185185185179E-2</v>
      </c>
      <c r="ACS3" s="1">
        <v>0.2417013888888889</v>
      </c>
      <c r="ACT3">
        <v>162</v>
      </c>
      <c r="ACU3">
        <v>20</v>
      </c>
      <c r="ACV3">
        <v>182</v>
      </c>
      <c r="ACW3">
        <v>2786</v>
      </c>
      <c r="ACX3">
        <v>55</v>
      </c>
      <c r="ACY3">
        <v>10</v>
      </c>
      <c r="ACZ3">
        <v>2851</v>
      </c>
      <c r="ADA3">
        <v>0</v>
      </c>
      <c r="ADB3">
        <v>0</v>
      </c>
      <c r="ADC3">
        <v>0</v>
      </c>
      <c r="ADD3">
        <v>4</v>
      </c>
      <c r="ADE3">
        <v>1</v>
      </c>
      <c r="ADF3">
        <v>5</v>
      </c>
      <c r="ADG3">
        <v>98</v>
      </c>
      <c r="ADH3">
        <v>1</v>
      </c>
      <c r="ADI3">
        <v>0</v>
      </c>
      <c r="ADJ3">
        <v>99</v>
      </c>
      <c r="ADK3">
        <v>98.99</v>
      </c>
      <c r="ADL3">
        <v>2400</v>
      </c>
      <c r="ADM3" s="12">
        <f>ACZ3/ADL3*100</f>
        <v>118.79166666666667</v>
      </c>
      <c r="ADN3" t="s">
        <v>2380</v>
      </c>
      <c r="ADO3" t="s">
        <v>2736</v>
      </c>
      <c r="ADP3" t="s">
        <v>2692</v>
      </c>
      <c r="ADQ3">
        <v>8</v>
      </c>
      <c r="ADR3" s="1">
        <v>0.36248842592592595</v>
      </c>
      <c r="ADS3" s="1">
        <v>9.3784722222222228E-2</v>
      </c>
      <c r="ADT3" s="1">
        <v>9.3784722222222228E-2</v>
      </c>
      <c r="ADU3" s="1">
        <v>0.2477662037037037</v>
      </c>
      <c r="ADV3">
        <v>176</v>
      </c>
      <c r="ADW3">
        <v>26</v>
      </c>
      <c r="ADX3">
        <v>202</v>
      </c>
      <c r="ADY3">
        <v>2514</v>
      </c>
      <c r="ADZ3">
        <v>49</v>
      </c>
      <c r="AEA3">
        <v>12</v>
      </c>
      <c r="AEB3">
        <v>2575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N3">
        <v>2400</v>
      </c>
      <c r="AEO3" s="12">
        <f t="shared" ref="AEO3:AEO10" si="8">AEB3/AEN3*100</f>
        <v>107.29166666666667</v>
      </c>
      <c r="AEP3" t="s">
        <v>2380</v>
      </c>
      <c r="AEQ3" t="s">
        <v>2736</v>
      </c>
      <c r="AER3" t="s">
        <v>2692</v>
      </c>
      <c r="AES3">
        <v>8</v>
      </c>
      <c r="AET3" s="1">
        <v>0.37659722222222225</v>
      </c>
      <c r="AEU3" s="1">
        <v>0.11697916666666668</v>
      </c>
      <c r="AEV3" s="1">
        <v>0.11697916666666668</v>
      </c>
      <c r="AEW3" s="1">
        <v>0.2283449074074074</v>
      </c>
      <c r="AEX3">
        <v>227</v>
      </c>
      <c r="AEY3">
        <v>30</v>
      </c>
      <c r="AEZ3">
        <v>257</v>
      </c>
      <c r="AFA3">
        <v>3110</v>
      </c>
      <c r="AFB3">
        <v>69</v>
      </c>
      <c r="AFC3">
        <v>22</v>
      </c>
      <c r="AFD3">
        <v>3201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P3">
        <v>2400</v>
      </c>
      <c r="AFQ3" s="12">
        <f t="shared" ref="AFQ3:AFQ10" si="9">AFD3/AFP3*100</f>
        <v>133.375</v>
      </c>
      <c r="AFR3" t="s">
        <v>2380</v>
      </c>
      <c r="AFS3" t="s">
        <v>2736</v>
      </c>
      <c r="AFT3" t="s">
        <v>2692</v>
      </c>
      <c r="AFU3">
        <v>8</v>
      </c>
      <c r="AFV3" s="35">
        <v>0.30440972222222223</v>
      </c>
      <c r="AFW3" s="35">
        <v>6.6736111111111107E-2</v>
      </c>
      <c r="AFX3" s="139">
        <v>6.6736111111111107E-2</v>
      </c>
      <c r="AFY3" s="139">
        <v>0.2209953703703704</v>
      </c>
      <c r="AFZ3" s="44">
        <v>160</v>
      </c>
      <c r="AGA3" s="44">
        <v>16</v>
      </c>
      <c r="AGB3" s="44">
        <v>176</v>
      </c>
      <c r="AGC3" s="44">
        <v>2171</v>
      </c>
      <c r="AGD3" s="44">
        <v>15</v>
      </c>
      <c r="AGE3" s="44">
        <v>6</v>
      </c>
      <c r="AGF3" s="44">
        <v>2192</v>
      </c>
      <c r="AGG3" s="44">
        <v>0</v>
      </c>
      <c r="AGH3" s="44">
        <v>0</v>
      </c>
      <c r="AGI3" s="44">
        <v>0</v>
      </c>
      <c r="AGJ3" s="44">
        <v>0</v>
      </c>
      <c r="AGK3" s="34">
        <v>0</v>
      </c>
      <c r="AGL3" s="44">
        <v>0</v>
      </c>
      <c r="AGM3" s="44">
        <v>0</v>
      </c>
      <c r="AGN3" s="34">
        <v>0</v>
      </c>
      <c r="AGO3" s="34">
        <v>0</v>
      </c>
      <c r="AGP3" s="44">
        <v>0</v>
      </c>
      <c r="AGQ3" s="34">
        <v>0</v>
      </c>
      <c r="AGR3">
        <v>2400</v>
      </c>
      <c r="AGS3" s="12">
        <f t="shared" ref="AGS3:AGS11" si="10">AGF3/AGR3*100</f>
        <v>91.333333333333329</v>
      </c>
      <c r="AGT3" t="s">
        <v>2380</v>
      </c>
      <c r="AGU3" t="s">
        <v>2736</v>
      </c>
      <c r="AGV3" t="s">
        <v>2692</v>
      </c>
      <c r="AGW3">
        <v>8</v>
      </c>
      <c r="AGX3" s="1">
        <v>0</v>
      </c>
      <c r="AGY3" s="1">
        <v>0</v>
      </c>
      <c r="AGZ3" s="1">
        <v>0</v>
      </c>
      <c r="AHA3" s="1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8</v>
      </c>
      <c r="AHM3">
        <v>2</v>
      </c>
      <c r="AHN3">
        <v>10</v>
      </c>
      <c r="AHO3">
        <v>486</v>
      </c>
      <c r="AHP3">
        <v>1</v>
      </c>
      <c r="AHQ3">
        <v>2</v>
      </c>
      <c r="AHR3">
        <v>489</v>
      </c>
      <c r="AHS3">
        <v>99.39</v>
      </c>
      <c r="AHT3">
        <v>2400</v>
      </c>
      <c r="AHU3" s="12">
        <f t="shared" ref="AHU3:AHU11" si="11">AHH3/AHT3*100</f>
        <v>0</v>
      </c>
      <c r="AHV3" t="s">
        <v>2380</v>
      </c>
      <c r="AHW3" t="s">
        <v>2736</v>
      </c>
      <c r="AHX3" t="s">
        <v>2692</v>
      </c>
      <c r="AHY3">
        <v>8</v>
      </c>
      <c r="AHZ3" s="1">
        <v>0</v>
      </c>
      <c r="AIA3" s="1">
        <v>0</v>
      </c>
      <c r="AIB3" s="1">
        <v>0</v>
      </c>
      <c r="AIC3" s="1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2400</v>
      </c>
      <c r="AIW3" s="12">
        <f t="shared" ref="AIW3:AIW11" si="12">AIJ3/AIV3*100</f>
        <v>0</v>
      </c>
      <c r="AIX3" t="s">
        <v>2380</v>
      </c>
      <c r="AIY3" t="s">
        <v>2736</v>
      </c>
      <c r="AIZ3" t="s">
        <v>2692</v>
      </c>
      <c r="AJA3">
        <v>8</v>
      </c>
      <c r="AJB3" s="1">
        <v>0.28774305555555557</v>
      </c>
      <c r="AJC3" s="1">
        <v>6.6736111111111107E-2</v>
      </c>
      <c r="AJD3" s="1">
        <v>1.6655092592592593E-2</v>
      </c>
      <c r="AJE3" s="1">
        <v>0.2209953703703704</v>
      </c>
      <c r="AJF3">
        <v>160</v>
      </c>
      <c r="AJG3">
        <v>16</v>
      </c>
      <c r="AJH3">
        <v>176</v>
      </c>
      <c r="AJI3">
        <v>2171</v>
      </c>
      <c r="AJJ3">
        <v>15</v>
      </c>
      <c r="AJK3">
        <v>6</v>
      </c>
      <c r="AJL3">
        <v>2192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X3">
        <v>2400</v>
      </c>
      <c r="AJY3" s="12">
        <f t="shared" ref="AJY3:AJY11" si="13">AJL3/AJX3*100</f>
        <v>91.333333333333329</v>
      </c>
      <c r="AJZ3" t="s">
        <v>2380</v>
      </c>
      <c r="AKA3" t="s">
        <v>2736</v>
      </c>
      <c r="AKB3" t="s">
        <v>2692</v>
      </c>
      <c r="AKC3">
        <v>8</v>
      </c>
      <c r="AKD3" s="1">
        <v>1.5915046296296296</v>
      </c>
      <c r="AKE3" s="1">
        <v>0.4241435185185185</v>
      </c>
      <c r="AKF3" s="1">
        <v>0.10989583333333335</v>
      </c>
      <c r="AKG3" s="1">
        <v>1.167349537037037</v>
      </c>
      <c r="AKH3">
        <v>816</v>
      </c>
      <c r="AKI3">
        <v>102</v>
      </c>
      <c r="AKJ3">
        <v>918</v>
      </c>
      <c r="AKK3">
        <v>12333</v>
      </c>
      <c r="AKL3">
        <v>202</v>
      </c>
      <c r="AKM3">
        <v>60</v>
      </c>
      <c r="AKN3">
        <v>12595</v>
      </c>
      <c r="AKO3">
        <v>0</v>
      </c>
      <c r="AKP3">
        <v>0</v>
      </c>
      <c r="AKQ3">
        <v>0</v>
      </c>
      <c r="AKR3">
        <v>12</v>
      </c>
      <c r="AKS3">
        <v>3</v>
      </c>
      <c r="AKT3">
        <v>15</v>
      </c>
      <c r="AKU3">
        <v>584</v>
      </c>
      <c r="AKV3">
        <v>2</v>
      </c>
      <c r="AKW3">
        <v>2</v>
      </c>
      <c r="AKX3">
        <v>588</v>
      </c>
      <c r="AKY3">
        <v>99.32</v>
      </c>
      <c r="AKZ3">
        <f>SUM(ACJ3,ADL3,AEN3,AFP3,AGR3)</f>
        <v>11100</v>
      </c>
      <c r="ALA3" s="12">
        <f t="shared" ref="ALA3:ALA11" si="14">AKN3/AKZ3*100</f>
        <v>113.46846846846847</v>
      </c>
      <c r="ALC3" s="12"/>
    </row>
    <row r="4" spans="1:991">
      <c r="A4" t="s">
        <v>2375</v>
      </c>
      <c r="B4" t="s">
        <v>2736</v>
      </c>
      <c r="C4" t="s">
        <v>2692</v>
      </c>
      <c r="D4">
        <v>8</v>
      </c>
      <c r="E4" s="1">
        <v>0.32924768518518516</v>
      </c>
      <c r="F4" s="1">
        <v>8.6956018518518516E-2</v>
      </c>
      <c r="G4" s="1">
        <v>8.6956018518518516E-2</v>
      </c>
      <c r="H4" s="1">
        <v>0.23685185185185187</v>
      </c>
      <c r="I4">
        <v>165</v>
      </c>
      <c r="J4">
        <v>46</v>
      </c>
      <c r="K4">
        <v>211</v>
      </c>
      <c r="L4">
        <v>2058</v>
      </c>
      <c r="M4">
        <v>35</v>
      </c>
      <c r="N4">
        <v>20</v>
      </c>
      <c r="O4">
        <v>2113</v>
      </c>
      <c r="P4">
        <v>0</v>
      </c>
      <c r="Q4">
        <v>0</v>
      </c>
      <c r="R4">
        <v>0</v>
      </c>
      <c r="S4">
        <v>5</v>
      </c>
      <c r="T4">
        <v>0</v>
      </c>
      <c r="U4">
        <v>5</v>
      </c>
      <c r="V4">
        <v>276</v>
      </c>
      <c r="W4">
        <v>0</v>
      </c>
      <c r="X4">
        <v>0</v>
      </c>
      <c r="Y4">
        <v>276</v>
      </c>
      <c r="Z4">
        <v>100</v>
      </c>
      <c r="AA4">
        <v>2400</v>
      </c>
      <c r="AB4" s="12">
        <f t="shared" ref="AB4:AB10" si="15">O4/AA4*100</f>
        <v>88.041666666666657</v>
      </c>
      <c r="AC4" t="s">
        <v>2375</v>
      </c>
      <c r="AD4" t="s">
        <v>2736</v>
      </c>
      <c r="AE4" t="s">
        <v>2692</v>
      </c>
      <c r="AF4">
        <v>8</v>
      </c>
      <c r="AG4" s="1">
        <v>0.4694444444444445</v>
      </c>
      <c r="AH4" s="1">
        <v>9.706018518518518E-2</v>
      </c>
      <c r="AI4" s="1">
        <v>9.706018518518518E-2</v>
      </c>
      <c r="AJ4" s="1">
        <v>0.30959490740740742</v>
      </c>
      <c r="AK4">
        <v>69</v>
      </c>
      <c r="AL4">
        <v>54</v>
      </c>
      <c r="AM4">
        <v>123</v>
      </c>
      <c r="AN4">
        <v>2592</v>
      </c>
      <c r="AO4">
        <v>62</v>
      </c>
      <c r="AP4">
        <v>38</v>
      </c>
      <c r="AQ4">
        <v>2692</v>
      </c>
      <c r="AR4">
        <v>0</v>
      </c>
      <c r="AS4">
        <v>0</v>
      </c>
      <c r="AT4">
        <v>0</v>
      </c>
      <c r="AU4">
        <v>8</v>
      </c>
      <c r="AV4">
        <v>2</v>
      </c>
      <c r="AW4">
        <v>10</v>
      </c>
      <c r="AX4">
        <v>366</v>
      </c>
      <c r="AY4">
        <v>3</v>
      </c>
      <c r="AZ4">
        <v>1</v>
      </c>
      <c r="BA4">
        <v>370</v>
      </c>
      <c r="BB4">
        <v>98.92</v>
      </c>
      <c r="BC4">
        <v>2400</v>
      </c>
      <c r="BD4" s="12">
        <f t="shared" ref="BD4:BD8" si="16">AQ4/BC4*100</f>
        <v>112.16666666666666</v>
      </c>
      <c r="BE4" t="s">
        <v>2375</v>
      </c>
      <c r="BF4" t="s">
        <v>2736</v>
      </c>
      <c r="BG4" t="s">
        <v>2692</v>
      </c>
      <c r="BH4">
        <v>8</v>
      </c>
      <c r="BI4" s="1">
        <v>0.32336805555555553</v>
      </c>
      <c r="BJ4" s="1">
        <v>9.9837962962962948E-2</v>
      </c>
      <c r="BK4" s="1">
        <v>9.9837962962962948E-2</v>
      </c>
      <c r="BL4" s="1">
        <v>0.215</v>
      </c>
      <c r="BM4">
        <v>125</v>
      </c>
      <c r="BN4">
        <v>61</v>
      </c>
      <c r="BO4">
        <v>186</v>
      </c>
      <c r="BP4">
        <v>2018</v>
      </c>
      <c r="BQ4">
        <v>95</v>
      </c>
      <c r="BR4">
        <v>25</v>
      </c>
      <c r="BS4">
        <v>2138</v>
      </c>
      <c r="BT4">
        <v>0</v>
      </c>
      <c r="BU4">
        <v>0</v>
      </c>
      <c r="BV4">
        <v>0</v>
      </c>
      <c r="BW4">
        <v>3</v>
      </c>
      <c r="BX4">
        <v>2</v>
      </c>
      <c r="BY4">
        <v>5</v>
      </c>
      <c r="BZ4">
        <v>227</v>
      </c>
      <c r="CA4">
        <v>1</v>
      </c>
      <c r="CB4">
        <v>1</v>
      </c>
      <c r="CC4">
        <v>229</v>
      </c>
      <c r="CD4">
        <v>99.13</v>
      </c>
      <c r="CE4">
        <v>2400</v>
      </c>
      <c r="CF4" s="12">
        <f t="shared" ref="CF4:CF8" si="17">BS4/CE4*100</f>
        <v>89.083333333333343</v>
      </c>
      <c r="CG4" t="s">
        <v>2375</v>
      </c>
      <c r="CH4" t="s">
        <v>2736</v>
      </c>
      <c r="CI4" t="s">
        <v>2692</v>
      </c>
      <c r="CJ4">
        <v>8</v>
      </c>
      <c r="CK4" s="1">
        <v>0.40556712962962965</v>
      </c>
      <c r="CL4" s="1">
        <v>9.3287037037037043E-2</v>
      </c>
      <c r="CM4" s="1">
        <v>9.3287037037037043E-2</v>
      </c>
      <c r="CN4" s="1">
        <v>0.30534722222222221</v>
      </c>
      <c r="CO4">
        <v>305</v>
      </c>
      <c r="CP4">
        <v>75</v>
      </c>
      <c r="CQ4">
        <v>380</v>
      </c>
      <c r="CR4">
        <v>2024</v>
      </c>
      <c r="CS4">
        <v>65</v>
      </c>
      <c r="CT4">
        <v>33</v>
      </c>
      <c r="CU4">
        <v>2122</v>
      </c>
      <c r="CV4">
        <v>0</v>
      </c>
      <c r="CW4">
        <v>0</v>
      </c>
      <c r="CX4">
        <v>0</v>
      </c>
      <c r="CY4">
        <v>7</v>
      </c>
      <c r="CZ4">
        <v>3</v>
      </c>
      <c r="DA4">
        <v>10</v>
      </c>
      <c r="DB4">
        <v>434</v>
      </c>
      <c r="DC4">
        <v>7</v>
      </c>
      <c r="DD4">
        <v>0</v>
      </c>
      <c r="DE4">
        <v>441</v>
      </c>
      <c r="DF4">
        <v>98.41</v>
      </c>
      <c r="DG4">
        <v>2400</v>
      </c>
      <c r="DH4" s="12">
        <f t="shared" ref="DH4:DH7" si="18">CU4/DG4*100</f>
        <v>88.416666666666671</v>
      </c>
      <c r="DI4" t="s">
        <v>2375</v>
      </c>
      <c r="DJ4" t="s">
        <v>2736</v>
      </c>
      <c r="DK4" t="s">
        <v>2692</v>
      </c>
      <c r="DL4">
        <v>8</v>
      </c>
      <c r="DM4" s="1">
        <v>0.3803125</v>
      </c>
      <c r="DN4" s="1">
        <v>9.0810185185185188E-2</v>
      </c>
      <c r="DO4" s="1">
        <v>9.0810185185185188E-2</v>
      </c>
      <c r="DP4" s="1">
        <v>0.28870370370370368</v>
      </c>
      <c r="DQ4">
        <v>101</v>
      </c>
      <c r="DR4">
        <v>52</v>
      </c>
      <c r="DS4">
        <v>153</v>
      </c>
      <c r="DT4">
        <v>2260</v>
      </c>
      <c r="DU4">
        <v>71</v>
      </c>
      <c r="DV4">
        <v>11</v>
      </c>
      <c r="DW4">
        <v>2342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I4">
        <v>2400</v>
      </c>
      <c r="EJ4" s="12">
        <f t="shared" ref="EJ4:EJ7" si="19">DW4/EI4*100</f>
        <v>97.583333333333329</v>
      </c>
      <c r="EK4" t="s">
        <v>2375</v>
      </c>
      <c r="EL4" t="s">
        <v>2736</v>
      </c>
      <c r="EM4" s="1">
        <v>0</v>
      </c>
      <c r="EN4" s="1">
        <v>0</v>
      </c>
      <c r="EO4" s="1">
        <v>0</v>
      </c>
      <c r="EP4" s="1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2</v>
      </c>
      <c r="FB4">
        <v>3</v>
      </c>
      <c r="FC4">
        <v>5</v>
      </c>
      <c r="FD4">
        <v>274</v>
      </c>
      <c r="FE4">
        <v>7</v>
      </c>
      <c r="FF4">
        <v>1</v>
      </c>
      <c r="FG4">
        <v>282</v>
      </c>
      <c r="FH4">
        <v>97.16</v>
      </c>
      <c r="FJ4" s="12"/>
      <c r="FK4" t="s">
        <v>2375</v>
      </c>
      <c r="FL4" t="s">
        <v>2736</v>
      </c>
      <c r="FM4" s="1">
        <v>0.10203703703703704</v>
      </c>
      <c r="FN4" s="1">
        <v>5.7175925925925929E-2</v>
      </c>
      <c r="FO4" s="1">
        <v>5.7175925925925929E-2</v>
      </c>
      <c r="FP4" s="1">
        <v>2.3368055555555555E-2</v>
      </c>
      <c r="FQ4">
        <v>132</v>
      </c>
      <c r="FR4">
        <v>26</v>
      </c>
      <c r="FS4">
        <v>158</v>
      </c>
      <c r="FT4">
        <v>1542</v>
      </c>
      <c r="FU4">
        <v>24</v>
      </c>
      <c r="FV4">
        <v>9</v>
      </c>
      <c r="FW4">
        <v>1575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J4" s="12"/>
      <c r="GK4" t="s">
        <v>2375</v>
      </c>
      <c r="GL4" t="s">
        <v>2736</v>
      </c>
      <c r="GN4" s="1">
        <v>9.0810185185185188E-2</v>
      </c>
      <c r="GO4" s="12"/>
      <c r="GP4" s="12"/>
      <c r="GQ4" s="12"/>
      <c r="GR4" s="12"/>
      <c r="GS4" s="12"/>
      <c r="GT4">
        <f t="shared" ref="GT4:GT11" si="20">SUM(DT4,ET4,FT4)</f>
        <v>3802</v>
      </c>
      <c r="GU4">
        <f t="shared" ref="GU4:GU11" si="21">SUM(DU4,EU4,FU4)</f>
        <v>95</v>
      </c>
      <c r="GV4">
        <f t="shared" ref="GV4:GV11" si="22">SUM(DV4,EV4,FV4)</f>
        <v>20</v>
      </c>
      <c r="GW4">
        <f t="shared" ref="GW4:GW11" si="23">SUM(GT4:GV4)</f>
        <v>3917</v>
      </c>
      <c r="GX4">
        <v>0</v>
      </c>
      <c r="GY4">
        <v>0</v>
      </c>
      <c r="GZ4">
        <v>0</v>
      </c>
      <c r="HA4" s="12"/>
      <c r="HB4" s="12"/>
      <c r="HC4" s="12"/>
      <c r="HD4">
        <f t="shared" ref="HD4:HD11" si="24">SUM(ED4,FD4,GD4)</f>
        <v>274</v>
      </c>
      <c r="HE4">
        <f t="shared" ref="HE4:HE11" si="25">SUM(EE4,FE4,GE4)</f>
        <v>7</v>
      </c>
      <c r="HF4">
        <f t="shared" ref="HF4:HF11" si="26">SUM(EF4,FF4,GF4)</f>
        <v>1</v>
      </c>
      <c r="HG4">
        <f>SUM(EG4,FG4,,'OCT QA data'!GG4)</f>
        <v>282</v>
      </c>
      <c r="HH4" s="12">
        <f t="shared" ref="HH4:HH11" si="27">AVERAGE(EH4,FH4,GH4)</f>
        <v>97.16</v>
      </c>
      <c r="HI4">
        <v>2400</v>
      </c>
      <c r="HJ4" s="102">
        <f t="shared" ref="HJ4:HJ10" si="28">GW4/HI4*100</f>
        <v>163.20833333333334</v>
      </c>
      <c r="HK4" t="s">
        <v>2375</v>
      </c>
      <c r="HL4" t="s">
        <v>2736</v>
      </c>
      <c r="HN4" s="1">
        <f t="shared" ref="HN4:HN11" si="29">AVERAGE(F4,AH4,BJ4,CL4,DN4)</f>
        <v>9.3590277777777772E-2</v>
      </c>
      <c r="HS4">
        <f t="shared" ref="HS4:HS11" si="30">SUM(K4,AM4,BO4,CQ4,DS4,ES4,FS4)</f>
        <v>1211</v>
      </c>
      <c r="HW4">
        <f t="shared" ref="HW4:HW11" si="31">SUM(O4,AQ4,BS4,CU4,DW4,EW4,FW4)</f>
        <v>12982</v>
      </c>
      <c r="IH4">
        <f t="shared" si="0"/>
        <v>99.115000000000009</v>
      </c>
      <c r="II4">
        <f t="shared" si="1"/>
        <v>12000</v>
      </c>
      <c r="IJ4" s="12">
        <f t="shared" si="2"/>
        <v>108.18333333333334</v>
      </c>
      <c r="IK4" t="s">
        <v>2375</v>
      </c>
      <c r="IL4" t="s">
        <v>2736</v>
      </c>
      <c r="IM4" s="1">
        <v>0.41828703703703707</v>
      </c>
      <c r="IN4" s="1">
        <v>9.1435185185185189E-2</v>
      </c>
      <c r="IO4" s="1">
        <v>9.1435185185185189E-2</v>
      </c>
      <c r="IP4" s="1">
        <v>0.29583333333333334</v>
      </c>
      <c r="IQ4">
        <v>318</v>
      </c>
      <c r="IR4">
        <v>52</v>
      </c>
      <c r="IS4">
        <v>370</v>
      </c>
      <c r="IT4">
        <v>1994</v>
      </c>
      <c r="IU4">
        <v>80</v>
      </c>
      <c r="IV4">
        <v>18</v>
      </c>
      <c r="IW4">
        <v>2092</v>
      </c>
      <c r="IX4">
        <v>0</v>
      </c>
      <c r="IY4">
        <v>0</v>
      </c>
      <c r="IZ4">
        <v>0</v>
      </c>
      <c r="JA4">
        <v>1</v>
      </c>
      <c r="JB4">
        <v>2</v>
      </c>
      <c r="JC4">
        <v>3</v>
      </c>
      <c r="JD4">
        <v>203</v>
      </c>
      <c r="JE4">
        <v>2</v>
      </c>
      <c r="JF4">
        <v>0</v>
      </c>
      <c r="JG4">
        <v>205</v>
      </c>
      <c r="JH4">
        <v>99.02</v>
      </c>
      <c r="JI4">
        <v>2400</v>
      </c>
      <c r="JJ4" s="12">
        <f t="shared" si="3"/>
        <v>87.166666666666671</v>
      </c>
      <c r="JK4" t="s">
        <v>2375</v>
      </c>
      <c r="JL4" t="s">
        <v>2736</v>
      </c>
      <c r="JM4" s="1">
        <v>0.30041666666666667</v>
      </c>
      <c r="JN4" s="1">
        <v>7.604166666666666E-2</v>
      </c>
      <c r="JO4" s="1">
        <v>7.604166666666666E-2</v>
      </c>
      <c r="JP4" s="1">
        <v>0.21178240740740739</v>
      </c>
      <c r="JQ4">
        <v>109</v>
      </c>
      <c r="JR4">
        <v>58</v>
      </c>
      <c r="JS4">
        <v>167</v>
      </c>
      <c r="JT4">
        <v>2240</v>
      </c>
      <c r="JU4">
        <v>65</v>
      </c>
      <c r="JV4">
        <v>23</v>
      </c>
      <c r="JW4">
        <v>2328</v>
      </c>
      <c r="JX4">
        <v>0</v>
      </c>
      <c r="JY4">
        <v>0</v>
      </c>
      <c r="JZ4">
        <v>0</v>
      </c>
      <c r="KA4">
        <v>5</v>
      </c>
      <c r="KB4">
        <v>1</v>
      </c>
      <c r="KC4">
        <v>6</v>
      </c>
      <c r="KD4">
        <v>291</v>
      </c>
      <c r="KE4">
        <v>1</v>
      </c>
      <c r="KF4">
        <v>0</v>
      </c>
      <c r="KG4">
        <v>292</v>
      </c>
      <c r="KH4">
        <v>99.66</v>
      </c>
      <c r="KI4">
        <v>2400</v>
      </c>
      <c r="KJ4" s="12">
        <f t="shared" si="4"/>
        <v>97</v>
      </c>
      <c r="KK4" t="s">
        <v>2375</v>
      </c>
      <c r="KL4" t="s">
        <v>2736</v>
      </c>
      <c r="KM4" s="1">
        <v>0.411099537037037</v>
      </c>
      <c r="KN4" s="1">
        <v>9.7187499999999996E-2</v>
      </c>
      <c r="KO4" s="1">
        <v>9.7187499999999996E-2</v>
      </c>
      <c r="KP4" s="1">
        <v>0.30675925925925923</v>
      </c>
      <c r="KQ4">
        <v>168</v>
      </c>
      <c r="KR4">
        <v>64</v>
      </c>
      <c r="KS4">
        <v>232</v>
      </c>
      <c r="KT4">
        <v>2489</v>
      </c>
      <c r="KU4">
        <v>78</v>
      </c>
      <c r="KV4">
        <v>22</v>
      </c>
      <c r="KW4">
        <v>2589</v>
      </c>
      <c r="KX4">
        <v>0</v>
      </c>
      <c r="KY4">
        <v>0</v>
      </c>
      <c r="KZ4">
        <v>0</v>
      </c>
      <c r="LA4">
        <v>2</v>
      </c>
      <c r="LB4">
        <v>4</v>
      </c>
      <c r="LC4">
        <v>6</v>
      </c>
      <c r="LD4">
        <v>234</v>
      </c>
      <c r="LE4">
        <v>7</v>
      </c>
      <c r="LF4">
        <v>3</v>
      </c>
      <c r="LG4">
        <v>244</v>
      </c>
      <c r="LH4">
        <v>95.9</v>
      </c>
      <c r="LI4">
        <v>1350</v>
      </c>
      <c r="LJ4" s="12">
        <f t="shared" si="5"/>
        <v>191.77777777777777</v>
      </c>
      <c r="LK4" t="s">
        <v>2375</v>
      </c>
      <c r="LL4" t="s">
        <v>2736</v>
      </c>
      <c r="LM4">
        <v>8</v>
      </c>
      <c r="LN4" s="1">
        <v>0.14069444444444446</v>
      </c>
      <c r="LO4" s="1">
        <v>5.3692129629629631E-2</v>
      </c>
      <c r="LP4" s="1">
        <v>5.3692129629629631E-2</v>
      </c>
      <c r="LQ4" s="1">
        <v>8.4548611111111116E-2</v>
      </c>
      <c r="LR4">
        <v>60</v>
      </c>
      <c r="LS4">
        <v>32</v>
      </c>
      <c r="LT4">
        <v>92</v>
      </c>
      <c r="LU4">
        <v>1054</v>
      </c>
      <c r="LV4">
        <v>28</v>
      </c>
      <c r="LW4">
        <v>17</v>
      </c>
      <c r="LX4">
        <v>1099</v>
      </c>
      <c r="LY4">
        <v>0</v>
      </c>
      <c r="LZ4">
        <v>0</v>
      </c>
      <c r="MA4">
        <v>0</v>
      </c>
      <c r="MB4">
        <v>1</v>
      </c>
      <c r="MC4">
        <v>2</v>
      </c>
      <c r="MD4">
        <v>3</v>
      </c>
      <c r="ME4">
        <v>250</v>
      </c>
      <c r="MF4">
        <v>1</v>
      </c>
      <c r="MG4">
        <v>1</v>
      </c>
      <c r="MH4">
        <v>252</v>
      </c>
      <c r="MI4">
        <v>99.21</v>
      </c>
      <c r="MJ4">
        <v>2400</v>
      </c>
      <c r="MK4" s="12">
        <f t="shared" ref="MK4:MK11" si="32">LX4/MJ4*100</f>
        <v>45.791666666666671</v>
      </c>
      <c r="ML4" t="s">
        <v>2375</v>
      </c>
      <c r="MM4" t="s">
        <v>2736</v>
      </c>
      <c r="MN4" s="12"/>
      <c r="MO4" s="1">
        <v>0</v>
      </c>
      <c r="MP4" s="1">
        <v>0</v>
      </c>
      <c r="MQ4" s="1">
        <v>0</v>
      </c>
      <c r="MR4" s="1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K4" s="12"/>
      <c r="NL4" s="12"/>
      <c r="NM4" t="s">
        <v>2375</v>
      </c>
      <c r="NN4" t="s">
        <v>2736</v>
      </c>
      <c r="NO4" s="12"/>
      <c r="NP4" s="1">
        <v>0</v>
      </c>
      <c r="NQ4" s="1">
        <v>0</v>
      </c>
      <c r="NR4" s="1">
        <v>0</v>
      </c>
      <c r="NS4" s="1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L4" s="12"/>
      <c r="OM4" t="s">
        <v>2375</v>
      </c>
      <c r="ON4" t="s">
        <v>2736</v>
      </c>
      <c r="OO4" s="12"/>
      <c r="OP4" s="1">
        <v>0.17935185185185185</v>
      </c>
      <c r="OQ4" s="1">
        <v>8.6689814814814817E-2</v>
      </c>
      <c r="OR4" s="1">
        <v>8.6689814814814817E-2</v>
      </c>
      <c r="OS4" s="1">
        <v>9.2060185185185175E-2</v>
      </c>
      <c r="OT4">
        <v>128</v>
      </c>
      <c r="OU4">
        <v>72</v>
      </c>
      <c r="OV4">
        <v>200</v>
      </c>
      <c r="OW4">
        <v>2109</v>
      </c>
      <c r="OX4">
        <v>85</v>
      </c>
      <c r="OY4">
        <v>14</v>
      </c>
      <c r="OZ4">
        <v>2208</v>
      </c>
      <c r="PA4">
        <v>0</v>
      </c>
      <c r="PB4">
        <v>0</v>
      </c>
      <c r="PC4">
        <v>0</v>
      </c>
      <c r="PD4">
        <v>4</v>
      </c>
      <c r="PE4">
        <v>2</v>
      </c>
      <c r="PF4">
        <v>6</v>
      </c>
      <c r="PG4">
        <v>252</v>
      </c>
      <c r="PH4">
        <v>3</v>
      </c>
      <c r="PI4">
        <v>3</v>
      </c>
      <c r="PJ4">
        <v>258</v>
      </c>
      <c r="PK4">
        <v>97.67</v>
      </c>
      <c r="PL4" s="12"/>
      <c r="PM4" s="12"/>
      <c r="PN4" s="12"/>
      <c r="PO4" t="s">
        <v>2375</v>
      </c>
      <c r="PP4" t="s">
        <v>2736</v>
      </c>
      <c r="PQ4">
        <v>8</v>
      </c>
      <c r="PR4" s="12"/>
      <c r="PS4" s="1">
        <f t="shared" ref="PS4:PS11" si="33">SUM(LO4,MP4,NQ4,OQ4)</f>
        <v>0.14038194444444446</v>
      </c>
      <c r="PT4" s="12"/>
      <c r="PU4" s="12"/>
      <c r="PV4" s="12"/>
      <c r="PW4" s="12"/>
      <c r="PX4">
        <f t="shared" ref="PX4:PX11" si="34">SUM(LT4,NV4,OV4)</f>
        <v>292</v>
      </c>
      <c r="PY4">
        <f t="shared" ref="PY4:PY11" si="35">SUM(LU4,MV4,NW4,OW4)</f>
        <v>3163</v>
      </c>
      <c r="PZ4">
        <f t="shared" ref="PZ4:PZ11" si="36">SUM(LV4,MW4,NX4,OX4)</f>
        <v>113</v>
      </c>
      <c r="QA4">
        <f t="shared" ref="QA4:QA11" si="37">SUM(LW4,MX4,NY4,OY4)</f>
        <v>31</v>
      </c>
      <c r="QB4">
        <f t="shared" ref="QB4:QB11" si="38">SUM(LX4,NZ4,OZ4)</f>
        <v>3307</v>
      </c>
      <c r="QC4">
        <v>0</v>
      </c>
      <c r="QD4">
        <v>0</v>
      </c>
      <c r="QE4">
        <v>0</v>
      </c>
      <c r="QI4">
        <v>250</v>
      </c>
      <c r="QJ4">
        <v>1</v>
      </c>
      <c r="QK4">
        <v>1</v>
      </c>
      <c r="QL4">
        <v>252</v>
      </c>
      <c r="QM4">
        <v>99.21</v>
      </c>
      <c r="QN4">
        <f t="shared" ref="QN4:QN11" si="39">MJ4</f>
        <v>2400</v>
      </c>
      <c r="QO4" s="12">
        <f>QB4/QN4*100</f>
        <v>137.79166666666666</v>
      </c>
      <c r="QP4" t="s">
        <v>2375</v>
      </c>
      <c r="QQ4" t="s">
        <v>2736</v>
      </c>
      <c r="QR4" t="s">
        <v>2692</v>
      </c>
      <c r="QS4" s="1"/>
      <c r="QT4" s="1">
        <f t="shared" ref="QT4:QT11" si="40">AVERAGE(IN4,JN4,KN4,LO4)</f>
        <v>7.9589120370370359E-2</v>
      </c>
      <c r="QU4" s="1"/>
      <c r="QV4" s="1"/>
      <c r="QY4">
        <f t="shared" ref="QY4:QY11" si="41">SUM(IS4,JS4,KS4,LT4)</f>
        <v>861</v>
      </c>
      <c r="RC4">
        <f t="shared" ref="RC4:RC11" si="42">SUM(IW4,JW4,KW4,QB4)</f>
        <v>10316</v>
      </c>
      <c r="RN4" s="12">
        <f t="shared" ref="RN4:RN11" si="43">AVERAGE(JH4,KH4,LH4,MI4)</f>
        <v>98.447500000000005</v>
      </c>
      <c r="RO4">
        <f t="shared" ref="RO4:RO9" si="44">SUM(JI4,KI4,LI4,MJ4)</f>
        <v>8550</v>
      </c>
      <c r="RP4" s="12">
        <f t="shared" si="6"/>
        <v>120.65497076023392</v>
      </c>
      <c r="RQ4" t="s">
        <v>2375</v>
      </c>
      <c r="RR4" t="s">
        <v>2736</v>
      </c>
      <c r="RS4" t="s">
        <v>2692</v>
      </c>
      <c r="RT4">
        <v>8</v>
      </c>
      <c r="RU4" s="1">
        <v>0.36790509259259258</v>
      </c>
      <c r="RV4" s="1">
        <v>9.6608796296296304E-2</v>
      </c>
      <c r="RW4" s="1">
        <v>9.6608796296296304E-2</v>
      </c>
      <c r="RX4" s="1">
        <v>0.26905092592592594</v>
      </c>
      <c r="RY4">
        <v>114</v>
      </c>
      <c r="RZ4">
        <v>75</v>
      </c>
      <c r="SA4">
        <v>189</v>
      </c>
      <c r="SB4">
        <v>2077</v>
      </c>
      <c r="SC4">
        <v>98</v>
      </c>
      <c r="SD4">
        <v>15</v>
      </c>
      <c r="SE4">
        <v>2190</v>
      </c>
      <c r="SF4">
        <v>0</v>
      </c>
      <c r="SG4">
        <v>0</v>
      </c>
      <c r="SH4">
        <v>0</v>
      </c>
      <c r="SI4">
        <v>6</v>
      </c>
      <c r="SJ4">
        <v>5</v>
      </c>
      <c r="SK4">
        <v>11</v>
      </c>
      <c r="SL4">
        <v>548</v>
      </c>
      <c r="SM4">
        <v>11</v>
      </c>
      <c r="SN4">
        <v>1</v>
      </c>
      <c r="SO4">
        <v>560</v>
      </c>
      <c r="SP4">
        <v>97.86</v>
      </c>
      <c r="SQ4">
        <v>2400</v>
      </c>
      <c r="SR4" s="12">
        <f t="shared" ref="SR4:SR6" si="45">SE4/SQ4*100</f>
        <v>91.25</v>
      </c>
      <c r="SS4" t="s">
        <v>2375</v>
      </c>
      <c r="ST4" t="s">
        <v>2736</v>
      </c>
      <c r="SU4" t="s">
        <v>2692</v>
      </c>
      <c r="SV4">
        <v>8</v>
      </c>
      <c r="SW4" s="1">
        <v>0.36542824074074076</v>
      </c>
      <c r="SX4" s="1">
        <v>6.3425925925925927E-2</v>
      </c>
      <c r="SY4" s="1">
        <v>6.3425925925925927E-2</v>
      </c>
      <c r="SZ4" s="1">
        <v>0.26341435185185186</v>
      </c>
      <c r="TA4">
        <v>132</v>
      </c>
      <c r="TB4">
        <v>64</v>
      </c>
      <c r="TC4">
        <f t="shared" ref="TC4:TC11" si="46">TA4+TB4</f>
        <v>196</v>
      </c>
      <c r="TD4">
        <v>1672</v>
      </c>
      <c r="TE4">
        <v>89</v>
      </c>
      <c r="TF4">
        <v>25</v>
      </c>
      <c r="TG4">
        <f>SUM(TD4:TF4)</f>
        <v>1786</v>
      </c>
      <c r="TH4">
        <v>0</v>
      </c>
      <c r="TI4">
        <v>0</v>
      </c>
      <c r="TJ4">
        <v>0</v>
      </c>
      <c r="TK4">
        <v>1</v>
      </c>
      <c r="TL4">
        <v>2</v>
      </c>
      <c r="TM4">
        <v>3</v>
      </c>
      <c r="TN4">
        <v>145</v>
      </c>
      <c r="TO4">
        <v>3</v>
      </c>
      <c r="TP4">
        <v>0</v>
      </c>
      <c r="TQ4">
        <v>148</v>
      </c>
      <c r="TR4">
        <v>97.97</v>
      </c>
      <c r="TS4">
        <v>2400</v>
      </c>
      <c r="TT4" s="12">
        <f t="shared" ref="TT4:TT7" si="47">TG4/TS4*100</f>
        <v>74.416666666666657</v>
      </c>
      <c r="TU4" t="s">
        <v>2375</v>
      </c>
      <c r="TV4" t="s">
        <v>2736</v>
      </c>
      <c r="TW4" t="s">
        <v>2692</v>
      </c>
      <c r="TX4">
        <v>8</v>
      </c>
      <c r="TY4" s="1">
        <v>0.12079861111111112</v>
      </c>
      <c r="TZ4" s="1">
        <v>1.3611111111111114E-2</v>
      </c>
      <c r="UA4" s="1">
        <v>1.3611111111111114E-2</v>
      </c>
      <c r="UB4" s="1">
        <v>8.2465277777777776E-2</v>
      </c>
      <c r="UC4">
        <v>39</v>
      </c>
      <c r="UD4">
        <v>17</v>
      </c>
      <c r="UE4">
        <v>56</v>
      </c>
      <c r="UF4">
        <v>260</v>
      </c>
      <c r="UG4">
        <v>12</v>
      </c>
      <c r="UH4">
        <v>7</v>
      </c>
      <c r="UI4">
        <v>279</v>
      </c>
      <c r="UJ4">
        <v>0</v>
      </c>
      <c r="UK4">
        <v>0</v>
      </c>
      <c r="UL4">
        <v>0</v>
      </c>
      <c r="UM4">
        <v>1</v>
      </c>
      <c r="UN4">
        <v>5</v>
      </c>
      <c r="UO4">
        <v>6</v>
      </c>
      <c r="UP4">
        <v>271</v>
      </c>
      <c r="UQ4">
        <v>7</v>
      </c>
      <c r="UR4">
        <v>4</v>
      </c>
      <c r="US4">
        <v>282</v>
      </c>
      <c r="UT4">
        <v>96.1</v>
      </c>
      <c r="UU4">
        <v>1200</v>
      </c>
      <c r="UV4" s="12">
        <f t="shared" ref="UV4:UV6" si="48">UI4/UU4*100</f>
        <v>23.25</v>
      </c>
      <c r="UW4" t="s">
        <v>2375</v>
      </c>
      <c r="UX4" t="s">
        <v>2736</v>
      </c>
      <c r="UY4" t="s">
        <v>2692</v>
      </c>
      <c r="UZ4">
        <v>8</v>
      </c>
      <c r="VA4" s="1">
        <v>0</v>
      </c>
      <c r="VB4" s="1">
        <v>0</v>
      </c>
      <c r="VC4" s="1">
        <v>0</v>
      </c>
      <c r="VD4" s="1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1</v>
      </c>
      <c r="VP4">
        <v>2</v>
      </c>
      <c r="VQ4">
        <v>3</v>
      </c>
      <c r="VR4">
        <v>131</v>
      </c>
      <c r="VS4">
        <v>1</v>
      </c>
      <c r="VT4">
        <v>4</v>
      </c>
      <c r="VU4">
        <v>136</v>
      </c>
      <c r="VV4">
        <v>96.32</v>
      </c>
      <c r="VW4">
        <v>2400</v>
      </c>
      <c r="VX4" s="12">
        <f t="shared" ref="VX4:VX7" si="49">VK4/VW4*100</f>
        <v>0</v>
      </c>
      <c r="VY4" t="s">
        <v>2375</v>
      </c>
      <c r="VZ4" t="s">
        <v>2736</v>
      </c>
      <c r="WA4" t="s">
        <v>2692</v>
      </c>
      <c r="WB4">
        <v>8</v>
      </c>
      <c r="WC4" s="1">
        <v>0.1279976851851852</v>
      </c>
      <c r="WD4" s="1">
        <v>7.7118055555555551E-2</v>
      </c>
      <c r="WE4" s="1">
        <v>7.7118055555555551E-2</v>
      </c>
      <c r="WF4" s="1">
        <v>3.1944444444444449E-2</v>
      </c>
      <c r="WG4">
        <v>38</v>
      </c>
      <c r="WH4">
        <v>36</v>
      </c>
      <c r="WI4">
        <v>74</v>
      </c>
      <c r="WJ4">
        <v>2288</v>
      </c>
      <c r="WK4">
        <v>63</v>
      </c>
      <c r="WL4">
        <v>33</v>
      </c>
      <c r="WM4">
        <v>2384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Y4">
        <v>2400</v>
      </c>
      <c r="WZ4" s="12">
        <f t="shared" ref="WZ4:WZ7" si="50">WM4/WY4*100</f>
        <v>99.333333333333329</v>
      </c>
      <c r="XA4" t="s">
        <v>2375</v>
      </c>
      <c r="XB4" t="s">
        <v>2736</v>
      </c>
      <c r="XC4" t="s">
        <v>2692</v>
      </c>
      <c r="XD4">
        <v>8</v>
      </c>
      <c r="XE4" s="1">
        <v>0</v>
      </c>
      <c r="XF4" s="1">
        <v>0</v>
      </c>
      <c r="XG4" s="1">
        <v>0</v>
      </c>
      <c r="XH4" s="1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B4" s="12"/>
      <c r="YC4" t="s">
        <v>2375</v>
      </c>
      <c r="YD4" t="s">
        <v>2736</v>
      </c>
      <c r="YE4" t="s">
        <v>2692</v>
      </c>
      <c r="YF4">
        <v>8</v>
      </c>
      <c r="YG4" s="1">
        <v>0.18464120370370371</v>
      </c>
      <c r="YH4" s="1">
        <v>0.10390046296296296</v>
      </c>
      <c r="YI4" s="1">
        <v>0.10390046296296296</v>
      </c>
      <c r="YJ4" s="1">
        <v>8.0150462962962965E-2</v>
      </c>
      <c r="YK4">
        <v>93</v>
      </c>
      <c r="YL4">
        <v>68</v>
      </c>
      <c r="YM4">
        <v>161</v>
      </c>
      <c r="YN4">
        <v>2805</v>
      </c>
      <c r="YO4">
        <v>99</v>
      </c>
      <c r="YP4">
        <v>13</v>
      </c>
      <c r="YQ4">
        <v>2917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D4" s="12"/>
      <c r="ZE4" t="s">
        <v>2375</v>
      </c>
      <c r="ZF4" t="s">
        <v>2736</v>
      </c>
      <c r="ZG4" t="s">
        <v>2692</v>
      </c>
      <c r="ZH4">
        <v>8</v>
      </c>
      <c r="ZI4" s="1">
        <v>0.29313657407407406</v>
      </c>
      <c r="ZJ4" s="1">
        <v>0.1810185185185185</v>
      </c>
      <c r="ZK4" s="1">
        <v>1.9502314814814816E-2</v>
      </c>
      <c r="ZL4" s="1">
        <v>0.11210648148148149</v>
      </c>
      <c r="ZM4">
        <v>131</v>
      </c>
      <c r="ZN4">
        <v>104</v>
      </c>
      <c r="ZO4">
        <v>235</v>
      </c>
      <c r="ZP4">
        <v>5093</v>
      </c>
      <c r="ZQ4">
        <v>162</v>
      </c>
      <c r="ZR4">
        <v>46</v>
      </c>
      <c r="ZS4">
        <v>5301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100</v>
      </c>
      <c r="AAE4">
        <v>2400</v>
      </c>
      <c r="AAF4" s="12">
        <f t="shared" ref="AAF4:AAF10" si="51">ZS4/AAE4*100</f>
        <v>220.87500000000003</v>
      </c>
      <c r="AAG4" t="s">
        <v>2375</v>
      </c>
      <c r="AAH4" t="s">
        <v>2736</v>
      </c>
      <c r="AAI4" t="s">
        <v>2692</v>
      </c>
      <c r="AAJ4">
        <v>8</v>
      </c>
      <c r="AAK4" s="1">
        <v>1.223287037037037</v>
      </c>
      <c r="AAL4" s="1">
        <v>0.38408564814814811</v>
      </c>
      <c r="AAM4" s="1">
        <v>8.5405092592592588E-2</v>
      </c>
      <c r="AAN4" s="1">
        <v>0.83918981481481481</v>
      </c>
      <c r="AAO4">
        <v>416</v>
      </c>
      <c r="AAP4">
        <v>260</v>
      </c>
      <c r="AAQ4">
        <v>676</v>
      </c>
      <c r="AAR4">
        <v>9102</v>
      </c>
      <c r="AAS4">
        <v>361</v>
      </c>
      <c r="AAT4">
        <v>93</v>
      </c>
      <c r="AAU4">
        <v>9556</v>
      </c>
      <c r="AAV4">
        <v>0</v>
      </c>
      <c r="AAW4">
        <v>0</v>
      </c>
      <c r="AAX4">
        <v>0</v>
      </c>
      <c r="AAY4">
        <v>9</v>
      </c>
      <c r="AAZ4">
        <v>14</v>
      </c>
      <c r="ABA4">
        <v>23</v>
      </c>
      <c r="ABB4">
        <v>1095</v>
      </c>
      <c r="ABC4">
        <v>22</v>
      </c>
      <c r="ABD4">
        <v>9</v>
      </c>
      <c r="ABE4">
        <v>1126</v>
      </c>
      <c r="ABF4">
        <v>97.25</v>
      </c>
      <c r="ABG4">
        <f t="shared" ref="ABG4:ABG11" si="52">SUM(SQ4,TS4,UU4,VW4,WY4)</f>
        <v>10800</v>
      </c>
      <c r="ABH4" s="12">
        <f t="shared" ref="ABH4:ABH11" si="53">AAU4/ABG4*100</f>
        <v>88.481481481481481</v>
      </c>
      <c r="ABI4" s="1">
        <f>AAL4/3</f>
        <v>0.12802854938271604</v>
      </c>
      <c r="ABJ4" t="s">
        <v>2375</v>
      </c>
      <c r="ABK4" t="s">
        <v>2736</v>
      </c>
      <c r="ABL4" t="s">
        <v>2692</v>
      </c>
      <c r="ABM4">
        <v>2.5</v>
      </c>
      <c r="ABN4" s="1">
        <v>0.24329861111111109</v>
      </c>
      <c r="ABO4" s="1">
        <v>8.1076388888888892E-2</v>
      </c>
      <c r="ABP4" s="1">
        <v>8.1076388888888892E-2</v>
      </c>
      <c r="ABQ4" s="1">
        <v>9.5115740740740737E-2</v>
      </c>
      <c r="ABR4">
        <v>76</v>
      </c>
      <c r="ABS4">
        <v>47</v>
      </c>
      <c r="ABT4">
        <v>123</v>
      </c>
      <c r="ABU4">
        <v>1891</v>
      </c>
      <c r="ABV4">
        <v>68</v>
      </c>
      <c r="ABW4">
        <v>11</v>
      </c>
      <c r="ABX4">
        <v>1970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J4">
        <v>1500</v>
      </c>
      <c r="ACK4" s="12">
        <f t="shared" si="7"/>
        <v>131.33333333333331</v>
      </c>
      <c r="ACL4" t="s">
        <v>2375</v>
      </c>
      <c r="ACM4" t="s">
        <v>2736</v>
      </c>
      <c r="ACN4" t="s">
        <v>2692</v>
      </c>
      <c r="ACO4">
        <v>8</v>
      </c>
      <c r="ACP4" s="1">
        <v>1.8217592592592594E-2</v>
      </c>
      <c r="ACQ4" s="1">
        <v>7.3611111111111108E-3</v>
      </c>
      <c r="ACR4" s="1">
        <v>7.3611111111111108E-3</v>
      </c>
      <c r="ACS4" s="1">
        <v>7.8819444444444432E-3</v>
      </c>
      <c r="ACT4">
        <v>6</v>
      </c>
      <c r="ACU4">
        <v>4</v>
      </c>
      <c r="ACV4">
        <v>10</v>
      </c>
      <c r="ACW4">
        <v>249</v>
      </c>
      <c r="ACX4">
        <v>6</v>
      </c>
      <c r="ACY4">
        <v>1</v>
      </c>
      <c r="ACZ4">
        <v>256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100</v>
      </c>
      <c r="ADL4">
        <v>2400</v>
      </c>
      <c r="ADM4" s="12">
        <f>ACZ4/ADL4*100</f>
        <v>10.666666666666668</v>
      </c>
      <c r="ADN4" t="s">
        <v>2375</v>
      </c>
      <c r="ADO4" t="s">
        <v>2736</v>
      </c>
      <c r="ADP4" t="s">
        <v>2692</v>
      </c>
      <c r="ADQ4">
        <v>8</v>
      </c>
      <c r="ADR4" s="1">
        <v>0.3142361111111111</v>
      </c>
      <c r="ADS4" s="1">
        <v>9.7326388888888893E-2</v>
      </c>
      <c r="ADT4" s="1">
        <v>9.7326388888888893E-2</v>
      </c>
      <c r="ADU4" s="1">
        <v>0.19251157407407407</v>
      </c>
      <c r="ADV4">
        <v>106</v>
      </c>
      <c r="ADW4">
        <v>66</v>
      </c>
      <c r="ADX4">
        <v>172</v>
      </c>
      <c r="ADY4">
        <v>1810</v>
      </c>
      <c r="ADZ4">
        <v>129</v>
      </c>
      <c r="AEA4">
        <v>19</v>
      </c>
      <c r="AEB4">
        <v>1958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N4">
        <v>2400</v>
      </c>
      <c r="AEO4" s="12">
        <f t="shared" si="8"/>
        <v>81.583333333333329</v>
      </c>
      <c r="AEP4" t="s">
        <v>2375</v>
      </c>
      <c r="AEQ4" t="s">
        <v>2736</v>
      </c>
      <c r="AER4" t="s">
        <v>2692</v>
      </c>
      <c r="AES4">
        <v>8</v>
      </c>
      <c r="AET4" s="1">
        <v>0.32138888888888889</v>
      </c>
      <c r="AEU4" s="1">
        <v>8.2893518518518519E-2</v>
      </c>
      <c r="AEV4" s="1">
        <v>8.2893518518518519E-2</v>
      </c>
      <c r="AEW4" s="1">
        <v>0.21590277777777778</v>
      </c>
      <c r="AEX4">
        <v>104</v>
      </c>
      <c r="AEY4">
        <v>42</v>
      </c>
      <c r="AEZ4">
        <v>146</v>
      </c>
      <c r="AFA4">
        <v>1999</v>
      </c>
      <c r="AFB4">
        <v>59</v>
      </c>
      <c r="AFC4">
        <v>12</v>
      </c>
      <c r="AFD4">
        <v>2070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P4">
        <v>2400</v>
      </c>
      <c r="AFQ4" s="12">
        <f t="shared" si="9"/>
        <v>86.25</v>
      </c>
      <c r="AFR4" t="s">
        <v>2375</v>
      </c>
      <c r="AFS4" t="s">
        <v>2736</v>
      </c>
      <c r="AFT4" t="s">
        <v>2692</v>
      </c>
      <c r="AFU4">
        <v>8</v>
      </c>
      <c r="AFV4" s="35">
        <v>0.45363425925925926</v>
      </c>
      <c r="AFW4" s="35">
        <v>0.10364583333333333</v>
      </c>
      <c r="AFX4" s="139">
        <v>0.10364583333333333</v>
      </c>
      <c r="AFY4" s="139">
        <v>0.31164351851851851</v>
      </c>
      <c r="AFZ4" s="44">
        <v>107</v>
      </c>
      <c r="AGA4" s="44">
        <v>59</v>
      </c>
      <c r="AGB4" s="44">
        <v>166</v>
      </c>
      <c r="AGC4" s="44">
        <v>2404</v>
      </c>
      <c r="AGD4" s="44">
        <v>65</v>
      </c>
      <c r="AGE4" s="44">
        <v>21</v>
      </c>
      <c r="AGF4" s="44">
        <v>2490</v>
      </c>
      <c r="AGG4" s="44">
        <v>0</v>
      </c>
      <c r="AGH4" s="44">
        <v>0</v>
      </c>
      <c r="AGI4" s="44">
        <v>0</v>
      </c>
      <c r="AGJ4" s="44">
        <v>3</v>
      </c>
      <c r="AGK4" s="34">
        <v>2</v>
      </c>
      <c r="AGL4" s="44">
        <v>5</v>
      </c>
      <c r="AGM4" s="44">
        <v>142</v>
      </c>
      <c r="AGN4" s="34">
        <v>1</v>
      </c>
      <c r="AGO4" s="34">
        <v>1</v>
      </c>
      <c r="AGP4" s="44">
        <v>144</v>
      </c>
      <c r="AGQ4" s="34">
        <v>98.61</v>
      </c>
      <c r="AGR4">
        <v>2400</v>
      </c>
      <c r="AGS4" s="12">
        <f t="shared" si="10"/>
        <v>103.75000000000001</v>
      </c>
      <c r="AGT4" t="s">
        <v>2375</v>
      </c>
      <c r="AGU4" t="s">
        <v>2736</v>
      </c>
      <c r="AGV4" t="s">
        <v>2692</v>
      </c>
      <c r="AGW4">
        <v>8</v>
      </c>
      <c r="AGX4" s="1">
        <v>2.8229166666666666E-2</v>
      </c>
      <c r="AGY4" s="1">
        <v>6.076388888888889E-3</v>
      </c>
      <c r="AGZ4" s="1">
        <v>6.076388888888889E-3</v>
      </c>
      <c r="AHA4" s="1">
        <v>1.8159722222222219E-2</v>
      </c>
      <c r="AHB4">
        <v>12</v>
      </c>
      <c r="AHC4">
        <v>0</v>
      </c>
      <c r="AHD4">
        <v>12</v>
      </c>
      <c r="AHE4">
        <v>188</v>
      </c>
      <c r="AHF4">
        <v>0</v>
      </c>
      <c r="AHG4">
        <v>0</v>
      </c>
      <c r="AHH4">
        <v>188</v>
      </c>
      <c r="AHI4">
        <v>0</v>
      </c>
      <c r="AHJ4">
        <v>0</v>
      </c>
      <c r="AHK4">
        <v>0</v>
      </c>
      <c r="AHL4">
        <v>4</v>
      </c>
      <c r="AHM4">
        <v>1</v>
      </c>
      <c r="AHN4">
        <v>5</v>
      </c>
      <c r="AHO4">
        <v>236</v>
      </c>
      <c r="AHP4">
        <v>9</v>
      </c>
      <c r="AHQ4">
        <v>0</v>
      </c>
      <c r="AHR4">
        <v>245</v>
      </c>
      <c r="AHS4">
        <v>96.33</v>
      </c>
      <c r="AHT4">
        <v>2400</v>
      </c>
      <c r="AHU4" s="12">
        <f t="shared" si="11"/>
        <v>7.8333333333333339</v>
      </c>
      <c r="AHV4" t="s">
        <v>2375</v>
      </c>
      <c r="AHW4" t="s">
        <v>2736</v>
      </c>
      <c r="AHX4" t="s">
        <v>2692</v>
      </c>
      <c r="AHY4">
        <v>8</v>
      </c>
      <c r="AHZ4" s="1">
        <v>0.12843750000000001</v>
      </c>
      <c r="AIA4" s="1">
        <v>2.8275462962962964E-2</v>
      </c>
      <c r="AIB4" s="1">
        <v>2.8275462962962964E-2</v>
      </c>
      <c r="AIC4" s="1">
        <v>9.9629629629629624E-2</v>
      </c>
      <c r="AID4">
        <v>23</v>
      </c>
      <c r="AIE4">
        <v>16</v>
      </c>
      <c r="AIF4">
        <v>39</v>
      </c>
      <c r="AIG4">
        <v>379</v>
      </c>
      <c r="AIH4">
        <v>33</v>
      </c>
      <c r="AII4">
        <v>6</v>
      </c>
      <c r="AIJ4">
        <v>418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2400</v>
      </c>
      <c r="AIW4" s="12">
        <f t="shared" si="12"/>
        <v>17.416666666666668</v>
      </c>
      <c r="AIX4" t="s">
        <v>2375</v>
      </c>
      <c r="AIY4" t="s">
        <v>2736</v>
      </c>
      <c r="AIZ4" t="s">
        <v>2692</v>
      </c>
      <c r="AJA4">
        <v>8</v>
      </c>
      <c r="AJB4" s="1">
        <v>0.56746527777777778</v>
      </c>
      <c r="AJC4" s="1">
        <v>0.13802083333333334</v>
      </c>
      <c r="AJD4" s="1">
        <v>4.2847222222222224E-2</v>
      </c>
      <c r="AJE4" s="1">
        <v>0.42944444444444446</v>
      </c>
      <c r="AJF4">
        <v>142</v>
      </c>
      <c r="AJG4">
        <v>75</v>
      </c>
      <c r="AJH4">
        <v>217</v>
      </c>
      <c r="AJI4">
        <v>2971</v>
      </c>
      <c r="AJJ4">
        <v>98</v>
      </c>
      <c r="AJK4">
        <v>27</v>
      </c>
      <c r="AJL4">
        <v>3096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X4">
        <v>2400</v>
      </c>
      <c r="AJY4" s="12">
        <f t="shared" si="13"/>
        <v>129</v>
      </c>
      <c r="AJZ4" t="s">
        <v>2375</v>
      </c>
      <c r="AKA4" t="s">
        <v>2736</v>
      </c>
      <c r="AKB4" t="s">
        <v>2692</v>
      </c>
      <c r="AKC4">
        <v>8</v>
      </c>
      <c r="AKD4" s="1">
        <v>1.3478472222222224</v>
      </c>
      <c r="AKE4" s="1">
        <v>0.40685185185185185</v>
      </c>
      <c r="AKF4" s="1">
        <v>0.15990740740740741</v>
      </c>
      <c r="AKG4" s="1">
        <v>0.94098379629629625</v>
      </c>
      <c r="AKH4">
        <v>434</v>
      </c>
      <c r="AKI4">
        <v>234</v>
      </c>
      <c r="AKJ4">
        <v>668</v>
      </c>
      <c r="AKK4">
        <v>8920</v>
      </c>
      <c r="AKL4">
        <v>360</v>
      </c>
      <c r="AKM4">
        <v>70</v>
      </c>
      <c r="AKN4">
        <v>9350</v>
      </c>
      <c r="AKO4">
        <v>0</v>
      </c>
      <c r="AKP4">
        <v>0</v>
      </c>
      <c r="AKQ4">
        <v>0</v>
      </c>
      <c r="AKR4">
        <v>7</v>
      </c>
      <c r="AKS4">
        <v>3</v>
      </c>
      <c r="AKT4">
        <v>10</v>
      </c>
      <c r="AKU4">
        <v>378</v>
      </c>
      <c r="AKV4">
        <v>10</v>
      </c>
      <c r="AKW4">
        <v>1</v>
      </c>
      <c r="AKX4">
        <v>389</v>
      </c>
      <c r="AKY4">
        <v>97.17</v>
      </c>
      <c r="AKZ4">
        <f t="shared" ref="AKZ4:AKZ11" si="54">SUM(ACJ4,ADL4,AEN4,AFP4,AGR4)</f>
        <v>11100</v>
      </c>
      <c r="ALA4" s="12">
        <f t="shared" si="14"/>
        <v>84.234234234234222</v>
      </c>
      <c r="ALC4" s="12"/>
    </row>
    <row r="5" spans="1:991">
      <c r="A5" t="s">
        <v>2370</v>
      </c>
      <c r="B5" t="s">
        <v>2736</v>
      </c>
      <c r="C5" t="s">
        <v>2692</v>
      </c>
      <c r="D5">
        <v>8</v>
      </c>
      <c r="E5" s="1">
        <v>0.42732638888888891</v>
      </c>
      <c r="F5" s="1">
        <v>0.11207175925925926</v>
      </c>
      <c r="G5" s="1">
        <v>0.11207175925925926</v>
      </c>
      <c r="H5" s="1">
        <v>0.24490740740740743</v>
      </c>
      <c r="I5">
        <v>153</v>
      </c>
      <c r="J5">
        <v>50</v>
      </c>
      <c r="K5">
        <v>203</v>
      </c>
      <c r="L5">
        <v>2440</v>
      </c>
      <c r="M5">
        <v>55</v>
      </c>
      <c r="N5">
        <v>15</v>
      </c>
      <c r="O5">
        <v>2510</v>
      </c>
      <c r="P5">
        <v>0</v>
      </c>
      <c r="Q5">
        <v>0</v>
      </c>
      <c r="R5">
        <v>0</v>
      </c>
      <c r="S5">
        <v>2</v>
      </c>
      <c r="T5">
        <v>3</v>
      </c>
      <c r="U5">
        <v>5</v>
      </c>
      <c r="V5">
        <v>265</v>
      </c>
      <c r="W5">
        <v>3</v>
      </c>
      <c r="X5">
        <v>2</v>
      </c>
      <c r="Y5">
        <v>270</v>
      </c>
      <c r="Z5">
        <v>98.15</v>
      </c>
      <c r="AA5">
        <v>2400</v>
      </c>
      <c r="AB5" s="12">
        <f t="shared" si="15"/>
        <v>104.58333333333334</v>
      </c>
      <c r="AC5" t="s">
        <v>2370</v>
      </c>
      <c r="AD5" t="s">
        <v>2736</v>
      </c>
      <c r="AE5" t="s">
        <v>2692</v>
      </c>
      <c r="AF5">
        <v>8</v>
      </c>
      <c r="AG5" s="1">
        <v>0.39369212962962963</v>
      </c>
      <c r="AH5" s="1">
        <v>9.1921296296296293E-2</v>
      </c>
      <c r="AI5" s="1">
        <v>9.1921296296296293E-2</v>
      </c>
      <c r="AJ5" s="1">
        <v>0.28625</v>
      </c>
      <c r="AK5">
        <v>117</v>
      </c>
      <c r="AL5">
        <v>25</v>
      </c>
      <c r="AM5">
        <v>142</v>
      </c>
      <c r="AN5">
        <v>2521</v>
      </c>
      <c r="AO5">
        <v>24</v>
      </c>
      <c r="AP5">
        <v>15</v>
      </c>
      <c r="AQ5">
        <v>2560</v>
      </c>
      <c r="AR5">
        <v>0</v>
      </c>
      <c r="AS5">
        <v>0</v>
      </c>
      <c r="AT5">
        <v>0</v>
      </c>
      <c r="AU5">
        <v>5</v>
      </c>
      <c r="AV5">
        <v>5</v>
      </c>
      <c r="AW5">
        <v>10</v>
      </c>
      <c r="AX5">
        <v>389</v>
      </c>
      <c r="AY5">
        <v>4</v>
      </c>
      <c r="AZ5">
        <v>3</v>
      </c>
      <c r="BA5">
        <v>396</v>
      </c>
      <c r="BB5">
        <v>98.23</v>
      </c>
      <c r="BC5">
        <v>2400</v>
      </c>
      <c r="BD5" s="12">
        <f t="shared" si="16"/>
        <v>106.66666666666667</v>
      </c>
      <c r="BE5" t="s">
        <v>2370</v>
      </c>
      <c r="BF5" t="s">
        <v>2736</v>
      </c>
      <c r="BG5" t="s">
        <v>2692</v>
      </c>
      <c r="BH5">
        <v>8</v>
      </c>
      <c r="BI5" s="1">
        <v>0.54906250000000001</v>
      </c>
      <c r="BJ5" s="1">
        <v>0.12396990740740742</v>
      </c>
      <c r="BK5" s="1">
        <v>0.12396990740740742</v>
      </c>
      <c r="BL5" s="1">
        <v>0.27019675925925929</v>
      </c>
      <c r="BM5">
        <v>90</v>
      </c>
      <c r="BN5">
        <v>50</v>
      </c>
      <c r="BO5">
        <v>140</v>
      </c>
      <c r="BP5">
        <v>2390</v>
      </c>
      <c r="BQ5">
        <v>46</v>
      </c>
      <c r="BR5">
        <v>49</v>
      </c>
      <c r="BS5">
        <v>2485</v>
      </c>
      <c r="BT5">
        <v>0</v>
      </c>
      <c r="BU5">
        <v>0</v>
      </c>
      <c r="BV5">
        <v>0</v>
      </c>
      <c r="BW5">
        <v>3</v>
      </c>
      <c r="BX5">
        <v>7</v>
      </c>
      <c r="BY5">
        <v>10</v>
      </c>
      <c r="BZ5">
        <v>323</v>
      </c>
      <c r="CA5">
        <v>10</v>
      </c>
      <c r="CB5">
        <v>6</v>
      </c>
      <c r="CC5">
        <v>339</v>
      </c>
      <c r="CD5">
        <v>95.28</v>
      </c>
      <c r="CE5">
        <v>2400</v>
      </c>
      <c r="CF5" s="12">
        <f t="shared" si="17"/>
        <v>103.54166666666667</v>
      </c>
      <c r="CG5" t="s">
        <v>2370</v>
      </c>
      <c r="CH5" t="s">
        <v>2736</v>
      </c>
      <c r="CI5" t="s">
        <v>2692</v>
      </c>
      <c r="CJ5">
        <v>8</v>
      </c>
      <c r="CK5" s="1">
        <v>0.46789351851851851</v>
      </c>
      <c r="CL5" s="1">
        <v>0.16745370370370372</v>
      </c>
      <c r="CM5" s="1">
        <v>0.16745370370370372</v>
      </c>
      <c r="CN5" s="1">
        <v>0.21228009259259259</v>
      </c>
      <c r="CO5">
        <v>265</v>
      </c>
      <c r="CP5">
        <v>78</v>
      </c>
      <c r="CQ5">
        <v>343</v>
      </c>
      <c r="CR5">
        <v>1873</v>
      </c>
      <c r="CS5">
        <v>130</v>
      </c>
      <c r="CT5">
        <v>10</v>
      </c>
      <c r="CU5">
        <v>2013</v>
      </c>
      <c r="CV5">
        <v>0</v>
      </c>
      <c r="CW5">
        <v>0</v>
      </c>
      <c r="CX5">
        <v>0</v>
      </c>
      <c r="CY5">
        <v>3</v>
      </c>
      <c r="CZ5">
        <v>7</v>
      </c>
      <c r="DA5">
        <v>10</v>
      </c>
      <c r="DB5">
        <v>360</v>
      </c>
      <c r="DC5">
        <v>12</v>
      </c>
      <c r="DD5">
        <v>5</v>
      </c>
      <c r="DE5">
        <v>377</v>
      </c>
      <c r="DF5">
        <v>95.49</v>
      </c>
      <c r="DG5">
        <v>2400</v>
      </c>
      <c r="DH5" s="12">
        <f t="shared" si="18"/>
        <v>83.875</v>
      </c>
      <c r="DI5" t="s">
        <v>2370</v>
      </c>
      <c r="DJ5" t="s">
        <v>2736</v>
      </c>
      <c r="DK5" t="s">
        <v>2692</v>
      </c>
      <c r="DL5">
        <v>8</v>
      </c>
      <c r="DM5" s="1">
        <v>0.5041782407407408</v>
      </c>
      <c r="DN5" s="1">
        <v>0.12737268518518519</v>
      </c>
      <c r="DO5" s="1">
        <v>0.12737268518518519</v>
      </c>
      <c r="DP5" s="1">
        <v>0.29155092592592591</v>
      </c>
      <c r="DQ5">
        <v>119</v>
      </c>
      <c r="DR5">
        <v>45</v>
      </c>
      <c r="DS5">
        <v>164</v>
      </c>
      <c r="DT5">
        <v>2384</v>
      </c>
      <c r="DU5">
        <v>71</v>
      </c>
      <c r="DV5">
        <v>17</v>
      </c>
      <c r="DW5">
        <v>2472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I5">
        <v>2400</v>
      </c>
      <c r="EJ5" s="12">
        <f t="shared" si="19"/>
        <v>103</v>
      </c>
      <c r="EK5" t="s">
        <v>2370</v>
      </c>
      <c r="EL5" t="s">
        <v>2736</v>
      </c>
      <c r="EM5" s="1">
        <v>6.94212962962963E-2</v>
      </c>
      <c r="EN5" s="1">
        <v>4.447916666666666E-2</v>
      </c>
      <c r="EO5" s="1">
        <v>4.447916666666666E-2</v>
      </c>
      <c r="EP5" s="1">
        <v>2.1666666666666667E-2</v>
      </c>
      <c r="EQ5">
        <v>87</v>
      </c>
      <c r="ER5">
        <v>18</v>
      </c>
      <c r="ES5">
        <v>105</v>
      </c>
      <c r="ET5">
        <v>1026</v>
      </c>
      <c r="EU5">
        <v>9</v>
      </c>
      <c r="EV5">
        <v>12</v>
      </c>
      <c r="EW5">
        <v>1047</v>
      </c>
      <c r="EX5">
        <v>0</v>
      </c>
      <c r="EY5">
        <v>0</v>
      </c>
      <c r="EZ5">
        <v>0</v>
      </c>
      <c r="FA5">
        <v>3</v>
      </c>
      <c r="FB5">
        <v>2</v>
      </c>
      <c r="FC5">
        <v>5</v>
      </c>
      <c r="FD5">
        <v>249</v>
      </c>
      <c r="FE5">
        <v>3</v>
      </c>
      <c r="FF5">
        <v>3</v>
      </c>
      <c r="FG5">
        <v>255</v>
      </c>
      <c r="FH5">
        <v>97.65</v>
      </c>
      <c r="FJ5" s="12"/>
      <c r="FK5" t="s">
        <v>2370</v>
      </c>
      <c r="FL5" t="s">
        <v>2736</v>
      </c>
      <c r="FM5" s="1">
        <v>0</v>
      </c>
      <c r="FN5" s="1">
        <v>0</v>
      </c>
      <c r="FO5" s="1">
        <v>0</v>
      </c>
      <c r="FP5" s="1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2</v>
      </c>
      <c r="GB5">
        <v>3</v>
      </c>
      <c r="GC5">
        <v>5</v>
      </c>
      <c r="GD5">
        <v>290</v>
      </c>
      <c r="GE5">
        <v>6</v>
      </c>
      <c r="GF5">
        <v>4</v>
      </c>
      <c r="GG5">
        <v>300</v>
      </c>
      <c r="GH5">
        <v>96.67</v>
      </c>
      <c r="GJ5" s="12"/>
      <c r="GK5" t="s">
        <v>2370</v>
      </c>
      <c r="GL5" t="s">
        <v>2736</v>
      </c>
      <c r="GN5" s="1">
        <v>0.12737268518518519</v>
      </c>
      <c r="GO5" s="12"/>
      <c r="GP5" s="12"/>
      <c r="GQ5" s="12"/>
      <c r="GR5" s="12"/>
      <c r="GS5" s="12"/>
      <c r="GT5">
        <f t="shared" si="20"/>
        <v>3410</v>
      </c>
      <c r="GU5">
        <f t="shared" si="21"/>
        <v>80</v>
      </c>
      <c r="GV5">
        <f t="shared" si="22"/>
        <v>29</v>
      </c>
      <c r="GW5">
        <f t="shared" si="23"/>
        <v>3519</v>
      </c>
      <c r="GX5">
        <v>0</v>
      </c>
      <c r="GY5">
        <v>0</v>
      </c>
      <c r="GZ5">
        <v>0</v>
      </c>
      <c r="HA5" s="12"/>
      <c r="HB5" s="12"/>
      <c r="HC5" s="12"/>
      <c r="HD5">
        <f t="shared" si="24"/>
        <v>539</v>
      </c>
      <c r="HE5">
        <f t="shared" si="25"/>
        <v>9</v>
      </c>
      <c r="HF5">
        <f t="shared" si="26"/>
        <v>7</v>
      </c>
      <c r="HG5">
        <f>SUM(EG5,FG5,,'OCT QA data'!GG5)</f>
        <v>555</v>
      </c>
      <c r="HH5" s="12">
        <f t="shared" si="27"/>
        <v>97.16</v>
      </c>
      <c r="HI5">
        <v>2400</v>
      </c>
      <c r="HJ5" s="102">
        <f t="shared" si="28"/>
        <v>146.625</v>
      </c>
      <c r="HK5" t="s">
        <v>2370</v>
      </c>
      <c r="HL5" t="s">
        <v>2736</v>
      </c>
      <c r="HN5" s="1">
        <f t="shared" si="29"/>
        <v>0.12455787037037039</v>
      </c>
      <c r="HS5">
        <f t="shared" si="30"/>
        <v>1097</v>
      </c>
      <c r="HW5">
        <f t="shared" si="31"/>
        <v>13087</v>
      </c>
      <c r="IH5">
        <f t="shared" si="0"/>
        <v>96.787499999999994</v>
      </c>
      <c r="II5">
        <f t="shared" si="1"/>
        <v>12000</v>
      </c>
      <c r="IJ5" s="12">
        <f t="shared" si="2"/>
        <v>109.05833333333332</v>
      </c>
      <c r="IK5" t="s">
        <v>2370</v>
      </c>
      <c r="IL5" t="s">
        <v>2736</v>
      </c>
      <c r="IM5" s="1">
        <v>0.38656249999999998</v>
      </c>
      <c r="IN5" s="1">
        <v>0.1411226851851852</v>
      </c>
      <c r="IO5" s="1">
        <v>0.1411226851851852</v>
      </c>
      <c r="IP5" s="1">
        <v>0.22032407407407406</v>
      </c>
      <c r="IQ5">
        <v>390</v>
      </c>
      <c r="IR5">
        <v>45</v>
      </c>
      <c r="IS5">
        <v>435</v>
      </c>
      <c r="IT5">
        <v>2328</v>
      </c>
      <c r="IU5">
        <v>83</v>
      </c>
      <c r="IV5">
        <v>15</v>
      </c>
      <c r="IW5">
        <v>2426</v>
      </c>
      <c r="IX5">
        <v>0</v>
      </c>
      <c r="IY5">
        <v>0</v>
      </c>
      <c r="IZ5">
        <v>0</v>
      </c>
      <c r="JA5">
        <v>3</v>
      </c>
      <c r="JB5">
        <v>3</v>
      </c>
      <c r="JC5">
        <v>6</v>
      </c>
      <c r="JD5">
        <v>379</v>
      </c>
      <c r="JE5">
        <v>9</v>
      </c>
      <c r="JF5">
        <v>2</v>
      </c>
      <c r="JG5">
        <v>390</v>
      </c>
      <c r="JH5">
        <v>97.18</v>
      </c>
      <c r="JI5">
        <v>2400</v>
      </c>
      <c r="JJ5" s="12">
        <f t="shared" si="3"/>
        <v>101.08333333333333</v>
      </c>
      <c r="JK5" t="s">
        <v>2370</v>
      </c>
      <c r="JL5" t="s">
        <v>2736</v>
      </c>
      <c r="JM5" s="1">
        <v>0.48515046296296299</v>
      </c>
      <c r="JN5" s="1">
        <v>0.10797453703703704</v>
      </c>
      <c r="JO5" s="1">
        <v>0.10797453703703704</v>
      </c>
      <c r="JP5" s="1">
        <v>0.22034722222222222</v>
      </c>
      <c r="JQ5">
        <v>85</v>
      </c>
      <c r="JR5">
        <v>26</v>
      </c>
      <c r="JS5">
        <v>111</v>
      </c>
      <c r="JT5">
        <v>2508</v>
      </c>
      <c r="JU5">
        <v>39</v>
      </c>
      <c r="JV5">
        <v>9</v>
      </c>
      <c r="JW5">
        <v>2556</v>
      </c>
      <c r="JX5">
        <v>0</v>
      </c>
      <c r="JY5">
        <v>0</v>
      </c>
      <c r="JZ5">
        <v>0</v>
      </c>
      <c r="KA5">
        <v>2</v>
      </c>
      <c r="KB5">
        <v>4</v>
      </c>
      <c r="KC5">
        <v>6</v>
      </c>
      <c r="KD5">
        <v>402</v>
      </c>
      <c r="KE5">
        <v>9</v>
      </c>
      <c r="KF5">
        <v>0</v>
      </c>
      <c r="KG5">
        <v>411</v>
      </c>
      <c r="KH5">
        <v>97.81</v>
      </c>
      <c r="KI5">
        <v>2400</v>
      </c>
      <c r="KJ5" s="12">
        <f t="shared" si="4"/>
        <v>106.5</v>
      </c>
      <c r="KK5" t="s">
        <v>2370</v>
      </c>
      <c r="KL5" t="s">
        <v>2736</v>
      </c>
      <c r="KM5" s="1">
        <v>0.34605324074074079</v>
      </c>
      <c r="KN5" s="1">
        <v>0.10881944444444445</v>
      </c>
      <c r="KO5" s="1">
        <v>0.10881944444444445</v>
      </c>
      <c r="KP5" s="1">
        <v>0.12690972222222222</v>
      </c>
      <c r="KQ5">
        <v>157</v>
      </c>
      <c r="KR5">
        <v>37</v>
      </c>
      <c r="KS5">
        <v>194</v>
      </c>
      <c r="KT5">
        <v>2459</v>
      </c>
      <c r="KU5">
        <v>38</v>
      </c>
      <c r="KV5">
        <v>16</v>
      </c>
      <c r="KW5">
        <v>2513</v>
      </c>
      <c r="KX5">
        <v>0</v>
      </c>
      <c r="KY5">
        <v>0</v>
      </c>
      <c r="KZ5">
        <v>0</v>
      </c>
      <c r="LA5">
        <v>3</v>
      </c>
      <c r="LB5">
        <v>3</v>
      </c>
      <c r="LC5">
        <v>6</v>
      </c>
      <c r="LD5">
        <v>338</v>
      </c>
      <c r="LE5">
        <v>4</v>
      </c>
      <c r="LF5">
        <v>0</v>
      </c>
      <c r="LG5">
        <v>342</v>
      </c>
      <c r="LH5">
        <v>98.83</v>
      </c>
      <c r="LI5">
        <v>1350</v>
      </c>
      <c r="LJ5" s="12">
        <f t="shared" si="5"/>
        <v>186.14814814814815</v>
      </c>
      <c r="LK5" t="s">
        <v>2370</v>
      </c>
      <c r="LL5" t="s">
        <v>2736</v>
      </c>
      <c r="LM5">
        <v>8</v>
      </c>
      <c r="LN5" s="1">
        <v>0.41006944444444443</v>
      </c>
      <c r="LO5" s="1">
        <v>0.16170138888888888</v>
      </c>
      <c r="LP5" s="1">
        <v>0.16170138888888888</v>
      </c>
      <c r="LQ5" s="1">
        <v>0.18931712962962963</v>
      </c>
      <c r="LR5">
        <v>170</v>
      </c>
      <c r="LS5">
        <v>54</v>
      </c>
      <c r="LT5">
        <v>224</v>
      </c>
      <c r="LU5">
        <v>2423</v>
      </c>
      <c r="LV5">
        <v>73</v>
      </c>
      <c r="LW5">
        <v>12</v>
      </c>
      <c r="LX5">
        <v>2508</v>
      </c>
      <c r="LY5">
        <v>0</v>
      </c>
      <c r="LZ5">
        <v>0</v>
      </c>
      <c r="MA5">
        <v>0</v>
      </c>
      <c r="MB5">
        <v>1</v>
      </c>
      <c r="MC5">
        <v>2</v>
      </c>
      <c r="MD5">
        <v>3</v>
      </c>
      <c r="ME5">
        <v>239</v>
      </c>
      <c r="MF5">
        <v>5</v>
      </c>
      <c r="MG5">
        <v>1</v>
      </c>
      <c r="MH5">
        <v>245</v>
      </c>
      <c r="MI5">
        <v>97.55</v>
      </c>
      <c r="MJ5">
        <v>2400</v>
      </c>
      <c r="MK5" s="12">
        <f t="shared" si="32"/>
        <v>104.5</v>
      </c>
      <c r="ML5" t="s">
        <v>2370</v>
      </c>
      <c r="MM5" t="s">
        <v>2736</v>
      </c>
      <c r="MN5" s="12"/>
      <c r="MO5" s="1">
        <v>0</v>
      </c>
      <c r="MP5" s="1">
        <v>0</v>
      </c>
      <c r="MQ5" s="1">
        <v>0</v>
      </c>
      <c r="MR5" s="1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K5" s="12"/>
      <c r="NL5" s="12"/>
      <c r="NM5" t="s">
        <v>2370</v>
      </c>
      <c r="NN5" t="s">
        <v>2736</v>
      </c>
      <c r="NO5" s="12"/>
      <c r="NP5" s="1">
        <v>0</v>
      </c>
      <c r="NQ5" s="1">
        <v>0</v>
      </c>
      <c r="NR5" s="1">
        <v>0</v>
      </c>
      <c r="NS5" s="1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L5" s="12"/>
      <c r="OM5" t="s">
        <v>2370</v>
      </c>
      <c r="ON5" t="s">
        <v>2736</v>
      </c>
      <c r="OO5" s="12"/>
      <c r="OP5" s="1">
        <v>0.11140046296296297</v>
      </c>
      <c r="OQ5" s="1">
        <v>6.3298611111111111E-2</v>
      </c>
      <c r="OR5" s="1">
        <v>6.3298611111111111E-2</v>
      </c>
      <c r="OS5" s="1">
        <v>4.5486111111111109E-2</v>
      </c>
      <c r="OT5">
        <v>76</v>
      </c>
      <c r="OU5">
        <v>27</v>
      </c>
      <c r="OV5">
        <v>103</v>
      </c>
      <c r="OW5">
        <v>966</v>
      </c>
      <c r="OX5">
        <v>38</v>
      </c>
      <c r="OY5">
        <v>4</v>
      </c>
      <c r="OZ5">
        <v>1008</v>
      </c>
      <c r="PA5">
        <v>0</v>
      </c>
      <c r="PB5">
        <v>0</v>
      </c>
      <c r="PC5">
        <v>0</v>
      </c>
      <c r="PD5">
        <v>2</v>
      </c>
      <c r="PE5">
        <v>4</v>
      </c>
      <c r="PF5">
        <v>6</v>
      </c>
      <c r="PG5">
        <v>288</v>
      </c>
      <c r="PH5">
        <v>5</v>
      </c>
      <c r="PI5">
        <v>2</v>
      </c>
      <c r="PJ5">
        <v>295</v>
      </c>
      <c r="PK5">
        <v>97.63</v>
      </c>
      <c r="PL5" s="12"/>
      <c r="PM5" s="12"/>
      <c r="PN5" s="12"/>
      <c r="PO5" t="s">
        <v>2370</v>
      </c>
      <c r="PP5" t="s">
        <v>2736</v>
      </c>
      <c r="PQ5">
        <v>8</v>
      </c>
      <c r="PR5" s="12"/>
      <c r="PS5" s="1">
        <f t="shared" si="33"/>
        <v>0.22499999999999998</v>
      </c>
      <c r="PT5" s="12"/>
      <c r="PU5" s="12"/>
      <c r="PV5" s="12"/>
      <c r="PW5" s="12"/>
      <c r="PX5">
        <f t="shared" si="34"/>
        <v>327</v>
      </c>
      <c r="PY5">
        <f t="shared" si="35"/>
        <v>3389</v>
      </c>
      <c r="PZ5">
        <f t="shared" si="36"/>
        <v>111</v>
      </c>
      <c r="QA5">
        <f t="shared" si="37"/>
        <v>16</v>
      </c>
      <c r="QB5">
        <f t="shared" si="38"/>
        <v>3516</v>
      </c>
      <c r="QC5">
        <v>0</v>
      </c>
      <c r="QD5">
        <v>0</v>
      </c>
      <c r="QE5">
        <v>0</v>
      </c>
      <c r="QI5">
        <v>239</v>
      </c>
      <c r="QJ5">
        <v>5</v>
      </c>
      <c r="QK5">
        <v>1</v>
      </c>
      <c r="QL5">
        <v>245</v>
      </c>
      <c r="QM5">
        <v>97.55</v>
      </c>
      <c r="QN5">
        <f t="shared" si="39"/>
        <v>2400</v>
      </c>
      <c r="QO5" s="12">
        <f t="shared" ref="QO5:QO11" si="55">QB5/QN5*100</f>
        <v>146.5</v>
      </c>
      <c r="QP5" t="s">
        <v>2370</v>
      </c>
      <c r="QQ5" t="s">
        <v>2736</v>
      </c>
      <c r="QR5" t="s">
        <v>2692</v>
      </c>
      <c r="QS5" s="1"/>
      <c r="QT5" s="1">
        <f t="shared" si="40"/>
        <v>0.12990451388888891</v>
      </c>
      <c r="QU5" s="1"/>
      <c r="QV5" s="1"/>
      <c r="QY5">
        <f t="shared" si="41"/>
        <v>964</v>
      </c>
      <c r="RC5">
        <f t="shared" si="42"/>
        <v>11011</v>
      </c>
      <c r="RN5" s="12">
        <f t="shared" si="43"/>
        <v>97.842500000000001</v>
      </c>
      <c r="RO5">
        <f t="shared" si="44"/>
        <v>8550</v>
      </c>
      <c r="RP5" s="12">
        <f t="shared" si="6"/>
        <v>128.78362573099415</v>
      </c>
      <c r="RQ5" t="s">
        <v>2370</v>
      </c>
      <c r="RR5" t="s">
        <v>2736</v>
      </c>
      <c r="RS5" t="s">
        <v>2692</v>
      </c>
      <c r="RT5">
        <v>8</v>
      </c>
      <c r="RU5" s="1">
        <v>0.42255787037037035</v>
      </c>
      <c r="RV5" s="1">
        <v>0.1469212962962963</v>
      </c>
      <c r="RW5" s="1">
        <v>0.1469212962962963</v>
      </c>
      <c r="RX5" s="1">
        <v>0.23217592592592592</v>
      </c>
      <c r="RY5">
        <v>187</v>
      </c>
      <c r="RZ5">
        <v>67</v>
      </c>
      <c r="SA5">
        <v>254</v>
      </c>
      <c r="SB5">
        <v>2366</v>
      </c>
      <c r="SC5">
        <v>103</v>
      </c>
      <c r="SD5">
        <v>13</v>
      </c>
      <c r="SE5">
        <v>2482</v>
      </c>
      <c r="SF5">
        <v>0</v>
      </c>
      <c r="SG5">
        <v>0</v>
      </c>
      <c r="SH5">
        <v>0</v>
      </c>
      <c r="SI5">
        <v>6</v>
      </c>
      <c r="SJ5">
        <v>5</v>
      </c>
      <c r="SK5">
        <v>11</v>
      </c>
      <c r="SL5">
        <v>603</v>
      </c>
      <c r="SM5">
        <v>6</v>
      </c>
      <c r="SN5">
        <v>0</v>
      </c>
      <c r="SO5">
        <v>609</v>
      </c>
      <c r="SP5">
        <v>99.01</v>
      </c>
      <c r="SQ5">
        <v>2400</v>
      </c>
      <c r="SR5" s="12">
        <f t="shared" si="45"/>
        <v>103.41666666666667</v>
      </c>
      <c r="SS5" t="s">
        <v>2370</v>
      </c>
      <c r="ST5" t="s">
        <v>2736</v>
      </c>
      <c r="SU5" t="s">
        <v>2692</v>
      </c>
      <c r="SV5">
        <v>8</v>
      </c>
      <c r="SW5" s="1">
        <v>0.39175925925925931</v>
      </c>
      <c r="SX5" s="1">
        <v>0.12503472222222223</v>
      </c>
      <c r="SY5" s="1">
        <v>0.12503472222222223</v>
      </c>
      <c r="SZ5" s="1">
        <v>5.6076388888888884E-2</v>
      </c>
      <c r="TA5">
        <v>151</v>
      </c>
      <c r="TB5">
        <v>65</v>
      </c>
      <c r="TC5">
        <f t="shared" si="46"/>
        <v>216</v>
      </c>
      <c r="TD5">
        <v>2344</v>
      </c>
      <c r="TE5">
        <v>85</v>
      </c>
      <c r="TF5">
        <v>29</v>
      </c>
      <c r="TG5">
        <f t="shared" ref="TG5:TG11" si="56">SUM(TD5:TF5)</f>
        <v>2458</v>
      </c>
      <c r="TH5">
        <v>0</v>
      </c>
      <c r="TI5">
        <v>0</v>
      </c>
      <c r="TJ5">
        <v>0</v>
      </c>
      <c r="TK5">
        <v>2</v>
      </c>
      <c r="TL5">
        <v>1</v>
      </c>
      <c r="TM5">
        <v>3</v>
      </c>
      <c r="TN5">
        <v>143</v>
      </c>
      <c r="TO5">
        <v>3</v>
      </c>
      <c r="TP5">
        <v>0</v>
      </c>
      <c r="TQ5">
        <v>146</v>
      </c>
      <c r="TR5">
        <v>97.95</v>
      </c>
      <c r="TS5">
        <v>2400</v>
      </c>
      <c r="TT5" s="12">
        <f t="shared" si="47"/>
        <v>102.41666666666667</v>
      </c>
      <c r="TU5" t="s">
        <v>2370</v>
      </c>
      <c r="TV5" t="s">
        <v>2736</v>
      </c>
      <c r="TW5" t="s">
        <v>2692</v>
      </c>
      <c r="TX5">
        <v>8</v>
      </c>
      <c r="TY5" s="1">
        <v>0.34325231481481483</v>
      </c>
      <c r="TZ5" s="1">
        <v>0.15475694444444446</v>
      </c>
      <c r="UA5" s="1">
        <v>0.15475694444444446</v>
      </c>
      <c r="UB5" s="1">
        <v>0.16672453703703705</v>
      </c>
      <c r="UC5">
        <v>264</v>
      </c>
      <c r="UD5">
        <v>66</v>
      </c>
      <c r="UE5">
        <v>330</v>
      </c>
      <c r="UF5">
        <v>2262</v>
      </c>
      <c r="UG5">
        <v>124</v>
      </c>
      <c r="UH5">
        <v>14</v>
      </c>
      <c r="UI5">
        <v>2400</v>
      </c>
      <c r="UJ5">
        <v>0</v>
      </c>
      <c r="UK5">
        <v>0</v>
      </c>
      <c r="UL5">
        <v>0</v>
      </c>
      <c r="UM5">
        <v>3</v>
      </c>
      <c r="UN5">
        <v>3</v>
      </c>
      <c r="UO5">
        <v>6</v>
      </c>
      <c r="UP5">
        <v>270</v>
      </c>
      <c r="UQ5">
        <v>4</v>
      </c>
      <c r="UR5">
        <v>2</v>
      </c>
      <c r="US5">
        <v>276</v>
      </c>
      <c r="UT5">
        <v>97.83</v>
      </c>
      <c r="UU5">
        <v>1200</v>
      </c>
      <c r="UV5" s="12">
        <f t="shared" si="48"/>
        <v>200</v>
      </c>
      <c r="UW5" t="s">
        <v>2370</v>
      </c>
      <c r="UX5" t="s">
        <v>2736</v>
      </c>
      <c r="UY5" t="s">
        <v>2692</v>
      </c>
      <c r="UZ5">
        <v>8</v>
      </c>
      <c r="VA5" s="1">
        <v>0.30971064814814814</v>
      </c>
      <c r="VB5" s="1">
        <v>0.11334490740740739</v>
      </c>
      <c r="VC5" s="1">
        <v>0.11334490740740739</v>
      </c>
      <c r="VD5" s="1">
        <v>0.10541666666666667</v>
      </c>
      <c r="VE5">
        <v>130</v>
      </c>
      <c r="VF5">
        <v>34</v>
      </c>
      <c r="VG5">
        <v>164</v>
      </c>
      <c r="VH5">
        <v>2376</v>
      </c>
      <c r="VI5">
        <v>54</v>
      </c>
      <c r="VJ5">
        <v>24</v>
      </c>
      <c r="VK5">
        <v>2454</v>
      </c>
      <c r="VL5">
        <v>0</v>
      </c>
      <c r="VM5">
        <v>0</v>
      </c>
      <c r="VN5">
        <v>0</v>
      </c>
      <c r="VO5">
        <v>1</v>
      </c>
      <c r="VP5">
        <v>2</v>
      </c>
      <c r="VQ5">
        <v>3</v>
      </c>
      <c r="VR5">
        <v>154</v>
      </c>
      <c r="VS5">
        <v>0</v>
      </c>
      <c r="VT5">
        <v>2</v>
      </c>
      <c r="VU5">
        <v>156</v>
      </c>
      <c r="VV5">
        <v>98.72</v>
      </c>
      <c r="VW5">
        <v>2400</v>
      </c>
      <c r="VX5" s="12">
        <f t="shared" si="49"/>
        <v>102.25</v>
      </c>
      <c r="VY5" t="s">
        <v>2370</v>
      </c>
      <c r="VZ5" t="s">
        <v>2736</v>
      </c>
      <c r="WA5" t="s">
        <v>2692</v>
      </c>
      <c r="WB5">
        <v>8</v>
      </c>
      <c r="WC5" s="1">
        <v>0.1860185185185185</v>
      </c>
      <c r="WD5" s="1">
        <v>6.8993055555555557E-2</v>
      </c>
      <c r="WE5" s="1">
        <v>6.8993055555555557E-2</v>
      </c>
      <c r="WF5" s="1">
        <v>7.739583333333333E-2</v>
      </c>
      <c r="WG5">
        <v>49</v>
      </c>
      <c r="WH5">
        <v>33</v>
      </c>
      <c r="WI5">
        <v>82</v>
      </c>
      <c r="WJ5">
        <v>1509</v>
      </c>
      <c r="WK5">
        <v>47</v>
      </c>
      <c r="WL5">
        <v>20</v>
      </c>
      <c r="WM5">
        <v>1576</v>
      </c>
      <c r="WN5">
        <v>0</v>
      </c>
      <c r="WO5">
        <v>0</v>
      </c>
      <c r="WP5">
        <v>0</v>
      </c>
      <c r="WQ5">
        <v>6</v>
      </c>
      <c r="WR5">
        <v>4</v>
      </c>
      <c r="WS5">
        <v>10</v>
      </c>
      <c r="WT5">
        <v>123</v>
      </c>
      <c r="WU5">
        <v>3</v>
      </c>
      <c r="WV5">
        <v>1</v>
      </c>
      <c r="WW5">
        <v>127</v>
      </c>
      <c r="WX5">
        <v>96.85</v>
      </c>
      <c r="WY5">
        <v>2400</v>
      </c>
      <c r="WZ5" s="12">
        <f t="shared" si="50"/>
        <v>65.666666666666657</v>
      </c>
      <c r="XA5" t="s">
        <v>2370</v>
      </c>
      <c r="XB5" t="s">
        <v>2736</v>
      </c>
      <c r="XC5" t="s">
        <v>2692</v>
      </c>
      <c r="XD5">
        <v>8</v>
      </c>
      <c r="XE5" s="1">
        <v>0.11846064814814815</v>
      </c>
      <c r="XF5" s="1">
        <v>7.013888888888889E-2</v>
      </c>
      <c r="XG5" s="1">
        <v>7.013888888888889E-2</v>
      </c>
      <c r="XH5" s="1">
        <v>4.5844907407407404E-2</v>
      </c>
      <c r="XI5">
        <v>42</v>
      </c>
      <c r="XJ5">
        <v>29</v>
      </c>
      <c r="XK5">
        <v>71</v>
      </c>
      <c r="XL5">
        <v>960</v>
      </c>
      <c r="XM5">
        <v>55</v>
      </c>
      <c r="XN5">
        <v>9</v>
      </c>
      <c r="XO5">
        <v>1024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B5" s="12"/>
      <c r="YC5" t="s">
        <v>2370</v>
      </c>
      <c r="YD5" t="s">
        <v>2736</v>
      </c>
      <c r="YE5" t="s">
        <v>2692</v>
      </c>
      <c r="YF5">
        <v>8</v>
      </c>
      <c r="YG5" s="1">
        <v>0.11829861111111112</v>
      </c>
      <c r="YH5" s="1">
        <v>7.8993055555555566E-2</v>
      </c>
      <c r="YI5" s="1">
        <v>7.8993055555555566E-2</v>
      </c>
      <c r="YJ5" s="1">
        <v>3.2337962962962964E-2</v>
      </c>
      <c r="YK5">
        <v>38</v>
      </c>
      <c r="YL5">
        <v>49</v>
      </c>
      <c r="YM5">
        <v>87</v>
      </c>
      <c r="YN5">
        <v>984</v>
      </c>
      <c r="YO5">
        <v>81</v>
      </c>
      <c r="YP5">
        <v>8</v>
      </c>
      <c r="YQ5">
        <v>1073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D5" s="12"/>
      <c r="ZE5" t="s">
        <v>2370</v>
      </c>
      <c r="ZF5" t="s">
        <v>2736</v>
      </c>
      <c r="ZG5" t="s">
        <v>2692</v>
      </c>
      <c r="ZH5">
        <v>8</v>
      </c>
      <c r="ZI5" s="1">
        <v>0.37373842592592593</v>
      </c>
      <c r="ZJ5" s="1">
        <v>0.21812500000000001</v>
      </c>
      <c r="ZK5" s="1">
        <v>4.9039351851851855E-2</v>
      </c>
      <c r="ZL5" s="1">
        <v>0.15560185185185185</v>
      </c>
      <c r="ZM5">
        <v>129</v>
      </c>
      <c r="ZN5">
        <v>111</v>
      </c>
      <c r="ZO5">
        <v>240</v>
      </c>
      <c r="ZP5">
        <v>3453</v>
      </c>
      <c r="ZQ5">
        <v>183</v>
      </c>
      <c r="ZR5">
        <v>37</v>
      </c>
      <c r="ZS5">
        <v>3673</v>
      </c>
      <c r="ZT5">
        <v>0</v>
      </c>
      <c r="ZU5">
        <v>0</v>
      </c>
      <c r="ZV5">
        <v>0</v>
      </c>
      <c r="ZW5">
        <v>6</v>
      </c>
      <c r="ZX5">
        <v>4</v>
      </c>
      <c r="ZY5">
        <v>10</v>
      </c>
      <c r="ZZ5">
        <v>123</v>
      </c>
      <c r="AAA5">
        <v>3</v>
      </c>
      <c r="AAB5">
        <v>1</v>
      </c>
      <c r="AAC5">
        <v>127</v>
      </c>
      <c r="AAD5">
        <v>96.85</v>
      </c>
      <c r="AAE5">
        <v>2400</v>
      </c>
      <c r="AAF5" s="12">
        <f t="shared" si="51"/>
        <v>153.04166666666669</v>
      </c>
      <c r="AAG5" t="s">
        <v>2370</v>
      </c>
      <c r="AAH5" t="s">
        <v>2736</v>
      </c>
      <c r="AAI5" t="s">
        <v>2692</v>
      </c>
      <c r="AAJ5">
        <v>8</v>
      </c>
      <c r="AAK5" s="1">
        <v>1.5233217592592592</v>
      </c>
      <c r="AAL5" s="1">
        <v>0.79453703703703704</v>
      </c>
      <c r="AAM5" s="1">
        <v>0.41797453703703707</v>
      </c>
      <c r="AAN5" s="1">
        <v>0.7287731481481482</v>
      </c>
      <c r="AAO5">
        <v>861</v>
      </c>
      <c r="AAP5">
        <v>343</v>
      </c>
      <c r="AAQ5">
        <v>1204</v>
      </c>
      <c r="AAR5">
        <v>12801</v>
      </c>
      <c r="AAS5">
        <v>549</v>
      </c>
      <c r="AAT5">
        <v>117</v>
      </c>
      <c r="AAU5">
        <v>13467</v>
      </c>
      <c r="AAV5">
        <v>0</v>
      </c>
      <c r="AAW5">
        <v>0</v>
      </c>
      <c r="AAX5">
        <v>0</v>
      </c>
      <c r="AAY5">
        <v>18</v>
      </c>
      <c r="AAZ5">
        <v>15</v>
      </c>
      <c r="ABA5">
        <v>33</v>
      </c>
      <c r="ABB5">
        <v>1293</v>
      </c>
      <c r="ABC5">
        <v>16</v>
      </c>
      <c r="ABD5">
        <v>5</v>
      </c>
      <c r="ABE5">
        <v>1314</v>
      </c>
      <c r="ABF5">
        <v>98.4</v>
      </c>
      <c r="ABG5">
        <f t="shared" si="52"/>
        <v>10800</v>
      </c>
      <c r="ABH5" s="12">
        <f t="shared" si="53"/>
        <v>124.69444444444444</v>
      </c>
      <c r="ABI5" s="1">
        <f t="shared" ref="ABI5:ABI10" si="57">AAL5/4.5</f>
        <v>0.17656378600823044</v>
      </c>
      <c r="ABJ5" t="s">
        <v>2370</v>
      </c>
      <c r="ABK5" t="s">
        <v>2736</v>
      </c>
      <c r="ABL5" t="s">
        <v>2692</v>
      </c>
      <c r="ABM5">
        <v>3</v>
      </c>
      <c r="ABN5" s="1">
        <v>0.25164351851851852</v>
      </c>
      <c r="ABO5" s="1">
        <v>0.1241087962962963</v>
      </c>
      <c r="ABP5" s="1">
        <v>0.1241087962962963</v>
      </c>
      <c r="ABQ5" s="1">
        <v>9.8923611111111101E-2</v>
      </c>
      <c r="ABR5">
        <v>90</v>
      </c>
      <c r="ABS5">
        <v>48</v>
      </c>
      <c r="ABT5">
        <v>138</v>
      </c>
      <c r="ABU5">
        <v>2553</v>
      </c>
      <c r="ABV5">
        <v>88</v>
      </c>
      <c r="ABW5">
        <v>21</v>
      </c>
      <c r="ABX5">
        <v>2662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J5">
        <v>1800</v>
      </c>
      <c r="ACK5" s="12">
        <f t="shared" si="7"/>
        <v>147.88888888888889</v>
      </c>
      <c r="ACL5" t="s">
        <v>2370</v>
      </c>
      <c r="ACM5" t="s">
        <v>2736</v>
      </c>
      <c r="ACN5" t="s">
        <v>2692</v>
      </c>
      <c r="ACP5" s="1">
        <v>0</v>
      </c>
      <c r="ACQ5" s="1"/>
      <c r="ACR5" s="1">
        <v>0</v>
      </c>
      <c r="ACS5" s="1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5</v>
      </c>
      <c r="ADE5">
        <v>0</v>
      </c>
      <c r="ADF5">
        <v>5</v>
      </c>
      <c r="ADG5">
        <v>74</v>
      </c>
      <c r="ADH5">
        <v>0</v>
      </c>
      <c r="ADI5">
        <v>0</v>
      </c>
      <c r="ADJ5">
        <v>74</v>
      </c>
      <c r="ADK5">
        <v>100</v>
      </c>
      <c r="ADM5" s="12"/>
      <c r="ADN5" t="s">
        <v>2370</v>
      </c>
      <c r="ADO5" t="s">
        <v>2736</v>
      </c>
      <c r="ADP5" t="s">
        <v>2692</v>
      </c>
      <c r="ADQ5">
        <v>8</v>
      </c>
      <c r="ADR5" s="1">
        <v>0.32431712962962961</v>
      </c>
      <c r="ADS5" s="1">
        <v>0.1696064814814815</v>
      </c>
      <c r="ADT5" s="1">
        <v>0.1696064814814815</v>
      </c>
      <c r="ADU5" s="1">
        <v>0.11104166666666666</v>
      </c>
      <c r="ADV5">
        <v>180</v>
      </c>
      <c r="ADW5">
        <v>68</v>
      </c>
      <c r="ADX5">
        <v>248</v>
      </c>
      <c r="ADY5">
        <v>3261</v>
      </c>
      <c r="ADZ5">
        <v>109</v>
      </c>
      <c r="AEA5">
        <v>22</v>
      </c>
      <c r="AEB5">
        <v>3392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N5">
        <v>2400</v>
      </c>
      <c r="AEO5" s="12">
        <f t="shared" si="8"/>
        <v>141.33333333333334</v>
      </c>
      <c r="AEP5" t="s">
        <v>2370</v>
      </c>
      <c r="AEQ5" t="s">
        <v>2736</v>
      </c>
      <c r="AER5" t="s">
        <v>2692</v>
      </c>
      <c r="AES5">
        <v>8</v>
      </c>
      <c r="AET5" s="1">
        <v>0.32365740740740739</v>
      </c>
      <c r="AEU5" s="1">
        <v>0.16060185185185186</v>
      </c>
      <c r="AEV5" s="1">
        <v>0.16060185185185186</v>
      </c>
      <c r="AEW5" s="1">
        <v>0.13918981481481482</v>
      </c>
      <c r="AEX5">
        <v>163</v>
      </c>
      <c r="AEY5">
        <v>60</v>
      </c>
      <c r="AEZ5">
        <v>223</v>
      </c>
      <c r="AFA5">
        <v>2630</v>
      </c>
      <c r="AFB5">
        <v>105</v>
      </c>
      <c r="AFC5">
        <v>25</v>
      </c>
      <c r="AFD5">
        <v>2760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P5">
        <v>2400</v>
      </c>
      <c r="AFQ5" s="12">
        <f t="shared" si="9"/>
        <v>114.99999999999999</v>
      </c>
      <c r="AFR5" t="s">
        <v>2370</v>
      </c>
      <c r="AFS5" t="s">
        <v>2736</v>
      </c>
      <c r="AFT5" t="s">
        <v>2692</v>
      </c>
      <c r="AFU5">
        <v>8</v>
      </c>
      <c r="AFV5" s="35">
        <v>0.2712384259259259</v>
      </c>
      <c r="AFW5" s="35">
        <v>0.13309027777777779</v>
      </c>
      <c r="AFX5" s="139">
        <v>0.13309027777777779</v>
      </c>
      <c r="AFY5" s="139">
        <v>0.1213425925925926</v>
      </c>
      <c r="AFZ5" s="44">
        <v>124</v>
      </c>
      <c r="AGA5" s="44">
        <v>46</v>
      </c>
      <c r="AGB5" s="44">
        <v>170</v>
      </c>
      <c r="AGC5" s="44">
        <v>2662</v>
      </c>
      <c r="AGD5" s="44">
        <v>42</v>
      </c>
      <c r="AGE5" s="44">
        <v>19</v>
      </c>
      <c r="AGF5" s="44">
        <v>2723</v>
      </c>
      <c r="AGG5" s="44">
        <v>0</v>
      </c>
      <c r="AGH5" s="44">
        <v>0</v>
      </c>
      <c r="AGI5" s="44">
        <v>0</v>
      </c>
      <c r="AGJ5" s="44">
        <v>3</v>
      </c>
      <c r="AGK5" s="34">
        <v>2</v>
      </c>
      <c r="AGL5" s="44">
        <v>5</v>
      </c>
      <c r="AGM5" s="44">
        <v>184</v>
      </c>
      <c r="AGN5" s="34">
        <v>5</v>
      </c>
      <c r="AGO5" s="34">
        <v>0</v>
      </c>
      <c r="AGP5" s="44">
        <v>189</v>
      </c>
      <c r="AGQ5" s="34">
        <v>97.35</v>
      </c>
      <c r="AGR5">
        <v>2400</v>
      </c>
      <c r="AGS5" s="12">
        <f t="shared" si="10"/>
        <v>113.45833333333333</v>
      </c>
      <c r="AGT5" t="s">
        <v>2370</v>
      </c>
      <c r="AGU5" t="s">
        <v>2736</v>
      </c>
      <c r="AGV5" t="s">
        <v>2692</v>
      </c>
      <c r="AGW5">
        <v>8</v>
      </c>
      <c r="AGX5" s="1">
        <v>0</v>
      </c>
      <c r="AGY5" s="1">
        <v>0</v>
      </c>
      <c r="AGZ5" s="1">
        <v>0</v>
      </c>
      <c r="AHA5" s="1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5</v>
      </c>
      <c r="AHM5">
        <v>3</v>
      </c>
      <c r="AHN5">
        <v>8</v>
      </c>
      <c r="AHO5">
        <v>494</v>
      </c>
      <c r="AHP5">
        <v>8</v>
      </c>
      <c r="AHQ5">
        <v>1</v>
      </c>
      <c r="AHR5">
        <v>503</v>
      </c>
      <c r="AHS5">
        <v>98.21</v>
      </c>
      <c r="AHT5">
        <v>2400</v>
      </c>
      <c r="AHU5" s="12">
        <f t="shared" si="11"/>
        <v>0</v>
      </c>
      <c r="AHV5" t="s">
        <v>2370</v>
      </c>
      <c r="AHW5" t="s">
        <v>2736</v>
      </c>
      <c r="AHX5" t="s">
        <v>2692</v>
      </c>
      <c r="AHY5">
        <v>8</v>
      </c>
      <c r="AHZ5" s="1">
        <v>3.9814814814814817E-2</v>
      </c>
      <c r="AIA5" s="1">
        <v>3.5439814814814813E-2</v>
      </c>
      <c r="AIB5" s="1">
        <v>3.5439814814814813E-2</v>
      </c>
      <c r="AIC5" s="1">
        <v>2.4652777777777776E-3</v>
      </c>
      <c r="AID5">
        <v>69</v>
      </c>
      <c r="AIE5">
        <v>14</v>
      </c>
      <c r="AIF5">
        <v>83</v>
      </c>
      <c r="AIG5">
        <v>934</v>
      </c>
      <c r="AIH5">
        <v>28</v>
      </c>
      <c r="AII5">
        <v>3</v>
      </c>
      <c r="AIJ5">
        <v>965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2400</v>
      </c>
      <c r="AIW5" s="12">
        <f t="shared" si="12"/>
        <v>40.208333333333336</v>
      </c>
      <c r="AIX5" t="s">
        <v>2370</v>
      </c>
      <c r="AIY5" t="s">
        <v>2736</v>
      </c>
      <c r="AIZ5" t="s">
        <v>2692</v>
      </c>
      <c r="AJA5">
        <v>8</v>
      </c>
      <c r="AJB5" s="1">
        <v>0.29236111111111113</v>
      </c>
      <c r="AJC5" s="1">
        <v>0.16854166666666667</v>
      </c>
      <c r="AJD5" s="1">
        <v>1.8692129629629631E-2</v>
      </c>
      <c r="AJE5" s="1">
        <v>0.12380787037037037</v>
      </c>
      <c r="AJF5">
        <v>193</v>
      </c>
      <c r="AJG5">
        <v>60</v>
      </c>
      <c r="AJH5">
        <v>253</v>
      </c>
      <c r="AJI5">
        <v>3596</v>
      </c>
      <c r="AJJ5">
        <v>70</v>
      </c>
      <c r="AJK5">
        <v>22</v>
      </c>
      <c r="AJL5">
        <v>3688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X5">
        <v>2400</v>
      </c>
      <c r="AJY5" s="12">
        <f t="shared" si="13"/>
        <v>153.66666666666666</v>
      </c>
      <c r="AJZ5" t="s">
        <v>2370</v>
      </c>
      <c r="AKA5" t="s">
        <v>2736</v>
      </c>
      <c r="AKB5" t="s">
        <v>2692</v>
      </c>
      <c r="AKC5">
        <v>8</v>
      </c>
      <c r="AKD5" s="1">
        <v>1.0958680555555556</v>
      </c>
      <c r="AKE5" s="1">
        <v>0.62288194444444445</v>
      </c>
      <c r="AKF5" s="1">
        <v>0.11482638888888889</v>
      </c>
      <c r="AKG5" s="1">
        <v>0.47297453703703707</v>
      </c>
      <c r="AKH5">
        <v>626</v>
      </c>
      <c r="AKI5">
        <v>236</v>
      </c>
      <c r="AKJ5">
        <v>862</v>
      </c>
      <c r="AKK5">
        <v>12040</v>
      </c>
      <c r="AKL5">
        <v>372</v>
      </c>
      <c r="AKM5">
        <v>90</v>
      </c>
      <c r="AKN5">
        <v>12502</v>
      </c>
      <c r="AKO5">
        <v>0</v>
      </c>
      <c r="AKP5">
        <v>0</v>
      </c>
      <c r="AKQ5">
        <v>0</v>
      </c>
      <c r="AKR5">
        <v>13</v>
      </c>
      <c r="AKS5">
        <v>5</v>
      </c>
      <c r="AKT5">
        <v>18</v>
      </c>
      <c r="AKU5">
        <v>752</v>
      </c>
      <c r="AKV5">
        <v>13</v>
      </c>
      <c r="AKW5">
        <v>1</v>
      </c>
      <c r="AKX5">
        <v>766</v>
      </c>
      <c r="AKY5">
        <v>98.17</v>
      </c>
      <c r="AKZ5">
        <f t="shared" si="54"/>
        <v>9000</v>
      </c>
      <c r="ALA5" s="12">
        <f t="shared" si="14"/>
        <v>138.91111111111113</v>
      </c>
      <c r="ALC5" s="12"/>
    </row>
    <row r="6" spans="1:991">
      <c r="A6" t="s">
        <v>2376</v>
      </c>
      <c r="B6" t="s">
        <v>2736</v>
      </c>
      <c r="C6" t="s">
        <v>2692</v>
      </c>
      <c r="D6">
        <v>8</v>
      </c>
      <c r="E6" s="1">
        <v>0.1864699074074074</v>
      </c>
      <c r="F6" s="1">
        <v>0.12002314814814814</v>
      </c>
      <c r="G6" s="1">
        <v>0.12002314814814814</v>
      </c>
      <c r="H6" s="1">
        <v>4.8784722222222222E-2</v>
      </c>
      <c r="I6">
        <v>170</v>
      </c>
      <c r="J6">
        <v>51</v>
      </c>
      <c r="K6">
        <v>221</v>
      </c>
      <c r="L6">
        <v>2588</v>
      </c>
      <c r="M6">
        <v>43</v>
      </c>
      <c r="N6">
        <v>26</v>
      </c>
      <c r="O6">
        <v>2657</v>
      </c>
      <c r="P6">
        <v>0</v>
      </c>
      <c r="Q6">
        <v>0</v>
      </c>
      <c r="R6">
        <v>0</v>
      </c>
      <c r="S6">
        <v>0</v>
      </c>
      <c r="T6">
        <v>5</v>
      </c>
      <c r="U6">
        <v>5</v>
      </c>
      <c r="V6">
        <v>298</v>
      </c>
      <c r="W6">
        <v>5</v>
      </c>
      <c r="X6">
        <v>1</v>
      </c>
      <c r="Y6">
        <v>304</v>
      </c>
      <c r="Z6">
        <v>98.03</v>
      </c>
      <c r="AA6">
        <v>2400</v>
      </c>
      <c r="AB6" s="12">
        <f t="shared" si="15"/>
        <v>110.70833333333334</v>
      </c>
      <c r="AC6" t="s">
        <v>2376</v>
      </c>
      <c r="AD6" t="s">
        <v>2736</v>
      </c>
      <c r="AE6" t="s">
        <v>2692</v>
      </c>
      <c r="AF6">
        <v>8</v>
      </c>
      <c r="AG6" s="1">
        <v>0.23196759259259259</v>
      </c>
      <c r="AH6" s="1">
        <v>0.12149305555555556</v>
      </c>
      <c r="AI6" s="1">
        <v>0.12149305555555556</v>
      </c>
      <c r="AJ6" s="1">
        <v>6.3009259259259265E-2</v>
      </c>
      <c r="AK6">
        <v>107</v>
      </c>
      <c r="AL6">
        <v>45</v>
      </c>
      <c r="AM6">
        <v>152</v>
      </c>
      <c r="AN6">
        <v>2378</v>
      </c>
      <c r="AO6">
        <v>66</v>
      </c>
      <c r="AP6">
        <v>19</v>
      </c>
      <c r="AQ6">
        <v>2463</v>
      </c>
      <c r="AR6">
        <v>0</v>
      </c>
      <c r="AS6">
        <v>0</v>
      </c>
      <c r="AT6">
        <v>0</v>
      </c>
      <c r="AU6">
        <v>9</v>
      </c>
      <c r="AV6">
        <v>1</v>
      </c>
      <c r="AW6">
        <v>10</v>
      </c>
      <c r="AX6">
        <v>393</v>
      </c>
      <c r="AY6">
        <v>0</v>
      </c>
      <c r="AZ6">
        <v>1</v>
      </c>
      <c r="BA6">
        <v>394</v>
      </c>
      <c r="BB6">
        <v>99.75</v>
      </c>
      <c r="BC6">
        <v>2400</v>
      </c>
      <c r="BD6" s="12">
        <f t="shared" si="16"/>
        <v>102.62500000000001</v>
      </c>
      <c r="BE6" t="s">
        <v>2376</v>
      </c>
      <c r="BF6" t="s">
        <v>2736</v>
      </c>
      <c r="BG6" t="s">
        <v>2692</v>
      </c>
      <c r="BH6">
        <v>8</v>
      </c>
      <c r="BI6" s="1">
        <v>0.32819444444444446</v>
      </c>
      <c r="BJ6" s="1">
        <v>0.11061342592592593</v>
      </c>
      <c r="BK6" s="1">
        <v>0.11061342592592593</v>
      </c>
      <c r="BL6" s="1">
        <v>0.16921296296296295</v>
      </c>
      <c r="BM6">
        <v>209</v>
      </c>
      <c r="BN6">
        <v>48</v>
      </c>
      <c r="BO6">
        <v>257</v>
      </c>
      <c r="BP6">
        <v>2089</v>
      </c>
      <c r="BQ6">
        <v>91</v>
      </c>
      <c r="BR6">
        <v>22</v>
      </c>
      <c r="BS6">
        <v>2202</v>
      </c>
      <c r="BT6">
        <v>0</v>
      </c>
      <c r="BU6">
        <v>0</v>
      </c>
      <c r="BV6">
        <v>0</v>
      </c>
      <c r="BW6">
        <v>1</v>
      </c>
      <c r="BX6">
        <v>4</v>
      </c>
      <c r="BY6">
        <v>5</v>
      </c>
      <c r="BZ6">
        <v>164</v>
      </c>
      <c r="CA6">
        <v>6</v>
      </c>
      <c r="CB6">
        <v>1</v>
      </c>
      <c r="CC6">
        <v>171</v>
      </c>
      <c r="CD6">
        <v>95.91</v>
      </c>
      <c r="CE6">
        <v>2400</v>
      </c>
      <c r="CF6" s="12">
        <f t="shared" si="17"/>
        <v>91.75</v>
      </c>
      <c r="CG6" t="s">
        <v>2376</v>
      </c>
      <c r="CH6" t="s">
        <v>2736</v>
      </c>
      <c r="CI6" t="s">
        <v>2692</v>
      </c>
      <c r="CJ6">
        <v>8</v>
      </c>
      <c r="CK6" s="1">
        <v>0.37773148148148145</v>
      </c>
      <c r="CL6" s="1">
        <v>0.10331018518518519</v>
      </c>
      <c r="CM6" s="1">
        <v>0.10331018518518519</v>
      </c>
      <c r="CN6" s="1">
        <v>0.22392361111111111</v>
      </c>
      <c r="CO6">
        <v>253</v>
      </c>
      <c r="CP6">
        <v>52</v>
      </c>
      <c r="CQ6">
        <v>305</v>
      </c>
      <c r="CR6">
        <v>1700</v>
      </c>
      <c r="CS6">
        <v>50</v>
      </c>
      <c r="CT6">
        <v>25</v>
      </c>
      <c r="CU6">
        <v>1775</v>
      </c>
      <c r="CV6">
        <v>0</v>
      </c>
      <c r="CW6">
        <v>0</v>
      </c>
      <c r="CX6">
        <v>0</v>
      </c>
      <c r="CY6">
        <v>2</v>
      </c>
      <c r="CZ6">
        <v>3</v>
      </c>
      <c r="DA6">
        <v>5</v>
      </c>
      <c r="DB6">
        <v>189</v>
      </c>
      <c r="DC6">
        <v>3</v>
      </c>
      <c r="DD6">
        <v>0</v>
      </c>
      <c r="DE6">
        <v>192</v>
      </c>
      <c r="DF6">
        <v>98.44</v>
      </c>
      <c r="DG6">
        <v>2400</v>
      </c>
      <c r="DH6" s="12">
        <f t="shared" si="18"/>
        <v>73.958333333333343</v>
      </c>
      <c r="DI6" t="s">
        <v>2376</v>
      </c>
      <c r="DJ6" t="s">
        <v>2736</v>
      </c>
      <c r="DK6" t="s">
        <v>2692</v>
      </c>
      <c r="DL6">
        <v>8</v>
      </c>
      <c r="DM6" s="1">
        <v>0.22805555555555557</v>
      </c>
      <c r="DN6" s="1">
        <v>0.11733796296296296</v>
      </c>
      <c r="DO6" s="1">
        <v>0.11733796296296296</v>
      </c>
      <c r="DP6" s="1">
        <v>7.5081018518518519E-2</v>
      </c>
      <c r="DQ6">
        <v>173</v>
      </c>
      <c r="DR6">
        <v>48</v>
      </c>
      <c r="DS6">
        <v>221</v>
      </c>
      <c r="DT6">
        <v>2745</v>
      </c>
      <c r="DU6">
        <v>73</v>
      </c>
      <c r="DV6">
        <v>26</v>
      </c>
      <c r="DW6">
        <v>2844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I6">
        <v>2400</v>
      </c>
      <c r="EJ6" s="12">
        <f t="shared" si="19"/>
        <v>118.5</v>
      </c>
      <c r="EK6" t="s">
        <v>2376</v>
      </c>
      <c r="EL6" t="s">
        <v>2736</v>
      </c>
      <c r="EM6" s="1">
        <v>0</v>
      </c>
      <c r="EN6" s="1">
        <v>0</v>
      </c>
      <c r="EO6" s="1">
        <v>0</v>
      </c>
      <c r="EP6" s="1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4</v>
      </c>
      <c r="FB6">
        <v>1</v>
      </c>
      <c r="FC6">
        <v>5</v>
      </c>
      <c r="FD6">
        <v>229</v>
      </c>
      <c r="FE6">
        <v>1</v>
      </c>
      <c r="FF6">
        <v>0</v>
      </c>
      <c r="FG6">
        <v>230</v>
      </c>
      <c r="FH6">
        <v>99.57</v>
      </c>
      <c r="FJ6" s="12"/>
      <c r="FK6" t="s">
        <v>2376</v>
      </c>
      <c r="FL6" t="s">
        <v>2736</v>
      </c>
      <c r="FM6" s="1">
        <v>0</v>
      </c>
      <c r="FN6" s="1">
        <v>0</v>
      </c>
      <c r="FO6" s="1">
        <v>0</v>
      </c>
      <c r="FP6" s="1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</v>
      </c>
      <c r="GB6">
        <v>4</v>
      </c>
      <c r="GC6">
        <v>5</v>
      </c>
      <c r="GD6">
        <v>247</v>
      </c>
      <c r="GE6">
        <v>4</v>
      </c>
      <c r="GF6">
        <v>3</v>
      </c>
      <c r="GG6">
        <v>254</v>
      </c>
      <c r="GH6">
        <v>97.24</v>
      </c>
      <c r="GJ6" s="12"/>
      <c r="GK6" t="s">
        <v>2376</v>
      </c>
      <c r="GL6" t="s">
        <v>2736</v>
      </c>
      <c r="GN6" s="1">
        <v>0.11733796296296296</v>
      </c>
      <c r="GO6" s="12"/>
      <c r="GP6" s="12"/>
      <c r="GQ6" s="12"/>
      <c r="GR6" s="12"/>
      <c r="GS6" s="12"/>
      <c r="GT6">
        <f t="shared" si="20"/>
        <v>2745</v>
      </c>
      <c r="GU6">
        <f t="shared" si="21"/>
        <v>73</v>
      </c>
      <c r="GV6">
        <f t="shared" si="22"/>
        <v>26</v>
      </c>
      <c r="GW6">
        <f t="shared" si="23"/>
        <v>2844</v>
      </c>
      <c r="GX6">
        <v>0</v>
      </c>
      <c r="GY6">
        <v>0</v>
      </c>
      <c r="GZ6">
        <v>0</v>
      </c>
      <c r="HA6" s="12"/>
      <c r="HB6" s="12"/>
      <c r="HC6" s="12"/>
      <c r="HD6">
        <f t="shared" si="24"/>
        <v>476</v>
      </c>
      <c r="HE6">
        <f t="shared" si="25"/>
        <v>5</v>
      </c>
      <c r="HF6">
        <f t="shared" si="26"/>
        <v>3</v>
      </c>
      <c r="HG6">
        <f>SUM(EG6,FG6,,'OCT QA data'!GG6)</f>
        <v>484</v>
      </c>
      <c r="HH6" s="12">
        <f t="shared" si="27"/>
        <v>98.405000000000001</v>
      </c>
      <c r="HI6">
        <v>2400</v>
      </c>
      <c r="HJ6" s="102">
        <f t="shared" si="28"/>
        <v>118.5</v>
      </c>
      <c r="HK6" t="s">
        <v>2376</v>
      </c>
      <c r="HL6" t="s">
        <v>2736</v>
      </c>
      <c r="HN6" s="1">
        <f t="shared" si="29"/>
        <v>0.11455555555555556</v>
      </c>
      <c r="HS6">
        <f t="shared" si="30"/>
        <v>1156</v>
      </c>
      <c r="HW6">
        <f t="shared" si="31"/>
        <v>11941</v>
      </c>
      <c r="IH6">
        <f t="shared" si="0"/>
        <v>98.032499999999999</v>
      </c>
      <c r="II6">
        <f t="shared" si="1"/>
        <v>12000</v>
      </c>
      <c r="IJ6" s="12">
        <f t="shared" si="2"/>
        <v>99.508333333333326</v>
      </c>
      <c r="IK6" t="s">
        <v>2376</v>
      </c>
      <c r="IL6" t="s">
        <v>2736</v>
      </c>
      <c r="IM6" s="1">
        <v>0.33142361111111113</v>
      </c>
      <c r="IN6" s="1">
        <v>0.13300925925925924</v>
      </c>
      <c r="IO6" s="1">
        <v>0.13300925925925924</v>
      </c>
      <c r="IP6" s="1">
        <v>9.0972222222222218E-2</v>
      </c>
      <c r="IQ6">
        <v>209</v>
      </c>
      <c r="IR6">
        <v>66</v>
      </c>
      <c r="IS6">
        <v>275</v>
      </c>
      <c r="IT6">
        <v>2081</v>
      </c>
      <c r="IU6">
        <v>61</v>
      </c>
      <c r="IV6">
        <v>33</v>
      </c>
      <c r="IW6">
        <v>2175</v>
      </c>
      <c r="IX6">
        <v>0</v>
      </c>
      <c r="IY6">
        <v>0</v>
      </c>
      <c r="IZ6">
        <v>0</v>
      </c>
      <c r="JA6">
        <v>3</v>
      </c>
      <c r="JB6">
        <v>3</v>
      </c>
      <c r="JC6">
        <v>6</v>
      </c>
      <c r="JD6">
        <v>440</v>
      </c>
      <c r="JE6">
        <v>4</v>
      </c>
      <c r="JF6">
        <v>2</v>
      </c>
      <c r="JG6">
        <v>446</v>
      </c>
      <c r="JH6">
        <v>98.65</v>
      </c>
      <c r="JI6">
        <v>2400</v>
      </c>
      <c r="JJ6" s="12">
        <f t="shared" si="3"/>
        <v>90.625</v>
      </c>
      <c r="JK6" t="s">
        <v>2376</v>
      </c>
      <c r="JL6" t="s">
        <v>2736</v>
      </c>
      <c r="JM6" s="1">
        <v>0.35062499999999996</v>
      </c>
      <c r="JN6" s="1">
        <v>0.12241898148148149</v>
      </c>
      <c r="JO6" s="1">
        <v>0.12241898148148149</v>
      </c>
      <c r="JP6" s="1">
        <v>0.18556712962962962</v>
      </c>
      <c r="JQ6">
        <v>144</v>
      </c>
      <c r="JR6">
        <v>48</v>
      </c>
      <c r="JS6">
        <v>192</v>
      </c>
      <c r="JT6">
        <v>2582</v>
      </c>
      <c r="JU6">
        <v>52</v>
      </c>
      <c r="JV6">
        <v>29</v>
      </c>
      <c r="JW6">
        <v>2663</v>
      </c>
      <c r="JX6">
        <v>0</v>
      </c>
      <c r="JY6">
        <v>0</v>
      </c>
      <c r="JZ6">
        <v>0</v>
      </c>
      <c r="KA6">
        <v>3</v>
      </c>
      <c r="KB6">
        <v>3</v>
      </c>
      <c r="KC6">
        <v>6</v>
      </c>
      <c r="KD6">
        <v>302</v>
      </c>
      <c r="KE6">
        <v>6</v>
      </c>
      <c r="KF6">
        <v>1</v>
      </c>
      <c r="KG6">
        <v>309</v>
      </c>
      <c r="KH6">
        <v>97.73</v>
      </c>
      <c r="KI6">
        <v>2400</v>
      </c>
      <c r="KJ6" s="12">
        <f t="shared" si="4"/>
        <v>110.95833333333334</v>
      </c>
      <c r="KK6" t="s">
        <v>2376</v>
      </c>
      <c r="KL6" t="s">
        <v>2736</v>
      </c>
      <c r="KM6" s="1">
        <v>0.22975694444444442</v>
      </c>
      <c r="KN6" s="1">
        <v>8.5636574074074087E-2</v>
      </c>
      <c r="KO6" s="1">
        <v>8.5636574074074087E-2</v>
      </c>
      <c r="KP6" s="1">
        <v>0.12826388888888887</v>
      </c>
      <c r="KQ6">
        <v>99</v>
      </c>
      <c r="KR6">
        <v>45</v>
      </c>
      <c r="KS6">
        <v>144</v>
      </c>
      <c r="KT6">
        <v>1796</v>
      </c>
      <c r="KU6">
        <v>60</v>
      </c>
      <c r="KV6">
        <v>15</v>
      </c>
      <c r="KW6">
        <v>1871</v>
      </c>
      <c r="KX6">
        <v>0</v>
      </c>
      <c r="KY6">
        <v>0</v>
      </c>
      <c r="KZ6">
        <v>0</v>
      </c>
      <c r="LA6">
        <v>5</v>
      </c>
      <c r="LB6">
        <v>1</v>
      </c>
      <c r="LC6">
        <v>6</v>
      </c>
      <c r="LD6">
        <v>314</v>
      </c>
      <c r="LE6">
        <v>1</v>
      </c>
      <c r="LF6">
        <v>0</v>
      </c>
      <c r="LG6">
        <v>315</v>
      </c>
      <c r="LH6">
        <v>99.68</v>
      </c>
      <c r="LI6">
        <v>1350</v>
      </c>
      <c r="LJ6" s="12">
        <f t="shared" si="5"/>
        <v>138.59259259259261</v>
      </c>
      <c r="LK6" t="s">
        <v>2376</v>
      </c>
      <c r="LL6" t="s">
        <v>2736</v>
      </c>
      <c r="LM6">
        <v>8</v>
      </c>
      <c r="LN6" s="1">
        <v>0.29591435185185183</v>
      </c>
      <c r="LO6" s="1">
        <v>0.1227199074074074</v>
      </c>
      <c r="LP6" s="1">
        <v>0.1227199074074074</v>
      </c>
      <c r="LQ6" s="1">
        <v>0.15027777777777776</v>
      </c>
      <c r="LR6">
        <v>120</v>
      </c>
      <c r="LS6">
        <v>58</v>
      </c>
      <c r="LT6">
        <v>178</v>
      </c>
      <c r="LU6">
        <v>2296</v>
      </c>
      <c r="LV6">
        <v>95</v>
      </c>
      <c r="LW6">
        <v>29</v>
      </c>
      <c r="LX6">
        <v>2420</v>
      </c>
      <c r="LY6">
        <v>0</v>
      </c>
      <c r="LZ6">
        <v>0</v>
      </c>
      <c r="MA6">
        <v>0</v>
      </c>
      <c r="MB6">
        <v>2</v>
      </c>
      <c r="MC6">
        <v>1</v>
      </c>
      <c r="MD6">
        <v>3</v>
      </c>
      <c r="ME6">
        <v>271</v>
      </c>
      <c r="MF6">
        <v>3</v>
      </c>
      <c r="MG6">
        <v>0</v>
      </c>
      <c r="MH6">
        <v>274</v>
      </c>
      <c r="MI6">
        <v>98.91</v>
      </c>
      <c r="MJ6">
        <v>2400</v>
      </c>
      <c r="MK6" s="12">
        <f t="shared" si="32"/>
        <v>100.83333333333333</v>
      </c>
      <c r="ML6" t="s">
        <v>2376</v>
      </c>
      <c r="MM6" t="s">
        <v>2736</v>
      </c>
      <c r="MN6" s="12"/>
      <c r="MO6" s="1">
        <v>0</v>
      </c>
      <c r="MP6" s="1">
        <v>0</v>
      </c>
      <c r="MQ6" s="1">
        <v>0</v>
      </c>
      <c r="MR6" s="1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K6" s="12"/>
      <c r="NL6" s="12"/>
      <c r="NM6" t="s">
        <v>2376</v>
      </c>
      <c r="NN6" t="s">
        <v>2736</v>
      </c>
      <c r="NO6" s="12"/>
      <c r="NP6" s="1">
        <v>3.1770833333333331E-2</v>
      </c>
      <c r="NQ6" s="1">
        <v>2.0358796296296295E-2</v>
      </c>
      <c r="NR6" s="1">
        <v>2.0358796296296295E-2</v>
      </c>
      <c r="NS6" s="1">
        <v>4.0162037037037033E-3</v>
      </c>
      <c r="NT6">
        <v>41</v>
      </c>
      <c r="NU6">
        <v>12</v>
      </c>
      <c r="NV6">
        <v>53</v>
      </c>
      <c r="NW6">
        <v>565</v>
      </c>
      <c r="NX6">
        <v>10</v>
      </c>
      <c r="NY6">
        <v>6</v>
      </c>
      <c r="NZ6">
        <v>581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L6" s="12"/>
      <c r="OM6" t="s">
        <v>2376</v>
      </c>
      <c r="ON6" t="s">
        <v>2736</v>
      </c>
      <c r="OO6" s="12"/>
      <c r="OP6" s="1">
        <v>0</v>
      </c>
      <c r="OQ6" s="1">
        <v>0</v>
      </c>
      <c r="OR6" s="1">
        <v>0</v>
      </c>
      <c r="OS6" s="1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4</v>
      </c>
      <c r="PE6">
        <v>2</v>
      </c>
      <c r="PF6">
        <v>6</v>
      </c>
      <c r="PG6">
        <v>278</v>
      </c>
      <c r="PH6">
        <v>3</v>
      </c>
      <c r="PI6">
        <v>2</v>
      </c>
      <c r="PJ6">
        <v>283</v>
      </c>
      <c r="PK6">
        <v>98.23</v>
      </c>
      <c r="PL6" s="12"/>
      <c r="PM6" s="12"/>
      <c r="PN6" s="12"/>
      <c r="PO6" t="s">
        <v>2376</v>
      </c>
      <c r="PP6" t="s">
        <v>2736</v>
      </c>
      <c r="PQ6">
        <v>8</v>
      </c>
      <c r="PR6" s="12"/>
      <c r="PS6" s="1">
        <f t="shared" si="33"/>
        <v>0.14307870370370371</v>
      </c>
      <c r="PT6" s="12"/>
      <c r="PU6" s="12"/>
      <c r="PV6" s="12"/>
      <c r="PW6" s="12"/>
      <c r="PX6">
        <f t="shared" si="34"/>
        <v>231</v>
      </c>
      <c r="PY6">
        <f t="shared" si="35"/>
        <v>2861</v>
      </c>
      <c r="PZ6">
        <f t="shared" si="36"/>
        <v>105</v>
      </c>
      <c r="QA6">
        <f t="shared" si="37"/>
        <v>35</v>
      </c>
      <c r="QB6">
        <f t="shared" si="38"/>
        <v>3001</v>
      </c>
      <c r="QC6">
        <v>0</v>
      </c>
      <c r="QD6">
        <v>0</v>
      </c>
      <c r="QE6">
        <v>0</v>
      </c>
      <c r="QI6">
        <v>271</v>
      </c>
      <c r="QJ6">
        <v>3</v>
      </c>
      <c r="QK6">
        <v>0</v>
      </c>
      <c r="QL6">
        <v>274</v>
      </c>
      <c r="QM6">
        <v>98.91</v>
      </c>
      <c r="QN6">
        <f t="shared" si="39"/>
        <v>2400</v>
      </c>
      <c r="QO6" s="12">
        <f t="shared" si="55"/>
        <v>125.04166666666667</v>
      </c>
      <c r="QP6" t="s">
        <v>2376</v>
      </c>
      <c r="QQ6" t="s">
        <v>2736</v>
      </c>
      <c r="QR6" t="s">
        <v>2692</v>
      </c>
      <c r="QS6" s="1"/>
      <c r="QT6" s="1">
        <f t="shared" si="40"/>
        <v>0.11594618055555556</v>
      </c>
      <c r="QU6" s="1"/>
      <c r="QV6" s="1"/>
      <c r="QY6">
        <f t="shared" si="41"/>
        <v>789</v>
      </c>
      <c r="RC6">
        <f t="shared" si="42"/>
        <v>9710</v>
      </c>
      <c r="RN6" s="12">
        <f t="shared" si="43"/>
        <v>98.742500000000007</v>
      </c>
      <c r="RO6">
        <f t="shared" si="44"/>
        <v>8550</v>
      </c>
      <c r="RP6" s="12">
        <f t="shared" si="6"/>
        <v>113.56725146198829</v>
      </c>
      <c r="RQ6" t="s">
        <v>2376</v>
      </c>
      <c r="RR6" t="s">
        <v>2736</v>
      </c>
      <c r="RS6" t="s">
        <v>2692</v>
      </c>
      <c r="RT6">
        <v>8</v>
      </c>
      <c r="RU6" s="1">
        <v>0.3069675925925926</v>
      </c>
      <c r="RV6" s="1">
        <v>9.521990740740742E-2</v>
      </c>
      <c r="RW6" s="1">
        <v>9.521990740740742E-2</v>
      </c>
      <c r="RX6" s="1">
        <v>0.16907407407407407</v>
      </c>
      <c r="RY6">
        <v>132</v>
      </c>
      <c r="RZ6">
        <v>55</v>
      </c>
      <c r="SA6">
        <v>187</v>
      </c>
      <c r="SB6">
        <v>1808</v>
      </c>
      <c r="SC6">
        <v>70</v>
      </c>
      <c r="SD6">
        <v>18</v>
      </c>
      <c r="SE6">
        <v>1896</v>
      </c>
      <c r="SF6">
        <v>0</v>
      </c>
      <c r="SG6">
        <v>0</v>
      </c>
      <c r="SH6">
        <v>0</v>
      </c>
      <c r="SI6">
        <v>3</v>
      </c>
      <c r="SJ6">
        <v>5</v>
      </c>
      <c r="SK6">
        <v>8</v>
      </c>
      <c r="SL6">
        <v>355</v>
      </c>
      <c r="SM6">
        <v>8</v>
      </c>
      <c r="SN6">
        <v>0</v>
      </c>
      <c r="SO6">
        <v>363</v>
      </c>
      <c r="SP6">
        <v>97.8</v>
      </c>
      <c r="SQ6">
        <v>2400</v>
      </c>
      <c r="SR6" s="12">
        <f t="shared" si="45"/>
        <v>79</v>
      </c>
      <c r="SS6" t="s">
        <v>2376</v>
      </c>
      <c r="ST6" t="s">
        <v>2736</v>
      </c>
      <c r="SU6" t="s">
        <v>2692</v>
      </c>
      <c r="SV6">
        <v>8</v>
      </c>
      <c r="SW6" s="1">
        <v>0.36098379629629629</v>
      </c>
      <c r="SX6" s="1">
        <v>0.11136574074074074</v>
      </c>
      <c r="SY6" s="1">
        <v>0.11136574074074074</v>
      </c>
      <c r="SZ6" s="1">
        <v>0.23560185185185187</v>
      </c>
      <c r="TA6">
        <v>131</v>
      </c>
      <c r="TB6">
        <v>43</v>
      </c>
      <c r="TC6">
        <f t="shared" si="46"/>
        <v>174</v>
      </c>
      <c r="TD6">
        <v>2538</v>
      </c>
      <c r="TE6">
        <v>72</v>
      </c>
      <c r="TF6">
        <v>16</v>
      </c>
      <c r="TG6">
        <f t="shared" si="56"/>
        <v>2626</v>
      </c>
      <c r="TH6">
        <v>0</v>
      </c>
      <c r="TI6">
        <v>0</v>
      </c>
      <c r="TJ6">
        <v>0</v>
      </c>
      <c r="TK6">
        <v>2</v>
      </c>
      <c r="TL6">
        <v>1</v>
      </c>
      <c r="TM6">
        <v>3</v>
      </c>
      <c r="TN6">
        <v>233</v>
      </c>
      <c r="TO6">
        <v>2</v>
      </c>
      <c r="TP6">
        <v>0</v>
      </c>
      <c r="TQ6">
        <v>235</v>
      </c>
      <c r="TR6">
        <v>99.15</v>
      </c>
      <c r="TS6">
        <v>2400</v>
      </c>
      <c r="TT6" s="12">
        <f t="shared" si="47"/>
        <v>109.41666666666667</v>
      </c>
      <c r="TU6" t="s">
        <v>2376</v>
      </c>
      <c r="TV6" t="s">
        <v>2736</v>
      </c>
      <c r="TW6" t="s">
        <v>2692</v>
      </c>
      <c r="TX6">
        <v>8</v>
      </c>
      <c r="TY6" s="1">
        <v>0.11837962962962963</v>
      </c>
      <c r="TZ6" s="1">
        <v>5.5011574074074067E-2</v>
      </c>
      <c r="UA6" s="1">
        <v>5.5011574074074067E-2</v>
      </c>
      <c r="UB6" s="1">
        <v>5.3182870370370366E-2</v>
      </c>
      <c r="UC6">
        <v>179</v>
      </c>
      <c r="UD6">
        <v>26</v>
      </c>
      <c r="UE6">
        <v>205</v>
      </c>
      <c r="UF6">
        <v>1252</v>
      </c>
      <c r="UG6">
        <v>30</v>
      </c>
      <c r="UH6">
        <v>10</v>
      </c>
      <c r="UI6">
        <v>1292</v>
      </c>
      <c r="UJ6">
        <v>0</v>
      </c>
      <c r="UK6">
        <v>0</v>
      </c>
      <c r="UL6">
        <v>0</v>
      </c>
      <c r="UM6">
        <v>4</v>
      </c>
      <c r="UN6">
        <v>2</v>
      </c>
      <c r="UO6">
        <v>6</v>
      </c>
      <c r="UP6">
        <v>288</v>
      </c>
      <c r="UQ6">
        <v>3</v>
      </c>
      <c r="UR6">
        <v>0</v>
      </c>
      <c r="US6">
        <v>291</v>
      </c>
      <c r="UT6">
        <v>98.97</v>
      </c>
      <c r="UU6">
        <v>1200</v>
      </c>
      <c r="UV6" s="12">
        <f t="shared" si="48"/>
        <v>107.66666666666667</v>
      </c>
      <c r="UW6" t="s">
        <v>2376</v>
      </c>
      <c r="UX6" t="s">
        <v>2736</v>
      </c>
      <c r="UY6" t="s">
        <v>2692</v>
      </c>
      <c r="UZ6">
        <v>8</v>
      </c>
      <c r="VA6" s="1">
        <v>0.33956018518518521</v>
      </c>
      <c r="VB6" s="1">
        <v>0.10443287037037037</v>
      </c>
      <c r="VC6" s="1">
        <v>0.10443287037037037</v>
      </c>
      <c r="VD6" s="1">
        <v>0.20776620370370369</v>
      </c>
      <c r="VE6">
        <v>238</v>
      </c>
      <c r="VF6">
        <v>36</v>
      </c>
      <c r="VG6">
        <v>274</v>
      </c>
      <c r="VH6">
        <v>2711</v>
      </c>
      <c r="VI6">
        <v>33</v>
      </c>
      <c r="VJ6">
        <v>21</v>
      </c>
      <c r="VK6">
        <v>2765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W6">
        <v>2400</v>
      </c>
      <c r="VX6" s="12">
        <f t="shared" si="49"/>
        <v>115.20833333333333</v>
      </c>
      <c r="VY6" t="s">
        <v>2376</v>
      </c>
      <c r="VZ6" t="s">
        <v>2736</v>
      </c>
      <c r="WA6" t="s">
        <v>2692</v>
      </c>
      <c r="WB6">
        <v>8</v>
      </c>
      <c r="WC6" s="1">
        <v>0.26813657407407404</v>
      </c>
      <c r="WD6" s="1">
        <v>0.11273148148148149</v>
      </c>
      <c r="WE6" s="1">
        <v>0.11273148148148149</v>
      </c>
      <c r="WF6" s="1">
        <v>0.13087962962962962</v>
      </c>
      <c r="WG6">
        <v>108</v>
      </c>
      <c r="WH6">
        <v>36</v>
      </c>
      <c r="WI6">
        <v>144</v>
      </c>
      <c r="WJ6">
        <v>2674</v>
      </c>
      <c r="WK6">
        <v>71</v>
      </c>
      <c r="WL6">
        <v>10</v>
      </c>
      <c r="WM6">
        <v>2755</v>
      </c>
      <c r="WN6">
        <v>0</v>
      </c>
      <c r="WO6">
        <v>0</v>
      </c>
      <c r="WP6">
        <v>0</v>
      </c>
      <c r="WQ6">
        <v>5</v>
      </c>
      <c r="WR6">
        <v>1</v>
      </c>
      <c r="WS6">
        <v>6</v>
      </c>
      <c r="WT6">
        <v>330</v>
      </c>
      <c r="WU6">
        <v>1</v>
      </c>
      <c r="WV6">
        <v>0</v>
      </c>
      <c r="WW6">
        <v>331</v>
      </c>
      <c r="WX6">
        <v>99.7</v>
      </c>
      <c r="WY6">
        <v>2400</v>
      </c>
      <c r="WZ6" s="12">
        <f t="shared" si="50"/>
        <v>114.79166666666667</v>
      </c>
      <c r="XA6" t="s">
        <v>2376</v>
      </c>
      <c r="XB6" t="s">
        <v>2736</v>
      </c>
      <c r="XC6" t="s">
        <v>2692</v>
      </c>
      <c r="XD6">
        <v>8</v>
      </c>
      <c r="XE6" s="1">
        <v>0</v>
      </c>
      <c r="XF6" s="1">
        <v>0</v>
      </c>
      <c r="XG6" s="1">
        <v>0</v>
      </c>
      <c r="XH6" s="1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B6" s="12"/>
      <c r="YC6" t="s">
        <v>2376</v>
      </c>
      <c r="YD6" t="s">
        <v>2736</v>
      </c>
      <c r="YE6" t="s">
        <v>2692</v>
      </c>
      <c r="YF6">
        <v>8</v>
      </c>
      <c r="YG6" s="1">
        <v>0</v>
      </c>
      <c r="YH6" s="1">
        <v>0</v>
      </c>
      <c r="YI6" s="1">
        <v>0</v>
      </c>
      <c r="YJ6" s="1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D6" s="12"/>
      <c r="ZE6" t="s">
        <v>2376</v>
      </c>
      <c r="ZF6" t="s">
        <v>2736</v>
      </c>
      <c r="ZG6" t="s">
        <v>2692</v>
      </c>
      <c r="ZH6">
        <v>8</v>
      </c>
      <c r="ZI6" s="1">
        <v>0.24362268518518518</v>
      </c>
      <c r="ZJ6" s="1">
        <v>0.11273148148148149</v>
      </c>
      <c r="ZK6" s="1">
        <v>2.4502314814814814E-2</v>
      </c>
      <c r="ZL6" s="1">
        <v>0.13087962962962962</v>
      </c>
      <c r="ZM6">
        <v>108</v>
      </c>
      <c r="ZN6">
        <v>36</v>
      </c>
      <c r="ZO6">
        <v>144</v>
      </c>
      <c r="ZP6">
        <v>2674</v>
      </c>
      <c r="ZQ6">
        <v>71</v>
      </c>
      <c r="ZR6">
        <v>10</v>
      </c>
      <c r="ZS6">
        <v>2755</v>
      </c>
      <c r="ZT6">
        <v>0</v>
      </c>
      <c r="ZU6">
        <v>0</v>
      </c>
      <c r="ZV6">
        <v>0</v>
      </c>
      <c r="ZW6">
        <v>5</v>
      </c>
      <c r="ZX6">
        <v>1</v>
      </c>
      <c r="ZY6">
        <v>6</v>
      </c>
      <c r="ZZ6">
        <v>330</v>
      </c>
      <c r="AAA6">
        <v>1</v>
      </c>
      <c r="AAB6">
        <v>0</v>
      </c>
      <c r="AAC6">
        <v>331</v>
      </c>
      <c r="AAD6">
        <v>99.7</v>
      </c>
      <c r="AAE6">
        <v>2400</v>
      </c>
      <c r="AAF6" s="12">
        <f t="shared" si="51"/>
        <v>114.79166666666667</v>
      </c>
      <c r="AAG6" t="s">
        <v>2376</v>
      </c>
      <c r="AAH6" t="s">
        <v>2736</v>
      </c>
      <c r="AAI6" t="s">
        <v>2692</v>
      </c>
      <c r="AAJ6">
        <v>8</v>
      </c>
      <c r="AAK6" s="1">
        <v>1.2753125000000001</v>
      </c>
      <c r="AAL6" s="1">
        <v>0.47878472222222218</v>
      </c>
      <c r="AAM6" s="1">
        <v>0.11873842592592593</v>
      </c>
      <c r="AAN6" s="1">
        <v>0.79651620370370368</v>
      </c>
      <c r="AAO6">
        <v>788</v>
      </c>
      <c r="AAP6">
        <v>196</v>
      </c>
      <c r="AAQ6">
        <v>984</v>
      </c>
      <c r="AAR6">
        <v>10982</v>
      </c>
      <c r="AAS6">
        <v>276</v>
      </c>
      <c r="AAT6">
        <v>75</v>
      </c>
      <c r="AAU6">
        <v>11333</v>
      </c>
      <c r="AAV6">
        <v>0</v>
      </c>
      <c r="AAW6">
        <v>0</v>
      </c>
      <c r="AAX6">
        <v>0</v>
      </c>
      <c r="AAY6">
        <v>14</v>
      </c>
      <c r="AAZ6">
        <v>9</v>
      </c>
      <c r="ABA6">
        <v>23</v>
      </c>
      <c r="ABB6">
        <v>1206</v>
      </c>
      <c r="ABC6">
        <v>14</v>
      </c>
      <c r="ABD6">
        <v>0</v>
      </c>
      <c r="ABE6">
        <v>1220</v>
      </c>
      <c r="ABF6">
        <v>98.85</v>
      </c>
      <c r="ABG6">
        <f t="shared" si="52"/>
        <v>10800</v>
      </c>
      <c r="ABH6" s="12">
        <f t="shared" si="53"/>
        <v>104.93518518518519</v>
      </c>
      <c r="ABI6" s="1">
        <f t="shared" si="57"/>
        <v>0.10639660493827159</v>
      </c>
      <c r="ABJ6" t="s">
        <v>2376</v>
      </c>
      <c r="ABK6" t="s">
        <v>2736</v>
      </c>
      <c r="ABL6" t="s">
        <v>2692</v>
      </c>
      <c r="ABM6">
        <v>2.5</v>
      </c>
      <c r="ABN6" s="1">
        <v>0.17229166666666665</v>
      </c>
      <c r="ABO6" s="1">
        <v>6.3587962962962971E-2</v>
      </c>
      <c r="ABP6" s="1">
        <v>6.3587962962962971E-2</v>
      </c>
      <c r="ABQ6" s="1">
        <v>8.0682870370370363E-2</v>
      </c>
      <c r="ABR6">
        <v>88</v>
      </c>
      <c r="ABS6">
        <v>20</v>
      </c>
      <c r="ABT6">
        <v>108</v>
      </c>
      <c r="ABU6">
        <v>1614</v>
      </c>
      <c r="ABV6">
        <v>40</v>
      </c>
      <c r="ABW6">
        <v>3</v>
      </c>
      <c r="ABX6">
        <v>1657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J6">
        <v>1500</v>
      </c>
      <c r="ACK6" s="12">
        <f t="shared" si="7"/>
        <v>110.46666666666667</v>
      </c>
      <c r="ACL6" t="s">
        <v>2376</v>
      </c>
      <c r="ACM6" t="s">
        <v>2736</v>
      </c>
      <c r="ACN6" t="s">
        <v>2692</v>
      </c>
      <c r="ACO6">
        <v>8</v>
      </c>
      <c r="ACP6" s="1">
        <v>0.35366898148148151</v>
      </c>
      <c r="ACQ6" s="1">
        <v>0.1221875</v>
      </c>
      <c r="ACR6" s="1">
        <v>0.1221875</v>
      </c>
      <c r="ACS6" s="1">
        <v>0.13336805555555556</v>
      </c>
      <c r="ACT6">
        <v>105</v>
      </c>
      <c r="ACU6">
        <v>53</v>
      </c>
      <c r="ACV6">
        <v>158</v>
      </c>
      <c r="ACW6">
        <v>2635</v>
      </c>
      <c r="ACX6">
        <v>64</v>
      </c>
      <c r="ACY6">
        <v>29</v>
      </c>
      <c r="ACZ6">
        <v>2728</v>
      </c>
      <c r="ADA6">
        <v>0</v>
      </c>
      <c r="ADB6">
        <v>0</v>
      </c>
      <c r="ADC6">
        <v>0</v>
      </c>
      <c r="ADD6">
        <v>5</v>
      </c>
      <c r="ADE6">
        <v>0</v>
      </c>
      <c r="ADF6">
        <v>5</v>
      </c>
      <c r="ADG6">
        <v>86</v>
      </c>
      <c r="ADH6">
        <v>0</v>
      </c>
      <c r="ADI6">
        <v>0</v>
      </c>
      <c r="ADJ6">
        <v>86</v>
      </c>
      <c r="ADK6">
        <v>100</v>
      </c>
      <c r="ADL6">
        <v>2400</v>
      </c>
      <c r="ADM6" s="12">
        <f>ACZ6/ADL6*100</f>
        <v>113.66666666666667</v>
      </c>
      <c r="ADN6" t="s">
        <v>2376</v>
      </c>
      <c r="ADO6" t="s">
        <v>2736</v>
      </c>
      <c r="ADP6" t="s">
        <v>2692</v>
      </c>
      <c r="ADQ6">
        <v>8</v>
      </c>
      <c r="ADR6" s="1">
        <v>0.30790509259259258</v>
      </c>
      <c r="ADS6" s="1">
        <v>0.11841435185185185</v>
      </c>
      <c r="ADT6" s="1">
        <v>0.11841435185185185</v>
      </c>
      <c r="ADU6" s="1">
        <v>9.5648148148148149E-2</v>
      </c>
      <c r="ADV6">
        <v>118</v>
      </c>
      <c r="ADW6">
        <v>43</v>
      </c>
      <c r="ADX6">
        <v>161</v>
      </c>
      <c r="ADY6">
        <v>2410</v>
      </c>
      <c r="ADZ6">
        <v>60</v>
      </c>
      <c r="AEA6">
        <v>18</v>
      </c>
      <c r="AEB6">
        <v>2488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N6">
        <v>2400</v>
      </c>
      <c r="AEO6" s="12">
        <f t="shared" si="8"/>
        <v>103.66666666666666</v>
      </c>
      <c r="AEP6" t="s">
        <v>2376</v>
      </c>
      <c r="AEQ6" t="s">
        <v>2736</v>
      </c>
      <c r="AER6" t="s">
        <v>2692</v>
      </c>
      <c r="AES6">
        <v>8</v>
      </c>
      <c r="AET6" s="1">
        <v>0.34033564814814815</v>
      </c>
      <c r="AEU6" s="1">
        <v>0.13453703703703704</v>
      </c>
      <c r="AEV6" s="1">
        <v>0.13453703703703704</v>
      </c>
      <c r="AEW6" s="1">
        <v>0.17888888888888888</v>
      </c>
      <c r="AEX6">
        <v>130</v>
      </c>
      <c r="AEY6">
        <v>44</v>
      </c>
      <c r="AEZ6">
        <v>174</v>
      </c>
      <c r="AFA6">
        <v>2655</v>
      </c>
      <c r="AFB6">
        <v>71</v>
      </c>
      <c r="AFC6">
        <v>26</v>
      </c>
      <c r="AFD6">
        <v>2752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P6">
        <v>2400</v>
      </c>
      <c r="AFQ6" s="12">
        <f t="shared" si="9"/>
        <v>114.66666666666667</v>
      </c>
      <c r="AFR6" t="s">
        <v>2376</v>
      </c>
      <c r="AFS6" t="s">
        <v>2736</v>
      </c>
      <c r="AFT6" t="s">
        <v>2692</v>
      </c>
      <c r="AFU6">
        <v>8</v>
      </c>
      <c r="AFV6" s="35">
        <v>0.25799768518518518</v>
      </c>
      <c r="AFW6" s="35">
        <v>9.6562499999999996E-2</v>
      </c>
      <c r="AFX6" s="139">
        <v>9.6562499999999996E-2</v>
      </c>
      <c r="AFY6" s="139">
        <v>0.11444444444444445</v>
      </c>
      <c r="AFZ6" s="44">
        <v>137</v>
      </c>
      <c r="AGA6" s="44">
        <v>27</v>
      </c>
      <c r="AGB6" s="44">
        <v>164</v>
      </c>
      <c r="AGC6" s="44">
        <v>2224</v>
      </c>
      <c r="AGD6" s="44">
        <v>39</v>
      </c>
      <c r="AGE6" s="44">
        <v>14</v>
      </c>
      <c r="AGF6" s="44">
        <v>2277</v>
      </c>
      <c r="AGG6" s="44">
        <v>0</v>
      </c>
      <c r="AGH6" s="44">
        <v>0</v>
      </c>
      <c r="AGI6" s="44">
        <v>0</v>
      </c>
      <c r="AGJ6" s="44">
        <v>5</v>
      </c>
      <c r="AGK6" s="34">
        <v>0</v>
      </c>
      <c r="AGL6" s="44">
        <v>5</v>
      </c>
      <c r="AGM6" s="44">
        <v>210</v>
      </c>
      <c r="AGN6" s="34">
        <v>0</v>
      </c>
      <c r="AGO6" s="34">
        <v>0</v>
      </c>
      <c r="AGP6" s="44">
        <v>210</v>
      </c>
      <c r="AGQ6" s="34">
        <v>100</v>
      </c>
      <c r="AGR6">
        <v>2400</v>
      </c>
      <c r="AGS6" s="12">
        <f t="shared" si="10"/>
        <v>94.875</v>
      </c>
      <c r="AGT6" t="s">
        <v>2376</v>
      </c>
      <c r="AGU6" t="s">
        <v>2736</v>
      </c>
      <c r="AGV6" t="s">
        <v>2692</v>
      </c>
      <c r="AGW6">
        <v>8</v>
      </c>
      <c r="AGX6" s="1">
        <v>0</v>
      </c>
      <c r="AGY6" s="1">
        <v>0</v>
      </c>
      <c r="AGZ6" s="1">
        <v>0</v>
      </c>
      <c r="AHA6" s="1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3</v>
      </c>
      <c r="AHM6">
        <v>2</v>
      </c>
      <c r="AHN6">
        <v>5</v>
      </c>
      <c r="AHO6">
        <v>331</v>
      </c>
      <c r="AHP6">
        <v>2</v>
      </c>
      <c r="AHQ6">
        <v>0</v>
      </c>
      <c r="AHR6">
        <v>333</v>
      </c>
      <c r="AHS6">
        <v>99.4</v>
      </c>
      <c r="AHT6">
        <v>2400</v>
      </c>
      <c r="AHU6" s="12">
        <f t="shared" si="11"/>
        <v>0</v>
      </c>
      <c r="AHV6" t="s">
        <v>2376</v>
      </c>
      <c r="AHW6" t="s">
        <v>2736</v>
      </c>
      <c r="AHX6" t="s">
        <v>2692</v>
      </c>
      <c r="AHY6">
        <v>8</v>
      </c>
      <c r="AHZ6" s="1">
        <v>4.3749999999999995E-3</v>
      </c>
      <c r="AIA6" s="1">
        <v>4.1782407407407402E-3</v>
      </c>
      <c r="AIB6" s="1">
        <v>4.1782407407407402E-3</v>
      </c>
      <c r="AIC6" s="1">
        <v>2.3148148148148147E-5</v>
      </c>
      <c r="AID6">
        <v>4</v>
      </c>
      <c r="AIE6">
        <v>2</v>
      </c>
      <c r="AIF6">
        <v>6</v>
      </c>
      <c r="AIG6">
        <v>122</v>
      </c>
      <c r="AIH6">
        <v>0</v>
      </c>
      <c r="AII6">
        <v>3</v>
      </c>
      <c r="AIJ6">
        <v>125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2400</v>
      </c>
      <c r="AIW6" s="12">
        <f t="shared" si="12"/>
        <v>5.2083333333333339</v>
      </c>
      <c r="AIX6" t="s">
        <v>2376</v>
      </c>
      <c r="AIY6" t="s">
        <v>2736</v>
      </c>
      <c r="AIZ6" t="s">
        <v>2692</v>
      </c>
      <c r="AJA6">
        <v>8</v>
      </c>
      <c r="AJB6" s="1">
        <v>0.2152199074074074</v>
      </c>
      <c r="AJC6" s="1">
        <v>0.10074074074074074</v>
      </c>
      <c r="AJD6" s="1">
        <v>4.7152777777777773E-2</v>
      </c>
      <c r="AJE6" s="1">
        <v>0.11447916666666667</v>
      </c>
      <c r="AJF6">
        <v>141</v>
      </c>
      <c r="AJG6">
        <v>29</v>
      </c>
      <c r="AJH6">
        <v>170</v>
      </c>
      <c r="AJI6">
        <v>2346</v>
      </c>
      <c r="AJJ6">
        <v>39</v>
      </c>
      <c r="AJK6">
        <v>17</v>
      </c>
      <c r="AJL6">
        <v>2402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X6">
        <v>2400</v>
      </c>
      <c r="AJY6" s="12">
        <f t="shared" si="13"/>
        <v>100.08333333333333</v>
      </c>
      <c r="AJZ6" t="s">
        <v>2376</v>
      </c>
      <c r="AKA6" t="s">
        <v>2736</v>
      </c>
      <c r="AKB6" t="s">
        <v>2692</v>
      </c>
      <c r="AKC6">
        <v>8</v>
      </c>
      <c r="AKD6" s="1">
        <v>1.1425694444444445</v>
      </c>
      <c r="AKE6" s="1">
        <v>0.53947916666666662</v>
      </c>
      <c r="AKF6" s="1">
        <v>0.29402777777777778</v>
      </c>
      <c r="AKG6" s="1">
        <v>0.60309027777777779</v>
      </c>
      <c r="AKH6">
        <v>582</v>
      </c>
      <c r="AKI6">
        <v>189</v>
      </c>
      <c r="AKJ6">
        <v>771</v>
      </c>
      <c r="AKK6">
        <v>11660</v>
      </c>
      <c r="AKL6">
        <v>274</v>
      </c>
      <c r="AKM6">
        <v>93</v>
      </c>
      <c r="AKN6">
        <v>12027</v>
      </c>
      <c r="AKO6">
        <v>0</v>
      </c>
      <c r="AKP6">
        <v>0</v>
      </c>
      <c r="AKQ6">
        <v>0</v>
      </c>
      <c r="AKR6">
        <v>13</v>
      </c>
      <c r="AKS6">
        <v>2</v>
      </c>
      <c r="AKT6">
        <v>15</v>
      </c>
      <c r="AKU6">
        <v>627</v>
      </c>
      <c r="AKV6">
        <v>2</v>
      </c>
      <c r="AKW6">
        <v>0</v>
      </c>
      <c r="AKX6">
        <v>629</v>
      </c>
      <c r="AKY6">
        <v>99.68</v>
      </c>
      <c r="AKZ6">
        <f t="shared" si="54"/>
        <v>11100</v>
      </c>
      <c r="ALA6" s="12">
        <f t="shared" si="14"/>
        <v>108.35135135135134</v>
      </c>
      <c r="ALC6" s="12"/>
    </row>
    <row r="7" spans="1:991">
      <c r="A7" t="s">
        <v>2377</v>
      </c>
      <c r="B7" t="s">
        <v>2736</v>
      </c>
      <c r="C7" t="s">
        <v>2692</v>
      </c>
      <c r="D7">
        <v>8</v>
      </c>
      <c r="E7" s="1">
        <v>8.0405092592592597E-2</v>
      </c>
      <c r="F7" s="1">
        <v>2.2685185185185183E-2</v>
      </c>
      <c r="G7" s="1">
        <v>2.2685185185185183E-2</v>
      </c>
      <c r="H7" s="1">
        <v>4.4907407407407403E-2</v>
      </c>
      <c r="I7">
        <v>111</v>
      </c>
      <c r="J7">
        <v>8</v>
      </c>
      <c r="K7">
        <v>119</v>
      </c>
      <c r="L7">
        <v>1002</v>
      </c>
      <c r="M7">
        <v>9</v>
      </c>
      <c r="N7">
        <v>1</v>
      </c>
      <c r="O7">
        <v>1012</v>
      </c>
      <c r="P7">
        <v>0</v>
      </c>
      <c r="Q7">
        <v>0</v>
      </c>
      <c r="R7">
        <v>0</v>
      </c>
      <c r="S7">
        <v>1</v>
      </c>
      <c r="T7">
        <v>4</v>
      </c>
      <c r="U7">
        <v>5</v>
      </c>
      <c r="V7">
        <v>256</v>
      </c>
      <c r="W7">
        <v>4</v>
      </c>
      <c r="X7">
        <v>4</v>
      </c>
      <c r="Y7">
        <v>264</v>
      </c>
      <c r="Z7">
        <v>96.97</v>
      </c>
      <c r="AB7" s="12"/>
      <c r="AC7" t="s">
        <v>2377</v>
      </c>
      <c r="AD7" t="s">
        <v>2736</v>
      </c>
      <c r="AE7" t="s">
        <v>2692</v>
      </c>
      <c r="AF7">
        <v>8</v>
      </c>
      <c r="AG7" s="1">
        <v>0.23351851851851854</v>
      </c>
      <c r="AH7" s="1">
        <v>6.2534722222222228E-2</v>
      </c>
      <c r="AI7" s="1">
        <v>6.2534722222222228E-2</v>
      </c>
      <c r="AJ7" s="1">
        <v>0.16043981481481481</v>
      </c>
      <c r="AK7">
        <v>151</v>
      </c>
      <c r="AL7">
        <v>17</v>
      </c>
      <c r="AM7">
        <v>168</v>
      </c>
      <c r="AN7">
        <v>2758</v>
      </c>
      <c r="AO7">
        <v>19</v>
      </c>
      <c r="AP7">
        <v>6</v>
      </c>
      <c r="AQ7">
        <v>2783</v>
      </c>
      <c r="AR7">
        <v>0</v>
      </c>
      <c r="AS7">
        <v>0</v>
      </c>
      <c r="AT7">
        <v>0</v>
      </c>
      <c r="AU7">
        <v>6</v>
      </c>
      <c r="AV7">
        <v>4</v>
      </c>
      <c r="AW7">
        <v>10</v>
      </c>
      <c r="AX7">
        <v>356</v>
      </c>
      <c r="AY7">
        <v>5</v>
      </c>
      <c r="AZ7">
        <v>2</v>
      </c>
      <c r="BA7">
        <v>363</v>
      </c>
      <c r="BB7">
        <v>98.07</v>
      </c>
      <c r="BC7">
        <v>2400</v>
      </c>
      <c r="BD7" s="12">
        <f t="shared" si="16"/>
        <v>115.95833333333334</v>
      </c>
      <c r="BE7" t="s">
        <v>2377</v>
      </c>
      <c r="BF7" t="s">
        <v>2736</v>
      </c>
      <c r="BG7" t="s">
        <v>2692</v>
      </c>
      <c r="BH7">
        <v>8</v>
      </c>
      <c r="BI7" s="1">
        <v>0.26629629629629631</v>
      </c>
      <c r="BJ7" s="1">
        <v>7.0740740740740743E-2</v>
      </c>
      <c r="BK7" s="1">
        <v>7.0740740740740743E-2</v>
      </c>
      <c r="BL7" s="1">
        <v>0.17317129629629632</v>
      </c>
      <c r="BM7">
        <v>108</v>
      </c>
      <c r="BN7">
        <v>24</v>
      </c>
      <c r="BO7">
        <v>132</v>
      </c>
      <c r="BP7">
        <v>2290</v>
      </c>
      <c r="BQ7">
        <v>68</v>
      </c>
      <c r="BR7">
        <v>11</v>
      </c>
      <c r="BS7">
        <v>2369</v>
      </c>
      <c r="BT7">
        <v>0</v>
      </c>
      <c r="BU7">
        <v>0</v>
      </c>
      <c r="BV7">
        <v>0</v>
      </c>
      <c r="BW7">
        <v>3</v>
      </c>
      <c r="BX7">
        <v>7</v>
      </c>
      <c r="BY7">
        <v>10</v>
      </c>
      <c r="BZ7">
        <v>315</v>
      </c>
      <c r="CA7">
        <v>11</v>
      </c>
      <c r="CB7">
        <v>3</v>
      </c>
      <c r="CC7">
        <v>329</v>
      </c>
      <c r="CD7">
        <v>95.74</v>
      </c>
      <c r="CE7">
        <v>2400</v>
      </c>
      <c r="CF7" s="12">
        <f t="shared" si="17"/>
        <v>98.708333333333329</v>
      </c>
      <c r="CG7" t="s">
        <v>2377</v>
      </c>
      <c r="CH7" t="s">
        <v>2736</v>
      </c>
      <c r="CI7" t="s">
        <v>2692</v>
      </c>
      <c r="CJ7">
        <v>8</v>
      </c>
      <c r="CK7" s="1">
        <v>0.30484953703703704</v>
      </c>
      <c r="CL7" s="1">
        <v>7.1249999999999994E-2</v>
      </c>
      <c r="CM7" s="1">
        <v>7.1249999999999994E-2</v>
      </c>
      <c r="CN7" s="1">
        <v>0.20355324074074074</v>
      </c>
      <c r="CO7">
        <v>305</v>
      </c>
      <c r="CP7">
        <v>29</v>
      </c>
      <c r="CQ7">
        <v>334</v>
      </c>
      <c r="CR7">
        <v>2124</v>
      </c>
      <c r="CS7">
        <v>26</v>
      </c>
      <c r="CT7">
        <v>16</v>
      </c>
      <c r="CU7">
        <v>2166</v>
      </c>
      <c r="CV7">
        <v>0</v>
      </c>
      <c r="CW7">
        <v>0</v>
      </c>
      <c r="CX7">
        <v>0</v>
      </c>
      <c r="CY7">
        <v>4</v>
      </c>
      <c r="CZ7">
        <v>1</v>
      </c>
      <c r="DA7">
        <v>5</v>
      </c>
      <c r="DB7">
        <v>200</v>
      </c>
      <c r="DC7">
        <v>1</v>
      </c>
      <c r="DD7">
        <v>0</v>
      </c>
      <c r="DE7">
        <v>201</v>
      </c>
      <c r="DF7">
        <v>99.5</v>
      </c>
      <c r="DG7">
        <v>2400</v>
      </c>
      <c r="DH7" s="12">
        <f t="shared" si="18"/>
        <v>90.25</v>
      </c>
      <c r="DI7" t="s">
        <v>2377</v>
      </c>
      <c r="DJ7" t="s">
        <v>2736</v>
      </c>
      <c r="DK7" t="s">
        <v>2692</v>
      </c>
      <c r="DL7">
        <v>8</v>
      </c>
      <c r="DM7" s="1">
        <v>0.29159722222222223</v>
      </c>
      <c r="DN7" s="1">
        <v>6.2430555555555552E-2</v>
      </c>
      <c r="DO7" s="1">
        <v>6.2430555555555552E-2</v>
      </c>
      <c r="DP7" s="1">
        <v>0.21225694444444443</v>
      </c>
      <c r="DQ7">
        <v>180</v>
      </c>
      <c r="DR7">
        <v>15</v>
      </c>
      <c r="DS7">
        <v>195</v>
      </c>
      <c r="DT7">
        <v>2511</v>
      </c>
      <c r="DU7">
        <v>32</v>
      </c>
      <c r="DV7">
        <v>6</v>
      </c>
      <c r="DW7">
        <v>2549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I7">
        <v>2400</v>
      </c>
      <c r="EJ7" s="12">
        <f t="shared" si="19"/>
        <v>106.20833333333333</v>
      </c>
      <c r="EK7" t="s">
        <v>2377</v>
      </c>
      <c r="EL7" t="s">
        <v>2736</v>
      </c>
      <c r="EM7" s="1">
        <v>0</v>
      </c>
      <c r="EN7" s="1">
        <v>0</v>
      </c>
      <c r="EO7" s="1">
        <v>0</v>
      </c>
      <c r="EP7" s="1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J7" s="12"/>
      <c r="FK7" t="s">
        <v>2377</v>
      </c>
      <c r="FL7" t="s">
        <v>2736</v>
      </c>
      <c r="FM7" s="1">
        <v>0</v>
      </c>
      <c r="FN7" s="1">
        <v>0</v>
      </c>
      <c r="FO7" s="1">
        <v>0</v>
      </c>
      <c r="FP7" s="1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4</v>
      </c>
      <c r="GC7">
        <v>5</v>
      </c>
      <c r="GD7">
        <v>232</v>
      </c>
      <c r="GE7">
        <v>14</v>
      </c>
      <c r="GF7">
        <v>2</v>
      </c>
      <c r="GG7">
        <v>248</v>
      </c>
      <c r="GH7">
        <v>93.55</v>
      </c>
      <c r="GJ7" s="12"/>
      <c r="GK7" t="s">
        <v>2377</v>
      </c>
      <c r="GL7" t="s">
        <v>2736</v>
      </c>
      <c r="GN7" s="1">
        <v>6.2430555555555552E-2</v>
      </c>
      <c r="GO7" s="12"/>
      <c r="GP7" s="12"/>
      <c r="GQ7" s="12"/>
      <c r="GR7" s="12"/>
      <c r="GS7" s="12"/>
      <c r="GT7">
        <f t="shared" si="20"/>
        <v>2511</v>
      </c>
      <c r="GU7">
        <f t="shared" si="21"/>
        <v>32</v>
      </c>
      <c r="GV7">
        <f t="shared" si="22"/>
        <v>6</v>
      </c>
      <c r="GW7">
        <f t="shared" si="23"/>
        <v>2549</v>
      </c>
      <c r="GX7">
        <v>0</v>
      </c>
      <c r="GY7">
        <v>0</v>
      </c>
      <c r="GZ7">
        <v>0</v>
      </c>
      <c r="HA7" s="12"/>
      <c r="HB7" s="12"/>
      <c r="HC7" s="12"/>
      <c r="HD7">
        <f t="shared" si="24"/>
        <v>232</v>
      </c>
      <c r="HE7">
        <f t="shared" si="25"/>
        <v>14</v>
      </c>
      <c r="HF7">
        <f t="shared" si="26"/>
        <v>2</v>
      </c>
      <c r="HG7">
        <f>SUM(EG7,FG7,,'OCT QA data'!GG7)</f>
        <v>248</v>
      </c>
      <c r="HH7" s="12"/>
      <c r="HI7">
        <v>2400</v>
      </c>
      <c r="HJ7" s="102">
        <f t="shared" si="28"/>
        <v>106.20833333333333</v>
      </c>
      <c r="HK7" t="s">
        <v>2377</v>
      </c>
      <c r="HL7" t="s">
        <v>2736</v>
      </c>
      <c r="HN7" s="1">
        <f t="shared" si="29"/>
        <v>5.7928240740740732E-2</v>
      </c>
      <c r="HS7">
        <f t="shared" si="30"/>
        <v>948</v>
      </c>
      <c r="HW7">
        <f t="shared" si="31"/>
        <v>10879</v>
      </c>
      <c r="IH7">
        <f t="shared" si="0"/>
        <v>97.57</v>
      </c>
      <c r="II7">
        <f t="shared" si="1"/>
        <v>9600</v>
      </c>
      <c r="IJ7" s="12">
        <f t="shared" si="2"/>
        <v>113.32291666666667</v>
      </c>
      <c r="IK7" t="s">
        <v>2377</v>
      </c>
      <c r="IL7" t="s">
        <v>2736</v>
      </c>
      <c r="IM7" s="1">
        <v>0.3388194444444444</v>
      </c>
      <c r="IN7" s="1">
        <v>7.8842592592592589E-2</v>
      </c>
      <c r="IO7" s="1">
        <v>7.8842592592592589E-2</v>
      </c>
      <c r="IP7" s="1">
        <v>0.22637731481481482</v>
      </c>
      <c r="IQ7">
        <v>320</v>
      </c>
      <c r="IR7">
        <v>27</v>
      </c>
      <c r="IS7">
        <v>347</v>
      </c>
      <c r="IT7">
        <v>2921</v>
      </c>
      <c r="IU7">
        <v>38</v>
      </c>
      <c r="IV7">
        <v>9</v>
      </c>
      <c r="IW7">
        <v>2968</v>
      </c>
      <c r="IX7">
        <v>0</v>
      </c>
      <c r="IY7">
        <v>0</v>
      </c>
      <c r="IZ7">
        <v>0</v>
      </c>
      <c r="JA7">
        <v>3</v>
      </c>
      <c r="JB7">
        <v>3</v>
      </c>
      <c r="JC7">
        <v>6</v>
      </c>
      <c r="JD7">
        <v>381</v>
      </c>
      <c r="JE7">
        <v>6</v>
      </c>
      <c r="JF7">
        <v>0</v>
      </c>
      <c r="JG7">
        <v>387</v>
      </c>
      <c r="JH7">
        <v>98.45</v>
      </c>
      <c r="JI7">
        <v>2400</v>
      </c>
      <c r="JJ7" s="12">
        <f t="shared" si="3"/>
        <v>123.66666666666666</v>
      </c>
      <c r="JK7" t="s">
        <v>2377</v>
      </c>
      <c r="JL7" t="s">
        <v>2736</v>
      </c>
      <c r="JM7" s="1">
        <v>0.32122685185185185</v>
      </c>
      <c r="JN7" s="1">
        <v>0.1017824074074074</v>
      </c>
      <c r="JO7" s="1">
        <v>0.1017824074074074</v>
      </c>
      <c r="JP7" s="1">
        <v>0.20488425925925924</v>
      </c>
      <c r="JQ7">
        <v>240</v>
      </c>
      <c r="JR7">
        <v>27</v>
      </c>
      <c r="JS7">
        <v>267</v>
      </c>
      <c r="JT7">
        <v>3696</v>
      </c>
      <c r="JU7">
        <v>23</v>
      </c>
      <c r="JV7">
        <v>11</v>
      </c>
      <c r="JW7">
        <v>3730</v>
      </c>
      <c r="JX7">
        <v>0</v>
      </c>
      <c r="JY7">
        <v>0</v>
      </c>
      <c r="JZ7">
        <v>0</v>
      </c>
      <c r="KA7">
        <v>8</v>
      </c>
      <c r="KB7">
        <v>3</v>
      </c>
      <c r="KC7">
        <v>11</v>
      </c>
      <c r="KD7">
        <v>499</v>
      </c>
      <c r="KE7">
        <v>9</v>
      </c>
      <c r="KF7">
        <v>0</v>
      </c>
      <c r="KG7">
        <v>508</v>
      </c>
      <c r="KH7">
        <v>98.23</v>
      </c>
      <c r="KI7">
        <v>2400</v>
      </c>
      <c r="KJ7" s="12">
        <f t="shared" si="4"/>
        <v>155.41666666666666</v>
      </c>
      <c r="KK7" t="s">
        <v>2377</v>
      </c>
      <c r="KL7" t="s">
        <v>2736</v>
      </c>
      <c r="KM7" s="1">
        <v>0.29638888888888887</v>
      </c>
      <c r="KN7" s="1">
        <v>6.8113425925925938E-2</v>
      </c>
      <c r="KO7" s="1">
        <v>6.8113425925925938E-2</v>
      </c>
      <c r="KP7" s="1">
        <v>0.21309027777777778</v>
      </c>
      <c r="KQ7">
        <v>105</v>
      </c>
      <c r="KR7">
        <v>25</v>
      </c>
      <c r="KS7">
        <v>130</v>
      </c>
      <c r="KT7">
        <v>1462</v>
      </c>
      <c r="KU7">
        <v>47</v>
      </c>
      <c r="KV7">
        <v>14</v>
      </c>
      <c r="KW7">
        <v>1523</v>
      </c>
      <c r="KX7">
        <v>0</v>
      </c>
      <c r="KY7">
        <v>0</v>
      </c>
      <c r="KZ7">
        <v>0</v>
      </c>
      <c r="LA7">
        <v>4</v>
      </c>
      <c r="LB7">
        <v>2</v>
      </c>
      <c r="LC7">
        <v>6</v>
      </c>
      <c r="LD7">
        <v>204</v>
      </c>
      <c r="LE7">
        <v>3</v>
      </c>
      <c r="LF7">
        <v>0</v>
      </c>
      <c r="LG7">
        <v>207</v>
      </c>
      <c r="LH7">
        <v>98.55</v>
      </c>
      <c r="LI7">
        <v>1350</v>
      </c>
      <c r="LJ7" s="12">
        <f t="shared" si="5"/>
        <v>112.81481481481481</v>
      </c>
      <c r="LK7" t="s">
        <v>2377</v>
      </c>
      <c r="LL7" t="s">
        <v>2736</v>
      </c>
      <c r="LM7">
        <v>8</v>
      </c>
      <c r="LN7" s="1">
        <v>0.23420138888888889</v>
      </c>
      <c r="LO7" s="1">
        <v>7.0937500000000001E-2</v>
      </c>
      <c r="LP7" s="1">
        <v>7.0937500000000001E-2</v>
      </c>
      <c r="LQ7" s="1">
        <v>0.15168981481481481</v>
      </c>
      <c r="LR7">
        <v>115</v>
      </c>
      <c r="LS7">
        <v>45</v>
      </c>
      <c r="LT7">
        <v>160</v>
      </c>
      <c r="LU7">
        <v>1947</v>
      </c>
      <c r="LV7">
        <v>57</v>
      </c>
      <c r="LW7">
        <v>6</v>
      </c>
      <c r="LX7">
        <v>2010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J7">
        <v>2400</v>
      </c>
      <c r="MK7" s="12">
        <f t="shared" si="32"/>
        <v>83.75</v>
      </c>
      <c r="ML7" t="s">
        <v>2377</v>
      </c>
      <c r="MM7" t="s">
        <v>2736</v>
      </c>
      <c r="MN7" s="12"/>
      <c r="MO7" s="1">
        <v>0</v>
      </c>
      <c r="MP7" s="1">
        <v>0</v>
      </c>
      <c r="MQ7" s="1">
        <v>0</v>
      </c>
      <c r="MR7" s="1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1</v>
      </c>
      <c r="ND7">
        <v>2</v>
      </c>
      <c r="NE7">
        <v>3</v>
      </c>
      <c r="NF7">
        <v>246</v>
      </c>
      <c r="NG7">
        <v>6</v>
      </c>
      <c r="NH7">
        <v>0</v>
      </c>
      <c r="NI7">
        <v>252</v>
      </c>
      <c r="NJ7">
        <v>97.62</v>
      </c>
      <c r="NK7" s="12"/>
      <c r="NL7" s="12"/>
      <c r="NM7" t="s">
        <v>2377</v>
      </c>
      <c r="NN7" t="s">
        <v>2736</v>
      </c>
      <c r="NO7" s="12"/>
      <c r="NP7" s="1">
        <v>0</v>
      </c>
      <c r="NQ7" s="1">
        <v>0</v>
      </c>
      <c r="NR7" s="1">
        <v>0</v>
      </c>
      <c r="NS7" s="1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L7" s="12"/>
      <c r="OM7" t="s">
        <v>2377</v>
      </c>
      <c r="ON7" t="s">
        <v>2736</v>
      </c>
      <c r="OO7" s="12"/>
      <c r="OP7" s="1">
        <v>0</v>
      </c>
      <c r="OQ7" s="1">
        <v>0</v>
      </c>
      <c r="OR7" s="1">
        <v>0</v>
      </c>
      <c r="OS7" s="1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4</v>
      </c>
      <c r="PE7">
        <v>2</v>
      </c>
      <c r="PF7">
        <v>6</v>
      </c>
      <c r="PG7">
        <v>345</v>
      </c>
      <c r="PH7">
        <v>4</v>
      </c>
      <c r="PI7">
        <v>2</v>
      </c>
      <c r="PJ7">
        <v>351</v>
      </c>
      <c r="PK7">
        <v>98.29</v>
      </c>
      <c r="PL7" s="12"/>
      <c r="PM7" s="12"/>
      <c r="PN7" s="12"/>
      <c r="PO7" t="s">
        <v>2377</v>
      </c>
      <c r="PP7" t="s">
        <v>2736</v>
      </c>
      <c r="PQ7">
        <v>8</v>
      </c>
      <c r="PR7" s="12"/>
      <c r="PS7" s="1">
        <f t="shared" si="33"/>
        <v>7.0937500000000001E-2</v>
      </c>
      <c r="PT7" s="12"/>
      <c r="PU7" s="12"/>
      <c r="PV7" s="12"/>
      <c r="PW7" s="12"/>
      <c r="PX7">
        <f t="shared" si="34"/>
        <v>160</v>
      </c>
      <c r="PY7">
        <f t="shared" si="35"/>
        <v>1947</v>
      </c>
      <c r="PZ7">
        <f t="shared" si="36"/>
        <v>57</v>
      </c>
      <c r="QA7">
        <f t="shared" si="37"/>
        <v>6</v>
      </c>
      <c r="QB7">
        <f t="shared" si="38"/>
        <v>2010</v>
      </c>
      <c r="QC7">
        <v>0</v>
      </c>
      <c r="QD7">
        <v>0</v>
      </c>
      <c r="QE7">
        <v>0</v>
      </c>
      <c r="QI7">
        <v>0</v>
      </c>
      <c r="QJ7">
        <v>0</v>
      </c>
      <c r="QK7">
        <v>0</v>
      </c>
      <c r="QL7">
        <v>0</v>
      </c>
      <c r="QN7">
        <f t="shared" si="39"/>
        <v>2400</v>
      </c>
      <c r="QO7" s="12">
        <f t="shared" si="55"/>
        <v>83.75</v>
      </c>
      <c r="QP7" t="s">
        <v>2377</v>
      </c>
      <c r="QQ7" t="s">
        <v>2736</v>
      </c>
      <c r="QR7" t="s">
        <v>2692</v>
      </c>
      <c r="QS7" s="1"/>
      <c r="QT7" s="1">
        <f t="shared" si="40"/>
        <v>7.991898148148148E-2</v>
      </c>
      <c r="QU7" s="1"/>
      <c r="QV7" s="1"/>
      <c r="QY7">
        <f t="shared" si="41"/>
        <v>904</v>
      </c>
      <c r="RC7">
        <f t="shared" si="42"/>
        <v>10231</v>
      </c>
      <c r="RN7" s="12">
        <f t="shared" si="43"/>
        <v>98.410000000000011</v>
      </c>
      <c r="RO7">
        <f t="shared" si="44"/>
        <v>8550</v>
      </c>
      <c r="RP7" s="12">
        <f t="shared" si="6"/>
        <v>119.66081871345028</v>
      </c>
      <c r="RQ7" t="s">
        <v>2377</v>
      </c>
      <c r="RR7" t="s">
        <v>2736</v>
      </c>
      <c r="RS7" t="s">
        <v>2692</v>
      </c>
      <c r="RT7">
        <v>8</v>
      </c>
      <c r="RU7" s="1">
        <v>0.37099537037037034</v>
      </c>
      <c r="RV7" s="1">
        <v>6.1759259259259257E-2</v>
      </c>
      <c r="RW7" s="1">
        <v>6.1759259259259257E-2</v>
      </c>
      <c r="RX7" s="1">
        <v>0.27674768518518517</v>
      </c>
      <c r="RY7">
        <v>132</v>
      </c>
      <c r="RZ7">
        <v>25</v>
      </c>
      <c r="SA7">
        <v>157</v>
      </c>
      <c r="SB7">
        <v>1457</v>
      </c>
      <c r="SC7">
        <v>31</v>
      </c>
      <c r="SD7">
        <v>5</v>
      </c>
      <c r="SE7">
        <v>1493</v>
      </c>
      <c r="SF7">
        <v>0</v>
      </c>
      <c r="SG7">
        <v>0</v>
      </c>
      <c r="SH7">
        <v>0</v>
      </c>
      <c r="SI7">
        <v>5</v>
      </c>
      <c r="SJ7">
        <v>3</v>
      </c>
      <c r="SK7">
        <v>8</v>
      </c>
      <c r="SL7">
        <v>416</v>
      </c>
      <c r="SM7">
        <v>6</v>
      </c>
      <c r="SN7">
        <v>0</v>
      </c>
      <c r="SO7">
        <v>422</v>
      </c>
      <c r="SP7">
        <v>98.58</v>
      </c>
      <c r="SQ7">
        <v>2400</v>
      </c>
      <c r="SR7" s="12">
        <f>SE7/SQ7*100</f>
        <v>62.208333333333329</v>
      </c>
      <c r="SS7" t="s">
        <v>2377</v>
      </c>
      <c r="ST7" t="s">
        <v>2736</v>
      </c>
      <c r="SU7" t="s">
        <v>2692</v>
      </c>
      <c r="SV7">
        <v>8</v>
      </c>
      <c r="SW7" s="1">
        <v>0.35793981481481479</v>
      </c>
      <c r="SX7" s="1">
        <v>5.9293981481481482E-2</v>
      </c>
      <c r="SY7" s="1">
        <v>5.9293981481481482E-2</v>
      </c>
      <c r="SZ7" s="1">
        <v>0.24665509259259258</v>
      </c>
      <c r="TA7">
        <v>86</v>
      </c>
      <c r="TB7">
        <v>23</v>
      </c>
      <c r="TC7">
        <f t="shared" si="46"/>
        <v>109</v>
      </c>
      <c r="TD7">
        <v>1876</v>
      </c>
      <c r="TE7">
        <v>23</v>
      </c>
      <c r="TF7">
        <v>16</v>
      </c>
      <c r="TG7">
        <f t="shared" si="56"/>
        <v>1915</v>
      </c>
      <c r="TH7">
        <v>0</v>
      </c>
      <c r="TI7">
        <v>0</v>
      </c>
      <c r="TJ7">
        <v>0</v>
      </c>
      <c r="TK7">
        <v>0</v>
      </c>
      <c r="TL7">
        <v>3</v>
      </c>
      <c r="TM7">
        <v>3</v>
      </c>
      <c r="TN7">
        <v>219</v>
      </c>
      <c r="TO7">
        <v>2</v>
      </c>
      <c r="TP7">
        <v>3</v>
      </c>
      <c r="TQ7">
        <v>224</v>
      </c>
      <c r="TR7">
        <v>97.77</v>
      </c>
      <c r="TS7">
        <v>2400</v>
      </c>
      <c r="TT7" s="12">
        <f t="shared" si="47"/>
        <v>79.791666666666671</v>
      </c>
      <c r="TU7" t="s">
        <v>2377</v>
      </c>
      <c r="TV7" t="s">
        <v>2736</v>
      </c>
      <c r="TW7" t="s">
        <v>2692</v>
      </c>
      <c r="TX7">
        <v>8</v>
      </c>
      <c r="TY7" s="1">
        <v>0.16866898148148149</v>
      </c>
      <c r="TZ7" s="1">
        <v>2.9722222222222219E-2</v>
      </c>
      <c r="UA7" s="1">
        <v>2.9722222222222219E-2</v>
      </c>
      <c r="UB7" s="1">
        <v>0.13048611111111111</v>
      </c>
      <c r="UC7">
        <v>133</v>
      </c>
      <c r="UD7">
        <v>18</v>
      </c>
      <c r="UE7">
        <v>151</v>
      </c>
      <c r="UF7">
        <v>713</v>
      </c>
      <c r="UG7">
        <v>25</v>
      </c>
      <c r="UH7">
        <v>4</v>
      </c>
      <c r="UI7">
        <v>742</v>
      </c>
      <c r="UJ7">
        <v>0</v>
      </c>
      <c r="UK7">
        <v>0</v>
      </c>
      <c r="UL7">
        <v>0</v>
      </c>
      <c r="UM7">
        <v>4</v>
      </c>
      <c r="UN7">
        <v>2</v>
      </c>
      <c r="UO7">
        <v>6</v>
      </c>
      <c r="UP7">
        <v>280</v>
      </c>
      <c r="UQ7">
        <v>1</v>
      </c>
      <c r="UR7">
        <v>2</v>
      </c>
      <c r="US7">
        <v>283</v>
      </c>
      <c r="UT7">
        <v>98.94</v>
      </c>
      <c r="UU7">
        <v>1200</v>
      </c>
      <c r="UV7" s="12">
        <f t="shared" ref="UV7" si="58">UI7/UU7*100</f>
        <v>61.833333333333329</v>
      </c>
      <c r="UW7" t="s">
        <v>2377</v>
      </c>
      <c r="UX7" t="s">
        <v>2736</v>
      </c>
      <c r="UY7" t="s">
        <v>2692</v>
      </c>
      <c r="UZ7">
        <v>8</v>
      </c>
      <c r="VA7" s="1">
        <v>0.21762731481481482</v>
      </c>
      <c r="VB7" s="1">
        <v>4.5486111111111109E-2</v>
      </c>
      <c r="VC7" s="1">
        <v>4.5486111111111109E-2</v>
      </c>
      <c r="VD7" s="1">
        <v>0.16386574074074076</v>
      </c>
      <c r="VE7">
        <v>266</v>
      </c>
      <c r="VF7">
        <v>12</v>
      </c>
      <c r="VG7">
        <v>278</v>
      </c>
      <c r="VH7">
        <v>1930</v>
      </c>
      <c r="VI7">
        <v>18</v>
      </c>
      <c r="VJ7">
        <v>4</v>
      </c>
      <c r="VK7">
        <v>1952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W7">
        <v>2400</v>
      </c>
      <c r="VX7" s="12">
        <f t="shared" si="49"/>
        <v>81.333333333333329</v>
      </c>
      <c r="VY7" t="s">
        <v>2377</v>
      </c>
      <c r="VZ7" t="s">
        <v>2736</v>
      </c>
      <c r="WA7" t="s">
        <v>2692</v>
      </c>
      <c r="WB7">
        <v>8</v>
      </c>
      <c r="WC7" s="1">
        <v>0.26718749999999997</v>
      </c>
      <c r="WD7" s="1">
        <v>6.0347222222222219E-2</v>
      </c>
      <c r="WE7" s="1">
        <v>6.0347222222222219E-2</v>
      </c>
      <c r="WF7" s="1">
        <v>0.19644675925925925</v>
      </c>
      <c r="WG7">
        <v>132</v>
      </c>
      <c r="WH7">
        <v>20</v>
      </c>
      <c r="WI7">
        <v>152</v>
      </c>
      <c r="WJ7">
        <v>2817</v>
      </c>
      <c r="WK7">
        <v>39</v>
      </c>
      <c r="WL7">
        <v>12</v>
      </c>
      <c r="WM7">
        <v>2868</v>
      </c>
      <c r="WN7">
        <v>0</v>
      </c>
      <c r="WO7">
        <v>0</v>
      </c>
      <c r="WP7">
        <v>0</v>
      </c>
      <c r="WQ7">
        <v>2</v>
      </c>
      <c r="WR7">
        <v>4</v>
      </c>
      <c r="WS7">
        <v>6</v>
      </c>
      <c r="WT7">
        <v>303</v>
      </c>
      <c r="WU7">
        <v>6</v>
      </c>
      <c r="WV7">
        <v>0</v>
      </c>
      <c r="WW7">
        <v>309</v>
      </c>
      <c r="WX7">
        <v>98.06</v>
      </c>
      <c r="WY7">
        <v>2400</v>
      </c>
      <c r="WZ7" s="12">
        <f t="shared" si="50"/>
        <v>119.5</v>
      </c>
      <c r="XA7" t="s">
        <v>2377</v>
      </c>
      <c r="XB7" t="s">
        <v>2736</v>
      </c>
      <c r="XC7" t="s">
        <v>2692</v>
      </c>
      <c r="XD7">
        <v>8</v>
      </c>
      <c r="XE7" s="1">
        <v>0</v>
      </c>
      <c r="XF7" s="1">
        <v>0</v>
      </c>
      <c r="XG7" s="1">
        <v>0</v>
      </c>
      <c r="XH7" s="1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B7" s="12"/>
      <c r="YC7" t="s">
        <v>2377</v>
      </c>
      <c r="YD7" t="s">
        <v>2736</v>
      </c>
      <c r="YE7" t="s">
        <v>2692</v>
      </c>
      <c r="YF7">
        <v>8</v>
      </c>
      <c r="YG7" s="1">
        <v>0</v>
      </c>
      <c r="YH7" s="1">
        <v>0</v>
      </c>
      <c r="YI7" s="1">
        <v>0</v>
      </c>
      <c r="YJ7" s="1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D7" s="12"/>
      <c r="ZE7" t="s">
        <v>2377</v>
      </c>
      <c r="ZF7" t="s">
        <v>2736</v>
      </c>
      <c r="ZG7" t="s">
        <v>2692</v>
      </c>
      <c r="ZH7">
        <v>8</v>
      </c>
      <c r="ZI7" s="1">
        <v>0.25679398148148147</v>
      </c>
      <c r="ZJ7" s="1">
        <v>6.0347222222222219E-2</v>
      </c>
      <c r="ZK7" s="1">
        <v>1.0393518518518519E-2</v>
      </c>
      <c r="ZL7" s="1">
        <v>0.19644675925925925</v>
      </c>
      <c r="ZM7">
        <v>132</v>
      </c>
      <c r="ZN7">
        <v>20</v>
      </c>
      <c r="ZO7">
        <v>152</v>
      </c>
      <c r="ZP7">
        <v>2817</v>
      </c>
      <c r="ZQ7">
        <v>39</v>
      </c>
      <c r="ZR7">
        <v>12</v>
      </c>
      <c r="ZS7">
        <v>2868</v>
      </c>
      <c r="ZT7">
        <v>0</v>
      </c>
      <c r="ZU7">
        <v>0</v>
      </c>
      <c r="ZV7">
        <v>0</v>
      </c>
      <c r="ZW7">
        <v>2</v>
      </c>
      <c r="ZX7">
        <v>4</v>
      </c>
      <c r="ZY7">
        <v>6</v>
      </c>
      <c r="ZZ7">
        <v>303</v>
      </c>
      <c r="AAA7">
        <v>6</v>
      </c>
      <c r="AAB7">
        <v>0</v>
      </c>
      <c r="AAC7">
        <v>309</v>
      </c>
      <c r="AAD7">
        <v>98.06</v>
      </c>
      <c r="AAE7">
        <v>2400</v>
      </c>
      <c r="AAF7" s="12">
        <f t="shared" si="51"/>
        <v>119.5</v>
      </c>
      <c r="AAG7" t="s">
        <v>2377</v>
      </c>
      <c r="AAH7" t="s">
        <v>2736</v>
      </c>
      <c r="AAI7" t="s">
        <v>2692</v>
      </c>
      <c r="AAJ7">
        <v>8</v>
      </c>
      <c r="AAK7" s="1">
        <v>1.2708564814814813</v>
      </c>
      <c r="AAL7" s="1">
        <v>0.25663194444444443</v>
      </c>
      <c r="AAM7" s="1">
        <v>0.11159722222222222</v>
      </c>
      <c r="AAN7" s="1">
        <v>1.014212962962963</v>
      </c>
      <c r="AAO7">
        <v>749</v>
      </c>
      <c r="AAP7">
        <v>98</v>
      </c>
      <c r="AAQ7">
        <v>847</v>
      </c>
      <c r="AAR7">
        <v>8783</v>
      </c>
      <c r="AAS7">
        <v>136</v>
      </c>
      <c r="AAT7">
        <v>41</v>
      </c>
      <c r="AAU7">
        <v>8960</v>
      </c>
      <c r="AAV7">
        <v>0</v>
      </c>
      <c r="AAW7">
        <v>0</v>
      </c>
      <c r="AAX7">
        <v>0</v>
      </c>
      <c r="AAY7">
        <v>11</v>
      </c>
      <c r="AAZ7">
        <v>12</v>
      </c>
      <c r="ABA7">
        <v>23</v>
      </c>
      <c r="ABB7">
        <v>1218</v>
      </c>
      <c r="ABC7">
        <v>15</v>
      </c>
      <c r="ABD7">
        <v>5</v>
      </c>
      <c r="ABE7">
        <v>1238</v>
      </c>
      <c r="ABF7">
        <v>98.38</v>
      </c>
      <c r="ABG7">
        <f t="shared" si="52"/>
        <v>10800</v>
      </c>
      <c r="ABH7" s="12">
        <f t="shared" si="53"/>
        <v>82.962962962962962</v>
      </c>
      <c r="ABI7" s="1">
        <f t="shared" si="57"/>
        <v>5.7029320987654314E-2</v>
      </c>
      <c r="ABJ7" t="s">
        <v>2377</v>
      </c>
      <c r="ABK7" t="s">
        <v>2736</v>
      </c>
      <c r="ABL7" t="s">
        <v>2692</v>
      </c>
      <c r="ABM7">
        <v>4</v>
      </c>
      <c r="ABN7" s="1">
        <v>0.36083333333333334</v>
      </c>
      <c r="ABO7" s="1">
        <v>6.6620370370370371E-2</v>
      </c>
      <c r="ABP7" s="1">
        <v>6.6620370370370371E-2</v>
      </c>
      <c r="ABQ7" s="1">
        <v>0.2522685185185185</v>
      </c>
      <c r="ABR7">
        <v>177</v>
      </c>
      <c r="ABS7">
        <v>18</v>
      </c>
      <c r="ABT7">
        <v>195</v>
      </c>
      <c r="ABU7">
        <v>3428</v>
      </c>
      <c r="ABV7">
        <v>16</v>
      </c>
      <c r="ABW7">
        <v>11</v>
      </c>
      <c r="ABX7">
        <v>3455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J7">
        <v>2400</v>
      </c>
      <c r="ACK7" s="12">
        <f t="shared" si="7"/>
        <v>143.95833333333334</v>
      </c>
      <c r="ACL7" t="s">
        <v>2377</v>
      </c>
      <c r="ACM7" t="s">
        <v>2736</v>
      </c>
      <c r="ACN7" t="s">
        <v>2692</v>
      </c>
      <c r="ACO7">
        <v>8</v>
      </c>
      <c r="ACP7" s="1">
        <v>0.35460648148148149</v>
      </c>
      <c r="ACQ7" s="1">
        <v>5.3888888888888896E-2</v>
      </c>
      <c r="ACR7" s="1">
        <v>5.3888888888888896E-2</v>
      </c>
      <c r="ACS7" s="1">
        <v>0.29020833333333335</v>
      </c>
      <c r="ACT7">
        <v>155</v>
      </c>
      <c r="ACU7">
        <v>9</v>
      </c>
      <c r="ACV7">
        <v>164</v>
      </c>
      <c r="ACW7">
        <v>2923</v>
      </c>
      <c r="ACX7">
        <v>7</v>
      </c>
      <c r="ACY7">
        <v>5</v>
      </c>
      <c r="ACZ7">
        <v>2935</v>
      </c>
      <c r="ADA7">
        <v>0</v>
      </c>
      <c r="ADB7">
        <v>0</v>
      </c>
      <c r="ADC7">
        <v>0</v>
      </c>
      <c r="ADD7">
        <v>3</v>
      </c>
      <c r="ADE7">
        <v>2</v>
      </c>
      <c r="ADF7">
        <v>5</v>
      </c>
      <c r="ADG7">
        <v>71</v>
      </c>
      <c r="ADH7">
        <v>3</v>
      </c>
      <c r="ADI7">
        <v>0</v>
      </c>
      <c r="ADJ7">
        <v>74</v>
      </c>
      <c r="ADK7">
        <v>95.95</v>
      </c>
      <c r="ADL7">
        <v>2400</v>
      </c>
      <c r="ADM7" s="12">
        <f>ACZ7/ADL7*100</f>
        <v>122.29166666666667</v>
      </c>
      <c r="ADN7" t="s">
        <v>2377</v>
      </c>
      <c r="ADO7" t="s">
        <v>2736</v>
      </c>
      <c r="ADP7" t="s">
        <v>2692</v>
      </c>
      <c r="ADQ7">
        <v>8</v>
      </c>
      <c r="ADR7" s="1">
        <v>0.37989583333333332</v>
      </c>
      <c r="ADS7" s="1">
        <v>6.5787037037037033E-2</v>
      </c>
      <c r="ADT7" s="1">
        <v>6.5787037037037033E-2</v>
      </c>
      <c r="ADU7" s="1">
        <v>0.11185185185185186</v>
      </c>
      <c r="ADV7">
        <v>245</v>
      </c>
      <c r="ADW7">
        <v>26</v>
      </c>
      <c r="ADX7">
        <v>271</v>
      </c>
      <c r="ADY7">
        <v>3012</v>
      </c>
      <c r="ADZ7">
        <v>59</v>
      </c>
      <c r="AEA7">
        <v>14</v>
      </c>
      <c r="AEB7">
        <v>3085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N7">
        <v>2400</v>
      </c>
      <c r="AEO7" s="12">
        <f t="shared" si="8"/>
        <v>128.54166666666666</v>
      </c>
      <c r="AEP7" t="s">
        <v>2377</v>
      </c>
      <c r="AEQ7" t="s">
        <v>2736</v>
      </c>
      <c r="AER7" t="s">
        <v>2692</v>
      </c>
      <c r="AES7">
        <v>8</v>
      </c>
      <c r="AET7" s="1">
        <v>0.28259259259259256</v>
      </c>
      <c r="AEU7" s="1">
        <v>6.8402777777777771E-2</v>
      </c>
      <c r="AEV7" s="1">
        <v>6.8402777777777771E-2</v>
      </c>
      <c r="AEW7" s="1">
        <v>0.18972222222222224</v>
      </c>
      <c r="AEX7">
        <v>155</v>
      </c>
      <c r="AEY7">
        <v>18</v>
      </c>
      <c r="AEZ7">
        <v>173</v>
      </c>
      <c r="AFA7">
        <v>2604</v>
      </c>
      <c r="AFB7">
        <v>74</v>
      </c>
      <c r="AFC7">
        <v>8</v>
      </c>
      <c r="AFD7">
        <v>2686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P7">
        <v>2400</v>
      </c>
      <c r="AFQ7" s="12">
        <f t="shared" si="9"/>
        <v>111.91666666666666</v>
      </c>
      <c r="AFR7" t="s">
        <v>2377</v>
      </c>
      <c r="AFS7" t="s">
        <v>2736</v>
      </c>
      <c r="AFT7" t="s">
        <v>2692</v>
      </c>
      <c r="AFU7">
        <v>8</v>
      </c>
      <c r="AFV7" s="35">
        <v>0.29063657407407406</v>
      </c>
      <c r="AFW7" s="35">
        <v>4.1493055555555554E-2</v>
      </c>
      <c r="AFX7" s="139">
        <v>4.1493055555555554E-2</v>
      </c>
      <c r="AFY7" s="139">
        <v>0.23564814814814816</v>
      </c>
      <c r="AFZ7" s="44">
        <v>118</v>
      </c>
      <c r="AGA7" s="44">
        <v>10</v>
      </c>
      <c r="AGB7" s="44">
        <v>128</v>
      </c>
      <c r="AGC7" s="44">
        <v>1799</v>
      </c>
      <c r="AGD7" s="44">
        <v>12</v>
      </c>
      <c r="AGE7" s="44">
        <v>4</v>
      </c>
      <c r="AGF7" s="44">
        <v>1815</v>
      </c>
      <c r="AGG7" s="44">
        <v>0</v>
      </c>
      <c r="AGH7" s="44">
        <v>0</v>
      </c>
      <c r="AGI7" s="44">
        <v>0</v>
      </c>
      <c r="AGJ7" s="44">
        <v>0</v>
      </c>
      <c r="AGK7" s="34">
        <v>0</v>
      </c>
      <c r="AGL7" s="44">
        <v>0</v>
      </c>
      <c r="AGM7" s="44">
        <v>0</v>
      </c>
      <c r="AGN7" s="34">
        <v>0</v>
      </c>
      <c r="AGO7" s="34">
        <v>0</v>
      </c>
      <c r="AGP7" s="44">
        <v>0</v>
      </c>
      <c r="AGQ7" s="34">
        <v>0</v>
      </c>
      <c r="AGR7">
        <v>2400</v>
      </c>
      <c r="AGS7" s="12">
        <f t="shared" si="10"/>
        <v>75.625</v>
      </c>
      <c r="AGT7" t="s">
        <v>2377</v>
      </c>
      <c r="AGU7" t="s">
        <v>2736</v>
      </c>
      <c r="AGV7" t="s">
        <v>2692</v>
      </c>
      <c r="AGW7">
        <v>8</v>
      </c>
      <c r="AGX7" s="1">
        <v>0</v>
      </c>
      <c r="AGY7" s="1">
        <v>0</v>
      </c>
      <c r="AGZ7" s="1">
        <v>0</v>
      </c>
      <c r="AHA7" s="1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6</v>
      </c>
      <c r="AHM7">
        <v>4</v>
      </c>
      <c r="AHN7">
        <v>10</v>
      </c>
      <c r="AHO7">
        <v>498</v>
      </c>
      <c r="AHP7">
        <v>3</v>
      </c>
      <c r="AHQ7">
        <v>1</v>
      </c>
      <c r="AHR7">
        <v>502</v>
      </c>
      <c r="AHS7">
        <v>99.2</v>
      </c>
      <c r="AHT7">
        <v>2400</v>
      </c>
      <c r="AHU7" s="12">
        <f t="shared" si="11"/>
        <v>0</v>
      </c>
      <c r="AHV7" t="s">
        <v>2377</v>
      </c>
      <c r="AHW7" t="s">
        <v>2736</v>
      </c>
      <c r="AHX7" t="s">
        <v>2692</v>
      </c>
      <c r="AHY7">
        <v>8</v>
      </c>
      <c r="AHZ7" s="1">
        <v>0</v>
      </c>
      <c r="AIA7" s="1">
        <v>0</v>
      </c>
      <c r="AIB7" s="1">
        <v>0</v>
      </c>
      <c r="AIC7" s="1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2400</v>
      </c>
      <c r="AIW7" s="12">
        <f t="shared" si="12"/>
        <v>0</v>
      </c>
      <c r="AIX7" t="s">
        <v>2377</v>
      </c>
      <c r="AIY7" t="s">
        <v>2736</v>
      </c>
      <c r="AIZ7" t="s">
        <v>2692</v>
      </c>
      <c r="AJA7">
        <v>8</v>
      </c>
      <c r="AJB7" s="1">
        <v>0.27714120370370371</v>
      </c>
      <c r="AJC7" s="1">
        <v>4.1493055555555554E-2</v>
      </c>
      <c r="AJD7" s="1">
        <v>1.3483796296296298E-2</v>
      </c>
      <c r="AJE7" s="1">
        <v>0.23564814814814816</v>
      </c>
      <c r="AJF7">
        <v>118</v>
      </c>
      <c r="AJG7">
        <v>10</v>
      </c>
      <c r="AJH7">
        <v>128</v>
      </c>
      <c r="AJI7">
        <v>1799</v>
      </c>
      <c r="AJJ7">
        <v>12</v>
      </c>
      <c r="AJK7">
        <v>4</v>
      </c>
      <c r="AJL7">
        <v>1815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X7">
        <v>2400</v>
      </c>
      <c r="AJY7" s="12">
        <f t="shared" si="13"/>
        <v>75.625</v>
      </c>
      <c r="AJZ7" t="s">
        <v>2377</v>
      </c>
      <c r="AKA7" t="s">
        <v>2736</v>
      </c>
      <c r="AKB7" t="s">
        <v>2692</v>
      </c>
      <c r="AKC7">
        <v>8</v>
      </c>
      <c r="AKD7" s="1">
        <v>1.3759606481481483</v>
      </c>
      <c r="AKE7" s="1">
        <v>0.29621527777777779</v>
      </c>
      <c r="AKF7" s="1">
        <v>0.2926273148148148</v>
      </c>
      <c r="AKG7" s="1">
        <v>1.0797337962962963</v>
      </c>
      <c r="AKH7">
        <v>850</v>
      </c>
      <c r="AKI7">
        <v>81</v>
      </c>
      <c r="AKJ7">
        <v>931</v>
      </c>
      <c r="AKK7">
        <v>13766</v>
      </c>
      <c r="AKL7">
        <v>168</v>
      </c>
      <c r="AKM7">
        <v>42</v>
      </c>
      <c r="AKN7">
        <v>13976</v>
      </c>
      <c r="AKO7">
        <v>0</v>
      </c>
      <c r="AKP7">
        <v>0</v>
      </c>
      <c r="AKQ7">
        <v>0</v>
      </c>
      <c r="AKR7">
        <v>9</v>
      </c>
      <c r="AKS7">
        <v>6</v>
      </c>
      <c r="AKT7">
        <v>15</v>
      </c>
      <c r="AKU7">
        <v>569</v>
      </c>
      <c r="AKV7">
        <v>6</v>
      </c>
      <c r="AKW7">
        <v>1</v>
      </c>
      <c r="AKX7">
        <v>576</v>
      </c>
      <c r="AKY7">
        <v>98.78</v>
      </c>
      <c r="AKZ7">
        <f t="shared" si="54"/>
        <v>12000</v>
      </c>
      <c r="ALA7" s="12">
        <f t="shared" si="14"/>
        <v>116.46666666666667</v>
      </c>
      <c r="ALC7" s="12"/>
    </row>
    <row r="8" spans="1:991">
      <c r="A8" t="s">
        <v>2238</v>
      </c>
      <c r="B8" t="s">
        <v>2736</v>
      </c>
      <c r="C8" t="s">
        <v>2692</v>
      </c>
      <c r="D8">
        <v>8</v>
      </c>
      <c r="E8" s="1">
        <v>0.40186342592592594</v>
      </c>
      <c r="F8" s="1">
        <v>9.8506944444444453E-2</v>
      </c>
      <c r="G8" s="1">
        <v>9.8506944444444453E-2</v>
      </c>
      <c r="H8" s="1">
        <v>0.12862268518518519</v>
      </c>
      <c r="I8">
        <v>87</v>
      </c>
      <c r="J8">
        <v>34</v>
      </c>
      <c r="K8">
        <v>121</v>
      </c>
      <c r="L8">
        <v>1970</v>
      </c>
      <c r="M8">
        <v>84</v>
      </c>
      <c r="N8">
        <v>4</v>
      </c>
      <c r="O8">
        <v>2058</v>
      </c>
      <c r="P8">
        <v>0</v>
      </c>
      <c r="Q8">
        <v>0</v>
      </c>
      <c r="R8">
        <v>0</v>
      </c>
      <c r="S8">
        <v>5</v>
      </c>
      <c r="T8">
        <v>0</v>
      </c>
      <c r="U8">
        <v>5</v>
      </c>
      <c r="V8">
        <v>264</v>
      </c>
      <c r="W8">
        <v>0</v>
      </c>
      <c r="X8">
        <v>0</v>
      </c>
      <c r="Y8">
        <v>264</v>
      </c>
      <c r="Z8">
        <v>100</v>
      </c>
      <c r="AA8">
        <v>2400</v>
      </c>
      <c r="AB8" s="12">
        <f t="shared" si="15"/>
        <v>85.75</v>
      </c>
      <c r="AC8" t="s">
        <v>2238</v>
      </c>
      <c r="AD8" t="s">
        <v>2736</v>
      </c>
      <c r="AE8" t="s">
        <v>2692</v>
      </c>
      <c r="AF8">
        <v>8</v>
      </c>
      <c r="AG8" s="1">
        <v>0.41921296296296301</v>
      </c>
      <c r="AH8" s="1">
        <v>0.10834490740740742</v>
      </c>
      <c r="AI8" s="1">
        <v>0.10834490740740742</v>
      </c>
      <c r="AJ8" s="1">
        <v>0.19746527777777778</v>
      </c>
      <c r="AK8">
        <v>105</v>
      </c>
      <c r="AL8">
        <v>36</v>
      </c>
      <c r="AM8">
        <v>141</v>
      </c>
      <c r="AN8">
        <v>2515</v>
      </c>
      <c r="AO8">
        <v>90</v>
      </c>
      <c r="AP8">
        <v>12</v>
      </c>
      <c r="AQ8">
        <v>2617</v>
      </c>
      <c r="AR8">
        <v>0</v>
      </c>
      <c r="AS8">
        <v>0</v>
      </c>
      <c r="AT8">
        <v>0</v>
      </c>
      <c r="AU8">
        <v>1</v>
      </c>
      <c r="AV8">
        <v>4</v>
      </c>
      <c r="AW8">
        <v>5</v>
      </c>
      <c r="AX8">
        <v>210</v>
      </c>
      <c r="AY8">
        <v>2</v>
      </c>
      <c r="AZ8">
        <v>8</v>
      </c>
      <c r="BA8">
        <v>220</v>
      </c>
      <c r="BB8">
        <v>95.45</v>
      </c>
      <c r="BC8">
        <v>2400</v>
      </c>
      <c r="BD8" s="12">
        <f t="shared" si="16"/>
        <v>109.04166666666666</v>
      </c>
      <c r="BE8" t="s">
        <v>2238</v>
      </c>
      <c r="BF8" t="s">
        <v>2736</v>
      </c>
      <c r="BG8" t="s">
        <v>2692</v>
      </c>
      <c r="BH8">
        <v>8</v>
      </c>
      <c r="BI8" s="1">
        <v>0.36109953703703707</v>
      </c>
      <c r="BJ8" s="1">
        <v>0.11525462962962962</v>
      </c>
      <c r="BK8" s="1">
        <v>0.11525462962962962</v>
      </c>
      <c r="BL8" s="1">
        <v>0.14850694444444446</v>
      </c>
      <c r="BM8">
        <v>210</v>
      </c>
      <c r="BN8">
        <v>67</v>
      </c>
      <c r="BO8">
        <v>277</v>
      </c>
      <c r="BP8">
        <v>2351</v>
      </c>
      <c r="BQ8">
        <v>102</v>
      </c>
      <c r="BR8">
        <v>11</v>
      </c>
      <c r="BS8">
        <v>2464</v>
      </c>
      <c r="BT8">
        <v>0</v>
      </c>
      <c r="BU8">
        <v>0</v>
      </c>
      <c r="BV8">
        <v>0</v>
      </c>
      <c r="BW8">
        <v>7</v>
      </c>
      <c r="BX8">
        <v>3</v>
      </c>
      <c r="BY8">
        <v>10</v>
      </c>
      <c r="BZ8">
        <v>323</v>
      </c>
      <c r="CA8">
        <v>6</v>
      </c>
      <c r="CB8">
        <v>4</v>
      </c>
      <c r="CC8">
        <v>333</v>
      </c>
      <c r="CD8">
        <v>97</v>
      </c>
      <c r="CE8">
        <v>2400</v>
      </c>
      <c r="CF8" s="12">
        <f t="shared" si="17"/>
        <v>102.66666666666666</v>
      </c>
      <c r="CG8" t="s">
        <v>2238</v>
      </c>
      <c r="CH8" t="s">
        <v>2736</v>
      </c>
      <c r="CI8" t="s">
        <v>2692</v>
      </c>
      <c r="CJ8">
        <v>8</v>
      </c>
      <c r="CK8" s="1">
        <v>0.42706018518518518</v>
      </c>
      <c r="CL8" s="1">
        <v>0.12371527777777779</v>
      </c>
      <c r="CM8" s="1">
        <v>0.12371527777777779</v>
      </c>
      <c r="CN8" s="1">
        <v>0.16586805555555556</v>
      </c>
      <c r="CO8">
        <v>298</v>
      </c>
      <c r="CP8">
        <v>62</v>
      </c>
      <c r="CQ8">
        <v>360</v>
      </c>
      <c r="CR8">
        <v>1633</v>
      </c>
      <c r="CS8">
        <v>89</v>
      </c>
      <c r="CT8">
        <v>17</v>
      </c>
      <c r="CU8">
        <v>1739</v>
      </c>
      <c r="CV8">
        <v>0</v>
      </c>
      <c r="CW8">
        <v>0</v>
      </c>
      <c r="CX8">
        <v>0</v>
      </c>
      <c r="CY8">
        <v>4</v>
      </c>
      <c r="CZ8">
        <v>1</v>
      </c>
      <c r="DA8">
        <v>5</v>
      </c>
      <c r="DB8">
        <v>224</v>
      </c>
      <c r="DC8">
        <v>0</v>
      </c>
      <c r="DD8">
        <v>3</v>
      </c>
      <c r="DE8">
        <v>227</v>
      </c>
      <c r="DF8">
        <v>98.68</v>
      </c>
      <c r="DG8">
        <v>2400</v>
      </c>
      <c r="DH8" s="12">
        <f>CU8/DG8*100</f>
        <v>72.458333333333343</v>
      </c>
      <c r="DI8" t="s">
        <v>2238</v>
      </c>
      <c r="DJ8" t="s">
        <v>2736</v>
      </c>
      <c r="DK8" t="s">
        <v>2692</v>
      </c>
      <c r="DL8">
        <v>8</v>
      </c>
      <c r="DM8" s="1">
        <v>0.42228009259259264</v>
      </c>
      <c r="DN8" s="1">
        <v>0.13075231481481481</v>
      </c>
      <c r="DO8" s="1">
        <v>0.13075231481481481</v>
      </c>
      <c r="DP8" s="1">
        <v>0.21293981481481483</v>
      </c>
      <c r="DQ8">
        <v>107</v>
      </c>
      <c r="DR8">
        <v>78</v>
      </c>
      <c r="DS8">
        <v>185</v>
      </c>
      <c r="DT8">
        <v>2539</v>
      </c>
      <c r="DU8">
        <v>150</v>
      </c>
      <c r="DV8">
        <v>27</v>
      </c>
      <c r="DW8">
        <v>2716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I8">
        <v>2400</v>
      </c>
      <c r="EJ8" s="12">
        <f>DW8/EI8*100</f>
        <v>113.16666666666666</v>
      </c>
      <c r="EK8" t="s">
        <v>2238</v>
      </c>
      <c r="EL8" t="s">
        <v>2736</v>
      </c>
      <c r="EM8" s="1">
        <v>0</v>
      </c>
      <c r="EN8" s="1">
        <v>0</v>
      </c>
      <c r="EO8" s="1">
        <v>0</v>
      </c>
      <c r="EP8" s="1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3</v>
      </c>
      <c r="FB8">
        <v>2</v>
      </c>
      <c r="FC8">
        <v>5</v>
      </c>
      <c r="FD8">
        <v>243</v>
      </c>
      <c r="FE8">
        <v>3</v>
      </c>
      <c r="FF8">
        <v>0</v>
      </c>
      <c r="FG8">
        <v>246</v>
      </c>
      <c r="FH8">
        <v>98.78</v>
      </c>
      <c r="FJ8" s="12"/>
      <c r="FK8" t="s">
        <v>2238</v>
      </c>
      <c r="FL8" t="s">
        <v>2736</v>
      </c>
      <c r="FM8" s="1">
        <v>0</v>
      </c>
      <c r="FN8" s="1">
        <v>0</v>
      </c>
      <c r="FO8" s="1">
        <v>0</v>
      </c>
      <c r="FP8" s="1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3</v>
      </c>
      <c r="GB8">
        <v>2</v>
      </c>
      <c r="GC8">
        <v>5</v>
      </c>
      <c r="GD8">
        <v>257</v>
      </c>
      <c r="GE8">
        <v>5</v>
      </c>
      <c r="GF8">
        <v>1</v>
      </c>
      <c r="GG8">
        <v>263</v>
      </c>
      <c r="GH8">
        <v>97.72</v>
      </c>
      <c r="GJ8" s="12"/>
      <c r="GK8" t="s">
        <v>2238</v>
      </c>
      <c r="GL8" t="s">
        <v>2736</v>
      </c>
      <c r="GN8" s="1">
        <v>0.13075231481481481</v>
      </c>
      <c r="GO8" s="12"/>
      <c r="GP8" s="12"/>
      <c r="GQ8" s="12"/>
      <c r="GR8" s="12"/>
      <c r="GS8" s="12"/>
      <c r="GT8">
        <f t="shared" si="20"/>
        <v>2539</v>
      </c>
      <c r="GU8">
        <f t="shared" si="21"/>
        <v>150</v>
      </c>
      <c r="GV8">
        <f t="shared" si="22"/>
        <v>27</v>
      </c>
      <c r="GW8">
        <f t="shared" si="23"/>
        <v>2716</v>
      </c>
      <c r="GX8">
        <v>0</v>
      </c>
      <c r="GY8">
        <v>0</v>
      </c>
      <c r="GZ8">
        <v>0</v>
      </c>
      <c r="HA8" s="12"/>
      <c r="HB8" s="12"/>
      <c r="HC8" s="12"/>
      <c r="HD8">
        <f t="shared" si="24"/>
        <v>500</v>
      </c>
      <c r="HE8">
        <f t="shared" si="25"/>
        <v>8</v>
      </c>
      <c r="HF8">
        <f t="shared" si="26"/>
        <v>1</v>
      </c>
      <c r="HG8">
        <f>SUM(EG8,FG8,,'OCT QA data'!GG8)</f>
        <v>509</v>
      </c>
      <c r="HH8" s="12">
        <f t="shared" si="27"/>
        <v>98.25</v>
      </c>
      <c r="HI8">
        <v>2400</v>
      </c>
      <c r="HJ8" s="102">
        <f t="shared" si="28"/>
        <v>113.16666666666666</v>
      </c>
      <c r="HK8" t="s">
        <v>2238</v>
      </c>
      <c r="HL8" t="s">
        <v>2736</v>
      </c>
      <c r="HN8" s="1">
        <f t="shared" si="29"/>
        <v>0.11531481481481483</v>
      </c>
      <c r="HS8">
        <f t="shared" si="30"/>
        <v>1084</v>
      </c>
      <c r="HW8">
        <f t="shared" si="31"/>
        <v>11594</v>
      </c>
      <c r="IH8">
        <f t="shared" si="0"/>
        <v>97.782499999999999</v>
      </c>
      <c r="II8">
        <f t="shared" si="1"/>
        <v>12000</v>
      </c>
      <c r="IJ8" s="12">
        <f t="shared" si="2"/>
        <v>96.61666666666666</v>
      </c>
      <c r="IK8" t="s">
        <v>2238</v>
      </c>
      <c r="IL8" t="s">
        <v>2736</v>
      </c>
      <c r="IM8" s="1">
        <v>0.46784722222222225</v>
      </c>
      <c r="IN8" s="1">
        <v>8.1574074074074077E-2</v>
      </c>
      <c r="IO8" s="1">
        <v>8.1574074074074077E-2</v>
      </c>
      <c r="IP8" s="1">
        <v>0.30554398148148149</v>
      </c>
      <c r="IQ8">
        <v>191</v>
      </c>
      <c r="IR8">
        <v>40</v>
      </c>
      <c r="IS8">
        <v>231</v>
      </c>
      <c r="IT8">
        <v>1227</v>
      </c>
      <c r="IU8">
        <v>53</v>
      </c>
      <c r="IV8">
        <v>5</v>
      </c>
      <c r="IW8">
        <v>1285</v>
      </c>
      <c r="IX8">
        <v>0</v>
      </c>
      <c r="IY8">
        <v>0</v>
      </c>
      <c r="IZ8">
        <v>0</v>
      </c>
      <c r="JA8">
        <v>4</v>
      </c>
      <c r="JB8">
        <v>2</v>
      </c>
      <c r="JC8">
        <v>6</v>
      </c>
      <c r="JD8">
        <v>371</v>
      </c>
      <c r="JE8">
        <v>2</v>
      </c>
      <c r="JF8">
        <v>2</v>
      </c>
      <c r="JG8">
        <v>375</v>
      </c>
      <c r="JH8">
        <v>98.93</v>
      </c>
      <c r="JI8">
        <v>2400</v>
      </c>
      <c r="JJ8" s="12">
        <f t="shared" si="3"/>
        <v>53.541666666666664</v>
      </c>
      <c r="JK8" t="s">
        <v>2238</v>
      </c>
      <c r="JL8" t="s">
        <v>2736</v>
      </c>
      <c r="JM8" s="1">
        <v>0.53675925925925927</v>
      </c>
      <c r="JN8" s="1">
        <v>0.11313657407407407</v>
      </c>
      <c r="JO8" s="1">
        <v>0.11313657407407407</v>
      </c>
      <c r="JP8" s="1">
        <v>0.33701388888888889</v>
      </c>
      <c r="JQ8">
        <v>116</v>
      </c>
      <c r="JR8">
        <v>43</v>
      </c>
      <c r="JS8">
        <v>159</v>
      </c>
      <c r="JT8">
        <v>2451</v>
      </c>
      <c r="JU8">
        <v>74</v>
      </c>
      <c r="JV8">
        <v>11</v>
      </c>
      <c r="JW8">
        <v>2536</v>
      </c>
      <c r="JX8">
        <v>0</v>
      </c>
      <c r="JY8">
        <v>0</v>
      </c>
      <c r="JZ8">
        <v>0</v>
      </c>
      <c r="KA8">
        <v>8</v>
      </c>
      <c r="KB8">
        <v>3</v>
      </c>
      <c r="KC8">
        <v>11</v>
      </c>
      <c r="KD8">
        <v>570</v>
      </c>
      <c r="KE8">
        <v>5</v>
      </c>
      <c r="KF8">
        <v>0</v>
      </c>
      <c r="KG8">
        <v>575</v>
      </c>
      <c r="KH8">
        <v>99.13</v>
      </c>
      <c r="KI8">
        <v>2400</v>
      </c>
      <c r="KJ8" s="12">
        <f t="shared" si="4"/>
        <v>105.66666666666666</v>
      </c>
      <c r="KK8" t="s">
        <v>2238</v>
      </c>
      <c r="KL8" t="s">
        <v>2736</v>
      </c>
      <c r="KM8" s="1">
        <v>0.17430555555555557</v>
      </c>
      <c r="KN8" s="1">
        <v>9.8796296296296285E-2</v>
      </c>
      <c r="KO8" s="1">
        <v>9.8796296296296285E-2</v>
      </c>
      <c r="KP8" s="1">
        <v>5.1504629629629629E-2</v>
      </c>
      <c r="KQ8">
        <v>169</v>
      </c>
      <c r="KR8">
        <v>60</v>
      </c>
      <c r="KS8">
        <v>229</v>
      </c>
      <c r="KT8">
        <v>1995</v>
      </c>
      <c r="KU8">
        <v>60</v>
      </c>
      <c r="KV8">
        <v>18</v>
      </c>
      <c r="KW8">
        <v>2073</v>
      </c>
      <c r="KX8">
        <v>0</v>
      </c>
      <c r="KY8">
        <v>0</v>
      </c>
      <c r="KZ8">
        <v>0</v>
      </c>
      <c r="LA8">
        <v>4</v>
      </c>
      <c r="LB8">
        <v>2</v>
      </c>
      <c r="LC8">
        <v>6</v>
      </c>
      <c r="LD8">
        <v>242</v>
      </c>
      <c r="LE8">
        <v>2</v>
      </c>
      <c r="LF8">
        <v>1</v>
      </c>
      <c r="LG8">
        <v>245</v>
      </c>
      <c r="LH8">
        <v>98.78</v>
      </c>
      <c r="LI8">
        <v>1350</v>
      </c>
      <c r="LJ8" s="12">
        <f t="shared" si="5"/>
        <v>153.55555555555554</v>
      </c>
      <c r="LK8" t="s">
        <v>2238</v>
      </c>
      <c r="LL8" t="s">
        <v>2736</v>
      </c>
      <c r="LM8">
        <v>8</v>
      </c>
      <c r="LN8" s="1">
        <v>0.5604513888888889</v>
      </c>
      <c r="LO8" s="1">
        <v>0.12409722222222223</v>
      </c>
      <c r="LP8" s="1">
        <v>0.12409722222222223</v>
      </c>
      <c r="LQ8" s="1">
        <v>0.31696759259259261</v>
      </c>
      <c r="LR8">
        <v>132</v>
      </c>
      <c r="LS8">
        <v>74</v>
      </c>
      <c r="LT8">
        <v>206</v>
      </c>
      <c r="LU8">
        <v>2314</v>
      </c>
      <c r="LV8">
        <v>109</v>
      </c>
      <c r="LW8">
        <v>20</v>
      </c>
      <c r="LX8">
        <v>2443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J8">
        <v>2400</v>
      </c>
      <c r="MK8" s="12">
        <f t="shared" si="32"/>
        <v>101.79166666666666</v>
      </c>
      <c r="ML8" t="s">
        <v>2238</v>
      </c>
      <c r="MM8" t="s">
        <v>2736</v>
      </c>
      <c r="MN8" s="12"/>
      <c r="MO8" s="1">
        <v>0</v>
      </c>
      <c r="MP8" s="1">
        <v>0</v>
      </c>
      <c r="MQ8" s="1">
        <v>0</v>
      </c>
      <c r="MR8" s="1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1</v>
      </c>
      <c r="ND8">
        <v>2</v>
      </c>
      <c r="NE8">
        <v>3</v>
      </c>
      <c r="NF8">
        <v>262</v>
      </c>
      <c r="NG8">
        <v>9</v>
      </c>
      <c r="NH8">
        <v>0</v>
      </c>
      <c r="NI8">
        <v>271</v>
      </c>
      <c r="NJ8">
        <v>96.68</v>
      </c>
      <c r="NK8" s="12"/>
      <c r="NL8" s="12"/>
      <c r="NM8" t="s">
        <v>2238</v>
      </c>
      <c r="NN8" t="s">
        <v>2736</v>
      </c>
      <c r="NO8" s="12"/>
      <c r="NP8" s="1">
        <v>0</v>
      </c>
      <c r="NQ8" s="1">
        <v>0</v>
      </c>
      <c r="NR8" s="1">
        <v>0</v>
      </c>
      <c r="NS8" s="1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L8" s="12"/>
      <c r="OM8" t="s">
        <v>2238</v>
      </c>
      <c r="ON8" t="s">
        <v>2736</v>
      </c>
      <c r="OO8" s="12"/>
      <c r="OP8" s="1">
        <v>0</v>
      </c>
      <c r="OQ8" s="1">
        <v>0</v>
      </c>
      <c r="OR8" s="1">
        <v>0</v>
      </c>
      <c r="OS8" s="1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2</v>
      </c>
      <c r="PE8">
        <v>4</v>
      </c>
      <c r="PF8">
        <v>6</v>
      </c>
      <c r="PG8">
        <v>220</v>
      </c>
      <c r="PH8">
        <v>10</v>
      </c>
      <c r="PI8">
        <v>2</v>
      </c>
      <c r="PJ8">
        <v>232</v>
      </c>
      <c r="PK8">
        <v>94.83</v>
      </c>
      <c r="PL8" s="12"/>
      <c r="PM8" s="12"/>
      <c r="PN8" s="12"/>
      <c r="PO8" t="s">
        <v>2238</v>
      </c>
      <c r="PP8" t="s">
        <v>2736</v>
      </c>
      <c r="PQ8">
        <v>8</v>
      </c>
      <c r="PR8" s="12"/>
      <c r="PS8" s="1">
        <f t="shared" si="33"/>
        <v>0.12409722222222223</v>
      </c>
      <c r="PT8" s="12"/>
      <c r="PU8" s="12"/>
      <c r="PV8" s="12"/>
      <c r="PW8" s="12"/>
      <c r="PX8">
        <f t="shared" si="34"/>
        <v>206</v>
      </c>
      <c r="PY8">
        <f t="shared" si="35"/>
        <v>2314</v>
      </c>
      <c r="PZ8">
        <f t="shared" si="36"/>
        <v>109</v>
      </c>
      <c r="QA8">
        <f t="shared" si="37"/>
        <v>20</v>
      </c>
      <c r="QB8">
        <f>SUM(LX8,NZ8,OZ8)</f>
        <v>2443</v>
      </c>
      <c r="QC8">
        <v>0</v>
      </c>
      <c r="QD8">
        <v>0</v>
      </c>
      <c r="QE8">
        <v>0</v>
      </c>
      <c r="QI8">
        <v>0</v>
      </c>
      <c r="QJ8">
        <v>0</v>
      </c>
      <c r="QK8">
        <v>0</v>
      </c>
      <c r="QL8">
        <v>0</v>
      </c>
      <c r="QN8">
        <f t="shared" si="39"/>
        <v>2400</v>
      </c>
      <c r="QO8" s="12">
        <f t="shared" si="55"/>
        <v>101.79166666666666</v>
      </c>
      <c r="QP8" t="s">
        <v>2238</v>
      </c>
      <c r="QQ8" t="s">
        <v>2736</v>
      </c>
      <c r="QR8" t="s">
        <v>2692</v>
      </c>
      <c r="QS8" s="1"/>
      <c r="QT8" s="1">
        <f t="shared" si="40"/>
        <v>0.10440104166666667</v>
      </c>
      <c r="QU8" s="1"/>
      <c r="QV8" s="1"/>
      <c r="QY8">
        <f t="shared" si="41"/>
        <v>825</v>
      </c>
      <c r="RC8">
        <f t="shared" si="42"/>
        <v>8337</v>
      </c>
      <c r="RN8" s="12">
        <f t="shared" si="43"/>
        <v>98.946666666666673</v>
      </c>
      <c r="RO8">
        <f t="shared" si="44"/>
        <v>8550</v>
      </c>
      <c r="RP8" s="12">
        <f t="shared" si="6"/>
        <v>97.508771929824562</v>
      </c>
      <c r="RQ8" t="s">
        <v>2238</v>
      </c>
      <c r="RR8" t="s">
        <v>2736</v>
      </c>
      <c r="RS8" t="s">
        <v>2692</v>
      </c>
      <c r="RT8">
        <v>8</v>
      </c>
      <c r="RU8" s="1">
        <v>0.5198842592592593</v>
      </c>
      <c r="RV8" s="1">
        <v>0.1234837962962963</v>
      </c>
      <c r="RW8" s="1">
        <v>0.1234837962962963</v>
      </c>
      <c r="RX8" s="1">
        <v>0.31288194444444445</v>
      </c>
      <c r="RY8">
        <v>160</v>
      </c>
      <c r="RZ8">
        <v>75</v>
      </c>
      <c r="SA8">
        <v>235</v>
      </c>
      <c r="SB8">
        <v>2150</v>
      </c>
      <c r="SC8">
        <v>94</v>
      </c>
      <c r="SD8">
        <v>15</v>
      </c>
      <c r="SE8">
        <v>2259</v>
      </c>
      <c r="SF8">
        <v>0</v>
      </c>
      <c r="SG8">
        <v>0</v>
      </c>
      <c r="SH8">
        <v>0</v>
      </c>
      <c r="SI8">
        <v>6</v>
      </c>
      <c r="SJ8">
        <v>2</v>
      </c>
      <c r="SK8">
        <v>8</v>
      </c>
      <c r="SL8">
        <v>374</v>
      </c>
      <c r="SM8">
        <v>6</v>
      </c>
      <c r="SN8">
        <v>0</v>
      </c>
      <c r="SO8">
        <v>380</v>
      </c>
      <c r="SP8">
        <v>98.42</v>
      </c>
      <c r="SQ8">
        <v>2400</v>
      </c>
      <c r="SR8" s="12">
        <f t="shared" ref="SR8:SR10" si="59">SE8/SQ8*100</f>
        <v>94.125</v>
      </c>
      <c r="SS8" t="s">
        <v>2238</v>
      </c>
      <c r="ST8" t="s">
        <v>2736</v>
      </c>
      <c r="SU8" t="s">
        <v>2692</v>
      </c>
      <c r="SV8">
        <v>8</v>
      </c>
      <c r="SW8" s="1">
        <v>0.31451388888888893</v>
      </c>
      <c r="SX8" s="1">
        <v>0.12011574074074073</v>
      </c>
      <c r="SY8" s="1">
        <v>0.12011574074074073</v>
      </c>
      <c r="SZ8" s="1">
        <v>0.12709490740740739</v>
      </c>
      <c r="TA8">
        <v>146</v>
      </c>
      <c r="TB8">
        <v>63</v>
      </c>
      <c r="TC8">
        <f t="shared" si="46"/>
        <v>209</v>
      </c>
      <c r="TD8">
        <v>2264</v>
      </c>
      <c r="TE8">
        <v>71</v>
      </c>
      <c r="TF8">
        <v>21</v>
      </c>
      <c r="TG8">
        <f t="shared" si="56"/>
        <v>2356</v>
      </c>
      <c r="TH8">
        <v>0</v>
      </c>
      <c r="TI8">
        <v>0</v>
      </c>
      <c r="TJ8">
        <v>0</v>
      </c>
      <c r="TK8">
        <v>3</v>
      </c>
      <c r="TL8">
        <v>3</v>
      </c>
      <c r="TM8">
        <v>6</v>
      </c>
      <c r="TN8">
        <v>326</v>
      </c>
      <c r="TO8">
        <v>5</v>
      </c>
      <c r="TP8">
        <v>0</v>
      </c>
      <c r="TQ8">
        <v>331</v>
      </c>
      <c r="TR8">
        <v>98.49</v>
      </c>
      <c r="TS8">
        <v>2400</v>
      </c>
      <c r="TT8" s="12">
        <f t="shared" ref="TT8:TT10" si="60">TG8/TS8*100</f>
        <v>98.166666666666671</v>
      </c>
      <c r="TU8" t="s">
        <v>2238</v>
      </c>
      <c r="TV8" t="s">
        <v>2736</v>
      </c>
      <c r="TW8" t="s">
        <v>2692</v>
      </c>
      <c r="TX8">
        <v>8</v>
      </c>
      <c r="TY8" s="1">
        <v>0.12834490740740742</v>
      </c>
      <c r="TZ8" s="1">
        <v>2.6284722222222223E-2</v>
      </c>
      <c r="UA8" s="1">
        <v>2.6284722222222223E-2</v>
      </c>
      <c r="UB8" s="1">
        <v>6.7199074074074064E-2</v>
      </c>
      <c r="UC8">
        <v>81</v>
      </c>
      <c r="UD8">
        <v>16</v>
      </c>
      <c r="UE8">
        <v>97</v>
      </c>
      <c r="UF8">
        <v>529</v>
      </c>
      <c r="UG8">
        <v>27</v>
      </c>
      <c r="UH8">
        <v>1</v>
      </c>
      <c r="UI8">
        <v>557</v>
      </c>
      <c r="UJ8">
        <v>0</v>
      </c>
      <c r="UK8">
        <v>0</v>
      </c>
      <c r="UL8">
        <v>0</v>
      </c>
      <c r="UM8">
        <v>2</v>
      </c>
      <c r="UN8">
        <v>4</v>
      </c>
      <c r="UO8">
        <v>6</v>
      </c>
      <c r="UP8">
        <v>169</v>
      </c>
      <c r="UQ8">
        <v>5</v>
      </c>
      <c r="UR8">
        <v>0</v>
      </c>
      <c r="US8">
        <v>174</v>
      </c>
      <c r="UT8">
        <v>97.13</v>
      </c>
      <c r="UU8">
        <v>1200</v>
      </c>
      <c r="UV8" s="12">
        <f t="shared" ref="UV8:UV11" si="61">UI8/UU8*100</f>
        <v>46.416666666666664</v>
      </c>
      <c r="UW8" t="s">
        <v>2238</v>
      </c>
      <c r="UX8" t="s">
        <v>2736</v>
      </c>
      <c r="UY8" t="s">
        <v>2692</v>
      </c>
      <c r="UZ8">
        <v>8</v>
      </c>
      <c r="VA8" s="1">
        <v>0.36171296296296296</v>
      </c>
      <c r="VB8" s="1">
        <v>0.10730324074074075</v>
      </c>
      <c r="VC8" s="1">
        <v>0.10730324074074075</v>
      </c>
      <c r="VD8" s="1">
        <v>0.18762731481481479</v>
      </c>
      <c r="VE8">
        <v>288</v>
      </c>
      <c r="VF8">
        <v>42</v>
      </c>
      <c r="VG8">
        <v>330</v>
      </c>
      <c r="VH8">
        <v>2353</v>
      </c>
      <c r="VI8">
        <v>70</v>
      </c>
      <c r="VJ8">
        <v>14</v>
      </c>
      <c r="VK8">
        <v>2437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W8">
        <v>2400</v>
      </c>
      <c r="VX8" s="12">
        <f t="shared" ref="VX8" si="62">VK8/VW8*100</f>
        <v>101.54166666666666</v>
      </c>
      <c r="VY8" t="s">
        <v>2238</v>
      </c>
      <c r="VZ8" t="s">
        <v>2736</v>
      </c>
      <c r="WA8" t="s">
        <v>2692</v>
      </c>
      <c r="WB8">
        <v>8</v>
      </c>
      <c r="WC8" s="1">
        <v>0.3051388888888889</v>
      </c>
      <c r="WD8" s="1">
        <v>0.10453703703703704</v>
      </c>
      <c r="WE8" s="1">
        <v>0.10453703703703704</v>
      </c>
      <c r="WF8" s="1">
        <v>0.10686342592592592</v>
      </c>
      <c r="WG8">
        <v>76</v>
      </c>
      <c r="WH8">
        <v>50</v>
      </c>
      <c r="WI8">
        <v>126</v>
      </c>
      <c r="WJ8">
        <v>2535</v>
      </c>
      <c r="WK8">
        <v>60</v>
      </c>
      <c r="WL8">
        <v>25</v>
      </c>
      <c r="WM8">
        <v>2620</v>
      </c>
      <c r="WN8">
        <v>0</v>
      </c>
      <c r="WO8">
        <v>0</v>
      </c>
      <c r="WP8">
        <v>0</v>
      </c>
      <c r="WQ8">
        <v>2</v>
      </c>
      <c r="WR8">
        <v>1</v>
      </c>
      <c r="WS8">
        <v>3</v>
      </c>
      <c r="WT8">
        <v>135</v>
      </c>
      <c r="WU8">
        <v>2</v>
      </c>
      <c r="WV8">
        <v>0</v>
      </c>
      <c r="WW8">
        <v>137</v>
      </c>
      <c r="WX8">
        <v>98.54</v>
      </c>
      <c r="WY8">
        <v>2400</v>
      </c>
      <c r="WZ8" s="12">
        <f t="shared" ref="WZ8:WZ9" si="63">WM8/WY8*100</f>
        <v>109.16666666666666</v>
      </c>
      <c r="XA8" t="s">
        <v>2238</v>
      </c>
      <c r="XB8" t="s">
        <v>2736</v>
      </c>
      <c r="XC8" t="s">
        <v>2692</v>
      </c>
      <c r="XD8">
        <v>8</v>
      </c>
      <c r="XE8" s="1">
        <v>0</v>
      </c>
      <c r="XF8" s="1">
        <v>0</v>
      </c>
      <c r="XG8" s="1">
        <v>0</v>
      </c>
      <c r="XH8" s="1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B8" s="12"/>
      <c r="YC8" t="s">
        <v>2238</v>
      </c>
      <c r="YD8" t="s">
        <v>2736</v>
      </c>
      <c r="YE8" t="s">
        <v>2692</v>
      </c>
      <c r="YF8">
        <v>8</v>
      </c>
      <c r="YG8" s="1">
        <v>0</v>
      </c>
      <c r="YH8" s="1">
        <v>0</v>
      </c>
      <c r="YI8" s="1">
        <v>0</v>
      </c>
      <c r="YJ8" s="1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D8" s="12"/>
      <c r="ZE8" t="s">
        <v>2238</v>
      </c>
      <c r="ZF8" t="s">
        <v>2736</v>
      </c>
      <c r="ZG8" t="s">
        <v>2692</v>
      </c>
      <c r="ZH8">
        <v>8</v>
      </c>
      <c r="ZI8" s="1">
        <v>0.21140046296296297</v>
      </c>
      <c r="ZJ8" s="1">
        <v>0.10453703703703704</v>
      </c>
      <c r="ZK8" s="1">
        <v>9.3726851851851853E-2</v>
      </c>
      <c r="ZL8" s="1">
        <v>0.10686342592592592</v>
      </c>
      <c r="ZM8">
        <v>76</v>
      </c>
      <c r="ZN8">
        <v>50</v>
      </c>
      <c r="ZO8">
        <v>126</v>
      </c>
      <c r="ZP8">
        <v>2535</v>
      </c>
      <c r="ZQ8">
        <v>60</v>
      </c>
      <c r="ZR8">
        <v>25</v>
      </c>
      <c r="ZS8">
        <v>2620</v>
      </c>
      <c r="ZT8">
        <v>0</v>
      </c>
      <c r="ZU8">
        <v>0</v>
      </c>
      <c r="ZV8">
        <v>0</v>
      </c>
      <c r="ZW8">
        <v>2</v>
      </c>
      <c r="ZX8">
        <v>1</v>
      </c>
      <c r="ZY8">
        <v>3</v>
      </c>
      <c r="ZZ8">
        <v>135</v>
      </c>
      <c r="AAA8">
        <v>2</v>
      </c>
      <c r="AAB8">
        <v>0</v>
      </c>
      <c r="AAC8">
        <v>137</v>
      </c>
      <c r="AAD8">
        <v>98.54</v>
      </c>
      <c r="AAE8">
        <v>2400</v>
      </c>
      <c r="AAF8" s="12">
        <f t="shared" si="51"/>
        <v>109.16666666666666</v>
      </c>
      <c r="AAG8" t="s">
        <v>2238</v>
      </c>
      <c r="AAH8" t="s">
        <v>2736</v>
      </c>
      <c r="AAI8" t="s">
        <v>2692</v>
      </c>
      <c r="AAJ8">
        <v>8</v>
      </c>
      <c r="AAK8" s="1">
        <v>1.2930092592592592</v>
      </c>
      <c r="AAL8" s="1">
        <v>0.48527777777777775</v>
      </c>
      <c r="AAM8" s="1">
        <v>0.34646990740740741</v>
      </c>
      <c r="AAN8" s="1">
        <v>0.8077199074074074</v>
      </c>
      <c r="AAO8">
        <v>751</v>
      </c>
      <c r="AAP8">
        <v>246</v>
      </c>
      <c r="AAQ8">
        <v>997</v>
      </c>
      <c r="AAR8">
        <v>9831</v>
      </c>
      <c r="AAS8">
        <v>322</v>
      </c>
      <c r="AAT8">
        <v>76</v>
      </c>
      <c r="AAU8">
        <v>10229</v>
      </c>
      <c r="AAV8">
        <v>0</v>
      </c>
      <c r="AAW8">
        <v>0</v>
      </c>
      <c r="AAX8">
        <v>0</v>
      </c>
      <c r="AAY8">
        <v>13</v>
      </c>
      <c r="AAZ8">
        <v>10</v>
      </c>
      <c r="ABA8">
        <v>23</v>
      </c>
      <c r="ABB8">
        <v>1004</v>
      </c>
      <c r="ABC8">
        <v>18</v>
      </c>
      <c r="ABD8">
        <v>0</v>
      </c>
      <c r="ABE8">
        <v>1022</v>
      </c>
      <c r="ABF8">
        <v>98.24</v>
      </c>
      <c r="ABG8">
        <f t="shared" si="52"/>
        <v>10800</v>
      </c>
      <c r="ABH8" s="12">
        <f t="shared" si="53"/>
        <v>94.712962962962962</v>
      </c>
      <c r="ABI8" s="1">
        <f t="shared" si="57"/>
        <v>0.10783950617283949</v>
      </c>
      <c r="ABJ8" t="s">
        <v>2238</v>
      </c>
      <c r="ABK8" t="s">
        <v>2736</v>
      </c>
      <c r="ABL8" t="s">
        <v>2692</v>
      </c>
      <c r="ABM8">
        <v>2.5</v>
      </c>
      <c r="ABN8" s="1">
        <v>0.22957175925925924</v>
      </c>
      <c r="ABO8" s="1">
        <v>8.895833333333332E-2</v>
      </c>
      <c r="ABP8" s="1">
        <v>8.895833333333332E-2</v>
      </c>
      <c r="ABQ8" s="1">
        <v>0.1332986111111111</v>
      </c>
      <c r="ABR8">
        <v>89</v>
      </c>
      <c r="ABS8">
        <v>27</v>
      </c>
      <c r="ABT8">
        <v>116</v>
      </c>
      <c r="ABU8">
        <v>1947</v>
      </c>
      <c r="ABV8">
        <v>50</v>
      </c>
      <c r="ABW8">
        <v>7</v>
      </c>
      <c r="ABX8">
        <v>2004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J8">
        <v>1500</v>
      </c>
      <c r="ACK8" s="12">
        <f t="shared" si="7"/>
        <v>133.6</v>
      </c>
      <c r="ACL8" t="s">
        <v>2238</v>
      </c>
      <c r="ACM8" t="s">
        <v>2736</v>
      </c>
      <c r="ACN8" t="s">
        <v>2692</v>
      </c>
      <c r="ACO8">
        <v>8</v>
      </c>
      <c r="ACP8" s="1">
        <v>0.45104166666666662</v>
      </c>
      <c r="ACQ8" s="1">
        <v>0.10879629629629629</v>
      </c>
      <c r="ACR8" s="1">
        <v>0.10879629629629629</v>
      </c>
      <c r="ACS8" s="1">
        <v>0.29846064814814816</v>
      </c>
      <c r="ACT8">
        <v>111</v>
      </c>
      <c r="ACU8">
        <v>44</v>
      </c>
      <c r="ACV8">
        <v>155</v>
      </c>
      <c r="ACW8">
        <v>2510</v>
      </c>
      <c r="ACX8">
        <v>50</v>
      </c>
      <c r="ACY8">
        <v>16</v>
      </c>
      <c r="ACZ8">
        <v>2576</v>
      </c>
      <c r="ADA8">
        <v>0</v>
      </c>
      <c r="ADB8">
        <v>0</v>
      </c>
      <c r="ADC8">
        <v>0</v>
      </c>
      <c r="ADD8">
        <v>4</v>
      </c>
      <c r="ADE8">
        <v>1</v>
      </c>
      <c r="ADF8">
        <v>5</v>
      </c>
      <c r="ADG8">
        <v>95</v>
      </c>
      <c r="ADH8">
        <v>1</v>
      </c>
      <c r="ADI8">
        <v>0</v>
      </c>
      <c r="ADJ8">
        <v>96</v>
      </c>
      <c r="ADK8">
        <v>98.96</v>
      </c>
      <c r="ADL8">
        <v>2400</v>
      </c>
      <c r="ADM8" s="12">
        <f>ACZ8/ADL8*100</f>
        <v>107.33333333333333</v>
      </c>
      <c r="ADN8" t="s">
        <v>2238</v>
      </c>
      <c r="ADO8" t="s">
        <v>2736</v>
      </c>
      <c r="ADP8" t="s">
        <v>2692</v>
      </c>
      <c r="ADQ8">
        <v>8</v>
      </c>
      <c r="ADR8" s="1">
        <v>0.30747685185185186</v>
      </c>
      <c r="ADS8" s="1">
        <v>0.11954861111111111</v>
      </c>
      <c r="ADT8" s="1">
        <v>0.11954861111111111</v>
      </c>
      <c r="ADU8" s="1">
        <v>0.16131944444444443</v>
      </c>
      <c r="ADV8">
        <v>122</v>
      </c>
      <c r="ADW8">
        <v>54</v>
      </c>
      <c r="ADX8">
        <v>176</v>
      </c>
      <c r="ADY8">
        <v>2447</v>
      </c>
      <c r="ADZ8">
        <v>86</v>
      </c>
      <c r="AEA8">
        <v>21</v>
      </c>
      <c r="AEB8">
        <v>2554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N8">
        <v>2400</v>
      </c>
      <c r="AEO8" s="12">
        <f t="shared" si="8"/>
        <v>106.41666666666667</v>
      </c>
      <c r="AEP8" t="s">
        <v>2238</v>
      </c>
      <c r="AEQ8" t="s">
        <v>2736</v>
      </c>
      <c r="AER8" t="s">
        <v>2692</v>
      </c>
      <c r="AES8">
        <v>8</v>
      </c>
      <c r="AET8" s="1">
        <v>0.30572916666666666</v>
      </c>
      <c r="AEU8" s="1">
        <v>0.13159722222222223</v>
      </c>
      <c r="AEV8" s="1">
        <v>0.13159722222222223</v>
      </c>
      <c r="AEW8" s="1">
        <v>0.1398263888888889</v>
      </c>
      <c r="AEX8">
        <v>111</v>
      </c>
      <c r="AEY8">
        <v>75</v>
      </c>
      <c r="AEZ8">
        <v>186</v>
      </c>
      <c r="AFA8">
        <v>2402</v>
      </c>
      <c r="AFB8">
        <v>154</v>
      </c>
      <c r="AFC8">
        <v>20</v>
      </c>
      <c r="AFD8">
        <v>2576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P8">
        <v>2400</v>
      </c>
      <c r="AFQ8" s="12">
        <f t="shared" si="9"/>
        <v>107.33333333333333</v>
      </c>
      <c r="AFR8" t="s">
        <v>2238</v>
      </c>
      <c r="AFS8" t="s">
        <v>2736</v>
      </c>
      <c r="AFT8" t="s">
        <v>2692</v>
      </c>
      <c r="AFU8">
        <v>8</v>
      </c>
      <c r="AFV8" s="35">
        <v>0.37995370370370374</v>
      </c>
      <c r="AFW8" s="35">
        <v>0.11923611111111111</v>
      </c>
      <c r="AFX8" s="139">
        <v>0.11923611111111111</v>
      </c>
      <c r="AFY8" s="139">
        <v>0.16556712962962963</v>
      </c>
      <c r="AFZ8" s="44">
        <v>121</v>
      </c>
      <c r="AGA8" s="44">
        <v>60</v>
      </c>
      <c r="AGB8" s="44">
        <v>181</v>
      </c>
      <c r="AGC8" s="44">
        <v>2477</v>
      </c>
      <c r="AGD8" s="44">
        <v>90</v>
      </c>
      <c r="AGE8" s="44">
        <v>21</v>
      </c>
      <c r="AGF8" s="44">
        <v>2588</v>
      </c>
      <c r="AGG8" s="44">
        <v>0</v>
      </c>
      <c r="AGH8" s="44">
        <v>0</v>
      </c>
      <c r="AGI8" s="44">
        <v>0</v>
      </c>
      <c r="AGJ8" s="44">
        <v>0</v>
      </c>
      <c r="AGK8" s="34">
        <v>0</v>
      </c>
      <c r="AGL8" s="44">
        <v>0</v>
      </c>
      <c r="AGM8" s="44">
        <v>0</v>
      </c>
      <c r="AGN8" s="34">
        <v>0</v>
      </c>
      <c r="AGO8" s="34">
        <v>0</v>
      </c>
      <c r="AGP8" s="44">
        <v>0</v>
      </c>
      <c r="AGQ8" s="34">
        <v>0</v>
      </c>
      <c r="AGR8">
        <v>2400</v>
      </c>
      <c r="AGS8" s="12">
        <f t="shared" si="10"/>
        <v>107.83333333333334</v>
      </c>
      <c r="AGT8" t="s">
        <v>2238</v>
      </c>
      <c r="AGU8" t="s">
        <v>2736</v>
      </c>
      <c r="AGV8" t="s">
        <v>2692</v>
      </c>
      <c r="AGW8">
        <v>8</v>
      </c>
      <c r="AGX8" s="1">
        <v>0</v>
      </c>
      <c r="AGY8" s="1">
        <v>0</v>
      </c>
      <c r="AGZ8" s="1">
        <v>0</v>
      </c>
      <c r="AHA8" s="1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4</v>
      </c>
      <c r="AHM8">
        <v>6</v>
      </c>
      <c r="AHN8">
        <v>10</v>
      </c>
      <c r="AHO8">
        <v>431</v>
      </c>
      <c r="AHP8">
        <v>7</v>
      </c>
      <c r="AHQ8">
        <v>0</v>
      </c>
      <c r="AHR8">
        <v>438</v>
      </c>
      <c r="AHS8">
        <v>98.4</v>
      </c>
      <c r="AHT8">
        <v>2400</v>
      </c>
      <c r="AHU8" s="12">
        <f t="shared" si="11"/>
        <v>0</v>
      </c>
      <c r="AHV8" t="s">
        <v>2238</v>
      </c>
      <c r="AHW8" t="s">
        <v>2736</v>
      </c>
      <c r="AHX8" t="s">
        <v>2692</v>
      </c>
      <c r="AHY8">
        <v>8</v>
      </c>
      <c r="AHZ8" s="1">
        <v>0</v>
      </c>
      <c r="AIA8" s="1">
        <v>0</v>
      </c>
      <c r="AIB8" s="1">
        <v>0</v>
      </c>
      <c r="AIC8" s="1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2400</v>
      </c>
      <c r="AIW8" s="12">
        <f t="shared" si="12"/>
        <v>0</v>
      </c>
      <c r="AIX8" t="s">
        <v>2238</v>
      </c>
      <c r="AIY8" t="s">
        <v>2736</v>
      </c>
      <c r="AIZ8" t="s">
        <v>2692</v>
      </c>
      <c r="AJA8">
        <v>8</v>
      </c>
      <c r="AJB8" s="1">
        <v>0.28480324074074076</v>
      </c>
      <c r="AJC8" s="1">
        <v>0.11923611111111111</v>
      </c>
      <c r="AJD8" s="1">
        <v>9.5150462962962964E-2</v>
      </c>
      <c r="AJE8" s="1">
        <v>0.16556712962962963</v>
      </c>
      <c r="AJF8">
        <v>121</v>
      </c>
      <c r="AJG8">
        <v>60</v>
      </c>
      <c r="AJH8">
        <v>181</v>
      </c>
      <c r="AJI8">
        <v>2477</v>
      </c>
      <c r="AJJ8">
        <v>90</v>
      </c>
      <c r="AJK8">
        <v>21</v>
      </c>
      <c r="AJL8">
        <v>2588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X8">
        <v>2400</v>
      </c>
      <c r="AJY8" s="12">
        <f t="shared" si="13"/>
        <v>107.83333333333334</v>
      </c>
      <c r="AJZ8" t="s">
        <v>2238</v>
      </c>
      <c r="AKA8" t="s">
        <v>2736</v>
      </c>
      <c r="AKB8" t="s">
        <v>2692</v>
      </c>
      <c r="AKC8">
        <v>8</v>
      </c>
      <c r="AKD8" s="1">
        <v>1.4666898148148146</v>
      </c>
      <c r="AKE8" s="1">
        <v>0.5681828703703703</v>
      </c>
      <c r="AKF8" s="1">
        <v>0.20751157407407406</v>
      </c>
      <c r="AKG8" s="1">
        <v>0.89849537037037042</v>
      </c>
      <c r="AKH8">
        <v>554</v>
      </c>
      <c r="AKI8">
        <v>260</v>
      </c>
      <c r="AKJ8">
        <v>814</v>
      </c>
      <c r="AKK8">
        <v>11783</v>
      </c>
      <c r="AKL8">
        <v>430</v>
      </c>
      <c r="AKM8">
        <v>85</v>
      </c>
      <c r="AKN8">
        <v>12298</v>
      </c>
      <c r="AKO8">
        <v>0</v>
      </c>
      <c r="AKP8">
        <v>0</v>
      </c>
      <c r="AKQ8">
        <v>0</v>
      </c>
      <c r="AKR8">
        <v>8</v>
      </c>
      <c r="AKS8">
        <v>7</v>
      </c>
      <c r="AKT8">
        <v>15</v>
      </c>
      <c r="AKU8">
        <v>526</v>
      </c>
      <c r="AKV8">
        <v>8</v>
      </c>
      <c r="AKW8">
        <v>0</v>
      </c>
      <c r="AKX8">
        <v>534</v>
      </c>
      <c r="AKY8">
        <v>98.5</v>
      </c>
      <c r="AKZ8">
        <f t="shared" si="54"/>
        <v>11100</v>
      </c>
      <c r="ALA8" s="12">
        <f t="shared" si="14"/>
        <v>110.7927927927928</v>
      </c>
      <c r="ALC8" s="12"/>
    </row>
    <row r="9" spans="1:991">
      <c r="A9" t="s">
        <v>2378</v>
      </c>
      <c r="B9" t="s">
        <v>2737</v>
      </c>
      <c r="C9" t="s">
        <v>2692</v>
      </c>
      <c r="D9">
        <v>8</v>
      </c>
      <c r="E9" s="1">
        <v>0.23364583333333333</v>
      </c>
      <c r="F9" s="1">
        <v>9.4583333333333339E-2</v>
      </c>
      <c r="G9" s="1">
        <v>9.4583333333333339E-2</v>
      </c>
      <c r="H9" s="1">
        <v>0.11655092592592593</v>
      </c>
      <c r="I9">
        <v>1130</v>
      </c>
      <c r="J9">
        <v>11</v>
      </c>
      <c r="K9">
        <v>1141</v>
      </c>
      <c r="L9">
        <v>611</v>
      </c>
      <c r="M9">
        <v>1</v>
      </c>
      <c r="N9">
        <v>11</v>
      </c>
      <c r="O9">
        <v>623</v>
      </c>
      <c r="P9">
        <v>0</v>
      </c>
      <c r="Q9">
        <v>0</v>
      </c>
      <c r="R9">
        <v>0</v>
      </c>
      <c r="S9">
        <v>68</v>
      </c>
      <c r="T9">
        <v>11</v>
      </c>
      <c r="U9">
        <v>79</v>
      </c>
      <c r="V9">
        <v>611</v>
      </c>
      <c r="W9">
        <v>12</v>
      </c>
      <c r="X9">
        <v>4</v>
      </c>
      <c r="Y9">
        <v>627</v>
      </c>
      <c r="Z9">
        <v>97.45</v>
      </c>
      <c r="AA9">
        <v>823</v>
      </c>
      <c r="AB9" s="12">
        <f t="shared" si="15"/>
        <v>75.698663426488451</v>
      </c>
      <c r="AC9" t="s">
        <v>2378</v>
      </c>
      <c r="AD9" t="s">
        <v>2737</v>
      </c>
      <c r="AE9" t="s">
        <v>2692</v>
      </c>
      <c r="AF9">
        <v>8</v>
      </c>
      <c r="AG9" s="1">
        <v>0.38870370370370372</v>
      </c>
      <c r="AH9" s="1">
        <v>9.4305555555555545E-2</v>
      </c>
      <c r="AI9" s="1">
        <v>9.4305555555555545E-2</v>
      </c>
      <c r="AJ9" s="1">
        <v>0.25918981481481479</v>
      </c>
      <c r="AK9">
        <v>1403</v>
      </c>
      <c r="AL9">
        <v>16</v>
      </c>
      <c r="AM9">
        <v>1419</v>
      </c>
      <c r="AN9">
        <v>601</v>
      </c>
      <c r="AO9">
        <v>13</v>
      </c>
      <c r="AP9">
        <v>7</v>
      </c>
      <c r="AQ9">
        <v>621</v>
      </c>
      <c r="AR9">
        <v>0</v>
      </c>
      <c r="AS9">
        <v>0</v>
      </c>
      <c r="AT9">
        <v>0</v>
      </c>
      <c r="AU9">
        <v>62</v>
      </c>
      <c r="AV9">
        <v>3</v>
      </c>
      <c r="AW9">
        <v>65</v>
      </c>
      <c r="AX9">
        <v>492</v>
      </c>
      <c r="AY9">
        <v>3</v>
      </c>
      <c r="AZ9">
        <v>0</v>
      </c>
      <c r="BA9">
        <v>495</v>
      </c>
      <c r="BB9">
        <v>99.39</v>
      </c>
      <c r="BC9">
        <v>823</v>
      </c>
      <c r="BD9" s="12">
        <f>AQ9/BC9*100</f>
        <v>75.455650060753342</v>
      </c>
      <c r="BE9" t="s">
        <v>2378</v>
      </c>
      <c r="BF9" t="s">
        <v>2737</v>
      </c>
      <c r="BG9" t="s">
        <v>2692</v>
      </c>
      <c r="BH9">
        <v>8</v>
      </c>
      <c r="BI9" s="1">
        <v>0.31104166666666666</v>
      </c>
      <c r="BJ9" s="1">
        <v>9.2071759259259256E-2</v>
      </c>
      <c r="BK9" s="1">
        <v>9.2071759259259256E-2</v>
      </c>
      <c r="BL9" s="1">
        <v>0.20791666666666667</v>
      </c>
      <c r="BM9">
        <v>1479</v>
      </c>
      <c r="BN9">
        <v>2</v>
      </c>
      <c r="BO9">
        <v>1481</v>
      </c>
      <c r="BP9">
        <v>280</v>
      </c>
      <c r="BQ9">
        <v>2</v>
      </c>
      <c r="BR9">
        <v>0</v>
      </c>
      <c r="BS9">
        <v>282</v>
      </c>
      <c r="BT9">
        <v>0</v>
      </c>
      <c r="BU9">
        <v>0</v>
      </c>
      <c r="BV9">
        <v>0</v>
      </c>
      <c r="BW9">
        <v>53</v>
      </c>
      <c r="BX9">
        <v>10</v>
      </c>
      <c r="BY9">
        <v>63</v>
      </c>
      <c r="BZ9">
        <v>452</v>
      </c>
      <c r="CA9">
        <v>12</v>
      </c>
      <c r="CB9">
        <v>5</v>
      </c>
      <c r="CC9">
        <v>469</v>
      </c>
      <c r="CD9">
        <v>96.38</v>
      </c>
      <c r="CE9">
        <v>823</v>
      </c>
      <c r="CF9" s="12">
        <f>BS9/CE9*100</f>
        <v>34.264884568651276</v>
      </c>
      <c r="CG9" t="s">
        <v>2378</v>
      </c>
      <c r="CH9" t="s">
        <v>2737</v>
      </c>
      <c r="CI9" t="s">
        <v>2692</v>
      </c>
      <c r="CJ9">
        <v>8</v>
      </c>
      <c r="CK9" s="1">
        <v>0.24285879629629628</v>
      </c>
      <c r="CL9" s="1">
        <v>9.8182870370370365E-2</v>
      </c>
      <c r="CM9" s="1">
        <v>9.8182870370370365E-2</v>
      </c>
      <c r="CN9" s="1">
        <v>0.12653935185185186</v>
      </c>
      <c r="CO9">
        <v>1263</v>
      </c>
      <c r="CP9">
        <v>11</v>
      </c>
      <c r="CQ9">
        <v>1274</v>
      </c>
      <c r="CR9">
        <v>954</v>
      </c>
      <c r="CS9">
        <v>3</v>
      </c>
      <c r="CT9">
        <v>8</v>
      </c>
      <c r="CU9">
        <v>965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823</v>
      </c>
      <c r="DH9" s="12">
        <f>CU9/DG9*100</f>
        <v>117.2539489671932</v>
      </c>
      <c r="DI9" t="s">
        <v>2378</v>
      </c>
      <c r="DJ9" t="s">
        <v>2737</v>
      </c>
      <c r="DK9" t="s">
        <v>2692</v>
      </c>
      <c r="DL9">
        <v>8</v>
      </c>
      <c r="DM9" s="1">
        <v>0.30453703703703705</v>
      </c>
      <c r="DN9" s="1">
        <v>0.11288194444444444</v>
      </c>
      <c r="DO9" s="1">
        <v>0.11288194444444444</v>
      </c>
      <c r="DP9" s="1">
        <v>0.14894675925925926</v>
      </c>
      <c r="DQ9">
        <v>1479</v>
      </c>
      <c r="DR9">
        <v>9</v>
      </c>
      <c r="DS9">
        <v>1488</v>
      </c>
      <c r="DT9">
        <v>916</v>
      </c>
      <c r="DU9">
        <v>2</v>
      </c>
      <c r="DV9">
        <v>7</v>
      </c>
      <c r="DW9">
        <v>925</v>
      </c>
      <c r="DX9">
        <v>0</v>
      </c>
      <c r="DY9">
        <v>0</v>
      </c>
      <c r="DZ9">
        <v>0</v>
      </c>
      <c r="EA9">
        <v>79</v>
      </c>
      <c r="EB9">
        <v>4</v>
      </c>
      <c r="EC9">
        <v>83</v>
      </c>
      <c r="ED9">
        <v>628</v>
      </c>
      <c r="EE9">
        <v>4</v>
      </c>
      <c r="EF9">
        <v>2</v>
      </c>
      <c r="EG9">
        <v>634</v>
      </c>
      <c r="EH9">
        <v>99.05</v>
      </c>
      <c r="EI9">
        <v>823</v>
      </c>
      <c r="EJ9" s="12">
        <f>DW9/EI9*100</f>
        <v>112.39368165249088</v>
      </c>
      <c r="EK9" t="s">
        <v>2378</v>
      </c>
      <c r="EL9" t="s">
        <v>2737</v>
      </c>
      <c r="EM9" s="1">
        <v>2.1296296296296298E-3</v>
      </c>
      <c r="EN9" s="1">
        <v>3.3564814814814812E-4</v>
      </c>
      <c r="EO9" s="1">
        <v>3.3564814814814812E-4</v>
      </c>
      <c r="EP9" s="1">
        <v>1.7824074074074072E-3</v>
      </c>
      <c r="EQ9">
        <v>3</v>
      </c>
      <c r="ER9">
        <v>0</v>
      </c>
      <c r="ES9">
        <v>3</v>
      </c>
      <c r="ET9">
        <v>6</v>
      </c>
      <c r="EU9">
        <v>0</v>
      </c>
      <c r="EV9">
        <v>0</v>
      </c>
      <c r="EW9">
        <v>6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J9" s="12"/>
      <c r="FK9" t="s">
        <v>2378</v>
      </c>
      <c r="FL9" t="s">
        <v>2737</v>
      </c>
      <c r="FM9" s="1">
        <v>0</v>
      </c>
      <c r="FN9" s="1">
        <v>0</v>
      </c>
      <c r="FO9" s="1">
        <v>0</v>
      </c>
      <c r="FP9" s="1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J9" s="12"/>
      <c r="GK9" t="s">
        <v>2378</v>
      </c>
      <c r="GL9" t="s">
        <v>2737</v>
      </c>
      <c r="GN9" s="1">
        <v>0.11288194444444444</v>
      </c>
      <c r="GO9" s="12"/>
      <c r="GP9" s="12"/>
      <c r="GQ9" s="12"/>
      <c r="GR9" s="12"/>
      <c r="GS9" s="12"/>
      <c r="GT9">
        <f t="shared" si="20"/>
        <v>922</v>
      </c>
      <c r="GU9">
        <f t="shared" si="21"/>
        <v>2</v>
      </c>
      <c r="GV9">
        <f t="shared" si="22"/>
        <v>7</v>
      </c>
      <c r="GW9">
        <f t="shared" si="23"/>
        <v>931</v>
      </c>
      <c r="GX9">
        <v>0</v>
      </c>
      <c r="GY9">
        <v>0</v>
      </c>
      <c r="GZ9">
        <v>0</v>
      </c>
      <c r="HA9" s="12"/>
      <c r="HB9" s="12"/>
      <c r="HC9" s="12"/>
      <c r="HD9">
        <f t="shared" si="24"/>
        <v>628</v>
      </c>
      <c r="HE9">
        <f t="shared" si="25"/>
        <v>4</v>
      </c>
      <c r="HF9">
        <f t="shared" si="26"/>
        <v>2</v>
      </c>
      <c r="HG9">
        <f>SUM(EG9,FG9,,'OCT QA data'!GG9)</f>
        <v>634</v>
      </c>
      <c r="HH9" s="12">
        <f t="shared" si="27"/>
        <v>99.05</v>
      </c>
      <c r="HI9">
        <v>823</v>
      </c>
      <c r="HJ9" s="102">
        <f t="shared" si="28"/>
        <v>113.12272174969624</v>
      </c>
      <c r="HK9" t="s">
        <v>2378</v>
      </c>
      <c r="HL9" t="s">
        <v>2737</v>
      </c>
      <c r="HN9" s="1">
        <f t="shared" si="29"/>
        <v>9.8405092592592586E-2</v>
      </c>
      <c r="HS9">
        <f t="shared" si="30"/>
        <v>6806</v>
      </c>
      <c r="HW9">
        <f t="shared" si="31"/>
        <v>3422</v>
      </c>
      <c r="IH9">
        <f t="shared" si="0"/>
        <v>98.06750000000001</v>
      </c>
      <c r="II9">
        <f t="shared" si="1"/>
        <v>4115</v>
      </c>
      <c r="IJ9" s="12">
        <f t="shared" si="2"/>
        <v>83.159173754556505</v>
      </c>
      <c r="IK9" t="s">
        <v>2378</v>
      </c>
      <c r="IL9" t="s">
        <v>2737</v>
      </c>
      <c r="IM9" s="1">
        <v>0.17557870370370368</v>
      </c>
      <c r="IN9" s="1">
        <v>5.7210648148148142E-2</v>
      </c>
      <c r="IO9" s="1">
        <v>5.7210648148148142E-2</v>
      </c>
      <c r="IP9" s="1">
        <v>6.4976851851851855E-2</v>
      </c>
      <c r="IQ9">
        <v>443</v>
      </c>
      <c r="IR9">
        <v>8</v>
      </c>
      <c r="IS9">
        <v>451</v>
      </c>
      <c r="IT9">
        <v>1105</v>
      </c>
      <c r="IU9">
        <v>7</v>
      </c>
      <c r="IV9">
        <v>3</v>
      </c>
      <c r="IW9">
        <v>1115</v>
      </c>
      <c r="IX9">
        <v>0</v>
      </c>
      <c r="IY9">
        <v>0</v>
      </c>
      <c r="IZ9">
        <v>0</v>
      </c>
      <c r="JA9">
        <v>127</v>
      </c>
      <c r="JB9">
        <v>9</v>
      </c>
      <c r="JC9">
        <v>136</v>
      </c>
      <c r="JD9">
        <v>324</v>
      </c>
      <c r="JE9">
        <v>6</v>
      </c>
      <c r="JF9">
        <v>3</v>
      </c>
      <c r="JG9">
        <v>333</v>
      </c>
      <c r="JH9">
        <v>97.3</v>
      </c>
      <c r="JI9">
        <v>823</v>
      </c>
      <c r="JJ9" s="12">
        <f t="shared" si="3"/>
        <v>135.47995139732686</v>
      </c>
      <c r="JK9" t="s">
        <v>2378</v>
      </c>
      <c r="JL9" t="s">
        <v>2737</v>
      </c>
      <c r="JM9" s="1">
        <v>0.46379629629629626</v>
      </c>
      <c r="JN9" s="1">
        <v>4.3206018518518519E-2</v>
      </c>
      <c r="JO9" s="1">
        <v>4.3206018518518519E-2</v>
      </c>
      <c r="JP9" s="1">
        <v>0.18142361111111113</v>
      </c>
      <c r="JQ9">
        <v>304</v>
      </c>
      <c r="JR9">
        <v>6</v>
      </c>
      <c r="JS9">
        <v>310</v>
      </c>
      <c r="JT9">
        <v>829</v>
      </c>
      <c r="JU9">
        <v>2</v>
      </c>
      <c r="JV9">
        <v>4</v>
      </c>
      <c r="JW9">
        <v>835</v>
      </c>
      <c r="JX9">
        <v>0</v>
      </c>
      <c r="JY9">
        <v>0</v>
      </c>
      <c r="JZ9">
        <v>0</v>
      </c>
      <c r="KA9">
        <v>95</v>
      </c>
      <c r="KB9">
        <v>1</v>
      </c>
      <c r="KC9">
        <v>96</v>
      </c>
      <c r="KD9">
        <v>75</v>
      </c>
      <c r="KE9">
        <v>0</v>
      </c>
      <c r="KF9">
        <v>1</v>
      </c>
      <c r="KG9">
        <v>76</v>
      </c>
      <c r="KH9">
        <v>98.68</v>
      </c>
      <c r="KI9">
        <v>823</v>
      </c>
      <c r="KJ9" s="12">
        <f t="shared" si="4"/>
        <v>101.4580801944107</v>
      </c>
      <c r="KK9" t="s">
        <v>2378</v>
      </c>
      <c r="KL9" t="s">
        <v>2737</v>
      </c>
      <c r="KM9" s="1">
        <v>0.37697916666666664</v>
      </c>
      <c r="KN9" s="1">
        <v>6.3657407407407399E-2</v>
      </c>
      <c r="KO9" s="1">
        <v>6.3657407407407399E-2</v>
      </c>
      <c r="KP9" s="1">
        <v>0.15157407407407408</v>
      </c>
      <c r="KQ9">
        <v>804</v>
      </c>
      <c r="KR9">
        <v>3</v>
      </c>
      <c r="KS9">
        <v>807</v>
      </c>
      <c r="KT9">
        <v>493</v>
      </c>
      <c r="KU9">
        <v>1</v>
      </c>
      <c r="KV9">
        <v>2</v>
      </c>
      <c r="KW9">
        <v>496</v>
      </c>
      <c r="KX9">
        <v>0</v>
      </c>
      <c r="KY9">
        <v>0</v>
      </c>
      <c r="KZ9">
        <v>0</v>
      </c>
      <c r="LA9">
        <v>270</v>
      </c>
      <c r="LB9">
        <v>10</v>
      </c>
      <c r="LC9">
        <v>280</v>
      </c>
      <c r="LD9">
        <v>1055</v>
      </c>
      <c r="LE9">
        <v>8</v>
      </c>
      <c r="LF9">
        <v>2</v>
      </c>
      <c r="LG9">
        <v>1065</v>
      </c>
      <c r="LH9">
        <v>99.06</v>
      </c>
      <c r="LI9">
        <v>463</v>
      </c>
      <c r="LJ9" s="12">
        <f t="shared" si="5"/>
        <v>107.12742980561556</v>
      </c>
      <c r="LK9" t="s">
        <v>2378</v>
      </c>
      <c r="LL9" t="s">
        <v>2737</v>
      </c>
      <c r="LM9">
        <v>8</v>
      </c>
      <c r="LN9" s="1">
        <v>0.29328703703703701</v>
      </c>
      <c r="LO9" s="1">
        <v>5.5891203703703707E-2</v>
      </c>
      <c r="LP9" s="1">
        <v>5.5891203703703707E-2</v>
      </c>
      <c r="LQ9" s="1">
        <v>0.20792824074074076</v>
      </c>
      <c r="LR9">
        <v>718</v>
      </c>
      <c r="LS9">
        <v>0</v>
      </c>
      <c r="LT9">
        <v>718</v>
      </c>
      <c r="LU9">
        <v>316</v>
      </c>
      <c r="LV9">
        <v>0</v>
      </c>
      <c r="LW9">
        <v>0</v>
      </c>
      <c r="LX9">
        <v>316</v>
      </c>
      <c r="LY9">
        <v>0</v>
      </c>
      <c r="LZ9">
        <v>0</v>
      </c>
      <c r="MA9">
        <v>0</v>
      </c>
      <c r="MB9">
        <v>266</v>
      </c>
      <c r="MC9">
        <v>11</v>
      </c>
      <c r="MD9">
        <v>277</v>
      </c>
      <c r="ME9">
        <v>1111</v>
      </c>
      <c r="MF9">
        <v>7</v>
      </c>
      <c r="MG9">
        <v>11</v>
      </c>
      <c r="MH9">
        <v>1129</v>
      </c>
      <c r="MI9">
        <v>98.41</v>
      </c>
      <c r="MJ9">
        <v>823</v>
      </c>
      <c r="MK9" s="12">
        <f t="shared" si="32"/>
        <v>38.396111786148239</v>
      </c>
      <c r="ML9" t="s">
        <v>2378</v>
      </c>
      <c r="MM9" t="s">
        <v>2737</v>
      </c>
      <c r="MN9" s="12"/>
      <c r="MO9" s="1">
        <v>0</v>
      </c>
      <c r="MP9" s="1">
        <v>0</v>
      </c>
      <c r="MQ9" s="1">
        <v>0</v>
      </c>
      <c r="MR9" s="1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K9" s="12"/>
      <c r="NL9" s="12"/>
      <c r="NM9" t="s">
        <v>2378</v>
      </c>
      <c r="NN9" t="s">
        <v>2737</v>
      </c>
      <c r="NO9" s="12"/>
      <c r="NP9" s="1">
        <v>0</v>
      </c>
      <c r="NQ9" s="1">
        <v>0</v>
      </c>
      <c r="NR9" s="1">
        <v>0</v>
      </c>
      <c r="NS9" s="1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L9" s="12"/>
      <c r="OM9" t="s">
        <v>2378</v>
      </c>
      <c r="ON9" t="s">
        <v>2737</v>
      </c>
      <c r="OO9" s="12"/>
      <c r="OP9" s="133">
        <v>3.4247685185185187E-2</v>
      </c>
      <c r="OQ9" s="133">
        <v>2.2893518518518521E-2</v>
      </c>
      <c r="OR9" s="133">
        <v>1.3888888888888889E-3</v>
      </c>
      <c r="OS9" s="133">
        <v>9.9537037037037042E-3</v>
      </c>
      <c r="OT9" s="134">
        <v>174</v>
      </c>
      <c r="OU9" s="134">
        <v>9</v>
      </c>
      <c r="OV9" s="134">
        <v>183</v>
      </c>
      <c r="OW9" s="134">
        <v>427</v>
      </c>
      <c r="OX9" s="134">
        <v>2</v>
      </c>
      <c r="OY9" s="134">
        <v>7</v>
      </c>
      <c r="OZ9" s="134">
        <v>436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L9" s="12"/>
      <c r="PM9" s="12"/>
      <c r="PN9" s="12"/>
      <c r="PO9" t="s">
        <v>2378</v>
      </c>
      <c r="PP9" t="s">
        <v>2737</v>
      </c>
      <c r="PQ9">
        <v>8</v>
      </c>
      <c r="PR9" s="12"/>
      <c r="PS9" s="1">
        <f t="shared" si="33"/>
        <v>7.8784722222222228E-2</v>
      </c>
      <c r="PT9" s="12"/>
      <c r="PU9" s="12"/>
      <c r="PV9" s="12"/>
      <c r="PW9" s="12"/>
      <c r="PX9">
        <f t="shared" si="34"/>
        <v>901</v>
      </c>
      <c r="PY9">
        <f t="shared" si="35"/>
        <v>743</v>
      </c>
      <c r="PZ9">
        <f t="shared" si="36"/>
        <v>2</v>
      </c>
      <c r="QA9">
        <f t="shared" si="37"/>
        <v>7</v>
      </c>
      <c r="QB9">
        <f t="shared" si="38"/>
        <v>752</v>
      </c>
      <c r="QC9">
        <v>0</v>
      </c>
      <c r="QD9">
        <v>0</v>
      </c>
      <c r="QE9">
        <v>0</v>
      </c>
      <c r="QI9">
        <v>1111</v>
      </c>
      <c r="QJ9">
        <v>7</v>
      </c>
      <c r="QK9">
        <v>11</v>
      </c>
      <c r="QL9">
        <v>1129</v>
      </c>
      <c r="QM9">
        <v>98.41</v>
      </c>
      <c r="QN9">
        <f t="shared" si="39"/>
        <v>823</v>
      </c>
      <c r="QO9" s="12">
        <f t="shared" si="55"/>
        <v>91.373025516403402</v>
      </c>
      <c r="QP9" t="s">
        <v>2378</v>
      </c>
      <c r="QQ9" t="s">
        <v>2737</v>
      </c>
      <c r="QR9" t="s">
        <v>2692</v>
      </c>
      <c r="QS9" s="1"/>
      <c r="QT9" s="1">
        <f t="shared" si="40"/>
        <v>5.4991319444444436E-2</v>
      </c>
      <c r="QU9" s="1"/>
      <c r="QV9" s="1"/>
      <c r="QY9">
        <f t="shared" si="41"/>
        <v>2286</v>
      </c>
      <c r="RC9">
        <f t="shared" si="42"/>
        <v>3198</v>
      </c>
      <c r="RN9" s="12">
        <f t="shared" si="43"/>
        <v>98.362500000000011</v>
      </c>
      <c r="RO9">
        <f t="shared" si="44"/>
        <v>2932</v>
      </c>
      <c r="RP9" s="12">
        <f t="shared" si="6"/>
        <v>109.07230559345157</v>
      </c>
      <c r="RQ9" t="s">
        <v>2378</v>
      </c>
      <c r="RR9" t="s">
        <v>2737</v>
      </c>
      <c r="RS9" t="s">
        <v>2692</v>
      </c>
      <c r="RT9">
        <v>8</v>
      </c>
      <c r="RU9" s="1">
        <v>0.10708333333333335</v>
      </c>
      <c r="RV9" s="1">
        <v>3.9085648148148147E-2</v>
      </c>
      <c r="RW9" s="1">
        <v>3.9085648148148147E-2</v>
      </c>
      <c r="RX9" s="1">
        <v>5.9120370370370372E-2</v>
      </c>
      <c r="RY9">
        <v>397</v>
      </c>
      <c r="RZ9">
        <v>1</v>
      </c>
      <c r="SA9">
        <v>398</v>
      </c>
      <c r="SB9">
        <v>571</v>
      </c>
      <c r="SC9">
        <v>1</v>
      </c>
      <c r="SD9">
        <v>0</v>
      </c>
      <c r="SE9">
        <v>572</v>
      </c>
      <c r="SF9">
        <v>0</v>
      </c>
      <c r="SG9">
        <v>0</v>
      </c>
      <c r="SH9">
        <v>0</v>
      </c>
      <c r="SI9">
        <v>103</v>
      </c>
      <c r="SJ9">
        <v>8</v>
      </c>
      <c r="SK9">
        <v>111</v>
      </c>
      <c r="SL9">
        <v>513</v>
      </c>
      <c r="SM9">
        <v>9</v>
      </c>
      <c r="SN9">
        <v>0</v>
      </c>
      <c r="SO9">
        <v>522</v>
      </c>
      <c r="SP9">
        <v>98.28</v>
      </c>
      <c r="SQ9">
        <v>823</v>
      </c>
      <c r="SR9" s="12">
        <f t="shared" si="59"/>
        <v>69.501822600243017</v>
      </c>
      <c r="SS9" t="s">
        <v>2378</v>
      </c>
      <c r="ST9" t="s">
        <v>2737</v>
      </c>
      <c r="SU9" t="s">
        <v>2692</v>
      </c>
      <c r="SV9">
        <v>8</v>
      </c>
      <c r="SW9" s="1">
        <v>0</v>
      </c>
      <c r="SX9" s="1">
        <v>0</v>
      </c>
      <c r="SY9" s="1">
        <v>0</v>
      </c>
      <c r="SZ9" s="1">
        <v>0</v>
      </c>
      <c r="TA9">
        <v>0</v>
      </c>
      <c r="TB9">
        <v>0</v>
      </c>
      <c r="TC9">
        <f t="shared" si="46"/>
        <v>0</v>
      </c>
      <c r="TD9">
        <v>0</v>
      </c>
      <c r="TE9">
        <v>0</v>
      </c>
      <c r="TF9">
        <v>0</v>
      </c>
      <c r="TG9">
        <f t="shared" si="56"/>
        <v>0</v>
      </c>
      <c r="TH9">
        <v>0</v>
      </c>
      <c r="TI9">
        <v>0</v>
      </c>
      <c r="TJ9">
        <v>0</v>
      </c>
      <c r="TK9">
        <v>146</v>
      </c>
      <c r="TL9">
        <v>13</v>
      </c>
      <c r="TM9">
        <v>159</v>
      </c>
      <c r="TN9">
        <v>1120</v>
      </c>
      <c r="TO9">
        <v>14</v>
      </c>
      <c r="TP9">
        <v>2</v>
      </c>
      <c r="TQ9">
        <v>1136</v>
      </c>
      <c r="TR9">
        <v>98.59</v>
      </c>
      <c r="TS9">
        <v>823</v>
      </c>
      <c r="TT9" s="12">
        <v>0</v>
      </c>
      <c r="TU9" t="s">
        <v>2378</v>
      </c>
      <c r="TV9" t="s">
        <v>2737</v>
      </c>
      <c r="TW9" t="s">
        <v>2692</v>
      </c>
      <c r="TY9" s="1">
        <v>0</v>
      </c>
      <c r="TZ9" s="1">
        <v>0</v>
      </c>
      <c r="UA9" s="1">
        <v>0</v>
      </c>
      <c r="UB9" s="1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130</v>
      </c>
      <c r="UN9">
        <v>10</v>
      </c>
      <c r="UO9">
        <v>140</v>
      </c>
      <c r="UP9">
        <v>754</v>
      </c>
      <c r="UQ9">
        <v>6</v>
      </c>
      <c r="UR9">
        <v>4</v>
      </c>
      <c r="US9">
        <v>764</v>
      </c>
      <c r="UT9">
        <v>98.69</v>
      </c>
      <c r="UV9" s="12"/>
      <c r="UW9" t="s">
        <v>2378</v>
      </c>
      <c r="UX9" t="s">
        <v>2737</v>
      </c>
      <c r="UY9" t="s">
        <v>2692</v>
      </c>
      <c r="VA9" s="1">
        <v>0</v>
      </c>
      <c r="VB9" s="1">
        <v>0</v>
      </c>
      <c r="VC9" s="1">
        <v>0</v>
      </c>
      <c r="VD9" s="1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49</v>
      </c>
      <c r="VP9">
        <v>6</v>
      </c>
      <c r="VQ9">
        <v>55</v>
      </c>
      <c r="VR9">
        <v>343</v>
      </c>
      <c r="VS9">
        <v>5</v>
      </c>
      <c r="VT9">
        <v>2</v>
      </c>
      <c r="VU9">
        <v>350</v>
      </c>
      <c r="VV9">
        <v>98</v>
      </c>
      <c r="VX9" s="12"/>
      <c r="VY9" t="s">
        <v>2378</v>
      </c>
      <c r="VZ9" t="s">
        <v>2737</v>
      </c>
      <c r="WA9" t="s">
        <v>2692</v>
      </c>
      <c r="WB9">
        <v>8</v>
      </c>
      <c r="WC9" s="1">
        <v>0.22633101851851853</v>
      </c>
      <c r="WD9" s="1">
        <v>9.7870370370370371E-2</v>
      </c>
      <c r="WE9" s="1">
        <v>9.7870370370370371E-2</v>
      </c>
      <c r="WF9" s="1">
        <v>6.880787037037038E-2</v>
      </c>
      <c r="WG9">
        <v>1085</v>
      </c>
      <c r="WH9">
        <v>24</v>
      </c>
      <c r="WI9">
        <v>1109</v>
      </c>
      <c r="WJ9">
        <v>621</v>
      </c>
      <c r="WK9">
        <v>0</v>
      </c>
      <c r="WL9">
        <v>24</v>
      </c>
      <c r="WM9">
        <v>645</v>
      </c>
      <c r="WN9">
        <v>0</v>
      </c>
      <c r="WO9">
        <v>0</v>
      </c>
      <c r="WP9">
        <v>0</v>
      </c>
      <c r="WQ9">
        <v>78</v>
      </c>
      <c r="WR9">
        <v>16</v>
      </c>
      <c r="WS9">
        <v>94</v>
      </c>
      <c r="WT9">
        <v>778</v>
      </c>
      <c r="WU9">
        <v>9</v>
      </c>
      <c r="WV9">
        <v>16</v>
      </c>
      <c r="WW9">
        <v>803</v>
      </c>
      <c r="WX9">
        <v>96.89</v>
      </c>
      <c r="WY9">
        <v>823</v>
      </c>
      <c r="WZ9" s="12">
        <f t="shared" si="63"/>
        <v>78.371810449574724</v>
      </c>
      <c r="XA9" t="s">
        <v>2378</v>
      </c>
      <c r="XB9" t="s">
        <v>2737</v>
      </c>
      <c r="XC9" t="s">
        <v>2692</v>
      </c>
      <c r="XD9">
        <v>8</v>
      </c>
      <c r="XE9" s="1">
        <v>0</v>
      </c>
      <c r="XF9" s="1">
        <v>0</v>
      </c>
      <c r="XG9" s="1">
        <v>0</v>
      </c>
      <c r="XH9" s="1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B9" s="12"/>
      <c r="YC9" t="s">
        <v>2378</v>
      </c>
      <c r="YD9" t="s">
        <v>2737</v>
      </c>
      <c r="YE9" t="s">
        <v>2692</v>
      </c>
      <c r="YF9">
        <v>8</v>
      </c>
      <c r="YG9" s="1">
        <v>3.9074074074074074E-2</v>
      </c>
      <c r="YH9" s="1">
        <v>2.2511574074074073E-2</v>
      </c>
      <c r="YI9" s="1">
        <v>2.2511574074074073E-2</v>
      </c>
      <c r="YJ9" s="1">
        <v>1.6111111111111111E-2</v>
      </c>
      <c r="YK9">
        <v>386</v>
      </c>
      <c r="YL9">
        <v>0</v>
      </c>
      <c r="YM9">
        <v>386</v>
      </c>
      <c r="YN9">
        <v>45</v>
      </c>
      <c r="YO9">
        <v>0</v>
      </c>
      <c r="YP9">
        <v>0</v>
      </c>
      <c r="YQ9">
        <v>45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D9" s="12"/>
      <c r="ZE9" t="s">
        <v>2378</v>
      </c>
      <c r="ZF9" t="s">
        <v>2737</v>
      </c>
      <c r="ZG9" t="s">
        <v>2692</v>
      </c>
      <c r="ZH9">
        <v>8</v>
      </c>
      <c r="ZI9" s="1">
        <v>0.20532407407407408</v>
      </c>
      <c r="ZJ9" s="1">
        <v>0.12039351851851852</v>
      </c>
      <c r="ZK9" s="1">
        <v>6.008101851851852E-2</v>
      </c>
      <c r="ZL9" s="1">
        <v>8.4918981481481484E-2</v>
      </c>
      <c r="ZM9">
        <v>1471</v>
      </c>
      <c r="ZN9">
        <v>24</v>
      </c>
      <c r="ZO9">
        <v>1495</v>
      </c>
      <c r="ZP9">
        <v>666</v>
      </c>
      <c r="ZQ9">
        <v>0</v>
      </c>
      <c r="ZR9">
        <v>24</v>
      </c>
      <c r="ZS9">
        <v>690</v>
      </c>
      <c r="ZT9">
        <v>0</v>
      </c>
      <c r="ZU9">
        <v>0</v>
      </c>
      <c r="ZV9">
        <v>0</v>
      </c>
      <c r="ZW9">
        <v>78</v>
      </c>
      <c r="ZX9">
        <v>16</v>
      </c>
      <c r="ZY9">
        <v>94</v>
      </c>
      <c r="ZZ9">
        <v>778</v>
      </c>
      <c r="AAA9">
        <v>9</v>
      </c>
      <c r="AAB9">
        <v>16</v>
      </c>
      <c r="AAC9">
        <v>803</v>
      </c>
      <c r="AAD9">
        <v>96.89</v>
      </c>
      <c r="AAE9">
        <v>823</v>
      </c>
      <c r="AAF9" s="12">
        <f t="shared" si="51"/>
        <v>83.839611178614831</v>
      </c>
      <c r="AAG9" t="s">
        <v>2378</v>
      </c>
      <c r="AAH9" t="s">
        <v>2737</v>
      </c>
      <c r="AAI9" t="s">
        <v>2692</v>
      </c>
      <c r="AAJ9">
        <v>8</v>
      </c>
      <c r="AAK9" s="1">
        <v>0.30354166666666665</v>
      </c>
      <c r="AAL9" s="1">
        <v>0.15947916666666667</v>
      </c>
      <c r="AAM9" s="1">
        <v>6.895833333333333E-2</v>
      </c>
      <c r="AAN9" s="1">
        <v>0.14405092592592592</v>
      </c>
      <c r="AAO9">
        <v>1868</v>
      </c>
      <c r="AAP9">
        <v>25</v>
      </c>
      <c r="AAQ9">
        <v>1893</v>
      </c>
      <c r="AAR9">
        <v>1237</v>
      </c>
      <c r="AAS9">
        <v>1</v>
      </c>
      <c r="AAT9">
        <v>24</v>
      </c>
      <c r="AAU9">
        <v>1262</v>
      </c>
      <c r="AAV9">
        <v>0</v>
      </c>
      <c r="AAW9">
        <v>0</v>
      </c>
      <c r="AAX9">
        <v>0</v>
      </c>
      <c r="AAY9">
        <v>506</v>
      </c>
      <c r="AAZ9">
        <v>53</v>
      </c>
      <c r="ABA9">
        <v>559</v>
      </c>
      <c r="ABB9">
        <v>3508</v>
      </c>
      <c r="ABC9">
        <v>43</v>
      </c>
      <c r="ABD9">
        <v>24</v>
      </c>
      <c r="ABE9">
        <v>3575</v>
      </c>
      <c r="ABF9">
        <v>98.13</v>
      </c>
      <c r="ABG9">
        <f t="shared" si="52"/>
        <v>2469</v>
      </c>
      <c r="ABH9" s="12">
        <f t="shared" si="53"/>
        <v>51.113811259619283</v>
      </c>
      <c r="ABI9" s="1">
        <f>AAL9/3</f>
        <v>5.3159722222222226E-2</v>
      </c>
      <c r="ABJ9" t="s">
        <v>2378</v>
      </c>
      <c r="ABK9" t="s">
        <v>2737</v>
      </c>
      <c r="ABL9" t="s">
        <v>2692</v>
      </c>
      <c r="ABM9">
        <v>4</v>
      </c>
      <c r="ABN9" s="1">
        <v>0.20672453703703705</v>
      </c>
      <c r="ABO9" s="1">
        <v>9.2118055555555564E-2</v>
      </c>
      <c r="ABP9" s="1">
        <v>9.2118055555555564E-2</v>
      </c>
      <c r="ABQ9" s="1">
        <v>9.3240740740740735E-2</v>
      </c>
      <c r="ABR9">
        <v>684</v>
      </c>
      <c r="ABS9">
        <v>13</v>
      </c>
      <c r="ABT9">
        <v>697</v>
      </c>
      <c r="ABU9">
        <v>1349</v>
      </c>
      <c r="ABV9">
        <v>13</v>
      </c>
      <c r="ABW9">
        <v>3</v>
      </c>
      <c r="ABX9">
        <v>1365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J9">
        <v>823</v>
      </c>
      <c r="ACK9" s="12">
        <f t="shared" si="7"/>
        <v>165.85662211421629</v>
      </c>
      <c r="ACL9" t="s">
        <v>2378</v>
      </c>
      <c r="ACM9" t="s">
        <v>2737</v>
      </c>
      <c r="ACN9" t="s">
        <v>2692</v>
      </c>
      <c r="ACO9">
        <v>8</v>
      </c>
      <c r="ACP9" s="1">
        <v>0.10715277777777778</v>
      </c>
      <c r="ACQ9" s="1">
        <v>5.8206018518518511E-2</v>
      </c>
      <c r="ACR9" s="1">
        <v>5.8206018518518511E-2</v>
      </c>
      <c r="ACS9" s="1">
        <v>3.7453703703703704E-2</v>
      </c>
      <c r="ACT9">
        <v>347</v>
      </c>
      <c r="ACU9">
        <v>19</v>
      </c>
      <c r="ACV9">
        <v>366</v>
      </c>
      <c r="ACW9">
        <v>958</v>
      </c>
      <c r="ACX9">
        <v>2</v>
      </c>
      <c r="ACY9">
        <v>17</v>
      </c>
      <c r="ACZ9">
        <v>977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100</v>
      </c>
      <c r="ADL9">
        <v>823</v>
      </c>
      <c r="ADM9" s="12">
        <f>ACZ9/ADL9*100</f>
        <v>118.71202916160388</v>
      </c>
      <c r="ADN9" t="s">
        <v>2378</v>
      </c>
      <c r="ADO9" t="s">
        <v>2737</v>
      </c>
      <c r="ADP9" t="s">
        <v>2692</v>
      </c>
      <c r="ADQ9">
        <v>8</v>
      </c>
      <c r="ADR9" s="1">
        <v>0.15710648148148149</v>
      </c>
      <c r="ADS9" s="1">
        <v>6.1423611111111109E-2</v>
      </c>
      <c r="ADT9" s="1">
        <v>6.1423611111111109E-2</v>
      </c>
      <c r="ADU9" s="1">
        <v>6.8854166666666661E-2</v>
      </c>
      <c r="ADV9">
        <v>504</v>
      </c>
      <c r="ADW9">
        <v>9</v>
      </c>
      <c r="ADX9">
        <v>513</v>
      </c>
      <c r="ADY9">
        <v>817</v>
      </c>
      <c r="ADZ9">
        <v>5</v>
      </c>
      <c r="AEA9">
        <v>4</v>
      </c>
      <c r="AEB9">
        <v>826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N9">
        <v>823</v>
      </c>
      <c r="AEO9" s="12">
        <f t="shared" si="8"/>
        <v>100.36452004860269</v>
      </c>
      <c r="AEP9" t="s">
        <v>2378</v>
      </c>
      <c r="AEQ9" t="s">
        <v>2737</v>
      </c>
      <c r="AER9" t="s">
        <v>2692</v>
      </c>
      <c r="AET9" s="1">
        <v>3.9155092592592596E-2</v>
      </c>
      <c r="AEU9" s="1">
        <v>3.0462962962962966E-2</v>
      </c>
      <c r="AEV9" s="1">
        <v>3.0462962962962966E-2</v>
      </c>
      <c r="AEW9" s="1">
        <v>4.5023148148148149E-3</v>
      </c>
      <c r="AEX9">
        <v>421</v>
      </c>
      <c r="AEY9">
        <v>0</v>
      </c>
      <c r="AEZ9">
        <v>421</v>
      </c>
      <c r="AFA9">
        <v>178</v>
      </c>
      <c r="AFB9">
        <v>0</v>
      </c>
      <c r="AFC9">
        <v>0</v>
      </c>
      <c r="AFD9">
        <v>178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Q9" s="12" t="e">
        <f t="shared" si="9"/>
        <v>#DIV/0!</v>
      </c>
      <c r="AFR9" t="s">
        <v>2378</v>
      </c>
      <c r="AFS9" t="s">
        <v>2737</v>
      </c>
      <c r="AFT9" t="s">
        <v>2692</v>
      </c>
      <c r="AFU9">
        <v>8</v>
      </c>
      <c r="AFV9" s="35">
        <v>0.37453703703703706</v>
      </c>
      <c r="AFW9" s="35">
        <v>0.1491550925925926</v>
      </c>
      <c r="AFX9" s="139">
        <v>0.1491550925925926</v>
      </c>
      <c r="AFY9" s="139">
        <v>0.14370370370370369</v>
      </c>
      <c r="AFZ9" s="44">
        <v>586</v>
      </c>
      <c r="AGA9" s="44">
        <v>22</v>
      </c>
      <c r="AGB9" s="44">
        <v>608</v>
      </c>
      <c r="AGC9" s="44">
        <v>2229</v>
      </c>
      <c r="AGD9" s="44">
        <v>26</v>
      </c>
      <c r="AGE9" s="44">
        <v>11</v>
      </c>
      <c r="AGF9" s="44">
        <v>2266</v>
      </c>
      <c r="AGG9" s="44">
        <v>0</v>
      </c>
      <c r="AGH9" s="44">
        <v>0</v>
      </c>
      <c r="AGI9" s="44">
        <v>0</v>
      </c>
      <c r="AGJ9" s="44">
        <v>0</v>
      </c>
      <c r="AGK9" s="34">
        <v>0</v>
      </c>
      <c r="AGL9" s="44">
        <v>0</v>
      </c>
      <c r="AGM9" s="44">
        <v>0</v>
      </c>
      <c r="AGN9" s="34">
        <v>0</v>
      </c>
      <c r="AGO9" s="34">
        <v>0</v>
      </c>
      <c r="AGP9" s="44">
        <v>0</v>
      </c>
      <c r="AGQ9" s="34">
        <v>0</v>
      </c>
      <c r="AGR9">
        <v>823</v>
      </c>
      <c r="AGS9" s="12">
        <f t="shared" si="10"/>
        <v>275.33414337788582</v>
      </c>
      <c r="AGT9" t="s">
        <v>2378</v>
      </c>
      <c r="AGU9" t="s">
        <v>2737</v>
      </c>
      <c r="AGV9" t="s">
        <v>2692</v>
      </c>
      <c r="AGX9" s="1">
        <v>0</v>
      </c>
      <c r="AGY9" s="1">
        <v>0</v>
      </c>
      <c r="AGZ9" s="1">
        <v>0</v>
      </c>
      <c r="AHA9" s="1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823</v>
      </c>
      <c r="AHU9" s="12">
        <f t="shared" si="11"/>
        <v>0</v>
      </c>
      <c r="AHV9" t="s">
        <v>2378</v>
      </c>
      <c r="AHW9" t="s">
        <v>2737</v>
      </c>
      <c r="AHX9" t="s">
        <v>2692</v>
      </c>
      <c r="AHZ9" s="1">
        <v>0</v>
      </c>
      <c r="AIA9" s="1">
        <v>0</v>
      </c>
      <c r="AIB9" s="1">
        <v>0</v>
      </c>
      <c r="AIC9" s="1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823</v>
      </c>
      <c r="AIW9" s="12">
        <f t="shared" si="12"/>
        <v>0</v>
      </c>
      <c r="AIX9" t="s">
        <v>2378</v>
      </c>
      <c r="AIY9" t="s">
        <v>2737</v>
      </c>
      <c r="AIZ9" t="s">
        <v>2692</v>
      </c>
      <c r="AJA9">
        <v>8</v>
      </c>
      <c r="AJB9" s="1">
        <v>0.2928587962962963</v>
      </c>
      <c r="AJC9" s="1">
        <v>0.1491550925925926</v>
      </c>
      <c r="AJD9" s="1">
        <v>8.1666666666666665E-2</v>
      </c>
      <c r="AJE9" s="1">
        <v>0.14370370370370369</v>
      </c>
      <c r="AJF9">
        <v>586</v>
      </c>
      <c r="AJG9">
        <v>22</v>
      </c>
      <c r="AJH9">
        <v>608</v>
      </c>
      <c r="AJI9">
        <v>2229</v>
      </c>
      <c r="AJJ9">
        <v>26</v>
      </c>
      <c r="AJK9">
        <v>11</v>
      </c>
      <c r="AJL9">
        <v>2266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X9">
        <v>823</v>
      </c>
      <c r="AJY9" s="12">
        <f t="shared" si="13"/>
        <v>275.33414337788582</v>
      </c>
      <c r="AJZ9" t="s">
        <v>2378</v>
      </c>
      <c r="AKA9" t="s">
        <v>2737</v>
      </c>
      <c r="AKB9" t="s">
        <v>2692</v>
      </c>
      <c r="AKD9" s="1">
        <v>0.73917824074074068</v>
      </c>
      <c r="AKE9" s="1">
        <v>0.39138888888888884</v>
      </c>
      <c r="AKF9" s="1">
        <v>0.14552083333333335</v>
      </c>
      <c r="AKG9" s="1">
        <v>0.3477777777777778</v>
      </c>
      <c r="AKH9">
        <v>2542</v>
      </c>
      <c r="AKI9">
        <v>63</v>
      </c>
      <c r="AKJ9">
        <v>2605</v>
      </c>
      <c r="AKK9">
        <v>5531</v>
      </c>
      <c r="AKL9">
        <v>46</v>
      </c>
      <c r="AKM9">
        <v>35</v>
      </c>
      <c r="AKN9">
        <v>5612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f t="shared" si="54"/>
        <v>3292</v>
      </c>
      <c r="ALA9" s="12">
        <f t="shared" si="14"/>
        <v>170.47387606318347</v>
      </c>
      <c r="ALC9" s="12"/>
    </row>
    <row r="10" spans="1:991">
      <c r="A10" t="s">
        <v>2379</v>
      </c>
      <c r="B10" t="s">
        <v>2736</v>
      </c>
      <c r="C10" t="s">
        <v>2692</v>
      </c>
      <c r="D10">
        <v>4</v>
      </c>
      <c r="E10" s="1">
        <v>0.15974537037037037</v>
      </c>
      <c r="F10" s="1">
        <v>0.11466435185185185</v>
      </c>
      <c r="G10" s="1">
        <v>0.11466435185185185</v>
      </c>
      <c r="H10" s="1">
        <v>2.2592592592592591E-2</v>
      </c>
      <c r="I10">
        <v>112</v>
      </c>
      <c r="J10">
        <v>15</v>
      </c>
      <c r="K10">
        <v>127</v>
      </c>
      <c r="L10">
        <v>1399</v>
      </c>
      <c r="M10">
        <v>21</v>
      </c>
      <c r="N10">
        <v>4</v>
      </c>
      <c r="O10">
        <v>1424</v>
      </c>
      <c r="P10">
        <v>0</v>
      </c>
      <c r="Q10">
        <v>0</v>
      </c>
      <c r="R10">
        <v>0</v>
      </c>
      <c r="S10">
        <v>38</v>
      </c>
      <c r="T10">
        <v>4</v>
      </c>
      <c r="U10">
        <v>42</v>
      </c>
      <c r="V10">
        <v>337</v>
      </c>
      <c r="W10">
        <v>5</v>
      </c>
      <c r="X10">
        <v>1</v>
      </c>
      <c r="Y10">
        <v>343</v>
      </c>
      <c r="Z10">
        <v>98.25</v>
      </c>
      <c r="AA10">
        <v>1200</v>
      </c>
      <c r="AB10" s="12">
        <f t="shared" si="15"/>
        <v>118.66666666666667</v>
      </c>
      <c r="AC10" t="s">
        <v>2379</v>
      </c>
      <c r="AD10" t="s">
        <v>2737</v>
      </c>
      <c r="AE10" t="s">
        <v>2692</v>
      </c>
      <c r="AF10">
        <v>8</v>
      </c>
      <c r="AG10" s="1">
        <v>0</v>
      </c>
      <c r="AH10" s="1">
        <v>0</v>
      </c>
      <c r="AI10" s="1">
        <v>0</v>
      </c>
      <c r="AJ10" s="1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88</v>
      </c>
      <c r="AV10">
        <v>6</v>
      </c>
      <c r="AW10">
        <v>94</v>
      </c>
      <c r="AX10">
        <v>508</v>
      </c>
      <c r="AY10">
        <v>6</v>
      </c>
      <c r="AZ10">
        <v>1</v>
      </c>
      <c r="BA10">
        <v>515</v>
      </c>
      <c r="BB10">
        <v>98.64</v>
      </c>
      <c r="BD10" s="12"/>
      <c r="BE10" t="s">
        <v>2379</v>
      </c>
      <c r="BF10" t="s">
        <v>2737</v>
      </c>
      <c r="BG10" t="s">
        <v>2692</v>
      </c>
      <c r="BH10">
        <v>8</v>
      </c>
      <c r="BI10" s="1">
        <v>8.1018518518518516E-5</v>
      </c>
      <c r="BJ10" s="1">
        <v>8.1018518518518516E-5</v>
      </c>
      <c r="BK10" s="1">
        <v>8.1018518518518516E-5</v>
      </c>
      <c r="BL10" s="1">
        <v>0</v>
      </c>
      <c r="BM10">
        <v>1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60</v>
      </c>
      <c r="BX10">
        <v>1</v>
      </c>
      <c r="BY10">
        <v>61</v>
      </c>
      <c r="BZ10">
        <v>569</v>
      </c>
      <c r="CA10">
        <v>2</v>
      </c>
      <c r="CB10">
        <v>0</v>
      </c>
      <c r="CC10">
        <v>571</v>
      </c>
      <c r="CD10">
        <v>99.65</v>
      </c>
      <c r="CF10" s="12"/>
      <c r="CG10" t="s">
        <v>2379</v>
      </c>
      <c r="CH10" t="s">
        <v>2737</v>
      </c>
      <c r="CI10" t="s">
        <v>2692</v>
      </c>
      <c r="CJ10">
        <v>8</v>
      </c>
      <c r="CK10" s="1">
        <v>0</v>
      </c>
      <c r="CL10" s="1">
        <v>0</v>
      </c>
      <c r="CM10" s="1">
        <v>0</v>
      </c>
      <c r="CN10" s="1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73</v>
      </c>
      <c r="CZ10">
        <v>4</v>
      </c>
      <c r="DA10">
        <v>77</v>
      </c>
      <c r="DB10">
        <v>594</v>
      </c>
      <c r="DC10">
        <v>3</v>
      </c>
      <c r="DD10">
        <v>2</v>
      </c>
      <c r="DE10">
        <v>599</v>
      </c>
      <c r="DF10">
        <v>99.17</v>
      </c>
      <c r="DH10" s="12" t="e">
        <f t="shared" ref="DH10" si="64">CU10/DG10*100</f>
        <v>#DIV/0!</v>
      </c>
      <c r="DI10" t="s">
        <v>2379</v>
      </c>
      <c r="DJ10" t="s">
        <v>2737</v>
      </c>
      <c r="DK10" t="s">
        <v>2692</v>
      </c>
      <c r="DL10">
        <v>8</v>
      </c>
      <c r="DM10" s="1">
        <v>0.13452546296296297</v>
      </c>
      <c r="DN10" s="1">
        <v>6.1550925925925926E-2</v>
      </c>
      <c r="DO10" s="1">
        <v>6.1550925925925926E-2</v>
      </c>
      <c r="DP10" s="1">
        <v>4.7071759259259265E-2</v>
      </c>
      <c r="DQ10">
        <v>1059</v>
      </c>
      <c r="DR10">
        <v>11</v>
      </c>
      <c r="DS10">
        <v>1070</v>
      </c>
      <c r="DT10">
        <v>280</v>
      </c>
      <c r="DU10">
        <v>8</v>
      </c>
      <c r="DV10">
        <v>3</v>
      </c>
      <c r="DW10">
        <v>291</v>
      </c>
      <c r="DX10">
        <v>0</v>
      </c>
      <c r="DY10">
        <v>0</v>
      </c>
      <c r="DZ10">
        <v>0</v>
      </c>
      <c r="EA10">
        <v>27</v>
      </c>
      <c r="EB10">
        <v>0</v>
      </c>
      <c r="EC10">
        <v>27</v>
      </c>
      <c r="ED10">
        <v>235</v>
      </c>
      <c r="EE10">
        <v>0</v>
      </c>
      <c r="EF10">
        <v>0</v>
      </c>
      <c r="EG10">
        <v>235</v>
      </c>
      <c r="EH10">
        <v>100</v>
      </c>
      <c r="EI10">
        <v>823</v>
      </c>
      <c r="EJ10" s="12">
        <f t="shared" ref="EJ10" si="65">DW10/EI10*100</f>
        <v>35.358444714459296</v>
      </c>
      <c r="EK10" t="s">
        <v>2379</v>
      </c>
      <c r="EL10" t="s">
        <v>2737</v>
      </c>
      <c r="EM10" s="1">
        <v>0</v>
      </c>
      <c r="EN10" s="1">
        <v>0</v>
      </c>
      <c r="EO10" s="1">
        <v>0</v>
      </c>
      <c r="EP10" s="1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J10" s="12"/>
      <c r="FK10" t="s">
        <v>2379</v>
      </c>
      <c r="FL10" t="s">
        <v>2737</v>
      </c>
      <c r="FM10" s="1">
        <v>0</v>
      </c>
      <c r="FN10" s="1">
        <v>0</v>
      </c>
      <c r="FO10" s="1">
        <v>0</v>
      </c>
      <c r="FP10" s="1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J10" s="12"/>
      <c r="GK10" t="s">
        <v>2379</v>
      </c>
      <c r="GL10" t="s">
        <v>2737</v>
      </c>
      <c r="GN10" s="1">
        <v>6.1550925925925926E-2</v>
      </c>
      <c r="GO10" s="12"/>
      <c r="GP10" s="12"/>
      <c r="GQ10" s="12"/>
      <c r="GR10" s="12"/>
      <c r="GS10" s="12"/>
      <c r="GT10">
        <f t="shared" si="20"/>
        <v>280</v>
      </c>
      <c r="GU10">
        <f t="shared" si="21"/>
        <v>8</v>
      </c>
      <c r="GV10">
        <f t="shared" si="22"/>
        <v>3</v>
      </c>
      <c r="GW10">
        <f t="shared" si="23"/>
        <v>291</v>
      </c>
      <c r="GX10">
        <v>0</v>
      </c>
      <c r="GY10">
        <v>0</v>
      </c>
      <c r="GZ10">
        <v>0</v>
      </c>
      <c r="HA10" s="12"/>
      <c r="HB10" s="12"/>
      <c r="HC10" s="12"/>
      <c r="HD10">
        <f t="shared" si="24"/>
        <v>235</v>
      </c>
      <c r="HE10">
        <f t="shared" si="25"/>
        <v>0</v>
      </c>
      <c r="HF10">
        <f t="shared" si="26"/>
        <v>0</v>
      </c>
      <c r="HG10">
        <f>SUM(EG10,FG10,,'OCT QA data'!GG10)</f>
        <v>235</v>
      </c>
      <c r="HH10" s="12">
        <f t="shared" si="27"/>
        <v>100</v>
      </c>
      <c r="HI10">
        <v>823</v>
      </c>
      <c r="HJ10" s="102">
        <f t="shared" si="28"/>
        <v>35.358444714459296</v>
      </c>
      <c r="HK10" t="s">
        <v>2379</v>
      </c>
      <c r="HL10" t="s">
        <v>2737</v>
      </c>
      <c r="HN10" s="1">
        <f t="shared" si="29"/>
        <v>3.5259259259259254E-2</v>
      </c>
      <c r="HS10">
        <f>SUM(K10,AM10,BO10,CQ10,DS10,ES10,FS10)</f>
        <v>1198</v>
      </c>
      <c r="HW10">
        <f t="shared" si="31"/>
        <v>1715</v>
      </c>
      <c r="IH10">
        <f t="shared" si="0"/>
        <v>99.141999999999996</v>
      </c>
      <c r="II10">
        <f t="shared" si="1"/>
        <v>2023</v>
      </c>
      <c r="IJ10" s="12">
        <f t="shared" si="2"/>
        <v>84.775086505190316</v>
      </c>
      <c r="IK10" t="s">
        <v>2379</v>
      </c>
      <c r="IL10" t="s">
        <v>2737</v>
      </c>
      <c r="IM10" s="1">
        <v>0</v>
      </c>
      <c r="IN10" s="1"/>
      <c r="IO10" s="1">
        <v>0</v>
      </c>
      <c r="IP10" s="1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76</v>
      </c>
      <c r="JB10">
        <v>4</v>
      </c>
      <c r="JC10">
        <v>80</v>
      </c>
      <c r="JD10">
        <v>114</v>
      </c>
      <c r="JE10">
        <v>2</v>
      </c>
      <c r="JF10">
        <v>7</v>
      </c>
      <c r="JG10">
        <v>123</v>
      </c>
      <c r="JH10">
        <v>92.68</v>
      </c>
      <c r="JJ10" s="12"/>
      <c r="JK10" t="s">
        <v>2379</v>
      </c>
      <c r="JL10" t="s">
        <v>2737</v>
      </c>
      <c r="JM10" s="1">
        <v>0</v>
      </c>
      <c r="JN10" s="1"/>
      <c r="JO10" s="1">
        <v>0</v>
      </c>
      <c r="JP10" s="1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73</v>
      </c>
      <c r="KB10">
        <v>7</v>
      </c>
      <c r="KC10">
        <v>80</v>
      </c>
      <c r="KD10">
        <v>213</v>
      </c>
      <c r="KE10">
        <v>6</v>
      </c>
      <c r="KF10">
        <v>3</v>
      </c>
      <c r="KG10">
        <v>222</v>
      </c>
      <c r="KH10">
        <v>95.95</v>
      </c>
      <c r="KJ10" s="12"/>
      <c r="KK10" t="s">
        <v>2379</v>
      </c>
      <c r="KL10" t="s">
        <v>2737</v>
      </c>
      <c r="KM10" s="1">
        <v>0.15611111111111112</v>
      </c>
      <c r="KN10" s="1">
        <v>8.2476851851851843E-2</v>
      </c>
      <c r="KO10" s="1">
        <v>8.2476851851851843E-2</v>
      </c>
      <c r="KP10" s="1">
        <v>5.2106481481481483E-2</v>
      </c>
      <c r="KQ10">
        <v>701</v>
      </c>
      <c r="KR10">
        <v>19</v>
      </c>
      <c r="KS10">
        <v>720</v>
      </c>
      <c r="KT10">
        <v>797</v>
      </c>
      <c r="KU10">
        <v>8</v>
      </c>
      <c r="KV10">
        <v>11</v>
      </c>
      <c r="KW10">
        <v>816</v>
      </c>
      <c r="KX10">
        <v>0</v>
      </c>
      <c r="KY10">
        <v>0</v>
      </c>
      <c r="KZ10">
        <v>0</v>
      </c>
      <c r="LA10">
        <v>2</v>
      </c>
      <c r="LB10">
        <v>1</v>
      </c>
      <c r="LC10">
        <v>3</v>
      </c>
      <c r="LD10">
        <v>163</v>
      </c>
      <c r="LE10">
        <v>2</v>
      </c>
      <c r="LF10">
        <v>3</v>
      </c>
      <c r="LG10">
        <v>168</v>
      </c>
      <c r="LH10">
        <v>97.02</v>
      </c>
      <c r="LI10">
        <v>463</v>
      </c>
      <c r="LJ10" s="12">
        <f t="shared" si="5"/>
        <v>176.24190064794817</v>
      </c>
      <c r="LK10" t="s">
        <v>2379</v>
      </c>
      <c r="LL10" t="s">
        <v>2737</v>
      </c>
      <c r="LM10">
        <v>8</v>
      </c>
      <c r="LN10" s="1">
        <v>0.1713888888888889</v>
      </c>
      <c r="LO10" s="1">
        <v>6.2685185185185191E-2</v>
      </c>
      <c r="LP10" s="1">
        <v>6.2685185185185191E-2</v>
      </c>
      <c r="LQ10" s="1">
        <v>8.7997685185185193E-2</v>
      </c>
      <c r="LR10">
        <v>915</v>
      </c>
      <c r="LS10">
        <v>12</v>
      </c>
      <c r="LT10">
        <v>927</v>
      </c>
      <c r="LU10">
        <v>354</v>
      </c>
      <c r="LV10">
        <v>10</v>
      </c>
      <c r="LW10">
        <v>4</v>
      </c>
      <c r="LX10">
        <v>368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J10">
        <v>823</v>
      </c>
      <c r="MK10" s="12">
        <f t="shared" si="32"/>
        <v>44.714459295261236</v>
      </c>
      <c r="ML10" t="s">
        <v>2379</v>
      </c>
      <c r="MM10" t="s">
        <v>2737</v>
      </c>
      <c r="MN10" s="12"/>
      <c r="MO10" s="1">
        <v>0</v>
      </c>
      <c r="MP10" s="1">
        <v>0</v>
      </c>
      <c r="MQ10" s="1">
        <v>0</v>
      </c>
      <c r="MR10" s="1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K10" s="12"/>
      <c r="NL10" s="12"/>
      <c r="NM10" t="s">
        <v>2379</v>
      </c>
      <c r="NN10" t="s">
        <v>2737</v>
      </c>
      <c r="NO10" s="12"/>
      <c r="NP10" s="1">
        <v>0</v>
      </c>
      <c r="NQ10" s="1">
        <v>0</v>
      </c>
      <c r="NR10" s="1">
        <v>0</v>
      </c>
      <c r="NS10" s="1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L10" s="12"/>
      <c r="OM10" t="s">
        <v>2379</v>
      </c>
      <c r="ON10" t="s">
        <v>2737</v>
      </c>
      <c r="OO10" s="12"/>
      <c r="OP10" s="1">
        <v>0</v>
      </c>
      <c r="OQ10" s="1">
        <v>0</v>
      </c>
      <c r="OR10" s="1">
        <v>0</v>
      </c>
      <c r="OS10" s="1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L10" s="12"/>
      <c r="PM10" s="12"/>
      <c r="PN10" s="12"/>
      <c r="PO10" t="s">
        <v>2379</v>
      </c>
      <c r="PP10" t="s">
        <v>2737</v>
      </c>
      <c r="PQ10">
        <v>8</v>
      </c>
      <c r="PR10" s="12"/>
      <c r="PS10" s="1">
        <f t="shared" si="33"/>
        <v>6.2685185185185191E-2</v>
      </c>
      <c r="PT10" s="12"/>
      <c r="PU10" s="12"/>
      <c r="PV10" s="12"/>
      <c r="PW10" s="12"/>
      <c r="PX10">
        <f t="shared" si="34"/>
        <v>927</v>
      </c>
      <c r="PY10">
        <f t="shared" si="35"/>
        <v>354</v>
      </c>
      <c r="PZ10">
        <f t="shared" si="36"/>
        <v>10</v>
      </c>
      <c r="QA10">
        <f t="shared" si="37"/>
        <v>4</v>
      </c>
      <c r="QB10">
        <f t="shared" si="38"/>
        <v>368</v>
      </c>
      <c r="QC10">
        <v>0</v>
      </c>
      <c r="QD10">
        <v>0</v>
      </c>
      <c r="QE10">
        <v>0</v>
      </c>
      <c r="QI10">
        <v>0</v>
      </c>
      <c r="QJ10">
        <v>0</v>
      </c>
      <c r="QK10">
        <v>0</v>
      </c>
      <c r="QL10">
        <v>0</v>
      </c>
      <c r="QN10">
        <f t="shared" si="39"/>
        <v>823</v>
      </c>
      <c r="QO10" s="12">
        <f t="shared" si="55"/>
        <v>44.714459295261236</v>
      </c>
      <c r="QP10" t="s">
        <v>2379</v>
      </c>
      <c r="QQ10" t="s">
        <v>2737</v>
      </c>
      <c r="QR10" t="s">
        <v>2692</v>
      </c>
      <c r="QS10" s="1"/>
      <c r="QT10" s="1">
        <f t="shared" si="40"/>
        <v>7.2581018518518517E-2</v>
      </c>
      <c r="QU10" s="1"/>
      <c r="QV10" s="1"/>
      <c r="QY10">
        <f t="shared" si="41"/>
        <v>1647</v>
      </c>
      <c r="RC10">
        <f t="shared" si="42"/>
        <v>1184</v>
      </c>
      <c r="RN10" s="12">
        <f t="shared" si="43"/>
        <v>95.216666666666654</v>
      </c>
      <c r="RO10">
        <f>SUM(JI10,KI10,LI10,MJ10)</f>
        <v>1286</v>
      </c>
      <c r="RP10" s="12">
        <f t="shared" si="6"/>
        <v>92.068429237947129</v>
      </c>
      <c r="RQ10" t="s">
        <v>2379</v>
      </c>
      <c r="RR10" t="s">
        <v>2737</v>
      </c>
      <c r="RS10" t="s">
        <v>2692</v>
      </c>
      <c r="RT10">
        <v>8</v>
      </c>
      <c r="RU10" s="1">
        <v>0.1426388888888889</v>
      </c>
      <c r="RV10" s="1">
        <v>0.10425925925925926</v>
      </c>
      <c r="RW10" s="1">
        <v>0.10425925925925926</v>
      </c>
      <c r="RX10" s="1">
        <v>1.5601851851851851E-2</v>
      </c>
      <c r="RY10">
        <v>397</v>
      </c>
      <c r="RZ10">
        <v>48</v>
      </c>
      <c r="SA10">
        <v>445</v>
      </c>
      <c r="SB10">
        <v>823</v>
      </c>
      <c r="SC10">
        <v>20</v>
      </c>
      <c r="SD10">
        <v>37</v>
      </c>
      <c r="SE10">
        <v>880</v>
      </c>
      <c r="SF10">
        <v>0</v>
      </c>
      <c r="SG10">
        <v>0</v>
      </c>
      <c r="SH10">
        <v>0</v>
      </c>
      <c r="SI10">
        <v>65</v>
      </c>
      <c r="SJ10">
        <v>3</v>
      </c>
      <c r="SK10">
        <v>68</v>
      </c>
      <c r="SL10">
        <v>216</v>
      </c>
      <c r="SM10">
        <v>5</v>
      </c>
      <c r="SN10">
        <v>0</v>
      </c>
      <c r="SO10">
        <v>221</v>
      </c>
      <c r="SP10">
        <v>97.74</v>
      </c>
      <c r="SQ10">
        <v>823</v>
      </c>
      <c r="SR10" s="12">
        <f t="shared" si="59"/>
        <v>106.92588092345079</v>
      </c>
      <c r="SS10" t="s">
        <v>2379</v>
      </c>
      <c r="ST10" t="s">
        <v>2737</v>
      </c>
      <c r="SU10" t="s">
        <v>2692</v>
      </c>
      <c r="SV10">
        <v>8</v>
      </c>
      <c r="SW10" s="1">
        <v>0.20901620370370369</v>
      </c>
      <c r="SX10" s="1">
        <v>0.13084490740740742</v>
      </c>
      <c r="SY10" s="1">
        <v>0.13084490740740742</v>
      </c>
      <c r="SZ10" s="1">
        <v>2.9664351851851855E-2</v>
      </c>
      <c r="TA10">
        <v>1133</v>
      </c>
      <c r="TB10">
        <v>43</v>
      </c>
      <c r="TC10">
        <f>TA10+TB10</f>
        <v>1176</v>
      </c>
      <c r="TD10">
        <v>853</v>
      </c>
      <c r="TE10">
        <v>28</v>
      </c>
      <c r="TF10">
        <v>38</v>
      </c>
      <c r="TG10">
        <f t="shared" si="56"/>
        <v>919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823</v>
      </c>
      <c r="TT10" s="12">
        <f t="shared" si="60"/>
        <v>111.66464155528556</v>
      </c>
      <c r="TU10" t="s">
        <v>2379</v>
      </c>
      <c r="TV10" t="s">
        <v>2737</v>
      </c>
      <c r="TW10" t="s">
        <v>2692</v>
      </c>
      <c r="TX10">
        <v>8</v>
      </c>
      <c r="TY10" s="1">
        <v>0.13085648148148149</v>
      </c>
      <c r="TZ10" s="1">
        <v>6.2199074074074073E-2</v>
      </c>
      <c r="UA10" s="1">
        <v>6.2199074074074073E-2</v>
      </c>
      <c r="UB10" s="1">
        <v>4.2708333333333327E-2</v>
      </c>
      <c r="UC10">
        <v>926</v>
      </c>
      <c r="UD10">
        <v>1</v>
      </c>
      <c r="UE10">
        <v>927</v>
      </c>
      <c r="UF10">
        <v>528</v>
      </c>
      <c r="UG10">
        <v>0</v>
      </c>
      <c r="UH10">
        <v>1</v>
      </c>
      <c r="UI10">
        <v>529</v>
      </c>
      <c r="UJ10">
        <v>0</v>
      </c>
      <c r="UK10">
        <v>0</v>
      </c>
      <c r="UL10">
        <v>0</v>
      </c>
      <c r="UM10">
        <v>89</v>
      </c>
      <c r="UN10">
        <v>7</v>
      </c>
      <c r="UO10">
        <v>96</v>
      </c>
      <c r="UP10">
        <v>413</v>
      </c>
      <c r="UQ10">
        <v>3</v>
      </c>
      <c r="UR10">
        <v>4</v>
      </c>
      <c r="US10">
        <v>420</v>
      </c>
      <c r="UT10">
        <v>98.33</v>
      </c>
      <c r="UU10">
        <v>412</v>
      </c>
      <c r="UV10" s="12">
        <f t="shared" si="61"/>
        <v>128.39805825242718</v>
      </c>
      <c r="UW10" t="s">
        <v>2379</v>
      </c>
      <c r="UX10" t="s">
        <v>2737</v>
      </c>
      <c r="UY10" t="s">
        <v>2692</v>
      </c>
      <c r="UZ10">
        <v>8</v>
      </c>
      <c r="VA10" s="1">
        <v>0.2245138888888889</v>
      </c>
      <c r="VB10" s="1">
        <v>8.262731481481482E-2</v>
      </c>
      <c r="VC10" s="1">
        <v>8.262731481481482E-2</v>
      </c>
      <c r="VD10" s="1">
        <v>9.5069444444444443E-2</v>
      </c>
      <c r="VE10">
        <v>742</v>
      </c>
      <c r="VF10">
        <v>20</v>
      </c>
      <c r="VG10">
        <v>762</v>
      </c>
      <c r="VH10">
        <v>1166</v>
      </c>
      <c r="VI10">
        <v>18</v>
      </c>
      <c r="VJ10">
        <v>9</v>
      </c>
      <c r="VK10">
        <v>1193</v>
      </c>
      <c r="VL10">
        <v>0</v>
      </c>
      <c r="VM10">
        <v>0</v>
      </c>
      <c r="VN10">
        <v>0</v>
      </c>
      <c r="VO10">
        <v>93</v>
      </c>
      <c r="VP10">
        <v>6</v>
      </c>
      <c r="VQ10">
        <v>99</v>
      </c>
      <c r="VR10">
        <v>373</v>
      </c>
      <c r="VS10">
        <v>4</v>
      </c>
      <c r="VT10">
        <v>2</v>
      </c>
      <c r="VU10">
        <v>379</v>
      </c>
      <c r="VV10">
        <v>98.42</v>
      </c>
      <c r="VW10">
        <v>823</v>
      </c>
      <c r="VX10" s="12">
        <f t="shared" ref="VX10" si="66">VK10/VW10*100</f>
        <v>144.95747266099636</v>
      </c>
      <c r="VY10" t="s">
        <v>2379</v>
      </c>
      <c r="VZ10" t="s">
        <v>2737</v>
      </c>
      <c r="WA10" t="s">
        <v>2692</v>
      </c>
      <c r="WB10">
        <v>8</v>
      </c>
      <c r="WC10" s="1">
        <v>0.18906249999999999</v>
      </c>
      <c r="WD10" s="1">
        <v>5.9004629629629629E-2</v>
      </c>
      <c r="WE10" s="1">
        <v>5.9004629629629629E-2</v>
      </c>
      <c r="WF10" s="1">
        <v>8.9108796296296297E-2</v>
      </c>
      <c r="WG10">
        <v>1580</v>
      </c>
      <c r="WH10">
        <v>4</v>
      </c>
      <c r="WI10">
        <v>1584</v>
      </c>
      <c r="WJ10">
        <v>183</v>
      </c>
      <c r="WK10">
        <v>0</v>
      </c>
      <c r="WL10">
        <v>4</v>
      </c>
      <c r="WM10">
        <v>187</v>
      </c>
      <c r="WN10">
        <v>0</v>
      </c>
      <c r="WO10">
        <v>0</v>
      </c>
      <c r="WP10">
        <v>0</v>
      </c>
      <c r="WQ10">
        <v>76</v>
      </c>
      <c r="WR10">
        <v>5</v>
      </c>
      <c r="WS10">
        <v>81</v>
      </c>
      <c r="WT10">
        <v>583</v>
      </c>
      <c r="WU10">
        <v>4</v>
      </c>
      <c r="WV10">
        <v>3</v>
      </c>
      <c r="WW10">
        <v>590</v>
      </c>
      <c r="WX10">
        <v>98.81</v>
      </c>
      <c r="WY10">
        <v>823</v>
      </c>
      <c r="WZ10" s="12">
        <f t="shared" ref="WZ10:WZ11" si="67">WM10/WY10*100</f>
        <v>22.721749696233292</v>
      </c>
      <c r="XA10" t="s">
        <v>2379</v>
      </c>
      <c r="XB10" t="s">
        <v>2737</v>
      </c>
      <c r="XC10" t="s">
        <v>2692</v>
      </c>
      <c r="XD10">
        <v>8</v>
      </c>
      <c r="XE10" s="1">
        <v>0</v>
      </c>
      <c r="XF10" s="1">
        <v>0</v>
      </c>
      <c r="XG10" s="1">
        <v>0</v>
      </c>
      <c r="XH10" s="1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B10" s="12"/>
      <c r="YC10" t="s">
        <v>2379</v>
      </c>
      <c r="YD10" t="s">
        <v>2737</v>
      </c>
      <c r="YE10" t="s">
        <v>2692</v>
      </c>
      <c r="YF10">
        <v>8</v>
      </c>
      <c r="YG10" s="1">
        <v>0</v>
      </c>
      <c r="YH10" s="1">
        <v>0</v>
      </c>
      <c r="YI10" s="1">
        <v>0</v>
      </c>
      <c r="YJ10" s="1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D10" s="12"/>
      <c r="ZE10" t="s">
        <v>2379</v>
      </c>
      <c r="ZF10" t="s">
        <v>2737</v>
      </c>
      <c r="ZG10" t="s">
        <v>2692</v>
      </c>
      <c r="ZH10">
        <v>8</v>
      </c>
      <c r="ZI10" s="1">
        <v>0.14812499999999998</v>
      </c>
      <c r="ZJ10" s="1">
        <v>5.9004629629629629E-2</v>
      </c>
      <c r="ZK10" s="1">
        <v>4.0925925925925928E-2</v>
      </c>
      <c r="ZL10" s="1">
        <v>8.9108796296296297E-2</v>
      </c>
      <c r="ZM10">
        <v>1580</v>
      </c>
      <c r="ZN10">
        <v>4</v>
      </c>
      <c r="ZO10">
        <v>1584</v>
      </c>
      <c r="ZP10">
        <v>183</v>
      </c>
      <c r="ZQ10">
        <v>0</v>
      </c>
      <c r="ZR10">
        <v>4</v>
      </c>
      <c r="ZS10">
        <v>187</v>
      </c>
      <c r="ZT10">
        <v>0</v>
      </c>
      <c r="ZU10">
        <v>0</v>
      </c>
      <c r="ZV10">
        <v>0</v>
      </c>
      <c r="ZW10">
        <v>76</v>
      </c>
      <c r="ZX10">
        <v>5</v>
      </c>
      <c r="ZY10">
        <v>81</v>
      </c>
      <c r="ZZ10">
        <v>583</v>
      </c>
      <c r="AAA10">
        <v>4</v>
      </c>
      <c r="AAB10">
        <v>3</v>
      </c>
      <c r="AAC10">
        <v>590</v>
      </c>
      <c r="AAD10">
        <v>98.81</v>
      </c>
      <c r="AAE10">
        <v>823</v>
      </c>
      <c r="AAF10" s="12">
        <f t="shared" si="51"/>
        <v>22.721749696233292</v>
      </c>
      <c r="AAG10" t="s">
        <v>2379</v>
      </c>
      <c r="AAH10" t="s">
        <v>2736</v>
      </c>
      <c r="AAI10" t="s">
        <v>2692</v>
      </c>
      <c r="AAJ10">
        <v>8</v>
      </c>
      <c r="AAK10" s="1">
        <v>0.71114583333333325</v>
      </c>
      <c r="AAL10" s="1">
        <v>0.43895833333333334</v>
      </c>
      <c r="AAM10" s="1">
        <v>0.1849537037037037</v>
      </c>
      <c r="AAN10" s="1">
        <v>0.27217592592592593</v>
      </c>
      <c r="AAO10">
        <v>4778</v>
      </c>
      <c r="AAP10">
        <v>116</v>
      </c>
      <c r="AAQ10">
        <v>4894</v>
      </c>
      <c r="AAR10">
        <v>3550</v>
      </c>
      <c r="AAS10">
        <v>66</v>
      </c>
      <c r="AAT10">
        <v>89</v>
      </c>
      <c r="AAU10">
        <v>3705</v>
      </c>
      <c r="AAV10">
        <v>0</v>
      </c>
      <c r="AAW10">
        <v>0</v>
      </c>
      <c r="AAX10">
        <v>0</v>
      </c>
      <c r="AAY10">
        <v>323</v>
      </c>
      <c r="AAZ10">
        <v>21</v>
      </c>
      <c r="ABA10">
        <v>344</v>
      </c>
      <c r="ABB10">
        <v>1585</v>
      </c>
      <c r="ABC10">
        <v>16</v>
      </c>
      <c r="ABD10">
        <v>9</v>
      </c>
      <c r="ABE10">
        <v>1610</v>
      </c>
      <c r="ABF10">
        <v>98.45</v>
      </c>
      <c r="ABG10">
        <f t="shared" si="52"/>
        <v>3704</v>
      </c>
      <c r="ABH10" s="12">
        <f t="shared" si="53"/>
        <v>100.0269978401728</v>
      </c>
      <c r="ABI10" s="1">
        <f t="shared" si="57"/>
        <v>9.7546296296296298E-2</v>
      </c>
      <c r="ABJ10" t="s">
        <v>2379</v>
      </c>
      <c r="ABK10" t="s">
        <v>2737</v>
      </c>
      <c r="ABL10" t="s">
        <v>2692</v>
      </c>
      <c r="ABN10" s="1">
        <v>0</v>
      </c>
      <c r="ABO10" s="1"/>
      <c r="ABP10" s="1">
        <v>0</v>
      </c>
      <c r="ABQ10" s="1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83</v>
      </c>
      <c r="ACC10">
        <v>7</v>
      </c>
      <c r="ACD10">
        <v>90</v>
      </c>
      <c r="ACE10">
        <v>555</v>
      </c>
      <c r="ACF10">
        <v>7</v>
      </c>
      <c r="ACG10">
        <v>1</v>
      </c>
      <c r="ACH10">
        <v>563</v>
      </c>
      <c r="ACI10">
        <v>98.58</v>
      </c>
      <c r="ACK10" s="12"/>
      <c r="ACL10" t="s">
        <v>2379</v>
      </c>
      <c r="ACM10" t="s">
        <v>2737</v>
      </c>
      <c r="ACN10" t="s">
        <v>2692</v>
      </c>
      <c r="ACO10">
        <v>8</v>
      </c>
      <c r="ACP10" s="1">
        <v>0.14306712962962961</v>
      </c>
      <c r="ACQ10" s="1">
        <v>9.5138888888888884E-2</v>
      </c>
      <c r="ACR10" s="1">
        <v>9.5138888888888884E-2</v>
      </c>
      <c r="ACS10" s="1">
        <v>3.0300925925925926E-2</v>
      </c>
      <c r="ACT10">
        <v>233</v>
      </c>
      <c r="ACU10">
        <v>31</v>
      </c>
      <c r="ACV10">
        <v>264</v>
      </c>
      <c r="ACW10">
        <v>764</v>
      </c>
      <c r="ACX10">
        <v>18</v>
      </c>
      <c r="ACY10">
        <v>20</v>
      </c>
      <c r="ACZ10">
        <v>802</v>
      </c>
      <c r="ADA10">
        <v>0</v>
      </c>
      <c r="ADB10">
        <v>0</v>
      </c>
      <c r="ADC10">
        <v>0</v>
      </c>
      <c r="ADD10">
        <v>77</v>
      </c>
      <c r="ADE10">
        <v>5</v>
      </c>
      <c r="ADF10">
        <v>82</v>
      </c>
      <c r="ADG10">
        <v>526</v>
      </c>
      <c r="ADH10">
        <v>9</v>
      </c>
      <c r="ADI10">
        <v>0</v>
      </c>
      <c r="ADJ10">
        <v>535</v>
      </c>
      <c r="ADK10">
        <v>98.32</v>
      </c>
      <c r="ADL10">
        <v>823</v>
      </c>
      <c r="ADM10" s="12">
        <f>ACZ10/ADL10*100</f>
        <v>97.448359659781289</v>
      </c>
      <c r="ADN10" t="s">
        <v>2379</v>
      </c>
      <c r="ADO10" t="s">
        <v>2737</v>
      </c>
      <c r="ADP10" t="s">
        <v>2692</v>
      </c>
      <c r="ADQ10">
        <v>8</v>
      </c>
      <c r="ADR10" s="1">
        <v>0.16012731481481482</v>
      </c>
      <c r="ADS10" s="1">
        <v>9.5983796296296289E-2</v>
      </c>
      <c r="ADT10" s="1">
        <v>9.5983796296296289E-2</v>
      </c>
      <c r="ADU10" s="1">
        <v>3.8657407407407404E-2</v>
      </c>
      <c r="ADV10">
        <v>709</v>
      </c>
      <c r="ADW10">
        <v>19</v>
      </c>
      <c r="ADX10">
        <v>728</v>
      </c>
      <c r="ADY10">
        <v>815</v>
      </c>
      <c r="ADZ10">
        <v>12</v>
      </c>
      <c r="AEA10">
        <v>10</v>
      </c>
      <c r="AEB10">
        <v>837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N10">
        <v>823</v>
      </c>
      <c r="AEO10" s="12">
        <f t="shared" si="8"/>
        <v>101.70109356014581</v>
      </c>
      <c r="AEP10" t="s">
        <v>2379</v>
      </c>
      <c r="AEQ10" t="s">
        <v>2737</v>
      </c>
      <c r="AER10" t="s">
        <v>2692</v>
      </c>
      <c r="AES10">
        <v>8</v>
      </c>
      <c r="AET10" s="1">
        <v>0.18033564814814815</v>
      </c>
      <c r="AEU10" s="1">
        <v>0.10515046296296297</v>
      </c>
      <c r="AEV10" s="1">
        <v>0.10515046296296297</v>
      </c>
      <c r="AEW10" s="1">
        <v>5.1909722222222225E-2</v>
      </c>
      <c r="AEX10">
        <v>622</v>
      </c>
      <c r="AEY10">
        <v>27</v>
      </c>
      <c r="AEZ10">
        <v>649</v>
      </c>
      <c r="AFA10">
        <v>1086</v>
      </c>
      <c r="AFB10">
        <v>17</v>
      </c>
      <c r="AFC10">
        <v>12</v>
      </c>
      <c r="AFD10">
        <v>1115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P10">
        <v>823</v>
      </c>
      <c r="AFQ10" s="12">
        <f t="shared" si="9"/>
        <v>135.47995139732686</v>
      </c>
      <c r="AFR10" t="s">
        <v>2379</v>
      </c>
      <c r="AFS10" t="s">
        <v>2737</v>
      </c>
      <c r="AFT10" t="s">
        <v>2692</v>
      </c>
      <c r="AFU10">
        <v>8</v>
      </c>
      <c r="AFV10" s="35">
        <v>0.16668981481481482</v>
      </c>
      <c r="AFW10" s="35">
        <v>0.10281250000000001</v>
      </c>
      <c r="AFX10" s="139">
        <v>0.10281250000000001</v>
      </c>
      <c r="AFY10" s="139">
        <v>3.7581018518518521E-2</v>
      </c>
      <c r="AFZ10" s="44">
        <v>421</v>
      </c>
      <c r="AGA10" s="44">
        <v>20</v>
      </c>
      <c r="AGB10" s="44">
        <v>441</v>
      </c>
      <c r="AGC10" s="44">
        <v>1426</v>
      </c>
      <c r="AGD10" s="44">
        <v>13</v>
      </c>
      <c r="AGE10" s="44">
        <v>11</v>
      </c>
      <c r="AGF10" s="44">
        <v>1450</v>
      </c>
      <c r="AGG10" s="44">
        <v>0</v>
      </c>
      <c r="AGH10" s="44">
        <v>0</v>
      </c>
      <c r="AGI10" s="44">
        <v>0</v>
      </c>
      <c r="AGJ10" s="44">
        <v>0</v>
      </c>
      <c r="AGK10" s="34">
        <v>0</v>
      </c>
      <c r="AGL10" s="44">
        <v>0</v>
      </c>
      <c r="AGM10" s="44">
        <v>0</v>
      </c>
      <c r="AGN10" s="34">
        <v>0</v>
      </c>
      <c r="AGO10" s="34">
        <v>0</v>
      </c>
      <c r="AGP10" s="44">
        <v>0</v>
      </c>
      <c r="AGQ10" s="34">
        <v>0</v>
      </c>
      <c r="AGR10">
        <v>823</v>
      </c>
      <c r="AGS10" s="12">
        <f t="shared" si="10"/>
        <v>176.18469015795867</v>
      </c>
      <c r="AGT10" t="s">
        <v>2379</v>
      </c>
      <c r="AGU10" t="s">
        <v>2737</v>
      </c>
      <c r="AGV10" t="s">
        <v>2692</v>
      </c>
      <c r="AGW10">
        <v>8</v>
      </c>
      <c r="AGX10" s="1">
        <v>0</v>
      </c>
      <c r="AGY10" s="1">
        <v>0</v>
      </c>
      <c r="AGZ10" s="1">
        <v>0</v>
      </c>
      <c r="AHA10" s="1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823</v>
      </c>
      <c r="AHU10" s="12">
        <f t="shared" si="11"/>
        <v>0</v>
      </c>
      <c r="AHV10" t="s">
        <v>2379</v>
      </c>
      <c r="AHW10" t="s">
        <v>2737</v>
      </c>
      <c r="AHX10" t="s">
        <v>2692</v>
      </c>
      <c r="AHY10">
        <v>8</v>
      </c>
      <c r="AHZ10" s="1">
        <v>0</v>
      </c>
      <c r="AIA10" s="1">
        <v>0</v>
      </c>
      <c r="AIB10" s="1">
        <v>0</v>
      </c>
      <c r="AIC10" s="1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823</v>
      </c>
      <c r="AIW10" s="12">
        <f t="shared" si="12"/>
        <v>0</v>
      </c>
      <c r="AIX10" t="s">
        <v>2379</v>
      </c>
      <c r="AIY10" t="s">
        <v>2737</v>
      </c>
      <c r="AIZ10" t="s">
        <v>2692</v>
      </c>
      <c r="AJA10">
        <v>8</v>
      </c>
      <c r="AJB10" s="1">
        <v>0.1404050925925926</v>
      </c>
      <c r="AJC10" s="1">
        <v>0.10281250000000001</v>
      </c>
      <c r="AJD10" s="1">
        <v>2.6284722222222223E-2</v>
      </c>
      <c r="AJE10" s="1">
        <v>3.7581018518518521E-2</v>
      </c>
      <c r="AJF10">
        <v>421</v>
      </c>
      <c r="AJG10">
        <v>20</v>
      </c>
      <c r="AJH10">
        <v>441</v>
      </c>
      <c r="AJI10">
        <v>1426</v>
      </c>
      <c r="AJJ10">
        <v>13</v>
      </c>
      <c r="AJK10">
        <v>11</v>
      </c>
      <c r="AJL10">
        <v>1450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X10">
        <v>823</v>
      </c>
      <c r="AJY10" s="12">
        <f t="shared" si="13"/>
        <v>176.18469015795867</v>
      </c>
      <c r="AJZ10" t="s">
        <v>2379</v>
      </c>
      <c r="AKA10" t="s">
        <v>2737</v>
      </c>
      <c r="AKB10" t="s">
        <v>2692</v>
      </c>
      <c r="AKC10">
        <v>8</v>
      </c>
      <c r="AKD10" s="1">
        <v>0.55758101851851849</v>
      </c>
      <c r="AKE10" s="1">
        <v>0.39910879629629631</v>
      </c>
      <c r="AKF10" s="1">
        <v>9.2638888888888882E-2</v>
      </c>
      <c r="AKG10" s="1">
        <v>0.15846064814814814</v>
      </c>
      <c r="AKH10">
        <v>1985</v>
      </c>
      <c r="AKI10">
        <v>97</v>
      </c>
      <c r="AKJ10">
        <v>2082</v>
      </c>
      <c r="AKK10">
        <v>4091</v>
      </c>
      <c r="AKL10">
        <v>60</v>
      </c>
      <c r="AKM10">
        <v>53</v>
      </c>
      <c r="AKN10">
        <v>4204</v>
      </c>
      <c r="AKO10">
        <v>0</v>
      </c>
      <c r="AKP10">
        <v>0</v>
      </c>
      <c r="AKQ10">
        <v>0</v>
      </c>
      <c r="AKR10">
        <v>160</v>
      </c>
      <c r="AKS10">
        <v>12</v>
      </c>
      <c r="AKT10">
        <v>172</v>
      </c>
      <c r="AKU10">
        <v>1081</v>
      </c>
      <c r="AKV10">
        <v>16</v>
      </c>
      <c r="AKW10">
        <v>1</v>
      </c>
      <c r="AKX10">
        <v>1098</v>
      </c>
      <c r="AKY10">
        <v>98.45</v>
      </c>
      <c r="AKZ10">
        <f t="shared" si="54"/>
        <v>3292</v>
      </c>
      <c r="ALA10" s="12">
        <f t="shared" si="14"/>
        <v>127.70352369380316</v>
      </c>
      <c r="ALC10" s="12"/>
    </row>
    <row r="11" spans="1:991">
      <c r="A11" t="s">
        <v>2369</v>
      </c>
      <c r="B11" t="s">
        <v>2737</v>
      </c>
      <c r="E11" s="1">
        <v>0</v>
      </c>
      <c r="F11" s="1">
        <v>0</v>
      </c>
      <c r="G11" s="1">
        <v>0</v>
      </c>
      <c r="H11" s="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</v>
      </c>
      <c r="T11">
        <v>1</v>
      </c>
      <c r="U11">
        <v>5</v>
      </c>
      <c r="V11">
        <v>260</v>
      </c>
      <c r="W11">
        <v>0</v>
      </c>
      <c r="X11">
        <v>1</v>
      </c>
      <c r="Y11">
        <v>261</v>
      </c>
      <c r="Z11">
        <v>99.62</v>
      </c>
      <c r="AB11" s="12"/>
      <c r="AC11" t="s">
        <v>2369</v>
      </c>
      <c r="AD11" t="s">
        <v>2737</v>
      </c>
      <c r="AG11" s="1">
        <v>0</v>
      </c>
      <c r="AH11" s="1">
        <v>0</v>
      </c>
      <c r="AI11" s="1">
        <v>0</v>
      </c>
      <c r="AJ11" s="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3</v>
      </c>
      <c r="AV11">
        <v>2</v>
      </c>
      <c r="AW11">
        <v>5</v>
      </c>
      <c r="AX11">
        <v>191</v>
      </c>
      <c r="AY11">
        <v>3</v>
      </c>
      <c r="AZ11">
        <v>1</v>
      </c>
      <c r="BA11">
        <v>195</v>
      </c>
      <c r="BB11">
        <v>97.95</v>
      </c>
      <c r="BD11" s="12"/>
      <c r="BE11" t="s">
        <v>2369</v>
      </c>
      <c r="BF11" t="s">
        <v>2737</v>
      </c>
      <c r="BI11" s="1">
        <v>0</v>
      </c>
      <c r="BJ11" s="1">
        <v>0</v>
      </c>
      <c r="BK11" s="1">
        <v>0</v>
      </c>
      <c r="BL11" s="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33</v>
      </c>
      <c r="BX11">
        <v>4</v>
      </c>
      <c r="BY11">
        <v>37</v>
      </c>
      <c r="BZ11">
        <v>388</v>
      </c>
      <c r="CA11">
        <v>4</v>
      </c>
      <c r="CB11">
        <v>2</v>
      </c>
      <c r="CC11">
        <v>394</v>
      </c>
      <c r="CD11">
        <v>98.48</v>
      </c>
      <c r="CF11" s="12"/>
      <c r="CG11" t="s">
        <v>2369</v>
      </c>
      <c r="CH11" t="s">
        <v>2737</v>
      </c>
      <c r="CK11" s="1">
        <v>0</v>
      </c>
      <c r="CL11" s="1">
        <v>0</v>
      </c>
      <c r="CM11" s="1">
        <v>0</v>
      </c>
      <c r="CN11" s="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53</v>
      </c>
      <c r="CZ11">
        <v>4</v>
      </c>
      <c r="DA11">
        <v>57</v>
      </c>
      <c r="DB11">
        <v>460</v>
      </c>
      <c r="DC11">
        <v>3</v>
      </c>
      <c r="DD11">
        <v>3</v>
      </c>
      <c r="DE11">
        <v>466</v>
      </c>
      <c r="DF11">
        <v>98.71</v>
      </c>
      <c r="DI11" t="s">
        <v>2369</v>
      </c>
      <c r="DJ11" t="s">
        <v>2737</v>
      </c>
      <c r="DM11" s="1">
        <v>0</v>
      </c>
      <c r="DN11" s="1">
        <v>0</v>
      </c>
      <c r="DO11" s="1">
        <v>0</v>
      </c>
      <c r="DP11" s="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6</v>
      </c>
      <c r="EB11">
        <v>0</v>
      </c>
      <c r="EC11">
        <v>6</v>
      </c>
      <c r="ED11">
        <v>41</v>
      </c>
      <c r="EE11">
        <v>0</v>
      </c>
      <c r="EF11">
        <v>0</v>
      </c>
      <c r="EG11">
        <v>41</v>
      </c>
      <c r="EH11">
        <v>100</v>
      </c>
      <c r="EK11" t="s">
        <v>2369</v>
      </c>
      <c r="EL11" t="s">
        <v>2737</v>
      </c>
      <c r="EM11" s="1">
        <v>0</v>
      </c>
      <c r="EN11" s="1">
        <v>0</v>
      </c>
      <c r="EO11" s="1">
        <v>0</v>
      </c>
      <c r="EP11" s="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K11" t="s">
        <v>2369</v>
      </c>
      <c r="FL11" t="s">
        <v>2737</v>
      </c>
      <c r="FM11" s="1">
        <v>0</v>
      </c>
      <c r="FN11" s="1">
        <v>0</v>
      </c>
      <c r="FO11" s="1">
        <v>0</v>
      </c>
      <c r="FP11" s="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K11" t="s">
        <v>2369</v>
      </c>
      <c r="GL11" t="s">
        <v>2737</v>
      </c>
      <c r="GN11" s="1">
        <v>0</v>
      </c>
      <c r="GT11">
        <f t="shared" si="20"/>
        <v>0</v>
      </c>
      <c r="GU11">
        <f t="shared" si="21"/>
        <v>0</v>
      </c>
      <c r="GV11">
        <f t="shared" si="22"/>
        <v>0</v>
      </c>
      <c r="GW11">
        <f t="shared" si="23"/>
        <v>0</v>
      </c>
      <c r="GX11">
        <v>0</v>
      </c>
      <c r="GY11">
        <v>0</v>
      </c>
      <c r="GZ11">
        <v>0</v>
      </c>
      <c r="HD11">
        <f t="shared" si="24"/>
        <v>41</v>
      </c>
      <c r="HE11">
        <f t="shared" si="25"/>
        <v>0</v>
      </c>
      <c r="HF11">
        <f t="shared" si="26"/>
        <v>0</v>
      </c>
      <c r="HG11">
        <f>SUM(EG11,FG11,,'OCT QA data'!GG11)</f>
        <v>41</v>
      </c>
      <c r="HH11" s="12">
        <f t="shared" si="27"/>
        <v>100</v>
      </c>
      <c r="HJ11" s="102"/>
      <c r="HK11" t="s">
        <v>2369</v>
      </c>
      <c r="HL11" t="s">
        <v>2737</v>
      </c>
      <c r="HN11" s="1">
        <f t="shared" si="29"/>
        <v>0</v>
      </c>
      <c r="HS11">
        <f t="shared" si="30"/>
        <v>0</v>
      </c>
      <c r="HW11">
        <f t="shared" si="31"/>
        <v>0</v>
      </c>
      <c r="IH11">
        <f t="shared" si="0"/>
        <v>98.951999999999998</v>
      </c>
      <c r="II11">
        <f t="shared" si="1"/>
        <v>0</v>
      </c>
      <c r="IJ11" s="12" t="e">
        <f t="shared" si="2"/>
        <v>#DIV/0!</v>
      </c>
      <c r="IK11" t="s">
        <v>2369</v>
      </c>
      <c r="IL11" t="s">
        <v>2737</v>
      </c>
      <c r="IM11" s="1">
        <v>0</v>
      </c>
      <c r="IN11" s="1"/>
      <c r="IO11" s="1">
        <v>0</v>
      </c>
      <c r="IP11" s="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73</v>
      </c>
      <c r="JB11">
        <v>5</v>
      </c>
      <c r="JC11">
        <v>78</v>
      </c>
      <c r="JD11">
        <v>87</v>
      </c>
      <c r="JE11">
        <v>5</v>
      </c>
      <c r="JF11">
        <v>0</v>
      </c>
      <c r="JG11">
        <v>92</v>
      </c>
      <c r="JH11">
        <v>94.57</v>
      </c>
      <c r="JJ11" s="12"/>
      <c r="JK11" t="s">
        <v>2369</v>
      </c>
      <c r="JL11" t="s">
        <v>2737</v>
      </c>
      <c r="JM11" s="1">
        <v>0</v>
      </c>
      <c r="JN11" s="1"/>
      <c r="JO11" s="1">
        <v>0</v>
      </c>
      <c r="JP11" s="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54</v>
      </c>
      <c r="KB11">
        <v>7</v>
      </c>
      <c r="KC11">
        <v>61</v>
      </c>
      <c r="KD11">
        <v>79</v>
      </c>
      <c r="KE11">
        <v>1</v>
      </c>
      <c r="KF11">
        <v>6</v>
      </c>
      <c r="KG11">
        <v>86</v>
      </c>
      <c r="KH11">
        <v>91.86</v>
      </c>
      <c r="KJ11" s="12"/>
      <c r="KK11" t="s">
        <v>2369</v>
      </c>
      <c r="KL11" t="s">
        <v>2737</v>
      </c>
      <c r="KM11" s="1"/>
      <c r="KN11" s="1"/>
      <c r="KO11" s="1"/>
      <c r="KP11" s="1"/>
      <c r="LJ11" s="12"/>
      <c r="LK11" t="s">
        <v>2369</v>
      </c>
      <c r="LL11" t="s">
        <v>2736</v>
      </c>
      <c r="LM11">
        <v>3</v>
      </c>
      <c r="LN11" s="1">
        <v>0.20619212962962963</v>
      </c>
      <c r="LO11" s="1">
        <v>0.10682870370370372</v>
      </c>
      <c r="LP11" s="1">
        <v>0.10682870370370372</v>
      </c>
      <c r="LQ11" s="1">
        <v>3.7106481481481483E-2</v>
      </c>
      <c r="LR11">
        <v>60</v>
      </c>
      <c r="LS11">
        <v>34</v>
      </c>
      <c r="LT11">
        <v>94</v>
      </c>
      <c r="LU11">
        <v>1054</v>
      </c>
      <c r="LV11">
        <v>54</v>
      </c>
      <c r="LW11">
        <v>10</v>
      </c>
      <c r="LX11">
        <v>1118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J11">
        <v>900</v>
      </c>
      <c r="MK11" s="12">
        <f t="shared" si="32"/>
        <v>124.22222222222221</v>
      </c>
      <c r="ML11" t="s">
        <v>2369</v>
      </c>
      <c r="MM11" t="s">
        <v>2736</v>
      </c>
      <c r="MN11" s="12"/>
      <c r="MO11" s="1">
        <v>0</v>
      </c>
      <c r="MP11" s="1">
        <v>0</v>
      </c>
      <c r="MQ11" s="1">
        <v>0</v>
      </c>
      <c r="MR11" s="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K11" s="12"/>
      <c r="NL11" s="12"/>
      <c r="NM11" t="s">
        <v>2369</v>
      </c>
      <c r="NN11" t="s">
        <v>2736</v>
      </c>
      <c r="NO11" s="12"/>
      <c r="NP11" s="1">
        <v>0</v>
      </c>
      <c r="NQ11" s="1">
        <v>0</v>
      </c>
      <c r="NR11" s="1">
        <v>0</v>
      </c>
      <c r="NS11" s="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L11" s="12"/>
      <c r="OM11" t="s">
        <v>2369</v>
      </c>
      <c r="ON11" t="s">
        <v>2736</v>
      </c>
      <c r="OO11" s="12"/>
      <c r="OP11" s="1">
        <v>0</v>
      </c>
      <c r="OQ11" s="1">
        <v>0</v>
      </c>
      <c r="OR11" s="1">
        <v>0</v>
      </c>
      <c r="OS11" s="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L11" s="12"/>
      <c r="PM11" s="12"/>
      <c r="PN11" s="12"/>
      <c r="PO11" t="s">
        <v>2369</v>
      </c>
      <c r="PP11" t="s">
        <v>2736</v>
      </c>
      <c r="PQ11">
        <v>3</v>
      </c>
      <c r="PR11" s="12"/>
      <c r="PS11" s="1">
        <f t="shared" si="33"/>
        <v>0.10682870370370372</v>
      </c>
      <c r="PT11" s="12"/>
      <c r="PU11" s="12"/>
      <c r="PV11" s="12"/>
      <c r="PW11" s="12"/>
      <c r="PX11">
        <f t="shared" si="34"/>
        <v>94</v>
      </c>
      <c r="PY11">
        <f t="shared" si="35"/>
        <v>1054</v>
      </c>
      <c r="PZ11">
        <f t="shared" si="36"/>
        <v>54</v>
      </c>
      <c r="QA11">
        <f t="shared" si="37"/>
        <v>10</v>
      </c>
      <c r="QB11">
        <f t="shared" si="38"/>
        <v>1118</v>
      </c>
      <c r="QC11">
        <v>0</v>
      </c>
      <c r="QD11">
        <v>0</v>
      </c>
      <c r="QE11">
        <v>0</v>
      </c>
      <c r="QI11">
        <v>0</v>
      </c>
      <c r="QJ11">
        <v>0</v>
      </c>
      <c r="QK11">
        <v>0</v>
      </c>
      <c r="QL11">
        <v>0</v>
      </c>
      <c r="QN11">
        <f t="shared" si="39"/>
        <v>900</v>
      </c>
      <c r="QO11" s="12">
        <f t="shared" si="55"/>
        <v>124.22222222222221</v>
      </c>
      <c r="QP11" t="s">
        <v>2369</v>
      </c>
      <c r="QQ11" t="s">
        <v>2736</v>
      </c>
      <c r="QR11" t="s">
        <v>2692</v>
      </c>
      <c r="QS11" s="1"/>
      <c r="QT11" s="1">
        <f t="shared" si="40"/>
        <v>0.10682870370370372</v>
      </c>
      <c r="QU11" s="1"/>
      <c r="QV11" s="1"/>
      <c r="QY11">
        <f t="shared" si="41"/>
        <v>94</v>
      </c>
      <c r="RC11">
        <f t="shared" si="42"/>
        <v>1118</v>
      </c>
      <c r="RN11" s="12">
        <f t="shared" si="43"/>
        <v>93.215000000000003</v>
      </c>
      <c r="RO11">
        <f>SUM(JI11,KI11,LI11,MJ11)</f>
        <v>900</v>
      </c>
      <c r="RP11" s="12">
        <f t="shared" si="6"/>
        <v>124.22222222222221</v>
      </c>
      <c r="RQ11" t="s">
        <v>2369</v>
      </c>
      <c r="RR11" t="s">
        <v>2737</v>
      </c>
      <c r="RU11" s="1">
        <v>0</v>
      </c>
      <c r="RV11" s="1">
        <v>0</v>
      </c>
      <c r="RW11" s="1">
        <v>0</v>
      </c>
      <c r="RX11" s="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R11" s="12"/>
      <c r="SS11" t="s">
        <v>2369</v>
      </c>
      <c r="ST11" t="s">
        <v>2737</v>
      </c>
      <c r="SU11" t="s">
        <v>2692</v>
      </c>
      <c r="SV11">
        <v>1.5</v>
      </c>
      <c r="SW11" s="1">
        <v>4.6921296296296294E-2</v>
      </c>
      <c r="SX11" s="1">
        <v>3.920138888888889E-2</v>
      </c>
      <c r="SY11" s="1">
        <v>3.920138888888889E-2</v>
      </c>
      <c r="SZ11" s="1">
        <v>2.0833333333333333E-3</v>
      </c>
      <c r="TA11">
        <v>187</v>
      </c>
      <c r="TB11">
        <v>20</v>
      </c>
      <c r="TC11">
        <f t="shared" si="46"/>
        <v>207</v>
      </c>
      <c r="TD11">
        <v>162</v>
      </c>
      <c r="TE11">
        <v>1</v>
      </c>
      <c r="TF11">
        <v>20</v>
      </c>
      <c r="TG11">
        <f t="shared" si="56"/>
        <v>183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154</v>
      </c>
      <c r="TT11" s="12">
        <f>TG11/TS11*100</f>
        <v>118.83116883116882</v>
      </c>
      <c r="TU11" t="s">
        <v>2369</v>
      </c>
      <c r="TV11" t="s">
        <v>2737</v>
      </c>
      <c r="TW11" t="s">
        <v>2692</v>
      </c>
      <c r="TX11">
        <v>1.5</v>
      </c>
      <c r="TY11" s="1">
        <v>0.10415509259259259</v>
      </c>
      <c r="TZ11" s="1">
        <v>7.4918981481481475E-2</v>
      </c>
      <c r="UA11" s="1">
        <v>7.4918981481481475E-2</v>
      </c>
      <c r="UB11" s="1">
        <v>1.8703703703703705E-2</v>
      </c>
      <c r="UC11">
        <v>391</v>
      </c>
      <c r="UD11">
        <v>23</v>
      </c>
      <c r="UE11">
        <v>414</v>
      </c>
      <c r="UF11">
        <v>211</v>
      </c>
      <c r="UG11">
        <v>7</v>
      </c>
      <c r="UH11">
        <v>18</v>
      </c>
      <c r="UI11">
        <v>236</v>
      </c>
      <c r="UJ11">
        <v>0</v>
      </c>
      <c r="UK11">
        <v>0</v>
      </c>
      <c r="UL11">
        <v>0</v>
      </c>
      <c r="UM11">
        <v>3</v>
      </c>
      <c r="UN11">
        <v>0</v>
      </c>
      <c r="UO11">
        <v>3</v>
      </c>
      <c r="UP11">
        <v>106</v>
      </c>
      <c r="UQ11">
        <v>0</v>
      </c>
      <c r="UR11">
        <v>0</v>
      </c>
      <c r="US11">
        <v>106</v>
      </c>
      <c r="UT11">
        <v>100</v>
      </c>
      <c r="UU11">
        <v>154</v>
      </c>
      <c r="UV11" s="12">
        <f t="shared" si="61"/>
        <v>153.24675324675326</v>
      </c>
      <c r="UW11" t="s">
        <v>2369</v>
      </c>
      <c r="UX11" t="s">
        <v>2737</v>
      </c>
      <c r="VA11" s="1">
        <v>0</v>
      </c>
      <c r="VB11" s="1">
        <v>0</v>
      </c>
      <c r="VC11" s="1">
        <v>0</v>
      </c>
      <c r="VD11" s="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X11" s="12"/>
      <c r="VY11" t="s">
        <v>2369</v>
      </c>
      <c r="VZ11" t="s">
        <v>2737</v>
      </c>
      <c r="WC11" s="1">
        <v>0</v>
      </c>
      <c r="WD11" s="1">
        <v>0</v>
      </c>
      <c r="WE11" s="1">
        <v>0</v>
      </c>
      <c r="WF11" s="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Z11" s="12" t="e">
        <f t="shared" si="67"/>
        <v>#DIV/0!</v>
      </c>
      <c r="XA11" t="s">
        <v>2369</v>
      </c>
      <c r="XB11" t="s">
        <v>2737</v>
      </c>
      <c r="XE11" s="1">
        <v>0</v>
      </c>
      <c r="XF11" s="1">
        <v>0</v>
      </c>
      <c r="XG11" s="1">
        <v>0</v>
      </c>
      <c r="XH11" s="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YB11" s="12"/>
      <c r="YC11" t="s">
        <v>2369</v>
      </c>
      <c r="YD11" t="s">
        <v>2737</v>
      </c>
      <c r="YG11" s="1"/>
      <c r="YH11" s="1"/>
      <c r="YI11" s="1"/>
      <c r="YJ11" s="1"/>
      <c r="ZD11" s="12"/>
      <c r="ZE11" t="s">
        <v>2369</v>
      </c>
      <c r="ZF11" t="s">
        <v>2737</v>
      </c>
      <c r="ZI11" s="1"/>
      <c r="ZJ11" s="1"/>
      <c r="ZK11" s="1"/>
      <c r="ZL11" s="1"/>
      <c r="AAF11" s="12"/>
      <c r="AAG11" t="s">
        <v>2369</v>
      </c>
      <c r="AAH11" t="s">
        <v>2737</v>
      </c>
      <c r="AAK11" s="1">
        <v>0.13491898148148149</v>
      </c>
      <c r="AAL11" s="1">
        <v>0.11412037037037037</v>
      </c>
      <c r="AAM11" s="1">
        <v>1.6145833333333335E-2</v>
      </c>
      <c r="AAN11" s="1">
        <v>2.0787037037037038E-2</v>
      </c>
      <c r="AAO11">
        <v>578</v>
      </c>
      <c r="AAP11">
        <v>43</v>
      </c>
      <c r="AAQ11">
        <v>621</v>
      </c>
      <c r="AAR11">
        <v>373</v>
      </c>
      <c r="AAS11">
        <v>8</v>
      </c>
      <c r="AAT11">
        <v>38</v>
      </c>
      <c r="AAU11">
        <v>419</v>
      </c>
      <c r="AAV11">
        <v>0</v>
      </c>
      <c r="AAW11">
        <v>0</v>
      </c>
      <c r="AAX11">
        <v>0</v>
      </c>
      <c r="AAY11">
        <v>3</v>
      </c>
      <c r="AAZ11">
        <v>0</v>
      </c>
      <c r="ABA11">
        <v>3</v>
      </c>
      <c r="ABB11">
        <v>106</v>
      </c>
      <c r="ABC11">
        <v>0</v>
      </c>
      <c r="ABD11">
        <v>0</v>
      </c>
      <c r="ABE11">
        <v>106</v>
      </c>
      <c r="ABF11">
        <v>100</v>
      </c>
      <c r="ABG11">
        <f t="shared" si="52"/>
        <v>308</v>
      </c>
      <c r="ABH11" s="12">
        <f t="shared" si="53"/>
        <v>136.03896103896105</v>
      </c>
      <c r="ABI11" s="1">
        <f>AAL11</f>
        <v>0.11412037037037037</v>
      </c>
      <c r="ABJ11" t="s">
        <v>2369</v>
      </c>
      <c r="ABK11" t="s">
        <v>2737</v>
      </c>
      <c r="ABL11" t="s">
        <v>2692</v>
      </c>
      <c r="ABM11">
        <v>1</v>
      </c>
      <c r="ABN11" s="1">
        <v>8.398148148148149E-2</v>
      </c>
      <c r="ABO11" s="1">
        <v>6.0057870370370366E-2</v>
      </c>
      <c r="ABP11" s="1">
        <v>6.0057870370370366E-2</v>
      </c>
      <c r="ABQ11" s="1">
        <v>7.2685185185185188E-3</v>
      </c>
      <c r="ABR11">
        <v>158</v>
      </c>
      <c r="ABS11">
        <v>15</v>
      </c>
      <c r="ABT11">
        <v>173</v>
      </c>
      <c r="ABU11">
        <v>376</v>
      </c>
      <c r="ABV11">
        <v>11</v>
      </c>
      <c r="ABW11">
        <v>8</v>
      </c>
      <c r="ABX11">
        <v>395</v>
      </c>
      <c r="ABY11">
        <v>0</v>
      </c>
      <c r="ABZ11">
        <v>0</v>
      </c>
      <c r="ACA11">
        <v>0</v>
      </c>
      <c r="ACB11">
        <v>52</v>
      </c>
      <c r="ACC11">
        <v>2</v>
      </c>
      <c r="ACD11">
        <v>54</v>
      </c>
      <c r="ACE11">
        <v>255</v>
      </c>
      <c r="ACF11">
        <v>2</v>
      </c>
      <c r="ACG11">
        <v>0</v>
      </c>
      <c r="ACH11">
        <v>257</v>
      </c>
      <c r="ACI11">
        <v>99.22</v>
      </c>
      <c r="ACJ11">
        <v>206</v>
      </c>
      <c r="ACK11" s="12">
        <f>ABX11/ACJ11*100</f>
        <v>191.74757281553397</v>
      </c>
      <c r="ACL11" t="s">
        <v>2369</v>
      </c>
      <c r="ACM11" t="s">
        <v>2737</v>
      </c>
      <c r="ACN11" t="s">
        <v>2692</v>
      </c>
      <c r="ACP11" s="1">
        <v>0</v>
      </c>
      <c r="ACQ11" s="1"/>
      <c r="ACR11" s="1">
        <v>0</v>
      </c>
      <c r="ACS11" s="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62</v>
      </c>
      <c r="ADE11">
        <v>2</v>
      </c>
      <c r="ADF11">
        <v>64</v>
      </c>
      <c r="ADG11">
        <v>416</v>
      </c>
      <c r="ADH11">
        <v>2</v>
      </c>
      <c r="ADI11">
        <v>0</v>
      </c>
      <c r="ADJ11">
        <v>418</v>
      </c>
      <c r="ADK11">
        <v>99.52</v>
      </c>
      <c r="ADM11" s="12"/>
      <c r="ADN11" t="s">
        <v>2369</v>
      </c>
      <c r="ADO11" t="s">
        <v>2737</v>
      </c>
      <c r="ADP11" t="s">
        <v>2692</v>
      </c>
      <c r="ADR11" s="1">
        <v>0</v>
      </c>
      <c r="ADS11" s="1"/>
      <c r="ADT11" s="1">
        <v>0</v>
      </c>
      <c r="ADU11" s="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O11" s="12"/>
      <c r="AEP11" t="s">
        <v>2369</v>
      </c>
      <c r="AEQ11" t="s">
        <v>2737</v>
      </c>
      <c r="AER11" t="s">
        <v>2692</v>
      </c>
      <c r="AET11" s="1">
        <v>0</v>
      </c>
      <c r="AEU11" s="1"/>
      <c r="AEV11" s="1">
        <v>0</v>
      </c>
      <c r="AEW11" s="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Q11" s="12"/>
      <c r="AFR11" t="s">
        <v>2369</v>
      </c>
      <c r="AFS11" t="s">
        <v>2737</v>
      </c>
      <c r="AFT11" t="s">
        <v>2692</v>
      </c>
      <c r="AFV11" s="35">
        <v>0.11725694444444446</v>
      </c>
      <c r="AFW11" s="35">
        <v>8.6053240740740736E-2</v>
      </c>
      <c r="AFX11" s="139">
        <v>8.6053240740740736E-2</v>
      </c>
      <c r="AFY11" s="139">
        <v>5.8680555555555543E-3</v>
      </c>
      <c r="AFZ11" s="44">
        <v>55</v>
      </c>
      <c r="AGA11" s="44">
        <v>23</v>
      </c>
      <c r="AGB11" s="44">
        <v>78</v>
      </c>
      <c r="AGC11" s="44">
        <v>1055</v>
      </c>
      <c r="AGD11" s="44">
        <v>23</v>
      </c>
      <c r="AGE11" s="44">
        <v>9</v>
      </c>
      <c r="AGF11" s="44">
        <v>1087</v>
      </c>
      <c r="AGG11" s="44">
        <v>0</v>
      </c>
      <c r="AGH11" s="44">
        <v>0</v>
      </c>
      <c r="AGI11" s="44">
        <v>0</v>
      </c>
      <c r="AGJ11" s="44">
        <v>0</v>
      </c>
      <c r="AGK11" s="34">
        <v>0</v>
      </c>
      <c r="AGL11" s="44">
        <v>0</v>
      </c>
      <c r="AGM11" s="44">
        <v>0</v>
      </c>
      <c r="AGN11" s="34">
        <v>0</v>
      </c>
      <c r="AGO11" s="34">
        <v>0</v>
      </c>
      <c r="AGP11" s="44">
        <v>0</v>
      </c>
      <c r="AGQ11" s="34">
        <v>0</v>
      </c>
      <c r="AGR11">
        <v>900</v>
      </c>
      <c r="AGS11" s="12">
        <f t="shared" si="10"/>
        <v>120.77777777777779</v>
      </c>
      <c r="AGT11" t="s">
        <v>2369</v>
      </c>
      <c r="AGU11" t="s">
        <v>2737</v>
      </c>
      <c r="AGV11" t="s">
        <v>2692</v>
      </c>
      <c r="AGX11" s="1">
        <v>0</v>
      </c>
      <c r="AGY11" s="1">
        <v>0</v>
      </c>
      <c r="AGZ11" s="1">
        <v>0</v>
      </c>
      <c r="AHA11" s="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U11" s="12" t="e">
        <f t="shared" si="11"/>
        <v>#DIV/0!</v>
      </c>
      <c r="AHV11" t="s">
        <v>2369</v>
      </c>
      <c r="AHW11" t="s">
        <v>2737</v>
      </c>
      <c r="AHX11" t="s">
        <v>2692</v>
      </c>
      <c r="AHZ11" s="1">
        <v>0</v>
      </c>
      <c r="AIA11" s="1">
        <v>0</v>
      </c>
      <c r="AIB11" s="1">
        <v>0</v>
      </c>
      <c r="AIC11" s="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W11" s="12" t="e">
        <f t="shared" si="12"/>
        <v>#DIV/0!</v>
      </c>
      <c r="AIX11" t="s">
        <v>2369</v>
      </c>
      <c r="AIY11" t="s">
        <v>2737</v>
      </c>
      <c r="AIZ11" t="s">
        <v>2692</v>
      </c>
      <c r="AJA11">
        <v>3</v>
      </c>
      <c r="AJB11" s="1">
        <v>9.1932870370370359E-2</v>
      </c>
      <c r="AJC11" s="1">
        <v>8.6053240740740736E-2</v>
      </c>
      <c r="AJD11" s="1">
        <v>2.5312500000000002E-2</v>
      </c>
      <c r="AJE11" s="1">
        <v>5.8680555555555543E-3</v>
      </c>
      <c r="AJF11">
        <v>55</v>
      </c>
      <c r="AJG11">
        <v>23</v>
      </c>
      <c r="AJH11">
        <v>78</v>
      </c>
      <c r="AJI11">
        <v>1055</v>
      </c>
      <c r="AJJ11">
        <v>23</v>
      </c>
      <c r="AJK11">
        <v>9</v>
      </c>
      <c r="AJL11">
        <v>1087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X11">
        <v>900</v>
      </c>
      <c r="AJY11" s="12">
        <f t="shared" si="13"/>
        <v>120.77777777777779</v>
      </c>
      <c r="AJZ11" t="s">
        <v>2369</v>
      </c>
      <c r="AKA11" t="s">
        <v>2737</v>
      </c>
      <c r="AKB11" t="s">
        <v>2692</v>
      </c>
      <c r="AKD11" s="1">
        <v>0.15927083333333333</v>
      </c>
      <c r="AKE11" s="1">
        <v>0.14611111111111111</v>
      </c>
      <c r="AKF11" s="1">
        <v>4.1979166666666672E-2</v>
      </c>
      <c r="AKG11" s="1">
        <v>1.3148148148148147E-2</v>
      </c>
      <c r="AKH11">
        <v>213</v>
      </c>
      <c r="AKI11">
        <v>38</v>
      </c>
      <c r="AKJ11">
        <v>251</v>
      </c>
      <c r="AKK11">
        <v>1431</v>
      </c>
      <c r="AKL11">
        <v>34</v>
      </c>
      <c r="AKM11">
        <v>17</v>
      </c>
      <c r="AKN11">
        <v>1482</v>
      </c>
      <c r="AKO11">
        <v>0</v>
      </c>
      <c r="AKP11">
        <v>0</v>
      </c>
      <c r="AKQ11">
        <v>0</v>
      </c>
      <c r="AKR11">
        <v>114</v>
      </c>
      <c r="AKS11">
        <v>4</v>
      </c>
      <c r="AKT11">
        <v>118</v>
      </c>
      <c r="AKU11">
        <v>671</v>
      </c>
      <c r="AKV11">
        <v>4</v>
      </c>
      <c r="AKW11">
        <v>0</v>
      </c>
      <c r="AKX11">
        <v>675</v>
      </c>
      <c r="AKY11">
        <v>99.41</v>
      </c>
      <c r="AKZ11">
        <f t="shared" si="54"/>
        <v>1106</v>
      </c>
      <c r="ALA11" s="12">
        <f t="shared" si="14"/>
        <v>133.99638336347198</v>
      </c>
      <c r="ALC11" s="12"/>
    </row>
    <row r="12" spans="1:991">
      <c r="CF12" s="12"/>
    </row>
    <row r="18" spans="764:765">
      <c r="ACJ18">
        <v>750</v>
      </c>
      <c r="ACK18">
        <f>ACJ18*2</f>
        <v>1500</v>
      </c>
    </row>
    <row r="19" spans="764:765">
      <c r="ACJ19">
        <v>750</v>
      </c>
      <c r="ACK19">
        <f t="shared" ref="ACK19:ACK26" si="68">ACJ19*2</f>
        <v>1500</v>
      </c>
    </row>
    <row r="20" spans="764:765">
      <c r="ACJ20">
        <v>900</v>
      </c>
      <c r="ACK20">
        <f t="shared" si="68"/>
        <v>1800</v>
      </c>
    </row>
    <row r="21" spans="764:765">
      <c r="ACJ21">
        <v>750</v>
      </c>
      <c r="ACK21">
        <f t="shared" si="68"/>
        <v>1500</v>
      </c>
    </row>
    <row r="22" spans="764:765">
      <c r="ACJ22">
        <v>1200</v>
      </c>
      <c r="ACK22">
        <f t="shared" si="68"/>
        <v>2400</v>
      </c>
    </row>
    <row r="23" spans="764:765">
      <c r="ACJ23">
        <v>750</v>
      </c>
      <c r="ACK23">
        <f t="shared" si="68"/>
        <v>1500</v>
      </c>
    </row>
    <row r="24" spans="764:765">
      <c r="ACJ24">
        <v>411.5</v>
      </c>
      <c r="ACK24">
        <f t="shared" si="68"/>
        <v>823</v>
      </c>
    </row>
    <row r="25" spans="764:765">
      <c r="ACJ25">
        <v>0</v>
      </c>
      <c r="ACK25">
        <f t="shared" si="68"/>
        <v>0</v>
      </c>
    </row>
    <row r="26" spans="764:765">
      <c r="ACJ26">
        <v>103</v>
      </c>
      <c r="ACK26">
        <f t="shared" si="68"/>
        <v>206</v>
      </c>
    </row>
  </sheetData>
  <autoFilter ref="A2:ACK2" xr:uid="{3A95919E-8D2E-4CB2-A313-75F046FA5AFA}"/>
  <mergeCells count="31">
    <mergeCell ref="AJZ1:ALA1"/>
    <mergeCell ref="AGT1:AHU1"/>
    <mergeCell ref="AHV1:AIW1"/>
    <mergeCell ref="AIX1:AJY1"/>
    <mergeCell ref="AFR1:AGS1"/>
    <mergeCell ref="LK1:MK1"/>
    <mergeCell ref="YC1:ZD1"/>
    <mergeCell ref="ZE1:AAF1"/>
    <mergeCell ref="AAG1:ABH1"/>
    <mergeCell ref="QP1:RP1"/>
    <mergeCell ref="RQ1:SR1"/>
    <mergeCell ref="SS1:TT1"/>
    <mergeCell ref="TU1:UV1"/>
    <mergeCell ref="AEP1:AFQ1"/>
    <mergeCell ref="ACL1:ADM1"/>
    <mergeCell ref="ADN1:AEO1"/>
    <mergeCell ref="XA1:YB1"/>
    <mergeCell ref="UW1:VX1"/>
    <mergeCell ref="VY1:WZ1"/>
    <mergeCell ref="ABJ1:ACK1"/>
    <mergeCell ref="A1:AB1"/>
    <mergeCell ref="AC1:BD1"/>
    <mergeCell ref="BE1:CF1"/>
    <mergeCell ref="CG1:DH1"/>
    <mergeCell ref="DI1:EJ1"/>
    <mergeCell ref="EK1:FJ1"/>
    <mergeCell ref="FK1:GJ1"/>
    <mergeCell ref="HK1:IJ1"/>
    <mergeCell ref="JK1:KJ1"/>
    <mergeCell ref="KK1:LJ1"/>
    <mergeCell ref="IK1:JJ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73FEA-9360-40B2-9BE3-379C58BD3312}">
  <dimension ref="A1:YB54"/>
  <sheetViews>
    <sheetView topLeftCell="G1" workbookViewId="0">
      <selection activeCell="A6" sqref="A6:XFD12"/>
    </sheetView>
  </sheetViews>
  <sheetFormatPr defaultRowHeight="14.4"/>
  <cols>
    <col min="2" max="2" width="14.109375" customWidth="1"/>
    <col min="3" max="3" width="7.44140625" customWidth="1"/>
    <col min="4" max="4" width="6.33203125" customWidth="1"/>
    <col min="38" max="38" width="13.44140625" customWidth="1"/>
    <col min="54" max="54" width="11.6640625" customWidth="1"/>
    <col min="55" max="55" width="13.109375" customWidth="1"/>
    <col min="72" max="72" width="12.88671875" customWidth="1"/>
    <col min="82" max="82" width="16" customWidth="1"/>
    <col min="87" max="87" width="11.44140625" customWidth="1"/>
    <col min="89" max="89" width="13.109375" customWidth="1"/>
    <col min="90" max="90" width="12.109375" customWidth="1"/>
    <col min="91" max="91" width="14" customWidth="1"/>
    <col min="123" max="123" width="11.88671875" customWidth="1"/>
    <col min="138" max="138" width="9.33203125" bestFit="1" customWidth="1"/>
    <col min="139" max="139" width="13" customWidth="1"/>
    <col min="140" max="140" width="13.6640625" customWidth="1"/>
    <col min="155" max="155" width="11.6640625" customWidth="1"/>
    <col min="156" max="156" width="18.88671875" customWidth="1"/>
    <col min="157" max="157" width="13.109375" customWidth="1"/>
    <col min="161" max="161" width="16.6640625" customWidth="1"/>
    <col min="162" max="162" width="12.6640625" customWidth="1"/>
    <col min="170" max="170" width="16" customWidth="1"/>
    <col min="172" max="172" width="10.44140625" customWidth="1"/>
    <col min="174" max="174" width="12" customWidth="1"/>
    <col min="191" max="191" width="14.6640625" customWidth="1"/>
    <col min="208" max="208" width="13.88671875" customWidth="1"/>
    <col min="224" max="224" width="11" customWidth="1"/>
    <col min="225" max="225" width="13.6640625" customWidth="1"/>
    <col min="226" max="229" width="12.44140625" bestFit="1" customWidth="1"/>
    <col min="231" max="231" width="11" customWidth="1"/>
    <col min="243" max="246" width="12.44140625" bestFit="1" customWidth="1"/>
    <col min="276" max="276" width="13.44140625" customWidth="1"/>
    <col min="292" max="292" width="12.109375" customWidth="1"/>
    <col min="293" max="293" width="13.109375" customWidth="1"/>
    <col min="299" max="299" width="10.5546875" customWidth="1"/>
    <col min="311" max="311" width="12.88671875" customWidth="1"/>
    <col min="330" max="330" width="12.88671875" customWidth="1"/>
    <col min="349" max="349" width="13.33203125" customWidth="1"/>
    <col min="366" max="366" width="10.6640625" customWidth="1"/>
    <col min="368" max="368" width="13.44140625" customWidth="1"/>
    <col min="387" max="387" width="12.44140625" customWidth="1"/>
    <col min="405" max="405" width="11.109375" customWidth="1"/>
    <col min="444" max="444" width="12.5546875" customWidth="1"/>
    <col min="482" max="483" width="13.5546875" customWidth="1"/>
    <col min="486" max="488" width="9.33203125" bestFit="1" customWidth="1"/>
    <col min="501" max="501" width="12.5546875" customWidth="1"/>
    <col min="502" max="502" width="13.109375" customWidth="1"/>
    <col min="521" max="521" width="13.5546875" customWidth="1"/>
    <col min="522" max="522" width="11.44140625" customWidth="1"/>
    <col min="558" max="558" width="10.6640625" customWidth="1"/>
    <col min="559" max="559" width="14.5546875" customWidth="1"/>
  </cols>
  <sheetData>
    <row r="1" spans="1:652">
      <c r="A1" s="556">
        <v>44473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6"/>
      <c r="T1" s="556">
        <v>44474</v>
      </c>
      <c r="U1" s="546"/>
      <c r="V1" s="546"/>
      <c r="W1" s="546"/>
      <c r="X1" s="546"/>
      <c r="Y1" s="546"/>
      <c r="Z1" s="546"/>
      <c r="AA1" s="546"/>
      <c r="AB1" s="546"/>
      <c r="AC1" s="546"/>
      <c r="AD1" s="546"/>
      <c r="AE1" s="546"/>
      <c r="AF1" s="546"/>
      <c r="AG1" s="546"/>
      <c r="AH1" s="546"/>
      <c r="AI1" s="546"/>
      <c r="AJ1" s="546"/>
      <c r="AK1" s="556">
        <v>44475</v>
      </c>
      <c r="AL1" s="546"/>
      <c r="AM1" s="546"/>
      <c r="AN1" s="546"/>
      <c r="AO1" s="546"/>
      <c r="AP1" s="546"/>
      <c r="AQ1" s="546"/>
      <c r="AR1" s="546"/>
      <c r="AS1" s="546"/>
      <c r="AT1" s="546"/>
      <c r="AU1" s="546"/>
      <c r="AV1" s="546"/>
      <c r="AW1" s="546"/>
      <c r="AX1" s="546"/>
      <c r="AY1" s="546"/>
      <c r="AZ1" s="546"/>
      <c r="BA1" s="546"/>
      <c r="BB1" s="556">
        <v>44476</v>
      </c>
      <c r="BC1" s="546"/>
      <c r="BD1" s="546"/>
      <c r="BE1" s="546"/>
      <c r="BF1" s="546"/>
      <c r="BG1" s="546"/>
      <c r="BH1" s="546"/>
      <c r="BI1" s="546"/>
      <c r="BJ1" s="546"/>
      <c r="BK1" s="546"/>
      <c r="BL1" s="546"/>
      <c r="BM1" s="546"/>
      <c r="BN1" s="546"/>
      <c r="BO1" s="546"/>
      <c r="BP1" s="546"/>
      <c r="BQ1" s="546"/>
      <c r="BR1" s="546"/>
      <c r="BS1" s="556">
        <v>44477</v>
      </c>
      <c r="BT1" s="546"/>
      <c r="BU1" s="546"/>
      <c r="BV1" s="546"/>
      <c r="BW1" s="546"/>
      <c r="BX1" s="546"/>
      <c r="BY1" s="546"/>
      <c r="BZ1" s="546"/>
      <c r="CA1" s="546"/>
      <c r="CB1" s="546"/>
      <c r="CC1" s="546"/>
      <c r="CD1" s="546"/>
      <c r="CE1" s="546"/>
      <c r="CF1" s="546"/>
      <c r="CG1" s="546"/>
      <c r="CH1" s="546"/>
      <c r="CI1" s="546"/>
      <c r="CJ1" s="556">
        <v>44478</v>
      </c>
      <c r="CK1" s="546"/>
      <c r="CL1" s="546"/>
      <c r="CM1" s="546"/>
      <c r="CN1" s="546"/>
      <c r="CO1" s="546"/>
      <c r="CP1" s="546"/>
      <c r="CQ1" s="546"/>
      <c r="CR1" s="546"/>
      <c r="CS1" s="546"/>
      <c r="CT1" s="546"/>
      <c r="CU1" s="546"/>
      <c r="CV1" s="546"/>
      <c r="CW1" s="546"/>
      <c r="CX1" s="546"/>
      <c r="CY1" s="546"/>
      <c r="CZ1" s="546"/>
      <c r="DA1" s="556">
        <v>44479</v>
      </c>
      <c r="DB1" s="546"/>
      <c r="DC1" s="546"/>
      <c r="DD1" s="546"/>
      <c r="DE1" s="546"/>
      <c r="DF1" s="546"/>
      <c r="DG1" s="546"/>
      <c r="DH1" s="546"/>
      <c r="DI1" s="546"/>
      <c r="DJ1" s="546"/>
      <c r="DK1" s="546"/>
      <c r="DL1" s="546"/>
      <c r="DM1" s="546"/>
      <c r="DN1" s="546"/>
      <c r="DO1" s="546"/>
      <c r="DP1" s="546"/>
      <c r="DQ1" s="546"/>
      <c r="DR1" s="105"/>
      <c r="DS1" s="105"/>
      <c r="DT1" s="105"/>
      <c r="DU1" s="105"/>
      <c r="DV1" s="105"/>
      <c r="DW1" s="105"/>
      <c r="DX1" s="105"/>
      <c r="DY1" s="105" t="s">
        <v>3525</v>
      </c>
      <c r="DZ1" s="105"/>
      <c r="EA1" s="105"/>
      <c r="EB1" s="105"/>
      <c r="EC1" s="105"/>
      <c r="ED1" s="105"/>
      <c r="EE1" s="105"/>
      <c r="EF1" s="105"/>
      <c r="EG1" s="105"/>
      <c r="EH1" s="105"/>
      <c r="EI1" s="556" t="s">
        <v>2849</v>
      </c>
      <c r="EJ1" s="546"/>
      <c r="EK1" s="546"/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6"/>
      <c r="EW1" s="546"/>
      <c r="EX1" s="546"/>
      <c r="EY1" s="546"/>
      <c r="EZ1" s="556">
        <v>44480</v>
      </c>
      <c r="FA1" s="546"/>
      <c r="FB1" s="546"/>
      <c r="FC1" s="546"/>
      <c r="FD1" s="546"/>
      <c r="FE1" s="546"/>
      <c r="FF1" s="546"/>
      <c r="FG1" s="546"/>
      <c r="FH1" s="546"/>
      <c r="FI1" s="546"/>
      <c r="FJ1" s="546"/>
      <c r="FK1" s="546"/>
      <c r="FL1" s="546"/>
      <c r="FM1" s="546"/>
      <c r="FN1" s="546"/>
      <c r="FO1" s="546"/>
      <c r="FP1" s="546"/>
      <c r="FQ1" s="556">
        <v>44481</v>
      </c>
      <c r="FR1" s="546"/>
      <c r="FS1" s="546"/>
      <c r="FT1" s="546"/>
      <c r="FU1" s="546"/>
      <c r="FV1" s="546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56">
        <v>44482</v>
      </c>
      <c r="GI1" s="546"/>
      <c r="GJ1" s="546"/>
      <c r="GK1" s="546"/>
      <c r="GL1" s="546"/>
      <c r="GM1" s="546"/>
      <c r="GN1" s="546"/>
      <c r="GO1" s="546"/>
      <c r="GP1" s="546"/>
      <c r="GQ1" s="546"/>
      <c r="GR1" s="546"/>
      <c r="GS1" s="546"/>
      <c r="GT1" s="546"/>
      <c r="GU1" s="546"/>
      <c r="GV1" s="546"/>
      <c r="GW1" s="546"/>
      <c r="GX1" s="546"/>
      <c r="GY1" s="556">
        <v>44483</v>
      </c>
      <c r="GZ1" s="546"/>
      <c r="HA1" s="546"/>
      <c r="HB1" s="546"/>
      <c r="HC1" s="546"/>
      <c r="HD1" s="546"/>
      <c r="HE1" s="546"/>
      <c r="HF1" s="546"/>
      <c r="HG1" s="546"/>
      <c r="HH1" s="546"/>
      <c r="HI1" s="546"/>
      <c r="HJ1" s="546"/>
      <c r="HK1" s="546"/>
      <c r="HL1" s="546"/>
      <c r="HM1" s="546"/>
      <c r="HN1" s="546"/>
      <c r="HO1" s="546"/>
      <c r="HP1" s="105"/>
      <c r="HQ1" s="105"/>
      <c r="HR1" s="105"/>
      <c r="HS1" s="105"/>
      <c r="HT1" s="105"/>
      <c r="HU1" s="105"/>
      <c r="HV1" s="105"/>
      <c r="HW1" s="127">
        <v>44484</v>
      </c>
      <c r="HX1" s="105"/>
      <c r="HY1" s="105"/>
      <c r="HZ1" s="105"/>
      <c r="IA1" s="105"/>
      <c r="IB1" s="105"/>
      <c r="IC1" s="105"/>
      <c r="ID1" s="105"/>
      <c r="IE1" s="105"/>
      <c r="IF1" s="105"/>
      <c r="IG1" s="105"/>
      <c r="IH1" s="105"/>
      <c r="II1" s="105"/>
      <c r="IJ1" s="105"/>
      <c r="IK1" s="105"/>
      <c r="IL1" s="105"/>
      <c r="IM1" s="105"/>
      <c r="IN1" s="127">
        <v>44485</v>
      </c>
      <c r="IO1" s="105"/>
      <c r="IP1" s="105"/>
      <c r="IQ1" s="105"/>
      <c r="IR1" s="105"/>
      <c r="IS1" s="105"/>
      <c r="IT1" s="105"/>
      <c r="IU1" s="105"/>
      <c r="IV1" s="105"/>
      <c r="IW1" s="105"/>
      <c r="IX1" s="105"/>
      <c r="IY1" s="105"/>
      <c r="IZ1" s="105"/>
      <c r="JA1" s="105"/>
      <c r="JB1" s="105"/>
      <c r="JC1" s="105"/>
      <c r="JD1" s="105"/>
      <c r="JE1" s="127">
        <v>44486</v>
      </c>
      <c r="JF1" s="105"/>
      <c r="JG1" s="105"/>
      <c r="JH1" s="105"/>
      <c r="JI1" s="105"/>
      <c r="JJ1" s="105"/>
      <c r="JK1" s="105"/>
      <c r="JL1" s="105"/>
      <c r="JM1" s="105"/>
      <c r="JN1" s="105"/>
      <c r="JO1" s="105"/>
      <c r="JP1" s="105"/>
      <c r="JQ1" s="105"/>
      <c r="JR1" s="105"/>
      <c r="JS1" s="105"/>
      <c r="JT1" s="105"/>
      <c r="JU1" s="105"/>
      <c r="JV1" s="105" t="s">
        <v>3526</v>
      </c>
      <c r="JW1" s="105"/>
      <c r="JX1" s="105"/>
      <c r="JY1" s="105"/>
      <c r="JZ1" s="105"/>
      <c r="KA1" s="105"/>
      <c r="KB1" s="105"/>
      <c r="KC1" s="105"/>
      <c r="KD1" s="105"/>
      <c r="KE1" s="105"/>
      <c r="KF1" s="556" t="s">
        <v>3527</v>
      </c>
      <c r="KG1" s="546"/>
      <c r="KH1" s="546"/>
      <c r="KI1" s="546"/>
      <c r="KJ1" s="546"/>
      <c r="KK1" s="546"/>
      <c r="KL1" s="546"/>
      <c r="KM1" s="546"/>
      <c r="KN1" s="546"/>
      <c r="KO1" s="546"/>
      <c r="KP1" s="546"/>
      <c r="KQ1" s="546"/>
      <c r="KR1" s="546"/>
      <c r="KS1" s="546"/>
      <c r="KT1" s="546"/>
      <c r="KU1" s="546"/>
      <c r="KV1" s="546"/>
      <c r="KX1" s="556">
        <v>44487</v>
      </c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6"/>
      <c r="LL1" s="546"/>
      <c r="LM1" s="546"/>
      <c r="LN1" s="546"/>
      <c r="LO1" s="546"/>
      <c r="LP1" s="546"/>
      <c r="LQ1" s="556">
        <v>44488</v>
      </c>
      <c r="LR1" s="546"/>
      <c r="LS1" s="546"/>
      <c r="LT1" s="546"/>
      <c r="LU1" s="546"/>
      <c r="LV1" s="546"/>
      <c r="LW1" s="546"/>
      <c r="LX1" s="546"/>
      <c r="LY1" s="546"/>
      <c r="LZ1" s="546"/>
      <c r="MA1" s="546"/>
      <c r="MB1" s="546"/>
      <c r="MC1" s="546"/>
      <c r="MD1" s="546"/>
      <c r="ME1" s="546"/>
      <c r="MF1" s="546"/>
      <c r="MG1" s="546"/>
      <c r="MH1" s="546"/>
      <c r="MI1" s="546"/>
      <c r="MJ1" s="556">
        <v>44489</v>
      </c>
      <c r="MK1" s="546"/>
      <c r="ML1" s="546"/>
      <c r="MM1" s="546"/>
      <c r="MN1" s="546"/>
      <c r="MO1" s="546"/>
      <c r="MP1" s="546"/>
      <c r="MQ1" s="546"/>
      <c r="MR1" s="546"/>
      <c r="MS1" s="546"/>
      <c r="MT1" s="546"/>
      <c r="MU1" s="546"/>
      <c r="MV1" s="546"/>
      <c r="MW1" s="546"/>
      <c r="MX1" s="546"/>
      <c r="MY1" s="546"/>
      <c r="MZ1" s="546"/>
      <c r="NA1" s="546"/>
      <c r="NB1" s="546"/>
      <c r="NC1" s="556">
        <v>44490</v>
      </c>
      <c r="ND1" s="546"/>
      <c r="NE1" s="546"/>
      <c r="NF1" s="546"/>
      <c r="NG1" s="546"/>
      <c r="NH1" s="546"/>
      <c r="NI1" s="546"/>
      <c r="NJ1" s="546"/>
      <c r="NK1" s="546"/>
      <c r="NL1" s="546"/>
      <c r="NM1" s="546"/>
      <c r="NN1" s="546"/>
      <c r="NO1" s="546"/>
      <c r="NP1" s="546"/>
      <c r="NQ1" s="546"/>
      <c r="NR1" s="546"/>
      <c r="NS1" s="546"/>
      <c r="NT1" s="546"/>
      <c r="NU1" s="546"/>
      <c r="NV1" s="556">
        <v>44491</v>
      </c>
      <c r="NW1" s="546"/>
      <c r="NX1" s="546"/>
      <c r="NY1" s="546"/>
      <c r="NZ1" s="546"/>
      <c r="OA1" s="546"/>
      <c r="OB1" s="546"/>
      <c r="OC1" s="546"/>
      <c r="OD1" s="546"/>
      <c r="OE1" s="546"/>
      <c r="OF1" s="546"/>
      <c r="OG1" s="546"/>
      <c r="OH1" s="546"/>
      <c r="OI1" s="546"/>
      <c r="OJ1" s="546"/>
      <c r="OK1" s="546"/>
      <c r="OL1" s="546"/>
      <c r="OM1" s="546"/>
      <c r="ON1" s="546"/>
      <c r="OO1" s="556">
        <v>44492</v>
      </c>
      <c r="OP1" s="546"/>
      <c r="OQ1" s="546"/>
      <c r="OR1" s="546"/>
      <c r="OS1" s="546"/>
      <c r="OT1" s="546"/>
      <c r="OU1" s="546"/>
      <c r="OV1" s="546"/>
      <c r="OW1" s="546"/>
      <c r="OX1" s="546"/>
      <c r="OY1" s="546"/>
      <c r="OZ1" s="546"/>
      <c r="PA1" s="546"/>
      <c r="PB1" s="546"/>
      <c r="PC1" s="546"/>
      <c r="PD1" s="546"/>
      <c r="PE1" s="546"/>
      <c r="PF1" s="546"/>
      <c r="PG1" s="546"/>
      <c r="PH1" s="556">
        <v>44493</v>
      </c>
      <c r="PI1" s="546"/>
      <c r="PJ1" s="546"/>
      <c r="PK1" s="546"/>
      <c r="PL1" s="546"/>
      <c r="PM1" s="546"/>
      <c r="PN1" s="546"/>
      <c r="PO1" s="546"/>
      <c r="PP1" s="546"/>
      <c r="PQ1" s="546"/>
      <c r="PR1" s="546"/>
      <c r="PS1" s="546"/>
      <c r="PT1" s="546"/>
      <c r="PU1" s="546"/>
      <c r="PV1" s="546"/>
      <c r="PW1" s="546"/>
      <c r="PX1" s="546"/>
      <c r="PY1" s="546"/>
      <c r="PZ1" s="546"/>
      <c r="QA1" s="556" t="s">
        <v>3528</v>
      </c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6"/>
      <c r="QO1" s="546"/>
      <c r="QP1" s="546"/>
      <c r="QQ1" s="546"/>
      <c r="QR1" s="546"/>
      <c r="QS1" s="546"/>
      <c r="QT1" s="556" t="s">
        <v>3523</v>
      </c>
      <c r="QU1" s="546"/>
      <c r="QV1" s="546"/>
      <c r="QW1" s="546"/>
      <c r="QX1" s="546"/>
      <c r="QY1" s="546"/>
      <c r="QZ1" s="546"/>
      <c r="RA1" s="546"/>
      <c r="RB1" s="546"/>
      <c r="RC1" s="546"/>
      <c r="RD1" s="546"/>
      <c r="RE1" s="546"/>
      <c r="RF1" s="546"/>
      <c r="RG1" s="546"/>
      <c r="RH1" s="546"/>
      <c r="RI1" s="546"/>
      <c r="RJ1" s="546"/>
      <c r="RK1" s="546"/>
      <c r="RL1" s="546"/>
      <c r="RN1" s="556">
        <v>44494</v>
      </c>
      <c r="RO1" s="546"/>
      <c r="RP1" s="546"/>
      <c r="RQ1" s="546"/>
      <c r="RR1" s="546"/>
      <c r="RS1" s="546"/>
      <c r="RT1" s="546"/>
      <c r="RU1" s="546"/>
      <c r="RV1" s="546"/>
      <c r="RW1" s="546"/>
      <c r="RX1" s="546"/>
      <c r="RY1" s="546"/>
      <c r="RZ1" s="546"/>
      <c r="SA1" s="546"/>
      <c r="SB1" s="546"/>
      <c r="SC1" s="546"/>
      <c r="SD1" s="546"/>
      <c r="SE1" s="546"/>
      <c r="SF1" s="546"/>
      <c r="SG1" s="556">
        <v>44495</v>
      </c>
      <c r="SH1" s="546"/>
      <c r="SI1" s="546"/>
      <c r="SJ1" s="546"/>
      <c r="SK1" s="546"/>
      <c r="SL1" s="546"/>
      <c r="SM1" s="546"/>
      <c r="SN1" s="546"/>
      <c r="SO1" s="546"/>
      <c r="SP1" s="546"/>
      <c r="SQ1" s="546"/>
      <c r="SR1" s="546"/>
      <c r="SS1" s="546"/>
      <c r="ST1" s="546"/>
      <c r="SU1" s="546"/>
      <c r="SV1" s="546"/>
      <c r="SW1" s="546"/>
      <c r="SX1" s="546"/>
      <c r="SY1" s="546"/>
      <c r="SZ1" s="556">
        <v>44496</v>
      </c>
      <c r="TA1" s="546"/>
      <c r="TB1" s="546"/>
      <c r="TC1" s="546"/>
      <c r="TD1" s="546"/>
      <c r="TE1" s="546"/>
      <c r="TF1" s="546"/>
      <c r="TG1" s="546"/>
      <c r="TH1" s="546"/>
      <c r="TI1" s="546"/>
      <c r="TJ1" s="546"/>
      <c r="TK1" s="546"/>
      <c r="TL1" s="546"/>
      <c r="TM1" s="546"/>
      <c r="TN1" s="546"/>
      <c r="TO1" s="546"/>
      <c r="TP1" s="546"/>
      <c r="TQ1" s="546"/>
      <c r="TR1" s="546"/>
      <c r="TS1" s="556">
        <v>44497</v>
      </c>
      <c r="TT1" s="546"/>
      <c r="TU1" s="546"/>
      <c r="TV1" s="546"/>
      <c r="TW1" s="546"/>
      <c r="TX1" s="546"/>
      <c r="TY1" s="546"/>
      <c r="TZ1" s="546"/>
      <c r="UA1" s="546"/>
      <c r="UB1" s="546"/>
      <c r="UC1" s="546"/>
      <c r="UD1" s="546"/>
      <c r="UE1" s="546"/>
      <c r="UF1" s="546"/>
      <c r="UG1" s="546"/>
      <c r="UH1" s="546"/>
      <c r="UI1" s="546"/>
      <c r="UJ1" s="546"/>
      <c r="UK1" s="546"/>
      <c r="UL1" s="556">
        <v>44498</v>
      </c>
      <c r="UM1" s="546"/>
      <c r="UN1" s="546"/>
      <c r="UO1" s="546"/>
      <c r="UP1" s="546"/>
      <c r="UQ1" s="546"/>
      <c r="UR1" s="546"/>
      <c r="US1" s="546"/>
      <c r="UT1" s="546"/>
      <c r="UU1" s="546"/>
      <c r="UV1" s="546"/>
      <c r="UW1" s="546"/>
      <c r="UX1" s="546"/>
      <c r="UY1" s="546"/>
      <c r="UZ1" s="546"/>
      <c r="VA1" s="546"/>
      <c r="VB1" s="546"/>
      <c r="VC1" s="546"/>
      <c r="VD1" s="546"/>
      <c r="VE1" s="556">
        <v>44499</v>
      </c>
      <c r="VF1" s="546"/>
      <c r="VG1" s="546"/>
      <c r="VH1" s="546"/>
      <c r="VI1" s="546"/>
      <c r="VJ1" s="546"/>
      <c r="VK1" s="546"/>
      <c r="VL1" s="546"/>
      <c r="VM1" s="546"/>
      <c r="VN1" s="546"/>
      <c r="VO1" s="546"/>
      <c r="VP1" s="546"/>
      <c r="VQ1" s="546"/>
      <c r="VR1" s="546"/>
      <c r="VS1" s="546"/>
      <c r="VT1" s="546"/>
      <c r="VU1" s="546"/>
      <c r="VV1" s="546"/>
      <c r="VW1" s="546"/>
      <c r="VX1" s="556">
        <v>44500</v>
      </c>
      <c r="VY1" s="546"/>
      <c r="VZ1" s="546"/>
      <c r="WA1" s="546"/>
      <c r="WB1" s="546"/>
      <c r="WC1" s="546"/>
      <c r="WD1" s="546"/>
      <c r="WE1" s="546"/>
      <c r="WF1" s="546"/>
      <c r="WG1" s="546"/>
      <c r="WH1" s="546"/>
      <c r="WI1" s="546"/>
      <c r="WJ1" s="546"/>
      <c r="WK1" s="546"/>
      <c r="WL1" s="546"/>
      <c r="WM1" s="546"/>
      <c r="WN1" s="546"/>
      <c r="WO1" s="546"/>
      <c r="WP1" s="546"/>
      <c r="WQ1" s="556" t="s">
        <v>3529</v>
      </c>
      <c r="WR1" s="546"/>
      <c r="WS1" s="546"/>
      <c r="WT1" s="546"/>
      <c r="WU1" s="546"/>
      <c r="WV1" s="546"/>
      <c r="WW1" s="546"/>
      <c r="WX1" s="546"/>
      <c r="WY1" s="546"/>
      <c r="WZ1" s="546"/>
      <c r="XA1" s="546"/>
      <c r="XB1" s="546"/>
      <c r="XC1" s="546"/>
      <c r="XD1" s="546"/>
      <c r="XE1" s="546"/>
      <c r="XF1" s="546"/>
      <c r="XG1" s="546"/>
      <c r="XH1" s="546"/>
      <c r="XI1" s="546"/>
      <c r="XJ1" s="556" t="s">
        <v>3530</v>
      </c>
      <c r="XK1" s="546"/>
      <c r="XL1" s="546"/>
      <c r="XM1" s="546"/>
      <c r="XN1" s="546"/>
      <c r="XO1" s="546"/>
      <c r="XP1" s="546"/>
      <c r="XQ1" s="546"/>
      <c r="XR1" s="546"/>
      <c r="XS1" s="546"/>
      <c r="XT1" s="546"/>
      <c r="XU1" s="546"/>
      <c r="XV1" s="546"/>
      <c r="XW1" s="546"/>
      <c r="XX1" s="546"/>
      <c r="XY1" s="546"/>
      <c r="XZ1" s="546"/>
      <c r="YA1" s="546"/>
      <c r="YB1" s="546"/>
    </row>
    <row r="2" spans="1:652">
      <c r="A2" t="s">
        <v>1</v>
      </c>
      <c r="B2" s="37" t="s">
        <v>2723</v>
      </c>
      <c r="C2" t="s">
        <v>2724</v>
      </c>
      <c r="D2" t="s">
        <v>2725</v>
      </c>
      <c r="E2" t="s">
        <v>2358</v>
      </c>
      <c r="F2" t="s">
        <v>3</v>
      </c>
      <c r="G2" t="s">
        <v>4</v>
      </c>
      <c r="H2" t="s">
        <v>2359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s="62" t="s">
        <v>2726</v>
      </c>
      <c r="R2" s="61" t="s">
        <v>2727</v>
      </c>
      <c r="S2" s="80" t="s">
        <v>2728</v>
      </c>
      <c r="T2" t="s">
        <v>1</v>
      </c>
      <c r="U2" s="37" t="s">
        <v>2723</v>
      </c>
      <c r="V2" t="s">
        <v>2358</v>
      </c>
      <c r="W2" t="s">
        <v>3</v>
      </c>
      <c r="X2" t="s">
        <v>4</v>
      </c>
      <c r="Y2" t="s">
        <v>2359</v>
      </c>
      <c r="Z2" t="s">
        <v>6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F2" t="s">
        <v>12</v>
      </c>
      <c r="AG2" t="s">
        <v>13</v>
      </c>
      <c r="AH2" s="62" t="s">
        <v>2726</v>
      </c>
      <c r="AI2" s="61" t="s">
        <v>2727</v>
      </c>
      <c r="AJ2" s="80" t="s">
        <v>2728</v>
      </c>
      <c r="AK2" t="s">
        <v>1</v>
      </c>
      <c r="AL2" s="37" t="s">
        <v>2723</v>
      </c>
      <c r="AM2" t="s">
        <v>2358</v>
      </c>
      <c r="AN2" t="s">
        <v>3</v>
      </c>
      <c r="AO2" t="s">
        <v>4</v>
      </c>
      <c r="AP2" t="s">
        <v>2359</v>
      </c>
      <c r="AQ2" t="s">
        <v>6</v>
      </c>
      <c r="AR2" t="s">
        <v>7</v>
      </c>
      <c r="AS2" t="s">
        <v>8</v>
      </c>
      <c r="AT2" t="s">
        <v>9</v>
      </c>
      <c r="AU2" t="s">
        <v>10</v>
      </c>
      <c r="AV2" t="s">
        <v>11</v>
      </c>
      <c r="AW2" t="s">
        <v>12</v>
      </c>
      <c r="AX2" t="s">
        <v>13</v>
      </c>
      <c r="AY2" s="62" t="s">
        <v>2726</v>
      </c>
      <c r="AZ2" s="61" t="s">
        <v>2727</v>
      </c>
      <c r="BA2" s="80" t="s">
        <v>2728</v>
      </c>
      <c r="BB2" t="s">
        <v>1</v>
      </c>
      <c r="BC2" s="37" t="s">
        <v>2723</v>
      </c>
      <c r="BD2" t="s">
        <v>2358</v>
      </c>
      <c r="BE2" t="s">
        <v>3</v>
      </c>
      <c r="BF2" t="s">
        <v>4</v>
      </c>
      <c r="BG2" t="s">
        <v>2359</v>
      </c>
      <c r="BH2" t="s">
        <v>6</v>
      </c>
      <c r="BI2" t="s">
        <v>7</v>
      </c>
      <c r="BJ2" t="s">
        <v>8</v>
      </c>
      <c r="BK2" t="s">
        <v>9</v>
      </c>
      <c r="BL2" t="s">
        <v>10</v>
      </c>
      <c r="BM2" t="s">
        <v>11</v>
      </c>
      <c r="BN2" t="s">
        <v>12</v>
      </c>
      <c r="BO2" t="s">
        <v>13</v>
      </c>
      <c r="BP2" s="62" t="s">
        <v>2726</v>
      </c>
      <c r="BQ2" s="61" t="s">
        <v>2727</v>
      </c>
      <c r="BR2" s="80" t="s">
        <v>2728</v>
      </c>
      <c r="BS2" t="s">
        <v>1</v>
      </c>
      <c r="BT2" s="37" t="s">
        <v>2723</v>
      </c>
      <c r="BU2" t="s">
        <v>2358</v>
      </c>
      <c r="BV2" t="s">
        <v>3</v>
      </c>
      <c r="BW2" t="s">
        <v>4</v>
      </c>
      <c r="BX2" t="s">
        <v>2359</v>
      </c>
      <c r="BY2" t="s">
        <v>6</v>
      </c>
      <c r="BZ2" t="s">
        <v>7</v>
      </c>
      <c r="CA2" t="s">
        <v>8</v>
      </c>
      <c r="CB2" t="s">
        <v>9</v>
      </c>
      <c r="CC2" t="s">
        <v>10</v>
      </c>
      <c r="CD2" t="s">
        <v>11</v>
      </c>
      <c r="CE2" t="s">
        <v>12</v>
      </c>
      <c r="CF2" t="s">
        <v>13</v>
      </c>
      <c r="CG2" s="62" t="s">
        <v>2726</v>
      </c>
      <c r="CH2" s="61" t="s">
        <v>2727</v>
      </c>
      <c r="CI2" s="80" t="s">
        <v>2728</v>
      </c>
      <c r="CJ2" t="s">
        <v>1</v>
      </c>
      <c r="CK2" s="37" t="s">
        <v>2723</v>
      </c>
      <c r="CL2" t="s">
        <v>2358</v>
      </c>
      <c r="CM2" t="s">
        <v>3</v>
      </c>
      <c r="CN2" t="s">
        <v>4</v>
      </c>
      <c r="CO2" t="s">
        <v>2359</v>
      </c>
      <c r="CP2" t="s">
        <v>6</v>
      </c>
      <c r="CQ2" t="s">
        <v>7</v>
      </c>
      <c r="CR2" t="s">
        <v>8</v>
      </c>
      <c r="CS2" t="s">
        <v>9</v>
      </c>
      <c r="CT2" t="s">
        <v>10</v>
      </c>
      <c r="CU2" t="s">
        <v>11</v>
      </c>
      <c r="CV2" t="s">
        <v>12</v>
      </c>
      <c r="CW2" t="s">
        <v>13</v>
      </c>
      <c r="CX2" s="62" t="s">
        <v>2726</v>
      </c>
      <c r="CY2" s="61" t="s">
        <v>2727</v>
      </c>
      <c r="CZ2" s="80" t="s">
        <v>2728</v>
      </c>
      <c r="DA2" t="s">
        <v>1</v>
      </c>
      <c r="DB2" s="37" t="s">
        <v>2723</v>
      </c>
      <c r="DC2" t="s">
        <v>2358</v>
      </c>
      <c r="DD2" t="s">
        <v>3</v>
      </c>
      <c r="DE2" t="s">
        <v>4</v>
      </c>
      <c r="DF2" t="s">
        <v>2359</v>
      </c>
      <c r="DG2" t="s">
        <v>6</v>
      </c>
      <c r="DH2" t="s">
        <v>7</v>
      </c>
      <c r="DI2" t="s">
        <v>8</v>
      </c>
      <c r="DJ2" t="s">
        <v>9</v>
      </c>
      <c r="DK2" t="s">
        <v>10</v>
      </c>
      <c r="DL2" t="s">
        <v>11</v>
      </c>
      <c r="DM2" t="s">
        <v>12</v>
      </c>
      <c r="DN2" t="s">
        <v>13</v>
      </c>
      <c r="DO2" s="62" t="s">
        <v>2726</v>
      </c>
      <c r="DP2" s="61" t="s">
        <v>2727</v>
      </c>
      <c r="DQ2" s="80" t="s">
        <v>2728</v>
      </c>
      <c r="DR2" t="s">
        <v>1</v>
      </c>
      <c r="DS2" s="37" t="s">
        <v>2723</v>
      </c>
      <c r="DT2" t="s">
        <v>2358</v>
      </c>
      <c r="DU2" t="s">
        <v>3</v>
      </c>
      <c r="DV2" t="s">
        <v>4</v>
      </c>
      <c r="DW2" t="s">
        <v>2359</v>
      </c>
      <c r="DX2" t="s">
        <v>6</v>
      </c>
      <c r="DY2" t="s">
        <v>7</v>
      </c>
      <c r="DZ2" t="s">
        <v>8</v>
      </c>
      <c r="EA2" t="s">
        <v>9</v>
      </c>
      <c r="EB2" t="s">
        <v>10</v>
      </c>
      <c r="EC2" t="s">
        <v>11</v>
      </c>
      <c r="ED2" t="s">
        <v>12</v>
      </c>
      <c r="EE2" t="s">
        <v>13</v>
      </c>
      <c r="EF2" s="62" t="s">
        <v>2726</v>
      </c>
      <c r="EG2" s="61" t="s">
        <v>2727</v>
      </c>
      <c r="EH2" s="80" t="s">
        <v>2728</v>
      </c>
      <c r="EI2" t="s">
        <v>1</v>
      </c>
      <c r="EJ2" s="37" t="s">
        <v>2723</v>
      </c>
      <c r="EK2" t="s">
        <v>2358</v>
      </c>
      <c r="EL2" t="s">
        <v>3</v>
      </c>
      <c r="EM2" t="s">
        <v>4</v>
      </c>
      <c r="EN2" t="s">
        <v>2359</v>
      </c>
      <c r="EO2" t="s">
        <v>6</v>
      </c>
      <c r="EP2" t="s">
        <v>7</v>
      </c>
      <c r="EQ2" t="s">
        <v>8</v>
      </c>
      <c r="ER2" t="s">
        <v>9</v>
      </c>
      <c r="ES2" t="s">
        <v>10</v>
      </c>
      <c r="ET2" t="s">
        <v>11</v>
      </c>
      <c r="EU2" t="s">
        <v>12</v>
      </c>
      <c r="EV2" t="s">
        <v>13</v>
      </c>
      <c r="EW2" s="62" t="s">
        <v>2726</v>
      </c>
      <c r="EX2" s="61" t="s">
        <v>2727</v>
      </c>
      <c r="EY2" s="80" t="s">
        <v>2728</v>
      </c>
      <c r="EZ2" t="s">
        <v>1</v>
      </c>
      <c r="FA2" s="37" t="s">
        <v>2723</v>
      </c>
      <c r="FB2" t="s">
        <v>2358</v>
      </c>
      <c r="FC2" t="s">
        <v>3</v>
      </c>
      <c r="FD2" t="s">
        <v>4</v>
      </c>
      <c r="FE2" t="s">
        <v>2359</v>
      </c>
      <c r="FF2" t="s">
        <v>6</v>
      </c>
      <c r="FG2" t="s">
        <v>7</v>
      </c>
      <c r="FH2" t="s">
        <v>8</v>
      </c>
      <c r="FI2" t="s">
        <v>9</v>
      </c>
      <c r="FJ2" t="s">
        <v>10</v>
      </c>
      <c r="FK2" t="s">
        <v>11</v>
      </c>
      <c r="FL2" t="s">
        <v>12</v>
      </c>
      <c r="FM2" t="s">
        <v>13</v>
      </c>
      <c r="FN2" s="62" t="s">
        <v>2726</v>
      </c>
      <c r="FO2" s="61" t="s">
        <v>2727</v>
      </c>
      <c r="FP2" s="80" t="s">
        <v>2728</v>
      </c>
      <c r="FQ2" t="s">
        <v>1</v>
      </c>
      <c r="FR2" s="37" t="s">
        <v>2723</v>
      </c>
      <c r="FS2" t="s">
        <v>2358</v>
      </c>
      <c r="FT2" t="s">
        <v>3</v>
      </c>
      <c r="FU2" t="s">
        <v>4</v>
      </c>
      <c r="FV2" t="s">
        <v>2359</v>
      </c>
      <c r="FW2" t="s">
        <v>6</v>
      </c>
      <c r="FX2" t="s">
        <v>7</v>
      </c>
      <c r="FY2" t="s">
        <v>8</v>
      </c>
      <c r="FZ2" t="s">
        <v>9</v>
      </c>
      <c r="GA2" t="s">
        <v>10</v>
      </c>
      <c r="GB2" t="s">
        <v>11</v>
      </c>
      <c r="GC2" t="s">
        <v>12</v>
      </c>
      <c r="GD2" t="s">
        <v>13</v>
      </c>
      <c r="GE2" s="62" t="s">
        <v>2726</v>
      </c>
      <c r="GF2" s="61" t="s">
        <v>2727</v>
      </c>
      <c r="GG2" s="80" t="s">
        <v>2728</v>
      </c>
      <c r="GH2" t="s">
        <v>1</v>
      </c>
      <c r="GI2" s="37" t="s">
        <v>2723</v>
      </c>
      <c r="GJ2" t="s">
        <v>2358</v>
      </c>
      <c r="GK2" t="s">
        <v>3</v>
      </c>
      <c r="GL2" t="s">
        <v>4</v>
      </c>
      <c r="GM2" t="s">
        <v>2359</v>
      </c>
      <c r="GN2" t="s">
        <v>6</v>
      </c>
      <c r="GO2" t="s">
        <v>7</v>
      </c>
      <c r="GP2" t="s">
        <v>8</v>
      </c>
      <c r="GQ2" t="s">
        <v>9</v>
      </c>
      <c r="GR2" t="s">
        <v>10</v>
      </c>
      <c r="GS2" t="s">
        <v>11</v>
      </c>
      <c r="GT2" t="s">
        <v>12</v>
      </c>
      <c r="GU2" t="s">
        <v>13</v>
      </c>
      <c r="GV2" s="62" t="s">
        <v>2726</v>
      </c>
      <c r="GW2" s="61" t="s">
        <v>2727</v>
      </c>
      <c r="GX2" s="80" t="s">
        <v>2728</v>
      </c>
      <c r="GY2" t="s">
        <v>1</v>
      </c>
      <c r="GZ2" s="37" t="s">
        <v>2723</v>
      </c>
      <c r="HA2" t="s">
        <v>2358</v>
      </c>
      <c r="HB2" t="s">
        <v>3</v>
      </c>
      <c r="HC2" t="s">
        <v>4</v>
      </c>
      <c r="HD2" t="s">
        <v>2359</v>
      </c>
      <c r="HE2" t="s">
        <v>6</v>
      </c>
      <c r="HF2" t="s">
        <v>7</v>
      </c>
      <c r="HG2" t="s">
        <v>8</v>
      </c>
      <c r="HH2" t="s">
        <v>9</v>
      </c>
      <c r="HI2" t="s">
        <v>10</v>
      </c>
      <c r="HJ2" t="s">
        <v>11</v>
      </c>
      <c r="HK2" t="s">
        <v>12</v>
      </c>
      <c r="HL2" t="s">
        <v>13</v>
      </c>
      <c r="HM2" s="62" t="s">
        <v>2726</v>
      </c>
      <c r="HN2" s="61" t="s">
        <v>2727</v>
      </c>
      <c r="HO2" s="80" t="s">
        <v>2728</v>
      </c>
      <c r="HP2" t="s">
        <v>1</v>
      </c>
      <c r="HQ2" s="37" t="s">
        <v>2723</v>
      </c>
      <c r="HR2" t="s">
        <v>2358</v>
      </c>
      <c r="HS2" t="s">
        <v>3</v>
      </c>
      <c r="HT2" t="s">
        <v>4</v>
      </c>
      <c r="HU2" t="s">
        <v>2359</v>
      </c>
      <c r="HV2" t="s">
        <v>6</v>
      </c>
      <c r="HW2" t="s">
        <v>7</v>
      </c>
      <c r="HX2" t="s">
        <v>8</v>
      </c>
      <c r="HY2" t="s">
        <v>9</v>
      </c>
      <c r="HZ2" t="s">
        <v>10</v>
      </c>
      <c r="IA2" t="s">
        <v>11</v>
      </c>
      <c r="IB2" t="s">
        <v>12</v>
      </c>
      <c r="IC2" t="s">
        <v>13</v>
      </c>
      <c r="ID2" s="62" t="s">
        <v>2726</v>
      </c>
      <c r="IE2" s="61" t="s">
        <v>2727</v>
      </c>
      <c r="IF2" s="80" t="s">
        <v>2728</v>
      </c>
      <c r="IG2" t="s">
        <v>1</v>
      </c>
      <c r="IH2" s="37" t="s">
        <v>2723</v>
      </c>
      <c r="II2" t="s">
        <v>2358</v>
      </c>
      <c r="IJ2" t="s">
        <v>3</v>
      </c>
      <c r="IK2" t="s">
        <v>4</v>
      </c>
      <c r="IL2" t="s">
        <v>2359</v>
      </c>
      <c r="IM2" t="s">
        <v>6</v>
      </c>
      <c r="IN2" t="s">
        <v>7</v>
      </c>
      <c r="IO2" t="s">
        <v>8</v>
      </c>
      <c r="IP2" t="s">
        <v>9</v>
      </c>
      <c r="IQ2" t="s">
        <v>10</v>
      </c>
      <c r="IR2" t="s">
        <v>11</v>
      </c>
      <c r="IS2" t="s">
        <v>12</v>
      </c>
      <c r="IT2" t="s">
        <v>13</v>
      </c>
      <c r="IU2" s="62" t="s">
        <v>2726</v>
      </c>
      <c r="IV2" s="61" t="s">
        <v>2727</v>
      </c>
      <c r="IW2" s="80" t="s">
        <v>2728</v>
      </c>
      <c r="IX2" t="s">
        <v>1</v>
      </c>
      <c r="IY2" s="37" t="s">
        <v>2723</v>
      </c>
      <c r="IZ2" t="s">
        <v>2358</v>
      </c>
      <c r="JA2" t="s">
        <v>3</v>
      </c>
      <c r="JB2" t="s">
        <v>4</v>
      </c>
      <c r="JC2" t="s">
        <v>2359</v>
      </c>
      <c r="JD2" t="s">
        <v>6</v>
      </c>
      <c r="JE2" t="s">
        <v>7</v>
      </c>
      <c r="JF2" t="s">
        <v>8</v>
      </c>
      <c r="JG2" t="s">
        <v>9</v>
      </c>
      <c r="JH2" t="s">
        <v>10</v>
      </c>
      <c r="JI2" t="s">
        <v>11</v>
      </c>
      <c r="JJ2" t="s">
        <v>12</v>
      </c>
      <c r="JK2" t="s">
        <v>13</v>
      </c>
      <c r="JL2" s="62" t="s">
        <v>2726</v>
      </c>
      <c r="JM2" s="61" t="s">
        <v>2727</v>
      </c>
      <c r="JN2" s="80" t="s">
        <v>2728</v>
      </c>
      <c r="JO2" t="s">
        <v>1</v>
      </c>
      <c r="JP2" s="37" t="s">
        <v>2723</v>
      </c>
      <c r="JQ2" t="s">
        <v>2358</v>
      </c>
      <c r="JR2" t="s">
        <v>3</v>
      </c>
      <c r="JS2" t="s">
        <v>4</v>
      </c>
      <c r="JT2" t="s">
        <v>2359</v>
      </c>
      <c r="JU2" t="s">
        <v>6</v>
      </c>
      <c r="JV2" t="s">
        <v>7</v>
      </c>
      <c r="JW2" t="s">
        <v>8</v>
      </c>
      <c r="JX2" t="s">
        <v>9</v>
      </c>
      <c r="JY2" t="s">
        <v>10</v>
      </c>
      <c r="JZ2" t="s">
        <v>11</v>
      </c>
      <c r="KA2" t="s">
        <v>12</v>
      </c>
      <c r="KB2" t="s">
        <v>13</v>
      </c>
      <c r="KC2" s="62" t="s">
        <v>2726</v>
      </c>
      <c r="KD2" s="61" t="s">
        <v>2727</v>
      </c>
      <c r="KE2" s="80" t="s">
        <v>2728</v>
      </c>
      <c r="KF2" t="s">
        <v>1</v>
      </c>
      <c r="KG2" s="37" t="s">
        <v>2723</v>
      </c>
      <c r="KH2" t="s">
        <v>2358</v>
      </c>
      <c r="KI2" t="s">
        <v>3</v>
      </c>
      <c r="KJ2" t="s">
        <v>4</v>
      </c>
      <c r="KK2" t="s">
        <v>2359</v>
      </c>
      <c r="KL2" t="s">
        <v>6</v>
      </c>
      <c r="KM2" t="s">
        <v>7</v>
      </c>
      <c r="KN2" t="s">
        <v>8</v>
      </c>
      <c r="KO2" t="s">
        <v>9</v>
      </c>
      <c r="KP2" t="s">
        <v>10</v>
      </c>
      <c r="KQ2" t="s">
        <v>11</v>
      </c>
      <c r="KR2" t="s">
        <v>12</v>
      </c>
      <c r="KS2" t="s">
        <v>13</v>
      </c>
      <c r="KT2" s="62" t="s">
        <v>2726</v>
      </c>
      <c r="KU2" s="61" t="s">
        <v>2727</v>
      </c>
      <c r="KV2" s="80" t="s">
        <v>2728</v>
      </c>
      <c r="KW2" t="s">
        <v>3531</v>
      </c>
      <c r="KX2" t="s">
        <v>1</v>
      </c>
      <c r="KY2" s="37" t="s">
        <v>2723</v>
      </c>
      <c r="KZ2" t="s">
        <v>2724</v>
      </c>
      <c r="LA2" t="s">
        <v>2725</v>
      </c>
      <c r="LB2" t="s">
        <v>2358</v>
      </c>
      <c r="LC2" t="s">
        <v>3</v>
      </c>
      <c r="LD2" t="s">
        <v>4</v>
      </c>
      <c r="LE2" t="s">
        <v>2359</v>
      </c>
      <c r="LF2" t="s">
        <v>6</v>
      </c>
      <c r="LG2" t="s">
        <v>7</v>
      </c>
      <c r="LH2" t="s">
        <v>8</v>
      </c>
      <c r="LI2" t="s">
        <v>9</v>
      </c>
      <c r="LJ2" t="s">
        <v>10</v>
      </c>
      <c r="LK2" t="s">
        <v>11</v>
      </c>
      <c r="LL2" t="s">
        <v>12</v>
      </c>
      <c r="LM2" t="s">
        <v>13</v>
      </c>
      <c r="LN2" s="62" t="s">
        <v>2726</v>
      </c>
      <c r="LO2" s="61" t="s">
        <v>2727</v>
      </c>
      <c r="LP2" s="80" t="s">
        <v>2728</v>
      </c>
      <c r="LQ2" t="s">
        <v>1</v>
      </c>
      <c r="LR2" s="37" t="s">
        <v>2723</v>
      </c>
      <c r="LS2" t="s">
        <v>2724</v>
      </c>
      <c r="LT2" t="s">
        <v>2725</v>
      </c>
      <c r="LU2" t="s">
        <v>2358</v>
      </c>
      <c r="LV2" t="s">
        <v>3</v>
      </c>
      <c r="LW2" t="s">
        <v>4</v>
      </c>
      <c r="LX2" t="s">
        <v>2359</v>
      </c>
      <c r="LY2" t="s">
        <v>6</v>
      </c>
      <c r="LZ2" t="s">
        <v>7</v>
      </c>
      <c r="MA2" t="s">
        <v>8</v>
      </c>
      <c r="MB2" t="s">
        <v>9</v>
      </c>
      <c r="MC2" t="s">
        <v>10</v>
      </c>
      <c r="MD2" t="s">
        <v>11</v>
      </c>
      <c r="ME2" t="s">
        <v>12</v>
      </c>
      <c r="MF2" t="s">
        <v>13</v>
      </c>
      <c r="MG2" s="62" t="s">
        <v>2726</v>
      </c>
      <c r="MH2" s="61" t="s">
        <v>2727</v>
      </c>
      <c r="MI2" s="80" t="s">
        <v>2728</v>
      </c>
      <c r="MJ2" t="s">
        <v>1</v>
      </c>
      <c r="MK2" s="37" t="s">
        <v>2723</v>
      </c>
      <c r="ML2" t="s">
        <v>2724</v>
      </c>
      <c r="MM2" t="s">
        <v>2725</v>
      </c>
      <c r="MN2" t="s">
        <v>2358</v>
      </c>
      <c r="MO2" t="s">
        <v>3</v>
      </c>
      <c r="MP2" t="s">
        <v>4</v>
      </c>
      <c r="MQ2" t="s">
        <v>2359</v>
      </c>
      <c r="MR2" t="s">
        <v>6</v>
      </c>
      <c r="MS2" t="s">
        <v>7</v>
      </c>
      <c r="MT2" t="s">
        <v>8</v>
      </c>
      <c r="MU2" t="s">
        <v>9</v>
      </c>
      <c r="MV2" t="s">
        <v>10</v>
      </c>
      <c r="MW2" t="s">
        <v>11</v>
      </c>
      <c r="MX2" t="s">
        <v>12</v>
      </c>
      <c r="MY2" t="s">
        <v>13</v>
      </c>
      <c r="MZ2" s="62" t="s">
        <v>2726</v>
      </c>
      <c r="NA2" s="61" t="s">
        <v>2727</v>
      </c>
      <c r="NB2" s="80" t="s">
        <v>2728</v>
      </c>
      <c r="NC2" t="s">
        <v>1</v>
      </c>
      <c r="ND2" s="37" t="s">
        <v>2723</v>
      </c>
      <c r="NE2" t="s">
        <v>2724</v>
      </c>
      <c r="NF2" t="s">
        <v>2725</v>
      </c>
      <c r="NG2" t="s">
        <v>2358</v>
      </c>
      <c r="NH2" t="s">
        <v>3</v>
      </c>
      <c r="NI2" t="s">
        <v>4</v>
      </c>
      <c r="NJ2" t="s">
        <v>2359</v>
      </c>
      <c r="NK2" t="s">
        <v>6</v>
      </c>
      <c r="NL2" t="s">
        <v>7</v>
      </c>
      <c r="NM2" t="s">
        <v>8</v>
      </c>
      <c r="NN2" t="s">
        <v>9</v>
      </c>
      <c r="NO2" t="s">
        <v>10</v>
      </c>
      <c r="NP2" t="s">
        <v>11</v>
      </c>
      <c r="NQ2" t="s">
        <v>12</v>
      </c>
      <c r="NR2" t="s">
        <v>13</v>
      </c>
      <c r="NS2" s="62" t="s">
        <v>2726</v>
      </c>
      <c r="NT2" s="61" t="s">
        <v>2727</v>
      </c>
      <c r="NU2" s="80" t="s">
        <v>2728</v>
      </c>
      <c r="NV2" t="s">
        <v>1</v>
      </c>
      <c r="NW2" s="37" t="s">
        <v>2723</v>
      </c>
      <c r="NX2" t="s">
        <v>2724</v>
      </c>
      <c r="NY2" t="s">
        <v>2725</v>
      </c>
      <c r="NZ2" t="s">
        <v>2358</v>
      </c>
      <c r="OA2" t="s">
        <v>3</v>
      </c>
      <c r="OB2" t="s">
        <v>4</v>
      </c>
      <c r="OC2" t="s">
        <v>2359</v>
      </c>
      <c r="OD2" t="s">
        <v>6</v>
      </c>
      <c r="OE2" t="s">
        <v>7</v>
      </c>
      <c r="OF2" t="s">
        <v>8</v>
      </c>
      <c r="OG2" t="s">
        <v>9</v>
      </c>
      <c r="OH2" t="s">
        <v>10</v>
      </c>
      <c r="OI2" t="s">
        <v>11</v>
      </c>
      <c r="OJ2" t="s">
        <v>12</v>
      </c>
      <c r="OK2" t="s">
        <v>13</v>
      </c>
      <c r="OL2" s="62" t="s">
        <v>2726</v>
      </c>
      <c r="OM2" s="61" t="s">
        <v>2727</v>
      </c>
      <c r="ON2" s="80" t="s">
        <v>2728</v>
      </c>
      <c r="OO2" t="s">
        <v>1</v>
      </c>
      <c r="OP2" s="37" t="s">
        <v>2723</v>
      </c>
      <c r="OQ2" t="s">
        <v>2724</v>
      </c>
      <c r="OR2" t="s">
        <v>2725</v>
      </c>
      <c r="OS2" t="s">
        <v>2358</v>
      </c>
      <c r="OT2" t="s">
        <v>3</v>
      </c>
      <c r="OU2" t="s">
        <v>4</v>
      </c>
      <c r="OV2" t="s">
        <v>2359</v>
      </c>
      <c r="OW2" t="s">
        <v>6</v>
      </c>
      <c r="OX2" t="s">
        <v>7</v>
      </c>
      <c r="OY2" t="s">
        <v>8</v>
      </c>
      <c r="OZ2" t="s">
        <v>9</v>
      </c>
      <c r="PA2" t="s">
        <v>10</v>
      </c>
      <c r="PB2" t="s">
        <v>11</v>
      </c>
      <c r="PC2" t="s">
        <v>12</v>
      </c>
      <c r="PD2" t="s">
        <v>13</v>
      </c>
      <c r="PE2" s="62" t="s">
        <v>2726</v>
      </c>
      <c r="PF2" s="61" t="s">
        <v>2727</v>
      </c>
      <c r="PG2" s="80" t="s">
        <v>2728</v>
      </c>
      <c r="PH2" t="s">
        <v>1</v>
      </c>
      <c r="PI2" s="37" t="s">
        <v>2723</v>
      </c>
      <c r="PJ2" t="s">
        <v>2724</v>
      </c>
      <c r="PK2" t="s">
        <v>2725</v>
      </c>
      <c r="PL2" t="s">
        <v>2358</v>
      </c>
      <c r="PM2" t="s">
        <v>3</v>
      </c>
      <c r="PN2" t="s">
        <v>4</v>
      </c>
      <c r="PO2" t="s">
        <v>2359</v>
      </c>
      <c r="PP2" t="s">
        <v>6</v>
      </c>
      <c r="PQ2" t="s">
        <v>7</v>
      </c>
      <c r="PR2" t="s">
        <v>8</v>
      </c>
      <c r="PS2" t="s">
        <v>9</v>
      </c>
      <c r="PT2" t="s">
        <v>10</v>
      </c>
      <c r="PU2" t="s">
        <v>11</v>
      </c>
      <c r="PV2" t="s">
        <v>12</v>
      </c>
      <c r="PW2" t="s">
        <v>13</v>
      </c>
      <c r="PX2" s="62" t="s">
        <v>2726</v>
      </c>
      <c r="PY2" s="61" t="s">
        <v>2727</v>
      </c>
      <c r="PZ2" s="80" t="s">
        <v>2728</v>
      </c>
      <c r="QA2" t="s">
        <v>1</v>
      </c>
      <c r="QB2" s="37" t="s">
        <v>2723</v>
      </c>
      <c r="QC2" t="s">
        <v>2724</v>
      </c>
      <c r="QD2" t="s">
        <v>2725</v>
      </c>
      <c r="QE2" t="s">
        <v>2358</v>
      </c>
      <c r="QF2" t="s">
        <v>3</v>
      </c>
      <c r="QG2" t="s">
        <v>4</v>
      </c>
      <c r="QH2" t="s">
        <v>2359</v>
      </c>
      <c r="QI2" t="s">
        <v>6</v>
      </c>
      <c r="QJ2" t="s">
        <v>7</v>
      </c>
      <c r="QK2" t="s">
        <v>8</v>
      </c>
      <c r="QL2" t="s">
        <v>9</v>
      </c>
      <c r="QM2" t="s">
        <v>10</v>
      </c>
      <c r="QN2" t="s">
        <v>11</v>
      </c>
      <c r="QO2" t="s">
        <v>12</v>
      </c>
      <c r="QP2" t="s">
        <v>13</v>
      </c>
      <c r="QQ2" s="62" t="s">
        <v>2726</v>
      </c>
      <c r="QR2" s="61" t="s">
        <v>2727</v>
      </c>
      <c r="QS2" s="80" t="s">
        <v>2728</v>
      </c>
      <c r="QT2" t="s">
        <v>1</v>
      </c>
      <c r="QU2" s="37" t="s">
        <v>2723</v>
      </c>
      <c r="QV2" t="s">
        <v>2724</v>
      </c>
      <c r="QW2" t="s">
        <v>2725</v>
      </c>
      <c r="QX2" t="s">
        <v>2358</v>
      </c>
      <c r="QY2" t="s">
        <v>3</v>
      </c>
      <c r="QZ2" t="s">
        <v>4</v>
      </c>
      <c r="RA2" t="s">
        <v>2359</v>
      </c>
      <c r="RB2" t="s">
        <v>6</v>
      </c>
      <c r="RC2" t="s">
        <v>7</v>
      </c>
      <c r="RD2" t="s">
        <v>8</v>
      </c>
      <c r="RE2" t="s">
        <v>9</v>
      </c>
      <c r="RF2" t="s">
        <v>10</v>
      </c>
      <c r="RG2" t="s">
        <v>11</v>
      </c>
      <c r="RH2" t="s">
        <v>12</v>
      </c>
      <c r="RI2" t="s">
        <v>13</v>
      </c>
      <c r="RJ2" s="62" t="s">
        <v>2726</v>
      </c>
      <c r="RK2" s="61" t="s">
        <v>2727</v>
      </c>
      <c r="RL2" s="80" t="s">
        <v>2728</v>
      </c>
      <c r="RM2" t="s">
        <v>3532</v>
      </c>
      <c r="RN2" t="s">
        <v>1</v>
      </c>
      <c r="RO2" s="37" t="s">
        <v>2723</v>
      </c>
      <c r="RP2" t="s">
        <v>2724</v>
      </c>
      <c r="RQ2" t="s">
        <v>2725</v>
      </c>
      <c r="RR2" t="s">
        <v>2358</v>
      </c>
      <c r="RS2" t="s">
        <v>3</v>
      </c>
      <c r="RT2" t="s">
        <v>4</v>
      </c>
      <c r="RU2" t="s">
        <v>2359</v>
      </c>
      <c r="RV2" t="s">
        <v>6</v>
      </c>
      <c r="RW2" t="s">
        <v>7</v>
      </c>
      <c r="RX2" t="s">
        <v>8</v>
      </c>
      <c r="RY2" t="s">
        <v>9</v>
      </c>
      <c r="RZ2" t="s">
        <v>10</v>
      </c>
      <c r="SA2" t="s">
        <v>11</v>
      </c>
      <c r="SB2" t="s">
        <v>12</v>
      </c>
      <c r="SC2" t="s">
        <v>13</v>
      </c>
      <c r="SD2" s="62" t="s">
        <v>2726</v>
      </c>
      <c r="SE2" s="61" t="s">
        <v>2727</v>
      </c>
      <c r="SF2" s="80" t="s">
        <v>2728</v>
      </c>
      <c r="SG2" t="s">
        <v>1</v>
      </c>
      <c r="SH2" s="37" t="s">
        <v>2723</v>
      </c>
      <c r="SI2" t="s">
        <v>2724</v>
      </c>
      <c r="SJ2" t="s">
        <v>2725</v>
      </c>
      <c r="SK2" t="s">
        <v>2358</v>
      </c>
      <c r="SL2" t="s">
        <v>3</v>
      </c>
      <c r="SM2" t="s">
        <v>4</v>
      </c>
      <c r="SN2" t="s">
        <v>2359</v>
      </c>
      <c r="SO2" t="s">
        <v>6</v>
      </c>
      <c r="SP2" t="s">
        <v>7</v>
      </c>
      <c r="SQ2" t="s">
        <v>8</v>
      </c>
      <c r="SR2" t="s">
        <v>9</v>
      </c>
      <c r="SS2" t="s">
        <v>10</v>
      </c>
      <c r="ST2" t="s">
        <v>11</v>
      </c>
      <c r="SU2" t="s">
        <v>12</v>
      </c>
      <c r="SV2" t="s">
        <v>13</v>
      </c>
      <c r="SW2" s="62" t="s">
        <v>2726</v>
      </c>
      <c r="SX2" s="61" t="s">
        <v>2727</v>
      </c>
      <c r="SY2" s="80" t="s">
        <v>2728</v>
      </c>
      <c r="SZ2" t="s">
        <v>1</v>
      </c>
      <c r="TA2" s="37" t="s">
        <v>2723</v>
      </c>
      <c r="TB2" t="s">
        <v>2724</v>
      </c>
      <c r="TC2" t="s">
        <v>2725</v>
      </c>
      <c r="TD2" t="s">
        <v>2358</v>
      </c>
      <c r="TE2" t="s">
        <v>3</v>
      </c>
      <c r="TF2" t="s">
        <v>4</v>
      </c>
      <c r="TG2" t="s">
        <v>2359</v>
      </c>
      <c r="TH2" t="s">
        <v>6</v>
      </c>
      <c r="TI2" t="s">
        <v>7</v>
      </c>
      <c r="TJ2" t="s">
        <v>8</v>
      </c>
      <c r="TK2" t="s">
        <v>9</v>
      </c>
      <c r="TL2" t="s">
        <v>10</v>
      </c>
      <c r="TM2" t="s">
        <v>11</v>
      </c>
      <c r="TN2" t="s">
        <v>12</v>
      </c>
      <c r="TO2" t="s">
        <v>13</v>
      </c>
      <c r="TP2" s="62" t="s">
        <v>2726</v>
      </c>
      <c r="TQ2" s="61" t="s">
        <v>2727</v>
      </c>
      <c r="TR2" s="80" t="s">
        <v>2728</v>
      </c>
      <c r="TS2" t="s">
        <v>1</v>
      </c>
      <c r="TT2" s="37" t="s">
        <v>2723</v>
      </c>
      <c r="TU2" t="s">
        <v>2724</v>
      </c>
      <c r="TV2" t="s">
        <v>2725</v>
      </c>
      <c r="TW2" t="s">
        <v>2358</v>
      </c>
      <c r="TX2" t="s">
        <v>3</v>
      </c>
      <c r="TY2" t="s">
        <v>4</v>
      </c>
      <c r="TZ2" t="s">
        <v>2359</v>
      </c>
      <c r="UA2" t="s">
        <v>6</v>
      </c>
      <c r="UB2" t="s">
        <v>7</v>
      </c>
      <c r="UC2" t="s">
        <v>8</v>
      </c>
      <c r="UD2" t="s">
        <v>9</v>
      </c>
      <c r="UE2" t="s">
        <v>10</v>
      </c>
      <c r="UF2" t="s">
        <v>11</v>
      </c>
      <c r="UG2" t="s">
        <v>12</v>
      </c>
      <c r="UH2" t="s">
        <v>13</v>
      </c>
      <c r="UI2" s="62" t="s">
        <v>2726</v>
      </c>
      <c r="UJ2" s="61" t="s">
        <v>2727</v>
      </c>
      <c r="UK2" s="80" t="s">
        <v>2728</v>
      </c>
      <c r="UL2" t="s">
        <v>1</v>
      </c>
      <c r="UM2" s="37" t="s">
        <v>2723</v>
      </c>
      <c r="UN2" t="s">
        <v>2724</v>
      </c>
      <c r="UO2" t="s">
        <v>2725</v>
      </c>
      <c r="UP2" t="s">
        <v>2358</v>
      </c>
      <c r="UQ2" t="s">
        <v>3</v>
      </c>
      <c r="UR2" t="s">
        <v>4</v>
      </c>
      <c r="US2" t="s">
        <v>2359</v>
      </c>
      <c r="UT2" t="s">
        <v>6</v>
      </c>
      <c r="UU2" t="s">
        <v>7</v>
      </c>
      <c r="UV2" t="s">
        <v>8</v>
      </c>
      <c r="UW2" t="s">
        <v>9</v>
      </c>
      <c r="UX2" t="s">
        <v>10</v>
      </c>
      <c r="UY2" t="s">
        <v>11</v>
      </c>
      <c r="UZ2" t="s">
        <v>12</v>
      </c>
      <c r="VA2" t="s">
        <v>13</v>
      </c>
      <c r="VB2" s="62" t="s">
        <v>2726</v>
      </c>
      <c r="VC2" s="61" t="s">
        <v>2727</v>
      </c>
      <c r="VD2" s="80" t="s">
        <v>2728</v>
      </c>
      <c r="VE2" t="s">
        <v>1</v>
      </c>
      <c r="VF2" s="37" t="s">
        <v>2723</v>
      </c>
      <c r="VG2" t="s">
        <v>2724</v>
      </c>
      <c r="VH2" t="s">
        <v>2725</v>
      </c>
      <c r="VI2" t="s">
        <v>2358</v>
      </c>
      <c r="VJ2" t="s">
        <v>3</v>
      </c>
      <c r="VK2" t="s">
        <v>4</v>
      </c>
      <c r="VL2" t="s">
        <v>2359</v>
      </c>
      <c r="VM2" t="s">
        <v>6</v>
      </c>
      <c r="VN2" t="s">
        <v>7</v>
      </c>
      <c r="VO2" t="s">
        <v>8</v>
      </c>
      <c r="VP2" t="s">
        <v>9</v>
      </c>
      <c r="VQ2" t="s">
        <v>10</v>
      </c>
      <c r="VR2" t="s">
        <v>11</v>
      </c>
      <c r="VS2" t="s">
        <v>12</v>
      </c>
      <c r="VT2" t="s">
        <v>13</v>
      </c>
      <c r="VU2" s="62" t="s">
        <v>2726</v>
      </c>
      <c r="VV2" s="61" t="s">
        <v>2727</v>
      </c>
      <c r="VW2" s="80" t="s">
        <v>2728</v>
      </c>
      <c r="VX2" t="s">
        <v>1</v>
      </c>
      <c r="VY2" s="37" t="s">
        <v>2723</v>
      </c>
      <c r="VZ2" t="s">
        <v>2724</v>
      </c>
      <c r="WA2" t="s">
        <v>2725</v>
      </c>
      <c r="WB2" t="s">
        <v>2358</v>
      </c>
      <c r="WC2" t="s">
        <v>3</v>
      </c>
      <c r="WD2" t="s">
        <v>4</v>
      </c>
      <c r="WE2" t="s">
        <v>2359</v>
      </c>
      <c r="WF2" t="s">
        <v>6</v>
      </c>
      <c r="WG2" t="s">
        <v>7</v>
      </c>
      <c r="WH2" t="s">
        <v>8</v>
      </c>
      <c r="WI2" t="s">
        <v>9</v>
      </c>
      <c r="WJ2" t="s">
        <v>10</v>
      </c>
      <c r="WK2" t="s">
        <v>11</v>
      </c>
      <c r="WL2" t="s">
        <v>12</v>
      </c>
      <c r="WM2" t="s">
        <v>13</v>
      </c>
      <c r="WN2" s="62" t="s">
        <v>2726</v>
      </c>
      <c r="WO2" s="61" t="s">
        <v>2727</v>
      </c>
      <c r="WP2" s="80" t="s">
        <v>2728</v>
      </c>
      <c r="WQ2" t="s">
        <v>1</v>
      </c>
      <c r="WR2" s="37" t="s">
        <v>2723</v>
      </c>
      <c r="WS2" t="s">
        <v>2724</v>
      </c>
      <c r="WT2" t="s">
        <v>2725</v>
      </c>
      <c r="WU2" t="s">
        <v>2358</v>
      </c>
      <c r="WV2" t="s">
        <v>3</v>
      </c>
      <c r="WW2" t="s">
        <v>4</v>
      </c>
      <c r="WX2" t="s">
        <v>2359</v>
      </c>
      <c r="WY2" t="s">
        <v>6</v>
      </c>
      <c r="WZ2" t="s">
        <v>7</v>
      </c>
      <c r="XA2" t="s">
        <v>8</v>
      </c>
      <c r="XB2" t="s">
        <v>9</v>
      </c>
      <c r="XC2" t="s">
        <v>10</v>
      </c>
      <c r="XD2" t="s">
        <v>11</v>
      </c>
      <c r="XE2" t="s">
        <v>12</v>
      </c>
      <c r="XF2" t="s">
        <v>13</v>
      </c>
      <c r="XG2" s="62" t="s">
        <v>2726</v>
      </c>
      <c r="XH2" s="61" t="s">
        <v>2727</v>
      </c>
      <c r="XI2" s="80" t="s">
        <v>2728</v>
      </c>
      <c r="XJ2" t="s">
        <v>1</v>
      </c>
      <c r="XK2" s="37" t="s">
        <v>2723</v>
      </c>
      <c r="XL2" t="s">
        <v>2724</v>
      </c>
      <c r="XM2" t="s">
        <v>2725</v>
      </c>
      <c r="XN2" t="s">
        <v>2358</v>
      </c>
      <c r="XO2" t="s">
        <v>3</v>
      </c>
      <c r="XP2" t="s">
        <v>4</v>
      </c>
      <c r="XQ2" t="s">
        <v>2359</v>
      </c>
      <c r="XR2" t="s">
        <v>6</v>
      </c>
      <c r="XS2" t="s">
        <v>7</v>
      </c>
      <c r="XT2" t="s">
        <v>8</v>
      </c>
      <c r="XU2" t="s">
        <v>9</v>
      </c>
      <c r="XV2" t="s">
        <v>10</v>
      </c>
      <c r="XW2" t="s">
        <v>11</v>
      </c>
      <c r="XX2" t="s">
        <v>12</v>
      </c>
      <c r="XY2" t="s">
        <v>13</v>
      </c>
      <c r="XZ2" s="62" t="s">
        <v>2726</v>
      </c>
      <c r="YA2" s="61" t="s">
        <v>2727</v>
      </c>
      <c r="YB2" s="80" t="s">
        <v>2728</v>
      </c>
    </row>
    <row r="3" spans="1:652">
      <c r="A3" t="s">
        <v>2362</v>
      </c>
      <c r="B3" s="37" t="s">
        <v>2736</v>
      </c>
      <c r="C3" t="s">
        <v>2690</v>
      </c>
      <c r="D3">
        <v>8</v>
      </c>
      <c r="E3" s="1">
        <v>0.2996759259259259</v>
      </c>
      <c r="F3" s="1">
        <v>0.21811342592592595</v>
      </c>
      <c r="G3" s="1">
        <v>1.8136574074074072E-2</v>
      </c>
      <c r="H3" s="1">
        <v>6.3414351851851847E-2</v>
      </c>
      <c r="I3">
        <v>34</v>
      </c>
      <c r="J3">
        <v>534</v>
      </c>
      <c r="K3">
        <v>530</v>
      </c>
      <c r="L3">
        <v>5</v>
      </c>
      <c r="M3">
        <v>0</v>
      </c>
      <c r="N3">
        <v>0</v>
      </c>
      <c r="O3">
        <v>0</v>
      </c>
      <c r="P3">
        <v>99.07</v>
      </c>
      <c r="Q3">
        <f>J3-L3</f>
        <v>529</v>
      </c>
      <c r="R3">
        <v>524</v>
      </c>
      <c r="S3" s="12">
        <f>Q3/R3*100</f>
        <v>100.95419847328245</v>
      </c>
      <c r="T3" t="s">
        <v>2362</v>
      </c>
      <c r="U3" s="37" t="s">
        <v>2736</v>
      </c>
      <c r="V3" s="1">
        <v>0.24173611111111112</v>
      </c>
      <c r="W3" s="1">
        <v>0.19915509259259259</v>
      </c>
      <c r="X3" s="1">
        <v>3.0208333333333333E-3</v>
      </c>
      <c r="Y3" s="1">
        <v>3.9560185185185184E-2</v>
      </c>
      <c r="Z3">
        <v>26</v>
      </c>
      <c r="AA3">
        <v>549</v>
      </c>
      <c r="AB3">
        <v>543</v>
      </c>
      <c r="AC3">
        <v>10</v>
      </c>
      <c r="AD3">
        <v>0</v>
      </c>
      <c r="AE3">
        <v>0</v>
      </c>
      <c r="AF3">
        <v>0</v>
      </c>
      <c r="AG3">
        <v>98.19</v>
      </c>
      <c r="AH3">
        <f>AA3-AC3</f>
        <v>539</v>
      </c>
      <c r="AI3">
        <v>524</v>
      </c>
      <c r="AJ3" s="12">
        <f>AH3/AI3*100</f>
        <v>102.86259541984732</v>
      </c>
      <c r="AK3" t="s">
        <v>2362</v>
      </c>
      <c r="AL3" s="37" t="s">
        <v>2736</v>
      </c>
      <c r="AM3" s="1">
        <v>0.25458333333333333</v>
      </c>
      <c r="AN3" s="1">
        <v>0.19800925925925927</v>
      </c>
      <c r="AO3" s="1">
        <v>4.7916666666666672E-3</v>
      </c>
      <c r="AP3" s="1">
        <v>5.1770833333333328E-2</v>
      </c>
      <c r="AQ3">
        <v>52</v>
      </c>
      <c r="AR3">
        <v>560</v>
      </c>
      <c r="AS3">
        <v>551</v>
      </c>
      <c r="AT3">
        <v>15</v>
      </c>
      <c r="AU3">
        <v>0</v>
      </c>
      <c r="AV3">
        <v>0</v>
      </c>
      <c r="AW3">
        <v>0</v>
      </c>
      <c r="AX3">
        <v>97.35</v>
      </c>
      <c r="AY3">
        <f>AR3-AT3</f>
        <v>545</v>
      </c>
      <c r="AZ3">
        <v>524</v>
      </c>
      <c r="BA3" s="12">
        <f>AY3/AZ3*100</f>
        <v>104.00763358778626</v>
      </c>
      <c r="BB3" t="s">
        <v>2362</v>
      </c>
      <c r="BC3" s="37" t="s">
        <v>2736</v>
      </c>
      <c r="BD3" s="1">
        <v>0.24997685185185184</v>
      </c>
      <c r="BE3" s="1">
        <v>0.20671296296296296</v>
      </c>
      <c r="BF3" s="1">
        <v>5.0115740740740737E-3</v>
      </c>
      <c r="BG3" s="1">
        <v>3.8240740740740742E-2</v>
      </c>
      <c r="BH3">
        <v>95</v>
      </c>
      <c r="BI3">
        <v>540</v>
      </c>
      <c r="BJ3">
        <v>530</v>
      </c>
      <c r="BK3">
        <v>11</v>
      </c>
      <c r="BL3">
        <v>0</v>
      </c>
      <c r="BM3">
        <v>0</v>
      </c>
      <c r="BN3">
        <v>0</v>
      </c>
      <c r="BO3">
        <v>97.97</v>
      </c>
      <c r="BP3">
        <f>BI3-BK3</f>
        <v>529</v>
      </c>
      <c r="BQ3">
        <v>524</v>
      </c>
      <c r="BR3" s="12">
        <f>BP3/BQ3*100</f>
        <v>100.95419847328245</v>
      </c>
      <c r="BS3" t="s">
        <v>2362</v>
      </c>
      <c r="BT3" s="37" t="s">
        <v>2736</v>
      </c>
      <c r="BU3" s="1">
        <v>0.168125</v>
      </c>
      <c r="BV3" s="1">
        <v>0.14599537037037039</v>
      </c>
      <c r="BW3" s="1">
        <v>6.5393518518518517E-3</v>
      </c>
      <c r="BX3" s="1">
        <v>1.5578703703703704E-2</v>
      </c>
      <c r="BY3">
        <v>26</v>
      </c>
      <c r="BZ3">
        <v>546</v>
      </c>
      <c r="CA3">
        <v>542</v>
      </c>
      <c r="CB3">
        <v>7</v>
      </c>
      <c r="CC3">
        <v>0</v>
      </c>
      <c r="CD3">
        <v>0</v>
      </c>
      <c r="CE3">
        <v>0</v>
      </c>
      <c r="CF3">
        <v>98.72</v>
      </c>
      <c r="CG3">
        <f>BZ3-CB3</f>
        <v>539</v>
      </c>
      <c r="CH3">
        <v>524</v>
      </c>
      <c r="CI3" s="12">
        <f>CG3/CH3*100</f>
        <v>102.86259541984732</v>
      </c>
      <c r="CJ3" t="s">
        <v>2362</v>
      </c>
      <c r="CK3" s="37" t="s">
        <v>2736</v>
      </c>
      <c r="CL3" s="1">
        <v>0</v>
      </c>
      <c r="CM3" s="1">
        <v>0</v>
      </c>
      <c r="CN3" s="1">
        <v>0</v>
      </c>
      <c r="CO3" s="1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f>CQ3-CS3</f>
        <v>0</v>
      </c>
      <c r="CZ3" s="12"/>
      <c r="DA3" t="s">
        <v>2362</v>
      </c>
      <c r="DB3" s="37" t="s">
        <v>2736</v>
      </c>
      <c r="DC3" s="1">
        <v>0</v>
      </c>
      <c r="DD3" s="1">
        <v>0</v>
      </c>
      <c r="DE3" s="1">
        <v>0</v>
      </c>
      <c r="DF3" s="1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f>DH3-DJ3</f>
        <v>0</v>
      </c>
      <c r="DQ3" s="12"/>
      <c r="DR3" t="s">
        <v>2362</v>
      </c>
      <c r="DS3" s="37" t="s">
        <v>2736</v>
      </c>
      <c r="DT3" s="12"/>
      <c r="DU3" s="1">
        <v>0.14599537037037039</v>
      </c>
      <c r="DV3" s="12"/>
      <c r="DW3" s="12"/>
      <c r="DX3" s="12"/>
      <c r="DY3">
        <f>SUM(BZ3,CQ3,DH3)</f>
        <v>546</v>
      </c>
      <c r="DZ3">
        <f>SUM(CA3,CR3,DI3)</f>
        <v>542</v>
      </c>
      <c r="EA3">
        <f>SUM(CB3,CS3,DJ3)</f>
        <v>7</v>
      </c>
      <c r="EB3">
        <v>0</v>
      </c>
      <c r="EC3">
        <v>0</v>
      </c>
      <c r="ED3">
        <v>0</v>
      </c>
      <c r="EE3" s="12">
        <f>CF3</f>
        <v>98.72</v>
      </c>
      <c r="EF3">
        <f>DY3-EA3</f>
        <v>539</v>
      </c>
      <c r="EG3">
        <v>524</v>
      </c>
      <c r="EH3" s="12">
        <f>EF3/EG3*100</f>
        <v>102.86259541984732</v>
      </c>
      <c r="EI3" t="s">
        <v>2362</v>
      </c>
      <c r="EJ3" s="37" t="s">
        <v>2736</v>
      </c>
      <c r="EK3" s="1"/>
      <c r="EL3" s="1">
        <f>AVERAGE(F3,W3,AN3,BE3,BV3)</f>
        <v>0.19359722222222223</v>
      </c>
      <c r="EM3" s="1"/>
      <c r="EN3" s="1"/>
      <c r="EO3">
        <f>SUM(I3,Z3,AQ3,BH3,BY3,CP3,DG3)</f>
        <v>233</v>
      </c>
      <c r="EV3" s="102">
        <f>AVERAGE(P3,AG3,AX3,BO3,CF3)</f>
        <v>98.260000000000019</v>
      </c>
      <c r="EW3">
        <f>SUM(Q3,AH3,AY3,BP3,CG3,CX3,DO3)</f>
        <v>2681</v>
      </c>
      <c r="EX3">
        <f>SUM(R3,AI3,AZ3,BQ3,CH3)</f>
        <v>2620</v>
      </c>
      <c r="EY3" s="12">
        <f>EW3/EX3*100</f>
        <v>102.32824427480915</v>
      </c>
      <c r="EZ3" t="s">
        <v>2362</v>
      </c>
      <c r="FA3" s="37" t="s">
        <v>2736</v>
      </c>
      <c r="FB3" s="1">
        <v>0.22261574074074075</v>
      </c>
      <c r="FC3" s="1">
        <v>0.18006944444444442</v>
      </c>
      <c r="FD3" s="1">
        <v>3.2523148148148151E-3</v>
      </c>
      <c r="FE3" s="1">
        <v>3.9282407407407412E-2</v>
      </c>
      <c r="FF3">
        <v>84</v>
      </c>
      <c r="FG3">
        <v>534</v>
      </c>
      <c r="FH3">
        <v>528</v>
      </c>
      <c r="FI3">
        <v>11</v>
      </c>
      <c r="FJ3">
        <v>0</v>
      </c>
      <c r="FK3">
        <v>0</v>
      </c>
      <c r="FL3">
        <v>0</v>
      </c>
      <c r="FM3">
        <v>97.96</v>
      </c>
      <c r="FN3">
        <f>FG3-FI3</f>
        <v>523</v>
      </c>
      <c r="FO3">
        <v>524</v>
      </c>
      <c r="FP3" s="12">
        <f>FN3/FO3*100</f>
        <v>99.809160305343511</v>
      </c>
      <c r="FQ3" t="s">
        <v>2362</v>
      </c>
      <c r="FR3" s="37" t="s">
        <v>2736</v>
      </c>
      <c r="FS3" s="1">
        <v>0.24532407407407408</v>
      </c>
      <c r="FT3" s="1">
        <v>0.19775462962962964</v>
      </c>
      <c r="FU3" s="1">
        <v>1.8055555555555557E-3</v>
      </c>
      <c r="FV3" s="1">
        <v>4.5763888888888889E-2</v>
      </c>
      <c r="FW3">
        <v>24</v>
      </c>
      <c r="FX3">
        <v>532</v>
      </c>
      <c r="FY3">
        <v>459</v>
      </c>
      <c r="FZ3">
        <v>6</v>
      </c>
      <c r="GA3">
        <v>0</v>
      </c>
      <c r="GB3">
        <v>0</v>
      </c>
      <c r="GC3">
        <v>0</v>
      </c>
      <c r="GD3">
        <v>98.71</v>
      </c>
      <c r="GE3">
        <f>FX3-FZ3</f>
        <v>526</v>
      </c>
      <c r="GF3">
        <v>524</v>
      </c>
      <c r="GG3" s="12">
        <f>GE3/GF3*100</f>
        <v>100.38167938931298</v>
      </c>
      <c r="GH3" t="s">
        <v>2362</v>
      </c>
      <c r="GI3" s="37" t="s">
        <v>2736</v>
      </c>
      <c r="GJ3" s="1">
        <v>0.37178240740740742</v>
      </c>
      <c r="GK3" s="1">
        <v>0.18790509259259258</v>
      </c>
      <c r="GL3" s="1">
        <v>0.12565972222222221</v>
      </c>
      <c r="GM3" s="1">
        <v>5.8217592592592592E-2</v>
      </c>
      <c r="GN3">
        <v>52</v>
      </c>
      <c r="GO3">
        <v>543</v>
      </c>
      <c r="GP3">
        <v>397</v>
      </c>
      <c r="GQ3">
        <v>11</v>
      </c>
      <c r="GR3">
        <v>0</v>
      </c>
      <c r="GS3">
        <v>0</v>
      </c>
      <c r="GT3">
        <v>0</v>
      </c>
      <c r="GU3">
        <v>97.3</v>
      </c>
      <c r="GV3">
        <f>GO3-GQ3</f>
        <v>532</v>
      </c>
      <c r="GW3">
        <v>295</v>
      </c>
      <c r="GX3" s="12">
        <f>GV3/GW3*100</f>
        <v>180.33898305084745</v>
      </c>
      <c r="GY3" t="s">
        <v>2362</v>
      </c>
      <c r="GZ3" s="37" t="s">
        <v>2736</v>
      </c>
      <c r="HA3" s="1">
        <v>0.30334490740740744</v>
      </c>
      <c r="HB3" s="1">
        <v>0.21508101851851849</v>
      </c>
      <c r="HC3" s="1">
        <v>8.6689814814814806E-3</v>
      </c>
      <c r="HD3" s="1">
        <v>7.9583333333333339E-2</v>
      </c>
      <c r="HE3">
        <v>58</v>
      </c>
      <c r="HF3">
        <v>555</v>
      </c>
      <c r="HG3">
        <v>647</v>
      </c>
      <c r="HH3">
        <v>28</v>
      </c>
      <c r="HI3">
        <v>0</v>
      </c>
      <c r="HJ3">
        <v>0</v>
      </c>
      <c r="HK3">
        <v>0</v>
      </c>
      <c r="HL3">
        <v>95.85</v>
      </c>
      <c r="HM3">
        <f>HF3-HH3</f>
        <v>527</v>
      </c>
      <c r="HN3">
        <v>524</v>
      </c>
      <c r="HO3" s="12">
        <f>HM3/HN3*100</f>
        <v>100.57251908396947</v>
      </c>
      <c r="HP3" t="s">
        <v>2362</v>
      </c>
      <c r="HQ3" s="37" t="s">
        <v>2736</v>
      </c>
      <c r="HR3" s="1">
        <v>0</v>
      </c>
      <c r="HS3" s="1">
        <v>0</v>
      </c>
      <c r="HT3" s="1">
        <v>0</v>
      </c>
      <c r="HU3" s="1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f>HW3-HY3</f>
        <v>0</v>
      </c>
      <c r="IE3" s="12"/>
      <c r="IF3" s="12"/>
      <c r="IG3" t="s">
        <v>2362</v>
      </c>
      <c r="IH3" s="37" t="s">
        <v>2736</v>
      </c>
      <c r="II3" s="1">
        <v>0</v>
      </c>
      <c r="IJ3" s="1">
        <v>0</v>
      </c>
      <c r="IK3" s="1">
        <v>0</v>
      </c>
      <c r="IL3" s="1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f>IN3-IP3</f>
        <v>0</v>
      </c>
      <c r="IV3" s="12"/>
      <c r="IW3" s="12"/>
      <c r="IX3" t="s">
        <v>2362</v>
      </c>
      <c r="IY3" s="37" t="s">
        <v>2736</v>
      </c>
      <c r="IZ3" s="1">
        <v>0</v>
      </c>
      <c r="JA3" s="1">
        <v>0</v>
      </c>
      <c r="JB3" s="1">
        <v>0</v>
      </c>
      <c r="JC3" s="1">
        <v>0</v>
      </c>
      <c r="JD3">
        <v>0</v>
      </c>
      <c r="JE3">
        <v>0</v>
      </c>
      <c r="JF3">
        <v>82</v>
      </c>
      <c r="JG3">
        <v>12</v>
      </c>
      <c r="JH3">
        <v>0</v>
      </c>
      <c r="JI3">
        <v>0</v>
      </c>
      <c r="JJ3">
        <v>0</v>
      </c>
      <c r="JK3">
        <v>87.23</v>
      </c>
      <c r="JL3">
        <f>JE3-JG3</f>
        <v>-12</v>
      </c>
      <c r="JN3" s="12"/>
      <c r="JO3" t="s">
        <v>2362</v>
      </c>
      <c r="JP3" s="37" t="s">
        <v>2736</v>
      </c>
      <c r="JQ3" s="12"/>
      <c r="JR3" s="1">
        <f>SUM(HB3,IJ3,JA3)</f>
        <v>0.21508101851851849</v>
      </c>
      <c r="JS3" s="12"/>
      <c r="JT3" s="12"/>
      <c r="JU3" s="12">
        <f>SUM(HE3,HV3,IM3,JD3)</f>
        <v>58</v>
      </c>
      <c r="JV3">
        <f>SUM(HF3,HW3,IN3,JE3)</f>
        <v>555</v>
      </c>
      <c r="JW3">
        <f>SUM(HG3,IO3,JF3)</f>
        <v>729</v>
      </c>
      <c r="JX3">
        <f>SUM(HH3,IP3,JG3,HY3)</f>
        <v>40</v>
      </c>
      <c r="JY3">
        <v>0</v>
      </c>
      <c r="JZ3">
        <v>0</v>
      </c>
      <c r="KA3">
        <v>0</v>
      </c>
      <c r="KB3" s="12">
        <f>HL3</f>
        <v>95.85</v>
      </c>
      <c r="KC3" s="12">
        <f>JV3-JX3</f>
        <v>515</v>
      </c>
      <c r="KD3">
        <v>524</v>
      </c>
      <c r="KE3" s="12">
        <f>KC3/KD3*100</f>
        <v>98.282442748091597</v>
      </c>
      <c r="KF3" t="s">
        <v>2362</v>
      </c>
      <c r="KG3" s="37" t="s">
        <v>2736</v>
      </c>
      <c r="KH3" s="1"/>
      <c r="KI3" s="1">
        <f t="shared" ref="KI3:KI25" si="0">AVERAGE(FC3,FT3,GK3,HB3)</f>
        <v>0.19520254629629627</v>
      </c>
      <c r="KJ3" s="1"/>
      <c r="KK3" s="1"/>
      <c r="KL3">
        <f>SUM(FF3,FW3,GN3,HE3,HV3,IM3,JD3)</f>
        <v>218</v>
      </c>
      <c r="KS3" s="12">
        <f t="shared" ref="KS3:KS25" si="1">AVERAGE(FM3,GD3,GU3,HL3)</f>
        <v>97.454999999999984</v>
      </c>
      <c r="KT3">
        <f>SUM(FN3,GE3,GV3,HM3,ID3,IU3,JL3)</f>
        <v>2096</v>
      </c>
      <c r="KU3">
        <f t="shared" ref="KU3:KU25" si="2">SUM(FO3,GF3,GW3,HN3)</f>
        <v>1867</v>
      </c>
      <c r="KV3" s="12">
        <f>KT3/KU3*100</f>
        <v>112.2656668452062</v>
      </c>
      <c r="KW3">
        <f t="shared" ref="KW3:KW25" si="3">AVERAGE(FF3,FW3,GN3,HE3)</f>
        <v>54.5</v>
      </c>
      <c r="KX3" t="s">
        <v>2362</v>
      </c>
      <c r="KY3" s="37" t="s">
        <v>2736</v>
      </c>
      <c r="KZ3" t="s">
        <v>2690</v>
      </c>
      <c r="LB3" s="1">
        <v>0</v>
      </c>
      <c r="LC3" s="1"/>
      <c r="LD3" s="1">
        <v>0</v>
      </c>
      <c r="LE3" s="1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f>LG3-LI3</f>
        <v>0</v>
      </c>
      <c r="LP3" s="12" t="e">
        <f>LN3/LO3*100</f>
        <v>#DIV/0!</v>
      </c>
      <c r="LQ3" t="s">
        <v>2362</v>
      </c>
      <c r="LR3" s="37" t="s">
        <v>2736</v>
      </c>
      <c r="LS3" t="s">
        <v>2690</v>
      </c>
      <c r="LT3">
        <v>8</v>
      </c>
      <c r="LU3" s="1">
        <v>0.25976851851851851</v>
      </c>
      <c r="LV3" s="1">
        <v>0.16351851851851854</v>
      </c>
      <c r="LW3" s="1">
        <v>2.3055555555555555E-2</v>
      </c>
      <c r="LX3" s="1">
        <v>7.318287037037037E-2</v>
      </c>
      <c r="LY3">
        <v>70</v>
      </c>
      <c r="LZ3">
        <v>547</v>
      </c>
      <c r="MA3">
        <v>331</v>
      </c>
      <c r="MB3">
        <v>5</v>
      </c>
      <c r="MC3">
        <v>0</v>
      </c>
      <c r="MD3">
        <v>0</v>
      </c>
      <c r="ME3">
        <v>0</v>
      </c>
      <c r="MF3">
        <v>98.51</v>
      </c>
      <c r="MG3">
        <f>LZ3-MB3</f>
        <v>542</v>
      </c>
      <c r="MH3">
        <v>524</v>
      </c>
      <c r="MI3" s="12">
        <f>MG3/MH3*100</f>
        <v>103.43511450381679</v>
      </c>
      <c r="MJ3" t="s">
        <v>2362</v>
      </c>
      <c r="MK3" s="37" t="s">
        <v>2736</v>
      </c>
      <c r="ML3" t="s">
        <v>2690</v>
      </c>
      <c r="MM3">
        <v>8</v>
      </c>
      <c r="MN3" s="1">
        <v>0.10831018518518519</v>
      </c>
      <c r="MO3" s="1">
        <v>7.7418981481481478E-2</v>
      </c>
      <c r="MP3" s="1">
        <v>1.3761574074074074E-2</v>
      </c>
      <c r="MQ3" s="1">
        <v>1.7118055555555556E-2</v>
      </c>
      <c r="MR3">
        <v>75</v>
      </c>
      <c r="MS3">
        <v>426</v>
      </c>
      <c r="MT3">
        <v>396</v>
      </c>
      <c r="MU3">
        <v>6</v>
      </c>
      <c r="MV3">
        <v>0</v>
      </c>
      <c r="MW3">
        <v>0</v>
      </c>
      <c r="MX3">
        <v>0</v>
      </c>
      <c r="MY3">
        <v>98.51</v>
      </c>
      <c r="MZ3">
        <f>MS3-MU3</f>
        <v>420</v>
      </c>
      <c r="NA3">
        <v>262</v>
      </c>
      <c r="NB3" s="12">
        <f>MZ3/NA3*100</f>
        <v>160.30534351145039</v>
      </c>
      <c r="NC3" t="s">
        <v>2362</v>
      </c>
      <c r="ND3" s="37" t="s">
        <v>2736</v>
      </c>
      <c r="NE3" t="s">
        <v>2690</v>
      </c>
      <c r="NF3">
        <v>8</v>
      </c>
      <c r="NG3" s="1">
        <v>0.21384259259259261</v>
      </c>
      <c r="NH3" s="1">
        <v>0.16239583333333332</v>
      </c>
      <c r="NI3" s="1">
        <v>2.3217592592592592E-2</v>
      </c>
      <c r="NJ3" s="1">
        <v>2.8217592592592589E-2</v>
      </c>
      <c r="NK3">
        <v>22</v>
      </c>
      <c r="NL3">
        <v>531</v>
      </c>
      <c r="NM3">
        <v>582</v>
      </c>
      <c r="NN3">
        <v>7</v>
      </c>
      <c r="NO3">
        <v>0</v>
      </c>
      <c r="NP3">
        <v>0</v>
      </c>
      <c r="NQ3">
        <v>0</v>
      </c>
      <c r="NR3">
        <v>98.81</v>
      </c>
      <c r="NS3">
        <f>NL3-NN3</f>
        <v>524</v>
      </c>
      <c r="NT3">
        <v>524</v>
      </c>
      <c r="NU3" s="12">
        <f>NS3/NT3*100</f>
        <v>100</v>
      </c>
      <c r="NV3" t="s">
        <v>2362</v>
      </c>
      <c r="NW3" s="37" t="s">
        <v>2736</v>
      </c>
      <c r="NX3" t="s">
        <v>2690</v>
      </c>
      <c r="NY3">
        <v>8</v>
      </c>
      <c r="NZ3" s="1">
        <v>0.25307870370370372</v>
      </c>
      <c r="OA3" s="1">
        <v>0.21212962962962964</v>
      </c>
      <c r="OB3" s="1">
        <v>2.9861111111111113E-3</v>
      </c>
      <c r="OC3" s="1">
        <v>3.7951388888888889E-2</v>
      </c>
      <c r="OD3">
        <v>39</v>
      </c>
      <c r="OE3">
        <v>537</v>
      </c>
      <c r="OF3">
        <v>605</v>
      </c>
      <c r="OG3">
        <v>11</v>
      </c>
      <c r="OH3">
        <v>0</v>
      </c>
      <c r="OI3">
        <v>0</v>
      </c>
      <c r="OJ3">
        <v>0</v>
      </c>
      <c r="OK3">
        <v>98.21</v>
      </c>
      <c r="OL3">
        <f>OE3-OG3</f>
        <v>526</v>
      </c>
      <c r="OM3">
        <v>524</v>
      </c>
      <c r="ON3" s="12">
        <f>OL3/OM3*100</f>
        <v>100.38167938931298</v>
      </c>
      <c r="OO3" t="s">
        <v>2362</v>
      </c>
      <c r="OP3" s="37" t="s">
        <v>2736</v>
      </c>
      <c r="OQ3" t="s">
        <v>2690</v>
      </c>
      <c r="OS3" s="1">
        <v>0</v>
      </c>
      <c r="OT3" s="1">
        <v>0</v>
      </c>
      <c r="OU3" s="1">
        <v>0</v>
      </c>
      <c r="OV3" s="1">
        <v>0</v>
      </c>
      <c r="OW3">
        <v>0</v>
      </c>
      <c r="OX3">
        <v>0</v>
      </c>
      <c r="OY3">
        <v>68</v>
      </c>
      <c r="OZ3">
        <v>1</v>
      </c>
      <c r="PA3">
        <v>0</v>
      </c>
      <c r="PB3">
        <v>0</v>
      </c>
      <c r="PC3">
        <v>0</v>
      </c>
      <c r="PD3">
        <v>98.55</v>
      </c>
      <c r="PE3">
        <f>OX3-OZ3</f>
        <v>-1</v>
      </c>
      <c r="PG3" s="12"/>
      <c r="PH3" t="s">
        <v>2362</v>
      </c>
      <c r="PI3" s="37" t="s">
        <v>2736</v>
      </c>
      <c r="PJ3" t="s">
        <v>2690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>
        <v>0</v>
      </c>
      <c r="PR3">
        <v>41</v>
      </c>
      <c r="PS3">
        <v>2</v>
      </c>
      <c r="PT3">
        <v>0</v>
      </c>
      <c r="PU3">
        <v>0</v>
      </c>
      <c r="PV3">
        <v>0</v>
      </c>
      <c r="PW3">
        <v>95.35</v>
      </c>
      <c r="PX3">
        <f t="shared" ref="PX3:PX25" si="4">PR3-PT3</f>
        <v>41</v>
      </c>
      <c r="PZ3" s="12"/>
      <c r="QA3" t="s">
        <v>2362</v>
      </c>
      <c r="QB3" s="37" t="s">
        <v>2736</v>
      </c>
      <c r="QC3" t="s">
        <v>2690</v>
      </c>
      <c r="QD3">
        <v>8</v>
      </c>
      <c r="QE3" s="1">
        <v>0.25307870370370372</v>
      </c>
      <c r="QF3" s="1">
        <v>0.21212962962962964</v>
      </c>
      <c r="QG3" s="1">
        <v>2.9861111111111113E-3</v>
      </c>
      <c r="QH3" s="1">
        <v>3.7951388888888889E-2</v>
      </c>
      <c r="QI3">
        <v>39</v>
      </c>
      <c r="QJ3">
        <v>537</v>
      </c>
      <c r="QK3">
        <v>714</v>
      </c>
      <c r="QL3">
        <v>14</v>
      </c>
      <c r="QM3">
        <v>0</v>
      </c>
      <c r="QN3">
        <v>0</v>
      </c>
      <c r="QO3">
        <v>0</v>
      </c>
      <c r="QP3">
        <v>98.08</v>
      </c>
      <c r="QQ3">
        <f>QJ3-QL3</f>
        <v>523</v>
      </c>
      <c r="QR3">
        <v>524</v>
      </c>
      <c r="QS3" s="12">
        <f>QQ3/QR3*100</f>
        <v>99.809160305343511</v>
      </c>
      <c r="QT3" t="s">
        <v>2362</v>
      </c>
      <c r="QU3" s="37" t="s">
        <v>2736</v>
      </c>
      <c r="QV3" t="s">
        <v>2690</v>
      </c>
      <c r="QX3" s="1">
        <v>0.83502314814814815</v>
      </c>
      <c r="QY3" s="1">
        <v>0.61547453703703703</v>
      </c>
      <c r="QZ3" s="1">
        <v>6.3043981481481479E-2</v>
      </c>
      <c r="RA3" s="1">
        <v>0.15648148148148147</v>
      </c>
      <c r="RB3">
        <v>206</v>
      </c>
      <c r="RC3">
        <f>SUM(LG3,LZ3,MS3,NL3,OX3,PQ3,OE3)</f>
        <v>2041</v>
      </c>
      <c r="RD3">
        <f t="shared" ref="RD3:RD25" si="5">SUM(LH3,MA3,MT3,NM3,OF3,OY3,PS3)</f>
        <v>1984</v>
      </c>
      <c r="RE3">
        <f t="shared" ref="RE3:RE25" si="6">SUM(LI3,MB3,MU3,NN3,OG3,OZ3,PT3)</f>
        <v>30</v>
      </c>
      <c r="RF3">
        <v>0</v>
      </c>
      <c r="RG3">
        <v>0</v>
      </c>
      <c r="RH3">
        <v>0</v>
      </c>
      <c r="RI3">
        <v>98.44</v>
      </c>
      <c r="RJ3">
        <f>RC3-RE3</f>
        <v>2011</v>
      </c>
      <c r="RK3">
        <f>SUM(LO3,MH3,NA3,NT3,OM3)</f>
        <v>1834</v>
      </c>
      <c r="RL3" s="12">
        <f>RJ3/RK3*100</f>
        <v>109.65103598691385</v>
      </c>
      <c r="RM3" s="1">
        <f>AVERAGE(LC3,LV3,MO3,NH3,OA3)</f>
        <v>0.15386574074074075</v>
      </c>
      <c r="RN3" t="s">
        <v>2362</v>
      </c>
      <c r="RO3" s="37" t="s">
        <v>2736</v>
      </c>
      <c r="RP3" t="s">
        <v>2690</v>
      </c>
      <c r="RQ3">
        <v>4</v>
      </c>
      <c r="RR3" s="1">
        <v>0.24616898148148147</v>
      </c>
      <c r="RS3" s="1">
        <v>0.20508101851851854</v>
      </c>
      <c r="RT3" s="1">
        <v>6.6319444444444446E-3</v>
      </c>
      <c r="RU3" s="1">
        <v>3.4432870370370371E-2</v>
      </c>
      <c r="RV3">
        <v>36</v>
      </c>
      <c r="RW3">
        <v>534</v>
      </c>
      <c r="RX3">
        <v>482</v>
      </c>
      <c r="RY3">
        <v>5</v>
      </c>
      <c r="RZ3">
        <v>0</v>
      </c>
      <c r="SA3">
        <v>0</v>
      </c>
      <c r="SB3">
        <v>0</v>
      </c>
      <c r="SC3">
        <v>98.97</v>
      </c>
      <c r="SD3">
        <f t="shared" ref="SD3:SD25" si="7">RW3-RY3</f>
        <v>529</v>
      </c>
      <c r="SE3">
        <v>524</v>
      </c>
      <c r="SF3" s="12">
        <f>SD3/SE3*100</f>
        <v>100.95419847328245</v>
      </c>
      <c r="SG3" t="s">
        <v>2362</v>
      </c>
      <c r="SH3" s="37" t="s">
        <v>2736</v>
      </c>
      <c r="SI3" t="s">
        <v>2690</v>
      </c>
      <c r="SJ3">
        <v>8</v>
      </c>
      <c r="SK3" s="1">
        <v>0.35443287037037036</v>
      </c>
      <c r="SL3" s="1">
        <v>0.21487268518518518</v>
      </c>
      <c r="SM3" s="1">
        <v>7.2546296296296289E-2</v>
      </c>
      <c r="SN3" s="1">
        <v>6.700231481481482E-2</v>
      </c>
      <c r="SO3">
        <v>32</v>
      </c>
      <c r="SP3">
        <v>513</v>
      </c>
      <c r="SQ3">
        <v>244</v>
      </c>
      <c r="SR3">
        <v>8</v>
      </c>
      <c r="SS3">
        <v>0</v>
      </c>
      <c r="ST3">
        <v>0</v>
      </c>
      <c r="SU3">
        <v>0</v>
      </c>
      <c r="SV3">
        <v>96.83</v>
      </c>
      <c r="SW3">
        <f t="shared" ref="SW3:SW25" si="8">SP3-SR3</f>
        <v>505</v>
      </c>
      <c r="SX3">
        <v>524</v>
      </c>
      <c r="SY3" s="12">
        <f t="shared" ref="SY3:SY17" si="9">SW3/SX3*100</f>
        <v>96.374045801526719</v>
      </c>
      <c r="SZ3" t="s">
        <v>2362</v>
      </c>
      <c r="TA3" s="37" t="s">
        <v>2736</v>
      </c>
      <c r="TB3" t="s">
        <v>2690</v>
      </c>
      <c r="TC3">
        <v>8</v>
      </c>
      <c r="TD3" s="1">
        <v>0.2508333333333333</v>
      </c>
      <c r="TE3" s="1">
        <v>0.21203703703703702</v>
      </c>
      <c r="TF3" s="1">
        <v>1.5289351851851851E-2</v>
      </c>
      <c r="TG3" s="1">
        <v>2.3495370370370371E-2</v>
      </c>
      <c r="TH3">
        <v>39</v>
      </c>
      <c r="TI3">
        <v>551</v>
      </c>
      <c r="TJ3">
        <v>856</v>
      </c>
      <c r="TK3">
        <v>16</v>
      </c>
      <c r="TL3">
        <v>0</v>
      </c>
      <c r="TM3">
        <v>0</v>
      </c>
      <c r="TN3">
        <v>0</v>
      </c>
      <c r="TO3">
        <v>98.17</v>
      </c>
      <c r="TP3">
        <f t="shared" ref="TP3:TP17" si="10">TI3-TK3</f>
        <v>535</v>
      </c>
      <c r="TQ3">
        <v>524</v>
      </c>
      <c r="TR3" s="12">
        <f t="shared" ref="TR3:TR17" si="11">TP3/TQ3*100</f>
        <v>102.09923664122138</v>
      </c>
      <c r="TS3" t="s">
        <v>2362</v>
      </c>
      <c r="TT3" s="37" t="s">
        <v>2736</v>
      </c>
      <c r="TU3" t="s">
        <v>2690</v>
      </c>
      <c r="TV3">
        <v>8</v>
      </c>
      <c r="TW3" s="1">
        <v>0.23451388888888891</v>
      </c>
      <c r="TX3" s="1">
        <v>0.19848379629629631</v>
      </c>
      <c r="TY3" s="1">
        <v>1.7685185185185182E-2</v>
      </c>
      <c r="TZ3" s="1">
        <v>1.832175925925926E-2</v>
      </c>
      <c r="UA3">
        <v>49</v>
      </c>
      <c r="UB3">
        <v>554</v>
      </c>
      <c r="UC3">
        <v>546</v>
      </c>
      <c r="UD3">
        <v>17</v>
      </c>
      <c r="UE3">
        <v>0</v>
      </c>
      <c r="UF3">
        <v>0</v>
      </c>
      <c r="UG3">
        <v>0</v>
      </c>
      <c r="UH3">
        <v>96.98</v>
      </c>
      <c r="UI3">
        <f t="shared" ref="UI3:UI14" si="12">UB3-UD3</f>
        <v>537</v>
      </c>
      <c r="UJ3">
        <v>524</v>
      </c>
      <c r="UK3" s="12">
        <f t="shared" ref="UK3:UK14" si="13">UI3/UJ3*100</f>
        <v>102.48091603053436</v>
      </c>
      <c r="UL3" t="s">
        <v>2362</v>
      </c>
      <c r="UM3" s="37" t="s">
        <v>2736</v>
      </c>
      <c r="UN3" t="s">
        <v>2690</v>
      </c>
      <c r="UO3">
        <v>8</v>
      </c>
      <c r="UP3" s="1">
        <v>0.2313425925925926</v>
      </c>
      <c r="UQ3" s="1">
        <v>0.18085648148148148</v>
      </c>
      <c r="UR3" s="1">
        <v>3.7268518518518514E-3</v>
      </c>
      <c r="US3" s="1">
        <v>4.6759259259259257E-2</v>
      </c>
      <c r="UT3">
        <v>46</v>
      </c>
      <c r="UU3">
        <v>542</v>
      </c>
      <c r="UV3">
        <v>540</v>
      </c>
      <c r="UW3">
        <v>8</v>
      </c>
      <c r="UX3">
        <v>0</v>
      </c>
      <c r="UY3">
        <v>0</v>
      </c>
      <c r="UZ3">
        <v>0</v>
      </c>
      <c r="VA3">
        <v>98.54</v>
      </c>
      <c r="VB3">
        <f t="shared" ref="VB3:VB17" si="14">UU3-UW3</f>
        <v>534</v>
      </c>
      <c r="VC3">
        <v>524</v>
      </c>
      <c r="VD3" s="12">
        <f t="shared" ref="VD3:VD11" si="15">VB3/VC3*100</f>
        <v>101.90839694656488</v>
      </c>
      <c r="VE3" t="s">
        <v>2362</v>
      </c>
      <c r="VF3" s="37" t="s">
        <v>2736</v>
      </c>
      <c r="VG3" t="s">
        <v>2690</v>
      </c>
      <c r="VH3">
        <v>8</v>
      </c>
      <c r="VI3" s="1">
        <v>0</v>
      </c>
      <c r="VJ3" s="1">
        <v>0</v>
      </c>
      <c r="VK3" s="1">
        <v>0</v>
      </c>
      <c r="VL3" s="1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f t="shared" ref="VU3:VU17" si="16">VN3-VP3</f>
        <v>0</v>
      </c>
      <c r="VV3">
        <v>524</v>
      </c>
      <c r="VW3" s="12">
        <f t="shared" ref="VW3:VW17" si="17">VU3/VV3*100</f>
        <v>0</v>
      </c>
      <c r="VX3" t="s">
        <v>2362</v>
      </c>
      <c r="VY3" s="37" t="s">
        <v>2736</v>
      </c>
      <c r="VZ3" t="s">
        <v>2690</v>
      </c>
      <c r="WA3">
        <v>8</v>
      </c>
      <c r="WB3" s="1">
        <v>0</v>
      </c>
      <c r="WC3" s="1">
        <v>0</v>
      </c>
      <c r="WD3" s="1">
        <v>0</v>
      </c>
      <c r="WE3" s="1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f t="shared" ref="WN3:WN17" si="18">WG3-WI3</f>
        <v>0</v>
      </c>
      <c r="WO3">
        <v>524</v>
      </c>
      <c r="WP3" s="12">
        <f t="shared" ref="WP3:WP17" si="19">WN3/WO3*100</f>
        <v>0</v>
      </c>
      <c r="WQ3" t="s">
        <v>2362</v>
      </c>
      <c r="WR3" s="37" t="s">
        <v>2736</v>
      </c>
      <c r="WS3" t="s">
        <v>2690</v>
      </c>
      <c r="WT3">
        <v>8</v>
      </c>
      <c r="WU3" s="1">
        <v>0.2313425925925926</v>
      </c>
      <c r="WV3" s="1">
        <v>0.18085648148148148</v>
      </c>
      <c r="WW3" s="1">
        <v>3.7268518518518514E-3</v>
      </c>
      <c r="WX3" s="1">
        <v>4.6759259259259257E-2</v>
      </c>
      <c r="WY3">
        <v>46</v>
      </c>
      <c r="WZ3">
        <v>542</v>
      </c>
      <c r="XA3">
        <v>540</v>
      </c>
      <c r="XB3">
        <v>8</v>
      </c>
      <c r="XC3">
        <v>0</v>
      </c>
      <c r="XD3">
        <v>0</v>
      </c>
      <c r="XE3">
        <v>0</v>
      </c>
      <c r="XF3">
        <v>98.54</v>
      </c>
      <c r="XG3">
        <f t="shared" ref="XG3:XG17" si="20">WZ3-XB3</f>
        <v>534</v>
      </c>
      <c r="XH3">
        <v>524</v>
      </c>
      <c r="XI3" s="12">
        <f t="shared" ref="XI3:XI17" si="21">XG3/XH3*100</f>
        <v>101.90839694656488</v>
      </c>
      <c r="XJ3" t="s">
        <v>2362</v>
      </c>
      <c r="XK3" s="37" t="s">
        <v>2736</v>
      </c>
      <c r="XL3" t="s">
        <v>2690</v>
      </c>
      <c r="XM3">
        <v>8</v>
      </c>
      <c r="XN3" s="1">
        <v>0.31730324074074073</v>
      </c>
      <c r="XO3" s="1">
        <f>AVERAGE(RS3,SL3,TE3,TX3,WV3)</f>
        <v>0.20226620370370368</v>
      </c>
      <c r="XP3" s="1">
        <v>0.11590277777777779</v>
      </c>
      <c r="XQ3" s="1">
        <v>0.1900347222222222</v>
      </c>
      <c r="XR3">
        <v>202</v>
      </c>
      <c r="XS3">
        <v>2694</v>
      </c>
      <c r="XT3">
        <v>2668</v>
      </c>
      <c r="XU3">
        <v>54</v>
      </c>
      <c r="XV3">
        <v>0</v>
      </c>
      <c r="XW3">
        <v>0</v>
      </c>
      <c r="XX3">
        <v>0</v>
      </c>
      <c r="XY3">
        <v>98.02</v>
      </c>
      <c r="XZ3">
        <f t="shared" ref="XZ3:XZ17" si="22">XS3-XU3</f>
        <v>2640</v>
      </c>
      <c r="YA3">
        <f>SUM(SE3,SX3,TQ3,UJ3,VC3)</f>
        <v>2620</v>
      </c>
      <c r="YB3" s="12">
        <f t="shared" ref="YB3:YB17" si="23">XZ3/YA3*100</f>
        <v>100.76335877862594</v>
      </c>
    </row>
    <row r="4" spans="1:652">
      <c r="A4" t="s">
        <v>2363</v>
      </c>
      <c r="B4" s="37" t="s">
        <v>2736</v>
      </c>
      <c r="C4" t="s">
        <v>2690</v>
      </c>
      <c r="D4">
        <v>8</v>
      </c>
      <c r="E4" s="1">
        <v>0.2167361111111111</v>
      </c>
      <c r="F4" s="1">
        <v>0.1948148148148148</v>
      </c>
      <c r="G4" s="1">
        <v>9.6874999999999999E-3</v>
      </c>
      <c r="H4" s="1">
        <v>1.2210648148148146E-2</v>
      </c>
      <c r="I4">
        <v>33</v>
      </c>
      <c r="J4">
        <v>560</v>
      </c>
      <c r="K4">
        <v>561</v>
      </c>
      <c r="L4">
        <v>10</v>
      </c>
      <c r="M4">
        <v>0</v>
      </c>
      <c r="N4">
        <v>0</v>
      </c>
      <c r="O4">
        <v>0</v>
      </c>
      <c r="P4">
        <v>98.25</v>
      </c>
      <c r="Q4">
        <f t="shared" ref="Q4:Q25" si="24">J4-L4</f>
        <v>550</v>
      </c>
      <c r="R4">
        <v>524</v>
      </c>
      <c r="S4" s="12">
        <f t="shared" ref="S4:S19" si="25">Q4/R4*100</f>
        <v>104.96183206106871</v>
      </c>
      <c r="T4" t="s">
        <v>2363</v>
      </c>
      <c r="U4" s="37" t="s">
        <v>2736</v>
      </c>
      <c r="V4" s="1">
        <v>0.16796296296296298</v>
      </c>
      <c r="W4" s="1">
        <v>0.16052083333333333</v>
      </c>
      <c r="X4" s="1">
        <v>2.0254629629629629E-3</v>
      </c>
      <c r="Y4" s="1">
        <v>5.4050925925925924E-3</v>
      </c>
      <c r="Z4">
        <v>27</v>
      </c>
      <c r="AA4">
        <v>555</v>
      </c>
      <c r="AB4">
        <v>548</v>
      </c>
      <c r="AC4">
        <v>8</v>
      </c>
      <c r="AD4">
        <v>0</v>
      </c>
      <c r="AE4">
        <v>0</v>
      </c>
      <c r="AF4">
        <v>0</v>
      </c>
      <c r="AG4">
        <v>98.56</v>
      </c>
      <c r="AH4">
        <f t="shared" ref="AH4:AH25" si="26">AA4-AC4</f>
        <v>547</v>
      </c>
      <c r="AI4">
        <v>524</v>
      </c>
      <c r="AJ4" s="12">
        <f t="shared" ref="AJ4:AJ17" si="27">AH4/AI4*100</f>
        <v>104.38931297709924</v>
      </c>
      <c r="AK4" t="s">
        <v>2363</v>
      </c>
      <c r="AL4" s="37" t="s">
        <v>2736</v>
      </c>
      <c r="AM4" s="1">
        <v>0.19385416666666666</v>
      </c>
      <c r="AN4" s="1">
        <v>0.17971064814814816</v>
      </c>
      <c r="AO4" s="1">
        <v>1.2083333333333333E-2</v>
      </c>
      <c r="AP4" s="1">
        <v>2.0486111111111113E-3</v>
      </c>
      <c r="AQ4">
        <v>34</v>
      </c>
      <c r="AR4">
        <v>550</v>
      </c>
      <c r="AS4">
        <v>550</v>
      </c>
      <c r="AT4">
        <v>0</v>
      </c>
      <c r="AU4">
        <v>0</v>
      </c>
      <c r="AV4">
        <v>0</v>
      </c>
      <c r="AW4">
        <v>0</v>
      </c>
      <c r="AX4">
        <v>100</v>
      </c>
      <c r="AY4">
        <f t="shared" ref="AY4:AY25" si="28">AR4-AT4</f>
        <v>550</v>
      </c>
      <c r="AZ4">
        <v>524</v>
      </c>
      <c r="BA4" s="12">
        <f t="shared" ref="BA4:BA17" si="29">AY4/AZ4*100</f>
        <v>104.96183206106871</v>
      </c>
      <c r="BB4" t="s">
        <v>2363</v>
      </c>
      <c r="BC4" s="37" t="s">
        <v>2736</v>
      </c>
      <c r="BD4" s="1">
        <v>0.25218750000000001</v>
      </c>
      <c r="BE4" s="1">
        <v>0.20767361111111113</v>
      </c>
      <c r="BF4" s="1">
        <v>1.9571759259259257E-2</v>
      </c>
      <c r="BG4" s="1">
        <v>2.4930555555555553E-2</v>
      </c>
      <c r="BH4">
        <v>118</v>
      </c>
      <c r="BI4">
        <v>546</v>
      </c>
      <c r="BJ4">
        <v>530</v>
      </c>
      <c r="BK4">
        <v>17</v>
      </c>
      <c r="BL4">
        <v>0</v>
      </c>
      <c r="BM4">
        <v>0</v>
      </c>
      <c r="BN4">
        <v>0</v>
      </c>
      <c r="BO4">
        <v>96.89</v>
      </c>
      <c r="BP4">
        <f t="shared" ref="BP4:BP25" si="30">BI4-BK4</f>
        <v>529</v>
      </c>
      <c r="BQ4">
        <v>524</v>
      </c>
      <c r="BR4" s="12">
        <f t="shared" ref="BR4:BR12" si="31">BP4/BQ4*100</f>
        <v>100.95419847328245</v>
      </c>
      <c r="BS4" t="s">
        <v>2363</v>
      </c>
      <c r="BT4" s="37" t="s">
        <v>2736</v>
      </c>
      <c r="BU4" s="1">
        <v>0.14430555555555555</v>
      </c>
      <c r="BV4" s="1">
        <v>0.13180555555555556</v>
      </c>
      <c r="BW4" s="1">
        <v>3.3912037037037036E-3</v>
      </c>
      <c r="BX4" s="1">
        <v>9.0972222222222218E-3</v>
      </c>
      <c r="BY4">
        <v>22</v>
      </c>
      <c r="BZ4">
        <v>561</v>
      </c>
      <c r="CA4">
        <v>560</v>
      </c>
      <c r="CB4">
        <v>4</v>
      </c>
      <c r="CC4">
        <v>0</v>
      </c>
      <c r="CD4">
        <v>0</v>
      </c>
      <c r="CE4">
        <v>0</v>
      </c>
      <c r="CF4">
        <v>99.29</v>
      </c>
      <c r="CG4">
        <f t="shared" ref="CG4:CG25" si="32">BZ4-CB4</f>
        <v>557</v>
      </c>
      <c r="CH4">
        <v>524</v>
      </c>
      <c r="CI4" s="12">
        <f>CG4/CH4*100</f>
        <v>106.29770992366412</v>
      </c>
      <c r="CJ4" t="s">
        <v>2363</v>
      </c>
      <c r="CK4" s="37" t="s">
        <v>2736</v>
      </c>
      <c r="CL4" s="1">
        <v>0</v>
      </c>
      <c r="CM4" s="1">
        <v>0</v>
      </c>
      <c r="CN4" s="1">
        <v>0</v>
      </c>
      <c r="CO4" s="1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f t="shared" ref="CX4:CX25" si="33">CQ4-CS4</f>
        <v>0</v>
      </c>
      <c r="CZ4" s="12"/>
      <c r="DA4" t="s">
        <v>2363</v>
      </c>
      <c r="DB4" s="37" t="s">
        <v>2736</v>
      </c>
      <c r="DC4" s="1">
        <v>0</v>
      </c>
      <c r="DD4" s="1">
        <v>0</v>
      </c>
      <c r="DE4" s="1">
        <v>0</v>
      </c>
      <c r="DF4" s="1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f t="shared" ref="DO4:DO25" si="34">DH4-DJ4</f>
        <v>0</v>
      </c>
      <c r="DQ4" s="12"/>
      <c r="DR4" t="s">
        <v>2363</v>
      </c>
      <c r="DS4" s="37" t="s">
        <v>2736</v>
      </c>
      <c r="DT4" s="12"/>
      <c r="DU4" s="1">
        <v>0.13180555555555556</v>
      </c>
      <c r="DV4" s="12"/>
      <c r="DW4" s="12"/>
      <c r="DX4" s="12"/>
      <c r="DY4">
        <f t="shared" ref="DY4:DY25" si="35">SUM(BZ4,CQ4,DH4)</f>
        <v>561</v>
      </c>
      <c r="DZ4">
        <f t="shared" ref="DZ4:DZ25" si="36">SUM(CA4,CR4,DI4)</f>
        <v>560</v>
      </c>
      <c r="EA4">
        <f t="shared" ref="EA4:EA25" si="37">SUM(CB4,CS4,DJ4)</f>
        <v>4</v>
      </c>
      <c r="EB4">
        <v>0</v>
      </c>
      <c r="EC4">
        <v>0</v>
      </c>
      <c r="ED4">
        <v>0</v>
      </c>
      <c r="EE4" s="12">
        <f t="shared" ref="EE4:EE25" si="38">CF4</f>
        <v>99.29</v>
      </c>
      <c r="EF4">
        <f t="shared" ref="EF4:EF25" si="39">DY4-EA4</f>
        <v>557</v>
      </c>
      <c r="EG4">
        <v>524</v>
      </c>
      <c r="EH4" s="12">
        <f t="shared" ref="EH4:EH25" si="40">EF4/EG4*100</f>
        <v>106.29770992366412</v>
      </c>
      <c r="EI4" t="s">
        <v>2363</v>
      </c>
      <c r="EJ4" s="37" t="s">
        <v>2736</v>
      </c>
      <c r="EK4" s="1"/>
      <c r="EL4" s="1">
        <f t="shared" ref="EL4:EL25" si="41">AVERAGE(F4,W4,AN4,BE4,BV4)</f>
        <v>0.17490509259259263</v>
      </c>
      <c r="EM4" s="1"/>
      <c r="EN4" s="1"/>
      <c r="EO4">
        <f t="shared" ref="EO4:EO25" si="42">SUM(I4,Z4,AQ4,BH4,BY4,CP4,DG4)</f>
        <v>234</v>
      </c>
      <c r="EV4" s="102">
        <f t="shared" ref="EV4:EV25" si="43">AVERAGE(P4,AG4,AX4,BO4,CF4)</f>
        <v>98.597999999999999</v>
      </c>
      <c r="EW4">
        <f t="shared" ref="EW4:EW25" si="44">SUM(Q4,AH4,AY4,BP4,CG4,CX4,DO4)</f>
        <v>2733</v>
      </c>
      <c r="EX4">
        <f t="shared" ref="EX4:EX25" si="45">SUM(R4,AI4,AZ4,BQ4,CH4)</f>
        <v>2620</v>
      </c>
      <c r="EY4" s="12">
        <f t="shared" ref="EY4:EY25" si="46">EW4/EX4*100</f>
        <v>104.31297709923663</v>
      </c>
      <c r="EZ4" t="s">
        <v>2363</v>
      </c>
      <c r="FA4" s="37" t="s">
        <v>2736</v>
      </c>
      <c r="FB4" s="1">
        <v>0.1771527777777778</v>
      </c>
      <c r="FC4" s="1">
        <v>0.16135416666666666</v>
      </c>
      <c r="FD4" s="1">
        <v>1.3368055555555557E-2</v>
      </c>
      <c r="FE4" s="1">
        <v>2.4074074074074076E-3</v>
      </c>
      <c r="FF4">
        <v>80</v>
      </c>
      <c r="FG4">
        <v>541</v>
      </c>
      <c r="FH4">
        <v>541</v>
      </c>
      <c r="FI4">
        <v>1</v>
      </c>
      <c r="FJ4">
        <v>0</v>
      </c>
      <c r="FK4">
        <v>0</v>
      </c>
      <c r="FL4">
        <v>0</v>
      </c>
      <c r="FM4">
        <v>99.82</v>
      </c>
      <c r="FN4">
        <f t="shared" ref="FN4:FN25" si="47">FG4-FI4</f>
        <v>540</v>
      </c>
      <c r="FO4">
        <v>524</v>
      </c>
      <c r="FP4" s="12">
        <f>FN4/FO4*100</f>
        <v>103.05343511450383</v>
      </c>
      <c r="FQ4" t="s">
        <v>2363</v>
      </c>
      <c r="FR4" s="37" t="s">
        <v>2736</v>
      </c>
      <c r="FS4" s="1">
        <v>0.18268518518518517</v>
      </c>
      <c r="FT4" s="1">
        <v>0.16673611111111111</v>
      </c>
      <c r="FU4" s="1">
        <v>7.3842592592592597E-3</v>
      </c>
      <c r="FV4" s="1">
        <v>8.5532407407407415E-3</v>
      </c>
      <c r="FW4">
        <v>19</v>
      </c>
      <c r="FX4">
        <v>543</v>
      </c>
      <c r="FY4">
        <v>506</v>
      </c>
      <c r="FZ4">
        <v>4</v>
      </c>
      <c r="GA4">
        <v>0</v>
      </c>
      <c r="GB4">
        <v>0</v>
      </c>
      <c r="GC4">
        <v>0</v>
      </c>
      <c r="GD4">
        <v>99.22</v>
      </c>
      <c r="GE4">
        <f t="shared" ref="GE4:GE19" si="48">FX4-FZ4</f>
        <v>539</v>
      </c>
      <c r="GF4">
        <v>524</v>
      </c>
      <c r="GG4" s="12">
        <f>GE4/GF4*100</f>
        <v>102.86259541984732</v>
      </c>
      <c r="GH4" t="s">
        <v>2363</v>
      </c>
      <c r="GI4" s="37" t="s">
        <v>2736</v>
      </c>
      <c r="GJ4" s="1">
        <v>0.20383101851851851</v>
      </c>
      <c r="GK4" s="1">
        <v>0.18281250000000002</v>
      </c>
      <c r="GL4" s="1">
        <v>4.7800925925925919E-3</v>
      </c>
      <c r="GM4" s="1">
        <v>1.6238425925925924E-2</v>
      </c>
      <c r="GN4">
        <v>50</v>
      </c>
      <c r="GO4">
        <v>533</v>
      </c>
      <c r="GP4">
        <v>417</v>
      </c>
      <c r="GQ4">
        <v>11</v>
      </c>
      <c r="GR4">
        <v>0</v>
      </c>
      <c r="GS4">
        <v>0</v>
      </c>
      <c r="GT4">
        <v>0</v>
      </c>
      <c r="GU4">
        <v>97.43</v>
      </c>
      <c r="GV4">
        <f t="shared" ref="GV4:GV25" si="49">GO4-GQ4</f>
        <v>522</v>
      </c>
      <c r="GW4">
        <v>295</v>
      </c>
      <c r="GX4" s="12">
        <f>GV4/GW4*100</f>
        <v>176.9491525423729</v>
      </c>
      <c r="GY4" t="s">
        <v>2363</v>
      </c>
      <c r="GZ4" s="37" t="s">
        <v>2736</v>
      </c>
      <c r="HA4" s="1">
        <v>0.21789351851851854</v>
      </c>
      <c r="HB4" s="1">
        <v>0.18561342592592592</v>
      </c>
      <c r="HC4" s="1">
        <v>5.5092592592592589E-3</v>
      </c>
      <c r="HD4" s="1">
        <v>2.6759259259259257E-2</v>
      </c>
      <c r="HE4">
        <v>41</v>
      </c>
      <c r="HF4">
        <v>558</v>
      </c>
      <c r="HG4">
        <v>678</v>
      </c>
      <c r="HH4">
        <v>29</v>
      </c>
      <c r="HI4">
        <v>0</v>
      </c>
      <c r="HJ4">
        <v>0</v>
      </c>
      <c r="HK4">
        <v>0</v>
      </c>
      <c r="HL4">
        <v>95.9</v>
      </c>
      <c r="HM4">
        <f t="shared" ref="HM4:HM25" si="50">HF4-HH4</f>
        <v>529</v>
      </c>
      <c r="HN4">
        <v>524</v>
      </c>
      <c r="HO4" s="12">
        <f>HM4/HN4*100</f>
        <v>100.95419847328245</v>
      </c>
      <c r="HP4" t="s">
        <v>2363</v>
      </c>
      <c r="HQ4" s="37" t="s">
        <v>2736</v>
      </c>
      <c r="HR4" s="1">
        <v>0</v>
      </c>
      <c r="HS4" s="1">
        <v>0</v>
      </c>
      <c r="HT4" s="1">
        <v>0</v>
      </c>
      <c r="HU4" s="1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f t="shared" ref="ID4:ID25" si="51">HW4-HY4</f>
        <v>0</v>
      </c>
      <c r="IE4" s="12"/>
      <c r="IF4" s="12"/>
      <c r="IG4" t="s">
        <v>2363</v>
      </c>
      <c r="IH4" s="37" t="s">
        <v>2736</v>
      </c>
      <c r="II4" s="1">
        <v>0</v>
      </c>
      <c r="IJ4" s="1">
        <v>0</v>
      </c>
      <c r="IK4" s="1">
        <v>0</v>
      </c>
      <c r="IL4" s="1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f t="shared" ref="IU4:IU25" si="52">IN4-IP4</f>
        <v>0</v>
      </c>
      <c r="IV4" s="12"/>
      <c r="IW4" s="12"/>
      <c r="IX4" t="s">
        <v>2363</v>
      </c>
      <c r="IY4" s="37" t="s">
        <v>2736</v>
      </c>
      <c r="IZ4" s="1">
        <v>0</v>
      </c>
      <c r="JA4" s="1">
        <v>0</v>
      </c>
      <c r="JB4" s="1">
        <v>0</v>
      </c>
      <c r="JC4" s="1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f t="shared" ref="JL4:JL25" si="53">JE4-JG4</f>
        <v>0</v>
      </c>
      <c r="JN4" s="12"/>
      <c r="JO4" t="s">
        <v>2363</v>
      </c>
      <c r="JP4" s="37" t="s">
        <v>2736</v>
      </c>
      <c r="JQ4" s="12"/>
      <c r="JR4" s="1">
        <f t="shared" ref="JR4:JR25" si="54">SUM(HB4,IJ4,JA4)</f>
        <v>0.18561342592592592</v>
      </c>
      <c r="JS4" s="12"/>
      <c r="JT4" s="12"/>
      <c r="JU4" s="12">
        <f t="shared" ref="JU4:JU25" si="55">SUM(HE4,HV4,IM4,JD4)</f>
        <v>41</v>
      </c>
      <c r="JV4">
        <f t="shared" ref="JV4:JV25" si="56">SUM(HF4,HW4,IN4,JE4)</f>
        <v>558</v>
      </c>
      <c r="JW4">
        <f t="shared" ref="JW4:JW25" si="57">SUM(HG4,IO4,JF4)</f>
        <v>678</v>
      </c>
      <c r="JX4">
        <f t="shared" ref="JX4:JX25" si="58">SUM(HH4,IP4,JG4,HY4)</f>
        <v>29</v>
      </c>
      <c r="JY4">
        <v>0</v>
      </c>
      <c r="JZ4">
        <v>0</v>
      </c>
      <c r="KA4">
        <v>0</v>
      </c>
      <c r="KB4" s="12">
        <f t="shared" ref="KB4:KB25" si="59">HL4</f>
        <v>95.9</v>
      </c>
      <c r="KC4" s="12">
        <f t="shared" ref="KC4:KC25" si="60">JV4-JX4</f>
        <v>529</v>
      </c>
      <c r="KD4">
        <v>524</v>
      </c>
      <c r="KE4" s="12">
        <f t="shared" ref="KE4:KE25" si="61">KC4/KD4*100</f>
        <v>100.95419847328245</v>
      </c>
      <c r="KF4" t="s">
        <v>2363</v>
      </c>
      <c r="KG4" s="37" t="s">
        <v>2736</v>
      </c>
      <c r="KH4" s="1"/>
      <c r="KI4" s="1">
        <f t="shared" si="0"/>
        <v>0.17412905092592593</v>
      </c>
      <c r="KJ4" s="1"/>
      <c r="KK4" s="1"/>
      <c r="KL4">
        <f t="shared" ref="KL4:KL25" si="62">SUM(FF4,FW4,GN4,HE4,HV4,IM4,JD4)</f>
        <v>190</v>
      </c>
      <c r="KS4" s="12">
        <f t="shared" si="1"/>
        <v>98.092500000000001</v>
      </c>
      <c r="KT4">
        <f t="shared" ref="KT4:KT25" si="63">SUM(FN4,GE4,GV4,HM4,ID4,IU4,JL4)</f>
        <v>2130</v>
      </c>
      <c r="KU4">
        <f t="shared" si="2"/>
        <v>1867</v>
      </c>
      <c r="KV4" s="12">
        <f>KT4/KU4*100</f>
        <v>114.08677021960365</v>
      </c>
      <c r="KW4">
        <f t="shared" si="3"/>
        <v>47.5</v>
      </c>
      <c r="KX4" t="s">
        <v>2363</v>
      </c>
      <c r="KY4" s="37" t="s">
        <v>2736</v>
      </c>
      <c r="KZ4" t="s">
        <v>2690</v>
      </c>
      <c r="LA4">
        <v>8</v>
      </c>
      <c r="LB4" s="1">
        <v>0.21902777777777779</v>
      </c>
      <c r="LC4" s="1">
        <v>0.20493055555555553</v>
      </c>
      <c r="LD4" s="1">
        <v>5.0578703703703706E-3</v>
      </c>
      <c r="LE4" s="1">
        <v>9.0277777777777787E-3</v>
      </c>
      <c r="LF4">
        <v>52</v>
      </c>
      <c r="LG4">
        <v>535</v>
      </c>
      <c r="LH4">
        <v>529</v>
      </c>
      <c r="LI4">
        <v>7</v>
      </c>
      <c r="LJ4">
        <v>0</v>
      </c>
      <c r="LK4">
        <v>0</v>
      </c>
      <c r="LL4">
        <v>0</v>
      </c>
      <c r="LM4">
        <v>98.69</v>
      </c>
      <c r="LN4">
        <f t="shared" ref="LN4:LN25" si="64">LG4-LI4</f>
        <v>528</v>
      </c>
      <c r="LO4">
        <v>524</v>
      </c>
      <c r="LP4" s="12">
        <f t="shared" ref="LP4:LP15" si="65">LN4/LO4*100</f>
        <v>100.76335877862594</v>
      </c>
      <c r="LQ4" t="s">
        <v>2363</v>
      </c>
      <c r="LR4" s="37" t="s">
        <v>2736</v>
      </c>
      <c r="LS4" t="s">
        <v>2690</v>
      </c>
      <c r="LT4">
        <v>8</v>
      </c>
      <c r="LU4" s="1">
        <v>0.1776388888888889</v>
      </c>
      <c r="LV4" s="1">
        <v>0.15898148148148147</v>
      </c>
      <c r="LW4" s="1">
        <v>3.6226851851851854E-3</v>
      </c>
      <c r="LX4" s="1">
        <v>1.5023148148148148E-2</v>
      </c>
      <c r="LY4">
        <v>29</v>
      </c>
      <c r="LZ4">
        <v>574</v>
      </c>
      <c r="MA4">
        <v>574</v>
      </c>
      <c r="MB4">
        <v>3</v>
      </c>
      <c r="MC4">
        <v>0</v>
      </c>
      <c r="MD4">
        <v>0</v>
      </c>
      <c r="ME4">
        <v>0</v>
      </c>
      <c r="MF4">
        <v>99.48</v>
      </c>
      <c r="MG4">
        <f t="shared" ref="MG4:MG25" si="66">LZ4-MB4</f>
        <v>571</v>
      </c>
      <c r="MH4">
        <v>524</v>
      </c>
      <c r="MI4" s="12">
        <f t="shared" ref="MI4:MI15" si="67">MG4/MH4*100</f>
        <v>108.96946564885496</v>
      </c>
      <c r="MJ4" t="s">
        <v>2363</v>
      </c>
      <c r="MK4" s="37" t="s">
        <v>2736</v>
      </c>
      <c r="ML4" t="s">
        <v>2690</v>
      </c>
      <c r="MM4">
        <v>8</v>
      </c>
      <c r="MN4" s="1">
        <v>0.16331018518518517</v>
      </c>
      <c r="MO4" s="1">
        <v>0.10325231481481482</v>
      </c>
      <c r="MP4" s="1">
        <v>4.9537037037037039E-2</v>
      </c>
      <c r="MQ4" s="1">
        <v>1.0520833333333333E-2</v>
      </c>
      <c r="MR4">
        <v>76</v>
      </c>
      <c r="MS4">
        <v>481</v>
      </c>
      <c r="MT4">
        <v>211</v>
      </c>
      <c r="MU4">
        <v>2</v>
      </c>
      <c r="MV4">
        <v>0</v>
      </c>
      <c r="MW4">
        <v>0</v>
      </c>
      <c r="MX4">
        <v>0</v>
      </c>
      <c r="MY4">
        <v>99.06</v>
      </c>
      <c r="MZ4">
        <f t="shared" ref="MZ4:MZ25" si="68">MS4-MU4</f>
        <v>479</v>
      </c>
      <c r="NA4">
        <v>262</v>
      </c>
      <c r="NB4" s="12">
        <f t="shared" ref="NB4:NB15" si="69">MZ4/NA4*100</f>
        <v>182.82442748091603</v>
      </c>
      <c r="NC4" t="s">
        <v>2363</v>
      </c>
      <c r="ND4" s="37" t="s">
        <v>2736</v>
      </c>
      <c r="NE4" t="s">
        <v>2690</v>
      </c>
      <c r="NF4">
        <v>8</v>
      </c>
      <c r="NG4" s="1">
        <v>0.14409722222222224</v>
      </c>
      <c r="NH4" s="1">
        <v>0.13739583333333333</v>
      </c>
      <c r="NI4" s="1">
        <v>3.3333333333333335E-3</v>
      </c>
      <c r="NJ4" s="1">
        <v>3.3564814814814811E-3</v>
      </c>
      <c r="NK4">
        <v>16</v>
      </c>
      <c r="NL4">
        <v>537</v>
      </c>
      <c r="NM4">
        <v>805</v>
      </c>
      <c r="NN4">
        <v>3</v>
      </c>
      <c r="NO4">
        <v>0</v>
      </c>
      <c r="NP4">
        <v>0</v>
      </c>
      <c r="NQ4">
        <v>0</v>
      </c>
      <c r="NR4">
        <v>99.63</v>
      </c>
      <c r="NS4">
        <f t="shared" ref="NS4:NS25" si="70">NL4-NN4</f>
        <v>534</v>
      </c>
      <c r="NT4">
        <v>524</v>
      </c>
      <c r="NU4" s="12">
        <f t="shared" ref="NU4:NU15" si="71">NS4/NT4*100</f>
        <v>101.90839694656488</v>
      </c>
      <c r="NV4" t="s">
        <v>2363</v>
      </c>
      <c r="NW4" s="37" t="s">
        <v>2736</v>
      </c>
      <c r="NX4" t="s">
        <v>2690</v>
      </c>
      <c r="NY4">
        <v>8</v>
      </c>
      <c r="NZ4" s="1">
        <v>0.18653935185185186</v>
      </c>
      <c r="OA4" s="1">
        <v>0.17427083333333335</v>
      </c>
      <c r="OB4" s="1">
        <v>4.9768518518518521E-3</v>
      </c>
      <c r="OC4" s="1">
        <v>7.2800925925925915E-3</v>
      </c>
      <c r="OD4">
        <v>26</v>
      </c>
      <c r="OE4">
        <v>542</v>
      </c>
      <c r="OF4">
        <v>512</v>
      </c>
      <c r="OG4">
        <v>1</v>
      </c>
      <c r="OH4">
        <v>0</v>
      </c>
      <c r="OI4">
        <v>0</v>
      </c>
      <c r="OJ4">
        <v>0</v>
      </c>
      <c r="OK4">
        <v>99.81</v>
      </c>
      <c r="OL4">
        <f t="shared" ref="OL4:OL25" si="72">OE4-OG4</f>
        <v>541</v>
      </c>
      <c r="OM4">
        <v>524</v>
      </c>
      <c r="ON4" s="12">
        <f t="shared" ref="ON4:ON15" si="73">OL4/OM4*100</f>
        <v>103.2442748091603</v>
      </c>
      <c r="OO4" t="s">
        <v>2363</v>
      </c>
      <c r="OP4" s="37" t="s">
        <v>2736</v>
      </c>
      <c r="OQ4" t="s">
        <v>2690</v>
      </c>
      <c r="OS4" s="1">
        <v>0</v>
      </c>
      <c r="OT4" s="1">
        <v>0</v>
      </c>
      <c r="OU4" s="1">
        <v>0</v>
      </c>
      <c r="OV4" s="1">
        <v>0</v>
      </c>
      <c r="OW4">
        <v>0</v>
      </c>
      <c r="OX4">
        <v>0</v>
      </c>
      <c r="OY4">
        <v>30</v>
      </c>
      <c r="OZ4">
        <v>0</v>
      </c>
      <c r="PA4">
        <v>0</v>
      </c>
      <c r="PB4">
        <v>0</v>
      </c>
      <c r="PC4">
        <v>0</v>
      </c>
      <c r="PD4">
        <v>100</v>
      </c>
      <c r="PE4">
        <f t="shared" ref="PE4:PE25" si="74">OX4-OZ4</f>
        <v>0</v>
      </c>
      <c r="PG4" s="12"/>
      <c r="PH4" t="s">
        <v>2363</v>
      </c>
      <c r="PI4" s="37" t="s">
        <v>2736</v>
      </c>
      <c r="PJ4" t="s">
        <v>2690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f t="shared" si="4"/>
        <v>0</v>
      </c>
      <c r="PZ4" s="12"/>
      <c r="QA4" t="s">
        <v>2363</v>
      </c>
      <c r="QB4" s="37" t="s">
        <v>2736</v>
      </c>
      <c r="QC4" t="s">
        <v>2690</v>
      </c>
      <c r="QD4">
        <v>8</v>
      </c>
      <c r="QE4" s="1">
        <v>0.18653935185185186</v>
      </c>
      <c r="QF4" s="1">
        <v>0.17427083333333335</v>
      </c>
      <c r="QG4" s="1">
        <v>4.9768518518518521E-3</v>
      </c>
      <c r="QH4" s="1">
        <v>7.2800925925925915E-3</v>
      </c>
      <c r="QI4">
        <v>26</v>
      </c>
      <c r="QJ4">
        <v>542</v>
      </c>
      <c r="QK4">
        <v>542</v>
      </c>
      <c r="QL4">
        <v>1</v>
      </c>
      <c r="QM4">
        <v>0</v>
      </c>
      <c r="QN4">
        <v>0</v>
      </c>
      <c r="QO4">
        <v>0</v>
      </c>
      <c r="QP4">
        <v>99.82</v>
      </c>
      <c r="QQ4">
        <f t="shared" ref="QQ4:QQ25" si="75">QJ4-QL4</f>
        <v>541</v>
      </c>
      <c r="QR4">
        <v>524</v>
      </c>
      <c r="QS4" s="12">
        <f t="shared" ref="QS4:QS25" si="76">QQ4/QR4*100</f>
        <v>103.2442748091603</v>
      </c>
      <c r="QT4" t="s">
        <v>2363</v>
      </c>
      <c r="QU4" s="37" t="s">
        <v>2736</v>
      </c>
      <c r="QV4" t="s">
        <v>2690</v>
      </c>
      <c r="QX4" s="1">
        <v>0.89063657407407415</v>
      </c>
      <c r="QY4" s="1">
        <v>0.77885416666666663</v>
      </c>
      <c r="QZ4" s="1">
        <v>6.655092592592593E-2</v>
      </c>
      <c r="RA4" s="1">
        <v>4.5231481481481484E-2</v>
      </c>
      <c r="RB4">
        <v>199</v>
      </c>
      <c r="RC4">
        <f t="shared" ref="RC4:RC25" si="77">SUM(LG4,LZ4,MS4,NL4,OX4,PQ4,OE4)</f>
        <v>2669</v>
      </c>
      <c r="RD4">
        <f t="shared" si="5"/>
        <v>2661</v>
      </c>
      <c r="RE4">
        <f t="shared" si="6"/>
        <v>16</v>
      </c>
      <c r="RF4">
        <v>0</v>
      </c>
      <c r="RG4">
        <v>0</v>
      </c>
      <c r="RH4">
        <v>0</v>
      </c>
      <c r="RI4">
        <v>99.4</v>
      </c>
      <c r="RJ4">
        <f t="shared" ref="RJ4:RJ25" si="78">SUM(LN4,MG4,MZ4,NS4,QQ4)</f>
        <v>2653</v>
      </c>
      <c r="RK4">
        <f t="shared" ref="RK4:RK25" si="79">SUM(LO4,MH4,NA4,NT4,OM4)</f>
        <v>2358</v>
      </c>
      <c r="RL4" s="12">
        <f t="shared" ref="RL4:RL25" si="80">RJ4/RK4*100</f>
        <v>112.51060220525871</v>
      </c>
      <c r="RM4" s="1">
        <f t="shared" ref="RM4:RM19" si="81">AVERAGE(LC4,LV4,MO4,NH4,OA4)</f>
        <v>0.1557662037037037</v>
      </c>
      <c r="RN4" t="s">
        <v>2363</v>
      </c>
      <c r="RO4" s="37" t="s">
        <v>2736</v>
      </c>
      <c r="RP4" t="s">
        <v>2690</v>
      </c>
      <c r="RQ4">
        <v>4</v>
      </c>
      <c r="RR4" s="1">
        <v>0.22340277777777776</v>
      </c>
      <c r="RS4" s="1">
        <v>0.17267361111111112</v>
      </c>
      <c r="RT4" s="1">
        <v>3.6111111111111115E-2</v>
      </c>
      <c r="RU4" s="1">
        <v>1.4606481481481482E-2</v>
      </c>
      <c r="RV4">
        <v>19</v>
      </c>
      <c r="RW4">
        <v>547</v>
      </c>
      <c r="RX4">
        <v>544</v>
      </c>
      <c r="RY4">
        <v>3</v>
      </c>
      <c r="RZ4">
        <v>0</v>
      </c>
      <c r="SA4">
        <v>0</v>
      </c>
      <c r="SB4">
        <v>0</v>
      </c>
      <c r="SC4">
        <v>99.45</v>
      </c>
      <c r="SD4">
        <f t="shared" si="7"/>
        <v>544</v>
      </c>
      <c r="SE4">
        <v>524</v>
      </c>
      <c r="SF4" s="12">
        <f>SD4/SE4*100</f>
        <v>103.81679389312977</v>
      </c>
      <c r="SG4" t="s">
        <v>2363</v>
      </c>
      <c r="SH4" s="37" t="s">
        <v>2736</v>
      </c>
      <c r="SI4" t="s">
        <v>2690</v>
      </c>
      <c r="SJ4">
        <v>8</v>
      </c>
      <c r="SK4" s="1">
        <v>0.19306712962962966</v>
      </c>
      <c r="SL4" s="1">
        <v>0.17912037037037035</v>
      </c>
      <c r="SM4" s="1">
        <v>6.0416666666666665E-3</v>
      </c>
      <c r="SN4" s="1">
        <v>7.8935185185185185E-3</v>
      </c>
      <c r="SO4">
        <v>29</v>
      </c>
      <c r="SP4">
        <v>551</v>
      </c>
      <c r="SQ4">
        <v>547</v>
      </c>
      <c r="SR4">
        <v>5</v>
      </c>
      <c r="SS4">
        <v>0</v>
      </c>
      <c r="ST4">
        <v>0</v>
      </c>
      <c r="SU4">
        <v>0</v>
      </c>
      <c r="SV4">
        <v>99.09</v>
      </c>
      <c r="SW4">
        <f t="shared" si="8"/>
        <v>546</v>
      </c>
      <c r="SX4">
        <v>524</v>
      </c>
      <c r="SY4" s="12">
        <f t="shared" si="9"/>
        <v>104.19847328244273</v>
      </c>
      <c r="SZ4" t="s">
        <v>2363</v>
      </c>
      <c r="TA4" s="37" t="s">
        <v>2736</v>
      </c>
      <c r="TB4" t="s">
        <v>2690</v>
      </c>
      <c r="TC4">
        <v>8</v>
      </c>
      <c r="TD4" s="1">
        <v>0.19048611111111111</v>
      </c>
      <c r="TE4" s="1">
        <v>0.17655092592592592</v>
      </c>
      <c r="TF4" s="1">
        <v>3.6689814814814814E-3</v>
      </c>
      <c r="TG4" s="1">
        <v>1.0254629629629629E-2</v>
      </c>
      <c r="TH4">
        <v>32</v>
      </c>
      <c r="TI4">
        <v>534</v>
      </c>
      <c r="TJ4">
        <v>532</v>
      </c>
      <c r="TK4">
        <v>3</v>
      </c>
      <c r="TL4">
        <v>0</v>
      </c>
      <c r="TM4">
        <v>0</v>
      </c>
      <c r="TN4">
        <v>0</v>
      </c>
      <c r="TO4">
        <v>99.44</v>
      </c>
      <c r="TP4">
        <f t="shared" si="10"/>
        <v>531</v>
      </c>
      <c r="TQ4">
        <v>524</v>
      </c>
      <c r="TR4" s="12">
        <f t="shared" si="11"/>
        <v>101.33587786259541</v>
      </c>
      <c r="TS4" t="s">
        <v>2363</v>
      </c>
      <c r="TT4" s="37" t="s">
        <v>2736</v>
      </c>
      <c r="TU4" t="s">
        <v>2690</v>
      </c>
      <c r="TV4">
        <v>8</v>
      </c>
      <c r="TW4" s="1">
        <v>0.22908564814814814</v>
      </c>
      <c r="TX4" s="1">
        <v>0.18361111111111109</v>
      </c>
      <c r="TY4" s="1">
        <v>5.185185185185185E-3</v>
      </c>
      <c r="TZ4" s="1">
        <v>4.027777777777778E-2</v>
      </c>
      <c r="UA4">
        <v>29</v>
      </c>
      <c r="UB4">
        <v>551</v>
      </c>
      <c r="UC4">
        <v>537</v>
      </c>
      <c r="UD4">
        <v>17</v>
      </c>
      <c r="UE4">
        <v>0</v>
      </c>
      <c r="UF4">
        <v>0</v>
      </c>
      <c r="UG4">
        <v>0</v>
      </c>
      <c r="UH4">
        <v>96.93</v>
      </c>
      <c r="UI4">
        <f t="shared" si="12"/>
        <v>534</v>
      </c>
      <c r="UJ4">
        <v>524</v>
      </c>
      <c r="UK4" s="12">
        <f t="shared" si="13"/>
        <v>101.90839694656488</v>
      </c>
      <c r="UL4" t="s">
        <v>2363</v>
      </c>
      <c r="UM4" s="37" t="s">
        <v>2736</v>
      </c>
      <c r="UN4" t="s">
        <v>2690</v>
      </c>
      <c r="UO4">
        <v>8</v>
      </c>
      <c r="UP4" s="1">
        <v>0</v>
      </c>
      <c r="UQ4" s="1">
        <v>0</v>
      </c>
      <c r="UR4" s="1">
        <v>0</v>
      </c>
      <c r="US4" s="1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f t="shared" si="14"/>
        <v>0</v>
      </c>
      <c r="VD4" s="12" t="e">
        <f t="shared" si="15"/>
        <v>#DIV/0!</v>
      </c>
      <c r="VE4" t="s">
        <v>2363</v>
      </c>
      <c r="VF4" s="37" t="s">
        <v>2736</v>
      </c>
      <c r="VG4" t="s">
        <v>2690</v>
      </c>
      <c r="VH4">
        <v>8</v>
      </c>
      <c r="VI4" s="1">
        <v>0</v>
      </c>
      <c r="VJ4" s="1">
        <v>0</v>
      </c>
      <c r="VK4" s="1">
        <v>0</v>
      </c>
      <c r="VL4" s="1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f t="shared" si="16"/>
        <v>0</v>
      </c>
      <c r="VV4">
        <v>524</v>
      </c>
      <c r="VW4" s="12">
        <f t="shared" si="17"/>
        <v>0</v>
      </c>
      <c r="VX4" t="s">
        <v>2363</v>
      </c>
      <c r="VY4" s="37" t="s">
        <v>2736</v>
      </c>
      <c r="VZ4" t="s">
        <v>2690</v>
      </c>
      <c r="WA4">
        <v>8</v>
      </c>
      <c r="WB4" s="1">
        <v>0</v>
      </c>
      <c r="WC4" s="1">
        <v>0</v>
      </c>
      <c r="WD4" s="1">
        <v>0</v>
      </c>
      <c r="WE4" s="1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f t="shared" si="18"/>
        <v>0</v>
      </c>
      <c r="WO4">
        <v>524</v>
      </c>
      <c r="WP4" s="12">
        <f t="shared" si="19"/>
        <v>0</v>
      </c>
      <c r="WQ4" t="s">
        <v>2363</v>
      </c>
      <c r="WR4" s="37" t="s">
        <v>2736</v>
      </c>
      <c r="WS4" t="s">
        <v>2690</v>
      </c>
      <c r="WT4">
        <v>8</v>
      </c>
      <c r="WU4" s="1" t="e">
        <v>#N/A</v>
      </c>
      <c r="WV4" s="1"/>
      <c r="WW4" s="1" t="e">
        <v>#N/A</v>
      </c>
      <c r="WX4" s="1" t="e">
        <v>#N/A</v>
      </c>
      <c r="WY4" t="e">
        <v>#N/A</v>
      </c>
      <c r="WZ4" t="e">
        <v>#N/A</v>
      </c>
      <c r="XA4" t="e">
        <v>#N/A</v>
      </c>
      <c r="XB4" t="e">
        <v>#N/A</v>
      </c>
      <c r="XC4" t="e">
        <v>#N/A</v>
      </c>
      <c r="XD4" t="e">
        <v>#N/A</v>
      </c>
      <c r="XE4" t="e">
        <v>#N/A</v>
      </c>
      <c r="XF4" t="e">
        <v>#N/A</v>
      </c>
      <c r="XG4" t="e">
        <f t="shared" si="20"/>
        <v>#N/A</v>
      </c>
      <c r="XI4" s="12" t="e">
        <f t="shared" si="21"/>
        <v>#N/A</v>
      </c>
      <c r="XJ4" t="s">
        <v>2363</v>
      </c>
      <c r="XK4" s="37" t="s">
        <v>2736</v>
      </c>
      <c r="XL4" t="s">
        <v>2690</v>
      </c>
      <c r="XM4">
        <v>8</v>
      </c>
      <c r="XN4" s="1">
        <v>0.83605324074074072</v>
      </c>
      <c r="XO4" s="1">
        <f t="shared" ref="XO4:XO25" si="82">AVERAGE(RS4,SL4,TE4,TX4,WV4)</f>
        <v>0.1779890046296296</v>
      </c>
      <c r="XP4" s="1">
        <v>5.1018518518518519E-2</v>
      </c>
      <c r="XQ4" s="1">
        <v>7.3055555555555554E-2</v>
      </c>
      <c r="XR4">
        <v>109</v>
      </c>
      <c r="XS4">
        <v>2183</v>
      </c>
      <c r="XT4">
        <v>2160</v>
      </c>
      <c r="XU4">
        <v>28</v>
      </c>
      <c r="XV4">
        <v>0</v>
      </c>
      <c r="XW4">
        <v>0</v>
      </c>
      <c r="XX4">
        <v>0</v>
      </c>
      <c r="XY4">
        <v>98.72</v>
      </c>
      <c r="XZ4">
        <f t="shared" si="22"/>
        <v>2155</v>
      </c>
      <c r="YA4">
        <f t="shared" ref="YA4:YA25" si="83">SUM(SE4,SX4,TQ4,UJ4,VC4)</f>
        <v>2096</v>
      </c>
      <c r="YB4" s="12">
        <f t="shared" si="23"/>
        <v>102.81488549618321</v>
      </c>
    </row>
    <row r="5" spans="1:652">
      <c r="A5" t="s">
        <v>473</v>
      </c>
      <c r="B5" s="37" t="s">
        <v>2736</v>
      </c>
      <c r="C5" t="s">
        <v>2690</v>
      </c>
      <c r="D5">
        <v>8</v>
      </c>
      <c r="E5" s="1">
        <v>0.40174768518518517</v>
      </c>
      <c r="F5" s="1">
        <v>0.26197916666666665</v>
      </c>
      <c r="G5" s="1">
        <v>3.0011574074074076E-2</v>
      </c>
      <c r="H5" s="1">
        <v>0.10974537037037037</v>
      </c>
      <c r="I5">
        <v>29</v>
      </c>
      <c r="J5">
        <v>552</v>
      </c>
      <c r="K5">
        <v>549</v>
      </c>
      <c r="L5">
        <v>3</v>
      </c>
      <c r="M5">
        <v>0</v>
      </c>
      <c r="N5">
        <v>0</v>
      </c>
      <c r="O5">
        <v>0</v>
      </c>
      <c r="P5">
        <v>99.46</v>
      </c>
      <c r="Q5">
        <f t="shared" si="24"/>
        <v>549</v>
      </c>
      <c r="R5">
        <v>524</v>
      </c>
      <c r="S5" s="12">
        <f t="shared" si="25"/>
        <v>104.7709923664122</v>
      </c>
      <c r="T5" t="s">
        <v>473</v>
      </c>
      <c r="U5" s="37" t="s">
        <v>2736</v>
      </c>
      <c r="V5" s="1">
        <v>0.32969907407407406</v>
      </c>
      <c r="W5" s="1">
        <v>0.2281134259259259</v>
      </c>
      <c r="X5" s="1">
        <v>8.1365740740740738E-3</v>
      </c>
      <c r="Y5" s="1">
        <v>9.3437500000000007E-2</v>
      </c>
      <c r="Z5">
        <v>32</v>
      </c>
      <c r="AA5">
        <v>542</v>
      </c>
      <c r="AB5">
        <v>537</v>
      </c>
      <c r="AC5">
        <v>11</v>
      </c>
      <c r="AD5">
        <v>0</v>
      </c>
      <c r="AE5">
        <v>0</v>
      </c>
      <c r="AF5">
        <v>0</v>
      </c>
      <c r="AG5">
        <v>97.99</v>
      </c>
      <c r="AH5">
        <f t="shared" si="26"/>
        <v>531</v>
      </c>
      <c r="AI5">
        <v>524</v>
      </c>
      <c r="AJ5" s="12">
        <f t="shared" si="27"/>
        <v>101.33587786259541</v>
      </c>
      <c r="AK5" t="s">
        <v>473</v>
      </c>
      <c r="AL5" s="37" t="s">
        <v>2736</v>
      </c>
      <c r="AM5" s="1">
        <v>0.36841435185185184</v>
      </c>
      <c r="AN5" s="1">
        <v>0.2669212962962963</v>
      </c>
      <c r="AO5" s="1">
        <v>1.1979166666666666E-2</v>
      </c>
      <c r="AP5" s="1">
        <v>8.9502314814814812E-2</v>
      </c>
      <c r="AQ5">
        <v>49</v>
      </c>
      <c r="AR5">
        <v>509</v>
      </c>
      <c r="AS5">
        <v>496</v>
      </c>
      <c r="AT5">
        <v>14</v>
      </c>
      <c r="AU5">
        <v>0</v>
      </c>
      <c r="AV5">
        <v>0</v>
      </c>
      <c r="AW5">
        <v>0</v>
      </c>
      <c r="AX5">
        <v>97.25</v>
      </c>
      <c r="AY5">
        <f t="shared" si="28"/>
        <v>495</v>
      </c>
      <c r="AZ5">
        <v>524</v>
      </c>
      <c r="BA5" s="12">
        <f t="shared" si="29"/>
        <v>94.465648854961842</v>
      </c>
      <c r="BB5" t="s">
        <v>473</v>
      </c>
      <c r="BC5" s="37" t="s">
        <v>2736</v>
      </c>
      <c r="BD5" s="1">
        <v>0.34241898148148148</v>
      </c>
      <c r="BE5" s="1">
        <v>0.25703703703703701</v>
      </c>
      <c r="BF5" s="1">
        <v>1.2013888888888888E-2</v>
      </c>
      <c r="BG5" s="1">
        <v>7.3344907407407414E-2</v>
      </c>
      <c r="BH5">
        <v>89</v>
      </c>
      <c r="BI5">
        <v>553</v>
      </c>
      <c r="BJ5">
        <v>484</v>
      </c>
      <c r="BK5">
        <v>14</v>
      </c>
      <c r="BL5">
        <v>0</v>
      </c>
      <c r="BM5">
        <v>0</v>
      </c>
      <c r="BN5">
        <v>0</v>
      </c>
      <c r="BO5">
        <v>97.19</v>
      </c>
      <c r="BP5">
        <f t="shared" si="30"/>
        <v>539</v>
      </c>
      <c r="BQ5">
        <v>524</v>
      </c>
      <c r="BR5" s="12">
        <f t="shared" si="31"/>
        <v>102.86259541984732</v>
      </c>
      <c r="BS5" t="s">
        <v>473</v>
      </c>
      <c r="BT5" s="37" t="s">
        <v>2736</v>
      </c>
      <c r="BU5" s="1">
        <v>0.21962962962962962</v>
      </c>
      <c r="BV5" s="1">
        <v>0.16494212962962962</v>
      </c>
      <c r="BW5" s="1">
        <v>6.8981481481481489E-3</v>
      </c>
      <c r="BX5" s="1">
        <v>4.777777777777778E-2</v>
      </c>
      <c r="BY5">
        <v>34</v>
      </c>
      <c r="BZ5">
        <v>541</v>
      </c>
      <c r="CA5">
        <v>541</v>
      </c>
      <c r="CB5">
        <v>15</v>
      </c>
      <c r="CC5">
        <v>0</v>
      </c>
      <c r="CD5">
        <v>0</v>
      </c>
      <c r="CE5">
        <v>0</v>
      </c>
      <c r="CF5">
        <v>97.3</v>
      </c>
      <c r="CG5">
        <f t="shared" si="32"/>
        <v>526</v>
      </c>
      <c r="CH5">
        <v>524</v>
      </c>
      <c r="CI5" s="12">
        <f t="shared" ref="CI5:CI17" si="84">CG5/CH5*100</f>
        <v>100.38167938931298</v>
      </c>
      <c r="CJ5" t="s">
        <v>473</v>
      </c>
      <c r="CK5" s="37" t="s">
        <v>2736</v>
      </c>
      <c r="CL5" s="1">
        <v>0</v>
      </c>
      <c r="CM5" s="1">
        <v>0</v>
      </c>
      <c r="CN5" s="1">
        <v>0</v>
      </c>
      <c r="CO5" s="1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f t="shared" si="33"/>
        <v>0</v>
      </c>
      <c r="CZ5" s="12"/>
      <c r="DA5" t="s">
        <v>473</v>
      </c>
      <c r="DB5" s="37" t="s">
        <v>2736</v>
      </c>
      <c r="DC5" s="1">
        <v>0</v>
      </c>
      <c r="DD5" s="1">
        <v>0</v>
      </c>
      <c r="DE5" s="1">
        <v>0</v>
      </c>
      <c r="DF5" s="1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f t="shared" si="34"/>
        <v>0</v>
      </c>
      <c r="DQ5" s="12"/>
      <c r="DR5" t="s">
        <v>473</v>
      </c>
      <c r="DS5" s="37" t="s">
        <v>2736</v>
      </c>
      <c r="DT5" s="12"/>
      <c r="DU5" s="1">
        <v>0.16494212962962962</v>
      </c>
      <c r="DV5" s="12"/>
      <c r="DW5" s="12"/>
      <c r="DX5" s="12"/>
      <c r="DY5">
        <f t="shared" si="35"/>
        <v>541</v>
      </c>
      <c r="DZ5">
        <f t="shared" si="36"/>
        <v>541</v>
      </c>
      <c r="EA5">
        <f t="shared" si="37"/>
        <v>15</v>
      </c>
      <c r="EB5">
        <v>0</v>
      </c>
      <c r="EC5">
        <v>0</v>
      </c>
      <c r="ED5">
        <v>0</v>
      </c>
      <c r="EE5" s="12">
        <f t="shared" si="38"/>
        <v>97.3</v>
      </c>
      <c r="EF5">
        <f t="shared" si="39"/>
        <v>526</v>
      </c>
      <c r="EG5">
        <v>524</v>
      </c>
      <c r="EH5" s="12">
        <f t="shared" si="40"/>
        <v>100.38167938931298</v>
      </c>
      <c r="EI5" t="s">
        <v>473</v>
      </c>
      <c r="EJ5" s="37" t="s">
        <v>2736</v>
      </c>
      <c r="EK5" s="1"/>
      <c r="EL5" s="1">
        <f t="shared" si="41"/>
        <v>0.23579861111111108</v>
      </c>
      <c r="EM5" s="1"/>
      <c r="EN5" s="1"/>
      <c r="EO5">
        <f t="shared" si="42"/>
        <v>233</v>
      </c>
      <c r="EV5" s="102">
        <f t="shared" si="43"/>
        <v>97.837999999999994</v>
      </c>
      <c r="EW5">
        <f t="shared" si="44"/>
        <v>2640</v>
      </c>
      <c r="EX5">
        <f t="shared" si="45"/>
        <v>2620</v>
      </c>
      <c r="EY5" s="12">
        <f t="shared" si="46"/>
        <v>100.76335877862594</v>
      </c>
      <c r="EZ5" t="s">
        <v>473</v>
      </c>
      <c r="FA5" s="37" t="s">
        <v>2736</v>
      </c>
      <c r="FB5" s="1">
        <v>0.31973379629629628</v>
      </c>
      <c r="FC5" s="1">
        <v>0.22717592592592592</v>
      </c>
      <c r="FD5" s="1">
        <v>4.9537037037037041E-3</v>
      </c>
      <c r="FE5" s="1">
        <v>8.7592592592592597E-2</v>
      </c>
      <c r="FF5">
        <v>99</v>
      </c>
      <c r="FG5">
        <v>544</v>
      </c>
      <c r="FH5">
        <v>375</v>
      </c>
      <c r="FI5">
        <v>13</v>
      </c>
      <c r="FJ5">
        <v>0</v>
      </c>
      <c r="FK5">
        <v>0</v>
      </c>
      <c r="FL5">
        <v>0</v>
      </c>
      <c r="FM5">
        <v>96.65</v>
      </c>
      <c r="FN5">
        <f t="shared" si="47"/>
        <v>531</v>
      </c>
      <c r="FO5">
        <v>524</v>
      </c>
      <c r="FP5" s="12">
        <f t="shared" ref="FP5:FP25" si="85">FN5/FO5*100</f>
        <v>101.33587786259541</v>
      </c>
      <c r="FQ5" t="s">
        <v>473</v>
      </c>
      <c r="FR5" s="37" t="s">
        <v>2736</v>
      </c>
      <c r="FS5" s="1">
        <v>0.24408564814814815</v>
      </c>
      <c r="FT5" s="1">
        <v>0.18998842592592591</v>
      </c>
      <c r="FU5" s="1">
        <v>3.2986111111111111E-3</v>
      </c>
      <c r="FV5" s="1">
        <v>5.078703703703704E-2</v>
      </c>
      <c r="FW5">
        <v>19</v>
      </c>
      <c r="FX5">
        <v>533</v>
      </c>
      <c r="FY5">
        <v>665</v>
      </c>
      <c r="FZ5">
        <v>19</v>
      </c>
      <c r="GA5">
        <v>0</v>
      </c>
      <c r="GB5">
        <v>0</v>
      </c>
      <c r="GC5">
        <v>0</v>
      </c>
      <c r="GD5">
        <v>97.22</v>
      </c>
      <c r="GE5">
        <f t="shared" si="48"/>
        <v>514</v>
      </c>
      <c r="GF5">
        <v>524</v>
      </c>
      <c r="GG5" s="12">
        <f t="shared" ref="GG5:GG25" si="86">GE5/GF5*100</f>
        <v>98.091603053435122</v>
      </c>
      <c r="GH5" t="s">
        <v>473</v>
      </c>
      <c r="GI5" s="37" t="s">
        <v>2736</v>
      </c>
      <c r="GJ5" s="1">
        <v>0.24688657407407408</v>
      </c>
      <c r="GK5" s="1">
        <v>0.18351851851851853</v>
      </c>
      <c r="GL5" s="1">
        <v>6.3078703703703708E-3</v>
      </c>
      <c r="GM5" s="1">
        <v>5.7060185185185186E-2</v>
      </c>
      <c r="GN5">
        <v>37</v>
      </c>
      <c r="GO5">
        <v>346</v>
      </c>
      <c r="GP5">
        <v>298</v>
      </c>
      <c r="GQ5">
        <v>9</v>
      </c>
      <c r="GR5">
        <v>0</v>
      </c>
      <c r="GS5">
        <v>0</v>
      </c>
      <c r="GT5">
        <v>0</v>
      </c>
      <c r="GU5">
        <v>97.07</v>
      </c>
      <c r="GV5">
        <f t="shared" si="49"/>
        <v>337</v>
      </c>
      <c r="GW5">
        <v>295</v>
      </c>
      <c r="GX5" s="12">
        <f t="shared" ref="GX5:GX25" si="87">GV5/GW5*100</f>
        <v>114.23728813559322</v>
      </c>
      <c r="GY5" t="s">
        <v>473</v>
      </c>
      <c r="GZ5" s="37" t="s">
        <v>2736</v>
      </c>
      <c r="HA5" s="1">
        <v>0.34185185185185185</v>
      </c>
      <c r="HB5" s="1">
        <v>0.24953703703703703</v>
      </c>
      <c r="HC5" s="1">
        <v>1.3321759259259261E-2</v>
      </c>
      <c r="HD5" s="1">
        <v>7.8981481481481486E-2</v>
      </c>
      <c r="HE5">
        <v>43</v>
      </c>
      <c r="HF5">
        <v>473</v>
      </c>
      <c r="HG5">
        <v>383</v>
      </c>
      <c r="HH5">
        <v>22</v>
      </c>
      <c r="HI5">
        <v>0</v>
      </c>
      <c r="HJ5">
        <v>0</v>
      </c>
      <c r="HK5">
        <v>0</v>
      </c>
      <c r="HL5">
        <v>94.57</v>
      </c>
      <c r="HM5">
        <f t="shared" si="50"/>
        <v>451</v>
      </c>
      <c r="HN5">
        <v>524</v>
      </c>
      <c r="HO5" s="12">
        <f t="shared" ref="HO5:HO25" si="88">HM5/HN5*100</f>
        <v>86.068702290076331</v>
      </c>
      <c r="HP5" t="s">
        <v>473</v>
      </c>
      <c r="HQ5" s="37" t="s">
        <v>2736</v>
      </c>
      <c r="HR5" s="1">
        <v>0</v>
      </c>
      <c r="HS5" s="1">
        <v>0</v>
      </c>
      <c r="HT5" s="1">
        <v>0</v>
      </c>
      <c r="HU5" s="1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f t="shared" si="51"/>
        <v>0</v>
      </c>
      <c r="IE5" s="12"/>
      <c r="IF5" s="12"/>
      <c r="IG5" t="s">
        <v>473</v>
      </c>
      <c r="IH5" s="37" t="s">
        <v>2736</v>
      </c>
      <c r="II5" s="1">
        <v>0</v>
      </c>
      <c r="IJ5" s="1">
        <v>0</v>
      </c>
      <c r="IK5" s="1">
        <v>0</v>
      </c>
      <c r="IL5" s="1">
        <v>0</v>
      </c>
      <c r="IM5">
        <v>0</v>
      </c>
      <c r="IN5">
        <v>0</v>
      </c>
      <c r="IO5">
        <v>26</v>
      </c>
      <c r="IP5">
        <v>0</v>
      </c>
      <c r="IQ5">
        <v>0</v>
      </c>
      <c r="IR5">
        <v>0</v>
      </c>
      <c r="IS5">
        <v>0</v>
      </c>
      <c r="IT5">
        <v>100</v>
      </c>
      <c r="IU5">
        <f t="shared" si="52"/>
        <v>0</v>
      </c>
      <c r="IV5" s="12"/>
      <c r="IW5" s="12"/>
      <c r="IX5" t="s">
        <v>473</v>
      </c>
      <c r="IY5" s="37" t="s">
        <v>2736</v>
      </c>
      <c r="IZ5" s="1">
        <v>0</v>
      </c>
      <c r="JA5" s="1">
        <v>0</v>
      </c>
      <c r="JB5" s="1">
        <v>0</v>
      </c>
      <c r="JC5" s="1">
        <v>0</v>
      </c>
      <c r="JD5">
        <v>0</v>
      </c>
      <c r="JE5">
        <v>0</v>
      </c>
      <c r="JF5">
        <v>113</v>
      </c>
      <c r="JG5">
        <v>4</v>
      </c>
      <c r="JH5">
        <v>0</v>
      </c>
      <c r="JI5">
        <v>0</v>
      </c>
      <c r="JJ5">
        <v>0</v>
      </c>
      <c r="JK5">
        <v>96.58</v>
      </c>
      <c r="JL5">
        <f t="shared" si="53"/>
        <v>-4</v>
      </c>
      <c r="JN5" s="12"/>
      <c r="JO5" t="s">
        <v>473</v>
      </c>
      <c r="JP5" s="37" t="s">
        <v>2736</v>
      </c>
      <c r="JQ5" s="12"/>
      <c r="JR5" s="1">
        <f t="shared" si="54"/>
        <v>0.24953703703703703</v>
      </c>
      <c r="JS5" s="12"/>
      <c r="JT5" s="12"/>
      <c r="JU5" s="12">
        <f t="shared" si="55"/>
        <v>43</v>
      </c>
      <c r="JV5">
        <f t="shared" si="56"/>
        <v>473</v>
      </c>
      <c r="JW5">
        <f t="shared" si="57"/>
        <v>522</v>
      </c>
      <c r="JX5">
        <f t="shared" si="58"/>
        <v>26</v>
      </c>
      <c r="JY5">
        <v>0</v>
      </c>
      <c r="JZ5">
        <v>0</v>
      </c>
      <c r="KA5">
        <v>0</v>
      </c>
      <c r="KB5" s="12">
        <f t="shared" si="59"/>
        <v>94.57</v>
      </c>
      <c r="KC5" s="12">
        <f t="shared" si="60"/>
        <v>447</v>
      </c>
      <c r="KD5">
        <v>524</v>
      </c>
      <c r="KE5" s="12">
        <f t="shared" si="61"/>
        <v>85.305343511450388</v>
      </c>
      <c r="KF5" t="s">
        <v>473</v>
      </c>
      <c r="KG5" s="37" t="s">
        <v>2736</v>
      </c>
      <c r="KH5" s="1"/>
      <c r="KI5" s="1">
        <f t="shared" si="0"/>
        <v>0.21255497685185185</v>
      </c>
      <c r="KJ5" s="1"/>
      <c r="KK5" s="1"/>
      <c r="KL5">
        <f t="shared" si="62"/>
        <v>198</v>
      </c>
      <c r="KS5" s="12">
        <f t="shared" si="1"/>
        <v>96.377499999999998</v>
      </c>
      <c r="KT5">
        <f t="shared" si="63"/>
        <v>1829</v>
      </c>
      <c r="KU5">
        <f t="shared" si="2"/>
        <v>1867</v>
      </c>
      <c r="KV5" s="12">
        <f t="shared" ref="KV5:KV25" si="89">KT5/KU5*100</f>
        <v>97.964649169791102</v>
      </c>
      <c r="KW5">
        <f t="shared" si="3"/>
        <v>49.5</v>
      </c>
      <c r="KX5" t="s">
        <v>473</v>
      </c>
      <c r="KY5" s="37" t="s">
        <v>2736</v>
      </c>
      <c r="KZ5" t="s">
        <v>2690</v>
      </c>
      <c r="LA5">
        <v>8</v>
      </c>
      <c r="LB5" s="1">
        <v>0.37349537037037034</v>
      </c>
      <c r="LC5" s="1">
        <v>0.27944444444444444</v>
      </c>
      <c r="LD5" s="1">
        <v>1.255787037037037E-2</v>
      </c>
      <c r="LE5" s="1">
        <v>8.1481481481481488E-2</v>
      </c>
      <c r="LF5">
        <v>65</v>
      </c>
      <c r="LG5">
        <v>626</v>
      </c>
      <c r="LH5">
        <v>534</v>
      </c>
      <c r="LI5">
        <v>30</v>
      </c>
      <c r="LJ5">
        <v>0</v>
      </c>
      <c r="LK5">
        <v>0</v>
      </c>
      <c r="LL5">
        <v>0</v>
      </c>
      <c r="LM5">
        <v>94.68</v>
      </c>
      <c r="LN5">
        <f t="shared" si="64"/>
        <v>596</v>
      </c>
      <c r="LO5">
        <v>524</v>
      </c>
      <c r="LP5" s="12">
        <f t="shared" si="65"/>
        <v>113.74045801526718</v>
      </c>
      <c r="LQ5" t="s">
        <v>473</v>
      </c>
      <c r="LR5" s="37" t="s">
        <v>2736</v>
      </c>
      <c r="LS5" t="s">
        <v>2690</v>
      </c>
      <c r="LT5">
        <v>8</v>
      </c>
      <c r="LU5" s="1">
        <v>0.27871527777777777</v>
      </c>
      <c r="LV5" s="1">
        <v>0.18505787037037036</v>
      </c>
      <c r="LW5" s="1">
        <v>1.2777777777777777E-2</v>
      </c>
      <c r="LX5" s="1">
        <v>8.0868055555555554E-2</v>
      </c>
      <c r="LY5">
        <v>36</v>
      </c>
      <c r="LZ5">
        <v>542</v>
      </c>
      <c r="MA5">
        <v>592</v>
      </c>
      <c r="MB5">
        <v>16</v>
      </c>
      <c r="MC5">
        <v>0</v>
      </c>
      <c r="MD5">
        <v>0</v>
      </c>
      <c r="ME5">
        <v>0</v>
      </c>
      <c r="MF5">
        <v>97.37</v>
      </c>
      <c r="MG5">
        <f t="shared" si="66"/>
        <v>526</v>
      </c>
      <c r="MH5">
        <v>524</v>
      </c>
      <c r="MI5" s="12">
        <f t="shared" si="67"/>
        <v>100.38167938931298</v>
      </c>
      <c r="MJ5" t="s">
        <v>473</v>
      </c>
      <c r="MK5" s="37" t="s">
        <v>2736</v>
      </c>
      <c r="ML5" t="s">
        <v>2690</v>
      </c>
      <c r="MM5">
        <v>8</v>
      </c>
      <c r="MN5" s="1">
        <v>0.12011574074074073</v>
      </c>
      <c r="MO5" s="1">
        <v>6.6122685185185187E-2</v>
      </c>
      <c r="MP5" s="1">
        <v>4.0509259259259257E-3</v>
      </c>
      <c r="MQ5" s="1">
        <v>4.9942129629629628E-2</v>
      </c>
      <c r="MR5">
        <v>51</v>
      </c>
      <c r="MS5">
        <v>336</v>
      </c>
      <c r="MT5">
        <v>200</v>
      </c>
      <c r="MU5">
        <v>4</v>
      </c>
      <c r="MV5">
        <v>0</v>
      </c>
      <c r="MW5">
        <v>0</v>
      </c>
      <c r="MX5">
        <v>0</v>
      </c>
      <c r="MY5">
        <v>98.04</v>
      </c>
      <c r="MZ5">
        <f t="shared" si="68"/>
        <v>332</v>
      </c>
      <c r="NA5">
        <v>262</v>
      </c>
      <c r="NB5" s="12">
        <f t="shared" si="69"/>
        <v>126.71755725190839</v>
      </c>
      <c r="NC5" t="s">
        <v>473</v>
      </c>
      <c r="ND5" s="37" t="s">
        <v>2736</v>
      </c>
      <c r="NE5" t="s">
        <v>2690</v>
      </c>
      <c r="NF5">
        <v>8</v>
      </c>
      <c r="NG5" s="1">
        <v>0.26840277777777777</v>
      </c>
      <c r="NH5" s="1">
        <v>0.20039351851851853</v>
      </c>
      <c r="NI5" s="1">
        <v>7.013888888888889E-3</v>
      </c>
      <c r="NJ5" s="1">
        <v>6.0995370370370366E-2</v>
      </c>
      <c r="NK5">
        <v>17</v>
      </c>
      <c r="NL5">
        <v>498</v>
      </c>
      <c r="NM5">
        <v>424</v>
      </c>
      <c r="NN5">
        <v>8</v>
      </c>
      <c r="NO5">
        <v>0</v>
      </c>
      <c r="NP5">
        <v>0</v>
      </c>
      <c r="NQ5">
        <v>0</v>
      </c>
      <c r="NR5">
        <v>98.15</v>
      </c>
      <c r="NS5">
        <f t="shared" si="70"/>
        <v>490</v>
      </c>
      <c r="NT5">
        <v>524</v>
      </c>
      <c r="NU5" s="12">
        <f t="shared" si="71"/>
        <v>93.511450381679381</v>
      </c>
      <c r="NV5" t="s">
        <v>473</v>
      </c>
      <c r="NW5" s="37" t="s">
        <v>2736</v>
      </c>
      <c r="NX5" t="s">
        <v>2690</v>
      </c>
      <c r="NY5">
        <v>8</v>
      </c>
      <c r="NZ5" s="1">
        <v>0.30216435185185186</v>
      </c>
      <c r="OA5" s="1">
        <v>0.20614583333333333</v>
      </c>
      <c r="OB5" s="1">
        <v>4.9768518518518521E-3</v>
      </c>
      <c r="OC5" s="1">
        <v>9.1030092592592593E-2</v>
      </c>
      <c r="OD5">
        <v>31</v>
      </c>
      <c r="OE5">
        <v>447</v>
      </c>
      <c r="OF5">
        <v>538</v>
      </c>
      <c r="OG5">
        <v>9</v>
      </c>
      <c r="OH5">
        <v>0</v>
      </c>
      <c r="OI5">
        <v>0</v>
      </c>
      <c r="OJ5">
        <v>0</v>
      </c>
      <c r="OK5">
        <v>98.35</v>
      </c>
      <c r="OL5">
        <f t="shared" si="72"/>
        <v>438</v>
      </c>
      <c r="OM5">
        <v>524</v>
      </c>
      <c r="ON5" s="12">
        <f t="shared" si="73"/>
        <v>83.587786259541986</v>
      </c>
      <c r="OO5" t="s">
        <v>473</v>
      </c>
      <c r="OP5" s="37" t="s">
        <v>2736</v>
      </c>
      <c r="OQ5" t="s">
        <v>2690</v>
      </c>
      <c r="OS5" s="1">
        <v>0</v>
      </c>
      <c r="OT5" s="1">
        <v>0</v>
      </c>
      <c r="OU5" s="1">
        <v>0</v>
      </c>
      <c r="OV5" s="1">
        <v>0</v>
      </c>
      <c r="OW5">
        <v>0</v>
      </c>
      <c r="OX5">
        <v>0</v>
      </c>
      <c r="OY5">
        <v>36</v>
      </c>
      <c r="OZ5">
        <v>1</v>
      </c>
      <c r="PA5">
        <v>0</v>
      </c>
      <c r="PB5">
        <v>0</v>
      </c>
      <c r="PC5">
        <v>0</v>
      </c>
      <c r="PD5">
        <v>97.3</v>
      </c>
      <c r="PE5">
        <f t="shared" si="74"/>
        <v>-1</v>
      </c>
      <c r="PG5" s="12"/>
      <c r="PH5" t="s">
        <v>473</v>
      </c>
      <c r="PI5" s="37" t="s">
        <v>2736</v>
      </c>
      <c r="PJ5" t="s">
        <v>2690</v>
      </c>
      <c r="PL5" s="1">
        <v>2.2453703703703702E-3</v>
      </c>
      <c r="PM5" s="1">
        <v>2.2453703703703702E-3</v>
      </c>
      <c r="PN5" s="1">
        <v>0</v>
      </c>
      <c r="PO5" s="1">
        <v>0</v>
      </c>
      <c r="PP5" s="1">
        <v>2</v>
      </c>
      <c r="PQ5">
        <v>6</v>
      </c>
      <c r="PR5">
        <v>79</v>
      </c>
      <c r="PS5">
        <v>13</v>
      </c>
      <c r="PT5">
        <v>0</v>
      </c>
      <c r="PU5">
        <v>0</v>
      </c>
      <c r="PV5">
        <v>0</v>
      </c>
      <c r="PW5">
        <v>85.87</v>
      </c>
      <c r="PX5">
        <f t="shared" si="4"/>
        <v>79</v>
      </c>
      <c r="PZ5" s="12"/>
      <c r="QA5" t="s">
        <v>473</v>
      </c>
      <c r="QB5" s="37" t="s">
        <v>2736</v>
      </c>
      <c r="QC5" t="s">
        <v>2690</v>
      </c>
      <c r="QD5">
        <v>8</v>
      </c>
      <c r="QE5" s="1">
        <v>0.30442129629629627</v>
      </c>
      <c r="QF5" s="1">
        <v>0.2083912037037037</v>
      </c>
      <c r="QG5" s="1">
        <v>4.9768518518518521E-3</v>
      </c>
      <c r="QH5" s="1">
        <v>9.1030092592592593E-2</v>
      </c>
      <c r="QI5">
        <v>33</v>
      </c>
      <c r="QJ5">
        <v>453</v>
      </c>
      <c r="QK5">
        <v>653</v>
      </c>
      <c r="QL5">
        <v>23</v>
      </c>
      <c r="QM5">
        <v>0</v>
      </c>
      <c r="QN5">
        <v>0</v>
      </c>
      <c r="QO5">
        <v>0</v>
      </c>
      <c r="QP5">
        <v>96.6</v>
      </c>
      <c r="QQ5">
        <f t="shared" si="75"/>
        <v>430</v>
      </c>
      <c r="QR5">
        <v>524</v>
      </c>
      <c r="QS5" s="12">
        <f t="shared" si="76"/>
        <v>82.061068702290072</v>
      </c>
      <c r="QT5" t="s">
        <v>473</v>
      </c>
      <c r="QU5" s="37" t="s">
        <v>2736</v>
      </c>
      <c r="QV5" t="s">
        <v>2690</v>
      </c>
      <c r="QX5" s="1">
        <v>0.34517361111111117</v>
      </c>
      <c r="QY5" s="1">
        <v>0.93943287037037038</v>
      </c>
      <c r="QZ5" s="1">
        <v>4.1400462962962965E-2</v>
      </c>
      <c r="RA5" s="1">
        <v>0.36434027777777778</v>
      </c>
      <c r="RB5">
        <v>202</v>
      </c>
      <c r="RC5">
        <f t="shared" si="77"/>
        <v>2455</v>
      </c>
      <c r="RD5">
        <f t="shared" si="5"/>
        <v>2337</v>
      </c>
      <c r="RE5">
        <f t="shared" si="6"/>
        <v>68</v>
      </c>
      <c r="RF5">
        <v>0</v>
      </c>
      <c r="RG5">
        <v>0</v>
      </c>
      <c r="RH5">
        <v>0</v>
      </c>
      <c r="RI5">
        <v>96.74</v>
      </c>
      <c r="RJ5">
        <f t="shared" si="78"/>
        <v>2374</v>
      </c>
      <c r="RK5">
        <f t="shared" si="79"/>
        <v>2358</v>
      </c>
      <c r="RL5" s="12">
        <f t="shared" si="80"/>
        <v>100.6785411365564</v>
      </c>
      <c r="RM5" s="1">
        <f t="shared" si="81"/>
        <v>0.18743287037037037</v>
      </c>
      <c r="RN5" t="s">
        <v>473</v>
      </c>
      <c r="RO5" s="37" t="s">
        <v>2736</v>
      </c>
      <c r="RP5" t="s">
        <v>2690</v>
      </c>
      <c r="RQ5">
        <v>4</v>
      </c>
      <c r="RR5" s="1">
        <v>0.38526620370370374</v>
      </c>
      <c r="RS5" s="1">
        <v>0.27614583333333331</v>
      </c>
      <c r="RT5" s="1">
        <v>1.8634259259259257E-2</v>
      </c>
      <c r="RU5" s="1">
        <v>9.0474537037037048E-2</v>
      </c>
      <c r="RV5">
        <v>36</v>
      </c>
      <c r="RW5">
        <v>651</v>
      </c>
      <c r="RX5">
        <v>508</v>
      </c>
      <c r="RY5">
        <v>25</v>
      </c>
      <c r="RZ5">
        <v>0</v>
      </c>
      <c r="SA5">
        <v>0</v>
      </c>
      <c r="SB5">
        <v>0</v>
      </c>
      <c r="SC5">
        <v>95.31</v>
      </c>
      <c r="SD5">
        <f t="shared" si="7"/>
        <v>626</v>
      </c>
      <c r="SE5">
        <v>524</v>
      </c>
      <c r="SF5" s="12">
        <f>SD5/SE5*100</f>
        <v>119.46564885496183</v>
      </c>
      <c r="SG5" t="s">
        <v>473</v>
      </c>
      <c r="SH5" s="37" t="s">
        <v>2736</v>
      </c>
      <c r="SI5" t="s">
        <v>2690</v>
      </c>
      <c r="SJ5">
        <v>8</v>
      </c>
      <c r="SK5" s="1">
        <v>0.30020833333333335</v>
      </c>
      <c r="SL5" s="1">
        <v>0.19864583333333333</v>
      </c>
      <c r="SM5" s="1">
        <v>2.7615740740740743E-2</v>
      </c>
      <c r="SN5" s="1">
        <v>7.3935185185185187E-2</v>
      </c>
      <c r="SO5">
        <v>37</v>
      </c>
      <c r="SP5">
        <v>438</v>
      </c>
      <c r="SQ5">
        <v>391</v>
      </c>
      <c r="SR5">
        <v>8</v>
      </c>
      <c r="SS5">
        <v>0</v>
      </c>
      <c r="ST5">
        <v>0</v>
      </c>
      <c r="SU5">
        <v>0</v>
      </c>
      <c r="SV5">
        <v>97.99</v>
      </c>
      <c r="SW5">
        <f t="shared" si="8"/>
        <v>430</v>
      </c>
      <c r="SX5">
        <v>524</v>
      </c>
      <c r="SY5" s="12">
        <f t="shared" si="9"/>
        <v>82.061068702290072</v>
      </c>
      <c r="SZ5" t="s">
        <v>473</v>
      </c>
      <c r="TA5" s="37" t="s">
        <v>2736</v>
      </c>
      <c r="TB5" t="s">
        <v>2690</v>
      </c>
      <c r="TC5">
        <v>8</v>
      </c>
      <c r="TD5" s="1">
        <v>0.42017361111111112</v>
      </c>
      <c r="TE5" s="1">
        <v>0.2633449074074074</v>
      </c>
      <c r="TF5" s="1">
        <v>1.6493055555555556E-2</v>
      </c>
      <c r="TG5" s="1">
        <v>0.14032407407407407</v>
      </c>
      <c r="TH5">
        <v>44</v>
      </c>
      <c r="TI5">
        <v>560</v>
      </c>
      <c r="TJ5">
        <v>624</v>
      </c>
      <c r="TK5">
        <v>8</v>
      </c>
      <c r="TL5">
        <v>0</v>
      </c>
      <c r="TM5">
        <v>0</v>
      </c>
      <c r="TN5">
        <v>0</v>
      </c>
      <c r="TO5">
        <v>98.73</v>
      </c>
      <c r="TP5">
        <f t="shared" si="10"/>
        <v>552</v>
      </c>
      <c r="TQ5">
        <v>524</v>
      </c>
      <c r="TR5" s="12">
        <f t="shared" si="11"/>
        <v>105.34351145038168</v>
      </c>
      <c r="TS5" t="s">
        <v>473</v>
      </c>
      <c r="TT5" s="37" t="s">
        <v>2736</v>
      </c>
      <c r="TU5" t="s">
        <v>2690</v>
      </c>
      <c r="TV5">
        <v>8</v>
      </c>
      <c r="TW5" s="1">
        <v>0.31027777777777776</v>
      </c>
      <c r="TX5" s="1">
        <v>0.23925925925925925</v>
      </c>
      <c r="TY5" s="1">
        <v>7.8703703703703713E-3</v>
      </c>
      <c r="TZ5" s="1">
        <v>6.3136574074074081E-2</v>
      </c>
      <c r="UA5">
        <v>38</v>
      </c>
      <c r="UB5">
        <v>599</v>
      </c>
      <c r="UC5">
        <v>687</v>
      </c>
      <c r="UD5">
        <v>18</v>
      </c>
      <c r="UE5">
        <v>0</v>
      </c>
      <c r="UF5">
        <v>0</v>
      </c>
      <c r="UG5">
        <v>0</v>
      </c>
      <c r="UH5">
        <v>97.45</v>
      </c>
      <c r="UI5">
        <f t="shared" si="12"/>
        <v>581</v>
      </c>
      <c r="UJ5">
        <v>524</v>
      </c>
      <c r="UK5" s="12">
        <f t="shared" si="13"/>
        <v>110.87786259541986</v>
      </c>
      <c r="UL5" t="s">
        <v>473</v>
      </c>
      <c r="UM5" s="37" t="s">
        <v>2736</v>
      </c>
      <c r="UN5" t="s">
        <v>2690</v>
      </c>
      <c r="UO5">
        <v>8</v>
      </c>
      <c r="UP5" s="1">
        <v>0.27702546296296299</v>
      </c>
      <c r="UQ5" s="1">
        <v>0.1700925925925926</v>
      </c>
      <c r="UR5" s="1">
        <v>1.0995370370370371E-2</v>
      </c>
      <c r="US5" s="1">
        <v>9.5925925925925928E-2</v>
      </c>
      <c r="UT5">
        <v>23</v>
      </c>
      <c r="UU5">
        <v>459</v>
      </c>
      <c r="UV5">
        <v>455</v>
      </c>
      <c r="UW5">
        <v>7</v>
      </c>
      <c r="UX5">
        <v>0</v>
      </c>
      <c r="UY5">
        <v>0</v>
      </c>
      <c r="UZ5">
        <v>0</v>
      </c>
      <c r="VA5">
        <v>98.48</v>
      </c>
      <c r="VB5">
        <f t="shared" si="14"/>
        <v>452</v>
      </c>
      <c r="VC5">
        <v>524</v>
      </c>
      <c r="VD5" s="12">
        <f t="shared" si="15"/>
        <v>86.25954198473282</v>
      </c>
      <c r="VE5" t="s">
        <v>473</v>
      </c>
      <c r="VF5" s="37" t="s">
        <v>2736</v>
      </c>
      <c r="VG5" t="s">
        <v>2690</v>
      </c>
      <c r="VH5">
        <v>8</v>
      </c>
      <c r="VI5" s="1">
        <v>0</v>
      </c>
      <c r="VJ5" s="1">
        <v>0</v>
      </c>
      <c r="VK5" s="1">
        <v>0</v>
      </c>
      <c r="VL5" s="1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f t="shared" si="16"/>
        <v>0</v>
      </c>
      <c r="VV5">
        <v>524</v>
      </c>
      <c r="VW5" s="12">
        <f t="shared" si="17"/>
        <v>0</v>
      </c>
      <c r="VX5" t="s">
        <v>473</v>
      </c>
      <c r="VY5" s="37" t="s">
        <v>2736</v>
      </c>
      <c r="VZ5" t="s">
        <v>2690</v>
      </c>
      <c r="WA5">
        <v>8</v>
      </c>
      <c r="WB5" s="1">
        <v>0</v>
      </c>
      <c r="WC5" s="1">
        <v>0</v>
      </c>
      <c r="WD5" s="1">
        <v>0</v>
      </c>
      <c r="WE5" s="1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f t="shared" si="18"/>
        <v>0</v>
      </c>
      <c r="WO5">
        <v>524</v>
      </c>
      <c r="WP5" s="12">
        <f t="shared" si="19"/>
        <v>0</v>
      </c>
      <c r="WQ5" t="s">
        <v>473</v>
      </c>
      <c r="WR5" s="37" t="s">
        <v>2736</v>
      </c>
      <c r="WS5" t="s">
        <v>2690</v>
      </c>
      <c r="WT5">
        <v>8</v>
      </c>
      <c r="WU5" s="1">
        <v>0.27702546296296299</v>
      </c>
      <c r="WV5" s="1">
        <v>0.1700925925925926</v>
      </c>
      <c r="WW5" s="1">
        <v>1.0995370370370371E-2</v>
      </c>
      <c r="WX5" s="1">
        <v>9.5925925925925928E-2</v>
      </c>
      <c r="WY5">
        <v>23</v>
      </c>
      <c r="WZ5">
        <v>459</v>
      </c>
      <c r="XA5">
        <v>455</v>
      </c>
      <c r="XB5">
        <v>7</v>
      </c>
      <c r="XC5">
        <v>0</v>
      </c>
      <c r="XD5">
        <v>0</v>
      </c>
      <c r="XE5">
        <v>0</v>
      </c>
      <c r="XF5">
        <v>98.48</v>
      </c>
      <c r="XG5">
        <f t="shared" si="20"/>
        <v>452</v>
      </c>
      <c r="XH5">
        <v>524</v>
      </c>
      <c r="XI5" s="12">
        <f t="shared" si="21"/>
        <v>86.25954198473282</v>
      </c>
      <c r="XJ5" t="s">
        <v>473</v>
      </c>
      <c r="XK5" s="37" t="s">
        <v>2736</v>
      </c>
      <c r="XL5" t="s">
        <v>2690</v>
      </c>
      <c r="XM5">
        <v>8</v>
      </c>
      <c r="XN5" s="1">
        <v>0.69299768518518512</v>
      </c>
      <c r="XO5" s="1">
        <f t="shared" si="82"/>
        <v>0.22949768518518518</v>
      </c>
      <c r="XP5" s="1">
        <v>8.1631944444444438E-2</v>
      </c>
      <c r="XQ5" s="1">
        <v>0.46383101851851855</v>
      </c>
      <c r="XR5">
        <v>178</v>
      </c>
      <c r="XS5">
        <v>2707</v>
      </c>
      <c r="XT5">
        <v>2665</v>
      </c>
      <c r="XU5">
        <v>66</v>
      </c>
      <c r="XV5">
        <v>0</v>
      </c>
      <c r="XW5">
        <v>0</v>
      </c>
      <c r="XX5">
        <v>0</v>
      </c>
      <c r="XY5">
        <v>97.58</v>
      </c>
      <c r="XZ5">
        <f t="shared" si="22"/>
        <v>2641</v>
      </c>
      <c r="YA5">
        <f t="shared" si="83"/>
        <v>2620</v>
      </c>
      <c r="YB5" s="12">
        <f t="shared" si="23"/>
        <v>100.80152671755724</v>
      </c>
    </row>
    <row r="6" spans="1:652">
      <c r="A6" t="s">
        <v>2364</v>
      </c>
      <c r="B6" s="37" t="s">
        <v>2736</v>
      </c>
      <c r="C6" t="s">
        <v>2690</v>
      </c>
      <c r="D6">
        <v>8</v>
      </c>
      <c r="E6" s="1">
        <v>0.40002314814814816</v>
      </c>
      <c r="F6" s="1">
        <v>0.35008101851851853</v>
      </c>
      <c r="G6" s="1">
        <v>3.4502314814814812E-2</v>
      </c>
      <c r="H6" s="1">
        <v>1.5416666666666667E-2</v>
      </c>
      <c r="I6">
        <v>29</v>
      </c>
      <c r="J6">
        <v>374</v>
      </c>
      <c r="K6">
        <v>369</v>
      </c>
      <c r="L6">
        <v>5</v>
      </c>
      <c r="M6">
        <v>0</v>
      </c>
      <c r="N6">
        <v>0</v>
      </c>
      <c r="O6">
        <v>0</v>
      </c>
      <c r="P6">
        <v>98.66</v>
      </c>
      <c r="Q6">
        <f t="shared" si="24"/>
        <v>369</v>
      </c>
      <c r="R6">
        <v>262</v>
      </c>
      <c r="S6" s="12">
        <f t="shared" si="25"/>
        <v>140.83969465648855</v>
      </c>
      <c r="T6" t="s">
        <v>2364</v>
      </c>
      <c r="U6" s="37" t="s">
        <v>2736</v>
      </c>
      <c r="V6" s="1">
        <v>0.43774305555555554</v>
      </c>
      <c r="W6" s="1">
        <v>0.37759259259259265</v>
      </c>
      <c r="X6" s="1">
        <v>4.7881944444444442E-2</v>
      </c>
      <c r="Y6" s="1">
        <v>1.2256944444444444E-2</v>
      </c>
      <c r="Z6">
        <v>28</v>
      </c>
      <c r="AA6">
        <v>451</v>
      </c>
      <c r="AB6">
        <v>407</v>
      </c>
      <c r="AC6">
        <v>3</v>
      </c>
      <c r="AD6">
        <v>0</v>
      </c>
      <c r="AE6">
        <v>0</v>
      </c>
      <c r="AF6">
        <v>0</v>
      </c>
      <c r="AG6">
        <v>99.27</v>
      </c>
      <c r="AH6">
        <f t="shared" si="26"/>
        <v>448</v>
      </c>
      <c r="AI6">
        <v>262</v>
      </c>
      <c r="AJ6" s="12">
        <f t="shared" si="27"/>
        <v>170.99236641221373</v>
      </c>
      <c r="AK6" t="s">
        <v>2364</v>
      </c>
      <c r="AL6" s="37" t="s">
        <v>2736</v>
      </c>
      <c r="AM6" s="1">
        <v>0.48776620370370366</v>
      </c>
      <c r="AN6" s="1">
        <v>0.33976851851851847</v>
      </c>
      <c r="AO6" s="1">
        <v>7.3321759259259267E-2</v>
      </c>
      <c r="AP6" s="1">
        <v>7.4664351851851843E-2</v>
      </c>
      <c r="AQ6">
        <v>34</v>
      </c>
      <c r="AR6">
        <v>346</v>
      </c>
      <c r="AS6">
        <v>280</v>
      </c>
      <c r="AT6">
        <v>6</v>
      </c>
      <c r="AU6">
        <v>0</v>
      </c>
      <c r="AV6">
        <v>0</v>
      </c>
      <c r="AW6">
        <v>0</v>
      </c>
      <c r="AX6">
        <v>97.9</v>
      </c>
      <c r="AY6">
        <f t="shared" si="28"/>
        <v>340</v>
      </c>
      <c r="AZ6">
        <v>262</v>
      </c>
      <c r="BA6" s="12">
        <f t="shared" si="29"/>
        <v>129.7709923664122</v>
      </c>
      <c r="BB6" t="s">
        <v>2364</v>
      </c>
      <c r="BC6" s="37" t="s">
        <v>2736</v>
      </c>
      <c r="BD6" s="1">
        <v>0.39762731481481484</v>
      </c>
      <c r="BE6" s="1">
        <v>0.27697916666666667</v>
      </c>
      <c r="BF6" s="1">
        <v>8.7800925925925921E-2</v>
      </c>
      <c r="BG6" s="1">
        <v>3.2835648148148149E-2</v>
      </c>
      <c r="BH6">
        <v>38</v>
      </c>
      <c r="BI6">
        <v>317</v>
      </c>
      <c r="BJ6">
        <v>295</v>
      </c>
      <c r="BK6">
        <v>3</v>
      </c>
      <c r="BL6">
        <v>0</v>
      </c>
      <c r="BM6">
        <v>0</v>
      </c>
      <c r="BN6">
        <v>0</v>
      </c>
      <c r="BO6">
        <v>98.99</v>
      </c>
      <c r="BP6">
        <f t="shared" si="30"/>
        <v>314</v>
      </c>
      <c r="BQ6">
        <v>262</v>
      </c>
      <c r="BR6" s="12">
        <f t="shared" si="31"/>
        <v>119.84732824427482</v>
      </c>
      <c r="BS6" t="s">
        <v>2364</v>
      </c>
      <c r="BT6" s="37" t="s">
        <v>2736</v>
      </c>
      <c r="BU6" s="1">
        <v>0.40873842592592591</v>
      </c>
      <c r="BV6" s="1">
        <v>0.32568287037037036</v>
      </c>
      <c r="BW6" s="1">
        <v>5.4375E-2</v>
      </c>
      <c r="BX6" s="1">
        <v>2.8668981481481479E-2</v>
      </c>
      <c r="BY6">
        <v>29</v>
      </c>
      <c r="BZ6">
        <v>444</v>
      </c>
      <c r="CA6">
        <v>349</v>
      </c>
      <c r="CB6">
        <v>20</v>
      </c>
      <c r="CC6">
        <v>0</v>
      </c>
      <c r="CD6">
        <v>0</v>
      </c>
      <c r="CE6">
        <v>0</v>
      </c>
      <c r="CF6">
        <v>94.58</v>
      </c>
      <c r="CG6">
        <f t="shared" si="32"/>
        <v>424</v>
      </c>
      <c r="CH6">
        <v>262</v>
      </c>
      <c r="CI6" s="12">
        <f t="shared" si="84"/>
        <v>161.8320610687023</v>
      </c>
      <c r="CJ6" t="s">
        <v>2364</v>
      </c>
      <c r="CK6" s="37" t="s">
        <v>2736</v>
      </c>
      <c r="CL6" s="1">
        <v>7.5925925925925926E-3</v>
      </c>
      <c r="CM6" s="1">
        <v>6.9560185185185185E-3</v>
      </c>
      <c r="CN6" s="1">
        <v>2.4305555555555552E-4</v>
      </c>
      <c r="CO6" s="1">
        <v>3.8194444444444446E-4</v>
      </c>
      <c r="CP6">
        <v>1</v>
      </c>
      <c r="CQ6">
        <v>2</v>
      </c>
      <c r="CR6">
        <v>83</v>
      </c>
      <c r="CS6">
        <v>0</v>
      </c>
      <c r="CT6">
        <v>0</v>
      </c>
      <c r="CU6">
        <v>0</v>
      </c>
      <c r="CV6">
        <v>0</v>
      </c>
      <c r="CW6">
        <v>100</v>
      </c>
      <c r="CX6">
        <f t="shared" si="33"/>
        <v>2</v>
      </c>
      <c r="CZ6" s="12"/>
      <c r="DA6" t="s">
        <v>2364</v>
      </c>
      <c r="DB6" s="37" t="s">
        <v>2736</v>
      </c>
      <c r="DC6" s="1">
        <v>0</v>
      </c>
      <c r="DD6" s="1">
        <v>0</v>
      </c>
      <c r="DE6" s="1">
        <v>0</v>
      </c>
      <c r="DF6" s="1">
        <v>0</v>
      </c>
      <c r="DG6">
        <v>0</v>
      </c>
      <c r="DH6">
        <v>0</v>
      </c>
      <c r="DI6">
        <v>2</v>
      </c>
      <c r="DJ6">
        <v>0</v>
      </c>
      <c r="DK6">
        <v>0</v>
      </c>
      <c r="DL6">
        <v>0</v>
      </c>
      <c r="DM6">
        <v>0</v>
      </c>
      <c r="DN6">
        <v>100</v>
      </c>
      <c r="DO6">
        <f t="shared" si="34"/>
        <v>0</v>
      </c>
      <c r="DQ6" s="12"/>
      <c r="DR6" t="s">
        <v>2364</v>
      </c>
      <c r="DS6" s="37" t="s">
        <v>2736</v>
      </c>
      <c r="DT6" s="12"/>
      <c r="DU6" s="1">
        <v>0.32568287037037036</v>
      </c>
      <c r="DV6" s="12"/>
      <c r="DW6" s="12"/>
      <c r="DX6" s="12"/>
      <c r="DY6">
        <f t="shared" si="35"/>
        <v>446</v>
      </c>
      <c r="DZ6">
        <f t="shared" si="36"/>
        <v>434</v>
      </c>
      <c r="EA6">
        <f t="shared" si="37"/>
        <v>20</v>
      </c>
      <c r="EB6">
        <v>0</v>
      </c>
      <c r="EC6">
        <v>0</v>
      </c>
      <c r="ED6">
        <v>0</v>
      </c>
      <c r="EE6" s="12">
        <f t="shared" si="38"/>
        <v>94.58</v>
      </c>
      <c r="EF6">
        <f t="shared" si="39"/>
        <v>426</v>
      </c>
      <c r="EG6">
        <v>262</v>
      </c>
      <c r="EH6" s="12">
        <f t="shared" si="40"/>
        <v>162.59541984732823</v>
      </c>
      <c r="EI6" t="s">
        <v>2364</v>
      </c>
      <c r="EJ6" s="37" t="s">
        <v>2736</v>
      </c>
      <c r="EK6" s="1"/>
      <c r="EL6" s="1">
        <f t="shared" si="41"/>
        <v>0.33402083333333338</v>
      </c>
      <c r="EM6" s="1"/>
      <c r="EN6" s="1"/>
      <c r="EO6">
        <f t="shared" si="42"/>
        <v>159</v>
      </c>
      <c r="EV6" s="102">
        <f t="shared" si="43"/>
        <v>97.88000000000001</v>
      </c>
      <c r="EW6">
        <f t="shared" si="44"/>
        <v>1897</v>
      </c>
      <c r="EX6">
        <f t="shared" si="45"/>
        <v>1310</v>
      </c>
      <c r="EY6" s="12">
        <f t="shared" si="46"/>
        <v>144.80916030534351</v>
      </c>
      <c r="EZ6" t="s">
        <v>2364</v>
      </c>
      <c r="FA6" s="37" t="s">
        <v>2736</v>
      </c>
      <c r="FB6" s="1">
        <v>0.54196759259259253</v>
      </c>
      <c r="FC6" s="1">
        <v>0.44526620370370368</v>
      </c>
      <c r="FD6" s="1">
        <v>5.2152777777777777E-2</v>
      </c>
      <c r="FE6" s="1">
        <v>4.4537037037037042E-2</v>
      </c>
      <c r="FF6">
        <v>60</v>
      </c>
      <c r="FG6">
        <v>505</v>
      </c>
      <c r="FH6">
        <v>162</v>
      </c>
      <c r="FI6">
        <v>2</v>
      </c>
      <c r="FJ6">
        <v>0</v>
      </c>
      <c r="FK6">
        <v>0</v>
      </c>
      <c r="FL6">
        <v>0</v>
      </c>
      <c r="FM6">
        <v>98.78</v>
      </c>
      <c r="FN6">
        <f t="shared" si="47"/>
        <v>503</v>
      </c>
      <c r="FO6">
        <v>367</v>
      </c>
      <c r="FP6" s="12">
        <f t="shared" si="85"/>
        <v>137.05722070844686</v>
      </c>
      <c r="FQ6" t="s">
        <v>2364</v>
      </c>
      <c r="FR6" s="37" t="s">
        <v>2736</v>
      </c>
      <c r="FS6" s="1">
        <v>0.49216435185185187</v>
      </c>
      <c r="FT6" s="1">
        <v>0.4283912037037037</v>
      </c>
      <c r="FU6" s="1">
        <v>3.2974537037037038E-2</v>
      </c>
      <c r="FV6" s="1">
        <v>3.078703703703704E-2</v>
      </c>
      <c r="FW6">
        <v>20</v>
      </c>
      <c r="FX6">
        <v>517</v>
      </c>
      <c r="FY6">
        <v>569</v>
      </c>
      <c r="FZ6">
        <v>1</v>
      </c>
      <c r="GA6">
        <v>0</v>
      </c>
      <c r="GB6">
        <v>0</v>
      </c>
      <c r="GC6">
        <v>0</v>
      </c>
      <c r="GD6">
        <v>99.82</v>
      </c>
      <c r="GE6">
        <f t="shared" si="48"/>
        <v>516</v>
      </c>
      <c r="GF6">
        <v>367</v>
      </c>
      <c r="GG6" s="12">
        <f t="shared" si="86"/>
        <v>140.59945504087196</v>
      </c>
      <c r="GH6" t="s">
        <v>2364</v>
      </c>
      <c r="GI6" s="37" t="s">
        <v>2736</v>
      </c>
      <c r="GJ6" s="1">
        <v>0.45287037037037042</v>
      </c>
      <c r="GK6" s="1">
        <v>0.29402777777777778</v>
      </c>
      <c r="GL6" s="1">
        <v>0.10701388888888889</v>
      </c>
      <c r="GM6" s="1">
        <v>5.1828703703703703E-2</v>
      </c>
      <c r="GN6">
        <v>28</v>
      </c>
      <c r="GO6">
        <v>328</v>
      </c>
      <c r="GP6">
        <v>432</v>
      </c>
      <c r="GQ6">
        <v>4</v>
      </c>
      <c r="GR6">
        <v>0</v>
      </c>
      <c r="GS6">
        <v>0</v>
      </c>
      <c r="GT6">
        <v>0</v>
      </c>
      <c r="GU6">
        <v>99.08</v>
      </c>
      <c r="GV6">
        <f t="shared" si="49"/>
        <v>324</v>
      </c>
      <c r="GW6">
        <v>206</v>
      </c>
      <c r="GX6" s="12">
        <f t="shared" si="87"/>
        <v>157.28155339805824</v>
      </c>
      <c r="GY6" t="s">
        <v>2364</v>
      </c>
      <c r="GZ6" s="37" t="s">
        <v>2736</v>
      </c>
      <c r="HA6" s="1">
        <v>0.49906249999999996</v>
      </c>
      <c r="HB6" s="1">
        <v>0.33884259259259258</v>
      </c>
      <c r="HC6" s="1">
        <v>0.11164351851851852</v>
      </c>
      <c r="HD6" s="1">
        <v>4.8576388888888884E-2</v>
      </c>
      <c r="HE6">
        <v>28</v>
      </c>
      <c r="HF6">
        <v>409</v>
      </c>
      <c r="HG6">
        <v>334</v>
      </c>
      <c r="HH6">
        <v>3</v>
      </c>
      <c r="HI6">
        <v>0</v>
      </c>
      <c r="HJ6">
        <v>0</v>
      </c>
      <c r="HK6">
        <v>0</v>
      </c>
      <c r="HL6">
        <v>99.11</v>
      </c>
      <c r="HM6">
        <f t="shared" si="50"/>
        <v>406</v>
      </c>
      <c r="HN6">
        <v>367</v>
      </c>
      <c r="HO6" s="12">
        <f t="shared" si="88"/>
        <v>110.62670299727519</v>
      </c>
      <c r="HP6" t="s">
        <v>2364</v>
      </c>
      <c r="HQ6" s="37" t="s">
        <v>2736</v>
      </c>
      <c r="HR6" s="1">
        <v>0</v>
      </c>
      <c r="HS6" s="1">
        <v>0</v>
      </c>
      <c r="HT6" s="1">
        <v>0</v>
      </c>
      <c r="HU6" s="1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f t="shared" si="51"/>
        <v>0</v>
      </c>
      <c r="IE6" s="12"/>
      <c r="IF6" s="12"/>
      <c r="IG6" t="s">
        <v>2364</v>
      </c>
      <c r="IH6" s="37" t="s">
        <v>2736</v>
      </c>
      <c r="II6" s="1">
        <v>0</v>
      </c>
      <c r="IJ6" s="1">
        <v>0</v>
      </c>
      <c r="IK6" s="1">
        <v>0</v>
      </c>
      <c r="IL6" s="1">
        <v>0</v>
      </c>
      <c r="IM6">
        <v>0</v>
      </c>
      <c r="IN6">
        <v>0</v>
      </c>
      <c r="IO6">
        <v>19</v>
      </c>
      <c r="IP6">
        <v>0</v>
      </c>
      <c r="IQ6">
        <v>0</v>
      </c>
      <c r="IR6">
        <v>0</v>
      </c>
      <c r="IS6">
        <v>0</v>
      </c>
      <c r="IT6">
        <v>100</v>
      </c>
      <c r="IU6">
        <f t="shared" si="52"/>
        <v>0</v>
      </c>
      <c r="IV6" s="12"/>
      <c r="IW6" s="12"/>
      <c r="IX6" t="s">
        <v>2364</v>
      </c>
      <c r="IY6" s="37" t="s">
        <v>2736</v>
      </c>
      <c r="IZ6" s="1">
        <v>0</v>
      </c>
      <c r="JA6" s="1">
        <v>0</v>
      </c>
      <c r="JB6" s="1">
        <v>0</v>
      </c>
      <c r="JC6" s="1">
        <v>0</v>
      </c>
      <c r="JD6">
        <v>0</v>
      </c>
      <c r="JE6">
        <v>0</v>
      </c>
      <c r="JF6">
        <v>231</v>
      </c>
      <c r="JG6">
        <v>3</v>
      </c>
      <c r="JH6">
        <v>0</v>
      </c>
      <c r="JI6">
        <v>0</v>
      </c>
      <c r="JJ6">
        <v>0</v>
      </c>
      <c r="JK6">
        <v>98.72</v>
      </c>
      <c r="JL6">
        <f t="shared" si="53"/>
        <v>-3</v>
      </c>
      <c r="JN6" s="12"/>
      <c r="JO6" t="s">
        <v>2364</v>
      </c>
      <c r="JP6" s="37" t="s">
        <v>2736</v>
      </c>
      <c r="JQ6" s="12"/>
      <c r="JR6" s="1">
        <f t="shared" si="54"/>
        <v>0.33884259259259258</v>
      </c>
      <c r="JS6" s="12"/>
      <c r="JT6" s="12"/>
      <c r="JU6" s="12">
        <f t="shared" si="55"/>
        <v>28</v>
      </c>
      <c r="JV6">
        <f t="shared" si="56"/>
        <v>409</v>
      </c>
      <c r="JW6">
        <f t="shared" si="57"/>
        <v>584</v>
      </c>
      <c r="JX6">
        <f t="shared" si="58"/>
        <v>6</v>
      </c>
      <c r="JY6">
        <v>0</v>
      </c>
      <c r="JZ6">
        <v>0</v>
      </c>
      <c r="KA6">
        <v>0</v>
      </c>
      <c r="KB6" s="12">
        <f t="shared" si="59"/>
        <v>99.11</v>
      </c>
      <c r="KC6" s="12">
        <f t="shared" si="60"/>
        <v>403</v>
      </c>
      <c r="KD6">
        <v>367</v>
      </c>
      <c r="KE6" s="12">
        <f t="shared" si="61"/>
        <v>109.80926430517709</v>
      </c>
      <c r="KF6" t="s">
        <v>2364</v>
      </c>
      <c r="KG6" s="37" t="s">
        <v>2736</v>
      </c>
      <c r="KH6" s="1"/>
      <c r="KI6" s="1">
        <f t="shared" si="0"/>
        <v>0.37663194444444442</v>
      </c>
      <c r="KJ6" s="1"/>
      <c r="KK6" s="1"/>
      <c r="KL6">
        <f t="shared" si="62"/>
        <v>136</v>
      </c>
      <c r="KS6" s="12">
        <f t="shared" si="1"/>
        <v>99.197500000000005</v>
      </c>
      <c r="KT6">
        <f t="shared" si="63"/>
        <v>1746</v>
      </c>
      <c r="KU6">
        <f t="shared" si="2"/>
        <v>1307</v>
      </c>
      <c r="KV6" s="12">
        <f t="shared" si="89"/>
        <v>133.58837031369549</v>
      </c>
      <c r="KW6">
        <f t="shared" si="3"/>
        <v>34</v>
      </c>
      <c r="KX6" t="s">
        <v>2364</v>
      </c>
      <c r="KY6" s="37" t="s">
        <v>2736</v>
      </c>
      <c r="KZ6" t="s">
        <v>2690</v>
      </c>
      <c r="LA6">
        <v>8</v>
      </c>
      <c r="LB6" s="1">
        <v>0.31995370370370368</v>
      </c>
      <c r="LC6" s="1">
        <v>0.24517361111111111</v>
      </c>
      <c r="LD6" s="1">
        <v>5.5856481481481479E-2</v>
      </c>
      <c r="LE6" s="1">
        <v>1.892361111111111E-2</v>
      </c>
      <c r="LF6">
        <v>17</v>
      </c>
      <c r="LG6">
        <v>193</v>
      </c>
      <c r="LH6">
        <v>140</v>
      </c>
      <c r="LI6">
        <v>3</v>
      </c>
      <c r="LJ6">
        <v>0</v>
      </c>
      <c r="LK6">
        <v>0</v>
      </c>
      <c r="LL6">
        <v>0</v>
      </c>
      <c r="LM6">
        <v>97.9</v>
      </c>
      <c r="LN6">
        <f t="shared" si="64"/>
        <v>190</v>
      </c>
      <c r="LO6">
        <v>524</v>
      </c>
      <c r="LP6" s="12">
        <f t="shared" si="65"/>
        <v>36.25954198473282</v>
      </c>
      <c r="LQ6" t="s">
        <v>2364</v>
      </c>
      <c r="LR6" s="37" t="s">
        <v>2736</v>
      </c>
      <c r="LS6" t="s">
        <v>2690</v>
      </c>
      <c r="LT6">
        <v>8</v>
      </c>
      <c r="LU6" s="1">
        <v>0.51990740740740737</v>
      </c>
      <c r="LV6" s="1">
        <v>0.42429398148148145</v>
      </c>
      <c r="LW6" s="1">
        <v>6.9409722222222234E-2</v>
      </c>
      <c r="LX6" s="1">
        <v>2.6192129629629631E-2</v>
      </c>
      <c r="LY6">
        <v>57</v>
      </c>
      <c r="LZ6">
        <v>525</v>
      </c>
      <c r="MA6">
        <v>258</v>
      </c>
      <c r="MB6">
        <v>1</v>
      </c>
      <c r="MC6">
        <v>0</v>
      </c>
      <c r="MD6">
        <v>0</v>
      </c>
      <c r="ME6">
        <v>0</v>
      </c>
      <c r="MF6">
        <v>99.61</v>
      </c>
      <c r="MG6">
        <f t="shared" si="66"/>
        <v>524</v>
      </c>
      <c r="MH6">
        <v>524</v>
      </c>
      <c r="MI6" s="12">
        <f t="shared" si="67"/>
        <v>100</v>
      </c>
      <c r="MJ6" t="s">
        <v>2364</v>
      </c>
      <c r="MK6" s="37" t="s">
        <v>2736</v>
      </c>
      <c r="ML6" t="s">
        <v>2690</v>
      </c>
      <c r="MM6">
        <v>8</v>
      </c>
      <c r="MN6" s="1">
        <v>0.4145949074074074</v>
      </c>
      <c r="MO6" s="1">
        <v>0.28248842592592593</v>
      </c>
      <c r="MP6" s="1">
        <v>7.8194444444444441E-2</v>
      </c>
      <c r="MQ6" s="1">
        <v>5.3900462962962963E-2</v>
      </c>
      <c r="MR6">
        <v>39</v>
      </c>
      <c r="MS6">
        <v>310</v>
      </c>
      <c r="MT6">
        <v>287</v>
      </c>
      <c r="MU6">
        <v>7</v>
      </c>
      <c r="MV6">
        <v>0</v>
      </c>
      <c r="MW6">
        <v>0</v>
      </c>
      <c r="MX6">
        <v>0</v>
      </c>
      <c r="MY6">
        <v>97.62</v>
      </c>
      <c r="MZ6">
        <f t="shared" si="68"/>
        <v>303</v>
      </c>
      <c r="NA6">
        <v>262</v>
      </c>
      <c r="NB6" s="12">
        <f t="shared" si="69"/>
        <v>115.64885496183206</v>
      </c>
      <c r="NC6" t="s">
        <v>2364</v>
      </c>
      <c r="ND6" s="37" t="s">
        <v>2736</v>
      </c>
      <c r="NE6" t="s">
        <v>2690</v>
      </c>
      <c r="NF6">
        <v>8</v>
      </c>
      <c r="NG6" s="1">
        <v>0.55041666666666667</v>
      </c>
      <c r="NH6" s="1">
        <v>0.44271990740740735</v>
      </c>
      <c r="NI6" s="1">
        <v>5.561342592592592E-2</v>
      </c>
      <c r="NJ6" s="1">
        <v>5.2071759259259255E-2</v>
      </c>
      <c r="NK6">
        <v>16</v>
      </c>
      <c r="NL6">
        <v>516</v>
      </c>
      <c r="NM6">
        <v>333</v>
      </c>
      <c r="NN6">
        <v>10</v>
      </c>
      <c r="NO6">
        <v>0</v>
      </c>
      <c r="NP6">
        <v>0</v>
      </c>
      <c r="NQ6">
        <v>0</v>
      </c>
      <c r="NR6">
        <v>97.08</v>
      </c>
      <c r="NS6">
        <f t="shared" si="70"/>
        <v>506</v>
      </c>
      <c r="NT6">
        <v>524</v>
      </c>
      <c r="NU6" s="12">
        <f t="shared" si="71"/>
        <v>96.564885496183209</v>
      </c>
      <c r="NV6" t="s">
        <v>2364</v>
      </c>
      <c r="NW6" s="37" t="s">
        <v>2736</v>
      </c>
      <c r="NX6" t="s">
        <v>2690</v>
      </c>
      <c r="NY6">
        <v>8</v>
      </c>
      <c r="NZ6" s="1">
        <v>0.64143518518518516</v>
      </c>
      <c r="OA6" s="1">
        <v>0.48259259259259263</v>
      </c>
      <c r="OB6" s="1">
        <v>7.7488425925925933E-2</v>
      </c>
      <c r="OC6" s="1">
        <v>8.1342592592592591E-2</v>
      </c>
      <c r="OD6">
        <v>27</v>
      </c>
      <c r="OE6">
        <v>455</v>
      </c>
      <c r="OF6">
        <v>601</v>
      </c>
      <c r="OG6">
        <v>7</v>
      </c>
      <c r="OH6">
        <v>0</v>
      </c>
      <c r="OI6">
        <v>0</v>
      </c>
      <c r="OJ6">
        <v>0</v>
      </c>
      <c r="OK6">
        <v>98.85</v>
      </c>
      <c r="OL6">
        <f t="shared" si="72"/>
        <v>448</v>
      </c>
      <c r="OM6">
        <v>524</v>
      </c>
      <c r="ON6" s="12">
        <f t="shared" si="73"/>
        <v>85.496183206106863</v>
      </c>
      <c r="OO6" t="s">
        <v>2364</v>
      </c>
      <c r="OP6" s="37" t="s">
        <v>2736</v>
      </c>
      <c r="OQ6" t="s">
        <v>2690</v>
      </c>
      <c r="OS6" s="1">
        <v>0.26333333333333336</v>
      </c>
      <c r="OT6" s="1">
        <v>0.19644675925925925</v>
      </c>
      <c r="OU6" s="1">
        <v>2.074074074074074E-2</v>
      </c>
      <c r="OV6" s="1">
        <v>4.612268518518519E-2</v>
      </c>
      <c r="OW6">
        <v>8</v>
      </c>
      <c r="OX6">
        <v>217</v>
      </c>
      <c r="OY6">
        <v>32</v>
      </c>
      <c r="OZ6">
        <v>0</v>
      </c>
      <c r="PA6">
        <v>0</v>
      </c>
      <c r="PB6">
        <v>0</v>
      </c>
      <c r="PC6">
        <v>0</v>
      </c>
      <c r="PD6">
        <v>100</v>
      </c>
      <c r="PE6">
        <f t="shared" si="74"/>
        <v>217</v>
      </c>
      <c r="PG6" s="12"/>
      <c r="PH6" t="s">
        <v>2364</v>
      </c>
      <c r="PI6" s="37" t="s">
        <v>2736</v>
      </c>
      <c r="PJ6" t="s">
        <v>2690</v>
      </c>
      <c r="PL6" s="1">
        <v>0.20372685185185188</v>
      </c>
      <c r="PM6" s="1">
        <v>0.15813657407407408</v>
      </c>
      <c r="PN6" s="1">
        <v>2.3090277777777779E-2</v>
      </c>
      <c r="PO6" s="1">
        <v>2.2488425925925926E-2</v>
      </c>
      <c r="PP6" s="1">
        <v>15</v>
      </c>
      <c r="PQ6">
        <v>118</v>
      </c>
      <c r="PR6">
        <v>487</v>
      </c>
      <c r="PS6">
        <v>14</v>
      </c>
      <c r="PT6">
        <v>0</v>
      </c>
      <c r="PU6">
        <v>0</v>
      </c>
      <c r="PV6">
        <v>0</v>
      </c>
      <c r="PW6">
        <v>97.21</v>
      </c>
      <c r="PX6">
        <f t="shared" si="4"/>
        <v>487</v>
      </c>
      <c r="PZ6" s="12"/>
      <c r="QA6" t="s">
        <v>2364</v>
      </c>
      <c r="QB6" s="37" t="s">
        <v>2736</v>
      </c>
      <c r="QC6" t="s">
        <v>2690</v>
      </c>
      <c r="QD6">
        <v>8</v>
      </c>
      <c r="QE6" s="1">
        <v>0.10850694444444443</v>
      </c>
      <c r="QF6" s="1">
        <v>0.83719907407407401</v>
      </c>
      <c r="QG6" s="1">
        <v>0.1213425925925926</v>
      </c>
      <c r="QH6" s="1">
        <v>0.14996527777777777</v>
      </c>
      <c r="QI6">
        <v>50</v>
      </c>
      <c r="QJ6">
        <v>790</v>
      </c>
      <c r="QK6">
        <v>1120</v>
      </c>
      <c r="QL6">
        <v>21</v>
      </c>
      <c r="QM6">
        <v>0</v>
      </c>
      <c r="QN6">
        <v>0</v>
      </c>
      <c r="QO6">
        <v>0</v>
      </c>
      <c r="QP6">
        <v>98.16</v>
      </c>
      <c r="QQ6">
        <f>QJ6-QL6</f>
        <v>769</v>
      </c>
      <c r="QR6">
        <v>524</v>
      </c>
      <c r="QS6" s="12">
        <f t="shared" si="76"/>
        <v>146.75572519083971</v>
      </c>
      <c r="QT6" t="s">
        <v>2364</v>
      </c>
      <c r="QU6" s="37" t="s">
        <v>2736</v>
      </c>
      <c r="QV6" t="s">
        <v>2690</v>
      </c>
      <c r="QX6" s="1">
        <v>0.91341435185185194</v>
      </c>
      <c r="QY6" s="1">
        <v>0.23188657407407409</v>
      </c>
      <c r="QZ6" s="1">
        <v>0.38043981481481487</v>
      </c>
      <c r="RA6" s="1">
        <v>0.30107638888888888</v>
      </c>
      <c r="RB6">
        <v>184</v>
      </c>
      <c r="RC6">
        <f t="shared" si="77"/>
        <v>2334</v>
      </c>
      <c r="RD6">
        <f t="shared" si="5"/>
        <v>1665</v>
      </c>
      <c r="RE6">
        <f t="shared" si="6"/>
        <v>28</v>
      </c>
      <c r="RF6">
        <v>0</v>
      </c>
      <c r="RG6">
        <v>0</v>
      </c>
      <c r="RH6">
        <v>0</v>
      </c>
      <c r="RI6">
        <v>98.07</v>
      </c>
      <c r="RJ6">
        <f t="shared" si="78"/>
        <v>2292</v>
      </c>
      <c r="RK6">
        <f t="shared" si="79"/>
        <v>2358</v>
      </c>
      <c r="RL6" s="12">
        <f>RJ6/RK6*100</f>
        <v>97.201017811704844</v>
      </c>
      <c r="RM6" s="1">
        <f t="shared" si="81"/>
        <v>0.37545370370370368</v>
      </c>
      <c r="RN6" t="s">
        <v>2364</v>
      </c>
      <c r="RO6" s="37" t="s">
        <v>2736</v>
      </c>
      <c r="RP6" t="s">
        <v>2690</v>
      </c>
      <c r="RR6" s="1">
        <v>0</v>
      </c>
      <c r="RS6" s="1"/>
      <c r="RT6" s="1">
        <v>0</v>
      </c>
      <c r="RU6" s="1">
        <v>0</v>
      </c>
      <c r="RV6">
        <v>0</v>
      </c>
      <c r="RW6">
        <v>0</v>
      </c>
      <c r="RX6">
        <v>118</v>
      </c>
      <c r="RY6">
        <v>1</v>
      </c>
      <c r="RZ6">
        <v>0</v>
      </c>
      <c r="SA6">
        <v>0</v>
      </c>
      <c r="SB6">
        <v>0</v>
      </c>
      <c r="SC6">
        <v>99.16</v>
      </c>
      <c r="SD6">
        <f t="shared" si="7"/>
        <v>-1</v>
      </c>
      <c r="SF6" s="12"/>
      <c r="SG6" t="s">
        <v>2364</v>
      </c>
      <c r="SH6" s="37" t="s">
        <v>2736</v>
      </c>
      <c r="SI6" t="s">
        <v>2690</v>
      </c>
      <c r="SJ6">
        <v>8</v>
      </c>
      <c r="SK6" s="1">
        <v>0.53628472222222223</v>
      </c>
      <c r="SL6" s="1">
        <v>0.45103009259259258</v>
      </c>
      <c r="SM6" s="1">
        <v>4.9664351851851855E-2</v>
      </c>
      <c r="SN6" s="1">
        <v>3.5578703703703703E-2</v>
      </c>
      <c r="SO6">
        <v>25</v>
      </c>
      <c r="SP6">
        <v>416</v>
      </c>
      <c r="SQ6">
        <v>105</v>
      </c>
      <c r="SR6">
        <v>0</v>
      </c>
      <c r="SS6">
        <v>0</v>
      </c>
      <c r="ST6">
        <v>0</v>
      </c>
      <c r="SU6">
        <v>0</v>
      </c>
      <c r="SV6">
        <v>100</v>
      </c>
      <c r="SW6">
        <f t="shared" si="8"/>
        <v>416</v>
      </c>
      <c r="SX6">
        <v>524</v>
      </c>
      <c r="SY6" s="12">
        <f t="shared" si="9"/>
        <v>79.389312977099237</v>
      </c>
      <c r="SZ6" t="s">
        <v>2364</v>
      </c>
      <c r="TA6" s="37" t="s">
        <v>2736</v>
      </c>
      <c r="TB6" t="s">
        <v>2690</v>
      </c>
      <c r="TC6">
        <v>8</v>
      </c>
      <c r="TD6" s="1">
        <v>0.63290509259259264</v>
      </c>
      <c r="TE6" s="1">
        <v>0.52152777777777781</v>
      </c>
      <c r="TF6" s="1">
        <v>7.7164351851851845E-2</v>
      </c>
      <c r="TG6" s="1">
        <v>3.4201388888888885E-2</v>
      </c>
      <c r="TH6">
        <v>32</v>
      </c>
      <c r="TI6">
        <v>528</v>
      </c>
      <c r="TJ6">
        <v>551</v>
      </c>
      <c r="TK6">
        <v>14</v>
      </c>
      <c r="TL6">
        <v>0</v>
      </c>
      <c r="TM6">
        <v>0</v>
      </c>
      <c r="TN6">
        <v>0</v>
      </c>
      <c r="TO6">
        <v>97.52</v>
      </c>
      <c r="TP6">
        <f t="shared" si="10"/>
        <v>514</v>
      </c>
      <c r="TQ6">
        <v>524</v>
      </c>
      <c r="TR6" s="12">
        <f t="shared" si="11"/>
        <v>98.091603053435122</v>
      </c>
      <c r="TS6" t="s">
        <v>2364</v>
      </c>
      <c r="TT6" s="37" t="s">
        <v>2736</v>
      </c>
      <c r="TU6" t="s">
        <v>2690</v>
      </c>
      <c r="TV6">
        <v>8</v>
      </c>
      <c r="TW6" s="1">
        <v>0.5889699074074074</v>
      </c>
      <c r="TX6" s="1">
        <v>0.47844907407407405</v>
      </c>
      <c r="TY6" s="1">
        <v>6.115740740740741E-2</v>
      </c>
      <c r="TZ6" s="1">
        <v>4.9351851851851848E-2</v>
      </c>
      <c r="UA6">
        <v>35</v>
      </c>
      <c r="UB6">
        <v>512</v>
      </c>
      <c r="UC6">
        <v>509</v>
      </c>
      <c r="UD6">
        <v>9</v>
      </c>
      <c r="UE6">
        <v>0</v>
      </c>
      <c r="UF6">
        <v>0</v>
      </c>
      <c r="UG6">
        <v>0</v>
      </c>
      <c r="UH6">
        <v>98.26</v>
      </c>
      <c r="UI6">
        <f t="shared" si="12"/>
        <v>503</v>
      </c>
      <c r="UJ6">
        <v>524</v>
      </c>
      <c r="UK6" s="12">
        <f t="shared" si="13"/>
        <v>95.992366412213741</v>
      </c>
      <c r="UL6" t="s">
        <v>2364</v>
      </c>
      <c r="UM6" s="37" t="s">
        <v>2736</v>
      </c>
      <c r="UN6" t="s">
        <v>2690</v>
      </c>
      <c r="UO6">
        <v>8</v>
      </c>
      <c r="UP6" s="1">
        <v>0.62261574074074078</v>
      </c>
      <c r="UQ6" s="1">
        <v>0.47083333333333338</v>
      </c>
      <c r="UR6" s="1">
        <v>9.4583333333333339E-2</v>
      </c>
      <c r="US6" s="1">
        <v>5.7187500000000002E-2</v>
      </c>
      <c r="UT6">
        <v>38</v>
      </c>
      <c r="UU6">
        <v>552</v>
      </c>
      <c r="UV6">
        <v>775</v>
      </c>
      <c r="UW6">
        <v>10</v>
      </c>
      <c r="UX6">
        <v>0</v>
      </c>
      <c r="UY6">
        <v>0</v>
      </c>
      <c r="UZ6">
        <v>0</v>
      </c>
      <c r="VA6">
        <v>98.73</v>
      </c>
      <c r="VB6">
        <f t="shared" si="14"/>
        <v>542</v>
      </c>
      <c r="VC6">
        <v>524</v>
      </c>
      <c r="VD6" s="12">
        <f t="shared" si="15"/>
        <v>103.43511450381679</v>
      </c>
      <c r="VE6" t="s">
        <v>2364</v>
      </c>
      <c r="VF6" s="37" t="s">
        <v>2736</v>
      </c>
      <c r="VG6" t="s">
        <v>2690</v>
      </c>
      <c r="VH6">
        <v>8</v>
      </c>
      <c r="VI6" s="1">
        <v>0</v>
      </c>
      <c r="VJ6" s="1">
        <v>0</v>
      </c>
      <c r="VK6" s="1">
        <v>0</v>
      </c>
      <c r="VL6" s="1">
        <v>0</v>
      </c>
      <c r="VM6">
        <v>0</v>
      </c>
      <c r="VN6">
        <v>0</v>
      </c>
      <c r="VO6">
        <v>41</v>
      </c>
      <c r="VP6">
        <v>0</v>
      </c>
      <c r="VQ6">
        <v>0</v>
      </c>
      <c r="VR6">
        <v>0</v>
      </c>
      <c r="VS6">
        <v>0</v>
      </c>
      <c r="VT6">
        <v>100</v>
      </c>
      <c r="VU6">
        <f t="shared" si="16"/>
        <v>0</v>
      </c>
      <c r="VV6">
        <v>524</v>
      </c>
      <c r="VW6" s="12">
        <f t="shared" si="17"/>
        <v>0</v>
      </c>
      <c r="VX6" t="s">
        <v>2364</v>
      </c>
      <c r="VY6" s="37" t="s">
        <v>2736</v>
      </c>
      <c r="VZ6" t="s">
        <v>2690</v>
      </c>
      <c r="WA6">
        <v>8</v>
      </c>
      <c r="WB6" s="1">
        <v>0.30395833333333333</v>
      </c>
      <c r="WC6" s="1">
        <v>0.25079861111111112</v>
      </c>
      <c r="WD6" s="1">
        <v>2.5069444444444446E-2</v>
      </c>
      <c r="WE6" s="1">
        <v>2.8078703703703703E-2</v>
      </c>
      <c r="WF6">
        <v>10</v>
      </c>
      <c r="WG6">
        <v>196</v>
      </c>
      <c r="WH6">
        <v>192</v>
      </c>
      <c r="WI6">
        <v>5</v>
      </c>
      <c r="WJ6">
        <v>0</v>
      </c>
      <c r="WK6">
        <v>0</v>
      </c>
      <c r="WL6">
        <v>0</v>
      </c>
      <c r="WM6">
        <v>97.46</v>
      </c>
      <c r="WN6">
        <f t="shared" si="18"/>
        <v>191</v>
      </c>
      <c r="WO6">
        <v>524</v>
      </c>
      <c r="WP6" s="12">
        <f t="shared" si="19"/>
        <v>36.450381679389317</v>
      </c>
      <c r="WQ6" t="s">
        <v>2364</v>
      </c>
      <c r="WR6" s="37" t="s">
        <v>2736</v>
      </c>
      <c r="WS6" t="s">
        <v>2690</v>
      </c>
      <c r="WT6">
        <v>8</v>
      </c>
      <c r="WU6" s="1">
        <v>0.92657407407407411</v>
      </c>
      <c r="WV6" s="1">
        <v>0.72164351851851849</v>
      </c>
      <c r="WW6" s="1">
        <v>0.11965277777777777</v>
      </c>
      <c r="WX6" s="1">
        <v>8.5266203703703705E-2</v>
      </c>
      <c r="WY6">
        <v>48</v>
      </c>
      <c r="WZ6">
        <v>748</v>
      </c>
      <c r="XA6">
        <v>1008</v>
      </c>
      <c r="XB6">
        <v>15</v>
      </c>
      <c r="XC6">
        <v>0</v>
      </c>
      <c r="XD6">
        <v>0</v>
      </c>
      <c r="XE6">
        <v>0</v>
      </c>
      <c r="XF6">
        <v>98.53</v>
      </c>
      <c r="XG6">
        <f t="shared" si="20"/>
        <v>733</v>
      </c>
      <c r="XH6">
        <v>524</v>
      </c>
      <c r="XI6" s="12">
        <f t="shared" si="21"/>
        <v>139.8854961832061</v>
      </c>
      <c r="XJ6" t="s">
        <v>2364</v>
      </c>
      <c r="XK6" s="37" t="s">
        <v>2736</v>
      </c>
      <c r="XL6" t="s">
        <v>2690</v>
      </c>
      <c r="XM6">
        <v>8</v>
      </c>
      <c r="XN6" s="1">
        <v>0.68475694444444446</v>
      </c>
      <c r="XO6" s="1">
        <f t="shared" si="82"/>
        <v>0.54316261574074076</v>
      </c>
      <c r="XP6" s="1">
        <v>0.30766203703703704</v>
      </c>
      <c r="XQ6" s="1">
        <v>0.20440972222222223</v>
      </c>
      <c r="XR6">
        <v>140</v>
      </c>
      <c r="XS6">
        <v>2204</v>
      </c>
      <c r="XT6">
        <v>2291</v>
      </c>
      <c r="XU6">
        <v>39</v>
      </c>
      <c r="XV6">
        <v>0</v>
      </c>
      <c r="XW6">
        <v>0</v>
      </c>
      <c r="XX6">
        <v>0</v>
      </c>
      <c r="XY6">
        <v>98.33</v>
      </c>
      <c r="XZ6">
        <f t="shared" si="22"/>
        <v>2165</v>
      </c>
      <c r="YA6">
        <f t="shared" si="83"/>
        <v>2096</v>
      </c>
      <c r="YB6" s="12">
        <f t="shared" si="23"/>
        <v>103.29198473282443</v>
      </c>
    </row>
    <row r="7" spans="1:652">
      <c r="A7" t="s">
        <v>111</v>
      </c>
      <c r="B7" s="37" t="s">
        <v>2736</v>
      </c>
      <c r="C7" t="s">
        <v>2690</v>
      </c>
      <c r="D7">
        <v>8</v>
      </c>
      <c r="E7" s="1">
        <v>0.46231481481481485</v>
      </c>
      <c r="F7" s="1">
        <v>0.36292824074074076</v>
      </c>
      <c r="G7" s="1">
        <v>5.3564814814814815E-2</v>
      </c>
      <c r="H7" s="1">
        <v>4.5810185185185183E-2</v>
      </c>
      <c r="I7">
        <v>34</v>
      </c>
      <c r="J7">
        <v>413</v>
      </c>
      <c r="K7">
        <v>402</v>
      </c>
      <c r="L7">
        <v>12</v>
      </c>
      <c r="M7">
        <v>0</v>
      </c>
      <c r="N7">
        <v>0</v>
      </c>
      <c r="O7">
        <v>0</v>
      </c>
      <c r="P7">
        <v>97.1</v>
      </c>
      <c r="Q7">
        <f t="shared" si="24"/>
        <v>401</v>
      </c>
      <c r="R7">
        <v>262</v>
      </c>
      <c r="S7" s="12">
        <f t="shared" si="25"/>
        <v>153.05343511450383</v>
      </c>
      <c r="T7" t="s">
        <v>111</v>
      </c>
      <c r="U7" s="37" t="s">
        <v>2736</v>
      </c>
      <c r="V7" s="1">
        <v>0.42215277777777777</v>
      </c>
      <c r="W7" s="1">
        <v>0.3238773148148148</v>
      </c>
      <c r="X7" s="1">
        <v>3.4340277777777782E-2</v>
      </c>
      <c r="Y7" s="1">
        <v>6.3912037037037031E-2</v>
      </c>
      <c r="Z7">
        <v>35</v>
      </c>
      <c r="AA7">
        <v>452</v>
      </c>
      <c r="AB7">
        <v>438</v>
      </c>
      <c r="AC7">
        <v>23</v>
      </c>
      <c r="AD7">
        <v>0</v>
      </c>
      <c r="AE7">
        <v>0</v>
      </c>
      <c r="AF7">
        <v>0</v>
      </c>
      <c r="AG7">
        <v>95.01</v>
      </c>
      <c r="AH7">
        <f t="shared" si="26"/>
        <v>429</v>
      </c>
      <c r="AI7">
        <v>262</v>
      </c>
      <c r="AJ7" s="12">
        <f t="shared" si="27"/>
        <v>163.74045801526717</v>
      </c>
      <c r="AK7" t="s">
        <v>111</v>
      </c>
      <c r="AL7" s="37" t="s">
        <v>2736</v>
      </c>
      <c r="AM7" s="1">
        <v>0.3591550925925926</v>
      </c>
      <c r="AN7" s="1">
        <v>0.28896990740740741</v>
      </c>
      <c r="AO7" s="1">
        <v>1.3854166666666666E-2</v>
      </c>
      <c r="AP7" s="1">
        <v>5.6319444444444443E-2</v>
      </c>
      <c r="AQ7">
        <v>37</v>
      </c>
      <c r="AR7">
        <v>363</v>
      </c>
      <c r="AS7">
        <v>314</v>
      </c>
      <c r="AT7">
        <v>50</v>
      </c>
      <c r="AU7">
        <v>0</v>
      </c>
      <c r="AV7">
        <v>0</v>
      </c>
      <c r="AW7">
        <v>0</v>
      </c>
      <c r="AX7">
        <v>86.26</v>
      </c>
      <c r="AY7">
        <f t="shared" si="28"/>
        <v>313</v>
      </c>
      <c r="AZ7">
        <v>262</v>
      </c>
      <c r="BA7" s="12">
        <f t="shared" si="29"/>
        <v>119.46564885496183</v>
      </c>
      <c r="BB7" t="s">
        <v>111</v>
      </c>
      <c r="BC7" s="37" t="s">
        <v>2736</v>
      </c>
      <c r="BD7" s="1">
        <v>0.31039351851851854</v>
      </c>
      <c r="BE7" s="1">
        <v>0.2286111111111111</v>
      </c>
      <c r="BF7" s="1">
        <v>6.1134259259259256E-2</v>
      </c>
      <c r="BG7" s="1">
        <v>2.0636574074074075E-2</v>
      </c>
      <c r="BH7">
        <v>45</v>
      </c>
      <c r="BI7">
        <v>262</v>
      </c>
      <c r="BJ7">
        <v>189</v>
      </c>
      <c r="BK7">
        <v>12</v>
      </c>
      <c r="BL7">
        <v>0</v>
      </c>
      <c r="BM7">
        <v>0</v>
      </c>
      <c r="BN7">
        <v>0</v>
      </c>
      <c r="BO7">
        <v>94.03</v>
      </c>
      <c r="BP7">
        <f t="shared" si="30"/>
        <v>250</v>
      </c>
      <c r="BQ7">
        <v>262</v>
      </c>
      <c r="BR7" s="12">
        <f t="shared" si="31"/>
        <v>95.419847328244273</v>
      </c>
      <c r="BS7" t="s">
        <v>111</v>
      </c>
      <c r="BT7" s="37" t="s">
        <v>2736</v>
      </c>
      <c r="BU7" s="1">
        <v>0.31748842592592591</v>
      </c>
      <c r="BV7" s="1">
        <v>0.23616898148148149</v>
      </c>
      <c r="BW7" s="1">
        <v>2.630787037037037E-2</v>
      </c>
      <c r="BX7" s="1">
        <v>5.5E-2</v>
      </c>
      <c r="BY7">
        <v>24</v>
      </c>
      <c r="BZ7">
        <v>328</v>
      </c>
      <c r="CA7">
        <v>333</v>
      </c>
      <c r="CB7">
        <v>21</v>
      </c>
      <c r="CC7">
        <v>0</v>
      </c>
      <c r="CD7">
        <v>0</v>
      </c>
      <c r="CE7">
        <v>0</v>
      </c>
      <c r="CF7">
        <v>94.07</v>
      </c>
      <c r="CG7">
        <f t="shared" si="32"/>
        <v>307</v>
      </c>
      <c r="CH7">
        <v>262</v>
      </c>
      <c r="CI7" s="12">
        <f t="shared" si="84"/>
        <v>117.17557251908397</v>
      </c>
      <c r="CJ7" t="s">
        <v>111</v>
      </c>
      <c r="CK7" s="37" t="s">
        <v>2736</v>
      </c>
      <c r="CL7" s="1">
        <v>0</v>
      </c>
      <c r="CM7" s="1">
        <v>0</v>
      </c>
      <c r="CN7" s="1">
        <v>0</v>
      </c>
      <c r="CO7" s="1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f t="shared" si="33"/>
        <v>0</v>
      </c>
      <c r="CZ7" s="12"/>
      <c r="DA7" t="s">
        <v>111</v>
      </c>
      <c r="DB7" s="37" t="s">
        <v>2736</v>
      </c>
      <c r="DC7" s="1">
        <v>0</v>
      </c>
      <c r="DD7" s="1">
        <v>0</v>
      </c>
      <c r="DE7" s="1">
        <v>0</v>
      </c>
      <c r="DF7" s="1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f t="shared" si="34"/>
        <v>0</v>
      </c>
      <c r="DQ7" s="12"/>
      <c r="DR7" t="s">
        <v>111</v>
      </c>
      <c r="DS7" s="37" t="s">
        <v>2736</v>
      </c>
      <c r="DT7" s="12"/>
      <c r="DU7" s="1">
        <v>0.23616898148148149</v>
      </c>
      <c r="DV7" s="12"/>
      <c r="DW7" s="12"/>
      <c r="DX7" s="12"/>
      <c r="DY7">
        <f t="shared" si="35"/>
        <v>328</v>
      </c>
      <c r="DZ7">
        <f t="shared" si="36"/>
        <v>333</v>
      </c>
      <c r="EA7">
        <f t="shared" si="37"/>
        <v>21</v>
      </c>
      <c r="EB7">
        <v>0</v>
      </c>
      <c r="EC7">
        <v>0</v>
      </c>
      <c r="ED7">
        <v>0</v>
      </c>
      <c r="EE7" s="12">
        <f t="shared" si="38"/>
        <v>94.07</v>
      </c>
      <c r="EF7">
        <f t="shared" si="39"/>
        <v>307</v>
      </c>
      <c r="EG7">
        <v>262</v>
      </c>
      <c r="EH7" s="12">
        <f t="shared" si="40"/>
        <v>117.17557251908397</v>
      </c>
      <c r="EI7" t="s">
        <v>111</v>
      </c>
      <c r="EJ7" s="37" t="s">
        <v>2736</v>
      </c>
      <c r="EK7" s="1"/>
      <c r="EL7" s="1">
        <f t="shared" si="41"/>
        <v>0.2881111111111111</v>
      </c>
      <c r="EM7" s="1"/>
      <c r="EN7" s="1"/>
      <c r="EO7">
        <f t="shared" si="42"/>
        <v>175</v>
      </c>
      <c r="EV7" s="102">
        <f t="shared" si="43"/>
        <v>93.293999999999997</v>
      </c>
      <c r="EW7">
        <f t="shared" si="44"/>
        <v>1700</v>
      </c>
      <c r="EX7">
        <f t="shared" si="45"/>
        <v>1310</v>
      </c>
      <c r="EY7" s="12">
        <f t="shared" si="46"/>
        <v>129.7709923664122</v>
      </c>
      <c r="EZ7" t="s">
        <v>111</v>
      </c>
      <c r="FA7" s="37" t="s">
        <v>2736</v>
      </c>
      <c r="FB7" s="1">
        <v>0.37997685185185182</v>
      </c>
      <c r="FC7" s="1">
        <v>0.2784375</v>
      </c>
      <c r="FD7" s="1">
        <v>2.0057870370370368E-2</v>
      </c>
      <c r="FE7" s="1">
        <v>8.1469907407407408E-2</v>
      </c>
      <c r="FF7">
        <v>47</v>
      </c>
      <c r="FG7">
        <v>379</v>
      </c>
      <c r="FH7">
        <v>254</v>
      </c>
      <c r="FI7">
        <v>6</v>
      </c>
      <c r="FJ7">
        <v>0</v>
      </c>
      <c r="FK7">
        <v>0</v>
      </c>
      <c r="FL7">
        <v>0</v>
      </c>
      <c r="FM7">
        <v>97.69</v>
      </c>
      <c r="FN7">
        <f t="shared" si="47"/>
        <v>373</v>
      </c>
      <c r="FO7">
        <v>367</v>
      </c>
      <c r="FP7" s="12">
        <f t="shared" si="85"/>
        <v>101.63487738419619</v>
      </c>
      <c r="FQ7" t="s">
        <v>111</v>
      </c>
      <c r="FR7" s="37" t="s">
        <v>2736</v>
      </c>
      <c r="FS7" s="1">
        <v>0.35634259259259254</v>
      </c>
      <c r="FT7" s="1">
        <v>0.2852662037037037</v>
      </c>
      <c r="FU7" s="1">
        <v>2.071759259259259E-2</v>
      </c>
      <c r="FV7" s="1">
        <v>5.0347222222222217E-2</v>
      </c>
      <c r="FW7">
        <v>29</v>
      </c>
      <c r="FX7">
        <v>466</v>
      </c>
      <c r="FY7">
        <v>325</v>
      </c>
      <c r="FZ7">
        <v>13</v>
      </c>
      <c r="GA7">
        <v>0</v>
      </c>
      <c r="GB7">
        <v>0</v>
      </c>
      <c r="GC7">
        <v>0</v>
      </c>
      <c r="GD7">
        <v>96.15</v>
      </c>
      <c r="GE7">
        <f t="shared" si="48"/>
        <v>453</v>
      </c>
      <c r="GF7">
        <v>367</v>
      </c>
      <c r="GG7" s="12">
        <f t="shared" si="86"/>
        <v>123.43324250681198</v>
      </c>
      <c r="GH7" t="s">
        <v>111</v>
      </c>
      <c r="GI7" s="37" t="s">
        <v>2736</v>
      </c>
      <c r="GJ7" s="1">
        <v>0.27031250000000001</v>
      </c>
      <c r="GK7" s="1">
        <v>0.22017361111111111</v>
      </c>
      <c r="GL7" s="1">
        <v>1.2812499999999999E-2</v>
      </c>
      <c r="GM7" s="1">
        <v>3.7314814814814815E-2</v>
      </c>
      <c r="GN7">
        <v>32</v>
      </c>
      <c r="GO7">
        <v>298</v>
      </c>
      <c r="GP7">
        <v>478</v>
      </c>
      <c r="GQ7">
        <v>16</v>
      </c>
      <c r="GR7">
        <v>0</v>
      </c>
      <c r="GS7">
        <v>0</v>
      </c>
      <c r="GT7">
        <v>0</v>
      </c>
      <c r="GU7">
        <v>96.76</v>
      </c>
      <c r="GV7">
        <f t="shared" si="49"/>
        <v>282</v>
      </c>
      <c r="GW7">
        <v>206</v>
      </c>
      <c r="GX7" s="12">
        <f t="shared" si="87"/>
        <v>136.89320388349515</v>
      </c>
      <c r="GY7" t="s">
        <v>111</v>
      </c>
      <c r="GZ7" s="37" t="s">
        <v>2736</v>
      </c>
      <c r="HA7" s="1">
        <v>0.36275462962962962</v>
      </c>
      <c r="HB7" s="1">
        <v>0.32535879629629633</v>
      </c>
      <c r="HC7" s="1">
        <v>2.3321759259259261E-2</v>
      </c>
      <c r="HD7" s="1">
        <v>1.40625E-2</v>
      </c>
      <c r="HE7">
        <v>48</v>
      </c>
      <c r="HF7">
        <v>451</v>
      </c>
      <c r="HG7">
        <v>313</v>
      </c>
      <c r="HH7">
        <v>22</v>
      </c>
      <c r="HI7">
        <v>0</v>
      </c>
      <c r="HJ7">
        <v>0</v>
      </c>
      <c r="HK7">
        <v>0</v>
      </c>
      <c r="HL7">
        <v>93.43</v>
      </c>
      <c r="HM7">
        <f t="shared" si="50"/>
        <v>429</v>
      </c>
      <c r="HN7">
        <v>367</v>
      </c>
      <c r="HO7" s="12">
        <f t="shared" si="88"/>
        <v>116.89373297002726</v>
      </c>
      <c r="HP7" t="s">
        <v>111</v>
      </c>
      <c r="HQ7" s="37" t="s">
        <v>2736</v>
      </c>
      <c r="HR7" s="1">
        <v>0</v>
      </c>
      <c r="HS7" s="1">
        <v>0</v>
      </c>
      <c r="HT7" s="1">
        <v>0</v>
      </c>
      <c r="HU7" s="1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f t="shared" si="51"/>
        <v>0</v>
      </c>
      <c r="IE7" s="12"/>
      <c r="IF7" s="12"/>
      <c r="IG7" t="s">
        <v>111</v>
      </c>
      <c r="IH7" s="37" t="s">
        <v>2736</v>
      </c>
      <c r="II7" s="1">
        <v>0</v>
      </c>
      <c r="IJ7" s="1">
        <v>0</v>
      </c>
      <c r="IK7" s="1">
        <v>0</v>
      </c>
      <c r="IL7" s="1">
        <v>0</v>
      </c>
      <c r="IM7">
        <v>0</v>
      </c>
      <c r="IN7">
        <v>0</v>
      </c>
      <c r="IO7">
        <v>34</v>
      </c>
      <c r="IP7">
        <v>1</v>
      </c>
      <c r="IQ7">
        <v>0</v>
      </c>
      <c r="IR7">
        <v>0</v>
      </c>
      <c r="IS7">
        <v>0</v>
      </c>
      <c r="IT7">
        <v>97.14</v>
      </c>
      <c r="IU7">
        <f t="shared" si="52"/>
        <v>-1</v>
      </c>
      <c r="IV7" s="12"/>
      <c r="IW7" s="12"/>
      <c r="IX7" t="s">
        <v>111</v>
      </c>
      <c r="IY7" s="37" t="s">
        <v>2736</v>
      </c>
      <c r="IZ7" s="1">
        <v>0</v>
      </c>
      <c r="JA7" s="1">
        <v>0</v>
      </c>
      <c r="JB7" s="1">
        <v>0</v>
      </c>
      <c r="JC7" s="1">
        <v>0</v>
      </c>
      <c r="JD7">
        <v>0</v>
      </c>
      <c r="JE7">
        <v>0</v>
      </c>
      <c r="JF7">
        <v>131</v>
      </c>
      <c r="JG7">
        <v>13</v>
      </c>
      <c r="JH7">
        <v>0</v>
      </c>
      <c r="JI7">
        <v>0</v>
      </c>
      <c r="JJ7">
        <v>0</v>
      </c>
      <c r="JK7">
        <v>90.97</v>
      </c>
      <c r="JL7">
        <f t="shared" si="53"/>
        <v>-13</v>
      </c>
      <c r="JN7" s="12"/>
      <c r="JO7" t="s">
        <v>111</v>
      </c>
      <c r="JP7" s="37" t="s">
        <v>2736</v>
      </c>
      <c r="JQ7" s="12"/>
      <c r="JR7" s="1">
        <f t="shared" si="54"/>
        <v>0.32535879629629633</v>
      </c>
      <c r="JS7" s="12"/>
      <c r="JT7" s="12"/>
      <c r="JU7" s="12">
        <f t="shared" si="55"/>
        <v>48</v>
      </c>
      <c r="JV7">
        <f t="shared" si="56"/>
        <v>451</v>
      </c>
      <c r="JW7">
        <f t="shared" si="57"/>
        <v>478</v>
      </c>
      <c r="JX7">
        <f t="shared" si="58"/>
        <v>36</v>
      </c>
      <c r="JY7">
        <v>0</v>
      </c>
      <c r="JZ7">
        <v>0</v>
      </c>
      <c r="KA7">
        <v>0</v>
      </c>
      <c r="KB7" s="12">
        <f t="shared" si="59"/>
        <v>93.43</v>
      </c>
      <c r="KC7" s="12">
        <f t="shared" si="60"/>
        <v>415</v>
      </c>
      <c r="KD7">
        <v>367</v>
      </c>
      <c r="KE7" s="12">
        <f t="shared" si="61"/>
        <v>113.07901907356947</v>
      </c>
      <c r="KF7" t="s">
        <v>111</v>
      </c>
      <c r="KG7" s="37" t="s">
        <v>2736</v>
      </c>
      <c r="KH7" s="1"/>
      <c r="KI7" s="1">
        <f t="shared" si="0"/>
        <v>0.27730902777777777</v>
      </c>
      <c r="KJ7" s="1"/>
      <c r="KK7" s="1"/>
      <c r="KL7">
        <f t="shared" si="62"/>
        <v>156</v>
      </c>
      <c r="KS7" s="12">
        <f t="shared" si="1"/>
        <v>96.007500000000007</v>
      </c>
      <c r="KT7">
        <f t="shared" si="63"/>
        <v>1523</v>
      </c>
      <c r="KU7">
        <f t="shared" si="2"/>
        <v>1307</v>
      </c>
      <c r="KV7" s="12">
        <f t="shared" si="89"/>
        <v>116.52639632746748</v>
      </c>
      <c r="KW7">
        <f t="shared" si="3"/>
        <v>39</v>
      </c>
      <c r="KX7" t="s">
        <v>111</v>
      </c>
      <c r="KY7" s="37" t="s">
        <v>2736</v>
      </c>
      <c r="KZ7" t="s">
        <v>2690</v>
      </c>
      <c r="LA7">
        <v>8</v>
      </c>
      <c r="LB7" s="1">
        <v>0.33255787037037038</v>
      </c>
      <c r="LC7" s="1">
        <v>0.27815972222222224</v>
      </c>
      <c r="LD7" s="1">
        <v>3.9351851851851853E-2</v>
      </c>
      <c r="LE7" s="1">
        <v>1.503472222222222E-2</v>
      </c>
      <c r="LF7">
        <v>47</v>
      </c>
      <c r="LG7">
        <v>375</v>
      </c>
      <c r="LH7">
        <v>239</v>
      </c>
      <c r="LI7">
        <v>32</v>
      </c>
      <c r="LJ7">
        <v>0</v>
      </c>
      <c r="LK7">
        <v>0</v>
      </c>
      <c r="LL7">
        <v>0</v>
      </c>
      <c r="LM7">
        <v>88.19</v>
      </c>
      <c r="LN7">
        <f t="shared" si="64"/>
        <v>343</v>
      </c>
      <c r="LO7">
        <v>524</v>
      </c>
      <c r="LP7" s="12">
        <f t="shared" si="65"/>
        <v>65.458015267175568</v>
      </c>
      <c r="LQ7" t="s">
        <v>111</v>
      </c>
      <c r="LR7" s="37" t="s">
        <v>2736</v>
      </c>
      <c r="LS7" t="s">
        <v>2690</v>
      </c>
      <c r="LT7">
        <v>8</v>
      </c>
      <c r="LU7" s="1">
        <v>0.36174768518518513</v>
      </c>
      <c r="LV7" s="1">
        <v>0.33883101851851855</v>
      </c>
      <c r="LW7" s="1">
        <v>1.4363425925925925E-2</v>
      </c>
      <c r="LX7" s="1">
        <v>8.5416666666666679E-3</v>
      </c>
      <c r="LY7">
        <v>48</v>
      </c>
      <c r="LZ7">
        <v>457</v>
      </c>
      <c r="MA7">
        <v>430</v>
      </c>
      <c r="MB7">
        <v>22</v>
      </c>
      <c r="MC7">
        <v>0</v>
      </c>
      <c r="MD7">
        <v>0</v>
      </c>
      <c r="ME7">
        <v>0</v>
      </c>
      <c r="MF7">
        <v>95.13</v>
      </c>
      <c r="MG7">
        <f t="shared" si="66"/>
        <v>435</v>
      </c>
      <c r="MH7">
        <v>524</v>
      </c>
      <c r="MI7" s="12">
        <f t="shared" si="67"/>
        <v>83.015267175572518</v>
      </c>
      <c r="MJ7" t="s">
        <v>111</v>
      </c>
      <c r="MK7" s="37" t="s">
        <v>2736</v>
      </c>
      <c r="ML7" t="s">
        <v>2690</v>
      </c>
      <c r="MM7">
        <v>8</v>
      </c>
      <c r="MN7" s="1">
        <v>0.22835648148148147</v>
      </c>
      <c r="MO7" s="1">
        <v>0.14641203703703703</v>
      </c>
      <c r="MP7" s="1">
        <v>4.3645833333333335E-2</v>
      </c>
      <c r="MQ7" s="1">
        <v>3.8287037037037036E-2</v>
      </c>
      <c r="MR7">
        <v>42</v>
      </c>
      <c r="MS7">
        <v>294</v>
      </c>
      <c r="MT7">
        <v>175</v>
      </c>
      <c r="MU7">
        <v>28</v>
      </c>
      <c r="MV7">
        <v>0</v>
      </c>
      <c r="MW7">
        <v>0</v>
      </c>
      <c r="MX7">
        <v>0</v>
      </c>
      <c r="MY7">
        <v>86.21</v>
      </c>
      <c r="MZ7">
        <f t="shared" si="68"/>
        <v>266</v>
      </c>
      <c r="NA7">
        <v>262</v>
      </c>
      <c r="NB7" s="12">
        <f t="shared" si="69"/>
        <v>101.52671755725191</v>
      </c>
      <c r="NC7" t="s">
        <v>111</v>
      </c>
      <c r="ND7" s="37" t="s">
        <v>2736</v>
      </c>
      <c r="NE7" t="s">
        <v>2690</v>
      </c>
      <c r="NF7">
        <v>8</v>
      </c>
      <c r="NG7" s="1">
        <v>0.36236111111111113</v>
      </c>
      <c r="NH7" s="1">
        <v>0.3210648148148148</v>
      </c>
      <c r="NI7" s="1">
        <v>1.486111111111111E-2</v>
      </c>
      <c r="NJ7" s="1">
        <v>2.6412037037037036E-2</v>
      </c>
      <c r="NK7">
        <v>26</v>
      </c>
      <c r="NL7">
        <v>828</v>
      </c>
      <c r="NM7">
        <v>403</v>
      </c>
      <c r="NN7">
        <v>18</v>
      </c>
      <c r="NO7">
        <v>0</v>
      </c>
      <c r="NP7">
        <v>0</v>
      </c>
      <c r="NQ7">
        <v>0</v>
      </c>
      <c r="NR7">
        <v>95.72</v>
      </c>
      <c r="NS7">
        <f t="shared" si="70"/>
        <v>810</v>
      </c>
      <c r="NT7">
        <v>524</v>
      </c>
      <c r="NU7" s="12">
        <f t="shared" si="71"/>
        <v>154.58015267175574</v>
      </c>
      <c r="NV7" t="s">
        <v>111</v>
      </c>
      <c r="NW7" s="37" t="s">
        <v>2736</v>
      </c>
      <c r="NX7" t="s">
        <v>2690</v>
      </c>
      <c r="NZ7" s="1">
        <v>0</v>
      </c>
      <c r="OA7" s="1"/>
      <c r="OB7" s="1">
        <v>0</v>
      </c>
      <c r="OC7" s="1">
        <v>0</v>
      </c>
      <c r="OD7">
        <v>0</v>
      </c>
      <c r="OE7">
        <v>0</v>
      </c>
      <c r="OF7">
        <v>319</v>
      </c>
      <c r="OG7">
        <v>15</v>
      </c>
      <c r="OH7">
        <v>0</v>
      </c>
      <c r="OI7">
        <v>0</v>
      </c>
      <c r="OJ7">
        <v>0</v>
      </c>
      <c r="OK7">
        <v>95.51</v>
      </c>
      <c r="OL7">
        <f t="shared" si="72"/>
        <v>-15</v>
      </c>
      <c r="ON7" s="12"/>
      <c r="OO7" t="s">
        <v>111</v>
      </c>
      <c r="OP7" s="37" t="s">
        <v>2736</v>
      </c>
      <c r="OQ7" t="s">
        <v>2690</v>
      </c>
      <c r="OS7" s="1">
        <v>0</v>
      </c>
      <c r="OT7" s="1">
        <v>0</v>
      </c>
      <c r="OU7" s="1">
        <v>0</v>
      </c>
      <c r="OV7" s="1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f t="shared" si="74"/>
        <v>0</v>
      </c>
      <c r="PG7" s="12"/>
      <c r="PH7" t="s">
        <v>111</v>
      </c>
      <c r="PI7" s="37" t="s">
        <v>2736</v>
      </c>
      <c r="PJ7" t="s">
        <v>2690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f t="shared" si="4"/>
        <v>0</v>
      </c>
      <c r="PZ7" s="12"/>
      <c r="QA7" t="s">
        <v>111</v>
      </c>
      <c r="QB7" s="37" t="s">
        <v>2736</v>
      </c>
      <c r="QC7" t="s">
        <v>2690</v>
      </c>
      <c r="QE7" s="1">
        <v>0</v>
      </c>
      <c r="QF7" s="1">
        <v>0</v>
      </c>
      <c r="QG7" s="1">
        <v>0</v>
      </c>
      <c r="QH7" s="1">
        <v>0</v>
      </c>
      <c r="QI7">
        <v>0</v>
      </c>
      <c r="QJ7">
        <v>0</v>
      </c>
      <c r="QK7">
        <v>319</v>
      </c>
      <c r="QL7">
        <v>15</v>
      </c>
      <c r="QM7">
        <v>0</v>
      </c>
      <c r="QN7">
        <v>0</v>
      </c>
      <c r="QO7">
        <v>0</v>
      </c>
      <c r="QP7">
        <v>95.51</v>
      </c>
      <c r="QS7" s="12"/>
      <c r="QT7" t="s">
        <v>111</v>
      </c>
      <c r="QU7" s="37" t="s">
        <v>2736</v>
      </c>
      <c r="QV7" t="s">
        <v>2690</v>
      </c>
      <c r="QX7" s="1">
        <v>0.2850347222222222</v>
      </c>
      <c r="QY7" s="1">
        <v>8.4490740740740741E-2</v>
      </c>
      <c r="QZ7" s="1">
        <v>0.11224537037037037</v>
      </c>
      <c r="RA7" s="1">
        <v>8.8298611111111105E-2</v>
      </c>
      <c r="RB7">
        <v>163</v>
      </c>
      <c r="RC7">
        <f t="shared" si="77"/>
        <v>1954</v>
      </c>
      <c r="RD7">
        <f t="shared" si="5"/>
        <v>1566</v>
      </c>
      <c r="RE7">
        <f t="shared" si="6"/>
        <v>115</v>
      </c>
      <c r="RF7">
        <v>0</v>
      </c>
      <c r="RG7">
        <v>0</v>
      </c>
      <c r="RH7">
        <v>0</v>
      </c>
      <c r="RI7">
        <v>93.16</v>
      </c>
      <c r="RJ7">
        <f t="shared" ref="RJ7" si="90">RC7-RE7</f>
        <v>1839</v>
      </c>
      <c r="RK7">
        <f t="shared" si="79"/>
        <v>1834</v>
      </c>
      <c r="RL7" s="12">
        <f t="shared" si="80"/>
        <v>100.27262813522356</v>
      </c>
      <c r="RM7" s="1">
        <f t="shared" si="81"/>
        <v>0.27111689814814816</v>
      </c>
      <c r="RN7" t="s">
        <v>111</v>
      </c>
      <c r="RO7" s="37" t="s">
        <v>2736</v>
      </c>
      <c r="RP7" t="s">
        <v>2690</v>
      </c>
      <c r="RQ7">
        <v>4</v>
      </c>
      <c r="RR7" s="1">
        <v>0.44737268518518519</v>
      </c>
      <c r="RS7" s="1">
        <v>0.40322916666666669</v>
      </c>
      <c r="RT7" s="1">
        <v>2.1122685185185185E-2</v>
      </c>
      <c r="RU7" s="1">
        <v>2.3020833333333334E-2</v>
      </c>
      <c r="RV7">
        <v>36</v>
      </c>
      <c r="RW7">
        <v>556</v>
      </c>
      <c r="RX7">
        <v>500</v>
      </c>
      <c r="RY7">
        <v>17</v>
      </c>
      <c r="RZ7">
        <v>0</v>
      </c>
      <c r="SA7">
        <v>0</v>
      </c>
      <c r="SB7">
        <v>0</v>
      </c>
      <c r="SC7">
        <v>96.71</v>
      </c>
      <c r="SD7">
        <f t="shared" si="7"/>
        <v>539</v>
      </c>
      <c r="SE7">
        <v>524</v>
      </c>
      <c r="SF7" s="12">
        <f t="shared" ref="SF7:SF17" si="91">SD7/SE7*100</f>
        <v>102.86259541984732</v>
      </c>
      <c r="SG7" t="s">
        <v>111</v>
      </c>
      <c r="SH7" s="37" t="s">
        <v>2736</v>
      </c>
      <c r="SI7" t="s">
        <v>2690</v>
      </c>
      <c r="SJ7">
        <v>8</v>
      </c>
      <c r="SK7" s="1">
        <v>0.45428240740740744</v>
      </c>
      <c r="SL7" s="1">
        <v>0.40141203703703704</v>
      </c>
      <c r="SM7" s="1">
        <v>3.1898148148148148E-2</v>
      </c>
      <c r="SN7" s="1">
        <v>2.0960648148148148E-2</v>
      </c>
      <c r="SO7">
        <v>45</v>
      </c>
      <c r="SP7">
        <v>567</v>
      </c>
      <c r="SQ7">
        <v>456</v>
      </c>
      <c r="SR7">
        <v>10</v>
      </c>
      <c r="SS7">
        <v>0</v>
      </c>
      <c r="ST7">
        <v>0</v>
      </c>
      <c r="SU7">
        <v>0</v>
      </c>
      <c r="SV7">
        <v>97.85</v>
      </c>
      <c r="SW7">
        <f t="shared" si="8"/>
        <v>557</v>
      </c>
      <c r="SX7">
        <v>524</v>
      </c>
      <c r="SY7" s="12">
        <f t="shared" si="9"/>
        <v>106.29770992366412</v>
      </c>
      <c r="SZ7" t="s">
        <v>111</v>
      </c>
      <c r="TA7" s="37" t="s">
        <v>2736</v>
      </c>
      <c r="TB7" t="s">
        <v>2690</v>
      </c>
      <c r="TC7">
        <v>8</v>
      </c>
      <c r="TD7" s="1">
        <v>0.46009259259259255</v>
      </c>
      <c r="TE7" s="1">
        <v>0.40460648148148143</v>
      </c>
      <c r="TF7" s="1">
        <v>4.0706018518518523E-2</v>
      </c>
      <c r="TG7" s="1">
        <v>1.4756944444444446E-2</v>
      </c>
      <c r="TH7">
        <v>42</v>
      </c>
      <c r="TI7">
        <v>548</v>
      </c>
      <c r="TJ7">
        <v>591</v>
      </c>
      <c r="TK7">
        <v>22</v>
      </c>
      <c r="TL7">
        <v>0</v>
      </c>
      <c r="TM7">
        <v>0</v>
      </c>
      <c r="TN7">
        <v>0</v>
      </c>
      <c r="TO7">
        <v>96.41</v>
      </c>
      <c r="TP7">
        <f t="shared" si="10"/>
        <v>526</v>
      </c>
      <c r="TQ7">
        <v>524</v>
      </c>
      <c r="TR7" s="12">
        <f t="shared" si="11"/>
        <v>100.38167938931298</v>
      </c>
      <c r="TS7" t="s">
        <v>111</v>
      </c>
      <c r="TT7" s="37" t="s">
        <v>2736</v>
      </c>
      <c r="TU7" t="s">
        <v>2690</v>
      </c>
      <c r="TV7">
        <v>8</v>
      </c>
      <c r="TW7" s="1">
        <v>0.46231481481481485</v>
      </c>
      <c r="TX7" s="1">
        <v>0.39715277777777774</v>
      </c>
      <c r="TY7" s="1">
        <v>2.9594907407407407E-2</v>
      </c>
      <c r="TZ7" s="1">
        <v>3.5555555555555556E-2</v>
      </c>
      <c r="UA7">
        <v>61</v>
      </c>
      <c r="UB7">
        <v>596</v>
      </c>
      <c r="UC7">
        <v>535</v>
      </c>
      <c r="UD7">
        <v>34</v>
      </c>
      <c r="UE7">
        <v>0</v>
      </c>
      <c r="UF7">
        <v>0</v>
      </c>
      <c r="UG7">
        <v>0</v>
      </c>
      <c r="UH7">
        <v>94.02</v>
      </c>
      <c r="UI7">
        <f t="shared" si="12"/>
        <v>562</v>
      </c>
      <c r="UJ7">
        <v>524</v>
      </c>
      <c r="UK7" s="12">
        <f t="shared" si="13"/>
        <v>107.25190839694656</v>
      </c>
      <c r="UL7" t="s">
        <v>111</v>
      </c>
      <c r="UM7" s="37" t="s">
        <v>2736</v>
      </c>
      <c r="UN7" t="s">
        <v>2690</v>
      </c>
      <c r="UO7">
        <v>8</v>
      </c>
      <c r="UP7" s="1">
        <v>0.41021990740740738</v>
      </c>
      <c r="UQ7" s="1">
        <v>0.34884259259259259</v>
      </c>
      <c r="UR7" s="1">
        <v>1.7002314814814814E-2</v>
      </c>
      <c r="US7" s="1">
        <v>4.4351851851851858E-2</v>
      </c>
      <c r="UT7">
        <v>48</v>
      </c>
      <c r="UU7">
        <v>546</v>
      </c>
      <c r="UV7">
        <v>648</v>
      </c>
      <c r="UW7">
        <v>24</v>
      </c>
      <c r="UX7">
        <v>0</v>
      </c>
      <c r="UY7">
        <v>0</v>
      </c>
      <c r="UZ7">
        <v>0</v>
      </c>
      <c r="VA7">
        <v>96.43</v>
      </c>
      <c r="VB7">
        <f t="shared" si="14"/>
        <v>522</v>
      </c>
      <c r="VC7">
        <v>524</v>
      </c>
      <c r="VD7" s="12">
        <f t="shared" si="15"/>
        <v>99.618320610687022</v>
      </c>
      <c r="VE7" t="s">
        <v>111</v>
      </c>
      <c r="VF7" s="37" t="s">
        <v>2736</v>
      </c>
      <c r="VG7" t="s">
        <v>2690</v>
      </c>
      <c r="VH7">
        <v>8</v>
      </c>
      <c r="VI7" s="1">
        <v>0</v>
      </c>
      <c r="VJ7" s="1">
        <v>0</v>
      </c>
      <c r="VK7" s="1">
        <v>0</v>
      </c>
      <c r="VL7" s="1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f t="shared" si="16"/>
        <v>0</v>
      </c>
      <c r="VV7">
        <v>524</v>
      </c>
      <c r="VW7" s="12">
        <f t="shared" si="17"/>
        <v>0</v>
      </c>
      <c r="VX7" t="s">
        <v>111</v>
      </c>
      <c r="VY7" s="37" t="s">
        <v>2736</v>
      </c>
      <c r="VZ7" t="s">
        <v>2690</v>
      </c>
      <c r="WA7">
        <v>8</v>
      </c>
      <c r="WB7" s="1">
        <v>0</v>
      </c>
      <c r="WC7" s="1">
        <v>0</v>
      </c>
      <c r="WD7" s="1">
        <v>0</v>
      </c>
      <c r="WE7" s="1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f t="shared" si="18"/>
        <v>0</v>
      </c>
      <c r="WO7">
        <v>524</v>
      </c>
      <c r="WP7" s="12">
        <f t="shared" si="19"/>
        <v>0</v>
      </c>
      <c r="WQ7" t="s">
        <v>111</v>
      </c>
      <c r="WR7" s="37" t="s">
        <v>2736</v>
      </c>
      <c r="WS7" t="s">
        <v>2690</v>
      </c>
      <c r="WT7">
        <v>8</v>
      </c>
      <c r="WU7" s="1">
        <v>0.41021990740740738</v>
      </c>
      <c r="WV7" s="1">
        <v>0.34884259259259259</v>
      </c>
      <c r="WW7" s="1">
        <v>1.7002314814814814E-2</v>
      </c>
      <c r="WX7" s="1">
        <v>4.4351851851851858E-2</v>
      </c>
      <c r="WY7">
        <v>48</v>
      </c>
      <c r="WZ7">
        <v>546</v>
      </c>
      <c r="XA7">
        <v>648</v>
      </c>
      <c r="XB7">
        <v>24</v>
      </c>
      <c r="XC7">
        <v>0</v>
      </c>
      <c r="XD7">
        <v>0</v>
      </c>
      <c r="XE7">
        <v>0</v>
      </c>
      <c r="XF7">
        <v>96.43</v>
      </c>
      <c r="XG7">
        <f t="shared" si="20"/>
        <v>522</v>
      </c>
      <c r="XH7">
        <v>524</v>
      </c>
      <c r="XI7" s="12">
        <f t="shared" si="21"/>
        <v>99.618320610687022</v>
      </c>
      <c r="XJ7" t="s">
        <v>111</v>
      </c>
      <c r="XK7" s="37" t="s">
        <v>2736</v>
      </c>
      <c r="XL7" t="s">
        <v>2690</v>
      </c>
      <c r="XM7">
        <v>8</v>
      </c>
      <c r="XN7" s="1">
        <v>0.23429398148148148</v>
      </c>
      <c r="XO7" s="1">
        <f t="shared" si="82"/>
        <v>0.39104861111111111</v>
      </c>
      <c r="XP7" s="1">
        <v>0.1403587962962963</v>
      </c>
      <c r="XQ7" s="1">
        <v>0.13865740740740742</v>
      </c>
      <c r="XR7">
        <v>232</v>
      </c>
      <c r="XS7">
        <v>2813</v>
      </c>
      <c r="XT7">
        <v>2730</v>
      </c>
      <c r="XU7">
        <v>107</v>
      </c>
      <c r="XV7">
        <v>0</v>
      </c>
      <c r="XW7">
        <v>0</v>
      </c>
      <c r="XX7">
        <v>0</v>
      </c>
      <c r="XY7">
        <v>96.23</v>
      </c>
      <c r="XZ7">
        <f t="shared" si="22"/>
        <v>2706</v>
      </c>
      <c r="YA7">
        <f t="shared" si="83"/>
        <v>2620</v>
      </c>
      <c r="YB7" s="12">
        <f t="shared" si="23"/>
        <v>103.2824427480916</v>
      </c>
    </row>
    <row r="8" spans="1:652">
      <c r="A8" t="s">
        <v>130</v>
      </c>
      <c r="B8" s="37" t="s">
        <v>2736</v>
      </c>
      <c r="C8" t="s">
        <v>2690</v>
      </c>
      <c r="D8">
        <v>8</v>
      </c>
      <c r="E8" s="1">
        <v>0.62631944444444443</v>
      </c>
      <c r="F8" s="1">
        <v>0.37159722222222219</v>
      </c>
      <c r="G8" s="1">
        <v>6.0381944444444446E-2</v>
      </c>
      <c r="H8" s="1">
        <v>0.19431712962962963</v>
      </c>
      <c r="I8">
        <v>20</v>
      </c>
      <c r="J8">
        <v>379</v>
      </c>
      <c r="K8">
        <v>300</v>
      </c>
      <c r="L8">
        <v>5</v>
      </c>
      <c r="M8">
        <v>0</v>
      </c>
      <c r="N8">
        <v>0</v>
      </c>
      <c r="O8">
        <v>0</v>
      </c>
      <c r="P8">
        <v>98.36</v>
      </c>
      <c r="Q8">
        <f t="shared" si="24"/>
        <v>374</v>
      </c>
      <c r="R8">
        <v>262</v>
      </c>
      <c r="S8" s="12">
        <f t="shared" si="25"/>
        <v>142.74809160305344</v>
      </c>
      <c r="T8" t="s">
        <v>130</v>
      </c>
      <c r="U8" s="37" t="s">
        <v>2736</v>
      </c>
      <c r="V8" s="1">
        <v>0.59202546296296299</v>
      </c>
      <c r="W8" s="1">
        <v>0.23229166666666667</v>
      </c>
      <c r="X8" s="1">
        <v>0.15125</v>
      </c>
      <c r="Y8" s="1">
        <v>0.2084722222222222</v>
      </c>
      <c r="Z8">
        <v>15</v>
      </c>
      <c r="AA8">
        <v>240</v>
      </c>
      <c r="AB8">
        <v>379</v>
      </c>
      <c r="AC8">
        <v>4</v>
      </c>
      <c r="AD8">
        <v>0</v>
      </c>
      <c r="AE8">
        <v>0</v>
      </c>
      <c r="AF8">
        <v>0</v>
      </c>
      <c r="AG8">
        <v>98.96</v>
      </c>
      <c r="AH8">
        <f t="shared" si="26"/>
        <v>236</v>
      </c>
      <c r="AI8">
        <v>262</v>
      </c>
      <c r="AJ8" s="12">
        <f t="shared" si="27"/>
        <v>90.07633587786259</v>
      </c>
      <c r="AK8" t="s">
        <v>130</v>
      </c>
      <c r="AL8" s="37" t="s">
        <v>2736</v>
      </c>
      <c r="AM8" s="1">
        <v>0.50023148148148155</v>
      </c>
      <c r="AN8" s="1">
        <v>0.23800925925925928</v>
      </c>
      <c r="AO8" s="1">
        <v>1.667824074074074E-2</v>
      </c>
      <c r="AP8" s="1">
        <v>0.24554398148148149</v>
      </c>
      <c r="AQ8">
        <v>26</v>
      </c>
      <c r="AR8">
        <v>268</v>
      </c>
      <c r="AS8">
        <v>201</v>
      </c>
      <c r="AT8">
        <v>11</v>
      </c>
      <c r="AU8">
        <v>0</v>
      </c>
      <c r="AV8">
        <v>0</v>
      </c>
      <c r="AW8">
        <v>0</v>
      </c>
      <c r="AX8">
        <v>94.81</v>
      </c>
      <c r="AY8">
        <f t="shared" si="28"/>
        <v>257</v>
      </c>
      <c r="AZ8">
        <v>262</v>
      </c>
      <c r="BA8" s="12">
        <f t="shared" si="29"/>
        <v>98.091603053435122</v>
      </c>
      <c r="BB8" t="s">
        <v>130</v>
      </c>
      <c r="BC8" s="37" t="s">
        <v>2736</v>
      </c>
      <c r="BD8" s="1">
        <v>0.44571759259259264</v>
      </c>
      <c r="BE8" s="1">
        <v>0.21403935185185186</v>
      </c>
      <c r="BF8" s="1">
        <v>0.1152199074074074</v>
      </c>
      <c r="BG8" s="1">
        <v>0.11643518518518518</v>
      </c>
      <c r="BH8">
        <v>35</v>
      </c>
      <c r="BI8">
        <v>235</v>
      </c>
      <c r="BJ8">
        <v>260</v>
      </c>
      <c r="BK8">
        <v>25</v>
      </c>
      <c r="BL8">
        <v>0</v>
      </c>
      <c r="BM8">
        <v>0</v>
      </c>
      <c r="BN8">
        <v>0</v>
      </c>
      <c r="BO8">
        <v>91.23</v>
      </c>
      <c r="BP8">
        <f t="shared" si="30"/>
        <v>210</v>
      </c>
      <c r="BQ8">
        <v>262</v>
      </c>
      <c r="BR8" s="12">
        <f t="shared" si="31"/>
        <v>80.152671755725194</v>
      </c>
      <c r="BS8" t="s">
        <v>130</v>
      </c>
      <c r="BT8" s="37" t="s">
        <v>2736</v>
      </c>
      <c r="BU8" s="1">
        <v>0.22962962962962963</v>
      </c>
      <c r="BV8" s="1">
        <v>0.19944444444444445</v>
      </c>
      <c r="BW8" s="1">
        <v>1.5150462962962963E-2</v>
      </c>
      <c r="BX8" s="1">
        <v>1.5023148148148148E-2</v>
      </c>
      <c r="BY8">
        <v>20</v>
      </c>
      <c r="BZ8">
        <v>335</v>
      </c>
      <c r="CA8">
        <v>365</v>
      </c>
      <c r="CB8">
        <v>26</v>
      </c>
      <c r="CC8">
        <v>0</v>
      </c>
      <c r="CD8">
        <v>0</v>
      </c>
      <c r="CE8">
        <v>0</v>
      </c>
      <c r="CF8">
        <v>93.35</v>
      </c>
      <c r="CG8">
        <f t="shared" si="32"/>
        <v>309</v>
      </c>
      <c r="CH8">
        <v>262</v>
      </c>
      <c r="CI8" s="12">
        <f t="shared" si="84"/>
        <v>117.93893129770991</v>
      </c>
      <c r="CJ8" t="s">
        <v>130</v>
      </c>
      <c r="CK8" s="37" t="s">
        <v>2736</v>
      </c>
      <c r="CL8" s="1">
        <v>0</v>
      </c>
      <c r="CM8" s="1">
        <v>0</v>
      </c>
      <c r="CN8" s="1">
        <v>0</v>
      </c>
      <c r="CO8" s="1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100</v>
      </c>
      <c r="CX8">
        <f t="shared" si="33"/>
        <v>0</v>
      </c>
      <c r="CZ8" s="12"/>
      <c r="DA8" t="s">
        <v>130</v>
      </c>
      <c r="DB8" s="37" t="s">
        <v>2736</v>
      </c>
      <c r="DC8" s="1">
        <v>0.2628240740740741</v>
      </c>
      <c r="DD8" s="1">
        <v>0.18833333333333332</v>
      </c>
      <c r="DE8" s="1">
        <v>2.9814814814814811E-2</v>
      </c>
      <c r="DF8" s="1">
        <v>4.4664351851851851E-2</v>
      </c>
      <c r="DG8">
        <v>13</v>
      </c>
      <c r="DH8">
        <v>133</v>
      </c>
      <c r="DI8">
        <v>106</v>
      </c>
      <c r="DJ8">
        <v>4</v>
      </c>
      <c r="DK8">
        <v>0</v>
      </c>
      <c r="DL8">
        <v>0</v>
      </c>
      <c r="DM8">
        <v>0</v>
      </c>
      <c r="DN8">
        <v>96.36</v>
      </c>
      <c r="DO8">
        <f t="shared" si="34"/>
        <v>129</v>
      </c>
      <c r="DQ8" s="12"/>
      <c r="DR8" t="s">
        <v>130</v>
      </c>
      <c r="DS8" s="37" t="s">
        <v>2736</v>
      </c>
      <c r="DT8" s="12"/>
      <c r="DU8" s="1">
        <v>0.19944444444444445</v>
      </c>
      <c r="DV8" s="12"/>
      <c r="DW8" s="12"/>
      <c r="DX8" s="12"/>
      <c r="DY8">
        <f t="shared" si="35"/>
        <v>468</v>
      </c>
      <c r="DZ8">
        <f t="shared" si="36"/>
        <v>472</v>
      </c>
      <c r="EA8">
        <f t="shared" si="37"/>
        <v>30</v>
      </c>
      <c r="EB8">
        <v>0</v>
      </c>
      <c r="EC8">
        <v>0</v>
      </c>
      <c r="ED8">
        <v>0</v>
      </c>
      <c r="EE8" s="12">
        <f t="shared" si="38"/>
        <v>93.35</v>
      </c>
      <c r="EF8">
        <f t="shared" si="39"/>
        <v>438</v>
      </c>
      <c r="EG8">
        <v>262</v>
      </c>
      <c r="EH8" s="12">
        <f t="shared" si="40"/>
        <v>167.17557251908397</v>
      </c>
      <c r="EI8" t="s">
        <v>130</v>
      </c>
      <c r="EJ8" s="37" t="s">
        <v>2736</v>
      </c>
      <c r="EK8" s="1"/>
      <c r="EL8" s="1">
        <f t="shared" si="41"/>
        <v>0.25107638888888895</v>
      </c>
      <c r="EM8" s="1"/>
      <c r="EN8" s="1"/>
      <c r="EO8">
        <f t="shared" si="42"/>
        <v>129</v>
      </c>
      <c r="EV8" s="102">
        <f t="shared" si="43"/>
        <v>95.342000000000013</v>
      </c>
      <c r="EW8">
        <f t="shared" si="44"/>
        <v>1515</v>
      </c>
      <c r="EX8">
        <f t="shared" si="45"/>
        <v>1310</v>
      </c>
      <c r="EY8" s="12">
        <f t="shared" si="46"/>
        <v>115.64885496183206</v>
      </c>
      <c r="EZ8" t="s">
        <v>130</v>
      </c>
      <c r="FA8" s="37" t="s">
        <v>2736</v>
      </c>
      <c r="FB8" s="1">
        <v>0.52929398148148155</v>
      </c>
      <c r="FC8" s="1">
        <v>0.42506944444444444</v>
      </c>
      <c r="FD8" s="1">
        <v>4.4548611111111108E-2</v>
      </c>
      <c r="FE8" s="1">
        <v>5.966435185185185E-2</v>
      </c>
      <c r="FF8">
        <v>58</v>
      </c>
      <c r="FG8">
        <v>532</v>
      </c>
      <c r="FH8">
        <v>331</v>
      </c>
      <c r="FI8">
        <v>10</v>
      </c>
      <c r="FJ8">
        <v>0</v>
      </c>
      <c r="FK8">
        <v>0</v>
      </c>
      <c r="FL8">
        <v>0</v>
      </c>
      <c r="FM8">
        <v>97.07</v>
      </c>
      <c r="FN8">
        <f t="shared" si="47"/>
        <v>522</v>
      </c>
      <c r="FO8">
        <v>367</v>
      </c>
      <c r="FP8" s="12">
        <f t="shared" si="85"/>
        <v>142.23433242506812</v>
      </c>
      <c r="FQ8" t="s">
        <v>130</v>
      </c>
      <c r="FR8" s="37" t="s">
        <v>2736</v>
      </c>
      <c r="FS8" s="1">
        <v>0.47584490740740737</v>
      </c>
      <c r="FT8" s="1">
        <v>0.38256944444444446</v>
      </c>
      <c r="FU8" s="1">
        <v>3.27662037037037E-2</v>
      </c>
      <c r="FV8" s="1">
        <v>6.0497685185185189E-2</v>
      </c>
      <c r="FW8">
        <v>24</v>
      </c>
      <c r="FX8">
        <v>547</v>
      </c>
      <c r="FY8">
        <v>528</v>
      </c>
      <c r="FZ8">
        <v>9</v>
      </c>
      <c r="GA8">
        <v>0</v>
      </c>
      <c r="GB8">
        <v>0</v>
      </c>
      <c r="GC8">
        <v>0</v>
      </c>
      <c r="GD8">
        <v>98.32</v>
      </c>
      <c r="GE8">
        <f t="shared" si="48"/>
        <v>538</v>
      </c>
      <c r="GF8">
        <v>367</v>
      </c>
      <c r="GG8" s="12">
        <f t="shared" si="86"/>
        <v>146.59400544959129</v>
      </c>
      <c r="GH8" t="s">
        <v>130</v>
      </c>
      <c r="GI8" s="37" t="s">
        <v>2736</v>
      </c>
      <c r="GJ8" s="1">
        <v>0.40137731481481481</v>
      </c>
      <c r="GK8" s="1">
        <v>0.23150462962962962</v>
      </c>
      <c r="GL8" s="1">
        <v>2.855324074074074E-2</v>
      </c>
      <c r="GM8" s="1">
        <v>0.14131944444444444</v>
      </c>
      <c r="GN8">
        <v>24</v>
      </c>
      <c r="GO8">
        <v>265</v>
      </c>
      <c r="GP8">
        <v>430</v>
      </c>
      <c r="GQ8">
        <v>16</v>
      </c>
      <c r="GR8">
        <v>0</v>
      </c>
      <c r="GS8">
        <v>0</v>
      </c>
      <c r="GT8">
        <v>0</v>
      </c>
      <c r="GU8">
        <v>96.41</v>
      </c>
      <c r="GV8">
        <f t="shared" si="49"/>
        <v>249</v>
      </c>
      <c r="GW8">
        <v>206</v>
      </c>
      <c r="GX8" s="12">
        <f t="shared" si="87"/>
        <v>120.87378640776699</v>
      </c>
      <c r="GY8" t="s">
        <v>130</v>
      </c>
      <c r="GZ8" s="37" t="s">
        <v>2736</v>
      </c>
      <c r="HA8" s="1">
        <v>0.3309375</v>
      </c>
      <c r="HB8" s="1">
        <v>0.25034722222222222</v>
      </c>
      <c r="HC8" s="1">
        <v>2.5937500000000002E-2</v>
      </c>
      <c r="HD8" s="1">
        <v>5.4641203703703706E-2</v>
      </c>
      <c r="HE8">
        <v>32</v>
      </c>
      <c r="HF8">
        <v>309</v>
      </c>
      <c r="HG8">
        <v>228</v>
      </c>
      <c r="HH8">
        <v>24</v>
      </c>
      <c r="HI8">
        <v>0</v>
      </c>
      <c r="HJ8">
        <v>0</v>
      </c>
      <c r="HK8">
        <v>0</v>
      </c>
      <c r="HL8">
        <v>90.48</v>
      </c>
      <c r="HM8">
        <f t="shared" si="50"/>
        <v>285</v>
      </c>
      <c r="HN8">
        <v>367</v>
      </c>
      <c r="HO8" s="12">
        <f t="shared" si="88"/>
        <v>77.656675749318808</v>
      </c>
      <c r="HP8" t="s">
        <v>130</v>
      </c>
      <c r="HQ8" s="37" t="s">
        <v>2736</v>
      </c>
      <c r="HR8" s="1">
        <v>4.8449074074074082E-2</v>
      </c>
      <c r="HS8" s="1">
        <v>2.2314814814814815E-2</v>
      </c>
      <c r="HT8" s="1">
        <v>5.7870370370370366E-5</v>
      </c>
      <c r="HU8" s="1">
        <v>2.6064814814814815E-2</v>
      </c>
      <c r="HV8">
        <v>3</v>
      </c>
      <c r="HW8">
        <v>13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f t="shared" si="51"/>
        <v>13</v>
      </c>
      <c r="IE8" s="12"/>
      <c r="IF8" s="12"/>
      <c r="IG8" t="s">
        <v>130</v>
      </c>
      <c r="IH8" s="37" t="s">
        <v>2736</v>
      </c>
      <c r="II8" s="1">
        <v>4.925925925925926E-2</v>
      </c>
      <c r="IJ8" s="1">
        <v>4.3391203703703703E-2</v>
      </c>
      <c r="IK8" s="1">
        <v>1.2731481481481483E-3</v>
      </c>
      <c r="IL8" s="1">
        <v>4.5833333333333334E-3</v>
      </c>
      <c r="IM8">
        <v>4</v>
      </c>
      <c r="IN8">
        <v>35</v>
      </c>
      <c r="IO8">
        <v>26</v>
      </c>
      <c r="IP8">
        <v>2</v>
      </c>
      <c r="IQ8">
        <v>0</v>
      </c>
      <c r="IR8">
        <v>0</v>
      </c>
      <c r="IS8">
        <v>0</v>
      </c>
      <c r="IT8">
        <v>92.86</v>
      </c>
      <c r="IU8">
        <f t="shared" si="52"/>
        <v>33</v>
      </c>
      <c r="IV8" s="12"/>
      <c r="IW8" s="12"/>
      <c r="IX8" t="s">
        <v>130</v>
      </c>
      <c r="IY8" s="37" t="s">
        <v>2736</v>
      </c>
      <c r="IZ8" s="1">
        <v>0</v>
      </c>
      <c r="JA8" s="1">
        <v>0</v>
      </c>
      <c r="JB8" s="1">
        <v>0</v>
      </c>
      <c r="JC8" s="1">
        <v>0</v>
      </c>
      <c r="JD8">
        <v>0</v>
      </c>
      <c r="JE8">
        <v>0</v>
      </c>
      <c r="JF8">
        <v>75</v>
      </c>
      <c r="JG8">
        <v>6</v>
      </c>
      <c r="JH8">
        <v>0</v>
      </c>
      <c r="JI8">
        <v>0</v>
      </c>
      <c r="JJ8">
        <v>0</v>
      </c>
      <c r="JK8">
        <v>92.59</v>
      </c>
      <c r="JL8">
        <f t="shared" si="53"/>
        <v>-6</v>
      </c>
      <c r="JN8" s="12"/>
      <c r="JO8" t="s">
        <v>130</v>
      </c>
      <c r="JP8" s="37" t="s">
        <v>2736</v>
      </c>
      <c r="JQ8" s="12"/>
      <c r="JR8" s="1">
        <f t="shared" si="54"/>
        <v>0.29373842592592592</v>
      </c>
      <c r="JS8" s="12"/>
      <c r="JT8" s="12"/>
      <c r="JU8" s="12">
        <f t="shared" si="55"/>
        <v>39</v>
      </c>
      <c r="JV8">
        <f t="shared" si="56"/>
        <v>357</v>
      </c>
      <c r="JW8">
        <f t="shared" si="57"/>
        <v>329</v>
      </c>
      <c r="JX8">
        <f t="shared" si="58"/>
        <v>32</v>
      </c>
      <c r="JY8">
        <v>0</v>
      </c>
      <c r="JZ8">
        <v>0</v>
      </c>
      <c r="KA8">
        <v>0</v>
      </c>
      <c r="KB8" s="12">
        <f t="shared" si="59"/>
        <v>90.48</v>
      </c>
      <c r="KC8" s="12">
        <f t="shared" si="60"/>
        <v>325</v>
      </c>
      <c r="KD8">
        <v>367</v>
      </c>
      <c r="KE8" s="12">
        <f t="shared" si="61"/>
        <v>88.555858310626704</v>
      </c>
      <c r="KF8" t="s">
        <v>130</v>
      </c>
      <c r="KG8" s="37" t="s">
        <v>2736</v>
      </c>
      <c r="KH8" s="1"/>
      <c r="KI8" s="1">
        <f t="shared" si="0"/>
        <v>0.32237268518518519</v>
      </c>
      <c r="KJ8" s="1"/>
      <c r="KK8" s="1"/>
      <c r="KL8">
        <f t="shared" si="62"/>
        <v>145</v>
      </c>
      <c r="KS8" s="12">
        <f t="shared" si="1"/>
        <v>95.57</v>
      </c>
      <c r="KT8">
        <f t="shared" si="63"/>
        <v>1634</v>
      </c>
      <c r="KU8">
        <f t="shared" si="2"/>
        <v>1307</v>
      </c>
      <c r="KV8" s="12">
        <f t="shared" si="89"/>
        <v>125.01912777352717</v>
      </c>
      <c r="KW8">
        <f t="shared" si="3"/>
        <v>34.5</v>
      </c>
      <c r="KX8" t="s">
        <v>130</v>
      </c>
      <c r="KY8" s="37" t="s">
        <v>2736</v>
      </c>
      <c r="KZ8" t="s">
        <v>2690</v>
      </c>
      <c r="LB8" s="1">
        <v>0</v>
      </c>
      <c r="LC8" s="1"/>
      <c r="LD8" s="1">
        <v>0</v>
      </c>
      <c r="LE8" s="1">
        <v>0</v>
      </c>
      <c r="LF8">
        <v>0</v>
      </c>
      <c r="LG8">
        <v>0</v>
      </c>
      <c r="LH8">
        <v>46</v>
      </c>
      <c r="LI8">
        <v>2</v>
      </c>
      <c r="LJ8">
        <v>0</v>
      </c>
      <c r="LK8">
        <v>0</v>
      </c>
      <c r="LL8">
        <v>0</v>
      </c>
      <c r="LM8">
        <v>95.83</v>
      </c>
      <c r="LN8">
        <f t="shared" si="64"/>
        <v>-2</v>
      </c>
      <c r="LP8" s="12"/>
      <c r="LQ8" t="s">
        <v>130</v>
      </c>
      <c r="LR8" s="37" t="s">
        <v>2736</v>
      </c>
      <c r="LS8" t="s">
        <v>2690</v>
      </c>
      <c r="LT8">
        <v>8</v>
      </c>
      <c r="LU8" s="1">
        <v>0.55443287037037037</v>
      </c>
      <c r="LV8" s="1">
        <v>0.42056712962962961</v>
      </c>
      <c r="LW8" s="1">
        <v>3.0925925925925926E-2</v>
      </c>
      <c r="LX8" s="1">
        <v>0.1029398148148148</v>
      </c>
      <c r="LY8">
        <v>62</v>
      </c>
      <c r="LZ8">
        <v>484</v>
      </c>
      <c r="MA8">
        <v>263</v>
      </c>
      <c r="MB8">
        <v>11</v>
      </c>
      <c r="MC8">
        <v>0</v>
      </c>
      <c r="MD8">
        <v>0</v>
      </c>
      <c r="ME8">
        <v>0</v>
      </c>
      <c r="MF8">
        <v>95.99</v>
      </c>
      <c r="MG8">
        <f t="shared" si="66"/>
        <v>473</v>
      </c>
      <c r="MH8">
        <v>524</v>
      </c>
      <c r="MI8" s="12">
        <f t="shared" si="67"/>
        <v>90.267175572519093</v>
      </c>
      <c r="MJ8" t="s">
        <v>130</v>
      </c>
      <c r="MK8" s="37" t="s">
        <v>2736</v>
      </c>
      <c r="ML8" t="s">
        <v>2690</v>
      </c>
      <c r="MM8">
        <v>8</v>
      </c>
      <c r="MN8" s="1">
        <v>0.26901620370370372</v>
      </c>
      <c r="MO8" s="1">
        <v>0.18596064814814817</v>
      </c>
      <c r="MP8" s="1">
        <v>2.7696759259259258E-2</v>
      </c>
      <c r="MQ8" s="1">
        <v>5.5347222222222221E-2</v>
      </c>
      <c r="MR8">
        <v>50</v>
      </c>
      <c r="MS8">
        <v>337</v>
      </c>
      <c r="MT8">
        <v>274</v>
      </c>
      <c r="MU8">
        <v>12</v>
      </c>
      <c r="MV8">
        <v>0</v>
      </c>
      <c r="MW8">
        <v>0</v>
      </c>
      <c r="MX8">
        <v>0</v>
      </c>
      <c r="MY8">
        <v>95.8</v>
      </c>
      <c r="MZ8">
        <f t="shared" si="68"/>
        <v>325</v>
      </c>
      <c r="NA8">
        <v>262</v>
      </c>
      <c r="NB8" s="12">
        <f t="shared" si="69"/>
        <v>124.04580152671755</v>
      </c>
      <c r="NC8" t="s">
        <v>130</v>
      </c>
      <c r="ND8" s="37" t="s">
        <v>2736</v>
      </c>
      <c r="NE8" t="s">
        <v>2690</v>
      </c>
      <c r="NF8">
        <v>8</v>
      </c>
      <c r="NG8" s="1">
        <v>0.39079861111111108</v>
      </c>
      <c r="NH8" s="1">
        <v>0.30329861111111112</v>
      </c>
      <c r="NI8" s="1">
        <v>6.1516203703703698E-2</v>
      </c>
      <c r="NJ8" s="1">
        <v>2.5960648148148149E-2</v>
      </c>
      <c r="NK8">
        <v>16</v>
      </c>
      <c r="NL8">
        <v>589</v>
      </c>
      <c r="NM8">
        <v>532</v>
      </c>
      <c r="NN8">
        <v>18</v>
      </c>
      <c r="NO8">
        <v>0</v>
      </c>
      <c r="NP8">
        <v>0</v>
      </c>
      <c r="NQ8">
        <v>0</v>
      </c>
      <c r="NR8">
        <v>96.73</v>
      </c>
      <c r="NS8">
        <f t="shared" si="70"/>
        <v>571</v>
      </c>
      <c r="NT8">
        <v>524</v>
      </c>
      <c r="NU8" s="12">
        <f t="shared" si="71"/>
        <v>108.96946564885496</v>
      </c>
      <c r="NV8" t="s">
        <v>130</v>
      </c>
      <c r="NW8" s="37" t="s">
        <v>2736</v>
      </c>
      <c r="NX8" t="s">
        <v>2690</v>
      </c>
      <c r="NY8">
        <v>8</v>
      </c>
      <c r="NZ8" s="1">
        <v>0.3613425925925926</v>
      </c>
      <c r="OA8" s="1">
        <v>0.26092592592592595</v>
      </c>
      <c r="OB8" s="1">
        <v>6.0266203703703704E-2</v>
      </c>
      <c r="OC8" s="1">
        <v>4.0138888888888884E-2</v>
      </c>
      <c r="OD8">
        <v>31</v>
      </c>
      <c r="OE8">
        <v>360</v>
      </c>
      <c r="OF8">
        <v>541</v>
      </c>
      <c r="OG8">
        <v>20</v>
      </c>
      <c r="OH8">
        <v>0</v>
      </c>
      <c r="OI8">
        <v>0</v>
      </c>
      <c r="OJ8">
        <v>0</v>
      </c>
      <c r="OK8">
        <v>96.43</v>
      </c>
      <c r="OL8">
        <f t="shared" si="72"/>
        <v>340</v>
      </c>
      <c r="OM8">
        <v>524</v>
      </c>
      <c r="ON8" s="12">
        <f t="shared" si="73"/>
        <v>64.885496183206101</v>
      </c>
      <c r="OO8" t="s">
        <v>130</v>
      </c>
      <c r="OP8" s="37" t="s">
        <v>2736</v>
      </c>
      <c r="OQ8" t="s">
        <v>2690</v>
      </c>
      <c r="OS8" s="1">
        <v>0</v>
      </c>
      <c r="OT8" s="1">
        <v>0</v>
      </c>
      <c r="OU8" s="1">
        <v>0</v>
      </c>
      <c r="OV8" s="1">
        <v>0</v>
      </c>
      <c r="OW8">
        <v>0</v>
      </c>
      <c r="OX8">
        <v>0</v>
      </c>
      <c r="OY8">
        <v>42</v>
      </c>
      <c r="OZ8">
        <v>8</v>
      </c>
      <c r="PA8">
        <v>0</v>
      </c>
      <c r="PB8">
        <v>0</v>
      </c>
      <c r="PC8">
        <v>0</v>
      </c>
      <c r="PD8">
        <v>84</v>
      </c>
      <c r="PE8">
        <f t="shared" si="74"/>
        <v>-8</v>
      </c>
      <c r="PG8" s="12"/>
      <c r="PH8" t="s">
        <v>130</v>
      </c>
      <c r="PI8" s="37" t="s">
        <v>2736</v>
      </c>
      <c r="PJ8" t="s">
        <v>2690</v>
      </c>
      <c r="PL8" s="1">
        <v>0.21081018518518521</v>
      </c>
      <c r="PM8" s="1">
        <v>0.13560185185185183</v>
      </c>
      <c r="PN8" s="1">
        <v>6.5856481481481469E-3</v>
      </c>
      <c r="PO8" s="1">
        <v>6.8622685185185189E-2</v>
      </c>
      <c r="PP8" s="1">
        <v>15</v>
      </c>
      <c r="PQ8">
        <v>178</v>
      </c>
      <c r="PR8">
        <v>66</v>
      </c>
      <c r="PS8">
        <v>4</v>
      </c>
      <c r="PT8">
        <v>0</v>
      </c>
      <c r="PU8">
        <v>0</v>
      </c>
      <c r="PV8">
        <v>0</v>
      </c>
      <c r="PW8">
        <v>94.29</v>
      </c>
      <c r="PX8">
        <f t="shared" si="4"/>
        <v>66</v>
      </c>
      <c r="PZ8" s="12"/>
      <c r="QA8" t="s">
        <v>130</v>
      </c>
      <c r="QB8" s="37" t="s">
        <v>2736</v>
      </c>
      <c r="QC8" t="s">
        <v>2690</v>
      </c>
      <c r="QD8">
        <v>8</v>
      </c>
      <c r="QE8" s="1">
        <v>0.57216435185185188</v>
      </c>
      <c r="QF8" s="1">
        <v>0.39652777777777781</v>
      </c>
      <c r="QG8" s="1">
        <v>6.6851851851851843E-2</v>
      </c>
      <c r="QH8" s="1">
        <v>0.10876157407407407</v>
      </c>
      <c r="QI8">
        <v>46</v>
      </c>
      <c r="QJ8">
        <v>538</v>
      </c>
      <c r="QK8">
        <v>649</v>
      </c>
      <c r="QL8">
        <v>32</v>
      </c>
      <c r="QM8">
        <v>0</v>
      </c>
      <c r="QN8">
        <v>0</v>
      </c>
      <c r="QO8">
        <v>0</v>
      </c>
      <c r="QP8">
        <v>95.3</v>
      </c>
      <c r="QQ8">
        <f t="shared" si="75"/>
        <v>506</v>
      </c>
      <c r="QR8">
        <v>524</v>
      </c>
      <c r="QS8" s="12">
        <f t="shared" si="76"/>
        <v>96.564885496183209</v>
      </c>
      <c r="QT8" t="s">
        <v>130</v>
      </c>
      <c r="QU8" s="37" t="s">
        <v>2736</v>
      </c>
      <c r="QV8" t="s">
        <v>2690</v>
      </c>
      <c r="QX8" s="1">
        <v>0.80226851851851855</v>
      </c>
      <c r="QY8" s="1">
        <v>0.31754629629629633</v>
      </c>
      <c r="QZ8" s="1">
        <v>0.18746527777777777</v>
      </c>
      <c r="RA8" s="1">
        <v>0.29725694444444445</v>
      </c>
      <c r="RB8">
        <v>177</v>
      </c>
      <c r="RC8">
        <f t="shared" si="77"/>
        <v>1948</v>
      </c>
      <c r="RD8">
        <f t="shared" si="5"/>
        <v>1702</v>
      </c>
      <c r="RE8">
        <f t="shared" si="6"/>
        <v>71</v>
      </c>
      <c r="RF8">
        <v>0</v>
      </c>
      <c r="RG8">
        <v>0</v>
      </c>
      <c r="RH8">
        <v>0</v>
      </c>
      <c r="RI8">
        <v>95.92</v>
      </c>
      <c r="RJ8">
        <f t="shared" si="78"/>
        <v>1873</v>
      </c>
      <c r="RK8">
        <f t="shared" si="79"/>
        <v>1834</v>
      </c>
      <c r="RL8" s="12">
        <f t="shared" si="80"/>
        <v>102.12649945474372</v>
      </c>
      <c r="RM8" s="1">
        <f t="shared" si="81"/>
        <v>0.29268807870370372</v>
      </c>
      <c r="RN8" t="s">
        <v>130</v>
      </c>
      <c r="RO8" s="37" t="s">
        <v>2736</v>
      </c>
      <c r="RP8" t="s">
        <v>2690</v>
      </c>
      <c r="RQ8">
        <v>4</v>
      </c>
      <c r="RR8" s="1">
        <v>0.47648148148148151</v>
      </c>
      <c r="RS8" s="1">
        <v>0.36576388888888894</v>
      </c>
      <c r="RT8" s="1">
        <v>5.6712962962962965E-2</v>
      </c>
      <c r="RU8" s="1">
        <v>5.4004629629629632E-2</v>
      </c>
      <c r="RV8">
        <v>27</v>
      </c>
      <c r="RW8">
        <v>541</v>
      </c>
      <c r="RX8">
        <v>525</v>
      </c>
      <c r="RY8">
        <v>11</v>
      </c>
      <c r="RZ8">
        <v>0</v>
      </c>
      <c r="SA8">
        <v>0</v>
      </c>
      <c r="SB8">
        <v>0</v>
      </c>
      <c r="SC8">
        <v>97.95</v>
      </c>
      <c r="SD8">
        <f t="shared" si="7"/>
        <v>530</v>
      </c>
      <c r="SE8">
        <v>524</v>
      </c>
      <c r="SF8" s="12">
        <f t="shared" si="91"/>
        <v>101.14503816793894</v>
      </c>
      <c r="SG8" t="s">
        <v>130</v>
      </c>
      <c r="SH8" s="37" t="s">
        <v>2736</v>
      </c>
      <c r="SI8" t="s">
        <v>2690</v>
      </c>
      <c r="SJ8">
        <v>8</v>
      </c>
      <c r="SK8" s="1">
        <v>0.47804398148148147</v>
      </c>
      <c r="SL8" s="1">
        <v>0.3636226851851852</v>
      </c>
      <c r="SM8" s="1">
        <v>2.5243055555555557E-2</v>
      </c>
      <c r="SN8" s="1">
        <v>8.9178240740740752E-2</v>
      </c>
      <c r="SO8">
        <v>38</v>
      </c>
      <c r="SP8">
        <v>532</v>
      </c>
      <c r="SQ8">
        <v>474</v>
      </c>
      <c r="SR8">
        <v>6</v>
      </c>
      <c r="SS8">
        <v>0</v>
      </c>
      <c r="ST8">
        <v>0</v>
      </c>
      <c r="SU8">
        <v>0</v>
      </c>
      <c r="SV8">
        <v>98.75</v>
      </c>
      <c r="SW8">
        <f t="shared" si="8"/>
        <v>526</v>
      </c>
      <c r="SX8">
        <v>524</v>
      </c>
      <c r="SY8" s="12">
        <f t="shared" si="9"/>
        <v>100.38167938931298</v>
      </c>
      <c r="SZ8" t="s">
        <v>130</v>
      </c>
      <c r="TA8" s="37" t="s">
        <v>2736</v>
      </c>
      <c r="TB8" t="s">
        <v>2690</v>
      </c>
      <c r="TC8">
        <v>8</v>
      </c>
      <c r="TD8" s="1">
        <v>0.49734953703703705</v>
      </c>
      <c r="TE8" s="1">
        <v>0.35591435185185188</v>
      </c>
      <c r="TF8" s="1">
        <v>8.1157407407407414E-2</v>
      </c>
      <c r="TG8" s="1">
        <v>6.0266203703703704E-2</v>
      </c>
      <c r="TH8">
        <v>47</v>
      </c>
      <c r="TI8">
        <v>567</v>
      </c>
      <c r="TJ8">
        <v>617</v>
      </c>
      <c r="TK8">
        <v>28</v>
      </c>
      <c r="TL8">
        <v>0</v>
      </c>
      <c r="TM8">
        <v>0</v>
      </c>
      <c r="TN8">
        <v>0</v>
      </c>
      <c r="TO8">
        <v>95.66</v>
      </c>
      <c r="TP8">
        <f t="shared" si="10"/>
        <v>539</v>
      </c>
      <c r="TQ8">
        <v>524</v>
      </c>
      <c r="TR8" s="12">
        <f t="shared" si="11"/>
        <v>102.86259541984732</v>
      </c>
      <c r="TS8" t="s">
        <v>130</v>
      </c>
      <c r="TT8" s="37" t="s">
        <v>2736</v>
      </c>
      <c r="TU8" t="s">
        <v>2690</v>
      </c>
      <c r="TV8">
        <v>8</v>
      </c>
      <c r="TW8" s="1">
        <v>0.56560185185185186</v>
      </c>
      <c r="TX8" s="1">
        <v>0.34699074074074071</v>
      </c>
      <c r="TY8" s="1">
        <v>0.15440972222222224</v>
      </c>
      <c r="TZ8" s="1">
        <v>6.4189814814814811E-2</v>
      </c>
      <c r="UA8">
        <v>57</v>
      </c>
      <c r="UB8">
        <v>533</v>
      </c>
      <c r="UC8">
        <v>478</v>
      </c>
      <c r="UD8">
        <v>42</v>
      </c>
      <c r="UE8">
        <v>0</v>
      </c>
      <c r="UF8">
        <v>0</v>
      </c>
      <c r="UG8">
        <v>0</v>
      </c>
      <c r="UH8">
        <v>91.92</v>
      </c>
      <c r="UI8">
        <f t="shared" si="12"/>
        <v>491</v>
      </c>
      <c r="UJ8">
        <v>524</v>
      </c>
      <c r="UK8" s="12">
        <f t="shared" si="13"/>
        <v>93.702290076335885</v>
      </c>
      <c r="UL8" t="s">
        <v>130</v>
      </c>
      <c r="UM8" s="37" t="s">
        <v>2736</v>
      </c>
      <c r="UN8" t="s">
        <v>2690</v>
      </c>
      <c r="UO8">
        <v>8</v>
      </c>
      <c r="UP8" s="1">
        <v>0.35379629629629633</v>
      </c>
      <c r="UQ8" s="1">
        <v>0.30252314814814812</v>
      </c>
      <c r="UR8" s="1">
        <v>1.2974537037037036E-2</v>
      </c>
      <c r="US8" s="1">
        <v>3.8287037037037036E-2</v>
      </c>
      <c r="UT8">
        <v>42</v>
      </c>
      <c r="UU8">
        <v>520</v>
      </c>
      <c r="UV8">
        <v>691</v>
      </c>
      <c r="UW8">
        <v>25</v>
      </c>
      <c r="UX8">
        <v>0</v>
      </c>
      <c r="UY8">
        <v>0</v>
      </c>
      <c r="UZ8">
        <v>0</v>
      </c>
      <c r="VA8">
        <v>96.51</v>
      </c>
      <c r="VB8">
        <f t="shared" si="14"/>
        <v>495</v>
      </c>
      <c r="VC8">
        <v>524</v>
      </c>
      <c r="VD8" s="12">
        <f t="shared" si="15"/>
        <v>94.465648854961842</v>
      </c>
      <c r="VE8" t="s">
        <v>130</v>
      </c>
      <c r="VF8" s="37" t="s">
        <v>2736</v>
      </c>
      <c r="VG8" t="s">
        <v>2690</v>
      </c>
      <c r="VH8">
        <v>8</v>
      </c>
      <c r="VI8" s="1">
        <v>0</v>
      </c>
      <c r="VJ8" s="1">
        <v>0</v>
      </c>
      <c r="VK8" s="1">
        <v>0</v>
      </c>
      <c r="VL8" s="1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f t="shared" si="16"/>
        <v>0</v>
      </c>
      <c r="VV8">
        <v>524</v>
      </c>
      <c r="VW8" s="12">
        <f t="shared" si="17"/>
        <v>0</v>
      </c>
      <c r="VX8" t="s">
        <v>130</v>
      </c>
      <c r="VY8" s="37" t="s">
        <v>2736</v>
      </c>
      <c r="VZ8" t="s">
        <v>2690</v>
      </c>
      <c r="WA8">
        <v>8</v>
      </c>
      <c r="WB8" s="1">
        <v>3.0879629629629632E-2</v>
      </c>
      <c r="WC8" s="1">
        <v>3.0335648148148143E-2</v>
      </c>
      <c r="WD8" s="1">
        <v>4.2824074074074075E-4</v>
      </c>
      <c r="WE8" s="1">
        <v>9.2592592592592588E-5</v>
      </c>
      <c r="WF8">
        <v>3</v>
      </c>
      <c r="WG8">
        <v>52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f t="shared" si="18"/>
        <v>52</v>
      </c>
      <c r="WO8">
        <v>524</v>
      </c>
      <c r="WP8" s="12">
        <f t="shared" si="19"/>
        <v>9.9236641221374047</v>
      </c>
      <c r="WQ8" t="s">
        <v>130</v>
      </c>
      <c r="WR8" s="37" t="s">
        <v>2736</v>
      </c>
      <c r="WS8" t="s">
        <v>2690</v>
      </c>
      <c r="WT8">
        <v>8</v>
      </c>
      <c r="WU8" s="1">
        <v>0.38467592592592598</v>
      </c>
      <c r="WV8" s="1">
        <v>0.33287037037037037</v>
      </c>
      <c r="WW8" s="1">
        <v>1.3402777777777777E-2</v>
      </c>
      <c r="WX8" s="1">
        <v>3.8391203703703698E-2</v>
      </c>
      <c r="WY8">
        <v>45</v>
      </c>
      <c r="WZ8">
        <v>572</v>
      </c>
      <c r="XA8">
        <v>691</v>
      </c>
      <c r="XB8">
        <v>25</v>
      </c>
      <c r="XC8">
        <v>0</v>
      </c>
      <c r="XD8">
        <v>0</v>
      </c>
      <c r="XE8">
        <v>0</v>
      </c>
      <c r="XF8">
        <v>96.51</v>
      </c>
      <c r="XG8">
        <f t="shared" si="20"/>
        <v>547</v>
      </c>
      <c r="XH8">
        <v>524</v>
      </c>
      <c r="XI8" s="12">
        <f t="shared" si="21"/>
        <v>104.38931297709924</v>
      </c>
      <c r="XJ8" t="s">
        <v>130</v>
      </c>
      <c r="XK8" s="37" t="s">
        <v>2736</v>
      </c>
      <c r="XL8" t="s">
        <v>2690</v>
      </c>
      <c r="XM8">
        <v>8</v>
      </c>
      <c r="XN8" s="1">
        <v>0.40218749999999998</v>
      </c>
      <c r="XO8" s="1">
        <f t="shared" si="82"/>
        <v>0.35303240740740743</v>
      </c>
      <c r="XP8" s="1">
        <v>0.33094907407407409</v>
      </c>
      <c r="XQ8" s="1">
        <v>0.30603009259259256</v>
      </c>
      <c r="XR8">
        <v>214</v>
      </c>
      <c r="XS8">
        <v>2745</v>
      </c>
      <c r="XT8">
        <v>2785</v>
      </c>
      <c r="XU8">
        <v>112</v>
      </c>
      <c r="XV8">
        <v>0</v>
      </c>
      <c r="XW8">
        <v>0</v>
      </c>
      <c r="XX8">
        <v>0</v>
      </c>
      <c r="XY8">
        <v>96.13</v>
      </c>
      <c r="XZ8">
        <f t="shared" si="22"/>
        <v>2633</v>
      </c>
      <c r="YA8">
        <f t="shared" si="83"/>
        <v>2620</v>
      </c>
      <c r="YB8" s="12">
        <f t="shared" si="23"/>
        <v>100.49618320610688</v>
      </c>
    </row>
    <row r="9" spans="1:652">
      <c r="A9" t="s">
        <v>2367</v>
      </c>
      <c r="B9" s="37" t="s">
        <v>2736</v>
      </c>
      <c r="C9" t="s">
        <v>2690</v>
      </c>
      <c r="D9">
        <v>8</v>
      </c>
      <c r="E9" s="1">
        <v>0.33027777777777778</v>
      </c>
      <c r="F9" s="1">
        <v>0.31384259259259256</v>
      </c>
      <c r="G9" s="1">
        <v>9.7337962962962977E-3</v>
      </c>
      <c r="H9" s="1">
        <v>6.7013888888888887E-3</v>
      </c>
      <c r="I9">
        <v>37</v>
      </c>
      <c r="J9">
        <v>439</v>
      </c>
      <c r="K9">
        <v>430</v>
      </c>
      <c r="L9">
        <v>18</v>
      </c>
      <c r="M9">
        <v>0</v>
      </c>
      <c r="N9">
        <v>0</v>
      </c>
      <c r="O9">
        <v>0</v>
      </c>
      <c r="P9">
        <v>95.98</v>
      </c>
      <c r="Q9">
        <f t="shared" si="24"/>
        <v>421</v>
      </c>
      <c r="R9">
        <v>262</v>
      </c>
      <c r="S9" s="12">
        <f t="shared" si="25"/>
        <v>160.68702290076337</v>
      </c>
      <c r="T9" t="s">
        <v>2367</v>
      </c>
      <c r="U9" s="37" t="s">
        <v>2736</v>
      </c>
      <c r="V9" s="1">
        <v>0.29511574074074071</v>
      </c>
      <c r="W9" s="1">
        <v>0.25549768518518517</v>
      </c>
      <c r="X9" s="1">
        <v>7.6736111111111111E-3</v>
      </c>
      <c r="Y9" s="1">
        <v>3.1932870370370368E-2</v>
      </c>
      <c r="Z9">
        <v>26</v>
      </c>
      <c r="AA9">
        <v>436</v>
      </c>
      <c r="AB9">
        <v>426</v>
      </c>
      <c r="AC9">
        <v>11</v>
      </c>
      <c r="AD9">
        <v>0</v>
      </c>
      <c r="AE9">
        <v>0</v>
      </c>
      <c r="AF9">
        <v>0</v>
      </c>
      <c r="AG9">
        <v>97.48</v>
      </c>
      <c r="AH9">
        <f t="shared" si="26"/>
        <v>425</v>
      </c>
      <c r="AI9">
        <v>262</v>
      </c>
      <c r="AJ9" s="12">
        <f t="shared" si="27"/>
        <v>162.21374045801525</v>
      </c>
      <c r="AK9" t="s">
        <v>2367</v>
      </c>
      <c r="AL9" s="37" t="s">
        <v>2736</v>
      </c>
      <c r="AM9" s="1">
        <v>0.32792824074074073</v>
      </c>
      <c r="AN9" s="1">
        <v>0.29803240740740738</v>
      </c>
      <c r="AO9" s="1">
        <v>1.0277777777777778E-2</v>
      </c>
      <c r="AP9" s="1">
        <v>1.9618055555555555E-2</v>
      </c>
      <c r="AQ9">
        <v>51</v>
      </c>
      <c r="AR9">
        <v>450</v>
      </c>
      <c r="AS9">
        <v>353</v>
      </c>
      <c r="AT9">
        <v>12</v>
      </c>
      <c r="AU9">
        <v>0</v>
      </c>
      <c r="AV9">
        <v>0</v>
      </c>
      <c r="AW9">
        <v>0</v>
      </c>
      <c r="AX9">
        <v>96.71</v>
      </c>
      <c r="AY9">
        <f t="shared" si="28"/>
        <v>438</v>
      </c>
      <c r="AZ9">
        <v>262</v>
      </c>
      <c r="BA9" s="12">
        <f t="shared" si="29"/>
        <v>167.17557251908397</v>
      </c>
      <c r="BB9" t="s">
        <v>2367</v>
      </c>
      <c r="BC9" s="37" t="s">
        <v>2736</v>
      </c>
      <c r="BD9" s="1">
        <v>0.25871527777777775</v>
      </c>
      <c r="BE9" s="1">
        <v>0.23859953703703704</v>
      </c>
      <c r="BF9" s="1">
        <v>1.1527777777777777E-2</v>
      </c>
      <c r="BG9" s="1">
        <v>8.5763888888888886E-3</v>
      </c>
      <c r="BH9">
        <v>56</v>
      </c>
      <c r="BI9">
        <v>332</v>
      </c>
      <c r="BJ9">
        <v>394</v>
      </c>
      <c r="BK9">
        <v>24</v>
      </c>
      <c r="BL9">
        <v>0</v>
      </c>
      <c r="BM9">
        <v>0</v>
      </c>
      <c r="BN9">
        <v>0</v>
      </c>
      <c r="BO9">
        <v>94.26</v>
      </c>
      <c r="BP9">
        <f t="shared" si="30"/>
        <v>308</v>
      </c>
      <c r="BQ9">
        <v>262</v>
      </c>
      <c r="BR9" s="12">
        <f t="shared" si="31"/>
        <v>117.55725190839695</v>
      </c>
      <c r="BS9" t="s">
        <v>2367</v>
      </c>
      <c r="BT9" s="37" t="s">
        <v>2736</v>
      </c>
      <c r="BU9" s="1">
        <v>0.23222222222222222</v>
      </c>
      <c r="BV9" s="1">
        <v>0.21297453703703703</v>
      </c>
      <c r="BW9" s="1">
        <v>6.3888888888888884E-3</v>
      </c>
      <c r="BX9" s="1">
        <v>1.283564814814815E-2</v>
      </c>
      <c r="BY9">
        <v>23</v>
      </c>
      <c r="BZ9">
        <v>457</v>
      </c>
      <c r="CA9">
        <v>464</v>
      </c>
      <c r="CB9">
        <v>6</v>
      </c>
      <c r="CC9">
        <v>0</v>
      </c>
      <c r="CD9">
        <v>0</v>
      </c>
      <c r="CE9">
        <v>0</v>
      </c>
      <c r="CF9">
        <v>98.72</v>
      </c>
      <c r="CG9">
        <f t="shared" si="32"/>
        <v>451</v>
      </c>
      <c r="CH9">
        <v>262</v>
      </c>
      <c r="CI9" s="12">
        <f t="shared" si="84"/>
        <v>172.13740458015266</v>
      </c>
      <c r="CJ9" t="s">
        <v>2367</v>
      </c>
      <c r="CK9" s="37" t="s">
        <v>2736</v>
      </c>
      <c r="CL9" s="1">
        <v>0</v>
      </c>
      <c r="CM9" s="1">
        <v>0</v>
      </c>
      <c r="CN9" s="1">
        <v>0</v>
      </c>
      <c r="CO9" s="1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f t="shared" si="33"/>
        <v>0</v>
      </c>
      <c r="CZ9" s="12"/>
      <c r="DA9" t="s">
        <v>2367</v>
      </c>
      <c r="DB9" s="37" t="s">
        <v>2736</v>
      </c>
      <c r="DC9" s="1">
        <v>0</v>
      </c>
      <c r="DD9" s="1">
        <v>0</v>
      </c>
      <c r="DE9" s="1">
        <v>0</v>
      </c>
      <c r="DF9" s="1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f t="shared" si="34"/>
        <v>0</v>
      </c>
      <c r="DQ9" s="12"/>
      <c r="DR9" t="s">
        <v>2367</v>
      </c>
      <c r="DS9" s="37" t="s">
        <v>2736</v>
      </c>
      <c r="DT9" s="12"/>
      <c r="DU9" s="1">
        <v>0.21297453703703703</v>
      </c>
      <c r="DV9" s="12"/>
      <c r="DW9" s="12"/>
      <c r="DX9" s="12"/>
      <c r="DY9">
        <f t="shared" si="35"/>
        <v>457</v>
      </c>
      <c r="DZ9">
        <f t="shared" si="36"/>
        <v>464</v>
      </c>
      <c r="EA9">
        <f t="shared" si="37"/>
        <v>6</v>
      </c>
      <c r="EB9">
        <v>0</v>
      </c>
      <c r="EC9">
        <v>0</v>
      </c>
      <c r="ED9">
        <v>0</v>
      </c>
      <c r="EE9" s="12">
        <f t="shared" si="38"/>
        <v>98.72</v>
      </c>
      <c r="EF9">
        <f t="shared" si="39"/>
        <v>451</v>
      </c>
      <c r="EG9">
        <v>262</v>
      </c>
      <c r="EH9" s="12">
        <f t="shared" si="40"/>
        <v>172.13740458015266</v>
      </c>
      <c r="EI9" t="s">
        <v>2367</v>
      </c>
      <c r="EJ9" s="37" t="s">
        <v>2736</v>
      </c>
      <c r="EK9" s="1"/>
      <c r="EL9" s="1">
        <f t="shared" si="41"/>
        <v>0.26378935185185182</v>
      </c>
      <c r="EM9" s="1"/>
      <c r="EN9" s="1"/>
      <c r="EO9">
        <f t="shared" si="42"/>
        <v>193</v>
      </c>
      <c r="EV9" s="102">
        <f t="shared" si="43"/>
        <v>96.63</v>
      </c>
      <c r="EW9">
        <f t="shared" si="44"/>
        <v>2043</v>
      </c>
      <c r="EX9">
        <f t="shared" si="45"/>
        <v>1310</v>
      </c>
      <c r="EY9" s="12">
        <f t="shared" si="46"/>
        <v>155.95419847328245</v>
      </c>
      <c r="EZ9" t="s">
        <v>2367</v>
      </c>
      <c r="FA9" s="37" t="s">
        <v>2736</v>
      </c>
      <c r="FB9" s="1">
        <v>0.36653935185185182</v>
      </c>
      <c r="FC9" s="1">
        <v>0.30458333333333332</v>
      </c>
      <c r="FD9" s="1">
        <v>2.4664351851851851E-2</v>
      </c>
      <c r="FE9" s="1">
        <v>3.7280092592592594E-2</v>
      </c>
      <c r="FF9">
        <v>71</v>
      </c>
      <c r="FG9">
        <v>460</v>
      </c>
      <c r="FH9">
        <v>208</v>
      </c>
      <c r="FI9">
        <v>19</v>
      </c>
      <c r="FJ9">
        <v>0</v>
      </c>
      <c r="FK9">
        <v>0</v>
      </c>
      <c r="FL9">
        <v>0</v>
      </c>
      <c r="FM9">
        <v>91.63</v>
      </c>
      <c r="FN9">
        <f t="shared" si="47"/>
        <v>441</v>
      </c>
      <c r="FO9">
        <v>367</v>
      </c>
      <c r="FP9" s="12">
        <f t="shared" si="85"/>
        <v>120.16348773841963</v>
      </c>
      <c r="FQ9" t="s">
        <v>2367</v>
      </c>
      <c r="FR9" s="37" t="s">
        <v>2736</v>
      </c>
      <c r="FS9" s="1">
        <v>0.31238425925925922</v>
      </c>
      <c r="FT9" s="1">
        <v>0.28427083333333331</v>
      </c>
      <c r="FU9" s="1">
        <v>5.7523148148148143E-3</v>
      </c>
      <c r="FV9" s="1">
        <v>2.2337962962962962E-2</v>
      </c>
      <c r="FW9">
        <v>26</v>
      </c>
      <c r="FX9">
        <v>534</v>
      </c>
      <c r="FY9">
        <v>545</v>
      </c>
      <c r="FZ9">
        <v>5</v>
      </c>
      <c r="GA9">
        <v>0</v>
      </c>
      <c r="GB9">
        <v>0</v>
      </c>
      <c r="GC9">
        <v>0</v>
      </c>
      <c r="GD9">
        <v>99.09</v>
      </c>
      <c r="GE9">
        <f t="shared" si="48"/>
        <v>529</v>
      </c>
      <c r="GF9">
        <v>367</v>
      </c>
      <c r="GG9" s="12">
        <f t="shared" si="86"/>
        <v>144.141689373297</v>
      </c>
      <c r="GH9" t="s">
        <v>2367</v>
      </c>
      <c r="GI9" s="37" t="s">
        <v>2736</v>
      </c>
      <c r="GJ9" s="1">
        <v>4.762731481481481E-2</v>
      </c>
      <c r="GK9" s="1">
        <v>4.2696759259259261E-2</v>
      </c>
      <c r="GL9" s="1">
        <v>3.2870370370370367E-3</v>
      </c>
      <c r="GM9" s="1">
        <v>1.6319444444444445E-3</v>
      </c>
      <c r="GN9">
        <v>12</v>
      </c>
      <c r="GO9">
        <v>93</v>
      </c>
      <c r="GP9">
        <v>304</v>
      </c>
      <c r="GQ9">
        <v>18</v>
      </c>
      <c r="GR9">
        <v>0</v>
      </c>
      <c r="GS9">
        <v>0</v>
      </c>
      <c r="GT9">
        <v>0</v>
      </c>
      <c r="GU9">
        <v>94.41</v>
      </c>
      <c r="GV9">
        <f t="shared" si="49"/>
        <v>75</v>
      </c>
      <c r="GW9">
        <v>206</v>
      </c>
      <c r="GX9" s="12">
        <f t="shared" si="87"/>
        <v>36.407766990291265</v>
      </c>
      <c r="GY9" t="s">
        <v>2367</v>
      </c>
      <c r="GZ9" s="37" t="s">
        <v>2736</v>
      </c>
      <c r="HA9" s="1">
        <v>0</v>
      </c>
      <c r="HB9" s="1">
        <v>0</v>
      </c>
      <c r="HC9" s="1">
        <v>0</v>
      </c>
      <c r="HD9" s="1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O9" s="12"/>
      <c r="HP9" t="s">
        <v>2367</v>
      </c>
      <c r="HQ9" s="37" t="s">
        <v>2736</v>
      </c>
      <c r="HR9" s="1">
        <v>0</v>
      </c>
      <c r="HS9" s="1">
        <v>0</v>
      </c>
      <c r="HT9" s="1">
        <v>0</v>
      </c>
      <c r="HU9" s="1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f t="shared" si="51"/>
        <v>0</v>
      </c>
      <c r="IE9" s="12"/>
      <c r="IF9" s="12"/>
      <c r="IG9" t="s">
        <v>2367</v>
      </c>
      <c r="IH9" s="37" t="s">
        <v>2736</v>
      </c>
      <c r="II9" s="1">
        <v>6.9039351851851852E-2</v>
      </c>
      <c r="IJ9" s="1">
        <v>6.5462962962962959E-2</v>
      </c>
      <c r="IK9" s="1">
        <v>9.2592592592592585E-4</v>
      </c>
      <c r="IL9" s="1">
        <v>2.6504629629629625E-3</v>
      </c>
      <c r="IM9">
        <v>6</v>
      </c>
      <c r="IN9">
        <v>86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f t="shared" si="52"/>
        <v>86</v>
      </c>
      <c r="IV9" s="12"/>
      <c r="IW9" s="12"/>
      <c r="IX9" t="s">
        <v>2367</v>
      </c>
      <c r="IY9" s="37" t="s">
        <v>2736</v>
      </c>
      <c r="IZ9" s="1">
        <v>3.4571759259259253E-2</v>
      </c>
      <c r="JA9" s="1">
        <v>3.1006944444444445E-2</v>
      </c>
      <c r="JB9" s="1">
        <v>3.4722222222222222E-5</v>
      </c>
      <c r="JC9" s="1">
        <v>3.5185185185185185E-3</v>
      </c>
      <c r="JD9">
        <v>4</v>
      </c>
      <c r="JE9">
        <v>60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f t="shared" si="53"/>
        <v>60</v>
      </c>
      <c r="JN9" s="12"/>
      <c r="JO9" t="s">
        <v>2367</v>
      </c>
      <c r="JP9" s="37" t="s">
        <v>2736</v>
      </c>
      <c r="JQ9" s="12"/>
      <c r="JR9" s="1">
        <f t="shared" si="54"/>
        <v>9.6469907407407407E-2</v>
      </c>
      <c r="JS9" s="12"/>
      <c r="JT9" s="12"/>
      <c r="JU9" s="12">
        <f t="shared" si="55"/>
        <v>10</v>
      </c>
      <c r="JV9">
        <f t="shared" si="56"/>
        <v>146</v>
      </c>
      <c r="JW9">
        <f t="shared" si="57"/>
        <v>0</v>
      </c>
      <c r="JX9">
        <f t="shared" si="58"/>
        <v>0</v>
      </c>
      <c r="JY9">
        <v>0</v>
      </c>
      <c r="JZ9">
        <v>0</v>
      </c>
      <c r="KA9">
        <v>0</v>
      </c>
      <c r="KB9" s="12">
        <f t="shared" si="59"/>
        <v>0</v>
      </c>
      <c r="KC9" s="12">
        <f t="shared" si="60"/>
        <v>146</v>
      </c>
      <c r="KE9" s="12" t="e">
        <f t="shared" si="61"/>
        <v>#DIV/0!</v>
      </c>
      <c r="KF9" t="s">
        <v>2367</v>
      </c>
      <c r="KG9" s="37" t="s">
        <v>2736</v>
      </c>
      <c r="KH9" s="1"/>
      <c r="KI9" s="1">
        <f t="shared" si="0"/>
        <v>0.1578877314814815</v>
      </c>
      <c r="KJ9" s="1"/>
      <c r="KK9" s="1"/>
      <c r="KL9">
        <f t="shared" si="62"/>
        <v>119</v>
      </c>
      <c r="KS9" s="12">
        <f t="shared" si="1"/>
        <v>95.043333333333337</v>
      </c>
      <c r="KT9">
        <f t="shared" si="63"/>
        <v>1191</v>
      </c>
      <c r="KU9">
        <f t="shared" si="2"/>
        <v>940</v>
      </c>
      <c r="KV9" s="12">
        <f t="shared" si="89"/>
        <v>126.70212765957447</v>
      </c>
      <c r="KW9">
        <f t="shared" si="3"/>
        <v>36.333333333333336</v>
      </c>
      <c r="KX9" t="s">
        <v>2367</v>
      </c>
      <c r="KY9" s="37" t="s">
        <v>2736</v>
      </c>
      <c r="KZ9" t="s">
        <v>2690</v>
      </c>
      <c r="LA9">
        <v>8</v>
      </c>
      <c r="LB9" s="1">
        <v>0.28940972222222222</v>
      </c>
      <c r="LC9" s="1">
        <v>0.26427083333333334</v>
      </c>
      <c r="LD9" s="1">
        <v>9.5138888888888894E-3</v>
      </c>
      <c r="LE9" s="1">
        <v>1.5601851851851851E-2</v>
      </c>
      <c r="LF9">
        <v>55</v>
      </c>
      <c r="LG9">
        <v>561</v>
      </c>
      <c r="LH9">
        <v>489</v>
      </c>
      <c r="LI9">
        <v>30</v>
      </c>
      <c r="LJ9">
        <v>0</v>
      </c>
      <c r="LK9">
        <v>0</v>
      </c>
      <c r="LL9">
        <v>0</v>
      </c>
      <c r="LM9">
        <v>94.22</v>
      </c>
      <c r="LN9">
        <f t="shared" si="64"/>
        <v>531</v>
      </c>
      <c r="LO9">
        <v>524</v>
      </c>
      <c r="LP9" s="12">
        <f t="shared" si="65"/>
        <v>101.33587786259541</v>
      </c>
      <c r="LQ9" t="s">
        <v>2367</v>
      </c>
      <c r="LR9" s="37" t="s">
        <v>2736</v>
      </c>
      <c r="LS9" t="s">
        <v>2690</v>
      </c>
      <c r="LT9">
        <v>8</v>
      </c>
      <c r="LU9" s="1">
        <v>0.2519791666666667</v>
      </c>
      <c r="LV9" s="1">
        <v>0.23196759259259259</v>
      </c>
      <c r="LW9" s="1">
        <v>8.2523148148148148E-3</v>
      </c>
      <c r="LX9" s="1">
        <v>1.1759259259259259E-2</v>
      </c>
      <c r="LY9">
        <v>56</v>
      </c>
      <c r="LZ9">
        <v>538</v>
      </c>
      <c r="MA9">
        <v>649</v>
      </c>
      <c r="MB9">
        <v>31</v>
      </c>
      <c r="MC9">
        <v>0</v>
      </c>
      <c r="MD9">
        <v>0</v>
      </c>
      <c r="ME9">
        <v>0</v>
      </c>
      <c r="MF9">
        <v>95.44</v>
      </c>
      <c r="MG9">
        <f t="shared" si="66"/>
        <v>507</v>
      </c>
      <c r="MH9">
        <v>524</v>
      </c>
      <c r="MI9" s="12">
        <f t="shared" si="67"/>
        <v>96.755725190839698</v>
      </c>
      <c r="MJ9" t="s">
        <v>2367</v>
      </c>
      <c r="MK9" s="37" t="s">
        <v>2736</v>
      </c>
      <c r="ML9" t="s">
        <v>2690</v>
      </c>
      <c r="MM9">
        <v>8</v>
      </c>
      <c r="MN9" s="1">
        <v>0.20895833333333333</v>
      </c>
      <c r="MO9" s="1">
        <v>0.1307986111111111</v>
      </c>
      <c r="MP9" s="1">
        <v>4.2013888888888885E-2</v>
      </c>
      <c r="MQ9" s="1">
        <v>3.6134259259259262E-2</v>
      </c>
      <c r="MR9">
        <v>64</v>
      </c>
      <c r="MS9">
        <v>390</v>
      </c>
      <c r="MT9">
        <v>87</v>
      </c>
      <c r="MU9">
        <v>4</v>
      </c>
      <c r="MV9">
        <v>0</v>
      </c>
      <c r="MW9">
        <v>0</v>
      </c>
      <c r="MX9">
        <v>0</v>
      </c>
      <c r="MY9">
        <v>95.6</v>
      </c>
      <c r="MZ9">
        <f t="shared" si="68"/>
        <v>386</v>
      </c>
      <c r="NA9">
        <v>262</v>
      </c>
      <c r="NB9" s="12">
        <f t="shared" si="69"/>
        <v>147.32824427480915</v>
      </c>
      <c r="NC9" t="s">
        <v>2367</v>
      </c>
      <c r="ND9" s="37" t="s">
        <v>2736</v>
      </c>
      <c r="NE9" t="s">
        <v>2690</v>
      </c>
      <c r="NF9">
        <v>8</v>
      </c>
      <c r="NG9" s="1">
        <v>0.25188657407407405</v>
      </c>
      <c r="NH9" s="1">
        <v>0.23797453703703705</v>
      </c>
      <c r="NI9" s="1">
        <v>5.185185185185185E-3</v>
      </c>
      <c r="NJ9" s="1">
        <v>8.7152777777777784E-3</v>
      </c>
      <c r="NK9">
        <v>26</v>
      </c>
      <c r="NL9">
        <v>544</v>
      </c>
      <c r="NM9">
        <v>496</v>
      </c>
      <c r="NN9">
        <v>9</v>
      </c>
      <c r="NO9">
        <v>0</v>
      </c>
      <c r="NP9">
        <v>0</v>
      </c>
      <c r="NQ9">
        <v>0</v>
      </c>
      <c r="NR9">
        <v>98.22</v>
      </c>
      <c r="NS9">
        <f t="shared" si="70"/>
        <v>535</v>
      </c>
      <c r="NT9">
        <v>524</v>
      </c>
      <c r="NU9" s="12">
        <f t="shared" si="71"/>
        <v>102.09923664122138</v>
      </c>
      <c r="NV9" t="s">
        <v>2367</v>
      </c>
      <c r="NW9" s="37" t="s">
        <v>2736</v>
      </c>
      <c r="NX9" t="s">
        <v>2690</v>
      </c>
      <c r="NY9">
        <v>8</v>
      </c>
      <c r="NZ9" s="1">
        <v>0.28251157407407407</v>
      </c>
      <c r="OA9" s="1">
        <v>0.2522685185185185</v>
      </c>
      <c r="OB9" s="1">
        <v>1.6851851851851851E-2</v>
      </c>
      <c r="OC9" s="1">
        <v>1.3379629629629628E-2</v>
      </c>
      <c r="OD9">
        <v>46</v>
      </c>
      <c r="OE9">
        <v>558</v>
      </c>
      <c r="OF9">
        <v>840</v>
      </c>
      <c r="OG9">
        <v>25</v>
      </c>
      <c r="OH9">
        <v>0</v>
      </c>
      <c r="OI9">
        <v>0</v>
      </c>
      <c r="OJ9">
        <v>0</v>
      </c>
      <c r="OK9">
        <v>97.11</v>
      </c>
      <c r="OL9">
        <f t="shared" si="72"/>
        <v>533</v>
      </c>
      <c r="OM9">
        <v>524</v>
      </c>
      <c r="ON9" s="12">
        <f t="shared" si="73"/>
        <v>101.71755725190839</v>
      </c>
      <c r="OO9" t="s">
        <v>2367</v>
      </c>
      <c r="OP9" s="37" t="s">
        <v>2736</v>
      </c>
      <c r="OQ9" t="s">
        <v>2690</v>
      </c>
      <c r="OS9" s="1">
        <v>0</v>
      </c>
      <c r="OT9" s="1">
        <v>0</v>
      </c>
      <c r="OU9" s="1">
        <v>0</v>
      </c>
      <c r="OV9" s="1">
        <v>0</v>
      </c>
      <c r="OW9">
        <v>0</v>
      </c>
      <c r="OX9">
        <v>0</v>
      </c>
      <c r="OY9">
        <v>69</v>
      </c>
      <c r="OZ9">
        <v>1</v>
      </c>
      <c r="PA9">
        <v>0</v>
      </c>
      <c r="PB9">
        <v>0</v>
      </c>
      <c r="PC9">
        <v>0</v>
      </c>
      <c r="PD9">
        <v>98.57</v>
      </c>
      <c r="PE9">
        <f t="shared" si="74"/>
        <v>-1</v>
      </c>
      <c r="PG9" s="12"/>
      <c r="PH9" t="s">
        <v>2367</v>
      </c>
      <c r="PI9" s="37" t="s">
        <v>2736</v>
      </c>
      <c r="PJ9" t="s">
        <v>2690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>
        <v>0</v>
      </c>
      <c r="PR9">
        <v>35</v>
      </c>
      <c r="PS9">
        <v>8</v>
      </c>
      <c r="PT9">
        <v>0</v>
      </c>
      <c r="PU9">
        <v>0</v>
      </c>
      <c r="PV9">
        <v>0</v>
      </c>
      <c r="PW9">
        <v>81.400000000000006</v>
      </c>
      <c r="PX9">
        <f t="shared" si="4"/>
        <v>35</v>
      </c>
      <c r="PZ9" s="12"/>
      <c r="QA9" t="s">
        <v>2367</v>
      </c>
      <c r="QB9" s="37" t="s">
        <v>2736</v>
      </c>
      <c r="QC9" t="s">
        <v>2690</v>
      </c>
      <c r="QD9">
        <v>8</v>
      </c>
      <c r="QE9" s="1">
        <v>0.28251157407407407</v>
      </c>
      <c r="QF9" s="1">
        <v>0.2522685185185185</v>
      </c>
      <c r="QG9" s="1">
        <v>1.6851851851851851E-2</v>
      </c>
      <c r="QH9" s="1">
        <v>1.3379629629629628E-2</v>
      </c>
      <c r="QI9">
        <v>46</v>
      </c>
      <c r="QJ9">
        <v>558</v>
      </c>
      <c r="QK9">
        <v>944</v>
      </c>
      <c r="QL9">
        <v>34</v>
      </c>
      <c r="QM9">
        <v>0</v>
      </c>
      <c r="QN9">
        <v>0</v>
      </c>
      <c r="QO9">
        <v>0</v>
      </c>
      <c r="QP9">
        <v>96.52</v>
      </c>
      <c r="QQ9">
        <f t="shared" si="75"/>
        <v>524</v>
      </c>
      <c r="QR9">
        <v>524</v>
      </c>
      <c r="QS9" s="12">
        <f t="shared" si="76"/>
        <v>100</v>
      </c>
      <c r="QT9" t="s">
        <v>2367</v>
      </c>
      <c r="QU9" s="37" t="s">
        <v>2736</v>
      </c>
      <c r="QV9" t="s">
        <v>2690</v>
      </c>
      <c r="QX9" s="1">
        <v>0.28476851851851853</v>
      </c>
      <c r="QY9" s="1">
        <v>0.11730324074074074</v>
      </c>
      <c r="QZ9" s="1">
        <v>8.184027777777779E-2</v>
      </c>
      <c r="RA9" s="1">
        <v>8.5613425925925926E-2</v>
      </c>
      <c r="RB9">
        <v>247</v>
      </c>
      <c r="RC9">
        <f t="shared" si="77"/>
        <v>2591</v>
      </c>
      <c r="RD9">
        <f t="shared" si="5"/>
        <v>2638</v>
      </c>
      <c r="RE9">
        <f t="shared" si="6"/>
        <v>100</v>
      </c>
      <c r="RF9">
        <v>0</v>
      </c>
      <c r="RG9">
        <v>0</v>
      </c>
      <c r="RH9">
        <v>0</v>
      </c>
      <c r="RI9">
        <v>96.11</v>
      </c>
      <c r="RJ9">
        <f t="shared" si="78"/>
        <v>2483</v>
      </c>
      <c r="RK9">
        <f t="shared" si="79"/>
        <v>2358</v>
      </c>
      <c r="RL9" s="12">
        <f t="shared" si="80"/>
        <v>105.30110262934691</v>
      </c>
      <c r="RM9" s="1">
        <f t="shared" si="81"/>
        <v>0.22345601851851854</v>
      </c>
      <c r="RN9" t="s">
        <v>2367</v>
      </c>
      <c r="RO9" s="37" t="s">
        <v>2736</v>
      </c>
      <c r="RP9" t="s">
        <v>2690</v>
      </c>
      <c r="RQ9">
        <v>4</v>
      </c>
      <c r="RR9" s="1">
        <v>0.2623611111111111</v>
      </c>
      <c r="RS9" s="1">
        <v>0.20917824074074073</v>
      </c>
      <c r="RT9" s="1">
        <v>3.170138888888889E-2</v>
      </c>
      <c r="RU9" s="1">
        <v>2.146990740740741E-2</v>
      </c>
      <c r="RV9">
        <v>34</v>
      </c>
      <c r="RW9">
        <v>578</v>
      </c>
      <c r="RX9">
        <v>412</v>
      </c>
      <c r="RY9">
        <v>26</v>
      </c>
      <c r="RZ9">
        <v>0</v>
      </c>
      <c r="SA9">
        <v>0</v>
      </c>
      <c r="SB9">
        <v>0</v>
      </c>
      <c r="SC9">
        <v>94.06</v>
      </c>
      <c r="SD9">
        <f t="shared" si="7"/>
        <v>552</v>
      </c>
      <c r="SE9">
        <v>524</v>
      </c>
      <c r="SF9" s="12">
        <f t="shared" si="91"/>
        <v>105.34351145038168</v>
      </c>
      <c r="SG9" t="s">
        <v>2367</v>
      </c>
      <c r="SH9" s="37" t="s">
        <v>2736</v>
      </c>
      <c r="SI9" t="s">
        <v>2690</v>
      </c>
      <c r="SJ9">
        <v>8</v>
      </c>
      <c r="SK9" s="1">
        <v>0.27814814814814814</v>
      </c>
      <c r="SL9" s="1">
        <v>0.26295138888888886</v>
      </c>
      <c r="SM9" s="1">
        <v>4.5023148148148149E-3</v>
      </c>
      <c r="SN9" s="1">
        <v>1.068287037037037E-2</v>
      </c>
      <c r="SO9">
        <v>37</v>
      </c>
      <c r="SP9">
        <v>564</v>
      </c>
      <c r="SQ9">
        <v>665</v>
      </c>
      <c r="SR9">
        <v>3</v>
      </c>
      <c r="SS9">
        <v>0</v>
      </c>
      <c r="ST9">
        <v>0</v>
      </c>
      <c r="SU9">
        <v>0</v>
      </c>
      <c r="SV9">
        <v>99.55</v>
      </c>
      <c r="SW9">
        <f t="shared" si="8"/>
        <v>561</v>
      </c>
      <c r="SX9">
        <v>524</v>
      </c>
      <c r="SY9" s="12">
        <f t="shared" si="9"/>
        <v>107.06106870229009</v>
      </c>
      <c r="SZ9" t="s">
        <v>2367</v>
      </c>
      <c r="TA9" s="37" t="s">
        <v>2736</v>
      </c>
      <c r="TB9" t="s">
        <v>2690</v>
      </c>
      <c r="TC9">
        <v>8</v>
      </c>
      <c r="TD9" s="1">
        <v>0.31063657407407408</v>
      </c>
      <c r="TE9" s="1">
        <v>0.27108796296296295</v>
      </c>
      <c r="TF9" s="1">
        <v>2.8877314814814817E-2</v>
      </c>
      <c r="TG9" s="1">
        <v>1.0671296296296297E-2</v>
      </c>
      <c r="TH9">
        <v>36</v>
      </c>
      <c r="TI9">
        <v>520</v>
      </c>
      <c r="TJ9">
        <v>486</v>
      </c>
      <c r="TK9">
        <v>8</v>
      </c>
      <c r="TL9">
        <v>0</v>
      </c>
      <c r="TM9">
        <v>0</v>
      </c>
      <c r="TN9">
        <v>0</v>
      </c>
      <c r="TO9">
        <v>98.38</v>
      </c>
      <c r="TP9">
        <f t="shared" si="10"/>
        <v>512</v>
      </c>
      <c r="TQ9">
        <v>524</v>
      </c>
      <c r="TR9" s="12">
        <f t="shared" si="11"/>
        <v>97.70992366412213</v>
      </c>
      <c r="TS9" t="s">
        <v>2367</v>
      </c>
      <c r="TT9" s="37" t="s">
        <v>2736</v>
      </c>
      <c r="TU9" t="s">
        <v>2690</v>
      </c>
      <c r="TV9">
        <v>8</v>
      </c>
      <c r="TW9" s="1">
        <v>0.28502314814814816</v>
      </c>
      <c r="TX9" s="1">
        <v>0.25081018518518522</v>
      </c>
      <c r="TY9" s="1">
        <v>1.9444444444444445E-2</v>
      </c>
      <c r="TZ9" s="1">
        <v>1.4745370370370372E-2</v>
      </c>
      <c r="UA9">
        <v>36</v>
      </c>
      <c r="UB9">
        <v>557</v>
      </c>
      <c r="UC9">
        <v>438</v>
      </c>
      <c r="UD9">
        <v>8</v>
      </c>
      <c r="UE9">
        <v>0</v>
      </c>
      <c r="UF9">
        <v>0</v>
      </c>
      <c r="UG9">
        <v>0</v>
      </c>
      <c r="UH9">
        <v>98.21</v>
      </c>
      <c r="UI9">
        <f t="shared" si="12"/>
        <v>549</v>
      </c>
      <c r="UJ9">
        <v>524</v>
      </c>
      <c r="UK9" s="12">
        <f t="shared" si="13"/>
        <v>104.7709923664122</v>
      </c>
      <c r="UL9" t="s">
        <v>2367</v>
      </c>
      <c r="UM9" s="37" t="s">
        <v>2736</v>
      </c>
      <c r="UN9" t="s">
        <v>2690</v>
      </c>
      <c r="UO9">
        <v>8</v>
      </c>
      <c r="UP9" s="1">
        <v>0.30290509259259263</v>
      </c>
      <c r="UQ9" s="1">
        <v>0.27128472222222222</v>
      </c>
      <c r="UR9" s="1">
        <v>9.6412037037037039E-3</v>
      </c>
      <c r="US9" s="1">
        <v>2.1967592592592594E-2</v>
      </c>
      <c r="UT9">
        <v>38</v>
      </c>
      <c r="UU9">
        <v>548</v>
      </c>
      <c r="UV9">
        <v>725</v>
      </c>
      <c r="UW9">
        <v>10</v>
      </c>
      <c r="UX9">
        <v>0</v>
      </c>
      <c r="UY9">
        <v>0</v>
      </c>
      <c r="UZ9">
        <v>0</v>
      </c>
      <c r="VA9">
        <v>98.64</v>
      </c>
      <c r="VB9">
        <f t="shared" si="14"/>
        <v>538</v>
      </c>
      <c r="VC9">
        <v>524</v>
      </c>
      <c r="VD9" s="12">
        <f t="shared" si="15"/>
        <v>102.67175572519085</v>
      </c>
      <c r="VE9" t="s">
        <v>2367</v>
      </c>
      <c r="VF9" s="37" t="s">
        <v>2736</v>
      </c>
      <c r="VG9" t="s">
        <v>2690</v>
      </c>
      <c r="VH9">
        <v>8</v>
      </c>
      <c r="VI9" s="1">
        <v>0</v>
      </c>
      <c r="VJ9" s="1">
        <v>0</v>
      </c>
      <c r="VK9" s="1">
        <v>0</v>
      </c>
      <c r="VL9" s="1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f t="shared" si="16"/>
        <v>0</v>
      </c>
      <c r="VV9">
        <v>524</v>
      </c>
      <c r="VW9" s="12">
        <f t="shared" si="17"/>
        <v>0</v>
      </c>
      <c r="VX9" t="s">
        <v>2367</v>
      </c>
      <c r="VY9" s="37" t="s">
        <v>2736</v>
      </c>
      <c r="VZ9" t="s">
        <v>2690</v>
      </c>
      <c r="WA9">
        <v>8</v>
      </c>
      <c r="WB9" s="1">
        <v>0</v>
      </c>
      <c r="WC9" s="1">
        <v>0</v>
      </c>
      <c r="WD9" s="1">
        <v>0</v>
      </c>
      <c r="WE9" s="1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f t="shared" si="18"/>
        <v>0</v>
      </c>
      <c r="WO9">
        <v>524</v>
      </c>
      <c r="WP9" s="12">
        <f t="shared" si="19"/>
        <v>0</v>
      </c>
      <c r="WQ9" t="s">
        <v>2367</v>
      </c>
      <c r="WR9" s="37" t="s">
        <v>2736</v>
      </c>
      <c r="WS9" t="s">
        <v>2690</v>
      </c>
      <c r="WT9">
        <v>8</v>
      </c>
      <c r="WU9" s="1">
        <v>0.30290509259259263</v>
      </c>
      <c r="WV9" s="1">
        <v>0.27128472222222222</v>
      </c>
      <c r="WW9" s="1">
        <v>9.6412037037037039E-3</v>
      </c>
      <c r="WX9" s="1">
        <v>2.1967592592592594E-2</v>
      </c>
      <c r="WY9">
        <v>38</v>
      </c>
      <c r="WZ9">
        <v>548</v>
      </c>
      <c r="XA9">
        <v>725</v>
      </c>
      <c r="XB9">
        <v>10</v>
      </c>
      <c r="XC9">
        <v>0</v>
      </c>
      <c r="XD9">
        <v>0</v>
      </c>
      <c r="XE9">
        <v>0</v>
      </c>
      <c r="XF9">
        <v>98.64</v>
      </c>
      <c r="XG9">
        <f t="shared" si="20"/>
        <v>538</v>
      </c>
      <c r="XH9">
        <v>524</v>
      </c>
      <c r="XI9" s="12">
        <f t="shared" si="21"/>
        <v>102.67175572519085</v>
      </c>
      <c r="XJ9" t="s">
        <v>2367</v>
      </c>
      <c r="XK9" s="37" t="s">
        <v>2736</v>
      </c>
      <c r="XL9" t="s">
        <v>2690</v>
      </c>
      <c r="XM9">
        <v>8</v>
      </c>
      <c r="XN9" s="1">
        <v>0.43909722222222225</v>
      </c>
      <c r="XO9" s="1">
        <f t="shared" si="82"/>
        <v>0.25306249999999997</v>
      </c>
      <c r="XP9" s="1">
        <v>9.418981481481481E-2</v>
      </c>
      <c r="XQ9" s="1">
        <v>7.9560185185185192E-2</v>
      </c>
      <c r="XR9">
        <v>181</v>
      </c>
      <c r="XS9">
        <v>2767</v>
      </c>
      <c r="XT9">
        <v>2726</v>
      </c>
      <c r="XU9">
        <v>55</v>
      </c>
      <c r="XV9">
        <v>0</v>
      </c>
      <c r="XW9">
        <v>0</v>
      </c>
      <c r="XX9">
        <v>0</v>
      </c>
      <c r="XY9">
        <v>98.02</v>
      </c>
      <c r="XZ9">
        <f t="shared" si="22"/>
        <v>2712</v>
      </c>
      <c r="YA9">
        <f t="shared" si="83"/>
        <v>2620</v>
      </c>
      <c r="YB9" s="12">
        <f t="shared" si="23"/>
        <v>103.5114503816794</v>
      </c>
    </row>
    <row r="10" spans="1:652">
      <c r="A10" t="s">
        <v>2368</v>
      </c>
      <c r="B10" s="37" t="s">
        <v>2736</v>
      </c>
      <c r="C10" t="s">
        <v>2690</v>
      </c>
      <c r="D10">
        <v>8</v>
      </c>
      <c r="E10" s="1">
        <v>0.4337152777777778</v>
      </c>
      <c r="F10" s="1">
        <v>0.35296296296296298</v>
      </c>
      <c r="G10" s="1">
        <v>6.1342592592592594E-2</v>
      </c>
      <c r="H10" s="1">
        <v>1.9386574074074073E-2</v>
      </c>
      <c r="I10">
        <v>33</v>
      </c>
      <c r="J10">
        <v>505</v>
      </c>
      <c r="K10">
        <v>412</v>
      </c>
      <c r="L10">
        <v>9</v>
      </c>
      <c r="M10">
        <v>0</v>
      </c>
      <c r="N10">
        <v>0</v>
      </c>
      <c r="O10">
        <v>0</v>
      </c>
      <c r="P10">
        <v>97.86</v>
      </c>
      <c r="Q10">
        <f t="shared" si="24"/>
        <v>496</v>
      </c>
      <c r="R10">
        <v>262</v>
      </c>
      <c r="S10" s="12">
        <f t="shared" si="25"/>
        <v>189.31297709923663</v>
      </c>
      <c r="T10" t="s">
        <v>2368</v>
      </c>
      <c r="U10" s="37" t="s">
        <v>2736</v>
      </c>
      <c r="V10" s="1">
        <v>0.38185185185185189</v>
      </c>
      <c r="W10" s="1">
        <v>0.30807870370370372</v>
      </c>
      <c r="X10" s="1">
        <v>4.8078703703703707E-2</v>
      </c>
      <c r="Y10" s="1">
        <v>2.56712962962963E-2</v>
      </c>
      <c r="Z10">
        <v>30</v>
      </c>
      <c r="AA10">
        <v>539</v>
      </c>
      <c r="AB10">
        <v>612</v>
      </c>
      <c r="AC10">
        <v>16</v>
      </c>
      <c r="AD10">
        <v>0</v>
      </c>
      <c r="AE10">
        <v>0</v>
      </c>
      <c r="AF10">
        <v>0</v>
      </c>
      <c r="AG10">
        <v>97.45</v>
      </c>
      <c r="AH10">
        <f t="shared" si="26"/>
        <v>523</v>
      </c>
      <c r="AI10">
        <v>262</v>
      </c>
      <c r="AJ10" s="12">
        <f t="shared" si="27"/>
        <v>199.61832061068702</v>
      </c>
      <c r="AK10" t="s">
        <v>2368</v>
      </c>
      <c r="AL10" s="37" t="s">
        <v>2736</v>
      </c>
      <c r="AM10" s="1">
        <v>0.47353009259259254</v>
      </c>
      <c r="AN10" s="1">
        <v>0.38280092592592596</v>
      </c>
      <c r="AO10" s="1">
        <v>4.6527777777777779E-2</v>
      </c>
      <c r="AP10" s="1">
        <v>4.4189814814814814E-2</v>
      </c>
      <c r="AQ10">
        <v>64</v>
      </c>
      <c r="AR10">
        <v>428</v>
      </c>
      <c r="AS10">
        <v>241</v>
      </c>
      <c r="AT10">
        <v>8</v>
      </c>
      <c r="AU10">
        <v>0</v>
      </c>
      <c r="AV10">
        <v>0</v>
      </c>
      <c r="AW10">
        <v>0</v>
      </c>
      <c r="AX10">
        <v>96.79</v>
      </c>
      <c r="AY10">
        <f t="shared" si="28"/>
        <v>420</v>
      </c>
      <c r="AZ10">
        <v>262</v>
      </c>
      <c r="BA10" s="12">
        <f t="shared" si="29"/>
        <v>160.30534351145039</v>
      </c>
      <c r="BB10" t="s">
        <v>2368</v>
      </c>
      <c r="BC10" s="37" t="s">
        <v>2736</v>
      </c>
      <c r="BD10" s="1">
        <v>0.39673611111111112</v>
      </c>
      <c r="BE10" s="1">
        <v>0.27381944444444445</v>
      </c>
      <c r="BF10" s="1">
        <v>6.3912037037037031E-2</v>
      </c>
      <c r="BG10" s="1">
        <v>5.8993055555555556E-2</v>
      </c>
      <c r="BH10">
        <v>52</v>
      </c>
      <c r="BI10">
        <v>310</v>
      </c>
      <c r="BJ10">
        <v>423</v>
      </c>
      <c r="BK10">
        <v>18</v>
      </c>
      <c r="BL10">
        <v>0</v>
      </c>
      <c r="BM10">
        <v>0</v>
      </c>
      <c r="BN10">
        <v>0</v>
      </c>
      <c r="BO10">
        <v>95.92</v>
      </c>
      <c r="BP10">
        <f t="shared" si="30"/>
        <v>292</v>
      </c>
      <c r="BQ10">
        <v>262</v>
      </c>
      <c r="BR10" s="12">
        <f t="shared" si="31"/>
        <v>111.45038167938932</v>
      </c>
      <c r="BS10" t="s">
        <v>2368</v>
      </c>
      <c r="BT10" s="37" t="s">
        <v>2736</v>
      </c>
      <c r="BU10" s="1">
        <v>0.16767361111111112</v>
      </c>
      <c r="BV10" s="1">
        <v>0.13310185185185186</v>
      </c>
      <c r="BW10" s="1">
        <v>1.7881944444444443E-2</v>
      </c>
      <c r="BX10" s="1">
        <v>1.667824074074074E-2</v>
      </c>
      <c r="BY10">
        <v>20</v>
      </c>
      <c r="BZ10">
        <v>181</v>
      </c>
      <c r="CA10">
        <v>146</v>
      </c>
      <c r="CB10">
        <v>10</v>
      </c>
      <c r="CC10">
        <v>0</v>
      </c>
      <c r="CD10">
        <v>0</v>
      </c>
      <c r="CE10">
        <v>0</v>
      </c>
      <c r="CF10">
        <v>93.59</v>
      </c>
      <c r="CG10">
        <f t="shared" si="32"/>
        <v>171</v>
      </c>
      <c r="CH10">
        <v>262</v>
      </c>
      <c r="CI10" s="12">
        <f t="shared" si="84"/>
        <v>65.267175572519093</v>
      </c>
      <c r="CJ10" t="s">
        <v>2368</v>
      </c>
      <c r="CK10" s="37" t="s">
        <v>2736</v>
      </c>
      <c r="CL10" s="1">
        <v>0.19246527777777778</v>
      </c>
      <c r="CM10" s="1">
        <v>9.0833333333333335E-2</v>
      </c>
      <c r="CN10" s="1">
        <v>9.3321759259259271E-2</v>
      </c>
      <c r="CO10" s="1">
        <v>8.2986111111111108E-3</v>
      </c>
      <c r="CP10">
        <v>16</v>
      </c>
      <c r="CQ10">
        <v>123</v>
      </c>
      <c r="CR10">
        <v>74</v>
      </c>
      <c r="CS10">
        <v>2</v>
      </c>
      <c r="CT10">
        <v>0</v>
      </c>
      <c r="CU10">
        <v>0</v>
      </c>
      <c r="CV10">
        <v>0</v>
      </c>
      <c r="CW10">
        <v>97.37</v>
      </c>
      <c r="CX10">
        <f t="shared" si="33"/>
        <v>121</v>
      </c>
      <c r="CZ10" s="12"/>
      <c r="DA10" t="s">
        <v>2368</v>
      </c>
      <c r="DB10" s="37" t="s">
        <v>2736</v>
      </c>
      <c r="DC10" s="1">
        <v>0</v>
      </c>
      <c r="DD10" s="1">
        <v>0</v>
      </c>
      <c r="DE10" s="1">
        <v>0</v>
      </c>
      <c r="DF10" s="1">
        <v>0</v>
      </c>
      <c r="DG10">
        <v>0</v>
      </c>
      <c r="DH10">
        <v>0</v>
      </c>
      <c r="DI10">
        <v>98</v>
      </c>
      <c r="DJ10">
        <v>1</v>
      </c>
      <c r="DK10">
        <v>0</v>
      </c>
      <c r="DL10">
        <v>0</v>
      </c>
      <c r="DM10">
        <v>0</v>
      </c>
      <c r="DN10">
        <v>98.99</v>
      </c>
      <c r="DO10">
        <f t="shared" si="34"/>
        <v>-1</v>
      </c>
      <c r="DQ10" s="12"/>
      <c r="DR10" t="s">
        <v>2368</v>
      </c>
      <c r="DS10" s="37" t="s">
        <v>2736</v>
      </c>
      <c r="DT10" s="12"/>
      <c r="DU10" s="1">
        <v>0.13310185185185186</v>
      </c>
      <c r="DV10" s="12"/>
      <c r="DW10" s="12"/>
      <c r="DX10" s="12"/>
      <c r="DY10">
        <f t="shared" si="35"/>
        <v>304</v>
      </c>
      <c r="DZ10">
        <f t="shared" si="36"/>
        <v>318</v>
      </c>
      <c r="EA10">
        <f t="shared" si="37"/>
        <v>13</v>
      </c>
      <c r="EB10">
        <v>0</v>
      </c>
      <c r="EC10">
        <v>0</v>
      </c>
      <c r="ED10">
        <v>0</v>
      </c>
      <c r="EE10" s="12">
        <f t="shared" si="38"/>
        <v>93.59</v>
      </c>
      <c r="EF10">
        <f t="shared" si="39"/>
        <v>291</v>
      </c>
      <c r="EG10">
        <v>262</v>
      </c>
      <c r="EH10" s="12">
        <f t="shared" si="40"/>
        <v>111.06870229007633</v>
      </c>
      <c r="EI10" t="s">
        <v>2368</v>
      </c>
      <c r="EJ10" s="37" t="s">
        <v>2736</v>
      </c>
      <c r="EK10" s="1"/>
      <c r="EL10" s="1">
        <f t="shared" si="41"/>
        <v>0.29015277777777781</v>
      </c>
      <c r="EM10" s="1"/>
      <c r="EN10" s="1"/>
      <c r="EO10">
        <f t="shared" si="42"/>
        <v>215</v>
      </c>
      <c r="EV10" s="102">
        <f t="shared" si="43"/>
        <v>96.322000000000003</v>
      </c>
      <c r="EW10">
        <f t="shared" si="44"/>
        <v>2022</v>
      </c>
      <c r="EX10">
        <f t="shared" si="45"/>
        <v>1310</v>
      </c>
      <c r="EY10" s="12">
        <f t="shared" si="46"/>
        <v>154.35114503816794</v>
      </c>
      <c r="EZ10" t="s">
        <v>2368</v>
      </c>
      <c r="FA10" s="37" t="s">
        <v>2736</v>
      </c>
      <c r="FB10" s="1">
        <v>0.40269675925925924</v>
      </c>
      <c r="FC10" s="1">
        <v>0.31601851851851853</v>
      </c>
      <c r="FD10" s="1">
        <v>3.4780092592592592E-2</v>
      </c>
      <c r="FE10" s="1">
        <v>5.1875000000000004E-2</v>
      </c>
      <c r="FF10">
        <v>61</v>
      </c>
      <c r="FG10">
        <v>442</v>
      </c>
      <c r="FH10">
        <v>321</v>
      </c>
      <c r="FI10">
        <v>10</v>
      </c>
      <c r="FJ10">
        <v>0</v>
      </c>
      <c r="FK10">
        <v>0</v>
      </c>
      <c r="FL10">
        <v>0</v>
      </c>
      <c r="FM10">
        <v>96.98</v>
      </c>
      <c r="FN10">
        <f t="shared" si="47"/>
        <v>432</v>
      </c>
      <c r="FO10">
        <v>367</v>
      </c>
      <c r="FP10" s="12">
        <f t="shared" si="85"/>
        <v>117.71117166212535</v>
      </c>
      <c r="FQ10" t="s">
        <v>2368</v>
      </c>
      <c r="FR10" s="37" t="s">
        <v>2736</v>
      </c>
      <c r="FS10" s="1">
        <v>0.48011574074074076</v>
      </c>
      <c r="FT10" s="1">
        <v>0.39747685185185189</v>
      </c>
      <c r="FU10" s="1">
        <v>4.2638888888888893E-2</v>
      </c>
      <c r="FV10" s="1">
        <v>0.04</v>
      </c>
      <c r="FW10">
        <v>26</v>
      </c>
      <c r="FX10">
        <v>538</v>
      </c>
      <c r="FY10">
        <v>383</v>
      </c>
      <c r="FZ10">
        <v>9</v>
      </c>
      <c r="GA10">
        <v>0</v>
      </c>
      <c r="GB10">
        <v>0</v>
      </c>
      <c r="GC10">
        <v>0</v>
      </c>
      <c r="GD10">
        <v>97.7</v>
      </c>
      <c r="GE10">
        <f t="shared" si="48"/>
        <v>529</v>
      </c>
      <c r="GF10">
        <v>367</v>
      </c>
      <c r="GG10" s="12">
        <f t="shared" si="86"/>
        <v>144.141689373297</v>
      </c>
      <c r="GH10" t="s">
        <v>2368</v>
      </c>
      <c r="GI10" s="37" t="s">
        <v>2736</v>
      </c>
      <c r="GJ10" s="1">
        <v>0.27555555555555555</v>
      </c>
      <c r="GK10" s="1">
        <v>0.22092592592592594</v>
      </c>
      <c r="GL10" s="1">
        <v>2.0428240740740743E-2</v>
      </c>
      <c r="GM10" s="1">
        <v>3.4201388888888885E-2</v>
      </c>
      <c r="GN10">
        <v>27</v>
      </c>
      <c r="GO10">
        <v>247</v>
      </c>
      <c r="GP10">
        <v>424</v>
      </c>
      <c r="GQ10">
        <v>13</v>
      </c>
      <c r="GR10">
        <v>0</v>
      </c>
      <c r="GS10">
        <v>0</v>
      </c>
      <c r="GT10">
        <v>0</v>
      </c>
      <c r="GU10">
        <v>97.03</v>
      </c>
      <c r="GV10">
        <f t="shared" si="49"/>
        <v>234</v>
      </c>
      <c r="GW10">
        <v>206</v>
      </c>
      <c r="GX10" s="12">
        <f t="shared" si="87"/>
        <v>113.59223300970874</v>
      </c>
      <c r="GY10" t="s">
        <v>2368</v>
      </c>
      <c r="GZ10" s="37" t="s">
        <v>2736</v>
      </c>
      <c r="HA10" s="1">
        <v>0.40432870370370372</v>
      </c>
      <c r="HB10" s="1">
        <v>0.29738425925925926</v>
      </c>
      <c r="HC10" s="1">
        <v>7.0601851851851846E-2</v>
      </c>
      <c r="HD10" s="1">
        <v>3.6331018518518519E-2</v>
      </c>
      <c r="HE10">
        <v>33</v>
      </c>
      <c r="HF10">
        <v>444</v>
      </c>
      <c r="HG10">
        <v>321</v>
      </c>
      <c r="HH10">
        <v>14</v>
      </c>
      <c r="HI10">
        <v>0</v>
      </c>
      <c r="HJ10">
        <v>0</v>
      </c>
      <c r="HK10">
        <v>0</v>
      </c>
      <c r="HL10">
        <v>95.82</v>
      </c>
      <c r="HM10">
        <f t="shared" si="50"/>
        <v>430</v>
      </c>
      <c r="HN10">
        <v>367</v>
      </c>
      <c r="HO10" s="12">
        <f t="shared" si="88"/>
        <v>117.16621253405994</v>
      </c>
      <c r="HP10" t="s">
        <v>2368</v>
      </c>
      <c r="HQ10" s="37" t="s">
        <v>2736</v>
      </c>
      <c r="HR10" s="1">
        <v>0</v>
      </c>
      <c r="HS10" s="1">
        <v>0</v>
      </c>
      <c r="HT10" s="1">
        <v>0</v>
      </c>
      <c r="HU10" s="1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f t="shared" si="51"/>
        <v>0</v>
      </c>
      <c r="IE10" s="12"/>
      <c r="IF10" s="12"/>
      <c r="IG10" t="s">
        <v>2368</v>
      </c>
      <c r="IH10" s="37" t="s">
        <v>2736</v>
      </c>
      <c r="II10" s="1">
        <v>0</v>
      </c>
      <c r="IJ10" s="1">
        <v>0</v>
      </c>
      <c r="IK10" s="1">
        <v>0</v>
      </c>
      <c r="IL10" s="1">
        <v>0</v>
      </c>
      <c r="IM10">
        <v>0</v>
      </c>
      <c r="IN10">
        <v>0</v>
      </c>
      <c r="IO10">
        <v>16</v>
      </c>
      <c r="IP10">
        <v>2</v>
      </c>
      <c r="IQ10">
        <v>0</v>
      </c>
      <c r="IR10">
        <v>0</v>
      </c>
      <c r="IS10">
        <v>0</v>
      </c>
      <c r="IT10">
        <v>88.89</v>
      </c>
      <c r="IU10">
        <f t="shared" si="52"/>
        <v>-2</v>
      </c>
      <c r="IV10" s="12"/>
      <c r="IW10" s="12"/>
      <c r="IX10" t="s">
        <v>2368</v>
      </c>
      <c r="IY10" s="37" t="s">
        <v>2736</v>
      </c>
      <c r="IZ10" s="1">
        <v>0</v>
      </c>
      <c r="JA10" s="1">
        <v>0</v>
      </c>
      <c r="JB10" s="1">
        <v>0</v>
      </c>
      <c r="JC10" s="1">
        <v>0</v>
      </c>
      <c r="JD10">
        <v>0</v>
      </c>
      <c r="JE10">
        <v>0</v>
      </c>
      <c r="JF10">
        <v>151</v>
      </c>
      <c r="JG10">
        <v>7</v>
      </c>
      <c r="JH10">
        <v>0</v>
      </c>
      <c r="JI10">
        <v>0</v>
      </c>
      <c r="JJ10">
        <v>0</v>
      </c>
      <c r="JK10">
        <v>95.57</v>
      </c>
      <c r="JL10">
        <f t="shared" si="53"/>
        <v>-7</v>
      </c>
      <c r="JN10" s="12"/>
      <c r="JO10" t="s">
        <v>2368</v>
      </c>
      <c r="JP10" s="37" t="s">
        <v>2736</v>
      </c>
      <c r="JQ10" s="12"/>
      <c r="JR10" s="1">
        <f t="shared" si="54"/>
        <v>0.29738425925925926</v>
      </c>
      <c r="JS10" s="12"/>
      <c r="JT10" s="12"/>
      <c r="JU10" s="12">
        <f t="shared" si="55"/>
        <v>33</v>
      </c>
      <c r="JV10">
        <f t="shared" si="56"/>
        <v>444</v>
      </c>
      <c r="JW10">
        <f t="shared" si="57"/>
        <v>488</v>
      </c>
      <c r="JX10">
        <f t="shared" si="58"/>
        <v>23</v>
      </c>
      <c r="JY10">
        <v>0</v>
      </c>
      <c r="JZ10">
        <v>0</v>
      </c>
      <c r="KA10">
        <v>0</v>
      </c>
      <c r="KB10" s="12">
        <f t="shared" si="59"/>
        <v>95.82</v>
      </c>
      <c r="KC10" s="12">
        <f t="shared" si="60"/>
        <v>421</v>
      </c>
      <c r="KD10">
        <v>367</v>
      </c>
      <c r="KE10" s="12">
        <f t="shared" si="61"/>
        <v>114.71389645776566</v>
      </c>
      <c r="KF10" t="s">
        <v>2368</v>
      </c>
      <c r="KG10" s="37" t="s">
        <v>2736</v>
      </c>
      <c r="KH10" s="1"/>
      <c r="KI10" s="1">
        <f t="shared" si="0"/>
        <v>0.3079513888888889</v>
      </c>
      <c r="KJ10" s="1"/>
      <c r="KK10" s="1"/>
      <c r="KL10">
        <f t="shared" si="62"/>
        <v>147</v>
      </c>
      <c r="KS10" s="12">
        <f t="shared" si="1"/>
        <v>96.882500000000007</v>
      </c>
      <c r="KT10">
        <f t="shared" si="63"/>
        <v>1616</v>
      </c>
      <c r="KU10">
        <f t="shared" si="2"/>
        <v>1307</v>
      </c>
      <c r="KV10" s="12">
        <f t="shared" si="89"/>
        <v>123.64192807957153</v>
      </c>
      <c r="KW10">
        <f t="shared" si="3"/>
        <v>36.75</v>
      </c>
      <c r="KX10" t="s">
        <v>2368</v>
      </c>
      <c r="KY10" s="37" t="s">
        <v>2736</v>
      </c>
      <c r="KZ10" t="s">
        <v>2690</v>
      </c>
      <c r="LA10">
        <v>8</v>
      </c>
      <c r="LB10" s="1">
        <v>0.43851851851851853</v>
      </c>
      <c r="LC10" s="1">
        <v>0.33664351851851854</v>
      </c>
      <c r="LD10" s="1">
        <v>4.7094907407407405E-2</v>
      </c>
      <c r="LE10" s="1">
        <v>5.4768518518518522E-2</v>
      </c>
      <c r="LF10">
        <v>38</v>
      </c>
      <c r="LG10">
        <v>496</v>
      </c>
      <c r="LH10">
        <v>267</v>
      </c>
      <c r="LI10">
        <v>15</v>
      </c>
      <c r="LJ10">
        <v>0</v>
      </c>
      <c r="LK10">
        <v>0</v>
      </c>
      <c r="LL10">
        <v>0</v>
      </c>
      <c r="LM10">
        <v>94.68</v>
      </c>
      <c r="LN10">
        <f t="shared" si="64"/>
        <v>481</v>
      </c>
      <c r="LO10">
        <v>524</v>
      </c>
      <c r="LP10" s="12">
        <f t="shared" si="65"/>
        <v>91.793893129770993</v>
      </c>
      <c r="LQ10" t="s">
        <v>2368</v>
      </c>
      <c r="LR10" s="37" t="s">
        <v>2736</v>
      </c>
      <c r="LS10" t="s">
        <v>2690</v>
      </c>
      <c r="LT10">
        <v>8</v>
      </c>
      <c r="LU10" s="1">
        <v>0.49289351851851854</v>
      </c>
      <c r="LV10" s="1">
        <v>0.37890046296296293</v>
      </c>
      <c r="LW10" s="1">
        <v>5.9895833333333336E-2</v>
      </c>
      <c r="LX10" s="1">
        <v>5.4085648148148147E-2</v>
      </c>
      <c r="LY10">
        <v>77</v>
      </c>
      <c r="LZ10">
        <v>574</v>
      </c>
      <c r="MA10">
        <v>494</v>
      </c>
      <c r="MB10">
        <v>43</v>
      </c>
      <c r="MC10">
        <v>0</v>
      </c>
      <c r="MD10">
        <v>0</v>
      </c>
      <c r="ME10">
        <v>0</v>
      </c>
      <c r="MF10">
        <v>91.99</v>
      </c>
      <c r="MG10">
        <f t="shared" si="66"/>
        <v>531</v>
      </c>
      <c r="MH10">
        <v>524</v>
      </c>
      <c r="MI10" s="12">
        <f t="shared" si="67"/>
        <v>101.33587786259541</v>
      </c>
      <c r="MJ10" t="s">
        <v>2368</v>
      </c>
      <c r="MK10" s="37" t="s">
        <v>2736</v>
      </c>
      <c r="ML10" t="s">
        <v>2690</v>
      </c>
      <c r="MM10">
        <v>8</v>
      </c>
      <c r="MN10" s="1">
        <v>0.31479166666666664</v>
      </c>
      <c r="MO10" s="1">
        <v>0.1938310185185185</v>
      </c>
      <c r="MP10" s="1">
        <v>6.1111111111111116E-2</v>
      </c>
      <c r="MQ10" s="1">
        <v>5.9849537037037041E-2</v>
      </c>
      <c r="MR10">
        <v>51</v>
      </c>
      <c r="MS10">
        <v>316</v>
      </c>
      <c r="MT10">
        <v>332</v>
      </c>
      <c r="MU10">
        <v>10</v>
      </c>
      <c r="MV10">
        <v>0</v>
      </c>
      <c r="MW10">
        <v>0</v>
      </c>
      <c r="MX10">
        <v>0</v>
      </c>
      <c r="MY10">
        <v>97.08</v>
      </c>
      <c r="MZ10">
        <f t="shared" si="68"/>
        <v>306</v>
      </c>
      <c r="NA10">
        <v>262</v>
      </c>
      <c r="NB10" s="12">
        <f t="shared" si="69"/>
        <v>116.79389312977099</v>
      </c>
      <c r="NC10" t="s">
        <v>2368</v>
      </c>
      <c r="ND10" s="37" t="s">
        <v>2736</v>
      </c>
      <c r="NE10" t="s">
        <v>2690</v>
      </c>
      <c r="NF10">
        <v>8</v>
      </c>
      <c r="NG10" s="1">
        <v>0.40721064814814811</v>
      </c>
      <c r="NH10" s="1">
        <v>0.3266087962962963</v>
      </c>
      <c r="NI10" s="1">
        <v>2.8495370370370369E-2</v>
      </c>
      <c r="NJ10" s="1">
        <v>5.2083333333333336E-2</v>
      </c>
      <c r="NK10">
        <v>22</v>
      </c>
      <c r="NL10">
        <v>555</v>
      </c>
      <c r="NM10">
        <v>379</v>
      </c>
      <c r="NN10">
        <v>10</v>
      </c>
      <c r="NO10">
        <v>0</v>
      </c>
      <c r="NP10">
        <v>0</v>
      </c>
      <c r="NQ10">
        <v>0</v>
      </c>
      <c r="NR10">
        <v>97.43</v>
      </c>
      <c r="NS10">
        <f t="shared" si="70"/>
        <v>545</v>
      </c>
      <c r="NT10">
        <v>524</v>
      </c>
      <c r="NU10" s="12">
        <f t="shared" si="71"/>
        <v>104.00763358778626</v>
      </c>
      <c r="NV10" t="s">
        <v>2368</v>
      </c>
      <c r="NW10" s="37" t="s">
        <v>2736</v>
      </c>
      <c r="NX10" t="s">
        <v>2690</v>
      </c>
      <c r="NY10">
        <v>8</v>
      </c>
      <c r="NZ10" s="1">
        <v>0.51406249999999998</v>
      </c>
      <c r="OA10" s="1">
        <v>0.39041666666666663</v>
      </c>
      <c r="OB10" s="1">
        <v>5.8344907407407408E-2</v>
      </c>
      <c r="OC10" s="1">
        <v>6.5289351851851848E-2</v>
      </c>
      <c r="OD10">
        <v>26</v>
      </c>
      <c r="OE10">
        <v>493</v>
      </c>
      <c r="OF10">
        <v>616</v>
      </c>
      <c r="OG10">
        <v>13</v>
      </c>
      <c r="OH10">
        <v>0</v>
      </c>
      <c r="OI10">
        <v>0</v>
      </c>
      <c r="OJ10">
        <v>0</v>
      </c>
      <c r="OK10">
        <v>97.93</v>
      </c>
      <c r="OL10">
        <f t="shared" si="72"/>
        <v>480</v>
      </c>
      <c r="OM10">
        <v>524</v>
      </c>
      <c r="ON10" s="12">
        <f t="shared" si="73"/>
        <v>91.603053435114504</v>
      </c>
      <c r="OO10" t="s">
        <v>2368</v>
      </c>
      <c r="OP10" s="37" t="s">
        <v>2736</v>
      </c>
      <c r="OQ10" t="s">
        <v>2690</v>
      </c>
      <c r="OS10" s="1">
        <v>3.3252314814814811E-2</v>
      </c>
      <c r="OT10" s="1">
        <v>3.1712962962962964E-2</v>
      </c>
      <c r="OU10" s="1">
        <v>1.3657407407407409E-3</v>
      </c>
      <c r="OV10" s="1">
        <v>1.6203703703703703E-4</v>
      </c>
      <c r="OW10">
        <v>3</v>
      </c>
      <c r="OX10">
        <v>53</v>
      </c>
      <c r="OY10">
        <v>47</v>
      </c>
      <c r="OZ10">
        <v>0</v>
      </c>
      <c r="PA10">
        <v>0</v>
      </c>
      <c r="PB10">
        <v>0</v>
      </c>
      <c r="PC10">
        <v>0</v>
      </c>
      <c r="PD10">
        <v>100</v>
      </c>
      <c r="PE10">
        <f t="shared" si="74"/>
        <v>53</v>
      </c>
      <c r="PG10" s="12"/>
      <c r="PH10" t="s">
        <v>2368</v>
      </c>
      <c r="PI10" s="37" t="s">
        <v>2736</v>
      </c>
      <c r="PJ10" t="s">
        <v>2690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>
        <v>0</v>
      </c>
      <c r="PR10">
        <v>249</v>
      </c>
      <c r="PS10">
        <v>11</v>
      </c>
      <c r="PT10">
        <v>0</v>
      </c>
      <c r="PU10">
        <v>0</v>
      </c>
      <c r="PV10">
        <v>0</v>
      </c>
      <c r="PW10">
        <v>95.77</v>
      </c>
      <c r="PX10">
        <f t="shared" si="4"/>
        <v>249</v>
      </c>
      <c r="PZ10" s="12"/>
      <c r="QA10" t="s">
        <v>2368</v>
      </c>
      <c r="QB10" s="37" t="s">
        <v>2736</v>
      </c>
      <c r="QC10" t="s">
        <v>2690</v>
      </c>
      <c r="QD10">
        <v>8</v>
      </c>
      <c r="QE10" s="1">
        <v>0.54731481481481481</v>
      </c>
      <c r="QF10" s="1">
        <v>0.42214120370370373</v>
      </c>
      <c r="QG10" s="1">
        <v>5.9710648148148145E-2</v>
      </c>
      <c r="QH10" s="1">
        <v>6.5462962962962959E-2</v>
      </c>
      <c r="QI10">
        <v>29</v>
      </c>
      <c r="QJ10">
        <v>546</v>
      </c>
      <c r="QK10">
        <v>912</v>
      </c>
      <c r="QL10">
        <v>24</v>
      </c>
      <c r="QM10">
        <v>0</v>
      </c>
      <c r="QN10">
        <v>0</v>
      </c>
      <c r="QO10">
        <v>0</v>
      </c>
      <c r="QP10">
        <v>97.44</v>
      </c>
      <c r="QQ10">
        <f t="shared" si="75"/>
        <v>522</v>
      </c>
      <c r="QR10">
        <v>524</v>
      </c>
      <c r="QS10" s="12">
        <f t="shared" si="76"/>
        <v>99.618320610687022</v>
      </c>
      <c r="QT10" t="s">
        <v>2368</v>
      </c>
      <c r="QU10" s="37" t="s">
        <v>2736</v>
      </c>
      <c r="QV10" t="s">
        <v>2690</v>
      </c>
      <c r="QX10" s="1">
        <v>0.20076388888888888</v>
      </c>
      <c r="QY10" s="1">
        <v>0.65813657407407411</v>
      </c>
      <c r="QZ10" s="1">
        <v>0.25633101851851853</v>
      </c>
      <c r="RA10" s="1">
        <v>0.28627314814814814</v>
      </c>
      <c r="RB10">
        <v>217</v>
      </c>
      <c r="RC10">
        <f t="shared" si="77"/>
        <v>2487</v>
      </c>
      <c r="RD10">
        <f t="shared" si="5"/>
        <v>2146</v>
      </c>
      <c r="RE10">
        <f t="shared" si="6"/>
        <v>91</v>
      </c>
      <c r="RF10">
        <v>0</v>
      </c>
      <c r="RG10">
        <v>0</v>
      </c>
      <c r="RH10">
        <v>0</v>
      </c>
      <c r="RI10">
        <v>95.9</v>
      </c>
      <c r="RJ10">
        <f t="shared" si="78"/>
        <v>2385</v>
      </c>
      <c r="RK10">
        <f t="shared" si="79"/>
        <v>2358</v>
      </c>
      <c r="RL10" s="12">
        <f t="shared" si="80"/>
        <v>101.14503816793894</v>
      </c>
      <c r="RM10" s="1">
        <f t="shared" si="81"/>
        <v>0.32528009259259261</v>
      </c>
      <c r="RN10" t="s">
        <v>2368</v>
      </c>
      <c r="RO10" s="37" t="s">
        <v>2736</v>
      </c>
      <c r="RP10" t="s">
        <v>2690</v>
      </c>
      <c r="RQ10">
        <v>4</v>
      </c>
      <c r="RR10" s="1">
        <v>0.47121527777777777</v>
      </c>
      <c r="RS10" s="1">
        <v>0.38648148148148148</v>
      </c>
      <c r="RT10" s="1">
        <v>4.3854166666666666E-2</v>
      </c>
      <c r="RU10" s="1">
        <v>4.0868055555555553E-2</v>
      </c>
      <c r="RV10">
        <v>33</v>
      </c>
      <c r="RW10">
        <v>574</v>
      </c>
      <c r="RX10">
        <v>391</v>
      </c>
      <c r="RY10">
        <v>19</v>
      </c>
      <c r="RZ10">
        <v>0</v>
      </c>
      <c r="SA10">
        <v>0</v>
      </c>
      <c r="SB10">
        <v>0</v>
      </c>
      <c r="SC10">
        <v>95.37</v>
      </c>
      <c r="SD10">
        <f t="shared" si="7"/>
        <v>555</v>
      </c>
      <c r="SE10">
        <v>524</v>
      </c>
      <c r="SF10" s="12">
        <f t="shared" si="91"/>
        <v>105.91603053435115</v>
      </c>
      <c r="SG10" t="s">
        <v>2368</v>
      </c>
      <c r="SH10" s="37" t="s">
        <v>2736</v>
      </c>
      <c r="SI10" t="s">
        <v>2690</v>
      </c>
      <c r="SJ10">
        <v>8</v>
      </c>
      <c r="SK10" s="1">
        <v>0.5484606481481481</v>
      </c>
      <c r="SL10" s="1">
        <v>0.39653935185185185</v>
      </c>
      <c r="SM10" s="1">
        <v>5.0914351851851856E-2</v>
      </c>
      <c r="SN10" s="1">
        <v>0.10098379629629629</v>
      </c>
      <c r="SO10">
        <v>28</v>
      </c>
      <c r="SP10">
        <v>530</v>
      </c>
      <c r="SQ10">
        <v>434</v>
      </c>
      <c r="SR10">
        <v>5</v>
      </c>
      <c r="SS10">
        <v>0</v>
      </c>
      <c r="ST10">
        <v>0</v>
      </c>
      <c r="SU10">
        <v>0</v>
      </c>
      <c r="SV10">
        <v>98.86</v>
      </c>
      <c r="SW10">
        <f t="shared" si="8"/>
        <v>525</v>
      </c>
      <c r="SX10">
        <v>524</v>
      </c>
      <c r="SY10" s="12">
        <f t="shared" si="9"/>
        <v>100.1908396946565</v>
      </c>
      <c r="SZ10" t="s">
        <v>2368</v>
      </c>
      <c r="TA10" s="37" t="s">
        <v>2736</v>
      </c>
      <c r="TB10" t="s">
        <v>2690</v>
      </c>
      <c r="TC10">
        <v>8</v>
      </c>
      <c r="TD10" s="1">
        <v>0.45269675925925923</v>
      </c>
      <c r="TE10" s="1">
        <v>0.33716435185185184</v>
      </c>
      <c r="TF10" s="1">
        <v>5.4780092592592589E-2</v>
      </c>
      <c r="TG10" s="1">
        <v>6.0740740740740741E-2</v>
      </c>
      <c r="TH10">
        <v>37</v>
      </c>
      <c r="TI10">
        <v>517</v>
      </c>
      <c r="TJ10">
        <v>657</v>
      </c>
      <c r="TK10">
        <v>21</v>
      </c>
      <c r="TL10">
        <v>0</v>
      </c>
      <c r="TM10">
        <v>0</v>
      </c>
      <c r="TN10">
        <v>0</v>
      </c>
      <c r="TO10">
        <v>96.9</v>
      </c>
      <c r="TP10">
        <f t="shared" si="10"/>
        <v>496</v>
      </c>
      <c r="TQ10">
        <v>524</v>
      </c>
      <c r="TR10" s="12">
        <f t="shared" si="11"/>
        <v>94.656488549618317</v>
      </c>
      <c r="TS10" t="s">
        <v>2368</v>
      </c>
      <c r="TT10" s="37" t="s">
        <v>2736</v>
      </c>
      <c r="TU10" t="s">
        <v>2690</v>
      </c>
      <c r="TV10">
        <v>8</v>
      </c>
      <c r="TW10" s="1">
        <v>0.41309027777777779</v>
      </c>
      <c r="TX10" s="1">
        <v>0.31403935185185183</v>
      </c>
      <c r="TY10" s="1">
        <v>4.9409722222222223E-2</v>
      </c>
      <c r="TZ10" s="1">
        <v>4.9641203703703701E-2</v>
      </c>
      <c r="UA10">
        <v>38</v>
      </c>
      <c r="UB10">
        <v>536</v>
      </c>
      <c r="UC10">
        <v>533</v>
      </c>
      <c r="UD10">
        <v>8</v>
      </c>
      <c r="UE10">
        <v>0</v>
      </c>
      <c r="UF10">
        <v>0</v>
      </c>
      <c r="UG10">
        <v>0</v>
      </c>
      <c r="UH10">
        <v>98.52</v>
      </c>
      <c r="UI10">
        <f t="shared" si="12"/>
        <v>528</v>
      </c>
      <c r="UJ10">
        <v>524</v>
      </c>
      <c r="UK10" s="12">
        <f t="shared" si="13"/>
        <v>100.76335877862594</v>
      </c>
      <c r="UL10" t="s">
        <v>2368</v>
      </c>
      <c r="UM10" s="37" t="s">
        <v>2736</v>
      </c>
      <c r="UN10" t="s">
        <v>2690</v>
      </c>
      <c r="UO10">
        <v>8</v>
      </c>
      <c r="UP10" s="1">
        <v>0.36271990740740739</v>
      </c>
      <c r="UQ10" s="1">
        <v>0.29826388888888888</v>
      </c>
      <c r="UR10" s="1">
        <v>2.1608796296296296E-2</v>
      </c>
      <c r="US10" s="1">
        <v>4.2835648148148144E-2</v>
      </c>
      <c r="UT10">
        <v>31</v>
      </c>
      <c r="UU10">
        <v>460</v>
      </c>
      <c r="UV10">
        <v>595</v>
      </c>
      <c r="UW10">
        <v>27</v>
      </c>
      <c r="UX10">
        <v>0</v>
      </c>
      <c r="UY10">
        <v>0</v>
      </c>
      <c r="UZ10">
        <v>0</v>
      </c>
      <c r="VA10">
        <v>95.66</v>
      </c>
      <c r="VB10">
        <f t="shared" si="14"/>
        <v>433</v>
      </c>
      <c r="VC10">
        <v>524</v>
      </c>
      <c r="VD10" s="12">
        <f t="shared" si="15"/>
        <v>82.63358778625954</v>
      </c>
      <c r="VE10" t="s">
        <v>2368</v>
      </c>
      <c r="VF10" s="37" t="s">
        <v>2736</v>
      </c>
      <c r="VG10" t="s">
        <v>2690</v>
      </c>
      <c r="VH10">
        <v>8</v>
      </c>
      <c r="VI10" s="1">
        <v>0</v>
      </c>
      <c r="VJ10" s="1">
        <v>0</v>
      </c>
      <c r="VK10" s="1">
        <v>0</v>
      </c>
      <c r="VL10" s="1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f t="shared" si="16"/>
        <v>0</v>
      </c>
      <c r="VV10">
        <v>524</v>
      </c>
      <c r="VW10" s="12">
        <f t="shared" si="17"/>
        <v>0</v>
      </c>
      <c r="VX10" t="s">
        <v>2368</v>
      </c>
      <c r="VY10" s="37" t="s">
        <v>2736</v>
      </c>
      <c r="VZ10" t="s">
        <v>2690</v>
      </c>
      <c r="WA10">
        <v>8</v>
      </c>
      <c r="WB10" s="1">
        <v>4.1550925925925929E-2</v>
      </c>
      <c r="WC10" s="1">
        <v>4.0231481481481479E-2</v>
      </c>
      <c r="WD10" s="1">
        <v>1.2152777777777778E-3</v>
      </c>
      <c r="WE10" s="1">
        <v>1.0416666666666667E-4</v>
      </c>
      <c r="WF10">
        <v>5</v>
      </c>
      <c r="WG10">
        <v>111</v>
      </c>
      <c r="WH10">
        <v>106</v>
      </c>
      <c r="WI10">
        <v>5</v>
      </c>
      <c r="WJ10">
        <v>0</v>
      </c>
      <c r="WK10">
        <v>0</v>
      </c>
      <c r="WL10">
        <v>0</v>
      </c>
      <c r="WM10">
        <v>95.5</v>
      </c>
      <c r="WN10">
        <f t="shared" si="18"/>
        <v>106</v>
      </c>
      <c r="WO10">
        <v>524</v>
      </c>
      <c r="WP10" s="12">
        <f t="shared" si="19"/>
        <v>20.229007633587788</v>
      </c>
      <c r="WQ10" t="s">
        <v>2368</v>
      </c>
      <c r="WR10" s="37" t="s">
        <v>2736</v>
      </c>
      <c r="WS10" t="s">
        <v>2690</v>
      </c>
      <c r="WT10">
        <v>8</v>
      </c>
      <c r="WU10" s="1">
        <v>0.4042824074074074</v>
      </c>
      <c r="WV10" s="1">
        <v>0.33849537037037036</v>
      </c>
      <c r="WW10" s="1">
        <v>2.2824074074074076E-2</v>
      </c>
      <c r="WX10" s="1">
        <v>4.2939814814814813E-2</v>
      </c>
      <c r="WY10">
        <v>36</v>
      </c>
      <c r="WZ10">
        <v>571</v>
      </c>
      <c r="XA10">
        <v>701</v>
      </c>
      <c r="XB10">
        <v>32</v>
      </c>
      <c r="XC10">
        <v>0</v>
      </c>
      <c r="XD10">
        <v>0</v>
      </c>
      <c r="XE10">
        <v>0</v>
      </c>
      <c r="XF10">
        <v>95.63</v>
      </c>
      <c r="XG10">
        <f t="shared" si="20"/>
        <v>539</v>
      </c>
      <c r="XH10">
        <v>524</v>
      </c>
      <c r="XI10" s="12">
        <f t="shared" si="21"/>
        <v>102.86259541984732</v>
      </c>
      <c r="XJ10" t="s">
        <v>2368</v>
      </c>
      <c r="XK10" s="37" t="s">
        <v>2736</v>
      </c>
      <c r="XL10" t="s">
        <v>2690</v>
      </c>
      <c r="XM10">
        <v>8</v>
      </c>
      <c r="XN10" s="1">
        <v>0.28976851851851854</v>
      </c>
      <c r="XO10" s="1">
        <f t="shared" si="82"/>
        <v>0.35454398148148147</v>
      </c>
      <c r="XP10" s="1">
        <v>0.22180555555555556</v>
      </c>
      <c r="XQ10" s="1">
        <v>0.29520833333333335</v>
      </c>
      <c r="XR10">
        <v>172</v>
      </c>
      <c r="XS10">
        <v>2728</v>
      </c>
      <c r="XT10">
        <v>2716</v>
      </c>
      <c r="XU10">
        <v>85</v>
      </c>
      <c r="XV10">
        <v>0</v>
      </c>
      <c r="XW10">
        <v>0</v>
      </c>
      <c r="XX10">
        <v>0</v>
      </c>
      <c r="XY10">
        <v>96.97</v>
      </c>
      <c r="XZ10">
        <f t="shared" si="22"/>
        <v>2643</v>
      </c>
      <c r="YA10">
        <f t="shared" si="83"/>
        <v>2620</v>
      </c>
      <c r="YB10" s="12">
        <f t="shared" si="23"/>
        <v>100.87786259541984</v>
      </c>
    </row>
    <row r="11" spans="1:652">
      <c r="A11" t="s">
        <v>2171</v>
      </c>
      <c r="B11" s="37" t="s">
        <v>2736</v>
      </c>
      <c r="C11" t="s">
        <v>2690</v>
      </c>
      <c r="D11">
        <v>8</v>
      </c>
      <c r="E11" s="1">
        <v>0.28555555555555556</v>
      </c>
      <c r="F11" s="1">
        <v>0.27187500000000003</v>
      </c>
      <c r="G11" s="1">
        <v>1.0497685185185186E-2</v>
      </c>
      <c r="H11" s="1">
        <v>3.1712962962962958E-3</v>
      </c>
      <c r="I11">
        <v>40</v>
      </c>
      <c r="J11">
        <v>423</v>
      </c>
      <c r="K11">
        <v>417</v>
      </c>
      <c r="L11">
        <v>12</v>
      </c>
      <c r="M11">
        <v>0</v>
      </c>
      <c r="N11">
        <v>0</v>
      </c>
      <c r="O11">
        <v>0</v>
      </c>
      <c r="P11">
        <v>97.2</v>
      </c>
      <c r="Q11">
        <f t="shared" si="24"/>
        <v>411</v>
      </c>
      <c r="R11">
        <v>262</v>
      </c>
      <c r="S11" s="12">
        <f t="shared" si="25"/>
        <v>156.87022900763358</v>
      </c>
      <c r="T11" t="s">
        <v>2171</v>
      </c>
      <c r="U11" s="37" t="s">
        <v>2736</v>
      </c>
      <c r="V11" s="1">
        <v>1.1238425925925928E-2</v>
      </c>
      <c r="W11" s="1">
        <v>1.0266203703703703E-2</v>
      </c>
      <c r="X11" s="1">
        <v>2.3148148148148147E-5</v>
      </c>
      <c r="Y11" s="1">
        <v>9.3750000000000007E-4</v>
      </c>
      <c r="Z11">
        <v>3</v>
      </c>
      <c r="AA11">
        <v>16</v>
      </c>
      <c r="AB11">
        <v>16</v>
      </c>
      <c r="AC11">
        <v>0</v>
      </c>
      <c r="AD11">
        <v>0</v>
      </c>
      <c r="AE11">
        <v>0</v>
      </c>
      <c r="AF11">
        <v>0</v>
      </c>
      <c r="AG11">
        <v>100</v>
      </c>
      <c r="AH11">
        <f t="shared" si="26"/>
        <v>16</v>
      </c>
      <c r="AJ11" s="12"/>
      <c r="AK11" t="s">
        <v>2171</v>
      </c>
      <c r="AL11" s="37" t="s">
        <v>2736</v>
      </c>
      <c r="AM11" s="1">
        <v>0.32972222222222219</v>
      </c>
      <c r="AN11" s="1">
        <v>0.30619212962962966</v>
      </c>
      <c r="AO11" s="1">
        <v>1.1493055555555555E-2</v>
      </c>
      <c r="AP11" s="1">
        <v>1.2037037037037035E-2</v>
      </c>
      <c r="AQ11">
        <v>52</v>
      </c>
      <c r="AR11">
        <v>434</v>
      </c>
      <c r="AS11">
        <v>371</v>
      </c>
      <c r="AT11">
        <v>7</v>
      </c>
      <c r="AU11">
        <v>0</v>
      </c>
      <c r="AV11">
        <v>0</v>
      </c>
      <c r="AW11">
        <v>0</v>
      </c>
      <c r="AX11">
        <v>98.15</v>
      </c>
      <c r="AY11">
        <f t="shared" si="28"/>
        <v>427</v>
      </c>
      <c r="AZ11">
        <v>262</v>
      </c>
      <c r="BA11" s="12">
        <f t="shared" si="29"/>
        <v>162.97709923664124</v>
      </c>
      <c r="BB11" t="s">
        <v>2171</v>
      </c>
      <c r="BC11" s="37" t="s">
        <v>2736</v>
      </c>
      <c r="BD11" s="1">
        <v>0.26354166666666667</v>
      </c>
      <c r="BE11" s="1">
        <v>0.2046064814814815</v>
      </c>
      <c r="BF11" s="1">
        <v>4.704861111111111E-2</v>
      </c>
      <c r="BG11" s="1">
        <v>1.1886574074074075E-2</v>
      </c>
      <c r="BH11">
        <v>45</v>
      </c>
      <c r="BI11">
        <v>295</v>
      </c>
      <c r="BJ11">
        <v>311</v>
      </c>
      <c r="BK11">
        <v>5</v>
      </c>
      <c r="BL11">
        <v>0</v>
      </c>
      <c r="BM11">
        <v>0</v>
      </c>
      <c r="BN11">
        <v>0</v>
      </c>
      <c r="BO11">
        <v>98.42</v>
      </c>
      <c r="BP11">
        <f t="shared" si="30"/>
        <v>290</v>
      </c>
      <c r="BQ11">
        <v>262</v>
      </c>
      <c r="BR11" s="12">
        <f t="shared" si="31"/>
        <v>110.68702290076335</v>
      </c>
      <c r="BS11" t="s">
        <v>2171</v>
      </c>
      <c r="BT11" s="37" t="s">
        <v>2736</v>
      </c>
      <c r="BU11" s="1">
        <v>0.21888888888888888</v>
      </c>
      <c r="BV11" s="1">
        <v>0.21145833333333333</v>
      </c>
      <c r="BW11" s="1">
        <v>2.5810185185185185E-3</v>
      </c>
      <c r="BX11" s="1">
        <v>4.8379629629629632E-3</v>
      </c>
      <c r="BY11">
        <v>30</v>
      </c>
      <c r="BZ11">
        <v>459</v>
      </c>
      <c r="CA11">
        <v>466</v>
      </c>
      <c r="CB11">
        <v>12</v>
      </c>
      <c r="CC11">
        <v>0</v>
      </c>
      <c r="CD11">
        <v>0</v>
      </c>
      <c r="CE11">
        <v>0</v>
      </c>
      <c r="CF11">
        <v>97.49</v>
      </c>
      <c r="CG11">
        <f t="shared" si="32"/>
        <v>447</v>
      </c>
      <c r="CH11">
        <v>262</v>
      </c>
      <c r="CI11" s="12">
        <f t="shared" si="84"/>
        <v>170.61068702290078</v>
      </c>
      <c r="CJ11" t="s">
        <v>2171</v>
      </c>
      <c r="CK11" s="37" t="s">
        <v>2736</v>
      </c>
      <c r="CL11" s="1">
        <v>0</v>
      </c>
      <c r="CM11" s="1">
        <v>0</v>
      </c>
      <c r="CN11" s="1">
        <v>0</v>
      </c>
      <c r="CO11" s="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f t="shared" si="33"/>
        <v>0</v>
      </c>
      <c r="CZ11" s="12"/>
      <c r="DA11" t="s">
        <v>2171</v>
      </c>
      <c r="DB11" s="37" t="s">
        <v>2736</v>
      </c>
      <c r="DC11" s="1">
        <v>0</v>
      </c>
      <c r="DD11" s="1">
        <v>0</v>
      </c>
      <c r="DE11" s="1">
        <v>0</v>
      </c>
      <c r="DF11" s="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f t="shared" si="34"/>
        <v>0</v>
      </c>
      <c r="DQ11" s="12"/>
      <c r="DR11" t="s">
        <v>2171</v>
      </c>
      <c r="DS11" s="37" t="s">
        <v>2736</v>
      </c>
      <c r="DT11" s="12"/>
      <c r="DU11" s="1">
        <v>0.21145833333333333</v>
      </c>
      <c r="DV11" s="12"/>
      <c r="DW11" s="12"/>
      <c r="DX11" s="12"/>
      <c r="DY11">
        <f t="shared" si="35"/>
        <v>459</v>
      </c>
      <c r="DZ11">
        <f t="shared" si="36"/>
        <v>466</v>
      </c>
      <c r="EA11">
        <f t="shared" si="37"/>
        <v>12</v>
      </c>
      <c r="EB11">
        <v>0</v>
      </c>
      <c r="EC11">
        <v>0</v>
      </c>
      <c r="ED11">
        <v>0</v>
      </c>
      <c r="EE11" s="12">
        <f t="shared" si="38"/>
        <v>97.49</v>
      </c>
      <c r="EF11">
        <f t="shared" si="39"/>
        <v>447</v>
      </c>
      <c r="EG11">
        <v>262</v>
      </c>
      <c r="EH11" s="12">
        <f t="shared" si="40"/>
        <v>170.61068702290078</v>
      </c>
      <c r="EI11" t="s">
        <v>2171</v>
      </c>
      <c r="EJ11" s="37" t="s">
        <v>2736</v>
      </c>
      <c r="EK11" s="1"/>
      <c r="EL11" s="1">
        <f t="shared" si="41"/>
        <v>0.20087962962962966</v>
      </c>
      <c r="EM11" s="1"/>
      <c r="EN11" s="1"/>
      <c r="EO11">
        <f t="shared" si="42"/>
        <v>170</v>
      </c>
      <c r="EV11" s="102">
        <f t="shared" si="43"/>
        <v>98.25200000000001</v>
      </c>
      <c r="EW11">
        <f t="shared" si="44"/>
        <v>1591</v>
      </c>
      <c r="EX11">
        <f t="shared" si="45"/>
        <v>1048</v>
      </c>
      <c r="EY11" s="12">
        <f t="shared" si="46"/>
        <v>151.81297709923663</v>
      </c>
      <c r="EZ11" t="s">
        <v>2171</v>
      </c>
      <c r="FA11" s="37" t="s">
        <v>2736</v>
      </c>
      <c r="FB11" s="1">
        <v>0.35812500000000003</v>
      </c>
      <c r="FC11" s="1">
        <v>0.32612268518518522</v>
      </c>
      <c r="FD11" s="1">
        <v>2.0625000000000001E-2</v>
      </c>
      <c r="FE11" s="1">
        <v>1.1377314814814814E-2</v>
      </c>
      <c r="FF11">
        <v>84</v>
      </c>
      <c r="FG11">
        <v>554</v>
      </c>
      <c r="FH11">
        <v>291</v>
      </c>
      <c r="FI11">
        <v>22</v>
      </c>
      <c r="FJ11">
        <v>0</v>
      </c>
      <c r="FK11">
        <v>0</v>
      </c>
      <c r="FL11">
        <v>0</v>
      </c>
      <c r="FM11">
        <v>92.97</v>
      </c>
      <c r="FN11">
        <f t="shared" si="47"/>
        <v>532</v>
      </c>
      <c r="FO11">
        <v>367</v>
      </c>
      <c r="FP11" s="12">
        <f t="shared" si="85"/>
        <v>144.95912806539511</v>
      </c>
      <c r="FQ11" t="s">
        <v>2171</v>
      </c>
      <c r="FR11" s="37" t="s">
        <v>2736</v>
      </c>
      <c r="FS11" s="1">
        <v>0.32318287037037036</v>
      </c>
      <c r="FT11" s="1">
        <v>0.31035879629629631</v>
      </c>
      <c r="FU11" s="1">
        <v>8.6574074074074071E-3</v>
      </c>
      <c r="FV11" s="1">
        <v>4.155092592592593E-3</v>
      </c>
      <c r="FW11">
        <v>45</v>
      </c>
      <c r="FX11">
        <v>564</v>
      </c>
      <c r="FY11">
        <v>534</v>
      </c>
      <c r="FZ11">
        <v>15</v>
      </c>
      <c r="GA11">
        <v>0</v>
      </c>
      <c r="GB11">
        <v>0</v>
      </c>
      <c r="GC11">
        <v>0</v>
      </c>
      <c r="GD11">
        <v>97.27</v>
      </c>
      <c r="GE11">
        <f t="shared" si="48"/>
        <v>549</v>
      </c>
      <c r="GF11">
        <v>367</v>
      </c>
      <c r="GG11" s="12">
        <f t="shared" si="86"/>
        <v>149.59128065395095</v>
      </c>
      <c r="GH11" t="s">
        <v>2171</v>
      </c>
      <c r="GI11" s="37" t="s">
        <v>2736</v>
      </c>
      <c r="GJ11" s="1">
        <v>0.18859953703703702</v>
      </c>
      <c r="GK11" s="1">
        <v>0.18263888888888891</v>
      </c>
      <c r="GL11" s="1">
        <v>1.2037037037037038E-3</v>
      </c>
      <c r="GM11" s="1">
        <v>4.7337962962962958E-3</v>
      </c>
      <c r="GN11">
        <v>29</v>
      </c>
      <c r="GO11">
        <v>287</v>
      </c>
      <c r="GP11">
        <v>490</v>
      </c>
      <c r="GQ11">
        <v>19</v>
      </c>
      <c r="GR11">
        <v>0</v>
      </c>
      <c r="GS11">
        <v>0</v>
      </c>
      <c r="GT11">
        <v>0</v>
      </c>
      <c r="GU11">
        <v>96.27</v>
      </c>
      <c r="GV11">
        <f t="shared" si="49"/>
        <v>268</v>
      </c>
      <c r="GW11">
        <v>206</v>
      </c>
      <c r="GX11" s="12">
        <f t="shared" si="87"/>
        <v>130.09708737864079</v>
      </c>
      <c r="GY11" t="s">
        <v>2171</v>
      </c>
      <c r="GZ11" s="37" t="s">
        <v>2736</v>
      </c>
      <c r="HA11" s="1">
        <v>0.31229166666666669</v>
      </c>
      <c r="HB11" s="1">
        <v>0.28292824074074074</v>
      </c>
      <c r="HC11" s="1">
        <v>2.1759259259259259E-2</v>
      </c>
      <c r="HD11" s="1">
        <v>7.5925925925925926E-3</v>
      </c>
      <c r="HE11">
        <v>40</v>
      </c>
      <c r="HF11">
        <v>418</v>
      </c>
      <c r="HG11">
        <v>245</v>
      </c>
      <c r="HH11">
        <v>7</v>
      </c>
      <c r="HI11">
        <v>0</v>
      </c>
      <c r="HJ11">
        <v>0</v>
      </c>
      <c r="HK11">
        <v>0</v>
      </c>
      <c r="HL11">
        <v>97.22</v>
      </c>
      <c r="HM11">
        <f t="shared" si="50"/>
        <v>411</v>
      </c>
      <c r="HN11">
        <v>367</v>
      </c>
      <c r="HO11" s="12">
        <f t="shared" si="88"/>
        <v>111.9891008174387</v>
      </c>
      <c r="HP11" t="s">
        <v>2171</v>
      </c>
      <c r="HQ11" s="37" t="s">
        <v>2736</v>
      </c>
      <c r="HR11" s="1">
        <v>0</v>
      </c>
      <c r="HS11" s="1">
        <v>0</v>
      </c>
      <c r="HT11" s="1">
        <v>0</v>
      </c>
      <c r="HU11" s="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f t="shared" si="51"/>
        <v>0</v>
      </c>
      <c r="IE11" s="12"/>
      <c r="IF11" s="12"/>
      <c r="IG11" t="s">
        <v>2171</v>
      </c>
      <c r="IH11" s="37" t="s">
        <v>2736</v>
      </c>
      <c r="II11" s="1">
        <v>0</v>
      </c>
      <c r="IJ11" s="1">
        <v>0</v>
      </c>
      <c r="IK11" s="1">
        <v>0</v>
      </c>
      <c r="IL11" s="1">
        <v>0</v>
      </c>
      <c r="IM11">
        <v>0</v>
      </c>
      <c r="IN11">
        <v>0</v>
      </c>
      <c r="IO11">
        <v>26</v>
      </c>
      <c r="IP11">
        <v>3</v>
      </c>
      <c r="IQ11">
        <v>0</v>
      </c>
      <c r="IR11">
        <v>0</v>
      </c>
      <c r="IS11">
        <v>0</v>
      </c>
      <c r="IT11">
        <v>89.66</v>
      </c>
      <c r="IU11">
        <f t="shared" si="52"/>
        <v>-3</v>
      </c>
      <c r="IV11" s="12"/>
      <c r="IW11" s="12"/>
      <c r="IX11" t="s">
        <v>2171</v>
      </c>
      <c r="IY11" s="37" t="s">
        <v>2736</v>
      </c>
      <c r="IZ11" s="1">
        <v>0</v>
      </c>
      <c r="JA11" s="1">
        <v>0</v>
      </c>
      <c r="JB11" s="1">
        <v>0</v>
      </c>
      <c r="JC11" s="1">
        <v>0</v>
      </c>
      <c r="JD11">
        <v>0</v>
      </c>
      <c r="JE11">
        <v>0</v>
      </c>
      <c r="JF11">
        <v>183</v>
      </c>
      <c r="JG11">
        <v>9</v>
      </c>
      <c r="JH11">
        <v>0</v>
      </c>
      <c r="JI11">
        <v>0</v>
      </c>
      <c r="JJ11">
        <v>0</v>
      </c>
      <c r="JK11">
        <v>95.31</v>
      </c>
      <c r="JL11">
        <f t="shared" si="53"/>
        <v>-9</v>
      </c>
      <c r="JN11" s="12"/>
      <c r="JO11" t="s">
        <v>2171</v>
      </c>
      <c r="JP11" s="37" t="s">
        <v>2736</v>
      </c>
      <c r="JQ11" s="12"/>
      <c r="JR11" s="1">
        <f t="shared" si="54"/>
        <v>0.28292824074074074</v>
      </c>
      <c r="JS11" s="12"/>
      <c r="JT11" s="12"/>
      <c r="JU11" s="12">
        <f t="shared" si="55"/>
        <v>40</v>
      </c>
      <c r="JV11">
        <f t="shared" si="56"/>
        <v>418</v>
      </c>
      <c r="JW11">
        <f t="shared" si="57"/>
        <v>454</v>
      </c>
      <c r="JX11">
        <f t="shared" si="58"/>
        <v>19</v>
      </c>
      <c r="JY11">
        <v>0</v>
      </c>
      <c r="JZ11">
        <v>0</v>
      </c>
      <c r="KA11">
        <v>0</v>
      </c>
      <c r="KB11" s="12">
        <f t="shared" si="59"/>
        <v>97.22</v>
      </c>
      <c r="KC11" s="12">
        <f t="shared" si="60"/>
        <v>399</v>
      </c>
      <c r="KD11">
        <v>367</v>
      </c>
      <c r="KE11" s="12">
        <f t="shared" si="61"/>
        <v>108.71934604904632</v>
      </c>
      <c r="KF11" t="s">
        <v>2171</v>
      </c>
      <c r="KG11" s="37" t="s">
        <v>2736</v>
      </c>
      <c r="KH11" s="1"/>
      <c r="KI11" s="1">
        <f t="shared" si="0"/>
        <v>0.2755121527777778</v>
      </c>
      <c r="KJ11" s="1"/>
      <c r="KK11" s="1"/>
      <c r="KL11">
        <f t="shared" si="62"/>
        <v>198</v>
      </c>
      <c r="KS11" s="12">
        <f t="shared" si="1"/>
        <v>95.932500000000005</v>
      </c>
      <c r="KT11">
        <f t="shared" si="63"/>
        <v>1748</v>
      </c>
      <c r="KU11">
        <f t="shared" si="2"/>
        <v>1307</v>
      </c>
      <c r="KV11" s="12">
        <f t="shared" si="89"/>
        <v>133.74139250191277</v>
      </c>
      <c r="KW11">
        <f t="shared" si="3"/>
        <v>49.5</v>
      </c>
      <c r="KX11" t="s">
        <v>2171</v>
      </c>
      <c r="KY11" s="37" t="s">
        <v>2736</v>
      </c>
      <c r="KZ11" t="s">
        <v>2690</v>
      </c>
      <c r="LA11">
        <v>8</v>
      </c>
      <c r="LB11" s="1">
        <v>0.28577546296296297</v>
      </c>
      <c r="LC11" s="1">
        <v>0.26226851851851851</v>
      </c>
      <c r="LD11" s="1">
        <v>9.0162037037037034E-3</v>
      </c>
      <c r="LE11" s="1">
        <v>1.4490740740740742E-2</v>
      </c>
      <c r="LF11">
        <v>57</v>
      </c>
      <c r="LG11">
        <v>567</v>
      </c>
      <c r="LH11">
        <v>404</v>
      </c>
      <c r="LI11">
        <v>27</v>
      </c>
      <c r="LJ11">
        <v>0</v>
      </c>
      <c r="LK11">
        <v>0</v>
      </c>
      <c r="LL11">
        <v>0</v>
      </c>
      <c r="LM11">
        <v>93.74</v>
      </c>
      <c r="LN11">
        <f t="shared" si="64"/>
        <v>540</v>
      </c>
      <c r="LO11">
        <v>524</v>
      </c>
      <c r="LP11" s="12">
        <f t="shared" si="65"/>
        <v>103.05343511450383</v>
      </c>
      <c r="LQ11" t="s">
        <v>2171</v>
      </c>
      <c r="LR11" s="37" t="s">
        <v>2736</v>
      </c>
      <c r="LS11" t="s">
        <v>2690</v>
      </c>
      <c r="LT11">
        <v>8</v>
      </c>
      <c r="LU11" s="1">
        <v>0.30597222222222226</v>
      </c>
      <c r="LV11" s="1">
        <v>0.29049768518518521</v>
      </c>
      <c r="LW11" s="1">
        <v>3.645833333333333E-3</v>
      </c>
      <c r="LX11" s="1">
        <v>1.1828703703703704E-2</v>
      </c>
      <c r="LY11">
        <v>77</v>
      </c>
      <c r="LZ11">
        <v>554</v>
      </c>
      <c r="MA11">
        <v>497</v>
      </c>
      <c r="MB11">
        <v>24</v>
      </c>
      <c r="MC11">
        <v>0</v>
      </c>
      <c r="MD11">
        <v>0</v>
      </c>
      <c r="ME11">
        <v>0</v>
      </c>
      <c r="MF11">
        <v>95.39</v>
      </c>
      <c r="MG11">
        <f t="shared" si="66"/>
        <v>530</v>
      </c>
      <c r="MH11">
        <v>524</v>
      </c>
      <c r="MI11" s="12">
        <f t="shared" si="67"/>
        <v>101.14503816793894</v>
      </c>
      <c r="MJ11" t="s">
        <v>2171</v>
      </c>
      <c r="MK11" s="37" t="s">
        <v>2736</v>
      </c>
      <c r="ML11" t="s">
        <v>2690</v>
      </c>
      <c r="MM11">
        <v>8</v>
      </c>
      <c r="MN11" s="1">
        <v>0.12082175925925925</v>
      </c>
      <c r="MO11" s="1">
        <v>0.1152199074074074</v>
      </c>
      <c r="MP11" s="1">
        <v>1.4583333333333334E-3</v>
      </c>
      <c r="MQ11" s="1">
        <v>4.1319444444444442E-3</v>
      </c>
      <c r="MR11">
        <v>65</v>
      </c>
      <c r="MS11">
        <v>341</v>
      </c>
      <c r="MT11">
        <v>258</v>
      </c>
      <c r="MU11">
        <v>15</v>
      </c>
      <c r="MV11">
        <v>0</v>
      </c>
      <c r="MW11">
        <v>0</v>
      </c>
      <c r="MX11">
        <v>0</v>
      </c>
      <c r="MY11">
        <v>94.51</v>
      </c>
      <c r="MZ11">
        <f t="shared" si="68"/>
        <v>326</v>
      </c>
      <c r="NA11">
        <v>262</v>
      </c>
      <c r="NB11" s="12">
        <f t="shared" si="69"/>
        <v>124.42748091603053</v>
      </c>
      <c r="NC11" t="s">
        <v>2171</v>
      </c>
      <c r="ND11" s="37" t="s">
        <v>2736</v>
      </c>
      <c r="NE11" t="s">
        <v>2690</v>
      </c>
      <c r="NF11">
        <v>8</v>
      </c>
      <c r="NG11" s="1">
        <v>0.2011574074074074</v>
      </c>
      <c r="NH11" s="1">
        <v>0.1824537037037037</v>
      </c>
      <c r="NI11" s="1">
        <v>8.819444444444444E-3</v>
      </c>
      <c r="NJ11" s="1">
        <v>9.8726851851851857E-3</v>
      </c>
      <c r="NK11">
        <v>27</v>
      </c>
      <c r="NL11">
        <v>881</v>
      </c>
      <c r="NM11">
        <v>491</v>
      </c>
      <c r="NN11">
        <v>14</v>
      </c>
      <c r="NO11">
        <v>0</v>
      </c>
      <c r="NP11">
        <v>0</v>
      </c>
      <c r="NQ11">
        <v>0</v>
      </c>
      <c r="NR11">
        <v>97.23</v>
      </c>
      <c r="NS11">
        <f t="shared" si="70"/>
        <v>867</v>
      </c>
      <c r="NT11">
        <v>524</v>
      </c>
      <c r="NU11" s="12">
        <f t="shared" si="71"/>
        <v>165.45801526717557</v>
      </c>
      <c r="NV11" t="s">
        <v>2171</v>
      </c>
      <c r="NW11" s="37" t="s">
        <v>2736</v>
      </c>
      <c r="NX11" t="s">
        <v>2690</v>
      </c>
      <c r="NZ11" s="1">
        <v>0</v>
      </c>
      <c r="OA11" s="1">
        <v>0</v>
      </c>
      <c r="OB11" s="1">
        <v>0</v>
      </c>
      <c r="OC11" s="1">
        <v>0</v>
      </c>
      <c r="OD11">
        <v>0</v>
      </c>
      <c r="OE11">
        <v>0</v>
      </c>
      <c r="OF11">
        <v>313</v>
      </c>
      <c r="OG11">
        <v>10</v>
      </c>
      <c r="OH11">
        <v>0</v>
      </c>
      <c r="OI11">
        <v>0</v>
      </c>
      <c r="OJ11">
        <v>0</v>
      </c>
      <c r="OK11">
        <v>96.9</v>
      </c>
      <c r="OL11">
        <f t="shared" si="72"/>
        <v>-10</v>
      </c>
      <c r="ON11" s="12"/>
      <c r="OO11" t="s">
        <v>2171</v>
      </c>
      <c r="OP11" s="37" t="s">
        <v>2736</v>
      </c>
      <c r="OQ11" t="s">
        <v>2690</v>
      </c>
      <c r="OS11" s="1">
        <v>0</v>
      </c>
      <c r="OT11" s="1">
        <v>0</v>
      </c>
      <c r="OU11" s="1">
        <v>0</v>
      </c>
      <c r="OV11" s="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f t="shared" si="74"/>
        <v>0</v>
      </c>
      <c r="PG11" s="12"/>
      <c r="PH11" t="s">
        <v>2171</v>
      </c>
      <c r="PI11" s="37" t="s">
        <v>2736</v>
      </c>
      <c r="PJ11" t="s">
        <v>2690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f t="shared" si="4"/>
        <v>0</v>
      </c>
      <c r="PZ11" s="12"/>
      <c r="QA11" t="s">
        <v>2171</v>
      </c>
      <c r="QB11" s="37" t="s">
        <v>2736</v>
      </c>
      <c r="QC11" t="s">
        <v>2690</v>
      </c>
      <c r="QE11" s="1">
        <v>0</v>
      </c>
      <c r="QF11" s="1">
        <v>0</v>
      </c>
      <c r="QG11" s="1">
        <v>0</v>
      </c>
      <c r="QH11" s="1">
        <v>0</v>
      </c>
      <c r="QI11">
        <v>0</v>
      </c>
      <c r="QJ11">
        <v>0</v>
      </c>
      <c r="QK11">
        <v>313</v>
      </c>
      <c r="QL11">
        <v>10</v>
      </c>
      <c r="QM11">
        <v>0</v>
      </c>
      <c r="QN11">
        <v>0</v>
      </c>
      <c r="QO11">
        <v>0</v>
      </c>
      <c r="QP11">
        <v>96.9</v>
      </c>
      <c r="QS11" s="12"/>
      <c r="QT11" t="s">
        <v>2171</v>
      </c>
      <c r="QU11" s="37" t="s">
        <v>2736</v>
      </c>
      <c r="QV11" t="s">
        <v>2690</v>
      </c>
      <c r="QX11" s="1">
        <v>0.9137615740740741</v>
      </c>
      <c r="QY11" s="1">
        <v>0.85045138888888883</v>
      </c>
      <c r="QZ11" s="1">
        <v>2.2951388888888886E-2</v>
      </c>
      <c r="RA11" s="1">
        <v>4.0335648148148148E-2</v>
      </c>
      <c r="RB11">
        <v>226</v>
      </c>
      <c r="RC11">
        <f t="shared" si="77"/>
        <v>2343</v>
      </c>
      <c r="RD11">
        <f t="shared" si="5"/>
        <v>1963</v>
      </c>
      <c r="RE11">
        <f t="shared" si="6"/>
        <v>90</v>
      </c>
      <c r="RF11">
        <v>0</v>
      </c>
      <c r="RG11">
        <v>0</v>
      </c>
      <c r="RH11">
        <v>0</v>
      </c>
      <c r="RI11">
        <v>95.62</v>
      </c>
      <c r="RJ11">
        <f t="shared" ref="RJ11" si="92">RC11-RE11</f>
        <v>2253</v>
      </c>
      <c r="RK11">
        <f t="shared" si="79"/>
        <v>1834</v>
      </c>
      <c r="RL11" s="12">
        <f t="shared" si="80"/>
        <v>122.84623773173391</v>
      </c>
      <c r="RM11" s="1">
        <f t="shared" si="81"/>
        <v>0.17008796296296297</v>
      </c>
      <c r="RN11" t="s">
        <v>2171</v>
      </c>
      <c r="RO11" s="37" t="s">
        <v>2736</v>
      </c>
      <c r="RP11" t="s">
        <v>2690</v>
      </c>
      <c r="RQ11">
        <v>4</v>
      </c>
      <c r="RR11" s="1">
        <v>0.2691087962962963</v>
      </c>
      <c r="RS11" s="1">
        <v>0.24457175925925925</v>
      </c>
      <c r="RT11" s="1">
        <v>1.6932870370370369E-2</v>
      </c>
      <c r="RU11" s="1">
        <v>7.6041666666666662E-3</v>
      </c>
      <c r="RV11">
        <v>34</v>
      </c>
      <c r="RW11">
        <v>575</v>
      </c>
      <c r="RX11">
        <v>533</v>
      </c>
      <c r="RY11">
        <v>24</v>
      </c>
      <c r="RZ11">
        <v>0</v>
      </c>
      <c r="SA11">
        <v>0</v>
      </c>
      <c r="SB11">
        <v>0</v>
      </c>
      <c r="SC11">
        <v>95.69</v>
      </c>
      <c r="SD11">
        <f t="shared" si="7"/>
        <v>551</v>
      </c>
      <c r="SE11">
        <v>524</v>
      </c>
      <c r="SF11" s="12">
        <f t="shared" si="91"/>
        <v>105.15267175572518</v>
      </c>
      <c r="SG11" t="s">
        <v>2171</v>
      </c>
      <c r="SH11" s="37" t="s">
        <v>2736</v>
      </c>
      <c r="SI11" t="s">
        <v>2690</v>
      </c>
      <c r="SJ11">
        <v>8</v>
      </c>
      <c r="SK11" s="1">
        <v>0.27714120370370371</v>
      </c>
      <c r="SL11" s="1">
        <v>0.25775462962962964</v>
      </c>
      <c r="SM11" s="1">
        <v>3.5185185185185185E-3</v>
      </c>
      <c r="SN11" s="1">
        <v>1.5856481481481482E-2</v>
      </c>
      <c r="SO11">
        <v>43</v>
      </c>
      <c r="SP11">
        <v>546</v>
      </c>
      <c r="SQ11">
        <v>386</v>
      </c>
      <c r="SR11">
        <v>6</v>
      </c>
      <c r="SS11">
        <v>0</v>
      </c>
      <c r="ST11">
        <v>0</v>
      </c>
      <c r="SU11">
        <v>0</v>
      </c>
      <c r="SV11">
        <v>98.47</v>
      </c>
      <c r="SW11">
        <f t="shared" si="8"/>
        <v>540</v>
      </c>
      <c r="SX11">
        <v>524</v>
      </c>
      <c r="SY11" s="12">
        <f t="shared" si="9"/>
        <v>103.05343511450383</v>
      </c>
      <c r="SZ11" t="s">
        <v>2171</v>
      </c>
      <c r="TA11" s="37" t="s">
        <v>2736</v>
      </c>
      <c r="TB11" t="s">
        <v>2690</v>
      </c>
      <c r="TC11">
        <v>8</v>
      </c>
      <c r="TD11" s="1">
        <v>0.32167824074074075</v>
      </c>
      <c r="TE11" s="1">
        <v>0.30009259259259258</v>
      </c>
      <c r="TF11" s="1">
        <v>5.0925925925925921E-3</v>
      </c>
      <c r="TG11" s="1">
        <v>1.6481481481481482E-2</v>
      </c>
      <c r="TH11">
        <v>48</v>
      </c>
      <c r="TI11">
        <v>550</v>
      </c>
      <c r="TJ11">
        <v>632</v>
      </c>
      <c r="TK11">
        <v>20</v>
      </c>
      <c r="TL11">
        <v>0</v>
      </c>
      <c r="TM11">
        <v>0</v>
      </c>
      <c r="TN11">
        <v>0</v>
      </c>
      <c r="TO11">
        <v>96.93</v>
      </c>
      <c r="TP11">
        <f t="shared" si="10"/>
        <v>530</v>
      </c>
      <c r="TQ11">
        <v>524</v>
      </c>
      <c r="TR11" s="12">
        <f t="shared" si="11"/>
        <v>101.14503816793894</v>
      </c>
      <c r="TS11" t="s">
        <v>2171</v>
      </c>
      <c r="TT11" s="37" t="s">
        <v>2736</v>
      </c>
      <c r="TU11" t="s">
        <v>2690</v>
      </c>
      <c r="TV11">
        <v>8</v>
      </c>
      <c r="TW11" s="1">
        <v>0.30958333333333332</v>
      </c>
      <c r="TX11" s="1">
        <v>0.28403935185185186</v>
      </c>
      <c r="TY11" s="1">
        <v>1.6527777777777777E-2</v>
      </c>
      <c r="TZ11" s="1">
        <v>9.0046296296296298E-3</v>
      </c>
      <c r="UA11">
        <v>62</v>
      </c>
      <c r="UB11">
        <v>546</v>
      </c>
      <c r="UC11">
        <v>515</v>
      </c>
      <c r="UD11">
        <v>15</v>
      </c>
      <c r="UE11">
        <v>0</v>
      </c>
      <c r="UF11">
        <v>0</v>
      </c>
      <c r="UG11">
        <v>0</v>
      </c>
      <c r="UH11">
        <v>97.17</v>
      </c>
      <c r="UI11">
        <f t="shared" si="12"/>
        <v>531</v>
      </c>
      <c r="UJ11">
        <v>524</v>
      </c>
      <c r="UK11" s="12">
        <f t="shared" si="13"/>
        <v>101.33587786259541</v>
      </c>
      <c r="UL11" t="s">
        <v>2171</v>
      </c>
      <c r="UM11" s="37" t="s">
        <v>2736</v>
      </c>
      <c r="UN11" t="s">
        <v>2690</v>
      </c>
      <c r="UO11">
        <v>8</v>
      </c>
      <c r="UP11" s="1">
        <v>0.29592592592592593</v>
      </c>
      <c r="UQ11" s="1">
        <v>0.28137731481481482</v>
      </c>
      <c r="UR11" s="1">
        <v>5.3935185185185188E-3</v>
      </c>
      <c r="US11" s="1">
        <v>9.1435185185185178E-3</v>
      </c>
      <c r="UT11">
        <v>53</v>
      </c>
      <c r="UU11">
        <v>556</v>
      </c>
      <c r="UV11">
        <v>644</v>
      </c>
      <c r="UW11">
        <v>18</v>
      </c>
      <c r="UX11">
        <v>0</v>
      </c>
      <c r="UY11">
        <v>0</v>
      </c>
      <c r="UZ11">
        <v>0</v>
      </c>
      <c r="VA11">
        <v>97.28</v>
      </c>
      <c r="VB11">
        <f t="shared" si="14"/>
        <v>538</v>
      </c>
      <c r="VC11">
        <v>524</v>
      </c>
      <c r="VD11" s="12">
        <f t="shared" si="15"/>
        <v>102.67175572519085</v>
      </c>
      <c r="VE11" t="s">
        <v>2171</v>
      </c>
      <c r="VF11" s="37" t="s">
        <v>2736</v>
      </c>
      <c r="VG11" t="s">
        <v>2690</v>
      </c>
      <c r="VH11">
        <v>8</v>
      </c>
      <c r="VI11" s="1">
        <v>0</v>
      </c>
      <c r="VJ11" s="1">
        <v>0</v>
      </c>
      <c r="VK11" s="1">
        <v>0</v>
      </c>
      <c r="VL11" s="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f t="shared" si="16"/>
        <v>0</v>
      </c>
      <c r="VV11">
        <v>524</v>
      </c>
      <c r="VW11" s="12">
        <f t="shared" si="17"/>
        <v>0</v>
      </c>
      <c r="VX11" t="s">
        <v>2171</v>
      </c>
      <c r="VY11" s="37" t="s">
        <v>2736</v>
      </c>
      <c r="VZ11" t="s">
        <v>2690</v>
      </c>
      <c r="WA11">
        <v>8</v>
      </c>
      <c r="WB11" s="1">
        <v>0</v>
      </c>
      <c r="WC11" s="1">
        <v>0</v>
      </c>
      <c r="WD11" s="1">
        <v>0</v>
      </c>
      <c r="WE11" s="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f t="shared" si="18"/>
        <v>0</v>
      </c>
      <c r="WO11">
        <v>524</v>
      </c>
      <c r="WP11" s="12">
        <f t="shared" si="19"/>
        <v>0</v>
      </c>
      <c r="WQ11" t="s">
        <v>2171</v>
      </c>
      <c r="WR11" s="37" t="s">
        <v>2736</v>
      </c>
      <c r="WS11" t="s">
        <v>2690</v>
      </c>
      <c r="WT11">
        <v>8</v>
      </c>
      <c r="WU11" s="1">
        <v>0.29592592592592593</v>
      </c>
      <c r="WV11" s="1">
        <v>0.28137731481481482</v>
      </c>
      <c r="WW11" s="1">
        <v>5.3935185185185188E-3</v>
      </c>
      <c r="WX11" s="1">
        <v>9.1435185185185178E-3</v>
      </c>
      <c r="WY11">
        <v>53</v>
      </c>
      <c r="WZ11">
        <v>556</v>
      </c>
      <c r="XA11">
        <v>644</v>
      </c>
      <c r="XB11">
        <v>18</v>
      </c>
      <c r="XC11">
        <v>0</v>
      </c>
      <c r="XD11">
        <v>0</v>
      </c>
      <c r="XE11">
        <v>0</v>
      </c>
      <c r="XF11">
        <v>97.28</v>
      </c>
      <c r="XG11">
        <f t="shared" si="20"/>
        <v>538</v>
      </c>
      <c r="XH11">
        <v>524</v>
      </c>
      <c r="XI11" s="12">
        <f t="shared" si="21"/>
        <v>102.67175572519085</v>
      </c>
      <c r="XJ11" t="s">
        <v>2171</v>
      </c>
      <c r="XK11" s="37" t="s">
        <v>2736</v>
      </c>
      <c r="XL11" t="s">
        <v>2690</v>
      </c>
      <c r="XM11">
        <v>8</v>
      </c>
      <c r="XN11" s="1">
        <v>0.4734606481481482</v>
      </c>
      <c r="XO11" s="1">
        <f t="shared" si="82"/>
        <v>0.27356712962962965</v>
      </c>
      <c r="XP11" s="1">
        <v>4.7500000000000007E-2</v>
      </c>
      <c r="XQ11" s="1">
        <v>5.8101851851851849E-2</v>
      </c>
      <c r="XR11">
        <v>240</v>
      </c>
      <c r="XS11">
        <v>2773</v>
      </c>
      <c r="XT11">
        <v>2710</v>
      </c>
      <c r="XU11">
        <v>83</v>
      </c>
      <c r="XV11">
        <v>0</v>
      </c>
      <c r="XW11">
        <v>0</v>
      </c>
      <c r="XX11">
        <v>0</v>
      </c>
      <c r="XY11">
        <v>97.03</v>
      </c>
      <c r="XZ11">
        <f t="shared" si="22"/>
        <v>2690</v>
      </c>
      <c r="YA11">
        <f t="shared" si="83"/>
        <v>2620</v>
      </c>
      <c r="YB11" s="12">
        <f t="shared" si="23"/>
        <v>102.67175572519085</v>
      </c>
    </row>
    <row r="12" spans="1:652">
      <c r="A12" t="s">
        <v>2788</v>
      </c>
      <c r="B12" s="37" t="s">
        <v>2736</v>
      </c>
      <c r="C12" t="s">
        <v>2690</v>
      </c>
      <c r="D12">
        <v>8</v>
      </c>
      <c r="E12" s="1">
        <v>0.44651620370370365</v>
      </c>
      <c r="F12" s="1">
        <v>0.35471064814814812</v>
      </c>
      <c r="G12" s="1">
        <v>1.9814814814814816E-2</v>
      </c>
      <c r="H12" s="1">
        <v>7.1979166666666664E-2</v>
      </c>
      <c r="I12">
        <v>23</v>
      </c>
      <c r="J12">
        <v>244</v>
      </c>
      <c r="K12">
        <v>215</v>
      </c>
      <c r="L12">
        <v>32</v>
      </c>
      <c r="M12">
        <v>0</v>
      </c>
      <c r="N12">
        <v>0</v>
      </c>
      <c r="O12">
        <v>0</v>
      </c>
      <c r="P12">
        <v>87.04</v>
      </c>
      <c r="Q12">
        <f t="shared" si="24"/>
        <v>212</v>
      </c>
      <c r="R12">
        <v>262</v>
      </c>
      <c r="S12" s="12">
        <f t="shared" si="25"/>
        <v>80.916030534351151</v>
      </c>
      <c r="T12" t="s">
        <v>2788</v>
      </c>
      <c r="U12" s="37" t="s">
        <v>2736</v>
      </c>
      <c r="V12" s="1">
        <v>0.40718750000000004</v>
      </c>
      <c r="W12" s="1">
        <v>0.36335648148148153</v>
      </c>
      <c r="X12" s="1">
        <v>2.2534722222222223E-2</v>
      </c>
      <c r="Y12" s="1">
        <v>2.1296296296296299E-2</v>
      </c>
      <c r="Z12">
        <v>19</v>
      </c>
      <c r="AA12">
        <v>264</v>
      </c>
      <c r="AB12">
        <v>217</v>
      </c>
      <c r="AC12">
        <v>52</v>
      </c>
      <c r="AD12">
        <v>0</v>
      </c>
      <c r="AE12">
        <v>0</v>
      </c>
      <c r="AF12">
        <v>0</v>
      </c>
      <c r="AG12">
        <v>80.67</v>
      </c>
      <c r="AH12">
        <f t="shared" si="26"/>
        <v>212</v>
      </c>
      <c r="AI12">
        <v>262</v>
      </c>
      <c r="AJ12" s="12">
        <f t="shared" si="27"/>
        <v>80.916030534351151</v>
      </c>
      <c r="AK12" t="s">
        <v>2788</v>
      </c>
      <c r="AL12" s="37" t="s">
        <v>2736</v>
      </c>
      <c r="AM12" s="1">
        <v>0.37275462962962963</v>
      </c>
      <c r="AN12" s="1">
        <v>0.28828703703703701</v>
      </c>
      <c r="AO12" s="1">
        <v>3.1469907407407412E-2</v>
      </c>
      <c r="AP12" s="1">
        <v>5.2997685185185182E-2</v>
      </c>
      <c r="AQ12">
        <v>36</v>
      </c>
      <c r="AR12">
        <v>260</v>
      </c>
      <c r="AS12">
        <v>193</v>
      </c>
      <c r="AT12">
        <v>37</v>
      </c>
      <c r="AU12">
        <v>0</v>
      </c>
      <c r="AV12">
        <v>0</v>
      </c>
      <c r="AW12">
        <v>0</v>
      </c>
      <c r="AX12">
        <v>83.91</v>
      </c>
      <c r="AY12">
        <f t="shared" si="28"/>
        <v>223</v>
      </c>
      <c r="AZ12">
        <v>262</v>
      </c>
      <c r="BA12" s="12">
        <f t="shared" si="29"/>
        <v>85.114503816793899</v>
      </c>
      <c r="BB12" t="s">
        <v>2788</v>
      </c>
      <c r="BC12" s="37" t="s">
        <v>2736</v>
      </c>
      <c r="BD12" s="1">
        <v>0.36605324074074069</v>
      </c>
      <c r="BE12" s="1">
        <v>0.27150462962962962</v>
      </c>
      <c r="BF12" s="1">
        <v>3.8182870370370374E-2</v>
      </c>
      <c r="BG12" s="1">
        <v>5.635416666666667E-2</v>
      </c>
      <c r="BH12">
        <v>45</v>
      </c>
      <c r="BI12">
        <v>219</v>
      </c>
      <c r="BJ12">
        <v>159</v>
      </c>
      <c r="BK12">
        <v>19</v>
      </c>
      <c r="BL12">
        <v>0</v>
      </c>
      <c r="BM12">
        <v>0</v>
      </c>
      <c r="BN12">
        <v>0</v>
      </c>
      <c r="BO12">
        <v>89.33</v>
      </c>
      <c r="BP12">
        <f t="shared" si="30"/>
        <v>200</v>
      </c>
      <c r="BQ12">
        <v>262</v>
      </c>
      <c r="BR12" s="12">
        <f t="shared" si="31"/>
        <v>76.335877862595424</v>
      </c>
      <c r="BS12" t="s">
        <v>2788</v>
      </c>
      <c r="BT12" s="37" t="s">
        <v>2736</v>
      </c>
      <c r="BU12" s="1">
        <v>0.31480324074074073</v>
      </c>
      <c r="BV12" s="1">
        <v>0.22726851851851851</v>
      </c>
      <c r="BW12" s="1">
        <v>4.1828703703703701E-2</v>
      </c>
      <c r="BX12" s="1">
        <v>4.5694444444444447E-2</v>
      </c>
      <c r="BY12">
        <v>33</v>
      </c>
      <c r="BZ12">
        <v>289</v>
      </c>
      <c r="CA12">
        <v>249</v>
      </c>
      <c r="CB12">
        <v>75</v>
      </c>
      <c r="CC12">
        <v>0</v>
      </c>
      <c r="CD12">
        <v>0</v>
      </c>
      <c r="CE12">
        <v>0</v>
      </c>
      <c r="CF12">
        <v>76.849999999999994</v>
      </c>
      <c r="CG12">
        <f t="shared" si="32"/>
        <v>214</v>
      </c>
      <c r="CH12">
        <v>262</v>
      </c>
      <c r="CI12" s="12">
        <f t="shared" si="84"/>
        <v>81.679389312977108</v>
      </c>
      <c r="CJ12" t="s">
        <v>2788</v>
      </c>
      <c r="CK12" s="37" t="s">
        <v>2736</v>
      </c>
      <c r="CL12" s="1">
        <v>0</v>
      </c>
      <c r="CM12" s="1">
        <v>0</v>
      </c>
      <c r="CN12" s="1">
        <v>0</v>
      </c>
      <c r="CO12" s="1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f t="shared" si="33"/>
        <v>0</v>
      </c>
      <c r="CZ12" s="12"/>
      <c r="DA12" t="s">
        <v>2788</v>
      </c>
      <c r="DB12" s="37" t="s">
        <v>2736</v>
      </c>
      <c r="DC12" s="1">
        <v>0</v>
      </c>
      <c r="DD12" s="1">
        <v>0</v>
      </c>
      <c r="DE12" s="1">
        <v>0</v>
      </c>
      <c r="DF12" s="1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f t="shared" si="34"/>
        <v>0</v>
      </c>
      <c r="DQ12" s="12"/>
      <c r="DR12" t="s">
        <v>2788</v>
      </c>
      <c r="DS12" s="37" t="s">
        <v>2736</v>
      </c>
      <c r="DT12" s="12"/>
      <c r="DU12" s="1">
        <v>0.22726851851851851</v>
      </c>
      <c r="DV12" s="12"/>
      <c r="DW12" s="12"/>
      <c r="DX12" s="12"/>
      <c r="DY12">
        <f t="shared" si="35"/>
        <v>289</v>
      </c>
      <c r="DZ12">
        <f t="shared" si="36"/>
        <v>249</v>
      </c>
      <c r="EA12">
        <f t="shared" si="37"/>
        <v>75</v>
      </c>
      <c r="EB12">
        <v>0</v>
      </c>
      <c r="EC12">
        <v>0</v>
      </c>
      <c r="ED12">
        <v>0</v>
      </c>
      <c r="EE12" s="12">
        <f t="shared" si="38"/>
        <v>76.849999999999994</v>
      </c>
      <c r="EF12">
        <f t="shared" si="39"/>
        <v>214</v>
      </c>
      <c r="EG12">
        <v>262</v>
      </c>
      <c r="EH12" s="12">
        <f t="shared" si="40"/>
        <v>81.679389312977108</v>
      </c>
      <c r="EI12" t="s">
        <v>2788</v>
      </c>
      <c r="EJ12" s="37" t="s">
        <v>2736</v>
      </c>
      <c r="EK12" s="1"/>
      <c r="EL12" s="1">
        <f t="shared" si="41"/>
        <v>0.30102546296296295</v>
      </c>
      <c r="EM12" s="1"/>
      <c r="EN12" s="1"/>
      <c r="EO12">
        <f t="shared" si="42"/>
        <v>156</v>
      </c>
      <c r="EV12" s="102">
        <f t="shared" si="43"/>
        <v>83.559999999999988</v>
      </c>
      <c r="EW12">
        <f t="shared" si="44"/>
        <v>1061</v>
      </c>
      <c r="EX12">
        <f t="shared" si="45"/>
        <v>1310</v>
      </c>
      <c r="EY12" s="12">
        <f t="shared" si="46"/>
        <v>80.992366412213741</v>
      </c>
      <c r="EZ12" t="s">
        <v>2788</v>
      </c>
      <c r="FA12" s="37" t="s">
        <v>2736</v>
      </c>
      <c r="FB12" s="1">
        <v>0.37288194444444445</v>
      </c>
      <c r="FC12" s="1">
        <v>0.30215277777777777</v>
      </c>
      <c r="FD12" s="1">
        <v>2.0023148148148148E-2</v>
      </c>
      <c r="FE12" s="1">
        <v>5.0706018518518518E-2</v>
      </c>
      <c r="FF12">
        <v>45</v>
      </c>
      <c r="FG12">
        <v>388</v>
      </c>
      <c r="FH12">
        <v>197</v>
      </c>
      <c r="FI12">
        <v>121</v>
      </c>
      <c r="FJ12">
        <v>0</v>
      </c>
      <c r="FK12">
        <v>0</v>
      </c>
      <c r="FL12">
        <v>0</v>
      </c>
      <c r="FM12">
        <v>61.95</v>
      </c>
      <c r="FN12">
        <f t="shared" si="47"/>
        <v>267</v>
      </c>
      <c r="FO12">
        <v>367</v>
      </c>
      <c r="FP12" s="12">
        <f t="shared" si="85"/>
        <v>72.752043596730246</v>
      </c>
      <c r="FQ12" t="s">
        <v>2788</v>
      </c>
      <c r="FR12" s="37" t="s">
        <v>2736</v>
      </c>
      <c r="FS12" s="1">
        <v>0.47723379629629631</v>
      </c>
      <c r="FT12" s="1">
        <v>0.26496527777777779</v>
      </c>
      <c r="FU12" s="1">
        <v>0.14840277777777777</v>
      </c>
      <c r="FV12" s="1">
        <v>6.385416666666667E-2</v>
      </c>
      <c r="FW12">
        <v>21</v>
      </c>
      <c r="FX12">
        <v>259</v>
      </c>
      <c r="FY12">
        <v>136</v>
      </c>
      <c r="FZ12">
        <v>22</v>
      </c>
      <c r="GA12">
        <v>0</v>
      </c>
      <c r="GB12">
        <v>0</v>
      </c>
      <c r="GC12">
        <v>0</v>
      </c>
      <c r="GD12">
        <v>86.08</v>
      </c>
      <c r="GE12">
        <f t="shared" si="48"/>
        <v>237</v>
      </c>
      <c r="GF12">
        <v>367</v>
      </c>
      <c r="GG12" s="12">
        <f t="shared" si="86"/>
        <v>64.577656675749324</v>
      </c>
      <c r="GH12" t="s">
        <v>2788</v>
      </c>
      <c r="GI12" s="37" t="s">
        <v>2736</v>
      </c>
      <c r="GJ12" s="1">
        <v>0.30023148148148149</v>
      </c>
      <c r="GK12" s="1">
        <v>0.25883101851851853</v>
      </c>
      <c r="GL12" s="1">
        <v>1.0254629629629629E-2</v>
      </c>
      <c r="GM12" s="1">
        <v>3.1134259259259261E-2</v>
      </c>
      <c r="GN12">
        <v>27</v>
      </c>
      <c r="GO12">
        <v>217</v>
      </c>
      <c r="GP12">
        <v>334</v>
      </c>
      <c r="GQ12">
        <v>49</v>
      </c>
      <c r="GR12">
        <v>0</v>
      </c>
      <c r="GS12">
        <v>0</v>
      </c>
      <c r="GT12">
        <v>0</v>
      </c>
      <c r="GU12">
        <v>87.21</v>
      </c>
      <c r="GV12">
        <f t="shared" si="49"/>
        <v>168</v>
      </c>
      <c r="GW12">
        <v>206</v>
      </c>
      <c r="GX12" s="12">
        <f t="shared" si="87"/>
        <v>81.553398058252426</v>
      </c>
      <c r="GY12" t="s">
        <v>2788</v>
      </c>
      <c r="GZ12" s="37" t="s">
        <v>2736</v>
      </c>
      <c r="HA12" s="1">
        <v>0.30230324074074072</v>
      </c>
      <c r="HB12" s="1">
        <v>0.24607638888888891</v>
      </c>
      <c r="HC12" s="1">
        <v>2.7233796296296298E-2</v>
      </c>
      <c r="HD12" s="1">
        <v>2.8981481481481483E-2</v>
      </c>
      <c r="HE12">
        <v>20</v>
      </c>
      <c r="HF12">
        <v>211</v>
      </c>
      <c r="HG12">
        <v>160</v>
      </c>
      <c r="HH12">
        <v>17</v>
      </c>
      <c r="HI12">
        <v>0</v>
      </c>
      <c r="HJ12">
        <v>0</v>
      </c>
      <c r="HK12">
        <v>0</v>
      </c>
      <c r="HL12">
        <v>90.4</v>
      </c>
      <c r="HM12">
        <f t="shared" si="50"/>
        <v>194</v>
      </c>
      <c r="HN12">
        <v>367</v>
      </c>
      <c r="HO12" s="12">
        <f t="shared" si="88"/>
        <v>52.861035422343328</v>
      </c>
      <c r="HP12" t="s">
        <v>2788</v>
      </c>
      <c r="HQ12" s="37" t="s">
        <v>2736</v>
      </c>
      <c r="HR12" s="1">
        <v>0</v>
      </c>
      <c r="HS12" s="1">
        <v>0</v>
      </c>
      <c r="HT12" s="1">
        <v>0</v>
      </c>
      <c r="HU12" s="1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f t="shared" si="51"/>
        <v>0</v>
      </c>
      <c r="IE12" s="12"/>
      <c r="IF12" s="12"/>
      <c r="IG12" t="s">
        <v>2788</v>
      </c>
      <c r="IH12" s="37" t="s">
        <v>2736</v>
      </c>
      <c r="II12" s="1">
        <v>0</v>
      </c>
      <c r="IJ12" s="1">
        <v>0</v>
      </c>
      <c r="IK12" s="1">
        <v>0</v>
      </c>
      <c r="IL12" s="1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f t="shared" si="52"/>
        <v>0</v>
      </c>
      <c r="IV12" s="12"/>
      <c r="IW12" s="12"/>
      <c r="IX12" t="s">
        <v>2788</v>
      </c>
      <c r="IY12" s="37" t="s">
        <v>2736</v>
      </c>
      <c r="IZ12" s="1">
        <v>0</v>
      </c>
      <c r="JA12" s="1">
        <v>0</v>
      </c>
      <c r="JB12" s="1">
        <v>0</v>
      </c>
      <c r="JC12" s="1">
        <v>0</v>
      </c>
      <c r="JD12">
        <v>0</v>
      </c>
      <c r="JE12">
        <v>0</v>
      </c>
      <c r="JF12">
        <v>51</v>
      </c>
      <c r="JG12">
        <v>7</v>
      </c>
      <c r="JH12">
        <v>0</v>
      </c>
      <c r="JI12">
        <v>0</v>
      </c>
      <c r="JJ12">
        <v>0</v>
      </c>
      <c r="JK12">
        <v>87.93</v>
      </c>
      <c r="JL12">
        <f t="shared" si="53"/>
        <v>-7</v>
      </c>
      <c r="JN12" s="12"/>
      <c r="JO12" t="s">
        <v>2788</v>
      </c>
      <c r="JP12" s="37" t="s">
        <v>2736</v>
      </c>
      <c r="JQ12" s="12"/>
      <c r="JR12" s="1">
        <f t="shared" si="54"/>
        <v>0.24607638888888891</v>
      </c>
      <c r="JS12" s="12"/>
      <c r="JT12" s="12"/>
      <c r="JU12" s="12">
        <f t="shared" si="55"/>
        <v>20</v>
      </c>
      <c r="JV12">
        <f t="shared" si="56"/>
        <v>211</v>
      </c>
      <c r="JW12">
        <f t="shared" si="57"/>
        <v>211</v>
      </c>
      <c r="JX12">
        <f t="shared" si="58"/>
        <v>24</v>
      </c>
      <c r="JY12">
        <v>0</v>
      </c>
      <c r="JZ12">
        <v>0</v>
      </c>
      <c r="KA12">
        <v>0</v>
      </c>
      <c r="KB12" s="12">
        <f t="shared" si="59"/>
        <v>90.4</v>
      </c>
      <c r="KC12" s="12">
        <f t="shared" si="60"/>
        <v>187</v>
      </c>
      <c r="KD12">
        <v>367</v>
      </c>
      <c r="KE12" s="12">
        <f t="shared" si="61"/>
        <v>50.95367847411444</v>
      </c>
      <c r="KF12" t="s">
        <v>2788</v>
      </c>
      <c r="KG12" s="37" t="s">
        <v>2736</v>
      </c>
      <c r="KH12" s="1"/>
      <c r="KI12" s="1">
        <f t="shared" si="0"/>
        <v>0.26800636574074072</v>
      </c>
      <c r="KJ12" s="1"/>
      <c r="KK12" s="1"/>
      <c r="KL12">
        <f t="shared" si="62"/>
        <v>113</v>
      </c>
      <c r="KS12" s="12">
        <f t="shared" si="1"/>
        <v>81.41</v>
      </c>
      <c r="KT12">
        <f t="shared" si="63"/>
        <v>859</v>
      </c>
      <c r="KU12">
        <f t="shared" si="2"/>
        <v>1307</v>
      </c>
      <c r="KV12" s="12">
        <f t="shared" si="89"/>
        <v>65.723029839326713</v>
      </c>
      <c r="KW12">
        <f t="shared" si="3"/>
        <v>28.25</v>
      </c>
      <c r="KX12" t="s">
        <v>2788</v>
      </c>
      <c r="KY12" s="37" t="s">
        <v>2736</v>
      </c>
      <c r="KZ12" t="s">
        <v>2690</v>
      </c>
      <c r="LA12">
        <v>8</v>
      </c>
      <c r="LB12" s="1">
        <v>0.43811342592592589</v>
      </c>
      <c r="LC12" s="1">
        <v>0.32600694444444445</v>
      </c>
      <c r="LD12" s="1">
        <v>4.2627314814814819E-2</v>
      </c>
      <c r="LE12" s="1">
        <v>6.9456018518518514E-2</v>
      </c>
      <c r="LF12">
        <v>41</v>
      </c>
      <c r="LG12">
        <v>301</v>
      </c>
      <c r="LH12">
        <v>203</v>
      </c>
      <c r="LI12">
        <v>25</v>
      </c>
      <c r="LJ12">
        <v>0</v>
      </c>
      <c r="LK12">
        <v>0</v>
      </c>
      <c r="LL12">
        <v>0</v>
      </c>
      <c r="LM12">
        <v>89.04</v>
      </c>
      <c r="LN12">
        <f t="shared" si="64"/>
        <v>276</v>
      </c>
      <c r="LO12">
        <v>524</v>
      </c>
      <c r="LP12" s="12">
        <f t="shared" si="65"/>
        <v>52.671755725190842</v>
      </c>
      <c r="LQ12" t="s">
        <v>2788</v>
      </c>
      <c r="LR12" s="37" t="s">
        <v>2736</v>
      </c>
      <c r="LS12" t="s">
        <v>2690</v>
      </c>
      <c r="LT12">
        <v>8</v>
      </c>
      <c r="LU12" s="1">
        <v>0.38385416666666666</v>
      </c>
      <c r="LV12" s="1">
        <v>0.31268518518518518</v>
      </c>
      <c r="LW12" s="1">
        <v>1.2962962962962963E-2</v>
      </c>
      <c r="LX12" s="1">
        <v>5.8194444444444444E-2</v>
      </c>
      <c r="LY12">
        <v>54</v>
      </c>
      <c r="LZ12">
        <v>387</v>
      </c>
      <c r="MA12">
        <v>333</v>
      </c>
      <c r="MB12">
        <v>66</v>
      </c>
      <c r="MC12">
        <v>0</v>
      </c>
      <c r="MD12">
        <v>0</v>
      </c>
      <c r="ME12">
        <v>0</v>
      </c>
      <c r="MF12">
        <v>83.46</v>
      </c>
      <c r="MG12">
        <f t="shared" si="66"/>
        <v>321</v>
      </c>
      <c r="MH12">
        <v>524</v>
      </c>
      <c r="MI12" s="12">
        <f t="shared" si="67"/>
        <v>61.25954198473282</v>
      </c>
      <c r="MJ12" t="s">
        <v>2788</v>
      </c>
      <c r="MK12" s="37" t="s">
        <v>2736</v>
      </c>
      <c r="ML12" t="s">
        <v>2690</v>
      </c>
      <c r="MM12">
        <v>8</v>
      </c>
      <c r="MN12" s="1">
        <v>0.17569444444444446</v>
      </c>
      <c r="MO12" s="1">
        <v>0.13782407407407407</v>
      </c>
      <c r="MP12" s="1">
        <v>7.8472222222222224E-3</v>
      </c>
      <c r="MQ12" s="1">
        <v>3.0000000000000002E-2</v>
      </c>
      <c r="MR12">
        <v>59</v>
      </c>
      <c r="MS12">
        <v>319</v>
      </c>
      <c r="MT12">
        <v>151</v>
      </c>
      <c r="MU12">
        <v>42</v>
      </c>
      <c r="MV12">
        <v>0</v>
      </c>
      <c r="MW12">
        <v>0</v>
      </c>
      <c r="MX12">
        <v>0</v>
      </c>
      <c r="MY12">
        <v>78.239999999999995</v>
      </c>
      <c r="MZ12">
        <f t="shared" si="68"/>
        <v>277</v>
      </c>
      <c r="NA12">
        <v>262</v>
      </c>
      <c r="NB12" s="12">
        <f t="shared" si="69"/>
        <v>105.72519083969465</v>
      </c>
      <c r="NC12" t="s">
        <v>2788</v>
      </c>
      <c r="ND12" s="37" t="s">
        <v>2736</v>
      </c>
      <c r="NE12" t="s">
        <v>2690</v>
      </c>
      <c r="NF12">
        <v>8</v>
      </c>
      <c r="NG12" s="1">
        <v>0.24116898148148147</v>
      </c>
      <c r="NH12" s="1">
        <v>0.20827546296296295</v>
      </c>
      <c r="NI12" s="1">
        <v>7.8703703703703713E-3</v>
      </c>
      <c r="NJ12" s="1">
        <v>2.5011574074074075E-2</v>
      </c>
      <c r="NK12">
        <v>36</v>
      </c>
      <c r="NL12">
        <v>376</v>
      </c>
      <c r="NM12">
        <v>348</v>
      </c>
      <c r="NN12">
        <v>29</v>
      </c>
      <c r="NO12">
        <v>0</v>
      </c>
      <c r="NP12">
        <v>0</v>
      </c>
      <c r="NQ12">
        <v>0</v>
      </c>
      <c r="NR12">
        <v>92.31</v>
      </c>
      <c r="NS12">
        <f t="shared" si="70"/>
        <v>347</v>
      </c>
      <c r="NT12">
        <v>524</v>
      </c>
      <c r="NU12" s="12">
        <f t="shared" si="71"/>
        <v>66.221374045801525</v>
      </c>
      <c r="NV12" t="s">
        <v>2788</v>
      </c>
      <c r="NW12" s="37" t="s">
        <v>2736</v>
      </c>
      <c r="NX12" t="s">
        <v>2690</v>
      </c>
      <c r="NY12">
        <v>8</v>
      </c>
      <c r="NZ12" s="1">
        <v>0.4010185185185185</v>
      </c>
      <c r="OA12" s="1">
        <v>0.33619212962962958</v>
      </c>
      <c r="OB12" s="1">
        <v>1.2962962962962963E-2</v>
      </c>
      <c r="OC12" s="1">
        <v>5.1840277777777777E-2</v>
      </c>
      <c r="OD12">
        <v>35</v>
      </c>
      <c r="OE12">
        <v>394</v>
      </c>
      <c r="OF12">
        <v>437</v>
      </c>
      <c r="OG12">
        <v>42</v>
      </c>
      <c r="OH12">
        <v>0</v>
      </c>
      <c r="OI12">
        <v>0</v>
      </c>
      <c r="OJ12">
        <v>0</v>
      </c>
      <c r="OK12">
        <v>91.23</v>
      </c>
      <c r="OL12">
        <f t="shared" si="72"/>
        <v>352</v>
      </c>
      <c r="OM12">
        <v>524</v>
      </c>
      <c r="ON12" s="12">
        <f t="shared" si="73"/>
        <v>67.175572519083971</v>
      </c>
      <c r="OO12" t="s">
        <v>2788</v>
      </c>
      <c r="OP12" s="37" t="s">
        <v>2736</v>
      </c>
      <c r="OQ12" t="s">
        <v>2690</v>
      </c>
      <c r="OS12" s="1">
        <v>9.5983796296296289E-2</v>
      </c>
      <c r="OT12" s="1">
        <v>8.7129629629629626E-2</v>
      </c>
      <c r="OU12" s="1">
        <v>7.013888888888889E-3</v>
      </c>
      <c r="OV12" s="1">
        <v>1.8287037037037037E-3</v>
      </c>
      <c r="OW12">
        <v>8</v>
      </c>
      <c r="OX12">
        <v>124</v>
      </c>
      <c r="OY12">
        <v>53</v>
      </c>
      <c r="OZ12">
        <v>4</v>
      </c>
      <c r="PA12">
        <v>0</v>
      </c>
      <c r="PB12">
        <v>0</v>
      </c>
      <c r="PC12">
        <v>0</v>
      </c>
      <c r="PD12">
        <v>92.98</v>
      </c>
      <c r="PE12">
        <f t="shared" si="74"/>
        <v>120</v>
      </c>
      <c r="PG12" s="12"/>
      <c r="PH12" t="s">
        <v>2788</v>
      </c>
      <c r="PI12" s="37" t="s">
        <v>2736</v>
      </c>
      <c r="PJ12" t="s">
        <v>2690</v>
      </c>
      <c r="PL12" s="1">
        <v>4.4131944444444439E-2</v>
      </c>
      <c r="PM12" s="1">
        <v>4.2881944444444438E-2</v>
      </c>
      <c r="PN12" s="1">
        <v>1.2384259259259258E-3</v>
      </c>
      <c r="PO12" s="1">
        <v>0</v>
      </c>
      <c r="PP12" s="1">
        <v>7</v>
      </c>
      <c r="PQ12">
        <v>51</v>
      </c>
      <c r="PR12">
        <v>212</v>
      </c>
      <c r="PS12">
        <v>27</v>
      </c>
      <c r="PT12">
        <v>0</v>
      </c>
      <c r="PU12">
        <v>0</v>
      </c>
      <c r="PV12">
        <v>0</v>
      </c>
      <c r="PW12">
        <v>88.7</v>
      </c>
      <c r="PX12">
        <f t="shared" si="4"/>
        <v>212</v>
      </c>
      <c r="PZ12" s="12"/>
      <c r="QA12" t="s">
        <v>2788</v>
      </c>
      <c r="QB12" s="37" t="s">
        <v>2736</v>
      </c>
      <c r="QC12" t="s">
        <v>2690</v>
      </c>
      <c r="QD12">
        <v>8</v>
      </c>
      <c r="QE12" s="1">
        <v>0.54113425925925929</v>
      </c>
      <c r="QF12" s="1">
        <v>0.46621527777777777</v>
      </c>
      <c r="QG12" s="1">
        <v>2.1238425925925924E-2</v>
      </c>
      <c r="QH12" s="1">
        <v>5.3668981481481477E-2</v>
      </c>
      <c r="QI12">
        <v>50</v>
      </c>
      <c r="QJ12">
        <v>569</v>
      </c>
      <c r="QK12">
        <v>702</v>
      </c>
      <c r="QL12">
        <v>73</v>
      </c>
      <c r="QM12">
        <v>0</v>
      </c>
      <c r="QN12">
        <v>0</v>
      </c>
      <c r="QO12">
        <v>0</v>
      </c>
      <c r="QP12">
        <v>90.58</v>
      </c>
      <c r="QQ12">
        <f t="shared" si="75"/>
        <v>496</v>
      </c>
      <c r="QR12">
        <v>524</v>
      </c>
      <c r="QS12" s="12">
        <f t="shared" si="76"/>
        <v>94.656488549618317</v>
      </c>
      <c r="QT12" t="s">
        <v>2788</v>
      </c>
      <c r="QU12" s="37" t="s">
        <v>2736</v>
      </c>
      <c r="QV12" t="s">
        <v>2690</v>
      </c>
      <c r="QX12" s="1">
        <v>0.77998842592592599</v>
      </c>
      <c r="QY12" s="1">
        <v>0.45104166666666662</v>
      </c>
      <c r="QZ12" s="1">
        <v>9.256944444444444E-2</v>
      </c>
      <c r="RA12" s="1">
        <v>0.23636574074074077</v>
      </c>
      <c r="RB12">
        <v>240</v>
      </c>
      <c r="RC12">
        <f t="shared" si="77"/>
        <v>1952</v>
      </c>
      <c r="RD12">
        <f t="shared" si="5"/>
        <v>1552</v>
      </c>
      <c r="RE12">
        <f t="shared" si="6"/>
        <v>208</v>
      </c>
      <c r="RF12">
        <v>0</v>
      </c>
      <c r="RG12">
        <v>0</v>
      </c>
      <c r="RH12">
        <v>0</v>
      </c>
      <c r="RI12">
        <v>88.08</v>
      </c>
      <c r="RJ12">
        <f t="shared" si="78"/>
        <v>1717</v>
      </c>
      <c r="RK12">
        <f t="shared" si="79"/>
        <v>2358</v>
      </c>
      <c r="RL12" s="12">
        <f t="shared" si="80"/>
        <v>72.815945716709081</v>
      </c>
      <c r="RM12" s="1">
        <f t="shared" si="81"/>
        <v>0.26419675925925923</v>
      </c>
      <c r="RN12" t="s">
        <v>2788</v>
      </c>
      <c r="RO12" s="37" t="s">
        <v>2736</v>
      </c>
      <c r="RP12" t="s">
        <v>2690</v>
      </c>
      <c r="RQ12">
        <v>4</v>
      </c>
      <c r="RR12" s="1">
        <v>0.34773148148148153</v>
      </c>
      <c r="RS12" s="1">
        <v>0.30384259259259261</v>
      </c>
      <c r="RT12" s="1">
        <v>1.0763888888888891E-2</v>
      </c>
      <c r="RU12" s="1">
        <v>3.3113425925925928E-2</v>
      </c>
      <c r="RV12">
        <v>45</v>
      </c>
      <c r="RW12">
        <v>430</v>
      </c>
      <c r="RX12">
        <v>449</v>
      </c>
      <c r="RY12">
        <v>46</v>
      </c>
      <c r="RZ12">
        <v>0</v>
      </c>
      <c r="SA12">
        <v>0</v>
      </c>
      <c r="SB12">
        <v>0</v>
      </c>
      <c r="SC12">
        <v>90.71</v>
      </c>
      <c r="SD12">
        <f t="shared" si="7"/>
        <v>384</v>
      </c>
      <c r="SE12">
        <v>524</v>
      </c>
      <c r="SF12" s="12">
        <f t="shared" si="91"/>
        <v>73.282442748091597</v>
      </c>
      <c r="SG12" t="s">
        <v>2788</v>
      </c>
      <c r="SH12" s="37" t="s">
        <v>2736</v>
      </c>
      <c r="SI12" t="s">
        <v>2690</v>
      </c>
      <c r="SJ12">
        <v>8</v>
      </c>
      <c r="SK12" s="1">
        <v>0.20899305555555556</v>
      </c>
      <c r="SL12" s="1">
        <v>0.15430555555555556</v>
      </c>
      <c r="SM12" s="1">
        <v>3.2812500000000001E-2</v>
      </c>
      <c r="SN12" s="1">
        <v>2.1875000000000002E-2</v>
      </c>
      <c r="SO12">
        <v>37</v>
      </c>
      <c r="SP12">
        <v>341</v>
      </c>
      <c r="SQ12">
        <v>284</v>
      </c>
      <c r="SR12">
        <v>66</v>
      </c>
      <c r="SS12">
        <v>0</v>
      </c>
      <c r="ST12">
        <v>0</v>
      </c>
      <c r="SU12">
        <v>0</v>
      </c>
      <c r="SV12">
        <v>81.14</v>
      </c>
      <c r="SW12">
        <f t="shared" si="8"/>
        <v>275</v>
      </c>
      <c r="SX12">
        <v>524</v>
      </c>
      <c r="SY12" s="12">
        <f t="shared" si="9"/>
        <v>52.480916030534353</v>
      </c>
      <c r="SZ12" t="s">
        <v>2788</v>
      </c>
      <c r="TA12" s="37" t="s">
        <v>2736</v>
      </c>
      <c r="TB12" t="s">
        <v>2690</v>
      </c>
      <c r="TC12">
        <v>8</v>
      </c>
      <c r="TD12" s="1">
        <v>0.32459490740740743</v>
      </c>
      <c r="TE12" s="1">
        <v>0.1759375</v>
      </c>
      <c r="TF12" s="1">
        <v>7.4131944444444445E-2</v>
      </c>
      <c r="TG12" s="1">
        <v>7.4513888888888893E-2</v>
      </c>
      <c r="TH12">
        <v>45</v>
      </c>
      <c r="TI12">
        <v>377</v>
      </c>
      <c r="TJ12">
        <v>262</v>
      </c>
      <c r="TK12">
        <v>163</v>
      </c>
      <c r="TL12">
        <v>0</v>
      </c>
      <c r="TM12">
        <v>0</v>
      </c>
      <c r="TN12">
        <v>0</v>
      </c>
      <c r="TO12">
        <v>61.65</v>
      </c>
      <c r="TP12">
        <f t="shared" si="10"/>
        <v>214</v>
      </c>
      <c r="TQ12">
        <v>524</v>
      </c>
      <c r="TR12" s="12">
        <f t="shared" si="11"/>
        <v>40.839694656488554</v>
      </c>
      <c r="TS12" t="s">
        <v>2788</v>
      </c>
      <c r="TT12" s="37" t="s">
        <v>2736</v>
      </c>
      <c r="TU12" t="s">
        <v>2690</v>
      </c>
      <c r="TV12">
        <v>8</v>
      </c>
      <c r="TW12" s="1">
        <v>0.26725694444444442</v>
      </c>
      <c r="TX12" s="1">
        <v>0.18108796296296295</v>
      </c>
      <c r="TY12" s="1">
        <v>5.4328703703703705E-2</v>
      </c>
      <c r="TZ12" s="1">
        <v>3.1828703703703706E-2</v>
      </c>
      <c r="UA12">
        <v>57</v>
      </c>
      <c r="UB12">
        <v>390</v>
      </c>
      <c r="UC12">
        <v>270</v>
      </c>
      <c r="UD12">
        <v>164</v>
      </c>
      <c r="UE12">
        <v>0</v>
      </c>
      <c r="UF12">
        <v>0</v>
      </c>
      <c r="UG12">
        <v>0</v>
      </c>
      <c r="UH12">
        <v>62.21</v>
      </c>
      <c r="UI12">
        <f t="shared" si="12"/>
        <v>226</v>
      </c>
      <c r="UJ12">
        <v>524</v>
      </c>
      <c r="UK12" s="12">
        <f t="shared" si="13"/>
        <v>43.12977099236641</v>
      </c>
      <c r="UL12" t="s">
        <v>2788</v>
      </c>
      <c r="UM12" s="37" t="s">
        <v>2736</v>
      </c>
      <c r="UN12" t="s">
        <v>2690</v>
      </c>
      <c r="UP12" s="1">
        <v>0</v>
      </c>
      <c r="UQ12" s="1"/>
      <c r="UR12" s="1">
        <v>0</v>
      </c>
      <c r="US12" s="1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f t="shared" si="14"/>
        <v>0</v>
      </c>
      <c r="VD12" s="12"/>
      <c r="VE12" t="s">
        <v>2788</v>
      </c>
      <c r="VF12" s="37" t="s">
        <v>2736</v>
      </c>
      <c r="VG12" t="s">
        <v>2690</v>
      </c>
      <c r="VI12" s="1">
        <v>0</v>
      </c>
      <c r="VJ12" s="1">
        <v>0</v>
      </c>
      <c r="VK12" s="1">
        <v>0</v>
      </c>
      <c r="VL12" s="1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f t="shared" si="16"/>
        <v>0</v>
      </c>
      <c r="VW12" s="12" t="e">
        <f t="shared" si="17"/>
        <v>#DIV/0!</v>
      </c>
      <c r="VX12" t="s">
        <v>2788</v>
      </c>
      <c r="VY12" s="37" t="s">
        <v>2736</v>
      </c>
      <c r="VZ12" t="s">
        <v>2690</v>
      </c>
      <c r="WB12" s="1">
        <v>0</v>
      </c>
      <c r="WC12" s="1">
        <v>0</v>
      </c>
      <c r="WD12" s="1">
        <v>0</v>
      </c>
      <c r="WE12" s="1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f t="shared" si="18"/>
        <v>0</v>
      </c>
      <c r="WP12" s="12" t="e">
        <f t="shared" si="19"/>
        <v>#DIV/0!</v>
      </c>
      <c r="WQ12" t="s">
        <v>2788</v>
      </c>
      <c r="WR12" s="37" t="s">
        <v>2736</v>
      </c>
      <c r="WS12" t="s">
        <v>2690</v>
      </c>
      <c r="WU12" s="1" t="e">
        <v>#N/A</v>
      </c>
      <c r="WV12" s="1"/>
      <c r="WW12" s="1" t="e">
        <v>#N/A</v>
      </c>
      <c r="WX12" s="1" t="e">
        <v>#N/A</v>
      </c>
      <c r="WY12" t="e">
        <v>#N/A</v>
      </c>
      <c r="WZ12" t="e">
        <v>#N/A</v>
      </c>
      <c r="XA12" t="e">
        <v>#N/A</v>
      </c>
      <c r="XB12" t="e">
        <v>#N/A</v>
      </c>
      <c r="XC12" t="e">
        <v>#N/A</v>
      </c>
      <c r="XD12" t="e">
        <v>#N/A</v>
      </c>
      <c r="XE12" t="e">
        <v>#N/A</v>
      </c>
      <c r="XF12" t="e">
        <v>#N/A</v>
      </c>
      <c r="XG12" t="e">
        <f t="shared" si="20"/>
        <v>#N/A</v>
      </c>
      <c r="XI12" s="12" t="e">
        <f t="shared" si="21"/>
        <v>#N/A</v>
      </c>
      <c r="XJ12" t="s">
        <v>2788</v>
      </c>
      <c r="XK12" s="37" t="s">
        <v>2736</v>
      </c>
      <c r="XL12" t="s">
        <v>2690</v>
      </c>
      <c r="XN12" s="1">
        <v>0.14858796296296298</v>
      </c>
      <c r="XO12" s="1">
        <f t="shared" si="82"/>
        <v>0.20379340277777777</v>
      </c>
      <c r="XP12" s="1">
        <v>0.17204861111111111</v>
      </c>
      <c r="XQ12" s="1">
        <v>0.16135416666666666</v>
      </c>
      <c r="XR12">
        <v>184</v>
      </c>
      <c r="XS12">
        <v>1538</v>
      </c>
      <c r="XT12">
        <v>1265</v>
      </c>
      <c r="XU12">
        <v>439</v>
      </c>
      <c r="XV12">
        <v>0</v>
      </c>
      <c r="XW12">
        <v>0</v>
      </c>
      <c r="XX12">
        <v>0</v>
      </c>
      <c r="XY12">
        <v>74.239999999999995</v>
      </c>
      <c r="XZ12">
        <f t="shared" si="22"/>
        <v>1099</v>
      </c>
      <c r="YA12">
        <f t="shared" si="83"/>
        <v>2096</v>
      </c>
      <c r="YB12" s="12">
        <f t="shared" si="23"/>
        <v>52.43320610687023</v>
      </c>
    </row>
    <row r="13" spans="1:652">
      <c r="A13" t="s">
        <v>2369</v>
      </c>
      <c r="B13" s="37" t="s">
        <v>2736</v>
      </c>
      <c r="C13" t="s">
        <v>2690</v>
      </c>
      <c r="D13">
        <v>8</v>
      </c>
      <c r="E13" s="1">
        <v>0.34564814814814815</v>
      </c>
      <c r="F13" s="1">
        <v>0.28064814814814815</v>
      </c>
      <c r="G13" s="1">
        <v>1.9247685185185184E-2</v>
      </c>
      <c r="H13" s="1">
        <v>4.5740740740740742E-2</v>
      </c>
      <c r="I13">
        <v>48</v>
      </c>
      <c r="J13">
        <v>545</v>
      </c>
      <c r="K13">
        <v>543</v>
      </c>
      <c r="L13">
        <v>5</v>
      </c>
      <c r="M13">
        <v>0</v>
      </c>
      <c r="N13">
        <v>0</v>
      </c>
      <c r="O13">
        <v>0</v>
      </c>
      <c r="P13">
        <v>99.09</v>
      </c>
      <c r="Q13">
        <f t="shared" si="24"/>
        <v>540</v>
      </c>
      <c r="R13">
        <v>524</v>
      </c>
      <c r="S13" s="12">
        <f t="shared" si="25"/>
        <v>103.05343511450383</v>
      </c>
      <c r="T13" t="s">
        <v>2369</v>
      </c>
      <c r="U13" s="37" t="s">
        <v>2736</v>
      </c>
      <c r="V13" s="1">
        <v>0.29550925925925925</v>
      </c>
      <c r="W13" s="1">
        <v>0.2333912037037037</v>
      </c>
      <c r="X13" s="1">
        <v>3.4675925925925923E-2</v>
      </c>
      <c r="Y13" s="1">
        <v>2.7418981481481485E-2</v>
      </c>
      <c r="Z13">
        <v>29</v>
      </c>
      <c r="AA13">
        <v>562</v>
      </c>
      <c r="AB13">
        <v>554</v>
      </c>
      <c r="AC13">
        <v>9</v>
      </c>
      <c r="AD13">
        <v>0</v>
      </c>
      <c r="AE13">
        <v>0</v>
      </c>
      <c r="AF13">
        <v>0</v>
      </c>
      <c r="AG13">
        <v>98.4</v>
      </c>
      <c r="AH13">
        <f t="shared" si="26"/>
        <v>553</v>
      </c>
      <c r="AI13">
        <v>524</v>
      </c>
      <c r="AJ13" s="12">
        <f t="shared" si="27"/>
        <v>105.53435114503817</v>
      </c>
      <c r="AK13" t="s">
        <v>2369</v>
      </c>
      <c r="AL13" s="37" t="s">
        <v>2736</v>
      </c>
      <c r="AM13" s="1">
        <v>0.36252314814814812</v>
      </c>
      <c r="AN13" s="1">
        <v>0.27956018518518516</v>
      </c>
      <c r="AO13" s="1">
        <v>5.0439814814814819E-2</v>
      </c>
      <c r="AP13" s="1">
        <v>3.2511574074074075E-2</v>
      </c>
      <c r="AQ13">
        <v>64</v>
      </c>
      <c r="AR13">
        <v>542</v>
      </c>
      <c r="AS13">
        <v>534</v>
      </c>
      <c r="AT13">
        <v>14</v>
      </c>
      <c r="AU13">
        <v>0</v>
      </c>
      <c r="AV13">
        <v>0</v>
      </c>
      <c r="AW13">
        <v>0</v>
      </c>
      <c r="AX13">
        <v>97.45</v>
      </c>
      <c r="AY13">
        <f t="shared" si="28"/>
        <v>528</v>
      </c>
      <c r="AZ13">
        <v>524</v>
      </c>
      <c r="BA13" s="12">
        <f t="shared" si="29"/>
        <v>100.76335877862594</v>
      </c>
      <c r="BB13" t="s">
        <v>2369</v>
      </c>
      <c r="BC13" s="37" t="s">
        <v>2736</v>
      </c>
      <c r="BD13" s="1" t="e">
        <v>#N/A</v>
      </c>
      <c r="BE13" s="1" t="e">
        <v>#N/A</v>
      </c>
      <c r="BF13" s="1" t="e">
        <v>#N/A</v>
      </c>
      <c r="BG13" s="1" t="e">
        <v>#N/A</v>
      </c>
      <c r="BI13" t="e">
        <v>#N/A</v>
      </c>
      <c r="BJ13" t="e">
        <v>#N/A</v>
      </c>
      <c r="BK13" t="e">
        <v>#N/A</v>
      </c>
      <c r="BL13" t="e">
        <v>#N/A</v>
      </c>
      <c r="BM13" t="e">
        <v>#N/A</v>
      </c>
      <c r="BN13" t="e">
        <v>#N/A</v>
      </c>
      <c r="BR13" s="12"/>
      <c r="BS13" t="s">
        <v>2369</v>
      </c>
      <c r="BT13" s="37" t="s">
        <v>2736</v>
      </c>
      <c r="BU13" s="1">
        <v>0.28107638888888892</v>
      </c>
      <c r="BV13" s="1">
        <v>0.23048611111111109</v>
      </c>
      <c r="BW13" s="1">
        <v>2.5937500000000002E-2</v>
      </c>
      <c r="BX13" s="1">
        <v>2.4641203703703703E-2</v>
      </c>
      <c r="BY13">
        <v>37</v>
      </c>
      <c r="BZ13">
        <v>569</v>
      </c>
      <c r="CA13">
        <v>561</v>
      </c>
      <c r="CB13">
        <v>10</v>
      </c>
      <c r="CC13">
        <v>0</v>
      </c>
      <c r="CD13">
        <v>0</v>
      </c>
      <c r="CE13">
        <v>0</v>
      </c>
      <c r="CF13">
        <v>98.25</v>
      </c>
      <c r="CG13">
        <f t="shared" si="32"/>
        <v>559</v>
      </c>
      <c r="CH13">
        <v>524</v>
      </c>
      <c r="CI13" s="12">
        <f t="shared" si="84"/>
        <v>106.67938931297709</v>
      </c>
      <c r="CJ13" t="s">
        <v>2369</v>
      </c>
      <c r="CK13" s="37" t="s">
        <v>2736</v>
      </c>
      <c r="CL13" s="1">
        <v>0</v>
      </c>
      <c r="CM13" s="1">
        <v>0</v>
      </c>
      <c r="CN13" s="1">
        <v>0</v>
      </c>
      <c r="CO13" s="1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f t="shared" si="33"/>
        <v>0</v>
      </c>
      <c r="CZ13" s="12"/>
      <c r="DA13" t="s">
        <v>2369</v>
      </c>
      <c r="DB13" s="37" t="s">
        <v>2736</v>
      </c>
      <c r="DC13" s="1">
        <v>1.4699074074074074E-3</v>
      </c>
      <c r="DD13" s="1">
        <v>9.4907407407407408E-4</v>
      </c>
      <c r="DE13" s="1">
        <v>3.9351851851851852E-4</v>
      </c>
      <c r="DF13" s="1">
        <v>1.1574074074074073E-4</v>
      </c>
      <c r="DG13">
        <v>1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f t="shared" si="34"/>
        <v>1</v>
      </c>
      <c r="DQ13" s="12"/>
      <c r="DR13" t="s">
        <v>2369</v>
      </c>
      <c r="DS13" s="37" t="s">
        <v>2736</v>
      </c>
      <c r="DT13" s="12"/>
      <c r="DU13" s="1">
        <v>0.23048611111111109</v>
      </c>
      <c r="DV13" s="12"/>
      <c r="DW13" s="12"/>
      <c r="DX13" s="12"/>
      <c r="DY13">
        <f t="shared" si="35"/>
        <v>570</v>
      </c>
      <c r="DZ13">
        <f t="shared" si="36"/>
        <v>561</v>
      </c>
      <c r="EA13">
        <f t="shared" si="37"/>
        <v>10</v>
      </c>
      <c r="EB13">
        <v>0</v>
      </c>
      <c r="EC13">
        <v>0</v>
      </c>
      <c r="ED13">
        <v>0</v>
      </c>
      <c r="EE13" s="12">
        <f t="shared" si="38"/>
        <v>98.25</v>
      </c>
      <c r="EF13">
        <f t="shared" si="39"/>
        <v>560</v>
      </c>
      <c r="EG13">
        <v>524</v>
      </c>
      <c r="EH13" s="12">
        <f t="shared" si="40"/>
        <v>106.87022900763358</v>
      </c>
      <c r="EI13" t="s">
        <v>2369</v>
      </c>
      <c r="EJ13" s="37" t="s">
        <v>2736</v>
      </c>
      <c r="EK13" s="1"/>
      <c r="EL13" s="1" t="e">
        <f t="shared" si="41"/>
        <v>#N/A</v>
      </c>
      <c r="EM13" s="1"/>
      <c r="EN13" s="1"/>
      <c r="EO13">
        <f t="shared" si="42"/>
        <v>179</v>
      </c>
      <c r="EV13" s="102">
        <f t="shared" si="43"/>
        <v>98.297499999999999</v>
      </c>
      <c r="EW13">
        <f t="shared" si="44"/>
        <v>2181</v>
      </c>
      <c r="EX13">
        <f t="shared" si="45"/>
        <v>2096</v>
      </c>
      <c r="EY13" s="12">
        <f t="shared" si="46"/>
        <v>104.05534351145039</v>
      </c>
      <c r="EZ13" t="s">
        <v>2369</v>
      </c>
      <c r="FA13" s="37" t="s">
        <v>2736</v>
      </c>
      <c r="FB13" s="1">
        <v>0.30559027777777775</v>
      </c>
      <c r="FC13" s="1">
        <v>0.24186342592592591</v>
      </c>
      <c r="FD13" s="1">
        <v>2.5266203703703704E-2</v>
      </c>
      <c r="FE13" s="1">
        <v>3.8449074074074073E-2</v>
      </c>
      <c r="FF13">
        <v>95</v>
      </c>
      <c r="FG13">
        <v>537</v>
      </c>
      <c r="FH13">
        <v>521</v>
      </c>
      <c r="FI13">
        <v>14</v>
      </c>
      <c r="FJ13">
        <v>0</v>
      </c>
      <c r="FK13">
        <v>0</v>
      </c>
      <c r="FL13">
        <v>0</v>
      </c>
      <c r="FM13">
        <v>97.38</v>
      </c>
      <c r="FN13">
        <f t="shared" si="47"/>
        <v>523</v>
      </c>
      <c r="FO13">
        <v>524</v>
      </c>
      <c r="FP13" s="12">
        <f t="shared" si="85"/>
        <v>99.809160305343511</v>
      </c>
      <c r="FQ13" t="s">
        <v>2369</v>
      </c>
      <c r="FR13" s="37" t="s">
        <v>2736</v>
      </c>
      <c r="FS13" s="1">
        <v>0.38247685185185182</v>
      </c>
      <c r="FT13" s="1">
        <v>0.28563657407407406</v>
      </c>
      <c r="FU13" s="1">
        <v>2.5324074074074079E-2</v>
      </c>
      <c r="FV13" s="1">
        <v>7.1504629629629626E-2</v>
      </c>
      <c r="FW13">
        <v>30</v>
      </c>
      <c r="FX13">
        <v>572</v>
      </c>
      <c r="FY13">
        <v>453</v>
      </c>
      <c r="FZ13">
        <v>4</v>
      </c>
      <c r="GA13">
        <v>0</v>
      </c>
      <c r="GB13">
        <v>0</v>
      </c>
      <c r="GC13">
        <v>0</v>
      </c>
      <c r="GD13">
        <v>99.12</v>
      </c>
      <c r="GE13">
        <f t="shared" si="48"/>
        <v>568</v>
      </c>
      <c r="GF13">
        <v>524</v>
      </c>
      <c r="GG13" s="12">
        <f t="shared" si="86"/>
        <v>108.3969465648855</v>
      </c>
      <c r="GH13" t="s">
        <v>2369</v>
      </c>
      <c r="GI13" s="37" t="s">
        <v>2737</v>
      </c>
      <c r="GJ13" s="1">
        <v>0.30140046296296297</v>
      </c>
      <c r="GK13" s="1">
        <v>0.23851851851851849</v>
      </c>
      <c r="GL13" s="1">
        <v>2.4606481481481479E-2</v>
      </c>
      <c r="GM13" s="1">
        <v>3.8263888888888889E-2</v>
      </c>
      <c r="GN13">
        <v>418</v>
      </c>
      <c r="GO13">
        <v>394</v>
      </c>
      <c r="GP13">
        <v>507</v>
      </c>
      <c r="GQ13">
        <v>12</v>
      </c>
      <c r="GR13">
        <v>0</v>
      </c>
      <c r="GS13">
        <v>0</v>
      </c>
      <c r="GT13">
        <v>0</v>
      </c>
      <c r="GU13">
        <v>97.69</v>
      </c>
      <c r="GV13">
        <f t="shared" si="49"/>
        <v>382</v>
      </c>
      <c r="GW13">
        <v>180</v>
      </c>
      <c r="GX13" s="12">
        <f t="shared" si="87"/>
        <v>212.22222222222223</v>
      </c>
      <c r="GY13" t="s">
        <v>2369</v>
      </c>
      <c r="GZ13" s="37" t="s">
        <v>2737</v>
      </c>
      <c r="HA13" s="1">
        <v>0.1657986111111111</v>
      </c>
      <c r="HB13" s="1">
        <v>0.13218749999999999</v>
      </c>
      <c r="HC13" s="1">
        <v>1.8020833333333333E-2</v>
      </c>
      <c r="HD13" s="1">
        <v>1.556712962962963E-2</v>
      </c>
      <c r="HE13">
        <v>467</v>
      </c>
      <c r="HF13">
        <v>161</v>
      </c>
      <c r="HG13">
        <v>156</v>
      </c>
      <c r="HH13">
        <v>5</v>
      </c>
      <c r="HI13">
        <v>0</v>
      </c>
      <c r="HJ13">
        <v>0</v>
      </c>
      <c r="HK13">
        <v>0</v>
      </c>
      <c r="HL13">
        <v>96.89</v>
      </c>
      <c r="HM13">
        <f t="shared" si="50"/>
        <v>156</v>
      </c>
      <c r="HN13">
        <v>200</v>
      </c>
      <c r="HO13" s="12">
        <f t="shared" si="88"/>
        <v>78</v>
      </c>
      <c r="HP13" t="s">
        <v>2369</v>
      </c>
      <c r="HQ13" s="37" t="s">
        <v>2737</v>
      </c>
      <c r="HR13" s="1">
        <v>0</v>
      </c>
      <c r="HS13" s="1">
        <v>0</v>
      </c>
      <c r="HT13" s="1">
        <v>0</v>
      </c>
      <c r="HU13" s="1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f t="shared" si="51"/>
        <v>0</v>
      </c>
      <c r="IE13" s="12"/>
      <c r="IF13" s="12"/>
      <c r="IG13" t="s">
        <v>2369</v>
      </c>
      <c r="IH13" s="37" t="s">
        <v>2737</v>
      </c>
      <c r="II13" s="1">
        <v>0</v>
      </c>
      <c r="IJ13" s="1">
        <v>0</v>
      </c>
      <c r="IK13" s="1">
        <v>0</v>
      </c>
      <c r="IL13" s="1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f t="shared" si="52"/>
        <v>0</v>
      </c>
      <c r="IV13" s="12"/>
      <c r="IW13" s="12"/>
      <c r="IX13" t="s">
        <v>2369</v>
      </c>
      <c r="IY13" s="37" t="s">
        <v>2737</v>
      </c>
      <c r="IZ13" s="1">
        <v>0</v>
      </c>
      <c r="JA13" s="1">
        <v>0</v>
      </c>
      <c r="JB13" s="1">
        <v>0</v>
      </c>
      <c r="JC13" s="1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f t="shared" si="53"/>
        <v>0</v>
      </c>
      <c r="JN13" s="12"/>
      <c r="JO13" t="s">
        <v>2369</v>
      </c>
      <c r="JP13" s="37" t="s">
        <v>2737</v>
      </c>
      <c r="JQ13" s="12"/>
      <c r="JR13" s="1">
        <f t="shared" si="54"/>
        <v>0.13218749999999999</v>
      </c>
      <c r="JS13" s="12"/>
      <c r="JT13" s="12"/>
      <c r="JU13" s="12">
        <f t="shared" si="55"/>
        <v>467</v>
      </c>
      <c r="JV13">
        <f t="shared" si="56"/>
        <v>161</v>
      </c>
      <c r="JW13">
        <f t="shared" si="57"/>
        <v>156</v>
      </c>
      <c r="JX13">
        <f t="shared" si="58"/>
        <v>5</v>
      </c>
      <c r="JY13">
        <v>0</v>
      </c>
      <c r="JZ13">
        <v>0</v>
      </c>
      <c r="KA13">
        <v>0</v>
      </c>
      <c r="KB13" s="12">
        <f t="shared" si="59"/>
        <v>96.89</v>
      </c>
      <c r="KC13" s="12">
        <f t="shared" si="60"/>
        <v>156</v>
      </c>
      <c r="KD13">
        <v>200</v>
      </c>
      <c r="KE13" s="12">
        <f t="shared" si="61"/>
        <v>78</v>
      </c>
      <c r="KF13" t="s">
        <v>2369</v>
      </c>
      <c r="KG13" s="37" t="s">
        <v>2736</v>
      </c>
      <c r="KH13" s="1"/>
      <c r="KI13" s="1">
        <f t="shared" si="0"/>
        <v>0.22455150462962961</v>
      </c>
      <c r="KJ13" s="1"/>
      <c r="KK13" s="1"/>
      <c r="KL13">
        <f t="shared" si="62"/>
        <v>1010</v>
      </c>
      <c r="KS13" s="12">
        <f t="shared" si="1"/>
        <v>97.77</v>
      </c>
      <c r="KT13">
        <f t="shared" si="63"/>
        <v>1629</v>
      </c>
      <c r="KU13">
        <f t="shared" si="2"/>
        <v>1428</v>
      </c>
      <c r="KV13" s="12">
        <f t="shared" si="89"/>
        <v>114.07563025210084</v>
      </c>
      <c r="KW13">
        <f t="shared" si="3"/>
        <v>252.5</v>
      </c>
      <c r="KX13" t="s">
        <v>2369</v>
      </c>
      <c r="KY13" s="37" t="s">
        <v>2737</v>
      </c>
      <c r="KZ13" t="s">
        <v>2690</v>
      </c>
      <c r="LA13">
        <v>8</v>
      </c>
      <c r="LB13" s="1">
        <v>0.26715277777777779</v>
      </c>
      <c r="LC13" s="1">
        <v>0.21100694444444446</v>
      </c>
      <c r="LD13" s="1">
        <v>3.5648148148148151E-2</v>
      </c>
      <c r="LE13" s="1">
        <v>2.0497685185185185E-2</v>
      </c>
      <c r="LF13">
        <v>210</v>
      </c>
      <c r="LG13">
        <v>390</v>
      </c>
      <c r="LH13">
        <v>378</v>
      </c>
      <c r="LI13">
        <v>18</v>
      </c>
      <c r="LJ13">
        <v>0</v>
      </c>
      <c r="LK13">
        <v>0</v>
      </c>
      <c r="LL13">
        <v>0</v>
      </c>
      <c r="LM13">
        <v>95.45</v>
      </c>
      <c r="LN13">
        <f t="shared" si="64"/>
        <v>372</v>
      </c>
      <c r="LO13">
        <v>320</v>
      </c>
      <c r="LP13" s="12">
        <f t="shared" si="65"/>
        <v>116.25000000000001</v>
      </c>
      <c r="LQ13" t="s">
        <v>2369</v>
      </c>
      <c r="LR13" s="37" t="s">
        <v>2737</v>
      </c>
      <c r="LS13" t="s">
        <v>2690</v>
      </c>
      <c r="LT13">
        <v>6.5</v>
      </c>
      <c r="LU13" s="1">
        <v>0.2682060185185185</v>
      </c>
      <c r="LV13" s="1">
        <v>0.20398148148148146</v>
      </c>
      <c r="LW13" s="1">
        <v>2.7094907407407404E-2</v>
      </c>
      <c r="LX13" s="1">
        <v>3.7118055555555557E-2</v>
      </c>
      <c r="LY13">
        <v>511</v>
      </c>
      <c r="LZ13">
        <v>339</v>
      </c>
      <c r="MA13">
        <v>335</v>
      </c>
      <c r="MB13">
        <v>6</v>
      </c>
      <c r="MC13">
        <v>0</v>
      </c>
      <c r="MD13">
        <v>0</v>
      </c>
      <c r="ME13">
        <v>0</v>
      </c>
      <c r="MF13">
        <v>98.24</v>
      </c>
      <c r="MG13">
        <f t="shared" si="66"/>
        <v>333</v>
      </c>
      <c r="MH13">
        <v>260</v>
      </c>
      <c r="MI13" s="12">
        <f t="shared" si="67"/>
        <v>128.07692307692307</v>
      </c>
      <c r="MJ13" t="s">
        <v>2369</v>
      </c>
      <c r="MK13" s="37" t="s">
        <v>2736</v>
      </c>
      <c r="ML13" t="s">
        <v>2690</v>
      </c>
      <c r="MM13">
        <v>2.5</v>
      </c>
      <c r="MN13" s="1">
        <v>0.12585648148148149</v>
      </c>
      <c r="MO13" s="1">
        <v>6.9791666666666669E-2</v>
      </c>
      <c r="MP13" s="1">
        <v>3.7094907407407403E-2</v>
      </c>
      <c r="MQ13" s="1">
        <v>1.8958333333333334E-2</v>
      </c>
      <c r="MR13">
        <v>215</v>
      </c>
      <c r="MS13">
        <v>201</v>
      </c>
      <c r="MT13">
        <v>194</v>
      </c>
      <c r="MU13">
        <v>0</v>
      </c>
      <c r="MV13">
        <v>0</v>
      </c>
      <c r="MW13">
        <v>0</v>
      </c>
      <c r="MX13">
        <v>0</v>
      </c>
      <c r="MY13">
        <v>100</v>
      </c>
      <c r="MZ13">
        <f t="shared" si="68"/>
        <v>201</v>
      </c>
      <c r="NA13">
        <v>100</v>
      </c>
      <c r="NB13" s="12">
        <f t="shared" si="69"/>
        <v>200.99999999999997</v>
      </c>
      <c r="NC13" t="s">
        <v>2369</v>
      </c>
      <c r="ND13" s="37" t="s">
        <v>2737</v>
      </c>
      <c r="NE13" t="s">
        <v>2690</v>
      </c>
      <c r="NF13">
        <v>8</v>
      </c>
      <c r="NG13" s="1">
        <v>0.21753472222222223</v>
      </c>
      <c r="NH13" s="1">
        <v>0.13929398148148148</v>
      </c>
      <c r="NI13" s="1">
        <v>5.2106481481481483E-2</v>
      </c>
      <c r="NJ13" s="1">
        <v>2.6111111111111113E-2</v>
      </c>
      <c r="NK13">
        <v>201</v>
      </c>
      <c r="NL13">
        <v>414</v>
      </c>
      <c r="NM13">
        <v>398</v>
      </c>
      <c r="NN13">
        <v>20</v>
      </c>
      <c r="NO13">
        <v>0</v>
      </c>
      <c r="NP13">
        <v>0</v>
      </c>
      <c r="NQ13">
        <v>0</v>
      </c>
      <c r="NR13">
        <v>95.22</v>
      </c>
      <c r="NS13">
        <f t="shared" si="70"/>
        <v>394</v>
      </c>
      <c r="NT13">
        <v>320</v>
      </c>
      <c r="NU13" s="12">
        <f t="shared" si="71"/>
        <v>123.125</v>
      </c>
      <c r="NV13" t="s">
        <v>2369</v>
      </c>
      <c r="NW13" s="37" t="s">
        <v>2737</v>
      </c>
      <c r="NX13" t="s">
        <v>2690</v>
      </c>
      <c r="NY13">
        <v>8</v>
      </c>
      <c r="NZ13" s="1">
        <v>0.23710648148148147</v>
      </c>
      <c r="OA13" s="1">
        <v>0.14993055555555554</v>
      </c>
      <c r="OB13" s="1">
        <v>4.0648148148148149E-2</v>
      </c>
      <c r="OC13" s="1">
        <v>4.6516203703703705E-2</v>
      </c>
      <c r="OD13">
        <v>877</v>
      </c>
      <c r="OE13">
        <v>205</v>
      </c>
      <c r="OF13">
        <v>205</v>
      </c>
      <c r="OG13">
        <v>9</v>
      </c>
      <c r="OH13">
        <v>0</v>
      </c>
      <c r="OI13">
        <v>0</v>
      </c>
      <c r="OJ13">
        <v>0</v>
      </c>
      <c r="OK13">
        <v>95.79</v>
      </c>
      <c r="OL13">
        <f t="shared" si="72"/>
        <v>196</v>
      </c>
      <c r="OM13">
        <v>320</v>
      </c>
      <c r="ON13" s="12">
        <f t="shared" si="73"/>
        <v>61.250000000000007</v>
      </c>
      <c r="OO13" t="s">
        <v>2369</v>
      </c>
      <c r="OP13" s="37" t="s">
        <v>2737</v>
      </c>
      <c r="OQ13" t="s">
        <v>2690</v>
      </c>
      <c r="OS13" s="1">
        <v>0</v>
      </c>
      <c r="OT13" s="1">
        <v>0</v>
      </c>
      <c r="OU13" s="1">
        <v>0</v>
      </c>
      <c r="OV13" s="1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f t="shared" si="74"/>
        <v>0</v>
      </c>
      <c r="PG13" s="12"/>
      <c r="PH13" t="s">
        <v>2369</v>
      </c>
      <c r="PI13" s="37" t="s">
        <v>2737</v>
      </c>
      <c r="PJ13" t="s">
        <v>2690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f t="shared" si="4"/>
        <v>0</v>
      </c>
      <c r="PZ13" s="12"/>
      <c r="QA13" t="s">
        <v>2369</v>
      </c>
      <c r="QB13" s="37" t="s">
        <v>2737</v>
      </c>
      <c r="QC13" t="s">
        <v>2690</v>
      </c>
      <c r="QD13">
        <v>8</v>
      </c>
      <c r="QE13" s="1">
        <v>0.23710648148148147</v>
      </c>
      <c r="QF13" s="1">
        <v>0.14993055555555554</v>
      </c>
      <c r="QG13" s="1">
        <v>4.0648148148148149E-2</v>
      </c>
      <c r="QH13" s="1">
        <v>4.6516203703703705E-2</v>
      </c>
      <c r="QI13">
        <v>877</v>
      </c>
      <c r="QJ13">
        <v>205</v>
      </c>
      <c r="QK13">
        <v>205</v>
      </c>
      <c r="QL13">
        <v>9</v>
      </c>
      <c r="QM13">
        <v>0</v>
      </c>
      <c r="QN13">
        <v>0</v>
      </c>
      <c r="QO13">
        <v>0</v>
      </c>
      <c r="QP13">
        <v>95.79</v>
      </c>
      <c r="QQ13">
        <f t="shared" si="75"/>
        <v>196</v>
      </c>
      <c r="QR13">
        <v>320</v>
      </c>
      <c r="QS13" s="12">
        <f t="shared" si="76"/>
        <v>61.250000000000007</v>
      </c>
      <c r="QT13" t="s">
        <v>2369</v>
      </c>
      <c r="QU13" s="37" t="s">
        <v>2737</v>
      </c>
      <c r="QV13" t="s">
        <v>2690</v>
      </c>
      <c r="QX13" s="1">
        <v>0.11587962962962962</v>
      </c>
      <c r="QY13" s="1">
        <v>0.77401620370370372</v>
      </c>
      <c r="QZ13" s="1">
        <v>0.19262731481481479</v>
      </c>
      <c r="RA13" s="1">
        <v>0.14922453703703703</v>
      </c>
      <c r="RB13">
        <v>2014</v>
      </c>
      <c r="RC13">
        <f t="shared" si="77"/>
        <v>1549</v>
      </c>
      <c r="RD13">
        <f t="shared" si="5"/>
        <v>1510</v>
      </c>
      <c r="RE13">
        <f t="shared" si="6"/>
        <v>53</v>
      </c>
      <c r="RF13">
        <v>0</v>
      </c>
      <c r="RG13">
        <v>0</v>
      </c>
      <c r="RH13">
        <v>0</v>
      </c>
      <c r="RI13">
        <v>96.61</v>
      </c>
      <c r="RJ13">
        <f t="shared" ref="RJ13" si="93">RC13-RE13</f>
        <v>1496</v>
      </c>
      <c r="RK13">
        <f t="shared" si="79"/>
        <v>1320</v>
      </c>
      <c r="RL13" s="12">
        <f t="shared" si="80"/>
        <v>113.33333333333333</v>
      </c>
      <c r="RM13" s="1">
        <f t="shared" si="81"/>
        <v>0.15480092592592593</v>
      </c>
      <c r="RN13" t="s">
        <v>2369</v>
      </c>
      <c r="RO13" s="37" t="s">
        <v>2737</v>
      </c>
      <c r="RP13" t="s">
        <v>2690</v>
      </c>
      <c r="RQ13">
        <v>3</v>
      </c>
      <c r="RR13" s="1">
        <v>0.16630787037037037</v>
      </c>
      <c r="RS13" s="1">
        <v>0.14222222222222222</v>
      </c>
      <c r="RT13" s="1">
        <v>1.5740740740740743E-2</v>
      </c>
      <c r="RU13" s="1">
        <v>8.3217592592592596E-3</v>
      </c>
      <c r="RV13">
        <v>151</v>
      </c>
      <c r="RW13">
        <v>318</v>
      </c>
      <c r="RX13">
        <v>317</v>
      </c>
      <c r="RY13">
        <v>1</v>
      </c>
      <c r="RZ13">
        <v>0</v>
      </c>
      <c r="SA13">
        <v>0</v>
      </c>
      <c r="SB13">
        <v>0</v>
      </c>
      <c r="SC13">
        <v>99.69</v>
      </c>
      <c r="SD13">
        <f t="shared" si="7"/>
        <v>317</v>
      </c>
      <c r="SE13">
        <v>240</v>
      </c>
      <c r="SF13" s="12">
        <f t="shared" si="91"/>
        <v>132.08333333333334</v>
      </c>
      <c r="SG13" t="s">
        <v>2369</v>
      </c>
      <c r="SH13" s="37" t="s">
        <v>2737</v>
      </c>
      <c r="SI13" t="s">
        <v>2690</v>
      </c>
      <c r="SJ13">
        <v>8</v>
      </c>
      <c r="SK13" s="1">
        <v>0.24136574074074071</v>
      </c>
      <c r="SL13" s="1">
        <v>0.19658564814814816</v>
      </c>
      <c r="SM13" s="1">
        <v>2.826388888888889E-2</v>
      </c>
      <c r="SN13" s="1">
        <v>1.650462962962963E-2</v>
      </c>
      <c r="SO13">
        <v>94</v>
      </c>
      <c r="SP13">
        <v>407</v>
      </c>
      <c r="SQ13">
        <v>403</v>
      </c>
      <c r="SR13">
        <v>14</v>
      </c>
      <c r="SS13">
        <v>0</v>
      </c>
      <c r="ST13">
        <v>0</v>
      </c>
      <c r="SU13">
        <v>0</v>
      </c>
      <c r="SV13">
        <v>96.64</v>
      </c>
      <c r="SW13">
        <f t="shared" si="8"/>
        <v>393</v>
      </c>
      <c r="SX13">
        <v>240</v>
      </c>
      <c r="SY13" s="12">
        <f t="shared" si="9"/>
        <v>163.75</v>
      </c>
      <c r="SZ13" t="s">
        <v>2369</v>
      </c>
      <c r="TA13" s="37" t="s">
        <v>2737</v>
      </c>
      <c r="TB13" t="s">
        <v>2690</v>
      </c>
      <c r="TC13">
        <v>8</v>
      </c>
      <c r="TD13" s="1">
        <v>0.27363425925925927</v>
      </c>
      <c r="TE13" s="1">
        <v>0.22415509259259259</v>
      </c>
      <c r="TF13" s="1">
        <v>3.5115740740740746E-2</v>
      </c>
      <c r="TG13" s="1">
        <v>1.4351851851851852E-2</v>
      </c>
      <c r="TH13">
        <v>369</v>
      </c>
      <c r="TI13">
        <v>443</v>
      </c>
      <c r="TJ13">
        <v>439</v>
      </c>
      <c r="TK13">
        <v>6</v>
      </c>
      <c r="TL13">
        <v>0</v>
      </c>
      <c r="TM13">
        <v>0</v>
      </c>
      <c r="TN13">
        <v>0</v>
      </c>
      <c r="TO13">
        <v>98.65</v>
      </c>
      <c r="TP13">
        <f t="shared" si="10"/>
        <v>437</v>
      </c>
      <c r="TQ13">
        <v>240</v>
      </c>
      <c r="TR13" s="12">
        <f t="shared" si="11"/>
        <v>182.08333333333334</v>
      </c>
      <c r="TS13" t="s">
        <v>2369</v>
      </c>
      <c r="TT13" s="37" t="s">
        <v>2737</v>
      </c>
      <c r="TU13" t="s">
        <v>2690</v>
      </c>
      <c r="TV13">
        <v>8</v>
      </c>
      <c r="TW13" s="1">
        <v>0.23863425925925927</v>
      </c>
      <c r="TX13" s="1">
        <v>0.15718750000000001</v>
      </c>
      <c r="TY13" s="1">
        <v>4.5937499999999999E-2</v>
      </c>
      <c r="TZ13" s="1">
        <v>3.5497685185185188E-2</v>
      </c>
      <c r="UA13">
        <v>258</v>
      </c>
      <c r="UB13">
        <v>329</v>
      </c>
      <c r="UC13">
        <v>326</v>
      </c>
      <c r="UD13">
        <v>4</v>
      </c>
      <c r="UE13">
        <v>0</v>
      </c>
      <c r="UF13">
        <v>0</v>
      </c>
      <c r="UG13">
        <v>0</v>
      </c>
      <c r="UH13">
        <v>98.79</v>
      </c>
      <c r="UI13">
        <f t="shared" si="12"/>
        <v>325</v>
      </c>
      <c r="UJ13">
        <v>240</v>
      </c>
      <c r="UK13" s="12">
        <f t="shared" si="13"/>
        <v>135.41666666666669</v>
      </c>
      <c r="UL13" t="s">
        <v>2369</v>
      </c>
      <c r="UM13" s="37" t="s">
        <v>2737</v>
      </c>
      <c r="UN13" t="s">
        <v>2690</v>
      </c>
      <c r="UO13">
        <v>8</v>
      </c>
      <c r="UP13" s="1">
        <v>0.18822916666666667</v>
      </c>
      <c r="UQ13" s="1">
        <v>0.13892361111111109</v>
      </c>
      <c r="UR13" s="1">
        <v>3.2777777777777781E-2</v>
      </c>
      <c r="US13" s="1">
        <v>1.6516203703703703E-2</v>
      </c>
      <c r="UT13">
        <v>261</v>
      </c>
      <c r="UU13">
        <v>274</v>
      </c>
      <c r="UV13">
        <v>272</v>
      </c>
      <c r="UW13">
        <v>7</v>
      </c>
      <c r="UX13">
        <v>0</v>
      </c>
      <c r="UY13">
        <v>0</v>
      </c>
      <c r="UZ13">
        <v>0</v>
      </c>
      <c r="VA13">
        <v>97.49</v>
      </c>
      <c r="VB13">
        <f t="shared" si="14"/>
        <v>267</v>
      </c>
      <c r="VC13">
        <v>240</v>
      </c>
      <c r="VD13" s="12">
        <f>VB13/VC13*100</f>
        <v>111.25</v>
      </c>
      <c r="VE13" t="s">
        <v>2369</v>
      </c>
      <c r="VF13" s="37" t="s">
        <v>2737</v>
      </c>
      <c r="VG13" t="s">
        <v>2690</v>
      </c>
      <c r="VH13">
        <v>8</v>
      </c>
      <c r="VI13" s="1">
        <v>0</v>
      </c>
      <c r="VJ13" s="1">
        <v>0</v>
      </c>
      <c r="VK13" s="1">
        <v>0</v>
      </c>
      <c r="VL13" s="1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f t="shared" si="16"/>
        <v>0</v>
      </c>
      <c r="VV13">
        <v>240</v>
      </c>
      <c r="VW13" s="12">
        <f t="shared" si="17"/>
        <v>0</v>
      </c>
      <c r="VX13" t="s">
        <v>2369</v>
      </c>
      <c r="VY13" s="37" t="s">
        <v>2737</v>
      </c>
      <c r="VZ13" t="s">
        <v>2690</v>
      </c>
      <c r="WA13">
        <v>8</v>
      </c>
      <c r="WB13" s="1">
        <v>0</v>
      </c>
      <c r="WC13" s="1">
        <v>0</v>
      </c>
      <c r="WD13" s="1">
        <v>0</v>
      </c>
      <c r="WE13" s="1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f t="shared" si="18"/>
        <v>0</v>
      </c>
      <c r="WO13">
        <v>240</v>
      </c>
      <c r="WP13" s="12">
        <f t="shared" si="19"/>
        <v>0</v>
      </c>
      <c r="WQ13" t="s">
        <v>2369</v>
      </c>
      <c r="WR13" s="37" t="s">
        <v>2737</v>
      </c>
      <c r="WS13" t="s">
        <v>2690</v>
      </c>
      <c r="WT13">
        <v>8</v>
      </c>
      <c r="WU13" s="1">
        <v>0.18822916666666667</v>
      </c>
      <c r="WV13" s="1">
        <v>0.13892361111111109</v>
      </c>
      <c r="WW13" s="1">
        <v>3.2777777777777781E-2</v>
      </c>
      <c r="WX13" s="1">
        <v>1.6516203703703703E-2</v>
      </c>
      <c r="WY13">
        <v>261</v>
      </c>
      <c r="WZ13">
        <v>274</v>
      </c>
      <c r="XA13">
        <v>272</v>
      </c>
      <c r="XB13">
        <v>7</v>
      </c>
      <c r="XC13">
        <v>0</v>
      </c>
      <c r="XD13">
        <v>0</v>
      </c>
      <c r="XE13">
        <v>0</v>
      </c>
      <c r="XF13">
        <v>97.49</v>
      </c>
      <c r="XG13">
        <f t="shared" si="20"/>
        <v>267</v>
      </c>
      <c r="XH13">
        <v>200</v>
      </c>
      <c r="XI13" s="12">
        <f t="shared" si="21"/>
        <v>133.5</v>
      </c>
      <c r="XJ13" t="s">
        <v>2369</v>
      </c>
      <c r="XK13" s="37" t="s">
        <v>2737</v>
      </c>
      <c r="XL13" t="s">
        <v>2690</v>
      </c>
      <c r="XM13">
        <v>8</v>
      </c>
      <c r="XN13" s="1">
        <v>0.10820601851851852</v>
      </c>
      <c r="XO13" s="1">
        <f t="shared" si="82"/>
        <v>0.17181481481481481</v>
      </c>
      <c r="XP13" s="1">
        <v>0.15787037037037036</v>
      </c>
      <c r="XQ13" s="1">
        <v>9.121527777777777E-2</v>
      </c>
      <c r="XR13">
        <v>1133</v>
      </c>
      <c r="XS13">
        <v>1771</v>
      </c>
      <c r="XT13">
        <v>1757</v>
      </c>
      <c r="XU13">
        <v>32</v>
      </c>
      <c r="XV13">
        <v>0</v>
      </c>
      <c r="XW13">
        <v>0</v>
      </c>
      <c r="XX13">
        <v>0</v>
      </c>
      <c r="XY13">
        <v>98.21</v>
      </c>
      <c r="XZ13">
        <f t="shared" si="22"/>
        <v>1739</v>
      </c>
      <c r="YA13">
        <f t="shared" si="83"/>
        <v>1200</v>
      </c>
      <c r="YB13" s="12">
        <f t="shared" si="23"/>
        <v>144.91666666666669</v>
      </c>
    </row>
    <row r="14" spans="1:652">
      <c r="A14" t="s">
        <v>2371</v>
      </c>
      <c r="B14" s="37" t="s">
        <v>2737</v>
      </c>
      <c r="C14" t="s">
        <v>2690</v>
      </c>
      <c r="D14">
        <v>8</v>
      </c>
      <c r="E14" s="1">
        <v>0.34248842592592593</v>
      </c>
      <c r="F14" s="1">
        <v>0.12247685185185185</v>
      </c>
      <c r="G14" s="1">
        <v>1.6319444444444445E-2</v>
      </c>
      <c r="H14" s="1">
        <v>0.20368055555555556</v>
      </c>
      <c r="I14">
        <v>347</v>
      </c>
      <c r="J14">
        <v>262</v>
      </c>
      <c r="K14">
        <v>261</v>
      </c>
      <c r="L14">
        <v>11</v>
      </c>
      <c r="M14">
        <v>0</v>
      </c>
      <c r="N14">
        <v>0</v>
      </c>
      <c r="O14">
        <v>0</v>
      </c>
      <c r="P14">
        <v>95.96</v>
      </c>
      <c r="Q14">
        <f t="shared" si="24"/>
        <v>251</v>
      </c>
      <c r="R14">
        <v>320</v>
      </c>
      <c r="S14" s="12">
        <f t="shared" si="25"/>
        <v>78.4375</v>
      </c>
      <c r="T14" t="s">
        <v>2371</v>
      </c>
      <c r="U14" s="37" t="s">
        <v>2737</v>
      </c>
      <c r="V14" s="1">
        <v>0.33368055555555554</v>
      </c>
      <c r="W14" s="1">
        <v>0.15680555555555556</v>
      </c>
      <c r="X14" s="1">
        <v>5.0462962962962961E-3</v>
      </c>
      <c r="Y14" s="1">
        <v>0.17181712962962961</v>
      </c>
      <c r="Z14">
        <v>100</v>
      </c>
      <c r="AA14">
        <v>427</v>
      </c>
      <c r="AB14">
        <v>274</v>
      </c>
      <c r="AC14">
        <v>9</v>
      </c>
      <c r="AD14">
        <v>0</v>
      </c>
      <c r="AE14">
        <v>0</v>
      </c>
      <c r="AF14">
        <v>0</v>
      </c>
      <c r="AG14">
        <v>96.82</v>
      </c>
      <c r="AH14">
        <f t="shared" si="26"/>
        <v>418</v>
      </c>
      <c r="AI14">
        <v>320</v>
      </c>
      <c r="AJ14" s="12">
        <f t="shared" si="27"/>
        <v>130.625</v>
      </c>
      <c r="AK14" t="s">
        <v>2371</v>
      </c>
      <c r="AL14" s="37" t="s">
        <v>2737</v>
      </c>
      <c r="AM14" s="1">
        <v>0.52809027777777773</v>
      </c>
      <c r="AN14" s="1">
        <v>0.14046296296296296</v>
      </c>
      <c r="AO14" s="1">
        <v>9.9467592592592594E-2</v>
      </c>
      <c r="AP14" s="1">
        <v>0.28814814814814815</v>
      </c>
      <c r="AQ14">
        <v>38</v>
      </c>
      <c r="AR14">
        <v>358</v>
      </c>
      <c r="AS14">
        <v>479</v>
      </c>
      <c r="AT14">
        <v>28</v>
      </c>
      <c r="AU14">
        <v>0</v>
      </c>
      <c r="AV14">
        <v>0</v>
      </c>
      <c r="AW14">
        <v>0</v>
      </c>
      <c r="AX14">
        <v>94.48</v>
      </c>
      <c r="AY14">
        <f t="shared" si="28"/>
        <v>330</v>
      </c>
      <c r="AZ14">
        <v>320</v>
      </c>
      <c r="BA14" s="12">
        <f t="shared" si="29"/>
        <v>103.125</v>
      </c>
      <c r="BB14" t="s">
        <v>2371</v>
      </c>
      <c r="BC14" s="37" t="s">
        <v>2737</v>
      </c>
      <c r="BD14" s="1">
        <v>0</v>
      </c>
      <c r="BE14" s="1">
        <v>0</v>
      </c>
      <c r="BF14" s="1">
        <v>0</v>
      </c>
      <c r="BG14" s="1">
        <v>0</v>
      </c>
      <c r="BH14">
        <v>0</v>
      </c>
      <c r="BI14">
        <v>0</v>
      </c>
      <c r="BJ14">
        <v>6</v>
      </c>
      <c r="BK14">
        <v>1</v>
      </c>
      <c r="BL14">
        <v>0</v>
      </c>
      <c r="BM14">
        <v>0</v>
      </c>
      <c r="BN14">
        <v>0</v>
      </c>
      <c r="BO14">
        <v>85.71</v>
      </c>
      <c r="BP14">
        <f t="shared" si="30"/>
        <v>-1</v>
      </c>
      <c r="BR14" s="12"/>
      <c r="BS14" t="s">
        <v>2371</v>
      </c>
      <c r="BT14" s="37" t="s">
        <v>2737</v>
      </c>
      <c r="BU14" s="1">
        <v>0</v>
      </c>
      <c r="BV14" s="1">
        <v>0</v>
      </c>
      <c r="BW14" s="1">
        <v>0</v>
      </c>
      <c r="BX14" s="1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G14">
        <f t="shared" si="32"/>
        <v>0</v>
      </c>
      <c r="CI14" s="12" t="e">
        <f t="shared" si="84"/>
        <v>#DIV/0!</v>
      </c>
      <c r="CJ14" t="s">
        <v>2371</v>
      </c>
      <c r="CK14" s="37" t="s">
        <v>2737</v>
      </c>
      <c r="CL14" s="1">
        <v>0</v>
      </c>
      <c r="CM14" s="1">
        <v>0</v>
      </c>
      <c r="CN14" s="1">
        <v>0</v>
      </c>
      <c r="CO14" s="1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f t="shared" si="33"/>
        <v>0</v>
      </c>
      <c r="CZ14" s="12"/>
      <c r="DA14" t="s">
        <v>2371</v>
      </c>
      <c r="DB14" s="37" t="s">
        <v>2737</v>
      </c>
      <c r="DC14" s="1">
        <v>0</v>
      </c>
      <c r="DD14" s="1">
        <v>0</v>
      </c>
      <c r="DE14" s="1">
        <v>0</v>
      </c>
      <c r="DF14" s="1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f t="shared" si="34"/>
        <v>0</v>
      </c>
      <c r="DQ14" s="12"/>
      <c r="DR14" t="s">
        <v>2371</v>
      </c>
      <c r="DS14" s="37" t="s">
        <v>2737</v>
      </c>
      <c r="DT14" s="12"/>
      <c r="DU14" s="1">
        <v>0</v>
      </c>
      <c r="DV14" s="12"/>
      <c r="DW14" s="12"/>
      <c r="DX14" s="12"/>
      <c r="DY14">
        <f t="shared" si="35"/>
        <v>0</v>
      </c>
      <c r="DZ14">
        <f t="shared" si="36"/>
        <v>0</v>
      </c>
      <c r="EA14">
        <f t="shared" si="37"/>
        <v>0</v>
      </c>
      <c r="EB14">
        <v>0</v>
      </c>
      <c r="EC14">
        <v>0</v>
      </c>
      <c r="ED14">
        <v>0</v>
      </c>
      <c r="EE14" s="12">
        <f t="shared" si="38"/>
        <v>0</v>
      </c>
      <c r="EF14">
        <f t="shared" si="39"/>
        <v>0</v>
      </c>
      <c r="EH14" s="12"/>
      <c r="EI14" t="s">
        <v>2371</v>
      </c>
      <c r="EJ14" s="37" t="s">
        <v>2737</v>
      </c>
      <c r="EK14" s="1"/>
      <c r="EL14" s="1">
        <f t="shared" si="41"/>
        <v>8.3949074074074065E-2</v>
      </c>
      <c r="EM14" s="1"/>
      <c r="EN14" s="1"/>
      <c r="EO14">
        <f t="shared" si="42"/>
        <v>485</v>
      </c>
      <c r="EV14" s="102">
        <f t="shared" si="43"/>
        <v>93.242499999999993</v>
      </c>
      <c r="EW14">
        <f t="shared" si="44"/>
        <v>998</v>
      </c>
      <c r="EX14">
        <f t="shared" si="45"/>
        <v>960</v>
      </c>
      <c r="EY14" s="12">
        <f t="shared" si="46"/>
        <v>103.95833333333333</v>
      </c>
      <c r="EZ14" t="s">
        <v>2371</v>
      </c>
      <c r="FA14" s="37" t="s">
        <v>2736</v>
      </c>
      <c r="FB14" s="1">
        <v>0.58959490740740739</v>
      </c>
      <c r="FC14" s="1">
        <v>0.17829861111111112</v>
      </c>
      <c r="FD14" s="1">
        <v>2.2407407407407407E-2</v>
      </c>
      <c r="FE14" s="1">
        <v>0.3888773148148148</v>
      </c>
      <c r="FF14">
        <v>83</v>
      </c>
      <c r="FG14">
        <v>447</v>
      </c>
      <c r="FH14">
        <v>335</v>
      </c>
      <c r="FI14">
        <v>16</v>
      </c>
      <c r="FJ14">
        <v>0</v>
      </c>
      <c r="FK14">
        <v>0</v>
      </c>
      <c r="FL14">
        <v>0</v>
      </c>
      <c r="FM14">
        <v>95.44</v>
      </c>
      <c r="FN14">
        <f t="shared" si="47"/>
        <v>431</v>
      </c>
      <c r="FO14">
        <v>524</v>
      </c>
      <c r="FP14" s="12">
        <f t="shared" si="85"/>
        <v>82.251908396946561</v>
      </c>
      <c r="FQ14" t="s">
        <v>2371</v>
      </c>
      <c r="FR14" s="37" t="s">
        <v>2736</v>
      </c>
      <c r="FS14" s="1">
        <v>0.53519675925925925</v>
      </c>
      <c r="FT14" s="1">
        <v>0.10469907407407408</v>
      </c>
      <c r="FU14" s="1">
        <v>2.8900462962962961E-2</v>
      </c>
      <c r="FV14" s="1">
        <v>0.40158564814814812</v>
      </c>
      <c r="FW14">
        <v>22</v>
      </c>
      <c r="FX14">
        <v>280</v>
      </c>
      <c r="FY14">
        <v>347</v>
      </c>
      <c r="FZ14">
        <v>13</v>
      </c>
      <c r="GA14">
        <v>0</v>
      </c>
      <c r="GB14">
        <v>0</v>
      </c>
      <c r="GC14">
        <v>0</v>
      </c>
      <c r="GD14">
        <v>96.39</v>
      </c>
      <c r="GE14">
        <f t="shared" si="48"/>
        <v>267</v>
      </c>
      <c r="GF14">
        <v>524</v>
      </c>
      <c r="GG14" s="12">
        <f t="shared" si="86"/>
        <v>50.954198473282439</v>
      </c>
      <c r="GH14" t="s">
        <v>2371</v>
      </c>
      <c r="GI14" s="37" t="s">
        <v>2737</v>
      </c>
      <c r="GJ14" s="1">
        <v>0.33986111111111111</v>
      </c>
      <c r="GK14" s="1">
        <v>0.11092592592592593</v>
      </c>
      <c r="GL14" s="1">
        <v>1.2789351851851852E-2</v>
      </c>
      <c r="GM14" s="1">
        <v>0.21612268518518518</v>
      </c>
      <c r="GN14">
        <v>396</v>
      </c>
      <c r="GO14">
        <v>238</v>
      </c>
      <c r="GP14">
        <v>256</v>
      </c>
      <c r="GQ14">
        <v>6</v>
      </c>
      <c r="GR14">
        <v>0</v>
      </c>
      <c r="GS14">
        <v>0</v>
      </c>
      <c r="GT14">
        <v>0</v>
      </c>
      <c r="GU14">
        <v>97.71</v>
      </c>
      <c r="GV14">
        <f t="shared" si="49"/>
        <v>232</v>
      </c>
      <c r="GW14">
        <v>180</v>
      </c>
      <c r="GX14" s="12">
        <f t="shared" si="87"/>
        <v>128.88888888888889</v>
      </c>
      <c r="GY14" t="s">
        <v>2371</v>
      </c>
      <c r="GZ14" s="37" t="s">
        <v>2737</v>
      </c>
      <c r="HA14" s="1">
        <v>0.37310185185185185</v>
      </c>
      <c r="HB14" s="1">
        <v>0.1179513888888889</v>
      </c>
      <c r="HC14" s="1">
        <v>6.8275462962962954E-2</v>
      </c>
      <c r="HD14" s="1">
        <v>0.18686342592592595</v>
      </c>
      <c r="HE14">
        <v>624</v>
      </c>
      <c r="HF14">
        <v>274</v>
      </c>
      <c r="HG14">
        <v>238</v>
      </c>
      <c r="HH14">
        <v>6</v>
      </c>
      <c r="HI14">
        <v>0</v>
      </c>
      <c r="HJ14">
        <v>0</v>
      </c>
      <c r="HK14">
        <v>0</v>
      </c>
      <c r="HL14">
        <v>97.54</v>
      </c>
      <c r="HM14">
        <f t="shared" si="50"/>
        <v>268</v>
      </c>
      <c r="HN14">
        <v>320</v>
      </c>
      <c r="HO14" s="12">
        <f t="shared" si="88"/>
        <v>83.75</v>
      </c>
      <c r="HP14" t="s">
        <v>2371</v>
      </c>
      <c r="HQ14" s="37" t="s">
        <v>2737</v>
      </c>
      <c r="HR14" s="1">
        <v>0</v>
      </c>
      <c r="HS14" s="1">
        <v>0</v>
      </c>
      <c r="HT14" s="1">
        <v>0</v>
      </c>
      <c r="HU14" s="1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f t="shared" si="51"/>
        <v>0</v>
      </c>
      <c r="IE14" s="12"/>
      <c r="IF14" s="12"/>
      <c r="IG14" t="s">
        <v>2371</v>
      </c>
      <c r="IH14" s="37" t="s">
        <v>2737</v>
      </c>
      <c r="II14" s="1">
        <v>0</v>
      </c>
      <c r="IJ14" s="1">
        <v>0</v>
      </c>
      <c r="IK14" s="1">
        <v>0</v>
      </c>
      <c r="IL14" s="1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f t="shared" si="52"/>
        <v>0</v>
      </c>
      <c r="IV14" s="12"/>
      <c r="IW14" s="12"/>
      <c r="IX14" t="s">
        <v>2371</v>
      </c>
      <c r="IY14" s="37" t="s">
        <v>2737</v>
      </c>
      <c r="IZ14" s="1">
        <v>0</v>
      </c>
      <c r="JA14" s="1">
        <v>0</v>
      </c>
      <c r="JB14" s="1">
        <v>0</v>
      </c>
      <c r="JC14" s="1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f t="shared" si="53"/>
        <v>0</v>
      </c>
      <c r="JN14" s="12"/>
      <c r="JO14" t="s">
        <v>2371</v>
      </c>
      <c r="JP14" s="37" t="s">
        <v>2737</v>
      </c>
      <c r="JQ14" s="12"/>
      <c r="JR14" s="1">
        <f t="shared" si="54"/>
        <v>0.1179513888888889</v>
      </c>
      <c r="JS14" s="12"/>
      <c r="JT14" s="12"/>
      <c r="JU14" s="12">
        <f t="shared" si="55"/>
        <v>624</v>
      </c>
      <c r="JV14">
        <f t="shared" si="56"/>
        <v>274</v>
      </c>
      <c r="JW14">
        <f t="shared" si="57"/>
        <v>238</v>
      </c>
      <c r="JX14">
        <f t="shared" si="58"/>
        <v>6</v>
      </c>
      <c r="JY14">
        <v>0</v>
      </c>
      <c r="JZ14">
        <v>0</v>
      </c>
      <c r="KA14">
        <v>0</v>
      </c>
      <c r="KB14" s="12">
        <f t="shared" si="59"/>
        <v>97.54</v>
      </c>
      <c r="KC14" s="12">
        <f t="shared" si="60"/>
        <v>268</v>
      </c>
      <c r="KD14">
        <v>320</v>
      </c>
      <c r="KE14" s="12">
        <f t="shared" si="61"/>
        <v>83.75</v>
      </c>
      <c r="KF14" t="s">
        <v>2371</v>
      </c>
      <c r="KG14" s="37" t="s">
        <v>2736</v>
      </c>
      <c r="KH14" s="1"/>
      <c r="KI14" s="1">
        <f t="shared" si="0"/>
        <v>0.12796875000000002</v>
      </c>
      <c r="KJ14" s="1"/>
      <c r="KK14" s="1"/>
      <c r="KL14">
        <f t="shared" si="62"/>
        <v>1125</v>
      </c>
      <c r="KS14" s="12">
        <f t="shared" si="1"/>
        <v>96.77</v>
      </c>
      <c r="KT14">
        <f t="shared" si="63"/>
        <v>1198</v>
      </c>
      <c r="KU14">
        <f t="shared" si="2"/>
        <v>1548</v>
      </c>
      <c r="KV14" s="12">
        <f t="shared" si="89"/>
        <v>77.390180878552968</v>
      </c>
      <c r="KW14">
        <f t="shared" si="3"/>
        <v>281.25</v>
      </c>
      <c r="KX14" t="s">
        <v>2371</v>
      </c>
      <c r="KY14" s="37" t="s">
        <v>2737</v>
      </c>
      <c r="KZ14" t="s">
        <v>2690</v>
      </c>
      <c r="LA14">
        <v>8</v>
      </c>
      <c r="LB14" s="1">
        <v>0.29723379629629632</v>
      </c>
      <c r="LC14" s="1">
        <v>0.12762731481481482</v>
      </c>
      <c r="LD14" s="1">
        <v>4.927083333333334E-2</v>
      </c>
      <c r="LE14" s="1">
        <v>0.12032407407407408</v>
      </c>
      <c r="LF14">
        <v>233</v>
      </c>
      <c r="LG14">
        <v>326</v>
      </c>
      <c r="LH14">
        <v>333</v>
      </c>
      <c r="LI14">
        <v>19</v>
      </c>
      <c r="LJ14">
        <v>0</v>
      </c>
      <c r="LK14">
        <v>0</v>
      </c>
      <c r="LL14">
        <v>0</v>
      </c>
      <c r="LM14">
        <v>94.6</v>
      </c>
      <c r="LN14">
        <f t="shared" si="64"/>
        <v>307</v>
      </c>
      <c r="LO14">
        <v>320</v>
      </c>
      <c r="LP14" s="12">
        <f t="shared" si="65"/>
        <v>95.9375</v>
      </c>
      <c r="LQ14" t="s">
        <v>2371</v>
      </c>
      <c r="LR14" s="37" t="s">
        <v>2737</v>
      </c>
      <c r="LS14" t="s">
        <v>2690</v>
      </c>
      <c r="LT14">
        <v>8</v>
      </c>
      <c r="LU14" s="1">
        <v>0.36605324074074069</v>
      </c>
      <c r="LV14" s="1">
        <v>8.9583333333333334E-2</v>
      </c>
      <c r="LW14" s="1">
        <v>2.1979166666666664E-2</v>
      </c>
      <c r="LX14" s="1">
        <v>0.25447916666666665</v>
      </c>
      <c r="LY14">
        <v>367</v>
      </c>
      <c r="LZ14">
        <v>209</v>
      </c>
      <c r="MA14">
        <v>203</v>
      </c>
      <c r="MB14">
        <v>37</v>
      </c>
      <c r="MC14">
        <v>0</v>
      </c>
      <c r="MD14">
        <v>0</v>
      </c>
      <c r="ME14">
        <v>0</v>
      </c>
      <c r="MF14">
        <v>84.58</v>
      </c>
      <c r="MG14">
        <f t="shared" si="66"/>
        <v>172</v>
      </c>
      <c r="MH14">
        <v>320</v>
      </c>
      <c r="MI14" s="12">
        <f t="shared" si="67"/>
        <v>53.75</v>
      </c>
      <c r="MJ14" t="s">
        <v>2371</v>
      </c>
      <c r="MK14" s="37" t="s">
        <v>2737</v>
      </c>
      <c r="ML14" t="s">
        <v>2690</v>
      </c>
      <c r="MM14">
        <v>8</v>
      </c>
      <c r="MN14" s="1">
        <v>0.17346064814814813</v>
      </c>
      <c r="MO14" s="1">
        <v>7.8495370370370368E-2</v>
      </c>
      <c r="MP14" s="1">
        <v>3.4062500000000002E-2</v>
      </c>
      <c r="MQ14" s="1">
        <v>6.0891203703703704E-2</v>
      </c>
      <c r="MR14">
        <v>355</v>
      </c>
      <c r="MS14">
        <v>304</v>
      </c>
      <c r="MT14">
        <v>155</v>
      </c>
      <c r="MU14">
        <v>17</v>
      </c>
      <c r="MV14">
        <v>0</v>
      </c>
      <c r="MW14">
        <v>0</v>
      </c>
      <c r="MX14">
        <v>0</v>
      </c>
      <c r="MY14">
        <v>90.12</v>
      </c>
      <c r="MZ14">
        <f t="shared" si="68"/>
        <v>287</v>
      </c>
      <c r="NA14">
        <v>160</v>
      </c>
      <c r="NB14" s="12">
        <f t="shared" si="69"/>
        <v>179.375</v>
      </c>
      <c r="NC14" t="s">
        <v>2371</v>
      </c>
      <c r="ND14" s="37" t="s">
        <v>2737</v>
      </c>
      <c r="NE14" t="s">
        <v>2690</v>
      </c>
      <c r="NF14">
        <v>8</v>
      </c>
      <c r="NG14" s="1">
        <v>0.24381944444444445</v>
      </c>
      <c r="NH14" s="1">
        <v>0.1055787037037037</v>
      </c>
      <c r="NI14" s="1">
        <v>9.4212962962962957E-3</v>
      </c>
      <c r="NJ14" s="1">
        <v>0.12880787037037036</v>
      </c>
      <c r="NK14">
        <v>261</v>
      </c>
      <c r="NL14">
        <v>358</v>
      </c>
      <c r="NM14">
        <v>365</v>
      </c>
      <c r="NN14">
        <v>4</v>
      </c>
      <c r="NO14">
        <v>0</v>
      </c>
      <c r="NP14">
        <v>0</v>
      </c>
      <c r="NQ14">
        <v>0</v>
      </c>
      <c r="NR14">
        <v>98.92</v>
      </c>
      <c r="NS14">
        <f t="shared" si="70"/>
        <v>354</v>
      </c>
      <c r="NT14">
        <v>320</v>
      </c>
      <c r="NU14" s="12">
        <f t="shared" si="71"/>
        <v>110.625</v>
      </c>
      <c r="NV14" t="s">
        <v>2371</v>
      </c>
      <c r="NW14" s="37" t="s">
        <v>2737</v>
      </c>
      <c r="NX14" t="s">
        <v>2690</v>
      </c>
      <c r="NY14">
        <v>8</v>
      </c>
      <c r="NZ14" s="1">
        <v>0.2726851851851852</v>
      </c>
      <c r="OA14" s="1">
        <v>6.6493055555555555E-2</v>
      </c>
      <c r="OB14" s="1">
        <v>1.6770833333333332E-2</v>
      </c>
      <c r="OC14" s="1">
        <v>0.18942129629629631</v>
      </c>
      <c r="OD14">
        <v>564</v>
      </c>
      <c r="OE14">
        <v>82</v>
      </c>
      <c r="OF14">
        <v>159</v>
      </c>
      <c r="OG14">
        <v>1</v>
      </c>
      <c r="OH14">
        <v>0</v>
      </c>
      <c r="OI14">
        <v>0</v>
      </c>
      <c r="OJ14">
        <v>0</v>
      </c>
      <c r="OK14">
        <v>99.38</v>
      </c>
      <c r="OL14">
        <f t="shared" si="72"/>
        <v>81</v>
      </c>
      <c r="OM14">
        <v>320</v>
      </c>
      <c r="ON14" s="12">
        <f t="shared" si="73"/>
        <v>25.3125</v>
      </c>
      <c r="OO14" t="s">
        <v>2371</v>
      </c>
      <c r="OP14" s="37" t="s">
        <v>2737</v>
      </c>
      <c r="OQ14" t="s">
        <v>2690</v>
      </c>
      <c r="OS14" s="1">
        <v>0</v>
      </c>
      <c r="OT14" s="1">
        <v>0</v>
      </c>
      <c r="OU14" s="1">
        <v>0</v>
      </c>
      <c r="OV14" s="1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f t="shared" si="74"/>
        <v>0</v>
      </c>
      <c r="PG14" s="12"/>
      <c r="PH14" t="s">
        <v>2371</v>
      </c>
      <c r="PI14" s="37" t="s">
        <v>2737</v>
      </c>
      <c r="PJ14" t="s">
        <v>2690</v>
      </c>
      <c r="PL14" s="1">
        <v>1.7187499999999998E-2</v>
      </c>
      <c r="PM14" s="1">
        <v>1.6666666666666666E-2</v>
      </c>
      <c r="PN14" s="1">
        <v>5.2083333333333333E-4</v>
      </c>
      <c r="PO14" s="1">
        <v>0</v>
      </c>
      <c r="PP14" s="1">
        <v>108</v>
      </c>
      <c r="PQ14">
        <v>22</v>
      </c>
      <c r="PR14">
        <v>22</v>
      </c>
      <c r="PS14">
        <v>0</v>
      </c>
      <c r="PT14">
        <v>0</v>
      </c>
      <c r="PU14">
        <v>0</v>
      </c>
      <c r="PV14">
        <v>0</v>
      </c>
      <c r="PW14">
        <v>100</v>
      </c>
      <c r="PX14">
        <f t="shared" si="4"/>
        <v>22</v>
      </c>
      <c r="PZ14" s="12"/>
      <c r="QA14" t="s">
        <v>2371</v>
      </c>
      <c r="QB14" s="37" t="s">
        <v>2737</v>
      </c>
      <c r="QC14" t="s">
        <v>2690</v>
      </c>
      <c r="QD14">
        <v>8</v>
      </c>
      <c r="QE14" s="1">
        <v>0.28988425925925926</v>
      </c>
      <c r="QF14" s="1">
        <v>8.3159722222222218E-2</v>
      </c>
      <c r="QG14" s="1">
        <v>1.7303240740740741E-2</v>
      </c>
      <c r="QH14" s="1">
        <v>0.18942129629629631</v>
      </c>
      <c r="QI14">
        <v>672</v>
      </c>
      <c r="QJ14">
        <v>104</v>
      </c>
      <c r="QK14">
        <v>181</v>
      </c>
      <c r="QL14">
        <v>1</v>
      </c>
      <c r="QM14">
        <v>0</v>
      </c>
      <c r="QN14">
        <v>0</v>
      </c>
      <c r="QO14">
        <v>0</v>
      </c>
      <c r="QP14">
        <v>99.45</v>
      </c>
      <c r="QQ14">
        <f t="shared" si="75"/>
        <v>103</v>
      </c>
      <c r="QR14">
        <v>320</v>
      </c>
      <c r="QS14" s="12">
        <f t="shared" si="76"/>
        <v>32.1875</v>
      </c>
      <c r="QT14" t="s">
        <v>2371</v>
      </c>
      <c r="QU14" s="37" t="s">
        <v>2737</v>
      </c>
      <c r="QV14" t="s">
        <v>2690</v>
      </c>
      <c r="QX14" s="1">
        <v>0.37047453703703703</v>
      </c>
      <c r="QY14" s="1">
        <v>0.48447916666666663</v>
      </c>
      <c r="QZ14" s="1">
        <v>0.1320486111111111</v>
      </c>
      <c r="RA14" s="1">
        <v>0.75393518518518521</v>
      </c>
      <c r="RB14">
        <v>1888</v>
      </c>
      <c r="RC14">
        <f t="shared" si="77"/>
        <v>1301</v>
      </c>
      <c r="RD14">
        <f t="shared" si="5"/>
        <v>1215</v>
      </c>
      <c r="RE14">
        <f t="shared" si="6"/>
        <v>78</v>
      </c>
      <c r="RF14">
        <v>0</v>
      </c>
      <c r="RG14">
        <v>0</v>
      </c>
      <c r="RH14">
        <v>0</v>
      </c>
      <c r="RI14">
        <v>94.07</v>
      </c>
      <c r="RJ14">
        <f t="shared" si="78"/>
        <v>1223</v>
      </c>
      <c r="RK14">
        <f t="shared" si="79"/>
        <v>1440</v>
      </c>
      <c r="RL14" s="12">
        <f t="shared" si="80"/>
        <v>84.930555555555557</v>
      </c>
      <c r="RM14" s="1">
        <f t="shared" si="81"/>
        <v>9.3555555555555558E-2</v>
      </c>
      <c r="RN14" t="s">
        <v>2371</v>
      </c>
      <c r="RO14" s="37" t="s">
        <v>2737</v>
      </c>
      <c r="RP14" t="s">
        <v>2690</v>
      </c>
      <c r="RQ14">
        <v>4</v>
      </c>
      <c r="RR14" s="1">
        <v>0.29607638888888888</v>
      </c>
      <c r="RS14" s="1">
        <v>0.14344907407407406</v>
      </c>
      <c r="RT14" s="1">
        <v>4.6874999999999998E-3</v>
      </c>
      <c r="RU14" s="1">
        <v>0.14791666666666667</v>
      </c>
      <c r="RV14">
        <v>243</v>
      </c>
      <c r="RW14">
        <v>400</v>
      </c>
      <c r="RX14">
        <v>394</v>
      </c>
      <c r="RY14">
        <v>10</v>
      </c>
      <c r="RZ14">
        <v>0</v>
      </c>
      <c r="SA14">
        <v>0</v>
      </c>
      <c r="SB14">
        <v>0</v>
      </c>
      <c r="SC14">
        <v>97.52</v>
      </c>
      <c r="SD14">
        <f t="shared" si="7"/>
        <v>390</v>
      </c>
      <c r="SE14">
        <v>320</v>
      </c>
      <c r="SF14" s="12">
        <f t="shared" si="91"/>
        <v>121.875</v>
      </c>
      <c r="SG14" t="s">
        <v>2371</v>
      </c>
      <c r="SH14" s="37" t="s">
        <v>2737</v>
      </c>
      <c r="SI14" t="s">
        <v>2690</v>
      </c>
      <c r="SJ14">
        <v>8</v>
      </c>
      <c r="SK14" s="1">
        <v>0.36494212962962963</v>
      </c>
      <c r="SL14" s="1">
        <v>0.13635416666666667</v>
      </c>
      <c r="SM14" s="1">
        <v>2.0486111111111111E-2</v>
      </c>
      <c r="SN14" s="1">
        <v>0.20810185185185184</v>
      </c>
      <c r="SO14">
        <v>176</v>
      </c>
      <c r="SP14">
        <v>333</v>
      </c>
      <c r="SQ14">
        <v>329</v>
      </c>
      <c r="SR14">
        <v>13</v>
      </c>
      <c r="SS14">
        <v>0</v>
      </c>
      <c r="ST14">
        <v>0</v>
      </c>
      <c r="SU14">
        <v>0</v>
      </c>
      <c r="SV14">
        <v>96.2</v>
      </c>
      <c r="SW14">
        <f t="shared" si="8"/>
        <v>320</v>
      </c>
      <c r="SX14">
        <v>320</v>
      </c>
      <c r="SY14" s="12">
        <f t="shared" si="9"/>
        <v>100</v>
      </c>
      <c r="SZ14" t="s">
        <v>2371</v>
      </c>
      <c r="TA14" s="37" t="s">
        <v>2737</v>
      </c>
      <c r="TB14" t="s">
        <v>2690</v>
      </c>
      <c r="TC14">
        <v>8</v>
      </c>
      <c r="TD14" s="1">
        <v>0.28273148148148147</v>
      </c>
      <c r="TE14" s="1">
        <v>0.12690972222222222</v>
      </c>
      <c r="TF14" s="1">
        <v>1.1087962962962964E-2</v>
      </c>
      <c r="TG14" s="1">
        <v>0.14472222222222222</v>
      </c>
      <c r="TH14">
        <v>293</v>
      </c>
      <c r="TI14">
        <v>282</v>
      </c>
      <c r="TJ14">
        <v>279</v>
      </c>
      <c r="TK14">
        <v>8</v>
      </c>
      <c r="TL14">
        <v>0</v>
      </c>
      <c r="TM14">
        <v>0</v>
      </c>
      <c r="TN14">
        <v>0</v>
      </c>
      <c r="TO14">
        <v>97.21</v>
      </c>
      <c r="TP14">
        <f t="shared" si="10"/>
        <v>274</v>
      </c>
      <c r="TQ14">
        <v>320</v>
      </c>
      <c r="TR14" s="12">
        <f t="shared" si="11"/>
        <v>85.625</v>
      </c>
      <c r="TS14" t="s">
        <v>2371</v>
      </c>
      <c r="TT14" s="37" t="s">
        <v>2737</v>
      </c>
      <c r="TU14" t="s">
        <v>2690</v>
      </c>
      <c r="TV14">
        <v>8</v>
      </c>
      <c r="TW14" s="1">
        <v>0.17546296296296296</v>
      </c>
      <c r="TX14" s="1">
        <v>0.10579861111111111</v>
      </c>
      <c r="TY14" s="1">
        <v>1.045138888888889E-2</v>
      </c>
      <c r="TZ14" s="1">
        <v>5.9201388888888894E-2</v>
      </c>
      <c r="UA14">
        <v>211</v>
      </c>
      <c r="UB14">
        <v>345</v>
      </c>
      <c r="UC14">
        <v>337</v>
      </c>
      <c r="UD14">
        <v>13</v>
      </c>
      <c r="UE14">
        <v>0</v>
      </c>
      <c r="UF14">
        <v>0</v>
      </c>
      <c r="UG14">
        <v>0</v>
      </c>
      <c r="UH14">
        <v>96.29</v>
      </c>
      <c r="UI14">
        <f t="shared" si="12"/>
        <v>332</v>
      </c>
      <c r="UJ14">
        <v>320</v>
      </c>
      <c r="UK14" s="12">
        <f t="shared" si="13"/>
        <v>103.75000000000001</v>
      </c>
      <c r="UL14" t="s">
        <v>2371</v>
      </c>
      <c r="UM14" s="37" t="s">
        <v>2737</v>
      </c>
      <c r="UN14" t="s">
        <v>2690</v>
      </c>
      <c r="UO14">
        <v>8</v>
      </c>
      <c r="UP14" s="1">
        <v>0.2913310185185185</v>
      </c>
      <c r="UQ14" s="1">
        <v>0.14878472222222222</v>
      </c>
      <c r="UR14" s="1">
        <v>3.1608796296296295E-2</v>
      </c>
      <c r="US14" s="1">
        <v>0.11092592592592593</v>
      </c>
      <c r="UT14">
        <v>271</v>
      </c>
      <c r="UU14">
        <v>427</v>
      </c>
      <c r="UV14">
        <v>421</v>
      </c>
      <c r="UW14">
        <v>17</v>
      </c>
      <c r="UX14">
        <v>0</v>
      </c>
      <c r="UY14">
        <v>0</v>
      </c>
      <c r="UZ14">
        <v>0</v>
      </c>
      <c r="VA14">
        <v>96.12</v>
      </c>
      <c r="VB14">
        <f t="shared" si="14"/>
        <v>410</v>
      </c>
      <c r="VC14">
        <v>320</v>
      </c>
      <c r="VD14" s="12">
        <f>VB14/VC14*100</f>
        <v>128.125</v>
      </c>
      <c r="VE14" t="s">
        <v>2371</v>
      </c>
      <c r="VF14" s="37" t="s">
        <v>2737</v>
      </c>
      <c r="VG14" t="s">
        <v>2690</v>
      </c>
      <c r="VH14">
        <v>8</v>
      </c>
      <c r="VI14" s="1">
        <v>0</v>
      </c>
      <c r="VJ14" s="1">
        <v>0</v>
      </c>
      <c r="VK14" s="1">
        <v>0</v>
      </c>
      <c r="VL14" s="1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f t="shared" si="16"/>
        <v>0</v>
      </c>
      <c r="VV14">
        <v>320</v>
      </c>
      <c r="VW14" s="12">
        <f t="shared" si="17"/>
        <v>0</v>
      </c>
      <c r="VX14" t="s">
        <v>2371</v>
      </c>
      <c r="VY14" s="37" t="s">
        <v>2737</v>
      </c>
      <c r="VZ14" t="s">
        <v>2690</v>
      </c>
      <c r="WA14">
        <v>8</v>
      </c>
      <c r="WB14" s="1">
        <v>0</v>
      </c>
      <c r="WC14" s="1">
        <v>0</v>
      </c>
      <c r="WD14" s="1">
        <v>0</v>
      </c>
      <c r="WE14" s="1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f t="shared" si="18"/>
        <v>0</v>
      </c>
      <c r="WO14">
        <v>320</v>
      </c>
      <c r="WP14" s="12">
        <f t="shared" si="19"/>
        <v>0</v>
      </c>
      <c r="WQ14" t="s">
        <v>2371</v>
      </c>
      <c r="WR14" s="37" t="s">
        <v>2737</v>
      </c>
      <c r="WS14" t="s">
        <v>2690</v>
      </c>
      <c r="WT14">
        <v>8</v>
      </c>
      <c r="WU14" s="1">
        <v>0.2913310185185185</v>
      </c>
      <c r="WV14" s="1">
        <v>0.14878472222222222</v>
      </c>
      <c r="WW14" s="1">
        <v>3.1608796296296295E-2</v>
      </c>
      <c r="WX14" s="1">
        <v>0.11092592592592593</v>
      </c>
      <c r="WY14">
        <v>271</v>
      </c>
      <c r="WZ14">
        <v>427</v>
      </c>
      <c r="XA14">
        <v>421</v>
      </c>
      <c r="XB14">
        <v>17</v>
      </c>
      <c r="XC14">
        <v>0</v>
      </c>
      <c r="XD14">
        <v>0</v>
      </c>
      <c r="XE14">
        <v>0</v>
      </c>
      <c r="XF14">
        <v>96.12</v>
      </c>
      <c r="XG14">
        <f t="shared" si="20"/>
        <v>410</v>
      </c>
      <c r="XH14">
        <v>320</v>
      </c>
      <c r="XI14" s="12">
        <f t="shared" si="21"/>
        <v>128.125</v>
      </c>
      <c r="XJ14" t="s">
        <v>2371</v>
      </c>
      <c r="XK14" s="37" t="s">
        <v>2737</v>
      </c>
      <c r="XL14" t="s">
        <v>2690</v>
      </c>
      <c r="XM14">
        <v>8</v>
      </c>
      <c r="XN14" s="1">
        <v>0.4105671296296296</v>
      </c>
      <c r="XO14" s="1">
        <f t="shared" si="82"/>
        <v>0.13225925925925924</v>
      </c>
      <c r="XP14" s="1">
        <v>7.8333333333333324E-2</v>
      </c>
      <c r="XQ14" s="1">
        <v>0.6708912037037037</v>
      </c>
      <c r="XR14">
        <v>1194</v>
      </c>
      <c r="XS14">
        <v>1787</v>
      </c>
      <c r="XT14">
        <v>1760</v>
      </c>
      <c r="XU14">
        <v>61</v>
      </c>
      <c r="XV14">
        <v>0</v>
      </c>
      <c r="XW14">
        <v>0</v>
      </c>
      <c r="XX14">
        <v>0</v>
      </c>
      <c r="XY14">
        <v>96.65</v>
      </c>
      <c r="XZ14">
        <f t="shared" si="22"/>
        <v>1726</v>
      </c>
      <c r="YA14">
        <f t="shared" si="83"/>
        <v>1600</v>
      </c>
      <c r="YB14" s="12">
        <f t="shared" si="23"/>
        <v>107.87500000000001</v>
      </c>
    </row>
    <row r="15" spans="1:652">
      <c r="A15" t="s">
        <v>2373</v>
      </c>
      <c r="B15" s="37" t="s">
        <v>2737</v>
      </c>
      <c r="C15" t="s">
        <v>2690</v>
      </c>
      <c r="D15">
        <v>8</v>
      </c>
      <c r="E15" s="1">
        <v>0</v>
      </c>
      <c r="F15" s="1">
        <v>0</v>
      </c>
      <c r="G15" s="1">
        <v>0</v>
      </c>
      <c r="H15" s="1">
        <v>0</v>
      </c>
      <c r="I15">
        <v>0</v>
      </c>
      <c r="J15">
        <v>0</v>
      </c>
      <c r="K15">
        <v>12</v>
      </c>
      <c r="L15">
        <v>0</v>
      </c>
      <c r="M15">
        <v>0</v>
      </c>
      <c r="N15">
        <v>0</v>
      </c>
      <c r="O15">
        <v>0</v>
      </c>
      <c r="P15">
        <v>100</v>
      </c>
      <c r="Q15">
        <f t="shared" si="24"/>
        <v>0</v>
      </c>
      <c r="S15" s="12"/>
      <c r="T15" t="s">
        <v>2373</v>
      </c>
      <c r="U15" s="37" t="s">
        <v>2737</v>
      </c>
      <c r="V15" s="1">
        <v>0.33181712962962967</v>
      </c>
      <c r="W15" s="1">
        <v>0.15887731481481482</v>
      </c>
      <c r="X15" s="1">
        <v>3.9583333333333331E-2</v>
      </c>
      <c r="Y15" s="1">
        <v>0.13334490740740743</v>
      </c>
      <c r="Z15">
        <v>496</v>
      </c>
      <c r="AA15">
        <v>145</v>
      </c>
      <c r="AB15">
        <v>84</v>
      </c>
      <c r="AC15">
        <v>8</v>
      </c>
      <c r="AD15">
        <v>0</v>
      </c>
      <c r="AE15">
        <v>0</v>
      </c>
      <c r="AF15">
        <v>0</v>
      </c>
      <c r="AG15">
        <v>91.3</v>
      </c>
      <c r="AH15">
        <f t="shared" si="26"/>
        <v>137</v>
      </c>
      <c r="AI15">
        <v>320</v>
      </c>
      <c r="AJ15" s="12">
        <f t="shared" si="27"/>
        <v>42.8125</v>
      </c>
      <c r="AK15" t="s">
        <v>2373</v>
      </c>
      <c r="AL15" s="37" t="s">
        <v>2737</v>
      </c>
      <c r="AM15" s="1">
        <v>0.48996527777777782</v>
      </c>
      <c r="AN15" s="1">
        <v>0.20638888888888887</v>
      </c>
      <c r="AO15" s="1">
        <v>6.6388888888888886E-2</v>
      </c>
      <c r="AP15" s="1">
        <v>0.21717592592592594</v>
      </c>
      <c r="AQ15">
        <v>430</v>
      </c>
      <c r="AR15">
        <v>293</v>
      </c>
      <c r="AS15">
        <v>74</v>
      </c>
      <c r="AT15">
        <v>0</v>
      </c>
      <c r="AU15">
        <v>0</v>
      </c>
      <c r="AV15">
        <v>0</v>
      </c>
      <c r="AW15">
        <v>0</v>
      </c>
      <c r="AX15">
        <v>100</v>
      </c>
      <c r="AY15">
        <f t="shared" si="28"/>
        <v>293</v>
      </c>
      <c r="AZ15">
        <v>320</v>
      </c>
      <c r="BA15" s="12">
        <f t="shared" si="29"/>
        <v>91.5625</v>
      </c>
      <c r="BB15" t="s">
        <v>2373</v>
      </c>
      <c r="BC15" s="37" t="s">
        <v>2737</v>
      </c>
      <c r="BD15" s="1">
        <v>0.29359953703703706</v>
      </c>
      <c r="BE15" s="1">
        <v>0.1429050925925926</v>
      </c>
      <c r="BF15" s="1">
        <v>8.6805555555555559E-3</v>
      </c>
      <c r="BG15" s="1">
        <v>0.14200231481481482</v>
      </c>
      <c r="BH15">
        <v>667</v>
      </c>
      <c r="BI15">
        <v>107</v>
      </c>
      <c r="BJ15">
        <v>288</v>
      </c>
      <c r="BK15">
        <v>3</v>
      </c>
      <c r="BL15">
        <v>0</v>
      </c>
      <c r="BM15">
        <v>0</v>
      </c>
      <c r="BN15">
        <v>0</v>
      </c>
      <c r="BO15">
        <v>98.97</v>
      </c>
      <c r="BP15">
        <f t="shared" si="30"/>
        <v>104</v>
      </c>
      <c r="BQ15">
        <v>320</v>
      </c>
      <c r="BR15" s="12"/>
      <c r="BS15" t="s">
        <v>2373</v>
      </c>
      <c r="BT15" s="37" t="s">
        <v>2737</v>
      </c>
      <c r="BU15" s="1">
        <v>0.42106481481481484</v>
      </c>
      <c r="BV15" s="1">
        <v>0.18835648148148146</v>
      </c>
      <c r="BW15" s="1">
        <v>4.1956018518518517E-2</v>
      </c>
      <c r="BX15" s="1">
        <v>0.19074074074074074</v>
      </c>
      <c r="BY15">
        <v>225</v>
      </c>
      <c r="BZ15">
        <v>367</v>
      </c>
      <c r="CA15">
        <v>318</v>
      </c>
      <c r="CB15">
        <v>7</v>
      </c>
      <c r="CC15">
        <v>0</v>
      </c>
      <c r="CD15">
        <v>0</v>
      </c>
      <c r="CE15">
        <v>0</v>
      </c>
      <c r="CF15">
        <v>97.85</v>
      </c>
      <c r="CG15">
        <f t="shared" si="32"/>
        <v>360</v>
      </c>
      <c r="CH15">
        <v>320</v>
      </c>
      <c r="CI15" s="12">
        <f t="shared" si="84"/>
        <v>112.5</v>
      </c>
      <c r="CJ15" t="s">
        <v>2373</v>
      </c>
      <c r="CK15" s="37" t="s">
        <v>2737</v>
      </c>
      <c r="CL15" s="1">
        <v>0.16125</v>
      </c>
      <c r="CM15" s="1">
        <v>0.10986111111111112</v>
      </c>
      <c r="CN15" s="1">
        <v>6.2500000000000001E-4</v>
      </c>
      <c r="CO15" s="1">
        <v>5.0752314814814813E-2</v>
      </c>
      <c r="CP15">
        <v>73</v>
      </c>
      <c r="CQ15">
        <v>113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f t="shared" si="33"/>
        <v>113</v>
      </c>
      <c r="CZ15" s="12"/>
      <c r="DA15" t="s">
        <v>2373</v>
      </c>
      <c r="DB15" s="37" t="s">
        <v>2737</v>
      </c>
      <c r="DC15" s="1">
        <v>0.41478009259259258</v>
      </c>
      <c r="DD15" s="1">
        <v>0.19818287037037038</v>
      </c>
      <c r="DE15" s="1">
        <v>1.1493055555555555E-2</v>
      </c>
      <c r="DF15" s="1">
        <v>0.20508101851851854</v>
      </c>
      <c r="DG15">
        <v>51</v>
      </c>
      <c r="DH15">
        <v>210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f t="shared" si="34"/>
        <v>210</v>
      </c>
      <c r="DQ15" s="12"/>
      <c r="DR15" t="s">
        <v>2373</v>
      </c>
      <c r="DS15" s="37" t="s">
        <v>2737</v>
      </c>
      <c r="DT15" s="12"/>
      <c r="DU15" s="1">
        <v>0.18835648148148146</v>
      </c>
      <c r="DV15" s="12"/>
      <c r="DW15" s="12"/>
      <c r="DX15" s="12"/>
      <c r="DY15">
        <f t="shared" si="35"/>
        <v>690</v>
      </c>
      <c r="DZ15">
        <f t="shared" si="36"/>
        <v>318</v>
      </c>
      <c r="EA15">
        <f t="shared" si="37"/>
        <v>7</v>
      </c>
      <c r="EB15">
        <v>0</v>
      </c>
      <c r="EC15">
        <v>0</v>
      </c>
      <c r="ED15">
        <v>0</v>
      </c>
      <c r="EE15" s="12">
        <f t="shared" si="38"/>
        <v>97.85</v>
      </c>
      <c r="EF15">
        <f t="shared" si="39"/>
        <v>683</v>
      </c>
      <c r="EG15">
        <v>320</v>
      </c>
      <c r="EH15" s="12">
        <f t="shared" si="40"/>
        <v>213.4375</v>
      </c>
      <c r="EI15" t="s">
        <v>2373</v>
      </c>
      <c r="EJ15" s="37" t="s">
        <v>2737</v>
      </c>
      <c r="EK15" s="1"/>
      <c r="EL15" s="1">
        <f t="shared" si="41"/>
        <v>0.13930555555555554</v>
      </c>
      <c r="EM15" s="1"/>
      <c r="EN15" s="1"/>
      <c r="EO15">
        <f>SUM(I15,Z15,AQ15,BH15,BY15,CP15,DG15)</f>
        <v>1942</v>
      </c>
      <c r="EV15" s="102">
        <f t="shared" si="43"/>
        <v>97.623999999999995</v>
      </c>
      <c r="EW15">
        <f t="shared" si="44"/>
        <v>1217</v>
      </c>
      <c r="EX15">
        <f t="shared" si="45"/>
        <v>1280</v>
      </c>
      <c r="EY15" s="12">
        <f t="shared" si="46"/>
        <v>95.078125</v>
      </c>
      <c r="EZ15" t="s">
        <v>2373</v>
      </c>
      <c r="FA15" s="37" t="s">
        <v>2737</v>
      </c>
      <c r="FB15" s="1">
        <v>0.40807870370370369</v>
      </c>
      <c r="FC15" s="1">
        <v>0.28491898148148148</v>
      </c>
      <c r="FD15" s="1">
        <v>4.206018518518518E-2</v>
      </c>
      <c r="FE15" s="1">
        <v>8.1087962962962959E-2</v>
      </c>
      <c r="FF15">
        <v>148</v>
      </c>
      <c r="FG15">
        <v>382</v>
      </c>
      <c r="FH15">
        <v>719</v>
      </c>
      <c r="FI15">
        <v>9</v>
      </c>
      <c r="FJ15">
        <v>0</v>
      </c>
      <c r="FK15">
        <v>0</v>
      </c>
      <c r="FL15">
        <v>0</v>
      </c>
      <c r="FM15">
        <v>98.76</v>
      </c>
      <c r="FN15">
        <f t="shared" si="47"/>
        <v>373</v>
      </c>
      <c r="FO15">
        <v>320</v>
      </c>
      <c r="FP15" s="12">
        <f t="shared" si="85"/>
        <v>116.56249999999999</v>
      </c>
      <c r="FQ15" t="s">
        <v>2373</v>
      </c>
      <c r="FR15" s="37" t="s">
        <v>2737</v>
      </c>
      <c r="FS15" s="1">
        <v>0.35251157407407407</v>
      </c>
      <c r="FT15" s="1">
        <v>0.24993055555555554</v>
      </c>
      <c r="FU15" s="1">
        <v>3.2893518518518523E-2</v>
      </c>
      <c r="FV15" s="1">
        <v>6.9675925925925933E-2</v>
      </c>
      <c r="FW15">
        <v>208</v>
      </c>
      <c r="FX15">
        <v>359</v>
      </c>
      <c r="FY15">
        <v>461</v>
      </c>
      <c r="FZ15">
        <v>5</v>
      </c>
      <c r="GA15">
        <v>0</v>
      </c>
      <c r="GB15">
        <v>0</v>
      </c>
      <c r="GC15">
        <v>0</v>
      </c>
      <c r="GD15">
        <v>98.93</v>
      </c>
      <c r="GE15">
        <f t="shared" si="48"/>
        <v>354</v>
      </c>
      <c r="GF15">
        <v>320</v>
      </c>
      <c r="GG15" s="12">
        <f t="shared" si="86"/>
        <v>110.625</v>
      </c>
      <c r="GH15" t="s">
        <v>2373</v>
      </c>
      <c r="GI15" s="37" t="s">
        <v>2737</v>
      </c>
      <c r="GJ15" s="1">
        <v>0.30160879629629628</v>
      </c>
      <c r="GK15" s="1">
        <v>0.10306712962962962</v>
      </c>
      <c r="GL15" s="1">
        <v>2.2025462962962958E-2</v>
      </c>
      <c r="GM15" s="1">
        <v>0.17650462962962962</v>
      </c>
      <c r="GN15">
        <v>273</v>
      </c>
      <c r="GO15">
        <v>125</v>
      </c>
      <c r="GP15">
        <v>79</v>
      </c>
      <c r="GQ15">
        <v>1</v>
      </c>
      <c r="GR15">
        <v>0</v>
      </c>
      <c r="GS15">
        <v>0</v>
      </c>
      <c r="GT15">
        <v>0</v>
      </c>
      <c r="GU15">
        <v>98.75</v>
      </c>
      <c r="GV15">
        <f t="shared" si="49"/>
        <v>124</v>
      </c>
      <c r="GW15">
        <v>180</v>
      </c>
      <c r="GX15" s="12">
        <f t="shared" si="87"/>
        <v>68.888888888888886</v>
      </c>
      <c r="GY15" t="s">
        <v>2373</v>
      </c>
      <c r="GZ15" s="37" t="s">
        <v>2737</v>
      </c>
      <c r="HA15" s="1">
        <v>0.48868055555555556</v>
      </c>
      <c r="HB15" s="1">
        <v>0.19077546296296297</v>
      </c>
      <c r="HC15" s="1">
        <v>2.991898148148148E-2</v>
      </c>
      <c r="HD15" s="1">
        <v>0.26797453703703705</v>
      </c>
      <c r="HE15">
        <v>276</v>
      </c>
      <c r="HF15">
        <v>270</v>
      </c>
      <c r="HG15">
        <v>113</v>
      </c>
      <c r="HH15">
        <v>1</v>
      </c>
      <c r="HI15">
        <v>0</v>
      </c>
      <c r="HJ15">
        <v>0</v>
      </c>
      <c r="HK15">
        <v>0</v>
      </c>
      <c r="HL15">
        <v>99.12</v>
      </c>
      <c r="HM15">
        <f t="shared" si="50"/>
        <v>269</v>
      </c>
      <c r="HN15">
        <v>320</v>
      </c>
      <c r="HO15" s="12">
        <f t="shared" si="88"/>
        <v>84.0625</v>
      </c>
      <c r="HP15" t="s">
        <v>2373</v>
      </c>
      <c r="HQ15" s="37" t="s">
        <v>2737</v>
      </c>
      <c r="HR15" s="1">
        <v>0</v>
      </c>
      <c r="HS15" s="1">
        <v>0</v>
      </c>
      <c r="HT15" s="1">
        <v>0</v>
      </c>
      <c r="HU15" s="1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f t="shared" si="51"/>
        <v>0</v>
      </c>
      <c r="IE15" s="12"/>
      <c r="IF15" s="12"/>
      <c r="IG15" t="s">
        <v>2373</v>
      </c>
      <c r="IH15" s="37" t="s">
        <v>2737</v>
      </c>
      <c r="II15" s="1">
        <v>0.23258101851851851</v>
      </c>
      <c r="IJ15" s="1">
        <v>0.11792824074074075</v>
      </c>
      <c r="IK15" s="1">
        <v>3.645833333333333E-3</v>
      </c>
      <c r="IL15" s="1">
        <v>0.11099537037037037</v>
      </c>
      <c r="IM15">
        <v>52</v>
      </c>
      <c r="IN15">
        <v>125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f t="shared" si="52"/>
        <v>125</v>
      </c>
      <c r="IV15" s="12"/>
      <c r="IW15" s="12"/>
      <c r="IX15" t="s">
        <v>2373</v>
      </c>
      <c r="IY15" s="37" t="s">
        <v>2737</v>
      </c>
      <c r="IZ15" s="1">
        <v>1.4189814814814815E-2</v>
      </c>
      <c r="JA15" s="1">
        <v>1.2673611111111109E-2</v>
      </c>
      <c r="JB15" s="1">
        <v>1.1574074074074073E-5</v>
      </c>
      <c r="JC15" s="1">
        <v>1.4930555555555556E-3</v>
      </c>
      <c r="JD15">
        <v>1</v>
      </c>
      <c r="JE15">
        <v>21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f t="shared" si="53"/>
        <v>21</v>
      </c>
      <c r="JN15" s="12"/>
      <c r="JO15" t="s">
        <v>2373</v>
      </c>
      <c r="JP15" s="37" t="s">
        <v>2737</v>
      </c>
      <c r="JQ15" s="12"/>
      <c r="JR15" s="1">
        <f t="shared" si="54"/>
        <v>0.3213773148148148</v>
      </c>
      <c r="JS15" s="12"/>
      <c r="JT15" s="12"/>
      <c r="JU15" s="12">
        <f t="shared" si="55"/>
        <v>329</v>
      </c>
      <c r="JV15">
        <f>SUM(HF15,HW15,IN15,JE15)</f>
        <v>416</v>
      </c>
      <c r="JW15">
        <f t="shared" si="57"/>
        <v>113</v>
      </c>
      <c r="JX15">
        <f t="shared" si="58"/>
        <v>1</v>
      </c>
      <c r="JY15">
        <v>0</v>
      </c>
      <c r="JZ15">
        <v>0</v>
      </c>
      <c r="KA15">
        <v>0</v>
      </c>
      <c r="KB15" s="12">
        <f t="shared" si="59"/>
        <v>99.12</v>
      </c>
      <c r="KC15" s="12">
        <f t="shared" si="60"/>
        <v>415</v>
      </c>
      <c r="KD15">
        <v>320</v>
      </c>
      <c r="KE15" s="12">
        <f t="shared" si="61"/>
        <v>129.6875</v>
      </c>
      <c r="KF15" t="s">
        <v>2373</v>
      </c>
      <c r="KG15" s="37" t="s">
        <v>2737</v>
      </c>
      <c r="KH15" s="1"/>
      <c r="KI15" s="1">
        <f t="shared" si="0"/>
        <v>0.20717303240740739</v>
      </c>
      <c r="KJ15" s="1"/>
      <c r="KK15" s="1"/>
      <c r="KL15">
        <f t="shared" si="62"/>
        <v>958</v>
      </c>
      <c r="KS15" s="12">
        <f t="shared" si="1"/>
        <v>98.89</v>
      </c>
      <c r="KT15">
        <f t="shared" si="63"/>
        <v>1266</v>
      </c>
      <c r="KU15">
        <f t="shared" si="2"/>
        <v>1140</v>
      </c>
      <c r="KV15" s="12">
        <f t="shared" si="89"/>
        <v>111.05263157894736</v>
      </c>
      <c r="KW15">
        <f t="shared" si="3"/>
        <v>226.25</v>
      </c>
      <c r="KX15" t="s">
        <v>2373</v>
      </c>
      <c r="KY15" s="37" t="s">
        <v>2737</v>
      </c>
      <c r="KZ15" t="s">
        <v>2690</v>
      </c>
      <c r="LA15">
        <v>8</v>
      </c>
      <c r="LB15" s="1">
        <v>0.3982060185185185</v>
      </c>
      <c r="LC15" s="1">
        <v>0.24341435185185187</v>
      </c>
      <c r="LD15" s="1">
        <v>3.6863425925925931E-2</v>
      </c>
      <c r="LE15" s="1">
        <v>0.11791666666666667</v>
      </c>
      <c r="LF15">
        <v>238</v>
      </c>
      <c r="LG15">
        <v>348</v>
      </c>
      <c r="LH15">
        <v>343</v>
      </c>
      <c r="LI15">
        <v>11</v>
      </c>
      <c r="LJ15">
        <v>0</v>
      </c>
      <c r="LK15">
        <v>0</v>
      </c>
      <c r="LL15">
        <v>0</v>
      </c>
      <c r="LM15">
        <v>96.89</v>
      </c>
      <c r="LN15">
        <f t="shared" si="64"/>
        <v>337</v>
      </c>
      <c r="LO15">
        <v>320</v>
      </c>
      <c r="LP15" s="12">
        <f t="shared" si="65"/>
        <v>105.31250000000001</v>
      </c>
      <c r="LQ15" t="s">
        <v>2373</v>
      </c>
      <c r="LR15" s="37" t="s">
        <v>2737</v>
      </c>
      <c r="LS15" t="s">
        <v>2690</v>
      </c>
      <c r="LT15">
        <v>8</v>
      </c>
      <c r="LU15" s="1">
        <v>0.36984953703703699</v>
      </c>
      <c r="LV15" s="1">
        <v>0.22134259259259259</v>
      </c>
      <c r="LW15" s="1">
        <v>2.5115740740740741E-2</v>
      </c>
      <c r="LX15" s="1">
        <v>0.12337962962962963</v>
      </c>
      <c r="LY15">
        <v>365</v>
      </c>
      <c r="LZ15">
        <v>275</v>
      </c>
      <c r="MA15">
        <v>175</v>
      </c>
      <c r="MB15">
        <v>17</v>
      </c>
      <c r="MC15">
        <v>0</v>
      </c>
      <c r="MD15">
        <v>0</v>
      </c>
      <c r="ME15">
        <v>0</v>
      </c>
      <c r="MF15">
        <v>91.15</v>
      </c>
      <c r="MG15">
        <f t="shared" si="66"/>
        <v>258</v>
      </c>
      <c r="MH15">
        <v>320</v>
      </c>
      <c r="MI15" s="12">
        <f t="shared" si="67"/>
        <v>80.625</v>
      </c>
      <c r="MJ15" t="s">
        <v>2373</v>
      </c>
      <c r="MK15" s="37" t="s">
        <v>2737</v>
      </c>
      <c r="ML15" t="s">
        <v>2690</v>
      </c>
      <c r="MM15">
        <v>8</v>
      </c>
      <c r="MN15" s="1">
        <v>0.25172453703703707</v>
      </c>
      <c r="MO15" s="1">
        <v>0.11552083333333334</v>
      </c>
      <c r="MP15" s="1">
        <v>6.2708333333333324E-2</v>
      </c>
      <c r="MQ15" s="1">
        <v>7.3495370370370364E-2</v>
      </c>
      <c r="MR15">
        <v>350</v>
      </c>
      <c r="MS15">
        <v>260</v>
      </c>
      <c r="MT15">
        <v>229</v>
      </c>
      <c r="MU15">
        <v>4</v>
      </c>
      <c r="MV15">
        <v>0</v>
      </c>
      <c r="MW15">
        <v>0</v>
      </c>
      <c r="MX15">
        <v>0</v>
      </c>
      <c r="MY15">
        <v>98.28</v>
      </c>
      <c r="MZ15">
        <f t="shared" si="68"/>
        <v>256</v>
      </c>
      <c r="NA15">
        <v>160</v>
      </c>
      <c r="NB15" s="12">
        <f t="shared" si="69"/>
        <v>160</v>
      </c>
      <c r="NC15" t="s">
        <v>2373</v>
      </c>
      <c r="ND15" s="37" t="s">
        <v>2737</v>
      </c>
      <c r="NE15" t="s">
        <v>2690</v>
      </c>
      <c r="NF15">
        <v>8</v>
      </c>
      <c r="NG15" s="1">
        <v>0.37265046296296295</v>
      </c>
      <c r="NH15" s="1">
        <v>0.22446759259259261</v>
      </c>
      <c r="NI15" s="1">
        <v>5.2523148148148145E-2</v>
      </c>
      <c r="NJ15" s="1">
        <v>9.5648148148148149E-2</v>
      </c>
      <c r="NK15">
        <v>217</v>
      </c>
      <c r="NL15">
        <v>327</v>
      </c>
      <c r="NM15">
        <v>249</v>
      </c>
      <c r="NN15">
        <v>3</v>
      </c>
      <c r="NO15">
        <v>0</v>
      </c>
      <c r="NP15">
        <v>0</v>
      </c>
      <c r="NQ15">
        <v>0</v>
      </c>
      <c r="NR15">
        <v>98.81</v>
      </c>
      <c r="NS15">
        <f t="shared" si="70"/>
        <v>324</v>
      </c>
      <c r="NT15">
        <v>320</v>
      </c>
      <c r="NU15" s="12">
        <f t="shared" si="71"/>
        <v>101.25</v>
      </c>
      <c r="NV15" t="s">
        <v>2373</v>
      </c>
      <c r="NW15" s="37" t="s">
        <v>2737</v>
      </c>
      <c r="NX15" t="s">
        <v>2690</v>
      </c>
      <c r="NY15">
        <v>8</v>
      </c>
      <c r="NZ15" s="1">
        <v>0.21912037037037035</v>
      </c>
      <c r="OA15" s="1">
        <v>0.11003472222222221</v>
      </c>
      <c r="OB15" s="1">
        <v>4.6678240740740735E-2</v>
      </c>
      <c r="OC15" s="1">
        <v>6.2395833333333338E-2</v>
      </c>
      <c r="OD15">
        <v>742</v>
      </c>
      <c r="OE15">
        <v>63</v>
      </c>
      <c r="OF15">
        <v>164</v>
      </c>
      <c r="OG15">
        <v>23</v>
      </c>
      <c r="OH15">
        <v>0</v>
      </c>
      <c r="OI15">
        <v>0</v>
      </c>
      <c r="OJ15">
        <v>0</v>
      </c>
      <c r="OK15">
        <v>87.7</v>
      </c>
      <c r="OL15">
        <f t="shared" si="72"/>
        <v>40</v>
      </c>
      <c r="OM15">
        <v>320</v>
      </c>
      <c r="ON15" s="12">
        <f t="shared" si="73"/>
        <v>12.5</v>
      </c>
      <c r="OO15" t="s">
        <v>2373</v>
      </c>
      <c r="OP15" s="37" t="s">
        <v>2737</v>
      </c>
      <c r="OQ15" t="s">
        <v>2690</v>
      </c>
      <c r="OS15" s="1">
        <v>4.4502314814814814E-2</v>
      </c>
      <c r="OT15" s="1">
        <v>2.2731481481481481E-2</v>
      </c>
      <c r="OU15" s="1">
        <v>4.9768518518518521E-4</v>
      </c>
      <c r="OV15" s="1">
        <v>2.1261574074074075E-2</v>
      </c>
      <c r="OW15">
        <v>7</v>
      </c>
      <c r="OX15">
        <v>15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f t="shared" si="74"/>
        <v>15</v>
      </c>
      <c r="PG15" s="12"/>
      <c r="PH15" t="s">
        <v>2373</v>
      </c>
      <c r="PI15" s="37" t="s">
        <v>2737</v>
      </c>
      <c r="PJ15" t="s">
        <v>2690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>
        <v>0</v>
      </c>
      <c r="PR15">
        <v>20</v>
      </c>
      <c r="PS15">
        <v>0</v>
      </c>
      <c r="PT15">
        <v>0</v>
      </c>
      <c r="PU15">
        <v>0</v>
      </c>
      <c r="PV15">
        <v>0</v>
      </c>
      <c r="PW15">
        <v>100</v>
      </c>
      <c r="PX15">
        <f t="shared" si="4"/>
        <v>20</v>
      </c>
      <c r="PZ15" s="12"/>
      <c r="QA15" t="s">
        <v>2373</v>
      </c>
      <c r="QB15" s="37" t="s">
        <v>2737</v>
      </c>
      <c r="QC15" t="s">
        <v>2690</v>
      </c>
      <c r="QD15">
        <v>8</v>
      </c>
      <c r="QE15" s="1">
        <v>0.26362268518518517</v>
      </c>
      <c r="QF15" s="1">
        <v>0.13276620370370371</v>
      </c>
      <c r="QG15" s="1">
        <v>4.71875E-2</v>
      </c>
      <c r="QH15" s="1">
        <v>8.3657407407407403E-2</v>
      </c>
      <c r="QI15">
        <v>749</v>
      </c>
      <c r="QJ15">
        <v>78</v>
      </c>
      <c r="QK15">
        <v>184</v>
      </c>
      <c r="QL15">
        <v>23</v>
      </c>
      <c r="QM15">
        <v>0</v>
      </c>
      <c r="QN15">
        <v>0</v>
      </c>
      <c r="QO15">
        <v>0</v>
      </c>
      <c r="QP15">
        <v>88.89</v>
      </c>
      <c r="QQ15">
        <f t="shared" si="75"/>
        <v>55</v>
      </c>
      <c r="QR15">
        <v>320</v>
      </c>
      <c r="QS15" s="12">
        <f t="shared" si="76"/>
        <v>17.1875</v>
      </c>
      <c r="QT15" t="s">
        <v>2373</v>
      </c>
      <c r="QU15" s="37" t="s">
        <v>2737</v>
      </c>
      <c r="QV15" t="s">
        <v>2690</v>
      </c>
      <c r="QX15" s="1">
        <v>0.6560879629629629</v>
      </c>
      <c r="QY15" s="1">
        <v>0.93753472222222223</v>
      </c>
      <c r="QZ15" s="1">
        <v>0.22442129629629629</v>
      </c>
      <c r="RA15" s="1">
        <v>0.49410879629629628</v>
      </c>
      <c r="RB15">
        <v>1919</v>
      </c>
      <c r="RC15">
        <f t="shared" si="77"/>
        <v>1288</v>
      </c>
      <c r="RD15">
        <f t="shared" si="5"/>
        <v>1160</v>
      </c>
      <c r="RE15">
        <f t="shared" si="6"/>
        <v>58</v>
      </c>
      <c r="RF15">
        <v>0</v>
      </c>
      <c r="RG15">
        <v>0</v>
      </c>
      <c r="RH15">
        <v>0</v>
      </c>
      <c r="RI15">
        <v>95.32</v>
      </c>
      <c r="RJ15">
        <f t="shared" si="78"/>
        <v>1230</v>
      </c>
      <c r="RK15">
        <f t="shared" si="79"/>
        <v>1440</v>
      </c>
      <c r="RL15" s="12">
        <f t="shared" si="80"/>
        <v>85.416666666666657</v>
      </c>
      <c r="RM15" s="1">
        <f t="shared" si="81"/>
        <v>0.18295601851851853</v>
      </c>
      <c r="RN15" t="s">
        <v>2373</v>
      </c>
      <c r="RO15" s="37" t="s">
        <v>2737</v>
      </c>
      <c r="RP15" t="s">
        <v>2690</v>
      </c>
      <c r="RQ15">
        <v>4</v>
      </c>
      <c r="RR15" s="1">
        <v>0.41319444444444442</v>
      </c>
      <c r="RS15" s="1">
        <v>0.229375</v>
      </c>
      <c r="RT15" s="1">
        <v>3.0532407407407411E-2</v>
      </c>
      <c r="RU15" s="1">
        <v>0.15327546296296296</v>
      </c>
      <c r="RV15">
        <v>200</v>
      </c>
      <c r="RW15">
        <v>336</v>
      </c>
      <c r="RX15">
        <v>329</v>
      </c>
      <c r="RY15">
        <v>9</v>
      </c>
      <c r="RZ15">
        <v>0</v>
      </c>
      <c r="SA15">
        <v>0</v>
      </c>
      <c r="SB15">
        <v>0</v>
      </c>
      <c r="SC15">
        <v>97.34</v>
      </c>
      <c r="SD15">
        <f t="shared" si="7"/>
        <v>327</v>
      </c>
      <c r="SE15">
        <v>320</v>
      </c>
      <c r="SF15" s="12">
        <f t="shared" si="91"/>
        <v>102.18750000000001</v>
      </c>
      <c r="SG15" t="s">
        <v>2373</v>
      </c>
      <c r="SH15" s="37" t="s">
        <v>2737</v>
      </c>
      <c r="SI15" t="s">
        <v>2690</v>
      </c>
      <c r="SJ15">
        <v>8</v>
      </c>
      <c r="SK15" s="1">
        <v>0.2431712962962963</v>
      </c>
      <c r="SL15" s="1">
        <v>0.17523148148148149</v>
      </c>
      <c r="SM15" s="1">
        <v>2.6701388888888889E-2</v>
      </c>
      <c r="SN15" s="1">
        <v>4.1238425925925921E-2</v>
      </c>
      <c r="SO15">
        <v>116</v>
      </c>
      <c r="SP15">
        <v>268</v>
      </c>
      <c r="SQ15">
        <v>261</v>
      </c>
      <c r="SR15">
        <v>8</v>
      </c>
      <c r="SS15">
        <v>0</v>
      </c>
      <c r="ST15">
        <v>0</v>
      </c>
      <c r="SU15">
        <v>0</v>
      </c>
      <c r="SV15">
        <v>97.03</v>
      </c>
      <c r="SW15">
        <f t="shared" si="8"/>
        <v>260</v>
      </c>
      <c r="SX15">
        <v>320</v>
      </c>
      <c r="SY15" s="12">
        <f t="shared" si="9"/>
        <v>81.25</v>
      </c>
      <c r="SZ15" t="s">
        <v>2373</v>
      </c>
      <c r="TA15" s="37" t="s">
        <v>2737</v>
      </c>
      <c r="TB15" t="s">
        <v>2690</v>
      </c>
      <c r="TC15">
        <v>8</v>
      </c>
      <c r="TD15" s="1">
        <v>0.38640046296296293</v>
      </c>
      <c r="TE15" s="1">
        <v>0.22247685185185184</v>
      </c>
      <c r="TF15" s="1">
        <v>1.2627314814814815E-2</v>
      </c>
      <c r="TG15" s="1">
        <v>0.15127314814814816</v>
      </c>
      <c r="TH15">
        <v>177</v>
      </c>
      <c r="TI15">
        <v>244</v>
      </c>
      <c r="TJ15">
        <v>238</v>
      </c>
      <c r="TK15">
        <v>8</v>
      </c>
      <c r="TL15">
        <v>0</v>
      </c>
      <c r="TM15">
        <v>0</v>
      </c>
      <c r="TN15">
        <v>0</v>
      </c>
      <c r="TO15">
        <v>96.75</v>
      </c>
      <c r="TP15">
        <f t="shared" si="10"/>
        <v>236</v>
      </c>
      <c r="TQ15">
        <v>320</v>
      </c>
      <c r="TR15" s="12">
        <f t="shared" si="11"/>
        <v>73.75</v>
      </c>
      <c r="TS15" t="s">
        <v>2373</v>
      </c>
      <c r="TT15" s="37" t="s">
        <v>2737</v>
      </c>
      <c r="TU15" t="s">
        <v>2690</v>
      </c>
      <c r="TW15" s="1">
        <v>0</v>
      </c>
      <c r="TX15" s="1"/>
      <c r="TY15" s="1">
        <v>0</v>
      </c>
      <c r="TZ15" s="1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K15" s="12"/>
      <c r="UL15" t="s">
        <v>2373</v>
      </c>
      <c r="UM15" s="37" t="s">
        <v>2737</v>
      </c>
      <c r="UN15" t="s">
        <v>2690</v>
      </c>
      <c r="UO15">
        <v>8</v>
      </c>
      <c r="UP15" s="1">
        <v>0.29601851851851851</v>
      </c>
      <c r="UQ15" s="1">
        <v>0.20413194444444446</v>
      </c>
      <c r="UR15" s="1">
        <v>3.0381944444444444E-2</v>
      </c>
      <c r="US15" s="1">
        <v>6.1493055555555558E-2</v>
      </c>
      <c r="UT15">
        <v>167</v>
      </c>
      <c r="UU15">
        <v>212</v>
      </c>
      <c r="UV15">
        <v>208</v>
      </c>
      <c r="UW15">
        <v>5</v>
      </c>
      <c r="UX15">
        <v>0</v>
      </c>
      <c r="UY15">
        <v>0</v>
      </c>
      <c r="UZ15">
        <v>0</v>
      </c>
      <c r="VA15">
        <v>97.65</v>
      </c>
      <c r="VB15">
        <f t="shared" si="14"/>
        <v>207</v>
      </c>
      <c r="VC15">
        <v>320</v>
      </c>
      <c r="VD15" s="12">
        <f>VB15/VC15*100</f>
        <v>64.6875</v>
      </c>
      <c r="VE15" t="s">
        <v>2373</v>
      </c>
      <c r="VF15" s="37" t="s">
        <v>2737</v>
      </c>
      <c r="VG15" t="s">
        <v>2690</v>
      </c>
      <c r="VH15">
        <v>8</v>
      </c>
      <c r="VI15" s="1">
        <v>0</v>
      </c>
      <c r="VJ15" s="1">
        <v>0</v>
      </c>
      <c r="VK15" s="1">
        <v>0</v>
      </c>
      <c r="VL15" s="1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f t="shared" si="16"/>
        <v>0</v>
      </c>
      <c r="VV15">
        <v>320</v>
      </c>
      <c r="VW15" s="12">
        <f t="shared" si="17"/>
        <v>0</v>
      </c>
      <c r="VX15" t="s">
        <v>2373</v>
      </c>
      <c r="VY15" s="37" t="s">
        <v>2737</v>
      </c>
      <c r="VZ15" t="s">
        <v>2690</v>
      </c>
      <c r="WA15">
        <v>8</v>
      </c>
      <c r="WB15" s="1">
        <v>8.9849537037037033E-2</v>
      </c>
      <c r="WC15" s="1">
        <v>6.6840277777777776E-2</v>
      </c>
      <c r="WD15" s="1">
        <v>6.2499999999999995E-3</v>
      </c>
      <c r="WE15" s="1">
        <v>1.6747685185185185E-2</v>
      </c>
      <c r="WF15">
        <v>6</v>
      </c>
      <c r="WG15">
        <v>106</v>
      </c>
      <c r="WH15">
        <v>43</v>
      </c>
      <c r="WI15">
        <v>5</v>
      </c>
      <c r="WJ15">
        <v>0</v>
      </c>
      <c r="WK15">
        <v>0</v>
      </c>
      <c r="WL15">
        <v>0</v>
      </c>
      <c r="WM15">
        <v>89.58</v>
      </c>
      <c r="WN15">
        <f t="shared" si="18"/>
        <v>101</v>
      </c>
      <c r="WO15">
        <v>320</v>
      </c>
      <c r="WP15" s="12">
        <f t="shared" si="19"/>
        <v>31.5625</v>
      </c>
      <c r="WQ15" t="s">
        <v>2373</v>
      </c>
      <c r="WR15" s="37" t="s">
        <v>2737</v>
      </c>
      <c r="WS15" t="s">
        <v>2690</v>
      </c>
      <c r="WT15">
        <v>8</v>
      </c>
      <c r="WU15" s="1">
        <v>0.38586805555555559</v>
      </c>
      <c r="WV15" s="1">
        <v>0.27097222222222223</v>
      </c>
      <c r="WW15" s="1">
        <v>3.6631944444444446E-2</v>
      </c>
      <c r="WX15" s="1">
        <v>7.8252314814814816E-2</v>
      </c>
      <c r="WY15">
        <v>173</v>
      </c>
      <c r="WZ15">
        <v>318</v>
      </c>
      <c r="XA15">
        <v>251</v>
      </c>
      <c r="XB15">
        <v>10</v>
      </c>
      <c r="XC15">
        <v>0</v>
      </c>
      <c r="XD15">
        <v>0</v>
      </c>
      <c r="XE15">
        <v>0</v>
      </c>
      <c r="XF15">
        <v>96.17</v>
      </c>
      <c r="XG15">
        <f t="shared" si="20"/>
        <v>308</v>
      </c>
      <c r="XH15">
        <v>320</v>
      </c>
      <c r="XI15" s="12">
        <f t="shared" si="21"/>
        <v>96.25</v>
      </c>
      <c r="XJ15" t="s">
        <v>2373</v>
      </c>
      <c r="XK15" s="37" t="s">
        <v>2737</v>
      </c>
      <c r="XL15" t="s">
        <v>2690</v>
      </c>
      <c r="XM15">
        <v>8</v>
      </c>
      <c r="XN15" s="1">
        <v>0.42865740740740743</v>
      </c>
      <c r="XO15" s="1">
        <f t="shared" si="82"/>
        <v>0.2245138888888889</v>
      </c>
      <c r="XP15" s="1">
        <v>0.1065162037037037</v>
      </c>
      <c r="XQ15" s="1">
        <v>0.42405092592592591</v>
      </c>
      <c r="XR15">
        <v>666</v>
      </c>
      <c r="XS15">
        <v>1166</v>
      </c>
      <c r="XT15">
        <v>1079</v>
      </c>
      <c r="XU15">
        <v>35</v>
      </c>
      <c r="XV15">
        <v>0</v>
      </c>
      <c r="XW15">
        <v>0</v>
      </c>
      <c r="XX15">
        <v>0</v>
      </c>
      <c r="XY15">
        <v>96.86</v>
      </c>
      <c r="XZ15">
        <f t="shared" si="22"/>
        <v>1131</v>
      </c>
      <c r="YA15">
        <f t="shared" si="83"/>
        <v>1280</v>
      </c>
      <c r="YB15" s="12">
        <f t="shared" si="23"/>
        <v>88.359375</v>
      </c>
    </row>
    <row r="16" spans="1:652">
      <c r="A16" t="s">
        <v>2372</v>
      </c>
      <c r="B16" s="37" t="s">
        <v>2737</v>
      </c>
      <c r="C16" t="s">
        <v>2690</v>
      </c>
      <c r="D16">
        <v>8</v>
      </c>
      <c r="E16" s="1">
        <v>0.39819444444444446</v>
      </c>
      <c r="F16" s="1">
        <v>0.29909722222222224</v>
      </c>
      <c r="G16" s="1">
        <v>3.9143518518518515E-2</v>
      </c>
      <c r="H16" s="1">
        <v>5.9953703703703703E-2</v>
      </c>
      <c r="I16">
        <v>237</v>
      </c>
      <c r="J16">
        <v>336</v>
      </c>
      <c r="K16">
        <v>336</v>
      </c>
      <c r="L16">
        <v>1</v>
      </c>
      <c r="M16">
        <v>0</v>
      </c>
      <c r="N16">
        <v>0</v>
      </c>
      <c r="O16">
        <v>0</v>
      </c>
      <c r="P16">
        <v>99.7</v>
      </c>
      <c r="Q16">
        <f t="shared" si="24"/>
        <v>335</v>
      </c>
      <c r="R16">
        <v>320</v>
      </c>
      <c r="S16" s="12">
        <f t="shared" si="25"/>
        <v>104.6875</v>
      </c>
      <c r="T16" t="s">
        <v>2372</v>
      </c>
      <c r="U16" s="37" t="s">
        <v>2737</v>
      </c>
      <c r="V16" s="1">
        <v>0.44721064814814815</v>
      </c>
      <c r="W16" s="1">
        <v>0.30180555555555555</v>
      </c>
      <c r="X16" s="1">
        <v>4.3842592592592593E-2</v>
      </c>
      <c r="Y16" s="1">
        <v>0.1015625</v>
      </c>
      <c r="Z16">
        <v>538</v>
      </c>
      <c r="AA16">
        <v>350</v>
      </c>
      <c r="AB16">
        <v>293</v>
      </c>
      <c r="AC16">
        <v>9</v>
      </c>
      <c r="AD16">
        <v>0</v>
      </c>
      <c r="AE16">
        <v>0</v>
      </c>
      <c r="AF16">
        <v>0</v>
      </c>
      <c r="AG16">
        <v>97.02</v>
      </c>
      <c r="AH16">
        <f t="shared" si="26"/>
        <v>341</v>
      </c>
      <c r="AI16">
        <v>320</v>
      </c>
      <c r="AJ16" s="12">
        <f t="shared" si="27"/>
        <v>106.5625</v>
      </c>
      <c r="AK16" t="s">
        <v>2372</v>
      </c>
      <c r="AL16" s="37" t="s">
        <v>2737</v>
      </c>
      <c r="AM16" s="1">
        <v>0.45108796296296294</v>
      </c>
      <c r="AN16" s="1">
        <v>0.28976851851851854</v>
      </c>
      <c r="AO16" s="1">
        <v>9.8495370370370372E-2</v>
      </c>
      <c r="AP16" s="1">
        <v>6.2812499999999993E-2</v>
      </c>
      <c r="AQ16">
        <v>623</v>
      </c>
      <c r="AR16">
        <v>318</v>
      </c>
      <c r="AS16">
        <v>160</v>
      </c>
      <c r="AT16">
        <v>0</v>
      </c>
      <c r="AU16">
        <v>0</v>
      </c>
      <c r="AV16">
        <v>0</v>
      </c>
      <c r="AW16">
        <v>0</v>
      </c>
      <c r="AX16">
        <v>100</v>
      </c>
      <c r="AY16">
        <f t="shared" si="28"/>
        <v>318</v>
      </c>
      <c r="AZ16">
        <v>320</v>
      </c>
      <c r="BA16" s="12">
        <f t="shared" si="29"/>
        <v>99.375</v>
      </c>
      <c r="BB16" t="s">
        <v>2372</v>
      </c>
      <c r="BC16" s="37" t="s">
        <v>2737</v>
      </c>
      <c r="BD16" s="1">
        <v>0.33035879629629633</v>
      </c>
      <c r="BE16" s="1">
        <v>0.21612268518518518</v>
      </c>
      <c r="BF16" s="1">
        <v>6.083333333333333E-2</v>
      </c>
      <c r="BG16" s="1">
        <v>5.3391203703703705E-2</v>
      </c>
      <c r="BH16">
        <v>702</v>
      </c>
      <c r="BI16">
        <v>223</v>
      </c>
      <c r="BJ16">
        <v>324</v>
      </c>
      <c r="BK16">
        <v>2</v>
      </c>
      <c r="BL16">
        <v>0</v>
      </c>
      <c r="BM16">
        <v>0</v>
      </c>
      <c r="BN16">
        <v>0</v>
      </c>
      <c r="BO16">
        <v>99.39</v>
      </c>
      <c r="BP16">
        <f t="shared" si="30"/>
        <v>221</v>
      </c>
      <c r="BQ16">
        <v>320</v>
      </c>
      <c r="BR16" s="12">
        <f t="shared" ref="BR16" si="94">BP16/BQ16*100</f>
        <v>69.0625</v>
      </c>
      <c r="BS16" t="s">
        <v>2372</v>
      </c>
      <c r="BT16" s="37" t="s">
        <v>2737</v>
      </c>
      <c r="BU16" s="1">
        <v>0.29871527777777779</v>
      </c>
      <c r="BV16" s="1">
        <v>0.23724537037037038</v>
      </c>
      <c r="BW16" s="1">
        <v>2.7939814814814817E-2</v>
      </c>
      <c r="BX16" s="1">
        <v>3.3506944444444443E-2</v>
      </c>
      <c r="BY16">
        <v>391</v>
      </c>
      <c r="BZ16">
        <v>377</v>
      </c>
      <c r="CA16">
        <v>466</v>
      </c>
      <c r="CB16">
        <v>5</v>
      </c>
      <c r="CC16">
        <v>0</v>
      </c>
      <c r="CD16">
        <v>0</v>
      </c>
      <c r="CE16">
        <v>0</v>
      </c>
      <c r="CF16">
        <v>98.94</v>
      </c>
      <c r="CG16">
        <f t="shared" si="32"/>
        <v>372</v>
      </c>
      <c r="CH16">
        <v>320</v>
      </c>
      <c r="CI16" s="12">
        <f t="shared" si="84"/>
        <v>116.25000000000001</v>
      </c>
      <c r="CJ16" t="s">
        <v>2372</v>
      </c>
      <c r="CK16" s="37" t="s">
        <v>2737</v>
      </c>
      <c r="CL16" s="1">
        <v>3.1620370370370368E-2</v>
      </c>
      <c r="CM16" s="1">
        <v>2.5648148148148146E-2</v>
      </c>
      <c r="CN16" s="1">
        <v>2.3148148148148146E-4</v>
      </c>
      <c r="CO16" s="1">
        <v>5.7291666666666671E-3</v>
      </c>
      <c r="CP16">
        <v>12</v>
      </c>
      <c r="CQ16">
        <v>27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f t="shared" si="33"/>
        <v>27</v>
      </c>
      <c r="CZ16" s="12"/>
      <c r="DA16" t="s">
        <v>2372</v>
      </c>
      <c r="DB16" s="37" t="s">
        <v>2737</v>
      </c>
      <c r="DC16" s="1">
        <v>0</v>
      </c>
      <c r="DD16" s="1">
        <v>0</v>
      </c>
      <c r="DE16" s="1">
        <v>0</v>
      </c>
      <c r="DF16" s="1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f t="shared" si="34"/>
        <v>0</v>
      </c>
      <c r="DQ16" s="12"/>
      <c r="DR16" t="s">
        <v>2372</v>
      </c>
      <c r="DS16" s="37" t="s">
        <v>2737</v>
      </c>
      <c r="DT16" s="12"/>
      <c r="DU16" s="1">
        <v>0.23724537037037038</v>
      </c>
      <c r="DV16" s="12"/>
      <c r="DW16" s="12"/>
      <c r="DX16" s="12"/>
      <c r="DY16">
        <f t="shared" si="35"/>
        <v>404</v>
      </c>
      <c r="DZ16">
        <f t="shared" si="36"/>
        <v>466</v>
      </c>
      <c r="EA16">
        <f t="shared" si="37"/>
        <v>5</v>
      </c>
      <c r="EB16">
        <v>0</v>
      </c>
      <c r="EC16">
        <v>0</v>
      </c>
      <c r="ED16">
        <v>0</v>
      </c>
      <c r="EE16" s="12">
        <f t="shared" si="38"/>
        <v>98.94</v>
      </c>
      <c r="EF16">
        <f t="shared" si="39"/>
        <v>399</v>
      </c>
      <c r="EG16">
        <v>320</v>
      </c>
      <c r="EH16" s="12">
        <f t="shared" si="40"/>
        <v>124.6875</v>
      </c>
      <c r="EI16" t="s">
        <v>2372</v>
      </c>
      <c r="EJ16" s="37" t="s">
        <v>2737</v>
      </c>
      <c r="EK16" s="1"/>
      <c r="EL16" s="1">
        <f t="shared" si="41"/>
        <v>0.26880787037037035</v>
      </c>
      <c r="EM16" s="1"/>
      <c r="EN16" s="1"/>
      <c r="EO16">
        <f t="shared" si="42"/>
        <v>2503</v>
      </c>
      <c r="EV16" s="102">
        <f t="shared" si="43"/>
        <v>99.01</v>
      </c>
      <c r="EW16">
        <f t="shared" si="44"/>
        <v>1614</v>
      </c>
      <c r="EX16">
        <f t="shared" si="45"/>
        <v>1600</v>
      </c>
      <c r="EY16" s="12">
        <f t="shared" si="46"/>
        <v>100.875</v>
      </c>
      <c r="EZ16" t="s">
        <v>2372</v>
      </c>
      <c r="FA16" s="37" t="s">
        <v>2737</v>
      </c>
      <c r="FB16" s="1">
        <v>0.38671296296296293</v>
      </c>
      <c r="FC16" s="1">
        <v>0.2863194444444444</v>
      </c>
      <c r="FD16" s="1">
        <v>5.1296296296296291E-2</v>
      </c>
      <c r="FE16" s="1">
        <v>4.9085648148148149E-2</v>
      </c>
      <c r="FF16">
        <v>141</v>
      </c>
      <c r="FG16">
        <v>373</v>
      </c>
      <c r="FH16">
        <v>377</v>
      </c>
      <c r="FI16">
        <v>1</v>
      </c>
      <c r="FJ16">
        <v>0</v>
      </c>
      <c r="FK16">
        <v>0</v>
      </c>
      <c r="FL16">
        <v>0</v>
      </c>
      <c r="FM16">
        <v>99.74</v>
      </c>
      <c r="FN16">
        <f t="shared" si="47"/>
        <v>372</v>
      </c>
      <c r="FO16">
        <v>320</v>
      </c>
      <c r="FP16" s="12">
        <f t="shared" si="85"/>
        <v>116.25000000000001</v>
      </c>
      <c r="FQ16" t="s">
        <v>2372</v>
      </c>
      <c r="FR16" s="37" t="s">
        <v>2737</v>
      </c>
      <c r="FS16" s="1">
        <v>0.58542824074074074</v>
      </c>
      <c r="FT16" s="1">
        <v>0.29082175925925924</v>
      </c>
      <c r="FU16" s="1">
        <v>0.16195601851851851</v>
      </c>
      <c r="FV16" s="1">
        <v>0.13263888888888889</v>
      </c>
      <c r="FW16">
        <v>122</v>
      </c>
      <c r="FX16">
        <v>360</v>
      </c>
      <c r="FY16">
        <v>368</v>
      </c>
      <c r="FZ16">
        <v>1</v>
      </c>
      <c r="GA16">
        <v>0</v>
      </c>
      <c r="GB16">
        <v>0</v>
      </c>
      <c r="GC16">
        <v>0</v>
      </c>
      <c r="GD16">
        <v>99.73</v>
      </c>
      <c r="GE16">
        <f t="shared" si="48"/>
        <v>359</v>
      </c>
      <c r="GF16">
        <v>320</v>
      </c>
      <c r="GG16" s="12">
        <f t="shared" si="86"/>
        <v>112.1875</v>
      </c>
      <c r="GH16" t="s">
        <v>2372</v>
      </c>
      <c r="GI16" s="37" t="s">
        <v>2737</v>
      </c>
      <c r="GJ16" s="1">
        <v>0.31913194444444443</v>
      </c>
      <c r="GK16" s="1">
        <v>0.24167824074074074</v>
      </c>
      <c r="GL16" s="1">
        <v>3.6550925925925924E-2</v>
      </c>
      <c r="GM16" s="1">
        <v>4.08912037037037E-2</v>
      </c>
      <c r="GN16">
        <v>182</v>
      </c>
      <c r="GO16">
        <v>336</v>
      </c>
      <c r="GP16">
        <v>361</v>
      </c>
      <c r="GQ16">
        <v>5</v>
      </c>
      <c r="GR16">
        <v>0</v>
      </c>
      <c r="GS16">
        <v>0</v>
      </c>
      <c r="GT16">
        <v>0</v>
      </c>
      <c r="GU16">
        <v>98.63</v>
      </c>
      <c r="GV16">
        <f t="shared" si="49"/>
        <v>331</v>
      </c>
      <c r="GW16">
        <v>180</v>
      </c>
      <c r="GX16" s="12">
        <f t="shared" si="87"/>
        <v>183.88888888888889</v>
      </c>
      <c r="GY16" t="s">
        <v>2372</v>
      </c>
      <c r="GZ16" s="37" t="s">
        <v>2737</v>
      </c>
      <c r="HA16" s="1">
        <v>0.30111111111111111</v>
      </c>
      <c r="HB16" s="1">
        <v>0.20207175925925927</v>
      </c>
      <c r="HC16" s="1">
        <v>3.9907407407407412E-2</v>
      </c>
      <c r="HD16" s="1">
        <v>5.9120370370370372E-2</v>
      </c>
      <c r="HE16">
        <v>342</v>
      </c>
      <c r="HF16">
        <v>214</v>
      </c>
      <c r="HG16">
        <v>163</v>
      </c>
      <c r="HH16">
        <v>2</v>
      </c>
      <c r="HI16">
        <v>0</v>
      </c>
      <c r="HJ16">
        <v>0</v>
      </c>
      <c r="HK16">
        <v>0</v>
      </c>
      <c r="HL16">
        <v>98.79</v>
      </c>
      <c r="HM16">
        <f t="shared" si="50"/>
        <v>212</v>
      </c>
      <c r="HN16">
        <v>320</v>
      </c>
      <c r="HO16" s="12">
        <f t="shared" si="88"/>
        <v>66.25</v>
      </c>
      <c r="HP16" t="s">
        <v>2372</v>
      </c>
      <c r="HQ16" s="37" t="s">
        <v>2737</v>
      </c>
      <c r="HR16" s="1">
        <v>0</v>
      </c>
      <c r="HS16" s="1">
        <v>0</v>
      </c>
      <c r="HT16" s="1">
        <v>0</v>
      </c>
      <c r="HU16" s="1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f t="shared" si="51"/>
        <v>0</v>
      </c>
      <c r="IE16" s="12"/>
      <c r="IF16" s="12"/>
      <c r="IG16" t="s">
        <v>2372</v>
      </c>
      <c r="IH16" s="37" t="s">
        <v>2737</v>
      </c>
      <c r="II16" s="1">
        <v>0</v>
      </c>
      <c r="IJ16" s="1">
        <v>0</v>
      </c>
      <c r="IK16" s="1">
        <v>0</v>
      </c>
      <c r="IL16" s="1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f t="shared" si="52"/>
        <v>0</v>
      </c>
      <c r="IV16" s="12"/>
      <c r="IW16" s="12"/>
      <c r="IX16" t="s">
        <v>2372</v>
      </c>
      <c r="IY16" s="37" t="s">
        <v>2737</v>
      </c>
      <c r="IZ16" s="1">
        <v>0</v>
      </c>
      <c r="JA16" s="1">
        <v>0</v>
      </c>
      <c r="JB16" s="1">
        <v>0</v>
      </c>
      <c r="JC16" s="1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f t="shared" si="53"/>
        <v>0</v>
      </c>
      <c r="JN16" s="12"/>
      <c r="JO16" t="s">
        <v>2372</v>
      </c>
      <c r="JP16" s="37" t="s">
        <v>2737</v>
      </c>
      <c r="JQ16" s="12"/>
      <c r="JR16" s="1">
        <f t="shared" si="54"/>
        <v>0.20207175925925927</v>
      </c>
      <c r="JS16" s="12"/>
      <c r="JT16" s="12"/>
      <c r="JU16" s="12">
        <f t="shared" si="55"/>
        <v>342</v>
      </c>
      <c r="JV16">
        <f t="shared" si="56"/>
        <v>214</v>
      </c>
      <c r="JW16">
        <f t="shared" si="57"/>
        <v>163</v>
      </c>
      <c r="JX16">
        <f t="shared" si="58"/>
        <v>2</v>
      </c>
      <c r="JY16">
        <v>0</v>
      </c>
      <c r="JZ16">
        <v>0</v>
      </c>
      <c r="KA16">
        <v>0</v>
      </c>
      <c r="KB16" s="12">
        <f t="shared" si="59"/>
        <v>98.79</v>
      </c>
      <c r="KC16" s="12">
        <f t="shared" si="60"/>
        <v>212</v>
      </c>
      <c r="KD16">
        <v>320</v>
      </c>
      <c r="KE16" s="12">
        <f t="shared" si="61"/>
        <v>66.25</v>
      </c>
      <c r="KF16" t="s">
        <v>2372</v>
      </c>
      <c r="KG16" s="37" t="s">
        <v>2737</v>
      </c>
      <c r="KH16" s="1"/>
      <c r="KI16" s="1">
        <f t="shared" si="0"/>
        <v>0.25522280092592592</v>
      </c>
      <c r="KJ16" s="1"/>
      <c r="KK16" s="1"/>
      <c r="KL16">
        <f t="shared" si="62"/>
        <v>787</v>
      </c>
      <c r="KS16" s="12">
        <f t="shared" si="1"/>
        <v>99.222500000000011</v>
      </c>
      <c r="KT16">
        <f t="shared" si="63"/>
        <v>1274</v>
      </c>
      <c r="KU16">
        <f t="shared" si="2"/>
        <v>1140</v>
      </c>
      <c r="KV16" s="12">
        <f t="shared" si="89"/>
        <v>111.75438596491227</v>
      </c>
      <c r="KW16">
        <f t="shared" si="3"/>
        <v>196.75</v>
      </c>
      <c r="KX16" t="s">
        <v>2372</v>
      </c>
      <c r="KY16" s="37" t="s">
        <v>2737</v>
      </c>
      <c r="KZ16" t="s">
        <v>2690</v>
      </c>
      <c r="LB16" s="1" t="e">
        <v>#N/A</v>
      </c>
      <c r="LC16" s="1" t="e">
        <v>#N/A</v>
      </c>
      <c r="LD16" s="1" t="e">
        <v>#N/A</v>
      </c>
      <c r="LE16" s="1" t="e">
        <v>#N/A</v>
      </c>
      <c r="LF16" t="e">
        <v>#N/A</v>
      </c>
      <c r="LG16" t="e">
        <v>#N/A</v>
      </c>
      <c r="LH16" t="e">
        <v>#N/A</v>
      </c>
      <c r="LI16" t="e">
        <v>#N/A</v>
      </c>
      <c r="LJ16" t="e">
        <v>#N/A</v>
      </c>
      <c r="LK16" t="e">
        <v>#N/A</v>
      </c>
      <c r="LL16" t="e">
        <v>#N/A</v>
      </c>
      <c r="LM16" t="e">
        <v>#N/A</v>
      </c>
      <c r="LN16" t="e">
        <f t="shared" si="64"/>
        <v>#N/A</v>
      </c>
      <c r="LP16" s="12"/>
      <c r="LQ16" t="s">
        <v>2372</v>
      </c>
      <c r="LR16" s="37" t="s">
        <v>2737</v>
      </c>
      <c r="LS16" t="s">
        <v>2690</v>
      </c>
      <c r="LU16" s="1" t="e">
        <v>#N/A</v>
      </c>
      <c r="LV16" s="1" t="e">
        <v>#N/A</v>
      </c>
      <c r="LW16" s="1" t="e">
        <v>#N/A</v>
      </c>
      <c r="LX16" s="1" t="e">
        <v>#N/A</v>
      </c>
      <c r="LY16" t="e">
        <v>#N/A</v>
      </c>
      <c r="LZ16" t="e">
        <v>#N/A</v>
      </c>
      <c r="MA16" t="e">
        <v>#N/A</v>
      </c>
      <c r="MB16" t="e">
        <v>#N/A</v>
      </c>
      <c r="MC16" t="e">
        <v>#N/A</v>
      </c>
      <c r="MD16" t="e">
        <v>#N/A</v>
      </c>
      <c r="ME16" t="e">
        <v>#N/A</v>
      </c>
      <c r="MF16" t="e">
        <v>#N/A</v>
      </c>
      <c r="MG16" t="e">
        <f t="shared" si="66"/>
        <v>#N/A</v>
      </c>
      <c r="MI16" s="12"/>
      <c r="MJ16" t="s">
        <v>2372</v>
      </c>
      <c r="MK16" s="37" t="s">
        <v>2737</v>
      </c>
      <c r="ML16" t="s">
        <v>2690</v>
      </c>
      <c r="MN16" s="1" t="e">
        <v>#N/A</v>
      </c>
      <c r="MO16" s="1" t="e">
        <v>#N/A</v>
      </c>
      <c r="MP16" s="1" t="e">
        <v>#N/A</v>
      </c>
      <c r="MQ16" s="1" t="e">
        <v>#N/A</v>
      </c>
      <c r="MR16" t="e">
        <v>#N/A</v>
      </c>
      <c r="MS16" t="e">
        <v>#N/A</v>
      </c>
      <c r="MT16" t="e">
        <v>#N/A</v>
      </c>
      <c r="MU16" t="e">
        <v>#N/A</v>
      </c>
      <c r="MV16" t="e">
        <v>#N/A</v>
      </c>
      <c r="MW16" t="e">
        <v>#N/A</v>
      </c>
      <c r="MX16" t="e">
        <v>#N/A</v>
      </c>
      <c r="MY16" t="e">
        <v>#N/A</v>
      </c>
      <c r="MZ16" t="e">
        <f t="shared" si="68"/>
        <v>#N/A</v>
      </c>
      <c r="NB16" s="12"/>
      <c r="NC16" t="s">
        <v>2372</v>
      </c>
      <c r="ND16" s="37" t="s">
        <v>2737</v>
      </c>
      <c r="NE16" t="s">
        <v>2690</v>
      </c>
      <c r="NG16" s="1" t="e">
        <v>#N/A</v>
      </c>
      <c r="NH16" s="1" t="e">
        <v>#N/A</v>
      </c>
      <c r="NI16" s="1" t="e">
        <v>#N/A</v>
      </c>
      <c r="NJ16" s="1" t="e">
        <v>#N/A</v>
      </c>
      <c r="NK16" t="e">
        <v>#N/A</v>
      </c>
      <c r="NL16" t="e">
        <v>#N/A</v>
      </c>
      <c r="NM16" t="e">
        <v>#N/A</v>
      </c>
      <c r="NN16" t="e">
        <v>#N/A</v>
      </c>
      <c r="NO16" t="e">
        <v>#N/A</v>
      </c>
      <c r="NP16" t="e">
        <v>#N/A</v>
      </c>
      <c r="NQ16" t="e">
        <v>#N/A</v>
      </c>
      <c r="NR16" t="e">
        <v>#N/A</v>
      </c>
      <c r="NS16" t="e">
        <f t="shared" si="70"/>
        <v>#N/A</v>
      </c>
      <c r="NU16" s="12"/>
      <c r="NV16" t="s">
        <v>2372</v>
      </c>
      <c r="NW16" s="37" t="s">
        <v>2737</v>
      </c>
      <c r="NX16" t="s">
        <v>2690</v>
      </c>
      <c r="NZ16" s="1" t="e">
        <v>#N/A</v>
      </c>
      <c r="OA16" s="1" t="e">
        <v>#N/A</v>
      </c>
      <c r="OB16" s="1" t="e">
        <v>#N/A</v>
      </c>
      <c r="OC16" s="1" t="e">
        <v>#N/A</v>
      </c>
      <c r="OD16" t="e">
        <v>#N/A</v>
      </c>
      <c r="OE16" t="e">
        <v>#N/A</v>
      </c>
      <c r="OF16" t="e">
        <v>#N/A</v>
      </c>
      <c r="OG16" t="e">
        <v>#N/A</v>
      </c>
      <c r="OH16" t="e">
        <v>#N/A</v>
      </c>
      <c r="OI16" t="e">
        <v>#N/A</v>
      </c>
      <c r="OJ16" t="e">
        <v>#N/A</v>
      </c>
      <c r="OK16" t="e">
        <v>#N/A</v>
      </c>
      <c r="OL16" t="e">
        <f t="shared" si="72"/>
        <v>#N/A</v>
      </c>
      <c r="ON16" s="12"/>
      <c r="OO16" t="s">
        <v>2372</v>
      </c>
      <c r="OP16" s="37" t="s">
        <v>2737</v>
      </c>
      <c r="OQ16" t="s">
        <v>2690</v>
      </c>
      <c r="OS16" s="1" t="e">
        <v>#N/A</v>
      </c>
      <c r="OT16" s="1" t="e">
        <v>#N/A</v>
      </c>
      <c r="OU16" s="1" t="e">
        <v>#N/A</v>
      </c>
      <c r="OV16" s="1" t="e">
        <v>#N/A</v>
      </c>
      <c r="OW16" t="e">
        <v>#N/A</v>
      </c>
      <c r="OX16" t="e">
        <v>#N/A</v>
      </c>
      <c r="OY16" t="e">
        <v>#N/A</v>
      </c>
      <c r="OZ16" t="e">
        <v>#N/A</v>
      </c>
      <c r="PA16" t="e">
        <v>#N/A</v>
      </c>
      <c r="PB16" t="e">
        <v>#N/A</v>
      </c>
      <c r="PC16" t="e">
        <v>#N/A</v>
      </c>
      <c r="PD16" t="e">
        <v>#N/A</v>
      </c>
      <c r="PE16" t="e">
        <f t="shared" si="74"/>
        <v>#N/A</v>
      </c>
      <c r="PG16" s="12"/>
      <c r="PH16" t="s">
        <v>2372</v>
      </c>
      <c r="PI16" s="37" t="s">
        <v>2737</v>
      </c>
      <c r="PJ16" t="s">
        <v>2690</v>
      </c>
      <c r="PL16" t="e">
        <v>#N/A</v>
      </c>
      <c r="PM16" s="1" t="e">
        <v>#N/A</v>
      </c>
      <c r="PN16" s="1" t="e">
        <v>#N/A</v>
      </c>
      <c r="PO16" s="1" t="e">
        <v>#N/A</v>
      </c>
      <c r="PP16" s="1" t="e">
        <v>#N/A</v>
      </c>
      <c r="PQ16" t="e">
        <v>#N/A</v>
      </c>
      <c r="PR16" t="e">
        <v>#N/A</v>
      </c>
      <c r="PS16" t="e">
        <v>#N/A</v>
      </c>
      <c r="PT16" t="e">
        <v>#N/A</v>
      </c>
      <c r="PU16" t="e">
        <v>#N/A</v>
      </c>
      <c r="PV16" t="e">
        <v>#N/A</v>
      </c>
      <c r="PW16" t="e">
        <v>#N/A</v>
      </c>
      <c r="PX16" t="e">
        <f t="shared" si="4"/>
        <v>#N/A</v>
      </c>
      <c r="PZ16" s="12"/>
      <c r="QA16" t="s">
        <v>2372</v>
      </c>
      <c r="QB16" s="37" t="s">
        <v>2737</v>
      </c>
      <c r="QC16" t="s">
        <v>2690</v>
      </c>
      <c r="QE16" s="1" t="e">
        <v>#N/A</v>
      </c>
      <c r="QF16" s="1" t="e">
        <v>#N/A</v>
      </c>
      <c r="QG16" s="1" t="e">
        <v>#N/A</v>
      </c>
      <c r="QH16" s="1" t="e">
        <v>#N/A</v>
      </c>
      <c r="QI16" t="e">
        <v>#N/A</v>
      </c>
      <c r="QJ16" t="e">
        <v>#N/A</v>
      </c>
      <c r="QK16" t="e">
        <v>#N/A</v>
      </c>
      <c r="QL16" t="e">
        <v>#N/A</v>
      </c>
      <c r="QM16" t="e">
        <v>#N/A</v>
      </c>
      <c r="QN16" t="e">
        <v>#N/A</v>
      </c>
      <c r="QO16" t="e">
        <v>#N/A</v>
      </c>
      <c r="QP16" t="e">
        <v>#N/A</v>
      </c>
      <c r="QQ16" t="e">
        <f t="shared" si="75"/>
        <v>#N/A</v>
      </c>
      <c r="QS16" s="12" t="e">
        <f t="shared" si="76"/>
        <v>#N/A</v>
      </c>
      <c r="QT16" t="s">
        <v>2372</v>
      </c>
      <c r="QU16" s="37" t="s">
        <v>2737</v>
      </c>
      <c r="QV16" t="s">
        <v>2690</v>
      </c>
      <c r="QX16" s="1" t="e">
        <v>#N/A</v>
      </c>
      <c r="QY16" s="1" t="e">
        <v>#N/A</v>
      </c>
      <c r="QZ16" s="1" t="e">
        <v>#N/A</v>
      </c>
      <c r="RA16" s="1" t="e">
        <v>#N/A</v>
      </c>
      <c r="RB16" t="e">
        <v>#N/A</v>
      </c>
      <c r="RC16" t="e">
        <f t="shared" si="77"/>
        <v>#N/A</v>
      </c>
      <c r="RD16" t="e">
        <f t="shared" si="5"/>
        <v>#N/A</v>
      </c>
      <c r="RE16" t="e">
        <f t="shared" si="6"/>
        <v>#N/A</v>
      </c>
      <c r="RF16" t="e">
        <v>#N/A</v>
      </c>
      <c r="RG16" t="e">
        <v>#N/A</v>
      </c>
      <c r="RH16" t="e">
        <v>#N/A</v>
      </c>
      <c r="RI16" t="e">
        <v>#N/A</v>
      </c>
      <c r="RJ16" t="e">
        <f t="shared" si="78"/>
        <v>#N/A</v>
      </c>
      <c r="RK16">
        <f t="shared" si="79"/>
        <v>0</v>
      </c>
      <c r="RL16" s="12" t="e">
        <f t="shared" si="80"/>
        <v>#N/A</v>
      </c>
      <c r="RM16" s="1" t="e">
        <f t="shared" si="81"/>
        <v>#N/A</v>
      </c>
      <c r="RN16" t="s">
        <v>2372</v>
      </c>
      <c r="RO16" s="37" t="s">
        <v>2737</v>
      </c>
      <c r="RP16" t="s">
        <v>2690</v>
      </c>
      <c r="RQ16">
        <v>4</v>
      </c>
      <c r="RR16" s="1">
        <v>0.37300925925925926</v>
      </c>
      <c r="RS16" s="1">
        <v>0.24210648148148148</v>
      </c>
      <c r="RT16" s="1">
        <v>9.6076388888888878E-2</v>
      </c>
      <c r="RU16" s="1">
        <v>3.4814814814814812E-2</v>
      </c>
      <c r="RV16">
        <v>127</v>
      </c>
      <c r="RW16">
        <v>351</v>
      </c>
      <c r="RX16">
        <v>347</v>
      </c>
      <c r="RY16">
        <v>6</v>
      </c>
      <c r="RZ16">
        <v>0</v>
      </c>
      <c r="SA16">
        <v>0</v>
      </c>
      <c r="SB16">
        <v>0</v>
      </c>
      <c r="SC16">
        <v>98.3</v>
      </c>
      <c r="SD16">
        <f t="shared" si="7"/>
        <v>345</v>
      </c>
      <c r="SE16">
        <v>320</v>
      </c>
      <c r="SF16" s="12">
        <f t="shared" si="91"/>
        <v>107.8125</v>
      </c>
      <c r="SG16" t="s">
        <v>2372</v>
      </c>
      <c r="SH16" s="37" t="s">
        <v>2737</v>
      </c>
      <c r="SI16" t="s">
        <v>2690</v>
      </c>
      <c r="SJ16">
        <v>8</v>
      </c>
      <c r="SK16" s="1">
        <v>0.3307060185185185</v>
      </c>
      <c r="SL16" s="1">
        <v>0.27355324074074078</v>
      </c>
      <c r="SM16" s="1">
        <v>3.1215277777777783E-2</v>
      </c>
      <c r="SN16" s="1">
        <v>2.5937500000000002E-2</v>
      </c>
      <c r="SO16">
        <v>66</v>
      </c>
      <c r="SP16">
        <v>383</v>
      </c>
      <c r="SQ16">
        <v>386</v>
      </c>
      <c r="SR16">
        <v>8</v>
      </c>
      <c r="SS16">
        <v>0</v>
      </c>
      <c r="ST16">
        <v>0</v>
      </c>
      <c r="SU16">
        <v>0</v>
      </c>
      <c r="SV16">
        <v>97.97</v>
      </c>
      <c r="SW16">
        <f t="shared" si="8"/>
        <v>375</v>
      </c>
      <c r="SX16">
        <v>320</v>
      </c>
      <c r="SY16" s="12">
        <f t="shared" si="9"/>
        <v>117.1875</v>
      </c>
      <c r="SZ16" t="s">
        <v>2372</v>
      </c>
      <c r="TA16" s="37" t="s">
        <v>2737</v>
      </c>
      <c r="TB16" t="s">
        <v>2690</v>
      </c>
      <c r="TC16">
        <v>8</v>
      </c>
      <c r="TD16" s="1">
        <v>0.30700231481481483</v>
      </c>
      <c r="TE16" s="1">
        <v>0.26067129629629632</v>
      </c>
      <c r="TF16" s="1">
        <v>2.9837962962962965E-2</v>
      </c>
      <c r="TG16" s="1">
        <v>1.6481481481481482E-2</v>
      </c>
      <c r="TH16">
        <v>204</v>
      </c>
      <c r="TI16">
        <v>365</v>
      </c>
      <c r="TJ16">
        <v>362</v>
      </c>
      <c r="TK16">
        <v>4</v>
      </c>
      <c r="TL16">
        <v>0</v>
      </c>
      <c r="TM16">
        <v>0</v>
      </c>
      <c r="TN16">
        <v>0</v>
      </c>
      <c r="TO16">
        <v>98.91</v>
      </c>
      <c r="TP16">
        <f t="shared" si="10"/>
        <v>361</v>
      </c>
      <c r="TQ16">
        <v>320</v>
      </c>
      <c r="TR16" s="12">
        <f t="shared" si="11"/>
        <v>112.8125</v>
      </c>
      <c r="TS16" t="s">
        <v>2372</v>
      </c>
      <c r="TT16" s="37" t="s">
        <v>2737</v>
      </c>
      <c r="TU16" t="s">
        <v>2690</v>
      </c>
      <c r="TV16">
        <v>8</v>
      </c>
      <c r="TW16" s="1">
        <v>0.35379629629629633</v>
      </c>
      <c r="TX16" s="1">
        <v>0.23524305555555555</v>
      </c>
      <c r="TY16" s="1">
        <v>9.1099537037037034E-2</v>
      </c>
      <c r="TZ16" s="1">
        <v>2.7442129629629632E-2</v>
      </c>
      <c r="UA16">
        <v>166</v>
      </c>
      <c r="UB16">
        <v>336</v>
      </c>
      <c r="UC16">
        <v>333</v>
      </c>
      <c r="UD16">
        <v>4</v>
      </c>
      <c r="UE16">
        <v>0</v>
      </c>
      <c r="UF16">
        <v>0</v>
      </c>
      <c r="UG16">
        <v>0</v>
      </c>
      <c r="UH16">
        <v>98.81</v>
      </c>
      <c r="UI16">
        <f>UB16-UD16</f>
        <v>332</v>
      </c>
      <c r="UJ16">
        <v>320</v>
      </c>
      <c r="UK16" s="12">
        <f>UI16/UJ16*100</f>
        <v>103.75000000000001</v>
      </c>
      <c r="UL16" t="s">
        <v>2372</v>
      </c>
      <c r="UM16" s="37" t="s">
        <v>2737</v>
      </c>
      <c r="UN16" t="s">
        <v>2690</v>
      </c>
      <c r="UO16">
        <v>8</v>
      </c>
      <c r="UP16" s="1">
        <v>0.37312499999999998</v>
      </c>
      <c r="UQ16" s="1">
        <v>0.24071759259259259</v>
      </c>
      <c r="UR16" s="1">
        <v>6.7685185185185182E-2</v>
      </c>
      <c r="US16" s="1">
        <v>6.4710648148148142E-2</v>
      </c>
      <c r="UT16">
        <v>106</v>
      </c>
      <c r="UU16">
        <v>299</v>
      </c>
      <c r="UV16">
        <v>299</v>
      </c>
      <c r="UW16">
        <v>0</v>
      </c>
      <c r="UX16">
        <v>0</v>
      </c>
      <c r="UY16">
        <v>0</v>
      </c>
      <c r="UZ16">
        <v>0</v>
      </c>
      <c r="VA16">
        <v>100</v>
      </c>
      <c r="VB16">
        <f t="shared" si="14"/>
        <v>299</v>
      </c>
      <c r="VC16">
        <v>320</v>
      </c>
      <c r="VD16" s="12">
        <f>VB16/VC16*100</f>
        <v>93.4375</v>
      </c>
      <c r="VE16" t="s">
        <v>2372</v>
      </c>
      <c r="VF16" s="37" t="s">
        <v>2737</v>
      </c>
      <c r="VG16" t="s">
        <v>2690</v>
      </c>
      <c r="VH16">
        <v>8</v>
      </c>
      <c r="VI16" s="1">
        <v>0</v>
      </c>
      <c r="VJ16" s="1">
        <v>0</v>
      </c>
      <c r="VK16" s="1">
        <v>0</v>
      </c>
      <c r="VL16" s="1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f t="shared" si="16"/>
        <v>0</v>
      </c>
      <c r="VV16">
        <v>320</v>
      </c>
      <c r="VW16" s="12">
        <f t="shared" si="17"/>
        <v>0</v>
      </c>
      <c r="VX16" t="s">
        <v>2372</v>
      </c>
      <c r="VY16" s="37" t="s">
        <v>2737</v>
      </c>
      <c r="VZ16" t="s">
        <v>2690</v>
      </c>
      <c r="WA16">
        <v>8</v>
      </c>
      <c r="WB16" s="1">
        <v>0</v>
      </c>
      <c r="WC16" s="1">
        <v>0</v>
      </c>
      <c r="WD16" s="1">
        <v>0</v>
      </c>
      <c r="WE16" s="1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f t="shared" si="18"/>
        <v>0</v>
      </c>
      <c r="WO16">
        <v>320</v>
      </c>
      <c r="WP16" s="12">
        <f t="shared" si="19"/>
        <v>0</v>
      </c>
      <c r="WQ16" t="s">
        <v>2372</v>
      </c>
      <c r="WR16" s="37" t="s">
        <v>2737</v>
      </c>
      <c r="WS16" t="s">
        <v>2690</v>
      </c>
      <c r="WT16">
        <v>8</v>
      </c>
      <c r="WU16" s="1">
        <v>0.37312499999999998</v>
      </c>
      <c r="WV16" s="1">
        <v>0.24071759259259259</v>
      </c>
      <c r="WW16" s="1">
        <v>6.7685185185185182E-2</v>
      </c>
      <c r="WX16" s="1">
        <v>6.4710648148148142E-2</v>
      </c>
      <c r="WY16">
        <v>106</v>
      </c>
      <c r="WZ16">
        <v>299</v>
      </c>
      <c r="XA16">
        <v>299</v>
      </c>
      <c r="XB16">
        <v>0</v>
      </c>
      <c r="XC16">
        <v>0</v>
      </c>
      <c r="XD16">
        <v>0</v>
      </c>
      <c r="XE16">
        <v>0</v>
      </c>
      <c r="XF16">
        <v>100</v>
      </c>
      <c r="XG16">
        <f t="shared" si="20"/>
        <v>299</v>
      </c>
      <c r="XH16">
        <v>320</v>
      </c>
      <c r="XI16" s="12">
        <f t="shared" si="21"/>
        <v>93.4375</v>
      </c>
      <c r="XJ16" t="s">
        <v>2372</v>
      </c>
      <c r="XK16" s="37" t="s">
        <v>2737</v>
      </c>
      <c r="XL16" t="s">
        <v>2690</v>
      </c>
      <c r="XM16">
        <v>8</v>
      </c>
      <c r="XN16" s="1">
        <v>0.73766203703703714</v>
      </c>
      <c r="XO16" s="1">
        <f t="shared" si="82"/>
        <v>0.25045833333333334</v>
      </c>
      <c r="XP16" s="1">
        <v>0.31594907407407408</v>
      </c>
      <c r="XQ16" s="1">
        <v>0.16939814814814813</v>
      </c>
      <c r="XR16">
        <v>669</v>
      </c>
      <c r="XS16">
        <v>1734</v>
      </c>
      <c r="XT16">
        <v>1727</v>
      </c>
      <c r="XU16">
        <v>22</v>
      </c>
      <c r="XV16">
        <v>0</v>
      </c>
      <c r="XW16">
        <v>0</v>
      </c>
      <c r="XX16">
        <v>0</v>
      </c>
      <c r="XY16">
        <v>98.74</v>
      </c>
      <c r="XZ16">
        <f t="shared" si="22"/>
        <v>1712</v>
      </c>
      <c r="YA16">
        <f t="shared" si="83"/>
        <v>1600</v>
      </c>
      <c r="YB16" s="12">
        <f t="shared" si="23"/>
        <v>107</v>
      </c>
    </row>
    <row r="17" spans="1:652">
      <c r="A17" t="s">
        <v>2374</v>
      </c>
      <c r="B17" s="37" t="s">
        <v>2737</v>
      </c>
      <c r="C17" t="s">
        <v>2690</v>
      </c>
      <c r="E17" s="1">
        <v>0</v>
      </c>
      <c r="F17" s="1">
        <v>0</v>
      </c>
      <c r="G17" s="1">
        <v>0</v>
      </c>
      <c r="H17" s="1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Q17">
        <f t="shared" si="24"/>
        <v>0</v>
      </c>
      <c r="S17" s="12"/>
      <c r="T17" t="s">
        <v>2374</v>
      </c>
      <c r="U17" s="37" t="s">
        <v>2737</v>
      </c>
      <c r="V17" s="1">
        <v>0.32010416666666669</v>
      </c>
      <c r="W17" s="1">
        <v>0.11168981481481481</v>
      </c>
      <c r="X17" s="1">
        <v>9.2476851851851852E-3</v>
      </c>
      <c r="Y17" s="1">
        <v>0.19916666666666669</v>
      </c>
      <c r="Z17">
        <v>704</v>
      </c>
      <c r="AA17">
        <v>128</v>
      </c>
      <c r="AB17">
        <v>118</v>
      </c>
      <c r="AC17">
        <v>0</v>
      </c>
      <c r="AD17">
        <v>0</v>
      </c>
      <c r="AE17">
        <v>0</v>
      </c>
      <c r="AF17">
        <v>0</v>
      </c>
      <c r="AG17">
        <v>100</v>
      </c>
      <c r="AH17">
        <f t="shared" si="26"/>
        <v>128</v>
      </c>
      <c r="AI17">
        <v>320</v>
      </c>
      <c r="AJ17" s="12">
        <f t="shared" si="27"/>
        <v>40</v>
      </c>
      <c r="AK17" t="s">
        <v>2374</v>
      </c>
      <c r="AL17" s="37" t="s">
        <v>2737</v>
      </c>
      <c r="AM17" s="1">
        <v>0.41089120370370374</v>
      </c>
      <c r="AN17" s="1">
        <v>0.19818287037037038</v>
      </c>
      <c r="AO17" s="1">
        <v>0.14986111111111111</v>
      </c>
      <c r="AP17" s="1">
        <v>6.283564814814814E-2</v>
      </c>
      <c r="AQ17">
        <v>744</v>
      </c>
      <c r="AR17">
        <v>296</v>
      </c>
      <c r="AS17">
        <v>46</v>
      </c>
      <c r="AT17">
        <v>2</v>
      </c>
      <c r="AU17">
        <v>0</v>
      </c>
      <c r="AV17">
        <v>0</v>
      </c>
      <c r="AW17">
        <v>0</v>
      </c>
      <c r="AX17">
        <v>95.83</v>
      </c>
      <c r="AY17">
        <f t="shared" si="28"/>
        <v>294</v>
      </c>
      <c r="AZ17">
        <v>320</v>
      </c>
      <c r="BA17" s="12">
        <f t="shared" si="29"/>
        <v>91.875</v>
      </c>
      <c r="BB17" t="s">
        <v>2374</v>
      </c>
      <c r="BC17" s="37" t="s">
        <v>2737</v>
      </c>
      <c r="BD17" s="1">
        <v>0.32135416666666666</v>
      </c>
      <c r="BE17" s="1">
        <v>0.15903935185185183</v>
      </c>
      <c r="BF17" s="1">
        <v>6.8472222222222226E-2</v>
      </c>
      <c r="BG17" s="1">
        <v>9.3819444444444441E-2</v>
      </c>
      <c r="BH17">
        <v>775</v>
      </c>
      <c r="BI17">
        <v>140</v>
      </c>
      <c r="BJ17">
        <v>342</v>
      </c>
      <c r="BK17">
        <v>6</v>
      </c>
      <c r="BL17">
        <v>0</v>
      </c>
      <c r="BM17">
        <v>0</v>
      </c>
      <c r="BN17">
        <v>0</v>
      </c>
      <c r="BO17">
        <v>98.28</v>
      </c>
      <c r="BP17">
        <f t="shared" si="30"/>
        <v>134</v>
      </c>
      <c r="BQ17">
        <v>320</v>
      </c>
      <c r="BR17" s="12"/>
      <c r="BS17" t="s">
        <v>2374</v>
      </c>
      <c r="BT17" s="37" t="s">
        <v>2737</v>
      </c>
      <c r="BU17" s="1">
        <v>0.29497685185185185</v>
      </c>
      <c r="BV17" s="1">
        <v>0.18685185185185185</v>
      </c>
      <c r="BW17" s="1">
        <v>3.7337962962962962E-2</v>
      </c>
      <c r="BX17" s="1">
        <v>7.0775462962962957E-2</v>
      </c>
      <c r="BY17">
        <v>409</v>
      </c>
      <c r="BZ17">
        <v>373</v>
      </c>
      <c r="CA17">
        <v>412</v>
      </c>
      <c r="CB17">
        <v>8</v>
      </c>
      <c r="CC17">
        <v>0</v>
      </c>
      <c r="CD17">
        <v>0</v>
      </c>
      <c r="CE17">
        <v>0</v>
      </c>
      <c r="CF17">
        <v>98.1</v>
      </c>
      <c r="CG17">
        <f t="shared" si="32"/>
        <v>365</v>
      </c>
      <c r="CH17">
        <v>320</v>
      </c>
      <c r="CI17" s="12">
        <f t="shared" si="84"/>
        <v>114.0625</v>
      </c>
      <c r="CJ17" t="s">
        <v>2374</v>
      </c>
      <c r="CK17" s="37" t="s">
        <v>2737</v>
      </c>
      <c r="CL17" s="1">
        <v>0</v>
      </c>
      <c r="CM17" s="1">
        <v>0</v>
      </c>
      <c r="CN17" s="1">
        <v>0</v>
      </c>
      <c r="CO17" s="1">
        <v>0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0</v>
      </c>
      <c r="CW17">
        <v>100</v>
      </c>
      <c r="CX17">
        <f t="shared" si="33"/>
        <v>0</v>
      </c>
      <c r="CZ17" s="12"/>
      <c r="DA17" t="s">
        <v>2374</v>
      </c>
      <c r="DB17" s="37" t="s">
        <v>2737</v>
      </c>
      <c r="DC17" s="1">
        <v>0</v>
      </c>
      <c r="DD17" s="1">
        <v>0</v>
      </c>
      <c r="DE17" s="1">
        <v>0</v>
      </c>
      <c r="DF17" s="1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f t="shared" si="34"/>
        <v>0</v>
      </c>
      <c r="DQ17" s="12"/>
      <c r="DR17" t="s">
        <v>2374</v>
      </c>
      <c r="DS17" s="37" t="s">
        <v>2737</v>
      </c>
      <c r="DT17" s="12"/>
      <c r="DU17" s="1">
        <v>0.18685185185185185</v>
      </c>
      <c r="DV17" s="12"/>
      <c r="DW17" s="12"/>
      <c r="DX17" s="12"/>
      <c r="DY17">
        <f t="shared" si="35"/>
        <v>373</v>
      </c>
      <c r="DZ17">
        <f t="shared" si="36"/>
        <v>418</v>
      </c>
      <c r="EA17">
        <f t="shared" si="37"/>
        <v>8</v>
      </c>
      <c r="EB17">
        <v>0</v>
      </c>
      <c r="EC17">
        <v>0</v>
      </c>
      <c r="ED17">
        <v>0</v>
      </c>
      <c r="EE17" s="12">
        <f t="shared" si="38"/>
        <v>98.1</v>
      </c>
      <c r="EF17">
        <f t="shared" si="39"/>
        <v>365</v>
      </c>
      <c r="EG17">
        <v>320</v>
      </c>
      <c r="EH17" s="12">
        <f t="shared" si="40"/>
        <v>114.0625</v>
      </c>
      <c r="EI17" t="s">
        <v>2374</v>
      </c>
      <c r="EJ17" s="37" t="s">
        <v>2737</v>
      </c>
      <c r="EK17" s="1"/>
      <c r="EL17" s="1">
        <f t="shared" si="41"/>
        <v>0.13115277777777776</v>
      </c>
      <c r="EM17" s="1"/>
      <c r="EN17" s="1"/>
      <c r="EO17">
        <f t="shared" si="42"/>
        <v>2632</v>
      </c>
      <c r="EV17" s="102">
        <f t="shared" si="43"/>
        <v>98.052500000000009</v>
      </c>
      <c r="EW17">
        <f t="shared" si="44"/>
        <v>921</v>
      </c>
      <c r="EX17">
        <f t="shared" si="45"/>
        <v>1280</v>
      </c>
      <c r="EY17" s="12">
        <f t="shared" si="46"/>
        <v>71.953125</v>
      </c>
      <c r="EZ17" t="s">
        <v>2374</v>
      </c>
      <c r="FA17" s="37" t="s">
        <v>2736</v>
      </c>
      <c r="FB17" s="1">
        <v>0.27562500000000001</v>
      </c>
      <c r="FC17" s="1">
        <v>0.19515046296296298</v>
      </c>
      <c r="FD17" s="1">
        <v>9.0277777777777787E-3</v>
      </c>
      <c r="FE17" s="1">
        <v>7.1435185185185185E-2</v>
      </c>
      <c r="FF17">
        <v>44</v>
      </c>
      <c r="FG17">
        <v>276</v>
      </c>
      <c r="FH17">
        <v>202</v>
      </c>
      <c r="FI17">
        <v>6</v>
      </c>
      <c r="FJ17">
        <v>0</v>
      </c>
      <c r="FK17">
        <v>0</v>
      </c>
      <c r="FL17">
        <v>0</v>
      </c>
      <c r="FM17">
        <v>97.12</v>
      </c>
      <c r="FN17">
        <f t="shared" si="47"/>
        <v>270</v>
      </c>
      <c r="FO17">
        <v>524</v>
      </c>
      <c r="FP17" s="12">
        <f t="shared" si="85"/>
        <v>51.526717557251914</v>
      </c>
      <c r="FQ17" t="s">
        <v>2374</v>
      </c>
      <c r="FR17" s="37" t="s">
        <v>2736</v>
      </c>
      <c r="FS17" s="1">
        <v>0.38202546296296297</v>
      </c>
      <c r="FT17" s="1">
        <v>0.27785879629629628</v>
      </c>
      <c r="FU17" s="1">
        <v>1.6435185185185188E-2</v>
      </c>
      <c r="FV17" s="1">
        <v>8.773148148148148E-2</v>
      </c>
      <c r="FW17">
        <v>21</v>
      </c>
      <c r="FX17">
        <v>459</v>
      </c>
      <c r="FY17">
        <v>326</v>
      </c>
      <c r="FZ17">
        <v>6</v>
      </c>
      <c r="GA17">
        <v>0</v>
      </c>
      <c r="GB17">
        <v>0</v>
      </c>
      <c r="GC17">
        <v>0</v>
      </c>
      <c r="GD17">
        <v>98.19</v>
      </c>
      <c r="GE17">
        <f t="shared" si="48"/>
        <v>453</v>
      </c>
      <c r="GF17">
        <v>524</v>
      </c>
      <c r="GG17" s="12">
        <f t="shared" si="86"/>
        <v>86.450381679389309</v>
      </c>
      <c r="GH17" t="s">
        <v>2374</v>
      </c>
      <c r="GI17" s="37" t="s">
        <v>2737</v>
      </c>
      <c r="GJ17" s="1">
        <v>0.23045138888888891</v>
      </c>
      <c r="GK17" s="1">
        <v>0.13334490740740743</v>
      </c>
      <c r="GL17" s="1">
        <v>7.951388888888888E-3</v>
      </c>
      <c r="GM17" s="1">
        <v>8.9143518518518525E-2</v>
      </c>
      <c r="GN17">
        <v>294</v>
      </c>
      <c r="GO17">
        <v>286</v>
      </c>
      <c r="GP17">
        <v>488</v>
      </c>
      <c r="GQ17">
        <v>3</v>
      </c>
      <c r="GR17">
        <v>0</v>
      </c>
      <c r="GS17">
        <v>0</v>
      </c>
      <c r="GT17">
        <v>0</v>
      </c>
      <c r="GU17">
        <v>99.39</v>
      </c>
      <c r="GV17">
        <f t="shared" si="49"/>
        <v>283</v>
      </c>
      <c r="GW17">
        <v>180</v>
      </c>
      <c r="GX17" s="12">
        <f t="shared" si="87"/>
        <v>157.22222222222223</v>
      </c>
      <c r="GY17" t="s">
        <v>2374</v>
      </c>
      <c r="GZ17" s="37" t="s">
        <v>2737</v>
      </c>
      <c r="HA17" s="1">
        <v>0</v>
      </c>
      <c r="HB17" s="1">
        <v>0</v>
      </c>
      <c r="HC17" s="1">
        <v>0</v>
      </c>
      <c r="HD17" s="1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O17" s="12"/>
      <c r="HP17" t="s">
        <v>2374</v>
      </c>
      <c r="HQ17" s="37" t="s">
        <v>2737</v>
      </c>
      <c r="HR17" s="1">
        <v>0</v>
      </c>
      <c r="HS17" s="1">
        <v>0</v>
      </c>
      <c r="HT17" s="1">
        <v>0</v>
      </c>
      <c r="HU17" s="1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f t="shared" si="51"/>
        <v>0</v>
      </c>
      <c r="IE17" s="12"/>
      <c r="IF17" s="12"/>
      <c r="IG17" t="s">
        <v>2374</v>
      </c>
      <c r="IH17" s="37" t="s">
        <v>2737</v>
      </c>
      <c r="II17" s="1">
        <v>0</v>
      </c>
      <c r="IJ17" s="1">
        <v>0</v>
      </c>
      <c r="IK17" s="1">
        <v>0</v>
      </c>
      <c r="IL17" s="1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f t="shared" si="52"/>
        <v>0</v>
      </c>
      <c r="IV17" s="12"/>
      <c r="IW17" s="12"/>
      <c r="IX17" t="s">
        <v>2374</v>
      </c>
      <c r="IY17" s="37" t="s">
        <v>2737</v>
      </c>
      <c r="IZ17" s="1">
        <v>8.8900462962962959E-2</v>
      </c>
      <c r="JA17" s="1">
        <v>7.7627314814814816E-2</v>
      </c>
      <c r="JB17" s="1">
        <v>4.9884259259259265E-3</v>
      </c>
      <c r="JC17" s="1">
        <v>6.2731481481481484E-3</v>
      </c>
      <c r="JD17">
        <v>9</v>
      </c>
      <c r="JE17">
        <v>106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f t="shared" si="53"/>
        <v>106</v>
      </c>
      <c r="JN17" s="12"/>
      <c r="JO17" t="s">
        <v>2374</v>
      </c>
      <c r="JP17" s="37" t="s">
        <v>2737</v>
      </c>
      <c r="JQ17" s="12"/>
      <c r="JR17" s="1">
        <f t="shared" si="54"/>
        <v>7.7627314814814816E-2</v>
      </c>
      <c r="JS17" s="12"/>
      <c r="JT17" s="12"/>
      <c r="JU17" s="12">
        <f t="shared" si="55"/>
        <v>9</v>
      </c>
      <c r="JV17">
        <f t="shared" si="56"/>
        <v>106</v>
      </c>
      <c r="JW17">
        <f t="shared" si="57"/>
        <v>0</v>
      </c>
      <c r="JX17">
        <f t="shared" si="58"/>
        <v>0</v>
      </c>
      <c r="JY17">
        <v>0</v>
      </c>
      <c r="JZ17">
        <v>0</v>
      </c>
      <c r="KA17">
        <v>0</v>
      </c>
      <c r="KB17" s="12">
        <f t="shared" si="59"/>
        <v>0</v>
      </c>
      <c r="KC17" s="12">
        <f t="shared" si="60"/>
        <v>106</v>
      </c>
      <c r="KE17" s="12" t="e">
        <f t="shared" si="61"/>
        <v>#DIV/0!</v>
      </c>
      <c r="KF17" t="s">
        <v>2374</v>
      </c>
      <c r="KG17" s="37" t="s">
        <v>2736</v>
      </c>
      <c r="KH17" s="1"/>
      <c r="KI17" s="1">
        <f t="shared" si="0"/>
        <v>0.15158854166666669</v>
      </c>
      <c r="KJ17" s="1"/>
      <c r="KK17" s="1"/>
      <c r="KL17">
        <f t="shared" si="62"/>
        <v>368</v>
      </c>
      <c r="KS17" s="12">
        <f t="shared" si="1"/>
        <v>98.233333333333334</v>
      </c>
      <c r="KT17">
        <f t="shared" si="63"/>
        <v>1112</v>
      </c>
      <c r="KU17">
        <f t="shared" si="2"/>
        <v>1228</v>
      </c>
      <c r="KV17" s="12">
        <f t="shared" si="89"/>
        <v>90.553745928338756</v>
      </c>
      <c r="KW17">
        <f t="shared" si="3"/>
        <v>119.66666666666667</v>
      </c>
      <c r="KX17" t="s">
        <v>2374</v>
      </c>
      <c r="KY17" s="37" t="s">
        <v>2737</v>
      </c>
      <c r="KZ17" t="s">
        <v>2690</v>
      </c>
      <c r="LA17">
        <v>8</v>
      </c>
      <c r="LB17" s="1">
        <v>0.27679398148148149</v>
      </c>
      <c r="LC17" s="1">
        <v>0.19429398148148147</v>
      </c>
      <c r="LD17" s="1">
        <v>6.2002314814814809E-2</v>
      </c>
      <c r="LE17" s="1">
        <v>2.0486111111111111E-2</v>
      </c>
      <c r="LF17">
        <v>168</v>
      </c>
      <c r="LG17">
        <v>351</v>
      </c>
      <c r="LH17">
        <v>445</v>
      </c>
      <c r="LI17">
        <v>19</v>
      </c>
      <c r="LJ17">
        <v>0</v>
      </c>
      <c r="LK17">
        <v>0</v>
      </c>
      <c r="LL17">
        <v>0</v>
      </c>
      <c r="LM17">
        <v>95.91</v>
      </c>
      <c r="LN17">
        <f t="shared" si="64"/>
        <v>332</v>
      </c>
      <c r="LO17">
        <v>320</v>
      </c>
      <c r="LP17" s="12">
        <f t="shared" ref="LP17" si="95">LN17/LO17*100</f>
        <v>103.75000000000001</v>
      </c>
      <c r="LQ17" t="s">
        <v>2374</v>
      </c>
      <c r="LR17" s="37" t="s">
        <v>2737</v>
      </c>
      <c r="LS17" t="s">
        <v>2690</v>
      </c>
      <c r="LT17">
        <v>8</v>
      </c>
      <c r="LU17" s="1">
        <v>0.34853009259259254</v>
      </c>
      <c r="LV17" s="1">
        <v>0.16988425925925923</v>
      </c>
      <c r="LW17" s="1">
        <v>3.0347222222222223E-2</v>
      </c>
      <c r="LX17" s="1">
        <v>0.14828703703703702</v>
      </c>
      <c r="LY17">
        <v>327</v>
      </c>
      <c r="LZ17">
        <v>317</v>
      </c>
      <c r="MA17">
        <v>299</v>
      </c>
      <c r="MB17">
        <v>27</v>
      </c>
      <c r="MC17">
        <v>0</v>
      </c>
      <c r="MD17">
        <v>0</v>
      </c>
      <c r="ME17">
        <v>0</v>
      </c>
      <c r="MF17">
        <v>91.72</v>
      </c>
      <c r="MG17">
        <f t="shared" si="66"/>
        <v>290</v>
      </c>
      <c r="MH17">
        <v>320</v>
      </c>
      <c r="MI17" s="12">
        <f t="shared" ref="MI17" si="96">MG17/MH17*100</f>
        <v>90.625</v>
      </c>
      <c r="MJ17" t="s">
        <v>2374</v>
      </c>
      <c r="MK17" s="37" t="s">
        <v>2737</v>
      </c>
      <c r="ML17" t="s">
        <v>2690</v>
      </c>
      <c r="MM17">
        <v>8</v>
      </c>
      <c r="MN17" s="1">
        <v>0.36489583333333336</v>
      </c>
      <c r="MO17" s="1">
        <v>0.10421296296296297</v>
      </c>
      <c r="MP17" s="1">
        <v>9.0972222222222218E-3</v>
      </c>
      <c r="MQ17" s="1">
        <v>0.25157407407407406</v>
      </c>
      <c r="MR17">
        <v>399</v>
      </c>
      <c r="MS17">
        <v>202</v>
      </c>
      <c r="MT17">
        <v>160</v>
      </c>
      <c r="MU17">
        <v>4</v>
      </c>
      <c r="MV17">
        <v>0</v>
      </c>
      <c r="MW17">
        <v>0</v>
      </c>
      <c r="MX17">
        <v>0</v>
      </c>
      <c r="MY17">
        <v>97.56</v>
      </c>
      <c r="MZ17">
        <f t="shared" si="68"/>
        <v>198</v>
      </c>
      <c r="NA17">
        <v>160</v>
      </c>
      <c r="NB17" s="12">
        <f t="shared" ref="NB17" si="97">MZ17/NA17*100</f>
        <v>123.75</v>
      </c>
      <c r="NC17" t="s">
        <v>2374</v>
      </c>
      <c r="ND17" s="37" t="s">
        <v>2737</v>
      </c>
      <c r="NE17" t="s">
        <v>2690</v>
      </c>
      <c r="NF17">
        <v>8</v>
      </c>
      <c r="NG17" s="1">
        <v>0.19253472222222223</v>
      </c>
      <c r="NH17" s="1">
        <v>0.13041666666666665</v>
      </c>
      <c r="NI17" s="1">
        <v>6.3425925925925915E-3</v>
      </c>
      <c r="NJ17" s="1">
        <v>5.5763888888888891E-2</v>
      </c>
      <c r="NK17">
        <v>90</v>
      </c>
      <c r="NL17">
        <v>333</v>
      </c>
      <c r="NM17">
        <v>154</v>
      </c>
      <c r="NN17">
        <v>0</v>
      </c>
      <c r="NO17">
        <v>0</v>
      </c>
      <c r="NP17">
        <v>0</v>
      </c>
      <c r="NQ17">
        <v>0</v>
      </c>
      <c r="NR17">
        <v>100</v>
      </c>
      <c r="NS17">
        <f t="shared" si="70"/>
        <v>333</v>
      </c>
      <c r="NT17">
        <v>320</v>
      </c>
      <c r="NU17" s="12">
        <f t="shared" ref="NU17" si="98">NS17/NT17*100</f>
        <v>104.06249999999999</v>
      </c>
      <c r="NV17" t="s">
        <v>2374</v>
      </c>
      <c r="NW17" s="37" t="s">
        <v>2737</v>
      </c>
      <c r="NX17" t="s">
        <v>2690</v>
      </c>
      <c r="NY17">
        <v>8</v>
      </c>
      <c r="NZ17" s="1">
        <v>0.27567129629629633</v>
      </c>
      <c r="OA17" s="1">
        <v>7.1736111111111112E-2</v>
      </c>
      <c r="OB17" s="1">
        <v>1.1990740740740739E-2</v>
      </c>
      <c r="OC17" s="1">
        <v>0.19192129629629628</v>
      </c>
      <c r="OD17">
        <v>572</v>
      </c>
      <c r="OE17">
        <v>71</v>
      </c>
      <c r="OF17">
        <v>277</v>
      </c>
      <c r="OG17">
        <v>2</v>
      </c>
      <c r="OH17">
        <v>0</v>
      </c>
      <c r="OI17">
        <v>0</v>
      </c>
      <c r="OJ17">
        <v>0</v>
      </c>
      <c r="OK17">
        <v>99.28</v>
      </c>
      <c r="OL17">
        <f t="shared" si="72"/>
        <v>69</v>
      </c>
      <c r="OM17">
        <v>320</v>
      </c>
      <c r="ON17" s="12">
        <f t="shared" ref="ON17" si="99">OL17/OM17*100</f>
        <v>21.5625</v>
      </c>
      <c r="OO17" t="s">
        <v>2374</v>
      </c>
      <c r="OP17" s="37" t="s">
        <v>2737</v>
      </c>
      <c r="OQ17" t="s">
        <v>2690</v>
      </c>
      <c r="OS17" s="1">
        <v>0</v>
      </c>
      <c r="OT17" s="1">
        <v>0</v>
      </c>
      <c r="OU17" s="1">
        <v>0</v>
      </c>
      <c r="OV17" s="1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f t="shared" si="74"/>
        <v>0</v>
      </c>
      <c r="PG17" s="12"/>
      <c r="PH17" t="s">
        <v>2374</v>
      </c>
      <c r="PI17" s="37" t="s">
        <v>2737</v>
      </c>
      <c r="PJ17" t="s">
        <v>2690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>
        <v>0</v>
      </c>
      <c r="PR17">
        <v>2</v>
      </c>
      <c r="PS17">
        <v>0</v>
      </c>
      <c r="PT17">
        <v>0</v>
      </c>
      <c r="PU17">
        <v>0</v>
      </c>
      <c r="PV17">
        <v>0</v>
      </c>
      <c r="PW17">
        <v>100</v>
      </c>
      <c r="PX17">
        <f t="shared" si="4"/>
        <v>2</v>
      </c>
      <c r="PZ17" s="12"/>
      <c r="QA17" t="s">
        <v>2374</v>
      </c>
      <c r="QB17" s="37" t="s">
        <v>2737</v>
      </c>
      <c r="QC17" t="s">
        <v>2690</v>
      </c>
      <c r="QD17">
        <v>8</v>
      </c>
      <c r="QE17" s="1">
        <v>0.27567129629629633</v>
      </c>
      <c r="QF17" s="1">
        <v>7.1736111111111112E-2</v>
      </c>
      <c r="QG17" s="1">
        <v>1.1990740740740739E-2</v>
      </c>
      <c r="QH17" s="1">
        <v>0.19192129629629628</v>
      </c>
      <c r="QI17">
        <v>572</v>
      </c>
      <c r="QJ17">
        <v>71</v>
      </c>
      <c r="QK17">
        <v>279</v>
      </c>
      <c r="QL17">
        <v>2</v>
      </c>
      <c r="QM17">
        <v>0</v>
      </c>
      <c r="QN17">
        <v>0</v>
      </c>
      <c r="QO17">
        <v>0</v>
      </c>
      <c r="QP17">
        <v>99.29</v>
      </c>
      <c r="QQ17">
        <f t="shared" si="75"/>
        <v>69</v>
      </c>
      <c r="QR17">
        <v>320</v>
      </c>
      <c r="QS17" s="12">
        <f t="shared" si="76"/>
        <v>21.5625</v>
      </c>
      <c r="QT17" t="s">
        <v>2374</v>
      </c>
      <c r="QU17" s="37" t="s">
        <v>2737</v>
      </c>
      <c r="QV17" t="s">
        <v>2690</v>
      </c>
      <c r="QX17" s="1">
        <v>0.45846064814814813</v>
      </c>
      <c r="QY17" s="1">
        <v>0.67057870370370365</v>
      </c>
      <c r="QZ17" s="1">
        <v>0.11981481481481482</v>
      </c>
      <c r="RA17" s="1">
        <v>0.66804398148148147</v>
      </c>
      <c r="RB17">
        <v>1556</v>
      </c>
      <c r="RC17">
        <f t="shared" si="77"/>
        <v>1274</v>
      </c>
      <c r="RD17">
        <f t="shared" si="5"/>
        <v>1335</v>
      </c>
      <c r="RE17">
        <f t="shared" si="6"/>
        <v>52</v>
      </c>
      <c r="RF17">
        <v>0</v>
      </c>
      <c r="RG17">
        <v>0</v>
      </c>
      <c r="RH17">
        <v>0</v>
      </c>
      <c r="RI17">
        <v>96.26</v>
      </c>
      <c r="RJ17">
        <f t="shared" ref="RJ17" si="100">RC17-RE17</f>
        <v>1222</v>
      </c>
      <c r="RK17">
        <f t="shared" si="79"/>
        <v>1440</v>
      </c>
      <c r="RL17" s="12">
        <f t="shared" si="80"/>
        <v>84.861111111111114</v>
      </c>
      <c r="RM17" s="1">
        <f t="shared" si="81"/>
        <v>0.1341087962962963</v>
      </c>
      <c r="RN17" t="s">
        <v>2374</v>
      </c>
      <c r="RO17" s="37" t="s">
        <v>2737</v>
      </c>
      <c r="RP17" t="s">
        <v>2690</v>
      </c>
      <c r="RQ17">
        <v>4</v>
      </c>
      <c r="RR17" s="1">
        <v>0.33694444444444444</v>
      </c>
      <c r="RS17" s="1">
        <v>0.16327546296296297</v>
      </c>
      <c r="RT17" s="1">
        <v>1.6550925925925924E-2</v>
      </c>
      <c r="RU17" s="1">
        <v>0.15709490740740742</v>
      </c>
      <c r="RV17">
        <v>149</v>
      </c>
      <c r="RW17">
        <v>344</v>
      </c>
      <c r="RX17">
        <v>338</v>
      </c>
      <c r="RY17">
        <v>9</v>
      </c>
      <c r="RZ17">
        <v>0</v>
      </c>
      <c r="SA17">
        <v>0</v>
      </c>
      <c r="SB17">
        <v>0</v>
      </c>
      <c r="SC17">
        <v>97.41</v>
      </c>
      <c r="SD17">
        <f t="shared" si="7"/>
        <v>335</v>
      </c>
      <c r="SE17">
        <v>320</v>
      </c>
      <c r="SF17" s="12">
        <f t="shared" si="91"/>
        <v>104.6875</v>
      </c>
      <c r="SG17" t="s">
        <v>2374</v>
      </c>
      <c r="SH17" s="37" t="s">
        <v>2737</v>
      </c>
      <c r="SI17" t="s">
        <v>2690</v>
      </c>
      <c r="SJ17">
        <v>8</v>
      </c>
      <c r="SK17" s="1">
        <v>0.32840277777777777</v>
      </c>
      <c r="SL17" s="1">
        <v>0.201875</v>
      </c>
      <c r="SM17" s="1">
        <v>1.0416666666666666E-2</v>
      </c>
      <c r="SN17" s="1">
        <v>0.11609953703703703</v>
      </c>
      <c r="SO17">
        <v>177</v>
      </c>
      <c r="SP17">
        <v>345</v>
      </c>
      <c r="SQ17">
        <v>343</v>
      </c>
      <c r="SR17">
        <v>14</v>
      </c>
      <c r="SS17">
        <v>0</v>
      </c>
      <c r="ST17">
        <v>0</v>
      </c>
      <c r="SU17">
        <v>0</v>
      </c>
      <c r="SV17">
        <v>96.08</v>
      </c>
      <c r="SW17">
        <f t="shared" si="8"/>
        <v>331</v>
      </c>
      <c r="SX17">
        <v>320</v>
      </c>
      <c r="SY17" s="12">
        <f t="shared" si="9"/>
        <v>103.4375</v>
      </c>
      <c r="SZ17" t="s">
        <v>2374</v>
      </c>
      <c r="TA17" s="37" t="s">
        <v>2737</v>
      </c>
      <c r="TB17" t="s">
        <v>2690</v>
      </c>
      <c r="TC17">
        <v>8</v>
      </c>
      <c r="TD17" s="1">
        <v>0.45840277777777777</v>
      </c>
      <c r="TE17" s="1">
        <v>0.16728009259259258</v>
      </c>
      <c r="TF17" s="1">
        <v>1.554398148148148E-2</v>
      </c>
      <c r="TG17" s="1">
        <v>0.27556712962962965</v>
      </c>
      <c r="TH17">
        <v>174</v>
      </c>
      <c r="TI17">
        <v>313</v>
      </c>
      <c r="TJ17">
        <v>312</v>
      </c>
      <c r="TK17">
        <v>4</v>
      </c>
      <c r="TL17">
        <v>0</v>
      </c>
      <c r="TM17">
        <v>0</v>
      </c>
      <c r="TN17">
        <v>0</v>
      </c>
      <c r="TO17">
        <v>98.73</v>
      </c>
      <c r="TP17">
        <f t="shared" si="10"/>
        <v>309</v>
      </c>
      <c r="TQ17">
        <v>320</v>
      </c>
      <c r="TR17" s="12">
        <f t="shared" si="11"/>
        <v>96.5625</v>
      </c>
      <c r="TS17" t="s">
        <v>2374</v>
      </c>
      <c r="TT17" s="37" t="s">
        <v>2737</v>
      </c>
      <c r="TU17" t="s">
        <v>2690</v>
      </c>
      <c r="TV17">
        <v>8</v>
      </c>
      <c r="TW17" s="1">
        <v>0.3626388888888889</v>
      </c>
      <c r="TX17" s="1">
        <v>0.15700231481481483</v>
      </c>
      <c r="TY17" s="1">
        <v>8.1018518518518514E-3</v>
      </c>
      <c r="TZ17" s="1">
        <v>0.19752314814814817</v>
      </c>
      <c r="UA17">
        <v>436</v>
      </c>
      <c r="UB17">
        <v>271</v>
      </c>
      <c r="UC17">
        <v>268</v>
      </c>
      <c r="UD17">
        <v>8</v>
      </c>
      <c r="UE17">
        <v>0</v>
      </c>
      <c r="UF17">
        <v>0</v>
      </c>
      <c r="UG17">
        <v>0</v>
      </c>
      <c r="UH17">
        <v>97.1</v>
      </c>
      <c r="UI17">
        <f>UB17-UD17</f>
        <v>263</v>
      </c>
      <c r="UJ17">
        <v>320</v>
      </c>
      <c r="UK17" s="12">
        <f>UI17/UJ17*100</f>
        <v>82.1875</v>
      </c>
      <c r="UL17" t="s">
        <v>2374</v>
      </c>
      <c r="UM17" s="37" t="s">
        <v>2737</v>
      </c>
      <c r="UN17" t="s">
        <v>2690</v>
      </c>
      <c r="UO17">
        <v>8</v>
      </c>
      <c r="UP17" s="1">
        <v>0.30309027777777781</v>
      </c>
      <c r="UQ17" s="1">
        <v>0.1902662037037037</v>
      </c>
      <c r="UR17" s="1">
        <v>1.5162037037037036E-2</v>
      </c>
      <c r="US17" s="1">
        <v>9.7650462962962967E-2</v>
      </c>
      <c r="UT17">
        <v>81</v>
      </c>
      <c r="UU17">
        <v>316</v>
      </c>
      <c r="UV17">
        <v>292</v>
      </c>
      <c r="UW17">
        <v>4</v>
      </c>
      <c r="UX17">
        <v>0</v>
      </c>
      <c r="UY17">
        <v>0</v>
      </c>
      <c r="UZ17">
        <v>0</v>
      </c>
      <c r="VA17">
        <v>98.65</v>
      </c>
      <c r="VB17">
        <f t="shared" si="14"/>
        <v>312</v>
      </c>
      <c r="VC17">
        <v>320</v>
      </c>
      <c r="VD17" s="12">
        <f>VB17/VC17*100</f>
        <v>97.5</v>
      </c>
      <c r="VE17" t="s">
        <v>2374</v>
      </c>
      <c r="VF17" s="37" t="s">
        <v>2737</v>
      </c>
      <c r="VG17" t="s">
        <v>2690</v>
      </c>
      <c r="VH17">
        <v>8</v>
      </c>
      <c r="VI17" s="1">
        <v>0</v>
      </c>
      <c r="VJ17" s="1">
        <v>0</v>
      </c>
      <c r="VK17" s="1">
        <v>0</v>
      </c>
      <c r="VL17" s="1">
        <v>0</v>
      </c>
      <c r="VM17">
        <v>0</v>
      </c>
      <c r="VN17">
        <v>0</v>
      </c>
      <c r="VO17">
        <v>22</v>
      </c>
      <c r="VP17">
        <v>0</v>
      </c>
      <c r="VQ17">
        <v>0</v>
      </c>
      <c r="VR17">
        <v>0</v>
      </c>
      <c r="VS17">
        <v>0</v>
      </c>
      <c r="VT17">
        <v>100</v>
      </c>
      <c r="VU17">
        <f t="shared" si="16"/>
        <v>0</v>
      </c>
      <c r="VV17">
        <v>320</v>
      </c>
      <c r="VW17" s="12">
        <f t="shared" si="17"/>
        <v>0</v>
      </c>
      <c r="VX17" t="s">
        <v>2374</v>
      </c>
      <c r="VY17" s="37" t="s">
        <v>2737</v>
      </c>
      <c r="VZ17" t="s">
        <v>2690</v>
      </c>
      <c r="WA17">
        <v>8</v>
      </c>
      <c r="WB17" s="1">
        <v>0</v>
      </c>
      <c r="WC17" s="1">
        <v>0</v>
      </c>
      <c r="WD17" s="1">
        <v>0</v>
      </c>
      <c r="WE17" s="1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f t="shared" si="18"/>
        <v>0</v>
      </c>
      <c r="WO17">
        <v>320</v>
      </c>
      <c r="WP17" s="12">
        <f t="shared" si="19"/>
        <v>0</v>
      </c>
      <c r="WQ17" t="s">
        <v>2374</v>
      </c>
      <c r="WR17" s="37" t="s">
        <v>2737</v>
      </c>
      <c r="WS17" t="s">
        <v>2690</v>
      </c>
      <c r="WT17">
        <v>8</v>
      </c>
      <c r="WU17" s="1">
        <v>0.30309027777777781</v>
      </c>
      <c r="WV17" s="1">
        <v>0.1902662037037037</v>
      </c>
      <c r="WW17" s="1">
        <v>1.5162037037037036E-2</v>
      </c>
      <c r="WX17" s="1">
        <v>9.7650462962962967E-2</v>
      </c>
      <c r="WY17">
        <v>81</v>
      </c>
      <c r="WZ17">
        <v>316</v>
      </c>
      <c r="XA17">
        <v>314</v>
      </c>
      <c r="XB17">
        <v>4</v>
      </c>
      <c r="XC17">
        <v>0</v>
      </c>
      <c r="XD17">
        <v>0</v>
      </c>
      <c r="XE17">
        <v>0</v>
      </c>
      <c r="XF17">
        <v>98.74</v>
      </c>
      <c r="XG17">
        <f t="shared" si="20"/>
        <v>312</v>
      </c>
      <c r="XH17">
        <v>320</v>
      </c>
      <c r="XI17" s="12">
        <f t="shared" si="21"/>
        <v>97.5</v>
      </c>
      <c r="XJ17" t="s">
        <v>2374</v>
      </c>
      <c r="XK17" s="37" t="s">
        <v>2737</v>
      </c>
      <c r="XL17" t="s">
        <v>2690</v>
      </c>
      <c r="XM17">
        <v>8</v>
      </c>
      <c r="XN17" s="1">
        <v>0.78950231481481481</v>
      </c>
      <c r="XO17" s="1">
        <f t="shared" si="82"/>
        <v>0.17593981481481483</v>
      </c>
      <c r="XP17" s="1">
        <v>6.581018518518518E-2</v>
      </c>
      <c r="XQ17" s="1">
        <v>0.8439699074074074</v>
      </c>
      <c r="XR17">
        <v>1017</v>
      </c>
      <c r="XS17">
        <v>1589</v>
      </c>
      <c r="XT17">
        <v>1575</v>
      </c>
      <c r="XU17">
        <v>39</v>
      </c>
      <c r="XV17">
        <v>0</v>
      </c>
      <c r="XW17">
        <v>0</v>
      </c>
      <c r="XX17">
        <v>0</v>
      </c>
      <c r="XY17">
        <v>97.58</v>
      </c>
      <c r="XZ17">
        <f t="shared" si="22"/>
        <v>1550</v>
      </c>
      <c r="YA17">
        <f t="shared" si="83"/>
        <v>1600</v>
      </c>
      <c r="YB17" s="12">
        <f t="shared" si="23"/>
        <v>96.875</v>
      </c>
    </row>
    <row r="18" spans="1:652">
      <c r="A18" t="s">
        <v>2378</v>
      </c>
      <c r="B18" s="37" t="s">
        <v>2737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f t="shared" si="24"/>
        <v>#N/A</v>
      </c>
      <c r="S18" s="12"/>
      <c r="T18" t="s">
        <v>2378</v>
      </c>
      <c r="U18" s="37" t="s">
        <v>2737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f t="shared" si="26"/>
        <v>#N/A</v>
      </c>
      <c r="AJ18" s="12"/>
      <c r="AK18" t="s">
        <v>2378</v>
      </c>
      <c r="AL18" s="37" t="s">
        <v>2737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f t="shared" si="28"/>
        <v>#N/A</v>
      </c>
      <c r="BA18" s="12"/>
      <c r="BB18" t="s">
        <v>2378</v>
      </c>
      <c r="BC18" s="37" t="s">
        <v>2737</v>
      </c>
      <c r="BD18" t="e">
        <v>#N/A</v>
      </c>
      <c r="BE18" t="e">
        <v>#N/A</v>
      </c>
      <c r="BF18" t="e">
        <v>#N/A</v>
      </c>
      <c r="BG18" t="e">
        <v>#N/A</v>
      </c>
      <c r="BH18" t="e">
        <v>#N/A</v>
      </c>
      <c r="BI18" t="e">
        <v>#N/A</v>
      </c>
      <c r="BJ18" t="e">
        <v>#N/A</v>
      </c>
      <c r="BK18" t="e">
        <v>#N/A</v>
      </c>
      <c r="BL18" t="e">
        <v>#N/A</v>
      </c>
      <c r="BM18" t="e">
        <v>#N/A</v>
      </c>
      <c r="BN18" t="e">
        <v>#N/A</v>
      </c>
      <c r="BO18" t="e">
        <v>#N/A</v>
      </c>
      <c r="BP18" t="e">
        <f t="shared" si="30"/>
        <v>#N/A</v>
      </c>
      <c r="BR18" s="12"/>
      <c r="BS18" t="s">
        <v>2378</v>
      </c>
      <c r="BT18" s="37" t="s">
        <v>2737</v>
      </c>
      <c r="BU18" t="e">
        <v>#N/A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t="e">
        <v>#N/A</v>
      </c>
      <c r="CF18" t="e">
        <v>#N/A</v>
      </c>
      <c r="CG18" t="e">
        <f t="shared" si="32"/>
        <v>#N/A</v>
      </c>
      <c r="CI18" s="12"/>
      <c r="CJ18" t="s">
        <v>2378</v>
      </c>
      <c r="CK18" s="37" t="s">
        <v>2737</v>
      </c>
      <c r="CL18" t="e">
        <v>#N/A</v>
      </c>
      <c r="CM18" t="e">
        <v>#N/A</v>
      </c>
      <c r="CN18" t="e">
        <v>#N/A</v>
      </c>
      <c r="CO18" t="e">
        <v>#N/A</v>
      </c>
      <c r="CP18" t="e">
        <v>#N/A</v>
      </c>
      <c r="CQ18" t="e">
        <v>#N/A</v>
      </c>
      <c r="CR18" t="e">
        <v>#N/A</v>
      </c>
      <c r="CS18" t="e">
        <v>#N/A</v>
      </c>
      <c r="CT18" t="e">
        <v>#N/A</v>
      </c>
      <c r="CU18" t="e">
        <v>#N/A</v>
      </c>
      <c r="CV18" t="e">
        <v>#N/A</v>
      </c>
      <c r="CW18" t="e">
        <v>#N/A</v>
      </c>
      <c r="CX18" t="e">
        <f t="shared" si="33"/>
        <v>#N/A</v>
      </c>
      <c r="CZ18" s="12"/>
      <c r="DA18" t="s">
        <v>2378</v>
      </c>
      <c r="DB18" s="37" t="s">
        <v>2737</v>
      </c>
      <c r="DC18" t="e">
        <v>#N/A</v>
      </c>
      <c r="DD18" t="e">
        <v>#N/A</v>
      </c>
      <c r="DE18" t="e">
        <v>#N/A</v>
      </c>
      <c r="DF18" t="e">
        <v>#N/A</v>
      </c>
      <c r="DG18" t="e">
        <v>#N/A</v>
      </c>
      <c r="DH18" t="e">
        <v>#N/A</v>
      </c>
      <c r="DI18" t="e">
        <v>#N/A</v>
      </c>
      <c r="DJ18" t="e">
        <v>#N/A</v>
      </c>
      <c r="DK18" t="e">
        <v>#N/A</v>
      </c>
      <c r="DL18" t="e">
        <v>#N/A</v>
      </c>
      <c r="DM18" t="e">
        <v>#N/A</v>
      </c>
      <c r="DN18" t="e">
        <v>#N/A</v>
      </c>
      <c r="DO18" t="e">
        <f t="shared" si="34"/>
        <v>#N/A</v>
      </c>
      <c r="DQ18" s="12"/>
      <c r="DR18" t="s">
        <v>2378</v>
      </c>
      <c r="DS18" s="37" t="s">
        <v>2737</v>
      </c>
      <c r="DT18" s="12"/>
      <c r="DU18" s="1" t="e">
        <v>#N/A</v>
      </c>
      <c r="DV18" s="12"/>
      <c r="DW18" s="12"/>
      <c r="DX18" s="12"/>
      <c r="DY18" t="e">
        <f t="shared" si="35"/>
        <v>#N/A</v>
      </c>
      <c r="DZ18" t="e">
        <f t="shared" si="36"/>
        <v>#N/A</v>
      </c>
      <c r="EA18" t="e">
        <f t="shared" si="37"/>
        <v>#N/A</v>
      </c>
      <c r="EB18">
        <v>0</v>
      </c>
      <c r="EC18">
        <v>0</v>
      </c>
      <c r="ED18">
        <v>0</v>
      </c>
      <c r="EE18" s="12" t="e">
        <f t="shared" si="38"/>
        <v>#N/A</v>
      </c>
      <c r="EF18" t="e">
        <f t="shared" si="39"/>
        <v>#N/A</v>
      </c>
      <c r="EH18" s="12" t="e">
        <f t="shared" si="40"/>
        <v>#N/A</v>
      </c>
      <c r="EI18" t="s">
        <v>2378</v>
      </c>
      <c r="EJ18" s="37" t="s">
        <v>2737</v>
      </c>
      <c r="EL18" s="1" t="e">
        <f t="shared" si="41"/>
        <v>#N/A</v>
      </c>
      <c r="EO18" t="e">
        <f t="shared" si="42"/>
        <v>#N/A</v>
      </c>
      <c r="EV18" s="102" t="e">
        <f t="shared" si="43"/>
        <v>#N/A</v>
      </c>
      <c r="EW18" t="e">
        <f t="shared" si="44"/>
        <v>#N/A</v>
      </c>
      <c r="EX18">
        <f t="shared" si="45"/>
        <v>0</v>
      </c>
      <c r="EY18" s="12" t="e">
        <f t="shared" si="46"/>
        <v>#N/A</v>
      </c>
      <c r="EZ18" t="s">
        <v>2378</v>
      </c>
      <c r="FA18" s="37" t="s">
        <v>2737</v>
      </c>
      <c r="FB18" t="e">
        <v>#N/A</v>
      </c>
      <c r="FC18" t="e">
        <v>#N/A</v>
      </c>
      <c r="FD18" t="e">
        <v>#N/A</v>
      </c>
      <c r="FE18" t="e">
        <v>#N/A</v>
      </c>
      <c r="FF18" t="e">
        <v>#N/A</v>
      </c>
      <c r="FG18" t="e">
        <v>#N/A</v>
      </c>
      <c r="FH18" t="e">
        <v>#N/A</v>
      </c>
      <c r="FI18" t="e">
        <v>#N/A</v>
      </c>
      <c r="FJ18" t="e">
        <v>#N/A</v>
      </c>
      <c r="FK18" t="e">
        <v>#N/A</v>
      </c>
      <c r="FL18" t="e">
        <v>#N/A</v>
      </c>
      <c r="FM18" t="e">
        <v>#N/A</v>
      </c>
      <c r="FN18" t="e">
        <f t="shared" si="47"/>
        <v>#N/A</v>
      </c>
      <c r="FP18" s="12" t="e">
        <f t="shared" si="85"/>
        <v>#N/A</v>
      </c>
      <c r="FQ18" t="s">
        <v>2378</v>
      </c>
      <c r="FR18" s="37" t="s">
        <v>2737</v>
      </c>
      <c r="FS18" t="e">
        <v>#N/A</v>
      </c>
      <c r="FT18" t="e">
        <v>#N/A</v>
      </c>
      <c r="FU18" t="e">
        <v>#N/A</v>
      </c>
      <c r="FV18" t="e">
        <v>#N/A</v>
      </c>
      <c r="FW18" t="e">
        <v>#N/A</v>
      </c>
      <c r="FX18" t="e">
        <v>#N/A</v>
      </c>
      <c r="FY18" t="e">
        <v>#N/A</v>
      </c>
      <c r="FZ18" t="e">
        <v>#N/A</v>
      </c>
      <c r="GA18" t="e">
        <v>#N/A</v>
      </c>
      <c r="GB18" t="e">
        <v>#N/A</v>
      </c>
      <c r="GC18" t="e">
        <v>#N/A</v>
      </c>
      <c r="GD18" t="e">
        <v>#N/A</v>
      </c>
      <c r="GE18" t="e">
        <f t="shared" si="48"/>
        <v>#N/A</v>
      </c>
      <c r="GG18" s="12" t="e">
        <f t="shared" si="86"/>
        <v>#N/A</v>
      </c>
      <c r="GH18" t="s">
        <v>2378</v>
      </c>
      <c r="GI18" s="37" t="s">
        <v>2737</v>
      </c>
      <c r="GJ18" t="e">
        <v>#N/A</v>
      </c>
      <c r="GK18" t="e">
        <v>#N/A</v>
      </c>
      <c r="GL18" t="e">
        <v>#N/A</v>
      </c>
      <c r="GM18" t="e">
        <v>#N/A</v>
      </c>
      <c r="GN18" t="e">
        <v>#N/A</v>
      </c>
      <c r="GO18" t="e">
        <v>#N/A</v>
      </c>
      <c r="GP18" t="e">
        <v>#N/A</v>
      </c>
      <c r="GQ18" t="e">
        <v>#N/A</v>
      </c>
      <c r="GR18" t="e">
        <v>#N/A</v>
      </c>
      <c r="GS18" t="e">
        <v>#N/A</v>
      </c>
      <c r="GT18" t="e">
        <v>#N/A</v>
      </c>
      <c r="GU18" t="e">
        <v>#N/A</v>
      </c>
      <c r="GV18" t="e">
        <f t="shared" si="49"/>
        <v>#N/A</v>
      </c>
      <c r="GX18" s="12" t="e">
        <f t="shared" si="87"/>
        <v>#N/A</v>
      </c>
      <c r="GY18" t="s">
        <v>2378</v>
      </c>
      <c r="GZ18" s="37" t="s">
        <v>2737</v>
      </c>
      <c r="HA18" t="e">
        <v>#N/A</v>
      </c>
      <c r="HB18" t="e">
        <v>#N/A</v>
      </c>
      <c r="HC18" t="e">
        <v>#N/A</v>
      </c>
      <c r="HD18" t="e">
        <v>#N/A</v>
      </c>
      <c r="HE18" t="e">
        <v>#N/A</v>
      </c>
      <c r="HF18" t="e">
        <v>#N/A</v>
      </c>
      <c r="HG18" t="e">
        <v>#N/A</v>
      </c>
      <c r="HH18" t="e">
        <v>#N/A</v>
      </c>
      <c r="HI18" t="e">
        <v>#N/A</v>
      </c>
      <c r="HJ18" t="e">
        <v>#N/A</v>
      </c>
      <c r="HK18" t="e">
        <v>#N/A</v>
      </c>
      <c r="HL18" t="e">
        <v>#N/A</v>
      </c>
      <c r="HO18" s="12" t="e">
        <f t="shared" si="88"/>
        <v>#DIV/0!</v>
      </c>
      <c r="HP18" t="s">
        <v>2378</v>
      </c>
      <c r="HQ18" s="37" t="s">
        <v>2737</v>
      </c>
      <c r="HR18" s="1" t="e">
        <v>#N/A</v>
      </c>
      <c r="HS18" s="1" t="e">
        <v>#N/A</v>
      </c>
      <c r="HT18" s="1" t="e">
        <v>#N/A</v>
      </c>
      <c r="HU18" s="1" t="e">
        <v>#N/A</v>
      </c>
      <c r="HV18" t="e">
        <v>#N/A</v>
      </c>
      <c r="HW18" t="e">
        <v>#N/A</v>
      </c>
      <c r="HX18" t="e">
        <v>#N/A</v>
      </c>
      <c r="HY18" t="e">
        <v>#N/A</v>
      </c>
      <c r="HZ18" t="e">
        <v>#N/A</v>
      </c>
      <c r="IA18" t="e">
        <v>#N/A</v>
      </c>
      <c r="IB18" t="e">
        <v>#N/A</v>
      </c>
      <c r="IC18" t="e">
        <v>#N/A</v>
      </c>
      <c r="ID18" t="e">
        <f t="shared" si="51"/>
        <v>#N/A</v>
      </c>
      <c r="IE18" s="12"/>
      <c r="IF18" s="12"/>
      <c r="IG18" t="s">
        <v>2378</v>
      </c>
      <c r="IH18" s="37" t="s">
        <v>2737</v>
      </c>
      <c r="II18" s="1" t="e">
        <v>#N/A</v>
      </c>
      <c r="IJ18" s="1" t="e">
        <v>#N/A</v>
      </c>
      <c r="IK18" s="1" t="e">
        <v>#N/A</v>
      </c>
      <c r="IL18" s="1" t="e">
        <v>#N/A</v>
      </c>
      <c r="IM18" t="e">
        <v>#N/A</v>
      </c>
      <c r="IN18" t="e">
        <v>#N/A</v>
      </c>
      <c r="IO18" t="e">
        <v>#N/A</v>
      </c>
      <c r="IP18" t="e">
        <v>#N/A</v>
      </c>
      <c r="IQ18" t="e">
        <v>#N/A</v>
      </c>
      <c r="IR18" t="e">
        <v>#N/A</v>
      </c>
      <c r="IS18" t="e">
        <v>#N/A</v>
      </c>
      <c r="IT18" t="e">
        <v>#N/A</v>
      </c>
      <c r="IU18" t="e">
        <f t="shared" si="52"/>
        <v>#N/A</v>
      </c>
      <c r="IV18" s="12"/>
      <c r="IW18" s="12"/>
      <c r="IX18" t="s">
        <v>2378</v>
      </c>
      <c r="IY18" s="37" t="s">
        <v>2737</v>
      </c>
      <c r="IZ18" s="1" t="e">
        <v>#N/A</v>
      </c>
      <c r="JA18" s="1" t="e">
        <v>#N/A</v>
      </c>
      <c r="JB18" s="1" t="e">
        <v>#N/A</v>
      </c>
      <c r="JC18" s="1" t="e">
        <v>#N/A</v>
      </c>
      <c r="JD18" t="e">
        <v>#N/A</v>
      </c>
      <c r="JE18" t="e">
        <v>#N/A</v>
      </c>
      <c r="JF18" t="e">
        <v>#N/A</v>
      </c>
      <c r="JG1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f t="shared" si="53"/>
        <v>#N/A</v>
      </c>
      <c r="JN18" s="12"/>
      <c r="JO18" t="s">
        <v>2378</v>
      </c>
      <c r="JP18" s="37" t="s">
        <v>2737</v>
      </c>
      <c r="JQ18" s="12"/>
      <c r="JR18" s="1" t="e">
        <f t="shared" si="54"/>
        <v>#N/A</v>
      </c>
      <c r="JS18" s="12"/>
      <c r="JT18" s="12"/>
      <c r="JU18" s="12" t="e">
        <f t="shared" si="55"/>
        <v>#N/A</v>
      </c>
      <c r="JV18" t="e">
        <f t="shared" si="56"/>
        <v>#N/A</v>
      </c>
      <c r="JW18" t="e">
        <f t="shared" si="57"/>
        <v>#N/A</v>
      </c>
      <c r="JX18" t="e">
        <f t="shared" si="58"/>
        <v>#N/A</v>
      </c>
      <c r="JY18">
        <v>0</v>
      </c>
      <c r="JZ18">
        <v>0</v>
      </c>
      <c r="KA18">
        <v>0</v>
      </c>
      <c r="KB18" s="12" t="e">
        <f t="shared" si="59"/>
        <v>#N/A</v>
      </c>
      <c r="KC18" s="12" t="e">
        <f t="shared" si="60"/>
        <v>#N/A</v>
      </c>
      <c r="KE18" s="12" t="e">
        <f t="shared" si="61"/>
        <v>#N/A</v>
      </c>
      <c r="KF18" t="s">
        <v>2378</v>
      </c>
      <c r="KG18" s="37" t="s">
        <v>2737</v>
      </c>
      <c r="KI18" s="1" t="e">
        <f t="shared" si="0"/>
        <v>#N/A</v>
      </c>
      <c r="KL18" t="e">
        <f t="shared" si="62"/>
        <v>#N/A</v>
      </c>
      <c r="KS18" s="12" t="e">
        <f t="shared" si="1"/>
        <v>#N/A</v>
      </c>
      <c r="KT18" t="e">
        <f t="shared" si="63"/>
        <v>#N/A</v>
      </c>
      <c r="KU18">
        <f t="shared" si="2"/>
        <v>0</v>
      </c>
      <c r="KV18" s="12" t="e">
        <f t="shared" si="89"/>
        <v>#N/A</v>
      </c>
      <c r="KW18" t="e">
        <f t="shared" si="3"/>
        <v>#N/A</v>
      </c>
      <c r="KX18" t="s">
        <v>2378</v>
      </c>
      <c r="KY18" s="37" t="s">
        <v>2737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f t="shared" si="64"/>
        <v>#N/A</v>
      </c>
      <c r="LP18" s="12"/>
      <c r="LQ18" t="s">
        <v>2378</v>
      </c>
      <c r="LR18" s="37" t="s">
        <v>2737</v>
      </c>
      <c r="LU18" t="e">
        <v>#N/A</v>
      </c>
      <c r="LV18" t="e">
        <v>#N/A</v>
      </c>
      <c r="LW18" t="e">
        <v>#N/A</v>
      </c>
      <c r="LX18" t="e">
        <v>#N/A</v>
      </c>
      <c r="LY18" t="e">
        <v>#N/A</v>
      </c>
      <c r="LZ18" t="e">
        <v>#N/A</v>
      </c>
      <c r="MA18" t="e">
        <v>#N/A</v>
      </c>
      <c r="MB18" t="e">
        <v>#N/A</v>
      </c>
      <c r="MC18" t="e">
        <v>#N/A</v>
      </c>
      <c r="MD18" t="e">
        <v>#N/A</v>
      </c>
      <c r="ME18" t="e">
        <v>#N/A</v>
      </c>
      <c r="MF18" t="e">
        <v>#N/A</v>
      </c>
      <c r="MG18" t="e">
        <f t="shared" si="66"/>
        <v>#N/A</v>
      </c>
      <c r="MI18" s="12"/>
      <c r="MJ18" t="s">
        <v>2378</v>
      </c>
      <c r="MK18" s="37" t="s">
        <v>2737</v>
      </c>
      <c r="MN18" t="e">
        <v>#N/A</v>
      </c>
      <c r="MO18" t="e">
        <v>#N/A</v>
      </c>
      <c r="MP18" t="e">
        <v>#N/A</v>
      </c>
      <c r="MQ18" t="e">
        <v>#N/A</v>
      </c>
      <c r="MR18" t="e">
        <v>#N/A</v>
      </c>
      <c r="MS18" t="e">
        <v>#N/A</v>
      </c>
      <c r="MT18" t="e">
        <v>#N/A</v>
      </c>
      <c r="MU18" t="e">
        <v>#N/A</v>
      </c>
      <c r="MV18" t="e">
        <v>#N/A</v>
      </c>
      <c r="MW18" t="e">
        <v>#N/A</v>
      </c>
      <c r="MX18" t="e">
        <v>#N/A</v>
      </c>
      <c r="MY18" t="e">
        <v>#N/A</v>
      </c>
      <c r="MZ18" t="e">
        <f t="shared" si="68"/>
        <v>#N/A</v>
      </c>
      <c r="NB18" s="12"/>
      <c r="NC18" t="s">
        <v>2378</v>
      </c>
      <c r="ND18" s="37" t="s">
        <v>2737</v>
      </c>
      <c r="NG18" t="e">
        <v>#N/A</v>
      </c>
      <c r="NH18" t="e">
        <v>#N/A</v>
      </c>
      <c r="NI18" t="e">
        <v>#N/A</v>
      </c>
      <c r="NJ18" t="e">
        <v>#N/A</v>
      </c>
      <c r="NK18" t="e">
        <v>#N/A</v>
      </c>
      <c r="NL18" t="e">
        <v>#N/A</v>
      </c>
      <c r="NM18" t="e">
        <v>#N/A</v>
      </c>
      <c r="NN18" t="e">
        <v>#N/A</v>
      </c>
      <c r="NO18" t="e">
        <v>#N/A</v>
      </c>
      <c r="NP18" t="e">
        <v>#N/A</v>
      </c>
      <c r="NQ18" t="e">
        <v>#N/A</v>
      </c>
      <c r="NR18" t="e">
        <v>#N/A</v>
      </c>
      <c r="NS18" t="e">
        <f t="shared" si="70"/>
        <v>#N/A</v>
      </c>
      <c r="NU18" s="12"/>
      <c r="NV18" t="s">
        <v>2378</v>
      </c>
      <c r="NW18" s="37" t="s">
        <v>2737</v>
      </c>
      <c r="NZ18" t="e">
        <v>#N/A</v>
      </c>
      <c r="OA18" t="e">
        <v>#N/A</v>
      </c>
      <c r="OB18" t="e">
        <v>#N/A</v>
      </c>
      <c r="OC18" t="e">
        <v>#N/A</v>
      </c>
      <c r="OD18" t="e">
        <v>#N/A</v>
      </c>
      <c r="OE18" t="e">
        <v>#N/A</v>
      </c>
      <c r="OF18" t="e">
        <v>#N/A</v>
      </c>
      <c r="OG18" t="e">
        <v>#N/A</v>
      </c>
      <c r="OH18" t="e">
        <v>#N/A</v>
      </c>
      <c r="OI18" t="e">
        <v>#N/A</v>
      </c>
      <c r="OJ18" t="e">
        <v>#N/A</v>
      </c>
      <c r="OK18" t="e">
        <v>#N/A</v>
      </c>
      <c r="OL18" t="e">
        <f t="shared" si="72"/>
        <v>#N/A</v>
      </c>
      <c r="ON18" s="12"/>
      <c r="OO18" t="s">
        <v>2378</v>
      </c>
      <c r="OP18" s="37" t="s">
        <v>2737</v>
      </c>
      <c r="OS18" t="e">
        <v>#N/A</v>
      </c>
      <c r="OT18" t="e">
        <v>#N/A</v>
      </c>
      <c r="OU18" t="e">
        <v>#N/A</v>
      </c>
      <c r="OV18" t="e">
        <v>#N/A</v>
      </c>
      <c r="OW18" t="e">
        <v>#N/A</v>
      </c>
      <c r="OX18" t="e">
        <v>#N/A</v>
      </c>
      <c r="OY18" t="e">
        <v>#N/A</v>
      </c>
      <c r="OZ18" t="e">
        <v>#N/A</v>
      </c>
      <c r="PA18" t="e">
        <v>#N/A</v>
      </c>
      <c r="PB18" t="e">
        <v>#N/A</v>
      </c>
      <c r="PC18" t="e">
        <v>#N/A</v>
      </c>
      <c r="PD18" t="e">
        <v>#N/A</v>
      </c>
      <c r="PE18" t="e">
        <f t="shared" si="74"/>
        <v>#N/A</v>
      </c>
      <c r="PG18" s="12"/>
      <c r="PH18" t="s">
        <v>2378</v>
      </c>
      <c r="PI18" s="37" t="s">
        <v>2737</v>
      </c>
      <c r="PL18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t="e">
        <v>#N/A</v>
      </c>
      <c r="PT18" t="e">
        <v>#N/A</v>
      </c>
      <c r="PU18" t="e">
        <v>#N/A</v>
      </c>
      <c r="PV18" t="e">
        <v>#N/A</v>
      </c>
      <c r="PW18" t="e">
        <v>#N/A</v>
      </c>
      <c r="PX18" t="e">
        <f t="shared" si="4"/>
        <v>#N/A</v>
      </c>
      <c r="PZ18" s="12"/>
      <c r="QA18" t="s">
        <v>2378</v>
      </c>
      <c r="QB18" s="37" t="s">
        <v>2737</v>
      </c>
      <c r="QE18" t="e">
        <v>#N/A</v>
      </c>
      <c r="QF18" t="e">
        <v>#N/A</v>
      </c>
      <c r="QG18" t="e">
        <v>#N/A</v>
      </c>
      <c r="QH18" t="e">
        <v>#N/A</v>
      </c>
      <c r="QI18" t="e">
        <v>#N/A</v>
      </c>
      <c r="QJ18" t="e">
        <v>#N/A</v>
      </c>
      <c r="QK18" t="e">
        <v>#N/A</v>
      </c>
      <c r="QL18" t="e">
        <v>#N/A</v>
      </c>
      <c r="QM18" t="e">
        <v>#N/A</v>
      </c>
      <c r="QN18" t="e">
        <v>#N/A</v>
      </c>
      <c r="QO18" t="e">
        <v>#N/A</v>
      </c>
      <c r="QP18" t="e">
        <v>#N/A</v>
      </c>
      <c r="QQ18" t="e">
        <f t="shared" si="75"/>
        <v>#N/A</v>
      </c>
      <c r="QS18" s="12" t="e">
        <f t="shared" si="76"/>
        <v>#N/A</v>
      </c>
      <c r="QT18" t="s">
        <v>2378</v>
      </c>
      <c r="QU18" s="37" t="s">
        <v>2737</v>
      </c>
      <c r="QX18" t="e">
        <v>#N/A</v>
      </c>
      <c r="QY18" t="e">
        <v>#N/A</v>
      </c>
      <c r="QZ18" t="e">
        <v>#N/A</v>
      </c>
      <c r="RA18" t="e">
        <v>#N/A</v>
      </c>
      <c r="RB18" t="e">
        <v>#N/A</v>
      </c>
      <c r="RC18" t="e">
        <f t="shared" si="77"/>
        <v>#N/A</v>
      </c>
      <c r="RD18" t="e">
        <f t="shared" si="5"/>
        <v>#N/A</v>
      </c>
      <c r="RE18" t="e">
        <f t="shared" si="6"/>
        <v>#N/A</v>
      </c>
      <c r="RF18" t="e">
        <v>#N/A</v>
      </c>
      <c r="RG18" t="e">
        <v>#N/A</v>
      </c>
      <c r="RH18" t="e">
        <v>#N/A</v>
      </c>
      <c r="RI18" t="e">
        <v>#N/A</v>
      </c>
      <c r="RJ18" t="e">
        <f t="shared" si="78"/>
        <v>#N/A</v>
      </c>
      <c r="RK18">
        <f t="shared" si="79"/>
        <v>0</v>
      </c>
      <c r="RL18" s="12" t="e">
        <f t="shared" si="80"/>
        <v>#N/A</v>
      </c>
      <c r="RM18" s="1" t="e">
        <f t="shared" si="81"/>
        <v>#N/A</v>
      </c>
      <c r="RN18" t="s">
        <v>2378</v>
      </c>
      <c r="RO18" s="37" t="s">
        <v>2737</v>
      </c>
      <c r="RR18" t="e">
        <v>#N/A</v>
      </c>
      <c r="RS18" t="e">
        <v>#N/A</v>
      </c>
      <c r="RT18" t="e">
        <v>#N/A</v>
      </c>
      <c r="RU18" t="e">
        <v>#N/A</v>
      </c>
      <c r="RV18" t="e">
        <v>#N/A</v>
      </c>
      <c r="RW18" t="e">
        <v>#N/A</v>
      </c>
      <c r="RX18" t="e">
        <v>#N/A</v>
      </c>
      <c r="RY18" t="e">
        <v>#N/A</v>
      </c>
      <c r="RZ18" t="e">
        <v>#N/A</v>
      </c>
      <c r="SA18" t="e">
        <v>#N/A</v>
      </c>
      <c r="SB18" t="e">
        <v>#N/A</v>
      </c>
      <c r="SC18" t="e">
        <v>#N/A</v>
      </c>
      <c r="SD18" t="e">
        <f t="shared" si="7"/>
        <v>#N/A</v>
      </c>
      <c r="SF18" s="12"/>
      <c r="SG18" t="s">
        <v>2378</v>
      </c>
      <c r="SH18" s="37" t="s">
        <v>2737</v>
      </c>
      <c r="SK18" t="e">
        <v>#N/A</v>
      </c>
      <c r="SL18" t="e">
        <v>#N/A</v>
      </c>
      <c r="SM18" t="e">
        <v>#N/A</v>
      </c>
      <c r="SN18" t="e">
        <v>#N/A</v>
      </c>
      <c r="SO18" t="e">
        <v>#N/A</v>
      </c>
      <c r="SP18" t="e">
        <v>#N/A</v>
      </c>
      <c r="SQ18" t="e">
        <v>#N/A</v>
      </c>
      <c r="SR18" t="e">
        <v>#N/A</v>
      </c>
      <c r="SS18" t="e">
        <v>#N/A</v>
      </c>
      <c r="ST18" t="e">
        <v>#N/A</v>
      </c>
      <c r="SU18" t="e">
        <v>#N/A</v>
      </c>
      <c r="SV18" t="e">
        <v>#N/A</v>
      </c>
      <c r="SW18" t="e">
        <f t="shared" si="8"/>
        <v>#N/A</v>
      </c>
      <c r="SY18" s="12"/>
      <c r="SZ18" t="s">
        <v>2378</v>
      </c>
      <c r="TA18" s="37" t="s">
        <v>2737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K18" t="e">
        <v>#N/A</v>
      </c>
      <c r="TL18" t="e">
        <v>#N/A</v>
      </c>
      <c r="TM18" t="e">
        <v>#N/A</v>
      </c>
      <c r="TN18" t="e">
        <v>#N/A</v>
      </c>
      <c r="TO18" t="e">
        <v>#N/A</v>
      </c>
      <c r="TR18" s="12"/>
      <c r="TS18" t="s">
        <v>2378</v>
      </c>
      <c r="TT18" s="37" t="s">
        <v>2737</v>
      </c>
      <c r="TW18" t="e">
        <v>#N/A</v>
      </c>
      <c r="TX18" t="e">
        <v>#N/A</v>
      </c>
      <c r="TY18" t="e">
        <v>#N/A</v>
      </c>
      <c r="TZ18" t="e">
        <v>#N/A</v>
      </c>
      <c r="UA18" t="e">
        <v>#N/A</v>
      </c>
      <c r="UB18" t="e">
        <v>#N/A</v>
      </c>
      <c r="UC18" t="e">
        <v>#N/A</v>
      </c>
      <c r="UD18" t="e">
        <v>#N/A</v>
      </c>
      <c r="UE18" t="e">
        <v>#N/A</v>
      </c>
      <c r="UF18" t="e">
        <v>#N/A</v>
      </c>
      <c r="UG18" t="e">
        <v>#N/A</v>
      </c>
      <c r="UH18" t="e">
        <v>#N/A</v>
      </c>
      <c r="UK18" s="12"/>
      <c r="UL18" t="s">
        <v>2378</v>
      </c>
      <c r="UM18" s="37" t="s">
        <v>2737</v>
      </c>
      <c r="UP18" t="e">
        <v>#N/A</v>
      </c>
      <c r="UQ18" t="e">
        <v>#N/A</v>
      </c>
      <c r="UR18" t="e">
        <v>#N/A</v>
      </c>
      <c r="US18" t="e">
        <v>#N/A</v>
      </c>
      <c r="UT18" t="e">
        <v>#N/A</v>
      </c>
      <c r="UU18" t="e">
        <v>#N/A</v>
      </c>
      <c r="UV18" t="e">
        <v>#N/A</v>
      </c>
      <c r="UW18" t="e">
        <v>#N/A</v>
      </c>
      <c r="UX18" t="e">
        <v>#N/A</v>
      </c>
      <c r="UY18" t="e">
        <v>#N/A</v>
      </c>
      <c r="UZ18" t="e">
        <v>#N/A</v>
      </c>
      <c r="VA18" t="e">
        <v>#N/A</v>
      </c>
      <c r="VB18" t="e">
        <f t="shared" ref="VB18:VB25" si="101">UU18-UW18</f>
        <v>#N/A</v>
      </c>
      <c r="VD18" s="12" t="e">
        <f t="shared" ref="VD18:VD25" si="102">VB18/VC18*100</f>
        <v>#N/A</v>
      </c>
      <c r="VE18" t="s">
        <v>2378</v>
      </c>
      <c r="VF18" s="37" t="s">
        <v>2737</v>
      </c>
      <c r="VI18" t="e">
        <v>#N/A</v>
      </c>
      <c r="VJ18" t="e">
        <v>#N/A</v>
      </c>
      <c r="VK18" t="e">
        <v>#N/A</v>
      </c>
      <c r="VL18" t="e">
        <v>#N/A</v>
      </c>
      <c r="VM18" t="e">
        <v>#N/A</v>
      </c>
      <c r="VN18" t="e">
        <v>#N/A</v>
      </c>
      <c r="VO18" t="e">
        <v>#N/A</v>
      </c>
      <c r="VP18" t="e">
        <v>#N/A</v>
      </c>
      <c r="VQ18" t="e">
        <v>#N/A</v>
      </c>
      <c r="VR18" t="e">
        <v>#N/A</v>
      </c>
      <c r="VS18" t="e">
        <v>#N/A</v>
      </c>
      <c r="VT18" t="e">
        <v>#N/A</v>
      </c>
      <c r="VU18" t="e">
        <f t="shared" ref="VU18:VU25" si="103">VN18-VP18</f>
        <v>#N/A</v>
      </c>
      <c r="VW18" s="12" t="e">
        <f t="shared" ref="VW18:VW25" si="104">VU18/VV18*100</f>
        <v>#N/A</v>
      </c>
      <c r="VX18" t="s">
        <v>2378</v>
      </c>
      <c r="VY18" s="37" t="s">
        <v>2737</v>
      </c>
      <c r="WB18" t="e">
        <v>#N/A</v>
      </c>
      <c r="WC18" t="e">
        <v>#N/A</v>
      </c>
      <c r="WD18" t="e">
        <v>#N/A</v>
      </c>
      <c r="WE18" t="e">
        <v>#N/A</v>
      </c>
      <c r="WF18" t="e">
        <v>#N/A</v>
      </c>
      <c r="WG18" t="e">
        <v>#N/A</v>
      </c>
      <c r="WH18" t="e">
        <v>#N/A</v>
      </c>
      <c r="WI18" t="e">
        <v>#N/A</v>
      </c>
      <c r="WJ18" t="e">
        <v>#N/A</v>
      </c>
      <c r="WK18" t="e">
        <v>#N/A</v>
      </c>
      <c r="WL18" t="e">
        <v>#N/A</v>
      </c>
      <c r="WM18" t="e">
        <v>#N/A</v>
      </c>
      <c r="WN18" t="e">
        <f t="shared" ref="WN18:WN25" si="105">WG18-WI18</f>
        <v>#N/A</v>
      </c>
      <c r="WP18" s="12" t="e">
        <f t="shared" ref="WP18:WP25" si="106">WN18/WO18*100</f>
        <v>#N/A</v>
      </c>
      <c r="WQ18" t="s">
        <v>2378</v>
      </c>
      <c r="WR18" s="37" t="s">
        <v>2737</v>
      </c>
      <c r="WU18" t="e">
        <v>#N/A</v>
      </c>
      <c r="WV18" t="e">
        <v>#N/A</v>
      </c>
      <c r="WW18" t="e">
        <v>#N/A</v>
      </c>
      <c r="WX18" t="e">
        <v>#N/A</v>
      </c>
      <c r="WY18" t="e">
        <v>#N/A</v>
      </c>
      <c r="WZ18" t="e">
        <v>#N/A</v>
      </c>
      <c r="XA18" t="e">
        <v>#N/A</v>
      </c>
      <c r="XB18" t="e">
        <v>#N/A</v>
      </c>
      <c r="XC18" t="e">
        <v>#N/A</v>
      </c>
      <c r="XD18" t="e">
        <v>#N/A</v>
      </c>
      <c r="XE18" t="e">
        <v>#N/A</v>
      </c>
      <c r="XF18" t="e">
        <v>#N/A</v>
      </c>
      <c r="XG18" t="e">
        <f t="shared" ref="XG18:XG25" si="107">WZ18-XB18</f>
        <v>#N/A</v>
      </c>
      <c r="XI18" s="12" t="e">
        <f t="shared" ref="XI18:XI25" si="108">XG18/XH18*100</f>
        <v>#N/A</v>
      </c>
      <c r="XJ18" t="s">
        <v>2378</v>
      </c>
      <c r="XK18" s="37" t="s">
        <v>2737</v>
      </c>
      <c r="XN18" t="e">
        <v>#N/A</v>
      </c>
      <c r="XO18" s="1" t="e">
        <f t="shared" si="82"/>
        <v>#N/A</v>
      </c>
      <c r="XP18" t="e">
        <v>#N/A</v>
      </c>
      <c r="XQ18" t="e">
        <v>#N/A</v>
      </c>
      <c r="XR18" t="e">
        <v>#N/A</v>
      </c>
      <c r="XS18" t="e">
        <v>#N/A</v>
      </c>
      <c r="XT18" t="e">
        <v>#N/A</v>
      </c>
      <c r="XU18" t="e">
        <v>#N/A</v>
      </c>
      <c r="XV18" t="e">
        <v>#N/A</v>
      </c>
      <c r="XW18" t="e">
        <v>#N/A</v>
      </c>
      <c r="XX18" t="e">
        <v>#N/A</v>
      </c>
      <c r="XY18" t="e">
        <v>#N/A</v>
      </c>
      <c r="XZ18" t="e">
        <f t="shared" ref="XZ18:XZ25" si="109">XS18-XU18</f>
        <v>#N/A</v>
      </c>
      <c r="YA18">
        <f t="shared" si="83"/>
        <v>0</v>
      </c>
      <c r="YB18" s="12" t="e">
        <f t="shared" ref="YB18:YB25" si="110">XZ18/YA18*100</f>
        <v>#N/A</v>
      </c>
    </row>
    <row r="19" spans="1:652">
      <c r="A19" t="s">
        <v>2379</v>
      </c>
      <c r="B19" s="37" t="s">
        <v>2736</v>
      </c>
      <c r="C19" t="s">
        <v>2690</v>
      </c>
      <c r="D19">
        <v>4</v>
      </c>
      <c r="E19" s="1">
        <v>8.0671296296296297E-2</v>
      </c>
      <c r="F19" s="1">
        <v>7.105324074074075E-2</v>
      </c>
      <c r="G19" s="1">
        <v>3.1134259259259257E-3</v>
      </c>
      <c r="H19" s="1">
        <v>6.4930555555555549E-3</v>
      </c>
      <c r="I19">
        <v>8</v>
      </c>
      <c r="J19">
        <v>95</v>
      </c>
      <c r="K19">
        <v>95</v>
      </c>
      <c r="L19">
        <v>1</v>
      </c>
      <c r="M19">
        <v>0</v>
      </c>
      <c r="N19">
        <v>0</v>
      </c>
      <c r="O19">
        <v>0</v>
      </c>
      <c r="P19">
        <v>98.96</v>
      </c>
      <c r="Q19">
        <f t="shared" si="24"/>
        <v>94</v>
      </c>
      <c r="R19">
        <v>262</v>
      </c>
      <c r="S19" s="12">
        <f t="shared" si="25"/>
        <v>35.877862595419849</v>
      </c>
      <c r="T19" t="s">
        <v>2379</v>
      </c>
      <c r="U19" s="37" t="s">
        <v>2736</v>
      </c>
      <c r="V19" s="1">
        <v>0.44004629629629632</v>
      </c>
      <c r="W19" s="1">
        <v>0.32952546296296298</v>
      </c>
      <c r="X19" s="1">
        <v>8.7754629629629641E-2</v>
      </c>
      <c r="Y19" s="1">
        <v>2.2754629629629628E-2</v>
      </c>
      <c r="Z19">
        <v>21</v>
      </c>
      <c r="AA19">
        <v>507</v>
      </c>
      <c r="AB19">
        <v>347</v>
      </c>
      <c r="AC19">
        <v>4</v>
      </c>
      <c r="AD19">
        <v>0</v>
      </c>
      <c r="AE19">
        <v>0</v>
      </c>
      <c r="AF19">
        <v>0</v>
      </c>
      <c r="AG19">
        <v>98.86</v>
      </c>
      <c r="AH19">
        <f t="shared" si="26"/>
        <v>503</v>
      </c>
      <c r="AI19">
        <v>524</v>
      </c>
      <c r="AJ19" s="12">
        <f t="shared" ref="AJ19" si="111">AH19/AI19*100</f>
        <v>95.992366412213741</v>
      </c>
      <c r="AK19" t="s">
        <v>2379</v>
      </c>
      <c r="AL19" s="37" t="s">
        <v>2736</v>
      </c>
      <c r="AM19" s="1">
        <v>0.37927083333333328</v>
      </c>
      <c r="AN19" s="1">
        <v>0.35151620370370368</v>
      </c>
      <c r="AO19" s="1">
        <v>1.2592592592592593E-2</v>
      </c>
      <c r="AP19" s="1">
        <v>1.5162037037037036E-2</v>
      </c>
      <c r="AQ19">
        <v>66</v>
      </c>
      <c r="AR19">
        <v>575</v>
      </c>
      <c r="AS19">
        <v>577</v>
      </c>
      <c r="AT19">
        <v>30</v>
      </c>
      <c r="AU19">
        <v>0</v>
      </c>
      <c r="AV19">
        <v>0</v>
      </c>
      <c r="AW19">
        <v>0</v>
      </c>
      <c r="AX19">
        <v>95.06</v>
      </c>
      <c r="AY19">
        <f t="shared" si="28"/>
        <v>545</v>
      </c>
      <c r="AZ19">
        <v>524</v>
      </c>
      <c r="BA19" s="12">
        <f t="shared" ref="BA19" si="112">AY19/AZ19*100</f>
        <v>104.00763358778626</v>
      </c>
      <c r="BB19" t="s">
        <v>2379</v>
      </c>
      <c r="BC19" s="37" t="s">
        <v>2736</v>
      </c>
      <c r="BD19" s="1">
        <v>0.3222800925925926</v>
      </c>
      <c r="BE19" s="1">
        <v>0.28371527777777777</v>
      </c>
      <c r="BF19" s="1">
        <v>7.8472222222222224E-3</v>
      </c>
      <c r="BG19" s="1">
        <v>3.0706018518518521E-2</v>
      </c>
      <c r="BH19">
        <v>90</v>
      </c>
      <c r="BI19">
        <v>558</v>
      </c>
      <c r="BJ19">
        <v>403</v>
      </c>
      <c r="BK19">
        <v>13</v>
      </c>
      <c r="BL19">
        <v>0</v>
      </c>
      <c r="BM19">
        <v>0</v>
      </c>
      <c r="BN19">
        <v>0</v>
      </c>
      <c r="BO19">
        <v>96.88</v>
      </c>
      <c r="BP19">
        <f t="shared" si="30"/>
        <v>545</v>
      </c>
      <c r="BQ19">
        <v>524</v>
      </c>
      <c r="BR19" s="12">
        <f t="shared" ref="BR19" si="113">BP19/BQ19*100</f>
        <v>104.00763358778626</v>
      </c>
      <c r="BS19" t="s">
        <v>2379</v>
      </c>
      <c r="BT19" s="37" t="s">
        <v>2736</v>
      </c>
      <c r="BU19" s="1">
        <v>1.7870370370370373E-2</v>
      </c>
      <c r="BV19" s="1">
        <v>1.5092592592592593E-2</v>
      </c>
      <c r="BW19" s="1">
        <v>1.8981481481481482E-3</v>
      </c>
      <c r="BX19" s="1">
        <v>8.6805555555555551E-4</v>
      </c>
      <c r="BY19">
        <v>12</v>
      </c>
      <c r="BZ19">
        <v>27</v>
      </c>
      <c r="CA19">
        <v>262</v>
      </c>
      <c r="CB19">
        <v>20</v>
      </c>
      <c r="CC19">
        <v>0</v>
      </c>
      <c r="CD19">
        <v>0</v>
      </c>
      <c r="CE19">
        <v>0</v>
      </c>
      <c r="CF19">
        <v>92.91</v>
      </c>
      <c r="CG19">
        <f t="shared" si="32"/>
        <v>7</v>
      </c>
      <c r="CI19" s="12"/>
      <c r="CJ19" t="s">
        <v>2379</v>
      </c>
      <c r="CK19" s="37" t="s">
        <v>2736</v>
      </c>
      <c r="CL19" s="1">
        <v>0</v>
      </c>
      <c r="CM19" s="1">
        <v>0</v>
      </c>
      <c r="CN19" s="1">
        <v>0</v>
      </c>
      <c r="CO19" s="1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100</v>
      </c>
      <c r="CX19">
        <f t="shared" si="33"/>
        <v>0</v>
      </c>
      <c r="CZ19" s="12"/>
      <c r="DA19" t="s">
        <v>2379</v>
      </c>
      <c r="DB19" s="37" t="s">
        <v>2736</v>
      </c>
      <c r="DC19" s="1">
        <v>0</v>
      </c>
      <c r="DD19" s="1">
        <v>0</v>
      </c>
      <c r="DE19" s="1">
        <v>0</v>
      </c>
      <c r="DF19" s="1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f t="shared" si="34"/>
        <v>0</v>
      </c>
      <c r="DQ19" s="12"/>
      <c r="DR19" t="s">
        <v>2379</v>
      </c>
      <c r="DS19" s="37" t="s">
        <v>2736</v>
      </c>
      <c r="DT19" s="12"/>
      <c r="DU19" s="1">
        <v>1.5092592592592593E-2</v>
      </c>
      <c r="DV19" s="12"/>
      <c r="DW19" s="12"/>
      <c r="DX19" s="12"/>
      <c r="DY19">
        <f t="shared" si="35"/>
        <v>27</v>
      </c>
      <c r="DZ19">
        <f t="shared" si="36"/>
        <v>263</v>
      </c>
      <c r="EA19">
        <f t="shared" si="37"/>
        <v>20</v>
      </c>
      <c r="EB19">
        <v>0</v>
      </c>
      <c r="EC19">
        <v>0</v>
      </c>
      <c r="ED19">
        <v>0</v>
      </c>
      <c r="EE19" s="12">
        <f t="shared" si="38"/>
        <v>92.91</v>
      </c>
      <c r="EF19">
        <f t="shared" si="39"/>
        <v>7</v>
      </c>
      <c r="EH19" s="12"/>
      <c r="EI19" t="s">
        <v>2379</v>
      </c>
      <c r="EJ19" s="37" t="s">
        <v>2736</v>
      </c>
      <c r="EK19" s="1"/>
      <c r="EL19" s="1">
        <f t="shared" si="41"/>
        <v>0.21018055555555559</v>
      </c>
      <c r="EM19" s="1"/>
      <c r="EN19" s="1"/>
      <c r="EO19">
        <f t="shared" si="42"/>
        <v>197</v>
      </c>
      <c r="EV19" s="102">
        <f t="shared" si="43"/>
        <v>96.533999999999992</v>
      </c>
      <c r="EW19">
        <f t="shared" si="44"/>
        <v>1694</v>
      </c>
      <c r="EX19">
        <f t="shared" si="45"/>
        <v>1834</v>
      </c>
      <c r="EY19" s="12">
        <f t="shared" si="46"/>
        <v>92.36641221374046</v>
      </c>
      <c r="EZ19" t="s">
        <v>2379</v>
      </c>
      <c r="FA19" s="37" t="s">
        <v>2736</v>
      </c>
      <c r="FB19" s="1">
        <v>0.23193287037037036</v>
      </c>
      <c r="FC19" s="1">
        <v>0.20322916666666666</v>
      </c>
      <c r="FD19" s="1">
        <v>1.2581018518518519E-2</v>
      </c>
      <c r="FE19" s="1">
        <v>1.6111111111111111E-2</v>
      </c>
      <c r="FF19">
        <v>79</v>
      </c>
      <c r="FG19">
        <v>551</v>
      </c>
      <c r="FH19">
        <v>536</v>
      </c>
      <c r="FI19">
        <v>16</v>
      </c>
      <c r="FJ19">
        <v>0</v>
      </c>
      <c r="FK19">
        <v>0</v>
      </c>
      <c r="FL19">
        <v>0</v>
      </c>
      <c r="FM19">
        <v>97.1</v>
      </c>
      <c r="FN19">
        <f t="shared" si="47"/>
        <v>535</v>
      </c>
      <c r="FO19">
        <v>524</v>
      </c>
      <c r="FP19" s="12">
        <f t="shared" si="85"/>
        <v>102.09923664122138</v>
      </c>
      <c r="FQ19" t="s">
        <v>2379</v>
      </c>
      <c r="FR19" s="37" t="s">
        <v>2736</v>
      </c>
      <c r="FS19" s="1">
        <v>0.29961805555555554</v>
      </c>
      <c r="FT19" s="1">
        <v>0.27120370370370367</v>
      </c>
      <c r="FU19" s="1">
        <v>1.0532407407407407E-2</v>
      </c>
      <c r="FV19" s="1">
        <v>1.7870370370370373E-2</v>
      </c>
      <c r="FW19">
        <v>27</v>
      </c>
      <c r="FX19">
        <v>574</v>
      </c>
      <c r="FY19">
        <v>428</v>
      </c>
      <c r="FZ19">
        <v>8</v>
      </c>
      <c r="GA19">
        <v>0</v>
      </c>
      <c r="GB19">
        <v>0</v>
      </c>
      <c r="GC19">
        <v>0</v>
      </c>
      <c r="GD19">
        <v>98.17</v>
      </c>
      <c r="GE19">
        <f t="shared" si="48"/>
        <v>566</v>
      </c>
      <c r="GF19">
        <v>524</v>
      </c>
      <c r="GG19" s="12">
        <f t="shared" si="86"/>
        <v>108.01526717557253</v>
      </c>
      <c r="GH19" t="s">
        <v>2379</v>
      </c>
      <c r="GI19" s="37" t="s">
        <v>2736</v>
      </c>
      <c r="GJ19" s="1">
        <v>4.7453703703703703E-3</v>
      </c>
      <c r="GK19" s="1">
        <v>4.1666666666666666E-3</v>
      </c>
      <c r="GL19" s="1">
        <v>1.1574074074074073E-5</v>
      </c>
      <c r="GM19" s="1">
        <v>5.5555555555555556E-4</v>
      </c>
      <c r="GN19">
        <v>4</v>
      </c>
      <c r="GO19">
        <v>4</v>
      </c>
      <c r="GP19">
        <v>141</v>
      </c>
      <c r="GQ19">
        <v>5</v>
      </c>
      <c r="GR19">
        <v>0</v>
      </c>
      <c r="GS19">
        <v>0</v>
      </c>
      <c r="GT19">
        <v>0</v>
      </c>
      <c r="GU19">
        <v>96.58</v>
      </c>
      <c r="GV19">
        <f t="shared" si="49"/>
        <v>-1</v>
      </c>
      <c r="GX19" s="12" t="e">
        <f t="shared" si="87"/>
        <v>#DIV/0!</v>
      </c>
      <c r="GY19" t="s">
        <v>2379</v>
      </c>
      <c r="GZ19" s="37" t="s">
        <v>2737</v>
      </c>
      <c r="HA19" s="1">
        <v>9.2592592592592588E-5</v>
      </c>
      <c r="HB19" s="1">
        <v>9.2592592592592588E-5</v>
      </c>
      <c r="HC19" s="1">
        <v>0</v>
      </c>
      <c r="HD19" s="1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O19" s="12" t="e">
        <f t="shared" si="88"/>
        <v>#DIV/0!</v>
      </c>
      <c r="HP19" t="s">
        <v>2379</v>
      </c>
      <c r="HQ19" s="37" t="s">
        <v>2737</v>
      </c>
      <c r="HR19" s="1">
        <v>0</v>
      </c>
      <c r="HS19" s="1">
        <v>0</v>
      </c>
      <c r="HT19" s="1">
        <v>0</v>
      </c>
      <c r="HU19" s="1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f t="shared" si="51"/>
        <v>0</v>
      </c>
      <c r="IE19" s="12"/>
      <c r="IF19" s="12"/>
      <c r="IG19" t="s">
        <v>2379</v>
      </c>
      <c r="IH19" s="37" t="s">
        <v>2737</v>
      </c>
      <c r="II19" s="1">
        <v>0</v>
      </c>
      <c r="IJ19" s="1">
        <v>0</v>
      </c>
      <c r="IK19" s="1">
        <v>0</v>
      </c>
      <c r="IL19" s="1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f t="shared" si="52"/>
        <v>0</v>
      </c>
      <c r="IV19" s="12"/>
      <c r="IW19" s="12"/>
      <c r="IX19" t="s">
        <v>2379</v>
      </c>
      <c r="IY19" s="37" t="s">
        <v>2737</v>
      </c>
      <c r="IZ19" s="1">
        <v>0</v>
      </c>
      <c r="JA19" s="1">
        <v>0</v>
      </c>
      <c r="JB19" s="1">
        <v>0</v>
      </c>
      <c r="JC19" s="1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f t="shared" si="53"/>
        <v>0</v>
      </c>
      <c r="JN19" s="12"/>
      <c r="JO19" t="s">
        <v>2379</v>
      </c>
      <c r="JP19" s="37" t="s">
        <v>2737</v>
      </c>
      <c r="JQ19" s="12"/>
      <c r="JR19" s="1">
        <f t="shared" si="54"/>
        <v>9.2592592592592588E-5</v>
      </c>
      <c r="JS19" s="12"/>
      <c r="JT19" s="12"/>
      <c r="JU19" s="12">
        <f t="shared" si="55"/>
        <v>0</v>
      </c>
      <c r="JV19">
        <f t="shared" si="56"/>
        <v>0</v>
      </c>
      <c r="JW19">
        <f t="shared" si="57"/>
        <v>0</v>
      </c>
      <c r="JX19">
        <f t="shared" si="58"/>
        <v>0</v>
      </c>
      <c r="JY19">
        <v>0</v>
      </c>
      <c r="JZ19">
        <v>0</v>
      </c>
      <c r="KA19">
        <v>0</v>
      </c>
      <c r="KB19" s="12">
        <f t="shared" si="59"/>
        <v>0</v>
      </c>
      <c r="KC19" s="12">
        <f t="shared" si="60"/>
        <v>0</v>
      </c>
      <c r="KE19" s="12" t="e">
        <f t="shared" si="61"/>
        <v>#DIV/0!</v>
      </c>
      <c r="KF19" t="s">
        <v>2379</v>
      </c>
      <c r="KG19" s="37" t="s">
        <v>2736</v>
      </c>
      <c r="KH19" s="1"/>
      <c r="KI19" s="1">
        <f t="shared" si="0"/>
        <v>0.11967303240740738</v>
      </c>
      <c r="KJ19" s="1"/>
      <c r="KK19" s="1"/>
      <c r="KL19">
        <f t="shared" si="62"/>
        <v>110</v>
      </c>
      <c r="KS19" s="12">
        <f t="shared" si="1"/>
        <v>97.283333333333317</v>
      </c>
      <c r="KT19">
        <f t="shared" si="63"/>
        <v>1100</v>
      </c>
      <c r="KU19">
        <f t="shared" si="2"/>
        <v>1048</v>
      </c>
      <c r="KV19" s="12">
        <f t="shared" si="89"/>
        <v>104.96183206106871</v>
      </c>
      <c r="KW19">
        <f t="shared" si="3"/>
        <v>27.5</v>
      </c>
      <c r="KX19" t="s">
        <v>2379</v>
      </c>
      <c r="KY19" s="37" t="s">
        <v>2736</v>
      </c>
      <c r="KZ19" t="s">
        <v>2690</v>
      </c>
      <c r="LB19" s="1">
        <v>0</v>
      </c>
      <c r="LC19" s="1">
        <v>0</v>
      </c>
      <c r="LD19" s="1">
        <v>0</v>
      </c>
      <c r="LE19" s="1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f t="shared" si="64"/>
        <v>0</v>
      </c>
      <c r="LP19" s="12"/>
      <c r="LQ19" t="s">
        <v>2379</v>
      </c>
      <c r="LR19" s="37" t="s">
        <v>2736</v>
      </c>
      <c r="LS19" t="s">
        <v>2690</v>
      </c>
      <c r="LU19" s="1">
        <v>2.4652777777777776E-3</v>
      </c>
      <c r="LV19" s="1">
        <v>1.5277777777777779E-3</v>
      </c>
      <c r="LW19" s="1">
        <v>5.3240740740740744E-4</v>
      </c>
      <c r="LX19" s="1">
        <v>3.9351851851851852E-4</v>
      </c>
      <c r="LY19">
        <v>36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f t="shared" si="66"/>
        <v>0</v>
      </c>
      <c r="MI19" s="12"/>
      <c r="MJ19" t="s">
        <v>2379</v>
      </c>
      <c r="MK19" s="37" t="s">
        <v>2736</v>
      </c>
      <c r="ML19" t="s">
        <v>2690</v>
      </c>
      <c r="MN19" s="1">
        <v>0</v>
      </c>
      <c r="MO19" s="1">
        <v>0</v>
      </c>
      <c r="MP19" s="1">
        <v>0</v>
      </c>
      <c r="MQ19" s="1">
        <v>0</v>
      </c>
      <c r="MR19">
        <v>1</v>
      </c>
      <c r="MS19">
        <v>1</v>
      </c>
      <c r="MT19">
        <v>1</v>
      </c>
      <c r="MU19">
        <v>1</v>
      </c>
      <c r="MV19">
        <v>0</v>
      </c>
      <c r="MW19">
        <v>0</v>
      </c>
      <c r="MX19">
        <v>0</v>
      </c>
      <c r="MY19">
        <v>50</v>
      </c>
      <c r="MZ19">
        <f t="shared" si="68"/>
        <v>0</v>
      </c>
      <c r="NB19" s="12"/>
      <c r="NC19" t="s">
        <v>2379</v>
      </c>
      <c r="ND19" s="37" t="s">
        <v>2736</v>
      </c>
      <c r="NE19" t="s">
        <v>2690</v>
      </c>
      <c r="NG19" s="1">
        <v>0</v>
      </c>
      <c r="NH19" s="1">
        <v>0</v>
      </c>
      <c r="NI19" s="1">
        <v>0</v>
      </c>
      <c r="NJ19" s="1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f t="shared" si="70"/>
        <v>0</v>
      </c>
      <c r="NU19" s="12"/>
      <c r="NV19" t="s">
        <v>2379</v>
      </c>
      <c r="NW19" s="37" t="s">
        <v>2736</v>
      </c>
      <c r="NX19" t="s">
        <v>2690</v>
      </c>
      <c r="NZ19" s="1">
        <v>8.564814814814815E-4</v>
      </c>
      <c r="OA19" s="1">
        <v>8.449074074074075E-4</v>
      </c>
      <c r="OB19" s="1">
        <v>0</v>
      </c>
      <c r="OC19" s="1">
        <v>0</v>
      </c>
      <c r="OD19">
        <v>1</v>
      </c>
      <c r="OE19">
        <v>1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f t="shared" si="72"/>
        <v>1</v>
      </c>
      <c r="ON19" s="12"/>
      <c r="OO19" t="s">
        <v>2379</v>
      </c>
      <c r="OP19" s="37" t="s">
        <v>2736</v>
      </c>
      <c r="OQ19" t="s">
        <v>2690</v>
      </c>
      <c r="OS19" s="1">
        <v>0</v>
      </c>
      <c r="OT19" s="1">
        <v>0</v>
      </c>
      <c r="OU19" s="1">
        <v>0</v>
      </c>
      <c r="OV19" s="1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f t="shared" si="74"/>
        <v>0</v>
      </c>
      <c r="PG19" s="12"/>
      <c r="PH19" t="s">
        <v>2379</v>
      </c>
      <c r="PI19" s="37" t="s">
        <v>2736</v>
      </c>
      <c r="PJ19" t="s">
        <v>2690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>
        <v>0</v>
      </c>
      <c r="PR19">
        <v>1</v>
      </c>
      <c r="PS19">
        <v>0</v>
      </c>
      <c r="PT19">
        <v>0</v>
      </c>
      <c r="PU19">
        <v>0</v>
      </c>
      <c r="PV19">
        <v>0</v>
      </c>
      <c r="PW19">
        <v>100</v>
      </c>
      <c r="PX19">
        <f t="shared" si="4"/>
        <v>1</v>
      </c>
      <c r="PZ19" s="12"/>
      <c r="QA19" t="s">
        <v>2379</v>
      </c>
      <c r="QB19" s="37" t="s">
        <v>2736</v>
      </c>
      <c r="QC19" t="s">
        <v>2690</v>
      </c>
      <c r="QD19" s="1"/>
      <c r="QE19" s="1">
        <v>8.564814814814815E-4</v>
      </c>
      <c r="QF19" s="1">
        <v>8.449074074074075E-4</v>
      </c>
      <c r="QG19" s="1">
        <v>0</v>
      </c>
      <c r="QH19" s="1">
        <v>0</v>
      </c>
      <c r="QI19">
        <v>1</v>
      </c>
      <c r="QJ19">
        <v>1</v>
      </c>
      <c r="QK19">
        <v>1</v>
      </c>
      <c r="QL19">
        <v>0</v>
      </c>
      <c r="QM19">
        <v>0</v>
      </c>
      <c r="QN19">
        <v>0</v>
      </c>
      <c r="QO19">
        <v>0</v>
      </c>
      <c r="QP19">
        <v>100</v>
      </c>
      <c r="QQ19">
        <f t="shared" si="75"/>
        <v>1</v>
      </c>
      <c r="QS19" s="12" t="e">
        <f t="shared" si="76"/>
        <v>#DIV/0!</v>
      </c>
      <c r="QT19" t="s">
        <v>2379</v>
      </c>
      <c r="QU19" s="37" t="s">
        <v>2736</v>
      </c>
      <c r="QV19" t="s">
        <v>2690</v>
      </c>
      <c r="QX19" s="1">
        <v>3.4375E-3</v>
      </c>
      <c r="QY19" s="1">
        <v>2.4537037037037036E-3</v>
      </c>
      <c r="QZ19" s="1">
        <v>5.6712962962962956E-4</v>
      </c>
      <c r="RA19" s="1">
        <v>3.9351851851851852E-4</v>
      </c>
      <c r="RB19">
        <v>38</v>
      </c>
      <c r="RC19">
        <f t="shared" si="77"/>
        <v>2</v>
      </c>
      <c r="RD19">
        <f t="shared" si="5"/>
        <v>1</v>
      </c>
      <c r="RE19">
        <f t="shared" si="6"/>
        <v>1</v>
      </c>
      <c r="RF19">
        <v>0</v>
      </c>
      <c r="RG19">
        <v>0</v>
      </c>
      <c r="RH19">
        <v>0</v>
      </c>
      <c r="RI19">
        <v>66.67</v>
      </c>
      <c r="RJ19">
        <f t="shared" si="78"/>
        <v>1</v>
      </c>
      <c r="RK19">
        <f t="shared" si="79"/>
        <v>0</v>
      </c>
      <c r="RL19" s="12" t="e">
        <f t="shared" si="80"/>
        <v>#DIV/0!</v>
      </c>
      <c r="RM19" s="1">
        <f t="shared" si="81"/>
        <v>4.7453703703703704E-4</v>
      </c>
      <c r="RN19" t="s">
        <v>2379</v>
      </c>
      <c r="RO19" s="37" t="s">
        <v>2736</v>
      </c>
      <c r="RP19" t="s">
        <v>2690</v>
      </c>
      <c r="RR19" s="1">
        <v>0</v>
      </c>
      <c r="RS19" s="1">
        <v>0</v>
      </c>
      <c r="RT19" s="1">
        <v>0</v>
      </c>
      <c r="RU19" s="1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f t="shared" si="7"/>
        <v>0</v>
      </c>
      <c r="SF19" s="12"/>
      <c r="SG19" t="s">
        <v>2379</v>
      </c>
      <c r="SH19" s="37" t="s">
        <v>2736</v>
      </c>
      <c r="SI19" t="s">
        <v>2690</v>
      </c>
      <c r="SK19" s="1">
        <v>0</v>
      </c>
      <c r="SL19" s="1">
        <v>0</v>
      </c>
      <c r="SM19" s="1">
        <v>0</v>
      </c>
      <c r="SN19" s="1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f t="shared" si="8"/>
        <v>0</v>
      </c>
      <c r="SY19" s="12"/>
      <c r="SZ19" t="s">
        <v>2379</v>
      </c>
      <c r="TA19" s="37" t="s">
        <v>2736</v>
      </c>
      <c r="TD19" s="1">
        <v>2.4074074074074076E-3</v>
      </c>
      <c r="TE19" s="1">
        <v>1.7824074074074072E-3</v>
      </c>
      <c r="TF19" s="1">
        <v>4.5138888888888892E-4</v>
      </c>
      <c r="TG19" s="1">
        <v>1.6203703703703703E-4</v>
      </c>
      <c r="TH19">
        <v>24</v>
      </c>
      <c r="TI19">
        <v>2</v>
      </c>
      <c r="TJ19">
        <v>2</v>
      </c>
      <c r="TK19">
        <v>1</v>
      </c>
      <c r="TL19">
        <v>0</v>
      </c>
      <c r="TM19">
        <v>0</v>
      </c>
      <c r="TN19">
        <v>0</v>
      </c>
      <c r="TO19">
        <v>66.67</v>
      </c>
      <c r="TR19" s="12"/>
      <c r="TS19" t="s">
        <v>2379</v>
      </c>
      <c r="TT19" s="37" t="s">
        <v>2736</v>
      </c>
      <c r="TW19" s="1">
        <v>0</v>
      </c>
      <c r="TX19" s="1">
        <v>0</v>
      </c>
      <c r="TY19" s="1">
        <v>0</v>
      </c>
      <c r="TZ19" s="1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K19" s="12"/>
      <c r="UL19" t="s">
        <v>2379</v>
      </c>
      <c r="UM19" s="37" t="s">
        <v>2736</v>
      </c>
      <c r="UP19" s="1">
        <v>0</v>
      </c>
      <c r="UQ19" s="1">
        <v>0</v>
      </c>
      <c r="UR19" s="1">
        <v>0</v>
      </c>
      <c r="US19" s="1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f t="shared" si="101"/>
        <v>0</v>
      </c>
      <c r="VD19" s="12" t="e">
        <f t="shared" si="102"/>
        <v>#DIV/0!</v>
      </c>
      <c r="VE19" t="s">
        <v>2379</v>
      </c>
      <c r="VF19" s="37" t="s">
        <v>2736</v>
      </c>
      <c r="VI19" s="1">
        <v>0</v>
      </c>
      <c r="VJ19" s="1">
        <v>0</v>
      </c>
      <c r="VK19" s="1">
        <v>0</v>
      </c>
      <c r="VL19" s="1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f t="shared" si="103"/>
        <v>0</v>
      </c>
      <c r="VW19" s="12" t="e">
        <f t="shared" si="104"/>
        <v>#DIV/0!</v>
      </c>
      <c r="VX19" t="s">
        <v>2379</v>
      </c>
      <c r="VY19" s="37" t="s">
        <v>2736</v>
      </c>
      <c r="WB19" s="1">
        <v>0</v>
      </c>
      <c r="WC19" s="1">
        <v>0</v>
      </c>
      <c r="WD19" s="1">
        <v>0</v>
      </c>
      <c r="WE19" s="1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f t="shared" si="105"/>
        <v>0</v>
      </c>
      <c r="WP19" s="12" t="e">
        <f t="shared" si="106"/>
        <v>#DIV/0!</v>
      </c>
      <c r="WQ19" t="s">
        <v>2379</v>
      </c>
      <c r="WR19" s="37" t="s">
        <v>2736</v>
      </c>
      <c r="WU19" s="1" t="e">
        <v>#N/A</v>
      </c>
      <c r="WV19" s="1" t="e">
        <v>#N/A</v>
      </c>
      <c r="WW19" s="1" t="e">
        <v>#N/A</v>
      </c>
      <c r="WX19" s="1" t="e">
        <v>#N/A</v>
      </c>
      <c r="WY19" t="e">
        <v>#N/A</v>
      </c>
      <c r="WZ19" t="e">
        <v>#N/A</v>
      </c>
      <c r="XA19" t="e">
        <v>#N/A</v>
      </c>
      <c r="XB19" t="e">
        <v>#N/A</v>
      </c>
      <c r="XC19" t="e">
        <v>#N/A</v>
      </c>
      <c r="XD19" t="e">
        <v>#N/A</v>
      </c>
      <c r="XE19" t="e">
        <v>#N/A</v>
      </c>
      <c r="XF19" t="e">
        <v>#N/A</v>
      </c>
      <c r="XG19" t="e">
        <f t="shared" si="107"/>
        <v>#N/A</v>
      </c>
      <c r="XI19" s="12" t="e">
        <f t="shared" si="108"/>
        <v>#N/A</v>
      </c>
      <c r="XJ19" t="s">
        <v>2379</v>
      </c>
      <c r="XK19" s="37" t="s">
        <v>2736</v>
      </c>
      <c r="XN19" s="1">
        <v>2.4074074074074076E-3</v>
      </c>
      <c r="XO19" s="1" t="e">
        <f t="shared" si="82"/>
        <v>#N/A</v>
      </c>
      <c r="XP19" s="1">
        <v>4.5138888888888892E-4</v>
      </c>
      <c r="XQ19" s="1">
        <v>1.6203703703703703E-4</v>
      </c>
      <c r="XR19">
        <v>24</v>
      </c>
      <c r="XS19">
        <v>2</v>
      </c>
      <c r="XT19">
        <v>2</v>
      </c>
      <c r="XU19">
        <v>1</v>
      </c>
      <c r="XV19">
        <v>0</v>
      </c>
      <c r="XW19">
        <v>0</v>
      </c>
      <c r="XX19">
        <v>0</v>
      </c>
      <c r="XY19">
        <v>66.67</v>
      </c>
      <c r="XZ19">
        <f t="shared" si="109"/>
        <v>1</v>
      </c>
      <c r="YA19">
        <f t="shared" si="83"/>
        <v>0</v>
      </c>
      <c r="YB19" s="12" t="e">
        <f t="shared" si="110"/>
        <v>#DIV/0!</v>
      </c>
    </row>
    <row r="20" spans="1:652">
      <c r="A20" t="s">
        <v>2380</v>
      </c>
      <c r="B20" s="37" t="s">
        <v>2736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f t="shared" si="24"/>
        <v>#N/A</v>
      </c>
      <c r="T20" t="s">
        <v>2380</v>
      </c>
      <c r="U20" s="37" t="s">
        <v>2736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f t="shared" si="26"/>
        <v>#N/A</v>
      </c>
      <c r="AK20" t="s">
        <v>2380</v>
      </c>
      <c r="AL20" s="37" t="s">
        <v>2736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f t="shared" si="28"/>
        <v>#N/A</v>
      </c>
      <c r="BB20" t="s">
        <v>2380</v>
      </c>
      <c r="BC20" s="37" t="s">
        <v>2736</v>
      </c>
      <c r="BD20" t="e">
        <v>#N/A</v>
      </c>
      <c r="BE20" t="e">
        <v>#N/A</v>
      </c>
      <c r="BF20" t="e">
        <v>#N/A</v>
      </c>
      <c r="BG20" t="e">
        <v>#N/A</v>
      </c>
      <c r="BH20" t="e">
        <v>#N/A</v>
      </c>
      <c r="BI20" t="e">
        <v>#N/A</v>
      </c>
      <c r="BJ20" t="e">
        <v>#N/A</v>
      </c>
      <c r="BK20" t="e">
        <v>#N/A</v>
      </c>
      <c r="BL20" t="e">
        <v>#N/A</v>
      </c>
      <c r="BM20" t="e">
        <v>#N/A</v>
      </c>
      <c r="BN20" t="e">
        <v>#N/A</v>
      </c>
      <c r="BO20" t="e">
        <v>#N/A</v>
      </c>
      <c r="BP20" t="e">
        <f t="shared" si="30"/>
        <v>#N/A</v>
      </c>
      <c r="BS20" t="s">
        <v>2380</v>
      </c>
      <c r="BT20" s="37" t="s">
        <v>2736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t="e">
        <v>#N/A</v>
      </c>
      <c r="CF20" t="e">
        <v>#N/A</v>
      </c>
      <c r="CG20" t="e">
        <f t="shared" si="32"/>
        <v>#N/A</v>
      </c>
      <c r="CI20" s="12"/>
      <c r="CJ20" t="s">
        <v>2380</v>
      </c>
      <c r="CK20" s="37" t="s">
        <v>2736</v>
      </c>
      <c r="CL20" t="e">
        <v>#N/A</v>
      </c>
      <c r="CM20" t="e">
        <v>#N/A</v>
      </c>
      <c r="CN20" t="e">
        <v>#N/A</v>
      </c>
      <c r="CO20" t="e">
        <v>#N/A</v>
      </c>
      <c r="CP20" t="e">
        <v>#N/A</v>
      </c>
      <c r="CQ20" t="e">
        <v>#N/A</v>
      </c>
      <c r="CR20" t="e">
        <v>#N/A</v>
      </c>
      <c r="CS20" t="e">
        <v>#N/A</v>
      </c>
      <c r="CT20" t="e">
        <v>#N/A</v>
      </c>
      <c r="CU20" t="e">
        <v>#N/A</v>
      </c>
      <c r="CV20" t="e">
        <v>#N/A</v>
      </c>
      <c r="CW20" t="e">
        <v>#N/A</v>
      </c>
      <c r="CX20" t="e">
        <f t="shared" si="33"/>
        <v>#N/A</v>
      </c>
      <c r="CZ20" s="12"/>
      <c r="DA20" t="s">
        <v>2380</v>
      </c>
      <c r="DB20" s="37" t="s">
        <v>2736</v>
      </c>
      <c r="DC20" t="e">
        <v>#N/A</v>
      </c>
      <c r="DD20" t="e">
        <v>#N/A</v>
      </c>
      <c r="DE20" t="e">
        <v>#N/A</v>
      </c>
      <c r="DF20" t="e">
        <v>#N/A</v>
      </c>
      <c r="DG20" t="e">
        <v>#N/A</v>
      </c>
      <c r="DH20" t="e">
        <v>#N/A</v>
      </c>
      <c r="DI20" t="e">
        <v>#N/A</v>
      </c>
      <c r="DJ20" t="e">
        <v>#N/A</v>
      </c>
      <c r="DK20" t="e">
        <v>#N/A</v>
      </c>
      <c r="DL20" t="e">
        <v>#N/A</v>
      </c>
      <c r="DM20" t="e">
        <v>#N/A</v>
      </c>
      <c r="DN20" t="e">
        <v>#N/A</v>
      </c>
      <c r="DO20" t="e">
        <f t="shared" si="34"/>
        <v>#N/A</v>
      </c>
      <c r="DQ20" s="12"/>
      <c r="DR20" t="s">
        <v>2380</v>
      </c>
      <c r="DS20" s="37" t="s">
        <v>2736</v>
      </c>
      <c r="DT20" s="12"/>
      <c r="DU20" s="1" t="e">
        <v>#N/A</v>
      </c>
      <c r="DV20" s="12"/>
      <c r="DW20" s="12"/>
      <c r="DX20" s="12"/>
      <c r="DY20" t="e">
        <f t="shared" si="35"/>
        <v>#N/A</v>
      </c>
      <c r="DZ20" t="e">
        <f t="shared" si="36"/>
        <v>#N/A</v>
      </c>
      <c r="EA20" t="e">
        <f t="shared" si="37"/>
        <v>#N/A</v>
      </c>
      <c r="EB20">
        <v>0</v>
      </c>
      <c r="EC20">
        <v>0</v>
      </c>
      <c r="ED20">
        <v>0</v>
      </c>
      <c r="EE20" s="12" t="e">
        <f t="shared" si="38"/>
        <v>#N/A</v>
      </c>
      <c r="EF20" t="e">
        <f t="shared" si="39"/>
        <v>#N/A</v>
      </c>
      <c r="EH20" s="12" t="e">
        <f t="shared" si="40"/>
        <v>#N/A</v>
      </c>
      <c r="EI20" t="s">
        <v>2380</v>
      </c>
      <c r="EJ20" s="37" t="s">
        <v>2736</v>
      </c>
      <c r="EL20" s="1" t="e">
        <f t="shared" si="41"/>
        <v>#N/A</v>
      </c>
      <c r="EO20" t="e">
        <f t="shared" si="42"/>
        <v>#N/A</v>
      </c>
      <c r="EV20" s="102" t="e">
        <f t="shared" si="43"/>
        <v>#N/A</v>
      </c>
      <c r="EW20" t="e">
        <f t="shared" si="44"/>
        <v>#N/A</v>
      </c>
      <c r="EX20">
        <f t="shared" si="45"/>
        <v>0</v>
      </c>
      <c r="EY20" s="12" t="e">
        <f t="shared" si="46"/>
        <v>#N/A</v>
      </c>
      <c r="EZ20" t="s">
        <v>2380</v>
      </c>
      <c r="FA20" s="37" t="s">
        <v>2736</v>
      </c>
      <c r="FB20" t="e">
        <v>#N/A</v>
      </c>
      <c r="FC20" t="e">
        <v>#N/A</v>
      </c>
      <c r="FD20" t="e">
        <v>#N/A</v>
      </c>
      <c r="FE20" t="e">
        <v>#N/A</v>
      </c>
      <c r="FF20" t="e">
        <v>#N/A</v>
      </c>
      <c r="FG20" t="e">
        <v>#N/A</v>
      </c>
      <c r="FH20" t="e">
        <v>#N/A</v>
      </c>
      <c r="FI20" t="e">
        <v>#N/A</v>
      </c>
      <c r="FJ20" t="e">
        <v>#N/A</v>
      </c>
      <c r="FK20" t="e">
        <v>#N/A</v>
      </c>
      <c r="FL20" t="e">
        <v>#N/A</v>
      </c>
      <c r="FM20" t="e">
        <v>#N/A</v>
      </c>
      <c r="FN20" t="e">
        <f t="shared" si="47"/>
        <v>#N/A</v>
      </c>
      <c r="FP20" s="12" t="e">
        <f t="shared" si="85"/>
        <v>#N/A</v>
      </c>
      <c r="FQ20" t="s">
        <v>2380</v>
      </c>
      <c r="FR20" s="37" t="s">
        <v>2736</v>
      </c>
      <c r="FS20" t="e">
        <v>#N/A</v>
      </c>
      <c r="FT20" t="e">
        <v>#N/A</v>
      </c>
      <c r="FU20" t="e">
        <v>#N/A</v>
      </c>
      <c r="FV20" t="e">
        <v>#N/A</v>
      </c>
      <c r="FW20" t="e">
        <v>#N/A</v>
      </c>
      <c r="FX20" t="e">
        <v>#N/A</v>
      </c>
      <c r="FY20" t="e">
        <v>#N/A</v>
      </c>
      <c r="FZ20" t="e">
        <v>#N/A</v>
      </c>
      <c r="GA20" t="e">
        <v>#N/A</v>
      </c>
      <c r="GB20" t="e">
        <v>#N/A</v>
      </c>
      <c r="GC20" t="e">
        <v>#N/A</v>
      </c>
      <c r="GD20" t="e">
        <v>#N/A</v>
      </c>
      <c r="GG20" s="12" t="e">
        <f t="shared" si="86"/>
        <v>#DIV/0!</v>
      </c>
      <c r="GH20" t="s">
        <v>2380</v>
      </c>
      <c r="GI20" s="37" t="s">
        <v>2736</v>
      </c>
      <c r="GJ20" t="e">
        <v>#N/A</v>
      </c>
      <c r="GK20" t="e">
        <v>#N/A</v>
      </c>
      <c r="GL20" t="e">
        <v>#N/A</v>
      </c>
      <c r="GM20" t="e">
        <v>#N/A</v>
      </c>
      <c r="GN20" t="e">
        <v>#N/A</v>
      </c>
      <c r="GO20" t="e">
        <v>#N/A</v>
      </c>
      <c r="GP20" t="e">
        <v>#N/A</v>
      </c>
      <c r="GQ20" t="e">
        <v>#N/A</v>
      </c>
      <c r="GR20" t="e">
        <v>#N/A</v>
      </c>
      <c r="GS20" t="e">
        <v>#N/A</v>
      </c>
      <c r="GT20" t="e">
        <v>#N/A</v>
      </c>
      <c r="GU20" t="e">
        <v>#N/A</v>
      </c>
      <c r="GV20" t="e">
        <f t="shared" si="49"/>
        <v>#N/A</v>
      </c>
      <c r="GX20" s="12" t="e">
        <f t="shared" si="87"/>
        <v>#N/A</v>
      </c>
      <c r="GY20" t="s">
        <v>2380</v>
      </c>
      <c r="GZ20" s="37" t="s">
        <v>2736</v>
      </c>
      <c r="HA20" t="e">
        <v>#N/A</v>
      </c>
      <c r="HB20" t="e">
        <v>#N/A</v>
      </c>
      <c r="HC20" t="e">
        <v>#N/A</v>
      </c>
      <c r="HD20" t="e">
        <v>#N/A</v>
      </c>
      <c r="HE20" t="e">
        <v>#N/A</v>
      </c>
      <c r="HF20" t="e">
        <v>#N/A</v>
      </c>
      <c r="HG20" t="e">
        <v>#N/A</v>
      </c>
      <c r="HH20" t="e">
        <v>#N/A</v>
      </c>
      <c r="HI20" t="e">
        <v>#N/A</v>
      </c>
      <c r="HJ20" t="e">
        <v>#N/A</v>
      </c>
      <c r="HK20" t="e">
        <v>#N/A</v>
      </c>
      <c r="HL20" t="e">
        <v>#N/A</v>
      </c>
      <c r="HM20" t="e">
        <f t="shared" si="50"/>
        <v>#N/A</v>
      </c>
      <c r="HO20" s="12" t="e">
        <f t="shared" si="88"/>
        <v>#N/A</v>
      </c>
      <c r="HP20" t="s">
        <v>2380</v>
      </c>
      <c r="HQ20" s="37" t="s">
        <v>2736</v>
      </c>
      <c r="HR20" s="1" t="e">
        <v>#N/A</v>
      </c>
      <c r="HS20" s="1" t="e">
        <v>#N/A</v>
      </c>
      <c r="HT20" s="1" t="e">
        <v>#N/A</v>
      </c>
      <c r="HU20" s="1" t="e">
        <v>#N/A</v>
      </c>
      <c r="HV20" t="e">
        <v>#N/A</v>
      </c>
      <c r="HW20" t="e">
        <v>#N/A</v>
      </c>
      <c r="HX20" t="e">
        <v>#N/A</v>
      </c>
      <c r="HY20" t="e">
        <v>#N/A</v>
      </c>
      <c r="HZ20" t="e">
        <v>#N/A</v>
      </c>
      <c r="IA20" t="e">
        <v>#N/A</v>
      </c>
      <c r="IB20" t="e">
        <v>#N/A</v>
      </c>
      <c r="IC20" t="e">
        <v>#N/A</v>
      </c>
      <c r="ID20" t="e">
        <f t="shared" si="51"/>
        <v>#N/A</v>
      </c>
      <c r="IE20" s="12"/>
      <c r="IF20" s="12"/>
      <c r="IG20" t="s">
        <v>2380</v>
      </c>
      <c r="IH20" s="37" t="s">
        <v>2736</v>
      </c>
      <c r="II20" s="1" t="e">
        <v>#N/A</v>
      </c>
      <c r="IJ20" s="1" t="e">
        <v>#N/A</v>
      </c>
      <c r="IK20" s="1" t="e">
        <v>#N/A</v>
      </c>
      <c r="IL20" s="1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t="e">
        <v>#N/A</v>
      </c>
      <c r="IR20" t="e">
        <v>#N/A</v>
      </c>
      <c r="IS20" t="e">
        <v>#N/A</v>
      </c>
      <c r="IT20" t="e">
        <v>#N/A</v>
      </c>
      <c r="IU20" t="e">
        <f t="shared" si="52"/>
        <v>#N/A</v>
      </c>
      <c r="IV20" s="12"/>
      <c r="IW20" s="12"/>
      <c r="IX20" t="s">
        <v>2380</v>
      </c>
      <c r="IY20" s="37" t="s">
        <v>2736</v>
      </c>
      <c r="IZ20" s="1" t="e">
        <v>#N/A</v>
      </c>
      <c r="JA20" s="1" t="e">
        <v>#N/A</v>
      </c>
      <c r="JB20" s="1" t="e">
        <v>#N/A</v>
      </c>
      <c r="JC20" s="1" t="e">
        <v>#N/A</v>
      </c>
      <c r="JD20" t="e">
        <v>#N/A</v>
      </c>
      <c r="JE20" t="e">
        <v>#N/A</v>
      </c>
      <c r="JF20" t="e">
        <v>#N/A</v>
      </c>
      <c r="JG20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f t="shared" si="53"/>
        <v>#N/A</v>
      </c>
      <c r="JN20" s="12"/>
      <c r="JO20" t="s">
        <v>2380</v>
      </c>
      <c r="JP20" s="37" t="s">
        <v>2736</v>
      </c>
      <c r="JQ20" s="12"/>
      <c r="JR20" s="1" t="e">
        <f t="shared" si="54"/>
        <v>#N/A</v>
      </c>
      <c r="JS20" s="12"/>
      <c r="JT20" s="12"/>
      <c r="JU20" s="12" t="e">
        <f t="shared" si="55"/>
        <v>#N/A</v>
      </c>
      <c r="JV20" t="e">
        <f t="shared" si="56"/>
        <v>#N/A</v>
      </c>
      <c r="JW20" t="e">
        <f t="shared" si="57"/>
        <v>#N/A</v>
      </c>
      <c r="JX20" t="e">
        <f t="shared" si="58"/>
        <v>#N/A</v>
      </c>
      <c r="JY20">
        <v>0</v>
      </c>
      <c r="JZ20">
        <v>0</v>
      </c>
      <c r="KA20">
        <v>0</v>
      </c>
      <c r="KB20" s="12" t="e">
        <f t="shared" si="59"/>
        <v>#N/A</v>
      </c>
      <c r="KC20" s="12" t="e">
        <f t="shared" si="60"/>
        <v>#N/A</v>
      </c>
      <c r="KE20" s="12" t="e">
        <f t="shared" si="61"/>
        <v>#N/A</v>
      </c>
      <c r="KF20" t="s">
        <v>2380</v>
      </c>
      <c r="KG20" s="37" t="s">
        <v>2736</v>
      </c>
      <c r="KI20" s="1" t="e">
        <f t="shared" si="0"/>
        <v>#N/A</v>
      </c>
      <c r="KL20" t="e">
        <f t="shared" si="62"/>
        <v>#N/A</v>
      </c>
      <c r="KS20" s="12" t="e">
        <f t="shared" si="1"/>
        <v>#N/A</v>
      </c>
      <c r="KT20" t="e">
        <f t="shared" si="63"/>
        <v>#N/A</v>
      </c>
      <c r="KU20">
        <f t="shared" si="2"/>
        <v>0</v>
      </c>
      <c r="KV20" s="12" t="e">
        <f t="shared" si="89"/>
        <v>#N/A</v>
      </c>
      <c r="KW20" t="e">
        <f t="shared" si="3"/>
        <v>#N/A</v>
      </c>
      <c r="KX20" t="s">
        <v>2380</v>
      </c>
      <c r="KY20" s="37" t="s">
        <v>2736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f t="shared" si="64"/>
        <v>#N/A</v>
      </c>
      <c r="LQ20" t="s">
        <v>2380</v>
      </c>
      <c r="LR20" s="37" t="s">
        <v>2736</v>
      </c>
      <c r="LU20" t="e">
        <v>#N/A</v>
      </c>
      <c r="LV20" t="e">
        <v>#N/A</v>
      </c>
      <c r="LW20" t="e">
        <v>#N/A</v>
      </c>
      <c r="LX20" t="e">
        <v>#N/A</v>
      </c>
      <c r="LY20" t="e">
        <v>#N/A</v>
      </c>
      <c r="LZ20" t="e">
        <v>#N/A</v>
      </c>
      <c r="MA20" t="e">
        <v>#N/A</v>
      </c>
      <c r="MB20" t="e">
        <v>#N/A</v>
      </c>
      <c r="MC20" t="e">
        <v>#N/A</v>
      </c>
      <c r="MD20" t="e">
        <v>#N/A</v>
      </c>
      <c r="ME20" t="e">
        <v>#N/A</v>
      </c>
      <c r="MF20" t="e">
        <v>#N/A</v>
      </c>
      <c r="MG20" t="e">
        <f t="shared" si="66"/>
        <v>#N/A</v>
      </c>
      <c r="MJ20" t="s">
        <v>2380</v>
      </c>
      <c r="MK20" s="37" t="s">
        <v>2736</v>
      </c>
      <c r="MN20" t="e">
        <v>#N/A</v>
      </c>
      <c r="MO20" t="e">
        <v>#N/A</v>
      </c>
      <c r="MP20" t="e">
        <v>#N/A</v>
      </c>
      <c r="MQ20" t="e">
        <v>#N/A</v>
      </c>
      <c r="MR20" t="e">
        <v>#N/A</v>
      </c>
      <c r="MS20" t="e">
        <v>#N/A</v>
      </c>
      <c r="MT20" t="e">
        <v>#N/A</v>
      </c>
      <c r="MU20" t="e">
        <v>#N/A</v>
      </c>
      <c r="MV20" t="e">
        <v>#N/A</v>
      </c>
      <c r="MW20" t="e">
        <v>#N/A</v>
      </c>
      <c r="MX20" t="e">
        <v>#N/A</v>
      </c>
      <c r="MY20" t="e">
        <v>#N/A</v>
      </c>
      <c r="MZ20" t="e">
        <f t="shared" si="68"/>
        <v>#N/A</v>
      </c>
      <c r="NC20" t="s">
        <v>2380</v>
      </c>
      <c r="ND20" s="37" t="s">
        <v>2736</v>
      </c>
      <c r="NG20" t="e">
        <v>#N/A</v>
      </c>
      <c r="NH20" t="e">
        <v>#N/A</v>
      </c>
      <c r="NI20" t="e">
        <v>#N/A</v>
      </c>
      <c r="NJ20" t="e">
        <v>#N/A</v>
      </c>
      <c r="NK20" t="e">
        <v>#N/A</v>
      </c>
      <c r="NL20" t="e">
        <v>#N/A</v>
      </c>
      <c r="NM20" t="e">
        <v>#N/A</v>
      </c>
      <c r="NN20" t="e">
        <v>#N/A</v>
      </c>
      <c r="NO20" t="e">
        <v>#N/A</v>
      </c>
      <c r="NP20" t="e">
        <v>#N/A</v>
      </c>
      <c r="NQ20" t="e">
        <v>#N/A</v>
      </c>
      <c r="NR20" t="e">
        <v>#N/A</v>
      </c>
      <c r="NS20" t="e">
        <f t="shared" si="70"/>
        <v>#N/A</v>
      </c>
      <c r="NV20" t="s">
        <v>2380</v>
      </c>
      <c r="NW20" s="37" t="s">
        <v>2736</v>
      </c>
      <c r="NZ20" t="e">
        <v>#N/A</v>
      </c>
      <c r="OA20" t="e">
        <v>#N/A</v>
      </c>
      <c r="OB20" t="e">
        <v>#N/A</v>
      </c>
      <c r="OC20" t="e">
        <v>#N/A</v>
      </c>
      <c r="OD20" t="e">
        <v>#N/A</v>
      </c>
      <c r="OE20" t="e">
        <v>#N/A</v>
      </c>
      <c r="OF20" t="e">
        <v>#N/A</v>
      </c>
      <c r="OG20" t="e">
        <v>#N/A</v>
      </c>
      <c r="OH20" t="e">
        <v>#N/A</v>
      </c>
      <c r="OI20" t="e">
        <v>#N/A</v>
      </c>
      <c r="OJ20" t="e">
        <v>#N/A</v>
      </c>
      <c r="OK20" t="e">
        <v>#N/A</v>
      </c>
      <c r="OL20" t="e">
        <f t="shared" si="72"/>
        <v>#N/A</v>
      </c>
      <c r="OO20" t="s">
        <v>2380</v>
      </c>
      <c r="OP20" s="37" t="s">
        <v>2736</v>
      </c>
      <c r="OS20" t="e">
        <v>#N/A</v>
      </c>
      <c r="OT20" t="e">
        <v>#N/A</v>
      </c>
      <c r="OU20" t="e">
        <v>#N/A</v>
      </c>
      <c r="OV20" t="e">
        <v>#N/A</v>
      </c>
      <c r="OW20" t="e">
        <v>#N/A</v>
      </c>
      <c r="OX20" t="e">
        <v>#N/A</v>
      </c>
      <c r="OY20" t="e">
        <v>#N/A</v>
      </c>
      <c r="OZ20" t="e">
        <v>#N/A</v>
      </c>
      <c r="PA20" t="e">
        <v>#N/A</v>
      </c>
      <c r="PB20" t="e">
        <v>#N/A</v>
      </c>
      <c r="PC20" t="e">
        <v>#N/A</v>
      </c>
      <c r="PD20" t="e">
        <v>#N/A</v>
      </c>
      <c r="PE20" t="e">
        <f t="shared" si="74"/>
        <v>#N/A</v>
      </c>
      <c r="PH20" t="s">
        <v>2380</v>
      </c>
      <c r="PI20" s="37" t="s">
        <v>2736</v>
      </c>
      <c r="PL20" t="e">
        <v>#N/A</v>
      </c>
      <c r="PM20" t="e">
        <v>#N/A</v>
      </c>
      <c r="PN20" t="e">
        <v>#N/A</v>
      </c>
      <c r="PO20" t="e">
        <v>#N/A</v>
      </c>
      <c r="PP20" t="e">
        <v>#N/A</v>
      </c>
      <c r="PQ20" t="e">
        <v>#N/A</v>
      </c>
      <c r="PR20" t="e">
        <v>#N/A</v>
      </c>
      <c r="PS20" t="e">
        <v>#N/A</v>
      </c>
      <c r="PT20" t="e">
        <v>#N/A</v>
      </c>
      <c r="PU20" t="e">
        <v>#N/A</v>
      </c>
      <c r="PV20" t="e">
        <v>#N/A</v>
      </c>
      <c r="PW20" t="e">
        <v>#N/A</v>
      </c>
      <c r="PX20" t="e">
        <f t="shared" si="4"/>
        <v>#N/A</v>
      </c>
      <c r="QA20" t="s">
        <v>2380</v>
      </c>
      <c r="QB20" s="37" t="s">
        <v>2736</v>
      </c>
      <c r="QE20" t="e">
        <v>#N/A</v>
      </c>
      <c r="QF20" t="e">
        <v>#N/A</v>
      </c>
      <c r="QG20" t="e">
        <v>#N/A</v>
      </c>
      <c r="QH20" t="e">
        <v>#N/A</v>
      </c>
      <c r="QI20" t="e">
        <v>#N/A</v>
      </c>
      <c r="QJ20" t="e">
        <v>#N/A</v>
      </c>
      <c r="QK20" t="e">
        <v>#N/A</v>
      </c>
      <c r="QL20" t="e">
        <v>#N/A</v>
      </c>
      <c r="QM20" t="e">
        <v>#N/A</v>
      </c>
      <c r="QN20" t="e">
        <v>#N/A</v>
      </c>
      <c r="QO20" t="e">
        <v>#N/A</v>
      </c>
      <c r="QP20" t="e">
        <v>#N/A</v>
      </c>
      <c r="QQ20" t="e">
        <f t="shared" si="75"/>
        <v>#N/A</v>
      </c>
      <c r="QS20" s="12" t="e">
        <f t="shared" si="76"/>
        <v>#N/A</v>
      </c>
      <c r="QT20" t="s">
        <v>2380</v>
      </c>
      <c r="QU20" s="37" t="s">
        <v>2736</v>
      </c>
      <c r="QX20" t="e">
        <v>#N/A</v>
      </c>
      <c r="QY20" t="e">
        <v>#N/A</v>
      </c>
      <c r="QZ20" t="e">
        <v>#N/A</v>
      </c>
      <c r="RA20" t="e">
        <v>#N/A</v>
      </c>
      <c r="RB20" t="e">
        <v>#N/A</v>
      </c>
      <c r="RC20" t="e">
        <f t="shared" si="77"/>
        <v>#N/A</v>
      </c>
      <c r="RD20" t="e">
        <f t="shared" si="5"/>
        <v>#N/A</v>
      </c>
      <c r="RE20" t="e">
        <f t="shared" si="6"/>
        <v>#N/A</v>
      </c>
      <c r="RF20" t="e">
        <v>#N/A</v>
      </c>
      <c r="RG20" t="e">
        <v>#N/A</v>
      </c>
      <c r="RH20" t="e">
        <v>#N/A</v>
      </c>
      <c r="RI20" t="e">
        <v>#N/A</v>
      </c>
      <c r="RJ20" t="e">
        <f t="shared" si="78"/>
        <v>#N/A</v>
      </c>
      <c r="RK20">
        <f t="shared" si="79"/>
        <v>0</v>
      </c>
      <c r="RL20" s="12" t="e">
        <f t="shared" si="80"/>
        <v>#N/A</v>
      </c>
      <c r="RN20" t="s">
        <v>2380</v>
      </c>
      <c r="RO20" s="37" t="s">
        <v>2736</v>
      </c>
      <c r="RP20" t="s">
        <v>2690</v>
      </c>
      <c r="RQ20">
        <v>1.5</v>
      </c>
      <c r="RR20" s="1">
        <v>0.23281250000000001</v>
      </c>
      <c r="RS20" s="1">
        <v>7.5601851851851851E-2</v>
      </c>
      <c r="RT20" s="1">
        <v>4.8495370370370368E-3</v>
      </c>
      <c r="RU20" s="1">
        <v>0.15234953703703705</v>
      </c>
      <c r="RV20">
        <v>5</v>
      </c>
      <c r="RW20">
        <v>114</v>
      </c>
      <c r="RX20">
        <v>15</v>
      </c>
      <c r="RY20">
        <v>0</v>
      </c>
      <c r="RZ20">
        <v>0</v>
      </c>
      <c r="SA20">
        <v>0</v>
      </c>
      <c r="SB20">
        <v>0</v>
      </c>
      <c r="SC20">
        <v>100</v>
      </c>
      <c r="SD20">
        <f t="shared" si="7"/>
        <v>114</v>
      </c>
      <c r="SE20">
        <v>197</v>
      </c>
      <c r="SF20" s="12">
        <f>SD20/SE20*100</f>
        <v>57.868020304568525</v>
      </c>
      <c r="SG20" t="s">
        <v>2380</v>
      </c>
      <c r="SH20" s="37" t="s">
        <v>2736</v>
      </c>
      <c r="SI20" t="s">
        <v>2690</v>
      </c>
      <c r="SK20" s="1">
        <v>2.7777777777777779E-3</v>
      </c>
      <c r="SL20" s="1">
        <v>2.7777777777777779E-3</v>
      </c>
      <c r="SM20" s="1">
        <v>0</v>
      </c>
      <c r="SN20" s="1">
        <v>0</v>
      </c>
      <c r="SO20">
        <v>2</v>
      </c>
      <c r="SP20">
        <v>2</v>
      </c>
      <c r="SQ20">
        <v>100</v>
      </c>
      <c r="SR20">
        <v>3</v>
      </c>
      <c r="SS20">
        <v>0</v>
      </c>
      <c r="ST20">
        <v>0</v>
      </c>
      <c r="SU20">
        <v>0</v>
      </c>
      <c r="SV20">
        <v>97.09</v>
      </c>
      <c r="SW20">
        <f t="shared" si="8"/>
        <v>-1</v>
      </c>
      <c r="SY20" s="12"/>
      <c r="SZ20" t="s">
        <v>2380</v>
      </c>
      <c r="TA20" s="37" t="s">
        <v>2736</v>
      </c>
      <c r="TD20" s="1">
        <v>0</v>
      </c>
      <c r="TE20" s="1">
        <v>0</v>
      </c>
      <c r="TF20" s="1">
        <v>0</v>
      </c>
      <c r="TG20" s="1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R20" s="12"/>
      <c r="TS20" t="s">
        <v>2380</v>
      </c>
      <c r="TT20" s="37" t="s">
        <v>2736</v>
      </c>
      <c r="TW20" s="1">
        <v>0</v>
      </c>
      <c r="TX20" s="1">
        <v>0</v>
      </c>
      <c r="TY20" s="1">
        <v>0</v>
      </c>
      <c r="TZ20" s="1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K20" s="12"/>
      <c r="UL20" t="s">
        <v>2380</v>
      </c>
      <c r="UM20" s="37" t="s">
        <v>2736</v>
      </c>
      <c r="UP20" s="1">
        <v>0</v>
      </c>
      <c r="UQ20" s="1">
        <v>0</v>
      </c>
      <c r="UR20" s="1">
        <v>0</v>
      </c>
      <c r="US20" s="1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f t="shared" si="101"/>
        <v>0</v>
      </c>
      <c r="VD20" s="12" t="e">
        <f t="shared" si="102"/>
        <v>#DIV/0!</v>
      </c>
      <c r="VE20" t="s">
        <v>2380</v>
      </c>
      <c r="VF20" s="37" t="s">
        <v>2736</v>
      </c>
      <c r="VI20" s="1">
        <v>0</v>
      </c>
      <c r="VJ20" s="1">
        <v>0</v>
      </c>
      <c r="VK20" s="1">
        <v>0</v>
      </c>
      <c r="VL20" s="1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f t="shared" si="103"/>
        <v>0</v>
      </c>
      <c r="VW20" s="12" t="e">
        <f t="shared" si="104"/>
        <v>#DIV/0!</v>
      </c>
      <c r="VX20" t="s">
        <v>2380</v>
      </c>
      <c r="VY20" s="37" t="s">
        <v>2736</v>
      </c>
      <c r="WB20" s="1">
        <v>0</v>
      </c>
      <c r="WC20" s="1">
        <v>0</v>
      </c>
      <c r="WD20" s="1">
        <v>0</v>
      </c>
      <c r="WE20" s="1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f t="shared" si="105"/>
        <v>0</v>
      </c>
      <c r="WP20" s="12" t="e">
        <f t="shared" si="106"/>
        <v>#DIV/0!</v>
      </c>
      <c r="WQ20" t="s">
        <v>2380</v>
      </c>
      <c r="WR20" s="37" t="s">
        <v>2736</v>
      </c>
      <c r="WU20" s="1" t="e">
        <v>#N/A</v>
      </c>
      <c r="WV20" s="1" t="e">
        <v>#N/A</v>
      </c>
      <c r="WW20" s="1" t="e">
        <v>#N/A</v>
      </c>
      <c r="WX20" s="1" t="e">
        <v>#N/A</v>
      </c>
      <c r="WY20" t="e">
        <v>#N/A</v>
      </c>
      <c r="WZ20" t="e">
        <v>#N/A</v>
      </c>
      <c r="XA20" t="e">
        <v>#N/A</v>
      </c>
      <c r="XB20" t="e">
        <v>#N/A</v>
      </c>
      <c r="XC20" t="e">
        <v>#N/A</v>
      </c>
      <c r="XD20" t="e">
        <v>#N/A</v>
      </c>
      <c r="XE20" t="e">
        <v>#N/A</v>
      </c>
      <c r="XF20" t="e">
        <v>#N/A</v>
      </c>
      <c r="XG20" t="e">
        <f t="shared" si="107"/>
        <v>#N/A</v>
      </c>
      <c r="XI20" s="12" t="e">
        <f t="shared" si="108"/>
        <v>#N/A</v>
      </c>
      <c r="XJ20" t="s">
        <v>2380</v>
      </c>
      <c r="XK20" s="37" t="s">
        <v>2736</v>
      </c>
      <c r="XN20" s="1">
        <v>0.23560185185185187</v>
      </c>
      <c r="XO20" s="1" t="e">
        <f t="shared" si="82"/>
        <v>#N/A</v>
      </c>
      <c r="XP20" s="1">
        <v>4.8495370370370368E-3</v>
      </c>
      <c r="XQ20" s="1">
        <v>0.15234953703703705</v>
      </c>
      <c r="XR20">
        <v>7</v>
      </c>
      <c r="XS20">
        <v>116</v>
      </c>
      <c r="XT20">
        <v>115</v>
      </c>
      <c r="XU20">
        <v>3</v>
      </c>
      <c r="XV20">
        <v>0</v>
      </c>
      <c r="XW20">
        <v>0</v>
      </c>
      <c r="XX20">
        <v>0</v>
      </c>
      <c r="XY20">
        <v>97.46</v>
      </c>
      <c r="XZ20">
        <f t="shared" si="109"/>
        <v>113</v>
      </c>
      <c r="YA20">
        <f t="shared" si="83"/>
        <v>197</v>
      </c>
      <c r="YB20" s="12">
        <f t="shared" si="110"/>
        <v>57.360406091370564</v>
      </c>
    </row>
    <row r="21" spans="1:652">
      <c r="A21" t="s">
        <v>2375</v>
      </c>
      <c r="B21" s="37" t="s">
        <v>2736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f t="shared" si="24"/>
        <v>#N/A</v>
      </c>
      <c r="T21" t="s">
        <v>2375</v>
      </c>
      <c r="U21" s="37" t="s">
        <v>2736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f t="shared" si="26"/>
        <v>#N/A</v>
      </c>
      <c r="AK21" t="s">
        <v>2375</v>
      </c>
      <c r="AL21" s="37" t="s">
        <v>2736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f t="shared" si="28"/>
        <v>#N/A</v>
      </c>
      <c r="BB21" t="s">
        <v>2375</v>
      </c>
      <c r="BC21" s="37" t="s">
        <v>2736</v>
      </c>
      <c r="BD21" t="e">
        <v>#N/A</v>
      </c>
      <c r="BE21" t="e">
        <v>#N/A</v>
      </c>
      <c r="BF21" t="e">
        <v>#N/A</v>
      </c>
      <c r="BG21" t="e">
        <v>#N/A</v>
      </c>
      <c r="BH21" t="e">
        <v>#N/A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f t="shared" si="30"/>
        <v>#N/A</v>
      </c>
      <c r="BS21" t="s">
        <v>2375</v>
      </c>
      <c r="BT21" s="37" t="s">
        <v>2736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f t="shared" si="32"/>
        <v>#N/A</v>
      </c>
      <c r="CI21" s="12"/>
      <c r="CJ21" t="s">
        <v>2375</v>
      </c>
      <c r="CK21" s="37" t="s">
        <v>2736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f t="shared" si="33"/>
        <v>#N/A</v>
      </c>
      <c r="CZ21" s="12"/>
      <c r="DA21" t="s">
        <v>2375</v>
      </c>
      <c r="DB21" s="37" t="s">
        <v>2736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 t="e">
        <v>#N/A</v>
      </c>
      <c r="DL21" t="e">
        <v>#N/A</v>
      </c>
      <c r="DM21" t="e">
        <v>#N/A</v>
      </c>
      <c r="DN21" t="e">
        <v>#N/A</v>
      </c>
      <c r="DO21" t="e">
        <f t="shared" si="34"/>
        <v>#N/A</v>
      </c>
      <c r="DQ21" s="12"/>
      <c r="DR21" t="s">
        <v>2375</v>
      </c>
      <c r="DS21" s="37" t="s">
        <v>2736</v>
      </c>
      <c r="DT21" s="12"/>
      <c r="DU21" s="1" t="e">
        <v>#N/A</v>
      </c>
      <c r="DV21" s="12"/>
      <c r="DW21" s="12"/>
      <c r="DX21" s="12"/>
      <c r="DY21" t="e">
        <f t="shared" si="35"/>
        <v>#N/A</v>
      </c>
      <c r="DZ21" t="e">
        <f t="shared" si="36"/>
        <v>#N/A</v>
      </c>
      <c r="EA21" t="e">
        <f t="shared" si="37"/>
        <v>#N/A</v>
      </c>
      <c r="EB21">
        <v>0</v>
      </c>
      <c r="EC21">
        <v>0</v>
      </c>
      <c r="ED21">
        <v>0</v>
      </c>
      <c r="EE21" s="12" t="e">
        <f t="shared" si="38"/>
        <v>#N/A</v>
      </c>
      <c r="EF21" t="e">
        <f t="shared" si="39"/>
        <v>#N/A</v>
      </c>
      <c r="EH21" s="12" t="e">
        <f t="shared" si="40"/>
        <v>#N/A</v>
      </c>
      <c r="EI21" t="s">
        <v>2375</v>
      </c>
      <c r="EJ21" s="37" t="s">
        <v>2736</v>
      </c>
      <c r="EL21" s="1" t="e">
        <f t="shared" si="41"/>
        <v>#N/A</v>
      </c>
      <c r="EO21" t="e">
        <f t="shared" si="42"/>
        <v>#N/A</v>
      </c>
      <c r="EV21" s="102" t="e">
        <f t="shared" si="43"/>
        <v>#N/A</v>
      </c>
      <c r="EW21" t="e">
        <f t="shared" si="44"/>
        <v>#N/A</v>
      </c>
      <c r="EX21">
        <f t="shared" si="45"/>
        <v>0</v>
      </c>
      <c r="EY21" s="12" t="e">
        <f t="shared" si="46"/>
        <v>#N/A</v>
      </c>
      <c r="EZ21" t="s">
        <v>2375</v>
      </c>
      <c r="FA21" s="37" t="s">
        <v>2736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v>#N/A</v>
      </c>
      <c r="FN21" t="e">
        <f t="shared" si="47"/>
        <v>#N/A</v>
      </c>
      <c r="FP21" s="12" t="e">
        <f t="shared" si="85"/>
        <v>#N/A</v>
      </c>
      <c r="FQ21" t="s">
        <v>2375</v>
      </c>
      <c r="FR21" s="37" t="s">
        <v>2736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G21" s="12" t="e">
        <f t="shared" si="86"/>
        <v>#DIV/0!</v>
      </c>
      <c r="GH21" t="s">
        <v>2375</v>
      </c>
      <c r="GI21" s="37" t="s">
        <v>2736</v>
      </c>
      <c r="GJ21" t="e">
        <v>#N/A</v>
      </c>
      <c r="GK21" t="e">
        <v>#N/A</v>
      </c>
      <c r="GL21" t="e">
        <v>#N/A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f t="shared" si="49"/>
        <v>#N/A</v>
      </c>
      <c r="GX21" s="12" t="e">
        <f t="shared" si="87"/>
        <v>#N/A</v>
      </c>
      <c r="GY21" t="s">
        <v>2375</v>
      </c>
      <c r="GZ21" s="37" t="s">
        <v>2736</v>
      </c>
      <c r="HA21" t="e">
        <v>#N/A</v>
      </c>
      <c r="HB21" t="e">
        <v>#N/A</v>
      </c>
      <c r="HC21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f t="shared" si="50"/>
        <v>#N/A</v>
      </c>
      <c r="HO21" s="12" t="e">
        <f t="shared" si="88"/>
        <v>#N/A</v>
      </c>
      <c r="HP21" t="s">
        <v>2375</v>
      </c>
      <c r="HQ21" s="37" t="s">
        <v>2736</v>
      </c>
      <c r="HR21" s="1" t="e">
        <v>#N/A</v>
      </c>
      <c r="HS21" s="1" t="e">
        <v>#N/A</v>
      </c>
      <c r="HT21" s="1" t="e">
        <v>#N/A</v>
      </c>
      <c r="HU21" s="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f t="shared" si="51"/>
        <v>#N/A</v>
      </c>
      <c r="IE21" s="12"/>
      <c r="IF21" s="12"/>
      <c r="IG21" t="s">
        <v>2375</v>
      </c>
      <c r="IH21" s="37" t="s">
        <v>2736</v>
      </c>
      <c r="II21" s="1" t="e">
        <v>#N/A</v>
      </c>
      <c r="IJ21" s="1" t="e">
        <v>#N/A</v>
      </c>
      <c r="IK21" s="1" t="e">
        <v>#N/A</v>
      </c>
      <c r="IL21" s="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t="e">
        <v>#N/A</v>
      </c>
      <c r="IR21" t="e">
        <v>#N/A</v>
      </c>
      <c r="IS21" t="e">
        <v>#N/A</v>
      </c>
      <c r="IT21" t="e">
        <v>#N/A</v>
      </c>
      <c r="IU21" t="e">
        <f t="shared" si="52"/>
        <v>#N/A</v>
      </c>
      <c r="IV21" s="12"/>
      <c r="IW21" s="12"/>
      <c r="IX21" t="s">
        <v>2375</v>
      </c>
      <c r="IY21" s="37" t="s">
        <v>2736</v>
      </c>
      <c r="IZ21" s="1" t="e">
        <v>#N/A</v>
      </c>
      <c r="JA21" s="1" t="e">
        <v>#N/A</v>
      </c>
      <c r="JB21" s="1" t="e">
        <v>#N/A</v>
      </c>
      <c r="JC21" s="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f t="shared" si="53"/>
        <v>#N/A</v>
      </c>
      <c r="JN21" s="12"/>
      <c r="JO21" t="s">
        <v>2375</v>
      </c>
      <c r="JP21" s="37" t="s">
        <v>2736</v>
      </c>
      <c r="JQ21" s="12"/>
      <c r="JR21" s="1" t="e">
        <f t="shared" si="54"/>
        <v>#N/A</v>
      </c>
      <c r="JS21" s="12"/>
      <c r="JT21" s="12"/>
      <c r="JU21" s="12" t="e">
        <f t="shared" si="55"/>
        <v>#N/A</v>
      </c>
      <c r="JV21" t="e">
        <f t="shared" si="56"/>
        <v>#N/A</v>
      </c>
      <c r="JW21" t="e">
        <f t="shared" si="57"/>
        <v>#N/A</v>
      </c>
      <c r="JX21" t="e">
        <f t="shared" si="58"/>
        <v>#N/A</v>
      </c>
      <c r="JY21">
        <v>0</v>
      </c>
      <c r="JZ21">
        <v>0</v>
      </c>
      <c r="KA21">
        <v>0</v>
      </c>
      <c r="KB21" s="12" t="e">
        <f t="shared" si="59"/>
        <v>#N/A</v>
      </c>
      <c r="KC21" s="12" t="e">
        <f t="shared" si="60"/>
        <v>#N/A</v>
      </c>
      <c r="KE21" s="12" t="e">
        <f t="shared" si="61"/>
        <v>#N/A</v>
      </c>
      <c r="KF21" t="s">
        <v>2375</v>
      </c>
      <c r="KG21" s="37" t="s">
        <v>2736</v>
      </c>
      <c r="KI21" s="1" t="e">
        <f t="shared" si="0"/>
        <v>#N/A</v>
      </c>
      <c r="KL21" t="e">
        <f t="shared" si="62"/>
        <v>#N/A</v>
      </c>
      <c r="KS21" s="12" t="e">
        <f t="shared" si="1"/>
        <v>#N/A</v>
      </c>
      <c r="KT21" t="e">
        <f t="shared" si="63"/>
        <v>#N/A</v>
      </c>
      <c r="KU21">
        <f t="shared" si="2"/>
        <v>0</v>
      </c>
      <c r="KV21" s="12" t="e">
        <f t="shared" si="89"/>
        <v>#N/A</v>
      </c>
      <c r="KW21" t="e">
        <f t="shared" si="3"/>
        <v>#N/A</v>
      </c>
      <c r="KX21" t="s">
        <v>2375</v>
      </c>
      <c r="KY21" s="37" t="s">
        <v>2736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f t="shared" si="64"/>
        <v>#N/A</v>
      </c>
      <c r="LQ21" t="s">
        <v>2375</v>
      </c>
      <c r="LR21" s="37" t="s">
        <v>2736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v>#N/A</v>
      </c>
      <c r="MC21" t="e">
        <v>#N/A</v>
      </c>
      <c r="MD21" t="e">
        <v>#N/A</v>
      </c>
      <c r="ME21" t="e">
        <v>#N/A</v>
      </c>
      <c r="MF21" t="e">
        <v>#N/A</v>
      </c>
      <c r="MG21" t="e">
        <f t="shared" si="66"/>
        <v>#N/A</v>
      </c>
      <c r="MJ21" t="s">
        <v>2375</v>
      </c>
      <c r="MK21" s="37" t="s">
        <v>2736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t="e">
        <v>#N/A</v>
      </c>
      <c r="MZ21" t="e">
        <f t="shared" si="68"/>
        <v>#N/A</v>
      </c>
      <c r="NC21" t="s">
        <v>2375</v>
      </c>
      <c r="ND21" s="37" t="s">
        <v>2736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t="e">
        <v>#N/A</v>
      </c>
      <c r="NP21" t="e">
        <v>#N/A</v>
      </c>
      <c r="NQ21" t="e">
        <v>#N/A</v>
      </c>
      <c r="NR21" t="e">
        <v>#N/A</v>
      </c>
      <c r="NS21" t="e">
        <f t="shared" si="70"/>
        <v>#N/A</v>
      </c>
      <c r="NV21" t="s">
        <v>2375</v>
      </c>
      <c r="NW21" s="37" t="s">
        <v>2736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G21" t="e">
        <v>#N/A</v>
      </c>
      <c r="OH21" t="e">
        <v>#N/A</v>
      </c>
      <c r="OI21" t="e">
        <v>#N/A</v>
      </c>
      <c r="OJ21" t="e">
        <v>#N/A</v>
      </c>
      <c r="OK21" t="e">
        <v>#N/A</v>
      </c>
      <c r="OL21" t="e">
        <f t="shared" si="72"/>
        <v>#N/A</v>
      </c>
      <c r="OO21" t="s">
        <v>2375</v>
      </c>
      <c r="OP21" s="37" t="s">
        <v>2736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t="e">
        <v>#N/A</v>
      </c>
      <c r="PB21" t="e">
        <v>#N/A</v>
      </c>
      <c r="PC21" t="e">
        <v>#N/A</v>
      </c>
      <c r="PD21" t="e">
        <v>#N/A</v>
      </c>
      <c r="PE21" t="e">
        <f t="shared" si="74"/>
        <v>#N/A</v>
      </c>
      <c r="PH21" t="s">
        <v>2375</v>
      </c>
      <c r="PI21" s="37" t="s">
        <v>2736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t="e">
        <v>#N/A</v>
      </c>
      <c r="PT21" t="e">
        <v>#N/A</v>
      </c>
      <c r="PU21" t="e">
        <v>#N/A</v>
      </c>
      <c r="PV21" t="e">
        <v>#N/A</v>
      </c>
      <c r="PW21" t="e">
        <v>#N/A</v>
      </c>
      <c r="PX21" t="e">
        <f t="shared" si="4"/>
        <v>#N/A</v>
      </c>
      <c r="QA21" t="s">
        <v>2375</v>
      </c>
      <c r="QB21" s="37" t="s">
        <v>2736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t="e">
        <v>#N/A</v>
      </c>
      <c r="QM21" t="e">
        <v>#N/A</v>
      </c>
      <c r="QN21" t="e">
        <v>#N/A</v>
      </c>
      <c r="QO21" t="e">
        <v>#N/A</v>
      </c>
      <c r="QP21" t="e">
        <v>#N/A</v>
      </c>
      <c r="QQ21" t="e">
        <f t="shared" si="75"/>
        <v>#N/A</v>
      </c>
      <c r="QS21" s="12" t="e">
        <f t="shared" si="76"/>
        <v>#N/A</v>
      </c>
      <c r="QT21" t="s">
        <v>2375</v>
      </c>
      <c r="QU21" s="37" t="s">
        <v>2736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f t="shared" si="77"/>
        <v>#N/A</v>
      </c>
      <c r="RD21" t="e">
        <f t="shared" si="5"/>
        <v>#N/A</v>
      </c>
      <c r="RE21" t="e">
        <f t="shared" si="6"/>
        <v>#N/A</v>
      </c>
      <c r="RF21" t="e">
        <v>#N/A</v>
      </c>
      <c r="RG21" t="e">
        <v>#N/A</v>
      </c>
      <c r="RH21" t="e">
        <v>#N/A</v>
      </c>
      <c r="RI21" t="e">
        <v>#N/A</v>
      </c>
      <c r="RJ21" t="e">
        <f t="shared" ref="RJ21" si="114">RC21-RE21</f>
        <v>#N/A</v>
      </c>
      <c r="RK21">
        <f t="shared" si="79"/>
        <v>0</v>
      </c>
      <c r="RL21" s="12" t="e">
        <f t="shared" si="80"/>
        <v>#N/A</v>
      </c>
      <c r="RN21" t="s">
        <v>2375</v>
      </c>
      <c r="RO21" s="37" t="s">
        <v>2736</v>
      </c>
      <c r="RP21" t="s">
        <v>2690</v>
      </c>
      <c r="RQ21">
        <v>1.5</v>
      </c>
      <c r="RR21" s="1">
        <v>3.9224537037037037E-2</v>
      </c>
      <c r="RS21" s="1">
        <v>1.5659722222222224E-2</v>
      </c>
      <c r="RT21" s="1">
        <v>1.4583333333333334E-3</v>
      </c>
      <c r="RU21" s="1">
        <v>2.2083333333333333E-2</v>
      </c>
      <c r="RV21">
        <v>1</v>
      </c>
      <c r="RW21">
        <v>33</v>
      </c>
      <c r="RX21">
        <v>33</v>
      </c>
      <c r="RY21">
        <v>0</v>
      </c>
      <c r="RZ21">
        <v>0</v>
      </c>
      <c r="SA21">
        <v>0</v>
      </c>
      <c r="SB21">
        <v>0</v>
      </c>
      <c r="SC21">
        <v>100</v>
      </c>
      <c r="SD21">
        <f t="shared" si="7"/>
        <v>33</v>
      </c>
      <c r="SE21">
        <v>197</v>
      </c>
      <c r="SF21" s="12">
        <f>SD21/SE21*100</f>
        <v>16.751269035532996</v>
      </c>
      <c r="SG21" t="s">
        <v>2375</v>
      </c>
      <c r="SH21" s="37" t="s">
        <v>2736</v>
      </c>
      <c r="SI21" t="s">
        <v>2690</v>
      </c>
      <c r="SK21" s="1">
        <v>0</v>
      </c>
      <c r="SL21" s="1">
        <v>0</v>
      </c>
      <c r="SM21" s="1">
        <v>0</v>
      </c>
      <c r="SN21" s="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f t="shared" si="8"/>
        <v>0</v>
      </c>
      <c r="SY21" s="12"/>
      <c r="SZ21" t="s">
        <v>2375</v>
      </c>
      <c r="TA21" s="37" t="s">
        <v>2736</v>
      </c>
      <c r="TD21" s="1">
        <v>0</v>
      </c>
      <c r="TE21" s="1">
        <v>0</v>
      </c>
      <c r="TF21" s="1">
        <v>0</v>
      </c>
      <c r="TG21" s="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R21" s="12"/>
      <c r="TS21" t="s">
        <v>2375</v>
      </c>
      <c r="TT21" s="37" t="s">
        <v>2736</v>
      </c>
      <c r="TW21" s="1">
        <v>0</v>
      </c>
      <c r="TX21" s="1">
        <v>0</v>
      </c>
      <c r="TY21" s="1">
        <v>0</v>
      </c>
      <c r="TZ21" s="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K21" s="12"/>
      <c r="UL21" t="s">
        <v>2375</v>
      </c>
      <c r="UM21" s="37" t="s">
        <v>2736</v>
      </c>
      <c r="UP21" s="1">
        <v>0</v>
      </c>
      <c r="UQ21" s="1">
        <v>0</v>
      </c>
      <c r="UR21" s="1">
        <v>0</v>
      </c>
      <c r="US21" s="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f t="shared" si="101"/>
        <v>0</v>
      </c>
      <c r="VD21" s="12" t="e">
        <f t="shared" si="102"/>
        <v>#DIV/0!</v>
      </c>
      <c r="VE21" t="s">
        <v>2375</v>
      </c>
      <c r="VF21" s="37" t="s">
        <v>2736</v>
      </c>
      <c r="VI21" s="1">
        <v>0</v>
      </c>
      <c r="VJ21" s="1">
        <v>0</v>
      </c>
      <c r="VK21" s="1">
        <v>0</v>
      </c>
      <c r="VL21" s="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f t="shared" si="103"/>
        <v>0</v>
      </c>
      <c r="VW21" s="12" t="e">
        <f t="shared" si="104"/>
        <v>#DIV/0!</v>
      </c>
      <c r="VX21" t="s">
        <v>2375</v>
      </c>
      <c r="VY21" s="37" t="s">
        <v>2736</v>
      </c>
      <c r="WB21" s="1">
        <v>0</v>
      </c>
      <c r="WC21" s="1">
        <v>0</v>
      </c>
      <c r="WD21" s="1">
        <v>0</v>
      </c>
      <c r="WE21" s="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f t="shared" si="105"/>
        <v>0</v>
      </c>
      <c r="WP21" s="12" t="e">
        <f t="shared" si="106"/>
        <v>#DIV/0!</v>
      </c>
      <c r="WQ21" t="s">
        <v>2375</v>
      </c>
      <c r="WR21" s="37" t="s">
        <v>2736</v>
      </c>
      <c r="WU21" s="1" t="e">
        <v>#N/A</v>
      </c>
      <c r="WV21" s="1" t="e">
        <v>#N/A</v>
      </c>
      <c r="WW21" s="1" t="e">
        <v>#N/A</v>
      </c>
      <c r="WX21" s="1" t="e">
        <v>#N/A</v>
      </c>
      <c r="WY21" t="e">
        <v>#N/A</v>
      </c>
      <c r="WZ21" t="e">
        <v>#N/A</v>
      </c>
      <c r="XA21" t="e">
        <v>#N/A</v>
      </c>
      <c r="XB21" t="e">
        <v>#N/A</v>
      </c>
      <c r="XC21" t="e">
        <v>#N/A</v>
      </c>
      <c r="XD21" t="e">
        <v>#N/A</v>
      </c>
      <c r="XE21" t="e">
        <v>#N/A</v>
      </c>
      <c r="XF21" t="e">
        <v>#N/A</v>
      </c>
      <c r="XG21" t="e">
        <f t="shared" si="107"/>
        <v>#N/A</v>
      </c>
      <c r="XI21" s="12" t="e">
        <f t="shared" si="108"/>
        <v>#N/A</v>
      </c>
      <c r="XJ21" t="s">
        <v>2375</v>
      </c>
      <c r="XK21" s="37" t="s">
        <v>2736</v>
      </c>
      <c r="XN21" s="1">
        <v>3.9224537037037037E-2</v>
      </c>
      <c r="XO21" s="1" t="e">
        <f t="shared" si="82"/>
        <v>#N/A</v>
      </c>
      <c r="XP21" s="1">
        <v>1.4583333333333334E-3</v>
      </c>
      <c r="XQ21" s="1">
        <v>2.2083333333333333E-2</v>
      </c>
      <c r="XR21">
        <v>1</v>
      </c>
      <c r="XS21">
        <v>33</v>
      </c>
      <c r="XT21">
        <v>33</v>
      </c>
      <c r="XU21">
        <v>0</v>
      </c>
      <c r="XV21">
        <v>0</v>
      </c>
      <c r="XW21">
        <v>0</v>
      </c>
      <c r="XX21">
        <v>0</v>
      </c>
      <c r="XY21">
        <v>100</v>
      </c>
      <c r="XZ21">
        <f t="shared" si="109"/>
        <v>33</v>
      </c>
      <c r="YA21">
        <f t="shared" si="83"/>
        <v>197</v>
      </c>
      <c r="YB21" s="12">
        <f t="shared" si="110"/>
        <v>16.751269035532996</v>
      </c>
    </row>
    <row r="22" spans="1:652">
      <c r="A22" t="s">
        <v>2370</v>
      </c>
      <c r="B22" s="37" t="s">
        <v>2736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f t="shared" si="24"/>
        <v>#N/A</v>
      </c>
      <c r="T22" t="s">
        <v>2370</v>
      </c>
      <c r="U22" s="37" t="s">
        <v>2736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f t="shared" si="26"/>
        <v>#N/A</v>
      </c>
      <c r="AK22" t="s">
        <v>2370</v>
      </c>
      <c r="AL22" s="37" t="s">
        <v>2736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f t="shared" si="28"/>
        <v>#N/A</v>
      </c>
      <c r="BB22" t="s">
        <v>2370</v>
      </c>
      <c r="BC22" s="37" t="s">
        <v>2736</v>
      </c>
      <c r="BD22" t="e">
        <v>#N/A</v>
      </c>
      <c r="BE22" t="e">
        <v>#N/A</v>
      </c>
      <c r="BF22" t="e">
        <v>#N/A</v>
      </c>
      <c r="BG22" t="e">
        <v>#N/A</v>
      </c>
      <c r="BH22" t="e">
        <v>#N/A</v>
      </c>
      <c r="BI22" t="e">
        <v>#N/A</v>
      </c>
      <c r="BJ22" t="e">
        <v>#N/A</v>
      </c>
      <c r="BK22" t="e">
        <v>#N/A</v>
      </c>
      <c r="BL22" t="e">
        <v>#N/A</v>
      </c>
      <c r="BM22" t="e">
        <v>#N/A</v>
      </c>
      <c r="BN22" t="e">
        <v>#N/A</v>
      </c>
      <c r="BO22" t="e">
        <v>#N/A</v>
      </c>
      <c r="BP22" t="e">
        <f t="shared" si="30"/>
        <v>#N/A</v>
      </c>
      <c r="BS22" t="s">
        <v>2370</v>
      </c>
      <c r="BT22" s="37" t="s">
        <v>2736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  <c r="CB22" t="e">
        <v>#N/A</v>
      </c>
      <c r="CC22" t="e">
        <v>#N/A</v>
      </c>
      <c r="CD22" t="e">
        <v>#N/A</v>
      </c>
      <c r="CE22" t="e">
        <v>#N/A</v>
      </c>
      <c r="CF22" t="e">
        <v>#N/A</v>
      </c>
      <c r="CG22" t="e">
        <f t="shared" si="32"/>
        <v>#N/A</v>
      </c>
      <c r="CI22" s="12"/>
      <c r="CJ22" t="s">
        <v>2370</v>
      </c>
      <c r="CK22" s="37" t="s">
        <v>2736</v>
      </c>
      <c r="CL22" t="e">
        <v>#N/A</v>
      </c>
      <c r="CM22" t="e">
        <v>#N/A</v>
      </c>
      <c r="CN22" t="e">
        <v>#N/A</v>
      </c>
      <c r="CO22" t="e">
        <v>#N/A</v>
      </c>
      <c r="CP22" t="e">
        <v>#N/A</v>
      </c>
      <c r="CQ22" t="e">
        <v>#N/A</v>
      </c>
      <c r="CR22" t="e">
        <v>#N/A</v>
      </c>
      <c r="CS22" t="e">
        <v>#N/A</v>
      </c>
      <c r="CT22" t="e">
        <v>#N/A</v>
      </c>
      <c r="CU22" t="e">
        <v>#N/A</v>
      </c>
      <c r="CV22" t="e">
        <v>#N/A</v>
      </c>
      <c r="CW22" t="e">
        <v>#N/A</v>
      </c>
      <c r="CX22" t="e">
        <f t="shared" si="33"/>
        <v>#N/A</v>
      </c>
      <c r="CZ22" s="12"/>
      <c r="DA22" t="s">
        <v>2370</v>
      </c>
      <c r="DB22" s="37" t="s">
        <v>2736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v>#N/A</v>
      </c>
      <c r="DI22" t="e">
        <v>#N/A</v>
      </c>
      <c r="DJ22" t="e">
        <v>#N/A</v>
      </c>
      <c r="DK22" t="e">
        <v>#N/A</v>
      </c>
      <c r="DL22" t="e">
        <v>#N/A</v>
      </c>
      <c r="DM22" t="e">
        <v>#N/A</v>
      </c>
      <c r="DN22" t="e">
        <v>#N/A</v>
      </c>
      <c r="DO22" t="e">
        <f t="shared" si="34"/>
        <v>#N/A</v>
      </c>
      <c r="DQ22" s="12"/>
      <c r="DR22" t="s">
        <v>2370</v>
      </c>
      <c r="DS22" s="37" t="s">
        <v>2736</v>
      </c>
      <c r="DT22" s="12"/>
      <c r="DU22" s="1" t="e">
        <v>#N/A</v>
      </c>
      <c r="DV22" s="12"/>
      <c r="DW22" s="12"/>
      <c r="DX22" s="12"/>
      <c r="DY22" t="e">
        <f t="shared" si="35"/>
        <v>#N/A</v>
      </c>
      <c r="DZ22" t="e">
        <f t="shared" si="36"/>
        <v>#N/A</v>
      </c>
      <c r="EA22" t="e">
        <f t="shared" si="37"/>
        <v>#N/A</v>
      </c>
      <c r="EB22">
        <v>0</v>
      </c>
      <c r="EC22">
        <v>0</v>
      </c>
      <c r="ED22">
        <v>0</v>
      </c>
      <c r="EE22" s="12" t="e">
        <f t="shared" si="38"/>
        <v>#N/A</v>
      </c>
      <c r="EF22" t="e">
        <f t="shared" si="39"/>
        <v>#N/A</v>
      </c>
      <c r="EH22" s="12" t="e">
        <f t="shared" si="40"/>
        <v>#N/A</v>
      </c>
      <c r="EI22" t="s">
        <v>2370</v>
      </c>
      <c r="EJ22" s="37" t="s">
        <v>2736</v>
      </c>
      <c r="EL22" s="1" t="e">
        <f t="shared" si="41"/>
        <v>#N/A</v>
      </c>
      <c r="EO22" t="e">
        <f t="shared" si="42"/>
        <v>#N/A</v>
      </c>
      <c r="EV22" s="102" t="e">
        <f t="shared" si="43"/>
        <v>#N/A</v>
      </c>
      <c r="EW22" t="e">
        <f t="shared" si="44"/>
        <v>#N/A</v>
      </c>
      <c r="EX22">
        <f t="shared" si="45"/>
        <v>0</v>
      </c>
      <c r="EY22" s="12" t="e">
        <f t="shared" si="46"/>
        <v>#N/A</v>
      </c>
      <c r="EZ22" t="s">
        <v>2370</v>
      </c>
      <c r="FA22" s="37" t="s">
        <v>2736</v>
      </c>
      <c r="FB22" t="e">
        <v>#N/A</v>
      </c>
      <c r="FC22" t="e">
        <v>#N/A</v>
      </c>
      <c r="FD22" t="e">
        <v>#N/A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t="e">
        <v>#N/A</v>
      </c>
      <c r="FL22" t="e">
        <v>#N/A</v>
      </c>
      <c r="FM22" t="e">
        <v>#N/A</v>
      </c>
      <c r="FN22" t="e">
        <f t="shared" si="47"/>
        <v>#N/A</v>
      </c>
      <c r="FP22" s="12" t="e">
        <f t="shared" si="85"/>
        <v>#N/A</v>
      </c>
      <c r="FQ22" t="s">
        <v>2370</v>
      </c>
      <c r="FR22" s="37" t="s">
        <v>2736</v>
      </c>
      <c r="FS22" t="e">
        <v>#N/A</v>
      </c>
      <c r="FT22" t="e">
        <v>#N/A</v>
      </c>
      <c r="FU22" t="e">
        <v>#N/A</v>
      </c>
      <c r="FV22" t="e">
        <v>#N/A</v>
      </c>
      <c r="FW22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G22" s="12" t="e">
        <f t="shared" si="86"/>
        <v>#DIV/0!</v>
      </c>
      <c r="GH22" t="s">
        <v>2370</v>
      </c>
      <c r="GI22" s="37" t="s">
        <v>2736</v>
      </c>
      <c r="GJ22" t="e">
        <v>#N/A</v>
      </c>
      <c r="GK22" t="e">
        <v>#N/A</v>
      </c>
      <c r="GL22" t="e">
        <v>#N/A</v>
      </c>
      <c r="GM22" t="e">
        <v>#N/A</v>
      </c>
      <c r="GN22" t="e">
        <v>#N/A</v>
      </c>
      <c r="GO22" t="e">
        <v>#N/A</v>
      </c>
      <c r="GP22" t="e">
        <v>#N/A</v>
      </c>
      <c r="GQ22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f t="shared" si="49"/>
        <v>#N/A</v>
      </c>
      <c r="GX22" s="12" t="e">
        <f t="shared" si="87"/>
        <v>#N/A</v>
      </c>
      <c r="GY22" t="s">
        <v>2370</v>
      </c>
      <c r="GZ22" s="37" t="s">
        <v>2736</v>
      </c>
      <c r="HA22" t="e">
        <v>#N/A</v>
      </c>
      <c r="HB22" t="e">
        <v>#N/A</v>
      </c>
      <c r="HC22" t="e">
        <v>#N/A</v>
      </c>
      <c r="HD22" t="e">
        <v>#N/A</v>
      </c>
      <c r="HE22" t="e">
        <v>#N/A</v>
      </c>
      <c r="HF22" t="e">
        <v>#N/A</v>
      </c>
      <c r="HG22" t="e">
        <v>#N/A</v>
      </c>
      <c r="HH22" t="e">
        <v>#N/A</v>
      </c>
      <c r="HI22" t="e">
        <v>#N/A</v>
      </c>
      <c r="HJ22" t="e">
        <v>#N/A</v>
      </c>
      <c r="HK22" t="e">
        <v>#N/A</v>
      </c>
      <c r="HL22" t="e">
        <v>#N/A</v>
      </c>
      <c r="HM22" t="e">
        <f t="shared" si="50"/>
        <v>#N/A</v>
      </c>
      <c r="HO22" s="12" t="e">
        <f t="shared" si="88"/>
        <v>#N/A</v>
      </c>
      <c r="HP22" t="s">
        <v>2370</v>
      </c>
      <c r="HQ22" s="37" t="s">
        <v>2736</v>
      </c>
      <c r="HR22" s="1" t="e">
        <v>#N/A</v>
      </c>
      <c r="HS22" s="1" t="e">
        <v>#N/A</v>
      </c>
      <c r="HT22" s="1" t="e">
        <v>#N/A</v>
      </c>
      <c r="HU22" s="1" t="e">
        <v>#N/A</v>
      </c>
      <c r="HV22" t="e">
        <v>#N/A</v>
      </c>
      <c r="HW22" t="e">
        <v>#N/A</v>
      </c>
      <c r="HX22" t="e">
        <v>#N/A</v>
      </c>
      <c r="HY22" t="e">
        <v>#N/A</v>
      </c>
      <c r="HZ22" t="e">
        <v>#N/A</v>
      </c>
      <c r="IA22" t="e">
        <v>#N/A</v>
      </c>
      <c r="IB22" t="e">
        <v>#N/A</v>
      </c>
      <c r="IC22" t="e">
        <v>#N/A</v>
      </c>
      <c r="ID22" t="e">
        <f t="shared" si="51"/>
        <v>#N/A</v>
      </c>
      <c r="IE22" s="12"/>
      <c r="IF22" s="12"/>
      <c r="IG22" t="s">
        <v>2370</v>
      </c>
      <c r="IH22" s="37" t="s">
        <v>2736</v>
      </c>
      <c r="II22" s="1" t="e">
        <v>#N/A</v>
      </c>
      <c r="IJ22" s="1" t="e">
        <v>#N/A</v>
      </c>
      <c r="IK22" s="1" t="e">
        <v>#N/A</v>
      </c>
      <c r="IL22" s="1" t="e">
        <v>#N/A</v>
      </c>
      <c r="IM22" t="e">
        <v>#N/A</v>
      </c>
      <c r="IN22" t="e">
        <v>#N/A</v>
      </c>
      <c r="IO22" t="e">
        <v>#N/A</v>
      </c>
      <c r="IP22" t="e">
        <v>#N/A</v>
      </c>
      <c r="IQ22" t="e">
        <v>#N/A</v>
      </c>
      <c r="IR22" t="e">
        <v>#N/A</v>
      </c>
      <c r="IS22" t="e">
        <v>#N/A</v>
      </c>
      <c r="IT22" t="e">
        <v>#N/A</v>
      </c>
      <c r="IU22" t="e">
        <f t="shared" si="52"/>
        <v>#N/A</v>
      </c>
      <c r="IV22" s="12"/>
      <c r="IW22" s="12"/>
      <c r="IX22" t="s">
        <v>2370</v>
      </c>
      <c r="IY22" s="37" t="s">
        <v>2736</v>
      </c>
      <c r="IZ22" s="1" t="e">
        <v>#N/A</v>
      </c>
      <c r="JA22" s="1" t="e">
        <v>#N/A</v>
      </c>
      <c r="JB22" s="1" t="e">
        <v>#N/A</v>
      </c>
      <c r="JC22" s="1" t="e">
        <v>#N/A</v>
      </c>
      <c r="JD22" t="e">
        <v>#N/A</v>
      </c>
      <c r="JE22" t="e">
        <v>#N/A</v>
      </c>
      <c r="JF22" t="e">
        <v>#N/A</v>
      </c>
      <c r="JG22" t="e">
        <v>#N/A</v>
      </c>
      <c r="JH22" t="e">
        <v>#N/A</v>
      </c>
      <c r="JI22" t="e">
        <v>#N/A</v>
      </c>
      <c r="JJ22" t="e">
        <v>#N/A</v>
      </c>
      <c r="JK22" t="e">
        <v>#N/A</v>
      </c>
      <c r="JL22" t="e">
        <f t="shared" si="53"/>
        <v>#N/A</v>
      </c>
      <c r="JN22" s="12"/>
      <c r="JO22" t="s">
        <v>2370</v>
      </c>
      <c r="JP22" s="37" t="s">
        <v>2736</v>
      </c>
      <c r="JQ22" s="12"/>
      <c r="JR22" s="1" t="e">
        <f t="shared" si="54"/>
        <v>#N/A</v>
      </c>
      <c r="JS22" s="12"/>
      <c r="JT22" s="12"/>
      <c r="JU22" s="12" t="e">
        <f t="shared" si="55"/>
        <v>#N/A</v>
      </c>
      <c r="JV22" t="e">
        <f t="shared" si="56"/>
        <v>#N/A</v>
      </c>
      <c r="JW22" t="e">
        <f t="shared" si="57"/>
        <v>#N/A</v>
      </c>
      <c r="JX22" t="e">
        <f t="shared" si="58"/>
        <v>#N/A</v>
      </c>
      <c r="JY22">
        <v>0</v>
      </c>
      <c r="JZ22">
        <v>0</v>
      </c>
      <c r="KA22">
        <v>0</v>
      </c>
      <c r="KB22" s="12" t="e">
        <f t="shared" si="59"/>
        <v>#N/A</v>
      </c>
      <c r="KC22" s="12" t="e">
        <f t="shared" si="60"/>
        <v>#N/A</v>
      </c>
      <c r="KE22" s="12" t="e">
        <f t="shared" si="61"/>
        <v>#N/A</v>
      </c>
      <c r="KF22" t="s">
        <v>2370</v>
      </c>
      <c r="KG22" s="37" t="s">
        <v>2736</v>
      </c>
      <c r="KI22" s="1" t="e">
        <f t="shared" si="0"/>
        <v>#N/A</v>
      </c>
      <c r="KL22" t="e">
        <f t="shared" si="62"/>
        <v>#N/A</v>
      </c>
      <c r="KS22" s="12" t="e">
        <f t="shared" si="1"/>
        <v>#N/A</v>
      </c>
      <c r="KT22" t="e">
        <f t="shared" si="63"/>
        <v>#N/A</v>
      </c>
      <c r="KU22">
        <f t="shared" si="2"/>
        <v>0</v>
      </c>
      <c r="KV22" s="12" t="e">
        <f t="shared" si="89"/>
        <v>#N/A</v>
      </c>
      <c r="KW22" t="e">
        <f t="shared" si="3"/>
        <v>#N/A</v>
      </c>
      <c r="KX22" t="s">
        <v>2370</v>
      </c>
      <c r="KY22" s="37" t="s">
        <v>2736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f t="shared" si="64"/>
        <v>#N/A</v>
      </c>
      <c r="LQ22" t="s">
        <v>2370</v>
      </c>
      <c r="LR22" s="37" t="s">
        <v>2736</v>
      </c>
      <c r="LU22" t="e">
        <v>#N/A</v>
      </c>
      <c r="LV22" t="e">
        <v>#N/A</v>
      </c>
      <c r="LW22" t="e">
        <v>#N/A</v>
      </c>
      <c r="LX22" t="e">
        <v>#N/A</v>
      </c>
      <c r="LY22" t="e">
        <v>#N/A</v>
      </c>
      <c r="LZ22" t="e">
        <v>#N/A</v>
      </c>
      <c r="MA22" t="e">
        <v>#N/A</v>
      </c>
      <c r="MB22" t="e">
        <v>#N/A</v>
      </c>
      <c r="MC22" t="e">
        <v>#N/A</v>
      </c>
      <c r="MD22" t="e">
        <v>#N/A</v>
      </c>
      <c r="ME22" t="e">
        <v>#N/A</v>
      </c>
      <c r="MF22" t="e">
        <v>#N/A</v>
      </c>
      <c r="MG22" t="e">
        <f t="shared" si="66"/>
        <v>#N/A</v>
      </c>
      <c r="MJ22" t="s">
        <v>2370</v>
      </c>
      <c r="MK22" s="37" t="s">
        <v>2736</v>
      </c>
      <c r="MN22" t="e">
        <v>#N/A</v>
      </c>
      <c r="MO22" t="e">
        <v>#N/A</v>
      </c>
      <c r="MP22" t="e">
        <v>#N/A</v>
      </c>
      <c r="MQ22" t="e">
        <v>#N/A</v>
      </c>
      <c r="MR22" t="e">
        <v>#N/A</v>
      </c>
      <c r="MS22" t="e">
        <v>#N/A</v>
      </c>
      <c r="MT22" t="e">
        <v>#N/A</v>
      </c>
      <c r="MU22" t="e">
        <v>#N/A</v>
      </c>
      <c r="MV22" t="e">
        <v>#N/A</v>
      </c>
      <c r="MW22" t="e">
        <v>#N/A</v>
      </c>
      <c r="MX22" t="e">
        <v>#N/A</v>
      </c>
      <c r="MY22" t="e">
        <v>#N/A</v>
      </c>
      <c r="MZ22" t="e">
        <f t="shared" si="68"/>
        <v>#N/A</v>
      </c>
      <c r="NC22" t="s">
        <v>2370</v>
      </c>
      <c r="ND22" s="37" t="s">
        <v>2736</v>
      </c>
      <c r="NG22" t="e">
        <v>#N/A</v>
      </c>
      <c r="NH22" t="e">
        <v>#N/A</v>
      </c>
      <c r="NI22" t="e">
        <v>#N/A</v>
      </c>
      <c r="NJ22" t="e">
        <v>#N/A</v>
      </c>
      <c r="NK22" t="e">
        <v>#N/A</v>
      </c>
      <c r="NL22" t="e">
        <v>#N/A</v>
      </c>
      <c r="NM22" t="e">
        <v>#N/A</v>
      </c>
      <c r="NN22" t="e">
        <v>#N/A</v>
      </c>
      <c r="NO22" t="e">
        <v>#N/A</v>
      </c>
      <c r="NP22" t="e">
        <v>#N/A</v>
      </c>
      <c r="NQ22" t="e">
        <v>#N/A</v>
      </c>
      <c r="NR22" t="e">
        <v>#N/A</v>
      </c>
      <c r="NS22" t="e">
        <f t="shared" si="70"/>
        <v>#N/A</v>
      </c>
      <c r="NV22" t="s">
        <v>2370</v>
      </c>
      <c r="NW22" s="37" t="s">
        <v>2736</v>
      </c>
      <c r="NZ22" t="e">
        <v>#N/A</v>
      </c>
      <c r="OA22" t="e">
        <v>#N/A</v>
      </c>
      <c r="OB22" t="e">
        <v>#N/A</v>
      </c>
      <c r="OC22" t="e">
        <v>#N/A</v>
      </c>
      <c r="OD22" t="e">
        <v>#N/A</v>
      </c>
      <c r="OE22" t="e">
        <v>#N/A</v>
      </c>
      <c r="OF22" t="e">
        <v>#N/A</v>
      </c>
      <c r="OG22" t="e">
        <v>#N/A</v>
      </c>
      <c r="OH22" t="e">
        <v>#N/A</v>
      </c>
      <c r="OI22" t="e">
        <v>#N/A</v>
      </c>
      <c r="OJ22" t="e">
        <v>#N/A</v>
      </c>
      <c r="OK22" t="e">
        <v>#N/A</v>
      </c>
      <c r="OL22" t="e">
        <f t="shared" si="72"/>
        <v>#N/A</v>
      </c>
      <c r="OO22" t="s">
        <v>2370</v>
      </c>
      <c r="OP22" s="37" t="s">
        <v>2736</v>
      </c>
      <c r="OS22" t="e">
        <v>#N/A</v>
      </c>
      <c r="OT22" t="e">
        <v>#N/A</v>
      </c>
      <c r="OU22" t="e">
        <v>#N/A</v>
      </c>
      <c r="OV22" t="e">
        <v>#N/A</v>
      </c>
      <c r="OW22" t="e">
        <v>#N/A</v>
      </c>
      <c r="OX22" t="e">
        <v>#N/A</v>
      </c>
      <c r="OY22" t="e">
        <v>#N/A</v>
      </c>
      <c r="OZ22" t="e">
        <v>#N/A</v>
      </c>
      <c r="PA22" t="e">
        <v>#N/A</v>
      </c>
      <c r="PB22" t="e">
        <v>#N/A</v>
      </c>
      <c r="PC22" t="e">
        <v>#N/A</v>
      </c>
      <c r="PD22" t="e">
        <v>#N/A</v>
      </c>
      <c r="PE22" t="e">
        <f t="shared" si="74"/>
        <v>#N/A</v>
      </c>
      <c r="PH22" t="s">
        <v>2370</v>
      </c>
      <c r="PI22" s="37" t="s">
        <v>2736</v>
      </c>
      <c r="PL22" t="e">
        <v>#N/A</v>
      </c>
      <c r="PM22" t="e">
        <v>#N/A</v>
      </c>
      <c r="PN22" t="e">
        <v>#N/A</v>
      </c>
      <c r="PO22" t="e">
        <v>#N/A</v>
      </c>
      <c r="PP22" t="e">
        <v>#N/A</v>
      </c>
      <c r="PQ22" t="e">
        <v>#N/A</v>
      </c>
      <c r="PR22" t="e">
        <v>#N/A</v>
      </c>
      <c r="PS22" t="e">
        <v>#N/A</v>
      </c>
      <c r="PT22" t="e">
        <v>#N/A</v>
      </c>
      <c r="PU22" t="e">
        <v>#N/A</v>
      </c>
      <c r="PV22" t="e">
        <v>#N/A</v>
      </c>
      <c r="PW22" t="e">
        <v>#N/A</v>
      </c>
      <c r="PX22" t="e">
        <f t="shared" si="4"/>
        <v>#N/A</v>
      </c>
      <c r="QA22" t="s">
        <v>2370</v>
      </c>
      <c r="QB22" s="37" t="s">
        <v>2736</v>
      </c>
      <c r="QE22" t="e">
        <v>#N/A</v>
      </c>
      <c r="QF22" t="e">
        <v>#N/A</v>
      </c>
      <c r="QG22" t="e">
        <v>#N/A</v>
      </c>
      <c r="QH22" t="e">
        <v>#N/A</v>
      </c>
      <c r="QI22" t="e">
        <v>#N/A</v>
      </c>
      <c r="QJ22" t="e">
        <v>#N/A</v>
      </c>
      <c r="QK22" t="e">
        <v>#N/A</v>
      </c>
      <c r="QL22" t="e">
        <v>#N/A</v>
      </c>
      <c r="QM22" t="e">
        <v>#N/A</v>
      </c>
      <c r="QN22" t="e">
        <v>#N/A</v>
      </c>
      <c r="QO22" t="e">
        <v>#N/A</v>
      </c>
      <c r="QP22" t="e">
        <v>#N/A</v>
      </c>
      <c r="QQ22" t="e">
        <f t="shared" si="75"/>
        <v>#N/A</v>
      </c>
      <c r="QS22" s="12" t="e">
        <f t="shared" si="76"/>
        <v>#N/A</v>
      </c>
      <c r="QT22" t="s">
        <v>2370</v>
      </c>
      <c r="QU22" s="37" t="s">
        <v>2736</v>
      </c>
      <c r="QX22" t="e">
        <v>#N/A</v>
      </c>
      <c r="QY22" t="e">
        <v>#N/A</v>
      </c>
      <c r="QZ22" t="e">
        <v>#N/A</v>
      </c>
      <c r="RA22" t="e">
        <v>#N/A</v>
      </c>
      <c r="RB22" t="e">
        <v>#N/A</v>
      </c>
      <c r="RC22" t="e">
        <f t="shared" si="77"/>
        <v>#N/A</v>
      </c>
      <c r="RD22" t="e">
        <f t="shared" si="5"/>
        <v>#N/A</v>
      </c>
      <c r="RE22" t="e">
        <f t="shared" si="6"/>
        <v>#N/A</v>
      </c>
      <c r="RF22" t="e">
        <v>#N/A</v>
      </c>
      <c r="RG22" t="e">
        <v>#N/A</v>
      </c>
      <c r="RH22" t="e">
        <v>#N/A</v>
      </c>
      <c r="RI22" t="e">
        <v>#N/A</v>
      </c>
      <c r="RJ22" t="e">
        <f t="shared" si="78"/>
        <v>#N/A</v>
      </c>
      <c r="RK22">
        <f t="shared" si="79"/>
        <v>0</v>
      </c>
      <c r="RL22" s="12" t="e">
        <f t="shared" si="80"/>
        <v>#N/A</v>
      </c>
      <c r="RN22" t="s">
        <v>2370</v>
      </c>
      <c r="RO22" s="37" t="s">
        <v>2736</v>
      </c>
      <c r="RP22" t="s">
        <v>2690</v>
      </c>
      <c r="RQ22">
        <v>1</v>
      </c>
      <c r="RR22" s="1">
        <v>3.6770833333333336E-2</v>
      </c>
      <c r="RS22" s="1">
        <v>2.3634259259259258E-2</v>
      </c>
      <c r="RT22" s="1">
        <v>2.7430555555555559E-3</v>
      </c>
      <c r="RU22" s="1">
        <v>1.0381944444444444E-2</v>
      </c>
      <c r="RV22">
        <v>1</v>
      </c>
      <c r="RW22">
        <v>36</v>
      </c>
      <c r="RX22">
        <v>36</v>
      </c>
      <c r="RY22">
        <v>0</v>
      </c>
      <c r="RZ22">
        <v>0</v>
      </c>
      <c r="SA22">
        <v>0</v>
      </c>
      <c r="SB22">
        <v>0</v>
      </c>
      <c r="SC22">
        <v>100</v>
      </c>
      <c r="SD22">
        <f t="shared" si="7"/>
        <v>36</v>
      </c>
      <c r="SE22">
        <v>131</v>
      </c>
      <c r="SF22" s="12">
        <f>SD22/SE22*100</f>
        <v>27.480916030534353</v>
      </c>
      <c r="SG22" t="s">
        <v>2370</v>
      </c>
      <c r="SH22" s="37" t="s">
        <v>2736</v>
      </c>
      <c r="SI22" t="s">
        <v>2690</v>
      </c>
      <c r="SK22" s="1">
        <v>0</v>
      </c>
      <c r="SL22" s="1">
        <v>0</v>
      </c>
      <c r="SM22" s="1">
        <v>0</v>
      </c>
      <c r="SN22" s="1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f t="shared" si="8"/>
        <v>0</v>
      </c>
      <c r="SY22" s="12"/>
      <c r="SZ22" t="s">
        <v>2370</v>
      </c>
      <c r="TA22" s="37" t="s">
        <v>2736</v>
      </c>
      <c r="TD22" s="1">
        <v>0</v>
      </c>
      <c r="TE22" s="1">
        <v>0</v>
      </c>
      <c r="TF22" s="1">
        <v>0</v>
      </c>
      <c r="TG22" s="1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R22" s="12"/>
      <c r="TS22" t="s">
        <v>2370</v>
      </c>
      <c r="TT22" s="37" t="s">
        <v>2736</v>
      </c>
      <c r="TW22" s="1">
        <v>0</v>
      </c>
      <c r="TX22" s="1">
        <v>0</v>
      </c>
      <c r="TY22" s="1">
        <v>0</v>
      </c>
      <c r="TZ22" s="1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K22" s="12"/>
      <c r="UL22" t="s">
        <v>2370</v>
      </c>
      <c r="UM22" s="37" t="s">
        <v>2736</v>
      </c>
      <c r="UP22" s="1">
        <v>0</v>
      </c>
      <c r="UQ22" s="1">
        <v>0</v>
      </c>
      <c r="UR22" s="1">
        <v>0</v>
      </c>
      <c r="US22" s="1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f t="shared" si="101"/>
        <v>0</v>
      </c>
      <c r="VD22" s="12" t="e">
        <f t="shared" si="102"/>
        <v>#DIV/0!</v>
      </c>
      <c r="VE22" t="s">
        <v>2370</v>
      </c>
      <c r="VF22" s="37" t="s">
        <v>2736</v>
      </c>
      <c r="VI22" s="1">
        <v>0</v>
      </c>
      <c r="VJ22" s="1">
        <v>0</v>
      </c>
      <c r="VK22" s="1">
        <v>0</v>
      </c>
      <c r="VL22" s="1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f t="shared" si="103"/>
        <v>0</v>
      </c>
      <c r="VW22" s="12" t="e">
        <f t="shared" si="104"/>
        <v>#DIV/0!</v>
      </c>
      <c r="VX22" t="s">
        <v>2370</v>
      </c>
      <c r="VY22" s="37" t="s">
        <v>2736</v>
      </c>
      <c r="WB22" s="1">
        <v>0</v>
      </c>
      <c r="WC22" s="1">
        <v>0</v>
      </c>
      <c r="WD22" s="1">
        <v>0</v>
      </c>
      <c r="WE22" s="1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f t="shared" si="105"/>
        <v>0</v>
      </c>
      <c r="WP22" s="12" t="e">
        <f t="shared" si="106"/>
        <v>#DIV/0!</v>
      </c>
      <c r="WQ22" t="s">
        <v>2370</v>
      </c>
      <c r="WR22" s="37" t="s">
        <v>2736</v>
      </c>
      <c r="WU22" s="1" t="e">
        <v>#N/A</v>
      </c>
      <c r="WV22" s="1" t="e">
        <v>#N/A</v>
      </c>
      <c r="WW22" s="1" t="e">
        <v>#N/A</v>
      </c>
      <c r="WX22" s="1" t="e">
        <v>#N/A</v>
      </c>
      <c r="WY22" t="e">
        <v>#N/A</v>
      </c>
      <c r="WZ22" t="e">
        <v>#N/A</v>
      </c>
      <c r="XA22" t="e">
        <v>#N/A</v>
      </c>
      <c r="XB22" t="e">
        <v>#N/A</v>
      </c>
      <c r="XC22" t="e">
        <v>#N/A</v>
      </c>
      <c r="XD22" t="e">
        <v>#N/A</v>
      </c>
      <c r="XE22" t="e">
        <v>#N/A</v>
      </c>
      <c r="XF22" t="e">
        <v>#N/A</v>
      </c>
      <c r="XG22" t="e">
        <f t="shared" si="107"/>
        <v>#N/A</v>
      </c>
      <c r="XI22" s="12" t="e">
        <f t="shared" si="108"/>
        <v>#N/A</v>
      </c>
      <c r="XJ22" t="s">
        <v>2370</v>
      </c>
      <c r="XK22" s="37" t="s">
        <v>2736</v>
      </c>
      <c r="XN22" s="1">
        <v>3.6770833333333336E-2</v>
      </c>
      <c r="XO22" s="1" t="e">
        <f t="shared" si="82"/>
        <v>#N/A</v>
      </c>
      <c r="XP22" s="1">
        <v>2.7430555555555559E-3</v>
      </c>
      <c r="XQ22" s="1">
        <v>1.0381944444444444E-2</v>
      </c>
      <c r="XR22">
        <v>1</v>
      </c>
      <c r="XS22">
        <v>36</v>
      </c>
      <c r="XT22">
        <v>36</v>
      </c>
      <c r="XU22">
        <v>0</v>
      </c>
      <c r="XV22">
        <v>0</v>
      </c>
      <c r="XW22">
        <v>0</v>
      </c>
      <c r="XX22">
        <v>0</v>
      </c>
      <c r="XY22">
        <v>100</v>
      </c>
      <c r="XZ22">
        <f t="shared" si="109"/>
        <v>36</v>
      </c>
      <c r="YA22">
        <f t="shared" si="83"/>
        <v>131</v>
      </c>
      <c r="YB22" s="12">
        <f t="shared" si="110"/>
        <v>27.480916030534353</v>
      </c>
    </row>
    <row r="23" spans="1:652">
      <c r="A23" t="s">
        <v>2376</v>
      </c>
      <c r="B23" s="37" t="s">
        <v>2736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f t="shared" si="24"/>
        <v>#N/A</v>
      </c>
      <c r="T23" t="s">
        <v>2376</v>
      </c>
      <c r="U23" s="37" t="s">
        <v>2736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f t="shared" si="26"/>
        <v>#N/A</v>
      </c>
      <c r="AK23" t="s">
        <v>2376</v>
      </c>
      <c r="AL23" s="37" t="s">
        <v>2736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f t="shared" si="28"/>
        <v>#N/A</v>
      </c>
      <c r="BB23" t="s">
        <v>2376</v>
      </c>
      <c r="BC23" s="37" t="s">
        <v>2736</v>
      </c>
      <c r="BD23" t="e">
        <v>#N/A</v>
      </c>
      <c r="BE23" t="e">
        <v>#N/A</v>
      </c>
      <c r="BF23" t="e">
        <v>#N/A</v>
      </c>
      <c r="BG23" t="e">
        <v>#N/A</v>
      </c>
      <c r="BH23" t="e">
        <v>#N/A</v>
      </c>
      <c r="BI23" t="e">
        <v>#N/A</v>
      </c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f t="shared" si="30"/>
        <v>#N/A</v>
      </c>
      <c r="BS23" t="s">
        <v>2376</v>
      </c>
      <c r="BT23" s="37" t="s">
        <v>2736</v>
      </c>
      <c r="BU23" t="e">
        <v>#N/A</v>
      </c>
      <c r="BV23" t="e">
        <v>#N/A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e">
        <v>#N/A</v>
      </c>
      <c r="CD23" t="e">
        <v>#N/A</v>
      </c>
      <c r="CE23" t="e">
        <v>#N/A</v>
      </c>
      <c r="CF23" t="e">
        <v>#N/A</v>
      </c>
      <c r="CG23" t="e">
        <f t="shared" si="32"/>
        <v>#N/A</v>
      </c>
      <c r="CI23" s="12"/>
      <c r="CJ23" t="s">
        <v>2376</v>
      </c>
      <c r="CK23" s="37" t="s">
        <v>2736</v>
      </c>
      <c r="CL23" t="e">
        <v>#N/A</v>
      </c>
      <c r="CM23" t="e">
        <v>#N/A</v>
      </c>
      <c r="CN23" t="e">
        <v>#N/A</v>
      </c>
      <c r="CO23" t="e">
        <v>#N/A</v>
      </c>
      <c r="CP23" t="e">
        <v>#N/A</v>
      </c>
      <c r="CQ23" t="e">
        <v>#N/A</v>
      </c>
      <c r="CR23" t="e">
        <v>#N/A</v>
      </c>
      <c r="CS23" t="e">
        <v>#N/A</v>
      </c>
      <c r="CT23" t="e">
        <v>#N/A</v>
      </c>
      <c r="CU23" t="e">
        <v>#N/A</v>
      </c>
      <c r="CV23" t="e">
        <v>#N/A</v>
      </c>
      <c r="CW23" t="e">
        <v>#N/A</v>
      </c>
      <c r="CX23" t="e">
        <f t="shared" si="33"/>
        <v>#N/A</v>
      </c>
      <c r="CZ23" s="12"/>
      <c r="DA23" t="s">
        <v>2376</v>
      </c>
      <c r="DB23" s="37" t="s">
        <v>2736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e">
        <v>#N/A</v>
      </c>
      <c r="DI23" t="e">
        <v>#N/A</v>
      </c>
      <c r="DJ23" t="e">
        <v>#N/A</v>
      </c>
      <c r="DK23" t="e">
        <v>#N/A</v>
      </c>
      <c r="DL23" t="e">
        <v>#N/A</v>
      </c>
      <c r="DM23" t="e">
        <v>#N/A</v>
      </c>
      <c r="DN23" t="e">
        <v>#N/A</v>
      </c>
      <c r="DO23" t="e">
        <f t="shared" si="34"/>
        <v>#N/A</v>
      </c>
      <c r="DQ23" s="12"/>
      <c r="DR23" t="s">
        <v>2376</v>
      </c>
      <c r="DS23" s="37" t="s">
        <v>2736</v>
      </c>
      <c r="DT23" s="12"/>
      <c r="DU23" s="1" t="e">
        <v>#N/A</v>
      </c>
      <c r="DV23" s="12"/>
      <c r="DW23" s="12"/>
      <c r="DX23" s="12"/>
      <c r="DY23" t="e">
        <f t="shared" si="35"/>
        <v>#N/A</v>
      </c>
      <c r="DZ23" t="e">
        <f t="shared" si="36"/>
        <v>#N/A</v>
      </c>
      <c r="EA23" t="e">
        <f t="shared" si="37"/>
        <v>#N/A</v>
      </c>
      <c r="EB23">
        <v>0</v>
      </c>
      <c r="EC23">
        <v>0</v>
      </c>
      <c r="ED23">
        <v>0</v>
      </c>
      <c r="EE23" s="12" t="e">
        <f t="shared" si="38"/>
        <v>#N/A</v>
      </c>
      <c r="EF23" t="e">
        <f t="shared" si="39"/>
        <v>#N/A</v>
      </c>
      <c r="EH23" s="12" t="e">
        <f t="shared" si="40"/>
        <v>#N/A</v>
      </c>
      <c r="EI23" t="s">
        <v>2376</v>
      </c>
      <c r="EJ23" s="37" t="s">
        <v>2736</v>
      </c>
      <c r="EL23" s="1" t="e">
        <f t="shared" si="41"/>
        <v>#N/A</v>
      </c>
      <c r="EO23" t="e">
        <f t="shared" si="42"/>
        <v>#N/A</v>
      </c>
      <c r="EV23" s="102" t="e">
        <f t="shared" si="43"/>
        <v>#N/A</v>
      </c>
      <c r="EW23" t="e">
        <f t="shared" si="44"/>
        <v>#N/A</v>
      </c>
      <c r="EX23">
        <f t="shared" si="45"/>
        <v>0</v>
      </c>
      <c r="EY23" s="12" t="e">
        <f t="shared" si="46"/>
        <v>#N/A</v>
      </c>
      <c r="EZ23" t="s">
        <v>2376</v>
      </c>
      <c r="FA23" s="37" t="s">
        <v>2736</v>
      </c>
      <c r="FB23" t="e">
        <v>#N/A</v>
      </c>
      <c r="FC23" t="e">
        <v>#N/A</v>
      </c>
      <c r="FD23" t="e">
        <v>#N/A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t="e">
        <v>#N/A</v>
      </c>
      <c r="FN23" t="e">
        <f t="shared" si="47"/>
        <v>#N/A</v>
      </c>
      <c r="FP23" s="12" t="e">
        <f t="shared" si="85"/>
        <v>#N/A</v>
      </c>
      <c r="FQ23" t="s">
        <v>2376</v>
      </c>
      <c r="FR23" s="37" t="s">
        <v>2736</v>
      </c>
      <c r="FS23" t="e">
        <v>#N/A</v>
      </c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G23" s="12" t="e">
        <f t="shared" si="86"/>
        <v>#DIV/0!</v>
      </c>
      <c r="GH23" t="s">
        <v>2376</v>
      </c>
      <c r="GI23" s="37" t="s">
        <v>2736</v>
      </c>
      <c r="GJ23" t="e">
        <v>#N/A</v>
      </c>
      <c r="GK23" t="e">
        <v>#N/A</v>
      </c>
      <c r="GL23" t="e">
        <v>#N/A</v>
      </c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f t="shared" si="49"/>
        <v>#N/A</v>
      </c>
      <c r="GX23" s="12" t="e">
        <f t="shared" si="87"/>
        <v>#N/A</v>
      </c>
      <c r="GY23" t="s">
        <v>2376</v>
      </c>
      <c r="GZ23" s="37" t="s">
        <v>2736</v>
      </c>
      <c r="HA23" t="e">
        <v>#N/A</v>
      </c>
      <c r="HB23" t="e">
        <v>#N/A</v>
      </c>
      <c r="HC23" t="e">
        <v>#N/A</v>
      </c>
      <c r="HD23" t="e">
        <v>#N/A</v>
      </c>
      <c r="HE23" t="e">
        <v>#N/A</v>
      </c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f t="shared" si="50"/>
        <v>#N/A</v>
      </c>
      <c r="HO23" s="12" t="e">
        <f t="shared" si="88"/>
        <v>#N/A</v>
      </c>
      <c r="HP23" t="s">
        <v>2376</v>
      </c>
      <c r="HQ23" s="37" t="s">
        <v>2736</v>
      </c>
      <c r="HR23" s="1" t="e">
        <v>#N/A</v>
      </c>
      <c r="HS23" s="1" t="e">
        <v>#N/A</v>
      </c>
      <c r="HT23" s="1" t="e">
        <v>#N/A</v>
      </c>
      <c r="HU23" s="1" t="e">
        <v>#N/A</v>
      </c>
      <c r="HV23" t="e">
        <v>#N/A</v>
      </c>
      <c r="HW23" t="e">
        <v>#N/A</v>
      </c>
      <c r="HX23" t="e">
        <v>#N/A</v>
      </c>
      <c r="HY23" t="e">
        <v>#N/A</v>
      </c>
      <c r="HZ23" t="e">
        <v>#N/A</v>
      </c>
      <c r="IA23" t="e">
        <v>#N/A</v>
      </c>
      <c r="IB23" t="e">
        <v>#N/A</v>
      </c>
      <c r="IC23" t="e">
        <v>#N/A</v>
      </c>
      <c r="ID23" t="e">
        <f t="shared" si="51"/>
        <v>#N/A</v>
      </c>
      <c r="IE23" s="12"/>
      <c r="IF23" s="12"/>
      <c r="IG23" t="s">
        <v>2376</v>
      </c>
      <c r="IH23" s="37" t="s">
        <v>2736</v>
      </c>
      <c r="II23" s="1" t="e">
        <v>#N/A</v>
      </c>
      <c r="IJ23" s="1" t="e">
        <v>#N/A</v>
      </c>
      <c r="IK23" s="1" t="e">
        <v>#N/A</v>
      </c>
      <c r="IL23" s="1" t="e">
        <v>#N/A</v>
      </c>
      <c r="IM23" t="e">
        <v>#N/A</v>
      </c>
      <c r="IN23" t="e">
        <v>#N/A</v>
      </c>
      <c r="IO23" t="e">
        <v>#N/A</v>
      </c>
      <c r="IP23" t="e">
        <v>#N/A</v>
      </c>
      <c r="IQ23" t="e">
        <v>#N/A</v>
      </c>
      <c r="IR23" t="e">
        <v>#N/A</v>
      </c>
      <c r="IS23" t="e">
        <v>#N/A</v>
      </c>
      <c r="IT23" t="e">
        <v>#N/A</v>
      </c>
      <c r="IU23" t="e">
        <f t="shared" si="52"/>
        <v>#N/A</v>
      </c>
      <c r="IV23" s="12"/>
      <c r="IW23" s="12"/>
      <c r="IX23" t="s">
        <v>2376</v>
      </c>
      <c r="IY23" s="37" t="s">
        <v>2736</v>
      </c>
      <c r="IZ23" s="1" t="e">
        <v>#N/A</v>
      </c>
      <c r="JA23" s="1" t="e">
        <v>#N/A</v>
      </c>
      <c r="JB23" s="1" t="e">
        <v>#N/A</v>
      </c>
      <c r="JC23" s="1" t="e">
        <v>#N/A</v>
      </c>
      <c r="JD23" t="e">
        <v>#N/A</v>
      </c>
      <c r="JE23" t="e">
        <v>#N/A</v>
      </c>
      <c r="JF23" t="e">
        <v>#N/A</v>
      </c>
      <c r="JG23" t="e">
        <v>#N/A</v>
      </c>
      <c r="JH23" t="e">
        <v>#N/A</v>
      </c>
      <c r="JI23" t="e">
        <v>#N/A</v>
      </c>
      <c r="JJ23" t="e">
        <v>#N/A</v>
      </c>
      <c r="JK23" t="e">
        <v>#N/A</v>
      </c>
      <c r="JL23" t="e">
        <f t="shared" si="53"/>
        <v>#N/A</v>
      </c>
      <c r="JN23" s="12"/>
      <c r="JO23" t="s">
        <v>2376</v>
      </c>
      <c r="JP23" s="37" t="s">
        <v>2736</v>
      </c>
      <c r="JQ23" s="12"/>
      <c r="JR23" s="1" t="e">
        <f t="shared" si="54"/>
        <v>#N/A</v>
      </c>
      <c r="JS23" s="12"/>
      <c r="JT23" s="12"/>
      <c r="JU23" s="12" t="e">
        <f t="shared" si="55"/>
        <v>#N/A</v>
      </c>
      <c r="JV23" t="e">
        <f t="shared" si="56"/>
        <v>#N/A</v>
      </c>
      <c r="JW23" t="e">
        <f t="shared" si="57"/>
        <v>#N/A</v>
      </c>
      <c r="JX23" t="e">
        <f t="shared" si="58"/>
        <v>#N/A</v>
      </c>
      <c r="JY23">
        <v>0</v>
      </c>
      <c r="JZ23">
        <v>0</v>
      </c>
      <c r="KA23">
        <v>0</v>
      </c>
      <c r="KB23" s="12" t="e">
        <f t="shared" si="59"/>
        <v>#N/A</v>
      </c>
      <c r="KC23" s="12" t="e">
        <f t="shared" si="60"/>
        <v>#N/A</v>
      </c>
      <c r="KE23" s="12" t="e">
        <f t="shared" si="61"/>
        <v>#N/A</v>
      </c>
      <c r="KF23" t="s">
        <v>2376</v>
      </c>
      <c r="KG23" s="37" t="s">
        <v>2736</v>
      </c>
      <c r="KI23" s="1" t="e">
        <f t="shared" si="0"/>
        <v>#N/A</v>
      </c>
      <c r="KL23" t="e">
        <f t="shared" si="62"/>
        <v>#N/A</v>
      </c>
      <c r="KS23" s="12" t="e">
        <f t="shared" si="1"/>
        <v>#N/A</v>
      </c>
      <c r="KT23" t="e">
        <f t="shared" si="63"/>
        <v>#N/A</v>
      </c>
      <c r="KU23">
        <f t="shared" si="2"/>
        <v>0</v>
      </c>
      <c r="KV23" s="12" t="e">
        <f t="shared" si="89"/>
        <v>#N/A</v>
      </c>
      <c r="KW23" t="e">
        <f t="shared" si="3"/>
        <v>#N/A</v>
      </c>
      <c r="KX23" t="s">
        <v>2376</v>
      </c>
      <c r="KY23" s="37" t="s">
        <v>2736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f t="shared" si="64"/>
        <v>#N/A</v>
      </c>
      <c r="LQ23" t="s">
        <v>2376</v>
      </c>
      <c r="LR23" s="37" t="s">
        <v>2736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B23" t="e">
        <v>#N/A</v>
      </c>
      <c r="MC23" t="e">
        <v>#N/A</v>
      </c>
      <c r="MD23" t="e">
        <v>#N/A</v>
      </c>
      <c r="ME23" t="e">
        <v>#N/A</v>
      </c>
      <c r="MF23" t="e">
        <v>#N/A</v>
      </c>
      <c r="MG23" t="e">
        <f t="shared" si="66"/>
        <v>#N/A</v>
      </c>
      <c r="MJ23" t="s">
        <v>2376</v>
      </c>
      <c r="MK23" s="37" t="s">
        <v>2736</v>
      </c>
      <c r="MN23" t="e">
        <v>#N/A</v>
      </c>
      <c r="MO23" t="e">
        <v>#N/A</v>
      </c>
      <c r="MP23" t="e">
        <v>#N/A</v>
      </c>
      <c r="MQ23" t="e">
        <v>#N/A</v>
      </c>
      <c r="MR23" t="e">
        <v>#N/A</v>
      </c>
      <c r="MS23" t="e">
        <v>#N/A</v>
      </c>
      <c r="MT23" t="e">
        <v>#N/A</v>
      </c>
      <c r="MU23" t="e">
        <v>#N/A</v>
      </c>
      <c r="MV23" t="e">
        <v>#N/A</v>
      </c>
      <c r="MW23" t="e">
        <v>#N/A</v>
      </c>
      <c r="MX23" t="e">
        <v>#N/A</v>
      </c>
      <c r="MY23" t="e">
        <v>#N/A</v>
      </c>
      <c r="MZ23" t="e">
        <f t="shared" si="68"/>
        <v>#N/A</v>
      </c>
      <c r="NC23" t="s">
        <v>2376</v>
      </c>
      <c r="ND23" s="37" t="s">
        <v>2736</v>
      </c>
      <c r="NG23" t="e">
        <v>#N/A</v>
      </c>
      <c r="NH23" t="e">
        <v>#N/A</v>
      </c>
      <c r="NI23" t="e">
        <v>#N/A</v>
      </c>
      <c r="NJ23" t="e">
        <v>#N/A</v>
      </c>
      <c r="NK23" t="e">
        <v>#N/A</v>
      </c>
      <c r="NL23" t="e">
        <v>#N/A</v>
      </c>
      <c r="NM23" t="e">
        <v>#N/A</v>
      </c>
      <c r="NN23" t="e">
        <v>#N/A</v>
      </c>
      <c r="NO23" t="e">
        <v>#N/A</v>
      </c>
      <c r="NP23" t="e">
        <v>#N/A</v>
      </c>
      <c r="NQ23" t="e">
        <v>#N/A</v>
      </c>
      <c r="NR23" t="e">
        <v>#N/A</v>
      </c>
      <c r="NS23" t="e">
        <f t="shared" si="70"/>
        <v>#N/A</v>
      </c>
      <c r="NV23" t="s">
        <v>2376</v>
      </c>
      <c r="NW23" s="37" t="s">
        <v>2736</v>
      </c>
      <c r="NZ23" t="e">
        <v>#N/A</v>
      </c>
      <c r="OA23" t="e">
        <v>#N/A</v>
      </c>
      <c r="OB23" t="e">
        <v>#N/A</v>
      </c>
      <c r="OC23" t="e">
        <v>#N/A</v>
      </c>
      <c r="OD23" t="e">
        <v>#N/A</v>
      </c>
      <c r="OE23" t="e">
        <v>#N/A</v>
      </c>
      <c r="OF23" t="e">
        <v>#N/A</v>
      </c>
      <c r="OG23" t="e">
        <v>#N/A</v>
      </c>
      <c r="OH23" t="e">
        <v>#N/A</v>
      </c>
      <c r="OI23" t="e">
        <v>#N/A</v>
      </c>
      <c r="OJ23" t="e">
        <v>#N/A</v>
      </c>
      <c r="OK23" t="e">
        <v>#N/A</v>
      </c>
      <c r="OL23" t="e">
        <f t="shared" si="72"/>
        <v>#N/A</v>
      </c>
      <c r="OO23" t="s">
        <v>2376</v>
      </c>
      <c r="OP23" s="37" t="s">
        <v>2736</v>
      </c>
      <c r="OS23" t="e">
        <v>#N/A</v>
      </c>
      <c r="OT23" t="e">
        <v>#N/A</v>
      </c>
      <c r="OU23" t="e">
        <v>#N/A</v>
      </c>
      <c r="OV23" t="e">
        <v>#N/A</v>
      </c>
      <c r="OW23" t="e">
        <v>#N/A</v>
      </c>
      <c r="OX23" t="e">
        <v>#N/A</v>
      </c>
      <c r="OY23" t="e">
        <v>#N/A</v>
      </c>
      <c r="OZ23" t="e">
        <v>#N/A</v>
      </c>
      <c r="PA23" t="e">
        <v>#N/A</v>
      </c>
      <c r="PB23" t="e">
        <v>#N/A</v>
      </c>
      <c r="PC23" t="e">
        <v>#N/A</v>
      </c>
      <c r="PD23" t="e">
        <v>#N/A</v>
      </c>
      <c r="PE23" t="e">
        <f t="shared" si="74"/>
        <v>#N/A</v>
      </c>
      <c r="PH23" t="s">
        <v>2376</v>
      </c>
      <c r="PI23" s="37" t="s">
        <v>2736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 t="e">
        <v>#N/A</v>
      </c>
      <c r="PT23" t="e">
        <v>#N/A</v>
      </c>
      <c r="PU23" t="e">
        <v>#N/A</v>
      </c>
      <c r="PV23" t="e">
        <v>#N/A</v>
      </c>
      <c r="PW23" t="e">
        <v>#N/A</v>
      </c>
      <c r="PX23" t="e">
        <f t="shared" si="4"/>
        <v>#N/A</v>
      </c>
      <c r="QA23" t="s">
        <v>2376</v>
      </c>
      <c r="QB23" s="37" t="s">
        <v>2736</v>
      </c>
      <c r="QE23" t="e">
        <v>#N/A</v>
      </c>
      <c r="QF23" t="e">
        <v>#N/A</v>
      </c>
      <c r="QG23" t="e">
        <v>#N/A</v>
      </c>
      <c r="QH23" t="e">
        <v>#N/A</v>
      </c>
      <c r="QI23" t="e">
        <v>#N/A</v>
      </c>
      <c r="QJ23" t="e">
        <v>#N/A</v>
      </c>
      <c r="QK23" t="e">
        <v>#N/A</v>
      </c>
      <c r="QL23" t="e">
        <v>#N/A</v>
      </c>
      <c r="QM23" t="e">
        <v>#N/A</v>
      </c>
      <c r="QN23" t="e">
        <v>#N/A</v>
      </c>
      <c r="QO23" t="e">
        <v>#N/A</v>
      </c>
      <c r="QP23" t="e">
        <v>#N/A</v>
      </c>
      <c r="QQ23" t="e">
        <f t="shared" si="75"/>
        <v>#N/A</v>
      </c>
      <c r="QS23" s="12" t="e">
        <f t="shared" si="76"/>
        <v>#N/A</v>
      </c>
      <c r="QT23" t="s">
        <v>2376</v>
      </c>
      <c r="QU23" s="37" t="s">
        <v>2736</v>
      </c>
      <c r="QX23" t="e">
        <v>#N/A</v>
      </c>
      <c r="QY23" t="e">
        <v>#N/A</v>
      </c>
      <c r="QZ23" t="e">
        <v>#N/A</v>
      </c>
      <c r="RA23" t="e">
        <v>#N/A</v>
      </c>
      <c r="RB23" t="e">
        <v>#N/A</v>
      </c>
      <c r="RC23" t="e">
        <f t="shared" si="77"/>
        <v>#N/A</v>
      </c>
      <c r="RD23" t="e">
        <f t="shared" si="5"/>
        <v>#N/A</v>
      </c>
      <c r="RE23" t="e">
        <f t="shared" si="6"/>
        <v>#N/A</v>
      </c>
      <c r="RF23" t="e">
        <v>#N/A</v>
      </c>
      <c r="RG23" t="e">
        <v>#N/A</v>
      </c>
      <c r="RH23" t="e">
        <v>#N/A</v>
      </c>
      <c r="RI23" t="e">
        <v>#N/A</v>
      </c>
      <c r="RJ23" t="e">
        <f t="shared" ref="RJ23" si="115">RC23-RE23</f>
        <v>#N/A</v>
      </c>
      <c r="RK23">
        <f t="shared" si="79"/>
        <v>0</v>
      </c>
      <c r="RL23" s="12" t="e">
        <f t="shared" si="80"/>
        <v>#N/A</v>
      </c>
      <c r="RN23" t="s">
        <v>2376</v>
      </c>
      <c r="RO23" s="37" t="s">
        <v>2736</v>
      </c>
      <c r="RP23" t="s">
        <v>2690</v>
      </c>
      <c r="RQ23">
        <v>1.5</v>
      </c>
      <c r="RR23" s="1">
        <v>0.10625</v>
      </c>
      <c r="RS23" s="1">
        <v>5.1435185185185188E-2</v>
      </c>
      <c r="RT23" s="1">
        <v>8.9583333333333338E-3</v>
      </c>
      <c r="RU23" s="1">
        <v>4.5844907407407404E-2</v>
      </c>
      <c r="RV23">
        <v>11</v>
      </c>
      <c r="RW23">
        <v>162</v>
      </c>
      <c r="RX23">
        <v>139</v>
      </c>
      <c r="RY23">
        <v>0</v>
      </c>
      <c r="RZ23">
        <v>0</v>
      </c>
      <c r="SA23">
        <v>0</v>
      </c>
      <c r="SB23">
        <v>0</v>
      </c>
      <c r="SC23">
        <v>100</v>
      </c>
      <c r="SD23">
        <f t="shared" si="7"/>
        <v>162</v>
      </c>
      <c r="SE23">
        <v>197</v>
      </c>
      <c r="SF23" s="12">
        <f>SD23/SE23*100</f>
        <v>82.233502538071065</v>
      </c>
      <c r="SG23" t="s">
        <v>2376</v>
      </c>
      <c r="SH23" s="37" t="s">
        <v>2736</v>
      </c>
      <c r="SI23" t="s">
        <v>2690</v>
      </c>
      <c r="SK23" s="1">
        <v>0</v>
      </c>
      <c r="SL23" s="1">
        <v>0</v>
      </c>
      <c r="SM23" s="1">
        <v>0</v>
      </c>
      <c r="SN23" s="1">
        <v>0</v>
      </c>
      <c r="SO23">
        <v>0</v>
      </c>
      <c r="SP23">
        <v>0</v>
      </c>
      <c r="SQ23">
        <v>23</v>
      </c>
      <c r="SR23">
        <v>0</v>
      </c>
      <c r="SS23">
        <v>0</v>
      </c>
      <c r="ST23">
        <v>0</v>
      </c>
      <c r="SU23">
        <v>0</v>
      </c>
      <c r="SV23">
        <v>100</v>
      </c>
      <c r="SW23">
        <f t="shared" si="8"/>
        <v>0</v>
      </c>
      <c r="SY23" s="12"/>
      <c r="SZ23" t="s">
        <v>2376</v>
      </c>
      <c r="TA23" s="37" t="s">
        <v>2736</v>
      </c>
      <c r="TD23" s="1">
        <v>0</v>
      </c>
      <c r="TE23" s="1">
        <v>0</v>
      </c>
      <c r="TF23" s="1">
        <v>0</v>
      </c>
      <c r="TG23" s="1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R23" s="12"/>
      <c r="TS23" t="s">
        <v>2376</v>
      </c>
      <c r="TT23" s="37" t="s">
        <v>2736</v>
      </c>
      <c r="TW23" s="1">
        <v>0</v>
      </c>
      <c r="TX23" s="1">
        <v>0</v>
      </c>
      <c r="TY23" s="1">
        <v>0</v>
      </c>
      <c r="TZ23" s="1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K23" s="12"/>
      <c r="UL23" t="s">
        <v>2376</v>
      </c>
      <c r="UM23" s="37" t="s">
        <v>2736</v>
      </c>
      <c r="UP23" s="1">
        <v>0</v>
      </c>
      <c r="UQ23" s="1">
        <v>0</v>
      </c>
      <c r="UR23" s="1">
        <v>0</v>
      </c>
      <c r="US23" s="1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f t="shared" si="101"/>
        <v>0</v>
      </c>
      <c r="VD23" s="12" t="e">
        <f t="shared" si="102"/>
        <v>#DIV/0!</v>
      </c>
      <c r="VE23" t="s">
        <v>2376</v>
      </c>
      <c r="VF23" s="37" t="s">
        <v>2736</v>
      </c>
      <c r="VI23" s="1">
        <v>0</v>
      </c>
      <c r="VJ23" s="1">
        <v>0</v>
      </c>
      <c r="VK23" s="1">
        <v>0</v>
      </c>
      <c r="VL23" s="1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f t="shared" si="103"/>
        <v>0</v>
      </c>
      <c r="VW23" s="12" t="e">
        <f t="shared" si="104"/>
        <v>#DIV/0!</v>
      </c>
      <c r="VX23" t="s">
        <v>2376</v>
      </c>
      <c r="VY23" s="37" t="s">
        <v>2736</v>
      </c>
      <c r="WB23" s="1">
        <v>0</v>
      </c>
      <c r="WC23" s="1">
        <v>0</v>
      </c>
      <c r="WD23" s="1">
        <v>0</v>
      </c>
      <c r="WE23" s="1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f t="shared" si="105"/>
        <v>0</v>
      </c>
      <c r="WP23" s="12" t="e">
        <f t="shared" si="106"/>
        <v>#DIV/0!</v>
      </c>
      <c r="WQ23" t="s">
        <v>2376</v>
      </c>
      <c r="WR23" s="37" t="s">
        <v>2736</v>
      </c>
      <c r="WU23" s="1" t="e">
        <v>#N/A</v>
      </c>
      <c r="WV23" s="1" t="e">
        <v>#N/A</v>
      </c>
      <c r="WW23" s="1" t="e">
        <v>#N/A</v>
      </c>
      <c r="WX23" s="1" t="e">
        <v>#N/A</v>
      </c>
      <c r="WY23" t="e">
        <v>#N/A</v>
      </c>
      <c r="WZ23" t="e">
        <v>#N/A</v>
      </c>
      <c r="XA23" t="e">
        <v>#N/A</v>
      </c>
      <c r="XB23" t="e">
        <v>#N/A</v>
      </c>
      <c r="XC23" t="e">
        <v>#N/A</v>
      </c>
      <c r="XD23" t="e">
        <v>#N/A</v>
      </c>
      <c r="XE23" t="e">
        <v>#N/A</v>
      </c>
      <c r="XF23" t="e">
        <v>#N/A</v>
      </c>
      <c r="XG23" t="e">
        <f t="shared" si="107"/>
        <v>#N/A</v>
      </c>
      <c r="XI23" s="12" t="e">
        <f t="shared" si="108"/>
        <v>#N/A</v>
      </c>
      <c r="XJ23" t="s">
        <v>2376</v>
      </c>
      <c r="XK23" s="37" t="s">
        <v>2736</v>
      </c>
      <c r="XN23" s="1">
        <v>0.10625</v>
      </c>
      <c r="XO23" s="1" t="e">
        <f t="shared" si="82"/>
        <v>#N/A</v>
      </c>
      <c r="XP23" s="1">
        <v>8.9583333333333338E-3</v>
      </c>
      <c r="XQ23" s="1">
        <v>4.5844907407407404E-2</v>
      </c>
      <c r="XR23">
        <v>11</v>
      </c>
      <c r="XS23">
        <v>162</v>
      </c>
      <c r="XT23">
        <v>162</v>
      </c>
      <c r="XU23">
        <v>0</v>
      </c>
      <c r="XV23">
        <v>0</v>
      </c>
      <c r="XW23">
        <v>0</v>
      </c>
      <c r="XX23">
        <v>0</v>
      </c>
      <c r="XY23">
        <v>100</v>
      </c>
      <c r="XZ23">
        <f t="shared" si="109"/>
        <v>162</v>
      </c>
      <c r="YA23">
        <f t="shared" si="83"/>
        <v>197</v>
      </c>
      <c r="YB23" s="12">
        <f t="shared" si="110"/>
        <v>82.233502538071065</v>
      </c>
    </row>
    <row r="24" spans="1:652">
      <c r="A24" t="s">
        <v>2377</v>
      </c>
      <c r="B24" s="37" t="s">
        <v>2736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f t="shared" si="24"/>
        <v>#N/A</v>
      </c>
      <c r="T24" t="s">
        <v>2377</v>
      </c>
      <c r="U24" s="37" t="s">
        <v>2736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f t="shared" si="26"/>
        <v>#N/A</v>
      </c>
      <c r="AK24" t="s">
        <v>2377</v>
      </c>
      <c r="AL24" s="37" t="s">
        <v>2736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f t="shared" si="28"/>
        <v>#N/A</v>
      </c>
      <c r="BB24" t="s">
        <v>2377</v>
      </c>
      <c r="BC24" s="37" t="s">
        <v>2736</v>
      </c>
      <c r="BD24" t="e">
        <v>#N/A</v>
      </c>
      <c r="BE24" t="e">
        <v>#N/A</v>
      </c>
      <c r="BF24" t="e">
        <v>#N/A</v>
      </c>
      <c r="BG24" t="e">
        <v>#N/A</v>
      </c>
      <c r="BH24" t="e">
        <v>#N/A</v>
      </c>
      <c r="BI24" t="e">
        <v>#N/A</v>
      </c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e">
        <v>#N/A</v>
      </c>
      <c r="BP24" t="e">
        <f t="shared" si="30"/>
        <v>#N/A</v>
      </c>
      <c r="BS24" t="s">
        <v>2377</v>
      </c>
      <c r="BT24" s="37" t="s">
        <v>2736</v>
      </c>
      <c r="BU24" t="e">
        <v>#N/A</v>
      </c>
      <c r="BV24" t="e">
        <v>#N/A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  <c r="CB24" t="e">
        <v>#N/A</v>
      </c>
      <c r="CC24" t="e">
        <v>#N/A</v>
      </c>
      <c r="CD24" t="e">
        <v>#N/A</v>
      </c>
      <c r="CE24" t="e">
        <v>#N/A</v>
      </c>
      <c r="CF24" t="e">
        <v>#N/A</v>
      </c>
      <c r="CG24" t="e">
        <f t="shared" si="32"/>
        <v>#N/A</v>
      </c>
      <c r="CI24" s="12"/>
      <c r="CJ24" t="s">
        <v>2377</v>
      </c>
      <c r="CK24" s="37" t="s">
        <v>2736</v>
      </c>
      <c r="CL24" t="e">
        <v>#N/A</v>
      </c>
      <c r="CM24" t="e">
        <v>#N/A</v>
      </c>
      <c r="CN24" t="e">
        <v>#N/A</v>
      </c>
      <c r="CO24" t="e">
        <v>#N/A</v>
      </c>
      <c r="CP24" t="e">
        <v>#N/A</v>
      </c>
      <c r="CQ24" t="e">
        <v>#N/A</v>
      </c>
      <c r="CR24" t="e">
        <v>#N/A</v>
      </c>
      <c r="CS24" t="e">
        <v>#N/A</v>
      </c>
      <c r="CT24" t="e">
        <v>#N/A</v>
      </c>
      <c r="CU24" t="e">
        <v>#N/A</v>
      </c>
      <c r="CV24" t="e">
        <v>#N/A</v>
      </c>
      <c r="CW24" t="e">
        <v>#N/A</v>
      </c>
      <c r="CX24" t="e">
        <f t="shared" si="33"/>
        <v>#N/A</v>
      </c>
      <c r="CZ24" s="12"/>
      <c r="DA24" t="s">
        <v>2377</v>
      </c>
      <c r="DB24" s="37" t="s">
        <v>2736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e">
        <v>#N/A</v>
      </c>
      <c r="DI24" t="e">
        <v>#N/A</v>
      </c>
      <c r="DJ24" t="e">
        <v>#N/A</v>
      </c>
      <c r="DK24" t="e">
        <v>#N/A</v>
      </c>
      <c r="DL24" t="e">
        <v>#N/A</v>
      </c>
      <c r="DM24" t="e">
        <v>#N/A</v>
      </c>
      <c r="DN24" t="e">
        <v>#N/A</v>
      </c>
      <c r="DO24" t="e">
        <f t="shared" si="34"/>
        <v>#N/A</v>
      </c>
      <c r="DQ24" s="12"/>
      <c r="DR24" t="s">
        <v>2377</v>
      </c>
      <c r="DS24" s="37" t="s">
        <v>2736</v>
      </c>
      <c r="DT24" s="12"/>
      <c r="DU24" s="1" t="e">
        <v>#N/A</v>
      </c>
      <c r="DV24" s="12"/>
      <c r="DW24" s="12"/>
      <c r="DX24" s="12"/>
      <c r="DY24" t="e">
        <f t="shared" si="35"/>
        <v>#N/A</v>
      </c>
      <c r="DZ24" t="e">
        <f t="shared" si="36"/>
        <v>#N/A</v>
      </c>
      <c r="EA24" t="e">
        <f t="shared" si="37"/>
        <v>#N/A</v>
      </c>
      <c r="EB24">
        <v>0</v>
      </c>
      <c r="EC24">
        <v>0</v>
      </c>
      <c r="ED24">
        <v>0</v>
      </c>
      <c r="EE24" s="12" t="e">
        <f t="shared" si="38"/>
        <v>#N/A</v>
      </c>
      <c r="EF24" t="e">
        <f t="shared" si="39"/>
        <v>#N/A</v>
      </c>
      <c r="EH24" s="12" t="e">
        <f t="shared" si="40"/>
        <v>#N/A</v>
      </c>
      <c r="EI24" t="s">
        <v>2377</v>
      </c>
      <c r="EJ24" s="37" t="s">
        <v>2736</v>
      </c>
      <c r="EL24" s="1" t="e">
        <f t="shared" si="41"/>
        <v>#N/A</v>
      </c>
      <c r="EO24" t="e">
        <f t="shared" si="42"/>
        <v>#N/A</v>
      </c>
      <c r="EV24" s="102" t="e">
        <f t="shared" si="43"/>
        <v>#N/A</v>
      </c>
      <c r="EW24" t="e">
        <f t="shared" si="44"/>
        <v>#N/A</v>
      </c>
      <c r="EX24">
        <f t="shared" si="45"/>
        <v>0</v>
      </c>
      <c r="EY24" s="12" t="e">
        <f t="shared" si="46"/>
        <v>#N/A</v>
      </c>
      <c r="EZ24" t="s">
        <v>2377</v>
      </c>
      <c r="FA24" s="37" t="s">
        <v>2736</v>
      </c>
      <c r="FB24" t="e">
        <v>#N/A</v>
      </c>
      <c r="FC24" t="e">
        <v>#N/A</v>
      </c>
      <c r="FD24" t="e">
        <v>#N/A</v>
      </c>
      <c r="FE24" t="e">
        <v>#N/A</v>
      </c>
      <c r="FF24" t="e">
        <v>#N/A</v>
      </c>
      <c r="FG24" t="e">
        <v>#N/A</v>
      </c>
      <c r="FH24" t="e">
        <v>#N/A</v>
      </c>
      <c r="FI24" t="e">
        <v>#N/A</v>
      </c>
      <c r="FJ24" t="e">
        <v>#N/A</v>
      </c>
      <c r="FK24" t="e">
        <v>#N/A</v>
      </c>
      <c r="FL24" t="e">
        <v>#N/A</v>
      </c>
      <c r="FM24" t="e">
        <v>#N/A</v>
      </c>
      <c r="FN24" t="e">
        <f t="shared" si="47"/>
        <v>#N/A</v>
      </c>
      <c r="FP24" s="12" t="e">
        <f t="shared" si="85"/>
        <v>#N/A</v>
      </c>
      <c r="FQ24" t="s">
        <v>2377</v>
      </c>
      <c r="FR24" s="37" t="s">
        <v>2736</v>
      </c>
      <c r="FS24" t="e">
        <v>#N/A</v>
      </c>
      <c r="FT24" t="e">
        <v>#N/A</v>
      </c>
      <c r="FU24" t="e">
        <v>#N/A</v>
      </c>
      <c r="FV24" t="e">
        <v>#N/A</v>
      </c>
      <c r="FW24" t="e">
        <v>#N/A</v>
      </c>
      <c r="FX24" t="e">
        <v>#N/A</v>
      </c>
      <c r="FY24" t="e">
        <v>#N/A</v>
      </c>
      <c r="FZ24" t="e">
        <v>#N/A</v>
      </c>
      <c r="GA24" t="e">
        <v>#N/A</v>
      </c>
      <c r="GB24" t="e">
        <v>#N/A</v>
      </c>
      <c r="GC24" t="e">
        <v>#N/A</v>
      </c>
      <c r="GD24" t="e">
        <v>#N/A</v>
      </c>
      <c r="GG24" s="12" t="e">
        <f t="shared" si="86"/>
        <v>#DIV/0!</v>
      </c>
      <c r="GH24" t="s">
        <v>2377</v>
      </c>
      <c r="GI24" s="37" t="s">
        <v>2736</v>
      </c>
      <c r="GJ24" t="e">
        <v>#N/A</v>
      </c>
      <c r="GK24" t="e">
        <v>#N/A</v>
      </c>
      <c r="GL24" t="e">
        <v>#N/A</v>
      </c>
      <c r="GM24" t="e">
        <v>#N/A</v>
      </c>
      <c r="GN24" t="e">
        <v>#N/A</v>
      </c>
      <c r="GO24" t="e">
        <v>#N/A</v>
      </c>
      <c r="GP24" t="e">
        <v>#N/A</v>
      </c>
      <c r="GQ24" t="e">
        <v>#N/A</v>
      </c>
      <c r="GR24" t="e">
        <v>#N/A</v>
      </c>
      <c r="GS24" t="e">
        <v>#N/A</v>
      </c>
      <c r="GT24" t="e">
        <v>#N/A</v>
      </c>
      <c r="GU24" t="e">
        <v>#N/A</v>
      </c>
      <c r="GV24" t="e">
        <f t="shared" si="49"/>
        <v>#N/A</v>
      </c>
      <c r="GX24" s="12" t="e">
        <f t="shared" si="87"/>
        <v>#N/A</v>
      </c>
      <c r="GY24" t="s">
        <v>2377</v>
      </c>
      <c r="GZ24" s="37" t="s">
        <v>2736</v>
      </c>
      <c r="HA24" t="e">
        <v>#N/A</v>
      </c>
      <c r="HB24" t="e">
        <v>#N/A</v>
      </c>
      <c r="HC24" t="e">
        <v>#N/A</v>
      </c>
      <c r="HD24" t="e">
        <v>#N/A</v>
      </c>
      <c r="HE24" t="e">
        <v>#N/A</v>
      </c>
      <c r="HF24" t="e">
        <v>#N/A</v>
      </c>
      <c r="HG24" t="e">
        <v>#N/A</v>
      </c>
      <c r="HH24" t="e">
        <v>#N/A</v>
      </c>
      <c r="HI24" t="e">
        <v>#N/A</v>
      </c>
      <c r="HJ24" t="e">
        <v>#N/A</v>
      </c>
      <c r="HK24" t="e">
        <v>#N/A</v>
      </c>
      <c r="HL24" t="e">
        <v>#N/A</v>
      </c>
      <c r="HM24" t="e">
        <f t="shared" si="50"/>
        <v>#N/A</v>
      </c>
      <c r="HO24" s="12" t="e">
        <f t="shared" si="88"/>
        <v>#N/A</v>
      </c>
      <c r="HP24" t="s">
        <v>2377</v>
      </c>
      <c r="HQ24" s="37" t="s">
        <v>2736</v>
      </c>
      <c r="HR24" s="1" t="e">
        <v>#N/A</v>
      </c>
      <c r="HS24" s="1" t="e">
        <v>#N/A</v>
      </c>
      <c r="HT24" s="1" t="e">
        <v>#N/A</v>
      </c>
      <c r="HU24" s="1" t="e">
        <v>#N/A</v>
      </c>
      <c r="HV24" t="e">
        <v>#N/A</v>
      </c>
      <c r="HW24" t="e">
        <v>#N/A</v>
      </c>
      <c r="HX24" t="e">
        <v>#N/A</v>
      </c>
      <c r="HY24" t="e">
        <v>#N/A</v>
      </c>
      <c r="HZ24" t="e">
        <v>#N/A</v>
      </c>
      <c r="IA24" t="e">
        <v>#N/A</v>
      </c>
      <c r="IB24" t="e">
        <v>#N/A</v>
      </c>
      <c r="IC24" t="e">
        <v>#N/A</v>
      </c>
      <c r="ID24" t="e">
        <f t="shared" si="51"/>
        <v>#N/A</v>
      </c>
      <c r="IE24" s="12"/>
      <c r="IF24" s="12"/>
      <c r="IG24" t="s">
        <v>2377</v>
      </c>
      <c r="IH24" s="37" t="s">
        <v>2736</v>
      </c>
      <c r="II24" s="1" t="e">
        <v>#N/A</v>
      </c>
      <c r="IJ24" s="1" t="e">
        <v>#N/A</v>
      </c>
      <c r="IK24" s="1" t="e">
        <v>#N/A</v>
      </c>
      <c r="IL24" s="1" t="e">
        <v>#N/A</v>
      </c>
      <c r="IM24" t="e">
        <v>#N/A</v>
      </c>
      <c r="IN24" t="e">
        <v>#N/A</v>
      </c>
      <c r="IO24" t="e">
        <v>#N/A</v>
      </c>
      <c r="IP24" t="e">
        <v>#N/A</v>
      </c>
      <c r="IQ24" t="e">
        <v>#N/A</v>
      </c>
      <c r="IR24" t="e">
        <v>#N/A</v>
      </c>
      <c r="IS24" t="e">
        <v>#N/A</v>
      </c>
      <c r="IT24" t="e">
        <v>#N/A</v>
      </c>
      <c r="IU24" t="e">
        <f t="shared" si="52"/>
        <v>#N/A</v>
      </c>
      <c r="IV24" s="12"/>
      <c r="IW24" s="12"/>
      <c r="IX24" t="s">
        <v>2377</v>
      </c>
      <c r="IY24" s="37" t="s">
        <v>2736</v>
      </c>
      <c r="IZ24" s="1" t="e">
        <v>#N/A</v>
      </c>
      <c r="JA24" s="1" t="e">
        <v>#N/A</v>
      </c>
      <c r="JB24" s="1" t="e">
        <v>#N/A</v>
      </c>
      <c r="JC24" s="1" t="e">
        <v>#N/A</v>
      </c>
      <c r="JD24" t="e">
        <v>#N/A</v>
      </c>
      <c r="JE24" t="e">
        <v>#N/A</v>
      </c>
      <c r="JF24" t="e">
        <v>#N/A</v>
      </c>
      <c r="JG24" t="e">
        <v>#N/A</v>
      </c>
      <c r="JH24" t="e">
        <v>#N/A</v>
      </c>
      <c r="JI24" t="e">
        <v>#N/A</v>
      </c>
      <c r="JJ24" t="e">
        <v>#N/A</v>
      </c>
      <c r="JK24" t="e">
        <v>#N/A</v>
      </c>
      <c r="JL24" t="e">
        <f t="shared" si="53"/>
        <v>#N/A</v>
      </c>
      <c r="JN24" s="12"/>
      <c r="JO24" t="s">
        <v>2377</v>
      </c>
      <c r="JP24" s="37" t="s">
        <v>2736</v>
      </c>
      <c r="JQ24" s="12"/>
      <c r="JR24" s="1" t="e">
        <f t="shared" si="54"/>
        <v>#N/A</v>
      </c>
      <c r="JS24" s="12"/>
      <c r="JT24" s="12"/>
      <c r="JU24" s="12" t="e">
        <f t="shared" si="55"/>
        <v>#N/A</v>
      </c>
      <c r="JV24" t="e">
        <f t="shared" si="56"/>
        <v>#N/A</v>
      </c>
      <c r="JW24" t="e">
        <f t="shared" si="57"/>
        <v>#N/A</v>
      </c>
      <c r="JX24" t="e">
        <f t="shared" si="58"/>
        <v>#N/A</v>
      </c>
      <c r="JY24">
        <v>0</v>
      </c>
      <c r="JZ24">
        <v>0</v>
      </c>
      <c r="KA24">
        <v>0</v>
      </c>
      <c r="KB24" s="12" t="e">
        <f t="shared" si="59"/>
        <v>#N/A</v>
      </c>
      <c r="KC24" s="12" t="e">
        <f t="shared" si="60"/>
        <v>#N/A</v>
      </c>
      <c r="KE24" s="12" t="e">
        <f t="shared" si="61"/>
        <v>#N/A</v>
      </c>
      <c r="KF24" t="s">
        <v>2377</v>
      </c>
      <c r="KG24" s="37" t="s">
        <v>2736</v>
      </c>
      <c r="KI24" s="1" t="e">
        <f t="shared" si="0"/>
        <v>#N/A</v>
      </c>
      <c r="KL24" t="e">
        <f t="shared" si="62"/>
        <v>#N/A</v>
      </c>
      <c r="KS24" s="12" t="e">
        <f t="shared" si="1"/>
        <v>#N/A</v>
      </c>
      <c r="KT24" t="e">
        <f t="shared" si="63"/>
        <v>#N/A</v>
      </c>
      <c r="KU24">
        <f t="shared" si="2"/>
        <v>0</v>
      </c>
      <c r="KV24" s="12" t="e">
        <f t="shared" si="89"/>
        <v>#N/A</v>
      </c>
      <c r="KW24" t="e">
        <f t="shared" si="3"/>
        <v>#N/A</v>
      </c>
      <c r="KX24" t="s">
        <v>2377</v>
      </c>
      <c r="KY24" s="37" t="s">
        <v>2736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f t="shared" si="64"/>
        <v>#N/A</v>
      </c>
      <c r="LQ24" t="s">
        <v>2377</v>
      </c>
      <c r="LR24" s="37" t="s">
        <v>2736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B24" t="e">
        <v>#N/A</v>
      </c>
      <c r="MC24" t="e">
        <v>#N/A</v>
      </c>
      <c r="MD24" t="e">
        <v>#N/A</v>
      </c>
      <c r="ME24" t="e">
        <v>#N/A</v>
      </c>
      <c r="MF24" t="e">
        <v>#N/A</v>
      </c>
      <c r="MG24" t="e">
        <f t="shared" si="66"/>
        <v>#N/A</v>
      </c>
      <c r="MJ24" t="s">
        <v>2377</v>
      </c>
      <c r="MK24" s="37" t="s">
        <v>2736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v>#N/A</v>
      </c>
      <c r="MV24" t="e">
        <v>#N/A</v>
      </c>
      <c r="MW24" t="e">
        <v>#N/A</v>
      </c>
      <c r="MX24" t="e">
        <v>#N/A</v>
      </c>
      <c r="MY24" t="e">
        <v>#N/A</v>
      </c>
      <c r="MZ24" t="e">
        <f t="shared" si="68"/>
        <v>#N/A</v>
      </c>
      <c r="NC24" t="s">
        <v>2377</v>
      </c>
      <c r="ND24" s="37" t="s">
        <v>2736</v>
      </c>
      <c r="NG24" t="e">
        <v>#N/A</v>
      </c>
      <c r="NH24" t="e">
        <v>#N/A</v>
      </c>
      <c r="NI24" t="e">
        <v>#N/A</v>
      </c>
      <c r="NJ24" t="e">
        <v>#N/A</v>
      </c>
      <c r="NK24" t="e">
        <v>#N/A</v>
      </c>
      <c r="NL24" t="e">
        <v>#N/A</v>
      </c>
      <c r="NM24" t="e">
        <v>#N/A</v>
      </c>
      <c r="NN24" t="e">
        <v>#N/A</v>
      </c>
      <c r="NO24" t="e">
        <v>#N/A</v>
      </c>
      <c r="NP24" t="e">
        <v>#N/A</v>
      </c>
      <c r="NQ24" t="e">
        <v>#N/A</v>
      </c>
      <c r="NR24" t="e">
        <v>#N/A</v>
      </c>
      <c r="NS24" t="e">
        <f t="shared" si="70"/>
        <v>#N/A</v>
      </c>
      <c r="NV24" t="s">
        <v>2377</v>
      </c>
      <c r="NW24" s="37" t="s">
        <v>2736</v>
      </c>
      <c r="NZ24" t="e">
        <v>#N/A</v>
      </c>
      <c r="OA24" t="e">
        <v>#N/A</v>
      </c>
      <c r="OB24" t="e">
        <v>#N/A</v>
      </c>
      <c r="OC24" t="e">
        <v>#N/A</v>
      </c>
      <c r="OD24" t="e">
        <v>#N/A</v>
      </c>
      <c r="OE24" t="e">
        <v>#N/A</v>
      </c>
      <c r="OF24" t="e">
        <v>#N/A</v>
      </c>
      <c r="OG24" t="e">
        <v>#N/A</v>
      </c>
      <c r="OH24" t="e">
        <v>#N/A</v>
      </c>
      <c r="OI24" t="e">
        <v>#N/A</v>
      </c>
      <c r="OJ24" t="e">
        <v>#N/A</v>
      </c>
      <c r="OK24" t="e">
        <v>#N/A</v>
      </c>
      <c r="OL24" t="e">
        <f t="shared" si="72"/>
        <v>#N/A</v>
      </c>
      <c r="OO24" t="s">
        <v>2377</v>
      </c>
      <c r="OP24" s="37" t="s">
        <v>2736</v>
      </c>
      <c r="OS24" t="e">
        <v>#N/A</v>
      </c>
      <c r="OT24" t="e">
        <v>#N/A</v>
      </c>
      <c r="OU24" t="e">
        <v>#N/A</v>
      </c>
      <c r="OV24" t="e">
        <v>#N/A</v>
      </c>
      <c r="OW24" t="e">
        <v>#N/A</v>
      </c>
      <c r="OX24" t="e">
        <v>#N/A</v>
      </c>
      <c r="OY24" t="e">
        <v>#N/A</v>
      </c>
      <c r="OZ24" t="e">
        <v>#N/A</v>
      </c>
      <c r="PA24" t="e">
        <v>#N/A</v>
      </c>
      <c r="PB24" t="e">
        <v>#N/A</v>
      </c>
      <c r="PC24" t="e">
        <v>#N/A</v>
      </c>
      <c r="PD24" t="e">
        <v>#N/A</v>
      </c>
      <c r="PE24" t="e">
        <f t="shared" si="74"/>
        <v>#N/A</v>
      </c>
      <c r="PH24" t="s">
        <v>2377</v>
      </c>
      <c r="PI24" s="37" t="s">
        <v>2736</v>
      </c>
      <c r="PL24" t="e">
        <v>#N/A</v>
      </c>
      <c r="PM24" t="e">
        <v>#N/A</v>
      </c>
      <c r="PN24" t="e">
        <v>#N/A</v>
      </c>
      <c r="PO24" t="e">
        <v>#N/A</v>
      </c>
      <c r="PP24" t="e">
        <v>#N/A</v>
      </c>
      <c r="PQ24" t="e">
        <v>#N/A</v>
      </c>
      <c r="PR24" t="e">
        <v>#N/A</v>
      </c>
      <c r="PS24" t="e">
        <v>#N/A</v>
      </c>
      <c r="PT24" t="e">
        <v>#N/A</v>
      </c>
      <c r="PU24" t="e">
        <v>#N/A</v>
      </c>
      <c r="PV24" t="e">
        <v>#N/A</v>
      </c>
      <c r="PW24" t="e">
        <v>#N/A</v>
      </c>
      <c r="PX24" t="e">
        <f t="shared" si="4"/>
        <v>#N/A</v>
      </c>
      <c r="QA24" t="s">
        <v>2377</v>
      </c>
      <c r="QB24" s="37" t="s">
        <v>2736</v>
      </c>
      <c r="QE24" t="e">
        <v>#N/A</v>
      </c>
      <c r="QF24" t="e">
        <v>#N/A</v>
      </c>
      <c r="QG24" t="e">
        <v>#N/A</v>
      </c>
      <c r="QH24" t="e">
        <v>#N/A</v>
      </c>
      <c r="QI24" t="e">
        <v>#N/A</v>
      </c>
      <c r="QJ24" t="e">
        <v>#N/A</v>
      </c>
      <c r="QK24" t="e">
        <v>#N/A</v>
      </c>
      <c r="QL24" t="e">
        <v>#N/A</v>
      </c>
      <c r="QM24" t="e">
        <v>#N/A</v>
      </c>
      <c r="QN24" t="e">
        <v>#N/A</v>
      </c>
      <c r="QO24" t="e">
        <v>#N/A</v>
      </c>
      <c r="QP24" t="e">
        <v>#N/A</v>
      </c>
      <c r="QQ24" t="e">
        <f t="shared" si="75"/>
        <v>#N/A</v>
      </c>
      <c r="QS24" s="12" t="e">
        <f t="shared" si="76"/>
        <v>#N/A</v>
      </c>
      <c r="QT24" t="s">
        <v>2377</v>
      </c>
      <c r="QU24" s="37" t="s">
        <v>2736</v>
      </c>
      <c r="QX24" t="e">
        <v>#N/A</v>
      </c>
      <c r="QY24" t="e">
        <v>#N/A</v>
      </c>
      <c r="QZ24" t="e">
        <v>#N/A</v>
      </c>
      <c r="RA24" t="e">
        <v>#N/A</v>
      </c>
      <c r="RB24" t="e">
        <v>#N/A</v>
      </c>
      <c r="RC24" t="e">
        <f t="shared" si="77"/>
        <v>#N/A</v>
      </c>
      <c r="RD24" t="e">
        <f t="shared" si="5"/>
        <v>#N/A</v>
      </c>
      <c r="RE24" t="e">
        <f t="shared" si="6"/>
        <v>#N/A</v>
      </c>
      <c r="RF24" t="e">
        <v>#N/A</v>
      </c>
      <c r="RG24" t="e">
        <v>#N/A</v>
      </c>
      <c r="RH24" t="e">
        <v>#N/A</v>
      </c>
      <c r="RI24" t="e">
        <v>#N/A</v>
      </c>
      <c r="RJ24" t="e">
        <f t="shared" si="78"/>
        <v>#N/A</v>
      </c>
      <c r="RK24">
        <f t="shared" si="79"/>
        <v>0</v>
      </c>
      <c r="RL24" s="12" t="e">
        <f t="shared" si="80"/>
        <v>#N/A</v>
      </c>
      <c r="RN24" t="s">
        <v>2377</v>
      </c>
      <c r="RO24" s="37" t="s">
        <v>2736</v>
      </c>
      <c r="RR24" t="e">
        <v>#N/A</v>
      </c>
      <c r="RS24" t="e">
        <v>#N/A</v>
      </c>
      <c r="RT24" t="e">
        <v>#N/A</v>
      </c>
      <c r="RU24" t="e">
        <v>#N/A</v>
      </c>
      <c r="RV24" t="e">
        <v>#N/A</v>
      </c>
      <c r="RW24" t="e">
        <v>#N/A</v>
      </c>
      <c r="RX24" t="e">
        <v>#N/A</v>
      </c>
      <c r="RY24" t="e">
        <v>#N/A</v>
      </c>
      <c r="RZ24" t="e">
        <v>#N/A</v>
      </c>
      <c r="SA24" t="e">
        <v>#N/A</v>
      </c>
      <c r="SB24" t="e">
        <v>#N/A</v>
      </c>
      <c r="SC24" t="e">
        <v>#N/A</v>
      </c>
      <c r="SD24" t="e">
        <f t="shared" si="7"/>
        <v>#N/A</v>
      </c>
      <c r="SF24" s="12"/>
      <c r="SG24" t="s">
        <v>2377</v>
      </c>
      <c r="SH24" s="37" t="s">
        <v>2736</v>
      </c>
      <c r="SK24" t="e">
        <v>#N/A</v>
      </c>
      <c r="SL24" t="e">
        <v>#N/A</v>
      </c>
      <c r="SM24" t="e">
        <v>#N/A</v>
      </c>
      <c r="SN24" t="e">
        <v>#N/A</v>
      </c>
      <c r="SO24" t="e">
        <v>#N/A</v>
      </c>
      <c r="SP24" t="e">
        <v>#N/A</v>
      </c>
      <c r="SQ24" t="e">
        <v>#N/A</v>
      </c>
      <c r="SR24" t="e">
        <v>#N/A</v>
      </c>
      <c r="SS24" t="e">
        <v>#N/A</v>
      </c>
      <c r="ST24" t="e">
        <v>#N/A</v>
      </c>
      <c r="SU24" t="e">
        <v>#N/A</v>
      </c>
      <c r="SV24" t="e">
        <v>#N/A</v>
      </c>
      <c r="SW24" t="e">
        <f t="shared" si="8"/>
        <v>#N/A</v>
      </c>
      <c r="SY24" s="12"/>
      <c r="SZ24" t="s">
        <v>2377</v>
      </c>
      <c r="TA24" s="37" t="s">
        <v>2736</v>
      </c>
      <c r="TD24" t="e">
        <v>#N/A</v>
      </c>
      <c r="TE24" t="e">
        <v>#N/A</v>
      </c>
      <c r="TF24" t="e">
        <v>#N/A</v>
      </c>
      <c r="TG24" t="e">
        <v>#N/A</v>
      </c>
      <c r="TH24" t="e">
        <v>#N/A</v>
      </c>
      <c r="TI24" t="e">
        <v>#N/A</v>
      </c>
      <c r="TJ24" t="e">
        <v>#N/A</v>
      </c>
      <c r="TK24" t="e">
        <v>#N/A</v>
      </c>
      <c r="TL24" t="e">
        <v>#N/A</v>
      </c>
      <c r="TM24" t="e">
        <v>#N/A</v>
      </c>
      <c r="TN24" t="e">
        <v>#N/A</v>
      </c>
      <c r="TO24" t="e">
        <v>#N/A</v>
      </c>
      <c r="TR24" s="12"/>
      <c r="TS24" t="s">
        <v>2377</v>
      </c>
      <c r="TT24" s="37" t="s">
        <v>2736</v>
      </c>
      <c r="TW24" t="e">
        <v>#N/A</v>
      </c>
      <c r="TX24" t="e">
        <v>#N/A</v>
      </c>
      <c r="TY24" t="e">
        <v>#N/A</v>
      </c>
      <c r="TZ24" t="e">
        <v>#N/A</v>
      </c>
      <c r="UA24" t="e">
        <v>#N/A</v>
      </c>
      <c r="UB24" t="e">
        <v>#N/A</v>
      </c>
      <c r="UC24" t="e">
        <v>#N/A</v>
      </c>
      <c r="UD24" t="e">
        <v>#N/A</v>
      </c>
      <c r="UE24" t="e">
        <v>#N/A</v>
      </c>
      <c r="UF24" t="e">
        <v>#N/A</v>
      </c>
      <c r="UG24" t="e">
        <v>#N/A</v>
      </c>
      <c r="UH24" t="e">
        <v>#N/A</v>
      </c>
      <c r="UK24" s="12"/>
      <c r="UL24" t="s">
        <v>2377</v>
      </c>
      <c r="UM24" s="37" t="s">
        <v>2736</v>
      </c>
      <c r="UP24" t="e">
        <v>#N/A</v>
      </c>
      <c r="UQ24" t="e">
        <v>#N/A</v>
      </c>
      <c r="UR24" t="e">
        <v>#N/A</v>
      </c>
      <c r="US24" t="e">
        <v>#N/A</v>
      </c>
      <c r="UT24" t="e">
        <v>#N/A</v>
      </c>
      <c r="UU24" t="e">
        <v>#N/A</v>
      </c>
      <c r="UV24" t="e">
        <v>#N/A</v>
      </c>
      <c r="UW24" t="e">
        <v>#N/A</v>
      </c>
      <c r="UX24" t="e">
        <v>#N/A</v>
      </c>
      <c r="UY24" t="e">
        <v>#N/A</v>
      </c>
      <c r="UZ24" t="e">
        <v>#N/A</v>
      </c>
      <c r="VA24" t="e">
        <v>#N/A</v>
      </c>
      <c r="VB24" t="e">
        <f t="shared" si="101"/>
        <v>#N/A</v>
      </c>
      <c r="VD24" s="12" t="e">
        <f t="shared" si="102"/>
        <v>#N/A</v>
      </c>
      <c r="VE24" t="s">
        <v>2377</v>
      </c>
      <c r="VF24" s="37" t="s">
        <v>2736</v>
      </c>
      <c r="VI24" t="e">
        <v>#N/A</v>
      </c>
      <c r="VJ24" t="e">
        <v>#N/A</v>
      </c>
      <c r="VK24" t="e">
        <v>#N/A</v>
      </c>
      <c r="VL24" t="e">
        <v>#N/A</v>
      </c>
      <c r="VM24" t="e">
        <v>#N/A</v>
      </c>
      <c r="VN24" t="e">
        <v>#N/A</v>
      </c>
      <c r="VO24" t="e">
        <v>#N/A</v>
      </c>
      <c r="VP24" t="e">
        <v>#N/A</v>
      </c>
      <c r="VQ24" t="e">
        <v>#N/A</v>
      </c>
      <c r="VR24" t="e">
        <v>#N/A</v>
      </c>
      <c r="VS24" t="e">
        <v>#N/A</v>
      </c>
      <c r="VT24" t="e">
        <v>#N/A</v>
      </c>
      <c r="VU24" t="e">
        <f t="shared" si="103"/>
        <v>#N/A</v>
      </c>
      <c r="VW24" s="12" t="e">
        <f t="shared" si="104"/>
        <v>#N/A</v>
      </c>
      <c r="VX24" t="s">
        <v>2377</v>
      </c>
      <c r="VY24" s="37" t="s">
        <v>2736</v>
      </c>
      <c r="WB24" t="e">
        <v>#N/A</v>
      </c>
      <c r="WC24" t="e">
        <v>#N/A</v>
      </c>
      <c r="WD24" t="e">
        <v>#N/A</v>
      </c>
      <c r="WE24" t="e">
        <v>#N/A</v>
      </c>
      <c r="WF24" t="e">
        <v>#N/A</v>
      </c>
      <c r="WG24" t="e">
        <v>#N/A</v>
      </c>
      <c r="WH24" t="e">
        <v>#N/A</v>
      </c>
      <c r="WI24" t="e">
        <v>#N/A</v>
      </c>
      <c r="WJ24" t="e">
        <v>#N/A</v>
      </c>
      <c r="WK24" t="e">
        <v>#N/A</v>
      </c>
      <c r="WL24" t="e">
        <v>#N/A</v>
      </c>
      <c r="WM24" t="e">
        <v>#N/A</v>
      </c>
      <c r="WN24" t="e">
        <f t="shared" si="105"/>
        <v>#N/A</v>
      </c>
      <c r="WP24" s="12" t="e">
        <f t="shared" si="106"/>
        <v>#N/A</v>
      </c>
      <c r="WQ24" t="s">
        <v>2377</v>
      </c>
      <c r="WR24" s="37" t="s">
        <v>2736</v>
      </c>
      <c r="WU24" t="e">
        <v>#N/A</v>
      </c>
      <c r="WV24" t="e">
        <v>#N/A</v>
      </c>
      <c r="WW24" t="e">
        <v>#N/A</v>
      </c>
      <c r="WX24" t="e">
        <v>#N/A</v>
      </c>
      <c r="WY24" t="e">
        <v>#N/A</v>
      </c>
      <c r="WZ24" t="e">
        <v>#N/A</v>
      </c>
      <c r="XA24" t="e">
        <v>#N/A</v>
      </c>
      <c r="XB24" t="e">
        <v>#N/A</v>
      </c>
      <c r="XC24" t="e">
        <v>#N/A</v>
      </c>
      <c r="XD24" t="e">
        <v>#N/A</v>
      </c>
      <c r="XE24" t="e">
        <v>#N/A</v>
      </c>
      <c r="XF24" t="e">
        <v>#N/A</v>
      </c>
      <c r="XG24" t="e">
        <f t="shared" si="107"/>
        <v>#N/A</v>
      </c>
      <c r="XI24" s="12" t="e">
        <f t="shared" si="108"/>
        <v>#N/A</v>
      </c>
      <c r="XJ24" t="s">
        <v>2377</v>
      </c>
      <c r="XK24" s="37" t="s">
        <v>2736</v>
      </c>
      <c r="XN24" t="e">
        <v>#N/A</v>
      </c>
      <c r="XO24" s="1" t="e">
        <f t="shared" si="82"/>
        <v>#N/A</v>
      </c>
      <c r="XP24" t="e">
        <v>#N/A</v>
      </c>
      <c r="XQ24" t="e">
        <v>#N/A</v>
      </c>
      <c r="XR24" t="e">
        <v>#N/A</v>
      </c>
      <c r="XS24" t="e">
        <v>#N/A</v>
      </c>
      <c r="XT24" t="e">
        <v>#N/A</v>
      </c>
      <c r="XU24" t="e">
        <v>#N/A</v>
      </c>
      <c r="XV24" t="e">
        <v>#N/A</v>
      </c>
      <c r="XW24" t="e">
        <v>#N/A</v>
      </c>
      <c r="XX24" t="e">
        <v>#N/A</v>
      </c>
      <c r="XY24" t="e">
        <v>#N/A</v>
      </c>
      <c r="XZ24" t="e">
        <f t="shared" si="109"/>
        <v>#N/A</v>
      </c>
      <c r="YA24">
        <f t="shared" si="83"/>
        <v>0</v>
      </c>
      <c r="YB24" s="12" t="e">
        <f t="shared" si="110"/>
        <v>#N/A</v>
      </c>
    </row>
    <row r="25" spans="1:652">
      <c r="A25" t="s">
        <v>2238</v>
      </c>
      <c r="B25" s="37" t="s">
        <v>2736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f t="shared" si="24"/>
        <v>#N/A</v>
      </c>
      <c r="T25" t="s">
        <v>2238</v>
      </c>
      <c r="U25" s="37" t="s">
        <v>2736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f t="shared" si="26"/>
        <v>#N/A</v>
      </c>
      <c r="AK25" t="s">
        <v>2238</v>
      </c>
      <c r="AL25" s="37" t="s">
        <v>2736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f t="shared" si="28"/>
        <v>#N/A</v>
      </c>
      <c r="BB25" t="s">
        <v>2238</v>
      </c>
      <c r="BC25" s="37" t="s">
        <v>2736</v>
      </c>
      <c r="BD25" t="e">
        <v>#N/A</v>
      </c>
      <c r="BE25" t="e">
        <v>#N/A</v>
      </c>
      <c r="BF25" t="e">
        <v>#N/A</v>
      </c>
      <c r="BG25" t="e">
        <v>#N/A</v>
      </c>
      <c r="BH25" t="e">
        <v>#N/A</v>
      </c>
      <c r="BI25" t="e">
        <v>#N/A</v>
      </c>
      <c r="BJ25" t="e">
        <v>#N/A</v>
      </c>
      <c r="BK25" t="e">
        <v>#N/A</v>
      </c>
      <c r="BL25" t="e">
        <v>#N/A</v>
      </c>
      <c r="BM25" t="e">
        <v>#N/A</v>
      </c>
      <c r="BN25" t="e">
        <v>#N/A</v>
      </c>
      <c r="BO25" t="e">
        <v>#N/A</v>
      </c>
      <c r="BP25" t="e">
        <f t="shared" si="30"/>
        <v>#N/A</v>
      </c>
      <c r="BS25" t="s">
        <v>2238</v>
      </c>
      <c r="BT25" s="37" t="s">
        <v>2736</v>
      </c>
      <c r="BU25" t="e">
        <v>#N/A</v>
      </c>
      <c r="BV25" t="e">
        <v>#N/A</v>
      </c>
      <c r="BW25" t="e">
        <v>#N/A</v>
      </c>
      <c r="BX25" t="e">
        <v>#N/A</v>
      </c>
      <c r="BY25" t="e">
        <v>#N/A</v>
      </c>
      <c r="BZ25" t="e">
        <v>#N/A</v>
      </c>
      <c r="CA25" t="e">
        <v>#N/A</v>
      </c>
      <c r="CB25" t="e">
        <v>#N/A</v>
      </c>
      <c r="CC25" t="e">
        <v>#N/A</v>
      </c>
      <c r="CD25" t="e">
        <v>#N/A</v>
      </c>
      <c r="CE25" t="e">
        <v>#N/A</v>
      </c>
      <c r="CF25" t="e">
        <v>#N/A</v>
      </c>
      <c r="CG25" t="e">
        <f t="shared" si="32"/>
        <v>#N/A</v>
      </c>
      <c r="CI25" s="12"/>
      <c r="CJ25" t="s">
        <v>2238</v>
      </c>
      <c r="CK25" s="37" t="s">
        <v>2736</v>
      </c>
      <c r="CL25" t="e">
        <v>#N/A</v>
      </c>
      <c r="CM25" t="e">
        <v>#N/A</v>
      </c>
      <c r="CN25" t="e">
        <v>#N/A</v>
      </c>
      <c r="CO25" t="e">
        <v>#N/A</v>
      </c>
      <c r="CP25" t="e">
        <v>#N/A</v>
      </c>
      <c r="CQ25" t="e">
        <v>#N/A</v>
      </c>
      <c r="CR25" t="e">
        <v>#N/A</v>
      </c>
      <c r="CS25" t="e">
        <v>#N/A</v>
      </c>
      <c r="CT25" t="e">
        <v>#N/A</v>
      </c>
      <c r="CU25" t="e">
        <v>#N/A</v>
      </c>
      <c r="CV25" t="e">
        <v>#N/A</v>
      </c>
      <c r="CW25" t="e">
        <v>#N/A</v>
      </c>
      <c r="CX25" t="e">
        <f t="shared" si="33"/>
        <v>#N/A</v>
      </c>
      <c r="CZ25" s="12"/>
      <c r="DA25" t="s">
        <v>2238</v>
      </c>
      <c r="DB25" s="37" t="s">
        <v>2736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v>#N/A</v>
      </c>
      <c r="DI25" t="e">
        <v>#N/A</v>
      </c>
      <c r="DJ25" t="e">
        <v>#N/A</v>
      </c>
      <c r="DK25" t="e">
        <v>#N/A</v>
      </c>
      <c r="DL25" t="e">
        <v>#N/A</v>
      </c>
      <c r="DM25" t="e">
        <v>#N/A</v>
      </c>
      <c r="DN25" t="e">
        <v>#N/A</v>
      </c>
      <c r="DO25" t="e">
        <f t="shared" si="34"/>
        <v>#N/A</v>
      </c>
      <c r="DQ25" s="12"/>
      <c r="DR25" t="s">
        <v>2238</v>
      </c>
      <c r="DS25" s="37" t="s">
        <v>2736</v>
      </c>
      <c r="DT25" s="12"/>
      <c r="DU25" s="1" t="e">
        <v>#N/A</v>
      </c>
      <c r="DV25" s="12"/>
      <c r="DW25" s="12"/>
      <c r="DX25" s="12"/>
      <c r="DY25" t="e">
        <f t="shared" si="35"/>
        <v>#N/A</v>
      </c>
      <c r="DZ25" t="e">
        <f t="shared" si="36"/>
        <v>#N/A</v>
      </c>
      <c r="EA25" t="e">
        <f t="shared" si="37"/>
        <v>#N/A</v>
      </c>
      <c r="EB25">
        <v>0</v>
      </c>
      <c r="EC25">
        <v>0</v>
      </c>
      <c r="ED25">
        <v>0</v>
      </c>
      <c r="EE25" s="12" t="e">
        <f t="shared" si="38"/>
        <v>#N/A</v>
      </c>
      <c r="EF25" t="e">
        <f t="shared" si="39"/>
        <v>#N/A</v>
      </c>
      <c r="EH25" s="12" t="e">
        <f t="shared" si="40"/>
        <v>#N/A</v>
      </c>
      <c r="EI25" t="s">
        <v>2238</v>
      </c>
      <c r="EJ25" s="37" t="s">
        <v>2736</v>
      </c>
      <c r="EL25" s="1" t="e">
        <f t="shared" si="41"/>
        <v>#N/A</v>
      </c>
      <c r="EO25" t="e">
        <f t="shared" si="42"/>
        <v>#N/A</v>
      </c>
      <c r="EV25" s="102" t="e">
        <f t="shared" si="43"/>
        <v>#N/A</v>
      </c>
      <c r="EW25" t="e">
        <f t="shared" si="44"/>
        <v>#N/A</v>
      </c>
      <c r="EX25">
        <f t="shared" si="45"/>
        <v>0</v>
      </c>
      <c r="EY25" s="12" t="e">
        <f t="shared" si="46"/>
        <v>#N/A</v>
      </c>
      <c r="EZ25" t="s">
        <v>2238</v>
      </c>
      <c r="FA25" s="37" t="s">
        <v>2736</v>
      </c>
      <c r="FB25" t="e">
        <v>#N/A</v>
      </c>
      <c r="FC25" t="e">
        <v>#N/A</v>
      </c>
      <c r="FD25" t="e">
        <v>#N/A</v>
      </c>
      <c r="FE25" t="e">
        <v>#N/A</v>
      </c>
      <c r="FF25" t="e"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t="e">
        <v>#N/A</v>
      </c>
      <c r="FN25" t="e">
        <f t="shared" si="47"/>
        <v>#N/A</v>
      </c>
      <c r="FP25" s="12" t="e">
        <f t="shared" si="85"/>
        <v>#N/A</v>
      </c>
      <c r="FQ25" t="s">
        <v>2238</v>
      </c>
      <c r="FR25" s="37" t="s">
        <v>2736</v>
      </c>
      <c r="FS25" t="e">
        <v>#N/A</v>
      </c>
      <c r="FT25" t="e">
        <v>#N/A</v>
      </c>
      <c r="FU25" t="e">
        <v>#N/A</v>
      </c>
      <c r="FV25" t="e">
        <v>#N/A</v>
      </c>
      <c r="FW25" t="e">
        <v>#N/A</v>
      </c>
      <c r="FX25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G25" s="12" t="e">
        <f t="shared" si="86"/>
        <v>#DIV/0!</v>
      </c>
      <c r="GH25" t="s">
        <v>2238</v>
      </c>
      <c r="GI25" s="37" t="s">
        <v>2736</v>
      </c>
      <c r="GJ25" t="e">
        <v>#N/A</v>
      </c>
      <c r="GK25" t="e">
        <v>#N/A</v>
      </c>
      <c r="GL25" t="e">
        <v>#N/A</v>
      </c>
      <c r="GM25" t="e">
        <v>#N/A</v>
      </c>
      <c r="GN25" t="e">
        <v>#N/A</v>
      </c>
      <c r="GO25" t="e">
        <v>#N/A</v>
      </c>
      <c r="GP25" t="e">
        <v>#N/A</v>
      </c>
      <c r="GQ25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f t="shared" si="49"/>
        <v>#N/A</v>
      </c>
      <c r="GX25" s="12" t="e">
        <f t="shared" si="87"/>
        <v>#N/A</v>
      </c>
      <c r="GY25" t="s">
        <v>2238</v>
      </c>
      <c r="GZ25" s="37" t="s">
        <v>2736</v>
      </c>
      <c r="HA25" t="e">
        <v>#N/A</v>
      </c>
      <c r="HB25" t="e">
        <v>#N/A</v>
      </c>
      <c r="HC25" t="e">
        <v>#N/A</v>
      </c>
      <c r="HD25" t="e">
        <v>#N/A</v>
      </c>
      <c r="HE25" t="e">
        <v>#N/A</v>
      </c>
      <c r="HF25" t="e">
        <v>#N/A</v>
      </c>
      <c r="HG25" t="e">
        <v>#N/A</v>
      </c>
      <c r="HH25" t="e">
        <v>#N/A</v>
      </c>
      <c r="HI25" t="e">
        <v>#N/A</v>
      </c>
      <c r="HJ25" t="e">
        <v>#N/A</v>
      </c>
      <c r="HK25" t="e">
        <v>#N/A</v>
      </c>
      <c r="HL25" t="e">
        <v>#N/A</v>
      </c>
      <c r="HM25" t="e">
        <f t="shared" si="50"/>
        <v>#N/A</v>
      </c>
      <c r="HO25" s="12" t="e">
        <f t="shared" si="88"/>
        <v>#N/A</v>
      </c>
      <c r="HP25" t="s">
        <v>2238</v>
      </c>
      <c r="HQ25" s="37" t="s">
        <v>2736</v>
      </c>
      <c r="HR25" s="1" t="e">
        <v>#N/A</v>
      </c>
      <c r="HS25" s="1" t="e">
        <v>#N/A</v>
      </c>
      <c r="HT25" s="1" t="e">
        <v>#N/A</v>
      </c>
      <c r="HU25" s="1" t="e">
        <v>#N/A</v>
      </c>
      <c r="HV25" t="e">
        <v>#N/A</v>
      </c>
      <c r="HW25" t="e">
        <v>#N/A</v>
      </c>
      <c r="HX25" t="e">
        <v>#N/A</v>
      </c>
      <c r="HY25" t="e">
        <v>#N/A</v>
      </c>
      <c r="HZ25" t="e">
        <v>#N/A</v>
      </c>
      <c r="IA25" t="e">
        <v>#N/A</v>
      </c>
      <c r="IB25" t="e">
        <v>#N/A</v>
      </c>
      <c r="IC25" t="e">
        <v>#N/A</v>
      </c>
      <c r="ID25" t="e">
        <f t="shared" si="51"/>
        <v>#N/A</v>
      </c>
      <c r="IE25" s="12"/>
      <c r="IF25" s="12"/>
      <c r="IG25" t="s">
        <v>2238</v>
      </c>
      <c r="IH25" s="37" t="s">
        <v>2736</v>
      </c>
      <c r="II25" s="1" t="e">
        <v>#N/A</v>
      </c>
      <c r="IJ25" s="1" t="e">
        <v>#N/A</v>
      </c>
      <c r="IK25" s="1" t="e">
        <v>#N/A</v>
      </c>
      <c r="IL25" s="1" t="e">
        <v>#N/A</v>
      </c>
      <c r="IM25" t="e">
        <v>#N/A</v>
      </c>
      <c r="IN25" t="e">
        <v>#N/A</v>
      </c>
      <c r="IO25" t="e">
        <v>#N/A</v>
      </c>
      <c r="IP25" t="e">
        <v>#N/A</v>
      </c>
      <c r="IQ25" t="e">
        <v>#N/A</v>
      </c>
      <c r="IR25" t="e">
        <v>#N/A</v>
      </c>
      <c r="IS25" t="e">
        <v>#N/A</v>
      </c>
      <c r="IT25" t="e">
        <v>#N/A</v>
      </c>
      <c r="IU25" t="e">
        <f t="shared" si="52"/>
        <v>#N/A</v>
      </c>
      <c r="IV25" s="12"/>
      <c r="IW25" s="12"/>
      <c r="IX25" t="s">
        <v>2238</v>
      </c>
      <c r="IY25" s="37" t="s">
        <v>2736</v>
      </c>
      <c r="IZ25" s="1" t="e">
        <v>#N/A</v>
      </c>
      <c r="JA25" s="1" t="e">
        <v>#N/A</v>
      </c>
      <c r="JB25" s="1" t="e">
        <v>#N/A</v>
      </c>
      <c r="JC25" s="1" t="e">
        <v>#N/A</v>
      </c>
      <c r="JD25" t="e">
        <v>#N/A</v>
      </c>
      <c r="JE25" t="e">
        <v>#N/A</v>
      </c>
      <c r="JF25" t="e">
        <v>#N/A</v>
      </c>
      <c r="JG25" t="e">
        <v>#N/A</v>
      </c>
      <c r="JH25" t="e">
        <v>#N/A</v>
      </c>
      <c r="JI25" t="e">
        <v>#N/A</v>
      </c>
      <c r="JJ25" t="e">
        <v>#N/A</v>
      </c>
      <c r="JK25" t="e">
        <v>#N/A</v>
      </c>
      <c r="JL25" t="e">
        <f t="shared" si="53"/>
        <v>#N/A</v>
      </c>
      <c r="JN25" s="12"/>
      <c r="JO25" t="s">
        <v>2238</v>
      </c>
      <c r="JP25" s="37" t="s">
        <v>2736</v>
      </c>
      <c r="JQ25" s="12"/>
      <c r="JR25" s="1" t="e">
        <f t="shared" si="54"/>
        <v>#N/A</v>
      </c>
      <c r="JS25" s="12"/>
      <c r="JT25" s="12"/>
      <c r="JU25" s="12" t="e">
        <f t="shared" si="55"/>
        <v>#N/A</v>
      </c>
      <c r="JV25" t="e">
        <f t="shared" si="56"/>
        <v>#N/A</v>
      </c>
      <c r="JW25" t="e">
        <f t="shared" si="57"/>
        <v>#N/A</v>
      </c>
      <c r="JX25" t="e">
        <f t="shared" si="58"/>
        <v>#N/A</v>
      </c>
      <c r="JY25">
        <v>0</v>
      </c>
      <c r="JZ25">
        <v>0</v>
      </c>
      <c r="KA25">
        <v>0</v>
      </c>
      <c r="KB25" s="12" t="e">
        <f t="shared" si="59"/>
        <v>#N/A</v>
      </c>
      <c r="KC25" s="12" t="e">
        <f t="shared" si="60"/>
        <v>#N/A</v>
      </c>
      <c r="KE25" s="12" t="e">
        <f t="shared" si="61"/>
        <v>#N/A</v>
      </c>
      <c r="KF25" t="s">
        <v>2238</v>
      </c>
      <c r="KG25" s="37" t="s">
        <v>2736</v>
      </c>
      <c r="KI25" s="1" t="e">
        <f t="shared" si="0"/>
        <v>#N/A</v>
      </c>
      <c r="KL25" t="e">
        <f t="shared" si="62"/>
        <v>#N/A</v>
      </c>
      <c r="KS25" s="12" t="e">
        <f t="shared" si="1"/>
        <v>#N/A</v>
      </c>
      <c r="KT25" t="e">
        <f t="shared" si="63"/>
        <v>#N/A</v>
      </c>
      <c r="KU25">
        <f t="shared" si="2"/>
        <v>0</v>
      </c>
      <c r="KV25" s="12" t="e">
        <f t="shared" si="89"/>
        <v>#N/A</v>
      </c>
      <c r="KW25" t="e">
        <f t="shared" si="3"/>
        <v>#N/A</v>
      </c>
      <c r="KX25" t="s">
        <v>2238</v>
      </c>
      <c r="KY25" s="37" t="s">
        <v>2736</v>
      </c>
      <c r="LB25" t="e">
        <v>#N/A</v>
      </c>
      <c r="LC25" t="e">
        <v>#N/A</v>
      </c>
      <c r="LD25" t="e">
        <v>#N/A</v>
      </c>
      <c r="LE25" t="e">
        <v>#N/A</v>
      </c>
      <c r="LF25" t="e">
        <v>#N/A</v>
      </c>
      <c r="LG25" t="e">
        <v>#N/A</v>
      </c>
      <c r="LH25" t="e">
        <v>#N/A</v>
      </c>
      <c r="LI25" t="e">
        <v>#N/A</v>
      </c>
      <c r="LJ25" t="e">
        <v>#N/A</v>
      </c>
      <c r="LK25" t="e">
        <v>#N/A</v>
      </c>
      <c r="LL25" t="e">
        <v>#N/A</v>
      </c>
      <c r="LM25" t="e">
        <v>#N/A</v>
      </c>
      <c r="LN25" t="e">
        <f t="shared" si="64"/>
        <v>#N/A</v>
      </c>
      <c r="LQ25" t="s">
        <v>2238</v>
      </c>
      <c r="LR25" s="37" t="s">
        <v>2736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B25" t="e">
        <v>#N/A</v>
      </c>
      <c r="MC25" t="e">
        <v>#N/A</v>
      </c>
      <c r="MD25" t="e">
        <v>#N/A</v>
      </c>
      <c r="ME25" t="e">
        <v>#N/A</v>
      </c>
      <c r="MF25" t="e">
        <v>#N/A</v>
      </c>
      <c r="MG25" t="e">
        <f t="shared" si="66"/>
        <v>#N/A</v>
      </c>
      <c r="MJ25" t="s">
        <v>2238</v>
      </c>
      <c r="MK25" s="37" t="s">
        <v>2736</v>
      </c>
      <c r="MN25" t="e">
        <v>#N/A</v>
      </c>
      <c r="MO25" t="e">
        <v>#N/A</v>
      </c>
      <c r="MP25" t="e">
        <v>#N/A</v>
      </c>
      <c r="MQ25" t="e">
        <v>#N/A</v>
      </c>
      <c r="MR25" t="e">
        <v>#N/A</v>
      </c>
      <c r="MS25" t="e">
        <v>#N/A</v>
      </c>
      <c r="MT25" t="e">
        <v>#N/A</v>
      </c>
      <c r="MU25" t="e">
        <v>#N/A</v>
      </c>
      <c r="MV25" t="e">
        <v>#N/A</v>
      </c>
      <c r="MW25" t="e">
        <v>#N/A</v>
      </c>
      <c r="MX25" t="e">
        <v>#N/A</v>
      </c>
      <c r="MY25" t="e">
        <v>#N/A</v>
      </c>
      <c r="MZ25" t="e">
        <f t="shared" si="68"/>
        <v>#N/A</v>
      </c>
      <c r="NC25" t="s">
        <v>2238</v>
      </c>
      <c r="ND25" s="37" t="s">
        <v>2736</v>
      </c>
      <c r="NG25" t="e">
        <v>#N/A</v>
      </c>
      <c r="NH25" t="e">
        <v>#N/A</v>
      </c>
      <c r="NI25" t="e">
        <v>#N/A</v>
      </c>
      <c r="NJ25" t="e">
        <v>#N/A</v>
      </c>
      <c r="NK25" t="e">
        <v>#N/A</v>
      </c>
      <c r="NL25" t="e">
        <v>#N/A</v>
      </c>
      <c r="NM25" t="e">
        <v>#N/A</v>
      </c>
      <c r="NN25" t="e">
        <v>#N/A</v>
      </c>
      <c r="NO25" t="e">
        <v>#N/A</v>
      </c>
      <c r="NP25" t="e">
        <v>#N/A</v>
      </c>
      <c r="NQ25" t="e">
        <v>#N/A</v>
      </c>
      <c r="NR25" t="e">
        <v>#N/A</v>
      </c>
      <c r="NS25" t="e">
        <f t="shared" si="70"/>
        <v>#N/A</v>
      </c>
      <c r="NV25" t="s">
        <v>2238</v>
      </c>
      <c r="NW25" s="37" t="s">
        <v>2736</v>
      </c>
      <c r="NZ25" t="e">
        <v>#N/A</v>
      </c>
      <c r="OA25" t="e">
        <v>#N/A</v>
      </c>
      <c r="OB25" t="e">
        <v>#N/A</v>
      </c>
      <c r="OC25" t="e">
        <v>#N/A</v>
      </c>
      <c r="OD25" t="e">
        <v>#N/A</v>
      </c>
      <c r="OE25" t="e">
        <v>#N/A</v>
      </c>
      <c r="OF25" t="e">
        <v>#N/A</v>
      </c>
      <c r="OG25" t="e">
        <v>#N/A</v>
      </c>
      <c r="OH25" t="e">
        <v>#N/A</v>
      </c>
      <c r="OI25" t="e">
        <v>#N/A</v>
      </c>
      <c r="OJ25" t="e">
        <v>#N/A</v>
      </c>
      <c r="OK25" t="e">
        <v>#N/A</v>
      </c>
      <c r="OL25" t="e">
        <f t="shared" si="72"/>
        <v>#N/A</v>
      </c>
      <c r="OO25" t="s">
        <v>2238</v>
      </c>
      <c r="OP25" s="37" t="s">
        <v>2736</v>
      </c>
      <c r="OS25" t="e">
        <v>#N/A</v>
      </c>
      <c r="OT25" t="e">
        <v>#N/A</v>
      </c>
      <c r="OU25" t="e">
        <v>#N/A</v>
      </c>
      <c r="OV25" t="e">
        <v>#N/A</v>
      </c>
      <c r="OW25" t="e">
        <v>#N/A</v>
      </c>
      <c r="OX25" t="e">
        <v>#N/A</v>
      </c>
      <c r="OY25" t="e">
        <v>#N/A</v>
      </c>
      <c r="OZ25" t="e">
        <v>#N/A</v>
      </c>
      <c r="PA25" t="e">
        <v>#N/A</v>
      </c>
      <c r="PB25" t="e">
        <v>#N/A</v>
      </c>
      <c r="PC25" t="e">
        <v>#N/A</v>
      </c>
      <c r="PD25" t="e">
        <v>#N/A</v>
      </c>
      <c r="PE25" t="e">
        <f t="shared" si="74"/>
        <v>#N/A</v>
      </c>
      <c r="PH25" t="s">
        <v>2238</v>
      </c>
      <c r="PI25" s="37" t="s">
        <v>2736</v>
      </c>
      <c r="PL25" t="e">
        <v>#N/A</v>
      </c>
      <c r="PM25" t="e">
        <v>#N/A</v>
      </c>
      <c r="PN25" t="e">
        <v>#N/A</v>
      </c>
      <c r="PO25" t="e">
        <v>#N/A</v>
      </c>
      <c r="PP25" t="e">
        <v>#N/A</v>
      </c>
      <c r="PQ25" t="e">
        <v>#N/A</v>
      </c>
      <c r="PR25" t="e">
        <v>#N/A</v>
      </c>
      <c r="PS25" t="e">
        <v>#N/A</v>
      </c>
      <c r="PT25" t="e">
        <v>#N/A</v>
      </c>
      <c r="PU25" t="e">
        <v>#N/A</v>
      </c>
      <c r="PV25" t="e">
        <v>#N/A</v>
      </c>
      <c r="PW25" t="e">
        <v>#N/A</v>
      </c>
      <c r="PX25" t="e">
        <f t="shared" si="4"/>
        <v>#N/A</v>
      </c>
      <c r="QA25" t="s">
        <v>2238</v>
      </c>
      <c r="QB25" s="37" t="s">
        <v>2736</v>
      </c>
      <c r="QE25" t="e">
        <v>#N/A</v>
      </c>
      <c r="QF25" t="e">
        <v>#N/A</v>
      </c>
      <c r="QG25" t="e">
        <v>#N/A</v>
      </c>
      <c r="QH25" t="e">
        <v>#N/A</v>
      </c>
      <c r="QI25" t="e">
        <v>#N/A</v>
      </c>
      <c r="QJ25" t="e">
        <v>#N/A</v>
      </c>
      <c r="QK25" t="e">
        <v>#N/A</v>
      </c>
      <c r="QL25" t="e">
        <v>#N/A</v>
      </c>
      <c r="QM25" t="e">
        <v>#N/A</v>
      </c>
      <c r="QN25" t="e">
        <v>#N/A</v>
      </c>
      <c r="QO25" t="e">
        <v>#N/A</v>
      </c>
      <c r="QP25" t="e">
        <v>#N/A</v>
      </c>
      <c r="QQ25" t="e">
        <f t="shared" si="75"/>
        <v>#N/A</v>
      </c>
      <c r="QS25" s="12" t="e">
        <f t="shared" si="76"/>
        <v>#N/A</v>
      </c>
      <c r="QT25" t="s">
        <v>2238</v>
      </c>
      <c r="QU25" s="37" t="s">
        <v>2736</v>
      </c>
      <c r="QX25" t="e">
        <v>#N/A</v>
      </c>
      <c r="QY25" t="e">
        <v>#N/A</v>
      </c>
      <c r="QZ25" t="e">
        <v>#N/A</v>
      </c>
      <c r="RA25" t="e">
        <v>#N/A</v>
      </c>
      <c r="RB25" t="e">
        <v>#N/A</v>
      </c>
      <c r="RC25" t="e">
        <f t="shared" si="77"/>
        <v>#N/A</v>
      </c>
      <c r="RD25" t="e">
        <f t="shared" si="5"/>
        <v>#N/A</v>
      </c>
      <c r="RE25" t="e">
        <f t="shared" si="6"/>
        <v>#N/A</v>
      </c>
      <c r="RF25" t="e">
        <v>#N/A</v>
      </c>
      <c r="RG25" t="e">
        <v>#N/A</v>
      </c>
      <c r="RH25" t="e">
        <v>#N/A</v>
      </c>
      <c r="RI25" t="e">
        <v>#N/A</v>
      </c>
      <c r="RJ25" t="e">
        <f t="shared" si="78"/>
        <v>#N/A</v>
      </c>
      <c r="RK25">
        <f t="shared" si="79"/>
        <v>0</v>
      </c>
      <c r="RL25" s="12" t="e">
        <f t="shared" si="80"/>
        <v>#N/A</v>
      </c>
      <c r="RN25" t="s">
        <v>2238</v>
      </c>
      <c r="RO25" s="37" t="s">
        <v>2736</v>
      </c>
      <c r="RP25" t="s">
        <v>2690</v>
      </c>
      <c r="RQ25">
        <v>1.5</v>
      </c>
      <c r="RR25" s="1">
        <v>0.1632638888888889</v>
      </c>
      <c r="RS25" s="1">
        <v>6.2430555555555552E-2</v>
      </c>
      <c r="RT25" s="1">
        <v>1.9143518518518518E-2</v>
      </c>
      <c r="RU25" s="1">
        <v>8.1666666666666665E-2</v>
      </c>
      <c r="RV25">
        <v>4</v>
      </c>
      <c r="RW25">
        <v>91</v>
      </c>
      <c r="RX25">
        <v>91</v>
      </c>
      <c r="RY25">
        <v>0</v>
      </c>
      <c r="RZ25">
        <v>0</v>
      </c>
      <c r="SA25">
        <v>0</v>
      </c>
      <c r="SB25">
        <v>0</v>
      </c>
      <c r="SC25">
        <v>100</v>
      </c>
      <c r="SD25">
        <f t="shared" si="7"/>
        <v>91</v>
      </c>
      <c r="SE25">
        <v>197</v>
      </c>
      <c r="SF25" s="12">
        <f>SD25/SE25*100</f>
        <v>46.192893401015226</v>
      </c>
      <c r="SG25" t="s">
        <v>2238</v>
      </c>
      <c r="SH25" s="37" t="s">
        <v>2736</v>
      </c>
      <c r="SI25" t="s">
        <v>2690</v>
      </c>
      <c r="SK25" s="1">
        <v>0</v>
      </c>
      <c r="SL25" s="1">
        <v>0</v>
      </c>
      <c r="SM25" s="1">
        <v>0</v>
      </c>
      <c r="SN25" s="1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f t="shared" si="8"/>
        <v>0</v>
      </c>
      <c r="SY25" s="12"/>
      <c r="SZ25" t="s">
        <v>2238</v>
      </c>
      <c r="TA25" s="37" t="s">
        <v>2736</v>
      </c>
      <c r="TD25" s="1">
        <v>0</v>
      </c>
      <c r="TE25" s="1">
        <v>0</v>
      </c>
      <c r="TF25" s="1">
        <v>0</v>
      </c>
      <c r="TG25" s="1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R25" s="12"/>
      <c r="TS25" t="s">
        <v>2238</v>
      </c>
      <c r="TT25" s="37" t="s">
        <v>2736</v>
      </c>
      <c r="TW25" s="1">
        <v>0</v>
      </c>
      <c r="TX25" s="1">
        <v>0</v>
      </c>
      <c r="TY25" s="1">
        <v>0</v>
      </c>
      <c r="TZ25" s="1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K25" s="12"/>
      <c r="UL25" t="s">
        <v>2238</v>
      </c>
      <c r="UM25" s="37" t="s">
        <v>2736</v>
      </c>
      <c r="UP25" s="1">
        <v>0</v>
      </c>
      <c r="UQ25" s="1">
        <v>0</v>
      </c>
      <c r="UR25" s="1">
        <v>0</v>
      </c>
      <c r="US25" s="1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f t="shared" si="101"/>
        <v>0</v>
      </c>
      <c r="VD25" s="12" t="e">
        <f t="shared" si="102"/>
        <v>#DIV/0!</v>
      </c>
      <c r="VE25" t="s">
        <v>2238</v>
      </c>
      <c r="VF25" s="37" t="s">
        <v>2736</v>
      </c>
      <c r="VI25" s="1">
        <v>0</v>
      </c>
      <c r="VJ25" s="1">
        <v>0</v>
      </c>
      <c r="VK25" s="1">
        <v>0</v>
      </c>
      <c r="VL25" s="1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f t="shared" si="103"/>
        <v>0</v>
      </c>
      <c r="VW25" s="12" t="e">
        <f t="shared" si="104"/>
        <v>#DIV/0!</v>
      </c>
      <c r="VX25" t="s">
        <v>2238</v>
      </c>
      <c r="VY25" s="37" t="s">
        <v>2736</v>
      </c>
      <c r="WB25" s="1">
        <v>0</v>
      </c>
      <c r="WC25" s="1">
        <v>0</v>
      </c>
      <c r="WD25" s="1">
        <v>0</v>
      </c>
      <c r="WE25" s="1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f t="shared" si="105"/>
        <v>0</v>
      </c>
      <c r="WP25" s="12" t="e">
        <f t="shared" si="106"/>
        <v>#DIV/0!</v>
      </c>
      <c r="WQ25" t="s">
        <v>2238</v>
      </c>
      <c r="WR25" s="37" t="s">
        <v>2736</v>
      </c>
      <c r="WU25" s="1" t="e">
        <v>#N/A</v>
      </c>
      <c r="WV25" s="1" t="e">
        <v>#N/A</v>
      </c>
      <c r="WW25" s="1" t="e">
        <v>#N/A</v>
      </c>
      <c r="WX25" s="1" t="e">
        <v>#N/A</v>
      </c>
      <c r="WY25" t="e">
        <v>#N/A</v>
      </c>
      <c r="WZ25" t="e">
        <v>#N/A</v>
      </c>
      <c r="XA25" t="e">
        <v>#N/A</v>
      </c>
      <c r="XB25" t="e">
        <v>#N/A</v>
      </c>
      <c r="XC25" t="e">
        <v>#N/A</v>
      </c>
      <c r="XD25" t="e">
        <v>#N/A</v>
      </c>
      <c r="XE25" t="e">
        <v>#N/A</v>
      </c>
      <c r="XF25" t="e">
        <v>#N/A</v>
      </c>
      <c r="XG25" t="e">
        <f t="shared" si="107"/>
        <v>#N/A</v>
      </c>
      <c r="XI25" s="12" t="e">
        <f t="shared" si="108"/>
        <v>#N/A</v>
      </c>
      <c r="XJ25" t="s">
        <v>2238</v>
      </c>
      <c r="XK25" s="37" t="s">
        <v>2736</v>
      </c>
      <c r="XN25" s="1">
        <v>0.1632638888888889</v>
      </c>
      <c r="XO25" s="1" t="e">
        <f t="shared" si="82"/>
        <v>#N/A</v>
      </c>
      <c r="XP25" s="1">
        <v>1.9143518518518518E-2</v>
      </c>
      <c r="XQ25" s="1">
        <v>8.1666666666666665E-2</v>
      </c>
      <c r="XR25">
        <v>4</v>
      </c>
      <c r="XS25">
        <v>91</v>
      </c>
      <c r="XT25">
        <v>91</v>
      </c>
      <c r="XU25">
        <v>0</v>
      </c>
      <c r="XV25">
        <v>0</v>
      </c>
      <c r="XW25">
        <v>0</v>
      </c>
      <c r="XX25">
        <v>0</v>
      </c>
      <c r="XY25">
        <v>100</v>
      </c>
      <c r="XZ25">
        <f t="shared" si="109"/>
        <v>91</v>
      </c>
      <c r="YA25">
        <f t="shared" si="83"/>
        <v>197</v>
      </c>
      <c r="YB25" s="12">
        <f t="shared" si="110"/>
        <v>46.192893401015226</v>
      </c>
    </row>
    <row r="27" spans="1:652">
      <c r="FL27" s="1"/>
    </row>
    <row r="28" spans="1:652">
      <c r="FL28" s="1"/>
    </row>
    <row r="29" spans="1:652">
      <c r="FL29" s="1"/>
    </row>
    <row r="30" spans="1:652">
      <c r="FL30" s="1"/>
    </row>
    <row r="31" spans="1:652">
      <c r="FL31" s="1"/>
    </row>
    <row r="32" spans="1:652">
      <c r="FL32" s="1"/>
      <c r="SE32">
        <v>262</v>
      </c>
      <c r="SF32">
        <f>SE32*2</f>
        <v>524</v>
      </c>
    </row>
    <row r="33" spans="168:500">
      <c r="FL33" s="1"/>
      <c r="SE33">
        <v>262</v>
      </c>
      <c r="SF33">
        <f t="shared" ref="SF33:SF54" si="116">SE33*2</f>
        <v>524</v>
      </c>
    </row>
    <row r="34" spans="168:500">
      <c r="FL34" s="1"/>
      <c r="SE34">
        <v>262</v>
      </c>
      <c r="SF34">
        <f t="shared" si="116"/>
        <v>524</v>
      </c>
    </row>
    <row r="36" spans="168:500">
      <c r="SE36">
        <v>262</v>
      </c>
      <c r="SF36">
        <f t="shared" si="116"/>
        <v>524</v>
      </c>
    </row>
    <row r="37" spans="168:500">
      <c r="SE37">
        <v>262</v>
      </c>
      <c r="SF37">
        <f t="shared" si="116"/>
        <v>524</v>
      </c>
    </row>
    <row r="38" spans="168:500">
      <c r="SE38">
        <v>262</v>
      </c>
      <c r="SF38">
        <f t="shared" si="116"/>
        <v>524</v>
      </c>
    </row>
    <row r="39" spans="168:500">
      <c r="SE39">
        <v>262</v>
      </c>
      <c r="SF39">
        <f t="shared" si="116"/>
        <v>524</v>
      </c>
    </row>
    <row r="40" spans="168:500">
      <c r="SE40">
        <v>262</v>
      </c>
      <c r="SF40">
        <f t="shared" si="116"/>
        <v>524</v>
      </c>
    </row>
    <row r="41" spans="168:500">
      <c r="SE41">
        <v>262</v>
      </c>
      <c r="SF41">
        <f t="shared" si="116"/>
        <v>524</v>
      </c>
    </row>
    <row r="42" spans="168:500">
      <c r="SE42">
        <v>120</v>
      </c>
      <c r="SF42">
        <f t="shared" si="116"/>
        <v>240</v>
      </c>
    </row>
    <row r="43" spans="168:500">
      <c r="SE43">
        <v>160</v>
      </c>
      <c r="SF43">
        <f t="shared" si="116"/>
        <v>320</v>
      </c>
    </row>
    <row r="44" spans="168:500">
      <c r="SE44">
        <v>160</v>
      </c>
      <c r="SF44">
        <f t="shared" si="116"/>
        <v>320</v>
      </c>
    </row>
    <row r="45" spans="168:500">
      <c r="SE45">
        <v>160</v>
      </c>
      <c r="SF45">
        <f t="shared" si="116"/>
        <v>320</v>
      </c>
    </row>
    <row r="46" spans="168:500">
      <c r="SE46">
        <v>160</v>
      </c>
      <c r="SF46">
        <f t="shared" si="116"/>
        <v>320</v>
      </c>
    </row>
    <row r="49" spans="499:500">
      <c r="SE49">
        <v>98.5</v>
      </c>
      <c r="SF49">
        <f t="shared" si="116"/>
        <v>197</v>
      </c>
    </row>
    <row r="50" spans="499:500">
      <c r="SE50">
        <v>98.5</v>
      </c>
      <c r="SF50">
        <f t="shared" si="116"/>
        <v>197</v>
      </c>
    </row>
    <row r="51" spans="499:500">
      <c r="SE51">
        <v>65.5</v>
      </c>
      <c r="SF51">
        <f t="shared" si="116"/>
        <v>131</v>
      </c>
    </row>
    <row r="52" spans="499:500">
      <c r="SE52">
        <v>98.5</v>
      </c>
      <c r="SF52">
        <f t="shared" si="116"/>
        <v>197</v>
      </c>
    </row>
    <row r="54" spans="499:500">
      <c r="SE54">
        <v>98.5</v>
      </c>
      <c r="SF54">
        <f t="shared" si="116"/>
        <v>197</v>
      </c>
    </row>
  </sheetData>
  <mergeCells count="31">
    <mergeCell ref="KX1:LP1"/>
    <mergeCell ref="LQ1:MI1"/>
    <mergeCell ref="MJ1:NB1"/>
    <mergeCell ref="RN1:SF1"/>
    <mergeCell ref="TS1:UK1"/>
    <mergeCell ref="SG1:SY1"/>
    <mergeCell ref="SZ1:TR1"/>
    <mergeCell ref="OO1:PG1"/>
    <mergeCell ref="NC1:NU1"/>
    <mergeCell ref="NV1:ON1"/>
    <mergeCell ref="A1:S1"/>
    <mergeCell ref="T1:AJ1"/>
    <mergeCell ref="AK1:BA1"/>
    <mergeCell ref="BB1:BR1"/>
    <mergeCell ref="BS1:CI1"/>
    <mergeCell ref="VE1:VW1"/>
    <mergeCell ref="VX1:WP1"/>
    <mergeCell ref="WQ1:XI1"/>
    <mergeCell ref="XJ1:YB1"/>
    <mergeCell ref="CJ1:CZ1"/>
    <mergeCell ref="DA1:DQ1"/>
    <mergeCell ref="EI1:EY1"/>
    <mergeCell ref="FQ1:GG1"/>
    <mergeCell ref="GH1:GX1"/>
    <mergeCell ref="EZ1:FP1"/>
    <mergeCell ref="UL1:VD1"/>
    <mergeCell ref="GY1:HO1"/>
    <mergeCell ref="PH1:PZ1"/>
    <mergeCell ref="QA1:QS1"/>
    <mergeCell ref="QT1:RL1"/>
    <mergeCell ref="KF1:KV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F9C2D-2678-4642-85DC-64F7B597BDF8}">
  <dimension ref="B1:W11"/>
  <sheetViews>
    <sheetView workbookViewId="0">
      <selection activeCell="G8" sqref="G8"/>
    </sheetView>
  </sheetViews>
  <sheetFormatPr defaultRowHeight="14.4"/>
  <cols>
    <col min="4" max="4" width="14.33203125" customWidth="1"/>
    <col min="7" max="7" width="11.44140625" customWidth="1"/>
    <col min="9" max="9" width="14.44140625" customWidth="1"/>
    <col min="12" max="12" width="10.88671875" customWidth="1"/>
    <col min="15" max="15" width="14.6640625" customWidth="1"/>
    <col min="17" max="17" width="11.6640625" customWidth="1"/>
  </cols>
  <sheetData>
    <row r="1" spans="2:23">
      <c r="B1" s="37" t="s">
        <v>3512</v>
      </c>
      <c r="C1" s="141" t="s">
        <v>1</v>
      </c>
      <c r="D1" s="141" t="s">
        <v>2723</v>
      </c>
      <c r="E1" s="141" t="s">
        <v>2724</v>
      </c>
      <c r="F1" s="141" t="s">
        <v>2358</v>
      </c>
      <c r="G1" s="141" t="s">
        <v>3</v>
      </c>
      <c r="H1" s="141" t="s">
        <v>4</v>
      </c>
      <c r="I1" s="141" t="s">
        <v>2359</v>
      </c>
      <c r="J1" s="141" t="s">
        <v>6</v>
      </c>
      <c r="K1" s="141" t="s">
        <v>7</v>
      </c>
      <c r="L1" s="141" t="s">
        <v>8</v>
      </c>
      <c r="M1" s="141" t="s">
        <v>9</v>
      </c>
      <c r="N1" s="141" t="s">
        <v>13</v>
      </c>
      <c r="O1" s="143" t="s">
        <v>2726</v>
      </c>
      <c r="P1" s="144" t="s">
        <v>2727</v>
      </c>
      <c r="Q1" s="145" t="s">
        <v>2728</v>
      </c>
    </row>
    <row r="2" spans="2:23">
      <c r="B2" s="37" t="s">
        <v>3533</v>
      </c>
      <c r="C2" s="141" t="s">
        <v>2788</v>
      </c>
      <c r="D2" s="141" t="s">
        <v>2736</v>
      </c>
      <c r="E2" s="141" t="s">
        <v>2690</v>
      </c>
      <c r="F2" s="146">
        <v>0.77998842592592599</v>
      </c>
      <c r="G2" s="146">
        <v>0.45104166666666662</v>
      </c>
      <c r="H2" s="146">
        <v>9.256944444444444E-2</v>
      </c>
      <c r="I2" s="146">
        <v>0.23636574074074077</v>
      </c>
      <c r="J2" s="141">
        <v>240</v>
      </c>
      <c r="K2" s="141">
        <v>1952</v>
      </c>
      <c r="L2" s="141">
        <v>1552</v>
      </c>
      <c r="M2" s="141">
        <v>208</v>
      </c>
      <c r="N2" s="141">
        <v>88.08</v>
      </c>
      <c r="O2" s="141">
        <v>1717</v>
      </c>
      <c r="P2" s="141">
        <v>2358</v>
      </c>
      <c r="Q2" s="141">
        <v>72.819999999999993</v>
      </c>
    </row>
    <row r="3" spans="2:23">
      <c r="B3" s="37" t="s">
        <v>2854</v>
      </c>
      <c r="C3" s="37" t="s">
        <v>2788</v>
      </c>
      <c r="D3" s="37" t="s">
        <v>2736</v>
      </c>
      <c r="E3" s="37" t="s">
        <v>2690</v>
      </c>
      <c r="F3" s="57">
        <v>0.14858796296296298</v>
      </c>
      <c r="G3" s="57">
        <v>0.20379629629629628</v>
      </c>
      <c r="H3" s="57">
        <v>0.17204861111111111</v>
      </c>
      <c r="I3" s="57">
        <v>0.16135416666666666</v>
      </c>
      <c r="J3" s="37">
        <v>184</v>
      </c>
      <c r="K3" s="37">
        <v>1538</v>
      </c>
      <c r="L3" s="37">
        <v>1265</v>
      </c>
      <c r="M3" s="37">
        <v>439</v>
      </c>
      <c r="N3" s="37">
        <v>74.239999999999995</v>
      </c>
      <c r="O3" s="37">
        <v>1099</v>
      </c>
      <c r="P3" s="37">
        <v>2096</v>
      </c>
      <c r="Q3" s="37">
        <v>52.43</v>
      </c>
    </row>
    <row r="8" spans="2:23">
      <c r="B8" s="147"/>
      <c r="F8" s="1"/>
      <c r="G8" s="6" t="s">
        <v>3534</v>
      </c>
      <c r="H8" s="6" t="s">
        <v>1</v>
      </c>
      <c r="I8" s="6" t="s">
        <v>2723</v>
      </c>
      <c r="J8" s="6" t="s">
        <v>2724</v>
      </c>
      <c r="K8" s="6" t="s">
        <v>2725</v>
      </c>
      <c r="L8" s="6" t="s">
        <v>2358</v>
      </c>
      <c r="M8" s="6" t="s">
        <v>3</v>
      </c>
      <c r="N8" s="6" t="s">
        <v>4</v>
      </c>
      <c r="O8" s="6" t="s">
        <v>2359</v>
      </c>
      <c r="P8" s="6" t="s">
        <v>6</v>
      </c>
      <c r="Q8" s="6" t="s">
        <v>7</v>
      </c>
      <c r="R8" s="6" t="s">
        <v>8</v>
      </c>
      <c r="S8" s="148" t="s">
        <v>9</v>
      </c>
      <c r="T8" s="6" t="s">
        <v>13</v>
      </c>
      <c r="U8" s="6" t="s">
        <v>2726</v>
      </c>
      <c r="V8" s="6" t="s">
        <v>2727</v>
      </c>
      <c r="W8" s="148" t="s">
        <v>2728</v>
      </c>
    </row>
    <row r="9" spans="2:23">
      <c r="G9" s="149">
        <v>44496</v>
      </c>
      <c r="H9" s="6" t="s">
        <v>2788</v>
      </c>
      <c r="I9" s="6" t="s">
        <v>2736</v>
      </c>
      <c r="J9" s="6" t="s">
        <v>2690</v>
      </c>
      <c r="K9" s="6">
        <v>8</v>
      </c>
      <c r="L9" s="121">
        <v>0.32459490740740743</v>
      </c>
      <c r="M9" s="121">
        <v>0.1759375</v>
      </c>
      <c r="N9" s="121">
        <v>7.4131944444444445E-2</v>
      </c>
      <c r="O9" s="121">
        <v>7.4513888888888893E-2</v>
      </c>
      <c r="P9" s="6">
        <v>45</v>
      </c>
      <c r="Q9" s="6">
        <v>377</v>
      </c>
      <c r="R9" s="6">
        <v>262</v>
      </c>
      <c r="S9" s="148">
        <v>163</v>
      </c>
      <c r="T9" s="6">
        <v>61.65</v>
      </c>
      <c r="U9" s="6">
        <v>214</v>
      </c>
      <c r="V9" s="6">
        <v>524</v>
      </c>
      <c r="W9" s="148">
        <v>40.840000000000003</v>
      </c>
    </row>
    <row r="10" spans="2:23">
      <c r="G10" s="149">
        <v>44497</v>
      </c>
      <c r="H10" s="6" t="s">
        <v>2788</v>
      </c>
      <c r="I10" s="6" t="s">
        <v>2736</v>
      </c>
      <c r="J10" s="6" t="s">
        <v>2690</v>
      </c>
      <c r="K10" s="6">
        <v>8</v>
      </c>
      <c r="L10" s="121">
        <v>0.26725694444444442</v>
      </c>
      <c r="M10" s="121">
        <v>0.18108796296296295</v>
      </c>
      <c r="N10" s="121">
        <v>5.4328703703703705E-2</v>
      </c>
      <c r="O10" s="121">
        <v>3.1828703703703706E-2</v>
      </c>
      <c r="P10" s="6">
        <v>57</v>
      </c>
      <c r="Q10" s="6">
        <v>390</v>
      </c>
      <c r="R10" s="6">
        <v>270</v>
      </c>
      <c r="S10" s="148">
        <v>164</v>
      </c>
      <c r="T10" s="6">
        <v>62.21</v>
      </c>
      <c r="U10" s="6">
        <v>226</v>
      </c>
      <c r="V10" s="6">
        <v>524</v>
      </c>
      <c r="W10" s="148">
        <v>43.13</v>
      </c>
    </row>
    <row r="11" spans="2:23">
      <c r="G11" s="149">
        <v>44501</v>
      </c>
      <c r="H11" s="6" t="s">
        <v>2788</v>
      </c>
      <c r="I11" s="6" t="s">
        <v>2736</v>
      </c>
      <c r="J11" s="6" t="s">
        <v>2690</v>
      </c>
      <c r="K11" s="6">
        <v>8</v>
      </c>
      <c r="L11" s="121">
        <v>0.21238425925925927</v>
      </c>
      <c r="M11" s="121">
        <v>0.12335648148148148</v>
      </c>
      <c r="N11" s="121">
        <v>2.5231481481481483E-2</v>
      </c>
      <c r="O11" s="121">
        <v>6.3773148148148148E-2</v>
      </c>
      <c r="P11" s="6">
        <v>33</v>
      </c>
      <c r="Q11" s="6">
        <v>289</v>
      </c>
      <c r="R11" s="6">
        <v>178</v>
      </c>
      <c r="S11" s="148">
        <v>146</v>
      </c>
      <c r="T11" s="6">
        <v>54.94</v>
      </c>
      <c r="U11" s="6">
        <v>143</v>
      </c>
      <c r="V11" s="6">
        <v>524</v>
      </c>
      <c r="W11" s="148">
        <v>27.29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901EC-2C8A-4FC9-8BF5-458277E405C3}">
  <dimension ref="A1:Q30"/>
  <sheetViews>
    <sheetView topLeftCell="A12" workbookViewId="0">
      <selection activeCell="T18" sqref="T18"/>
    </sheetView>
  </sheetViews>
  <sheetFormatPr defaultRowHeight="14.4"/>
  <cols>
    <col min="15" max="15" width="11.44140625" customWidth="1"/>
    <col min="16" max="16" width="10.88671875" customWidth="1"/>
    <col min="17" max="17" width="17.33203125" customWidth="1"/>
  </cols>
  <sheetData>
    <row r="1" spans="1:17">
      <c r="A1" t="s">
        <v>1</v>
      </c>
      <c r="B1" t="s">
        <v>2723</v>
      </c>
      <c r="C1" t="s">
        <v>2724</v>
      </c>
      <c r="D1" t="s">
        <v>2725</v>
      </c>
      <c r="E1" t="s">
        <v>2358</v>
      </c>
      <c r="F1" t="s">
        <v>3</v>
      </c>
      <c r="G1" t="s">
        <v>4</v>
      </c>
      <c r="H1" t="s">
        <v>2359</v>
      </c>
      <c r="I1" t="s">
        <v>6</v>
      </c>
      <c r="J1" t="s">
        <v>13</v>
      </c>
      <c r="K1" t="s">
        <v>2726</v>
      </c>
      <c r="L1" t="s">
        <v>2727</v>
      </c>
      <c r="M1" t="s">
        <v>2728</v>
      </c>
      <c r="N1" t="s">
        <v>3535</v>
      </c>
      <c r="O1" t="s">
        <v>3536</v>
      </c>
      <c r="P1" t="s">
        <v>3537</v>
      </c>
      <c r="Q1" t="s">
        <v>2801</v>
      </c>
    </row>
    <row r="2" spans="1:17">
      <c r="A2" t="s">
        <v>2362</v>
      </c>
      <c r="B2" t="s">
        <v>2736</v>
      </c>
      <c r="C2" t="s">
        <v>2690</v>
      </c>
      <c r="D2">
        <v>8</v>
      </c>
      <c r="E2" s="1">
        <v>8.5949074074074081E-2</v>
      </c>
      <c r="F2" s="1">
        <v>0.83049768518518519</v>
      </c>
      <c r="G2" s="1">
        <v>0.11216435185185185</v>
      </c>
      <c r="H2" s="1">
        <v>0.14327546296296298</v>
      </c>
      <c r="I2">
        <v>156</v>
      </c>
      <c r="J2">
        <v>97.88</v>
      </c>
      <c r="K2">
        <v>2106</v>
      </c>
      <c r="L2">
        <v>2096</v>
      </c>
      <c r="M2">
        <v>100.48</v>
      </c>
      <c r="N2">
        <v>-10</v>
      </c>
      <c r="O2">
        <f>ROUND(M2,0)</f>
        <v>100</v>
      </c>
      <c r="P2">
        <f>ROUND(J2,0)</f>
        <v>98</v>
      </c>
      <c r="Q2" s="82" t="s">
        <v>2702</v>
      </c>
    </row>
    <row r="3" spans="1:17">
      <c r="A3" t="s">
        <v>2363</v>
      </c>
      <c r="B3" t="s">
        <v>2736</v>
      </c>
      <c r="C3" t="s">
        <v>2690</v>
      </c>
      <c r="D3">
        <v>8</v>
      </c>
      <c r="E3" s="1">
        <v>0.83605324074074072</v>
      </c>
      <c r="F3" s="1">
        <v>0.71197916666666661</v>
      </c>
      <c r="G3" s="1">
        <v>5.1018518518518519E-2</v>
      </c>
      <c r="H3" s="1">
        <v>7.3055555555555554E-2</v>
      </c>
      <c r="I3">
        <v>109</v>
      </c>
      <c r="J3">
        <v>98.72</v>
      </c>
      <c r="K3">
        <v>2155</v>
      </c>
      <c r="L3">
        <v>2096</v>
      </c>
      <c r="M3">
        <v>102.81</v>
      </c>
      <c r="N3">
        <v>-59</v>
      </c>
      <c r="O3">
        <f t="shared" ref="O3:O30" si="0">ROUND(M3,0)</f>
        <v>103</v>
      </c>
      <c r="P3">
        <f t="shared" ref="P3:P21" si="1">ROUND(J3,0)</f>
        <v>99</v>
      </c>
      <c r="Q3" s="82" t="s">
        <v>2711</v>
      </c>
    </row>
    <row r="4" spans="1:17">
      <c r="A4" t="s">
        <v>473</v>
      </c>
      <c r="B4" t="s">
        <v>2736</v>
      </c>
      <c r="C4" t="s">
        <v>2690</v>
      </c>
      <c r="D4">
        <v>8</v>
      </c>
      <c r="E4" s="1">
        <v>0.41596064814814815</v>
      </c>
      <c r="F4" s="1">
        <v>0.97741898148148154</v>
      </c>
      <c r="G4" s="1">
        <v>7.0636574074074074E-2</v>
      </c>
      <c r="H4" s="1">
        <v>0.36789351851851854</v>
      </c>
      <c r="I4">
        <v>155</v>
      </c>
      <c r="J4">
        <v>97.4</v>
      </c>
      <c r="K4">
        <v>2189</v>
      </c>
      <c r="L4">
        <v>2096</v>
      </c>
      <c r="M4">
        <v>104.44</v>
      </c>
      <c r="N4">
        <v>-93</v>
      </c>
      <c r="O4">
        <f t="shared" si="0"/>
        <v>104</v>
      </c>
      <c r="P4">
        <f t="shared" si="1"/>
        <v>97</v>
      </c>
      <c r="Q4" s="82" t="s">
        <v>2706</v>
      </c>
    </row>
    <row r="5" spans="1:17">
      <c r="A5" t="s">
        <v>2364</v>
      </c>
      <c r="B5" t="s">
        <v>2736</v>
      </c>
      <c r="C5" t="s">
        <v>2690</v>
      </c>
      <c r="D5">
        <v>8</v>
      </c>
      <c r="E5" s="1">
        <v>0.75817129629629632</v>
      </c>
      <c r="F5" s="1">
        <v>0.45101851851851849</v>
      </c>
      <c r="G5" s="1">
        <v>0.1879976851851852</v>
      </c>
      <c r="H5" s="1">
        <v>0.11914351851851852</v>
      </c>
      <c r="I5">
        <v>92</v>
      </c>
      <c r="J5">
        <v>98.16</v>
      </c>
      <c r="K5">
        <v>1432</v>
      </c>
      <c r="L5">
        <v>1572</v>
      </c>
      <c r="M5">
        <v>91.09</v>
      </c>
      <c r="N5">
        <v>140</v>
      </c>
      <c r="O5">
        <f t="shared" si="0"/>
        <v>91</v>
      </c>
      <c r="P5">
        <f t="shared" si="1"/>
        <v>98</v>
      </c>
      <c r="Q5" s="82" t="s">
        <v>2708</v>
      </c>
    </row>
    <row r="6" spans="1:17">
      <c r="A6" t="s">
        <v>111</v>
      </c>
      <c r="B6" t="s">
        <v>2736</v>
      </c>
      <c r="C6" t="s">
        <v>2690</v>
      </c>
      <c r="D6">
        <v>8</v>
      </c>
      <c r="E6" s="1">
        <v>0.82407407407407407</v>
      </c>
      <c r="F6" s="1">
        <v>0.60642361111111109</v>
      </c>
      <c r="G6" s="1">
        <v>0.1233449074074074</v>
      </c>
      <c r="H6" s="1">
        <v>9.4305555555555545E-2</v>
      </c>
      <c r="I6">
        <v>184</v>
      </c>
      <c r="J6">
        <v>96.17</v>
      </c>
      <c r="K6">
        <v>2184</v>
      </c>
      <c r="L6">
        <v>2096</v>
      </c>
      <c r="M6">
        <v>104.2</v>
      </c>
      <c r="N6">
        <v>-88</v>
      </c>
      <c r="O6">
        <f t="shared" si="0"/>
        <v>104</v>
      </c>
      <c r="P6">
        <f t="shared" si="1"/>
        <v>96</v>
      </c>
      <c r="Q6" s="82" t="s">
        <v>2713</v>
      </c>
    </row>
    <row r="7" spans="1:17">
      <c r="A7" t="s">
        <v>130</v>
      </c>
      <c r="B7" t="s">
        <v>2736</v>
      </c>
      <c r="C7" t="s">
        <v>2690</v>
      </c>
      <c r="D7">
        <v>8</v>
      </c>
      <c r="E7" s="1">
        <v>1.7511574074074072E-2</v>
      </c>
      <c r="F7" s="1">
        <v>0.43231481481481482</v>
      </c>
      <c r="G7" s="1">
        <v>0.31753472222222223</v>
      </c>
      <c r="H7" s="1">
        <v>0.26763888888888887</v>
      </c>
      <c r="I7">
        <v>169</v>
      </c>
      <c r="J7">
        <v>96.01</v>
      </c>
      <c r="K7">
        <v>2086</v>
      </c>
      <c r="L7">
        <v>2096</v>
      </c>
      <c r="M7">
        <v>99.52</v>
      </c>
      <c r="N7">
        <v>10</v>
      </c>
      <c r="O7">
        <f t="shared" si="0"/>
        <v>100</v>
      </c>
      <c r="P7">
        <f t="shared" si="1"/>
        <v>96</v>
      </c>
      <c r="Q7" s="82" t="s">
        <v>2700</v>
      </c>
    </row>
    <row r="8" spans="1:17">
      <c r="A8" t="s">
        <v>2367</v>
      </c>
      <c r="B8" t="s">
        <v>2736</v>
      </c>
      <c r="C8" t="s">
        <v>2690</v>
      </c>
      <c r="D8">
        <v>8</v>
      </c>
      <c r="E8" s="1">
        <v>0.13619212962962965</v>
      </c>
      <c r="F8" s="1">
        <v>0.99403935185185188</v>
      </c>
      <c r="G8" s="1">
        <v>8.4548611111111116E-2</v>
      </c>
      <c r="H8" s="1">
        <v>5.7592592592592591E-2</v>
      </c>
      <c r="I8">
        <v>143</v>
      </c>
      <c r="J8">
        <v>97.8</v>
      </c>
      <c r="K8">
        <v>2174</v>
      </c>
      <c r="L8">
        <v>2096</v>
      </c>
      <c r="M8">
        <v>103.72</v>
      </c>
      <c r="N8">
        <v>-78</v>
      </c>
      <c r="O8">
        <f t="shared" si="0"/>
        <v>104</v>
      </c>
      <c r="P8">
        <f t="shared" si="1"/>
        <v>98</v>
      </c>
      <c r="Q8" s="82" t="s">
        <v>2718</v>
      </c>
    </row>
    <row r="9" spans="1:17">
      <c r="A9" t="s">
        <v>2368</v>
      </c>
      <c r="B9" t="s">
        <v>2736</v>
      </c>
      <c r="C9" t="s">
        <v>2690</v>
      </c>
      <c r="D9">
        <v>8</v>
      </c>
      <c r="E9" s="1">
        <v>0.88548611111111108</v>
      </c>
      <c r="F9" s="1">
        <v>0.43424768518518514</v>
      </c>
      <c r="G9" s="1">
        <v>0.19898148148148151</v>
      </c>
      <c r="H9" s="1">
        <v>0.25225694444444441</v>
      </c>
      <c r="I9">
        <v>136</v>
      </c>
      <c r="J9">
        <v>97.44</v>
      </c>
      <c r="K9">
        <v>2104</v>
      </c>
      <c r="L9">
        <v>2096</v>
      </c>
      <c r="M9">
        <v>100.38</v>
      </c>
      <c r="N9">
        <v>-8</v>
      </c>
      <c r="O9">
        <f t="shared" si="0"/>
        <v>100</v>
      </c>
      <c r="P9">
        <f t="shared" si="1"/>
        <v>97</v>
      </c>
      <c r="Q9" s="82" t="s">
        <v>2705</v>
      </c>
    </row>
    <row r="10" spans="1:17">
      <c r="A10" t="s">
        <v>2171</v>
      </c>
      <c r="B10" t="s">
        <v>2736</v>
      </c>
      <c r="C10" t="s">
        <v>2690</v>
      </c>
      <c r="D10">
        <v>8</v>
      </c>
      <c r="E10" s="1">
        <v>0.17753472222222222</v>
      </c>
      <c r="F10" s="1">
        <v>8.6469907407407412E-2</v>
      </c>
      <c r="G10" s="1">
        <v>4.2094907407407407E-2</v>
      </c>
      <c r="H10" s="1">
        <v>4.8958333333333333E-2</v>
      </c>
      <c r="I10">
        <v>187</v>
      </c>
      <c r="J10">
        <v>96.95</v>
      </c>
      <c r="K10">
        <v>2152</v>
      </c>
      <c r="L10">
        <v>2096</v>
      </c>
      <c r="M10">
        <v>102.67</v>
      </c>
      <c r="N10">
        <v>-56</v>
      </c>
      <c r="O10">
        <f t="shared" si="0"/>
        <v>103</v>
      </c>
      <c r="P10">
        <f t="shared" si="1"/>
        <v>97</v>
      </c>
      <c r="Q10" s="82" t="s">
        <v>2707</v>
      </c>
    </row>
    <row r="11" spans="1:17">
      <c r="A11" t="s">
        <v>2788</v>
      </c>
      <c r="B11" t="s">
        <v>2736</v>
      </c>
      <c r="C11" t="s">
        <v>2690</v>
      </c>
      <c r="D11">
        <v>8</v>
      </c>
      <c r="E11" s="1">
        <v>0.14858796296296298</v>
      </c>
      <c r="F11" s="1">
        <v>0.81518518518518512</v>
      </c>
      <c r="G11" s="1">
        <v>0.17204861111111111</v>
      </c>
      <c r="H11" s="1">
        <v>0.16135416666666666</v>
      </c>
      <c r="I11">
        <v>184</v>
      </c>
      <c r="J11">
        <v>74.239999999999995</v>
      </c>
      <c r="K11">
        <v>1099</v>
      </c>
      <c r="L11">
        <v>2096</v>
      </c>
      <c r="M11">
        <v>52.43</v>
      </c>
      <c r="N11">
        <v>997</v>
      </c>
      <c r="O11">
        <f t="shared" si="0"/>
        <v>52</v>
      </c>
      <c r="P11">
        <f t="shared" si="1"/>
        <v>74</v>
      </c>
      <c r="Q11" s="82" t="s">
        <v>2789</v>
      </c>
    </row>
    <row r="12" spans="1:17">
      <c r="A12" t="s">
        <v>2369</v>
      </c>
      <c r="B12" t="s">
        <v>2737</v>
      </c>
      <c r="C12" t="s">
        <v>2690</v>
      </c>
      <c r="D12">
        <v>8</v>
      </c>
      <c r="E12" s="1">
        <v>0.9199652777777777</v>
      </c>
      <c r="F12" s="1">
        <v>0.72018518518518515</v>
      </c>
      <c r="G12" s="1">
        <v>0.12508101851851852</v>
      </c>
      <c r="H12" s="1">
        <v>7.4687500000000004E-2</v>
      </c>
      <c r="I12">
        <v>872</v>
      </c>
      <c r="J12">
        <v>98.34</v>
      </c>
      <c r="K12">
        <v>1472</v>
      </c>
      <c r="L12">
        <v>960</v>
      </c>
      <c r="M12">
        <v>153.33000000000001</v>
      </c>
      <c r="N12">
        <v>-512</v>
      </c>
      <c r="O12">
        <f t="shared" si="0"/>
        <v>153</v>
      </c>
      <c r="P12">
        <f t="shared" si="1"/>
        <v>98</v>
      </c>
      <c r="Q12" s="82" t="s">
        <v>2714</v>
      </c>
    </row>
    <row r="13" spans="1:17">
      <c r="A13" t="s">
        <v>2371</v>
      </c>
      <c r="B13" t="s">
        <v>2737</v>
      </c>
      <c r="C13" t="s">
        <v>2690</v>
      </c>
      <c r="D13">
        <v>8</v>
      </c>
      <c r="E13" s="1">
        <v>0.11923611111111111</v>
      </c>
      <c r="F13" s="1">
        <v>0.51253472222222218</v>
      </c>
      <c r="G13" s="1">
        <v>4.6724537037037044E-2</v>
      </c>
      <c r="H13" s="1">
        <v>0.55995370370370368</v>
      </c>
      <c r="I13">
        <v>923</v>
      </c>
      <c r="J13">
        <v>96.82</v>
      </c>
      <c r="K13">
        <v>1316</v>
      </c>
      <c r="L13">
        <v>1280</v>
      </c>
      <c r="M13">
        <v>102.81</v>
      </c>
      <c r="N13">
        <v>-36</v>
      </c>
      <c r="O13">
        <f t="shared" si="0"/>
        <v>103</v>
      </c>
      <c r="P13">
        <f t="shared" si="1"/>
        <v>97</v>
      </c>
      <c r="Q13" s="82" t="s">
        <v>2691</v>
      </c>
    </row>
    <row r="14" spans="1:17">
      <c r="A14" t="s">
        <v>2373</v>
      </c>
      <c r="B14" t="s">
        <v>2737</v>
      </c>
      <c r="C14" t="s">
        <v>2690</v>
      </c>
      <c r="E14" s="1">
        <v>4.2777777777777776E-2</v>
      </c>
      <c r="F14" s="1">
        <v>0.62709490740740736</v>
      </c>
      <c r="G14" s="1">
        <v>6.987268518518519E-2</v>
      </c>
      <c r="H14" s="1">
        <v>0.3457986111111111</v>
      </c>
      <c r="I14">
        <v>493</v>
      </c>
      <c r="J14">
        <v>97.07</v>
      </c>
      <c r="K14">
        <v>823</v>
      </c>
      <c r="L14">
        <v>960</v>
      </c>
      <c r="M14">
        <v>85.73</v>
      </c>
      <c r="N14">
        <v>137</v>
      </c>
      <c r="O14">
        <f t="shared" si="0"/>
        <v>86</v>
      </c>
      <c r="P14">
        <f t="shared" si="1"/>
        <v>97</v>
      </c>
      <c r="Q14" s="82" t="s">
        <v>2709</v>
      </c>
    </row>
    <row r="15" spans="1:17">
      <c r="A15" t="s">
        <v>2372</v>
      </c>
      <c r="B15" t="s">
        <v>2737</v>
      </c>
      <c r="C15" t="s">
        <v>2690</v>
      </c>
      <c r="D15">
        <v>8</v>
      </c>
      <c r="E15" s="1">
        <v>0.36453703703703705</v>
      </c>
      <c r="F15" s="1">
        <v>1.1585648148148149E-2</v>
      </c>
      <c r="G15" s="1">
        <v>0.2482523148148148</v>
      </c>
      <c r="H15" s="1">
        <v>0.1046875</v>
      </c>
      <c r="I15">
        <v>563</v>
      </c>
      <c r="J15">
        <v>98.48</v>
      </c>
      <c r="K15">
        <v>1413</v>
      </c>
      <c r="L15">
        <v>1280</v>
      </c>
      <c r="M15">
        <v>110.39</v>
      </c>
      <c r="N15">
        <v>-133</v>
      </c>
      <c r="O15">
        <f t="shared" si="0"/>
        <v>110</v>
      </c>
      <c r="P15">
        <f t="shared" si="1"/>
        <v>98</v>
      </c>
      <c r="Q15" s="82" t="s">
        <v>2715</v>
      </c>
    </row>
    <row r="16" spans="1:17">
      <c r="A16" t="s">
        <v>2374</v>
      </c>
      <c r="B16" t="s">
        <v>2737</v>
      </c>
      <c r="C16" t="s">
        <v>2690</v>
      </c>
      <c r="D16">
        <v>8</v>
      </c>
      <c r="E16" s="1">
        <v>0.48640046296296297</v>
      </c>
      <c r="F16" s="1">
        <v>0.68944444444444442</v>
      </c>
      <c r="G16" s="1">
        <v>5.063657407407407E-2</v>
      </c>
      <c r="H16" s="1">
        <v>0.74630787037037039</v>
      </c>
      <c r="I16">
        <v>936</v>
      </c>
      <c r="J16">
        <v>97.3</v>
      </c>
      <c r="K16">
        <v>1238</v>
      </c>
      <c r="L16">
        <v>1280</v>
      </c>
      <c r="M16">
        <v>96.72</v>
      </c>
      <c r="N16">
        <v>42</v>
      </c>
      <c r="O16">
        <f t="shared" si="0"/>
        <v>97</v>
      </c>
      <c r="P16">
        <f t="shared" si="1"/>
        <v>97</v>
      </c>
      <c r="Q16" s="82" t="s">
        <v>2703</v>
      </c>
    </row>
    <row r="17" spans="1:17">
      <c r="A17" t="s">
        <v>2380</v>
      </c>
      <c r="B17" t="s">
        <v>2736</v>
      </c>
      <c r="C17" t="s">
        <v>2690</v>
      </c>
      <c r="E17" s="1">
        <v>0.23560185185185187</v>
      </c>
      <c r="F17" s="1">
        <v>7.8391203703703713E-2</v>
      </c>
      <c r="G17" s="1">
        <v>4.8495370370370368E-3</v>
      </c>
      <c r="H17" s="1">
        <v>0.15234953703703705</v>
      </c>
      <c r="I17">
        <v>7</v>
      </c>
      <c r="J17">
        <v>97.46</v>
      </c>
      <c r="K17">
        <v>113</v>
      </c>
      <c r="L17">
        <v>197</v>
      </c>
      <c r="M17">
        <v>57.36</v>
      </c>
      <c r="N17">
        <v>84</v>
      </c>
      <c r="O17">
        <f t="shared" si="0"/>
        <v>57</v>
      </c>
      <c r="P17">
        <f t="shared" si="1"/>
        <v>97</v>
      </c>
      <c r="Q17" s="82" t="s">
        <v>2783</v>
      </c>
    </row>
    <row r="18" spans="1:17">
      <c r="A18" t="s">
        <v>2375</v>
      </c>
      <c r="B18" t="s">
        <v>2736</v>
      </c>
      <c r="C18" t="s">
        <v>2690</v>
      </c>
      <c r="E18" s="1">
        <v>3.9224537037037037E-2</v>
      </c>
      <c r="F18" s="1">
        <v>1.5659722222222224E-2</v>
      </c>
      <c r="G18" s="1">
        <v>1.4583333333333334E-3</v>
      </c>
      <c r="H18" s="1">
        <v>2.2083333333333333E-2</v>
      </c>
      <c r="I18">
        <v>1</v>
      </c>
      <c r="J18">
        <v>100</v>
      </c>
      <c r="K18">
        <v>33</v>
      </c>
      <c r="L18">
        <v>197</v>
      </c>
      <c r="M18">
        <v>16.75</v>
      </c>
      <c r="N18">
        <v>164</v>
      </c>
      <c r="O18">
        <f t="shared" si="0"/>
        <v>17</v>
      </c>
      <c r="P18">
        <f t="shared" si="1"/>
        <v>100</v>
      </c>
      <c r="Q18" s="82" t="s">
        <v>2698</v>
      </c>
    </row>
    <row r="19" spans="1:17">
      <c r="A19" t="s">
        <v>2370</v>
      </c>
      <c r="B19" t="s">
        <v>2736</v>
      </c>
      <c r="C19" t="s">
        <v>2690</v>
      </c>
      <c r="E19" s="1">
        <v>3.6770833333333336E-2</v>
      </c>
      <c r="F19" s="1">
        <v>2.3634259259259258E-2</v>
      </c>
      <c r="G19" s="1">
        <v>2.7430555555555559E-3</v>
      </c>
      <c r="H19" s="1">
        <v>1.0381944444444444E-2</v>
      </c>
      <c r="I19">
        <v>1</v>
      </c>
      <c r="J19">
        <v>100</v>
      </c>
      <c r="K19">
        <v>36</v>
      </c>
      <c r="L19">
        <v>131</v>
      </c>
      <c r="M19">
        <v>27.48</v>
      </c>
      <c r="N19">
        <v>95</v>
      </c>
      <c r="O19">
        <f t="shared" si="0"/>
        <v>27</v>
      </c>
      <c r="P19">
        <f t="shared" si="1"/>
        <v>100</v>
      </c>
      <c r="Q19" s="82" t="s">
        <v>2719</v>
      </c>
    </row>
    <row r="20" spans="1:17">
      <c r="A20" t="s">
        <v>2376</v>
      </c>
      <c r="B20" t="s">
        <v>2736</v>
      </c>
      <c r="C20" t="s">
        <v>2690</v>
      </c>
      <c r="E20" s="1">
        <v>0.10625</v>
      </c>
      <c r="F20" s="1">
        <v>5.1435185185185188E-2</v>
      </c>
      <c r="G20" s="1">
        <v>8.9583333333333338E-3</v>
      </c>
      <c r="H20" s="1">
        <v>4.5844907407407404E-2</v>
      </c>
      <c r="I20">
        <v>11</v>
      </c>
      <c r="J20">
        <v>100</v>
      </c>
      <c r="K20">
        <v>162</v>
      </c>
      <c r="L20">
        <v>197</v>
      </c>
      <c r="M20">
        <v>82.23</v>
      </c>
      <c r="N20">
        <v>35</v>
      </c>
      <c r="O20">
        <f t="shared" si="0"/>
        <v>82</v>
      </c>
      <c r="P20">
        <f t="shared" si="1"/>
        <v>100</v>
      </c>
      <c r="Q20" s="82" t="s">
        <v>2717</v>
      </c>
    </row>
    <row r="21" spans="1:17">
      <c r="A21" t="s">
        <v>2238</v>
      </c>
      <c r="B21" t="s">
        <v>2736</v>
      </c>
      <c r="C21" t="s">
        <v>2690</v>
      </c>
      <c r="E21" s="1">
        <v>0.1632638888888889</v>
      </c>
      <c r="F21" s="1">
        <v>6.2430555555555552E-2</v>
      </c>
      <c r="G21" s="1">
        <v>1.9143518518518518E-2</v>
      </c>
      <c r="H21" s="1">
        <v>8.1666666666666665E-2</v>
      </c>
      <c r="I21">
        <v>4</v>
      </c>
      <c r="J21">
        <v>100</v>
      </c>
      <c r="K21">
        <v>91</v>
      </c>
      <c r="L21">
        <v>197</v>
      </c>
      <c r="M21">
        <v>46.19</v>
      </c>
      <c r="N21">
        <v>106</v>
      </c>
      <c r="O21">
        <f t="shared" si="0"/>
        <v>46</v>
      </c>
      <c r="P21">
        <f t="shared" si="1"/>
        <v>100</v>
      </c>
      <c r="Q21" s="82" t="s">
        <v>2712</v>
      </c>
    </row>
    <row r="22" spans="1:17">
      <c r="A22" t="s">
        <v>2380</v>
      </c>
      <c r="B22" t="s">
        <v>2736</v>
      </c>
      <c r="C22" t="s">
        <v>2692</v>
      </c>
      <c r="D22">
        <v>8</v>
      </c>
      <c r="E22" s="1">
        <v>0.30376157407407406</v>
      </c>
      <c r="F22" s="1">
        <v>0.35739583333333336</v>
      </c>
      <c r="G22" s="1">
        <v>9.3229166666666655E-2</v>
      </c>
      <c r="H22" s="1">
        <v>0.94635416666666661</v>
      </c>
      <c r="I22">
        <v>742</v>
      </c>
      <c r="K22">
        <v>10403</v>
      </c>
      <c r="L22">
        <v>8700</v>
      </c>
      <c r="M22">
        <v>119.57</v>
      </c>
      <c r="N22">
        <v>-1703</v>
      </c>
      <c r="O22">
        <f t="shared" si="0"/>
        <v>120</v>
      </c>
      <c r="Q22" s="82" t="s">
        <v>2783</v>
      </c>
    </row>
    <row r="23" spans="1:17">
      <c r="A23" t="s">
        <v>2375</v>
      </c>
      <c r="B23" t="s">
        <v>2736</v>
      </c>
      <c r="C23" t="s">
        <v>2692</v>
      </c>
      <c r="D23">
        <v>8</v>
      </c>
      <c r="E23" s="1">
        <v>0.78033564814814815</v>
      </c>
      <c r="F23" s="1">
        <v>0.26878472222222222</v>
      </c>
      <c r="G23" s="1">
        <v>0.11706018518518518</v>
      </c>
      <c r="H23" s="1">
        <v>0.51153935185185184</v>
      </c>
      <c r="I23">
        <v>451</v>
      </c>
      <c r="K23">
        <v>6254</v>
      </c>
      <c r="L23">
        <v>8700</v>
      </c>
      <c r="M23">
        <v>71.89</v>
      </c>
      <c r="N23">
        <v>2446</v>
      </c>
      <c r="O23">
        <f t="shared" si="0"/>
        <v>72</v>
      </c>
      <c r="Q23" s="82" t="s">
        <v>2698</v>
      </c>
    </row>
    <row r="24" spans="1:17">
      <c r="A24" t="s">
        <v>2370</v>
      </c>
      <c r="B24" t="s">
        <v>2736</v>
      </c>
      <c r="C24" t="s">
        <v>2692</v>
      </c>
      <c r="D24">
        <v>8</v>
      </c>
      <c r="E24" s="1">
        <v>0.80349537037037033</v>
      </c>
      <c r="F24" s="1">
        <v>0.45432870370370365</v>
      </c>
      <c r="G24" s="1">
        <v>9.6122685185185186E-2</v>
      </c>
      <c r="H24" s="1">
        <v>0.34916666666666668</v>
      </c>
      <c r="I24">
        <v>609</v>
      </c>
      <c r="K24">
        <v>8814</v>
      </c>
      <c r="L24">
        <v>6600</v>
      </c>
      <c r="M24">
        <v>133.55000000000001</v>
      </c>
      <c r="N24">
        <v>-2214</v>
      </c>
      <c r="O24">
        <f t="shared" si="0"/>
        <v>134</v>
      </c>
      <c r="Q24" s="82" t="s">
        <v>2719</v>
      </c>
    </row>
    <row r="25" spans="1:17">
      <c r="A25" t="s">
        <v>2376</v>
      </c>
      <c r="B25" t="s">
        <v>2736</v>
      </c>
      <c r="C25" t="s">
        <v>2692</v>
      </c>
      <c r="D25">
        <v>8</v>
      </c>
      <c r="E25" s="1">
        <v>0.92734953703703704</v>
      </c>
      <c r="F25" s="1">
        <v>0.43873842592592593</v>
      </c>
      <c r="G25" s="1">
        <v>0.24686342592592592</v>
      </c>
      <c r="H25" s="1">
        <v>0.48859953703703707</v>
      </c>
      <c r="I25">
        <v>601</v>
      </c>
      <c r="K25">
        <v>9625</v>
      </c>
      <c r="L25">
        <v>8700</v>
      </c>
      <c r="M25">
        <v>110.63</v>
      </c>
      <c r="N25">
        <v>-925</v>
      </c>
      <c r="O25">
        <f t="shared" si="0"/>
        <v>111</v>
      </c>
      <c r="Q25" s="82" t="s">
        <v>2717</v>
      </c>
    </row>
    <row r="26" spans="1:17">
      <c r="A26" t="s">
        <v>2377</v>
      </c>
      <c r="B26" t="s">
        <v>2736</v>
      </c>
      <c r="C26" t="s">
        <v>2692</v>
      </c>
      <c r="D26">
        <v>8</v>
      </c>
      <c r="E26" s="1">
        <v>9.8807870370370365E-2</v>
      </c>
      <c r="F26" s="1">
        <v>0.25472222222222224</v>
      </c>
      <c r="G26" s="1">
        <v>0.27913194444444445</v>
      </c>
      <c r="H26" s="1">
        <v>0.84407407407407409</v>
      </c>
      <c r="I26">
        <v>803</v>
      </c>
      <c r="K26">
        <v>12161</v>
      </c>
      <c r="L26">
        <v>9600</v>
      </c>
      <c r="M26">
        <v>126.68</v>
      </c>
      <c r="N26">
        <v>-2561</v>
      </c>
      <c r="O26">
        <f t="shared" si="0"/>
        <v>127</v>
      </c>
      <c r="Q26" s="82" t="s">
        <v>2720</v>
      </c>
    </row>
    <row r="27" spans="1:17">
      <c r="A27" t="s">
        <v>2238</v>
      </c>
      <c r="B27" t="s">
        <v>2736</v>
      </c>
      <c r="C27" t="s">
        <v>2692</v>
      </c>
      <c r="D27">
        <v>8</v>
      </c>
      <c r="E27" s="1">
        <v>0.18187500000000001</v>
      </c>
      <c r="F27" s="1">
        <v>0.44894675925925925</v>
      </c>
      <c r="G27" s="1">
        <v>0.11236111111111112</v>
      </c>
      <c r="H27" s="1">
        <v>0.73291666666666666</v>
      </c>
      <c r="I27">
        <v>633</v>
      </c>
      <c r="K27">
        <v>9710</v>
      </c>
      <c r="L27">
        <v>8700</v>
      </c>
      <c r="M27">
        <v>111.61</v>
      </c>
      <c r="N27">
        <v>-1010</v>
      </c>
      <c r="O27">
        <f t="shared" si="0"/>
        <v>112</v>
      </c>
      <c r="Q27" s="82" t="s">
        <v>2712</v>
      </c>
    </row>
    <row r="28" spans="1:17">
      <c r="A28" t="s">
        <v>2378</v>
      </c>
      <c r="B28" t="s">
        <v>2737</v>
      </c>
      <c r="C28" t="s">
        <v>2692</v>
      </c>
      <c r="E28" s="1">
        <v>0.4463078703703704</v>
      </c>
      <c r="F28" s="1">
        <v>0.24223379629629629</v>
      </c>
      <c r="G28" s="1">
        <v>6.3842592592592604E-2</v>
      </c>
      <c r="H28" s="1">
        <v>0.20407407407407407</v>
      </c>
      <c r="I28">
        <v>1997</v>
      </c>
      <c r="K28">
        <v>3346</v>
      </c>
      <c r="L28">
        <v>2469</v>
      </c>
      <c r="M28">
        <v>135.52000000000001</v>
      </c>
      <c r="N28">
        <v>-54</v>
      </c>
      <c r="O28">
        <f t="shared" si="0"/>
        <v>136</v>
      </c>
      <c r="Q28" s="82" t="s">
        <v>2784</v>
      </c>
    </row>
    <row r="29" spans="1:17">
      <c r="A29" t="s">
        <v>2379</v>
      </c>
      <c r="B29" t="s">
        <v>2736</v>
      </c>
      <c r="C29" t="s">
        <v>2692</v>
      </c>
      <c r="D29">
        <v>8</v>
      </c>
      <c r="E29" s="1">
        <v>0.41717592592592595</v>
      </c>
      <c r="F29" s="1">
        <v>0.29629629629629628</v>
      </c>
      <c r="G29" s="1">
        <v>6.6342592592592592E-2</v>
      </c>
      <c r="H29" s="1">
        <v>0.12087962962962963</v>
      </c>
      <c r="I29">
        <v>1641</v>
      </c>
      <c r="K29">
        <v>2754</v>
      </c>
      <c r="L29">
        <v>2469</v>
      </c>
      <c r="M29">
        <v>111.54</v>
      </c>
      <c r="N29">
        <v>-285</v>
      </c>
      <c r="O29">
        <f t="shared" si="0"/>
        <v>112</v>
      </c>
      <c r="Q29" s="82" t="s">
        <v>2704</v>
      </c>
    </row>
    <row r="30" spans="1:17">
      <c r="A30" t="s">
        <v>2369</v>
      </c>
      <c r="B30" t="s">
        <v>2737</v>
      </c>
      <c r="C30" t="s">
        <v>2692</v>
      </c>
      <c r="E30" s="1">
        <v>6.732638888888888E-2</v>
      </c>
      <c r="F30" s="1">
        <v>6.0057870370370366E-2</v>
      </c>
      <c r="G30" s="1">
        <v>1.6655092592592593E-2</v>
      </c>
      <c r="H30" s="1">
        <v>7.2685185185185188E-3</v>
      </c>
      <c r="I30">
        <v>173</v>
      </c>
      <c r="K30">
        <v>395</v>
      </c>
      <c r="L30">
        <v>206</v>
      </c>
      <c r="M30">
        <v>191.75</v>
      </c>
      <c r="N30">
        <v>-189</v>
      </c>
      <c r="O30">
        <f t="shared" si="0"/>
        <v>192</v>
      </c>
      <c r="Q30" s="82" t="s">
        <v>2714</v>
      </c>
    </row>
  </sheetData>
  <hyperlinks>
    <hyperlink ref="Q2" r:id="rId1" xr:uid="{3BAB89C4-3AE3-4B21-ACDA-EF4AF9C6D059}"/>
    <hyperlink ref="Q3" r:id="rId2" xr:uid="{CFCDF943-F23D-4051-91B8-6498F2651C9F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20124-34A4-476A-B83A-20846DD32BBC}">
  <dimension ref="A1:Q4"/>
  <sheetViews>
    <sheetView workbookViewId="0"/>
  </sheetViews>
  <sheetFormatPr defaultRowHeight="14.4"/>
  <cols>
    <col min="1" max="1" width="11.5546875" customWidth="1"/>
    <col min="3" max="3" width="13.33203125" customWidth="1"/>
    <col min="4" max="4" width="4.33203125" customWidth="1"/>
    <col min="5" max="5" width="5.5546875" customWidth="1"/>
    <col min="10" max="10" width="5.88671875" customWidth="1"/>
  </cols>
  <sheetData>
    <row r="1" spans="1:17">
      <c r="A1" s="37" t="s">
        <v>3534</v>
      </c>
      <c r="B1" s="37" t="s">
        <v>1</v>
      </c>
      <c r="C1" s="37" t="s">
        <v>2723</v>
      </c>
      <c r="D1" s="37" t="s">
        <v>2724</v>
      </c>
      <c r="E1" s="37" t="s">
        <v>2725</v>
      </c>
      <c r="F1" s="37" t="s">
        <v>2358</v>
      </c>
      <c r="G1" s="37" t="s">
        <v>3</v>
      </c>
      <c r="H1" s="37" t="s">
        <v>4</v>
      </c>
      <c r="I1" s="37" t="s">
        <v>2359</v>
      </c>
      <c r="J1" s="37" t="s">
        <v>6</v>
      </c>
      <c r="K1" s="37" t="s">
        <v>7</v>
      </c>
      <c r="L1" s="37" t="s">
        <v>8</v>
      </c>
      <c r="M1" s="135" t="s">
        <v>9</v>
      </c>
      <c r="N1" s="37" t="s">
        <v>13</v>
      </c>
      <c r="O1" s="72" t="s">
        <v>2726</v>
      </c>
      <c r="P1" s="19" t="s">
        <v>2727</v>
      </c>
      <c r="Q1" s="136" t="s">
        <v>2728</v>
      </c>
    </row>
    <row r="2" spans="1:17">
      <c r="A2" s="37" t="s">
        <v>3538</v>
      </c>
      <c r="B2" s="37" t="s">
        <v>2788</v>
      </c>
      <c r="C2" s="37" t="s">
        <v>2736</v>
      </c>
      <c r="D2" s="37" t="s">
        <v>2690</v>
      </c>
      <c r="E2" s="37">
        <v>4</v>
      </c>
      <c r="F2" s="57">
        <v>0.34773148148148153</v>
      </c>
      <c r="G2" s="57">
        <v>0.30384259259259261</v>
      </c>
      <c r="H2" s="57">
        <v>1.0763888888888891E-2</v>
      </c>
      <c r="I2" s="57">
        <v>3.3113425925925928E-2</v>
      </c>
      <c r="J2" s="37">
        <v>45</v>
      </c>
      <c r="K2" s="37">
        <v>430</v>
      </c>
      <c r="L2" s="37">
        <v>449</v>
      </c>
      <c r="M2" s="135">
        <v>46</v>
      </c>
      <c r="N2" s="37">
        <v>90.71</v>
      </c>
      <c r="O2" s="37">
        <f>K2-M2</f>
        <v>384</v>
      </c>
      <c r="P2" s="37">
        <v>524</v>
      </c>
      <c r="Q2" s="137">
        <f>O2/P2*100</f>
        <v>73.282442748091597</v>
      </c>
    </row>
    <row r="3" spans="1:17">
      <c r="A3" s="37" t="s">
        <v>3539</v>
      </c>
      <c r="B3" s="37" t="s">
        <v>2788</v>
      </c>
      <c r="C3" s="37" t="s">
        <v>2736</v>
      </c>
      <c r="D3" s="37" t="s">
        <v>2690</v>
      </c>
      <c r="E3" s="37">
        <v>8</v>
      </c>
      <c r="F3" s="57">
        <v>0.20899305555555556</v>
      </c>
      <c r="G3" s="57">
        <v>0.15430555555555556</v>
      </c>
      <c r="H3" s="57">
        <v>3.2812500000000001E-2</v>
      </c>
      <c r="I3" s="57">
        <v>2.1875000000000002E-2</v>
      </c>
      <c r="J3" s="37">
        <v>37</v>
      </c>
      <c r="K3" s="37">
        <v>341</v>
      </c>
      <c r="L3" s="37">
        <v>284</v>
      </c>
      <c r="M3" s="135">
        <v>66</v>
      </c>
      <c r="N3" s="37">
        <v>81.14</v>
      </c>
      <c r="O3" s="37">
        <v>275</v>
      </c>
      <c r="P3" s="37">
        <v>524</v>
      </c>
      <c r="Q3" s="138">
        <v>52.48</v>
      </c>
    </row>
    <row r="4" spans="1:17">
      <c r="A4" s="37" t="s">
        <v>3540</v>
      </c>
      <c r="B4" s="37" t="s">
        <v>2788</v>
      </c>
      <c r="C4" s="37" t="s">
        <v>2736</v>
      </c>
      <c r="D4" s="37" t="s">
        <v>2690</v>
      </c>
      <c r="E4" s="37">
        <v>8</v>
      </c>
      <c r="F4" s="57">
        <v>0.27902777777777776</v>
      </c>
      <c r="G4" s="57">
        <v>0.17504629629629631</v>
      </c>
      <c r="H4" s="57">
        <v>7.4131944444444445E-2</v>
      </c>
      <c r="I4" s="57">
        <v>2.9837962962962965E-2</v>
      </c>
      <c r="J4" s="37">
        <v>45</v>
      </c>
      <c r="K4" s="37">
        <v>377</v>
      </c>
      <c r="L4" s="37">
        <v>262</v>
      </c>
      <c r="M4" s="135">
        <v>163</v>
      </c>
      <c r="N4" s="37">
        <v>61.65</v>
      </c>
      <c r="O4" s="37">
        <v>214</v>
      </c>
      <c r="P4" s="37">
        <v>524</v>
      </c>
      <c r="Q4" s="138">
        <v>40.840000000000003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51869-9AE5-4023-B282-B90A84A95C7B}">
  <dimension ref="A1:M24"/>
  <sheetViews>
    <sheetView workbookViewId="0">
      <selection activeCell="M2" sqref="M2"/>
    </sheetView>
  </sheetViews>
  <sheetFormatPr defaultRowHeight="14.4"/>
  <cols>
    <col min="1" max="1" width="11.88671875" customWidth="1"/>
    <col min="2" max="2" width="18.6640625" customWidth="1"/>
    <col min="3" max="3" width="14.88671875" customWidth="1"/>
    <col min="6" max="6" width="15.44140625" customWidth="1"/>
    <col min="7" max="7" width="13.33203125" customWidth="1"/>
    <col min="8" max="8" width="15.109375" customWidth="1"/>
    <col min="9" max="9" width="14.44140625" customWidth="1"/>
    <col min="10" max="10" width="13.109375" customWidth="1"/>
    <col min="11" max="11" width="24" customWidth="1"/>
  </cols>
  <sheetData>
    <row r="1" spans="1:13">
      <c r="A1" t="s">
        <v>2805</v>
      </c>
      <c r="B1" t="s">
        <v>2806</v>
      </c>
      <c r="C1" t="s">
        <v>2723</v>
      </c>
      <c r="D1" t="s">
        <v>2768</v>
      </c>
      <c r="E1" t="s">
        <v>2769</v>
      </c>
      <c r="F1" t="s">
        <v>2770</v>
      </c>
      <c r="G1" t="s">
        <v>2771</v>
      </c>
      <c r="H1" t="s">
        <v>2728</v>
      </c>
      <c r="I1" t="s">
        <v>2772</v>
      </c>
      <c r="J1" t="s">
        <v>2793</v>
      </c>
      <c r="K1" t="s">
        <v>2801</v>
      </c>
      <c r="L1" t="s">
        <v>2808</v>
      </c>
      <c r="M1" t="s">
        <v>3503</v>
      </c>
    </row>
    <row r="2" spans="1:13">
      <c r="A2" t="s">
        <v>2362</v>
      </c>
      <c r="B2" t="s">
        <v>2393</v>
      </c>
      <c r="C2" t="s">
        <v>2736</v>
      </c>
      <c r="D2" t="s">
        <v>2690</v>
      </c>
      <c r="E2">
        <v>1834</v>
      </c>
      <c r="F2">
        <v>206</v>
      </c>
      <c r="G2">
        <v>2011</v>
      </c>
      <c r="H2">
        <v>109.65</v>
      </c>
      <c r="I2" s="1">
        <v>0.15386574074074075</v>
      </c>
      <c r="J2">
        <v>98.44</v>
      </c>
      <c r="K2" s="82" t="s">
        <v>2702</v>
      </c>
      <c r="L2">
        <f>ROUND(H2,0)</f>
        <v>110</v>
      </c>
      <c r="M2">
        <f>ROUND(J2,0)</f>
        <v>98</v>
      </c>
    </row>
    <row r="3" spans="1:13">
      <c r="A3" t="s">
        <v>2363</v>
      </c>
      <c r="B3" t="s">
        <v>2393</v>
      </c>
      <c r="C3" t="s">
        <v>2736</v>
      </c>
      <c r="D3" t="s">
        <v>2690</v>
      </c>
      <c r="E3">
        <v>2358</v>
      </c>
      <c r="F3">
        <v>199</v>
      </c>
      <c r="G3">
        <v>2653</v>
      </c>
      <c r="H3">
        <v>112.51</v>
      </c>
      <c r="I3" s="1">
        <v>0.1557638888888889</v>
      </c>
      <c r="J3">
        <v>99.4</v>
      </c>
      <c r="K3" s="82" t="s">
        <v>2711</v>
      </c>
      <c r="L3">
        <f t="shared" ref="L3:L24" si="0">ROUND(H3,0)</f>
        <v>113</v>
      </c>
      <c r="M3">
        <f t="shared" ref="M3:M24" si="1">ROUND(J3,0)</f>
        <v>99</v>
      </c>
    </row>
    <row r="4" spans="1:13">
      <c r="A4" t="s">
        <v>473</v>
      </c>
      <c r="B4" t="s">
        <v>2393</v>
      </c>
      <c r="C4" t="s">
        <v>2736</v>
      </c>
      <c r="D4" t="s">
        <v>2690</v>
      </c>
      <c r="E4">
        <v>2358</v>
      </c>
      <c r="F4">
        <v>202</v>
      </c>
      <c r="G4">
        <v>2374</v>
      </c>
      <c r="H4">
        <v>100.68</v>
      </c>
      <c r="I4" s="1">
        <v>0.18743055555555554</v>
      </c>
      <c r="J4">
        <v>96.74</v>
      </c>
      <c r="K4" s="82" t="s">
        <v>2706</v>
      </c>
      <c r="L4">
        <f t="shared" si="0"/>
        <v>101</v>
      </c>
      <c r="M4">
        <f t="shared" si="1"/>
        <v>97</v>
      </c>
    </row>
    <row r="5" spans="1:13">
      <c r="A5" t="s">
        <v>2364</v>
      </c>
      <c r="B5" t="s">
        <v>2393</v>
      </c>
      <c r="C5" t="s">
        <v>2736</v>
      </c>
      <c r="D5" t="s">
        <v>2690</v>
      </c>
      <c r="E5">
        <v>2358</v>
      </c>
      <c r="F5">
        <v>184</v>
      </c>
      <c r="G5">
        <v>2292</v>
      </c>
      <c r="H5">
        <v>97.2</v>
      </c>
      <c r="I5" s="1">
        <v>0.3754513888888889</v>
      </c>
      <c r="J5">
        <v>98.07</v>
      </c>
      <c r="K5" s="82" t="s">
        <v>2708</v>
      </c>
      <c r="L5">
        <f t="shared" si="0"/>
        <v>97</v>
      </c>
      <c r="M5">
        <f t="shared" si="1"/>
        <v>98</v>
      </c>
    </row>
    <row r="6" spans="1:13">
      <c r="A6" t="s">
        <v>111</v>
      </c>
      <c r="B6" t="s">
        <v>2393</v>
      </c>
      <c r="C6" t="s">
        <v>2736</v>
      </c>
      <c r="D6" t="s">
        <v>2690</v>
      </c>
      <c r="E6">
        <v>1834</v>
      </c>
      <c r="F6">
        <v>163</v>
      </c>
      <c r="G6">
        <v>1839</v>
      </c>
      <c r="H6">
        <v>100.27</v>
      </c>
      <c r="I6" s="1">
        <v>0.27112268518518517</v>
      </c>
      <c r="J6">
        <v>93.16</v>
      </c>
      <c r="K6" s="82" t="s">
        <v>2713</v>
      </c>
      <c r="L6">
        <f t="shared" si="0"/>
        <v>100</v>
      </c>
      <c r="M6">
        <f t="shared" si="1"/>
        <v>93</v>
      </c>
    </row>
    <row r="7" spans="1:13">
      <c r="A7" t="s">
        <v>130</v>
      </c>
      <c r="B7" t="s">
        <v>2393</v>
      </c>
      <c r="C7" t="s">
        <v>2736</v>
      </c>
      <c r="D7" t="s">
        <v>2690</v>
      </c>
      <c r="E7">
        <v>1834</v>
      </c>
      <c r="F7">
        <v>177</v>
      </c>
      <c r="G7">
        <v>1873</v>
      </c>
      <c r="H7">
        <v>102.13</v>
      </c>
      <c r="I7" s="1">
        <v>0.29268518518518521</v>
      </c>
      <c r="J7">
        <v>95.92</v>
      </c>
      <c r="K7" s="82" t="s">
        <v>2700</v>
      </c>
      <c r="L7">
        <f t="shared" si="0"/>
        <v>102</v>
      </c>
      <c r="M7">
        <f t="shared" si="1"/>
        <v>96</v>
      </c>
    </row>
    <row r="8" spans="1:13">
      <c r="A8" t="s">
        <v>2367</v>
      </c>
      <c r="B8" t="s">
        <v>2393</v>
      </c>
      <c r="C8" t="s">
        <v>2736</v>
      </c>
      <c r="D8" t="s">
        <v>2690</v>
      </c>
      <c r="E8">
        <v>2358</v>
      </c>
      <c r="F8">
        <v>247</v>
      </c>
      <c r="G8">
        <v>2483</v>
      </c>
      <c r="H8">
        <v>105.3</v>
      </c>
      <c r="I8" s="1">
        <v>0.22346064814814814</v>
      </c>
      <c r="J8">
        <v>96.11</v>
      </c>
      <c r="K8" s="82" t="s">
        <v>2718</v>
      </c>
      <c r="L8">
        <f t="shared" si="0"/>
        <v>105</v>
      </c>
      <c r="M8">
        <f t="shared" si="1"/>
        <v>96</v>
      </c>
    </row>
    <row r="9" spans="1:13">
      <c r="A9" t="s">
        <v>2368</v>
      </c>
      <c r="B9" t="s">
        <v>2393</v>
      </c>
      <c r="C9" t="s">
        <v>2736</v>
      </c>
      <c r="D9" t="s">
        <v>2690</v>
      </c>
      <c r="E9">
        <v>2358</v>
      </c>
      <c r="F9">
        <v>217</v>
      </c>
      <c r="G9">
        <v>2385</v>
      </c>
      <c r="H9">
        <v>101.15</v>
      </c>
      <c r="I9" s="1">
        <v>0.32527777777777778</v>
      </c>
      <c r="J9">
        <v>95.9</v>
      </c>
      <c r="K9" s="82" t="s">
        <v>2705</v>
      </c>
      <c r="L9">
        <f t="shared" si="0"/>
        <v>101</v>
      </c>
      <c r="M9">
        <f t="shared" si="1"/>
        <v>96</v>
      </c>
    </row>
    <row r="10" spans="1:13">
      <c r="A10" t="s">
        <v>2171</v>
      </c>
      <c r="B10" t="s">
        <v>2393</v>
      </c>
      <c r="C10" t="s">
        <v>2736</v>
      </c>
      <c r="D10" t="s">
        <v>2690</v>
      </c>
      <c r="E10">
        <v>1834</v>
      </c>
      <c r="F10">
        <v>226</v>
      </c>
      <c r="G10">
        <v>2253</v>
      </c>
      <c r="H10">
        <v>122.85</v>
      </c>
      <c r="I10" s="1">
        <v>0.1700925925925926</v>
      </c>
      <c r="J10">
        <v>95.62</v>
      </c>
      <c r="K10" s="82" t="s">
        <v>2707</v>
      </c>
      <c r="L10">
        <f t="shared" si="0"/>
        <v>123</v>
      </c>
      <c r="M10">
        <f t="shared" si="1"/>
        <v>96</v>
      </c>
    </row>
    <row r="11" spans="1:13">
      <c r="A11" t="s">
        <v>2788</v>
      </c>
      <c r="B11" t="s">
        <v>2393</v>
      </c>
      <c r="C11" t="s">
        <v>2736</v>
      </c>
      <c r="D11" t="s">
        <v>2690</v>
      </c>
      <c r="E11">
        <v>2358</v>
      </c>
      <c r="F11">
        <v>240</v>
      </c>
      <c r="G11">
        <v>1717</v>
      </c>
      <c r="H11">
        <v>72.819999999999993</v>
      </c>
      <c r="I11" s="1">
        <v>0.26420138888888889</v>
      </c>
      <c r="J11">
        <v>88.08</v>
      </c>
      <c r="K11" s="82" t="s">
        <v>2789</v>
      </c>
      <c r="L11">
        <f t="shared" si="0"/>
        <v>73</v>
      </c>
      <c r="M11">
        <f t="shared" si="1"/>
        <v>88</v>
      </c>
    </row>
    <row r="12" spans="1:13">
      <c r="A12" t="s">
        <v>2369</v>
      </c>
      <c r="B12" t="s">
        <v>2393</v>
      </c>
      <c r="C12" t="s">
        <v>2737</v>
      </c>
      <c r="D12" t="s">
        <v>2690</v>
      </c>
      <c r="E12">
        <v>1320</v>
      </c>
      <c r="F12">
        <v>2014</v>
      </c>
      <c r="G12">
        <v>1496</v>
      </c>
      <c r="H12">
        <v>113.33</v>
      </c>
      <c r="I12" s="1">
        <v>0.15480324074074073</v>
      </c>
      <c r="J12">
        <v>96.61</v>
      </c>
      <c r="K12" s="82" t="s">
        <v>2714</v>
      </c>
      <c r="L12">
        <f t="shared" si="0"/>
        <v>113</v>
      </c>
      <c r="M12">
        <f t="shared" si="1"/>
        <v>97</v>
      </c>
    </row>
    <row r="13" spans="1:13">
      <c r="A13" t="s">
        <v>2371</v>
      </c>
      <c r="B13" t="s">
        <v>2393</v>
      </c>
      <c r="C13" t="s">
        <v>2737</v>
      </c>
      <c r="D13" t="s">
        <v>2690</v>
      </c>
      <c r="E13">
        <v>1440</v>
      </c>
      <c r="F13">
        <v>1888</v>
      </c>
      <c r="G13">
        <v>1223</v>
      </c>
      <c r="H13">
        <v>84.93</v>
      </c>
      <c r="I13" s="1">
        <v>9.3553240740740742E-2</v>
      </c>
      <c r="J13">
        <v>94.07</v>
      </c>
      <c r="K13" s="82" t="s">
        <v>2691</v>
      </c>
      <c r="L13">
        <f t="shared" si="0"/>
        <v>85</v>
      </c>
      <c r="M13">
        <f t="shared" si="1"/>
        <v>94</v>
      </c>
    </row>
    <row r="14" spans="1:13">
      <c r="A14" t="s">
        <v>2373</v>
      </c>
      <c r="B14" t="s">
        <v>2393</v>
      </c>
      <c r="C14" t="s">
        <v>2737</v>
      </c>
      <c r="D14" t="s">
        <v>2690</v>
      </c>
      <c r="E14">
        <v>1440</v>
      </c>
      <c r="F14">
        <v>1919</v>
      </c>
      <c r="G14">
        <v>1230</v>
      </c>
      <c r="H14">
        <v>85.42</v>
      </c>
      <c r="I14" s="1">
        <v>0.18295138888888887</v>
      </c>
      <c r="J14">
        <v>95.32</v>
      </c>
      <c r="K14" s="82" t="s">
        <v>2709</v>
      </c>
      <c r="L14">
        <f t="shared" si="0"/>
        <v>85</v>
      </c>
      <c r="M14">
        <f t="shared" si="1"/>
        <v>95</v>
      </c>
    </row>
    <row r="15" spans="1:13">
      <c r="A15" t="s">
        <v>2374</v>
      </c>
      <c r="B15" t="s">
        <v>2393</v>
      </c>
      <c r="C15" t="s">
        <v>2737</v>
      </c>
      <c r="D15" t="s">
        <v>2690</v>
      </c>
      <c r="E15">
        <v>1440</v>
      </c>
      <c r="F15">
        <v>1556</v>
      </c>
      <c r="G15">
        <v>1222</v>
      </c>
      <c r="H15">
        <v>84.86</v>
      </c>
      <c r="I15" s="1">
        <v>0.1341087962962963</v>
      </c>
      <c r="J15">
        <v>96.26</v>
      </c>
      <c r="K15" s="82" t="s">
        <v>2703</v>
      </c>
      <c r="L15">
        <f t="shared" si="0"/>
        <v>85</v>
      </c>
      <c r="M15">
        <f t="shared" si="1"/>
        <v>96</v>
      </c>
    </row>
    <row r="16" spans="1:13">
      <c r="A16" t="s">
        <v>2380</v>
      </c>
      <c r="B16" t="s">
        <v>2393</v>
      </c>
      <c r="C16" t="s">
        <v>2736</v>
      </c>
      <c r="D16" t="s">
        <v>2692</v>
      </c>
      <c r="E16">
        <v>10800</v>
      </c>
      <c r="F16">
        <v>1111</v>
      </c>
      <c r="G16">
        <v>12358</v>
      </c>
      <c r="H16">
        <v>114.43</v>
      </c>
      <c r="I16" s="1">
        <v>9.9930555555555564E-2</v>
      </c>
      <c r="J16">
        <v>98.35</v>
      </c>
      <c r="K16" s="82" t="s">
        <v>2783</v>
      </c>
      <c r="L16">
        <f t="shared" si="0"/>
        <v>114</v>
      </c>
      <c r="M16">
        <f t="shared" si="1"/>
        <v>98</v>
      </c>
    </row>
    <row r="17" spans="1:13">
      <c r="A17" t="s">
        <v>2375</v>
      </c>
      <c r="B17" t="s">
        <v>2393</v>
      </c>
      <c r="C17" t="s">
        <v>2736</v>
      </c>
      <c r="D17" t="s">
        <v>2692</v>
      </c>
      <c r="E17">
        <v>10800</v>
      </c>
      <c r="F17">
        <v>676</v>
      </c>
      <c r="G17">
        <v>9556</v>
      </c>
      <c r="H17">
        <v>88.48</v>
      </c>
      <c r="I17" s="1">
        <v>0.1280324074074074</v>
      </c>
      <c r="J17">
        <v>97.25</v>
      </c>
      <c r="K17" s="82" t="s">
        <v>2698</v>
      </c>
      <c r="L17">
        <f t="shared" si="0"/>
        <v>88</v>
      </c>
      <c r="M17">
        <f t="shared" si="1"/>
        <v>97</v>
      </c>
    </row>
    <row r="18" spans="1:13">
      <c r="A18" t="s">
        <v>2370</v>
      </c>
      <c r="B18" t="s">
        <v>2393</v>
      </c>
      <c r="C18" t="s">
        <v>2736</v>
      </c>
      <c r="D18" t="s">
        <v>2692</v>
      </c>
      <c r="E18">
        <v>10800</v>
      </c>
      <c r="F18">
        <v>1204</v>
      </c>
      <c r="G18">
        <v>13467</v>
      </c>
      <c r="H18">
        <v>124.69</v>
      </c>
      <c r="I18" s="1">
        <v>0.17656249999999998</v>
      </c>
      <c r="J18">
        <v>98.4</v>
      </c>
      <c r="K18" s="82" t="s">
        <v>2719</v>
      </c>
      <c r="L18">
        <f t="shared" si="0"/>
        <v>125</v>
      </c>
      <c r="M18">
        <f t="shared" si="1"/>
        <v>98</v>
      </c>
    </row>
    <row r="19" spans="1:13">
      <c r="A19" t="s">
        <v>2376</v>
      </c>
      <c r="B19" t="s">
        <v>2393</v>
      </c>
      <c r="C19" t="s">
        <v>2736</v>
      </c>
      <c r="D19" t="s">
        <v>2692</v>
      </c>
      <c r="E19">
        <v>10800</v>
      </c>
      <c r="F19">
        <v>984</v>
      </c>
      <c r="G19">
        <v>11333</v>
      </c>
      <c r="H19">
        <v>104.94</v>
      </c>
      <c r="I19" s="1">
        <v>0.10640046296296296</v>
      </c>
      <c r="J19">
        <v>98.85</v>
      </c>
      <c r="K19" s="82" t="s">
        <v>2717</v>
      </c>
      <c r="L19">
        <f t="shared" si="0"/>
        <v>105</v>
      </c>
      <c r="M19">
        <f t="shared" si="1"/>
        <v>99</v>
      </c>
    </row>
    <row r="20" spans="1:13">
      <c r="A20" t="s">
        <v>2377</v>
      </c>
      <c r="B20" t="s">
        <v>2393</v>
      </c>
      <c r="C20" t="s">
        <v>2736</v>
      </c>
      <c r="D20" t="s">
        <v>2692</v>
      </c>
      <c r="E20">
        <v>10800</v>
      </c>
      <c r="F20">
        <v>847</v>
      </c>
      <c r="G20">
        <v>8960</v>
      </c>
      <c r="H20">
        <v>82.96</v>
      </c>
      <c r="I20" s="1">
        <v>5.7025462962962958E-2</v>
      </c>
      <c r="J20">
        <v>98.38</v>
      </c>
      <c r="K20" s="82" t="s">
        <v>2720</v>
      </c>
      <c r="L20">
        <f t="shared" si="0"/>
        <v>83</v>
      </c>
      <c r="M20">
        <f t="shared" si="1"/>
        <v>98</v>
      </c>
    </row>
    <row r="21" spans="1:13">
      <c r="A21" t="s">
        <v>2238</v>
      </c>
      <c r="B21" t="s">
        <v>2393</v>
      </c>
      <c r="C21" t="s">
        <v>2736</v>
      </c>
      <c r="D21" t="s">
        <v>2692</v>
      </c>
      <c r="E21">
        <v>10800</v>
      </c>
      <c r="F21">
        <v>997</v>
      </c>
      <c r="G21">
        <v>10229</v>
      </c>
      <c r="H21">
        <v>94.71</v>
      </c>
      <c r="I21" s="1">
        <v>0.10783564814814815</v>
      </c>
      <c r="J21">
        <v>98.24</v>
      </c>
      <c r="K21" s="82" t="s">
        <v>2712</v>
      </c>
      <c r="L21">
        <f t="shared" si="0"/>
        <v>95</v>
      </c>
      <c r="M21">
        <f t="shared" si="1"/>
        <v>98</v>
      </c>
    </row>
    <row r="22" spans="1:13">
      <c r="A22" t="s">
        <v>2378</v>
      </c>
      <c r="B22" t="s">
        <v>2393</v>
      </c>
      <c r="C22" t="s">
        <v>2737</v>
      </c>
      <c r="D22" t="s">
        <v>2692</v>
      </c>
      <c r="E22">
        <v>2469</v>
      </c>
      <c r="F22">
        <v>1893</v>
      </c>
      <c r="G22">
        <v>1262</v>
      </c>
      <c r="H22">
        <v>51.11</v>
      </c>
      <c r="I22" s="1">
        <v>5.3159722222222226E-2</v>
      </c>
      <c r="J22">
        <v>98.13</v>
      </c>
      <c r="K22" s="82" t="s">
        <v>2784</v>
      </c>
      <c r="L22">
        <f t="shared" si="0"/>
        <v>51</v>
      </c>
      <c r="M22">
        <f t="shared" si="1"/>
        <v>98</v>
      </c>
    </row>
    <row r="23" spans="1:13">
      <c r="A23" t="s">
        <v>2379</v>
      </c>
      <c r="B23" t="s">
        <v>2393</v>
      </c>
      <c r="C23" t="s">
        <v>2736</v>
      </c>
      <c r="D23" t="s">
        <v>2692</v>
      </c>
      <c r="E23">
        <v>3704</v>
      </c>
      <c r="F23">
        <v>4894</v>
      </c>
      <c r="G23">
        <v>3705</v>
      </c>
      <c r="H23">
        <v>100.03</v>
      </c>
      <c r="I23" s="1">
        <v>9.7546296296296298E-2</v>
      </c>
      <c r="J23">
        <v>98.45</v>
      </c>
      <c r="K23" s="82" t="s">
        <v>2704</v>
      </c>
      <c r="L23">
        <f t="shared" si="0"/>
        <v>100</v>
      </c>
      <c r="M23">
        <f t="shared" si="1"/>
        <v>98</v>
      </c>
    </row>
    <row r="24" spans="1:13">
      <c r="A24" t="s">
        <v>2369</v>
      </c>
      <c r="B24" t="s">
        <v>2393</v>
      </c>
      <c r="C24" t="s">
        <v>2737</v>
      </c>
      <c r="D24" t="s">
        <v>2692</v>
      </c>
      <c r="E24">
        <v>308</v>
      </c>
      <c r="F24">
        <v>621</v>
      </c>
      <c r="G24">
        <v>419</v>
      </c>
      <c r="H24">
        <v>136.04</v>
      </c>
      <c r="I24" s="1">
        <v>0.11412037037037037</v>
      </c>
      <c r="J24">
        <v>100</v>
      </c>
      <c r="K24" s="82" t="s">
        <v>2714</v>
      </c>
      <c r="L24">
        <f t="shared" si="0"/>
        <v>136</v>
      </c>
      <c r="M24">
        <f t="shared" si="1"/>
        <v>100</v>
      </c>
    </row>
  </sheetData>
  <hyperlinks>
    <hyperlink ref="K2" r:id="rId1" xr:uid="{51170EA9-D0A5-4F44-BE03-5F8D85E6D1AF}"/>
    <hyperlink ref="K3" r:id="rId2" xr:uid="{9D5E9269-8411-4C34-8753-F96626C86E32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59315-8D25-4F48-BB21-3D55C2FDE3D2}">
  <dimension ref="A1:M30"/>
  <sheetViews>
    <sheetView workbookViewId="0">
      <selection activeCell="M2" sqref="M2"/>
    </sheetView>
  </sheetViews>
  <sheetFormatPr defaultRowHeight="14.4"/>
  <cols>
    <col min="10" max="10" width="11.5546875" customWidth="1"/>
    <col min="11" max="11" width="25.5546875" customWidth="1"/>
    <col min="12" max="12" width="13.109375" customWidth="1"/>
  </cols>
  <sheetData>
    <row r="1" spans="1:13">
      <c r="A1" t="s">
        <v>1</v>
      </c>
      <c r="B1" t="s">
        <v>2723</v>
      </c>
      <c r="C1" t="s">
        <v>2724</v>
      </c>
      <c r="D1" t="s">
        <v>2725</v>
      </c>
      <c r="E1" t="s">
        <v>3</v>
      </c>
      <c r="F1" t="s">
        <v>6</v>
      </c>
      <c r="G1" t="s">
        <v>13</v>
      </c>
      <c r="H1" t="s">
        <v>2726</v>
      </c>
      <c r="I1" t="s">
        <v>2727</v>
      </c>
      <c r="J1" t="s">
        <v>2728</v>
      </c>
      <c r="K1" t="s">
        <v>2782</v>
      </c>
      <c r="L1" t="s">
        <v>3541</v>
      </c>
      <c r="M1" t="s">
        <v>3503</v>
      </c>
    </row>
    <row r="2" spans="1:13">
      <c r="A2" t="s">
        <v>2362</v>
      </c>
      <c r="B2" t="s">
        <v>2736</v>
      </c>
      <c r="C2" t="s">
        <v>2690</v>
      </c>
      <c r="D2">
        <v>8</v>
      </c>
      <c r="E2" s="1">
        <v>0.20226851851851854</v>
      </c>
      <c r="F2">
        <v>202</v>
      </c>
      <c r="G2">
        <v>98.02</v>
      </c>
      <c r="H2">
        <v>2640</v>
      </c>
      <c r="I2">
        <v>2620</v>
      </c>
      <c r="J2">
        <v>100.76</v>
      </c>
      <c r="K2" s="82" t="s">
        <v>2702</v>
      </c>
      <c r="L2">
        <f>ROUND(J2,0)</f>
        <v>101</v>
      </c>
      <c r="M2">
        <f>ROUND(G2,0)</f>
        <v>98</v>
      </c>
    </row>
    <row r="3" spans="1:13">
      <c r="A3" t="s">
        <v>2363</v>
      </c>
      <c r="B3" t="s">
        <v>2736</v>
      </c>
      <c r="C3" t="s">
        <v>2690</v>
      </c>
      <c r="D3">
        <v>8</v>
      </c>
      <c r="E3" s="1">
        <v>0.17798611111111109</v>
      </c>
      <c r="F3">
        <v>109</v>
      </c>
      <c r="G3">
        <v>98.72</v>
      </c>
      <c r="H3">
        <v>2155</v>
      </c>
      <c r="I3">
        <v>2096</v>
      </c>
      <c r="J3">
        <v>102.81</v>
      </c>
      <c r="K3" s="82" t="s">
        <v>2711</v>
      </c>
      <c r="L3">
        <f t="shared" ref="L3:L30" si="0">ROUND(J3,0)</f>
        <v>103</v>
      </c>
      <c r="M3">
        <f t="shared" ref="M3:M30" si="1">ROUND(G3,0)</f>
        <v>99</v>
      </c>
    </row>
    <row r="4" spans="1:13">
      <c r="A4" t="s">
        <v>473</v>
      </c>
      <c r="B4" t="s">
        <v>2736</v>
      </c>
      <c r="C4" t="s">
        <v>2690</v>
      </c>
      <c r="D4">
        <v>8</v>
      </c>
      <c r="E4" s="1">
        <v>0.22950231481481484</v>
      </c>
      <c r="F4">
        <v>178</v>
      </c>
      <c r="G4">
        <v>97.58</v>
      </c>
      <c r="H4">
        <v>2641</v>
      </c>
      <c r="I4">
        <v>2620</v>
      </c>
      <c r="J4">
        <v>100.8</v>
      </c>
      <c r="K4" s="82" t="s">
        <v>2706</v>
      </c>
      <c r="L4">
        <f t="shared" si="0"/>
        <v>101</v>
      </c>
      <c r="M4">
        <f t="shared" si="1"/>
        <v>98</v>
      </c>
    </row>
    <row r="5" spans="1:13">
      <c r="A5" t="s">
        <v>2364</v>
      </c>
      <c r="B5" t="s">
        <v>2736</v>
      </c>
      <c r="C5" t="s">
        <v>2690</v>
      </c>
      <c r="D5">
        <v>8</v>
      </c>
      <c r="E5" s="1">
        <v>0.5431597222222222</v>
      </c>
      <c r="F5">
        <v>140</v>
      </c>
      <c r="G5">
        <v>98.33</v>
      </c>
      <c r="H5">
        <v>2165</v>
      </c>
      <c r="I5">
        <v>2096</v>
      </c>
      <c r="J5">
        <v>103.29</v>
      </c>
      <c r="K5" s="82" t="s">
        <v>2708</v>
      </c>
      <c r="L5">
        <f t="shared" si="0"/>
        <v>103</v>
      </c>
      <c r="M5">
        <f t="shared" si="1"/>
        <v>98</v>
      </c>
    </row>
    <row r="6" spans="1:13">
      <c r="A6" t="s">
        <v>111</v>
      </c>
      <c r="B6" t="s">
        <v>2736</v>
      </c>
      <c r="C6" t="s">
        <v>2690</v>
      </c>
      <c r="D6">
        <v>8</v>
      </c>
      <c r="E6" s="1">
        <v>0.39105324074074077</v>
      </c>
      <c r="F6">
        <v>232</v>
      </c>
      <c r="G6">
        <v>96.23</v>
      </c>
      <c r="H6">
        <v>2706</v>
      </c>
      <c r="I6">
        <v>2620</v>
      </c>
      <c r="J6">
        <v>103.28</v>
      </c>
      <c r="K6" s="82" t="s">
        <v>2713</v>
      </c>
      <c r="L6">
        <f t="shared" si="0"/>
        <v>103</v>
      </c>
      <c r="M6">
        <f t="shared" si="1"/>
        <v>96</v>
      </c>
    </row>
    <row r="7" spans="1:13">
      <c r="A7" t="s">
        <v>130</v>
      </c>
      <c r="B7" t="s">
        <v>2736</v>
      </c>
      <c r="C7" t="s">
        <v>2690</v>
      </c>
      <c r="D7">
        <v>8</v>
      </c>
      <c r="E7" s="1">
        <v>0.35303240740740738</v>
      </c>
      <c r="F7">
        <v>214</v>
      </c>
      <c r="G7">
        <v>96.13</v>
      </c>
      <c r="H7">
        <v>2633</v>
      </c>
      <c r="I7">
        <v>2620</v>
      </c>
      <c r="J7">
        <v>100.5</v>
      </c>
      <c r="K7" s="82" t="s">
        <v>2700</v>
      </c>
      <c r="L7">
        <f t="shared" si="0"/>
        <v>101</v>
      </c>
      <c r="M7">
        <f t="shared" si="1"/>
        <v>96</v>
      </c>
    </row>
    <row r="8" spans="1:13">
      <c r="A8" t="s">
        <v>2367</v>
      </c>
      <c r="B8" t="s">
        <v>2736</v>
      </c>
      <c r="C8" t="s">
        <v>2690</v>
      </c>
      <c r="D8">
        <v>8</v>
      </c>
      <c r="E8" s="1">
        <v>0.25306712962962963</v>
      </c>
      <c r="F8">
        <v>181</v>
      </c>
      <c r="G8">
        <v>98.02</v>
      </c>
      <c r="H8">
        <v>2712</v>
      </c>
      <c r="I8">
        <v>2620</v>
      </c>
      <c r="J8">
        <v>103.51</v>
      </c>
      <c r="K8" s="82" t="s">
        <v>2718</v>
      </c>
      <c r="L8">
        <f t="shared" si="0"/>
        <v>104</v>
      </c>
      <c r="M8">
        <f t="shared" si="1"/>
        <v>98</v>
      </c>
    </row>
    <row r="9" spans="1:13">
      <c r="A9" t="s">
        <v>2368</v>
      </c>
      <c r="B9" t="s">
        <v>2736</v>
      </c>
      <c r="C9" t="s">
        <v>2690</v>
      </c>
      <c r="D9">
        <v>8</v>
      </c>
      <c r="E9" s="1">
        <v>0.35454861111111113</v>
      </c>
      <c r="F9">
        <v>172</v>
      </c>
      <c r="G9">
        <v>96.97</v>
      </c>
      <c r="H9">
        <v>2643</v>
      </c>
      <c r="I9">
        <v>2620</v>
      </c>
      <c r="J9">
        <v>100.88</v>
      </c>
      <c r="K9" s="82" t="s">
        <v>2705</v>
      </c>
      <c r="L9">
        <f t="shared" si="0"/>
        <v>101</v>
      </c>
      <c r="M9">
        <f t="shared" si="1"/>
        <v>97</v>
      </c>
    </row>
    <row r="10" spans="1:13">
      <c r="A10" t="s">
        <v>2171</v>
      </c>
      <c r="B10" t="s">
        <v>2736</v>
      </c>
      <c r="C10" t="s">
        <v>2690</v>
      </c>
      <c r="D10">
        <v>8</v>
      </c>
      <c r="E10" s="1">
        <v>0.27356481481481482</v>
      </c>
      <c r="F10">
        <v>240</v>
      </c>
      <c r="G10">
        <v>97.03</v>
      </c>
      <c r="H10">
        <v>2690</v>
      </c>
      <c r="I10">
        <v>2620</v>
      </c>
      <c r="J10">
        <v>102.67</v>
      </c>
      <c r="K10" s="82" t="s">
        <v>2707</v>
      </c>
      <c r="L10">
        <f t="shared" si="0"/>
        <v>103</v>
      </c>
      <c r="M10">
        <f t="shared" si="1"/>
        <v>97</v>
      </c>
    </row>
    <row r="11" spans="1:13">
      <c r="A11" t="s">
        <v>2788</v>
      </c>
      <c r="B11" t="s">
        <v>2736</v>
      </c>
      <c r="C11" t="s">
        <v>2690</v>
      </c>
      <c r="E11" s="1">
        <v>0.20379629629629628</v>
      </c>
      <c r="F11">
        <v>184</v>
      </c>
      <c r="G11">
        <v>74.239999999999995</v>
      </c>
      <c r="H11">
        <v>1099</v>
      </c>
      <c r="I11">
        <v>2096</v>
      </c>
      <c r="J11">
        <v>52.43</v>
      </c>
      <c r="K11" s="82" t="s">
        <v>2789</v>
      </c>
      <c r="L11">
        <f t="shared" si="0"/>
        <v>52</v>
      </c>
      <c r="M11">
        <f t="shared" si="1"/>
        <v>74</v>
      </c>
    </row>
    <row r="12" spans="1:13">
      <c r="A12" t="s">
        <v>2369</v>
      </c>
      <c r="B12" t="s">
        <v>2737</v>
      </c>
      <c r="C12" t="s">
        <v>2690</v>
      </c>
      <c r="D12">
        <v>8</v>
      </c>
      <c r="E12" s="1">
        <v>0.17181712962962961</v>
      </c>
      <c r="F12">
        <v>1133</v>
      </c>
      <c r="G12">
        <v>98.21</v>
      </c>
      <c r="H12">
        <v>1739</v>
      </c>
      <c r="I12">
        <v>1200</v>
      </c>
      <c r="J12">
        <v>144.91999999999999</v>
      </c>
      <c r="K12" s="82" t="s">
        <v>2714</v>
      </c>
      <c r="L12">
        <f t="shared" si="0"/>
        <v>145</v>
      </c>
      <c r="M12">
        <f t="shared" si="1"/>
        <v>98</v>
      </c>
    </row>
    <row r="13" spans="1:13">
      <c r="A13" t="s">
        <v>2371</v>
      </c>
      <c r="B13" t="s">
        <v>2737</v>
      </c>
      <c r="C13" t="s">
        <v>2690</v>
      </c>
      <c r="D13">
        <v>8</v>
      </c>
      <c r="E13" s="1">
        <v>0.13225694444444444</v>
      </c>
      <c r="F13">
        <v>1194</v>
      </c>
      <c r="G13">
        <v>96.65</v>
      </c>
      <c r="H13">
        <v>1726</v>
      </c>
      <c r="I13">
        <v>1600</v>
      </c>
      <c r="J13">
        <v>107.88</v>
      </c>
      <c r="K13" s="82" t="s">
        <v>2691</v>
      </c>
      <c r="L13">
        <f t="shared" si="0"/>
        <v>108</v>
      </c>
      <c r="M13">
        <f t="shared" si="1"/>
        <v>97</v>
      </c>
    </row>
    <row r="14" spans="1:13">
      <c r="A14" t="s">
        <v>2373</v>
      </c>
      <c r="B14" t="s">
        <v>2737</v>
      </c>
      <c r="C14" t="s">
        <v>2690</v>
      </c>
      <c r="D14">
        <v>8</v>
      </c>
      <c r="E14" s="1">
        <v>0.2245138888888889</v>
      </c>
      <c r="F14">
        <v>666</v>
      </c>
      <c r="G14">
        <v>96.86</v>
      </c>
      <c r="H14">
        <v>1131</v>
      </c>
      <c r="I14">
        <v>1280</v>
      </c>
      <c r="J14">
        <v>88.36</v>
      </c>
      <c r="K14" s="82" t="s">
        <v>2709</v>
      </c>
      <c r="L14">
        <f t="shared" si="0"/>
        <v>88</v>
      </c>
      <c r="M14">
        <f t="shared" si="1"/>
        <v>97</v>
      </c>
    </row>
    <row r="15" spans="1:13">
      <c r="A15" t="s">
        <v>2372</v>
      </c>
      <c r="B15" t="s">
        <v>2737</v>
      </c>
      <c r="C15" t="s">
        <v>2690</v>
      </c>
      <c r="D15">
        <v>8</v>
      </c>
      <c r="E15" s="1">
        <v>0.25046296296296294</v>
      </c>
      <c r="F15">
        <v>669</v>
      </c>
      <c r="G15">
        <v>98.74</v>
      </c>
      <c r="H15">
        <v>1712</v>
      </c>
      <c r="I15">
        <v>1600</v>
      </c>
      <c r="J15">
        <v>107</v>
      </c>
      <c r="K15" s="82" t="s">
        <v>2715</v>
      </c>
      <c r="L15">
        <f t="shared" si="0"/>
        <v>107</v>
      </c>
      <c r="M15">
        <f t="shared" si="1"/>
        <v>99</v>
      </c>
    </row>
    <row r="16" spans="1:13">
      <c r="A16" t="s">
        <v>2374</v>
      </c>
      <c r="B16" t="s">
        <v>2737</v>
      </c>
      <c r="C16" t="s">
        <v>2690</v>
      </c>
      <c r="D16">
        <v>8</v>
      </c>
      <c r="E16" s="1">
        <v>0.1759375</v>
      </c>
      <c r="F16">
        <v>1017</v>
      </c>
      <c r="G16">
        <v>97.58</v>
      </c>
      <c r="H16">
        <v>1550</v>
      </c>
      <c r="I16">
        <v>1600</v>
      </c>
      <c r="J16">
        <v>96.88</v>
      </c>
      <c r="K16" s="82" t="s">
        <v>2703</v>
      </c>
      <c r="L16">
        <f t="shared" si="0"/>
        <v>97</v>
      </c>
      <c r="M16">
        <f t="shared" si="1"/>
        <v>98</v>
      </c>
    </row>
    <row r="17" spans="1:13">
      <c r="A17" t="s">
        <v>2380</v>
      </c>
      <c r="B17" t="s">
        <v>2736</v>
      </c>
      <c r="C17" t="s">
        <v>2690</v>
      </c>
      <c r="F17">
        <v>7</v>
      </c>
      <c r="G17">
        <v>97.46</v>
      </c>
      <c r="H17">
        <v>113</v>
      </c>
      <c r="I17">
        <v>197</v>
      </c>
      <c r="J17">
        <v>57.36</v>
      </c>
      <c r="K17" s="82" t="s">
        <v>2783</v>
      </c>
      <c r="L17">
        <f t="shared" si="0"/>
        <v>57</v>
      </c>
      <c r="M17">
        <f t="shared" si="1"/>
        <v>97</v>
      </c>
    </row>
    <row r="18" spans="1:13">
      <c r="A18" t="s">
        <v>2375</v>
      </c>
      <c r="B18" t="s">
        <v>2736</v>
      </c>
      <c r="C18" t="s">
        <v>2690</v>
      </c>
      <c r="F18">
        <v>1</v>
      </c>
      <c r="G18">
        <v>100</v>
      </c>
      <c r="H18">
        <v>33</v>
      </c>
      <c r="I18">
        <v>197</v>
      </c>
      <c r="J18">
        <v>16.75</v>
      </c>
      <c r="K18" s="82" t="s">
        <v>2698</v>
      </c>
      <c r="L18">
        <f t="shared" si="0"/>
        <v>17</v>
      </c>
      <c r="M18">
        <f t="shared" si="1"/>
        <v>100</v>
      </c>
    </row>
    <row r="19" spans="1:13">
      <c r="A19" t="s">
        <v>2370</v>
      </c>
      <c r="B19" t="s">
        <v>2736</v>
      </c>
      <c r="C19" t="s">
        <v>2690</v>
      </c>
      <c r="F19">
        <v>1</v>
      </c>
      <c r="G19">
        <v>100</v>
      </c>
      <c r="H19">
        <v>36</v>
      </c>
      <c r="I19">
        <v>131</v>
      </c>
      <c r="J19">
        <v>27.48</v>
      </c>
      <c r="K19" s="82" t="s">
        <v>2719</v>
      </c>
      <c r="L19">
        <f t="shared" si="0"/>
        <v>27</v>
      </c>
      <c r="M19">
        <f t="shared" si="1"/>
        <v>100</v>
      </c>
    </row>
    <row r="20" spans="1:13">
      <c r="A20" t="s">
        <v>2376</v>
      </c>
      <c r="B20" t="s">
        <v>2736</v>
      </c>
      <c r="C20" t="s">
        <v>2690</v>
      </c>
      <c r="F20">
        <v>11</v>
      </c>
      <c r="G20">
        <v>100</v>
      </c>
      <c r="H20">
        <v>162</v>
      </c>
      <c r="I20">
        <v>197</v>
      </c>
      <c r="J20">
        <v>82.23</v>
      </c>
      <c r="K20" s="82" t="s">
        <v>2717</v>
      </c>
      <c r="L20">
        <f t="shared" si="0"/>
        <v>82</v>
      </c>
      <c r="M20">
        <f t="shared" si="1"/>
        <v>100</v>
      </c>
    </row>
    <row r="21" spans="1:13">
      <c r="A21" t="s">
        <v>2238</v>
      </c>
      <c r="B21" t="s">
        <v>2736</v>
      </c>
      <c r="C21" t="s">
        <v>2690</v>
      </c>
      <c r="F21">
        <v>4</v>
      </c>
      <c r="G21">
        <v>100</v>
      </c>
      <c r="H21">
        <v>91</v>
      </c>
      <c r="I21">
        <v>197</v>
      </c>
      <c r="J21">
        <v>46.19</v>
      </c>
      <c r="K21" s="82" t="s">
        <v>2712</v>
      </c>
      <c r="L21">
        <f t="shared" si="0"/>
        <v>46</v>
      </c>
      <c r="M21">
        <f t="shared" si="1"/>
        <v>100</v>
      </c>
    </row>
    <row r="22" spans="1:13">
      <c r="A22" t="s">
        <v>2380</v>
      </c>
      <c r="B22" t="s">
        <v>2736</v>
      </c>
      <c r="C22" t="s">
        <v>2692</v>
      </c>
      <c r="D22">
        <v>8</v>
      </c>
      <c r="E22" s="1">
        <v>8.4826388888888882E-2</v>
      </c>
      <c r="F22">
        <v>918</v>
      </c>
      <c r="G22">
        <v>99.32</v>
      </c>
      <c r="H22">
        <v>12595</v>
      </c>
      <c r="I22">
        <v>11100</v>
      </c>
      <c r="J22">
        <v>113.47</v>
      </c>
      <c r="K22" s="82" t="s">
        <v>2783</v>
      </c>
      <c r="L22">
        <f t="shared" si="0"/>
        <v>113</v>
      </c>
      <c r="M22">
        <f t="shared" si="1"/>
        <v>99</v>
      </c>
    </row>
    <row r="23" spans="1:13">
      <c r="A23" t="s">
        <v>2375</v>
      </c>
      <c r="B23" t="s">
        <v>2736</v>
      </c>
      <c r="C23" t="s">
        <v>2692</v>
      </c>
      <c r="D23">
        <v>8</v>
      </c>
      <c r="E23" s="1">
        <v>8.1331018518518525E-2</v>
      </c>
      <c r="F23">
        <v>668</v>
      </c>
      <c r="G23">
        <v>97.17</v>
      </c>
      <c r="H23">
        <v>9350</v>
      </c>
      <c r="I23">
        <v>11100</v>
      </c>
      <c r="J23">
        <v>84.23</v>
      </c>
      <c r="K23" s="82" t="s">
        <v>2698</v>
      </c>
      <c r="L23">
        <f t="shared" si="0"/>
        <v>84</v>
      </c>
      <c r="M23">
        <f t="shared" si="1"/>
        <v>97</v>
      </c>
    </row>
    <row r="24" spans="1:13">
      <c r="A24" t="s">
        <v>2370</v>
      </c>
      <c r="B24" t="s">
        <v>2736</v>
      </c>
      <c r="C24" t="s">
        <v>2692</v>
      </c>
      <c r="D24">
        <v>8</v>
      </c>
      <c r="E24" s="1">
        <v>0.15571759259259257</v>
      </c>
      <c r="F24">
        <v>862</v>
      </c>
      <c r="G24">
        <v>98.17</v>
      </c>
      <c r="H24">
        <v>12502</v>
      </c>
      <c r="I24">
        <v>9000</v>
      </c>
      <c r="J24">
        <v>138.91</v>
      </c>
      <c r="K24" s="82" t="s">
        <v>2719</v>
      </c>
      <c r="L24">
        <f t="shared" si="0"/>
        <v>139</v>
      </c>
      <c r="M24">
        <f t="shared" si="1"/>
        <v>98</v>
      </c>
    </row>
    <row r="25" spans="1:13">
      <c r="A25" t="s">
        <v>2376</v>
      </c>
      <c r="B25" t="s">
        <v>2736</v>
      </c>
      <c r="C25" t="s">
        <v>2692</v>
      </c>
      <c r="D25">
        <v>8</v>
      </c>
      <c r="E25" s="1">
        <v>0.10789351851851851</v>
      </c>
      <c r="F25">
        <v>771</v>
      </c>
      <c r="G25">
        <v>99.68</v>
      </c>
      <c r="H25">
        <v>12027</v>
      </c>
      <c r="I25">
        <v>11100</v>
      </c>
      <c r="J25">
        <v>108.35</v>
      </c>
      <c r="K25" s="82" t="s">
        <v>2717</v>
      </c>
      <c r="L25">
        <f t="shared" si="0"/>
        <v>108</v>
      </c>
      <c r="M25">
        <f t="shared" si="1"/>
        <v>100</v>
      </c>
    </row>
    <row r="26" spans="1:13">
      <c r="A26" t="s">
        <v>2377</v>
      </c>
      <c r="B26" t="s">
        <v>2736</v>
      </c>
      <c r="C26" t="s">
        <v>2692</v>
      </c>
      <c r="D26">
        <v>8</v>
      </c>
      <c r="E26" s="1">
        <v>5.9236111111111107E-2</v>
      </c>
      <c r="F26">
        <v>931</v>
      </c>
      <c r="G26">
        <v>98.78</v>
      </c>
      <c r="H26">
        <v>13976</v>
      </c>
      <c r="I26">
        <v>12000</v>
      </c>
      <c r="J26">
        <v>116.47</v>
      </c>
      <c r="K26" s="82" t="s">
        <v>2720</v>
      </c>
      <c r="L26">
        <f t="shared" si="0"/>
        <v>116</v>
      </c>
      <c r="M26">
        <f t="shared" si="1"/>
        <v>99</v>
      </c>
    </row>
    <row r="27" spans="1:13">
      <c r="A27" t="s">
        <v>2238</v>
      </c>
      <c r="B27" t="s">
        <v>2736</v>
      </c>
      <c r="C27" t="s">
        <v>2692</v>
      </c>
      <c r="D27">
        <v>8</v>
      </c>
      <c r="E27" s="1">
        <v>0.11362268518518519</v>
      </c>
      <c r="F27">
        <v>814</v>
      </c>
      <c r="G27">
        <v>98.5</v>
      </c>
      <c r="H27">
        <v>12298</v>
      </c>
      <c r="I27">
        <v>11100</v>
      </c>
      <c r="J27">
        <v>110.79</v>
      </c>
      <c r="K27" s="82" t="s">
        <v>2712</v>
      </c>
      <c r="L27">
        <f t="shared" si="0"/>
        <v>111</v>
      </c>
      <c r="M27">
        <f t="shared" si="1"/>
        <v>99</v>
      </c>
    </row>
    <row r="28" spans="1:13">
      <c r="A28" t="s">
        <v>2378</v>
      </c>
      <c r="B28" t="s">
        <v>2737</v>
      </c>
      <c r="C28" t="s">
        <v>2692</v>
      </c>
      <c r="E28" s="1">
        <v>7.8275462962962963E-2</v>
      </c>
      <c r="F28">
        <v>2605</v>
      </c>
      <c r="G28">
        <v>100</v>
      </c>
      <c r="H28">
        <v>5612</v>
      </c>
      <c r="I28">
        <v>3292</v>
      </c>
      <c r="J28">
        <v>170.47</v>
      </c>
      <c r="K28" s="82" t="s">
        <v>2784</v>
      </c>
      <c r="L28">
        <f t="shared" si="0"/>
        <v>170</v>
      </c>
      <c r="M28">
        <f t="shared" si="1"/>
        <v>100</v>
      </c>
    </row>
    <row r="29" spans="1:13">
      <c r="A29" t="s">
        <v>2379</v>
      </c>
      <c r="B29" t="s">
        <v>2736</v>
      </c>
      <c r="C29" t="s">
        <v>2692</v>
      </c>
      <c r="D29">
        <v>8</v>
      </c>
      <c r="E29" s="1">
        <v>9.976851851851852E-2</v>
      </c>
      <c r="F29">
        <v>2082</v>
      </c>
      <c r="G29">
        <v>98.45</v>
      </c>
      <c r="H29">
        <v>4204</v>
      </c>
      <c r="I29">
        <v>3292</v>
      </c>
      <c r="J29">
        <v>127.7</v>
      </c>
      <c r="K29" s="82" t="s">
        <v>2704</v>
      </c>
      <c r="L29">
        <f t="shared" si="0"/>
        <v>128</v>
      </c>
      <c r="M29">
        <f t="shared" si="1"/>
        <v>98</v>
      </c>
    </row>
    <row r="30" spans="1:13">
      <c r="A30" t="s">
        <v>2369</v>
      </c>
      <c r="B30" t="s">
        <v>2737</v>
      </c>
      <c r="C30" t="s">
        <v>2692</v>
      </c>
      <c r="E30" s="1">
        <v>7.3055555555555554E-2</v>
      </c>
      <c r="F30">
        <v>251</v>
      </c>
      <c r="G30">
        <v>99.41</v>
      </c>
      <c r="H30">
        <v>1482</v>
      </c>
      <c r="I30">
        <v>1106</v>
      </c>
      <c r="J30">
        <v>134</v>
      </c>
      <c r="K30" s="82" t="s">
        <v>2714</v>
      </c>
      <c r="L30">
        <f t="shared" si="0"/>
        <v>134</v>
      </c>
      <c r="M30">
        <f t="shared" si="1"/>
        <v>99</v>
      </c>
    </row>
  </sheetData>
  <hyperlinks>
    <hyperlink ref="K2" r:id="rId1" xr:uid="{C62A0A1D-C7A1-4C6B-ADEB-9521B31DC0CD}"/>
    <hyperlink ref="K3" r:id="rId2" xr:uid="{7460A403-48E0-40D2-9362-D5E33347EEBF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4F501-FFA0-4881-A230-8528AB7F4D0D}">
  <dimension ref="A1:D8"/>
  <sheetViews>
    <sheetView workbookViewId="0">
      <selection activeCell="E12" sqref="E12"/>
    </sheetView>
  </sheetViews>
  <sheetFormatPr defaultRowHeight="14.4"/>
  <sheetData>
    <row r="1" spans="1:4">
      <c r="A1" t="s">
        <v>1</v>
      </c>
      <c r="B1" t="s">
        <v>6</v>
      </c>
      <c r="C1" t="s">
        <v>6</v>
      </c>
    </row>
    <row r="2" spans="1:4">
      <c r="A2" t="s">
        <v>2369</v>
      </c>
      <c r="B2">
        <v>750</v>
      </c>
      <c r="C2">
        <v>625</v>
      </c>
      <c r="D2">
        <f>AVERAGE(B2:C2)</f>
        <v>687.5</v>
      </c>
    </row>
    <row r="3" spans="1:4">
      <c r="A3" t="s">
        <v>2371</v>
      </c>
      <c r="B3">
        <v>872</v>
      </c>
      <c r="C3">
        <v>380</v>
      </c>
      <c r="D3">
        <f t="shared" ref="D3:D8" si="0">AVERAGE(B3:C3)</f>
        <v>626</v>
      </c>
    </row>
    <row r="4" spans="1:4">
      <c r="A4" t="s">
        <v>2373</v>
      </c>
      <c r="B4">
        <v>682</v>
      </c>
      <c r="C4">
        <v>470</v>
      </c>
      <c r="D4">
        <f t="shared" si="0"/>
        <v>576</v>
      </c>
    </row>
    <row r="5" spans="1:4">
      <c r="A5" t="s">
        <v>2372</v>
      </c>
      <c r="B5">
        <v>700</v>
      </c>
      <c r="C5">
        <v>656</v>
      </c>
      <c r="D5">
        <f t="shared" si="0"/>
        <v>678</v>
      </c>
    </row>
    <row r="6" spans="1:4">
      <c r="A6" t="s">
        <v>2374</v>
      </c>
      <c r="B6">
        <v>892</v>
      </c>
      <c r="C6">
        <v>588</v>
      </c>
      <c r="D6">
        <f t="shared" si="0"/>
        <v>740</v>
      </c>
    </row>
    <row r="7" spans="1:4">
      <c r="A7" t="s">
        <v>2378</v>
      </c>
      <c r="B7">
        <v>2157</v>
      </c>
      <c r="C7">
        <v>1022</v>
      </c>
      <c r="D7">
        <f>AVERAGE(B7:C7)</f>
        <v>1589.5</v>
      </c>
    </row>
    <row r="8" spans="1:4">
      <c r="A8" t="s">
        <v>2379</v>
      </c>
      <c r="B8">
        <v>1388</v>
      </c>
      <c r="C8">
        <v>2084</v>
      </c>
      <c r="D8">
        <f t="shared" si="0"/>
        <v>1736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42CEC-0731-4AC9-8AA5-7FD3876437C4}">
  <dimension ref="A1:N26"/>
  <sheetViews>
    <sheetView topLeftCell="A11" workbookViewId="0">
      <selection activeCell="E19" sqref="E19"/>
    </sheetView>
  </sheetViews>
  <sheetFormatPr defaultRowHeight="14.4"/>
  <cols>
    <col min="1" max="1" width="12.109375" customWidth="1"/>
    <col min="2" max="2" width="12.88671875" customWidth="1"/>
    <col min="7" max="7" width="12.88671875" customWidth="1"/>
    <col min="9" max="9" width="11.5546875" customWidth="1"/>
    <col min="10" max="10" width="24.33203125" customWidth="1"/>
    <col min="11" max="11" width="12" customWidth="1"/>
    <col min="12" max="12" width="11.88671875" customWidth="1"/>
  </cols>
  <sheetData>
    <row r="1" spans="1:12">
      <c r="A1" s="37" t="s">
        <v>1</v>
      </c>
      <c r="B1" s="37" t="s">
        <v>2723</v>
      </c>
      <c r="C1" s="37" t="s">
        <v>2724</v>
      </c>
      <c r="D1" s="37" t="s">
        <v>3</v>
      </c>
      <c r="E1" s="37" t="s">
        <v>6</v>
      </c>
      <c r="F1" s="37" t="s">
        <v>13</v>
      </c>
      <c r="G1" s="37" t="s">
        <v>2726</v>
      </c>
      <c r="H1" s="37" t="s">
        <v>2727</v>
      </c>
      <c r="I1" s="37" t="s">
        <v>2728</v>
      </c>
      <c r="J1" s="37" t="s">
        <v>2782</v>
      </c>
      <c r="K1" s="37" t="s">
        <v>3542</v>
      </c>
      <c r="L1" s="37" t="s">
        <v>3543</v>
      </c>
    </row>
    <row r="2" spans="1:12">
      <c r="A2" s="37" t="s">
        <v>2362</v>
      </c>
      <c r="B2" s="37" t="s">
        <v>2736</v>
      </c>
      <c r="C2" s="37" t="s">
        <v>2690</v>
      </c>
      <c r="D2" s="57">
        <v>0.59978009259259257</v>
      </c>
      <c r="E2" s="37">
        <v>110</v>
      </c>
      <c r="F2" s="37">
        <v>98.45</v>
      </c>
      <c r="G2" s="37">
        <v>1586</v>
      </c>
      <c r="H2" s="37">
        <v>1572</v>
      </c>
      <c r="I2" s="37">
        <v>100.89</v>
      </c>
      <c r="J2" s="74" t="s">
        <v>2702</v>
      </c>
      <c r="K2" s="37">
        <f>ROUND(I2,0)</f>
        <v>101</v>
      </c>
      <c r="L2" s="37">
        <f>ROUND(F2,0)</f>
        <v>98</v>
      </c>
    </row>
    <row r="3" spans="1:12">
      <c r="A3" s="37" t="s">
        <v>2363</v>
      </c>
      <c r="B3" s="37" t="s">
        <v>2736</v>
      </c>
      <c r="C3" s="37" t="s">
        <v>2690</v>
      </c>
      <c r="D3" s="57">
        <v>0.5180555555555556</v>
      </c>
      <c r="E3" s="37">
        <v>124</v>
      </c>
      <c r="F3" s="37">
        <v>99.18</v>
      </c>
      <c r="G3" s="37">
        <v>1690</v>
      </c>
      <c r="H3" s="37">
        <v>1572</v>
      </c>
      <c r="I3" s="37">
        <v>107.51</v>
      </c>
      <c r="J3" s="74" t="s">
        <v>2711</v>
      </c>
      <c r="K3" s="37">
        <f t="shared" ref="K3:K26" si="0">ROUND(I3,0)</f>
        <v>108</v>
      </c>
      <c r="L3" s="37">
        <f t="shared" ref="L3:L26" si="1">ROUND(F3,0)</f>
        <v>99</v>
      </c>
    </row>
    <row r="4" spans="1:12">
      <c r="A4" s="37" t="s">
        <v>473</v>
      </c>
      <c r="B4" s="37" t="s">
        <v>2736</v>
      </c>
      <c r="C4" s="37" t="s">
        <v>2690</v>
      </c>
      <c r="D4" s="57">
        <v>0.66273148148148142</v>
      </c>
      <c r="E4" s="37">
        <v>112</v>
      </c>
      <c r="F4" s="37">
        <v>97.21</v>
      </c>
      <c r="G4" s="37">
        <v>1577</v>
      </c>
      <c r="H4" s="37">
        <v>1572</v>
      </c>
      <c r="I4" s="37">
        <v>100.32</v>
      </c>
      <c r="J4" s="74" t="s">
        <v>2706</v>
      </c>
      <c r="K4" s="37">
        <f t="shared" si="0"/>
        <v>100</v>
      </c>
      <c r="L4" s="37">
        <f t="shared" si="1"/>
        <v>97</v>
      </c>
    </row>
    <row r="5" spans="1:12">
      <c r="A5" s="37" t="s">
        <v>2364</v>
      </c>
      <c r="B5" s="37" t="s">
        <v>2736</v>
      </c>
      <c r="C5" s="37" t="s">
        <v>2690</v>
      </c>
      <c r="D5" s="57">
        <v>0.24812500000000001</v>
      </c>
      <c r="E5" s="37">
        <v>121</v>
      </c>
      <c r="F5" s="37">
        <v>99.21</v>
      </c>
      <c r="G5" s="37">
        <v>1866</v>
      </c>
      <c r="H5" s="37">
        <v>1572</v>
      </c>
      <c r="I5" s="37">
        <v>118.7</v>
      </c>
      <c r="J5" s="74" t="s">
        <v>2708</v>
      </c>
      <c r="K5" s="37">
        <f t="shared" si="0"/>
        <v>119</v>
      </c>
      <c r="L5" s="37">
        <f t="shared" si="1"/>
        <v>99</v>
      </c>
    </row>
    <row r="6" spans="1:12">
      <c r="A6" s="37" t="s">
        <v>111</v>
      </c>
      <c r="B6" s="37" t="s">
        <v>2736</v>
      </c>
      <c r="C6" s="37" t="s">
        <v>2690</v>
      </c>
      <c r="D6" s="57">
        <v>5.7870370370370376E-3</v>
      </c>
      <c r="E6" s="37">
        <v>137</v>
      </c>
      <c r="F6" s="37">
        <v>97.25</v>
      </c>
      <c r="G6" s="37">
        <v>1512</v>
      </c>
      <c r="H6" s="37">
        <v>1572</v>
      </c>
      <c r="I6" s="37">
        <v>96.18</v>
      </c>
      <c r="J6" s="74" t="s">
        <v>2713</v>
      </c>
      <c r="K6" s="37">
        <f t="shared" si="0"/>
        <v>96</v>
      </c>
      <c r="L6" s="37">
        <f t="shared" si="1"/>
        <v>97</v>
      </c>
    </row>
    <row r="7" spans="1:12">
      <c r="A7" s="37" t="s">
        <v>130</v>
      </c>
      <c r="B7" s="37" t="s">
        <v>2736</v>
      </c>
      <c r="C7" s="37" t="s">
        <v>2690</v>
      </c>
      <c r="D7" s="57">
        <v>0.87822916666666673</v>
      </c>
      <c r="E7" s="37">
        <v>107</v>
      </c>
      <c r="F7" s="37">
        <v>96.32</v>
      </c>
      <c r="G7" s="37">
        <v>1393</v>
      </c>
      <c r="H7" s="37">
        <v>1572</v>
      </c>
      <c r="I7" s="37">
        <v>88.61</v>
      </c>
      <c r="J7" s="74" t="s">
        <v>2700</v>
      </c>
      <c r="K7" s="37">
        <f t="shared" si="0"/>
        <v>89</v>
      </c>
      <c r="L7" s="37">
        <f t="shared" si="1"/>
        <v>96</v>
      </c>
    </row>
    <row r="8" spans="1:12">
      <c r="A8" s="37" t="s">
        <v>2367</v>
      </c>
      <c r="B8" s="37" t="s">
        <v>2736</v>
      </c>
      <c r="C8" s="37" t="s">
        <v>2690</v>
      </c>
      <c r="D8" s="57">
        <v>0.56597222222222221</v>
      </c>
      <c r="E8" s="37">
        <v>108</v>
      </c>
      <c r="F8" s="37">
        <v>97.84</v>
      </c>
      <c r="G8" s="37">
        <v>1616</v>
      </c>
      <c r="H8" s="37">
        <v>1572</v>
      </c>
      <c r="I8" s="37">
        <v>102.8</v>
      </c>
      <c r="J8" s="74" t="s">
        <v>2718</v>
      </c>
      <c r="K8" s="37">
        <f t="shared" si="0"/>
        <v>103</v>
      </c>
      <c r="L8" s="37">
        <f t="shared" si="1"/>
        <v>98</v>
      </c>
    </row>
    <row r="9" spans="1:12">
      <c r="A9" s="37" t="s">
        <v>2368</v>
      </c>
      <c r="B9" s="37" t="s">
        <v>2736</v>
      </c>
      <c r="C9" s="37" t="s">
        <v>2690</v>
      </c>
      <c r="D9" s="57">
        <v>0.89048611111111109</v>
      </c>
      <c r="E9" s="37">
        <v>135</v>
      </c>
      <c r="F9" s="37">
        <v>96.9</v>
      </c>
      <c r="G9" s="37">
        <v>1597</v>
      </c>
      <c r="H9" s="37">
        <v>1572</v>
      </c>
      <c r="I9" s="37">
        <v>101.59</v>
      </c>
      <c r="J9" s="74" t="s">
        <v>2705</v>
      </c>
      <c r="K9" s="37">
        <f t="shared" si="0"/>
        <v>102</v>
      </c>
      <c r="L9" s="37">
        <f t="shared" si="1"/>
        <v>97</v>
      </c>
    </row>
    <row r="10" spans="1:12">
      <c r="A10" s="37" t="s">
        <v>2171</v>
      </c>
      <c r="B10" s="37" t="s">
        <v>2736</v>
      </c>
      <c r="C10" s="37" t="s">
        <v>2690</v>
      </c>
      <c r="D10" s="57">
        <v>0.72592592592592586</v>
      </c>
      <c r="E10" s="37">
        <v>125</v>
      </c>
      <c r="F10" s="37">
        <v>96.93</v>
      </c>
      <c r="G10" s="37">
        <v>1657</v>
      </c>
      <c r="H10" s="37">
        <v>1572</v>
      </c>
      <c r="I10" s="37">
        <v>105.41</v>
      </c>
      <c r="J10" s="74" t="s">
        <v>2707</v>
      </c>
      <c r="K10" s="37">
        <f t="shared" si="0"/>
        <v>105</v>
      </c>
      <c r="L10" s="37">
        <f t="shared" si="1"/>
        <v>97</v>
      </c>
    </row>
    <row r="11" spans="1:12">
      <c r="A11" s="37" t="s">
        <v>2788</v>
      </c>
      <c r="B11" s="37" t="s">
        <v>2736</v>
      </c>
      <c r="C11" s="37" t="s">
        <v>2690</v>
      </c>
      <c r="D11" s="57">
        <v>0.34681712962962963</v>
      </c>
      <c r="E11" s="37">
        <v>94</v>
      </c>
      <c r="F11" s="37">
        <v>64.95</v>
      </c>
      <c r="G11" s="37">
        <v>454</v>
      </c>
      <c r="H11" s="37">
        <v>1572</v>
      </c>
      <c r="I11" s="37">
        <v>28.88</v>
      </c>
      <c r="J11" s="74" t="s">
        <v>2789</v>
      </c>
      <c r="K11" s="37">
        <f t="shared" si="0"/>
        <v>29</v>
      </c>
      <c r="L11" s="37">
        <f t="shared" si="1"/>
        <v>65</v>
      </c>
    </row>
    <row r="12" spans="1:12">
      <c r="A12" s="37" t="s">
        <v>2369</v>
      </c>
      <c r="B12" s="37" t="s">
        <v>3446</v>
      </c>
      <c r="C12" s="37" t="s">
        <v>2690</v>
      </c>
      <c r="D12" s="57">
        <v>0.72077546296296291</v>
      </c>
      <c r="E12" s="37">
        <v>1431</v>
      </c>
      <c r="F12" s="37">
        <v>97.91</v>
      </c>
      <c r="G12" s="37">
        <v>1168</v>
      </c>
      <c r="H12" s="37">
        <v>1164</v>
      </c>
      <c r="I12" s="37">
        <v>100.34</v>
      </c>
      <c r="J12" s="74" t="s">
        <v>2714</v>
      </c>
      <c r="K12" s="37">
        <f t="shared" si="0"/>
        <v>100</v>
      </c>
      <c r="L12" s="37">
        <f t="shared" si="1"/>
        <v>98</v>
      </c>
    </row>
    <row r="13" spans="1:12">
      <c r="A13" s="37" t="s">
        <v>2371</v>
      </c>
      <c r="B13" s="37" t="s">
        <v>3446</v>
      </c>
      <c r="C13" s="37" t="s">
        <v>2690</v>
      </c>
      <c r="D13" s="57">
        <v>0.37663194444444442</v>
      </c>
      <c r="E13" s="37">
        <v>1283</v>
      </c>
      <c r="F13" s="37">
        <v>98.21</v>
      </c>
      <c r="G13" s="37">
        <v>940</v>
      </c>
      <c r="H13" s="37">
        <v>1164</v>
      </c>
      <c r="I13" s="37">
        <v>80.760000000000005</v>
      </c>
      <c r="J13" s="74" t="s">
        <v>2691</v>
      </c>
      <c r="K13" s="37">
        <f t="shared" si="0"/>
        <v>81</v>
      </c>
      <c r="L13" s="37">
        <f t="shared" si="1"/>
        <v>98</v>
      </c>
    </row>
    <row r="14" spans="1:12">
      <c r="A14" s="37" t="s">
        <v>2373</v>
      </c>
      <c r="B14" s="37" t="s">
        <v>3446</v>
      </c>
      <c r="C14" s="37" t="s">
        <v>2690</v>
      </c>
      <c r="D14" s="57">
        <v>0.34546296296296292</v>
      </c>
      <c r="E14" s="37">
        <v>1190</v>
      </c>
      <c r="F14" s="37">
        <v>100</v>
      </c>
      <c r="G14" s="37">
        <v>913</v>
      </c>
      <c r="H14" s="37">
        <v>1164</v>
      </c>
      <c r="I14" s="37">
        <v>78.44</v>
      </c>
      <c r="J14" s="74" t="s">
        <v>2709</v>
      </c>
      <c r="K14" s="37">
        <f t="shared" si="0"/>
        <v>78</v>
      </c>
      <c r="L14" s="37">
        <f t="shared" si="1"/>
        <v>100</v>
      </c>
    </row>
    <row r="15" spans="1:12">
      <c r="A15" s="37" t="s">
        <v>2372</v>
      </c>
      <c r="B15" s="37" t="s">
        <v>3446</v>
      </c>
      <c r="C15" s="37" t="s">
        <v>2690</v>
      </c>
      <c r="D15" s="57">
        <v>2.7685185185185188E-2</v>
      </c>
      <c r="E15" s="37">
        <v>1393</v>
      </c>
      <c r="F15" s="37">
        <v>98.04</v>
      </c>
      <c r="G15" s="37">
        <v>1044</v>
      </c>
      <c r="H15" s="37">
        <v>1164</v>
      </c>
      <c r="I15" s="37">
        <v>89.69</v>
      </c>
      <c r="J15" s="74" t="s">
        <v>2715</v>
      </c>
      <c r="K15" s="37">
        <f t="shared" si="0"/>
        <v>90</v>
      </c>
      <c r="L15" s="37">
        <f t="shared" si="1"/>
        <v>98</v>
      </c>
    </row>
    <row r="16" spans="1:12">
      <c r="A16" s="37" t="s">
        <v>2374</v>
      </c>
      <c r="B16" s="37" t="s">
        <v>3446</v>
      </c>
      <c r="C16" s="37" t="s">
        <v>2690</v>
      </c>
      <c r="D16" s="57">
        <v>0.60995370370370372</v>
      </c>
      <c r="E16" s="37">
        <v>1511</v>
      </c>
      <c r="F16" s="37">
        <v>98.81</v>
      </c>
      <c r="G16" s="37">
        <v>827</v>
      </c>
      <c r="H16" s="37">
        <v>1164</v>
      </c>
      <c r="I16" s="37">
        <v>71.05</v>
      </c>
      <c r="J16" s="74" t="s">
        <v>2703</v>
      </c>
      <c r="K16" s="37">
        <f t="shared" si="0"/>
        <v>71</v>
      </c>
      <c r="L16" s="37">
        <f t="shared" si="1"/>
        <v>99</v>
      </c>
    </row>
    <row r="17" spans="1:14">
      <c r="A17" s="37" t="s">
        <v>2380</v>
      </c>
      <c r="B17" s="37" t="s">
        <v>2736</v>
      </c>
      <c r="C17" s="37" t="s">
        <v>2690</v>
      </c>
      <c r="D17" s="57">
        <v>0.20315972222222223</v>
      </c>
      <c r="E17" s="37">
        <v>29</v>
      </c>
      <c r="F17" s="37">
        <v>96.54</v>
      </c>
      <c r="G17" s="37">
        <v>276</v>
      </c>
      <c r="H17" s="37">
        <v>524</v>
      </c>
      <c r="I17" s="37">
        <v>52.67</v>
      </c>
      <c r="J17" s="74" t="s">
        <v>2783</v>
      </c>
      <c r="K17" s="37">
        <f t="shared" si="0"/>
        <v>53</v>
      </c>
      <c r="L17" s="37">
        <f t="shared" si="1"/>
        <v>97</v>
      </c>
    </row>
    <row r="18" spans="1:14">
      <c r="A18" s="37" t="s">
        <v>2238</v>
      </c>
      <c r="B18" s="37" t="s">
        <v>2736</v>
      </c>
      <c r="C18" s="37" t="s">
        <v>2690</v>
      </c>
      <c r="D18" s="57">
        <v>0.13048611111111111</v>
      </c>
      <c r="E18" s="37">
        <v>19</v>
      </c>
      <c r="F18" s="37">
        <v>96.65</v>
      </c>
      <c r="G18" s="37">
        <v>170</v>
      </c>
      <c r="H18" s="37">
        <v>524</v>
      </c>
      <c r="I18" s="37">
        <v>32.44</v>
      </c>
      <c r="J18" s="74" t="s">
        <v>2712</v>
      </c>
      <c r="K18" s="37">
        <f t="shared" si="0"/>
        <v>32</v>
      </c>
      <c r="L18" s="37">
        <f t="shared" si="1"/>
        <v>97</v>
      </c>
      <c r="M18" s="1"/>
      <c r="N18" s="1"/>
    </row>
    <row r="19" spans="1:14">
      <c r="A19" s="37" t="s">
        <v>2380</v>
      </c>
      <c r="B19" s="37" t="s">
        <v>2736</v>
      </c>
      <c r="C19" s="37" t="s">
        <v>2692</v>
      </c>
      <c r="D19" s="57">
        <v>0.16611111111111113</v>
      </c>
      <c r="E19" s="37">
        <v>397</v>
      </c>
      <c r="F19" s="37">
        <v>98.22</v>
      </c>
      <c r="G19" s="37">
        <v>5154</v>
      </c>
      <c r="H19" s="37">
        <v>4800</v>
      </c>
      <c r="I19" s="37">
        <v>107.38</v>
      </c>
      <c r="J19" s="74" t="s">
        <v>2783</v>
      </c>
      <c r="K19" s="37">
        <f t="shared" si="0"/>
        <v>107</v>
      </c>
      <c r="L19" s="37">
        <f t="shared" si="1"/>
        <v>98</v>
      </c>
      <c r="M19" s="1"/>
      <c r="N19" s="1"/>
    </row>
    <row r="20" spans="1:14">
      <c r="A20" s="37" t="s">
        <v>2375</v>
      </c>
      <c r="B20" s="37" t="s">
        <v>2736</v>
      </c>
      <c r="C20" s="37" t="s">
        <v>2692</v>
      </c>
      <c r="D20" s="57">
        <v>0.29043981481481479</v>
      </c>
      <c r="E20" s="37">
        <v>651</v>
      </c>
      <c r="F20" s="37">
        <v>97.51</v>
      </c>
      <c r="G20" s="37">
        <v>8110</v>
      </c>
      <c r="H20" s="37">
        <v>7200</v>
      </c>
      <c r="I20" s="37">
        <v>112.64</v>
      </c>
      <c r="J20" s="74" t="s">
        <v>2698</v>
      </c>
      <c r="K20" s="37">
        <f t="shared" si="0"/>
        <v>113</v>
      </c>
      <c r="L20" s="37">
        <f t="shared" si="1"/>
        <v>98</v>
      </c>
      <c r="M20" s="1"/>
      <c r="N20" s="1"/>
    </row>
    <row r="21" spans="1:14">
      <c r="A21" s="37" t="s">
        <v>2370</v>
      </c>
      <c r="B21" s="37" t="s">
        <v>2736</v>
      </c>
      <c r="C21" s="37" t="s">
        <v>2692</v>
      </c>
      <c r="D21" s="57">
        <v>0.37304398148148149</v>
      </c>
      <c r="E21" s="37">
        <v>578</v>
      </c>
      <c r="F21" s="37">
        <v>98.77</v>
      </c>
      <c r="G21" s="37">
        <v>7673</v>
      </c>
      <c r="H21" s="37">
        <v>7200</v>
      </c>
      <c r="I21" s="37">
        <v>106.57</v>
      </c>
      <c r="J21" s="74" t="s">
        <v>2719</v>
      </c>
      <c r="K21" s="37">
        <f t="shared" si="0"/>
        <v>107</v>
      </c>
      <c r="L21" s="37">
        <f t="shared" si="1"/>
        <v>99</v>
      </c>
      <c r="M21" s="1"/>
      <c r="N21" s="1"/>
    </row>
    <row r="22" spans="1:14">
      <c r="A22" s="37" t="s">
        <v>2376</v>
      </c>
      <c r="B22" s="37" t="s">
        <v>2736</v>
      </c>
      <c r="C22" s="37" t="s">
        <v>2692</v>
      </c>
      <c r="D22" s="57">
        <v>0.3454861111111111</v>
      </c>
      <c r="E22" s="37">
        <v>525</v>
      </c>
      <c r="F22" s="37">
        <v>97.16</v>
      </c>
      <c r="G22" s="37">
        <v>7408</v>
      </c>
      <c r="H22" s="37">
        <v>7200</v>
      </c>
      <c r="I22" s="37">
        <v>102.89</v>
      </c>
      <c r="J22" s="74" t="s">
        <v>2717</v>
      </c>
      <c r="K22" s="37">
        <f t="shared" si="0"/>
        <v>103</v>
      </c>
      <c r="L22" s="37">
        <f t="shared" si="1"/>
        <v>97</v>
      </c>
      <c r="M22" s="1"/>
      <c r="N22" s="1"/>
    </row>
    <row r="23" spans="1:14">
      <c r="A23" s="37" t="s">
        <v>2377</v>
      </c>
      <c r="B23" s="37" t="s">
        <v>2736</v>
      </c>
      <c r="C23" s="37" t="s">
        <v>2692</v>
      </c>
      <c r="D23" s="57">
        <v>0.15640046296296298</v>
      </c>
      <c r="E23" s="37">
        <v>541</v>
      </c>
      <c r="F23" s="37">
        <v>98.29</v>
      </c>
      <c r="G23" s="37">
        <v>7438</v>
      </c>
      <c r="H23" s="37">
        <v>7200</v>
      </c>
      <c r="I23" s="37">
        <v>103.31</v>
      </c>
      <c r="J23" s="74" t="s">
        <v>2720</v>
      </c>
      <c r="K23" s="37">
        <f t="shared" si="0"/>
        <v>103</v>
      </c>
      <c r="L23" s="37">
        <f t="shared" si="1"/>
        <v>98</v>
      </c>
      <c r="M23" s="1"/>
      <c r="N23" s="1"/>
    </row>
    <row r="24" spans="1:14">
      <c r="A24" s="37" t="s">
        <v>2238</v>
      </c>
      <c r="B24" s="37" t="s">
        <v>2736</v>
      </c>
      <c r="C24" s="37" t="s">
        <v>2692</v>
      </c>
      <c r="D24" s="57">
        <v>0.19339120370370369</v>
      </c>
      <c r="E24" s="37">
        <v>324</v>
      </c>
      <c r="F24" s="37">
        <v>97.97</v>
      </c>
      <c r="G24" s="37">
        <v>4626</v>
      </c>
      <c r="H24" s="37">
        <v>4800</v>
      </c>
      <c r="I24" s="37">
        <v>96.38</v>
      </c>
      <c r="J24" s="74" t="s">
        <v>2712</v>
      </c>
      <c r="K24" s="37">
        <f t="shared" si="0"/>
        <v>96</v>
      </c>
      <c r="L24" s="37">
        <f t="shared" si="1"/>
        <v>98</v>
      </c>
      <c r="M24" s="1"/>
      <c r="N24" s="1"/>
    </row>
    <row r="25" spans="1:14">
      <c r="A25" s="37" t="s">
        <v>2378</v>
      </c>
      <c r="B25" s="37" t="s">
        <v>3446</v>
      </c>
      <c r="C25" s="37" t="s">
        <v>2692</v>
      </c>
      <c r="D25" s="57">
        <v>0.38186342592592593</v>
      </c>
      <c r="E25" s="37">
        <v>3348</v>
      </c>
      <c r="F25" s="37">
        <v>98.69</v>
      </c>
      <c r="G25" s="37">
        <v>4330</v>
      </c>
      <c r="H25" s="37">
        <v>4046</v>
      </c>
      <c r="I25" s="37">
        <v>107.02</v>
      </c>
      <c r="J25" s="74" t="s">
        <v>2784</v>
      </c>
      <c r="K25" s="37">
        <f t="shared" si="0"/>
        <v>107</v>
      </c>
      <c r="L25" s="37">
        <f t="shared" si="1"/>
        <v>99</v>
      </c>
      <c r="M25" s="1"/>
      <c r="N25" s="1"/>
    </row>
    <row r="26" spans="1:14">
      <c r="A26" s="37" t="s">
        <v>2379</v>
      </c>
      <c r="B26" s="37" t="s">
        <v>3446</v>
      </c>
      <c r="C26" s="37" t="s">
        <v>2692</v>
      </c>
      <c r="D26" s="57">
        <v>0.20315972222222223</v>
      </c>
      <c r="E26" s="37">
        <v>3641</v>
      </c>
      <c r="F26" s="37">
        <v>98.41</v>
      </c>
      <c r="G26" s="37">
        <v>2240</v>
      </c>
      <c r="H26" s="37">
        <v>4046</v>
      </c>
      <c r="I26" s="37">
        <v>55.36</v>
      </c>
      <c r="J26" s="74" t="s">
        <v>2704</v>
      </c>
      <c r="K26" s="37">
        <f t="shared" si="0"/>
        <v>55</v>
      </c>
      <c r="L26" s="37">
        <f t="shared" si="1"/>
        <v>98</v>
      </c>
    </row>
  </sheetData>
  <hyperlinks>
    <hyperlink ref="J2" r:id="rId1" xr:uid="{EB6123FC-49AE-4806-BD4C-F06D5FC0748A}"/>
    <hyperlink ref="J3" r:id="rId2" xr:uid="{719857E7-9EC9-41A8-849F-BC86A05B48D9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A5619-B222-49CB-AC3E-0BDD822FC482}">
  <dimension ref="A1:F33"/>
  <sheetViews>
    <sheetView workbookViewId="0">
      <selection activeCell="I31" sqref="I31"/>
    </sheetView>
  </sheetViews>
  <sheetFormatPr defaultRowHeight="14.4"/>
  <cols>
    <col min="1" max="1" width="13.5546875" customWidth="1"/>
    <col min="2" max="2" width="15.88671875" customWidth="1"/>
    <col min="3" max="3" width="16.88671875" customWidth="1"/>
    <col min="4" max="4" width="27.5546875" customWidth="1"/>
    <col min="5" max="5" width="13.44140625" customWidth="1"/>
  </cols>
  <sheetData>
    <row r="1" spans="1:6">
      <c r="A1" s="140" t="s">
        <v>2696</v>
      </c>
      <c r="B1" s="140" t="s">
        <v>2697</v>
      </c>
      <c r="C1" s="37" t="s">
        <v>3544</v>
      </c>
      <c r="D1" s="37" t="s">
        <v>3545</v>
      </c>
      <c r="E1" t="s">
        <v>3546</v>
      </c>
      <c r="F1" t="s">
        <v>3503</v>
      </c>
    </row>
    <row r="2" spans="1:6">
      <c r="A2" s="37">
        <v>112.68</v>
      </c>
      <c r="B2" s="37">
        <v>94.44</v>
      </c>
      <c r="C2" s="141" t="s">
        <v>2909</v>
      </c>
      <c r="D2" s="142" t="s">
        <v>2713</v>
      </c>
      <c r="E2" s="37">
        <f>ROUND(A2,0)</f>
        <v>113</v>
      </c>
      <c r="F2" s="37">
        <f>ROUND(B2,0)</f>
        <v>94</v>
      </c>
    </row>
    <row r="3" spans="1:6">
      <c r="A3" s="37">
        <v>111.53</v>
      </c>
      <c r="B3" s="37">
        <v>95.76</v>
      </c>
      <c r="C3" s="141" t="s">
        <v>2911</v>
      </c>
      <c r="D3" s="142" t="s">
        <v>2700</v>
      </c>
      <c r="E3" s="37">
        <f t="shared" ref="E3:E24" si="0">ROUND(A3,0)</f>
        <v>112</v>
      </c>
      <c r="F3" s="37">
        <f t="shared" ref="F3:F24" si="1">ROUND(B3,0)</f>
        <v>96</v>
      </c>
    </row>
    <row r="4" spans="1:6">
      <c r="A4" s="37">
        <v>120.4</v>
      </c>
      <c r="B4" s="37">
        <v>96.5</v>
      </c>
      <c r="C4" s="141" t="s">
        <v>2967</v>
      </c>
      <c r="D4" s="142" t="s">
        <v>2705</v>
      </c>
      <c r="E4" s="37">
        <f t="shared" si="0"/>
        <v>120</v>
      </c>
      <c r="F4" s="37">
        <f t="shared" si="1"/>
        <v>97</v>
      </c>
    </row>
    <row r="5" spans="1:6">
      <c r="A5" s="37">
        <v>120.2</v>
      </c>
      <c r="B5" s="37">
        <v>98.46</v>
      </c>
      <c r="C5" s="141" t="s">
        <v>2912</v>
      </c>
      <c r="D5" s="142" t="s">
        <v>2708</v>
      </c>
      <c r="E5" s="37">
        <f t="shared" si="0"/>
        <v>120</v>
      </c>
      <c r="F5" s="37">
        <f t="shared" si="1"/>
        <v>98</v>
      </c>
    </row>
    <row r="6" spans="1:6">
      <c r="A6" s="37">
        <v>100.7</v>
      </c>
      <c r="B6" s="37">
        <v>97.19</v>
      </c>
      <c r="C6" s="141" t="s">
        <v>2913</v>
      </c>
      <c r="D6" s="142" t="s">
        <v>2706</v>
      </c>
      <c r="E6" s="37">
        <f t="shared" si="0"/>
        <v>101</v>
      </c>
      <c r="F6" s="37">
        <f t="shared" si="1"/>
        <v>97</v>
      </c>
    </row>
    <row r="7" spans="1:6">
      <c r="A7" s="37">
        <v>110.19</v>
      </c>
      <c r="B7" s="37">
        <v>98.68</v>
      </c>
      <c r="C7" s="141" t="s">
        <v>2914</v>
      </c>
      <c r="D7" s="142" t="s">
        <v>2711</v>
      </c>
      <c r="E7" s="37">
        <f t="shared" si="0"/>
        <v>110</v>
      </c>
      <c r="F7" s="37">
        <f t="shared" si="1"/>
        <v>99</v>
      </c>
    </row>
    <row r="8" spans="1:6">
      <c r="A8" s="37">
        <v>116.57</v>
      </c>
      <c r="B8" s="37">
        <v>98.06</v>
      </c>
      <c r="C8" s="141" t="s">
        <v>2916</v>
      </c>
      <c r="D8" s="142" t="s">
        <v>2719</v>
      </c>
      <c r="E8" s="37">
        <f t="shared" si="0"/>
        <v>117</v>
      </c>
      <c r="F8" s="37">
        <f t="shared" si="1"/>
        <v>98</v>
      </c>
    </row>
    <row r="9" spans="1:6">
      <c r="A9" s="37">
        <v>106.54</v>
      </c>
      <c r="B9" s="37">
        <v>99.01</v>
      </c>
      <c r="C9" s="141" t="s">
        <v>2917</v>
      </c>
      <c r="D9" s="142" t="s">
        <v>2715</v>
      </c>
      <c r="E9" s="37">
        <f t="shared" si="0"/>
        <v>107</v>
      </c>
      <c r="F9" s="37">
        <f t="shared" si="1"/>
        <v>99</v>
      </c>
    </row>
    <row r="10" spans="1:6">
      <c r="A10" s="37">
        <v>95.93</v>
      </c>
      <c r="B10" s="37">
        <v>95.67</v>
      </c>
      <c r="C10" s="141" t="s">
        <v>2918</v>
      </c>
      <c r="D10" s="142" t="s">
        <v>2691</v>
      </c>
      <c r="E10" s="37">
        <f t="shared" si="0"/>
        <v>96</v>
      </c>
      <c r="F10" s="37">
        <f t="shared" si="1"/>
        <v>96</v>
      </c>
    </row>
    <row r="11" spans="1:6">
      <c r="A11" s="37">
        <v>123.92</v>
      </c>
      <c r="B11" s="37">
        <v>96.38</v>
      </c>
      <c r="C11" s="141" t="s">
        <v>2919</v>
      </c>
      <c r="D11" s="142" t="s">
        <v>2718</v>
      </c>
      <c r="E11" s="37">
        <f t="shared" si="0"/>
        <v>124</v>
      </c>
      <c r="F11" s="37">
        <f t="shared" si="1"/>
        <v>96</v>
      </c>
    </row>
    <row r="12" spans="1:6">
      <c r="A12" s="37">
        <v>101.91</v>
      </c>
      <c r="B12" s="37">
        <v>98.63</v>
      </c>
      <c r="C12" s="141" t="s">
        <v>2920</v>
      </c>
      <c r="D12" s="142" t="s">
        <v>2698</v>
      </c>
      <c r="E12" s="37">
        <f t="shared" si="0"/>
        <v>102</v>
      </c>
      <c r="F12" s="37">
        <f t="shared" si="1"/>
        <v>99</v>
      </c>
    </row>
    <row r="13" spans="1:6">
      <c r="A13" s="37">
        <v>107.81</v>
      </c>
      <c r="B13" s="37">
        <v>98.03</v>
      </c>
      <c r="C13" s="141" t="s">
        <v>2921</v>
      </c>
      <c r="D13" s="142" t="s">
        <v>2702</v>
      </c>
      <c r="E13" s="37">
        <f t="shared" si="0"/>
        <v>108</v>
      </c>
      <c r="F13" s="37">
        <f t="shared" si="1"/>
        <v>98</v>
      </c>
    </row>
    <row r="14" spans="1:6">
      <c r="A14" s="37">
        <v>104.7</v>
      </c>
      <c r="B14" s="37">
        <v>98.99</v>
      </c>
      <c r="C14" s="141" t="s">
        <v>2922</v>
      </c>
      <c r="D14" s="142" t="s">
        <v>2717</v>
      </c>
      <c r="E14" s="37">
        <f t="shared" si="0"/>
        <v>105</v>
      </c>
      <c r="F14" s="37">
        <f t="shared" si="1"/>
        <v>99</v>
      </c>
    </row>
    <row r="15" spans="1:6">
      <c r="A15" s="37">
        <v>96.67</v>
      </c>
      <c r="B15" s="37">
        <v>97.03</v>
      </c>
      <c r="C15" s="141" t="s">
        <v>2924</v>
      </c>
      <c r="D15" s="142" t="s">
        <v>2709</v>
      </c>
      <c r="E15" s="37">
        <f t="shared" si="0"/>
        <v>97</v>
      </c>
      <c r="F15" s="37">
        <f t="shared" si="1"/>
        <v>97</v>
      </c>
    </row>
    <row r="16" spans="1:6">
      <c r="A16" s="37">
        <v>102.41</v>
      </c>
      <c r="B16" s="37">
        <v>98.73</v>
      </c>
      <c r="C16" s="141" t="s">
        <v>3417</v>
      </c>
      <c r="D16" s="142" t="s">
        <v>2784</v>
      </c>
      <c r="E16" s="37">
        <f t="shared" si="0"/>
        <v>102</v>
      </c>
      <c r="F16" s="37">
        <f t="shared" si="1"/>
        <v>99</v>
      </c>
    </row>
    <row r="17" spans="1:6">
      <c r="A17" s="37">
        <v>104.46</v>
      </c>
      <c r="B17" s="37">
        <v>98.75</v>
      </c>
      <c r="C17" s="141" t="s">
        <v>2926</v>
      </c>
      <c r="D17" s="142" t="s">
        <v>2720</v>
      </c>
      <c r="E17" s="37">
        <f t="shared" si="0"/>
        <v>104</v>
      </c>
      <c r="F17" s="37">
        <f t="shared" si="1"/>
        <v>99</v>
      </c>
    </row>
    <row r="18" spans="1:6">
      <c r="A18" s="37">
        <v>124.98</v>
      </c>
      <c r="B18" s="37">
        <v>97.87</v>
      </c>
      <c r="C18" s="141" t="s">
        <v>2927</v>
      </c>
      <c r="D18" s="142" t="s">
        <v>2714</v>
      </c>
      <c r="E18" s="37">
        <f t="shared" si="0"/>
        <v>125</v>
      </c>
      <c r="F18" s="37">
        <f t="shared" si="1"/>
        <v>98</v>
      </c>
    </row>
    <row r="19" spans="1:6">
      <c r="A19" s="37">
        <v>69.98</v>
      </c>
      <c r="B19" s="37">
        <v>81.400000000000006</v>
      </c>
      <c r="C19" s="141" t="s">
        <v>3424</v>
      </c>
      <c r="D19" s="142" t="s">
        <v>2789</v>
      </c>
      <c r="E19" s="37">
        <f t="shared" si="0"/>
        <v>70</v>
      </c>
      <c r="F19" s="37">
        <f t="shared" si="1"/>
        <v>81</v>
      </c>
    </row>
    <row r="20" spans="1:6">
      <c r="A20" s="37">
        <v>127.56</v>
      </c>
      <c r="B20" s="37">
        <v>96.69</v>
      </c>
      <c r="C20" s="141" t="s">
        <v>2929</v>
      </c>
      <c r="D20" s="142" t="s">
        <v>2707</v>
      </c>
      <c r="E20" s="37">
        <f t="shared" si="0"/>
        <v>128</v>
      </c>
      <c r="F20" s="37">
        <f t="shared" si="1"/>
        <v>97</v>
      </c>
    </row>
    <row r="21" spans="1:6">
      <c r="A21" s="37">
        <v>87.03</v>
      </c>
      <c r="B21" s="37">
        <v>97.69</v>
      </c>
      <c r="C21" s="141" t="s">
        <v>2930</v>
      </c>
      <c r="D21" s="142" t="s">
        <v>2703</v>
      </c>
      <c r="E21" s="37">
        <f t="shared" si="0"/>
        <v>87</v>
      </c>
      <c r="F21" s="37">
        <f t="shared" si="1"/>
        <v>98</v>
      </c>
    </row>
    <row r="22" spans="1:6">
      <c r="A22" s="37">
        <v>98.78</v>
      </c>
      <c r="B22" s="37">
        <v>98.85</v>
      </c>
      <c r="C22" s="141" t="s">
        <v>2931</v>
      </c>
      <c r="D22" s="142" t="s">
        <v>2712</v>
      </c>
      <c r="E22" s="37">
        <f t="shared" si="0"/>
        <v>99</v>
      </c>
      <c r="F22" s="37">
        <f t="shared" si="1"/>
        <v>99</v>
      </c>
    </row>
    <row r="23" spans="1:6">
      <c r="A23" s="37">
        <v>123.83</v>
      </c>
      <c r="B23" s="37">
        <v>98.46</v>
      </c>
      <c r="C23" s="141" t="s">
        <v>2932</v>
      </c>
      <c r="D23" s="142" t="s">
        <v>2704</v>
      </c>
      <c r="E23" s="37">
        <f t="shared" si="0"/>
        <v>124</v>
      </c>
      <c r="F23" s="37">
        <f t="shared" si="1"/>
        <v>98</v>
      </c>
    </row>
    <row r="24" spans="1:6">
      <c r="A24" s="37">
        <v>111.68</v>
      </c>
      <c r="B24" s="37">
        <v>98.69</v>
      </c>
      <c r="C24" s="141" t="s">
        <v>3018</v>
      </c>
      <c r="D24" s="142" t="s">
        <v>2783</v>
      </c>
      <c r="E24" s="37">
        <f t="shared" si="0"/>
        <v>112</v>
      </c>
      <c r="F24" s="37">
        <f t="shared" si="1"/>
        <v>99</v>
      </c>
    </row>
    <row r="29" spans="1:6">
      <c r="E29" s="6"/>
      <c r="F29" s="6"/>
    </row>
    <row r="30" spans="1:6">
      <c r="E30" s="6"/>
      <c r="F30" s="6"/>
    </row>
    <row r="31" spans="1:6">
      <c r="E31" s="6"/>
      <c r="F31" s="6"/>
    </row>
    <row r="32" spans="1:6">
      <c r="E32" s="6"/>
      <c r="F32" s="6"/>
    </row>
    <row r="33" spans="5:6">
      <c r="E33" s="6"/>
      <c r="F33" s="6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AE075-2D4F-4680-AE35-1C076179F6A5}">
  <dimension ref="A1:N24"/>
  <sheetViews>
    <sheetView workbookViewId="0">
      <selection activeCell="M26" sqref="M26"/>
    </sheetView>
  </sheetViews>
  <sheetFormatPr defaultRowHeight="14.4"/>
  <cols>
    <col min="2" max="2" width="15.109375" customWidth="1"/>
    <col min="3" max="3" width="14" customWidth="1"/>
    <col min="4" max="4" width="16" customWidth="1"/>
    <col min="5" max="5" width="17.88671875" customWidth="1"/>
    <col min="6" max="6" width="23.88671875" customWidth="1"/>
    <col min="7" max="7" width="32.6640625" customWidth="1"/>
    <col min="9" max="9" width="11.6640625" customWidth="1"/>
    <col min="10" max="11" width="10.88671875" customWidth="1"/>
    <col min="12" max="12" width="11" customWidth="1"/>
    <col min="14" max="14" width="17" customWidth="1"/>
  </cols>
  <sheetData>
    <row r="1" spans="1:14">
      <c r="A1" t="s">
        <v>2774</v>
      </c>
      <c r="B1" s="128" t="s">
        <v>2394</v>
      </c>
      <c r="C1" s="128" t="s">
        <v>2395</v>
      </c>
      <c r="D1" s="129" t="s">
        <v>2697</v>
      </c>
      <c r="E1" s="130" t="s">
        <v>3506</v>
      </c>
      <c r="F1" t="s">
        <v>2782</v>
      </c>
      <c r="G1" t="s">
        <v>3544</v>
      </c>
      <c r="H1" t="s">
        <v>2724</v>
      </c>
      <c r="I1" t="s">
        <v>3547</v>
      </c>
      <c r="J1" t="s">
        <v>2786</v>
      </c>
      <c r="K1" t="s">
        <v>3548</v>
      </c>
      <c r="L1" t="s">
        <v>3549</v>
      </c>
      <c r="M1" t="s">
        <v>3550</v>
      </c>
      <c r="N1" t="s">
        <v>3551</v>
      </c>
    </row>
    <row r="2" spans="1:14">
      <c r="A2">
        <v>1</v>
      </c>
      <c r="B2">
        <v>2334</v>
      </c>
      <c r="C2">
        <v>2285</v>
      </c>
      <c r="D2">
        <v>98.07</v>
      </c>
      <c r="E2">
        <v>97.9</v>
      </c>
      <c r="F2" t="s">
        <v>2704</v>
      </c>
      <c r="G2" t="s">
        <v>2932</v>
      </c>
      <c r="H2" t="s">
        <v>3271</v>
      </c>
      <c r="I2" s="131" t="s">
        <v>2379</v>
      </c>
      <c r="J2" s="1">
        <v>7.2581018518518517E-2</v>
      </c>
      <c r="K2">
        <v>1647</v>
      </c>
      <c r="L2">
        <f>ROUND(D2,0)</f>
        <v>98</v>
      </c>
      <c r="M2">
        <f>ROUND(E2,0)</f>
        <v>98</v>
      </c>
      <c r="N2" t="s">
        <v>3446</v>
      </c>
    </row>
    <row r="3" spans="1:14">
      <c r="A3">
        <v>2</v>
      </c>
      <c r="B3">
        <v>1140</v>
      </c>
      <c r="C3">
        <v>1258</v>
      </c>
      <c r="D3">
        <v>98.89</v>
      </c>
      <c r="E3">
        <v>110.35</v>
      </c>
      <c r="F3" t="s">
        <v>2709</v>
      </c>
      <c r="G3" t="s">
        <v>2924</v>
      </c>
      <c r="H3" t="s">
        <v>2690</v>
      </c>
      <c r="I3" s="132" t="s">
        <v>2373</v>
      </c>
      <c r="J3" s="1">
        <v>0.20717592592592593</v>
      </c>
      <c r="K3">
        <v>958</v>
      </c>
      <c r="L3">
        <f t="shared" ref="L3:L24" si="0">ROUND(D3,0)</f>
        <v>99</v>
      </c>
      <c r="M3">
        <f t="shared" ref="M3:M24" si="1">ROUND(E3,0)</f>
        <v>110</v>
      </c>
      <c r="N3" t="s">
        <v>2737</v>
      </c>
    </row>
    <row r="4" spans="1:14">
      <c r="A4">
        <v>3</v>
      </c>
      <c r="B4">
        <v>2932</v>
      </c>
      <c r="C4">
        <v>2762</v>
      </c>
      <c r="D4">
        <v>98.36</v>
      </c>
      <c r="E4">
        <v>94.2</v>
      </c>
      <c r="F4" t="s">
        <v>2784</v>
      </c>
      <c r="G4" t="s">
        <v>3417</v>
      </c>
      <c r="H4" t="s">
        <v>2692</v>
      </c>
      <c r="I4" s="132" t="s">
        <v>2378</v>
      </c>
      <c r="J4" s="1">
        <v>5.4988425925925927E-2</v>
      </c>
      <c r="K4">
        <v>2286</v>
      </c>
      <c r="L4">
        <f t="shared" si="0"/>
        <v>98</v>
      </c>
      <c r="M4">
        <f t="shared" si="1"/>
        <v>94</v>
      </c>
      <c r="N4" t="s">
        <v>2737</v>
      </c>
    </row>
    <row r="5" spans="1:14">
      <c r="A5">
        <v>4</v>
      </c>
      <c r="B5">
        <v>8550</v>
      </c>
      <c r="C5">
        <v>10231</v>
      </c>
      <c r="D5">
        <v>98.81</v>
      </c>
      <c r="E5">
        <v>119.66</v>
      </c>
      <c r="F5" t="s">
        <v>2720</v>
      </c>
      <c r="G5" t="s">
        <v>2926</v>
      </c>
      <c r="H5" t="s">
        <v>2692</v>
      </c>
      <c r="I5" s="132" t="s">
        <v>2377</v>
      </c>
      <c r="J5" s="1">
        <v>7.991898148148148E-2</v>
      </c>
      <c r="K5">
        <v>904</v>
      </c>
      <c r="L5">
        <f t="shared" si="0"/>
        <v>99</v>
      </c>
      <c r="M5">
        <f t="shared" si="1"/>
        <v>120</v>
      </c>
      <c r="N5" t="s">
        <v>2736</v>
      </c>
    </row>
    <row r="6" spans="1:14">
      <c r="A6">
        <v>5</v>
      </c>
      <c r="B6">
        <v>6150</v>
      </c>
      <c r="C6">
        <v>8238</v>
      </c>
      <c r="D6">
        <v>99.05</v>
      </c>
      <c r="E6">
        <v>133.94999999999999</v>
      </c>
      <c r="F6" t="s">
        <v>2783</v>
      </c>
      <c r="G6" t="s">
        <v>3018</v>
      </c>
      <c r="H6" t="s">
        <v>2692</v>
      </c>
      <c r="I6" s="132" t="s">
        <v>2380</v>
      </c>
      <c r="J6" s="1">
        <v>7.4907407407407409E-2</v>
      </c>
      <c r="K6">
        <v>812</v>
      </c>
      <c r="L6">
        <f t="shared" si="0"/>
        <v>99</v>
      </c>
      <c r="M6">
        <f t="shared" si="1"/>
        <v>134</v>
      </c>
      <c r="N6" t="s">
        <v>2736</v>
      </c>
    </row>
    <row r="7" spans="1:14">
      <c r="A7">
        <v>6</v>
      </c>
      <c r="B7">
        <v>8550</v>
      </c>
      <c r="C7">
        <v>11011</v>
      </c>
      <c r="D7">
        <v>97.84</v>
      </c>
      <c r="E7">
        <v>128.78</v>
      </c>
      <c r="F7" t="s">
        <v>2719</v>
      </c>
      <c r="G7" t="s">
        <v>2916</v>
      </c>
      <c r="H7" t="s">
        <v>2692</v>
      </c>
      <c r="I7" s="132" t="s">
        <v>2370</v>
      </c>
      <c r="J7" s="1">
        <v>0.12990740740740742</v>
      </c>
      <c r="K7">
        <v>964</v>
      </c>
      <c r="L7">
        <f t="shared" si="0"/>
        <v>98</v>
      </c>
      <c r="M7">
        <f t="shared" si="1"/>
        <v>129</v>
      </c>
      <c r="N7" t="s">
        <v>2736</v>
      </c>
    </row>
    <row r="8" spans="1:14">
      <c r="A8">
        <v>7</v>
      </c>
      <c r="B8">
        <v>8550</v>
      </c>
      <c r="C8">
        <v>10316</v>
      </c>
      <c r="D8">
        <v>98.45</v>
      </c>
      <c r="E8">
        <v>120.65</v>
      </c>
      <c r="F8" t="s">
        <v>2698</v>
      </c>
      <c r="G8" t="s">
        <v>2920</v>
      </c>
      <c r="H8" t="s">
        <v>2692</v>
      </c>
      <c r="I8" s="132" t="s">
        <v>2375</v>
      </c>
      <c r="J8" s="1">
        <v>7.9583333333333339E-2</v>
      </c>
      <c r="K8">
        <v>861</v>
      </c>
      <c r="L8">
        <f t="shared" si="0"/>
        <v>98</v>
      </c>
      <c r="M8">
        <f t="shared" si="1"/>
        <v>121</v>
      </c>
      <c r="N8" t="s">
        <v>2736</v>
      </c>
    </row>
    <row r="9" spans="1:14">
      <c r="A9">
        <v>8</v>
      </c>
      <c r="B9">
        <v>1428</v>
      </c>
      <c r="C9">
        <v>1629</v>
      </c>
      <c r="D9">
        <v>97.77</v>
      </c>
      <c r="E9">
        <v>114.08</v>
      </c>
      <c r="F9" t="s">
        <v>2714</v>
      </c>
      <c r="G9" t="s">
        <v>2927</v>
      </c>
      <c r="H9" t="s">
        <v>3271</v>
      </c>
      <c r="I9" s="132" t="s">
        <v>2369</v>
      </c>
      <c r="J9" s="1">
        <v>0.22454861111111113</v>
      </c>
      <c r="K9">
        <v>94</v>
      </c>
      <c r="L9">
        <f t="shared" si="0"/>
        <v>98</v>
      </c>
      <c r="M9">
        <f t="shared" si="1"/>
        <v>114</v>
      </c>
      <c r="N9" t="s">
        <v>3446</v>
      </c>
    </row>
    <row r="10" spans="1:14">
      <c r="A10">
        <v>9</v>
      </c>
      <c r="B10">
        <v>1867</v>
      </c>
      <c r="C10">
        <v>2130</v>
      </c>
      <c r="D10">
        <v>98.09</v>
      </c>
      <c r="E10">
        <v>114.09</v>
      </c>
      <c r="F10" t="s">
        <v>2711</v>
      </c>
      <c r="G10" t="s">
        <v>2914</v>
      </c>
      <c r="H10" t="s">
        <v>2690</v>
      </c>
      <c r="I10" s="132" t="s">
        <v>2363</v>
      </c>
      <c r="J10" s="1">
        <v>0.17413194444444444</v>
      </c>
      <c r="K10">
        <v>190</v>
      </c>
      <c r="L10">
        <f t="shared" si="0"/>
        <v>98</v>
      </c>
      <c r="M10">
        <f t="shared" si="1"/>
        <v>114</v>
      </c>
      <c r="N10" t="s">
        <v>2736</v>
      </c>
    </row>
    <row r="11" spans="1:14">
      <c r="A11">
        <v>10</v>
      </c>
      <c r="B11">
        <v>1140</v>
      </c>
      <c r="C11">
        <v>1274</v>
      </c>
      <c r="D11">
        <v>99.22</v>
      </c>
      <c r="E11">
        <v>111.75</v>
      </c>
      <c r="F11" t="s">
        <v>2715</v>
      </c>
      <c r="G11" t="s">
        <v>2917</v>
      </c>
      <c r="H11" t="s">
        <v>2690</v>
      </c>
      <c r="I11" s="132" t="s">
        <v>2372</v>
      </c>
      <c r="J11" s="1">
        <v>0.25521990740740741</v>
      </c>
      <c r="K11">
        <v>787</v>
      </c>
      <c r="L11">
        <f t="shared" si="0"/>
        <v>99</v>
      </c>
      <c r="M11">
        <f t="shared" si="1"/>
        <v>112</v>
      </c>
      <c r="N11" t="s">
        <v>2737</v>
      </c>
    </row>
    <row r="12" spans="1:14">
      <c r="A12">
        <v>11</v>
      </c>
      <c r="B12">
        <v>1548</v>
      </c>
      <c r="C12">
        <v>1198</v>
      </c>
      <c r="D12">
        <v>96.77</v>
      </c>
      <c r="E12">
        <v>77.39</v>
      </c>
      <c r="F12" t="s">
        <v>2691</v>
      </c>
      <c r="G12" t="s">
        <v>2918</v>
      </c>
      <c r="H12" t="s">
        <v>2690</v>
      </c>
      <c r="I12" s="132" t="s">
        <v>2371</v>
      </c>
      <c r="J12" s="1">
        <v>0.12797453703703704</v>
      </c>
      <c r="K12">
        <v>1125</v>
      </c>
      <c r="L12">
        <f t="shared" si="0"/>
        <v>97</v>
      </c>
      <c r="M12">
        <f t="shared" si="1"/>
        <v>77</v>
      </c>
      <c r="N12" t="s">
        <v>2737</v>
      </c>
    </row>
    <row r="13" spans="1:14">
      <c r="A13">
        <v>12</v>
      </c>
      <c r="B13">
        <v>8550</v>
      </c>
      <c r="C13">
        <v>8337</v>
      </c>
      <c r="D13">
        <v>99.21</v>
      </c>
      <c r="E13">
        <v>97.51</v>
      </c>
      <c r="F13" t="s">
        <v>2712</v>
      </c>
      <c r="G13" t="s">
        <v>2931</v>
      </c>
      <c r="H13" t="s">
        <v>2692</v>
      </c>
      <c r="I13" s="132" t="s">
        <v>2238</v>
      </c>
      <c r="J13" s="1">
        <v>0.10439814814814814</v>
      </c>
      <c r="K13">
        <v>825</v>
      </c>
      <c r="L13">
        <f t="shared" si="0"/>
        <v>99</v>
      </c>
      <c r="M13">
        <f t="shared" si="1"/>
        <v>98</v>
      </c>
      <c r="N13" t="s">
        <v>2736</v>
      </c>
    </row>
    <row r="14" spans="1:14">
      <c r="A14">
        <v>13</v>
      </c>
      <c r="B14">
        <v>1867</v>
      </c>
      <c r="C14">
        <v>1829</v>
      </c>
      <c r="D14">
        <v>96.38</v>
      </c>
      <c r="E14">
        <v>97.96</v>
      </c>
      <c r="F14" t="s">
        <v>2706</v>
      </c>
      <c r="G14" t="s">
        <v>2913</v>
      </c>
      <c r="H14" t="s">
        <v>2690</v>
      </c>
      <c r="I14" s="132" t="s">
        <v>473</v>
      </c>
      <c r="J14" s="1">
        <v>0.21255787037037036</v>
      </c>
      <c r="K14">
        <v>198</v>
      </c>
      <c r="L14">
        <f t="shared" si="0"/>
        <v>96</v>
      </c>
      <c r="M14">
        <f t="shared" si="1"/>
        <v>98</v>
      </c>
      <c r="N14" t="s">
        <v>2736</v>
      </c>
    </row>
    <row r="15" spans="1:14">
      <c r="A15">
        <v>14</v>
      </c>
      <c r="B15">
        <v>8550</v>
      </c>
      <c r="C15">
        <v>9710</v>
      </c>
      <c r="D15">
        <v>98.74</v>
      </c>
      <c r="E15">
        <v>113.57</v>
      </c>
      <c r="F15" t="s">
        <v>2717</v>
      </c>
      <c r="G15" t="s">
        <v>2922</v>
      </c>
      <c r="H15" t="s">
        <v>2692</v>
      </c>
      <c r="I15" s="132" t="s">
        <v>2376</v>
      </c>
      <c r="J15" s="1">
        <v>0.11594907407407407</v>
      </c>
      <c r="K15">
        <v>789</v>
      </c>
      <c r="L15">
        <f t="shared" si="0"/>
        <v>99</v>
      </c>
      <c r="M15">
        <f t="shared" si="1"/>
        <v>114</v>
      </c>
      <c r="N15" t="s">
        <v>2736</v>
      </c>
    </row>
    <row r="16" spans="1:14">
      <c r="A16">
        <v>15</v>
      </c>
      <c r="B16">
        <v>1867</v>
      </c>
      <c r="C16">
        <v>2096</v>
      </c>
      <c r="D16">
        <v>97.46</v>
      </c>
      <c r="E16">
        <v>112.27</v>
      </c>
      <c r="F16" t="s">
        <v>2702</v>
      </c>
      <c r="G16" t="s">
        <v>2921</v>
      </c>
      <c r="H16" t="s">
        <v>2690</v>
      </c>
      <c r="I16" s="132" t="s">
        <v>2362</v>
      </c>
      <c r="J16" s="1">
        <v>0.19519675925925925</v>
      </c>
      <c r="K16">
        <v>218</v>
      </c>
      <c r="L16">
        <f t="shared" si="0"/>
        <v>97</v>
      </c>
      <c r="M16">
        <f t="shared" si="1"/>
        <v>112</v>
      </c>
      <c r="N16" t="s">
        <v>2736</v>
      </c>
    </row>
    <row r="17" spans="1:14">
      <c r="A17">
        <v>16</v>
      </c>
      <c r="B17">
        <v>1228</v>
      </c>
      <c r="C17">
        <v>1112</v>
      </c>
      <c r="D17">
        <v>98.23</v>
      </c>
      <c r="E17">
        <v>90.55</v>
      </c>
      <c r="F17" t="s">
        <v>2703</v>
      </c>
      <c r="G17" t="s">
        <v>2930</v>
      </c>
      <c r="H17" t="s">
        <v>2690</v>
      </c>
      <c r="I17" s="132" t="s">
        <v>2374</v>
      </c>
      <c r="J17" s="1">
        <v>0.15158564814814815</v>
      </c>
      <c r="K17">
        <v>368</v>
      </c>
      <c r="L17">
        <f t="shared" si="0"/>
        <v>98</v>
      </c>
      <c r="M17">
        <f t="shared" si="1"/>
        <v>91</v>
      </c>
      <c r="N17" t="s">
        <v>2737</v>
      </c>
    </row>
    <row r="18" spans="1:14">
      <c r="A18">
        <v>17</v>
      </c>
      <c r="B18">
        <v>1307</v>
      </c>
      <c r="C18">
        <v>1746</v>
      </c>
      <c r="D18">
        <v>99.2</v>
      </c>
      <c r="E18">
        <v>133.59</v>
      </c>
      <c r="F18" t="s">
        <v>2708</v>
      </c>
      <c r="G18" t="s">
        <v>2912</v>
      </c>
      <c r="H18" t="s">
        <v>2690</v>
      </c>
      <c r="I18" s="132" t="s">
        <v>2364</v>
      </c>
      <c r="J18" s="1">
        <v>0.37663194444444442</v>
      </c>
      <c r="K18">
        <v>136</v>
      </c>
      <c r="L18">
        <f t="shared" si="0"/>
        <v>99</v>
      </c>
      <c r="M18">
        <f t="shared" si="1"/>
        <v>134</v>
      </c>
      <c r="N18" t="s">
        <v>2736</v>
      </c>
    </row>
    <row r="19" spans="1:14">
      <c r="A19">
        <v>18</v>
      </c>
      <c r="B19">
        <v>1307</v>
      </c>
      <c r="C19">
        <v>1523</v>
      </c>
      <c r="D19">
        <v>96.01</v>
      </c>
      <c r="E19">
        <v>116.53</v>
      </c>
      <c r="F19" s="82" t="s">
        <v>2713</v>
      </c>
      <c r="G19" t="s">
        <v>2909</v>
      </c>
      <c r="H19" t="s">
        <v>2690</v>
      </c>
      <c r="I19" s="132" t="s">
        <v>111</v>
      </c>
      <c r="J19" s="1">
        <v>0.27730324074074075</v>
      </c>
      <c r="K19">
        <v>156</v>
      </c>
      <c r="L19">
        <f t="shared" si="0"/>
        <v>96</v>
      </c>
      <c r="M19">
        <f t="shared" si="1"/>
        <v>117</v>
      </c>
      <c r="N19" t="s">
        <v>2736</v>
      </c>
    </row>
    <row r="20" spans="1:14">
      <c r="A20">
        <v>19</v>
      </c>
      <c r="B20">
        <v>1307</v>
      </c>
      <c r="C20">
        <v>1634</v>
      </c>
      <c r="D20">
        <v>95.57</v>
      </c>
      <c r="E20">
        <v>125.02</v>
      </c>
      <c r="F20" t="s">
        <v>2700</v>
      </c>
      <c r="G20" t="s">
        <v>2911</v>
      </c>
      <c r="H20" t="s">
        <v>2690</v>
      </c>
      <c r="I20" s="132" t="s">
        <v>130</v>
      </c>
      <c r="J20" s="1">
        <v>0.32237268518518519</v>
      </c>
      <c r="K20">
        <v>145</v>
      </c>
      <c r="L20">
        <f t="shared" si="0"/>
        <v>96</v>
      </c>
      <c r="M20">
        <f t="shared" si="1"/>
        <v>125</v>
      </c>
      <c r="N20" t="s">
        <v>2736</v>
      </c>
    </row>
    <row r="21" spans="1:14">
      <c r="A21">
        <v>20</v>
      </c>
      <c r="B21">
        <v>940</v>
      </c>
      <c r="C21">
        <v>1191</v>
      </c>
      <c r="D21">
        <v>95.04</v>
      </c>
      <c r="E21">
        <v>126.7</v>
      </c>
      <c r="F21" t="s">
        <v>2718</v>
      </c>
      <c r="G21" t="s">
        <v>2919</v>
      </c>
      <c r="H21" t="s">
        <v>2690</v>
      </c>
      <c r="I21" s="132" t="s">
        <v>2367</v>
      </c>
      <c r="J21" s="1">
        <v>0.15789351851851852</v>
      </c>
      <c r="K21">
        <v>119</v>
      </c>
      <c r="L21">
        <f t="shared" si="0"/>
        <v>95</v>
      </c>
      <c r="M21">
        <f t="shared" si="1"/>
        <v>127</v>
      </c>
      <c r="N21" t="s">
        <v>2736</v>
      </c>
    </row>
    <row r="22" spans="1:14">
      <c r="A22">
        <v>21</v>
      </c>
      <c r="B22">
        <v>1307</v>
      </c>
      <c r="C22">
        <v>1616</v>
      </c>
      <c r="D22">
        <v>96.88</v>
      </c>
      <c r="E22">
        <v>123.64</v>
      </c>
      <c r="F22" t="s">
        <v>2705</v>
      </c>
      <c r="G22" t="s">
        <v>2967</v>
      </c>
      <c r="H22" t="s">
        <v>2690</v>
      </c>
      <c r="I22" s="132" t="s">
        <v>2368</v>
      </c>
      <c r="J22" s="1">
        <v>0.3079513888888889</v>
      </c>
      <c r="K22">
        <v>147</v>
      </c>
      <c r="L22">
        <f t="shared" si="0"/>
        <v>97</v>
      </c>
      <c r="M22">
        <f t="shared" si="1"/>
        <v>124</v>
      </c>
      <c r="N22" t="s">
        <v>2736</v>
      </c>
    </row>
    <row r="23" spans="1:14">
      <c r="A23">
        <v>22</v>
      </c>
      <c r="B23">
        <v>1307</v>
      </c>
      <c r="C23">
        <v>1748</v>
      </c>
      <c r="D23">
        <v>95.93</v>
      </c>
      <c r="E23">
        <v>133.74</v>
      </c>
      <c r="F23" t="s">
        <v>2707</v>
      </c>
      <c r="G23" t="s">
        <v>2929</v>
      </c>
      <c r="H23" t="s">
        <v>2690</v>
      </c>
      <c r="I23" s="132" t="s">
        <v>2171</v>
      </c>
      <c r="J23" s="1">
        <v>0.27550925925925923</v>
      </c>
      <c r="K23">
        <v>198</v>
      </c>
      <c r="L23">
        <f t="shared" si="0"/>
        <v>96</v>
      </c>
      <c r="M23">
        <f t="shared" si="1"/>
        <v>134</v>
      </c>
      <c r="N23" t="s">
        <v>2736</v>
      </c>
    </row>
    <row r="24" spans="1:14">
      <c r="A24">
        <v>23</v>
      </c>
      <c r="B24">
        <v>1307</v>
      </c>
      <c r="C24">
        <v>859</v>
      </c>
      <c r="D24">
        <v>81.41</v>
      </c>
      <c r="E24">
        <v>65.72</v>
      </c>
      <c r="F24" t="s">
        <v>2789</v>
      </c>
      <c r="G24" t="s">
        <v>3424</v>
      </c>
      <c r="H24" t="s">
        <v>2690</v>
      </c>
      <c r="I24" s="132" t="s">
        <v>2788</v>
      </c>
      <c r="J24" s="1">
        <v>0.26800925925925928</v>
      </c>
      <c r="K24">
        <v>113</v>
      </c>
      <c r="L24">
        <f t="shared" si="0"/>
        <v>81</v>
      </c>
      <c r="M24">
        <f t="shared" si="1"/>
        <v>66</v>
      </c>
      <c r="N24" t="s">
        <v>2736</v>
      </c>
    </row>
  </sheetData>
  <sortState xmlns:xlrd2="http://schemas.microsoft.com/office/spreadsheetml/2017/richdata2" ref="A2:K24">
    <sortCondition ref="A2:A24"/>
  </sortState>
  <hyperlinks>
    <hyperlink ref="F19" r:id="rId1" xr:uid="{8E40FFDD-3EA3-48A3-BAA1-1962CD6AC32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1096C-EE85-4343-8070-715F35CC5B8A}">
  <dimension ref="A1:K24"/>
  <sheetViews>
    <sheetView workbookViewId="0">
      <selection activeCell="A12" sqref="A12"/>
    </sheetView>
  </sheetViews>
  <sheetFormatPr defaultRowHeight="14.4"/>
  <cols>
    <col min="3" max="3" width="10.6640625" customWidth="1"/>
    <col min="11" max="11" width="23.33203125" customWidth="1"/>
  </cols>
  <sheetData>
    <row r="1" spans="1:11">
      <c r="A1" t="s">
        <v>1</v>
      </c>
      <c r="B1" t="s">
        <v>2723</v>
      </c>
      <c r="C1" t="s">
        <v>2724</v>
      </c>
      <c r="D1" t="s">
        <v>3</v>
      </c>
      <c r="E1" t="s">
        <v>6</v>
      </c>
      <c r="F1" t="s">
        <v>13</v>
      </c>
      <c r="G1" t="s">
        <v>2726</v>
      </c>
      <c r="H1" t="s">
        <v>2727</v>
      </c>
      <c r="I1" t="s">
        <v>2728</v>
      </c>
      <c r="J1" t="s">
        <v>2683</v>
      </c>
      <c r="K1" t="s">
        <v>2782</v>
      </c>
    </row>
    <row r="2" spans="1:11">
      <c r="A2" t="s">
        <v>2362</v>
      </c>
      <c r="B2" t="s">
        <v>2736</v>
      </c>
      <c r="C2" t="s">
        <v>2690</v>
      </c>
      <c r="D2" s="1">
        <v>0.40334490740740742</v>
      </c>
      <c r="E2">
        <v>167</v>
      </c>
      <c r="F2">
        <v>98.64</v>
      </c>
      <c r="G2">
        <v>1425</v>
      </c>
      <c r="H2">
        <v>1310</v>
      </c>
      <c r="I2">
        <v>108.78</v>
      </c>
      <c r="J2">
        <v>-115</v>
      </c>
      <c r="K2" s="82" t="s">
        <v>2702</v>
      </c>
    </row>
    <row r="3" spans="1:11">
      <c r="A3" t="s">
        <v>2363</v>
      </c>
      <c r="B3" t="s">
        <v>2736</v>
      </c>
      <c r="C3" t="s">
        <v>2690</v>
      </c>
      <c r="D3" s="1">
        <v>0.60457175925925932</v>
      </c>
      <c r="E3">
        <v>173</v>
      </c>
      <c r="F3">
        <v>99.3</v>
      </c>
      <c r="G3">
        <v>2064</v>
      </c>
      <c r="H3">
        <v>1834</v>
      </c>
      <c r="I3">
        <v>112.54</v>
      </c>
      <c r="J3">
        <v>-230</v>
      </c>
      <c r="K3" s="82" t="s">
        <v>2711</v>
      </c>
    </row>
    <row r="4" spans="1:11">
      <c r="A4" t="s">
        <v>473</v>
      </c>
      <c r="B4" t="s">
        <v>2736</v>
      </c>
      <c r="C4" t="s">
        <v>2690</v>
      </c>
      <c r="D4" s="1">
        <v>0.73103009259259266</v>
      </c>
      <c r="E4">
        <v>169</v>
      </c>
      <c r="F4">
        <v>96.79</v>
      </c>
      <c r="G4">
        <v>1921</v>
      </c>
      <c r="H4">
        <v>1834</v>
      </c>
      <c r="I4">
        <v>104.74</v>
      </c>
      <c r="J4">
        <v>-87</v>
      </c>
      <c r="K4" s="82" t="s">
        <v>2706</v>
      </c>
    </row>
    <row r="5" spans="1:11">
      <c r="A5" t="s">
        <v>2364</v>
      </c>
      <c r="B5" t="s">
        <v>2736</v>
      </c>
      <c r="C5" t="s">
        <v>2690</v>
      </c>
      <c r="D5" s="1">
        <v>0.39468750000000002</v>
      </c>
      <c r="E5">
        <v>134</v>
      </c>
      <c r="F5">
        <v>97.98</v>
      </c>
      <c r="G5">
        <v>1523</v>
      </c>
      <c r="H5">
        <v>1834</v>
      </c>
      <c r="I5">
        <v>83.04</v>
      </c>
      <c r="J5">
        <v>311</v>
      </c>
      <c r="K5" s="82" t="s">
        <v>2708</v>
      </c>
    </row>
    <row r="6" spans="1:11">
      <c r="A6" t="s">
        <v>111</v>
      </c>
      <c r="B6" t="s">
        <v>2736</v>
      </c>
      <c r="C6" t="s">
        <v>2690</v>
      </c>
      <c r="D6" s="1">
        <v>8.4490740740740741E-2</v>
      </c>
      <c r="E6">
        <v>163</v>
      </c>
      <c r="F6">
        <v>92.58</v>
      </c>
      <c r="G6">
        <v>1519</v>
      </c>
      <c r="H6">
        <v>1834</v>
      </c>
      <c r="I6">
        <v>82.82</v>
      </c>
      <c r="J6">
        <v>315</v>
      </c>
      <c r="K6" s="82" t="s">
        <v>2713</v>
      </c>
    </row>
    <row r="7" spans="1:11">
      <c r="A7" t="s">
        <v>130</v>
      </c>
      <c r="B7" t="s">
        <v>2736</v>
      </c>
      <c r="C7" t="s">
        <v>2690</v>
      </c>
      <c r="D7" s="1">
        <v>0.90983796296296304</v>
      </c>
      <c r="E7">
        <v>131</v>
      </c>
      <c r="F7">
        <v>96.29</v>
      </c>
      <c r="G7">
        <v>1367</v>
      </c>
      <c r="H7">
        <v>1310</v>
      </c>
      <c r="I7">
        <v>104.35</v>
      </c>
      <c r="J7">
        <v>-57</v>
      </c>
      <c r="K7" s="82" t="s">
        <v>2700</v>
      </c>
    </row>
    <row r="8" spans="1:11">
      <c r="A8" t="s">
        <v>2367</v>
      </c>
      <c r="B8" t="s">
        <v>2736</v>
      </c>
      <c r="C8" t="s">
        <v>2690</v>
      </c>
      <c r="D8" s="1">
        <v>0.86503472222222222</v>
      </c>
      <c r="E8">
        <v>201</v>
      </c>
      <c r="F8">
        <v>95.88</v>
      </c>
      <c r="G8">
        <v>1941</v>
      </c>
      <c r="H8">
        <v>1834</v>
      </c>
      <c r="I8">
        <v>105.83</v>
      </c>
      <c r="J8">
        <v>-107</v>
      </c>
      <c r="K8" s="82" t="s">
        <v>2718</v>
      </c>
    </row>
    <row r="9" spans="1:11">
      <c r="A9" t="s">
        <v>2368</v>
      </c>
      <c r="B9" t="s">
        <v>2736</v>
      </c>
      <c r="C9" t="s">
        <v>2690</v>
      </c>
      <c r="D9" s="1">
        <v>0.23599537037037036</v>
      </c>
      <c r="E9">
        <v>188</v>
      </c>
      <c r="F9">
        <v>94.97</v>
      </c>
      <c r="G9">
        <v>1836</v>
      </c>
      <c r="H9">
        <v>1834</v>
      </c>
      <c r="I9">
        <v>100.11</v>
      </c>
      <c r="J9">
        <v>-2</v>
      </c>
      <c r="K9" s="82" t="s">
        <v>2705</v>
      </c>
    </row>
    <row r="10" spans="1:11">
      <c r="A10" t="s">
        <v>2171</v>
      </c>
      <c r="B10" t="s">
        <v>2736</v>
      </c>
      <c r="C10" t="s">
        <v>2690</v>
      </c>
      <c r="D10" s="1">
        <v>0.85045138888888883</v>
      </c>
      <c r="E10">
        <v>226</v>
      </c>
      <c r="F10">
        <v>95.38</v>
      </c>
      <c r="G10">
        <v>1926</v>
      </c>
      <c r="H10">
        <v>1834</v>
      </c>
      <c r="I10">
        <v>105.02</v>
      </c>
      <c r="J10">
        <v>-92</v>
      </c>
      <c r="K10" s="82" t="s">
        <v>2707</v>
      </c>
    </row>
    <row r="11" spans="1:11">
      <c r="A11" t="s">
        <v>2788</v>
      </c>
      <c r="B11" t="s">
        <v>2736</v>
      </c>
      <c r="C11" t="s">
        <v>2690</v>
      </c>
      <c r="D11" s="1">
        <v>0.98481481481481481</v>
      </c>
      <c r="E11">
        <v>190</v>
      </c>
      <c r="F11">
        <v>86.47</v>
      </c>
      <c r="G11">
        <v>1200</v>
      </c>
      <c r="H11">
        <v>1834</v>
      </c>
      <c r="I11">
        <v>65.430000000000007</v>
      </c>
      <c r="J11">
        <v>634</v>
      </c>
      <c r="K11" s="82" t="s">
        <v>2789</v>
      </c>
    </row>
    <row r="12" spans="1:11">
      <c r="A12" t="s">
        <v>2369</v>
      </c>
      <c r="B12" t="s">
        <v>2737</v>
      </c>
      <c r="C12" t="s">
        <v>2690</v>
      </c>
      <c r="D12" s="1">
        <v>0.62408564814814815</v>
      </c>
      <c r="E12">
        <v>1137</v>
      </c>
      <c r="F12">
        <v>96.74</v>
      </c>
      <c r="G12">
        <v>1294</v>
      </c>
      <c r="H12">
        <v>1000</v>
      </c>
      <c r="I12">
        <v>129.4</v>
      </c>
      <c r="J12">
        <v>-294</v>
      </c>
      <c r="K12" s="82" t="s">
        <v>2714</v>
      </c>
    </row>
    <row r="13" spans="1:11">
      <c r="A13" t="s">
        <v>2371</v>
      </c>
      <c r="B13" t="s">
        <v>2737</v>
      </c>
      <c r="C13" t="s">
        <v>2690</v>
      </c>
      <c r="D13" s="1">
        <v>0.40130787037037036</v>
      </c>
      <c r="E13">
        <v>1216</v>
      </c>
      <c r="F13">
        <v>93.2</v>
      </c>
      <c r="G13">
        <v>1120</v>
      </c>
      <c r="H13">
        <v>1120</v>
      </c>
      <c r="I13">
        <v>100</v>
      </c>
      <c r="J13">
        <v>0</v>
      </c>
      <c r="K13" s="82" t="s">
        <v>2691</v>
      </c>
    </row>
    <row r="14" spans="1:11">
      <c r="A14" t="s">
        <v>2373</v>
      </c>
      <c r="B14" t="s">
        <v>2737</v>
      </c>
      <c r="C14" t="s">
        <v>2690</v>
      </c>
      <c r="D14" s="1">
        <v>0.80475694444444434</v>
      </c>
      <c r="E14">
        <v>1170</v>
      </c>
      <c r="F14">
        <v>96.61</v>
      </c>
      <c r="G14">
        <v>1175</v>
      </c>
      <c r="H14">
        <v>1120</v>
      </c>
      <c r="I14">
        <v>104.91</v>
      </c>
      <c r="J14">
        <v>-55</v>
      </c>
      <c r="K14" s="82" t="s">
        <v>2709</v>
      </c>
    </row>
    <row r="15" spans="1:11">
      <c r="A15" t="s">
        <v>2374</v>
      </c>
      <c r="B15" t="s">
        <v>2737</v>
      </c>
      <c r="C15" t="s">
        <v>2690</v>
      </c>
      <c r="D15" s="1">
        <v>0.5988310185185185</v>
      </c>
      <c r="E15">
        <v>984</v>
      </c>
      <c r="F15">
        <v>95.49</v>
      </c>
      <c r="G15">
        <v>1153</v>
      </c>
      <c r="H15">
        <v>1120</v>
      </c>
      <c r="I15">
        <v>102.95</v>
      </c>
      <c r="J15">
        <v>-33</v>
      </c>
      <c r="K15" s="82" t="s">
        <v>2703</v>
      </c>
    </row>
    <row r="16" spans="1:11">
      <c r="A16" t="s">
        <v>2380</v>
      </c>
      <c r="B16" t="s">
        <v>2736</v>
      </c>
      <c r="C16" t="s">
        <v>2692</v>
      </c>
      <c r="D16" s="1">
        <v>0.34820601851851851</v>
      </c>
      <c r="E16">
        <v>924</v>
      </c>
      <c r="G16">
        <v>9055</v>
      </c>
      <c r="H16">
        <v>8400</v>
      </c>
      <c r="I16">
        <v>107.8</v>
      </c>
      <c r="J16">
        <v>-655</v>
      </c>
      <c r="K16" s="82" t="s">
        <v>2783</v>
      </c>
    </row>
    <row r="17" spans="1:11">
      <c r="A17" t="s">
        <v>2375</v>
      </c>
      <c r="B17" t="s">
        <v>2736</v>
      </c>
      <c r="C17" t="s">
        <v>2692</v>
      </c>
      <c r="D17" s="1">
        <v>0.20281249999999998</v>
      </c>
      <c r="E17">
        <v>441</v>
      </c>
      <c r="G17">
        <v>4255</v>
      </c>
      <c r="H17">
        <v>8400</v>
      </c>
      <c r="I17">
        <v>50.65</v>
      </c>
      <c r="J17">
        <v>4145</v>
      </c>
      <c r="K17" s="82" t="s">
        <v>2698</v>
      </c>
    </row>
    <row r="18" spans="1:11">
      <c r="A18" t="s">
        <v>2370</v>
      </c>
      <c r="B18" t="s">
        <v>2736</v>
      </c>
      <c r="C18" t="s">
        <v>2692</v>
      </c>
      <c r="D18" s="1">
        <v>0.57640046296296299</v>
      </c>
      <c r="E18">
        <v>964</v>
      </c>
      <c r="G18">
        <v>9794</v>
      </c>
      <c r="H18">
        <v>8400</v>
      </c>
      <c r="I18">
        <v>116.6</v>
      </c>
      <c r="J18">
        <v>-1394</v>
      </c>
      <c r="K18" s="82" t="s">
        <v>2719</v>
      </c>
    </row>
    <row r="19" spans="1:11">
      <c r="A19" t="s">
        <v>2376</v>
      </c>
      <c r="B19" t="s">
        <v>2736</v>
      </c>
      <c r="C19" t="s">
        <v>2692</v>
      </c>
      <c r="D19" s="1">
        <v>0.36604166666666665</v>
      </c>
      <c r="E19">
        <v>840</v>
      </c>
      <c r="G19">
        <v>8578</v>
      </c>
      <c r="H19">
        <v>8400</v>
      </c>
      <c r="I19">
        <v>102.12</v>
      </c>
      <c r="J19">
        <v>-178</v>
      </c>
      <c r="K19" s="82" t="s">
        <v>2717</v>
      </c>
    </row>
    <row r="20" spans="1:11">
      <c r="A20" t="s">
        <v>2377</v>
      </c>
      <c r="B20" t="s">
        <v>2736</v>
      </c>
      <c r="C20" t="s">
        <v>2692</v>
      </c>
      <c r="D20" s="1">
        <v>0.19627314814814814</v>
      </c>
      <c r="E20">
        <v>695</v>
      </c>
      <c r="G20">
        <v>6087</v>
      </c>
      <c r="H20">
        <v>8400</v>
      </c>
      <c r="I20">
        <v>72.459999999999994</v>
      </c>
      <c r="J20">
        <v>2313</v>
      </c>
      <c r="K20" s="82" t="s">
        <v>2720</v>
      </c>
    </row>
    <row r="21" spans="1:11">
      <c r="A21" t="s">
        <v>2238</v>
      </c>
      <c r="B21" t="s">
        <v>2736</v>
      </c>
      <c r="C21" t="s">
        <v>2692</v>
      </c>
      <c r="D21" s="1">
        <v>0.38074074074074077</v>
      </c>
      <c r="E21">
        <v>871</v>
      </c>
      <c r="G21">
        <v>7601</v>
      </c>
      <c r="H21">
        <v>8400</v>
      </c>
      <c r="I21">
        <v>90.49</v>
      </c>
      <c r="J21">
        <v>799</v>
      </c>
      <c r="K21" s="82" t="s">
        <v>2712</v>
      </c>
    </row>
    <row r="22" spans="1:11">
      <c r="A22" t="s">
        <v>2378</v>
      </c>
      <c r="B22" t="s">
        <v>2737</v>
      </c>
      <c r="C22" t="s">
        <v>2692</v>
      </c>
      <c r="D22" s="1">
        <v>3.9085648148148147E-2</v>
      </c>
      <c r="E22">
        <v>398</v>
      </c>
      <c r="G22">
        <v>572</v>
      </c>
      <c r="H22">
        <v>1646</v>
      </c>
      <c r="I22">
        <v>34.75</v>
      </c>
      <c r="J22">
        <v>1074</v>
      </c>
      <c r="K22" s="82" t="s">
        <v>2784</v>
      </c>
    </row>
    <row r="23" spans="1:11">
      <c r="A23" t="s">
        <v>2379</v>
      </c>
      <c r="B23" t="s">
        <v>2736</v>
      </c>
      <c r="C23" t="s">
        <v>2692</v>
      </c>
      <c r="D23" s="1">
        <v>0.37994212962962964</v>
      </c>
      <c r="E23">
        <v>3310</v>
      </c>
      <c r="G23">
        <v>3518</v>
      </c>
      <c r="H23">
        <v>2881</v>
      </c>
      <c r="I23">
        <v>122.11</v>
      </c>
      <c r="J23">
        <v>-637</v>
      </c>
      <c r="K23" s="82" t="s">
        <v>2704</v>
      </c>
    </row>
    <row r="24" spans="1:11">
      <c r="A24" t="s">
        <v>2369</v>
      </c>
      <c r="B24" t="s">
        <v>2737</v>
      </c>
      <c r="C24" t="s">
        <v>2692</v>
      </c>
      <c r="D24" s="1">
        <v>0.11412037037037037</v>
      </c>
      <c r="E24">
        <v>621</v>
      </c>
      <c r="G24">
        <v>419</v>
      </c>
      <c r="H24">
        <v>308</v>
      </c>
      <c r="I24">
        <v>136.04</v>
      </c>
      <c r="J24">
        <v>-111</v>
      </c>
      <c r="K24" s="82" t="s">
        <v>2714</v>
      </c>
    </row>
  </sheetData>
  <hyperlinks>
    <hyperlink ref="K2" r:id="rId1" xr:uid="{2AF527E1-23B6-43D3-BC40-0916ED014CE0}"/>
    <hyperlink ref="K3" r:id="rId2" xr:uid="{350E4EBE-0057-4C4A-BBCD-C41743CB066C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B1330-24B6-4017-92C9-B0DB196DD4BA}">
  <dimension ref="A1:AE37"/>
  <sheetViews>
    <sheetView workbookViewId="0">
      <selection sqref="A1:AE18"/>
    </sheetView>
  </sheetViews>
  <sheetFormatPr defaultRowHeight="14.4"/>
  <cols>
    <col min="5" max="5" width="6.6640625" bestFit="1" customWidth="1"/>
    <col min="6" max="6" width="13.109375" customWidth="1"/>
    <col min="7" max="7" width="11.6640625" customWidth="1"/>
    <col min="8" max="8" width="14" customWidth="1"/>
    <col min="9" max="9" width="12.109375" customWidth="1"/>
    <col min="11" max="11" width="16.44140625" customWidth="1"/>
    <col min="12" max="12" width="14.44140625" customWidth="1"/>
    <col min="20" max="20" width="12.44140625" customWidth="1"/>
    <col min="21" max="21" width="16.44140625" customWidth="1"/>
    <col min="25" max="25" width="12.88671875" customWidth="1"/>
    <col min="26" max="26" width="15.44140625" customWidth="1"/>
    <col min="27" max="27" width="14.33203125" customWidth="1"/>
    <col min="28" max="28" width="11.5546875" customWidth="1"/>
    <col min="31" max="31" width="14.88671875" customWidth="1"/>
    <col min="33" max="33" width="10.88671875" customWidth="1"/>
    <col min="34" max="34" width="16" customWidth="1"/>
  </cols>
  <sheetData>
    <row r="1" spans="1:31">
      <c r="A1" s="585" t="s">
        <v>3552</v>
      </c>
      <c r="B1" s="585"/>
      <c r="C1" s="585"/>
      <c r="D1" s="585"/>
      <c r="E1" s="585"/>
      <c r="F1" s="585"/>
      <c r="G1" s="585"/>
      <c r="H1" s="585"/>
      <c r="I1" s="585"/>
      <c r="J1" s="585"/>
      <c r="K1" s="585"/>
      <c r="L1" s="585"/>
      <c r="T1" s="585" t="s">
        <v>3552</v>
      </c>
      <c r="U1" s="585"/>
      <c r="V1" s="585"/>
      <c r="W1" s="585"/>
      <c r="X1" s="585"/>
      <c r="Y1" s="585"/>
      <c r="Z1" s="585"/>
      <c r="AA1" s="585"/>
      <c r="AB1" s="585"/>
      <c r="AC1" s="585"/>
      <c r="AD1" s="585"/>
      <c r="AE1" s="585"/>
    </row>
    <row r="2" spans="1:31">
      <c r="A2" s="120" t="s">
        <v>2805</v>
      </c>
      <c r="B2" s="120" t="s">
        <v>2806</v>
      </c>
      <c r="C2" s="120" t="s">
        <v>2723</v>
      </c>
      <c r="D2" s="120" t="s">
        <v>2768</v>
      </c>
      <c r="E2" s="120" t="s">
        <v>2769</v>
      </c>
      <c r="F2" s="120" t="s">
        <v>2770</v>
      </c>
      <c r="G2" s="120" t="s">
        <v>2771</v>
      </c>
      <c r="H2" s="120" t="s">
        <v>2728</v>
      </c>
      <c r="I2" s="120" t="s">
        <v>2772</v>
      </c>
      <c r="J2" s="120" t="s">
        <v>2793</v>
      </c>
      <c r="K2" s="120" t="s">
        <v>2807</v>
      </c>
      <c r="L2" s="120" t="s">
        <v>3374</v>
      </c>
      <c r="T2" s="120" t="s">
        <v>2805</v>
      </c>
      <c r="U2" s="120" t="s">
        <v>2806</v>
      </c>
      <c r="V2" s="120" t="s">
        <v>2723</v>
      </c>
      <c r="W2" s="120" t="s">
        <v>2768</v>
      </c>
      <c r="X2" s="120" t="s">
        <v>2769</v>
      </c>
      <c r="Y2" s="120" t="s">
        <v>2770</v>
      </c>
      <c r="Z2" s="120" t="s">
        <v>2797</v>
      </c>
      <c r="AA2" s="120" t="s">
        <v>2728</v>
      </c>
      <c r="AB2" s="120" t="s">
        <v>2772</v>
      </c>
      <c r="AC2" s="120" t="s">
        <v>2793</v>
      </c>
      <c r="AD2" s="120" t="s">
        <v>2807</v>
      </c>
      <c r="AE2" s="120" t="s">
        <v>3374</v>
      </c>
    </row>
    <row r="3" spans="1:31">
      <c r="A3" t="s">
        <v>2362</v>
      </c>
      <c r="B3" t="s">
        <v>2393</v>
      </c>
      <c r="C3" t="s">
        <v>2736</v>
      </c>
      <c r="D3" t="s">
        <v>2690</v>
      </c>
      <c r="E3">
        <v>1867</v>
      </c>
      <c r="F3">
        <v>218</v>
      </c>
      <c r="G3">
        <v>2096</v>
      </c>
      <c r="H3">
        <v>112.27</v>
      </c>
      <c r="I3" s="1">
        <v>0.19519675925925925</v>
      </c>
      <c r="J3">
        <v>97.46</v>
      </c>
      <c r="K3">
        <v>4</v>
      </c>
      <c r="T3" s="37" t="s">
        <v>2380</v>
      </c>
      <c r="U3" s="37" t="s">
        <v>2393</v>
      </c>
      <c r="V3" s="37" t="s">
        <v>2736</v>
      </c>
      <c r="W3" s="37" t="s">
        <v>2692</v>
      </c>
      <c r="X3" s="37">
        <v>6150</v>
      </c>
      <c r="Y3" s="37">
        <v>812</v>
      </c>
      <c r="Z3" s="37">
        <v>8238</v>
      </c>
      <c r="AA3" s="37">
        <v>133.94999999999999</v>
      </c>
      <c r="AB3" s="57">
        <v>7.4907407407407409E-2</v>
      </c>
      <c r="AC3" s="37">
        <v>99.05</v>
      </c>
      <c r="AD3" s="37">
        <v>3</v>
      </c>
      <c r="AE3" s="37"/>
    </row>
    <row r="4" spans="1:31">
      <c r="A4" t="s">
        <v>2363</v>
      </c>
      <c r="B4" t="s">
        <v>2393</v>
      </c>
      <c r="C4" t="s">
        <v>2736</v>
      </c>
      <c r="D4" t="s">
        <v>2690</v>
      </c>
      <c r="E4">
        <v>1867</v>
      </c>
      <c r="F4">
        <v>190</v>
      </c>
      <c r="G4">
        <v>2130</v>
      </c>
      <c r="H4">
        <v>114.09</v>
      </c>
      <c r="I4" s="1">
        <v>0.17413194444444444</v>
      </c>
      <c r="J4">
        <v>98.09</v>
      </c>
      <c r="K4">
        <v>4</v>
      </c>
      <c r="T4" s="37" t="s">
        <v>2375</v>
      </c>
      <c r="U4" s="37" t="s">
        <v>2393</v>
      </c>
      <c r="V4" s="37" t="s">
        <v>2736</v>
      </c>
      <c r="W4" s="37" t="s">
        <v>2692</v>
      </c>
      <c r="X4" s="37">
        <v>8550</v>
      </c>
      <c r="Y4" s="37">
        <v>861</v>
      </c>
      <c r="Z4" s="37">
        <v>8108</v>
      </c>
      <c r="AA4" s="37">
        <v>94.83</v>
      </c>
      <c r="AB4" s="57">
        <v>7.9583333333333339E-2</v>
      </c>
      <c r="AC4" s="37">
        <v>98.45</v>
      </c>
      <c r="AD4" s="37">
        <v>4</v>
      </c>
      <c r="AE4" s="37"/>
    </row>
    <row r="5" spans="1:31">
      <c r="A5" t="s">
        <v>473</v>
      </c>
      <c r="B5" t="s">
        <v>2393</v>
      </c>
      <c r="C5" t="s">
        <v>2736</v>
      </c>
      <c r="D5" t="s">
        <v>2690</v>
      </c>
      <c r="E5">
        <v>1867</v>
      </c>
      <c r="F5">
        <v>198</v>
      </c>
      <c r="G5">
        <v>1829</v>
      </c>
      <c r="H5">
        <v>97.96</v>
      </c>
      <c r="I5" s="1">
        <v>0.21255787037037036</v>
      </c>
      <c r="J5">
        <v>96.38</v>
      </c>
      <c r="K5">
        <v>4</v>
      </c>
      <c r="T5" s="37" t="s">
        <v>2370</v>
      </c>
      <c r="U5" s="37" t="s">
        <v>2393</v>
      </c>
      <c r="V5" s="37" t="s">
        <v>2736</v>
      </c>
      <c r="W5" s="37" t="s">
        <v>2692</v>
      </c>
      <c r="X5" s="37">
        <v>8550</v>
      </c>
      <c r="Y5" s="37">
        <v>964</v>
      </c>
      <c r="Z5" s="37">
        <v>10003</v>
      </c>
      <c r="AA5" s="37">
        <v>116.99</v>
      </c>
      <c r="AB5" s="57">
        <v>0.12990740740740742</v>
      </c>
      <c r="AC5" s="37">
        <v>97.84</v>
      </c>
      <c r="AD5" s="37">
        <v>4</v>
      </c>
      <c r="AE5" s="37"/>
    </row>
    <row r="6" spans="1:31">
      <c r="A6" t="s">
        <v>2364</v>
      </c>
      <c r="B6" t="s">
        <v>2393</v>
      </c>
      <c r="C6" t="s">
        <v>2736</v>
      </c>
      <c r="D6" t="s">
        <v>2690</v>
      </c>
      <c r="E6">
        <v>1307</v>
      </c>
      <c r="F6">
        <v>136</v>
      </c>
      <c r="G6">
        <v>1746</v>
      </c>
      <c r="H6">
        <v>133.59</v>
      </c>
      <c r="I6" s="1">
        <v>0.37663194444444442</v>
      </c>
      <c r="J6">
        <v>99.2</v>
      </c>
      <c r="K6">
        <v>4</v>
      </c>
      <c r="T6" s="37" t="s">
        <v>2376</v>
      </c>
      <c r="U6" s="37" t="s">
        <v>2393</v>
      </c>
      <c r="V6" s="37" t="s">
        <v>2736</v>
      </c>
      <c r="W6" s="37" t="s">
        <v>2692</v>
      </c>
      <c r="X6" s="37">
        <v>8550</v>
      </c>
      <c r="Y6" s="37">
        <v>789</v>
      </c>
      <c r="Z6" s="37">
        <v>9129</v>
      </c>
      <c r="AA6" s="37">
        <v>106.77</v>
      </c>
      <c r="AB6" s="57">
        <v>0.11594907407407407</v>
      </c>
      <c r="AC6" s="37">
        <v>98.74</v>
      </c>
      <c r="AD6" s="37">
        <v>4</v>
      </c>
      <c r="AE6" s="37"/>
    </row>
    <row r="7" spans="1:31">
      <c r="A7" t="s">
        <v>111</v>
      </c>
      <c r="B7" t="s">
        <v>2393</v>
      </c>
      <c r="C7" t="s">
        <v>2736</v>
      </c>
      <c r="D7" t="s">
        <v>2690</v>
      </c>
      <c r="E7">
        <v>1307</v>
      </c>
      <c r="F7">
        <v>156</v>
      </c>
      <c r="G7">
        <v>1523</v>
      </c>
      <c r="H7">
        <v>116.53</v>
      </c>
      <c r="I7" s="1">
        <v>0.27730324074074075</v>
      </c>
      <c r="J7">
        <v>96.01</v>
      </c>
      <c r="K7">
        <v>4</v>
      </c>
      <c r="T7" s="37" t="s">
        <v>2377</v>
      </c>
      <c r="U7" s="37" t="s">
        <v>2393</v>
      </c>
      <c r="V7" s="37" t="s">
        <v>2736</v>
      </c>
      <c r="W7" s="37" t="s">
        <v>2692</v>
      </c>
      <c r="X7" s="37">
        <v>8550</v>
      </c>
      <c r="Y7" s="37">
        <v>904</v>
      </c>
      <c r="Z7" s="37">
        <v>10231</v>
      </c>
      <c r="AA7" s="37">
        <v>119.66</v>
      </c>
      <c r="AB7" s="57">
        <v>7.991898148148148E-2</v>
      </c>
      <c r="AC7" s="37">
        <v>98.41</v>
      </c>
      <c r="AD7" s="37">
        <v>4</v>
      </c>
      <c r="AE7" s="37"/>
    </row>
    <row r="8" spans="1:31">
      <c r="A8" t="s">
        <v>130</v>
      </c>
      <c r="B8" t="s">
        <v>2393</v>
      </c>
      <c r="C8" t="s">
        <v>2736</v>
      </c>
      <c r="D8" t="s">
        <v>2690</v>
      </c>
      <c r="E8">
        <v>1307</v>
      </c>
      <c r="F8">
        <v>145</v>
      </c>
      <c r="G8">
        <v>1634</v>
      </c>
      <c r="H8">
        <v>125.02</v>
      </c>
      <c r="I8" s="1">
        <v>0.32237268518518519</v>
      </c>
      <c r="J8">
        <v>95.57</v>
      </c>
      <c r="K8">
        <v>4</v>
      </c>
      <c r="T8" s="37" t="s">
        <v>2238</v>
      </c>
      <c r="U8" s="37" t="s">
        <v>2393</v>
      </c>
      <c r="V8" s="37" t="s">
        <v>2736</v>
      </c>
      <c r="W8" s="37" t="s">
        <v>2692</v>
      </c>
      <c r="X8" s="37">
        <v>8550</v>
      </c>
      <c r="Y8" s="37">
        <v>825</v>
      </c>
      <c r="Z8" s="37">
        <v>8337</v>
      </c>
      <c r="AA8" s="37">
        <v>97.51</v>
      </c>
      <c r="AB8" s="57">
        <v>0.10439814814814814</v>
      </c>
      <c r="AC8" s="37">
        <v>98.95</v>
      </c>
      <c r="AD8" s="37">
        <v>4</v>
      </c>
      <c r="AE8" s="37"/>
    </row>
    <row r="9" spans="1:31">
      <c r="A9" t="s">
        <v>2367</v>
      </c>
      <c r="B9" t="s">
        <v>2393</v>
      </c>
      <c r="C9" t="s">
        <v>2736</v>
      </c>
      <c r="D9" t="s">
        <v>2690</v>
      </c>
      <c r="E9">
        <v>940</v>
      </c>
      <c r="F9">
        <v>119</v>
      </c>
      <c r="G9">
        <v>1191</v>
      </c>
      <c r="H9">
        <v>126.7</v>
      </c>
      <c r="I9" s="1">
        <v>0.15789351851851852</v>
      </c>
      <c r="J9">
        <v>95.04</v>
      </c>
      <c r="K9">
        <v>3</v>
      </c>
      <c r="T9" s="37" t="s">
        <v>2378</v>
      </c>
      <c r="U9" s="37" t="s">
        <v>2393</v>
      </c>
      <c r="V9" s="37" t="s">
        <v>2737</v>
      </c>
      <c r="W9" s="37" t="s">
        <v>2692</v>
      </c>
      <c r="X9" s="37">
        <v>2932</v>
      </c>
      <c r="Y9" s="37">
        <v>2286</v>
      </c>
      <c r="Z9" s="37">
        <v>2762</v>
      </c>
      <c r="AA9" s="37">
        <v>94.2</v>
      </c>
      <c r="AB9" s="57">
        <v>5.4988425925925927E-2</v>
      </c>
      <c r="AC9" s="37">
        <v>98.36</v>
      </c>
      <c r="AD9" s="37">
        <v>4</v>
      </c>
      <c r="AE9" s="37"/>
    </row>
    <row r="10" spans="1:31">
      <c r="A10" t="s">
        <v>2368</v>
      </c>
      <c r="B10" t="s">
        <v>2393</v>
      </c>
      <c r="C10" t="s">
        <v>2736</v>
      </c>
      <c r="D10" t="s">
        <v>2690</v>
      </c>
      <c r="E10">
        <v>1307</v>
      </c>
      <c r="F10">
        <v>147</v>
      </c>
      <c r="G10">
        <v>1616</v>
      </c>
      <c r="H10">
        <v>123.64</v>
      </c>
      <c r="I10" s="1">
        <v>0.3079513888888889</v>
      </c>
      <c r="J10">
        <v>96.88</v>
      </c>
      <c r="K10">
        <v>4</v>
      </c>
      <c r="T10" s="37" t="s">
        <v>2379</v>
      </c>
      <c r="U10" s="37" t="s">
        <v>2393</v>
      </c>
      <c r="V10" s="37" t="s">
        <v>2737</v>
      </c>
      <c r="W10" s="37" t="s">
        <v>2692</v>
      </c>
      <c r="X10" s="37">
        <v>1286</v>
      </c>
      <c r="Y10" s="37">
        <v>1647</v>
      </c>
      <c r="Z10" s="37">
        <v>1184</v>
      </c>
      <c r="AA10" s="37">
        <v>92.07</v>
      </c>
      <c r="AB10" s="57">
        <v>7.2581018518518517E-2</v>
      </c>
      <c r="AC10" s="37">
        <v>95.22</v>
      </c>
      <c r="AD10" s="37">
        <v>2</v>
      </c>
      <c r="AE10" s="37"/>
    </row>
    <row r="11" spans="1:31">
      <c r="A11" t="s">
        <v>2171</v>
      </c>
      <c r="B11" t="s">
        <v>2393</v>
      </c>
      <c r="C11" t="s">
        <v>2736</v>
      </c>
      <c r="D11" t="s">
        <v>2690</v>
      </c>
      <c r="E11">
        <v>1307</v>
      </c>
      <c r="F11">
        <v>198</v>
      </c>
      <c r="G11">
        <v>1748</v>
      </c>
      <c r="H11">
        <v>133.74</v>
      </c>
      <c r="I11" s="1">
        <v>0.27550925925925923</v>
      </c>
      <c r="J11">
        <v>95.93</v>
      </c>
      <c r="K11">
        <v>4</v>
      </c>
      <c r="T11" s="37" t="s">
        <v>2369</v>
      </c>
      <c r="U11" s="37" t="s">
        <v>2393</v>
      </c>
      <c r="V11" s="37" t="s">
        <v>2736</v>
      </c>
      <c r="W11" s="37" t="s">
        <v>2692</v>
      </c>
      <c r="X11" s="37">
        <v>900</v>
      </c>
      <c r="Y11" s="37">
        <v>94</v>
      </c>
      <c r="Z11" s="37">
        <v>1118</v>
      </c>
      <c r="AA11" s="37">
        <v>124.22</v>
      </c>
      <c r="AB11" s="57">
        <v>0.10682870370370372</v>
      </c>
      <c r="AC11" s="37">
        <v>93.22</v>
      </c>
      <c r="AD11" s="37">
        <v>1</v>
      </c>
      <c r="AE11" s="37" t="s">
        <v>3553</v>
      </c>
    </row>
    <row r="12" spans="1:31">
      <c r="A12" t="s">
        <v>2788</v>
      </c>
      <c r="B12" t="s">
        <v>2393</v>
      </c>
      <c r="C12" t="s">
        <v>2736</v>
      </c>
      <c r="D12" t="s">
        <v>2690</v>
      </c>
      <c r="E12">
        <v>1307</v>
      </c>
      <c r="F12">
        <v>113</v>
      </c>
      <c r="G12">
        <v>859</v>
      </c>
      <c r="H12">
        <v>65.72</v>
      </c>
      <c r="I12" s="1">
        <v>0.26800925925925928</v>
      </c>
      <c r="J12">
        <v>81.41</v>
      </c>
      <c r="K12">
        <v>4</v>
      </c>
    </row>
    <row r="13" spans="1:31">
      <c r="A13" t="s">
        <v>2369</v>
      </c>
      <c r="B13" t="s">
        <v>2393</v>
      </c>
      <c r="C13" t="s">
        <v>2736</v>
      </c>
      <c r="D13" t="s">
        <v>2690</v>
      </c>
      <c r="E13">
        <v>1428</v>
      </c>
      <c r="F13">
        <v>1010</v>
      </c>
      <c r="G13">
        <v>1629</v>
      </c>
      <c r="H13">
        <v>114.08</v>
      </c>
      <c r="I13" s="1">
        <v>0.22454861111111113</v>
      </c>
      <c r="J13">
        <v>97.77</v>
      </c>
      <c r="K13">
        <v>4</v>
      </c>
    </row>
    <row r="14" spans="1:31">
      <c r="A14" t="s">
        <v>2371</v>
      </c>
      <c r="B14" t="s">
        <v>2393</v>
      </c>
      <c r="C14" t="s">
        <v>2736</v>
      </c>
      <c r="D14" t="s">
        <v>2690</v>
      </c>
      <c r="E14">
        <v>1548</v>
      </c>
      <c r="F14">
        <v>1125</v>
      </c>
      <c r="G14">
        <v>1198</v>
      </c>
      <c r="H14">
        <v>77.39</v>
      </c>
      <c r="I14" s="1">
        <v>0.12797453703703704</v>
      </c>
      <c r="J14">
        <v>96.77</v>
      </c>
      <c r="K14">
        <v>4</v>
      </c>
    </row>
    <row r="15" spans="1:31">
      <c r="A15" t="s">
        <v>2373</v>
      </c>
      <c r="B15" t="s">
        <v>2393</v>
      </c>
      <c r="C15" t="s">
        <v>2737</v>
      </c>
      <c r="D15" t="s">
        <v>2690</v>
      </c>
      <c r="E15">
        <v>1140</v>
      </c>
      <c r="F15">
        <v>958</v>
      </c>
      <c r="G15">
        <v>1258</v>
      </c>
      <c r="H15">
        <v>110.35</v>
      </c>
      <c r="I15" s="1">
        <v>0.20717592592592593</v>
      </c>
      <c r="J15">
        <v>98.89</v>
      </c>
      <c r="K15">
        <v>4</v>
      </c>
    </row>
    <row r="16" spans="1:31">
      <c r="A16" t="s">
        <v>2372</v>
      </c>
      <c r="B16" t="s">
        <v>2393</v>
      </c>
      <c r="C16" t="s">
        <v>2737</v>
      </c>
      <c r="D16" t="s">
        <v>2690</v>
      </c>
      <c r="E16">
        <v>1140</v>
      </c>
      <c r="F16">
        <v>787</v>
      </c>
      <c r="G16">
        <v>1274</v>
      </c>
      <c r="H16">
        <v>111.75</v>
      </c>
      <c r="I16" s="1">
        <v>0.25521990740740741</v>
      </c>
      <c r="J16">
        <v>99.22</v>
      </c>
      <c r="K16">
        <v>4</v>
      </c>
    </row>
    <row r="17" spans="1:26">
      <c r="A17" t="s">
        <v>2374</v>
      </c>
      <c r="B17" t="s">
        <v>2393</v>
      </c>
      <c r="C17" t="s">
        <v>2736</v>
      </c>
      <c r="D17" t="s">
        <v>2690</v>
      </c>
      <c r="E17">
        <v>1228</v>
      </c>
      <c r="F17">
        <v>368</v>
      </c>
      <c r="G17">
        <v>1112</v>
      </c>
      <c r="H17">
        <v>90.55</v>
      </c>
      <c r="I17" s="1">
        <v>0.15158564814814815</v>
      </c>
      <c r="J17">
        <v>98.23</v>
      </c>
      <c r="K17">
        <v>3</v>
      </c>
    </row>
    <row r="18" spans="1:26">
      <c r="A18" t="s">
        <v>2379</v>
      </c>
      <c r="B18" t="s">
        <v>2393</v>
      </c>
      <c r="C18" t="s">
        <v>2736</v>
      </c>
      <c r="D18" t="s">
        <v>2690</v>
      </c>
      <c r="E18">
        <v>1048</v>
      </c>
      <c r="F18">
        <v>110</v>
      </c>
      <c r="G18">
        <v>1100</v>
      </c>
      <c r="H18">
        <v>104.96</v>
      </c>
      <c r="I18" s="1">
        <v>0.11967592592592592</v>
      </c>
      <c r="J18">
        <v>97.28</v>
      </c>
      <c r="K18">
        <v>2</v>
      </c>
    </row>
    <row r="26" spans="1:26">
      <c r="Z26" s="1"/>
    </row>
    <row r="27" spans="1:26">
      <c r="Z27" s="1"/>
    </row>
    <row r="28" spans="1:26">
      <c r="Z28" s="1"/>
    </row>
    <row r="29" spans="1:26">
      <c r="Z29" s="1"/>
    </row>
    <row r="30" spans="1:26">
      <c r="Z30" s="1"/>
    </row>
    <row r="31" spans="1:26">
      <c r="Z31" s="1"/>
    </row>
    <row r="32" spans="1:26">
      <c r="Z32" s="1"/>
    </row>
    <row r="33" spans="26:26">
      <c r="Z33" s="1"/>
    </row>
    <row r="34" spans="26:26">
      <c r="Z34" s="1"/>
    </row>
    <row r="35" spans="26:26">
      <c r="Z35" s="1"/>
    </row>
    <row r="37" spans="26:26">
      <c r="Z37" s="1"/>
    </row>
  </sheetData>
  <mergeCells count="2">
    <mergeCell ref="A1:L1"/>
    <mergeCell ref="T1:AE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4373E-4477-4596-9E81-E1D24509B40E}">
  <dimension ref="A1:VB28"/>
  <sheetViews>
    <sheetView topLeftCell="UF1" workbookViewId="0">
      <selection activeCell="VA33" sqref="VA33"/>
    </sheetView>
  </sheetViews>
  <sheetFormatPr defaultRowHeight="14.4"/>
  <cols>
    <col min="1" max="1" width="11.33203125" customWidth="1"/>
    <col min="13" max="13" width="14.44140625" customWidth="1"/>
    <col min="14" max="14" width="10.6640625" customWidth="1"/>
    <col min="15" max="15" width="11.33203125" customWidth="1"/>
    <col min="27" max="27" width="14.5546875" bestFit="1" customWidth="1"/>
    <col min="28" max="28" width="11.109375" bestFit="1" customWidth="1"/>
    <col min="29" max="29" width="12.5546875" customWidth="1"/>
    <col min="41" max="41" width="14.5546875" bestFit="1" customWidth="1"/>
    <col min="42" max="42" width="11.109375" customWidth="1"/>
    <col min="56" max="56" width="11.109375" bestFit="1" customWidth="1"/>
    <col min="59" max="59" width="13.88671875" customWidth="1"/>
    <col min="60" max="60" width="11.5546875" bestFit="1" customWidth="1"/>
    <col min="71" max="71" width="11.5546875" bestFit="1" customWidth="1"/>
    <col min="85" max="85" width="11.5546875" bestFit="1" customWidth="1"/>
    <col min="99" max="99" width="11.5546875" bestFit="1" customWidth="1"/>
    <col min="100" max="100" width="12.88671875" bestFit="1" customWidth="1"/>
    <col min="101" max="101" width="9.88671875" customWidth="1"/>
    <col min="103" max="103" width="9.33203125" customWidth="1"/>
    <col min="104" max="104" width="14.5546875" bestFit="1" customWidth="1"/>
    <col min="105" max="105" width="12.109375" customWidth="1"/>
    <col min="107" max="107" width="11" bestFit="1" customWidth="1"/>
    <col min="109" max="109" width="11.5546875" bestFit="1" customWidth="1"/>
    <col min="110" max="110" width="12" bestFit="1" customWidth="1"/>
    <col min="111" max="111" width="16.5546875" bestFit="1" customWidth="1"/>
    <col min="112" max="112" width="14.109375" bestFit="1" customWidth="1"/>
    <col min="113" max="113" width="15.88671875" bestFit="1" customWidth="1"/>
    <col min="114" max="114" width="14.88671875" bestFit="1" customWidth="1"/>
    <col min="115" max="115" width="15.44140625" bestFit="1" customWidth="1"/>
    <col min="117" max="117" width="11.109375" bestFit="1" customWidth="1"/>
    <col min="118" max="118" width="11.5546875" bestFit="1" customWidth="1"/>
    <col min="119" max="119" width="12" bestFit="1" customWidth="1"/>
    <col min="120" max="120" width="16.5546875" bestFit="1" customWidth="1"/>
    <col min="121" max="121" width="14.109375" bestFit="1" customWidth="1"/>
    <col min="122" max="122" width="15.88671875" bestFit="1" customWidth="1"/>
    <col min="123" max="123" width="14.88671875" bestFit="1" customWidth="1"/>
    <col min="124" max="124" width="15.44140625" bestFit="1" customWidth="1"/>
    <col min="125" max="125" width="6.44140625" bestFit="1" customWidth="1"/>
    <col min="126" max="126" width="13.109375" customWidth="1"/>
    <col min="127" max="127" width="11.5546875" bestFit="1" customWidth="1"/>
    <col min="128" max="128" width="12" bestFit="1" customWidth="1"/>
    <col min="129" max="129" width="16.5546875" bestFit="1" customWidth="1"/>
    <col min="130" max="130" width="14.109375" bestFit="1" customWidth="1"/>
    <col min="131" max="131" width="15.88671875" bestFit="1" customWidth="1"/>
    <col min="132" max="132" width="14.88671875" bestFit="1" customWidth="1"/>
    <col min="133" max="133" width="15.44140625" bestFit="1" customWidth="1"/>
    <col min="135" max="135" width="11.109375" bestFit="1" customWidth="1"/>
    <col min="138" max="138" width="15.44140625" bestFit="1" customWidth="1"/>
    <col min="140" max="140" width="11.109375" bestFit="1" customWidth="1"/>
    <col min="141" max="141" width="11.109375" customWidth="1"/>
    <col min="142" max="142" width="11.5546875" bestFit="1" customWidth="1"/>
    <col min="143" max="143" width="12.88671875" bestFit="1" customWidth="1"/>
    <col min="192" max="192" width="12.88671875" bestFit="1" customWidth="1"/>
    <col min="197" max="197" width="11.109375" bestFit="1" customWidth="1"/>
    <col min="198" max="198" width="12.5546875" customWidth="1"/>
    <col min="199" max="199" width="14.5546875" bestFit="1" customWidth="1"/>
    <col min="201" max="201" width="10.5546875" customWidth="1"/>
    <col min="202" max="202" width="12.88671875" bestFit="1" customWidth="1"/>
    <col min="213" max="213" width="15.44140625" bestFit="1" customWidth="1"/>
    <col min="214" max="214" width="11.5546875" customWidth="1"/>
    <col min="215" max="215" width="11.109375" bestFit="1" customWidth="1"/>
    <col min="217" max="217" width="12.5546875" bestFit="1" customWidth="1"/>
    <col min="219" max="221" width="9.33203125" bestFit="1" customWidth="1"/>
    <col min="230" max="230" width="9.109375" bestFit="1" customWidth="1"/>
    <col min="232" max="232" width="10" customWidth="1"/>
    <col min="234" max="234" width="12.5546875" bestFit="1" customWidth="1"/>
    <col min="249" max="249" width="11" bestFit="1" customWidth="1"/>
    <col min="251" max="251" width="16.6640625" bestFit="1" customWidth="1"/>
    <col min="268" max="268" width="12.5546875" bestFit="1" customWidth="1"/>
    <col min="269" max="269" width="15.5546875" customWidth="1"/>
    <col min="275" max="275" width="11" bestFit="1" customWidth="1"/>
    <col min="283" max="283" width="11" bestFit="1" customWidth="1"/>
    <col min="288" max="288" width="11.109375" bestFit="1" customWidth="1"/>
    <col min="311" max="311" width="14.5546875" customWidth="1"/>
    <col min="322" max="322" width="11.109375" bestFit="1" customWidth="1"/>
    <col min="323" max="323" width="16.44140625" bestFit="1" customWidth="1"/>
    <col min="339" max="339" width="11.109375" bestFit="1" customWidth="1"/>
    <col min="340" max="340" width="16.44140625" bestFit="1" customWidth="1"/>
    <col min="356" max="356" width="11.109375" bestFit="1" customWidth="1"/>
    <col min="357" max="357" width="12.5546875" bestFit="1" customWidth="1"/>
    <col min="373" max="373" width="11.109375" bestFit="1" customWidth="1"/>
    <col min="374" max="374" width="12.5546875" bestFit="1" customWidth="1"/>
    <col min="390" max="390" width="11.109375" bestFit="1" customWidth="1"/>
    <col min="391" max="391" width="12.109375" customWidth="1"/>
    <col min="392" max="392" width="12.5546875" bestFit="1" customWidth="1"/>
    <col min="393" max="393" width="12.5546875" customWidth="1"/>
    <col min="408" max="408" width="10" customWidth="1"/>
    <col min="455" max="455" width="12.5546875" customWidth="1"/>
    <col min="456" max="459" width="9.33203125" bestFit="1" customWidth="1"/>
    <col min="472" max="472" width="13.33203125" customWidth="1"/>
    <col min="473" max="474" width="9.33203125" bestFit="1" customWidth="1"/>
    <col min="476" max="476" width="9.33203125" bestFit="1" customWidth="1"/>
    <col min="488" max="489" width="11.33203125" customWidth="1"/>
    <col min="490" max="493" width="9.33203125" bestFit="1" customWidth="1"/>
    <col min="506" max="506" width="9.33203125" bestFit="1" customWidth="1"/>
    <col min="522" max="525" width="9.33203125" bestFit="1" customWidth="1"/>
    <col min="537" max="540" width="9.33203125" bestFit="1" customWidth="1"/>
    <col min="550" max="551" width="9.33203125" bestFit="1" customWidth="1"/>
    <col min="553" max="553" width="9.33203125" bestFit="1" customWidth="1"/>
    <col min="563" max="563" width="9.33203125" bestFit="1" customWidth="1"/>
    <col min="564" max="564" width="12.33203125" customWidth="1"/>
    <col min="573" max="573" width="21.44140625" customWidth="1"/>
    <col min="574" max="574" width="20.44140625" customWidth="1"/>
  </cols>
  <sheetData>
    <row r="1" spans="1:574">
      <c r="A1" s="589">
        <v>44438</v>
      </c>
      <c r="B1" s="589"/>
      <c r="C1" s="589"/>
      <c r="D1" s="589"/>
      <c r="E1" s="589"/>
      <c r="F1" s="589"/>
      <c r="G1" s="589"/>
      <c r="H1" s="589"/>
      <c r="I1" s="589"/>
      <c r="J1" s="589"/>
      <c r="K1" s="589"/>
      <c r="L1" s="589"/>
      <c r="M1" s="589"/>
      <c r="N1" s="589"/>
      <c r="O1" s="589">
        <v>44439</v>
      </c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>
        <v>44440</v>
      </c>
      <c r="AD1" s="589"/>
      <c r="AE1" s="589"/>
      <c r="AF1" s="589"/>
      <c r="AG1" s="589"/>
      <c r="AH1" s="589"/>
      <c r="AI1" s="589"/>
      <c r="AJ1" s="589"/>
      <c r="AK1" s="589"/>
      <c r="AL1" s="589"/>
      <c r="AM1" s="589"/>
      <c r="AN1" s="589"/>
      <c r="AO1" s="589"/>
      <c r="AP1" s="589"/>
      <c r="AQ1" s="589">
        <v>44441</v>
      </c>
      <c r="AR1" s="589"/>
      <c r="AS1" s="589"/>
      <c r="AT1" s="589"/>
      <c r="AU1" s="589"/>
      <c r="AV1" s="589"/>
      <c r="AW1" s="589"/>
      <c r="AX1" s="589"/>
      <c r="AY1" s="589"/>
      <c r="AZ1" s="589"/>
      <c r="BA1" s="589"/>
      <c r="BB1" s="589"/>
      <c r="BC1" s="589"/>
      <c r="BD1" s="589"/>
      <c r="BE1" s="589">
        <v>44442</v>
      </c>
      <c r="BF1" s="589"/>
      <c r="BG1" s="589"/>
      <c r="BH1" s="589"/>
      <c r="BI1" s="589"/>
      <c r="BJ1" s="589"/>
      <c r="BK1" s="589"/>
      <c r="BL1" s="589"/>
      <c r="BM1" s="589"/>
      <c r="BN1" s="589"/>
      <c r="BO1" s="589"/>
      <c r="BP1" s="589"/>
      <c r="BQ1" s="589"/>
      <c r="BR1" s="589"/>
      <c r="BS1" s="589">
        <v>44443</v>
      </c>
      <c r="BT1" s="589"/>
      <c r="BU1" s="589"/>
      <c r="BV1" s="589"/>
      <c r="BW1" s="589"/>
      <c r="BX1" s="589"/>
      <c r="BY1" s="589"/>
      <c r="BZ1" s="589"/>
      <c r="CA1" s="589"/>
      <c r="CB1" s="589"/>
      <c r="CC1" s="589"/>
      <c r="CD1" s="589"/>
      <c r="CE1" s="589"/>
      <c r="CF1" s="589"/>
      <c r="CG1" s="589">
        <v>44444</v>
      </c>
      <c r="CH1" s="589"/>
      <c r="CI1" s="589"/>
      <c r="CJ1" s="589"/>
      <c r="CK1" s="589"/>
      <c r="CL1" s="589"/>
      <c r="CM1" s="589"/>
      <c r="CN1" s="589"/>
      <c r="CO1" s="589"/>
      <c r="CP1" s="589"/>
      <c r="CQ1" s="589"/>
      <c r="CR1" s="589"/>
      <c r="CS1" s="589"/>
      <c r="CT1" s="589"/>
      <c r="CU1" s="590" t="s">
        <v>3554</v>
      </c>
      <c r="CV1" s="591"/>
      <c r="CW1" s="591"/>
      <c r="CX1" s="591"/>
      <c r="CY1" s="591"/>
      <c r="CZ1" s="591"/>
      <c r="DA1" s="591"/>
      <c r="DB1" s="591"/>
      <c r="DC1" s="592"/>
      <c r="DE1" s="566">
        <v>44445</v>
      </c>
      <c r="DF1" s="566"/>
      <c r="DG1" s="566"/>
      <c r="DH1" s="566"/>
      <c r="DI1" s="566"/>
      <c r="DJ1" s="566"/>
      <c r="DK1" s="566"/>
      <c r="DL1" s="566"/>
      <c r="DM1" s="562"/>
      <c r="DN1" s="566">
        <v>44446</v>
      </c>
      <c r="DO1" s="566"/>
      <c r="DP1" s="566"/>
      <c r="DQ1" s="566"/>
      <c r="DR1" s="566"/>
      <c r="DS1" s="566"/>
      <c r="DT1" s="566"/>
      <c r="DU1" s="566"/>
      <c r="DV1" s="566"/>
      <c r="DW1" s="556">
        <v>44447</v>
      </c>
      <c r="DX1" s="546"/>
      <c r="DY1" s="546"/>
      <c r="DZ1" s="546"/>
      <c r="EA1" s="546"/>
      <c r="EB1" s="546"/>
      <c r="EC1" s="546"/>
      <c r="ED1" s="546"/>
      <c r="EE1" s="546"/>
      <c r="EF1" s="546"/>
      <c r="EG1" s="546"/>
      <c r="EH1" s="546"/>
      <c r="EI1" s="546"/>
      <c r="EJ1" s="547"/>
      <c r="EK1" s="556">
        <v>44448</v>
      </c>
      <c r="EL1" s="546"/>
      <c r="EM1" s="546"/>
      <c r="EN1" s="546"/>
      <c r="EO1" s="546"/>
      <c r="EP1" s="546"/>
      <c r="EQ1" s="546"/>
      <c r="ER1" s="546"/>
      <c r="ES1" s="546"/>
      <c r="ET1" s="546"/>
      <c r="EU1" s="546"/>
      <c r="EV1" s="546"/>
      <c r="EW1" s="546"/>
      <c r="EX1" s="547"/>
      <c r="EY1" s="556">
        <v>44449</v>
      </c>
      <c r="EZ1" s="546"/>
      <c r="FA1" s="546"/>
      <c r="FB1" s="546"/>
      <c r="FC1" s="546"/>
      <c r="FD1" s="546"/>
      <c r="FE1" s="546"/>
      <c r="FF1" s="546"/>
      <c r="FG1" s="546"/>
      <c r="FH1" s="546"/>
      <c r="FI1" s="546"/>
      <c r="FJ1" s="547"/>
      <c r="FK1" s="556">
        <v>44450</v>
      </c>
      <c r="FL1" s="546"/>
      <c r="FM1" s="546"/>
      <c r="FN1" s="546"/>
      <c r="FO1" s="546"/>
      <c r="FP1" s="546"/>
      <c r="FQ1" s="546"/>
      <c r="FR1" s="546"/>
      <c r="FS1" s="546"/>
      <c r="FT1" s="546"/>
      <c r="FU1" s="546"/>
      <c r="FV1" s="547"/>
      <c r="FW1" s="556">
        <v>44451</v>
      </c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7"/>
      <c r="GI1" s="593" t="s">
        <v>3555</v>
      </c>
      <c r="GJ1" s="594"/>
      <c r="GK1" s="594"/>
      <c r="GL1" s="594"/>
      <c r="GM1" s="594"/>
      <c r="GN1" s="594"/>
      <c r="GO1" s="594"/>
      <c r="GP1" s="594"/>
      <c r="GQ1" s="594"/>
      <c r="GS1" s="556">
        <v>44452</v>
      </c>
      <c r="GT1" s="546"/>
      <c r="GU1" s="546"/>
      <c r="GV1" s="546"/>
      <c r="GW1" s="546"/>
      <c r="GX1" s="546"/>
      <c r="GY1" s="546"/>
      <c r="GZ1" s="546"/>
      <c r="HA1" s="546"/>
      <c r="HB1" s="546"/>
      <c r="HC1" s="546"/>
      <c r="HD1" s="546"/>
      <c r="HE1" s="546"/>
      <c r="HF1" s="546"/>
      <c r="HG1" s="546"/>
      <c r="HH1" s="556">
        <v>44453</v>
      </c>
      <c r="HI1" s="546"/>
      <c r="HJ1" s="546"/>
      <c r="HK1" s="546"/>
      <c r="HL1" s="546"/>
      <c r="HM1" s="546"/>
      <c r="HN1" s="546"/>
      <c r="HO1" s="546"/>
      <c r="HP1" s="546"/>
      <c r="HQ1" s="546"/>
      <c r="HR1" s="546"/>
      <c r="HS1" s="546"/>
      <c r="HT1" s="546"/>
      <c r="HU1" s="546"/>
      <c r="HV1" s="546"/>
      <c r="HW1" s="546"/>
      <c r="HX1" s="546"/>
      <c r="HY1" s="556">
        <v>44454</v>
      </c>
      <c r="HZ1" s="546"/>
      <c r="IA1" s="546"/>
      <c r="IB1" s="546"/>
      <c r="IC1" s="546"/>
      <c r="ID1" s="546"/>
      <c r="IE1" s="546"/>
      <c r="IF1" s="546"/>
      <c r="IG1" s="546"/>
      <c r="IH1" s="546"/>
      <c r="II1" s="546"/>
      <c r="IJ1" s="546"/>
      <c r="IK1" s="546"/>
      <c r="IL1" s="546"/>
      <c r="IM1" s="546"/>
      <c r="IN1" s="546"/>
      <c r="IO1" s="546"/>
      <c r="IP1" s="556">
        <v>44455</v>
      </c>
      <c r="IQ1" s="546"/>
      <c r="IR1" s="546"/>
      <c r="IS1" s="546"/>
      <c r="IT1" s="546"/>
      <c r="IU1" s="546"/>
      <c r="IV1" s="546"/>
      <c r="IW1" s="546"/>
      <c r="IX1" s="546"/>
      <c r="IY1" s="546"/>
      <c r="IZ1" s="546"/>
      <c r="JA1" s="546"/>
      <c r="JB1" s="546"/>
      <c r="JC1" s="546"/>
      <c r="JD1" s="546"/>
      <c r="JE1" s="546"/>
      <c r="JF1" s="546"/>
      <c r="JG1" s="556">
        <v>44456</v>
      </c>
      <c r="JH1" s="546"/>
      <c r="JI1" s="546"/>
      <c r="JJ1" s="546"/>
      <c r="JK1" s="546"/>
      <c r="JL1" s="546"/>
      <c r="JM1" s="546"/>
      <c r="JN1" s="546"/>
      <c r="JO1" s="546"/>
      <c r="JP1" s="546"/>
      <c r="JQ1" s="546"/>
      <c r="JR1" s="546"/>
      <c r="JS1" s="546"/>
      <c r="JT1" s="546"/>
      <c r="JU1" s="546"/>
      <c r="JV1" s="546"/>
      <c r="JW1" s="546"/>
      <c r="JX1" s="556">
        <v>44457</v>
      </c>
      <c r="JY1" s="546"/>
      <c r="JZ1" s="546"/>
      <c r="KA1" s="546"/>
      <c r="KB1" s="546"/>
      <c r="KC1" s="546"/>
      <c r="KD1" s="546"/>
      <c r="KE1" s="546"/>
      <c r="KF1" s="546"/>
      <c r="KG1" s="546"/>
      <c r="KH1" s="546"/>
      <c r="KI1" s="546"/>
      <c r="KJ1" s="546"/>
      <c r="KK1" s="105"/>
      <c r="KL1" s="556">
        <v>44458</v>
      </c>
      <c r="KM1" s="546"/>
      <c r="KN1" s="546"/>
      <c r="KO1" s="546"/>
      <c r="KP1" s="546"/>
      <c r="KQ1" s="546"/>
      <c r="KR1" s="546"/>
      <c r="KS1" s="546"/>
      <c r="KT1" s="546"/>
      <c r="KU1" s="546"/>
      <c r="KV1" s="546"/>
      <c r="KW1" s="546"/>
      <c r="KX1" s="546"/>
      <c r="KY1" s="587" t="s">
        <v>3556</v>
      </c>
      <c r="KZ1" s="587"/>
      <c r="LA1" s="587"/>
      <c r="LB1" s="587"/>
      <c r="LC1" s="587"/>
      <c r="LD1" s="587"/>
      <c r="LE1" s="587"/>
      <c r="LF1" s="587"/>
      <c r="LG1" s="587"/>
      <c r="LH1" s="587"/>
      <c r="LI1" s="588"/>
      <c r="LJ1" s="556">
        <v>44459</v>
      </c>
      <c r="LK1" s="546"/>
      <c r="LL1" s="546"/>
      <c r="LM1" s="546"/>
      <c r="LN1" s="546"/>
      <c r="LO1" s="546"/>
      <c r="LP1" s="546"/>
      <c r="LQ1" s="546"/>
      <c r="LR1" s="546"/>
      <c r="LS1" s="546"/>
      <c r="LT1" s="546"/>
      <c r="LU1" s="546"/>
      <c r="LV1" s="546"/>
      <c r="LW1" s="546"/>
      <c r="LX1" s="546"/>
      <c r="LY1" s="546"/>
      <c r="LZ1" s="546"/>
      <c r="MA1" s="556">
        <v>44460</v>
      </c>
      <c r="MB1" s="546"/>
      <c r="MC1" s="546"/>
      <c r="MD1" s="546"/>
      <c r="ME1" s="546"/>
      <c r="MF1" s="546"/>
      <c r="MG1" s="546"/>
      <c r="MH1" s="546"/>
      <c r="MI1" s="546"/>
      <c r="MJ1" s="546"/>
      <c r="MK1" s="546"/>
      <c r="ML1" s="546"/>
      <c r="MM1" s="546"/>
      <c r="MN1" s="546"/>
      <c r="MO1" s="546"/>
      <c r="MP1" s="546"/>
      <c r="MQ1" s="546"/>
      <c r="MR1" s="556">
        <v>44461</v>
      </c>
      <c r="MS1" s="546"/>
      <c r="MT1" s="546"/>
      <c r="MU1" s="546"/>
      <c r="MV1" s="546"/>
      <c r="MW1" s="546"/>
      <c r="MX1" s="546"/>
      <c r="MY1" s="546"/>
      <c r="MZ1" s="546"/>
      <c r="NA1" s="546"/>
      <c r="NB1" s="546"/>
      <c r="NC1" s="546"/>
      <c r="ND1" s="546"/>
      <c r="NE1" s="546"/>
      <c r="NF1" s="546"/>
      <c r="NG1" s="546"/>
      <c r="NH1" s="546"/>
      <c r="NI1" s="556">
        <v>44462</v>
      </c>
      <c r="NJ1" s="546"/>
      <c r="NK1" s="546"/>
      <c r="NL1" s="546"/>
      <c r="NM1" s="546"/>
      <c r="NN1" s="546"/>
      <c r="NO1" s="546"/>
      <c r="NP1" s="546"/>
      <c r="NQ1" s="546"/>
      <c r="NR1" s="546"/>
      <c r="NS1" s="546"/>
      <c r="NT1" s="546"/>
      <c r="NU1" s="546"/>
      <c r="NV1" s="546"/>
      <c r="NW1" s="546"/>
      <c r="NX1" s="546"/>
      <c r="NY1" s="546"/>
      <c r="NZ1" s="556">
        <v>44463</v>
      </c>
      <c r="OA1" s="546"/>
      <c r="OB1" s="546"/>
      <c r="OC1" s="546"/>
      <c r="OD1" s="546"/>
      <c r="OE1" s="546"/>
      <c r="OF1" s="546"/>
      <c r="OG1" s="546"/>
      <c r="OH1" s="546"/>
      <c r="OI1" s="546"/>
      <c r="OJ1" s="546"/>
      <c r="OK1" s="546"/>
      <c r="OL1" s="546"/>
      <c r="OM1" s="546"/>
      <c r="ON1" s="546"/>
      <c r="OO1" s="546"/>
      <c r="OP1" s="546"/>
      <c r="OV1">
        <v>25</v>
      </c>
      <c r="PK1">
        <v>26</v>
      </c>
      <c r="PV1" t="s">
        <v>0</v>
      </c>
      <c r="QS1">
        <v>27</v>
      </c>
      <c r="RJ1">
        <v>28</v>
      </c>
      <c r="SA1">
        <v>29</v>
      </c>
      <c r="SQ1">
        <v>30</v>
      </c>
      <c r="TG1">
        <v>1</v>
      </c>
      <c r="TV1">
        <v>2</v>
      </c>
      <c r="UI1">
        <v>3</v>
      </c>
      <c r="UQ1" s="586" t="s">
        <v>2790</v>
      </c>
      <c r="UR1" s="586"/>
      <c r="US1" s="586"/>
      <c r="UT1" s="586"/>
      <c r="UU1" s="586"/>
      <c r="UV1" s="586"/>
      <c r="UW1" s="586"/>
      <c r="UX1" s="586"/>
    </row>
    <row r="2" spans="1:574">
      <c r="A2" s="22" t="s">
        <v>2767</v>
      </c>
      <c r="B2" s="18" t="s">
        <v>2358</v>
      </c>
      <c r="C2" s="18" t="s">
        <v>3</v>
      </c>
      <c r="D2" s="18" t="s">
        <v>4</v>
      </c>
      <c r="E2" s="18" t="s">
        <v>2359</v>
      </c>
      <c r="F2" s="18" t="s">
        <v>6</v>
      </c>
      <c r="G2" s="18" t="s">
        <v>7</v>
      </c>
      <c r="H2" s="18" t="s">
        <v>8</v>
      </c>
      <c r="I2" s="18" t="s">
        <v>9</v>
      </c>
      <c r="J2" s="18" t="s">
        <v>10</v>
      </c>
      <c r="K2" s="18" t="s">
        <v>13</v>
      </c>
      <c r="L2" s="19" t="s">
        <v>2769</v>
      </c>
      <c r="M2" s="20" t="s">
        <v>3557</v>
      </c>
      <c r="N2" s="21" t="s">
        <v>2728</v>
      </c>
      <c r="O2" s="22" t="s">
        <v>2767</v>
      </c>
      <c r="P2" s="18" t="s">
        <v>2358</v>
      </c>
      <c r="Q2" s="18" t="s">
        <v>3</v>
      </c>
      <c r="R2" s="18" t="s">
        <v>4</v>
      </c>
      <c r="S2" s="18" t="s">
        <v>2359</v>
      </c>
      <c r="T2" s="18" t="s">
        <v>6</v>
      </c>
      <c r="U2" s="18" t="s">
        <v>7</v>
      </c>
      <c r="V2" s="18" t="s">
        <v>8</v>
      </c>
      <c r="W2" s="18" t="s">
        <v>9</v>
      </c>
      <c r="X2" s="18" t="s">
        <v>10</v>
      </c>
      <c r="Y2" s="18" t="s">
        <v>13</v>
      </c>
      <c r="Z2" s="19" t="s">
        <v>2769</v>
      </c>
      <c r="AA2" s="20" t="s">
        <v>3557</v>
      </c>
      <c r="AB2" s="21" t="s">
        <v>2728</v>
      </c>
      <c r="AC2" s="17" t="s">
        <v>2767</v>
      </c>
      <c r="AD2" s="18" t="s">
        <v>2358</v>
      </c>
      <c r="AE2" s="18" t="s">
        <v>3</v>
      </c>
      <c r="AF2" s="18" t="s">
        <v>4</v>
      </c>
      <c r="AG2" s="18" t="s">
        <v>2359</v>
      </c>
      <c r="AH2" s="18" t="s">
        <v>6</v>
      </c>
      <c r="AI2" s="18" t="s">
        <v>7</v>
      </c>
      <c r="AJ2" s="18" t="s">
        <v>8</v>
      </c>
      <c r="AK2" s="18" t="s">
        <v>9</v>
      </c>
      <c r="AL2" s="18" t="s">
        <v>10</v>
      </c>
      <c r="AM2" s="18" t="s">
        <v>13</v>
      </c>
      <c r="AN2" s="19" t="s">
        <v>2769</v>
      </c>
      <c r="AO2" s="20" t="s">
        <v>3557</v>
      </c>
      <c r="AP2" s="21" t="s">
        <v>2728</v>
      </c>
      <c r="AQ2" s="17" t="s">
        <v>2767</v>
      </c>
      <c r="AR2" s="18" t="s">
        <v>2358</v>
      </c>
      <c r="AS2" s="18" t="s">
        <v>3</v>
      </c>
      <c r="AT2" s="18" t="s">
        <v>4</v>
      </c>
      <c r="AU2" s="18" t="s">
        <v>2359</v>
      </c>
      <c r="AV2" s="18" t="s">
        <v>6</v>
      </c>
      <c r="AW2" s="18" t="s">
        <v>7</v>
      </c>
      <c r="AX2" s="18" t="s">
        <v>8</v>
      </c>
      <c r="AY2" s="18" t="s">
        <v>9</v>
      </c>
      <c r="AZ2" s="18" t="s">
        <v>10</v>
      </c>
      <c r="BA2" s="18" t="s">
        <v>13</v>
      </c>
      <c r="BB2" s="24" t="s">
        <v>2769</v>
      </c>
      <c r="BC2" s="25" t="s">
        <v>3557</v>
      </c>
      <c r="BD2" s="26" t="s">
        <v>2728</v>
      </c>
      <c r="BE2" s="17" t="s">
        <v>2767</v>
      </c>
      <c r="BF2" s="18" t="s">
        <v>2358</v>
      </c>
      <c r="BG2" s="18" t="s">
        <v>3</v>
      </c>
      <c r="BH2" s="18" t="s">
        <v>4</v>
      </c>
      <c r="BI2" s="18" t="s">
        <v>2359</v>
      </c>
      <c r="BJ2" s="18" t="s">
        <v>6</v>
      </c>
      <c r="BK2" s="18" t="s">
        <v>7</v>
      </c>
      <c r="BL2" s="18" t="s">
        <v>8</v>
      </c>
      <c r="BM2" s="18" t="s">
        <v>9</v>
      </c>
      <c r="BN2" s="18" t="s">
        <v>10</v>
      </c>
      <c r="BO2" s="18" t="s">
        <v>13</v>
      </c>
      <c r="BP2" s="24" t="s">
        <v>2769</v>
      </c>
      <c r="BQ2" s="25" t="s">
        <v>3557</v>
      </c>
      <c r="BR2" s="26" t="s">
        <v>2728</v>
      </c>
      <c r="BS2" s="17" t="s">
        <v>2767</v>
      </c>
      <c r="BT2" s="18" t="s">
        <v>2358</v>
      </c>
      <c r="BU2" s="18" t="s">
        <v>3</v>
      </c>
      <c r="BV2" s="18" t="s">
        <v>4</v>
      </c>
      <c r="BW2" s="18" t="s">
        <v>2359</v>
      </c>
      <c r="BX2" s="18" t="s">
        <v>6</v>
      </c>
      <c r="BY2" s="18" t="s">
        <v>7</v>
      </c>
      <c r="BZ2" s="18" t="s">
        <v>8</v>
      </c>
      <c r="CA2" s="18" t="s">
        <v>9</v>
      </c>
      <c r="CB2" s="18" t="s">
        <v>10</v>
      </c>
      <c r="CC2" s="18" t="s">
        <v>13</v>
      </c>
      <c r="CD2" s="24" t="s">
        <v>2769</v>
      </c>
      <c r="CE2" s="25" t="s">
        <v>3557</v>
      </c>
      <c r="CF2" s="26" t="s">
        <v>2728</v>
      </c>
      <c r="CG2" s="17" t="s">
        <v>2767</v>
      </c>
      <c r="CH2" s="18" t="s">
        <v>2358</v>
      </c>
      <c r="CI2" s="18" t="s">
        <v>3</v>
      </c>
      <c r="CJ2" s="18" t="s">
        <v>4</v>
      </c>
      <c r="CK2" s="18" t="s">
        <v>2359</v>
      </c>
      <c r="CL2" s="18" t="s">
        <v>6</v>
      </c>
      <c r="CM2" s="18" t="s">
        <v>7</v>
      </c>
      <c r="CN2" s="18" t="s">
        <v>8</v>
      </c>
      <c r="CO2" s="18" t="s">
        <v>9</v>
      </c>
      <c r="CP2" s="18" t="s">
        <v>10</v>
      </c>
      <c r="CQ2" s="18" t="s">
        <v>13</v>
      </c>
      <c r="CR2" s="24" t="s">
        <v>2769</v>
      </c>
      <c r="CS2" s="25" t="s">
        <v>3557</v>
      </c>
      <c r="CT2" s="26" t="s">
        <v>2728</v>
      </c>
      <c r="CU2" s="17" t="s">
        <v>2767</v>
      </c>
      <c r="CV2" s="17" t="s">
        <v>2723</v>
      </c>
      <c r="CW2" s="17" t="s">
        <v>2768</v>
      </c>
      <c r="CX2" s="51" t="s">
        <v>2769</v>
      </c>
      <c r="CY2" s="52" t="s">
        <v>6</v>
      </c>
      <c r="CZ2" s="54" t="s">
        <v>3557</v>
      </c>
      <c r="DA2" s="53" t="s">
        <v>2728</v>
      </c>
      <c r="DB2" s="52" t="s">
        <v>13</v>
      </c>
      <c r="DC2" s="52" t="s">
        <v>2786</v>
      </c>
      <c r="DE2" s="58" t="s">
        <v>2767</v>
      </c>
      <c r="DF2" s="34" t="s">
        <v>3548</v>
      </c>
      <c r="DG2" s="34" t="s">
        <v>3558</v>
      </c>
      <c r="DH2" s="34" t="s">
        <v>3559</v>
      </c>
      <c r="DI2" s="34" t="s">
        <v>3560</v>
      </c>
      <c r="DJ2" s="34" t="s">
        <v>3561</v>
      </c>
      <c r="DK2" s="62" t="s">
        <v>2726</v>
      </c>
      <c r="DL2" t="s">
        <v>2727</v>
      </c>
      <c r="DM2" t="s">
        <v>2728</v>
      </c>
      <c r="DN2" s="58" t="s">
        <v>2767</v>
      </c>
      <c r="DO2" s="34" t="s">
        <v>3548</v>
      </c>
      <c r="DP2" s="34" t="s">
        <v>3558</v>
      </c>
      <c r="DQ2" s="34" t="s">
        <v>3559</v>
      </c>
      <c r="DR2" s="34" t="s">
        <v>3560</v>
      </c>
      <c r="DS2" s="34" t="s">
        <v>3561</v>
      </c>
      <c r="DT2" s="62" t="s">
        <v>2726</v>
      </c>
      <c r="DU2" t="s">
        <v>2727</v>
      </c>
      <c r="DV2" t="s">
        <v>2728</v>
      </c>
      <c r="DW2" s="58" t="s">
        <v>2767</v>
      </c>
      <c r="DX2" s="34" t="s">
        <v>2358</v>
      </c>
      <c r="DY2" s="34" t="s">
        <v>3</v>
      </c>
      <c r="DZ2" s="34" t="s">
        <v>4</v>
      </c>
      <c r="EA2" s="34" t="s">
        <v>2359</v>
      </c>
      <c r="EB2" s="34" t="s">
        <v>6</v>
      </c>
      <c r="EC2" t="s">
        <v>7</v>
      </c>
      <c r="ED2" t="s">
        <v>8</v>
      </c>
      <c r="EE2" t="s">
        <v>9</v>
      </c>
      <c r="EF2" t="s">
        <v>10</v>
      </c>
      <c r="EG2" t="s">
        <v>13</v>
      </c>
      <c r="EH2" t="s">
        <v>2726</v>
      </c>
      <c r="EI2" t="s">
        <v>2727</v>
      </c>
      <c r="EJ2" t="s">
        <v>2728</v>
      </c>
      <c r="EK2" s="58" t="s">
        <v>2767</v>
      </c>
      <c r="EL2" s="42" t="s">
        <v>2358</v>
      </c>
      <c r="EM2" s="42" t="s">
        <v>3</v>
      </c>
      <c r="EN2" s="42" t="s">
        <v>4</v>
      </c>
      <c r="EO2" s="42" t="s">
        <v>2359</v>
      </c>
      <c r="EP2" s="42" t="s">
        <v>6</v>
      </c>
      <c r="EQ2" t="s">
        <v>7</v>
      </c>
      <c r="ER2" t="s">
        <v>8</v>
      </c>
      <c r="ES2" t="s">
        <v>9</v>
      </c>
      <c r="ET2" t="s">
        <v>10</v>
      </c>
      <c r="EU2" t="s">
        <v>13</v>
      </c>
      <c r="EV2" s="62" t="s">
        <v>2726</v>
      </c>
      <c r="EW2" t="s">
        <v>2727</v>
      </c>
      <c r="EX2" t="s">
        <v>2728</v>
      </c>
      <c r="EY2" s="58" t="s">
        <v>2767</v>
      </c>
      <c r="EZ2" s="42" t="s">
        <v>2358</v>
      </c>
      <c r="FA2" s="42" t="s">
        <v>3</v>
      </c>
      <c r="FB2" s="42" t="s">
        <v>4</v>
      </c>
      <c r="FC2" s="42" t="s">
        <v>2359</v>
      </c>
      <c r="FD2" s="42" t="s">
        <v>6</v>
      </c>
      <c r="FE2" t="s">
        <v>7</v>
      </c>
      <c r="FF2" t="s">
        <v>8</v>
      </c>
      <c r="FG2" t="s">
        <v>9</v>
      </c>
      <c r="FH2" t="s">
        <v>10</v>
      </c>
      <c r="FI2" t="s">
        <v>13</v>
      </c>
      <c r="FJ2" s="62" t="s">
        <v>2726</v>
      </c>
      <c r="FK2" s="58" t="s">
        <v>2767</v>
      </c>
      <c r="FL2" s="42" t="s">
        <v>2358</v>
      </c>
      <c r="FM2" s="42" t="s">
        <v>3</v>
      </c>
      <c r="FN2" s="42" t="s">
        <v>4</v>
      </c>
      <c r="FO2" s="42" t="s">
        <v>2359</v>
      </c>
      <c r="FP2" s="42" t="s">
        <v>6</v>
      </c>
      <c r="FQ2" t="s">
        <v>7</v>
      </c>
      <c r="FR2" t="s">
        <v>8</v>
      </c>
      <c r="FS2" t="s">
        <v>9</v>
      </c>
      <c r="FT2" t="s">
        <v>10</v>
      </c>
      <c r="FU2" t="s">
        <v>13</v>
      </c>
      <c r="FV2" s="62" t="s">
        <v>2726</v>
      </c>
      <c r="FW2" s="58" t="s">
        <v>2767</v>
      </c>
      <c r="FX2" s="42" t="s">
        <v>2358</v>
      </c>
      <c r="FY2" s="42" t="s">
        <v>3</v>
      </c>
      <c r="FZ2" s="42" t="s">
        <v>4</v>
      </c>
      <c r="GA2" s="42" t="s">
        <v>2359</v>
      </c>
      <c r="GB2" s="42" t="s">
        <v>6</v>
      </c>
      <c r="GC2" t="s">
        <v>7</v>
      </c>
      <c r="GD2" t="s">
        <v>8</v>
      </c>
      <c r="GE2" t="s">
        <v>9</v>
      </c>
      <c r="GF2" t="s">
        <v>10</v>
      </c>
      <c r="GG2" t="s">
        <v>13</v>
      </c>
      <c r="GH2" s="62" t="s">
        <v>2726</v>
      </c>
      <c r="GI2" s="17" t="s">
        <v>2767</v>
      </c>
      <c r="GJ2" s="17" t="s">
        <v>2723</v>
      </c>
      <c r="GK2" s="17" t="s">
        <v>2768</v>
      </c>
      <c r="GL2" s="51" t="s">
        <v>2769</v>
      </c>
      <c r="GM2" s="52" t="s">
        <v>2770</v>
      </c>
      <c r="GN2" s="52" t="s">
        <v>2771</v>
      </c>
      <c r="GO2" s="53" t="s">
        <v>2728</v>
      </c>
      <c r="GP2" s="64" t="s">
        <v>2772</v>
      </c>
      <c r="GQ2" t="s">
        <v>2773</v>
      </c>
      <c r="GS2" t="s">
        <v>2767</v>
      </c>
      <c r="GT2" t="s">
        <v>2723</v>
      </c>
      <c r="GU2" t="s">
        <v>2358</v>
      </c>
      <c r="GV2" t="s">
        <v>3</v>
      </c>
      <c r="GW2" t="s">
        <v>4</v>
      </c>
      <c r="GX2" t="s">
        <v>2359</v>
      </c>
      <c r="GY2" s="79" t="s">
        <v>6</v>
      </c>
      <c r="GZ2" t="s">
        <v>7</v>
      </c>
      <c r="HA2" t="s">
        <v>8</v>
      </c>
      <c r="HB2" t="s">
        <v>9</v>
      </c>
      <c r="HC2" t="s">
        <v>10</v>
      </c>
      <c r="HD2" t="s">
        <v>13</v>
      </c>
      <c r="HE2" s="62" t="s">
        <v>2726</v>
      </c>
      <c r="HF2" s="61" t="s">
        <v>2727</v>
      </c>
      <c r="HG2" s="80" t="s">
        <v>2728</v>
      </c>
      <c r="HH2" t="s">
        <v>1</v>
      </c>
      <c r="HI2" t="s">
        <v>2723</v>
      </c>
      <c r="HJ2" t="s">
        <v>2358</v>
      </c>
      <c r="HK2" t="s">
        <v>3</v>
      </c>
      <c r="HL2" t="s">
        <v>4</v>
      </c>
      <c r="HM2" t="s">
        <v>2359</v>
      </c>
      <c r="HN2" t="s">
        <v>6</v>
      </c>
      <c r="HO2" t="s">
        <v>7</v>
      </c>
      <c r="HP2" t="s">
        <v>8</v>
      </c>
      <c r="HQ2" t="s">
        <v>9</v>
      </c>
      <c r="HR2" t="s">
        <v>10</v>
      </c>
      <c r="HS2" t="s">
        <v>11</v>
      </c>
      <c r="HT2" t="s">
        <v>12</v>
      </c>
      <c r="HU2" t="s">
        <v>13</v>
      </c>
      <c r="HV2" s="62" t="s">
        <v>2726</v>
      </c>
      <c r="HW2" s="61" t="s">
        <v>2727</v>
      </c>
      <c r="HX2" s="80" t="s">
        <v>2728</v>
      </c>
      <c r="HY2" t="s">
        <v>1</v>
      </c>
      <c r="HZ2" t="s">
        <v>2723</v>
      </c>
      <c r="IA2" t="s">
        <v>2358</v>
      </c>
      <c r="IB2" t="s">
        <v>3</v>
      </c>
      <c r="IC2" t="s">
        <v>4</v>
      </c>
      <c r="ID2" t="s">
        <v>2359</v>
      </c>
      <c r="IE2" s="81" t="s">
        <v>6</v>
      </c>
      <c r="IF2" t="s">
        <v>7</v>
      </c>
      <c r="IG2" t="s">
        <v>8</v>
      </c>
      <c r="IH2" t="s">
        <v>9</v>
      </c>
      <c r="II2" t="s">
        <v>10</v>
      </c>
      <c r="IJ2" t="s">
        <v>11</v>
      </c>
      <c r="IK2" t="s">
        <v>12</v>
      </c>
      <c r="IL2" t="s">
        <v>13</v>
      </c>
      <c r="IM2" s="62" t="s">
        <v>2726</v>
      </c>
      <c r="IN2" s="61" t="s">
        <v>2727</v>
      </c>
      <c r="IO2" s="80" t="s">
        <v>2728</v>
      </c>
      <c r="IP2" t="s">
        <v>1</v>
      </c>
      <c r="IQ2" t="s">
        <v>2723</v>
      </c>
      <c r="IR2" t="s">
        <v>2358</v>
      </c>
      <c r="IS2" t="s">
        <v>3</v>
      </c>
      <c r="IT2" t="s">
        <v>4</v>
      </c>
      <c r="IU2" t="s">
        <v>2359</v>
      </c>
      <c r="IV2" t="s">
        <v>6</v>
      </c>
      <c r="IW2" t="s">
        <v>7</v>
      </c>
      <c r="IX2" t="s">
        <v>8</v>
      </c>
      <c r="IY2" t="s">
        <v>9</v>
      </c>
      <c r="IZ2" t="s">
        <v>10</v>
      </c>
      <c r="JA2" t="s">
        <v>11</v>
      </c>
      <c r="JB2" t="s">
        <v>12</v>
      </c>
      <c r="JC2" t="s">
        <v>13</v>
      </c>
      <c r="JD2" s="62" t="s">
        <v>2726</v>
      </c>
      <c r="JE2" s="61" t="s">
        <v>2727</v>
      </c>
      <c r="JF2" s="80" t="s">
        <v>2728</v>
      </c>
      <c r="JG2" t="s">
        <v>1</v>
      </c>
      <c r="JH2" t="s">
        <v>2723</v>
      </c>
      <c r="JI2" t="s">
        <v>2358</v>
      </c>
      <c r="JJ2" t="s">
        <v>3</v>
      </c>
      <c r="JK2" t="s">
        <v>4</v>
      </c>
      <c r="JL2" t="s">
        <v>2359</v>
      </c>
      <c r="JM2" t="s">
        <v>6</v>
      </c>
      <c r="JN2" t="s">
        <v>7</v>
      </c>
      <c r="JO2" t="s">
        <v>8</v>
      </c>
      <c r="JP2" t="s">
        <v>9</v>
      </c>
      <c r="JQ2" t="s">
        <v>10</v>
      </c>
      <c r="JR2" t="s">
        <v>11</v>
      </c>
      <c r="JS2" t="s">
        <v>12</v>
      </c>
      <c r="JT2" t="s">
        <v>13</v>
      </c>
      <c r="JU2" s="62" t="s">
        <v>2726</v>
      </c>
      <c r="JV2" s="61" t="s">
        <v>2727</v>
      </c>
      <c r="JW2" s="80" t="s">
        <v>2728</v>
      </c>
      <c r="JX2" t="s">
        <v>1</v>
      </c>
      <c r="JY2" t="s">
        <v>2358</v>
      </c>
      <c r="JZ2" t="s">
        <v>3</v>
      </c>
      <c r="KA2" t="s">
        <v>4</v>
      </c>
      <c r="KB2" t="s">
        <v>2359</v>
      </c>
      <c r="KC2" t="s">
        <v>6</v>
      </c>
      <c r="KD2" t="s">
        <v>7</v>
      </c>
      <c r="KE2" t="s">
        <v>8</v>
      </c>
      <c r="KF2" t="s">
        <v>9</v>
      </c>
      <c r="KG2" t="s">
        <v>10</v>
      </c>
      <c r="KH2" t="s">
        <v>11</v>
      </c>
      <c r="KI2" t="s">
        <v>12</v>
      </c>
      <c r="KJ2" t="s">
        <v>13</v>
      </c>
      <c r="KK2" s="62" t="s">
        <v>2726</v>
      </c>
      <c r="KL2" t="s">
        <v>1</v>
      </c>
      <c r="KM2" t="s">
        <v>2358</v>
      </c>
      <c r="KN2" t="s">
        <v>3</v>
      </c>
      <c r="KO2" t="s">
        <v>4</v>
      </c>
      <c r="KP2" t="s">
        <v>2359</v>
      </c>
      <c r="KQ2" t="s">
        <v>6</v>
      </c>
      <c r="KR2" t="s">
        <v>7</v>
      </c>
      <c r="KS2" t="s">
        <v>8</v>
      </c>
      <c r="KT2" t="s">
        <v>9</v>
      </c>
      <c r="KU2" t="s">
        <v>10</v>
      </c>
      <c r="KV2" t="s">
        <v>11</v>
      </c>
      <c r="KW2" t="s">
        <v>12</v>
      </c>
      <c r="KX2" t="s">
        <v>13</v>
      </c>
      <c r="KY2" s="62" t="s">
        <v>2726</v>
      </c>
      <c r="KZ2" t="s">
        <v>1</v>
      </c>
      <c r="LA2" t="s">
        <v>2723</v>
      </c>
      <c r="LB2" t="s">
        <v>2724</v>
      </c>
      <c r="LC2" t="s">
        <v>13</v>
      </c>
      <c r="LD2" t="s">
        <v>2791</v>
      </c>
      <c r="LE2" s="62" t="s">
        <v>2726</v>
      </c>
      <c r="LF2" s="61" t="s">
        <v>2727</v>
      </c>
      <c r="LG2" s="80" t="s">
        <v>2728</v>
      </c>
      <c r="LH2" t="s">
        <v>2683</v>
      </c>
      <c r="LI2" t="s">
        <v>3</v>
      </c>
      <c r="LJ2" t="s">
        <v>1</v>
      </c>
      <c r="LK2" t="s">
        <v>2723</v>
      </c>
      <c r="LL2" t="s">
        <v>2358</v>
      </c>
      <c r="LM2" t="s">
        <v>3</v>
      </c>
      <c r="LN2" t="s">
        <v>4</v>
      </c>
      <c r="LO2" t="s">
        <v>2359</v>
      </c>
      <c r="LP2" t="s">
        <v>6</v>
      </c>
      <c r="LQ2" t="s">
        <v>7</v>
      </c>
      <c r="LR2" t="s">
        <v>8</v>
      </c>
      <c r="LS2" t="s">
        <v>9</v>
      </c>
      <c r="LT2" t="s">
        <v>10</v>
      </c>
      <c r="LU2" t="s">
        <v>11</v>
      </c>
      <c r="LV2" t="s">
        <v>12</v>
      </c>
      <c r="LW2" t="s">
        <v>13</v>
      </c>
      <c r="LX2" s="62" t="s">
        <v>2726</v>
      </c>
      <c r="LY2" s="61" t="s">
        <v>2727</v>
      </c>
      <c r="LZ2" s="80" t="s">
        <v>2728</v>
      </c>
      <c r="MA2" t="s">
        <v>1</v>
      </c>
      <c r="MB2" t="s">
        <v>2723</v>
      </c>
      <c r="MC2" t="s">
        <v>3562</v>
      </c>
      <c r="MD2" t="s">
        <v>3</v>
      </c>
      <c r="ME2" t="s">
        <v>4</v>
      </c>
      <c r="MF2" t="s">
        <v>2359</v>
      </c>
      <c r="MG2" t="s">
        <v>6</v>
      </c>
      <c r="MH2" t="s">
        <v>7</v>
      </c>
      <c r="MI2" t="s">
        <v>8</v>
      </c>
      <c r="MJ2" t="s">
        <v>9</v>
      </c>
      <c r="MK2" t="s">
        <v>10</v>
      </c>
      <c r="ML2" t="s">
        <v>11</v>
      </c>
      <c r="MM2" t="s">
        <v>12</v>
      </c>
      <c r="MN2" t="s">
        <v>13</v>
      </c>
      <c r="MO2" s="62" t="s">
        <v>2726</v>
      </c>
      <c r="MP2" s="61" t="s">
        <v>2727</v>
      </c>
      <c r="MQ2" s="80" t="s">
        <v>2728</v>
      </c>
      <c r="MR2" t="s">
        <v>1</v>
      </c>
      <c r="MS2" t="s">
        <v>2723</v>
      </c>
      <c r="MT2" t="s">
        <v>3562</v>
      </c>
      <c r="MU2" t="s">
        <v>3</v>
      </c>
      <c r="MV2" t="s">
        <v>4</v>
      </c>
      <c r="MW2" t="s">
        <v>2359</v>
      </c>
      <c r="MX2" t="s">
        <v>6</v>
      </c>
      <c r="MY2" t="s">
        <v>7</v>
      </c>
      <c r="MZ2" t="s">
        <v>8</v>
      </c>
      <c r="NA2" t="s">
        <v>9</v>
      </c>
      <c r="NB2" t="s">
        <v>10</v>
      </c>
      <c r="NC2" t="s">
        <v>11</v>
      </c>
      <c r="ND2" t="s">
        <v>12</v>
      </c>
      <c r="NE2" t="s">
        <v>13</v>
      </c>
      <c r="NF2" s="62" t="s">
        <v>2726</v>
      </c>
      <c r="NG2" s="61" t="s">
        <v>2727</v>
      </c>
      <c r="NH2" s="80" t="s">
        <v>2728</v>
      </c>
      <c r="NI2" t="s">
        <v>1</v>
      </c>
      <c r="NJ2" t="s">
        <v>2723</v>
      </c>
      <c r="NK2" t="s">
        <v>3562</v>
      </c>
      <c r="NL2" t="s">
        <v>3</v>
      </c>
      <c r="NM2" t="s">
        <v>4</v>
      </c>
      <c r="NN2" t="s">
        <v>2359</v>
      </c>
      <c r="NO2" t="s">
        <v>6</v>
      </c>
      <c r="NP2" t="s">
        <v>7</v>
      </c>
      <c r="NQ2" t="s">
        <v>8</v>
      </c>
      <c r="NR2" t="s">
        <v>9</v>
      </c>
      <c r="NS2" t="s">
        <v>10</v>
      </c>
      <c r="NT2" t="s">
        <v>11</v>
      </c>
      <c r="NU2" t="s">
        <v>12</v>
      </c>
      <c r="NV2" t="s">
        <v>13</v>
      </c>
      <c r="NW2" s="62" t="s">
        <v>2726</v>
      </c>
      <c r="NX2" s="61" t="s">
        <v>2727</v>
      </c>
      <c r="NY2" s="80" t="s">
        <v>2728</v>
      </c>
      <c r="NZ2" t="s">
        <v>1</v>
      </c>
      <c r="OA2" t="s">
        <v>2723</v>
      </c>
      <c r="OB2" t="s">
        <v>2358</v>
      </c>
      <c r="OC2" t="s">
        <v>3</v>
      </c>
      <c r="OD2" t="s">
        <v>4</v>
      </c>
      <c r="OE2" t="s">
        <v>2359</v>
      </c>
      <c r="OF2" t="s">
        <v>6</v>
      </c>
      <c r="OG2" t="s">
        <v>7</v>
      </c>
      <c r="OH2" t="s">
        <v>8</v>
      </c>
      <c r="OI2" t="s">
        <v>9</v>
      </c>
      <c r="OJ2" t="s">
        <v>10</v>
      </c>
      <c r="OK2" t="s">
        <v>11</v>
      </c>
      <c r="OL2" t="s">
        <v>12</v>
      </c>
      <c r="OM2" t="s">
        <v>13</v>
      </c>
      <c r="ON2" s="62" t="s">
        <v>2726</v>
      </c>
      <c r="OO2" s="61" t="s">
        <v>2727</v>
      </c>
      <c r="OP2" s="80" t="s">
        <v>2728</v>
      </c>
      <c r="OQ2" t="s">
        <v>1</v>
      </c>
      <c r="OR2" t="s">
        <v>2358</v>
      </c>
      <c r="OS2" t="s">
        <v>3</v>
      </c>
      <c r="OT2" t="s">
        <v>4</v>
      </c>
      <c r="OU2" t="s">
        <v>2359</v>
      </c>
      <c r="OV2" t="s">
        <v>6</v>
      </c>
      <c r="OW2" t="s">
        <v>7</v>
      </c>
      <c r="OX2" t="s">
        <v>8</v>
      </c>
      <c r="OY2" t="s">
        <v>9</v>
      </c>
      <c r="OZ2" t="s">
        <v>10</v>
      </c>
      <c r="PA2" t="s">
        <v>11</v>
      </c>
      <c r="PB2" t="s">
        <v>12</v>
      </c>
      <c r="PC2" t="s">
        <v>13</v>
      </c>
      <c r="PD2" t="s">
        <v>2383</v>
      </c>
      <c r="PE2" t="s">
        <v>1</v>
      </c>
      <c r="PF2" t="s">
        <v>2358</v>
      </c>
      <c r="PG2" t="s">
        <v>3</v>
      </c>
      <c r="PH2" t="s">
        <v>4</v>
      </c>
      <c r="PI2" t="s">
        <v>2359</v>
      </c>
      <c r="PJ2" t="s">
        <v>6</v>
      </c>
      <c r="PK2" t="s">
        <v>7</v>
      </c>
      <c r="PL2" t="s">
        <v>8</v>
      </c>
      <c r="PM2" t="s">
        <v>9</v>
      </c>
      <c r="PN2" t="s">
        <v>10</v>
      </c>
      <c r="PO2" t="s">
        <v>11</v>
      </c>
      <c r="PP2" t="s">
        <v>12</v>
      </c>
      <c r="PQ2" t="s">
        <v>13</v>
      </c>
      <c r="PR2" t="s">
        <v>2383</v>
      </c>
      <c r="PS2" t="s">
        <v>1</v>
      </c>
      <c r="PT2" t="s">
        <v>2723</v>
      </c>
      <c r="PU2" t="s">
        <v>2724</v>
      </c>
      <c r="PV2" t="s">
        <v>2</v>
      </c>
      <c r="PW2" t="s">
        <v>2786</v>
      </c>
      <c r="PX2" t="s">
        <v>4</v>
      </c>
      <c r="PY2" t="s">
        <v>5</v>
      </c>
      <c r="PZ2" t="s">
        <v>6</v>
      </c>
      <c r="QA2" t="s">
        <v>7</v>
      </c>
      <c r="QB2" t="s">
        <v>8</v>
      </c>
      <c r="QC2" t="s">
        <v>9</v>
      </c>
      <c r="QD2" t="s">
        <v>10</v>
      </c>
      <c r="QE2" t="s">
        <v>11</v>
      </c>
      <c r="QF2" t="s">
        <v>12</v>
      </c>
      <c r="QG2" t="s">
        <v>13</v>
      </c>
      <c r="QH2" s="62" t="s">
        <v>2726</v>
      </c>
      <c r="QI2" s="61" t="s">
        <v>2727</v>
      </c>
      <c r="QJ2" s="80" t="s">
        <v>2728</v>
      </c>
      <c r="QK2" t="s">
        <v>2396</v>
      </c>
      <c r="QL2" t="s">
        <v>1</v>
      </c>
      <c r="QM2" t="s">
        <v>2723</v>
      </c>
      <c r="QN2" t="s">
        <v>2358</v>
      </c>
      <c r="QO2" t="s">
        <v>3</v>
      </c>
      <c r="QP2" t="s">
        <v>4</v>
      </c>
      <c r="QQ2" t="s">
        <v>2359</v>
      </c>
      <c r="QR2" t="s">
        <v>6</v>
      </c>
      <c r="QS2" t="s">
        <v>7</v>
      </c>
      <c r="QT2" t="s">
        <v>8</v>
      </c>
      <c r="QU2" t="s">
        <v>9</v>
      </c>
      <c r="QV2" t="s">
        <v>10</v>
      </c>
      <c r="QW2" t="s">
        <v>11</v>
      </c>
      <c r="QX2" t="s">
        <v>12</v>
      </c>
      <c r="QY2" t="s">
        <v>13</v>
      </c>
      <c r="QZ2" s="62" t="s">
        <v>2726</v>
      </c>
      <c r="RA2" s="61" t="s">
        <v>2727</v>
      </c>
      <c r="RB2" s="80" t="s">
        <v>2728</v>
      </c>
      <c r="RC2" t="s">
        <v>1</v>
      </c>
      <c r="RD2" t="s">
        <v>2723</v>
      </c>
      <c r="RE2" t="s">
        <v>2358</v>
      </c>
      <c r="RF2" t="s">
        <v>3</v>
      </c>
      <c r="RG2" t="s">
        <v>4</v>
      </c>
      <c r="RH2" t="s">
        <v>2359</v>
      </c>
      <c r="RI2" t="s">
        <v>6</v>
      </c>
      <c r="RJ2" t="s">
        <v>7</v>
      </c>
      <c r="RK2" t="s">
        <v>8</v>
      </c>
      <c r="RL2" t="s">
        <v>9</v>
      </c>
      <c r="RM2" t="s">
        <v>10</v>
      </c>
      <c r="RN2" t="s">
        <v>11</v>
      </c>
      <c r="RO2" t="s">
        <v>12</v>
      </c>
      <c r="RP2" t="s">
        <v>13</v>
      </c>
      <c r="RQ2" s="62" t="s">
        <v>2726</v>
      </c>
      <c r="RR2" s="61" t="s">
        <v>2727</v>
      </c>
      <c r="RS2" s="80" t="s">
        <v>2728</v>
      </c>
      <c r="RT2" t="s">
        <v>1</v>
      </c>
      <c r="RU2" t="s">
        <v>2723</v>
      </c>
      <c r="RV2" t="s">
        <v>2358</v>
      </c>
      <c r="RW2" t="s">
        <v>3</v>
      </c>
      <c r="RX2" t="s">
        <v>4</v>
      </c>
      <c r="RY2" t="s">
        <v>2359</v>
      </c>
      <c r="RZ2" t="s">
        <v>6</v>
      </c>
      <c r="SA2" t="s">
        <v>7</v>
      </c>
      <c r="SB2" t="s">
        <v>8</v>
      </c>
      <c r="SC2" t="s">
        <v>9</v>
      </c>
      <c r="SD2" t="s">
        <v>10</v>
      </c>
      <c r="SE2" t="s">
        <v>11</v>
      </c>
      <c r="SF2" t="s">
        <v>12</v>
      </c>
      <c r="SG2" t="s">
        <v>13</v>
      </c>
      <c r="SH2" s="62" t="s">
        <v>2726</v>
      </c>
      <c r="SI2" s="61" t="s">
        <v>2727</v>
      </c>
      <c r="SJ2" s="80" t="s">
        <v>2728</v>
      </c>
      <c r="SK2" t="s">
        <v>1</v>
      </c>
      <c r="SL2" t="s">
        <v>3562</v>
      </c>
      <c r="SM2" t="s">
        <v>3</v>
      </c>
      <c r="SN2" t="s">
        <v>4</v>
      </c>
      <c r="SO2" t="s">
        <v>2359</v>
      </c>
      <c r="SP2" t="s">
        <v>6</v>
      </c>
      <c r="SQ2" t="s">
        <v>7</v>
      </c>
      <c r="SR2" t="s">
        <v>8</v>
      </c>
      <c r="SS2" t="s">
        <v>9</v>
      </c>
      <c r="ST2" t="s">
        <v>10</v>
      </c>
      <c r="SU2" t="s">
        <v>11</v>
      </c>
      <c r="SV2" t="s">
        <v>12</v>
      </c>
      <c r="SW2" t="s">
        <v>13</v>
      </c>
      <c r="SX2" s="62" t="s">
        <v>2726</v>
      </c>
      <c r="SY2" s="61" t="s">
        <v>2727</v>
      </c>
      <c r="SZ2" s="80" t="s">
        <v>2728</v>
      </c>
      <c r="TA2" t="s">
        <v>1</v>
      </c>
      <c r="TB2" t="s">
        <v>3562</v>
      </c>
      <c r="TC2" t="s">
        <v>3</v>
      </c>
      <c r="TD2" t="s">
        <v>4</v>
      </c>
      <c r="TE2" t="s">
        <v>2359</v>
      </c>
      <c r="TF2" t="s">
        <v>6</v>
      </c>
      <c r="TG2" t="s">
        <v>7</v>
      </c>
      <c r="TH2" t="s">
        <v>8</v>
      </c>
      <c r="TI2" t="s">
        <v>9</v>
      </c>
      <c r="TJ2" t="s">
        <v>10</v>
      </c>
      <c r="TK2" t="s">
        <v>11</v>
      </c>
      <c r="TL2" t="s">
        <v>12</v>
      </c>
      <c r="TM2" t="s">
        <v>13</v>
      </c>
      <c r="TN2" s="62" t="s">
        <v>2726</v>
      </c>
      <c r="TO2" s="61" t="s">
        <v>2727</v>
      </c>
      <c r="TP2" s="80" t="s">
        <v>2728</v>
      </c>
      <c r="TQ2" t="s">
        <v>3562</v>
      </c>
      <c r="TR2" t="s">
        <v>3</v>
      </c>
      <c r="TS2" t="s">
        <v>4</v>
      </c>
      <c r="TT2" t="s">
        <v>2359</v>
      </c>
      <c r="TU2" t="s">
        <v>6</v>
      </c>
      <c r="TV2" t="s">
        <v>7</v>
      </c>
      <c r="TW2" t="s">
        <v>8</v>
      </c>
      <c r="TX2" t="s">
        <v>9</v>
      </c>
      <c r="TY2" t="s">
        <v>10</v>
      </c>
      <c r="TZ2" t="s">
        <v>11</v>
      </c>
      <c r="UA2" t="s">
        <v>12</v>
      </c>
      <c r="UB2" t="s">
        <v>13</v>
      </c>
      <c r="UC2" s="62" t="s">
        <v>2726</v>
      </c>
      <c r="UD2" t="s">
        <v>3562</v>
      </c>
      <c r="UE2" t="s">
        <v>3</v>
      </c>
      <c r="UF2" t="s">
        <v>4</v>
      </c>
      <c r="UG2" t="s">
        <v>2359</v>
      </c>
      <c r="UH2" t="s">
        <v>6</v>
      </c>
      <c r="UI2" t="s">
        <v>7</v>
      </c>
      <c r="UJ2" t="s">
        <v>8</v>
      </c>
      <c r="UK2" t="s">
        <v>9</v>
      </c>
      <c r="UL2" t="s">
        <v>10</v>
      </c>
      <c r="UM2" t="s">
        <v>11</v>
      </c>
      <c r="UN2" t="s">
        <v>12</v>
      </c>
      <c r="UO2" t="s">
        <v>13</v>
      </c>
      <c r="UP2" s="62" t="s">
        <v>2726</v>
      </c>
      <c r="UQ2" t="s">
        <v>1</v>
      </c>
      <c r="UR2" t="s">
        <v>2723</v>
      </c>
      <c r="US2" t="s">
        <v>2724</v>
      </c>
      <c r="UT2" t="s">
        <v>2727</v>
      </c>
      <c r="UU2" t="s">
        <v>2791</v>
      </c>
      <c r="UV2" t="s">
        <v>2383</v>
      </c>
      <c r="UW2" t="s">
        <v>2792</v>
      </c>
      <c r="UX2" t="s">
        <v>2793</v>
      </c>
      <c r="UY2" t="s">
        <v>2786</v>
      </c>
      <c r="VA2" t="s">
        <v>3563</v>
      </c>
      <c r="VB2" t="s">
        <v>3564</v>
      </c>
    </row>
    <row r="3" spans="1:574">
      <c r="A3" t="s">
        <v>2362</v>
      </c>
      <c r="B3" s="10">
        <v>0.27407407407407408</v>
      </c>
      <c r="C3" s="10">
        <v>0.21674768518518517</v>
      </c>
      <c r="D3" s="47">
        <v>4.4664351851851851E-2</v>
      </c>
      <c r="E3" s="47">
        <v>1.2650462962962962E-2</v>
      </c>
      <c r="F3" s="44">
        <v>76</v>
      </c>
      <c r="G3" s="44">
        <v>553</v>
      </c>
      <c r="H3" s="44">
        <v>287</v>
      </c>
      <c r="I3" s="44">
        <v>4</v>
      </c>
      <c r="J3" s="44">
        <v>0</v>
      </c>
      <c r="K3" s="44">
        <v>98.63</v>
      </c>
      <c r="L3" s="9">
        <v>524</v>
      </c>
      <c r="M3" s="9">
        <f>G3-I3</f>
        <v>549</v>
      </c>
      <c r="N3" s="11">
        <f>M3/L3*100</f>
        <v>104.7709923664122</v>
      </c>
      <c r="O3" t="s">
        <v>2362</v>
      </c>
      <c r="P3" s="10">
        <v>0.21931712962962965</v>
      </c>
      <c r="Q3" s="10">
        <v>0.17924768518518519</v>
      </c>
      <c r="R3" s="10">
        <v>2.9745370370370373E-3</v>
      </c>
      <c r="S3" s="10">
        <v>3.7083333333333336E-2</v>
      </c>
      <c r="T3">
        <v>74</v>
      </c>
      <c r="U3">
        <v>531</v>
      </c>
      <c r="V3">
        <v>704</v>
      </c>
      <c r="W3">
        <v>14</v>
      </c>
      <c r="X3">
        <v>0</v>
      </c>
      <c r="Y3">
        <v>98.05</v>
      </c>
      <c r="Z3" s="9">
        <v>524</v>
      </c>
      <c r="AA3">
        <f>U3-W3</f>
        <v>517</v>
      </c>
      <c r="AB3" s="12">
        <f>AA3/Z3*100</f>
        <v>98.664122137404576</v>
      </c>
      <c r="AC3" t="s">
        <v>2362</v>
      </c>
      <c r="AD3" s="10">
        <v>0.18660879629629631</v>
      </c>
      <c r="AE3" s="10">
        <v>0.16815972222222222</v>
      </c>
      <c r="AF3" s="46">
        <v>2.2106481481481478E-3</v>
      </c>
      <c r="AG3" s="47">
        <v>1.622685185185185E-2</v>
      </c>
      <c r="AH3" s="9">
        <v>32</v>
      </c>
      <c r="AI3" s="9">
        <v>514</v>
      </c>
      <c r="AJ3" s="44">
        <v>600</v>
      </c>
      <c r="AK3" s="9">
        <v>8</v>
      </c>
      <c r="AL3" s="9">
        <v>0</v>
      </c>
      <c r="AM3" s="44">
        <v>98.48</v>
      </c>
      <c r="AN3" s="9">
        <v>524</v>
      </c>
      <c r="AO3">
        <f>AI3-AK3</f>
        <v>506</v>
      </c>
      <c r="AP3" s="12">
        <f>AO3/AN3*100</f>
        <v>96.564885496183209</v>
      </c>
      <c r="AQ3" t="s">
        <v>2362</v>
      </c>
      <c r="AR3" s="10">
        <v>0.23471064814814815</v>
      </c>
      <c r="AS3" s="10">
        <v>0.19660879629629627</v>
      </c>
      <c r="AT3" s="10">
        <v>5.5787037037037038E-3</v>
      </c>
      <c r="AU3" s="10">
        <v>3.2511574074074075E-2</v>
      </c>
      <c r="AV3">
        <v>24</v>
      </c>
      <c r="AW3">
        <v>553</v>
      </c>
      <c r="AX3">
        <v>483</v>
      </c>
      <c r="AY3">
        <v>13</v>
      </c>
      <c r="AZ3">
        <v>0</v>
      </c>
      <c r="BA3">
        <v>99.77</v>
      </c>
      <c r="BB3" s="9">
        <v>524</v>
      </c>
      <c r="BC3" s="106">
        <f>AW3-AY3</f>
        <v>540</v>
      </c>
      <c r="BD3" s="27">
        <f>BC3/BB3*100</f>
        <v>103.05343511450383</v>
      </c>
      <c r="BE3" s="106" t="s">
        <v>2362</v>
      </c>
      <c r="BF3" s="48">
        <v>0.25612268518518516</v>
      </c>
      <c r="BG3" s="48">
        <v>0.23425925925925925</v>
      </c>
      <c r="BH3" s="10">
        <v>5.3240740740740748E-3</v>
      </c>
      <c r="BI3" s="10">
        <v>1.6527777777777777E-2</v>
      </c>
      <c r="BJ3" s="45">
        <v>81</v>
      </c>
      <c r="BK3">
        <v>528</v>
      </c>
      <c r="BL3">
        <v>468</v>
      </c>
      <c r="BM3">
        <v>5</v>
      </c>
      <c r="BN3">
        <v>0</v>
      </c>
      <c r="BO3">
        <v>98.94</v>
      </c>
      <c r="BP3" s="9">
        <v>524</v>
      </c>
      <c r="BQ3">
        <f>BK3-BM3</f>
        <v>523</v>
      </c>
      <c r="BR3" s="12">
        <f>BQ3/BP3*100</f>
        <v>99.809160305343511</v>
      </c>
      <c r="BS3" t="s">
        <v>2362</v>
      </c>
      <c r="BT3" s="10"/>
      <c r="BU3" s="10"/>
      <c r="BV3" s="10"/>
      <c r="BW3" s="10"/>
      <c r="CG3" t="s">
        <v>2362</v>
      </c>
      <c r="CH3" s="10"/>
      <c r="CI3" s="10"/>
      <c r="CJ3" s="10"/>
      <c r="CK3" s="10"/>
      <c r="CU3" t="s">
        <v>2362</v>
      </c>
      <c r="CV3" t="s">
        <v>2775</v>
      </c>
      <c r="CW3" t="s">
        <v>2690</v>
      </c>
      <c r="CX3" s="9">
        <f>SUM(L3,Z3,AN3,BP3,BB3)</f>
        <v>2620</v>
      </c>
      <c r="CY3" s="45">
        <f>SUM(F3,T3,AH3,BJ3,BX3,CL3,AV3)</f>
        <v>287</v>
      </c>
      <c r="CZ3">
        <f>SUM(M3,AA3,AO3,BC3,BQ3,CE3,CS3)</f>
        <v>2635</v>
      </c>
      <c r="DA3" s="12">
        <f>CZ3/CX3*100</f>
        <v>100.57251908396947</v>
      </c>
      <c r="DB3" s="12">
        <f>AVERAGE(K3,Y3,AM3,BA3,BO3)</f>
        <v>98.774000000000001</v>
      </c>
      <c r="DC3" s="10">
        <f>C3+Q3+AE3+BG3+BU3+CI3+AS3</f>
        <v>0.99502314814814807</v>
      </c>
      <c r="DE3" t="s">
        <v>2362</v>
      </c>
      <c r="DF3" s="34">
        <v>25</v>
      </c>
      <c r="DG3" s="34">
        <v>541</v>
      </c>
      <c r="DH3" s="34">
        <v>11</v>
      </c>
      <c r="DI3" s="34">
        <v>568</v>
      </c>
      <c r="DJ3" s="34">
        <v>7</v>
      </c>
      <c r="DK3">
        <f>DG3-DJ3</f>
        <v>534</v>
      </c>
      <c r="DL3">
        <v>524</v>
      </c>
      <c r="DM3" s="45">
        <f>DK3/DL3*100</f>
        <v>101.90839694656488</v>
      </c>
      <c r="DN3" t="s">
        <v>2362</v>
      </c>
      <c r="DO3" s="34">
        <v>52</v>
      </c>
      <c r="DP3" s="34">
        <v>550</v>
      </c>
      <c r="DQ3" s="34">
        <v>11</v>
      </c>
      <c r="DR3" s="34">
        <v>472</v>
      </c>
      <c r="DS3" s="34">
        <v>6</v>
      </c>
      <c r="DT3">
        <f t="shared" ref="DT3" si="0">DP3-DS3</f>
        <v>544</v>
      </c>
      <c r="DU3">
        <v>524</v>
      </c>
      <c r="DV3" s="45">
        <f t="shared" ref="DV3" si="1">DT3/DU3*100</f>
        <v>103.81679389312977</v>
      </c>
      <c r="DW3" s="34" t="s">
        <v>2362</v>
      </c>
      <c r="DX3" s="35">
        <v>0.40628472222222217</v>
      </c>
      <c r="DY3" s="35">
        <v>0.24820601851851851</v>
      </c>
      <c r="DZ3" s="35">
        <v>5.7777777777777782E-2</v>
      </c>
      <c r="EA3" s="35">
        <v>0.10028935185185185</v>
      </c>
      <c r="EB3" s="34">
        <v>39</v>
      </c>
      <c r="EC3">
        <v>526</v>
      </c>
      <c r="ED3">
        <v>290</v>
      </c>
      <c r="EE3">
        <v>1</v>
      </c>
      <c r="EF3">
        <v>0</v>
      </c>
      <c r="EG3">
        <v>99.66</v>
      </c>
      <c r="EH3">
        <f>EC3-EE3</f>
        <v>525</v>
      </c>
      <c r="EI3">
        <v>524</v>
      </c>
      <c r="EK3" s="4" t="s">
        <v>2362</v>
      </c>
      <c r="EL3" s="8">
        <v>0.22061342592592592</v>
      </c>
      <c r="EM3" s="8">
        <v>0.19604166666666667</v>
      </c>
      <c r="EN3" s="67">
        <v>1.1828703703703704E-2</v>
      </c>
      <c r="EO3" s="67">
        <v>1.2731481481481481E-2</v>
      </c>
      <c r="EP3" s="44">
        <v>42</v>
      </c>
      <c r="EQ3" s="44">
        <v>542</v>
      </c>
      <c r="ER3" s="44">
        <v>662</v>
      </c>
      <c r="ES3" s="44">
        <v>12</v>
      </c>
      <c r="ET3" s="44">
        <v>0</v>
      </c>
      <c r="EU3" s="44">
        <v>0</v>
      </c>
      <c r="EV3">
        <f>EQ3-ES3</f>
        <v>530</v>
      </c>
      <c r="EW3">
        <v>524</v>
      </c>
      <c r="EX3" s="12">
        <f>EV3/EW3*100</f>
        <v>101.14503816793894</v>
      </c>
      <c r="EY3" t="s">
        <v>2362</v>
      </c>
      <c r="EZ3" s="1">
        <v>0</v>
      </c>
      <c r="FA3" s="1">
        <v>0</v>
      </c>
      <c r="FB3" s="1">
        <v>0</v>
      </c>
      <c r="FC3" s="1">
        <v>0</v>
      </c>
      <c r="FD3">
        <v>0</v>
      </c>
      <c r="FE3">
        <v>0</v>
      </c>
      <c r="FF3">
        <v>23</v>
      </c>
      <c r="FG3">
        <v>0</v>
      </c>
      <c r="FH3">
        <v>0</v>
      </c>
      <c r="FI3">
        <v>0</v>
      </c>
      <c r="FJ3">
        <f>FE3-FG3</f>
        <v>0</v>
      </c>
      <c r="FK3" t="s">
        <v>2362</v>
      </c>
      <c r="FL3" s="1">
        <v>0</v>
      </c>
      <c r="FM3" s="1">
        <v>0</v>
      </c>
      <c r="FN3" s="1">
        <v>0</v>
      </c>
      <c r="FO3" s="1">
        <v>0</v>
      </c>
      <c r="FP3">
        <v>0</v>
      </c>
      <c r="FQ3">
        <v>0</v>
      </c>
      <c r="FR3">
        <v>92</v>
      </c>
      <c r="FS3">
        <v>1</v>
      </c>
      <c r="FT3">
        <v>0</v>
      </c>
      <c r="FU3">
        <v>0</v>
      </c>
      <c r="FV3">
        <f>FQ3-FS3</f>
        <v>-1</v>
      </c>
      <c r="FW3" t="s">
        <v>2362</v>
      </c>
      <c r="FX3" s="1">
        <v>0</v>
      </c>
      <c r="FY3" s="1">
        <v>0</v>
      </c>
      <c r="FZ3" s="1">
        <v>0</v>
      </c>
      <c r="GA3" s="1">
        <v>0</v>
      </c>
      <c r="GB3">
        <v>0</v>
      </c>
      <c r="GC3">
        <v>0</v>
      </c>
      <c r="GD3">
        <v>45</v>
      </c>
      <c r="GE3">
        <v>5</v>
      </c>
      <c r="GF3">
        <v>0</v>
      </c>
      <c r="GG3">
        <v>0</v>
      </c>
      <c r="GH3">
        <f>GC3-GE3</f>
        <v>-5</v>
      </c>
      <c r="GI3" s="34" t="s">
        <v>2362</v>
      </c>
      <c r="GJ3" t="s">
        <v>2775</v>
      </c>
      <c r="GK3" t="s">
        <v>2690</v>
      </c>
      <c r="GL3">
        <f>SUM(DL3,DU3,EI3,EW3)</f>
        <v>2096</v>
      </c>
      <c r="GM3">
        <f>SUM(DF3,DO3,EB3,EP3,FD3,FP3,GB3)</f>
        <v>158</v>
      </c>
      <c r="GN3">
        <f>DK3+DT3+EH3+EV3+FJ3+FV3+GH3</f>
        <v>2127</v>
      </c>
      <c r="GO3" s="12">
        <f>GN3/GL3*100</f>
        <v>101.4790076335878</v>
      </c>
      <c r="GP3" s="43">
        <v>0.87086805555555558</v>
      </c>
      <c r="GQ3" s="1">
        <f>GP3/4</f>
        <v>0.21771701388888889</v>
      </c>
      <c r="GS3" t="s">
        <v>2362</v>
      </c>
      <c r="GT3" t="s">
        <v>2775</v>
      </c>
      <c r="GU3" s="1">
        <v>0.33005787037037038</v>
      </c>
      <c r="GV3" s="1">
        <v>0.20811342592592594</v>
      </c>
      <c r="GW3" s="1">
        <v>1.34375E-2</v>
      </c>
      <c r="GX3" s="1">
        <v>0.10849537037037038</v>
      </c>
      <c r="GY3">
        <v>34</v>
      </c>
      <c r="GZ3">
        <v>515</v>
      </c>
      <c r="HA3">
        <v>423</v>
      </c>
      <c r="HB3">
        <v>3</v>
      </c>
      <c r="HC3">
        <v>0</v>
      </c>
      <c r="HD3">
        <v>99.3</v>
      </c>
      <c r="HE3">
        <f>GZ3-HB3</f>
        <v>512</v>
      </c>
      <c r="HF3">
        <v>524</v>
      </c>
      <c r="HG3" s="12">
        <f>HE3/HF3*100</f>
        <v>97.70992366412213</v>
      </c>
      <c r="HH3" t="s">
        <v>2362</v>
      </c>
      <c r="HI3" t="s">
        <v>2775</v>
      </c>
      <c r="HJ3" s="1">
        <v>0.23229166666666667</v>
      </c>
      <c r="HK3" s="1">
        <v>0.18417824074074074</v>
      </c>
      <c r="HL3" s="1">
        <v>2.8240740740740736E-2</v>
      </c>
      <c r="HM3" s="1">
        <v>1.9872685185185184E-2</v>
      </c>
      <c r="HN3">
        <v>36</v>
      </c>
      <c r="HO3">
        <v>539</v>
      </c>
      <c r="HP3">
        <v>583</v>
      </c>
      <c r="HQ3">
        <v>9</v>
      </c>
      <c r="HR3">
        <v>0</v>
      </c>
      <c r="HS3">
        <v>0</v>
      </c>
      <c r="HT3">
        <v>0</v>
      </c>
      <c r="HU3">
        <v>98.48</v>
      </c>
      <c r="HV3">
        <f>HO3-HQ3</f>
        <v>530</v>
      </c>
      <c r="HW3">
        <v>524</v>
      </c>
      <c r="HX3" s="12">
        <f>HV3/HW3*100</f>
        <v>101.14503816793894</v>
      </c>
      <c r="HY3" t="s">
        <v>2362</v>
      </c>
      <c r="HZ3" t="s">
        <v>2775</v>
      </c>
      <c r="IA3" s="1">
        <v>0.19394675925925928</v>
      </c>
      <c r="IB3" s="1">
        <v>0.15785879629629629</v>
      </c>
      <c r="IC3" s="1">
        <v>1.2418981481481482E-2</v>
      </c>
      <c r="ID3" s="1">
        <v>2.3657407407407408E-2</v>
      </c>
      <c r="IE3">
        <v>34</v>
      </c>
      <c r="IF3">
        <v>533</v>
      </c>
      <c r="IG3">
        <v>456</v>
      </c>
      <c r="IH3">
        <v>4</v>
      </c>
      <c r="II3">
        <v>0</v>
      </c>
      <c r="IJ3">
        <v>0</v>
      </c>
      <c r="IK3">
        <v>0</v>
      </c>
      <c r="IL3">
        <v>99.13</v>
      </c>
      <c r="IM3">
        <f>IF3-IH3</f>
        <v>529</v>
      </c>
      <c r="IN3">
        <v>524</v>
      </c>
      <c r="IO3" s="12">
        <f>IM3/IN3*100</f>
        <v>100.95419847328245</v>
      </c>
      <c r="IP3" t="s">
        <v>2362</v>
      </c>
      <c r="IQ3" t="s">
        <v>2775</v>
      </c>
      <c r="IR3" s="1">
        <v>0.20666666666666667</v>
      </c>
      <c r="IS3" s="1">
        <v>0.19835648148148147</v>
      </c>
      <c r="IT3" s="1">
        <v>2.9745370370370373E-3</v>
      </c>
      <c r="IU3" s="1">
        <v>5.3356481481481484E-3</v>
      </c>
      <c r="IV3">
        <v>37</v>
      </c>
      <c r="IW3" s="34">
        <v>544</v>
      </c>
      <c r="IX3" s="34">
        <v>639</v>
      </c>
      <c r="IY3" s="34">
        <v>19</v>
      </c>
      <c r="IZ3">
        <v>0</v>
      </c>
      <c r="JA3">
        <v>0</v>
      </c>
      <c r="JB3">
        <v>0</v>
      </c>
      <c r="JC3" s="12">
        <f>JD3/IW3*100</f>
        <v>96.507352941176478</v>
      </c>
      <c r="JD3">
        <f>IW3-IY3</f>
        <v>525</v>
      </c>
      <c r="JE3">
        <v>524</v>
      </c>
      <c r="JF3" s="12">
        <f>JD3/JE3*100</f>
        <v>100.1908396946565</v>
      </c>
      <c r="JG3" t="s">
        <v>2362</v>
      </c>
      <c r="JH3" t="s">
        <v>2775</v>
      </c>
      <c r="JI3" s="1">
        <v>0.1693402777777778</v>
      </c>
      <c r="JJ3" s="1">
        <v>0.15771990740740741</v>
      </c>
      <c r="JK3" s="1">
        <v>7.2222222222222228E-3</v>
      </c>
      <c r="JL3" s="1">
        <v>4.3981481481481484E-3</v>
      </c>
      <c r="JM3">
        <v>38</v>
      </c>
      <c r="JN3">
        <v>538</v>
      </c>
      <c r="JO3">
        <v>672</v>
      </c>
      <c r="JP3">
        <v>7</v>
      </c>
      <c r="JQ3">
        <v>0</v>
      </c>
      <c r="JR3">
        <v>0</v>
      </c>
      <c r="JS3">
        <v>0</v>
      </c>
      <c r="JT3">
        <v>98.97</v>
      </c>
      <c r="JU3">
        <f>JN3-JP3</f>
        <v>531</v>
      </c>
      <c r="JV3">
        <v>524</v>
      </c>
      <c r="JW3" s="12">
        <f>JU3/JV3*100</f>
        <v>101.33587786259541</v>
      </c>
      <c r="JX3" t="s">
        <v>2362</v>
      </c>
      <c r="JY3" s="1">
        <v>0</v>
      </c>
      <c r="JZ3" s="1">
        <v>0</v>
      </c>
      <c r="KA3" s="1">
        <v>0</v>
      </c>
      <c r="KB3" s="1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K3">
        <f>KD3-KF3</f>
        <v>0</v>
      </c>
      <c r="KL3" t="s">
        <v>2362</v>
      </c>
      <c r="KM3" s="1">
        <v>0</v>
      </c>
      <c r="KN3" s="1">
        <v>0</v>
      </c>
      <c r="KO3" s="1">
        <v>0</v>
      </c>
      <c r="KP3" s="1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Y3">
        <f>KR3-KT3</f>
        <v>0</v>
      </c>
      <c r="KZ3" t="s">
        <v>2362</v>
      </c>
      <c r="LA3" t="s">
        <v>2775</v>
      </c>
      <c r="LB3" t="s">
        <v>2690</v>
      </c>
      <c r="LC3" s="12">
        <f>AVERAGE(HD3,HU3,IL3,JC3,JT3,KJ3,KX3)</f>
        <v>98.477470588235292</v>
      </c>
      <c r="LD3">
        <f>SUM(GY3,HN3,IE3,IV3,JM3,KC3,KQ3)</f>
        <v>179</v>
      </c>
      <c r="LE3">
        <f>SUM(HE3,HV3,IM3,JD3,JU3,KK3,KY3)</f>
        <v>2627</v>
      </c>
      <c r="LF3">
        <f>SUM(HF3,HW3,IN3,JE3,JV3)</f>
        <v>2620</v>
      </c>
      <c r="LG3" s="12">
        <f>LE3/LF3*100</f>
        <v>100.26717557251908</v>
      </c>
      <c r="LH3">
        <f>LF3-LE3</f>
        <v>-7</v>
      </c>
      <c r="LI3" s="10">
        <f>SUM(GV3,HK3,IB3,IS3,JJ3,JZ3,KN3)</f>
        <v>0.90622685185185181</v>
      </c>
      <c r="LJ3" t="s">
        <v>2362</v>
      </c>
      <c r="LK3" t="s">
        <v>2775</v>
      </c>
      <c r="LL3" s="1">
        <v>0.15482638888888889</v>
      </c>
      <c r="LM3" s="1">
        <v>0.13394675925925925</v>
      </c>
      <c r="LN3" s="1">
        <v>3.483796296296296E-3</v>
      </c>
      <c r="LO3" s="1">
        <v>1.7372685185185185E-2</v>
      </c>
      <c r="LP3">
        <v>40</v>
      </c>
      <c r="LQ3">
        <v>538</v>
      </c>
      <c r="LR3">
        <v>533</v>
      </c>
      <c r="LS3">
        <v>10</v>
      </c>
      <c r="LT3">
        <v>0</v>
      </c>
      <c r="LU3">
        <v>0</v>
      </c>
      <c r="LV3">
        <v>0</v>
      </c>
      <c r="LW3">
        <v>98.16</v>
      </c>
      <c r="LX3">
        <f>LQ3-LS3</f>
        <v>528</v>
      </c>
      <c r="LY3">
        <v>524</v>
      </c>
      <c r="MA3" t="s">
        <v>2362</v>
      </c>
      <c r="MB3" t="s">
        <v>2775</v>
      </c>
      <c r="MC3" s="1">
        <v>0.18089120370370371</v>
      </c>
      <c r="MD3" s="1">
        <v>0.13466435185185185</v>
      </c>
      <c r="ME3" s="1">
        <v>1.1111111111111112E-2</v>
      </c>
      <c r="MF3" s="1">
        <v>3.5092592592592592E-2</v>
      </c>
      <c r="MG3">
        <v>45</v>
      </c>
      <c r="MH3">
        <v>534</v>
      </c>
      <c r="MI3">
        <v>527</v>
      </c>
      <c r="MJ3">
        <v>14</v>
      </c>
      <c r="MK3">
        <v>0</v>
      </c>
      <c r="ML3">
        <v>0</v>
      </c>
      <c r="MM3">
        <v>0</v>
      </c>
      <c r="MN3">
        <v>97.41</v>
      </c>
      <c r="MO3">
        <f>MH3-MJ3</f>
        <v>520</v>
      </c>
      <c r="MP3">
        <v>524</v>
      </c>
      <c r="MR3" t="s">
        <v>2362</v>
      </c>
      <c r="MS3" t="s">
        <v>2775</v>
      </c>
      <c r="MT3" s="1">
        <v>0.25012731481481482</v>
      </c>
      <c r="MU3" s="1">
        <v>0.22384259259259257</v>
      </c>
      <c r="MV3" s="1">
        <v>3.1134259259259257E-3</v>
      </c>
      <c r="MW3" s="1">
        <v>2.314814814814815E-2</v>
      </c>
      <c r="MX3">
        <v>68</v>
      </c>
      <c r="MY3">
        <v>549</v>
      </c>
      <c r="MZ3">
        <v>548</v>
      </c>
      <c r="NA3">
        <v>2</v>
      </c>
      <c r="NB3">
        <v>0</v>
      </c>
      <c r="NC3">
        <v>0</v>
      </c>
      <c r="ND3">
        <v>0</v>
      </c>
      <c r="NE3">
        <v>99.64</v>
      </c>
      <c r="NF3">
        <f>MY3-NA3</f>
        <v>547</v>
      </c>
      <c r="NG3">
        <v>524</v>
      </c>
      <c r="NI3" t="s">
        <v>2362</v>
      </c>
      <c r="NJ3" t="s">
        <v>2775</v>
      </c>
      <c r="NK3" s="1">
        <v>0.20048611111111111</v>
      </c>
      <c r="NL3" s="1">
        <v>0.17822916666666666</v>
      </c>
      <c r="NM3" s="1">
        <v>3.5995370370370369E-3</v>
      </c>
      <c r="NN3" s="1">
        <v>1.8657407407407407E-2</v>
      </c>
      <c r="NO3">
        <v>30</v>
      </c>
      <c r="NP3">
        <v>522</v>
      </c>
      <c r="NQ3">
        <v>521</v>
      </c>
      <c r="NR3">
        <v>7</v>
      </c>
      <c r="NS3">
        <v>0</v>
      </c>
      <c r="NT3">
        <v>0</v>
      </c>
      <c r="NU3">
        <v>0</v>
      </c>
      <c r="NV3">
        <v>98.67</v>
      </c>
      <c r="NW3">
        <f>NP3-NR3</f>
        <v>515</v>
      </c>
      <c r="NX3">
        <v>524</v>
      </c>
      <c r="NZ3" t="s">
        <v>2362</v>
      </c>
      <c r="OA3" t="s">
        <v>2775</v>
      </c>
      <c r="OB3" s="1">
        <v>0.23805555555555555</v>
      </c>
      <c r="OC3" s="1">
        <v>0.1867361111111111</v>
      </c>
      <c r="OD3" s="1">
        <v>4.223379629629629E-2</v>
      </c>
      <c r="OE3" s="1">
        <v>9.0740740740740729E-3</v>
      </c>
      <c r="OF3">
        <v>40</v>
      </c>
      <c r="OG3">
        <v>549</v>
      </c>
      <c r="OH3">
        <v>548</v>
      </c>
      <c r="OI3">
        <v>2</v>
      </c>
      <c r="OJ3">
        <v>0</v>
      </c>
      <c r="OK3">
        <v>0</v>
      </c>
      <c r="OL3">
        <v>0</v>
      </c>
      <c r="OM3">
        <v>99.64</v>
      </c>
      <c r="ON3">
        <f>OG3-OI3</f>
        <v>547</v>
      </c>
      <c r="OO3">
        <v>524</v>
      </c>
      <c r="OQ3" t="s">
        <v>2362</v>
      </c>
      <c r="OR3" s="1">
        <v>0</v>
      </c>
      <c r="OS3" s="1">
        <v>0</v>
      </c>
      <c r="OT3" s="1">
        <v>0</v>
      </c>
      <c r="OU3" s="1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f>OW3-OY3</f>
        <v>0</v>
      </c>
      <c r="PE3" t="s">
        <v>2362</v>
      </c>
      <c r="PF3" s="1">
        <v>0</v>
      </c>
      <c r="PG3" s="1">
        <v>0</v>
      </c>
      <c r="PH3" s="1">
        <v>0</v>
      </c>
      <c r="PI3" s="1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f>PK3-PM3</f>
        <v>0</v>
      </c>
      <c r="PS3" t="s">
        <v>2362</v>
      </c>
      <c r="PT3" t="s">
        <v>2775</v>
      </c>
      <c r="PU3" t="s">
        <v>2690</v>
      </c>
      <c r="PV3" s="1">
        <v>0.78634259259259265</v>
      </c>
      <c r="PW3" s="28">
        <f>LM3+MD3+MU3+NL3+OC3+OS3+PG3</f>
        <v>0.85741898148148143</v>
      </c>
      <c r="PX3" s="1">
        <v>2.1342592592592594E-2</v>
      </c>
      <c r="PY3" s="1">
        <v>9.4293981481481479E-2</v>
      </c>
      <c r="PZ3">
        <f>LP3+MG3+MX3+NO3+OF3+OV3+PJ3</f>
        <v>223</v>
      </c>
      <c r="QA3">
        <v>2143</v>
      </c>
      <c r="QB3">
        <v>2129</v>
      </c>
      <c r="QC3">
        <v>33</v>
      </c>
      <c r="QD3">
        <v>0</v>
      </c>
      <c r="QE3">
        <v>0</v>
      </c>
      <c r="QF3">
        <v>0</v>
      </c>
      <c r="QG3">
        <v>98.47</v>
      </c>
      <c r="QH3">
        <f>SUM(LX3,MO3,NF3,NW3,ON3,PD3,PR3)</f>
        <v>2657</v>
      </c>
      <c r="QI3">
        <f>SUM(LY3,MP3,NG3,NX3,OO3)</f>
        <v>2620</v>
      </c>
      <c r="QJ3" s="12">
        <f>QH3/QI3*100</f>
        <v>101.41221374045801</v>
      </c>
      <c r="QK3">
        <f>QI3-QH3</f>
        <v>-37</v>
      </c>
      <c r="QL3" t="s">
        <v>2362</v>
      </c>
      <c r="QM3" t="s">
        <v>2775</v>
      </c>
      <c r="QN3" s="1">
        <v>0.20961805555555557</v>
      </c>
      <c r="QO3" s="1">
        <v>0.15923611111111111</v>
      </c>
      <c r="QP3" s="1">
        <v>1.0729166666666666E-2</v>
      </c>
      <c r="QQ3" s="1">
        <v>3.9641203703703706E-2</v>
      </c>
      <c r="QR3">
        <v>51</v>
      </c>
      <c r="QS3">
        <v>529</v>
      </c>
      <c r="QT3">
        <v>521</v>
      </c>
      <c r="QU3">
        <v>10</v>
      </c>
      <c r="QV3">
        <v>0</v>
      </c>
      <c r="QW3">
        <v>0</v>
      </c>
      <c r="QX3">
        <v>0</v>
      </c>
      <c r="QY3">
        <v>98.12</v>
      </c>
      <c r="QZ3">
        <f>QS3-QU3</f>
        <v>519</v>
      </c>
      <c r="RA3">
        <v>524</v>
      </c>
      <c r="RB3" s="12">
        <f>QZ3/RA3*100</f>
        <v>99.045801526717554</v>
      </c>
      <c r="RC3" t="s">
        <v>2362</v>
      </c>
      <c r="RD3" t="s">
        <v>2775</v>
      </c>
      <c r="RE3" s="1">
        <v>0.18758101851851852</v>
      </c>
      <c r="RF3" s="1">
        <v>0.17744212962962966</v>
      </c>
      <c r="RG3" s="1">
        <v>2.9398148148148148E-3</v>
      </c>
      <c r="RH3" s="1">
        <v>7.1759259259259259E-3</v>
      </c>
      <c r="RI3">
        <v>31</v>
      </c>
      <c r="RJ3">
        <v>535</v>
      </c>
      <c r="RK3">
        <v>534</v>
      </c>
      <c r="RL3">
        <v>10</v>
      </c>
      <c r="RM3">
        <v>0</v>
      </c>
      <c r="RN3">
        <v>0</v>
      </c>
      <c r="RO3">
        <v>0</v>
      </c>
      <c r="RP3">
        <v>98.16</v>
      </c>
      <c r="RQ3">
        <f>RJ3-RL3</f>
        <v>525</v>
      </c>
      <c r="RR3">
        <v>524</v>
      </c>
      <c r="RS3" s="12">
        <f>RQ3/RR3*100</f>
        <v>100.1908396946565</v>
      </c>
      <c r="RT3" t="s">
        <v>2362</v>
      </c>
      <c r="RU3" t="s">
        <v>2775</v>
      </c>
      <c r="RV3" s="1">
        <v>0.23165509259259257</v>
      </c>
      <c r="RW3" s="1">
        <v>0.18096064814814816</v>
      </c>
      <c r="RX3" s="1">
        <v>1.1249999999999998E-2</v>
      </c>
      <c r="RY3" s="1">
        <v>3.9432870370370368E-2</v>
      </c>
      <c r="RZ3">
        <v>31</v>
      </c>
      <c r="SA3">
        <v>567</v>
      </c>
      <c r="SB3">
        <v>559</v>
      </c>
      <c r="SC3">
        <v>14</v>
      </c>
      <c r="SD3">
        <v>0</v>
      </c>
      <c r="SE3">
        <v>0</v>
      </c>
      <c r="SF3">
        <v>0</v>
      </c>
      <c r="SG3">
        <v>97.56</v>
      </c>
      <c r="SH3">
        <f>SA3-SC3</f>
        <v>553</v>
      </c>
      <c r="SI3">
        <v>524</v>
      </c>
      <c r="SJ3" s="12">
        <f>SH3/SI3*100</f>
        <v>105.53435114503817</v>
      </c>
      <c r="SK3" t="s">
        <v>2362</v>
      </c>
      <c r="SL3" s="1">
        <v>0.40553240740740742</v>
      </c>
      <c r="SM3" s="1">
        <v>0.22954861111111111</v>
      </c>
      <c r="SN3" s="1">
        <v>0.10174768518518518</v>
      </c>
      <c r="SO3" s="1">
        <v>7.4212962962962967E-2</v>
      </c>
      <c r="SP3">
        <v>58</v>
      </c>
      <c r="SQ3">
        <v>527</v>
      </c>
      <c r="SR3">
        <v>460</v>
      </c>
      <c r="SS3">
        <v>13</v>
      </c>
      <c r="ST3">
        <v>0</v>
      </c>
      <c r="SU3">
        <v>0</v>
      </c>
      <c r="SV3">
        <v>0</v>
      </c>
      <c r="SW3">
        <v>97.25</v>
      </c>
      <c r="SX3">
        <f>SQ3-SS3</f>
        <v>514</v>
      </c>
      <c r="SY3">
        <v>524</v>
      </c>
      <c r="TA3" t="s">
        <v>2362</v>
      </c>
      <c r="TB3" s="1">
        <v>0.35145833333333337</v>
      </c>
      <c r="TC3" s="1">
        <v>0.21818287037037035</v>
      </c>
      <c r="TD3" s="1">
        <v>1.5995370370370372E-2</v>
      </c>
      <c r="TE3" s="1">
        <v>0.11726851851851851</v>
      </c>
      <c r="TF3">
        <v>50</v>
      </c>
      <c r="TG3">
        <v>543</v>
      </c>
      <c r="TH3">
        <v>585</v>
      </c>
      <c r="TI3">
        <v>17</v>
      </c>
      <c r="TJ3">
        <v>0</v>
      </c>
      <c r="TK3">
        <v>0</v>
      </c>
      <c r="TL3">
        <v>0</v>
      </c>
      <c r="TM3">
        <v>97.18</v>
      </c>
      <c r="TN3">
        <f>TG3-TI3</f>
        <v>526</v>
      </c>
      <c r="TO3">
        <v>524</v>
      </c>
      <c r="TQ3" s="1">
        <v>0</v>
      </c>
      <c r="TR3" s="1">
        <v>0</v>
      </c>
      <c r="TS3" s="1">
        <v>0</v>
      </c>
      <c r="TT3" s="1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C3">
        <f>TV3-TX3</f>
        <v>0</v>
      </c>
      <c r="UD3" s="1">
        <v>0</v>
      </c>
      <c r="UE3" s="1">
        <v>0</v>
      </c>
      <c r="UF3" s="1">
        <v>0</v>
      </c>
      <c r="UG3" s="1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P3">
        <f>UI3-UK3</f>
        <v>0</v>
      </c>
      <c r="UQ3" t="s">
        <v>2362</v>
      </c>
      <c r="UR3" t="s">
        <v>2775</v>
      </c>
      <c r="US3" t="s">
        <v>2690</v>
      </c>
      <c r="UT3">
        <f>SUM(RA3,RR3,SI3,SY3,TO3)</f>
        <v>2620</v>
      </c>
      <c r="UU3">
        <f>SUM(QR3,RI3,RZ3,SP3,TF3,TU3,UH3)</f>
        <v>221</v>
      </c>
      <c r="UV3">
        <f>SUM(QZ3,RQ3,SH3,SX3,TN3,UC3,UP3)</f>
        <v>2637</v>
      </c>
      <c r="UW3" s="12">
        <f>UV3/UT3*100</f>
        <v>100.64885496183207</v>
      </c>
      <c r="UX3" s="12">
        <f>AVERAGE(QY3,RP3,SG3,SW3,TM3,UB3,UO3)</f>
        <v>97.654000000000011</v>
      </c>
      <c r="UY3" s="28">
        <f>SUM(QO3+RF3+RW3+SM3+TC3+TR3+UE3)</f>
        <v>0.96537037037037043</v>
      </c>
      <c r="UZ3" s="1">
        <f>UY3/5</f>
        <v>0.19307407407407409</v>
      </c>
    </row>
    <row r="4" spans="1:574">
      <c r="A4" t="s">
        <v>2777</v>
      </c>
      <c r="B4" s="10"/>
      <c r="C4" s="10"/>
      <c r="D4" s="47"/>
      <c r="E4" s="47"/>
      <c r="F4" s="44"/>
      <c r="G4" s="44"/>
      <c r="H4" s="44"/>
      <c r="I4" s="44"/>
      <c r="J4" s="44"/>
      <c r="K4" s="44"/>
      <c r="L4" s="9"/>
      <c r="M4" s="9"/>
      <c r="N4" s="11"/>
      <c r="O4" t="s">
        <v>2777</v>
      </c>
      <c r="P4" s="10"/>
      <c r="Q4" s="10"/>
      <c r="R4" s="10"/>
      <c r="S4" s="10"/>
      <c r="Z4" s="9"/>
      <c r="AB4" s="12"/>
      <c r="AC4" t="s">
        <v>2777</v>
      </c>
      <c r="AD4" s="10"/>
      <c r="AE4" s="10"/>
      <c r="AF4" s="46"/>
      <c r="AG4" s="46"/>
      <c r="AH4" s="9"/>
      <c r="AI4" s="9"/>
      <c r="AJ4" s="9"/>
      <c r="AK4" s="9"/>
      <c r="AL4" s="9"/>
      <c r="AM4" s="44"/>
      <c r="AN4" s="9"/>
      <c r="AP4" s="12"/>
      <c r="AQ4" t="s">
        <v>2777</v>
      </c>
      <c r="AR4" s="10"/>
      <c r="AS4" s="10"/>
      <c r="AT4" s="10"/>
      <c r="AU4" s="10"/>
      <c r="BB4" s="9"/>
      <c r="BC4" s="106"/>
      <c r="BD4" s="27"/>
      <c r="BE4" s="106" t="s">
        <v>2777</v>
      </c>
      <c r="BF4" s="48"/>
      <c r="BG4" s="48"/>
      <c r="BH4" s="10"/>
      <c r="BI4" s="10"/>
      <c r="BJ4" s="12"/>
      <c r="BP4" s="9"/>
      <c r="BR4" s="12"/>
      <c r="BS4" t="s">
        <v>2777</v>
      </c>
      <c r="BT4" s="10"/>
      <c r="BU4" s="10"/>
      <c r="BV4" s="10"/>
      <c r="BW4" s="10"/>
      <c r="CG4" t="s">
        <v>2777</v>
      </c>
      <c r="CH4" s="10"/>
      <c r="CI4" s="10"/>
      <c r="CJ4" s="10"/>
      <c r="CK4" s="10"/>
      <c r="CU4" t="s">
        <v>2777</v>
      </c>
      <c r="CV4" t="s">
        <v>2775</v>
      </c>
      <c r="CW4" t="s">
        <v>2690</v>
      </c>
      <c r="CX4" s="9"/>
      <c r="CY4" s="45"/>
      <c r="DA4" s="12"/>
      <c r="DB4" s="12"/>
      <c r="DC4" s="10"/>
      <c r="DE4" t="s">
        <v>2777</v>
      </c>
      <c r="DN4" t="s">
        <v>2777</v>
      </c>
      <c r="DW4" s="34" t="s">
        <v>2777</v>
      </c>
      <c r="DX4" s="34"/>
      <c r="DY4" s="34"/>
      <c r="DZ4" s="34"/>
      <c r="EA4" s="34"/>
      <c r="EB4" s="34"/>
      <c r="EK4" s="4" t="s">
        <v>2777</v>
      </c>
      <c r="EL4" s="8"/>
      <c r="EM4" s="8"/>
      <c r="EN4" s="67"/>
      <c r="EO4" s="67"/>
      <c r="EP4" s="44"/>
      <c r="EQ4" s="44"/>
      <c r="ER4" s="44"/>
      <c r="ES4" s="44"/>
      <c r="ET4" s="44"/>
      <c r="EU4" s="44"/>
      <c r="EX4" s="12"/>
      <c r="EY4" t="s">
        <v>2777</v>
      </c>
      <c r="FK4" t="s">
        <v>2777</v>
      </c>
      <c r="FW4" t="s">
        <v>2777</v>
      </c>
      <c r="FX4" t="e">
        <v>#N/A</v>
      </c>
      <c r="FY4" t="e">
        <v>#N/A</v>
      </c>
      <c r="FZ4" t="e">
        <v>#N/A</v>
      </c>
      <c r="GA4" t="e">
        <v>#N/A</v>
      </c>
      <c r="GB4" t="e">
        <v>#N/A</v>
      </c>
      <c r="GC4" t="e">
        <v>#N/A</v>
      </c>
      <c r="GD4" t="e">
        <v>#N/A</v>
      </c>
      <c r="GE4" t="e">
        <v>#N/A</v>
      </c>
      <c r="GF4" t="e">
        <v>#N/A</v>
      </c>
      <c r="GG4" t="e">
        <v>#N/A</v>
      </c>
      <c r="GI4" s="34" t="s">
        <v>2777</v>
      </c>
      <c r="GJ4" t="s">
        <v>2775</v>
      </c>
      <c r="GK4" t="s">
        <v>2690</v>
      </c>
      <c r="GO4" s="12"/>
      <c r="GQ4" s="1"/>
      <c r="GS4" t="s">
        <v>2777</v>
      </c>
      <c r="GT4" t="s">
        <v>2775</v>
      </c>
      <c r="HG4" s="12"/>
      <c r="HH4" t="s">
        <v>2777</v>
      </c>
      <c r="HI4" t="s">
        <v>2775</v>
      </c>
      <c r="HX4" s="12"/>
      <c r="HY4" t="s">
        <v>2777</v>
      </c>
      <c r="HZ4" t="s">
        <v>2775</v>
      </c>
      <c r="IO4" s="12"/>
      <c r="IP4" t="s">
        <v>2777</v>
      </c>
      <c r="IQ4" t="s">
        <v>2775</v>
      </c>
      <c r="IR4" s="1">
        <v>0.11160879629629629</v>
      </c>
      <c r="IS4" s="1">
        <v>0.1013425925925926</v>
      </c>
      <c r="IT4" s="1">
        <v>8.7962962962962962E-4</v>
      </c>
      <c r="IU4" s="1">
        <v>9.3749999999999997E-3</v>
      </c>
      <c r="IV4">
        <v>2</v>
      </c>
      <c r="IW4" s="34">
        <v>44</v>
      </c>
      <c r="IX4" s="34">
        <v>0</v>
      </c>
      <c r="IY4" s="34">
        <v>0</v>
      </c>
      <c r="IZ4">
        <v>0</v>
      </c>
      <c r="JA4">
        <v>0</v>
      </c>
      <c r="JB4">
        <v>0</v>
      </c>
      <c r="JC4" s="12">
        <f t="shared" ref="JC4:JC21" si="2">JD4/IW4*100</f>
        <v>100</v>
      </c>
      <c r="JD4">
        <f t="shared" ref="JD4:JD21" si="3">IW4-IY4</f>
        <v>44</v>
      </c>
      <c r="JE4">
        <v>524</v>
      </c>
      <c r="JF4" s="12">
        <f t="shared" ref="JF4:JF21" si="4">JD4/JE4*100</f>
        <v>8.3969465648854964</v>
      </c>
      <c r="JG4" t="s">
        <v>2777</v>
      </c>
      <c r="JH4" t="s">
        <v>2775</v>
      </c>
      <c r="JI4" s="1">
        <v>7.3379629629629628E-3</v>
      </c>
      <c r="JJ4" s="1">
        <v>6.8981481481481489E-3</v>
      </c>
      <c r="JK4" s="1">
        <v>0</v>
      </c>
      <c r="JL4" s="1">
        <v>4.3981481481481481E-4</v>
      </c>
      <c r="JM4">
        <v>1</v>
      </c>
      <c r="JN4">
        <v>23</v>
      </c>
      <c r="JO4">
        <v>39</v>
      </c>
      <c r="JP4">
        <v>31</v>
      </c>
      <c r="JQ4">
        <v>0</v>
      </c>
      <c r="JR4">
        <v>0</v>
      </c>
      <c r="JS4">
        <v>0</v>
      </c>
      <c r="JT4">
        <v>55.71</v>
      </c>
      <c r="JU4">
        <f t="shared" ref="JU4:JU21" si="5">JN4-JP4</f>
        <v>-8</v>
      </c>
      <c r="JV4">
        <v>524</v>
      </c>
      <c r="JW4" s="12">
        <f t="shared" ref="JW4:JW21" si="6">JU4/JV4*100</f>
        <v>-1.5267175572519083</v>
      </c>
      <c r="JX4" t="s">
        <v>2777</v>
      </c>
      <c r="KL4" t="s">
        <v>2777</v>
      </c>
      <c r="KZ4" t="s">
        <v>2777</v>
      </c>
      <c r="LA4" t="s">
        <v>2775</v>
      </c>
      <c r="LB4" t="s">
        <v>2690</v>
      </c>
      <c r="LC4" s="12">
        <f t="shared" ref="LC4:LC21" si="7">AVERAGE(HD4,HU4,IL4,JC4,JT4,KJ4,KX4)</f>
        <v>77.855000000000004</v>
      </c>
      <c r="LD4">
        <f t="shared" ref="LD4:LD14" si="8">SUM(GY4,HN4,IE4,IV4,JM4,KC4,KQ4)</f>
        <v>3</v>
      </c>
      <c r="LE4">
        <f t="shared" ref="LE4:LE21" si="9">SUM(HE4,HV4,IM4,JD4,JU4,KK4,KY4)</f>
        <v>36</v>
      </c>
      <c r="LF4">
        <f>SUM(HF4,HW4,IN4,JE4,JV4)</f>
        <v>1048</v>
      </c>
      <c r="LG4" s="12">
        <f>LE4/LF4*100</f>
        <v>3.4351145038167941</v>
      </c>
      <c r="LH4">
        <f>LF4-LE4</f>
        <v>1012</v>
      </c>
      <c r="LI4" s="10">
        <f t="shared" ref="LI4:LI14" si="10">SUM(GV4,HK4,IB4,IS4,JJ4,JZ4,KN4)</f>
        <v>0.10824074074074075</v>
      </c>
      <c r="LJ4" t="s">
        <v>2777</v>
      </c>
      <c r="LK4" t="s">
        <v>2775</v>
      </c>
      <c r="MA4" t="s">
        <v>2777</v>
      </c>
      <c r="MB4" t="s">
        <v>2775</v>
      </c>
      <c r="MR4" t="s">
        <v>2777</v>
      </c>
      <c r="MS4" t="s">
        <v>2775</v>
      </c>
      <c r="NI4" t="s">
        <v>2777</v>
      </c>
      <c r="NJ4" t="s">
        <v>2775</v>
      </c>
      <c r="NZ4" t="s">
        <v>2777</v>
      </c>
      <c r="OA4" t="s">
        <v>2775</v>
      </c>
      <c r="OB4" t="e">
        <v>#N/A</v>
      </c>
      <c r="OC4" t="e">
        <v>#N/A</v>
      </c>
      <c r="OD4" t="e">
        <v>#N/A</v>
      </c>
      <c r="OE4" t="e">
        <v>#N/A</v>
      </c>
      <c r="OF4" t="e">
        <v>#N/A</v>
      </c>
      <c r="OG4" t="e">
        <v>#N/A</v>
      </c>
      <c r="OH4" t="e">
        <v>#N/A</v>
      </c>
      <c r="OI4" t="e">
        <v>#N/A</v>
      </c>
      <c r="OJ4" t="e">
        <v>#N/A</v>
      </c>
      <c r="OK4" t="e">
        <v>#N/A</v>
      </c>
      <c r="OL4" t="e">
        <v>#N/A</v>
      </c>
      <c r="OM4" t="e">
        <v>#N/A</v>
      </c>
      <c r="OQ4" t="s">
        <v>2777</v>
      </c>
      <c r="PE4" t="s">
        <v>2777</v>
      </c>
      <c r="PS4" t="s">
        <v>2777</v>
      </c>
      <c r="PT4" t="s">
        <v>2775</v>
      </c>
      <c r="PW4" s="28"/>
      <c r="PZ4" t="e">
        <f t="shared" ref="PZ4:PZ21" si="11">LP4+MG4+MX4+NO4+OF4+OV4+PJ4</f>
        <v>#N/A</v>
      </c>
      <c r="QI4">
        <f t="shared" ref="QI4:QI21" si="12">SUM(LY4,MP4,NG4,NX4,OO4)</f>
        <v>0</v>
      </c>
      <c r="QJ4" s="12"/>
      <c r="QL4" t="s">
        <v>2777</v>
      </c>
      <c r="QM4" t="s">
        <v>2775</v>
      </c>
      <c r="RB4" s="12"/>
      <c r="RC4" t="s">
        <v>2777</v>
      </c>
      <c r="RD4" t="s">
        <v>2775</v>
      </c>
      <c r="RS4" s="12"/>
      <c r="RT4" t="s">
        <v>2777</v>
      </c>
      <c r="RU4" t="s">
        <v>2775</v>
      </c>
      <c r="SH4">
        <f t="shared" ref="SH4:SH28" si="13">SA4-SC4</f>
        <v>0</v>
      </c>
      <c r="SJ4" s="12"/>
      <c r="SK4" t="s">
        <v>2777</v>
      </c>
      <c r="SX4">
        <f t="shared" ref="SX4:SX27" si="14">SQ4-SS4</f>
        <v>0</v>
      </c>
      <c r="TA4" t="s">
        <v>2777</v>
      </c>
      <c r="UC4">
        <f t="shared" ref="UC4:UC28" si="15">TV4-TX4</f>
        <v>0</v>
      </c>
      <c r="UP4">
        <f t="shared" ref="UP4:UP28" si="16">UI4-UK4</f>
        <v>0</v>
      </c>
      <c r="UQ4" t="s">
        <v>2777</v>
      </c>
      <c r="UR4" t="s">
        <v>2775</v>
      </c>
      <c r="US4" t="s">
        <v>2690</v>
      </c>
      <c r="UW4" s="12"/>
      <c r="UX4" s="12"/>
      <c r="UY4" s="28"/>
      <c r="UZ4" s="1"/>
    </row>
    <row r="5" spans="1:574">
      <c r="A5" t="s">
        <v>2369</v>
      </c>
      <c r="B5" s="10">
        <v>0.48133101851851851</v>
      </c>
      <c r="C5" s="10">
        <v>0.40042824074074074</v>
      </c>
      <c r="D5" s="47">
        <v>5.2638888888888895E-2</v>
      </c>
      <c r="E5" s="47">
        <v>2.8252314814814813E-2</v>
      </c>
      <c r="F5" s="44">
        <v>51</v>
      </c>
      <c r="G5" s="44">
        <v>447</v>
      </c>
      <c r="H5" s="44">
        <v>112</v>
      </c>
      <c r="I5" s="44">
        <v>6</v>
      </c>
      <c r="J5" s="44">
        <v>0</v>
      </c>
      <c r="K5" s="44">
        <v>94.92</v>
      </c>
      <c r="L5" s="9">
        <v>524</v>
      </c>
      <c r="M5" s="9">
        <f t="shared" ref="M5:M14" si="17">G5-I5</f>
        <v>441</v>
      </c>
      <c r="N5" s="11">
        <f t="shared" ref="N5:N14" si="18">M5/L5*100</f>
        <v>84.160305343511453</v>
      </c>
      <c r="O5" t="s">
        <v>2369</v>
      </c>
      <c r="P5" s="10">
        <v>0.46020833333333333</v>
      </c>
      <c r="Q5" s="10">
        <v>0.35608796296296297</v>
      </c>
      <c r="R5" s="10">
        <v>8.3078703703703696E-2</v>
      </c>
      <c r="S5" s="10">
        <v>2.1041666666666667E-2</v>
      </c>
      <c r="T5">
        <v>75</v>
      </c>
      <c r="U5">
        <v>446</v>
      </c>
      <c r="V5">
        <v>547</v>
      </c>
      <c r="W5">
        <v>10</v>
      </c>
      <c r="X5">
        <v>0</v>
      </c>
      <c r="Y5">
        <v>98.2</v>
      </c>
      <c r="Z5" s="9">
        <v>524</v>
      </c>
      <c r="AA5">
        <f t="shared" ref="AA5:AA14" si="19">U5-W5</f>
        <v>436</v>
      </c>
      <c r="AB5" s="12">
        <f t="shared" ref="AB5:AB14" si="20">AA5/Z5*100</f>
        <v>83.206106870229007</v>
      </c>
      <c r="AC5" t="s">
        <v>2369</v>
      </c>
      <c r="AD5" s="10">
        <v>0.44163194444444448</v>
      </c>
      <c r="AE5" s="10">
        <v>0.35828703703703701</v>
      </c>
      <c r="AF5" s="46">
        <v>4.3668981481481482E-2</v>
      </c>
      <c r="AG5" s="46">
        <v>3.9664351851851853E-2</v>
      </c>
      <c r="AH5" s="9">
        <v>26</v>
      </c>
      <c r="AI5" s="44">
        <v>483</v>
      </c>
      <c r="AJ5" s="44">
        <v>441</v>
      </c>
      <c r="AK5" s="9">
        <v>8</v>
      </c>
      <c r="AL5" s="9">
        <v>0</v>
      </c>
      <c r="AM5" s="44">
        <v>98.22</v>
      </c>
      <c r="AN5" s="9">
        <v>524</v>
      </c>
      <c r="AO5">
        <f t="shared" ref="AO5:AO14" si="21">AI5-AK5</f>
        <v>475</v>
      </c>
      <c r="AP5" s="12">
        <f t="shared" ref="AP5:AP14" si="22">AO5/AN5*100</f>
        <v>90.648854961832058</v>
      </c>
      <c r="AQ5" t="s">
        <v>2369</v>
      </c>
      <c r="AR5" s="10">
        <v>0.50776620370370373</v>
      </c>
      <c r="AS5" s="10">
        <v>0.40377314814814813</v>
      </c>
      <c r="AT5" s="10">
        <v>6.368055555555556E-2</v>
      </c>
      <c r="AU5" s="10">
        <v>4.0300925925925928E-2</v>
      </c>
      <c r="AV5">
        <v>23</v>
      </c>
      <c r="AW5">
        <v>464</v>
      </c>
      <c r="AX5">
        <v>451</v>
      </c>
      <c r="AY5">
        <v>3</v>
      </c>
      <c r="AZ5">
        <v>0</v>
      </c>
      <c r="BA5">
        <v>98.71</v>
      </c>
      <c r="BB5" s="9">
        <v>524</v>
      </c>
      <c r="BC5" s="106">
        <f t="shared" ref="BC5:BC14" si="23">AW5-AY5</f>
        <v>461</v>
      </c>
      <c r="BD5" s="27">
        <f t="shared" ref="BD5:BD14" si="24">BC5/BB5*100</f>
        <v>87.977099236641223</v>
      </c>
      <c r="BE5" s="106" t="s">
        <v>2369</v>
      </c>
      <c r="BF5" s="48">
        <v>0.37927083333333328</v>
      </c>
      <c r="BG5" s="48">
        <v>0.32328703703703704</v>
      </c>
      <c r="BH5" s="10">
        <v>2.5335648148148149E-2</v>
      </c>
      <c r="BI5" s="10">
        <v>3.0624999999999999E-2</v>
      </c>
      <c r="BJ5" s="45">
        <v>53</v>
      </c>
      <c r="BK5">
        <v>415</v>
      </c>
      <c r="BL5">
        <v>477</v>
      </c>
      <c r="BM5">
        <v>8</v>
      </c>
      <c r="BN5">
        <v>0</v>
      </c>
      <c r="BO5">
        <v>98.35</v>
      </c>
      <c r="BP5" s="9">
        <v>524</v>
      </c>
      <c r="BQ5">
        <f t="shared" ref="BQ5:BQ14" si="25">BK5-BM5</f>
        <v>407</v>
      </c>
      <c r="BR5" s="12">
        <f t="shared" ref="BR5:BR14" si="26">BQ5/BP5*100</f>
        <v>77.671755725190835</v>
      </c>
      <c r="BS5" t="s">
        <v>2369</v>
      </c>
      <c r="BT5" s="10"/>
      <c r="BU5" s="10"/>
      <c r="BV5" s="10"/>
      <c r="BW5" s="10"/>
      <c r="CG5" t="s">
        <v>2369</v>
      </c>
      <c r="CH5" s="10"/>
      <c r="CI5" s="10"/>
      <c r="CJ5" s="10"/>
      <c r="CK5" s="10"/>
      <c r="CU5" t="s">
        <v>2369</v>
      </c>
      <c r="CV5" t="s">
        <v>2775</v>
      </c>
      <c r="CW5" t="s">
        <v>2690</v>
      </c>
      <c r="CX5" s="9">
        <f t="shared" ref="CX5:CX21" si="27">SUM(L5,Z5,AN5,BP5,BB5)</f>
        <v>2620</v>
      </c>
      <c r="CY5" s="45">
        <f t="shared" ref="CY5:CY21" si="28">SUM(F5,T5,AH5,BJ5,BX5,CL5,AV5)</f>
        <v>228</v>
      </c>
      <c r="CZ5">
        <f t="shared" ref="CZ5:CZ21" si="29">SUM(M5,AA5,AO5,BC5,BQ5,CE5,CS5)</f>
        <v>2220</v>
      </c>
      <c r="DA5" s="12">
        <f t="shared" ref="DA5:DA21" si="30">CZ5/CX5*100</f>
        <v>84.732824427480907</v>
      </c>
      <c r="DB5" s="12">
        <f t="shared" ref="DB5:DB15" si="31">AVERAGE(K5,Y5,AM5,BA5,BO5)</f>
        <v>97.679999999999993</v>
      </c>
      <c r="DC5" s="10">
        <f t="shared" ref="DC5:DC21" si="32">C5+Q5+AE5+BG5+BU5+CI5+AS5</f>
        <v>1.8418634259259259</v>
      </c>
      <c r="DD5" t="s">
        <v>3565</v>
      </c>
      <c r="DE5" t="s">
        <v>2369</v>
      </c>
      <c r="DF5" s="34">
        <v>20</v>
      </c>
      <c r="DG5" s="34">
        <v>519</v>
      </c>
      <c r="DH5" s="34">
        <v>1</v>
      </c>
      <c r="DI5" s="34">
        <v>401</v>
      </c>
      <c r="DJ5" s="34">
        <v>6</v>
      </c>
      <c r="DK5">
        <f>DG5-DJ5</f>
        <v>513</v>
      </c>
      <c r="DL5">
        <v>524</v>
      </c>
      <c r="DM5" s="45">
        <f t="shared" ref="DM5:DM10" si="33">DK5/DL5*100</f>
        <v>97.900763358778633</v>
      </c>
      <c r="DN5" t="s">
        <v>2369</v>
      </c>
      <c r="DO5" s="34">
        <v>35</v>
      </c>
      <c r="DP5" s="34">
        <v>555</v>
      </c>
      <c r="DQ5" s="34">
        <v>7</v>
      </c>
      <c r="DR5" s="34">
        <v>524</v>
      </c>
      <c r="DS5" s="34">
        <v>3</v>
      </c>
      <c r="DT5">
        <f t="shared" ref="DT5" si="34">DP5-DS5</f>
        <v>552</v>
      </c>
      <c r="DU5">
        <v>524</v>
      </c>
      <c r="DV5" s="45">
        <f t="shared" ref="DV5" si="35">DT5/DU5*100</f>
        <v>105.34351145038168</v>
      </c>
      <c r="DW5" s="34" t="s">
        <v>2369</v>
      </c>
      <c r="DX5" s="35">
        <v>0.45197916666666665</v>
      </c>
      <c r="DY5" s="35">
        <v>0.35040509259259256</v>
      </c>
      <c r="DZ5" s="35">
        <v>7.5844907407407403E-2</v>
      </c>
      <c r="EA5" s="35">
        <v>2.5729166666666664E-2</v>
      </c>
      <c r="EB5" s="34">
        <v>20</v>
      </c>
      <c r="EC5">
        <v>532</v>
      </c>
      <c r="ED5">
        <v>593</v>
      </c>
      <c r="EE5">
        <v>10</v>
      </c>
      <c r="EF5">
        <v>0</v>
      </c>
      <c r="EG5">
        <v>98.34</v>
      </c>
      <c r="EH5">
        <f t="shared" ref="EH5:EH21" si="36">EC5-EE5</f>
        <v>522</v>
      </c>
      <c r="EI5">
        <v>524</v>
      </c>
      <c r="EK5" s="4" t="s">
        <v>2369</v>
      </c>
      <c r="EL5" s="8">
        <v>0.56387731481481485</v>
      </c>
      <c r="EM5" s="8">
        <v>0.3976851851851852</v>
      </c>
      <c r="EN5" s="67">
        <v>0.11189814814814815</v>
      </c>
      <c r="EO5" s="67">
        <v>5.4282407407407411E-2</v>
      </c>
      <c r="EP5" s="44">
        <v>27</v>
      </c>
      <c r="EQ5" s="44">
        <v>430</v>
      </c>
      <c r="ER5" s="44">
        <v>423</v>
      </c>
      <c r="ES5" s="44">
        <v>10</v>
      </c>
      <c r="ET5" s="44">
        <v>0</v>
      </c>
      <c r="EU5" s="44">
        <v>0</v>
      </c>
      <c r="EV5">
        <f>EQ5-ES5</f>
        <v>420</v>
      </c>
      <c r="EW5">
        <v>524</v>
      </c>
      <c r="EX5" s="12">
        <f>EV5/EW5*100</f>
        <v>80.152671755725194</v>
      </c>
      <c r="EY5" t="s">
        <v>2369</v>
      </c>
      <c r="EZ5" s="1">
        <v>3.6412037037037034E-2</v>
      </c>
      <c r="FA5" s="1">
        <v>3.2106481481481479E-2</v>
      </c>
      <c r="FB5" s="1">
        <v>2.4421296296296296E-3</v>
      </c>
      <c r="FC5" s="1">
        <v>1.8634259259259261E-3</v>
      </c>
      <c r="FD5">
        <v>2</v>
      </c>
      <c r="FE5">
        <v>22</v>
      </c>
      <c r="FF5">
        <v>0</v>
      </c>
      <c r="FG5">
        <v>0</v>
      </c>
      <c r="FH5">
        <v>0</v>
      </c>
      <c r="FI5">
        <v>0</v>
      </c>
      <c r="FJ5">
        <f>FE5-FG5</f>
        <v>22</v>
      </c>
      <c r="FK5" t="s">
        <v>2369</v>
      </c>
      <c r="FL5" s="1">
        <v>0</v>
      </c>
      <c r="FM5" s="1">
        <v>0</v>
      </c>
      <c r="FN5" s="1">
        <v>0</v>
      </c>
      <c r="FO5" s="1">
        <v>0</v>
      </c>
      <c r="FP5">
        <v>0</v>
      </c>
      <c r="FQ5">
        <v>0</v>
      </c>
      <c r="FR5">
        <v>39</v>
      </c>
      <c r="FS5">
        <v>0</v>
      </c>
      <c r="FT5">
        <v>0</v>
      </c>
      <c r="FU5">
        <v>0</v>
      </c>
      <c r="FV5">
        <f>FQ5-FS5</f>
        <v>0</v>
      </c>
      <c r="FW5" t="s">
        <v>2369</v>
      </c>
      <c r="FX5" s="1">
        <v>0</v>
      </c>
      <c r="FY5" s="1">
        <v>0</v>
      </c>
      <c r="FZ5" s="1">
        <v>0</v>
      </c>
      <c r="GA5" s="1">
        <v>0</v>
      </c>
      <c r="GB5">
        <v>0</v>
      </c>
      <c r="GC5">
        <v>0</v>
      </c>
      <c r="GD5">
        <v>18</v>
      </c>
      <c r="GE5">
        <v>0</v>
      </c>
      <c r="GF5">
        <v>0</v>
      </c>
      <c r="GG5">
        <v>0</v>
      </c>
      <c r="GH5">
        <f>GC5-GE5</f>
        <v>0</v>
      </c>
      <c r="GI5" s="34" t="s">
        <v>2369</v>
      </c>
      <c r="GJ5" t="s">
        <v>2775</v>
      </c>
      <c r="GK5" t="s">
        <v>2690</v>
      </c>
      <c r="GL5">
        <f t="shared" ref="GL5:GL21" si="37">SUM(DL5,DU5,EI5,EW5)</f>
        <v>2096</v>
      </c>
      <c r="GM5">
        <f t="shared" ref="GM5:GM21" si="38">SUM(DF5,DO5,EB5,EP5,FD5,FP5,GB5)</f>
        <v>104</v>
      </c>
      <c r="GN5">
        <f t="shared" ref="GN5:GN21" si="39">DK5+DT5+EH5+EV5+FJ5+FV5+GH5</f>
        <v>2029</v>
      </c>
      <c r="GO5" s="12">
        <f>GN5/GL5*100</f>
        <v>96.803435114503827</v>
      </c>
      <c r="GP5" s="66">
        <v>1.6299652777777778</v>
      </c>
      <c r="GQ5" s="1">
        <f t="shared" ref="GQ5:GQ21" si="40">GP5/4</f>
        <v>0.40749131944444444</v>
      </c>
      <c r="GS5" t="s">
        <v>2369</v>
      </c>
      <c r="GT5" t="s">
        <v>2775</v>
      </c>
      <c r="GU5" s="1">
        <v>0.53626157407407404</v>
      </c>
      <c r="GV5" s="1">
        <v>0.43017361111111113</v>
      </c>
      <c r="GW5" s="1">
        <v>5.3287037037037042E-2</v>
      </c>
      <c r="GX5" s="1">
        <v>5.2800925925925925E-2</v>
      </c>
      <c r="GY5">
        <v>36</v>
      </c>
      <c r="GZ5">
        <v>560</v>
      </c>
      <c r="HA5">
        <v>464</v>
      </c>
      <c r="HB5">
        <v>20</v>
      </c>
      <c r="HC5">
        <v>0</v>
      </c>
      <c r="HD5">
        <v>95.87</v>
      </c>
      <c r="HE5">
        <f t="shared" ref="HE5:HE21" si="41">GZ5-HB5</f>
        <v>540</v>
      </c>
      <c r="HF5">
        <v>524</v>
      </c>
      <c r="HG5" s="12">
        <f t="shared" ref="HG5:HG13" si="42">HE5/HF5*100</f>
        <v>103.05343511450383</v>
      </c>
      <c r="HH5" t="s">
        <v>2369</v>
      </c>
      <c r="HI5" t="s">
        <v>2775</v>
      </c>
      <c r="HJ5" s="1">
        <v>0.51265046296296302</v>
      </c>
      <c r="HK5" s="1">
        <v>0.38460648148148152</v>
      </c>
      <c r="HL5" s="1">
        <v>8.0694444444444444E-2</v>
      </c>
      <c r="HM5" s="1">
        <v>4.7326388888888883E-2</v>
      </c>
      <c r="HN5">
        <v>37</v>
      </c>
      <c r="HO5">
        <v>555</v>
      </c>
      <c r="HP5">
        <v>440</v>
      </c>
      <c r="HQ5">
        <v>3</v>
      </c>
      <c r="HR5">
        <v>0</v>
      </c>
      <c r="HS5">
        <v>0</v>
      </c>
      <c r="HT5">
        <v>0</v>
      </c>
      <c r="HU5">
        <v>99.32</v>
      </c>
      <c r="HV5">
        <f>HO5-HQ5</f>
        <v>552</v>
      </c>
      <c r="HW5">
        <v>524</v>
      </c>
      <c r="HX5" s="12">
        <f>HV5/HW5*100</f>
        <v>105.34351145038168</v>
      </c>
      <c r="HY5" t="s">
        <v>2369</v>
      </c>
      <c r="HZ5" t="s">
        <v>3566</v>
      </c>
      <c r="IA5" s="1">
        <v>0.38877314814814817</v>
      </c>
      <c r="IB5" s="1">
        <v>0.31091435185185184</v>
      </c>
      <c r="IC5" s="1">
        <v>5.2928240740740741E-2</v>
      </c>
      <c r="ID5" s="1">
        <v>2.4930555555555553E-2</v>
      </c>
      <c r="IE5">
        <v>83</v>
      </c>
      <c r="IF5">
        <v>450</v>
      </c>
      <c r="IG5">
        <v>808</v>
      </c>
      <c r="IH5">
        <v>16</v>
      </c>
      <c r="II5">
        <v>0</v>
      </c>
      <c r="IJ5">
        <v>0</v>
      </c>
      <c r="IK5">
        <v>0</v>
      </c>
      <c r="IL5">
        <v>98.06</v>
      </c>
      <c r="IM5">
        <f t="shared" ref="IM5:IM13" si="43">IF5-IH5</f>
        <v>434</v>
      </c>
      <c r="IN5">
        <v>422</v>
      </c>
      <c r="IO5" s="12">
        <f t="shared" ref="IO5:IO13" si="44">IM5/IN5*100</f>
        <v>102.84360189573461</v>
      </c>
      <c r="IP5" t="s">
        <v>2369</v>
      </c>
      <c r="IQ5" t="s">
        <v>2775</v>
      </c>
      <c r="IR5" s="1">
        <v>0.47502314814814817</v>
      </c>
      <c r="IS5" s="1">
        <v>0.40543981481481484</v>
      </c>
      <c r="IT5" s="1">
        <v>3.1851851851851853E-2</v>
      </c>
      <c r="IU5" s="1">
        <v>3.771990740740741E-2</v>
      </c>
      <c r="IV5">
        <v>28</v>
      </c>
      <c r="IW5" s="34">
        <v>552</v>
      </c>
      <c r="IX5" s="34">
        <v>253</v>
      </c>
      <c r="IY5" s="34">
        <v>4</v>
      </c>
      <c r="IZ5">
        <v>0</v>
      </c>
      <c r="JA5">
        <v>0</v>
      </c>
      <c r="JB5">
        <v>0</v>
      </c>
      <c r="JC5" s="12">
        <f t="shared" si="2"/>
        <v>99.275362318840578</v>
      </c>
      <c r="JD5">
        <f t="shared" si="3"/>
        <v>548</v>
      </c>
      <c r="JE5">
        <v>524</v>
      </c>
      <c r="JF5" s="12">
        <f t="shared" si="4"/>
        <v>104.58015267175573</v>
      </c>
      <c r="JG5" t="s">
        <v>2369</v>
      </c>
      <c r="JH5" t="s">
        <v>2775</v>
      </c>
      <c r="JI5" s="1">
        <v>0.11209490740740741</v>
      </c>
      <c r="JJ5" s="1">
        <v>8.2280092592592599E-2</v>
      </c>
      <c r="JK5" s="1">
        <v>1.5706018518518518E-2</v>
      </c>
      <c r="JL5" s="1">
        <v>1.4097222222222221E-2</v>
      </c>
      <c r="JM5">
        <v>11</v>
      </c>
      <c r="JN5">
        <v>116</v>
      </c>
      <c r="JO5">
        <v>407</v>
      </c>
      <c r="JP5">
        <v>7</v>
      </c>
      <c r="JQ5">
        <v>0</v>
      </c>
      <c r="JR5">
        <v>0</v>
      </c>
      <c r="JS5">
        <v>0</v>
      </c>
      <c r="JT5">
        <v>98.31</v>
      </c>
      <c r="JU5">
        <f t="shared" si="5"/>
        <v>109</v>
      </c>
      <c r="JV5">
        <v>99</v>
      </c>
      <c r="JW5" s="12">
        <f t="shared" si="6"/>
        <v>110.1010101010101</v>
      </c>
      <c r="JX5" t="s">
        <v>2369</v>
      </c>
      <c r="JY5" s="1">
        <v>0</v>
      </c>
      <c r="JZ5" s="1">
        <v>0</v>
      </c>
      <c r="KA5" s="1">
        <v>0</v>
      </c>
      <c r="KB5" s="1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K5">
        <f t="shared" ref="KK5:KK21" si="45">KD5-KF5</f>
        <v>0</v>
      </c>
      <c r="KL5" t="s">
        <v>2369</v>
      </c>
      <c r="KM5" s="1">
        <v>0</v>
      </c>
      <c r="KN5" s="1">
        <v>0</v>
      </c>
      <c r="KO5" s="1">
        <v>0</v>
      </c>
      <c r="KP5" s="1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Y5">
        <f t="shared" ref="KY5:KY21" si="46">KR5-KT5</f>
        <v>0</v>
      </c>
      <c r="KZ5" t="s">
        <v>2369</v>
      </c>
      <c r="LA5" t="s">
        <v>3567</v>
      </c>
      <c r="LB5" t="s">
        <v>2690</v>
      </c>
      <c r="LC5" s="12">
        <f t="shared" si="7"/>
        <v>98.167072463768108</v>
      </c>
      <c r="LD5">
        <f t="shared" si="8"/>
        <v>195</v>
      </c>
      <c r="LE5">
        <f t="shared" si="9"/>
        <v>2183</v>
      </c>
      <c r="LF5">
        <f>SUM(HF5,HW5,IN5,JE5,JV5)</f>
        <v>2093</v>
      </c>
      <c r="LG5" s="12">
        <f>LE5/LF5*100</f>
        <v>104.30004777830865</v>
      </c>
      <c r="LH5">
        <f>LF5-LE5</f>
        <v>-90</v>
      </c>
      <c r="LI5" s="10">
        <f t="shared" si="10"/>
        <v>1.613414351851852</v>
      </c>
      <c r="LJ5" t="s">
        <v>2369</v>
      </c>
      <c r="LK5" t="s">
        <v>3567</v>
      </c>
      <c r="LL5" s="1">
        <v>0.24417824074074077</v>
      </c>
      <c r="LM5" s="1">
        <v>0.18637731481481482</v>
      </c>
      <c r="LN5" s="1">
        <v>4.4988425925925925E-2</v>
      </c>
      <c r="LO5" s="1">
        <v>1.2800925925925926E-2</v>
      </c>
      <c r="LP5">
        <v>96</v>
      </c>
      <c r="LQ5">
        <v>414</v>
      </c>
      <c r="LR5">
        <v>411</v>
      </c>
      <c r="LS5">
        <v>11</v>
      </c>
      <c r="LT5">
        <v>0</v>
      </c>
      <c r="LU5">
        <v>0</v>
      </c>
      <c r="LV5">
        <v>0</v>
      </c>
      <c r="LW5">
        <v>97.39</v>
      </c>
      <c r="LX5">
        <f t="shared" ref="LX5:LX13" si="47">LQ5-LS5</f>
        <v>403</v>
      </c>
      <c r="LY5">
        <v>347</v>
      </c>
      <c r="MA5" t="s">
        <v>2369</v>
      </c>
      <c r="MB5" t="s">
        <v>2776</v>
      </c>
      <c r="MC5" s="1">
        <v>0.30481481481481482</v>
      </c>
      <c r="MD5" s="1">
        <v>0.23348379629629631</v>
      </c>
      <c r="ME5" s="1">
        <v>4.311342592592593E-2</v>
      </c>
      <c r="MF5" s="1">
        <v>2.8206018518518519E-2</v>
      </c>
      <c r="MG5">
        <v>493</v>
      </c>
      <c r="MH5">
        <v>391</v>
      </c>
      <c r="MI5">
        <v>384</v>
      </c>
      <c r="MJ5">
        <v>13</v>
      </c>
      <c r="MK5">
        <v>0</v>
      </c>
      <c r="ML5">
        <v>0</v>
      </c>
      <c r="MM5">
        <v>0</v>
      </c>
      <c r="MN5">
        <v>96.73</v>
      </c>
      <c r="MO5">
        <f t="shared" ref="MO5:MO21" si="48">MH5-MJ5</f>
        <v>378</v>
      </c>
      <c r="MP5">
        <v>320</v>
      </c>
      <c r="MR5" t="s">
        <v>2369</v>
      </c>
      <c r="MS5" t="s">
        <v>2776</v>
      </c>
      <c r="MT5" s="1">
        <v>0.30745370370370367</v>
      </c>
      <c r="MU5" s="1">
        <v>0.26017361111111109</v>
      </c>
      <c r="MV5" s="1">
        <v>2.0868055555555556E-2</v>
      </c>
      <c r="MW5" s="1">
        <v>2.6400462962962962E-2</v>
      </c>
      <c r="MX5">
        <v>162</v>
      </c>
      <c r="MY5">
        <v>364</v>
      </c>
      <c r="MZ5">
        <v>356</v>
      </c>
      <c r="NA5">
        <v>16</v>
      </c>
      <c r="NB5">
        <v>0</v>
      </c>
      <c r="NC5">
        <v>0</v>
      </c>
      <c r="ND5">
        <v>0</v>
      </c>
      <c r="NE5">
        <v>95.7</v>
      </c>
      <c r="NF5">
        <f t="shared" ref="NF5:NF21" si="49">MY5-NA5</f>
        <v>348</v>
      </c>
      <c r="NG5">
        <v>320</v>
      </c>
      <c r="NI5" t="s">
        <v>2369</v>
      </c>
      <c r="NJ5" t="s">
        <v>2776</v>
      </c>
      <c r="NK5" s="1">
        <v>0.32209490740740737</v>
      </c>
      <c r="NL5" s="1">
        <v>0.23052083333333331</v>
      </c>
      <c r="NM5" s="1">
        <v>4.4571759259259262E-2</v>
      </c>
      <c r="NN5" s="1">
        <v>4.6990740740740743E-2</v>
      </c>
      <c r="NO5">
        <v>399</v>
      </c>
      <c r="NP5">
        <v>241</v>
      </c>
      <c r="NQ5">
        <v>241</v>
      </c>
      <c r="NR5">
        <v>11</v>
      </c>
      <c r="NS5">
        <v>0</v>
      </c>
      <c r="NT5">
        <v>0</v>
      </c>
      <c r="NU5">
        <v>0</v>
      </c>
      <c r="NV5">
        <v>95.63</v>
      </c>
      <c r="NW5">
        <f t="shared" ref="NW5:NW20" si="50">NP5-NR5</f>
        <v>230</v>
      </c>
      <c r="NX5">
        <v>320</v>
      </c>
      <c r="NZ5" t="s">
        <v>2369</v>
      </c>
      <c r="OA5" t="s">
        <v>2776</v>
      </c>
      <c r="OB5" s="1">
        <v>0.31716435185185182</v>
      </c>
      <c r="OC5" s="1">
        <v>0.2648726851851852</v>
      </c>
      <c r="OD5" s="1">
        <v>3.5960648148148151E-2</v>
      </c>
      <c r="OE5" s="1">
        <v>1.6319444444444445E-2</v>
      </c>
      <c r="OF5">
        <v>277</v>
      </c>
      <c r="OG5">
        <v>350</v>
      </c>
      <c r="OH5">
        <v>339</v>
      </c>
      <c r="OI5">
        <v>12</v>
      </c>
      <c r="OJ5">
        <v>0</v>
      </c>
      <c r="OK5">
        <v>0</v>
      </c>
      <c r="OL5">
        <v>0</v>
      </c>
      <c r="OM5">
        <v>96.58</v>
      </c>
      <c r="ON5">
        <f t="shared" ref="ON5:ON21" si="51">OG5-OI5</f>
        <v>338</v>
      </c>
      <c r="OO5">
        <v>320</v>
      </c>
      <c r="OQ5" t="s">
        <v>2369</v>
      </c>
      <c r="OR5" s="1">
        <v>0</v>
      </c>
      <c r="OS5" s="1">
        <v>0</v>
      </c>
      <c r="OT5" s="1">
        <v>0</v>
      </c>
      <c r="OU5" s="1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f t="shared" ref="PD5:PD21" si="52">OW5-OY5</f>
        <v>0</v>
      </c>
      <c r="PE5" t="s">
        <v>2369</v>
      </c>
      <c r="PF5" s="1">
        <v>0</v>
      </c>
      <c r="PG5" s="1">
        <v>0</v>
      </c>
      <c r="PH5" s="1">
        <v>0</v>
      </c>
      <c r="PI5" s="1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f t="shared" ref="PR5:PR21" si="53">PK5-PM5</f>
        <v>0</v>
      </c>
      <c r="PS5" t="s">
        <v>2369</v>
      </c>
      <c r="PT5" t="s">
        <v>2776</v>
      </c>
      <c r="PU5" t="s">
        <v>2690</v>
      </c>
      <c r="PV5" s="10">
        <v>1.1785532407407409</v>
      </c>
      <c r="PW5" s="28">
        <f t="shared" ref="PW5:PW21" si="54">LM5+MD5+MU5+NL5+OC5+OS5+PG5</f>
        <v>1.1754282407407408</v>
      </c>
      <c r="PX5" s="1">
        <v>0.15356481481481482</v>
      </c>
      <c r="PY5" s="1">
        <v>0.11440972222222223</v>
      </c>
      <c r="PZ5">
        <f t="shared" si="11"/>
        <v>1427</v>
      </c>
      <c r="QA5">
        <v>1410</v>
      </c>
      <c r="QB5">
        <v>1392</v>
      </c>
      <c r="QC5">
        <v>51</v>
      </c>
      <c r="QD5">
        <v>0</v>
      </c>
      <c r="QE5">
        <v>0</v>
      </c>
      <c r="QF5">
        <v>0</v>
      </c>
      <c r="QG5">
        <v>96.47</v>
      </c>
      <c r="QH5">
        <f t="shared" ref="QH5:QH21" si="55">SUM(LX5,MO5,NF5,NW5,ON5,PD5,PR5)</f>
        <v>1697</v>
      </c>
      <c r="QI5">
        <f t="shared" si="12"/>
        <v>1627</v>
      </c>
      <c r="QJ5" s="12">
        <f t="shared" ref="QJ5:QJ21" si="56">QH5/QI5*100</f>
        <v>104.30239704978487</v>
      </c>
      <c r="QK5">
        <f t="shared" ref="QK5:QK21" si="57">QI5-QH5</f>
        <v>-70</v>
      </c>
      <c r="QL5" t="s">
        <v>2369</v>
      </c>
      <c r="QM5" t="s">
        <v>2776</v>
      </c>
      <c r="QN5" s="1">
        <v>0.10261574074074074</v>
      </c>
      <c r="QO5" s="1">
        <v>6.8900462962962969E-2</v>
      </c>
      <c r="QP5" s="1">
        <v>1.9143518518518518E-2</v>
      </c>
      <c r="QQ5" s="1">
        <v>1.4560185185185183E-2</v>
      </c>
      <c r="QR5">
        <v>46</v>
      </c>
      <c r="QS5">
        <v>129</v>
      </c>
      <c r="QT5">
        <v>127</v>
      </c>
      <c r="QU5">
        <v>2</v>
      </c>
      <c r="QV5">
        <v>0</v>
      </c>
      <c r="QW5">
        <v>0</v>
      </c>
      <c r="QX5">
        <v>0</v>
      </c>
      <c r="QY5">
        <v>98.45</v>
      </c>
      <c r="QZ5">
        <f t="shared" ref="QZ5:QZ28" si="58">QS5-QU5</f>
        <v>127</v>
      </c>
      <c r="RA5">
        <v>80</v>
      </c>
      <c r="RB5" s="12">
        <f t="shared" ref="RB5:RB28" si="59">QZ5/RA5*100</f>
        <v>158.75</v>
      </c>
      <c r="RC5" t="s">
        <v>2369</v>
      </c>
      <c r="RD5" t="s">
        <v>2776</v>
      </c>
      <c r="RE5" s="1">
        <v>0.11831018518518517</v>
      </c>
      <c r="RF5" s="1">
        <v>9.8043981481481482E-2</v>
      </c>
      <c r="RG5" s="1">
        <v>1.638888888888889E-2</v>
      </c>
      <c r="RH5" s="1">
        <v>3.8773148148148143E-3</v>
      </c>
      <c r="RI5">
        <v>62</v>
      </c>
      <c r="RJ5">
        <v>201</v>
      </c>
      <c r="RK5">
        <v>199</v>
      </c>
      <c r="RL5">
        <v>7</v>
      </c>
      <c r="RM5">
        <v>0</v>
      </c>
      <c r="RN5">
        <v>0</v>
      </c>
      <c r="RO5">
        <v>0</v>
      </c>
      <c r="RP5">
        <v>96.6</v>
      </c>
      <c r="RQ5">
        <f t="shared" ref="RQ5:RQ28" si="60">RJ5-RL5</f>
        <v>194</v>
      </c>
      <c r="RR5">
        <v>120</v>
      </c>
      <c r="RS5" s="12">
        <f t="shared" ref="RS5:RS28" si="61">RQ5/RR5*100</f>
        <v>161.66666666666666</v>
      </c>
      <c r="RT5" t="s">
        <v>2369</v>
      </c>
      <c r="RU5" t="s">
        <v>2776</v>
      </c>
      <c r="RV5" s="1">
        <v>0.25081018518518522</v>
      </c>
      <c r="RW5" s="1">
        <v>0.18214120370370371</v>
      </c>
      <c r="RX5" s="1">
        <v>5.2939814814814821E-2</v>
      </c>
      <c r="RY5" s="1">
        <v>1.5717592592592592E-2</v>
      </c>
      <c r="RZ5">
        <v>321</v>
      </c>
      <c r="SA5">
        <v>357</v>
      </c>
      <c r="SB5">
        <v>354</v>
      </c>
      <c r="SC5">
        <v>16</v>
      </c>
      <c r="SD5">
        <v>0</v>
      </c>
      <c r="SE5">
        <v>0</v>
      </c>
      <c r="SF5">
        <v>0</v>
      </c>
      <c r="SG5">
        <v>95.68</v>
      </c>
      <c r="SH5">
        <f t="shared" si="13"/>
        <v>341</v>
      </c>
      <c r="SI5">
        <v>320</v>
      </c>
      <c r="SJ5" s="12">
        <f t="shared" ref="SJ5:SJ27" si="62">SH5/SI5*100</f>
        <v>106.5625</v>
      </c>
      <c r="SK5" t="s">
        <v>2369</v>
      </c>
      <c r="SL5" s="1">
        <v>9.9050925925925917E-2</v>
      </c>
      <c r="SM5" s="1">
        <v>7.1412037037037038E-2</v>
      </c>
      <c r="SN5" s="1">
        <v>7.3495370370370372E-3</v>
      </c>
      <c r="SO5" s="1">
        <v>2.028935185185185E-2</v>
      </c>
      <c r="SP5">
        <v>309</v>
      </c>
      <c r="SQ5">
        <v>47</v>
      </c>
      <c r="SR5">
        <v>48</v>
      </c>
      <c r="SS5">
        <v>0</v>
      </c>
      <c r="ST5">
        <v>0</v>
      </c>
      <c r="SU5">
        <v>0</v>
      </c>
      <c r="SV5">
        <v>0</v>
      </c>
      <c r="SW5">
        <v>100</v>
      </c>
      <c r="SX5">
        <f t="shared" si="14"/>
        <v>47</v>
      </c>
      <c r="SY5">
        <v>160</v>
      </c>
      <c r="SZ5" s="12">
        <f>SX5/SY5*100</f>
        <v>29.375</v>
      </c>
      <c r="TA5" t="s">
        <v>2369</v>
      </c>
      <c r="TB5" s="1">
        <v>0.18854166666666669</v>
      </c>
      <c r="TC5" s="1">
        <v>0.13797453703703702</v>
      </c>
      <c r="TD5" s="1">
        <v>3.1400462962962963E-2</v>
      </c>
      <c r="TE5" s="1">
        <v>1.9155092592592592E-2</v>
      </c>
      <c r="TF5">
        <v>387</v>
      </c>
      <c r="TG5">
        <v>211</v>
      </c>
      <c r="TH5">
        <v>205</v>
      </c>
      <c r="TI5">
        <v>9</v>
      </c>
      <c r="TJ5">
        <v>0</v>
      </c>
      <c r="TK5">
        <v>0</v>
      </c>
      <c r="TL5">
        <v>0</v>
      </c>
      <c r="TM5">
        <v>95.79</v>
      </c>
      <c r="TN5">
        <f t="shared" ref="TN5:TN28" si="63">TG5-TI5</f>
        <v>202</v>
      </c>
      <c r="TO5">
        <v>200</v>
      </c>
      <c r="TP5">
        <f>TN5/TO5*100</f>
        <v>101</v>
      </c>
      <c r="TQ5" s="1">
        <v>0</v>
      </c>
      <c r="TR5" s="1">
        <v>0</v>
      </c>
      <c r="TS5" s="1">
        <v>0</v>
      </c>
      <c r="TT5" s="1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C5">
        <f t="shared" si="15"/>
        <v>0</v>
      </c>
      <c r="UD5" s="1">
        <v>0</v>
      </c>
      <c r="UE5" s="1">
        <v>0</v>
      </c>
      <c r="UF5" s="1">
        <v>0</v>
      </c>
      <c r="UG5" s="1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P5">
        <f t="shared" si="16"/>
        <v>0</v>
      </c>
      <c r="UQ5" t="s">
        <v>2369</v>
      </c>
      <c r="UR5" t="s">
        <v>2776</v>
      </c>
      <c r="US5" t="s">
        <v>2690</v>
      </c>
      <c r="UT5">
        <f>SUM(RA5,RR5,SI5,SY5,TO5)</f>
        <v>880</v>
      </c>
      <c r="UU5">
        <f>SUM(QR5,RI5,RZ5,SP5,TF5,TU5,UH5)</f>
        <v>1125</v>
      </c>
      <c r="UV5">
        <f>SUM(QZ5,RQ5,SH5,SX5,TN5,UC5,UP5)</f>
        <v>911</v>
      </c>
      <c r="UW5" s="12">
        <f>UV5/UT5*100</f>
        <v>103.52272727272727</v>
      </c>
      <c r="UX5" s="12">
        <f>AVERAGE(QY5,RP5,SG5,SW5,TM5,UB5,UO5)</f>
        <v>97.304000000000002</v>
      </c>
      <c r="UY5" s="28">
        <f>SUM(QO5+RF5+RW5+SM5+TC5+TR5+UE5)</f>
        <v>0.55847222222222215</v>
      </c>
      <c r="UZ5" s="1">
        <f>UY5/5</f>
        <v>0.11169444444444443</v>
      </c>
      <c r="VA5" s="45">
        <f>UU5/2</f>
        <v>562.5</v>
      </c>
      <c r="VB5" s="45">
        <f>(RZ5+SP5+TF5+TU5+UH5)/2</f>
        <v>508.5</v>
      </c>
    </row>
    <row r="6" spans="1:574">
      <c r="A6" t="s">
        <v>2238</v>
      </c>
      <c r="B6" s="10">
        <v>0.59136574074074078</v>
      </c>
      <c r="C6" s="10">
        <v>0.28203703703703703</v>
      </c>
      <c r="D6" s="47">
        <v>0.19620370370370369</v>
      </c>
      <c r="E6" s="47">
        <v>0.11311342592592592</v>
      </c>
      <c r="F6" s="44">
        <v>39</v>
      </c>
      <c r="G6" s="44">
        <v>359</v>
      </c>
      <c r="H6" s="44">
        <v>142</v>
      </c>
      <c r="I6" s="44">
        <v>1</v>
      </c>
      <c r="J6" s="44">
        <v>0</v>
      </c>
      <c r="K6" s="44">
        <v>99.3</v>
      </c>
      <c r="L6" s="9">
        <v>524</v>
      </c>
      <c r="M6" s="9">
        <f t="shared" si="17"/>
        <v>358</v>
      </c>
      <c r="N6" s="11">
        <f t="shared" si="18"/>
        <v>68.320610687022892</v>
      </c>
      <c r="O6" t="s">
        <v>2238</v>
      </c>
      <c r="P6" s="10">
        <v>0.55033564814814817</v>
      </c>
      <c r="Q6" s="10">
        <v>0.21401620370370369</v>
      </c>
      <c r="R6" s="10">
        <v>0.18643518518518518</v>
      </c>
      <c r="S6" s="10">
        <v>0.14986111111111111</v>
      </c>
      <c r="T6">
        <v>55</v>
      </c>
      <c r="U6">
        <v>368</v>
      </c>
      <c r="V6">
        <v>429</v>
      </c>
      <c r="W6">
        <v>14</v>
      </c>
      <c r="X6">
        <v>0</v>
      </c>
      <c r="Y6">
        <v>96.84</v>
      </c>
      <c r="Z6" s="9">
        <v>524</v>
      </c>
      <c r="AA6">
        <f t="shared" si="19"/>
        <v>354</v>
      </c>
      <c r="AB6" s="12">
        <f t="shared" si="20"/>
        <v>67.55725190839695</v>
      </c>
      <c r="AC6" t="s">
        <v>2238</v>
      </c>
      <c r="AD6" s="10">
        <v>0.55511574074074077</v>
      </c>
      <c r="AE6" s="10">
        <v>0.24567129629629628</v>
      </c>
      <c r="AF6" s="46">
        <v>0.17960648148148148</v>
      </c>
      <c r="AG6" s="46">
        <v>0.12982638888888889</v>
      </c>
      <c r="AH6" s="9">
        <v>19</v>
      </c>
      <c r="AI6" s="44">
        <v>320</v>
      </c>
      <c r="AJ6" s="44">
        <v>266</v>
      </c>
      <c r="AK6" s="9">
        <v>14</v>
      </c>
      <c r="AL6" s="9">
        <v>0</v>
      </c>
      <c r="AM6" s="44">
        <v>94.64</v>
      </c>
      <c r="AN6" s="9">
        <v>524</v>
      </c>
      <c r="AO6">
        <f t="shared" si="21"/>
        <v>306</v>
      </c>
      <c r="AP6" s="12">
        <f t="shared" si="22"/>
        <v>58.396946564885496</v>
      </c>
      <c r="AQ6" t="s">
        <v>2238</v>
      </c>
      <c r="AR6" s="10">
        <v>0.57530092592592597</v>
      </c>
      <c r="AS6" s="10">
        <v>0.31200231481481483</v>
      </c>
      <c r="AT6" s="10">
        <v>0.12280092592592594</v>
      </c>
      <c r="AU6" s="10">
        <v>0.14047453703703702</v>
      </c>
      <c r="AV6">
        <v>18</v>
      </c>
      <c r="AW6">
        <v>430</v>
      </c>
      <c r="AX6">
        <v>352</v>
      </c>
      <c r="AY6">
        <v>3</v>
      </c>
      <c r="AZ6">
        <v>0</v>
      </c>
      <c r="BA6">
        <v>99.13</v>
      </c>
      <c r="BB6" s="9">
        <v>524</v>
      </c>
      <c r="BC6" s="106">
        <f t="shared" si="23"/>
        <v>427</v>
      </c>
      <c r="BD6" s="27">
        <f t="shared" si="24"/>
        <v>81.488549618320619</v>
      </c>
      <c r="BE6" s="106" t="s">
        <v>2238</v>
      </c>
      <c r="BF6" s="48">
        <v>0.3718981481481482</v>
      </c>
      <c r="BG6" s="48">
        <v>0.21886574074074075</v>
      </c>
      <c r="BH6" s="10">
        <v>6.8148148148148138E-2</v>
      </c>
      <c r="BI6" s="10">
        <v>8.4884259259259257E-2</v>
      </c>
      <c r="BJ6" s="45">
        <v>39</v>
      </c>
      <c r="BK6">
        <v>309</v>
      </c>
      <c r="BL6">
        <v>382</v>
      </c>
      <c r="BM6">
        <v>5</v>
      </c>
      <c r="BN6">
        <v>0</v>
      </c>
      <c r="BO6">
        <v>98.71</v>
      </c>
      <c r="BP6" s="9">
        <v>524</v>
      </c>
      <c r="BQ6">
        <f t="shared" si="25"/>
        <v>304</v>
      </c>
      <c r="BR6" s="12">
        <f t="shared" si="26"/>
        <v>58.015267175572518</v>
      </c>
      <c r="BS6" t="s">
        <v>2238</v>
      </c>
      <c r="BT6" s="10"/>
      <c r="BU6" s="10"/>
      <c r="BV6" s="10"/>
      <c r="BW6" s="10"/>
      <c r="CG6" t="s">
        <v>2238</v>
      </c>
      <c r="CH6" s="10"/>
      <c r="CI6" s="10"/>
      <c r="CJ6" s="10"/>
      <c r="CK6" s="10"/>
      <c r="CU6" t="s">
        <v>2238</v>
      </c>
      <c r="CV6" t="s">
        <v>2775</v>
      </c>
      <c r="CW6" t="s">
        <v>2690</v>
      </c>
      <c r="CX6" s="9">
        <f t="shared" si="27"/>
        <v>2620</v>
      </c>
      <c r="CY6" s="45">
        <f t="shared" si="28"/>
        <v>170</v>
      </c>
      <c r="CZ6">
        <f t="shared" si="29"/>
        <v>1749</v>
      </c>
      <c r="DA6" s="12">
        <f t="shared" si="30"/>
        <v>66.755725190839698</v>
      </c>
      <c r="DB6" s="12">
        <f t="shared" si="31"/>
        <v>97.72399999999999</v>
      </c>
      <c r="DC6" s="10">
        <f t="shared" si="32"/>
        <v>1.2725925925925925</v>
      </c>
      <c r="DE6" t="s">
        <v>2238</v>
      </c>
      <c r="DF6" s="34">
        <v>3</v>
      </c>
      <c r="DG6" s="34">
        <v>43</v>
      </c>
      <c r="DH6" s="34">
        <v>0</v>
      </c>
      <c r="DI6" s="34">
        <v>239</v>
      </c>
      <c r="DJ6" s="34">
        <v>3</v>
      </c>
      <c r="DK6">
        <f t="shared" ref="DK6:DK10" si="64">DG6-DJ6</f>
        <v>40</v>
      </c>
      <c r="DM6" s="45"/>
      <c r="DN6" t="s">
        <v>2238</v>
      </c>
      <c r="DW6" s="34" t="s">
        <v>2238</v>
      </c>
      <c r="DX6" s="34"/>
      <c r="DY6" s="34"/>
      <c r="DZ6" s="34"/>
      <c r="EA6" s="34"/>
      <c r="EB6" s="34"/>
      <c r="EK6" s="4" t="s">
        <v>2238</v>
      </c>
      <c r="EL6" s="8">
        <v>0</v>
      </c>
      <c r="EM6" s="8">
        <v>0</v>
      </c>
      <c r="EN6" s="67">
        <v>0</v>
      </c>
      <c r="EO6" s="67">
        <v>0</v>
      </c>
      <c r="EP6" s="44">
        <v>0</v>
      </c>
      <c r="EQ6" s="44">
        <v>0</v>
      </c>
      <c r="ER6" s="44">
        <v>0</v>
      </c>
      <c r="ES6" s="44">
        <v>0</v>
      </c>
      <c r="ET6" s="44">
        <v>0</v>
      </c>
      <c r="EU6" s="44">
        <v>0</v>
      </c>
      <c r="EV6">
        <f>EQ6-ES6</f>
        <v>0</v>
      </c>
      <c r="EX6" s="12"/>
      <c r="EY6" t="s">
        <v>2238</v>
      </c>
      <c r="EZ6" s="1">
        <v>0</v>
      </c>
      <c r="FA6" s="1">
        <v>0</v>
      </c>
      <c r="FB6" s="1">
        <v>0</v>
      </c>
      <c r="FC6" s="1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f>FE6-FG6</f>
        <v>0</v>
      </c>
      <c r="FK6" t="s">
        <v>2238</v>
      </c>
      <c r="FL6" s="1">
        <v>0</v>
      </c>
      <c r="FM6" s="1">
        <v>0</v>
      </c>
      <c r="FN6" s="1">
        <v>0</v>
      </c>
      <c r="FO6" s="1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f>FQ6-FS6</f>
        <v>0</v>
      </c>
      <c r="FW6" t="s">
        <v>2238</v>
      </c>
      <c r="FX6" s="1">
        <v>0</v>
      </c>
      <c r="FY6" s="1">
        <v>0</v>
      </c>
      <c r="FZ6" s="1">
        <v>0</v>
      </c>
      <c r="GA6" s="1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f>GC6-GE6</f>
        <v>0</v>
      </c>
      <c r="GI6" s="34" t="s">
        <v>2238</v>
      </c>
      <c r="GJ6" t="s">
        <v>2775</v>
      </c>
      <c r="GK6" t="s">
        <v>2690</v>
      </c>
      <c r="GL6">
        <f t="shared" si="37"/>
        <v>0</v>
      </c>
      <c r="GM6">
        <f t="shared" si="38"/>
        <v>3</v>
      </c>
      <c r="GN6">
        <f t="shared" si="39"/>
        <v>40</v>
      </c>
      <c r="GO6" s="12"/>
      <c r="GP6" s="43">
        <v>2.2870370370370371E-2</v>
      </c>
      <c r="GQ6" s="1"/>
      <c r="GS6" t="s">
        <v>2238</v>
      </c>
      <c r="HG6" s="12"/>
      <c r="HH6" t="s">
        <v>2238</v>
      </c>
      <c r="HX6" s="12"/>
      <c r="HY6" t="s">
        <v>2238</v>
      </c>
      <c r="IO6" s="12"/>
      <c r="IP6" t="s">
        <v>2238</v>
      </c>
      <c r="IR6" t="e">
        <v>#N/A</v>
      </c>
      <c r="IS6" t="e">
        <v>#N/A</v>
      </c>
      <c r="IT6" t="e">
        <v>#N/A</v>
      </c>
      <c r="IU6" t="e">
        <v>#N/A</v>
      </c>
      <c r="IW6" s="34"/>
      <c r="IX6" s="34"/>
      <c r="IY6" s="34">
        <v>0</v>
      </c>
      <c r="IZ6" t="e">
        <v>#N/A</v>
      </c>
      <c r="JA6" t="e">
        <v>#N/A</v>
      </c>
      <c r="JB6" t="e">
        <v>#N/A</v>
      </c>
      <c r="JC6" s="12"/>
      <c r="JD6">
        <f t="shared" si="3"/>
        <v>0</v>
      </c>
      <c r="JF6" s="12"/>
      <c r="JG6" t="s">
        <v>2238</v>
      </c>
      <c r="JI6" t="e">
        <v>#N/A</v>
      </c>
      <c r="JJ6" t="e">
        <v>#N/A</v>
      </c>
      <c r="JK6" t="e">
        <v>#N/A</v>
      </c>
      <c r="JL6" t="e">
        <v>#N/A</v>
      </c>
      <c r="JM6" t="e">
        <v>#N/A</v>
      </c>
      <c r="JN6" t="e">
        <v>#N/A</v>
      </c>
      <c r="JO6" t="e">
        <v>#N/A</v>
      </c>
      <c r="JP6" t="e">
        <v>#N/A</v>
      </c>
      <c r="JQ6" t="e">
        <v>#N/A</v>
      </c>
      <c r="JR6" t="e">
        <v>#N/A</v>
      </c>
      <c r="JS6" t="e">
        <v>#N/A</v>
      </c>
      <c r="JT6" t="e">
        <v>#N/A</v>
      </c>
      <c r="JU6" t="e">
        <f t="shared" si="5"/>
        <v>#N/A</v>
      </c>
      <c r="JW6" s="12" t="e">
        <f t="shared" si="6"/>
        <v>#N/A</v>
      </c>
      <c r="JX6" t="s">
        <v>2238</v>
      </c>
      <c r="KL6" t="s">
        <v>2238</v>
      </c>
      <c r="KZ6" t="s">
        <v>2238</v>
      </c>
      <c r="LC6" s="12"/>
      <c r="LG6" s="12"/>
      <c r="LI6" s="10"/>
      <c r="LJ6" t="s">
        <v>2238</v>
      </c>
      <c r="LL6" s="1">
        <v>0</v>
      </c>
      <c r="LM6" s="1">
        <v>0</v>
      </c>
      <c r="LN6" s="1">
        <v>0</v>
      </c>
      <c r="LO6" s="1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MA6" t="s">
        <v>2238</v>
      </c>
      <c r="MC6" s="1">
        <v>0.16605324074074074</v>
      </c>
      <c r="MD6" s="1">
        <v>7.9432870370370376E-2</v>
      </c>
      <c r="ME6" s="1">
        <v>7.1712962962962964E-2</v>
      </c>
      <c r="MF6" s="1">
        <v>1.4895833333333332E-2</v>
      </c>
      <c r="MG6">
        <v>5</v>
      </c>
      <c r="MH6">
        <v>120</v>
      </c>
      <c r="MI6">
        <v>119</v>
      </c>
      <c r="MJ6">
        <v>1</v>
      </c>
      <c r="MK6">
        <v>0</v>
      </c>
      <c r="ML6">
        <v>0</v>
      </c>
      <c r="MM6">
        <v>0</v>
      </c>
      <c r="MN6">
        <v>99.17</v>
      </c>
      <c r="MO6">
        <f t="shared" si="48"/>
        <v>119</v>
      </c>
      <c r="MP6">
        <v>262</v>
      </c>
      <c r="MR6" t="s">
        <v>2238</v>
      </c>
      <c r="MT6" s="1">
        <v>0</v>
      </c>
      <c r="MU6" s="1">
        <v>0</v>
      </c>
      <c r="MV6" s="1">
        <v>0</v>
      </c>
      <c r="MW6" s="1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I6" t="s">
        <v>2238</v>
      </c>
      <c r="NK6" s="1">
        <v>0.1653587962962963</v>
      </c>
      <c r="NL6" s="1">
        <v>4.221064814814815E-2</v>
      </c>
      <c r="NM6" s="1">
        <v>2.5289351851851851E-2</v>
      </c>
      <c r="NN6" s="1">
        <v>9.7835648148148158E-2</v>
      </c>
      <c r="NO6">
        <v>2</v>
      </c>
      <c r="NP6">
        <v>47</v>
      </c>
      <c r="NQ6">
        <v>47</v>
      </c>
      <c r="NR6">
        <v>0</v>
      </c>
      <c r="NS6">
        <v>0</v>
      </c>
      <c r="NT6">
        <v>0</v>
      </c>
      <c r="NU6">
        <v>0</v>
      </c>
      <c r="NV6">
        <v>100</v>
      </c>
      <c r="NW6">
        <f t="shared" si="50"/>
        <v>47</v>
      </c>
      <c r="NX6">
        <v>262</v>
      </c>
      <c r="NZ6" t="s">
        <v>2238</v>
      </c>
      <c r="OB6" s="1">
        <v>0</v>
      </c>
      <c r="OC6" s="1">
        <v>0</v>
      </c>
      <c r="OD6" s="1">
        <v>0</v>
      </c>
      <c r="OE6" s="1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f t="shared" si="51"/>
        <v>0</v>
      </c>
      <c r="OQ6" t="s">
        <v>2238</v>
      </c>
      <c r="OR6" s="1">
        <v>0</v>
      </c>
      <c r="OS6" s="1">
        <v>0</v>
      </c>
      <c r="OT6" s="1">
        <v>0</v>
      </c>
      <c r="OU6" s="1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f t="shared" si="52"/>
        <v>0</v>
      </c>
      <c r="PE6" t="s">
        <v>2238</v>
      </c>
      <c r="PF6" s="1">
        <v>0</v>
      </c>
      <c r="PG6" s="1">
        <v>0</v>
      </c>
      <c r="PH6" s="1">
        <v>0</v>
      </c>
      <c r="PI6" s="1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f t="shared" si="53"/>
        <v>0</v>
      </c>
      <c r="PS6" t="s">
        <v>2238</v>
      </c>
      <c r="PT6" t="s">
        <v>2804</v>
      </c>
      <c r="PU6" t="s">
        <v>2690</v>
      </c>
      <c r="PV6" s="1">
        <v>0.33141203703703703</v>
      </c>
      <c r="PW6" s="28">
        <f t="shared" si="54"/>
        <v>0.12164351851851853</v>
      </c>
      <c r="PX6" s="1">
        <v>9.7013888888888886E-2</v>
      </c>
      <c r="PY6" s="1">
        <v>0.11273148148148149</v>
      </c>
      <c r="PZ6">
        <f t="shared" si="11"/>
        <v>7</v>
      </c>
      <c r="QA6">
        <v>167</v>
      </c>
      <c r="QB6">
        <v>166</v>
      </c>
      <c r="QC6">
        <v>1</v>
      </c>
      <c r="QD6">
        <v>0</v>
      </c>
      <c r="QE6">
        <v>0</v>
      </c>
      <c r="QF6">
        <v>0</v>
      </c>
      <c r="QG6">
        <v>99.4</v>
      </c>
      <c r="QH6">
        <f t="shared" si="55"/>
        <v>166</v>
      </c>
      <c r="QI6">
        <f t="shared" si="12"/>
        <v>524</v>
      </c>
      <c r="QJ6" s="12">
        <f t="shared" si="56"/>
        <v>31.679389312977097</v>
      </c>
      <c r="QK6">
        <f t="shared" si="57"/>
        <v>358</v>
      </c>
      <c r="QL6" t="s">
        <v>2238</v>
      </c>
      <c r="QN6" s="1">
        <v>0</v>
      </c>
      <c r="QO6" s="1">
        <v>0</v>
      </c>
      <c r="QP6" s="1">
        <v>0</v>
      </c>
      <c r="QQ6" s="1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RB6" s="12"/>
      <c r="RC6" t="s">
        <v>2238</v>
      </c>
      <c r="RE6" s="1">
        <v>0.21909722222222225</v>
      </c>
      <c r="RF6" s="1">
        <v>0.1059375</v>
      </c>
      <c r="RG6" s="1">
        <v>5.0671296296296298E-2</v>
      </c>
      <c r="RH6" s="1">
        <v>6.2488425925925926E-2</v>
      </c>
      <c r="RI6">
        <v>6</v>
      </c>
      <c r="RJ6">
        <v>152</v>
      </c>
      <c r="RK6">
        <v>152</v>
      </c>
      <c r="RL6">
        <v>0</v>
      </c>
      <c r="RM6">
        <v>0</v>
      </c>
      <c r="RN6">
        <v>0</v>
      </c>
      <c r="RO6">
        <v>0</v>
      </c>
      <c r="RP6">
        <v>100</v>
      </c>
      <c r="RQ6">
        <f t="shared" si="60"/>
        <v>152</v>
      </c>
      <c r="RR6">
        <v>262</v>
      </c>
      <c r="RS6" s="12">
        <f t="shared" si="61"/>
        <v>58.015267175572518</v>
      </c>
      <c r="RT6" t="s">
        <v>2238</v>
      </c>
      <c r="RV6" s="1">
        <v>0</v>
      </c>
      <c r="RW6" s="1">
        <v>0</v>
      </c>
      <c r="RX6" s="1">
        <v>0</v>
      </c>
      <c r="RY6" s="1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J6" s="12"/>
      <c r="SK6" t="s">
        <v>2238</v>
      </c>
      <c r="SL6" s="1">
        <v>0</v>
      </c>
      <c r="SM6" s="1">
        <v>0</v>
      </c>
      <c r="SN6" s="1">
        <v>0</v>
      </c>
      <c r="SO6" s="1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X6">
        <f t="shared" si="14"/>
        <v>0</v>
      </c>
      <c r="TA6" t="s">
        <v>2238</v>
      </c>
      <c r="TB6" s="1">
        <v>0</v>
      </c>
      <c r="TC6" s="1">
        <v>0</v>
      </c>
      <c r="TD6" s="1">
        <v>0</v>
      </c>
      <c r="TE6" s="1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Q6" s="1">
        <v>0</v>
      </c>
      <c r="TR6" s="1">
        <v>0</v>
      </c>
      <c r="TS6" s="1">
        <v>0</v>
      </c>
      <c r="TT6" s="1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C6">
        <f t="shared" si="15"/>
        <v>0</v>
      </c>
      <c r="UD6" s="1">
        <v>0</v>
      </c>
      <c r="UE6" s="1">
        <v>0</v>
      </c>
      <c r="UF6" s="1">
        <v>0</v>
      </c>
      <c r="UG6" s="1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P6">
        <f t="shared" si="16"/>
        <v>0</v>
      </c>
      <c r="UQ6" t="s">
        <v>2238</v>
      </c>
      <c r="US6" t="s">
        <v>2690</v>
      </c>
      <c r="UT6">
        <f>SUM(RA6,RR6,SI6,SY6,TO6)</f>
        <v>262</v>
      </c>
      <c r="UU6">
        <f>SUM(QR6,RI6,RZ6,SP6,TF6,TU6,UH6)</f>
        <v>6</v>
      </c>
      <c r="UV6">
        <f>SUM(QZ6,RQ6,SH6,SX6,TN6,UC6,UP6)</f>
        <v>152</v>
      </c>
      <c r="UW6" s="12">
        <f>UV6/UT6*100</f>
        <v>58.015267175572518</v>
      </c>
      <c r="UX6" s="12">
        <f>AVERAGE(QY6,RP6,SG6,SW6,TM6,UB6,UO6)</f>
        <v>100</v>
      </c>
      <c r="UY6" s="28">
        <f t="shared" ref="UY6:UY20" si="65">SUM(QO6+RF6+RW6+SM6+TC6+TR6+UE6)</f>
        <v>0.1059375</v>
      </c>
      <c r="UZ6" s="28">
        <v>0.1059375</v>
      </c>
    </row>
    <row r="7" spans="1:574">
      <c r="A7" t="s">
        <v>2778</v>
      </c>
      <c r="B7" s="10"/>
      <c r="C7" s="10"/>
      <c r="D7" s="47"/>
      <c r="E7" s="47"/>
      <c r="F7" s="44"/>
      <c r="G7" s="44"/>
      <c r="H7" s="44"/>
      <c r="I7" s="44"/>
      <c r="J7" s="44"/>
      <c r="K7" s="44"/>
      <c r="L7" s="9"/>
      <c r="M7" s="9"/>
      <c r="N7" s="11"/>
      <c r="O7" t="s">
        <v>2778</v>
      </c>
      <c r="P7" s="10"/>
      <c r="Q7" s="10"/>
      <c r="R7" s="10"/>
      <c r="S7" s="10"/>
      <c r="Z7" s="9"/>
      <c r="AB7" s="12"/>
      <c r="AC7" t="s">
        <v>2778</v>
      </c>
      <c r="AD7" s="10">
        <v>0.3464930555555556</v>
      </c>
      <c r="AE7" s="10">
        <v>0.13500000000000001</v>
      </c>
      <c r="AF7" s="47">
        <v>2.1979166666666664E-2</v>
      </c>
      <c r="AG7" s="47">
        <v>0.1895023148148148</v>
      </c>
      <c r="AH7" s="9">
        <v>101</v>
      </c>
      <c r="AI7" s="44">
        <v>505</v>
      </c>
      <c r="AJ7" s="44">
        <v>192</v>
      </c>
      <c r="AK7" s="44">
        <v>24</v>
      </c>
      <c r="AL7" s="9">
        <v>0</v>
      </c>
      <c r="AM7" s="44">
        <v>92.75</v>
      </c>
      <c r="AN7" s="9">
        <v>1440</v>
      </c>
      <c r="AO7">
        <f t="shared" si="21"/>
        <v>481</v>
      </c>
      <c r="AP7" s="12">
        <f t="shared" si="22"/>
        <v>33.402777777777779</v>
      </c>
      <c r="AQ7" t="s">
        <v>2778</v>
      </c>
      <c r="AR7" s="10">
        <v>0.18166666666666667</v>
      </c>
      <c r="AS7" s="10">
        <v>4.4050925925925931E-2</v>
      </c>
      <c r="AT7" s="10">
        <v>8.4097222222222226E-2</v>
      </c>
      <c r="AU7" s="10">
        <v>5.3495370370370367E-2</v>
      </c>
      <c r="AV7">
        <v>45</v>
      </c>
      <c r="AW7">
        <v>222</v>
      </c>
      <c r="AX7">
        <v>403</v>
      </c>
      <c r="AY7">
        <v>13</v>
      </c>
      <c r="AZ7">
        <v>0</v>
      </c>
      <c r="BA7">
        <v>94.56</v>
      </c>
      <c r="BB7" s="9">
        <v>1440</v>
      </c>
      <c r="BC7" s="106">
        <f t="shared" si="23"/>
        <v>209</v>
      </c>
      <c r="BD7" s="27">
        <f t="shared" si="24"/>
        <v>14.513888888888889</v>
      </c>
      <c r="BE7" s="106" t="s">
        <v>2778</v>
      </c>
      <c r="BF7" s="48">
        <v>0.25533564814814813</v>
      </c>
      <c r="BG7" s="48">
        <v>5.7870370370370371E-2</v>
      </c>
      <c r="BH7" s="10">
        <v>1.3136574074074077E-2</v>
      </c>
      <c r="BI7" s="10">
        <v>0.18431712962962962</v>
      </c>
      <c r="BJ7" s="45">
        <v>38</v>
      </c>
      <c r="BK7">
        <v>245</v>
      </c>
      <c r="BL7">
        <v>92</v>
      </c>
      <c r="BM7">
        <v>24</v>
      </c>
      <c r="BN7">
        <v>0</v>
      </c>
      <c r="BO7">
        <v>79.31</v>
      </c>
      <c r="BP7" s="9">
        <v>1440</v>
      </c>
      <c r="BQ7">
        <f t="shared" si="25"/>
        <v>221</v>
      </c>
      <c r="BR7" s="12">
        <f t="shared" si="26"/>
        <v>15.347222222222223</v>
      </c>
      <c r="BS7" t="s">
        <v>2778</v>
      </c>
      <c r="BT7" s="10">
        <v>0</v>
      </c>
      <c r="BU7" s="10">
        <v>0</v>
      </c>
      <c r="BV7" s="10">
        <v>0</v>
      </c>
      <c r="BW7" s="10">
        <v>0</v>
      </c>
      <c r="BX7">
        <v>0</v>
      </c>
      <c r="BY7">
        <v>0</v>
      </c>
      <c r="BZ7">
        <v>26</v>
      </c>
      <c r="CA7">
        <v>6</v>
      </c>
      <c r="CB7">
        <v>0</v>
      </c>
      <c r="CC7">
        <v>81.25</v>
      </c>
      <c r="CG7" t="s">
        <v>2778</v>
      </c>
      <c r="CH7" s="10">
        <v>0</v>
      </c>
      <c r="CI7" s="10">
        <v>0</v>
      </c>
      <c r="CJ7" s="10">
        <v>0</v>
      </c>
      <c r="CK7" s="10">
        <v>0</v>
      </c>
      <c r="CL7">
        <v>0</v>
      </c>
      <c r="CM7">
        <v>0</v>
      </c>
      <c r="CN7">
        <v>62</v>
      </c>
      <c r="CO7">
        <v>8</v>
      </c>
      <c r="CP7">
        <v>0</v>
      </c>
      <c r="CQ7">
        <v>88.57</v>
      </c>
      <c r="CS7">
        <f t="shared" ref="CS7:CS14" si="66">CM7-CO7</f>
        <v>-8</v>
      </c>
      <c r="CU7" t="s">
        <v>2778</v>
      </c>
      <c r="CV7" t="s">
        <v>2779</v>
      </c>
      <c r="CW7" t="s">
        <v>2690</v>
      </c>
      <c r="CX7" s="9">
        <f t="shared" si="27"/>
        <v>4320</v>
      </c>
      <c r="CY7" s="45">
        <f t="shared" si="28"/>
        <v>184</v>
      </c>
      <c r="CZ7">
        <f t="shared" si="29"/>
        <v>903</v>
      </c>
      <c r="DA7" s="12">
        <f t="shared" si="30"/>
        <v>20.902777777777779</v>
      </c>
      <c r="DB7" s="12">
        <f t="shared" si="31"/>
        <v>88.873333333333335</v>
      </c>
      <c r="DC7" s="10">
        <f t="shared" si="32"/>
        <v>0.23692129629629632</v>
      </c>
      <c r="DE7" t="s">
        <v>2778</v>
      </c>
      <c r="DF7" s="34">
        <v>12</v>
      </c>
      <c r="DG7" s="34">
        <v>23</v>
      </c>
      <c r="DH7" s="34">
        <v>0</v>
      </c>
      <c r="DI7" s="34">
        <v>66</v>
      </c>
      <c r="DJ7" s="34">
        <v>3</v>
      </c>
      <c r="DK7">
        <f t="shared" si="64"/>
        <v>20</v>
      </c>
      <c r="DL7">
        <v>1440</v>
      </c>
      <c r="DM7" s="45">
        <f t="shared" si="33"/>
        <v>1.3888888888888888</v>
      </c>
      <c r="DN7" t="s">
        <v>2778</v>
      </c>
      <c r="DO7" s="34">
        <v>2</v>
      </c>
      <c r="DP7" s="34">
        <v>2</v>
      </c>
      <c r="DQ7" s="34">
        <v>0</v>
      </c>
      <c r="DR7" s="34">
        <v>2</v>
      </c>
      <c r="DS7" s="34">
        <v>0</v>
      </c>
      <c r="DT7">
        <f t="shared" ref="DT7:DT13" si="67">DP7-DS7</f>
        <v>2</v>
      </c>
      <c r="DU7">
        <v>1440</v>
      </c>
      <c r="DV7" s="45">
        <f t="shared" ref="DV7:DV13" si="68">DT7/DU7*100</f>
        <v>0.1388888888888889</v>
      </c>
      <c r="DW7" s="34" t="s">
        <v>2778</v>
      </c>
      <c r="DX7" s="34"/>
      <c r="DY7" s="34"/>
      <c r="DZ7" s="34"/>
      <c r="EA7" s="34"/>
      <c r="EB7" s="34"/>
      <c r="EI7">
        <v>1440</v>
      </c>
      <c r="EK7" s="4" t="s">
        <v>2778</v>
      </c>
      <c r="EL7" s="8"/>
      <c r="EM7" s="8"/>
      <c r="EN7" s="67"/>
      <c r="EO7" s="67"/>
      <c r="EP7" s="44"/>
      <c r="EQ7" s="44"/>
      <c r="ER7" s="44"/>
      <c r="ES7" s="44"/>
      <c r="ET7" s="44"/>
      <c r="EU7" s="44"/>
      <c r="EW7">
        <v>1440</v>
      </c>
      <c r="EX7" s="12">
        <f>EV7/EW7*100</f>
        <v>0</v>
      </c>
      <c r="EY7" t="s">
        <v>2778</v>
      </c>
      <c r="FK7" t="s">
        <v>2778</v>
      </c>
      <c r="FW7" t="s">
        <v>2778</v>
      </c>
      <c r="GI7" s="34" t="s">
        <v>2778</v>
      </c>
      <c r="GJ7" t="s">
        <v>2779</v>
      </c>
      <c r="GK7" t="s">
        <v>2690</v>
      </c>
      <c r="GL7">
        <f t="shared" si="37"/>
        <v>5760</v>
      </c>
      <c r="GM7">
        <f t="shared" si="38"/>
        <v>14</v>
      </c>
      <c r="GN7">
        <f t="shared" si="39"/>
        <v>22</v>
      </c>
      <c r="GO7" s="12">
        <f t="shared" ref="GO7:GO14" si="69">GN7/GL7*100</f>
        <v>0.38194444444444442</v>
      </c>
      <c r="GQ7" s="1"/>
      <c r="GS7" t="s">
        <v>2778</v>
      </c>
      <c r="HG7" s="12"/>
      <c r="HH7" t="s">
        <v>2778</v>
      </c>
      <c r="HX7" s="12"/>
      <c r="HY7" t="s">
        <v>2778</v>
      </c>
      <c r="IO7" s="12"/>
      <c r="IP7" t="s">
        <v>2778</v>
      </c>
      <c r="IR7" t="e">
        <v>#N/A</v>
      </c>
      <c r="IS7" t="e">
        <v>#N/A</v>
      </c>
      <c r="IT7" t="e">
        <v>#N/A</v>
      </c>
      <c r="IU7" t="e">
        <v>#N/A</v>
      </c>
      <c r="IW7" s="34"/>
      <c r="IX7" s="34"/>
      <c r="IY7" s="34">
        <v>0</v>
      </c>
      <c r="IZ7" t="e">
        <v>#N/A</v>
      </c>
      <c r="JA7" t="e">
        <v>#N/A</v>
      </c>
      <c r="JB7" t="e">
        <v>#N/A</v>
      </c>
      <c r="JC7" s="12"/>
      <c r="JD7">
        <f t="shared" si="3"/>
        <v>0</v>
      </c>
      <c r="JF7" s="12"/>
      <c r="JG7" t="s">
        <v>2778</v>
      </c>
      <c r="JI7" t="e">
        <v>#N/A</v>
      </c>
      <c r="JJ7" t="e">
        <v>#N/A</v>
      </c>
      <c r="JK7" t="e">
        <v>#N/A</v>
      </c>
      <c r="JL7" t="e">
        <v>#N/A</v>
      </c>
      <c r="JM7" t="e">
        <v>#N/A</v>
      </c>
      <c r="JN7" t="e">
        <v>#N/A</v>
      </c>
      <c r="JO7" t="e">
        <v>#N/A</v>
      </c>
      <c r="JP7" t="e">
        <v>#N/A</v>
      </c>
      <c r="JQ7" t="e">
        <v>#N/A</v>
      </c>
      <c r="JR7" t="e">
        <v>#N/A</v>
      </c>
      <c r="JS7" t="e">
        <v>#N/A</v>
      </c>
      <c r="JT7" t="e">
        <v>#N/A</v>
      </c>
      <c r="JU7" t="e">
        <f t="shared" si="5"/>
        <v>#N/A</v>
      </c>
      <c r="JW7" s="12" t="e">
        <f t="shared" si="6"/>
        <v>#N/A</v>
      </c>
      <c r="JX7" t="s">
        <v>2778</v>
      </c>
      <c r="KL7" t="s">
        <v>2778</v>
      </c>
      <c r="KZ7" t="s">
        <v>2778</v>
      </c>
      <c r="LC7" s="12"/>
      <c r="LG7" s="12"/>
      <c r="LI7" s="10"/>
      <c r="LJ7" t="s">
        <v>2778</v>
      </c>
      <c r="MA7" t="s">
        <v>2778</v>
      </c>
      <c r="MR7" t="s">
        <v>2778</v>
      </c>
      <c r="NI7" t="s">
        <v>2778</v>
      </c>
      <c r="NZ7" t="s">
        <v>2778</v>
      </c>
      <c r="OB7" t="e">
        <v>#N/A</v>
      </c>
      <c r="OC7" t="e">
        <v>#N/A</v>
      </c>
      <c r="OD7" t="e">
        <v>#N/A</v>
      </c>
      <c r="OE7" t="e">
        <v>#N/A</v>
      </c>
      <c r="OF7" t="e">
        <v>#N/A</v>
      </c>
      <c r="OG7" t="e">
        <v>#N/A</v>
      </c>
      <c r="OH7" t="e">
        <v>#N/A</v>
      </c>
      <c r="OI7" t="e">
        <v>#N/A</v>
      </c>
      <c r="OJ7" t="e">
        <v>#N/A</v>
      </c>
      <c r="OK7" t="e">
        <v>#N/A</v>
      </c>
      <c r="OL7" t="e">
        <v>#N/A</v>
      </c>
      <c r="OM7" t="e">
        <v>#N/A</v>
      </c>
      <c r="OQ7" t="s">
        <v>2778</v>
      </c>
      <c r="PE7" t="s">
        <v>2778</v>
      </c>
      <c r="PS7" t="s">
        <v>2778</v>
      </c>
      <c r="PW7" s="28"/>
      <c r="PZ7" t="e">
        <f t="shared" si="11"/>
        <v>#N/A</v>
      </c>
      <c r="QI7">
        <f t="shared" si="12"/>
        <v>0</v>
      </c>
      <c r="QJ7" s="12"/>
      <c r="QL7" t="s">
        <v>2778</v>
      </c>
      <c r="RB7" s="12"/>
      <c r="RC7" t="s">
        <v>2778</v>
      </c>
      <c r="RS7" s="12"/>
      <c r="RT7" t="s">
        <v>2778</v>
      </c>
      <c r="SJ7" s="12"/>
      <c r="SK7" t="s">
        <v>2778</v>
      </c>
      <c r="SX7">
        <f t="shared" si="14"/>
        <v>0</v>
      </c>
      <c r="TA7" t="s">
        <v>2778</v>
      </c>
      <c r="UC7">
        <f t="shared" si="15"/>
        <v>0</v>
      </c>
      <c r="UP7">
        <f t="shared" si="16"/>
        <v>0</v>
      </c>
      <c r="UQ7" t="s">
        <v>2778</v>
      </c>
      <c r="US7" t="s">
        <v>2690</v>
      </c>
      <c r="UW7" s="12"/>
      <c r="UX7" s="12"/>
      <c r="UY7" s="28"/>
      <c r="UZ7" s="1"/>
    </row>
    <row r="8" spans="1:574">
      <c r="A8" t="s">
        <v>2363</v>
      </c>
      <c r="B8" s="10">
        <v>0.25716435185185188</v>
      </c>
      <c r="C8" s="10">
        <v>0.22074074074074077</v>
      </c>
      <c r="D8" s="47">
        <v>1.7384259259259262E-2</v>
      </c>
      <c r="E8" s="47">
        <v>1.9027777777777779E-2</v>
      </c>
      <c r="F8" s="44">
        <v>83</v>
      </c>
      <c r="G8" s="44">
        <v>549</v>
      </c>
      <c r="H8" s="44">
        <v>246</v>
      </c>
      <c r="I8" s="44">
        <v>5</v>
      </c>
      <c r="J8" s="44">
        <v>0</v>
      </c>
      <c r="K8" s="44">
        <v>98.01</v>
      </c>
      <c r="L8" s="9">
        <v>524</v>
      </c>
      <c r="M8" s="9">
        <f t="shared" si="17"/>
        <v>544</v>
      </c>
      <c r="N8" s="11">
        <f t="shared" si="18"/>
        <v>103.81679389312977</v>
      </c>
      <c r="O8" t="s">
        <v>2363</v>
      </c>
      <c r="P8" s="10">
        <v>0.22057870370370369</v>
      </c>
      <c r="Q8" s="10">
        <v>0.19443287037037038</v>
      </c>
      <c r="R8" s="10">
        <v>1.3020833333333334E-2</v>
      </c>
      <c r="S8" s="10">
        <v>1.3113425925925926E-2</v>
      </c>
      <c r="T8">
        <v>120</v>
      </c>
      <c r="U8">
        <v>586</v>
      </c>
      <c r="V8">
        <v>640</v>
      </c>
      <c r="W8">
        <v>3</v>
      </c>
      <c r="X8">
        <v>0</v>
      </c>
      <c r="Y8">
        <v>99.53</v>
      </c>
      <c r="Z8" s="9">
        <v>524</v>
      </c>
      <c r="AA8">
        <f t="shared" si="19"/>
        <v>583</v>
      </c>
      <c r="AB8" s="12">
        <f t="shared" si="20"/>
        <v>111.25954198473282</v>
      </c>
      <c r="AC8" t="s">
        <v>2363</v>
      </c>
      <c r="AD8" s="10">
        <v>0.23046296296296295</v>
      </c>
      <c r="AE8" s="10">
        <v>0.19346064814814815</v>
      </c>
      <c r="AF8" s="46">
        <v>1.7824074074074076E-2</v>
      </c>
      <c r="AG8" s="46">
        <v>1.9166666666666669E-2</v>
      </c>
      <c r="AH8" s="9">
        <v>28</v>
      </c>
      <c r="AI8" s="9">
        <v>558</v>
      </c>
      <c r="AJ8" s="44">
        <v>545</v>
      </c>
      <c r="AK8" s="9">
        <v>3</v>
      </c>
      <c r="AL8" s="9">
        <v>0</v>
      </c>
      <c r="AM8" s="44">
        <v>99.35</v>
      </c>
      <c r="AN8" s="9">
        <v>524</v>
      </c>
      <c r="AO8">
        <f t="shared" si="21"/>
        <v>555</v>
      </c>
      <c r="AP8" s="12">
        <f t="shared" si="22"/>
        <v>105.91603053435115</v>
      </c>
      <c r="AQ8" t="s">
        <v>2363</v>
      </c>
      <c r="AR8" s="10">
        <v>0.29265046296296299</v>
      </c>
      <c r="AS8" s="10">
        <v>0.27248842592592593</v>
      </c>
      <c r="AT8" s="10">
        <v>5.9606481481481489E-3</v>
      </c>
      <c r="AU8" s="10">
        <v>1.4189814814814815E-2</v>
      </c>
      <c r="AV8">
        <v>21</v>
      </c>
      <c r="AW8">
        <v>590</v>
      </c>
      <c r="AX8">
        <v>529</v>
      </c>
      <c r="AY8">
        <v>6</v>
      </c>
      <c r="AZ8">
        <v>0</v>
      </c>
      <c r="BA8">
        <v>98.41</v>
      </c>
      <c r="BB8" s="9">
        <v>524</v>
      </c>
      <c r="BC8" s="106">
        <f t="shared" si="23"/>
        <v>584</v>
      </c>
      <c r="BD8" s="27">
        <f t="shared" si="24"/>
        <v>111.45038167938932</v>
      </c>
      <c r="BE8" s="106" t="s">
        <v>2363</v>
      </c>
      <c r="BF8" s="48">
        <v>0.25284722222222222</v>
      </c>
      <c r="BG8" s="48">
        <v>0.20796296296296299</v>
      </c>
      <c r="BH8" s="10">
        <v>5.2430555555555555E-3</v>
      </c>
      <c r="BI8" s="10">
        <v>3.9629629629629633E-2</v>
      </c>
      <c r="BJ8" s="45">
        <v>49</v>
      </c>
      <c r="BK8">
        <v>556</v>
      </c>
      <c r="BL8">
        <v>510</v>
      </c>
      <c r="BM8">
        <v>3</v>
      </c>
      <c r="BN8">
        <v>0</v>
      </c>
      <c r="BO8">
        <v>99.42</v>
      </c>
      <c r="BP8" s="9">
        <v>524</v>
      </c>
      <c r="BQ8">
        <f t="shared" si="25"/>
        <v>553</v>
      </c>
      <c r="BR8" s="12">
        <f t="shared" si="26"/>
        <v>105.53435114503817</v>
      </c>
      <c r="BS8" t="s">
        <v>2363</v>
      </c>
      <c r="BT8" s="10"/>
      <c r="BU8" s="10"/>
      <c r="BV8" s="10"/>
      <c r="BW8" s="10"/>
      <c r="CE8">
        <f t="shared" ref="CE8:CE14" si="70">BY7-CA7</f>
        <v>-6</v>
      </c>
      <c r="CG8" t="s">
        <v>2363</v>
      </c>
      <c r="CH8" s="10"/>
      <c r="CI8" s="10"/>
      <c r="CJ8" s="10"/>
      <c r="CK8" s="10"/>
      <c r="CU8" t="s">
        <v>2363</v>
      </c>
      <c r="CV8" t="s">
        <v>2775</v>
      </c>
      <c r="CW8" t="s">
        <v>2690</v>
      </c>
      <c r="CX8" s="9">
        <f t="shared" si="27"/>
        <v>2620</v>
      </c>
      <c r="CY8" s="45">
        <f t="shared" si="28"/>
        <v>301</v>
      </c>
      <c r="CZ8">
        <f t="shared" si="29"/>
        <v>2813</v>
      </c>
      <c r="DA8" s="12">
        <f t="shared" si="30"/>
        <v>107.36641221374046</v>
      </c>
      <c r="DB8" s="12">
        <f t="shared" si="31"/>
        <v>98.943999999999988</v>
      </c>
      <c r="DC8" s="10">
        <f t="shared" si="32"/>
        <v>1.0890856481481483</v>
      </c>
      <c r="DE8" t="s">
        <v>2363</v>
      </c>
      <c r="DF8" s="34">
        <v>20</v>
      </c>
      <c r="DG8" s="34">
        <v>509</v>
      </c>
      <c r="DH8" s="34">
        <v>0</v>
      </c>
      <c r="DI8" s="34">
        <v>654</v>
      </c>
      <c r="DJ8" s="34">
        <v>8</v>
      </c>
      <c r="DK8">
        <f t="shared" si="64"/>
        <v>501</v>
      </c>
      <c r="DL8">
        <v>524</v>
      </c>
      <c r="DM8" s="45">
        <f t="shared" si="33"/>
        <v>95.610687022900763</v>
      </c>
      <c r="DN8" t="s">
        <v>2363</v>
      </c>
      <c r="DO8" s="34">
        <v>45</v>
      </c>
      <c r="DP8" s="34">
        <v>587</v>
      </c>
      <c r="DQ8" s="34">
        <v>4</v>
      </c>
      <c r="DR8" s="34">
        <v>452</v>
      </c>
      <c r="DS8" s="34">
        <v>3</v>
      </c>
      <c r="DT8">
        <f t="shared" si="67"/>
        <v>584</v>
      </c>
      <c r="DU8">
        <v>524</v>
      </c>
      <c r="DV8" s="45">
        <f t="shared" si="68"/>
        <v>111.45038167938932</v>
      </c>
      <c r="DW8" s="34" t="s">
        <v>2363</v>
      </c>
      <c r="DX8" s="35">
        <v>0.17577546296296298</v>
      </c>
      <c r="DY8" s="35">
        <v>0.15740740740740741</v>
      </c>
      <c r="DZ8" s="35">
        <v>1.255787037037037E-2</v>
      </c>
      <c r="EA8" s="35">
        <v>5.7986111111111112E-3</v>
      </c>
      <c r="EB8" s="34">
        <v>19</v>
      </c>
      <c r="EC8">
        <v>566</v>
      </c>
      <c r="ED8">
        <v>609</v>
      </c>
      <c r="EE8">
        <v>6</v>
      </c>
      <c r="EF8">
        <v>0</v>
      </c>
      <c r="EG8">
        <v>99.02</v>
      </c>
      <c r="EH8">
        <f t="shared" si="36"/>
        <v>560</v>
      </c>
      <c r="EI8">
        <v>524</v>
      </c>
      <c r="EK8" s="4" t="s">
        <v>2363</v>
      </c>
      <c r="EL8" s="8">
        <v>0</v>
      </c>
      <c r="EM8" s="8">
        <v>0</v>
      </c>
      <c r="EN8" s="67">
        <v>0</v>
      </c>
      <c r="EO8" s="67">
        <v>0</v>
      </c>
      <c r="EP8" s="44">
        <v>0</v>
      </c>
      <c r="EQ8" s="44">
        <v>0</v>
      </c>
      <c r="ER8" s="44">
        <v>188</v>
      </c>
      <c r="ES8" s="44">
        <v>2</v>
      </c>
      <c r="ET8" s="44">
        <v>0</v>
      </c>
      <c r="EU8" s="44">
        <v>0</v>
      </c>
      <c r="EV8">
        <f t="shared" ref="EV8:EV14" si="71">EQ8-ES8</f>
        <v>-2</v>
      </c>
      <c r="EX8" s="12"/>
      <c r="EY8" t="s">
        <v>2363</v>
      </c>
      <c r="EZ8" s="1">
        <v>0</v>
      </c>
      <c r="FA8" s="1">
        <v>0</v>
      </c>
      <c r="FB8" s="1">
        <v>0</v>
      </c>
      <c r="FC8" s="1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f t="shared" ref="FJ8:FJ14" si="72">FE8-FG8</f>
        <v>0</v>
      </c>
      <c r="FK8" t="s">
        <v>2363</v>
      </c>
      <c r="FL8" s="1">
        <v>0</v>
      </c>
      <c r="FM8" s="1">
        <v>0</v>
      </c>
      <c r="FN8" s="1">
        <v>0</v>
      </c>
      <c r="FO8" s="1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f t="shared" ref="FV8:FV14" si="73">FQ8-FS8</f>
        <v>0</v>
      </c>
      <c r="FW8" t="s">
        <v>2363</v>
      </c>
      <c r="FX8" s="1">
        <v>0</v>
      </c>
      <c r="FY8" s="1">
        <v>0</v>
      </c>
      <c r="FZ8" s="1">
        <v>0</v>
      </c>
      <c r="GA8" s="1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f t="shared" ref="GH8:GH14" si="74">GC8-GE8</f>
        <v>0</v>
      </c>
      <c r="GI8" s="34" t="s">
        <v>2363</v>
      </c>
      <c r="GJ8" t="s">
        <v>2775</v>
      </c>
      <c r="GK8" t="s">
        <v>2690</v>
      </c>
      <c r="GL8">
        <f t="shared" si="37"/>
        <v>1572</v>
      </c>
      <c r="GM8">
        <f t="shared" si="38"/>
        <v>84</v>
      </c>
      <c r="GN8">
        <f t="shared" si="39"/>
        <v>1643</v>
      </c>
      <c r="GO8" s="12">
        <f t="shared" si="69"/>
        <v>104.51653944020356</v>
      </c>
      <c r="GP8" s="43">
        <v>0.58510416666666665</v>
      </c>
      <c r="GQ8" s="1">
        <f>GP8/3</f>
        <v>0.19503472222222221</v>
      </c>
      <c r="GS8" t="s">
        <v>2363</v>
      </c>
      <c r="GT8" t="s">
        <v>2775</v>
      </c>
      <c r="GU8" s="1">
        <v>0.25690972222222225</v>
      </c>
      <c r="GV8" s="1">
        <v>0.22556712962962963</v>
      </c>
      <c r="GW8" s="1">
        <v>1.7881944444444443E-2</v>
      </c>
      <c r="GX8" s="1">
        <v>1.3460648148148147E-2</v>
      </c>
      <c r="GY8">
        <v>48</v>
      </c>
      <c r="GZ8">
        <v>549</v>
      </c>
      <c r="HA8">
        <v>388</v>
      </c>
      <c r="HB8">
        <v>2</v>
      </c>
      <c r="HC8">
        <v>0</v>
      </c>
      <c r="HD8">
        <v>99.49</v>
      </c>
      <c r="HE8">
        <f>GZ8-HB8</f>
        <v>547</v>
      </c>
      <c r="HF8">
        <v>524</v>
      </c>
      <c r="HG8" s="12">
        <f t="shared" si="42"/>
        <v>104.38931297709924</v>
      </c>
      <c r="HH8" t="s">
        <v>2363</v>
      </c>
      <c r="HI8" t="s">
        <v>2775</v>
      </c>
      <c r="HJ8" s="1">
        <v>0.24869212962962961</v>
      </c>
      <c r="HK8" s="1">
        <v>0.18206018518518519</v>
      </c>
      <c r="HL8" s="1">
        <v>4.7534722222222221E-2</v>
      </c>
      <c r="HM8" s="1">
        <v>1.9085648148148147E-2</v>
      </c>
      <c r="HN8">
        <v>24</v>
      </c>
      <c r="HO8">
        <v>521</v>
      </c>
      <c r="HP8">
        <v>289</v>
      </c>
      <c r="HQ8">
        <v>0</v>
      </c>
      <c r="HR8">
        <v>0</v>
      </c>
      <c r="HS8">
        <v>0</v>
      </c>
      <c r="HT8">
        <v>0</v>
      </c>
      <c r="HU8">
        <v>100</v>
      </c>
      <c r="HV8">
        <f t="shared" ref="HV8:HV14" si="75">HO8-HQ8</f>
        <v>521</v>
      </c>
      <c r="HW8">
        <v>524</v>
      </c>
      <c r="HX8" s="12">
        <f t="shared" ref="HX8:HX13" si="76">HV8/HW8*100</f>
        <v>99.427480916030532</v>
      </c>
      <c r="HY8" t="s">
        <v>2363</v>
      </c>
      <c r="HZ8" t="s">
        <v>2775</v>
      </c>
      <c r="IA8" s="1">
        <v>0.21033564814814817</v>
      </c>
      <c r="IB8" s="1">
        <v>0.18357638888888891</v>
      </c>
      <c r="IC8" s="1">
        <v>4.2592592592592595E-3</v>
      </c>
      <c r="ID8" s="1">
        <v>2.2488425925925926E-2</v>
      </c>
      <c r="IE8">
        <v>35</v>
      </c>
      <c r="IF8">
        <v>558</v>
      </c>
      <c r="IG8">
        <v>813</v>
      </c>
      <c r="IH8">
        <v>8</v>
      </c>
      <c r="II8">
        <v>0</v>
      </c>
      <c r="IJ8">
        <v>0</v>
      </c>
      <c r="IK8">
        <v>0</v>
      </c>
      <c r="IL8">
        <v>99.03</v>
      </c>
      <c r="IM8">
        <f t="shared" si="43"/>
        <v>550</v>
      </c>
      <c r="IN8">
        <v>524</v>
      </c>
      <c r="IO8" s="12">
        <f t="shared" si="44"/>
        <v>104.96183206106871</v>
      </c>
      <c r="IP8" t="s">
        <v>2363</v>
      </c>
      <c r="IQ8" t="s">
        <v>2775</v>
      </c>
      <c r="IR8" s="1">
        <v>0.26707175925925924</v>
      </c>
      <c r="IS8" s="1">
        <v>0.18744212962962961</v>
      </c>
      <c r="IT8" s="1">
        <v>3.5462962962962967E-2</v>
      </c>
      <c r="IU8" s="1">
        <v>4.4155092592592593E-2</v>
      </c>
      <c r="IV8">
        <v>28</v>
      </c>
      <c r="IW8" s="34">
        <v>560</v>
      </c>
      <c r="IX8" s="34">
        <v>495</v>
      </c>
      <c r="IY8" s="34">
        <v>1</v>
      </c>
      <c r="IZ8">
        <v>0</v>
      </c>
      <c r="JA8">
        <v>0</v>
      </c>
      <c r="JB8">
        <v>0</v>
      </c>
      <c r="JC8" s="12">
        <f t="shared" si="2"/>
        <v>99.821428571428569</v>
      </c>
      <c r="JD8">
        <f t="shared" si="3"/>
        <v>559</v>
      </c>
      <c r="JE8">
        <v>524</v>
      </c>
      <c r="JF8" s="12">
        <f t="shared" si="4"/>
        <v>106.67938931297709</v>
      </c>
      <c r="JG8" t="s">
        <v>2363</v>
      </c>
      <c r="JH8" t="s">
        <v>2775</v>
      </c>
      <c r="JI8" s="1">
        <v>0</v>
      </c>
      <c r="JJ8" s="1">
        <v>0</v>
      </c>
      <c r="JK8" s="1">
        <v>0</v>
      </c>
      <c r="JL8" s="1">
        <v>0</v>
      </c>
      <c r="JM8">
        <v>0</v>
      </c>
      <c r="JN8">
        <v>0</v>
      </c>
      <c r="JO8">
        <v>194</v>
      </c>
      <c r="JP8">
        <v>1</v>
      </c>
      <c r="JQ8">
        <v>0</v>
      </c>
      <c r="JR8">
        <v>0</v>
      </c>
      <c r="JS8">
        <v>0</v>
      </c>
      <c r="JT8">
        <v>99.49</v>
      </c>
      <c r="JU8">
        <f t="shared" si="5"/>
        <v>-1</v>
      </c>
      <c r="JW8" s="12"/>
      <c r="JX8" t="s">
        <v>2363</v>
      </c>
      <c r="JY8" s="1">
        <v>0</v>
      </c>
      <c r="JZ8" s="1">
        <v>0</v>
      </c>
      <c r="KA8" s="1">
        <v>0</v>
      </c>
      <c r="KB8" s="1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K8">
        <f t="shared" si="45"/>
        <v>0</v>
      </c>
      <c r="KL8" t="s">
        <v>2363</v>
      </c>
      <c r="KM8" s="1">
        <v>0</v>
      </c>
      <c r="KN8" s="1">
        <v>0</v>
      </c>
      <c r="KO8" s="1">
        <v>0</v>
      </c>
      <c r="KP8" s="1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Y8">
        <f t="shared" si="46"/>
        <v>0</v>
      </c>
      <c r="KZ8" t="s">
        <v>2363</v>
      </c>
      <c r="LA8" t="s">
        <v>2775</v>
      </c>
      <c r="LB8" t="s">
        <v>2690</v>
      </c>
      <c r="LC8" s="12">
        <f t="shared" si="7"/>
        <v>99.566285714285712</v>
      </c>
      <c r="LD8">
        <f t="shared" si="8"/>
        <v>135</v>
      </c>
      <c r="LE8">
        <f t="shared" si="9"/>
        <v>2176</v>
      </c>
      <c r="LF8">
        <f t="shared" ref="LF8:LF14" si="77">SUM(HF8,HW8,IN8,JE8,JV8)</f>
        <v>2096</v>
      </c>
      <c r="LG8" s="12">
        <f t="shared" ref="LG8:LG14" si="78">LE8/LF8*100</f>
        <v>103.81679389312977</v>
      </c>
      <c r="LH8">
        <f t="shared" ref="LH8:LH14" si="79">LF8-LE8</f>
        <v>-80</v>
      </c>
      <c r="LI8" s="10">
        <f t="shared" si="10"/>
        <v>0.77864583333333337</v>
      </c>
      <c r="LJ8" t="s">
        <v>2363</v>
      </c>
      <c r="LK8" t="s">
        <v>2775</v>
      </c>
      <c r="LL8" s="1">
        <v>0.1464236111111111</v>
      </c>
      <c r="LM8" s="1">
        <v>0.13190972222222222</v>
      </c>
      <c r="LN8" s="1">
        <v>6.3773148148148148E-3</v>
      </c>
      <c r="LO8" s="1">
        <v>8.1249999999999985E-3</v>
      </c>
      <c r="LP8">
        <v>31</v>
      </c>
      <c r="LQ8">
        <v>556</v>
      </c>
      <c r="LR8">
        <v>553</v>
      </c>
      <c r="LS8">
        <v>3</v>
      </c>
      <c r="LT8">
        <v>0</v>
      </c>
      <c r="LU8">
        <v>0</v>
      </c>
      <c r="LV8">
        <v>0</v>
      </c>
      <c r="LW8">
        <v>99.46</v>
      </c>
      <c r="LX8">
        <f t="shared" si="47"/>
        <v>553</v>
      </c>
      <c r="LY8">
        <v>524</v>
      </c>
      <c r="MA8" t="s">
        <v>2363</v>
      </c>
      <c r="MB8" t="s">
        <v>2775</v>
      </c>
      <c r="MC8" s="1">
        <v>0.1756712962962963</v>
      </c>
      <c r="MD8" s="1">
        <v>0.14855324074074075</v>
      </c>
      <c r="ME8" s="1">
        <v>1.5462962962962963E-2</v>
      </c>
      <c r="MF8" s="1">
        <v>1.1643518518518518E-2</v>
      </c>
      <c r="MG8">
        <v>44</v>
      </c>
      <c r="MH8">
        <v>561</v>
      </c>
      <c r="MI8">
        <v>558</v>
      </c>
      <c r="MJ8">
        <v>9</v>
      </c>
      <c r="MK8">
        <v>0</v>
      </c>
      <c r="ML8">
        <v>0</v>
      </c>
      <c r="MM8">
        <v>0</v>
      </c>
      <c r="MN8">
        <v>98.41</v>
      </c>
      <c r="MO8">
        <f t="shared" si="48"/>
        <v>552</v>
      </c>
      <c r="MP8">
        <v>524</v>
      </c>
      <c r="MR8" t="s">
        <v>2363</v>
      </c>
      <c r="MS8" t="s">
        <v>2775</v>
      </c>
      <c r="MT8" s="1">
        <v>0.21160879629629628</v>
      </c>
      <c r="MU8" s="1">
        <v>0.19918981481481482</v>
      </c>
      <c r="MV8" s="1">
        <v>6.851851851851852E-3</v>
      </c>
      <c r="MW8" s="1">
        <v>5.5671296296296302E-3</v>
      </c>
      <c r="MX8">
        <v>49</v>
      </c>
      <c r="MY8">
        <v>545</v>
      </c>
      <c r="MZ8">
        <v>539</v>
      </c>
      <c r="NA8">
        <v>12</v>
      </c>
      <c r="NB8">
        <v>0</v>
      </c>
      <c r="NC8">
        <v>0</v>
      </c>
      <c r="ND8">
        <v>0</v>
      </c>
      <c r="NE8">
        <v>97.82</v>
      </c>
      <c r="NF8">
        <f t="shared" si="49"/>
        <v>533</v>
      </c>
      <c r="NG8">
        <v>524</v>
      </c>
      <c r="NI8" t="s">
        <v>2363</v>
      </c>
      <c r="NJ8" t="s">
        <v>2775</v>
      </c>
      <c r="NK8" s="1">
        <v>0.18429398148148149</v>
      </c>
      <c r="NL8" s="1">
        <v>0.15840277777777778</v>
      </c>
      <c r="NM8" s="1">
        <v>1.6064814814814813E-2</v>
      </c>
      <c r="NN8" s="1">
        <v>9.8148148148148144E-3</v>
      </c>
      <c r="NO8">
        <v>27</v>
      </c>
      <c r="NP8">
        <v>557</v>
      </c>
      <c r="NQ8">
        <v>554</v>
      </c>
      <c r="NR8">
        <v>3</v>
      </c>
      <c r="NS8">
        <v>0</v>
      </c>
      <c r="NT8">
        <v>0</v>
      </c>
      <c r="NU8">
        <v>0</v>
      </c>
      <c r="NV8">
        <v>99.46</v>
      </c>
      <c r="NW8">
        <f t="shared" si="50"/>
        <v>554</v>
      </c>
      <c r="NX8">
        <v>524</v>
      </c>
      <c r="NZ8" t="s">
        <v>2363</v>
      </c>
      <c r="OA8" t="s">
        <v>2775</v>
      </c>
      <c r="OB8" s="1">
        <v>0.22923611111111111</v>
      </c>
      <c r="OC8" s="1">
        <v>0.19859953703703703</v>
      </c>
      <c r="OD8" s="1">
        <v>1.4050925925925927E-2</v>
      </c>
      <c r="OE8" s="1">
        <v>1.6574074074074074E-2</v>
      </c>
      <c r="OF8">
        <v>39</v>
      </c>
      <c r="OG8">
        <v>542</v>
      </c>
      <c r="OH8">
        <v>492</v>
      </c>
      <c r="OI8">
        <v>6</v>
      </c>
      <c r="OJ8">
        <v>0</v>
      </c>
      <c r="OK8">
        <v>0</v>
      </c>
      <c r="OL8">
        <v>0</v>
      </c>
      <c r="OM8">
        <v>98.8</v>
      </c>
      <c r="ON8">
        <f t="shared" si="51"/>
        <v>536</v>
      </c>
      <c r="OO8">
        <v>524</v>
      </c>
      <c r="OQ8" t="s">
        <v>2363</v>
      </c>
      <c r="OR8" s="1">
        <v>0</v>
      </c>
      <c r="OS8" s="1">
        <v>0</v>
      </c>
      <c r="OT8" s="1">
        <v>0</v>
      </c>
      <c r="OU8" s="1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f t="shared" si="52"/>
        <v>0</v>
      </c>
      <c r="PE8" t="s">
        <v>2363</v>
      </c>
      <c r="PF8" s="1">
        <v>0</v>
      </c>
      <c r="PG8" s="1">
        <v>0</v>
      </c>
      <c r="PH8" s="1">
        <v>0</v>
      </c>
      <c r="PI8" s="1">
        <v>0</v>
      </c>
      <c r="PJ8">
        <v>0</v>
      </c>
      <c r="PK8">
        <v>0</v>
      </c>
      <c r="PL8">
        <v>45</v>
      </c>
      <c r="PM8">
        <v>0</v>
      </c>
      <c r="PN8">
        <v>0</v>
      </c>
      <c r="PO8">
        <v>0</v>
      </c>
      <c r="PP8">
        <v>0</v>
      </c>
      <c r="PQ8">
        <v>100</v>
      </c>
      <c r="PR8">
        <f t="shared" si="53"/>
        <v>0</v>
      </c>
      <c r="PS8" t="s">
        <v>2363</v>
      </c>
      <c r="PT8" t="s">
        <v>2775</v>
      </c>
      <c r="PU8" t="s">
        <v>2690</v>
      </c>
      <c r="PV8" s="1">
        <v>0.71802083333333344</v>
      </c>
      <c r="PW8" s="28">
        <f t="shared" si="54"/>
        <v>0.83665509259259263</v>
      </c>
      <c r="PX8" s="1">
        <v>4.4756944444444446E-2</v>
      </c>
      <c r="PY8" s="1">
        <v>3.516203703703704E-2</v>
      </c>
      <c r="PZ8">
        <f t="shared" si="11"/>
        <v>190</v>
      </c>
      <c r="QA8">
        <v>2219</v>
      </c>
      <c r="QB8">
        <v>2204</v>
      </c>
      <c r="QC8">
        <v>27</v>
      </c>
      <c r="QD8">
        <v>0</v>
      </c>
      <c r="QE8">
        <v>0</v>
      </c>
      <c r="QF8">
        <v>0</v>
      </c>
      <c r="QG8">
        <v>98.79</v>
      </c>
      <c r="QH8">
        <f t="shared" si="55"/>
        <v>2728</v>
      </c>
      <c r="QI8">
        <f t="shared" si="12"/>
        <v>2620</v>
      </c>
      <c r="QJ8" s="12">
        <f t="shared" si="56"/>
        <v>104.12213740458016</v>
      </c>
      <c r="QK8">
        <f t="shared" si="57"/>
        <v>-108</v>
      </c>
      <c r="QL8" t="s">
        <v>2363</v>
      </c>
      <c r="QM8" t="s">
        <v>2775</v>
      </c>
      <c r="QN8" s="1">
        <v>0.1965625</v>
      </c>
      <c r="QO8" s="1">
        <v>0.17587962962962964</v>
      </c>
      <c r="QP8" s="1">
        <v>3.1828703703703702E-3</v>
      </c>
      <c r="QQ8" s="1">
        <v>1.7476851851851851E-2</v>
      </c>
      <c r="QR8">
        <v>47</v>
      </c>
      <c r="QS8">
        <v>561</v>
      </c>
      <c r="QT8">
        <v>553</v>
      </c>
      <c r="QU8">
        <v>9</v>
      </c>
      <c r="QV8">
        <v>0</v>
      </c>
      <c r="QW8">
        <v>0</v>
      </c>
      <c r="QX8">
        <v>0</v>
      </c>
      <c r="QY8">
        <v>98.4</v>
      </c>
      <c r="QZ8">
        <f t="shared" si="58"/>
        <v>552</v>
      </c>
      <c r="RA8">
        <v>524</v>
      </c>
      <c r="RB8" s="12">
        <f t="shared" si="59"/>
        <v>105.34351145038168</v>
      </c>
      <c r="RC8" t="s">
        <v>2363</v>
      </c>
      <c r="RD8" t="s">
        <v>2775</v>
      </c>
      <c r="RE8" s="1">
        <v>0.22865740740740739</v>
      </c>
      <c r="RF8" s="1">
        <v>0.18725694444444443</v>
      </c>
      <c r="RG8" s="1">
        <v>2.9745370370370373E-3</v>
      </c>
      <c r="RH8" s="1">
        <v>3.8425925925925926E-2</v>
      </c>
      <c r="RI8">
        <v>32</v>
      </c>
      <c r="RJ8">
        <v>565</v>
      </c>
      <c r="RK8">
        <v>525</v>
      </c>
      <c r="RL8">
        <v>3</v>
      </c>
      <c r="RM8">
        <v>0</v>
      </c>
      <c r="RN8">
        <v>0</v>
      </c>
      <c r="RO8">
        <v>0</v>
      </c>
      <c r="RP8">
        <v>99.43</v>
      </c>
      <c r="RQ8">
        <f t="shared" si="60"/>
        <v>562</v>
      </c>
      <c r="RR8">
        <v>524</v>
      </c>
      <c r="RS8" s="12">
        <f t="shared" si="61"/>
        <v>107.25190839694656</v>
      </c>
      <c r="RT8" t="s">
        <v>2363</v>
      </c>
      <c r="RU8" t="s">
        <v>2775</v>
      </c>
      <c r="RV8" s="1">
        <v>0.19039351851851852</v>
      </c>
      <c r="RW8" s="1">
        <v>0.17322916666666666</v>
      </c>
      <c r="RX8" s="1">
        <v>7.3611111111111108E-3</v>
      </c>
      <c r="RY8" s="1">
        <v>9.7916666666666655E-3</v>
      </c>
      <c r="RZ8">
        <v>26</v>
      </c>
      <c r="SA8">
        <v>578</v>
      </c>
      <c r="SB8">
        <v>612</v>
      </c>
      <c r="SC8">
        <v>6</v>
      </c>
      <c r="SD8">
        <v>0</v>
      </c>
      <c r="SE8">
        <v>0</v>
      </c>
      <c r="SF8">
        <v>0</v>
      </c>
      <c r="SG8">
        <v>99.03</v>
      </c>
      <c r="SH8">
        <f t="shared" si="13"/>
        <v>572</v>
      </c>
      <c r="SI8">
        <v>524</v>
      </c>
      <c r="SJ8" s="12">
        <f t="shared" si="62"/>
        <v>109.16030534351144</v>
      </c>
      <c r="SK8" t="s">
        <v>2363</v>
      </c>
      <c r="SL8" s="1">
        <v>0.17431712962962964</v>
      </c>
      <c r="SM8" s="1">
        <v>0.15489583333333332</v>
      </c>
      <c r="SN8" s="1">
        <v>8.3564814814814804E-3</v>
      </c>
      <c r="SO8" s="1">
        <v>1.1064814814814814E-2</v>
      </c>
      <c r="SP8">
        <v>24</v>
      </c>
      <c r="SQ8">
        <v>545</v>
      </c>
      <c r="SR8">
        <v>544</v>
      </c>
      <c r="SS8">
        <v>1</v>
      </c>
      <c r="ST8">
        <v>0</v>
      </c>
      <c r="SU8">
        <v>0</v>
      </c>
      <c r="SV8">
        <v>0</v>
      </c>
      <c r="SW8">
        <v>99.82</v>
      </c>
      <c r="SX8">
        <f t="shared" si="14"/>
        <v>544</v>
      </c>
      <c r="SY8">
        <v>524</v>
      </c>
      <c r="TA8" t="s">
        <v>2363</v>
      </c>
      <c r="TB8" s="1">
        <v>0.20563657407407407</v>
      </c>
      <c r="TC8" s="1">
        <v>0.17116898148148149</v>
      </c>
      <c r="TD8" s="1">
        <v>2.1597222222222223E-2</v>
      </c>
      <c r="TE8" s="1">
        <v>1.2847222222222223E-2</v>
      </c>
      <c r="TF8">
        <v>40</v>
      </c>
      <c r="TG8">
        <v>531</v>
      </c>
      <c r="TH8">
        <v>535</v>
      </c>
      <c r="TI8">
        <v>25</v>
      </c>
      <c r="TJ8">
        <v>0</v>
      </c>
      <c r="TK8">
        <v>0</v>
      </c>
      <c r="TL8">
        <v>0</v>
      </c>
      <c r="TM8">
        <v>95.54</v>
      </c>
      <c r="TN8">
        <f t="shared" si="63"/>
        <v>506</v>
      </c>
      <c r="TO8">
        <v>524</v>
      </c>
      <c r="TQ8" s="1">
        <v>0</v>
      </c>
      <c r="TR8" s="1">
        <v>0</v>
      </c>
      <c r="TS8" s="1">
        <v>0</v>
      </c>
      <c r="TT8" s="1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C8">
        <f t="shared" si="15"/>
        <v>0</v>
      </c>
      <c r="UD8" s="1">
        <v>0</v>
      </c>
      <c r="UE8" s="1">
        <v>0</v>
      </c>
      <c r="UF8" s="1">
        <v>0</v>
      </c>
      <c r="UG8" s="1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P8">
        <f t="shared" si="16"/>
        <v>0</v>
      </c>
      <c r="UQ8" t="s">
        <v>2363</v>
      </c>
      <c r="UR8" t="s">
        <v>2775</v>
      </c>
      <c r="US8" t="s">
        <v>2690</v>
      </c>
      <c r="UT8">
        <f t="shared" ref="UT8:UT15" si="80">SUM(RA8,RR8,SI8,SY8,TO8)</f>
        <v>2620</v>
      </c>
      <c r="UU8">
        <f t="shared" ref="UU8:UU15" si="81">SUM(QR8,RI8,RZ8,SP8,TF8,TU8,UH8)</f>
        <v>169</v>
      </c>
      <c r="UV8">
        <f t="shared" ref="UV8:UV15" si="82">SUM(QZ8,RQ8,SH8,SX8,TN8,UC8,UP8)</f>
        <v>2736</v>
      </c>
      <c r="UW8" s="12">
        <f t="shared" ref="UW8:UW15" si="83">UV8/UT8*100</f>
        <v>104.42748091603053</v>
      </c>
      <c r="UX8" s="12">
        <f t="shared" ref="UX8:UX15" si="84">AVERAGE(QY8,RP8,SG8,SW8,TM8,UB8,UO8)</f>
        <v>98.444000000000003</v>
      </c>
      <c r="UY8" s="28">
        <f t="shared" si="65"/>
        <v>0.86243055555555559</v>
      </c>
      <c r="UZ8" s="1">
        <f>UY8/5</f>
        <v>0.17248611111111112</v>
      </c>
    </row>
    <row r="9" spans="1:574">
      <c r="A9" t="s">
        <v>473</v>
      </c>
      <c r="B9" s="10">
        <v>0.37920138888888894</v>
      </c>
      <c r="C9" s="10">
        <v>0.27908564814814812</v>
      </c>
      <c r="D9" s="47">
        <v>5.3240740740740748E-3</v>
      </c>
      <c r="E9" s="47">
        <v>9.4768518518518516E-2</v>
      </c>
      <c r="F9" s="44">
        <v>71</v>
      </c>
      <c r="G9" s="44">
        <v>555</v>
      </c>
      <c r="H9" s="44">
        <v>434</v>
      </c>
      <c r="I9" s="44">
        <v>9</v>
      </c>
      <c r="J9" s="44">
        <v>0</v>
      </c>
      <c r="K9" s="44">
        <v>97.97</v>
      </c>
      <c r="L9" s="9">
        <v>524</v>
      </c>
      <c r="M9" s="9">
        <f t="shared" si="17"/>
        <v>546</v>
      </c>
      <c r="N9" s="11">
        <f t="shared" si="18"/>
        <v>104.19847328244273</v>
      </c>
      <c r="O9" t="s">
        <v>473</v>
      </c>
      <c r="P9" s="10">
        <v>0.25733796296296296</v>
      </c>
      <c r="Q9" s="10">
        <v>0.19009259259259259</v>
      </c>
      <c r="R9" s="10">
        <v>2.5810185185185185E-3</v>
      </c>
      <c r="S9" s="10">
        <v>6.4652777777777781E-2</v>
      </c>
      <c r="T9">
        <v>58</v>
      </c>
      <c r="U9">
        <v>555</v>
      </c>
      <c r="V9">
        <v>929</v>
      </c>
      <c r="W9">
        <v>23</v>
      </c>
      <c r="X9">
        <v>0</v>
      </c>
      <c r="Y9">
        <v>97.58</v>
      </c>
      <c r="Z9" s="9">
        <v>524</v>
      </c>
      <c r="AA9">
        <f t="shared" si="19"/>
        <v>532</v>
      </c>
      <c r="AB9" s="12">
        <f t="shared" si="20"/>
        <v>101.52671755725191</v>
      </c>
      <c r="AC9" t="s">
        <v>473</v>
      </c>
      <c r="AD9" s="10">
        <v>0.30175925925925923</v>
      </c>
      <c r="AE9" s="10">
        <v>0.23498842592592592</v>
      </c>
      <c r="AF9" s="46">
        <v>1.4560185185185183E-2</v>
      </c>
      <c r="AG9" s="47">
        <v>5.2199074074074071E-2</v>
      </c>
      <c r="AH9" s="9">
        <v>36</v>
      </c>
      <c r="AI9" s="9">
        <v>547</v>
      </c>
      <c r="AJ9" s="44">
        <v>470</v>
      </c>
      <c r="AK9" s="9">
        <v>10</v>
      </c>
      <c r="AL9" s="9">
        <v>0</v>
      </c>
      <c r="AM9" s="44">
        <v>97.61</v>
      </c>
      <c r="AN9" s="9">
        <v>524</v>
      </c>
      <c r="AO9">
        <f t="shared" si="21"/>
        <v>537</v>
      </c>
      <c r="AP9" s="12">
        <f t="shared" si="22"/>
        <v>102.48091603053436</v>
      </c>
      <c r="AQ9" t="s">
        <v>473</v>
      </c>
      <c r="AR9" s="10">
        <v>0.28972222222222221</v>
      </c>
      <c r="AS9" s="10">
        <v>0.21704861111111109</v>
      </c>
      <c r="AT9" s="10">
        <v>4.8356481481481479E-2</v>
      </c>
      <c r="AU9" s="10">
        <v>2.4305555555555556E-2</v>
      </c>
      <c r="AV9">
        <v>20</v>
      </c>
      <c r="AW9">
        <v>548</v>
      </c>
      <c r="AX9">
        <v>494</v>
      </c>
      <c r="AY9">
        <v>0</v>
      </c>
      <c r="AZ9">
        <v>0</v>
      </c>
      <c r="BA9">
        <v>99.76</v>
      </c>
      <c r="BB9" s="9">
        <v>524</v>
      </c>
      <c r="BC9" s="106">
        <f t="shared" si="23"/>
        <v>548</v>
      </c>
      <c r="BD9" s="27">
        <f t="shared" si="24"/>
        <v>104.58015267175573</v>
      </c>
      <c r="BE9" s="106" t="s">
        <v>473</v>
      </c>
      <c r="BF9" s="48">
        <v>0.35571759259259261</v>
      </c>
      <c r="BG9" s="48">
        <v>0.24065972222222221</v>
      </c>
      <c r="BH9" s="10">
        <v>4.5300925925925932E-2</v>
      </c>
      <c r="BI9" s="10">
        <v>6.9756944444444455E-2</v>
      </c>
      <c r="BJ9" s="45">
        <v>60</v>
      </c>
      <c r="BK9">
        <v>548</v>
      </c>
      <c r="BL9">
        <v>401</v>
      </c>
      <c r="BM9">
        <v>5</v>
      </c>
      <c r="BN9">
        <v>0</v>
      </c>
      <c r="BO9">
        <v>98.77</v>
      </c>
      <c r="BP9" s="9">
        <v>524</v>
      </c>
      <c r="BQ9">
        <f t="shared" si="25"/>
        <v>543</v>
      </c>
      <c r="BR9" s="12">
        <f t="shared" si="26"/>
        <v>103.62595419847329</v>
      </c>
      <c r="BS9" t="s">
        <v>473</v>
      </c>
      <c r="BT9" s="10"/>
      <c r="BU9" s="10"/>
      <c r="BV9" s="10"/>
      <c r="BW9" s="10"/>
      <c r="CG9" t="s">
        <v>473</v>
      </c>
      <c r="CH9" s="10"/>
      <c r="CI9" s="10"/>
      <c r="CJ9" s="10"/>
      <c r="CK9" s="10"/>
      <c r="CU9" t="s">
        <v>473</v>
      </c>
      <c r="CV9" t="s">
        <v>2775</v>
      </c>
      <c r="CW9" t="s">
        <v>2690</v>
      </c>
      <c r="CX9" s="9">
        <f t="shared" si="27"/>
        <v>2620</v>
      </c>
      <c r="CY9" s="45">
        <f t="shared" si="28"/>
        <v>245</v>
      </c>
      <c r="CZ9">
        <f t="shared" si="29"/>
        <v>2706</v>
      </c>
      <c r="DA9" s="12">
        <f t="shared" si="30"/>
        <v>103.2824427480916</v>
      </c>
      <c r="DB9" s="12">
        <f t="shared" si="31"/>
        <v>98.337999999999994</v>
      </c>
      <c r="DC9" s="10">
        <f t="shared" si="32"/>
        <v>1.161875</v>
      </c>
      <c r="DE9" t="s">
        <v>473</v>
      </c>
      <c r="DF9" s="34">
        <v>23</v>
      </c>
      <c r="DG9" s="34">
        <v>550</v>
      </c>
      <c r="DH9" s="34">
        <v>1</v>
      </c>
      <c r="DI9" s="34">
        <v>756</v>
      </c>
      <c r="DJ9" s="34">
        <v>2</v>
      </c>
      <c r="DK9">
        <f t="shared" si="64"/>
        <v>548</v>
      </c>
      <c r="DL9">
        <v>524</v>
      </c>
      <c r="DM9" s="45">
        <f t="shared" si="33"/>
        <v>104.58015267175573</v>
      </c>
      <c r="DN9" t="s">
        <v>473</v>
      </c>
      <c r="DO9" s="34">
        <v>37</v>
      </c>
      <c r="DP9" s="34">
        <v>546</v>
      </c>
      <c r="DQ9" s="34">
        <v>2</v>
      </c>
      <c r="DR9" s="34">
        <v>505</v>
      </c>
      <c r="DS9" s="34">
        <v>2</v>
      </c>
      <c r="DT9">
        <f t="shared" si="67"/>
        <v>544</v>
      </c>
      <c r="DU9">
        <v>524</v>
      </c>
      <c r="DV9" s="45">
        <f t="shared" si="68"/>
        <v>103.81679389312977</v>
      </c>
      <c r="DW9" s="34" t="s">
        <v>473</v>
      </c>
      <c r="DX9" s="35">
        <v>0.22752314814814814</v>
      </c>
      <c r="DY9" s="35">
        <v>0.14398148148148149</v>
      </c>
      <c r="DZ9" s="35">
        <v>4.2141203703703702E-2</v>
      </c>
      <c r="EA9" s="35">
        <v>4.1388888888888892E-2</v>
      </c>
      <c r="EB9" s="34">
        <v>15</v>
      </c>
      <c r="EC9">
        <v>519</v>
      </c>
      <c r="ED9">
        <v>559</v>
      </c>
      <c r="EE9">
        <v>7</v>
      </c>
      <c r="EF9">
        <v>0</v>
      </c>
      <c r="EG9">
        <v>98.76</v>
      </c>
      <c r="EH9">
        <f t="shared" si="36"/>
        <v>512</v>
      </c>
      <c r="EI9">
        <v>524</v>
      </c>
      <c r="EK9" s="4" t="s">
        <v>473</v>
      </c>
      <c r="EL9" s="8">
        <v>0.2913310185185185</v>
      </c>
      <c r="EM9" s="8">
        <v>0.22925925925925927</v>
      </c>
      <c r="EN9" s="67">
        <v>2.2951388888888886E-2</v>
      </c>
      <c r="EO9" s="67">
        <v>3.9120370370370368E-2</v>
      </c>
      <c r="EP9" s="44">
        <v>31</v>
      </c>
      <c r="EQ9" s="44">
        <v>557</v>
      </c>
      <c r="ER9" s="44">
        <v>416</v>
      </c>
      <c r="ES9" s="44">
        <v>3</v>
      </c>
      <c r="ET9" s="44">
        <v>0</v>
      </c>
      <c r="EU9" s="44">
        <v>0</v>
      </c>
      <c r="EV9">
        <f t="shared" si="71"/>
        <v>554</v>
      </c>
      <c r="EW9">
        <v>524</v>
      </c>
      <c r="EX9" s="12">
        <f t="shared" ref="EX9:EX14" si="85">EV9/EW9*100</f>
        <v>105.72519083969465</v>
      </c>
      <c r="EY9" t="s">
        <v>473</v>
      </c>
      <c r="EZ9" s="1">
        <v>0</v>
      </c>
      <c r="FA9" s="1">
        <v>0</v>
      </c>
      <c r="FB9" s="1">
        <v>0</v>
      </c>
      <c r="FC9" s="1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f t="shared" si="72"/>
        <v>0</v>
      </c>
      <c r="FK9" t="s">
        <v>473</v>
      </c>
      <c r="FL9" s="1">
        <v>0</v>
      </c>
      <c r="FM9" s="1">
        <v>0</v>
      </c>
      <c r="FN9" s="1">
        <v>0</v>
      </c>
      <c r="FO9" s="1">
        <v>0</v>
      </c>
      <c r="FP9">
        <v>0</v>
      </c>
      <c r="FQ9">
        <v>0</v>
      </c>
      <c r="FR9">
        <v>5</v>
      </c>
      <c r="FS9">
        <v>0</v>
      </c>
      <c r="FT9">
        <v>0</v>
      </c>
      <c r="FU9">
        <v>0</v>
      </c>
      <c r="FV9">
        <f t="shared" si="73"/>
        <v>0</v>
      </c>
      <c r="FW9" t="s">
        <v>473</v>
      </c>
      <c r="FX9" s="1">
        <v>0</v>
      </c>
      <c r="FY9" s="1">
        <v>0</v>
      </c>
      <c r="FZ9" s="1">
        <v>0</v>
      </c>
      <c r="GA9" s="1">
        <v>0</v>
      </c>
      <c r="GB9">
        <v>0</v>
      </c>
      <c r="GC9">
        <v>0</v>
      </c>
      <c r="GD9">
        <v>79</v>
      </c>
      <c r="GE9">
        <v>3</v>
      </c>
      <c r="GF9">
        <v>0</v>
      </c>
      <c r="GG9">
        <v>0</v>
      </c>
      <c r="GH9">
        <f t="shared" si="74"/>
        <v>-3</v>
      </c>
      <c r="GI9" s="34" t="s">
        <v>473</v>
      </c>
      <c r="GJ9" t="s">
        <v>2775</v>
      </c>
      <c r="GK9" t="s">
        <v>2690</v>
      </c>
      <c r="GL9">
        <f t="shared" si="37"/>
        <v>2096</v>
      </c>
      <c r="GM9">
        <f t="shared" si="38"/>
        <v>106</v>
      </c>
      <c r="GN9">
        <f t="shared" si="39"/>
        <v>2155</v>
      </c>
      <c r="GO9" s="12">
        <f t="shared" si="69"/>
        <v>102.81488549618321</v>
      </c>
      <c r="GP9" s="43">
        <v>0.79192129629629626</v>
      </c>
      <c r="GQ9" s="1">
        <f t="shared" si="40"/>
        <v>0.19798032407407407</v>
      </c>
      <c r="GS9" t="s">
        <v>473</v>
      </c>
      <c r="GT9" t="s">
        <v>2775</v>
      </c>
      <c r="GU9" s="1">
        <v>0.35260416666666666</v>
      </c>
      <c r="GV9" s="1">
        <v>0.27959490740740739</v>
      </c>
      <c r="GW9" s="1">
        <v>7.7662037037037031E-3</v>
      </c>
      <c r="GX9" s="1">
        <v>6.5231481481481488E-2</v>
      </c>
      <c r="GY9">
        <v>35</v>
      </c>
      <c r="GZ9">
        <v>550</v>
      </c>
      <c r="HA9">
        <v>534</v>
      </c>
      <c r="HB9">
        <v>11</v>
      </c>
      <c r="HC9">
        <v>0</v>
      </c>
      <c r="HD9">
        <v>97.98</v>
      </c>
      <c r="HE9">
        <f t="shared" si="41"/>
        <v>539</v>
      </c>
      <c r="HF9">
        <v>524</v>
      </c>
      <c r="HG9" s="12">
        <f t="shared" si="42"/>
        <v>102.86259541984732</v>
      </c>
      <c r="HH9" t="s">
        <v>473</v>
      </c>
      <c r="HI9" t="s">
        <v>2775</v>
      </c>
      <c r="HJ9" s="1">
        <v>0.30986111111111109</v>
      </c>
      <c r="HK9" s="1">
        <v>0.20261574074074074</v>
      </c>
      <c r="HL9" s="1">
        <v>4.9305555555555552E-3</v>
      </c>
      <c r="HM9" s="1">
        <v>0.10230324074074075</v>
      </c>
      <c r="HN9">
        <v>38</v>
      </c>
      <c r="HO9">
        <v>533</v>
      </c>
      <c r="HP9">
        <v>346</v>
      </c>
      <c r="HQ9">
        <v>6</v>
      </c>
      <c r="HR9">
        <v>0</v>
      </c>
      <c r="HS9">
        <v>0</v>
      </c>
      <c r="HT9">
        <v>0</v>
      </c>
      <c r="HU9">
        <v>98.3</v>
      </c>
      <c r="HV9">
        <f t="shared" si="75"/>
        <v>527</v>
      </c>
      <c r="HW9">
        <v>524</v>
      </c>
      <c r="HX9" s="12">
        <f t="shared" si="76"/>
        <v>100.57251908396947</v>
      </c>
      <c r="HY9" t="s">
        <v>473</v>
      </c>
      <c r="HZ9" t="s">
        <v>2775</v>
      </c>
      <c r="IA9" s="1">
        <v>0.35335648148148152</v>
      </c>
      <c r="IB9" s="1">
        <v>0.21288194444444444</v>
      </c>
      <c r="IC9" s="1">
        <v>3.3379629629629634E-2</v>
      </c>
      <c r="ID9" s="1">
        <v>0.10708333333333335</v>
      </c>
      <c r="IE9">
        <v>32</v>
      </c>
      <c r="IF9">
        <v>542</v>
      </c>
      <c r="IG9">
        <v>587</v>
      </c>
      <c r="IH9">
        <v>5</v>
      </c>
      <c r="II9">
        <v>0</v>
      </c>
      <c r="IJ9">
        <v>0</v>
      </c>
      <c r="IK9">
        <v>0</v>
      </c>
      <c r="IL9">
        <v>99.16</v>
      </c>
      <c r="IM9">
        <f t="shared" si="43"/>
        <v>537</v>
      </c>
      <c r="IN9">
        <v>524</v>
      </c>
      <c r="IO9" s="12">
        <f t="shared" si="44"/>
        <v>102.48091603053436</v>
      </c>
      <c r="IP9" t="s">
        <v>473</v>
      </c>
      <c r="IQ9" t="s">
        <v>2775</v>
      </c>
      <c r="IR9" s="1">
        <v>0.3661342592592593</v>
      </c>
      <c r="IS9" s="1">
        <v>0.23318287037037036</v>
      </c>
      <c r="IT9" s="1">
        <v>1.8472222222222223E-2</v>
      </c>
      <c r="IU9" s="1">
        <v>0.11446759259259259</v>
      </c>
      <c r="IV9">
        <v>26</v>
      </c>
      <c r="IW9" s="34">
        <v>533</v>
      </c>
      <c r="IX9" s="34">
        <v>557</v>
      </c>
      <c r="IY9" s="34">
        <v>17</v>
      </c>
      <c r="IZ9">
        <v>0</v>
      </c>
      <c r="JA9">
        <v>0</v>
      </c>
      <c r="JB9">
        <v>0</v>
      </c>
      <c r="JC9" s="12">
        <f t="shared" si="2"/>
        <v>96.810506566604133</v>
      </c>
      <c r="JD9">
        <f t="shared" si="3"/>
        <v>516</v>
      </c>
      <c r="JE9">
        <v>524</v>
      </c>
      <c r="JF9" s="12">
        <f t="shared" si="4"/>
        <v>98.473282442748086</v>
      </c>
      <c r="JG9" t="s">
        <v>473</v>
      </c>
      <c r="JH9" t="s">
        <v>2775</v>
      </c>
      <c r="JI9" s="1">
        <v>0.27710648148148148</v>
      </c>
      <c r="JJ9" s="1">
        <v>0.18439814814814814</v>
      </c>
      <c r="JK9" s="1">
        <v>7.0717592592592594E-3</v>
      </c>
      <c r="JL9" s="1">
        <v>8.5636574074074087E-2</v>
      </c>
      <c r="JM9">
        <v>32</v>
      </c>
      <c r="JN9">
        <v>541</v>
      </c>
      <c r="JO9">
        <v>696</v>
      </c>
      <c r="JP9">
        <v>8</v>
      </c>
      <c r="JQ9">
        <v>0</v>
      </c>
      <c r="JR9">
        <v>0</v>
      </c>
      <c r="JS9">
        <v>0</v>
      </c>
      <c r="JT9">
        <v>98.86</v>
      </c>
      <c r="JU9">
        <f t="shared" si="5"/>
        <v>533</v>
      </c>
      <c r="JV9">
        <v>524</v>
      </c>
      <c r="JW9" s="12">
        <f t="shared" si="6"/>
        <v>101.71755725190839</v>
      </c>
      <c r="JX9" t="s">
        <v>473</v>
      </c>
      <c r="JY9" s="1">
        <v>0</v>
      </c>
      <c r="JZ9" s="1">
        <v>0</v>
      </c>
      <c r="KA9" s="1">
        <v>0</v>
      </c>
      <c r="KB9" s="1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K9">
        <f t="shared" si="45"/>
        <v>0</v>
      </c>
      <c r="KL9" t="s">
        <v>473</v>
      </c>
      <c r="KM9" s="1">
        <v>0</v>
      </c>
      <c r="KN9" s="1">
        <v>0</v>
      </c>
      <c r="KO9" s="1">
        <v>0</v>
      </c>
      <c r="KP9" s="1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Y9">
        <f t="shared" si="46"/>
        <v>0</v>
      </c>
      <c r="KZ9" t="s">
        <v>473</v>
      </c>
      <c r="LA9" t="s">
        <v>2775</v>
      </c>
      <c r="LB9" t="s">
        <v>2690</v>
      </c>
      <c r="LC9" s="12">
        <f t="shared" si="7"/>
        <v>98.222101313320834</v>
      </c>
      <c r="LD9">
        <f t="shared" si="8"/>
        <v>163</v>
      </c>
      <c r="LE9">
        <f t="shared" si="9"/>
        <v>2652</v>
      </c>
      <c r="LF9">
        <f t="shared" si="77"/>
        <v>2620</v>
      </c>
      <c r="LG9" s="12">
        <f t="shared" si="78"/>
        <v>101.22137404580154</v>
      </c>
      <c r="LH9">
        <f t="shared" si="79"/>
        <v>-32</v>
      </c>
      <c r="LI9" s="10">
        <f t="shared" si="10"/>
        <v>1.1126736111111111</v>
      </c>
      <c r="LJ9" t="s">
        <v>473</v>
      </c>
      <c r="LK9" t="s">
        <v>2775</v>
      </c>
      <c r="LL9" s="1">
        <v>0.31027777777777776</v>
      </c>
      <c r="LM9" s="1">
        <v>0.13354166666666667</v>
      </c>
      <c r="LN9" s="1">
        <v>7.2453703703703708E-3</v>
      </c>
      <c r="LO9" s="1">
        <v>0.16947916666666665</v>
      </c>
      <c r="LP9">
        <v>29</v>
      </c>
      <c r="LQ9">
        <v>552</v>
      </c>
      <c r="LR9">
        <v>549</v>
      </c>
      <c r="LS9">
        <v>5</v>
      </c>
      <c r="LT9">
        <v>0</v>
      </c>
      <c r="LU9">
        <v>0</v>
      </c>
      <c r="LV9">
        <v>0</v>
      </c>
      <c r="LW9">
        <v>99.1</v>
      </c>
      <c r="LX9">
        <f t="shared" si="47"/>
        <v>547</v>
      </c>
      <c r="LY9">
        <v>524</v>
      </c>
      <c r="MA9" t="s">
        <v>473</v>
      </c>
      <c r="MB9" t="s">
        <v>2775</v>
      </c>
      <c r="MC9" s="1">
        <v>0.28189814814814812</v>
      </c>
      <c r="MD9" s="1">
        <v>0.19231481481481483</v>
      </c>
      <c r="ME9" s="1">
        <v>1.4166666666666666E-2</v>
      </c>
      <c r="MF9" s="1">
        <v>7.5416666666666674E-2</v>
      </c>
      <c r="MG9">
        <v>55</v>
      </c>
      <c r="MH9">
        <v>548</v>
      </c>
      <c r="MI9">
        <v>539</v>
      </c>
      <c r="MJ9">
        <v>11</v>
      </c>
      <c r="MK9">
        <v>0</v>
      </c>
      <c r="ML9">
        <v>0</v>
      </c>
      <c r="MM9">
        <v>0</v>
      </c>
      <c r="MN9">
        <v>98</v>
      </c>
      <c r="MO9">
        <f t="shared" si="48"/>
        <v>537</v>
      </c>
      <c r="MP9">
        <v>524</v>
      </c>
      <c r="MR9" t="s">
        <v>473</v>
      </c>
      <c r="MS9" t="s">
        <v>2775</v>
      </c>
      <c r="MT9" s="1">
        <v>0.34173611111111107</v>
      </c>
      <c r="MU9" s="1">
        <v>0.24714120370370371</v>
      </c>
      <c r="MV9" s="1">
        <v>1.269675925925926E-2</v>
      </c>
      <c r="MW9" s="1">
        <v>8.188657407407407E-2</v>
      </c>
      <c r="MX9">
        <v>33</v>
      </c>
      <c r="MY9">
        <v>543</v>
      </c>
      <c r="MZ9">
        <v>539</v>
      </c>
      <c r="NA9">
        <v>5</v>
      </c>
      <c r="NB9">
        <v>0</v>
      </c>
      <c r="NC9">
        <v>0</v>
      </c>
      <c r="ND9">
        <v>0</v>
      </c>
      <c r="NE9">
        <v>99.08</v>
      </c>
      <c r="NF9">
        <f t="shared" si="49"/>
        <v>538</v>
      </c>
      <c r="NG9">
        <v>524</v>
      </c>
      <c r="NI9" t="s">
        <v>473</v>
      </c>
      <c r="NJ9" t="s">
        <v>2775</v>
      </c>
      <c r="NK9" s="1">
        <v>0.33787037037037032</v>
      </c>
      <c r="NL9" s="1">
        <v>0.24063657407407404</v>
      </c>
      <c r="NM9" s="1">
        <v>1.6840277777777777E-2</v>
      </c>
      <c r="NN9" s="1">
        <v>8.038194444444445E-2</v>
      </c>
      <c r="NO9">
        <v>38</v>
      </c>
      <c r="NP9">
        <v>554</v>
      </c>
      <c r="NQ9">
        <v>465</v>
      </c>
      <c r="NR9">
        <v>1</v>
      </c>
      <c r="NS9">
        <v>0</v>
      </c>
      <c r="NT9">
        <v>0</v>
      </c>
      <c r="NU9">
        <v>0</v>
      </c>
      <c r="NV9">
        <v>99.79</v>
      </c>
      <c r="NW9">
        <f t="shared" si="50"/>
        <v>553</v>
      </c>
      <c r="NX9">
        <v>524</v>
      </c>
      <c r="NZ9" t="s">
        <v>473</v>
      </c>
      <c r="OA9" t="s">
        <v>2775</v>
      </c>
      <c r="OB9" s="1">
        <v>0.38020833333333331</v>
      </c>
      <c r="OC9" s="1">
        <v>0.26273148148148145</v>
      </c>
      <c r="OD9" s="1">
        <v>1.3206018518518518E-2</v>
      </c>
      <c r="OE9" s="1">
        <v>0.10425925925925926</v>
      </c>
      <c r="OF9">
        <v>36</v>
      </c>
      <c r="OG9">
        <v>532</v>
      </c>
      <c r="OH9">
        <v>518</v>
      </c>
      <c r="OI9">
        <v>11</v>
      </c>
      <c r="OJ9">
        <v>0</v>
      </c>
      <c r="OK9">
        <v>0</v>
      </c>
      <c r="OL9">
        <v>0</v>
      </c>
      <c r="OM9">
        <v>97.92</v>
      </c>
      <c r="ON9">
        <f t="shared" si="51"/>
        <v>521</v>
      </c>
      <c r="OO9">
        <v>524</v>
      </c>
      <c r="OQ9" t="s">
        <v>473</v>
      </c>
      <c r="OR9" s="1">
        <v>0</v>
      </c>
      <c r="OS9" s="1">
        <v>0</v>
      </c>
      <c r="OT9" s="1">
        <v>0</v>
      </c>
      <c r="OU9" s="1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f t="shared" si="52"/>
        <v>0</v>
      </c>
      <c r="PE9" t="s">
        <v>473</v>
      </c>
      <c r="PF9" s="1">
        <v>0</v>
      </c>
      <c r="PG9" s="1">
        <v>0</v>
      </c>
      <c r="PH9" s="1">
        <v>0</v>
      </c>
      <c r="PI9" s="1">
        <v>0</v>
      </c>
      <c r="PJ9">
        <v>0</v>
      </c>
      <c r="PK9">
        <v>0</v>
      </c>
      <c r="PL9">
        <v>96</v>
      </c>
      <c r="PM9">
        <v>1</v>
      </c>
      <c r="PN9">
        <v>0</v>
      </c>
      <c r="PO9">
        <v>0</v>
      </c>
      <c r="PP9">
        <v>0</v>
      </c>
      <c r="PQ9">
        <v>98.97</v>
      </c>
      <c r="PR9">
        <f t="shared" si="53"/>
        <v>-1</v>
      </c>
      <c r="PS9" t="s">
        <v>473</v>
      </c>
      <c r="PT9" t="s">
        <v>2775</v>
      </c>
      <c r="PU9" t="s">
        <v>2690</v>
      </c>
      <c r="PV9" s="10">
        <v>1.2718055555555556</v>
      </c>
      <c r="PW9" s="28">
        <f t="shared" si="54"/>
        <v>1.0763657407407408</v>
      </c>
      <c r="PX9" s="1">
        <v>5.0960648148148151E-2</v>
      </c>
      <c r="PY9" s="1">
        <v>0.40717592592592594</v>
      </c>
      <c r="PZ9">
        <f t="shared" si="11"/>
        <v>191</v>
      </c>
      <c r="QA9">
        <v>2197</v>
      </c>
      <c r="QB9">
        <v>2092</v>
      </c>
      <c r="QC9">
        <v>22</v>
      </c>
      <c r="QD9">
        <v>0</v>
      </c>
      <c r="QE9">
        <v>0</v>
      </c>
      <c r="QF9">
        <v>0</v>
      </c>
      <c r="QG9">
        <v>98.96</v>
      </c>
      <c r="QH9">
        <f t="shared" si="55"/>
        <v>2695</v>
      </c>
      <c r="QI9">
        <f t="shared" si="12"/>
        <v>2620</v>
      </c>
      <c r="QJ9" s="12">
        <f t="shared" si="56"/>
        <v>102.86259541984732</v>
      </c>
      <c r="QK9">
        <f t="shared" si="57"/>
        <v>-75</v>
      </c>
      <c r="QL9" t="s">
        <v>473</v>
      </c>
      <c r="QM9" t="s">
        <v>2775</v>
      </c>
      <c r="QN9" s="1">
        <v>0.23628472222222222</v>
      </c>
      <c r="QO9" s="1">
        <v>0.17855324074074075</v>
      </c>
      <c r="QP9" s="1">
        <v>5.0231481481481481E-3</v>
      </c>
      <c r="QQ9" s="1">
        <v>5.2685185185185189E-2</v>
      </c>
      <c r="QR9">
        <v>35</v>
      </c>
      <c r="QS9">
        <v>552</v>
      </c>
      <c r="QT9">
        <v>551</v>
      </c>
      <c r="QU9">
        <v>3</v>
      </c>
      <c r="QV9">
        <v>0</v>
      </c>
      <c r="QW9">
        <v>0</v>
      </c>
      <c r="QX9">
        <v>0</v>
      </c>
      <c r="QY9">
        <v>99.46</v>
      </c>
      <c r="QZ9">
        <f t="shared" si="58"/>
        <v>549</v>
      </c>
      <c r="RA9">
        <v>524</v>
      </c>
      <c r="RB9" s="12">
        <f t="shared" si="59"/>
        <v>104.7709923664122</v>
      </c>
      <c r="RC9" t="s">
        <v>473</v>
      </c>
      <c r="RD9" t="s">
        <v>2775</v>
      </c>
      <c r="RE9" s="1">
        <v>0.2920949074074074</v>
      </c>
      <c r="RF9" s="1">
        <v>0.22035879629629629</v>
      </c>
      <c r="RG9" s="1">
        <v>3.0208333333333333E-3</v>
      </c>
      <c r="RH9" s="1">
        <v>6.8703703703703697E-2</v>
      </c>
      <c r="RI9">
        <v>28</v>
      </c>
      <c r="RJ9">
        <v>550</v>
      </c>
      <c r="RK9">
        <v>496</v>
      </c>
      <c r="RL9">
        <v>7</v>
      </c>
      <c r="RM9">
        <v>0</v>
      </c>
      <c r="RN9">
        <v>0</v>
      </c>
      <c r="RO9">
        <v>0</v>
      </c>
      <c r="RP9">
        <v>98.61</v>
      </c>
      <c r="RQ9">
        <f t="shared" si="60"/>
        <v>543</v>
      </c>
      <c r="RR9">
        <v>524</v>
      </c>
      <c r="RS9" s="12">
        <f t="shared" si="61"/>
        <v>103.62595419847329</v>
      </c>
      <c r="RT9" t="s">
        <v>473</v>
      </c>
      <c r="RU9" t="s">
        <v>2775</v>
      </c>
      <c r="RV9" s="1">
        <v>0.27957175925925926</v>
      </c>
      <c r="RW9" s="1">
        <v>0.17141203703703703</v>
      </c>
      <c r="RX9" s="1">
        <v>3.4803240740740739E-2</v>
      </c>
      <c r="RY9" s="1">
        <v>7.3333333333333334E-2</v>
      </c>
      <c r="RZ9">
        <v>22</v>
      </c>
      <c r="SA9">
        <v>535</v>
      </c>
      <c r="SB9">
        <v>577</v>
      </c>
      <c r="SC9">
        <v>10</v>
      </c>
      <c r="SD9">
        <v>0</v>
      </c>
      <c r="SE9">
        <v>0</v>
      </c>
      <c r="SF9">
        <v>0</v>
      </c>
      <c r="SG9">
        <v>98.3</v>
      </c>
      <c r="SH9">
        <f t="shared" si="13"/>
        <v>525</v>
      </c>
      <c r="SI9">
        <v>524</v>
      </c>
      <c r="SJ9" s="12">
        <f t="shared" si="62"/>
        <v>100.1908396946565</v>
      </c>
      <c r="SK9" t="s">
        <v>473</v>
      </c>
      <c r="SL9" s="1">
        <v>0.26982638888888888</v>
      </c>
      <c r="SM9" s="1">
        <v>0.21206018518518518</v>
      </c>
      <c r="SN9" s="1">
        <v>1.136574074074074E-2</v>
      </c>
      <c r="SO9" s="1">
        <v>4.6388888888888889E-2</v>
      </c>
      <c r="SP9">
        <v>30</v>
      </c>
      <c r="SQ9">
        <v>547</v>
      </c>
      <c r="SR9">
        <v>540</v>
      </c>
      <c r="SS9">
        <v>8</v>
      </c>
      <c r="ST9">
        <v>0</v>
      </c>
      <c r="SU9">
        <v>0</v>
      </c>
      <c r="SV9">
        <v>0</v>
      </c>
      <c r="SW9">
        <v>98.54</v>
      </c>
      <c r="SX9">
        <f t="shared" si="14"/>
        <v>539</v>
      </c>
      <c r="SY9">
        <v>524</v>
      </c>
      <c r="TA9" t="s">
        <v>473</v>
      </c>
      <c r="TB9" s="1">
        <v>0.41040509259259261</v>
      </c>
      <c r="TC9" s="1">
        <v>0.25392361111111111</v>
      </c>
      <c r="TD9" s="1">
        <v>4.4502314814814814E-2</v>
      </c>
      <c r="TE9" s="1">
        <v>0.11196759259259259</v>
      </c>
      <c r="TF9">
        <v>52</v>
      </c>
      <c r="TG9">
        <v>520</v>
      </c>
      <c r="TH9">
        <v>509</v>
      </c>
      <c r="TI9">
        <v>16</v>
      </c>
      <c r="TJ9">
        <v>0</v>
      </c>
      <c r="TK9">
        <v>0</v>
      </c>
      <c r="TL9">
        <v>0</v>
      </c>
      <c r="TM9">
        <v>96.95</v>
      </c>
      <c r="TN9">
        <f t="shared" si="63"/>
        <v>504</v>
      </c>
      <c r="TO9">
        <v>524</v>
      </c>
      <c r="TQ9" s="1">
        <v>0</v>
      </c>
      <c r="TR9" s="1">
        <v>0</v>
      </c>
      <c r="TS9" s="1">
        <v>0</v>
      </c>
      <c r="TT9" s="1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C9">
        <f t="shared" si="15"/>
        <v>0</v>
      </c>
      <c r="UD9" s="1">
        <v>0</v>
      </c>
      <c r="UE9" s="1">
        <v>0</v>
      </c>
      <c r="UF9" s="1">
        <v>0</v>
      </c>
      <c r="UG9" s="1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P9">
        <f t="shared" si="16"/>
        <v>0</v>
      </c>
      <c r="UQ9" t="s">
        <v>473</v>
      </c>
      <c r="UR9" t="s">
        <v>2775</v>
      </c>
      <c r="US9" t="s">
        <v>2690</v>
      </c>
      <c r="UT9">
        <f t="shared" si="80"/>
        <v>2620</v>
      </c>
      <c r="UU9">
        <f t="shared" si="81"/>
        <v>167</v>
      </c>
      <c r="UV9">
        <f t="shared" si="82"/>
        <v>2660</v>
      </c>
      <c r="UW9" s="12">
        <f t="shared" si="83"/>
        <v>101.52671755725191</v>
      </c>
      <c r="UX9" s="12">
        <f t="shared" si="84"/>
        <v>98.372</v>
      </c>
      <c r="UY9" s="28">
        <f t="shared" si="65"/>
        <v>1.0363078703703703</v>
      </c>
      <c r="UZ9" s="1">
        <f>UY9/5</f>
        <v>0.20726157407407406</v>
      </c>
    </row>
    <row r="10" spans="1:574">
      <c r="A10" t="s">
        <v>2371</v>
      </c>
      <c r="B10" s="10">
        <v>0.40303240740740742</v>
      </c>
      <c r="C10" s="10">
        <v>0.15181712962962965</v>
      </c>
      <c r="D10" s="47">
        <v>3.0879629629629632E-2</v>
      </c>
      <c r="E10" s="47">
        <v>0.22031249999999999</v>
      </c>
      <c r="F10" s="44">
        <v>589</v>
      </c>
      <c r="G10" s="44">
        <v>303</v>
      </c>
      <c r="H10" s="44">
        <v>297</v>
      </c>
      <c r="I10" s="44">
        <v>20</v>
      </c>
      <c r="J10" s="44">
        <v>0</v>
      </c>
      <c r="K10" s="44">
        <v>93.69</v>
      </c>
      <c r="L10" s="9">
        <v>320</v>
      </c>
      <c r="M10" s="9">
        <f t="shared" si="17"/>
        <v>283</v>
      </c>
      <c r="N10" s="11">
        <f t="shared" si="18"/>
        <v>88.4375</v>
      </c>
      <c r="O10" t="s">
        <v>2371</v>
      </c>
      <c r="P10" s="10">
        <v>0.38892361111111112</v>
      </c>
      <c r="Q10" s="10">
        <v>0.16480324074074074</v>
      </c>
      <c r="R10" s="10">
        <v>3.8310185185185183E-3</v>
      </c>
      <c r="S10" s="10">
        <v>0.22026620370370373</v>
      </c>
      <c r="T10">
        <v>242</v>
      </c>
      <c r="U10">
        <v>297</v>
      </c>
      <c r="V10">
        <v>286</v>
      </c>
      <c r="W10">
        <v>34</v>
      </c>
      <c r="X10">
        <v>0</v>
      </c>
      <c r="Y10">
        <v>89.38</v>
      </c>
      <c r="Z10" s="9">
        <v>320</v>
      </c>
      <c r="AA10">
        <f t="shared" si="19"/>
        <v>263</v>
      </c>
      <c r="AB10" s="12">
        <f t="shared" si="20"/>
        <v>82.1875</v>
      </c>
      <c r="AC10" t="s">
        <v>2371</v>
      </c>
      <c r="AD10" s="10">
        <v>0.39990740740740738</v>
      </c>
      <c r="AE10" s="10">
        <v>0.11413194444444445</v>
      </c>
      <c r="AF10" s="46">
        <v>6.0196759259259262E-2</v>
      </c>
      <c r="AG10" s="46">
        <v>0.2255787037037037</v>
      </c>
      <c r="AH10" s="9">
        <v>352</v>
      </c>
      <c r="AI10" s="9">
        <v>209</v>
      </c>
      <c r="AJ10" s="44">
        <v>210</v>
      </c>
      <c r="AK10" s="44">
        <v>14</v>
      </c>
      <c r="AL10" s="9">
        <v>0</v>
      </c>
      <c r="AM10" s="44">
        <v>93.56</v>
      </c>
      <c r="AN10" s="9">
        <v>320</v>
      </c>
      <c r="AO10">
        <f t="shared" si="21"/>
        <v>195</v>
      </c>
      <c r="AP10" s="12">
        <f t="shared" si="22"/>
        <v>60.9375</v>
      </c>
      <c r="AQ10" t="s">
        <v>2371</v>
      </c>
      <c r="AR10" s="10">
        <v>0.40969907407407408</v>
      </c>
      <c r="AS10" s="10">
        <v>0.12371527777777779</v>
      </c>
      <c r="AT10" s="10">
        <v>6.1759259259259257E-2</v>
      </c>
      <c r="AU10" s="10">
        <v>0.22422453703703704</v>
      </c>
      <c r="AV10">
        <v>394</v>
      </c>
      <c r="AW10">
        <v>306</v>
      </c>
      <c r="AX10">
        <v>335</v>
      </c>
      <c r="AY10">
        <v>4</v>
      </c>
      <c r="AZ10">
        <v>0</v>
      </c>
      <c r="BA10">
        <v>93.91</v>
      </c>
      <c r="BB10" s="9">
        <v>320</v>
      </c>
      <c r="BC10" s="106">
        <f t="shared" si="23"/>
        <v>302</v>
      </c>
      <c r="BD10" s="27">
        <f t="shared" si="24"/>
        <v>94.375</v>
      </c>
      <c r="BE10" s="106" t="s">
        <v>2371</v>
      </c>
      <c r="BF10" s="48">
        <v>0.3213657407407407</v>
      </c>
      <c r="BG10" s="48">
        <v>0.10281250000000001</v>
      </c>
      <c r="BH10" s="10">
        <v>1.1226851851851854E-2</v>
      </c>
      <c r="BI10" s="10">
        <v>0.20732638888888888</v>
      </c>
      <c r="BJ10" s="45">
        <v>395</v>
      </c>
      <c r="BK10">
        <v>255</v>
      </c>
      <c r="BL10">
        <v>305</v>
      </c>
      <c r="BM10">
        <v>33</v>
      </c>
      <c r="BN10">
        <v>0</v>
      </c>
      <c r="BO10">
        <v>90.24</v>
      </c>
      <c r="BP10" s="9">
        <v>320</v>
      </c>
      <c r="BQ10">
        <f t="shared" si="25"/>
        <v>222</v>
      </c>
      <c r="BR10" s="12">
        <f t="shared" si="26"/>
        <v>69.375</v>
      </c>
      <c r="BS10" t="s">
        <v>2371</v>
      </c>
      <c r="BT10" s="10">
        <v>3.5879629629629629E-2</v>
      </c>
      <c r="BU10" s="10">
        <v>3.4849537037037033E-2</v>
      </c>
      <c r="BV10" s="10">
        <v>1.0185185185185186E-3</v>
      </c>
      <c r="BW10" s="10">
        <v>0</v>
      </c>
      <c r="BX10">
        <v>69</v>
      </c>
      <c r="BY10">
        <v>85</v>
      </c>
      <c r="BZ10">
        <v>85</v>
      </c>
      <c r="CA10">
        <v>6</v>
      </c>
      <c r="CB10">
        <v>0</v>
      </c>
      <c r="CC10">
        <v>93.41</v>
      </c>
      <c r="CG10" t="s">
        <v>2371</v>
      </c>
      <c r="CH10" s="10">
        <v>0</v>
      </c>
      <c r="CI10" s="10">
        <v>0</v>
      </c>
      <c r="CJ10" s="10">
        <v>0</v>
      </c>
      <c r="CK10" s="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S10">
        <f t="shared" si="66"/>
        <v>0</v>
      </c>
      <c r="CU10" t="s">
        <v>2371</v>
      </c>
      <c r="CV10" t="s">
        <v>2776</v>
      </c>
      <c r="CW10" t="s">
        <v>2690</v>
      </c>
      <c r="CX10" s="9">
        <f t="shared" si="27"/>
        <v>1600</v>
      </c>
      <c r="CY10" s="45">
        <f t="shared" si="28"/>
        <v>2041</v>
      </c>
      <c r="CZ10">
        <f t="shared" si="29"/>
        <v>1265</v>
      </c>
      <c r="DA10" s="12">
        <f t="shared" si="30"/>
        <v>79.0625</v>
      </c>
      <c r="DB10" s="12">
        <f t="shared" si="31"/>
        <v>92.155999999999992</v>
      </c>
      <c r="DC10" s="10">
        <f t="shared" si="32"/>
        <v>0.69212962962962976</v>
      </c>
      <c r="DE10" t="s">
        <v>2371</v>
      </c>
      <c r="DF10" s="34">
        <v>524</v>
      </c>
      <c r="DG10" s="34">
        <v>251</v>
      </c>
      <c r="DH10" s="34">
        <v>40</v>
      </c>
      <c r="DI10" s="34">
        <v>247</v>
      </c>
      <c r="DJ10" s="34">
        <v>4</v>
      </c>
      <c r="DK10">
        <f t="shared" si="64"/>
        <v>247</v>
      </c>
      <c r="DL10">
        <v>320</v>
      </c>
      <c r="DM10" s="45">
        <f t="shared" si="33"/>
        <v>77.1875</v>
      </c>
      <c r="DN10" t="s">
        <v>2371</v>
      </c>
      <c r="DO10" s="34">
        <v>151</v>
      </c>
      <c r="DP10" s="34">
        <v>382</v>
      </c>
      <c r="DQ10" s="34">
        <v>12</v>
      </c>
      <c r="DR10" s="34">
        <v>315</v>
      </c>
      <c r="DS10" s="34">
        <v>2</v>
      </c>
      <c r="DT10">
        <f t="shared" si="67"/>
        <v>380</v>
      </c>
      <c r="DU10">
        <v>320</v>
      </c>
      <c r="DV10" s="45">
        <f t="shared" si="68"/>
        <v>118.75</v>
      </c>
      <c r="DW10" s="34" t="s">
        <v>2371</v>
      </c>
      <c r="DX10" s="35">
        <v>0.35927083333333337</v>
      </c>
      <c r="DY10" s="35">
        <v>0.12454861111111111</v>
      </c>
      <c r="DZ10" s="35">
        <v>6.1631944444444448E-2</v>
      </c>
      <c r="EA10" s="35">
        <v>0.17306712962962964</v>
      </c>
      <c r="EB10" s="34">
        <v>445</v>
      </c>
      <c r="EC10">
        <v>236</v>
      </c>
      <c r="ED10">
        <v>296</v>
      </c>
      <c r="EE10">
        <v>5</v>
      </c>
      <c r="EF10">
        <v>0</v>
      </c>
      <c r="EG10">
        <v>98.34</v>
      </c>
      <c r="EH10">
        <f t="shared" si="36"/>
        <v>231</v>
      </c>
      <c r="EI10">
        <v>320</v>
      </c>
      <c r="EK10" s="4" t="s">
        <v>2371</v>
      </c>
      <c r="EL10" s="8">
        <v>0.23663194444444446</v>
      </c>
      <c r="EM10" s="8">
        <v>0.12151620370370371</v>
      </c>
      <c r="EN10" s="67">
        <v>1.0162037037037037E-2</v>
      </c>
      <c r="EO10" s="67">
        <v>0.10494212962962964</v>
      </c>
      <c r="EP10" s="44">
        <v>254</v>
      </c>
      <c r="EQ10" s="44">
        <v>296</v>
      </c>
      <c r="ER10" s="44">
        <v>295</v>
      </c>
      <c r="ES10" s="44">
        <v>12</v>
      </c>
      <c r="ET10" s="44">
        <v>0</v>
      </c>
      <c r="EU10" s="44">
        <v>0</v>
      </c>
      <c r="EV10">
        <f t="shared" si="71"/>
        <v>284</v>
      </c>
      <c r="EW10">
        <v>320</v>
      </c>
      <c r="EX10" s="12">
        <f t="shared" si="85"/>
        <v>88.75</v>
      </c>
      <c r="EY10" t="s">
        <v>2371</v>
      </c>
      <c r="EZ10" s="1">
        <v>0</v>
      </c>
      <c r="FA10" s="1">
        <v>0</v>
      </c>
      <c r="FB10" s="1">
        <v>0</v>
      </c>
      <c r="FC10" s="1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f t="shared" si="72"/>
        <v>0</v>
      </c>
      <c r="FK10" t="s">
        <v>2371</v>
      </c>
      <c r="FL10" s="1">
        <v>0</v>
      </c>
      <c r="FM10" s="1">
        <v>0</v>
      </c>
      <c r="FN10" s="1">
        <v>0</v>
      </c>
      <c r="FO10" s="1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f t="shared" si="73"/>
        <v>0</v>
      </c>
      <c r="FW10" t="s">
        <v>2371</v>
      </c>
      <c r="FX10" s="1">
        <v>3.471064814814815E-2</v>
      </c>
      <c r="FY10" s="1">
        <v>3.2627314814814817E-2</v>
      </c>
      <c r="FZ10" s="1">
        <v>5.4398148148148144E-4</v>
      </c>
      <c r="GA10" s="1">
        <v>1.5393518518518519E-3</v>
      </c>
      <c r="GB10">
        <v>79</v>
      </c>
      <c r="GC10">
        <v>57</v>
      </c>
      <c r="GD10">
        <v>0</v>
      </c>
      <c r="GE10">
        <v>0</v>
      </c>
      <c r="GF10">
        <v>0</v>
      </c>
      <c r="GG10">
        <v>0</v>
      </c>
      <c r="GH10">
        <f t="shared" si="74"/>
        <v>57</v>
      </c>
      <c r="GI10" s="34" t="s">
        <v>2371</v>
      </c>
      <c r="GJ10" t="s">
        <v>2776</v>
      </c>
      <c r="GK10" t="s">
        <v>2690</v>
      </c>
      <c r="GL10">
        <f t="shared" si="37"/>
        <v>1280</v>
      </c>
      <c r="GM10">
        <f t="shared" si="38"/>
        <v>1453</v>
      </c>
      <c r="GN10">
        <f t="shared" si="39"/>
        <v>1199</v>
      </c>
      <c r="GO10" s="12">
        <f t="shared" si="69"/>
        <v>93.671875</v>
      </c>
      <c r="GP10" s="43">
        <v>0.54590277777777774</v>
      </c>
      <c r="GQ10" s="1">
        <f t="shared" si="40"/>
        <v>0.13647569444444443</v>
      </c>
      <c r="GS10" t="s">
        <v>2371</v>
      </c>
      <c r="GT10" t="s">
        <v>2776</v>
      </c>
      <c r="GU10" s="1">
        <v>0.32627314814814817</v>
      </c>
      <c r="GV10" s="1">
        <v>0.14814814814814814</v>
      </c>
      <c r="GW10" s="1">
        <v>5.5208333333333333E-3</v>
      </c>
      <c r="GX10" s="1">
        <v>0.1725925925925926</v>
      </c>
      <c r="GY10">
        <v>378</v>
      </c>
      <c r="GZ10">
        <v>307</v>
      </c>
      <c r="HA10">
        <v>358</v>
      </c>
      <c r="HB10">
        <v>42</v>
      </c>
      <c r="HC10">
        <v>0</v>
      </c>
      <c r="HD10">
        <v>89.5</v>
      </c>
      <c r="HE10">
        <f t="shared" si="41"/>
        <v>265</v>
      </c>
      <c r="HF10">
        <v>320</v>
      </c>
      <c r="HG10" s="12">
        <f t="shared" si="42"/>
        <v>82.8125</v>
      </c>
      <c r="HH10" t="s">
        <v>2371</v>
      </c>
      <c r="HI10" t="s">
        <v>2776</v>
      </c>
      <c r="HJ10" s="1">
        <v>0.33870370370370373</v>
      </c>
      <c r="HK10" s="1">
        <v>0.13878472222222224</v>
      </c>
      <c r="HL10" s="1">
        <v>3.3935185185185186E-2</v>
      </c>
      <c r="HM10" s="1">
        <v>0.16597222222222222</v>
      </c>
      <c r="HN10">
        <v>455</v>
      </c>
      <c r="HO10">
        <v>278</v>
      </c>
      <c r="HP10">
        <v>277</v>
      </c>
      <c r="HQ10">
        <v>7</v>
      </c>
      <c r="HR10">
        <v>0</v>
      </c>
      <c r="HS10">
        <v>0</v>
      </c>
      <c r="HT10">
        <v>0</v>
      </c>
      <c r="HU10">
        <v>97.54</v>
      </c>
      <c r="HV10">
        <f t="shared" si="75"/>
        <v>271</v>
      </c>
      <c r="HW10">
        <v>320</v>
      </c>
      <c r="HX10" s="12">
        <f t="shared" si="76"/>
        <v>84.6875</v>
      </c>
      <c r="HY10" t="s">
        <v>2371</v>
      </c>
      <c r="HZ10" t="s">
        <v>2776</v>
      </c>
      <c r="IA10" s="1">
        <v>0.33776620370370369</v>
      </c>
      <c r="IB10" s="1">
        <v>0.15193287037037037</v>
      </c>
      <c r="IC10" s="1">
        <v>5.5208333333333333E-3</v>
      </c>
      <c r="ID10" s="1">
        <v>0.18030092592592592</v>
      </c>
      <c r="IE10">
        <v>300</v>
      </c>
      <c r="IF10">
        <v>346</v>
      </c>
      <c r="IG10">
        <v>346</v>
      </c>
      <c r="IH10">
        <v>8</v>
      </c>
      <c r="II10">
        <v>0</v>
      </c>
      <c r="IJ10">
        <v>0</v>
      </c>
      <c r="IK10">
        <v>0</v>
      </c>
      <c r="IL10">
        <v>97.74</v>
      </c>
      <c r="IM10">
        <f t="shared" si="43"/>
        <v>338</v>
      </c>
      <c r="IN10">
        <v>320</v>
      </c>
      <c r="IO10" s="12">
        <f t="shared" si="44"/>
        <v>105.62499999999999</v>
      </c>
      <c r="IP10" t="s">
        <v>2371</v>
      </c>
      <c r="IQ10" t="s">
        <v>2776</v>
      </c>
      <c r="IR10" s="1">
        <v>0.40072916666666664</v>
      </c>
      <c r="IS10" s="1">
        <v>0.11138888888888888</v>
      </c>
      <c r="IT10" s="1">
        <v>7.3553240740740738E-2</v>
      </c>
      <c r="IU10" s="1">
        <v>0.21577546296296299</v>
      </c>
      <c r="IV10">
        <v>326</v>
      </c>
      <c r="IW10" s="34">
        <v>304</v>
      </c>
      <c r="IX10" s="34">
        <v>304</v>
      </c>
      <c r="IY10" s="34">
        <v>4</v>
      </c>
      <c r="IZ10">
        <v>0</v>
      </c>
      <c r="JA10">
        <v>0</v>
      </c>
      <c r="JB10">
        <v>0</v>
      </c>
      <c r="JC10" s="12">
        <f t="shared" si="2"/>
        <v>98.68421052631578</v>
      </c>
      <c r="JD10">
        <f t="shared" si="3"/>
        <v>300</v>
      </c>
      <c r="JE10">
        <v>320</v>
      </c>
      <c r="JF10" s="12">
        <f t="shared" si="4"/>
        <v>93.75</v>
      </c>
      <c r="JG10" t="s">
        <v>2371</v>
      </c>
      <c r="JH10" t="s">
        <v>2776</v>
      </c>
      <c r="JI10" s="1">
        <v>0.34212962962962962</v>
      </c>
      <c r="JJ10" s="1">
        <v>0.14515046296296297</v>
      </c>
      <c r="JK10" s="1">
        <v>6.3888888888888884E-3</v>
      </c>
      <c r="JL10" s="1">
        <v>0.19057870370370369</v>
      </c>
      <c r="JM10">
        <v>113</v>
      </c>
      <c r="JN10">
        <v>343</v>
      </c>
      <c r="JO10">
        <v>339</v>
      </c>
      <c r="JP10">
        <v>11</v>
      </c>
      <c r="JQ10">
        <v>0</v>
      </c>
      <c r="JR10">
        <v>0</v>
      </c>
      <c r="JS10">
        <v>0</v>
      </c>
      <c r="JT10">
        <v>96.86</v>
      </c>
      <c r="JU10">
        <f t="shared" si="5"/>
        <v>332</v>
      </c>
      <c r="JV10">
        <v>320</v>
      </c>
      <c r="JW10" s="12">
        <f t="shared" si="6"/>
        <v>103.75000000000001</v>
      </c>
      <c r="JX10" t="s">
        <v>2371</v>
      </c>
      <c r="JY10" s="1">
        <v>0</v>
      </c>
      <c r="JZ10" s="1">
        <v>0</v>
      </c>
      <c r="KA10" s="1">
        <v>0</v>
      </c>
      <c r="KB10" s="1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K10">
        <f t="shared" si="45"/>
        <v>0</v>
      </c>
      <c r="KL10" t="s">
        <v>2371</v>
      </c>
      <c r="KM10" s="1">
        <v>0</v>
      </c>
      <c r="KN10" s="1">
        <v>0</v>
      </c>
      <c r="KO10" s="1">
        <v>0</v>
      </c>
      <c r="KP10" s="1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Y10">
        <f t="shared" si="46"/>
        <v>0</v>
      </c>
      <c r="KZ10" t="s">
        <v>2371</v>
      </c>
      <c r="LA10" t="s">
        <v>2776</v>
      </c>
      <c r="LB10" t="s">
        <v>2690</v>
      </c>
      <c r="LC10" s="12">
        <f t="shared" si="7"/>
        <v>96.064842105263168</v>
      </c>
      <c r="LD10">
        <f t="shared" si="8"/>
        <v>1572</v>
      </c>
      <c r="LE10">
        <f>SUM(HE10,HV10,IM10,JD10,JU10,KK10,KY10)</f>
        <v>1506</v>
      </c>
      <c r="LF10">
        <f t="shared" si="77"/>
        <v>1600</v>
      </c>
      <c r="LG10" s="12">
        <f t="shared" si="78"/>
        <v>94.125</v>
      </c>
      <c r="LH10">
        <f t="shared" si="79"/>
        <v>94</v>
      </c>
      <c r="LI10" s="10">
        <f t="shared" si="10"/>
        <v>0.69540509259259264</v>
      </c>
      <c r="LJ10" t="s">
        <v>2371</v>
      </c>
      <c r="LK10" t="s">
        <v>2776</v>
      </c>
      <c r="LL10" s="1">
        <v>5.2083333333333333E-4</v>
      </c>
      <c r="LM10" s="1">
        <v>5.2083333333333333E-4</v>
      </c>
      <c r="LN10" s="1">
        <v>0</v>
      </c>
      <c r="LO10" s="1">
        <v>0</v>
      </c>
      <c r="LP10">
        <v>1</v>
      </c>
      <c r="LQ10">
        <v>1</v>
      </c>
      <c r="LR10">
        <v>0</v>
      </c>
      <c r="LS10">
        <v>0</v>
      </c>
      <c r="LT10">
        <v>0</v>
      </c>
      <c r="LU10">
        <v>0</v>
      </c>
      <c r="LV10">
        <v>0</v>
      </c>
      <c r="LX10">
        <v>1</v>
      </c>
      <c r="MA10" t="s">
        <v>2371</v>
      </c>
      <c r="MB10" t="s">
        <v>2776</v>
      </c>
      <c r="MC10" s="1">
        <v>0.30934027777777778</v>
      </c>
      <c r="MD10" s="1">
        <v>0.14390046296296297</v>
      </c>
      <c r="ME10" s="1">
        <v>1.1168981481481481E-2</v>
      </c>
      <c r="MF10" s="1">
        <v>0.15425925925925926</v>
      </c>
      <c r="MG10">
        <v>431</v>
      </c>
      <c r="MH10">
        <v>334</v>
      </c>
      <c r="MI10">
        <v>328</v>
      </c>
      <c r="MJ10">
        <v>8</v>
      </c>
      <c r="MK10">
        <v>0</v>
      </c>
      <c r="ML10">
        <v>0</v>
      </c>
      <c r="MM10">
        <v>0</v>
      </c>
      <c r="MN10">
        <v>97.62</v>
      </c>
      <c r="MO10">
        <f t="shared" si="48"/>
        <v>326</v>
      </c>
      <c r="MP10">
        <v>320</v>
      </c>
      <c r="MR10" t="s">
        <v>2371</v>
      </c>
      <c r="MS10" t="s">
        <v>2776</v>
      </c>
      <c r="MT10" s="1">
        <v>0.48295138888888894</v>
      </c>
      <c r="MU10" s="1">
        <v>0.12858796296296296</v>
      </c>
      <c r="MV10" s="1">
        <v>4.3645833333333335E-2</v>
      </c>
      <c r="MW10" s="1">
        <v>0.31070601851851853</v>
      </c>
      <c r="MX10">
        <v>128</v>
      </c>
      <c r="MY10">
        <v>345</v>
      </c>
      <c r="MZ10">
        <v>324</v>
      </c>
      <c r="NA10">
        <v>19</v>
      </c>
      <c r="NB10">
        <v>0</v>
      </c>
      <c r="NC10">
        <v>0</v>
      </c>
      <c r="ND10">
        <v>0</v>
      </c>
      <c r="NE10">
        <v>94.46</v>
      </c>
      <c r="NF10">
        <f t="shared" si="49"/>
        <v>326</v>
      </c>
      <c r="NG10">
        <v>320</v>
      </c>
      <c r="NI10" t="s">
        <v>2371</v>
      </c>
      <c r="NJ10" t="s">
        <v>2776</v>
      </c>
      <c r="NK10" s="1">
        <v>0.37572916666666667</v>
      </c>
      <c r="NL10" s="1">
        <v>0.11550925925925926</v>
      </c>
      <c r="NM10" s="1">
        <v>1.9861111111111111E-2</v>
      </c>
      <c r="NN10" s="1">
        <v>0.24033564814814815</v>
      </c>
      <c r="NO10">
        <v>391</v>
      </c>
      <c r="NP10">
        <v>234</v>
      </c>
      <c r="NQ10">
        <v>251</v>
      </c>
      <c r="NR10">
        <v>18</v>
      </c>
      <c r="NS10">
        <v>0</v>
      </c>
      <c r="NT10">
        <v>0</v>
      </c>
      <c r="NU10">
        <v>0</v>
      </c>
      <c r="NV10">
        <v>93.31</v>
      </c>
      <c r="NW10">
        <f t="shared" si="50"/>
        <v>216</v>
      </c>
      <c r="NX10">
        <v>320</v>
      </c>
      <c r="NZ10" t="s">
        <v>2371</v>
      </c>
      <c r="OA10" t="s">
        <v>2776</v>
      </c>
      <c r="OB10" s="1">
        <v>0.46468749999999998</v>
      </c>
      <c r="OC10" s="1">
        <v>0.12216435185185186</v>
      </c>
      <c r="OD10" s="1">
        <v>1.8749999999999999E-2</v>
      </c>
      <c r="OE10" s="1">
        <v>0.32374999999999998</v>
      </c>
      <c r="OF10">
        <v>259</v>
      </c>
      <c r="OG10">
        <v>276</v>
      </c>
      <c r="OH10">
        <v>272</v>
      </c>
      <c r="OI10">
        <v>13</v>
      </c>
      <c r="OJ10">
        <v>0</v>
      </c>
      <c r="OK10">
        <v>0</v>
      </c>
      <c r="OL10">
        <v>0</v>
      </c>
      <c r="OM10">
        <v>95.44</v>
      </c>
      <c r="ON10">
        <f t="shared" si="51"/>
        <v>263</v>
      </c>
      <c r="OO10">
        <v>320</v>
      </c>
      <c r="OQ10" t="s">
        <v>2371</v>
      </c>
      <c r="OR10" s="1">
        <v>0</v>
      </c>
      <c r="OS10" s="1">
        <v>0</v>
      </c>
      <c r="OT10" s="1">
        <v>0</v>
      </c>
      <c r="OU10" s="1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f t="shared" si="52"/>
        <v>0</v>
      </c>
      <c r="PE10" t="s">
        <v>2371</v>
      </c>
      <c r="PF10" s="1">
        <v>0</v>
      </c>
      <c r="PG10" s="1">
        <v>0</v>
      </c>
      <c r="PH10" s="1">
        <v>0</v>
      </c>
      <c r="PI10" s="1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f t="shared" si="53"/>
        <v>0</v>
      </c>
      <c r="PS10" t="s">
        <v>2371</v>
      </c>
      <c r="PT10" t="s">
        <v>2776</v>
      </c>
      <c r="PU10" t="s">
        <v>2690</v>
      </c>
      <c r="PV10" s="10">
        <v>1.1685532407407406</v>
      </c>
      <c r="PW10" s="28">
        <f t="shared" si="54"/>
        <v>0.5106828703703703</v>
      </c>
      <c r="PX10" s="1">
        <v>7.4687500000000004E-2</v>
      </c>
      <c r="PY10" s="1">
        <v>0.70532407407407405</v>
      </c>
      <c r="PZ10">
        <f t="shared" si="11"/>
        <v>1210</v>
      </c>
      <c r="QA10">
        <v>914</v>
      </c>
      <c r="QB10">
        <v>903</v>
      </c>
      <c r="QC10">
        <v>45</v>
      </c>
      <c r="QD10">
        <v>0</v>
      </c>
      <c r="QE10">
        <v>0</v>
      </c>
      <c r="QF10">
        <v>0</v>
      </c>
      <c r="QG10">
        <v>95.25</v>
      </c>
      <c r="QH10">
        <f t="shared" si="55"/>
        <v>1132</v>
      </c>
      <c r="QI10">
        <f t="shared" si="12"/>
        <v>1280</v>
      </c>
      <c r="QJ10" s="12">
        <f t="shared" si="56"/>
        <v>88.4375</v>
      </c>
      <c r="QK10">
        <f t="shared" si="57"/>
        <v>148</v>
      </c>
      <c r="QL10" t="s">
        <v>2371</v>
      </c>
      <c r="QM10" t="s">
        <v>2776</v>
      </c>
      <c r="QN10" s="1">
        <v>0.2476851851851852</v>
      </c>
      <c r="QO10" s="1">
        <v>0.14824074074074076</v>
      </c>
      <c r="QP10" s="1">
        <v>4.4444444444444444E-3</v>
      </c>
      <c r="QQ10" s="1">
        <v>9.4988425925925934E-2</v>
      </c>
      <c r="QR10">
        <v>183</v>
      </c>
      <c r="QS10">
        <v>339</v>
      </c>
      <c r="QT10">
        <v>338</v>
      </c>
      <c r="QU10">
        <v>18</v>
      </c>
      <c r="QV10">
        <v>0</v>
      </c>
      <c r="QW10">
        <v>0</v>
      </c>
      <c r="QX10">
        <v>0</v>
      </c>
      <c r="QY10">
        <v>94.94</v>
      </c>
      <c r="QZ10">
        <f t="shared" si="58"/>
        <v>321</v>
      </c>
      <c r="RA10">
        <v>320</v>
      </c>
      <c r="RB10" s="12">
        <f t="shared" si="59"/>
        <v>100.3125</v>
      </c>
      <c r="RC10" t="s">
        <v>2371</v>
      </c>
      <c r="RD10" t="s">
        <v>2776</v>
      </c>
      <c r="RE10" s="1">
        <v>0</v>
      </c>
      <c r="RF10" s="1">
        <v>0</v>
      </c>
      <c r="RG10" s="1">
        <v>0</v>
      </c>
      <c r="RH10" s="1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S10" s="12"/>
      <c r="RT10" t="s">
        <v>2371</v>
      </c>
      <c r="RU10" t="s">
        <v>2776</v>
      </c>
      <c r="RV10" s="1">
        <v>0</v>
      </c>
      <c r="RW10" s="1">
        <v>0</v>
      </c>
      <c r="RX10" s="1">
        <v>0</v>
      </c>
      <c r="RY10" s="1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J10" s="12"/>
      <c r="SK10" t="s">
        <v>2371</v>
      </c>
      <c r="SL10" s="1">
        <v>0.31783564814814813</v>
      </c>
      <c r="SM10" s="1">
        <v>6.0486111111111109E-2</v>
      </c>
      <c r="SN10" s="1">
        <v>6.5509259259259262E-3</v>
      </c>
      <c r="SO10" s="1">
        <v>0.25078703703703703</v>
      </c>
      <c r="SP10">
        <v>720</v>
      </c>
      <c r="SQ10">
        <v>98</v>
      </c>
      <c r="SR10">
        <v>95</v>
      </c>
      <c r="SS10">
        <v>4</v>
      </c>
      <c r="ST10">
        <v>0</v>
      </c>
      <c r="SU10">
        <v>0</v>
      </c>
      <c r="SV10">
        <v>0</v>
      </c>
      <c r="SW10">
        <v>95.96</v>
      </c>
      <c r="SX10">
        <f t="shared" si="14"/>
        <v>94</v>
      </c>
      <c r="SY10">
        <v>320</v>
      </c>
      <c r="SZ10" s="12">
        <f t="shared" ref="SZ10:SZ13" si="86">SX10/SY10*100</f>
        <v>29.375</v>
      </c>
      <c r="TA10" t="s">
        <v>2371</v>
      </c>
      <c r="TB10" s="1">
        <v>0.32732638888888888</v>
      </c>
      <c r="TC10" s="1">
        <v>9.0682870370370372E-2</v>
      </c>
      <c r="TD10" s="1">
        <v>6.2013888888888889E-2</v>
      </c>
      <c r="TE10" s="1">
        <v>0.17461805555555554</v>
      </c>
      <c r="TF10">
        <v>808</v>
      </c>
      <c r="TG10">
        <v>134</v>
      </c>
      <c r="TH10">
        <v>130</v>
      </c>
      <c r="TI10">
        <v>23</v>
      </c>
      <c r="TJ10">
        <v>0</v>
      </c>
      <c r="TK10">
        <v>0</v>
      </c>
      <c r="TL10">
        <v>0</v>
      </c>
      <c r="TM10">
        <v>84.97</v>
      </c>
      <c r="TN10">
        <f t="shared" si="63"/>
        <v>111</v>
      </c>
      <c r="TO10">
        <v>320</v>
      </c>
      <c r="TP10" s="12">
        <f t="shared" ref="TP10:TP13" si="87">TN10/TO10*100</f>
        <v>34.6875</v>
      </c>
      <c r="TQ10" s="1">
        <v>0</v>
      </c>
      <c r="TR10" s="1">
        <v>0</v>
      </c>
      <c r="TS10" s="1">
        <v>0</v>
      </c>
      <c r="TT10" s="1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C10">
        <f t="shared" si="15"/>
        <v>0</v>
      </c>
      <c r="UD10" s="1">
        <v>0</v>
      </c>
      <c r="UE10" s="1">
        <v>0</v>
      </c>
      <c r="UF10" s="1">
        <v>0</v>
      </c>
      <c r="UG10" s="1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P10">
        <f t="shared" si="16"/>
        <v>0</v>
      </c>
      <c r="UQ10" t="s">
        <v>2371</v>
      </c>
      <c r="UR10" t="s">
        <v>2776</v>
      </c>
      <c r="US10" t="s">
        <v>2690</v>
      </c>
      <c r="UT10">
        <f t="shared" si="80"/>
        <v>960</v>
      </c>
      <c r="UU10">
        <f t="shared" si="81"/>
        <v>1711</v>
      </c>
      <c r="UV10">
        <f t="shared" si="82"/>
        <v>526</v>
      </c>
      <c r="UW10" s="12">
        <f t="shared" si="83"/>
        <v>54.791666666666671</v>
      </c>
      <c r="UX10" s="12">
        <f t="shared" si="84"/>
        <v>91.956666666666663</v>
      </c>
      <c r="UY10" s="28">
        <f t="shared" si="65"/>
        <v>0.29940972222222223</v>
      </c>
      <c r="UZ10" s="1">
        <f>UY10/3</f>
        <v>9.9803240740740748E-2</v>
      </c>
      <c r="VA10" s="45">
        <f>UU10/3</f>
        <v>570.33333333333337</v>
      </c>
      <c r="VB10" s="45">
        <f>(RZ10+SP10+TF10+TU10+UH10)/3</f>
        <v>509.33333333333331</v>
      </c>
    </row>
    <row r="11" spans="1:574">
      <c r="A11" t="s">
        <v>2373</v>
      </c>
      <c r="B11" s="10">
        <v>0.4652546296296296</v>
      </c>
      <c r="C11" s="10">
        <v>0.28755787037037034</v>
      </c>
      <c r="D11" s="47">
        <v>5.0104166666666672E-2</v>
      </c>
      <c r="E11" s="47">
        <v>0.12758101851851852</v>
      </c>
      <c r="F11" s="44">
        <v>483</v>
      </c>
      <c r="G11" s="44">
        <v>146</v>
      </c>
      <c r="H11" s="44">
        <v>101</v>
      </c>
      <c r="I11" s="44">
        <v>10</v>
      </c>
      <c r="J11" s="44">
        <v>0</v>
      </c>
      <c r="K11" s="44">
        <v>90.99</v>
      </c>
      <c r="L11" s="9">
        <v>320</v>
      </c>
      <c r="M11" s="9">
        <f t="shared" si="17"/>
        <v>136</v>
      </c>
      <c r="N11" s="11">
        <f t="shared" si="18"/>
        <v>42.5</v>
      </c>
      <c r="O11" t="s">
        <v>2373</v>
      </c>
      <c r="P11" s="10">
        <v>0.64321759259259259</v>
      </c>
      <c r="Q11" s="10">
        <v>0.34791666666666665</v>
      </c>
      <c r="R11" s="10">
        <v>0.18307870370370372</v>
      </c>
      <c r="S11" s="10">
        <v>0.11221064814814814</v>
      </c>
      <c r="T11">
        <v>195</v>
      </c>
      <c r="U11">
        <v>281</v>
      </c>
      <c r="V11">
        <v>178</v>
      </c>
      <c r="W11">
        <v>16</v>
      </c>
      <c r="X11">
        <v>0</v>
      </c>
      <c r="Y11">
        <v>91.75</v>
      </c>
      <c r="Z11" s="9">
        <v>320</v>
      </c>
      <c r="AA11">
        <f t="shared" si="19"/>
        <v>265</v>
      </c>
      <c r="AB11" s="12">
        <f t="shared" si="20"/>
        <v>82.8125</v>
      </c>
      <c r="AC11" t="s">
        <v>2373</v>
      </c>
      <c r="AD11" s="10">
        <v>0.20975694444444445</v>
      </c>
      <c r="AE11" s="10">
        <v>0.15706018518518519</v>
      </c>
      <c r="AF11" s="46">
        <v>3.3020833333333333E-2</v>
      </c>
      <c r="AG11" s="46">
        <v>1.9675925925925927E-2</v>
      </c>
      <c r="AH11" s="9">
        <v>137</v>
      </c>
      <c r="AI11" s="9">
        <v>179</v>
      </c>
      <c r="AJ11" s="9">
        <v>309</v>
      </c>
      <c r="AK11" s="9">
        <v>5</v>
      </c>
      <c r="AL11" s="9">
        <v>0</v>
      </c>
      <c r="AM11" s="9">
        <v>98.41</v>
      </c>
      <c r="AN11" s="9">
        <v>320</v>
      </c>
      <c r="AO11">
        <f t="shared" si="21"/>
        <v>174</v>
      </c>
      <c r="AP11" s="12">
        <f t="shared" si="22"/>
        <v>54.374999999999993</v>
      </c>
      <c r="AQ11" t="s">
        <v>2373</v>
      </c>
      <c r="AR11" s="10">
        <v>0.45873842592592595</v>
      </c>
      <c r="AS11" s="10">
        <v>0.30638888888888888</v>
      </c>
      <c r="AT11" s="10">
        <v>7.440972222222221E-2</v>
      </c>
      <c r="AU11" s="10">
        <v>7.7928240740740742E-2</v>
      </c>
      <c r="AV11">
        <v>168</v>
      </c>
      <c r="AW11">
        <v>237</v>
      </c>
      <c r="AX11">
        <v>197</v>
      </c>
      <c r="AY11">
        <v>6</v>
      </c>
      <c r="AZ11">
        <v>0</v>
      </c>
      <c r="BA11">
        <v>93.81</v>
      </c>
      <c r="BB11" s="9">
        <v>320</v>
      </c>
      <c r="BC11" s="106">
        <f t="shared" si="23"/>
        <v>231</v>
      </c>
      <c r="BD11" s="27">
        <f t="shared" si="24"/>
        <v>72.1875</v>
      </c>
      <c r="BE11" s="106" t="s">
        <v>2373</v>
      </c>
      <c r="BF11" s="48">
        <v>0.25144675925925924</v>
      </c>
      <c r="BG11" s="48">
        <v>0.13678240740740741</v>
      </c>
      <c r="BH11" s="10">
        <v>5.6886574074074076E-2</v>
      </c>
      <c r="BI11" s="10">
        <v>5.7766203703703702E-2</v>
      </c>
      <c r="BJ11" s="45">
        <v>119</v>
      </c>
      <c r="BK11">
        <v>144</v>
      </c>
      <c r="BL11">
        <v>183</v>
      </c>
      <c r="BM11">
        <v>9</v>
      </c>
      <c r="BN11">
        <v>0</v>
      </c>
      <c r="BO11">
        <v>95.31</v>
      </c>
      <c r="BP11" s="9">
        <v>320</v>
      </c>
      <c r="BQ11">
        <f t="shared" si="25"/>
        <v>135</v>
      </c>
      <c r="BR11" s="12">
        <f t="shared" si="26"/>
        <v>42.1875</v>
      </c>
      <c r="BS11" t="s">
        <v>2373</v>
      </c>
      <c r="BT11" s="10">
        <v>3.6759259259259255E-2</v>
      </c>
      <c r="BU11" s="10">
        <v>2.9965277777777775E-2</v>
      </c>
      <c r="BV11" s="10">
        <v>5.2083333333333333E-4</v>
      </c>
      <c r="BW11" s="10">
        <v>6.2731481481481484E-3</v>
      </c>
      <c r="BX11">
        <v>33</v>
      </c>
      <c r="BY11">
        <v>21</v>
      </c>
      <c r="BZ11">
        <v>17</v>
      </c>
      <c r="CA11">
        <v>4</v>
      </c>
      <c r="CB11">
        <v>0</v>
      </c>
      <c r="CC11">
        <v>80.95</v>
      </c>
      <c r="CE11">
        <f t="shared" si="70"/>
        <v>79</v>
      </c>
      <c r="CG11" t="s">
        <v>2373</v>
      </c>
      <c r="CH11" s="10">
        <v>5.6909722222222216E-2</v>
      </c>
      <c r="CI11" s="10">
        <v>2.4293981481481482E-2</v>
      </c>
      <c r="CJ11" s="10">
        <v>1.2060185185185186E-2</v>
      </c>
      <c r="CK11" s="10">
        <v>2.0532407407407405E-2</v>
      </c>
      <c r="CL11">
        <v>15</v>
      </c>
      <c r="CM11">
        <v>17</v>
      </c>
      <c r="CN11">
        <v>17</v>
      </c>
      <c r="CO11">
        <v>0</v>
      </c>
      <c r="CP11">
        <v>0</v>
      </c>
      <c r="CQ11">
        <v>100</v>
      </c>
      <c r="CS11">
        <f t="shared" si="66"/>
        <v>17</v>
      </c>
      <c r="CU11" t="s">
        <v>2373</v>
      </c>
      <c r="CV11" t="s">
        <v>2776</v>
      </c>
      <c r="CW11" t="s">
        <v>2690</v>
      </c>
      <c r="CX11" s="9">
        <f t="shared" si="27"/>
        <v>1600</v>
      </c>
      <c r="CY11" s="45">
        <f t="shared" si="28"/>
        <v>1150</v>
      </c>
      <c r="CZ11">
        <f t="shared" si="29"/>
        <v>1037</v>
      </c>
      <c r="DA11" s="12">
        <f t="shared" si="30"/>
        <v>64.8125</v>
      </c>
      <c r="DB11" s="12">
        <f t="shared" si="31"/>
        <v>94.054000000000002</v>
      </c>
      <c r="DC11" s="10">
        <f t="shared" si="32"/>
        <v>1.2899652777777777</v>
      </c>
      <c r="DE11" t="s">
        <v>2373</v>
      </c>
      <c r="DN11" t="s">
        <v>2373</v>
      </c>
      <c r="DO11" s="34">
        <v>104</v>
      </c>
      <c r="DP11" s="34">
        <v>298</v>
      </c>
      <c r="DQ11" s="34">
        <v>3</v>
      </c>
      <c r="DR11" s="34">
        <v>142</v>
      </c>
      <c r="DS11" s="34">
        <v>0</v>
      </c>
      <c r="DT11">
        <f t="shared" si="67"/>
        <v>298</v>
      </c>
      <c r="DU11">
        <v>320</v>
      </c>
      <c r="DV11" s="45">
        <f t="shared" si="68"/>
        <v>93.125</v>
      </c>
      <c r="DW11" s="34" t="s">
        <v>2373</v>
      </c>
      <c r="DX11" s="35">
        <v>9.6921296296296297E-2</v>
      </c>
      <c r="DY11" s="35">
        <v>6.8483796296296293E-2</v>
      </c>
      <c r="DZ11" s="35">
        <v>1.3275462962962963E-2</v>
      </c>
      <c r="EA11" s="35">
        <v>1.5150462962962963E-2</v>
      </c>
      <c r="EB11" s="34">
        <v>114</v>
      </c>
      <c r="EC11">
        <v>61</v>
      </c>
      <c r="ED11">
        <v>226</v>
      </c>
      <c r="EE11">
        <v>3</v>
      </c>
      <c r="EF11">
        <v>0</v>
      </c>
      <c r="EG11">
        <v>98.69</v>
      </c>
      <c r="EH11">
        <f t="shared" si="36"/>
        <v>58</v>
      </c>
      <c r="EI11">
        <v>320</v>
      </c>
      <c r="EK11" s="4" t="s">
        <v>2373</v>
      </c>
      <c r="EL11" s="8">
        <v>0.41995370370370372</v>
      </c>
      <c r="EM11" s="8">
        <v>0.30439814814814814</v>
      </c>
      <c r="EN11" s="67">
        <v>6.6319444444444445E-2</v>
      </c>
      <c r="EO11" s="67">
        <v>4.9236111111111112E-2</v>
      </c>
      <c r="EP11" s="44">
        <v>116</v>
      </c>
      <c r="EQ11" s="44">
        <v>181</v>
      </c>
      <c r="ER11" s="44">
        <v>172</v>
      </c>
      <c r="ES11" s="44">
        <v>7</v>
      </c>
      <c r="ET11" s="44">
        <v>0</v>
      </c>
      <c r="EU11" s="44">
        <v>0</v>
      </c>
      <c r="EV11">
        <f t="shared" si="71"/>
        <v>174</v>
      </c>
      <c r="EW11">
        <v>320</v>
      </c>
      <c r="EX11" s="12">
        <f t="shared" si="85"/>
        <v>54.374999999999993</v>
      </c>
      <c r="EY11" t="s">
        <v>2373</v>
      </c>
      <c r="EZ11" s="1">
        <v>0</v>
      </c>
      <c r="FA11" s="1">
        <v>0</v>
      </c>
      <c r="FB11" s="1">
        <v>0</v>
      </c>
      <c r="FC11" s="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f t="shared" si="72"/>
        <v>0</v>
      </c>
      <c r="FK11" t="s">
        <v>2373</v>
      </c>
      <c r="FL11" s="1">
        <v>4.8958333333333328E-3</v>
      </c>
      <c r="FM11" s="1">
        <v>4.5486111111111109E-3</v>
      </c>
      <c r="FN11" s="1">
        <v>1.6203703703703703E-4</v>
      </c>
      <c r="FO11" s="1">
        <v>1.7361111111111112E-4</v>
      </c>
      <c r="FP11">
        <v>3</v>
      </c>
      <c r="FQ11">
        <v>3</v>
      </c>
      <c r="FR11">
        <v>0</v>
      </c>
      <c r="FS11">
        <v>0</v>
      </c>
      <c r="FT11">
        <v>0</v>
      </c>
      <c r="FU11">
        <v>0</v>
      </c>
      <c r="FV11">
        <f t="shared" si="73"/>
        <v>3</v>
      </c>
      <c r="FW11" t="s">
        <v>2373</v>
      </c>
      <c r="FX11" s="1">
        <v>0.20304398148148148</v>
      </c>
      <c r="FY11" s="1">
        <v>0.14047453703703702</v>
      </c>
      <c r="FZ11" s="1">
        <v>2.4050925925925924E-2</v>
      </c>
      <c r="GA11" s="1">
        <v>3.8506944444444448E-2</v>
      </c>
      <c r="GB11">
        <v>177</v>
      </c>
      <c r="GC11">
        <v>128</v>
      </c>
      <c r="GD11">
        <v>3</v>
      </c>
      <c r="GE11">
        <v>1</v>
      </c>
      <c r="GF11">
        <v>0</v>
      </c>
      <c r="GG11">
        <v>0</v>
      </c>
      <c r="GH11">
        <f t="shared" si="74"/>
        <v>127</v>
      </c>
      <c r="GI11" s="34" t="s">
        <v>2373</v>
      </c>
      <c r="GJ11" t="s">
        <v>2776</v>
      </c>
      <c r="GK11" t="s">
        <v>2690</v>
      </c>
      <c r="GL11">
        <f t="shared" si="37"/>
        <v>960</v>
      </c>
      <c r="GM11">
        <f t="shared" si="38"/>
        <v>514</v>
      </c>
      <c r="GN11">
        <f t="shared" si="39"/>
        <v>660</v>
      </c>
      <c r="GO11" s="12">
        <f t="shared" si="69"/>
        <v>68.75</v>
      </c>
      <c r="GP11" s="43">
        <v>0.84252314814814822</v>
      </c>
      <c r="GQ11" s="1">
        <f t="shared" si="40"/>
        <v>0.21063078703703705</v>
      </c>
      <c r="GS11" t="s">
        <v>2373</v>
      </c>
      <c r="GT11" t="s">
        <v>2776</v>
      </c>
      <c r="GU11" s="1">
        <v>0.4211805555555555</v>
      </c>
      <c r="GV11" s="1">
        <v>0.28844907407407411</v>
      </c>
      <c r="GW11" s="1">
        <v>7.1840277777777781E-2</v>
      </c>
      <c r="GX11" s="1">
        <v>6.0879629629629638E-2</v>
      </c>
      <c r="GY11">
        <v>224</v>
      </c>
      <c r="GZ11">
        <v>276</v>
      </c>
      <c r="HA11">
        <v>354</v>
      </c>
      <c r="HB11">
        <v>19</v>
      </c>
      <c r="HC11">
        <v>0</v>
      </c>
      <c r="HD11">
        <v>94.91</v>
      </c>
      <c r="HE11">
        <f t="shared" si="41"/>
        <v>257</v>
      </c>
      <c r="HF11">
        <v>320</v>
      </c>
      <c r="HG11" s="12">
        <f t="shared" si="42"/>
        <v>80.3125</v>
      </c>
      <c r="HH11" t="s">
        <v>2373</v>
      </c>
      <c r="HI11" t="s">
        <v>2776</v>
      </c>
      <c r="HJ11" s="1">
        <v>0.50023148148148155</v>
      </c>
      <c r="HK11" s="1">
        <v>0.39788194444444441</v>
      </c>
      <c r="HL11" s="1">
        <v>6.7222222222222225E-2</v>
      </c>
      <c r="HM11" s="1">
        <v>3.5104166666666665E-2</v>
      </c>
      <c r="HN11">
        <v>413</v>
      </c>
      <c r="HO11">
        <v>216</v>
      </c>
      <c r="HP11">
        <v>250</v>
      </c>
      <c r="HQ11">
        <v>12</v>
      </c>
      <c r="HR11">
        <v>0</v>
      </c>
      <c r="HS11">
        <v>0</v>
      </c>
      <c r="HT11">
        <v>0</v>
      </c>
      <c r="HU11">
        <v>95.42</v>
      </c>
      <c r="HV11">
        <f t="shared" si="75"/>
        <v>204</v>
      </c>
      <c r="HW11">
        <v>320</v>
      </c>
      <c r="HX11" s="12">
        <f t="shared" si="76"/>
        <v>63.749999999999993</v>
      </c>
      <c r="HY11" t="s">
        <v>2373</v>
      </c>
      <c r="HZ11" t="s">
        <v>2776</v>
      </c>
      <c r="IA11" s="1">
        <v>0.37850694444444444</v>
      </c>
      <c r="IB11" s="1">
        <v>0.26944444444444443</v>
      </c>
      <c r="IC11" s="1">
        <v>8.1655092592592585E-2</v>
      </c>
      <c r="ID11" s="1">
        <v>2.7395833333333338E-2</v>
      </c>
      <c r="IE11">
        <v>330</v>
      </c>
      <c r="IF11">
        <v>355</v>
      </c>
      <c r="IG11">
        <v>318</v>
      </c>
      <c r="IH11">
        <v>4</v>
      </c>
      <c r="II11">
        <v>0</v>
      </c>
      <c r="IJ11">
        <v>0</v>
      </c>
      <c r="IK11">
        <v>0</v>
      </c>
      <c r="IL11">
        <v>98.76</v>
      </c>
      <c r="IM11">
        <f t="shared" si="43"/>
        <v>351</v>
      </c>
      <c r="IN11">
        <v>320</v>
      </c>
      <c r="IO11" s="12">
        <f t="shared" si="44"/>
        <v>109.6875</v>
      </c>
      <c r="IP11" t="s">
        <v>2373</v>
      </c>
      <c r="IQ11" t="s">
        <v>2776</v>
      </c>
      <c r="IR11" s="1">
        <v>0.47976851851851854</v>
      </c>
      <c r="IS11" s="1">
        <v>0.35306712962962966</v>
      </c>
      <c r="IT11" s="1">
        <v>7.0185185185185184E-2</v>
      </c>
      <c r="IU11" s="1">
        <v>5.6504629629629627E-2</v>
      </c>
      <c r="IV11">
        <v>375</v>
      </c>
      <c r="IW11" s="34">
        <v>345</v>
      </c>
      <c r="IX11" s="34">
        <v>310</v>
      </c>
      <c r="IY11" s="34">
        <v>7</v>
      </c>
      <c r="IZ11">
        <v>0</v>
      </c>
      <c r="JA11">
        <v>0</v>
      </c>
      <c r="JB11">
        <v>0</v>
      </c>
      <c r="JC11" s="12">
        <f t="shared" si="2"/>
        <v>97.971014492753625</v>
      </c>
      <c r="JD11">
        <f t="shared" si="3"/>
        <v>338</v>
      </c>
      <c r="JE11">
        <v>320</v>
      </c>
      <c r="JF11" s="12">
        <f t="shared" si="4"/>
        <v>105.62499999999999</v>
      </c>
      <c r="JG11" t="s">
        <v>2373</v>
      </c>
      <c r="JH11" t="s">
        <v>2776</v>
      </c>
      <c r="JI11" s="1">
        <v>0.61835648148148148</v>
      </c>
      <c r="JJ11" s="1">
        <v>0.37549768518518517</v>
      </c>
      <c r="JK11" s="1">
        <v>0.10494212962962964</v>
      </c>
      <c r="JL11" s="1">
        <v>0.13790509259259259</v>
      </c>
      <c r="JM11">
        <v>69</v>
      </c>
      <c r="JN11">
        <v>363</v>
      </c>
      <c r="JO11">
        <v>379</v>
      </c>
      <c r="JP11">
        <v>23</v>
      </c>
      <c r="JQ11">
        <v>0</v>
      </c>
      <c r="JR11">
        <v>0</v>
      </c>
      <c r="JS11">
        <v>0</v>
      </c>
      <c r="JT11">
        <v>94.28</v>
      </c>
      <c r="JU11">
        <f t="shared" si="5"/>
        <v>340</v>
      </c>
      <c r="JV11">
        <v>320</v>
      </c>
      <c r="JW11" s="12">
        <f t="shared" si="6"/>
        <v>106.25</v>
      </c>
      <c r="JX11" t="s">
        <v>2373</v>
      </c>
      <c r="JY11" s="1">
        <v>9.3530092592592595E-2</v>
      </c>
      <c r="JZ11" s="1">
        <v>4.8842592592592592E-3</v>
      </c>
      <c r="KA11" s="1">
        <v>7.7928240740740742E-2</v>
      </c>
      <c r="KB11" s="1">
        <v>1.0706018518518517E-2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K11">
        <f t="shared" si="45"/>
        <v>0</v>
      </c>
      <c r="KL11" t="s">
        <v>2373</v>
      </c>
      <c r="KM11" s="1">
        <v>0.27608796296296295</v>
      </c>
      <c r="KN11" s="1">
        <v>0.15010416666666668</v>
      </c>
      <c r="KO11" s="1">
        <v>5.8680555555555543E-3</v>
      </c>
      <c r="KP11" s="1">
        <v>0.12010416666666668</v>
      </c>
      <c r="KQ11">
        <v>37</v>
      </c>
      <c r="KR11">
        <v>135</v>
      </c>
      <c r="KS11">
        <v>81</v>
      </c>
      <c r="KT11">
        <v>1</v>
      </c>
      <c r="KU11">
        <v>0</v>
      </c>
      <c r="KV11">
        <v>0</v>
      </c>
      <c r="KW11">
        <v>0</v>
      </c>
      <c r="KX11">
        <v>98.78</v>
      </c>
      <c r="KY11">
        <f t="shared" si="46"/>
        <v>134</v>
      </c>
      <c r="KZ11" t="s">
        <v>2373</v>
      </c>
      <c r="LA11" t="s">
        <v>2776</v>
      </c>
      <c r="LB11" t="s">
        <v>2690</v>
      </c>
      <c r="LC11" s="12">
        <f t="shared" si="7"/>
        <v>96.686835748792262</v>
      </c>
      <c r="LD11">
        <f t="shared" si="8"/>
        <v>1448</v>
      </c>
      <c r="LE11">
        <f>SUM(HE11,HV11,IM11,JD11,JU11,KK11,KY11)</f>
        <v>1624</v>
      </c>
      <c r="LF11">
        <f t="shared" si="77"/>
        <v>1600</v>
      </c>
      <c r="LG11" s="12">
        <f t="shared" si="78"/>
        <v>101.49999999999999</v>
      </c>
      <c r="LH11">
        <f t="shared" si="79"/>
        <v>-24</v>
      </c>
      <c r="LI11" s="10">
        <f t="shared" si="10"/>
        <v>1.8393287037037038</v>
      </c>
      <c r="LJ11" t="s">
        <v>2373</v>
      </c>
      <c r="LK11" t="s">
        <v>2776</v>
      </c>
      <c r="LL11" s="1">
        <v>0.35824074074074069</v>
      </c>
      <c r="LM11" s="1">
        <v>0.22671296296296295</v>
      </c>
      <c r="LN11" s="1">
        <v>0.10988425925925926</v>
      </c>
      <c r="LO11" s="1">
        <v>2.1631944444444443E-2</v>
      </c>
      <c r="LP11">
        <v>53</v>
      </c>
      <c r="LQ11">
        <v>356</v>
      </c>
      <c r="LR11">
        <v>439</v>
      </c>
      <c r="LS11">
        <v>5</v>
      </c>
      <c r="LT11">
        <v>0</v>
      </c>
      <c r="LU11">
        <v>0</v>
      </c>
      <c r="LV11">
        <v>0</v>
      </c>
      <c r="LW11">
        <v>98.87</v>
      </c>
      <c r="LX11">
        <f t="shared" si="47"/>
        <v>351</v>
      </c>
      <c r="LY11">
        <v>320</v>
      </c>
      <c r="MA11" t="s">
        <v>2373</v>
      </c>
      <c r="MB11" t="s">
        <v>2776</v>
      </c>
      <c r="MC11" s="1">
        <v>0.43744212962962964</v>
      </c>
      <c r="MD11" s="1">
        <v>0.37548611111111113</v>
      </c>
      <c r="ME11" s="1">
        <v>4.7430555555555559E-2</v>
      </c>
      <c r="MF11" s="1">
        <v>1.4513888888888889E-2</v>
      </c>
      <c r="MG11">
        <v>391</v>
      </c>
      <c r="MH11">
        <v>351</v>
      </c>
      <c r="MI11">
        <v>294</v>
      </c>
      <c r="MJ11">
        <v>8</v>
      </c>
      <c r="MK11">
        <v>0</v>
      </c>
      <c r="ML11">
        <v>0</v>
      </c>
      <c r="MM11">
        <v>0</v>
      </c>
      <c r="MN11">
        <v>97.35</v>
      </c>
      <c r="MO11">
        <f t="shared" si="48"/>
        <v>343</v>
      </c>
      <c r="MP11">
        <v>320</v>
      </c>
      <c r="MR11" t="s">
        <v>2373</v>
      </c>
      <c r="MS11" t="s">
        <v>2776</v>
      </c>
      <c r="MT11" s="1">
        <v>0.3807638888888889</v>
      </c>
      <c r="MU11" s="1">
        <v>0.31402777777777779</v>
      </c>
      <c r="MV11" s="1">
        <v>5.2326388888888888E-2</v>
      </c>
      <c r="MW11" s="1">
        <v>1.4398148148148148E-2</v>
      </c>
      <c r="MX11">
        <v>94</v>
      </c>
      <c r="MY11">
        <v>332</v>
      </c>
      <c r="MZ11">
        <v>286</v>
      </c>
      <c r="NA11">
        <v>6</v>
      </c>
      <c r="NB11">
        <v>0</v>
      </c>
      <c r="NC11">
        <v>0</v>
      </c>
      <c r="ND11">
        <v>0</v>
      </c>
      <c r="NE11">
        <v>97.95</v>
      </c>
      <c r="NF11">
        <f t="shared" si="49"/>
        <v>326</v>
      </c>
      <c r="NG11">
        <v>320</v>
      </c>
      <c r="NI11" t="s">
        <v>2373</v>
      </c>
      <c r="NJ11" t="s">
        <v>2776</v>
      </c>
      <c r="NK11" s="1">
        <v>0.29871527777777779</v>
      </c>
      <c r="NL11" s="1">
        <v>0.24806712962962962</v>
      </c>
      <c r="NM11" s="1">
        <v>3.184027777777778E-2</v>
      </c>
      <c r="NN11" s="1">
        <v>1.8807870370370371E-2</v>
      </c>
      <c r="NO11">
        <v>437</v>
      </c>
      <c r="NP11">
        <v>158</v>
      </c>
      <c r="NQ11">
        <v>248</v>
      </c>
      <c r="NR11">
        <v>4</v>
      </c>
      <c r="NS11">
        <v>0</v>
      </c>
      <c r="NT11">
        <v>0</v>
      </c>
      <c r="NU11">
        <v>0</v>
      </c>
      <c r="NV11">
        <v>98.41</v>
      </c>
      <c r="NW11">
        <f t="shared" si="50"/>
        <v>154</v>
      </c>
      <c r="NX11">
        <v>320</v>
      </c>
      <c r="NZ11" t="s">
        <v>2373</v>
      </c>
      <c r="OA11" t="s">
        <v>2776</v>
      </c>
      <c r="OB11" s="1">
        <v>0.55759259259259253</v>
      </c>
      <c r="OC11" s="1">
        <v>0.41152777777777777</v>
      </c>
      <c r="OD11" s="1">
        <v>7.6539351851851858E-2</v>
      </c>
      <c r="OE11" s="1">
        <v>6.9525462962962969E-2</v>
      </c>
      <c r="OF11">
        <v>122</v>
      </c>
      <c r="OG11">
        <v>305</v>
      </c>
      <c r="OH11">
        <v>278</v>
      </c>
      <c r="OI11">
        <v>12</v>
      </c>
      <c r="OJ11">
        <v>0</v>
      </c>
      <c r="OK11">
        <v>0</v>
      </c>
      <c r="OL11">
        <v>0</v>
      </c>
      <c r="OM11">
        <v>95.86</v>
      </c>
      <c r="ON11">
        <f t="shared" si="51"/>
        <v>293</v>
      </c>
      <c r="OO11">
        <v>320</v>
      </c>
      <c r="OQ11" t="s">
        <v>2373</v>
      </c>
      <c r="OR11" s="1">
        <v>3.8993055555555552E-2</v>
      </c>
      <c r="OS11" s="1">
        <v>1.9710648148148147E-2</v>
      </c>
      <c r="OT11" s="1">
        <v>1.0416666666666667E-4</v>
      </c>
      <c r="OU11" s="1">
        <v>1.9166666666666669E-2</v>
      </c>
      <c r="OV11">
        <v>8</v>
      </c>
      <c r="OW11">
        <v>16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f t="shared" si="52"/>
        <v>16</v>
      </c>
      <c r="PE11" t="s">
        <v>2373</v>
      </c>
      <c r="PF11" s="1">
        <v>9.8993055555555556E-2</v>
      </c>
      <c r="PG11" s="1">
        <v>7.7939814814814809E-2</v>
      </c>
      <c r="PH11" s="1">
        <v>1.8865740740740742E-3</v>
      </c>
      <c r="PI11" s="1">
        <v>1.9166666666666669E-2</v>
      </c>
      <c r="PJ11">
        <v>99</v>
      </c>
      <c r="PK11">
        <v>103</v>
      </c>
      <c r="PL11">
        <v>0</v>
      </c>
      <c r="PM11">
        <v>1</v>
      </c>
      <c r="PN11">
        <v>0</v>
      </c>
      <c r="PO11">
        <v>0</v>
      </c>
      <c r="PP11">
        <v>0</v>
      </c>
      <c r="PQ11">
        <v>0</v>
      </c>
      <c r="PR11">
        <f t="shared" si="53"/>
        <v>102</v>
      </c>
      <c r="PS11" t="s">
        <v>2373</v>
      </c>
      <c r="PT11" t="s">
        <v>2776</v>
      </c>
      <c r="PU11" t="s">
        <v>2690</v>
      </c>
      <c r="PV11" s="10">
        <v>1.4751851851851852</v>
      </c>
      <c r="PW11" s="28">
        <f t="shared" si="54"/>
        <v>1.6734722222222222</v>
      </c>
      <c r="PX11" s="1">
        <v>0.24149305555555556</v>
      </c>
      <c r="PY11" s="1">
        <v>6.9375000000000006E-2</v>
      </c>
      <c r="PZ11">
        <f t="shared" si="11"/>
        <v>1204</v>
      </c>
      <c r="QA11">
        <v>1197</v>
      </c>
      <c r="QB11">
        <v>1267</v>
      </c>
      <c r="QC11">
        <v>23</v>
      </c>
      <c r="QD11">
        <v>0</v>
      </c>
      <c r="QE11">
        <v>0</v>
      </c>
      <c r="QF11">
        <v>0</v>
      </c>
      <c r="QG11">
        <v>98.22</v>
      </c>
      <c r="QH11">
        <f>SUM(LX11,MO11,NF11,NW11,ON11,PD11,PR11)</f>
        <v>1585</v>
      </c>
      <c r="QI11">
        <f t="shared" si="12"/>
        <v>1600</v>
      </c>
      <c r="QJ11" s="12">
        <f t="shared" si="56"/>
        <v>99.0625</v>
      </c>
      <c r="QK11">
        <f t="shared" si="57"/>
        <v>15</v>
      </c>
      <c r="QL11" t="s">
        <v>2373</v>
      </c>
      <c r="QM11" t="s">
        <v>2776</v>
      </c>
      <c r="QN11" s="1">
        <v>0.36451388888888886</v>
      </c>
      <c r="QO11" s="1">
        <v>0.31465277777777778</v>
      </c>
      <c r="QP11" s="1">
        <v>3.3645833333333333E-2</v>
      </c>
      <c r="QQ11" s="1">
        <v>1.6203703703703703E-2</v>
      </c>
      <c r="QR11">
        <v>78</v>
      </c>
      <c r="QS11">
        <v>354</v>
      </c>
      <c r="QT11">
        <v>368</v>
      </c>
      <c r="QU11">
        <v>8</v>
      </c>
      <c r="QV11">
        <v>0</v>
      </c>
      <c r="QW11">
        <v>0</v>
      </c>
      <c r="QX11">
        <v>0</v>
      </c>
      <c r="QY11">
        <v>97.87</v>
      </c>
      <c r="QZ11">
        <f t="shared" si="58"/>
        <v>346</v>
      </c>
      <c r="RA11">
        <v>320</v>
      </c>
      <c r="RB11" s="12">
        <f t="shared" si="59"/>
        <v>108.125</v>
      </c>
      <c r="RC11" t="s">
        <v>2373</v>
      </c>
      <c r="RD11" t="s">
        <v>2776</v>
      </c>
      <c r="RE11" s="1">
        <v>0.46190972222222221</v>
      </c>
      <c r="RF11" s="1">
        <v>0.31092592592592594</v>
      </c>
      <c r="RG11" s="1">
        <v>0.13262731481481482</v>
      </c>
      <c r="RH11" s="1">
        <v>1.8356481481481481E-2</v>
      </c>
      <c r="RI11">
        <v>87</v>
      </c>
      <c r="RJ11">
        <v>365</v>
      </c>
      <c r="RK11">
        <v>430</v>
      </c>
      <c r="RL11">
        <v>18</v>
      </c>
      <c r="RM11">
        <v>0</v>
      </c>
      <c r="RN11">
        <v>0</v>
      </c>
      <c r="RO11">
        <v>0</v>
      </c>
      <c r="RP11">
        <v>95.98</v>
      </c>
      <c r="RQ11">
        <f t="shared" si="60"/>
        <v>347</v>
      </c>
      <c r="RR11">
        <v>320</v>
      </c>
      <c r="RS11" s="12">
        <f t="shared" si="61"/>
        <v>108.43750000000001</v>
      </c>
      <c r="RT11" t="s">
        <v>2373</v>
      </c>
      <c r="RU11" t="s">
        <v>2776</v>
      </c>
      <c r="RV11" s="1">
        <v>0.33244212962962966</v>
      </c>
      <c r="RW11" s="1">
        <v>0.17231481481481481</v>
      </c>
      <c r="RX11" s="1">
        <v>4.1562500000000002E-2</v>
      </c>
      <c r="RY11" s="1">
        <v>0.11855324074074074</v>
      </c>
      <c r="RZ11">
        <v>420</v>
      </c>
      <c r="SA11">
        <v>249</v>
      </c>
      <c r="SB11">
        <v>249</v>
      </c>
      <c r="SC11">
        <v>4</v>
      </c>
      <c r="SD11">
        <v>0</v>
      </c>
      <c r="SE11">
        <v>0</v>
      </c>
      <c r="SF11">
        <v>0</v>
      </c>
      <c r="SG11">
        <v>98.42</v>
      </c>
      <c r="SH11">
        <f t="shared" si="13"/>
        <v>245</v>
      </c>
      <c r="SI11">
        <v>320</v>
      </c>
      <c r="SJ11" s="12">
        <f t="shared" si="62"/>
        <v>76.5625</v>
      </c>
      <c r="SK11" t="s">
        <v>2373</v>
      </c>
      <c r="SL11" s="1">
        <v>0.34850694444444441</v>
      </c>
      <c r="SM11" s="1">
        <v>0.11805555555555557</v>
      </c>
      <c r="SN11" s="1">
        <v>2.7662037037037041E-2</v>
      </c>
      <c r="SO11" s="1">
        <v>0.20278935185185185</v>
      </c>
      <c r="SP11">
        <v>817</v>
      </c>
      <c r="SQ11">
        <v>86</v>
      </c>
      <c r="SR11">
        <v>89</v>
      </c>
      <c r="SS11">
        <v>3</v>
      </c>
      <c r="ST11">
        <v>0</v>
      </c>
      <c r="SU11">
        <v>0</v>
      </c>
      <c r="SV11">
        <v>0</v>
      </c>
      <c r="SW11">
        <v>96.74</v>
      </c>
      <c r="SX11">
        <f t="shared" si="14"/>
        <v>83</v>
      </c>
      <c r="SY11">
        <v>320</v>
      </c>
      <c r="SZ11" s="12">
        <f t="shared" si="86"/>
        <v>25.937500000000004</v>
      </c>
      <c r="TA11" t="s">
        <v>2373</v>
      </c>
      <c r="TB11" s="1">
        <v>0.4261226851851852</v>
      </c>
      <c r="TC11" s="1">
        <v>0.22152777777777777</v>
      </c>
      <c r="TD11" s="1">
        <v>5.094907407407407E-2</v>
      </c>
      <c r="TE11" s="1">
        <v>0.15362268518518518</v>
      </c>
      <c r="TF11">
        <v>1251</v>
      </c>
      <c r="TG11">
        <v>181</v>
      </c>
      <c r="TH11">
        <v>176</v>
      </c>
      <c r="TI11">
        <v>9</v>
      </c>
      <c r="TJ11">
        <v>0</v>
      </c>
      <c r="TK11">
        <v>0</v>
      </c>
      <c r="TL11">
        <v>0</v>
      </c>
      <c r="TM11">
        <v>95.14</v>
      </c>
      <c r="TN11">
        <f t="shared" si="63"/>
        <v>172</v>
      </c>
      <c r="TO11">
        <v>320</v>
      </c>
      <c r="TP11" s="12">
        <f t="shared" si="87"/>
        <v>53.75</v>
      </c>
      <c r="TQ11" s="1">
        <v>0.12055555555555557</v>
      </c>
      <c r="TR11" s="1">
        <v>4.5868055555555558E-2</v>
      </c>
      <c r="TS11" s="1">
        <v>4.9768518518518521E-4</v>
      </c>
      <c r="TT11" s="1">
        <v>7.4178240740740739E-2</v>
      </c>
      <c r="TU11">
        <v>496</v>
      </c>
      <c r="TV11">
        <v>12</v>
      </c>
      <c r="TW11">
        <v>1</v>
      </c>
      <c r="TX11">
        <v>0</v>
      </c>
      <c r="TY11">
        <v>0</v>
      </c>
      <c r="TZ11">
        <v>0</v>
      </c>
      <c r="UA11">
        <v>0</v>
      </c>
      <c r="UB11">
        <v>100</v>
      </c>
      <c r="UC11">
        <f t="shared" si="15"/>
        <v>12</v>
      </c>
      <c r="UD11" s="1">
        <v>0</v>
      </c>
      <c r="UE11" s="1">
        <v>0</v>
      </c>
      <c r="UF11" s="1">
        <v>0</v>
      </c>
      <c r="UG11" s="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P11">
        <f t="shared" si="16"/>
        <v>0</v>
      </c>
      <c r="UQ11" t="s">
        <v>2373</v>
      </c>
      <c r="UR11" t="s">
        <v>2776</v>
      </c>
      <c r="US11" t="s">
        <v>2690</v>
      </c>
      <c r="UT11">
        <f t="shared" si="80"/>
        <v>1600</v>
      </c>
      <c r="UU11">
        <f t="shared" si="81"/>
        <v>3149</v>
      </c>
      <c r="UV11">
        <f t="shared" si="82"/>
        <v>1205</v>
      </c>
      <c r="UW11" s="12">
        <f t="shared" si="83"/>
        <v>75.3125</v>
      </c>
      <c r="UX11" s="12">
        <f t="shared" si="84"/>
        <v>97.358333333333348</v>
      </c>
      <c r="UY11" s="28">
        <f>SUM(QO11+RF11+RW11+SM11+TC11+TR11+UE11)</f>
        <v>1.1833449074074074</v>
      </c>
      <c r="UZ11" s="1">
        <f>UY11/5</f>
        <v>0.23666898148148147</v>
      </c>
      <c r="VA11" s="45">
        <f>UU11/5</f>
        <v>629.79999999999995</v>
      </c>
      <c r="VB11" s="45">
        <f>(RZ11+SP11+TF11+TU11+UH11)/3</f>
        <v>994.66666666666663</v>
      </c>
    </row>
    <row r="12" spans="1:574">
      <c r="A12" t="s">
        <v>2372</v>
      </c>
      <c r="B12" s="10">
        <v>0.5586458333333334</v>
      </c>
      <c r="C12" s="10">
        <v>0.34202546296296293</v>
      </c>
      <c r="D12" s="47">
        <v>0.14935185185185185</v>
      </c>
      <c r="E12" s="47">
        <v>6.7256944444444453E-2</v>
      </c>
      <c r="F12" s="44">
        <v>280</v>
      </c>
      <c r="G12" s="44">
        <v>189</v>
      </c>
      <c r="H12" s="44">
        <v>154</v>
      </c>
      <c r="I12" s="44">
        <v>2</v>
      </c>
      <c r="J12" s="44">
        <v>0</v>
      </c>
      <c r="K12" s="44">
        <v>98.72</v>
      </c>
      <c r="L12" s="9">
        <v>320</v>
      </c>
      <c r="M12" s="9">
        <f t="shared" si="17"/>
        <v>187</v>
      </c>
      <c r="N12" s="11">
        <f t="shared" si="18"/>
        <v>58.4375</v>
      </c>
      <c r="O12" t="s">
        <v>2372</v>
      </c>
      <c r="P12" s="10">
        <v>0.65325231481481483</v>
      </c>
      <c r="Q12" s="10">
        <v>0.43464120370370374</v>
      </c>
      <c r="R12" s="10">
        <v>0.17806712962962964</v>
      </c>
      <c r="S12" s="10">
        <v>4.0520833333333332E-2</v>
      </c>
      <c r="T12">
        <v>154</v>
      </c>
      <c r="U12">
        <v>279</v>
      </c>
      <c r="V12">
        <v>231</v>
      </c>
      <c r="W12">
        <v>12</v>
      </c>
      <c r="X12">
        <v>0</v>
      </c>
      <c r="Y12">
        <v>95.06</v>
      </c>
      <c r="Z12" s="9">
        <v>320</v>
      </c>
      <c r="AA12">
        <f t="shared" si="19"/>
        <v>267</v>
      </c>
      <c r="AB12" s="12">
        <f t="shared" si="20"/>
        <v>83.4375</v>
      </c>
      <c r="AC12" t="s">
        <v>2372</v>
      </c>
      <c r="AD12" s="10">
        <v>0.39825231481481477</v>
      </c>
      <c r="AE12" s="10">
        <v>0.28166666666666668</v>
      </c>
      <c r="AF12" s="46">
        <v>6.6249999999999989E-2</v>
      </c>
      <c r="AG12" s="47">
        <v>5.0312500000000003E-2</v>
      </c>
      <c r="AH12" s="9">
        <v>155</v>
      </c>
      <c r="AI12" s="44">
        <v>248</v>
      </c>
      <c r="AJ12" s="44">
        <v>253</v>
      </c>
      <c r="AK12" s="9">
        <v>7</v>
      </c>
      <c r="AL12" s="9">
        <v>0</v>
      </c>
      <c r="AM12" s="44">
        <v>97.14</v>
      </c>
      <c r="AN12" s="9">
        <v>320</v>
      </c>
      <c r="AO12">
        <f t="shared" si="21"/>
        <v>241</v>
      </c>
      <c r="AP12" s="12">
        <f t="shared" si="22"/>
        <v>75.3125</v>
      </c>
      <c r="AQ12" t="s">
        <v>2372</v>
      </c>
      <c r="AR12" s="10">
        <v>0.4745949074074074</v>
      </c>
      <c r="AS12" s="10">
        <v>0.27489583333333334</v>
      </c>
      <c r="AT12" s="10">
        <v>0.15216435185185184</v>
      </c>
      <c r="AU12" s="10">
        <v>4.7523148148148148E-2</v>
      </c>
      <c r="AV12">
        <v>152</v>
      </c>
      <c r="AW12">
        <v>242</v>
      </c>
      <c r="AX12">
        <v>287</v>
      </c>
      <c r="AY12">
        <v>8</v>
      </c>
      <c r="AZ12">
        <v>0</v>
      </c>
      <c r="BA12">
        <v>96.63</v>
      </c>
      <c r="BB12" s="9">
        <v>320</v>
      </c>
      <c r="BC12" s="106">
        <f t="shared" si="23"/>
        <v>234</v>
      </c>
      <c r="BD12" s="27">
        <f t="shared" si="24"/>
        <v>73.125</v>
      </c>
      <c r="BE12" s="106" t="s">
        <v>2372</v>
      </c>
      <c r="BF12" s="48">
        <v>0.46937500000000004</v>
      </c>
      <c r="BG12" s="48">
        <v>0.30907407407407406</v>
      </c>
      <c r="BH12" s="10">
        <v>0.12119212962962962</v>
      </c>
      <c r="BI12" s="10">
        <v>3.9097222222222221E-2</v>
      </c>
      <c r="BJ12" s="45">
        <v>177</v>
      </c>
      <c r="BK12">
        <v>270</v>
      </c>
      <c r="BL12">
        <v>276</v>
      </c>
      <c r="BM12">
        <v>11</v>
      </c>
      <c r="BN12">
        <v>0</v>
      </c>
      <c r="BO12">
        <v>96.17</v>
      </c>
      <c r="BP12" s="9">
        <v>320</v>
      </c>
      <c r="BQ12">
        <f t="shared" si="25"/>
        <v>259</v>
      </c>
      <c r="BR12" s="12">
        <f t="shared" si="26"/>
        <v>80.9375</v>
      </c>
      <c r="BS12" t="s">
        <v>2372</v>
      </c>
      <c r="BT12" s="10">
        <v>1.5231481481481483E-2</v>
      </c>
      <c r="BU12" s="10">
        <v>1.1817129629629629E-2</v>
      </c>
      <c r="BV12" s="10">
        <v>9.9537037037037042E-4</v>
      </c>
      <c r="BW12" s="10">
        <v>2.3958333333333336E-3</v>
      </c>
      <c r="BX12">
        <v>2</v>
      </c>
      <c r="BY12">
        <v>4</v>
      </c>
      <c r="BZ12">
        <v>4</v>
      </c>
      <c r="CA12">
        <v>0</v>
      </c>
      <c r="CB12">
        <v>0</v>
      </c>
      <c r="CC12">
        <v>100</v>
      </c>
      <c r="CE12">
        <f t="shared" si="70"/>
        <v>17</v>
      </c>
      <c r="CG12" t="s">
        <v>2372</v>
      </c>
      <c r="CH12" s="10">
        <v>0.12504629629629629</v>
      </c>
      <c r="CI12" s="10">
        <v>0.10884259259259259</v>
      </c>
      <c r="CJ12" s="10">
        <v>3.2523148148148151E-3</v>
      </c>
      <c r="CK12" s="10">
        <v>1.2939814814814814E-2</v>
      </c>
      <c r="CL12">
        <v>35</v>
      </c>
      <c r="CM12">
        <v>71</v>
      </c>
      <c r="CN12">
        <v>70</v>
      </c>
      <c r="CO12">
        <v>2</v>
      </c>
      <c r="CP12">
        <v>0</v>
      </c>
      <c r="CQ12">
        <v>97.22</v>
      </c>
      <c r="CS12">
        <f t="shared" si="66"/>
        <v>69</v>
      </c>
      <c r="CU12" t="s">
        <v>2372</v>
      </c>
      <c r="CV12" t="s">
        <v>2776</v>
      </c>
      <c r="CW12" t="s">
        <v>2690</v>
      </c>
      <c r="CX12" s="9">
        <f t="shared" si="27"/>
        <v>1600</v>
      </c>
      <c r="CY12" s="45">
        <f t="shared" si="28"/>
        <v>955</v>
      </c>
      <c r="CZ12">
        <f t="shared" si="29"/>
        <v>1274</v>
      </c>
      <c r="DA12" s="12">
        <f t="shared" si="30"/>
        <v>79.625</v>
      </c>
      <c r="DB12" s="12">
        <f t="shared" si="31"/>
        <v>96.744</v>
      </c>
      <c r="DC12" s="10">
        <f t="shared" si="32"/>
        <v>1.7629629629629631</v>
      </c>
      <c r="DE12" t="s">
        <v>2372</v>
      </c>
      <c r="DF12" s="34">
        <v>190</v>
      </c>
      <c r="DG12" s="34">
        <v>337</v>
      </c>
      <c r="DH12" s="34">
        <v>2</v>
      </c>
      <c r="DI12" s="34">
        <v>325</v>
      </c>
      <c r="DJ12" s="34">
        <v>2</v>
      </c>
      <c r="DK12">
        <f t="shared" ref="DK12:DK13" si="88">DG12-DJ12</f>
        <v>335</v>
      </c>
      <c r="DL12">
        <v>320</v>
      </c>
      <c r="DM12" s="45">
        <f t="shared" ref="DM12:DM13" si="89">DK12/DL12*100</f>
        <v>104.6875</v>
      </c>
      <c r="DN12" t="s">
        <v>2372</v>
      </c>
      <c r="DO12" s="34">
        <v>92</v>
      </c>
      <c r="DP12" s="34">
        <v>336</v>
      </c>
      <c r="DQ12" s="34">
        <v>5</v>
      </c>
      <c r="DR12" s="34">
        <v>294</v>
      </c>
      <c r="DS12" s="34">
        <v>2</v>
      </c>
      <c r="DT12">
        <f t="shared" si="67"/>
        <v>334</v>
      </c>
      <c r="DU12">
        <v>320</v>
      </c>
      <c r="DV12" s="45">
        <f t="shared" si="68"/>
        <v>104.375</v>
      </c>
      <c r="DW12" s="34" t="s">
        <v>2372</v>
      </c>
      <c r="DX12" s="35">
        <v>0.5879861111111111</v>
      </c>
      <c r="DY12" s="35">
        <v>0.36519675925925926</v>
      </c>
      <c r="DZ12" s="35">
        <v>0.13255787037037037</v>
      </c>
      <c r="EA12" s="35">
        <v>9.0219907407407415E-2</v>
      </c>
      <c r="EB12" s="34">
        <v>304</v>
      </c>
      <c r="EC12">
        <v>298</v>
      </c>
      <c r="ED12">
        <v>348</v>
      </c>
      <c r="EE12">
        <v>4</v>
      </c>
      <c r="EF12">
        <v>0</v>
      </c>
      <c r="EG12">
        <v>98.86</v>
      </c>
      <c r="EH12">
        <f t="shared" si="36"/>
        <v>294</v>
      </c>
      <c r="EI12">
        <v>320</v>
      </c>
      <c r="EK12" s="4" t="s">
        <v>2372</v>
      </c>
      <c r="EL12" s="8">
        <v>0.45811342592592591</v>
      </c>
      <c r="EM12" s="8">
        <v>0.30062499999999998</v>
      </c>
      <c r="EN12" s="67">
        <v>0.14090277777777779</v>
      </c>
      <c r="EO12" s="67">
        <v>1.6574074074074074E-2</v>
      </c>
      <c r="EP12" s="44">
        <v>187</v>
      </c>
      <c r="EQ12" s="44">
        <v>301</v>
      </c>
      <c r="ER12" s="44">
        <v>326</v>
      </c>
      <c r="ES12" s="44">
        <v>19</v>
      </c>
      <c r="ET12" s="44">
        <v>0</v>
      </c>
      <c r="EU12" s="44">
        <v>0</v>
      </c>
      <c r="EV12">
        <f t="shared" si="71"/>
        <v>282</v>
      </c>
      <c r="EW12">
        <v>320</v>
      </c>
      <c r="EX12" s="12">
        <f t="shared" si="85"/>
        <v>88.125</v>
      </c>
      <c r="EY12" t="s">
        <v>2372</v>
      </c>
      <c r="EZ12" s="1">
        <v>7.9745370370370369E-3</v>
      </c>
      <c r="FA12" s="1">
        <v>7.3958333333333341E-3</v>
      </c>
      <c r="FB12" s="1">
        <v>3.0092592592592595E-4</v>
      </c>
      <c r="FC12" s="1">
        <v>2.6620370370370372E-4</v>
      </c>
      <c r="FD12">
        <v>5</v>
      </c>
      <c r="FE12">
        <v>3</v>
      </c>
      <c r="FF12">
        <v>3</v>
      </c>
      <c r="FG12">
        <v>0</v>
      </c>
      <c r="FH12">
        <v>0</v>
      </c>
      <c r="FI12">
        <v>0</v>
      </c>
      <c r="FJ12">
        <f t="shared" si="72"/>
        <v>3</v>
      </c>
      <c r="FK12" t="s">
        <v>2372</v>
      </c>
      <c r="FL12" s="1">
        <v>0</v>
      </c>
      <c r="FM12" s="1">
        <v>0</v>
      </c>
      <c r="FN12" s="1">
        <v>0</v>
      </c>
      <c r="FO12" s="1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f t="shared" si="73"/>
        <v>0</v>
      </c>
      <c r="FW12" t="s">
        <v>2372</v>
      </c>
      <c r="FX12" s="1">
        <v>4.7002314814814816E-2</v>
      </c>
      <c r="FY12" s="1">
        <v>4.5069444444444447E-2</v>
      </c>
      <c r="FZ12" s="1">
        <v>5.7870370370370366E-5</v>
      </c>
      <c r="GA12" s="1">
        <v>1.8634259259259261E-3</v>
      </c>
      <c r="GB12">
        <v>29</v>
      </c>
      <c r="GC12">
        <v>37</v>
      </c>
      <c r="GD12">
        <v>34</v>
      </c>
      <c r="GE12">
        <v>0</v>
      </c>
      <c r="GF12">
        <v>0</v>
      </c>
      <c r="GG12">
        <v>0</v>
      </c>
      <c r="GH12">
        <f t="shared" si="74"/>
        <v>37</v>
      </c>
      <c r="GI12" s="34" t="s">
        <v>2372</v>
      </c>
      <c r="GJ12" t="s">
        <v>2776</v>
      </c>
      <c r="GK12" t="s">
        <v>2690</v>
      </c>
      <c r="GL12">
        <f t="shared" si="37"/>
        <v>1280</v>
      </c>
      <c r="GM12">
        <f t="shared" si="38"/>
        <v>807</v>
      </c>
      <c r="GN12">
        <f t="shared" si="39"/>
        <v>1285</v>
      </c>
      <c r="GO12" s="12">
        <f t="shared" si="69"/>
        <v>100.390625</v>
      </c>
      <c r="GP12" s="66">
        <v>1.5245486111111111</v>
      </c>
      <c r="GQ12" s="1">
        <f t="shared" si="40"/>
        <v>0.38113715277777777</v>
      </c>
      <c r="GS12" t="s">
        <v>2372</v>
      </c>
      <c r="GT12" t="s">
        <v>2776</v>
      </c>
      <c r="GU12" s="1">
        <v>0.47920138888888886</v>
      </c>
      <c r="GV12" s="1">
        <v>0.31998842592592591</v>
      </c>
      <c r="GW12" s="1">
        <v>0.11474537037037037</v>
      </c>
      <c r="GX12" s="1">
        <v>4.445601851851852E-2</v>
      </c>
      <c r="GY12">
        <v>208</v>
      </c>
      <c r="GZ12">
        <v>283</v>
      </c>
      <c r="HA12">
        <v>281</v>
      </c>
      <c r="HB12">
        <v>7</v>
      </c>
      <c r="HC12">
        <v>0</v>
      </c>
      <c r="HD12">
        <v>97.57</v>
      </c>
      <c r="HE12">
        <f t="shared" si="41"/>
        <v>276</v>
      </c>
      <c r="HF12">
        <v>320</v>
      </c>
      <c r="HG12" s="12">
        <f t="shared" si="42"/>
        <v>86.25</v>
      </c>
      <c r="HH12" t="s">
        <v>2372</v>
      </c>
      <c r="HI12" t="s">
        <v>2776</v>
      </c>
      <c r="HJ12" s="1">
        <v>0.45902777777777781</v>
      </c>
      <c r="HK12" s="1">
        <v>0.32440972222222225</v>
      </c>
      <c r="HL12" s="1">
        <v>0.1208449074074074</v>
      </c>
      <c r="HM12" s="1">
        <v>1.3773148148148147E-2</v>
      </c>
      <c r="HN12">
        <v>356</v>
      </c>
      <c r="HO12">
        <v>337</v>
      </c>
      <c r="HP12">
        <v>335</v>
      </c>
      <c r="HQ12">
        <v>2</v>
      </c>
      <c r="HR12">
        <v>0</v>
      </c>
      <c r="HS12">
        <v>0</v>
      </c>
      <c r="HT12">
        <v>0</v>
      </c>
      <c r="HU12">
        <v>99.41</v>
      </c>
      <c r="HV12">
        <f t="shared" si="75"/>
        <v>335</v>
      </c>
      <c r="HW12">
        <v>320</v>
      </c>
      <c r="HX12" s="12">
        <f t="shared" si="76"/>
        <v>104.6875</v>
      </c>
      <c r="HY12" t="s">
        <v>2372</v>
      </c>
      <c r="HZ12" t="s">
        <v>2776</v>
      </c>
      <c r="IA12" s="1">
        <v>0.3795486111111111</v>
      </c>
      <c r="IB12" s="1">
        <v>0.28403935185185186</v>
      </c>
      <c r="IC12" s="1">
        <v>7.3773148148148157E-2</v>
      </c>
      <c r="ID12" s="1">
        <v>2.1736111111111112E-2</v>
      </c>
      <c r="IE12">
        <v>144</v>
      </c>
      <c r="IF12">
        <v>342</v>
      </c>
      <c r="IG12">
        <v>349</v>
      </c>
      <c r="IH12">
        <v>3</v>
      </c>
      <c r="II12">
        <v>0</v>
      </c>
      <c r="IJ12">
        <v>0</v>
      </c>
      <c r="IK12">
        <v>0</v>
      </c>
      <c r="IL12">
        <v>99.15</v>
      </c>
      <c r="IM12">
        <f t="shared" si="43"/>
        <v>339</v>
      </c>
      <c r="IN12">
        <v>320</v>
      </c>
      <c r="IO12" s="12">
        <f t="shared" si="44"/>
        <v>105.9375</v>
      </c>
      <c r="IP12" t="s">
        <v>2372</v>
      </c>
      <c r="IQ12" t="s">
        <v>2776</v>
      </c>
      <c r="IR12" s="1">
        <v>0.40723379629629625</v>
      </c>
      <c r="IS12" s="1">
        <v>0.29726851851851849</v>
      </c>
      <c r="IT12" s="1">
        <v>6.7997685185185189E-2</v>
      </c>
      <c r="IU12" s="1">
        <v>4.1956018518518517E-2</v>
      </c>
      <c r="IV12">
        <v>89</v>
      </c>
      <c r="IW12" s="34">
        <v>339</v>
      </c>
      <c r="IX12" s="34">
        <v>337</v>
      </c>
      <c r="IY12" s="34">
        <v>3</v>
      </c>
      <c r="IZ12">
        <v>0</v>
      </c>
      <c r="JA12">
        <v>0</v>
      </c>
      <c r="JB12">
        <v>0</v>
      </c>
      <c r="JC12" s="12">
        <f t="shared" si="2"/>
        <v>99.115044247787608</v>
      </c>
      <c r="JD12">
        <f t="shared" si="3"/>
        <v>336</v>
      </c>
      <c r="JE12">
        <v>320</v>
      </c>
      <c r="JF12" s="12">
        <f t="shared" si="4"/>
        <v>105</v>
      </c>
      <c r="JG12" t="s">
        <v>2372</v>
      </c>
      <c r="JH12" t="s">
        <v>2776</v>
      </c>
      <c r="JI12" s="1">
        <v>0.37461805555555555</v>
      </c>
      <c r="JJ12" s="1">
        <v>0.31599537037037034</v>
      </c>
      <c r="JK12" s="1">
        <v>5.0740740740740746E-2</v>
      </c>
      <c r="JL12" s="1">
        <v>7.8819444444444432E-3</v>
      </c>
      <c r="JM12">
        <v>79</v>
      </c>
      <c r="JN12">
        <v>366</v>
      </c>
      <c r="JO12">
        <v>365</v>
      </c>
      <c r="JP12">
        <v>3</v>
      </c>
      <c r="JQ12">
        <v>0</v>
      </c>
      <c r="JR12">
        <v>0</v>
      </c>
      <c r="JS12">
        <v>0</v>
      </c>
      <c r="JT12">
        <v>99.18</v>
      </c>
      <c r="JU12">
        <f t="shared" si="5"/>
        <v>363</v>
      </c>
      <c r="JV12">
        <v>320</v>
      </c>
      <c r="JW12" s="12">
        <f t="shared" si="6"/>
        <v>113.43749999999999</v>
      </c>
      <c r="JX12" t="s">
        <v>2372</v>
      </c>
      <c r="JY12" s="1">
        <v>0</v>
      </c>
      <c r="JZ12" s="1">
        <v>0</v>
      </c>
      <c r="KA12" s="1">
        <v>0</v>
      </c>
      <c r="KB12" s="1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K12">
        <f t="shared" si="45"/>
        <v>0</v>
      </c>
      <c r="KL12" t="s">
        <v>2372</v>
      </c>
      <c r="KM12" s="1">
        <v>0</v>
      </c>
      <c r="KN12" s="1">
        <v>0</v>
      </c>
      <c r="KO12" s="1">
        <v>0</v>
      </c>
      <c r="KP12" s="1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Y12">
        <f t="shared" si="46"/>
        <v>0</v>
      </c>
      <c r="KZ12" t="s">
        <v>2372</v>
      </c>
      <c r="LA12" t="s">
        <v>2776</v>
      </c>
      <c r="LB12" t="s">
        <v>2690</v>
      </c>
      <c r="LC12" s="12">
        <f t="shared" si="7"/>
        <v>98.885008849557522</v>
      </c>
      <c r="LD12">
        <f t="shared" si="8"/>
        <v>876</v>
      </c>
      <c r="LE12">
        <f t="shared" si="9"/>
        <v>1649</v>
      </c>
      <c r="LF12">
        <f t="shared" si="77"/>
        <v>1600</v>
      </c>
      <c r="LG12" s="12">
        <f t="shared" si="78"/>
        <v>103.06249999999999</v>
      </c>
      <c r="LH12">
        <f t="shared" si="79"/>
        <v>-49</v>
      </c>
      <c r="LI12" s="10">
        <f>SUM(GV12,HK12,IB12,IS12,JJ12,JZ12,KN12)</f>
        <v>1.5417013888888889</v>
      </c>
      <c r="LJ12" t="s">
        <v>2372</v>
      </c>
      <c r="LK12" t="s">
        <v>2776</v>
      </c>
      <c r="LL12" s="1">
        <v>0.2854976851851852</v>
      </c>
      <c r="LM12" s="1">
        <v>0.22686342592592593</v>
      </c>
      <c r="LN12" s="1">
        <v>4.6307870370370374E-2</v>
      </c>
      <c r="LO12" s="1">
        <v>1.2326388888888888E-2</v>
      </c>
      <c r="LP12">
        <v>55</v>
      </c>
      <c r="LQ12">
        <v>360</v>
      </c>
      <c r="LR12">
        <v>355</v>
      </c>
      <c r="LS12">
        <v>10</v>
      </c>
      <c r="LT12">
        <v>0</v>
      </c>
      <c r="LU12">
        <v>0</v>
      </c>
      <c r="LV12">
        <v>0</v>
      </c>
      <c r="LW12">
        <v>97.26</v>
      </c>
      <c r="LX12">
        <f t="shared" si="47"/>
        <v>350</v>
      </c>
      <c r="LY12">
        <v>320</v>
      </c>
      <c r="MA12" t="s">
        <v>2372</v>
      </c>
      <c r="MB12" t="s">
        <v>2776</v>
      </c>
      <c r="MC12" s="1">
        <v>0.40432870370370372</v>
      </c>
      <c r="MD12" s="1">
        <v>0.31003472222222223</v>
      </c>
      <c r="ME12" s="1">
        <v>6.7384259259259269E-2</v>
      </c>
      <c r="MF12" s="1">
        <v>2.6886574074074077E-2</v>
      </c>
      <c r="MG12">
        <v>265</v>
      </c>
      <c r="MH12">
        <v>340</v>
      </c>
      <c r="MI12">
        <v>307</v>
      </c>
      <c r="MJ12">
        <v>7</v>
      </c>
      <c r="MK12">
        <v>0</v>
      </c>
      <c r="ML12">
        <v>0</v>
      </c>
      <c r="MM12">
        <v>0</v>
      </c>
      <c r="MN12">
        <v>97.77</v>
      </c>
      <c r="MO12">
        <f t="shared" si="48"/>
        <v>333</v>
      </c>
      <c r="MP12">
        <v>320</v>
      </c>
      <c r="MR12" t="s">
        <v>2372</v>
      </c>
      <c r="MS12" t="s">
        <v>2776</v>
      </c>
      <c r="MT12" s="1">
        <v>0.52068287037037042</v>
      </c>
      <c r="MU12" s="1">
        <v>0.31520833333333331</v>
      </c>
      <c r="MV12" s="1">
        <v>0.19164351851851849</v>
      </c>
      <c r="MW12" s="1">
        <v>1.3819444444444445E-2</v>
      </c>
      <c r="MX12">
        <v>132</v>
      </c>
      <c r="MY12">
        <v>367</v>
      </c>
      <c r="MZ12">
        <v>370</v>
      </c>
      <c r="NA12">
        <v>11</v>
      </c>
      <c r="NB12">
        <v>0</v>
      </c>
      <c r="NC12">
        <v>0</v>
      </c>
      <c r="ND12">
        <v>0</v>
      </c>
      <c r="NE12">
        <v>97.11</v>
      </c>
      <c r="NF12">
        <f t="shared" si="49"/>
        <v>356</v>
      </c>
      <c r="NG12">
        <v>320</v>
      </c>
      <c r="NI12" t="s">
        <v>2372</v>
      </c>
      <c r="NJ12" t="s">
        <v>2776</v>
      </c>
      <c r="NK12" s="1">
        <v>0.40067129629629633</v>
      </c>
      <c r="NL12" s="1">
        <v>0.31778935185185186</v>
      </c>
      <c r="NM12" s="1">
        <v>5.0081018518518518E-2</v>
      </c>
      <c r="NN12" s="1">
        <v>3.2789351851851854E-2</v>
      </c>
      <c r="NO12">
        <v>417</v>
      </c>
      <c r="NP12">
        <v>216</v>
      </c>
      <c r="NQ12">
        <v>235</v>
      </c>
      <c r="NR12">
        <v>2</v>
      </c>
      <c r="NS12">
        <v>0</v>
      </c>
      <c r="NT12">
        <v>0</v>
      </c>
      <c r="NU12">
        <v>0</v>
      </c>
      <c r="NV12">
        <v>99.16</v>
      </c>
      <c r="NW12">
        <f t="shared" si="50"/>
        <v>214</v>
      </c>
      <c r="NX12">
        <v>320</v>
      </c>
      <c r="NZ12" t="s">
        <v>2372</v>
      </c>
      <c r="OA12" t="s">
        <v>2776</v>
      </c>
      <c r="OB12" s="1">
        <v>0.43636574074074069</v>
      </c>
      <c r="OC12" s="1">
        <v>0.36979166666666669</v>
      </c>
      <c r="OD12" s="1">
        <v>3.3032407407407406E-2</v>
      </c>
      <c r="OE12" s="1">
        <v>3.3530092592592591E-2</v>
      </c>
      <c r="OF12">
        <v>367</v>
      </c>
      <c r="OG12">
        <v>418</v>
      </c>
      <c r="OH12">
        <v>410</v>
      </c>
      <c r="OI12">
        <v>11</v>
      </c>
      <c r="OJ12">
        <v>0</v>
      </c>
      <c r="OK12">
        <v>0</v>
      </c>
      <c r="OL12">
        <v>0</v>
      </c>
      <c r="OM12">
        <v>97.39</v>
      </c>
      <c r="ON12">
        <f t="shared" si="51"/>
        <v>407</v>
      </c>
      <c r="OO12">
        <v>320</v>
      </c>
      <c r="OQ12" t="s">
        <v>2372</v>
      </c>
      <c r="OR12" s="1">
        <v>0</v>
      </c>
      <c r="OS12" s="1">
        <v>0</v>
      </c>
      <c r="OT12" s="1">
        <v>0</v>
      </c>
      <c r="OU12" s="1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f t="shared" si="52"/>
        <v>0</v>
      </c>
      <c r="PE12" t="s">
        <v>2372</v>
      </c>
      <c r="PF12" s="1">
        <v>0</v>
      </c>
      <c r="PG12" s="1">
        <v>0</v>
      </c>
      <c r="PH12" s="1">
        <v>0</v>
      </c>
      <c r="PI12" s="1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f t="shared" si="53"/>
        <v>0</v>
      </c>
      <c r="PS12" t="s">
        <v>2372</v>
      </c>
      <c r="PT12" t="s">
        <v>2776</v>
      </c>
      <c r="PU12" t="s">
        <v>2690</v>
      </c>
      <c r="PV12" s="10">
        <v>1.6112037037037037</v>
      </c>
      <c r="PW12" s="28">
        <f t="shared" si="54"/>
        <v>1.5396875000000001</v>
      </c>
      <c r="PX12" s="1">
        <v>0.35543981481481479</v>
      </c>
      <c r="PY12" s="1">
        <v>8.5833333333333331E-2</v>
      </c>
      <c r="PZ12">
        <f t="shared" si="11"/>
        <v>1236</v>
      </c>
      <c r="QA12">
        <v>1283</v>
      </c>
      <c r="QB12">
        <v>1267</v>
      </c>
      <c r="QC12">
        <v>30</v>
      </c>
      <c r="QD12">
        <v>0</v>
      </c>
      <c r="QE12">
        <v>0</v>
      </c>
      <c r="QF12">
        <v>0</v>
      </c>
      <c r="QG12">
        <v>97.69</v>
      </c>
      <c r="QH12">
        <f t="shared" si="55"/>
        <v>1660</v>
      </c>
      <c r="QI12">
        <f t="shared" si="12"/>
        <v>1600</v>
      </c>
      <c r="QJ12" s="12">
        <f t="shared" si="56"/>
        <v>103.75000000000001</v>
      </c>
      <c r="QK12">
        <f t="shared" si="57"/>
        <v>-60</v>
      </c>
      <c r="QL12" t="s">
        <v>2372</v>
      </c>
      <c r="QM12" t="s">
        <v>2776</v>
      </c>
      <c r="QN12" s="1">
        <v>0.33384259259259258</v>
      </c>
      <c r="QO12" s="1">
        <v>0.29010416666666666</v>
      </c>
      <c r="QP12" s="1">
        <v>1.8483796296296297E-2</v>
      </c>
      <c r="QQ12" s="1">
        <v>2.5243055555555557E-2</v>
      </c>
      <c r="QR12">
        <v>94</v>
      </c>
      <c r="QS12">
        <v>374</v>
      </c>
      <c r="QT12">
        <v>369</v>
      </c>
      <c r="QU12">
        <v>10</v>
      </c>
      <c r="QV12">
        <v>0</v>
      </c>
      <c r="QW12">
        <v>0</v>
      </c>
      <c r="QX12">
        <v>0</v>
      </c>
      <c r="QY12">
        <v>97.36</v>
      </c>
      <c r="QZ12">
        <f t="shared" si="58"/>
        <v>364</v>
      </c>
      <c r="RA12">
        <v>320</v>
      </c>
      <c r="RB12" s="12">
        <f t="shared" si="59"/>
        <v>113.75</v>
      </c>
      <c r="RC12" t="s">
        <v>2372</v>
      </c>
      <c r="RD12" t="s">
        <v>2776</v>
      </c>
      <c r="RE12" s="1">
        <v>0.27329861111111109</v>
      </c>
      <c r="RF12" s="1">
        <v>0.2419675925925926</v>
      </c>
      <c r="RG12" s="1">
        <v>2.6932870370370371E-2</v>
      </c>
      <c r="RH12" s="1">
        <v>4.386574074074074E-3</v>
      </c>
      <c r="RI12">
        <v>85</v>
      </c>
      <c r="RJ12">
        <v>342</v>
      </c>
      <c r="RK12">
        <v>336</v>
      </c>
      <c r="RL12">
        <v>9</v>
      </c>
      <c r="RM12">
        <v>0</v>
      </c>
      <c r="RN12">
        <v>0</v>
      </c>
      <c r="RO12">
        <v>0</v>
      </c>
      <c r="RP12">
        <v>97.39</v>
      </c>
      <c r="RQ12">
        <f t="shared" si="60"/>
        <v>333</v>
      </c>
      <c r="RR12">
        <v>320</v>
      </c>
      <c r="RS12" s="12">
        <f t="shared" si="61"/>
        <v>104.06249999999999</v>
      </c>
      <c r="RT12" t="s">
        <v>2372</v>
      </c>
      <c r="RU12" t="s">
        <v>2776</v>
      </c>
      <c r="RV12" s="1">
        <v>0.3586226851851852</v>
      </c>
      <c r="RW12" s="1">
        <v>0.2116550925925926</v>
      </c>
      <c r="RX12" s="1">
        <v>7.0532407407407405E-2</v>
      </c>
      <c r="RY12" s="1">
        <v>7.6423611111111109E-2</v>
      </c>
      <c r="RZ12">
        <v>192</v>
      </c>
      <c r="SA12">
        <v>338</v>
      </c>
      <c r="SB12">
        <v>321</v>
      </c>
      <c r="SC12">
        <v>3</v>
      </c>
      <c r="SD12">
        <v>0</v>
      </c>
      <c r="SE12">
        <v>0</v>
      </c>
      <c r="SF12">
        <v>0</v>
      </c>
      <c r="SG12">
        <v>99.07</v>
      </c>
      <c r="SH12">
        <f t="shared" si="13"/>
        <v>335</v>
      </c>
      <c r="SI12">
        <v>320</v>
      </c>
      <c r="SJ12" s="12">
        <f t="shared" si="62"/>
        <v>104.6875</v>
      </c>
      <c r="SK12" t="s">
        <v>2372</v>
      </c>
      <c r="SL12" s="1">
        <v>0</v>
      </c>
      <c r="SM12" s="1">
        <v>0</v>
      </c>
      <c r="SN12" s="1">
        <v>0</v>
      </c>
      <c r="SO12" s="1">
        <v>0</v>
      </c>
      <c r="SP12">
        <v>0</v>
      </c>
      <c r="SQ12">
        <v>0</v>
      </c>
      <c r="SR12">
        <v>16</v>
      </c>
      <c r="SS12">
        <v>0</v>
      </c>
      <c r="ST12">
        <v>0</v>
      </c>
      <c r="SU12">
        <v>0</v>
      </c>
      <c r="SV12">
        <v>0</v>
      </c>
      <c r="SW12">
        <v>100</v>
      </c>
      <c r="SX12">
        <f t="shared" si="14"/>
        <v>0</v>
      </c>
      <c r="SZ12" s="12"/>
      <c r="TA12" t="s">
        <v>2372</v>
      </c>
      <c r="TB12" s="1">
        <v>0.30391203703703701</v>
      </c>
      <c r="TC12" s="1">
        <v>0.16153935185185184</v>
      </c>
      <c r="TD12" s="1">
        <v>5.6192129629629634E-2</v>
      </c>
      <c r="TE12" s="1">
        <v>8.6168981481481485E-2</v>
      </c>
      <c r="TF12">
        <v>449</v>
      </c>
      <c r="TG12">
        <v>153</v>
      </c>
      <c r="TH12">
        <v>152</v>
      </c>
      <c r="TI12">
        <v>1</v>
      </c>
      <c r="TJ12">
        <v>0</v>
      </c>
      <c r="TK12">
        <v>0</v>
      </c>
      <c r="TL12">
        <v>0</v>
      </c>
      <c r="TM12">
        <v>99.35</v>
      </c>
      <c r="TN12">
        <f t="shared" si="63"/>
        <v>152</v>
      </c>
      <c r="TO12">
        <v>320</v>
      </c>
      <c r="TP12" s="12">
        <f t="shared" si="87"/>
        <v>47.5</v>
      </c>
      <c r="TQ12" s="1">
        <v>0</v>
      </c>
      <c r="TR12" s="1">
        <v>0</v>
      </c>
      <c r="TS12" s="1">
        <v>0</v>
      </c>
      <c r="TT12" s="1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C12">
        <f t="shared" si="15"/>
        <v>0</v>
      </c>
      <c r="UD12" s="1">
        <v>0</v>
      </c>
      <c r="UE12" s="1">
        <v>0</v>
      </c>
      <c r="UF12" s="1">
        <v>0</v>
      </c>
      <c r="UG12" s="1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P12">
        <f t="shared" si="16"/>
        <v>0</v>
      </c>
      <c r="UQ12" t="s">
        <v>2372</v>
      </c>
      <c r="UR12" t="s">
        <v>2776</v>
      </c>
      <c r="US12" t="s">
        <v>2690</v>
      </c>
      <c r="UT12">
        <f t="shared" si="80"/>
        <v>1280</v>
      </c>
      <c r="UU12">
        <f t="shared" si="81"/>
        <v>820</v>
      </c>
      <c r="UV12">
        <f t="shared" si="82"/>
        <v>1184</v>
      </c>
      <c r="UW12" s="12">
        <f t="shared" si="83"/>
        <v>92.5</v>
      </c>
      <c r="UX12" s="12">
        <f t="shared" si="84"/>
        <v>98.633999999999986</v>
      </c>
      <c r="UY12" s="28">
        <f t="shared" si="65"/>
        <v>0.9052662037037037</v>
      </c>
      <c r="UZ12" s="1">
        <f>UY12/5</f>
        <v>0.18105324074074075</v>
      </c>
      <c r="VA12" s="45">
        <f>UU12/4</f>
        <v>205</v>
      </c>
      <c r="VB12" s="45">
        <f>(RZ12+SP12+TF12+TU12+UH12)/2</f>
        <v>320.5</v>
      </c>
    </row>
    <row r="13" spans="1:574">
      <c r="A13" t="s">
        <v>2374</v>
      </c>
      <c r="B13" s="10">
        <v>0.51793981481481477</v>
      </c>
      <c r="C13" s="10">
        <v>0.36971064814814819</v>
      </c>
      <c r="D13" s="47">
        <v>9.0810185185185188E-2</v>
      </c>
      <c r="E13" s="47">
        <v>5.7395833333333333E-2</v>
      </c>
      <c r="F13" s="44">
        <v>583</v>
      </c>
      <c r="G13" s="44">
        <v>232</v>
      </c>
      <c r="H13" s="44">
        <v>206</v>
      </c>
      <c r="I13" s="44">
        <v>18</v>
      </c>
      <c r="J13" s="44">
        <v>0</v>
      </c>
      <c r="K13" s="44">
        <v>91.96</v>
      </c>
      <c r="L13" s="9">
        <v>320</v>
      </c>
      <c r="M13" s="9">
        <f t="shared" si="17"/>
        <v>214</v>
      </c>
      <c r="N13" s="11">
        <f t="shared" si="18"/>
        <v>66.875</v>
      </c>
      <c r="O13" t="s">
        <v>2374</v>
      </c>
      <c r="P13" s="10">
        <v>0.53716435185185185</v>
      </c>
      <c r="Q13" s="10">
        <v>0.41690972222222222</v>
      </c>
      <c r="R13" s="10">
        <v>6.1122685185185183E-2</v>
      </c>
      <c r="S13" s="10">
        <v>5.9131944444444445E-2</v>
      </c>
      <c r="T13">
        <v>178</v>
      </c>
      <c r="U13">
        <v>271</v>
      </c>
      <c r="V13">
        <v>282</v>
      </c>
      <c r="W13">
        <v>16</v>
      </c>
      <c r="X13">
        <v>0</v>
      </c>
      <c r="Y13">
        <v>94.63</v>
      </c>
      <c r="Z13" s="9">
        <v>320</v>
      </c>
      <c r="AA13">
        <f t="shared" si="19"/>
        <v>255</v>
      </c>
      <c r="AB13" s="12">
        <f t="shared" si="20"/>
        <v>79.6875</v>
      </c>
      <c r="AC13" t="s">
        <v>2374</v>
      </c>
      <c r="AD13" s="10">
        <v>0.36319444444444443</v>
      </c>
      <c r="AE13" s="10">
        <v>0.20025462962962962</v>
      </c>
      <c r="AF13" s="46">
        <v>3.9432870370370368E-2</v>
      </c>
      <c r="AG13" s="46">
        <v>0.12349537037037038</v>
      </c>
      <c r="AH13" s="9">
        <v>165</v>
      </c>
      <c r="AI13" s="44">
        <v>280</v>
      </c>
      <c r="AJ13" s="44">
        <v>181</v>
      </c>
      <c r="AK13" s="9">
        <v>3</v>
      </c>
      <c r="AL13" s="9">
        <v>0</v>
      </c>
      <c r="AM13" s="44">
        <v>98.24</v>
      </c>
      <c r="AN13" s="9">
        <v>320</v>
      </c>
      <c r="AO13">
        <f t="shared" si="21"/>
        <v>277</v>
      </c>
      <c r="AP13" s="12">
        <f t="shared" si="22"/>
        <v>86.5625</v>
      </c>
      <c r="AQ13" t="s">
        <v>2374</v>
      </c>
      <c r="AR13" s="10">
        <v>0</v>
      </c>
      <c r="AS13" s="10">
        <v>0</v>
      </c>
      <c r="AT13" s="10">
        <v>0</v>
      </c>
      <c r="AU13" s="10">
        <v>0</v>
      </c>
      <c r="AV13">
        <v>0</v>
      </c>
      <c r="AW13">
        <v>0</v>
      </c>
      <c r="AX13">
        <v>110</v>
      </c>
      <c r="AY13">
        <v>0</v>
      </c>
      <c r="AZ13">
        <v>0</v>
      </c>
      <c r="BA13">
        <v>100</v>
      </c>
      <c r="BB13" s="9"/>
      <c r="BC13" s="106"/>
      <c r="BD13" s="27"/>
      <c r="BE13" s="106" t="s">
        <v>2374</v>
      </c>
      <c r="BF13" s="48">
        <v>0</v>
      </c>
      <c r="BG13" s="48">
        <v>0</v>
      </c>
      <c r="BH13" s="10">
        <v>0</v>
      </c>
      <c r="BI13" s="10">
        <v>0</v>
      </c>
      <c r="BJ13" s="45">
        <v>0</v>
      </c>
      <c r="BK13">
        <v>0</v>
      </c>
      <c r="BL13">
        <v>0</v>
      </c>
      <c r="BM13">
        <v>0</v>
      </c>
      <c r="BN13">
        <v>0</v>
      </c>
      <c r="BP13" s="9"/>
      <c r="BQ13">
        <f t="shared" si="25"/>
        <v>0</v>
      </c>
      <c r="BR13" s="12" t="e">
        <f t="shared" si="26"/>
        <v>#DIV/0!</v>
      </c>
      <c r="BS13" t="s">
        <v>2374</v>
      </c>
      <c r="BT13" s="10">
        <v>0</v>
      </c>
      <c r="BU13" s="10">
        <v>0</v>
      </c>
      <c r="BV13" s="10">
        <v>0</v>
      </c>
      <c r="BW13" s="10">
        <v>0</v>
      </c>
      <c r="BX13">
        <v>0</v>
      </c>
      <c r="BY13">
        <v>0</v>
      </c>
      <c r="BZ13">
        <v>0</v>
      </c>
      <c r="CA13">
        <v>0</v>
      </c>
      <c r="CB13">
        <v>0</v>
      </c>
      <c r="CE13">
        <f t="shared" si="70"/>
        <v>4</v>
      </c>
      <c r="CG13" t="s">
        <v>2374</v>
      </c>
      <c r="CH13" s="10">
        <v>0.12878472222222223</v>
      </c>
      <c r="CI13" s="10">
        <v>3.9432870370370368E-2</v>
      </c>
      <c r="CJ13" s="10">
        <v>2.0381944444444446E-2</v>
      </c>
      <c r="CK13" s="10">
        <v>6.895833333333333E-2</v>
      </c>
      <c r="CL13">
        <v>59</v>
      </c>
      <c r="CM13">
        <v>44</v>
      </c>
      <c r="CN13">
        <v>41</v>
      </c>
      <c r="CO13">
        <v>6</v>
      </c>
      <c r="CP13">
        <v>0</v>
      </c>
      <c r="CQ13">
        <v>87.23</v>
      </c>
      <c r="CS13">
        <f t="shared" si="66"/>
        <v>38</v>
      </c>
      <c r="CU13" t="s">
        <v>2374</v>
      </c>
      <c r="CV13" t="s">
        <v>2776</v>
      </c>
      <c r="CW13" t="s">
        <v>2690</v>
      </c>
      <c r="CX13" s="9">
        <f t="shared" si="27"/>
        <v>960</v>
      </c>
      <c r="CY13" s="45">
        <f t="shared" si="28"/>
        <v>985</v>
      </c>
      <c r="CZ13">
        <f t="shared" si="29"/>
        <v>788</v>
      </c>
      <c r="DA13" s="12">
        <f t="shared" si="30"/>
        <v>82.083333333333329</v>
      </c>
      <c r="DB13" s="12">
        <f t="shared" si="31"/>
        <v>96.207499999999996</v>
      </c>
      <c r="DC13" s="10">
        <f t="shared" si="32"/>
        <v>1.0263078703703705</v>
      </c>
      <c r="DE13" t="s">
        <v>2374</v>
      </c>
      <c r="DF13" s="34">
        <v>358</v>
      </c>
      <c r="DG13" s="34">
        <v>332</v>
      </c>
      <c r="DH13" s="34">
        <v>7</v>
      </c>
      <c r="DI13" s="34">
        <v>276</v>
      </c>
      <c r="DJ13" s="34">
        <v>8</v>
      </c>
      <c r="DK13">
        <f t="shared" si="88"/>
        <v>324</v>
      </c>
      <c r="DL13">
        <v>320</v>
      </c>
      <c r="DM13" s="45">
        <f t="shared" si="89"/>
        <v>101.25</v>
      </c>
      <c r="DN13" t="s">
        <v>2374</v>
      </c>
      <c r="DO13" s="34">
        <v>131</v>
      </c>
      <c r="DP13" s="34">
        <v>319</v>
      </c>
      <c r="DQ13" s="34">
        <v>6</v>
      </c>
      <c r="DR13" s="34">
        <v>198</v>
      </c>
      <c r="DS13" s="34">
        <v>1</v>
      </c>
      <c r="DT13">
        <f t="shared" si="67"/>
        <v>318</v>
      </c>
      <c r="DU13">
        <v>320</v>
      </c>
      <c r="DV13" s="45">
        <f t="shared" si="68"/>
        <v>99.375</v>
      </c>
      <c r="DW13" s="34" t="s">
        <v>2374</v>
      </c>
      <c r="DX13" s="35">
        <v>0.45373842592592589</v>
      </c>
      <c r="DY13" s="35">
        <v>0.32282407407407404</v>
      </c>
      <c r="DZ13" s="35">
        <v>7.8009259259259256E-3</v>
      </c>
      <c r="EA13" s="35">
        <v>0.12309027777777777</v>
      </c>
      <c r="EB13" s="34">
        <v>493</v>
      </c>
      <c r="EC13">
        <v>264</v>
      </c>
      <c r="ED13">
        <v>453</v>
      </c>
      <c r="EE13">
        <v>6</v>
      </c>
      <c r="EF13">
        <v>0</v>
      </c>
      <c r="EG13">
        <v>98.69</v>
      </c>
      <c r="EH13">
        <f t="shared" si="36"/>
        <v>258</v>
      </c>
      <c r="EI13">
        <v>320</v>
      </c>
      <c r="EK13" s="4" t="s">
        <v>2374</v>
      </c>
      <c r="EL13" s="8">
        <v>0.29586805555555556</v>
      </c>
      <c r="EM13" s="8">
        <v>0.21634259259259259</v>
      </c>
      <c r="EN13" s="67">
        <v>2.5833333333333333E-2</v>
      </c>
      <c r="EO13" s="67">
        <v>5.3680555555555558E-2</v>
      </c>
      <c r="EP13" s="44">
        <v>202</v>
      </c>
      <c r="EQ13" s="44">
        <v>365</v>
      </c>
      <c r="ER13" s="44">
        <v>331</v>
      </c>
      <c r="ES13" s="44">
        <v>14</v>
      </c>
      <c r="ET13" s="44">
        <v>0</v>
      </c>
      <c r="EU13" s="44">
        <v>0</v>
      </c>
      <c r="EV13">
        <f t="shared" si="71"/>
        <v>351</v>
      </c>
      <c r="EW13">
        <v>320</v>
      </c>
      <c r="EX13" s="12">
        <f t="shared" si="85"/>
        <v>109.6875</v>
      </c>
      <c r="EY13" t="s">
        <v>2374</v>
      </c>
      <c r="EZ13" s="1">
        <v>0</v>
      </c>
      <c r="FA13" s="1">
        <v>0</v>
      </c>
      <c r="FB13" s="1">
        <v>0</v>
      </c>
      <c r="FC13" s="1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f t="shared" si="72"/>
        <v>0</v>
      </c>
      <c r="FK13" t="s">
        <v>2374</v>
      </c>
      <c r="FL13" s="1">
        <v>0</v>
      </c>
      <c r="FM13" s="1">
        <v>0</v>
      </c>
      <c r="FN13" s="1">
        <v>0</v>
      </c>
      <c r="FO13" s="1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f t="shared" si="73"/>
        <v>0</v>
      </c>
      <c r="FW13" t="s">
        <v>2374</v>
      </c>
      <c r="FX13" s="1">
        <v>0</v>
      </c>
      <c r="FY13" s="1">
        <v>0</v>
      </c>
      <c r="FZ13" s="1">
        <v>0</v>
      </c>
      <c r="GA13" s="1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f t="shared" si="74"/>
        <v>0</v>
      </c>
      <c r="GI13" s="34" t="s">
        <v>2374</v>
      </c>
      <c r="GJ13" t="s">
        <v>2776</v>
      </c>
      <c r="GK13" t="s">
        <v>2690</v>
      </c>
      <c r="GL13">
        <f t="shared" si="37"/>
        <v>1280</v>
      </c>
      <c r="GM13">
        <f t="shared" si="38"/>
        <v>1184</v>
      </c>
      <c r="GN13">
        <f t="shared" si="39"/>
        <v>1251</v>
      </c>
      <c r="GO13" s="12">
        <f t="shared" si="69"/>
        <v>97.734375</v>
      </c>
      <c r="GP13" s="66">
        <v>1.1981597222222222</v>
      </c>
      <c r="GQ13" s="1">
        <f t="shared" si="40"/>
        <v>0.29953993055555556</v>
      </c>
      <c r="GS13" t="s">
        <v>2374</v>
      </c>
      <c r="GT13" t="s">
        <v>2776</v>
      </c>
      <c r="GU13" s="1">
        <v>0.32339120370370372</v>
      </c>
      <c r="GV13" s="1">
        <v>0.26037037037037036</v>
      </c>
      <c r="GW13" s="1">
        <v>1.03125E-2</v>
      </c>
      <c r="GX13" s="1">
        <v>5.2708333333333336E-2</v>
      </c>
      <c r="GY13">
        <v>384</v>
      </c>
      <c r="GZ13">
        <v>269</v>
      </c>
      <c r="HA13">
        <v>264</v>
      </c>
      <c r="HB13">
        <v>11</v>
      </c>
      <c r="HC13">
        <v>0</v>
      </c>
      <c r="HD13">
        <v>96</v>
      </c>
      <c r="HE13">
        <f t="shared" si="41"/>
        <v>258</v>
      </c>
      <c r="HF13">
        <v>320</v>
      </c>
      <c r="HG13" s="12">
        <f t="shared" si="42"/>
        <v>80.625</v>
      </c>
      <c r="HH13" t="s">
        <v>2374</v>
      </c>
      <c r="HI13" t="s">
        <v>2776</v>
      </c>
      <c r="HJ13" s="1">
        <v>0.34212962962962962</v>
      </c>
      <c r="HK13" s="1">
        <v>0.26048611111111114</v>
      </c>
      <c r="HL13" s="1">
        <v>4.5254629629629629E-3</v>
      </c>
      <c r="HM13" s="1">
        <v>7.7106481481481484E-2</v>
      </c>
      <c r="HN13">
        <v>418</v>
      </c>
      <c r="HO13">
        <v>312</v>
      </c>
      <c r="HP13">
        <v>307</v>
      </c>
      <c r="HQ13">
        <v>14</v>
      </c>
      <c r="HR13">
        <v>0</v>
      </c>
      <c r="HS13">
        <v>0</v>
      </c>
      <c r="HT13">
        <v>0</v>
      </c>
      <c r="HU13">
        <v>95.64</v>
      </c>
      <c r="HV13">
        <f t="shared" si="75"/>
        <v>298</v>
      </c>
      <c r="HW13">
        <v>320</v>
      </c>
      <c r="HX13" s="12">
        <f t="shared" si="76"/>
        <v>93.125</v>
      </c>
      <c r="HY13" t="s">
        <v>2374</v>
      </c>
      <c r="HZ13" t="s">
        <v>2776</v>
      </c>
      <c r="IA13" s="1">
        <v>0.18239583333333334</v>
      </c>
      <c r="IB13" s="1">
        <v>0.15716435185185185</v>
      </c>
      <c r="IC13" s="1">
        <v>4.6527777777777774E-3</v>
      </c>
      <c r="ID13" s="1">
        <v>2.056712962962963E-2</v>
      </c>
      <c r="IE13">
        <v>45</v>
      </c>
      <c r="IF13">
        <v>333</v>
      </c>
      <c r="IG13">
        <v>332</v>
      </c>
      <c r="IH13">
        <v>4</v>
      </c>
      <c r="II13">
        <v>0</v>
      </c>
      <c r="IJ13">
        <v>0</v>
      </c>
      <c r="IK13">
        <v>0</v>
      </c>
      <c r="IL13">
        <v>98.81</v>
      </c>
      <c r="IM13">
        <f t="shared" si="43"/>
        <v>329</v>
      </c>
      <c r="IN13">
        <v>320</v>
      </c>
      <c r="IO13" s="12">
        <f t="shared" si="44"/>
        <v>102.8125</v>
      </c>
      <c r="IP13" t="s">
        <v>2374</v>
      </c>
      <c r="IQ13" t="s">
        <v>2776</v>
      </c>
      <c r="IR13" s="1">
        <v>0.53969907407407403</v>
      </c>
      <c r="IS13" s="1">
        <v>0.43093749999999997</v>
      </c>
      <c r="IT13" s="1">
        <v>7.4189814814814813E-3</v>
      </c>
      <c r="IU13" s="1">
        <v>0.1013425925925926</v>
      </c>
      <c r="IV13">
        <v>327</v>
      </c>
      <c r="IW13" s="34">
        <v>336</v>
      </c>
      <c r="IX13" s="34">
        <v>167</v>
      </c>
      <c r="IY13" s="34">
        <v>4</v>
      </c>
      <c r="IZ13">
        <v>0</v>
      </c>
      <c r="JA13">
        <v>0</v>
      </c>
      <c r="JB13">
        <v>0</v>
      </c>
      <c r="JC13" s="12">
        <f t="shared" si="2"/>
        <v>98.80952380952381</v>
      </c>
      <c r="JD13">
        <f>IW13-IY13</f>
        <v>332</v>
      </c>
      <c r="JE13">
        <v>320</v>
      </c>
      <c r="JF13" s="12">
        <f t="shared" si="4"/>
        <v>103.75000000000001</v>
      </c>
      <c r="JG13" t="s">
        <v>2374</v>
      </c>
      <c r="JH13" t="s">
        <v>2776</v>
      </c>
      <c r="JI13" s="1">
        <v>0.23825231481481482</v>
      </c>
      <c r="JJ13" s="1">
        <v>0.16194444444444445</v>
      </c>
      <c r="JK13" s="1">
        <v>2.5138888888888891E-2</v>
      </c>
      <c r="JL13" s="1">
        <v>5.1145833333333335E-2</v>
      </c>
      <c r="JM13">
        <v>61</v>
      </c>
      <c r="JN13">
        <v>345</v>
      </c>
      <c r="JO13">
        <v>501</v>
      </c>
      <c r="JP13">
        <v>21</v>
      </c>
      <c r="JQ13">
        <v>0</v>
      </c>
      <c r="JR13">
        <v>0</v>
      </c>
      <c r="JS13">
        <v>0</v>
      </c>
      <c r="JT13">
        <v>95.98</v>
      </c>
      <c r="JU13">
        <f t="shared" si="5"/>
        <v>324</v>
      </c>
      <c r="JV13">
        <v>320</v>
      </c>
      <c r="JW13" s="12">
        <f t="shared" si="6"/>
        <v>101.25</v>
      </c>
      <c r="JX13" t="s">
        <v>2374</v>
      </c>
      <c r="JY13" s="1">
        <v>0</v>
      </c>
      <c r="JZ13" s="1">
        <v>0</v>
      </c>
      <c r="KA13" s="1">
        <v>0</v>
      </c>
      <c r="KB13" s="1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K13">
        <f t="shared" si="45"/>
        <v>0</v>
      </c>
      <c r="KL13" t="s">
        <v>2374</v>
      </c>
      <c r="KM13" s="1">
        <v>0</v>
      </c>
      <c r="KN13" s="1">
        <v>0</v>
      </c>
      <c r="KO13" s="1">
        <v>0</v>
      </c>
      <c r="KP13" s="1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Y13">
        <f t="shared" si="46"/>
        <v>0</v>
      </c>
      <c r="KZ13" t="s">
        <v>2374</v>
      </c>
      <c r="LA13" t="s">
        <v>2776</v>
      </c>
      <c r="LB13" t="s">
        <v>2690</v>
      </c>
      <c r="LC13" s="12">
        <f t="shared" si="7"/>
        <v>97.047904761904761</v>
      </c>
      <c r="LD13">
        <f t="shared" si="8"/>
        <v>1235</v>
      </c>
      <c r="LE13">
        <f t="shared" si="9"/>
        <v>1541</v>
      </c>
      <c r="LF13">
        <f t="shared" si="77"/>
        <v>1600</v>
      </c>
      <c r="LG13" s="12">
        <f t="shared" si="78"/>
        <v>96.3125</v>
      </c>
      <c r="LH13">
        <f t="shared" si="79"/>
        <v>59</v>
      </c>
      <c r="LI13" s="10">
        <f t="shared" si="10"/>
        <v>1.2709027777777777</v>
      </c>
      <c r="LJ13" t="s">
        <v>2374</v>
      </c>
      <c r="LK13" t="s">
        <v>2776</v>
      </c>
      <c r="LL13" s="1">
        <v>0.32447916666666665</v>
      </c>
      <c r="LM13" s="1">
        <v>0.30908564814814815</v>
      </c>
      <c r="LN13" s="1">
        <v>9.0972222222222218E-3</v>
      </c>
      <c r="LO13" s="1">
        <v>6.2847222222222228E-3</v>
      </c>
      <c r="LP13">
        <v>125</v>
      </c>
      <c r="LQ13">
        <v>402</v>
      </c>
      <c r="LR13">
        <v>398</v>
      </c>
      <c r="LS13">
        <v>9</v>
      </c>
      <c r="LT13">
        <v>0</v>
      </c>
      <c r="LU13">
        <v>0</v>
      </c>
      <c r="LV13">
        <v>0</v>
      </c>
      <c r="LW13">
        <v>97.79</v>
      </c>
      <c r="LX13">
        <f t="shared" si="47"/>
        <v>393</v>
      </c>
      <c r="LY13">
        <v>320</v>
      </c>
      <c r="MA13" t="s">
        <v>2374</v>
      </c>
      <c r="MB13" t="s">
        <v>2776</v>
      </c>
      <c r="MC13" s="1">
        <v>0.3291203703703704</v>
      </c>
      <c r="MD13" s="1">
        <v>0.24611111111111109</v>
      </c>
      <c r="ME13" s="1">
        <v>4.1574074074074076E-2</v>
      </c>
      <c r="MF13" s="1">
        <v>4.1423611111111112E-2</v>
      </c>
      <c r="MG13">
        <v>183</v>
      </c>
      <c r="MH13">
        <v>328</v>
      </c>
      <c r="MI13">
        <v>145</v>
      </c>
      <c r="MJ13">
        <v>2</v>
      </c>
      <c r="MK13">
        <v>0</v>
      </c>
      <c r="ML13">
        <v>0</v>
      </c>
      <c r="MM13">
        <v>0</v>
      </c>
      <c r="MN13">
        <v>98.64</v>
      </c>
      <c r="MO13">
        <f t="shared" si="48"/>
        <v>326</v>
      </c>
      <c r="MP13">
        <v>320</v>
      </c>
      <c r="MR13" t="s">
        <v>2374</v>
      </c>
      <c r="MS13" t="s">
        <v>2776</v>
      </c>
      <c r="MT13" s="1">
        <v>0.372037037037037</v>
      </c>
      <c r="MU13" s="1">
        <v>0.33306712962962964</v>
      </c>
      <c r="MV13" s="1">
        <v>1.2268518518518519E-2</v>
      </c>
      <c r="MW13" s="1">
        <v>2.6689814814814816E-2</v>
      </c>
      <c r="MX13">
        <v>124</v>
      </c>
      <c r="MY13">
        <v>353</v>
      </c>
      <c r="MZ13">
        <v>490</v>
      </c>
      <c r="NA13">
        <v>14</v>
      </c>
      <c r="NB13">
        <v>0</v>
      </c>
      <c r="NC13">
        <v>0</v>
      </c>
      <c r="ND13">
        <v>0</v>
      </c>
      <c r="NE13">
        <v>97.22</v>
      </c>
      <c r="NF13">
        <f t="shared" si="49"/>
        <v>339</v>
      </c>
      <c r="NG13">
        <v>320</v>
      </c>
      <c r="NI13" t="s">
        <v>2374</v>
      </c>
      <c r="NJ13" t="s">
        <v>2776</v>
      </c>
      <c r="NK13" s="1">
        <v>0.35856481481481484</v>
      </c>
      <c r="NL13" s="1">
        <v>0.27636574074074077</v>
      </c>
      <c r="NM13" s="1">
        <v>2.6944444444444441E-2</v>
      </c>
      <c r="NN13" s="1">
        <v>5.5243055555555559E-2</v>
      </c>
      <c r="NO13">
        <v>409</v>
      </c>
      <c r="NP13">
        <v>228</v>
      </c>
      <c r="NQ13">
        <v>262</v>
      </c>
      <c r="NR13">
        <v>2</v>
      </c>
      <c r="NS13">
        <v>0</v>
      </c>
      <c r="NT13">
        <v>0</v>
      </c>
      <c r="NU13">
        <v>0</v>
      </c>
      <c r="NV13">
        <v>99.24</v>
      </c>
      <c r="NW13">
        <f t="shared" si="50"/>
        <v>226</v>
      </c>
      <c r="NX13">
        <v>320</v>
      </c>
      <c r="NZ13" t="s">
        <v>2374</v>
      </c>
      <c r="OA13" t="s">
        <v>2776</v>
      </c>
      <c r="OB13" s="1">
        <v>0</v>
      </c>
      <c r="OC13" s="1">
        <v>0</v>
      </c>
      <c r="OD13" s="1">
        <v>0</v>
      </c>
      <c r="OE13" s="1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Q13" t="s">
        <v>2374</v>
      </c>
      <c r="OR13" s="1">
        <v>0</v>
      </c>
      <c r="OS13" s="1">
        <v>0</v>
      </c>
      <c r="OT13" s="1">
        <v>0</v>
      </c>
      <c r="OU13" s="1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f t="shared" si="52"/>
        <v>0</v>
      </c>
      <c r="PE13" t="s">
        <v>2374</v>
      </c>
      <c r="PF13" s="1">
        <v>0</v>
      </c>
      <c r="PG13" s="1">
        <v>0</v>
      </c>
      <c r="PH13" s="1">
        <v>0</v>
      </c>
      <c r="PI13" s="1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f t="shared" si="53"/>
        <v>0</v>
      </c>
      <c r="PS13" t="s">
        <v>2374</v>
      </c>
      <c r="PT13" t="s">
        <v>2776</v>
      </c>
      <c r="PU13" t="s">
        <v>2690</v>
      </c>
      <c r="PV13" s="10">
        <v>1.3842129629629631</v>
      </c>
      <c r="PW13" s="28">
        <f t="shared" si="54"/>
        <v>1.1646296296296297</v>
      </c>
      <c r="PX13" s="1">
        <v>8.9907407407407394E-2</v>
      </c>
      <c r="PY13" s="1">
        <v>0.12965277777777778</v>
      </c>
      <c r="PZ13">
        <f t="shared" si="11"/>
        <v>841</v>
      </c>
      <c r="QA13">
        <v>1311</v>
      </c>
      <c r="QB13">
        <v>1295</v>
      </c>
      <c r="QC13">
        <v>27</v>
      </c>
      <c r="QD13">
        <v>0</v>
      </c>
      <c r="QE13">
        <v>0</v>
      </c>
      <c r="QF13">
        <v>0</v>
      </c>
      <c r="QG13">
        <v>97.96</v>
      </c>
      <c r="QH13">
        <f t="shared" si="55"/>
        <v>1284</v>
      </c>
      <c r="QI13">
        <f t="shared" si="12"/>
        <v>1280</v>
      </c>
      <c r="QJ13" s="12">
        <f t="shared" si="56"/>
        <v>100.3125</v>
      </c>
      <c r="QK13">
        <f t="shared" si="57"/>
        <v>-4</v>
      </c>
      <c r="QL13" t="s">
        <v>2374</v>
      </c>
      <c r="QM13" t="s">
        <v>2776</v>
      </c>
      <c r="QN13" s="1">
        <v>0.21581018518518516</v>
      </c>
      <c r="QO13" s="1">
        <v>0.16623842592592594</v>
      </c>
      <c r="QP13" s="1">
        <v>2.1689814814814815E-2</v>
      </c>
      <c r="QQ13" s="1">
        <v>2.7870370370370368E-2</v>
      </c>
      <c r="QR13">
        <v>110</v>
      </c>
      <c r="QS13">
        <v>355</v>
      </c>
      <c r="QT13">
        <v>348</v>
      </c>
      <c r="QU13">
        <v>22</v>
      </c>
      <c r="QV13">
        <v>0</v>
      </c>
      <c r="QW13">
        <v>0</v>
      </c>
      <c r="QX13">
        <v>0</v>
      </c>
      <c r="QY13">
        <v>94.05</v>
      </c>
      <c r="QZ13">
        <f t="shared" si="58"/>
        <v>333</v>
      </c>
      <c r="RA13">
        <v>320</v>
      </c>
      <c r="RB13" s="12">
        <f t="shared" si="59"/>
        <v>104.06249999999999</v>
      </c>
      <c r="RC13" t="s">
        <v>2374</v>
      </c>
      <c r="RD13" t="s">
        <v>2776</v>
      </c>
      <c r="RE13" s="1">
        <v>0.37814814814814812</v>
      </c>
      <c r="RF13" s="1">
        <v>0.32285879629629627</v>
      </c>
      <c r="RG13" s="1">
        <v>1.8136574074074072E-2</v>
      </c>
      <c r="RH13" s="1">
        <v>3.7141203703703704E-2</v>
      </c>
      <c r="RI13">
        <v>104</v>
      </c>
      <c r="RJ13">
        <v>344</v>
      </c>
      <c r="RK13">
        <v>343</v>
      </c>
      <c r="RL13">
        <v>5</v>
      </c>
      <c r="RM13">
        <v>0</v>
      </c>
      <c r="RN13">
        <v>0</v>
      </c>
      <c r="RO13">
        <v>0</v>
      </c>
      <c r="RP13">
        <v>98.56</v>
      </c>
      <c r="RQ13">
        <f t="shared" si="60"/>
        <v>339</v>
      </c>
      <c r="RR13">
        <v>320</v>
      </c>
      <c r="RS13" s="12">
        <f t="shared" si="61"/>
        <v>105.9375</v>
      </c>
      <c r="RT13" t="s">
        <v>2374</v>
      </c>
      <c r="RU13" t="s">
        <v>2776</v>
      </c>
      <c r="RV13" s="1">
        <v>0.27369212962962963</v>
      </c>
      <c r="RW13" s="1">
        <v>0.1517361111111111</v>
      </c>
      <c r="RX13" s="1">
        <v>7.0023148148148154E-3</v>
      </c>
      <c r="RY13" s="1">
        <v>0.11494212962962963</v>
      </c>
      <c r="RZ13">
        <v>151</v>
      </c>
      <c r="SA13">
        <v>329</v>
      </c>
      <c r="SB13">
        <v>326</v>
      </c>
      <c r="SC13">
        <v>7</v>
      </c>
      <c r="SD13">
        <v>0</v>
      </c>
      <c r="SE13">
        <v>0</v>
      </c>
      <c r="SF13">
        <v>0</v>
      </c>
      <c r="SG13">
        <v>97.9</v>
      </c>
      <c r="SH13">
        <f t="shared" si="13"/>
        <v>322</v>
      </c>
      <c r="SI13">
        <v>320</v>
      </c>
      <c r="SJ13" s="12">
        <f t="shared" si="62"/>
        <v>100.62500000000001</v>
      </c>
      <c r="SK13" t="s">
        <v>2374</v>
      </c>
      <c r="SL13" s="1">
        <v>0.27622685185185186</v>
      </c>
      <c r="SM13" s="1">
        <v>8.0312499999999995E-2</v>
      </c>
      <c r="SN13" s="1">
        <v>1.5439814814814816E-2</v>
      </c>
      <c r="SO13" s="1">
        <v>0.1804513888888889</v>
      </c>
      <c r="SP13">
        <v>777</v>
      </c>
      <c r="SQ13">
        <v>108</v>
      </c>
      <c r="SR13">
        <v>108</v>
      </c>
      <c r="SS13">
        <v>1</v>
      </c>
      <c r="ST13">
        <v>0</v>
      </c>
      <c r="SU13">
        <v>0</v>
      </c>
      <c r="SV13">
        <v>0</v>
      </c>
      <c r="SW13">
        <v>99.08</v>
      </c>
      <c r="SX13">
        <f t="shared" si="14"/>
        <v>107</v>
      </c>
      <c r="SY13">
        <v>320</v>
      </c>
      <c r="SZ13" s="12">
        <f t="shared" si="86"/>
        <v>33.4375</v>
      </c>
      <c r="TA13" t="s">
        <v>2374</v>
      </c>
      <c r="TB13" s="1">
        <v>0.3429166666666667</v>
      </c>
      <c r="TC13" s="1">
        <v>0.12387731481481483</v>
      </c>
      <c r="TD13" s="1">
        <v>8.4722222222222213E-3</v>
      </c>
      <c r="TE13" s="1">
        <v>0.21055555555555558</v>
      </c>
      <c r="TF13">
        <v>618</v>
      </c>
      <c r="TG13">
        <v>246</v>
      </c>
      <c r="TH13">
        <v>243</v>
      </c>
      <c r="TI13">
        <v>6</v>
      </c>
      <c r="TJ13">
        <v>0</v>
      </c>
      <c r="TK13">
        <v>0</v>
      </c>
      <c r="TL13">
        <v>0</v>
      </c>
      <c r="TM13">
        <v>97.59</v>
      </c>
      <c r="TN13">
        <f t="shared" si="63"/>
        <v>240</v>
      </c>
      <c r="TO13">
        <v>320</v>
      </c>
      <c r="TP13" s="12">
        <f t="shared" si="87"/>
        <v>75</v>
      </c>
      <c r="TQ13" s="1">
        <v>0</v>
      </c>
      <c r="TR13" s="1">
        <v>0</v>
      </c>
      <c r="TS13" s="1">
        <v>0</v>
      </c>
      <c r="TT13" s="1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C13">
        <f t="shared" si="15"/>
        <v>0</v>
      </c>
      <c r="UD13" s="1">
        <v>0</v>
      </c>
      <c r="UE13" s="1">
        <v>0</v>
      </c>
      <c r="UF13" s="1">
        <v>0</v>
      </c>
      <c r="UG13" s="1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P13">
        <f t="shared" si="16"/>
        <v>0</v>
      </c>
      <c r="UQ13" t="s">
        <v>2374</v>
      </c>
      <c r="UR13" t="s">
        <v>2776</v>
      </c>
      <c r="US13" t="s">
        <v>2690</v>
      </c>
      <c r="UT13">
        <f t="shared" si="80"/>
        <v>1600</v>
      </c>
      <c r="UU13">
        <f t="shared" si="81"/>
        <v>1760</v>
      </c>
      <c r="UV13">
        <f t="shared" si="82"/>
        <v>1341</v>
      </c>
      <c r="UW13" s="12">
        <f t="shared" si="83"/>
        <v>83.8125</v>
      </c>
      <c r="UX13" s="12">
        <f t="shared" si="84"/>
        <v>97.435999999999993</v>
      </c>
      <c r="UY13" s="28">
        <f t="shared" si="65"/>
        <v>0.84502314814814805</v>
      </c>
      <c r="UZ13" s="1">
        <f>UY13/4</f>
        <v>0.21125578703703701</v>
      </c>
      <c r="VA13" s="45">
        <f>UU13/5</f>
        <v>352</v>
      </c>
      <c r="VB13" s="45">
        <f>(RZ13+SP13+TF13+TU13+UH13)/3</f>
        <v>515.33333333333337</v>
      </c>
    </row>
    <row r="14" spans="1:574">
      <c r="A14" t="s">
        <v>2379</v>
      </c>
      <c r="B14" s="10">
        <v>0.19263888888888889</v>
      </c>
      <c r="C14" s="10">
        <v>0.17583333333333331</v>
      </c>
      <c r="D14" s="47">
        <v>2.5694444444444445E-3</v>
      </c>
      <c r="E14" s="47">
        <v>1.4224537037037037E-2</v>
      </c>
      <c r="F14" s="44">
        <v>634</v>
      </c>
      <c r="G14" s="44">
        <v>123</v>
      </c>
      <c r="H14" s="44">
        <v>101</v>
      </c>
      <c r="I14" s="44">
        <v>15</v>
      </c>
      <c r="J14" s="44">
        <v>0</v>
      </c>
      <c r="K14" s="44">
        <v>87.07</v>
      </c>
      <c r="L14" s="9">
        <v>320</v>
      </c>
      <c r="M14" s="9">
        <f t="shared" si="17"/>
        <v>108</v>
      </c>
      <c r="N14" s="11">
        <f t="shared" si="18"/>
        <v>33.75</v>
      </c>
      <c r="O14" t="s">
        <v>2379</v>
      </c>
      <c r="P14" s="10">
        <v>0.24341435185185187</v>
      </c>
      <c r="Q14" s="10">
        <v>0.21799768518518517</v>
      </c>
      <c r="R14" s="10">
        <v>1.050925925925926E-2</v>
      </c>
      <c r="S14" s="10">
        <v>1.4884259259259259E-2</v>
      </c>
      <c r="T14">
        <v>157</v>
      </c>
      <c r="U14">
        <v>216</v>
      </c>
      <c r="V14">
        <v>194</v>
      </c>
      <c r="W14">
        <v>28</v>
      </c>
      <c r="X14">
        <v>0</v>
      </c>
      <c r="Y14">
        <v>87.39</v>
      </c>
      <c r="Z14" s="9">
        <v>320</v>
      </c>
      <c r="AA14">
        <f t="shared" si="19"/>
        <v>188</v>
      </c>
      <c r="AB14" s="12">
        <f t="shared" si="20"/>
        <v>58.75</v>
      </c>
      <c r="AC14" t="s">
        <v>2379</v>
      </c>
      <c r="AD14" s="10">
        <v>0.22251157407407407</v>
      </c>
      <c r="AE14" s="10">
        <v>0.18931712962962963</v>
      </c>
      <c r="AF14" s="46">
        <v>1.2430555555555554E-2</v>
      </c>
      <c r="AG14" s="46">
        <v>2.0752314814814814E-2</v>
      </c>
      <c r="AH14" s="9">
        <v>254</v>
      </c>
      <c r="AI14" s="44">
        <v>236</v>
      </c>
      <c r="AJ14" s="44">
        <v>91</v>
      </c>
      <c r="AK14" s="44">
        <v>3</v>
      </c>
      <c r="AL14" s="9">
        <v>0</v>
      </c>
      <c r="AM14" s="44">
        <v>97.47</v>
      </c>
      <c r="AN14" s="9">
        <v>320</v>
      </c>
      <c r="AO14">
        <f t="shared" si="21"/>
        <v>233</v>
      </c>
      <c r="AP14" s="12">
        <f t="shared" si="22"/>
        <v>72.8125</v>
      </c>
      <c r="AQ14" t="s">
        <v>2379</v>
      </c>
      <c r="AR14" s="10">
        <v>0.22193287037037038</v>
      </c>
      <c r="AS14" s="10">
        <v>0.19761574074074073</v>
      </c>
      <c r="AT14" s="10">
        <v>7.7777777777777767E-3</v>
      </c>
      <c r="AU14" s="10">
        <v>1.6527777777777777E-2</v>
      </c>
      <c r="AV14">
        <v>230</v>
      </c>
      <c r="AW14">
        <v>343</v>
      </c>
      <c r="AX14">
        <v>473</v>
      </c>
      <c r="AY14">
        <v>16</v>
      </c>
      <c r="AZ14">
        <v>0</v>
      </c>
      <c r="BA14">
        <v>95.17</v>
      </c>
      <c r="BB14" s="9">
        <v>320</v>
      </c>
      <c r="BC14" s="106">
        <f t="shared" si="23"/>
        <v>327</v>
      </c>
      <c r="BD14" s="27">
        <f t="shared" si="24"/>
        <v>102.18750000000001</v>
      </c>
      <c r="BE14" s="106" t="s">
        <v>2379</v>
      </c>
      <c r="BF14" s="48">
        <v>0.14939814814814814</v>
      </c>
      <c r="BG14" s="48">
        <v>0.11076388888888888</v>
      </c>
      <c r="BH14" s="10">
        <v>1.4386574074074072E-2</v>
      </c>
      <c r="BI14" s="10">
        <v>2.4236111111111111E-2</v>
      </c>
      <c r="BJ14" s="45">
        <v>217</v>
      </c>
      <c r="BK14">
        <v>170</v>
      </c>
      <c r="BL14">
        <v>170</v>
      </c>
      <c r="BM14">
        <v>4</v>
      </c>
      <c r="BN14">
        <v>0</v>
      </c>
      <c r="BO14">
        <v>97.7</v>
      </c>
      <c r="BP14" s="9">
        <v>320</v>
      </c>
      <c r="BQ14">
        <f t="shared" si="25"/>
        <v>166</v>
      </c>
      <c r="BR14" s="12">
        <f t="shared" si="26"/>
        <v>51.875000000000007</v>
      </c>
      <c r="BS14" t="s">
        <v>2379</v>
      </c>
      <c r="BT14" s="10">
        <v>0</v>
      </c>
      <c r="BU14" s="10">
        <v>0</v>
      </c>
      <c r="BV14" s="10">
        <v>0</v>
      </c>
      <c r="BW14" s="10">
        <v>0</v>
      </c>
      <c r="BX14">
        <v>0</v>
      </c>
      <c r="BY14">
        <v>0</v>
      </c>
      <c r="BZ14">
        <v>0</v>
      </c>
      <c r="CA14">
        <v>0</v>
      </c>
      <c r="CB14">
        <v>0</v>
      </c>
      <c r="CE14">
        <f t="shared" si="70"/>
        <v>0</v>
      </c>
      <c r="CG14" t="s">
        <v>2379</v>
      </c>
      <c r="CH14" s="10">
        <v>6.6469907407407408E-2</v>
      </c>
      <c r="CI14" s="10">
        <v>5.8090277777777775E-2</v>
      </c>
      <c r="CJ14" s="10">
        <v>1.689814814814815E-3</v>
      </c>
      <c r="CK14" s="10">
        <v>6.6898148148148142E-3</v>
      </c>
      <c r="CL14">
        <v>64</v>
      </c>
      <c r="CM14">
        <v>79</v>
      </c>
      <c r="CN14">
        <v>79</v>
      </c>
      <c r="CO14">
        <v>2</v>
      </c>
      <c r="CP14">
        <v>0</v>
      </c>
      <c r="CQ14">
        <v>97.53</v>
      </c>
      <c r="CS14">
        <f t="shared" si="66"/>
        <v>77</v>
      </c>
      <c r="CU14" t="s">
        <v>2379</v>
      </c>
      <c r="CV14" t="s">
        <v>2776</v>
      </c>
      <c r="CW14" t="s">
        <v>2690</v>
      </c>
      <c r="CX14" s="9">
        <f t="shared" si="27"/>
        <v>1600</v>
      </c>
      <c r="CY14" s="45">
        <f t="shared" si="28"/>
        <v>1556</v>
      </c>
      <c r="CZ14">
        <f t="shared" si="29"/>
        <v>1099</v>
      </c>
      <c r="DA14" s="12">
        <f t="shared" si="30"/>
        <v>68.6875</v>
      </c>
      <c r="DB14" s="12">
        <f t="shared" si="31"/>
        <v>92.96</v>
      </c>
      <c r="DC14" s="10">
        <f t="shared" si="32"/>
        <v>0.94961805555555545</v>
      </c>
      <c r="DE14" t="s">
        <v>2379</v>
      </c>
      <c r="DN14" t="s">
        <v>2379</v>
      </c>
      <c r="DO14" s="34">
        <v>154</v>
      </c>
      <c r="DP14" s="34">
        <v>167</v>
      </c>
      <c r="DQ14" s="34">
        <v>0</v>
      </c>
      <c r="DR14" s="34">
        <v>0</v>
      </c>
      <c r="DS14" s="34">
        <v>0</v>
      </c>
      <c r="DT14">
        <f t="shared" ref="DT14" si="90">DP14-DS14</f>
        <v>167</v>
      </c>
      <c r="DU14">
        <v>160</v>
      </c>
      <c r="DV14" s="45">
        <f t="shared" ref="DV14" si="91">DT14/DU14*100</f>
        <v>104.375</v>
      </c>
      <c r="DW14" s="34" t="s">
        <v>2379</v>
      </c>
      <c r="DX14" s="35">
        <v>9.3287037037037036E-3</v>
      </c>
      <c r="DY14" s="35">
        <v>8.7037037037037031E-3</v>
      </c>
      <c r="DZ14" s="35">
        <v>1.0416666666666667E-4</v>
      </c>
      <c r="EA14" s="35">
        <v>5.0925925925925921E-4</v>
      </c>
      <c r="EB14" s="34">
        <v>17</v>
      </c>
      <c r="EC14">
        <v>19</v>
      </c>
      <c r="ED14">
        <v>182</v>
      </c>
      <c r="EE14">
        <v>4</v>
      </c>
      <c r="EF14">
        <v>0</v>
      </c>
      <c r="EG14">
        <v>97.85</v>
      </c>
      <c r="EH14">
        <f t="shared" si="36"/>
        <v>15</v>
      </c>
      <c r="EK14" s="4" t="s">
        <v>2379</v>
      </c>
      <c r="EL14" s="8">
        <v>7.4224537037037033E-2</v>
      </c>
      <c r="EM14" s="8">
        <v>6.2372685185185184E-2</v>
      </c>
      <c r="EN14" s="67">
        <v>3.425925925925926E-3</v>
      </c>
      <c r="EO14" s="67">
        <v>8.4027777777777781E-3</v>
      </c>
      <c r="EP14" s="44">
        <v>105</v>
      </c>
      <c r="EQ14" s="44">
        <v>89</v>
      </c>
      <c r="ER14" s="44">
        <v>87</v>
      </c>
      <c r="ES14" s="44">
        <v>7</v>
      </c>
      <c r="ET14" s="44">
        <v>0</v>
      </c>
      <c r="EU14" s="44">
        <v>0</v>
      </c>
      <c r="EV14">
        <f t="shared" si="71"/>
        <v>82</v>
      </c>
      <c r="EW14">
        <v>160</v>
      </c>
      <c r="EX14" s="12">
        <f t="shared" si="85"/>
        <v>51.249999999999993</v>
      </c>
      <c r="EY14" t="s">
        <v>2379</v>
      </c>
      <c r="EZ14" s="1">
        <v>0</v>
      </c>
      <c r="FA14" s="1">
        <v>0</v>
      </c>
      <c r="FB14" s="1">
        <v>0</v>
      </c>
      <c r="FC14" s="1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f t="shared" si="72"/>
        <v>0</v>
      </c>
      <c r="FK14" t="s">
        <v>2379</v>
      </c>
      <c r="FL14" s="1">
        <v>0</v>
      </c>
      <c r="FM14" s="1">
        <v>0</v>
      </c>
      <c r="FN14" s="1">
        <v>0</v>
      </c>
      <c r="FO14" s="1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f t="shared" si="73"/>
        <v>0</v>
      </c>
      <c r="FW14" t="s">
        <v>2379</v>
      </c>
      <c r="FX14" s="1">
        <v>0</v>
      </c>
      <c r="FY14" s="1">
        <v>0</v>
      </c>
      <c r="FZ14" s="1">
        <v>0</v>
      </c>
      <c r="GA14" s="1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f t="shared" si="74"/>
        <v>0</v>
      </c>
      <c r="GI14" s="34" t="s">
        <v>2379</v>
      </c>
      <c r="GJ14" t="s">
        <v>2776</v>
      </c>
      <c r="GK14" t="s">
        <v>2690</v>
      </c>
      <c r="GL14">
        <f t="shared" si="37"/>
        <v>320</v>
      </c>
      <c r="GM14">
        <f t="shared" si="38"/>
        <v>276</v>
      </c>
      <c r="GN14">
        <f t="shared" si="39"/>
        <v>264</v>
      </c>
      <c r="GO14" s="12">
        <f t="shared" si="69"/>
        <v>82.5</v>
      </c>
      <c r="GP14" s="43">
        <v>0.17554398148148151</v>
      </c>
      <c r="GQ14" s="1">
        <f t="shared" si="40"/>
        <v>4.3885995370370377E-2</v>
      </c>
      <c r="GS14" t="s">
        <v>2379</v>
      </c>
      <c r="GT14" t="s">
        <v>2776</v>
      </c>
      <c r="GU14" s="1">
        <v>2.8935185185185188E-3</v>
      </c>
      <c r="GV14" s="1">
        <v>2.5694444444444445E-3</v>
      </c>
      <c r="GW14" s="1">
        <v>3.2407407407407406E-4</v>
      </c>
      <c r="GX14" s="1">
        <v>0</v>
      </c>
      <c r="GY14">
        <v>4</v>
      </c>
      <c r="GZ14">
        <v>4</v>
      </c>
      <c r="HA14">
        <v>4</v>
      </c>
      <c r="HB14">
        <v>1</v>
      </c>
      <c r="HC14">
        <v>0</v>
      </c>
      <c r="HD14">
        <v>80</v>
      </c>
      <c r="HE14">
        <f t="shared" si="41"/>
        <v>3</v>
      </c>
      <c r="HG14" s="12"/>
      <c r="HH14" t="s">
        <v>2379</v>
      </c>
      <c r="HI14" t="s">
        <v>2776</v>
      </c>
      <c r="HJ14" s="1">
        <v>1.0416666666666667E-3</v>
      </c>
      <c r="HK14" s="1">
        <v>1.0185185185185186E-3</v>
      </c>
      <c r="HL14" s="1">
        <v>2.3148148148148147E-5</v>
      </c>
      <c r="HM14" s="1">
        <v>0</v>
      </c>
      <c r="HN14">
        <v>1</v>
      </c>
      <c r="HO14">
        <v>1</v>
      </c>
      <c r="HP14">
        <v>1</v>
      </c>
      <c r="HQ14">
        <v>0</v>
      </c>
      <c r="HR14">
        <v>0</v>
      </c>
      <c r="HS14">
        <v>0</v>
      </c>
      <c r="HT14">
        <v>0</v>
      </c>
      <c r="HU14">
        <v>100</v>
      </c>
      <c r="HV14">
        <f t="shared" si="75"/>
        <v>1</v>
      </c>
      <c r="HX14" s="12"/>
      <c r="HY14" t="s">
        <v>2379</v>
      </c>
      <c r="HZ14" t="s">
        <v>2776</v>
      </c>
      <c r="IO14" s="12"/>
      <c r="IP14" t="s">
        <v>2379</v>
      </c>
      <c r="IQ14" t="s">
        <v>2776</v>
      </c>
      <c r="IR14" s="1">
        <v>9.3819444444444441E-2</v>
      </c>
      <c r="IS14" s="1">
        <v>8.0393518518518517E-2</v>
      </c>
      <c r="IT14" s="1">
        <v>9.0046296296296298E-3</v>
      </c>
      <c r="IU14" s="1">
        <v>4.409722222222222E-3</v>
      </c>
      <c r="IV14">
        <v>18</v>
      </c>
      <c r="IW14" s="34">
        <v>191</v>
      </c>
      <c r="IX14" s="34">
        <v>182</v>
      </c>
      <c r="IY14" s="34">
        <v>15</v>
      </c>
      <c r="IZ14">
        <v>0</v>
      </c>
      <c r="JA14">
        <v>0</v>
      </c>
      <c r="JB14">
        <v>0</v>
      </c>
      <c r="JC14" s="12">
        <f t="shared" si="2"/>
        <v>92.146596858638745</v>
      </c>
      <c r="JD14">
        <f t="shared" si="3"/>
        <v>176</v>
      </c>
      <c r="JE14">
        <v>120</v>
      </c>
      <c r="JF14" s="12">
        <f t="shared" si="4"/>
        <v>146.66666666666666</v>
      </c>
      <c r="JG14" t="s">
        <v>2379</v>
      </c>
      <c r="JH14" t="s">
        <v>2776</v>
      </c>
      <c r="JI14" s="1">
        <v>0</v>
      </c>
      <c r="JJ14" s="1">
        <v>0</v>
      </c>
      <c r="JK14" s="1">
        <v>0</v>
      </c>
      <c r="JL14" s="1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U14">
        <f t="shared" si="5"/>
        <v>0</v>
      </c>
      <c r="JW14" s="12" t="e">
        <f t="shared" si="6"/>
        <v>#DIV/0!</v>
      </c>
      <c r="JX14" t="s">
        <v>2379</v>
      </c>
      <c r="JY14" s="1">
        <v>0</v>
      </c>
      <c r="JZ14" s="1">
        <v>0</v>
      </c>
      <c r="KA14" s="1">
        <v>0</v>
      </c>
      <c r="KB14" s="1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K14">
        <f t="shared" si="45"/>
        <v>0</v>
      </c>
      <c r="KL14" t="s">
        <v>2379</v>
      </c>
      <c r="KM14" s="1">
        <v>0</v>
      </c>
      <c r="KN14" s="1">
        <v>0</v>
      </c>
      <c r="KO14" s="1">
        <v>0</v>
      </c>
      <c r="KP14" s="1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Y14">
        <f t="shared" si="46"/>
        <v>0</v>
      </c>
      <c r="KZ14" t="s">
        <v>2379</v>
      </c>
      <c r="LA14" t="s">
        <v>2776</v>
      </c>
      <c r="LB14" t="s">
        <v>2690</v>
      </c>
      <c r="LC14" s="12">
        <f>AVERAGE(HD14,HU14,IL14,JC14,JT14,KJ14,KX14)</f>
        <v>90.71553228621292</v>
      </c>
      <c r="LD14">
        <f t="shared" si="8"/>
        <v>23</v>
      </c>
      <c r="LE14">
        <f t="shared" si="9"/>
        <v>180</v>
      </c>
      <c r="LF14">
        <f t="shared" si="77"/>
        <v>120</v>
      </c>
      <c r="LG14" s="12">
        <f t="shared" si="78"/>
        <v>150</v>
      </c>
      <c r="LH14">
        <f t="shared" si="79"/>
        <v>-60</v>
      </c>
      <c r="LI14" s="10">
        <f t="shared" si="10"/>
        <v>8.3981481481481476E-2</v>
      </c>
      <c r="LJ14" t="s">
        <v>2379</v>
      </c>
      <c r="LL14" s="1">
        <v>0</v>
      </c>
      <c r="LM14" s="1">
        <v>0</v>
      </c>
      <c r="LN14" s="1">
        <v>0</v>
      </c>
      <c r="LO14" s="1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MA14" t="s">
        <v>2379</v>
      </c>
      <c r="MC14" s="1">
        <v>3.0335648148148143E-2</v>
      </c>
      <c r="MD14" s="1">
        <v>2.0937499999999998E-2</v>
      </c>
      <c r="ME14" s="1">
        <v>4.363425925925926E-3</v>
      </c>
      <c r="MF14" s="1">
        <v>5.0231481481481481E-3</v>
      </c>
      <c r="MG14">
        <v>196</v>
      </c>
      <c r="MH14">
        <v>18</v>
      </c>
      <c r="MI14">
        <v>18</v>
      </c>
      <c r="MJ14">
        <v>0</v>
      </c>
      <c r="MK14">
        <v>0</v>
      </c>
      <c r="ML14">
        <v>0</v>
      </c>
      <c r="MM14">
        <v>0</v>
      </c>
      <c r="MN14">
        <v>100</v>
      </c>
      <c r="MO14">
        <f t="shared" si="48"/>
        <v>18</v>
      </c>
      <c r="MP14">
        <v>80</v>
      </c>
      <c r="MR14" t="s">
        <v>2379</v>
      </c>
      <c r="MT14" s="1">
        <v>0</v>
      </c>
      <c r="MU14" s="1">
        <v>0</v>
      </c>
      <c r="MV14" s="1">
        <v>0</v>
      </c>
      <c r="MW14" s="1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I14" t="s">
        <v>2379</v>
      </c>
      <c r="NK14" s="1">
        <v>0</v>
      </c>
      <c r="NL14" s="1">
        <v>0</v>
      </c>
      <c r="NM14" s="1">
        <v>0</v>
      </c>
      <c r="NN14" s="1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Z14" t="s">
        <v>2379</v>
      </c>
      <c r="OB14" s="1">
        <v>0</v>
      </c>
      <c r="OC14" s="1">
        <v>0</v>
      </c>
      <c r="OD14" s="1">
        <v>0</v>
      </c>
      <c r="OE14" s="1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Q14" t="s">
        <v>2379</v>
      </c>
      <c r="OR14" s="1">
        <v>0</v>
      </c>
      <c r="OS14" s="1">
        <v>0</v>
      </c>
      <c r="OT14" s="1">
        <v>0</v>
      </c>
      <c r="OU14" s="1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f t="shared" si="52"/>
        <v>0</v>
      </c>
      <c r="PE14" t="s">
        <v>2379</v>
      </c>
      <c r="PF14" s="1">
        <v>4.0092592592592589E-2</v>
      </c>
      <c r="PG14" s="1">
        <v>3.4942129629629635E-2</v>
      </c>
      <c r="PH14" s="1">
        <v>4.5138888888888892E-4</v>
      </c>
      <c r="PI14" s="1">
        <v>4.6874999999999998E-3</v>
      </c>
      <c r="PJ14">
        <v>16</v>
      </c>
      <c r="PK14">
        <v>41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f t="shared" si="53"/>
        <v>41</v>
      </c>
      <c r="PS14" t="s">
        <v>2379</v>
      </c>
      <c r="PT14" t="s">
        <v>2776</v>
      </c>
      <c r="PU14" t="s">
        <v>2690</v>
      </c>
      <c r="PV14" s="1">
        <v>3.0335648148148143E-2</v>
      </c>
      <c r="PW14" s="28">
        <f t="shared" si="54"/>
        <v>5.5879629629629633E-2</v>
      </c>
      <c r="PX14" s="1">
        <v>4.363425925925926E-3</v>
      </c>
      <c r="PY14" s="1">
        <v>5.0231481481481481E-3</v>
      </c>
      <c r="PZ14">
        <f t="shared" si="11"/>
        <v>212</v>
      </c>
      <c r="QA14">
        <v>18</v>
      </c>
      <c r="QB14">
        <v>18</v>
      </c>
      <c r="QC14">
        <v>0</v>
      </c>
      <c r="QD14">
        <v>0</v>
      </c>
      <c r="QE14">
        <v>0</v>
      </c>
      <c r="QF14">
        <v>0</v>
      </c>
      <c r="QG14">
        <v>100</v>
      </c>
      <c r="QH14">
        <f t="shared" si="55"/>
        <v>59</v>
      </c>
      <c r="QI14">
        <f t="shared" si="12"/>
        <v>80</v>
      </c>
      <c r="QJ14" s="12">
        <f t="shared" si="56"/>
        <v>73.75</v>
      </c>
      <c r="QK14">
        <f t="shared" si="57"/>
        <v>21</v>
      </c>
      <c r="QL14" t="s">
        <v>2379</v>
      </c>
      <c r="QM14" t="s">
        <v>2776</v>
      </c>
      <c r="QN14" s="1">
        <v>5.4328703703703705E-2</v>
      </c>
      <c r="QO14" s="1">
        <v>3.9745370370370368E-2</v>
      </c>
      <c r="QP14" s="1">
        <v>3.8425925925925923E-3</v>
      </c>
      <c r="QQ14" s="1">
        <v>1.0729166666666666E-2</v>
      </c>
      <c r="QR14">
        <v>17</v>
      </c>
      <c r="QS14">
        <v>79</v>
      </c>
      <c r="QT14">
        <v>101</v>
      </c>
      <c r="QU14">
        <v>4</v>
      </c>
      <c r="QV14">
        <v>0</v>
      </c>
      <c r="QW14">
        <v>0</v>
      </c>
      <c r="QX14">
        <v>0</v>
      </c>
      <c r="QY14">
        <v>96.19</v>
      </c>
      <c r="QZ14">
        <f t="shared" si="58"/>
        <v>75</v>
      </c>
      <c r="RA14">
        <v>80</v>
      </c>
      <c r="RB14" s="12">
        <f t="shared" si="59"/>
        <v>93.75</v>
      </c>
      <c r="RC14" t="s">
        <v>2379</v>
      </c>
      <c r="RD14" t="s">
        <v>2776</v>
      </c>
      <c r="RE14" s="1">
        <v>7.678240740740741E-2</v>
      </c>
      <c r="RF14" s="1">
        <v>6.4479166666666657E-2</v>
      </c>
      <c r="RG14" s="1">
        <v>6.9675925925925921E-3</v>
      </c>
      <c r="RH14" s="1">
        <v>5.3240740740740748E-3</v>
      </c>
      <c r="RI14">
        <v>49</v>
      </c>
      <c r="RJ14">
        <v>149</v>
      </c>
      <c r="RK14">
        <v>167</v>
      </c>
      <c r="RL14">
        <v>8</v>
      </c>
      <c r="RM14">
        <v>0</v>
      </c>
      <c r="RN14">
        <v>0</v>
      </c>
      <c r="RO14">
        <v>0</v>
      </c>
      <c r="RP14">
        <v>95.43</v>
      </c>
      <c r="RQ14">
        <f t="shared" si="60"/>
        <v>141</v>
      </c>
      <c r="RR14">
        <v>120</v>
      </c>
      <c r="RS14" s="12">
        <f t="shared" si="61"/>
        <v>117.5</v>
      </c>
      <c r="RT14" t="s">
        <v>2379</v>
      </c>
      <c r="RU14" t="s">
        <v>2776</v>
      </c>
      <c r="RV14" s="1">
        <v>3.2870370370370367E-3</v>
      </c>
      <c r="RW14" s="1">
        <v>3.2754629629629631E-3</v>
      </c>
      <c r="RX14" s="1">
        <v>1.1574074074074073E-5</v>
      </c>
      <c r="RY14" s="1">
        <v>0</v>
      </c>
      <c r="RZ14">
        <v>1</v>
      </c>
      <c r="SA14">
        <v>5</v>
      </c>
      <c r="SB14">
        <v>5</v>
      </c>
      <c r="SC14">
        <v>0</v>
      </c>
      <c r="SD14">
        <v>0</v>
      </c>
      <c r="SE14">
        <v>0</v>
      </c>
      <c r="SF14">
        <v>0</v>
      </c>
      <c r="SG14">
        <v>100</v>
      </c>
      <c r="SH14">
        <f t="shared" si="13"/>
        <v>5</v>
      </c>
      <c r="SJ14" s="12"/>
      <c r="SK14" t="s">
        <v>2379</v>
      </c>
      <c r="SL14" s="1">
        <v>0</v>
      </c>
      <c r="SM14" s="1">
        <v>0</v>
      </c>
      <c r="SN14" s="1">
        <v>0</v>
      </c>
      <c r="SO14" s="1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X14">
        <f t="shared" si="14"/>
        <v>0</v>
      </c>
      <c r="SZ14" s="12"/>
      <c r="TA14" t="s">
        <v>2379</v>
      </c>
      <c r="TB14" s="1">
        <v>0</v>
      </c>
      <c r="TC14" s="1">
        <v>0</v>
      </c>
      <c r="TD14" s="1">
        <v>0</v>
      </c>
      <c r="TE14" s="1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P14" s="12"/>
      <c r="TQ14" s="1">
        <v>0</v>
      </c>
      <c r="TR14" s="1">
        <v>0</v>
      </c>
      <c r="TS14" s="1">
        <v>0</v>
      </c>
      <c r="TT14" s="1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C14">
        <f t="shared" si="15"/>
        <v>0</v>
      </c>
      <c r="UD14" s="1">
        <v>0</v>
      </c>
      <c r="UE14" s="1">
        <v>0</v>
      </c>
      <c r="UF14" s="1">
        <v>0</v>
      </c>
      <c r="UG14" s="1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P14">
        <f t="shared" si="16"/>
        <v>0</v>
      </c>
      <c r="UQ14" t="s">
        <v>2379</v>
      </c>
      <c r="UR14" t="s">
        <v>2776</v>
      </c>
      <c r="US14" t="s">
        <v>2690</v>
      </c>
      <c r="UT14">
        <f t="shared" si="80"/>
        <v>200</v>
      </c>
      <c r="UU14">
        <f t="shared" si="81"/>
        <v>67</v>
      </c>
      <c r="UV14">
        <f t="shared" si="82"/>
        <v>221</v>
      </c>
      <c r="UW14" s="12">
        <f t="shared" si="83"/>
        <v>110.5</v>
      </c>
      <c r="UX14" s="12">
        <f t="shared" si="84"/>
        <v>97.206666666666663</v>
      </c>
      <c r="UY14" s="28">
        <f t="shared" si="65"/>
        <v>0.10749999999999998</v>
      </c>
      <c r="UZ14" s="1">
        <f>UY14/2</f>
        <v>5.3749999999999992E-2</v>
      </c>
    </row>
    <row r="15" spans="1:574">
      <c r="A15" t="s">
        <v>2380</v>
      </c>
      <c r="B15" s="10">
        <v>0.10561342592592593</v>
      </c>
      <c r="C15" s="10">
        <v>9.1342592592592586E-2</v>
      </c>
      <c r="D15" s="10">
        <v>4.6990740740740743E-3</v>
      </c>
      <c r="E15" s="10">
        <v>9.571759259259259E-3</v>
      </c>
      <c r="F15">
        <v>7</v>
      </c>
      <c r="G15">
        <v>23</v>
      </c>
      <c r="H15">
        <v>59</v>
      </c>
      <c r="I15">
        <v>8</v>
      </c>
      <c r="J15">
        <v>0</v>
      </c>
      <c r="K15">
        <v>88.06</v>
      </c>
      <c r="O15" t="s">
        <v>2380</v>
      </c>
      <c r="P15" s="10">
        <v>0</v>
      </c>
      <c r="Q15" s="10">
        <v>0</v>
      </c>
      <c r="R15" s="10">
        <v>0</v>
      </c>
      <c r="S15" s="10">
        <v>0</v>
      </c>
      <c r="T15">
        <v>0</v>
      </c>
      <c r="U15">
        <v>0</v>
      </c>
      <c r="V15">
        <v>10</v>
      </c>
      <c r="W15">
        <v>0</v>
      </c>
      <c r="X15">
        <v>0</v>
      </c>
      <c r="Y15">
        <v>100</v>
      </c>
      <c r="AC15" t="s">
        <v>2380</v>
      </c>
      <c r="AD15" s="10">
        <v>0</v>
      </c>
      <c r="AE15" s="10">
        <v>0</v>
      </c>
      <c r="AF15" s="10">
        <v>0</v>
      </c>
      <c r="AG15" s="10">
        <v>0</v>
      </c>
      <c r="AH15">
        <v>0</v>
      </c>
      <c r="AI15">
        <v>0</v>
      </c>
      <c r="AJ15">
        <v>0</v>
      </c>
      <c r="AK15">
        <v>0</v>
      </c>
      <c r="AL15">
        <v>0</v>
      </c>
      <c r="AQ15" t="s">
        <v>2380</v>
      </c>
      <c r="AR15" s="10">
        <v>0</v>
      </c>
      <c r="AS15" s="10">
        <v>0</v>
      </c>
      <c r="AT15" s="10">
        <v>0</v>
      </c>
      <c r="AU15" s="10">
        <v>0</v>
      </c>
      <c r="AV15">
        <v>0</v>
      </c>
      <c r="AW15">
        <v>0</v>
      </c>
      <c r="AX15">
        <v>0</v>
      </c>
      <c r="AY15">
        <v>0</v>
      </c>
      <c r="AZ15">
        <v>0</v>
      </c>
      <c r="BE15" t="s">
        <v>2380</v>
      </c>
      <c r="BF15" s="10">
        <v>0</v>
      </c>
      <c r="BG15" s="10">
        <v>0</v>
      </c>
      <c r="BH15" s="10">
        <v>0</v>
      </c>
      <c r="BI15" s="10">
        <v>0</v>
      </c>
      <c r="BJ15" s="45">
        <v>0</v>
      </c>
      <c r="BK15">
        <v>0</v>
      </c>
      <c r="BL15">
        <v>0</v>
      </c>
      <c r="BM15">
        <v>0</v>
      </c>
      <c r="BN15">
        <v>0</v>
      </c>
      <c r="BS15" t="s">
        <v>2380</v>
      </c>
      <c r="BT15" s="10"/>
      <c r="BU15" s="10"/>
      <c r="BV15" s="10"/>
      <c r="BW15" s="10"/>
      <c r="CG15" t="s">
        <v>2380</v>
      </c>
      <c r="CH15" s="10"/>
      <c r="CI15" s="10"/>
      <c r="CJ15" s="10"/>
      <c r="CK15" s="10"/>
      <c r="CU15" t="s">
        <v>2380</v>
      </c>
      <c r="CV15" t="s">
        <v>2775</v>
      </c>
      <c r="CW15" t="s">
        <v>2690</v>
      </c>
      <c r="CX15" s="9">
        <f t="shared" si="27"/>
        <v>0</v>
      </c>
      <c r="CY15" s="45">
        <f t="shared" si="28"/>
        <v>7</v>
      </c>
      <c r="CZ15">
        <f t="shared" si="29"/>
        <v>0</v>
      </c>
      <c r="DA15" s="12" t="e">
        <f t="shared" si="30"/>
        <v>#DIV/0!</v>
      </c>
      <c r="DB15" s="12">
        <f t="shared" si="31"/>
        <v>94.03</v>
      </c>
      <c r="DC15" s="10">
        <f t="shared" si="32"/>
        <v>9.1342592592592586E-2</v>
      </c>
      <c r="DE15" t="s">
        <v>2380</v>
      </c>
      <c r="DN15" t="s">
        <v>2380</v>
      </c>
      <c r="DW15" s="34" t="s">
        <v>2380</v>
      </c>
      <c r="DX15" s="35">
        <v>0.10561342592592593</v>
      </c>
      <c r="DY15" s="35">
        <v>9.1342592592592586E-2</v>
      </c>
      <c r="DZ15" s="35">
        <v>4.6990740740740743E-3</v>
      </c>
      <c r="EA15" s="35">
        <v>9.571759259259259E-3</v>
      </c>
      <c r="EB15" s="34">
        <v>7</v>
      </c>
      <c r="EC15">
        <v>23</v>
      </c>
      <c r="ED15">
        <v>69</v>
      </c>
      <c r="EE15">
        <v>8</v>
      </c>
      <c r="EF15">
        <v>0</v>
      </c>
      <c r="EG15">
        <v>89.61</v>
      </c>
      <c r="EH15">
        <f t="shared" si="36"/>
        <v>15</v>
      </c>
      <c r="EK15" s="4" t="s">
        <v>2380</v>
      </c>
      <c r="EL15" s="8"/>
      <c r="EM15" s="8"/>
      <c r="EN15" s="67"/>
      <c r="EO15" s="67"/>
      <c r="EP15" s="44"/>
      <c r="EQ15" s="44"/>
      <c r="ER15" s="44"/>
      <c r="ES15" s="44"/>
      <c r="ET15" s="44"/>
      <c r="EU15" s="44"/>
      <c r="EX15" s="12"/>
      <c r="EY15" t="s">
        <v>2380</v>
      </c>
      <c r="FK15" t="s">
        <v>2380</v>
      </c>
      <c r="FW15" t="s">
        <v>2380</v>
      </c>
      <c r="GI15" s="34" t="s">
        <v>2380</v>
      </c>
      <c r="GJ15" t="s">
        <v>2775</v>
      </c>
      <c r="GK15" t="s">
        <v>2690</v>
      </c>
      <c r="GL15">
        <f t="shared" si="37"/>
        <v>0</v>
      </c>
      <c r="GM15">
        <f t="shared" si="38"/>
        <v>7</v>
      </c>
      <c r="GN15">
        <f t="shared" si="39"/>
        <v>15</v>
      </c>
      <c r="GO15" s="12"/>
      <c r="GQ15" s="1"/>
      <c r="GS15" t="s">
        <v>2380</v>
      </c>
      <c r="HG15" s="12"/>
      <c r="HH15" t="s">
        <v>2380</v>
      </c>
      <c r="HX15" s="12"/>
      <c r="HY15" t="s">
        <v>2380</v>
      </c>
      <c r="IP15" t="s">
        <v>2380</v>
      </c>
      <c r="IR15" t="e">
        <v>#N/A</v>
      </c>
      <c r="IS15" t="e">
        <v>#N/A</v>
      </c>
      <c r="IT15" t="e">
        <v>#N/A</v>
      </c>
      <c r="IU15" t="e">
        <v>#N/A</v>
      </c>
      <c r="IV15">
        <v>0</v>
      </c>
      <c r="IW15" s="34">
        <v>0</v>
      </c>
      <c r="IX15" s="34">
        <v>0</v>
      </c>
      <c r="IY15" s="34">
        <v>0</v>
      </c>
      <c r="IZ15" t="e">
        <v>#N/A</v>
      </c>
      <c r="JA15" t="e">
        <v>#N/A</v>
      </c>
      <c r="JB15" t="e">
        <v>#N/A</v>
      </c>
      <c r="JC15" s="12"/>
      <c r="JD15">
        <f t="shared" si="3"/>
        <v>0</v>
      </c>
      <c r="JF15" s="12"/>
      <c r="JG15" t="s">
        <v>2380</v>
      </c>
      <c r="JI15" t="e">
        <v>#N/A</v>
      </c>
      <c r="JJ15" t="e">
        <v>#N/A</v>
      </c>
      <c r="JK15" s="12" t="e">
        <v>#N/A</v>
      </c>
      <c r="JL15" t="e">
        <v>#N/A</v>
      </c>
      <c r="JM15" t="e">
        <v>#N/A</v>
      </c>
      <c r="JN15" t="e">
        <v>#N/A</v>
      </c>
      <c r="JO15" s="12" t="e">
        <v>#N/A</v>
      </c>
      <c r="JP15" t="e">
        <v>#N/A</v>
      </c>
      <c r="JQ15" s="10" t="e">
        <v>#N/A</v>
      </c>
      <c r="JR15" t="e">
        <v>#N/A</v>
      </c>
      <c r="JS15" t="e">
        <v>#N/A</v>
      </c>
      <c r="JT15" t="e">
        <v>#N/A</v>
      </c>
      <c r="JU15" t="e">
        <f t="shared" si="5"/>
        <v>#N/A</v>
      </c>
      <c r="JW15" s="12" t="e">
        <f t="shared" si="6"/>
        <v>#N/A</v>
      </c>
      <c r="JX15" t="s">
        <v>2380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t="e">
        <v>#N/A</v>
      </c>
      <c r="KJ15" t="e">
        <v>#N/A</v>
      </c>
      <c r="KL15" t="s">
        <v>2380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t="e">
        <v>#N/A</v>
      </c>
      <c r="KV15" t="e">
        <v>#N/A</v>
      </c>
      <c r="KW15" t="e">
        <v>#N/A</v>
      </c>
      <c r="KX15" t="e">
        <v>#N/A</v>
      </c>
      <c r="KZ15" t="s">
        <v>2380</v>
      </c>
      <c r="LC15" s="12"/>
      <c r="LG15" s="12"/>
      <c r="LI15" s="10"/>
      <c r="LJ15" t="s">
        <v>2380</v>
      </c>
      <c r="LL15" s="1">
        <v>0</v>
      </c>
      <c r="LM15" s="1">
        <v>0</v>
      </c>
      <c r="LN15" s="1">
        <v>0</v>
      </c>
      <c r="LO15" s="1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MA15" t="s">
        <v>2380</v>
      </c>
      <c r="MC15" s="1">
        <v>0.11442129629629628</v>
      </c>
      <c r="MD15" s="1">
        <v>7.6527777777777778E-2</v>
      </c>
      <c r="ME15" s="1">
        <v>6.145833333333333E-3</v>
      </c>
      <c r="MF15" s="1">
        <v>3.1736111111111111E-2</v>
      </c>
      <c r="MG15">
        <v>9</v>
      </c>
      <c r="MH15">
        <v>78</v>
      </c>
      <c r="MI15">
        <v>62</v>
      </c>
      <c r="MJ15">
        <v>11</v>
      </c>
      <c r="MK15">
        <v>0</v>
      </c>
      <c r="ML15">
        <v>0</v>
      </c>
      <c r="MM15">
        <v>0</v>
      </c>
      <c r="MN15">
        <v>84.93</v>
      </c>
      <c r="MO15">
        <f t="shared" si="48"/>
        <v>67</v>
      </c>
      <c r="MP15">
        <v>262</v>
      </c>
      <c r="MR15" t="s">
        <v>2380</v>
      </c>
      <c r="MT15" s="1">
        <v>0</v>
      </c>
      <c r="MU15" s="1">
        <v>0</v>
      </c>
      <c r="MV15" s="1">
        <v>0</v>
      </c>
      <c r="MW15" s="1">
        <v>0</v>
      </c>
      <c r="MX15">
        <v>0</v>
      </c>
      <c r="MY15">
        <v>0</v>
      </c>
      <c r="MZ15">
        <v>13</v>
      </c>
      <c r="NA15">
        <v>0</v>
      </c>
      <c r="NB15">
        <v>0</v>
      </c>
      <c r="NC15">
        <v>0</v>
      </c>
      <c r="ND15">
        <v>0</v>
      </c>
      <c r="NE15">
        <v>100</v>
      </c>
      <c r="NI15" t="s">
        <v>2380</v>
      </c>
      <c r="NK15" s="1">
        <v>0.12800925925925927</v>
      </c>
      <c r="NL15" s="1">
        <v>9.0960648148148152E-2</v>
      </c>
      <c r="NM15" s="1">
        <v>1.0104166666666668E-2</v>
      </c>
      <c r="NN15" s="1">
        <v>2.6932870370370371E-2</v>
      </c>
      <c r="NO15">
        <v>9</v>
      </c>
      <c r="NP15">
        <v>121</v>
      </c>
      <c r="NQ15">
        <v>67</v>
      </c>
      <c r="NR15">
        <v>1</v>
      </c>
      <c r="NS15">
        <v>0</v>
      </c>
      <c r="NT15">
        <v>0</v>
      </c>
      <c r="NU15">
        <v>0</v>
      </c>
      <c r="NV15">
        <v>98.53</v>
      </c>
      <c r="NW15">
        <f t="shared" si="50"/>
        <v>120</v>
      </c>
      <c r="NX15">
        <v>262</v>
      </c>
      <c r="NZ15" t="s">
        <v>2380</v>
      </c>
      <c r="OB15" s="1">
        <v>7.7696759259259257E-2</v>
      </c>
      <c r="OC15" s="1">
        <v>5.4131944444444441E-2</v>
      </c>
      <c r="OD15" s="1">
        <v>1.6203703703703703E-3</v>
      </c>
      <c r="OE15" s="1">
        <v>2.1921296296296296E-2</v>
      </c>
      <c r="OF15">
        <v>6</v>
      </c>
      <c r="OG15">
        <v>29</v>
      </c>
      <c r="OH15">
        <v>54</v>
      </c>
      <c r="OI15">
        <v>1</v>
      </c>
      <c r="OJ15">
        <v>0</v>
      </c>
      <c r="OK15">
        <v>0</v>
      </c>
      <c r="OL15">
        <v>0</v>
      </c>
      <c r="OM15">
        <v>98.18</v>
      </c>
      <c r="ON15">
        <f t="shared" si="51"/>
        <v>28</v>
      </c>
      <c r="OQ15" t="s">
        <v>2380</v>
      </c>
      <c r="OR15" s="1">
        <v>0</v>
      </c>
      <c r="OS15" s="1">
        <v>0</v>
      </c>
      <c r="OT15" s="1">
        <v>0</v>
      </c>
      <c r="OU15" s="1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f t="shared" si="52"/>
        <v>0</v>
      </c>
      <c r="PE15" t="s">
        <v>2380</v>
      </c>
      <c r="PF15" s="1">
        <v>0</v>
      </c>
      <c r="PG15" s="1">
        <v>0</v>
      </c>
      <c r="PH15" s="1">
        <v>0</v>
      </c>
      <c r="PI15" s="1">
        <v>0</v>
      </c>
      <c r="PJ15">
        <v>0</v>
      </c>
      <c r="PK15">
        <v>0</v>
      </c>
      <c r="PL15">
        <v>28</v>
      </c>
      <c r="PM15">
        <v>1</v>
      </c>
      <c r="PN15">
        <v>0</v>
      </c>
      <c r="PO15">
        <v>0</v>
      </c>
      <c r="PP15">
        <v>0</v>
      </c>
      <c r="PQ15">
        <v>96.55</v>
      </c>
      <c r="PR15">
        <f t="shared" si="53"/>
        <v>-1</v>
      </c>
      <c r="PS15" t="s">
        <v>2380</v>
      </c>
      <c r="PT15" t="s">
        <v>2775</v>
      </c>
      <c r="PU15" t="s">
        <v>2690</v>
      </c>
      <c r="PV15" s="1">
        <v>0.24243055555555557</v>
      </c>
      <c r="PW15" s="28">
        <f t="shared" si="54"/>
        <v>0.22162037037037038</v>
      </c>
      <c r="PX15" s="1">
        <v>1.6249999999999997E-2</v>
      </c>
      <c r="PY15" s="1">
        <v>5.8680555555555548E-2</v>
      </c>
      <c r="PZ15">
        <f t="shared" si="11"/>
        <v>24</v>
      </c>
      <c r="QA15">
        <v>199</v>
      </c>
      <c r="QB15">
        <v>142</v>
      </c>
      <c r="QC15">
        <v>12</v>
      </c>
      <c r="QD15">
        <v>0</v>
      </c>
      <c r="QE15">
        <v>0</v>
      </c>
      <c r="QF15">
        <v>0</v>
      </c>
      <c r="QG15">
        <v>92.21</v>
      </c>
      <c r="QH15">
        <f t="shared" si="55"/>
        <v>214</v>
      </c>
      <c r="QI15">
        <f t="shared" si="12"/>
        <v>524</v>
      </c>
      <c r="QJ15" s="12">
        <f t="shared" si="56"/>
        <v>40.839694656488554</v>
      </c>
      <c r="QK15">
        <f t="shared" si="57"/>
        <v>310</v>
      </c>
      <c r="QL15" t="s">
        <v>2380</v>
      </c>
      <c r="QM15" t="s">
        <v>2775</v>
      </c>
      <c r="QN15" s="1">
        <v>1.8553240740740742E-2</v>
      </c>
      <c r="QO15" s="1">
        <v>1.4490740740740742E-2</v>
      </c>
      <c r="QP15" s="1">
        <v>2.3263888888888887E-3</v>
      </c>
      <c r="QQ15" s="1">
        <v>1.736111111111111E-3</v>
      </c>
      <c r="QR15">
        <v>4</v>
      </c>
      <c r="QS15">
        <v>17</v>
      </c>
      <c r="QT15">
        <v>16</v>
      </c>
      <c r="QU15">
        <v>1</v>
      </c>
      <c r="QV15">
        <v>0</v>
      </c>
      <c r="QW15">
        <v>0</v>
      </c>
      <c r="QX15">
        <v>0</v>
      </c>
      <c r="QY15">
        <v>94.12</v>
      </c>
      <c r="QZ15">
        <f t="shared" si="58"/>
        <v>16</v>
      </c>
      <c r="RB15" s="12"/>
      <c r="RC15" t="s">
        <v>2380</v>
      </c>
      <c r="RD15" t="s">
        <v>2775</v>
      </c>
      <c r="RE15" s="1">
        <v>0.2091898148148148</v>
      </c>
      <c r="RF15" s="1">
        <v>0.16488425925925926</v>
      </c>
      <c r="RG15" s="1">
        <v>7.743055555555556E-3</v>
      </c>
      <c r="RH15" s="1">
        <v>3.6539351851851851E-2</v>
      </c>
      <c r="RI15">
        <v>11</v>
      </c>
      <c r="RJ15">
        <v>153</v>
      </c>
      <c r="RK15">
        <v>135</v>
      </c>
      <c r="RL15">
        <v>8</v>
      </c>
      <c r="RM15">
        <v>0</v>
      </c>
      <c r="RN15">
        <v>0</v>
      </c>
      <c r="RO15">
        <v>0</v>
      </c>
      <c r="RP15">
        <v>94.41</v>
      </c>
      <c r="RQ15">
        <f t="shared" si="60"/>
        <v>145</v>
      </c>
      <c r="RR15">
        <v>262</v>
      </c>
      <c r="RS15" s="12">
        <f t="shared" si="61"/>
        <v>55.343511450381676</v>
      </c>
      <c r="RT15" t="s">
        <v>2380</v>
      </c>
      <c r="RU15" t="s">
        <v>2775</v>
      </c>
      <c r="RV15" s="1">
        <v>2.4305555555555552E-4</v>
      </c>
      <c r="RW15" s="1">
        <v>2.4305555555555552E-4</v>
      </c>
      <c r="RX15" s="1">
        <v>0</v>
      </c>
      <c r="RY15" s="1">
        <v>0</v>
      </c>
      <c r="RZ15">
        <v>1</v>
      </c>
      <c r="SA15">
        <v>0</v>
      </c>
      <c r="SB15">
        <v>14</v>
      </c>
      <c r="SC15">
        <v>2</v>
      </c>
      <c r="SD15">
        <v>0</v>
      </c>
      <c r="SE15">
        <v>0</v>
      </c>
      <c r="SF15">
        <v>0</v>
      </c>
      <c r="SG15">
        <v>87.5</v>
      </c>
      <c r="SH15">
        <f t="shared" si="13"/>
        <v>-2</v>
      </c>
      <c r="SJ15" s="12"/>
      <c r="SK15" t="s">
        <v>2380</v>
      </c>
      <c r="SL15" s="1">
        <v>0</v>
      </c>
      <c r="SM15" s="1">
        <v>0</v>
      </c>
      <c r="SN15" s="1">
        <v>0</v>
      </c>
      <c r="SO15" s="1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X15">
        <f t="shared" si="14"/>
        <v>0</v>
      </c>
      <c r="TA15" t="s">
        <v>2380</v>
      </c>
      <c r="TB15" s="1">
        <v>0</v>
      </c>
      <c r="TC15" s="1">
        <v>0</v>
      </c>
      <c r="TD15" s="1">
        <v>0</v>
      </c>
      <c r="TE15" s="1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Q15" s="1">
        <v>0</v>
      </c>
      <c r="TR15" s="1">
        <v>0</v>
      </c>
      <c r="TS15" s="1">
        <v>0</v>
      </c>
      <c r="TT15" s="1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C15">
        <f t="shared" si="15"/>
        <v>0</v>
      </c>
      <c r="UD15" s="1">
        <v>0</v>
      </c>
      <c r="UE15" s="1">
        <v>0</v>
      </c>
      <c r="UF15" s="1">
        <v>0</v>
      </c>
      <c r="UG15" s="1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P15">
        <f t="shared" si="16"/>
        <v>0</v>
      </c>
      <c r="UQ15" t="s">
        <v>2380</v>
      </c>
      <c r="UR15" t="s">
        <v>2775</v>
      </c>
      <c r="US15" t="s">
        <v>2690</v>
      </c>
      <c r="UT15">
        <f t="shared" si="80"/>
        <v>262</v>
      </c>
      <c r="UU15">
        <f t="shared" si="81"/>
        <v>16</v>
      </c>
      <c r="UV15">
        <f t="shared" si="82"/>
        <v>159</v>
      </c>
      <c r="UW15" s="12">
        <f t="shared" si="83"/>
        <v>60.687022900763353</v>
      </c>
      <c r="UX15" s="12">
        <f t="shared" si="84"/>
        <v>92.009999999999991</v>
      </c>
      <c r="UY15" s="28">
        <f t="shared" si="65"/>
        <v>0.17961805555555557</v>
      </c>
      <c r="UZ15" s="1">
        <f>UY15/2</f>
        <v>8.9809027777777786E-2</v>
      </c>
    </row>
    <row r="16" spans="1:574">
      <c r="A16" t="s">
        <v>2375</v>
      </c>
      <c r="B16" s="10"/>
      <c r="C16" s="10"/>
      <c r="D16" s="10"/>
      <c r="E16" s="10"/>
      <c r="O16" t="s">
        <v>2375</v>
      </c>
      <c r="AC16" t="s">
        <v>2375</v>
      </c>
      <c r="AD16" s="10"/>
      <c r="AE16" s="10"/>
      <c r="AF16" s="10"/>
      <c r="AG16" s="10"/>
      <c r="AQ16" t="s">
        <v>2375</v>
      </c>
      <c r="AR16" s="10"/>
      <c r="AS16" s="10"/>
      <c r="AT16" s="10"/>
      <c r="AU16" s="10"/>
      <c r="BE16" t="s">
        <v>2375</v>
      </c>
      <c r="BF16" s="10"/>
      <c r="BG16" s="10"/>
      <c r="BH16" s="10"/>
      <c r="BI16" s="10"/>
      <c r="BJ16" s="45"/>
      <c r="BS16" t="s">
        <v>2375</v>
      </c>
      <c r="BT16" s="10"/>
      <c r="BU16" s="10"/>
      <c r="BV16" s="10"/>
      <c r="BW16" s="10"/>
      <c r="CG16" t="s">
        <v>2375</v>
      </c>
      <c r="CH16" s="10"/>
      <c r="CI16" s="10"/>
      <c r="CJ16" s="10"/>
      <c r="CK16" s="10"/>
      <c r="CU16" t="s">
        <v>2375</v>
      </c>
      <c r="CV16" t="s">
        <v>2775</v>
      </c>
      <c r="CW16" t="s">
        <v>2690</v>
      </c>
      <c r="CX16" s="9">
        <f t="shared" si="27"/>
        <v>0</v>
      </c>
      <c r="CY16" s="45">
        <f t="shared" si="28"/>
        <v>0</v>
      </c>
      <c r="CZ16">
        <f t="shared" si="29"/>
        <v>0</v>
      </c>
      <c r="DA16" s="12" t="e">
        <f t="shared" si="30"/>
        <v>#DIV/0!</v>
      </c>
      <c r="DB16" s="12"/>
      <c r="DC16" s="10">
        <f t="shared" si="32"/>
        <v>0</v>
      </c>
      <c r="DE16" t="s">
        <v>2375</v>
      </c>
      <c r="DN16" t="s">
        <v>2375</v>
      </c>
      <c r="DW16" s="34" t="s">
        <v>2375</v>
      </c>
      <c r="DX16" s="34"/>
      <c r="DY16" s="34"/>
      <c r="DZ16" s="34"/>
      <c r="EA16" s="34"/>
      <c r="EB16" s="34"/>
      <c r="EK16" s="4" t="s">
        <v>2375</v>
      </c>
      <c r="EL16" s="8"/>
      <c r="EM16" s="8"/>
      <c r="EN16" s="67"/>
      <c r="EO16" s="67"/>
      <c r="EP16" s="44"/>
      <c r="EQ16" s="44"/>
      <c r="ER16" s="44"/>
      <c r="ES16" s="44"/>
      <c r="ET16" s="44"/>
      <c r="EU16" s="44"/>
      <c r="EX16" s="12"/>
      <c r="EY16" t="s">
        <v>2375</v>
      </c>
      <c r="FK16" t="s">
        <v>2375</v>
      </c>
      <c r="FW16" t="s">
        <v>2375</v>
      </c>
      <c r="GI16" s="34" t="s">
        <v>2375</v>
      </c>
      <c r="GJ16" t="s">
        <v>2775</v>
      </c>
      <c r="GK16" t="s">
        <v>2690</v>
      </c>
      <c r="GL16">
        <f t="shared" si="37"/>
        <v>0</v>
      </c>
      <c r="GM16">
        <f t="shared" si="38"/>
        <v>0</v>
      </c>
      <c r="GN16">
        <f t="shared" si="39"/>
        <v>0</v>
      </c>
      <c r="GO16" s="12"/>
      <c r="GQ16" s="1"/>
      <c r="GS16" t="s">
        <v>2375</v>
      </c>
      <c r="HG16" s="12"/>
      <c r="HH16" t="s">
        <v>2375</v>
      </c>
      <c r="HX16" s="12"/>
      <c r="HY16" t="s">
        <v>2375</v>
      </c>
      <c r="IP16" t="s">
        <v>2375</v>
      </c>
      <c r="IR16" t="e">
        <v>#N/A</v>
      </c>
      <c r="IS16" t="e">
        <v>#N/A</v>
      </c>
      <c r="IT16" t="e">
        <v>#N/A</v>
      </c>
      <c r="IU16" t="e">
        <v>#N/A</v>
      </c>
      <c r="IV16">
        <v>0</v>
      </c>
      <c r="IW16" s="34">
        <v>0</v>
      </c>
      <c r="IX16" s="34">
        <v>0</v>
      </c>
      <c r="IY16" s="34">
        <v>0</v>
      </c>
      <c r="IZ16" t="e">
        <v>#N/A</v>
      </c>
      <c r="JA16" t="e">
        <v>#N/A</v>
      </c>
      <c r="JB16" t="e">
        <v>#N/A</v>
      </c>
      <c r="JC16" s="12"/>
      <c r="JD16">
        <f t="shared" si="3"/>
        <v>0</v>
      </c>
      <c r="JF16" s="12"/>
      <c r="JG16" t="s">
        <v>2375</v>
      </c>
      <c r="JI16" t="e">
        <v>#N/A</v>
      </c>
      <c r="JJ16" t="e">
        <v>#N/A</v>
      </c>
      <c r="JK16" s="12" t="e">
        <v>#N/A</v>
      </c>
      <c r="JL16" t="e">
        <v>#N/A</v>
      </c>
      <c r="JM16" t="e">
        <v>#N/A</v>
      </c>
      <c r="JN16" t="e">
        <v>#N/A</v>
      </c>
      <c r="JO16" s="12" t="e">
        <v>#N/A</v>
      </c>
      <c r="JP16" t="e">
        <v>#N/A</v>
      </c>
      <c r="JQ16" s="10" t="e">
        <v>#N/A</v>
      </c>
      <c r="JR16" t="e">
        <v>#N/A</v>
      </c>
      <c r="JS16" t="e">
        <v>#N/A</v>
      </c>
      <c r="JT16" t="e">
        <v>#N/A</v>
      </c>
      <c r="JU16" t="e">
        <f t="shared" si="5"/>
        <v>#N/A</v>
      </c>
      <c r="JW16" s="12" t="e">
        <f t="shared" si="6"/>
        <v>#N/A</v>
      </c>
      <c r="JX16" t="s">
        <v>2375</v>
      </c>
      <c r="JY16" t="e">
        <v>#N/A</v>
      </c>
      <c r="JZ16" t="e">
        <v>#N/A</v>
      </c>
      <c r="KA16" t="e">
        <v>#N/A</v>
      </c>
      <c r="KB16" t="e">
        <v>#N/A</v>
      </c>
      <c r="KC16" t="e">
        <v>#N/A</v>
      </c>
      <c r="KD16" t="e">
        <v>#N/A</v>
      </c>
      <c r="KE16" t="e">
        <v>#N/A</v>
      </c>
      <c r="KF16" t="e">
        <v>#N/A</v>
      </c>
      <c r="KG16" t="e">
        <v>#N/A</v>
      </c>
      <c r="KH16" t="e">
        <v>#N/A</v>
      </c>
      <c r="KI16" t="e">
        <v>#N/A</v>
      </c>
      <c r="KJ16" t="e">
        <v>#N/A</v>
      </c>
      <c r="KL16" t="s">
        <v>2375</v>
      </c>
      <c r="KM16" t="e">
        <v>#N/A</v>
      </c>
      <c r="KN16" t="e">
        <v>#N/A</v>
      </c>
      <c r="KO16" t="e">
        <v>#N/A</v>
      </c>
      <c r="KP16" t="e">
        <v>#N/A</v>
      </c>
      <c r="KQ16" t="e">
        <v>#N/A</v>
      </c>
      <c r="KR16" t="e">
        <v>#N/A</v>
      </c>
      <c r="KS16" t="e">
        <v>#N/A</v>
      </c>
      <c r="KT16" t="e">
        <v>#N/A</v>
      </c>
      <c r="KU16" t="e">
        <v>#N/A</v>
      </c>
      <c r="KV16" t="e">
        <v>#N/A</v>
      </c>
      <c r="KW16" t="e">
        <v>#N/A</v>
      </c>
      <c r="KX16" t="e">
        <v>#N/A</v>
      </c>
      <c r="KZ16" t="s">
        <v>2375</v>
      </c>
      <c r="LC16" s="12"/>
      <c r="LG16" s="12"/>
      <c r="LI16" s="10"/>
      <c r="LJ16" t="s">
        <v>2375</v>
      </c>
      <c r="LL16" s="1">
        <v>0</v>
      </c>
      <c r="LM16" s="1">
        <v>0</v>
      </c>
      <c r="LN16" s="1">
        <v>0</v>
      </c>
      <c r="LO16" s="1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MA16" t="s">
        <v>2375</v>
      </c>
      <c r="MC16" s="1">
        <v>6.3912037037037031E-2</v>
      </c>
      <c r="MD16" s="1">
        <v>6.0879629629629638E-2</v>
      </c>
      <c r="ME16" s="1">
        <v>2.9861111111111113E-3</v>
      </c>
      <c r="MF16" s="1">
        <v>3.4722222222222222E-5</v>
      </c>
      <c r="MG16">
        <v>4</v>
      </c>
      <c r="MH16">
        <v>57</v>
      </c>
      <c r="MI16">
        <v>57</v>
      </c>
      <c r="MJ16">
        <v>0</v>
      </c>
      <c r="MK16">
        <v>0</v>
      </c>
      <c r="ML16">
        <v>0</v>
      </c>
      <c r="MM16">
        <v>0</v>
      </c>
      <c r="MN16">
        <v>100</v>
      </c>
      <c r="MO16">
        <f t="shared" si="48"/>
        <v>57</v>
      </c>
      <c r="MP16">
        <v>262</v>
      </c>
      <c r="MR16" t="s">
        <v>2375</v>
      </c>
      <c r="MT16" s="1">
        <v>0</v>
      </c>
      <c r="MU16" s="1">
        <v>0</v>
      </c>
      <c r="MV16" s="1">
        <v>0</v>
      </c>
      <c r="MW16" s="1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I16" t="s">
        <v>2375</v>
      </c>
      <c r="NK16" s="1">
        <v>0.22395833333333334</v>
      </c>
      <c r="NL16" s="1">
        <v>0.20909722222222224</v>
      </c>
      <c r="NM16" s="1">
        <v>2.8935185185185188E-3</v>
      </c>
      <c r="NN16" s="1">
        <v>1.1944444444444445E-2</v>
      </c>
      <c r="NO16">
        <v>17</v>
      </c>
      <c r="NP16">
        <v>320</v>
      </c>
      <c r="NQ16">
        <v>91</v>
      </c>
      <c r="NR16">
        <v>4</v>
      </c>
      <c r="NS16">
        <v>0</v>
      </c>
      <c r="NT16">
        <v>0</v>
      </c>
      <c r="NU16">
        <v>0</v>
      </c>
      <c r="NV16">
        <v>95.79</v>
      </c>
      <c r="NW16">
        <f t="shared" si="50"/>
        <v>316</v>
      </c>
      <c r="NX16">
        <v>262</v>
      </c>
      <c r="NZ16" t="s">
        <v>2375</v>
      </c>
      <c r="OB16" s="1">
        <v>0</v>
      </c>
      <c r="OC16" s="1">
        <v>0</v>
      </c>
      <c r="OD16" s="1">
        <v>0</v>
      </c>
      <c r="OE16" s="1">
        <v>0</v>
      </c>
      <c r="OF16">
        <v>0</v>
      </c>
      <c r="OG16">
        <v>0</v>
      </c>
      <c r="OH16">
        <v>225</v>
      </c>
      <c r="OI16">
        <v>0</v>
      </c>
      <c r="OJ16">
        <v>0</v>
      </c>
      <c r="OK16">
        <v>0</v>
      </c>
      <c r="OL16">
        <v>0</v>
      </c>
      <c r="OM16">
        <v>100</v>
      </c>
      <c r="OQ16" t="s">
        <v>2375</v>
      </c>
      <c r="OR16" s="1">
        <v>2.3807870370370368E-2</v>
      </c>
      <c r="OS16" s="1">
        <v>2.3472222222222217E-2</v>
      </c>
      <c r="OT16" s="1">
        <v>0</v>
      </c>
      <c r="OU16" s="1">
        <v>3.3564814814814812E-4</v>
      </c>
      <c r="OV16">
        <v>4</v>
      </c>
      <c r="OW16">
        <v>3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f t="shared" si="52"/>
        <v>3</v>
      </c>
      <c r="PE16" t="s">
        <v>2375</v>
      </c>
      <c r="PF16" s="1">
        <v>0.16788194444444446</v>
      </c>
      <c r="PG16" s="1">
        <v>9.8784722222222232E-2</v>
      </c>
      <c r="PH16" s="1">
        <v>7.7546296296296304E-4</v>
      </c>
      <c r="PI16" s="1">
        <v>6.8310185185185182E-2</v>
      </c>
      <c r="PJ16">
        <v>58</v>
      </c>
      <c r="PK16">
        <v>132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f t="shared" si="53"/>
        <v>132</v>
      </c>
      <c r="PS16" t="s">
        <v>2375</v>
      </c>
      <c r="PT16" t="s">
        <v>2775</v>
      </c>
      <c r="PU16" t="s">
        <v>2690</v>
      </c>
      <c r="PV16" s="1">
        <v>0.28787037037037039</v>
      </c>
      <c r="PW16" s="28">
        <f t="shared" si="54"/>
        <v>0.39223379629629634</v>
      </c>
      <c r="PX16" s="1">
        <v>5.8912037037037032E-3</v>
      </c>
      <c r="PY16" s="1">
        <v>1.1990740740740739E-2</v>
      </c>
      <c r="PZ16">
        <f t="shared" si="11"/>
        <v>83</v>
      </c>
      <c r="QA16">
        <v>377</v>
      </c>
      <c r="QB16">
        <v>148</v>
      </c>
      <c r="QC16">
        <v>4</v>
      </c>
      <c r="QD16">
        <v>0</v>
      </c>
      <c r="QE16">
        <v>0</v>
      </c>
      <c r="QF16">
        <v>0</v>
      </c>
      <c r="QG16">
        <v>97.37</v>
      </c>
      <c r="QH16">
        <f t="shared" si="55"/>
        <v>508</v>
      </c>
      <c r="QI16">
        <f t="shared" si="12"/>
        <v>524</v>
      </c>
      <c r="QJ16" s="12">
        <f t="shared" si="56"/>
        <v>96.946564885496173</v>
      </c>
      <c r="QK16">
        <f t="shared" si="57"/>
        <v>16</v>
      </c>
      <c r="QL16" t="s">
        <v>2375</v>
      </c>
      <c r="QM16" t="s">
        <v>2775</v>
      </c>
      <c r="QN16" s="1">
        <v>0</v>
      </c>
      <c r="QO16" s="1">
        <v>0</v>
      </c>
      <c r="QP16" s="1">
        <v>0</v>
      </c>
      <c r="QQ16" s="1">
        <v>0</v>
      </c>
      <c r="QR16">
        <v>0</v>
      </c>
      <c r="QS16">
        <v>0</v>
      </c>
      <c r="QT16">
        <v>135</v>
      </c>
      <c r="QU16">
        <v>2</v>
      </c>
      <c r="QV16">
        <v>0</v>
      </c>
      <c r="QW16">
        <v>0</v>
      </c>
      <c r="QX16">
        <v>0</v>
      </c>
      <c r="QY16">
        <v>98.54</v>
      </c>
      <c r="QZ16">
        <f t="shared" si="58"/>
        <v>-2</v>
      </c>
      <c r="RB16" s="12"/>
      <c r="RC16" t="s">
        <v>2375</v>
      </c>
      <c r="RD16" t="s">
        <v>2775</v>
      </c>
      <c r="RE16" s="1">
        <v>0</v>
      </c>
      <c r="RF16" s="1">
        <v>0</v>
      </c>
      <c r="RG16" s="1">
        <v>0</v>
      </c>
      <c r="RH16" s="1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S16" s="12"/>
      <c r="RT16" t="s">
        <v>2375</v>
      </c>
      <c r="RU16" t="s">
        <v>2775</v>
      </c>
      <c r="RV16" s="1">
        <v>0</v>
      </c>
      <c r="RW16" s="1">
        <v>0</v>
      </c>
      <c r="RX16" s="1">
        <v>0</v>
      </c>
      <c r="RY16" s="1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J16" s="12"/>
      <c r="SK16" t="s">
        <v>2375</v>
      </c>
      <c r="SL16" s="1">
        <v>0</v>
      </c>
      <c r="SM16" s="1">
        <v>0</v>
      </c>
      <c r="SN16" s="1">
        <v>0</v>
      </c>
      <c r="SO16" s="1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TA16" t="s">
        <v>2375</v>
      </c>
      <c r="TB16" s="1">
        <v>0</v>
      </c>
      <c r="TC16" s="1">
        <v>0</v>
      </c>
      <c r="TD16" s="1">
        <v>0</v>
      </c>
      <c r="TE16" s="1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Q16" s="1">
        <v>0</v>
      </c>
      <c r="TR16" s="1">
        <v>0</v>
      </c>
      <c r="TS16" s="1">
        <v>0</v>
      </c>
      <c r="TT16" s="1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C16">
        <f t="shared" si="15"/>
        <v>0</v>
      </c>
      <c r="UD16" s="1">
        <v>0</v>
      </c>
      <c r="UE16" s="1">
        <v>0</v>
      </c>
      <c r="UF16" s="1">
        <v>0</v>
      </c>
      <c r="UG16" s="1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P16">
        <f t="shared" si="16"/>
        <v>0</v>
      </c>
      <c r="UQ16" t="s">
        <v>2375</v>
      </c>
      <c r="UR16" t="s">
        <v>2775</v>
      </c>
      <c r="US16" t="s">
        <v>2690</v>
      </c>
      <c r="UW16" s="12"/>
      <c r="UX16" s="12"/>
      <c r="UY16" s="28"/>
      <c r="UZ16" s="1"/>
    </row>
    <row r="17" spans="1:572">
      <c r="A17" t="s">
        <v>2370</v>
      </c>
      <c r="B17" s="10">
        <v>7.0601851851851847E-4</v>
      </c>
      <c r="C17" s="10">
        <v>6.3657407407407402E-4</v>
      </c>
      <c r="D17" s="10">
        <v>5.7870370370370366E-5</v>
      </c>
      <c r="E17" s="10">
        <v>0</v>
      </c>
      <c r="F17">
        <v>1</v>
      </c>
      <c r="G17">
        <v>1</v>
      </c>
      <c r="H17">
        <v>2</v>
      </c>
      <c r="I17">
        <v>0</v>
      </c>
      <c r="J17">
        <v>0</v>
      </c>
      <c r="K17">
        <v>100</v>
      </c>
      <c r="O17" t="s">
        <v>2370</v>
      </c>
      <c r="AC17" t="s">
        <v>2370</v>
      </c>
      <c r="AD17" s="10">
        <v>0</v>
      </c>
      <c r="AE17" s="10">
        <v>0</v>
      </c>
      <c r="AF17" s="10">
        <v>0</v>
      </c>
      <c r="AG17" s="10">
        <v>0</v>
      </c>
      <c r="AH17">
        <v>0</v>
      </c>
      <c r="AI17">
        <v>0</v>
      </c>
      <c r="AJ17">
        <v>0</v>
      </c>
      <c r="AK17">
        <v>0</v>
      </c>
      <c r="AL17">
        <v>0</v>
      </c>
      <c r="AQ17" t="s">
        <v>2370</v>
      </c>
      <c r="AR17" s="10">
        <v>0</v>
      </c>
      <c r="AS17" s="10">
        <v>0</v>
      </c>
      <c r="AT17" s="10">
        <v>0</v>
      </c>
      <c r="AU17" s="10">
        <v>0</v>
      </c>
      <c r="AV17">
        <v>0</v>
      </c>
      <c r="AW17">
        <v>0</v>
      </c>
      <c r="AX17">
        <v>0</v>
      </c>
      <c r="AY17">
        <v>0</v>
      </c>
      <c r="AZ17">
        <v>0</v>
      </c>
      <c r="BE17" t="s">
        <v>2370</v>
      </c>
      <c r="BF17" s="10">
        <v>0</v>
      </c>
      <c r="BG17" s="10">
        <v>0</v>
      </c>
      <c r="BH17" s="10">
        <v>0</v>
      </c>
      <c r="BI17" s="10">
        <v>0</v>
      </c>
      <c r="BJ17" s="45">
        <v>0</v>
      </c>
      <c r="BK17">
        <v>0</v>
      </c>
      <c r="BL17">
        <v>0</v>
      </c>
      <c r="BM17">
        <v>0</v>
      </c>
      <c r="BN17">
        <v>0</v>
      </c>
      <c r="BS17" t="s">
        <v>2370</v>
      </c>
      <c r="BT17" s="10"/>
      <c r="BU17" s="10"/>
      <c r="BV17" s="10"/>
      <c r="BW17" s="10"/>
      <c r="CG17" t="s">
        <v>2370</v>
      </c>
      <c r="CH17" s="10"/>
      <c r="CI17" s="10"/>
      <c r="CJ17" s="10"/>
      <c r="CK17" s="10"/>
      <c r="CU17" t="s">
        <v>2370</v>
      </c>
      <c r="CV17" t="s">
        <v>2775</v>
      </c>
      <c r="CW17" t="s">
        <v>2690</v>
      </c>
      <c r="CX17" s="9">
        <f t="shared" si="27"/>
        <v>0</v>
      </c>
      <c r="CY17" s="45">
        <f t="shared" si="28"/>
        <v>1</v>
      </c>
      <c r="CZ17">
        <f t="shared" si="29"/>
        <v>0</v>
      </c>
      <c r="DA17" s="12" t="e">
        <f t="shared" si="30"/>
        <v>#DIV/0!</v>
      </c>
      <c r="DB17" s="12">
        <f>AVERAGE(K17,Y17,AM17,BA17,BO17)</f>
        <v>100</v>
      </c>
      <c r="DC17" s="10">
        <f t="shared" si="32"/>
        <v>6.3657407407407402E-4</v>
      </c>
      <c r="DE17" t="s">
        <v>2370</v>
      </c>
      <c r="DN17" t="s">
        <v>2370</v>
      </c>
      <c r="DW17" s="34" t="s">
        <v>2370</v>
      </c>
      <c r="DX17" s="34"/>
      <c r="DY17" s="34"/>
      <c r="DZ17" s="34"/>
      <c r="EA17" s="34"/>
      <c r="EB17" s="34"/>
      <c r="EK17" s="4" t="s">
        <v>2370</v>
      </c>
      <c r="EL17" s="8"/>
      <c r="EM17" s="8"/>
      <c r="EN17" s="67"/>
      <c r="EO17" s="67"/>
      <c r="EP17" s="44"/>
      <c r="EQ17" s="44"/>
      <c r="ER17" s="44"/>
      <c r="ES17" s="44"/>
      <c r="ET17" s="44"/>
      <c r="EU17" s="44"/>
      <c r="EX17" s="12"/>
      <c r="EY17" t="s">
        <v>2370</v>
      </c>
      <c r="FK17" t="s">
        <v>2370</v>
      </c>
      <c r="FW17" t="s">
        <v>2370</v>
      </c>
      <c r="GI17" s="34" t="s">
        <v>2370</v>
      </c>
      <c r="GJ17" t="s">
        <v>2775</v>
      </c>
      <c r="GK17" t="s">
        <v>2690</v>
      </c>
      <c r="GL17">
        <f t="shared" si="37"/>
        <v>0</v>
      </c>
      <c r="GM17">
        <f t="shared" si="38"/>
        <v>0</v>
      </c>
      <c r="GN17">
        <f t="shared" si="39"/>
        <v>0</v>
      </c>
      <c r="GO17" s="12"/>
      <c r="GQ17" s="1"/>
      <c r="GS17" t="s">
        <v>2370</v>
      </c>
      <c r="HG17" s="12"/>
      <c r="HH17" t="s">
        <v>2370</v>
      </c>
      <c r="HX17" s="12"/>
      <c r="HY17" t="s">
        <v>2370</v>
      </c>
      <c r="IP17" t="s">
        <v>2370</v>
      </c>
      <c r="IR17" t="e">
        <v>#N/A</v>
      </c>
      <c r="IS17" t="e">
        <v>#N/A</v>
      </c>
      <c r="IT17" t="e">
        <v>#N/A</v>
      </c>
      <c r="IU17" t="e">
        <v>#N/A</v>
      </c>
      <c r="IV17">
        <v>0</v>
      </c>
      <c r="IW17" s="34">
        <v>0</v>
      </c>
      <c r="IX17" s="34">
        <v>0</v>
      </c>
      <c r="IY17" s="34">
        <v>0</v>
      </c>
      <c r="IZ17" t="e">
        <v>#N/A</v>
      </c>
      <c r="JA17" t="e">
        <v>#N/A</v>
      </c>
      <c r="JB17" t="e">
        <v>#N/A</v>
      </c>
      <c r="JC17" s="12"/>
      <c r="JD17">
        <f t="shared" si="3"/>
        <v>0</v>
      </c>
      <c r="JF17" s="12"/>
      <c r="JG17" t="s">
        <v>2370</v>
      </c>
      <c r="JI17" t="e">
        <v>#N/A</v>
      </c>
      <c r="JJ17" t="e">
        <v>#N/A</v>
      </c>
      <c r="JK17" s="12" t="e">
        <v>#N/A</v>
      </c>
      <c r="JL17" t="e">
        <v>#N/A</v>
      </c>
      <c r="JM17" t="e">
        <v>#N/A</v>
      </c>
      <c r="JN17" t="e">
        <v>#N/A</v>
      </c>
      <c r="JO17" s="12" t="e">
        <v>#N/A</v>
      </c>
      <c r="JP17" t="e">
        <v>#N/A</v>
      </c>
      <c r="JQ17" s="10" t="e">
        <v>#N/A</v>
      </c>
      <c r="JR17" t="e">
        <v>#N/A</v>
      </c>
      <c r="JS17" t="e">
        <v>#N/A</v>
      </c>
      <c r="JT17" t="e">
        <v>#N/A</v>
      </c>
      <c r="JU17" t="e">
        <f t="shared" si="5"/>
        <v>#N/A</v>
      </c>
      <c r="JW17" s="12" t="e">
        <f t="shared" si="6"/>
        <v>#N/A</v>
      </c>
      <c r="JX17" t="s">
        <v>2370</v>
      </c>
      <c r="JY17" t="e">
        <v>#N/A</v>
      </c>
      <c r="JZ17" t="e">
        <v>#N/A</v>
      </c>
      <c r="KA17" t="e">
        <v>#N/A</v>
      </c>
      <c r="KB17" t="e">
        <v>#N/A</v>
      </c>
      <c r="KC17" t="e">
        <v>#N/A</v>
      </c>
      <c r="KD17" t="e">
        <v>#N/A</v>
      </c>
      <c r="KE17" t="e">
        <v>#N/A</v>
      </c>
      <c r="KF17" t="e">
        <v>#N/A</v>
      </c>
      <c r="KG17" t="e">
        <v>#N/A</v>
      </c>
      <c r="KH17" t="e">
        <v>#N/A</v>
      </c>
      <c r="KI17" t="e">
        <v>#N/A</v>
      </c>
      <c r="KJ17" t="e">
        <v>#N/A</v>
      </c>
      <c r="KL17" t="s">
        <v>2370</v>
      </c>
      <c r="KM17" t="e">
        <v>#N/A</v>
      </c>
      <c r="KN17" t="e">
        <v>#N/A</v>
      </c>
      <c r="KO17" t="e">
        <v>#N/A</v>
      </c>
      <c r="KP17" t="e">
        <v>#N/A</v>
      </c>
      <c r="KQ17" t="e">
        <v>#N/A</v>
      </c>
      <c r="KR17" t="e">
        <v>#N/A</v>
      </c>
      <c r="KS17" t="e">
        <v>#N/A</v>
      </c>
      <c r="KT17" t="e">
        <v>#N/A</v>
      </c>
      <c r="KU17" t="e">
        <v>#N/A</v>
      </c>
      <c r="KV17" t="e">
        <v>#N/A</v>
      </c>
      <c r="KW17" t="e">
        <v>#N/A</v>
      </c>
      <c r="KX17" t="e">
        <v>#N/A</v>
      </c>
      <c r="KZ17" t="s">
        <v>2370</v>
      </c>
      <c r="LC17" s="12"/>
      <c r="LG17" s="12"/>
      <c r="LI17" s="10"/>
      <c r="LJ17" t="s">
        <v>2370</v>
      </c>
      <c r="LL17" s="1">
        <v>0</v>
      </c>
      <c r="LM17" s="1">
        <v>0</v>
      </c>
      <c r="LN17" s="1">
        <v>0</v>
      </c>
      <c r="LO17" s="1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MA17" t="s">
        <v>2370</v>
      </c>
      <c r="MC17" s="1">
        <v>0.11961805555555556</v>
      </c>
      <c r="MD17" s="1">
        <v>0.10403935185185186</v>
      </c>
      <c r="ME17" s="1">
        <v>1.0219907407407408E-2</v>
      </c>
      <c r="MF17" s="1">
        <v>5.347222222222222E-3</v>
      </c>
      <c r="MG17">
        <v>7</v>
      </c>
      <c r="MH17">
        <v>66</v>
      </c>
      <c r="MI17">
        <v>66</v>
      </c>
      <c r="MJ17">
        <v>0</v>
      </c>
      <c r="MK17">
        <v>0</v>
      </c>
      <c r="ML17">
        <v>0</v>
      </c>
      <c r="MM17">
        <v>0</v>
      </c>
      <c r="MN17">
        <v>100</v>
      </c>
      <c r="MO17">
        <f t="shared" si="48"/>
        <v>66</v>
      </c>
      <c r="MP17">
        <v>262</v>
      </c>
      <c r="MR17" t="s">
        <v>2370</v>
      </c>
      <c r="MT17" s="1">
        <v>0</v>
      </c>
      <c r="MU17" s="1">
        <v>0</v>
      </c>
      <c r="MV17" s="1">
        <v>0</v>
      </c>
      <c r="MW17" s="1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I17" t="s">
        <v>2370</v>
      </c>
      <c r="NK17" s="1">
        <v>0.24957175925925926</v>
      </c>
      <c r="NL17" s="1">
        <v>0.19795138888888889</v>
      </c>
      <c r="NM17" s="1">
        <v>1.2789351851851852E-2</v>
      </c>
      <c r="NN17" s="1">
        <v>3.8819444444444441E-2</v>
      </c>
      <c r="NO17">
        <v>8</v>
      </c>
      <c r="NP17">
        <v>180</v>
      </c>
      <c r="NQ17">
        <v>63</v>
      </c>
      <c r="NR17">
        <v>0</v>
      </c>
      <c r="NS17">
        <v>0</v>
      </c>
      <c r="NT17">
        <v>0</v>
      </c>
      <c r="NU17">
        <v>0</v>
      </c>
      <c r="NV17">
        <v>100</v>
      </c>
      <c r="NW17">
        <f t="shared" si="50"/>
        <v>180</v>
      </c>
      <c r="NX17">
        <v>262</v>
      </c>
      <c r="NZ17" t="s">
        <v>2370</v>
      </c>
      <c r="OB17" s="1">
        <v>8.8425925925925911E-3</v>
      </c>
      <c r="OC17" s="1">
        <v>6.9212962962962969E-3</v>
      </c>
      <c r="OD17" s="1">
        <v>5.7870370370370366E-5</v>
      </c>
      <c r="OE17" s="1">
        <v>1.8518518518518517E-3</v>
      </c>
      <c r="OF17">
        <v>5</v>
      </c>
      <c r="OG17">
        <v>10</v>
      </c>
      <c r="OH17">
        <v>124</v>
      </c>
      <c r="OI17">
        <v>4</v>
      </c>
      <c r="OJ17">
        <v>0</v>
      </c>
      <c r="OK17">
        <v>0</v>
      </c>
      <c r="OL17">
        <v>0</v>
      </c>
      <c r="OM17">
        <v>96.88</v>
      </c>
      <c r="ON17">
        <f t="shared" si="51"/>
        <v>6</v>
      </c>
      <c r="OQ17" t="s">
        <v>2370</v>
      </c>
      <c r="OR17" s="1">
        <v>0</v>
      </c>
      <c r="OS17" s="1">
        <v>0</v>
      </c>
      <c r="OT17" s="1">
        <v>0</v>
      </c>
      <c r="OU17" s="1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f t="shared" si="52"/>
        <v>0</v>
      </c>
      <c r="PE17" t="s">
        <v>2370</v>
      </c>
      <c r="PF17" s="1">
        <v>0</v>
      </c>
      <c r="PG17" s="1">
        <v>0</v>
      </c>
      <c r="PH17" s="1">
        <v>0</v>
      </c>
      <c r="PI17" s="1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f t="shared" si="53"/>
        <v>0</v>
      </c>
      <c r="PS17" t="s">
        <v>2370</v>
      </c>
      <c r="PT17" t="s">
        <v>2775</v>
      </c>
      <c r="PU17" t="s">
        <v>2690</v>
      </c>
      <c r="PV17" s="1">
        <v>0.36918981481481478</v>
      </c>
      <c r="PW17" s="28">
        <f t="shared" si="54"/>
        <v>0.30891203703703701</v>
      </c>
      <c r="PX17" s="1">
        <v>2.3009259259259257E-2</v>
      </c>
      <c r="PY17" s="1">
        <v>4.4166666666666667E-2</v>
      </c>
      <c r="PZ17">
        <f t="shared" si="11"/>
        <v>20</v>
      </c>
      <c r="QA17">
        <v>246</v>
      </c>
      <c r="QB17">
        <v>129</v>
      </c>
      <c r="QC17">
        <v>0</v>
      </c>
      <c r="QD17">
        <v>0</v>
      </c>
      <c r="QE17">
        <v>0</v>
      </c>
      <c r="QF17">
        <v>0</v>
      </c>
      <c r="QG17">
        <v>100</v>
      </c>
      <c r="QH17">
        <f t="shared" si="55"/>
        <v>252</v>
      </c>
      <c r="QI17">
        <f t="shared" si="12"/>
        <v>524</v>
      </c>
      <c r="QJ17" s="12">
        <f t="shared" si="56"/>
        <v>48.091603053435115</v>
      </c>
      <c r="QK17">
        <f t="shared" si="57"/>
        <v>272</v>
      </c>
      <c r="QL17" t="s">
        <v>2370</v>
      </c>
      <c r="QM17" t="s">
        <v>2775</v>
      </c>
      <c r="QN17" s="1">
        <v>0</v>
      </c>
      <c r="QO17" s="1">
        <v>0</v>
      </c>
      <c r="QP17" s="1">
        <v>0</v>
      </c>
      <c r="QQ17" s="1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RB17" s="12"/>
      <c r="RC17" t="s">
        <v>2370</v>
      </c>
      <c r="RD17" t="s">
        <v>2775</v>
      </c>
      <c r="RE17" s="1">
        <v>0.20811342592592594</v>
      </c>
      <c r="RF17" s="1">
        <v>0.17959490740740738</v>
      </c>
      <c r="RG17" s="1">
        <v>1.0590277777777777E-2</v>
      </c>
      <c r="RH17" s="1">
        <v>1.7905092592592594E-2</v>
      </c>
      <c r="RI17">
        <v>9</v>
      </c>
      <c r="RJ17">
        <v>162</v>
      </c>
      <c r="RK17">
        <v>54</v>
      </c>
      <c r="RL17">
        <v>10</v>
      </c>
      <c r="RM17">
        <v>0</v>
      </c>
      <c r="RN17">
        <v>0</v>
      </c>
      <c r="RO17">
        <v>0</v>
      </c>
      <c r="RP17">
        <v>84.38</v>
      </c>
      <c r="RQ17">
        <f t="shared" si="60"/>
        <v>152</v>
      </c>
      <c r="RR17">
        <v>262</v>
      </c>
      <c r="RS17" s="12">
        <f t="shared" si="61"/>
        <v>58.015267175572518</v>
      </c>
      <c r="RT17" t="s">
        <v>2370</v>
      </c>
      <c r="RU17" t="s">
        <v>2775</v>
      </c>
      <c r="RV17" s="1">
        <v>1.1111111111111111E-3</v>
      </c>
      <c r="RW17" s="1">
        <v>1.0879629629629629E-3</v>
      </c>
      <c r="RX17" s="1">
        <v>1.1574074074074073E-5</v>
      </c>
      <c r="RY17" s="1">
        <v>0</v>
      </c>
      <c r="RZ17">
        <v>1</v>
      </c>
      <c r="SA17">
        <v>3</v>
      </c>
      <c r="SB17">
        <v>98</v>
      </c>
      <c r="SC17">
        <v>3</v>
      </c>
      <c r="SD17">
        <v>0</v>
      </c>
      <c r="SE17">
        <v>0</v>
      </c>
      <c r="SF17">
        <v>0</v>
      </c>
      <c r="SG17">
        <v>97.03</v>
      </c>
      <c r="SJ17" s="12"/>
      <c r="SK17" t="s">
        <v>2370</v>
      </c>
      <c r="SL17" s="1">
        <v>0</v>
      </c>
      <c r="SM17" s="1">
        <v>0</v>
      </c>
      <c r="SN17" s="1">
        <v>0</v>
      </c>
      <c r="SO17" s="1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TA17" t="s">
        <v>2370</v>
      </c>
      <c r="TB17" s="1">
        <v>0</v>
      </c>
      <c r="TC17" s="1">
        <v>0</v>
      </c>
      <c r="TD17" s="1">
        <v>0</v>
      </c>
      <c r="TE17" s="1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Q17" s="1">
        <v>0</v>
      </c>
      <c r="TR17" s="1">
        <v>0</v>
      </c>
      <c r="TS17" s="1">
        <v>0</v>
      </c>
      <c r="TT17" s="1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C17">
        <f t="shared" si="15"/>
        <v>0</v>
      </c>
      <c r="UD17" s="1">
        <v>0</v>
      </c>
      <c r="UE17" s="1">
        <v>0</v>
      </c>
      <c r="UF17" s="1">
        <v>0</v>
      </c>
      <c r="UG17" s="1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P17">
        <f t="shared" si="16"/>
        <v>0</v>
      </c>
      <c r="UQ17" t="s">
        <v>2370</v>
      </c>
      <c r="UR17" t="s">
        <v>2775</v>
      </c>
      <c r="US17" t="s">
        <v>2690</v>
      </c>
      <c r="UT17">
        <f>SUM(RA17,RR17,SI17,SY17,TO17)</f>
        <v>262</v>
      </c>
      <c r="UU17">
        <f>SUM(QR17,RI17,RZ17,SP17,TF17,TU17,UH17)</f>
        <v>10</v>
      </c>
      <c r="UV17">
        <f>SUM(QZ17,RQ17,SH17,SX17,TN17,UC17,UP17)</f>
        <v>152</v>
      </c>
      <c r="UW17" s="12">
        <f>UV17/UT17*100</f>
        <v>58.015267175572518</v>
      </c>
      <c r="UX17" s="12">
        <f>AVERAGE(QY17,RP17,SG17,SW17,TM17,UB17,UO17)</f>
        <v>90.704999999999998</v>
      </c>
      <c r="UY17" s="28">
        <f t="shared" si="65"/>
        <v>0.18068287037037034</v>
      </c>
      <c r="UZ17" s="1">
        <f>UY17/2</f>
        <v>9.034143518518517E-2</v>
      </c>
    </row>
    <row r="18" spans="1:572">
      <c r="A18" t="s">
        <v>2780</v>
      </c>
      <c r="B18" s="10">
        <v>5.0925925925925921E-4</v>
      </c>
      <c r="C18" s="10">
        <v>5.0925925925925921E-4</v>
      </c>
      <c r="D18" s="10">
        <v>0</v>
      </c>
      <c r="E18" s="10">
        <v>0</v>
      </c>
      <c r="F18">
        <v>1</v>
      </c>
      <c r="G18">
        <v>1</v>
      </c>
      <c r="H18">
        <v>1</v>
      </c>
      <c r="I18">
        <v>0</v>
      </c>
      <c r="J18">
        <v>0</v>
      </c>
      <c r="K18">
        <v>100</v>
      </c>
      <c r="O18" t="s">
        <v>2780</v>
      </c>
      <c r="AC18" t="s">
        <v>2780</v>
      </c>
      <c r="AD18" s="10"/>
      <c r="AE18" s="10"/>
      <c r="AF18" s="10"/>
      <c r="AG18" s="10"/>
      <c r="AQ18" t="s">
        <v>2780</v>
      </c>
      <c r="AR18" s="10"/>
      <c r="AS18" s="10"/>
      <c r="AT18" s="10"/>
      <c r="AU18" s="10"/>
      <c r="BE18" t="s">
        <v>2780</v>
      </c>
      <c r="BF18" s="10"/>
      <c r="BG18" s="10"/>
      <c r="BH18" s="10"/>
      <c r="BI18" s="10"/>
      <c r="BJ18" s="45"/>
      <c r="BS18" t="s">
        <v>2780</v>
      </c>
      <c r="BT18" s="10"/>
      <c r="BU18" s="10"/>
      <c r="BV18" s="10"/>
      <c r="BW18" s="10"/>
      <c r="CG18" t="s">
        <v>2780</v>
      </c>
      <c r="CH18" s="10"/>
      <c r="CI18" s="10"/>
      <c r="CJ18" s="10"/>
      <c r="CK18" s="10"/>
      <c r="CU18" t="s">
        <v>2780</v>
      </c>
      <c r="CV18" t="s">
        <v>2775</v>
      </c>
      <c r="CW18" t="s">
        <v>2690</v>
      </c>
      <c r="CX18" s="9">
        <f t="shared" si="27"/>
        <v>0</v>
      </c>
      <c r="CY18" s="45">
        <f t="shared" si="28"/>
        <v>1</v>
      </c>
      <c r="CZ18">
        <f t="shared" si="29"/>
        <v>0</v>
      </c>
      <c r="DA18" s="12" t="e">
        <f t="shared" si="30"/>
        <v>#DIV/0!</v>
      </c>
      <c r="DB18" s="12">
        <f>AVERAGE(K18,Y18,AM18,BA18,BO18)</f>
        <v>100</v>
      </c>
      <c r="DC18" s="10">
        <f t="shared" si="32"/>
        <v>5.0925925925925921E-4</v>
      </c>
      <c r="DE18" t="s">
        <v>2780</v>
      </c>
      <c r="DN18" t="s">
        <v>2780</v>
      </c>
      <c r="DW18" s="34" t="s">
        <v>2780</v>
      </c>
      <c r="DX18" s="34"/>
      <c r="DY18" s="34"/>
      <c r="DZ18" s="34"/>
      <c r="EA18" s="34"/>
      <c r="EB18" s="34"/>
      <c r="EK18" s="4" t="s">
        <v>2780</v>
      </c>
      <c r="EL18" s="8"/>
      <c r="EM18" s="8"/>
      <c r="EN18" s="67"/>
      <c r="EO18" s="67"/>
      <c r="EP18" s="44"/>
      <c r="EQ18" s="44"/>
      <c r="ER18" s="44"/>
      <c r="ES18" s="44"/>
      <c r="ET18" s="44"/>
      <c r="EU18" s="44"/>
      <c r="EX18" s="12"/>
      <c r="EY18" t="s">
        <v>2780</v>
      </c>
      <c r="FK18" t="s">
        <v>2780</v>
      </c>
      <c r="FW18" t="s">
        <v>2780</v>
      </c>
      <c r="GI18" s="34" t="s">
        <v>2780</v>
      </c>
      <c r="GJ18" t="s">
        <v>2775</v>
      </c>
      <c r="GK18" t="s">
        <v>2690</v>
      </c>
      <c r="GL18">
        <f t="shared" si="37"/>
        <v>0</v>
      </c>
      <c r="GM18">
        <f t="shared" si="38"/>
        <v>0</v>
      </c>
      <c r="GN18">
        <f t="shared" si="39"/>
        <v>0</v>
      </c>
      <c r="GO18" s="12"/>
      <c r="GQ18" s="1"/>
      <c r="GS18" t="s">
        <v>2780</v>
      </c>
      <c r="HG18" s="12"/>
      <c r="HH18" t="s">
        <v>2780</v>
      </c>
      <c r="HX18" s="12"/>
      <c r="HY18" t="s">
        <v>2780</v>
      </c>
      <c r="IP18" t="s">
        <v>2780</v>
      </c>
      <c r="IR18" t="e">
        <v>#N/A</v>
      </c>
      <c r="IS18" t="e">
        <v>#N/A</v>
      </c>
      <c r="IT18" t="e">
        <v>#N/A</v>
      </c>
      <c r="IU18" t="e">
        <v>#N/A</v>
      </c>
      <c r="IW18" s="34"/>
      <c r="IX18" s="34"/>
      <c r="IY18" s="34">
        <v>0</v>
      </c>
      <c r="IZ18" t="e">
        <v>#N/A</v>
      </c>
      <c r="JA18" t="e">
        <v>#N/A</v>
      </c>
      <c r="JB18" t="e">
        <v>#N/A</v>
      </c>
      <c r="JC18" s="12"/>
      <c r="JD18">
        <f t="shared" si="3"/>
        <v>0</v>
      </c>
      <c r="JF18" s="12"/>
      <c r="JG18" t="s">
        <v>2780</v>
      </c>
      <c r="JI18" t="e">
        <v>#N/A</v>
      </c>
      <c r="JJ18" t="e">
        <v>#N/A</v>
      </c>
      <c r="JK18" s="12" t="e">
        <v>#N/A</v>
      </c>
      <c r="JL18" t="e">
        <v>#N/A</v>
      </c>
      <c r="JM18" t="e">
        <v>#N/A</v>
      </c>
      <c r="JN18" t="e">
        <v>#N/A</v>
      </c>
      <c r="JO18" s="12" t="e">
        <v>#N/A</v>
      </c>
      <c r="JP18" t="e">
        <v>#N/A</v>
      </c>
      <c r="JQ18" s="10" t="e">
        <v>#N/A</v>
      </c>
      <c r="JR18" t="e">
        <v>#N/A</v>
      </c>
      <c r="JS18" t="e">
        <v>#N/A</v>
      </c>
      <c r="JT18" t="e">
        <v>#N/A</v>
      </c>
      <c r="JU18" t="e">
        <f t="shared" si="5"/>
        <v>#N/A</v>
      </c>
      <c r="JW18" s="12" t="e">
        <f t="shared" si="6"/>
        <v>#N/A</v>
      </c>
      <c r="JX18" t="s">
        <v>2780</v>
      </c>
      <c r="JY18" t="e">
        <v>#N/A</v>
      </c>
      <c r="JZ18" t="e">
        <v>#N/A</v>
      </c>
      <c r="KA18" t="e">
        <v>#N/A</v>
      </c>
      <c r="KB18" t="e">
        <v>#N/A</v>
      </c>
      <c r="KC18" t="e">
        <v>#N/A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t="e">
        <v>#N/A</v>
      </c>
      <c r="KJ18" t="e">
        <v>#N/A</v>
      </c>
      <c r="KL18" t="s">
        <v>2780</v>
      </c>
      <c r="KM18" t="e">
        <v>#N/A</v>
      </c>
      <c r="KN18" t="e">
        <v>#N/A</v>
      </c>
      <c r="KO18" t="e">
        <v>#N/A</v>
      </c>
      <c r="KP18" t="e">
        <v>#N/A</v>
      </c>
      <c r="KQ18" t="e">
        <v>#N/A</v>
      </c>
      <c r="KR18" t="e">
        <v>#N/A</v>
      </c>
      <c r="KS18" t="e">
        <v>#N/A</v>
      </c>
      <c r="KT18" t="e">
        <v>#N/A</v>
      </c>
      <c r="KU18" t="e">
        <v>#N/A</v>
      </c>
      <c r="KV18" t="e">
        <v>#N/A</v>
      </c>
      <c r="KW18" t="e">
        <v>#N/A</v>
      </c>
      <c r="KX18" t="e">
        <v>#N/A</v>
      </c>
      <c r="KZ18" t="s">
        <v>2780</v>
      </c>
      <c r="LC18" s="12"/>
      <c r="LG18" s="12"/>
      <c r="LI18" s="10"/>
      <c r="LJ18" t="s">
        <v>2780</v>
      </c>
      <c r="MA18" t="s">
        <v>2780</v>
      </c>
      <c r="MR18" t="s">
        <v>2780</v>
      </c>
      <c r="NI18" t="s">
        <v>2780</v>
      </c>
      <c r="NZ18" t="s">
        <v>2780</v>
      </c>
      <c r="OB18" t="e">
        <v>#N/A</v>
      </c>
      <c r="OC18" t="e">
        <v>#N/A</v>
      </c>
      <c r="OD18" t="e">
        <v>#N/A</v>
      </c>
      <c r="OE18" t="e">
        <v>#N/A</v>
      </c>
      <c r="OF18" t="e">
        <v>#N/A</v>
      </c>
      <c r="OG18" t="e">
        <v>#N/A</v>
      </c>
      <c r="OH18" t="e">
        <v>#N/A</v>
      </c>
      <c r="OI18" t="e">
        <v>#N/A</v>
      </c>
      <c r="OJ18" t="e">
        <v>#N/A</v>
      </c>
      <c r="OK18" t="e">
        <v>#N/A</v>
      </c>
      <c r="OL18" t="e">
        <v>#N/A</v>
      </c>
      <c r="OM18" t="e">
        <v>#N/A</v>
      </c>
      <c r="OQ18" t="s">
        <v>2780</v>
      </c>
      <c r="PE18" t="s">
        <v>2780</v>
      </c>
      <c r="PS18" t="s">
        <v>2780</v>
      </c>
      <c r="PW18" s="28"/>
      <c r="PZ18" t="e">
        <f t="shared" si="11"/>
        <v>#N/A</v>
      </c>
      <c r="QI18">
        <f t="shared" si="12"/>
        <v>0</v>
      </c>
      <c r="QJ18" s="12"/>
      <c r="QL18" t="s">
        <v>2780</v>
      </c>
      <c r="RB18" s="12"/>
      <c r="RC18" t="s">
        <v>2780</v>
      </c>
      <c r="RS18" s="12"/>
      <c r="RT18" t="s">
        <v>2780</v>
      </c>
      <c r="SJ18" s="12"/>
      <c r="SK18" t="s">
        <v>2780</v>
      </c>
      <c r="TA18" t="s">
        <v>2780</v>
      </c>
      <c r="UC18">
        <f t="shared" si="15"/>
        <v>0</v>
      </c>
      <c r="UP18">
        <f t="shared" si="16"/>
        <v>0</v>
      </c>
      <c r="UQ18" t="s">
        <v>2780</v>
      </c>
      <c r="UW18" s="12"/>
      <c r="UX18" s="12"/>
      <c r="UY18" s="28"/>
      <c r="UZ18" s="1"/>
    </row>
    <row r="19" spans="1:572">
      <c r="A19" t="s">
        <v>2376</v>
      </c>
      <c r="B19" s="10">
        <v>3.6689814814814814E-3</v>
      </c>
      <c r="C19" s="10">
        <v>3.6574074074074074E-3</v>
      </c>
      <c r="D19" s="10">
        <v>1.1574074074074073E-5</v>
      </c>
      <c r="E19" s="10">
        <v>0</v>
      </c>
      <c r="F19">
        <v>3</v>
      </c>
      <c r="G19">
        <v>9</v>
      </c>
      <c r="H19">
        <v>9</v>
      </c>
      <c r="I19">
        <v>1</v>
      </c>
      <c r="J19">
        <v>0</v>
      </c>
      <c r="K19">
        <v>90</v>
      </c>
      <c r="O19" t="s">
        <v>2376</v>
      </c>
      <c r="AC19" t="s">
        <v>2376</v>
      </c>
      <c r="AD19" s="10">
        <v>0</v>
      </c>
      <c r="AE19" s="10">
        <v>0</v>
      </c>
      <c r="AF19" s="10">
        <v>0</v>
      </c>
      <c r="AG19" s="10">
        <v>0</v>
      </c>
      <c r="AH19">
        <v>0</v>
      </c>
      <c r="AI19">
        <v>0</v>
      </c>
      <c r="AJ19">
        <v>0</v>
      </c>
      <c r="AK19">
        <v>0</v>
      </c>
      <c r="AL19">
        <v>0</v>
      </c>
      <c r="AQ19" t="s">
        <v>2376</v>
      </c>
      <c r="AR19" s="10">
        <v>0</v>
      </c>
      <c r="AS19" s="10">
        <v>0</v>
      </c>
      <c r="AT19" s="10">
        <v>0</v>
      </c>
      <c r="AU19" s="10">
        <v>0</v>
      </c>
      <c r="AV19">
        <v>0</v>
      </c>
      <c r="AW19">
        <v>0</v>
      </c>
      <c r="AX19">
        <v>0</v>
      </c>
      <c r="AY19">
        <v>0</v>
      </c>
      <c r="AZ19">
        <v>0</v>
      </c>
      <c r="BE19" t="s">
        <v>2376</v>
      </c>
      <c r="BF19" s="10">
        <v>0</v>
      </c>
      <c r="BG19" s="10">
        <v>0</v>
      </c>
      <c r="BH19" s="10">
        <v>0</v>
      </c>
      <c r="BI19" s="10">
        <v>0</v>
      </c>
      <c r="BJ19" s="45">
        <v>0</v>
      </c>
      <c r="BK19">
        <v>0</v>
      </c>
      <c r="BL19">
        <v>0</v>
      </c>
      <c r="BM19">
        <v>0</v>
      </c>
      <c r="BN19">
        <v>0</v>
      </c>
      <c r="BS19" t="s">
        <v>2376</v>
      </c>
      <c r="BT19" s="10"/>
      <c r="BU19" s="10"/>
      <c r="BV19" s="10"/>
      <c r="BW19" s="10"/>
      <c r="CG19" t="s">
        <v>2376</v>
      </c>
      <c r="CH19" s="10"/>
      <c r="CI19" s="10"/>
      <c r="CJ19" s="10"/>
      <c r="CK19" s="10"/>
      <c r="CU19" t="s">
        <v>2376</v>
      </c>
      <c r="CV19" t="s">
        <v>2775</v>
      </c>
      <c r="CW19" t="s">
        <v>2690</v>
      </c>
      <c r="CX19" s="9">
        <f t="shared" si="27"/>
        <v>0</v>
      </c>
      <c r="CY19" s="45">
        <f t="shared" si="28"/>
        <v>3</v>
      </c>
      <c r="CZ19">
        <f t="shared" si="29"/>
        <v>0</v>
      </c>
      <c r="DA19" s="12" t="e">
        <f t="shared" si="30"/>
        <v>#DIV/0!</v>
      </c>
      <c r="DB19" s="12">
        <f>AVERAGE(K19,Y19,AM19,BA19,BO19)</f>
        <v>90</v>
      </c>
      <c r="DC19" s="10">
        <f t="shared" si="32"/>
        <v>3.6574074074074074E-3</v>
      </c>
      <c r="DE19" t="s">
        <v>2376</v>
      </c>
      <c r="DN19" t="s">
        <v>2376</v>
      </c>
      <c r="DW19" s="34" t="s">
        <v>2376</v>
      </c>
      <c r="DX19" s="34"/>
      <c r="DY19" s="34"/>
      <c r="DZ19" s="34"/>
      <c r="EA19" s="34"/>
      <c r="EB19" s="34"/>
      <c r="EK19" s="4" t="s">
        <v>2376</v>
      </c>
      <c r="EL19" s="8"/>
      <c r="EM19" s="8"/>
      <c r="EN19" s="67"/>
      <c r="EO19" s="67"/>
      <c r="EP19" s="44"/>
      <c r="EQ19" s="44"/>
      <c r="ER19" s="44"/>
      <c r="ES19" s="44"/>
      <c r="ET19" s="44"/>
      <c r="EU19" s="44"/>
      <c r="EX19" s="12"/>
      <c r="EY19" t="s">
        <v>2376</v>
      </c>
      <c r="FK19" t="s">
        <v>2376</v>
      </c>
      <c r="FW19" t="s">
        <v>2376</v>
      </c>
      <c r="GI19" s="34" t="s">
        <v>2376</v>
      </c>
      <c r="GJ19" t="s">
        <v>2775</v>
      </c>
      <c r="GK19" t="s">
        <v>2690</v>
      </c>
      <c r="GL19">
        <f t="shared" si="37"/>
        <v>0</v>
      </c>
      <c r="GM19">
        <f t="shared" si="38"/>
        <v>0</v>
      </c>
      <c r="GN19">
        <f t="shared" si="39"/>
        <v>0</v>
      </c>
      <c r="GO19" s="12"/>
      <c r="GQ19" s="1"/>
      <c r="GS19" t="s">
        <v>2376</v>
      </c>
      <c r="HG19" s="12"/>
      <c r="HH19" t="s">
        <v>2376</v>
      </c>
      <c r="HX19" s="12"/>
      <c r="HY19" t="s">
        <v>2376</v>
      </c>
      <c r="IP19" t="s">
        <v>2376</v>
      </c>
      <c r="IR19" t="e">
        <v>#N/A</v>
      </c>
      <c r="IS19" t="e">
        <v>#N/A</v>
      </c>
      <c r="IT19" t="e">
        <v>#N/A</v>
      </c>
      <c r="IU19" t="e">
        <v>#N/A</v>
      </c>
      <c r="IV19">
        <v>0</v>
      </c>
      <c r="IW19" s="34">
        <v>0</v>
      </c>
      <c r="IX19" s="34">
        <v>0</v>
      </c>
      <c r="IY19" s="34">
        <v>0</v>
      </c>
      <c r="IZ19" t="e">
        <v>#N/A</v>
      </c>
      <c r="JA19" t="e">
        <v>#N/A</v>
      </c>
      <c r="JB19" t="e">
        <v>#N/A</v>
      </c>
      <c r="JC19" s="12"/>
      <c r="JD19">
        <f t="shared" si="3"/>
        <v>0</v>
      </c>
      <c r="JF19" s="12"/>
      <c r="JG19" t="s">
        <v>2376</v>
      </c>
      <c r="JI19" t="e">
        <v>#N/A</v>
      </c>
      <c r="JJ19" t="e">
        <v>#N/A</v>
      </c>
      <c r="JK19" s="12" t="e">
        <v>#N/A</v>
      </c>
      <c r="JL19" t="e">
        <v>#N/A</v>
      </c>
      <c r="JM19" t="e">
        <v>#N/A</v>
      </c>
      <c r="JN19" t="e">
        <v>#N/A</v>
      </c>
      <c r="JO19" s="12" t="e">
        <v>#N/A</v>
      </c>
      <c r="JP19" t="e">
        <v>#N/A</v>
      </c>
      <c r="JQ19" s="10" t="e">
        <v>#N/A</v>
      </c>
      <c r="JR19" t="e">
        <v>#N/A</v>
      </c>
      <c r="JS19" t="e">
        <v>#N/A</v>
      </c>
      <c r="JT19" t="e">
        <v>#N/A</v>
      </c>
      <c r="JU19" t="e">
        <f t="shared" si="5"/>
        <v>#N/A</v>
      </c>
      <c r="JW19" s="12" t="e">
        <f t="shared" si="6"/>
        <v>#N/A</v>
      </c>
      <c r="JX19" t="s">
        <v>2376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 t="e">
        <v>#N/A</v>
      </c>
      <c r="KE19" t="e">
        <v>#N/A</v>
      </c>
      <c r="KF19" t="e">
        <v>#N/A</v>
      </c>
      <c r="KG19" t="e">
        <v>#N/A</v>
      </c>
      <c r="KH19" t="e">
        <v>#N/A</v>
      </c>
      <c r="KI19" t="e">
        <v>#N/A</v>
      </c>
      <c r="KJ19" t="e">
        <v>#N/A</v>
      </c>
      <c r="KL19" t="s">
        <v>2376</v>
      </c>
      <c r="KM19" t="e">
        <v>#N/A</v>
      </c>
      <c r="KN19" t="e">
        <v>#N/A</v>
      </c>
      <c r="KO19" t="e">
        <v>#N/A</v>
      </c>
      <c r="KP19" t="e">
        <v>#N/A</v>
      </c>
      <c r="KQ19" t="e">
        <v>#N/A</v>
      </c>
      <c r="KR19" t="e">
        <v>#N/A</v>
      </c>
      <c r="KS19" t="e">
        <v>#N/A</v>
      </c>
      <c r="KT19" t="e">
        <v>#N/A</v>
      </c>
      <c r="KU19" t="e">
        <v>#N/A</v>
      </c>
      <c r="KV19" t="e">
        <v>#N/A</v>
      </c>
      <c r="KW19" t="e">
        <v>#N/A</v>
      </c>
      <c r="KX19" t="e">
        <v>#N/A</v>
      </c>
      <c r="KZ19" t="s">
        <v>2376</v>
      </c>
      <c r="LC19" s="12"/>
      <c r="LG19" s="12"/>
      <c r="LI19" s="10"/>
      <c r="LJ19" t="s">
        <v>2376</v>
      </c>
      <c r="LL19" s="1">
        <v>0</v>
      </c>
      <c r="LM19" s="1">
        <v>0</v>
      </c>
      <c r="LN19" s="1">
        <v>0</v>
      </c>
      <c r="LO19" s="1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MA19" t="s">
        <v>2376</v>
      </c>
      <c r="MC19" s="1">
        <v>9.7731481481481475E-2</v>
      </c>
      <c r="MD19" s="1">
        <v>3.3541666666666664E-2</v>
      </c>
      <c r="ME19" s="1">
        <v>5.9398148148148144E-2</v>
      </c>
      <c r="MF19" s="1">
        <v>4.7800925925925919E-3</v>
      </c>
      <c r="MG19">
        <v>7</v>
      </c>
      <c r="MH19">
        <v>82</v>
      </c>
      <c r="MI19">
        <v>78</v>
      </c>
      <c r="MJ19">
        <v>2</v>
      </c>
      <c r="MK19">
        <v>0</v>
      </c>
      <c r="ML19">
        <v>0</v>
      </c>
      <c r="MM19">
        <v>0</v>
      </c>
      <c r="MN19">
        <v>97.5</v>
      </c>
      <c r="MO19">
        <f t="shared" si="48"/>
        <v>80</v>
      </c>
      <c r="MP19">
        <v>262</v>
      </c>
      <c r="MR19" t="s">
        <v>2376</v>
      </c>
      <c r="MT19" s="1">
        <v>0</v>
      </c>
      <c r="MU19" s="1">
        <v>0</v>
      </c>
      <c r="MV19" s="1">
        <v>0</v>
      </c>
      <c r="MW19" s="1">
        <v>0</v>
      </c>
      <c r="MX19">
        <v>0</v>
      </c>
      <c r="MY19">
        <v>0</v>
      </c>
      <c r="MZ19">
        <v>4</v>
      </c>
      <c r="NA19">
        <v>0</v>
      </c>
      <c r="NB19">
        <v>0</v>
      </c>
      <c r="NC19">
        <v>0</v>
      </c>
      <c r="ND19">
        <v>0</v>
      </c>
      <c r="NE19">
        <v>100</v>
      </c>
      <c r="NI19" t="s">
        <v>2376</v>
      </c>
      <c r="NK19" s="1">
        <v>0.11767361111111112</v>
      </c>
      <c r="NL19" s="1">
        <v>8.1736111111111107E-2</v>
      </c>
      <c r="NM19" s="1">
        <v>2.3217592592592592E-2</v>
      </c>
      <c r="NN19" s="1">
        <v>1.2708333333333334E-2</v>
      </c>
      <c r="NO19">
        <v>9</v>
      </c>
      <c r="NP19">
        <v>135</v>
      </c>
      <c r="NQ19">
        <v>133</v>
      </c>
      <c r="NR19">
        <v>3</v>
      </c>
      <c r="NS19">
        <v>0</v>
      </c>
      <c r="NT19">
        <v>0</v>
      </c>
      <c r="NU19">
        <v>0</v>
      </c>
      <c r="NV19">
        <v>97.79</v>
      </c>
      <c r="NW19">
        <f t="shared" si="50"/>
        <v>132</v>
      </c>
      <c r="NX19">
        <v>262</v>
      </c>
      <c r="NZ19" t="s">
        <v>2376</v>
      </c>
      <c r="OB19" s="1">
        <v>0</v>
      </c>
      <c r="OC19" s="1">
        <v>0</v>
      </c>
      <c r="OD19" s="1">
        <v>0</v>
      </c>
      <c r="OE19" s="1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Q19" t="s">
        <v>2376</v>
      </c>
      <c r="OR19" s="1">
        <v>0</v>
      </c>
      <c r="OS19" s="1">
        <v>0</v>
      </c>
      <c r="OT19" s="1">
        <v>0</v>
      </c>
      <c r="OU19" s="1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f t="shared" si="52"/>
        <v>0</v>
      </c>
      <c r="PE19" t="s">
        <v>2376</v>
      </c>
      <c r="PF19" s="1">
        <v>0</v>
      </c>
      <c r="PG19" s="1">
        <v>0</v>
      </c>
      <c r="PH19" s="1">
        <v>0</v>
      </c>
      <c r="PI19" s="1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f t="shared" si="53"/>
        <v>0</v>
      </c>
      <c r="PS19" t="s">
        <v>2376</v>
      </c>
      <c r="PT19" t="s">
        <v>2775</v>
      </c>
      <c r="PU19" t="s">
        <v>2690</v>
      </c>
      <c r="PV19" s="1">
        <v>0.21540509259259258</v>
      </c>
      <c r="PW19" s="28">
        <f t="shared" si="54"/>
        <v>0.11527777777777777</v>
      </c>
      <c r="PX19" s="1">
        <v>8.261574074074074E-2</v>
      </c>
      <c r="PY19" s="1">
        <v>1.7488425925925925E-2</v>
      </c>
      <c r="PZ19">
        <f t="shared" si="11"/>
        <v>16</v>
      </c>
      <c r="QA19">
        <v>217</v>
      </c>
      <c r="QB19">
        <v>215</v>
      </c>
      <c r="QC19">
        <v>5</v>
      </c>
      <c r="QD19">
        <v>0</v>
      </c>
      <c r="QE19">
        <v>0</v>
      </c>
      <c r="QF19">
        <v>0</v>
      </c>
      <c r="QG19">
        <v>97.73</v>
      </c>
      <c r="QH19">
        <f t="shared" si="55"/>
        <v>212</v>
      </c>
      <c r="QI19">
        <f t="shared" si="12"/>
        <v>524</v>
      </c>
      <c r="QJ19" s="12">
        <f t="shared" si="56"/>
        <v>40.458015267175576</v>
      </c>
      <c r="QK19">
        <f t="shared" si="57"/>
        <v>312</v>
      </c>
      <c r="QL19" t="s">
        <v>2376</v>
      </c>
      <c r="QM19" t="s">
        <v>2775</v>
      </c>
      <c r="QN19" s="1">
        <v>0</v>
      </c>
      <c r="QO19" s="1">
        <v>0</v>
      </c>
      <c r="QP19" s="1">
        <v>0</v>
      </c>
      <c r="QQ19" s="1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RB19" s="12"/>
      <c r="RC19" t="s">
        <v>2376</v>
      </c>
      <c r="RD19" t="s">
        <v>2775</v>
      </c>
      <c r="RE19" s="1">
        <v>0.1630787037037037</v>
      </c>
      <c r="RF19" s="1">
        <v>7.5219907407407416E-2</v>
      </c>
      <c r="RG19" s="1">
        <v>5.7638888888888887E-3</v>
      </c>
      <c r="RH19" s="1">
        <v>8.2083333333333341E-2</v>
      </c>
      <c r="RI19">
        <v>11</v>
      </c>
      <c r="RJ19">
        <v>174</v>
      </c>
      <c r="RK19">
        <v>144</v>
      </c>
      <c r="RL19">
        <v>3</v>
      </c>
      <c r="RM19">
        <v>0</v>
      </c>
      <c r="RN19">
        <v>0</v>
      </c>
      <c r="RO19">
        <v>0</v>
      </c>
      <c r="RP19">
        <v>97.96</v>
      </c>
      <c r="RQ19">
        <f t="shared" si="60"/>
        <v>171</v>
      </c>
      <c r="RR19">
        <v>262</v>
      </c>
      <c r="RS19" s="12">
        <f t="shared" si="61"/>
        <v>65.267175572519093</v>
      </c>
      <c r="RT19" t="s">
        <v>2376</v>
      </c>
      <c r="RU19" t="s">
        <v>2775</v>
      </c>
      <c r="RV19" s="1">
        <v>6.0069444444444441E-3</v>
      </c>
      <c r="RW19" s="1">
        <v>3.7500000000000003E-3</v>
      </c>
      <c r="RX19" s="1">
        <v>2.2222222222222222E-3</v>
      </c>
      <c r="RY19" s="1">
        <v>1.1574074074074073E-5</v>
      </c>
      <c r="RZ19">
        <v>1</v>
      </c>
      <c r="SA19">
        <v>12</v>
      </c>
      <c r="SB19">
        <v>40</v>
      </c>
      <c r="SC19">
        <v>0</v>
      </c>
      <c r="SD19">
        <v>0</v>
      </c>
      <c r="SE19">
        <v>0</v>
      </c>
      <c r="SF19">
        <v>0</v>
      </c>
      <c r="SG19">
        <v>100</v>
      </c>
      <c r="SH19">
        <f t="shared" si="13"/>
        <v>12</v>
      </c>
      <c r="SJ19" s="12"/>
      <c r="SK19" t="s">
        <v>2376</v>
      </c>
      <c r="SL19" s="1">
        <v>0</v>
      </c>
      <c r="SM19" s="1">
        <v>0</v>
      </c>
      <c r="SN19" s="1">
        <v>0</v>
      </c>
      <c r="SO19" s="1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TA19" t="s">
        <v>2376</v>
      </c>
      <c r="TB19" s="1">
        <v>0</v>
      </c>
      <c r="TC19" s="1">
        <v>0</v>
      </c>
      <c r="TD19" s="1">
        <v>0</v>
      </c>
      <c r="TE19" s="1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Q19" s="1">
        <v>0</v>
      </c>
      <c r="TR19" s="1">
        <v>0</v>
      </c>
      <c r="TS19" s="1">
        <v>0</v>
      </c>
      <c r="TT19" s="1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C19">
        <f t="shared" si="15"/>
        <v>0</v>
      </c>
      <c r="UD19" s="1">
        <v>0</v>
      </c>
      <c r="UE19" s="1">
        <v>0</v>
      </c>
      <c r="UF19" s="1">
        <v>0</v>
      </c>
      <c r="UG19" s="1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P19">
        <f t="shared" si="16"/>
        <v>0</v>
      </c>
      <c r="UQ19" t="s">
        <v>2376</v>
      </c>
      <c r="UR19" t="s">
        <v>2775</v>
      </c>
      <c r="US19" t="s">
        <v>2690</v>
      </c>
      <c r="UT19">
        <f>SUM(RA19,RR19,SI19,SY19,TO19)</f>
        <v>262</v>
      </c>
      <c r="UU19">
        <f>SUM(QR19,RI19,RZ19,SP19,TF19,TU19,UH19)</f>
        <v>12</v>
      </c>
      <c r="UV19">
        <f>SUM(QZ19,RQ19,SH19,SX19,TN19,UC19,UP19)</f>
        <v>183</v>
      </c>
      <c r="UW19" s="12">
        <f>UV19/UT19*100</f>
        <v>69.847328244274806</v>
      </c>
      <c r="UX19" s="12">
        <f>AVERAGE(QY19,RP19,SG19,SW19,TM19,UB19,UO19)</f>
        <v>98.97999999999999</v>
      </c>
      <c r="UY19" s="28">
        <f t="shared" si="65"/>
        <v>7.8969907407407419E-2</v>
      </c>
      <c r="UZ19" s="1">
        <f t="shared" ref="UZ19:UZ20" si="92">UY19/2</f>
        <v>3.948495370370371E-2</v>
      </c>
    </row>
    <row r="20" spans="1:572">
      <c r="A20" t="s">
        <v>2377</v>
      </c>
      <c r="B20" s="10"/>
      <c r="C20" s="10"/>
      <c r="D20" s="10"/>
      <c r="E20" s="10"/>
      <c r="O20" t="s">
        <v>2377</v>
      </c>
      <c r="AC20" t="s">
        <v>2377</v>
      </c>
      <c r="AD20" s="10"/>
      <c r="AE20" s="10"/>
      <c r="AF20" s="10"/>
      <c r="AG20" s="10"/>
      <c r="AQ20" t="s">
        <v>2377</v>
      </c>
      <c r="AR20" s="10"/>
      <c r="AS20" s="10"/>
      <c r="AT20" s="10"/>
      <c r="AU20" s="10"/>
      <c r="BE20" t="s">
        <v>2377</v>
      </c>
      <c r="BF20" s="10"/>
      <c r="BG20" s="10"/>
      <c r="BH20" s="10"/>
      <c r="BI20" s="10"/>
      <c r="BJ20" s="45"/>
      <c r="BS20" t="s">
        <v>2377</v>
      </c>
      <c r="BT20" s="10"/>
      <c r="BU20" s="10"/>
      <c r="BV20" s="10"/>
      <c r="BW20" s="10"/>
      <c r="CG20" t="s">
        <v>2377</v>
      </c>
      <c r="CH20" s="10"/>
      <c r="CI20" s="10"/>
      <c r="CJ20" s="10"/>
      <c r="CK20" s="10"/>
      <c r="CU20" t="s">
        <v>2377</v>
      </c>
      <c r="CV20" t="s">
        <v>2775</v>
      </c>
      <c r="CW20" t="s">
        <v>2690</v>
      </c>
      <c r="CX20" s="9">
        <f t="shared" si="27"/>
        <v>0</v>
      </c>
      <c r="CY20" s="45">
        <f t="shared" si="28"/>
        <v>0</v>
      </c>
      <c r="CZ20">
        <f t="shared" si="29"/>
        <v>0</v>
      </c>
      <c r="DA20" s="12" t="e">
        <f t="shared" si="30"/>
        <v>#DIV/0!</v>
      </c>
      <c r="DB20" s="12"/>
      <c r="DC20" s="10">
        <f t="shared" si="32"/>
        <v>0</v>
      </c>
      <c r="DE20" t="s">
        <v>2377</v>
      </c>
      <c r="DN20" t="s">
        <v>2377</v>
      </c>
      <c r="DW20" s="34" t="s">
        <v>2377</v>
      </c>
      <c r="DX20" s="34"/>
      <c r="DY20" s="34"/>
      <c r="DZ20" s="34"/>
      <c r="EA20" s="34"/>
      <c r="EB20" s="34"/>
      <c r="EK20" s="4" t="s">
        <v>2377</v>
      </c>
      <c r="EL20" s="8"/>
      <c r="EM20" s="8"/>
      <c r="EN20" s="67"/>
      <c r="EO20" s="67"/>
      <c r="EP20" s="44"/>
      <c r="EQ20" s="44"/>
      <c r="ER20" s="44"/>
      <c r="ES20" s="44"/>
      <c r="ET20" s="44"/>
      <c r="EU20" s="44"/>
      <c r="EX20" s="12"/>
      <c r="EY20" t="s">
        <v>2377</v>
      </c>
      <c r="FK20" t="s">
        <v>2377</v>
      </c>
      <c r="FW20" t="s">
        <v>2377</v>
      </c>
      <c r="GI20" s="34" t="s">
        <v>2377</v>
      </c>
      <c r="GJ20" t="s">
        <v>2775</v>
      </c>
      <c r="GK20" t="s">
        <v>2690</v>
      </c>
      <c r="GL20">
        <f t="shared" si="37"/>
        <v>0</v>
      </c>
      <c r="GM20">
        <f t="shared" si="38"/>
        <v>0</v>
      </c>
      <c r="GN20">
        <f t="shared" si="39"/>
        <v>0</v>
      </c>
      <c r="GO20" s="12"/>
      <c r="GQ20" s="1"/>
      <c r="GS20" t="s">
        <v>2377</v>
      </c>
      <c r="HG20" s="12"/>
      <c r="HH20" t="s">
        <v>2377</v>
      </c>
      <c r="HX20" s="12"/>
      <c r="HY20" t="s">
        <v>2377</v>
      </c>
      <c r="IP20" t="s">
        <v>2377</v>
      </c>
      <c r="IR20" t="e">
        <v>#N/A</v>
      </c>
      <c r="IS20" t="e">
        <v>#N/A</v>
      </c>
      <c r="IT20" t="e">
        <v>#N/A</v>
      </c>
      <c r="IU20" t="e">
        <v>#N/A</v>
      </c>
      <c r="IV20">
        <v>0</v>
      </c>
      <c r="IW20" s="34">
        <v>0</v>
      </c>
      <c r="IX20" s="34">
        <v>0</v>
      </c>
      <c r="IY20" s="34">
        <v>0</v>
      </c>
      <c r="IZ20" t="e">
        <v>#N/A</v>
      </c>
      <c r="JA20" t="e">
        <v>#N/A</v>
      </c>
      <c r="JB20" t="e">
        <v>#N/A</v>
      </c>
      <c r="JC20" s="12"/>
      <c r="JD20">
        <f t="shared" si="3"/>
        <v>0</v>
      </c>
      <c r="JF20" s="12"/>
      <c r="JG20" t="s">
        <v>2377</v>
      </c>
      <c r="JI20" t="e">
        <v>#N/A</v>
      </c>
      <c r="JJ20" t="e">
        <v>#N/A</v>
      </c>
      <c r="JK20" s="12" t="e">
        <v>#N/A</v>
      </c>
      <c r="JL20" t="e">
        <v>#N/A</v>
      </c>
      <c r="JM20" t="e">
        <v>#N/A</v>
      </c>
      <c r="JN20" t="e">
        <v>#N/A</v>
      </c>
      <c r="JO20" s="12" t="e">
        <v>#N/A</v>
      </c>
      <c r="JP20" t="e">
        <v>#N/A</v>
      </c>
      <c r="JQ20" s="10" t="e">
        <v>#N/A</v>
      </c>
      <c r="JR20" t="e">
        <v>#N/A</v>
      </c>
      <c r="JS20" t="e">
        <v>#N/A</v>
      </c>
      <c r="JT20" t="e">
        <v>#N/A</v>
      </c>
      <c r="JU20" t="e">
        <f t="shared" si="5"/>
        <v>#N/A</v>
      </c>
      <c r="JW20" s="12" t="e">
        <f t="shared" si="6"/>
        <v>#N/A</v>
      </c>
      <c r="JX20" t="s">
        <v>2377</v>
      </c>
      <c r="JY20" t="e">
        <v>#N/A</v>
      </c>
      <c r="JZ20" t="e">
        <v>#N/A</v>
      </c>
      <c r="KA20" t="e">
        <v>#N/A</v>
      </c>
      <c r="KB20" t="e">
        <v>#N/A</v>
      </c>
      <c r="KC20" t="e">
        <v>#N/A</v>
      </c>
      <c r="KD20" t="e">
        <v>#N/A</v>
      </c>
      <c r="KE20" t="e">
        <v>#N/A</v>
      </c>
      <c r="KF20" t="e">
        <v>#N/A</v>
      </c>
      <c r="KG20" t="e">
        <v>#N/A</v>
      </c>
      <c r="KH20" t="e">
        <v>#N/A</v>
      </c>
      <c r="KI20" t="e">
        <v>#N/A</v>
      </c>
      <c r="KJ20" t="e">
        <v>#N/A</v>
      </c>
      <c r="KL20" t="s">
        <v>2377</v>
      </c>
      <c r="KM20" t="e">
        <v>#N/A</v>
      </c>
      <c r="KN20" t="e">
        <v>#N/A</v>
      </c>
      <c r="KO20" t="e">
        <v>#N/A</v>
      </c>
      <c r="KP20" t="e">
        <v>#N/A</v>
      </c>
      <c r="KQ20" t="e">
        <v>#N/A</v>
      </c>
      <c r="KR20" t="e">
        <v>#N/A</v>
      </c>
      <c r="KS20" t="e">
        <v>#N/A</v>
      </c>
      <c r="KT20" t="e">
        <v>#N/A</v>
      </c>
      <c r="KU20" t="e">
        <v>#N/A</v>
      </c>
      <c r="KV20" t="e">
        <v>#N/A</v>
      </c>
      <c r="KW20" t="e">
        <v>#N/A</v>
      </c>
      <c r="KX20" t="e">
        <v>#N/A</v>
      </c>
      <c r="KZ20" t="s">
        <v>2377</v>
      </c>
      <c r="LC20" s="12"/>
      <c r="LG20" s="12"/>
      <c r="LI20" s="10"/>
      <c r="LJ20" t="s">
        <v>2377</v>
      </c>
      <c r="LL20" s="1">
        <v>0</v>
      </c>
      <c r="LM20" s="1">
        <v>0</v>
      </c>
      <c r="LN20" s="1">
        <v>0</v>
      </c>
      <c r="LO20" s="1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MA20" t="s">
        <v>2377</v>
      </c>
      <c r="MC20" s="1">
        <v>0.14082175925925924</v>
      </c>
      <c r="MD20" s="1">
        <v>8.6296296296296301E-2</v>
      </c>
      <c r="ME20" s="1">
        <v>9.8958333333333329E-3</v>
      </c>
      <c r="MF20" s="1">
        <v>4.4618055555555557E-2</v>
      </c>
      <c r="MG20">
        <v>15</v>
      </c>
      <c r="MH20">
        <v>175</v>
      </c>
      <c r="MI20">
        <v>167</v>
      </c>
      <c r="MJ20">
        <v>11</v>
      </c>
      <c r="MK20">
        <v>0</v>
      </c>
      <c r="ML20">
        <v>0</v>
      </c>
      <c r="MM20">
        <v>0</v>
      </c>
      <c r="MN20">
        <v>93.82</v>
      </c>
      <c r="MO20">
        <f t="shared" si="48"/>
        <v>164</v>
      </c>
      <c r="MP20">
        <v>262</v>
      </c>
      <c r="MR20" t="s">
        <v>2377</v>
      </c>
      <c r="MT20" s="1">
        <v>6.5277777777777782E-3</v>
      </c>
      <c r="MU20" s="1">
        <v>4.0046296296296297E-3</v>
      </c>
      <c r="MV20" s="1">
        <v>1.8171296296296297E-3</v>
      </c>
      <c r="MW20" s="1">
        <v>6.9444444444444447E-4</v>
      </c>
      <c r="MX20">
        <v>2</v>
      </c>
      <c r="MY20">
        <v>2</v>
      </c>
      <c r="MZ20">
        <v>2</v>
      </c>
      <c r="NA20">
        <v>0</v>
      </c>
      <c r="NB20">
        <v>0</v>
      </c>
      <c r="NC20">
        <v>0</v>
      </c>
      <c r="ND20">
        <v>0</v>
      </c>
      <c r="NE20">
        <v>100</v>
      </c>
      <c r="NF20">
        <f t="shared" si="49"/>
        <v>2</v>
      </c>
      <c r="NI20" t="s">
        <v>2377</v>
      </c>
      <c r="NK20" s="1">
        <v>0.13258101851851853</v>
      </c>
      <c r="NL20" s="1">
        <v>0.10123842592592593</v>
      </c>
      <c r="NM20" s="1">
        <v>1.8668981481481481E-2</v>
      </c>
      <c r="NN20" s="1">
        <v>1.2662037037037039E-2</v>
      </c>
      <c r="NO20">
        <v>11</v>
      </c>
      <c r="NP20">
        <v>137</v>
      </c>
      <c r="NQ20">
        <v>129</v>
      </c>
      <c r="NR20">
        <v>8</v>
      </c>
      <c r="NS20">
        <v>0</v>
      </c>
      <c r="NT20">
        <v>0</v>
      </c>
      <c r="NU20">
        <v>0</v>
      </c>
      <c r="NV20">
        <v>94.16</v>
      </c>
      <c r="NW20">
        <f t="shared" si="50"/>
        <v>129</v>
      </c>
      <c r="NX20">
        <v>262</v>
      </c>
      <c r="NZ20" t="s">
        <v>2377</v>
      </c>
      <c r="OB20" s="1">
        <v>0</v>
      </c>
      <c r="OC20" s="1">
        <v>0</v>
      </c>
      <c r="OD20" s="1">
        <v>0</v>
      </c>
      <c r="OE20" s="1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Q20" t="s">
        <v>2377</v>
      </c>
      <c r="OR20" s="1">
        <v>0</v>
      </c>
      <c r="OS20" s="1">
        <v>0</v>
      </c>
      <c r="OT20" s="1">
        <v>0</v>
      </c>
      <c r="OU20" s="1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f t="shared" si="52"/>
        <v>0</v>
      </c>
      <c r="PE20" t="s">
        <v>2377</v>
      </c>
      <c r="PF20" s="1">
        <v>0</v>
      </c>
      <c r="PG20" s="1">
        <v>0</v>
      </c>
      <c r="PH20" s="1">
        <v>0</v>
      </c>
      <c r="PI20" s="1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f t="shared" si="53"/>
        <v>0</v>
      </c>
      <c r="PS20" t="s">
        <v>2377</v>
      </c>
      <c r="PT20" t="s">
        <v>2775</v>
      </c>
      <c r="PU20" t="s">
        <v>2690</v>
      </c>
      <c r="PV20" s="1">
        <v>0.27994212962962961</v>
      </c>
      <c r="PW20" s="28">
        <f t="shared" si="54"/>
        <v>0.19153935185185186</v>
      </c>
      <c r="PX20" s="1">
        <v>3.0393518518518518E-2</v>
      </c>
      <c r="PY20" s="1">
        <v>5.7986111111111106E-2</v>
      </c>
      <c r="PZ20">
        <f t="shared" si="11"/>
        <v>28</v>
      </c>
      <c r="QA20">
        <v>314</v>
      </c>
      <c r="QB20">
        <v>298</v>
      </c>
      <c r="QC20">
        <v>19</v>
      </c>
      <c r="QD20">
        <v>0</v>
      </c>
      <c r="QE20">
        <v>0</v>
      </c>
      <c r="QF20">
        <v>0</v>
      </c>
      <c r="QG20">
        <v>94.01</v>
      </c>
      <c r="QH20">
        <f t="shared" si="55"/>
        <v>295</v>
      </c>
      <c r="QI20">
        <f t="shared" si="12"/>
        <v>524</v>
      </c>
      <c r="QJ20" s="12">
        <f t="shared" si="56"/>
        <v>56.297709923664115</v>
      </c>
      <c r="QK20">
        <f t="shared" si="57"/>
        <v>229</v>
      </c>
      <c r="QL20" t="s">
        <v>2377</v>
      </c>
      <c r="QM20" t="s">
        <v>2775</v>
      </c>
      <c r="QN20" s="1">
        <v>0</v>
      </c>
      <c r="QO20" s="1">
        <v>0</v>
      </c>
      <c r="QP20" s="1">
        <v>0</v>
      </c>
      <c r="QQ20" s="1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RB20" s="12"/>
      <c r="RC20" t="s">
        <v>2377</v>
      </c>
      <c r="RD20" t="s">
        <v>2775</v>
      </c>
      <c r="RE20" s="1">
        <v>0.18561342592592592</v>
      </c>
      <c r="RF20" s="1">
        <v>0.12488425925925926</v>
      </c>
      <c r="RG20" s="1">
        <v>5.2314814814814819E-3</v>
      </c>
      <c r="RH20" s="1">
        <v>5.5486111111111104E-2</v>
      </c>
      <c r="RI20">
        <v>10</v>
      </c>
      <c r="RJ20">
        <v>269</v>
      </c>
      <c r="RK20">
        <v>269</v>
      </c>
      <c r="RL20">
        <v>0</v>
      </c>
      <c r="RM20">
        <v>0</v>
      </c>
      <c r="RN20">
        <v>0</v>
      </c>
      <c r="RO20">
        <v>0</v>
      </c>
      <c r="RP20">
        <v>100</v>
      </c>
      <c r="RQ20">
        <f t="shared" si="60"/>
        <v>269</v>
      </c>
      <c r="RR20">
        <v>262</v>
      </c>
      <c r="RS20" s="12">
        <f t="shared" si="61"/>
        <v>102.67175572519085</v>
      </c>
      <c r="RT20" t="s">
        <v>2377</v>
      </c>
      <c r="RU20" t="s">
        <v>2775</v>
      </c>
      <c r="RV20" s="1">
        <v>0</v>
      </c>
      <c r="RW20" s="1">
        <v>0</v>
      </c>
      <c r="RX20" s="1">
        <v>0</v>
      </c>
      <c r="RY20" s="1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J20" s="12"/>
      <c r="SK20" t="s">
        <v>2377</v>
      </c>
      <c r="SL20" s="1">
        <v>0</v>
      </c>
      <c r="SM20" s="1">
        <v>0</v>
      </c>
      <c r="SN20" s="1">
        <v>0</v>
      </c>
      <c r="SO20" s="1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TA20" t="s">
        <v>2377</v>
      </c>
      <c r="TB20" s="1">
        <v>0</v>
      </c>
      <c r="TC20" s="1">
        <v>0</v>
      </c>
      <c r="TD20" s="1">
        <v>0</v>
      </c>
      <c r="TE20" s="1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Q20" s="1">
        <v>0</v>
      </c>
      <c r="TR20" s="1">
        <v>0</v>
      </c>
      <c r="TS20" s="1">
        <v>0</v>
      </c>
      <c r="TT20" s="1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C20">
        <f t="shared" si="15"/>
        <v>0</v>
      </c>
      <c r="UD20" s="1">
        <v>0</v>
      </c>
      <c r="UE20" s="1">
        <v>0</v>
      </c>
      <c r="UF20" s="1">
        <v>0</v>
      </c>
      <c r="UG20" s="1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P20">
        <f t="shared" si="16"/>
        <v>0</v>
      </c>
      <c r="UQ20" t="s">
        <v>2377</v>
      </c>
      <c r="UR20" t="s">
        <v>2775</v>
      </c>
      <c r="US20" t="s">
        <v>2690</v>
      </c>
      <c r="UT20">
        <f>SUM(RA20,RR20,SI20,SY20,TO20)</f>
        <v>262</v>
      </c>
      <c r="UU20">
        <f>SUM(QR20,RI20,RZ20,SP20,TF20,TU20,UH20)</f>
        <v>10</v>
      </c>
      <c r="UV20">
        <f>SUM(QZ20,RQ20,SH20,SX20,TN20,UC20,UP20)</f>
        <v>269</v>
      </c>
      <c r="UW20" s="12">
        <f>UV20/UT20*100</f>
        <v>102.67175572519085</v>
      </c>
      <c r="UX20" s="12">
        <f>AVERAGE(QY20,RP20,SG20,SW20,TM20,UB20,UO20)</f>
        <v>100</v>
      </c>
      <c r="UY20" s="28">
        <f t="shared" si="65"/>
        <v>0.12488425925925926</v>
      </c>
      <c r="UZ20" s="1">
        <f t="shared" si="92"/>
        <v>6.2442129629629632E-2</v>
      </c>
    </row>
    <row r="21" spans="1:572">
      <c r="A21" t="s">
        <v>2378</v>
      </c>
      <c r="B21" s="10">
        <v>2.8935185185185189E-4</v>
      </c>
      <c r="C21" s="10">
        <v>2.7777777777777778E-4</v>
      </c>
      <c r="D21" s="10">
        <v>0</v>
      </c>
      <c r="E21" s="10">
        <v>0</v>
      </c>
      <c r="F21">
        <v>2</v>
      </c>
      <c r="G21">
        <v>15</v>
      </c>
      <c r="H21">
        <v>15</v>
      </c>
      <c r="I21">
        <v>0</v>
      </c>
      <c r="J21">
        <v>0</v>
      </c>
      <c r="K21">
        <v>100</v>
      </c>
      <c r="O21" t="s">
        <v>2378</v>
      </c>
      <c r="AC21" t="s">
        <v>2378</v>
      </c>
      <c r="AD21" s="10">
        <v>0</v>
      </c>
      <c r="AE21" s="10">
        <v>0</v>
      </c>
      <c r="AF21" s="10">
        <v>0</v>
      </c>
      <c r="AG21" s="10">
        <v>0</v>
      </c>
      <c r="AH21">
        <v>0</v>
      </c>
      <c r="AI21">
        <v>0</v>
      </c>
      <c r="AJ21">
        <v>0</v>
      </c>
      <c r="AK21">
        <v>0</v>
      </c>
      <c r="AL21">
        <v>0</v>
      </c>
      <c r="AQ21" t="s">
        <v>2378</v>
      </c>
      <c r="AR21" s="10">
        <v>0</v>
      </c>
      <c r="AS21" s="10">
        <v>0</v>
      </c>
      <c r="AT21" s="10">
        <v>0</v>
      </c>
      <c r="AU21" s="10">
        <v>0</v>
      </c>
      <c r="AV21">
        <v>0</v>
      </c>
      <c r="AW21">
        <v>0</v>
      </c>
      <c r="AX21">
        <v>0</v>
      </c>
      <c r="AY21">
        <v>0</v>
      </c>
      <c r="AZ21">
        <v>0</v>
      </c>
      <c r="BE21" t="s">
        <v>2378</v>
      </c>
      <c r="BF21" s="10">
        <v>2.5289351851851851E-2</v>
      </c>
      <c r="BG21" s="10">
        <v>1.3425925925925925E-3</v>
      </c>
      <c r="BH21" s="10">
        <v>2.3148148148148146E-4</v>
      </c>
      <c r="BI21" s="10">
        <v>2.3703703703703703E-2</v>
      </c>
      <c r="BJ21" s="45">
        <v>1</v>
      </c>
      <c r="BK21">
        <v>1</v>
      </c>
      <c r="BL21">
        <v>1</v>
      </c>
      <c r="BM21">
        <v>0</v>
      </c>
      <c r="BN21">
        <v>0</v>
      </c>
      <c r="BO21">
        <v>100</v>
      </c>
      <c r="BS21" t="s">
        <v>2378</v>
      </c>
      <c r="BT21" s="10"/>
      <c r="BU21" s="10"/>
      <c r="BV21" s="10"/>
      <c r="BW21" s="10"/>
      <c r="CG21" t="s">
        <v>2378</v>
      </c>
      <c r="CH21" s="10"/>
      <c r="CI21" s="10"/>
      <c r="CJ21" s="10"/>
      <c r="CK21" s="10"/>
      <c r="CU21" t="s">
        <v>2378</v>
      </c>
      <c r="CV21" t="s">
        <v>2776</v>
      </c>
      <c r="CW21" t="s">
        <v>2690</v>
      </c>
      <c r="CX21" s="9">
        <f t="shared" si="27"/>
        <v>0</v>
      </c>
      <c r="CY21" s="45">
        <f t="shared" si="28"/>
        <v>3</v>
      </c>
      <c r="CZ21">
        <f t="shared" si="29"/>
        <v>0</v>
      </c>
      <c r="DA21" s="12" t="e">
        <f t="shared" si="30"/>
        <v>#DIV/0!</v>
      </c>
      <c r="DB21" s="12">
        <f>AVERAGE(K21,Y21,AM21,BA21,BO21)</f>
        <v>100</v>
      </c>
      <c r="DC21" s="10">
        <f t="shared" si="32"/>
        <v>1.6203703703703703E-3</v>
      </c>
      <c r="DE21" t="s">
        <v>2378</v>
      </c>
      <c r="DN21" t="s">
        <v>2378</v>
      </c>
      <c r="DO21" s="34">
        <v>130</v>
      </c>
      <c r="DP21" s="34">
        <v>172</v>
      </c>
      <c r="DQ21" s="34">
        <v>1</v>
      </c>
      <c r="DR21" s="34">
        <v>18</v>
      </c>
      <c r="DS21" s="34">
        <v>1</v>
      </c>
      <c r="DT21">
        <f t="shared" ref="DT21" si="93">DP21-DS21</f>
        <v>171</v>
      </c>
      <c r="DU21">
        <v>160</v>
      </c>
      <c r="DV21" s="45">
        <f t="shared" ref="DV21" si="94">DT21/DU21*100</f>
        <v>106.87500000000001</v>
      </c>
      <c r="DW21" s="34" t="s">
        <v>2378</v>
      </c>
      <c r="DX21" s="35">
        <v>1.7592592592592592E-3</v>
      </c>
      <c r="DY21" s="35">
        <v>1.6782407407407406E-3</v>
      </c>
      <c r="DZ21" s="35">
        <v>0</v>
      </c>
      <c r="EA21" s="35">
        <v>6.9444444444444444E-5</v>
      </c>
      <c r="EB21" s="34">
        <v>4</v>
      </c>
      <c r="EC21">
        <v>3</v>
      </c>
      <c r="ED21">
        <v>155</v>
      </c>
      <c r="EE21">
        <v>1</v>
      </c>
      <c r="EF21">
        <v>0</v>
      </c>
      <c r="EG21">
        <v>99.36</v>
      </c>
      <c r="EH21">
        <f t="shared" si="36"/>
        <v>2</v>
      </c>
      <c r="EK21" s="4" t="s">
        <v>2378</v>
      </c>
      <c r="EL21" s="8">
        <v>0.15721064814814814</v>
      </c>
      <c r="EM21" s="8">
        <v>3.2476851851851847E-2</v>
      </c>
      <c r="EN21" s="67">
        <v>3.4641203703703702E-2</v>
      </c>
      <c r="EO21" s="67">
        <v>9.0081018518518519E-2</v>
      </c>
      <c r="EP21" s="44">
        <v>59</v>
      </c>
      <c r="EQ21" s="44">
        <v>54</v>
      </c>
      <c r="ER21" s="44">
        <v>50</v>
      </c>
      <c r="ES21" s="44">
        <v>3</v>
      </c>
      <c r="ET21" s="44">
        <v>0</v>
      </c>
      <c r="EU21" s="44">
        <v>0</v>
      </c>
      <c r="EV21">
        <f>EQ21-ES21</f>
        <v>51</v>
      </c>
      <c r="EW21">
        <v>160</v>
      </c>
      <c r="EX21" s="12">
        <f>EV21/EW21*100</f>
        <v>31.874999999999996</v>
      </c>
      <c r="EY21" t="s">
        <v>2378</v>
      </c>
      <c r="EZ21" s="1">
        <v>0</v>
      </c>
      <c r="FA21" s="1">
        <v>0</v>
      </c>
      <c r="FB21" s="1">
        <v>0</v>
      </c>
      <c r="FC21" s="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J21">
        <f>FE21-FG21</f>
        <v>0</v>
      </c>
      <c r="FK21" t="s">
        <v>2378</v>
      </c>
      <c r="FL21" s="1">
        <v>0</v>
      </c>
      <c r="FM21" s="1">
        <v>0</v>
      </c>
      <c r="FN21" s="1">
        <v>0</v>
      </c>
      <c r="FO21" s="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V21">
        <f>FQ21-FS21</f>
        <v>0</v>
      </c>
      <c r="FW21" t="s">
        <v>2378</v>
      </c>
      <c r="FX21" s="1">
        <v>0</v>
      </c>
      <c r="FY21" s="1">
        <v>0</v>
      </c>
      <c r="FZ21" s="1">
        <v>0</v>
      </c>
      <c r="GA21" s="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H21">
        <f>GC21-GE21</f>
        <v>0</v>
      </c>
      <c r="GI21" s="34" t="s">
        <v>2378</v>
      </c>
      <c r="GJ21" t="s">
        <v>2776</v>
      </c>
      <c r="GK21" t="s">
        <v>2690</v>
      </c>
      <c r="GL21">
        <f t="shared" si="37"/>
        <v>320</v>
      </c>
      <c r="GM21">
        <f t="shared" si="38"/>
        <v>193</v>
      </c>
      <c r="GN21">
        <f t="shared" si="39"/>
        <v>224</v>
      </c>
      <c r="GO21" s="12">
        <f>GN21/GL21*100</f>
        <v>70</v>
      </c>
      <c r="GP21" s="43">
        <v>0.14462962962962964</v>
      </c>
      <c r="GQ21" s="1">
        <f t="shared" si="40"/>
        <v>3.6157407407407409E-2</v>
      </c>
      <c r="GS21" t="s">
        <v>2378</v>
      </c>
      <c r="GT21" t="s">
        <v>2776</v>
      </c>
      <c r="GU21" s="1">
        <v>0</v>
      </c>
      <c r="GV21" s="1">
        <v>0</v>
      </c>
      <c r="GW21" s="1">
        <v>0</v>
      </c>
      <c r="GX21" s="1">
        <v>0</v>
      </c>
      <c r="GY21">
        <v>0</v>
      </c>
      <c r="GZ21">
        <v>0</v>
      </c>
      <c r="HA21">
        <v>1</v>
      </c>
      <c r="HB21">
        <v>0</v>
      </c>
      <c r="HC21">
        <v>0</v>
      </c>
      <c r="HD21">
        <v>100</v>
      </c>
      <c r="HE21">
        <f t="shared" si="41"/>
        <v>0</v>
      </c>
      <c r="HG21" s="12"/>
      <c r="HH21" t="s">
        <v>2378</v>
      </c>
      <c r="HI21" t="s">
        <v>2776</v>
      </c>
      <c r="HJ21" s="1">
        <v>1.3888888888888889E-4</v>
      </c>
      <c r="HK21" s="1">
        <v>1.3888888888888889E-4</v>
      </c>
      <c r="HL21" s="1">
        <v>0</v>
      </c>
      <c r="HM21" s="1">
        <v>0</v>
      </c>
      <c r="HN21">
        <v>1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V21">
        <f>HO21-HQ21</f>
        <v>0</v>
      </c>
      <c r="HX21" s="12"/>
      <c r="HY21" t="s">
        <v>2378</v>
      </c>
      <c r="HZ21" t="s">
        <v>2776</v>
      </c>
      <c r="IP21" t="s">
        <v>2378</v>
      </c>
      <c r="IQ21" t="s">
        <v>2776</v>
      </c>
      <c r="IR21" s="1">
        <v>0.10540509259259261</v>
      </c>
      <c r="IS21" s="1">
        <v>5.6898148148148149E-2</v>
      </c>
      <c r="IT21" s="1">
        <v>6.7361111111111103E-3</v>
      </c>
      <c r="IU21" s="1">
        <v>4.1759259259259253E-2</v>
      </c>
      <c r="IV21">
        <v>20</v>
      </c>
      <c r="IW21" s="34">
        <v>135</v>
      </c>
      <c r="IX21" s="34">
        <v>130</v>
      </c>
      <c r="IY21" s="34">
        <v>5</v>
      </c>
      <c r="IZ21">
        <v>0</v>
      </c>
      <c r="JA21">
        <v>0</v>
      </c>
      <c r="JB21">
        <v>0</v>
      </c>
      <c r="JC21" s="12">
        <f t="shared" si="2"/>
        <v>96.296296296296291</v>
      </c>
      <c r="JD21">
        <f t="shared" si="3"/>
        <v>130</v>
      </c>
      <c r="JE21">
        <v>120</v>
      </c>
      <c r="JF21" s="12">
        <f t="shared" si="4"/>
        <v>108.33333333333333</v>
      </c>
      <c r="JG21" t="s">
        <v>2378</v>
      </c>
      <c r="JH21" t="s">
        <v>2776</v>
      </c>
      <c r="JI21" s="1">
        <v>0</v>
      </c>
      <c r="JJ21" s="1">
        <v>0</v>
      </c>
      <c r="JK21" s="12">
        <v>0</v>
      </c>
      <c r="JL21" s="1">
        <v>0</v>
      </c>
      <c r="JM21">
        <v>0</v>
      </c>
      <c r="JN21">
        <v>0</v>
      </c>
      <c r="JO21" s="12">
        <v>0</v>
      </c>
      <c r="JP21">
        <v>0</v>
      </c>
      <c r="JQ21" s="10">
        <v>0</v>
      </c>
      <c r="JR21">
        <v>0</v>
      </c>
      <c r="JS21">
        <v>0</v>
      </c>
      <c r="JU21">
        <f t="shared" si="5"/>
        <v>0</v>
      </c>
      <c r="JW21" s="12" t="e">
        <f t="shared" si="6"/>
        <v>#DIV/0!</v>
      </c>
      <c r="JX21" t="s">
        <v>2378</v>
      </c>
      <c r="JY21" s="1">
        <v>0</v>
      </c>
      <c r="JZ21" s="1">
        <v>0</v>
      </c>
      <c r="KA21" s="1">
        <v>0</v>
      </c>
      <c r="KB21" s="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K21">
        <f t="shared" si="45"/>
        <v>0</v>
      </c>
      <c r="KL21" t="s">
        <v>2378</v>
      </c>
      <c r="KM21" s="1">
        <v>0</v>
      </c>
      <c r="KN21" s="1">
        <v>0</v>
      </c>
      <c r="KO21" s="1">
        <v>0</v>
      </c>
      <c r="KP21" s="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Y21">
        <f t="shared" si="46"/>
        <v>0</v>
      </c>
      <c r="KZ21" t="s">
        <v>2378</v>
      </c>
      <c r="LB21" t="s">
        <v>2690</v>
      </c>
      <c r="LC21" s="12">
        <f t="shared" si="7"/>
        <v>98.148148148148152</v>
      </c>
      <c r="LD21">
        <f>SUM(GY21,HN21,IE21,IV21,JM21,KC21,KQ21)</f>
        <v>21</v>
      </c>
      <c r="LE21">
        <f t="shared" si="9"/>
        <v>130</v>
      </c>
      <c r="LF21">
        <f>SUM(HF21,HW21,IN21,JE21,JV21)</f>
        <v>120</v>
      </c>
      <c r="LG21" s="12">
        <f t="shared" ref="LG21" si="95">LE21/LF21*100</f>
        <v>108.33333333333333</v>
      </c>
      <c r="LI21" s="10">
        <f>SUM(GV21,HK21,IB21,IS21,JJ21)</f>
        <v>5.7037037037037039E-2</v>
      </c>
      <c r="LJ21" t="s">
        <v>2378</v>
      </c>
      <c r="LL21" s="1">
        <v>0</v>
      </c>
      <c r="LM21" s="1">
        <v>0</v>
      </c>
      <c r="LN21" s="1">
        <v>0</v>
      </c>
      <c r="LO21" s="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MA21" t="s">
        <v>2378</v>
      </c>
      <c r="MC21" s="1">
        <v>4.9849537037037039E-2</v>
      </c>
      <c r="MD21" s="1">
        <v>2.6759259259259257E-2</v>
      </c>
      <c r="ME21" s="1">
        <v>5.0115740740740737E-3</v>
      </c>
      <c r="MF21" s="1">
        <v>1.8067129629629631E-2</v>
      </c>
      <c r="MG21">
        <v>30</v>
      </c>
      <c r="MH21">
        <v>39</v>
      </c>
      <c r="MI21">
        <v>39</v>
      </c>
      <c r="MJ21">
        <v>0</v>
      </c>
      <c r="MK21">
        <v>0</v>
      </c>
      <c r="ML21">
        <v>0</v>
      </c>
      <c r="MM21">
        <v>0</v>
      </c>
      <c r="MN21">
        <v>100</v>
      </c>
      <c r="MO21">
        <f t="shared" si="48"/>
        <v>39</v>
      </c>
      <c r="MP21">
        <v>80</v>
      </c>
      <c r="MR21" t="s">
        <v>2378</v>
      </c>
      <c r="MT21" s="1">
        <v>7.3148148148148148E-3</v>
      </c>
      <c r="MU21" s="1">
        <v>5.3935185185185188E-3</v>
      </c>
      <c r="MV21" s="1">
        <v>0</v>
      </c>
      <c r="MW21" s="1">
        <v>1.9097222222222222E-3</v>
      </c>
      <c r="MX21">
        <v>3</v>
      </c>
      <c r="MY21">
        <v>11</v>
      </c>
      <c r="MZ21">
        <v>0</v>
      </c>
      <c r="NA21">
        <v>0</v>
      </c>
      <c r="NB21">
        <v>0</v>
      </c>
      <c r="NC21">
        <v>0</v>
      </c>
      <c r="ND21">
        <v>0</v>
      </c>
      <c r="NF21">
        <f t="shared" si="49"/>
        <v>11</v>
      </c>
      <c r="NI21" t="s">
        <v>2378</v>
      </c>
      <c r="NK21" s="1">
        <v>2.8935185185185189E-4</v>
      </c>
      <c r="NL21" s="1">
        <v>2.8935185185185189E-4</v>
      </c>
      <c r="NM21" s="1">
        <v>0</v>
      </c>
      <c r="NN21" s="1">
        <v>0</v>
      </c>
      <c r="NO21">
        <v>1</v>
      </c>
      <c r="NP21">
        <v>1</v>
      </c>
      <c r="NQ21">
        <v>11</v>
      </c>
      <c r="NR21">
        <v>1</v>
      </c>
      <c r="NS21">
        <v>0</v>
      </c>
      <c r="NT21">
        <v>0</v>
      </c>
      <c r="NU21">
        <v>0</v>
      </c>
      <c r="NV21">
        <v>91.67</v>
      </c>
      <c r="NZ21" t="s">
        <v>2378</v>
      </c>
      <c r="OB21" s="1">
        <v>3.0902777777777782E-3</v>
      </c>
      <c r="OC21" s="1">
        <v>2.7314814814814819E-3</v>
      </c>
      <c r="OD21" s="1">
        <v>3.5879629629629635E-4</v>
      </c>
      <c r="OE21" s="1">
        <v>0</v>
      </c>
      <c r="OF21">
        <v>2</v>
      </c>
      <c r="OG21">
        <v>6</v>
      </c>
      <c r="OH21">
        <v>5</v>
      </c>
      <c r="OI21">
        <v>1</v>
      </c>
      <c r="OJ21">
        <v>0</v>
      </c>
      <c r="OK21">
        <v>0</v>
      </c>
      <c r="OL21">
        <v>0</v>
      </c>
      <c r="OM21">
        <v>83.33</v>
      </c>
      <c r="ON21">
        <f t="shared" si="51"/>
        <v>5</v>
      </c>
      <c r="OQ21" t="s">
        <v>2378</v>
      </c>
      <c r="OR21" s="1">
        <v>0</v>
      </c>
      <c r="OS21" s="1">
        <v>0</v>
      </c>
      <c r="OT21" s="1">
        <v>0</v>
      </c>
      <c r="OU21" s="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f t="shared" si="52"/>
        <v>0</v>
      </c>
      <c r="PE21" t="s">
        <v>2378</v>
      </c>
      <c r="PF21" s="1">
        <v>0</v>
      </c>
      <c r="PG21" s="1">
        <v>0</v>
      </c>
      <c r="PH21" s="1">
        <v>0</v>
      </c>
      <c r="PI21" s="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f t="shared" si="53"/>
        <v>0</v>
      </c>
      <c r="PS21" t="s">
        <v>2378</v>
      </c>
      <c r="PT21" t="s">
        <v>2776</v>
      </c>
      <c r="PU21" t="s">
        <v>2690</v>
      </c>
      <c r="PV21" s="1">
        <v>5.7465277777777775E-2</v>
      </c>
      <c r="PW21" s="28">
        <f t="shared" si="54"/>
        <v>3.5173611111111107E-2</v>
      </c>
      <c r="PX21" s="1">
        <v>5.0115740740740737E-3</v>
      </c>
      <c r="PY21" s="1">
        <v>1.9988425925925927E-2</v>
      </c>
      <c r="PZ21">
        <f t="shared" si="11"/>
        <v>36</v>
      </c>
      <c r="QA21">
        <v>51</v>
      </c>
      <c r="QB21">
        <v>50</v>
      </c>
      <c r="QC21">
        <v>1</v>
      </c>
      <c r="QD21">
        <v>0</v>
      </c>
      <c r="QE21">
        <v>0</v>
      </c>
      <c r="QF21">
        <v>0</v>
      </c>
      <c r="QG21">
        <v>98.04</v>
      </c>
      <c r="QH21">
        <f t="shared" si="55"/>
        <v>55</v>
      </c>
      <c r="QI21">
        <f t="shared" si="12"/>
        <v>80</v>
      </c>
      <c r="QJ21" s="12">
        <f t="shared" si="56"/>
        <v>68.75</v>
      </c>
      <c r="QK21">
        <f t="shared" si="57"/>
        <v>25</v>
      </c>
      <c r="QL21" t="s">
        <v>2378</v>
      </c>
      <c r="QM21" t="s">
        <v>2776</v>
      </c>
      <c r="QN21" s="1">
        <v>0</v>
      </c>
      <c r="QO21" s="1">
        <v>0</v>
      </c>
      <c r="QP21" s="1">
        <v>0</v>
      </c>
      <c r="QQ21" s="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RB21" s="12"/>
      <c r="RC21" t="s">
        <v>2378</v>
      </c>
      <c r="RD21" t="s">
        <v>2776</v>
      </c>
      <c r="RE21" s="1">
        <v>0</v>
      </c>
      <c r="RF21" s="1">
        <v>0</v>
      </c>
      <c r="RG21" s="1">
        <v>0</v>
      </c>
      <c r="RH21" s="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S21" s="12"/>
      <c r="RT21" t="s">
        <v>2378</v>
      </c>
      <c r="RU21" t="s">
        <v>2776</v>
      </c>
      <c r="RV21" s="1">
        <v>0</v>
      </c>
      <c r="RW21" s="1">
        <v>0</v>
      </c>
      <c r="RX21" s="1">
        <v>0</v>
      </c>
      <c r="RY21" s="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J21" s="12"/>
      <c r="SK21" t="s">
        <v>2378</v>
      </c>
      <c r="SZ21" s="12" t="e">
        <f t="shared" ref="SZ21:SZ27" si="96">SX21/SY21*100</f>
        <v>#DIV/0!</v>
      </c>
      <c r="TA21" t="s">
        <v>2378</v>
      </c>
      <c r="TP21" s="12"/>
      <c r="UC21">
        <f t="shared" si="15"/>
        <v>0</v>
      </c>
      <c r="UP21">
        <f t="shared" si="16"/>
        <v>0</v>
      </c>
      <c r="UQ21" t="s">
        <v>2378</v>
      </c>
      <c r="UR21" t="s">
        <v>2776</v>
      </c>
      <c r="US21" t="s">
        <v>2690</v>
      </c>
      <c r="UW21" s="12"/>
      <c r="UX21" s="12"/>
      <c r="UY21" s="28"/>
      <c r="UZ21" s="1"/>
    </row>
    <row r="22" spans="1:572">
      <c r="QL22" t="s">
        <v>2364</v>
      </c>
      <c r="QM22" t="s">
        <v>2775</v>
      </c>
      <c r="QN22" s="1">
        <v>0.28644675925925928</v>
      </c>
      <c r="QO22" s="1">
        <v>0.21943287037037038</v>
      </c>
      <c r="QP22" s="1">
        <v>5.3726851851851852E-2</v>
      </c>
      <c r="QQ22" s="1">
        <v>1.3275462962962963E-2</v>
      </c>
      <c r="QR22">
        <v>6</v>
      </c>
      <c r="QS22">
        <v>332</v>
      </c>
      <c r="QT22">
        <v>0</v>
      </c>
      <c r="QU22">
        <v>0</v>
      </c>
      <c r="QV22">
        <v>0</v>
      </c>
      <c r="QW22">
        <v>0</v>
      </c>
      <c r="QX22">
        <v>0</v>
      </c>
      <c r="QZ22">
        <f t="shared" si="58"/>
        <v>332</v>
      </c>
      <c r="RA22">
        <v>262</v>
      </c>
      <c r="RB22" s="12">
        <f t="shared" si="59"/>
        <v>126.71755725190839</v>
      </c>
      <c r="RC22" t="s">
        <v>2364</v>
      </c>
      <c r="RD22" t="s">
        <v>2775</v>
      </c>
      <c r="RE22" s="1">
        <v>0.41010416666666666</v>
      </c>
      <c r="RF22" s="1">
        <v>0.29292824074074075</v>
      </c>
      <c r="RG22" s="1">
        <v>8.89699074074074E-2</v>
      </c>
      <c r="RH22" s="1">
        <v>2.8194444444444442E-2</v>
      </c>
      <c r="RI22">
        <v>8</v>
      </c>
      <c r="RJ22">
        <v>262</v>
      </c>
      <c r="RK22">
        <v>24</v>
      </c>
      <c r="RL22">
        <v>0</v>
      </c>
      <c r="RM22">
        <v>0</v>
      </c>
      <c r="RN22">
        <v>0</v>
      </c>
      <c r="RO22">
        <v>0</v>
      </c>
      <c r="RP22">
        <v>100</v>
      </c>
      <c r="RQ22">
        <f t="shared" si="60"/>
        <v>262</v>
      </c>
      <c r="RR22">
        <v>262</v>
      </c>
      <c r="RS22" s="12">
        <f t="shared" si="61"/>
        <v>100</v>
      </c>
      <c r="RT22" t="s">
        <v>2364</v>
      </c>
      <c r="RU22" t="s">
        <v>2775</v>
      </c>
      <c r="RV22" s="1">
        <v>0.40546296296296297</v>
      </c>
      <c r="RW22" s="1">
        <v>0.32807870370370368</v>
      </c>
      <c r="RX22" s="1">
        <v>6.0914351851851851E-2</v>
      </c>
      <c r="RY22" s="1">
        <v>1.6458333333333332E-2</v>
      </c>
      <c r="RZ22">
        <v>21</v>
      </c>
      <c r="SA22">
        <v>313</v>
      </c>
      <c r="SB22">
        <v>418</v>
      </c>
      <c r="SC22">
        <v>27</v>
      </c>
      <c r="SD22">
        <v>0</v>
      </c>
      <c r="SE22">
        <v>0</v>
      </c>
      <c r="SF22">
        <v>0</v>
      </c>
      <c r="SG22">
        <v>93.93</v>
      </c>
      <c r="SH22">
        <f t="shared" si="13"/>
        <v>286</v>
      </c>
      <c r="SI22">
        <v>262</v>
      </c>
      <c r="SJ22" s="12">
        <f t="shared" si="62"/>
        <v>109.16030534351144</v>
      </c>
      <c r="SK22" t="s">
        <v>2364</v>
      </c>
      <c r="SL22" s="1">
        <v>0.41138888888888886</v>
      </c>
      <c r="SM22" s="1">
        <v>0.28221064814814817</v>
      </c>
      <c r="SN22" s="1">
        <v>0.10324074074074074</v>
      </c>
      <c r="SO22" s="1">
        <v>2.5914351851851855E-2</v>
      </c>
      <c r="SP22">
        <v>35</v>
      </c>
      <c r="SQ22">
        <v>293</v>
      </c>
      <c r="SR22">
        <v>280</v>
      </c>
      <c r="SS22">
        <v>16</v>
      </c>
      <c r="ST22">
        <v>0</v>
      </c>
      <c r="SU22">
        <v>0</v>
      </c>
      <c r="SV22">
        <v>0</v>
      </c>
      <c r="SW22">
        <v>94.59</v>
      </c>
      <c r="SX22">
        <f t="shared" si="14"/>
        <v>277</v>
      </c>
      <c r="SY22">
        <v>262</v>
      </c>
      <c r="SZ22" s="12">
        <f t="shared" si="96"/>
        <v>105.72519083969465</v>
      </c>
      <c r="TA22" t="s">
        <v>2364</v>
      </c>
      <c r="TB22" s="12">
        <v>0.40771990740740738</v>
      </c>
      <c r="TC22" s="1">
        <v>0.28167824074074072</v>
      </c>
      <c r="TD22" s="1">
        <v>9.7581018518518525E-2</v>
      </c>
      <c r="TE22" s="1">
        <v>2.8449074074074075E-2</v>
      </c>
      <c r="TF22">
        <v>20</v>
      </c>
      <c r="TG22">
        <v>261</v>
      </c>
      <c r="TH22">
        <v>253</v>
      </c>
      <c r="TI22">
        <v>6</v>
      </c>
      <c r="TJ22">
        <v>0</v>
      </c>
      <c r="TK22">
        <v>0</v>
      </c>
      <c r="TL22">
        <v>0</v>
      </c>
      <c r="TM22">
        <v>97.68</v>
      </c>
      <c r="TN22">
        <f t="shared" si="63"/>
        <v>255</v>
      </c>
      <c r="TO22">
        <v>262</v>
      </c>
      <c r="TP22" s="12">
        <f t="shared" ref="TP22:TP28" si="97">TN22/TO22*100</f>
        <v>97.328244274809165</v>
      </c>
      <c r="TQ22" s="1">
        <v>0</v>
      </c>
      <c r="TR22" s="1">
        <v>0</v>
      </c>
      <c r="TS22" s="1">
        <v>0</v>
      </c>
      <c r="TT22" s="1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C22">
        <f t="shared" si="15"/>
        <v>0</v>
      </c>
      <c r="UD22" s="1">
        <v>0</v>
      </c>
      <c r="UE22" s="1">
        <v>0</v>
      </c>
      <c r="UF22" s="1">
        <v>0</v>
      </c>
      <c r="UG22" s="1">
        <v>0</v>
      </c>
      <c r="UH22">
        <v>0</v>
      </c>
      <c r="UI22">
        <v>0</v>
      </c>
      <c r="UJ22">
        <v>4</v>
      </c>
      <c r="UK22">
        <v>0</v>
      </c>
      <c r="UL22">
        <v>0</v>
      </c>
      <c r="UM22">
        <v>0</v>
      </c>
      <c r="UN22">
        <v>0</v>
      </c>
      <c r="UO22">
        <v>100</v>
      </c>
      <c r="UP22">
        <f t="shared" si="16"/>
        <v>0</v>
      </c>
      <c r="UQ22" t="s">
        <v>2364</v>
      </c>
      <c r="UR22" t="s">
        <v>2775</v>
      </c>
      <c r="US22" t="s">
        <v>2690</v>
      </c>
      <c r="UT22">
        <f>SUM(RR22,SI22,SY22,TO22)</f>
        <v>1048</v>
      </c>
      <c r="UU22">
        <f>SUM(RI22,RZ22,SP22,TF22,TU22,UH22)</f>
        <v>84</v>
      </c>
      <c r="UV22">
        <f>SUM(RQ22,SH22,SX22,TN22,UC22,UP22)</f>
        <v>1080</v>
      </c>
      <c r="UW22" s="12">
        <f t="shared" ref="UW22:UW28" si="98">UV22/UT22*100</f>
        <v>103.05343511450383</v>
      </c>
      <c r="UX22" s="12">
        <f t="shared" ref="UX22:UX28" si="99">AVERAGE(QY22,RP22,SG22,SW22,TM22,UB22,UO22)</f>
        <v>97.24</v>
      </c>
      <c r="UY22" s="28">
        <f>SUM(RF22+RW22+SM22+TC22+TR22+UE22)</f>
        <v>1.1848958333333333</v>
      </c>
      <c r="UZ22" s="1">
        <f>UY22/4</f>
        <v>0.29622395833333331</v>
      </c>
    </row>
    <row r="23" spans="1:572">
      <c r="QL23" t="s">
        <v>111</v>
      </c>
      <c r="QM23" t="s">
        <v>2775</v>
      </c>
      <c r="QN23" s="1">
        <v>0.28650462962962964</v>
      </c>
      <c r="QO23" s="1">
        <v>0.19994212962962962</v>
      </c>
      <c r="QP23" s="1">
        <v>5.9340277777777777E-2</v>
      </c>
      <c r="QQ23" s="1">
        <v>2.7210648148148147E-2</v>
      </c>
      <c r="QR23">
        <v>7</v>
      </c>
      <c r="QS23">
        <v>244</v>
      </c>
      <c r="QT23">
        <v>0</v>
      </c>
      <c r="QU23">
        <v>0</v>
      </c>
      <c r="QV23">
        <v>0</v>
      </c>
      <c r="QW23">
        <v>0</v>
      </c>
      <c r="QX23">
        <v>0</v>
      </c>
      <c r="QZ23">
        <f t="shared" si="58"/>
        <v>244</v>
      </c>
      <c r="RA23">
        <v>262</v>
      </c>
      <c r="RB23" s="12">
        <f t="shared" si="59"/>
        <v>93.129770992366417</v>
      </c>
      <c r="RC23" t="s">
        <v>111</v>
      </c>
      <c r="RD23" t="s">
        <v>2775</v>
      </c>
      <c r="RE23" s="1">
        <v>0.30428240740740742</v>
      </c>
      <c r="RF23" s="1">
        <v>0.22842592592592592</v>
      </c>
      <c r="RG23" s="1">
        <v>4.0115740740740737E-2</v>
      </c>
      <c r="RH23" s="1">
        <v>3.5717592592592592E-2</v>
      </c>
      <c r="RI23">
        <v>7</v>
      </c>
      <c r="RJ23">
        <v>172</v>
      </c>
      <c r="RK23">
        <v>53</v>
      </c>
      <c r="RL23">
        <v>5</v>
      </c>
      <c r="RM23">
        <v>0</v>
      </c>
      <c r="RN23">
        <v>0</v>
      </c>
      <c r="RO23">
        <v>0</v>
      </c>
      <c r="RP23">
        <v>91.38</v>
      </c>
      <c r="RQ23">
        <f t="shared" si="60"/>
        <v>167</v>
      </c>
      <c r="RR23">
        <v>262</v>
      </c>
      <c r="RS23" s="12">
        <f t="shared" si="61"/>
        <v>63.74045801526718</v>
      </c>
      <c r="RT23" t="s">
        <v>111</v>
      </c>
      <c r="RU23" t="s">
        <v>2775</v>
      </c>
      <c r="RV23" s="1">
        <v>0.3714351851851852</v>
      </c>
      <c r="RW23" s="1">
        <v>0.31153935185185183</v>
      </c>
      <c r="RX23" s="1">
        <v>1.5752314814814813E-2</v>
      </c>
      <c r="RY23" s="1">
        <v>4.4120370370370372E-2</v>
      </c>
      <c r="RZ23">
        <v>19</v>
      </c>
      <c r="SA23">
        <v>285</v>
      </c>
      <c r="SB23">
        <v>334</v>
      </c>
      <c r="SC23">
        <v>15</v>
      </c>
      <c r="SD23">
        <v>0</v>
      </c>
      <c r="SE23">
        <v>0</v>
      </c>
      <c r="SF23">
        <v>0</v>
      </c>
      <c r="SG23">
        <v>95.7</v>
      </c>
      <c r="SH23">
        <f t="shared" si="13"/>
        <v>270</v>
      </c>
      <c r="SI23">
        <v>262</v>
      </c>
      <c r="SJ23" s="12">
        <f t="shared" si="62"/>
        <v>103.05343511450383</v>
      </c>
      <c r="SK23" t="s">
        <v>111</v>
      </c>
      <c r="SL23" s="1">
        <v>0.41658564814814819</v>
      </c>
      <c r="SM23" s="1">
        <v>0.30932870370370369</v>
      </c>
      <c r="SN23" s="1">
        <v>9.4722222222222222E-2</v>
      </c>
      <c r="SO23" s="1">
        <v>1.252314814814815E-2</v>
      </c>
      <c r="SP23">
        <v>30</v>
      </c>
      <c r="SQ23">
        <v>236</v>
      </c>
      <c r="SR23">
        <v>209</v>
      </c>
      <c r="SS23">
        <v>30</v>
      </c>
      <c r="ST23">
        <v>0</v>
      </c>
      <c r="SU23">
        <v>0</v>
      </c>
      <c r="SV23">
        <v>0</v>
      </c>
      <c r="SW23">
        <v>87.45</v>
      </c>
      <c r="SX23">
        <f t="shared" si="14"/>
        <v>206</v>
      </c>
      <c r="SY23">
        <v>262</v>
      </c>
      <c r="SZ23" s="12">
        <f t="shared" si="96"/>
        <v>78.625954198473281</v>
      </c>
      <c r="TA23" t="s">
        <v>111</v>
      </c>
      <c r="TB23" s="12">
        <v>0.36174768518518513</v>
      </c>
      <c r="TC23" s="1">
        <v>0.27907407407407409</v>
      </c>
      <c r="TD23" s="1">
        <v>3.0775462962962966E-2</v>
      </c>
      <c r="TE23" s="1">
        <v>5.1886574074074071E-2</v>
      </c>
      <c r="TF23">
        <v>24</v>
      </c>
      <c r="TG23">
        <v>221</v>
      </c>
      <c r="TH23">
        <v>208</v>
      </c>
      <c r="TI23">
        <v>21</v>
      </c>
      <c r="TJ23">
        <v>0</v>
      </c>
      <c r="TK23">
        <v>0</v>
      </c>
      <c r="TL23">
        <v>0</v>
      </c>
      <c r="TM23">
        <v>90.83</v>
      </c>
      <c r="TN23">
        <f t="shared" si="63"/>
        <v>200</v>
      </c>
      <c r="TO23">
        <v>262</v>
      </c>
      <c r="TP23" s="12">
        <f t="shared" si="97"/>
        <v>76.335877862595424</v>
      </c>
      <c r="TQ23" s="1">
        <v>0</v>
      </c>
      <c r="TR23" s="1">
        <v>0</v>
      </c>
      <c r="TS23" s="1">
        <v>0</v>
      </c>
      <c r="TT23" s="1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C23">
        <f t="shared" si="15"/>
        <v>0</v>
      </c>
      <c r="UD23" s="1">
        <v>0</v>
      </c>
      <c r="UE23" s="1">
        <v>0</v>
      </c>
      <c r="UF23" s="1">
        <v>0</v>
      </c>
      <c r="UG23" s="1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P23">
        <f t="shared" si="16"/>
        <v>0</v>
      </c>
      <c r="UQ23" t="s">
        <v>111</v>
      </c>
      <c r="UR23" t="s">
        <v>2775</v>
      </c>
      <c r="US23" t="s">
        <v>2690</v>
      </c>
      <c r="UT23">
        <f t="shared" ref="UT23:UT28" si="100">SUM(RR23,SI23,SY23,TO23)</f>
        <v>1048</v>
      </c>
      <c r="UU23">
        <f t="shared" ref="UU23:UU28" si="101">SUM(RI23,RZ23,SP23,TF23,TU23,UH23)</f>
        <v>80</v>
      </c>
      <c r="UV23">
        <f t="shared" ref="UV23:UV28" si="102">SUM(RQ23,SH23,SX23,TN23,UC23,UP23)</f>
        <v>843</v>
      </c>
      <c r="UW23" s="12">
        <f t="shared" si="98"/>
        <v>80.438931297709928</v>
      </c>
      <c r="UX23" s="12">
        <f t="shared" si="99"/>
        <v>91.339999999999989</v>
      </c>
      <c r="UY23" s="28">
        <f t="shared" ref="UY23:UY28" si="103">SUM(RF23+RW23+SM23+TC23+TR23+UE23)</f>
        <v>1.1283680555555555</v>
      </c>
      <c r="UZ23" s="1">
        <f t="shared" ref="UZ23:UZ25" si="104">UY23/4</f>
        <v>0.28209201388888888</v>
      </c>
    </row>
    <row r="24" spans="1:572">
      <c r="QL24" t="s">
        <v>130</v>
      </c>
      <c r="QM24" t="s">
        <v>2775</v>
      </c>
      <c r="QN24" s="1">
        <v>0.36607638888888888</v>
      </c>
      <c r="QO24" s="1">
        <v>0.25975694444444447</v>
      </c>
      <c r="QP24" s="1">
        <v>7.480324074074074E-2</v>
      </c>
      <c r="QQ24" s="1">
        <v>3.1493055555555559E-2</v>
      </c>
      <c r="QR24">
        <v>6</v>
      </c>
      <c r="QS24">
        <v>240</v>
      </c>
      <c r="QT24">
        <v>0</v>
      </c>
      <c r="QU24">
        <v>0</v>
      </c>
      <c r="QV24">
        <v>0</v>
      </c>
      <c r="QW24">
        <v>0</v>
      </c>
      <c r="QX24">
        <v>0</v>
      </c>
      <c r="QZ24">
        <f t="shared" si="58"/>
        <v>240</v>
      </c>
      <c r="RA24">
        <v>262</v>
      </c>
      <c r="RB24" s="12">
        <f t="shared" si="59"/>
        <v>91.603053435114504</v>
      </c>
      <c r="RC24" t="s">
        <v>130</v>
      </c>
      <c r="RD24" t="s">
        <v>2775</v>
      </c>
      <c r="RE24" s="1">
        <v>0.59218749999999998</v>
      </c>
      <c r="RF24" s="1">
        <v>0.29960648148148145</v>
      </c>
      <c r="RG24" s="1">
        <v>0.27625</v>
      </c>
      <c r="RH24" s="1">
        <v>1.6331018518518519E-2</v>
      </c>
      <c r="RI24">
        <v>8</v>
      </c>
      <c r="RJ24">
        <v>168</v>
      </c>
      <c r="RK24">
        <v>13</v>
      </c>
      <c r="RL24">
        <v>1</v>
      </c>
      <c r="RM24">
        <v>0</v>
      </c>
      <c r="RN24">
        <v>0</v>
      </c>
      <c r="RO24">
        <v>0</v>
      </c>
      <c r="RP24">
        <v>92.86</v>
      </c>
      <c r="RQ24">
        <f t="shared" si="60"/>
        <v>167</v>
      </c>
      <c r="RR24">
        <v>262</v>
      </c>
      <c r="RS24" s="12">
        <f t="shared" si="61"/>
        <v>63.74045801526718</v>
      </c>
      <c r="RT24" t="s">
        <v>130</v>
      </c>
      <c r="RU24" t="s">
        <v>2775</v>
      </c>
      <c r="RV24" s="1">
        <v>0.47310185185185188</v>
      </c>
      <c r="RW24" s="1">
        <v>0.3790162037037037</v>
      </c>
      <c r="RX24" s="1">
        <v>3.2060185185185185E-2</v>
      </c>
      <c r="RY24" s="1">
        <v>6.2002314814814809E-2</v>
      </c>
      <c r="RZ24">
        <v>22</v>
      </c>
      <c r="SA24">
        <v>291</v>
      </c>
      <c r="SB24">
        <v>268</v>
      </c>
      <c r="SC24">
        <v>35</v>
      </c>
      <c r="SD24">
        <v>0</v>
      </c>
      <c r="SE24">
        <v>0</v>
      </c>
      <c r="SF24">
        <v>0</v>
      </c>
      <c r="SG24">
        <v>88.45</v>
      </c>
      <c r="SH24">
        <f t="shared" si="13"/>
        <v>256</v>
      </c>
      <c r="SI24">
        <v>262</v>
      </c>
      <c r="SJ24" s="12">
        <f t="shared" si="62"/>
        <v>97.70992366412213</v>
      </c>
      <c r="SK24" t="s">
        <v>130</v>
      </c>
      <c r="SL24" s="1">
        <v>0.42802083333333335</v>
      </c>
      <c r="SM24" s="1">
        <v>0.33258101851851851</v>
      </c>
      <c r="SN24" s="1">
        <v>5.7766203703703702E-2</v>
      </c>
      <c r="SO24" s="1">
        <v>3.7650462962962962E-2</v>
      </c>
      <c r="SP24">
        <v>32</v>
      </c>
      <c r="SQ24">
        <v>275</v>
      </c>
      <c r="SR24">
        <v>322</v>
      </c>
      <c r="SS24">
        <v>14</v>
      </c>
      <c r="ST24">
        <v>0</v>
      </c>
      <c r="SU24">
        <v>0</v>
      </c>
      <c r="SV24">
        <v>0</v>
      </c>
      <c r="SW24">
        <v>95.83</v>
      </c>
      <c r="SX24">
        <f t="shared" si="14"/>
        <v>261</v>
      </c>
      <c r="SY24">
        <v>262</v>
      </c>
      <c r="SZ24" s="12">
        <f t="shared" si="96"/>
        <v>99.618320610687022</v>
      </c>
      <c r="TA24" t="s">
        <v>130</v>
      </c>
      <c r="TB24" s="12">
        <v>0.38442129629629629</v>
      </c>
      <c r="TC24" s="1">
        <v>0.30811342592592594</v>
      </c>
      <c r="TD24" s="1">
        <v>3.4432870370370371E-2</v>
      </c>
      <c r="TE24" s="1">
        <v>4.1874999999999996E-2</v>
      </c>
      <c r="TF24">
        <v>32</v>
      </c>
      <c r="TG24">
        <v>291</v>
      </c>
      <c r="TH24">
        <v>263</v>
      </c>
      <c r="TI24">
        <v>14</v>
      </c>
      <c r="TJ24">
        <v>0</v>
      </c>
      <c r="TK24">
        <v>0</v>
      </c>
      <c r="TL24">
        <v>0</v>
      </c>
      <c r="TM24">
        <v>94.95</v>
      </c>
      <c r="TN24">
        <f t="shared" si="63"/>
        <v>277</v>
      </c>
      <c r="TO24">
        <v>262</v>
      </c>
      <c r="TP24" s="12">
        <f t="shared" si="97"/>
        <v>105.72519083969465</v>
      </c>
      <c r="TQ24" s="1">
        <v>0.10137731481481482</v>
      </c>
      <c r="TR24" s="1">
        <v>8.9293981481481488E-2</v>
      </c>
      <c r="TS24" s="1">
        <v>2.5925925925925925E-3</v>
      </c>
      <c r="TT24" s="1">
        <v>9.479166666666667E-3</v>
      </c>
      <c r="TU24">
        <v>6</v>
      </c>
      <c r="TV24">
        <v>78</v>
      </c>
      <c r="TW24">
        <v>0</v>
      </c>
      <c r="TX24">
        <v>0</v>
      </c>
      <c r="TY24">
        <v>0</v>
      </c>
      <c r="TZ24">
        <v>0</v>
      </c>
      <c r="UA24">
        <v>0</v>
      </c>
      <c r="UC24">
        <f t="shared" si="15"/>
        <v>78</v>
      </c>
      <c r="UD24" s="1">
        <v>8.4768518518518521E-2</v>
      </c>
      <c r="UE24" s="1">
        <v>7.2488425925925928E-2</v>
      </c>
      <c r="UF24" s="1">
        <v>3.645833333333333E-3</v>
      </c>
      <c r="UG24" s="1">
        <v>8.6342592592592599E-3</v>
      </c>
      <c r="UH24">
        <v>8</v>
      </c>
      <c r="UI24">
        <v>77</v>
      </c>
      <c r="UJ24">
        <v>122</v>
      </c>
      <c r="UK24">
        <v>11</v>
      </c>
      <c r="UL24">
        <v>0</v>
      </c>
      <c r="UM24">
        <v>0</v>
      </c>
      <c r="UN24">
        <v>0</v>
      </c>
      <c r="UO24">
        <v>91.73</v>
      </c>
      <c r="UP24">
        <f t="shared" si="16"/>
        <v>66</v>
      </c>
      <c r="UQ24" t="s">
        <v>130</v>
      </c>
      <c r="UR24" t="s">
        <v>2775</v>
      </c>
      <c r="US24" t="s">
        <v>2690</v>
      </c>
      <c r="UT24">
        <f t="shared" si="100"/>
        <v>1048</v>
      </c>
      <c r="UU24">
        <f t="shared" si="101"/>
        <v>108</v>
      </c>
      <c r="UV24">
        <f t="shared" si="102"/>
        <v>1105</v>
      </c>
      <c r="UW24" s="12">
        <f t="shared" si="98"/>
        <v>105.43893129770991</v>
      </c>
      <c r="UX24" s="12">
        <f t="shared" si="99"/>
        <v>92.763999999999996</v>
      </c>
      <c r="UY24" s="28">
        <f t="shared" si="103"/>
        <v>1.481099537037037</v>
      </c>
      <c r="UZ24" s="1">
        <f t="shared" si="104"/>
        <v>0.37027488425925925</v>
      </c>
    </row>
    <row r="25" spans="1:572">
      <c r="QL25" t="s">
        <v>2367</v>
      </c>
      <c r="QM25" t="s">
        <v>2775</v>
      </c>
      <c r="QN25" s="1">
        <v>0.2131712962962963</v>
      </c>
      <c r="QO25" s="1">
        <v>0.19836805555555556</v>
      </c>
      <c r="QP25" s="1">
        <v>7.2453703703703708E-3</v>
      </c>
      <c r="QQ25" s="1">
        <v>7.5462962962962966E-3</v>
      </c>
      <c r="QR25">
        <v>8</v>
      </c>
      <c r="QS25">
        <v>379</v>
      </c>
      <c r="QT25">
        <v>0</v>
      </c>
      <c r="QU25">
        <v>0</v>
      </c>
      <c r="QV25">
        <v>0</v>
      </c>
      <c r="QW25">
        <v>0</v>
      </c>
      <c r="QX25">
        <v>0</v>
      </c>
      <c r="QZ25">
        <f t="shared" si="58"/>
        <v>379</v>
      </c>
      <c r="RA25">
        <v>262</v>
      </c>
      <c r="RB25" s="12">
        <f t="shared" si="59"/>
        <v>144.65648854961833</v>
      </c>
      <c r="RC25" t="s">
        <v>2367</v>
      </c>
      <c r="RD25" t="s">
        <v>2775</v>
      </c>
      <c r="RE25" s="1">
        <v>0.33521990740740742</v>
      </c>
      <c r="RF25" s="1">
        <v>0.31318287037037035</v>
      </c>
      <c r="RG25" s="1">
        <v>1.849537037037037E-2</v>
      </c>
      <c r="RH25" s="1">
        <v>3.530092592592592E-3</v>
      </c>
      <c r="RI25">
        <v>12</v>
      </c>
      <c r="RJ25">
        <v>384</v>
      </c>
      <c r="RK25">
        <v>85</v>
      </c>
      <c r="RL25">
        <v>0</v>
      </c>
      <c r="RM25">
        <v>0</v>
      </c>
      <c r="RN25">
        <v>0</v>
      </c>
      <c r="RO25">
        <v>0</v>
      </c>
      <c r="RP25">
        <v>100</v>
      </c>
      <c r="RQ25">
        <f t="shared" si="60"/>
        <v>384</v>
      </c>
      <c r="RR25">
        <v>262</v>
      </c>
      <c r="RS25" s="12">
        <f t="shared" si="61"/>
        <v>146.56488549618319</v>
      </c>
      <c r="RT25" t="s">
        <v>2367</v>
      </c>
      <c r="RU25" t="s">
        <v>2775</v>
      </c>
      <c r="RV25" s="1">
        <v>0.35659722222222223</v>
      </c>
      <c r="RW25" s="1">
        <v>0.27840277777777778</v>
      </c>
      <c r="RX25" s="1">
        <v>7.1944444444444436E-2</v>
      </c>
      <c r="RY25" s="1">
        <v>6.238425925925925E-3</v>
      </c>
      <c r="RZ25">
        <v>23</v>
      </c>
      <c r="SA25">
        <v>441</v>
      </c>
      <c r="SB25">
        <v>570</v>
      </c>
      <c r="SC25">
        <v>33</v>
      </c>
      <c r="SD25">
        <v>0</v>
      </c>
      <c r="SE25">
        <v>0</v>
      </c>
      <c r="SF25">
        <v>0</v>
      </c>
      <c r="SG25">
        <v>94.53</v>
      </c>
      <c r="SH25">
        <f t="shared" si="13"/>
        <v>408</v>
      </c>
      <c r="SI25">
        <v>262</v>
      </c>
      <c r="SJ25" s="12">
        <f t="shared" si="62"/>
        <v>155.72519083969465</v>
      </c>
      <c r="SK25" t="s">
        <v>2367</v>
      </c>
      <c r="SL25" s="1">
        <v>0.17456018518518521</v>
      </c>
      <c r="SM25" s="1">
        <v>0.15600694444444443</v>
      </c>
      <c r="SN25" s="1">
        <v>8.8773148148148153E-3</v>
      </c>
      <c r="SO25" s="1">
        <v>9.6643518518518511E-3</v>
      </c>
      <c r="SP25">
        <v>21</v>
      </c>
      <c r="SQ25">
        <v>250</v>
      </c>
      <c r="SR25">
        <v>240</v>
      </c>
      <c r="SS25">
        <v>12</v>
      </c>
      <c r="ST25">
        <v>0</v>
      </c>
      <c r="SU25">
        <v>0</v>
      </c>
      <c r="SV25">
        <v>0</v>
      </c>
      <c r="SW25">
        <v>95.24</v>
      </c>
      <c r="SX25">
        <f t="shared" si="14"/>
        <v>238</v>
      </c>
      <c r="SY25">
        <v>262</v>
      </c>
      <c r="SZ25" s="12">
        <f t="shared" si="96"/>
        <v>90.839694656488547</v>
      </c>
      <c r="TA25" t="s">
        <v>2367</v>
      </c>
      <c r="TB25" s="12">
        <v>0</v>
      </c>
      <c r="TC25" s="1">
        <v>0</v>
      </c>
      <c r="TD25" s="1">
        <v>0</v>
      </c>
      <c r="TE25" s="1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P25" s="12"/>
      <c r="TQ25" s="1">
        <v>0</v>
      </c>
      <c r="TR25" s="1">
        <v>0</v>
      </c>
      <c r="TS25" s="1">
        <v>0</v>
      </c>
      <c r="TT25" s="1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C25">
        <f t="shared" si="15"/>
        <v>0</v>
      </c>
      <c r="UD25" s="1">
        <v>7.291666666666667E-4</v>
      </c>
      <c r="UE25" s="1">
        <v>7.291666666666667E-4</v>
      </c>
      <c r="UF25" s="1">
        <v>0</v>
      </c>
      <c r="UG25" s="1">
        <v>0</v>
      </c>
      <c r="UH25">
        <v>2</v>
      </c>
      <c r="UI25">
        <v>1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f t="shared" si="16"/>
        <v>1</v>
      </c>
      <c r="UQ25" t="s">
        <v>2367</v>
      </c>
      <c r="UR25" t="s">
        <v>2775</v>
      </c>
      <c r="US25" t="s">
        <v>2690</v>
      </c>
      <c r="UT25">
        <f t="shared" si="100"/>
        <v>786</v>
      </c>
      <c r="UU25">
        <f t="shared" si="101"/>
        <v>58</v>
      </c>
      <c r="UV25">
        <f t="shared" si="102"/>
        <v>1031</v>
      </c>
      <c r="UW25" s="12">
        <f t="shared" si="98"/>
        <v>131.17048346055981</v>
      </c>
      <c r="UX25" s="12">
        <f t="shared" si="99"/>
        <v>72.442499999999995</v>
      </c>
      <c r="UY25" s="28">
        <f t="shared" si="103"/>
        <v>0.74832175925925914</v>
      </c>
      <c r="UZ25" s="1">
        <f t="shared" si="104"/>
        <v>0.18708043981481479</v>
      </c>
    </row>
    <row r="26" spans="1:572">
      <c r="QL26" t="s">
        <v>2368</v>
      </c>
      <c r="QM26" t="s">
        <v>2775</v>
      </c>
      <c r="QN26" s="1">
        <v>0.31928240740740738</v>
      </c>
      <c r="QO26" s="1">
        <v>0.22983796296296297</v>
      </c>
      <c r="QP26" s="1">
        <v>5.6168981481481479E-2</v>
      </c>
      <c r="QQ26" s="1">
        <v>3.3263888888888891E-2</v>
      </c>
      <c r="QR26">
        <v>5</v>
      </c>
      <c r="QS26">
        <v>285</v>
      </c>
      <c r="QT26">
        <v>0</v>
      </c>
      <c r="QU26">
        <v>0</v>
      </c>
      <c r="QV26">
        <v>0</v>
      </c>
      <c r="QW26">
        <v>0</v>
      </c>
      <c r="QX26">
        <v>0</v>
      </c>
      <c r="QZ26">
        <f t="shared" si="58"/>
        <v>285</v>
      </c>
      <c r="RA26">
        <v>262</v>
      </c>
      <c r="RB26" s="12">
        <f t="shared" si="59"/>
        <v>108.77862595419847</v>
      </c>
      <c r="RC26" t="s">
        <v>2368</v>
      </c>
      <c r="RD26" t="s">
        <v>2775</v>
      </c>
      <c r="RE26" s="1">
        <v>0.42807870370370371</v>
      </c>
      <c r="RF26" s="1">
        <v>0.3649074074074074</v>
      </c>
      <c r="RG26" s="1">
        <v>4.3958333333333328E-2</v>
      </c>
      <c r="RH26" s="1">
        <v>1.9201388888888889E-2</v>
      </c>
      <c r="RI26">
        <v>12</v>
      </c>
      <c r="RJ26">
        <v>267</v>
      </c>
      <c r="RK26">
        <v>46</v>
      </c>
      <c r="RL26">
        <v>0</v>
      </c>
      <c r="RM26">
        <v>0</v>
      </c>
      <c r="RN26">
        <v>0</v>
      </c>
      <c r="RO26">
        <v>0</v>
      </c>
      <c r="RP26">
        <v>100</v>
      </c>
      <c r="RQ26">
        <f t="shared" si="60"/>
        <v>267</v>
      </c>
      <c r="RR26">
        <v>262</v>
      </c>
      <c r="RS26" s="12">
        <f t="shared" si="61"/>
        <v>101.90839694656488</v>
      </c>
      <c r="RT26" t="s">
        <v>2368</v>
      </c>
      <c r="RU26" t="s">
        <v>2775</v>
      </c>
      <c r="RV26" s="1">
        <v>0.40278935185185188</v>
      </c>
      <c r="RW26" s="1">
        <v>0.35158564814814813</v>
      </c>
      <c r="RX26" s="1">
        <v>4.1747685185185186E-2</v>
      </c>
      <c r="RY26" s="1">
        <v>9.432870370370371E-3</v>
      </c>
      <c r="RZ26">
        <v>21</v>
      </c>
      <c r="SA26">
        <v>314</v>
      </c>
      <c r="SB26">
        <v>407</v>
      </c>
      <c r="SC26">
        <v>17</v>
      </c>
      <c r="SD26">
        <v>0</v>
      </c>
      <c r="SE26">
        <v>0</v>
      </c>
      <c r="SF26">
        <v>0</v>
      </c>
      <c r="SG26">
        <v>95.99</v>
      </c>
      <c r="SH26">
        <f t="shared" si="13"/>
        <v>297</v>
      </c>
      <c r="SI26">
        <v>262</v>
      </c>
      <c r="SJ26" s="12">
        <f t="shared" si="62"/>
        <v>113.3587786259542</v>
      </c>
      <c r="SK26" t="s">
        <v>2368</v>
      </c>
      <c r="SL26" s="1">
        <v>0.36393518518518514</v>
      </c>
      <c r="SM26" s="1">
        <v>0.31844907407407408</v>
      </c>
      <c r="SN26" s="1">
        <v>2.5474537037037035E-2</v>
      </c>
      <c r="SO26" s="1">
        <v>1.9988425925925927E-2</v>
      </c>
      <c r="SP26">
        <v>33</v>
      </c>
      <c r="SQ26">
        <v>334</v>
      </c>
      <c r="SR26">
        <v>322</v>
      </c>
      <c r="SS26">
        <v>13</v>
      </c>
      <c r="ST26">
        <v>0</v>
      </c>
      <c r="SU26">
        <v>0</v>
      </c>
      <c r="SV26">
        <v>0</v>
      </c>
      <c r="SW26">
        <v>96.12</v>
      </c>
      <c r="SX26">
        <f t="shared" si="14"/>
        <v>321</v>
      </c>
      <c r="SY26">
        <v>262</v>
      </c>
      <c r="SZ26" s="12">
        <f t="shared" si="96"/>
        <v>122.51908396946564</v>
      </c>
      <c r="TA26" t="s">
        <v>2368</v>
      </c>
      <c r="TB26" s="12">
        <v>0.43861111111111112</v>
      </c>
      <c r="TC26" s="1">
        <v>0.33148148148148149</v>
      </c>
      <c r="TD26" s="1">
        <v>5.7928240740740738E-2</v>
      </c>
      <c r="TE26" s="1">
        <v>4.9189814814814818E-2</v>
      </c>
      <c r="TF26">
        <v>23</v>
      </c>
      <c r="TG26">
        <v>329</v>
      </c>
      <c r="TH26">
        <v>328</v>
      </c>
      <c r="TI26">
        <v>2</v>
      </c>
      <c r="TJ26">
        <v>0</v>
      </c>
      <c r="TK26">
        <v>0</v>
      </c>
      <c r="TL26">
        <v>0</v>
      </c>
      <c r="TM26">
        <v>99.39</v>
      </c>
      <c r="TN26">
        <f t="shared" si="63"/>
        <v>327</v>
      </c>
      <c r="TO26">
        <v>262</v>
      </c>
      <c r="TP26" s="12">
        <f t="shared" si="97"/>
        <v>124.8091603053435</v>
      </c>
      <c r="TQ26" s="1">
        <v>0</v>
      </c>
      <c r="TR26" s="1">
        <v>0</v>
      </c>
      <c r="TS26" s="1">
        <v>0</v>
      </c>
      <c r="TT26" s="1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C26">
        <f t="shared" si="15"/>
        <v>0</v>
      </c>
      <c r="UD26" s="1">
        <v>0</v>
      </c>
      <c r="UE26" s="1">
        <v>0</v>
      </c>
      <c r="UF26" s="1">
        <v>0</v>
      </c>
      <c r="UG26" s="1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P26">
        <f t="shared" si="16"/>
        <v>0</v>
      </c>
      <c r="UQ26" t="s">
        <v>2368</v>
      </c>
      <c r="UR26" t="s">
        <v>2775</v>
      </c>
      <c r="US26" t="s">
        <v>2690</v>
      </c>
      <c r="UT26">
        <f t="shared" si="100"/>
        <v>1048</v>
      </c>
      <c r="UU26">
        <f t="shared" si="101"/>
        <v>89</v>
      </c>
      <c r="UV26">
        <f t="shared" si="102"/>
        <v>1212</v>
      </c>
      <c r="UW26" s="12">
        <f t="shared" si="98"/>
        <v>115.64885496183206</v>
      </c>
      <c r="UX26" s="12">
        <f t="shared" si="99"/>
        <v>97.875</v>
      </c>
      <c r="UY26" s="28">
        <f t="shared" si="103"/>
        <v>1.3664236111111112</v>
      </c>
      <c r="UZ26" s="1">
        <f>UY26/4</f>
        <v>0.3416059027777778</v>
      </c>
    </row>
    <row r="27" spans="1:572">
      <c r="QL27" t="s">
        <v>2171</v>
      </c>
      <c r="QM27" t="s">
        <v>2775</v>
      </c>
      <c r="QN27" s="1">
        <v>7.7013888888888882E-2</v>
      </c>
      <c r="QO27" s="1">
        <v>6.9270833333333337E-2</v>
      </c>
      <c r="QP27" s="1">
        <v>7.5000000000000006E-3</v>
      </c>
      <c r="QQ27" s="1">
        <v>2.199074074074074E-4</v>
      </c>
      <c r="QR27">
        <v>9</v>
      </c>
      <c r="QS27">
        <v>316</v>
      </c>
      <c r="QT27">
        <v>0</v>
      </c>
      <c r="QU27">
        <v>0</v>
      </c>
      <c r="QV27">
        <v>0</v>
      </c>
      <c r="QW27">
        <v>0</v>
      </c>
      <c r="QX27">
        <v>0</v>
      </c>
      <c r="QZ27">
        <f t="shared" si="58"/>
        <v>316</v>
      </c>
      <c r="RA27">
        <v>262</v>
      </c>
      <c r="RB27" s="12">
        <f t="shared" si="59"/>
        <v>120.61068702290076</v>
      </c>
      <c r="RC27" t="s">
        <v>2171</v>
      </c>
      <c r="RD27" t="s">
        <v>2775</v>
      </c>
      <c r="RE27" s="1">
        <v>0.15430555555555556</v>
      </c>
      <c r="RF27" s="1">
        <v>0.12487268518518518</v>
      </c>
      <c r="RG27" s="1">
        <v>2.4189814814814817E-2</v>
      </c>
      <c r="RH27" s="1">
        <v>5.2314814814814819E-3</v>
      </c>
      <c r="RI27">
        <v>9</v>
      </c>
      <c r="RJ27">
        <v>207</v>
      </c>
      <c r="RK27">
        <v>52</v>
      </c>
      <c r="RL27">
        <v>6</v>
      </c>
      <c r="RM27">
        <v>0</v>
      </c>
      <c r="RN27">
        <v>0</v>
      </c>
      <c r="RO27">
        <v>0</v>
      </c>
      <c r="RP27">
        <v>89.66</v>
      </c>
      <c r="RQ27">
        <f t="shared" si="60"/>
        <v>201</v>
      </c>
      <c r="RR27">
        <v>262</v>
      </c>
      <c r="RS27" s="12">
        <f t="shared" si="61"/>
        <v>76.717557251908403</v>
      </c>
      <c r="RT27" t="s">
        <v>2171</v>
      </c>
      <c r="RU27" t="s">
        <v>2775</v>
      </c>
      <c r="RV27" s="1">
        <v>0.27935185185185185</v>
      </c>
      <c r="RW27" s="1">
        <v>0.2603935185185185</v>
      </c>
      <c r="RX27" s="1">
        <v>9.4560185185185181E-3</v>
      </c>
      <c r="RY27" s="1">
        <v>9.4907407407407406E-3</v>
      </c>
      <c r="RZ27">
        <v>30</v>
      </c>
      <c r="SA27">
        <v>322</v>
      </c>
      <c r="SB27">
        <v>407</v>
      </c>
      <c r="SC27">
        <v>36</v>
      </c>
      <c r="SD27">
        <v>0</v>
      </c>
      <c r="SE27">
        <v>0</v>
      </c>
      <c r="SF27">
        <v>0</v>
      </c>
      <c r="SG27">
        <v>91.87</v>
      </c>
      <c r="SH27">
        <f t="shared" si="13"/>
        <v>286</v>
      </c>
      <c r="SI27">
        <v>262</v>
      </c>
      <c r="SJ27" s="12">
        <f t="shared" si="62"/>
        <v>109.16030534351144</v>
      </c>
      <c r="SK27" t="s">
        <v>2171</v>
      </c>
      <c r="SL27" s="1">
        <v>0.19859953703703703</v>
      </c>
      <c r="SM27" s="1">
        <v>0.17837962962962964</v>
      </c>
      <c r="SN27" s="1">
        <v>1.298611111111111E-2</v>
      </c>
      <c r="SO27" s="1">
        <v>7.2222222222222228E-3</v>
      </c>
      <c r="SP27">
        <v>19</v>
      </c>
      <c r="SQ27">
        <v>262</v>
      </c>
      <c r="SR27">
        <v>254</v>
      </c>
      <c r="SS27">
        <v>10</v>
      </c>
      <c r="ST27">
        <v>0</v>
      </c>
      <c r="SU27">
        <v>0</v>
      </c>
      <c r="SV27">
        <v>0</v>
      </c>
      <c r="SW27">
        <v>96.21</v>
      </c>
      <c r="SX27">
        <f t="shared" si="14"/>
        <v>252</v>
      </c>
      <c r="SY27">
        <v>262</v>
      </c>
      <c r="SZ27" s="12">
        <f t="shared" si="96"/>
        <v>96.18320610687023</v>
      </c>
      <c r="TA27" t="s">
        <v>2171</v>
      </c>
      <c r="TB27" s="12">
        <v>0.31388888888888888</v>
      </c>
      <c r="TC27" s="1">
        <v>0.2633449074074074</v>
      </c>
      <c r="TD27" s="1">
        <v>3.5844907407407409E-2</v>
      </c>
      <c r="TE27" s="1">
        <v>1.4687499999999999E-2</v>
      </c>
      <c r="TF27">
        <v>36</v>
      </c>
      <c r="TG27">
        <v>289</v>
      </c>
      <c r="TH27">
        <v>275</v>
      </c>
      <c r="TI27">
        <v>24</v>
      </c>
      <c r="TJ27">
        <v>0</v>
      </c>
      <c r="TK27">
        <v>0</v>
      </c>
      <c r="TL27">
        <v>0</v>
      </c>
      <c r="TM27">
        <v>91.97</v>
      </c>
      <c r="TN27">
        <f t="shared" si="63"/>
        <v>265</v>
      </c>
      <c r="TO27">
        <v>262</v>
      </c>
      <c r="TP27" s="12">
        <f t="shared" si="97"/>
        <v>101.14503816793894</v>
      </c>
      <c r="TQ27" s="1">
        <v>4.0879629629629634E-2</v>
      </c>
      <c r="TR27" s="1">
        <v>3.9699074074074074E-2</v>
      </c>
      <c r="TS27" s="1">
        <v>5.6712962962962956E-4</v>
      </c>
      <c r="TT27" s="1">
        <v>6.018518518518519E-4</v>
      </c>
      <c r="TU27">
        <v>6</v>
      </c>
      <c r="TV27">
        <v>68</v>
      </c>
      <c r="TW27">
        <v>0</v>
      </c>
      <c r="TX27">
        <v>0</v>
      </c>
      <c r="TY27">
        <v>0</v>
      </c>
      <c r="TZ27">
        <v>0</v>
      </c>
      <c r="UA27">
        <v>0</v>
      </c>
      <c r="UC27">
        <f t="shared" si="15"/>
        <v>68</v>
      </c>
      <c r="UD27" s="1">
        <v>0</v>
      </c>
      <c r="UE27" s="1">
        <v>0</v>
      </c>
      <c r="UF27" s="1">
        <v>0</v>
      </c>
      <c r="UG27" s="1">
        <v>0</v>
      </c>
      <c r="UH27">
        <v>0</v>
      </c>
      <c r="UI27">
        <v>0</v>
      </c>
      <c r="UJ27">
        <v>67</v>
      </c>
      <c r="UK27">
        <v>3</v>
      </c>
      <c r="UL27">
        <v>0</v>
      </c>
      <c r="UM27">
        <v>0</v>
      </c>
      <c r="UN27">
        <v>0</v>
      </c>
      <c r="UO27">
        <v>95.71</v>
      </c>
      <c r="UP27">
        <f t="shared" si="16"/>
        <v>-3</v>
      </c>
      <c r="UQ27" t="s">
        <v>2171</v>
      </c>
      <c r="UR27" t="s">
        <v>2775</v>
      </c>
      <c r="US27" t="s">
        <v>2690</v>
      </c>
      <c r="UT27">
        <f t="shared" si="100"/>
        <v>1048</v>
      </c>
      <c r="UU27">
        <f t="shared" si="101"/>
        <v>100</v>
      </c>
      <c r="UV27">
        <f t="shared" si="102"/>
        <v>1069</v>
      </c>
      <c r="UW27" s="12">
        <f t="shared" si="98"/>
        <v>102.00381679389312</v>
      </c>
      <c r="UX27" s="12">
        <f t="shared" si="99"/>
        <v>93.084000000000003</v>
      </c>
      <c r="UY27" s="28">
        <f t="shared" si="103"/>
        <v>0.86668981481481466</v>
      </c>
      <c r="UZ27" s="1">
        <f>UY27/4</f>
        <v>0.21667245370370367</v>
      </c>
    </row>
    <row r="28" spans="1:572">
      <c r="QL28" t="s">
        <v>2788</v>
      </c>
      <c r="QM28" t="s">
        <v>2775</v>
      </c>
      <c r="QN28" s="1">
        <v>0.13290509259259259</v>
      </c>
      <c r="QO28" s="1">
        <v>0.11587962962962962</v>
      </c>
      <c r="QP28" s="1">
        <v>0.01</v>
      </c>
      <c r="QQ28" s="1">
        <v>7.013888888888889E-3</v>
      </c>
      <c r="QR28">
        <v>4</v>
      </c>
      <c r="QS28">
        <v>140</v>
      </c>
      <c r="QT28">
        <v>0</v>
      </c>
      <c r="QU28">
        <v>0</v>
      </c>
      <c r="QV28">
        <v>0</v>
      </c>
      <c r="QW28">
        <v>0</v>
      </c>
      <c r="QX28">
        <v>0</v>
      </c>
      <c r="QZ28">
        <f t="shared" si="58"/>
        <v>140</v>
      </c>
      <c r="RA28">
        <v>262</v>
      </c>
      <c r="RB28" s="12">
        <f t="shared" si="59"/>
        <v>53.435114503816791</v>
      </c>
      <c r="RC28" t="s">
        <v>2788</v>
      </c>
      <c r="RD28" t="s">
        <v>2775</v>
      </c>
      <c r="RE28" s="1">
        <v>0.17231481481481481</v>
      </c>
      <c r="RF28" s="1">
        <v>0.1404050925925926</v>
      </c>
      <c r="RG28" s="1">
        <v>3.1111111111111107E-2</v>
      </c>
      <c r="RH28" s="1">
        <v>7.7546296296296304E-4</v>
      </c>
      <c r="RI28">
        <v>3</v>
      </c>
      <c r="RJ28">
        <v>63</v>
      </c>
      <c r="RK28">
        <v>0</v>
      </c>
      <c r="RL28">
        <v>0</v>
      </c>
      <c r="RM28">
        <v>0</v>
      </c>
      <c r="RN28">
        <v>0</v>
      </c>
      <c r="RO28">
        <v>0</v>
      </c>
      <c r="RQ28">
        <f t="shared" si="60"/>
        <v>63</v>
      </c>
      <c r="RR28">
        <v>262</v>
      </c>
      <c r="RS28" s="12">
        <f t="shared" si="61"/>
        <v>24.045801526717558</v>
      </c>
      <c r="RT28" t="s">
        <v>2788</v>
      </c>
      <c r="RU28" t="s">
        <v>2775</v>
      </c>
      <c r="RV28" s="1">
        <v>0</v>
      </c>
      <c r="RW28" s="1">
        <v>0</v>
      </c>
      <c r="RX28" s="1">
        <v>0</v>
      </c>
      <c r="RY28" s="1">
        <v>0</v>
      </c>
      <c r="RZ28">
        <v>0</v>
      </c>
      <c r="SA28">
        <v>0</v>
      </c>
      <c r="SB28">
        <v>59</v>
      </c>
      <c r="SC28">
        <v>4</v>
      </c>
      <c r="SD28">
        <v>0</v>
      </c>
      <c r="SE28">
        <v>0</v>
      </c>
      <c r="SF28">
        <v>0</v>
      </c>
      <c r="SG28">
        <v>93.65</v>
      </c>
      <c r="SH28">
        <f t="shared" si="13"/>
        <v>-4</v>
      </c>
      <c r="SJ28" s="12"/>
      <c r="SK28" t="s">
        <v>2788</v>
      </c>
      <c r="SL28" s="1">
        <v>0</v>
      </c>
      <c r="SM28" s="1">
        <v>0</v>
      </c>
      <c r="SN28" s="1">
        <v>0</v>
      </c>
      <c r="SO28" s="1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Z28" s="12"/>
      <c r="TA28" t="s">
        <v>2788</v>
      </c>
      <c r="TB28" s="12">
        <v>0.43096064814814811</v>
      </c>
      <c r="TC28" s="1">
        <v>0.33200231481481485</v>
      </c>
      <c r="TD28" s="1">
        <v>2.9560185185185189E-2</v>
      </c>
      <c r="TE28" s="1">
        <v>6.9386574074074073E-2</v>
      </c>
      <c r="TF28">
        <v>25</v>
      </c>
      <c r="TG28">
        <v>155</v>
      </c>
      <c r="TH28">
        <v>128</v>
      </c>
      <c r="TI28">
        <v>34</v>
      </c>
      <c r="TJ28">
        <v>0</v>
      </c>
      <c r="TK28">
        <v>0</v>
      </c>
      <c r="TL28">
        <v>0</v>
      </c>
      <c r="TM28">
        <v>79.010000000000005</v>
      </c>
      <c r="TN28">
        <f t="shared" si="63"/>
        <v>121</v>
      </c>
      <c r="TO28">
        <v>262</v>
      </c>
      <c r="TP28" s="12">
        <f t="shared" si="97"/>
        <v>46.18320610687023</v>
      </c>
      <c r="TQ28" s="1">
        <v>0</v>
      </c>
      <c r="TR28" s="1">
        <v>0</v>
      </c>
      <c r="TS28" s="1">
        <v>0</v>
      </c>
      <c r="TT28" s="1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C28">
        <f t="shared" si="15"/>
        <v>0</v>
      </c>
      <c r="UD28" s="1">
        <v>0</v>
      </c>
      <c r="UE28" s="1">
        <v>0</v>
      </c>
      <c r="UF28" s="1">
        <v>0</v>
      </c>
      <c r="UG28" s="1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P28">
        <f t="shared" si="16"/>
        <v>0</v>
      </c>
      <c r="UQ28" t="s">
        <v>2788</v>
      </c>
      <c r="UR28" t="s">
        <v>2775</v>
      </c>
      <c r="US28" t="s">
        <v>2690</v>
      </c>
      <c r="UT28">
        <f t="shared" si="100"/>
        <v>524</v>
      </c>
      <c r="UU28">
        <f t="shared" si="101"/>
        <v>28</v>
      </c>
      <c r="UV28">
        <f t="shared" si="102"/>
        <v>180</v>
      </c>
      <c r="UW28" s="12">
        <f t="shared" si="98"/>
        <v>34.351145038167942</v>
      </c>
      <c r="UX28" s="12">
        <f t="shared" si="99"/>
        <v>86.330000000000013</v>
      </c>
      <c r="UY28" s="28">
        <f t="shared" si="103"/>
        <v>0.47240740740740744</v>
      </c>
      <c r="UZ28" s="1">
        <f>UY28/4</f>
        <v>0.11810185185185186</v>
      </c>
    </row>
  </sheetData>
  <autoFilter ref="A2:VW21" xr:uid="{D1347565-D414-4A5F-B156-9AC459E23BD3}"/>
  <mergeCells count="30">
    <mergeCell ref="CU1:DC1"/>
    <mergeCell ref="BS1:CF1"/>
    <mergeCell ref="CG1:CT1"/>
    <mergeCell ref="EK1:EX1"/>
    <mergeCell ref="GS1:HG1"/>
    <mergeCell ref="DW1:EJ1"/>
    <mergeCell ref="DE1:DM1"/>
    <mergeCell ref="DN1:DV1"/>
    <mergeCell ref="GI1:GQ1"/>
    <mergeCell ref="FW1:GH1"/>
    <mergeCell ref="FK1:FV1"/>
    <mergeCell ref="EY1:FJ1"/>
    <mergeCell ref="A1:N1"/>
    <mergeCell ref="O1:AB1"/>
    <mergeCell ref="AC1:AP1"/>
    <mergeCell ref="AQ1:BD1"/>
    <mergeCell ref="BE1:BR1"/>
    <mergeCell ref="UQ1:UX1"/>
    <mergeCell ref="IP1:JF1"/>
    <mergeCell ref="HY1:IO1"/>
    <mergeCell ref="HH1:HX1"/>
    <mergeCell ref="MA1:MQ1"/>
    <mergeCell ref="MR1:NH1"/>
    <mergeCell ref="JX1:KJ1"/>
    <mergeCell ref="KL1:KX1"/>
    <mergeCell ref="JG1:JW1"/>
    <mergeCell ref="NZ1:OP1"/>
    <mergeCell ref="NI1:NY1"/>
    <mergeCell ref="KY1:LI1"/>
    <mergeCell ref="LJ1:LZ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123E9-A24A-442D-9866-CD334BFE0938}">
  <dimension ref="A1:L25"/>
  <sheetViews>
    <sheetView workbookViewId="0">
      <selection activeCell="M2" sqref="M2"/>
    </sheetView>
  </sheetViews>
  <sheetFormatPr defaultRowHeight="14.4"/>
  <cols>
    <col min="3" max="3" width="12.5546875" customWidth="1"/>
    <col min="6" max="6" width="13.5546875" customWidth="1"/>
    <col min="7" max="7" width="14" customWidth="1"/>
    <col min="9" max="9" width="22.109375" customWidth="1"/>
    <col min="11" max="11" width="11" customWidth="1"/>
    <col min="12" max="12" width="10" customWidth="1"/>
    <col min="17" max="17" width="13.5546875" customWidth="1"/>
  </cols>
  <sheetData>
    <row r="1" spans="1:12">
      <c r="A1" t="s">
        <v>2726</v>
      </c>
      <c r="B1" t="s">
        <v>2727</v>
      </c>
      <c r="C1" t="s">
        <v>2728</v>
      </c>
      <c r="D1" t="s">
        <v>2683</v>
      </c>
      <c r="E1" t="s">
        <v>3371</v>
      </c>
      <c r="F1" t="s">
        <v>1</v>
      </c>
      <c r="G1" t="s">
        <v>2723</v>
      </c>
      <c r="H1" t="s">
        <v>3568</v>
      </c>
      <c r="I1" t="s">
        <v>2801</v>
      </c>
      <c r="J1" t="s">
        <v>2793</v>
      </c>
      <c r="K1" t="s">
        <v>3541</v>
      </c>
      <c r="L1" t="s">
        <v>3549</v>
      </c>
    </row>
    <row r="2" spans="1:12">
      <c r="A2">
        <v>2142</v>
      </c>
      <c r="B2">
        <v>2096</v>
      </c>
      <c r="C2">
        <v>102.19</v>
      </c>
      <c r="D2">
        <v>-46</v>
      </c>
      <c r="E2" t="s">
        <v>2690</v>
      </c>
      <c r="F2" t="s">
        <v>2362</v>
      </c>
      <c r="G2" t="s">
        <v>2775</v>
      </c>
      <c r="H2">
        <v>207</v>
      </c>
      <c r="I2" s="82" t="s">
        <v>2702</v>
      </c>
      <c r="J2">
        <v>98.144999999999996</v>
      </c>
      <c r="K2">
        <f>ROUND(C2,0)</f>
        <v>102</v>
      </c>
      <c r="L2">
        <f>ROUND(J2,0)</f>
        <v>98</v>
      </c>
    </row>
    <row r="3" spans="1:12">
      <c r="A3">
        <v>2176</v>
      </c>
      <c r="B3">
        <v>2096</v>
      </c>
      <c r="C3">
        <v>103.82</v>
      </c>
      <c r="D3">
        <v>-80</v>
      </c>
      <c r="E3" t="s">
        <v>2690</v>
      </c>
      <c r="F3" t="s">
        <v>2363</v>
      </c>
      <c r="G3" t="s">
        <v>2775</v>
      </c>
      <c r="H3">
        <v>212</v>
      </c>
      <c r="I3" s="82" t="s">
        <v>2711</v>
      </c>
      <c r="J3">
        <v>98.424999999999997</v>
      </c>
      <c r="K3">
        <f t="shared" ref="K3:K25" si="0">ROUND(C3,0)</f>
        <v>104</v>
      </c>
      <c r="L3">
        <f t="shared" ref="L3:L25" si="1">ROUND(J3,0)</f>
        <v>98</v>
      </c>
    </row>
    <row r="4" spans="1:12">
      <c r="A4">
        <v>2114</v>
      </c>
      <c r="B4">
        <v>2096</v>
      </c>
      <c r="C4">
        <v>100.86</v>
      </c>
      <c r="D4">
        <v>-18</v>
      </c>
      <c r="E4" t="s">
        <v>2690</v>
      </c>
      <c r="F4" t="s">
        <v>473</v>
      </c>
      <c r="G4" t="s">
        <v>2775</v>
      </c>
      <c r="H4">
        <v>199</v>
      </c>
      <c r="I4" s="82" t="s">
        <v>2706</v>
      </c>
      <c r="J4">
        <v>97.972499999999997</v>
      </c>
      <c r="K4">
        <f t="shared" si="0"/>
        <v>101</v>
      </c>
      <c r="L4">
        <f t="shared" si="1"/>
        <v>98</v>
      </c>
    </row>
    <row r="5" spans="1:12">
      <c r="A5">
        <v>1471</v>
      </c>
      <c r="B5">
        <v>1468</v>
      </c>
      <c r="C5">
        <v>100.2</v>
      </c>
      <c r="D5">
        <v>-3</v>
      </c>
      <c r="E5" t="s">
        <v>2690</v>
      </c>
      <c r="F5" t="s">
        <v>2364</v>
      </c>
      <c r="G5" t="s">
        <v>2775</v>
      </c>
      <c r="H5">
        <v>129</v>
      </c>
      <c r="I5" s="82" t="s">
        <v>2708</v>
      </c>
      <c r="J5">
        <v>98.704999999999998</v>
      </c>
      <c r="K5">
        <f t="shared" si="0"/>
        <v>100</v>
      </c>
      <c r="L5">
        <f t="shared" si="1"/>
        <v>99</v>
      </c>
    </row>
    <row r="6" spans="1:12">
      <c r="A6">
        <v>1393</v>
      </c>
      <c r="B6">
        <v>1468</v>
      </c>
      <c r="C6">
        <v>94.89</v>
      </c>
      <c r="D6">
        <v>75</v>
      </c>
      <c r="E6" t="s">
        <v>2690</v>
      </c>
      <c r="F6" t="s">
        <v>111</v>
      </c>
      <c r="G6" t="s">
        <v>2775</v>
      </c>
      <c r="H6">
        <v>151</v>
      </c>
      <c r="I6" s="82" t="s">
        <v>2713</v>
      </c>
      <c r="J6">
        <v>93.1</v>
      </c>
      <c r="K6">
        <f t="shared" si="0"/>
        <v>95</v>
      </c>
      <c r="L6">
        <f t="shared" si="1"/>
        <v>93</v>
      </c>
    </row>
    <row r="7" spans="1:12">
      <c r="A7">
        <v>1032</v>
      </c>
      <c r="B7">
        <v>1468</v>
      </c>
      <c r="C7">
        <v>70.3</v>
      </c>
      <c r="D7">
        <v>436</v>
      </c>
      <c r="E7" t="s">
        <v>2690</v>
      </c>
      <c r="F7" t="s">
        <v>130</v>
      </c>
      <c r="G7" t="s">
        <v>2775</v>
      </c>
      <c r="H7">
        <v>92</v>
      </c>
      <c r="I7" s="82" t="s">
        <v>2700</v>
      </c>
      <c r="J7">
        <v>95.84</v>
      </c>
      <c r="K7">
        <f t="shared" si="0"/>
        <v>70</v>
      </c>
      <c r="L7">
        <f t="shared" si="1"/>
        <v>96</v>
      </c>
    </row>
    <row r="8" spans="1:12">
      <c r="A8">
        <v>1592</v>
      </c>
      <c r="B8">
        <v>1468</v>
      </c>
      <c r="C8">
        <v>108.45</v>
      </c>
      <c r="D8">
        <v>-124</v>
      </c>
      <c r="E8" t="s">
        <v>2690</v>
      </c>
      <c r="F8" t="s">
        <v>2367</v>
      </c>
      <c r="G8" t="s">
        <v>2775</v>
      </c>
      <c r="H8">
        <v>170</v>
      </c>
      <c r="I8" s="82" t="s">
        <v>2718</v>
      </c>
      <c r="J8">
        <v>96.107500000000002</v>
      </c>
      <c r="K8">
        <f t="shared" si="0"/>
        <v>108</v>
      </c>
      <c r="L8">
        <f t="shared" si="1"/>
        <v>96</v>
      </c>
    </row>
    <row r="9" spans="1:12">
      <c r="A9">
        <v>1731</v>
      </c>
      <c r="B9">
        <v>1468</v>
      </c>
      <c r="C9">
        <v>117.92</v>
      </c>
      <c r="D9">
        <v>-263</v>
      </c>
      <c r="E9" t="s">
        <v>2690</v>
      </c>
      <c r="F9" t="s">
        <v>2368</v>
      </c>
      <c r="G9" t="s">
        <v>2775</v>
      </c>
      <c r="H9">
        <v>179</v>
      </c>
      <c r="I9" s="82" t="s">
        <v>2705</v>
      </c>
      <c r="J9">
        <v>97.004999999999995</v>
      </c>
      <c r="K9">
        <f t="shared" si="0"/>
        <v>118</v>
      </c>
      <c r="L9">
        <f t="shared" si="1"/>
        <v>97</v>
      </c>
    </row>
    <row r="10" spans="1:12">
      <c r="A10">
        <v>1144</v>
      </c>
      <c r="B10">
        <v>1101</v>
      </c>
      <c r="C10">
        <v>103.91</v>
      </c>
      <c r="D10">
        <v>-43</v>
      </c>
      <c r="E10" t="s">
        <v>2690</v>
      </c>
      <c r="F10" t="s">
        <v>2171</v>
      </c>
      <c r="G10" t="s">
        <v>2775</v>
      </c>
      <c r="H10">
        <v>140</v>
      </c>
      <c r="I10" s="82" t="s">
        <v>2707</v>
      </c>
      <c r="J10">
        <v>98.442499999999995</v>
      </c>
      <c r="K10">
        <f t="shared" si="0"/>
        <v>104</v>
      </c>
      <c r="L10">
        <f t="shared" si="1"/>
        <v>98</v>
      </c>
    </row>
    <row r="11" spans="1:12">
      <c r="A11">
        <v>847</v>
      </c>
      <c r="B11">
        <v>1468</v>
      </c>
      <c r="C11">
        <v>57.7</v>
      </c>
      <c r="D11">
        <v>621</v>
      </c>
      <c r="E11" t="s">
        <v>2690</v>
      </c>
      <c r="F11" t="s">
        <v>2788</v>
      </c>
      <c r="G11" t="s">
        <v>2775</v>
      </c>
      <c r="H11">
        <v>123</v>
      </c>
      <c r="I11" s="82" t="s">
        <v>2789</v>
      </c>
      <c r="J11">
        <v>85.237499999999997</v>
      </c>
      <c r="K11">
        <f t="shared" si="0"/>
        <v>58</v>
      </c>
      <c r="L11">
        <f t="shared" si="1"/>
        <v>85</v>
      </c>
    </row>
    <row r="12" spans="1:12">
      <c r="A12">
        <v>1621</v>
      </c>
      <c r="B12">
        <v>1572</v>
      </c>
      <c r="C12">
        <v>103.12</v>
      </c>
      <c r="D12">
        <v>-49</v>
      </c>
      <c r="E12" t="s">
        <v>2690</v>
      </c>
      <c r="F12" t="s">
        <v>2369</v>
      </c>
      <c r="G12" t="s">
        <v>2775</v>
      </c>
      <c r="H12">
        <v>141</v>
      </c>
      <c r="I12" s="82" t="s">
        <v>2714</v>
      </c>
      <c r="J12">
        <v>98.313333330000006</v>
      </c>
      <c r="K12">
        <f t="shared" si="0"/>
        <v>103</v>
      </c>
      <c r="L12">
        <f t="shared" si="1"/>
        <v>98</v>
      </c>
    </row>
    <row r="13" spans="1:12">
      <c r="A13">
        <v>998</v>
      </c>
      <c r="B13">
        <v>960</v>
      </c>
      <c r="C13">
        <v>103.96</v>
      </c>
      <c r="D13">
        <v>-38</v>
      </c>
      <c r="E13" t="s">
        <v>2690</v>
      </c>
      <c r="F13" t="s">
        <v>2371</v>
      </c>
      <c r="G13" t="s">
        <v>2776</v>
      </c>
      <c r="H13">
        <v>485</v>
      </c>
      <c r="I13" s="82" t="s">
        <v>2691</v>
      </c>
      <c r="J13">
        <v>93.242500000000007</v>
      </c>
      <c r="K13">
        <f t="shared" si="0"/>
        <v>104</v>
      </c>
      <c r="L13">
        <f t="shared" si="1"/>
        <v>93</v>
      </c>
    </row>
    <row r="14" spans="1:12">
      <c r="A14">
        <v>355</v>
      </c>
      <c r="B14">
        <v>960</v>
      </c>
      <c r="C14">
        <v>36.979999999999997</v>
      </c>
      <c r="D14">
        <v>605</v>
      </c>
      <c r="E14" t="s">
        <v>2690</v>
      </c>
      <c r="F14" t="s">
        <v>2373</v>
      </c>
      <c r="G14" t="s">
        <v>2776</v>
      </c>
      <c r="H14">
        <v>1243</v>
      </c>
      <c r="I14" s="82" t="s">
        <v>2709</v>
      </c>
      <c r="J14">
        <v>97.567499999999995</v>
      </c>
      <c r="K14">
        <f t="shared" si="0"/>
        <v>37</v>
      </c>
      <c r="L14">
        <f t="shared" si="1"/>
        <v>98</v>
      </c>
    </row>
    <row r="15" spans="1:12">
      <c r="A15">
        <v>1215</v>
      </c>
      <c r="B15">
        <v>1280</v>
      </c>
      <c r="C15">
        <v>94.92</v>
      </c>
      <c r="D15">
        <v>65</v>
      </c>
      <c r="E15" t="s">
        <v>2690</v>
      </c>
      <c r="F15" t="s">
        <v>2372</v>
      </c>
      <c r="G15" t="s">
        <v>2776</v>
      </c>
      <c r="H15">
        <v>2100</v>
      </c>
      <c r="I15" s="82" t="s">
        <v>2715</v>
      </c>
      <c r="J15">
        <v>99.027500000000003</v>
      </c>
      <c r="K15">
        <f t="shared" si="0"/>
        <v>95</v>
      </c>
      <c r="L15">
        <f t="shared" si="1"/>
        <v>99</v>
      </c>
    </row>
    <row r="16" spans="1:12">
      <c r="A16">
        <v>556</v>
      </c>
      <c r="B16">
        <v>960</v>
      </c>
      <c r="C16">
        <v>57.92</v>
      </c>
      <c r="D16">
        <v>404</v>
      </c>
      <c r="E16" t="s">
        <v>2690</v>
      </c>
      <c r="F16" t="s">
        <v>2374</v>
      </c>
      <c r="G16" t="s">
        <v>2776</v>
      </c>
      <c r="H16">
        <v>2223</v>
      </c>
      <c r="I16" s="82" t="s">
        <v>2703</v>
      </c>
      <c r="J16">
        <v>73.527500000000003</v>
      </c>
      <c r="K16">
        <f t="shared" si="0"/>
        <v>58</v>
      </c>
      <c r="L16">
        <f t="shared" si="1"/>
        <v>74</v>
      </c>
    </row>
    <row r="17" spans="1:12">
      <c r="A17">
        <v>1687</v>
      </c>
      <c r="B17">
        <v>1834</v>
      </c>
      <c r="C17">
        <v>91.98</v>
      </c>
      <c r="D17">
        <v>147</v>
      </c>
      <c r="E17" t="s">
        <v>2690</v>
      </c>
      <c r="F17" t="s">
        <v>2379</v>
      </c>
      <c r="G17" t="s">
        <v>2775</v>
      </c>
      <c r="H17">
        <v>185</v>
      </c>
      <c r="I17" s="82" t="s">
        <v>2704</v>
      </c>
      <c r="J17">
        <v>97.44</v>
      </c>
      <c r="K17">
        <f t="shared" si="0"/>
        <v>92</v>
      </c>
      <c r="L17">
        <f t="shared" si="1"/>
        <v>97</v>
      </c>
    </row>
    <row r="18" spans="1:12">
      <c r="A18">
        <v>9249</v>
      </c>
      <c r="B18">
        <v>9600</v>
      </c>
      <c r="C18">
        <v>96.34</v>
      </c>
      <c r="D18">
        <v>351</v>
      </c>
      <c r="E18" t="s">
        <v>2692</v>
      </c>
      <c r="F18" t="s">
        <v>2380</v>
      </c>
      <c r="G18" t="s">
        <v>2775</v>
      </c>
      <c r="H18">
        <v>814</v>
      </c>
      <c r="I18" s="82" t="s">
        <v>2783</v>
      </c>
      <c r="J18">
        <v>96.635000000000005</v>
      </c>
      <c r="K18">
        <f t="shared" si="0"/>
        <v>96</v>
      </c>
      <c r="L18">
        <f t="shared" si="1"/>
        <v>97</v>
      </c>
    </row>
    <row r="19" spans="1:12">
      <c r="A19">
        <v>9065</v>
      </c>
      <c r="B19">
        <v>9600</v>
      </c>
      <c r="C19">
        <v>94.43</v>
      </c>
      <c r="D19">
        <v>535</v>
      </c>
      <c r="E19" t="s">
        <v>2692</v>
      </c>
      <c r="F19" t="s">
        <v>2375</v>
      </c>
      <c r="G19" t="s">
        <v>2775</v>
      </c>
      <c r="H19">
        <v>900</v>
      </c>
      <c r="I19" s="82" t="s">
        <v>2698</v>
      </c>
      <c r="J19">
        <v>99.114999999999995</v>
      </c>
      <c r="K19">
        <f t="shared" si="0"/>
        <v>94</v>
      </c>
      <c r="L19">
        <f t="shared" si="1"/>
        <v>99</v>
      </c>
    </row>
    <row r="20" spans="1:12">
      <c r="A20">
        <v>9327</v>
      </c>
      <c r="B20">
        <v>9600</v>
      </c>
      <c r="C20">
        <v>97.16</v>
      </c>
      <c r="D20">
        <v>273</v>
      </c>
      <c r="E20" t="s">
        <v>2692</v>
      </c>
      <c r="F20" t="s">
        <v>2370</v>
      </c>
      <c r="G20" t="s">
        <v>2775</v>
      </c>
      <c r="H20">
        <v>797</v>
      </c>
      <c r="I20" s="82" t="s">
        <v>2719</v>
      </c>
      <c r="J20">
        <v>96.787499999999994</v>
      </c>
      <c r="K20">
        <f t="shared" si="0"/>
        <v>97</v>
      </c>
      <c r="L20">
        <f t="shared" si="1"/>
        <v>97</v>
      </c>
    </row>
    <row r="21" spans="1:12">
      <c r="A21">
        <v>9097</v>
      </c>
      <c r="B21">
        <v>9600</v>
      </c>
      <c r="C21">
        <v>94.76</v>
      </c>
      <c r="D21">
        <v>503</v>
      </c>
      <c r="E21" t="s">
        <v>2692</v>
      </c>
      <c r="F21" t="s">
        <v>2376</v>
      </c>
      <c r="G21" t="s">
        <v>2775</v>
      </c>
      <c r="H21">
        <v>935</v>
      </c>
      <c r="I21" s="82" t="s">
        <v>2717</v>
      </c>
      <c r="J21">
        <v>98.032499999999999</v>
      </c>
      <c r="K21">
        <f t="shared" si="0"/>
        <v>95</v>
      </c>
      <c r="L21">
        <f t="shared" si="1"/>
        <v>98</v>
      </c>
    </row>
    <row r="22" spans="1:12">
      <c r="A22">
        <v>8064</v>
      </c>
      <c r="B22">
        <v>7200</v>
      </c>
      <c r="C22">
        <v>112</v>
      </c>
      <c r="D22">
        <v>-864</v>
      </c>
      <c r="E22" t="s">
        <v>2692</v>
      </c>
      <c r="F22" t="s">
        <v>2377</v>
      </c>
      <c r="G22" t="s">
        <v>2775</v>
      </c>
      <c r="H22">
        <v>715</v>
      </c>
      <c r="I22" s="82" t="s">
        <v>2720</v>
      </c>
      <c r="J22">
        <v>97.57</v>
      </c>
      <c r="K22">
        <f t="shared" si="0"/>
        <v>112</v>
      </c>
      <c r="L22">
        <f t="shared" si="1"/>
        <v>98</v>
      </c>
    </row>
    <row r="23" spans="1:12">
      <c r="A23">
        <v>8878</v>
      </c>
      <c r="B23">
        <v>9600</v>
      </c>
      <c r="C23">
        <v>92.48</v>
      </c>
      <c r="D23">
        <v>722</v>
      </c>
      <c r="E23" t="s">
        <v>2692</v>
      </c>
      <c r="F23" t="s">
        <v>2238</v>
      </c>
      <c r="G23" t="s">
        <v>2804</v>
      </c>
      <c r="H23">
        <v>899</v>
      </c>
      <c r="I23" s="82" t="s">
        <v>2712</v>
      </c>
      <c r="J23">
        <v>97.782499999999999</v>
      </c>
      <c r="K23">
        <f t="shared" si="0"/>
        <v>92</v>
      </c>
      <c r="L23">
        <f t="shared" si="1"/>
        <v>98</v>
      </c>
    </row>
    <row r="24" spans="1:12">
      <c r="A24">
        <v>2491</v>
      </c>
      <c r="B24">
        <v>3292</v>
      </c>
      <c r="C24">
        <v>75.67</v>
      </c>
      <c r="D24">
        <v>801</v>
      </c>
      <c r="E24" t="s">
        <v>2692</v>
      </c>
      <c r="F24" t="s">
        <v>2378</v>
      </c>
      <c r="G24" t="s">
        <v>2776</v>
      </c>
      <c r="H24">
        <v>5315</v>
      </c>
      <c r="I24" s="82" t="s">
        <v>2784</v>
      </c>
      <c r="J24">
        <v>97.74</v>
      </c>
      <c r="K24">
        <f t="shared" si="0"/>
        <v>76</v>
      </c>
      <c r="L24">
        <f t="shared" si="1"/>
        <v>98</v>
      </c>
    </row>
    <row r="25" spans="1:12">
      <c r="A25">
        <v>1424</v>
      </c>
      <c r="B25">
        <v>1200</v>
      </c>
      <c r="C25">
        <v>118.67</v>
      </c>
      <c r="D25">
        <v>-224</v>
      </c>
      <c r="E25" t="s">
        <v>2692</v>
      </c>
      <c r="F25" t="s">
        <v>2379</v>
      </c>
      <c r="G25" t="s">
        <v>2776</v>
      </c>
      <c r="H25">
        <v>128</v>
      </c>
      <c r="I25" s="82" t="s">
        <v>2704</v>
      </c>
      <c r="J25">
        <v>98.927499999999995</v>
      </c>
      <c r="K25">
        <f t="shared" si="0"/>
        <v>119</v>
      </c>
      <c r="L25">
        <f t="shared" si="1"/>
        <v>99</v>
      </c>
    </row>
  </sheetData>
  <hyperlinks>
    <hyperlink ref="I2" r:id="rId1" xr:uid="{C7D2217F-3ADA-4597-89D0-B0AC8188D3D5}"/>
    <hyperlink ref="I3" r:id="rId2" xr:uid="{835F6BB3-C578-46DA-812F-3C8CD5E73FDB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83DB-3C98-4A86-8EA6-C6BBB3842B51}">
  <dimension ref="A1:I25"/>
  <sheetViews>
    <sheetView workbookViewId="0">
      <selection activeCell="I28" sqref="I28"/>
    </sheetView>
  </sheetViews>
  <sheetFormatPr defaultRowHeight="14.4"/>
  <cols>
    <col min="1" max="1" width="14" customWidth="1"/>
    <col min="2" max="2" width="16.88671875" customWidth="1"/>
    <col min="9" max="9" width="15.6640625" customWidth="1"/>
  </cols>
  <sheetData>
    <row r="1" spans="1:9">
      <c r="A1" s="116" t="s">
        <v>3023</v>
      </c>
      <c r="B1" s="116" t="s">
        <v>2723</v>
      </c>
      <c r="C1" s="116" t="s">
        <v>2768</v>
      </c>
      <c r="D1" s="116" t="s">
        <v>3569</v>
      </c>
      <c r="E1" s="116" t="s">
        <v>3570</v>
      </c>
      <c r="F1" s="116" t="s">
        <v>3571</v>
      </c>
      <c r="G1" s="116" t="s">
        <v>3572</v>
      </c>
      <c r="H1" s="116" t="s">
        <v>3573</v>
      </c>
      <c r="I1" s="116" t="s">
        <v>3574</v>
      </c>
    </row>
    <row r="2" spans="1:9">
      <c r="A2" s="117" t="s">
        <v>2379</v>
      </c>
      <c r="B2" s="6" t="s">
        <v>2776</v>
      </c>
      <c r="C2" s="6" t="s">
        <v>2692</v>
      </c>
      <c r="D2" s="6">
        <v>69</v>
      </c>
      <c r="E2" s="6">
        <v>107</v>
      </c>
      <c r="F2" s="6">
        <v>94</v>
      </c>
      <c r="G2" s="6">
        <v>95</v>
      </c>
      <c r="H2" s="6">
        <v>77</v>
      </c>
      <c r="I2" s="6">
        <v>88.4</v>
      </c>
    </row>
    <row r="3" spans="1:9">
      <c r="A3" s="117" t="s">
        <v>2373</v>
      </c>
      <c r="B3" s="6" t="s">
        <v>2776</v>
      </c>
      <c r="C3" s="6" t="s">
        <v>2690</v>
      </c>
      <c r="D3" s="6">
        <v>65</v>
      </c>
      <c r="E3" s="6">
        <v>69</v>
      </c>
      <c r="F3" s="6">
        <v>102</v>
      </c>
      <c r="G3" s="6">
        <v>99</v>
      </c>
      <c r="H3" s="6">
        <v>76</v>
      </c>
      <c r="I3" s="6">
        <v>82.2</v>
      </c>
    </row>
    <row r="4" spans="1:9">
      <c r="A4" s="117" t="s">
        <v>2378</v>
      </c>
      <c r="B4" s="6" t="s">
        <v>2776</v>
      </c>
      <c r="C4" s="6" t="s">
        <v>2692</v>
      </c>
      <c r="D4" s="6">
        <v>97</v>
      </c>
      <c r="E4" s="6">
        <v>112</v>
      </c>
      <c r="F4" s="6">
        <v>99</v>
      </c>
      <c r="G4" s="6">
        <v>102</v>
      </c>
      <c r="H4" s="6">
        <v>57</v>
      </c>
      <c r="I4" s="6">
        <v>93.4</v>
      </c>
    </row>
    <row r="5" spans="1:9">
      <c r="A5" s="117" t="s">
        <v>2377</v>
      </c>
      <c r="B5" s="6" t="s">
        <v>2775</v>
      </c>
      <c r="C5" s="6" t="s">
        <v>2692</v>
      </c>
      <c r="D5" s="6">
        <v>98</v>
      </c>
      <c r="E5" s="6">
        <v>128</v>
      </c>
      <c r="F5" s="6">
        <v>129</v>
      </c>
      <c r="G5" s="6">
        <v>116</v>
      </c>
      <c r="H5" s="6">
        <v>125</v>
      </c>
      <c r="I5" s="6">
        <v>119.2</v>
      </c>
    </row>
    <row r="6" spans="1:9">
      <c r="A6" s="117" t="s">
        <v>2380</v>
      </c>
      <c r="B6" s="6" t="s">
        <v>2775</v>
      </c>
      <c r="C6" s="6" t="s">
        <v>2692</v>
      </c>
      <c r="D6" s="6">
        <v>120</v>
      </c>
      <c r="E6" s="6">
        <v>119</v>
      </c>
      <c r="F6" s="6">
        <v>121</v>
      </c>
      <c r="G6" s="6">
        <v>142</v>
      </c>
      <c r="H6" s="6">
        <v>117</v>
      </c>
      <c r="I6" s="6">
        <v>123.8</v>
      </c>
    </row>
    <row r="7" spans="1:9">
      <c r="A7" s="117" t="s">
        <v>2370</v>
      </c>
      <c r="B7" s="6" t="s">
        <v>2775</v>
      </c>
      <c r="C7" s="6" t="s">
        <v>2692</v>
      </c>
      <c r="D7" s="6">
        <v>105</v>
      </c>
      <c r="E7" s="6">
        <v>115</v>
      </c>
      <c r="F7" s="6">
        <v>111</v>
      </c>
      <c r="G7" s="6">
        <v>170</v>
      </c>
      <c r="H7" s="6">
        <v>128</v>
      </c>
      <c r="I7" s="6">
        <v>125.8</v>
      </c>
    </row>
    <row r="8" spans="1:9">
      <c r="A8" s="117" t="s">
        <v>2375</v>
      </c>
      <c r="B8" s="6" t="s">
        <v>2775</v>
      </c>
      <c r="C8" s="6" t="s">
        <v>2692</v>
      </c>
      <c r="D8" s="6">
        <v>114</v>
      </c>
      <c r="E8" s="6">
        <v>96</v>
      </c>
      <c r="F8" s="6">
        <v>105</v>
      </c>
      <c r="G8" s="6">
        <v>139</v>
      </c>
      <c r="H8" s="6">
        <v>132</v>
      </c>
      <c r="I8" s="6">
        <v>117.2</v>
      </c>
    </row>
    <row r="9" spans="1:9">
      <c r="A9" s="117" t="s">
        <v>2369</v>
      </c>
      <c r="B9" s="6" t="s">
        <v>2776</v>
      </c>
      <c r="C9" s="6" t="s">
        <v>2690</v>
      </c>
      <c r="D9" s="6">
        <v>85</v>
      </c>
      <c r="E9" s="6">
        <v>97</v>
      </c>
      <c r="F9" s="6">
        <v>104</v>
      </c>
      <c r="G9" s="6">
        <v>104</v>
      </c>
      <c r="H9" s="6">
        <v>104</v>
      </c>
      <c r="I9" s="6">
        <v>98.8</v>
      </c>
    </row>
    <row r="10" spans="1:9">
      <c r="A10" s="117" t="s">
        <v>2363</v>
      </c>
      <c r="B10" s="6" t="s">
        <v>2775</v>
      </c>
      <c r="C10" s="6" t="s">
        <v>2690</v>
      </c>
      <c r="D10" s="6">
        <v>107</v>
      </c>
      <c r="E10" s="6">
        <v>105</v>
      </c>
      <c r="F10" s="6">
        <v>104</v>
      </c>
      <c r="G10" s="6">
        <v>104</v>
      </c>
      <c r="H10" s="6">
        <v>104</v>
      </c>
      <c r="I10" s="6">
        <v>104.8</v>
      </c>
    </row>
    <row r="11" spans="1:9">
      <c r="A11" s="117" t="s">
        <v>2372</v>
      </c>
      <c r="B11" s="6" t="s">
        <v>2776</v>
      </c>
      <c r="C11" s="6" t="s">
        <v>2690</v>
      </c>
      <c r="D11" s="6">
        <v>80</v>
      </c>
      <c r="E11" s="6">
        <v>100</v>
      </c>
      <c r="F11" s="6">
        <v>103</v>
      </c>
      <c r="G11" s="6">
        <v>104</v>
      </c>
      <c r="H11" s="6">
        <v>93</v>
      </c>
      <c r="I11" s="6">
        <v>96</v>
      </c>
    </row>
    <row r="12" spans="1:9">
      <c r="A12" s="117" t="s">
        <v>2371</v>
      </c>
      <c r="B12" s="6" t="s">
        <v>2776</v>
      </c>
      <c r="C12" s="6" t="s">
        <v>2690</v>
      </c>
      <c r="D12" s="6">
        <v>79</v>
      </c>
      <c r="E12" s="6">
        <v>94</v>
      </c>
      <c r="F12" s="6">
        <v>94</v>
      </c>
      <c r="G12" s="6">
        <v>88</v>
      </c>
      <c r="H12" s="6">
        <v>55</v>
      </c>
      <c r="I12" s="6">
        <v>82</v>
      </c>
    </row>
    <row r="13" spans="1:9">
      <c r="A13" s="117" t="s">
        <v>2238</v>
      </c>
      <c r="B13" s="6" t="s">
        <v>2775</v>
      </c>
      <c r="C13" s="6" t="s">
        <v>2692</v>
      </c>
      <c r="D13" s="6">
        <v>67</v>
      </c>
      <c r="E13" s="6">
        <v>102</v>
      </c>
      <c r="F13" s="6">
        <v>101</v>
      </c>
      <c r="G13" s="6">
        <v>105</v>
      </c>
      <c r="H13" s="6">
        <v>106</v>
      </c>
      <c r="I13" s="6">
        <v>96.2</v>
      </c>
    </row>
    <row r="14" spans="1:9">
      <c r="A14" s="117" t="s">
        <v>473</v>
      </c>
      <c r="B14" s="6" t="s">
        <v>2775</v>
      </c>
      <c r="C14" s="6" t="s">
        <v>2690</v>
      </c>
      <c r="D14" s="6">
        <v>103</v>
      </c>
      <c r="E14" s="6">
        <v>103</v>
      </c>
      <c r="F14" s="6">
        <v>101</v>
      </c>
      <c r="G14" s="6">
        <v>103</v>
      </c>
      <c r="H14" s="6">
        <v>102</v>
      </c>
      <c r="I14" s="6">
        <v>102.4</v>
      </c>
    </row>
    <row r="15" spans="1:9">
      <c r="A15" s="117" t="s">
        <v>2376</v>
      </c>
      <c r="B15" s="6" t="s">
        <v>2775</v>
      </c>
      <c r="C15" s="6" t="s">
        <v>2692</v>
      </c>
      <c r="D15" s="6">
        <v>106</v>
      </c>
      <c r="E15" s="6">
        <v>107</v>
      </c>
      <c r="F15" s="6">
        <v>101</v>
      </c>
      <c r="G15" s="6">
        <v>174</v>
      </c>
      <c r="H15" s="6">
        <v>93</v>
      </c>
      <c r="I15" s="6">
        <v>116.2</v>
      </c>
    </row>
    <row r="16" spans="1:9">
      <c r="A16" s="117" t="s">
        <v>2362</v>
      </c>
      <c r="B16" s="6" t="s">
        <v>2775</v>
      </c>
      <c r="C16" s="6" t="s">
        <v>2690</v>
      </c>
      <c r="D16" s="6">
        <v>101</v>
      </c>
      <c r="E16" s="6">
        <v>101</v>
      </c>
      <c r="F16" s="6">
        <v>100</v>
      </c>
      <c r="G16" s="6">
        <v>101</v>
      </c>
      <c r="H16" s="6">
        <v>101</v>
      </c>
      <c r="I16" s="6">
        <v>100.8</v>
      </c>
    </row>
    <row r="17" spans="1:9">
      <c r="A17" s="117" t="s">
        <v>2374</v>
      </c>
      <c r="B17" s="6" t="s">
        <v>2776</v>
      </c>
      <c r="C17" s="6" t="s">
        <v>2690</v>
      </c>
      <c r="D17" s="6">
        <v>82</v>
      </c>
      <c r="E17" s="6">
        <v>98</v>
      </c>
      <c r="F17" s="6">
        <v>96</v>
      </c>
      <c r="G17" s="6">
        <v>100</v>
      </c>
      <c r="H17" s="6">
        <v>84</v>
      </c>
      <c r="I17" s="6">
        <v>92</v>
      </c>
    </row>
    <row r="18" spans="1:9">
      <c r="A18" s="117" t="s">
        <v>2364</v>
      </c>
      <c r="B18" s="6" t="s">
        <v>2775</v>
      </c>
      <c r="C18" s="6" t="s">
        <v>2690</v>
      </c>
      <c r="D18" s="6" t="s">
        <v>3575</v>
      </c>
      <c r="E18" s="6" t="s">
        <v>3575</v>
      </c>
      <c r="F18" s="6" t="s">
        <v>3575</v>
      </c>
      <c r="G18" s="6" t="s">
        <v>3575</v>
      </c>
      <c r="H18" s="6">
        <v>103</v>
      </c>
      <c r="I18" s="6">
        <v>103</v>
      </c>
    </row>
    <row r="19" spans="1:9">
      <c r="A19" s="117" t="s">
        <v>111</v>
      </c>
      <c r="B19" s="6" t="s">
        <v>2775</v>
      </c>
      <c r="C19" s="6" t="s">
        <v>2690</v>
      </c>
      <c r="D19" s="6" t="s">
        <v>3575</v>
      </c>
      <c r="E19" s="6" t="s">
        <v>3575</v>
      </c>
      <c r="F19" s="6" t="s">
        <v>3575</v>
      </c>
      <c r="G19" s="6" t="s">
        <v>3575</v>
      </c>
      <c r="H19" s="6">
        <v>80</v>
      </c>
      <c r="I19" s="6">
        <v>80</v>
      </c>
    </row>
    <row r="20" spans="1:9">
      <c r="A20" s="117" t="s">
        <v>130</v>
      </c>
      <c r="B20" s="6" t="s">
        <v>2775</v>
      </c>
      <c r="C20" s="6" t="s">
        <v>2690</v>
      </c>
      <c r="D20" s="6" t="s">
        <v>3575</v>
      </c>
      <c r="E20" s="6" t="s">
        <v>3575</v>
      </c>
      <c r="F20" s="6" t="s">
        <v>3575</v>
      </c>
      <c r="G20" s="6" t="s">
        <v>3575</v>
      </c>
      <c r="H20" s="6">
        <v>105</v>
      </c>
      <c r="I20" s="6">
        <v>105</v>
      </c>
    </row>
    <row r="21" spans="1:9">
      <c r="A21" s="117" t="s">
        <v>2367</v>
      </c>
      <c r="B21" s="6" t="s">
        <v>2775</v>
      </c>
      <c r="C21" s="6" t="s">
        <v>2690</v>
      </c>
      <c r="D21" s="6" t="s">
        <v>3575</v>
      </c>
      <c r="E21" s="6" t="s">
        <v>3575</v>
      </c>
      <c r="F21" s="6" t="s">
        <v>3575</v>
      </c>
      <c r="G21" s="6" t="s">
        <v>3575</v>
      </c>
      <c r="H21" s="6">
        <v>131</v>
      </c>
      <c r="I21" s="6">
        <v>131</v>
      </c>
    </row>
    <row r="22" spans="1:9">
      <c r="A22" s="117" t="s">
        <v>2368</v>
      </c>
      <c r="B22" s="6" t="s">
        <v>2775</v>
      </c>
      <c r="C22" s="6" t="s">
        <v>2690</v>
      </c>
      <c r="D22" s="6" t="s">
        <v>3575</v>
      </c>
      <c r="E22" s="6" t="s">
        <v>3575</v>
      </c>
      <c r="F22" s="6" t="s">
        <v>3575</v>
      </c>
      <c r="G22" s="6" t="s">
        <v>3575</v>
      </c>
      <c r="H22" s="6">
        <v>116</v>
      </c>
      <c r="I22" s="6">
        <v>116</v>
      </c>
    </row>
    <row r="23" spans="1:9">
      <c r="A23" s="117" t="s">
        <v>2171</v>
      </c>
      <c r="B23" s="6" t="s">
        <v>2775</v>
      </c>
      <c r="C23" s="6" t="s">
        <v>2690</v>
      </c>
      <c r="D23" s="6" t="s">
        <v>3575</v>
      </c>
      <c r="E23" s="6" t="s">
        <v>3575</v>
      </c>
      <c r="F23" s="6" t="s">
        <v>3575</v>
      </c>
      <c r="G23" s="6" t="s">
        <v>3575</v>
      </c>
      <c r="H23" s="6">
        <v>102</v>
      </c>
      <c r="I23" s="6">
        <v>102</v>
      </c>
    </row>
    <row r="24" spans="1:9">
      <c r="A24" s="117" t="s">
        <v>2788</v>
      </c>
      <c r="B24" s="6" t="s">
        <v>2775</v>
      </c>
      <c r="C24" s="6" t="s">
        <v>2690</v>
      </c>
      <c r="D24" s="6" t="s">
        <v>3575</v>
      </c>
      <c r="E24" s="6" t="s">
        <v>3575</v>
      </c>
      <c r="F24" s="6" t="s">
        <v>3575</v>
      </c>
      <c r="G24" s="6" t="s">
        <v>3575</v>
      </c>
      <c r="H24" s="6">
        <v>34</v>
      </c>
      <c r="I24" s="6">
        <v>34</v>
      </c>
    </row>
    <row r="25" spans="1:9">
      <c r="C25" s="595" t="s">
        <v>3576</v>
      </c>
      <c r="D25" s="595"/>
      <c r="E25" s="595"/>
      <c r="F25" s="595"/>
      <c r="G25" s="595"/>
      <c r="H25" s="595"/>
      <c r="I25" s="118">
        <f>AVERAGE(I2:I24)</f>
        <v>100.44347826086955</v>
      </c>
    </row>
  </sheetData>
  <mergeCells count="1">
    <mergeCell ref="C25:H25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65E4-1B9A-4C63-ABF2-4894ACE1D065}">
  <dimension ref="A1:D39"/>
  <sheetViews>
    <sheetView workbookViewId="0">
      <selection activeCell="A30" sqref="A30"/>
    </sheetView>
  </sheetViews>
  <sheetFormatPr defaultRowHeight="14.4"/>
  <cols>
    <col min="1" max="1" width="10.5546875" customWidth="1"/>
    <col min="2" max="2" width="15.88671875" customWidth="1"/>
    <col min="3" max="3" width="18.33203125" customWidth="1"/>
  </cols>
  <sheetData>
    <row r="1" spans="1:4">
      <c r="A1" s="37" t="s">
        <v>1</v>
      </c>
      <c r="B1" s="37" t="s">
        <v>2723</v>
      </c>
      <c r="C1" s="37" t="s">
        <v>3577</v>
      </c>
      <c r="D1" s="37" t="s">
        <v>2774</v>
      </c>
    </row>
    <row r="2" spans="1:4">
      <c r="A2" s="37" t="s">
        <v>2362</v>
      </c>
      <c r="B2" s="37" t="s">
        <v>2775</v>
      </c>
      <c r="C2" s="37" t="s">
        <v>2393</v>
      </c>
      <c r="D2" s="37">
        <v>1</v>
      </c>
    </row>
    <row r="3" spans="1:4">
      <c r="A3" s="37" t="s">
        <v>2363</v>
      </c>
      <c r="B3" s="37" t="s">
        <v>2775</v>
      </c>
      <c r="C3" s="37" t="s">
        <v>2393</v>
      </c>
      <c r="D3" s="37">
        <v>2</v>
      </c>
    </row>
    <row r="4" spans="1:4">
      <c r="A4" s="37" t="s">
        <v>473</v>
      </c>
      <c r="B4" s="37" t="s">
        <v>2775</v>
      </c>
      <c r="C4" s="37" t="s">
        <v>2393</v>
      </c>
      <c r="D4" s="37">
        <v>3</v>
      </c>
    </row>
    <row r="5" spans="1:4">
      <c r="A5" s="37" t="s">
        <v>2364</v>
      </c>
      <c r="B5" s="37" t="s">
        <v>2775</v>
      </c>
      <c r="C5" s="37" t="s">
        <v>2393</v>
      </c>
      <c r="D5" s="37">
        <v>4</v>
      </c>
    </row>
    <row r="6" spans="1:4">
      <c r="A6" s="37" t="s">
        <v>111</v>
      </c>
      <c r="B6" s="37" t="s">
        <v>2775</v>
      </c>
      <c r="C6" s="37" t="s">
        <v>2393</v>
      </c>
      <c r="D6" s="37">
        <v>5</v>
      </c>
    </row>
    <row r="7" spans="1:4">
      <c r="A7" s="37" t="s">
        <v>130</v>
      </c>
      <c r="B7" s="37" t="s">
        <v>2775</v>
      </c>
      <c r="C7" s="37" t="s">
        <v>2393</v>
      </c>
      <c r="D7" s="37">
        <v>6</v>
      </c>
    </row>
    <row r="8" spans="1:4">
      <c r="A8" s="37" t="s">
        <v>2367</v>
      </c>
      <c r="B8" s="37" t="s">
        <v>2775</v>
      </c>
      <c r="C8" s="37" t="s">
        <v>2393</v>
      </c>
      <c r="D8" s="37">
        <v>7</v>
      </c>
    </row>
    <row r="9" spans="1:4">
      <c r="A9" s="37" t="s">
        <v>2368</v>
      </c>
      <c r="B9" s="37" t="s">
        <v>2775</v>
      </c>
      <c r="C9" s="37" t="s">
        <v>2393</v>
      </c>
      <c r="D9" s="37">
        <v>8</v>
      </c>
    </row>
    <row r="10" spans="1:4">
      <c r="A10" s="37" t="s">
        <v>2171</v>
      </c>
      <c r="B10" s="37" t="s">
        <v>2775</v>
      </c>
      <c r="C10" s="37" t="s">
        <v>2393</v>
      </c>
      <c r="D10" s="37">
        <v>9</v>
      </c>
    </row>
    <row r="11" spans="1:4">
      <c r="A11" s="37" t="s">
        <v>2788</v>
      </c>
      <c r="B11" s="37" t="s">
        <v>2775</v>
      </c>
      <c r="C11" s="37" t="s">
        <v>2393</v>
      </c>
      <c r="D11" s="37">
        <v>10</v>
      </c>
    </row>
    <row r="12" spans="1:4">
      <c r="A12" s="37" t="s">
        <v>2369</v>
      </c>
      <c r="B12" s="37" t="s">
        <v>2775</v>
      </c>
      <c r="C12" s="37" t="s">
        <v>2393</v>
      </c>
      <c r="D12" s="37">
        <v>11</v>
      </c>
    </row>
    <row r="13" spans="1:4">
      <c r="A13" s="37" t="s">
        <v>2371</v>
      </c>
      <c r="B13" s="37" t="s">
        <v>2775</v>
      </c>
      <c r="C13" s="37" t="s">
        <v>2393</v>
      </c>
      <c r="D13" s="37">
        <v>12</v>
      </c>
    </row>
    <row r="14" spans="1:4">
      <c r="A14" s="37" t="s">
        <v>2373</v>
      </c>
      <c r="B14" s="37" t="s">
        <v>2776</v>
      </c>
      <c r="C14" s="37" t="s">
        <v>2393</v>
      </c>
      <c r="D14" s="37">
        <v>13</v>
      </c>
    </row>
    <row r="15" spans="1:4">
      <c r="A15" s="37" t="s">
        <v>2372</v>
      </c>
      <c r="B15" s="37" t="s">
        <v>2776</v>
      </c>
      <c r="C15" s="37" t="s">
        <v>2393</v>
      </c>
      <c r="D15" s="37">
        <v>14</v>
      </c>
    </row>
    <row r="16" spans="1:4">
      <c r="A16" s="37" t="s">
        <v>2374</v>
      </c>
      <c r="B16" s="37" t="s">
        <v>2776</v>
      </c>
      <c r="C16" s="37" t="s">
        <v>2393</v>
      </c>
      <c r="D16" s="37">
        <v>15</v>
      </c>
    </row>
    <row r="17" spans="1:4">
      <c r="A17" s="37" t="s">
        <v>2378</v>
      </c>
      <c r="B17" s="37" t="s">
        <v>2776</v>
      </c>
      <c r="C17" s="37" t="s">
        <v>2393</v>
      </c>
      <c r="D17" s="37">
        <v>16</v>
      </c>
    </row>
    <row r="18" spans="1:4">
      <c r="A18" s="37" t="s">
        <v>2379</v>
      </c>
      <c r="B18" s="37" t="s">
        <v>2775</v>
      </c>
      <c r="C18" s="37" t="s">
        <v>2393</v>
      </c>
      <c r="D18" s="37">
        <v>17</v>
      </c>
    </row>
    <row r="19" spans="1:4">
      <c r="A19" s="37" t="s">
        <v>2380</v>
      </c>
      <c r="B19" s="37" t="s">
        <v>2775</v>
      </c>
      <c r="C19" s="37" t="s">
        <v>2393</v>
      </c>
      <c r="D19" s="37">
        <v>18</v>
      </c>
    </row>
    <row r="20" spans="1:4">
      <c r="A20" s="37" t="s">
        <v>2375</v>
      </c>
      <c r="B20" s="37" t="s">
        <v>2775</v>
      </c>
      <c r="C20" s="37" t="s">
        <v>2393</v>
      </c>
      <c r="D20" s="37">
        <v>19</v>
      </c>
    </row>
    <row r="21" spans="1:4">
      <c r="A21" s="37" t="s">
        <v>2370</v>
      </c>
      <c r="B21" s="37" t="s">
        <v>2775</v>
      </c>
      <c r="C21" s="37" t="s">
        <v>2393</v>
      </c>
      <c r="D21" s="37">
        <v>20</v>
      </c>
    </row>
    <row r="22" spans="1:4">
      <c r="A22" s="37" t="s">
        <v>2376</v>
      </c>
      <c r="B22" s="37" t="s">
        <v>2775</v>
      </c>
      <c r="C22" s="37" t="s">
        <v>2393</v>
      </c>
      <c r="D22" s="37">
        <v>21</v>
      </c>
    </row>
    <row r="23" spans="1:4">
      <c r="A23" s="37" t="s">
        <v>2377</v>
      </c>
      <c r="B23" s="37" t="s">
        <v>2775</v>
      </c>
      <c r="C23" s="37" t="s">
        <v>2393</v>
      </c>
      <c r="D23" s="37">
        <v>22</v>
      </c>
    </row>
    <row r="24" spans="1:4">
      <c r="A24" s="37" t="s">
        <v>2238</v>
      </c>
      <c r="B24" s="37" t="s">
        <v>2775</v>
      </c>
      <c r="C24" s="37" t="s">
        <v>2393</v>
      </c>
      <c r="D24" s="37">
        <v>23</v>
      </c>
    </row>
    <row r="30" spans="1:4">
      <c r="A30" s="37" t="s">
        <v>1</v>
      </c>
      <c r="B30" s="37" t="s">
        <v>2723</v>
      </c>
      <c r="C30" s="37" t="s">
        <v>3577</v>
      </c>
      <c r="D30" s="37" t="s">
        <v>2774</v>
      </c>
    </row>
    <row r="31" spans="1:4">
      <c r="A31" s="37" t="s">
        <v>2380</v>
      </c>
      <c r="B31" s="37" t="s">
        <v>2775</v>
      </c>
      <c r="C31" s="37" t="s">
        <v>2393</v>
      </c>
      <c r="D31" s="37">
        <v>1</v>
      </c>
    </row>
    <row r="32" spans="1:4">
      <c r="A32" s="37" t="s">
        <v>2375</v>
      </c>
      <c r="B32" s="37" t="s">
        <v>2775</v>
      </c>
      <c r="C32" s="37" t="s">
        <v>2393</v>
      </c>
      <c r="D32" s="37">
        <v>2</v>
      </c>
    </row>
    <row r="33" spans="1:4">
      <c r="A33" s="37" t="s">
        <v>2370</v>
      </c>
      <c r="B33" s="37" t="s">
        <v>2775</v>
      </c>
      <c r="C33" s="37" t="s">
        <v>2393</v>
      </c>
      <c r="D33" s="37">
        <v>3</v>
      </c>
    </row>
    <row r="34" spans="1:4">
      <c r="A34" s="37" t="s">
        <v>2376</v>
      </c>
      <c r="B34" s="37" t="s">
        <v>2775</v>
      </c>
      <c r="C34" s="37" t="s">
        <v>2393</v>
      </c>
      <c r="D34" s="37">
        <v>4</v>
      </c>
    </row>
    <row r="35" spans="1:4">
      <c r="A35" s="37" t="s">
        <v>2377</v>
      </c>
      <c r="B35" s="37" t="s">
        <v>2775</v>
      </c>
      <c r="C35" s="37" t="s">
        <v>2393</v>
      </c>
      <c r="D35" s="37">
        <v>5</v>
      </c>
    </row>
    <row r="36" spans="1:4">
      <c r="A36" s="37" t="s">
        <v>2238</v>
      </c>
      <c r="B36" s="37" t="s">
        <v>2775</v>
      </c>
      <c r="C36" s="37" t="s">
        <v>2393</v>
      </c>
      <c r="D36" s="37">
        <v>6</v>
      </c>
    </row>
    <row r="37" spans="1:4">
      <c r="A37" s="37" t="s">
        <v>2378</v>
      </c>
      <c r="B37" s="37" t="s">
        <v>2776</v>
      </c>
      <c r="C37" s="37" t="s">
        <v>2393</v>
      </c>
      <c r="D37" s="37">
        <v>7</v>
      </c>
    </row>
    <row r="38" spans="1:4">
      <c r="A38" s="37" t="s">
        <v>2379</v>
      </c>
      <c r="B38" s="37" t="s">
        <v>2800</v>
      </c>
      <c r="C38" s="37" t="s">
        <v>2393</v>
      </c>
      <c r="D38" s="37">
        <v>8</v>
      </c>
    </row>
    <row r="39" spans="1:4">
      <c r="A39" s="37" t="s">
        <v>2369</v>
      </c>
      <c r="B39" s="37" t="s">
        <v>2776</v>
      </c>
      <c r="C39" s="37" t="s">
        <v>2393</v>
      </c>
      <c r="D39" s="37">
        <v>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E2870-C90E-480B-B13C-A95C1BDE40B4}">
  <dimension ref="A1:I25"/>
  <sheetViews>
    <sheetView workbookViewId="0">
      <selection activeCell="H27" sqref="H27"/>
    </sheetView>
  </sheetViews>
  <sheetFormatPr defaultRowHeight="14.4"/>
  <cols>
    <col min="1" max="1" width="15.88671875" customWidth="1"/>
    <col min="3" max="3" width="11.44140625" customWidth="1"/>
  </cols>
  <sheetData>
    <row r="1" spans="1:9">
      <c r="B1" t="s">
        <v>1</v>
      </c>
      <c r="C1" t="s">
        <v>2723</v>
      </c>
      <c r="D1" t="s">
        <v>2724</v>
      </c>
      <c r="E1" t="s">
        <v>2727</v>
      </c>
      <c r="F1" t="s">
        <v>2791</v>
      </c>
      <c r="G1" t="s">
        <v>2383</v>
      </c>
      <c r="H1" t="s">
        <v>2792</v>
      </c>
      <c r="I1" t="s">
        <v>2793</v>
      </c>
    </row>
    <row r="2" spans="1:9">
      <c r="A2">
        <f>VLOOKUP(B2,Sheet19!A:B,2,0)</f>
        <v>1</v>
      </c>
      <c r="B2" t="s">
        <v>2377</v>
      </c>
      <c r="C2" t="s">
        <v>2775</v>
      </c>
      <c r="D2" t="s">
        <v>2692</v>
      </c>
      <c r="E2">
        <v>10800</v>
      </c>
      <c r="F2">
        <v>920</v>
      </c>
      <c r="G2">
        <v>13539</v>
      </c>
      <c r="H2">
        <v>125.36</v>
      </c>
      <c r="I2">
        <v>99.1</v>
      </c>
    </row>
    <row r="3" spans="1:9">
      <c r="A3">
        <f>VLOOKUP(B3,Sheet19!A:B,2,0)</f>
        <v>2</v>
      </c>
      <c r="B3" t="s">
        <v>2380</v>
      </c>
      <c r="C3" t="s">
        <v>2775</v>
      </c>
      <c r="D3" t="s">
        <v>2692</v>
      </c>
      <c r="E3">
        <v>10800</v>
      </c>
      <c r="F3">
        <v>871</v>
      </c>
      <c r="G3">
        <v>12600</v>
      </c>
      <c r="H3">
        <v>116.67</v>
      </c>
      <c r="I3">
        <v>97.33</v>
      </c>
    </row>
    <row r="4" spans="1:9">
      <c r="A4">
        <f>VLOOKUP(B4,Sheet19!A:B,2,0)</f>
        <v>3</v>
      </c>
      <c r="B4" t="s">
        <v>2370</v>
      </c>
      <c r="C4" t="s">
        <v>2775</v>
      </c>
      <c r="D4" t="s">
        <v>2692</v>
      </c>
      <c r="E4">
        <v>10800</v>
      </c>
      <c r="F4">
        <v>993</v>
      </c>
      <c r="G4">
        <v>13358</v>
      </c>
      <c r="H4">
        <v>123.69</v>
      </c>
      <c r="I4">
        <v>96.29</v>
      </c>
    </row>
    <row r="5" spans="1:9">
      <c r="A5">
        <f>VLOOKUP(B5,Sheet19!A:B,2,0)</f>
        <v>4</v>
      </c>
      <c r="B5" t="s">
        <v>2375</v>
      </c>
      <c r="C5" t="s">
        <v>2775</v>
      </c>
      <c r="D5" t="s">
        <v>2692</v>
      </c>
      <c r="E5">
        <v>7200</v>
      </c>
      <c r="F5">
        <v>756</v>
      </c>
      <c r="G5">
        <v>8306</v>
      </c>
      <c r="H5">
        <v>115.36</v>
      </c>
      <c r="I5">
        <v>99.55</v>
      </c>
    </row>
    <row r="6" spans="1:9">
      <c r="A6">
        <f>VLOOKUP(B6,Sheet19!A:B,2,0)</f>
        <v>5</v>
      </c>
      <c r="B6" t="s">
        <v>2369</v>
      </c>
      <c r="C6" t="s">
        <v>2776</v>
      </c>
      <c r="D6" t="s">
        <v>2690</v>
      </c>
      <c r="E6">
        <v>880</v>
      </c>
      <c r="F6">
        <v>1125</v>
      </c>
      <c r="G6">
        <v>911</v>
      </c>
      <c r="H6">
        <v>103.52</v>
      </c>
      <c r="I6">
        <v>97.3</v>
      </c>
    </row>
    <row r="7" spans="1:9">
      <c r="A7">
        <f>VLOOKUP(B7,Sheet19!A:B,2,0)</f>
        <v>6</v>
      </c>
      <c r="B7" t="s">
        <v>2363</v>
      </c>
      <c r="C7" t="s">
        <v>2775</v>
      </c>
      <c r="D7" t="s">
        <v>2690</v>
      </c>
      <c r="E7">
        <v>2620</v>
      </c>
      <c r="F7">
        <v>169</v>
      </c>
      <c r="G7">
        <v>2736</v>
      </c>
      <c r="H7">
        <v>104.43</v>
      </c>
      <c r="I7">
        <v>98.44</v>
      </c>
    </row>
    <row r="8" spans="1:9">
      <c r="A8">
        <f>VLOOKUP(B8,Sheet19!A:B,2,0)</f>
        <v>7</v>
      </c>
      <c r="B8" t="s">
        <v>2372</v>
      </c>
      <c r="C8" t="s">
        <v>2776</v>
      </c>
      <c r="D8" t="s">
        <v>2690</v>
      </c>
      <c r="E8">
        <v>1280</v>
      </c>
      <c r="F8">
        <v>820</v>
      </c>
      <c r="G8">
        <v>1184</v>
      </c>
      <c r="H8">
        <v>92.5</v>
      </c>
      <c r="I8">
        <v>98.63</v>
      </c>
    </row>
    <row r="9" spans="1:9">
      <c r="A9">
        <f>VLOOKUP(B9,Sheet19!A:B,2,0)</f>
        <v>8</v>
      </c>
      <c r="B9" t="s">
        <v>2373</v>
      </c>
      <c r="C9" t="s">
        <v>2776</v>
      </c>
      <c r="D9" t="s">
        <v>2690</v>
      </c>
      <c r="E9">
        <v>1600</v>
      </c>
      <c r="F9">
        <v>3149</v>
      </c>
      <c r="G9">
        <v>1205</v>
      </c>
      <c r="H9">
        <v>75.31</v>
      </c>
      <c r="I9">
        <v>97.36</v>
      </c>
    </row>
    <row r="10" spans="1:9">
      <c r="A10">
        <f>VLOOKUP(B10,Sheet19!A:B,2,0)</f>
        <v>9</v>
      </c>
      <c r="B10" t="s">
        <v>2238</v>
      </c>
      <c r="C10" t="s">
        <v>2775</v>
      </c>
      <c r="D10" t="s">
        <v>2692</v>
      </c>
      <c r="E10">
        <v>10800</v>
      </c>
      <c r="F10">
        <v>805</v>
      </c>
      <c r="G10">
        <v>11441</v>
      </c>
      <c r="H10">
        <v>105.94</v>
      </c>
      <c r="I10">
        <v>98.26</v>
      </c>
    </row>
    <row r="11" spans="1:9">
      <c r="A11">
        <f>VLOOKUP(B11,Sheet19!A:B,2,0)</f>
        <v>10</v>
      </c>
      <c r="B11" t="s">
        <v>473</v>
      </c>
      <c r="C11" t="s">
        <v>2775</v>
      </c>
      <c r="D11" t="s">
        <v>2690</v>
      </c>
      <c r="E11">
        <v>2620</v>
      </c>
      <c r="F11">
        <v>167</v>
      </c>
      <c r="G11">
        <v>2660</v>
      </c>
      <c r="H11">
        <v>101.53</v>
      </c>
      <c r="I11">
        <v>98.37</v>
      </c>
    </row>
    <row r="12" spans="1:9">
      <c r="A12">
        <f>VLOOKUP(B12,Sheet19!A:B,2,0)</f>
        <v>11</v>
      </c>
      <c r="B12" t="s">
        <v>2376</v>
      </c>
      <c r="C12" t="s">
        <v>2775</v>
      </c>
      <c r="D12" t="s">
        <v>2692</v>
      </c>
      <c r="E12">
        <v>10800</v>
      </c>
      <c r="F12">
        <v>816</v>
      </c>
      <c r="G12">
        <v>10085</v>
      </c>
      <c r="H12">
        <v>93.38</v>
      </c>
      <c r="I12">
        <v>97.88</v>
      </c>
    </row>
    <row r="13" spans="1:9">
      <c r="A13">
        <f>VLOOKUP(B13,Sheet19!A:B,2,0)</f>
        <v>12</v>
      </c>
      <c r="B13" t="s">
        <v>2362</v>
      </c>
      <c r="C13" t="s">
        <v>2775</v>
      </c>
      <c r="D13" t="s">
        <v>2690</v>
      </c>
      <c r="E13">
        <v>2620</v>
      </c>
      <c r="F13">
        <v>221</v>
      </c>
      <c r="G13">
        <v>2637</v>
      </c>
      <c r="H13">
        <v>100.65</v>
      </c>
      <c r="I13">
        <v>97.65</v>
      </c>
    </row>
    <row r="14" spans="1:9">
      <c r="A14">
        <f>VLOOKUP(B14,Sheet19!A:B,2,0)</f>
        <v>13</v>
      </c>
      <c r="B14" t="s">
        <v>2378</v>
      </c>
      <c r="C14" t="s">
        <v>2776</v>
      </c>
      <c r="D14" t="s">
        <v>2692</v>
      </c>
      <c r="E14">
        <v>2469</v>
      </c>
      <c r="F14">
        <v>3220</v>
      </c>
      <c r="G14">
        <v>1411</v>
      </c>
      <c r="H14">
        <v>57.15</v>
      </c>
      <c r="I14">
        <v>97.79</v>
      </c>
    </row>
    <row r="15" spans="1:9">
      <c r="A15">
        <f>VLOOKUP(B15,Sheet19!A:B,2,0)</f>
        <v>14</v>
      </c>
      <c r="B15" t="s">
        <v>2374</v>
      </c>
      <c r="C15" t="s">
        <v>2776</v>
      </c>
      <c r="D15" t="s">
        <v>2690</v>
      </c>
      <c r="E15">
        <v>1600</v>
      </c>
      <c r="F15">
        <v>1760</v>
      </c>
      <c r="G15">
        <v>1341</v>
      </c>
      <c r="H15">
        <v>83.81</v>
      </c>
      <c r="I15">
        <v>97.44</v>
      </c>
    </row>
    <row r="16" spans="1:9">
      <c r="A16">
        <f>VLOOKUP(B16,Sheet19!A:B,2,0)</f>
        <v>15</v>
      </c>
      <c r="B16" t="s">
        <v>2371</v>
      </c>
      <c r="C16" t="s">
        <v>2776</v>
      </c>
      <c r="D16" t="s">
        <v>2690</v>
      </c>
      <c r="E16">
        <v>960</v>
      </c>
      <c r="F16">
        <v>1711</v>
      </c>
      <c r="G16">
        <v>526</v>
      </c>
      <c r="H16">
        <v>54.79</v>
      </c>
      <c r="I16">
        <v>91.96</v>
      </c>
    </row>
    <row r="17" spans="1:9">
      <c r="A17">
        <f>VLOOKUP(B17,Sheet19!A:B,2,0)</f>
        <v>16</v>
      </c>
      <c r="B17" t="s">
        <v>2379</v>
      </c>
      <c r="C17" t="s">
        <v>2800</v>
      </c>
      <c r="D17" t="s">
        <v>2692</v>
      </c>
      <c r="E17">
        <v>3602</v>
      </c>
      <c r="F17">
        <v>3412</v>
      </c>
      <c r="G17">
        <v>2773</v>
      </c>
      <c r="H17">
        <v>76.989999999999995</v>
      </c>
      <c r="I17">
        <v>98.18</v>
      </c>
    </row>
    <row r="19" spans="1:9">
      <c r="A19">
        <f>VLOOKUP(B19,Sheet19!A:B,2,0)</f>
        <v>18</v>
      </c>
      <c r="B19" t="s">
        <v>2364</v>
      </c>
      <c r="C19" t="s">
        <v>2775</v>
      </c>
      <c r="D19" t="s">
        <v>2690</v>
      </c>
      <c r="E19">
        <v>1048</v>
      </c>
      <c r="F19">
        <v>84</v>
      </c>
      <c r="G19">
        <v>1080</v>
      </c>
      <c r="H19">
        <v>103.05</v>
      </c>
      <c r="I19">
        <v>96.55</v>
      </c>
    </row>
    <row r="20" spans="1:9">
      <c r="A20">
        <f>VLOOKUP(B20,Sheet19!A:B,2,0)</f>
        <v>19</v>
      </c>
      <c r="B20" t="s">
        <v>111</v>
      </c>
      <c r="C20" t="s">
        <v>2775</v>
      </c>
      <c r="D20" t="s">
        <v>2690</v>
      </c>
      <c r="E20">
        <v>1048</v>
      </c>
      <c r="F20">
        <v>80</v>
      </c>
      <c r="G20">
        <v>843</v>
      </c>
      <c r="H20">
        <v>80.44</v>
      </c>
      <c r="I20">
        <v>91.34</v>
      </c>
    </row>
    <row r="21" spans="1:9">
      <c r="A21">
        <f>VLOOKUP(B21,Sheet19!A:B,2,0)</f>
        <v>20</v>
      </c>
      <c r="B21" t="s">
        <v>130</v>
      </c>
      <c r="C21" t="s">
        <v>2775</v>
      </c>
      <c r="D21" t="s">
        <v>2690</v>
      </c>
      <c r="E21">
        <v>1048</v>
      </c>
      <c r="F21">
        <v>106</v>
      </c>
      <c r="G21">
        <v>1039</v>
      </c>
      <c r="H21">
        <v>99.14</v>
      </c>
      <c r="I21">
        <v>93.02</v>
      </c>
    </row>
    <row r="22" spans="1:9">
      <c r="A22">
        <f>VLOOKUP(B22,Sheet19!A:B,2,0)</f>
        <v>21</v>
      </c>
      <c r="B22" t="s">
        <v>2367</v>
      </c>
      <c r="C22" t="s">
        <v>2775</v>
      </c>
      <c r="D22" t="s">
        <v>2690</v>
      </c>
      <c r="E22">
        <v>786</v>
      </c>
      <c r="F22">
        <v>58</v>
      </c>
      <c r="G22">
        <v>1030</v>
      </c>
      <c r="H22">
        <v>131.04</v>
      </c>
      <c r="I22">
        <v>96.59</v>
      </c>
    </row>
    <row r="23" spans="1:9">
      <c r="A23">
        <f>VLOOKUP(B23,Sheet19!A:B,2,0)</f>
        <v>22</v>
      </c>
      <c r="B23" t="s">
        <v>2788</v>
      </c>
      <c r="C23" t="s">
        <v>2775</v>
      </c>
      <c r="D23" t="s">
        <v>2690</v>
      </c>
      <c r="E23">
        <v>524</v>
      </c>
      <c r="F23">
        <v>28</v>
      </c>
      <c r="G23">
        <v>180</v>
      </c>
      <c r="H23">
        <v>34.35</v>
      </c>
      <c r="I23">
        <v>86.33</v>
      </c>
    </row>
    <row r="24" spans="1:9">
      <c r="A24">
        <f>VLOOKUP(B24,Sheet19!A:B,2,0)</f>
        <v>23</v>
      </c>
      <c r="B24" t="s">
        <v>2368</v>
      </c>
      <c r="C24" t="s">
        <v>2775</v>
      </c>
      <c r="D24" t="s">
        <v>2690</v>
      </c>
      <c r="E24">
        <v>1048</v>
      </c>
      <c r="F24">
        <v>89</v>
      </c>
      <c r="G24">
        <v>1212</v>
      </c>
      <c r="H24">
        <v>115.65</v>
      </c>
      <c r="I24">
        <v>97.88</v>
      </c>
    </row>
    <row r="25" spans="1:9">
      <c r="A25">
        <f>VLOOKUP(B25,Sheet19!A:B,2,0)</f>
        <v>24</v>
      </c>
      <c r="B25" t="s">
        <v>2171</v>
      </c>
      <c r="C25" t="s">
        <v>2775</v>
      </c>
      <c r="D25" t="s">
        <v>2690</v>
      </c>
      <c r="E25">
        <v>1048</v>
      </c>
      <c r="F25">
        <v>100</v>
      </c>
      <c r="G25">
        <v>1072</v>
      </c>
      <c r="H25">
        <v>102.29</v>
      </c>
      <c r="I25">
        <v>92.43</v>
      </c>
    </row>
  </sheetData>
  <sortState xmlns:xlrd2="http://schemas.microsoft.com/office/spreadsheetml/2017/richdata2" ref="A2:I25">
    <sortCondition ref="A2:A25"/>
  </sortState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8B834-EE9B-4B68-8B9B-A2CBC3701EB7}">
  <dimension ref="A1:B25"/>
  <sheetViews>
    <sheetView workbookViewId="0">
      <selection activeCell="D12" sqref="D12"/>
    </sheetView>
  </sheetViews>
  <sheetFormatPr defaultRowHeight="14.4"/>
  <cols>
    <col min="1" max="1" width="11.33203125" customWidth="1"/>
  </cols>
  <sheetData>
    <row r="1" spans="1:2">
      <c r="A1" t="s">
        <v>2384</v>
      </c>
      <c r="B1" t="s">
        <v>2774</v>
      </c>
    </row>
    <row r="2" spans="1:2">
      <c r="A2" s="37" t="s">
        <v>2377</v>
      </c>
      <c r="B2">
        <v>1</v>
      </c>
    </row>
    <row r="3" spans="1:2">
      <c r="A3" s="37" t="s">
        <v>2380</v>
      </c>
      <c r="B3">
        <v>2</v>
      </c>
    </row>
    <row r="4" spans="1:2">
      <c r="A4" s="37" t="s">
        <v>2370</v>
      </c>
      <c r="B4">
        <v>3</v>
      </c>
    </row>
    <row r="5" spans="1:2">
      <c r="A5" s="37" t="s">
        <v>2375</v>
      </c>
      <c r="B5">
        <v>4</v>
      </c>
    </row>
    <row r="6" spans="1:2">
      <c r="A6" s="37" t="s">
        <v>2369</v>
      </c>
      <c r="B6">
        <v>5</v>
      </c>
    </row>
    <row r="7" spans="1:2">
      <c r="A7" s="37" t="s">
        <v>2363</v>
      </c>
      <c r="B7">
        <v>6</v>
      </c>
    </row>
    <row r="8" spans="1:2">
      <c r="A8" s="37" t="s">
        <v>2372</v>
      </c>
      <c r="B8">
        <v>7</v>
      </c>
    </row>
    <row r="9" spans="1:2">
      <c r="A9" s="37" t="s">
        <v>2373</v>
      </c>
      <c r="B9">
        <v>8</v>
      </c>
    </row>
    <row r="10" spans="1:2">
      <c r="A10" s="37" t="s">
        <v>2238</v>
      </c>
      <c r="B10">
        <v>9</v>
      </c>
    </row>
    <row r="11" spans="1:2">
      <c r="A11" s="37" t="s">
        <v>473</v>
      </c>
      <c r="B11">
        <v>10</v>
      </c>
    </row>
    <row r="12" spans="1:2">
      <c r="A12" s="37" t="s">
        <v>2376</v>
      </c>
      <c r="B12">
        <v>11</v>
      </c>
    </row>
    <row r="13" spans="1:2">
      <c r="A13" s="37" t="s">
        <v>2362</v>
      </c>
      <c r="B13">
        <v>12</v>
      </c>
    </row>
    <row r="14" spans="1:2">
      <c r="A14" s="37" t="s">
        <v>2378</v>
      </c>
      <c r="B14">
        <v>13</v>
      </c>
    </row>
    <row r="15" spans="1:2">
      <c r="A15" s="37" t="s">
        <v>2374</v>
      </c>
      <c r="B15">
        <v>14</v>
      </c>
    </row>
    <row r="16" spans="1:2">
      <c r="A16" s="37" t="s">
        <v>2371</v>
      </c>
      <c r="B16">
        <v>15</v>
      </c>
    </row>
    <row r="17" spans="1:2">
      <c r="A17" s="37" t="s">
        <v>2379</v>
      </c>
      <c r="B17">
        <v>16</v>
      </c>
    </row>
    <row r="18" spans="1:2">
      <c r="A18" s="37" t="s">
        <v>2777</v>
      </c>
      <c r="B18">
        <v>17</v>
      </c>
    </row>
    <row r="19" spans="1:2">
      <c r="A19" s="37" t="s">
        <v>2364</v>
      </c>
      <c r="B19">
        <v>18</v>
      </c>
    </row>
    <row r="20" spans="1:2">
      <c r="A20" s="37" t="s">
        <v>111</v>
      </c>
      <c r="B20">
        <v>19</v>
      </c>
    </row>
    <row r="21" spans="1:2">
      <c r="A21" s="37" t="s">
        <v>130</v>
      </c>
      <c r="B21">
        <v>20</v>
      </c>
    </row>
    <row r="22" spans="1:2">
      <c r="A22" s="37" t="s">
        <v>2367</v>
      </c>
      <c r="B22">
        <v>21</v>
      </c>
    </row>
    <row r="23" spans="1:2">
      <c r="A23" s="37" t="s">
        <v>2788</v>
      </c>
      <c r="B23">
        <v>22</v>
      </c>
    </row>
    <row r="24" spans="1:2">
      <c r="A24" s="37" t="s">
        <v>2368</v>
      </c>
      <c r="B24">
        <v>23</v>
      </c>
    </row>
    <row r="25" spans="1:2">
      <c r="A25" s="37" t="s">
        <v>2171</v>
      </c>
      <c r="B25">
        <v>24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F4810-2E8E-4464-9E76-058F8CB918CE}">
  <dimension ref="A1:AS17"/>
  <sheetViews>
    <sheetView topLeftCell="T1" workbookViewId="0">
      <selection activeCell="T1" sqref="T1"/>
    </sheetView>
  </sheetViews>
  <sheetFormatPr defaultRowHeight="14.4"/>
  <cols>
    <col min="1" max="1" width="10.44140625" bestFit="1" customWidth="1"/>
    <col min="7" max="7" width="11.109375" customWidth="1"/>
    <col min="16" max="16" width="9.6640625" customWidth="1"/>
    <col min="17" max="17" width="11.5546875" customWidth="1"/>
    <col min="20" max="20" width="10.5546875" customWidth="1"/>
  </cols>
  <sheetData>
    <row r="1" spans="1:45">
      <c r="A1" s="37" t="s">
        <v>3534</v>
      </c>
      <c r="B1" s="37" t="s">
        <v>1</v>
      </c>
      <c r="C1" s="37" t="s">
        <v>3562</v>
      </c>
      <c r="D1" s="37" t="s">
        <v>3</v>
      </c>
      <c r="E1" s="37" t="s">
        <v>4</v>
      </c>
      <c r="F1" s="37" t="s">
        <v>2359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7" t="s">
        <v>12</v>
      </c>
      <c r="N1" s="37" t="s">
        <v>13</v>
      </c>
      <c r="O1" s="37" t="s">
        <v>2726</v>
      </c>
      <c r="P1" s="37" t="s">
        <v>2727</v>
      </c>
      <c r="Q1" s="37" t="s">
        <v>2728</v>
      </c>
      <c r="R1" s="37" t="s">
        <v>3578</v>
      </c>
      <c r="T1" s="37" t="s">
        <v>3534</v>
      </c>
      <c r="U1" s="37" t="s">
        <v>1</v>
      </c>
      <c r="V1" s="37" t="s">
        <v>2358</v>
      </c>
      <c r="W1" s="37" t="s">
        <v>2410</v>
      </c>
      <c r="X1" s="37" t="s">
        <v>2411</v>
      </c>
      <c r="Y1" s="41" t="s">
        <v>2412</v>
      </c>
      <c r="Z1" s="37" t="s">
        <v>2413</v>
      </c>
      <c r="AA1" s="113" t="s">
        <v>2414</v>
      </c>
      <c r="AB1" s="72" t="s">
        <v>2415</v>
      </c>
      <c r="AC1" s="37" t="s">
        <v>2416</v>
      </c>
      <c r="AD1" s="37" t="s">
        <v>2417</v>
      </c>
      <c r="AE1" s="37" t="s">
        <v>2418</v>
      </c>
      <c r="AF1" s="18" t="s">
        <v>2419</v>
      </c>
      <c r="AG1" s="37" t="s">
        <v>2420</v>
      </c>
      <c r="AH1" s="37" t="s">
        <v>2421</v>
      </c>
      <c r="AI1" s="37" t="s">
        <v>2422</v>
      </c>
      <c r="AJ1" s="37" t="s">
        <v>2423</v>
      </c>
      <c r="AK1" s="37" t="s">
        <v>2424</v>
      </c>
      <c r="AL1" s="37" t="s">
        <v>2425</v>
      </c>
      <c r="AM1" s="37" t="s">
        <v>2426</v>
      </c>
      <c r="AN1" s="37" t="s">
        <v>2427</v>
      </c>
      <c r="AO1" s="37" t="s">
        <v>2428</v>
      </c>
      <c r="AP1" s="37" t="s">
        <v>2429</v>
      </c>
      <c r="AQ1" s="41" t="s">
        <v>2430</v>
      </c>
      <c r="AR1" s="37" t="s">
        <v>2727</v>
      </c>
      <c r="AS1" s="37" t="s">
        <v>2728</v>
      </c>
    </row>
    <row r="2" spans="1:45">
      <c r="A2" s="39">
        <v>44469</v>
      </c>
      <c r="B2" s="37" t="s">
        <v>2369</v>
      </c>
      <c r="C2" s="57">
        <v>9.9050925925925917E-2</v>
      </c>
      <c r="D2" s="57">
        <v>7.1412037037037038E-2</v>
      </c>
      <c r="E2" s="57">
        <v>7.3495370370370372E-3</v>
      </c>
      <c r="F2" s="57">
        <v>2.028935185185185E-2</v>
      </c>
      <c r="G2" s="72">
        <v>309</v>
      </c>
      <c r="H2" s="19">
        <v>47</v>
      </c>
      <c r="I2" s="37">
        <v>48</v>
      </c>
      <c r="J2" s="37">
        <v>0</v>
      </c>
      <c r="K2" s="37">
        <v>0</v>
      </c>
      <c r="L2" s="37">
        <v>0</v>
      </c>
      <c r="M2" s="37">
        <v>0</v>
      </c>
      <c r="N2" s="37">
        <v>100</v>
      </c>
      <c r="O2" s="37">
        <v>47</v>
      </c>
      <c r="P2" s="37">
        <v>160</v>
      </c>
      <c r="Q2" s="109">
        <v>29.38</v>
      </c>
      <c r="R2" s="37" t="s">
        <v>3579</v>
      </c>
      <c r="T2" s="39">
        <v>44469</v>
      </c>
      <c r="U2" s="37" t="s">
        <v>2378</v>
      </c>
      <c r="V2" s="57">
        <v>0.19416666666666668</v>
      </c>
      <c r="W2" s="57">
        <v>7.8125E-2</v>
      </c>
      <c r="X2" s="57">
        <v>7.8125E-2</v>
      </c>
      <c r="Y2" s="112">
        <v>9.9432870370370366E-2</v>
      </c>
      <c r="Z2" s="37">
        <v>1231</v>
      </c>
      <c r="AA2" s="113">
        <v>2</v>
      </c>
      <c r="AB2" s="72">
        <v>1233</v>
      </c>
      <c r="AC2" s="37">
        <v>151</v>
      </c>
      <c r="AD2" s="37">
        <v>2</v>
      </c>
      <c r="AE2" s="37">
        <v>0</v>
      </c>
      <c r="AF2" s="18">
        <v>153</v>
      </c>
      <c r="AG2" s="37">
        <v>0</v>
      </c>
      <c r="AH2" s="37">
        <v>0</v>
      </c>
      <c r="AI2" s="37">
        <v>0</v>
      </c>
      <c r="AJ2" s="37">
        <v>42</v>
      </c>
      <c r="AK2" s="37">
        <v>6</v>
      </c>
      <c r="AL2" s="37">
        <v>48</v>
      </c>
      <c r="AM2" s="37">
        <v>259</v>
      </c>
      <c r="AN2" s="37">
        <v>9</v>
      </c>
      <c r="AO2" s="37">
        <v>2</v>
      </c>
      <c r="AP2" s="37">
        <v>270</v>
      </c>
      <c r="AQ2" s="41">
        <v>96.93</v>
      </c>
      <c r="AR2" s="37">
        <v>823</v>
      </c>
      <c r="AS2" s="110">
        <v>18.590522480000001</v>
      </c>
    </row>
    <row r="3" spans="1:45">
      <c r="A3" s="39">
        <v>44469</v>
      </c>
      <c r="B3" s="37" t="s">
        <v>2371</v>
      </c>
      <c r="C3" s="57">
        <v>0.31783564814814813</v>
      </c>
      <c r="D3" s="57">
        <v>6.0486111111111109E-2</v>
      </c>
      <c r="E3" s="57">
        <v>6.5509259259259262E-3</v>
      </c>
      <c r="F3" s="57">
        <v>0.25078703703703703</v>
      </c>
      <c r="G3" s="72">
        <v>720</v>
      </c>
      <c r="H3" s="19">
        <v>98</v>
      </c>
      <c r="I3" s="37">
        <v>95</v>
      </c>
      <c r="J3" s="37">
        <v>4</v>
      </c>
      <c r="K3" s="37">
        <v>0</v>
      </c>
      <c r="L3" s="37">
        <v>0</v>
      </c>
      <c r="M3" s="37">
        <v>0</v>
      </c>
      <c r="N3" s="37">
        <v>95.96</v>
      </c>
      <c r="O3" s="37">
        <v>94</v>
      </c>
      <c r="P3" s="37">
        <v>320</v>
      </c>
      <c r="Q3" s="109">
        <v>29.38</v>
      </c>
      <c r="R3" s="37"/>
      <c r="T3" s="39">
        <v>44469</v>
      </c>
      <c r="U3" s="37" t="s">
        <v>2369</v>
      </c>
      <c r="V3" s="57">
        <v>0.11494212962962963</v>
      </c>
      <c r="W3" s="57">
        <v>6.4050925925925928E-2</v>
      </c>
      <c r="X3" s="57">
        <v>6.4050925925925928E-2</v>
      </c>
      <c r="Y3" s="112">
        <v>3.6400462962962961E-2</v>
      </c>
      <c r="Z3" s="37">
        <v>432</v>
      </c>
      <c r="AA3" s="113">
        <v>2</v>
      </c>
      <c r="AB3" s="72">
        <v>434</v>
      </c>
      <c r="AC3" s="37">
        <v>86</v>
      </c>
      <c r="AD3" s="37">
        <v>0</v>
      </c>
      <c r="AE3" s="37">
        <v>2</v>
      </c>
      <c r="AF3" s="18">
        <v>88</v>
      </c>
      <c r="AG3" s="37">
        <v>0</v>
      </c>
      <c r="AH3" s="37">
        <v>0</v>
      </c>
      <c r="AI3" s="37">
        <v>0</v>
      </c>
      <c r="AJ3" s="37">
        <v>0</v>
      </c>
      <c r="AK3" s="37">
        <v>0</v>
      </c>
      <c r="AL3" s="37">
        <v>0</v>
      </c>
      <c r="AM3" s="37">
        <v>0</v>
      </c>
      <c r="AN3" s="37">
        <v>0</v>
      </c>
      <c r="AO3" s="37">
        <v>0</v>
      </c>
      <c r="AP3" s="37">
        <v>0</v>
      </c>
      <c r="AQ3" s="41"/>
      <c r="AR3" s="37">
        <v>412</v>
      </c>
      <c r="AS3" s="110">
        <v>21.3592233</v>
      </c>
    </row>
    <row r="4" spans="1:45">
      <c r="A4" s="39">
        <v>44469</v>
      </c>
      <c r="B4" s="37" t="s">
        <v>2373</v>
      </c>
      <c r="C4" s="57">
        <v>0.34850694444444441</v>
      </c>
      <c r="D4" s="57">
        <v>0.11805555555555557</v>
      </c>
      <c r="E4" s="57">
        <v>2.7662037037037041E-2</v>
      </c>
      <c r="F4" s="57">
        <v>0.20278935185185185</v>
      </c>
      <c r="G4" s="72">
        <v>817</v>
      </c>
      <c r="H4" s="19">
        <v>86</v>
      </c>
      <c r="I4" s="37">
        <v>89</v>
      </c>
      <c r="J4" s="37">
        <v>3</v>
      </c>
      <c r="K4" s="37">
        <v>0</v>
      </c>
      <c r="L4" s="37">
        <v>0</v>
      </c>
      <c r="M4" s="37">
        <v>0</v>
      </c>
      <c r="N4" s="37">
        <v>96.74</v>
      </c>
      <c r="O4" s="37">
        <v>83</v>
      </c>
      <c r="P4" s="37">
        <v>320</v>
      </c>
      <c r="Q4" s="109">
        <v>25.94</v>
      </c>
      <c r="R4" s="37"/>
      <c r="T4" s="39">
        <v>44469</v>
      </c>
      <c r="U4" s="37" t="s">
        <v>2379</v>
      </c>
      <c r="V4" s="57">
        <v>0.16048611111111111</v>
      </c>
      <c r="W4" s="57">
        <v>7.9328703703703707E-2</v>
      </c>
      <c r="X4" s="57">
        <v>7.9328703703703707E-2</v>
      </c>
      <c r="Y4" s="112">
        <v>4.6805555555555552E-2</v>
      </c>
      <c r="Z4" s="37">
        <v>1181</v>
      </c>
      <c r="AA4" s="113">
        <v>3</v>
      </c>
      <c r="AB4" s="72">
        <v>1184</v>
      </c>
      <c r="AC4" s="37">
        <v>119</v>
      </c>
      <c r="AD4" s="37">
        <v>2</v>
      </c>
      <c r="AE4" s="37">
        <v>2</v>
      </c>
      <c r="AF4" s="18">
        <v>123</v>
      </c>
      <c r="AG4" s="37">
        <v>0</v>
      </c>
      <c r="AH4" s="37">
        <v>0</v>
      </c>
      <c r="AI4" s="37">
        <v>0</v>
      </c>
      <c r="AJ4" s="37">
        <v>46</v>
      </c>
      <c r="AK4" s="37">
        <v>11</v>
      </c>
      <c r="AL4" s="37">
        <v>57</v>
      </c>
      <c r="AM4" s="37">
        <v>486</v>
      </c>
      <c r="AN4" s="37">
        <v>9</v>
      </c>
      <c r="AO4" s="37">
        <v>7</v>
      </c>
      <c r="AP4" s="37">
        <v>502</v>
      </c>
      <c r="AQ4" s="41">
        <v>96.81</v>
      </c>
      <c r="AR4" s="37">
        <v>823</v>
      </c>
      <c r="AS4" s="110">
        <v>14.94532199</v>
      </c>
    </row>
    <row r="5" spans="1:45">
      <c r="A5" s="39">
        <v>44469</v>
      </c>
      <c r="B5" s="37" t="s">
        <v>2372</v>
      </c>
      <c r="C5" s="57">
        <v>0</v>
      </c>
      <c r="D5" s="57">
        <v>0</v>
      </c>
      <c r="E5" s="57">
        <v>0</v>
      </c>
      <c r="F5" s="57">
        <v>0</v>
      </c>
      <c r="G5" s="72">
        <v>0</v>
      </c>
      <c r="H5" s="19">
        <v>0</v>
      </c>
      <c r="I5" s="37">
        <v>16</v>
      </c>
      <c r="J5" s="37">
        <v>0</v>
      </c>
      <c r="K5" s="37">
        <v>0</v>
      </c>
      <c r="L5" s="37">
        <v>0</v>
      </c>
      <c r="M5" s="37">
        <v>0</v>
      </c>
      <c r="N5" s="37">
        <v>100</v>
      </c>
      <c r="O5" s="37">
        <v>0</v>
      </c>
      <c r="P5" s="37"/>
      <c r="Q5" s="109"/>
      <c r="R5" s="37"/>
      <c r="T5" s="37"/>
      <c r="U5" s="37" t="s">
        <v>1</v>
      </c>
      <c r="V5" s="37" t="s">
        <v>2358</v>
      </c>
      <c r="W5" s="37" t="s">
        <v>2410</v>
      </c>
      <c r="X5" s="37" t="s">
        <v>2411</v>
      </c>
      <c r="Y5" s="41" t="s">
        <v>2412</v>
      </c>
      <c r="Z5" s="37" t="s">
        <v>2413</v>
      </c>
      <c r="AA5" s="113" t="s">
        <v>2414</v>
      </c>
      <c r="AB5" s="72" t="s">
        <v>2415</v>
      </c>
      <c r="AC5" s="37" t="s">
        <v>2416</v>
      </c>
      <c r="AD5" s="37" t="s">
        <v>2417</v>
      </c>
      <c r="AE5" s="37" t="s">
        <v>2418</v>
      </c>
      <c r="AF5" s="18" t="s">
        <v>2419</v>
      </c>
      <c r="AG5" s="37" t="s">
        <v>2420</v>
      </c>
      <c r="AH5" s="37" t="s">
        <v>2421</v>
      </c>
      <c r="AI5" s="37" t="s">
        <v>2422</v>
      </c>
      <c r="AJ5" s="37" t="s">
        <v>2423</v>
      </c>
      <c r="AK5" s="37" t="s">
        <v>2424</v>
      </c>
      <c r="AL5" s="37" t="s">
        <v>2425</v>
      </c>
      <c r="AM5" s="37" t="s">
        <v>2426</v>
      </c>
      <c r="AN5" s="37" t="s">
        <v>2427</v>
      </c>
      <c r="AO5" s="37" t="s">
        <v>2428</v>
      </c>
      <c r="AP5" s="37" t="s">
        <v>2429</v>
      </c>
      <c r="AQ5" s="41" t="s">
        <v>2430</v>
      </c>
      <c r="AR5" s="37" t="s">
        <v>2727</v>
      </c>
      <c r="AS5" s="111" t="s">
        <v>2728</v>
      </c>
    </row>
    <row r="6" spans="1:45">
      <c r="A6" s="39">
        <v>44469</v>
      </c>
      <c r="B6" s="37" t="s">
        <v>2374</v>
      </c>
      <c r="C6" s="57">
        <v>0.27622685185185186</v>
      </c>
      <c r="D6" s="57">
        <v>8.0312499999999995E-2</v>
      </c>
      <c r="E6" s="57">
        <v>1.5439814814814816E-2</v>
      </c>
      <c r="F6" s="57">
        <v>0.1804513888888889</v>
      </c>
      <c r="G6" s="72">
        <v>777</v>
      </c>
      <c r="H6" s="19">
        <v>108</v>
      </c>
      <c r="I6" s="37">
        <v>108</v>
      </c>
      <c r="J6" s="37">
        <v>1</v>
      </c>
      <c r="K6" s="37">
        <v>0</v>
      </c>
      <c r="L6" s="37">
        <v>0</v>
      </c>
      <c r="M6" s="37">
        <v>0</v>
      </c>
      <c r="N6" s="37">
        <v>99.08</v>
      </c>
      <c r="O6" s="37">
        <v>107</v>
      </c>
      <c r="P6" s="37">
        <v>320</v>
      </c>
      <c r="Q6" s="109">
        <v>33.44</v>
      </c>
      <c r="R6" s="37"/>
      <c r="T6" s="39">
        <v>44470</v>
      </c>
      <c r="U6" s="37" t="s">
        <v>2378</v>
      </c>
      <c r="V6" s="57">
        <v>0.31164351851851851</v>
      </c>
      <c r="W6" s="57">
        <v>9.4120370370370368E-2</v>
      </c>
      <c r="X6" s="57">
        <v>9.4120370370370368E-2</v>
      </c>
      <c r="Y6" s="112">
        <v>0.18606481481481482</v>
      </c>
      <c r="Z6" s="37">
        <v>1327</v>
      </c>
      <c r="AA6" s="113">
        <v>16</v>
      </c>
      <c r="AB6" s="72">
        <v>1343</v>
      </c>
      <c r="AC6" s="37">
        <v>373</v>
      </c>
      <c r="AD6" s="37">
        <v>8</v>
      </c>
      <c r="AE6" s="37">
        <v>12</v>
      </c>
      <c r="AF6" s="18">
        <v>393</v>
      </c>
      <c r="AG6" s="37">
        <v>0</v>
      </c>
      <c r="AH6" s="37">
        <v>0</v>
      </c>
      <c r="AI6" s="37">
        <v>0</v>
      </c>
      <c r="AJ6" s="37">
        <v>0</v>
      </c>
      <c r="AK6" s="37">
        <v>0</v>
      </c>
      <c r="AL6" s="37">
        <v>0</v>
      </c>
      <c r="AM6" s="37">
        <v>0</v>
      </c>
      <c r="AN6" s="37">
        <v>0</v>
      </c>
      <c r="AO6" s="37">
        <v>0</v>
      </c>
      <c r="AP6" s="37">
        <v>0</v>
      </c>
      <c r="AQ6" s="41"/>
      <c r="AR6" s="37">
        <v>823</v>
      </c>
      <c r="AS6" s="111">
        <v>47.75</v>
      </c>
    </row>
    <row r="7" spans="1:45">
      <c r="A7" s="39"/>
      <c r="B7" s="37" t="s">
        <v>1</v>
      </c>
      <c r="C7" s="37" t="s">
        <v>3562</v>
      </c>
      <c r="D7" s="37" t="s">
        <v>3</v>
      </c>
      <c r="E7" s="37" t="s">
        <v>4</v>
      </c>
      <c r="F7" s="37" t="s">
        <v>2359</v>
      </c>
      <c r="G7" s="72" t="s">
        <v>6</v>
      </c>
      <c r="H7" s="19" t="s">
        <v>7</v>
      </c>
      <c r="I7" s="37" t="s">
        <v>8</v>
      </c>
      <c r="J7" s="37" t="s">
        <v>9</v>
      </c>
      <c r="K7" s="37" t="s">
        <v>10</v>
      </c>
      <c r="L7" s="37" t="s">
        <v>11</v>
      </c>
      <c r="M7" s="37" t="s">
        <v>12</v>
      </c>
      <c r="N7" s="37" t="s">
        <v>13</v>
      </c>
      <c r="O7" s="37" t="s">
        <v>2726</v>
      </c>
      <c r="P7" s="37" t="s">
        <v>2727</v>
      </c>
      <c r="Q7" s="109" t="s">
        <v>2728</v>
      </c>
      <c r="R7" s="37"/>
      <c r="T7" s="39">
        <v>44470</v>
      </c>
      <c r="U7" s="37" t="s">
        <v>2369</v>
      </c>
      <c r="V7" s="57">
        <v>0.12997685185185184</v>
      </c>
      <c r="W7" s="57">
        <v>8.4386574074074072E-2</v>
      </c>
      <c r="X7" s="57">
        <v>8.4386574074074072E-2</v>
      </c>
      <c r="Y7" s="112">
        <v>3.290509259259259E-2</v>
      </c>
      <c r="Z7" s="37">
        <v>655</v>
      </c>
      <c r="AA7" s="113">
        <v>9</v>
      </c>
      <c r="AB7" s="72">
        <v>664</v>
      </c>
      <c r="AC7" s="37">
        <v>127</v>
      </c>
      <c r="AD7" s="37">
        <v>0</v>
      </c>
      <c r="AE7" s="37">
        <v>9</v>
      </c>
      <c r="AF7" s="18">
        <v>136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37">
        <v>0</v>
      </c>
      <c r="AN7" s="37">
        <v>0</v>
      </c>
      <c r="AO7" s="37">
        <v>0</v>
      </c>
      <c r="AP7" s="37">
        <v>0</v>
      </c>
      <c r="AQ7" s="41"/>
      <c r="AR7" s="37">
        <v>308</v>
      </c>
      <c r="AS7" s="111">
        <v>44.16</v>
      </c>
    </row>
    <row r="8" spans="1:45">
      <c r="A8" s="39">
        <v>44470</v>
      </c>
      <c r="B8" s="37" t="s">
        <v>2371</v>
      </c>
      <c r="C8" s="57">
        <v>0.32732638888888888</v>
      </c>
      <c r="D8" s="57">
        <v>9.0682870370370372E-2</v>
      </c>
      <c r="E8" s="57">
        <v>6.2013888888888889E-2</v>
      </c>
      <c r="F8" s="57">
        <v>0.17461805555555554</v>
      </c>
      <c r="G8" s="72">
        <v>808</v>
      </c>
      <c r="H8" s="19">
        <v>134</v>
      </c>
      <c r="I8" s="37">
        <v>130</v>
      </c>
      <c r="J8" s="37">
        <v>23</v>
      </c>
      <c r="K8" s="37">
        <v>0</v>
      </c>
      <c r="L8" s="37">
        <v>0</v>
      </c>
      <c r="M8" s="37">
        <v>0</v>
      </c>
      <c r="N8" s="37">
        <v>84.97</v>
      </c>
      <c r="O8" s="37">
        <v>111</v>
      </c>
      <c r="P8" s="37">
        <v>320</v>
      </c>
      <c r="Q8" s="109">
        <v>34.69</v>
      </c>
      <c r="R8" s="37"/>
      <c r="T8" s="39">
        <v>44470</v>
      </c>
      <c r="U8" s="37" t="s">
        <v>2379</v>
      </c>
      <c r="V8" s="57">
        <v>0.18957175925925926</v>
      </c>
      <c r="W8" s="57">
        <v>8.8217592592592597E-2</v>
      </c>
      <c r="X8" s="57">
        <v>8.8217592592592597E-2</v>
      </c>
      <c r="Y8" s="112">
        <v>4.9699074074074069E-2</v>
      </c>
      <c r="Z8" s="37">
        <v>1282</v>
      </c>
      <c r="AA8" s="113">
        <v>18</v>
      </c>
      <c r="AB8" s="72">
        <v>1300</v>
      </c>
      <c r="AC8" s="37">
        <v>406</v>
      </c>
      <c r="AD8" s="37">
        <v>10</v>
      </c>
      <c r="AE8" s="37">
        <v>9</v>
      </c>
      <c r="AF8" s="18">
        <v>425</v>
      </c>
      <c r="AG8" s="37">
        <v>0</v>
      </c>
      <c r="AH8" s="37">
        <v>0</v>
      </c>
      <c r="AI8" s="37">
        <v>0</v>
      </c>
      <c r="AJ8" s="37">
        <v>0</v>
      </c>
      <c r="AK8" s="37">
        <v>0</v>
      </c>
      <c r="AL8" s="37">
        <v>0</v>
      </c>
      <c r="AM8" s="37">
        <v>0</v>
      </c>
      <c r="AN8" s="37">
        <v>0</v>
      </c>
      <c r="AO8" s="37">
        <v>0</v>
      </c>
      <c r="AP8" s="37">
        <v>0</v>
      </c>
      <c r="AQ8" s="41"/>
      <c r="AR8" s="37">
        <v>823</v>
      </c>
      <c r="AS8" s="111">
        <v>51.64</v>
      </c>
    </row>
    <row r="9" spans="1:45">
      <c r="A9" s="39">
        <v>44470</v>
      </c>
      <c r="B9" s="37" t="s">
        <v>2373</v>
      </c>
      <c r="C9" s="57">
        <v>0.4261226851851852</v>
      </c>
      <c r="D9" s="57">
        <v>0.22152777777777777</v>
      </c>
      <c r="E9" s="57">
        <v>5.094907407407407E-2</v>
      </c>
      <c r="F9" s="57">
        <v>0.15362268518518518</v>
      </c>
      <c r="G9" s="72">
        <v>1251</v>
      </c>
      <c r="H9" s="19">
        <v>181</v>
      </c>
      <c r="I9" s="37">
        <v>176</v>
      </c>
      <c r="J9" s="37">
        <v>9</v>
      </c>
      <c r="K9" s="37">
        <v>0</v>
      </c>
      <c r="L9" s="37">
        <v>0</v>
      </c>
      <c r="M9" s="37">
        <v>0</v>
      </c>
      <c r="N9" s="37">
        <v>95.14</v>
      </c>
      <c r="O9" s="37">
        <v>172</v>
      </c>
      <c r="P9" s="37">
        <v>320</v>
      </c>
      <c r="Q9" s="109">
        <v>53.75</v>
      </c>
      <c r="R9" s="37"/>
      <c r="T9" s="37"/>
      <c r="U9" s="37" t="s">
        <v>2358</v>
      </c>
      <c r="V9" s="37" t="s">
        <v>2410</v>
      </c>
      <c r="W9" s="37" t="s">
        <v>2411</v>
      </c>
      <c r="X9" s="37" t="s">
        <v>2412</v>
      </c>
      <c r="Y9" s="41" t="s">
        <v>2413</v>
      </c>
      <c r="Z9" s="37" t="s">
        <v>2414</v>
      </c>
      <c r="AA9" s="113" t="s">
        <v>2415</v>
      </c>
      <c r="AB9" s="72" t="s">
        <v>2416</v>
      </c>
      <c r="AC9" s="37" t="s">
        <v>2417</v>
      </c>
      <c r="AD9" s="37" t="s">
        <v>2418</v>
      </c>
      <c r="AE9" s="37" t="s">
        <v>2419</v>
      </c>
      <c r="AF9" s="18" t="s">
        <v>2420</v>
      </c>
      <c r="AG9" s="37" t="s">
        <v>2421</v>
      </c>
      <c r="AH9" s="37" t="s">
        <v>2422</v>
      </c>
      <c r="AI9" s="37" t="s">
        <v>2423</v>
      </c>
      <c r="AJ9" s="37" t="s">
        <v>2424</v>
      </c>
      <c r="AK9" s="37" t="s">
        <v>2425</v>
      </c>
      <c r="AL9" s="37" t="s">
        <v>2426</v>
      </c>
      <c r="AM9" s="37" t="s">
        <v>2427</v>
      </c>
      <c r="AN9" s="37" t="s">
        <v>2428</v>
      </c>
      <c r="AO9" s="37" t="s">
        <v>2429</v>
      </c>
      <c r="AP9" s="37" t="s">
        <v>2430</v>
      </c>
      <c r="AQ9" s="41" t="s">
        <v>2430</v>
      </c>
      <c r="AR9" s="37"/>
      <c r="AS9" s="111"/>
    </row>
    <row r="10" spans="1:45">
      <c r="A10" s="39">
        <v>44470</v>
      </c>
      <c r="B10" s="37" t="s">
        <v>2372</v>
      </c>
      <c r="C10" s="57">
        <v>0.30391203703703701</v>
      </c>
      <c r="D10" s="57">
        <v>0.16153935185185184</v>
      </c>
      <c r="E10" s="57">
        <v>5.6192129629629634E-2</v>
      </c>
      <c r="F10" s="57">
        <v>8.6168981481481485E-2</v>
      </c>
      <c r="G10" s="72">
        <v>449</v>
      </c>
      <c r="H10" s="19">
        <v>153</v>
      </c>
      <c r="I10" s="37">
        <v>152</v>
      </c>
      <c r="J10" s="37">
        <v>1</v>
      </c>
      <c r="K10" s="37">
        <v>0</v>
      </c>
      <c r="L10" s="37">
        <v>0</v>
      </c>
      <c r="M10" s="37">
        <v>0</v>
      </c>
      <c r="N10" s="37">
        <v>99.35</v>
      </c>
      <c r="O10" s="37">
        <v>152</v>
      </c>
      <c r="P10" s="37">
        <v>320</v>
      </c>
      <c r="Q10" s="109">
        <v>47.5</v>
      </c>
      <c r="R10" s="37"/>
      <c r="T10" s="39">
        <v>44471</v>
      </c>
      <c r="U10" s="57">
        <v>2.8715277777777781E-2</v>
      </c>
      <c r="V10" s="57">
        <v>4.7685185185185183E-3</v>
      </c>
      <c r="W10" s="57">
        <v>4.7685185185185183E-3</v>
      </c>
      <c r="X10" s="57">
        <v>2.3935185185185184E-2</v>
      </c>
      <c r="Y10" s="112">
        <v>106</v>
      </c>
      <c r="Z10" s="37">
        <v>0</v>
      </c>
      <c r="AA10" s="113">
        <v>106</v>
      </c>
      <c r="AB10" s="72">
        <v>1</v>
      </c>
      <c r="AC10" s="37">
        <v>0</v>
      </c>
      <c r="AD10" s="37">
        <v>0</v>
      </c>
      <c r="AE10" s="37">
        <v>1</v>
      </c>
      <c r="AF10" s="18">
        <v>0</v>
      </c>
      <c r="AG10" s="37">
        <v>0</v>
      </c>
      <c r="AH10" s="37">
        <v>0</v>
      </c>
      <c r="AI10" s="37">
        <v>0</v>
      </c>
      <c r="AJ10" s="37">
        <v>0</v>
      </c>
      <c r="AK10" s="37">
        <v>0</v>
      </c>
      <c r="AL10" s="37">
        <v>0</v>
      </c>
      <c r="AM10" s="37">
        <v>0</v>
      </c>
      <c r="AN10" s="37">
        <v>0</v>
      </c>
      <c r="AO10" s="37">
        <v>0</v>
      </c>
      <c r="AP10" s="37"/>
      <c r="AQ10" s="41"/>
      <c r="AR10" s="37"/>
      <c r="AS10" s="111"/>
    </row>
    <row r="11" spans="1:45">
      <c r="A11" s="39">
        <v>44470</v>
      </c>
      <c r="B11" s="37" t="s">
        <v>2374</v>
      </c>
      <c r="C11" s="57">
        <v>0.3429166666666667</v>
      </c>
      <c r="D11" s="57">
        <v>0.12387731481481483</v>
      </c>
      <c r="E11" s="57">
        <v>8.4722222222222213E-3</v>
      </c>
      <c r="F11" s="57">
        <v>0.21055555555555558</v>
      </c>
      <c r="G11" s="72">
        <v>618</v>
      </c>
      <c r="H11" s="19">
        <v>246</v>
      </c>
      <c r="I11" s="37">
        <v>243</v>
      </c>
      <c r="J11" s="37">
        <v>6</v>
      </c>
      <c r="K11" s="37">
        <v>0</v>
      </c>
      <c r="L11" s="37">
        <v>0</v>
      </c>
      <c r="M11" s="37">
        <v>0</v>
      </c>
      <c r="N11" s="37">
        <v>97.59</v>
      </c>
      <c r="O11" s="37">
        <v>240</v>
      </c>
      <c r="P11" s="37">
        <v>320</v>
      </c>
      <c r="Q11" s="109">
        <v>75</v>
      </c>
      <c r="R11" s="37"/>
      <c r="T11" s="39">
        <v>44471</v>
      </c>
      <c r="U11" s="57">
        <v>0</v>
      </c>
      <c r="V11" s="57">
        <v>0</v>
      </c>
      <c r="W11" s="57">
        <v>0</v>
      </c>
      <c r="X11" s="57">
        <v>0</v>
      </c>
      <c r="Y11" s="112">
        <v>0</v>
      </c>
      <c r="Z11" s="37">
        <v>0</v>
      </c>
      <c r="AA11" s="113">
        <v>0</v>
      </c>
      <c r="AB11" s="72">
        <v>0</v>
      </c>
      <c r="AC11" s="37">
        <v>0</v>
      </c>
      <c r="AD11" s="37">
        <v>0</v>
      </c>
      <c r="AE11" s="37">
        <v>0</v>
      </c>
      <c r="AF11" s="18">
        <v>0</v>
      </c>
      <c r="AG11" s="37">
        <v>0</v>
      </c>
      <c r="AH11" s="37">
        <v>0</v>
      </c>
      <c r="AI11" s="37">
        <v>0</v>
      </c>
      <c r="AJ11" s="37">
        <v>0</v>
      </c>
      <c r="AK11" s="37">
        <v>0</v>
      </c>
      <c r="AL11" s="37">
        <v>0</v>
      </c>
      <c r="AM11" s="37">
        <v>0</v>
      </c>
      <c r="AN11" s="37">
        <v>0</v>
      </c>
      <c r="AO11" s="37">
        <v>0</v>
      </c>
      <c r="AP11" s="37"/>
      <c r="AQ11" s="41"/>
      <c r="AR11" s="37"/>
      <c r="AS11" s="111"/>
    </row>
    <row r="12" spans="1:45">
      <c r="A12" s="37"/>
      <c r="B12" s="37" t="s">
        <v>1</v>
      </c>
      <c r="C12" s="37" t="s">
        <v>3562</v>
      </c>
      <c r="D12" s="37" t="s">
        <v>3</v>
      </c>
      <c r="E12" s="37" t="s">
        <v>4</v>
      </c>
      <c r="F12" s="37" t="s">
        <v>2359</v>
      </c>
      <c r="G12" s="72" t="s">
        <v>6</v>
      </c>
      <c r="H12" s="19" t="s">
        <v>7</v>
      </c>
      <c r="I12" s="37" t="s">
        <v>8</v>
      </c>
      <c r="J12" s="37" t="s">
        <v>9</v>
      </c>
      <c r="K12" s="37" t="s">
        <v>10</v>
      </c>
      <c r="L12" s="37" t="s">
        <v>11</v>
      </c>
      <c r="M12" s="37" t="s">
        <v>12</v>
      </c>
      <c r="N12" s="37" t="s">
        <v>13</v>
      </c>
      <c r="O12" s="37" t="s">
        <v>2726</v>
      </c>
      <c r="P12" s="37"/>
      <c r="Q12" s="109"/>
      <c r="R12" s="37"/>
      <c r="T12" s="39">
        <v>44471</v>
      </c>
      <c r="U12" s="57">
        <v>0</v>
      </c>
      <c r="V12" s="57">
        <v>0</v>
      </c>
      <c r="W12" s="57">
        <v>0</v>
      </c>
      <c r="X12" s="57">
        <v>0</v>
      </c>
      <c r="Y12" s="112">
        <v>0</v>
      </c>
      <c r="Z12" s="37">
        <v>0</v>
      </c>
      <c r="AA12" s="113">
        <v>0</v>
      </c>
      <c r="AB12" s="72">
        <v>0</v>
      </c>
      <c r="AC12" s="37">
        <v>0</v>
      </c>
      <c r="AD12" s="37">
        <v>0</v>
      </c>
      <c r="AE12" s="37">
        <v>0</v>
      </c>
      <c r="AF12" s="18">
        <v>0</v>
      </c>
      <c r="AG12" s="37">
        <v>0</v>
      </c>
      <c r="AH12" s="37">
        <v>0</v>
      </c>
      <c r="AI12" s="37">
        <v>0</v>
      </c>
      <c r="AJ12" s="37">
        <v>0</v>
      </c>
      <c r="AK12" s="37">
        <v>0</v>
      </c>
      <c r="AL12" s="37">
        <v>0</v>
      </c>
      <c r="AM12" s="37">
        <v>0</v>
      </c>
      <c r="AN12" s="37">
        <v>0</v>
      </c>
      <c r="AO12" s="37">
        <v>0</v>
      </c>
      <c r="AP12" s="37"/>
      <c r="AQ12" s="41"/>
      <c r="AR12" s="37"/>
      <c r="AS12" s="111"/>
    </row>
    <row r="13" spans="1:45">
      <c r="A13" s="39">
        <v>44471</v>
      </c>
      <c r="B13" s="37" t="s">
        <v>2371</v>
      </c>
      <c r="C13" s="57">
        <v>0</v>
      </c>
      <c r="D13" s="57">
        <v>0</v>
      </c>
      <c r="E13" s="57">
        <v>0</v>
      </c>
      <c r="F13" s="57">
        <v>0</v>
      </c>
      <c r="G13" s="72">
        <v>0</v>
      </c>
      <c r="H13" s="19">
        <v>0</v>
      </c>
      <c r="I13" s="37">
        <v>0</v>
      </c>
      <c r="J13" s="37">
        <v>0</v>
      </c>
      <c r="K13" s="37">
        <v>0</v>
      </c>
      <c r="L13" s="37">
        <v>0</v>
      </c>
      <c r="M13" s="37">
        <v>0</v>
      </c>
      <c r="N13" s="37"/>
      <c r="O13" s="37">
        <v>0</v>
      </c>
      <c r="P13" s="37"/>
      <c r="Q13" s="109"/>
      <c r="R13" s="37"/>
    </row>
    <row r="14" spans="1:45">
      <c r="A14" s="39">
        <v>44471</v>
      </c>
      <c r="B14" s="37" t="s">
        <v>2371</v>
      </c>
      <c r="C14" s="57">
        <v>0</v>
      </c>
      <c r="D14" s="57">
        <v>0</v>
      </c>
      <c r="E14" s="57">
        <v>0</v>
      </c>
      <c r="F14" s="57">
        <v>0</v>
      </c>
      <c r="G14" s="72">
        <v>0</v>
      </c>
      <c r="H14" s="19">
        <v>0</v>
      </c>
      <c r="I14" s="37">
        <v>0</v>
      </c>
      <c r="J14" s="37">
        <v>0</v>
      </c>
      <c r="K14" s="37">
        <v>0</v>
      </c>
      <c r="L14" s="37">
        <v>0</v>
      </c>
      <c r="M14" s="37">
        <v>0</v>
      </c>
      <c r="N14" s="37"/>
      <c r="O14" s="37">
        <v>0</v>
      </c>
      <c r="P14" s="37"/>
      <c r="Q14" s="109"/>
      <c r="R14" s="37"/>
    </row>
    <row r="15" spans="1:45">
      <c r="A15" s="39">
        <v>44471</v>
      </c>
      <c r="B15" s="37" t="s">
        <v>2373</v>
      </c>
      <c r="C15" s="57">
        <v>0.12055555555555557</v>
      </c>
      <c r="D15" s="57">
        <v>4.5868055555555558E-2</v>
      </c>
      <c r="E15" s="57">
        <v>4.9768518518518521E-4</v>
      </c>
      <c r="F15" s="57">
        <v>7.4178240740740739E-2</v>
      </c>
      <c r="G15" s="72">
        <v>496</v>
      </c>
      <c r="H15" s="19">
        <v>12</v>
      </c>
      <c r="I15" s="37">
        <v>1</v>
      </c>
      <c r="J15" s="37">
        <v>0</v>
      </c>
      <c r="K15" s="37">
        <v>0</v>
      </c>
      <c r="L15" s="37">
        <v>0</v>
      </c>
      <c r="M15" s="37">
        <v>0</v>
      </c>
      <c r="N15" s="37">
        <v>100</v>
      </c>
      <c r="O15" s="37">
        <v>12</v>
      </c>
      <c r="P15" s="37"/>
      <c r="Q15" s="109"/>
      <c r="R15" s="37"/>
    </row>
    <row r="16" spans="1:45">
      <c r="A16" s="39">
        <v>44471</v>
      </c>
      <c r="B16" s="37" t="s">
        <v>2372</v>
      </c>
      <c r="C16" s="57">
        <v>0</v>
      </c>
      <c r="D16" s="57">
        <v>0</v>
      </c>
      <c r="E16" s="57">
        <v>0</v>
      </c>
      <c r="F16" s="57">
        <v>0</v>
      </c>
      <c r="G16" s="72">
        <v>0</v>
      </c>
      <c r="H16" s="19">
        <v>0</v>
      </c>
      <c r="I16" s="37">
        <v>0</v>
      </c>
      <c r="J16" s="37">
        <v>0</v>
      </c>
      <c r="K16" s="37">
        <v>0</v>
      </c>
      <c r="L16" s="37">
        <v>0</v>
      </c>
      <c r="M16" s="37">
        <v>0</v>
      </c>
      <c r="N16" s="37"/>
      <c r="O16" s="37">
        <v>0</v>
      </c>
      <c r="P16" s="37"/>
      <c r="Q16" s="109"/>
      <c r="R16" s="37"/>
    </row>
    <row r="17" spans="1:18">
      <c r="A17" s="39">
        <v>44471</v>
      </c>
      <c r="B17" s="37" t="s">
        <v>2374</v>
      </c>
      <c r="C17" s="57">
        <v>0</v>
      </c>
      <c r="D17" s="57">
        <v>0</v>
      </c>
      <c r="E17" s="57">
        <v>0</v>
      </c>
      <c r="F17" s="57">
        <v>0</v>
      </c>
      <c r="G17" s="72">
        <v>0</v>
      </c>
      <c r="H17" s="19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/>
      <c r="O17" s="37">
        <v>0</v>
      </c>
      <c r="P17" s="37"/>
      <c r="Q17" s="109"/>
      <c r="R17" s="37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ABFDD-C497-439E-A3CF-834490C46F95}">
  <dimension ref="A1:L24"/>
  <sheetViews>
    <sheetView workbookViewId="0"/>
  </sheetViews>
  <sheetFormatPr defaultRowHeight="14.4"/>
  <cols>
    <col min="2" max="2" width="16.33203125" customWidth="1"/>
    <col min="10" max="10" width="23" bestFit="1" customWidth="1"/>
    <col min="11" max="11" width="11.5546875" customWidth="1"/>
  </cols>
  <sheetData>
    <row r="1" spans="1:12">
      <c r="A1" s="6" t="s">
        <v>1</v>
      </c>
      <c r="B1" s="6" t="s">
        <v>2723</v>
      </c>
      <c r="C1" s="6" t="s">
        <v>2724</v>
      </c>
      <c r="D1" s="6" t="s">
        <v>2727</v>
      </c>
      <c r="E1" s="6" t="s">
        <v>2791</v>
      </c>
      <c r="F1" s="6" t="s">
        <v>2383</v>
      </c>
      <c r="G1" s="6" t="s">
        <v>2792</v>
      </c>
      <c r="H1" s="6" t="s">
        <v>2793</v>
      </c>
      <c r="I1" s="6" t="s">
        <v>2683</v>
      </c>
      <c r="J1" s="95" t="s">
        <v>3458</v>
      </c>
      <c r="K1" s="37" t="s">
        <v>2808</v>
      </c>
      <c r="L1" s="37" t="s">
        <v>3549</v>
      </c>
    </row>
    <row r="2" spans="1:12">
      <c r="A2" s="6" t="s">
        <v>2362</v>
      </c>
      <c r="B2" s="6" t="s">
        <v>2775</v>
      </c>
      <c r="C2" s="6" t="s">
        <v>2690</v>
      </c>
      <c r="D2" s="6">
        <v>2096</v>
      </c>
      <c r="E2" s="6">
        <v>160</v>
      </c>
      <c r="F2" s="6">
        <v>2058</v>
      </c>
      <c r="G2" s="6">
        <v>98.19</v>
      </c>
      <c r="H2" s="6">
        <v>97.7</v>
      </c>
      <c r="I2" s="6">
        <v>38</v>
      </c>
      <c r="J2" s="104" t="s">
        <v>2702</v>
      </c>
      <c r="K2" s="37">
        <f>ROUND(G2,0)</f>
        <v>98</v>
      </c>
      <c r="L2" s="37">
        <f>ROUND(H2,0)</f>
        <v>98</v>
      </c>
    </row>
    <row r="3" spans="1:12">
      <c r="A3" s="6" t="s">
        <v>2369</v>
      </c>
      <c r="B3" s="6" t="s">
        <v>2776</v>
      </c>
      <c r="C3" s="6" t="s">
        <v>2690</v>
      </c>
      <c r="D3" s="6">
        <v>680</v>
      </c>
      <c r="E3" s="6">
        <v>738</v>
      </c>
      <c r="F3" s="6">
        <v>709</v>
      </c>
      <c r="G3" s="6">
        <v>104.26</v>
      </c>
      <c r="H3" s="6">
        <v>97.68</v>
      </c>
      <c r="I3" s="6">
        <v>-29</v>
      </c>
      <c r="J3" s="104" t="s">
        <v>2714</v>
      </c>
      <c r="K3" s="37">
        <f t="shared" ref="K3:K24" si="0">ROUND(G3,0)</f>
        <v>104</v>
      </c>
      <c r="L3" s="37">
        <f t="shared" ref="L3:L24" si="1">ROUND(H3,0)</f>
        <v>98</v>
      </c>
    </row>
    <row r="4" spans="1:12">
      <c r="A4" s="6" t="s">
        <v>2238</v>
      </c>
      <c r="B4" s="6" t="s">
        <v>2776</v>
      </c>
      <c r="C4" s="6" t="s">
        <v>2690</v>
      </c>
      <c r="D4" s="6">
        <v>262</v>
      </c>
      <c r="E4" s="6">
        <v>6</v>
      </c>
      <c r="F4" s="6">
        <v>152</v>
      </c>
      <c r="G4" s="6">
        <v>58.02</v>
      </c>
      <c r="H4" s="6">
        <v>100</v>
      </c>
      <c r="I4" s="6">
        <v>110</v>
      </c>
      <c r="J4" s="104" t="s">
        <v>2712</v>
      </c>
      <c r="K4" s="37">
        <f t="shared" si="0"/>
        <v>58</v>
      </c>
      <c r="L4" s="37">
        <f t="shared" si="1"/>
        <v>100</v>
      </c>
    </row>
    <row r="5" spans="1:12">
      <c r="A5" s="6" t="s">
        <v>2363</v>
      </c>
      <c r="B5" s="6" t="s">
        <v>2775</v>
      </c>
      <c r="C5" s="6" t="s">
        <v>2690</v>
      </c>
      <c r="D5" s="6">
        <v>2096</v>
      </c>
      <c r="E5" s="6">
        <v>129</v>
      </c>
      <c r="F5" s="6">
        <v>2230</v>
      </c>
      <c r="G5" s="6">
        <v>106.39</v>
      </c>
      <c r="H5" s="6">
        <v>99.17</v>
      </c>
      <c r="I5" s="6">
        <v>-134</v>
      </c>
      <c r="J5" s="104" t="s">
        <v>2711</v>
      </c>
      <c r="K5" s="37">
        <f t="shared" si="0"/>
        <v>106</v>
      </c>
      <c r="L5" s="37">
        <f t="shared" si="1"/>
        <v>99</v>
      </c>
    </row>
    <row r="6" spans="1:12">
      <c r="A6" s="6" t="s">
        <v>473</v>
      </c>
      <c r="B6" s="6" t="s">
        <v>2775</v>
      </c>
      <c r="C6" s="6" t="s">
        <v>2690</v>
      </c>
      <c r="D6" s="6">
        <v>2096</v>
      </c>
      <c r="E6" s="6">
        <v>115</v>
      </c>
      <c r="F6" s="6">
        <v>2156</v>
      </c>
      <c r="G6" s="6">
        <v>102.86</v>
      </c>
      <c r="H6" s="6">
        <v>98.73</v>
      </c>
      <c r="I6" s="6">
        <v>-60</v>
      </c>
      <c r="J6" s="104" t="s">
        <v>2706</v>
      </c>
      <c r="K6" s="37">
        <f t="shared" si="0"/>
        <v>103</v>
      </c>
      <c r="L6" s="37">
        <f t="shared" si="1"/>
        <v>99</v>
      </c>
    </row>
    <row r="7" spans="1:12">
      <c r="A7" s="6" t="s">
        <v>2371</v>
      </c>
      <c r="B7" s="6" t="s">
        <v>2776</v>
      </c>
      <c r="C7" s="6" t="s">
        <v>2690</v>
      </c>
      <c r="D7" s="6">
        <v>640</v>
      </c>
      <c r="E7" s="6">
        <v>903</v>
      </c>
      <c r="F7" s="6">
        <v>415</v>
      </c>
      <c r="G7" s="6">
        <v>64.84</v>
      </c>
      <c r="H7" s="6">
        <v>95.45</v>
      </c>
      <c r="I7" s="6">
        <v>225</v>
      </c>
      <c r="J7" s="104" t="s">
        <v>2691</v>
      </c>
      <c r="K7" s="37">
        <f t="shared" si="0"/>
        <v>65</v>
      </c>
      <c r="L7" s="37">
        <f t="shared" si="1"/>
        <v>95</v>
      </c>
    </row>
    <row r="8" spans="1:12">
      <c r="A8" s="6" t="s">
        <v>2373</v>
      </c>
      <c r="B8" s="6" t="s">
        <v>2776</v>
      </c>
      <c r="C8" s="6" t="s">
        <v>2690</v>
      </c>
      <c r="D8" s="6">
        <v>1280</v>
      </c>
      <c r="E8" s="6">
        <v>1401</v>
      </c>
      <c r="F8" s="6">
        <v>1021</v>
      </c>
      <c r="G8" s="6">
        <v>79.77</v>
      </c>
      <c r="H8" s="6">
        <v>97.25</v>
      </c>
      <c r="I8" s="6">
        <v>259</v>
      </c>
      <c r="J8" s="104" t="s">
        <v>2709</v>
      </c>
      <c r="K8" s="37">
        <f t="shared" si="0"/>
        <v>80</v>
      </c>
      <c r="L8" s="37">
        <f t="shared" si="1"/>
        <v>97</v>
      </c>
    </row>
    <row r="9" spans="1:12">
      <c r="A9" s="6" t="s">
        <v>2372</v>
      </c>
      <c r="B9" s="6" t="s">
        <v>2776</v>
      </c>
      <c r="C9" s="6" t="s">
        <v>2690</v>
      </c>
      <c r="D9" s="6">
        <v>960</v>
      </c>
      <c r="E9" s="6">
        <v>371</v>
      </c>
      <c r="F9" s="6">
        <v>1032</v>
      </c>
      <c r="G9" s="6">
        <v>107.5</v>
      </c>
      <c r="H9" s="6">
        <v>98.46</v>
      </c>
      <c r="I9" s="6">
        <v>-72</v>
      </c>
      <c r="J9" s="104" t="s">
        <v>2715</v>
      </c>
      <c r="K9" s="37">
        <f t="shared" si="0"/>
        <v>108</v>
      </c>
      <c r="L9" s="37">
        <f t="shared" si="1"/>
        <v>98</v>
      </c>
    </row>
    <row r="10" spans="1:12">
      <c r="A10" s="6" t="s">
        <v>2374</v>
      </c>
      <c r="B10" s="6" t="s">
        <v>2776</v>
      </c>
      <c r="C10" s="6" t="s">
        <v>2690</v>
      </c>
      <c r="D10" s="6">
        <v>1280</v>
      </c>
      <c r="E10" s="6">
        <v>1142</v>
      </c>
      <c r="F10" s="6">
        <v>1101</v>
      </c>
      <c r="G10" s="6">
        <v>86.02</v>
      </c>
      <c r="H10" s="6">
        <v>97.4</v>
      </c>
      <c r="I10" s="6">
        <v>179</v>
      </c>
      <c r="J10" s="104" t="s">
        <v>2703</v>
      </c>
      <c r="K10" s="37">
        <f t="shared" si="0"/>
        <v>86</v>
      </c>
      <c r="L10" s="37">
        <f t="shared" si="1"/>
        <v>97</v>
      </c>
    </row>
    <row r="11" spans="1:12">
      <c r="A11" s="6" t="s">
        <v>2379</v>
      </c>
      <c r="B11" s="6" t="s">
        <v>2776</v>
      </c>
      <c r="C11" s="6" t="s">
        <v>2690</v>
      </c>
      <c r="D11" s="6">
        <v>200</v>
      </c>
      <c r="E11" s="6">
        <v>68</v>
      </c>
      <c r="F11" s="6">
        <v>226</v>
      </c>
      <c r="G11" s="6">
        <v>113</v>
      </c>
      <c r="H11" s="6">
        <v>97.91</v>
      </c>
      <c r="I11" s="6">
        <v>-26</v>
      </c>
      <c r="J11" s="104" t="s">
        <v>2704</v>
      </c>
      <c r="K11" s="37">
        <f t="shared" si="0"/>
        <v>113</v>
      </c>
      <c r="L11" s="37">
        <f t="shared" si="1"/>
        <v>98</v>
      </c>
    </row>
    <row r="12" spans="1:12">
      <c r="A12" s="6" t="s">
        <v>2380</v>
      </c>
      <c r="B12" s="6" t="s">
        <v>2775</v>
      </c>
      <c r="C12" s="6" t="s">
        <v>2690</v>
      </c>
      <c r="D12" s="6">
        <v>262</v>
      </c>
      <c r="E12" s="6">
        <v>17</v>
      </c>
      <c r="F12" s="6">
        <v>157</v>
      </c>
      <c r="G12" s="6">
        <v>59.92</v>
      </c>
      <c r="H12" s="6">
        <v>90.88</v>
      </c>
      <c r="I12" s="6">
        <v>105</v>
      </c>
      <c r="J12" s="104" t="s">
        <v>2783</v>
      </c>
      <c r="K12" s="37">
        <f t="shared" si="0"/>
        <v>60</v>
      </c>
      <c r="L12" s="37">
        <f t="shared" si="1"/>
        <v>91</v>
      </c>
    </row>
    <row r="13" spans="1:12">
      <c r="A13" s="6" t="s">
        <v>2370</v>
      </c>
      <c r="B13" s="6" t="s">
        <v>2775</v>
      </c>
      <c r="C13" s="6" t="s">
        <v>2690</v>
      </c>
      <c r="D13" s="6">
        <v>262</v>
      </c>
      <c r="E13" s="6">
        <v>10</v>
      </c>
      <c r="F13" s="6">
        <v>152</v>
      </c>
      <c r="G13" s="6">
        <v>58.02</v>
      </c>
      <c r="H13" s="6">
        <v>90.71</v>
      </c>
      <c r="I13" s="6">
        <v>110</v>
      </c>
      <c r="J13" s="104" t="s">
        <v>2719</v>
      </c>
      <c r="K13" s="37">
        <f t="shared" si="0"/>
        <v>58</v>
      </c>
      <c r="L13" s="37">
        <f t="shared" si="1"/>
        <v>91</v>
      </c>
    </row>
    <row r="14" spans="1:12">
      <c r="A14" s="6" t="s">
        <v>2376</v>
      </c>
      <c r="B14" s="6" t="s">
        <v>2775</v>
      </c>
      <c r="C14" s="6" t="s">
        <v>2690</v>
      </c>
      <c r="D14" s="6">
        <v>262</v>
      </c>
      <c r="E14" s="6">
        <v>12</v>
      </c>
      <c r="F14" s="6">
        <v>183</v>
      </c>
      <c r="G14" s="6">
        <v>69.849999999999994</v>
      </c>
      <c r="H14" s="6">
        <v>98.98</v>
      </c>
      <c r="I14" s="6">
        <v>79</v>
      </c>
      <c r="J14" s="104" t="s">
        <v>2717</v>
      </c>
      <c r="K14" s="37">
        <f t="shared" si="0"/>
        <v>70</v>
      </c>
      <c r="L14" s="37">
        <f t="shared" si="1"/>
        <v>99</v>
      </c>
    </row>
    <row r="15" spans="1:12">
      <c r="A15" s="6" t="s">
        <v>2377</v>
      </c>
      <c r="B15" s="6" t="s">
        <v>2775</v>
      </c>
      <c r="C15" s="6" t="s">
        <v>2690</v>
      </c>
      <c r="D15" s="6">
        <v>262</v>
      </c>
      <c r="E15" s="6">
        <v>10</v>
      </c>
      <c r="F15" s="6">
        <v>269</v>
      </c>
      <c r="G15" s="6">
        <v>102.67</v>
      </c>
      <c r="H15" s="6">
        <v>100</v>
      </c>
      <c r="I15" s="6">
        <v>-7</v>
      </c>
      <c r="J15" s="104" t="s">
        <v>2720</v>
      </c>
      <c r="K15" s="37">
        <f t="shared" si="0"/>
        <v>103</v>
      </c>
      <c r="L15" s="37">
        <f t="shared" si="1"/>
        <v>100</v>
      </c>
    </row>
    <row r="16" spans="1:12">
      <c r="A16" s="6" t="s">
        <v>2380</v>
      </c>
      <c r="B16" s="6" t="s">
        <v>2775</v>
      </c>
      <c r="C16" s="6" t="s">
        <v>2692</v>
      </c>
      <c r="D16" s="6">
        <v>8400</v>
      </c>
      <c r="E16" s="6">
        <v>685</v>
      </c>
      <c r="F16" s="6">
        <v>10652</v>
      </c>
      <c r="G16" s="6">
        <v>126.81</v>
      </c>
      <c r="H16" s="6">
        <v>97.33</v>
      </c>
      <c r="I16" s="6">
        <v>-2252</v>
      </c>
      <c r="J16" s="104" t="s">
        <v>2783</v>
      </c>
      <c r="K16" s="37">
        <f t="shared" si="0"/>
        <v>127</v>
      </c>
      <c r="L16" s="37">
        <f t="shared" si="1"/>
        <v>97</v>
      </c>
    </row>
    <row r="17" spans="1:12">
      <c r="A17" s="6" t="s">
        <v>2375</v>
      </c>
      <c r="B17" s="6" t="s">
        <v>2775</v>
      </c>
      <c r="C17" s="6" t="s">
        <v>2692</v>
      </c>
      <c r="D17" s="6">
        <v>4800</v>
      </c>
      <c r="E17" s="6">
        <v>464</v>
      </c>
      <c r="F17" s="6">
        <v>6296</v>
      </c>
      <c r="G17" s="6">
        <v>131.16999999999999</v>
      </c>
      <c r="H17" s="6">
        <v>99.55</v>
      </c>
      <c r="I17" s="6">
        <v>-1496</v>
      </c>
      <c r="J17" s="104" t="s">
        <v>2698</v>
      </c>
      <c r="K17" s="37">
        <f t="shared" si="0"/>
        <v>131</v>
      </c>
      <c r="L17" s="37">
        <f t="shared" si="1"/>
        <v>100</v>
      </c>
    </row>
    <row r="18" spans="1:12">
      <c r="A18" s="6" t="s">
        <v>2370</v>
      </c>
      <c r="B18" s="6" t="s">
        <v>2775</v>
      </c>
      <c r="C18" s="6" t="s">
        <v>2692</v>
      </c>
      <c r="D18" s="6">
        <v>8400</v>
      </c>
      <c r="E18" s="6">
        <v>621</v>
      </c>
      <c r="F18" s="6">
        <v>10897</v>
      </c>
      <c r="G18" s="6">
        <v>129.72999999999999</v>
      </c>
      <c r="H18" s="6">
        <v>96.29</v>
      </c>
      <c r="I18" s="6">
        <v>-2497</v>
      </c>
      <c r="J18" s="104" t="s">
        <v>2719</v>
      </c>
      <c r="K18" s="37">
        <f t="shared" si="0"/>
        <v>130</v>
      </c>
      <c r="L18" s="37">
        <f t="shared" si="1"/>
        <v>96</v>
      </c>
    </row>
    <row r="19" spans="1:12">
      <c r="A19" s="6" t="s">
        <v>2376</v>
      </c>
      <c r="B19" s="6" t="s">
        <v>2775</v>
      </c>
      <c r="C19" s="6" t="s">
        <v>2692</v>
      </c>
      <c r="D19" s="6">
        <v>8400</v>
      </c>
      <c r="E19" s="6">
        <v>598</v>
      </c>
      <c r="F19" s="6">
        <v>7979</v>
      </c>
      <c r="G19" s="6">
        <v>94.99</v>
      </c>
      <c r="H19" s="6">
        <v>98.71</v>
      </c>
      <c r="I19" s="6">
        <v>421</v>
      </c>
      <c r="J19" s="104" t="s">
        <v>2717</v>
      </c>
      <c r="K19" s="37">
        <f t="shared" si="0"/>
        <v>95</v>
      </c>
      <c r="L19" s="37">
        <f t="shared" si="1"/>
        <v>99</v>
      </c>
    </row>
    <row r="20" spans="1:12">
      <c r="A20" s="6" t="s">
        <v>2377</v>
      </c>
      <c r="B20" s="6" t="s">
        <v>2775</v>
      </c>
      <c r="C20" s="6" t="s">
        <v>2692</v>
      </c>
      <c r="D20" s="6">
        <v>8400</v>
      </c>
      <c r="E20" s="6">
        <v>752</v>
      </c>
      <c r="F20" s="6">
        <v>11971</v>
      </c>
      <c r="G20" s="6">
        <v>142.51</v>
      </c>
      <c r="H20" s="6">
        <v>99.1</v>
      </c>
      <c r="I20" s="6">
        <v>-3571</v>
      </c>
      <c r="J20" s="104" t="s">
        <v>2720</v>
      </c>
      <c r="K20" s="37">
        <f t="shared" si="0"/>
        <v>143</v>
      </c>
      <c r="L20" s="37">
        <f t="shared" si="1"/>
        <v>99</v>
      </c>
    </row>
    <row r="21" spans="1:12">
      <c r="A21" s="6" t="s">
        <v>2378</v>
      </c>
      <c r="B21" s="6" t="s">
        <v>2776</v>
      </c>
      <c r="C21" s="6" t="s">
        <v>2692</v>
      </c>
      <c r="D21" s="6">
        <v>1646</v>
      </c>
      <c r="E21" s="6">
        <v>1771</v>
      </c>
      <c r="F21" s="6">
        <v>1017</v>
      </c>
      <c r="G21" s="6">
        <v>61.79</v>
      </c>
      <c r="H21" s="6">
        <v>97.79</v>
      </c>
      <c r="I21" s="6">
        <v>629</v>
      </c>
      <c r="J21" s="104" t="s">
        <v>2784</v>
      </c>
      <c r="K21" s="37">
        <f t="shared" si="0"/>
        <v>62</v>
      </c>
      <c r="L21" s="37">
        <f t="shared" si="1"/>
        <v>98</v>
      </c>
    </row>
    <row r="22" spans="1:12">
      <c r="A22" s="6" t="s">
        <v>2369</v>
      </c>
      <c r="B22" s="6" t="s">
        <v>2776</v>
      </c>
      <c r="C22" s="6" t="s">
        <v>2692</v>
      </c>
      <c r="D22" s="6">
        <v>1545</v>
      </c>
      <c r="E22" s="6">
        <v>850</v>
      </c>
      <c r="F22" s="6">
        <v>1521</v>
      </c>
      <c r="G22" s="6">
        <v>98.45</v>
      </c>
      <c r="H22" s="6"/>
      <c r="I22" s="6">
        <v>24</v>
      </c>
      <c r="J22" s="104" t="s">
        <v>2714</v>
      </c>
      <c r="K22" s="37">
        <f t="shared" si="0"/>
        <v>98</v>
      </c>
      <c r="L22" s="37"/>
    </row>
    <row r="23" spans="1:12">
      <c r="A23" s="6" t="s">
        <v>2238</v>
      </c>
      <c r="B23" s="6" t="s">
        <v>2775</v>
      </c>
      <c r="C23" s="6" t="s">
        <v>2692</v>
      </c>
      <c r="D23" s="6">
        <v>8400</v>
      </c>
      <c r="E23" s="6">
        <v>584</v>
      </c>
      <c r="F23" s="6">
        <v>8588</v>
      </c>
      <c r="G23" s="6">
        <v>102.24</v>
      </c>
      <c r="H23" s="6">
        <v>98.26</v>
      </c>
      <c r="I23" s="6">
        <v>-188</v>
      </c>
      <c r="J23" s="104" t="s">
        <v>2712</v>
      </c>
      <c r="K23" s="37">
        <f t="shared" si="0"/>
        <v>102</v>
      </c>
      <c r="L23" s="37">
        <f t="shared" si="1"/>
        <v>98</v>
      </c>
    </row>
    <row r="24" spans="1:12">
      <c r="A24" s="6" t="s">
        <v>2379</v>
      </c>
      <c r="B24" s="6" t="s">
        <v>2800</v>
      </c>
      <c r="C24" s="6" t="s">
        <v>2692</v>
      </c>
      <c r="D24" s="6">
        <v>2779</v>
      </c>
      <c r="E24" s="6">
        <v>2112</v>
      </c>
      <c r="F24" s="6">
        <v>2348</v>
      </c>
      <c r="G24" s="6">
        <v>84.49</v>
      </c>
      <c r="H24" s="6">
        <v>98.18</v>
      </c>
      <c r="I24" s="6">
        <v>431</v>
      </c>
      <c r="J24" s="104" t="s">
        <v>2704</v>
      </c>
      <c r="K24" s="37">
        <f t="shared" si="0"/>
        <v>84</v>
      </c>
      <c r="L24" s="37">
        <f t="shared" si="1"/>
        <v>98</v>
      </c>
    </row>
  </sheetData>
  <hyperlinks>
    <hyperlink ref="J2" r:id="rId1" xr:uid="{FB39EB04-1816-45F4-A595-8383C1279B51}"/>
    <hyperlink ref="J3" r:id="rId2" xr:uid="{00DE9F02-8304-4FB3-8064-E74CDBC4D0D8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9AF2E-4BBE-4F02-9B56-1128FA450FFF}">
  <dimension ref="A1:L8"/>
  <sheetViews>
    <sheetView workbookViewId="0">
      <selection activeCell="B1" sqref="B1"/>
    </sheetView>
  </sheetViews>
  <sheetFormatPr defaultRowHeight="14.4"/>
  <cols>
    <col min="2" max="2" width="12.5546875" customWidth="1"/>
    <col min="10" max="10" width="23" customWidth="1"/>
  </cols>
  <sheetData>
    <row r="1" spans="1:12">
      <c r="A1" s="6" t="s">
        <v>1</v>
      </c>
      <c r="B1" s="6" t="s">
        <v>2723</v>
      </c>
      <c r="C1" s="6" t="s">
        <v>2724</v>
      </c>
      <c r="D1" s="6" t="s">
        <v>2727</v>
      </c>
      <c r="E1" s="6" t="s">
        <v>2791</v>
      </c>
      <c r="F1" s="6" t="s">
        <v>2383</v>
      </c>
      <c r="G1" s="6" t="s">
        <v>2792</v>
      </c>
      <c r="H1" s="6" t="s">
        <v>2793</v>
      </c>
      <c r="I1" s="6" t="s">
        <v>2683</v>
      </c>
      <c r="J1" s="6" t="s">
        <v>3458</v>
      </c>
      <c r="K1" s="6" t="s">
        <v>2808</v>
      </c>
      <c r="L1" s="6" t="s">
        <v>3549</v>
      </c>
    </row>
    <row r="2" spans="1:12">
      <c r="A2" s="6" t="s">
        <v>2364</v>
      </c>
      <c r="B2" s="6" t="s">
        <v>2775</v>
      </c>
      <c r="C2" s="6" t="s">
        <v>2690</v>
      </c>
      <c r="D2" s="6">
        <v>786</v>
      </c>
      <c r="E2" s="6">
        <v>64</v>
      </c>
      <c r="F2" s="6">
        <v>825</v>
      </c>
      <c r="G2" s="6">
        <v>104.96</v>
      </c>
      <c r="H2" s="6">
        <v>96.17</v>
      </c>
      <c r="I2" s="6">
        <v>-39</v>
      </c>
      <c r="J2" s="103" t="s">
        <v>2708</v>
      </c>
      <c r="K2" s="6">
        <f>ROUND(G2,0)</f>
        <v>105</v>
      </c>
      <c r="L2" s="6">
        <f>ROUND(H2,0)</f>
        <v>96</v>
      </c>
    </row>
    <row r="3" spans="1:12">
      <c r="A3" s="6" t="s">
        <v>111</v>
      </c>
      <c r="B3" s="6" t="s">
        <v>2775</v>
      </c>
      <c r="C3" s="6" t="s">
        <v>2690</v>
      </c>
      <c r="D3" s="6">
        <v>786</v>
      </c>
      <c r="E3" s="6">
        <v>56</v>
      </c>
      <c r="F3" s="6">
        <v>643</v>
      </c>
      <c r="G3" s="6">
        <v>81.81</v>
      </c>
      <c r="H3" s="6">
        <v>91.51</v>
      </c>
      <c r="I3" s="6">
        <v>143</v>
      </c>
      <c r="J3" s="103" t="s">
        <v>2713</v>
      </c>
      <c r="K3" s="6">
        <f t="shared" ref="K3:K8" si="0">ROUND(G3,0)</f>
        <v>82</v>
      </c>
      <c r="L3" s="6">
        <f t="shared" ref="L3:L8" si="1">ROUND(H3,0)</f>
        <v>92</v>
      </c>
    </row>
    <row r="4" spans="1:12">
      <c r="A4" s="6" t="s">
        <v>130</v>
      </c>
      <c r="B4" s="6" t="s">
        <v>2775</v>
      </c>
      <c r="C4" s="6" t="s">
        <v>2690</v>
      </c>
      <c r="D4" s="6">
        <v>786</v>
      </c>
      <c r="E4" s="6">
        <v>48</v>
      </c>
      <c r="F4" s="6">
        <v>625</v>
      </c>
      <c r="G4" s="6">
        <v>79.52</v>
      </c>
      <c r="H4" s="6">
        <v>92.33</v>
      </c>
      <c r="I4" s="6">
        <v>161</v>
      </c>
      <c r="J4" s="103" t="s">
        <v>2700</v>
      </c>
      <c r="K4" s="6">
        <f t="shared" si="0"/>
        <v>80</v>
      </c>
      <c r="L4" s="6">
        <f t="shared" si="1"/>
        <v>92</v>
      </c>
    </row>
    <row r="5" spans="1:12">
      <c r="A5" s="6" t="s">
        <v>2367</v>
      </c>
      <c r="B5" s="6" t="s">
        <v>2775</v>
      </c>
      <c r="C5" s="6" t="s">
        <v>2690</v>
      </c>
      <c r="D5" s="6">
        <v>786</v>
      </c>
      <c r="E5" s="6">
        <v>56</v>
      </c>
      <c r="F5" s="6">
        <v>1030</v>
      </c>
      <c r="G5" s="6">
        <v>131.04</v>
      </c>
      <c r="H5" s="6">
        <v>96.59</v>
      </c>
      <c r="I5" s="6">
        <v>-244</v>
      </c>
      <c r="J5" s="103" t="s">
        <v>2718</v>
      </c>
      <c r="K5" s="6">
        <f t="shared" si="0"/>
        <v>131</v>
      </c>
      <c r="L5" s="6">
        <f t="shared" si="1"/>
        <v>97</v>
      </c>
    </row>
    <row r="6" spans="1:12">
      <c r="A6" s="6" t="s">
        <v>2368</v>
      </c>
      <c r="B6" s="6" t="s">
        <v>2775</v>
      </c>
      <c r="C6" s="6" t="s">
        <v>2690</v>
      </c>
      <c r="D6" s="6">
        <v>786</v>
      </c>
      <c r="E6" s="6">
        <v>66</v>
      </c>
      <c r="F6" s="6">
        <v>885</v>
      </c>
      <c r="G6" s="6">
        <v>112.6</v>
      </c>
      <c r="H6" s="6">
        <v>97.37</v>
      </c>
      <c r="I6" s="6">
        <v>-99</v>
      </c>
      <c r="J6" s="103" t="s">
        <v>2705</v>
      </c>
      <c r="K6" s="6">
        <f t="shared" si="0"/>
        <v>113</v>
      </c>
      <c r="L6" s="6">
        <f t="shared" si="1"/>
        <v>97</v>
      </c>
    </row>
    <row r="7" spans="1:12">
      <c r="A7" s="6" t="s">
        <v>2171</v>
      </c>
      <c r="B7" s="6" t="s">
        <v>2775</v>
      </c>
      <c r="C7" s="6" t="s">
        <v>2690</v>
      </c>
      <c r="D7" s="6">
        <v>786</v>
      </c>
      <c r="E7" s="6">
        <v>58</v>
      </c>
      <c r="F7" s="6">
        <v>739</v>
      </c>
      <c r="G7" s="6">
        <v>94.02</v>
      </c>
      <c r="H7" s="6">
        <v>92.58</v>
      </c>
      <c r="I7" s="6">
        <v>47</v>
      </c>
      <c r="J7" s="103" t="s">
        <v>2707</v>
      </c>
      <c r="K7" s="6">
        <f t="shared" si="0"/>
        <v>94</v>
      </c>
      <c r="L7" s="6">
        <f t="shared" si="1"/>
        <v>93</v>
      </c>
    </row>
    <row r="8" spans="1:12">
      <c r="A8" s="6" t="s">
        <v>2788</v>
      </c>
      <c r="B8" s="6" t="s">
        <v>2775</v>
      </c>
      <c r="C8" s="6" t="s">
        <v>2690</v>
      </c>
      <c r="D8" s="6">
        <v>262</v>
      </c>
      <c r="E8" s="6">
        <v>3</v>
      </c>
      <c r="F8" s="6">
        <v>59</v>
      </c>
      <c r="G8" s="6">
        <v>22.52</v>
      </c>
      <c r="H8" s="6">
        <v>93.65</v>
      </c>
      <c r="I8" s="6">
        <v>203</v>
      </c>
      <c r="J8" s="103" t="s">
        <v>2789</v>
      </c>
      <c r="K8" s="6">
        <f t="shared" si="0"/>
        <v>23</v>
      </c>
      <c r="L8" s="6">
        <f t="shared" si="1"/>
        <v>94</v>
      </c>
    </row>
  </sheetData>
  <hyperlinks>
    <hyperlink ref="J2" r:id="rId1" xr:uid="{4EF8A958-81AB-4F7E-991F-7AC0475C72B6}"/>
    <hyperlink ref="J3" r:id="rId2" xr:uid="{B5306600-E8DC-4C52-94A2-633A3BD98776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5BA0A-1EFD-4241-BEE4-DB04DFFFA705}">
  <dimension ref="A1:U40"/>
  <sheetViews>
    <sheetView topLeftCell="A16" workbookViewId="0">
      <selection activeCell="A32" sqref="A32:J40"/>
    </sheetView>
  </sheetViews>
  <sheetFormatPr defaultRowHeight="14.4"/>
  <cols>
    <col min="1" max="1" width="11.109375" bestFit="1" customWidth="1"/>
    <col min="2" max="2" width="12.5546875" bestFit="1" customWidth="1"/>
    <col min="3" max="3" width="4.5546875" bestFit="1" customWidth="1"/>
    <col min="4" max="4" width="6.44140625" bestFit="1" customWidth="1"/>
    <col min="5" max="5" width="5.6640625" bestFit="1" customWidth="1"/>
    <col min="6" max="6" width="15.44140625" bestFit="1" customWidth="1"/>
    <col min="7" max="7" width="11" bestFit="1" customWidth="1"/>
    <col min="8" max="8" width="10.88671875" bestFit="1" customWidth="1"/>
    <col min="11" max="11" width="17.5546875" bestFit="1" customWidth="1"/>
    <col min="12" max="12" width="10.6640625" customWidth="1"/>
    <col min="13" max="13" width="12.5546875" bestFit="1" customWidth="1"/>
  </cols>
  <sheetData>
    <row r="1" spans="1:21">
      <c r="A1" t="s">
        <v>1</v>
      </c>
      <c r="B1" t="s">
        <v>2723</v>
      </c>
      <c r="C1" t="s">
        <v>2724</v>
      </c>
      <c r="D1" t="s">
        <v>2727</v>
      </c>
      <c r="E1" t="s">
        <v>6</v>
      </c>
      <c r="F1" t="s">
        <v>2726</v>
      </c>
      <c r="G1" t="s">
        <v>2728</v>
      </c>
      <c r="H1" t="s">
        <v>2786</v>
      </c>
      <c r="K1" t="s">
        <v>2806</v>
      </c>
      <c r="L1" t="s">
        <v>2805</v>
      </c>
      <c r="M1" t="s">
        <v>2723</v>
      </c>
      <c r="N1" t="s">
        <v>2768</v>
      </c>
      <c r="O1" t="s">
        <v>2769</v>
      </c>
      <c r="P1" t="s">
        <v>2770</v>
      </c>
      <c r="Q1" t="s">
        <v>2771</v>
      </c>
      <c r="R1" t="s">
        <v>2728</v>
      </c>
      <c r="S1" t="s">
        <v>2772</v>
      </c>
      <c r="T1" t="s">
        <v>2793</v>
      </c>
      <c r="U1" t="s">
        <v>3374</v>
      </c>
    </row>
    <row r="2" spans="1:21">
      <c r="A2" t="s">
        <v>2362</v>
      </c>
      <c r="B2" t="s">
        <v>2775</v>
      </c>
      <c r="C2" t="s">
        <v>2690</v>
      </c>
      <c r="D2">
        <v>2620</v>
      </c>
      <c r="E2">
        <v>223</v>
      </c>
      <c r="F2">
        <v>2657</v>
      </c>
      <c r="G2">
        <v>101.41</v>
      </c>
      <c r="H2" s="1">
        <v>0.85741898148148143</v>
      </c>
      <c r="K2" t="s">
        <v>2393</v>
      </c>
      <c r="L2" t="s">
        <v>2362</v>
      </c>
      <c r="M2" t="s">
        <v>2775</v>
      </c>
      <c r="N2" t="s">
        <v>2690</v>
      </c>
      <c r="O2">
        <v>2620</v>
      </c>
      <c r="P2">
        <v>223</v>
      </c>
      <c r="Q2">
        <v>2657</v>
      </c>
      <c r="R2">
        <v>101.41</v>
      </c>
      <c r="S2" s="1">
        <v>0.85741898148148143</v>
      </c>
      <c r="T2">
        <v>98.47</v>
      </c>
    </row>
    <row r="3" spans="1:21">
      <c r="A3" t="s">
        <v>2369</v>
      </c>
      <c r="B3" t="s">
        <v>2776</v>
      </c>
      <c r="C3" t="s">
        <v>2690</v>
      </c>
      <c r="D3">
        <v>1627</v>
      </c>
      <c r="E3">
        <v>1427</v>
      </c>
      <c r="F3">
        <v>1697</v>
      </c>
      <c r="G3">
        <v>104.3</v>
      </c>
      <c r="H3" s="10">
        <v>1.1754282407407406</v>
      </c>
      <c r="K3" t="s">
        <v>2393</v>
      </c>
      <c r="L3" t="s">
        <v>2369</v>
      </c>
      <c r="M3" t="s">
        <v>2776</v>
      </c>
      <c r="N3" t="s">
        <v>2690</v>
      </c>
      <c r="O3">
        <v>1627</v>
      </c>
      <c r="P3">
        <v>1427</v>
      </c>
      <c r="Q3">
        <v>1697</v>
      </c>
      <c r="R3">
        <v>104.3</v>
      </c>
      <c r="S3" s="10">
        <v>1.1754282407407406</v>
      </c>
      <c r="T3">
        <v>96.47</v>
      </c>
    </row>
    <row r="4" spans="1:21">
      <c r="A4" t="s">
        <v>2238</v>
      </c>
      <c r="B4" t="s">
        <v>2804</v>
      </c>
      <c r="C4" t="s">
        <v>2690</v>
      </c>
      <c r="D4">
        <v>524</v>
      </c>
      <c r="E4">
        <v>7</v>
      </c>
      <c r="F4">
        <v>166</v>
      </c>
      <c r="G4">
        <v>31.68</v>
      </c>
      <c r="H4" s="1">
        <v>0.12164351851851851</v>
      </c>
      <c r="K4" t="s">
        <v>2393</v>
      </c>
      <c r="L4" t="s">
        <v>2238</v>
      </c>
      <c r="M4" t="s">
        <v>2804</v>
      </c>
      <c r="N4" t="s">
        <v>2690</v>
      </c>
      <c r="O4">
        <v>524</v>
      </c>
      <c r="P4">
        <v>7</v>
      </c>
      <c r="Q4">
        <v>166</v>
      </c>
      <c r="R4">
        <v>31.68</v>
      </c>
      <c r="S4" s="1">
        <v>0.12164351851851851</v>
      </c>
      <c r="T4">
        <v>99.4</v>
      </c>
    </row>
    <row r="5" spans="1:21">
      <c r="A5" t="s">
        <v>2363</v>
      </c>
      <c r="B5" t="s">
        <v>2775</v>
      </c>
      <c r="C5" t="s">
        <v>2690</v>
      </c>
      <c r="D5">
        <v>2620</v>
      </c>
      <c r="E5">
        <v>190</v>
      </c>
      <c r="F5">
        <v>2728</v>
      </c>
      <c r="G5">
        <v>104.12</v>
      </c>
      <c r="H5" s="1">
        <v>0.83665509259259263</v>
      </c>
      <c r="K5" t="s">
        <v>2393</v>
      </c>
      <c r="L5" t="s">
        <v>2363</v>
      </c>
      <c r="M5" t="s">
        <v>2775</v>
      </c>
      <c r="N5" t="s">
        <v>2690</v>
      </c>
      <c r="O5">
        <v>2620</v>
      </c>
      <c r="P5">
        <v>190</v>
      </c>
      <c r="Q5">
        <v>2728</v>
      </c>
      <c r="R5">
        <v>104.12</v>
      </c>
      <c r="S5" s="1">
        <v>0.83665509259259263</v>
      </c>
      <c r="T5">
        <v>98.79</v>
      </c>
    </row>
    <row r="6" spans="1:21">
      <c r="A6" t="s">
        <v>473</v>
      </c>
      <c r="B6" t="s">
        <v>2775</v>
      </c>
      <c r="C6" t="s">
        <v>2690</v>
      </c>
      <c r="D6">
        <v>2620</v>
      </c>
      <c r="E6">
        <v>191</v>
      </c>
      <c r="F6">
        <v>2695</v>
      </c>
      <c r="G6">
        <v>102.86</v>
      </c>
      <c r="H6" s="10">
        <v>1.0763657407407408</v>
      </c>
      <c r="K6" t="s">
        <v>2393</v>
      </c>
      <c r="L6" t="s">
        <v>473</v>
      </c>
      <c r="M6" t="s">
        <v>2775</v>
      </c>
      <c r="N6" t="s">
        <v>2690</v>
      </c>
      <c r="O6">
        <v>2620</v>
      </c>
      <c r="P6">
        <v>191</v>
      </c>
      <c r="Q6">
        <v>2695</v>
      </c>
      <c r="R6">
        <v>102.86</v>
      </c>
      <c r="S6" s="10">
        <v>1.0763657407407408</v>
      </c>
      <c r="T6">
        <v>98.96</v>
      </c>
    </row>
    <row r="7" spans="1:21">
      <c r="A7" t="s">
        <v>2371</v>
      </c>
      <c r="B7" t="s">
        <v>2776</v>
      </c>
      <c r="C7" t="s">
        <v>2690</v>
      </c>
      <c r="D7">
        <v>1280</v>
      </c>
      <c r="E7">
        <v>1210</v>
      </c>
      <c r="F7">
        <v>1132</v>
      </c>
      <c r="G7">
        <v>88.44</v>
      </c>
      <c r="H7" s="1">
        <v>0.51068287037037041</v>
      </c>
      <c r="K7" t="s">
        <v>2393</v>
      </c>
      <c r="L7" t="s">
        <v>2371</v>
      </c>
      <c r="M7" t="s">
        <v>2776</v>
      </c>
      <c r="N7" t="s">
        <v>2690</v>
      </c>
      <c r="O7">
        <v>1280</v>
      </c>
      <c r="P7">
        <v>1210</v>
      </c>
      <c r="Q7">
        <v>1132</v>
      </c>
      <c r="R7">
        <v>88.44</v>
      </c>
      <c r="S7" s="1">
        <v>0.51068287037037041</v>
      </c>
      <c r="T7">
        <v>95.25</v>
      </c>
    </row>
    <row r="8" spans="1:21">
      <c r="A8" t="s">
        <v>2373</v>
      </c>
      <c r="B8" t="s">
        <v>2776</v>
      </c>
      <c r="C8" t="s">
        <v>2690</v>
      </c>
      <c r="D8">
        <v>1600</v>
      </c>
      <c r="E8">
        <v>1204</v>
      </c>
      <c r="F8">
        <v>1585</v>
      </c>
      <c r="G8">
        <v>99.06</v>
      </c>
      <c r="H8" s="10">
        <v>1.6734722222222222</v>
      </c>
      <c r="K8" t="s">
        <v>2393</v>
      </c>
      <c r="L8" t="s">
        <v>2373</v>
      </c>
      <c r="M8" t="s">
        <v>2776</v>
      </c>
      <c r="N8" t="s">
        <v>2690</v>
      </c>
      <c r="O8">
        <v>1600</v>
      </c>
      <c r="P8">
        <v>1204</v>
      </c>
      <c r="Q8">
        <v>1585</v>
      </c>
      <c r="R8">
        <v>99.06</v>
      </c>
      <c r="S8" s="10">
        <v>1.6734722222222222</v>
      </c>
      <c r="T8">
        <v>98.22</v>
      </c>
    </row>
    <row r="9" spans="1:21">
      <c r="A9" t="s">
        <v>2372</v>
      </c>
      <c r="B9" t="s">
        <v>2776</v>
      </c>
      <c r="C9" t="s">
        <v>2690</v>
      </c>
      <c r="D9">
        <v>1600</v>
      </c>
      <c r="E9">
        <v>1236</v>
      </c>
      <c r="F9">
        <v>1660</v>
      </c>
      <c r="G9">
        <v>103.75</v>
      </c>
      <c r="H9" s="10">
        <v>1.5396875000000001</v>
      </c>
      <c r="K9" t="s">
        <v>2393</v>
      </c>
      <c r="L9" t="s">
        <v>2372</v>
      </c>
      <c r="M9" t="s">
        <v>2776</v>
      </c>
      <c r="N9" t="s">
        <v>2690</v>
      </c>
      <c r="O9">
        <v>1600</v>
      </c>
      <c r="P9">
        <v>1236</v>
      </c>
      <c r="Q9">
        <v>1660</v>
      </c>
      <c r="R9">
        <v>103.75</v>
      </c>
      <c r="S9" s="10">
        <v>1.5396875000000001</v>
      </c>
      <c r="T9">
        <v>97.69</v>
      </c>
    </row>
    <row r="10" spans="1:21">
      <c r="A10" t="s">
        <v>2374</v>
      </c>
      <c r="B10" t="s">
        <v>2776</v>
      </c>
      <c r="C10" t="s">
        <v>2690</v>
      </c>
      <c r="D10">
        <v>1280</v>
      </c>
      <c r="E10">
        <v>841</v>
      </c>
      <c r="F10">
        <v>1284</v>
      </c>
      <c r="G10">
        <v>100.31</v>
      </c>
      <c r="H10" s="10">
        <v>1.1646296296296297</v>
      </c>
      <c r="K10" t="s">
        <v>2393</v>
      </c>
      <c r="L10" t="s">
        <v>2374</v>
      </c>
      <c r="M10" t="s">
        <v>2776</v>
      </c>
      <c r="N10" t="s">
        <v>2690</v>
      </c>
      <c r="O10">
        <v>1280</v>
      </c>
      <c r="P10">
        <v>841</v>
      </c>
      <c r="Q10">
        <v>1284</v>
      </c>
      <c r="R10">
        <v>100.31</v>
      </c>
      <c r="S10" s="10">
        <v>1.1646296296296297</v>
      </c>
      <c r="T10">
        <v>97.96</v>
      </c>
    </row>
    <row r="11" spans="1:21">
      <c r="A11" t="s">
        <v>2379</v>
      </c>
      <c r="B11" t="s">
        <v>2776</v>
      </c>
      <c r="C11" t="s">
        <v>2690</v>
      </c>
      <c r="D11">
        <v>80</v>
      </c>
      <c r="E11">
        <v>212</v>
      </c>
      <c r="F11">
        <v>59</v>
      </c>
      <c r="G11">
        <v>73.75</v>
      </c>
      <c r="H11" s="1">
        <v>5.5879629629629633E-2</v>
      </c>
      <c r="K11" t="s">
        <v>2393</v>
      </c>
      <c r="L11" t="s">
        <v>2379</v>
      </c>
      <c r="M11" t="s">
        <v>2776</v>
      </c>
      <c r="N11" t="s">
        <v>2690</v>
      </c>
      <c r="O11">
        <v>80</v>
      </c>
      <c r="P11">
        <v>212</v>
      </c>
      <c r="Q11">
        <v>59</v>
      </c>
      <c r="R11">
        <v>73.75</v>
      </c>
      <c r="S11" s="1">
        <v>5.5879629629629633E-2</v>
      </c>
      <c r="T11">
        <v>100</v>
      </c>
    </row>
    <row r="12" spans="1:21">
      <c r="A12" t="s">
        <v>2380</v>
      </c>
      <c r="B12" t="s">
        <v>2775</v>
      </c>
      <c r="C12" t="s">
        <v>2690</v>
      </c>
      <c r="D12">
        <v>524</v>
      </c>
      <c r="E12">
        <v>24</v>
      </c>
      <c r="F12">
        <v>214</v>
      </c>
      <c r="G12">
        <v>40.840000000000003</v>
      </c>
      <c r="H12" s="1">
        <v>0.22162037037037038</v>
      </c>
      <c r="K12" t="s">
        <v>2393</v>
      </c>
      <c r="L12" t="s">
        <v>2380</v>
      </c>
      <c r="M12" t="s">
        <v>2775</v>
      </c>
      <c r="N12" t="s">
        <v>2690</v>
      </c>
      <c r="O12">
        <v>524</v>
      </c>
      <c r="P12">
        <v>24</v>
      </c>
      <c r="Q12">
        <v>214</v>
      </c>
      <c r="R12">
        <v>40.840000000000003</v>
      </c>
      <c r="S12" s="1">
        <v>0.22162037037037038</v>
      </c>
      <c r="T12">
        <v>92.21</v>
      </c>
    </row>
    <row r="13" spans="1:21">
      <c r="A13" t="s">
        <v>2375</v>
      </c>
      <c r="B13" t="s">
        <v>2775</v>
      </c>
      <c r="C13" t="s">
        <v>2690</v>
      </c>
      <c r="D13">
        <v>524</v>
      </c>
      <c r="E13">
        <v>83</v>
      </c>
      <c r="F13">
        <v>508</v>
      </c>
      <c r="G13">
        <v>96.95</v>
      </c>
      <c r="H13" s="1">
        <v>0.39223379629629629</v>
      </c>
      <c r="K13" t="s">
        <v>2393</v>
      </c>
      <c r="L13" t="s">
        <v>2375</v>
      </c>
      <c r="M13" t="s">
        <v>2775</v>
      </c>
      <c r="N13" t="s">
        <v>2690</v>
      </c>
      <c r="O13">
        <v>524</v>
      </c>
      <c r="P13">
        <v>83</v>
      </c>
      <c r="Q13">
        <v>508</v>
      </c>
      <c r="R13">
        <v>96.95</v>
      </c>
      <c r="S13" s="1">
        <v>0.39223379629629629</v>
      </c>
      <c r="T13">
        <v>97.37</v>
      </c>
    </row>
    <row r="14" spans="1:21">
      <c r="A14" t="s">
        <v>2370</v>
      </c>
      <c r="B14" t="s">
        <v>2775</v>
      </c>
      <c r="C14" t="s">
        <v>2690</v>
      </c>
      <c r="D14">
        <v>524</v>
      </c>
      <c r="E14">
        <v>20</v>
      </c>
      <c r="F14">
        <v>252</v>
      </c>
      <c r="G14">
        <v>48.09</v>
      </c>
      <c r="H14" s="1">
        <v>0.30891203703703701</v>
      </c>
      <c r="K14" t="s">
        <v>2393</v>
      </c>
      <c r="L14" t="s">
        <v>2370</v>
      </c>
      <c r="M14" t="s">
        <v>2775</v>
      </c>
      <c r="N14" t="s">
        <v>2690</v>
      </c>
      <c r="O14">
        <v>524</v>
      </c>
      <c r="P14">
        <v>20</v>
      </c>
      <c r="Q14">
        <v>252</v>
      </c>
      <c r="R14">
        <v>48.09</v>
      </c>
      <c r="S14" s="1">
        <v>0.30891203703703701</v>
      </c>
      <c r="T14">
        <v>100</v>
      </c>
    </row>
    <row r="15" spans="1:21">
      <c r="A15" t="s">
        <v>2376</v>
      </c>
      <c r="B15" t="s">
        <v>2775</v>
      </c>
      <c r="C15" t="s">
        <v>2690</v>
      </c>
      <c r="D15">
        <v>524</v>
      </c>
      <c r="E15">
        <v>16</v>
      </c>
      <c r="F15">
        <v>212</v>
      </c>
      <c r="G15">
        <v>40.46</v>
      </c>
      <c r="H15" s="1">
        <v>0.11527777777777777</v>
      </c>
      <c r="K15" t="s">
        <v>2393</v>
      </c>
      <c r="L15" t="s">
        <v>2376</v>
      </c>
      <c r="M15" t="s">
        <v>2775</v>
      </c>
      <c r="N15" t="s">
        <v>2690</v>
      </c>
      <c r="O15">
        <v>524</v>
      </c>
      <c r="P15">
        <v>16</v>
      </c>
      <c r="Q15">
        <v>212</v>
      </c>
      <c r="R15">
        <v>40.46</v>
      </c>
      <c r="S15" s="1">
        <v>0.11527777777777777</v>
      </c>
      <c r="T15">
        <v>97.73</v>
      </c>
    </row>
    <row r="16" spans="1:21">
      <c r="A16" t="s">
        <v>2377</v>
      </c>
      <c r="B16" t="s">
        <v>2775</v>
      </c>
      <c r="C16" t="s">
        <v>2690</v>
      </c>
      <c r="D16">
        <v>524</v>
      </c>
      <c r="E16">
        <v>28</v>
      </c>
      <c r="F16">
        <v>295</v>
      </c>
      <c r="G16">
        <v>56.3</v>
      </c>
      <c r="H16" s="1">
        <v>0.19153935185185186</v>
      </c>
      <c r="K16" t="s">
        <v>2393</v>
      </c>
      <c r="L16" t="s">
        <v>2377</v>
      </c>
      <c r="M16" t="s">
        <v>2775</v>
      </c>
      <c r="N16" t="s">
        <v>2690</v>
      </c>
      <c r="O16">
        <v>524</v>
      </c>
      <c r="P16">
        <v>28</v>
      </c>
      <c r="Q16">
        <v>295</v>
      </c>
      <c r="R16">
        <v>56.3</v>
      </c>
      <c r="S16" s="1">
        <v>0.19153935185185186</v>
      </c>
      <c r="T16">
        <v>94.01</v>
      </c>
    </row>
    <row r="17" spans="1:20">
      <c r="A17" t="s">
        <v>2378</v>
      </c>
      <c r="B17" t="s">
        <v>2776</v>
      </c>
      <c r="C17" t="s">
        <v>2690</v>
      </c>
      <c r="D17">
        <v>80</v>
      </c>
      <c r="E17">
        <v>36</v>
      </c>
      <c r="F17">
        <v>55</v>
      </c>
      <c r="G17">
        <v>68.75</v>
      </c>
      <c r="H17" s="1">
        <v>3.5173611111111107E-2</v>
      </c>
      <c r="K17" t="s">
        <v>2393</v>
      </c>
      <c r="L17" t="s">
        <v>2378</v>
      </c>
      <c r="M17" t="s">
        <v>2776</v>
      </c>
      <c r="N17" t="s">
        <v>2690</v>
      </c>
      <c r="O17">
        <v>80</v>
      </c>
      <c r="P17">
        <v>36</v>
      </c>
      <c r="Q17">
        <v>55</v>
      </c>
      <c r="R17">
        <v>68.75</v>
      </c>
      <c r="S17" s="1">
        <v>3.5173611111111107E-2</v>
      </c>
      <c r="T17">
        <v>98.04</v>
      </c>
    </row>
    <row r="19" spans="1:20">
      <c r="A19" t="s">
        <v>1</v>
      </c>
      <c r="B19" t="s">
        <v>2723</v>
      </c>
      <c r="C19" t="s">
        <v>2768</v>
      </c>
      <c r="D19" t="s">
        <v>2727</v>
      </c>
      <c r="E19" t="s">
        <v>2415</v>
      </c>
      <c r="F19" t="s">
        <v>2419</v>
      </c>
      <c r="G19" t="s">
        <v>2728</v>
      </c>
      <c r="H19" t="s">
        <v>2410</v>
      </c>
      <c r="I19" t="s">
        <v>3580</v>
      </c>
    </row>
    <row r="20" spans="1:20">
      <c r="A20" t="s">
        <v>2380</v>
      </c>
      <c r="B20" t="s">
        <v>2775</v>
      </c>
      <c r="C20" t="s">
        <v>2692</v>
      </c>
      <c r="D20">
        <v>9600</v>
      </c>
      <c r="E20">
        <v>1003</v>
      </c>
      <c r="F20">
        <v>13659</v>
      </c>
      <c r="G20">
        <v>142.28</v>
      </c>
      <c r="H20" s="10">
        <v>1.1321296296296295</v>
      </c>
      <c r="I20" s="34">
        <v>96.61</v>
      </c>
    </row>
    <row r="21" spans="1:20">
      <c r="A21" t="s">
        <v>2375</v>
      </c>
      <c r="B21" t="s">
        <v>2775</v>
      </c>
      <c r="C21" t="s">
        <v>2692</v>
      </c>
      <c r="D21">
        <v>9600</v>
      </c>
      <c r="E21">
        <v>905</v>
      </c>
      <c r="F21">
        <v>13384</v>
      </c>
      <c r="G21">
        <v>139.41999999999999</v>
      </c>
      <c r="H21" s="1">
        <v>0.93745370370370373</v>
      </c>
      <c r="I21" s="34"/>
    </row>
    <row r="22" spans="1:20">
      <c r="A22" t="s">
        <v>2370</v>
      </c>
      <c r="B22" t="s">
        <v>2775</v>
      </c>
      <c r="C22" t="s">
        <v>2692</v>
      </c>
      <c r="D22">
        <v>9600</v>
      </c>
      <c r="E22">
        <v>1202</v>
      </c>
      <c r="F22">
        <v>16333</v>
      </c>
      <c r="G22">
        <v>170.14</v>
      </c>
      <c r="H22" s="10">
        <v>1.0639930555555555</v>
      </c>
      <c r="I22" s="34"/>
    </row>
    <row r="23" spans="1:20">
      <c r="A23" t="s">
        <v>2780</v>
      </c>
      <c r="I23" s="34"/>
    </row>
    <row r="24" spans="1:20">
      <c r="A24" t="s">
        <v>2376</v>
      </c>
      <c r="B24" t="s">
        <v>2775</v>
      </c>
      <c r="C24" t="s">
        <v>2692</v>
      </c>
      <c r="D24">
        <v>4800</v>
      </c>
      <c r="E24">
        <v>638</v>
      </c>
      <c r="F24">
        <v>8329</v>
      </c>
      <c r="G24">
        <v>173.52</v>
      </c>
      <c r="H24" s="1">
        <v>0.43192129629629633</v>
      </c>
      <c r="I24" s="34">
        <v>96.04</v>
      </c>
    </row>
    <row r="25" spans="1:20">
      <c r="A25" t="s">
        <v>2377</v>
      </c>
      <c r="B25" t="s">
        <v>2775</v>
      </c>
      <c r="C25" t="s">
        <v>2692</v>
      </c>
      <c r="D25">
        <v>7200</v>
      </c>
      <c r="E25">
        <v>669</v>
      </c>
      <c r="F25">
        <v>8347</v>
      </c>
      <c r="G25">
        <v>115.93</v>
      </c>
      <c r="H25" s="1">
        <v>0.22447916666666667</v>
      </c>
      <c r="I25" s="34">
        <v>95.65</v>
      </c>
    </row>
    <row r="26" spans="1:20">
      <c r="A26" t="s">
        <v>2378</v>
      </c>
      <c r="B26" t="s">
        <v>2776</v>
      </c>
      <c r="C26" t="s">
        <v>2692</v>
      </c>
      <c r="D26">
        <v>3910</v>
      </c>
      <c r="E26">
        <v>2752</v>
      </c>
      <c r="F26">
        <v>3983</v>
      </c>
      <c r="G26">
        <v>101.87</v>
      </c>
      <c r="H26" s="1">
        <v>0.34258101851851852</v>
      </c>
      <c r="I26" s="34">
        <v>97.71</v>
      </c>
    </row>
    <row r="27" spans="1:20">
      <c r="A27" t="s">
        <v>2369</v>
      </c>
      <c r="I27" s="34"/>
    </row>
    <row r="28" spans="1:20">
      <c r="A28" t="s">
        <v>2238</v>
      </c>
      <c r="B28" t="s">
        <v>2775</v>
      </c>
      <c r="C28" t="s">
        <v>2692</v>
      </c>
      <c r="D28">
        <v>9600</v>
      </c>
      <c r="E28">
        <v>855</v>
      </c>
      <c r="F28">
        <v>10118</v>
      </c>
      <c r="G28">
        <v>105.4</v>
      </c>
      <c r="H28" s="1">
        <v>0.44843749999999999</v>
      </c>
      <c r="I28" s="34"/>
    </row>
    <row r="29" spans="1:20">
      <c r="A29" t="s">
        <v>2374</v>
      </c>
      <c r="I29" s="34"/>
    </row>
    <row r="30" spans="1:20">
      <c r="A30" t="s">
        <v>2379</v>
      </c>
      <c r="B30" t="s">
        <v>2800</v>
      </c>
      <c r="C30" t="s">
        <v>2692</v>
      </c>
      <c r="D30">
        <v>3910</v>
      </c>
      <c r="E30">
        <v>3305</v>
      </c>
      <c r="F30">
        <v>3720</v>
      </c>
      <c r="G30">
        <v>95.14</v>
      </c>
      <c r="H30" s="1">
        <v>0.41446759259259264</v>
      </c>
      <c r="I30" s="34">
        <v>97.65</v>
      </c>
    </row>
    <row r="32" spans="1:20">
      <c r="A32" t="s">
        <v>2806</v>
      </c>
      <c r="B32" t="s">
        <v>1</v>
      </c>
      <c r="C32" t="s">
        <v>2723</v>
      </c>
      <c r="D32" t="s">
        <v>2768</v>
      </c>
      <c r="E32" t="s">
        <v>2727</v>
      </c>
      <c r="F32" t="s">
        <v>2415</v>
      </c>
      <c r="G32" t="s">
        <v>2419</v>
      </c>
      <c r="H32" t="s">
        <v>2728</v>
      </c>
      <c r="I32" t="s">
        <v>2410</v>
      </c>
      <c r="J32" t="s">
        <v>3580</v>
      </c>
    </row>
    <row r="33" spans="1:10">
      <c r="A33" t="s">
        <v>2393</v>
      </c>
      <c r="B33" t="s">
        <v>2380</v>
      </c>
      <c r="C33" t="s">
        <v>2775</v>
      </c>
      <c r="D33" t="s">
        <v>2692</v>
      </c>
      <c r="E33">
        <v>9600</v>
      </c>
      <c r="F33">
        <v>1003</v>
      </c>
      <c r="G33">
        <v>13659</v>
      </c>
      <c r="H33">
        <v>142.28</v>
      </c>
      <c r="I33" s="10">
        <v>1.1321296296296295</v>
      </c>
      <c r="J33">
        <v>96.61</v>
      </c>
    </row>
    <row r="34" spans="1:10">
      <c r="A34" t="s">
        <v>2393</v>
      </c>
      <c r="B34" t="s">
        <v>2375</v>
      </c>
      <c r="C34" t="s">
        <v>2775</v>
      </c>
      <c r="D34" t="s">
        <v>2692</v>
      </c>
      <c r="E34">
        <v>9600</v>
      </c>
      <c r="F34">
        <v>905</v>
      </c>
      <c r="G34">
        <v>13384</v>
      </c>
      <c r="H34">
        <v>139.41999999999999</v>
      </c>
      <c r="I34" s="1">
        <v>0.93745370370370373</v>
      </c>
    </row>
    <row r="35" spans="1:10">
      <c r="A35" t="s">
        <v>2393</v>
      </c>
      <c r="B35" t="s">
        <v>2370</v>
      </c>
      <c r="C35" t="s">
        <v>2775</v>
      </c>
      <c r="D35" t="s">
        <v>2692</v>
      </c>
      <c r="E35">
        <v>9600</v>
      </c>
      <c r="F35">
        <v>1202</v>
      </c>
      <c r="G35">
        <v>16333</v>
      </c>
      <c r="H35">
        <v>170.14</v>
      </c>
      <c r="I35" s="10">
        <v>1.0639930555555555</v>
      </c>
    </row>
    <row r="36" spans="1:10">
      <c r="A36" t="s">
        <v>2393</v>
      </c>
      <c r="B36" t="s">
        <v>2376</v>
      </c>
      <c r="C36" t="s">
        <v>2775</v>
      </c>
      <c r="D36" t="s">
        <v>2692</v>
      </c>
      <c r="E36">
        <v>4800</v>
      </c>
      <c r="F36">
        <v>638</v>
      </c>
      <c r="G36">
        <v>8329</v>
      </c>
      <c r="H36">
        <v>173.52</v>
      </c>
      <c r="I36" s="1">
        <v>0.43192129629629633</v>
      </c>
      <c r="J36">
        <v>96.04</v>
      </c>
    </row>
    <row r="37" spans="1:10">
      <c r="A37" t="s">
        <v>2393</v>
      </c>
      <c r="B37" t="s">
        <v>2377</v>
      </c>
      <c r="C37" t="s">
        <v>2775</v>
      </c>
      <c r="D37" t="s">
        <v>2692</v>
      </c>
      <c r="E37">
        <v>7200</v>
      </c>
      <c r="F37">
        <v>669</v>
      </c>
      <c r="G37">
        <v>8347</v>
      </c>
      <c r="H37">
        <v>115.93</v>
      </c>
      <c r="I37" s="1">
        <v>0.22447916666666667</v>
      </c>
      <c r="J37">
        <v>95.65</v>
      </c>
    </row>
    <row r="38" spans="1:10">
      <c r="A38" t="s">
        <v>2393</v>
      </c>
      <c r="B38" t="s">
        <v>2378</v>
      </c>
      <c r="C38" t="s">
        <v>2776</v>
      </c>
      <c r="D38" t="s">
        <v>2692</v>
      </c>
      <c r="E38">
        <v>3910</v>
      </c>
      <c r="F38">
        <v>2752</v>
      </c>
      <c r="G38">
        <v>3983</v>
      </c>
      <c r="H38">
        <v>101.87</v>
      </c>
      <c r="I38" s="1">
        <v>0.34258101851851852</v>
      </c>
      <c r="J38">
        <v>97.71</v>
      </c>
    </row>
    <row r="39" spans="1:10">
      <c r="A39" t="s">
        <v>2393</v>
      </c>
      <c r="B39" t="s">
        <v>2238</v>
      </c>
      <c r="C39" t="s">
        <v>2775</v>
      </c>
      <c r="D39" t="s">
        <v>2692</v>
      </c>
      <c r="E39">
        <v>9600</v>
      </c>
      <c r="F39">
        <v>855</v>
      </c>
      <c r="G39">
        <v>10118</v>
      </c>
      <c r="H39">
        <v>105.4</v>
      </c>
      <c r="I39" s="1">
        <v>0.44843749999999999</v>
      </c>
    </row>
    <row r="40" spans="1:10">
      <c r="A40" t="s">
        <v>2393</v>
      </c>
      <c r="B40" t="s">
        <v>2379</v>
      </c>
      <c r="C40" t="s">
        <v>2800</v>
      </c>
      <c r="D40" t="s">
        <v>2692</v>
      </c>
      <c r="E40">
        <v>3910</v>
      </c>
      <c r="F40">
        <v>3305</v>
      </c>
      <c r="G40">
        <v>3720</v>
      </c>
      <c r="H40">
        <v>95.14</v>
      </c>
      <c r="I40" s="1">
        <v>0.41446759259259264</v>
      </c>
      <c r="J40">
        <v>97.65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559D0-54CA-4D0D-AAB2-A99B65C44309}">
  <dimension ref="A1:W8"/>
  <sheetViews>
    <sheetView workbookViewId="0">
      <selection activeCell="R7" sqref="R7"/>
    </sheetView>
  </sheetViews>
  <sheetFormatPr defaultRowHeight="14.4"/>
  <cols>
    <col min="9" max="9" width="14.5546875" bestFit="1" customWidth="1"/>
    <col min="23" max="23" width="14.5546875" bestFit="1" customWidth="1"/>
  </cols>
  <sheetData>
    <row r="1" spans="1:23">
      <c r="A1" t="s">
        <v>3555</v>
      </c>
      <c r="O1" t="s">
        <v>3555</v>
      </c>
    </row>
    <row r="2" spans="1:23">
      <c r="A2" t="s">
        <v>2767</v>
      </c>
      <c r="B2" t="s">
        <v>2723</v>
      </c>
      <c r="C2" t="s">
        <v>2768</v>
      </c>
      <c r="D2" t="s">
        <v>2769</v>
      </c>
      <c r="E2" t="s">
        <v>2770</v>
      </c>
      <c r="F2" t="s">
        <v>2771</v>
      </c>
      <c r="G2" t="s">
        <v>2728</v>
      </c>
      <c r="H2" t="s">
        <v>2772</v>
      </c>
      <c r="I2" t="s">
        <v>2773</v>
      </c>
      <c r="O2" t="s">
        <v>2767</v>
      </c>
      <c r="P2" t="s">
        <v>2723</v>
      </c>
      <c r="Q2" t="s">
        <v>2768</v>
      </c>
      <c r="R2" t="s">
        <v>2769</v>
      </c>
      <c r="S2" t="s">
        <v>2770</v>
      </c>
      <c r="T2" t="s">
        <v>2771</v>
      </c>
      <c r="U2" t="s">
        <v>2728</v>
      </c>
      <c r="V2" t="s">
        <v>2772</v>
      </c>
      <c r="W2" t="s">
        <v>2773</v>
      </c>
    </row>
    <row r="3" spans="1:23">
      <c r="A3" t="s">
        <v>2371</v>
      </c>
      <c r="B3" t="s">
        <v>2776</v>
      </c>
      <c r="C3" t="s">
        <v>2690</v>
      </c>
      <c r="D3">
        <v>1280</v>
      </c>
      <c r="E3">
        <v>1453</v>
      </c>
      <c r="F3">
        <v>1199</v>
      </c>
      <c r="G3">
        <v>93.67</v>
      </c>
      <c r="H3" s="1">
        <v>0.54590277777777774</v>
      </c>
      <c r="I3" s="1">
        <v>0.10917824074074074</v>
      </c>
      <c r="O3" t="s">
        <v>2371</v>
      </c>
      <c r="P3" t="s">
        <v>2776</v>
      </c>
      <c r="Q3" t="s">
        <v>2690</v>
      </c>
      <c r="R3">
        <v>1600</v>
      </c>
      <c r="S3">
        <v>1453</v>
      </c>
      <c r="T3">
        <v>1199</v>
      </c>
      <c r="V3" s="1">
        <v>0.54590277777777774</v>
      </c>
      <c r="W3" s="1">
        <v>0.10917824074074074</v>
      </c>
    </row>
    <row r="4" spans="1:23">
      <c r="A4" t="s">
        <v>2373</v>
      </c>
      <c r="B4" t="s">
        <v>2776</v>
      </c>
      <c r="C4" t="s">
        <v>2690</v>
      </c>
      <c r="D4">
        <v>960</v>
      </c>
      <c r="E4">
        <v>514</v>
      </c>
      <c r="F4">
        <v>660</v>
      </c>
      <c r="G4">
        <v>68.75</v>
      </c>
      <c r="H4" s="1">
        <v>0.84252314814814822</v>
      </c>
      <c r="I4" s="1">
        <v>0.21063657407407407</v>
      </c>
      <c r="O4" t="s">
        <v>2373</v>
      </c>
      <c r="P4" t="s">
        <v>2776</v>
      </c>
      <c r="Q4" t="s">
        <v>2690</v>
      </c>
      <c r="S4">
        <v>514</v>
      </c>
      <c r="T4">
        <v>660</v>
      </c>
      <c r="V4" s="1">
        <v>0.84252314814814822</v>
      </c>
      <c r="W4" s="1">
        <v>0.21063657407407407</v>
      </c>
    </row>
    <row r="5" spans="1:23">
      <c r="A5" t="s">
        <v>2372</v>
      </c>
      <c r="B5" t="s">
        <v>2776</v>
      </c>
      <c r="C5" t="s">
        <v>2690</v>
      </c>
      <c r="D5">
        <v>1280</v>
      </c>
      <c r="E5">
        <v>807</v>
      </c>
      <c r="F5">
        <v>1285</v>
      </c>
      <c r="G5">
        <v>100.39</v>
      </c>
      <c r="H5" s="10">
        <v>1.5245486111111111</v>
      </c>
      <c r="I5" s="1">
        <v>0.3049074074074074</v>
      </c>
      <c r="O5" t="s">
        <v>2372</v>
      </c>
      <c r="P5" t="s">
        <v>2776</v>
      </c>
      <c r="Q5" t="s">
        <v>2690</v>
      </c>
      <c r="S5">
        <v>807</v>
      </c>
      <c r="T5">
        <v>1285</v>
      </c>
      <c r="V5" s="10">
        <v>1.5245486111111111</v>
      </c>
      <c r="W5" s="1">
        <v>0.3049074074074074</v>
      </c>
    </row>
    <row r="6" spans="1:23">
      <c r="A6" t="s">
        <v>2374</v>
      </c>
      <c r="B6" t="s">
        <v>2776</v>
      </c>
      <c r="C6" t="s">
        <v>2690</v>
      </c>
      <c r="D6">
        <v>1280</v>
      </c>
      <c r="E6">
        <v>1184</v>
      </c>
      <c r="F6">
        <v>1251</v>
      </c>
      <c r="G6">
        <v>97.73</v>
      </c>
      <c r="H6" s="10">
        <v>1.1981597222222222</v>
      </c>
      <c r="I6" s="1">
        <v>0.23962962962962964</v>
      </c>
      <c r="O6" t="s">
        <v>2374</v>
      </c>
      <c r="P6" t="s">
        <v>2776</v>
      </c>
      <c r="Q6" t="s">
        <v>2690</v>
      </c>
      <c r="S6">
        <v>1184</v>
      </c>
      <c r="T6">
        <v>1251</v>
      </c>
      <c r="V6" s="10">
        <v>1.1981597222222222</v>
      </c>
      <c r="W6" s="1">
        <v>0.23962962962962964</v>
      </c>
    </row>
    <row r="7" spans="1:23">
      <c r="A7" t="s">
        <v>2379</v>
      </c>
      <c r="B7" t="s">
        <v>2776</v>
      </c>
      <c r="C7" t="s">
        <v>2690</v>
      </c>
      <c r="D7">
        <v>320</v>
      </c>
      <c r="E7">
        <v>276</v>
      </c>
      <c r="F7">
        <v>264</v>
      </c>
      <c r="G7">
        <v>82.5</v>
      </c>
      <c r="H7" s="1">
        <v>0.17554398148148151</v>
      </c>
      <c r="I7" s="1">
        <v>3.5104166666666665E-2</v>
      </c>
      <c r="V7" s="1"/>
      <c r="W7" s="1"/>
    </row>
    <row r="8" spans="1:23">
      <c r="A8" t="s">
        <v>2378</v>
      </c>
      <c r="B8" t="s">
        <v>2776</v>
      </c>
      <c r="C8" t="s">
        <v>2690</v>
      </c>
      <c r="D8">
        <v>320</v>
      </c>
      <c r="E8">
        <v>193</v>
      </c>
      <c r="F8">
        <v>224</v>
      </c>
      <c r="G8">
        <v>70</v>
      </c>
      <c r="H8" s="1">
        <v>0.14462962962962964</v>
      </c>
      <c r="I8" s="1">
        <v>2.8923611111111108E-2</v>
      </c>
      <c r="V8" s="1"/>
      <c r="W8" s="1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65BCF-973F-499B-BCB9-EB16E68672A4}">
  <dimension ref="A1:M25"/>
  <sheetViews>
    <sheetView workbookViewId="0">
      <selection activeCell="H2" sqref="H2:H8"/>
    </sheetView>
  </sheetViews>
  <sheetFormatPr defaultRowHeight="14.4"/>
  <cols>
    <col min="11" max="11" width="23" bestFit="1" customWidth="1"/>
    <col min="12" max="12" width="11.109375" customWidth="1"/>
  </cols>
  <sheetData>
    <row r="1" spans="1:13">
      <c r="A1" t="s">
        <v>2806</v>
      </c>
      <c r="B1" t="s">
        <v>2805</v>
      </c>
      <c r="C1" t="s">
        <v>2723</v>
      </c>
      <c r="D1" t="s">
        <v>2768</v>
      </c>
      <c r="E1" t="s">
        <v>2769</v>
      </c>
      <c r="F1" t="s">
        <v>2770</v>
      </c>
      <c r="G1" t="s">
        <v>2771</v>
      </c>
      <c r="H1" t="s">
        <v>2728</v>
      </c>
      <c r="I1" t="s">
        <v>2772</v>
      </c>
      <c r="J1" t="s">
        <v>2793</v>
      </c>
      <c r="K1" t="s">
        <v>2782</v>
      </c>
      <c r="L1" t="s">
        <v>3541</v>
      </c>
      <c r="M1" t="s">
        <v>3510</v>
      </c>
    </row>
    <row r="2" spans="1:13">
      <c r="A2" t="s">
        <v>2393</v>
      </c>
      <c r="B2" t="s">
        <v>2362</v>
      </c>
      <c r="C2" t="s">
        <v>2775</v>
      </c>
      <c r="D2" t="s">
        <v>2690</v>
      </c>
      <c r="E2">
        <v>2620</v>
      </c>
      <c r="F2">
        <v>223</v>
      </c>
      <c r="G2">
        <v>2657</v>
      </c>
      <c r="H2">
        <v>101.41</v>
      </c>
      <c r="I2" s="1">
        <v>0.85741898148148143</v>
      </c>
      <c r="J2">
        <v>98.47</v>
      </c>
      <c r="K2" s="82" t="s">
        <v>2702</v>
      </c>
      <c r="L2">
        <f>ROUND(H2,0)</f>
        <v>101</v>
      </c>
      <c r="M2">
        <f>ROUND(J2,0)</f>
        <v>98</v>
      </c>
    </row>
    <row r="3" spans="1:13">
      <c r="A3" t="s">
        <v>2393</v>
      </c>
      <c r="B3" t="s">
        <v>2369</v>
      </c>
      <c r="C3" t="s">
        <v>2776</v>
      </c>
      <c r="D3" t="s">
        <v>2690</v>
      </c>
      <c r="E3">
        <v>1627</v>
      </c>
      <c r="F3">
        <v>1427</v>
      </c>
      <c r="G3">
        <v>1697</v>
      </c>
      <c r="H3">
        <v>104.3</v>
      </c>
      <c r="I3" s="10">
        <v>1.1754282407407406</v>
      </c>
      <c r="J3">
        <v>96.47</v>
      </c>
      <c r="K3" s="82" t="s">
        <v>2714</v>
      </c>
      <c r="L3">
        <f t="shared" ref="L3:L25" si="0">ROUND(H3,0)</f>
        <v>104</v>
      </c>
      <c r="M3">
        <f t="shared" ref="M3:M25" si="1">ROUND(J3,0)</f>
        <v>96</v>
      </c>
    </row>
    <row r="4" spans="1:13">
      <c r="A4" t="s">
        <v>2393</v>
      </c>
      <c r="B4" t="s">
        <v>2238</v>
      </c>
      <c r="C4" t="s">
        <v>2804</v>
      </c>
      <c r="D4" t="s">
        <v>2690</v>
      </c>
      <c r="E4">
        <v>524</v>
      </c>
      <c r="F4">
        <v>7</v>
      </c>
      <c r="G4">
        <v>166</v>
      </c>
      <c r="H4">
        <v>31.68</v>
      </c>
      <c r="I4" s="1">
        <v>0.12164351851851851</v>
      </c>
      <c r="J4">
        <v>99.4</v>
      </c>
      <c r="K4" s="82" t="s">
        <v>2712</v>
      </c>
      <c r="L4">
        <f t="shared" si="0"/>
        <v>32</v>
      </c>
      <c r="M4">
        <f t="shared" si="1"/>
        <v>99</v>
      </c>
    </row>
    <row r="5" spans="1:13">
      <c r="A5" t="s">
        <v>2393</v>
      </c>
      <c r="B5" t="s">
        <v>2363</v>
      </c>
      <c r="C5" t="s">
        <v>2775</v>
      </c>
      <c r="D5" t="s">
        <v>2690</v>
      </c>
      <c r="E5">
        <v>2620</v>
      </c>
      <c r="F5">
        <v>190</v>
      </c>
      <c r="G5">
        <v>2728</v>
      </c>
      <c r="H5">
        <v>104.12</v>
      </c>
      <c r="I5" s="1">
        <v>0.83665509259259263</v>
      </c>
      <c r="J5">
        <v>98.79</v>
      </c>
      <c r="K5" s="82" t="s">
        <v>2711</v>
      </c>
      <c r="L5">
        <f t="shared" si="0"/>
        <v>104</v>
      </c>
      <c r="M5">
        <f t="shared" si="1"/>
        <v>99</v>
      </c>
    </row>
    <row r="6" spans="1:13">
      <c r="A6" t="s">
        <v>2393</v>
      </c>
      <c r="B6" t="s">
        <v>473</v>
      </c>
      <c r="C6" t="s">
        <v>2775</v>
      </c>
      <c r="D6" t="s">
        <v>2690</v>
      </c>
      <c r="E6">
        <v>2620</v>
      </c>
      <c r="F6">
        <v>191</v>
      </c>
      <c r="G6">
        <v>2695</v>
      </c>
      <c r="H6">
        <v>102.86</v>
      </c>
      <c r="I6" s="10">
        <v>1.0763657407407408</v>
      </c>
      <c r="J6">
        <v>98.96</v>
      </c>
      <c r="K6" s="82" t="s">
        <v>2706</v>
      </c>
      <c r="L6">
        <f t="shared" si="0"/>
        <v>103</v>
      </c>
      <c r="M6">
        <f t="shared" si="1"/>
        <v>99</v>
      </c>
    </row>
    <row r="7" spans="1:13">
      <c r="A7" t="s">
        <v>2393</v>
      </c>
      <c r="B7" t="s">
        <v>2371</v>
      </c>
      <c r="C7" t="s">
        <v>2776</v>
      </c>
      <c r="D7" t="s">
        <v>2690</v>
      </c>
      <c r="E7">
        <v>1280</v>
      </c>
      <c r="F7">
        <v>1210</v>
      </c>
      <c r="G7">
        <v>1132</v>
      </c>
      <c r="H7">
        <v>88.44</v>
      </c>
      <c r="I7" s="1">
        <v>0.51068287037037041</v>
      </c>
      <c r="J7">
        <v>95.25</v>
      </c>
      <c r="K7" s="82" t="s">
        <v>2691</v>
      </c>
      <c r="L7">
        <f t="shared" si="0"/>
        <v>88</v>
      </c>
      <c r="M7">
        <f t="shared" si="1"/>
        <v>95</v>
      </c>
    </row>
    <row r="8" spans="1:13">
      <c r="A8" t="s">
        <v>2393</v>
      </c>
      <c r="B8" t="s">
        <v>2373</v>
      </c>
      <c r="C8" t="s">
        <v>2776</v>
      </c>
      <c r="D8" t="s">
        <v>2690</v>
      </c>
      <c r="E8">
        <v>1600</v>
      </c>
      <c r="F8">
        <v>1204</v>
      </c>
      <c r="G8">
        <v>1585</v>
      </c>
      <c r="H8">
        <v>99.06</v>
      </c>
      <c r="I8" s="10">
        <v>1.6734722222222222</v>
      </c>
      <c r="J8">
        <v>98.22</v>
      </c>
      <c r="K8" s="82" t="s">
        <v>2709</v>
      </c>
      <c r="L8">
        <f t="shared" si="0"/>
        <v>99</v>
      </c>
      <c r="M8">
        <f t="shared" si="1"/>
        <v>98</v>
      </c>
    </row>
    <row r="9" spans="1:13">
      <c r="A9" t="s">
        <v>2393</v>
      </c>
      <c r="B9" t="s">
        <v>2372</v>
      </c>
      <c r="C9" t="s">
        <v>2776</v>
      </c>
      <c r="D9" t="s">
        <v>2690</v>
      </c>
      <c r="E9">
        <v>1600</v>
      </c>
      <c r="F9">
        <v>1236</v>
      </c>
      <c r="G9">
        <v>1660</v>
      </c>
      <c r="H9">
        <v>103.75</v>
      </c>
      <c r="I9" s="10">
        <v>1.5396875000000001</v>
      </c>
      <c r="J9">
        <v>97.69</v>
      </c>
      <c r="K9" s="82" t="s">
        <v>2715</v>
      </c>
      <c r="L9">
        <f t="shared" si="0"/>
        <v>104</v>
      </c>
      <c r="M9">
        <f t="shared" si="1"/>
        <v>98</v>
      </c>
    </row>
    <row r="10" spans="1:13">
      <c r="A10" t="s">
        <v>2393</v>
      </c>
      <c r="B10" t="s">
        <v>2374</v>
      </c>
      <c r="C10" t="s">
        <v>2776</v>
      </c>
      <c r="D10" t="s">
        <v>2690</v>
      </c>
      <c r="E10">
        <v>1280</v>
      </c>
      <c r="F10">
        <v>841</v>
      </c>
      <c r="G10">
        <v>1284</v>
      </c>
      <c r="H10">
        <v>100.31</v>
      </c>
      <c r="I10" s="10">
        <v>1.1646296296296297</v>
      </c>
      <c r="J10">
        <v>97.96</v>
      </c>
      <c r="K10" s="82" t="s">
        <v>2703</v>
      </c>
      <c r="L10">
        <f t="shared" si="0"/>
        <v>100</v>
      </c>
      <c r="M10">
        <f t="shared" si="1"/>
        <v>98</v>
      </c>
    </row>
    <row r="11" spans="1:13">
      <c r="A11" t="s">
        <v>2393</v>
      </c>
      <c r="B11" t="s">
        <v>2379</v>
      </c>
      <c r="C11" t="s">
        <v>2776</v>
      </c>
      <c r="D11" t="s">
        <v>2690</v>
      </c>
      <c r="E11">
        <v>80</v>
      </c>
      <c r="F11">
        <v>212</v>
      </c>
      <c r="G11">
        <v>59</v>
      </c>
      <c r="H11">
        <v>73.75</v>
      </c>
      <c r="I11" s="1">
        <v>5.5879629629629633E-2</v>
      </c>
      <c r="J11">
        <v>100</v>
      </c>
      <c r="K11" s="82" t="s">
        <v>2704</v>
      </c>
      <c r="L11">
        <f t="shared" si="0"/>
        <v>74</v>
      </c>
      <c r="M11">
        <f t="shared" si="1"/>
        <v>100</v>
      </c>
    </row>
    <row r="12" spans="1:13">
      <c r="A12" t="s">
        <v>2393</v>
      </c>
      <c r="B12" t="s">
        <v>2380</v>
      </c>
      <c r="C12" t="s">
        <v>2775</v>
      </c>
      <c r="D12" t="s">
        <v>2690</v>
      </c>
      <c r="E12">
        <v>524</v>
      </c>
      <c r="F12">
        <v>24</v>
      </c>
      <c r="G12">
        <v>214</v>
      </c>
      <c r="H12">
        <v>40.840000000000003</v>
      </c>
      <c r="I12" s="1">
        <v>0.22162037037037038</v>
      </c>
      <c r="J12">
        <v>92.21</v>
      </c>
      <c r="K12" s="82" t="s">
        <v>2783</v>
      </c>
      <c r="L12">
        <f t="shared" si="0"/>
        <v>41</v>
      </c>
      <c r="M12">
        <f t="shared" si="1"/>
        <v>92</v>
      </c>
    </row>
    <row r="13" spans="1:13">
      <c r="A13" t="s">
        <v>2393</v>
      </c>
      <c r="B13" t="s">
        <v>2375</v>
      </c>
      <c r="C13" t="s">
        <v>2775</v>
      </c>
      <c r="D13" t="s">
        <v>2690</v>
      </c>
      <c r="E13">
        <v>524</v>
      </c>
      <c r="F13">
        <v>83</v>
      </c>
      <c r="G13">
        <v>508</v>
      </c>
      <c r="H13">
        <v>96.95</v>
      </c>
      <c r="I13" s="1">
        <v>0.39223379629629629</v>
      </c>
      <c r="J13">
        <v>97.37</v>
      </c>
      <c r="K13" s="82" t="s">
        <v>2698</v>
      </c>
      <c r="L13">
        <f t="shared" si="0"/>
        <v>97</v>
      </c>
      <c r="M13">
        <f t="shared" si="1"/>
        <v>97</v>
      </c>
    </row>
    <row r="14" spans="1:13">
      <c r="A14" t="s">
        <v>2393</v>
      </c>
      <c r="B14" t="s">
        <v>2370</v>
      </c>
      <c r="C14" t="s">
        <v>2775</v>
      </c>
      <c r="D14" t="s">
        <v>2690</v>
      </c>
      <c r="E14">
        <v>524</v>
      </c>
      <c r="F14">
        <v>20</v>
      </c>
      <c r="G14">
        <v>252</v>
      </c>
      <c r="H14">
        <v>48.09</v>
      </c>
      <c r="I14" s="1">
        <v>0.30891203703703701</v>
      </c>
      <c r="J14">
        <v>100</v>
      </c>
      <c r="K14" s="82" t="s">
        <v>2719</v>
      </c>
      <c r="L14">
        <f t="shared" si="0"/>
        <v>48</v>
      </c>
      <c r="M14">
        <f t="shared" si="1"/>
        <v>100</v>
      </c>
    </row>
    <row r="15" spans="1:13">
      <c r="A15" t="s">
        <v>2393</v>
      </c>
      <c r="B15" t="s">
        <v>2376</v>
      </c>
      <c r="C15" t="s">
        <v>2775</v>
      </c>
      <c r="D15" t="s">
        <v>2690</v>
      </c>
      <c r="E15">
        <v>524</v>
      </c>
      <c r="F15">
        <v>16</v>
      </c>
      <c r="G15">
        <v>212</v>
      </c>
      <c r="H15">
        <v>40.46</v>
      </c>
      <c r="I15" s="1">
        <v>0.11527777777777777</v>
      </c>
      <c r="J15">
        <v>97.73</v>
      </c>
      <c r="K15" s="82" t="s">
        <v>2717</v>
      </c>
      <c r="L15">
        <f t="shared" si="0"/>
        <v>40</v>
      </c>
      <c r="M15">
        <f t="shared" si="1"/>
        <v>98</v>
      </c>
    </row>
    <row r="16" spans="1:13">
      <c r="A16" t="s">
        <v>2393</v>
      </c>
      <c r="B16" t="s">
        <v>2377</v>
      </c>
      <c r="C16" t="s">
        <v>2775</v>
      </c>
      <c r="D16" t="s">
        <v>2690</v>
      </c>
      <c r="E16">
        <v>524</v>
      </c>
      <c r="F16">
        <v>28</v>
      </c>
      <c r="G16">
        <v>295</v>
      </c>
      <c r="H16">
        <v>56.3</v>
      </c>
      <c r="I16" s="1">
        <v>0.19153935185185186</v>
      </c>
      <c r="J16">
        <v>94.01</v>
      </c>
      <c r="K16" s="82" t="s">
        <v>2720</v>
      </c>
      <c r="L16">
        <f t="shared" si="0"/>
        <v>56</v>
      </c>
      <c r="M16">
        <f t="shared" si="1"/>
        <v>94</v>
      </c>
    </row>
    <row r="17" spans="1:13">
      <c r="A17" t="s">
        <v>2393</v>
      </c>
      <c r="B17" t="s">
        <v>2378</v>
      </c>
      <c r="C17" t="s">
        <v>2776</v>
      </c>
      <c r="D17" t="s">
        <v>2690</v>
      </c>
      <c r="E17">
        <v>80</v>
      </c>
      <c r="F17">
        <v>36</v>
      </c>
      <c r="G17">
        <v>55</v>
      </c>
      <c r="H17">
        <v>68.75</v>
      </c>
      <c r="I17" s="1">
        <v>3.5173611111111107E-2</v>
      </c>
      <c r="J17">
        <v>98.04</v>
      </c>
      <c r="K17" s="82" t="s">
        <v>2784</v>
      </c>
      <c r="L17">
        <f t="shared" si="0"/>
        <v>69</v>
      </c>
      <c r="M17">
        <f t="shared" si="1"/>
        <v>98</v>
      </c>
    </row>
    <row r="18" spans="1:13">
      <c r="A18" t="s">
        <v>2393</v>
      </c>
      <c r="B18" t="s">
        <v>2380</v>
      </c>
      <c r="C18" t="s">
        <v>2775</v>
      </c>
      <c r="D18" t="s">
        <v>2692</v>
      </c>
      <c r="E18">
        <v>9600</v>
      </c>
      <c r="F18">
        <v>1003</v>
      </c>
      <c r="G18">
        <v>13659</v>
      </c>
      <c r="H18">
        <v>142.28</v>
      </c>
      <c r="I18" s="10">
        <v>1.1321296296296295</v>
      </c>
      <c r="J18">
        <v>96.61</v>
      </c>
      <c r="K18" s="82" t="s">
        <v>2783</v>
      </c>
      <c r="L18">
        <f t="shared" si="0"/>
        <v>142</v>
      </c>
      <c r="M18">
        <f t="shared" si="1"/>
        <v>97</v>
      </c>
    </row>
    <row r="19" spans="1:13">
      <c r="A19" t="s">
        <v>2393</v>
      </c>
      <c r="B19" t="s">
        <v>2375</v>
      </c>
      <c r="C19" t="s">
        <v>2775</v>
      </c>
      <c r="D19" t="s">
        <v>2692</v>
      </c>
      <c r="E19">
        <v>9600</v>
      </c>
      <c r="F19">
        <v>905</v>
      </c>
      <c r="G19">
        <v>13384</v>
      </c>
      <c r="H19">
        <v>139.41999999999999</v>
      </c>
      <c r="I19" s="1">
        <v>0.93745370370370373</v>
      </c>
      <c r="K19" s="82" t="s">
        <v>2698</v>
      </c>
      <c r="L19">
        <f t="shared" si="0"/>
        <v>139</v>
      </c>
    </row>
    <row r="20" spans="1:13">
      <c r="A20" t="s">
        <v>2393</v>
      </c>
      <c r="B20" t="s">
        <v>2370</v>
      </c>
      <c r="C20" t="s">
        <v>2775</v>
      </c>
      <c r="D20" t="s">
        <v>2692</v>
      </c>
      <c r="E20">
        <v>9600</v>
      </c>
      <c r="F20">
        <v>1202</v>
      </c>
      <c r="G20">
        <v>16333</v>
      </c>
      <c r="H20">
        <v>170.14</v>
      </c>
      <c r="I20" s="10">
        <v>1.0639930555555555</v>
      </c>
      <c r="K20" s="82" t="s">
        <v>2719</v>
      </c>
      <c r="L20">
        <f t="shared" si="0"/>
        <v>170</v>
      </c>
    </row>
    <row r="21" spans="1:13">
      <c r="A21" t="s">
        <v>2393</v>
      </c>
      <c r="B21" t="s">
        <v>2376</v>
      </c>
      <c r="C21" t="s">
        <v>2775</v>
      </c>
      <c r="D21" t="s">
        <v>2692</v>
      </c>
      <c r="E21">
        <v>4800</v>
      </c>
      <c r="F21">
        <v>638</v>
      </c>
      <c r="G21">
        <v>8329</v>
      </c>
      <c r="H21">
        <v>173.52</v>
      </c>
      <c r="I21" s="1">
        <v>0.43192129629629633</v>
      </c>
      <c r="J21">
        <v>96.04</v>
      </c>
      <c r="K21" s="82" t="s">
        <v>2717</v>
      </c>
      <c r="L21">
        <f t="shared" si="0"/>
        <v>174</v>
      </c>
      <c r="M21">
        <f t="shared" si="1"/>
        <v>96</v>
      </c>
    </row>
    <row r="22" spans="1:13">
      <c r="A22" t="s">
        <v>2393</v>
      </c>
      <c r="B22" t="s">
        <v>2377</v>
      </c>
      <c r="C22" t="s">
        <v>2775</v>
      </c>
      <c r="D22" t="s">
        <v>2692</v>
      </c>
      <c r="E22">
        <v>7200</v>
      </c>
      <c r="F22">
        <v>669</v>
      </c>
      <c r="G22">
        <v>8347</v>
      </c>
      <c r="H22">
        <v>115.93</v>
      </c>
      <c r="I22" s="1">
        <v>0.22447916666666667</v>
      </c>
      <c r="J22">
        <v>95.65</v>
      </c>
      <c r="K22" s="82" t="s">
        <v>2720</v>
      </c>
      <c r="L22">
        <f t="shared" si="0"/>
        <v>116</v>
      </c>
      <c r="M22">
        <f t="shared" si="1"/>
        <v>96</v>
      </c>
    </row>
    <row r="23" spans="1:13">
      <c r="A23" t="s">
        <v>2393</v>
      </c>
      <c r="B23" t="s">
        <v>2378</v>
      </c>
      <c r="C23" t="s">
        <v>2776</v>
      </c>
      <c r="D23" t="s">
        <v>2692</v>
      </c>
      <c r="E23">
        <v>3910</v>
      </c>
      <c r="F23">
        <v>2752</v>
      </c>
      <c r="G23">
        <v>3983</v>
      </c>
      <c r="H23">
        <v>101.87</v>
      </c>
      <c r="I23" s="1">
        <v>0.34258101851851852</v>
      </c>
      <c r="J23">
        <v>97.71</v>
      </c>
      <c r="K23" s="82" t="s">
        <v>2784</v>
      </c>
      <c r="L23">
        <f t="shared" si="0"/>
        <v>102</v>
      </c>
      <c r="M23">
        <f t="shared" si="1"/>
        <v>98</v>
      </c>
    </row>
    <row r="24" spans="1:13">
      <c r="A24" t="s">
        <v>2393</v>
      </c>
      <c r="B24" t="s">
        <v>2238</v>
      </c>
      <c r="C24" t="s">
        <v>2775</v>
      </c>
      <c r="D24" t="s">
        <v>2692</v>
      </c>
      <c r="E24">
        <v>9600</v>
      </c>
      <c r="F24">
        <v>855</v>
      </c>
      <c r="G24">
        <v>10118</v>
      </c>
      <c r="H24">
        <v>105.4</v>
      </c>
      <c r="I24" s="1">
        <v>0.44843749999999999</v>
      </c>
      <c r="K24" s="82" t="s">
        <v>2712</v>
      </c>
      <c r="L24">
        <f t="shared" si="0"/>
        <v>105</v>
      </c>
    </row>
    <row r="25" spans="1:13">
      <c r="A25" t="s">
        <v>2393</v>
      </c>
      <c r="B25" t="s">
        <v>2379</v>
      </c>
      <c r="C25" t="s">
        <v>2800</v>
      </c>
      <c r="D25" t="s">
        <v>2692</v>
      </c>
      <c r="E25">
        <v>3910</v>
      </c>
      <c r="F25">
        <v>3305</v>
      </c>
      <c r="G25">
        <v>3720</v>
      </c>
      <c r="H25">
        <v>95.14</v>
      </c>
      <c r="I25" s="1">
        <v>0.41446759259259264</v>
      </c>
      <c r="J25">
        <v>97.65</v>
      </c>
      <c r="K25" s="82" t="s">
        <v>2704</v>
      </c>
      <c r="L25">
        <f t="shared" si="0"/>
        <v>95</v>
      </c>
      <c r="M25">
        <f t="shared" si="1"/>
        <v>98</v>
      </c>
    </row>
  </sheetData>
  <hyperlinks>
    <hyperlink ref="K2" r:id="rId1" xr:uid="{0209E022-3B07-4A77-8D74-8CDFA9FCEDE1}"/>
    <hyperlink ref="K3" r:id="rId2" xr:uid="{619D533B-A50D-403B-AAA4-0EF54D818F8A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7B51A-DAB8-42AB-933E-1C4E635D1D2E}">
  <dimension ref="A1:Z10"/>
  <sheetViews>
    <sheetView workbookViewId="0"/>
  </sheetViews>
  <sheetFormatPr defaultRowHeight="14.4"/>
  <sheetData>
    <row r="1" spans="1:26">
      <c r="A1" t="s">
        <v>1</v>
      </c>
      <c r="B1" t="s">
        <v>2723</v>
      </c>
      <c r="C1" t="s">
        <v>2358</v>
      </c>
      <c r="D1" t="s">
        <v>2410</v>
      </c>
      <c r="E1" t="s">
        <v>2411</v>
      </c>
      <c r="F1" t="s">
        <v>2412</v>
      </c>
      <c r="G1" t="s">
        <v>2413</v>
      </c>
      <c r="H1" t="s">
        <v>2414</v>
      </c>
      <c r="I1" s="101" t="s">
        <v>2415</v>
      </c>
      <c r="J1" t="s">
        <v>2416</v>
      </c>
      <c r="K1" t="s">
        <v>2417</v>
      </c>
      <c r="L1" t="s">
        <v>2418</v>
      </c>
      <c r="M1" s="100" t="s">
        <v>2419</v>
      </c>
      <c r="N1" t="s">
        <v>2420</v>
      </c>
      <c r="O1" t="s">
        <v>2421</v>
      </c>
      <c r="P1" t="s">
        <v>2422</v>
      </c>
      <c r="Q1" t="s">
        <v>2423</v>
      </c>
      <c r="R1" t="s">
        <v>2424</v>
      </c>
      <c r="S1" t="s">
        <v>2425</v>
      </c>
      <c r="T1" t="s">
        <v>2426</v>
      </c>
      <c r="U1" t="s">
        <v>2427</v>
      </c>
      <c r="V1" t="s">
        <v>2428</v>
      </c>
      <c r="W1" t="s">
        <v>2429</v>
      </c>
      <c r="X1" t="s">
        <v>2430</v>
      </c>
      <c r="Y1" s="61" t="s">
        <v>2727</v>
      </c>
      <c r="Z1" s="80" t="s">
        <v>2728</v>
      </c>
    </row>
    <row r="2" spans="1:26">
      <c r="A2" t="s">
        <v>2380</v>
      </c>
      <c r="B2" t="s">
        <v>2775</v>
      </c>
      <c r="C2" s="1">
        <v>0.41342592592592592</v>
      </c>
      <c r="D2" s="1">
        <v>0.10337962962962964</v>
      </c>
      <c r="E2" s="1">
        <v>0.10337962962962964</v>
      </c>
      <c r="F2" s="1">
        <v>0.29408564814814814</v>
      </c>
      <c r="G2">
        <v>162</v>
      </c>
      <c r="H2">
        <v>32</v>
      </c>
      <c r="I2">
        <v>194</v>
      </c>
      <c r="J2">
        <v>3170</v>
      </c>
      <c r="K2">
        <v>53</v>
      </c>
      <c r="L2">
        <v>12</v>
      </c>
      <c r="M2">
        <v>3235</v>
      </c>
      <c r="N2">
        <v>0</v>
      </c>
      <c r="O2">
        <v>0</v>
      </c>
      <c r="P2">
        <v>0</v>
      </c>
      <c r="Q2">
        <v>3</v>
      </c>
      <c r="R2">
        <v>2</v>
      </c>
      <c r="S2">
        <v>5</v>
      </c>
      <c r="T2">
        <v>278</v>
      </c>
      <c r="U2">
        <v>12</v>
      </c>
      <c r="V2">
        <v>0</v>
      </c>
      <c r="W2">
        <v>290</v>
      </c>
      <c r="X2">
        <v>95.86</v>
      </c>
      <c r="Y2">
        <v>2400</v>
      </c>
      <c r="Z2" s="12">
        <f t="shared" ref="Z2:Z7" si="0">M2/Y2*100</f>
        <v>134.79166666666666</v>
      </c>
    </row>
    <row r="3" spans="1:26">
      <c r="A3" t="s">
        <v>2375</v>
      </c>
      <c r="B3" t="s">
        <v>2775</v>
      </c>
      <c r="C3" s="1">
        <v>0.47011574074074075</v>
      </c>
      <c r="D3" s="1">
        <v>0.18568287037037037</v>
      </c>
      <c r="E3" s="1">
        <v>0.18568287037037037</v>
      </c>
      <c r="F3" s="1">
        <v>0.27031250000000001</v>
      </c>
      <c r="G3">
        <v>140</v>
      </c>
      <c r="H3">
        <v>98</v>
      </c>
      <c r="I3">
        <v>238</v>
      </c>
      <c r="J3">
        <v>3985</v>
      </c>
      <c r="K3">
        <v>167</v>
      </c>
      <c r="L3">
        <v>40</v>
      </c>
      <c r="M3">
        <v>4192</v>
      </c>
      <c r="N3">
        <v>0</v>
      </c>
      <c r="O3">
        <v>0</v>
      </c>
      <c r="P3">
        <v>0</v>
      </c>
      <c r="Q3">
        <v>4</v>
      </c>
      <c r="R3">
        <v>1</v>
      </c>
      <c r="S3">
        <v>5</v>
      </c>
      <c r="T3">
        <v>224</v>
      </c>
      <c r="U3">
        <v>1</v>
      </c>
      <c r="V3">
        <v>0</v>
      </c>
      <c r="W3">
        <v>225</v>
      </c>
      <c r="X3">
        <v>99.56</v>
      </c>
      <c r="Y3">
        <v>2400</v>
      </c>
      <c r="Z3" s="12">
        <f t="shared" si="0"/>
        <v>174.66666666666666</v>
      </c>
    </row>
    <row r="4" spans="1:26">
      <c r="A4" t="s">
        <v>2370</v>
      </c>
      <c r="B4" t="s">
        <v>2775</v>
      </c>
      <c r="C4" s="1">
        <v>0.28532407407407406</v>
      </c>
      <c r="D4" s="1">
        <v>0.11821759259259258</v>
      </c>
      <c r="E4" s="1">
        <v>0.11821759259259258</v>
      </c>
      <c r="F4" s="1">
        <v>0.14820601851851853</v>
      </c>
      <c r="G4">
        <v>112</v>
      </c>
      <c r="H4">
        <v>36</v>
      </c>
      <c r="I4">
        <v>148</v>
      </c>
      <c r="J4">
        <v>2579</v>
      </c>
      <c r="K4">
        <v>44</v>
      </c>
      <c r="L4">
        <v>16</v>
      </c>
      <c r="M4">
        <v>2639</v>
      </c>
      <c r="N4">
        <v>0</v>
      </c>
      <c r="O4">
        <v>0</v>
      </c>
      <c r="P4">
        <v>0</v>
      </c>
      <c r="Q4">
        <v>2</v>
      </c>
      <c r="R4">
        <v>3</v>
      </c>
      <c r="S4">
        <v>5</v>
      </c>
      <c r="T4">
        <v>286</v>
      </c>
      <c r="U4">
        <v>9</v>
      </c>
      <c r="V4">
        <v>0</v>
      </c>
      <c r="W4">
        <v>295</v>
      </c>
      <c r="X4">
        <v>96.95</v>
      </c>
      <c r="Y4">
        <v>2400</v>
      </c>
      <c r="Z4" s="12">
        <f t="shared" si="0"/>
        <v>109.95833333333334</v>
      </c>
    </row>
    <row r="5" spans="1:26">
      <c r="A5" t="s">
        <v>2376</v>
      </c>
      <c r="B5" t="s">
        <v>2775</v>
      </c>
      <c r="C5" s="1">
        <v>0.21439814814814814</v>
      </c>
      <c r="D5" s="1">
        <v>0.1213425925925926</v>
      </c>
      <c r="E5" s="1">
        <v>0.1213425925925926</v>
      </c>
      <c r="F5" s="1">
        <v>6.9537037037037036E-2</v>
      </c>
      <c r="G5">
        <v>88</v>
      </c>
      <c r="H5">
        <v>50</v>
      </c>
      <c r="I5">
        <v>138</v>
      </c>
      <c r="J5">
        <v>2440</v>
      </c>
      <c r="K5">
        <v>96</v>
      </c>
      <c r="L5">
        <v>21</v>
      </c>
      <c r="M5">
        <v>2557</v>
      </c>
      <c r="N5">
        <v>0</v>
      </c>
      <c r="O5">
        <v>0</v>
      </c>
      <c r="P5">
        <v>0</v>
      </c>
      <c r="Q5">
        <v>3</v>
      </c>
      <c r="R5">
        <v>2</v>
      </c>
      <c r="S5">
        <v>5</v>
      </c>
      <c r="T5">
        <v>238</v>
      </c>
      <c r="U5">
        <v>2</v>
      </c>
      <c r="V5">
        <v>3</v>
      </c>
      <c r="W5">
        <v>243</v>
      </c>
      <c r="X5">
        <v>97.94</v>
      </c>
      <c r="Y5">
        <v>2400</v>
      </c>
      <c r="Z5" s="12">
        <f t="shared" si="0"/>
        <v>106.54166666666667</v>
      </c>
    </row>
    <row r="6" spans="1:26">
      <c r="A6" t="s">
        <v>2377</v>
      </c>
      <c r="B6" t="s">
        <v>2775</v>
      </c>
      <c r="C6" s="1">
        <v>0.29048611111111111</v>
      </c>
      <c r="D6" s="1">
        <v>0.10766203703703703</v>
      </c>
      <c r="E6" s="1">
        <v>0.10766203703703703</v>
      </c>
      <c r="F6" s="1">
        <v>0.14209490740740741</v>
      </c>
      <c r="G6">
        <v>139</v>
      </c>
      <c r="H6">
        <v>23</v>
      </c>
      <c r="I6">
        <v>162</v>
      </c>
      <c r="J6">
        <v>3222</v>
      </c>
      <c r="K6">
        <v>78</v>
      </c>
      <c r="L6">
        <v>9</v>
      </c>
      <c r="M6">
        <v>3309</v>
      </c>
      <c r="N6">
        <v>0</v>
      </c>
      <c r="O6">
        <v>0</v>
      </c>
      <c r="P6">
        <v>0</v>
      </c>
      <c r="Q6">
        <v>3</v>
      </c>
      <c r="R6">
        <v>2</v>
      </c>
      <c r="S6">
        <v>5</v>
      </c>
      <c r="T6">
        <v>284</v>
      </c>
      <c r="U6">
        <v>1</v>
      </c>
      <c r="V6">
        <v>1</v>
      </c>
      <c r="W6">
        <v>286</v>
      </c>
      <c r="X6">
        <v>99.3</v>
      </c>
      <c r="Y6">
        <v>2400</v>
      </c>
      <c r="Z6" s="12">
        <f t="shared" si="0"/>
        <v>137.875</v>
      </c>
    </row>
    <row r="7" spans="1:26">
      <c r="A7" t="s">
        <v>2378</v>
      </c>
      <c r="B7" t="s">
        <v>2776</v>
      </c>
      <c r="C7" s="1">
        <v>0.21407407407407408</v>
      </c>
      <c r="D7" s="1">
        <v>5.8622685185185187E-2</v>
      </c>
      <c r="E7" s="1">
        <v>5.8622685185185187E-2</v>
      </c>
      <c r="F7" s="1">
        <v>9.1678240740740755E-2</v>
      </c>
      <c r="G7">
        <v>522</v>
      </c>
      <c r="H7">
        <v>16</v>
      </c>
      <c r="I7">
        <v>538</v>
      </c>
      <c r="J7">
        <v>847</v>
      </c>
      <c r="K7">
        <v>6</v>
      </c>
      <c r="L7">
        <v>11</v>
      </c>
      <c r="M7">
        <v>864</v>
      </c>
      <c r="N7">
        <v>0</v>
      </c>
      <c r="O7">
        <v>0</v>
      </c>
      <c r="P7">
        <v>0</v>
      </c>
      <c r="Q7">
        <v>60</v>
      </c>
      <c r="R7">
        <v>7</v>
      </c>
      <c r="S7">
        <v>67</v>
      </c>
      <c r="T7">
        <v>615</v>
      </c>
      <c r="U7">
        <v>6</v>
      </c>
      <c r="V7">
        <v>8</v>
      </c>
      <c r="W7">
        <v>629</v>
      </c>
      <c r="X7">
        <v>97.77</v>
      </c>
      <c r="Y7">
        <v>823</v>
      </c>
      <c r="Z7" s="12">
        <f t="shared" si="0"/>
        <v>104.98177399756987</v>
      </c>
    </row>
    <row r="8" spans="1:26">
      <c r="A8" t="s">
        <v>2369</v>
      </c>
      <c r="B8" t="s">
        <v>2776</v>
      </c>
      <c r="C8" s="1">
        <v>5.9143518518518521E-3</v>
      </c>
      <c r="D8" s="1">
        <v>4.1666666666666666E-3</v>
      </c>
      <c r="E8" s="1">
        <v>4.1666666666666666E-3</v>
      </c>
      <c r="F8" s="1">
        <v>2.3148148148148147E-5</v>
      </c>
      <c r="G8">
        <v>6</v>
      </c>
      <c r="H8">
        <v>0</v>
      </c>
      <c r="I8">
        <v>6</v>
      </c>
      <c r="J8">
        <v>35</v>
      </c>
      <c r="K8">
        <v>0</v>
      </c>
      <c r="L8">
        <v>0</v>
      </c>
      <c r="M8">
        <v>35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Z8" s="12"/>
    </row>
    <row r="9" spans="1:26">
      <c r="A9" t="s">
        <v>2238</v>
      </c>
      <c r="B9" t="s">
        <v>2775</v>
      </c>
      <c r="C9" s="1">
        <v>0.44503472222222223</v>
      </c>
      <c r="D9" s="1">
        <v>0.10619212962962964</v>
      </c>
      <c r="E9" s="1">
        <v>0.10619212962962964</v>
      </c>
      <c r="F9" s="1">
        <v>0.25114583333333335</v>
      </c>
      <c r="G9">
        <v>110</v>
      </c>
      <c r="H9">
        <v>37</v>
      </c>
      <c r="I9">
        <v>147</v>
      </c>
      <c r="J9">
        <v>2542</v>
      </c>
      <c r="K9">
        <v>71</v>
      </c>
      <c r="L9">
        <v>3</v>
      </c>
      <c r="M9">
        <v>2616</v>
      </c>
      <c r="N9">
        <v>0</v>
      </c>
      <c r="O9">
        <v>0</v>
      </c>
      <c r="P9">
        <v>0</v>
      </c>
      <c r="Q9">
        <v>2</v>
      </c>
      <c r="R9">
        <v>3</v>
      </c>
      <c r="S9">
        <v>5</v>
      </c>
      <c r="T9">
        <v>244</v>
      </c>
      <c r="U9">
        <v>4</v>
      </c>
      <c r="V9">
        <v>1</v>
      </c>
      <c r="W9">
        <v>249</v>
      </c>
      <c r="X9">
        <v>97.99</v>
      </c>
      <c r="Y9">
        <v>2400</v>
      </c>
      <c r="Z9" s="12">
        <f>M9/Y9*100</f>
        <v>109.00000000000001</v>
      </c>
    </row>
    <row r="10" spans="1:26">
      <c r="A10" t="s">
        <v>2379</v>
      </c>
      <c r="B10" t="s">
        <v>2800</v>
      </c>
      <c r="C10" s="1">
        <v>0.11582175925925926</v>
      </c>
      <c r="D10" s="1">
        <v>5.8310185185185187E-2</v>
      </c>
      <c r="E10" s="1">
        <v>5.8310185185185187E-2</v>
      </c>
      <c r="F10" s="1">
        <v>4.6238425925925926E-2</v>
      </c>
      <c r="G10">
        <v>300</v>
      </c>
      <c r="H10">
        <v>10</v>
      </c>
      <c r="I10">
        <v>310</v>
      </c>
      <c r="J10">
        <v>373</v>
      </c>
      <c r="K10">
        <v>4</v>
      </c>
      <c r="L10">
        <v>9</v>
      </c>
      <c r="M10">
        <v>386</v>
      </c>
      <c r="N10">
        <v>0</v>
      </c>
      <c r="O10">
        <v>0</v>
      </c>
      <c r="P10">
        <v>0</v>
      </c>
      <c r="Q10">
        <v>44</v>
      </c>
      <c r="R10">
        <v>7</v>
      </c>
      <c r="S10">
        <v>51</v>
      </c>
      <c r="T10">
        <v>495</v>
      </c>
      <c r="U10">
        <v>1</v>
      </c>
      <c r="V10">
        <v>9</v>
      </c>
      <c r="W10">
        <v>505</v>
      </c>
      <c r="X10">
        <v>98.02</v>
      </c>
      <c r="Y10">
        <v>823</v>
      </c>
      <c r="Z10" s="12">
        <f>M10/Y10*100</f>
        <v>46.901579586877276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0F27E-0D9B-4AAC-B7A8-7DCCE87E11FB}">
  <dimension ref="A1:AL24"/>
  <sheetViews>
    <sheetView workbookViewId="0"/>
  </sheetViews>
  <sheetFormatPr defaultRowHeight="14.4"/>
  <cols>
    <col min="4" max="4" width="10.44140625" bestFit="1" customWidth="1"/>
  </cols>
  <sheetData>
    <row r="1" spans="1:38">
      <c r="A1" t="s">
        <v>2774</v>
      </c>
      <c r="B1" t="s">
        <v>3577</v>
      </c>
      <c r="C1" t="s">
        <v>2384</v>
      </c>
      <c r="D1" t="s">
        <v>3581</v>
      </c>
      <c r="E1" t="s">
        <v>3582</v>
      </c>
      <c r="F1" t="s">
        <v>3583</v>
      </c>
      <c r="G1" t="s">
        <v>3584</v>
      </c>
      <c r="H1" t="s">
        <v>3585</v>
      </c>
      <c r="I1" t="s">
        <v>3586</v>
      </c>
      <c r="J1" t="s">
        <v>3587</v>
      </c>
      <c r="K1" t="s">
        <v>3588</v>
      </c>
      <c r="L1" t="s">
        <v>3589</v>
      </c>
      <c r="M1" t="s">
        <v>3590</v>
      </c>
      <c r="N1" t="s">
        <v>3591</v>
      </c>
      <c r="O1" t="s">
        <v>3592</v>
      </c>
      <c r="P1" t="s">
        <v>3593</v>
      </c>
      <c r="Q1" t="s">
        <v>3594</v>
      </c>
      <c r="R1" t="s">
        <v>3595</v>
      </c>
      <c r="S1" t="s">
        <v>3596</v>
      </c>
      <c r="T1" t="s">
        <v>3597</v>
      </c>
      <c r="U1" t="s">
        <v>3598</v>
      </c>
      <c r="V1" t="s">
        <v>3599</v>
      </c>
      <c r="W1" t="s">
        <v>3600</v>
      </c>
      <c r="X1" t="s">
        <v>3601</v>
      </c>
      <c r="Y1" t="s">
        <v>3602</v>
      </c>
      <c r="Z1" t="s">
        <v>3603</v>
      </c>
      <c r="AA1" t="s">
        <v>3604</v>
      </c>
      <c r="AB1" t="s">
        <v>3605</v>
      </c>
      <c r="AC1" t="s">
        <v>3606</v>
      </c>
      <c r="AD1" t="s">
        <v>3607</v>
      </c>
      <c r="AE1" t="s">
        <v>3608</v>
      </c>
      <c r="AF1" t="s">
        <v>3609</v>
      </c>
      <c r="AG1" t="s">
        <v>3610</v>
      </c>
      <c r="AH1" t="s">
        <v>3611</v>
      </c>
      <c r="AI1" t="s">
        <v>3612</v>
      </c>
      <c r="AJ1" t="s">
        <v>3613</v>
      </c>
      <c r="AK1" t="s">
        <v>3614</v>
      </c>
      <c r="AL1" t="s">
        <v>3615</v>
      </c>
    </row>
    <row r="2" spans="1:38">
      <c r="A2">
        <v>1</v>
      </c>
      <c r="B2" t="s">
        <v>2393</v>
      </c>
      <c r="C2" t="s">
        <v>2380</v>
      </c>
      <c r="D2" s="98">
        <v>44466</v>
      </c>
      <c r="E2" t="s">
        <v>3616</v>
      </c>
      <c r="F2" t="s">
        <v>3617</v>
      </c>
      <c r="G2" t="s">
        <v>3618</v>
      </c>
      <c r="H2" t="s">
        <v>3619</v>
      </c>
      <c r="I2">
        <v>4</v>
      </c>
      <c r="J2">
        <v>17</v>
      </c>
      <c r="K2">
        <v>0</v>
      </c>
      <c r="L2">
        <v>16</v>
      </c>
      <c r="M2">
        <v>1</v>
      </c>
      <c r="N2">
        <v>165</v>
      </c>
      <c r="O2">
        <v>25</v>
      </c>
      <c r="P2">
        <v>2238</v>
      </c>
      <c r="Q2">
        <v>23</v>
      </c>
      <c r="R2">
        <v>13</v>
      </c>
      <c r="S2">
        <v>0</v>
      </c>
      <c r="T2">
        <v>0</v>
      </c>
      <c r="U2">
        <v>1252216</v>
      </c>
      <c r="V2">
        <v>201091</v>
      </c>
      <c r="W2">
        <v>150311</v>
      </c>
      <c r="X2">
        <v>25633210</v>
      </c>
      <c r="Y2">
        <v>781649</v>
      </c>
      <c r="Z2">
        <v>4825565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99">
        <v>44466</v>
      </c>
    </row>
    <row r="3" spans="1:38">
      <c r="A3">
        <v>2</v>
      </c>
      <c r="B3" t="s">
        <v>2393</v>
      </c>
      <c r="C3" t="s">
        <v>2375</v>
      </c>
      <c r="D3" s="98">
        <v>44466</v>
      </c>
      <c r="E3" t="s">
        <v>3616</v>
      </c>
      <c r="F3" t="s">
        <v>3617</v>
      </c>
      <c r="G3" t="s">
        <v>3618</v>
      </c>
      <c r="H3" t="s">
        <v>3619</v>
      </c>
      <c r="I3">
        <v>0</v>
      </c>
      <c r="J3">
        <v>0</v>
      </c>
      <c r="K3">
        <v>2</v>
      </c>
      <c r="L3">
        <v>135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99">
        <v>44466</v>
      </c>
    </row>
    <row r="4" spans="1:38">
      <c r="A4">
        <v>3</v>
      </c>
      <c r="B4" t="s">
        <v>2393</v>
      </c>
      <c r="C4" t="s">
        <v>2370</v>
      </c>
      <c r="D4" s="98">
        <v>44466</v>
      </c>
      <c r="E4" t="s">
        <v>3616</v>
      </c>
      <c r="F4" t="s">
        <v>3620</v>
      </c>
      <c r="G4" t="s">
        <v>3618</v>
      </c>
      <c r="H4" t="s">
        <v>3619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27268</v>
      </c>
      <c r="Y4">
        <v>2962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99">
        <v>44466</v>
      </c>
    </row>
    <row r="5" spans="1:38">
      <c r="A5">
        <v>3</v>
      </c>
      <c r="B5" t="s">
        <v>2393</v>
      </c>
      <c r="C5" t="s">
        <v>2370</v>
      </c>
      <c r="D5" s="98">
        <v>44466</v>
      </c>
      <c r="E5" t="s">
        <v>3616</v>
      </c>
      <c r="F5" t="s">
        <v>3617</v>
      </c>
      <c r="G5" t="s">
        <v>3618</v>
      </c>
      <c r="H5" t="s">
        <v>3619</v>
      </c>
      <c r="I5">
        <v>0</v>
      </c>
      <c r="J5">
        <v>0</v>
      </c>
      <c r="K5">
        <v>0</v>
      </c>
      <c r="L5">
        <v>0</v>
      </c>
      <c r="M5">
        <v>0</v>
      </c>
      <c r="N5">
        <v>135</v>
      </c>
      <c r="O5">
        <v>31</v>
      </c>
      <c r="P5">
        <v>2514</v>
      </c>
      <c r="Q5">
        <v>28</v>
      </c>
      <c r="R5">
        <v>16</v>
      </c>
      <c r="S5">
        <v>0</v>
      </c>
      <c r="T5">
        <v>0</v>
      </c>
      <c r="U5">
        <v>0</v>
      </c>
      <c r="V5">
        <v>0</v>
      </c>
      <c r="W5">
        <v>0</v>
      </c>
      <c r="X5">
        <v>13877398</v>
      </c>
      <c r="Y5">
        <v>4628123</v>
      </c>
      <c r="Z5">
        <v>4353537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99">
        <v>44466</v>
      </c>
    </row>
    <row r="6" spans="1:38">
      <c r="A6">
        <v>5</v>
      </c>
      <c r="B6" t="s">
        <v>2393</v>
      </c>
      <c r="C6" t="s">
        <v>2376</v>
      </c>
      <c r="D6" s="98">
        <v>44466</v>
      </c>
      <c r="E6" t="s">
        <v>3616</v>
      </c>
      <c r="F6" t="s">
        <v>3617</v>
      </c>
      <c r="G6" t="s">
        <v>3618</v>
      </c>
      <c r="H6" t="s">
        <v>3619</v>
      </c>
      <c r="I6">
        <v>0</v>
      </c>
      <c r="J6">
        <v>0</v>
      </c>
      <c r="K6">
        <v>0</v>
      </c>
      <c r="L6">
        <v>0</v>
      </c>
      <c r="M6">
        <v>0</v>
      </c>
      <c r="N6">
        <v>182</v>
      </c>
      <c r="O6">
        <v>49</v>
      </c>
      <c r="P6">
        <v>1575</v>
      </c>
      <c r="Q6">
        <v>56</v>
      </c>
      <c r="R6">
        <v>24</v>
      </c>
      <c r="S6">
        <v>0</v>
      </c>
      <c r="T6">
        <v>0</v>
      </c>
      <c r="U6">
        <v>0</v>
      </c>
      <c r="V6">
        <v>0</v>
      </c>
      <c r="W6">
        <v>0</v>
      </c>
      <c r="X6">
        <v>8441967</v>
      </c>
      <c r="Y6">
        <v>2257624</v>
      </c>
      <c r="Z6">
        <v>15061101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99">
        <v>44466</v>
      </c>
    </row>
    <row r="7" spans="1:38">
      <c r="A7">
        <v>6</v>
      </c>
      <c r="B7" t="s">
        <v>2393</v>
      </c>
      <c r="C7" t="s">
        <v>2377</v>
      </c>
      <c r="D7" s="98">
        <v>44466</v>
      </c>
      <c r="E7" t="s">
        <v>3616</v>
      </c>
      <c r="F7" t="s">
        <v>3617</v>
      </c>
      <c r="G7" t="s">
        <v>3618</v>
      </c>
      <c r="H7" t="s">
        <v>3619</v>
      </c>
      <c r="I7">
        <v>0</v>
      </c>
      <c r="J7">
        <v>0</v>
      </c>
      <c r="K7">
        <v>0</v>
      </c>
      <c r="L7">
        <v>0</v>
      </c>
      <c r="M7">
        <v>0</v>
      </c>
      <c r="N7">
        <v>287</v>
      </c>
      <c r="O7">
        <v>27</v>
      </c>
      <c r="P7">
        <v>3076</v>
      </c>
      <c r="Q7">
        <v>33</v>
      </c>
      <c r="R7">
        <v>5</v>
      </c>
      <c r="S7">
        <v>0</v>
      </c>
      <c r="T7">
        <v>0</v>
      </c>
      <c r="U7">
        <v>0</v>
      </c>
      <c r="V7">
        <v>0</v>
      </c>
      <c r="W7">
        <v>0</v>
      </c>
      <c r="X7">
        <v>6838131</v>
      </c>
      <c r="Y7">
        <v>1661245</v>
      </c>
      <c r="Z7">
        <v>16913693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99">
        <v>44466</v>
      </c>
    </row>
    <row r="8" spans="1:38">
      <c r="A8">
        <v>8</v>
      </c>
      <c r="B8" t="s">
        <v>2393</v>
      </c>
      <c r="C8" t="s">
        <v>2362</v>
      </c>
      <c r="D8" s="98">
        <v>44466</v>
      </c>
      <c r="E8" t="s">
        <v>3616</v>
      </c>
      <c r="F8" t="s">
        <v>3617</v>
      </c>
      <c r="G8" t="s">
        <v>3618</v>
      </c>
      <c r="H8" t="s">
        <v>3619</v>
      </c>
      <c r="I8">
        <v>51</v>
      </c>
      <c r="J8">
        <v>529</v>
      </c>
      <c r="K8">
        <v>2</v>
      </c>
      <c r="L8">
        <v>521</v>
      </c>
      <c r="M8">
        <v>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13758640</v>
      </c>
      <c r="V8">
        <v>927982</v>
      </c>
      <c r="W8">
        <v>3425062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99">
        <v>44466</v>
      </c>
    </row>
    <row r="9" spans="1:38">
      <c r="A9">
        <v>10</v>
      </c>
      <c r="B9" t="s">
        <v>2393</v>
      </c>
      <c r="C9" t="s">
        <v>2369</v>
      </c>
      <c r="D9" s="98">
        <v>44466</v>
      </c>
      <c r="E9" t="s">
        <v>3616</v>
      </c>
      <c r="F9" t="s">
        <v>3621</v>
      </c>
      <c r="G9" t="s">
        <v>3622</v>
      </c>
      <c r="H9" t="s">
        <v>3619</v>
      </c>
      <c r="I9">
        <v>46</v>
      </c>
      <c r="J9">
        <v>129</v>
      </c>
      <c r="K9">
        <v>0</v>
      </c>
      <c r="L9">
        <v>127</v>
      </c>
      <c r="M9">
        <v>2</v>
      </c>
      <c r="N9">
        <v>225</v>
      </c>
      <c r="O9">
        <v>33</v>
      </c>
      <c r="P9">
        <v>786</v>
      </c>
      <c r="Q9">
        <v>11</v>
      </c>
      <c r="R9">
        <v>27</v>
      </c>
      <c r="S9">
        <v>0</v>
      </c>
      <c r="T9">
        <v>0</v>
      </c>
      <c r="U9">
        <v>5953266</v>
      </c>
      <c r="V9">
        <v>1654449</v>
      </c>
      <c r="W9">
        <v>1258501</v>
      </c>
      <c r="X9">
        <v>9239974</v>
      </c>
      <c r="Y9">
        <v>1487104</v>
      </c>
      <c r="Z9">
        <v>579491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99">
        <v>44466</v>
      </c>
    </row>
    <row r="10" spans="1:38">
      <c r="A10">
        <v>11</v>
      </c>
      <c r="B10" t="s">
        <v>2393</v>
      </c>
      <c r="C10" t="s">
        <v>2238</v>
      </c>
      <c r="D10" s="98">
        <v>44466</v>
      </c>
      <c r="E10" t="s">
        <v>3616</v>
      </c>
      <c r="F10" t="s">
        <v>3617</v>
      </c>
      <c r="G10" t="s">
        <v>3618</v>
      </c>
      <c r="H10" t="s">
        <v>3619</v>
      </c>
      <c r="I10">
        <v>0</v>
      </c>
      <c r="J10">
        <v>0</v>
      </c>
      <c r="K10">
        <v>0</v>
      </c>
      <c r="L10">
        <v>0</v>
      </c>
      <c r="M10">
        <v>0</v>
      </c>
      <c r="N10">
        <v>110</v>
      </c>
      <c r="O10">
        <v>32</v>
      </c>
      <c r="P10">
        <v>1694</v>
      </c>
      <c r="Q10">
        <v>51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7661478</v>
      </c>
      <c r="Y10">
        <v>11644764</v>
      </c>
      <c r="Z10">
        <v>20350434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99">
        <v>44466</v>
      </c>
    </row>
    <row r="11" spans="1:38">
      <c r="A11">
        <v>13</v>
      </c>
      <c r="B11" t="s">
        <v>2393</v>
      </c>
      <c r="C11" t="s">
        <v>2363</v>
      </c>
      <c r="D11" s="98">
        <v>44466</v>
      </c>
      <c r="E11" t="s">
        <v>3616</v>
      </c>
      <c r="F11" t="s">
        <v>3617</v>
      </c>
      <c r="G11" t="s">
        <v>3618</v>
      </c>
      <c r="H11" t="s">
        <v>3619</v>
      </c>
      <c r="I11">
        <v>47</v>
      </c>
      <c r="J11">
        <v>561</v>
      </c>
      <c r="K11">
        <v>1</v>
      </c>
      <c r="L11">
        <v>553</v>
      </c>
      <c r="M11">
        <v>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15196945</v>
      </c>
      <c r="V11">
        <v>275579</v>
      </c>
      <c r="W11">
        <v>1510779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99">
        <v>44466</v>
      </c>
    </row>
    <row r="12" spans="1:38">
      <c r="A12">
        <v>14</v>
      </c>
      <c r="B12" t="s">
        <v>2393</v>
      </c>
      <c r="C12" t="s">
        <v>473</v>
      </c>
      <c r="D12" s="98">
        <v>44466</v>
      </c>
      <c r="E12" t="s">
        <v>3616</v>
      </c>
      <c r="F12" t="s">
        <v>3617</v>
      </c>
      <c r="G12" t="s">
        <v>3618</v>
      </c>
      <c r="H12" t="s">
        <v>3619</v>
      </c>
      <c r="I12">
        <v>35</v>
      </c>
      <c r="J12">
        <v>552</v>
      </c>
      <c r="K12">
        <v>2</v>
      </c>
      <c r="L12">
        <v>551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15425125</v>
      </c>
      <c r="V12">
        <v>434654</v>
      </c>
      <c r="W12">
        <v>4496448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99">
        <v>44466</v>
      </c>
    </row>
    <row r="13" spans="1:38">
      <c r="A13">
        <v>15</v>
      </c>
      <c r="B13" t="s">
        <v>2393</v>
      </c>
      <c r="C13" t="s">
        <v>2371</v>
      </c>
      <c r="D13" s="98">
        <v>44466</v>
      </c>
      <c r="E13" t="s">
        <v>3616</v>
      </c>
      <c r="F13" t="s">
        <v>3621</v>
      </c>
      <c r="G13" t="s">
        <v>3622</v>
      </c>
      <c r="H13" t="s">
        <v>3619</v>
      </c>
      <c r="I13">
        <v>183</v>
      </c>
      <c r="J13">
        <v>339</v>
      </c>
      <c r="K13">
        <v>17</v>
      </c>
      <c r="L13">
        <v>338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12808055</v>
      </c>
      <c r="V13">
        <v>384976</v>
      </c>
      <c r="W13">
        <v>8207184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99">
        <v>44466</v>
      </c>
    </row>
    <row r="14" spans="1:38">
      <c r="A14">
        <v>16</v>
      </c>
      <c r="B14" t="s">
        <v>2393</v>
      </c>
      <c r="C14" t="s">
        <v>2373</v>
      </c>
      <c r="D14" s="98">
        <v>44466</v>
      </c>
      <c r="E14" t="s">
        <v>3616</v>
      </c>
      <c r="F14" t="s">
        <v>3621</v>
      </c>
      <c r="G14" t="s">
        <v>3622</v>
      </c>
      <c r="H14" t="s">
        <v>3619</v>
      </c>
      <c r="I14">
        <v>78</v>
      </c>
      <c r="J14">
        <v>354</v>
      </c>
      <c r="K14">
        <v>5</v>
      </c>
      <c r="L14">
        <v>368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27185789</v>
      </c>
      <c r="V14">
        <v>2907517</v>
      </c>
      <c r="W14">
        <v>1392745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99">
        <v>44466</v>
      </c>
    </row>
    <row r="15" spans="1:38">
      <c r="A15">
        <v>17</v>
      </c>
      <c r="B15" t="s">
        <v>2393</v>
      </c>
      <c r="C15" t="s">
        <v>2372</v>
      </c>
      <c r="D15" s="98">
        <v>44466</v>
      </c>
      <c r="E15" t="s">
        <v>3616</v>
      </c>
      <c r="F15" t="s">
        <v>3621</v>
      </c>
      <c r="G15" t="s">
        <v>3622</v>
      </c>
      <c r="H15" t="s">
        <v>3619</v>
      </c>
      <c r="I15">
        <v>94</v>
      </c>
      <c r="J15">
        <v>374</v>
      </c>
      <c r="K15">
        <v>5</v>
      </c>
      <c r="L15">
        <v>369</v>
      </c>
      <c r="M15">
        <v>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24663805</v>
      </c>
      <c r="V15">
        <v>1369266</v>
      </c>
      <c r="W15">
        <v>2170693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99">
        <v>44466</v>
      </c>
    </row>
    <row r="16" spans="1:38">
      <c r="A16">
        <v>18</v>
      </c>
      <c r="B16" t="s">
        <v>2393</v>
      </c>
      <c r="C16" t="s">
        <v>2374</v>
      </c>
      <c r="D16" s="98">
        <v>44466</v>
      </c>
      <c r="E16" t="s">
        <v>3616</v>
      </c>
      <c r="F16" t="s">
        <v>3621</v>
      </c>
      <c r="G16" t="s">
        <v>3622</v>
      </c>
      <c r="H16" t="s">
        <v>3619</v>
      </c>
      <c r="I16">
        <v>110</v>
      </c>
      <c r="J16">
        <v>355</v>
      </c>
      <c r="K16">
        <v>15</v>
      </c>
      <c r="L16">
        <v>348</v>
      </c>
      <c r="M16">
        <v>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14355819</v>
      </c>
      <c r="V16">
        <v>1864148</v>
      </c>
      <c r="W16">
        <v>2408119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99">
        <v>44466</v>
      </c>
    </row>
    <row r="17" spans="1:38">
      <c r="A17">
        <v>19</v>
      </c>
      <c r="B17" t="s">
        <v>2393</v>
      </c>
      <c r="C17" t="s">
        <v>2379</v>
      </c>
      <c r="D17" s="98">
        <v>44466</v>
      </c>
      <c r="E17" t="s">
        <v>3616</v>
      </c>
      <c r="F17" t="s">
        <v>3621</v>
      </c>
      <c r="G17" t="s">
        <v>3622</v>
      </c>
      <c r="H17" t="s">
        <v>3619</v>
      </c>
      <c r="I17">
        <v>17</v>
      </c>
      <c r="J17">
        <v>79</v>
      </c>
      <c r="K17">
        <v>4</v>
      </c>
      <c r="L17">
        <v>101</v>
      </c>
      <c r="M17">
        <v>0</v>
      </c>
      <c r="N17">
        <v>343</v>
      </c>
      <c r="O17">
        <v>24</v>
      </c>
      <c r="P17">
        <v>865</v>
      </c>
      <c r="Q17">
        <v>7</v>
      </c>
      <c r="R17">
        <v>19</v>
      </c>
      <c r="S17">
        <v>0</v>
      </c>
      <c r="T17">
        <v>0</v>
      </c>
      <c r="U17">
        <v>3432873</v>
      </c>
      <c r="V17">
        <v>332799</v>
      </c>
      <c r="W17">
        <v>927271</v>
      </c>
      <c r="X17">
        <v>6768391</v>
      </c>
      <c r="Y17">
        <v>1983051</v>
      </c>
      <c r="Z17">
        <v>1164502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99">
        <v>44466</v>
      </c>
    </row>
    <row r="18" spans="1:38">
      <c r="A18">
        <v>20</v>
      </c>
      <c r="B18" t="s">
        <v>2393</v>
      </c>
      <c r="C18" t="s">
        <v>2364</v>
      </c>
      <c r="D18" s="98">
        <v>44466</v>
      </c>
      <c r="E18" t="s">
        <v>3616</v>
      </c>
      <c r="F18" t="s">
        <v>3623</v>
      </c>
      <c r="G18" t="s">
        <v>3618</v>
      </c>
      <c r="H18" t="s">
        <v>3624</v>
      </c>
      <c r="I18">
        <v>6</v>
      </c>
      <c r="J18">
        <v>332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18955281</v>
      </c>
      <c r="V18">
        <v>4642152</v>
      </c>
      <c r="W18">
        <v>1140675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99">
        <v>44466</v>
      </c>
    </row>
    <row r="19" spans="1:38">
      <c r="A19">
        <v>21</v>
      </c>
      <c r="B19" t="s">
        <v>2393</v>
      </c>
      <c r="C19" t="s">
        <v>2367</v>
      </c>
      <c r="D19" s="98">
        <v>44466</v>
      </c>
      <c r="E19" t="s">
        <v>3616</v>
      </c>
      <c r="F19" t="s">
        <v>3623</v>
      </c>
      <c r="G19" t="s">
        <v>3618</v>
      </c>
      <c r="H19" t="s">
        <v>3624</v>
      </c>
      <c r="I19">
        <v>8</v>
      </c>
      <c r="J19">
        <v>379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17139370</v>
      </c>
      <c r="V19">
        <v>626724</v>
      </c>
      <c r="W19">
        <v>652855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99">
        <v>44466</v>
      </c>
    </row>
    <row r="20" spans="1:38">
      <c r="A20">
        <v>22</v>
      </c>
      <c r="B20" t="s">
        <v>2393</v>
      </c>
      <c r="C20" t="s">
        <v>2788</v>
      </c>
      <c r="D20" s="98">
        <v>44466</v>
      </c>
      <c r="E20" t="s">
        <v>3616</v>
      </c>
      <c r="F20" t="s">
        <v>3623</v>
      </c>
      <c r="G20" t="s">
        <v>3618</v>
      </c>
      <c r="H20" t="s">
        <v>3624</v>
      </c>
      <c r="I20">
        <v>4</v>
      </c>
      <c r="J20">
        <v>140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10012227</v>
      </c>
      <c r="V20">
        <v>864698</v>
      </c>
      <c r="W20">
        <v>606907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99">
        <v>44466</v>
      </c>
    </row>
    <row r="21" spans="1:38">
      <c r="A21">
        <v>23</v>
      </c>
      <c r="B21" t="s">
        <v>2393</v>
      </c>
      <c r="C21" t="s">
        <v>2171</v>
      </c>
      <c r="D21" s="98">
        <v>44466</v>
      </c>
      <c r="E21" t="s">
        <v>3616</v>
      </c>
      <c r="F21" t="s">
        <v>3623</v>
      </c>
      <c r="G21" t="s">
        <v>3618</v>
      </c>
      <c r="H21" t="s">
        <v>3624</v>
      </c>
      <c r="I21">
        <v>9</v>
      </c>
      <c r="J21">
        <v>316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5985522</v>
      </c>
      <c r="V21">
        <v>648956</v>
      </c>
      <c r="W21">
        <v>19775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99">
        <v>44466</v>
      </c>
    </row>
    <row r="22" spans="1:38">
      <c r="A22">
        <v>24</v>
      </c>
      <c r="B22" t="s">
        <v>2393</v>
      </c>
      <c r="C22" t="s">
        <v>111</v>
      </c>
      <c r="D22" s="98">
        <v>44466</v>
      </c>
      <c r="E22" t="s">
        <v>3616</v>
      </c>
      <c r="F22" t="s">
        <v>3623</v>
      </c>
      <c r="G22" t="s">
        <v>3618</v>
      </c>
      <c r="H22" t="s">
        <v>3624</v>
      </c>
      <c r="I22">
        <v>7</v>
      </c>
      <c r="J22">
        <v>244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17176830</v>
      </c>
      <c r="V22">
        <v>4495557</v>
      </c>
      <c r="W22">
        <v>1620430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99">
        <v>44466</v>
      </c>
    </row>
    <row r="23" spans="1:38">
      <c r="A23">
        <v>25</v>
      </c>
      <c r="B23" t="s">
        <v>2393</v>
      </c>
      <c r="C23" t="s">
        <v>130</v>
      </c>
      <c r="D23" s="98">
        <v>44466</v>
      </c>
      <c r="E23" t="s">
        <v>3616</v>
      </c>
      <c r="F23" t="s">
        <v>3623</v>
      </c>
      <c r="G23" t="s">
        <v>3618</v>
      </c>
      <c r="H23" t="s">
        <v>3624</v>
      </c>
      <c r="I23">
        <v>6</v>
      </c>
      <c r="J23">
        <v>240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22437150</v>
      </c>
      <c r="V23">
        <v>6441941</v>
      </c>
      <c r="W23">
        <v>2673597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99">
        <v>44466</v>
      </c>
    </row>
    <row r="24" spans="1:38">
      <c r="A24">
        <v>26</v>
      </c>
      <c r="B24" t="s">
        <v>2393</v>
      </c>
      <c r="C24" t="s">
        <v>2368</v>
      </c>
      <c r="D24" s="98">
        <v>44466</v>
      </c>
      <c r="E24" t="s">
        <v>3616</v>
      </c>
      <c r="F24" t="s">
        <v>3623</v>
      </c>
      <c r="G24" t="s">
        <v>3618</v>
      </c>
      <c r="H24" t="s">
        <v>3624</v>
      </c>
      <c r="I24">
        <v>5</v>
      </c>
      <c r="J24">
        <v>285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18116120</v>
      </c>
      <c r="V24">
        <v>4096749</v>
      </c>
      <c r="W24">
        <v>1549206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99">
        <v>44466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39DA6-D06E-4559-901A-36E4D9D8099F}">
  <dimension ref="A1:AL27"/>
  <sheetViews>
    <sheetView workbookViewId="0">
      <selection activeCell="A8" sqref="A8"/>
    </sheetView>
  </sheetViews>
  <sheetFormatPr defaultRowHeight="14.4"/>
  <cols>
    <col min="4" max="4" width="10.44140625" bestFit="1" customWidth="1"/>
  </cols>
  <sheetData>
    <row r="1" spans="1:38">
      <c r="A1" t="s">
        <v>2774</v>
      </c>
      <c r="B1" t="s">
        <v>3577</v>
      </c>
      <c r="C1" t="s">
        <v>2384</v>
      </c>
      <c r="D1" t="s">
        <v>3581</v>
      </c>
      <c r="E1" t="s">
        <v>3582</v>
      </c>
      <c r="F1" t="s">
        <v>3583</v>
      </c>
      <c r="G1" t="s">
        <v>3584</v>
      </c>
      <c r="H1" t="s">
        <v>3585</v>
      </c>
      <c r="I1" t="s">
        <v>3586</v>
      </c>
      <c r="J1" t="s">
        <v>3587</v>
      </c>
      <c r="K1" t="s">
        <v>3588</v>
      </c>
      <c r="L1" t="s">
        <v>3589</v>
      </c>
      <c r="M1" t="s">
        <v>3590</v>
      </c>
      <c r="N1" t="s">
        <v>3591</v>
      </c>
      <c r="O1" t="s">
        <v>3592</v>
      </c>
      <c r="P1" t="s">
        <v>3593</v>
      </c>
      <c r="Q1" t="s">
        <v>3594</v>
      </c>
      <c r="R1" t="s">
        <v>3595</v>
      </c>
      <c r="S1" t="s">
        <v>3596</v>
      </c>
      <c r="T1" t="s">
        <v>3597</v>
      </c>
      <c r="U1" t="s">
        <v>3598</v>
      </c>
      <c r="V1" t="s">
        <v>3599</v>
      </c>
      <c r="W1" t="s">
        <v>3600</v>
      </c>
      <c r="X1" t="s">
        <v>3601</v>
      </c>
      <c r="Y1" t="s">
        <v>3602</v>
      </c>
      <c r="Z1" t="s">
        <v>3603</v>
      </c>
      <c r="AA1" t="s">
        <v>3604</v>
      </c>
      <c r="AB1" t="s">
        <v>3605</v>
      </c>
      <c r="AC1" t="s">
        <v>3606</v>
      </c>
      <c r="AD1" t="s">
        <v>3607</v>
      </c>
      <c r="AE1" t="s">
        <v>3608</v>
      </c>
      <c r="AF1" t="s">
        <v>3609</v>
      </c>
      <c r="AG1" t="s">
        <v>3610</v>
      </c>
      <c r="AH1" t="s">
        <v>3611</v>
      </c>
      <c r="AI1" t="s">
        <v>3612</v>
      </c>
      <c r="AJ1" t="s">
        <v>3613</v>
      </c>
      <c r="AK1" t="s">
        <v>3614</v>
      </c>
      <c r="AL1" t="s">
        <v>3615</v>
      </c>
    </row>
    <row r="2" spans="1:38">
      <c r="A2">
        <v>1</v>
      </c>
      <c r="B2" t="s">
        <v>2393</v>
      </c>
      <c r="C2" t="s">
        <v>2380</v>
      </c>
      <c r="D2" s="98">
        <v>44467</v>
      </c>
      <c r="E2" t="s">
        <v>3616</v>
      </c>
      <c r="F2" t="s">
        <v>3617</v>
      </c>
      <c r="G2" t="s">
        <v>3618</v>
      </c>
      <c r="H2" t="s">
        <v>3619</v>
      </c>
      <c r="I2">
        <v>11</v>
      </c>
      <c r="J2">
        <v>153</v>
      </c>
      <c r="K2">
        <v>6</v>
      </c>
      <c r="L2">
        <v>135</v>
      </c>
      <c r="M2">
        <v>2</v>
      </c>
      <c r="N2">
        <v>103</v>
      </c>
      <c r="O2">
        <v>12</v>
      </c>
      <c r="P2">
        <v>2575</v>
      </c>
      <c r="Q2">
        <v>22</v>
      </c>
      <c r="R2">
        <v>5</v>
      </c>
      <c r="S2">
        <v>0</v>
      </c>
      <c r="T2">
        <v>0</v>
      </c>
      <c r="U2">
        <v>14246983</v>
      </c>
      <c r="V2">
        <v>669887</v>
      </c>
      <c r="W2">
        <v>3157778</v>
      </c>
      <c r="X2">
        <v>12425959</v>
      </c>
      <c r="Y2">
        <v>477711</v>
      </c>
      <c r="Z2">
        <v>4552512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99">
        <v>44467</v>
      </c>
    </row>
    <row r="3" spans="1:38">
      <c r="A3">
        <v>3</v>
      </c>
      <c r="B3" t="s">
        <v>2393</v>
      </c>
      <c r="C3" t="s">
        <v>2370</v>
      </c>
      <c r="D3" s="98">
        <v>44467</v>
      </c>
      <c r="E3" t="s">
        <v>3616</v>
      </c>
      <c r="F3" t="s">
        <v>3617</v>
      </c>
      <c r="G3" t="s">
        <v>3618</v>
      </c>
      <c r="H3" t="s">
        <v>3619</v>
      </c>
      <c r="I3">
        <v>8</v>
      </c>
      <c r="J3">
        <v>131</v>
      </c>
      <c r="K3">
        <v>0</v>
      </c>
      <c r="L3">
        <v>54</v>
      </c>
      <c r="M3">
        <v>10</v>
      </c>
      <c r="N3">
        <v>104</v>
      </c>
      <c r="O3">
        <v>31</v>
      </c>
      <c r="P3">
        <v>2970</v>
      </c>
      <c r="Q3">
        <v>33</v>
      </c>
      <c r="R3">
        <v>14</v>
      </c>
      <c r="S3">
        <v>0</v>
      </c>
      <c r="T3">
        <v>0</v>
      </c>
      <c r="U3">
        <v>12043282</v>
      </c>
      <c r="V3">
        <v>909626</v>
      </c>
      <c r="W3">
        <v>1536129</v>
      </c>
      <c r="X3">
        <v>14448470</v>
      </c>
      <c r="Y3">
        <v>1796202</v>
      </c>
      <c r="Z3">
        <v>1256223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99">
        <v>44467</v>
      </c>
    </row>
    <row r="4" spans="1:38">
      <c r="A4">
        <v>5</v>
      </c>
      <c r="B4" t="s">
        <v>2393</v>
      </c>
      <c r="C4" t="s">
        <v>2376</v>
      </c>
      <c r="D4" s="98">
        <v>44467</v>
      </c>
      <c r="E4" t="s">
        <v>3616</v>
      </c>
      <c r="F4" t="s">
        <v>3617</v>
      </c>
      <c r="G4" t="s">
        <v>3618</v>
      </c>
      <c r="H4" t="s">
        <v>3619</v>
      </c>
      <c r="I4">
        <v>11</v>
      </c>
      <c r="J4">
        <v>174</v>
      </c>
      <c r="K4">
        <v>1</v>
      </c>
      <c r="L4">
        <v>144</v>
      </c>
      <c r="M4">
        <v>2</v>
      </c>
      <c r="N4">
        <v>40</v>
      </c>
      <c r="O4">
        <v>20</v>
      </c>
      <c r="P4">
        <v>1158</v>
      </c>
      <c r="Q4">
        <v>36</v>
      </c>
      <c r="R4">
        <v>14</v>
      </c>
      <c r="S4">
        <v>0</v>
      </c>
      <c r="T4">
        <v>0</v>
      </c>
      <c r="U4">
        <v>6499822</v>
      </c>
      <c r="V4">
        <v>498686</v>
      </c>
      <c r="W4">
        <v>7092367</v>
      </c>
      <c r="X4">
        <v>5346989</v>
      </c>
      <c r="Y4">
        <v>490835</v>
      </c>
      <c r="Z4">
        <v>1373113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99">
        <v>44467</v>
      </c>
    </row>
    <row r="5" spans="1:38">
      <c r="A5">
        <v>6</v>
      </c>
      <c r="B5" t="s">
        <v>2393</v>
      </c>
      <c r="C5" t="s">
        <v>2377</v>
      </c>
      <c r="D5" s="98">
        <v>44467</v>
      </c>
      <c r="E5" t="s">
        <v>3616</v>
      </c>
      <c r="F5" t="s">
        <v>3617</v>
      </c>
      <c r="G5" t="s">
        <v>3618</v>
      </c>
      <c r="H5" t="s">
        <v>3619</v>
      </c>
      <c r="I5">
        <v>10</v>
      </c>
      <c r="J5">
        <v>269</v>
      </c>
      <c r="K5">
        <v>0</v>
      </c>
      <c r="L5">
        <v>269</v>
      </c>
      <c r="M5">
        <v>0</v>
      </c>
      <c r="N5">
        <v>76</v>
      </c>
      <c r="O5">
        <v>16</v>
      </c>
      <c r="P5">
        <v>2035</v>
      </c>
      <c r="Q5">
        <v>6</v>
      </c>
      <c r="R5">
        <v>13</v>
      </c>
      <c r="S5">
        <v>0</v>
      </c>
      <c r="T5">
        <v>0</v>
      </c>
      <c r="U5">
        <v>10790449</v>
      </c>
      <c r="V5">
        <v>452405</v>
      </c>
      <c r="W5">
        <v>4794511</v>
      </c>
      <c r="X5">
        <v>3862776</v>
      </c>
      <c r="Y5">
        <v>1470910</v>
      </c>
      <c r="Z5">
        <v>7103469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99">
        <v>44467</v>
      </c>
    </row>
    <row r="6" spans="1:38">
      <c r="A6">
        <v>8</v>
      </c>
      <c r="B6" t="s">
        <v>2393</v>
      </c>
      <c r="C6" t="s">
        <v>2362</v>
      </c>
      <c r="D6" s="98">
        <v>44467</v>
      </c>
      <c r="E6" t="s">
        <v>3616</v>
      </c>
      <c r="F6" t="s">
        <v>3617</v>
      </c>
      <c r="G6" t="s">
        <v>3618</v>
      </c>
      <c r="H6" t="s">
        <v>3619</v>
      </c>
      <c r="I6">
        <v>31</v>
      </c>
      <c r="J6">
        <v>535</v>
      </c>
      <c r="K6">
        <v>10</v>
      </c>
      <c r="L6">
        <v>534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15331374</v>
      </c>
      <c r="V6">
        <v>254702</v>
      </c>
      <c r="W6">
        <v>620944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99">
        <v>44467</v>
      </c>
    </row>
    <row r="7" spans="1:38">
      <c r="A7">
        <v>10</v>
      </c>
      <c r="B7" t="s">
        <v>2393</v>
      </c>
      <c r="C7" t="s">
        <v>2369</v>
      </c>
      <c r="D7" s="98">
        <v>44467</v>
      </c>
      <c r="E7" t="s">
        <v>3616</v>
      </c>
      <c r="F7" t="s">
        <v>3621</v>
      </c>
      <c r="G7" t="s">
        <v>3622</v>
      </c>
      <c r="H7" t="s">
        <v>3619</v>
      </c>
      <c r="I7">
        <v>62</v>
      </c>
      <c r="J7">
        <v>201</v>
      </c>
      <c r="K7">
        <v>5</v>
      </c>
      <c r="L7">
        <v>199</v>
      </c>
      <c r="M7">
        <v>2</v>
      </c>
      <c r="N7">
        <v>133</v>
      </c>
      <c r="O7">
        <v>19</v>
      </c>
      <c r="P7">
        <v>553</v>
      </c>
      <c r="Q7">
        <v>9</v>
      </c>
      <c r="R7">
        <v>12</v>
      </c>
      <c r="S7">
        <v>0</v>
      </c>
      <c r="T7">
        <v>0</v>
      </c>
      <c r="U7">
        <v>8471560</v>
      </c>
      <c r="V7">
        <v>1416206</v>
      </c>
      <c r="W7">
        <v>335099</v>
      </c>
      <c r="X7">
        <v>6228259</v>
      </c>
      <c r="Y7">
        <v>1924494</v>
      </c>
      <c r="Z7">
        <v>250111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99">
        <v>44467</v>
      </c>
    </row>
    <row r="8" spans="1:38">
      <c r="A8">
        <v>11</v>
      </c>
      <c r="B8" t="s">
        <v>2393</v>
      </c>
      <c r="C8" t="s">
        <v>2238</v>
      </c>
      <c r="D8" s="98">
        <v>44467</v>
      </c>
      <c r="E8" t="s">
        <v>3616</v>
      </c>
      <c r="F8" t="s">
        <v>3617</v>
      </c>
      <c r="G8" t="s">
        <v>3618</v>
      </c>
      <c r="H8" t="s">
        <v>3619</v>
      </c>
      <c r="I8">
        <v>6</v>
      </c>
      <c r="J8">
        <v>152</v>
      </c>
      <c r="K8">
        <v>0</v>
      </c>
      <c r="L8">
        <v>152</v>
      </c>
      <c r="M8">
        <v>0</v>
      </c>
      <c r="N8">
        <v>50</v>
      </c>
      <c r="O8">
        <v>32</v>
      </c>
      <c r="P8">
        <v>1440</v>
      </c>
      <c r="Q8">
        <v>74</v>
      </c>
      <c r="R8">
        <v>11</v>
      </c>
      <c r="S8">
        <v>0</v>
      </c>
      <c r="T8">
        <v>0</v>
      </c>
      <c r="U8">
        <v>9153546</v>
      </c>
      <c r="V8">
        <v>4378072</v>
      </c>
      <c r="W8">
        <v>5399190</v>
      </c>
      <c r="X8">
        <v>6052546</v>
      </c>
      <c r="Y8">
        <v>5234039</v>
      </c>
      <c r="Z8">
        <v>14413557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99">
        <v>44467</v>
      </c>
    </row>
    <row r="9" spans="1:38">
      <c r="A9">
        <v>13</v>
      </c>
      <c r="B9" t="s">
        <v>2393</v>
      </c>
      <c r="C9" t="s">
        <v>2363</v>
      </c>
      <c r="D9" s="98">
        <v>44467</v>
      </c>
      <c r="E9" t="s">
        <v>3616</v>
      </c>
      <c r="F9" t="s">
        <v>3617</v>
      </c>
      <c r="G9" t="s">
        <v>3618</v>
      </c>
      <c r="H9" t="s">
        <v>3619</v>
      </c>
      <c r="I9">
        <v>32</v>
      </c>
      <c r="J9">
        <v>565</v>
      </c>
      <c r="K9">
        <v>0</v>
      </c>
      <c r="L9">
        <v>501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16179011</v>
      </c>
      <c r="V9">
        <v>257238</v>
      </c>
      <c r="W9">
        <v>3320740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99">
        <v>44467</v>
      </c>
    </row>
    <row r="10" spans="1:38">
      <c r="A10">
        <v>14</v>
      </c>
      <c r="B10" t="s">
        <v>2393</v>
      </c>
      <c r="C10" t="s">
        <v>473</v>
      </c>
      <c r="D10" s="98">
        <v>44467</v>
      </c>
      <c r="E10" t="s">
        <v>3616</v>
      </c>
      <c r="F10" t="s">
        <v>3617</v>
      </c>
      <c r="G10" t="s">
        <v>3618</v>
      </c>
      <c r="H10" t="s">
        <v>3619</v>
      </c>
      <c r="I10">
        <v>28</v>
      </c>
      <c r="J10">
        <v>550</v>
      </c>
      <c r="K10">
        <v>4</v>
      </c>
      <c r="L10">
        <v>496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19024533</v>
      </c>
      <c r="V10">
        <v>187992</v>
      </c>
      <c r="W10">
        <v>5877029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99">
        <v>44467</v>
      </c>
    </row>
    <row r="11" spans="1:38">
      <c r="A11">
        <v>16</v>
      </c>
      <c r="B11" t="s">
        <v>2393</v>
      </c>
      <c r="C11" t="s">
        <v>2373</v>
      </c>
      <c r="D11" s="98">
        <v>44467</v>
      </c>
      <c r="E11" t="s">
        <v>3616</v>
      </c>
      <c r="F11" t="s">
        <v>3621</v>
      </c>
      <c r="G11" t="s">
        <v>3622</v>
      </c>
      <c r="H11" t="s">
        <v>3619</v>
      </c>
      <c r="I11">
        <v>87</v>
      </c>
      <c r="J11">
        <v>365</v>
      </c>
      <c r="K11">
        <v>4</v>
      </c>
      <c r="L11">
        <v>430</v>
      </c>
      <c r="M11">
        <v>14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26851261</v>
      </c>
      <c r="V11">
        <v>9578127</v>
      </c>
      <c r="W11">
        <v>1545124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99">
        <v>44467</v>
      </c>
    </row>
    <row r="12" spans="1:38">
      <c r="A12">
        <v>17</v>
      </c>
      <c r="B12" t="s">
        <v>2393</v>
      </c>
      <c r="C12" t="s">
        <v>2372</v>
      </c>
      <c r="D12" s="98">
        <v>44467</v>
      </c>
      <c r="E12" t="s">
        <v>3616</v>
      </c>
      <c r="F12" t="s">
        <v>3621</v>
      </c>
      <c r="G12" t="s">
        <v>3622</v>
      </c>
      <c r="H12" t="s">
        <v>3619</v>
      </c>
      <c r="I12">
        <v>85</v>
      </c>
      <c r="J12">
        <v>342</v>
      </c>
      <c r="K12">
        <v>3</v>
      </c>
      <c r="L12">
        <v>336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20478364</v>
      </c>
      <c r="V12">
        <v>2327601</v>
      </c>
      <c r="W12">
        <v>365071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99">
        <v>44467</v>
      </c>
    </row>
    <row r="13" spans="1:38">
      <c r="A13">
        <v>18</v>
      </c>
      <c r="B13" t="s">
        <v>2393</v>
      </c>
      <c r="C13" t="s">
        <v>2374</v>
      </c>
      <c r="D13" s="98">
        <v>44467</v>
      </c>
      <c r="E13" t="s">
        <v>3616</v>
      </c>
      <c r="F13" t="s">
        <v>3621</v>
      </c>
      <c r="G13" t="s">
        <v>3622</v>
      </c>
      <c r="H13" t="s">
        <v>3619</v>
      </c>
      <c r="I13">
        <v>104</v>
      </c>
      <c r="J13">
        <v>344</v>
      </c>
      <c r="K13">
        <v>3</v>
      </c>
      <c r="L13">
        <v>343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22205823</v>
      </c>
      <c r="V13">
        <v>1487868</v>
      </c>
      <c r="W13">
        <v>3184067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99">
        <v>44467</v>
      </c>
    </row>
    <row r="14" spans="1:38">
      <c r="A14">
        <v>19</v>
      </c>
      <c r="B14" t="s">
        <v>2393</v>
      </c>
      <c r="C14" t="s">
        <v>2379</v>
      </c>
      <c r="D14" s="98">
        <v>44467</v>
      </c>
      <c r="E14" t="s">
        <v>3616</v>
      </c>
      <c r="F14" t="s">
        <v>3621</v>
      </c>
      <c r="G14" t="s">
        <v>3622</v>
      </c>
      <c r="H14" t="s">
        <v>3619</v>
      </c>
      <c r="I14">
        <v>49</v>
      </c>
      <c r="J14">
        <v>149</v>
      </c>
      <c r="K14">
        <v>7</v>
      </c>
      <c r="L14">
        <v>167</v>
      </c>
      <c r="M14">
        <v>1</v>
      </c>
      <c r="N14">
        <v>232</v>
      </c>
      <c r="O14">
        <v>19</v>
      </c>
      <c r="P14">
        <v>922</v>
      </c>
      <c r="Q14">
        <v>16</v>
      </c>
      <c r="R14">
        <v>10</v>
      </c>
      <c r="S14">
        <v>0</v>
      </c>
      <c r="T14">
        <v>0</v>
      </c>
      <c r="U14">
        <v>5554543</v>
      </c>
      <c r="V14">
        <v>580760</v>
      </c>
      <c r="W14">
        <v>445127</v>
      </c>
      <c r="X14">
        <v>5071446</v>
      </c>
      <c r="Y14">
        <v>857902</v>
      </c>
      <c r="Z14">
        <v>222260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99">
        <v>44467</v>
      </c>
    </row>
    <row r="15" spans="1:38">
      <c r="A15">
        <v>20</v>
      </c>
      <c r="B15" t="s">
        <v>2393</v>
      </c>
      <c r="C15" t="s">
        <v>2364</v>
      </c>
      <c r="D15" s="98">
        <v>44467</v>
      </c>
      <c r="E15" t="s">
        <v>3616</v>
      </c>
      <c r="F15" t="s">
        <v>3623</v>
      </c>
      <c r="G15" t="s">
        <v>3618</v>
      </c>
      <c r="H15" t="s">
        <v>3624</v>
      </c>
      <c r="I15">
        <v>2</v>
      </c>
      <c r="J15">
        <v>87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8120927</v>
      </c>
      <c r="V15">
        <v>3664628</v>
      </c>
      <c r="W15">
        <v>1137793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99">
        <v>44467</v>
      </c>
    </row>
    <row r="16" spans="1:38">
      <c r="A16">
        <v>20</v>
      </c>
      <c r="B16" t="s">
        <v>2393</v>
      </c>
      <c r="C16" t="s">
        <v>2364</v>
      </c>
      <c r="D16" s="98">
        <v>44467</v>
      </c>
      <c r="E16" t="s">
        <v>3616</v>
      </c>
      <c r="F16" t="s">
        <v>3617</v>
      </c>
      <c r="G16" t="s">
        <v>3618</v>
      </c>
      <c r="H16" t="s">
        <v>3619</v>
      </c>
      <c r="I16">
        <v>6</v>
      </c>
      <c r="J16">
        <v>175</v>
      </c>
      <c r="K16">
        <v>0</v>
      </c>
      <c r="L16">
        <v>24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17183266</v>
      </c>
      <c r="V16">
        <v>4022541</v>
      </c>
      <c r="W16">
        <v>1298334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99">
        <v>44467</v>
      </c>
    </row>
    <row r="17" spans="1:38">
      <c r="A17">
        <v>21</v>
      </c>
      <c r="B17" t="s">
        <v>2393</v>
      </c>
      <c r="C17" t="s">
        <v>2367</v>
      </c>
      <c r="D17" s="98">
        <v>44467</v>
      </c>
      <c r="E17" t="s">
        <v>3616</v>
      </c>
      <c r="F17" t="s">
        <v>3623</v>
      </c>
      <c r="G17" t="s">
        <v>3618</v>
      </c>
      <c r="H17" t="s">
        <v>3624</v>
      </c>
      <c r="I17">
        <v>3</v>
      </c>
      <c r="J17">
        <v>141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10624153</v>
      </c>
      <c r="V17">
        <v>207036</v>
      </c>
      <c r="W17">
        <v>124380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99">
        <v>44467</v>
      </c>
    </row>
    <row r="18" spans="1:38">
      <c r="A18">
        <v>21</v>
      </c>
      <c r="B18" t="s">
        <v>2393</v>
      </c>
      <c r="C18" t="s">
        <v>2367</v>
      </c>
      <c r="D18" s="98">
        <v>44467</v>
      </c>
      <c r="E18" t="s">
        <v>3616</v>
      </c>
      <c r="F18" t="s">
        <v>3617</v>
      </c>
      <c r="G18" t="s">
        <v>3618</v>
      </c>
      <c r="H18" t="s">
        <v>3619</v>
      </c>
      <c r="I18">
        <v>9</v>
      </c>
      <c r="J18">
        <v>243</v>
      </c>
      <c r="K18">
        <v>0</v>
      </c>
      <c r="L18">
        <v>85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16426843</v>
      </c>
      <c r="V18">
        <v>1391657</v>
      </c>
      <c r="W18">
        <v>181464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99">
        <v>44467</v>
      </c>
    </row>
    <row r="19" spans="1:38">
      <c r="A19">
        <v>22</v>
      </c>
      <c r="B19" t="s">
        <v>2393</v>
      </c>
      <c r="C19" t="s">
        <v>2788</v>
      </c>
      <c r="D19" s="98">
        <v>44467</v>
      </c>
      <c r="E19" t="s">
        <v>3616</v>
      </c>
      <c r="F19" t="s">
        <v>3617</v>
      </c>
      <c r="G19" t="s">
        <v>3618</v>
      </c>
      <c r="H19" t="s">
        <v>3619</v>
      </c>
      <c r="I19">
        <v>3</v>
      </c>
      <c r="J19">
        <v>63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12131877</v>
      </c>
      <c r="V19">
        <v>2688973</v>
      </c>
      <c r="W19">
        <v>67244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99">
        <v>44467</v>
      </c>
    </row>
    <row r="20" spans="1:38">
      <c r="A20">
        <v>23</v>
      </c>
      <c r="B20" t="s">
        <v>2393</v>
      </c>
      <c r="C20" t="s">
        <v>2171</v>
      </c>
      <c r="D20" s="98">
        <v>44467</v>
      </c>
      <c r="E20" t="s">
        <v>3616</v>
      </c>
      <c r="F20" t="s">
        <v>3623</v>
      </c>
      <c r="G20" t="s">
        <v>3618</v>
      </c>
      <c r="H20" t="s">
        <v>3624</v>
      </c>
      <c r="I20">
        <v>1</v>
      </c>
      <c r="J20">
        <v>37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1661888</v>
      </c>
      <c r="V20">
        <v>141999</v>
      </c>
      <c r="W20">
        <v>359230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99">
        <v>44467</v>
      </c>
    </row>
    <row r="21" spans="1:38">
      <c r="A21">
        <v>23</v>
      </c>
      <c r="B21" t="s">
        <v>2393</v>
      </c>
      <c r="C21" t="s">
        <v>2171</v>
      </c>
      <c r="D21" s="98">
        <v>44467</v>
      </c>
      <c r="E21" t="s">
        <v>3616</v>
      </c>
      <c r="F21" t="s">
        <v>3617</v>
      </c>
      <c r="G21" t="s">
        <v>3618</v>
      </c>
      <c r="H21" t="s">
        <v>3619</v>
      </c>
      <c r="I21">
        <v>8</v>
      </c>
      <c r="J21">
        <v>170</v>
      </c>
      <c r="K21">
        <v>0</v>
      </c>
      <c r="L21">
        <v>25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9127921</v>
      </c>
      <c r="V21">
        <v>1948392</v>
      </c>
      <c r="W21">
        <v>93092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99">
        <v>44467</v>
      </c>
    </row>
    <row r="22" spans="1:38">
      <c r="A22">
        <v>24</v>
      </c>
      <c r="B22" t="s">
        <v>2393</v>
      </c>
      <c r="C22" t="s">
        <v>111</v>
      </c>
      <c r="D22" s="98">
        <v>44467</v>
      </c>
      <c r="E22" t="s">
        <v>3616</v>
      </c>
      <c r="F22" t="s">
        <v>3623</v>
      </c>
      <c r="G22" t="s">
        <v>3618</v>
      </c>
      <c r="H22" t="s">
        <v>3624</v>
      </c>
      <c r="I22">
        <v>1</v>
      </c>
      <c r="J22">
        <v>51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4556681</v>
      </c>
      <c r="V22">
        <v>1113692</v>
      </c>
      <c r="W22">
        <v>79723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99">
        <v>44467</v>
      </c>
    </row>
    <row r="23" spans="1:38">
      <c r="A23">
        <v>24</v>
      </c>
      <c r="B23" t="s">
        <v>2393</v>
      </c>
      <c r="C23" t="s">
        <v>111</v>
      </c>
      <c r="D23" s="98">
        <v>44467</v>
      </c>
      <c r="E23" t="s">
        <v>3616</v>
      </c>
      <c r="F23" t="s">
        <v>3617</v>
      </c>
      <c r="G23" t="s">
        <v>3618</v>
      </c>
      <c r="H23" t="s">
        <v>3619</v>
      </c>
      <c r="I23">
        <v>6</v>
      </c>
      <c r="J23">
        <v>121</v>
      </c>
      <c r="K23">
        <v>0</v>
      </c>
      <c r="L23">
        <v>37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14205277</v>
      </c>
      <c r="V23">
        <v>2009512</v>
      </c>
      <c r="W23">
        <v>2934393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99">
        <v>44467</v>
      </c>
    </row>
    <row r="24" spans="1:38">
      <c r="A24">
        <v>25</v>
      </c>
      <c r="B24" t="s">
        <v>2393</v>
      </c>
      <c r="C24" t="s">
        <v>130</v>
      </c>
      <c r="D24" s="98">
        <v>44467</v>
      </c>
      <c r="E24" t="s">
        <v>3616</v>
      </c>
      <c r="F24" t="s">
        <v>3623</v>
      </c>
      <c r="G24" t="s">
        <v>3618</v>
      </c>
      <c r="H24" t="s">
        <v>3624</v>
      </c>
      <c r="I24">
        <v>1</v>
      </c>
      <c r="J24">
        <v>39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4215191</v>
      </c>
      <c r="V24">
        <v>8140743</v>
      </c>
      <c r="W24">
        <v>546457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99">
        <v>44467</v>
      </c>
    </row>
    <row r="25" spans="1:38">
      <c r="A25">
        <v>25</v>
      </c>
      <c r="B25" t="s">
        <v>2393</v>
      </c>
      <c r="C25" t="s">
        <v>130</v>
      </c>
      <c r="D25" s="98">
        <v>44467</v>
      </c>
      <c r="E25" t="s">
        <v>3616</v>
      </c>
      <c r="F25" t="s">
        <v>3617</v>
      </c>
      <c r="G25" t="s">
        <v>3618</v>
      </c>
      <c r="H25" t="s">
        <v>3619</v>
      </c>
      <c r="I25">
        <v>3</v>
      </c>
      <c r="J25">
        <v>68</v>
      </c>
      <c r="K25">
        <v>0</v>
      </c>
      <c r="L25">
        <v>13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12205388</v>
      </c>
      <c r="V25">
        <v>1822655</v>
      </c>
      <c r="W25">
        <v>647102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99">
        <v>44467</v>
      </c>
    </row>
    <row r="26" spans="1:38">
      <c r="A26">
        <v>26</v>
      </c>
      <c r="B26" t="s">
        <v>2393</v>
      </c>
      <c r="C26" t="s">
        <v>2368</v>
      </c>
      <c r="D26" s="98">
        <v>44467</v>
      </c>
      <c r="E26" t="s">
        <v>3616</v>
      </c>
      <c r="F26" t="s">
        <v>3623</v>
      </c>
      <c r="G26" t="s">
        <v>3618</v>
      </c>
      <c r="H26" t="s">
        <v>3624</v>
      </c>
      <c r="I26">
        <v>2</v>
      </c>
      <c r="J26">
        <v>117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10695167</v>
      </c>
      <c r="V26">
        <v>778669</v>
      </c>
      <c r="W26">
        <v>481484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99">
        <v>44467</v>
      </c>
    </row>
    <row r="27" spans="1:38">
      <c r="A27">
        <v>26</v>
      </c>
      <c r="B27" t="s">
        <v>2393</v>
      </c>
      <c r="C27" t="s">
        <v>2368</v>
      </c>
      <c r="D27" s="98">
        <v>44467</v>
      </c>
      <c r="E27" t="s">
        <v>3616</v>
      </c>
      <c r="F27" t="s">
        <v>3617</v>
      </c>
      <c r="G27" t="s">
        <v>3618</v>
      </c>
      <c r="H27" t="s">
        <v>3619</v>
      </c>
      <c r="I27">
        <v>10</v>
      </c>
      <c r="J27">
        <v>150</v>
      </c>
      <c r="K27">
        <v>0</v>
      </c>
      <c r="L27">
        <v>46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20833352</v>
      </c>
      <c r="V27">
        <v>3020281</v>
      </c>
      <c r="W27">
        <v>1177909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99">
        <v>44467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A280E-EA1A-4A5F-A48D-7395C86A9DE3}">
  <dimension ref="A1:M25"/>
  <sheetViews>
    <sheetView workbookViewId="0">
      <selection activeCell="B12" sqref="B12"/>
    </sheetView>
  </sheetViews>
  <sheetFormatPr defaultRowHeight="14.4"/>
  <cols>
    <col min="1" max="1" width="11.109375" bestFit="1" customWidth="1"/>
    <col min="2" max="2" width="12.5546875" bestFit="1" customWidth="1"/>
    <col min="4" max="4" width="12.33203125" bestFit="1" customWidth="1"/>
    <col min="5" max="5" width="14.109375" bestFit="1" customWidth="1"/>
    <col min="7" max="7" width="11" bestFit="1" customWidth="1"/>
    <col min="10" max="10" width="11.33203125" bestFit="1" customWidth="1"/>
    <col min="11" max="11" width="12" bestFit="1" customWidth="1"/>
    <col min="13" max="13" width="21" customWidth="1"/>
  </cols>
  <sheetData>
    <row r="1" spans="1:13">
      <c r="A1" t="s">
        <v>1</v>
      </c>
      <c r="B1" t="s">
        <v>2723</v>
      </c>
      <c r="C1" t="s">
        <v>2768</v>
      </c>
      <c r="D1" s="34" t="s">
        <v>2415</v>
      </c>
      <c r="E1" s="96" t="s">
        <v>2419</v>
      </c>
      <c r="F1" t="s">
        <v>2727</v>
      </c>
      <c r="G1" t="s">
        <v>2728</v>
      </c>
      <c r="H1" t="s">
        <v>2683</v>
      </c>
      <c r="I1" s="34" t="s">
        <v>2430</v>
      </c>
      <c r="J1" s="34" t="s">
        <v>2410</v>
      </c>
      <c r="K1" t="s">
        <v>2781</v>
      </c>
      <c r="L1" t="s">
        <v>3460</v>
      </c>
      <c r="M1" t="s">
        <v>2782</v>
      </c>
    </row>
    <row r="2" spans="1:13">
      <c r="A2" t="s">
        <v>2380</v>
      </c>
      <c r="B2" t="s">
        <v>2775</v>
      </c>
      <c r="C2" t="s">
        <v>2692</v>
      </c>
      <c r="D2" s="34">
        <v>807</v>
      </c>
      <c r="E2" s="34">
        <v>11077</v>
      </c>
      <c r="F2">
        <v>7200</v>
      </c>
      <c r="G2">
        <v>153.85</v>
      </c>
      <c r="H2">
        <v>-3877</v>
      </c>
      <c r="I2" s="34">
        <v>96.61</v>
      </c>
      <c r="J2" s="35">
        <v>0.88384259259259268</v>
      </c>
      <c r="K2">
        <f>ROUND(G2,0)</f>
        <v>154</v>
      </c>
      <c r="L2">
        <f>ROUND(I2,0)</f>
        <v>97</v>
      </c>
      <c r="M2" s="82" t="s">
        <v>2783</v>
      </c>
    </row>
    <row r="3" spans="1:13">
      <c r="A3" t="s">
        <v>2375</v>
      </c>
      <c r="B3" t="s">
        <v>2775</v>
      </c>
      <c r="C3" t="s">
        <v>2692</v>
      </c>
      <c r="D3" s="34">
        <v>716</v>
      </c>
      <c r="E3" s="34">
        <v>10020</v>
      </c>
      <c r="F3">
        <v>7200</v>
      </c>
      <c r="G3">
        <v>139.16999999999999</v>
      </c>
      <c r="H3">
        <v>-2820</v>
      </c>
      <c r="I3" s="34"/>
      <c r="J3" s="35">
        <v>0.73187500000000005</v>
      </c>
      <c r="K3">
        <f t="shared" ref="K3:K25" si="0">ROUND(G3,0)</f>
        <v>139</v>
      </c>
      <c r="L3">
        <f t="shared" ref="L3:L25" si="1">ROUND(I3,0)</f>
        <v>0</v>
      </c>
      <c r="M3" s="82" t="s">
        <v>2698</v>
      </c>
    </row>
    <row r="4" spans="1:13">
      <c r="A4" t="s">
        <v>2370</v>
      </c>
      <c r="B4" t="s">
        <v>2775</v>
      </c>
      <c r="C4" t="s">
        <v>2692</v>
      </c>
      <c r="D4" s="34">
        <v>778</v>
      </c>
      <c r="E4" s="34">
        <v>11275</v>
      </c>
      <c r="F4">
        <v>7200</v>
      </c>
      <c r="G4">
        <v>156.6</v>
      </c>
      <c r="H4">
        <v>-4075</v>
      </c>
      <c r="I4" s="34"/>
      <c r="J4" s="35">
        <v>0.77293981481481477</v>
      </c>
      <c r="K4">
        <f t="shared" si="0"/>
        <v>157</v>
      </c>
      <c r="L4">
        <f t="shared" si="1"/>
        <v>0</v>
      </c>
      <c r="M4" s="82" t="s">
        <v>2719</v>
      </c>
    </row>
    <row r="5" spans="1:13">
      <c r="A5" t="s">
        <v>2376</v>
      </c>
      <c r="B5" t="s">
        <v>2775</v>
      </c>
      <c r="C5" t="s">
        <v>2692</v>
      </c>
      <c r="D5" s="34">
        <v>407</v>
      </c>
      <c r="E5" s="34">
        <v>5118</v>
      </c>
      <c r="F5">
        <v>4800</v>
      </c>
      <c r="G5">
        <v>106.63</v>
      </c>
      <c r="H5">
        <v>-318</v>
      </c>
      <c r="I5" s="34">
        <v>96.04</v>
      </c>
      <c r="J5" s="35">
        <v>0.24568287037037037</v>
      </c>
      <c r="K5">
        <f t="shared" si="0"/>
        <v>107</v>
      </c>
      <c r="L5">
        <f t="shared" si="1"/>
        <v>96</v>
      </c>
      <c r="M5" s="82" t="s">
        <v>2717</v>
      </c>
    </row>
    <row r="6" spans="1:13">
      <c r="A6" t="s">
        <v>2377</v>
      </c>
      <c r="B6" t="s">
        <v>2775</v>
      </c>
      <c r="C6" t="s">
        <v>2692</v>
      </c>
      <c r="D6" s="34">
        <v>669</v>
      </c>
      <c r="E6" s="34">
        <v>8347</v>
      </c>
      <c r="F6">
        <v>7200</v>
      </c>
      <c r="G6">
        <v>115.93</v>
      </c>
      <c r="H6">
        <v>-1147</v>
      </c>
      <c r="I6" s="34">
        <v>95.65</v>
      </c>
      <c r="J6" s="35">
        <v>0.22450231481481484</v>
      </c>
      <c r="K6">
        <f t="shared" si="0"/>
        <v>116</v>
      </c>
      <c r="L6">
        <f t="shared" si="1"/>
        <v>96</v>
      </c>
      <c r="M6" s="82" t="s">
        <v>2720</v>
      </c>
    </row>
    <row r="7" spans="1:13">
      <c r="A7" t="s">
        <v>2378</v>
      </c>
      <c r="B7" t="s">
        <v>2776</v>
      </c>
      <c r="C7" t="s">
        <v>2692</v>
      </c>
      <c r="D7" s="34">
        <v>2359</v>
      </c>
      <c r="E7" s="34">
        <v>3177</v>
      </c>
      <c r="F7">
        <v>3087</v>
      </c>
      <c r="G7">
        <v>102.92</v>
      </c>
      <c r="H7">
        <v>-90</v>
      </c>
      <c r="I7" s="34">
        <v>97.71</v>
      </c>
      <c r="J7" s="35">
        <v>0.29474537037037035</v>
      </c>
      <c r="K7">
        <f t="shared" si="0"/>
        <v>103</v>
      </c>
      <c r="L7">
        <f t="shared" si="1"/>
        <v>98</v>
      </c>
      <c r="M7" s="82" t="s">
        <v>2784</v>
      </c>
    </row>
    <row r="8" spans="1:13">
      <c r="A8" t="s">
        <v>2238</v>
      </c>
      <c r="B8" t="s">
        <v>2775</v>
      </c>
      <c r="C8" t="s">
        <v>2692</v>
      </c>
      <c r="D8" s="34">
        <v>624</v>
      </c>
      <c r="E8" s="34">
        <v>7918</v>
      </c>
      <c r="F8">
        <v>7200</v>
      </c>
      <c r="G8">
        <v>109.97</v>
      </c>
      <c r="H8">
        <v>-718</v>
      </c>
      <c r="I8" s="34"/>
      <c r="J8" s="35">
        <v>0.34728009259259257</v>
      </c>
      <c r="K8">
        <f t="shared" si="0"/>
        <v>110</v>
      </c>
      <c r="L8">
        <f t="shared" si="1"/>
        <v>0</v>
      </c>
      <c r="M8" s="82" t="s">
        <v>2712</v>
      </c>
    </row>
    <row r="9" spans="1:13">
      <c r="A9" t="s">
        <v>2379</v>
      </c>
      <c r="B9" t="s">
        <v>2800</v>
      </c>
      <c r="C9" t="s">
        <v>2692</v>
      </c>
      <c r="D9" s="34">
        <v>2663</v>
      </c>
      <c r="E9" s="34">
        <v>3139</v>
      </c>
      <c r="F9">
        <v>3087</v>
      </c>
      <c r="G9">
        <v>101.68</v>
      </c>
      <c r="H9">
        <v>-52</v>
      </c>
      <c r="I9" s="34">
        <v>97.65</v>
      </c>
      <c r="J9" s="35">
        <v>0.30583333333333335</v>
      </c>
      <c r="K9">
        <f t="shared" si="0"/>
        <v>102</v>
      </c>
      <c r="L9">
        <f t="shared" si="1"/>
        <v>98</v>
      </c>
      <c r="M9" s="82" t="s">
        <v>2704</v>
      </c>
    </row>
    <row r="10" spans="1:13">
      <c r="A10" t="s">
        <v>2362</v>
      </c>
      <c r="B10" t="s">
        <v>2775</v>
      </c>
      <c r="C10" t="s">
        <v>2690</v>
      </c>
      <c r="D10">
        <v>183</v>
      </c>
      <c r="E10">
        <v>2110</v>
      </c>
      <c r="F10">
        <v>2096</v>
      </c>
      <c r="G10">
        <v>100.67</v>
      </c>
      <c r="H10">
        <v>-14</v>
      </c>
      <c r="I10">
        <v>98.47</v>
      </c>
      <c r="J10" s="1">
        <v>0.67070601851851841</v>
      </c>
      <c r="K10">
        <f t="shared" si="0"/>
        <v>101</v>
      </c>
      <c r="L10">
        <f t="shared" si="1"/>
        <v>98</v>
      </c>
      <c r="M10" s="82" t="s">
        <v>2702</v>
      </c>
    </row>
    <row r="11" spans="1:13">
      <c r="A11" t="s">
        <v>2369</v>
      </c>
      <c r="B11" t="s">
        <v>2776</v>
      </c>
      <c r="C11" t="s">
        <v>2690</v>
      </c>
      <c r="D11">
        <v>1150</v>
      </c>
      <c r="E11">
        <v>1359</v>
      </c>
      <c r="F11">
        <v>1307</v>
      </c>
      <c r="G11">
        <v>103.98</v>
      </c>
      <c r="H11">
        <v>-52</v>
      </c>
      <c r="I11">
        <v>96.47</v>
      </c>
      <c r="J11" s="1">
        <v>0.9105671296296296</v>
      </c>
      <c r="K11">
        <f t="shared" si="0"/>
        <v>104</v>
      </c>
      <c r="L11">
        <f t="shared" si="1"/>
        <v>96</v>
      </c>
      <c r="M11" s="82" t="s">
        <v>2714</v>
      </c>
    </row>
    <row r="12" spans="1:13">
      <c r="A12" t="s">
        <v>2238</v>
      </c>
      <c r="C12" t="s">
        <v>2690</v>
      </c>
      <c r="D12">
        <v>7</v>
      </c>
      <c r="E12">
        <v>166</v>
      </c>
      <c r="F12">
        <v>524</v>
      </c>
      <c r="G12">
        <v>31.68</v>
      </c>
      <c r="H12">
        <v>358</v>
      </c>
      <c r="I12">
        <v>99.4</v>
      </c>
      <c r="J12" s="1">
        <v>0.12164351851851851</v>
      </c>
      <c r="K12">
        <f t="shared" si="0"/>
        <v>32</v>
      </c>
      <c r="L12">
        <f t="shared" si="1"/>
        <v>99</v>
      </c>
      <c r="M12" s="82" t="s">
        <v>2712</v>
      </c>
    </row>
    <row r="13" spans="1:13">
      <c r="A13" t="s">
        <v>2363</v>
      </c>
      <c r="B13" t="s">
        <v>2775</v>
      </c>
      <c r="C13" t="s">
        <v>2690</v>
      </c>
      <c r="D13">
        <v>151</v>
      </c>
      <c r="E13">
        <v>2192</v>
      </c>
      <c r="F13">
        <v>2096</v>
      </c>
      <c r="G13">
        <v>104.58</v>
      </c>
      <c r="H13">
        <v>-96</v>
      </c>
      <c r="I13">
        <v>98.79</v>
      </c>
      <c r="J13" s="1">
        <v>0.63807870370370368</v>
      </c>
      <c r="K13">
        <f t="shared" si="0"/>
        <v>105</v>
      </c>
      <c r="L13">
        <f t="shared" si="1"/>
        <v>99</v>
      </c>
      <c r="M13" s="82" t="s">
        <v>2711</v>
      </c>
    </row>
    <row r="14" spans="1:13">
      <c r="A14" t="s">
        <v>473</v>
      </c>
      <c r="B14" t="s">
        <v>2775</v>
      </c>
      <c r="C14" t="s">
        <v>2690</v>
      </c>
      <c r="D14">
        <v>155</v>
      </c>
      <c r="E14">
        <v>2175</v>
      </c>
      <c r="F14">
        <v>2096</v>
      </c>
      <c r="G14">
        <v>103.77</v>
      </c>
      <c r="H14">
        <v>-79</v>
      </c>
      <c r="I14">
        <v>98.96</v>
      </c>
      <c r="J14" s="1">
        <v>0.81364583333333329</v>
      </c>
      <c r="K14">
        <f t="shared" si="0"/>
        <v>104</v>
      </c>
      <c r="L14">
        <f t="shared" si="1"/>
        <v>99</v>
      </c>
      <c r="M14" s="82" t="s">
        <v>2706</v>
      </c>
    </row>
    <row r="15" spans="1:13">
      <c r="A15" t="s">
        <v>2371</v>
      </c>
      <c r="B15" t="s">
        <v>2776</v>
      </c>
      <c r="C15" t="s">
        <v>2690</v>
      </c>
      <c r="D15">
        <v>951</v>
      </c>
      <c r="E15">
        <v>869</v>
      </c>
      <c r="F15">
        <v>960</v>
      </c>
      <c r="G15">
        <v>90.52</v>
      </c>
      <c r="H15">
        <v>91</v>
      </c>
      <c r="I15">
        <v>95.25</v>
      </c>
      <c r="J15" s="1">
        <v>0.38853009259259258</v>
      </c>
      <c r="K15">
        <f t="shared" si="0"/>
        <v>91</v>
      </c>
      <c r="L15">
        <f t="shared" si="1"/>
        <v>95</v>
      </c>
      <c r="M15" s="82" t="s">
        <v>2691</v>
      </c>
    </row>
    <row r="16" spans="1:13">
      <c r="A16" t="s">
        <v>2373</v>
      </c>
      <c r="B16" t="s">
        <v>2776</v>
      </c>
      <c r="C16" t="s">
        <v>2690</v>
      </c>
      <c r="D16">
        <v>975</v>
      </c>
      <c r="E16">
        <v>1174</v>
      </c>
      <c r="F16">
        <v>1280</v>
      </c>
      <c r="G16">
        <v>91.72</v>
      </c>
      <c r="H16">
        <v>106</v>
      </c>
      <c r="I16">
        <v>98.22</v>
      </c>
      <c r="J16" s="10">
        <v>1.1643055555555557</v>
      </c>
      <c r="K16">
        <f t="shared" si="0"/>
        <v>92</v>
      </c>
      <c r="L16">
        <f t="shared" si="1"/>
        <v>98</v>
      </c>
      <c r="M16" s="82" t="s">
        <v>2709</v>
      </c>
    </row>
    <row r="17" spans="1:13">
      <c r="A17" t="s">
        <v>2372</v>
      </c>
      <c r="B17" t="s">
        <v>2776</v>
      </c>
      <c r="C17" t="s">
        <v>2690</v>
      </c>
      <c r="D17">
        <v>869</v>
      </c>
      <c r="E17">
        <v>1253</v>
      </c>
      <c r="F17">
        <v>1280</v>
      </c>
      <c r="G17">
        <v>97.89</v>
      </c>
      <c r="H17">
        <v>27</v>
      </c>
      <c r="I17">
        <v>97.69</v>
      </c>
      <c r="J17" s="10">
        <v>1.1699189814814814</v>
      </c>
      <c r="K17">
        <f t="shared" si="0"/>
        <v>98</v>
      </c>
      <c r="L17">
        <f t="shared" si="1"/>
        <v>98</v>
      </c>
      <c r="M17" s="82" t="s">
        <v>2715</v>
      </c>
    </row>
    <row r="18" spans="1:13">
      <c r="A18" t="s">
        <v>2374</v>
      </c>
      <c r="B18" t="s">
        <v>2776</v>
      </c>
      <c r="C18" t="s">
        <v>2690</v>
      </c>
      <c r="D18">
        <v>841</v>
      </c>
      <c r="E18">
        <v>1284</v>
      </c>
      <c r="F18">
        <v>1280</v>
      </c>
      <c r="G18">
        <v>100.31</v>
      </c>
      <c r="H18">
        <v>-4</v>
      </c>
      <c r="I18">
        <v>97.96</v>
      </c>
      <c r="J18" s="10">
        <v>1.1646412037037037</v>
      </c>
      <c r="K18">
        <f t="shared" si="0"/>
        <v>100</v>
      </c>
      <c r="L18">
        <f t="shared" si="1"/>
        <v>98</v>
      </c>
      <c r="M18" s="82" t="s">
        <v>2703</v>
      </c>
    </row>
    <row r="19" spans="1:13">
      <c r="A19" t="s">
        <v>2379</v>
      </c>
      <c r="B19" t="s">
        <v>2776</v>
      </c>
      <c r="C19" t="s">
        <v>2690</v>
      </c>
      <c r="D19">
        <v>196</v>
      </c>
      <c r="E19">
        <v>18</v>
      </c>
      <c r="F19">
        <v>80</v>
      </c>
      <c r="G19">
        <v>22.5</v>
      </c>
      <c r="H19">
        <v>62</v>
      </c>
      <c r="I19">
        <v>100</v>
      </c>
      <c r="J19" s="1">
        <v>2.0937499999999998E-2</v>
      </c>
      <c r="K19">
        <f t="shared" si="0"/>
        <v>23</v>
      </c>
      <c r="L19">
        <f t="shared" si="1"/>
        <v>100</v>
      </c>
      <c r="M19" s="82" t="s">
        <v>2704</v>
      </c>
    </row>
    <row r="20" spans="1:13">
      <c r="A20" t="s">
        <v>2380</v>
      </c>
      <c r="B20" t="s">
        <v>2775</v>
      </c>
      <c r="C20" t="s">
        <v>2690</v>
      </c>
      <c r="D20">
        <v>18</v>
      </c>
      <c r="E20">
        <v>187</v>
      </c>
      <c r="F20">
        <v>524</v>
      </c>
      <c r="G20">
        <v>35.69</v>
      </c>
      <c r="H20">
        <v>337</v>
      </c>
      <c r="I20">
        <v>92.21</v>
      </c>
      <c r="J20" s="1">
        <v>0.16749999999999998</v>
      </c>
      <c r="K20">
        <f t="shared" si="0"/>
        <v>36</v>
      </c>
      <c r="L20">
        <f t="shared" si="1"/>
        <v>92</v>
      </c>
      <c r="M20" s="82" t="s">
        <v>2783</v>
      </c>
    </row>
    <row r="21" spans="1:13">
      <c r="A21" t="s">
        <v>2375</v>
      </c>
      <c r="B21" t="s">
        <v>2775</v>
      </c>
      <c r="C21" t="s">
        <v>2690</v>
      </c>
      <c r="D21">
        <v>21</v>
      </c>
      <c r="E21">
        <v>373</v>
      </c>
      <c r="F21">
        <v>524</v>
      </c>
      <c r="G21">
        <v>71.180000000000007</v>
      </c>
      <c r="H21">
        <v>151</v>
      </c>
      <c r="I21">
        <v>97.37</v>
      </c>
      <c r="J21" s="1">
        <v>0.26997685185185188</v>
      </c>
      <c r="K21">
        <f t="shared" si="0"/>
        <v>71</v>
      </c>
      <c r="L21">
        <f t="shared" si="1"/>
        <v>97</v>
      </c>
      <c r="M21" s="82" t="s">
        <v>2698</v>
      </c>
    </row>
    <row r="22" spans="1:13">
      <c r="A22" t="s">
        <v>2370</v>
      </c>
      <c r="B22" t="s">
        <v>2775</v>
      </c>
      <c r="C22" t="s">
        <v>2690</v>
      </c>
      <c r="D22">
        <v>15</v>
      </c>
      <c r="E22">
        <v>246</v>
      </c>
      <c r="F22">
        <v>524</v>
      </c>
      <c r="G22">
        <v>46.95</v>
      </c>
      <c r="H22">
        <v>278</v>
      </c>
      <c r="I22">
        <v>100</v>
      </c>
      <c r="J22" s="1">
        <v>0.30200231481481482</v>
      </c>
      <c r="K22">
        <f t="shared" si="0"/>
        <v>47</v>
      </c>
      <c r="L22">
        <f t="shared" si="1"/>
        <v>100</v>
      </c>
      <c r="M22" s="82" t="s">
        <v>2719</v>
      </c>
    </row>
    <row r="23" spans="1:13">
      <c r="A23" t="s">
        <v>2376</v>
      </c>
      <c r="B23" t="s">
        <v>2775</v>
      </c>
      <c r="C23" t="s">
        <v>2690</v>
      </c>
      <c r="D23">
        <v>16</v>
      </c>
      <c r="E23">
        <v>212</v>
      </c>
      <c r="F23">
        <v>524</v>
      </c>
      <c r="G23">
        <v>40.46</v>
      </c>
      <c r="H23">
        <v>312</v>
      </c>
      <c r="I23">
        <v>97.73</v>
      </c>
      <c r="J23" s="1">
        <v>0.11528935185185185</v>
      </c>
      <c r="K23">
        <f t="shared" si="0"/>
        <v>40</v>
      </c>
      <c r="L23">
        <f t="shared" si="1"/>
        <v>98</v>
      </c>
      <c r="M23" s="82" t="s">
        <v>2717</v>
      </c>
    </row>
    <row r="24" spans="1:13">
      <c r="A24" t="s">
        <v>2377</v>
      </c>
      <c r="B24" t="s">
        <v>2775</v>
      </c>
      <c r="C24" t="s">
        <v>2690</v>
      </c>
      <c r="D24">
        <v>28</v>
      </c>
      <c r="E24">
        <v>295</v>
      </c>
      <c r="F24">
        <v>524</v>
      </c>
      <c r="G24">
        <v>56.3</v>
      </c>
      <c r="H24">
        <v>229</v>
      </c>
      <c r="I24">
        <v>94.01</v>
      </c>
      <c r="J24" s="1">
        <v>0.19155092592592593</v>
      </c>
      <c r="K24">
        <f t="shared" si="0"/>
        <v>56</v>
      </c>
      <c r="L24">
        <f t="shared" si="1"/>
        <v>94</v>
      </c>
      <c r="M24" s="82" t="s">
        <v>2720</v>
      </c>
    </row>
    <row r="25" spans="1:13">
      <c r="A25" t="s">
        <v>2378</v>
      </c>
      <c r="B25" t="s">
        <v>2776</v>
      </c>
      <c r="C25" t="s">
        <v>2690</v>
      </c>
      <c r="D25">
        <v>34</v>
      </c>
      <c r="E25">
        <v>50</v>
      </c>
      <c r="F25">
        <v>80</v>
      </c>
      <c r="G25">
        <v>62.5</v>
      </c>
      <c r="H25">
        <v>30</v>
      </c>
      <c r="I25">
        <v>98.04</v>
      </c>
      <c r="J25" s="1">
        <v>3.24537037037037E-2</v>
      </c>
      <c r="K25">
        <f t="shared" si="0"/>
        <v>63</v>
      </c>
      <c r="L25">
        <f t="shared" si="1"/>
        <v>98</v>
      </c>
      <c r="M25" s="82" t="s">
        <v>2784</v>
      </c>
    </row>
  </sheetData>
  <hyperlinks>
    <hyperlink ref="M2" r:id="rId1" xr:uid="{E67A7E5B-AE42-44D3-BC81-3CEFC72B00FE}"/>
    <hyperlink ref="M3" r:id="rId2" xr:uid="{78F6DF1D-38EC-454E-BC35-647FC4DC0E36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17097-F2F2-4031-A117-759A1696533A}">
  <dimension ref="A1:Q25"/>
  <sheetViews>
    <sheetView workbookViewId="0">
      <selection activeCell="A4" sqref="A4"/>
    </sheetView>
  </sheetViews>
  <sheetFormatPr defaultRowHeight="14.4"/>
  <cols>
    <col min="1" max="1" width="17" customWidth="1"/>
    <col min="11" max="11" width="11.44140625" customWidth="1"/>
  </cols>
  <sheetData>
    <row r="1" spans="1:17">
      <c r="A1" t="s">
        <v>2774</v>
      </c>
      <c r="B1" t="s">
        <v>1</v>
      </c>
      <c r="C1" t="s">
        <v>2723</v>
      </c>
      <c r="D1" t="s">
        <v>2724</v>
      </c>
      <c r="E1" t="s">
        <v>13</v>
      </c>
      <c r="F1" t="s">
        <v>2791</v>
      </c>
      <c r="G1" t="s">
        <v>2419</v>
      </c>
      <c r="H1" t="s">
        <v>2727</v>
      </c>
      <c r="I1" t="s">
        <v>2728</v>
      </c>
      <c r="J1" t="s">
        <v>2683</v>
      </c>
      <c r="K1" t="s">
        <v>3</v>
      </c>
      <c r="M1" t="s">
        <v>1</v>
      </c>
      <c r="N1" t="s">
        <v>2723</v>
      </c>
      <c r="O1" t="s">
        <v>2724</v>
      </c>
      <c r="P1" t="s">
        <v>2728</v>
      </c>
      <c r="Q1" t="s">
        <v>3625</v>
      </c>
    </row>
    <row r="2" spans="1:17">
      <c r="A2" t="e">
        <f>VLOOKUP(B2,#REF!,2,0)</f>
        <v>#REF!</v>
      </c>
      <c r="B2" t="s">
        <v>2362</v>
      </c>
      <c r="C2" t="s">
        <v>2775</v>
      </c>
      <c r="D2" t="s">
        <v>2690</v>
      </c>
      <c r="E2">
        <v>98.48</v>
      </c>
      <c r="F2">
        <v>179</v>
      </c>
      <c r="G2">
        <v>2627</v>
      </c>
      <c r="H2">
        <v>2620</v>
      </c>
      <c r="I2">
        <v>100.27</v>
      </c>
      <c r="J2">
        <v>-7</v>
      </c>
      <c r="K2" s="1">
        <v>0.90622685185185192</v>
      </c>
      <c r="M2" t="s">
        <v>2362</v>
      </c>
      <c r="N2" t="s">
        <v>2775</v>
      </c>
      <c r="O2" t="s">
        <v>2690</v>
      </c>
      <c r="P2">
        <v>100.27</v>
      </c>
      <c r="Q2" s="1">
        <f>K2/5</f>
        <v>0.18124537037037039</v>
      </c>
    </row>
    <row r="3" spans="1:17">
      <c r="A3" t="e">
        <f>VLOOKUP(B3,#REF!,2,0)</f>
        <v>#REF!</v>
      </c>
      <c r="B3" t="s">
        <v>2380</v>
      </c>
      <c r="C3" t="s">
        <v>2775</v>
      </c>
      <c r="D3" t="s">
        <v>2692</v>
      </c>
      <c r="E3">
        <v>98.245000000000005</v>
      </c>
      <c r="F3">
        <v>872</v>
      </c>
      <c r="G3">
        <v>11610</v>
      </c>
      <c r="H3">
        <v>9600</v>
      </c>
      <c r="I3">
        <v>120.94</v>
      </c>
      <c r="J3">
        <v>-2010</v>
      </c>
      <c r="K3" s="10">
        <v>1.1402199074074073</v>
      </c>
      <c r="M3" t="s">
        <v>2380</v>
      </c>
      <c r="N3" t="s">
        <v>2775</v>
      </c>
      <c r="O3" t="s">
        <v>2692</v>
      </c>
      <c r="P3">
        <v>120.94</v>
      </c>
      <c r="Q3" s="1">
        <f>K3/4</f>
        <v>0.28505497685185183</v>
      </c>
    </row>
    <row r="4" spans="1:17">
      <c r="A4" t="e">
        <f>VLOOKUP(B4,#REF!,2,0)</f>
        <v>#REF!</v>
      </c>
      <c r="B4" t="s">
        <v>2375</v>
      </c>
      <c r="C4" t="s">
        <v>2775</v>
      </c>
      <c r="D4" t="s">
        <v>2692</v>
      </c>
      <c r="E4">
        <v>98.055000000000007</v>
      </c>
      <c r="F4">
        <v>672</v>
      </c>
      <c r="G4">
        <v>12548</v>
      </c>
      <c r="H4">
        <v>12000</v>
      </c>
      <c r="I4">
        <v>104.57</v>
      </c>
      <c r="J4">
        <v>-548</v>
      </c>
      <c r="K4" s="10">
        <v>1.3276157407407407</v>
      </c>
      <c r="M4" t="s">
        <v>2375</v>
      </c>
      <c r="N4" t="s">
        <v>2775</v>
      </c>
      <c r="O4" t="s">
        <v>2692</v>
      </c>
      <c r="P4">
        <v>104.57</v>
      </c>
      <c r="Q4" s="1">
        <f t="shared" ref="Q4:Q18" si="0">K4/5</f>
        <v>0.26552314814814815</v>
      </c>
    </row>
    <row r="5" spans="1:17">
      <c r="A5" t="e">
        <f>VLOOKUP(B5,#REF!,2,0)</f>
        <v>#REF!</v>
      </c>
      <c r="B5" t="s">
        <v>2370</v>
      </c>
      <c r="C5" t="s">
        <v>2775</v>
      </c>
      <c r="D5" t="s">
        <v>2692</v>
      </c>
      <c r="E5">
        <v>95.98</v>
      </c>
      <c r="F5">
        <v>774</v>
      </c>
      <c r="G5">
        <v>13377</v>
      </c>
      <c r="H5">
        <v>12000</v>
      </c>
      <c r="I5">
        <v>111.48</v>
      </c>
      <c r="J5">
        <v>-1377</v>
      </c>
      <c r="K5" s="10">
        <v>1.1755787037037038</v>
      </c>
      <c r="M5" t="s">
        <v>2370</v>
      </c>
      <c r="N5" t="s">
        <v>2775</v>
      </c>
      <c r="O5" t="s">
        <v>2692</v>
      </c>
      <c r="P5">
        <v>111.48</v>
      </c>
      <c r="Q5" s="1">
        <f t="shared" si="0"/>
        <v>0.23511574074074076</v>
      </c>
    </row>
    <row r="6" spans="1:17">
      <c r="A6" t="e">
        <f>VLOOKUP(B6,#REF!,2,0)</f>
        <v>#REF!</v>
      </c>
      <c r="B6" t="s">
        <v>2371</v>
      </c>
      <c r="C6" t="s">
        <v>2776</v>
      </c>
      <c r="D6" t="s">
        <v>2690</v>
      </c>
      <c r="E6">
        <v>96.06</v>
      </c>
      <c r="F6">
        <v>1572</v>
      </c>
      <c r="G6">
        <v>1506</v>
      </c>
      <c r="H6">
        <v>1600</v>
      </c>
      <c r="I6">
        <v>94.13</v>
      </c>
      <c r="J6">
        <v>94</v>
      </c>
      <c r="K6" s="1">
        <v>0.69540509259259264</v>
      </c>
      <c r="M6" t="s">
        <v>2371</v>
      </c>
      <c r="N6" t="s">
        <v>2776</v>
      </c>
      <c r="O6" t="s">
        <v>2690</v>
      </c>
      <c r="P6">
        <v>94.13</v>
      </c>
      <c r="Q6" s="1">
        <f t="shared" si="0"/>
        <v>0.13908101851851853</v>
      </c>
    </row>
    <row r="7" spans="1:17">
      <c r="A7" t="e">
        <f>VLOOKUP(B7,#REF!,2,0)</f>
        <v>#REF!</v>
      </c>
      <c r="B7" t="s">
        <v>2376</v>
      </c>
      <c r="C7" t="s">
        <v>2775</v>
      </c>
      <c r="D7" t="s">
        <v>2692</v>
      </c>
      <c r="E7">
        <v>99.29</v>
      </c>
      <c r="F7">
        <v>678</v>
      </c>
      <c r="G7">
        <v>12139</v>
      </c>
      <c r="H7">
        <v>12000</v>
      </c>
      <c r="I7">
        <v>101.16</v>
      </c>
      <c r="J7">
        <v>-139</v>
      </c>
      <c r="K7" s="1">
        <v>0.65636574074074072</v>
      </c>
      <c r="M7" t="s">
        <v>2376</v>
      </c>
      <c r="N7" t="s">
        <v>2775</v>
      </c>
      <c r="O7" t="s">
        <v>2692</v>
      </c>
      <c r="P7">
        <v>101.16</v>
      </c>
      <c r="Q7" s="1">
        <f t="shared" si="0"/>
        <v>0.13127314814814814</v>
      </c>
    </row>
    <row r="8" spans="1:17">
      <c r="A8" t="e">
        <f>VLOOKUP(B8,#REF!,2,0)</f>
        <v>#REF!</v>
      </c>
      <c r="B8" t="s">
        <v>2377</v>
      </c>
      <c r="C8" t="s">
        <v>2775</v>
      </c>
      <c r="D8" t="s">
        <v>2692</v>
      </c>
      <c r="E8">
        <v>97.3</v>
      </c>
      <c r="F8">
        <v>730</v>
      </c>
      <c r="G8">
        <v>12409</v>
      </c>
      <c r="H8">
        <v>9600</v>
      </c>
      <c r="I8">
        <v>129.26</v>
      </c>
      <c r="J8">
        <v>-2809</v>
      </c>
      <c r="K8" s="1">
        <v>0.22096064814814817</v>
      </c>
      <c r="M8" t="s">
        <v>2377</v>
      </c>
      <c r="N8" t="s">
        <v>2775</v>
      </c>
      <c r="O8" t="s">
        <v>2692</v>
      </c>
      <c r="P8">
        <v>129.26</v>
      </c>
      <c r="Q8" s="1">
        <f>K8/4</f>
        <v>5.5240162037037042E-2</v>
      </c>
    </row>
    <row r="9" spans="1:17">
      <c r="A9" t="e">
        <f>VLOOKUP(B9,#REF!,2,0)</f>
        <v>#REF!</v>
      </c>
      <c r="B9" t="s">
        <v>2378</v>
      </c>
      <c r="C9" t="s">
        <v>2776</v>
      </c>
      <c r="D9" t="s">
        <v>2692</v>
      </c>
      <c r="E9">
        <v>98.224999999999994</v>
      </c>
      <c r="F9">
        <v>2164</v>
      </c>
      <c r="G9">
        <v>3764</v>
      </c>
      <c r="H9">
        <v>3807</v>
      </c>
      <c r="I9">
        <v>98.87</v>
      </c>
      <c r="J9">
        <v>43</v>
      </c>
      <c r="K9" s="1">
        <v>0.34034722222222219</v>
      </c>
      <c r="M9" t="s">
        <v>2378</v>
      </c>
      <c r="N9" t="s">
        <v>2776</v>
      </c>
      <c r="O9" t="s">
        <v>2692</v>
      </c>
      <c r="P9">
        <v>98.87</v>
      </c>
      <c r="Q9" s="1">
        <f t="shared" si="0"/>
        <v>6.8069444444444432E-2</v>
      </c>
    </row>
    <row r="10" spans="1:17">
      <c r="A10" t="e">
        <f>VLOOKUP(B10,#REF!,2,0)</f>
        <v>#REF!</v>
      </c>
      <c r="B10" t="s">
        <v>2373</v>
      </c>
      <c r="C10" t="s">
        <v>2776</v>
      </c>
      <c r="D10" t="s">
        <v>2690</v>
      </c>
      <c r="E10">
        <v>96.69</v>
      </c>
      <c r="F10">
        <v>1411</v>
      </c>
      <c r="G10">
        <v>1624</v>
      </c>
      <c r="H10">
        <v>1600</v>
      </c>
      <c r="I10">
        <v>101.5</v>
      </c>
      <c r="J10">
        <v>-24</v>
      </c>
      <c r="K10" s="10">
        <v>1.8393287037037036</v>
      </c>
      <c r="M10" t="s">
        <v>2373</v>
      </c>
      <c r="N10" t="s">
        <v>2776</v>
      </c>
      <c r="O10" t="s">
        <v>2690</v>
      </c>
      <c r="P10">
        <v>101.5</v>
      </c>
      <c r="Q10" s="1">
        <f t="shared" si="0"/>
        <v>0.36786574074074074</v>
      </c>
    </row>
    <row r="11" spans="1:17">
      <c r="A11" t="e">
        <f>VLOOKUP(B11,#REF!,2,0)</f>
        <v>#REF!</v>
      </c>
      <c r="B11" t="s">
        <v>2372</v>
      </c>
      <c r="C11" t="s">
        <v>2776</v>
      </c>
      <c r="D11" t="s">
        <v>2690</v>
      </c>
      <c r="E11">
        <v>98.89</v>
      </c>
      <c r="F11">
        <v>876</v>
      </c>
      <c r="G11">
        <v>1649</v>
      </c>
      <c r="H11">
        <v>1600</v>
      </c>
      <c r="I11">
        <v>103.06</v>
      </c>
      <c r="J11">
        <v>-49</v>
      </c>
      <c r="K11" s="10">
        <v>1.5417013888888889</v>
      </c>
      <c r="M11" t="s">
        <v>2372</v>
      </c>
      <c r="N11" t="s">
        <v>2776</v>
      </c>
      <c r="O11" t="s">
        <v>2690</v>
      </c>
      <c r="P11">
        <v>103.06</v>
      </c>
      <c r="Q11" s="1">
        <f t="shared" si="0"/>
        <v>0.30834027777777778</v>
      </c>
    </row>
    <row r="12" spans="1:17">
      <c r="A12" t="e">
        <f>VLOOKUP(B12,#REF!,2,0)</f>
        <v>#REF!</v>
      </c>
      <c r="B12" t="s">
        <v>2777</v>
      </c>
      <c r="C12" t="s">
        <v>2775</v>
      </c>
      <c r="D12" t="s">
        <v>2690</v>
      </c>
      <c r="E12">
        <v>77.86</v>
      </c>
      <c r="F12">
        <v>3</v>
      </c>
      <c r="G12">
        <v>36</v>
      </c>
      <c r="H12">
        <v>1048</v>
      </c>
      <c r="I12">
        <v>3.44</v>
      </c>
      <c r="J12">
        <v>1012</v>
      </c>
      <c r="K12" s="1">
        <v>0.10824074074074075</v>
      </c>
      <c r="M12" t="s">
        <v>2777</v>
      </c>
      <c r="N12" t="s">
        <v>2775</v>
      </c>
      <c r="O12" t="s">
        <v>2690</v>
      </c>
      <c r="P12">
        <v>3.44</v>
      </c>
      <c r="Q12" s="1">
        <f t="shared" si="0"/>
        <v>2.1648148148148149E-2</v>
      </c>
    </row>
    <row r="13" spans="1:17">
      <c r="A13" t="e">
        <f>VLOOKUP(B13,#REF!,2,0)</f>
        <v>#REF!</v>
      </c>
      <c r="B13" t="s">
        <v>2374</v>
      </c>
      <c r="C13" t="s">
        <v>2776</v>
      </c>
      <c r="D13" t="s">
        <v>2690</v>
      </c>
      <c r="E13">
        <v>97.05</v>
      </c>
      <c r="F13">
        <v>1235</v>
      </c>
      <c r="G13">
        <v>1541</v>
      </c>
      <c r="H13">
        <v>1600</v>
      </c>
      <c r="I13">
        <v>96.31</v>
      </c>
      <c r="J13">
        <v>59</v>
      </c>
      <c r="K13" s="10">
        <v>1.2709027777777777</v>
      </c>
      <c r="M13" t="s">
        <v>2374</v>
      </c>
      <c r="N13" t="s">
        <v>2776</v>
      </c>
      <c r="O13" t="s">
        <v>2690</v>
      </c>
      <c r="P13">
        <v>96.31</v>
      </c>
      <c r="Q13" s="1">
        <f t="shared" si="0"/>
        <v>0.25418055555555552</v>
      </c>
    </row>
    <row r="14" spans="1:17">
      <c r="A14" t="e">
        <f>VLOOKUP(B14,#REF!,2,0)</f>
        <v>#REF!</v>
      </c>
      <c r="B14" t="s">
        <v>2369</v>
      </c>
      <c r="C14" t="s">
        <v>3567</v>
      </c>
      <c r="D14" t="s">
        <v>2690</v>
      </c>
      <c r="E14">
        <v>98.17</v>
      </c>
      <c r="F14">
        <v>195</v>
      </c>
      <c r="G14">
        <v>2183</v>
      </c>
      <c r="H14">
        <v>2093</v>
      </c>
      <c r="I14">
        <v>104.3</v>
      </c>
      <c r="J14">
        <v>-90</v>
      </c>
      <c r="K14" s="10">
        <v>1.613414351851852</v>
      </c>
      <c r="M14" t="s">
        <v>2369</v>
      </c>
      <c r="N14" t="s">
        <v>3567</v>
      </c>
      <c r="O14" t="s">
        <v>2690</v>
      </c>
      <c r="P14">
        <v>104.3</v>
      </c>
      <c r="Q14" s="1">
        <f t="shared" si="0"/>
        <v>0.32268287037037041</v>
      </c>
    </row>
    <row r="15" spans="1:17">
      <c r="A15" t="e">
        <f>VLOOKUP(B15,#REF!,2,0)</f>
        <v>#REF!</v>
      </c>
      <c r="B15" t="s">
        <v>2379</v>
      </c>
      <c r="C15" t="s">
        <v>2776</v>
      </c>
      <c r="D15" t="s">
        <v>2692</v>
      </c>
      <c r="E15">
        <v>98.87</v>
      </c>
      <c r="F15">
        <v>2771</v>
      </c>
      <c r="G15">
        <v>3566</v>
      </c>
      <c r="H15">
        <v>3807</v>
      </c>
      <c r="I15">
        <v>93.67</v>
      </c>
      <c r="J15">
        <v>241</v>
      </c>
      <c r="K15" s="1">
        <v>0.39295138888888892</v>
      </c>
      <c r="M15" t="s">
        <v>2379</v>
      </c>
      <c r="N15" t="s">
        <v>2776</v>
      </c>
      <c r="O15" t="s">
        <v>2692</v>
      </c>
      <c r="P15">
        <v>93.67</v>
      </c>
      <c r="Q15" s="1">
        <f t="shared" si="0"/>
        <v>7.8590277777777787E-2</v>
      </c>
    </row>
    <row r="16" spans="1:17">
      <c r="A16" t="e">
        <f>VLOOKUP(B16,#REF!,2,0)</f>
        <v>#REF!</v>
      </c>
      <c r="B16" t="s">
        <v>2238</v>
      </c>
      <c r="C16" t="s">
        <v>2775</v>
      </c>
      <c r="D16" t="s">
        <v>2692</v>
      </c>
      <c r="E16">
        <v>97.26</v>
      </c>
      <c r="F16">
        <v>480</v>
      </c>
      <c r="G16">
        <v>7306</v>
      </c>
      <c r="H16">
        <v>7200</v>
      </c>
      <c r="I16">
        <v>101.47</v>
      </c>
      <c r="J16">
        <v>-106</v>
      </c>
      <c r="K16" s="1">
        <v>0.3894097222222222</v>
      </c>
      <c r="M16" t="s">
        <v>2238</v>
      </c>
      <c r="N16" t="s">
        <v>2775</v>
      </c>
      <c r="O16" t="s">
        <v>2692</v>
      </c>
      <c r="P16">
        <v>101.47</v>
      </c>
      <c r="Q16" s="1">
        <f>K16/3</f>
        <v>0.12980324074074073</v>
      </c>
    </row>
    <row r="17" spans="1:17">
      <c r="A17" t="e">
        <f>VLOOKUP(B17,#REF!,2,0)</f>
        <v>#REF!</v>
      </c>
      <c r="B17" t="s">
        <v>2363</v>
      </c>
      <c r="C17" t="s">
        <v>2775</v>
      </c>
      <c r="D17" t="s">
        <v>2690</v>
      </c>
      <c r="E17">
        <v>99.57</v>
      </c>
      <c r="F17">
        <v>135</v>
      </c>
      <c r="G17">
        <v>2176</v>
      </c>
      <c r="H17">
        <v>2096</v>
      </c>
      <c r="I17">
        <v>103.82</v>
      </c>
      <c r="J17">
        <v>-80</v>
      </c>
      <c r="K17" s="1">
        <v>0.77864583333333337</v>
      </c>
      <c r="M17" t="s">
        <v>2363</v>
      </c>
      <c r="N17" t="s">
        <v>2775</v>
      </c>
      <c r="O17" t="s">
        <v>2690</v>
      </c>
      <c r="P17">
        <v>103.82</v>
      </c>
      <c r="Q17" s="1">
        <f>K17/4</f>
        <v>0.19466145833333334</v>
      </c>
    </row>
    <row r="18" spans="1:17">
      <c r="A18" t="e">
        <f>VLOOKUP(B18,#REF!,2,0)</f>
        <v>#REF!</v>
      </c>
      <c r="B18" t="s">
        <v>473</v>
      </c>
      <c r="C18" t="s">
        <v>2775</v>
      </c>
      <c r="D18" t="s">
        <v>2690</v>
      </c>
      <c r="E18">
        <v>98.22</v>
      </c>
      <c r="F18">
        <v>163</v>
      </c>
      <c r="G18">
        <v>2652</v>
      </c>
      <c r="H18">
        <v>2620</v>
      </c>
      <c r="I18">
        <v>101.22</v>
      </c>
      <c r="J18">
        <v>-32</v>
      </c>
      <c r="K18" s="10">
        <v>1.1126736111111111</v>
      </c>
      <c r="M18" t="s">
        <v>473</v>
      </c>
      <c r="N18" t="s">
        <v>2775</v>
      </c>
      <c r="O18" t="s">
        <v>2690</v>
      </c>
      <c r="P18">
        <v>101.22</v>
      </c>
      <c r="Q18" s="1">
        <f t="shared" si="0"/>
        <v>0.2225347222222222</v>
      </c>
    </row>
    <row r="25" spans="1:17">
      <c r="K25" s="1"/>
    </row>
  </sheetData>
  <sortState xmlns:xlrd2="http://schemas.microsoft.com/office/spreadsheetml/2017/richdata2" ref="A2:K18">
    <sortCondition ref="A2:A18"/>
  </sortState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4472F-3D78-4F65-A5AA-73CAE80F74CB}">
  <dimension ref="A1:Q17"/>
  <sheetViews>
    <sheetView workbookViewId="0">
      <selection activeCell="L20" sqref="L20"/>
    </sheetView>
  </sheetViews>
  <sheetFormatPr defaultRowHeight="14.4"/>
  <cols>
    <col min="1" max="1" width="33.33203125" bestFit="1" customWidth="1"/>
    <col min="2" max="2" width="11.109375" bestFit="1" customWidth="1"/>
    <col min="3" max="3" width="23" bestFit="1" customWidth="1"/>
    <col min="4" max="4" width="10.44140625" bestFit="1" customWidth="1"/>
    <col min="5" max="5" width="17.5546875" bestFit="1" customWidth="1"/>
    <col min="6" max="6" width="16.44140625" bestFit="1" customWidth="1"/>
    <col min="8" max="10" width="16.6640625" bestFit="1" customWidth="1"/>
    <col min="11" max="13" width="16.6640625" customWidth="1"/>
    <col min="14" max="16" width="14.6640625" customWidth="1"/>
    <col min="17" max="17" width="13.44140625" customWidth="1"/>
  </cols>
  <sheetData>
    <row r="1" spans="1:17">
      <c r="A1" s="92" t="s">
        <v>2693</v>
      </c>
      <c r="B1" s="92" t="s">
        <v>3023</v>
      </c>
      <c r="C1" s="92" t="s">
        <v>3343</v>
      </c>
      <c r="D1" s="92" t="s">
        <v>2937</v>
      </c>
      <c r="E1" s="92" t="s">
        <v>3626</v>
      </c>
      <c r="F1" s="92" t="s">
        <v>2723</v>
      </c>
      <c r="G1" s="92" t="s">
        <v>2768</v>
      </c>
      <c r="H1" s="92" t="s">
        <v>3569</v>
      </c>
      <c r="I1" s="92" t="s">
        <v>3570</v>
      </c>
      <c r="J1" s="94" t="s">
        <v>3571</v>
      </c>
      <c r="K1" s="94" t="s">
        <v>3627</v>
      </c>
      <c r="L1" s="94" t="s">
        <v>3628</v>
      </c>
      <c r="M1" s="94" t="s">
        <v>3629</v>
      </c>
      <c r="N1" s="55" t="s">
        <v>3630</v>
      </c>
      <c r="O1" s="55"/>
      <c r="P1" s="55"/>
      <c r="Q1" s="55" t="s">
        <v>3631</v>
      </c>
    </row>
    <row r="2" spans="1:17">
      <c r="A2" s="6" t="s">
        <v>2926</v>
      </c>
      <c r="B2" s="6" t="s">
        <v>2377</v>
      </c>
      <c r="C2" s="6" t="s">
        <v>2720</v>
      </c>
      <c r="D2" s="6"/>
      <c r="E2" s="6" t="s">
        <v>2393</v>
      </c>
      <c r="F2" s="6" t="s">
        <v>2775</v>
      </c>
      <c r="G2" s="6" t="s">
        <v>2692</v>
      </c>
      <c r="H2" s="6">
        <v>98</v>
      </c>
      <c r="I2" s="6">
        <v>128</v>
      </c>
      <c r="J2" s="95">
        <v>129</v>
      </c>
      <c r="K2" s="95">
        <f>ROUND(O2,0)</f>
        <v>116</v>
      </c>
      <c r="L2" s="95">
        <f>AVERAGE(H2:K2)</f>
        <v>117.75</v>
      </c>
      <c r="M2" s="95">
        <f>ROUND(L2,0)</f>
        <v>118</v>
      </c>
      <c r="N2" s="93">
        <f>AVERAGE(H2:J2)</f>
        <v>118.33333333333333</v>
      </c>
      <c r="O2" s="93">
        <v>115.93</v>
      </c>
      <c r="P2" s="93"/>
      <c r="Q2" s="55">
        <f>ROUND(N2,0)</f>
        <v>118</v>
      </c>
    </row>
    <row r="3" spans="1:17">
      <c r="A3" s="6" t="s">
        <v>3018</v>
      </c>
      <c r="B3" s="6" t="s">
        <v>2380</v>
      </c>
      <c r="C3" s="6" t="s">
        <v>2783</v>
      </c>
      <c r="D3" s="6"/>
      <c r="E3" s="6" t="s">
        <v>2393</v>
      </c>
      <c r="F3" s="6" t="s">
        <v>2775</v>
      </c>
      <c r="G3" s="6" t="s">
        <v>2692</v>
      </c>
      <c r="H3" s="6">
        <v>120</v>
      </c>
      <c r="I3" s="6">
        <v>119</v>
      </c>
      <c r="J3" s="95">
        <v>121</v>
      </c>
      <c r="K3" s="95">
        <f t="shared" ref="K3:K17" si="0">ROUND(O3,0)</f>
        <v>142</v>
      </c>
      <c r="L3" s="95">
        <f t="shared" ref="L3:L17" si="1">AVERAGE(H3:K3)</f>
        <v>125.5</v>
      </c>
      <c r="M3" s="95">
        <f t="shared" ref="M3:M17" si="2">ROUND(L3,0)</f>
        <v>126</v>
      </c>
      <c r="N3" s="93">
        <f t="shared" ref="N3:N17" si="3">AVERAGE(H3:J3)</f>
        <v>120</v>
      </c>
      <c r="O3" s="93">
        <v>142.28</v>
      </c>
      <c r="P3" s="93"/>
      <c r="Q3" s="55">
        <f t="shared" ref="Q3:Q17" si="4">ROUND(N3,0)</f>
        <v>120</v>
      </c>
    </row>
    <row r="4" spans="1:17">
      <c r="A4" s="6" t="s">
        <v>2916</v>
      </c>
      <c r="B4" s="6" t="s">
        <v>2370</v>
      </c>
      <c r="C4" s="6" t="s">
        <v>2719</v>
      </c>
      <c r="D4" s="6"/>
      <c r="E4" s="6" t="s">
        <v>2393</v>
      </c>
      <c r="F4" s="6" t="s">
        <v>2775</v>
      </c>
      <c r="G4" s="6" t="s">
        <v>2692</v>
      </c>
      <c r="H4" s="6">
        <v>105</v>
      </c>
      <c r="I4" s="6">
        <v>115</v>
      </c>
      <c r="J4" s="95">
        <v>111</v>
      </c>
      <c r="K4" s="95">
        <f t="shared" si="0"/>
        <v>170</v>
      </c>
      <c r="L4" s="95">
        <f t="shared" si="1"/>
        <v>125.25</v>
      </c>
      <c r="M4" s="95">
        <f t="shared" si="2"/>
        <v>125</v>
      </c>
      <c r="N4" s="93">
        <f t="shared" si="3"/>
        <v>110.33333333333333</v>
      </c>
      <c r="O4" s="93">
        <v>170.14</v>
      </c>
      <c r="P4" s="93"/>
      <c r="Q4" s="55">
        <f t="shared" si="4"/>
        <v>110</v>
      </c>
    </row>
    <row r="5" spans="1:17">
      <c r="A5" s="6" t="s">
        <v>2920</v>
      </c>
      <c r="B5" s="6" t="s">
        <v>2375</v>
      </c>
      <c r="C5" s="6" t="s">
        <v>2698</v>
      </c>
      <c r="D5" s="6"/>
      <c r="E5" s="6" t="s">
        <v>2393</v>
      </c>
      <c r="F5" s="6" t="s">
        <v>2775</v>
      </c>
      <c r="G5" s="6" t="s">
        <v>2692</v>
      </c>
      <c r="H5" s="6">
        <v>114</v>
      </c>
      <c r="I5" s="6">
        <v>96</v>
      </c>
      <c r="J5" s="95">
        <v>105</v>
      </c>
      <c r="K5" s="95">
        <f t="shared" si="0"/>
        <v>139</v>
      </c>
      <c r="L5" s="95">
        <f t="shared" si="1"/>
        <v>113.5</v>
      </c>
      <c r="M5" s="95">
        <f t="shared" si="2"/>
        <v>114</v>
      </c>
      <c r="N5" s="93">
        <f t="shared" si="3"/>
        <v>105</v>
      </c>
      <c r="O5" s="93">
        <v>139.41999999999999</v>
      </c>
      <c r="P5" s="93"/>
      <c r="Q5" s="55">
        <f t="shared" si="4"/>
        <v>105</v>
      </c>
    </row>
    <row r="6" spans="1:17">
      <c r="A6" s="6" t="s">
        <v>2927</v>
      </c>
      <c r="B6" s="6" t="s">
        <v>2369</v>
      </c>
      <c r="C6" s="6" t="s">
        <v>2714</v>
      </c>
      <c r="D6" s="6"/>
      <c r="E6" s="6" t="s">
        <v>2393</v>
      </c>
      <c r="F6" s="6" t="s">
        <v>2811</v>
      </c>
      <c r="G6" s="6" t="s">
        <v>2690</v>
      </c>
      <c r="H6" s="6">
        <v>85</v>
      </c>
      <c r="I6" s="6">
        <v>97</v>
      </c>
      <c r="J6" s="95">
        <v>104</v>
      </c>
      <c r="K6" s="95">
        <f t="shared" si="0"/>
        <v>104</v>
      </c>
      <c r="L6" s="95">
        <f t="shared" si="1"/>
        <v>97.5</v>
      </c>
      <c r="M6" s="95">
        <f t="shared" si="2"/>
        <v>98</v>
      </c>
      <c r="N6" s="93">
        <f t="shared" si="3"/>
        <v>95.333333333333329</v>
      </c>
      <c r="O6" s="93">
        <v>104.3</v>
      </c>
      <c r="P6" s="93"/>
      <c r="Q6" s="55">
        <f t="shared" si="4"/>
        <v>95</v>
      </c>
    </row>
    <row r="7" spans="1:17">
      <c r="A7" s="6" t="s">
        <v>2914</v>
      </c>
      <c r="B7" s="6" t="s">
        <v>2363</v>
      </c>
      <c r="C7" s="6" t="s">
        <v>2711</v>
      </c>
      <c r="D7" s="6"/>
      <c r="E7" s="6" t="s">
        <v>2393</v>
      </c>
      <c r="F7" s="6" t="s">
        <v>2775</v>
      </c>
      <c r="G7" s="6" t="s">
        <v>2690</v>
      </c>
      <c r="H7" s="6">
        <v>107</v>
      </c>
      <c r="I7" s="6">
        <v>105</v>
      </c>
      <c r="J7" s="95">
        <v>104</v>
      </c>
      <c r="K7" s="95">
        <f t="shared" si="0"/>
        <v>104</v>
      </c>
      <c r="L7" s="95">
        <f>AVERAGE(H7:K7)</f>
        <v>105</v>
      </c>
      <c r="M7" s="95">
        <f>ROUND(L7,0)</f>
        <v>105</v>
      </c>
      <c r="N7" s="93">
        <f t="shared" si="3"/>
        <v>105.33333333333333</v>
      </c>
      <c r="O7" s="93">
        <v>104.12</v>
      </c>
      <c r="P7" s="93"/>
      <c r="Q7" s="55">
        <f t="shared" si="4"/>
        <v>105</v>
      </c>
    </row>
    <row r="8" spans="1:17">
      <c r="A8" s="6" t="s">
        <v>2917</v>
      </c>
      <c r="B8" s="6" t="s">
        <v>2372</v>
      </c>
      <c r="C8" s="6" t="s">
        <v>2715</v>
      </c>
      <c r="D8" s="6"/>
      <c r="E8" s="6" t="s">
        <v>2393</v>
      </c>
      <c r="F8" s="6" t="s">
        <v>2776</v>
      </c>
      <c r="G8" s="6" t="s">
        <v>2690</v>
      </c>
      <c r="H8" s="6">
        <v>80</v>
      </c>
      <c r="I8" s="6">
        <v>100</v>
      </c>
      <c r="J8" s="95">
        <v>103</v>
      </c>
      <c r="K8" s="95">
        <f t="shared" si="0"/>
        <v>104</v>
      </c>
      <c r="L8" s="95">
        <f t="shared" si="1"/>
        <v>96.75</v>
      </c>
      <c r="M8" s="95">
        <f t="shared" si="2"/>
        <v>97</v>
      </c>
      <c r="N8" s="93">
        <f t="shared" si="3"/>
        <v>94.333333333333329</v>
      </c>
      <c r="O8" s="93">
        <v>103.75</v>
      </c>
      <c r="P8" s="93"/>
      <c r="Q8" s="55">
        <f t="shared" si="4"/>
        <v>94</v>
      </c>
    </row>
    <row r="9" spans="1:17">
      <c r="A9" s="6" t="s">
        <v>2924</v>
      </c>
      <c r="B9" s="6" t="s">
        <v>2373</v>
      </c>
      <c r="C9" s="6" t="s">
        <v>2709</v>
      </c>
      <c r="D9" s="6"/>
      <c r="E9" s="6" t="s">
        <v>2393</v>
      </c>
      <c r="F9" s="6" t="s">
        <v>2776</v>
      </c>
      <c r="G9" s="6" t="s">
        <v>2690</v>
      </c>
      <c r="H9" s="6">
        <v>65</v>
      </c>
      <c r="I9" s="6">
        <v>69</v>
      </c>
      <c r="J9" s="95">
        <v>102</v>
      </c>
      <c r="K9" s="95">
        <f t="shared" si="0"/>
        <v>99</v>
      </c>
      <c r="L9" s="95">
        <f t="shared" si="1"/>
        <v>83.75</v>
      </c>
      <c r="M9" s="95">
        <f t="shared" si="2"/>
        <v>84</v>
      </c>
      <c r="N9" s="93">
        <f t="shared" si="3"/>
        <v>78.666666666666671</v>
      </c>
      <c r="O9" s="93">
        <v>99.06</v>
      </c>
      <c r="P9" s="93"/>
      <c r="Q9" s="55">
        <f t="shared" si="4"/>
        <v>79</v>
      </c>
    </row>
    <row r="10" spans="1:17">
      <c r="A10" s="6" t="s">
        <v>2931</v>
      </c>
      <c r="B10" s="6" t="s">
        <v>2238</v>
      </c>
      <c r="C10" s="6" t="s">
        <v>2712</v>
      </c>
      <c r="D10" s="6"/>
      <c r="E10" s="6" t="s">
        <v>2393</v>
      </c>
      <c r="F10" s="6" t="s">
        <v>2775</v>
      </c>
      <c r="G10" s="6" t="s">
        <v>2692</v>
      </c>
      <c r="H10" s="6">
        <v>67</v>
      </c>
      <c r="I10" s="6">
        <v>102</v>
      </c>
      <c r="J10" s="95">
        <v>101</v>
      </c>
      <c r="K10" s="95">
        <f t="shared" si="0"/>
        <v>105</v>
      </c>
      <c r="L10" s="95">
        <f t="shared" si="1"/>
        <v>93.75</v>
      </c>
      <c r="M10" s="95">
        <f t="shared" si="2"/>
        <v>94</v>
      </c>
      <c r="N10" s="93">
        <f t="shared" si="3"/>
        <v>90</v>
      </c>
      <c r="O10" s="93">
        <v>105.4</v>
      </c>
      <c r="P10" s="93"/>
      <c r="Q10" s="55">
        <f t="shared" si="4"/>
        <v>90</v>
      </c>
    </row>
    <row r="11" spans="1:17">
      <c r="A11" s="6" t="s">
        <v>2913</v>
      </c>
      <c r="B11" s="6" t="s">
        <v>473</v>
      </c>
      <c r="C11" s="6" t="s">
        <v>2706</v>
      </c>
      <c r="D11" s="6"/>
      <c r="E11" s="6" t="s">
        <v>2393</v>
      </c>
      <c r="F11" s="6" t="s">
        <v>2775</v>
      </c>
      <c r="G11" s="6" t="s">
        <v>2690</v>
      </c>
      <c r="H11" s="6">
        <v>103</v>
      </c>
      <c r="I11" s="6">
        <v>103</v>
      </c>
      <c r="J11" s="95">
        <v>101</v>
      </c>
      <c r="K11" s="95">
        <f t="shared" si="0"/>
        <v>103</v>
      </c>
      <c r="L11" s="95">
        <f t="shared" si="1"/>
        <v>102.5</v>
      </c>
      <c r="M11" s="95">
        <f t="shared" si="2"/>
        <v>103</v>
      </c>
      <c r="N11" s="93">
        <f t="shared" si="3"/>
        <v>102.33333333333333</v>
      </c>
      <c r="O11" s="93">
        <v>102.86</v>
      </c>
      <c r="P11" s="93"/>
      <c r="Q11" s="55">
        <f t="shared" si="4"/>
        <v>102</v>
      </c>
    </row>
    <row r="12" spans="1:17">
      <c r="A12" s="6" t="s">
        <v>2922</v>
      </c>
      <c r="B12" s="6" t="s">
        <v>2376</v>
      </c>
      <c r="C12" s="6" t="s">
        <v>2717</v>
      </c>
      <c r="D12" s="6"/>
      <c r="E12" s="6" t="s">
        <v>2393</v>
      </c>
      <c r="F12" s="6" t="s">
        <v>2775</v>
      </c>
      <c r="G12" s="6" t="s">
        <v>2692</v>
      </c>
      <c r="H12" s="6">
        <v>106</v>
      </c>
      <c r="I12" s="6">
        <v>107</v>
      </c>
      <c r="J12" s="95">
        <v>101</v>
      </c>
      <c r="K12" s="95">
        <f t="shared" si="0"/>
        <v>174</v>
      </c>
      <c r="L12" s="95">
        <f t="shared" si="1"/>
        <v>122</v>
      </c>
      <c r="M12" s="95">
        <f t="shared" si="2"/>
        <v>122</v>
      </c>
      <c r="N12" s="93">
        <f t="shared" si="3"/>
        <v>104.66666666666667</v>
      </c>
      <c r="O12" s="93">
        <v>173.52</v>
      </c>
      <c r="P12" s="93"/>
      <c r="Q12" s="55">
        <f t="shared" si="4"/>
        <v>105</v>
      </c>
    </row>
    <row r="13" spans="1:17">
      <c r="A13" s="6" t="s">
        <v>2921</v>
      </c>
      <c r="B13" s="6" t="s">
        <v>2362</v>
      </c>
      <c r="C13" s="6" t="s">
        <v>2702</v>
      </c>
      <c r="D13" s="6"/>
      <c r="E13" s="6" t="s">
        <v>2393</v>
      </c>
      <c r="F13" s="6" t="s">
        <v>2775</v>
      </c>
      <c r="G13" s="6" t="s">
        <v>2690</v>
      </c>
      <c r="H13" s="6">
        <v>101</v>
      </c>
      <c r="I13" s="6">
        <v>101</v>
      </c>
      <c r="J13" s="95">
        <v>100</v>
      </c>
      <c r="K13" s="95">
        <f t="shared" si="0"/>
        <v>101</v>
      </c>
      <c r="L13" s="95">
        <f t="shared" si="1"/>
        <v>100.75</v>
      </c>
      <c r="M13" s="95">
        <f t="shared" si="2"/>
        <v>101</v>
      </c>
      <c r="N13" s="93">
        <f t="shared" si="3"/>
        <v>100.66666666666667</v>
      </c>
      <c r="O13" s="93">
        <v>101.41</v>
      </c>
      <c r="P13" s="93"/>
      <c r="Q13" s="55">
        <f t="shared" si="4"/>
        <v>101</v>
      </c>
    </row>
    <row r="14" spans="1:17">
      <c r="A14" s="6" t="s">
        <v>3417</v>
      </c>
      <c r="B14" s="6" t="s">
        <v>2378</v>
      </c>
      <c r="C14" s="6" t="s">
        <v>2784</v>
      </c>
      <c r="D14" s="6"/>
      <c r="E14" s="6" t="s">
        <v>2393</v>
      </c>
      <c r="F14" s="6" t="s">
        <v>2776</v>
      </c>
      <c r="G14" s="6" t="s">
        <v>2692</v>
      </c>
      <c r="H14" s="6">
        <v>97</v>
      </c>
      <c r="I14" s="6">
        <v>112</v>
      </c>
      <c r="J14" s="95">
        <v>99</v>
      </c>
      <c r="K14" s="95">
        <f t="shared" si="0"/>
        <v>102</v>
      </c>
      <c r="L14" s="95">
        <f t="shared" si="1"/>
        <v>102.5</v>
      </c>
      <c r="M14" s="95">
        <f t="shared" si="2"/>
        <v>103</v>
      </c>
      <c r="N14" s="93">
        <f t="shared" si="3"/>
        <v>102.66666666666667</v>
      </c>
      <c r="O14" s="93">
        <v>101.84</v>
      </c>
      <c r="P14" s="93"/>
      <c r="Q14" s="55">
        <f t="shared" si="4"/>
        <v>103</v>
      </c>
    </row>
    <row r="15" spans="1:17">
      <c r="A15" s="6" t="s">
        <v>2930</v>
      </c>
      <c r="B15" s="6" t="s">
        <v>2374</v>
      </c>
      <c r="C15" s="6" t="s">
        <v>2703</v>
      </c>
      <c r="D15" s="6"/>
      <c r="E15" s="6" t="s">
        <v>2393</v>
      </c>
      <c r="F15" s="6" t="s">
        <v>2776</v>
      </c>
      <c r="G15" s="6" t="s">
        <v>2690</v>
      </c>
      <c r="H15" s="6">
        <v>82</v>
      </c>
      <c r="I15" s="6">
        <v>98</v>
      </c>
      <c r="J15" s="95">
        <v>96</v>
      </c>
      <c r="K15" s="95">
        <f t="shared" si="0"/>
        <v>100</v>
      </c>
      <c r="L15" s="95">
        <f t="shared" si="1"/>
        <v>94</v>
      </c>
      <c r="M15" s="95">
        <f t="shared" si="2"/>
        <v>94</v>
      </c>
      <c r="N15" s="93">
        <f t="shared" si="3"/>
        <v>92</v>
      </c>
      <c r="O15" s="93">
        <v>100.31</v>
      </c>
      <c r="P15" s="93"/>
      <c r="Q15" s="55">
        <f t="shared" si="4"/>
        <v>92</v>
      </c>
    </row>
    <row r="16" spans="1:17">
      <c r="A16" s="6" t="s">
        <v>2918</v>
      </c>
      <c r="B16" s="6" t="s">
        <v>2371</v>
      </c>
      <c r="C16" s="6" t="s">
        <v>2691</v>
      </c>
      <c r="D16" s="6"/>
      <c r="E16" s="6" t="s">
        <v>2393</v>
      </c>
      <c r="F16" s="6" t="s">
        <v>2776</v>
      </c>
      <c r="G16" s="6" t="s">
        <v>2690</v>
      </c>
      <c r="H16" s="6">
        <v>79</v>
      </c>
      <c r="I16" s="6">
        <v>94</v>
      </c>
      <c r="J16" s="95">
        <v>94</v>
      </c>
      <c r="K16" s="95">
        <f t="shared" si="0"/>
        <v>88</v>
      </c>
      <c r="L16" s="95">
        <f t="shared" si="1"/>
        <v>88.75</v>
      </c>
      <c r="M16" s="95">
        <f t="shared" si="2"/>
        <v>89</v>
      </c>
      <c r="N16" s="93">
        <f t="shared" si="3"/>
        <v>89</v>
      </c>
      <c r="O16" s="93">
        <v>88.44</v>
      </c>
      <c r="P16" s="93"/>
      <c r="Q16" s="55">
        <f t="shared" si="4"/>
        <v>89</v>
      </c>
    </row>
    <row r="17" spans="1:17">
      <c r="A17" s="6" t="s">
        <v>2932</v>
      </c>
      <c r="B17" s="6" t="s">
        <v>2379</v>
      </c>
      <c r="C17" s="6" t="s">
        <v>2704</v>
      </c>
      <c r="D17" s="6"/>
      <c r="E17" s="6" t="s">
        <v>2393</v>
      </c>
      <c r="F17" s="6" t="s">
        <v>2776</v>
      </c>
      <c r="G17" s="6" t="s">
        <v>2692</v>
      </c>
      <c r="H17" s="6">
        <v>69</v>
      </c>
      <c r="I17" s="6">
        <v>107</v>
      </c>
      <c r="J17" s="95">
        <v>94</v>
      </c>
      <c r="K17" s="95">
        <f t="shared" si="0"/>
        <v>95</v>
      </c>
      <c r="L17" s="95">
        <f t="shared" si="1"/>
        <v>91.25</v>
      </c>
      <c r="M17" s="95">
        <f t="shared" si="2"/>
        <v>91</v>
      </c>
      <c r="N17" s="93">
        <f t="shared" si="3"/>
        <v>90</v>
      </c>
      <c r="O17" s="93">
        <v>95.14</v>
      </c>
      <c r="P17" s="93"/>
      <c r="Q17" s="55">
        <f t="shared" si="4"/>
        <v>90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4DF37-BE42-41E5-94B8-A0B9AB6DB051}">
  <dimension ref="A1:K20"/>
  <sheetViews>
    <sheetView workbookViewId="0">
      <selection sqref="A1:J20"/>
    </sheetView>
  </sheetViews>
  <sheetFormatPr defaultRowHeight="14.4"/>
  <cols>
    <col min="1" max="1" width="11.109375" bestFit="1" customWidth="1"/>
    <col min="2" max="2" width="16.44140625" bestFit="1" customWidth="1"/>
    <col min="5" max="5" width="14.44140625" bestFit="1" customWidth="1"/>
    <col min="7" max="7" width="11.109375" bestFit="1" customWidth="1"/>
    <col min="8" max="8" width="11.88671875" bestFit="1" customWidth="1"/>
    <col min="10" max="10" width="9.33203125" customWidth="1"/>
    <col min="11" max="11" width="23" bestFit="1" customWidth="1"/>
    <col min="12" max="12" width="11.5546875" bestFit="1" customWidth="1"/>
  </cols>
  <sheetData>
    <row r="1" spans="1:11">
      <c r="A1" s="83" t="s">
        <v>1</v>
      </c>
      <c r="B1" s="83" t="s">
        <v>2723</v>
      </c>
      <c r="C1" s="83" t="s">
        <v>2724</v>
      </c>
      <c r="D1" s="83" t="s">
        <v>2791</v>
      </c>
      <c r="E1" s="83" t="s">
        <v>2419</v>
      </c>
      <c r="F1" s="83" t="s">
        <v>2727</v>
      </c>
      <c r="G1" s="83" t="s">
        <v>2728</v>
      </c>
      <c r="H1" s="83" t="s">
        <v>3</v>
      </c>
      <c r="I1" s="83" t="s">
        <v>13</v>
      </c>
      <c r="J1" s="83" t="s">
        <v>2683</v>
      </c>
      <c r="K1" s="65"/>
    </row>
    <row r="2" spans="1:11">
      <c r="A2" s="84" t="s">
        <v>2380</v>
      </c>
      <c r="B2" s="85" t="s">
        <v>2775</v>
      </c>
      <c r="C2" s="85" t="s">
        <v>2692</v>
      </c>
      <c r="D2" s="85">
        <v>872</v>
      </c>
      <c r="E2" s="85">
        <v>11610</v>
      </c>
      <c r="F2" s="85">
        <v>9600</v>
      </c>
      <c r="G2" s="86">
        <v>120.94</v>
      </c>
      <c r="H2" s="87">
        <v>1.1402199074074073</v>
      </c>
      <c r="I2" s="88">
        <v>98.245000000000005</v>
      </c>
      <c r="J2" s="85">
        <v>-2010</v>
      </c>
      <c r="K2" s="82"/>
    </row>
    <row r="3" spans="1:11">
      <c r="A3" s="84" t="s">
        <v>2375</v>
      </c>
      <c r="B3" s="85" t="s">
        <v>2775</v>
      </c>
      <c r="C3" s="85" t="s">
        <v>2692</v>
      </c>
      <c r="D3" s="85">
        <v>672</v>
      </c>
      <c r="E3" s="85">
        <v>10508</v>
      </c>
      <c r="F3" s="85">
        <v>9600</v>
      </c>
      <c r="G3" s="86">
        <v>109.46</v>
      </c>
      <c r="H3" s="87">
        <v>1.0096412037037037</v>
      </c>
      <c r="I3" s="88">
        <v>98.055000000000007</v>
      </c>
      <c r="J3" s="85">
        <v>-908</v>
      </c>
      <c r="K3" s="82"/>
    </row>
    <row r="4" spans="1:11">
      <c r="A4" s="84" t="s">
        <v>2370</v>
      </c>
      <c r="B4" s="85" t="s">
        <v>2775</v>
      </c>
      <c r="C4" s="85" t="s">
        <v>2692</v>
      </c>
      <c r="D4" s="85">
        <v>681</v>
      </c>
      <c r="E4" s="85">
        <v>10881</v>
      </c>
      <c r="F4" s="85">
        <v>9600</v>
      </c>
      <c r="G4" s="86">
        <v>113.34</v>
      </c>
      <c r="H4" s="89">
        <v>0.97310185185185183</v>
      </c>
      <c r="I4" s="88">
        <v>95.98</v>
      </c>
      <c r="J4" s="85">
        <v>-1281</v>
      </c>
      <c r="K4" s="82"/>
    </row>
    <row r="5" spans="1:11">
      <c r="A5" s="84" t="s">
        <v>2376</v>
      </c>
      <c r="B5" s="85" t="s">
        <v>2775</v>
      </c>
      <c r="C5" s="85" t="s">
        <v>2692</v>
      </c>
      <c r="D5" s="85">
        <v>678</v>
      </c>
      <c r="E5" s="85">
        <v>9183</v>
      </c>
      <c r="F5" s="85">
        <v>9600</v>
      </c>
      <c r="G5" s="86">
        <v>95.66</v>
      </c>
      <c r="H5" s="89">
        <v>0.51230324074074074</v>
      </c>
      <c r="I5" s="88">
        <v>99.29</v>
      </c>
      <c r="J5" s="85">
        <v>417</v>
      </c>
      <c r="K5" s="82"/>
    </row>
    <row r="6" spans="1:11">
      <c r="A6" s="84" t="s">
        <v>2377</v>
      </c>
      <c r="B6" s="85" t="s">
        <v>2775</v>
      </c>
      <c r="C6" s="85" t="s">
        <v>2692</v>
      </c>
      <c r="D6" s="85">
        <v>730</v>
      </c>
      <c r="E6" s="85">
        <v>10188</v>
      </c>
      <c r="F6" s="85">
        <v>7200</v>
      </c>
      <c r="G6" s="86">
        <v>141.5</v>
      </c>
      <c r="H6" s="89">
        <v>0.18710648148148148</v>
      </c>
      <c r="I6" s="88">
        <v>97.3</v>
      </c>
      <c r="J6" s="85">
        <v>-2988</v>
      </c>
      <c r="K6" s="82"/>
    </row>
    <row r="7" spans="1:11">
      <c r="A7" s="84" t="s">
        <v>2378</v>
      </c>
      <c r="B7" s="85" t="s">
        <v>2776</v>
      </c>
      <c r="C7" s="85" t="s">
        <v>2692</v>
      </c>
      <c r="D7" s="85">
        <v>2135</v>
      </c>
      <c r="E7" s="85">
        <v>2838</v>
      </c>
      <c r="F7" s="85">
        <v>2984</v>
      </c>
      <c r="G7" s="86">
        <v>95.11</v>
      </c>
      <c r="H7" s="89">
        <v>0.28324074074074074</v>
      </c>
      <c r="I7" s="88">
        <v>98.55</v>
      </c>
      <c r="J7" s="85">
        <v>146</v>
      </c>
      <c r="K7" s="82"/>
    </row>
    <row r="8" spans="1:11">
      <c r="A8" s="84" t="s">
        <v>2238</v>
      </c>
      <c r="B8" s="85" t="s">
        <v>2775</v>
      </c>
      <c r="C8" s="85" t="s">
        <v>2692</v>
      </c>
      <c r="D8" s="85">
        <v>431</v>
      </c>
      <c r="E8" s="85">
        <v>6455</v>
      </c>
      <c r="F8" s="85">
        <v>7200</v>
      </c>
      <c r="G8" s="86">
        <v>89.65</v>
      </c>
      <c r="H8" s="89">
        <v>0.35811342592592593</v>
      </c>
      <c r="I8" s="88">
        <v>97.26</v>
      </c>
      <c r="J8" s="85">
        <v>745</v>
      </c>
      <c r="K8" s="82"/>
    </row>
    <row r="9" spans="1:11">
      <c r="A9" s="84" t="s">
        <v>2379</v>
      </c>
      <c r="B9" s="85" t="s">
        <v>2776</v>
      </c>
      <c r="C9" s="85" t="s">
        <v>2692</v>
      </c>
      <c r="D9" s="85">
        <v>2771</v>
      </c>
      <c r="E9" s="85">
        <v>2767</v>
      </c>
      <c r="F9" s="85">
        <v>2984</v>
      </c>
      <c r="G9" s="86">
        <v>92.73</v>
      </c>
      <c r="H9" s="89">
        <v>0.31917824074074075</v>
      </c>
      <c r="I9" s="88">
        <v>98.78</v>
      </c>
      <c r="J9" s="85">
        <v>217</v>
      </c>
      <c r="K9" s="82"/>
    </row>
    <row r="10" spans="1:11">
      <c r="A10" s="84" t="s">
        <v>2362</v>
      </c>
      <c r="B10" s="85" t="s">
        <v>2775</v>
      </c>
      <c r="C10" s="85" t="s">
        <v>2690</v>
      </c>
      <c r="D10" s="85">
        <v>141</v>
      </c>
      <c r="E10" s="85">
        <v>2074</v>
      </c>
      <c r="F10" s="85">
        <v>2096</v>
      </c>
      <c r="G10" s="86">
        <v>98.95</v>
      </c>
      <c r="H10" s="89">
        <v>0.74850694444444443</v>
      </c>
      <c r="I10" s="88">
        <v>98.35</v>
      </c>
      <c r="J10" s="85">
        <v>22</v>
      </c>
      <c r="K10" s="82"/>
    </row>
    <row r="11" spans="1:11">
      <c r="A11" s="84" t="s">
        <v>2777</v>
      </c>
      <c r="B11" s="85" t="s">
        <v>2775</v>
      </c>
      <c r="C11" s="85" t="s">
        <v>2690</v>
      </c>
      <c r="D11" s="85">
        <v>2</v>
      </c>
      <c r="E11" s="85">
        <v>44</v>
      </c>
      <c r="F11" s="85">
        <v>524</v>
      </c>
      <c r="G11" s="86">
        <v>8.4</v>
      </c>
      <c r="H11" s="89">
        <v>0.1013425925925926</v>
      </c>
      <c r="I11" s="88">
        <v>100</v>
      </c>
      <c r="J11" s="85">
        <v>480</v>
      </c>
      <c r="K11" s="82"/>
    </row>
    <row r="12" spans="1:11">
      <c r="A12" s="84" t="s">
        <v>2369</v>
      </c>
      <c r="B12" s="85" t="s">
        <v>3567</v>
      </c>
      <c r="C12" s="85" t="s">
        <v>2690</v>
      </c>
      <c r="D12" s="85">
        <v>184</v>
      </c>
      <c r="E12" s="85">
        <v>2074</v>
      </c>
      <c r="F12" s="85">
        <v>1994</v>
      </c>
      <c r="G12" s="86">
        <v>104.01</v>
      </c>
      <c r="H12" s="87">
        <v>1.5311342592592592</v>
      </c>
      <c r="I12" s="88">
        <v>98.13</v>
      </c>
      <c r="J12" s="85">
        <v>-80</v>
      </c>
      <c r="K12" s="82"/>
    </row>
    <row r="13" spans="1:11">
      <c r="A13" s="84" t="s">
        <v>2363</v>
      </c>
      <c r="B13" s="85" t="s">
        <v>2775</v>
      </c>
      <c r="C13" s="85" t="s">
        <v>2690</v>
      </c>
      <c r="D13" s="85">
        <v>135</v>
      </c>
      <c r="E13" s="85">
        <v>2177</v>
      </c>
      <c r="F13" s="85">
        <v>2096</v>
      </c>
      <c r="G13" s="86">
        <v>103.86</v>
      </c>
      <c r="H13" s="89">
        <v>0.77864583333333337</v>
      </c>
      <c r="I13" s="88">
        <v>99.59</v>
      </c>
      <c r="J13" s="85">
        <v>-81</v>
      </c>
      <c r="K13" s="82"/>
    </row>
    <row r="14" spans="1:11">
      <c r="A14" s="84" t="s">
        <v>473</v>
      </c>
      <c r="B14" s="85" t="s">
        <v>2775</v>
      </c>
      <c r="C14" s="85" t="s">
        <v>2690</v>
      </c>
      <c r="D14" s="85">
        <v>131</v>
      </c>
      <c r="E14" s="85">
        <v>2119</v>
      </c>
      <c r="F14" s="85">
        <v>2096</v>
      </c>
      <c r="G14" s="86">
        <v>101.1</v>
      </c>
      <c r="H14" s="89">
        <v>0.92827546296296293</v>
      </c>
      <c r="I14" s="88">
        <v>98.06</v>
      </c>
      <c r="J14" s="85">
        <v>-23</v>
      </c>
      <c r="K14" s="82"/>
    </row>
    <row r="15" spans="1:11">
      <c r="A15" s="84" t="s">
        <v>2371</v>
      </c>
      <c r="B15" s="85" t="s">
        <v>2776</v>
      </c>
      <c r="C15" s="85" t="s">
        <v>2690</v>
      </c>
      <c r="D15" s="85">
        <v>1459</v>
      </c>
      <c r="E15" s="85">
        <v>1174</v>
      </c>
      <c r="F15" s="85">
        <v>1280</v>
      </c>
      <c r="G15" s="86">
        <v>91.72</v>
      </c>
      <c r="H15" s="89">
        <v>0.55025462962962968</v>
      </c>
      <c r="I15" s="88">
        <v>95.87</v>
      </c>
      <c r="J15" s="85">
        <v>106</v>
      </c>
      <c r="K15" s="82"/>
    </row>
    <row r="16" spans="1:11">
      <c r="A16" s="84" t="s">
        <v>2373</v>
      </c>
      <c r="B16" s="85" t="s">
        <v>2776</v>
      </c>
      <c r="C16" s="85" t="s">
        <v>2690</v>
      </c>
      <c r="D16" s="85">
        <v>1342</v>
      </c>
      <c r="E16" s="85">
        <v>1150</v>
      </c>
      <c r="F16" s="85">
        <v>1280</v>
      </c>
      <c r="G16" s="86">
        <v>89.84</v>
      </c>
      <c r="H16" s="87">
        <v>1.3088425925925926</v>
      </c>
      <c r="I16" s="88">
        <v>96.77</v>
      </c>
      <c r="J16" s="85">
        <v>130</v>
      </c>
      <c r="K16" s="82"/>
    </row>
    <row r="17" spans="1:11">
      <c r="A17" s="84" t="s">
        <v>2372</v>
      </c>
      <c r="B17" s="85" t="s">
        <v>2776</v>
      </c>
      <c r="C17" s="85" t="s">
        <v>2690</v>
      </c>
      <c r="D17" s="85">
        <v>797</v>
      </c>
      <c r="E17" s="85">
        <v>1286</v>
      </c>
      <c r="F17" s="85">
        <v>1280</v>
      </c>
      <c r="G17" s="86">
        <v>100.47</v>
      </c>
      <c r="H17" s="87">
        <v>1.2257060185185185</v>
      </c>
      <c r="I17" s="88">
        <v>98.81</v>
      </c>
      <c r="J17" s="85">
        <v>-6</v>
      </c>
      <c r="K17" s="82"/>
    </row>
    <row r="18" spans="1:11">
      <c r="A18" s="84" t="s">
        <v>2374</v>
      </c>
      <c r="B18" s="85" t="s">
        <v>2776</v>
      </c>
      <c r="C18" s="85" t="s">
        <v>2690</v>
      </c>
      <c r="D18" s="85">
        <v>1174</v>
      </c>
      <c r="E18" s="85">
        <v>1217</v>
      </c>
      <c r="F18" s="85">
        <v>1280</v>
      </c>
      <c r="G18" s="86">
        <v>95.08</v>
      </c>
      <c r="H18" s="87">
        <v>1.1089583333333333</v>
      </c>
      <c r="I18" s="88">
        <v>97.31</v>
      </c>
      <c r="J18" s="85">
        <v>63</v>
      </c>
      <c r="K18" s="82"/>
    </row>
    <row r="19" spans="1:11">
      <c r="A19" s="84" t="s">
        <v>2379</v>
      </c>
      <c r="B19" s="85" t="s">
        <v>2776</v>
      </c>
      <c r="C19" s="85" t="s">
        <v>2690</v>
      </c>
      <c r="D19" s="85">
        <v>23</v>
      </c>
      <c r="E19" s="85">
        <v>180</v>
      </c>
      <c r="F19" s="85">
        <v>120</v>
      </c>
      <c r="G19" s="86">
        <v>150</v>
      </c>
      <c r="H19" s="89">
        <v>8.398148148148149E-2</v>
      </c>
      <c r="I19" s="88">
        <v>90.72</v>
      </c>
      <c r="J19" s="85">
        <v>-60</v>
      </c>
      <c r="K19" s="82"/>
    </row>
    <row r="20" spans="1:11">
      <c r="A20" s="84" t="s">
        <v>2378</v>
      </c>
      <c r="B20" s="85" t="s">
        <v>2776</v>
      </c>
      <c r="C20" s="85" t="s">
        <v>2690</v>
      </c>
      <c r="D20" s="85">
        <v>21</v>
      </c>
      <c r="E20" s="85">
        <v>130</v>
      </c>
      <c r="F20" s="85">
        <v>120</v>
      </c>
      <c r="G20" s="86">
        <v>108.33</v>
      </c>
      <c r="H20" s="89">
        <v>5.7037037037037032E-2</v>
      </c>
      <c r="I20" s="88">
        <v>98.5</v>
      </c>
      <c r="J20" s="85">
        <v>-10</v>
      </c>
      <c r="K20" s="82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C8EC3-18CC-4FEF-A97E-601E73CB954F}">
  <dimension ref="A1:S8"/>
  <sheetViews>
    <sheetView workbookViewId="0">
      <selection activeCell="T10" sqref="T10"/>
    </sheetView>
  </sheetViews>
  <sheetFormatPr defaultRowHeight="14.4"/>
  <cols>
    <col min="6" max="6" width="10.88671875" customWidth="1"/>
  </cols>
  <sheetData>
    <row r="1" spans="1:19">
      <c r="A1" s="115" t="s">
        <v>2888</v>
      </c>
      <c r="B1" s="115" t="s">
        <v>2693</v>
      </c>
      <c r="C1" s="115" t="s">
        <v>3023</v>
      </c>
      <c r="D1" s="115" t="s">
        <v>3343</v>
      </c>
      <c r="E1" s="115" t="s">
        <v>3344</v>
      </c>
      <c r="F1" s="115" t="s">
        <v>3024</v>
      </c>
      <c r="G1" s="115" t="s">
        <v>2937</v>
      </c>
      <c r="H1" s="115" t="s">
        <v>3257</v>
      </c>
      <c r="I1" s="115" t="s">
        <v>3626</v>
      </c>
      <c r="J1" s="115" t="s">
        <v>2934</v>
      </c>
      <c r="K1" s="115" t="s">
        <v>2723</v>
      </c>
      <c r="L1" s="115" t="s">
        <v>2768</v>
      </c>
      <c r="M1" s="115" t="s">
        <v>3569</v>
      </c>
      <c r="N1" s="115" t="s">
        <v>3570</v>
      </c>
      <c r="O1" s="115" t="s">
        <v>3571</v>
      </c>
      <c r="P1" s="115" t="s">
        <v>3572</v>
      </c>
      <c r="Q1" s="115" t="s">
        <v>3573</v>
      </c>
      <c r="R1" s="115" t="s">
        <v>3574</v>
      </c>
      <c r="S1" s="115"/>
    </row>
    <row r="2" spans="1:19">
      <c r="A2" s="106">
        <v>926858</v>
      </c>
      <c r="B2" s="106" t="s">
        <v>2912</v>
      </c>
      <c r="C2" s="106" t="s">
        <v>2364</v>
      </c>
      <c r="D2" s="106" t="s">
        <v>2708</v>
      </c>
      <c r="E2" s="106" t="s">
        <v>3350</v>
      </c>
      <c r="F2" s="114">
        <v>44445</v>
      </c>
      <c r="G2" s="106" t="s">
        <v>3575</v>
      </c>
      <c r="H2" s="106" t="s">
        <v>2952</v>
      </c>
      <c r="I2" s="106" t="s">
        <v>2393</v>
      </c>
      <c r="J2" s="106" t="s">
        <v>2953</v>
      </c>
      <c r="K2" s="106" t="s">
        <v>3632</v>
      </c>
      <c r="L2" s="106" t="s">
        <v>2690</v>
      </c>
      <c r="M2" s="106" t="s">
        <v>3575</v>
      </c>
      <c r="N2" s="106" t="s">
        <v>3575</v>
      </c>
      <c r="O2" s="106" t="s">
        <v>3575</v>
      </c>
      <c r="P2" s="106" t="s">
        <v>3575</v>
      </c>
      <c r="Q2" s="106">
        <v>103</v>
      </c>
      <c r="R2" s="106">
        <v>103</v>
      </c>
    </row>
    <row r="3" spans="1:19">
      <c r="A3" s="106">
        <v>926862</v>
      </c>
      <c r="B3" s="106" t="s">
        <v>2909</v>
      </c>
      <c r="C3" s="106" t="s">
        <v>111</v>
      </c>
      <c r="D3" s="106" t="s">
        <v>2713</v>
      </c>
      <c r="E3" s="106" t="s">
        <v>3350</v>
      </c>
      <c r="F3" s="114">
        <v>44445</v>
      </c>
      <c r="G3" s="106" t="s">
        <v>3575</v>
      </c>
      <c r="H3" s="106" t="s">
        <v>2952</v>
      </c>
      <c r="I3" s="106" t="s">
        <v>2393</v>
      </c>
      <c r="J3" s="106" t="s">
        <v>2953</v>
      </c>
      <c r="K3" s="106" t="s">
        <v>3632</v>
      </c>
      <c r="L3" s="106" t="s">
        <v>2690</v>
      </c>
      <c r="M3" s="106" t="s">
        <v>3575</v>
      </c>
      <c r="N3" s="106" t="s">
        <v>3575</v>
      </c>
      <c r="O3" s="106" t="s">
        <v>3575</v>
      </c>
      <c r="P3" s="106" t="s">
        <v>3575</v>
      </c>
      <c r="Q3" s="106">
        <v>80</v>
      </c>
      <c r="R3" s="106">
        <v>80</v>
      </c>
    </row>
    <row r="4" spans="1:19">
      <c r="A4" s="106">
        <v>926863</v>
      </c>
      <c r="B4" s="106" t="s">
        <v>2911</v>
      </c>
      <c r="C4" s="106" t="s">
        <v>130</v>
      </c>
      <c r="D4" s="106" t="s">
        <v>2700</v>
      </c>
      <c r="E4" s="106" t="s">
        <v>3350</v>
      </c>
      <c r="F4" s="114">
        <v>44445</v>
      </c>
      <c r="G4" s="106" t="s">
        <v>3575</v>
      </c>
      <c r="H4" s="106" t="s">
        <v>2952</v>
      </c>
      <c r="I4" s="106" t="s">
        <v>2393</v>
      </c>
      <c r="J4" s="106" t="s">
        <v>2953</v>
      </c>
      <c r="K4" s="106" t="s">
        <v>3632</v>
      </c>
      <c r="L4" s="106" t="s">
        <v>2690</v>
      </c>
      <c r="M4" s="106" t="s">
        <v>3575</v>
      </c>
      <c r="N4" s="106" t="s">
        <v>3575</v>
      </c>
      <c r="O4" s="106" t="s">
        <v>3575</v>
      </c>
      <c r="P4" s="106" t="s">
        <v>3575</v>
      </c>
      <c r="Q4" s="106">
        <v>105</v>
      </c>
      <c r="R4" s="106">
        <v>105</v>
      </c>
    </row>
    <row r="5" spans="1:19">
      <c r="A5" s="106">
        <v>926859</v>
      </c>
      <c r="B5" s="106" t="s">
        <v>2919</v>
      </c>
      <c r="C5" s="106" t="s">
        <v>2367</v>
      </c>
      <c r="D5" s="106" t="s">
        <v>2718</v>
      </c>
      <c r="E5" s="106" t="s">
        <v>3350</v>
      </c>
      <c r="F5" s="114">
        <v>44445</v>
      </c>
      <c r="G5" s="106" t="s">
        <v>3575</v>
      </c>
      <c r="H5" s="106" t="s">
        <v>2952</v>
      </c>
      <c r="I5" s="106" t="s">
        <v>2393</v>
      </c>
      <c r="J5" s="106" t="s">
        <v>2953</v>
      </c>
      <c r="K5" s="106" t="s">
        <v>3632</v>
      </c>
      <c r="L5" s="106" t="s">
        <v>2690</v>
      </c>
      <c r="M5" s="106" t="s">
        <v>3575</v>
      </c>
      <c r="N5" s="106" t="s">
        <v>3575</v>
      </c>
      <c r="O5" s="106" t="s">
        <v>3575</v>
      </c>
      <c r="P5" s="106" t="s">
        <v>3575</v>
      </c>
      <c r="Q5" s="106">
        <v>131</v>
      </c>
      <c r="R5" s="106">
        <v>131</v>
      </c>
    </row>
    <row r="6" spans="1:19">
      <c r="A6" s="106">
        <v>926864</v>
      </c>
      <c r="B6" s="106" t="s">
        <v>2967</v>
      </c>
      <c r="C6" s="106" t="s">
        <v>2368</v>
      </c>
      <c r="D6" s="106" t="s">
        <v>2705</v>
      </c>
      <c r="E6" s="106" t="s">
        <v>3350</v>
      </c>
      <c r="F6" s="114">
        <v>44445</v>
      </c>
      <c r="G6" s="106" t="s">
        <v>3575</v>
      </c>
      <c r="H6" s="106" t="s">
        <v>2952</v>
      </c>
      <c r="I6" s="106" t="s">
        <v>2393</v>
      </c>
      <c r="J6" s="106" t="s">
        <v>2953</v>
      </c>
      <c r="K6" s="106" t="s">
        <v>3632</v>
      </c>
      <c r="L6" s="106" t="s">
        <v>2690</v>
      </c>
      <c r="M6" s="106" t="s">
        <v>3575</v>
      </c>
      <c r="N6" s="106" t="s">
        <v>3575</v>
      </c>
      <c r="O6" s="106" t="s">
        <v>3575</v>
      </c>
      <c r="P6" s="106" t="s">
        <v>3575</v>
      </c>
      <c r="Q6" s="106">
        <v>116</v>
      </c>
      <c r="R6" s="106">
        <v>116</v>
      </c>
    </row>
    <row r="7" spans="1:19">
      <c r="A7" s="106">
        <v>926861</v>
      </c>
      <c r="B7" s="106" t="s">
        <v>2929</v>
      </c>
      <c r="C7" s="106" t="s">
        <v>2171</v>
      </c>
      <c r="D7" s="106" t="s">
        <v>2707</v>
      </c>
      <c r="E7" s="106" t="s">
        <v>3350</v>
      </c>
      <c r="F7" s="114">
        <v>44445</v>
      </c>
      <c r="G7" s="106" t="s">
        <v>3575</v>
      </c>
      <c r="H7" s="106" t="s">
        <v>2952</v>
      </c>
      <c r="I7" s="106" t="s">
        <v>2393</v>
      </c>
      <c r="J7" s="106" t="s">
        <v>2953</v>
      </c>
      <c r="K7" s="106" t="s">
        <v>3632</v>
      </c>
      <c r="L7" s="106" t="s">
        <v>2690</v>
      </c>
      <c r="M7" s="106" t="s">
        <v>3575</v>
      </c>
      <c r="N7" s="106" t="s">
        <v>3575</v>
      </c>
      <c r="O7" s="106" t="s">
        <v>3575</v>
      </c>
      <c r="P7" s="106" t="s">
        <v>3575</v>
      </c>
      <c r="Q7" s="106">
        <v>102</v>
      </c>
      <c r="R7" s="106">
        <v>102</v>
      </c>
    </row>
    <row r="8" spans="1:19">
      <c r="A8" s="106">
        <v>926860</v>
      </c>
      <c r="B8" s="106" t="s">
        <v>3424</v>
      </c>
      <c r="C8" s="106" t="s">
        <v>2788</v>
      </c>
      <c r="D8" s="106" t="s">
        <v>2789</v>
      </c>
      <c r="E8" s="106" t="s">
        <v>3350</v>
      </c>
      <c r="F8" s="114">
        <v>44445</v>
      </c>
      <c r="G8" s="106" t="s">
        <v>3575</v>
      </c>
      <c r="H8" s="106" t="s">
        <v>2952</v>
      </c>
      <c r="I8" s="106" t="s">
        <v>2393</v>
      </c>
      <c r="J8" s="106" t="s">
        <v>2953</v>
      </c>
      <c r="K8" s="106" t="s">
        <v>3632</v>
      </c>
      <c r="L8" s="106" t="s">
        <v>2690</v>
      </c>
      <c r="M8" s="106" t="s">
        <v>3575</v>
      </c>
      <c r="N8" s="106" t="s">
        <v>3575</v>
      </c>
      <c r="O8" s="106" t="s">
        <v>3575</v>
      </c>
      <c r="P8" s="106" t="s">
        <v>3575</v>
      </c>
      <c r="Q8" s="106">
        <v>34</v>
      </c>
      <c r="R8" s="106">
        <v>34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BC1A8-786D-4E43-9F12-701B8D087A2B}">
  <dimension ref="A1:O21"/>
  <sheetViews>
    <sheetView workbookViewId="0">
      <selection activeCell="Q22" sqref="Q22"/>
    </sheetView>
  </sheetViews>
  <sheetFormatPr defaultRowHeight="14.4"/>
  <cols>
    <col min="7" max="7" width="12" customWidth="1"/>
    <col min="8" max="8" width="15.44140625" customWidth="1"/>
    <col min="9" max="9" width="12.6640625" customWidth="1"/>
    <col min="10" max="10" width="14.6640625" customWidth="1"/>
    <col min="11" max="11" width="13.6640625" customWidth="1"/>
    <col min="12" max="12" width="16.109375" customWidth="1"/>
    <col min="14" max="14" width="11.109375" bestFit="1" customWidth="1"/>
    <col min="15" max="15" width="26.6640625" customWidth="1"/>
  </cols>
  <sheetData>
    <row r="1" spans="1:15">
      <c r="A1" s="34" t="s">
        <v>2384</v>
      </c>
      <c r="B1" s="34" t="s">
        <v>3581</v>
      </c>
      <c r="C1" s="34" t="s">
        <v>3582</v>
      </c>
      <c r="D1" s="34" t="s">
        <v>3583</v>
      </c>
      <c r="E1" s="34" t="s">
        <v>3584</v>
      </c>
      <c r="F1" s="34" t="s">
        <v>3585</v>
      </c>
      <c r="G1" s="34" t="s">
        <v>3548</v>
      </c>
      <c r="H1" s="34" t="s">
        <v>3558</v>
      </c>
      <c r="I1" s="34" t="s">
        <v>3559</v>
      </c>
      <c r="J1" s="34" t="s">
        <v>3560</v>
      </c>
      <c r="K1" s="34" t="s">
        <v>3561</v>
      </c>
      <c r="L1" t="s">
        <v>2726</v>
      </c>
      <c r="M1" t="s">
        <v>2727</v>
      </c>
      <c r="N1" t="s">
        <v>2728</v>
      </c>
      <c r="O1" t="s">
        <v>3633</v>
      </c>
    </row>
    <row r="2" spans="1:15">
      <c r="A2" s="34" t="s">
        <v>2362</v>
      </c>
      <c r="B2" s="49">
        <v>44445</v>
      </c>
      <c r="C2" s="34" t="s">
        <v>3616</v>
      </c>
      <c r="D2" s="34" t="s">
        <v>3620</v>
      </c>
      <c r="E2" s="34" t="s">
        <v>3618</v>
      </c>
      <c r="F2" s="34" t="s">
        <v>3619</v>
      </c>
      <c r="G2" s="34">
        <v>25</v>
      </c>
      <c r="H2" s="34">
        <v>541</v>
      </c>
      <c r="I2" s="34">
        <v>11</v>
      </c>
      <c r="J2" s="34">
        <v>568</v>
      </c>
      <c r="K2" s="34">
        <v>7</v>
      </c>
      <c r="L2">
        <f>H2-K2</f>
        <v>534</v>
      </c>
      <c r="M2">
        <v>524</v>
      </c>
      <c r="N2" s="45">
        <f>L2/M2*100</f>
        <v>101.90839694656488</v>
      </c>
      <c r="O2" s="50" t="s">
        <v>2702</v>
      </c>
    </row>
    <row r="3" spans="1:15">
      <c r="A3" s="34" t="s">
        <v>2369</v>
      </c>
      <c r="B3" s="49">
        <v>44445</v>
      </c>
      <c r="C3" s="34" t="s">
        <v>3616</v>
      </c>
      <c r="D3" s="34" t="s">
        <v>3620</v>
      </c>
      <c r="E3" s="34" t="s">
        <v>3618</v>
      </c>
      <c r="F3" s="34" t="s">
        <v>3619</v>
      </c>
      <c r="G3" s="34">
        <v>20</v>
      </c>
      <c r="H3" s="34">
        <v>519</v>
      </c>
      <c r="I3" s="34">
        <v>1</v>
      </c>
      <c r="J3" s="34">
        <v>401</v>
      </c>
      <c r="K3" s="34">
        <v>6</v>
      </c>
      <c r="L3">
        <f>H3-K3</f>
        <v>513</v>
      </c>
      <c r="M3">
        <v>524</v>
      </c>
      <c r="N3" s="45">
        <f t="shared" ref="N3:N21" si="0">L3/M3*100</f>
        <v>97.900763358778633</v>
      </c>
      <c r="O3" s="50" t="s">
        <v>2714</v>
      </c>
    </row>
    <row r="4" spans="1:15">
      <c r="A4" s="34" t="s">
        <v>2238</v>
      </c>
      <c r="B4" s="49">
        <v>44445</v>
      </c>
      <c r="C4" s="34" t="s">
        <v>3616</v>
      </c>
      <c r="D4" s="34" t="s">
        <v>3620</v>
      </c>
      <c r="E4" s="34" t="s">
        <v>3618</v>
      </c>
      <c r="F4" s="34" t="s">
        <v>3619</v>
      </c>
      <c r="G4" s="34">
        <v>3</v>
      </c>
      <c r="H4" s="34">
        <v>43</v>
      </c>
      <c r="I4" s="34">
        <v>0</v>
      </c>
      <c r="J4" s="34">
        <v>239</v>
      </c>
      <c r="K4" s="34">
        <v>3</v>
      </c>
      <c r="L4">
        <f t="shared" ref="L4:L21" si="1">H4-K4</f>
        <v>40</v>
      </c>
      <c r="N4" s="45"/>
      <c r="O4" s="50" t="s">
        <v>2712</v>
      </c>
    </row>
    <row r="5" spans="1:15">
      <c r="A5" s="34" t="s">
        <v>2778</v>
      </c>
      <c r="B5" s="49">
        <v>44445</v>
      </c>
      <c r="C5" s="34" t="s">
        <v>3616</v>
      </c>
      <c r="D5" s="34" t="s">
        <v>3634</v>
      </c>
      <c r="E5" s="34" t="s">
        <v>3635</v>
      </c>
      <c r="F5" s="34" t="s">
        <v>3619</v>
      </c>
      <c r="G5" s="34">
        <v>12</v>
      </c>
      <c r="H5" s="34">
        <v>23</v>
      </c>
      <c r="I5" s="34">
        <v>0</v>
      </c>
      <c r="J5" s="34">
        <v>66</v>
      </c>
      <c r="K5" s="34">
        <v>3</v>
      </c>
      <c r="L5">
        <f t="shared" si="1"/>
        <v>20</v>
      </c>
      <c r="M5">
        <v>1440</v>
      </c>
      <c r="N5" s="45">
        <f t="shared" si="0"/>
        <v>1.3888888888888888</v>
      </c>
      <c r="O5" s="50" t="s">
        <v>3636</v>
      </c>
    </row>
    <row r="6" spans="1:15">
      <c r="A6" s="34" t="s">
        <v>2363</v>
      </c>
      <c r="B6" s="49">
        <v>44445</v>
      </c>
      <c r="C6" s="34" t="s">
        <v>3616</v>
      </c>
      <c r="D6" s="34" t="s">
        <v>3620</v>
      </c>
      <c r="E6" s="34" t="s">
        <v>3618</v>
      </c>
      <c r="F6" s="34" t="s">
        <v>3619</v>
      </c>
      <c r="G6" s="34">
        <v>20</v>
      </c>
      <c r="H6" s="34">
        <v>509</v>
      </c>
      <c r="I6" s="34">
        <v>0</v>
      </c>
      <c r="J6" s="34">
        <v>654</v>
      </c>
      <c r="K6" s="34">
        <v>8</v>
      </c>
      <c r="L6">
        <f t="shared" si="1"/>
        <v>501</v>
      </c>
      <c r="M6">
        <v>524</v>
      </c>
      <c r="N6" s="45">
        <f t="shared" si="0"/>
        <v>95.610687022900763</v>
      </c>
      <c r="O6" s="50" t="s">
        <v>2711</v>
      </c>
    </row>
    <row r="7" spans="1:15">
      <c r="A7" s="34" t="s">
        <v>473</v>
      </c>
      <c r="B7" s="49">
        <v>44445</v>
      </c>
      <c r="C7" s="34" t="s">
        <v>3616</v>
      </c>
      <c r="D7" s="34" t="s">
        <v>3620</v>
      </c>
      <c r="E7" s="34" t="s">
        <v>3618</v>
      </c>
      <c r="F7" s="34" t="s">
        <v>3619</v>
      </c>
      <c r="G7" s="34">
        <v>23</v>
      </c>
      <c r="H7" s="34">
        <v>550</v>
      </c>
      <c r="I7" s="34">
        <v>1</v>
      </c>
      <c r="J7" s="34">
        <v>756</v>
      </c>
      <c r="K7" s="34">
        <v>2</v>
      </c>
      <c r="L7">
        <f t="shared" si="1"/>
        <v>548</v>
      </c>
      <c r="M7">
        <v>524</v>
      </c>
      <c r="N7" s="45">
        <f t="shared" si="0"/>
        <v>104.58015267175573</v>
      </c>
      <c r="O7" s="50" t="s">
        <v>2706</v>
      </c>
    </row>
    <row r="8" spans="1:15">
      <c r="A8" s="34" t="s">
        <v>2371</v>
      </c>
      <c r="B8" s="49">
        <v>44445</v>
      </c>
      <c r="C8" s="34" t="s">
        <v>3616</v>
      </c>
      <c r="D8" s="34" t="s">
        <v>3637</v>
      </c>
      <c r="E8" s="34" t="s">
        <v>3622</v>
      </c>
      <c r="F8" s="34" t="s">
        <v>3619</v>
      </c>
      <c r="G8" s="34">
        <v>524</v>
      </c>
      <c r="H8" s="34">
        <v>251</v>
      </c>
      <c r="I8" s="34">
        <v>40</v>
      </c>
      <c r="J8" s="34">
        <v>247</v>
      </c>
      <c r="K8" s="34">
        <v>4</v>
      </c>
      <c r="L8">
        <f t="shared" si="1"/>
        <v>247</v>
      </c>
      <c r="M8">
        <v>320</v>
      </c>
      <c r="N8" s="45">
        <f t="shared" si="0"/>
        <v>77.1875</v>
      </c>
      <c r="O8" s="50" t="s">
        <v>2691</v>
      </c>
    </row>
    <row r="9" spans="1:15">
      <c r="A9" s="34" t="s">
        <v>2372</v>
      </c>
      <c r="B9" s="49">
        <v>44445</v>
      </c>
      <c r="C9" s="34" t="s">
        <v>3616</v>
      </c>
      <c r="D9" s="34" t="s">
        <v>3637</v>
      </c>
      <c r="E9" s="34" t="s">
        <v>3622</v>
      </c>
      <c r="F9" s="34" t="s">
        <v>3619</v>
      </c>
      <c r="G9" s="34">
        <v>190</v>
      </c>
      <c r="H9" s="34">
        <v>337</v>
      </c>
      <c r="I9" s="34">
        <v>2</v>
      </c>
      <c r="J9" s="34">
        <v>325</v>
      </c>
      <c r="K9" s="34">
        <v>2</v>
      </c>
      <c r="L9">
        <f t="shared" si="1"/>
        <v>335</v>
      </c>
      <c r="M9">
        <v>320</v>
      </c>
      <c r="N9" s="45">
        <f t="shared" si="0"/>
        <v>104.6875</v>
      </c>
      <c r="O9" s="50" t="s">
        <v>2715</v>
      </c>
    </row>
    <row r="10" spans="1:15">
      <c r="A10" s="34" t="s">
        <v>2374</v>
      </c>
      <c r="B10" s="49">
        <v>44445</v>
      </c>
      <c r="C10" s="34" t="s">
        <v>3616</v>
      </c>
      <c r="D10" s="34" t="s">
        <v>3637</v>
      </c>
      <c r="E10" s="34" t="s">
        <v>3622</v>
      </c>
      <c r="F10" s="34" t="s">
        <v>3619</v>
      </c>
      <c r="G10" s="34">
        <v>358</v>
      </c>
      <c r="H10" s="34">
        <v>332</v>
      </c>
      <c r="I10" s="34">
        <v>7</v>
      </c>
      <c r="J10" s="34">
        <v>276</v>
      </c>
      <c r="K10" s="34">
        <v>8</v>
      </c>
      <c r="L10">
        <f t="shared" si="1"/>
        <v>324</v>
      </c>
      <c r="M10">
        <v>320</v>
      </c>
      <c r="N10" s="45">
        <f t="shared" si="0"/>
        <v>101.25</v>
      </c>
      <c r="O10" s="50" t="s">
        <v>2703</v>
      </c>
    </row>
    <row r="11" spans="1:15">
      <c r="A11" s="34" t="s">
        <v>2362</v>
      </c>
      <c r="B11" s="49">
        <v>44446</v>
      </c>
      <c r="C11" s="34" t="s">
        <v>3616</v>
      </c>
      <c r="D11" s="34" t="s">
        <v>3620</v>
      </c>
      <c r="E11" s="34" t="s">
        <v>3618</v>
      </c>
      <c r="F11" s="34" t="s">
        <v>3619</v>
      </c>
      <c r="G11" s="34">
        <v>52</v>
      </c>
      <c r="H11" s="34">
        <v>550</v>
      </c>
      <c r="I11" s="34">
        <v>11</v>
      </c>
      <c r="J11" s="34">
        <v>472</v>
      </c>
      <c r="K11" s="34">
        <v>6</v>
      </c>
      <c r="L11">
        <f t="shared" si="1"/>
        <v>544</v>
      </c>
      <c r="M11">
        <v>524</v>
      </c>
      <c r="N11" s="45">
        <f t="shared" si="0"/>
        <v>103.81679389312977</v>
      </c>
      <c r="O11" s="50" t="s">
        <v>2702</v>
      </c>
    </row>
    <row r="12" spans="1:15">
      <c r="A12" s="34" t="s">
        <v>2369</v>
      </c>
      <c r="B12" s="49">
        <v>44446</v>
      </c>
      <c r="C12" s="34" t="s">
        <v>3616</v>
      </c>
      <c r="D12" s="34" t="s">
        <v>3620</v>
      </c>
      <c r="E12" s="34" t="s">
        <v>3618</v>
      </c>
      <c r="F12" s="34" t="s">
        <v>3619</v>
      </c>
      <c r="G12" s="34">
        <v>35</v>
      </c>
      <c r="H12" s="34">
        <v>555</v>
      </c>
      <c r="I12" s="34">
        <v>7</v>
      </c>
      <c r="J12" s="34">
        <v>524</v>
      </c>
      <c r="K12" s="34">
        <v>3</v>
      </c>
      <c r="L12">
        <f t="shared" si="1"/>
        <v>552</v>
      </c>
      <c r="M12">
        <v>524</v>
      </c>
      <c r="N12" s="45">
        <f t="shared" si="0"/>
        <v>105.34351145038168</v>
      </c>
      <c r="O12" s="50" t="s">
        <v>2714</v>
      </c>
    </row>
    <row r="13" spans="1:15">
      <c r="A13" s="34" t="s">
        <v>2778</v>
      </c>
      <c r="B13" s="49">
        <v>44446</v>
      </c>
      <c r="C13" s="34" t="s">
        <v>3616</v>
      </c>
      <c r="D13" s="34" t="s">
        <v>3634</v>
      </c>
      <c r="E13" s="34" t="s">
        <v>3635</v>
      </c>
      <c r="F13" s="34" t="s">
        <v>3619</v>
      </c>
      <c r="G13" s="34">
        <v>2</v>
      </c>
      <c r="H13" s="34">
        <v>2</v>
      </c>
      <c r="I13" s="34">
        <v>0</v>
      </c>
      <c r="J13" s="34">
        <v>2</v>
      </c>
      <c r="K13" s="34">
        <v>0</v>
      </c>
      <c r="L13">
        <f t="shared" si="1"/>
        <v>2</v>
      </c>
      <c r="M13">
        <v>1440</v>
      </c>
      <c r="N13" s="45">
        <f t="shared" si="0"/>
        <v>0.1388888888888889</v>
      </c>
      <c r="O13" s="50" t="s">
        <v>3636</v>
      </c>
    </row>
    <row r="14" spans="1:15">
      <c r="A14" s="34" t="s">
        <v>2363</v>
      </c>
      <c r="B14" s="49">
        <v>44446</v>
      </c>
      <c r="C14" s="34" t="s">
        <v>3616</v>
      </c>
      <c r="D14" s="34" t="s">
        <v>3620</v>
      </c>
      <c r="E14" s="34" t="s">
        <v>3618</v>
      </c>
      <c r="F14" s="34" t="s">
        <v>3619</v>
      </c>
      <c r="G14" s="34">
        <v>45</v>
      </c>
      <c r="H14" s="34">
        <v>587</v>
      </c>
      <c r="I14" s="34">
        <v>4</v>
      </c>
      <c r="J14" s="34">
        <v>452</v>
      </c>
      <c r="K14" s="34">
        <v>3</v>
      </c>
      <c r="L14">
        <f t="shared" si="1"/>
        <v>584</v>
      </c>
      <c r="M14">
        <v>524</v>
      </c>
      <c r="N14" s="45">
        <f t="shared" si="0"/>
        <v>111.45038167938932</v>
      </c>
      <c r="O14" s="50" t="s">
        <v>2711</v>
      </c>
    </row>
    <row r="15" spans="1:15">
      <c r="A15" s="34" t="s">
        <v>473</v>
      </c>
      <c r="B15" s="49">
        <v>44446</v>
      </c>
      <c r="C15" s="34" t="s">
        <v>3616</v>
      </c>
      <c r="D15" s="34" t="s">
        <v>3620</v>
      </c>
      <c r="E15" s="34" t="s">
        <v>3618</v>
      </c>
      <c r="F15" s="34" t="s">
        <v>3619</v>
      </c>
      <c r="G15" s="34">
        <v>37</v>
      </c>
      <c r="H15" s="34">
        <v>546</v>
      </c>
      <c r="I15" s="34">
        <v>2</v>
      </c>
      <c r="J15" s="34">
        <v>505</v>
      </c>
      <c r="K15" s="34">
        <v>2</v>
      </c>
      <c r="L15">
        <f t="shared" si="1"/>
        <v>544</v>
      </c>
      <c r="M15">
        <v>524</v>
      </c>
      <c r="N15" s="45">
        <f t="shared" si="0"/>
        <v>103.81679389312977</v>
      </c>
      <c r="O15" s="50" t="s">
        <v>2706</v>
      </c>
    </row>
    <row r="16" spans="1:15">
      <c r="A16" s="34" t="s">
        <v>2371</v>
      </c>
      <c r="B16" s="49">
        <v>44446</v>
      </c>
      <c r="C16" s="34" t="s">
        <v>3616</v>
      </c>
      <c r="D16" s="34" t="s">
        <v>3637</v>
      </c>
      <c r="E16" s="34" t="s">
        <v>3622</v>
      </c>
      <c r="F16" s="34" t="s">
        <v>3619</v>
      </c>
      <c r="G16" s="34">
        <v>151</v>
      </c>
      <c r="H16" s="34">
        <v>382</v>
      </c>
      <c r="I16" s="34">
        <v>12</v>
      </c>
      <c r="J16" s="34">
        <v>315</v>
      </c>
      <c r="K16" s="34">
        <v>2</v>
      </c>
      <c r="L16">
        <f t="shared" si="1"/>
        <v>380</v>
      </c>
      <c r="M16">
        <v>320</v>
      </c>
      <c r="N16" s="45">
        <f t="shared" si="0"/>
        <v>118.75</v>
      </c>
      <c r="O16" s="50" t="s">
        <v>2691</v>
      </c>
    </row>
    <row r="17" spans="1:15">
      <c r="A17" s="34" t="s">
        <v>2373</v>
      </c>
      <c r="B17" s="49">
        <v>44446</v>
      </c>
      <c r="C17" s="34" t="s">
        <v>3616</v>
      </c>
      <c r="D17" s="34" t="s">
        <v>3637</v>
      </c>
      <c r="E17" s="34" t="s">
        <v>3622</v>
      </c>
      <c r="F17" s="34" t="s">
        <v>3619</v>
      </c>
      <c r="G17" s="34">
        <v>104</v>
      </c>
      <c r="H17" s="34">
        <v>229</v>
      </c>
      <c r="I17" s="34">
        <v>3</v>
      </c>
      <c r="J17" s="34">
        <v>142</v>
      </c>
      <c r="K17" s="34">
        <v>0</v>
      </c>
      <c r="L17">
        <f t="shared" si="1"/>
        <v>229</v>
      </c>
      <c r="M17">
        <v>320</v>
      </c>
      <c r="N17" s="45">
        <f t="shared" si="0"/>
        <v>71.5625</v>
      </c>
      <c r="O17" s="50" t="s">
        <v>2709</v>
      </c>
    </row>
    <row r="18" spans="1:15">
      <c r="A18" s="34" t="s">
        <v>2372</v>
      </c>
      <c r="B18" s="49">
        <v>44446</v>
      </c>
      <c r="C18" s="34" t="s">
        <v>3616</v>
      </c>
      <c r="D18" s="34" t="s">
        <v>3637</v>
      </c>
      <c r="E18" s="34" t="s">
        <v>3622</v>
      </c>
      <c r="F18" s="34" t="s">
        <v>3619</v>
      </c>
      <c r="G18" s="34">
        <v>92</v>
      </c>
      <c r="H18" s="34">
        <v>336</v>
      </c>
      <c r="I18" s="34">
        <v>5</v>
      </c>
      <c r="J18" s="34">
        <v>294</v>
      </c>
      <c r="K18" s="34">
        <v>2</v>
      </c>
      <c r="L18">
        <f t="shared" si="1"/>
        <v>334</v>
      </c>
      <c r="M18">
        <v>320</v>
      </c>
      <c r="N18" s="45">
        <f t="shared" si="0"/>
        <v>104.375</v>
      </c>
      <c r="O18" s="50" t="s">
        <v>2715</v>
      </c>
    </row>
    <row r="19" spans="1:15">
      <c r="A19" s="34" t="s">
        <v>2374</v>
      </c>
      <c r="B19" s="49">
        <v>44446</v>
      </c>
      <c r="C19" s="34" t="s">
        <v>3616</v>
      </c>
      <c r="D19" s="34" t="s">
        <v>3637</v>
      </c>
      <c r="E19" s="34" t="s">
        <v>3622</v>
      </c>
      <c r="F19" s="34" t="s">
        <v>3619</v>
      </c>
      <c r="G19" s="34">
        <v>131</v>
      </c>
      <c r="H19" s="34">
        <v>319</v>
      </c>
      <c r="I19" s="34">
        <v>6</v>
      </c>
      <c r="J19" s="34">
        <v>198</v>
      </c>
      <c r="K19" s="34">
        <v>1</v>
      </c>
      <c r="L19">
        <f t="shared" si="1"/>
        <v>318</v>
      </c>
      <c r="M19">
        <v>320</v>
      </c>
      <c r="N19" s="45">
        <f t="shared" si="0"/>
        <v>99.375</v>
      </c>
      <c r="O19" s="50" t="s">
        <v>2703</v>
      </c>
    </row>
    <row r="20" spans="1:15">
      <c r="A20" s="34" t="s">
        <v>2378</v>
      </c>
      <c r="B20" s="49">
        <v>44446</v>
      </c>
      <c r="C20" s="34" t="s">
        <v>3616</v>
      </c>
      <c r="D20" s="34" t="s">
        <v>3637</v>
      </c>
      <c r="E20" s="34" t="s">
        <v>3622</v>
      </c>
      <c r="F20" s="34" t="s">
        <v>3619</v>
      </c>
      <c r="G20" s="34">
        <v>130</v>
      </c>
      <c r="H20" s="34">
        <v>172</v>
      </c>
      <c r="I20" s="34">
        <v>1</v>
      </c>
      <c r="J20" s="34">
        <v>18</v>
      </c>
      <c r="K20" s="34">
        <v>1</v>
      </c>
      <c r="L20">
        <f t="shared" si="1"/>
        <v>171</v>
      </c>
      <c r="M20">
        <v>160</v>
      </c>
      <c r="N20" s="45">
        <f t="shared" si="0"/>
        <v>106.87500000000001</v>
      </c>
      <c r="O20" s="50" t="s">
        <v>2784</v>
      </c>
    </row>
    <row r="21" spans="1:15">
      <c r="A21" s="34" t="s">
        <v>2379</v>
      </c>
      <c r="B21" s="49">
        <v>44446</v>
      </c>
      <c r="C21" s="34" t="s">
        <v>3616</v>
      </c>
      <c r="D21" s="34" t="s">
        <v>3637</v>
      </c>
      <c r="E21" s="34" t="s">
        <v>3622</v>
      </c>
      <c r="F21" s="34" t="s">
        <v>3619</v>
      </c>
      <c r="G21" s="34">
        <v>154</v>
      </c>
      <c r="H21" s="34">
        <v>167</v>
      </c>
      <c r="I21" s="34">
        <v>0</v>
      </c>
      <c r="J21" s="34">
        <v>0</v>
      </c>
      <c r="K21" s="34">
        <v>0</v>
      </c>
      <c r="L21">
        <f t="shared" si="1"/>
        <v>167</v>
      </c>
      <c r="M21">
        <v>160</v>
      </c>
      <c r="N21" s="45">
        <f t="shared" si="0"/>
        <v>104.375</v>
      </c>
      <c r="O21" s="50" t="s">
        <v>2704</v>
      </c>
    </row>
  </sheetData>
  <hyperlinks>
    <hyperlink ref="O2" r:id="rId1" xr:uid="{462F6DDE-BF23-4C16-9369-EE79A5D644AF}"/>
    <hyperlink ref="O3" r:id="rId2" xr:uid="{6C366CF8-D425-4655-B066-06A29970E573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FC0EE-DA6D-4510-A0B6-1D94D4C90045}">
  <dimension ref="A1:U17"/>
  <sheetViews>
    <sheetView workbookViewId="0">
      <pane xSplit="6" topLeftCell="G1" activePane="topRight" state="frozen"/>
      <selection pane="topRight"/>
    </sheetView>
  </sheetViews>
  <sheetFormatPr defaultRowHeight="14.4"/>
  <cols>
    <col min="11" max="11" width="13.109375" customWidth="1"/>
    <col min="12" max="12" width="17.6640625" bestFit="1" customWidth="1"/>
    <col min="13" max="13" width="16.5546875" bestFit="1" customWidth="1"/>
    <col min="14" max="14" width="16.5546875" customWidth="1"/>
    <col min="15" max="15" width="17.88671875" bestFit="1" customWidth="1"/>
    <col min="16" max="16" width="16.33203125" customWidth="1"/>
    <col min="17" max="17" width="19" customWidth="1"/>
    <col min="18" max="18" width="14" bestFit="1" customWidth="1"/>
    <col min="20" max="20" width="10.33203125" customWidth="1"/>
    <col min="21" max="21" width="24.5546875" customWidth="1"/>
  </cols>
  <sheetData>
    <row r="1" spans="1:21">
      <c r="A1" s="34" t="s">
        <v>2384</v>
      </c>
      <c r="B1" s="34" t="s">
        <v>3581</v>
      </c>
      <c r="C1" s="34" t="s">
        <v>3582</v>
      </c>
      <c r="D1" s="34" t="s">
        <v>3583</v>
      </c>
      <c r="E1" s="34" t="s">
        <v>3584</v>
      </c>
      <c r="F1" s="34" t="s">
        <v>3585</v>
      </c>
      <c r="G1" s="34" t="s">
        <v>3586</v>
      </c>
      <c r="H1" s="34" t="s">
        <v>3587</v>
      </c>
      <c r="I1" s="34" t="s">
        <v>3588</v>
      </c>
      <c r="J1" s="34" t="s">
        <v>3589</v>
      </c>
      <c r="K1" s="34" t="s">
        <v>3590</v>
      </c>
      <c r="L1" s="34" t="s">
        <v>3591</v>
      </c>
      <c r="M1" s="34" t="s">
        <v>3592</v>
      </c>
      <c r="N1" s="34" t="s">
        <v>3548</v>
      </c>
      <c r="O1" s="34" t="s">
        <v>3593</v>
      </c>
      <c r="P1" s="34" t="s">
        <v>3594</v>
      </c>
      <c r="Q1" s="34" t="s">
        <v>3595</v>
      </c>
      <c r="R1" t="s">
        <v>2797</v>
      </c>
      <c r="S1" t="s">
        <v>2727</v>
      </c>
      <c r="T1" t="s">
        <v>2728</v>
      </c>
      <c r="U1" t="s">
        <v>2782</v>
      </c>
    </row>
    <row r="2" spans="1:21">
      <c r="A2" s="34" t="s">
        <v>2380</v>
      </c>
      <c r="B2" s="49">
        <v>44445</v>
      </c>
      <c r="C2" s="34" t="s">
        <v>3616</v>
      </c>
      <c r="D2" s="34" t="s">
        <v>3620</v>
      </c>
      <c r="E2" s="34" t="s">
        <v>3618</v>
      </c>
      <c r="F2" s="34" t="s">
        <v>3619</v>
      </c>
      <c r="G2" s="34">
        <v>0</v>
      </c>
      <c r="H2" s="34">
        <v>0</v>
      </c>
      <c r="I2" s="34">
        <v>0</v>
      </c>
      <c r="J2" s="34">
        <v>0</v>
      </c>
      <c r="K2" s="34">
        <v>0</v>
      </c>
      <c r="L2" s="34">
        <v>125</v>
      </c>
      <c r="M2" s="34">
        <v>21</v>
      </c>
      <c r="N2" s="34">
        <f>L2+M2</f>
        <v>146</v>
      </c>
      <c r="O2" s="34">
        <v>2864</v>
      </c>
      <c r="P2" s="34">
        <v>19</v>
      </c>
      <c r="Q2" s="34">
        <v>25</v>
      </c>
      <c r="R2">
        <f>SUM(O2:Q2)</f>
        <v>2908</v>
      </c>
      <c r="S2">
        <v>2400</v>
      </c>
      <c r="T2" s="45">
        <f>R2/S2*100</f>
        <v>121.16666666666667</v>
      </c>
      <c r="U2" s="50" t="s">
        <v>2783</v>
      </c>
    </row>
    <row r="3" spans="1:21">
      <c r="A3" s="34" t="s">
        <v>2375</v>
      </c>
      <c r="B3" s="49">
        <v>44445</v>
      </c>
      <c r="C3" s="34" t="s">
        <v>3616</v>
      </c>
      <c r="D3" s="34" t="s">
        <v>3620</v>
      </c>
      <c r="E3" s="34" t="s">
        <v>3618</v>
      </c>
      <c r="F3" s="34" t="s">
        <v>3619</v>
      </c>
      <c r="G3" s="34">
        <v>0</v>
      </c>
      <c r="H3" s="34">
        <v>0</v>
      </c>
      <c r="I3" s="34">
        <v>0</v>
      </c>
      <c r="J3" s="34">
        <v>0</v>
      </c>
      <c r="K3" s="34">
        <v>0</v>
      </c>
      <c r="L3" s="34">
        <v>109</v>
      </c>
      <c r="M3" s="34">
        <v>30</v>
      </c>
      <c r="N3" s="34">
        <f t="shared" ref="N3:N15" si="0">L3+M3</f>
        <v>139</v>
      </c>
      <c r="O3" s="34">
        <v>1864</v>
      </c>
      <c r="P3" s="34">
        <v>44</v>
      </c>
      <c r="Q3" s="34">
        <v>9</v>
      </c>
      <c r="R3">
        <f t="shared" ref="R3:R15" si="1">SUM(O3:Q3)</f>
        <v>1917</v>
      </c>
      <c r="S3">
        <v>2400</v>
      </c>
      <c r="T3" s="45">
        <f t="shared" ref="T3:T17" si="2">R3/S3*100</f>
        <v>79.875</v>
      </c>
      <c r="U3" s="50" t="s">
        <v>2698</v>
      </c>
    </row>
    <row r="4" spans="1:21">
      <c r="A4" s="34" t="s">
        <v>2370</v>
      </c>
      <c r="B4" s="49">
        <v>44445</v>
      </c>
      <c r="C4" s="34" t="s">
        <v>3616</v>
      </c>
      <c r="D4" s="34" t="s">
        <v>3620</v>
      </c>
      <c r="E4" s="34" t="s">
        <v>3618</v>
      </c>
      <c r="F4" s="34" t="s">
        <v>3619</v>
      </c>
      <c r="G4" s="34">
        <v>0</v>
      </c>
      <c r="H4" s="34">
        <v>0</v>
      </c>
      <c r="I4" s="34">
        <v>0</v>
      </c>
      <c r="J4" s="34">
        <v>0</v>
      </c>
      <c r="K4" s="34">
        <v>0</v>
      </c>
      <c r="L4" s="34">
        <v>79</v>
      </c>
      <c r="M4" s="34">
        <v>32</v>
      </c>
      <c r="N4" s="34">
        <f t="shared" si="0"/>
        <v>111</v>
      </c>
      <c r="O4" s="34">
        <v>2499</v>
      </c>
      <c r="P4" s="34">
        <v>42</v>
      </c>
      <c r="Q4" s="34">
        <v>14</v>
      </c>
      <c r="R4">
        <f t="shared" si="1"/>
        <v>2555</v>
      </c>
      <c r="S4">
        <v>2400</v>
      </c>
      <c r="T4" s="45">
        <f t="shared" si="2"/>
        <v>106.45833333333334</v>
      </c>
      <c r="U4" s="50" t="s">
        <v>2719</v>
      </c>
    </row>
    <row r="5" spans="1:21">
      <c r="A5" s="34" t="s">
        <v>2376</v>
      </c>
      <c r="B5" s="49">
        <v>44445</v>
      </c>
      <c r="C5" s="34" t="s">
        <v>3616</v>
      </c>
      <c r="D5" s="34" t="s">
        <v>3620</v>
      </c>
      <c r="E5" s="34" t="s">
        <v>3618</v>
      </c>
      <c r="F5" s="34" t="s">
        <v>3619</v>
      </c>
      <c r="G5" s="34">
        <v>0</v>
      </c>
      <c r="H5" s="34">
        <v>0</v>
      </c>
      <c r="I5" s="34">
        <v>0</v>
      </c>
      <c r="J5" s="34">
        <v>0</v>
      </c>
      <c r="K5" s="34">
        <v>0</v>
      </c>
      <c r="L5" s="34">
        <v>121</v>
      </c>
      <c r="M5" s="34">
        <v>48</v>
      </c>
      <c r="N5" s="34">
        <f t="shared" si="0"/>
        <v>169</v>
      </c>
      <c r="O5" s="34">
        <v>2476</v>
      </c>
      <c r="P5" s="34">
        <v>50</v>
      </c>
      <c r="Q5" s="34">
        <v>18</v>
      </c>
      <c r="R5">
        <f t="shared" si="1"/>
        <v>2544</v>
      </c>
      <c r="S5">
        <v>2400</v>
      </c>
      <c r="T5" s="45">
        <f t="shared" si="2"/>
        <v>106</v>
      </c>
      <c r="U5" s="50" t="s">
        <v>2717</v>
      </c>
    </row>
    <row r="6" spans="1:21">
      <c r="A6" s="34" t="s">
        <v>2377</v>
      </c>
      <c r="B6" s="49">
        <v>44445</v>
      </c>
      <c r="C6" s="34" t="s">
        <v>3616</v>
      </c>
      <c r="D6" s="34" t="s">
        <v>3620</v>
      </c>
      <c r="E6" s="34" t="s">
        <v>3618</v>
      </c>
      <c r="F6" s="34" t="s">
        <v>3619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201</v>
      </c>
      <c r="M6" s="34">
        <v>22</v>
      </c>
      <c r="N6" s="34">
        <f t="shared" si="0"/>
        <v>223</v>
      </c>
      <c r="O6" s="34">
        <v>4091</v>
      </c>
      <c r="P6" s="34">
        <v>20</v>
      </c>
      <c r="Q6" s="34">
        <v>25</v>
      </c>
      <c r="R6">
        <f t="shared" si="1"/>
        <v>4136</v>
      </c>
      <c r="S6">
        <v>2400</v>
      </c>
      <c r="T6" s="45">
        <f t="shared" si="2"/>
        <v>172.33333333333334</v>
      </c>
      <c r="U6" s="50" t="s">
        <v>2720</v>
      </c>
    </row>
    <row r="7" spans="1:21">
      <c r="A7" s="34" t="s">
        <v>2378</v>
      </c>
      <c r="B7" s="49">
        <v>44445</v>
      </c>
      <c r="C7" s="34" t="s">
        <v>3616</v>
      </c>
      <c r="D7" s="34" t="s">
        <v>3637</v>
      </c>
      <c r="E7" s="34" t="s">
        <v>3622</v>
      </c>
      <c r="F7" s="34" t="s">
        <v>3619</v>
      </c>
      <c r="G7" s="34">
        <v>0</v>
      </c>
      <c r="H7" s="34">
        <v>0</v>
      </c>
      <c r="I7" s="34">
        <v>0</v>
      </c>
      <c r="J7" s="34">
        <v>0</v>
      </c>
      <c r="K7" s="34">
        <v>0</v>
      </c>
      <c r="L7" s="34">
        <v>635</v>
      </c>
      <c r="M7" s="34">
        <v>66</v>
      </c>
      <c r="N7" s="34">
        <f t="shared" si="0"/>
        <v>701</v>
      </c>
      <c r="O7" s="34">
        <v>694</v>
      </c>
      <c r="P7" s="34">
        <v>18</v>
      </c>
      <c r="Q7" s="34">
        <v>51</v>
      </c>
      <c r="R7">
        <f t="shared" si="1"/>
        <v>763</v>
      </c>
      <c r="S7">
        <v>823</v>
      </c>
      <c r="T7" s="45">
        <f t="shared" si="2"/>
        <v>92.709599027946538</v>
      </c>
      <c r="U7" s="50" t="s">
        <v>2784</v>
      </c>
    </row>
    <row r="8" spans="1:21">
      <c r="A8" s="34" t="s">
        <v>2379</v>
      </c>
      <c r="B8" s="49">
        <v>44445</v>
      </c>
      <c r="C8" s="34" t="s">
        <v>3616</v>
      </c>
      <c r="D8" s="34" t="s">
        <v>3637</v>
      </c>
      <c r="E8" s="34" t="s">
        <v>3622</v>
      </c>
      <c r="F8" s="34" t="s">
        <v>3619</v>
      </c>
      <c r="G8" s="34">
        <v>2</v>
      </c>
      <c r="H8" s="34">
        <v>2</v>
      </c>
      <c r="I8" s="34">
        <v>0</v>
      </c>
      <c r="J8" s="34">
        <v>2</v>
      </c>
      <c r="K8" s="34">
        <v>0</v>
      </c>
      <c r="L8" s="34">
        <v>694</v>
      </c>
      <c r="M8" s="34">
        <v>57</v>
      </c>
      <c r="N8" s="34">
        <f>L8+M8</f>
        <v>751</v>
      </c>
      <c r="O8" s="34">
        <v>474</v>
      </c>
      <c r="P8" s="34">
        <v>23</v>
      </c>
      <c r="Q8" s="34">
        <v>51</v>
      </c>
      <c r="R8">
        <f t="shared" si="1"/>
        <v>548</v>
      </c>
      <c r="S8">
        <v>823</v>
      </c>
      <c r="T8" s="45">
        <f t="shared" si="2"/>
        <v>66.585662211421621</v>
      </c>
      <c r="U8" s="50" t="s">
        <v>2704</v>
      </c>
    </row>
    <row r="9" spans="1:21">
      <c r="A9" s="34" t="s">
        <v>2238</v>
      </c>
      <c r="B9" s="49">
        <v>44445</v>
      </c>
      <c r="C9" s="34" t="s">
        <v>3616</v>
      </c>
      <c r="D9" s="34" t="s">
        <v>3620</v>
      </c>
      <c r="E9" s="34" t="s">
        <v>3618</v>
      </c>
      <c r="F9" s="34" t="s">
        <v>3619</v>
      </c>
      <c r="G9" s="34">
        <v>3</v>
      </c>
      <c r="H9" s="34">
        <v>43</v>
      </c>
      <c r="I9" s="34">
        <v>0</v>
      </c>
      <c r="J9" s="34">
        <v>239</v>
      </c>
      <c r="K9" s="34">
        <v>3</v>
      </c>
      <c r="L9" s="34">
        <v>55</v>
      </c>
      <c r="M9" s="34">
        <v>40</v>
      </c>
      <c r="N9" s="34">
        <f>L9+M9</f>
        <v>95</v>
      </c>
      <c r="O9" s="34">
        <v>2373</v>
      </c>
      <c r="P9" s="34">
        <v>90</v>
      </c>
      <c r="Q9" s="34">
        <v>9</v>
      </c>
      <c r="R9">
        <f t="shared" si="1"/>
        <v>2472</v>
      </c>
      <c r="S9">
        <v>2400</v>
      </c>
      <c r="T9" s="45">
        <f t="shared" si="2"/>
        <v>103</v>
      </c>
      <c r="U9" s="50" t="s">
        <v>2712</v>
      </c>
    </row>
    <row r="10" spans="1:21">
      <c r="A10" s="34" t="s">
        <v>2380</v>
      </c>
      <c r="B10" s="49">
        <v>44446</v>
      </c>
      <c r="C10" s="34" t="s">
        <v>3616</v>
      </c>
      <c r="D10" s="34" t="s">
        <v>3620</v>
      </c>
      <c r="E10" s="34" t="s">
        <v>3618</v>
      </c>
      <c r="F10" s="34" t="s">
        <v>3619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158</v>
      </c>
      <c r="M10" s="34">
        <v>20</v>
      </c>
      <c r="N10" s="34">
        <f t="shared" si="0"/>
        <v>178</v>
      </c>
      <c r="O10" s="34">
        <v>2818</v>
      </c>
      <c r="P10" s="34">
        <v>62</v>
      </c>
      <c r="Q10" s="34">
        <v>20</v>
      </c>
      <c r="R10">
        <f t="shared" si="1"/>
        <v>2900</v>
      </c>
      <c r="S10">
        <v>2400</v>
      </c>
      <c r="T10" s="45">
        <f t="shared" si="2"/>
        <v>120.83333333333333</v>
      </c>
      <c r="U10" s="50" t="s">
        <v>2783</v>
      </c>
    </row>
    <row r="11" spans="1:21">
      <c r="A11" s="34" t="s">
        <v>2375</v>
      </c>
      <c r="B11" s="49">
        <v>44446</v>
      </c>
      <c r="C11" s="34" t="s">
        <v>3616</v>
      </c>
      <c r="D11" s="34" t="s">
        <v>3620</v>
      </c>
      <c r="E11" s="34" t="s">
        <v>3618</v>
      </c>
      <c r="F11" s="34" t="s">
        <v>3619</v>
      </c>
      <c r="G11" s="34">
        <v>0</v>
      </c>
      <c r="H11" s="34">
        <v>0</v>
      </c>
      <c r="I11" s="34">
        <v>0</v>
      </c>
      <c r="J11" s="34">
        <v>0</v>
      </c>
      <c r="K11" s="34">
        <v>0</v>
      </c>
      <c r="L11" s="34">
        <v>63</v>
      </c>
      <c r="M11" s="34">
        <v>38</v>
      </c>
      <c r="N11" s="34">
        <f t="shared" si="0"/>
        <v>101</v>
      </c>
      <c r="O11" s="34">
        <v>1122</v>
      </c>
      <c r="P11" s="34">
        <v>22</v>
      </c>
      <c r="Q11" s="34">
        <v>23</v>
      </c>
      <c r="R11">
        <f t="shared" si="1"/>
        <v>1167</v>
      </c>
      <c r="S11">
        <v>2400</v>
      </c>
      <c r="T11" s="45">
        <f t="shared" si="2"/>
        <v>48.625</v>
      </c>
      <c r="U11" s="50" t="s">
        <v>2698</v>
      </c>
    </row>
    <row r="12" spans="1:21">
      <c r="A12" s="34" t="s">
        <v>2370</v>
      </c>
      <c r="B12" s="49">
        <v>44446</v>
      </c>
      <c r="C12" s="34" t="s">
        <v>3616</v>
      </c>
      <c r="D12" s="34" t="s">
        <v>3620</v>
      </c>
      <c r="E12" s="34" t="s">
        <v>3618</v>
      </c>
      <c r="F12" s="34" t="s">
        <v>3619</v>
      </c>
      <c r="G12" s="34">
        <v>0</v>
      </c>
      <c r="H12" s="34">
        <v>0</v>
      </c>
      <c r="I12" s="34">
        <v>0</v>
      </c>
      <c r="J12" s="34">
        <v>0</v>
      </c>
      <c r="K12" s="34">
        <v>0</v>
      </c>
      <c r="L12" s="34">
        <v>115</v>
      </c>
      <c r="M12" s="34">
        <v>57</v>
      </c>
      <c r="N12" s="34">
        <f t="shared" si="0"/>
        <v>172</v>
      </c>
      <c r="O12" s="34">
        <v>2930</v>
      </c>
      <c r="P12" s="34">
        <v>72</v>
      </c>
      <c r="Q12" s="34">
        <v>55</v>
      </c>
      <c r="R12">
        <f t="shared" si="1"/>
        <v>3057</v>
      </c>
      <c r="S12">
        <v>2400</v>
      </c>
      <c r="T12" s="45">
        <f t="shared" si="2"/>
        <v>127.375</v>
      </c>
      <c r="U12" s="50" t="s">
        <v>2719</v>
      </c>
    </row>
    <row r="13" spans="1:21">
      <c r="A13" s="34" t="s">
        <v>2376</v>
      </c>
      <c r="B13" s="49">
        <v>44446</v>
      </c>
      <c r="C13" s="34" t="s">
        <v>3616</v>
      </c>
      <c r="D13" s="34" t="s">
        <v>3620</v>
      </c>
      <c r="E13" s="34" t="s">
        <v>3618</v>
      </c>
      <c r="F13" s="34" t="s">
        <v>3619</v>
      </c>
      <c r="G13" s="34">
        <v>0</v>
      </c>
      <c r="H13" s="34">
        <v>0</v>
      </c>
      <c r="I13" s="34">
        <v>0</v>
      </c>
      <c r="J13" s="34">
        <v>0</v>
      </c>
      <c r="K13" s="34">
        <v>0</v>
      </c>
      <c r="L13" s="34">
        <v>133</v>
      </c>
      <c r="M13" s="34">
        <v>33</v>
      </c>
      <c r="N13" s="34">
        <f t="shared" si="0"/>
        <v>166</v>
      </c>
      <c r="O13" s="34">
        <v>2549</v>
      </c>
      <c r="P13" s="34">
        <v>73</v>
      </c>
      <c r="Q13" s="34">
        <v>7</v>
      </c>
      <c r="R13">
        <f t="shared" si="1"/>
        <v>2629</v>
      </c>
      <c r="S13">
        <v>2400</v>
      </c>
      <c r="T13" s="45">
        <f t="shared" si="2"/>
        <v>109.54166666666667</v>
      </c>
      <c r="U13" s="50" t="s">
        <v>2717</v>
      </c>
    </row>
    <row r="14" spans="1:21">
      <c r="A14" s="34" t="s">
        <v>2377</v>
      </c>
      <c r="B14" s="49">
        <v>44446</v>
      </c>
      <c r="C14" s="34" t="s">
        <v>3616</v>
      </c>
      <c r="D14" s="34" t="s">
        <v>3620</v>
      </c>
      <c r="E14" s="34" t="s">
        <v>3618</v>
      </c>
      <c r="F14" s="34" t="s">
        <v>3619</v>
      </c>
      <c r="G14" s="34">
        <v>0</v>
      </c>
      <c r="H14" s="34">
        <v>0</v>
      </c>
      <c r="I14" s="34">
        <v>0</v>
      </c>
      <c r="J14" s="34">
        <v>0</v>
      </c>
      <c r="K14" s="34">
        <v>0</v>
      </c>
      <c r="L14" s="34">
        <v>164</v>
      </c>
      <c r="M14" s="34">
        <v>17</v>
      </c>
      <c r="N14" s="34">
        <f t="shared" si="0"/>
        <v>181</v>
      </c>
      <c r="O14" s="34">
        <v>3002</v>
      </c>
      <c r="P14" s="34">
        <v>15</v>
      </c>
      <c r="Q14" s="34">
        <v>13</v>
      </c>
      <c r="R14">
        <f t="shared" si="1"/>
        <v>3030</v>
      </c>
      <c r="S14">
        <v>2400</v>
      </c>
      <c r="T14" s="45">
        <f t="shared" si="2"/>
        <v>126.25</v>
      </c>
      <c r="U14" s="50" t="s">
        <v>2720</v>
      </c>
    </row>
    <row r="15" spans="1:21">
      <c r="A15" s="34" t="s">
        <v>2378</v>
      </c>
      <c r="B15" s="49">
        <v>44446</v>
      </c>
      <c r="C15" s="34" t="s">
        <v>3616</v>
      </c>
      <c r="D15" s="34" t="s">
        <v>3637</v>
      </c>
      <c r="E15" s="34" t="s">
        <v>3622</v>
      </c>
      <c r="F15" s="34" t="s">
        <v>3619</v>
      </c>
      <c r="G15" s="34">
        <v>130</v>
      </c>
      <c r="H15" s="34">
        <v>172</v>
      </c>
      <c r="I15" s="34">
        <v>1</v>
      </c>
      <c r="J15" s="34">
        <v>18</v>
      </c>
      <c r="K15" s="34">
        <v>1</v>
      </c>
      <c r="L15" s="34">
        <v>121</v>
      </c>
      <c r="M15" s="34">
        <v>14</v>
      </c>
      <c r="N15" s="34">
        <f t="shared" si="0"/>
        <v>135</v>
      </c>
      <c r="O15" s="34">
        <v>477</v>
      </c>
      <c r="P15" s="34">
        <v>4</v>
      </c>
      <c r="Q15" s="34">
        <v>12</v>
      </c>
      <c r="R15">
        <f t="shared" si="1"/>
        <v>493</v>
      </c>
      <c r="S15">
        <v>412</v>
      </c>
      <c r="T15" s="45">
        <f t="shared" si="2"/>
        <v>119.66019417475728</v>
      </c>
      <c r="U15" s="50" t="s">
        <v>2784</v>
      </c>
    </row>
    <row r="16" spans="1:21">
      <c r="A16" s="34" t="s">
        <v>2379</v>
      </c>
      <c r="B16" s="49">
        <v>44446</v>
      </c>
      <c r="C16" s="34" t="s">
        <v>3616</v>
      </c>
      <c r="D16" s="34" t="s">
        <v>3637</v>
      </c>
      <c r="E16" s="34" t="s">
        <v>3622</v>
      </c>
      <c r="F16" s="34" t="s">
        <v>3619</v>
      </c>
      <c r="G16" s="34">
        <v>154</v>
      </c>
      <c r="H16" s="34">
        <v>167</v>
      </c>
      <c r="I16" s="34">
        <v>0</v>
      </c>
      <c r="J16" s="34">
        <v>0</v>
      </c>
      <c r="K16" s="34">
        <v>0</v>
      </c>
      <c r="L16" s="34">
        <v>101</v>
      </c>
      <c r="M16" s="34">
        <v>15</v>
      </c>
      <c r="N16" s="34">
        <f>L16+M16</f>
        <v>116</v>
      </c>
      <c r="O16" s="34">
        <v>497</v>
      </c>
      <c r="P16" s="34">
        <v>2</v>
      </c>
      <c r="Q16" s="34">
        <v>15</v>
      </c>
      <c r="R16">
        <f>SUM(O16:Q16)</f>
        <v>514</v>
      </c>
      <c r="S16">
        <v>412</v>
      </c>
      <c r="T16" s="45">
        <f t="shared" si="2"/>
        <v>124.75728155339804</v>
      </c>
      <c r="U16" s="50" t="s">
        <v>2704</v>
      </c>
    </row>
    <row r="17" spans="1:21">
      <c r="A17" s="34" t="s">
        <v>2238</v>
      </c>
      <c r="B17" s="49">
        <v>44446</v>
      </c>
      <c r="C17" s="34" t="s">
        <v>3616</v>
      </c>
      <c r="D17" s="34" t="s">
        <v>3620</v>
      </c>
      <c r="E17" s="34" t="s">
        <v>3618</v>
      </c>
      <c r="F17" s="34" t="s">
        <v>3619</v>
      </c>
      <c r="G17" s="34">
        <v>0</v>
      </c>
      <c r="H17" s="34">
        <v>0</v>
      </c>
      <c r="I17" s="34">
        <v>0</v>
      </c>
      <c r="J17" s="34">
        <v>0</v>
      </c>
      <c r="K17" s="34">
        <v>0</v>
      </c>
      <c r="L17" s="34">
        <v>100</v>
      </c>
      <c r="M17" s="34">
        <v>47</v>
      </c>
      <c r="N17" s="34">
        <f>L17+M17</f>
        <v>147</v>
      </c>
      <c r="O17" s="34">
        <v>1493</v>
      </c>
      <c r="P17" s="34">
        <v>58</v>
      </c>
      <c r="Q17" s="34">
        <v>5</v>
      </c>
      <c r="R17">
        <f>SUM(O17:Q17)</f>
        <v>1556</v>
      </c>
      <c r="S17">
        <v>2400</v>
      </c>
      <c r="T17" s="45">
        <f t="shared" si="2"/>
        <v>64.833333333333329</v>
      </c>
      <c r="U17" s="50" t="s">
        <v>2712</v>
      </c>
    </row>
  </sheetData>
  <autoFilter ref="A1:U17" xr:uid="{314FC0EE-DA6D-4510-A0B6-1D94D4C90045}"/>
  <hyperlinks>
    <hyperlink ref="U2" r:id="rId1" xr:uid="{C142AA91-C390-4939-8E2A-69B6AA9D73D4}"/>
    <hyperlink ref="U3" r:id="rId2" xr:uid="{AEE3AC8D-FD4A-4AE3-961A-0E25D345CED7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73674-BA8D-4CF1-B078-9C4A9B88CC80}">
  <dimension ref="A1:M20"/>
  <sheetViews>
    <sheetView workbookViewId="0">
      <selection activeCell="G23" sqref="G23"/>
    </sheetView>
  </sheetViews>
  <sheetFormatPr defaultRowHeight="14.4"/>
  <cols>
    <col min="1" max="1" width="16.5546875" customWidth="1"/>
    <col min="2" max="2" width="11.5546875" bestFit="1" customWidth="1"/>
    <col min="3" max="3" width="12.88671875" bestFit="1" customWidth="1"/>
    <col min="7" max="7" width="14.44140625" bestFit="1" customWidth="1"/>
    <col min="8" max="8" width="11.109375" bestFit="1" customWidth="1"/>
    <col min="10" max="10" width="11" bestFit="1" customWidth="1"/>
    <col min="11" max="11" width="23.5546875" bestFit="1" customWidth="1"/>
    <col min="12" max="12" width="11.109375" bestFit="1" customWidth="1"/>
    <col min="13" max="13" width="10.88671875" bestFit="1" customWidth="1"/>
  </cols>
  <sheetData>
    <row r="1" spans="1:13">
      <c r="A1" t="s">
        <v>2785</v>
      </c>
      <c r="B1" s="55" t="s">
        <v>2767</v>
      </c>
      <c r="C1" s="55" t="s">
        <v>2723</v>
      </c>
      <c r="D1" s="55" t="s">
        <v>2768</v>
      </c>
      <c r="E1" s="55" t="s">
        <v>2769</v>
      </c>
      <c r="F1" s="55" t="s">
        <v>2770</v>
      </c>
      <c r="G1" s="55" t="s">
        <v>2419</v>
      </c>
      <c r="H1" s="55" t="s">
        <v>2728</v>
      </c>
      <c r="I1" s="55" t="s">
        <v>13</v>
      </c>
      <c r="J1" s="55" t="s">
        <v>2786</v>
      </c>
      <c r="K1" s="37" t="s">
        <v>3638</v>
      </c>
      <c r="L1" s="55" t="s">
        <v>3541</v>
      </c>
      <c r="M1" s="55" t="s">
        <v>3639</v>
      </c>
    </row>
    <row r="2" spans="1:13">
      <c r="A2">
        <f>VLOOKUP(B2,Sheet1!A:G,7,0)</f>
        <v>1</v>
      </c>
      <c r="B2" s="37" t="s">
        <v>2362</v>
      </c>
      <c r="C2" s="37" t="s">
        <v>2775</v>
      </c>
      <c r="D2" s="37" t="s">
        <v>2690</v>
      </c>
      <c r="E2" s="37">
        <v>2620</v>
      </c>
      <c r="F2" s="37">
        <v>287</v>
      </c>
      <c r="G2" s="37">
        <v>2635</v>
      </c>
      <c r="H2" s="37">
        <v>100.57</v>
      </c>
      <c r="I2" s="37">
        <v>98.77</v>
      </c>
      <c r="J2" s="57">
        <v>0.99502314814814818</v>
      </c>
      <c r="K2" s="37" t="s">
        <v>2702</v>
      </c>
      <c r="L2" s="37">
        <f t="shared" ref="L2:L20" si="0">ROUND(H2,0)</f>
        <v>101</v>
      </c>
      <c r="M2" s="37">
        <f t="shared" ref="M2:M20" si="1">ROUND(I2,0)</f>
        <v>99</v>
      </c>
    </row>
    <row r="3" spans="1:13">
      <c r="A3">
        <f>VLOOKUP(B3,Sheet1!A:G,7,0)</f>
        <v>2</v>
      </c>
      <c r="B3" s="37" t="s">
        <v>2380</v>
      </c>
      <c r="C3" s="37" t="s">
        <v>2775</v>
      </c>
      <c r="D3" s="37" t="s">
        <v>2692</v>
      </c>
      <c r="E3" s="37">
        <v>12000</v>
      </c>
      <c r="F3" s="37">
        <v>1060</v>
      </c>
      <c r="G3" s="37">
        <v>14365</v>
      </c>
      <c r="H3" s="37">
        <v>119.71</v>
      </c>
      <c r="I3" s="37">
        <v>97.79</v>
      </c>
      <c r="J3" s="56">
        <v>1.2203125000000001</v>
      </c>
      <c r="K3" s="37" t="s">
        <v>2783</v>
      </c>
      <c r="L3" s="37">
        <f t="shared" si="0"/>
        <v>120</v>
      </c>
      <c r="M3" s="37">
        <f t="shared" si="1"/>
        <v>98</v>
      </c>
    </row>
    <row r="4" spans="1:13">
      <c r="A4">
        <f>VLOOKUP(B4,Sheet1!A:G,7,0)</f>
        <v>3</v>
      </c>
      <c r="B4" s="37" t="s">
        <v>2375</v>
      </c>
      <c r="C4" s="37" t="s">
        <v>2775</v>
      </c>
      <c r="D4" s="37" t="s">
        <v>2692</v>
      </c>
      <c r="E4" s="37">
        <v>12000</v>
      </c>
      <c r="F4" s="37">
        <v>1028</v>
      </c>
      <c r="G4" s="37">
        <v>13699</v>
      </c>
      <c r="H4" s="37">
        <v>114.16</v>
      </c>
      <c r="I4" s="37">
        <v>98.52</v>
      </c>
      <c r="J4" s="56">
        <v>1.2859027777777778</v>
      </c>
      <c r="K4" s="37" t="s">
        <v>2698</v>
      </c>
      <c r="L4" s="37">
        <f t="shared" si="0"/>
        <v>114</v>
      </c>
      <c r="M4" s="37">
        <f t="shared" si="1"/>
        <v>99</v>
      </c>
    </row>
    <row r="5" spans="1:13">
      <c r="A5">
        <f>VLOOKUP(B5,Sheet1!A:G,7,0)</f>
        <v>4</v>
      </c>
      <c r="B5" s="37" t="s">
        <v>2370</v>
      </c>
      <c r="C5" s="37" t="s">
        <v>2775</v>
      </c>
      <c r="D5" s="37" t="s">
        <v>2692</v>
      </c>
      <c r="E5" s="37">
        <v>12000</v>
      </c>
      <c r="F5" s="37">
        <v>1320</v>
      </c>
      <c r="G5" s="37">
        <v>12595</v>
      </c>
      <c r="H5" s="37">
        <v>104.96</v>
      </c>
      <c r="I5" s="37">
        <v>96.75</v>
      </c>
      <c r="J5" s="56">
        <v>1.3047222222222221</v>
      </c>
      <c r="K5" s="37" t="s">
        <v>2719</v>
      </c>
      <c r="L5" s="37">
        <f t="shared" si="0"/>
        <v>105</v>
      </c>
      <c r="M5" s="37">
        <f t="shared" si="1"/>
        <v>97</v>
      </c>
    </row>
    <row r="6" spans="1:13">
      <c r="A6">
        <f>VLOOKUP(B6,Sheet1!A:G,7,0)</f>
        <v>5</v>
      </c>
      <c r="B6" s="37" t="s">
        <v>2371</v>
      </c>
      <c r="C6" s="37" t="s">
        <v>2776</v>
      </c>
      <c r="D6" s="37" t="s">
        <v>2690</v>
      </c>
      <c r="E6" s="37">
        <v>1600</v>
      </c>
      <c r="F6" s="37">
        <v>2041</v>
      </c>
      <c r="G6" s="37">
        <v>1265</v>
      </c>
      <c r="H6" s="37">
        <v>79.06</v>
      </c>
      <c r="I6" s="37">
        <v>92.16</v>
      </c>
      <c r="J6" s="57">
        <v>0.69212962962962965</v>
      </c>
      <c r="K6" s="37" t="s">
        <v>2691</v>
      </c>
      <c r="L6" s="37">
        <f t="shared" si="0"/>
        <v>79</v>
      </c>
      <c r="M6" s="37">
        <f t="shared" si="1"/>
        <v>92</v>
      </c>
    </row>
    <row r="7" spans="1:13">
      <c r="A7">
        <f>VLOOKUP(B7,Sheet1!A:G,7,0)</f>
        <v>6</v>
      </c>
      <c r="B7" s="37" t="s">
        <v>2376</v>
      </c>
      <c r="C7" s="37" t="s">
        <v>2775</v>
      </c>
      <c r="D7" s="37" t="s">
        <v>2692</v>
      </c>
      <c r="E7" s="37">
        <v>12000</v>
      </c>
      <c r="F7" s="37">
        <v>1118</v>
      </c>
      <c r="G7" s="37">
        <v>12697</v>
      </c>
      <c r="H7" s="37">
        <v>105.81</v>
      </c>
      <c r="I7" s="37">
        <v>98.3</v>
      </c>
      <c r="J7" s="57">
        <v>0.62650462962962961</v>
      </c>
      <c r="K7" s="37" t="s">
        <v>2717</v>
      </c>
      <c r="L7" s="37">
        <f t="shared" si="0"/>
        <v>106</v>
      </c>
      <c r="M7" s="37">
        <f t="shared" si="1"/>
        <v>98</v>
      </c>
    </row>
    <row r="8" spans="1:13">
      <c r="A8">
        <f>VLOOKUP(B8,Sheet1!A:G,7,0)</f>
        <v>7</v>
      </c>
      <c r="B8" s="37" t="s">
        <v>2377</v>
      </c>
      <c r="C8" s="37" t="s">
        <v>2775</v>
      </c>
      <c r="D8" s="37" t="s">
        <v>2692</v>
      </c>
      <c r="E8" s="37">
        <v>9600</v>
      </c>
      <c r="F8" s="37">
        <v>872</v>
      </c>
      <c r="G8" s="37">
        <v>9408</v>
      </c>
      <c r="H8" s="37">
        <v>98</v>
      </c>
      <c r="I8" s="37"/>
      <c r="J8" s="57">
        <v>0.27060185185185187</v>
      </c>
      <c r="K8" s="37" t="s">
        <v>2720</v>
      </c>
      <c r="L8" s="37">
        <f t="shared" si="0"/>
        <v>98</v>
      </c>
      <c r="M8" s="37">
        <f t="shared" si="1"/>
        <v>0</v>
      </c>
    </row>
    <row r="9" spans="1:13">
      <c r="A9">
        <f>VLOOKUP(B9,Sheet1!A:G,7,0)</f>
        <v>8</v>
      </c>
      <c r="B9" s="37" t="s">
        <v>2378</v>
      </c>
      <c r="C9" s="37" t="s">
        <v>2776</v>
      </c>
      <c r="D9" s="37" t="s">
        <v>2692</v>
      </c>
      <c r="E9" s="37">
        <v>4115</v>
      </c>
      <c r="F9" s="37">
        <v>3989</v>
      </c>
      <c r="G9" s="37">
        <v>3990</v>
      </c>
      <c r="H9" s="37">
        <v>96.96</v>
      </c>
      <c r="I9" s="37">
        <v>96.97</v>
      </c>
      <c r="J9" s="57">
        <v>0.72348379629629633</v>
      </c>
      <c r="K9" s="37" t="s">
        <v>2784</v>
      </c>
      <c r="L9" s="37">
        <f t="shared" si="0"/>
        <v>97</v>
      </c>
      <c r="M9" s="37">
        <f t="shared" si="1"/>
        <v>97</v>
      </c>
    </row>
    <row r="10" spans="1:13">
      <c r="A10">
        <f>VLOOKUP(B10,Sheet1!A:G,7,0)</f>
        <v>9</v>
      </c>
      <c r="B10" s="37" t="s">
        <v>2373</v>
      </c>
      <c r="C10" s="37" t="s">
        <v>2776</v>
      </c>
      <c r="D10" s="37" t="s">
        <v>2690</v>
      </c>
      <c r="E10" s="37">
        <v>1600</v>
      </c>
      <c r="F10" s="37">
        <v>1150</v>
      </c>
      <c r="G10" s="37">
        <v>1037</v>
      </c>
      <c r="H10" s="37">
        <v>64.81</v>
      </c>
      <c r="I10" s="37">
        <v>94.05</v>
      </c>
      <c r="J10" s="56">
        <v>1.2899652777777779</v>
      </c>
      <c r="K10" s="37" t="s">
        <v>2709</v>
      </c>
      <c r="L10" s="37">
        <f t="shared" si="0"/>
        <v>65</v>
      </c>
      <c r="M10" s="37">
        <f t="shared" si="1"/>
        <v>94</v>
      </c>
    </row>
    <row r="11" spans="1:13">
      <c r="A11">
        <f>VLOOKUP(B11,Sheet1!A:G,7,0)</f>
        <v>10</v>
      </c>
      <c r="B11" s="37" t="s">
        <v>2372</v>
      </c>
      <c r="C11" s="37" t="s">
        <v>2776</v>
      </c>
      <c r="D11" s="37" t="s">
        <v>2690</v>
      </c>
      <c r="E11" s="37">
        <v>1600</v>
      </c>
      <c r="F11" s="37">
        <v>955</v>
      </c>
      <c r="G11" s="37">
        <v>1274</v>
      </c>
      <c r="H11" s="37">
        <v>79.63</v>
      </c>
      <c r="I11" s="37">
        <v>96.74</v>
      </c>
      <c r="J11" s="56">
        <v>1.7629629629629628</v>
      </c>
      <c r="K11" s="37" t="s">
        <v>2715</v>
      </c>
      <c r="L11" s="37">
        <f t="shared" si="0"/>
        <v>80</v>
      </c>
      <c r="M11" s="37">
        <f t="shared" si="1"/>
        <v>97</v>
      </c>
    </row>
    <row r="12" spans="1:13">
      <c r="A12">
        <f>VLOOKUP(B12,Sheet1!A:G,7,0)</f>
        <v>11</v>
      </c>
      <c r="B12" s="37" t="s">
        <v>2777</v>
      </c>
      <c r="C12" s="37" t="s">
        <v>2775</v>
      </c>
      <c r="D12" s="37" t="s">
        <v>2690</v>
      </c>
      <c r="E12" s="37"/>
      <c r="F12" s="37"/>
      <c r="G12" s="37"/>
      <c r="H12" s="37"/>
      <c r="I12" s="37"/>
      <c r="J12" s="37"/>
      <c r="K12" s="37" t="s">
        <v>2787</v>
      </c>
      <c r="L12" s="37">
        <f t="shared" si="0"/>
        <v>0</v>
      </c>
      <c r="M12" s="37">
        <f t="shared" si="1"/>
        <v>0</v>
      </c>
    </row>
    <row r="13" spans="1:13">
      <c r="A13">
        <f>VLOOKUP(B13,Sheet1!A:G,7,0)</f>
        <v>12</v>
      </c>
      <c r="B13" s="37" t="s">
        <v>2374</v>
      </c>
      <c r="C13" s="37" t="s">
        <v>2776</v>
      </c>
      <c r="D13" s="37" t="s">
        <v>2690</v>
      </c>
      <c r="E13" s="37">
        <v>960</v>
      </c>
      <c r="F13" s="37">
        <v>985</v>
      </c>
      <c r="G13" s="37">
        <v>788</v>
      </c>
      <c r="H13" s="37">
        <v>82.08</v>
      </c>
      <c r="I13" s="37">
        <v>96.21</v>
      </c>
      <c r="J13" s="56">
        <v>1.0263078703703703</v>
      </c>
      <c r="K13" s="37" t="s">
        <v>2703</v>
      </c>
      <c r="L13" s="37">
        <f t="shared" si="0"/>
        <v>82</v>
      </c>
      <c r="M13" s="37">
        <f t="shared" si="1"/>
        <v>96</v>
      </c>
    </row>
    <row r="14" spans="1:13">
      <c r="A14">
        <f>VLOOKUP(B14,Sheet1!A:G,7,0)</f>
        <v>13</v>
      </c>
      <c r="B14" s="37" t="s">
        <v>2369</v>
      </c>
      <c r="C14" s="37" t="s">
        <v>2775</v>
      </c>
      <c r="D14" s="37" t="s">
        <v>2690</v>
      </c>
      <c r="E14" s="37">
        <v>2620</v>
      </c>
      <c r="F14" s="37">
        <v>228</v>
      </c>
      <c r="G14" s="37">
        <v>2220</v>
      </c>
      <c r="H14" s="37">
        <v>84.73</v>
      </c>
      <c r="I14" s="37">
        <v>97.68</v>
      </c>
      <c r="J14" s="56">
        <v>1.8418634259259259</v>
      </c>
      <c r="K14" s="37" t="s">
        <v>2714</v>
      </c>
      <c r="L14" s="37">
        <f t="shared" si="0"/>
        <v>85</v>
      </c>
      <c r="M14" s="37">
        <f t="shared" si="1"/>
        <v>98</v>
      </c>
    </row>
    <row r="15" spans="1:13">
      <c r="A15">
        <f>VLOOKUP(B15,Sheet1!A:G,7,0)</f>
        <v>14</v>
      </c>
      <c r="B15" s="37" t="s">
        <v>2379</v>
      </c>
      <c r="C15" s="37" t="s">
        <v>2776</v>
      </c>
      <c r="D15" s="37" t="s">
        <v>2690</v>
      </c>
      <c r="E15" s="37">
        <v>1600</v>
      </c>
      <c r="F15" s="37">
        <v>1556</v>
      </c>
      <c r="G15" s="37">
        <v>1099</v>
      </c>
      <c r="H15" s="37">
        <v>68.69</v>
      </c>
      <c r="I15" s="37">
        <v>92.96</v>
      </c>
      <c r="J15" s="57">
        <v>0.94961805555555545</v>
      </c>
      <c r="K15" s="37" t="s">
        <v>2704</v>
      </c>
      <c r="L15" s="37">
        <f t="shared" si="0"/>
        <v>69</v>
      </c>
      <c r="M15" s="37">
        <f t="shared" si="1"/>
        <v>93</v>
      </c>
    </row>
    <row r="16" spans="1:13">
      <c r="A16">
        <f>VLOOKUP(B16,Sheet1!A:G,7,0)</f>
        <v>15</v>
      </c>
      <c r="B16" s="37" t="s">
        <v>2238</v>
      </c>
      <c r="C16" s="37" t="s">
        <v>2775</v>
      </c>
      <c r="D16" s="37" t="s">
        <v>2690</v>
      </c>
      <c r="E16" s="37">
        <v>2620</v>
      </c>
      <c r="F16" s="37">
        <v>170</v>
      </c>
      <c r="G16" s="37">
        <v>1749</v>
      </c>
      <c r="H16" s="37">
        <v>66.760000000000005</v>
      </c>
      <c r="I16" s="37">
        <v>97.72</v>
      </c>
      <c r="J16" s="56">
        <v>1.2725925925925925</v>
      </c>
      <c r="K16" s="37" t="s">
        <v>2712</v>
      </c>
      <c r="L16" s="37">
        <f t="shared" si="0"/>
        <v>67</v>
      </c>
      <c r="M16" s="37">
        <f t="shared" si="1"/>
        <v>98</v>
      </c>
    </row>
    <row r="17" spans="1:13">
      <c r="A17">
        <f>VLOOKUP(B17,Sheet1!A:G,7,0)</f>
        <v>16</v>
      </c>
      <c r="B17" s="37" t="s">
        <v>2363</v>
      </c>
      <c r="C17" s="37" t="s">
        <v>2775</v>
      </c>
      <c r="D17" s="37" t="s">
        <v>2690</v>
      </c>
      <c r="E17" s="37">
        <v>2620</v>
      </c>
      <c r="F17" s="37">
        <v>301</v>
      </c>
      <c r="G17" s="37">
        <v>2813</v>
      </c>
      <c r="H17" s="37">
        <v>107.37</v>
      </c>
      <c r="I17" s="37">
        <v>98.94</v>
      </c>
      <c r="J17" s="56">
        <v>1.0890856481481481</v>
      </c>
      <c r="K17" s="37" t="s">
        <v>2711</v>
      </c>
      <c r="L17" s="37">
        <f t="shared" si="0"/>
        <v>107</v>
      </c>
      <c r="M17" s="37">
        <f t="shared" si="1"/>
        <v>99</v>
      </c>
    </row>
    <row r="18" spans="1:13">
      <c r="A18">
        <f>VLOOKUP(B18,Sheet1!A:G,7,0)</f>
        <v>17</v>
      </c>
      <c r="B18" s="37" t="s">
        <v>473</v>
      </c>
      <c r="C18" s="37" t="s">
        <v>2775</v>
      </c>
      <c r="D18" s="37" t="s">
        <v>2690</v>
      </c>
      <c r="E18" s="37">
        <v>2620</v>
      </c>
      <c r="F18" s="37">
        <v>245</v>
      </c>
      <c r="G18" s="37">
        <v>2706</v>
      </c>
      <c r="H18" s="37">
        <v>103.28</v>
      </c>
      <c r="I18" s="37">
        <v>98.34</v>
      </c>
      <c r="J18" s="56">
        <v>1.161875</v>
      </c>
      <c r="K18" s="37" t="s">
        <v>2706</v>
      </c>
      <c r="L18" s="37">
        <f t="shared" si="0"/>
        <v>103</v>
      </c>
      <c r="M18" s="37">
        <f t="shared" si="1"/>
        <v>98</v>
      </c>
    </row>
    <row r="19" spans="1:13">
      <c r="A19" t="e">
        <f>VLOOKUP(B19,Sheet1!A:G,7,0)</f>
        <v>#N/A</v>
      </c>
      <c r="B19" s="37" t="s">
        <v>2780</v>
      </c>
      <c r="C19" s="37" t="s">
        <v>2775</v>
      </c>
      <c r="D19" s="37" t="s">
        <v>2692</v>
      </c>
      <c r="E19" s="37">
        <v>7200</v>
      </c>
      <c r="F19" s="37">
        <v>146</v>
      </c>
      <c r="G19" s="37">
        <v>2366</v>
      </c>
      <c r="H19" s="37">
        <v>32.86</v>
      </c>
      <c r="I19" s="37">
        <v>95.56</v>
      </c>
      <c r="J19" s="57">
        <v>0.38520833333333332</v>
      </c>
      <c r="K19" s="37" t="s">
        <v>3640</v>
      </c>
      <c r="L19" s="37">
        <f t="shared" si="0"/>
        <v>33</v>
      </c>
      <c r="M19" s="37">
        <f t="shared" si="1"/>
        <v>96</v>
      </c>
    </row>
    <row r="20" spans="1:13">
      <c r="A20" t="e">
        <f>VLOOKUP(B20,Sheet1!A:G,7,0)</f>
        <v>#N/A</v>
      </c>
      <c r="B20" s="37" t="s">
        <v>2778</v>
      </c>
      <c r="C20" s="37" t="s">
        <v>2779</v>
      </c>
      <c r="D20" s="37" t="s">
        <v>2690</v>
      </c>
      <c r="E20" s="37">
        <v>4320</v>
      </c>
      <c r="F20" s="37">
        <v>184</v>
      </c>
      <c r="G20" s="37">
        <v>903</v>
      </c>
      <c r="H20" s="37">
        <v>20.9</v>
      </c>
      <c r="I20" s="37">
        <v>88.87</v>
      </c>
      <c r="J20" s="57">
        <v>0.2369212962962963</v>
      </c>
      <c r="K20" s="37" t="s">
        <v>3636</v>
      </c>
      <c r="L20" s="37">
        <f t="shared" si="0"/>
        <v>21</v>
      </c>
      <c r="M20" s="37">
        <f t="shared" si="1"/>
        <v>89</v>
      </c>
    </row>
  </sheetData>
  <sortState xmlns:xlrd2="http://schemas.microsoft.com/office/spreadsheetml/2017/richdata2" ref="A2:M20">
    <sortCondition ref="A2:A20"/>
  </sortState>
  <hyperlinks>
    <hyperlink ref="K2" r:id="rId1" xr:uid="{6F5EF402-5087-4A51-837E-34489A281E5E}"/>
    <hyperlink ref="K12" r:id="rId2" xr:uid="{153899CF-53DF-488D-9931-98D2279BE65F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B0A95-E665-4ABC-A8B0-86D02ADDE78C}">
  <dimension ref="A1:AF25"/>
  <sheetViews>
    <sheetView workbookViewId="0">
      <selection activeCell="X2" sqref="X2"/>
    </sheetView>
  </sheetViews>
  <sheetFormatPr defaultRowHeight="14.4"/>
  <cols>
    <col min="1" max="1" width="11.5546875" bestFit="1" customWidth="1"/>
    <col min="2" max="2" width="14.109375" bestFit="1" customWidth="1"/>
    <col min="6" max="6" width="14.44140625" bestFit="1" customWidth="1"/>
    <col min="9" max="9" width="11.5546875" bestFit="1" customWidth="1"/>
    <col min="10" max="10" width="14.109375" bestFit="1" customWidth="1"/>
    <col min="12" max="12" width="17.6640625" bestFit="1" customWidth="1"/>
    <col min="14" max="14" width="10.5546875" bestFit="1" customWidth="1"/>
    <col min="16" max="16" width="11.5546875" bestFit="1" customWidth="1"/>
    <col min="17" max="17" width="14.109375" bestFit="1" customWidth="1"/>
    <col min="19" max="19" width="17.6640625" bestFit="1" customWidth="1"/>
    <col min="21" max="21" width="10.5546875" bestFit="1" customWidth="1"/>
    <col min="24" max="24" width="12.88671875" customWidth="1"/>
    <col min="25" max="25" width="11.88671875" customWidth="1"/>
    <col min="26" max="26" width="19.6640625" customWidth="1"/>
    <col min="29" max="29" width="11.44140625" customWidth="1"/>
    <col min="30" max="30" width="13.44140625" customWidth="1"/>
    <col min="31" max="31" width="17" customWidth="1"/>
  </cols>
  <sheetData>
    <row r="1" spans="1:32">
      <c r="A1" s="586" t="s">
        <v>3641</v>
      </c>
      <c r="B1" s="596"/>
      <c r="K1" s="38" t="s">
        <v>2692</v>
      </c>
      <c r="R1" s="38" t="s">
        <v>2690</v>
      </c>
    </row>
    <row r="2" spans="1:32">
      <c r="A2" s="2" t="s">
        <v>2767</v>
      </c>
      <c r="B2" s="3" t="s">
        <v>2723</v>
      </c>
      <c r="C2" s="7" t="s">
        <v>2724</v>
      </c>
      <c r="E2" s="29" t="s">
        <v>3642</v>
      </c>
      <c r="F2" s="30" t="s">
        <v>3024</v>
      </c>
      <c r="G2" s="29" t="s">
        <v>3577</v>
      </c>
      <c r="I2" s="2" t="s">
        <v>2767</v>
      </c>
      <c r="J2" s="3" t="s">
        <v>2723</v>
      </c>
      <c r="K2" s="7" t="s">
        <v>2724</v>
      </c>
      <c r="L2" s="29" t="s">
        <v>2806</v>
      </c>
      <c r="M2" s="40" t="s">
        <v>3643</v>
      </c>
      <c r="N2" s="29" t="s">
        <v>2936</v>
      </c>
      <c r="P2" s="2" t="s">
        <v>2767</v>
      </c>
      <c r="Q2" s="3" t="s">
        <v>2723</v>
      </c>
      <c r="R2" s="7" t="s">
        <v>2724</v>
      </c>
      <c r="S2" s="29" t="s">
        <v>2806</v>
      </c>
      <c r="T2" s="40" t="s">
        <v>3643</v>
      </c>
      <c r="U2" s="29" t="s">
        <v>2936</v>
      </c>
      <c r="X2" s="37" t="s">
        <v>1</v>
      </c>
      <c r="Y2" s="37" t="s">
        <v>2723</v>
      </c>
      <c r="Z2" s="37" t="s">
        <v>3577</v>
      </c>
      <c r="AA2" s="37" t="s">
        <v>2774</v>
      </c>
      <c r="AC2" s="37" t="s">
        <v>1</v>
      </c>
      <c r="AD2" s="37" t="s">
        <v>2723</v>
      </c>
      <c r="AE2" s="37" t="s">
        <v>3577</v>
      </c>
      <c r="AF2" s="37" t="s">
        <v>2774</v>
      </c>
    </row>
    <row r="3" spans="1:32">
      <c r="A3" s="4" t="s">
        <v>2380</v>
      </c>
      <c r="B3" s="5" t="s">
        <v>3403</v>
      </c>
      <c r="C3" s="6" t="s">
        <v>2692</v>
      </c>
      <c r="E3" s="31" t="s">
        <v>2362</v>
      </c>
      <c r="F3" s="32">
        <v>42989</v>
      </c>
      <c r="G3" t="s">
        <v>3644</v>
      </c>
      <c r="I3" s="4" t="s">
        <v>2380</v>
      </c>
      <c r="J3" s="5" t="s">
        <v>3403</v>
      </c>
      <c r="K3" s="6" t="s">
        <v>2692</v>
      </c>
      <c r="L3" s="37" t="s">
        <v>2393</v>
      </c>
      <c r="M3" s="41">
        <v>1</v>
      </c>
      <c r="N3" s="39">
        <f>VLOOKUP(I3,E:G,2,0)</f>
        <v>42933</v>
      </c>
      <c r="P3" s="4" t="s">
        <v>2362</v>
      </c>
      <c r="Q3" s="5" t="s">
        <v>3403</v>
      </c>
      <c r="R3" s="6" t="s">
        <v>2690</v>
      </c>
      <c r="S3" s="37" t="s">
        <v>2393</v>
      </c>
      <c r="T3" s="41">
        <v>1</v>
      </c>
      <c r="U3" s="39">
        <f>VLOOKUP(P3,E:G,2,0)</f>
        <v>42989</v>
      </c>
      <c r="X3" s="37" t="s">
        <v>2362</v>
      </c>
      <c r="Y3" s="37" t="s">
        <v>2775</v>
      </c>
      <c r="Z3" s="37" t="s">
        <v>2393</v>
      </c>
      <c r="AA3" s="37">
        <v>1</v>
      </c>
      <c r="AC3" s="37" t="s">
        <v>2380</v>
      </c>
      <c r="AD3" s="37" t="s">
        <v>2775</v>
      </c>
      <c r="AE3" s="37" t="s">
        <v>2393</v>
      </c>
      <c r="AF3" s="37">
        <v>1</v>
      </c>
    </row>
    <row r="4" spans="1:32">
      <c r="A4" s="4" t="s">
        <v>2375</v>
      </c>
      <c r="B4" s="5" t="s">
        <v>3403</v>
      </c>
      <c r="C4" s="6" t="s">
        <v>2692</v>
      </c>
      <c r="E4" s="4" t="s">
        <v>2380</v>
      </c>
      <c r="F4" s="33">
        <v>42933</v>
      </c>
      <c r="G4" t="s">
        <v>3644</v>
      </c>
      <c r="I4" s="4" t="s">
        <v>2375</v>
      </c>
      <c r="J4" s="5" t="s">
        <v>3403</v>
      </c>
      <c r="K4" s="6" t="s">
        <v>2692</v>
      </c>
      <c r="L4" s="37" t="s">
        <v>2393</v>
      </c>
      <c r="M4" s="41">
        <v>2</v>
      </c>
      <c r="N4" s="39">
        <f t="shared" ref="N4:N21" si="0">VLOOKUP(I4,E:G,2,0)</f>
        <v>42996</v>
      </c>
      <c r="P4" s="4" t="s">
        <v>2777</v>
      </c>
      <c r="Q4" s="5" t="s">
        <v>3403</v>
      </c>
      <c r="R4" s="6" t="s">
        <v>2690</v>
      </c>
      <c r="S4" s="37" t="s">
        <v>2393</v>
      </c>
      <c r="T4" s="41">
        <v>2</v>
      </c>
      <c r="U4" s="39">
        <f t="shared" ref="U4:U21" si="1">VLOOKUP(P4,E:G,2,0)</f>
        <v>44256</v>
      </c>
      <c r="X4" s="37" t="s">
        <v>2363</v>
      </c>
      <c r="Y4" s="37" t="s">
        <v>2775</v>
      </c>
      <c r="Z4" s="37" t="s">
        <v>2393</v>
      </c>
      <c r="AA4" s="37">
        <v>2</v>
      </c>
      <c r="AC4" s="37" t="s">
        <v>2375</v>
      </c>
      <c r="AD4" s="37" t="s">
        <v>2775</v>
      </c>
      <c r="AE4" s="37" t="s">
        <v>2393</v>
      </c>
      <c r="AF4" s="37">
        <v>2</v>
      </c>
    </row>
    <row r="5" spans="1:32">
      <c r="A5" s="4" t="s">
        <v>2370</v>
      </c>
      <c r="B5" s="5" t="s">
        <v>3403</v>
      </c>
      <c r="C5" s="6" t="s">
        <v>2692</v>
      </c>
      <c r="E5" s="4" t="s">
        <v>2375</v>
      </c>
      <c r="F5" s="33">
        <v>42996</v>
      </c>
      <c r="G5" t="s">
        <v>3644</v>
      </c>
      <c r="I5" s="4" t="s">
        <v>2370</v>
      </c>
      <c r="J5" s="5" t="s">
        <v>3403</v>
      </c>
      <c r="K5" s="6" t="s">
        <v>2692</v>
      </c>
      <c r="L5" s="37" t="s">
        <v>2393</v>
      </c>
      <c r="M5" s="41">
        <v>3</v>
      </c>
      <c r="N5" s="39">
        <f t="shared" si="0"/>
        <v>42996</v>
      </c>
      <c r="P5" s="4" t="s">
        <v>2369</v>
      </c>
      <c r="Q5" s="5" t="s">
        <v>3403</v>
      </c>
      <c r="R5" s="6" t="s">
        <v>2690</v>
      </c>
      <c r="S5" s="37" t="s">
        <v>2393</v>
      </c>
      <c r="T5" s="41">
        <v>3</v>
      </c>
      <c r="U5" s="39">
        <f t="shared" si="1"/>
        <v>44256</v>
      </c>
      <c r="X5" s="37" t="s">
        <v>473</v>
      </c>
      <c r="Y5" s="37" t="s">
        <v>2775</v>
      </c>
      <c r="Z5" s="37" t="s">
        <v>2393</v>
      </c>
      <c r="AA5" s="37">
        <v>3</v>
      </c>
      <c r="AC5" s="37" t="s">
        <v>2370</v>
      </c>
      <c r="AD5" s="37" t="s">
        <v>2775</v>
      </c>
      <c r="AE5" s="37" t="s">
        <v>2393</v>
      </c>
      <c r="AF5" s="37">
        <v>3</v>
      </c>
    </row>
    <row r="6" spans="1:32">
      <c r="A6" s="4" t="s">
        <v>2780</v>
      </c>
      <c r="B6" s="5" t="s">
        <v>3403</v>
      </c>
      <c r="C6" s="6" t="s">
        <v>2692</v>
      </c>
      <c r="E6" s="4" t="s">
        <v>2370</v>
      </c>
      <c r="F6" s="33">
        <v>42996</v>
      </c>
      <c r="G6" t="s">
        <v>3644</v>
      </c>
      <c r="I6" s="4" t="s">
        <v>2780</v>
      </c>
      <c r="J6" s="5" t="s">
        <v>3403</v>
      </c>
      <c r="K6" s="6" t="s">
        <v>2692</v>
      </c>
      <c r="L6" s="37" t="s">
        <v>2393</v>
      </c>
      <c r="M6" s="41">
        <v>4</v>
      </c>
      <c r="N6" s="39">
        <f t="shared" si="0"/>
        <v>42996</v>
      </c>
      <c r="P6" s="4" t="s">
        <v>2238</v>
      </c>
      <c r="Q6" s="5" t="s">
        <v>3403</v>
      </c>
      <c r="R6" s="6" t="s">
        <v>2690</v>
      </c>
      <c r="S6" s="37" t="s">
        <v>2393</v>
      </c>
      <c r="T6" s="41">
        <v>4</v>
      </c>
      <c r="U6" s="39">
        <f t="shared" si="1"/>
        <v>44256</v>
      </c>
      <c r="X6" s="37" t="s">
        <v>2364</v>
      </c>
      <c r="Y6" s="37" t="s">
        <v>2775</v>
      </c>
      <c r="Z6" s="37" t="s">
        <v>2393</v>
      </c>
      <c r="AA6" s="37">
        <v>4</v>
      </c>
      <c r="AC6" s="37" t="s">
        <v>2376</v>
      </c>
      <c r="AD6" s="37" t="s">
        <v>2775</v>
      </c>
      <c r="AE6" s="37" t="s">
        <v>2393</v>
      </c>
      <c r="AF6" s="37">
        <v>4</v>
      </c>
    </row>
    <row r="7" spans="1:32">
      <c r="A7" s="4" t="s">
        <v>2376</v>
      </c>
      <c r="B7" s="5" t="s">
        <v>3403</v>
      </c>
      <c r="C7" s="6" t="s">
        <v>2692</v>
      </c>
      <c r="E7" s="4" t="s">
        <v>2780</v>
      </c>
      <c r="F7" s="32">
        <v>42996</v>
      </c>
      <c r="G7" t="s">
        <v>3644</v>
      </c>
      <c r="I7" s="4" t="s">
        <v>2376</v>
      </c>
      <c r="J7" s="5" t="s">
        <v>3403</v>
      </c>
      <c r="K7" s="6" t="s">
        <v>2692</v>
      </c>
      <c r="L7" s="37" t="s">
        <v>2393</v>
      </c>
      <c r="M7" s="41">
        <v>5</v>
      </c>
      <c r="N7" s="39">
        <f t="shared" si="0"/>
        <v>42989</v>
      </c>
      <c r="P7" s="4" t="s">
        <v>2778</v>
      </c>
      <c r="Q7" s="5" t="s">
        <v>3403</v>
      </c>
      <c r="R7" s="6" t="s">
        <v>2690</v>
      </c>
      <c r="S7" s="37" t="s">
        <v>2393</v>
      </c>
      <c r="T7" s="41">
        <v>5</v>
      </c>
      <c r="U7" s="39">
        <f t="shared" si="1"/>
        <v>43255</v>
      </c>
      <c r="X7" s="37" t="s">
        <v>111</v>
      </c>
      <c r="Y7" s="37" t="s">
        <v>2775</v>
      </c>
      <c r="Z7" s="37" t="s">
        <v>2393</v>
      </c>
      <c r="AA7" s="37">
        <v>5</v>
      </c>
      <c r="AC7" s="37" t="s">
        <v>2377</v>
      </c>
      <c r="AD7" s="37" t="s">
        <v>2775</v>
      </c>
      <c r="AE7" s="37" t="s">
        <v>2393</v>
      </c>
      <c r="AF7" s="37">
        <v>5</v>
      </c>
    </row>
    <row r="8" spans="1:32">
      <c r="A8" s="4" t="s">
        <v>2377</v>
      </c>
      <c r="B8" s="5" t="s">
        <v>3403</v>
      </c>
      <c r="C8" s="6" t="s">
        <v>2692</v>
      </c>
      <c r="E8" s="4" t="s">
        <v>2371</v>
      </c>
      <c r="F8" s="32">
        <v>42989</v>
      </c>
      <c r="G8" t="s">
        <v>3644</v>
      </c>
      <c r="I8" s="4" t="s">
        <v>2377</v>
      </c>
      <c r="J8" s="5" t="s">
        <v>3403</v>
      </c>
      <c r="K8" s="6" t="s">
        <v>2692</v>
      </c>
      <c r="L8" s="37" t="s">
        <v>2393</v>
      </c>
      <c r="M8" s="41">
        <v>6</v>
      </c>
      <c r="N8" s="39">
        <f t="shared" si="0"/>
        <v>43045</v>
      </c>
      <c r="P8" s="4" t="s">
        <v>2363</v>
      </c>
      <c r="Q8" s="5" t="s">
        <v>3403</v>
      </c>
      <c r="R8" s="6" t="s">
        <v>2690</v>
      </c>
      <c r="S8" s="37" t="s">
        <v>2393</v>
      </c>
      <c r="T8" s="41">
        <v>6</v>
      </c>
      <c r="U8" s="39">
        <f t="shared" si="1"/>
        <v>44287</v>
      </c>
      <c r="X8" s="37" t="s">
        <v>130</v>
      </c>
      <c r="Y8" s="37" t="s">
        <v>2775</v>
      </c>
      <c r="Z8" s="37" t="s">
        <v>2393</v>
      </c>
      <c r="AA8" s="37">
        <v>6</v>
      </c>
      <c r="AC8" s="37" t="s">
        <v>2238</v>
      </c>
      <c r="AD8" s="37" t="s">
        <v>2775</v>
      </c>
      <c r="AE8" s="37" t="s">
        <v>2393</v>
      </c>
      <c r="AF8" s="37">
        <v>6</v>
      </c>
    </row>
    <row r="9" spans="1:32">
      <c r="A9" s="4" t="s">
        <v>2378</v>
      </c>
      <c r="B9" s="5" t="s">
        <v>3645</v>
      </c>
      <c r="C9" s="6" t="s">
        <v>2692</v>
      </c>
      <c r="E9" s="4" t="s">
        <v>2376</v>
      </c>
      <c r="F9" s="32">
        <v>42989</v>
      </c>
      <c r="G9" t="s">
        <v>3644</v>
      </c>
      <c r="I9" s="4" t="s">
        <v>2378</v>
      </c>
      <c r="J9" s="5" t="s">
        <v>3645</v>
      </c>
      <c r="K9" s="6" t="s">
        <v>2692</v>
      </c>
      <c r="L9" s="37" t="s">
        <v>2393</v>
      </c>
      <c r="M9" s="41">
        <v>7</v>
      </c>
      <c r="N9" s="39">
        <f t="shared" si="0"/>
        <v>43131</v>
      </c>
      <c r="P9" s="4" t="s">
        <v>473</v>
      </c>
      <c r="Q9" s="5" t="s">
        <v>3403</v>
      </c>
      <c r="R9" s="6" t="s">
        <v>2690</v>
      </c>
      <c r="S9" s="37" t="s">
        <v>2393</v>
      </c>
      <c r="T9" s="41">
        <v>7</v>
      </c>
      <c r="U9" s="39">
        <f t="shared" si="1"/>
        <v>44287</v>
      </c>
      <c r="X9" s="37" t="s">
        <v>2367</v>
      </c>
      <c r="Y9" s="37" t="s">
        <v>2775</v>
      </c>
      <c r="Z9" s="37" t="s">
        <v>2393</v>
      </c>
      <c r="AA9" s="37">
        <v>7</v>
      </c>
      <c r="AC9" s="37" t="s">
        <v>2378</v>
      </c>
      <c r="AD9" s="37" t="s">
        <v>2776</v>
      </c>
      <c r="AE9" s="37" t="s">
        <v>2393</v>
      </c>
      <c r="AF9" s="37">
        <v>7</v>
      </c>
    </row>
    <row r="10" spans="1:32">
      <c r="A10" s="4" t="s">
        <v>2362</v>
      </c>
      <c r="B10" s="5" t="s">
        <v>3403</v>
      </c>
      <c r="C10" s="6" t="s">
        <v>2690</v>
      </c>
      <c r="E10" s="4" t="s">
        <v>2377</v>
      </c>
      <c r="F10" s="32">
        <v>43045</v>
      </c>
      <c r="G10" t="s">
        <v>3644</v>
      </c>
      <c r="I10" s="4" t="s">
        <v>2362</v>
      </c>
      <c r="J10" s="5" t="s">
        <v>3403</v>
      </c>
      <c r="K10" s="6" t="s">
        <v>2690</v>
      </c>
      <c r="L10" s="37" t="s">
        <v>2393</v>
      </c>
      <c r="M10" s="41">
        <v>8</v>
      </c>
      <c r="N10" s="39">
        <f t="shared" si="0"/>
        <v>42989</v>
      </c>
      <c r="P10" s="4" t="s">
        <v>2371</v>
      </c>
      <c r="Q10" s="5" t="s">
        <v>3645</v>
      </c>
      <c r="R10" s="6" t="s">
        <v>2690</v>
      </c>
      <c r="S10" s="37" t="s">
        <v>2393</v>
      </c>
      <c r="T10" s="41">
        <v>8</v>
      </c>
      <c r="U10" s="39">
        <f t="shared" si="1"/>
        <v>42989</v>
      </c>
      <c r="X10" s="37" t="s">
        <v>2368</v>
      </c>
      <c r="Y10" s="37" t="s">
        <v>2775</v>
      </c>
      <c r="Z10" s="37" t="s">
        <v>2393</v>
      </c>
      <c r="AA10" s="37">
        <v>8</v>
      </c>
      <c r="AC10" s="37" t="s">
        <v>2379</v>
      </c>
      <c r="AD10" s="37" t="s">
        <v>2800</v>
      </c>
      <c r="AE10" s="37" t="s">
        <v>2393</v>
      </c>
      <c r="AF10" s="37">
        <v>8</v>
      </c>
    </row>
    <row r="11" spans="1:32">
      <c r="A11" s="4" t="s">
        <v>2777</v>
      </c>
      <c r="B11" s="5" t="s">
        <v>3403</v>
      </c>
      <c r="C11" s="6" t="s">
        <v>2690</v>
      </c>
      <c r="E11" s="4" t="s">
        <v>2378</v>
      </c>
      <c r="F11" s="32">
        <v>43131</v>
      </c>
      <c r="G11" t="s">
        <v>3644</v>
      </c>
      <c r="I11" s="4" t="s">
        <v>2777</v>
      </c>
      <c r="J11" s="5" t="s">
        <v>3403</v>
      </c>
      <c r="K11" s="6" t="s">
        <v>2690</v>
      </c>
      <c r="L11" s="37" t="s">
        <v>2393</v>
      </c>
      <c r="M11" s="41">
        <v>9</v>
      </c>
      <c r="N11" s="39">
        <f t="shared" si="0"/>
        <v>44256</v>
      </c>
      <c r="P11" s="4" t="s">
        <v>2373</v>
      </c>
      <c r="Q11" s="5" t="s">
        <v>3645</v>
      </c>
      <c r="R11" s="6" t="s">
        <v>2690</v>
      </c>
      <c r="S11" s="37" t="s">
        <v>2393</v>
      </c>
      <c r="T11" s="41">
        <v>9</v>
      </c>
      <c r="U11" s="39">
        <f t="shared" si="1"/>
        <v>44256</v>
      </c>
      <c r="X11" s="37" t="s">
        <v>2171</v>
      </c>
      <c r="Y11" s="37" t="s">
        <v>2775</v>
      </c>
      <c r="Z11" s="37" t="s">
        <v>2393</v>
      </c>
      <c r="AA11" s="37">
        <v>9</v>
      </c>
      <c r="AC11" s="37" t="s">
        <v>2369</v>
      </c>
      <c r="AD11" s="37" t="s">
        <v>2776</v>
      </c>
      <c r="AE11" s="37" t="s">
        <v>2393</v>
      </c>
      <c r="AF11" s="37">
        <v>9</v>
      </c>
    </row>
    <row r="12" spans="1:32">
      <c r="A12" s="4" t="s">
        <v>2369</v>
      </c>
      <c r="B12" s="5" t="s">
        <v>3403</v>
      </c>
      <c r="C12" s="6" t="s">
        <v>2690</v>
      </c>
      <c r="E12" s="4" t="s">
        <v>2373</v>
      </c>
      <c r="F12" s="32">
        <v>44256</v>
      </c>
      <c r="G12" t="s">
        <v>3644</v>
      </c>
      <c r="I12" s="4" t="s">
        <v>2369</v>
      </c>
      <c r="J12" s="5" t="s">
        <v>3403</v>
      </c>
      <c r="K12" s="6" t="s">
        <v>2690</v>
      </c>
      <c r="L12" s="37" t="s">
        <v>2393</v>
      </c>
      <c r="M12" s="41">
        <v>10</v>
      </c>
      <c r="N12" s="39">
        <f t="shared" si="0"/>
        <v>44256</v>
      </c>
      <c r="P12" s="4" t="s">
        <v>2372</v>
      </c>
      <c r="Q12" s="5" t="s">
        <v>3645</v>
      </c>
      <c r="R12" s="6" t="s">
        <v>2690</v>
      </c>
      <c r="S12" s="37" t="s">
        <v>2393</v>
      </c>
      <c r="T12" s="41">
        <v>10</v>
      </c>
      <c r="U12" s="39">
        <f t="shared" si="1"/>
        <v>44256</v>
      </c>
      <c r="X12" s="37" t="s">
        <v>2788</v>
      </c>
      <c r="Y12" s="37" t="s">
        <v>2775</v>
      </c>
      <c r="Z12" s="37" t="s">
        <v>2393</v>
      </c>
      <c r="AA12" s="37">
        <v>10</v>
      </c>
    </row>
    <row r="13" spans="1:32">
      <c r="A13" s="4" t="s">
        <v>2238</v>
      </c>
      <c r="B13" s="5" t="s">
        <v>3403</v>
      </c>
      <c r="C13" s="6" t="s">
        <v>2690</v>
      </c>
      <c r="E13" s="4" t="s">
        <v>2372</v>
      </c>
      <c r="F13" s="32">
        <v>44256</v>
      </c>
      <c r="G13" t="s">
        <v>3644</v>
      </c>
      <c r="I13" s="4" t="s">
        <v>2238</v>
      </c>
      <c r="J13" s="5" t="s">
        <v>3403</v>
      </c>
      <c r="K13" s="6" t="s">
        <v>2690</v>
      </c>
      <c r="L13" s="37" t="s">
        <v>2393</v>
      </c>
      <c r="M13" s="41">
        <v>11</v>
      </c>
      <c r="N13" s="39">
        <f t="shared" si="0"/>
        <v>44256</v>
      </c>
      <c r="P13" s="4" t="s">
        <v>2374</v>
      </c>
      <c r="Q13" s="5" t="s">
        <v>3645</v>
      </c>
      <c r="R13" s="6" t="s">
        <v>2690</v>
      </c>
      <c r="S13" s="37" t="s">
        <v>2393</v>
      </c>
      <c r="T13" s="41">
        <v>11</v>
      </c>
      <c r="U13" s="39">
        <f t="shared" si="1"/>
        <v>44256</v>
      </c>
      <c r="X13" s="37" t="s">
        <v>2369</v>
      </c>
      <c r="Y13" s="37" t="s">
        <v>2775</v>
      </c>
      <c r="Z13" s="37" t="s">
        <v>2393</v>
      </c>
      <c r="AA13" s="37">
        <v>11</v>
      </c>
    </row>
    <row r="14" spans="1:32">
      <c r="A14" s="4" t="s">
        <v>2778</v>
      </c>
      <c r="B14" s="5" t="s">
        <v>3403</v>
      </c>
      <c r="C14" s="6" t="s">
        <v>2690</v>
      </c>
      <c r="E14" s="4" t="s">
        <v>2777</v>
      </c>
      <c r="F14" s="32">
        <v>44256</v>
      </c>
      <c r="G14" t="s">
        <v>3644</v>
      </c>
      <c r="I14" s="4" t="s">
        <v>2778</v>
      </c>
      <c r="J14" s="5" t="s">
        <v>3403</v>
      </c>
      <c r="K14" s="6" t="s">
        <v>2690</v>
      </c>
      <c r="L14" s="37" t="s">
        <v>2393</v>
      </c>
      <c r="M14" s="41">
        <v>12</v>
      </c>
      <c r="N14" s="39">
        <f t="shared" si="0"/>
        <v>43255</v>
      </c>
      <c r="P14" s="4" t="s">
        <v>2379</v>
      </c>
      <c r="Q14" s="5" t="s">
        <v>3645</v>
      </c>
      <c r="R14" s="6" t="s">
        <v>2690</v>
      </c>
      <c r="S14" s="37" t="s">
        <v>2393</v>
      </c>
      <c r="T14" s="41">
        <v>12</v>
      </c>
      <c r="U14" s="39">
        <f t="shared" si="1"/>
        <v>44256</v>
      </c>
      <c r="X14" s="37" t="s">
        <v>2371</v>
      </c>
      <c r="Y14" s="37" t="s">
        <v>2775</v>
      </c>
      <c r="Z14" s="37" t="s">
        <v>2393</v>
      </c>
      <c r="AA14" s="37">
        <v>12</v>
      </c>
    </row>
    <row r="15" spans="1:32">
      <c r="A15" s="4" t="s">
        <v>2363</v>
      </c>
      <c r="B15" s="5" t="s">
        <v>3403</v>
      </c>
      <c r="C15" s="6" t="s">
        <v>2690</v>
      </c>
      <c r="E15" s="4" t="s">
        <v>2374</v>
      </c>
      <c r="F15" s="32">
        <v>44256</v>
      </c>
      <c r="G15" t="s">
        <v>3644</v>
      </c>
      <c r="I15" s="4" t="s">
        <v>2363</v>
      </c>
      <c r="J15" s="5" t="s">
        <v>3403</v>
      </c>
      <c r="K15" s="6" t="s">
        <v>2690</v>
      </c>
      <c r="L15" s="37" t="s">
        <v>2393</v>
      </c>
      <c r="M15" s="41">
        <v>13</v>
      </c>
      <c r="N15" s="39">
        <f t="shared" si="0"/>
        <v>44287</v>
      </c>
      <c r="P15" s="4" t="s">
        <v>2380</v>
      </c>
      <c r="Q15" s="5" t="s">
        <v>3403</v>
      </c>
      <c r="R15" s="6" t="s">
        <v>2692</v>
      </c>
      <c r="S15" s="37" t="s">
        <v>2393</v>
      </c>
      <c r="T15" s="41">
        <v>13</v>
      </c>
      <c r="U15" s="39">
        <f>VLOOKUP(P15,E:G,2,0)</f>
        <v>42933</v>
      </c>
      <c r="X15" s="37" t="s">
        <v>2373</v>
      </c>
      <c r="Y15" s="37" t="s">
        <v>2776</v>
      </c>
      <c r="Z15" s="37" t="s">
        <v>2393</v>
      </c>
      <c r="AA15" s="37">
        <v>13</v>
      </c>
    </row>
    <row r="16" spans="1:32">
      <c r="A16" s="4" t="s">
        <v>473</v>
      </c>
      <c r="B16" s="5" t="s">
        <v>3403</v>
      </c>
      <c r="C16" s="6" t="s">
        <v>2690</v>
      </c>
      <c r="E16" s="4" t="s">
        <v>2369</v>
      </c>
      <c r="F16" s="33">
        <v>44256</v>
      </c>
      <c r="G16" t="s">
        <v>3644</v>
      </c>
      <c r="I16" s="4" t="s">
        <v>473</v>
      </c>
      <c r="J16" s="5" t="s">
        <v>3403</v>
      </c>
      <c r="K16" s="6" t="s">
        <v>2690</v>
      </c>
      <c r="L16" s="37" t="s">
        <v>2393</v>
      </c>
      <c r="M16" s="41">
        <v>14</v>
      </c>
      <c r="N16" s="39">
        <f t="shared" si="0"/>
        <v>44287</v>
      </c>
      <c r="P16" s="4" t="s">
        <v>2375</v>
      </c>
      <c r="Q16" s="5" t="s">
        <v>3403</v>
      </c>
      <c r="R16" s="6" t="s">
        <v>2692</v>
      </c>
      <c r="S16" s="37" t="s">
        <v>2393</v>
      </c>
      <c r="T16" s="41">
        <v>14</v>
      </c>
      <c r="U16" s="39">
        <f t="shared" si="1"/>
        <v>42996</v>
      </c>
      <c r="X16" s="37" t="s">
        <v>2372</v>
      </c>
      <c r="Y16" s="37" t="s">
        <v>2776</v>
      </c>
      <c r="Z16" s="37" t="s">
        <v>2393</v>
      </c>
      <c r="AA16" s="37">
        <v>14</v>
      </c>
    </row>
    <row r="17" spans="1:27">
      <c r="A17" s="4" t="s">
        <v>2371</v>
      </c>
      <c r="B17" s="5" t="s">
        <v>3645</v>
      </c>
      <c r="C17" s="6" t="s">
        <v>2690</v>
      </c>
      <c r="E17" s="4" t="s">
        <v>2379</v>
      </c>
      <c r="F17" s="33">
        <v>44256</v>
      </c>
      <c r="G17" t="s">
        <v>3644</v>
      </c>
      <c r="I17" s="4" t="s">
        <v>2371</v>
      </c>
      <c r="J17" s="5" t="s">
        <v>3645</v>
      </c>
      <c r="K17" s="6" t="s">
        <v>2690</v>
      </c>
      <c r="L17" s="37" t="s">
        <v>2393</v>
      </c>
      <c r="M17" s="41">
        <v>15</v>
      </c>
      <c r="N17" s="39">
        <f t="shared" si="0"/>
        <v>42989</v>
      </c>
      <c r="P17" s="4" t="s">
        <v>2370</v>
      </c>
      <c r="Q17" s="5" t="s">
        <v>3403</v>
      </c>
      <c r="R17" s="6" t="s">
        <v>2692</v>
      </c>
      <c r="S17" s="37" t="s">
        <v>2393</v>
      </c>
      <c r="T17" s="41">
        <v>15</v>
      </c>
      <c r="U17" s="39">
        <f t="shared" si="1"/>
        <v>42996</v>
      </c>
      <c r="X17" s="37" t="s">
        <v>2374</v>
      </c>
      <c r="Y17" s="37" t="s">
        <v>2776</v>
      </c>
      <c r="Z17" s="37" t="s">
        <v>2393</v>
      </c>
      <c r="AA17" s="37">
        <v>15</v>
      </c>
    </row>
    <row r="18" spans="1:27">
      <c r="A18" s="4" t="s">
        <v>2373</v>
      </c>
      <c r="B18" s="5" t="s">
        <v>3645</v>
      </c>
      <c r="C18" s="6" t="s">
        <v>2690</v>
      </c>
      <c r="E18" s="4" t="s">
        <v>2238</v>
      </c>
      <c r="F18" s="33">
        <v>44256</v>
      </c>
      <c r="G18" t="s">
        <v>3644</v>
      </c>
      <c r="I18" s="4" t="s">
        <v>2373</v>
      </c>
      <c r="J18" s="5" t="s">
        <v>3645</v>
      </c>
      <c r="K18" s="6" t="s">
        <v>2690</v>
      </c>
      <c r="L18" s="37" t="s">
        <v>2393</v>
      </c>
      <c r="M18" s="41">
        <v>16</v>
      </c>
      <c r="N18" s="39">
        <f t="shared" si="0"/>
        <v>44256</v>
      </c>
      <c r="P18" s="4" t="s">
        <v>2780</v>
      </c>
      <c r="Q18" s="5" t="s">
        <v>3403</v>
      </c>
      <c r="R18" s="6" t="s">
        <v>2692</v>
      </c>
      <c r="S18" s="37" t="s">
        <v>2393</v>
      </c>
      <c r="T18" s="41">
        <v>16</v>
      </c>
      <c r="U18" s="39">
        <f t="shared" si="1"/>
        <v>42996</v>
      </c>
      <c r="X18" s="37" t="s">
        <v>2378</v>
      </c>
      <c r="Y18" s="37" t="s">
        <v>2776</v>
      </c>
      <c r="Z18" s="37" t="s">
        <v>2393</v>
      </c>
      <c r="AA18" s="37">
        <v>16</v>
      </c>
    </row>
    <row r="19" spans="1:27">
      <c r="A19" s="4" t="s">
        <v>2372</v>
      </c>
      <c r="B19" s="5" t="s">
        <v>3645</v>
      </c>
      <c r="C19" s="6" t="s">
        <v>2690</v>
      </c>
      <c r="E19" s="4" t="s">
        <v>2778</v>
      </c>
      <c r="F19" s="32">
        <v>43255</v>
      </c>
      <c r="G19" t="s">
        <v>3644</v>
      </c>
      <c r="I19" s="4" t="s">
        <v>2372</v>
      </c>
      <c r="J19" s="5" t="s">
        <v>3645</v>
      </c>
      <c r="K19" s="6" t="s">
        <v>2690</v>
      </c>
      <c r="L19" s="37" t="s">
        <v>2393</v>
      </c>
      <c r="M19" s="41">
        <v>17</v>
      </c>
      <c r="N19" s="39">
        <f t="shared" si="0"/>
        <v>44256</v>
      </c>
      <c r="P19" s="4" t="s">
        <v>2376</v>
      </c>
      <c r="Q19" s="5" t="s">
        <v>3403</v>
      </c>
      <c r="R19" s="6" t="s">
        <v>2692</v>
      </c>
      <c r="S19" s="37" t="s">
        <v>2393</v>
      </c>
      <c r="T19" s="41">
        <v>17</v>
      </c>
      <c r="U19" s="39">
        <f t="shared" si="1"/>
        <v>42989</v>
      </c>
      <c r="X19" s="37" t="s">
        <v>2379</v>
      </c>
      <c r="Y19" s="37" t="s">
        <v>2775</v>
      </c>
      <c r="Z19" s="37" t="s">
        <v>2393</v>
      </c>
      <c r="AA19" s="37">
        <v>17</v>
      </c>
    </row>
    <row r="20" spans="1:27">
      <c r="A20" s="4" t="s">
        <v>2374</v>
      </c>
      <c r="B20" s="5" t="s">
        <v>3645</v>
      </c>
      <c r="C20" s="6" t="s">
        <v>2690</v>
      </c>
      <c r="E20" s="4" t="s">
        <v>2363</v>
      </c>
      <c r="F20" s="32">
        <v>44287</v>
      </c>
      <c r="G20" t="s">
        <v>3644</v>
      </c>
      <c r="I20" s="4" t="s">
        <v>2374</v>
      </c>
      <c r="J20" s="5" t="s">
        <v>3645</v>
      </c>
      <c r="K20" s="6" t="s">
        <v>2690</v>
      </c>
      <c r="L20" s="37" t="s">
        <v>2393</v>
      </c>
      <c r="M20" s="41">
        <v>18</v>
      </c>
      <c r="N20" s="39">
        <f t="shared" si="0"/>
        <v>44256</v>
      </c>
      <c r="P20" s="4" t="s">
        <v>2377</v>
      </c>
      <c r="Q20" s="5" t="s">
        <v>3403</v>
      </c>
      <c r="R20" s="6" t="s">
        <v>2692</v>
      </c>
      <c r="S20" s="37" t="s">
        <v>2393</v>
      </c>
      <c r="T20" s="41">
        <v>18</v>
      </c>
      <c r="U20" s="39">
        <f t="shared" si="1"/>
        <v>43045</v>
      </c>
      <c r="X20" s="37" t="s">
        <v>2380</v>
      </c>
      <c r="Y20" s="37" t="s">
        <v>2775</v>
      </c>
      <c r="Z20" s="37" t="s">
        <v>2393</v>
      </c>
      <c r="AA20" s="37">
        <v>18</v>
      </c>
    </row>
    <row r="21" spans="1:27">
      <c r="A21" s="4" t="s">
        <v>2379</v>
      </c>
      <c r="B21" s="5" t="s">
        <v>3645</v>
      </c>
      <c r="C21" s="6" t="s">
        <v>2690</v>
      </c>
      <c r="E21" s="4" t="s">
        <v>473</v>
      </c>
      <c r="F21" s="32">
        <v>44287</v>
      </c>
      <c r="G21" t="s">
        <v>3644</v>
      </c>
      <c r="I21" s="4" t="s">
        <v>2379</v>
      </c>
      <c r="J21" s="5" t="s">
        <v>3645</v>
      </c>
      <c r="K21" s="6" t="s">
        <v>2690</v>
      </c>
      <c r="L21" s="37" t="s">
        <v>2393</v>
      </c>
      <c r="M21" s="41">
        <v>19</v>
      </c>
      <c r="N21" s="39">
        <f t="shared" si="0"/>
        <v>44256</v>
      </c>
      <c r="P21" s="4" t="s">
        <v>2378</v>
      </c>
      <c r="Q21" s="5" t="s">
        <v>3645</v>
      </c>
      <c r="R21" s="6" t="s">
        <v>2692</v>
      </c>
      <c r="S21" s="37" t="s">
        <v>2393</v>
      </c>
      <c r="T21" s="41">
        <v>19</v>
      </c>
      <c r="U21" s="39">
        <f t="shared" si="1"/>
        <v>43131</v>
      </c>
      <c r="X21" s="37" t="s">
        <v>2375</v>
      </c>
      <c r="Y21" s="37" t="s">
        <v>2775</v>
      </c>
      <c r="Z21" s="37" t="s">
        <v>2393</v>
      </c>
      <c r="AA21" s="37">
        <v>19</v>
      </c>
    </row>
    <row r="22" spans="1:27">
      <c r="X22" s="37" t="s">
        <v>2370</v>
      </c>
      <c r="Y22" s="37" t="s">
        <v>2775</v>
      </c>
      <c r="Z22" s="37" t="s">
        <v>2393</v>
      </c>
      <c r="AA22" s="37">
        <v>20</v>
      </c>
    </row>
    <row r="23" spans="1:27">
      <c r="X23" s="37" t="s">
        <v>2376</v>
      </c>
      <c r="Y23" s="37" t="s">
        <v>2775</v>
      </c>
      <c r="Z23" s="37" t="s">
        <v>2393</v>
      </c>
      <c r="AA23" s="37">
        <v>21</v>
      </c>
    </row>
    <row r="24" spans="1:27">
      <c r="X24" s="37" t="s">
        <v>2377</v>
      </c>
      <c r="Y24" s="37" t="s">
        <v>2775</v>
      </c>
      <c r="Z24" s="37" t="s">
        <v>2393</v>
      </c>
      <c r="AA24" s="37">
        <v>22</v>
      </c>
    </row>
    <row r="25" spans="1:27">
      <c r="X25" s="37" t="s">
        <v>2238</v>
      </c>
      <c r="Y25" s="37" t="s">
        <v>2775</v>
      </c>
      <c r="Z25" s="37" t="s">
        <v>2393</v>
      </c>
      <c r="AA25" s="37">
        <v>23</v>
      </c>
    </row>
  </sheetData>
  <sortState xmlns:xlrd2="http://schemas.microsoft.com/office/spreadsheetml/2017/richdata2" ref="P3:S21">
    <sortCondition ref="R3:R21"/>
  </sortState>
  <mergeCells count="1">
    <mergeCell ref="A1:B1"/>
  </mergeCells>
  <dataValidations count="1">
    <dataValidation type="list" allowBlank="1" showInputMessage="1" showErrorMessage="1" sqref="C3:C21 K3:K21 R3:R21" xr:uid="{6C3044E5-9D3E-4319-BE44-89139CFC8E6C}">
      <formula1>"LA,QA,LA/QA"</formula1>
    </dataValidation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300C0-98C7-4039-AE59-3BE8EBB97A1A}">
  <dimension ref="A1:AHK14"/>
  <sheetViews>
    <sheetView topLeftCell="AGI1" workbookViewId="0">
      <selection activeCell="AHB24" sqref="AHB24"/>
    </sheetView>
  </sheetViews>
  <sheetFormatPr defaultRowHeight="14.4"/>
  <cols>
    <col min="1" max="1" width="11.33203125" bestFit="1" customWidth="1"/>
    <col min="23" max="24" width="12.6640625" customWidth="1"/>
    <col min="25" max="25" width="11.33203125" customWidth="1"/>
    <col min="47" max="47" width="13.109375" customWidth="1"/>
    <col min="48" max="48" width="11.6640625" customWidth="1"/>
    <col min="49" max="49" width="11.33203125" bestFit="1" customWidth="1"/>
    <col min="71" max="71" width="14.33203125" bestFit="1" customWidth="1"/>
    <col min="72" max="72" width="11" customWidth="1"/>
    <col min="73" max="73" width="10.6640625" customWidth="1"/>
    <col min="96" max="96" width="12.109375" bestFit="1" customWidth="1"/>
    <col min="97" max="98" width="12.109375" customWidth="1"/>
    <col min="99" max="99" width="13.6640625" customWidth="1"/>
    <col min="100" max="100" width="11.33203125" bestFit="1" customWidth="1"/>
    <col min="168" max="168" width="12.109375" bestFit="1" customWidth="1"/>
    <col min="169" max="171" width="14" customWidth="1"/>
    <col min="173" max="173" width="12.5546875" bestFit="1" customWidth="1"/>
    <col min="174" max="174" width="14.6640625" customWidth="1"/>
    <col min="175" max="175" width="11.109375" bestFit="1" customWidth="1"/>
    <col min="176" max="176" width="9.33203125" customWidth="1"/>
    <col min="177" max="177" width="11.6640625" bestFit="1" customWidth="1"/>
    <col min="180" max="180" width="17.6640625" bestFit="1" customWidth="1"/>
    <col min="181" max="181" width="16.5546875" bestFit="1" customWidth="1"/>
    <col min="182" max="182" width="12" bestFit="1" customWidth="1"/>
    <col min="183" max="183" width="17.88671875" bestFit="1" customWidth="1"/>
    <col min="184" max="184" width="16.6640625" bestFit="1" customWidth="1"/>
    <col min="185" max="185" width="15.5546875" bestFit="1" customWidth="1"/>
    <col min="186" max="186" width="14" bestFit="1" customWidth="1"/>
    <col min="188" max="188" width="11.109375" bestFit="1" customWidth="1"/>
    <col min="189" max="189" width="11.33203125" bestFit="1" customWidth="1"/>
    <col min="191" max="191" width="17.6640625" bestFit="1" customWidth="1"/>
    <col min="192" max="192" width="16.5546875" bestFit="1" customWidth="1"/>
    <col min="193" max="193" width="12" bestFit="1" customWidth="1"/>
    <col min="194" max="194" width="17.88671875" bestFit="1" customWidth="1"/>
    <col min="195" max="195" width="16.6640625" bestFit="1" customWidth="1"/>
    <col min="196" max="196" width="15.5546875" bestFit="1" customWidth="1"/>
    <col min="197" max="197" width="14" bestFit="1" customWidth="1"/>
    <col min="202" max="202" width="17.6640625" bestFit="1" customWidth="1"/>
    <col min="203" max="203" width="16.5546875" bestFit="1" customWidth="1"/>
    <col min="204" max="204" width="16.5546875" customWidth="1"/>
    <col min="205" max="205" width="17.88671875" bestFit="1" customWidth="1"/>
    <col min="206" max="206" width="16.6640625" bestFit="1" customWidth="1"/>
    <col min="207" max="207" width="15.5546875" bestFit="1" customWidth="1"/>
    <col min="208" max="208" width="14" bestFit="1" customWidth="1"/>
    <col min="210" max="210" width="11.109375" bestFit="1" customWidth="1"/>
    <col min="211" max="211" width="14.33203125" bestFit="1" customWidth="1"/>
    <col min="212" max="212" width="12.88671875" bestFit="1" customWidth="1"/>
    <col min="219" max="219" width="15.33203125" customWidth="1"/>
    <col min="223" max="223" width="11.33203125" bestFit="1" customWidth="1"/>
    <col min="224" max="224" width="12.88671875" bestFit="1" customWidth="1"/>
    <col min="228" max="228" width="14.44140625" bestFit="1" customWidth="1"/>
    <col min="234" max="234" width="14.33203125" bestFit="1" customWidth="1"/>
    <col min="255" max="255" width="9.88671875" bestFit="1" customWidth="1"/>
    <col min="277" max="277" width="15.109375" bestFit="1" customWidth="1"/>
    <col min="300" max="300" width="14.33203125" bestFit="1" customWidth="1"/>
    <col min="310" max="310" width="11.33203125" bestFit="1" customWidth="1"/>
    <col min="311" max="311" width="12.88671875" bestFit="1" customWidth="1"/>
    <col min="315" max="315" width="14.44140625" bestFit="1" customWidth="1"/>
    <col min="316" max="316" width="11.109375" bestFit="1" customWidth="1"/>
    <col min="317" max="317" width="11.33203125" customWidth="1"/>
    <col min="318" max="318" width="14.5546875" bestFit="1" customWidth="1"/>
    <col min="321" max="321" width="12.88671875" bestFit="1" customWidth="1"/>
    <col min="328" max="328" width="13.33203125" customWidth="1"/>
    <col min="332" max="332" width="14.5546875" customWidth="1"/>
    <col min="344" max="344" width="11.109375" customWidth="1"/>
    <col min="345" max="345" width="11.109375" bestFit="1" customWidth="1"/>
    <col min="347" max="347" width="12.5546875" bestFit="1" customWidth="1"/>
    <col min="348" max="351" width="9.33203125" bestFit="1" customWidth="1"/>
    <col min="354" max="354" width="12.33203125" bestFit="1" customWidth="1"/>
    <col min="358" max="358" width="14.109375" bestFit="1" customWidth="1"/>
    <col min="371" max="371" width="11" bestFit="1" customWidth="1"/>
    <col min="373" max="373" width="12.5546875" bestFit="1" customWidth="1"/>
    <col min="380" max="380" width="12.33203125" bestFit="1" customWidth="1"/>
    <col min="384" max="384" width="14.109375" bestFit="1" customWidth="1"/>
    <col min="396" max="396" width="9.33203125" customWidth="1"/>
    <col min="397" max="397" width="11" bestFit="1" customWidth="1"/>
    <col min="399" max="399" width="12.5546875" bestFit="1" customWidth="1"/>
    <col min="406" max="406" width="11.88671875" customWidth="1"/>
    <col min="410" max="410" width="13.5546875" customWidth="1"/>
    <col min="423" max="423" width="11" bestFit="1" customWidth="1"/>
    <col min="424" max="424" width="11.109375" bestFit="1" customWidth="1"/>
    <col min="425" max="426" width="12.5546875" bestFit="1" customWidth="1"/>
    <col min="432" max="432" width="11.44140625" customWidth="1"/>
    <col min="434" max="434" width="11.88671875" bestFit="1" customWidth="1"/>
    <col min="436" max="436" width="14.109375" bestFit="1" customWidth="1"/>
    <col min="449" max="449" width="11" bestFit="1" customWidth="1"/>
    <col min="459" max="459" width="11.88671875" bestFit="1" customWidth="1"/>
    <col min="461" max="461" width="12" customWidth="1"/>
    <col min="484" max="484" width="13.44140625" customWidth="1"/>
    <col min="505" max="505" width="10.6640625" customWidth="1"/>
    <col min="507" max="507" width="12.5546875" bestFit="1" customWidth="1"/>
    <col min="533" max="533" width="12.5546875" bestFit="1" customWidth="1"/>
    <col min="623" max="623" width="13" customWidth="1"/>
    <col min="685" max="685" width="11.33203125" bestFit="1" customWidth="1"/>
    <col min="710" max="710" width="13.109375" customWidth="1"/>
    <col min="736" max="736" width="13.109375" customWidth="1"/>
    <col min="737" max="740" width="9.33203125" bestFit="1" customWidth="1"/>
    <col min="762" max="762" width="13.44140625" customWidth="1"/>
    <col min="763" max="765" width="9.33203125" bestFit="1" customWidth="1"/>
    <col min="766" max="766" width="12.109375" bestFit="1" customWidth="1"/>
    <col min="788" max="788" width="11.109375" customWidth="1"/>
    <col min="799" max="799" width="14.109375" customWidth="1"/>
    <col min="814" max="817" width="9.33203125" bestFit="1" customWidth="1"/>
    <col min="838" max="841" width="9.33203125" bestFit="1" customWidth="1"/>
    <col min="860" max="863" width="9.33203125" bestFit="1" customWidth="1"/>
    <col min="894" max="894" width="23.6640625" customWidth="1"/>
    <col min="895" max="895" width="21.5546875" customWidth="1"/>
    <col min="912" max="912" width="12.109375" customWidth="1"/>
  </cols>
  <sheetData>
    <row r="1" spans="1:895">
      <c r="A1" s="565">
        <v>44438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  <c r="S1" s="565"/>
      <c r="T1" s="565"/>
      <c r="U1" s="565"/>
      <c r="V1" s="565"/>
      <c r="W1" s="565"/>
      <c r="X1" s="565"/>
      <c r="Y1" s="565">
        <v>44439</v>
      </c>
      <c r="Z1" s="565"/>
      <c r="AA1" s="565"/>
      <c r="AB1" s="565"/>
      <c r="AC1" s="565"/>
      <c r="AD1" s="565"/>
      <c r="AE1" s="565"/>
      <c r="AF1" s="565"/>
      <c r="AG1" s="565"/>
      <c r="AH1" s="565"/>
      <c r="AI1" s="565"/>
      <c r="AJ1" s="565"/>
      <c r="AK1" s="565"/>
      <c r="AL1" s="565"/>
      <c r="AM1" s="565"/>
      <c r="AN1" s="565"/>
      <c r="AO1" s="565"/>
      <c r="AP1" s="565"/>
      <c r="AQ1" s="565"/>
      <c r="AR1" s="565"/>
      <c r="AS1" s="565"/>
      <c r="AT1" s="565"/>
      <c r="AU1" s="565"/>
      <c r="AV1" s="565"/>
      <c r="AW1" s="565">
        <v>44440</v>
      </c>
      <c r="AX1" s="565"/>
      <c r="AY1" s="565"/>
      <c r="AZ1" s="565"/>
      <c r="BA1" s="565"/>
      <c r="BB1" s="565"/>
      <c r="BC1" s="565"/>
      <c r="BD1" s="565"/>
      <c r="BE1" s="565"/>
      <c r="BF1" s="565"/>
      <c r="BG1" s="565"/>
      <c r="BH1" s="565"/>
      <c r="BI1" s="565"/>
      <c r="BJ1" s="565"/>
      <c r="BK1" s="565"/>
      <c r="BL1" s="565"/>
      <c r="BM1" s="565"/>
      <c r="BN1" s="565"/>
      <c r="BO1" s="565"/>
      <c r="BP1" s="565"/>
      <c r="BQ1" s="565"/>
      <c r="BR1" s="565"/>
      <c r="BS1" s="565"/>
      <c r="BT1" s="565"/>
      <c r="BU1" s="565">
        <v>44441</v>
      </c>
      <c r="BV1" s="565"/>
      <c r="BW1" s="565"/>
      <c r="BX1" s="565"/>
      <c r="BY1" s="565"/>
      <c r="BZ1" s="565"/>
      <c r="CA1" s="565"/>
      <c r="CB1" s="565"/>
      <c r="CC1" s="565"/>
      <c r="CD1" s="565"/>
      <c r="CE1" s="565"/>
      <c r="CF1" s="565"/>
      <c r="CG1" s="565"/>
      <c r="CH1" s="565"/>
      <c r="CI1" s="565"/>
      <c r="CJ1" s="565"/>
      <c r="CK1" s="565"/>
      <c r="CL1" s="565"/>
      <c r="CM1" s="565"/>
      <c r="CN1" s="565"/>
      <c r="CO1" s="565"/>
      <c r="CP1" s="565"/>
      <c r="CQ1" s="565"/>
      <c r="CR1" s="565"/>
      <c r="CS1" s="565">
        <v>44442</v>
      </c>
      <c r="CT1" s="565"/>
      <c r="CU1" s="565"/>
      <c r="CV1" s="565"/>
      <c r="CW1" s="565"/>
      <c r="CX1" s="565"/>
      <c r="CY1" s="565"/>
      <c r="CZ1" s="565"/>
      <c r="DA1" s="565"/>
      <c r="DB1" s="565"/>
      <c r="DC1" s="565"/>
      <c r="DD1" s="565"/>
      <c r="DE1" s="565"/>
      <c r="DF1" s="565"/>
      <c r="DG1" s="565"/>
      <c r="DH1" s="565"/>
      <c r="DI1" s="565"/>
      <c r="DJ1" s="565"/>
      <c r="DK1" s="565"/>
      <c r="DL1" s="565"/>
      <c r="DM1" s="565"/>
      <c r="DN1" s="565"/>
      <c r="DO1" s="565"/>
      <c r="DP1" s="565"/>
      <c r="DQ1" s="565">
        <v>44443</v>
      </c>
      <c r="DR1" s="565"/>
      <c r="DS1" s="565"/>
      <c r="DT1" s="565"/>
      <c r="DU1" s="565"/>
      <c r="DV1" s="565"/>
      <c r="DW1" s="565"/>
      <c r="DX1" s="565"/>
      <c r="DY1" s="565"/>
      <c r="DZ1" s="565"/>
      <c r="EA1" s="565"/>
      <c r="EB1" s="565"/>
      <c r="EC1" s="565"/>
      <c r="ED1" s="565"/>
      <c r="EE1" s="565"/>
      <c r="EF1" s="565"/>
      <c r="EG1" s="565"/>
      <c r="EH1" s="565"/>
      <c r="EI1" s="565"/>
      <c r="EJ1" s="565"/>
      <c r="EK1" s="565"/>
      <c r="EL1" s="565"/>
      <c r="EM1" s="565"/>
      <c r="EN1" s="565"/>
      <c r="EO1" s="565">
        <v>44444</v>
      </c>
      <c r="EP1" s="565"/>
      <c r="EQ1" s="565"/>
      <c r="ER1" s="565"/>
      <c r="ES1" s="565"/>
      <c r="ET1" s="565"/>
      <c r="EU1" s="565"/>
      <c r="EV1" s="565"/>
      <c r="EW1" s="565"/>
      <c r="EX1" s="565"/>
      <c r="EY1" s="565"/>
      <c r="EZ1" s="565"/>
      <c r="FA1" s="565"/>
      <c r="FB1" s="565"/>
      <c r="FC1" s="565"/>
      <c r="FD1" s="565"/>
      <c r="FE1" s="565"/>
      <c r="FF1" s="565"/>
      <c r="FG1" s="565"/>
      <c r="FH1" s="565"/>
      <c r="FI1" s="565"/>
      <c r="FJ1" s="565"/>
      <c r="FK1" s="565"/>
      <c r="FL1" s="565"/>
      <c r="FM1" s="605" t="s">
        <v>3646</v>
      </c>
      <c r="FN1" s="606"/>
      <c r="FO1" s="606"/>
      <c r="FP1" s="606"/>
      <c r="FQ1" s="606"/>
      <c r="FR1" s="606"/>
      <c r="FS1" s="606"/>
      <c r="FT1" s="606"/>
      <c r="FU1" s="607"/>
      <c r="FV1" s="604">
        <v>44445</v>
      </c>
      <c r="FW1" s="598"/>
      <c r="FX1" s="598"/>
      <c r="FY1" s="598"/>
      <c r="FZ1" s="598"/>
      <c r="GA1" s="598"/>
      <c r="GB1" s="598"/>
      <c r="GC1" s="598"/>
      <c r="GD1" s="598"/>
      <c r="GE1" s="598"/>
      <c r="GF1" s="598"/>
      <c r="GG1" s="603">
        <v>44446</v>
      </c>
      <c r="GH1" s="548"/>
      <c r="GI1" s="548"/>
      <c r="GJ1" s="548"/>
      <c r="GK1" s="548"/>
      <c r="GL1" s="548"/>
      <c r="GM1" s="548"/>
      <c r="GN1" s="548"/>
      <c r="GO1" s="548"/>
      <c r="GP1" s="548"/>
      <c r="GQ1" s="548"/>
      <c r="GR1" s="602">
        <v>44447</v>
      </c>
      <c r="GS1" s="602"/>
      <c r="GT1" s="602"/>
      <c r="GU1" s="602"/>
      <c r="GV1" s="602"/>
      <c r="GW1" s="602"/>
      <c r="GX1" s="602"/>
      <c r="GY1" s="602"/>
      <c r="GZ1" s="602"/>
      <c r="HA1" s="602"/>
      <c r="HB1" s="602"/>
      <c r="HC1" s="602"/>
      <c r="HD1" s="602"/>
      <c r="HE1" s="602"/>
      <c r="HF1" s="602"/>
      <c r="HG1" s="602"/>
      <c r="HH1" s="602"/>
      <c r="HI1" s="602"/>
      <c r="HJ1" s="602"/>
      <c r="HK1" s="602"/>
      <c r="HL1" s="602"/>
      <c r="HM1" s="602"/>
      <c r="HN1" s="602"/>
      <c r="HO1" s="548">
        <v>44448</v>
      </c>
      <c r="HP1" s="548"/>
      <c r="HQ1" s="548"/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M1" s="598">
        <v>44449</v>
      </c>
      <c r="IN1" s="598"/>
      <c r="IO1" s="598"/>
      <c r="IP1" s="598"/>
      <c r="IQ1" s="598"/>
      <c r="IR1" s="598"/>
      <c r="IS1" s="598"/>
      <c r="IT1" s="598"/>
      <c r="IU1" s="598"/>
      <c r="IV1" s="598"/>
      <c r="IW1" s="598"/>
      <c r="IX1" s="598"/>
      <c r="IY1" s="598"/>
      <c r="IZ1" s="598"/>
      <c r="JA1" s="598"/>
      <c r="JB1" s="598"/>
      <c r="JC1" s="598"/>
      <c r="JD1" s="598"/>
      <c r="JE1" s="598"/>
      <c r="JF1" s="598"/>
      <c r="JG1" s="598"/>
      <c r="JH1" s="548">
        <v>44450</v>
      </c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/>
      <c r="JV1" s="548"/>
      <c r="JW1" s="548"/>
      <c r="JX1" s="548"/>
      <c r="JY1" s="548"/>
      <c r="JZ1" s="548"/>
      <c r="KA1" s="548"/>
      <c r="KB1" s="548"/>
      <c r="KC1" s="598">
        <v>44451</v>
      </c>
      <c r="KD1" s="598"/>
      <c r="KE1" s="598"/>
      <c r="KF1" s="598"/>
      <c r="KG1" s="598"/>
      <c r="KH1" s="598"/>
      <c r="KI1" s="598"/>
      <c r="KJ1" s="598"/>
      <c r="KK1" s="598"/>
      <c r="KL1" s="598"/>
      <c r="KM1" s="598"/>
      <c r="KN1" s="598"/>
      <c r="KO1" s="598"/>
      <c r="KP1" s="598"/>
      <c r="KQ1" s="598"/>
      <c r="KR1" s="598"/>
      <c r="KS1" s="598"/>
      <c r="KT1" s="598"/>
      <c r="KU1" s="598"/>
      <c r="KV1" s="598"/>
      <c r="KW1" s="599"/>
      <c r="KX1" s="600" t="s">
        <v>3647</v>
      </c>
      <c r="KY1" s="601"/>
      <c r="KZ1" s="601"/>
      <c r="LA1" s="601"/>
      <c r="LB1" s="601"/>
      <c r="LC1" s="601"/>
      <c r="LD1" s="601"/>
      <c r="LE1" s="601"/>
      <c r="LF1" s="601"/>
      <c r="LG1" s="601"/>
      <c r="LH1" s="548">
        <v>44452</v>
      </c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/>
      <c r="LZ1" s="548"/>
      <c r="MA1" s="548"/>
      <c r="MB1" s="548"/>
      <c r="MC1" s="548"/>
      <c r="MD1" s="548"/>
      <c r="ME1" s="548"/>
      <c r="MF1" s="548"/>
      <c r="MG1" s="548"/>
      <c r="MH1" s="548">
        <v>44453</v>
      </c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/>
      <c r="NB1" s="548"/>
      <c r="NC1" s="548"/>
      <c r="ND1" s="548"/>
      <c r="NE1" s="548"/>
      <c r="NF1" s="548"/>
      <c r="NG1" s="548"/>
      <c r="NH1" s="548">
        <v>44454</v>
      </c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/>
      <c r="OD1" s="548"/>
      <c r="OE1" s="548"/>
      <c r="OF1" s="548"/>
      <c r="OG1" s="548"/>
      <c r="OH1" s="548">
        <v>44455</v>
      </c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/>
      <c r="PF1" s="548"/>
      <c r="PG1" s="548"/>
      <c r="PH1" s="548">
        <v>44456</v>
      </c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/>
      <c r="SB1" s="586" t="s">
        <v>3648</v>
      </c>
      <c r="SC1" s="586"/>
      <c r="SD1" s="586"/>
      <c r="SE1" s="586"/>
      <c r="SF1" s="586"/>
      <c r="SG1" s="586"/>
      <c r="SH1" s="586"/>
      <c r="SI1" s="586"/>
      <c r="SJ1" s="586"/>
      <c r="SK1" s="586"/>
      <c r="SL1" s="548">
        <v>44459</v>
      </c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W1">
        <v>21</v>
      </c>
      <c r="UY1">
        <v>22</v>
      </c>
      <c r="VW1">
        <v>23</v>
      </c>
      <c r="WY1">
        <v>24</v>
      </c>
      <c r="XU1">
        <v>25</v>
      </c>
      <c r="YT1">
        <v>26</v>
      </c>
      <c r="ZE1" s="597" t="s">
        <v>3649</v>
      </c>
      <c r="ZF1" s="597"/>
      <c r="ZG1" s="597"/>
      <c r="ZH1" s="597"/>
      <c r="ZI1" s="597"/>
      <c r="ZJ1" s="597"/>
      <c r="ZK1" s="597"/>
      <c r="ZL1" s="597"/>
      <c r="ZM1" s="597"/>
      <c r="ZN1" s="597"/>
      <c r="ZO1" s="597"/>
      <c r="ZP1" s="597"/>
      <c r="ZQ1" s="597"/>
      <c r="ZR1" s="597"/>
      <c r="ZS1" s="597"/>
      <c r="ZT1" s="597"/>
      <c r="ZU1" s="597"/>
      <c r="ZV1" s="597"/>
      <c r="ZW1" s="597"/>
      <c r="ZX1" s="597"/>
      <c r="ZY1" s="597"/>
      <c r="ZZ1" s="597"/>
      <c r="AAA1" s="597"/>
      <c r="AAB1" s="597"/>
      <c r="AAC1" s="597"/>
      <c r="AAD1" s="597"/>
      <c r="AAE1" s="597"/>
      <c r="AAF1" s="597"/>
      <c r="AAG1" s="548">
        <v>44466</v>
      </c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/>
      <c r="ABB1" s="548"/>
      <c r="ABC1" s="548"/>
      <c r="ABD1" s="548"/>
      <c r="ABE1" s="548"/>
      <c r="ABF1" s="548"/>
      <c r="ABG1" s="548">
        <v>44467</v>
      </c>
      <c r="ABH1" s="548"/>
      <c r="ABI1" s="548"/>
      <c r="ABJ1" s="548"/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  <c r="ACC1" s="548"/>
      <c r="ACD1" s="548"/>
      <c r="ACE1" s="548"/>
      <c r="ACF1" s="548"/>
      <c r="ACG1" s="548">
        <v>44468</v>
      </c>
      <c r="ACH1" s="548"/>
      <c r="ACI1" s="548"/>
      <c r="ACJ1" s="548"/>
      <c r="ACK1" s="548"/>
      <c r="ACL1" s="548"/>
      <c r="ACM1" s="548"/>
      <c r="ACN1" s="548"/>
      <c r="ACO1" s="548"/>
      <c r="ACP1" s="548"/>
      <c r="ACQ1" s="548"/>
      <c r="ACR1" s="548"/>
      <c r="ACS1" s="548"/>
      <c r="ACT1" s="548"/>
      <c r="ACU1" s="548"/>
      <c r="ACV1" s="548"/>
      <c r="ACW1" s="548"/>
      <c r="ACX1" s="548"/>
      <c r="ACY1" s="548"/>
      <c r="ACZ1" s="548"/>
      <c r="ADA1" s="548"/>
      <c r="ADB1" s="548"/>
      <c r="ADC1" s="548"/>
      <c r="ADD1" s="548"/>
      <c r="ADE1" s="548"/>
      <c r="ADF1" s="548"/>
      <c r="ADR1">
        <v>30</v>
      </c>
      <c r="AER1">
        <v>1</v>
      </c>
      <c r="AFP1">
        <v>2</v>
      </c>
      <c r="AGL1">
        <v>3</v>
      </c>
      <c r="AGX1" s="586" t="s">
        <v>2796</v>
      </c>
      <c r="AGY1" s="586"/>
      <c r="AGZ1" s="586"/>
      <c r="AHA1" s="586"/>
      <c r="AHB1" s="586"/>
      <c r="AHC1" s="586"/>
      <c r="AHD1" s="586"/>
      <c r="AHE1" s="586"/>
    </row>
    <row r="2" spans="1:895">
      <c r="A2" s="23" t="s">
        <v>2767</v>
      </c>
      <c r="B2" s="16" t="s">
        <v>2358</v>
      </c>
      <c r="C2" s="16" t="s">
        <v>2410</v>
      </c>
      <c r="D2" s="16" t="s">
        <v>2411</v>
      </c>
      <c r="E2" s="16" t="s">
        <v>2412</v>
      </c>
      <c r="F2" s="16" t="s">
        <v>2413</v>
      </c>
      <c r="G2" s="16" t="s">
        <v>2414</v>
      </c>
      <c r="H2" s="16" t="s">
        <v>2415</v>
      </c>
      <c r="I2" s="16" t="s">
        <v>2416</v>
      </c>
      <c r="J2" s="16" t="s">
        <v>2417</v>
      </c>
      <c r="K2" s="16" t="s">
        <v>2418</v>
      </c>
      <c r="L2" s="16" t="s">
        <v>2419</v>
      </c>
      <c r="M2" s="16" t="s">
        <v>2420</v>
      </c>
      <c r="N2" s="16" t="s">
        <v>2423</v>
      </c>
      <c r="O2" s="16" t="s">
        <v>2424</v>
      </c>
      <c r="P2" s="16" t="s">
        <v>2425</v>
      </c>
      <c r="Q2" s="16" t="s">
        <v>2426</v>
      </c>
      <c r="R2" s="16" t="s">
        <v>2427</v>
      </c>
      <c r="S2" s="16" t="s">
        <v>2428</v>
      </c>
      <c r="T2" s="16" t="s">
        <v>2429</v>
      </c>
      <c r="U2" s="16" t="s">
        <v>2430</v>
      </c>
      <c r="V2" s="13" t="s">
        <v>2769</v>
      </c>
      <c r="W2" s="14" t="s">
        <v>2419</v>
      </c>
      <c r="X2" s="15" t="s">
        <v>3650</v>
      </c>
      <c r="Y2" s="23" t="s">
        <v>2767</v>
      </c>
      <c r="Z2" s="16" t="s">
        <v>2358</v>
      </c>
      <c r="AA2" s="16" t="s">
        <v>2410</v>
      </c>
      <c r="AB2" s="16" t="s">
        <v>2411</v>
      </c>
      <c r="AC2" s="16" t="s">
        <v>2412</v>
      </c>
      <c r="AD2" s="16" t="s">
        <v>2413</v>
      </c>
      <c r="AE2" s="16" t="s">
        <v>2414</v>
      </c>
      <c r="AF2" s="16" t="s">
        <v>2415</v>
      </c>
      <c r="AG2" s="16" t="s">
        <v>2416</v>
      </c>
      <c r="AH2" s="16" t="s">
        <v>2417</v>
      </c>
      <c r="AI2" s="16" t="s">
        <v>2418</v>
      </c>
      <c r="AJ2" s="16" t="s">
        <v>2419</v>
      </c>
      <c r="AK2" s="16" t="s">
        <v>2420</v>
      </c>
      <c r="AL2" s="16" t="s">
        <v>2423</v>
      </c>
      <c r="AM2" s="16" t="s">
        <v>2424</v>
      </c>
      <c r="AN2" s="16" t="s">
        <v>2425</v>
      </c>
      <c r="AO2" s="16" t="s">
        <v>2426</v>
      </c>
      <c r="AP2" s="16" t="s">
        <v>2427</v>
      </c>
      <c r="AQ2" s="16" t="s">
        <v>2428</v>
      </c>
      <c r="AR2" s="16" t="s">
        <v>2429</v>
      </c>
      <c r="AS2" s="16" t="s">
        <v>2430</v>
      </c>
      <c r="AT2" s="13" t="s">
        <v>2769</v>
      </c>
      <c r="AU2" s="14" t="s">
        <v>2419</v>
      </c>
      <c r="AV2" s="15" t="s">
        <v>3650</v>
      </c>
      <c r="AW2" s="23" t="s">
        <v>2767</v>
      </c>
      <c r="AX2" s="16" t="s">
        <v>2358</v>
      </c>
      <c r="AY2" s="16" t="s">
        <v>2410</v>
      </c>
      <c r="AZ2" s="16" t="s">
        <v>2411</v>
      </c>
      <c r="BA2" s="16" t="s">
        <v>2412</v>
      </c>
      <c r="BB2" s="16" t="s">
        <v>2413</v>
      </c>
      <c r="BC2" s="16" t="s">
        <v>2414</v>
      </c>
      <c r="BD2" s="16" t="s">
        <v>2415</v>
      </c>
      <c r="BE2" s="16" t="s">
        <v>2416</v>
      </c>
      <c r="BF2" s="16" t="s">
        <v>2417</v>
      </c>
      <c r="BG2" s="16" t="s">
        <v>2418</v>
      </c>
      <c r="BH2" s="16" t="s">
        <v>2419</v>
      </c>
      <c r="BI2" s="16" t="s">
        <v>2420</v>
      </c>
      <c r="BJ2" s="16" t="s">
        <v>2423</v>
      </c>
      <c r="BK2" s="16" t="s">
        <v>2424</v>
      </c>
      <c r="BL2" s="16" t="s">
        <v>2425</v>
      </c>
      <c r="BM2" s="16" t="s">
        <v>2426</v>
      </c>
      <c r="BN2" s="16" t="s">
        <v>2427</v>
      </c>
      <c r="BO2" s="16" t="s">
        <v>2428</v>
      </c>
      <c r="BP2" s="16" t="s">
        <v>2429</v>
      </c>
      <c r="BQ2" s="16" t="s">
        <v>2430</v>
      </c>
      <c r="BR2" s="13" t="s">
        <v>2769</v>
      </c>
      <c r="BS2" s="14" t="s">
        <v>2419</v>
      </c>
      <c r="BT2" s="15" t="s">
        <v>3650</v>
      </c>
      <c r="BU2" s="13" t="s">
        <v>2767</v>
      </c>
      <c r="BV2" s="16" t="s">
        <v>2358</v>
      </c>
      <c r="BW2" s="16" t="s">
        <v>2410</v>
      </c>
      <c r="BX2" s="16" t="s">
        <v>2411</v>
      </c>
      <c r="BY2" s="16" t="s">
        <v>2412</v>
      </c>
      <c r="BZ2" s="16" t="s">
        <v>2413</v>
      </c>
      <c r="CA2" s="16" t="s">
        <v>2414</v>
      </c>
      <c r="CB2" s="16" t="s">
        <v>2415</v>
      </c>
      <c r="CC2" s="16" t="s">
        <v>2416</v>
      </c>
      <c r="CD2" s="16" t="s">
        <v>2417</v>
      </c>
      <c r="CE2" s="16" t="s">
        <v>2418</v>
      </c>
      <c r="CF2" s="16" t="s">
        <v>2419</v>
      </c>
      <c r="CG2" s="16" t="s">
        <v>2420</v>
      </c>
      <c r="CH2" s="16" t="s">
        <v>2423</v>
      </c>
      <c r="CI2" s="16" t="s">
        <v>2424</v>
      </c>
      <c r="CJ2" s="16" t="s">
        <v>2425</v>
      </c>
      <c r="CK2" s="16" t="s">
        <v>2426</v>
      </c>
      <c r="CL2" s="16" t="s">
        <v>2427</v>
      </c>
      <c r="CM2" s="16" t="s">
        <v>2428</v>
      </c>
      <c r="CN2" s="16" t="s">
        <v>2429</v>
      </c>
      <c r="CO2" s="16" t="s">
        <v>2430</v>
      </c>
      <c r="CP2" s="13" t="s">
        <v>2769</v>
      </c>
      <c r="CQ2" s="14" t="s">
        <v>2419</v>
      </c>
      <c r="CR2" s="15" t="s">
        <v>3650</v>
      </c>
      <c r="CS2" s="13" t="s">
        <v>2767</v>
      </c>
      <c r="CT2" s="16" t="s">
        <v>2358</v>
      </c>
      <c r="CU2" s="16" t="s">
        <v>2410</v>
      </c>
      <c r="CV2" s="16" t="s">
        <v>2411</v>
      </c>
      <c r="CW2" s="16" t="s">
        <v>2412</v>
      </c>
      <c r="CX2" s="16" t="s">
        <v>2413</v>
      </c>
      <c r="CY2" s="16" t="s">
        <v>2414</v>
      </c>
      <c r="CZ2" s="16" t="s">
        <v>2415</v>
      </c>
      <c r="DA2" s="16" t="s">
        <v>2416</v>
      </c>
      <c r="DB2" s="16" t="s">
        <v>2417</v>
      </c>
      <c r="DC2" s="16" t="s">
        <v>2418</v>
      </c>
      <c r="DD2" s="16" t="s">
        <v>2419</v>
      </c>
      <c r="DE2" s="16" t="s">
        <v>2420</v>
      </c>
      <c r="DF2" s="16" t="s">
        <v>2423</v>
      </c>
      <c r="DG2" s="16" t="s">
        <v>2424</v>
      </c>
      <c r="DH2" s="16" t="s">
        <v>2425</v>
      </c>
      <c r="DI2" s="16" t="s">
        <v>2426</v>
      </c>
      <c r="DJ2" s="16" t="s">
        <v>2427</v>
      </c>
      <c r="DK2" s="16" t="s">
        <v>2428</v>
      </c>
      <c r="DL2" s="16" t="s">
        <v>2429</v>
      </c>
      <c r="DM2" s="16" t="s">
        <v>2430</v>
      </c>
      <c r="DN2" s="13" t="s">
        <v>2769</v>
      </c>
      <c r="DO2" s="14" t="s">
        <v>2419</v>
      </c>
      <c r="DP2" s="15" t="s">
        <v>3650</v>
      </c>
      <c r="DQ2" s="13" t="s">
        <v>2767</v>
      </c>
      <c r="DR2" s="16" t="s">
        <v>2358</v>
      </c>
      <c r="DS2" s="16" t="s">
        <v>2410</v>
      </c>
      <c r="DT2" s="16" t="s">
        <v>2411</v>
      </c>
      <c r="DU2" s="16" t="s">
        <v>2412</v>
      </c>
      <c r="DV2" s="16" t="s">
        <v>2413</v>
      </c>
      <c r="DW2" s="16" t="s">
        <v>2414</v>
      </c>
      <c r="DX2" s="16" t="s">
        <v>2415</v>
      </c>
      <c r="DY2" s="16" t="s">
        <v>2416</v>
      </c>
      <c r="DZ2" s="16" t="s">
        <v>2417</v>
      </c>
      <c r="EA2" s="16" t="s">
        <v>2418</v>
      </c>
      <c r="EB2" s="16" t="s">
        <v>2419</v>
      </c>
      <c r="EC2" s="16" t="s">
        <v>2420</v>
      </c>
      <c r="ED2" s="16" t="s">
        <v>2423</v>
      </c>
      <c r="EE2" s="16" t="s">
        <v>2424</v>
      </c>
      <c r="EF2" s="16" t="s">
        <v>2425</v>
      </c>
      <c r="EG2" s="16" t="s">
        <v>2426</v>
      </c>
      <c r="EH2" s="16" t="s">
        <v>2427</v>
      </c>
      <c r="EI2" s="16" t="s">
        <v>2428</v>
      </c>
      <c r="EJ2" s="16" t="s">
        <v>2429</v>
      </c>
      <c r="EK2" s="16" t="s">
        <v>2430</v>
      </c>
      <c r="EL2" s="13" t="s">
        <v>2769</v>
      </c>
      <c r="EM2" s="14" t="s">
        <v>2419</v>
      </c>
      <c r="EN2" s="15" t="s">
        <v>3650</v>
      </c>
      <c r="EO2" s="13" t="s">
        <v>2767</v>
      </c>
      <c r="EP2" s="16" t="s">
        <v>2358</v>
      </c>
      <c r="EQ2" s="16" t="s">
        <v>2410</v>
      </c>
      <c r="ER2" s="16" t="s">
        <v>2411</v>
      </c>
      <c r="ES2" s="16" t="s">
        <v>2412</v>
      </c>
      <c r="ET2" s="16" t="s">
        <v>2413</v>
      </c>
      <c r="EU2" s="16" t="s">
        <v>2414</v>
      </c>
      <c r="EV2" s="16" t="s">
        <v>2415</v>
      </c>
      <c r="EW2" s="16" t="s">
        <v>2416</v>
      </c>
      <c r="EX2" s="16" t="s">
        <v>2417</v>
      </c>
      <c r="EY2" s="16" t="s">
        <v>2418</v>
      </c>
      <c r="EZ2" s="16" t="s">
        <v>2419</v>
      </c>
      <c r="FA2" s="16" t="s">
        <v>2420</v>
      </c>
      <c r="FB2" s="16" t="s">
        <v>2423</v>
      </c>
      <c r="FC2" s="16" t="s">
        <v>2424</v>
      </c>
      <c r="FD2" s="16" t="s">
        <v>2425</v>
      </c>
      <c r="FE2" s="16" t="s">
        <v>2426</v>
      </c>
      <c r="FF2" s="16" t="s">
        <v>2427</v>
      </c>
      <c r="FG2" s="16" t="s">
        <v>2428</v>
      </c>
      <c r="FH2" s="16" t="s">
        <v>2429</v>
      </c>
      <c r="FI2" s="16" t="s">
        <v>2430</v>
      </c>
      <c r="FJ2" s="13" t="s">
        <v>2769</v>
      </c>
      <c r="FK2" s="14" t="s">
        <v>2419</v>
      </c>
      <c r="FL2" s="15" t="s">
        <v>3650</v>
      </c>
      <c r="FM2" s="17" t="s">
        <v>2767</v>
      </c>
      <c r="FN2" s="17" t="s">
        <v>2723</v>
      </c>
      <c r="FO2" s="17" t="s">
        <v>2768</v>
      </c>
      <c r="FP2" s="51" t="s">
        <v>2769</v>
      </c>
      <c r="FQ2" s="52" t="s">
        <v>2770</v>
      </c>
      <c r="FR2" s="52" t="s">
        <v>2419</v>
      </c>
      <c r="FS2" s="53" t="s">
        <v>2728</v>
      </c>
      <c r="FT2" s="52" t="s">
        <v>13</v>
      </c>
      <c r="FU2" s="52" t="s">
        <v>2786</v>
      </c>
      <c r="FV2" s="59" t="s">
        <v>2384</v>
      </c>
      <c r="FW2" s="34" t="s">
        <v>3581</v>
      </c>
      <c r="FX2" s="34" t="s">
        <v>3591</v>
      </c>
      <c r="FY2" s="34" t="s">
        <v>3592</v>
      </c>
      <c r="FZ2" s="34" t="s">
        <v>3548</v>
      </c>
      <c r="GA2" s="34" t="s">
        <v>3593</v>
      </c>
      <c r="GB2" s="34" t="s">
        <v>3594</v>
      </c>
      <c r="GC2" s="34" t="s">
        <v>3595</v>
      </c>
      <c r="GD2" s="62" t="s">
        <v>2797</v>
      </c>
      <c r="GE2" s="63" t="s">
        <v>2727</v>
      </c>
      <c r="GF2" t="s">
        <v>2728</v>
      </c>
      <c r="GG2" s="59" t="s">
        <v>2384</v>
      </c>
      <c r="GH2" s="34" t="s">
        <v>3581</v>
      </c>
      <c r="GI2" s="34" t="s">
        <v>3591</v>
      </c>
      <c r="GJ2" s="34" t="s">
        <v>3592</v>
      </c>
      <c r="GK2" s="34" t="s">
        <v>3548</v>
      </c>
      <c r="GL2" s="34" t="s">
        <v>3593</v>
      </c>
      <c r="GM2" s="34" t="s">
        <v>3594</v>
      </c>
      <c r="GN2" s="34" t="s">
        <v>3595</v>
      </c>
      <c r="GO2" s="62" t="s">
        <v>2797</v>
      </c>
      <c r="GP2" s="63" t="s">
        <v>2727</v>
      </c>
      <c r="GQ2" t="s">
        <v>2728</v>
      </c>
      <c r="GR2" s="34" t="s">
        <v>2767</v>
      </c>
      <c r="GS2" s="34" t="s">
        <v>2358</v>
      </c>
      <c r="GT2" s="34" t="s">
        <v>2410</v>
      </c>
      <c r="GU2" s="34" t="s">
        <v>2411</v>
      </c>
      <c r="GV2" s="34" t="s">
        <v>2412</v>
      </c>
      <c r="GW2" s="34" t="s">
        <v>2413</v>
      </c>
      <c r="GX2" s="34" t="s">
        <v>2414</v>
      </c>
      <c r="GY2" s="34" t="s">
        <v>2415</v>
      </c>
      <c r="GZ2" t="s">
        <v>2416</v>
      </c>
      <c r="HA2" t="s">
        <v>2417</v>
      </c>
      <c r="HB2" t="s">
        <v>2418</v>
      </c>
      <c r="HC2" s="60" t="s">
        <v>2419</v>
      </c>
      <c r="HD2" t="s">
        <v>2420</v>
      </c>
      <c r="HE2" t="s">
        <v>2423</v>
      </c>
      <c r="HF2" t="s">
        <v>2424</v>
      </c>
      <c r="HG2" t="s">
        <v>2425</v>
      </c>
      <c r="HH2" t="s">
        <v>2426</v>
      </c>
      <c r="HI2" t="s">
        <v>2427</v>
      </c>
      <c r="HJ2" t="s">
        <v>2428</v>
      </c>
      <c r="HK2" t="s">
        <v>2429</v>
      </c>
      <c r="HL2" t="s">
        <v>2430</v>
      </c>
      <c r="HM2" s="61" t="s">
        <v>2727</v>
      </c>
      <c r="HN2" t="s">
        <v>2728</v>
      </c>
      <c r="HO2" t="s">
        <v>2767</v>
      </c>
      <c r="HP2" t="s">
        <v>2358</v>
      </c>
      <c r="HQ2" t="s">
        <v>2410</v>
      </c>
      <c r="HR2" t="s">
        <v>2411</v>
      </c>
      <c r="HS2" t="s">
        <v>2412</v>
      </c>
      <c r="HT2" t="s">
        <v>2413</v>
      </c>
      <c r="HU2" t="s">
        <v>2414</v>
      </c>
      <c r="HV2" t="s">
        <v>2415</v>
      </c>
      <c r="HW2" t="s">
        <v>2416</v>
      </c>
      <c r="HX2" t="s">
        <v>2417</v>
      </c>
      <c r="HY2" t="s">
        <v>2418</v>
      </c>
      <c r="HZ2" s="62" t="s">
        <v>2419</v>
      </c>
      <c r="IA2" t="s">
        <v>2420</v>
      </c>
      <c r="IB2" t="s">
        <v>2423</v>
      </c>
      <c r="IC2" t="s">
        <v>2424</v>
      </c>
      <c r="ID2" t="s">
        <v>2425</v>
      </c>
      <c r="IE2" t="s">
        <v>2426</v>
      </c>
      <c r="IF2" t="s">
        <v>2427</v>
      </c>
      <c r="IG2" t="s">
        <v>2428</v>
      </c>
      <c r="IH2" t="s">
        <v>2429</v>
      </c>
      <c r="II2" t="s">
        <v>2430</v>
      </c>
      <c r="IJ2" s="61" t="s">
        <v>2727</v>
      </c>
      <c r="IK2" t="s">
        <v>2728</v>
      </c>
      <c r="IM2" t="s">
        <v>2767</v>
      </c>
      <c r="IN2" t="s">
        <v>2358</v>
      </c>
      <c r="IO2" t="s">
        <v>2410</v>
      </c>
      <c r="IP2" t="s">
        <v>2411</v>
      </c>
      <c r="IQ2" t="s">
        <v>2412</v>
      </c>
      <c r="IR2" t="s">
        <v>2413</v>
      </c>
      <c r="IS2" t="s">
        <v>2414</v>
      </c>
      <c r="IT2" t="s">
        <v>2415</v>
      </c>
      <c r="IU2" t="s">
        <v>2416</v>
      </c>
      <c r="IV2" t="s">
        <v>2417</v>
      </c>
      <c r="IW2" t="s">
        <v>2418</v>
      </c>
      <c r="IX2" s="62" t="s">
        <v>2419</v>
      </c>
      <c r="IY2" t="s">
        <v>2420</v>
      </c>
      <c r="IZ2" t="s">
        <v>2423</v>
      </c>
      <c r="JA2" t="s">
        <v>2424</v>
      </c>
      <c r="JB2" t="s">
        <v>2425</v>
      </c>
      <c r="JC2" t="s">
        <v>2426</v>
      </c>
      <c r="JD2" t="s">
        <v>2427</v>
      </c>
      <c r="JE2" t="s">
        <v>2428</v>
      </c>
      <c r="JF2" t="s">
        <v>2429</v>
      </c>
      <c r="JG2" t="s">
        <v>2430</v>
      </c>
      <c r="JH2" t="s">
        <v>2767</v>
      </c>
      <c r="JI2" t="s">
        <v>2358</v>
      </c>
      <c r="JJ2" t="s">
        <v>2410</v>
      </c>
      <c r="JK2" t="s">
        <v>2411</v>
      </c>
      <c r="JL2" t="s">
        <v>2412</v>
      </c>
      <c r="JM2" t="s">
        <v>2413</v>
      </c>
      <c r="JN2" t="s">
        <v>2414</v>
      </c>
      <c r="JO2" t="s">
        <v>2415</v>
      </c>
      <c r="JP2" t="s">
        <v>2416</v>
      </c>
      <c r="JQ2" t="s">
        <v>2417</v>
      </c>
      <c r="JR2" t="s">
        <v>2418</v>
      </c>
      <c r="JS2" s="62" t="s">
        <v>2419</v>
      </c>
      <c r="JT2" t="s">
        <v>2420</v>
      </c>
      <c r="JU2" t="s">
        <v>2423</v>
      </c>
      <c r="JV2" t="s">
        <v>2424</v>
      </c>
      <c r="JW2" t="s">
        <v>2425</v>
      </c>
      <c r="JX2" t="s">
        <v>2426</v>
      </c>
      <c r="JY2" t="s">
        <v>2427</v>
      </c>
      <c r="JZ2" t="s">
        <v>2428</v>
      </c>
      <c r="KA2" t="s">
        <v>2429</v>
      </c>
      <c r="KB2" t="s">
        <v>2430</v>
      </c>
      <c r="KC2" t="s">
        <v>2767</v>
      </c>
      <c r="KD2" t="s">
        <v>2358</v>
      </c>
      <c r="KE2" t="s">
        <v>2410</v>
      </c>
      <c r="KF2" t="s">
        <v>2411</v>
      </c>
      <c r="KG2" t="s">
        <v>2412</v>
      </c>
      <c r="KH2" t="s">
        <v>2413</v>
      </c>
      <c r="KI2" t="s">
        <v>2414</v>
      </c>
      <c r="KJ2" t="s">
        <v>2415</v>
      </c>
      <c r="KK2" t="s">
        <v>2416</v>
      </c>
      <c r="KL2" t="s">
        <v>2417</v>
      </c>
      <c r="KM2" t="s">
        <v>2418</v>
      </c>
      <c r="KN2" s="62" t="s">
        <v>2419</v>
      </c>
      <c r="KO2" t="s">
        <v>2420</v>
      </c>
      <c r="KP2" t="s">
        <v>2423</v>
      </c>
      <c r="KQ2" t="s">
        <v>2424</v>
      </c>
      <c r="KR2" t="s">
        <v>2425</v>
      </c>
      <c r="KS2" t="s">
        <v>2426</v>
      </c>
      <c r="KT2" t="s">
        <v>2427</v>
      </c>
      <c r="KU2" t="s">
        <v>2428</v>
      </c>
      <c r="KV2" t="s">
        <v>2429</v>
      </c>
      <c r="KW2" t="s">
        <v>2430</v>
      </c>
      <c r="KX2" s="17" t="s">
        <v>2767</v>
      </c>
      <c r="KY2" s="17" t="s">
        <v>2723</v>
      </c>
      <c r="KZ2" s="17" t="s">
        <v>2768</v>
      </c>
      <c r="LA2" s="51" t="s">
        <v>2769</v>
      </c>
      <c r="LB2" s="52" t="s">
        <v>2770</v>
      </c>
      <c r="LC2" s="52" t="s">
        <v>2419</v>
      </c>
      <c r="LD2" s="53" t="s">
        <v>2728</v>
      </c>
      <c r="LE2" s="78" t="s">
        <v>2786</v>
      </c>
      <c r="LF2" s="18" t="s">
        <v>2773</v>
      </c>
      <c r="LG2" s="18" t="s">
        <v>3651</v>
      </c>
      <c r="LH2" t="s">
        <v>1</v>
      </c>
      <c r="LI2" t="s">
        <v>2723</v>
      </c>
      <c r="LJ2" t="s">
        <v>2358</v>
      </c>
      <c r="LK2" t="s">
        <v>2410</v>
      </c>
      <c r="LL2" t="s">
        <v>2411</v>
      </c>
      <c r="LM2" t="s">
        <v>2412</v>
      </c>
      <c r="LN2" t="s">
        <v>2413</v>
      </c>
      <c r="LO2" t="s">
        <v>2414</v>
      </c>
      <c r="LP2" s="79" t="s">
        <v>2415</v>
      </c>
      <c r="LQ2" t="s">
        <v>2416</v>
      </c>
      <c r="LR2" t="s">
        <v>2417</v>
      </c>
      <c r="LS2" t="s">
        <v>2418</v>
      </c>
      <c r="LT2" s="62" t="s">
        <v>2419</v>
      </c>
      <c r="LU2" t="s">
        <v>2420</v>
      </c>
      <c r="LV2" t="s">
        <v>2421</v>
      </c>
      <c r="LW2" t="s">
        <v>2422</v>
      </c>
      <c r="LX2" t="s">
        <v>2423</v>
      </c>
      <c r="LY2" t="s">
        <v>2424</v>
      </c>
      <c r="LZ2" t="s">
        <v>2425</v>
      </c>
      <c r="MA2" t="s">
        <v>2426</v>
      </c>
      <c r="MB2" t="s">
        <v>2427</v>
      </c>
      <c r="MC2" t="s">
        <v>2428</v>
      </c>
      <c r="MD2" t="s">
        <v>2429</v>
      </c>
      <c r="ME2" t="s">
        <v>2430</v>
      </c>
      <c r="MF2" s="61" t="s">
        <v>2727</v>
      </c>
      <c r="MG2" s="80" t="s">
        <v>2728</v>
      </c>
      <c r="MH2" t="s">
        <v>1</v>
      </c>
      <c r="MI2" t="s">
        <v>2723</v>
      </c>
      <c r="MJ2" t="s">
        <v>2358</v>
      </c>
      <c r="MK2" t="s">
        <v>2410</v>
      </c>
      <c r="ML2" t="s">
        <v>2411</v>
      </c>
      <c r="MM2" t="s">
        <v>2412</v>
      </c>
      <c r="MN2" t="s">
        <v>2413</v>
      </c>
      <c r="MO2" t="s">
        <v>2414</v>
      </c>
      <c r="MP2" s="81" t="s">
        <v>2415</v>
      </c>
      <c r="MQ2" t="s">
        <v>2416</v>
      </c>
      <c r="MR2" t="s">
        <v>2417</v>
      </c>
      <c r="MS2" t="s">
        <v>2418</v>
      </c>
      <c r="MT2" s="60" t="s">
        <v>2419</v>
      </c>
      <c r="MU2" t="s">
        <v>2420</v>
      </c>
      <c r="MV2" t="s">
        <v>2421</v>
      </c>
      <c r="MW2" t="s">
        <v>2422</v>
      </c>
      <c r="MX2" t="s">
        <v>2423</v>
      </c>
      <c r="MY2" t="s">
        <v>2424</v>
      </c>
      <c r="MZ2" t="s">
        <v>2425</v>
      </c>
      <c r="NA2" t="s">
        <v>2426</v>
      </c>
      <c r="NB2" t="s">
        <v>2427</v>
      </c>
      <c r="NC2" t="s">
        <v>2428</v>
      </c>
      <c r="ND2" t="s">
        <v>2429</v>
      </c>
      <c r="NE2" t="s">
        <v>2430</v>
      </c>
      <c r="NF2" s="61" t="s">
        <v>2727</v>
      </c>
      <c r="NG2" s="80" t="s">
        <v>2728</v>
      </c>
      <c r="NH2" t="s">
        <v>1</v>
      </c>
      <c r="NI2" t="s">
        <v>2723</v>
      </c>
      <c r="NJ2" t="s">
        <v>2358</v>
      </c>
      <c r="NK2" t="s">
        <v>2410</v>
      </c>
      <c r="NL2" t="s">
        <v>2411</v>
      </c>
      <c r="NM2" t="s">
        <v>2412</v>
      </c>
      <c r="NN2" t="s">
        <v>2413</v>
      </c>
      <c r="NO2" t="s">
        <v>2414</v>
      </c>
      <c r="NP2" s="81" t="s">
        <v>2415</v>
      </c>
      <c r="NQ2" t="s">
        <v>2416</v>
      </c>
      <c r="NR2" t="s">
        <v>2417</v>
      </c>
      <c r="NS2" t="s">
        <v>2418</v>
      </c>
      <c r="NT2" s="62" t="s">
        <v>2419</v>
      </c>
      <c r="NU2" t="s">
        <v>2420</v>
      </c>
      <c r="NV2" t="s">
        <v>2421</v>
      </c>
      <c r="NW2" t="s">
        <v>2422</v>
      </c>
      <c r="NX2" t="s">
        <v>2423</v>
      </c>
      <c r="NY2" t="s">
        <v>2424</v>
      </c>
      <c r="NZ2" t="s">
        <v>2425</v>
      </c>
      <c r="OA2" t="s">
        <v>2426</v>
      </c>
      <c r="OB2" t="s">
        <v>2427</v>
      </c>
      <c r="OC2" t="s">
        <v>2428</v>
      </c>
      <c r="OD2" t="s">
        <v>2429</v>
      </c>
      <c r="OE2" t="s">
        <v>2430</v>
      </c>
      <c r="OF2" s="61" t="s">
        <v>2727</v>
      </c>
      <c r="OG2" s="80" t="s">
        <v>2728</v>
      </c>
      <c r="OH2" t="s">
        <v>1</v>
      </c>
      <c r="OI2" t="s">
        <v>2723</v>
      </c>
      <c r="OJ2" t="s">
        <v>2358</v>
      </c>
      <c r="OK2" t="s">
        <v>2410</v>
      </c>
      <c r="OL2" t="s">
        <v>2411</v>
      </c>
      <c r="OM2" t="s">
        <v>2412</v>
      </c>
      <c r="ON2" t="s">
        <v>2413</v>
      </c>
      <c r="OO2" t="s">
        <v>2414</v>
      </c>
      <c r="OP2" s="81" t="s">
        <v>2415</v>
      </c>
      <c r="OQ2" t="s">
        <v>2416</v>
      </c>
      <c r="OR2" t="s">
        <v>2417</v>
      </c>
      <c r="OS2" t="s">
        <v>2418</v>
      </c>
      <c r="OT2" s="62" t="s">
        <v>2419</v>
      </c>
      <c r="OU2" t="s">
        <v>2420</v>
      </c>
      <c r="OV2" t="s">
        <v>2421</v>
      </c>
      <c r="OW2" t="s">
        <v>2422</v>
      </c>
      <c r="OX2" t="s">
        <v>2423</v>
      </c>
      <c r="OY2" t="s">
        <v>2424</v>
      </c>
      <c r="OZ2" t="s">
        <v>2425</v>
      </c>
      <c r="PA2" t="s">
        <v>2426</v>
      </c>
      <c r="PB2" t="s">
        <v>2427</v>
      </c>
      <c r="PC2" t="s">
        <v>2428</v>
      </c>
      <c r="PD2" t="s">
        <v>2429</v>
      </c>
      <c r="PE2" t="s">
        <v>2430</v>
      </c>
      <c r="PF2" s="61" t="s">
        <v>2727</v>
      </c>
      <c r="PG2" s="80" t="s">
        <v>2728</v>
      </c>
      <c r="PH2" s="34" t="s">
        <v>1</v>
      </c>
      <c r="PI2" t="s">
        <v>2723</v>
      </c>
      <c r="PJ2" s="34" t="s">
        <v>2358</v>
      </c>
      <c r="PK2" s="34" t="s">
        <v>2410</v>
      </c>
      <c r="PL2" s="34" t="s">
        <v>2411</v>
      </c>
      <c r="PM2" s="34" t="s">
        <v>2412</v>
      </c>
      <c r="PN2" s="34" t="s">
        <v>2413</v>
      </c>
      <c r="PO2" s="34" t="s">
        <v>2414</v>
      </c>
      <c r="PP2" s="91" t="s">
        <v>2415</v>
      </c>
      <c r="PQ2" s="34" t="s">
        <v>2416</v>
      </c>
      <c r="PR2" s="34" t="s">
        <v>2417</v>
      </c>
      <c r="PS2" s="34" t="s">
        <v>2418</v>
      </c>
      <c r="PT2" s="90" t="s">
        <v>2419</v>
      </c>
      <c r="PU2" s="34" t="s">
        <v>2420</v>
      </c>
      <c r="PV2" s="34" t="s">
        <v>2421</v>
      </c>
      <c r="PW2" s="34" t="s">
        <v>2422</v>
      </c>
      <c r="PX2" s="34" t="s">
        <v>2423</v>
      </c>
      <c r="PY2" s="34" t="s">
        <v>2424</v>
      </c>
      <c r="PZ2" s="34" t="s">
        <v>2425</v>
      </c>
      <c r="QA2" s="34" t="s">
        <v>2426</v>
      </c>
      <c r="QB2" s="34" t="s">
        <v>2427</v>
      </c>
      <c r="QC2" s="34" t="s">
        <v>2428</v>
      </c>
      <c r="QD2" s="34" t="s">
        <v>2429</v>
      </c>
      <c r="QE2" s="34" t="s">
        <v>2430</v>
      </c>
      <c r="QF2" s="61" t="s">
        <v>2727</v>
      </c>
      <c r="QG2" s="80" t="s">
        <v>2728</v>
      </c>
      <c r="QH2" t="s">
        <v>1</v>
      </c>
      <c r="QI2" t="s">
        <v>2358</v>
      </c>
      <c r="QJ2" t="s">
        <v>2410</v>
      </c>
      <c r="QK2" t="s">
        <v>2411</v>
      </c>
      <c r="QL2" t="s">
        <v>2412</v>
      </c>
      <c r="QM2" t="s">
        <v>2413</v>
      </c>
      <c r="QN2" t="s">
        <v>2414</v>
      </c>
      <c r="QO2" t="s">
        <v>2415</v>
      </c>
      <c r="QP2" t="s">
        <v>2416</v>
      </c>
      <c r="QQ2" t="s">
        <v>2417</v>
      </c>
      <c r="QR2" t="s">
        <v>2418</v>
      </c>
      <c r="QS2" s="79" t="s">
        <v>2419</v>
      </c>
      <c r="QT2" t="s">
        <v>2420</v>
      </c>
      <c r="QU2" t="s">
        <v>2421</v>
      </c>
      <c r="QV2" t="s">
        <v>2422</v>
      </c>
      <c r="QW2" t="s">
        <v>2423</v>
      </c>
      <c r="QX2" t="s">
        <v>2424</v>
      </c>
      <c r="QY2" t="s">
        <v>2425</v>
      </c>
      <c r="QZ2" t="s">
        <v>2426</v>
      </c>
      <c r="RA2" t="s">
        <v>2427</v>
      </c>
      <c r="RB2" t="s">
        <v>2428</v>
      </c>
      <c r="RC2" t="s">
        <v>2429</v>
      </c>
      <c r="RD2" t="s">
        <v>2430</v>
      </c>
      <c r="RE2" t="s">
        <v>1</v>
      </c>
      <c r="RF2" t="s">
        <v>2358</v>
      </c>
      <c r="RG2" t="s">
        <v>2410</v>
      </c>
      <c r="RH2" t="s">
        <v>2411</v>
      </c>
      <c r="RI2" t="s">
        <v>2412</v>
      </c>
      <c r="RJ2" t="s">
        <v>2413</v>
      </c>
      <c r="RK2" t="s">
        <v>2414</v>
      </c>
      <c r="RL2" t="s">
        <v>2415</v>
      </c>
      <c r="RM2" t="s">
        <v>2416</v>
      </c>
      <c r="RN2" t="s">
        <v>2417</v>
      </c>
      <c r="RO2" t="s">
        <v>2418</v>
      </c>
      <c r="RP2" s="79" t="s">
        <v>2419</v>
      </c>
      <c r="RQ2" t="s">
        <v>2420</v>
      </c>
      <c r="RR2" t="s">
        <v>2421</v>
      </c>
      <c r="RS2" t="s">
        <v>2422</v>
      </c>
      <c r="RT2" t="s">
        <v>2423</v>
      </c>
      <c r="RU2" t="s">
        <v>2424</v>
      </c>
      <c r="RV2" t="s">
        <v>2425</v>
      </c>
      <c r="RW2" t="s">
        <v>2426</v>
      </c>
      <c r="RX2" t="s">
        <v>2427</v>
      </c>
      <c r="RY2" t="s">
        <v>2428</v>
      </c>
      <c r="RZ2" t="s">
        <v>2429</v>
      </c>
      <c r="SA2" t="s">
        <v>2430</v>
      </c>
      <c r="SB2" t="s">
        <v>1</v>
      </c>
      <c r="SC2" t="s">
        <v>2723</v>
      </c>
      <c r="SD2" t="s">
        <v>2724</v>
      </c>
      <c r="SE2" t="s">
        <v>13</v>
      </c>
      <c r="SF2" t="s">
        <v>2791</v>
      </c>
      <c r="SG2" s="62" t="s">
        <v>2419</v>
      </c>
      <c r="SH2" s="61" t="s">
        <v>2727</v>
      </c>
      <c r="SI2" s="80" t="s">
        <v>2728</v>
      </c>
      <c r="SJ2" t="s">
        <v>2683</v>
      </c>
      <c r="SK2" t="s">
        <v>3</v>
      </c>
      <c r="SL2" t="s">
        <v>1</v>
      </c>
      <c r="SM2" t="s">
        <v>2723</v>
      </c>
      <c r="SN2" t="s">
        <v>2358</v>
      </c>
      <c r="SO2" t="s">
        <v>2410</v>
      </c>
      <c r="SP2" t="s">
        <v>2411</v>
      </c>
      <c r="SQ2" t="s">
        <v>2412</v>
      </c>
      <c r="SR2" t="s">
        <v>2413</v>
      </c>
      <c r="SS2" t="s">
        <v>2414</v>
      </c>
      <c r="ST2" t="s">
        <v>2415</v>
      </c>
      <c r="SU2" t="s">
        <v>2416</v>
      </c>
      <c r="SV2" t="s">
        <v>2417</v>
      </c>
      <c r="SW2" t="s">
        <v>2418</v>
      </c>
      <c r="SX2" t="s">
        <v>2419</v>
      </c>
      <c r="SY2" t="s">
        <v>2420</v>
      </c>
      <c r="SZ2" t="s">
        <v>2421</v>
      </c>
      <c r="TA2" t="s">
        <v>2422</v>
      </c>
      <c r="TB2" t="s">
        <v>2423</v>
      </c>
      <c r="TC2" t="s">
        <v>2424</v>
      </c>
      <c r="TD2" t="s">
        <v>2425</v>
      </c>
      <c r="TE2" t="s">
        <v>2426</v>
      </c>
      <c r="TF2" t="s">
        <v>2427</v>
      </c>
      <c r="TG2" t="s">
        <v>2428</v>
      </c>
      <c r="TH2" t="s">
        <v>2429</v>
      </c>
      <c r="TI2" t="s">
        <v>2430</v>
      </c>
      <c r="TJ2" s="61" t="s">
        <v>2727</v>
      </c>
      <c r="TK2" s="80" t="s">
        <v>2728</v>
      </c>
      <c r="TL2" t="s">
        <v>1</v>
      </c>
      <c r="TM2" t="s">
        <v>2723</v>
      </c>
      <c r="TN2" t="s">
        <v>2358</v>
      </c>
      <c r="TO2" t="s">
        <v>2410</v>
      </c>
      <c r="TP2" t="s">
        <v>2411</v>
      </c>
      <c r="TQ2" t="s">
        <v>2412</v>
      </c>
      <c r="TR2" t="s">
        <v>2413</v>
      </c>
      <c r="TS2" t="s">
        <v>2414</v>
      </c>
      <c r="TT2" t="s">
        <v>2415</v>
      </c>
      <c r="TU2" t="s">
        <v>2416</v>
      </c>
      <c r="TV2" t="s">
        <v>2417</v>
      </c>
      <c r="TW2" t="s">
        <v>2418</v>
      </c>
      <c r="TX2" t="s">
        <v>2419</v>
      </c>
      <c r="TY2" t="s">
        <v>2420</v>
      </c>
      <c r="TZ2" t="s">
        <v>2421</v>
      </c>
      <c r="UA2" t="s">
        <v>2422</v>
      </c>
      <c r="UB2" t="s">
        <v>2423</v>
      </c>
      <c r="UC2" t="s">
        <v>2424</v>
      </c>
      <c r="UD2" t="s">
        <v>2425</v>
      </c>
      <c r="UE2" t="s">
        <v>2426</v>
      </c>
      <c r="UF2" t="s">
        <v>2427</v>
      </c>
      <c r="UG2" t="s">
        <v>2428</v>
      </c>
      <c r="UH2" t="s">
        <v>2429</v>
      </c>
      <c r="UI2" t="s">
        <v>2430</v>
      </c>
      <c r="UJ2" s="61" t="s">
        <v>2727</v>
      </c>
      <c r="UK2" s="80" t="s">
        <v>2728</v>
      </c>
      <c r="UL2" t="s">
        <v>1</v>
      </c>
      <c r="UM2" t="s">
        <v>2723</v>
      </c>
      <c r="UN2" t="s">
        <v>2358</v>
      </c>
      <c r="UO2" t="s">
        <v>2410</v>
      </c>
      <c r="UP2" t="s">
        <v>2411</v>
      </c>
      <c r="UQ2" t="s">
        <v>2412</v>
      </c>
      <c r="UR2" t="s">
        <v>2413</v>
      </c>
      <c r="US2" t="s">
        <v>2414</v>
      </c>
      <c r="UT2" t="s">
        <v>2415</v>
      </c>
      <c r="UU2" t="s">
        <v>2416</v>
      </c>
      <c r="UV2" t="s">
        <v>2417</v>
      </c>
      <c r="UW2" t="s">
        <v>2418</v>
      </c>
      <c r="UX2" t="s">
        <v>2419</v>
      </c>
      <c r="UY2" t="s">
        <v>2420</v>
      </c>
      <c r="UZ2" t="s">
        <v>2421</v>
      </c>
      <c r="VA2" t="s">
        <v>2422</v>
      </c>
      <c r="VB2" t="s">
        <v>2423</v>
      </c>
      <c r="VC2" t="s">
        <v>2424</v>
      </c>
      <c r="VD2" t="s">
        <v>2425</v>
      </c>
      <c r="VE2" t="s">
        <v>2426</v>
      </c>
      <c r="VF2" t="s">
        <v>2427</v>
      </c>
      <c r="VG2" t="s">
        <v>2428</v>
      </c>
      <c r="VH2" t="s">
        <v>2429</v>
      </c>
      <c r="VI2" t="s">
        <v>2430</v>
      </c>
      <c r="VJ2" s="61" t="s">
        <v>2727</v>
      </c>
      <c r="VK2" s="80" t="s">
        <v>2728</v>
      </c>
      <c r="VL2" t="s">
        <v>1</v>
      </c>
      <c r="VM2" t="s">
        <v>2723</v>
      </c>
      <c r="VN2" t="s">
        <v>2358</v>
      </c>
      <c r="VO2" t="s">
        <v>2410</v>
      </c>
      <c r="VP2" t="s">
        <v>2411</v>
      </c>
      <c r="VQ2" t="s">
        <v>2412</v>
      </c>
      <c r="VR2" t="s">
        <v>2413</v>
      </c>
      <c r="VS2" t="s">
        <v>2414</v>
      </c>
      <c r="VT2" t="s">
        <v>2415</v>
      </c>
      <c r="VU2" t="s">
        <v>2416</v>
      </c>
      <c r="VV2" t="s">
        <v>2417</v>
      </c>
      <c r="VW2" t="s">
        <v>2418</v>
      </c>
      <c r="VX2" t="s">
        <v>2419</v>
      </c>
      <c r="VY2" t="s">
        <v>2420</v>
      </c>
      <c r="VZ2" t="s">
        <v>2421</v>
      </c>
      <c r="WA2" t="s">
        <v>2422</v>
      </c>
      <c r="WB2" t="s">
        <v>2423</v>
      </c>
      <c r="WC2" t="s">
        <v>2424</v>
      </c>
      <c r="WD2" t="s">
        <v>2425</v>
      </c>
      <c r="WE2" t="s">
        <v>2426</v>
      </c>
      <c r="WF2" t="s">
        <v>2427</v>
      </c>
      <c r="WG2" t="s">
        <v>2428</v>
      </c>
      <c r="WH2" t="s">
        <v>2429</v>
      </c>
      <c r="WI2" t="s">
        <v>2430</v>
      </c>
      <c r="WJ2" s="61" t="s">
        <v>2727</v>
      </c>
      <c r="WK2" s="80" t="s">
        <v>2728</v>
      </c>
      <c r="WL2" t="s">
        <v>1</v>
      </c>
      <c r="WM2" t="s">
        <v>2358</v>
      </c>
      <c r="WN2" t="s">
        <v>2410</v>
      </c>
      <c r="WO2" t="s">
        <v>2411</v>
      </c>
      <c r="WP2" t="s">
        <v>2412</v>
      </c>
      <c r="WQ2" t="s">
        <v>2413</v>
      </c>
      <c r="WR2" t="s">
        <v>2414</v>
      </c>
      <c r="WS2" t="s">
        <v>2415</v>
      </c>
      <c r="WT2" t="s">
        <v>2416</v>
      </c>
      <c r="WU2" t="s">
        <v>2417</v>
      </c>
      <c r="WV2" t="s">
        <v>2418</v>
      </c>
      <c r="WW2" t="s">
        <v>2419</v>
      </c>
      <c r="WX2" t="s">
        <v>2420</v>
      </c>
      <c r="WY2" t="s">
        <v>2421</v>
      </c>
      <c r="WZ2" t="s">
        <v>2422</v>
      </c>
      <c r="XA2" t="s">
        <v>2423</v>
      </c>
      <c r="XB2" t="s">
        <v>2424</v>
      </c>
      <c r="XC2" t="s">
        <v>2425</v>
      </c>
      <c r="XD2" t="s">
        <v>2426</v>
      </c>
      <c r="XE2" t="s">
        <v>2427</v>
      </c>
      <c r="XF2" t="s">
        <v>2428</v>
      </c>
      <c r="XG2" t="s">
        <v>2429</v>
      </c>
      <c r="XH2" t="s">
        <v>2430</v>
      </c>
      <c r="XI2" s="61" t="s">
        <v>2727</v>
      </c>
      <c r="XJ2" s="80" t="s">
        <v>2728</v>
      </c>
      <c r="XK2" t="s">
        <v>1</v>
      </c>
      <c r="XL2" t="s">
        <v>2358</v>
      </c>
      <c r="XM2" t="s">
        <v>2410</v>
      </c>
      <c r="XN2" t="s">
        <v>2411</v>
      </c>
      <c r="XO2" t="s">
        <v>2412</v>
      </c>
      <c r="XP2" t="s">
        <v>2413</v>
      </c>
      <c r="XQ2" t="s">
        <v>2414</v>
      </c>
      <c r="XR2" t="s">
        <v>2415</v>
      </c>
      <c r="XS2" t="s">
        <v>2416</v>
      </c>
      <c r="XT2" t="s">
        <v>2417</v>
      </c>
      <c r="XU2" t="s">
        <v>2418</v>
      </c>
      <c r="XV2" t="s">
        <v>2419</v>
      </c>
      <c r="XW2" t="s">
        <v>2420</v>
      </c>
      <c r="XX2" t="s">
        <v>2421</v>
      </c>
      <c r="XY2" t="s">
        <v>2422</v>
      </c>
      <c r="XZ2" t="s">
        <v>2423</v>
      </c>
      <c r="YA2" t="s">
        <v>2424</v>
      </c>
      <c r="YB2" t="s">
        <v>2425</v>
      </c>
      <c r="YC2" t="s">
        <v>2426</v>
      </c>
      <c r="YD2" t="s">
        <v>2427</v>
      </c>
      <c r="YE2" t="s">
        <v>2428</v>
      </c>
      <c r="YF2" t="s">
        <v>2429</v>
      </c>
      <c r="YG2" t="s">
        <v>2430</v>
      </c>
      <c r="YH2" t="s">
        <v>1</v>
      </c>
      <c r="YI2" t="s">
        <v>2358</v>
      </c>
      <c r="YJ2" t="s">
        <v>2410</v>
      </c>
      <c r="YK2" t="s">
        <v>2411</v>
      </c>
      <c r="YL2" t="s">
        <v>2412</v>
      </c>
      <c r="YM2" t="s">
        <v>2413</v>
      </c>
      <c r="YN2" t="s">
        <v>2414</v>
      </c>
      <c r="YO2" t="s">
        <v>2415</v>
      </c>
      <c r="YP2" t="s">
        <v>2416</v>
      </c>
      <c r="YQ2" t="s">
        <v>2417</v>
      </c>
      <c r="YR2" t="s">
        <v>2418</v>
      </c>
      <c r="YS2" t="s">
        <v>2419</v>
      </c>
      <c r="YT2" t="s">
        <v>2420</v>
      </c>
      <c r="YU2" t="s">
        <v>2421</v>
      </c>
      <c r="YV2" t="s">
        <v>2422</v>
      </c>
      <c r="YW2" t="s">
        <v>2423</v>
      </c>
      <c r="YX2" t="s">
        <v>2424</v>
      </c>
      <c r="YY2" t="s">
        <v>2425</v>
      </c>
      <c r="YZ2" t="s">
        <v>2426</v>
      </c>
      <c r="ZA2" t="s">
        <v>2427</v>
      </c>
      <c r="ZB2" t="s">
        <v>2428</v>
      </c>
      <c r="ZC2" t="s">
        <v>2429</v>
      </c>
      <c r="ZD2" t="s">
        <v>2430</v>
      </c>
      <c r="ZE2" t="s">
        <v>1</v>
      </c>
      <c r="ZF2" t="s">
        <v>2723</v>
      </c>
      <c r="ZG2" t="s">
        <v>2768</v>
      </c>
      <c r="ZH2" s="34" t="s">
        <v>2358</v>
      </c>
      <c r="ZI2" s="34" t="s">
        <v>2410</v>
      </c>
      <c r="ZJ2" s="34" t="s">
        <v>2411</v>
      </c>
      <c r="ZK2" s="34" t="s">
        <v>2412</v>
      </c>
      <c r="ZL2" s="34" t="s">
        <v>2413</v>
      </c>
      <c r="ZM2" s="34" t="s">
        <v>2414</v>
      </c>
      <c r="ZN2" s="34" t="s">
        <v>2415</v>
      </c>
      <c r="ZO2" s="34" t="s">
        <v>2416</v>
      </c>
      <c r="ZP2" s="34" t="s">
        <v>2417</v>
      </c>
      <c r="ZQ2" s="34" t="s">
        <v>2418</v>
      </c>
      <c r="ZR2" s="96" t="s">
        <v>2419</v>
      </c>
      <c r="ZS2" s="34" t="s">
        <v>2420</v>
      </c>
      <c r="ZT2" s="34" t="s">
        <v>2421</v>
      </c>
      <c r="ZU2" s="34" t="s">
        <v>2422</v>
      </c>
      <c r="ZV2" s="34" t="s">
        <v>2423</v>
      </c>
      <c r="ZW2" s="34" t="s">
        <v>2424</v>
      </c>
      <c r="ZX2" s="34" t="s">
        <v>2425</v>
      </c>
      <c r="ZY2" s="34" t="s">
        <v>2426</v>
      </c>
      <c r="ZZ2" s="34" t="s">
        <v>2427</v>
      </c>
      <c r="AAA2" s="34" t="s">
        <v>2428</v>
      </c>
      <c r="AAB2" s="34" t="s">
        <v>2429</v>
      </c>
      <c r="AAC2" s="34" t="s">
        <v>2430</v>
      </c>
      <c r="AAD2" s="61" t="s">
        <v>2727</v>
      </c>
      <c r="AAE2" s="80" t="s">
        <v>2728</v>
      </c>
      <c r="AAF2" t="s">
        <v>2683</v>
      </c>
      <c r="AAG2" t="s">
        <v>1</v>
      </c>
      <c r="AAH2" t="s">
        <v>2723</v>
      </c>
      <c r="AAI2" t="s">
        <v>2358</v>
      </c>
      <c r="AAJ2" t="s">
        <v>2410</v>
      </c>
      <c r="AAK2" t="s">
        <v>2411</v>
      </c>
      <c r="AAL2" t="s">
        <v>2412</v>
      </c>
      <c r="AAM2" t="s">
        <v>2413</v>
      </c>
      <c r="AAN2" t="s">
        <v>2414</v>
      </c>
      <c r="AAO2" s="101" t="s">
        <v>2415</v>
      </c>
      <c r="AAP2" t="s">
        <v>2416</v>
      </c>
      <c r="AAQ2" t="s">
        <v>2417</v>
      </c>
      <c r="AAR2" t="s">
        <v>2418</v>
      </c>
      <c r="AAS2" s="100" t="s">
        <v>2419</v>
      </c>
      <c r="AAT2" t="s">
        <v>2420</v>
      </c>
      <c r="AAU2" t="s">
        <v>2421</v>
      </c>
      <c r="AAV2" t="s">
        <v>2422</v>
      </c>
      <c r="AAW2" t="s">
        <v>2423</v>
      </c>
      <c r="AAX2" t="s">
        <v>2424</v>
      </c>
      <c r="AAY2" t="s">
        <v>2425</v>
      </c>
      <c r="AAZ2" t="s">
        <v>2426</v>
      </c>
      <c r="ABA2" t="s">
        <v>2427</v>
      </c>
      <c r="ABB2" t="s">
        <v>2428</v>
      </c>
      <c r="ABC2" t="s">
        <v>2429</v>
      </c>
      <c r="ABD2" t="s">
        <v>2430</v>
      </c>
      <c r="ABE2" s="61" t="s">
        <v>2727</v>
      </c>
      <c r="ABF2" s="80" t="s">
        <v>2728</v>
      </c>
      <c r="ABG2" t="s">
        <v>1</v>
      </c>
      <c r="ABH2" t="s">
        <v>2723</v>
      </c>
      <c r="ABI2" t="s">
        <v>2358</v>
      </c>
      <c r="ABJ2" t="s">
        <v>2410</v>
      </c>
      <c r="ABK2" t="s">
        <v>2411</v>
      </c>
      <c r="ABL2" t="s">
        <v>2412</v>
      </c>
      <c r="ABM2" t="s">
        <v>2413</v>
      </c>
      <c r="ABN2" t="s">
        <v>2414</v>
      </c>
      <c r="ABO2" s="101" t="s">
        <v>2415</v>
      </c>
      <c r="ABP2" t="s">
        <v>2416</v>
      </c>
      <c r="ABQ2" t="s">
        <v>2417</v>
      </c>
      <c r="ABR2" t="s">
        <v>2418</v>
      </c>
      <c r="ABS2" s="100" t="s">
        <v>2419</v>
      </c>
      <c r="ABT2" t="s">
        <v>2420</v>
      </c>
      <c r="ABU2" t="s">
        <v>2421</v>
      </c>
      <c r="ABV2" t="s">
        <v>2422</v>
      </c>
      <c r="ABW2" t="s">
        <v>2423</v>
      </c>
      <c r="ABX2" t="s">
        <v>2424</v>
      </c>
      <c r="ABY2" t="s">
        <v>2425</v>
      </c>
      <c r="ABZ2" t="s">
        <v>2426</v>
      </c>
      <c r="ACA2" t="s">
        <v>2427</v>
      </c>
      <c r="ACB2" t="s">
        <v>2428</v>
      </c>
      <c r="ACC2" t="s">
        <v>2429</v>
      </c>
      <c r="ACD2" t="s">
        <v>2430</v>
      </c>
      <c r="ACE2" s="61" t="s">
        <v>2727</v>
      </c>
      <c r="ACF2" s="80" t="s">
        <v>2728</v>
      </c>
      <c r="ACG2" t="s">
        <v>1</v>
      </c>
      <c r="ACH2" t="s">
        <v>2723</v>
      </c>
      <c r="ACI2" t="s">
        <v>2358</v>
      </c>
      <c r="ACJ2" t="s">
        <v>2410</v>
      </c>
      <c r="ACK2" t="s">
        <v>2411</v>
      </c>
      <c r="ACL2" t="s">
        <v>2412</v>
      </c>
      <c r="ACM2" t="s">
        <v>2413</v>
      </c>
      <c r="ACN2" t="s">
        <v>2414</v>
      </c>
      <c r="ACO2" s="101" t="s">
        <v>2415</v>
      </c>
      <c r="ACP2" t="s">
        <v>2416</v>
      </c>
      <c r="ACQ2" t="s">
        <v>2417</v>
      </c>
      <c r="ACR2" t="s">
        <v>2418</v>
      </c>
      <c r="ACS2" s="100" t="s">
        <v>2419</v>
      </c>
      <c r="ACT2" t="s">
        <v>2420</v>
      </c>
      <c r="ACU2" t="s">
        <v>2421</v>
      </c>
      <c r="ACV2" t="s">
        <v>2422</v>
      </c>
      <c r="ACW2" t="s">
        <v>2423</v>
      </c>
      <c r="ACX2" t="s">
        <v>2424</v>
      </c>
      <c r="ACY2" t="s">
        <v>2425</v>
      </c>
      <c r="ACZ2" t="s">
        <v>2426</v>
      </c>
      <c r="ADA2" t="s">
        <v>2427</v>
      </c>
      <c r="ADB2" t="s">
        <v>2428</v>
      </c>
      <c r="ADC2" t="s">
        <v>2429</v>
      </c>
      <c r="ADD2" t="s">
        <v>2430</v>
      </c>
      <c r="ADE2" s="61" t="s">
        <v>2727</v>
      </c>
      <c r="ADF2" s="80" t="s">
        <v>2728</v>
      </c>
      <c r="ADG2" t="s">
        <v>1</v>
      </c>
      <c r="ADH2" t="s">
        <v>2723</v>
      </c>
      <c r="ADI2" t="s">
        <v>2358</v>
      </c>
      <c r="ADJ2" t="s">
        <v>2410</v>
      </c>
      <c r="ADK2" t="s">
        <v>2411</v>
      </c>
      <c r="ADL2" t="s">
        <v>2412</v>
      </c>
      <c r="ADM2" t="s">
        <v>2413</v>
      </c>
      <c r="ADN2" t="s">
        <v>2414</v>
      </c>
      <c r="ADO2" s="79" t="s">
        <v>2415</v>
      </c>
      <c r="ADP2" t="s">
        <v>2416</v>
      </c>
      <c r="ADQ2" t="s">
        <v>2417</v>
      </c>
      <c r="ADR2" t="s">
        <v>2418</v>
      </c>
      <c r="ADS2" s="100" t="s">
        <v>2419</v>
      </c>
      <c r="ADT2" t="s">
        <v>2420</v>
      </c>
      <c r="ADU2" t="s">
        <v>2421</v>
      </c>
      <c r="ADV2" t="s">
        <v>2422</v>
      </c>
      <c r="ADW2" t="s">
        <v>2423</v>
      </c>
      <c r="ADX2" t="s">
        <v>2424</v>
      </c>
      <c r="ADY2" t="s">
        <v>2425</v>
      </c>
      <c r="ADZ2" t="s">
        <v>2426</v>
      </c>
      <c r="AEA2" t="s">
        <v>2427</v>
      </c>
      <c r="AEB2" t="s">
        <v>2428</v>
      </c>
      <c r="AEC2" t="s">
        <v>2429</v>
      </c>
      <c r="AED2" t="s">
        <v>2430</v>
      </c>
      <c r="AEE2" s="61" t="s">
        <v>2727</v>
      </c>
      <c r="AEF2" s="80" t="s">
        <v>2728</v>
      </c>
      <c r="AEG2" t="s">
        <v>1</v>
      </c>
      <c r="AEH2" t="s">
        <v>2358</v>
      </c>
      <c r="AEI2" t="s">
        <v>2410</v>
      </c>
      <c r="AEJ2" t="s">
        <v>2411</v>
      </c>
      <c r="AEK2" t="s">
        <v>2412</v>
      </c>
      <c r="AEL2" t="s">
        <v>2413</v>
      </c>
      <c r="AEM2" t="s">
        <v>2414</v>
      </c>
      <c r="AEN2" s="79" t="s">
        <v>2415</v>
      </c>
      <c r="AEO2" t="s">
        <v>2416</v>
      </c>
      <c r="AEP2" t="s">
        <v>2417</v>
      </c>
      <c r="AEQ2" t="s">
        <v>2418</v>
      </c>
      <c r="AER2" s="60" t="s">
        <v>2419</v>
      </c>
      <c r="AES2" t="s">
        <v>2420</v>
      </c>
      <c r="AET2" t="s">
        <v>2421</v>
      </c>
      <c r="AEU2" t="s">
        <v>2422</v>
      </c>
      <c r="AEV2" t="s">
        <v>2423</v>
      </c>
      <c r="AEW2" t="s">
        <v>2424</v>
      </c>
      <c r="AEX2" t="s">
        <v>2425</v>
      </c>
      <c r="AEY2" t="s">
        <v>2426</v>
      </c>
      <c r="AEZ2" t="s">
        <v>2427</v>
      </c>
      <c r="AFA2" t="s">
        <v>2428</v>
      </c>
      <c r="AFB2" t="s">
        <v>2429</v>
      </c>
      <c r="AFC2" t="s">
        <v>2430</v>
      </c>
      <c r="AFD2" s="61" t="s">
        <v>2727</v>
      </c>
      <c r="AFE2" s="80" t="s">
        <v>2728</v>
      </c>
      <c r="AFF2" t="s">
        <v>2358</v>
      </c>
      <c r="AFG2" t="s">
        <v>2410</v>
      </c>
      <c r="AFH2" t="s">
        <v>2411</v>
      </c>
      <c r="AFI2" t="s">
        <v>2412</v>
      </c>
      <c r="AFJ2" t="s">
        <v>2413</v>
      </c>
      <c r="AFK2" t="s">
        <v>2414</v>
      </c>
      <c r="AFL2" s="107" t="s">
        <v>2415</v>
      </c>
      <c r="AFM2" t="s">
        <v>2416</v>
      </c>
      <c r="AFN2" t="s">
        <v>2417</v>
      </c>
      <c r="AFO2" t="s">
        <v>2418</v>
      </c>
      <c r="AFP2" s="60" t="s">
        <v>2419</v>
      </c>
      <c r="AFQ2" t="s">
        <v>2420</v>
      </c>
      <c r="AFR2" t="s">
        <v>2421</v>
      </c>
      <c r="AFS2" t="s">
        <v>2422</v>
      </c>
      <c r="AFT2" t="s">
        <v>2423</v>
      </c>
      <c r="AFU2" t="s">
        <v>2424</v>
      </c>
      <c r="AFV2" t="s">
        <v>2425</v>
      </c>
      <c r="AFW2" t="s">
        <v>2426</v>
      </c>
      <c r="AFX2" t="s">
        <v>2427</v>
      </c>
      <c r="AFY2" t="s">
        <v>2428</v>
      </c>
      <c r="AFZ2" t="s">
        <v>2429</v>
      </c>
      <c r="AGA2" t="s">
        <v>2430</v>
      </c>
      <c r="AGB2" t="s">
        <v>2358</v>
      </c>
      <c r="AGC2" t="s">
        <v>2410</v>
      </c>
      <c r="AGD2" t="s">
        <v>2411</v>
      </c>
      <c r="AGE2" t="s">
        <v>2412</v>
      </c>
      <c r="AGF2" t="s">
        <v>2413</v>
      </c>
      <c r="AGG2" t="s">
        <v>2414</v>
      </c>
      <c r="AGH2" s="108" t="s">
        <v>2415</v>
      </c>
      <c r="AGI2" t="s">
        <v>2416</v>
      </c>
      <c r="AGJ2" t="s">
        <v>2417</v>
      </c>
      <c r="AGK2" t="s">
        <v>2418</v>
      </c>
      <c r="AGL2" s="62" t="s">
        <v>2419</v>
      </c>
      <c r="AGM2" t="s">
        <v>2420</v>
      </c>
      <c r="AGN2" t="s">
        <v>2421</v>
      </c>
      <c r="AGO2" t="s">
        <v>2422</v>
      </c>
      <c r="AGP2" t="s">
        <v>2423</v>
      </c>
      <c r="AGQ2" t="s">
        <v>2424</v>
      </c>
      <c r="AGR2" t="s">
        <v>2425</v>
      </c>
      <c r="AGS2" t="s">
        <v>2426</v>
      </c>
      <c r="AGT2" t="s">
        <v>2427</v>
      </c>
      <c r="AGU2" t="s">
        <v>2428</v>
      </c>
      <c r="AGV2" t="s">
        <v>2429</v>
      </c>
      <c r="AGW2" t="s">
        <v>2430</v>
      </c>
      <c r="AGX2" t="s">
        <v>1</v>
      </c>
      <c r="AGY2" t="s">
        <v>2723</v>
      </c>
      <c r="AGZ2" t="s">
        <v>2724</v>
      </c>
      <c r="AHA2" t="s">
        <v>2727</v>
      </c>
      <c r="AHB2" t="s">
        <v>2791</v>
      </c>
      <c r="AHC2" t="s">
        <v>2797</v>
      </c>
      <c r="AHD2" t="s">
        <v>2792</v>
      </c>
      <c r="AHE2" t="s">
        <v>2793</v>
      </c>
      <c r="AHF2" t="s">
        <v>2786</v>
      </c>
      <c r="AHG2" t="s">
        <v>2773</v>
      </c>
      <c r="AHJ2" t="s">
        <v>2798</v>
      </c>
      <c r="AHK2" t="s">
        <v>2799</v>
      </c>
    </row>
    <row r="3" spans="1:895">
      <c r="A3" t="s">
        <v>2380</v>
      </c>
      <c r="B3" s="10">
        <v>0.26328703703703704</v>
      </c>
      <c r="C3" s="10">
        <v>0.1975810185185185</v>
      </c>
      <c r="D3" s="46">
        <v>0.1975810185185185</v>
      </c>
      <c r="E3" s="46">
        <v>5.4050925925925926E-2</v>
      </c>
      <c r="F3" s="9">
        <v>213</v>
      </c>
      <c r="G3" s="9">
        <v>29</v>
      </c>
      <c r="H3" s="9">
        <v>242</v>
      </c>
      <c r="I3" s="9">
        <v>2696</v>
      </c>
      <c r="J3" s="9">
        <v>25</v>
      </c>
      <c r="K3" s="9">
        <v>28</v>
      </c>
      <c r="L3" s="9">
        <v>2749</v>
      </c>
      <c r="M3" s="9">
        <v>0</v>
      </c>
      <c r="N3" s="9">
        <v>0</v>
      </c>
      <c r="O3" s="9">
        <v>0</v>
      </c>
      <c r="P3" s="9">
        <v>0</v>
      </c>
      <c r="Q3">
        <v>0</v>
      </c>
      <c r="R3" s="9">
        <v>0</v>
      </c>
      <c r="S3" s="9">
        <v>0</v>
      </c>
      <c r="T3">
        <v>0</v>
      </c>
      <c r="V3">
        <v>2400</v>
      </c>
      <c r="W3" s="9">
        <f>L3</f>
        <v>2749</v>
      </c>
      <c r="X3" s="11">
        <f>W3/V3*100</f>
        <v>114.54166666666667</v>
      </c>
      <c r="Y3" t="s">
        <v>2380</v>
      </c>
      <c r="Z3" s="10">
        <v>0.32140046296296299</v>
      </c>
      <c r="AA3" s="10">
        <v>0.21453703703703705</v>
      </c>
      <c r="AB3" s="10">
        <v>0.21453703703703705</v>
      </c>
      <c r="AC3" s="10">
        <v>8.8356481481481494E-2</v>
      </c>
      <c r="AD3">
        <v>199</v>
      </c>
      <c r="AE3">
        <v>15</v>
      </c>
      <c r="AF3">
        <v>214</v>
      </c>
      <c r="AG3">
        <v>2601</v>
      </c>
      <c r="AH3">
        <v>15</v>
      </c>
      <c r="AI3">
        <v>8</v>
      </c>
      <c r="AJ3">
        <v>2624</v>
      </c>
      <c r="AK3">
        <v>0</v>
      </c>
      <c r="AL3">
        <v>7</v>
      </c>
      <c r="AM3">
        <v>3</v>
      </c>
      <c r="AN3">
        <v>10</v>
      </c>
      <c r="AO3">
        <v>359</v>
      </c>
      <c r="AP3">
        <v>6</v>
      </c>
      <c r="AQ3">
        <v>0</v>
      </c>
      <c r="AR3">
        <v>365</v>
      </c>
      <c r="AS3">
        <v>98.36</v>
      </c>
      <c r="AT3">
        <v>2400</v>
      </c>
      <c r="AU3">
        <f>AJ3</f>
        <v>2624</v>
      </c>
      <c r="AV3" s="12">
        <f>AU3/AT3*100</f>
        <v>109.33333333333333</v>
      </c>
      <c r="AW3" t="s">
        <v>2380</v>
      </c>
      <c r="AX3" s="10">
        <v>0.37512731481481482</v>
      </c>
      <c r="AY3" s="10">
        <v>0.24346064814814816</v>
      </c>
      <c r="AZ3" s="10">
        <v>0.24346064814814816</v>
      </c>
      <c r="BA3" s="10">
        <v>9.6712962962962959E-2</v>
      </c>
      <c r="BB3">
        <v>200</v>
      </c>
      <c r="BC3">
        <v>14</v>
      </c>
      <c r="BD3">
        <f>BB3+BC3</f>
        <v>214</v>
      </c>
      <c r="BE3">
        <v>2887</v>
      </c>
      <c r="BF3">
        <v>18</v>
      </c>
      <c r="BG3">
        <v>4</v>
      </c>
      <c r="BH3">
        <f>SUM(BE3:BG3)</f>
        <v>2909</v>
      </c>
      <c r="BI3">
        <v>0</v>
      </c>
      <c r="BJ3">
        <v>9</v>
      </c>
      <c r="BK3">
        <v>1</v>
      </c>
      <c r="BL3">
        <v>10</v>
      </c>
      <c r="BM3">
        <v>125</v>
      </c>
      <c r="BN3">
        <v>1</v>
      </c>
      <c r="BO3">
        <v>0</v>
      </c>
      <c r="BP3">
        <v>126</v>
      </c>
      <c r="BQ3">
        <v>99.21</v>
      </c>
      <c r="BR3">
        <v>2400</v>
      </c>
      <c r="BS3">
        <f>BH3</f>
        <v>2909</v>
      </c>
      <c r="BT3" s="12">
        <f>BS3/BR3*100</f>
        <v>121.20833333333334</v>
      </c>
      <c r="BU3" t="s">
        <v>2380</v>
      </c>
      <c r="BV3" s="10">
        <v>0.25773148148148145</v>
      </c>
      <c r="BW3" s="10">
        <v>0.230625</v>
      </c>
      <c r="BX3" s="10">
        <v>0.230625</v>
      </c>
      <c r="BY3" s="10">
        <v>2.1087962962962961E-2</v>
      </c>
      <c r="BZ3">
        <v>136</v>
      </c>
      <c r="CA3">
        <v>9</v>
      </c>
      <c r="CB3">
        <f>BZ3+CA3</f>
        <v>145</v>
      </c>
      <c r="CC3">
        <v>2952</v>
      </c>
      <c r="CD3">
        <v>8</v>
      </c>
      <c r="CE3">
        <v>9</v>
      </c>
      <c r="CF3">
        <f>SUM(CC3:CE3)</f>
        <v>2969</v>
      </c>
      <c r="CG3">
        <v>0</v>
      </c>
      <c r="CH3">
        <v>7</v>
      </c>
      <c r="CI3">
        <v>3</v>
      </c>
      <c r="CJ3">
        <v>10</v>
      </c>
      <c r="CK3">
        <v>183</v>
      </c>
      <c r="CL3">
        <v>2</v>
      </c>
      <c r="CM3">
        <v>6</v>
      </c>
      <c r="CN3">
        <v>191</v>
      </c>
      <c r="CO3">
        <v>95.81</v>
      </c>
      <c r="CP3">
        <v>2400</v>
      </c>
      <c r="CQ3">
        <f>CF3</f>
        <v>2969</v>
      </c>
      <c r="CR3" s="12">
        <f>CQ3/CP3*100</f>
        <v>123.70833333333333</v>
      </c>
      <c r="CS3" t="s">
        <v>2380</v>
      </c>
      <c r="CT3" s="10">
        <v>0.46065972222222223</v>
      </c>
      <c r="CU3" s="10">
        <v>0.33410879629629631</v>
      </c>
      <c r="CV3" s="10">
        <v>0.33410879629629631</v>
      </c>
      <c r="CW3" s="10">
        <v>0.10366898148148147</v>
      </c>
      <c r="CX3">
        <v>218</v>
      </c>
      <c r="CY3">
        <v>27</v>
      </c>
      <c r="CZ3">
        <v>245</v>
      </c>
      <c r="DA3">
        <v>3076</v>
      </c>
      <c r="DB3">
        <v>16</v>
      </c>
      <c r="DC3">
        <v>22</v>
      </c>
      <c r="DD3">
        <v>3114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N3">
        <v>2400</v>
      </c>
      <c r="DO3">
        <f>DD3</f>
        <v>3114</v>
      </c>
      <c r="DP3">
        <f>DO3/DN3*100</f>
        <v>129.75</v>
      </c>
      <c r="DQ3" t="s">
        <v>2380</v>
      </c>
      <c r="DR3" s="1">
        <v>0</v>
      </c>
      <c r="DS3" s="1">
        <v>0</v>
      </c>
      <c r="DT3" s="1">
        <v>0</v>
      </c>
      <c r="DU3" s="1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M3">
        <f>EB3</f>
        <v>0</v>
      </c>
      <c r="EO3" t="s">
        <v>2380</v>
      </c>
      <c r="EQ3" s="1"/>
      <c r="FK3">
        <f>EZ3</f>
        <v>0</v>
      </c>
      <c r="FM3" t="s">
        <v>2380</v>
      </c>
      <c r="FN3" t="s">
        <v>2775</v>
      </c>
      <c r="FO3" t="s">
        <v>2692</v>
      </c>
      <c r="FP3">
        <f>V3+AT3+BR3+CP3+DN3</f>
        <v>12000</v>
      </c>
      <c r="FQ3">
        <f>SUM(H3,AF3,BD3,CB3,CZ3,DX3,EV3)</f>
        <v>1060</v>
      </c>
      <c r="FR3">
        <f>SUM(W3,AU3,BS3,CQ3,DO3,EM3,FK3)</f>
        <v>14365</v>
      </c>
      <c r="FS3" s="12">
        <f t="shared" ref="FS3:FS9" si="0">FR3/FP3*100</f>
        <v>119.70833333333333</v>
      </c>
      <c r="FT3" s="12">
        <f>AVERAGE(U3,AS3,BQ3,DM3,EK3,FI3,CO3)</f>
        <v>97.793333333333337</v>
      </c>
      <c r="FU3" s="28">
        <f>SUM(C3,AA3,AY3,CU3,DS3,EQ3,BW3)</f>
        <v>1.2203125000000001</v>
      </c>
      <c r="FV3" s="34" t="s">
        <v>2380</v>
      </c>
      <c r="FW3" s="49">
        <v>44445</v>
      </c>
      <c r="FX3" s="34">
        <v>125</v>
      </c>
      <c r="FY3" s="34">
        <v>21</v>
      </c>
      <c r="FZ3" s="34">
        <f>FX3+FY3</f>
        <v>146</v>
      </c>
      <c r="GA3" s="34">
        <v>2864</v>
      </c>
      <c r="GB3" s="34">
        <v>19</v>
      </c>
      <c r="GC3" s="34">
        <v>25</v>
      </c>
      <c r="GD3">
        <f>SUM(GA3:GC3)</f>
        <v>2908</v>
      </c>
      <c r="GE3">
        <v>2400</v>
      </c>
      <c r="GF3" s="45">
        <f>GD3/GE3*100</f>
        <v>121.16666666666667</v>
      </c>
      <c r="GG3" s="34" t="s">
        <v>2380</v>
      </c>
      <c r="GH3" s="49">
        <v>44446</v>
      </c>
      <c r="GI3" s="34">
        <v>158</v>
      </c>
      <c r="GJ3" s="34">
        <v>20</v>
      </c>
      <c r="GK3" s="34">
        <f t="shared" ref="GK3:GK5" si="1">GI3+GJ3</f>
        <v>178</v>
      </c>
      <c r="GL3" s="34">
        <v>2818</v>
      </c>
      <c r="GM3" s="34">
        <v>62</v>
      </c>
      <c r="GN3" s="34">
        <v>20</v>
      </c>
      <c r="GO3">
        <f>SUM(GL3:GN3)</f>
        <v>2900</v>
      </c>
      <c r="GP3">
        <v>2400</v>
      </c>
      <c r="GQ3" s="45">
        <f t="shared" ref="GQ3:GQ5" si="2">GO3/GP3*100</f>
        <v>120.83333333333333</v>
      </c>
      <c r="GR3" s="34" t="s">
        <v>2380</v>
      </c>
      <c r="GS3" s="35">
        <v>0.41905092592592591</v>
      </c>
      <c r="GT3" s="35">
        <v>0.24575231481481483</v>
      </c>
      <c r="GU3" s="35">
        <v>0.24575231481481483</v>
      </c>
      <c r="GV3" s="35">
        <v>0.11085648148148149</v>
      </c>
      <c r="GW3" s="34">
        <v>146</v>
      </c>
      <c r="GX3" s="34">
        <v>22</v>
      </c>
      <c r="GY3" s="34">
        <v>168</v>
      </c>
      <c r="GZ3">
        <v>2924</v>
      </c>
      <c r="HA3">
        <v>35</v>
      </c>
      <c r="HB3" s="12">
        <v>10</v>
      </c>
      <c r="HC3" s="34">
        <v>2969</v>
      </c>
      <c r="HD3" s="34">
        <v>0</v>
      </c>
      <c r="HE3" s="34">
        <v>0</v>
      </c>
      <c r="HF3" s="34">
        <v>0</v>
      </c>
      <c r="HG3" s="34">
        <v>0</v>
      </c>
      <c r="HH3" s="34">
        <v>0</v>
      </c>
      <c r="HI3" s="34">
        <v>0</v>
      </c>
      <c r="HJ3" s="34">
        <v>0</v>
      </c>
      <c r="HK3" s="34">
        <v>0</v>
      </c>
      <c r="HL3">
        <v>0</v>
      </c>
      <c r="HM3">
        <v>2400</v>
      </c>
      <c r="HN3" s="45">
        <f>HC3/HM3*100</f>
        <v>123.70833333333333</v>
      </c>
      <c r="HO3" t="s">
        <v>2380</v>
      </c>
      <c r="HP3" s="1">
        <v>0.4268865740740741</v>
      </c>
      <c r="HQ3" s="1">
        <v>0.30976851851851855</v>
      </c>
      <c r="HR3" s="1">
        <v>0.30976851851851855</v>
      </c>
      <c r="HS3" s="1">
        <v>8.9363425925925929E-2</v>
      </c>
      <c r="HT3">
        <v>144</v>
      </c>
      <c r="HU3">
        <v>21</v>
      </c>
      <c r="HV3">
        <v>165</v>
      </c>
      <c r="HW3">
        <v>2634</v>
      </c>
      <c r="HX3">
        <v>27</v>
      </c>
      <c r="HY3">
        <v>18</v>
      </c>
      <c r="HZ3">
        <v>2679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2400</v>
      </c>
      <c r="IK3" s="12">
        <f>HZ3/IJ3*100</f>
        <v>111.625</v>
      </c>
      <c r="IM3" t="s">
        <v>2380</v>
      </c>
      <c r="IN3" s="1">
        <v>0</v>
      </c>
      <c r="IO3" s="1">
        <v>0</v>
      </c>
      <c r="IP3" s="1">
        <v>0</v>
      </c>
      <c r="IQ3" s="1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 t="s">
        <v>2380</v>
      </c>
      <c r="JI3" s="1">
        <v>0</v>
      </c>
      <c r="JJ3" s="1">
        <v>0</v>
      </c>
      <c r="JK3" s="1">
        <v>0</v>
      </c>
      <c r="JL3" s="1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 t="s">
        <v>2380</v>
      </c>
      <c r="KD3" s="1">
        <v>0</v>
      </c>
      <c r="KE3" s="1">
        <v>0</v>
      </c>
      <c r="KF3" s="1">
        <v>0</v>
      </c>
      <c r="KG3" s="1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 t="s">
        <v>2380</v>
      </c>
      <c r="KY3" t="s">
        <v>2775</v>
      </c>
      <c r="KZ3" t="s">
        <v>2692</v>
      </c>
      <c r="LA3">
        <f>GE3+GP3+HM3+IJ3</f>
        <v>9600</v>
      </c>
      <c r="LB3">
        <f>FZ3+GK3+GY3+HV3+IT3+JO3+KJ3</f>
        <v>657</v>
      </c>
      <c r="LC3">
        <f>GD3+GO3+HC3+HZ3+IX3+JS3+KN3</f>
        <v>11456</v>
      </c>
      <c r="LD3" s="12">
        <f>LC3/LA3*100</f>
        <v>119.33333333333334</v>
      </c>
      <c r="LE3" s="66">
        <v>1.0526388888888889</v>
      </c>
      <c r="LF3" s="10">
        <f>LE3/4</f>
        <v>0.26315972222222223</v>
      </c>
      <c r="LG3">
        <v>97.98</v>
      </c>
      <c r="LH3" t="s">
        <v>2380</v>
      </c>
      <c r="LI3" t="s">
        <v>2775</v>
      </c>
      <c r="LJ3" s="1">
        <v>0.37113425925925925</v>
      </c>
      <c r="LK3" s="1">
        <v>0.21998842592592593</v>
      </c>
      <c r="LL3" s="1">
        <v>0.21998842592592593</v>
      </c>
      <c r="LM3" s="1">
        <v>0.13134259259259259</v>
      </c>
      <c r="LN3">
        <v>248</v>
      </c>
      <c r="LO3">
        <v>37</v>
      </c>
      <c r="LP3">
        <v>285</v>
      </c>
      <c r="LQ3">
        <v>2998</v>
      </c>
      <c r="LR3">
        <v>50</v>
      </c>
      <c r="LS3">
        <v>20</v>
      </c>
      <c r="LT3">
        <v>3068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F3">
        <v>2400</v>
      </c>
      <c r="MG3" s="12">
        <f>LT3/MF3*100</f>
        <v>127.83333333333333</v>
      </c>
      <c r="MH3" t="s">
        <v>2380</v>
      </c>
      <c r="MI3" t="s">
        <v>2775</v>
      </c>
      <c r="MJ3" s="1">
        <v>0.43328703703703703</v>
      </c>
      <c r="MK3" s="1">
        <v>0.35618055555555556</v>
      </c>
      <c r="ML3" s="1">
        <v>0.35618055555555556</v>
      </c>
      <c r="MM3" s="1">
        <v>7.0810185185185184E-2</v>
      </c>
      <c r="MN3">
        <v>263</v>
      </c>
      <c r="MO3">
        <v>4</v>
      </c>
      <c r="MP3">
        <v>267</v>
      </c>
      <c r="MQ3">
        <v>2971</v>
      </c>
      <c r="MR3">
        <v>3</v>
      </c>
      <c r="MS3">
        <v>1</v>
      </c>
      <c r="MT3">
        <v>2975</v>
      </c>
      <c r="MU3">
        <v>0</v>
      </c>
      <c r="MV3">
        <v>0</v>
      </c>
      <c r="MW3">
        <v>0</v>
      </c>
      <c r="MX3">
        <v>5</v>
      </c>
      <c r="MY3">
        <v>5</v>
      </c>
      <c r="MZ3">
        <v>10</v>
      </c>
      <c r="NA3">
        <v>352</v>
      </c>
      <c r="NB3">
        <v>6</v>
      </c>
      <c r="NC3">
        <v>1</v>
      </c>
      <c r="ND3">
        <v>359</v>
      </c>
      <c r="NE3">
        <v>98.05</v>
      </c>
      <c r="NF3">
        <v>2400</v>
      </c>
      <c r="NG3" s="12">
        <f>MT3/NF3*100</f>
        <v>123.95833333333333</v>
      </c>
      <c r="NH3" t="s">
        <v>2380</v>
      </c>
      <c r="NI3" t="s">
        <v>2775</v>
      </c>
      <c r="NJ3" s="1">
        <v>0.39591435185185181</v>
      </c>
      <c r="NK3" s="1">
        <v>0.2810300925925926</v>
      </c>
      <c r="NL3" s="1">
        <v>0.2810300925925926</v>
      </c>
      <c r="NM3" s="1">
        <v>0.10614583333333333</v>
      </c>
      <c r="NN3">
        <v>157</v>
      </c>
      <c r="NO3">
        <v>20</v>
      </c>
      <c r="NP3">
        <v>177</v>
      </c>
      <c r="NQ3">
        <v>2801</v>
      </c>
      <c r="NR3">
        <v>22</v>
      </c>
      <c r="NS3">
        <v>14</v>
      </c>
      <c r="NT3">
        <v>2837</v>
      </c>
      <c r="NU3">
        <v>0</v>
      </c>
      <c r="NV3">
        <v>0</v>
      </c>
      <c r="NW3">
        <v>0</v>
      </c>
      <c r="NX3">
        <v>13</v>
      </c>
      <c r="NY3">
        <v>7</v>
      </c>
      <c r="NZ3">
        <v>20</v>
      </c>
      <c r="OA3">
        <v>948</v>
      </c>
      <c r="OB3">
        <v>13</v>
      </c>
      <c r="OC3">
        <v>2</v>
      </c>
      <c r="OD3">
        <v>963</v>
      </c>
      <c r="OE3">
        <v>98.44</v>
      </c>
      <c r="OF3">
        <v>2400</v>
      </c>
      <c r="OG3" s="12">
        <f>NT3/OF3*100</f>
        <v>118.20833333333334</v>
      </c>
      <c r="OH3" t="s">
        <v>2380</v>
      </c>
      <c r="OI3" t="s">
        <v>2775</v>
      </c>
      <c r="OJ3" s="1">
        <v>0.34877314814814814</v>
      </c>
      <c r="OK3" s="1">
        <v>0.28302083333333333</v>
      </c>
      <c r="OL3" s="1">
        <v>0.28302083333333333</v>
      </c>
      <c r="OM3" s="1">
        <v>5.482638888888889E-2</v>
      </c>
      <c r="ON3">
        <v>121</v>
      </c>
      <c r="OO3" s="34">
        <v>26</v>
      </c>
      <c r="OP3">
        <f>ON3+OO3</f>
        <v>147</v>
      </c>
      <c r="OQ3" s="34">
        <v>2678</v>
      </c>
      <c r="OR3" s="34">
        <v>36</v>
      </c>
      <c r="OS3" s="34">
        <v>16</v>
      </c>
      <c r="OT3">
        <f>OQ3+OR3+OS3</f>
        <v>2730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F3">
        <v>2400</v>
      </c>
      <c r="PG3" s="12">
        <f>OT3/PF3*100</f>
        <v>113.75</v>
      </c>
      <c r="PH3" s="34" t="s">
        <v>2380</v>
      </c>
      <c r="PI3" t="s">
        <v>2775</v>
      </c>
      <c r="PJ3" s="35">
        <v>0</v>
      </c>
      <c r="PK3" s="35">
        <v>0</v>
      </c>
      <c r="PL3" s="35">
        <v>0</v>
      </c>
      <c r="PM3" s="35">
        <v>0</v>
      </c>
      <c r="PN3" s="34">
        <v>0</v>
      </c>
      <c r="PO3" s="34">
        <v>0</v>
      </c>
      <c r="PP3" s="34">
        <v>0</v>
      </c>
      <c r="PQ3" s="34">
        <v>0</v>
      </c>
      <c r="PR3" s="34">
        <v>0</v>
      </c>
      <c r="PS3" s="34">
        <v>0</v>
      </c>
      <c r="PT3" s="34"/>
      <c r="PU3" s="34">
        <v>0</v>
      </c>
      <c r="PV3" s="34">
        <v>0</v>
      </c>
      <c r="PW3" s="34">
        <v>0</v>
      </c>
      <c r="PX3" s="34">
        <v>0</v>
      </c>
      <c r="PY3" s="34">
        <v>0</v>
      </c>
      <c r="PZ3" s="34">
        <v>0</v>
      </c>
      <c r="QA3" s="34">
        <v>0</v>
      </c>
      <c r="QB3" s="34">
        <v>0</v>
      </c>
      <c r="QC3" s="34">
        <v>0</v>
      </c>
      <c r="QD3" s="34">
        <v>0</v>
      </c>
      <c r="QE3" s="34"/>
      <c r="QH3" t="s">
        <v>2380</v>
      </c>
      <c r="QI3" s="1">
        <v>0</v>
      </c>
      <c r="QJ3" s="1">
        <v>0</v>
      </c>
      <c r="QK3" s="1">
        <v>0</v>
      </c>
      <c r="QL3" s="1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E3" t="s">
        <v>2380</v>
      </c>
      <c r="RF3" s="1">
        <v>0</v>
      </c>
      <c r="RG3" s="1">
        <v>0</v>
      </c>
      <c r="RH3" s="1">
        <v>0</v>
      </c>
      <c r="RI3" s="1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B3" t="s">
        <v>2380</v>
      </c>
      <c r="SC3" t="s">
        <v>2775</v>
      </c>
      <c r="SD3" t="s">
        <v>2692</v>
      </c>
      <c r="SE3">
        <f>AVERAGE(ME3,NE3,OE3,PE3,QE3,RD3,SA3)</f>
        <v>98.245000000000005</v>
      </c>
      <c r="SF3">
        <f>SUM(LP3,MN3,NP3,OP3,QO3,RL3,PP3)</f>
        <v>872</v>
      </c>
      <c r="SG3">
        <f>SUM(LT3,MT3,NT3,OT3,PT3,QS3,RP3)</f>
        <v>11610</v>
      </c>
      <c r="SH3">
        <f>SUM(MF3,NF3,OF3,PF3,QF3)</f>
        <v>9600</v>
      </c>
      <c r="SI3" s="12">
        <f>SG3/SH3*100</f>
        <v>120.93750000000001</v>
      </c>
      <c r="SJ3">
        <f>SH3-SG3</f>
        <v>-2010</v>
      </c>
      <c r="SK3" s="10">
        <f>SUM(LK3,MK3,NK3,OK3,PK3,QJ3,RG3)</f>
        <v>1.1402199074074073</v>
      </c>
      <c r="SL3" t="s">
        <v>2380</v>
      </c>
      <c r="SM3" t="s">
        <v>2775</v>
      </c>
      <c r="SN3" s="1">
        <v>0.29125000000000001</v>
      </c>
      <c r="SO3" s="1">
        <v>0.19033564814814816</v>
      </c>
      <c r="SP3" s="1">
        <v>0.19033564814814816</v>
      </c>
      <c r="SQ3" s="1">
        <v>9.0648148148148144E-2</v>
      </c>
      <c r="SR3">
        <v>165</v>
      </c>
      <c r="SS3">
        <v>12</v>
      </c>
      <c r="ST3">
        <v>177</v>
      </c>
      <c r="SU3">
        <v>2791</v>
      </c>
      <c r="SV3">
        <v>16</v>
      </c>
      <c r="SW3">
        <v>4</v>
      </c>
      <c r="SX3">
        <v>2811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J3">
        <v>2400</v>
      </c>
      <c r="TL3" t="s">
        <v>2380</v>
      </c>
      <c r="TM3" t="s">
        <v>2775</v>
      </c>
      <c r="TN3" s="1">
        <v>0.28082175925925928</v>
      </c>
      <c r="TO3" s="1">
        <v>0.18704861111111112</v>
      </c>
      <c r="TP3" s="1">
        <v>0.18704861111111112</v>
      </c>
      <c r="TQ3" s="1">
        <v>8.1388888888888886E-2</v>
      </c>
      <c r="TR3">
        <v>224</v>
      </c>
      <c r="TS3">
        <v>19</v>
      </c>
      <c r="TT3">
        <v>243</v>
      </c>
      <c r="TU3">
        <v>2723</v>
      </c>
      <c r="TV3">
        <v>21</v>
      </c>
      <c r="TW3">
        <v>10</v>
      </c>
      <c r="TX3">
        <v>2754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J3">
        <v>1200</v>
      </c>
      <c r="UL3" t="s">
        <v>2380</v>
      </c>
      <c r="UM3" t="s">
        <v>2775</v>
      </c>
      <c r="UN3" s="1">
        <v>0.33224537037037033</v>
      </c>
      <c r="UO3" s="1">
        <v>0.27615740740740741</v>
      </c>
      <c r="UP3" s="1">
        <v>0.27615740740740741</v>
      </c>
      <c r="UQ3" s="1">
        <v>4.3263888888888886E-2</v>
      </c>
      <c r="UR3">
        <v>211</v>
      </c>
      <c r="US3">
        <v>14</v>
      </c>
      <c r="UT3">
        <v>225</v>
      </c>
      <c r="UU3">
        <v>2855</v>
      </c>
      <c r="UV3">
        <v>9</v>
      </c>
      <c r="UW3">
        <v>10</v>
      </c>
      <c r="UX3">
        <v>2874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J3">
        <v>2400</v>
      </c>
      <c r="VL3" t="s">
        <v>2380</v>
      </c>
      <c r="VM3" t="s">
        <v>2775</v>
      </c>
      <c r="VN3" s="1">
        <v>0.25413194444444448</v>
      </c>
      <c r="VO3" s="1">
        <v>0.23028935185185184</v>
      </c>
      <c r="VP3" s="1">
        <v>0.23028935185185184</v>
      </c>
      <c r="VQ3" s="1">
        <v>1.6168981481481482E-2</v>
      </c>
      <c r="VR3">
        <v>148</v>
      </c>
      <c r="VS3">
        <v>14</v>
      </c>
      <c r="VT3">
        <v>162</v>
      </c>
      <c r="VU3">
        <v>2598</v>
      </c>
      <c r="VV3">
        <v>36</v>
      </c>
      <c r="VW3">
        <v>4</v>
      </c>
      <c r="VX3">
        <v>2638</v>
      </c>
      <c r="VY3">
        <v>0</v>
      </c>
      <c r="VZ3">
        <v>0</v>
      </c>
      <c r="WA3">
        <v>0</v>
      </c>
      <c r="WB3">
        <v>4</v>
      </c>
      <c r="WC3">
        <v>6</v>
      </c>
      <c r="WD3">
        <v>10</v>
      </c>
      <c r="WE3">
        <v>485</v>
      </c>
      <c r="WF3">
        <v>15</v>
      </c>
      <c r="WG3">
        <v>2</v>
      </c>
      <c r="WH3">
        <v>502</v>
      </c>
      <c r="WI3">
        <v>96.61</v>
      </c>
      <c r="WJ3">
        <v>1200</v>
      </c>
      <c r="WL3" t="s">
        <v>2380</v>
      </c>
      <c r="WM3" s="28">
        <v>0.30430555555555555</v>
      </c>
      <c r="WN3" s="28">
        <v>0.24829861111111109</v>
      </c>
      <c r="WO3" s="28">
        <v>0.24829861111111109</v>
      </c>
      <c r="WP3" s="28">
        <v>3.695601851851852E-2</v>
      </c>
      <c r="WQ3">
        <v>179</v>
      </c>
      <c r="WR3">
        <v>17</v>
      </c>
      <c r="WS3">
        <v>196</v>
      </c>
      <c r="WT3">
        <v>2549</v>
      </c>
      <c r="WU3">
        <v>21</v>
      </c>
      <c r="WV3">
        <v>12</v>
      </c>
      <c r="WW3">
        <v>2582</v>
      </c>
      <c r="WX3">
        <v>0</v>
      </c>
      <c r="WY3">
        <v>0</v>
      </c>
      <c r="WZ3">
        <v>0</v>
      </c>
      <c r="XA3">
        <v>6</v>
      </c>
      <c r="XB3">
        <v>4</v>
      </c>
      <c r="XC3">
        <v>10</v>
      </c>
      <c r="XD3">
        <v>476</v>
      </c>
      <c r="XE3">
        <v>7</v>
      </c>
      <c r="XF3">
        <v>1</v>
      </c>
      <c r="XG3">
        <v>484</v>
      </c>
      <c r="XH3">
        <v>98.35</v>
      </c>
      <c r="XI3">
        <v>2400</v>
      </c>
      <c r="XK3" t="s">
        <v>2380</v>
      </c>
      <c r="XL3" s="1">
        <v>0</v>
      </c>
      <c r="XM3" s="1">
        <v>0</v>
      </c>
      <c r="XN3" s="1">
        <v>0</v>
      </c>
      <c r="XO3" s="1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 t="s">
        <v>2380</v>
      </c>
      <c r="YI3" s="1">
        <v>0</v>
      </c>
      <c r="YJ3" s="1">
        <v>0</v>
      </c>
      <c r="YK3" s="1">
        <v>0</v>
      </c>
      <c r="YL3" s="1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f>YP3+YQ3+YR3</f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 t="s">
        <v>2380</v>
      </c>
      <c r="ZF3" t="s">
        <v>2775</v>
      </c>
      <c r="ZG3" t="s">
        <v>2692</v>
      </c>
      <c r="ZH3" s="36">
        <v>1.1153356481481482</v>
      </c>
      <c r="ZI3" s="97">
        <f>SO3+TO3+UO3+VO3+WN3+XM3+YJ3</f>
        <v>1.1321296296296297</v>
      </c>
      <c r="ZJ3" s="35">
        <v>4.311342592592593E-2</v>
      </c>
      <c r="ZK3" s="35">
        <v>0.23149305555555555</v>
      </c>
      <c r="ZL3" s="34">
        <v>748</v>
      </c>
      <c r="ZM3" s="34">
        <v>59</v>
      </c>
      <c r="ZN3" s="34">
        <f>SUM(ST3,TT3,UT3,VT3,WS3,XR3,YO3)</f>
        <v>1003</v>
      </c>
      <c r="ZO3" s="34">
        <v>10967</v>
      </c>
      <c r="ZP3" s="34">
        <v>82</v>
      </c>
      <c r="ZQ3" s="34">
        <v>28</v>
      </c>
      <c r="ZR3" s="34">
        <f>SUM(SX3,TX3,UX3,VX3,WW3,XV3,YS3)</f>
        <v>13659</v>
      </c>
      <c r="ZS3" s="34">
        <v>0</v>
      </c>
      <c r="ZT3" s="34">
        <v>0</v>
      </c>
      <c r="ZU3" s="34">
        <v>0</v>
      </c>
      <c r="ZV3" s="34">
        <v>4</v>
      </c>
      <c r="ZW3" s="34">
        <v>6</v>
      </c>
      <c r="ZX3" s="34">
        <v>10</v>
      </c>
      <c r="ZY3" s="34">
        <v>485</v>
      </c>
      <c r="ZZ3" s="34">
        <v>15</v>
      </c>
      <c r="AAA3" s="34">
        <v>2</v>
      </c>
      <c r="AAB3" s="34">
        <v>502</v>
      </c>
      <c r="AAC3" s="34">
        <v>96.61</v>
      </c>
      <c r="AAD3">
        <f>SUM(TJ3,UJ3,VJ3,WJ3,XI3)</f>
        <v>9600</v>
      </c>
      <c r="AAE3" s="12">
        <f>ZR3/AAD3*100</f>
        <v>142.28125</v>
      </c>
      <c r="AAF3">
        <f>AAD3-ZR3</f>
        <v>-4059</v>
      </c>
      <c r="AAG3" t="s">
        <v>2380</v>
      </c>
      <c r="AAH3" t="s">
        <v>2775</v>
      </c>
      <c r="AAI3" s="1">
        <v>0.36157407407407405</v>
      </c>
      <c r="AAJ3" s="1">
        <v>0.29667824074074073</v>
      </c>
      <c r="AAK3" s="1">
        <v>0.29667824074074073</v>
      </c>
      <c r="AAL3" s="1">
        <v>5.5844907407407406E-2</v>
      </c>
      <c r="AAM3">
        <v>165</v>
      </c>
      <c r="AAN3">
        <v>25</v>
      </c>
      <c r="AAO3">
        <v>190</v>
      </c>
      <c r="AAP3">
        <v>2238</v>
      </c>
      <c r="AAQ3">
        <v>23</v>
      </c>
      <c r="AAR3">
        <v>13</v>
      </c>
      <c r="AAS3">
        <v>2274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E3">
        <v>2400</v>
      </c>
      <c r="ABF3" s="102">
        <f>AAS3/ABE3*100</f>
        <v>94.75</v>
      </c>
      <c r="ABG3" t="s">
        <v>2380</v>
      </c>
      <c r="ABH3" t="s">
        <v>2775</v>
      </c>
      <c r="ABI3" s="1">
        <v>0.20203703703703701</v>
      </c>
      <c r="ABJ3" s="1">
        <v>0.14380787037037038</v>
      </c>
      <c r="ABK3" s="1">
        <v>0.14380787037037038</v>
      </c>
      <c r="ABL3" s="1">
        <v>5.2685185185185189E-2</v>
      </c>
      <c r="ABM3">
        <v>103</v>
      </c>
      <c r="ABN3">
        <v>12</v>
      </c>
      <c r="ABO3">
        <v>115</v>
      </c>
      <c r="ABP3">
        <v>2575</v>
      </c>
      <c r="ABQ3">
        <v>22</v>
      </c>
      <c r="ABR3">
        <v>5</v>
      </c>
      <c r="ABS3">
        <v>2602</v>
      </c>
      <c r="ABT3">
        <v>0</v>
      </c>
      <c r="ABU3">
        <v>0</v>
      </c>
      <c r="ABV3">
        <v>0</v>
      </c>
      <c r="ABW3">
        <v>6</v>
      </c>
      <c r="ABX3">
        <v>4</v>
      </c>
      <c r="ABY3">
        <v>10</v>
      </c>
      <c r="ABZ3">
        <v>408</v>
      </c>
      <c r="ACA3">
        <v>4</v>
      </c>
      <c r="ACB3">
        <v>1</v>
      </c>
      <c r="ACC3">
        <v>413</v>
      </c>
      <c r="ACD3">
        <v>98.79</v>
      </c>
      <c r="ACE3">
        <v>1200</v>
      </c>
      <c r="ACF3" s="12">
        <f>ABS3/ACE3*100</f>
        <v>216.83333333333334</v>
      </c>
      <c r="ACG3" t="s">
        <v>2380</v>
      </c>
      <c r="ACH3" t="s">
        <v>2775</v>
      </c>
      <c r="ACI3" s="1">
        <v>0.41342592592592592</v>
      </c>
      <c r="ACJ3" s="1">
        <v>0.10337962962962964</v>
      </c>
      <c r="ACK3" s="1">
        <v>0.10337962962962964</v>
      </c>
      <c r="ACL3" s="1">
        <v>0.29408564814814814</v>
      </c>
      <c r="ACM3">
        <v>162</v>
      </c>
      <c r="ACN3">
        <v>32</v>
      </c>
      <c r="ACO3">
        <v>194</v>
      </c>
      <c r="ACP3">
        <v>3170</v>
      </c>
      <c r="ACQ3">
        <v>53</v>
      </c>
      <c r="ACR3">
        <v>12</v>
      </c>
      <c r="ACS3">
        <v>3235</v>
      </c>
      <c r="ACT3">
        <v>0</v>
      </c>
      <c r="ACU3">
        <v>0</v>
      </c>
      <c r="ACV3">
        <v>0</v>
      </c>
      <c r="ACW3">
        <v>3</v>
      </c>
      <c r="ACX3">
        <v>2</v>
      </c>
      <c r="ACY3">
        <v>5</v>
      </c>
      <c r="ACZ3">
        <v>278</v>
      </c>
      <c r="ADA3">
        <v>12</v>
      </c>
      <c r="ADB3">
        <v>0</v>
      </c>
      <c r="ADC3">
        <v>290</v>
      </c>
      <c r="ADD3">
        <v>95.86</v>
      </c>
      <c r="ADE3">
        <v>2400</v>
      </c>
      <c r="ADF3" s="12">
        <f>ACS3/ADE3*100</f>
        <v>134.79166666666666</v>
      </c>
      <c r="ADG3" t="s">
        <v>2380</v>
      </c>
      <c r="ADH3" t="s">
        <v>2775</v>
      </c>
      <c r="ADI3" s="1">
        <v>0.34403935185185186</v>
      </c>
      <c r="ADJ3" s="1">
        <v>8.5081018518518514E-2</v>
      </c>
      <c r="ADK3" s="1">
        <v>8.5081018518518514E-2</v>
      </c>
      <c r="ADL3" s="1">
        <v>0.22578703703703704</v>
      </c>
      <c r="ADM3">
        <v>159</v>
      </c>
      <c r="ADN3">
        <v>27</v>
      </c>
      <c r="ADO3">
        <v>186</v>
      </c>
      <c r="ADP3">
        <v>2476</v>
      </c>
      <c r="ADQ3">
        <v>51</v>
      </c>
      <c r="ADR3">
        <v>14</v>
      </c>
      <c r="ADS3">
        <v>2541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E3">
        <v>2400</v>
      </c>
      <c r="AEF3">
        <f>ADS3/AEE3*100</f>
        <v>105.87500000000001</v>
      </c>
      <c r="AEG3" t="s">
        <v>2380</v>
      </c>
      <c r="AEH3" s="1">
        <v>0.38746527777777778</v>
      </c>
      <c r="AEI3" s="1">
        <v>8.3773148148148138E-2</v>
      </c>
      <c r="AEJ3" s="1">
        <v>8.3773148148148138E-2</v>
      </c>
      <c r="AEK3" s="1">
        <v>0.27193287037037034</v>
      </c>
      <c r="AEL3">
        <v>158</v>
      </c>
      <c r="AEM3">
        <v>28</v>
      </c>
      <c r="AEN3">
        <v>186</v>
      </c>
      <c r="AEO3">
        <v>1890</v>
      </c>
      <c r="AEP3">
        <v>40</v>
      </c>
      <c r="AEQ3">
        <v>18</v>
      </c>
      <c r="AER3">
        <v>1948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D3">
        <v>2400</v>
      </c>
      <c r="AFF3" s="1">
        <v>0</v>
      </c>
      <c r="AFG3" s="1">
        <v>0</v>
      </c>
      <c r="AFH3" s="1">
        <v>0</v>
      </c>
      <c r="AFI3" s="1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B3" s="1">
        <v>0</v>
      </c>
      <c r="AGC3" s="1">
        <v>0</v>
      </c>
      <c r="AGD3" s="1">
        <v>0</v>
      </c>
      <c r="AGE3" s="1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X3" t="s">
        <v>2380</v>
      </c>
      <c r="AGY3" t="s">
        <v>2775</v>
      </c>
      <c r="AGZ3" t="s">
        <v>2692</v>
      </c>
      <c r="AHA3">
        <f>SUM(ABE3,ACE3,ADE3,AEE3,AFD3)</f>
        <v>10800</v>
      </c>
      <c r="AHB3">
        <f>SUM(AAO3,ABO3,ACO3,ADO3,AEN3,AFL3,AGH3)</f>
        <v>871</v>
      </c>
      <c r="AHC3">
        <f>SUM(AAS3,ABS3,ACS3,ADS3,AER3,AFP3,AGL3)</f>
        <v>12600</v>
      </c>
      <c r="AHD3" s="12">
        <f>AHC3/AHA3*100</f>
        <v>116.66666666666667</v>
      </c>
      <c r="AHE3" s="12">
        <f>AVERAGE(ABD3,ACD3,ADD3,AED3,AFC3,AGA3,AGW3)</f>
        <v>97.325000000000003</v>
      </c>
      <c r="AHF3" s="28">
        <f>SUM(AAJ3,ABJ3,ACJ3,ADJ3,AFG3,AGC3)</f>
        <v>0.62894675925925925</v>
      </c>
      <c r="AHG3" s="28">
        <f>AHF3/5</f>
        <v>0.12578935185185186</v>
      </c>
      <c r="AHH3" s="1">
        <v>8.9814814814814806E-2</v>
      </c>
      <c r="AHI3" s="28">
        <f>AHG3+AHH3</f>
        <v>0.21560416666666665</v>
      </c>
    </row>
    <row r="4" spans="1:895">
      <c r="A4" t="s">
        <v>2375</v>
      </c>
      <c r="B4" s="10">
        <v>0.39195601851851852</v>
      </c>
      <c r="C4" s="10">
        <v>0.25233796296296296</v>
      </c>
      <c r="D4" s="46">
        <v>0.25233796296296296</v>
      </c>
      <c r="E4" s="46">
        <v>0.12469907407407409</v>
      </c>
      <c r="F4" s="9">
        <v>79</v>
      </c>
      <c r="G4" s="9">
        <v>63</v>
      </c>
      <c r="H4" s="9">
        <v>142</v>
      </c>
      <c r="I4" s="9">
        <v>2216</v>
      </c>
      <c r="J4" s="9">
        <v>70</v>
      </c>
      <c r="K4" s="9">
        <v>28</v>
      </c>
      <c r="L4" s="9">
        <v>2314</v>
      </c>
      <c r="M4" s="9">
        <v>0</v>
      </c>
      <c r="N4" s="9">
        <v>0</v>
      </c>
      <c r="O4" s="9">
        <v>0</v>
      </c>
      <c r="P4" s="9">
        <v>0</v>
      </c>
      <c r="Q4">
        <v>0</v>
      </c>
      <c r="R4" s="9">
        <v>0</v>
      </c>
      <c r="S4" s="9">
        <v>0</v>
      </c>
      <c r="T4">
        <v>0</v>
      </c>
      <c r="V4">
        <v>2400</v>
      </c>
      <c r="W4" s="9">
        <f t="shared" ref="W4:W9" si="3">L4</f>
        <v>2314</v>
      </c>
      <c r="X4" s="11">
        <f t="shared" ref="X4:X9" si="4">W4/V4*100</f>
        <v>96.416666666666657</v>
      </c>
      <c r="Y4" t="s">
        <v>2375</v>
      </c>
      <c r="Z4" s="10">
        <v>0.47836805555555556</v>
      </c>
      <c r="AA4" s="10">
        <v>0.22875000000000001</v>
      </c>
      <c r="AB4" s="10">
        <v>0.22875000000000001</v>
      </c>
      <c r="AC4" s="10">
        <v>0.24520833333333333</v>
      </c>
      <c r="AD4">
        <v>261</v>
      </c>
      <c r="AE4">
        <v>113</v>
      </c>
      <c r="AF4">
        <v>374</v>
      </c>
      <c r="AG4">
        <v>3381</v>
      </c>
      <c r="AH4">
        <v>149</v>
      </c>
      <c r="AI4">
        <v>34</v>
      </c>
      <c r="AJ4">
        <v>3564</v>
      </c>
      <c r="AK4">
        <v>0</v>
      </c>
      <c r="AL4">
        <v>7</v>
      </c>
      <c r="AM4">
        <v>3</v>
      </c>
      <c r="AN4">
        <v>10</v>
      </c>
      <c r="AO4">
        <v>339</v>
      </c>
      <c r="AP4">
        <v>2</v>
      </c>
      <c r="AQ4">
        <v>3</v>
      </c>
      <c r="AR4">
        <v>344</v>
      </c>
      <c r="AS4">
        <v>98.55</v>
      </c>
      <c r="AT4">
        <v>2400</v>
      </c>
      <c r="AU4">
        <f t="shared" ref="AU4:AU9" si="5">AJ4</f>
        <v>3564</v>
      </c>
      <c r="AV4" s="12">
        <f t="shared" ref="AV4:AV9" si="6">AU4/AT4*100</f>
        <v>148.5</v>
      </c>
      <c r="AW4" t="s">
        <v>2375</v>
      </c>
      <c r="AX4" s="10">
        <v>0.51033564814814814</v>
      </c>
      <c r="AY4" s="10">
        <v>0.3055208333333333</v>
      </c>
      <c r="AZ4" s="10">
        <v>0.3055208333333333</v>
      </c>
      <c r="BA4" s="10">
        <v>0.18327546296296296</v>
      </c>
      <c r="BB4">
        <v>159</v>
      </c>
      <c r="BC4">
        <v>53</v>
      </c>
      <c r="BD4">
        <f t="shared" ref="BD4:BD9" si="7">BB4+BC4</f>
        <v>212</v>
      </c>
      <c r="BE4">
        <v>2284</v>
      </c>
      <c r="BF4">
        <v>72</v>
      </c>
      <c r="BG4">
        <v>17</v>
      </c>
      <c r="BH4">
        <f t="shared" ref="BH4:BH9" si="8">SUM(BE4:BG4)</f>
        <v>2373</v>
      </c>
      <c r="BI4">
        <v>0</v>
      </c>
      <c r="BJ4">
        <v>7</v>
      </c>
      <c r="BK4">
        <v>2</v>
      </c>
      <c r="BL4">
        <v>9</v>
      </c>
      <c r="BM4">
        <v>261</v>
      </c>
      <c r="BN4">
        <v>3</v>
      </c>
      <c r="BO4">
        <v>1</v>
      </c>
      <c r="BP4">
        <v>265</v>
      </c>
      <c r="BQ4">
        <v>98.49</v>
      </c>
      <c r="BR4">
        <v>2400</v>
      </c>
      <c r="BS4">
        <f t="shared" ref="BS4:BS9" si="9">BH4</f>
        <v>2373</v>
      </c>
      <c r="BT4" s="12">
        <f t="shared" ref="BT4:BT9" si="10">BS4/BR4*100</f>
        <v>98.875</v>
      </c>
      <c r="BU4" t="s">
        <v>2375</v>
      </c>
      <c r="BV4" s="10">
        <v>0.32902777777777775</v>
      </c>
      <c r="BW4" s="10">
        <v>0.301875</v>
      </c>
      <c r="BX4" s="10">
        <v>0.301875</v>
      </c>
      <c r="BY4" s="10">
        <v>2.4837962962962964E-2</v>
      </c>
      <c r="BZ4">
        <v>82</v>
      </c>
      <c r="CA4">
        <v>61</v>
      </c>
      <c r="CB4">
        <f t="shared" ref="CB4:CB9" si="11">BZ4+CA4</f>
        <v>143</v>
      </c>
      <c r="CC4">
        <v>3320</v>
      </c>
      <c r="CD4">
        <v>82</v>
      </c>
      <c r="CE4">
        <v>29</v>
      </c>
      <c r="CF4">
        <f t="shared" ref="CF4:CF9" si="12">SUM(CC4:CE4)</f>
        <v>3431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P4">
        <v>2400</v>
      </c>
      <c r="CQ4">
        <f t="shared" ref="CQ4:CQ9" si="13">CF4</f>
        <v>3431</v>
      </c>
      <c r="CR4" s="12">
        <f t="shared" ref="CR4:CR9" si="14">CQ4/CP4*100</f>
        <v>142.95833333333334</v>
      </c>
      <c r="CS4" t="s">
        <v>2375</v>
      </c>
      <c r="CT4" s="10">
        <v>0.43807870370370372</v>
      </c>
      <c r="CU4" s="10">
        <v>0.19741898148148149</v>
      </c>
      <c r="CV4" s="10">
        <v>0.19741898148148149</v>
      </c>
      <c r="CW4" s="10">
        <v>0.23752314814814815</v>
      </c>
      <c r="CX4">
        <v>113</v>
      </c>
      <c r="CY4">
        <v>44</v>
      </c>
      <c r="CZ4">
        <v>157</v>
      </c>
      <c r="DA4">
        <v>1956</v>
      </c>
      <c r="DB4">
        <v>47</v>
      </c>
      <c r="DC4">
        <v>14</v>
      </c>
      <c r="DD4">
        <v>2017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N4">
        <v>2400</v>
      </c>
      <c r="DO4">
        <f>DD4</f>
        <v>2017</v>
      </c>
      <c r="DP4" s="12">
        <f>DO4/DN4*100</f>
        <v>84.041666666666671</v>
      </c>
      <c r="DQ4" t="s">
        <v>2375</v>
      </c>
      <c r="DR4" s="1">
        <v>0</v>
      </c>
      <c r="DS4" s="1">
        <v>0</v>
      </c>
      <c r="DT4" s="1">
        <v>0</v>
      </c>
      <c r="DU4" s="1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M4">
        <f t="shared" ref="EM4:EM12" si="15">EB4</f>
        <v>0</v>
      </c>
      <c r="EO4" t="s">
        <v>2375</v>
      </c>
      <c r="EQ4" s="1"/>
      <c r="FK4">
        <f t="shared" ref="FK4:FK11" si="16">EZ4</f>
        <v>0</v>
      </c>
      <c r="FM4" t="s">
        <v>2375</v>
      </c>
      <c r="FN4" t="s">
        <v>2775</v>
      </c>
      <c r="FO4" t="s">
        <v>2692</v>
      </c>
      <c r="FP4">
        <f t="shared" ref="FP4:FP12" si="17">V4+AT4+BR4+CP4+DN4</f>
        <v>12000</v>
      </c>
      <c r="FQ4">
        <f t="shared" ref="FQ4:FQ12" si="18">SUM(H4,AF4,BD4,CB4,CZ4,DX4,EV4)</f>
        <v>1028</v>
      </c>
      <c r="FR4">
        <f t="shared" ref="FR4:FR12" si="19">SUM(W4,AU4,BS4,CQ4,DO4,EM4,FK4)</f>
        <v>13699</v>
      </c>
      <c r="FS4" s="12">
        <f t="shared" si="0"/>
        <v>114.15833333333335</v>
      </c>
      <c r="FT4" s="12">
        <f t="shared" ref="FT4:FT12" si="20">AVERAGE(U4,AS4,BQ4,DM4,EK4,FI4,CO4)</f>
        <v>98.52</v>
      </c>
      <c r="FU4" s="28">
        <f t="shared" ref="FU4:FU12" si="21">SUM(C4,AA4,AY4,CU4,DS4,EQ4,BW4)</f>
        <v>1.2859027777777778</v>
      </c>
      <c r="FV4" s="34" t="s">
        <v>2375</v>
      </c>
      <c r="FW4" s="49">
        <v>44445</v>
      </c>
      <c r="FX4" s="34">
        <v>109</v>
      </c>
      <c r="FY4" s="34">
        <v>30</v>
      </c>
      <c r="FZ4" s="34">
        <f t="shared" ref="FZ4:FZ5" si="22">FX4+FY4</f>
        <v>139</v>
      </c>
      <c r="GA4" s="34">
        <v>1864</v>
      </c>
      <c r="GB4" s="34">
        <v>44</v>
      </c>
      <c r="GC4" s="34">
        <v>9</v>
      </c>
      <c r="GD4">
        <f t="shared" ref="GD4:GD5" si="23">SUM(GA4:GC4)</f>
        <v>1917</v>
      </c>
      <c r="GE4">
        <v>2400</v>
      </c>
      <c r="GF4" s="45">
        <f t="shared" ref="GF4:GF5" si="24">GD4/GE4*100</f>
        <v>79.875</v>
      </c>
      <c r="GG4" s="34" t="s">
        <v>2375</v>
      </c>
      <c r="GH4" s="49">
        <v>44446</v>
      </c>
      <c r="GI4" s="34">
        <v>63</v>
      </c>
      <c r="GJ4" s="34">
        <v>38</v>
      </c>
      <c r="GK4" s="34">
        <f t="shared" si="1"/>
        <v>101</v>
      </c>
      <c r="GL4" s="34">
        <v>1122</v>
      </c>
      <c r="GM4" s="34">
        <v>22</v>
      </c>
      <c r="GN4" s="34">
        <v>23</v>
      </c>
      <c r="GO4">
        <v>1904</v>
      </c>
      <c r="GP4">
        <v>2400</v>
      </c>
      <c r="GQ4" s="45">
        <f t="shared" si="2"/>
        <v>79.333333333333329</v>
      </c>
      <c r="GR4" s="34" t="s">
        <v>2375</v>
      </c>
      <c r="GS4" s="35">
        <v>0.40145833333333331</v>
      </c>
      <c r="GT4" s="35">
        <v>0.24165509259259257</v>
      </c>
      <c r="GU4" s="35">
        <v>0.24165509259259257</v>
      </c>
      <c r="GV4" s="35">
        <v>6.3113425925925934E-2</v>
      </c>
      <c r="GW4" s="34">
        <v>103</v>
      </c>
      <c r="GX4" s="34">
        <v>61</v>
      </c>
      <c r="GY4" s="34">
        <v>164</v>
      </c>
      <c r="GZ4">
        <v>2839</v>
      </c>
      <c r="HA4">
        <v>92</v>
      </c>
      <c r="HB4" s="12">
        <v>22</v>
      </c>
      <c r="HC4" s="34">
        <v>2953</v>
      </c>
      <c r="HD4" s="34">
        <v>0</v>
      </c>
      <c r="HE4" s="34">
        <v>0</v>
      </c>
      <c r="HF4" s="34">
        <v>0</v>
      </c>
      <c r="HG4" s="34">
        <v>0</v>
      </c>
      <c r="HH4" s="34">
        <v>0</v>
      </c>
      <c r="HI4" s="34">
        <v>0</v>
      </c>
      <c r="HJ4" s="34">
        <v>0</v>
      </c>
      <c r="HK4" s="34">
        <v>0</v>
      </c>
      <c r="HL4">
        <v>0</v>
      </c>
      <c r="HM4">
        <v>2400</v>
      </c>
      <c r="HN4" s="45">
        <f t="shared" ref="HN4:HN13" si="25">HC4/HM4*100</f>
        <v>123.04166666666667</v>
      </c>
      <c r="HO4" t="s">
        <v>2375</v>
      </c>
      <c r="HP4" s="1">
        <v>0.57780092592592591</v>
      </c>
      <c r="HQ4" s="1">
        <v>0.40704861111111112</v>
      </c>
      <c r="HR4" s="1">
        <v>0.40704861111111112</v>
      </c>
      <c r="HS4" s="1">
        <v>0.12771990740740741</v>
      </c>
      <c r="HT4">
        <v>42</v>
      </c>
      <c r="HU4">
        <v>39</v>
      </c>
      <c r="HV4">
        <v>81</v>
      </c>
      <c r="HW4">
        <v>1423</v>
      </c>
      <c r="HX4">
        <v>77</v>
      </c>
      <c r="HY4">
        <v>22</v>
      </c>
      <c r="HZ4">
        <v>1522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2400</v>
      </c>
      <c r="IK4" s="12">
        <f>HZ4/IJ4*100</f>
        <v>63.416666666666664</v>
      </c>
      <c r="IM4" t="s">
        <v>2375</v>
      </c>
      <c r="IN4" s="1">
        <v>0</v>
      </c>
      <c r="IO4" s="1">
        <v>0</v>
      </c>
      <c r="IP4" s="1">
        <v>0</v>
      </c>
      <c r="IQ4" s="1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 t="s">
        <v>2375</v>
      </c>
      <c r="JI4" s="1">
        <v>0</v>
      </c>
      <c r="JJ4" s="1">
        <v>0</v>
      </c>
      <c r="JK4" s="1">
        <v>0</v>
      </c>
      <c r="JL4" s="1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 t="s">
        <v>2375</v>
      </c>
      <c r="KD4" s="1">
        <v>0.15675925925925926</v>
      </c>
      <c r="KE4" s="1">
        <v>0.10662037037037037</v>
      </c>
      <c r="KF4" s="1">
        <v>0.10662037037037037</v>
      </c>
      <c r="KG4" s="1">
        <v>4.9988425925925922E-2</v>
      </c>
      <c r="KH4">
        <v>26</v>
      </c>
      <c r="KI4">
        <v>25</v>
      </c>
      <c r="KJ4">
        <v>51</v>
      </c>
      <c r="KK4">
        <v>829</v>
      </c>
      <c r="KL4">
        <v>40</v>
      </c>
      <c r="KM4">
        <v>21</v>
      </c>
      <c r="KN4">
        <v>890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 t="s">
        <v>2375</v>
      </c>
      <c r="KY4" t="s">
        <v>2775</v>
      </c>
      <c r="KZ4" t="s">
        <v>2692</v>
      </c>
      <c r="LA4">
        <f>GE4+GP4+HM4+IJ4</f>
        <v>9600</v>
      </c>
      <c r="LB4">
        <f>FZ4+GK4+GY4+HV4+IT4+JO4+KJ4</f>
        <v>536</v>
      </c>
      <c r="LC4">
        <f>GD4+GO4+HC4+HZ4+IX4+JS4+KN4</f>
        <v>9186</v>
      </c>
      <c r="LD4" s="12">
        <f>LC4/LA4*100</f>
        <v>95.6875</v>
      </c>
      <c r="LE4" s="66">
        <v>1.2417592592592592</v>
      </c>
      <c r="LF4" s="10">
        <f t="shared" ref="LF4:LF11" si="26">LE4/4</f>
        <v>0.31043981481481481</v>
      </c>
      <c r="LG4">
        <v>98.85</v>
      </c>
      <c r="LH4" t="s">
        <v>2375</v>
      </c>
      <c r="LI4" t="s">
        <v>2775</v>
      </c>
      <c r="LJ4" s="1">
        <v>0.30766203703703704</v>
      </c>
      <c r="LK4" s="1">
        <v>0.25530092592592596</v>
      </c>
      <c r="LL4" s="1">
        <v>0.25530092592592596</v>
      </c>
      <c r="LM4" s="1">
        <v>2.9363425925925921E-2</v>
      </c>
      <c r="LN4">
        <v>144</v>
      </c>
      <c r="LO4">
        <v>54</v>
      </c>
      <c r="LP4">
        <v>198</v>
      </c>
      <c r="LQ4">
        <v>2195</v>
      </c>
      <c r="LR4">
        <v>67</v>
      </c>
      <c r="LS4">
        <v>24</v>
      </c>
      <c r="LT4">
        <v>2286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F4">
        <v>2400</v>
      </c>
      <c r="MG4" s="12">
        <f t="shared" ref="MG4:MG13" si="27">LT4/MF4*100</f>
        <v>95.25</v>
      </c>
      <c r="MH4" t="s">
        <v>2375</v>
      </c>
      <c r="MI4" t="s">
        <v>2775</v>
      </c>
      <c r="MJ4" s="1">
        <v>0.32569444444444445</v>
      </c>
      <c r="MK4" s="1">
        <v>0.25961805555555556</v>
      </c>
      <c r="ML4" s="1">
        <v>0.25961805555555556</v>
      </c>
      <c r="MM4" s="1">
        <v>3.3599537037037039E-2</v>
      </c>
      <c r="MN4">
        <v>138</v>
      </c>
      <c r="MO4">
        <v>55</v>
      </c>
      <c r="MP4">
        <v>193</v>
      </c>
      <c r="MQ4">
        <v>2411</v>
      </c>
      <c r="MR4">
        <v>54</v>
      </c>
      <c r="MS4">
        <v>20</v>
      </c>
      <c r="MT4">
        <v>2485</v>
      </c>
      <c r="MU4">
        <v>0</v>
      </c>
      <c r="MV4">
        <v>0</v>
      </c>
      <c r="MW4">
        <v>0</v>
      </c>
      <c r="MX4">
        <v>13</v>
      </c>
      <c r="MY4">
        <v>7</v>
      </c>
      <c r="MZ4">
        <v>20</v>
      </c>
      <c r="NA4">
        <v>810</v>
      </c>
      <c r="NB4">
        <v>17</v>
      </c>
      <c r="NC4">
        <v>3</v>
      </c>
      <c r="ND4">
        <v>830</v>
      </c>
      <c r="NE4">
        <v>97.59</v>
      </c>
      <c r="NF4">
        <v>2400</v>
      </c>
      <c r="NG4" s="12">
        <f>MT4/NF4*100</f>
        <v>103.54166666666667</v>
      </c>
      <c r="NH4" t="s">
        <v>2375</v>
      </c>
      <c r="NI4" t="s">
        <v>2775</v>
      </c>
      <c r="NJ4" s="1">
        <v>0.25019675925925927</v>
      </c>
      <c r="NK4" s="1">
        <v>0.21027777777777779</v>
      </c>
      <c r="NL4" s="1">
        <v>0.21027777777777779</v>
      </c>
      <c r="NM4" s="1">
        <v>3.1828703703703706E-2</v>
      </c>
      <c r="NN4">
        <v>131</v>
      </c>
      <c r="NO4">
        <v>61</v>
      </c>
      <c r="NP4">
        <v>192</v>
      </c>
      <c r="NQ4">
        <v>2709</v>
      </c>
      <c r="NR4">
        <v>71</v>
      </c>
      <c r="NS4">
        <v>34</v>
      </c>
      <c r="NT4">
        <v>2814</v>
      </c>
      <c r="NU4">
        <v>0</v>
      </c>
      <c r="NV4">
        <v>0</v>
      </c>
      <c r="NW4">
        <v>0</v>
      </c>
      <c r="NX4">
        <v>8</v>
      </c>
      <c r="NY4">
        <v>2</v>
      </c>
      <c r="NZ4">
        <v>10</v>
      </c>
      <c r="OA4">
        <v>400</v>
      </c>
      <c r="OB4">
        <v>5</v>
      </c>
      <c r="OC4">
        <v>1</v>
      </c>
      <c r="OD4">
        <v>406</v>
      </c>
      <c r="OE4">
        <v>98.52</v>
      </c>
      <c r="OF4">
        <v>2400</v>
      </c>
      <c r="OG4" s="12">
        <f t="shared" ref="OG4:OG11" si="28">NT4/OF4*100</f>
        <v>117.25000000000001</v>
      </c>
      <c r="OH4" t="s">
        <v>2375</v>
      </c>
      <c r="OI4" t="s">
        <v>2775</v>
      </c>
      <c r="OJ4" s="1">
        <v>0.33254629629629628</v>
      </c>
      <c r="OK4" s="1">
        <v>0.28444444444444444</v>
      </c>
      <c r="OL4" s="1">
        <v>0.28444444444444444</v>
      </c>
      <c r="OM4" s="1">
        <v>3.3344907407407406E-2</v>
      </c>
      <c r="ON4">
        <v>65</v>
      </c>
      <c r="OO4" s="34">
        <v>79</v>
      </c>
      <c r="OP4">
        <f t="shared" ref="OP4:OP13" si="29">ON4+OO4</f>
        <v>144</v>
      </c>
      <c r="OQ4" s="34">
        <v>2764</v>
      </c>
      <c r="OR4" s="34">
        <v>111</v>
      </c>
      <c r="OS4" s="34">
        <v>48</v>
      </c>
      <c r="OT4">
        <f t="shared" ref="OT4:OT13" si="30">OQ4+OR4+OS4</f>
        <v>2923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F4">
        <v>2400</v>
      </c>
      <c r="PG4" s="12">
        <f t="shared" ref="PG4:PG13" si="31">OT4/PF4*100</f>
        <v>121.79166666666667</v>
      </c>
      <c r="PH4" s="34" t="s">
        <v>2375</v>
      </c>
      <c r="PI4" t="s">
        <v>2775</v>
      </c>
      <c r="PJ4" s="35">
        <v>0.51983796296296292</v>
      </c>
      <c r="PK4" s="35">
        <v>0.31797453703703704</v>
      </c>
      <c r="PL4" s="35">
        <v>0.31797453703703704</v>
      </c>
      <c r="PM4" s="35">
        <v>0.14254629629629631</v>
      </c>
      <c r="PN4" s="34">
        <v>101</v>
      </c>
      <c r="PO4" s="34">
        <v>42</v>
      </c>
      <c r="PP4" s="34">
        <v>143</v>
      </c>
      <c r="PQ4" s="34">
        <v>1957</v>
      </c>
      <c r="PR4" s="34">
        <v>69</v>
      </c>
      <c r="PS4" s="34">
        <v>14</v>
      </c>
      <c r="PT4" s="34">
        <v>2040</v>
      </c>
      <c r="PU4" s="34">
        <v>0</v>
      </c>
      <c r="PV4" s="34">
        <v>0</v>
      </c>
      <c r="PW4" s="34">
        <v>0</v>
      </c>
      <c r="PX4" s="34">
        <v>0</v>
      </c>
      <c r="PY4" s="34">
        <v>0</v>
      </c>
      <c r="PZ4" s="34">
        <v>0</v>
      </c>
      <c r="QA4" s="34">
        <v>0</v>
      </c>
      <c r="QB4" s="34">
        <v>0</v>
      </c>
      <c r="QC4" s="34">
        <v>0</v>
      </c>
      <c r="QD4" s="34">
        <v>0</v>
      </c>
      <c r="QE4" s="34"/>
      <c r="QF4">
        <v>2400</v>
      </c>
      <c r="QG4">
        <f>PT4/QF4*100</f>
        <v>85</v>
      </c>
      <c r="QH4" t="s">
        <v>2375</v>
      </c>
      <c r="QI4" s="1">
        <v>0</v>
      </c>
      <c r="QJ4" s="1">
        <v>0</v>
      </c>
      <c r="QK4" s="1">
        <v>0</v>
      </c>
      <c r="QL4" s="1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E4" t="s">
        <v>2375</v>
      </c>
      <c r="RF4" s="1">
        <v>0</v>
      </c>
      <c r="RG4" s="1">
        <v>0</v>
      </c>
      <c r="RH4" s="1">
        <v>0</v>
      </c>
      <c r="RI4" s="1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B4" t="s">
        <v>2375</v>
      </c>
      <c r="SC4" t="s">
        <v>2775</v>
      </c>
      <c r="SD4" t="s">
        <v>2692</v>
      </c>
      <c r="SE4">
        <f t="shared" ref="SE4:SE13" si="32">AVERAGE(ME4,NE4,OE4,PE4,QE4,RD4,SA4)</f>
        <v>98.055000000000007</v>
      </c>
      <c r="SF4">
        <f t="shared" ref="SF4:SF13" si="33">SUM(LP4,MN4,NP4,OP4,QO4,RL4,PP4)</f>
        <v>815</v>
      </c>
      <c r="SG4">
        <f t="shared" ref="SG4:SG13" si="34">SUM(LT4,MT4,NT4,OT4,PT4,QS4,RP4)</f>
        <v>12548</v>
      </c>
      <c r="SH4">
        <f>SUM(MF4,NF4,OF4,PF4,QF4)</f>
        <v>12000</v>
      </c>
      <c r="SI4" s="12">
        <f t="shared" ref="SI4:SI13" si="35">SG4/SH4*100</f>
        <v>104.56666666666668</v>
      </c>
      <c r="SJ4">
        <f t="shared" ref="SJ4:SJ13" si="36">SH4-SG4</f>
        <v>-548</v>
      </c>
      <c r="SK4" s="10">
        <f t="shared" ref="SK4:SK13" si="37">SUM(LK4,MK4,NK4,OK4,PK4,QJ4,RG4)</f>
        <v>1.3276157407407407</v>
      </c>
      <c r="SL4" t="s">
        <v>2375</v>
      </c>
      <c r="SM4" t="s">
        <v>2775</v>
      </c>
      <c r="SN4" s="1">
        <v>0.44344907407407402</v>
      </c>
      <c r="SO4" s="1">
        <v>0.27673611111111113</v>
      </c>
      <c r="SP4" s="1">
        <v>0.27673611111111113</v>
      </c>
      <c r="SQ4" s="1">
        <v>0.15581018518518519</v>
      </c>
      <c r="SR4">
        <v>136</v>
      </c>
      <c r="SS4">
        <v>63</v>
      </c>
      <c r="ST4">
        <v>199</v>
      </c>
      <c r="SU4">
        <v>2622</v>
      </c>
      <c r="SV4">
        <v>83</v>
      </c>
      <c r="SW4">
        <v>12</v>
      </c>
      <c r="SX4">
        <v>2717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J4">
        <v>2400</v>
      </c>
      <c r="TL4" t="s">
        <v>2375</v>
      </c>
      <c r="TM4" t="s">
        <v>2775</v>
      </c>
      <c r="TN4" s="1">
        <v>0.45966435185185189</v>
      </c>
      <c r="TO4" s="1">
        <v>0.17866898148148147</v>
      </c>
      <c r="TP4" s="1">
        <v>0.17866898148148147</v>
      </c>
      <c r="TQ4" s="1">
        <v>0.27509259259259261</v>
      </c>
      <c r="TR4">
        <v>146</v>
      </c>
      <c r="TS4">
        <v>61</v>
      </c>
      <c r="TT4">
        <v>207</v>
      </c>
      <c r="TU4">
        <v>2850</v>
      </c>
      <c r="TV4">
        <v>109</v>
      </c>
      <c r="TW4">
        <v>20</v>
      </c>
      <c r="TX4">
        <v>2979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J4">
        <v>1200</v>
      </c>
      <c r="UL4" t="s">
        <v>2375</v>
      </c>
      <c r="UM4" t="s">
        <v>2775</v>
      </c>
      <c r="UN4" s="1">
        <v>0.51153935185185184</v>
      </c>
      <c r="UO4" s="1">
        <v>0.18256944444444445</v>
      </c>
      <c r="UP4" s="1">
        <v>0.18256944444444445</v>
      </c>
      <c r="UQ4" s="1">
        <v>0.32376157407407408</v>
      </c>
      <c r="UR4">
        <v>149</v>
      </c>
      <c r="US4">
        <v>71</v>
      </c>
      <c r="UT4">
        <v>220</v>
      </c>
      <c r="UU4">
        <v>2479</v>
      </c>
      <c r="UV4">
        <v>88</v>
      </c>
      <c r="UW4">
        <v>21</v>
      </c>
      <c r="UX4">
        <v>2588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J4">
        <v>2400</v>
      </c>
      <c r="VL4" t="s">
        <v>2375</v>
      </c>
      <c r="VM4" t="s">
        <v>2775</v>
      </c>
      <c r="VN4" s="1">
        <v>0.35303240740740738</v>
      </c>
      <c r="VO4" s="1">
        <v>9.3877314814814816E-2</v>
      </c>
      <c r="VP4" s="1">
        <v>9.3877314814814816E-2</v>
      </c>
      <c r="VQ4" s="1">
        <v>5.5231481481481486E-2</v>
      </c>
      <c r="VR4">
        <v>59</v>
      </c>
      <c r="VS4">
        <v>31</v>
      </c>
      <c r="VT4">
        <v>90</v>
      </c>
      <c r="VU4">
        <v>1697</v>
      </c>
      <c r="VV4">
        <v>32</v>
      </c>
      <c r="VW4">
        <v>7</v>
      </c>
      <c r="VX4">
        <v>1736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J4">
        <v>1200</v>
      </c>
      <c r="WL4" t="s">
        <v>2375</v>
      </c>
      <c r="WM4" s="28">
        <v>0.39159722222222221</v>
      </c>
      <c r="WN4" s="28">
        <v>0.20560185185185187</v>
      </c>
      <c r="WO4" s="28">
        <v>0.20560185185185187</v>
      </c>
      <c r="WP4" s="28">
        <v>0.17821759259259259</v>
      </c>
      <c r="WQ4">
        <v>112</v>
      </c>
      <c r="WR4">
        <v>77</v>
      </c>
      <c r="WS4">
        <v>189</v>
      </c>
      <c r="WT4">
        <v>3235</v>
      </c>
      <c r="WU4">
        <v>87</v>
      </c>
      <c r="WV4">
        <v>42</v>
      </c>
      <c r="WW4">
        <v>3364</v>
      </c>
      <c r="WX4">
        <v>0</v>
      </c>
      <c r="WY4">
        <v>0</v>
      </c>
      <c r="WZ4">
        <v>0</v>
      </c>
      <c r="XA4">
        <v>12</v>
      </c>
      <c r="XB4">
        <v>8</v>
      </c>
      <c r="XC4">
        <v>20</v>
      </c>
      <c r="XD4">
        <v>931</v>
      </c>
      <c r="XE4">
        <v>10</v>
      </c>
      <c r="XF4">
        <v>7</v>
      </c>
      <c r="XG4">
        <v>948</v>
      </c>
      <c r="XH4">
        <v>98.21</v>
      </c>
      <c r="XI4">
        <v>2400</v>
      </c>
      <c r="XK4" t="s">
        <v>2375</v>
      </c>
      <c r="XL4" s="1">
        <v>0</v>
      </c>
      <c r="XM4" s="1">
        <v>0</v>
      </c>
      <c r="XN4" s="1">
        <v>0</v>
      </c>
      <c r="XO4" s="1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 t="s">
        <v>2375</v>
      </c>
      <c r="YI4" s="1">
        <v>0</v>
      </c>
      <c r="YJ4" s="1">
        <v>0</v>
      </c>
      <c r="YK4" s="1">
        <v>0</v>
      </c>
      <c r="YL4" s="1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f t="shared" ref="YS4:YS13" si="38">YP4+YQ4+YR4</f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 t="s">
        <v>2375</v>
      </c>
      <c r="ZF4" t="s">
        <v>2775</v>
      </c>
      <c r="ZG4" t="s">
        <v>2692</v>
      </c>
      <c r="ZH4" s="36">
        <v>1.5417824074074076</v>
      </c>
      <c r="ZI4" s="97">
        <f t="shared" ref="ZI4:ZI13" si="39">SO4+TO4+UO4+VO4+WN4+XM4+YJ4</f>
        <v>0.93745370370370384</v>
      </c>
      <c r="ZJ4" s="35">
        <v>0.22590277777777779</v>
      </c>
      <c r="ZK4" s="35">
        <v>0.80990740740740741</v>
      </c>
      <c r="ZL4" s="34">
        <v>490</v>
      </c>
      <c r="ZM4" s="34">
        <v>226</v>
      </c>
      <c r="ZN4" s="34">
        <f t="shared" ref="ZN4:ZN13" si="40">SUM(ST4,TT4,UT4,VT4,WS4,XR4,YO4)</f>
        <v>905</v>
      </c>
      <c r="ZO4" s="34">
        <v>9648</v>
      </c>
      <c r="ZP4" s="34">
        <v>312</v>
      </c>
      <c r="ZQ4" s="34">
        <v>60</v>
      </c>
      <c r="ZR4" s="34">
        <f t="shared" ref="ZR4:ZR13" si="41">SUM(SX4,TX4,UX4,VX4,WW4,XV4,YS4)</f>
        <v>13384</v>
      </c>
      <c r="ZS4" s="34">
        <v>0</v>
      </c>
      <c r="ZT4" s="34">
        <v>0</v>
      </c>
      <c r="ZU4" s="34">
        <v>0</v>
      </c>
      <c r="ZV4" s="34">
        <v>0</v>
      </c>
      <c r="ZW4" s="34">
        <v>0</v>
      </c>
      <c r="ZX4" s="34">
        <v>0</v>
      </c>
      <c r="ZY4" s="34">
        <v>0</v>
      </c>
      <c r="ZZ4" s="34">
        <v>0</v>
      </c>
      <c r="AAA4" s="34">
        <v>0</v>
      </c>
      <c r="AAB4" s="34">
        <v>0</v>
      </c>
      <c r="AAC4" s="34"/>
      <c r="AAD4">
        <f t="shared" ref="AAD4:AAD13" si="42">SUM(TJ4,UJ4,VJ4,WJ4,XI4)</f>
        <v>9600</v>
      </c>
      <c r="AAE4" s="12">
        <f t="shared" ref="AAE4:AAE13" si="43">ZR4/AAD4*100</f>
        <v>139.41666666666669</v>
      </c>
      <c r="AAF4">
        <f t="shared" ref="AAF4:AAF13" si="44">AAD4-ZR4</f>
        <v>-3784</v>
      </c>
      <c r="AAG4" t="s">
        <v>2375</v>
      </c>
      <c r="AAH4" t="s">
        <v>2775</v>
      </c>
      <c r="AAI4" s="1">
        <v>0</v>
      </c>
      <c r="AAJ4" s="1">
        <v>0</v>
      </c>
      <c r="AAK4" s="1">
        <v>0</v>
      </c>
      <c r="AAL4" s="1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9</v>
      </c>
      <c r="AAX4">
        <v>1</v>
      </c>
      <c r="AAY4">
        <v>10</v>
      </c>
      <c r="AAZ4">
        <v>453</v>
      </c>
      <c r="ABA4">
        <v>2</v>
      </c>
      <c r="ABB4">
        <v>0</v>
      </c>
      <c r="ABC4">
        <v>455</v>
      </c>
      <c r="ABD4">
        <v>99.56</v>
      </c>
      <c r="ABF4" s="102"/>
      <c r="ABG4" t="s">
        <v>2375</v>
      </c>
      <c r="ABH4" t="s">
        <v>2775</v>
      </c>
      <c r="ABI4" s="1">
        <v>0</v>
      </c>
      <c r="ABJ4" s="1">
        <v>0</v>
      </c>
      <c r="ABK4" s="1">
        <v>0</v>
      </c>
      <c r="ABL4" s="1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8</v>
      </c>
      <c r="ABX4">
        <v>2</v>
      </c>
      <c r="ABY4">
        <v>10</v>
      </c>
      <c r="ABZ4">
        <v>420</v>
      </c>
      <c r="ACA4">
        <v>2</v>
      </c>
      <c r="ACB4">
        <v>0</v>
      </c>
      <c r="ACC4">
        <v>422</v>
      </c>
      <c r="ACD4">
        <v>99.53</v>
      </c>
      <c r="ACF4" s="12"/>
      <c r="ACG4" t="s">
        <v>2375</v>
      </c>
      <c r="ACH4" t="s">
        <v>2775</v>
      </c>
      <c r="ACI4" s="1">
        <v>0.47011574074074075</v>
      </c>
      <c r="ACJ4" s="1">
        <v>0.18568287037037037</v>
      </c>
      <c r="ACK4" s="1">
        <v>0.18568287037037037</v>
      </c>
      <c r="ACL4" s="1">
        <v>0.27031250000000001</v>
      </c>
      <c r="ACM4">
        <v>140</v>
      </c>
      <c r="ACN4">
        <v>98</v>
      </c>
      <c r="ACO4">
        <v>238</v>
      </c>
      <c r="ACP4">
        <v>3985</v>
      </c>
      <c r="ACQ4">
        <v>167</v>
      </c>
      <c r="ACR4">
        <v>40</v>
      </c>
      <c r="ACS4">
        <v>4192</v>
      </c>
      <c r="ACT4">
        <v>0</v>
      </c>
      <c r="ACU4">
        <v>0</v>
      </c>
      <c r="ACV4">
        <v>0</v>
      </c>
      <c r="ACW4">
        <v>4</v>
      </c>
      <c r="ACX4">
        <v>1</v>
      </c>
      <c r="ACY4">
        <v>5</v>
      </c>
      <c r="ACZ4">
        <v>224</v>
      </c>
      <c r="ADA4">
        <v>1</v>
      </c>
      <c r="ADB4">
        <v>0</v>
      </c>
      <c r="ADC4">
        <v>225</v>
      </c>
      <c r="ADD4">
        <v>99.56</v>
      </c>
      <c r="ADE4">
        <v>2400</v>
      </c>
      <c r="ADF4" s="12">
        <f>ACS4/ADE4*100</f>
        <v>174.66666666666666</v>
      </c>
      <c r="ADG4" t="s">
        <v>2375</v>
      </c>
      <c r="ADH4" t="s">
        <v>2775</v>
      </c>
      <c r="ADI4" s="1">
        <v>0.30539351851851854</v>
      </c>
      <c r="ADJ4" s="1">
        <v>8.4050925925925932E-2</v>
      </c>
      <c r="ADK4" s="1">
        <v>8.4050925925925932E-2</v>
      </c>
      <c r="ADL4" s="1">
        <v>0.20650462962962965</v>
      </c>
      <c r="ADM4">
        <v>158</v>
      </c>
      <c r="ADN4">
        <v>68</v>
      </c>
      <c r="ADO4">
        <v>226</v>
      </c>
      <c r="ADP4">
        <v>2012</v>
      </c>
      <c r="ADQ4">
        <v>75</v>
      </c>
      <c r="ADR4">
        <v>17</v>
      </c>
      <c r="ADS4">
        <v>2104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E4">
        <v>2400</v>
      </c>
      <c r="AEF4">
        <f t="shared" ref="AEF4:AEF13" si="45">ADS4/AEE4*100</f>
        <v>87.666666666666671</v>
      </c>
      <c r="AEG4" t="s">
        <v>2375</v>
      </c>
      <c r="AEH4" s="1">
        <v>0.34456018518518516</v>
      </c>
      <c r="AEI4" s="1">
        <v>6.3715277777777787E-2</v>
      </c>
      <c r="AEJ4" s="1">
        <v>6.3715277777777787E-2</v>
      </c>
      <c r="AEK4" s="1">
        <v>0.22340277777777776</v>
      </c>
      <c r="AEL4">
        <v>102</v>
      </c>
      <c r="AEM4">
        <v>35</v>
      </c>
      <c r="AEN4">
        <v>137</v>
      </c>
      <c r="AEO4">
        <v>1957</v>
      </c>
      <c r="AEP4">
        <v>42</v>
      </c>
      <c r="AEQ4">
        <v>11</v>
      </c>
      <c r="AER4">
        <v>2010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D4">
        <v>2400</v>
      </c>
      <c r="AFF4" s="1">
        <v>0</v>
      </c>
      <c r="AFG4" s="1">
        <v>0</v>
      </c>
      <c r="AFH4" s="1">
        <v>0</v>
      </c>
      <c r="AFI4" s="1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B4" s="1">
        <v>0.25777777777777777</v>
      </c>
      <c r="AGC4" s="1">
        <v>5.7002314814814818E-2</v>
      </c>
      <c r="AGD4" s="1">
        <v>5.7002314814814818E-2</v>
      </c>
      <c r="AGE4" s="1">
        <v>0.19841435185185186</v>
      </c>
      <c r="AGF4">
        <v>131</v>
      </c>
      <c r="AGG4">
        <v>24</v>
      </c>
      <c r="AGH4">
        <v>155</v>
      </c>
      <c r="AGI4">
        <v>1152</v>
      </c>
      <c r="AGJ4">
        <v>27</v>
      </c>
      <c r="AGK4">
        <v>7</v>
      </c>
      <c r="AGL4">
        <v>1186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 t="s">
        <v>2375</v>
      </c>
      <c r="AGY4" t="s">
        <v>2775</v>
      </c>
      <c r="AGZ4" t="s">
        <v>2692</v>
      </c>
      <c r="AHA4">
        <f t="shared" ref="AHA4:AHA13" si="46">SUM(ABE4,ACE4,ADE4,AEE4,AFD4)</f>
        <v>7200</v>
      </c>
      <c r="AHB4">
        <f t="shared" ref="AHB4:AHB13" si="47">SUM(AAO4,ABO4,ACO4,ADO4,AEN4,AFL4,AGH4)</f>
        <v>756</v>
      </c>
      <c r="AHC4">
        <f>SUM(AAS4,ABS4,ACS4,ADS4,AER4,AFP4,AGL4)</f>
        <v>9492</v>
      </c>
      <c r="AHD4" s="12">
        <f t="shared" ref="AHD4:AHD13" si="48">AHC4/AHA4*100</f>
        <v>131.83333333333334</v>
      </c>
      <c r="AHE4" s="12">
        <f t="shared" ref="AHE4:AHE13" si="49">AVERAGE(ABD4,ACD4,ADD4,AED4,AFC4,AGA4,AGW4)</f>
        <v>74.662499999999994</v>
      </c>
      <c r="AHF4" s="28">
        <f t="shared" ref="AHF4:AHF13" si="50">SUM(AAJ4,ABJ4,ACJ4,ADJ4,AFG4,AGC4)</f>
        <v>0.32673611111111112</v>
      </c>
      <c r="AHG4" s="28">
        <f>AHF4/3</f>
        <v>0.10891203703703704</v>
      </c>
      <c r="AHI4" s="28">
        <f t="shared" ref="AHI4:AHI13" si="51">AHG4+AHH4</f>
        <v>0.10891203703703704</v>
      </c>
    </row>
    <row r="5" spans="1:895">
      <c r="A5" t="s">
        <v>2370</v>
      </c>
      <c r="B5" s="10">
        <v>0.35938657407407404</v>
      </c>
      <c r="C5" s="10">
        <v>0.25274305555555554</v>
      </c>
      <c r="D5" s="46">
        <v>0.25274305555555554</v>
      </c>
      <c r="E5" s="46">
        <v>8.7615740740740744E-2</v>
      </c>
      <c r="F5" s="9">
        <v>236</v>
      </c>
      <c r="G5" s="9">
        <v>32</v>
      </c>
      <c r="H5" s="9">
        <v>268</v>
      </c>
      <c r="I5" s="9">
        <v>2541</v>
      </c>
      <c r="J5" s="9">
        <v>29</v>
      </c>
      <c r="K5" s="9">
        <v>20</v>
      </c>
      <c r="L5" s="9">
        <v>2590</v>
      </c>
      <c r="M5" s="9">
        <v>0</v>
      </c>
      <c r="N5" s="9">
        <v>0</v>
      </c>
      <c r="O5" s="9">
        <v>0</v>
      </c>
      <c r="P5" s="9">
        <v>0</v>
      </c>
      <c r="Q5">
        <v>0</v>
      </c>
      <c r="R5" s="9">
        <v>0</v>
      </c>
      <c r="S5" s="9">
        <v>0</v>
      </c>
      <c r="T5">
        <v>0</v>
      </c>
      <c r="V5">
        <v>2400</v>
      </c>
      <c r="W5" s="9">
        <f t="shared" si="3"/>
        <v>2590</v>
      </c>
      <c r="X5" s="11">
        <f t="shared" si="4"/>
        <v>107.91666666666666</v>
      </c>
      <c r="Y5" t="s">
        <v>2370</v>
      </c>
      <c r="Z5" s="10">
        <v>0.45001157407407405</v>
      </c>
      <c r="AA5" s="10">
        <v>0.30706018518518519</v>
      </c>
      <c r="AB5" s="10">
        <v>0.30706018518518519</v>
      </c>
      <c r="AC5" s="10">
        <v>9.3703703703703692E-2</v>
      </c>
      <c r="AD5">
        <v>342</v>
      </c>
      <c r="AE5">
        <v>50</v>
      </c>
      <c r="AF5">
        <v>392</v>
      </c>
      <c r="AG5">
        <v>2341</v>
      </c>
      <c r="AH5">
        <v>53</v>
      </c>
      <c r="AI5">
        <v>18</v>
      </c>
      <c r="AJ5">
        <v>2412</v>
      </c>
      <c r="AK5">
        <v>0</v>
      </c>
      <c r="AL5">
        <v>5</v>
      </c>
      <c r="AM5">
        <v>5</v>
      </c>
      <c r="AN5">
        <v>10</v>
      </c>
      <c r="AO5">
        <v>366</v>
      </c>
      <c r="AP5">
        <v>5</v>
      </c>
      <c r="AQ5">
        <v>2</v>
      </c>
      <c r="AR5">
        <v>373</v>
      </c>
      <c r="AS5">
        <v>98.12</v>
      </c>
      <c r="AT5">
        <v>2400</v>
      </c>
      <c r="AU5">
        <f t="shared" si="5"/>
        <v>2412</v>
      </c>
      <c r="AV5" s="12">
        <f t="shared" si="6"/>
        <v>100.49999999999999</v>
      </c>
      <c r="AW5" t="s">
        <v>2370</v>
      </c>
      <c r="AX5" s="10">
        <v>0.35855324074074074</v>
      </c>
      <c r="AY5" s="10">
        <v>0.22920138888888889</v>
      </c>
      <c r="AZ5" s="10">
        <v>0.22920138888888889</v>
      </c>
      <c r="BA5" s="10">
        <v>9.9513888888888888E-2</v>
      </c>
      <c r="BB5">
        <v>189</v>
      </c>
      <c r="BC5">
        <v>57</v>
      </c>
      <c r="BD5">
        <f t="shared" si="7"/>
        <v>246</v>
      </c>
      <c r="BE5">
        <v>2283</v>
      </c>
      <c r="BF5">
        <v>89</v>
      </c>
      <c r="BG5">
        <v>37</v>
      </c>
      <c r="BH5">
        <f t="shared" si="8"/>
        <v>2409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R5">
        <v>2400</v>
      </c>
      <c r="BS5">
        <f t="shared" si="9"/>
        <v>2409</v>
      </c>
      <c r="BT5" s="12">
        <f t="shared" si="10"/>
        <v>100.37499999999999</v>
      </c>
      <c r="BU5" t="s">
        <v>2370</v>
      </c>
      <c r="BV5" s="10">
        <v>0.39307870370370374</v>
      </c>
      <c r="BW5" s="10">
        <v>0.24275462962962965</v>
      </c>
      <c r="BX5" s="10">
        <v>0.24275462962962965</v>
      </c>
      <c r="BY5" s="10">
        <v>8.1793981481481481E-2</v>
      </c>
      <c r="BZ5">
        <v>90</v>
      </c>
      <c r="CA5">
        <v>37</v>
      </c>
      <c r="CB5">
        <f t="shared" si="11"/>
        <v>127</v>
      </c>
      <c r="CC5">
        <v>2531</v>
      </c>
      <c r="CD5">
        <v>64</v>
      </c>
      <c r="CE5">
        <v>12</v>
      </c>
      <c r="CF5">
        <f t="shared" si="12"/>
        <v>2607</v>
      </c>
      <c r="CG5">
        <v>0</v>
      </c>
      <c r="CH5">
        <v>7</v>
      </c>
      <c r="CI5">
        <v>3</v>
      </c>
      <c r="CJ5">
        <v>10</v>
      </c>
      <c r="CK5">
        <v>99</v>
      </c>
      <c r="CL5">
        <v>5</v>
      </c>
      <c r="CM5">
        <v>0</v>
      </c>
      <c r="CN5">
        <v>104</v>
      </c>
      <c r="CO5">
        <v>95.19</v>
      </c>
      <c r="CP5">
        <v>2400</v>
      </c>
      <c r="CQ5">
        <f t="shared" si="13"/>
        <v>2607</v>
      </c>
      <c r="CR5" s="12">
        <f t="shared" si="14"/>
        <v>108.625</v>
      </c>
      <c r="CS5" t="s">
        <v>2370</v>
      </c>
      <c r="CT5" s="10">
        <v>0.43390046296296297</v>
      </c>
      <c r="CU5" s="10">
        <v>0.27296296296296296</v>
      </c>
      <c r="CV5" s="10">
        <v>0.27296296296296296</v>
      </c>
      <c r="CW5" s="10">
        <v>0.1323263888888889</v>
      </c>
      <c r="CX5">
        <v>252</v>
      </c>
      <c r="CY5">
        <v>35</v>
      </c>
      <c r="CZ5">
        <v>287</v>
      </c>
      <c r="DA5">
        <v>2517</v>
      </c>
      <c r="DB5">
        <v>44</v>
      </c>
      <c r="DC5">
        <v>16</v>
      </c>
      <c r="DD5">
        <v>2577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N5">
        <v>2400</v>
      </c>
      <c r="DO5">
        <f t="shared" ref="DO5:DO9" si="52">DD5</f>
        <v>2577</v>
      </c>
      <c r="DP5" s="12">
        <f t="shared" ref="DP5:DP9" si="53">DO5/DN5*100</f>
        <v>107.375</v>
      </c>
      <c r="DQ5" t="s">
        <v>2370</v>
      </c>
      <c r="DR5" s="1">
        <v>0</v>
      </c>
      <c r="DS5" s="1">
        <v>0</v>
      </c>
      <c r="DT5" s="1">
        <v>0</v>
      </c>
      <c r="DU5" s="1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M5">
        <f t="shared" si="15"/>
        <v>0</v>
      </c>
      <c r="EO5" t="s">
        <v>2370</v>
      </c>
      <c r="EP5" s="1">
        <v>0</v>
      </c>
      <c r="EQ5" s="1">
        <v>0</v>
      </c>
      <c r="ER5" s="1">
        <v>0</v>
      </c>
      <c r="ES5" s="1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5</v>
      </c>
      <c r="FC5">
        <v>5</v>
      </c>
      <c r="FD5">
        <v>10</v>
      </c>
      <c r="FE5">
        <v>317</v>
      </c>
      <c r="FF5">
        <v>7</v>
      </c>
      <c r="FG5">
        <v>3</v>
      </c>
      <c r="FH5">
        <v>327</v>
      </c>
      <c r="FI5">
        <v>96.94</v>
      </c>
      <c r="FK5">
        <f t="shared" si="16"/>
        <v>0</v>
      </c>
      <c r="FM5" t="s">
        <v>2370</v>
      </c>
      <c r="FN5" t="s">
        <v>2775</v>
      </c>
      <c r="FO5" t="s">
        <v>2692</v>
      </c>
      <c r="FP5">
        <f t="shared" si="17"/>
        <v>12000</v>
      </c>
      <c r="FQ5">
        <f t="shared" si="18"/>
        <v>1320</v>
      </c>
      <c r="FR5">
        <f t="shared" si="19"/>
        <v>12595</v>
      </c>
      <c r="FS5" s="12">
        <f t="shared" si="0"/>
        <v>104.95833333333333</v>
      </c>
      <c r="FT5" s="12">
        <f t="shared" si="20"/>
        <v>96.75</v>
      </c>
      <c r="FU5" s="28">
        <f t="shared" si="21"/>
        <v>1.3047222222222221</v>
      </c>
      <c r="FV5" s="34" t="s">
        <v>2370</v>
      </c>
      <c r="FW5" s="49">
        <v>44445</v>
      </c>
      <c r="FX5" s="34">
        <v>79</v>
      </c>
      <c r="FY5" s="34">
        <v>32</v>
      </c>
      <c r="FZ5" s="34">
        <f t="shared" si="22"/>
        <v>111</v>
      </c>
      <c r="GA5" s="34">
        <v>2499</v>
      </c>
      <c r="GB5" s="34">
        <v>42</v>
      </c>
      <c r="GC5" s="34">
        <v>14</v>
      </c>
      <c r="GD5">
        <f t="shared" si="23"/>
        <v>2555</v>
      </c>
      <c r="GE5">
        <v>2400</v>
      </c>
      <c r="GF5" s="45">
        <f t="shared" si="24"/>
        <v>106.45833333333334</v>
      </c>
      <c r="GG5" s="34" t="s">
        <v>2370</v>
      </c>
      <c r="GH5" s="49">
        <v>44446</v>
      </c>
      <c r="GI5" s="34">
        <v>115</v>
      </c>
      <c r="GJ5" s="34">
        <v>57</v>
      </c>
      <c r="GK5" s="34">
        <f t="shared" si="1"/>
        <v>172</v>
      </c>
      <c r="GL5" s="34">
        <v>2930</v>
      </c>
      <c r="GM5" s="34">
        <v>72</v>
      </c>
      <c r="GN5" s="34">
        <v>55</v>
      </c>
      <c r="GO5">
        <f t="shared" ref="GO5" si="54">SUM(GL5:GN5)</f>
        <v>3057</v>
      </c>
      <c r="GP5">
        <v>2400</v>
      </c>
      <c r="GQ5" s="45">
        <f t="shared" si="2"/>
        <v>127.375</v>
      </c>
      <c r="GR5" s="34" t="s">
        <v>2370</v>
      </c>
      <c r="GS5" s="35">
        <v>0.36927083333333338</v>
      </c>
      <c r="GT5" s="35">
        <v>0.19938657407407409</v>
      </c>
      <c r="GU5" s="35">
        <v>0.19938657407407409</v>
      </c>
      <c r="GV5" s="35">
        <v>4.7662037037037037E-2</v>
      </c>
      <c r="GW5" s="34">
        <v>129</v>
      </c>
      <c r="GX5" s="34">
        <v>51</v>
      </c>
      <c r="GY5" s="34">
        <v>180</v>
      </c>
      <c r="GZ5">
        <v>2626</v>
      </c>
      <c r="HA5">
        <v>50</v>
      </c>
      <c r="HB5" s="12">
        <v>30</v>
      </c>
      <c r="HC5" s="34">
        <v>2706</v>
      </c>
      <c r="HD5" s="34">
        <v>0</v>
      </c>
      <c r="HE5" s="34">
        <v>6</v>
      </c>
      <c r="HF5" s="34">
        <v>4</v>
      </c>
      <c r="HG5" s="34">
        <v>10</v>
      </c>
      <c r="HH5" s="34">
        <v>360</v>
      </c>
      <c r="HI5" s="34">
        <v>2</v>
      </c>
      <c r="HJ5" s="34">
        <v>3</v>
      </c>
      <c r="HK5" s="34">
        <v>365</v>
      </c>
      <c r="HL5">
        <v>98.63</v>
      </c>
      <c r="HM5">
        <v>2400</v>
      </c>
      <c r="HN5" s="45">
        <f t="shared" si="25"/>
        <v>112.75</v>
      </c>
      <c r="HO5" t="s">
        <v>2370</v>
      </c>
      <c r="HP5" s="1">
        <v>0.42265046296296299</v>
      </c>
      <c r="HQ5" s="1">
        <v>0.22528935185185184</v>
      </c>
      <c r="HR5" s="1">
        <v>0.22528935185185184</v>
      </c>
      <c r="HS5" s="1">
        <v>9.0578703703703703E-2</v>
      </c>
      <c r="HT5">
        <v>74</v>
      </c>
      <c r="HU5">
        <v>43</v>
      </c>
      <c r="HV5">
        <v>117</v>
      </c>
      <c r="HW5">
        <v>2617</v>
      </c>
      <c r="HX5">
        <v>71</v>
      </c>
      <c r="HY5">
        <v>34</v>
      </c>
      <c r="HZ5">
        <v>2722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2400</v>
      </c>
      <c r="IK5" s="12">
        <f>HZ5/IJ5*100</f>
        <v>113.41666666666667</v>
      </c>
      <c r="IM5" t="s">
        <v>2370</v>
      </c>
      <c r="IN5" s="1">
        <v>0</v>
      </c>
      <c r="IO5" s="1">
        <v>0</v>
      </c>
      <c r="IP5" s="1">
        <v>0</v>
      </c>
      <c r="IQ5" s="1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 t="s">
        <v>2370</v>
      </c>
      <c r="JI5" s="1">
        <v>0</v>
      </c>
      <c r="JJ5" s="1">
        <v>0</v>
      </c>
      <c r="JK5" s="1">
        <v>0</v>
      </c>
      <c r="JL5" s="1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 t="s">
        <v>2370</v>
      </c>
      <c r="KD5" s="1">
        <v>0</v>
      </c>
      <c r="KE5" s="1">
        <v>0</v>
      </c>
      <c r="KF5" s="1">
        <v>0</v>
      </c>
      <c r="KG5" s="1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 t="s">
        <v>2370</v>
      </c>
      <c r="KY5" t="s">
        <v>2775</v>
      </c>
      <c r="KZ5" t="s">
        <v>2692</v>
      </c>
      <c r="LA5">
        <f>GE5+GP5+HM5+IJ5</f>
        <v>9600</v>
      </c>
      <c r="LB5">
        <f>FZ5+GK5+GY5+HV5+IT5+JO5+KJ5</f>
        <v>580</v>
      </c>
      <c r="LC5">
        <f>GD5+GO5+HC5+HZ5+IX5+JS5+KN5</f>
        <v>11040</v>
      </c>
      <c r="LD5" s="12">
        <f>LC5/LA5*100</f>
        <v>114.99999999999999</v>
      </c>
      <c r="LE5" s="43">
        <v>0.953587962962963</v>
      </c>
      <c r="LF5" s="10">
        <f>LE5/4</f>
        <v>0.23839699074074075</v>
      </c>
      <c r="LG5">
        <v>97.95</v>
      </c>
      <c r="LH5" t="s">
        <v>2370</v>
      </c>
      <c r="LI5" t="s">
        <v>2775</v>
      </c>
      <c r="LJ5" s="1">
        <v>0.4067708333333333</v>
      </c>
      <c r="LK5" s="1">
        <v>0.21684027777777778</v>
      </c>
      <c r="LL5" s="1">
        <v>0.21684027777777778</v>
      </c>
      <c r="LM5" s="1">
        <v>0.15684027777777779</v>
      </c>
      <c r="LN5">
        <v>172</v>
      </c>
      <c r="LO5">
        <v>70</v>
      </c>
      <c r="LP5">
        <v>242</v>
      </c>
      <c r="LQ5">
        <v>2615</v>
      </c>
      <c r="LR5">
        <v>105</v>
      </c>
      <c r="LS5">
        <v>28</v>
      </c>
      <c r="LT5">
        <v>2748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F5">
        <v>2400</v>
      </c>
      <c r="MG5" s="12">
        <f t="shared" si="27"/>
        <v>114.5</v>
      </c>
      <c r="MH5" t="s">
        <v>2370</v>
      </c>
      <c r="MI5" t="s">
        <v>2775</v>
      </c>
      <c r="MJ5" s="1">
        <v>0.40961805555555553</v>
      </c>
      <c r="MK5" s="1">
        <v>0.29719907407407409</v>
      </c>
      <c r="ML5" s="1">
        <v>0.29719907407407409</v>
      </c>
      <c r="MM5" s="1">
        <v>8.9004629629629628E-2</v>
      </c>
      <c r="MN5">
        <v>171</v>
      </c>
      <c r="MO5">
        <v>27</v>
      </c>
      <c r="MP5">
        <v>198</v>
      </c>
      <c r="MQ5">
        <v>2701</v>
      </c>
      <c r="MR5">
        <v>32</v>
      </c>
      <c r="MS5">
        <v>11</v>
      </c>
      <c r="MT5">
        <v>2744</v>
      </c>
      <c r="MU5">
        <v>0</v>
      </c>
      <c r="MV5">
        <v>0</v>
      </c>
      <c r="MW5">
        <v>0</v>
      </c>
      <c r="MX5">
        <v>13</v>
      </c>
      <c r="MY5">
        <v>7</v>
      </c>
      <c r="MZ5">
        <v>20</v>
      </c>
      <c r="NA5">
        <v>609</v>
      </c>
      <c r="NB5">
        <v>11</v>
      </c>
      <c r="NC5">
        <v>2</v>
      </c>
      <c r="ND5">
        <v>622</v>
      </c>
      <c r="NE5">
        <v>97.91</v>
      </c>
      <c r="NF5">
        <v>2400</v>
      </c>
      <c r="NG5" s="12">
        <f>MT5/NF5*100</f>
        <v>114.33333333333333</v>
      </c>
      <c r="NH5" t="s">
        <v>2370</v>
      </c>
      <c r="NI5" t="s">
        <v>2775</v>
      </c>
      <c r="NJ5" s="1">
        <v>0.32861111111111113</v>
      </c>
      <c r="NK5" s="1">
        <v>0.18996527777777775</v>
      </c>
      <c r="NL5" s="1">
        <v>0.18996527777777775</v>
      </c>
      <c r="NM5" s="1">
        <v>0.11168981481481481</v>
      </c>
      <c r="NN5">
        <v>120</v>
      </c>
      <c r="NO5">
        <v>38</v>
      </c>
      <c r="NP5">
        <v>158</v>
      </c>
      <c r="NQ5">
        <v>2663</v>
      </c>
      <c r="NR5">
        <v>74</v>
      </c>
      <c r="NS5">
        <v>19</v>
      </c>
      <c r="NT5">
        <v>2756</v>
      </c>
      <c r="NU5">
        <v>0</v>
      </c>
      <c r="NV5">
        <v>0</v>
      </c>
      <c r="NW5">
        <v>0</v>
      </c>
      <c r="NX5">
        <v>2</v>
      </c>
      <c r="NY5">
        <v>8</v>
      </c>
      <c r="NZ5">
        <v>10</v>
      </c>
      <c r="OA5">
        <v>411</v>
      </c>
      <c r="OB5">
        <v>16</v>
      </c>
      <c r="OC5">
        <v>10</v>
      </c>
      <c r="OD5">
        <v>437</v>
      </c>
      <c r="OE5">
        <v>94.05</v>
      </c>
      <c r="OF5">
        <v>2400</v>
      </c>
      <c r="OG5" s="12">
        <f t="shared" si="28"/>
        <v>114.83333333333334</v>
      </c>
      <c r="OH5" t="s">
        <v>2370</v>
      </c>
      <c r="OI5" t="s">
        <v>2775</v>
      </c>
      <c r="OJ5" s="1">
        <v>0.34331018518518519</v>
      </c>
      <c r="OK5" s="1">
        <v>0.26909722222222221</v>
      </c>
      <c r="OL5" s="1">
        <v>0.26909722222222221</v>
      </c>
      <c r="OM5" s="1">
        <v>5.4930555555555559E-2</v>
      </c>
      <c r="ON5">
        <v>74</v>
      </c>
      <c r="OO5" s="34">
        <v>36</v>
      </c>
      <c r="OP5">
        <f t="shared" si="29"/>
        <v>110</v>
      </c>
      <c r="OQ5" s="34">
        <v>2545</v>
      </c>
      <c r="OR5" s="34">
        <v>62</v>
      </c>
      <c r="OS5" s="34">
        <v>26</v>
      </c>
      <c r="OT5">
        <f t="shared" si="30"/>
        <v>2633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F5">
        <v>2400</v>
      </c>
      <c r="PG5" s="12">
        <f t="shared" si="31"/>
        <v>109.70833333333334</v>
      </c>
      <c r="PH5" s="34" t="s">
        <v>2370</v>
      </c>
      <c r="PI5" t="s">
        <v>2775</v>
      </c>
      <c r="PJ5" s="35">
        <v>0.32388888888888889</v>
      </c>
      <c r="PK5" s="35">
        <v>9.9837962962962948E-2</v>
      </c>
      <c r="PL5" s="35">
        <v>9.9837962962962948E-2</v>
      </c>
      <c r="PM5" s="35">
        <v>0.21552083333333336</v>
      </c>
      <c r="PN5" s="34">
        <v>52</v>
      </c>
      <c r="PO5" s="34">
        <v>15</v>
      </c>
      <c r="PP5" s="34">
        <v>67</v>
      </c>
      <c r="PQ5" s="34">
        <v>998</v>
      </c>
      <c r="PR5" s="34">
        <v>15</v>
      </c>
      <c r="PS5" s="34">
        <v>6</v>
      </c>
      <c r="PT5" s="34">
        <v>1019</v>
      </c>
      <c r="PU5" s="34">
        <v>0</v>
      </c>
      <c r="PV5" s="34">
        <v>0</v>
      </c>
      <c r="PW5" s="34">
        <v>0</v>
      </c>
      <c r="PX5" s="34">
        <v>0</v>
      </c>
      <c r="PY5" s="34">
        <v>0</v>
      </c>
      <c r="PZ5" s="34">
        <v>0</v>
      </c>
      <c r="QA5" s="34">
        <v>0</v>
      </c>
      <c r="QB5" s="34">
        <v>0</v>
      </c>
      <c r="QC5" s="34">
        <v>0</v>
      </c>
      <c r="QD5" s="34">
        <v>0</v>
      </c>
      <c r="QE5" s="34"/>
      <c r="QF5">
        <v>2400</v>
      </c>
      <c r="QG5" s="12">
        <f>PT5/QF5*100</f>
        <v>42.458333333333329</v>
      </c>
      <c r="QH5" t="s">
        <v>2370</v>
      </c>
      <c r="QI5" s="1">
        <v>0.14449074074074073</v>
      </c>
      <c r="QJ5" s="1">
        <v>0.10263888888888889</v>
      </c>
      <c r="QK5" s="1">
        <v>0.10263888888888889</v>
      </c>
      <c r="QL5" s="1">
        <v>3.8206018518518521E-2</v>
      </c>
      <c r="QM5">
        <v>60</v>
      </c>
      <c r="QN5">
        <v>33</v>
      </c>
      <c r="QO5">
        <v>93</v>
      </c>
      <c r="QP5">
        <v>1415</v>
      </c>
      <c r="QQ5">
        <v>48</v>
      </c>
      <c r="QR5">
        <v>14</v>
      </c>
      <c r="QS5">
        <v>1477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E5" t="s">
        <v>2370</v>
      </c>
      <c r="RF5" s="1">
        <v>0</v>
      </c>
      <c r="RG5" s="1">
        <v>0</v>
      </c>
      <c r="RH5" s="1">
        <v>0</v>
      </c>
      <c r="RI5" s="1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B5" t="s">
        <v>2370</v>
      </c>
      <c r="SC5" t="s">
        <v>2775</v>
      </c>
      <c r="SD5" t="s">
        <v>2692</v>
      </c>
      <c r="SE5">
        <f t="shared" si="32"/>
        <v>95.97999999999999</v>
      </c>
      <c r="SF5">
        <f t="shared" si="33"/>
        <v>841</v>
      </c>
      <c r="SG5">
        <f t="shared" si="34"/>
        <v>13377</v>
      </c>
      <c r="SH5">
        <f>SUM(MF5,NF5,OF5,PF5,QF5)</f>
        <v>12000</v>
      </c>
      <c r="SI5" s="12">
        <f t="shared" si="35"/>
        <v>111.47499999999999</v>
      </c>
      <c r="SJ5">
        <f t="shared" si="36"/>
        <v>-1377</v>
      </c>
      <c r="SK5" s="10">
        <f t="shared" si="37"/>
        <v>1.1755787037037038</v>
      </c>
      <c r="SL5" t="s">
        <v>2370</v>
      </c>
      <c r="SM5" t="s">
        <v>2775</v>
      </c>
      <c r="SN5" s="1">
        <v>0.29849537037037038</v>
      </c>
      <c r="SO5" s="1">
        <v>0.23177083333333334</v>
      </c>
      <c r="SP5" s="1">
        <v>0.23177083333333334</v>
      </c>
      <c r="SQ5" s="1">
        <v>5.7372685185185186E-2</v>
      </c>
      <c r="SR5">
        <v>166</v>
      </c>
      <c r="SS5">
        <v>37</v>
      </c>
      <c r="ST5">
        <v>203</v>
      </c>
      <c r="SU5">
        <v>2715</v>
      </c>
      <c r="SV5">
        <v>57</v>
      </c>
      <c r="SW5">
        <v>16</v>
      </c>
      <c r="SX5">
        <v>2788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J5">
        <v>2400</v>
      </c>
      <c r="TL5" t="s">
        <v>2370</v>
      </c>
      <c r="TM5" t="s">
        <v>2775</v>
      </c>
      <c r="TN5" s="1">
        <v>0.13130787037037037</v>
      </c>
      <c r="TO5" s="1">
        <v>0.10165509259259259</v>
      </c>
      <c r="TP5" s="1">
        <v>0.10165509259259259</v>
      </c>
      <c r="TQ5" s="1">
        <v>2.3391203703703702E-2</v>
      </c>
      <c r="TR5">
        <v>109</v>
      </c>
      <c r="TS5">
        <v>51</v>
      </c>
      <c r="TT5">
        <v>160</v>
      </c>
      <c r="TU5">
        <v>2699</v>
      </c>
      <c r="TV5">
        <v>83</v>
      </c>
      <c r="TW5">
        <v>25</v>
      </c>
      <c r="TX5">
        <v>2807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J5">
        <v>1200</v>
      </c>
      <c r="UL5" t="s">
        <v>2370</v>
      </c>
      <c r="UM5" t="s">
        <v>2775</v>
      </c>
      <c r="UN5" s="1">
        <v>0.3897106481481481</v>
      </c>
      <c r="UO5" s="1">
        <v>0.32598379629629631</v>
      </c>
      <c r="UP5" s="1">
        <v>0.32598379629629631</v>
      </c>
      <c r="UQ5" s="1">
        <v>4.4710648148148152E-2</v>
      </c>
      <c r="UR5">
        <v>223</v>
      </c>
      <c r="US5">
        <v>34</v>
      </c>
      <c r="UT5">
        <v>257</v>
      </c>
      <c r="UU5">
        <v>2943</v>
      </c>
      <c r="UV5">
        <v>36</v>
      </c>
      <c r="UW5">
        <v>19</v>
      </c>
      <c r="UX5">
        <v>2998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J5">
        <v>2400</v>
      </c>
      <c r="VL5" t="s">
        <v>2370</v>
      </c>
      <c r="VM5" t="s">
        <v>2775</v>
      </c>
      <c r="VN5" s="1">
        <v>0.14156250000000001</v>
      </c>
      <c r="VO5" s="1">
        <v>0.11351851851851852</v>
      </c>
      <c r="VP5" s="1">
        <v>0.11351851851851852</v>
      </c>
      <c r="VQ5" s="1">
        <v>1.9699074074074074E-2</v>
      </c>
      <c r="VR5">
        <v>122</v>
      </c>
      <c r="VS5">
        <v>36</v>
      </c>
      <c r="VT5">
        <v>158</v>
      </c>
      <c r="VU5">
        <v>2638</v>
      </c>
      <c r="VV5">
        <v>24</v>
      </c>
      <c r="VW5">
        <v>20</v>
      </c>
      <c r="VX5">
        <v>2682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J5">
        <v>1200</v>
      </c>
      <c r="WL5" t="s">
        <v>2370</v>
      </c>
      <c r="WM5" s="28">
        <v>0.27008101851851851</v>
      </c>
      <c r="WN5" s="28">
        <v>0.16339120370370372</v>
      </c>
      <c r="WO5" s="28">
        <v>0.16339120370370372</v>
      </c>
      <c r="WP5" s="28">
        <v>9.1354166666666667E-2</v>
      </c>
      <c r="WQ5">
        <v>173</v>
      </c>
      <c r="WR5">
        <v>24</v>
      </c>
      <c r="WS5">
        <v>197</v>
      </c>
      <c r="WT5">
        <v>2999</v>
      </c>
      <c r="WU5">
        <v>32</v>
      </c>
      <c r="WV5">
        <v>12</v>
      </c>
      <c r="WW5">
        <v>3043</v>
      </c>
      <c r="WX5">
        <v>0</v>
      </c>
      <c r="WY5">
        <v>0</v>
      </c>
      <c r="WZ5">
        <v>0</v>
      </c>
      <c r="XA5">
        <v>14</v>
      </c>
      <c r="XB5">
        <v>6</v>
      </c>
      <c r="XC5">
        <v>20</v>
      </c>
      <c r="XD5">
        <v>649</v>
      </c>
      <c r="XE5">
        <v>17</v>
      </c>
      <c r="XF5">
        <v>0</v>
      </c>
      <c r="XG5">
        <v>666</v>
      </c>
      <c r="XH5">
        <v>97.45</v>
      </c>
      <c r="XI5">
        <v>2400</v>
      </c>
      <c r="XK5" t="s">
        <v>2370</v>
      </c>
      <c r="XL5" s="1">
        <v>0</v>
      </c>
      <c r="XM5" s="1">
        <v>0</v>
      </c>
      <c r="XN5" s="1">
        <v>0</v>
      </c>
      <c r="XO5" s="1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 t="s">
        <v>2370</v>
      </c>
      <c r="YI5" s="1">
        <v>0.18785879629629632</v>
      </c>
      <c r="YJ5" s="1">
        <v>0.12767361111111111</v>
      </c>
      <c r="YK5" s="1">
        <v>0.12767361111111111</v>
      </c>
      <c r="YL5" s="1">
        <v>5.2766203703703697E-2</v>
      </c>
      <c r="YM5">
        <v>190</v>
      </c>
      <c r="YN5">
        <v>37</v>
      </c>
      <c r="YO5">
        <v>227</v>
      </c>
      <c r="YP5">
        <v>1952</v>
      </c>
      <c r="YQ5">
        <v>43</v>
      </c>
      <c r="YR5">
        <v>20</v>
      </c>
      <c r="YS5">
        <f t="shared" si="38"/>
        <v>2015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 t="s">
        <v>2370</v>
      </c>
      <c r="ZF5" t="s">
        <v>2775</v>
      </c>
      <c r="ZG5" t="s">
        <v>2692</v>
      </c>
      <c r="ZH5" s="35">
        <v>0.91813657407407412</v>
      </c>
      <c r="ZI5" s="97">
        <f t="shared" si="39"/>
        <v>1.0639930555555557</v>
      </c>
      <c r="ZJ5" s="35">
        <v>4.2951388888888886E-2</v>
      </c>
      <c r="ZK5" s="35">
        <v>0.14519675925925926</v>
      </c>
      <c r="ZL5" s="34">
        <v>620</v>
      </c>
      <c r="ZM5" s="34">
        <v>158</v>
      </c>
      <c r="ZN5" s="34">
        <f t="shared" si="40"/>
        <v>1202</v>
      </c>
      <c r="ZO5" s="34">
        <v>10995</v>
      </c>
      <c r="ZP5" s="34">
        <v>200</v>
      </c>
      <c r="ZQ5" s="34">
        <v>80</v>
      </c>
      <c r="ZR5" s="34">
        <f t="shared" si="41"/>
        <v>16333</v>
      </c>
      <c r="ZS5" s="34">
        <v>0</v>
      </c>
      <c r="ZT5" s="34">
        <v>0</v>
      </c>
      <c r="ZU5" s="34">
        <v>0</v>
      </c>
      <c r="ZV5" s="34">
        <v>0</v>
      </c>
      <c r="ZW5" s="34">
        <v>0</v>
      </c>
      <c r="ZX5" s="34">
        <v>0</v>
      </c>
      <c r="ZY5" s="34">
        <v>0</v>
      </c>
      <c r="ZZ5" s="34">
        <v>0</v>
      </c>
      <c r="AAA5" s="34">
        <v>0</v>
      </c>
      <c r="AAB5" s="34">
        <v>0</v>
      </c>
      <c r="AAC5" s="34"/>
      <c r="AAD5">
        <f t="shared" si="42"/>
        <v>9600</v>
      </c>
      <c r="AAE5" s="12">
        <f t="shared" si="43"/>
        <v>170.13541666666669</v>
      </c>
      <c r="AAF5">
        <f t="shared" si="44"/>
        <v>-6733</v>
      </c>
      <c r="AAG5" t="s">
        <v>2370</v>
      </c>
      <c r="AAH5" t="s">
        <v>2775</v>
      </c>
      <c r="AAI5" s="1">
        <v>0.28597222222222224</v>
      </c>
      <c r="AAJ5" s="1">
        <v>0.18199074074074073</v>
      </c>
      <c r="AAK5" s="1">
        <v>0.18199074074074073</v>
      </c>
      <c r="AAL5" s="1">
        <v>5.0381944444444444E-2</v>
      </c>
      <c r="AAM5">
        <v>137</v>
      </c>
      <c r="AAN5">
        <v>31</v>
      </c>
      <c r="AAO5">
        <v>168</v>
      </c>
      <c r="AAP5">
        <v>2516</v>
      </c>
      <c r="AAQ5">
        <v>28</v>
      </c>
      <c r="AAR5">
        <v>16</v>
      </c>
      <c r="AAS5">
        <v>2560</v>
      </c>
      <c r="AAT5">
        <v>0</v>
      </c>
      <c r="AAU5">
        <v>0</v>
      </c>
      <c r="AAV5">
        <v>0</v>
      </c>
      <c r="AAW5">
        <v>3</v>
      </c>
      <c r="AAX5">
        <v>7</v>
      </c>
      <c r="AAY5">
        <v>10</v>
      </c>
      <c r="AAZ5">
        <v>523</v>
      </c>
      <c r="ABA5">
        <v>14</v>
      </c>
      <c r="ABB5">
        <v>10</v>
      </c>
      <c r="ABC5">
        <v>547</v>
      </c>
      <c r="ABD5">
        <v>95.61</v>
      </c>
      <c r="ABE5">
        <v>2400</v>
      </c>
      <c r="ABF5" s="102">
        <f>AAS5/ABE5*100</f>
        <v>106.66666666666667</v>
      </c>
      <c r="ABG5" t="s">
        <v>2370</v>
      </c>
      <c r="ABH5" t="s">
        <v>2775</v>
      </c>
      <c r="ABI5" s="1">
        <v>0.2026388888888889</v>
      </c>
      <c r="ABJ5" s="1">
        <v>0.16731481481481481</v>
      </c>
      <c r="ABK5" s="1">
        <v>0.16731481481481481</v>
      </c>
      <c r="ABL5" s="1">
        <v>1.4537037037037038E-2</v>
      </c>
      <c r="ABM5">
        <v>104</v>
      </c>
      <c r="ABN5">
        <v>31</v>
      </c>
      <c r="ABO5">
        <v>135</v>
      </c>
      <c r="ABP5">
        <v>2970</v>
      </c>
      <c r="ABQ5">
        <v>33</v>
      </c>
      <c r="ABR5">
        <v>14</v>
      </c>
      <c r="ABS5">
        <v>3017</v>
      </c>
      <c r="ABT5">
        <v>0</v>
      </c>
      <c r="ABU5">
        <v>0</v>
      </c>
      <c r="ABV5">
        <v>0</v>
      </c>
      <c r="ABW5">
        <v>2</v>
      </c>
      <c r="ABX5">
        <v>7</v>
      </c>
      <c r="ABY5">
        <v>9</v>
      </c>
      <c r="ABZ5">
        <v>340</v>
      </c>
      <c r="ACA5">
        <v>13</v>
      </c>
      <c r="ACB5">
        <v>0</v>
      </c>
      <c r="ACC5">
        <v>353</v>
      </c>
      <c r="ACD5">
        <v>96.32</v>
      </c>
      <c r="ACE5">
        <v>1200</v>
      </c>
      <c r="ACF5" s="12">
        <f>ABS5/ACE5*100</f>
        <v>251.41666666666666</v>
      </c>
      <c r="ACG5" t="s">
        <v>2370</v>
      </c>
      <c r="ACH5" t="s">
        <v>2775</v>
      </c>
      <c r="ACI5" s="1">
        <v>0.28532407407407406</v>
      </c>
      <c r="ACJ5" s="1">
        <v>0.11821759259259258</v>
      </c>
      <c r="ACK5" s="1">
        <v>0.11821759259259258</v>
      </c>
      <c r="ACL5" s="1">
        <v>0.14820601851851853</v>
      </c>
      <c r="ACM5">
        <v>112</v>
      </c>
      <c r="ACN5">
        <v>36</v>
      </c>
      <c r="ACO5">
        <v>148</v>
      </c>
      <c r="ACP5">
        <v>2579</v>
      </c>
      <c r="ACQ5">
        <v>44</v>
      </c>
      <c r="ACR5">
        <v>16</v>
      </c>
      <c r="ACS5">
        <v>2639</v>
      </c>
      <c r="ACT5">
        <v>0</v>
      </c>
      <c r="ACU5">
        <v>0</v>
      </c>
      <c r="ACV5">
        <v>0</v>
      </c>
      <c r="ACW5">
        <v>2</v>
      </c>
      <c r="ACX5">
        <v>3</v>
      </c>
      <c r="ACY5">
        <v>5</v>
      </c>
      <c r="ACZ5">
        <v>286</v>
      </c>
      <c r="ADA5">
        <v>9</v>
      </c>
      <c r="ADB5">
        <v>0</v>
      </c>
      <c r="ADC5">
        <v>295</v>
      </c>
      <c r="ADD5">
        <v>96.95</v>
      </c>
      <c r="ADE5">
        <v>2400</v>
      </c>
      <c r="ADF5" s="12">
        <f>ACS5/ADE5*100</f>
        <v>109.95833333333334</v>
      </c>
      <c r="ADG5" t="s">
        <v>2370</v>
      </c>
      <c r="ADH5" t="s">
        <v>2775</v>
      </c>
      <c r="ADI5" s="1">
        <v>0.33012731481481478</v>
      </c>
      <c r="ADJ5" s="1">
        <v>0.10869212962962964</v>
      </c>
      <c r="ADK5" s="1">
        <v>0.10869212962962964</v>
      </c>
      <c r="ADL5" s="1">
        <v>0.1789699074074074</v>
      </c>
      <c r="ADM5">
        <v>133</v>
      </c>
      <c r="ADN5">
        <v>37</v>
      </c>
      <c r="ADO5">
        <v>170</v>
      </c>
      <c r="ADP5">
        <v>2621</v>
      </c>
      <c r="ADQ5">
        <v>54</v>
      </c>
      <c r="ADR5">
        <v>6</v>
      </c>
      <c r="ADS5">
        <v>2681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E5">
        <v>2400</v>
      </c>
      <c r="AEF5">
        <f t="shared" si="45"/>
        <v>111.70833333333334</v>
      </c>
      <c r="AEG5" t="s">
        <v>2370</v>
      </c>
      <c r="AEH5" s="1">
        <v>0.37366898148148148</v>
      </c>
      <c r="AEI5" s="1">
        <v>0.14971064814814813</v>
      </c>
      <c r="AEJ5" s="1">
        <v>0.14971064814814813</v>
      </c>
      <c r="AEK5" s="1">
        <v>0.20586805555555557</v>
      </c>
      <c r="AEL5">
        <v>293</v>
      </c>
      <c r="AEM5">
        <v>48</v>
      </c>
      <c r="AEN5">
        <v>341</v>
      </c>
      <c r="AEO5">
        <v>2395</v>
      </c>
      <c r="AEP5">
        <v>61</v>
      </c>
      <c r="AEQ5">
        <v>5</v>
      </c>
      <c r="AER5">
        <v>2461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D5">
        <v>2400</v>
      </c>
      <c r="AFF5" s="1">
        <v>0</v>
      </c>
      <c r="AFG5" s="1">
        <v>0</v>
      </c>
      <c r="AFH5" s="1">
        <v>0</v>
      </c>
      <c r="AFI5" s="1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B5" s="1">
        <v>9.1319444444444453E-2</v>
      </c>
      <c r="AGC5" s="1">
        <v>2.3252314814814812E-2</v>
      </c>
      <c r="AGD5" s="1">
        <v>2.3252314814814812E-2</v>
      </c>
      <c r="AGE5" s="1">
        <v>6.6932870370370365E-2</v>
      </c>
      <c r="AGF5">
        <v>22</v>
      </c>
      <c r="AGG5">
        <v>9</v>
      </c>
      <c r="AGH5">
        <v>31</v>
      </c>
      <c r="AGI5">
        <v>459</v>
      </c>
      <c r="AGJ5">
        <v>8</v>
      </c>
      <c r="AGK5">
        <v>5</v>
      </c>
      <c r="AGL5">
        <v>472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 t="s">
        <v>2370</v>
      </c>
      <c r="AGY5" t="s">
        <v>2775</v>
      </c>
      <c r="AGZ5" t="s">
        <v>2692</v>
      </c>
      <c r="AHA5">
        <f t="shared" si="46"/>
        <v>10800</v>
      </c>
      <c r="AHB5">
        <f t="shared" si="47"/>
        <v>993</v>
      </c>
      <c r="AHC5">
        <f t="shared" ref="AHC5:AHC13" si="55">SUM(AAS5,ABS5,ACS5,ADS5,AER5,AFP5,AGL5)</f>
        <v>13830</v>
      </c>
      <c r="AHD5" s="12">
        <f t="shared" si="48"/>
        <v>128.05555555555554</v>
      </c>
      <c r="AHE5" s="12">
        <f t="shared" si="49"/>
        <v>72.22</v>
      </c>
      <c r="AHF5" s="28">
        <f t="shared" si="50"/>
        <v>0.59946759259259252</v>
      </c>
      <c r="AHG5" s="28">
        <f>AHF5/5</f>
        <v>0.11989351851851851</v>
      </c>
      <c r="AHH5" s="1">
        <v>9.0335648148148151E-2</v>
      </c>
      <c r="AHI5" s="28">
        <f t="shared" si="51"/>
        <v>0.21022916666666666</v>
      </c>
    </row>
    <row r="6" spans="1:895">
      <c r="A6" t="s">
        <v>2780</v>
      </c>
      <c r="B6" s="10">
        <v>0.23761574074074074</v>
      </c>
      <c r="C6" s="10">
        <v>0.16721064814814815</v>
      </c>
      <c r="D6" s="46">
        <v>0.16721064814814815</v>
      </c>
      <c r="E6" s="46">
        <v>4.2164351851851856E-2</v>
      </c>
      <c r="F6" s="9">
        <v>43</v>
      </c>
      <c r="G6" s="9">
        <v>39</v>
      </c>
      <c r="H6" s="9">
        <v>82</v>
      </c>
      <c r="I6" s="9">
        <v>1128</v>
      </c>
      <c r="J6" s="9">
        <v>33</v>
      </c>
      <c r="K6" s="9">
        <v>16</v>
      </c>
      <c r="L6" s="9">
        <v>1177</v>
      </c>
      <c r="M6" s="9">
        <v>0</v>
      </c>
      <c r="N6" s="9">
        <v>0</v>
      </c>
      <c r="O6" s="9">
        <v>0</v>
      </c>
      <c r="P6" s="9">
        <v>0</v>
      </c>
      <c r="Q6">
        <v>0</v>
      </c>
      <c r="R6" s="9">
        <v>0</v>
      </c>
      <c r="S6" s="9">
        <v>0</v>
      </c>
      <c r="T6">
        <v>0</v>
      </c>
      <c r="V6">
        <v>2400</v>
      </c>
      <c r="W6" s="9">
        <f t="shared" si="3"/>
        <v>1177</v>
      </c>
      <c r="X6" s="11">
        <f t="shared" si="4"/>
        <v>49.041666666666664</v>
      </c>
      <c r="Y6" t="s">
        <v>2780</v>
      </c>
      <c r="Z6" s="10">
        <v>0.36203703703703699</v>
      </c>
      <c r="AA6" s="10">
        <v>0.21799768518518517</v>
      </c>
      <c r="AB6" s="10">
        <v>0.21799768518518517</v>
      </c>
      <c r="AC6" s="10">
        <v>6.322916666666667E-2</v>
      </c>
      <c r="AD6">
        <v>19</v>
      </c>
      <c r="AE6">
        <v>19</v>
      </c>
      <c r="AF6">
        <v>38</v>
      </c>
      <c r="AG6">
        <v>608</v>
      </c>
      <c r="AH6">
        <v>19</v>
      </c>
      <c r="AI6">
        <v>7</v>
      </c>
      <c r="AJ6">
        <v>634</v>
      </c>
      <c r="AK6">
        <v>0</v>
      </c>
      <c r="AL6">
        <v>5</v>
      </c>
      <c r="AM6">
        <v>5</v>
      </c>
      <c r="AN6">
        <v>10</v>
      </c>
      <c r="AO6">
        <v>237</v>
      </c>
      <c r="AP6">
        <v>10</v>
      </c>
      <c r="AQ6">
        <v>1</v>
      </c>
      <c r="AR6">
        <v>248</v>
      </c>
      <c r="AS6">
        <v>95.56</v>
      </c>
      <c r="AT6">
        <v>2400</v>
      </c>
      <c r="AU6">
        <f t="shared" si="5"/>
        <v>634</v>
      </c>
      <c r="AV6" s="12">
        <f t="shared" si="6"/>
        <v>26.416666666666664</v>
      </c>
      <c r="AW6" t="s">
        <v>2780</v>
      </c>
      <c r="AX6" s="10"/>
      <c r="AY6" s="10"/>
      <c r="AZ6" s="10"/>
      <c r="BA6" s="10"/>
      <c r="BB6">
        <v>17</v>
      </c>
      <c r="BC6">
        <v>9</v>
      </c>
      <c r="BD6">
        <f t="shared" si="7"/>
        <v>26</v>
      </c>
      <c r="BE6">
        <v>544</v>
      </c>
      <c r="BF6">
        <v>7</v>
      </c>
      <c r="BG6">
        <v>4</v>
      </c>
      <c r="BH6">
        <f t="shared" si="8"/>
        <v>555</v>
      </c>
      <c r="BR6">
        <v>2400</v>
      </c>
      <c r="BS6">
        <f t="shared" si="9"/>
        <v>555</v>
      </c>
      <c r="BT6" s="12">
        <f t="shared" si="10"/>
        <v>23.125</v>
      </c>
      <c r="BU6" t="s">
        <v>2780</v>
      </c>
      <c r="BV6" s="10"/>
      <c r="BW6" s="10"/>
      <c r="BX6" s="10"/>
      <c r="BY6" s="10"/>
      <c r="CQ6">
        <f t="shared" si="13"/>
        <v>0</v>
      </c>
      <c r="CR6" s="12"/>
      <c r="CS6" t="s">
        <v>2780</v>
      </c>
      <c r="CT6" s="10"/>
      <c r="CU6" s="10"/>
      <c r="CV6" s="10"/>
      <c r="CW6" s="10"/>
      <c r="DP6" s="12"/>
      <c r="DQ6" t="s">
        <v>2780</v>
      </c>
      <c r="DS6" s="1"/>
      <c r="DT6" s="1"/>
      <c r="DU6" s="1"/>
      <c r="EM6">
        <f t="shared" si="15"/>
        <v>0</v>
      </c>
      <c r="EO6" t="s">
        <v>2780</v>
      </c>
      <c r="EQ6" s="1"/>
      <c r="FK6">
        <f t="shared" si="16"/>
        <v>0</v>
      </c>
      <c r="FM6" t="s">
        <v>2780</v>
      </c>
      <c r="FN6" t="s">
        <v>2775</v>
      </c>
      <c r="FO6" t="s">
        <v>2692</v>
      </c>
      <c r="FP6">
        <f t="shared" si="17"/>
        <v>7200</v>
      </c>
      <c r="FQ6">
        <f t="shared" si="18"/>
        <v>146</v>
      </c>
      <c r="FR6">
        <f t="shared" si="19"/>
        <v>2366</v>
      </c>
      <c r="FS6" s="12">
        <f t="shared" si="0"/>
        <v>32.861111111111114</v>
      </c>
      <c r="FT6" s="12">
        <f t="shared" si="20"/>
        <v>95.56</v>
      </c>
      <c r="FU6" s="28">
        <f t="shared" si="21"/>
        <v>0.38520833333333332</v>
      </c>
      <c r="GR6" s="34" t="s">
        <v>2780</v>
      </c>
      <c r="GS6" s="34" t="e">
        <v>#N/A</v>
      </c>
      <c r="GT6" s="34" t="e">
        <v>#N/A</v>
      </c>
      <c r="GU6" s="34" t="e">
        <v>#N/A</v>
      </c>
      <c r="GV6" s="34" t="e">
        <v>#N/A</v>
      </c>
      <c r="GW6" s="34" t="e">
        <v>#N/A</v>
      </c>
      <c r="GX6" s="34" t="e">
        <v>#N/A</v>
      </c>
      <c r="GY6" s="34" t="e">
        <v>#N/A</v>
      </c>
      <c r="GZ6" t="e">
        <v>#N/A</v>
      </c>
      <c r="HA6" t="e">
        <v>#N/A</v>
      </c>
      <c r="HB6" s="12" t="e">
        <v>#N/A</v>
      </c>
      <c r="HC6" s="34" t="e">
        <v>#N/A</v>
      </c>
      <c r="HD6" s="34" t="e">
        <v>#N/A</v>
      </c>
      <c r="HE6" s="34" t="e">
        <v>#N/A</v>
      </c>
      <c r="HF6" s="34" t="e">
        <v>#N/A</v>
      </c>
      <c r="HG6" s="34" t="e">
        <v>#N/A</v>
      </c>
      <c r="HH6" s="34" t="e">
        <v>#N/A</v>
      </c>
      <c r="HI6" s="34" t="e">
        <v>#N/A</v>
      </c>
      <c r="HJ6" s="34" t="e">
        <v>#N/A</v>
      </c>
      <c r="HK6" s="34"/>
      <c r="HL6" t="e">
        <v>#N/A</v>
      </c>
      <c r="HN6" s="45"/>
      <c r="HO6" t="s">
        <v>2780</v>
      </c>
      <c r="HP6" t="e">
        <v>#N/A</v>
      </c>
      <c r="HQ6" t="e">
        <v>#N/A</v>
      </c>
      <c r="HR6" t="e">
        <v>#N/A</v>
      </c>
      <c r="HS6" t="e">
        <v>#N/A</v>
      </c>
      <c r="HT6" t="e">
        <v>#N/A</v>
      </c>
      <c r="HU6" t="e">
        <v>#N/A</v>
      </c>
      <c r="HV6" t="e">
        <v>#N/A</v>
      </c>
      <c r="HW6" t="e">
        <v>#N/A</v>
      </c>
      <c r="HX6" t="e">
        <v>#N/A</v>
      </c>
      <c r="HY6" t="e">
        <v>#N/A</v>
      </c>
      <c r="HZ6" t="e">
        <v>#N/A</v>
      </c>
      <c r="IA6" t="e">
        <v>#N/A</v>
      </c>
      <c r="IB6" t="e">
        <v>#N/A</v>
      </c>
      <c r="IC6" t="e">
        <v>#N/A</v>
      </c>
      <c r="ID6" t="e">
        <v>#N/A</v>
      </c>
      <c r="IE6" t="e">
        <v>#N/A</v>
      </c>
      <c r="IF6" t="e">
        <v>#N/A</v>
      </c>
      <c r="IG6" t="e">
        <v>#N/A</v>
      </c>
      <c r="IH6" t="e">
        <v>#N/A</v>
      </c>
      <c r="II6" t="e">
        <v>#N/A</v>
      </c>
      <c r="IK6" s="12"/>
      <c r="IM6" t="s">
        <v>2780</v>
      </c>
      <c r="IN6" t="e">
        <v>#N/A</v>
      </c>
      <c r="IO6" t="e">
        <v>#N/A</v>
      </c>
      <c r="IP6" t="e">
        <v>#N/A</v>
      </c>
      <c r="IQ6" t="e">
        <v>#N/A</v>
      </c>
      <c r="IR6" t="e">
        <v>#N/A</v>
      </c>
      <c r="IS6" t="e">
        <v>#N/A</v>
      </c>
      <c r="IT6" t="e">
        <v>#N/A</v>
      </c>
      <c r="IU6" t="e">
        <v>#N/A</v>
      </c>
      <c r="IV6" t="e">
        <v>#N/A</v>
      </c>
      <c r="IW6" t="e">
        <v>#N/A</v>
      </c>
      <c r="IX6" t="e">
        <v>#N/A</v>
      </c>
      <c r="IY6" t="e">
        <v>#N/A</v>
      </c>
      <c r="IZ6" t="e">
        <v>#N/A</v>
      </c>
      <c r="JA6" t="e">
        <v>#N/A</v>
      </c>
      <c r="JB6" t="e">
        <v>#N/A</v>
      </c>
      <c r="JC6" t="e">
        <v>#N/A</v>
      </c>
      <c r="JD6" t="e">
        <v>#N/A</v>
      </c>
      <c r="JE6" t="e">
        <v>#N/A</v>
      </c>
      <c r="JF6" t="e">
        <v>#N/A</v>
      </c>
      <c r="JG6" t="e">
        <v>#N/A</v>
      </c>
      <c r="JH6" t="s">
        <v>2780</v>
      </c>
      <c r="JI6" t="e">
        <v>#N/A</v>
      </c>
      <c r="JJ6" t="e">
        <v>#N/A</v>
      </c>
      <c r="JK6" t="e">
        <v>#N/A</v>
      </c>
      <c r="JL6" t="e">
        <v>#N/A</v>
      </c>
      <c r="JM6" t="e">
        <v>#N/A</v>
      </c>
      <c r="JN6" t="e">
        <v>#N/A</v>
      </c>
      <c r="JO6" t="e">
        <v>#N/A</v>
      </c>
      <c r="JP6" t="e">
        <v>#N/A</v>
      </c>
      <c r="JQ6" t="e">
        <v>#N/A</v>
      </c>
      <c r="JR6" t="e">
        <v>#N/A</v>
      </c>
      <c r="JS6" t="e">
        <v>#N/A</v>
      </c>
      <c r="JT6" t="e">
        <v>#N/A</v>
      </c>
      <c r="JU6" t="e">
        <v>#N/A</v>
      </c>
      <c r="JV6" t="e">
        <v>#N/A</v>
      </c>
      <c r="JW6" t="e">
        <v>#N/A</v>
      </c>
      <c r="JX6" t="e">
        <v>#N/A</v>
      </c>
      <c r="JY6" t="e">
        <v>#N/A</v>
      </c>
      <c r="JZ6" t="e">
        <v>#N/A</v>
      </c>
      <c r="KA6" t="e">
        <v>#N/A</v>
      </c>
      <c r="KB6" t="e">
        <v>#N/A</v>
      </c>
      <c r="KC6" t="s">
        <v>2780</v>
      </c>
      <c r="KD6" t="e">
        <v>#N/A</v>
      </c>
      <c r="KE6" t="e">
        <v>#N/A</v>
      </c>
      <c r="KF6" t="e">
        <v>#N/A</v>
      </c>
      <c r="KG6" t="e">
        <v>#N/A</v>
      </c>
      <c r="KH6" t="e">
        <v>#N/A</v>
      </c>
      <c r="KI6" t="e">
        <v>#N/A</v>
      </c>
      <c r="KJ6" t="e">
        <v>#N/A</v>
      </c>
      <c r="KK6" t="e">
        <v>#N/A</v>
      </c>
      <c r="KL6" t="e">
        <v>#N/A</v>
      </c>
      <c r="KM6" t="e">
        <v>#N/A</v>
      </c>
      <c r="KN6" t="e">
        <v>#N/A</v>
      </c>
      <c r="KO6" t="e">
        <v>#N/A</v>
      </c>
      <c r="KP6" t="e">
        <v>#N/A</v>
      </c>
      <c r="KQ6" t="e">
        <v>#N/A</v>
      </c>
      <c r="KR6" t="e">
        <v>#N/A</v>
      </c>
      <c r="KS6" t="e">
        <v>#N/A</v>
      </c>
      <c r="KT6" t="e">
        <v>#N/A</v>
      </c>
      <c r="KU6" t="e">
        <v>#N/A</v>
      </c>
      <c r="KV6" t="e">
        <v>#N/A</v>
      </c>
      <c r="KW6" t="e">
        <v>#N/A</v>
      </c>
      <c r="KX6" t="s">
        <v>2780</v>
      </c>
      <c r="KY6" t="s">
        <v>2775</v>
      </c>
      <c r="KZ6" t="s">
        <v>2692</v>
      </c>
      <c r="LD6" s="12"/>
      <c r="LF6" s="10"/>
      <c r="LH6" t="s">
        <v>2780</v>
      </c>
      <c r="MG6" s="12"/>
      <c r="MH6" t="s">
        <v>2780</v>
      </c>
      <c r="NG6" s="12"/>
      <c r="NH6" t="s">
        <v>2780</v>
      </c>
      <c r="OG6" s="12"/>
      <c r="OH6" t="s">
        <v>2780</v>
      </c>
      <c r="OJ6" t="e">
        <v>#N/A</v>
      </c>
      <c r="OK6" t="e">
        <v>#N/A</v>
      </c>
      <c r="OL6" t="e">
        <v>#N/A</v>
      </c>
      <c r="OM6" t="e">
        <v>#N/A</v>
      </c>
      <c r="OO6" s="34"/>
      <c r="OP6">
        <f t="shared" si="29"/>
        <v>0</v>
      </c>
      <c r="OQ6" s="34"/>
      <c r="OR6" s="34"/>
      <c r="OS6" s="34"/>
      <c r="OT6">
        <f t="shared" si="30"/>
        <v>0</v>
      </c>
      <c r="OU6" t="e">
        <v>#N/A</v>
      </c>
      <c r="OV6" t="e">
        <v>#N/A</v>
      </c>
      <c r="OW6" t="e">
        <v>#N/A</v>
      </c>
      <c r="OX6" t="e">
        <v>#N/A</v>
      </c>
      <c r="OY6" t="e">
        <v>#N/A</v>
      </c>
      <c r="OZ6" t="e">
        <v>#N/A</v>
      </c>
      <c r="PA6" t="e">
        <v>#N/A</v>
      </c>
      <c r="PB6" t="e">
        <v>#N/A</v>
      </c>
      <c r="PC6" t="e">
        <v>#N/A</v>
      </c>
      <c r="PD6" t="e">
        <v>#N/A</v>
      </c>
      <c r="PG6" s="12"/>
      <c r="PH6" t="s">
        <v>2780</v>
      </c>
      <c r="PJ6" s="34"/>
      <c r="PK6" s="34"/>
      <c r="PL6" s="34"/>
      <c r="PM6" s="34"/>
      <c r="PN6" s="34"/>
      <c r="PO6" s="34"/>
      <c r="PP6" s="34"/>
      <c r="PQ6" s="34"/>
      <c r="PR6" s="34"/>
      <c r="PS6" s="34"/>
      <c r="PT6" s="34"/>
      <c r="PU6" s="34"/>
      <c r="PV6" s="34"/>
      <c r="PW6" s="34"/>
      <c r="PX6" s="34"/>
      <c r="PY6" s="34"/>
      <c r="PZ6" s="34"/>
      <c r="QA6" s="34"/>
      <c r="QB6" s="34"/>
      <c r="QC6" s="34"/>
      <c r="QD6" s="34"/>
      <c r="QE6" s="34"/>
      <c r="QG6" s="12"/>
      <c r="QH6" t="s">
        <v>2780</v>
      </c>
      <c r="QI6" t="e">
        <v>#N/A</v>
      </c>
      <c r="QJ6" t="e">
        <v>#N/A</v>
      </c>
      <c r="QK6" t="e">
        <v>#N/A</v>
      </c>
      <c r="QL6" t="e">
        <v>#N/A</v>
      </c>
      <c r="QM6" t="e">
        <v>#N/A</v>
      </c>
      <c r="QN6" t="e">
        <v>#N/A</v>
      </c>
      <c r="QO6" t="e">
        <v>#N/A</v>
      </c>
      <c r="QP6" t="e">
        <v>#N/A</v>
      </c>
      <c r="QQ6" t="e">
        <v>#N/A</v>
      </c>
      <c r="QR6" t="e">
        <v>#N/A</v>
      </c>
      <c r="QS6" t="e">
        <v>#N/A</v>
      </c>
      <c r="QT6" t="e">
        <v>#N/A</v>
      </c>
      <c r="QU6" t="e">
        <v>#N/A</v>
      </c>
      <c r="QV6" t="e">
        <v>#N/A</v>
      </c>
      <c r="QW6" t="e">
        <v>#N/A</v>
      </c>
      <c r="QX6" t="e">
        <v>#N/A</v>
      </c>
      <c r="QY6" t="e">
        <v>#N/A</v>
      </c>
      <c r="QZ6" t="e">
        <v>#N/A</v>
      </c>
      <c r="RA6" t="e">
        <v>#N/A</v>
      </c>
      <c r="RB6" t="e">
        <v>#N/A</v>
      </c>
      <c r="RC6" t="e">
        <v>#N/A</v>
      </c>
      <c r="RE6" t="s">
        <v>2780</v>
      </c>
      <c r="RF6" t="e">
        <v>#N/A</v>
      </c>
      <c r="RG6" t="e">
        <v>#N/A</v>
      </c>
      <c r="RH6" t="e">
        <v>#N/A</v>
      </c>
      <c r="RI6" t="e">
        <v>#N/A</v>
      </c>
      <c r="RJ6" t="e">
        <v>#N/A</v>
      </c>
      <c r="RK6" t="e">
        <v>#N/A</v>
      </c>
      <c r="RL6" t="e">
        <v>#N/A</v>
      </c>
      <c r="RM6" t="e">
        <v>#N/A</v>
      </c>
      <c r="RN6" t="e">
        <v>#N/A</v>
      </c>
      <c r="RO6" t="e">
        <v>#N/A</v>
      </c>
      <c r="RP6" t="e">
        <v>#N/A</v>
      </c>
      <c r="RQ6" t="e">
        <v>#N/A</v>
      </c>
      <c r="RR6" t="e">
        <v>#N/A</v>
      </c>
      <c r="RS6" t="e">
        <v>#N/A</v>
      </c>
      <c r="RT6" t="e">
        <v>#N/A</v>
      </c>
      <c r="RU6" t="e">
        <v>#N/A</v>
      </c>
      <c r="RV6" t="e">
        <v>#N/A</v>
      </c>
      <c r="RW6" t="e">
        <v>#N/A</v>
      </c>
      <c r="RX6" t="e">
        <v>#N/A</v>
      </c>
      <c r="RY6" t="e">
        <v>#N/A</v>
      </c>
      <c r="RZ6" t="e">
        <v>#N/A</v>
      </c>
      <c r="SB6" t="s">
        <v>2780</v>
      </c>
      <c r="SI6" s="12"/>
      <c r="SK6" s="10"/>
      <c r="SL6" t="s">
        <v>2780</v>
      </c>
      <c r="TL6" t="s">
        <v>2780</v>
      </c>
      <c r="UL6" t="s">
        <v>2780</v>
      </c>
      <c r="VL6" t="s">
        <v>2780</v>
      </c>
      <c r="WL6" t="s">
        <v>2780</v>
      </c>
      <c r="WM6" s="28" t="e">
        <v>#N/A</v>
      </c>
      <c r="WN6" s="28" t="e">
        <v>#N/A</v>
      </c>
      <c r="WO6" s="28" t="e">
        <v>#N/A</v>
      </c>
      <c r="WP6" s="28" t="e">
        <v>#N/A</v>
      </c>
      <c r="WQ6" t="e">
        <v>#N/A</v>
      </c>
      <c r="WR6" t="e">
        <v>#N/A</v>
      </c>
      <c r="WS6" t="e">
        <v>#N/A</v>
      </c>
      <c r="WT6" t="e">
        <v>#N/A</v>
      </c>
      <c r="WU6" t="e">
        <v>#N/A</v>
      </c>
      <c r="WV6" t="e">
        <v>#N/A</v>
      </c>
      <c r="WW6" t="e">
        <v>#N/A</v>
      </c>
      <c r="WX6" t="e">
        <v>#N/A</v>
      </c>
      <c r="WY6" t="e">
        <v>#N/A</v>
      </c>
      <c r="WZ6" t="e">
        <v>#N/A</v>
      </c>
      <c r="XA6" t="e">
        <v>#N/A</v>
      </c>
      <c r="XB6" t="e">
        <v>#N/A</v>
      </c>
      <c r="XC6" t="e">
        <v>#N/A</v>
      </c>
      <c r="XD6" t="e">
        <v>#N/A</v>
      </c>
      <c r="XE6" t="e">
        <v>#N/A</v>
      </c>
      <c r="XF6" t="e">
        <v>#N/A</v>
      </c>
      <c r="XG6" t="e">
        <v>#N/A</v>
      </c>
      <c r="XH6" t="e">
        <v>#N/A</v>
      </c>
      <c r="XK6" t="s">
        <v>2780</v>
      </c>
      <c r="XL6" t="e">
        <v>#N/A</v>
      </c>
      <c r="XM6" t="e">
        <v>#N/A</v>
      </c>
      <c r="XN6" t="e">
        <v>#N/A</v>
      </c>
      <c r="XO6" t="e">
        <v>#N/A</v>
      </c>
      <c r="XP6" t="e">
        <v>#N/A</v>
      </c>
      <c r="XQ6" t="e">
        <v>#N/A</v>
      </c>
      <c r="XR6" t="e">
        <v>#N/A</v>
      </c>
      <c r="XS6" t="e">
        <v>#N/A</v>
      </c>
      <c r="XT6" t="e">
        <v>#N/A</v>
      </c>
      <c r="XU6" t="e">
        <v>#N/A</v>
      </c>
      <c r="XV6" t="e">
        <v>#N/A</v>
      </c>
      <c r="XW6" t="e">
        <v>#N/A</v>
      </c>
      <c r="XX6" t="e">
        <v>#N/A</v>
      </c>
      <c r="XY6" t="e">
        <v>#N/A</v>
      </c>
      <c r="XZ6" t="e">
        <v>#N/A</v>
      </c>
      <c r="YA6" t="e">
        <v>#N/A</v>
      </c>
      <c r="YB6" t="e">
        <v>#N/A</v>
      </c>
      <c r="YC6" t="e">
        <v>#N/A</v>
      </c>
      <c r="YD6" t="e">
        <v>#N/A</v>
      </c>
      <c r="YE6" t="e">
        <v>#N/A</v>
      </c>
      <c r="YF6" t="e">
        <v>#N/A</v>
      </c>
      <c r="YG6" t="e">
        <v>#N/A</v>
      </c>
      <c r="YH6" t="s">
        <v>2780</v>
      </c>
      <c r="YI6" t="e">
        <v>#N/A</v>
      </c>
      <c r="YJ6" t="e">
        <v>#N/A</v>
      </c>
      <c r="YK6" t="e">
        <v>#N/A</v>
      </c>
      <c r="YL6" t="e">
        <v>#N/A</v>
      </c>
      <c r="YM6" t="e">
        <v>#N/A</v>
      </c>
      <c r="YN6" t="e">
        <v>#N/A</v>
      </c>
      <c r="YO6" t="e">
        <v>#N/A</v>
      </c>
      <c r="YP6" t="e">
        <v>#N/A</v>
      </c>
      <c r="YQ6" t="e">
        <v>#N/A</v>
      </c>
      <c r="YR6" t="e">
        <v>#N/A</v>
      </c>
      <c r="YS6" t="e">
        <f t="shared" si="38"/>
        <v>#N/A</v>
      </c>
      <c r="YT6" t="e">
        <v>#N/A</v>
      </c>
      <c r="YU6" t="e">
        <v>#N/A</v>
      </c>
      <c r="YV6" t="e">
        <v>#N/A</v>
      </c>
      <c r="YW6" t="e">
        <v>#N/A</v>
      </c>
      <c r="YX6" t="e">
        <v>#N/A</v>
      </c>
      <c r="YY6" t="e">
        <v>#N/A</v>
      </c>
      <c r="YZ6" t="e">
        <v>#N/A</v>
      </c>
      <c r="ZA6" t="e">
        <v>#N/A</v>
      </c>
      <c r="ZB6" t="e">
        <v>#N/A</v>
      </c>
      <c r="ZC6" t="e">
        <v>#N/A</v>
      </c>
      <c r="ZD6" t="e">
        <v>#N/A</v>
      </c>
      <c r="ZE6" t="s">
        <v>2780</v>
      </c>
      <c r="ZH6" s="34"/>
      <c r="ZI6" s="97"/>
      <c r="ZJ6" s="34"/>
      <c r="ZK6" s="34"/>
      <c r="ZL6" s="34"/>
      <c r="ZM6" s="34"/>
      <c r="ZN6" s="34"/>
      <c r="ZO6" s="34"/>
      <c r="ZP6" s="34"/>
      <c r="ZQ6" s="34"/>
      <c r="ZR6" s="34"/>
      <c r="ZS6" s="34"/>
      <c r="ZT6" s="34"/>
      <c r="ZU6" s="34"/>
      <c r="ZV6" s="34"/>
      <c r="ZW6" s="34"/>
      <c r="ZX6" s="34"/>
      <c r="ZY6" s="34"/>
      <c r="ZZ6" s="34"/>
      <c r="AAA6" s="34"/>
      <c r="AAB6" s="34"/>
      <c r="AAC6" s="34"/>
      <c r="AAE6" s="12"/>
      <c r="AAG6" t="s">
        <v>2780</v>
      </c>
      <c r="AAI6" t="e">
        <v>#N/A</v>
      </c>
      <c r="AAJ6" t="e">
        <v>#N/A</v>
      </c>
      <c r="AAK6" t="e">
        <v>#N/A</v>
      </c>
      <c r="AAL6" t="e">
        <v>#N/A</v>
      </c>
      <c r="AAM6" t="e">
        <v>#N/A</v>
      </c>
      <c r="AAN6" t="e">
        <v>#N/A</v>
      </c>
      <c r="AAO6" t="e">
        <v>#N/A</v>
      </c>
      <c r="AAP6" t="e">
        <v>#N/A</v>
      </c>
      <c r="AAQ6" t="e">
        <v>#N/A</v>
      </c>
      <c r="AAR6" t="e">
        <v>#N/A</v>
      </c>
      <c r="AAS6" t="e">
        <v>#N/A</v>
      </c>
      <c r="AAT6" t="e">
        <v>#N/A</v>
      </c>
      <c r="AAU6" t="e">
        <v>#N/A</v>
      </c>
      <c r="AAV6" t="e">
        <v>#N/A</v>
      </c>
      <c r="AAW6" t="e">
        <v>#N/A</v>
      </c>
      <c r="AAX6" t="e">
        <v>#N/A</v>
      </c>
      <c r="AAY6" t="e">
        <v>#N/A</v>
      </c>
      <c r="AAZ6" t="e">
        <v>#N/A</v>
      </c>
      <c r="ABA6" t="e">
        <v>#N/A</v>
      </c>
      <c r="ABB6" t="e">
        <v>#N/A</v>
      </c>
      <c r="ABC6" t="e">
        <v>#N/A</v>
      </c>
      <c r="ABF6" s="102"/>
      <c r="ABG6" t="s">
        <v>2780</v>
      </c>
      <c r="ABI6" t="e">
        <v>#N/A</v>
      </c>
      <c r="ABJ6" t="e">
        <v>#N/A</v>
      </c>
      <c r="ABK6" t="e">
        <v>#N/A</v>
      </c>
      <c r="ABL6" t="e">
        <v>#N/A</v>
      </c>
      <c r="ABM6" t="e">
        <v>#N/A</v>
      </c>
      <c r="ABN6" t="e">
        <v>#N/A</v>
      </c>
      <c r="ABO6" t="e">
        <v>#N/A</v>
      </c>
      <c r="ABP6" t="e">
        <v>#N/A</v>
      </c>
      <c r="ABQ6" t="e">
        <v>#N/A</v>
      </c>
      <c r="ABR6" t="e">
        <v>#N/A</v>
      </c>
      <c r="ABS6" t="e">
        <v>#N/A</v>
      </c>
      <c r="ABT6" t="e">
        <v>#N/A</v>
      </c>
      <c r="ABU6" t="e">
        <v>#N/A</v>
      </c>
      <c r="ABV6" t="e">
        <v>#N/A</v>
      </c>
      <c r="ABW6" t="e">
        <v>#N/A</v>
      </c>
      <c r="ABX6" t="e">
        <v>#N/A</v>
      </c>
      <c r="ABY6" t="e">
        <v>#N/A</v>
      </c>
      <c r="ABZ6" t="e">
        <v>#N/A</v>
      </c>
      <c r="ACA6" t="e">
        <v>#N/A</v>
      </c>
      <c r="ACB6" t="e">
        <v>#N/A</v>
      </c>
      <c r="ACC6" t="e">
        <v>#N/A</v>
      </c>
      <c r="ACF6" s="12"/>
      <c r="ACG6" t="s">
        <v>2780</v>
      </c>
      <c r="ACI6" t="e">
        <v>#N/A</v>
      </c>
      <c r="ACJ6" t="e">
        <v>#N/A</v>
      </c>
      <c r="ACK6" t="e">
        <v>#N/A</v>
      </c>
      <c r="ACL6" t="e">
        <v>#N/A</v>
      </c>
      <c r="ACM6" t="e">
        <v>#N/A</v>
      </c>
      <c r="ACN6" t="e">
        <v>#N/A</v>
      </c>
      <c r="ACO6" t="e">
        <v>#N/A</v>
      </c>
      <c r="ACP6" t="e">
        <v>#N/A</v>
      </c>
      <c r="ACQ6" t="e">
        <v>#N/A</v>
      </c>
      <c r="ACR6" t="e">
        <v>#N/A</v>
      </c>
      <c r="ACS6" t="e">
        <v>#N/A</v>
      </c>
      <c r="ACT6" t="e">
        <v>#N/A</v>
      </c>
      <c r="ACU6" t="e">
        <v>#N/A</v>
      </c>
      <c r="ACV6" t="e">
        <v>#N/A</v>
      </c>
      <c r="ACW6" t="e">
        <v>#N/A</v>
      </c>
      <c r="ACX6" t="e">
        <v>#N/A</v>
      </c>
      <c r="ACY6" t="e">
        <v>#N/A</v>
      </c>
      <c r="ACZ6" t="e">
        <v>#N/A</v>
      </c>
      <c r="ADA6" t="e">
        <v>#N/A</v>
      </c>
      <c r="ADB6" t="e">
        <v>#N/A</v>
      </c>
      <c r="ADC6" t="e">
        <v>#N/A</v>
      </c>
      <c r="ADF6" s="12"/>
      <c r="ADG6" t="s">
        <v>2780</v>
      </c>
      <c r="ADI6" t="e">
        <v>#N/A</v>
      </c>
      <c r="ADJ6" t="e">
        <v>#N/A</v>
      </c>
      <c r="ADK6" t="e">
        <v>#N/A</v>
      </c>
      <c r="ADL6" t="e">
        <v>#N/A</v>
      </c>
      <c r="ADM6" t="e">
        <v>#N/A</v>
      </c>
      <c r="ADN6" t="e">
        <v>#N/A</v>
      </c>
      <c r="ADO6" t="e">
        <v>#N/A</v>
      </c>
      <c r="ADP6" t="e">
        <v>#N/A</v>
      </c>
      <c r="ADQ6" t="e">
        <v>#N/A</v>
      </c>
      <c r="ADR6" t="e">
        <v>#N/A</v>
      </c>
      <c r="ADS6" t="e">
        <v>#N/A</v>
      </c>
      <c r="ADT6" t="e">
        <v>#N/A</v>
      </c>
      <c r="ADU6" t="e">
        <v>#N/A</v>
      </c>
      <c r="ADV6" t="e">
        <v>#N/A</v>
      </c>
      <c r="ADW6" t="e">
        <v>#N/A</v>
      </c>
      <c r="ADX6" t="e">
        <v>#N/A</v>
      </c>
      <c r="ADY6" t="e">
        <v>#N/A</v>
      </c>
      <c r="ADZ6" t="e">
        <v>#N/A</v>
      </c>
      <c r="AEA6" t="e">
        <v>#N/A</v>
      </c>
      <c r="AEB6" t="e">
        <v>#N/A</v>
      </c>
      <c r="AEC6" t="e">
        <v>#N/A</v>
      </c>
      <c r="AEG6" t="s">
        <v>2780</v>
      </c>
      <c r="AGX6" t="s">
        <v>2780</v>
      </c>
      <c r="AHD6" s="12"/>
      <c r="AHE6" s="12"/>
      <c r="AHF6" s="28"/>
      <c r="AHG6" s="28"/>
      <c r="AHI6" s="28"/>
    </row>
    <row r="7" spans="1:895">
      <c r="A7" t="s">
        <v>2376</v>
      </c>
      <c r="B7" s="10">
        <v>0.24850694444444443</v>
      </c>
      <c r="C7" s="10">
        <v>0.12523148148148147</v>
      </c>
      <c r="D7" s="46">
        <v>0.12523148148148147</v>
      </c>
      <c r="E7" s="46">
        <v>0.10202546296296296</v>
      </c>
      <c r="F7" s="9">
        <v>179</v>
      </c>
      <c r="G7" s="9">
        <v>49</v>
      </c>
      <c r="H7" s="9">
        <v>228</v>
      </c>
      <c r="I7" s="9">
        <v>2467</v>
      </c>
      <c r="J7" s="9">
        <v>76</v>
      </c>
      <c r="K7" s="9">
        <v>13</v>
      </c>
      <c r="L7" s="9">
        <v>2556</v>
      </c>
      <c r="M7" s="9">
        <v>0</v>
      </c>
      <c r="N7" s="9">
        <v>0</v>
      </c>
      <c r="O7" s="9">
        <v>0</v>
      </c>
      <c r="P7" s="9">
        <v>0</v>
      </c>
      <c r="Q7">
        <v>0</v>
      </c>
      <c r="R7" s="9">
        <v>0</v>
      </c>
      <c r="S7" s="9">
        <v>0</v>
      </c>
      <c r="T7">
        <v>0</v>
      </c>
      <c r="V7">
        <v>2400</v>
      </c>
      <c r="W7" s="9">
        <f t="shared" si="3"/>
        <v>2556</v>
      </c>
      <c r="X7" s="11">
        <f t="shared" si="4"/>
        <v>106.5</v>
      </c>
      <c r="Y7" t="s">
        <v>2376</v>
      </c>
      <c r="Z7" s="10">
        <v>0.28792824074074075</v>
      </c>
      <c r="AA7" s="10">
        <v>0.1252199074074074</v>
      </c>
      <c r="AB7" s="10">
        <v>0.1252199074074074</v>
      </c>
      <c r="AC7" s="10">
        <v>0.13328703703703704</v>
      </c>
      <c r="AD7">
        <v>184</v>
      </c>
      <c r="AE7">
        <v>49</v>
      </c>
      <c r="AF7">
        <v>233</v>
      </c>
      <c r="AG7">
        <v>2404</v>
      </c>
      <c r="AH7">
        <v>63</v>
      </c>
      <c r="AI7">
        <v>25</v>
      </c>
      <c r="AJ7">
        <v>2492</v>
      </c>
      <c r="AK7">
        <v>0</v>
      </c>
      <c r="AL7">
        <v>7</v>
      </c>
      <c r="AM7">
        <v>3</v>
      </c>
      <c r="AN7">
        <v>10</v>
      </c>
      <c r="AO7">
        <v>327</v>
      </c>
      <c r="AP7">
        <v>3</v>
      </c>
      <c r="AQ7">
        <v>0</v>
      </c>
      <c r="AR7">
        <v>330</v>
      </c>
      <c r="AS7">
        <v>99.09</v>
      </c>
      <c r="AT7">
        <v>2400</v>
      </c>
      <c r="AU7">
        <f t="shared" si="5"/>
        <v>2492</v>
      </c>
      <c r="AV7" s="12">
        <f t="shared" si="6"/>
        <v>103.83333333333333</v>
      </c>
      <c r="AW7" t="s">
        <v>2376</v>
      </c>
      <c r="AX7" s="10">
        <v>0.21262731481481481</v>
      </c>
      <c r="AY7" s="10">
        <v>0.11335648148148147</v>
      </c>
      <c r="AZ7" s="10">
        <v>0.11335648148148147</v>
      </c>
      <c r="BA7" s="10">
        <v>8.3958333333333343E-2</v>
      </c>
      <c r="BB7">
        <v>166</v>
      </c>
      <c r="BC7">
        <v>59</v>
      </c>
      <c r="BD7">
        <f t="shared" si="7"/>
        <v>225</v>
      </c>
      <c r="BE7">
        <v>2403</v>
      </c>
      <c r="BF7">
        <v>105</v>
      </c>
      <c r="BG7">
        <v>18</v>
      </c>
      <c r="BH7">
        <f t="shared" si="8"/>
        <v>2526</v>
      </c>
      <c r="BI7">
        <v>0</v>
      </c>
      <c r="BJ7">
        <v>8</v>
      </c>
      <c r="BK7">
        <v>2</v>
      </c>
      <c r="BL7">
        <v>10</v>
      </c>
      <c r="BM7">
        <v>263</v>
      </c>
      <c r="BN7">
        <v>3</v>
      </c>
      <c r="BO7">
        <v>0</v>
      </c>
      <c r="BP7">
        <v>266</v>
      </c>
      <c r="BQ7">
        <v>98.87</v>
      </c>
      <c r="BR7">
        <v>2400</v>
      </c>
      <c r="BS7">
        <f t="shared" si="9"/>
        <v>2526</v>
      </c>
      <c r="BT7" s="12">
        <f t="shared" si="10"/>
        <v>105.25</v>
      </c>
      <c r="BU7" t="s">
        <v>2376</v>
      </c>
      <c r="BV7" s="10">
        <v>0.24306712962962962</v>
      </c>
      <c r="BW7" s="10">
        <v>0.12224537037037037</v>
      </c>
      <c r="BX7" s="10">
        <v>0.12224537037037037</v>
      </c>
      <c r="BY7" s="10">
        <v>9.3564814814814823E-2</v>
      </c>
      <c r="BZ7">
        <v>109</v>
      </c>
      <c r="CA7">
        <v>26</v>
      </c>
      <c r="CB7">
        <f t="shared" si="11"/>
        <v>135</v>
      </c>
      <c r="CC7">
        <v>2493</v>
      </c>
      <c r="CD7">
        <v>45</v>
      </c>
      <c r="CE7">
        <v>17</v>
      </c>
      <c r="CF7">
        <f t="shared" si="12"/>
        <v>2555</v>
      </c>
      <c r="CG7">
        <v>0</v>
      </c>
      <c r="CH7">
        <v>7</v>
      </c>
      <c r="CI7">
        <v>3</v>
      </c>
      <c r="CJ7">
        <v>10</v>
      </c>
      <c r="CK7">
        <v>272</v>
      </c>
      <c r="CL7">
        <v>1</v>
      </c>
      <c r="CM7">
        <v>3</v>
      </c>
      <c r="CN7">
        <v>276</v>
      </c>
      <c r="CO7">
        <v>98.55</v>
      </c>
      <c r="CP7">
        <v>2400</v>
      </c>
      <c r="CQ7">
        <f t="shared" si="13"/>
        <v>2555</v>
      </c>
      <c r="CR7" s="12">
        <f t="shared" si="14"/>
        <v>106.45833333333334</v>
      </c>
      <c r="CS7" t="s">
        <v>2376</v>
      </c>
      <c r="CT7" s="10">
        <v>0.3664930555555555</v>
      </c>
      <c r="CU7" s="10">
        <v>0.14045138888888889</v>
      </c>
      <c r="CV7" s="10">
        <v>0.14045138888888889</v>
      </c>
      <c r="CW7" s="10">
        <v>0.20158564814814817</v>
      </c>
      <c r="CX7">
        <v>256</v>
      </c>
      <c r="CY7">
        <v>41</v>
      </c>
      <c r="CZ7">
        <v>297</v>
      </c>
      <c r="DA7">
        <v>2514</v>
      </c>
      <c r="DB7">
        <v>40</v>
      </c>
      <c r="DC7">
        <v>14</v>
      </c>
      <c r="DD7">
        <v>2568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N7">
        <v>2400</v>
      </c>
      <c r="DO7">
        <f t="shared" si="52"/>
        <v>2568</v>
      </c>
      <c r="DP7" s="12">
        <f t="shared" si="53"/>
        <v>107</v>
      </c>
      <c r="DQ7" t="s">
        <v>2376</v>
      </c>
      <c r="DR7" s="1">
        <v>0</v>
      </c>
      <c r="DS7" s="1">
        <v>0</v>
      </c>
      <c r="DT7" s="1">
        <v>0</v>
      </c>
      <c r="DU7" s="1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M7">
        <f t="shared" si="15"/>
        <v>0</v>
      </c>
      <c r="EO7" t="s">
        <v>2376</v>
      </c>
      <c r="EP7" s="1">
        <v>0</v>
      </c>
      <c r="EQ7" s="1">
        <v>0</v>
      </c>
      <c r="ER7" s="1">
        <v>0</v>
      </c>
      <c r="ES7" s="1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8</v>
      </c>
      <c r="FC7">
        <v>2</v>
      </c>
      <c r="FD7">
        <v>10</v>
      </c>
      <c r="FE7">
        <v>174</v>
      </c>
      <c r="FF7">
        <v>4</v>
      </c>
      <c r="FG7">
        <v>2</v>
      </c>
      <c r="FH7">
        <v>180</v>
      </c>
      <c r="FI7">
        <v>96.67</v>
      </c>
      <c r="FK7">
        <f t="shared" si="16"/>
        <v>0</v>
      </c>
      <c r="FM7" t="s">
        <v>2376</v>
      </c>
      <c r="FN7" t="s">
        <v>2775</v>
      </c>
      <c r="FO7" t="s">
        <v>2692</v>
      </c>
      <c r="FP7">
        <f t="shared" si="17"/>
        <v>12000</v>
      </c>
      <c r="FQ7">
        <f t="shared" si="18"/>
        <v>1118</v>
      </c>
      <c r="FR7">
        <f t="shared" si="19"/>
        <v>12697</v>
      </c>
      <c r="FS7" s="12">
        <f t="shared" si="0"/>
        <v>105.80833333333332</v>
      </c>
      <c r="FT7" s="12">
        <f t="shared" si="20"/>
        <v>98.295000000000002</v>
      </c>
      <c r="FU7" s="28">
        <f t="shared" si="21"/>
        <v>0.62650462962962949</v>
      </c>
      <c r="FV7" s="34" t="s">
        <v>2376</v>
      </c>
      <c r="FW7" s="49">
        <v>44445</v>
      </c>
      <c r="FX7" s="34">
        <v>121</v>
      </c>
      <c r="FY7" s="34">
        <v>48</v>
      </c>
      <c r="FZ7" s="34">
        <f>FX7+FY7</f>
        <v>169</v>
      </c>
      <c r="GA7" s="34">
        <v>2476</v>
      </c>
      <c r="GB7" s="34">
        <v>50</v>
      </c>
      <c r="GC7" s="34">
        <v>18</v>
      </c>
      <c r="GD7">
        <f>SUM(GA7:GC7)</f>
        <v>2544</v>
      </c>
      <c r="GE7">
        <v>2400</v>
      </c>
      <c r="GF7" s="45">
        <f>GD7/GE7*100</f>
        <v>106</v>
      </c>
      <c r="GG7" s="34" t="s">
        <v>2376</v>
      </c>
      <c r="GH7" s="49">
        <v>44446</v>
      </c>
      <c r="GI7" s="34">
        <v>133</v>
      </c>
      <c r="GJ7" s="34">
        <v>33</v>
      </c>
      <c r="GK7" s="34">
        <f t="shared" ref="GK7:GK9" si="56">GI7+GJ7</f>
        <v>166</v>
      </c>
      <c r="GL7" s="34">
        <v>2549</v>
      </c>
      <c r="GM7" s="34">
        <v>73</v>
      </c>
      <c r="GN7" s="34">
        <v>7</v>
      </c>
      <c r="GO7">
        <f t="shared" ref="GO7:GO9" si="57">SUM(GL7:GN7)</f>
        <v>2629</v>
      </c>
      <c r="GP7">
        <v>2400</v>
      </c>
      <c r="GQ7" s="45">
        <f t="shared" ref="GQ7:GQ9" si="58">GO7/GP7*100</f>
        <v>109.54166666666667</v>
      </c>
      <c r="GR7" s="34" t="s">
        <v>2376</v>
      </c>
      <c r="GS7" s="35">
        <v>0.3833333333333333</v>
      </c>
      <c r="GT7" s="35">
        <v>0.16722222222222224</v>
      </c>
      <c r="GU7" s="35">
        <v>0.16722222222222224</v>
      </c>
      <c r="GV7" s="35">
        <v>0.16638888888888889</v>
      </c>
      <c r="GW7" s="34">
        <v>130</v>
      </c>
      <c r="GX7" s="34">
        <v>43</v>
      </c>
      <c r="GY7" s="34">
        <v>173</v>
      </c>
      <c r="GZ7">
        <v>2473</v>
      </c>
      <c r="HA7">
        <v>70</v>
      </c>
      <c r="HB7" s="12">
        <v>21</v>
      </c>
      <c r="HC7" s="34">
        <v>2564</v>
      </c>
      <c r="HD7" s="34">
        <v>0</v>
      </c>
      <c r="HE7" s="34">
        <v>0</v>
      </c>
      <c r="HF7" s="34">
        <v>0</v>
      </c>
      <c r="HG7" s="34">
        <v>0</v>
      </c>
      <c r="HH7" s="34">
        <v>0</v>
      </c>
      <c r="HI7" s="34">
        <v>0</v>
      </c>
      <c r="HJ7" s="34">
        <v>0</v>
      </c>
      <c r="HK7" s="34">
        <v>0</v>
      </c>
      <c r="HL7">
        <v>0</v>
      </c>
      <c r="HM7">
        <v>2400</v>
      </c>
      <c r="HN7" s="45">
        <f t="shared" si="25"/>
        <v>106.83333333333334</v>
      </c>
      <c r="HO7" t="s">
        <v>2376</v>
      </c>
      <c r="HP7" s="1">
        <v>0.33812500000000001</v>
      </c>
      <c r="HQ7" s="1">
        <v>0.14751157407407409</v>
      </c>
      <c r="HR7" s="1">
        <v>0.14751157407407409</v>
      </c>
      <c r="HS7" s="1">
        <v>0.16967592592592592</v>
      </c>
      <c r="HT7">
        <v>112</v>
      </c>
      <c r="HU7">
        <v>56</v>
      </c>
      <c r="HV7">
        <v>168</v>
      </c>
      <c r="HW7">
        <v>2422</v>
      </c>
      <c r="HX7">
        <v>73</v>
      </c>
      <c r="HY7">
        <v>26</v>
      </c>
      <c r="HZ7">
        <v>2521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2400</v>
      </c>
      <c r="IK7" s="12">
        <f>HZ7/IJ7*100</f>
        <v>105.04166666666667</v>
      </c>
      <c r="IM7" t="s">
        <v>2376</v>
      </c>
      <c r="IN7" s="1">
        <v>0</v>
      </c>
      <c r="IO7" s="1">
        <v>0</v>
      </c>
      <c r="IP7" s="1">
        <v>0</v>
      </c>
      <c r="IQ7" s="1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 t="s">
        <v>2376</v>
      </c>
      <c r="JI7" s="1">
        <v>0</v>
      </c>
      <c r="JJ7" s="1">
        <v>0</v>
      </c>
      <c r="JK7" s="1">
        <v>0</v>
      </c>
      <c r="JL7" s="1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 t="s">
        <v>2376</v>
      </c>
      <c r="KD7" s="1">
        <v>0</v>
      </c>
      <c r="KE7" s="1">
        <v>0</v>
      </c>
      <c r="KF7" s="1">
        <v>0</v>
      </c>
      <c r="KG7" s="1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 t="s">
        <v>2376</v>
      </c>
      <c r="KY7" t="s">
        <v>2775</v>
      </c>
      <c r="KZ7" t="s">
        <v>2692</v>
      </c>
      <c r="LA7">
        <f>GE7+GP7+HM7+IJ7</f>
        <v>9600</v>
      </c>
      <c r="LB7">
        <f>FZ7+GK7+GY7+HV7+IT7+JO7+KJ7</f>
        <v>676</v>
      </c>
      <c r="LC7">
        <f>GD7+GO7+HC7+HZ7+IX7+JS7+KN7</f>
        <v>10258</v>
      </c>
      <c r="LD7" s="12">
        <f>LC7/LA7*100</f>
        <v>106.85416666666667</v>
      </c>
      <c r="LE7" s="43">
        <v>0.56672453703703707</v>
      </c>
      <c r="LF7" s="10">
        <f>LE7/4</f>
        <v>0.14168113425925927</v>
      </c>
      <c r="LG7">
        <v>98.81</v>
      </c>
      <c r="LH7" t="s">
        <v>2376</v>
      </c>
      <c r="LI7" t="s">
        <v>2775</v>
      </c>
      <c r="LJ7" s="1">
        <v>0.38945601851851852</v>
      </c>
      <c r="LK7" s="1">
        <v>0.14641203703703703</v>
      </c>
      <c r="LL7" s="1">
        <v>0.14641203703703703</v>
      </c>
      <c r="LM7" s="1">
        <v>0.22503472222222221</v>
      </c>
      <c r="LN7">
        <v>169</v>
      </c>
      <c r="LO7">
        <v>49</v>
      </c>
      <c r="LP7">
        <v>218</v>
      </c>
      <c r="LQ7">
        <v>2159</v>
      </c>
      <c r="LR7">
        <v>71</v>
      </c>
      <c r="LS7">
        <v>19</v>
      </c>
      <c r="LT7">
        <v>2249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F7">
        <v>2400</v>
      </c>
      <c r="MG7" s="12">
        <f t="shared" si="27"/>
        <v>93.708333333333343</v>
      </c>
      <c r="MH7" t="s">
        <v>2376</v>
      </c>
      <c r="MI7" t="s">
        <v>2775</v>
      </c>
      <c r="MJ7" s="1">
        <v>0.26012731481481483</v>
      </c>
      <c r="MK7" s="1">
        <v>0.11828703703703704</v>
      </c>
      <c r="ML7" s="1">
        <v>0.11828703703703704</v>
      </c>
      <c r="MM7" s="1">
        <v>0.12342592592592593</v>
      </c>
      <c r="MN7">
        <v>188</v>
      </c>
      <c r="MO7">
        <v>29</v>
      </c>
      <c r="MP7">
        <v>217</v>
      </c>
      <c r="MQ7">
        <v>2527</v>
      </c>
      <c r="MR7">
        <v>42</v>
      </c>
      <c r="MS7">
        <v>12</v>
      </c>
      <c r="MT7">
        <v>2581</v>
      </c>
      <c r="MU7">
        <v>0</v>
      </c>
      <c r="MV7">
        <v>0</v>
      </c>
      <c r="MW7">
        <v>0</v>
      </c>
      <c r="MX7">
        <v>16</v>
      </c>
      <c r="MY7">
        <v>4</v>
      </c>
      <c r="MZ7">
        <v>20</v>
      </c>
      <c r="NA7">
        <v>661</v>
      </c>
      <c r="NB7">
        <v>6</v>
      </c>
      <c r="NC7">
        <v>2</v>
      </c>
      <c r="ND7">
        <v>669</v>
      </c>
      <c r="NE7">
        <v>98.8</v>
      </c>
      <c r="NF7">
        <v>2400</v>
      </c>
      <c r="NG7" s="12">
        <f>MT7/NF7*100</f>
        <v>107.54166666666667</v>
      </c>
      <c r="NH7" t="s">
        <v>2376</v>
      </c>
      <c r="NI7" t="s">
        <v>2775</v>
      </c>
      <c r="NJ7" s="1">
        <v>0.29599537037037038</v>
      </c>
      <c r="NK7" s="1">
        <v>0.16217592592592592</v>
      </c>
      <c r="NL7" s="1">
        <v>0.16217592592592592</v>
      </c>
      <c r="NM7" s="1">
        <v>9.1817129629629624E-2</v>
      </c>
      <c r="NN7">
        <v>116</v>
      </c>
      <c r="NO7">
        <v>52</v>
      </c>
      <c r="NP7">
        <v>168</v>
      </c>
      <c r="NQ7">
        <v>2424</v>
      </c>
      <c r="NR7">
        <v>89</v>
      </c>
      <c r="NS7">
        <v>25</v>
      </c>
      <c r="NT7">
        <v>2538</v>
      </c>
      <c r="NU7">
        <v>0</v>
      </c>
      <c r="NV7">
        <v>0</v>
      </c>
      <c r="NW7">
        <v>0</v>
      </c>
      <c r="NX7">
        <v>9</v>
      </c>
      <c r="NY7">
        <v>1</v>
      </c>
      <c r="NZ7">
        <v>10</v>
      </c>
      <c r="OA7">
        <v>452</v>
      </c>
      <c r="OB7">
        <v>1</v>
      </c>
      <c r="OC7">
        <v>0</v>
      </c>
      <c r="OD7">
        <v>453</v>
      </c>
      <c r="OE7">
        <v>99.78</v>
      </c>
      <c r="OF7">
        <v>2400</v>
      </c>
      <c r="OG7" s="12">
        <f t="shared" si="28"/>
        <v>105.75000000000001</v>
      </c>
      <c r="OH7" t="s">
        <v>2376</v>
      </c>
      <c r="OI7" t="s">
        <v>2775</v>
      </c>
      <c r="OJ7" s="1">
        <v>0.29820601851851852</v>
      </c>
      <c r="OK7" s="1">
        <v>8.5428240740740735E-2</v>
      </c>
      <c r="OL7" s="1">
        <v>8.5428240740740735E-2</v>
      </c>
      <c r="OM7" s="1">
        <v>0.1029050925925926</v>
      </c>
      <c r="ON7">
        <v>76</v>
      </c>
      <c r="OO7" s="34">
        <v>28</v>
      </c>
      <c r="OP7">
        <f t="shared" si="29"/>
        <v>104</v>
      </c>
      <c r="OQ7" s="34">
        <v>1743</v>
      </c>
      <c r="OR7" s="34">
        <v>56</v>
      </c>
      <c r="OS7" s="34">
        <v>16</v>
      </c>
      <c r="OT7">
        <f t="shared" si="30"/>
        <v>1815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F7">
        <v>2400</v>
      </c>
      <c r="PG7" s="12">
        <f t="shared" si="31"/>
        <v>75.625</v>
      </c>
      <c r="PH7" s="34" t="s">
        <v>2376</v>
      </c>
      <c r="PI7" t="s">
        <v>2775</v>
      </c>
      <c r="PJ7" s="35">
        <v>0.35464120370370367</v>
      </c>
      <c r="PK7" s="35">
        <v>0.14406250000000001</v>
      </c>
      <c r="PL7" s="35">
        <v>0.14406250000000001</v>
      </c>
      <c r="PM7" s="35">
        <v>0.1739236111111111</v>
      </c>
      <c r="PN7" s="34">
        <v>171</v>
      </c>
      <c r="PO7" s="34">
        <v>49</v>
      </c>
      <c r="PP7" s="34">
        <v>220</v>
      </c>
      <c r="PQ7" s="34">
        <v>2840</v>
      </c>
      <c r="PR7" s="34">
        <v>107</v>
      </c>
      <c r="PS7" s="34">
        <v>9</v>
      </c>
      <c r="PT7" s="34">
        <v>2956</v>
      </c>
      <c r="PU7" s="34">
        <v>0</v>
      </c>
      <c r="PV7" s="34">
        <v>0</v>
      </c>
      <c r="PW7" s="34">
        <v>0</v>
      </c>
      <c r="PX7" s="34">
        <v>0</v>
      </c>
      <c r="PY7" s="34">
        <v>0</v>
      </c>
      <c r="PZ7" s="34">
        <v>0</v>
      </c>
      <c r="QA7" s="34">
        <v>0</v>
      </c>
      <c r="QB7" s="34">
        <v>0</v>
      </c>
      <c r="QC7" s="34">
        <v>0</v>
      </c>
      <c r="QD7" s="34">
        <v>0</v>
      </c>
      <c r="QE7" s="34"/>
      <c r="QF7">
        <v>2400</v>
      </c>
      <c r="QG7" s="12">
        <f t="shared" ref="QG7:QG13" si="59">PT7/QF7*100</f>
        <v>123.16666666666667</v>
      </c>
      <c r="QH7" t="s">
        <v>2376</v>
      </c>
      <c r="QI7" s="1">
        <v>0</v>
      </c>
      <c r="QJ7" s="1">
        <v>0</v>
      </c>
      <c r="QK7" s="1">
        <v>0</v>
      </c>
      <c r="QL7" s="1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E7" t="s">
        <v>2376</v>
      </c>
      <c r="RF7" s="1">
        <v>0</v>
      </c>
      <c r="RG7" s="1">
        <v>0</v>
      </c>
      <c r="RH7" s="1">
        <v>0</v>
      </c>
      <c r="RI7" s="1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B7" t="s">
        <v>2376</v>
      </c>
      <c r="SC7" t="s">
        <v>2775</v>
      </c>
      <c r="SD7" t="s">
        <v>2692</v>
      </c>
      <c r="SE7">
        <f t="shared" si="32"/>
        <v>99.289999999999992</v>
      </c>
      <c r="SF7">
        <f t="shared" si="33"/>
        <v>898</v>
      </c>
      <c r="SG7">
        <f t="shared" si="34"/>
        <v>12139</v>
      </c>
      <c r="SH7">
        <f>SUM(MF7,NF7,OF7,PF7,QF7)</f>
        <v>12000</v>
      </c>
      <c r="SI7" s="12">
        <f t="shared" si="35"/>
        <v>101.15833333333333</v>
      </c>
      <c r="SJ7">
        <f t="shared" si="36"/>
        <v>-139</v>
      </c>
      <c r="SK7" s="10">
        <f t="shared" si="37"/>
        <v>0.65636574074074072</v>
      </c>
      <c r="SL7" t="s">
        <v>2376</v>
      </c>
      <c r="SM7" t="s">
        <v>2775</v>
      </c>
      <c r="SN7" s="1">
        <v>0.30075231481481485</v>
      </c>
      <c r="SO7" s="1">
        <v>0.10884259259259259</v>
      </c>
      <c r="SP7" s="1">
        <v>0.10884259259259259</v>
      </c>
      <c r="SQ7" s="1">
        <v>0.18121527777777779</v>
      </c>
      <c r="SR7">
        <v>133</v>
      </c>
      <c r="SS7">
        <v>45</v>
      </c>
      <c r="ST7">
        <v>178</v>
      </c>
      <c r="SU7">
        <v>2321</v>
      </c>
      <c r="SV7">
        <v>70</v>
      </c>
      <c r="SW7">
        <v>19</v>
      </c>
      <c r="SX7">
        <v>2410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J7">
        <v>2400</v>
      </c>
      <c r="TL7" t="s">
        <v>2376</v>
      </c>
      <c r="TM7" t="s">
        <v>2775</v>
      </c>
      <c r="TN7" s="1">
        <v>0.1227199074074074</v>
      </c>
      <c r="TO7" s="1">
        <v>6.0543981481481483E-2</v>
      </c>
      <c r="TP7" s="1">
        <v>6.0543981481481483E-2</v>
      </c>
      <c r="TQ7" s="1">
        <v>4.4791666666666667E-2</v>
      </c>
      <c r="TR7">
        <v>100</v>
      </c>
      <c r="TS7">
        <v>29</v>
      </c>
      <c r="TT7">
        <v>129</v>
      </c>
      <c r="TU7">
        <v>1123</v>
      </c>
      <c r="TV7">
        <v>40</v>
      </c>
      <c r="TW7">
        <v>9</v>
      </c>
      <c r="TX7">
        <v>1172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J7">
        <v>1200</v>
      </c>
      <c r="UL7" t="s">
        <v>2376</v>
      </c>
      <c r="UM7" t="s">
        <v>2775</v>
      </c>
      <c r="UN7" s="1">
        <v>0</v>
      </c>
      <c r="UO7" s="1">
        <v>0</v>
      </c>
      <c r="UP7" s="1">
        <v>0</v>
      </c>
      <c r="UQ7" s="1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L7" t="s">
        <v>2376</v>
      </c>
      <c r="VM7" t="s">
        <v>2775</v>
      </c>
      <c r="VN7" s="1">
        <v>0.19726851851851854</v>
      </c>
      <c r="VO7" s="1">
        <v>7.6284722222222226E-2</v>
      </c>
      <c r="VP7" s="1">
        <v>7.6284722222222226E-2</v>
      </c>
      <c r="VQ7" s="1">
        <v>7.6238425925925932E-2</v>
      </c>
      <c r="VR7">
        <v>76</v>
      </c>
      <c r="VS7">
        <v>24</v>
      </c>
      <c r="VT7">
        <v>100</v>
      </c>
      <c r="VU7">
        <v>1495</v>
      </c>
      <c r="VV7">
        <v>31</v>
      </c>
      <c r="VW7">
        <v>10</v>
      </c>
      <c r="VX7">
        <v>1536</v>
      </c>
      <c r="VY7">
        <v>0</v>
      </c>
      <c r="VZ7">
        <v>0</v>
      </c>
      <c r="WA7">
        <v>0</v>
      </c>
      <c r="WB7">
        <v>3</v>
      </c>
      <c r="WC7">
        <v>7</v>
      </c>
      <c r="WD7">
        <v>10</v>
      </c>
      <c r="WE7">
        <v>436</v>
      </c>
      <c r="WF7">
        <v>13</v>
      </c>
      <c r="WG7">
        <v>5</v>
      </c>
      <c r="WH7">
        <v>454</v>
      </c>
      <c r="WI7">
        <v>96.04</v>
      </c>
      <c r="WJ7">
        <v>1200</v>
      </c>
      <c r="WL7" t="s">
        <v>2376</v>
      </c>
      <c r="WM7" s="28">
        <v>0.30201388888888886</v>
      </c>
      <c r="WN7" s="28">
        <v>0.14957175925925925</v>
      </c>
      <c r="WO7" s="28">
        <v>0.14957175925925925</v>
      </c>
      <c r="WP7" s="28">
        <v>0.12333333333333334</v>
      </c>
      <c r="WQ7">
        <v>130</v>
      </c>
      <c r="WR7">
        <v>53</v>
      </c>
      <c r="WS7">
        <v>183</v>
      </c>
      <c r="WT7">
        <v>2415</v>
      </c>
      <c r="WU7">
        <v>97</v>
      </c>
      <c r="WV7">
        <v>25</v>
      </c>
      <c r="WW7">
        <v>2537</v>
      </c>
      <c r="WX7">
        <v>0</v>
      </c>
      <c r="WY7">
        <v>0</v>
      </c>
      <c r="WZ7">
        <v>0</v>
      </c>
      <c r="XA7">
        <v>7</v>
      </c>
      <c r="XB7">
        <v>3</v>
      </c>
      <c r="XC7">
        <v>10</v>
      </c>
      <c r="XD7">
        <v>299</v>
      </c>
      <c r="XE7">
        <v>3</v>
      </c>
      <c r="XF7">
        <v>1</v>
      </c>
      <c r="XG7">
        <v>303</v>
      </c>
      <c r="XH7">
        <v>98.68</v>
      </c>
      <c r="XK7" t="s">
        <v>2376</v>
      </c>
      <c r="XL7" s="1">
        <v>0</v>
      </c>
      <c r="XM7" s="1">
        <v>0</v>
      </c>
      <c r="XN7" s="1">
        <v>0</v>
      </c>
      <c r="XO7" s="1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 t="s">
        <v>2376</v>
      </c>
      <c r="YI7" s="1">
        <v>4.1550925925925929E-2</v>
      </c>
      <c r="YJ7" s="1">
        <v>3.667824074074074E-2</v>
      </c>
      <c r="YK7" s="1">
        <v>3.667824074074074E-2</v>
      </c>
      <c r="YL7" s="1">
        <v>4.8148148148148152E-3</v>
      </c>
      <c r="YM7">
        <v>28</v>
      </c>
      <c r="YN7">
        <v>20</v>
      </c>
      <c r="YO7">
        <v>48</v>
      </c>
      <c r="YP7">
        <v>622</v>
      </c>
      <c r="YQ7">
        <v>43</v>
      </c>
      <c r="YR7">
        <v>9</v>
      </c>
      <c r="YS7">
        <f t="shared" si="38"/>
        <v>674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 t="s">
        <v>2376</v>
      </c>
      <c r="ZF7" t="s">
        <v>2775</v>
      </c>
      <c r="ZG7" t="s">
        <v>2692</v>
      </c>
      <c r="ZH7" s="35">
        <v>0.54796296296296299</v>
      </c>
      <c r="ZI7" s="97">
        <f t="shared" si="39"/>
        <v>0.43192129629629628</v>
      </c>
      <c r="ZJ7" s="35">
        <v>7.2800925925925922E-2</v>
      </c>
      <c r="ZK7" s="35">
        <v>0.30226851851851849</v>
      </c>
      <c r="ZL7" s="34">
        <v>309</v>
      </c>
      <c r="ZM7" s="34">
        <v>98</v>
      </c>
      <c r="ZN7" s="34">
        <f t="shared" si="40"/>
        <v>638</v>
      </c>
      <c r="ZO7" s="34">
        <v>4939</v>
      </c>
      <c r="ZP7" s="34">
        <v>141</v>
      </c>
      <c r="ZQ7" s="34">
        <v>38</v>
      </c>
      <c r="ZR7" s="34">
        <f t="shared" si="41"/>
        <v>8329</v>
      </c>
      <c r="ZS7" s="34">
        <v>0</v>
      </c>
      <c r="ZT7" s="34">
        <v>0</v>
      </c>
      <c r="ZU7" s="34">
        <v>0</v>
      </c>
      <c r="ZV7" s="34">
        <v>3</v>
      </c>
      <c r="ZW7" s="34">
        <v>7</v>
      </c>
      <c r="ZX7" s="34">
        <v>10</v>
      </c>
      <c r="ZY7" s="34">
        <v>436</v>
      </c>
      <c r="ZZ7" s="34">
        <v>13</v>
      </c>
      <c r="AAA7" s="34">
        <v>5</v>
      </c>
      <c r="AAB7" s="34">
        <v>454</v>
      </c>
      <c r="AAC7" s="34">
        <v>96.04</v>
      </c>
      <c r="AAD7">
        <f t="shared" si="42"/>
        <v>4800</v>
      </c>
      <c r="AAE7" s="12">
        <f t="shared" si="43"/>
        <v>173.52083333333331</v>
      </c>
      <c r="AAF7">
        <f t="shared" si="44"/>
        <v>-3529</v>
      </c>
      <c r="AAG7" t="s">
        <v>2376</v>
      </c>
      <c r="AAH7" t="s">
        <v>2775</v>
      </c>
      <c r="AAI7" s="1">
        <v>0.29814814814814816</v>
      </c>
      <c r="AAJ7" s="1">
        <v>9.7696759259259261E-2</v>
      </c>
      <c r="AAK7" s="1">
        <v>9.7696759259259261E-2</v>
      </c>
      <c r="AAL7" s="1">
        <v>0.17431712962962964</v>
      </c>
      <c r="AAM7">
        <v>182</v>
      </c>
      <c r="AAN7">
        <v>49</v>
      </c>
      <c r="AAO7">
        <v>231</v>
      </c>
      <c r="AAP7">
        <v>1575</v>
      </c>
      <c r="AAQ7">
        <v>56</v>
      </c>
      <c r="AAR7">
        <v>24</v>
      </c>
      <c r="AAS7">
        <v>1655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E7">
        <v>2400</v>
      </c>
      <c r="ABF7" s="102">
        <f>AAS7/ABE7*100</f>
        <v>68.958333333333329</v>
      </c>
      <c r="ABG7" t="s">
        <v>2376</v>
      </c>
      <c r="ABH7" t="s">
        <v>2775</v>
      </c>
      <c r="ABI7" s="1">
        <v>8.3449074074074078E-2</v>
      </c>
      <c r="ABJ7" s="1">
        <v>6.1875000000000006E-2</v>
      </c>
      <c r="ABK7" s="1">
        <v>6.1875000000000006E-2</v>
      </c>
      <c r="ABL7" s="1">
        <v>1.5891203703703703E-2</v>
      </c>
      <c r="ABM7">
        <v>40</v>
      </c>
      <c r="ABN7">
        <v>20</v>
      </c>
      <c r="ABO7">
        <v>60</v>
      </c>
      <c r="ABP7">
        <v>1158</v>
      </c>
      <c r="ABQ7">
        <v>36</v>
      </c>
      <c r="ABR7">
        <v>14</v>
      </c>
      <c r="ABS7">
        <v>1208</v>
      </c>
      <c r="ABT7">
        <v>0</v>
      </c>
      <c r="ABU7">
        <v>0</v>
      </c>
      <c r="ABV7">
        <v>0</v>
      </c>
      <c r="ABW7">
        <v>8</v>
      </c>
      <c r="ABX7">
        <v>2</v>
      </c>
      <c r="ABY7">
        <v>10</v>
      </c>
      <c r="ABZ7">
        <v>374</v>
      </c>
      <c r="ACA7">
        <v>2</v>
      </c>
      <c r="ACB7">
        <v>0</v>
      </c>
      <c r="ACC7">
        <v>376</v>
      </c>
      <c r="ACD7">
        <v>99.47</v>
      </c>
      <c r="ACE7">
        <v>1200</v>
      </c>
      <c r="ACF7" s="12">
        <f>ABS7/ACE7*100</f>
        <v>100.66666666666666</v>
      </c>
      <c r="ACG7" t="s">
        <v>2376</v>
      </c>
      <c r="ACH7" t="s">
        <v>2775</v>
      </c>
      <c r="ACI7" s="1">
        <v>0.21439814814814814</v>
      </c>
      <c r="ACJ7" s="1">
        <v>0.1213425925925926</v>
      </c>
      <c r="ACK7" s="1">
        <v>0.1213425925925926</v>
      </c>
      <c r="ACL7" s="1">
        <v>6.9537037037037036E-2</v>
      </c>
      <c r="ACM7">
        <v>88</v>
      </c>
      <c r="ACN7">
        <v>50</v>
      </c>
      <c r="ACO7">
        <v>138</v>
      </c>
      <c r="ACP7">
        <v>2440</v>
      </c>
      <c r="ACQ7">
        <v>96</v>
      </c>
      <c r="ACR7">
        <v>21</v>
      </c>
      <c r="ACS7">
        <v>2557</v>
      </c>
      <c r="ACT7">
        <v>0</v>
      </c>
      <c r="ACU7">
        <v>0</v>
      </c>
      <c r="ACV7">
        <v>0</v>
      </c>
      <c r="ACW7">
        <v>3</v>
      </c>
      <c r="ACX7">
        <v>2</v>
      </c>
      <c r="ACY7">
        <v>5</v>
      </c>
      <c r="ACZ7">
        <v>238</v>
      </c>
      <c r="ADA7">
        <v>2</v>
      </c>
      <c r="ADB7">
        <v>3</v>
      </c>
      <c r="ADC7">
        <v>243</v>
      </c>
      <c r="ADD7">
        <v>97.94</v>
      </c>
      <c r="ADE7">
        <v>2400</v>
      </c>
      <c r="ADF7" s="12">
        <f>ACS7/ADE7*100</f>
        <v>106.54166666666667</v>
      </c>
      <c r="ADG7" t="s">
        <v>2376</v>
      </c>
      <c r="ADH7" t="s">
        <v>2775</v>
      </c>
      <c r="ADI7" s="1">
        <v>0.27554398148148146</v>
      </c>
      <c r="ADJ7" s="1">
        <v>0.12710648148148149</v>
      </c>
      <c r="ADK7" s="1">
        <v>0.12710648148148149</v>
      </c>
      <c r="ADL7" s="1">
        <v>0.13091435185185185</v>
      </c>
      <c r="ADM7">
        <v>120</v>
      </c>
      <c r="ADN7">
        <v>49</v>
      </c>
      <c r="ADO7">
        <v>169</v>
      </c>
      <c r="ADP7">
        <v>2471</v>
      </c>
      <c r="ADQ7">
        <v>65</v>
      </c>
      <c r="ADR7">
        <v>23</v>
      </c>
      <c r="ADS7">
        <v>2559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E7">
        <v>2400</v>
      </c>
      <c r="AEF7">
        <f t="shared" si="45"/>
        <v>106.62499999999999</v>
      </c>
      <c r="AEG7" t="s">
        <v>2376</v>
      </c>
      <c r="AEH7" s="1">
        <v>0.28673611111111114</v>
      </c>
      <c r="AEI7" s="1">
        <v>0.10510416666666667</v>
      </c>
      <c r="AEJ7" s="1">
        <v>0.10510416666666667</v>
      </c>
      <c r="AEK7" s="1">
        <v>0.13765046296296296</v>
      </c>
      <c r="AEL7">
        <v>156</v>
      </c>
      <c r="AEM7">
        <v>62</v>
      </c>
      <c r="AEN7">
        <v>218</v>
      </c>
      <c r="AEO7">
        <v>2010</v>
      </c>
      <c r="AEP7">
        <v>70</v>
      </c>
      <c r="AEQ7">
        <v>26</v>
      </c>
      <c r="AER7">
        <v>2106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D7">
        <v>2400</v>
      </c>
      <c r="AFF7" s="1">
        <v>0</v>
      </c>
      <c r="AFG7" s="1">
        <v>0</v>
      </c>
      <c r="AFH7" s="1">
        <v>0</v>
      </c>
      <c r="AFI7" s="1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3</v>
      </c>
      <c r="AFV7">
        <v>3</v>
      </c>
      <c r="AFW7">
        <v>280</v>
      </c>
      <c r="AFX7">
        <v>8</v>
      </c>
      <c r="AFY7">
        <v>3</v>
      </c>
      <c r="AFZ7">
        <v>291</v>
      </c>
      <c r="AGA7">
        <v>96.22</v>
      </c>
      <c r="AGB7" s="1">
        <v>0</v>
      </c>
      <c r="AGC7" s="1">
        <v>0</v>
      </c>
      <c r="AGD7" s="1">
        <v>0</v>
      </c>
      <c r="AGE7" s="1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X7" t="s">
        <v>2376</v>
      </c>
      <c r="AGY7" t="s">
        <v>2775</v>
      </c>
      <c r="AGZ7" t="s">
        <v>2692</v>
      </c>
      <c r="AHA7">
        <f t="shared" si="46"/>
        <v>10800</v>
      </c>
      <c r="AHB7">
        <f t="shared" si="47"/>
        <v>816</v>
      </c>
      <c r="AHC7">
        <f t="shared" si="55"/>
        <v>10085</v>
      </c>
      <c r="AHD7" s="12">
        <f t="shared" si="48"/>
        <v>93.379629629629633</v>
      </c>
      <c r="AHE7" s="12">
        <f t="shared" si="49"/>
        <v>97.876666666666665</v>
      </c>
      <c r="AHF7" s="28">
        <f t="shared" si="50"/>
        <v>0.40802083333333339</v>
      </c>
      <c r="AHG7" s="28">
        <f>AHF7/5</f>
        <v>8.1604166666666672E-2</v>
      </c>
      <c r="AHH7" s="1">
        <v>3.9490740740740743E-2</v>
      </c>
      <c r="AHI7" s="28">
        <f t="shared" si="51"/>
        <v>0.12109490740740741</v>
      </c>
    </row>
    <row r="8" spans="1:895">
      <c r="A8" t="s">
        <v>2377</v>
      </c>
      <c r="B8" s="10"/>
      <c r="C8" s="10"/>
      <c r="D8" s="46"/>
      <c r="E8" s="46"/>
      <c r="F8" s="9"/>
      <c r="G8" s="9"/>
      <c r="H8" s="44"/>
      <c r="I8" s="9"/>
      <c r="J8" s="9"/>
      <c r="K8" s="9"/>
      <c r="L8" s="9"/>
      <c r="M8" s="9"/>
      <c r="N8" s="9"/>
      <c r="O8" s="9"/>
      <c r="P8" s="9"/>
      <c r="R8" s="9"/>
      <c r="S8" s="9"/>
      <c r="W8" s="9"/>
      <c r="X8" s="11"/>
      <c r="Y8" t="s">
        <v>2377</v>
      </c>
      <c r="Z8" s="10">
        <v>0.28175925925925926</v>
      </c>
      <c r="AA8" s="10">
        <v>8.7557870370370369E-2</v>
      </c>
      <c r="AB8" s="10">
        <v>8.7557870370370369E-2</v>
      </c>
      <c r="AC8" s="10">
        <v>0.18164351851851854</v>
      </c>
      <c r="AD8">
        <v>246</v>
      </c>
      <c r="AE8">
        <v>19</v>
      </c>
      <c r="AF8">
        <v>265</v>
      </c>
      <c r="AG8">
        <v>2538</v>
      </c>
      <c r="AH8">
        <v>22</v>
      </c>
      <c r="AI8">
        <v>3</v>
      </c>
      <c r="AJ8">
        <v>2563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T8">
        <v>2400</v>
      </c>
      <c r="AU8">
        <f t="shared" si="5"/>
        <v>2563</v>
      </c>
      <c r="AV8" s="12">
        <f t="shared" si="6"/>
        <v>106.79166666666666</v>
      </c>
      <c r="AW8" t="s">
        <v>2377</v>
      </c>
      <c r="AX8" s="10">
        <v>0.42689814814814814</v>
      </c>
      <c r="AY8" s="10">
        <v>6.4988425925925922E-2</v>
      </c>
      <c r="AZ8" s="10">
        <v>6.4988425925925922E-2</v>
      </c>
      <c r="BA8" s="10">
        <v>0.32975694444444442</v>
      </c>
      <c r="BB8">
        <v>249</v>
      </c>
      <c r="BC8">
        <v>26</v>
      </c>
      <c r="BD8">
        <f t="shared" si="7"/>
        <v>275</v>
      </c>
      <c r="BE8">
        <v>1895</v>
      </c>
      <c r="BF8">
        <v>35</v>
      </c>
      <c r="BG8">
        <v>8</v>
      </c>
      <c r="BH8">
        <f t="shared" si="8"/>
        <v>1938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R8">
        <v>2400</v>
      </c>
      <c r="BS8">
        <f t="shared" si="9"/>
        <v>1938</v>
      </c>
      <c r="BT8" s="12">
        <f t="shared" si="10"/>
        <v>80.75</v>
      </c>
      <c r="BU8" t="s">
        <v>2377</v>
      </c>
      <c r="BV8" s="10">
        <v>0.3165277777777778</v>
      </c>
      <c r="BW8" s="10">
        <v>6.6655092592592599E-2</v>
      </c>
      <c r="BX8" s="10">
        <v>6.6655092592592599E-2</v>
      </c>
      <c r="BY8" s="10">
        <v>0.22543981481481482</v>
      </c>
      <c r="BZ8">
        <v>120</v>
      </c>
      <c r="CA8">
        <v>12</v>
      </c>
      <c r="CB8">
        <f t="shared" si="11"/>
        <v>132</v>
      </c>
      <c r="CC8">
        <v>2784</v>
      </c>
      <c r="CD8">
        <v>12</v>
      </c>
      <c r="CE8">
        <v>9</v>
      </c>
      <c r="CF8">
        <f t="shared" si="12"/>
        <v>2805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P8">
        <v>2400</v>
      </c>
      <c r="CQ8">
        <f t="shared" si="13"/>
        <v>2805</v>
      </c>
      <c r="CR8" s="12">
        <f t="shared" si="14"/>
        <v>116.875</v>
      </c>
      <c r="CS8" t="s">
        <v>2377</v>
      </c>
      <c r="CT8" s="10">
        <v>0.50868055555555558</v>
      </c>
      <c r="CU8" s="10">
        <v>5.1400462962962967E-2</v>
      </c>
      <c r="CV8" s="10">
        <v>5.1400462962962967E-2</v>
      </c>
      <c r="CW8" s="10">
        <v>0.44539351851851849</v>
      </c>
      <c r="CX8">
        <v>187</v>
      </c>
      <c r="CY8">
        <v>13</v>
      </c>
      <c r="CZ8">
        <v>200</v>
      </c>
      <c r="DA8">
        <v>2075</v>
      </c>
      <c r="DB8">
        <v>21</v>
      </c>
      <c r="DC8">
        <v>6</v>
      </c>
      <c r="DD8">
        <v>2102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N8">
        <v>2400</v>
      </c>
      <c r="DO8">
        <f t="shared" si="52"/>
        <v>2102</v>
      </c>
      <c r="DP8" s="12">
        <f t="shared" si="53"/>
        <v>87.583333333333329</v>
      </c>
      <c r="DQ8" t="s">
        <v>2377</v>
      </c>
      <c r="DR8" s="1">
        <v>0</v>
      </c>
      <c r="DS8" s="1">
        <v>0</v>
      </c>
      <c r="DT8" s="1">
        <v>0</v>
      </c>
      <c r="DU8" s="1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M8">
        <f t="shared" si="15"/>
        <v>0</v>
      </c>
      <c r="EO8" t="s">
        <v>2377</v>
      </c>
      <c r="EQ8" s="1"/>
      <c r="FK8">
        <f t="shared" si="16"/>
        <v>0</v>
      </c>
      <c r="FM8" t="s">
        <v>2377</v>
      </c>
      <c r="FN8" t="s">
        <v>2775</v>
      </c>
      <c r="FO8" t="s">
        <v>2692</v>
      </c>
      <c r="FP8">
        <f t="shared" si="17"/>
        <v>9600</v>
      </c>
      <c r="FQ8">
        <f t="shared" si="18"/>
        <v>872</v>
      </c>
      <c r="FR8">
        <f t="shared" si="19"/>
        <v>9408</v>
      </c>
      <c r="FS8" s="12">
        <f t="shared" si="0"/>
        <v>98</v>
      </c>
      <c r="FT8" s="12"/>
      <c r="FU8" s="28">
        <f t="shared" si="21"/>
        <v>0.27060185185185187</v>
      </c>
      <c r="FV8" s="34" t="s">
        <v>2377</v>
      </c>
      <c r="FW8" s="49">
        <v>44445</v>
      </c>
      <c r="FX8" s="34">
        <v>201</v>
      </c>
      <c r="FY8" s="34">
        <v>22</v>
      </c>
      <c r="FZ8" s="34">
        <f>FX8+FY8</f>
        <v>223</v>
      </c>
      <c r="GA8" s="34">
        <v>4091</v>
      </c>
      <c r="GB8" s="34">
        <v>20</v>
      </c>
      <c r="GC8" s="34">
        <v>25</v>
      </c>
      <c r="GD8">
        <f>SUM(GA8:GC8)</f>
        <v>4136</v>
      </c>
      <c r="GE8">
        <v>2400</v>
      </c>
      <c r="GF8" s="45">
        <f>GD8/GE8*100</f>
        <v>172.33333333333334</v>
      </c>
      <c r="GG8" s="34" t="s">
        <v>2377</v>
      </c>
      <c r="GH8" s="49">
        <v>44446</v>
      </c>
      <c r="GI8" s="34">
        <v>164</v>
      </c>
      <c r="GJ8" s="34">
        <v>17</v>
      </c>
      <c r="GK8" s="34">
        <f t="shared" si="56"/>
        <v>181</v>
      </c>
      <c r="GL8" s="34">
        <v>3002</v>
      </c>
      <c r="GM8" s="34">
        <v>15</v>
      </c>
      <c r="GN8" s="34">
        <v>13</v>
      </c>
      <c r="GO8">
        <f t="shared" si="57"/>
        <v>3030</v>
      </c>
      <c r="GP8">
        <v>2400</v>
      </c>
      <c r="GQ8" s="45">
        <f t="shared" si="58"/>
        <v>126.25</v>
      </c>
      <c r="GR8" s="34" t="s">
        <v>2377</v>
      </c>
      <c r="GS8" s="35">
        <v>0.32658564814814817</v>
      </c>
      <c r="GT8" s="35">
        <v>9.0000000000000011E-2</v>
      </c>
      <c r="GU8" s="35">
        <v>9.0000000000000011E-2</v>
      </c>
      <c r="GV8" s="35">
        <v>8.7303240740740737E-2</v>
      </c>
      <c r="GW8" s="34">
        <v>177</v>
      </c>
      <c r="GX8" s="34">
        <v>26</v>
      </c>
      <c r="GY8" s="34">
        <v>203</v>
      </c>
      <c r="GZ8">
        <v>2949</v>
      </c>
      <c r="HA8">
        <v>46</v>
      </c>
      <c r="HB8" s="12">
        <v>13</v>
      </c>
      <c r="HC8" s="34">
        <v>3008</v>
      </c>
      <c r="HD8" s="34">
        <v>0</v>
      </c>
      <c r="HE8" s="34">
        <v>0</v>
      </c>
      <c r="HF8" s="34">
        <v>0</v>
      </c>
      <c r="HG8" s="34">
        <v>0</v>
      </c>
      <c r="HH8" s="34">
        <v>0</v>
      </c>
      <c r="HI8" s="34">
        <v>0</v>
      </c>
      <c r="HJ8" s="34">
        <v>0</v>
      </c>
      <c r="HK8" s="34">
        <v>0</v>
      </c>
      <c r="HL8">
        <v>0</v>
      </c>
      <c r="HM8">
        <v>2400</v>
      </c>
      <c r="HN8" s="45">
        <f t="shared" si="25"/>
        <v>125.33333333333334</v>
      </c>
      <c r="HO8" t="s">
        <v>2377</v>
      </c>
      <c r="HP8" s="1">
        <v>0.26460648148148147</v>
      </c>
      <c r="HQ8" s="1">
        <v>5.409722222222222E-2</v>
      </c>
      <c r="HR8" s="1">
        <v>5.409722222222222E-2</v>
      </c>
      <c r="HS8" s="1">
        <v>0.16959490740740743</v>
      </c>
      <c r="HT8">
        <v>93</v>
      </c>
      <c r="HU8">
        <v>17</v>
      </c>
      <c r="HV8">
        <v>110</v>
      </c>
      <c r="HW8">
        <v>2066</v>
      </c>
      <c r="HX8">
        <v>30</v>
      </c>
      <c r="HY8">
        <v>13</v>
      </c>
      <c r="HZ8">
        <v>2109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2400</v>
      </c>
      <c r="IK8" s="12">
        <f>HZ8/IJ8*100</f>
        <v>87.875</v>
      </c>
      <c r="IM8" t="s">
        <v>2377</v>
      </c>
      <c r="IN8" s="1">
        <v>0</v>
      </c>
      <c r="IO8" s="1">
        <v>0</v>
      </c>
      <c r="IP8" s="1">
        <v>0</v>
      </c>
      <c r="IQ8" s="1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 t="s">
        <v>2377</v>
      </c>
      <c r="JI8" s="1">
        <v>0</v>
      </c>
      <c r="JJ8" s="1">
        <v>0</v>
      </c>
      <c r="JK8" s="1">
        <v>0</v>
      </c>
      <c r="JL8" s="1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 t="s">
        <v>2377</v>
      </c>
      <c r="KD8" s="1">
        <v>0</v>
      </c>
      <c r="KE8" s="1">
        <v>0</v>
      </c>
      <c r="KF8" s="1">
        <v>0</v>
      </c>
      <c r="KG8" s="1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 t="s">
        <v>2377</v>
      </c>
      <c r="KY8" t="s">
        <v>2775</v>
      </c>
      <c r="KZ8" t="s">
        <v>2692</v>
      </c>
      <c r="LA8">
        <f>GE8+GP8+HM8+IJ8</f>
        <v>9600</v>
      </c>
      <c r="LB8">
        <f>FZ8+GK8+GY8+HV8+IT8+JO8+KJ8</f>
        <v>717</v>
      </c>
      <c r="LC8">
        <f>GD8+GO8+HC8+HZ8+IX8+JS8+KN8</f>
        <v>12283</v>
      </c>
      <c r="LD8" s="12">
        <f>LC8/LA8*100</f>
        <v>127.94791666666667</v>
      </c>
      <c r="LE8" s="43">
        <v>0.28444444444444444</v>
      </c>
      <c r="LF8" s="10">
        <f>LE8/4</f>
        <v>7.1111111111111111E-2</v>
      </c>
      <c r="LG8">
        <v>97.75</v>
      </c>
      <c r="LH8" t="s">
        <v>2377</v>
      </c>
      <c r="LI8" t="s">
        <v>2775</v>
      </c>
      <c r="LJ8" s="1">
        <v>0.34484953703703702</v>
      </c>
      <c r="LK8" s="1">
        <v>8.4386574074074072E-2</v>
      </c>
      <c r="LL8" s="1">
        <v>8.4386574074074072E-2</v>
      </c>
      <c r="LM8" s="1">
        <v>0.24638888888888888</v>
      </c>
      <c r="LN8">
        <v>318</v>
      </c>
      <c r="LO8">
        <v>39</v>
      </c>
      <c r="LP8">
        <v>357</v>
      </c>
      <c r="LQ8">
        <v>3887</v>
      </c>
      <c r="LR8">
        <v>63</v>
      </c>
      <c r="LS8">
        <v>20</v>
      </c>
      <c r="LT8">
        <v>3970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F8">
        <v>2400</v>
      </c>
      <c r="MG8" s="12">
        <f t="shared" si="27"/>
        <v>165.41666666666666</v>
      </c>
      <c r="MH8" t="s">
        <v>2377</v>
      </c>
      <c r="MI8" t="s">
        <v>2775</v>
      </c>
      <c r="MJ8" s="1">
        <v>0</v>
      </c>
      <c r="MK8" s="1">
        <v>0</v>
      </c>
      <c r="ML8" s="1">
        <v>0</v>
      </c>
      <c r="MM8" s="1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12</v>
      </c>
      <c r="MY8">
        <v>8</v>
      </c>
      <c r="MZ8">
        <v>20</v>
      </c>
      <c r="NA8">
        <v>651</v>
      </c>
      <c r="NB8">
        <v>21</v>
      </c>
      <c r="NC8">
        <v>0</v>
      </c>
      <c r="ND8">
        <v>672</v>
      </c>
      <c r="NE8">
        <v>96.88</v>
      </c>
      <c r="NG8" s="12"/>
      <c r="NH8" t="s">
        <v>2377</v>
      </c>
      <c r="NI8" t="s">
        <v>2775</v>
      </c>
      <c r="NJ8" s="1">
        <v>0.29606481481481478</v>
      </c>
      <c r="NK8" s="1">
        <v>6.5543981481481481E-2</v>
      </c>
      <c r="NL8" s="1">
        <v>6.5543981481481481E-2</v>
      </c>
      <c r="NM8" s="1">
        <v>0.21297453703703703</v>
      </c>
      <c r="NN8">
        <v>205</v>
      </c>
      <c r="NO8">
        <v>11</v>
      </c>
      <c r="NP8">
        <v>216</v>
      </c>
      <c r="NQ8">
        <v>3427</v>
      </c>
      <c r="NR8">
        <v>18</v>
      </c>
      <c r="NS8">
        <v>6</v>
      </c>
      <c r="NT8">
        <v>3451</v>
      </c>
      <c r="NU8">
        <v>0</v>
      </c>
      <c r="NV8">
        <v>0</v>
      </c>
      <c r="NW8">
        <v>0</v>
      </c>
      <c r="NX8">
        <v>5</v>
      </c>
      <c r="NY8">
        <v>5</v>
      </c>
      <c r="NZ8">
        <v>10</v>
      </c>
      <c r="OA8">
        <v>471</v>
      </c>
      <c r="OB8">
        <v>8</v>
      </c>
      <c r="OC8">
        <v>3</v>
      </c>
      <c r="OD8">
        <v>482</v>
      </c>
      <c r="OE8">
        <v>97.72</v>
      </c>
      <c r="OF8">
        <v>2400</v>
      </c>
      <c r="OG8" s="12">
        <f t="shared" si="28"/>
        <v>143.79166666666669</v>
      </c>
      <c r="OH8" t="s">
        <v>2377</v>
      </c>
      <c r="OI8" t="s">
        <v>2775</v>
      </c>
      <c r="OJ8" s="1">
        <v>0.39015046296296302</v>
      </c>
      <c r="OK8" s="1">
        <v>3.7175925925925925E-2</v>
      </c>
      <c r="OL8" s="1">
        <v>3.7175925925925925E-2</v>
      </c>
      <c r="OM8" s="1">
        <v>0.3512615740740741</v>
      </c>
      <c r="ON8">
        <v>145</v>
      </c>
      <c r="OO8" s="34">
        <v>12</v>
      </c>
      <c r="OP8">
        <f t="shared" si="29"/>
        <v>157</v>
      </c>
      <c r="OQ8" s="34">
        <v>2747</v>
      </c>
      <c r="OR8" s="34">
        <v>9</v>
      </c>
      <c r="OS8" s="34">
        <v>11</v>
      </c>
      <c r="OT8">
        <f t="shared" si="30"/>
        <v>2767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F8">
        <v>2400</v>
      </c>
      <c r="PG8" s="12">
        <f t="shared" si="31"/>
        <v>115.29166666666666</v>
      </c>
      <c r="PH8" s="34" t="s">
        <v>2377</v>
      </c>
      <c r="PI8" t="s">
        <v>2775</v>
      </c>
      <c r="PJ8" s="35">
        <v>0.25078703703703703</v>
      </c>
      <c r="PK8" s="35">
        <v>3.3854166666666664E-2</v>
      </c>
      <c r="PL8" s="35">
        <v>3.3854166666666664E-2</v>
      </c>
      <c r="PM8" s="35">
        <v>0.21123842592592593</v>
      </c>
      <c r="PN8" s="34">
        <v>137</v>
      </c>
      <c r="PO8" s="34">
        <v>8</v>
      </c>
      <c r="PP8" s="34">
        <v>145</v>
      </c>
      <c r="PQ8" s="34">
        <v>2210</v>
      </c>
      <c r="PR8" s="34">
        <v>0</v>
      </c>
      <c r="PS8" s="34">
        <v>11</v>
      </c>
      <c r="PT8" s="34">
        <v>2221</v>
      </c>
      <c r="PU8" s="34">
        <v>0</v>
      </c>
      <c r="PV8" s="34">
        <v>0</v>
      </c>
      <c r="PW8" s="34">
        <v>0</v>
      </c>
      <c r="PX8" s="34">
        <v>0</v>
      </c>
      <c r="PY8" s="34">
        <v>0</v>
      </c>
      <c r="PZ8" s="34">
        <v>0</v>
      </c>
      <c r="QA8" s="34">
        <v>0</v>
      </c>
      <c r="QB8" s="34">
        <v>0</v>
      </c>
      <c r="QC8" s="34">
        <v>0</v>
      </c>
      <c r="QD8" s="34">
        <v>0</v>
      </c>
      <c r="QE8" s="34"/>
      <c r="QF8">
        <v>2400</v>
      </c>
      <c r="QG8" s="12">
        <f t="shared" si="59"/>
        <v>92.541666666666671</v>
      </c>
      <c r="QH8" t="s">
        <v>2377</v>
      </c>
      <c r="QI8" s="1">
        <v>0</v>
      </c>
      <c r="QJ8" s="1">
        <v>0</v>
      </c>
      <c r="QK8" s="1">
        <v>0</v>
      </c>
      <c r="QL8" s="1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E8" t="s">
        <v>2377</v>
      </c>
      <c r="RF8" s="1">
        <v>0</v>
      </c>
      <c r="RG8" s="1">
        <v>0</v>
      </c>
      <c r="RH8" s="1">
        <v>0</v>
      </c>
      <c r="RI8" s="1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B8" t="s">
        <v>2377</v>
      </c>
      <c r="SC8" t="s">
        <v>2775</v>
      </c>
      <c r="SD8" t="s">
        <v>2692</v>
      </c>
      <c r="SE8">
        <f t="shared" si="32"/>
        <v>97.3</v>
      </c>
      <c r="SF8">
        <f t="shared" si="33"/>
        <v>875</v>
      </c>
      <c r="SG8">
        <f t="shared" si="34"/>
        <v>12409</v>
      </c>
      <c r="SH8">
        <f>SUM(MF8,NF8,OF8,PF8,QF8)</f>
        <v>9600</v>
      </c>
      <c r="SI8" s="12">
        <f t="shared" si="35"/>
        <v>129.26041666666669</v>
      </c>
      <c r="SJ8">
        <f t="shared" si="36"/>
        <v>-2809</v>
      </c>
      <c r="SK8" s="10">
        <f t="shared" si="37"/>
        <v>0.22096064814814814</v>
      </c>
      <c r="SL8" t="s">
        <v>2377</v>
      </c>
      <c r="SM8" t="s">
        <v>2775</v>
      </c>
      <c r="SN8" s="1">
        <v>0.21769675925925924</v>
      </c>
      <c r="SO8" s="1">
        <v>2.2673611111111113E-2</v>
      </c>
      <c r="SP8" s="1">
        <v>2.2673611111111113E-2</v>
      </c>
      <c r="SQ8" s="1">
        <v>0.18778935185185186</v>
      </c>
      <c r="SR8">
        <v>108</v>
      </c>
      <c r="SS8">
        <v>7</v>
      </c>
      <c r="ST8">
        <v>115</v>
      </c>
      <c r="SU8">
        <v>1671</v>
      </c>
      <c r="SV8">
        <v>4</v>
      </c>
      <c r="SW8">
        <v>7</v>
      </c>
      <c r="SX8">
        <v>1682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J8">
        <v>2400</v>
      </c>
      <c r="TL8" t="s">
        <v>2377</v>
      </c>
      <c r="TM8" t="s">
        <v>2775</v>
      </c>
      <c r="TN8" s="1">
        <v>0.15443287037037037</v>
      </c>
      <c r="TO8" s="1">
        <v>4.0046296296296295E-2</v>
      </c>
      <c r="TP8" s="1">
        <v>4.0046296296296295E-2</v>
      </c>
      <c r="TQ8" s="1">
        <v>8.9386574074074077E-2</v>
      </c>
      <c r="TR8">
        <v>103</v>
      </c>
      <c r="TS8">
        <v>29</v>
      </c>
      <c r="TT8">
        <v>132</v>
      </c>
      <c r="TU8">
        <v>1526</v>
      </c>
      <c r="TV8">
        <v>46</v>
      </c>
      <c r="TW8">
        <v>8</v>
      </c>
      <c r="TX8">
        <v>1580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J8">
        <v>1200</v>
      </c>
      <c r="UL8" t="s">
        <v>2377</v>
      </c>
      <c r="UM8" t="s">
        <v>2775</v>
      </c>
      <c r="UN8" s="1">
        <v>0.31217592592592591</v>
      </c>
      <c r="UO8" s="1">
        <v>9.7118055555555569E-2</v>
      </c>
      <c r="UP8" s="1">
        <v>9.7118055555555569E-2</v>
      </c>
      <c r="UQ8" s="1">
        <v>0.17253472222222221</v>
      </c>
      <c r="UR8">
        <v>258</v>
      </c>
      <c r="US8">
        <v>34</v>
      </c>
      <c r="UT8">
        <v>292</v>
      </c>
      <c r="UU8">
        <v>3180</v>
      </c>
      <c r="UV8">
        <v>41</v>
      </c>
      <c r="UW8">
        <v>14</v>
      </c>
      <c r="UX8">
        <v>3235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J8">
        <v>2400</v>
      </c>
      <c r="VL8" t="s">
        <v>2377</v>
      </c>
      <c r="VM8" t="s">
        <v>2775</v>
      </c>
      <c r="VN8" s="1">
        <v>0.15307870370370372</v>
      </c>
      <c r="VO8" s="1">
        <v>6.4641203703703701E-2</v>
      </c>
      <c r="VP8" s="1">
        <v>6.4641203703703701E-2</v>
      </c>
      <c r="VQ8" s="1">
        <v>6.0023148148148152E-2</v>
      </c>
      <c r="VR8">
        <v>110</v>
      </c>
      <c r="VS8">
        <v>20</v>
      </c>
      <c r="VT8">
        <v>130</v>
      </c>
      <c r="VU8">
        <v>1812</v>
      </c>
      <c r="VV8">
        <v>28</v>
      </c>
      <c r="VW8">
        <v>10</v>
      </c>
      <c r="VX8">
        <v>1850</v>
      </c>
      <c r="VY8">
        <v>0</v>
      </c>
      <c r="VZ8">
        <v>0</v>
      </c>
      <c r="WA8">
        <v>0</v>
      </c>
      <c r="WB8">
        <v>4</v>
      </c>
      <c r="WC8">
        <v>6</v>
      </c>
      <c r="WD8">
        <v>10</v>
      </c>
      <c r="WE8">
        <v>286</v>
      </c>
      <c r="WF8">
        <v>10</v>
      </c>
      <c r="WG8">
        <v>3</v>
      </c>
      <c r="WH8">
        <v>299</v>
      </c>
      <c r="WI8">
        <v>95.65</v>
      </c>
      <c r="WJ8">
        <v>1200</v>
      </c>
      <c r="WL8" t="s">
        <v>2377</v>
      </c>
      <c r="WM8" s="28">
        <v>0</v>
      </c>
      <c r="WN8" s="28">
        <v>0</v>
      </c>
      <c r="WO8" s="28">
        <v>0</v>
      </c>
      <c r="WP8" s="2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6</v>
      </c>
      <c r="XB8">
        <v>4</v>
      </c>
      <c r="XC8">
        <v>10</v>
      </c>
      <c r="XD8">
        <v>433</v>
      </c>
      <c r="XE8">
        <v>7</v>
      </c>
      <c r="XF8">
        <v>1</v>
      </c>
      <c r="XG8">
        <v>441</v>
      </c>
      <c r="XH8">
        <v>98.19</v>
      </c>
      <c r="XK8" t="s">
        <v>2377</v>
      </c>
      <c r="XL8" s="1">
        <v>0</v>
      </c>
      <c r="XM8" s="1">
        <v>0</v>
      </c>
      <c r="XN8" s="1">
        <v>0</v>
      </c>
      <c r="XO8" s="1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 t="s">
        <v>2377</v>
      </c>
      <c r="YI8" s="1">
        <v>0</v>
      </c>
      <c r="YJ8" s="1">
        <v>0</v>
      </c>
      <c r="YK8" s="1">
        <v>0</v>
      </c>
      <c r="YL8" s="1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f t="shared" si="38"/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 t="s">
        <v>2377</v>
      </c>
      <c r="ZF8" t="s">
        <v>2775</v>
      </c>
      <c r="ZG8" t="s">
        <v>2692</v>
      </c>
      <c r="ZH8" s="35">
        <v>0.73424768518518524</v>
      </c>
      <c r="ZI8" s="97">
        <f t="shared" si="39"/>
        <v>0.22447916666666667</v>
      </c>
      <c r="ZJ8" s="35">
        <v>0.10313657407407407</v>
      </c>
      <c r="ZK8" s="35">
        <v>0.50974537037037038</v>
      </c>
      <c r="ZL8" s="34">
        <v>579</v>
      </c>
      <c r="ZM8" s="34">
        <v>90</v>
      </c>
      <c r="ZN8" s="34">
        <f t="shared" si="40"/>
        <v>669</v>
      </c>
      <c r="ZO8" s="34">
        <v>8189</v>
      </c>
      <c r="ZP8" s="34">
        <v>119</v>
      </c>
      <c r="ZQ8" s="34">
        <v>39</v>
      </c>
      <c r="ZR8" s="34">
        <f t="shared" si="41"/>
        <v>8347</v>
      </c>
      <c r="ZS8" s="34">
        <v>0</v>
      </c>
      <c r="ZT8" s="34">
        <v>0</v>
      </c>
      <c r="ZU8" s="34">
        <v>0</v>
      </c>
      <c r="ZV8" s="34">
        <v>4</v>
      </c>
      <c r="ZW8" s="34">
        <v>6</v>
      </c>
      <c r="ZX8" s="34">
        <v>10</v>
      </c>
      <c r="ZY8" s="34">
        <v>286</v>
      </c>
      <c r="ZZ8" s="34">
        <v>10</v>
      </c>
      <c r="AAA8" s="34">
        <v>3</v>
      </c>
      <c r="AAB8" s="34">
        <v>299</v>
      </c>
      <c r="AAC8" s="34">
        <v>95.65</v>
      </c>
      <c r="AAD8">
        <f>SUM(TJ8,UJ8,VJ8,WJ8,XI8)</f>
        <v>7200</v>
      </c>
      <c r="AAE8" s="12">
        <f t="shared" si="43"/>
        <v>115.93055555555556</v>
      </c>
      <c r="AAF8">
        <f t="shared" si="44"/>
        <v>-1147</v>
      </c>
      <c r="AAG8" t="s">
        <v>2377</v>
      </c>
      <c r="AAH8" t="s">
        <v>2775</v>
      </c>
      <c r="AAI8" s="1">
        <v>0.29413194444444446</v>
      </c>
      <c r="AAJ8" s="1">
        <v>7.9143518518518516E-2</v>
      </c>
      <c r="AAK8" s="1">
        <v>7.9143518518518516E-2</v>
      </c>
      <c r="AAL8" s="1">
        <v>0.19575231481481481</v>
      </c>
      <c r="AAM8">
        <v>287</v>
      </c>
      <c r="AAN8">
        <v>27</v>
      </c>
      <c r="AAO8">
        <v>314</v>
      </c>
      <c r="AAP8">
        <v>3076</v>
      </c>
      <c r="AAQ8">
        <v>33</v>
      </c>
      <c r="AAR8">
        <v>5</v>
      </c>
      <c r="AAS8">
        <v>3114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E8">
        <v>2400</v>
      </c>
      <c r="ABF8" s="102">
        <f>AAS8/ABE8*100</f>
        <v>129.75</v>
      </c>
      <c r="ABG8" t="s">
        <v>2377</v>
      </c>
      <c r="ABH8" t="s">
        <v>2775</v>
      </c>
      <c r="ABI8" s="1">
        <v>0.14394675925925926</v>
      </c>
      <c r="ABJ8" s="1">
        <v>4.4699074074074079E-2</v>
      </c>
      <c r="ABK8" s="1">
        <v>4.4699074074074079E-2</v>
      </c>
      <c r="ABL8" s="1">
        <v>8.2210648148148144E-2</v>
      </c>
      <c r="ABM8">
        <v>76</v>
      </c>
      <c r="ABN8">
        <v>16</v>
      </c>
      <c r="ABO8">
        <v>92</v>
      </c>
      <c r="ABP8">
        <v>2035</v>
      </c>
      <c r="ABQ8">
        <v>6</v>
      </c>
      <c r="ABR8">
        <v>13</v>
      </c>
      <c r="ABS8">
        <v>2054</v>
      </c>
      <c r="ABT8">
        <v>0</v>
      </c>
      <c r="ABU8">
        <v>0</v>
      </c>
      <c r="ABV8">
        <v>0</v>
      </c>
      <c r="ABW8">
        <v>4</v>
      </c>
      <c r="ABX8">
        <v>1</v>
      </c>
      <c r="ABY8">
        <v>5</v>
      </c>
      <c r="ABZ8">
        <v>179</v>
      </c>
      <c r="ACA8">
        <v>2</v>
      </c>
      <c r="ACB8">
        <v>0</v>
      </c>
      <c r="ACC8">
        <v>181</v>
      </c>
      <c r="ACD8">
        <v>98.9</v>
      </c>
      <c r="ACE8">
        <v>1200</v>
      </c>
      <c r="ACF8" s="12">
        <f>ABS8/ACE8*100</f>
        <v>171.16666666666666</v>
      </c>
      <c r="ACG8" t="s">
        <v>2377</v>
      </c>
      <c r="ACH8" t="s">
        <v>2775</v>
      </c>
      <c r="ACI8" s="1">
        <v>0.29048611111111111</v>
      </c>
      <c r="ACJ8" s="1">
        <v>0.10766203703703703</v>
      </c>
      <c r="ACK8" s="1">
        <v>0.10766203703703703</v>
      </c>
      <c r="ACL8" s="1">
        <v>0.14209490740740741</v>
      </c>
      <c r="ACM8">
        <v>139</v>
      </c>
      <c r="ACN8">
        <v>23</v>
      </c>
      <c r="ACO8">
        <v>162</v>
      </c>
      <c r="ACP8">
        <v>3222</v>
      </c>
      <c r="ACQ8">
        <v>78</v>
      </c>
      <c r="ACR8">
        <v>9</v>
      </c>
      <c r="ACS8">
        <v>3309</v>
      </c>
      <c r="ACT8">
        <v>0</v>
      </c>
      <c r="ACU8">
        <v>0</v>
      </c>
      <c r="ACV8">
        <v>0</v>
      </c>
      <c r="ACW8">
        <v>3</v>
      </c>
      <c r="ACX8">
        <v>2</v>
      </c>
      <c r="ACY8">
        <v>5</v>
      </c>
      <c r="ACZ8">
        <v>284</v>
      </c>
      <c r="ADA8">
        <v>1</v>
      </c>
      <c r="ADB8">
        <v>1</v>
      </c>
      <c r="ADC8">
        <v>286</v>
      </c>
      <c r="ADD8">
        <v>99.3</v>
      </c>
      <c r="ADE8">
        <v>2400</v>
      </c>
      <c r="ADF8" s="12">
        <f>ACS8/ADE8*100</f>
        <v>137.875</v>
      </c>
      <c r="ADG8" t="s">
        <v>2377</v>
      </c>
      <c r="ADH8" t="s">
        <v>2775</v>
      </c>
      <c r="ADI8" s="1">
        <v>0.36686342592592597</v>
      </c>
      <c r="ADJ8" s="1">
        <v>9.0925925925925924E-2</v>
      </c>
      <c r="ADK8" s="1">
        <v>9.0925925925925924E-2</v>
      </c>
      <c r="ADL8" s="1">
        <v>0.23359953703703704</v>
      </c>
      <c r="ADM8">
        <v>142</v>
      </c>
      <c r="ADN8">
        <v>42</v>
      </c>
      <c r="ADO8">
        <v>184</v>
      </c>
      <c r="ADP8">
        <v>3408</v>
      </c>
      <c r="ADQ8">
        <v>61</v>
      </c>
      <c r="ADR8">
        <v>25</v>
      </c>
      <c r="ADS8">
        <v>3494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E8">
        <v>2400</v>
      </c>
      <c r="AEF8">
        <f t="shared" si="45"/>
        <v>145.58333333333334</v>
      </c>
      <c r="AEG8" t="s">
        <v>2377</v>
      </c>
      <c r="AEH8" s="1">
        <v>0.25086805555555552</v>
      </c>
      <c r="AEI8" s="1">
        <v>6.0625000000000005E-2</v>
      </c>
      <c r="AEJ8" s="1">
        <v>6.0625000000000005E-2</v>
      </c>
      <c r="AEK8" s="1">
        <v>0.16842592592592595</v>
      </c>
      <c r="AEL8">
        <v>138</v>
      </c>
      <c r="AEM8">
        <v>30</v>
      </c>
      <c r="AEN8">
        <v>168</v>
      </c>
      <c r="AEO8">
        <v>1521</v>
      </c>
      <c r="AEP8">
        <v>41</v>
      </c>
      <c r="AEQ8">
        <v>6</v>
      </c>
      <c r="AER8">
        <v>1568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D8">
        <v>2400</v>
      </c>
      <c r="AFF8" s="1">
        <v>0</v>
      </c>
      <c r="AFG8" s="1">
        <v>0</v>
      </c>
      <c r="AFH8" s="1">
        <v>0</v>
      </c>
      <c r="AFI8" s="1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B8" s="1">
        <v>0</v>
      </c>
      <c r="AGC8" s="1">
        <v>0</v>
      </c>
      <c r="AGD8" s="1">
        <v>0</v>
      </c>
      <c r="AGE8" s="1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X8" t="s">
        <v>2377</v>
      </c>
      <c r="AGY8" t="s">
        <v>2775</v>
      </c>
      <c r="AGZ8" t="s">
        <v>2692</v>
      </c>
      <c r="AHA8">
        <f t="shared" si="46"/>
        <v>10800</v>
      </c>
      <c r="AHB8">
        <f t="shared" si="47"/>
        <v>920</v>
      </c>
      <c r="AHC8">
        <f t="shared" si="55"/>
        <v>13539</v>
      </c>
      <c r="AHD8" s="12">
        <f t="shared" si="48"/>
        <v>125.3611111111111</v>
      </c>
      <c r="AHE8" s="12">
        <f t="shared" si="49"/>
        <v>99.1</v>
      </c>
      <c r="AHF8" s="28">
        <f t="shared" si="50"/>
        <v>0.32243055555555555</v>
      </c>
      <c r="AHG8" s="28">
        <f t="shared" ref="AHG8:AHG12" si="60">AHF8/5</f>
        <v>6.4486111111111105E-2</v>
      </c>
      <c r="AHH8" s="1">
        <v>6.2442129629629632E-2</v>
      </c>
      <c r="AHI8" s="28">
        <f t="shared" si="51"/>
        <v>0.12692824074074074</v>
      </c>
    </row>
    <row r="9" spans="1:895">
      <c r="A9" t="s">
        <v>2378</v>
      </c>
      <c r="B9" s="10">
        <v>0.44258101851851855</v>
      </c>
      <c r="C9" s="10">
        <v>0.15090277777777777</v>
      </c>
      <c r="D9" s="46">
        <v>0.15090277777777777</v>
      </c>
      <c r="E9" s="46">
        <v>7.8194444444444441E-2</v>
      </c>
      <c r="F9" s="9">
        <v>1232</v>
      </c>
      <c r="G9" s="9">
        <v>48</v>
      </c>
      <c r="H9" s="9">
        <v>1280</v>
      </c>
      <c r="I9" s="9">
        <v>463</v>
      </c>
      <c r="J9" s="9">
        <v>18</v>
      </c>
      <c r="K9" s="9">
        <v>41</v>
      </c>
      <c r="L9" s="9">
        <v>522</v>
      </c>
      <c r="M9" s="9">
        <v>0</v>
      </c>
      <c r="N9" s="9">
        <v>73</v>
      </c>
      <c r="O9" s="9">
        <v>6</v>
      </c>
      <c r="P9" s="9">
        <v>79</v>
      </c>
      <c r="Q9">
        <v>302</v>
      </c>
      <c r="R9" s="9">
        <v>5</v>
      </c>
      <c r="S9" s="9">
        <v>3</v>
      </c>
      <c r="T9">
        <v>310</v>
      </c>
      <c r="U9">
        <v>97.42</v>
      </c>
      <c r="V9">
        <v>823</v>
      </c>
      <c r="W9" s="9">
        <f t="shared" si="3"/>
        <v>522</v>
      </c>
      <c r="X9" s="11">
        <f t="shared" si="4"/>
        <v>63.42648845686513</v>
      </c>
      <c r="Y9" t="s">
        <v>2378</v>
      </c>
      <c r="Z9" s="10">
        <v>0.52141203703703709</v>
      </c>
      <c r="AA9" s="10">
        <v>0.15682870370370369</v>
      </c>
      <c r="AB9" s="10">
        <v>0.15682870370370369</v>
      </c>
      <c r="AC9" s="10">
        <v>0.21579861111111109</v>
      </c>
      <c r="AD9">
        <v>723</v>
      </c>
      <c r="AE9">
        <v>84</v>
      </c>
      <c r="AF9">
        <v>807</v>
      </c>
      <c r="AG9">
        <v>868</v>
      </c>
      <c r="AH9">
        <v>32</v>
      </c>
      <c r="AI9">
        <v>58</v>
      </c>
      <c r="AJ9">
        <v>958</v>
      </c>
      <c r="AK9">
        <v>0</v>
      </c>
      <c r="AL9">
        <v>130</v>
      </c>
      <c r="AM9">
        <v>6</v>
      </c>
      <c r="AN9">
        <v>136</v>
      </c>
      <c r="AO9">
        <v>268</v>
      </c>
      <c r="AP9">
        <v>5</v>
      </c>
      <c r="AQ9">
        <v>1</v>
      </c>
      <c r="AR9">
        <v>274</v>
      </c>
      <c r="AS9">
        <v>97.81</v>
      </c>
      <c r="AT9">
        <v>823</v>
      </c>
      <c r="AU9">
        <f t="shared" si="5"/>
        <v>958</v>
      </c>
      <c r="AV9" s="12">
        <f t="shared" si="6"/>
        <v>116.40340218712029</v>
      </c>
      <c r="AW9" t="s">
        <v>2378</v>
      </c>
      <c r="AX9" s="10">
        <v>0.31209490740740742</v>
      </c>
      <c r="AY9" s="10">
        <v>0.13563657407407406</v>
      </c>
      <c r="AZ9" s="10">
        <v>0.13563657407407406</v>
      </c>
      <c r="BA9" s="10">
        <v>0.14393518518518519</v>
      </c>
      <c r="BB9">
        <v>584</v>
      </c>
      <c r="BC9">
        <v>25</v>
      </c>
      <c r="BD9">
        <f t="shared" si="7"/>
        <v>609</v>
      </c>
      <c r="BE9">
        <v>777</v>
      </c>
      <c r="BF9">
        <v>14</v>
      </c>
      <c r="BG9">
        <v>20</v>
      </c>
      <c r="BH9">
        <f t="shared" si="8"/>
        <v>811</v>
      </c>
      <c r="BI9">
        <v>0</v>
      </c>
      <c r="BJ9">
        <v>56</v>
      </c>
      <c r="BK9">
        <v>7</v>
      </c>
      <c r="BL9">
        <v>63</v>
      </c>
      <c r="BM9">
        <v>266</v>
      </c>
      <c r="BN9">
        <v>7</v>
      </c>
      <c r="BO9">
        <v>5</v>
      </c>
      <c r="BP9">
        <v>278</v>
      </c>
      <c r="BQ9">
        <v>95.68</v>
      </c>
      <c r="BR9">
        <v>823</v>
      </c>
      <c r="BS9">
        <f t="shared" si="9"/>
        <v>811</v>
      </c>
      <c r="BT9" s="12">
        <f t="shared" si="10"/>
        <v>98.541919805589302</v>
      </c>
      <c r="BU9" t="s">
        <v>2378</v>
      </c>
      <c r="BV9" s="10">
        <v>0.50515046296296295</v>
      </c>
      <c r="BW9" s="10">
        <v>0.17167824074074076</v>
      </c>
      <c r="BX9" s="10">
        <v>0.17167824074074076</v>
      </c>
      <c r="BY9" s="10">
        <v>0.15253472222222222</v>
      </c>
      <c r="BZ9">
        <v>646</v>
      </c>
      <c r="CA9">
        <v>49</v>
      </c>
      <c r="CB9">
        <f t="shared" si="11"/>
        <v>695</v>
      </c>
      <c r="CC9">
        <v>894</v>
      </c>
      <c r="CD9">
        <v>26</v>
      </c>
      <c r="CE9">
        <v>29</v>
      </c>
      <c r="CF9">
        <f t="shared" si="12"/>
        <v>949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P9">
        <v>823</v>
      </c>
      <c r="CQ9">
        <f t="shared" si="13"/>
        <v>949</v>
      </c>
      <c r="CR9" s="12">
        <f t="shared" si="14"/>
        <v>115.30984204131227</v>
      </c>
      <c r="CS9" t="s">
        <v>2378</v>
      </c>
      <c r="CT9" s="10">
        <v>0.26733796296296297</v>
      </c>
      <c r="CU9" s="10">
        <v>5.2835648148148145E-2</v>
      </c>
      <c r="CV9" s="10">
        <v>5.2835648148148145E-2</v>
      </c>
      <c r="CW9" s="10">
        <v>0.17239583333333333</v>
      </c>
      <c r="CX9">
        <v>304</v>
      </c>
      <c r="CY9">
        <v>17</v>
      </c>
      <c r="CZ9">
        <v>321</v>
      </c>
      <c r="DA9">
        <v>400</v>
      </c>
      <c r="DB9">
        <v>4</v>
      </c>
      <c r="DC9">
        <v>13</v>
      </c>
      <c r="DD9">
        <v>417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N9">
        <v>823</v>
      </c>
      <c r="DO9">
        <f t="shared" si="52"/>
        <v>417</v>
      </c>
      <c r="DP9" s="12">
        <f t="shared" si="53"/>
        <v>50.668286755771561</v>
      </c>
      <c r="DQ9" t="s">
        <v>2378</v>
      </c>
      <c r="DR9" s="1">
        <v>4.6782407407407411E-2</v>
      </c>
      <c r="DS9" s="1">
        <v>2.4340277777777777E-2</v>
      </c>
      <c r="DT9" s="1">
        <v>2.4340277777777777E-2</v>
      </c>
      <c r="DU9" s="1">
        <v>1.6412037037037037E-2</v>
      </c>
      <c r="DV9">
        <v>95</v>
      </c>
      <c r="DW9">
        <v>8</v>
      </c>
      <c r="DX9">
        <v>103</v>
      </c>
      <c r="DY9">
        <v>106</v>
      </c>
      <c r="DZ9">
        <v>4</v>
      </c>
      <c r="EA9">
        <v>6</v>
      </c>
      <c r="EB9">
        <v>116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M9">
        <f t="shared" si="15"/>
        <v>116</v>
      </c>
      <c r="EO9" t="s">
        <v>2378</v>
      </c>
      <c r="EP9" s="1">
        <v>6.4097222222222222E-2</v>
      </c>
      <c r="EQ9" s="1">
        <v>3.1261574074074074E-2</v>
      </c>
      <c r="ER9" s="1">
        <v>3.1261574074074074E-2</v>
      </c>
      <c r="ES9" s="1">
        <v>2.6562499999999999E-2</v>
      </c>
      <c r="ET9">
        <v>166</v>
      </c>
      <c r="EU9">
        <v>8</v>
      </c>
      <c r="EV9">
        <v>174</v>
      </c>
      <c r="EW9">
        <v>207</v>
      </c>
      <c r="EX9">
        <v>4</v>
      </c>
      <c r="EY9">
        <v>6</v>
      </c>
      <c r="EZ9">
        <v>217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K9">
        <f t="shared" si="16"/>
        <v>217</v>
      </c>
      <c r="FM9" t="s">
        <v>2378</v>
      </c>
      <c r="FN9" t="s">
        <v>2776</v>
      </c>
      <c r="FO9" t="s">
        <v>2692</v>
      </c>
      <c r="FP9">
        <f t="shared" si="17"/>
        <v>4115</v>
      </c>
      <c r="FQ9">
        <f>SUM(H9,AF9,BD9,CB9,CZ9,DX9,EV9)</f>
        <v>3989</v>
      </c>
      <c r="FR9">
        <f t="shared" si="19"/>
        <v>3990</v>
      </c>
      <c r="FS9" s="12">
        <f t="shared" si="0"/>
        <v>96.962332928311056</v>
      </c>
      <c r="FT9" s="12">
        <f t="shared" si="20"/>
        <v>96.970000000000013</v>
      </c>
      <c r="FU9" s="28">
        <f t="shared" si="21"/>
        <v>0.72348379629629622</v>
      </c>
      <c r="FV9" s="34" t="s">
        <v>2378</v>
      </c>
      <c r="FW9" s="49">
        <v>44445</v>
      </c>
      <c r="FX9" s="34">
        <v>635</v>
      </c>
      <c r="FY9" s="34">
        <v>66</v>
      </c>
      <c r="FZ9" s="34">
        <f>FX9+FY9</f>
        <v>701</v>
      </c>
      <c r="GA9" s="34">
        <v>694</v>
      </c>
      <c r="GB9" s="34">
        <v>18</v>
      </c>
      <c r="GC9" s="34">
        <v>51</v>
      </c>
      <c r="GD9">
        <f>SUM(GA9:GC9)</f>
        <v>763</v>
      </c>
      <c r="GE9">
        <v>823</v>
      </c>
      <c r="GF9" s="45">
        <f>GD9/GE9*100</f>
        <v>92.709599027946538</v>
      </c>
      <c r="GG9" s="34" t="s">
        <v>2378</v>
      </c>
      <c r="GH9" s="49">
        <v>44446</v>
      </c>
      <c r="GI9" s="34">
        <v>121</v>
      </c>
      <c r="GJ9" s="34">
        <v>14</v>
      </c>
      <c r="GK9" s="34">
        <f t="shared" si="56"/>
        <v>135</v>
      </c>
      <c r="GL9" s="34">
        <v>477</v>
      </c>
      <c r="GM9" s="34">
        <v>4</v>
      </c>
      <c r="GN9" s="34">
        <v>12</v>
      </c>
      <c r="GO9">
        <f t="shared" si="57"/>
        <v>493</v>
      </c>
      <c r="GP9">
        <v>412</v>
      </c>
      <c r="GQ9" s="45">
        <f t="shared" si="58"/>
        <v>119.66019417475728</v>
      </c>
      <c r="GR9" s="34" t="s">
        <v>2378</v>
      </c>
      <c r="GS9" s="35">
        <v>0.30311342592592594</v>
      </c>
      <c r="GT9" s="35">
        <v>0.12690972222222222</v>
      </c>
      <c r="GU9" s="35">
        <v>0.12690972222222222</v>
      </c>
      <c r="GV9" s="35">
        <v>0.1413888888888889</v>
      </c>
      <c r="GW9" s="34">
        <v>886</v>
      </c>
      <c r="GX9" s="34">
        <v>43</v>
      </c>
      <c r="GY9" s="34">
        <v>929</v>
      </c>
      <c r="GZ9">
        <v>833</v>
      </c>
      <c r="HA9">
        <v>17</v>
      </c>
      <c r="HB9" s="12">
        <v>32</v>
      </c>
      <c r="HC9" s="34">
        <v>882</v>
      </c>
      <c r="HD9" s="34">
        <v>0</v>
      </c>
      <c r="HE9" s="34">
        <v>133</v>
      </c>
      <c r="HF9" s="34">
        <v>10</v>
      </c>
      <c r="HG9" s="34">
        <v>143</v>
      </c>
      <c r="HH9" s="34">
        <v>586</v>
      </c>
      <c r="HI9" s="34">
        <v>9</v>
      </c>
      <c r="HJ9" s="34">
        <v>1</v>
      </c>
      <c r="HK9" s="34">
        <v>596</v>
      </c>
      <c r="HL9">
        <v>98.32</v>
      </c>
      <c r="HM9">
        <v>823</v>
      </c>
      <c r="HN9" s="45">
        <f t="shared" si="25"/>
        <v>107.1688942891859</v>
      </c>
      <c r="HO9" t="s">
        <v>2378</v>
      </c>
      <c r="HP9" s="1">
        <v>0.27232638888888888</v>
      </c>
      <c r="HQ9" s="1">
        <v>8.6365740740740729E-2</v>
      </c>
      <c r="HR9" s="1">
        <v>8.6365740740740729E-2</v>
      </c>
      <c r="HS9" s="1">
        <v>0.12703703703703703</v>
      </c>
      <c r="HT9">
        <v>409</v>
      </c>
      <c r="HU9">
        <v>22</v>
      </c>
      <c r="HV9">
        <v>431</v>
      </c>
      <c r="HW9">
        <v>559</v>
      </c>
      <c r="HX9">
        <v>8</v>
      </c>
      <c r="HY9">
        <v>18</v>
      </c>
      <c r="HZ9">
        <v>585</v>
      </c>
      <c r="IA9">
        <v>0</v>
      </c>
      <c r="IB9">
        <v>0</v>
      </c>
      <c r="IC9">
        <v>0</v>
      </c>
      <c r="ID9">
        <v>62</v>
      </c>
      <c r="IE9">
        <v>7</v>
      </c>
      <c r="IF9">
        <v>69</v>
      </c>
      <c r="IG9">
        <v>516</v>
      </c>
      <c r="IH9">
        <v>6</v>
      </c>
      <c r="II9">
        <v>4</v>
      </c>
      <c r="IJ9">
        <v>412</v>
      </c>
      <c r="IK9" s="12">
        <f>HZ9/IJ9*100</f>
        <v>141.99029126213591</v>
      </c>
      <c r="IM9" t="s">
        <v>2378</v>
      </c>
      <c r="IN9" s="1">
        <v>5.5555555555555556E-4</v>
      </c>
      <c r="IO9" s="1">
        <v>4.7453703703703704E-4</v>
      </c>
      <c r="IP9" s="1">
        <v>4.7453703703703704E-4</v>
      </c>
      <c r="IQ9" s="1">
        <v>0</v>
      </c>
      <c r="IR9">
        <v>5</v>
      </c>
      <c r="IS9">
        <v>0</v>
      </c>
      <c r="IT9">
        <v>5</v>
      </c>
      <c r="IU9">
        <v>3</v>
      </c>
      <c r="IV9">
        <v>0</v>
      </c>
      <c r="IW9">
        <v>0</v>
      </c>
      <c r="IX9">
        <v>3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 t="s">
        <v>2378</v>
      </c>
      <c r="JI9" s="1">
        <v>0</v>
      </c>
      <c r="JJ9" s="1">
        <v>0</v>
      </c>
      <c r="JK9" s="1">
        <v>0</v>
      </c>
      <c r="JL9" s="1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 t="s">
        <v>2378</v>
      </c>
      <c r="KD9" s="1">
        <v>1.4004629629629631E-2</v>
      </c>
      <c r="KE9" s="1">
        <v>4.8379629629629632E-3</v>
      </c>
      <c r="KF9" s="1">
        <v>4.8379629629629632E-3</v>
      </c>
      <c r="KG9" s="1">
        <v>9.1550925925925931E-3</v>
      </c>
      <c r="KH9">
        <v>26</v>
      </c>
      <c r="KI9">
        <v>1</v>
      </c>
      <c r="KJ9">
        <v>27</v>
      </c>
      <c r="KK9">
        <v>37</v>
      </c>
      <c r="KL9">
        <v>0</v>
      </c>
      <c r="KM9">
        <v>1</v>
      </c>
      <c r="KN9">
        <v>38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 t="s">
        <v>2378</v>
      </c>
      <c r="KY9" t="s">
        <v>2776</v>
      </c>
      <c r="KZ9" t="s">
        <v>2692</v>
      </c>
      <c r="LA9">
        <f>GE9+GP9+HM9+IJ9</f>
        <v>2470</v>
      </c>
      <c r="LB9">
        <f>FZ9+GK9+GY9+HV9+IT9+JO9+KJ9</f>
        <v>2228</v>
      </c>
      <c r="LC9">
        <f>GD9+GO9+HC9+HZ9+IX9+JS9+KN9</f>
        <v>2764</v>
      </c>
      <c r="LD9" s="12">
        <f>LC9/LA9*100</f>
        <v>111.90283400809717</v>
      </c>
      <c r="LE9" s="43">
        <v>0.35140046296296296</v>
      </c>
      <c r="LF9" s="10">
        <f t="shared" si="26"/>
        <v>8.7850115740740739E-2</v>
      </c>
      <c r="LG9">
        <v>98.19</v>
      </c>
      <c r="LH9" t="s">
        <v>2378</v>
      </c>
      <c r="LI9" t="s">
        <v>2776</v>
      </c>
      <c r="LJ9" s="1">
        <v>0.17479166666666668</v>
      </c>
      <c r="LK9" s="1">
        <v>9.4687499999999994E-2</v>
      </c>
      <c r="LL9" s="1">
        <v>9.4687499999999994E-2</v>
      </c>
      <c r="LM9" s="1">
        <v>5.1817129629629623E-2</v>
      </c>
      <c r="LN9">
        <v>505</v>
      </c>
      <c r="LO9">
        <v>48</v>
      </c>
      <c r="LP9">
        <v>553</v>
      </c>
      <c r="LQ9">
        <v>688</v>
      </c>
      <c r="LR9">
        <v>11</v>
      </c>
      <c r="LS9">
        <v>42</v>
      </c>
      <c r="LT9">
        <v>741</v>
      </c>
      <c r="LU9">
        <v>0</v>
      </c>
      <c r="LV9">
        <v>0</v>
      </c>
      <c r="LW9">
        <v>0</v>
      </c>
      <c r="LX9">
        <v>63</v>
      </c>
      <c r="LY9">
        <v>4</v>
      </c>
      <c r="LZ9">
        <v>67</v>
      </c>
      <c r="MA9">
        <v>337</v>
      </c>
      <c r="MB9">
        <v>4</v>
      </c>
      <c r="MC9">
        <v>2</v>
      </c>
      <c r="MD9">
        <v>343</v>
      </c>
      <c r="ME9">
        <v>98.25</v>
      </c>
      <c r="MF9">
        <v>823</v>
      </c>
      <c r="MG9" s="12">
        <f>LT9/MF9*100</f>
        <v>90.036452004860266</v>
      </c>
      <c r="MH9" t="s">
        <v>2378</v>
      </c>
      <c r="MI9" t="s">
        <v>2776</v>
      </c>
      <c r="MJ9" s="1">
        <v>0.17503472222222224</v>
      </c>
      <c r="MK9" s="1">
        <v>8.7881944444444457E-2</v>
      </c>
      <c r="ML9" s="1">
        <v>8.7881944444444457E-2</v>
      </c>
      <c r="MM9" s="1">
        <v>5.2546296296296292E-2</v>
      </c>
      <c r="MN9">
        <v>861</v>
      </c>
      <c r="MO9">
        <v>21</v>
      </c>
      <c r="MP9">
        <v>882</v>
      </c>
      <c r="MQ9">
        <v>648</v>
      </c>
      <c r="MR9">
        <v>10</v>
      </c>
      <c r="MS9">
        <v>16</v>
      </c>
      <c r="MT9">
        <v>674</v>
      </c>
      <c r="MU9">
        <v>0</v>
      </c>
      <c r="MV9">
        <v>0</v>
      </c>
      <c r="MW9">
        <v>0</v>
      </c>
      <c r="MX9">
        <v>98</v>
      </c>
      <c r="MY9">
        <v>8</v>
      </c>
      <c r="MZ9">
        <v>106</v>
      </c>
      <c r="NA9">
        <v>563</v>
      </c>
      <c r="NB9">
        <v>6</v>
      </c>
      <c r="NC9">
        <v>3</v>
      </c>
      <c r="ND9">
        <v>572</v>
      </c>
      <c r="NE9">
        <v>98.43</v>
      </c>
      <c r="NF9">
        <v>823</v>
      </c>
      <c r="NG9" s="12">
        <f>MT9/NF9*100</f>
        <v>81.8955042527339</v>
      </c>
      <c r="NH9" t="s">
        <v>2378</v>
      </c>
      <c r="NI9" t="s">
        <v>2776</v>
      </c>
      <c r="NJ9" s="1">
        <v>7.6307870370370359E-2</v>
      </c>
      <c r="NK9" s="1">
        <v>5.230324074074074E-2</v>
      </c>
      <c r="NL9" s="1">
        <v>5.230324074074074E-2</v>
      </c>
      <c r="NM9" s="1">
        <v>1.480324074074074E-2</v>
      </c>
      <c r="NN9">
        <v>431</v>
      </c>
      <c r="NO9">
        <v>11</v>
      </c>
      <c r="NP9">
        <v>442</v>
      </c>
      <c r="NQ9">
        <v>877</v>
      </c>
      <c r="NR9">
        <v>2</v>
      </c>
      <c r="NS9">
        <v>12</v>
      </c>
      <c r="NT9">
        <v>891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F9">
        <v>823</v>
      </c>
      <c r="OG9" s="12">
        <f t="shared" si="28"/>
        <v>108.26245443499391</v>
      </c>
      <c r="OH9" t="s">
        <v>2378</v>
      </c>
      <c r="OI9" t="s">
        <v>2776</v>
      </c>
      <c r="OJ9" s="1">
        <v>7.8043981481481492E-2</v>
      </c>
      <c r="OK9" s="1">
        <v>4.836805555555556E-2</v>
      </c>
      <c r="OL9" s="1">
        <v>4.836805555555556E-2</v>
      </c>
      <c r="OM9" s="1">
        <v>5.9143518518518521E-3</v>
      </c>
      <c r="ON9">
        <v>263</v>
      </c>
      <c r="OO9" s="34">
        <v>16</v>
      </c>
      <c r="OP9">
        <f t="shared" si="29"/>
        <v>279</v>
      </c>
      <c r="OQ9" s="34">
        <v>508</v>
      </c>
      <c r="OR9" s="34">
        <v>15</v>
      </c>
      <c r="OS9" s="34">
        <v>9</v>
      </c>
      <c r="OT9">
        <f t="shared" si="30"/>
        <v>532</v>
      </c>
      <c r="OU9">
        <v>0</v>
      </c>
      <c r="OV9">
        <v>0</v>
      </c>
      <c r="OW9">
        <v>0</v>
      </c>
      <c r="OX9">
        <v>59</v>
      </c>
      <c r="OY9">
        <v>4</v>
      </c>
      <c r="OZ9">
        <v>63</v>
      </c>
      <c r="PA9">
        <v>386</v>
      </c>
      <c r="PB9">
        <v>3</v>
      </c>
      <c r="PC9">
        <v>1</v>
      </c>
      <c r="PD9">
        <v>390</v>
      </c>
      <c r="PE9">
        <v>98.97</v>
      </c>
      <c r="PF9">
        <v>515</v>
      </c>
      <c r="PG9" s="12">
        <f t="shared" si="31"/>
        <v>103.3009708737864</v>
      </c>
      <c r="PH9" s="34" t="s">
        <v>2378</v>
      </c>
      <c r="PI9" t="s">
        <v>2776</v>
      </c>
      <c r="PJ9" s="35">
        <v>9.1273148148148145E-2</v>
      </c>
      <c r="PK9" s="35">
        <v>5.1018518518518519E-2</v>
      </c>
      <c r="PL9" s="35">
        <v>5.1018518518518519E-2</v>
      </c>
      <c r="PM9" s="35">
        <v>2.7881944444444445E-2</v>
      </c>
      <c r="PN9" s="34">
        <v>248</v>
      </c>
      <c r="PO9" s="34">
        <v>16</v>
      </c>
      <c r="PP9" s="34">
        <v>264</v>
      </c>
      <c r="PQ9" s="34">
        <v>826</v>
      </c>
      <c r="PR9" s="34">
        <v>8</v>
      </c>
      <c r="PS9" s="34">
        <v>10</v>
      </c>
      <c r="PT9" s="34">
        <v>844</v>
      </c>
      <c r="PU9" s="34">
        <v>0</v>
      </c>
      <c r="PV9" s="34">
        <v>0</v>
      </c>
      <c r="PW9" s="34">
        <v>0</v>
      </c>
      <c r="PX9" s="34">
        <v>63</v>
      </c>
      <c r="PY9" s="34">
        <v>8</v>
      </c>
      <c r="PZ9" s="34">
        <v>71</v>
      </c>
      <c r="QA9" s="34">
        <v>389</v>
      </c>
      <c r="QB9" s="34">
        <v>10</v>
      </c>
      <c r="QC9" s="34">
        <v>1</v>
      </c>
      <c r="QD9" s="34">
        <v>400</v>
      </c>
      <c r="QE9" s="34">
        <v>97.25</v>
      </c>
      <c r="QF9">
        <v>823</v>
      </c>
      <c r="QG9" s="12">
        <f t="shared" si="59"/>
        <v>102.55164034021871</v>
      </c>
      <c r="QH9" t="s">
        <v>2378</v>
      </c>
      <c r="QI9" s="1">
        <v>0</v>
      </c>
      <c r="QJ9" s="1">
        <v>0</v>
      </c>
      <c r="QK9" s="1">
        <v>0</v>
      </c>
      <c r="QL9" s="1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E9" t="s">
        <v>2378</v>
      </c>
      <c r="RF9" s="1">
        <v>2.7835648148148151E-2</v>
      </c>
      <c r="RG9" s="1">
        <v>6.0879629629629643E-3</v>
      </c>
      <c r="RH9" s="1">
        <v>6.0879629629629643E-3</v>
      </c>
      <c r="RI9" s="1">
        <v>2.1724537037037039E-2</v>
      </c>
      <c r="RJ9">
        <v>28</v>
      </c>
      <c r="RK9">
        <v>1</v>
      </c>
      <c r="RL9">
        <v>29</v>
      </c>
      <c r="RM9">
        <v>81</v>
      </c>
      <c r="RN9">
        <v>0</v>
      </c>
      <c r="RO9">
        <v>1</v>
      </c>
      <c r="RP9">
        <v>82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B9" t="s">
        <v>2378</v>
      </c>
      <c r="SC9" t="s">
        <v>2776</v>
      </c>
      <c r="SD9" t="s">
        <v>2692</v>
      </c>
      <c r="SE9">
        <f t="shared" si="32"/>
        <v>98.224999999999994</v>
      </c>
      <c r="SF9">
        <f t="shared" si="33"/>
        <v>2428</v>
      </c>
      <c r="SG9">
        <f t="shared" si="34"/>
        <v>3764</v>
      </c>
      <c r="SH9">
        <f>SUM(MF9,NF9,OF9,PF9,QF9)</f>
        <v>3807</v>
      </c>
      <c r="SI9" s="12">
        <f>SG9/SH9*100</f>
        <v>98.870501707381138</v>
      </c>
      <c r="SJ9">
        <f t="shared" si="36"/>
        <v>43</v>
      </c>
      <c r="SK9" s="10">
        <f>SUM(LK9,MK9,NK9,OK9,PK9,QJ9,RG9)</f>
        <v>0.34034722222222225</v>
      </c>
      <c r="SL9" t="s">
        <v>2378</v>
      </c>
      <c r="SM9" t="s">
        <v>2776</v>
      </c>
      <c r="SN9" s="1">
        <v>6.1354166666666675E-2</v>
      </c>
      <c r="SO9" s="1">
        <v>3.8263888888888889E-2</v>
      </c>
      <c r="SP9" s="1">
        <v>3.8263888888888889E-2</v>
      </c>
      <c r="SQ9" s="1">
        <v>6.5740740740740733E-3</v>
      </c>
      <c r="SR9">
        <v>160</v>
      </c>
      <c r="SS9">
        <v>15</v>
      </c>
      <c r="ST9">
        <v>175</v>
      </c>
      <c r="SU9">
        <v>821</v>
      </c>
      <c r="SV9">
        <v>7</v>
      </c>
      <c r="SW9">
        <v>9</v>
      </c>
      <c r="SX9">
        <v>837</v>
      </c>
      <c r="SY9">
        <v>0</v>
      </c>
      <c r="SZ9">
        <v>0</v>
      </c>
      <c r="TA9">
        <v>0</v>
      </c>
      <c r="TB9">
        <v>31</v>
      </c>
      <c r="TC9">
        <v>3</v>
      </c>
      <c r="TD9">
        <v>34</v>
      </c>
      <c r="TE9">
        <v>161</v>
      </c>
      <c r="TF9">
        <v>3</v>
      </c>
      <c r="TG9">
        <v>0</v>
      </c>
      <c r="TH9">
        <v>164</v>
      </c>
      <c r="TI9">
        <v>98.17</v>
      </c>
      <c r="TJ9">
        <v>823</v>
      </c>
      <c r="TL9" t="s">
        <v>2378</v>
      </c>
      <c r="TM9" t="s">
        <v>2776</v>
      </c>
      <c r="TN9" s="1">
        <v>0.13295138888888888</v>
      </c>
      <c r="TO9" s="1">
        <v>9.449074074074075E-2</v>
      </c>
      <c r="TP9" s="1">
        <v>9.449074074074075E-2</v>
      </c>
      <c r="TQ9" s="1">
        <v>1.8900462962962963E-2</v>
      </c>
      <c r="TR9">
        <v>957</v>
      </c>
      <c r="TS9">
        <v>17</v>
      </c>
      <c r="TT9">
        <v>974</v>
      </c>
      <c r="TU9">
        <v>673</v>
      </c>
      <c r="TV9">
        <v>6</v>
      </c>
      <c r="TW9">
        <v>13</v>
      </c>
      <c r="TX9">
        <v>692</v>
      </c>
      <c r="TY9">
        <v>0</v>
      </c>
      <c r="TZ9">
        <v>0</v>
      </c>
      <c r="UA9">
        <v>0</v>
      </c>
      <c r="UB9">
        <v>143</v>
      </c>
      <c r="UC9">
        <v>9</v>
      </c>
      <c r="UD9">
        <v>152</v>
      </c>
      <c r="UE9">
        <v>690</v>
      </c>
      <c r="UF9">
        <v>11</v>
      </c>
      <c r="UG9">
        <v>2</v>
      </c>
      <c r="UH9">
        <v>703</v>
      </c>
      <c r="UI9">
        <v>98.15</v>
      </c>
      <c r="UJ9">
        <v>618</v>
      </c>
      <c r="UL9" t="s">
        <v>2378</v>
      </c>
      <c r="UM9" t="s">
        <v>2776</v>
      </c>
      <c r="UN9" s="1">
        <v>0.12831018518518519</v>
      </c>
      <c r="UO9" s="1">
        <v>8.0243055555555554E-2</v>
      </c>
      <c r="UP9" s="1">
        <v>8.0243055555555554E-2</v>
      </c>
      <c r="UQ9" s="1">
        <v>1.9664351851851853E-2</v>
      </c>
      <c r="UR9">
        <v>279</v>
      </c>
      <c r="US9">
        <v>33</v>
      </c>
      <c r="UT9">
        <v>312</v>
      </c>
      <c r="UU9">
        <v>996</v>
      </c>
      <c r="UV9">
        <v>19</v>
      </c>
      <c r="UW9">
        <v>16</v>
      </c>
      <c r="UX9">
        <v>1031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J9">
        <v>823</v>
      </c>
      <c r="VL9" t="s">
        <v>2378</v>
      </c>
      <c r="VM9" t="s">
        <v>2776</v>
      </c>
      <c r="VN9" s="1">
        <v>0.20775462962962962</v>
      </c>
      <c r="VO9" s="1">
        <v>8.172453703703704E-2</v>
      </c>
      <c r="VP9" s="1">
        <v>8.172453703703704E-2</v>
      </c>
      <c r="VQ9" s="1">
        <v>0.10548611111111111</v>
      </c>
      <c r="VR9">
        <v>881</v>
      </c>
      <c r="VS9">
        <v>17</v>
      </c>
      <c r="VT9">
        <v>898</v>
      </c>
      <c r="VU9">
        <v>596</v>
      </c>
      <c r="VV9">
        <v>2</v>
      </c>
      <c r="VW9">
        <v>19</v>
      </c>
      <c r="VX9">
        <v>617</v>
      </c>
      <c r="VY9">
        <v>0</v>
      </c>
      <c r="VZ9">
        <v>0</v>
      </c>
      <c r="WA9">
        <v>0</v>
      </c>
      <c r="WB9">
        <v>31</v>
      </c>
      <c r="WC9">
        <v>10</v>
      </c>
      <c r="WD9">
        <v>41</v>
      </c>
      <c r="WE9">
        <v>688</v>
      </c>
      <c r="WF9">
        <v>6</v>
      </c>
      <c r="WG9">
        <v>14</v>
      </c>
      <c r="WH9">
        <v>708</v>
      </c>
      <c r="WI9">
        <v>97.18</v>
      </c>
      <c r="WJ9">
        <v>823</v>
      </c>
      <c r="WL9" t="s">
        <v>2378</v>
      </c>
      <c r="WM9" s="28">
        <v>8.0104166666666657E-2</v>
      </c>
      <c r="WN9" s="28">
        <v>4.7858796296296295E-2</v>
      </c>
      <c r="WO9" s="28">
        <v>4.7858796296296295E-2</v>
      </c>
      <c r="WP9" s="28">
        <v>1.7615740740740741E-2</v>
      </c>
      <c r="WQ9">
        <v>378</v>
      </c>
      <c r="WR9">
        <v>15</v>
      </c>
      <c r="WS9">
        <v>393</v>
      </c>
      <c r="WT9">
        <v>789</v>
      </c>
      <c r="WU9">
        <v>15</v>
      </c>
      <c r="WV9">
        <v>2</v>
      </c>
      <c r="WW9">
        <v>806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823</v>
      </c>
      <c r="XK9" t="s">
        <v>2378</v>
      </c>
      <c r="XL9" s="1">
        <v>0</v>
      </c>
      <c r="XM9" s="1">
        <v>0</v>
      </c>
      <c r="XN9" s="1">
        <v>0</v>
      </c>
      <c r="XO9" s="1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 t="s">
        <v>2378</v>
      </c>
      <c r="YI9" s="1">
        <v>0</v>
      </c>
      <c r="YJ9" s="1">
        <v>0</v>
      </c>
      <c r="YK9" s="1">
        <v>0</v>
      </c>
      <c r="YL9" s="1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f t="shared" si="38"/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 t="s">
        <v>2378</v>
      </c>
      <c r="ZF9" t="s">
        <v>2776</v>
      </c>
      <c r="ZG9" t="s">
        <v>2692</v>
      </c>
      <c r="ZH9" s="35">
        <v>0.44539351851851849</v>
      </c>
      <c r="ZI9" s="97">
        <f t="shared" si="39"/>
        <v>0.34258101851851852</v>
      </c>
      <c r="ZJ9" s="35">
        <v>8.4988425925925926E-2</v>
      </c>
      <c r="ZK9" s="35">
        <v>0.15063657407407408</v>
      </c>
      <c r="ZL9" s="34">
        <v>2277</v>
      </c>
      <c r="ZM9" s="34">
        <v>82</v>
      </c>
      <c r="ZN9" s="34">
        <f t="shared" si="40"/>
        <v>2752</v>
      </c>
      <c r="ZO9" s="34">
        <v>3086</v>
      </c>
      <c r="ZP9" s="34">
        <v>34</v>
      </c>
      <c r="ZQ9" s="34">
        <v>57</v>
      </c>
      <c r="ZR9" s="34">
        <f t="shared" si="41"/>
        <v>3983</v>
      </c>
      <c r="ZS9" s="34">
        <v>0</v>
      </c>
      <c r="ZT9" s="34">
        <v>0</v>
      </c>
      <c r="ZU9" s="34">
        <v>0</v>
      </c>
      <c r="ZV9" s="34">
        <v>205</v>
      </c>
      <c r="ZW9" s="34">
        <v>22</v>
      </c>
      <c r="ZX9" s="34">
        <v>227</v>
      </c>
      <c r="ZY9" s="34">
        <v>1539</v>
      </c>
      <c r="ZZ9" s="34">
        <v>20</v>
      </c>
      <c r="AAA9" s="34">
        <v>16</v>
      </c>
      <c r="AAB9" s="34">
        <v>1575</v>
      </c>
      <c r="AAC9" s="34">
        <v>97.71</v>
      </c>
      <c r="AAD9">
        <f t="shared" si="42"/>
        <v>3910</v>
      </c>
      <c r="AAE9" s="12">
        <f t="shared" si="43"/>
        <v>101.86700767263429</v>
      </c>
      <c r="AAF9">
        <f t="shared" si="44"/>
        <v>-73</v>
      </c>
      <c r="AAG9" t="s">
        <v>2378</v>
      </c>
      <c r="AAH9" t="s">
        <v>2776</v>
      </c>
      <c r="AAI9" s="1">
        <v>0</v>
      </c>
      <c r="AAJ9" s="1">
        <v>0</v>
      </c>
      <c r="AAK9" s="1">
        <v>0</v>
      </c>
      <c r="AAL9" s="1">
        <v>0</v>
      </c>
      <c r="AAM9">
        <v>0</v>
      </c>
      <c r="AAN9">
        <v>0</v>
      </c>
      <c r="AAP9">
        <v>0</v>
      </c>
      <c r="AAQ9">
        <v>0</v>
      </c>
      <c r="AAR9">
        <v>0</v>
      </c>
      <c r="AAT9">
        <v>0</v>
      </c>
      <c r="AAU9">
        <v>0</v>
      </c>
      <c r="AAV9">
        <v>0</v>
      </c>
      <c r="AAW9">
        <v>29</v>
      </c>
      <c r="AAX9">
        <v>4</v>
      </c>
      <c r="AAY9">
        <v>33</v>
      </c>
      <c r="AAZ9">
        <v>469</v>
      </c>
      <c r="ABA9">
        <v>10</v>
      </c>
      <c r="ABB9">
        <v>0</v>
      </c>
      <c r="ABC9">
        <v>479</v>
      </c>
      <c r="ABD9">
        <v>97.91</v>
      </c>
      <c r="ABF9" s="102"/>
      <c r="ABG9" t="s">
        <v>2378</v>
      </c>
      <c r="ABH9" t="s">
        <v>2776</v>
      </c>
      <c r="ABI9" s="1">
        <v>0</v>
      </c>
      <c r="ABJ9" s="1">
        <v>0</v>
      </c>
      <c r="ABK9" s="1">
        <v>0</v>
      </c>
      <c r="ABL9" s="1">
        <v>0</v>
      </c>
      <c r="ABM9">
        <v>0</v>
      </c>
      <c r="ABN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80</v>
      </c>
      <c r="ABX9">
        <v>3</v>
      </c>
      <c r="ABY9">
        <v>83</v>
      </c>
      <c r="ABZ9">
        <v>636</v>
      </c>
      <c r="ACA9">
        <v>1</v>
      </c>
      <c r="ACB9">
        <v>2</v>
      </c>
      <c r="ACC9">
        <v>639</v>
      </c>
      <c r="ACD9">
        <v>99.53</v>
      </c>
      <c r="ACF9" s="12"/>
      <c r="ACG9" t="s">
        <v>2378</v>
      </c>
      <c r="ACH9" t="s">
        <v>2776</v>
      </c>
      <c r="ACI9" s="1">
        <v>0.21407407407407408</v>
      </c>
      <c r="ACJ9" s="1">
        <v>5.8622685185185187E-2</v>
      </c>
      <c r="ACK9" s="1">
        <v>5.8622685185185187E-2</v>
      </c>
      <c r="ACL9" s="1">
        <v>9.1678240740740755E-2</v>
      </c>
      <c r="ACM9">
        <v>522</v>
      </c>
      <c r="ACN9">
        <v>16</v>
      </c>
      <c r="ACO9">
        <v>538</v>
      </c>
      <c r="ACP9">
        <v>847</v>
      </c>
      <c r="ACQ9">
        <v>6</v>
      </c>
      <c r="ACR9">
        <v>11</v>
      </c>
      <c r="ACS9">
        <v>864</v>
      </c>
      <c r="ACT9">
        <v>0</v>
      </c>
      <c r="ACU9">
        <v>0</v>
      </c>
      <c r="ACV9">
        <v>0</v>
      </c>
      <c r="ACW9">
        <v>60</v>
      </c>
      <c r="ACX9">
        <v>7</v>
      </c>
      <c r="ACY9">
        <v>67</v>
      </c>
      <c r="ACZ9">
        <v>615</v>
      </c>
      <c r="ADA9">
        <v>6</v>
      </c>
      <c r="ADB9">
        <v>8</v>
      </c>
      <c r="ADC9">
        <v>629</v>
      </c>
      <c r="ADD9">
        <v>97.77</v>
      </c>
      <c r="ADE9">
        <v>823</v>
      </c>
      <c r="ADF9" s="12">
        <f>ACS9/ADE9*100</f>
        <v>104.98177399756987</v>
      </c>
      <c r="ADG9" t="s">
        <v>2378</v>
      </c>
      <c r="ADH9" t="s">
        <v>2776</v>
      </c>
      <c r="ADI9" s="1">
        <v>0.19416666666666668</v>
      </c>
      <c r="ADJ9" s="1">
        <v>7.8125E-2</v>
      </c>
      <c r="ADK9" s="1">
        <v>7.8125E-2</v>
      </c>
      <c r="ADL9" s="1">
        <v>9.9432870370370366E-2</v>
      </c>
      <c r="ADM9">
        <v>1231</v>
      </c>
      <c r="ADN9">
        <v>2</v>
      </c>
      <c r="ADO9">
        <v>1233</v>
      </c>
      <c r="ADP9">
        <v>151</v>
      </c>
      <c r="ADQ9">
        <v>2</v>
      </c>
      <c r="ADR9">
        <v>0</v>
      </c>
      <c r="ADS9">
        <v>153</v>
      </c>
      <c r="ADT9">
        <v>0</v>
      </c>
      <c r="ADU9">
        <v>0</v>
      </c>
      <c r="ADV9">
        <v>0</v>
      </c>
      <c r="ADW9">
        <v>42</v>
      </c>
      <c r="ADX9">
        <v>6</v>
      </c>
      <c r="ADY9">
        <v>48</v>
      </c>
      <c r="ADZ9">
        <v>259</v>
      </c>
      <c r="AEA9">
        <v>9</v>
      </c>
      <c r="AEB9">
        <v>2</v>
      </c>
      <c r="AEC9">
        <v>270</v>
      </c>
      <c r="AED9">
        <v>95.93</v>
      </c>
      <c r="AEE9">
        <v>823</v>
      </c>
      <c r="AEF9">
        <f t="shared" si="45"/>
        <v>18.590522478736329</v>
      </c>
      <c r="AEG9" t="s">
        <v>2378</v>
      </c>
      <c r="AEH9" s="1">
        <v>0.31164351851851851</v>
      </c>
      <c r="AEI9" s="1">
        <v>9.4120370370370368E-2</v>
      </c>
      <c r="AEJ9" s="1">
        <v>9.4120370370370368E-2</v>
      </c>
      <c r="AEK9" s="1">
        <v>0.18606481481481482</v>
      </c>
      <c r="AEL9">
        <v>1327</v>
      </c>
      <c r="AEM9">
        <v>16</v>
      </c>
      <c r="AEN9">
        <v>1343</v>
      </c>
      <c r="AEO9">
        <v>373</v>
      </c>
      <c r="AEP9">
        <v>8</v>
      </c>
      <c r="AEQ9">
        <v>12</v>
      </c>
      <c r="AER9">
        <v>393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D9">
        <v>823</v>
      </c>
      <c r="AFE9" s="12">
        <f>AER9/AFD9*100</f>
        <v>47.752126366950179</v>
      </c>
      <c r="AFF9" s="1">
        <v>2.8715277777777781E-2</v>
      </c>
      <c r="AFG9" s="1">
        <v>4.7685185185185183E-3</v>
      </c>
      <c r="AFH9" s="1">
        <v>4.7685185185185183E-3</v>
      </c>
      <c r="AFI9" s="1">
        <v>2.3935185185185184E-2</v>
      </c>
      <c r="AFJ9">
        <v>106</v>
      </c>
      <c r="AFK9">
        <v>0</v>
      </c>
      <c r="AFL9">
        <v>106</v>
      </c>
      <c r="AFM9">
        <v>1</v>
      </c>
      <c r="AFN9">
        <v>0</v>
      </c>
      <c r="AFO9">
        <v>0</v>
      </c>
      <c r="AFP9">
        <v>1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B9" s="1">
        <v>0</v>
      </c>
      <c r="AGC9" s="1">
        <v>0</v>
      </c>
      <c r="AGD9" s="1">
        <v>0</v>
      </c>
      <c r="AGE9" s="1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X9" t="s">
        <v>2378</v>
      </c>
      <c r="AGY9" t="s">
        <v>2776</v>
      </c>
      <c r="AGZ9" t="s">
        <v>2692</v>
      </c>
      <c r="AHA9">
        <f t="shared" si="46"/>
        <v>2469</v>
      </c>
      <c r="AHB9">
        <f t="shared" si="47"/>
        <v>3220</v>
      </c>
      <c r="AHC9">
        <f t="shared" si="55"/>
        <v>1411</v>
      </c>
      <c r="AHD9" s="12">
        <f t="shared" si="48"/>
        <v>57.148643175374644</v>
      </c>
      <c r="AHE9" s="12">
        <f t="shared" si="49"/>
        <v>97.784999999999997</v>
      </c>
      <c r="AHF9" s="28">
        <f t="shared" si="50"/>
        <v>0.14151620370370369</v>
      </c>
      <c r="AHG9" s="28">
        <f>AHF9/3</f>
        <v>4.7172067901234564E-2</v>
      </c>
      <c r="AHI9" s="28">
        <f t="shared" si="51"/>
        <v>4.7172067901234564E-2</v>
      </c>
      <c r="AHJ9" s="119">
        <f>AVERAGE(AAO9,ABO9,ACO9,ADO9,AEN9,AFL9)</f>
        <v>805</v>
      </c>
      <c r="AHK9">
        <f>AVERAGE(ACO9,ADO9,AEN9)</f>
        <v>1038</v>
      </c>
    </row>
    <row r="10" spans="1:895">
      <c r="A10" t="s">
        <v>2369</v>
      </c>
      <c r="B10" s="10">
        <v>1.3958333333333335E-2</v>
      </c>
      <c r="C10" s="10">
        <v>9.9652777777777778E-3</v>
      </c>
      <c r="D10" s="10">
        <v>9.9652777777777778E-3</v>
      </c>
      <c r="E10" s="10">
        <v>0</v>
      </c>
      <c r="F10">
        <v>0</v>
      </c>
      <c r="G10">
        <v>2</v>
      </c>
      <c r="H10">
        <v>2</v>
      </c>
      <c r="I10">
        <v>96</v>
      </c>
      <c r="J10">
        <v>3</v>
      </c>
      <c r="K10">
        <v>2</v>
      </c>
      <c r="L10">
        <v>101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Y10" t="s">
        <v>2369</v>
      </c>
      <c r="Z10" s="10">
        <v>0</v>
      </c>
      <c r="AA10" s="10">
        <v>0</v>
      </c>
      <c r="AB10" s="10">
        <v>0</v>
      </c>
      <c r="AC10" s="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</v>
      </c>
      <c r="AM10">
        <v>3</v>
      </c>
      <c r="AN10">
        <v>10</v>
      </c>
      <c r="AO10">
        <v>295</v>
      </c>
      <c r="AP10">
        <v>4</v>
      </c>
      <c r="AQ10">
        <v>0</v>
      </c>
      <c r="AR10">
        <v>299</v>
      </c>
      <c r="AS10">
        <v>98.66</v>
      </c>
      <c r="AW10" t="s">
        <v>2369</v>
      </c>
      <c r="AX10" s="10">
        <v>0</v>
      </c>
      <c r="AY10" s="10">
        <v>0</v>
      </c>
      <c r="AZ10" s="10">
        <v>0</v>
      </c>
      <c r="BA10" s="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U10" t="s">
        <v>2369</v>
      </c>
      <c r="BV10" s="10">
        <v>0</v>
      </c>
      <c r="BW10" s="10">
        <v>0</v>
      </c>
      <c r="BX10" s="10">
        <v>0</v>
      </c>
      <c r="BY10" s="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S10" t="s">
        <v>2369</v>
      </c>
      <c r="CT10" s="10">
        <v>0</v>
      </c>
      <c r="CU10" s="10">
        <v>0</v>
      </c>
      <c r="CV10" s="10">
        <v>0</v>
      </c>
      <c r="CW10" s="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Q10" t="s">
        <v>2369</v>
      </c>
      <c r="DR10" s="1">
        <v>0</v>
      </c>
      <c r="DS10" s="1">
        <v>0</v>
      </c>
      <c r="DT10" s="1">
        <v>0</v>
      </c>
      <c r="DU10" s="1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M10">
        <f t="shared" si="15"/>
        <v>0</v>
      </c>
      <c r="EO10" t="s">
        <v>2369</v>
      </c>
      <c r="EQ10" s="1"/>
      <c r="FK10">
        <f t="shared" si="16"/>
        <v>0</v>
      </c>
      <c r="FM10" t="s">
        <v>2369</v>
      </c>
      <c r="FP10">
        <f t="shared" si="17"/>
        <v>0</v>
      </c>
      <c r="FQ10">
        <f t="shared" si="18"/>
        <v>2</v>
      </c>
      <c r="FR10">
        <f t="shared" si="19"/>
        <v>0</v>
      </c>
      <c r="FS10" s="12"/>
      <c r="FT10" s="12">
        <f t="shared" si="20"/>
        <v>98.66</v>
      </c>
      <c r="FU10" s="28">
        <f t="shared" si="21"/>
        <v>9.9652777777777778E-3</v>
      </c>
      <c r="GR10" s="34" t="s">
        <v>2369</v>
      </c>
      <c r="GS10" s="35">
        <v>0</v>
      </c>
      <c r="GT10" s="35">
        <v>0</v>
      </c>
      <c r="GU10" s="35">
        <v>0</v>
      </c>
      <c r="GV10" s="35">
        <v>0</v>
      </c>
      <c r="GW10" s="34">
        <v>0</v>
      </c>
      <c r="GX10" s="34">
        <v>0</v>
      </c>
      <c r="GY10" s="34">
        <v>0</v>
      </c>
      <c r="GZ10">
        <v>0</v>
      </c>
      <c r="HA10">
        <v>0</v>
      </c>
      <c r="HB10" s="12">
        <v>0</v>
      </c>
      <c r="HC10" s="34">
        <v>0</v>
      </c>
      <c r="HD10" s="34">
        <v>0</v>
      </c>
      <c r="HE10" s="34">
        <v>0</v>
      </c>
      <c r="HF10" s="34">
        <v>0</v>
      </c>
      <c r="HG10" s="34">
        <v>0</v>
      </c>
      <c r="HH10" s="34">
        <v>0</v>
      </c>
      <c r="HI10" s="34">
        <v>0</v>
      </c>
      <c r="HJ10" s="34">
        <v>0</v>
      </c>
      <c r="HK10" s="34">
        <v>0</v>
      </c>
      <c r="HL10">
        <v>0</v>
      </c>
      <c r="HN10" s="45"/>
      <c r="HO10" t="s">
        <v>2369</v>
      </c>
      <c r="HP10" t="e">
        <v>#N/A</v>
      </c>
      <c r="HQ10" t="e">
        <v>#N/A</v>
      </c>
      <c r="HR10" t="e">
        <v>#N/A</v>
      </c>
      <c r="HS10" t="e">
        <v>#N/A</v>
      </c>
      <c r="HT10" t="e">
        <v>#N/A</v>
      </c>
      <c r="HU10" t="e">
        <v>#N/A</v>
      </c>
      <c r="HV10" t="e">
        <v>#N/A</v>
      </c>
      <c r="HW10" t="e">
        <v>#N/A</v>
      </c>
      <c r="HX10" t="e">
        <v>#N/A</v>
      </c>
      <c r="HY10" t="e">
        <v>#N/A</v>
      </c>
      <c r="HZ10" t="e">
        <v>#N/A</v>
      </c>
      <c r="IA10" t="e">
        <v>#N/A</v>
      </c>
      <c r="IB10" t="e">
        <v>#N/A</v>
      </c>
      <c r="IC10" t="e">
        <v>#N/A</v>
      </c>
      <c r="ID10" t="e">
        <v>#N/A</v>
      </c>
      <c r="IE10" t="e">
        <v>#N/A</v>
      </c>
      <c r="IF10" t="e">
        <v>#N/A</v>
      </c>
      <c r="IG10" t="e">
        <v>#N/A</v>
      </c>
      <c r="IH10" t="e">
        <v>#N/A</v>
      </c>
      <c r="II10" t="e">
        <v>#N/A</v>
      </c>
      <c r="IK10" s="12"/>
      <c r="IM10" t="s">
        <v>2369</v>
      </c>
      <c r="IN10" t="e">
        <v>#N/A</v>
      </c>
      <c r="IO10" t="e">
        <v>#N/A</v>
      </c>
      <c r="IP10" t="e">
        <v>#N/A</v>
      </c>
      <c r="IQ10" t="e">
        <v>#N/A</v>
      </c>
      <c r="IR10" t="e">
        <v>#N/A</v>
      </c>
      <c r="IS10" t="e">
        <v>#N/A</v>
      </c>
      <c r="IT10" t="e">
        <v>#N/A</v>
      </c>
      <c r="IU10" t="e">
        <v>#N/A</v>
      </c>
      <c r="IV10" t="e">
        <v>#N/A</v>
      </c>
      <c r="IW10" t="e">
        <v>#N/A</v>
      </c>
      <c r="IX10" t="e">
        <v>#N/A</v>
      </c>
      <c r="IY10" t="e">
        <v>#N/A</v>
      </c>
      <c r="IZ10" t="e">
        <v>#N/A</v>
      </c>
      <c r="JA10" t="e">
        <v>#N/A</v>
      </c>
      <c r="JB10" t="e">
        <v>#N/A</v>
      </c>
      <c r="JC10" t="e">
        <v>#N/A</v>
      </c>
      <c r="JD10" t="e">
        <v>#N/A</v>
      </c>
      <c r="JE10" t="e">
        <v>#N/A</v>
      </c>
      <c r="JF10" t="e">
        <v>#N/A</v>
      </c>
      <c r="JG10" t="e">
        <v>#N/A</v>
      </c>
      <c r="JH10" t="s">
        <v>2369</v>
      </c>
      <c r="JI10" t="e">
        <v>#N/A</v>
      </c>
      <c r="JJ10" t="e">
        <v>#N/A</v>
      </c>
      <c r="JK10" t="e">
        <v>#N/A</v>
      </c>
      <c r="JL10" t="e">
        <v>#N/A</v>
      </c>
      <c r="JM10" t="e">
        <v>#N/A</v>
      </c>
      <c r="JN10" t="e">
        <v>#N/A</v>
      </c>
      <c r="JO10" t="e">
        <v>#N/A</v>
      </c>
      <c r="JP10" t="e">
        <v>#N/A</v>
      </c>
      <c r="JQ10" t="e">
        <v>#N/A</v>
      </c>
      <c r="JR10" t="e">
        <v>#N/A</v>
      </c>
      <c r="JS10" t="e">
        <v>#N/A</v>
      </c>
      <c r="JT10" t="e">
        <v>#N/A</v>
      </c>
      <c r="JU10" t="e">
        <v>#N/A</v>
      </c>
      <c r="JV10" t="e">
        <v>#N/A</v>
      </c>
      <c r="JW10" t="e">
        <v>#N/A</v>
      </c>
      <c r="JX10" t="e">
        <v>#N/A</v>
      </c>
      <c r="JY10" t="e">
        <v>#N/A</v>
      </c>
      <c r="JZ10" t="e">
        <v>#N/A</v>
      </c>
      <c r="KA10" t="e">
        <v>#N/A</v>
      </c>
      <c r="KB10" t="e">
        <v>#N/A</v>
      </c>
      <c r="KC10" t="s">
        <v>2369</v>
      </c>
      <c r="KD10" t="e">
        <v>#N/A</v>
      </c>
      <c r="KE10" t="e">
        <v>#N/A</v>
      </c>
      <c r="KF10" t="e">
        <v>#N/A</v>
      </c>
      <c r="KG10" t="e">
        <v>#N/A</v>
      </c>
      <c r="KH10" t="e">
        <v>#N/A</v>
      </c>
      <c r="KI10" t="e">
        <v>#N/A</v>
      </c>
      <c r="KJ10" t="e">
        <v>#N/A</v>
      </c>
      <c r="KK10" t="e">
        <v>#N/A</v>
      </c>
      <c r="KL10" t="e">
        <v>#N/A</v>
      </c>
      <c r="KM10" t="e">
        <v>#N/A</v>
      </c>
      <c r="KN10" t="e">
        <v>#N/A</v>
      </c>
      <c r="KO10" t="e">
        <v>#N/A</v>
      </c>
      <c r="KP10" t="e">
        <v>#N/A</v>
      </c>
      <c r="KQ10" t="e">
        <v>#N/A</v>
      </c>
      <c r="KR10" t="e">
        <v>#N/A</v>
      </c>
      <c r="KS10" t="e">
        <v>#N/A</v>
      </c>
      <c r="KT10" t="e">
        <v>#N/A</v>
      </c>
      <c r="KU10" t="e">
        <v>#N/A</v>
      </c>
      <c r="KV10" t="e">
        <v>#N/A</v>
      </c>
      <c r="KW10" t="e">
        <v>#N/A</v>
      </c>
      <c r="KX10" t="s">
        <v>2369</v>
      </c>
      <c r="LD10" s="12"/>
      <c r="LF10" s="10"/>
      <c r="LH10" t="s">
        <v>2369</v>
      </c>
      <c r="MG10" s="12"/>
      <c r="MH10" t="s">
        <v>2369</v>
      </c>
      <c r="NG10" s="12"/>
      <c r="NH10" t="s">
        <v>2369</v>
      </c>
      <c r="OG10" s="12"/>
      <c r="OH10" t="s">
        <v>2369</v>
      </c>
      <c r="OJ10" t="e">
        <v>#N/A</v>
      </c>
      <c r="OL10" t="e">
        <v>#N/A</v>
      </c>
      <c r="OM10" t="e">
        <v>#N/A</v>
      </c>
      <c r="OP10">
        <f t="shared" si="29"/>
        <v>0</v>
      </c>
      <c r="OT10">
        <f t="shared" si="30"/>
        <v>0</v>
      </c>
      <c r="OU10" t="e">
        <v>#N/A</v>
      </c>
      <c r="OV10" t="e">
        <v>#N/A</v>
      </c>
      <c r="OW10" t="e">
        <v>#N/A</v>
      </c>
      <c r="OX10" t="e">
        <v>#N/A</v>
      </c>
      <c r="OY10" t="e">
        <v>#N/A</v>
      </c>
      <c r="OZ10" t="e">
        <v>#N/A</v>
      </c>
      <c r="PA10" t="e">
        <v>#N/A</v>
      </c>
      <c r="PB10" t="e">
        <v>#N/A</v>
      </c>
      <c r="PC10" t="e">
        <v>#N/A</v>
      </c>
      <c r="PD10" t="e">
        <v>#N/A</v>
      </c>
      <c r="PG10" s="12"/>
      <c r="PH10" s="34" t="s">
        <v>2369</v>
      </c>
      <c r="PJ10" s="35">
        <v>0.23023148148148151</v>
      </c>
      <c r="PK10" s="35">
        <v>0.1698263888888889</v>
      </c>
      <c r="PL10" s="35">
        <v>0.1698263888888889</v>
      </c>
      <c r="PM10" s="35">
        <v>1.0752314814814814E-2</v>
      </c>
      <c r="PN10" s="34">
        <v>86</v>
      </c>
      <c r="PO10" s="34">
        <v>50</v>
      </c>
      <c r="PP10" s="34">
        <v>136</v>
      </c>
      <c r="PQ10" s="34">
        <v>2079</v>
      </c>
      <c r="PR10" s="34">
        <v>81</v>
      </c>
      <c r="PS10" s="34">
        <v>37</v>
      </c>
      <c r="PT10" s="34">
        <v>2197</v>
      </c>
      <c r="PU10" s="34">
        <v>0</v>
      </c>
      <c r="PV10" s="34">
        <v>0</v>
      </c>
      <c r="PW10" s="34">
        <v>0</v>
      </c>
      <c r="PX10" s="34">
        <v>0</v>
      </c>
      <c r="PY10" s="34">
        <v>0</v>
      </c>
      <c r="PZ10" s="34">
        <v>0</v>
      </c>
      <c r="QA10" s="34">
        <v>0</v>
      </c>
      <c r="QB10" s="34">
        <v>0</v>
      </c>
      <c r="QC10" s="34">
        <v>0</v>
      </c>
      <c r="QD10" s="34">
        <v>0</v>
      </c>
      <c r="QE10" s="34"/>
      <c r="QF10">
        <v>1950</v>
      </c>
      <c r="QG10" s="12">
        <f t="shared" si="59"/>
        <v>112.66666666666667</v>
      </c>
      <c r="QH10" t="s">
        <v>2369</v>
      </c>
      <c r="QI10" s="1">
        <v>0</v>
      </c>
      <c r="QJ10" s="1">
        <v>0</v>
      </c>
      <c r="QK10" s="1">
        <v>0</v>
      </c>
      <c r="QL10" s="1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E10" t="s">
        <v>2369</v>
      </c>
      <c r="RF10" s="1">
        <v>0</v>
      </c>
      <c r="RG10" s="1">
        <v>0</v>
      </c>
      <c r="RH10" s="1">
        <v>0</v>
      </c>
      <c r="RI10" s="1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B10" t="s">
        <v>2369</v>
      </c>
      <c r="SF10">
        <f t="shared" si="33"/>
        <v>136</v>
      </c>
      <c r="SG10">
        <f t="shared" si="34"/>
        <v>2197</v>
      </c>
      <c r="SH10">
        <f>SUM(MF10,NF10,OF10,PF10,QF10)</f>
        <v>1950</v>
      </c>
      <c r="SI10" s="12">
        <f>SG10/SH10*100</f>
        <v>112.66666666666667</v>
      </c>
      <c r="SK10" s="10">
        <f t="shared" si="37"/>
        <v>0.1698263888888889</v>
      </c>
      <c r="SL10" t="s">
        <v>2369</v>
      </c>
      <c r="SN10" s="1"/>
      <c r="SO10" s="1"/>
      <c r="SP10" s="1"/>
      <c r="SQ10" s="1"/>
      <c r="TL10" t="s">
        <v>2369</v>
      </c>
      <c r="UL10" t="s">
        <v>2369</v>
      </c>
      <c r="VL10" t="s">
        <v>2369</v>
      </c>
      <c r="WL10" t="s">
        <v>2369</v>
      </c>
      <c r="WM10" s="28" t="e">
        <v>#N/A</v>
      </c>
      <c r="WN10" s="28" t="e">
        <v>#N/A</v>
      </c>
      <c r="WO10" s="28" t="e">
        <v>#N/A</v>
      </c>
      <c r="WP10" s="28" t="e">
        <v>#N/A</v>
      </c>
      <c r="WQ10" t="e">
        <v>#N/A</v>
      </c>
      <c r="WR10" t="e">
        <v>#N/A</v>
      </c>
      <c r="WS10" t="e">
        <v>#N/A</v>
      </c>
      <c r="WT10" t="e">
        <v>#N/A</v>
      </c>
      <c r="WU10" t="e">
        <v>#N/A</v>
      </c>
      <c r="WV10" t="e">
        <v>#N/A</v>
      </c>
      <c r="WW10" t="e">
        <v>#N/A</v>
      </c>
      <c r="WX10" t="e">
        <v>#N/A</v>
      </c>
      <c r="WY10" t="e">
        <v>#N/A</v>
      </c>
      <c r="WZ10" t="e">
        <v>#N/A</v>
      </c>
      <c r="XA10" t="e">
        <v>#N/A</v>
      </c>
      <c r="XB10" t="e">
        <v>#N/A</v>
      </c>
      <c r="XC10" t="e">
        <v>#N/A</v>
      </c>
      <c r="XD10" t="e">
        <v>#N/A</v>
      </c>
      <c r="XE10" t="e">
        <v>#N/A</v>
      </c>
      <c r="XF10" t="e">
        <v>#N/A</v>
      </c>
      <c r="XG10" t="e">
        <v>#N/A</v>
      </c>
      <c r="XH10" t="e">
        <v>#N/A</v>
      </c>
      <c r="XK10" t="s">
        <v>2369</v>
      </c>
      <c r="XL10" t="e">
        <v>#N/A</v>
      </c>
      <c r="XM10" t="e">
        <v>#N/A</v>
      </c>
      <c r="XN10" t="e">
        <v>#N/A</v>
      </c>
      <c r="XO10" t="e">
        <v>#N/A</v>
      </c>
      <c r="XP10" t="e">
        <v>#N/A</v>
      </c>
      <c r="XQ10" t="e">
        <v>#N/A</v>
      </c>
      <c r="XR10" t="e">
        <v>#N/A</v>
      </c>
      <c r="XS10" t="e">
        <v>#N/A</v>
      </c>
      <c r="XT10" t="e">
        <v>#N/A</v>
      </c>
      <c r="XU10" t="e">
        <v>#N/A</v>
      </c>
      <c r="XV10" t="e">
        <v>#N/A</v>
      </c>
      <c r="XW10" t="e">
        <v>#N/A</v>
      </c>
      <c r="XX10" t="e">
        <v>#N/A</v>
      </c>
      <c r="XY10" t="e">
        <v>#N/A</v>
      </c>
      <c r="XZ10" t="e">
        <v>#N/A</v>
      </c>
      <c r="YA10" t="e">
        <v>#N/A</v>
      </c>
      <c r="YB10" t="e">
        <v>#N/A</v>
      </c>
      <c r="YC10" t="e">
        <v>#N/A</v>
      </c>
      <c r="YD10" t="e">
        <v>#N/A</v>
      </c>
      <c r="YE10" t="e">
        <v>#N/A</v>
      </c>
      <c r="YF10" t="e">
        <v>#N/A</v>
      </c>
      <c r="YG10" t="e">
        <v>#N/A</v>
      </c>
      <c r="YH10" t="s">
        <v>2369</v>
      </c>
      <c r="YI10" t="e">
        <v>#N/A</v>
      </c>
      <c r="YJ10" t="e">
        <v>#N/A</v>
      </c>
      <c r="YK10" t="e">
        <v>#N/A</v>
      </c>
      <c r="YL10" t="e">
        <v>#N/A</v>
      </c>
      <c r="YM10" t="e">
        <v>#N/A</v>
      </c>
      <c r="YN10" t="e">
        <v>#N/A</v>
      </c>
      <c r="YO10" t="e">
        <v>#N/A</v>
      </c>
      <c r="YP10" t="e">
        <v>#N/A</v>
      </c>
      <c r="YQ10" t="e">
        <v>#N/A</v>
      </c>
      <c r="YR10" t="e">
        <v>#N/A</v>
      </c>
      <c r="YS10" t="e">
        <f t="shared" si="38"/>
        <v>#N/A</v>
      </c>
      <c r="YT10" t="e">
        <v>#N/A</v>
      </c>
      <c r="YU10" t="e">
        <v>#N/A</v>
      </c>
      <c r="YV10" t="e">
        <v>#N/A</v>
      </c>
      <c r="YW10" t="e">
        <v>#N/A</v>
      </c>
      <c r="YX10" t="e">
        <v>#N/A</v>
      </c>
      <c r="YY10" t="e">
        <v>#N/A</v>
      </c>
      <c r="YZ10" t="e">
        <v>#N/A</v>
      </c>
      <c r="ZA10" t="e">
        <v>#N/A</v>
      </c>
      <c r="ZB10" t="e">
        <v>#N/A</v>
      </c>
      <c r="ZC10" t="e">
        <v>#N/A</v>
      </c>
      <c r="ZD10" t="e">
        <v>#N/A</v>
      </c>
      <c r="ZE10" t="s">
        <v>2369</v>
      </c>
      <c r="ZH10" s="34"/>
      <c r="ZI10" s="97"/>
      <c r="ZJ10" s="34"/>
      <c r="ZK10" s="34"/>
      <c r="ZL10" s="34"/>
      <c r="ZM10" s="34"/>
      <c r="ZN10" s="34"/>
      <c r="ZO10" s="34"/>
      <c r="ZP10" s="34"/>
      <c r="ZQ10" s="34"/>
      <c r="ZR10" s="34"/>
      <c r="ZS10" s="34"/>
      <c r="ZT10" s="34"/>
      <c r="ZU10" s="34"/>
      <c r="ZV10" s="34"/>
      <c r="ZW10" s="34"/>
      <c r="ZX10" s="34"/>
      <c r="ZY10" s="34"/>
      <c r="ZZ10" s="34"/>
      <c r="AAA10" s="34"/>
      <c r="AAB10" s="34"/>
      <c r="AAC10" s="34"/>
      <c r="AAE10" s="12"/>
      <c r="AAG10" t="s">
        <v>2369</v>
      </c>
      <c r="AAH10" t="s">
        <v>2776</v>
      </c>
      <c r="AAI10" s="1">
        <v>0.13085648148148149</v>
      </c>
      <c r="AAJ10" s="1">
        <v>0.10693287037037037</v>
      </c>
      <c r="AAK10" s="1">
        <v>0.10693287037037037</v>
      </c>
      <c r="AAL10" s="1">
        <v>6.7013888888888887E-3</v>
      </c>
      <c r="AAM10">
        <v>225</v>
      </c>
      <c r="AAN10">
        <v>33</v>
      </c>
      <c r="AAO10">
        <v>258</v>
      </c>
      <c r="AAP10">
        <v>786</v>
      </c>
      <c r="AAQ10">
        <v>11</v>
      </c>
      <c r="AAR10">
        <v>27</v>
      </c>
      <c r="AAS10">
        <v>824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E10">
        <v>618</v>
      </c>
      <c r="ABF10" s="102">
        <f>AAS10/ABE10*100</f>
        <v>133.33333333333331</v>
      </c>
      <c r="ABG10" t="s">
        <v>2369</v>
      </c>
      <c r="ABH10" t="s">
        <v>2776</v>
      </c>
      <c r="ABI10" s="1">
        <v>9.7245370370370357E-2</v>
      </c>
      <c r="ABJ10" s="1">
        <v>7.2083333333333333E-2</v>
      </c>
      <c r="ABK10" s="1">
        <v>7.2083333333333333E-2</v>
      </c>
      <c r="ABL10" s="1">
        <v>2.8935185185185188E-3</v>
      </c>
      <c r="ABM10">
        <v>133</v>
      </c>
      <c r="ABN10">
        <v>19</v>
      </c>
      <c r="ABO10">
        <v>152</v>
      </c>
      <c r="ABP10">
        <v>553</v>
      </c>
      <c r="ABQ10">
        <v>9</v>
      </c>
      <c r="ABR10">
        <v>12</v>
      </c>
      <c r="ABS10">
        <v>574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E10">
        <v>515</v>
      </c>
      <c r="ACF10" s="12">
        <f>ABS10/ACE10*100</f>
        <v>111.45631067961166</v>
      </c>
      <c r="ACG10" t="s">
        <v>2369</v>
      </c>
      <c r="ACH10" t="s">
        <v>2776</v>
      </c>
      <c r="ACI10" s="1">
        <v>5.9143518518518521E-3</v>
      </c>
      <c r="ACJ10" s="1">
        <v>4.1666666666666666E-3</v>
      </c>
      <c r="ACK10" s="1">
        <v>4.1666666666666666E-3</v>
      </c>
      <c r="ACL10" s="1">
        <v>2.3148148148148147E-5</v>
      </c>
      <c r="ACM10">
        <v>6</v>
      </c>
      <c r="ACN10">
        <v>0</v>
      </c>
      <c r="ACO10">
        <v>6</v>
      </c>
      <c r="ACP10">
        <v>35</v>
      </c>
      <c r="ACQ10">
        <v>0</v>
      </c>
      <c r="ACR10">
        <v>0</v>
      </c>
      <c r="ACS10">
        <v>35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F10" s="12"/>
      <c r="ADG10" t="s">
        <v>2369</v>
      </c>
      <c r="ADH10" t="s">
        <v>2776</v>
      </c>
      <c r="ADI10" s="1">
        <v>0.11494212962962963</v>
      </c>
      <c r="ADJ10" s="1">
        <v>6.4050925925925928E-2</v>
      </c>
      <c r="ADK10" s="1">
        <v>6.4050925925925928E-2</v>
      </c>
      <c r="ADL10" s="1">
        <v>3.6400462962962961E-2</v>
      </c>
      <c r="ADM10">
        <v>432</v>
      </c>
      <c r="ADN10">
        <v>2</v>
      </c>
      <c r="ADO10">
        <v>434</v>
      </c>
      <c r="ADP10">
        <v>86</v>
      </c>
      <c r="ADQ10">
        <v>0</v>
      </c>
      <c r="ADR10">
        <v>2</v>
      </c>
      <c r="ADS10">
        <v>88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E10">
        <v>412</v>
      </c>
      <c r="AEF10">
        <f t="shared" si="45"/>
        <v>21.359223300970871</v>
      </c>
      <c r="AEG10" t="s">
        <v>2369</v>
      </c>
      <c r="AEH10" s="1">
        <v>0.12997685185185184</v>
      </c>
      <c r="AEI10" s="1">
        <v>8.4386574074074072E-2</v>
      </c>
      <c r="AEJ10" s="1">
        <v>8.4386574074074072E-2</v>
      </c>
      <c r="AEK10" s="1">
        <v>3.290509259259259E-2</v>
      </c>
      <c r="AEL10">
        <v>655</v>
      </c>
      <c r="AEM10">
        <v>9</v>
      </c>
      <c r="AEN10">
        <v>664</v>
      </c>
      <c r="AEO10">
        <v>127</v>
      </c>
      <c r="AEP10">
        <v>0</v>
      </c>
      <c r="AEQ10">
        <v>9</v>
      </c>
      <c r="AER10">
        <v>136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D10">
        <v>308</v>
      </c>
      <c r="AFE10" s="12">
        <f>AER10/AFD10*100</f>
        <v>44.155844155844157</v>
      </c>
      <c r="AFF10" s="1">
        <v>0</v>
      </c>
      <c r="AFG10" s="1">
        <v>0</v>
      </c>
      <c r="AFH10" s="1">
        <v>0</v>
      </c>
      <c r="AFI10" s="1">
        <v>0</v>
      </c>
      <c r="AFJ10">
        <v>0</v>
      </c>
      <c r="AFK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B10" s="1">
        <v>0</v>
      </c>
      <c r="AGC10" s="1">
        <v>0</v>
      </c>
      <c r="AGD10" s="1">
        <v>0</v>
      </c>
      <c r="AGE10" s="1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X10" t="s">
        <v>2369</v>
      </c>
      <c r="AGY10" t="s">
        <v>2776</v>
      </c>
      <c r="AGZ10" t="s">
        <v>2692</v>
      </c>
      <c r="AHA10">
        <f t="shared" si="46"/>
        <v>1853</v>
      </c>
      <c r="AHB10">
        <f t="shared" si="47"/>
        <v>1514</v>
      </c>
      <c r="AHC10">
        <f t="shared" si="55"/>
        <v>1657</v>
      </c>
      <c r="AHD10" s="12">
        <f t="shared" si="48"/>
        <v>89.42255801403131</v>
      </c>
      <c r="AHE10" s="12"/>
      <c r="AHF10" s="28">
        <f t="shared" si="50"/>
        <v>0.2472337962962963</v>
      </c>
      <c r="AHG10" s="28">
        <f>AHF10/4</f>
        <v>6.1808449074074075E-2</v>
      </c>
      <c r="AHH10" s="1">
        <v>0.11168981481481481</v>
      </c>
      <c r="AHI10" s="28">
        <f t="shared" si="51"/>
        <v>0.17349826388888889</v>
      </c>
      <c r="AHJ10" s="119">
        <f>AEN10</f>
        <v>664</v>
      </c>
      <c r="AHK10">
        <v>664</v>
      </c>
    </row>
    <row r="11" spans="1:895">
      <c r="A11" t="s">
        <v>2238</v>
      </c>
      <c r="B11" s="10">
        <v>1.6296296296296295E-2</v>
      </c>
      <c r="C11" s="10">
        <v>1.0659722222222221E-2</v>
      </c>
      <c r="D11" s="10">
        <v>1.0659722222222221E-2</v>
      </c>
      <c r="E11" s="10">
        <v>1.8171296296296297E-3</v>
      </c>
      <c r="F11">
        <v>5</v>
      </c>
      <c r="G11">
        <v>3</v>
      </c>
      <c r="H11">
        <v>8</v>
      </c>
      <c r="I11">
        <v>249</v>
      </c>
      <c r="J11">
        <v>6</v>
      </c>
      <c r="K11">
        <v>0</v>
      </c>
      <c r="L11">
        <v>255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Y11" t="s">
        <v>2238</v>
      </c>
      <c r="Z11" s="10">
        <v>0</v>
      </c>
      <c r="AA11" s="10">
        <v>0</v>
      </c>
      <c r="AB11" s="10">
        <v>0</v>
      </c>
      <c r="AC11" s="10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8</v>
      </c>
      <c r="AM11">
        <v>2</v>
      </c>
      <c r="AN11">
        <v>10</v>
      </c>
      <c r="AO11">
        <v>264</v>
      </c>
      <c r="AP11">
        <v>2</v>
      </c>
      <c r="AQ11">
        <v>0</v>
      </c>
      <c r="AR11">
        <v>266</v>
      </c>
      <c r="AS11">
        <v>99.25</v>
      </c>
      <c r="AW11" t="s">
        <v>2238</v>
      </c>
      <c r="AX11" s="10">
        <v>0</v>
      </c>
      <c r="AY11" s="10">
        <v>0</v>
      </c>
      <c r="AZ11" s="10">
        <v>0</v>
      </c>
      <c r="BA11" s="10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U11" t="s">
        <v>2238</v>
      </c>
      <c r="BV11" s="10">
        <v>0</v>
      </c>
      <c r="BW11" s="10">
        <v>0</v>
      </c>
      <c r="BX11" s="10">
        <v>0</v>
      </c>
      <c r="BY11" s="10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9</v>
      </c>
      <c r="CI11">
        <v>1</v>
      </c>
      <c r="CJ11">
        <v>10</v>
      </c>
      <c r="CK11">
        <v>177</v>
      </c>
      <c r="CL11">
        <v>1</v>
      </c>
      <c r="CM11">
        <v>0</v>
      </c>
      <c r="CN11">
        <v>178</v>
      </c>
      <c r="CO11">
        <v>99.44</v>
      </c>
      <c r="CS11" t="s">
        <v>2238</v>
      </c>
      <c r="CT11" s="10">
        <v>0</v>
      </c>
      <c r="CU11" s="10">
        <v>0</v>
      </c>
      <c r="CV11" s="10">
        <v>0</v>
      </c>
      <c r="CW11" s="10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Q11" t="s">
        <v>2238</v>
      </c>
      <c r="DR11" s="1">
        <v>0</v>
      </c>
      <c r="DS11" s="1">
        <v>0</v>
      </c>
      <c r="DT11" s="1">
        <v>0</v>
      </c>
      <c r="DU11" s="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M11">
        <f t="shared" si="15"/>
        <v>0</v>
      </c>
      <c r="EO11" t="s">
        <v>2238</v>
      </c>
      <c r="EP11" s="1">
        <v>0</v>
      </c>
      <c r="EQ11" s="1">
        <v>0</v>
      </c>
      <c r="ER11" s="1">
        <v>0</v>
      </c>
      <c r="ES11" s="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8</v>
      </c>
      <c r="FC11">
        <v>2</v>
      </c>
      <c r="FD11">
        <v>10</v>
      </c>
      <c r="FE11">
        <v>254</v>
      </c>
      <c r="FF11">
        <v>6</v>
      </c>
      <c r="FG11">
        <v>0</v>
      </c>
      <c r="FH11">
        <v>260</v>
      </c>
      <c r="FI11">
        <v>97.69</v>
      </c>
      <c r="FK11">
        <f t="shared" si="16"/>
        <v>0</v>
      </c>
      <c r="FM11" t="s">
        <v>2238</v>
      </c>
      <c r="FP11">
        <f t="shared" si="17"/>
        <v>0</v>
      </c>
      <c r="FQ11">
        <f t="shared" si="18"/>
        <v>8</v>
      </c>
      <c r="FR11">
        <f t="shared" si="19"/>
        <v>0</v>
      </c>
      <c r="FS11" s="12"/>
      <c r="FT11" s="12">
        <f t="shared" si="20"/>
        <v>98.793333333333337</v>
      </c>
      <c r="FU11" s="28">
        <f t="shared" si="21"/>
        <v>1.0659722222222221E-2</v>
      </c>
      <c r="FV11" s="34" t="s">
        <v>2238</v>
      </c>
      <c r="FW11" s="49">
        <v>44445</v>
      </c>
      <c r="FX11" s="34">
        <v>55</v>
      </c>
      <c r="FY11" s="34">
        <v>40</v>
      </c>
      <c r="FZ11" s="34">
        <f>FX11+FY11</f>
        <v>95</v>
      </c>
      <c r="GA11" s="34">
        <v>2373</v>
      </c>
      <c r="GB11" s="34">
        <v>90</v>
      </c>
      <c r="GC11" s="34">
        <v>9</v>
      </c>
      <c r="GD11">
        <f>SUM(GA11:GC11)</f>
        <v>2472</v>
      </c>
      <c r="GE11">
        <v>2400</v>
      </c>
      <c r="GF11" s="45">
        <f>GD11/GE11*100</f>
        <v>103</v>
      </c>
      <c r="GG11" s="34" t="s">
        <v>2238</v>
      </c>
      <c r="GH11" s="49">
        <v>44446</v>
      </c>
      <c r="GI11" s="34">
        <v>100</v>
      </c>
      <c r="GJ11" s="34">
        <v>47</v>
      </c>
      <c r="GK11" s="34">
        <f>GI11+GJ11</f>
        <v>147</v>
      </c>
      <c r="GL11" s="34">
        <v>1493</v>
      </c>
      <c r="GM11" s="34">
        <v>58</v>
      </c>
      <c r="GN11" s="34">
        <v>5</v>
      </c>
      <c r="GO11">
        <f>SUM(GL11:GN11)</f>
        <v>1556</v>
      </c>
      <c r="GP11">
        <v>2400</v>
      </c>
      <c r="GQ11" s="45">
        <f t="shared" ref="GQ11" si="61">GO11/GP11*100</f>
        <v>64.833333333333329</v>
      </c>
      <c r="GR11" s="34" t="s">
        <v>2238</v>
      </c>
      <c r="GS11" s="35">
        <v>0.56755787037037042</v>
      </c>
      <c r="GT11" s="35">
        <v>0.17553240740740741</v>
      </c>
      <c r="GU11" s="35">
        <v>0.17553240740740741</v>
      </c>
      <c r="GV11" s="35">
        <v>0.26395833333333335</v>
      </c>
      <c r="GW11" s="34">
        <v>78</v>
      </c>
      <c r="GX11" s="34">
        <v>53</v>
      </c>
      <c r="GY11" s="34">
        <v>131</v>
      </c>
      <c r="GZ11">
        <v>2972</v>
      </c>
      <c r="HA11">
        <v>138</v>
      </c>
      <c r="HB11" s="12">
        <v>29</v>
      </c>
      <c r="HC11" s="34">
        <v>3139</v>
      </c>
      <c r="HD11" s="34">
        <v>0</v>
      </c>
      <c r="HE11" s="34">
        <v>0</v>
      </c>
      <c r="HF11" s="34">
        <v>0</v>
      </c>
      <c r="HG11" s="34">
        <v>0</v>
      </c>
      <c r="HH11" s="34">
        <v>0</v>
      </c>
      <c r="HI11" s="34">
        <v>0</v>
      </c>
      <c r="HJ11" s="34">
        <v>0</v>
      </c>
      <c r="HK11" s="34">
        <v>0</v>
      </c>
      <c r="HL11">
        <v>0</v>
      </c>
      <c r="HM11">
        <v>2400</v>
      </c>
      <c r="HN11" s="45">
        <f t="shared" si="25"/>
        <v>130.79166666666666</v>
      </c>
      <c r="HO11" t="s">
        <v>2238</v>
      </c>
      <c r="HP11" s="1">
        <v>0.6026273148148148</v>
      </c>
      <c r="HQ11" s="1">
        <v>8.8831018518518531E-2</v>
      </c>
      <c r="HR11" s="1">
        <v>8.8831018518518531E-2</v>
      </c>
      <c r="HS11" s="1">
        <v>0.18642361111111114</v>
      </c>
      <c r="HT11">
        <v>63</v>
      </c>
      <c r="HU11">
        <v>29</v>
      </c>
      <c r="HV11">
        <v>92</v>
      </c>
      <c r="HW11">
        <v>1414</v>
      </c>
      <c r="HX11">
        <v>76</v>
      </c>
      <c r="HY11">
        <v>6</v>
      </c>
      <c r="HZ11">
        <v>1496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2400</v>
      </c>
      <c r="IK11" s="12">
        <f>HZ11/IJ11*100</f>
        <v>62.333333333333329</v>
      </c>
      <c r="IM11" t="s">
        <v>2238</v>
      </c>
      <c r="IN11" s="1">
        <v>0.18050925925925929</v>
      </c>
      <c r="IO11" s="1">
        <v>1.2152777777777778E-2</v>
      </c>
      <c r="IP11" s="1">
        <v>1.2152777777777778E-2</v>
      </c>
      <c r="IQ11" s="1">
        <v>0.16598379629629631</v>
      </c>
      <c r="IR11">
        <v>13</v>
      </c>
      <c r="IS11">
        <v>4</v>
      </c>
      <c r="IT11">
        <v>17</v>
      </c>
      <c r="IU11">
        <v>184</v>
      </c>
      <c r="IV11">
        <v>7</v>
      </c>
      <c r="IW11">
        <v>3</v>
      </c>
      <c r="IX11">
        <v>194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 t="s">
        <v>2238</v>
      </c>
      <c r="JI11" s="1">
        <v>0.15804398148148149</v>
      </c>
      <c r="JJ11" s="1">
        <v>3.6296296296296292E-2</v>
      </c>
      <c r="JK11" s="1">
        <v>3.6296296296296292E-2</v>
      </c>
      <c r="JL11" s="1">
        <v>0.11908564814814815</v>
      </c>
      <c r="JM11">
        <v>50</v>
      </c>
      <c r="JN11">
        <v>15</v>
      </c>
      <c r="JO11">
        <v>65</v>
      </c>
      <c r="JP11">
        <v>941</v>
      </c>
      <c r="JQ11">
        <v>20</v>
      </c>
      <c r="JR11">
        <v>3</v>
      </c>
      <c r="JS11">
        <v>964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 t="s">
        <v>2238</v>
      </c>
      <c r="KD11" s="1">
        <v>0</v>
      </c>
      <c r="KE11" s="1">
        <v>0</v>
      </c>
      <c r="KF11" s="1">
        <v>0</v>
      </c>
      <c r="KG11" s="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 t="s">
        <v>2238</v>
      </c>
      <c r="KY11" t="s">
        <v>2775</v>
      </c>
      <c r="KZ11" t="s">
        <v>2692</v>
      </c>
      <c r="LA11">
        <f>GE11+GP11+HM11+IJ11</f>
        <v>9600</v>
      </c>
      <c r="LB11">
        <f>FZ11+GK11+GY11+HV11+IT11+JO11+KJ11</f>
        <v>547</v>
      </c>
      <c r="LC11">
        <f>GD11+GO11+HC11+HZ11+IX11+JS11+KN11</f>
        <v>9821</v>
      </c>
      <c r="LD11" s="12">
        <f>LC11/LA11*100</f>
        <v>102.30208333333333</v>
      </c>
      <c r="LE11" s="43">
        <v>0.57777777777777783</v>
      </c>
      <c r="LF11" s="10">
        <f t="shared" si="26"/>
        <v>0.14444444444444446</v>
      </c>
      <c r="LH11" t="s">
        <v>2238</v>
      </c>
      <c r="LI11" t="s">
        <v>2775</v>
      </c>
      <c r="LJ11" s="1">
        <v>0.45224537037037038</v>
      </c>
      <c r="LK11" s="1">
        <v>0.1333101851851852</v>
      </c>
      <c r="LL11" s="1">
        <v>0.1333101851851852</v>
      </c>
      <c r="LM11" s="1">
        <v>0.25458333333333333</v>
      </c>
      <c r="LN11">
        <v>111</v>
      </c>
      <c r="LO11">
        <v>71</v>
      </c>
      <c r="LP11">
        <v>182</v>
      </c>
      <c r="LQ11">
        <v>2285</v>
      </c>
      <c r="LR11">
        <v>141</v>
      </c>
      <c r="LS11">
        <v>21</v>
      </c>
      <c r="LT11">
        <v>2447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F11">
        <v>2400</v>
      </c>
      <c r="MG11" s="12">
        <f t="shared" si="27"/>
        <v>101.95833333333333</v>
      </c>
      <c r="MH11" t="s">
        <v>2238</v>
      </c>
      <c r="MI11" t="s">
        <v>2775</v>
      </c>
      <c r="MJ11" s="1">
        <v>0.5198842592592593</v>
      </c>
      <c r="MK11" s="1">
        <v>0.12105324074074075</v>
      </c>
      <c r="ML11" s="1">
        <v>0.12105324074074075</v>
      </c>
      <c r="MM11" s="1">
        <v>0.2880671296296296</v>
      </c>
      <c r="MN11">
        <v>185</v>
      </c>
      <c r="MO11">
        <v>62</v>
      </c>
      <c r="MP11">
        <v>247</v>
      </c>
      <c r="MQ11">
        <v>2677</v>
      </c>
      <c r="MR11">
        <v>99</v>
      </c>
      <c r="MS11">
        <v>11</v>
      </c>
      <c r="MT11">
        <v>2787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F11">
        <v>2400</v>
      </c>
      <c r="NG11" s="12">
        <f>MT11/NF11*100</f>
        <v>116.12499999999999</v>
      </c>
      <c r="NH11" t="s">
        <v>2238</v>
      </c>
      <c r="NI11" t="s">
        <v>2775</v>
      </c>
      <c r="NJ11" s="1">
        <v>0.20493055555555553</v>
      </c>
      <c r="NK11" s="1">
        <v>5.1875000000000004E-2</v>
      </c>
      <c r="NL11" s="1">
        <v>5.1875000000000004E-2</v>
      </c>
      <c r="NM11" s="1">
        <v>0.13241898148148148</v>
      </c>
      <c r="NN11">
        <v>39</v>
      </c>
      <c r="NO11">
        <v>25</v>
      </c>
      <c r="NP11">
        <v>64</v>
      </c>
      <c r="NQ11">
        <v>1174</v>
      </c>
      <c r="NR11">
        <v>41</v>
      </c>
      <c r="NS11">
        <v>6</v>
      </c>
      <c r="NT11">
        <v>1221</v>
      </c>
      <c r="NU11">
        <v>0</v>
      </c>
      <c r="NV11">
        <v>0</v>
      </c>
      <c r="NW11">
        <v>0</v>
      </c>
      <c r="NX11">
        <v>5</v>
      </c>
      <c r="NY11">
        <v>5</v>
      </c>
      <c r="NZ11">
        <v>10</v>
      </c>
      <c r="OA11">
        <v>426</v>
      </c>
      <c r="OB11">
        <v>11</v>
      </c>
      <c r="OC11">
        <v>1</v>
      </c>
      <c r="OD11">
        <v>438</v>
      </c>
      <c r="OE11">
        <v>97.26</v>
      </c>
      <c r="OF11">
        <v>2400</v>
      </c>
      <c r="OG11" s="12">
        <f t="shared" si="28"/>
        <v>50.875</v>
      </c>
      <c r="OH11" t="s">
        <v>2238</v>
      </c>
      <c r="OI11" t="s">
        <v>2775</v>
      </c>
      <c r="OJ11" s="1">
        <v>0.20493055555555553</v>
      </c>
      <c r="OK11" s="1">
        <v>5.1875000000000004E-2</v>
      </c>
      <c r="OL11" s="1">
        <v>5.1875000000000004E-2</v>
      </c>
      <c r="OM11" s="1">
        <v>0.13241898148148148</v>
      </c>
      <c r="OP11">
        <f t="shared" si="29"/>
        <v>0</v>
      </c>
      <c r="OT11">
        <f t="shared" si="30"/>
        <v>0</v>
      </c>
      <c r="OU11">
        <v>0</v>
      </c>
      <c r="OV11">
        <v>0</v>
      </c>
      <c r="OW11">
        <v>0</v>
      </c>
      <c r="OX11">
        <v>5</v>
      </c>
      <c r="OY11">
        <v>5</v>
      </c>
      <c r="OZ11">
        <v>10</v>
      </c>
      <c r="PA11">
        <v>426</v>
      </c>
      <c r="PB11">
        <v>11</v>
      </c>
      <c r="PC11">
        <v>1</v>
      </c>
      <c r="PD11">
        <v>438</v>
      </c>
      <c r="PE11">
        <v>97.26</v>
      </c>
      <c r="PG11" s="12"/>
      <c r="PH11" s="34" t="s">
        <v>2238</v>
      </c>
      <c r="PI11" t="s">
        <v>2775</v>
      </c>
      <c r="PJ11" s="35">
        <v>0</v>
      </c>
      <c r="PK11" s="35">
        <v>0</v>
      </c>
      <c r="PL11" s="35">
        <v>0</v>
      </c>
      <c r="PM11" s="35">
        <v>0</v>
      </c>
      <c r="PN11" s="34">
        <v>0</v>
      </c>
      <c r="PO11" s="34">
        <v>0</v>
      </c>
      <c r="PP11" s="34">
        <v>0</v>
      </c>
      <c r="PQ11" s="34">
        <v>0</v>
      </c>
      <c r="PR11" s="34">
        <v>0</v>
      </c>
      <c r="PS11" s="34">
        <v>0</v>
      </c>
      <c r="PT11" s="34"/>
      <c r="PU11" s="34">
        <v>0</v>
      </c>
      <c r="PV11" s="34">
        <v>0</v>
      </c>
      <c r="PW11" s="34">
        <v>0</v>
      </c>
      <c r="PX11" s="34">
        <v>0</v>
      </c>
      <c r="PY11" s="34">
        <v>0</v>
      </c>
      <c r="PZ11" s="34">
        <v>0</v>
      </c>
      <c r="QA11" s="34">
        <v>0</v>
      </c>
      <c r="QB11" s="34">
        <v>0</v>
      </c>
      <c r="QC11" s="34">
        <v>0</v>
      </c>
      <c r="QD11" s="34">
        <v>0</v>
      </c>
      <c r="QE11" s="34"/>
      <c r="QG11" s="12"/>
      <c r="QH11" t="s">
        <v>2238</v>
      </c>
      <c r="QI11" s="1">
        <v>0</v>
      </c>
      <c r="QJ11" s="1">
        <v>0</v>
      </c>
      <c r="QK11" s="1">
        <v>0</v>
      </c>
      <c r="QL11" s="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E11" t="s">
        <v>2238</v>
      </c>
      <c r="RF11" s="1">
        <v>7.3101851851851848E-2</v>
      </c>
      <c r="RG11" s="1">
        <v>3.1296296296296301E-2</v>
      </c>
      <c r="RH11" s="1">
        <v>3.1296296296296301E-2</v>
      </c>
      <c r="RI11" s="1">
        <v>4.027777777777778E-2</v>
      </c>
      <c r="RJ11">
        <v>36</v>
      </c>
      <c r="RK11">
        <v>13</v>
      </c>
      <c r="RL11">
        <v>49</v>
      </c>
      <c r="RM11">
        <v>832</v>
      </c>
      <c r="RN11">
        <v>16</v>
      </c>
      <c r="RO11">
        <v>3</v>
      </c>
      <c r="RP11">
        <v>851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B11" t="s">
        <v>2238</v>
      </c>
      <c r="SC11" t="s">
        <v>2775</v>
      </c>
      <c r="SD11" t="s">
        <v>2692</v>
      </c>
      <c r="SE11">
        <f t="shared" si="32"/>
        <v>97.26</v>
      </c>
      <c r="SF11">
        <f>SUM(LP11,MN11,NP11,OP11,QO11,RL11,PP11)</f>
        <v>480</v>
      </c>
      <c r="SG11">
        <f t="shared" si="34"/>
        <v>7306</v>
      </c>
      <c r="SH11">
        <f>SUM(MF11,NF11,OF11,PF11,QF11)</f>
        <v>7200</v>
      </c>
      <c r="SI11" s="12">
        <f t="shared" si="35"/>
        <v>101.47222222222223</v>
      </c>
      <c r="SJ11">
        <f t="shared" si="36"/>
        <v>-106</v>
      </c>
      <c r="SK11" s="10">
        <f t="shared" si="37"/>
        <v>0.38940972222222231</v>
      </c>
      <c r="SL11" t="s">
        <v>2238</v>
      </c>
      <c r="SM11" t="s">
        <v>2775</v>
      </c>
      <c r="SN11" s="1">
        <v>0.3588541666666667</v>
      </c>
      <c r="SO11" s="1">
        <v>9.4745370370370383E-2</v>
      </c>
      <c r="SP11" s="1">
        <v>9.4745370370370383E-2</v>
      </c>
      <c r="SQ11" s="1">
        <v>0.23451388888888891</v>
      </c>
      <c r="SR11">
        <v>126</v>
      </c>
      <c r="SS11">
        <v>45</v>
      </c>
      <c r="ST11">
        <v>171</v>
      </c>
      <c r="SU11">
        <v>2543</v>
      </c>
      <c r="SV11">
        <v>65</v>
      </c>
      <c r="SW11">
        <v>14</v>
      </c>
      <c r="SX11">
        <v>2622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J11">
        <v>2400</v>
      </c>
      <c r="TL11" t="s">
        <v>2238</v>
      </c>
      <c r="TM11" t="s">
        <v>2775</v>
      </c>
      <c r="TN11" s="1">
        <v>0.12445601851851852</v>
      </c>
      <c r="TO11" s="1">
        <v>7.1458333333333332E-2</v>
      </c>
      <c r="TP11" s="1">
        <v>7.1458333333333332E-2</v>
      </c>
      <c r="TQ11" s="1">
        <v>2.9155092592592594E-2</v>
      </c>
      <c r="TR11">
        <v>115</v>
      </c>
      <c r="TS11">
        <v>42</v>
      </c>
      <c r="TT11">
        <v>157</v>
      </c>
      <c r="TU11">
        <v>1370</v>
      </c>
      <c r="TV11">
        <v>64</v>
      </c>
      <c r="TW11">
        <v>17</v>
      </c>
      <c r="TX11">
        <v>1451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J11">
        <v>1200</v>
      </c>
      <c r="UL11" t="s">
        <v>2238</v>
      </c>
      <c r="UM11" t="s">
        <v>2775</v>
      </c>
      <c r="UN11" s="1">
        <v>0.45560185185185187</v>
      </c>
      <c r="UO11" s="1">
        <v>0.11012731481481482</v>
      </c>
      <c r="UP11" s="1">
        <v>0.11012731481481482</v>
      </c>
      <c r="UQ11" s="1">
        <v>0.23059027777777777</v>
      </c>
      <c r="UR11">
        <v>130</v>
      </c>
      <c r="US11">
        <v>43</v>
      </c>
      <c r="UT11">
        <v>173</v>
      </c>
      <c r="UU11">
        <v>2235</v>
      </c>
      <c r="UV11">
        <v>82</v>
      </c>
      <c r="UW11">
        <v>5</v>
      </c>
      <c r="UX11">
        <v>2322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J11">
        <v>2400</v>
      </c>
      <c r="VL11" t="s">
        <v>2238</v>
      </c>
      <c r="VM11" t="s">
        <v>2775</v>
      </c>
      <c r="VN11" s="1">
        <v>0.33486111111111111</v>
      </c>
      <c r="VO11" s="1">
        <v>7.0937500000000001E-2</v>
      </c>
      <c r="VP11" s="1">
        <v>7.0937500000000001E-2</v>
      </c>
      <c r="VQ11" s="1">
        <v>0.19699074074074074</v>
      </c>
      <c r="VR11">
        <v>95</v>
      </c>
      <c r="VS11">
        <v>28</v>
      </c>
      <c r="VT11">
        <v>123</v>
      </c>
      <c r="VU11">
        <v>1434</v>
      </c>
      <c r="VV11">
        <v>88</v>
      </c>
      <c r="VW11">
        <v>1</v>
      </c>
      <c r="VX11">
        <v>1523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J11">
        <v>1200</v>
      </c>
      <c r="WL11" t="s">
        <v>2238</v>
      </c>
      <c r="WM11" s="28">
        <v>0.52082175925925933</v>
      </c>
      <c r="WN11" s="28">
        <v>9.0648148148148144E-2</v>
      </c>
      <c r="WO11" s="28">
        <v>9.0648148148148144E-2</v>
      </c>
      <c r="WP11" s="28">
        <v>0.29318287037037039</v>
      </c>
      <c r="WQ11">
        <v>110</v>
      </c>
      <c r="WR11">
        <v>40</v>
      </c>
      <c r="WS11">
        <v>150</v>
      </c>
      <c r="WT11">
        <v>1957</v>
      </c>
      <c r="WU11">
        <v>92</v>
      </c>
      <c r="WV11">
        <v>12</v>
      </c>
      <c r="WW11">
        <v>2061</v>
      </c>
      <c r="WX11">
        <v>0</v>
      </c>
      <c r="WY11">
        <v>0</v>
      </c>
      <c r="WZ11">
        <v>0</v>
      </c>
      <c r="XA11">
        <v>8</v>
      </c>
      <c r="XB11">
        <v>2</v>
      </c>
      <c r="XC11">
        <v>10</v>
      </c>
      <c r="XD11">
        <v>391</v>
      </c>
      <c r="XE11">
        <v>1</v>
      </c>
      <c r="XF11">
        <v>1</v>
      </c>
      <c r="XG11">
        <v>393</v>
      </c>
      <c r="XH11">
        <v>99.49</v>
      </c>
      <c r="XI11">
        <v>2400</v>
      </c>
      <c r="XK11" t="s">
        <v>2238</v>
      </c>
      <c r="XL11" s="1">
        <v>0</v>
      </c>
      <c r="XM11" s="1">
        <v>0</v>
      </c>
      <c r="XN11" s="1">
        <v>0</v>
      </c>
      <c r="XO11" s="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 t="s">
        <v>2238</v>
      </c>
      <c r="YI11" s="1">
        <v>1.3483796296296298E-2</v>
      </c>
      <c r="YJ11" s="1">
        <v>1.0520833333333333E-2</v>
      </c>
      <c r="YK11" s="1">
        <v>1.0520833333333333E-2</v>
      </c>
      <c r="YL11" s="1">
        <v>2.5925925925925925E-3</v>
      </c>
      <c r="YM11">
        <v>79</v>
      </c>
      <c r="YN11">
        <v>2</v>
      </c>
      <c r="YO11">
        <v>81</v>
      </c>
      <c r="YP11">
        <v>137</v>
      </c>
      <c r="YQ11">
        <v>1</v>
      </c>
      <c r="YR11">
        <v>1</v>
      </c>
      <c r="YS11">
        <f t="shared" si="38"/>
        <v>139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 t="s">
        <v>2238</v>
      </c>
      <c r="ZF11" t="s">
        <v>2775</v>
      </c>
      <c r="ZG11" t="s">
        <v>2692</v>
      </c>
      <c r="ZH11" s="36">
        <v>1.0385532407407407</v>
      </c>
      <c r="ZI11" s="97">
        <f t="shared" si="39"/>
        <v>0.44843749999999999</v>
      </c>
      <c r="ZJ11" s="35">
        <v>0.23521990740740742</v>
      </c>
      <c r="ZK11" s="35">
        <v>0.69126157407407407</v>
      </c>
      <c r="ZL11" s="34">
        <v>466</v>
      </c>
      <c r="ZM11" s="34">
        <v>158</v>
      </c>
      <c r="ZN11" s="34">
        <f t="shared" si="40"/>
        <v>855</v>
      </c>
      <c r="ZO11" s="34">
        <v>7582</v>
      </c>
      <c r="ZP11" s="34">
        <v>299</v>
      </c>
      <c r="ZQ11" s="34">
        <v>37</v>
      </c>
      <c r="ZR11" s="34">
        <f t="shared" si="41"/>
        <v>10118</v>
      </c>
      <c r="ZS11" s="34">
        <v>0</v>
      </c>
      <c r="ZT11" s="34">
        <v>0</v>
      </c>
      <c r="ZU11" s="34">
        <v>0</v>
      </c>
      <c r="ZV11" s="34">
        <v>0</v>
      </c>
      <c r="ZW11" s="34">
        <v>0</v>
      </c>
      <c r="ZX11" s="34">
        <v>0</v>
      </c>
      <c r="ZY11" s="34">
        <v>0</v>
      </c>
      <c r="ZZ11" s="34">
        <v>0</v>
      </c>
      <c r="AAA11" s="34">
        <v>0</v>
      </c>
      <c r="AAB11" s="34">
        <v>0</v>
      </c>
      <c r="AAC11" s="34"/>
      <c r="AAD11">
        <f t="shared" si="42"/>
        <v>9600</v>
      </c>
      <c r="AAE11" s="12">
        <f t="shared" si="43"/>
        <v>105.39583333333333</v>
      </c>
      <c r="AAF11">
        <f t="shared" si="44"/>
        <v>-518</v>
      </c>
      <c r="AAG11" t="s">
        <v>2238</v>
      </c>
      <c r="AAH11" t="s">
        <v>2775</v>
      </c>
      <c r="AAI11" s="1">
        <v>0.48449074074074078</v>
      </c>
      <c r="AAJ11" s="1">
        <v>0.10873842592592593</v>
      </c>
      <c r="AAK11" s="1">
        <v>0.10873842592592593</v>
      </c>
      <c r="AAL11" s="1">
        <v>0.23878472222222222</v>
      </c>
      <c r="AAM11">
        <v>121</v>
      </c>
      <c r="AAN11">
        <v>37</v>
      </c>
      <c r="AAO11">
        <v>158</v>
      </c>
      <c r="AAP11">
        <v>2067</v>
      </c>
      <c r="AAQ11">
        <v>67</v>
      </c>
      <c r="AAR11">
        <v>5</v>
      </c>
      <c r="AAS11">
        <v>2139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E11">
        <v>2400</v>
      </c>
      <c r="ABF11" s="102">
        <f>AAS11/ABE11*100</f>
        <v>89.125</v>
      </c>
      <c r="ABG11" t="s">
        <v>2238</v>
      </c>
      <c r="ABH11" t="s">
        <v>2775</v>
      </c>
      <c r="ABI11" s="1">
        <v>0.32685185185185184</v>
      </c>
      <c r="ABJ11" s="1">
        <v>8.666666666666667E-2</v>
      </c>
      <c r="ABK11" s="1">
        <v>8.666666666666667E-2</v>
      </c>
      <c r="ABL11" s="1">
        <v>0.17854166666666668</v>
      </c>
      <c r="ABM11">
        <v>57</v>
      </c>
      <c r="ABN11">
        <v>39</v>
      </c>
      <c r="ABO11">
        <v>96</v>
      </c>
      <c r="ABP11">
        <v>1783</v>
      </c>
      <c r="ABQ11">
        <v>95</v>
      </c>
      <c r="ABR11">
        <v>13</v>
      </c>
      <c r="ABS11">
        <v>1891</v>
      </c>
      <c r="ABT11">
        <v>0</v>
      </c>
      <c r="ABU11">
        <v>0</v>
      </c>
      <c r="ABV11">
        <v>0</v>
      </c>
      <c r="ABW11">
        <v>5</v>
      </c>
      <c r="ABX11">
        <v>5</v>
      </c>
      <c r="ABY11">
        <v>10</v>
      </c>
      <c r="ABZ11">
        <v>401</v>
      </c>
      <c r="ACA11">
        <v>5</v>
      </c>
      <c r="ACB11">
        <v>1</v>
      </c>
      <c r="ACC11">
        <v>407</v>
      </c>
      <c r="ACD11">
        <v>98.53</v>
      </c>
      <c r="ACE11">
        <v>1200</v>
      </c>
      <c r="ACF11" s="12">
        <f>ABS11/ACE11*100</f>
        <v>157.58333333333334</v>
      </c>
      <c r="ACG11" t="s">
        <v>2238</v>
      </c>
      <c r="ACH11" t="s">
        <v>2775</v>
      </c>
      <c r="ACI11" s="1">
        <v>0.4498611111111111</v>
      </c>
      <c r="ACJ11" s="1">
        <v>0.10876157407407407</v>
      </c>
      <c r="ACK11" s="1">
        <v>0.10876157407407407</v>
      </c>
      <c r="ACL11" s="1">
        <v>0.25312499999999999</v>
      </c>
      <c r="ACM11">
        <v>114</v>
      </c>
      <c r="ACN11">
        <v>38</v>
      </c>
      <c r="ACO11">
        <v>152</v>
      </c>
      <c r="ACP11">
        <v>2604</v>
      </c>
      <c r="ACQ11">
        <v>72</v>
      </c>
      <c r="ACR11">
        <v>3</v>
      </c>
      <c r="ACS11">
        <v>2679</v>
      </c>
      <c r="ACT11">
        <v>0</v>
      </c>
      <c r="ACU11">
        <v>0</v>
      </c>
      <c r="ACV11">
        <v>0</v>
      </c>
      <c r="ACW11">
        <v>2</v>
      </c>
      <c r="ACX11">
        <v>3</v>
      </c>
      <c r="ACY11">
        <v>5</v>
      </c>
      <c r="ACZ11">
        <v>244</v>
      </c>
      <c r="ADA11">
        <v>4</v>
      </c>
      <c r="ADB11">
        <v>1</v>
      </c>
      <c r="ADC11">
        <v>249</v>
      </c>
      <c r="ADD11">
        <v>97.99</v>
      </c>
      <c r="ADE11">
        <v>2400</v>
      </c>
      <c r="ADF11" s="12">
        <f>ACS11/ADE11*100</f>
        <v>111.625</v>
      </c>
      <c r="ADG11" t="s">
        <v>2238</v>
      </c>
      <c r="ADH11" t="s">
        <v>2775</v>
      </c>
      <c r="ADI11" s="1">
        <v>0.32606481481481481</v>
      </c>
      <c r="ADJ11" s="1">
        <v>0.11815972222222222</v>
      </c>
      <c r="ADK11" s="1">
        <v>0.11815972222222222</v>
      </c>
      <c r="ADL11" s="1">
        <v>0.15</v>
      </c>
      <c r="ADM11">
        <v>167</v>
      </c>
      <c r="ADN11">
        <v>53</v>
      </c>
      <c r="ADO11">
        <v>220</v>
      </c>
      <c r="ADP11">
        <v>2095</v>
      </c>
      <c r="ADQ11">
        <v>87</v>
      </c>
      <c r="ADR11">
        <v>12</v>
      </c>
      <c r="ADS11">
        <v>2194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E11">
        <v>2400</v>
      </c>
      <c r="AEF11">
        <f t="shared" si="45"/>
        <v>91.416666666666671</v>
      </c>
      <c r="AEG11" t="s">
        <v>2238</v>
      </c>
      <c r="AEH11" s="1">
        <v>0.39403935185185185</v>
      </c>
      <c r="AEI11" s="1">
        <v>0.12175925925925928</v>
      </c>
      <c r="AEJ11" s="1">
        <v>0.12175925925925928</v>
      </c>
      <c r="AEK11" s="1">
        <v>0.18299768518518519</v>
      </c>
      <c r="AEL11">
        <v>123</v>
      </c>
      <c r="AEM11">
        <v>56</v>
      </c>
      <c r="AEN11">
        <v>179</v>
      </c>
      <c r="AEO11">
        <v>2455</v>
      </c>
      <c r="AEP11">
        <v>76</v>
      </c>
      <c r="AEQ11">
        <v>7</v>
      </c>
      <c r="AER11">
        <v>2538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D11">
        <v>2400</v>
      </c>
      <c r="AFF11" s="1">
        <v>0</v>
      </c>
      <c r="AFG11" s="1">
        <v>0</v>
      </c>
      <c r="AFH11" s="1">
        <v>0</v>
      </c>
      <c r="AFI11" s="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B11" s="1">
        <v>0</v>
      </c>
      <c r="AGC11" s="1">
        <v>0</v>
      </c>
      <c r="AGD11" s="1">
        <v>0</v>
      </c>
      <c r="AGE11" s="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X11" t="s">
        <v>2238</v>
      </c>
      <c r="AGY11" t="s">
        <v>2775</v>
      </c>
      <c r="AGZ11" t="s">
        <v>2692</v>
      </c>
      <c r="AHA11">
        <f t="shared" si="46"/>
        <v>10800</v>
      </c>
      <c r="AHB11">
        <f t="shared" si="47"/>
        <v>805</v>
      </c>
      <c r="AHC11">
        <f t="shared" si="55"/>
        <v>11441</v>
      </c>
      <c r="AHD11" s="12">
        <f t="shared" si="48"/>
        <v>105.93518518518519</v>
      </c>
      <c r="AHE11" s="12">
        <f t="shared" si="49"/>
        <v>98.259999999999991</v>
      </c>
      <c r="AHF11" s="28">
        <f t="shared" si="50"/>
        <v>0.42232638888888885</v>
      </c>
      <c r="AHG11" s="28">
        <f>AHF11/5</f>
        <v>8.4465277777777764E-2</v>
      </c>
      <c r="AHH11" s="1">
        <v>0.1059375</v>
      </c>
      <c r="AHI11" s="28">
        <f t="shared" si="51"/>
        <v>0.19040277777777775</v>
      </c>
    </row>
    <row r="12" spans="1:895">
      <c r="A12" t="s">
        <v>2374</v>
      </c>
      <c r="B12" s="10">
        <v>0</v>
      </c>
      <c r="C12" s="10">
        <v>0</v>
      </c>
      <c r="D12" s="10">
        <v>0</v>
      </c>
      <c r="E12" s="10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113</v>
      </c>
      <c r="O12">
        <v>7</v>
      </c>
      <c r="P12">
        <v>120</v>
      </c>
      <c r="Q12">
        <v>376</v>
      </c>
      <c r="R12">
        <v>5</v>
      </c>
      <c r="S12">
        <v>2</v>
      </c>
      <c r="T12">
        <v>383</v>
      </c>
      <c r="U12">
        <v>98.17</v>
      </c>
      <c r="Y12" t="s">
        <v>2374</v>
      </c>
      <c r="Z12" s="10">
        <v>0</v>
      </c>
      <c r="AA12" s="10">
        <v>0</v>
      </c>
      <c r="AB12" s="10">
        <v>0</v>
      </c>
      <c r="AC12" s="10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81</v>
      </c>
      <c r="AM12">
        <v>4</v>
      </c>
      <c r="AN12">
        <v>85</v>
      </c>
      <c r="AO12">
        <v>171</v>
      </c>
      <c r="AP12">
        <v>2</v>
      </c>
      <c r="AQ12">
        <v>4</v>
      </c>
      <c r="AR12">
        <v>177</v>
      </c>
      <c r="AS12">
        <v>96.61</v>
      </c>
      <c r="AW12" t="s">
        <v>2374</v>
      </c>
      <c r="AX12" s="10">
        <v>0</v>
      </c>
      <c r="AY12" s="10">
        <v>0</v>
      </c>
      <c r="AZ12" s="10">
        <v>0</v>
      </c>
      <c r="BA12" s="10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48</v>
      </c>
      <c r="BK12">
        <v>11</v>
      </c>
      <c r="BL12">
        <v>59</v>
      </c>
      <c r="BM12">
        <v>352</v>
      </c>
      <c r="BN12">
        <v>9</v>
      </c>
      <c r="BO12">
        <v>8</v>
      </c>
      <c r="BP12">
        <v>369</v>
      </c>
      <c r="BQ12">
        <v>95.39</v>
      </c>
      <c r="BU12" t="s">
        <v>2374</v>
      </c>
      <c r="BV12" s="10">
        <v>0</v>
      </c>
      <c r="BW12" s="10">
        <v>0</v>
      </c>
      <c r="BX12" s="10">
        <v>0</v>
      </c>
      <c r="BY12" s="10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78</v>
      </c>
      <c r="CI12">
        <v>1</v>
      </c>
      <c r="CJ12">
        <v>79</v>
      </c>
      <c r="CK12">
        <v>697</v>
      </c>
      <c r="CL12">
        <v>2</v>
      </c>
      <c r="CM12">
        <v>1</v>
      </c>
      <c r="CN12">
        <v>700</v>
      </c>
      <c r="CO12">
        <v>99.57</v>
      </c>
      <c r="CS12" t="s">
        <v>2374</v>
      </c>
      <c r="CT12" s="10">
        <v>0</v>
      </c>
      <c r="CU12" s="10">
        <v>0</v>
      </c>
      <c r="CV12" s="10">
        <v>0</v>
      </c>
      <c r="CW12" s="10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81</v>
      </c>
      <c r="DG12">
        <v>3</v>
      </c>
      <c r="DH12">
        <v>84</v>
      </c>
      <c r="DI12">
        <v>544</v>
      </c>
      <c r="DJ12">
        <v>1</v>
      </c>
      <c r="DK12">
        <v>2</v>
      </c>
      <c r="DL12">
        <v>547</v>
      </c>
      <c r="DM12">
        <v>99.45</v>
      </c>
      <c r="DQ12" t="s">
        <v>2374</v>
      </c>
      <c r="DR12" s="1">
        <v>0</v>
      </c>
      <c r="DS12" s="1">
        <v>0</v>
      </c>
      <c r="DT12" s="1">
        <v>0</v>
      </c>
      <c r="DU12" s="1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M12">
        <f t="shared" si="15"/>
        <v>0</v>
      </c>
      <c r="EO12" t="s">
        <v>2374</v>
      </c>
      <c r="FM12" t="s">
        <v>2374</v>
      </c>
      <c r="FP12">
        <f t="shared" si="17"/>
        <v>0</v>
      </c>
      <c r="FQ12">
        <f t="shared" si="18"/>
        <v>0</v>
      </c>
      <c r="FR12">
        <f t="shared" si="19"/>
        <v>0</v>
      </c>
      <c r="FS12" s="12"/>
      <c r="FT12" s="12">
        <f t="shared" si="20"/>
        <v>97.837999999999994</v>
      </c>
      <c r="FU12" s="28">
        <f t="shared" si="21"/>
        <v>0</v>
      </c>
      <c r="GR12" s="34" t="s">
        <v>2374</v>
      </c>
      <c r="GS12" s="35">
        <v>0</v>
      </c>
      <c r="GT12" s="35">
        <v>0</v>
      </c>
      <c r="GU12" s="35">
        <v>0</v>
      </c>
      <c r="GV12" s="35">
        <v>0</v>
      </c>
      <c r="GW12" s="34">
        <v>0</v>
      </c>
      <c r="GX12" s="34">
        <v>0</v>
      </c>
      <c r="GY12" s="34">
        <v>0</v>
      </c>
      <c r="GZ12">
        <v>0</v>
      </c>
      <c r="HA12">
        <v>0</v>
      </c>
      <c r="HB12" s="12">
        <v>0</v>
      </c>
      <c r="HC12" s="34">
        <v>0</v>
      </c>
      <c r="HD12" s="34">
        <v>0</v>
      </c>
      <c r="HE12" s="34">
        <v>0</v>
      </c>
      <c r="HF12" s="34">
        <v>0</v>
      </c>
      <c r="HG12" s="34">
        <v>0</v>
      </c>
      <c r="HH12" s="34">
        <v>0</v>
      </c>
      <c r="HI12" s="34">
        <v>0</v>
      </c>
      <c r="HJ12" s="34">
        <v>0</v>
      </c>
      <c r="HK12" s="34">
        <v>0</v>
      </c>
      <c r="HL12">
        <v>0</v>
      </c>
      <c r="HN12" s="45"/>
      <c r="HO12" t="s">
        <v>2374</v>
      </c>
      <c r="HP12" t="e">
        <v>#N/A</v>
      </c>
      <c r="HQ12" t="e">
        <v>#N/A</v>
      </c>
      <c r="HR12" t="e">
        <v>#N/A</v>
      </c>
      <c r="HS12" t="e">
        <v>#N/A</v>
      </c>
      <c r="HT12" t="e">
        <v>#N/A</v>
      </c>
      <c r="HU12" t="e">
        <v>#N/A</v>
      </c>
      <c r="HV12" t="e">
        <v>#N/A</v>
      </c>
      <c r="HW12" t="e">
        <v>#N/A</v>
      </c>
      <c r="HX12" t="e">
        <v>#N/A</v>
      </c>
      <c r="HY12" t="e">
        <v>#N/A</v>
      </c>
      <c r="HZ12" t="e">
        <v>#N/A</v>
      </c>
      <c r="IA12" t="e">
        <v>#N/A</v>
      </c>
      <c r="IB12" t="e">
        <v>#N/A</v>
      </c>
      <c r="IC12" t="e">
        <v>#N/A</v>
      </c>
      <c r="ID12" t="e">
        <v>#N/A</v>
      </c>
      <c r="IE12" t="e">
        <v>#N/A</v>
      </c>
      <c r="IF12" t="e">
        <v>#N/A</v>
      </c>
      <c r="IG12" t="e">
        <v>#N/A</v>
      </c>
      <c r="IH12" t="e">
        <v>#N/A</v>
      </c>
      <c r="II12" t="e">
        <v>#N/A</v>
      </c>
      <c r="IK12" s="12"/>
      <c r="IM12" t="s">
        <v>2374</v>
      </c>
      <c r="IN12" t="e">
        <v>#N/A</v>
      </c>
      <c r="IO12" t="e">
        <v>#N/A</v>
      </c>
      <c r="IP12" t="e">
        <v>#N/A</v>
      </c>
      <c r="IQ12" t="e">
        <v>#N/A</v>
      </c>
      <c r="IR12" t="e">
        <v>#N/A</v>
      </c>
      <c r="IS12" t="e">
        <v>#N/A</v>
      </c>
      <c r="IT12" t="e">
        <v>#N/A</v>
      </c>
      <c r="IU12" t="e">
        <v>#N/A</v>
      </c>
      <c r="IV12" t="e">
        <v>#N/A</v>
      </c>
      <c r="IW12" t="e">
        <v>#N/A</v>
      </c>
      <c r="IX12" t="e">
        <v>#N/A</v>
      </c>
      <c r="IY12" t="e">
        <v>#N/A</v>
      </c>
      <c r="IZ12" t="e">
        <v>#N/A</v>
      </c>
      <c r="JA12" t="e">
        <v>#N/A</v>
      </c>
      <c r="JB12" t="e">
        <v>#N/A</v>
      </c>
      <c r="JC12" t="e">
        <v>#N/A</v>
      </c>
      <c r="JD12" t="e">
        <v>#N/A</v>
      </c>
      <c r="JE12" t="e">
        <v>#N/A</v>
      </c>
      <c r="JF12" t="e">
        <v>#N/A</v>
      </c>
      <c r="JG12" t="e">
        <v>#N/A</v>
      </c>
      <c r="JH12" t="s">
        <v>2374</v>
      </c>
      <c r="JI12" t="e">
        <v>#N/A</v>
      </c>
      <c r="JJ12" t="e">
        <v>#N/A</v>
      </c>
      <c r="JK12" t="e">
        <v>#N/A</v>
      </c>
      <c r="JL12" t="e">
        <v>#N/A</v>
      </c>
      <c r="JM12" t="e">
        <v>#N/A</v>
      </c>
      <c r="JN12" t="e">
        <v>#N/A</v>
      </c>
      <c r="JO12" t="e">
        <v>#N/A</v>
      </c>
      <c r="JP12" t="e">
        <v>#N/A</v>
      </c>
      <c r="JQ12" t="e">
        <v>#N/A</v>
      </c>
      <c r="JR12" t="e">
        <v>#N/A</v>
      </c>
      <c r="JS12" t="e">
        <v>#N/A</v>
      </c>
      <c r="JT12" t="e">
        <v>#N/A</v>
      </c>
      <c r="JU12" t="e">
        <v>#N/A</v>
      </c>
      <c r="JV12" t="e">
        <v>#N/A</v>
      </c>
      <c r="JW12" t="e">
        <v>#N/A</v>
      </c>
      <c r="JX12" t="e">
        <v>#N/A</v>
      </c>
      <c r="JY12" t="e">
        <v>#N/A</v>
      </c>
      <c r="JZ12" t="e">
        <v>#N/A</v>
      </c>
      <c r="KA12" t="e">
        <v>#N/A</v>
      </c>
      <c r="KB12" t="e">
        <v>#N/A</v>
      </c>
      <c r="KC12" t="s">
        <v>2374</v>
      </c>
      <c r="KD12" t="e">
        <v>#N/A</v>
      </c>
      <c r="KE12" t="e">
        <v>#N/A</v>
      </c>
      <c r="KF12" t="e">
        <v>#N/A</v>
      </c>
      <c r="KG12" t="e">
        <v>#N/A</v>
      </c>
      <c r="KH12" t="e">
        <v>#N/A</v>
      </c>
      <c r="KI12" t="e">
        <v>#N/A</v>
      </c>
      <c r="KJ12" t="e">
        <v>#N/A</v>
      </c>
      <c r="KK12" t="e">
        <v>#N/A</v>
      </c>
      <c r="KL12" t="e">
        <v>#N/A</v>
      </c>
      <c r="KM12" t="e">
        <v>#N/A</v>
      </c>
      <c r="KN12" t="e">
        <v>#N/A</v>
      </c>
      <c r="KO12" t="e">
        <v>#N/A</v>
      </c>
      <c r="KP12" t="e">
        <v>#N/A</v>
      </c>
      <c r="KQ12" t="e">
        <v>#N/A</v>
      </c>
      <c r="KR12" t="e">
        <v>#N/A</v>
      </c>
      <c r="KS12" t="e">
        <v>#N/A</v>
      </c>
      <c r="KT12" t="e">
        <v>#N/A</v>
      </c>
      <c r="KU12" t="e">
        <v>#N/A</v>
      </c>
      <c r="KV12" t="e">
        <v>#N/A</v>
      </c>
      <c r="KW12" t="e">
        <v>#N/A</v>
      </c>
      <c r="KX12" t="s">
        <v>2374</v>
      </c>
      <c r="LD12" s="12"/>
      <c r="LF12" s="10"/>
      <c r="LH12" t="s">
        <v>2374</v>
      </c>
      <c r="MG12" s="12"/>
      <c r="MH12" t="s">
        <v>2374</v>
      </c>
      <c r="NG12" s="12"/>
      <c r="NH12" t="s">
        <v>2374</v>
      </c>
      <c r="OG12" s="12"/>
      <c r="OH12" t="s">
        <v>2374</v>
      </c>
      <c r="OJ12" t="e">
        <v>#N/A</v>
      </c>
      <c r="OK12" t="e">
        <v>#N/A</v>
      </c>
      <c r="OL12" t="e">
        <v>#N/A</v>
      </c>
      <c r="OM12" t="e">
        <v>#N/A</v>
      </c>
      <c r="OP12">
        <f t="shared" si="29"/>
        <v>0</v>
      </c>
      <c r="OT12">
        <f t="shared" si="30"/>
        <v>0</v>
      </c>
      <c r="OU12" t="e">
        <v>#N/A</v>
      </c>
      <c r="OV12" t="e">
        <v>#N/A</v>
      </c>
      <c r="OW12" t="e">
        <v>#N/A</v>
      </c>
      <c r="OX12" t="e">
        <v>#N/A</v>
      </c>
      <c r="OY12" t="e">
        <v>#N/A</v>
      </c>
      <c r="OZ12" t="e">
        <v>#N/A</v>
      </c>
      <c r="PA12" t="e">
        <v>#N/A</v>
      </c>
      <c r="PB12" t="e">
        <v>#N/A</v>
      </c>
      <c r="PC12" t="e">
        <v>#N/A</v>
      </c>
      <c r="PD12" t="e">
        <v>#N/A</v>
      </c>
      <c r="PG12" s="12"/>
      <c r="PH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G12" s="12"/>
      <c r="QH12" t="s">
        <v>2374</v>
      </c>
      <c r="QI12" t="e">
        <v>#N/A</v>
      </c>
      <c r="QJ12" t="e">
        <v>#N/A</v>
      </c>
      <c r="QK12" t="e">
        <v>#N/A</v>
      </c>
      <c r="QL12" t="e">
        <v>#N/A</v>
      </c>
      <c r="QM12" t="e">
        <v>#N/A</v>
      </c>
      <c r="QN12" t="e">
        <v>#N/A</v>
      </c>
      <c r="QO12" t="e">
        <v>#N/A</v>
      </c>
      <c r="QP12" t="e">
        <v>#N/A</v>
      </c>
      <c r="QQ12" t="e">
        <v>#N/A</v>
      </c>
      <c r="QR12" t="e">
        <v>#N/A</v>
      </c>
      <c r="QS12" t="e">
        <v>#N/A</v>
      </c>
      <c r="QT12" t="e">
        <v>#N/A</v>
      </c>
      <c r="QU12" t="e">
        <v>#N/A</v>
      </c>
      <c r="QV12" t="e">
        <v>#N/A</v>
      </c>
      <c r="QW12" t="e">
        <v>#N/A</v>
      </c>
      <c r="QX12" t="e">
        <v>#N/A</v>
      </c>
      <c r="QY12" t="e">
        <v>#N/A</v>
      </c>
      <c r="QZ12" t="e">
        <v>#N/A</v>
      </c>
      <c r="RA12" t="e">
        <v>#N/A</v>
      </c>
      <c r="RB12" t="e">
        <v>#N/A</v>
      </c>
      <c r="RC12" t="e">
        <v>#N/A</v>
      </c>
      <c r="RE12" t="s">
        <v>2374</v>
      </c>
      <c r="RF12" t="e">
        <v>#N/A</v>
      </c>
      <c r="RG12" t="e">
        <v>#N/A</v>
      </c>
      <c r="RH12" t="e">
        <v>#N/A</v>
      </c>
      <c r="RI12" t="e">
        <v>#N/A</v>
      </c>
      <c r="RJ12" t="e">
        <v>#N/A</v>
      </c>
      <c r="RK12" t="e">
        <v>#N/A</v>
      </c>
      <c r="RL12" t="e">
        <v>#N/A</v>
      </c>
      <c r="RM12" t="e">
        <v>#N/A</v>
      </c>
      <c r="RN12" t="e">
        <v>#N/A</v>
      </c>
      <c r="RO12" t="e">
        <v>#N/A</v>
      </c>
      <c r="RP12" t="e">
        <v>#N/A</v>
      </c>
      <c r="RQ12" t="e">
        <v>#N/A</v>
      </c>
      <c r="RR12" t="e">
        <v>#N/A</v>
      </c>
      <c r="RS12" t="e">
        <v>#N/A</v>
      </c>
      <c r="RT12" t="e">
        <v>#N/A</v>
      </c>
      <c r="RU12" t="e">
        <v>#N/A</v>
      </c>
      <c r="RV12" t="e">
        <v>#N/A</v>
      </c>
      <c r="RW12" t="e">
        <v>#N/A</v>
      </c>
      <c r="RX12" t="e">
        <v>#N/A</v>
      </c>
      <c r="RY12" t="e">
        <v>#N/A</v>
      </c>
      <c r="RZ12" t="e">
        <v>#N/A</v>
      </c>
      <c r="SB12" t="s">
        <v>2374</v>
      </c>
      <c r="SI12" s="12"/>
      <c r="SK12" s="10"/>
      <c r="SL12" t="s">
        <v>2374</v>
      </c>
      <c r="TL12" t="s">
        <v>2374</v>
      </c>
      <c r="UL12" t="s">
        <v>2374</v>
      </c>
      <c r="VL12" t="s">
        <v>2374</v>
      </c>
      <c r="WL12" t="s">
        <v>2374</v>
      </c>
      <c r="WM12" s="28" t="e">
        <v>#N/A</v>
      </c>
      <c r="WN12" s="28" t="e">
        <v>#N/A</v>
      </c>
      <c r="WO12" s="28" t="e">
        <v>#N/A</v>
      </c>
      <c r="WP12" s="28" t="e">
        <v>#N/A</v>
      </c>
      <c r="WQ12" t="e">
        <v>#N/A</v>
      </c>
      <c r="WR12" t="e">
        <v>#N/A</v>
      </c>
      <c r="WS12" t="e">
        <v>#N/A</v>
      </c>
      <c r="WT12" t="e">
        <v>#N/A</v>
      </c>
      <c r="WU12" t="e">
        <v>#N/A</v>
      </c>
      <c r="WV12" t="e">
        <v>#N/A</v>
      </c>
      <c r="WW12" t="e">
        <v>#N/A</v>
      </c>
      <c r="WX12" t="e">
        <v>#N/A</v>
      </c>
      <c r="WY12" t="e">
        <v>#N/A</v>
      </c>
      <c r="WZ12" t="e">
        <v>#N/A</v>
      </c>
      <c r="XA12" t="e">
        <v>#N/A</v>
      </c>
      <c r="XB12" t="e">
        <v>#N/A</v>
      </c>
      <c r="XC12" t="e">
        <v>#N/A</v>
      </c>
      <c r="XD12" t="e">
        <v>#N/A</v>
      </c>
      <c r="XE12" t="e">
        <v>#N/A</v>
      </c>
      <c r="XF12" t="e">
        <v>#N/A</v>
      </c>
      <c r="XG12" t="e">
        <v>#N/A</v>
      </c>
      <c r="XH12" t="e">
        <v>#N/A</v>
      </c>
      <c r="XK12" t="s">
        <v>2374</v>
      </c>
      <c r="XL12" t="e">
        <v>#N/A</v>
      </c>
      <c r="XM12" t="e">
        <v>#N/A</v>
      </c>
      <c r="XN12" t="e">
        <v>#N/A</v>
      </c>
      <c r="XO12" t="e">
        <v>#N/A</v>
      </c>
      <c r="XP12" t="e">
        <v>#N/A</v>
      </c>
      <c r="XQ12" t="e">
        <v>#N/A</v>
      </c>
      <c r="XR12" t="e">
        <v>#N/A</v>
      </c>
      <c r="XS12" t="e">
        <v>#N/A</v>
      </c>
      <c r="XT12" t="e">
        <v>#N/A</v>
      </c>
      <c r="XU12" t="e">
        <v>#N/A</v>
      </c>
      <c r="XV12" t="e">
        <v>#N/A</v>
      </c>
      <c r="XW12" t="e">
        <v>#N/A</v>
      </c>
      <c r="XX12" t="e">
        <v>#N/A</v>
      </c>
      <c r="XY12" t="e">
        <v>#N/A</v>
      </c>
      <c r="XZ12" t="e">
        <v>#N/A</v>
      </c>
      <c r="YA12" t="e">
        <v>#N/A</v>
      </c>
      <c r="YB12" t="e">
        <v>#N/A</v>
      </c>
      <c r="YC12" t="e">
        <v>#N/A</v>
      </c>
      <c r="YD12" t="e">
        <v>#N/A</v>
      </c>
      <c r="YE12" t="e">
        <v>#N/A</v>
      </c>
      <c r="YF12" t="e">
        <v>#N/A</v>
      </c>
      <c r="YG12" t="e">
        <v>#N/A</v>
      </c>
      <c r="YH12" t="s">
        <v>2374</v>
      </c>
      <c r="YI12" t="e">
        <v>#N/A</v>
      </c>
      <c r="YJ12" t="e">
        <v>#N/A</v>
      </c>
      <c r="YK12" t="e">
        <v>#N/A</v>
      </c>
      <c r="YL12" t="e">
        <v>#N/A</v>
      </c>
      <c r="YM12" t="e">
        <v>#N/A</v>
      </c>
      <c r="YN12" t="e">
        <v>#N/A</v>
      </c>
      <c r="YO12" t="e">
        <v>#N/A</v>
      </c>
      <c r="YP12" t="e">
        <v>#N/A</v>
      </c>
      <c r="YQ12" t="e">
        <v>#N/A</v>
      </c>
      <c r="YR12" t="e">
        <v>#N/A</v>
      </c>
      <c r="YS12" t="e">
        <f t="shared" si="38"/>
        <v>#N/A</v>
      </c>
      <c r="YT12" t="e">
        <v>#N/A</v>
      </c>
      <c r="YU12" t="e">
        <v>#N/A</v>
      </c>
      <c r="YV12" t="e">
        <v>#N/A</v>
      </c>
      <c r="YW12" t="e">
        <v>#N/A</v>
      </c>
      <c r="YX12" t="e">
        <v>#N/A</v>
      </c>
      <c r="YY12" t="e">
        <v>#N/A</v>
      </c>
      <c r="YZ12" t="e">
        <v>#N/A</v>
      </c>
      <c r="ZA12" t="e">
        <v>#N/A</v>
      </c>
      <c r="ZB12" t="e">
        <v>#N/A</v>
      </c>
      <c r="ZC12" t="e">
        <v>#N/A</v>
      </c>
      <c r="ZD12" t="e">
        <v>#N/A</v>
      </c>
      <c r="ZE12" t="s">
        <v>2374</v>
      </c>
      <c r="ZH12" s="34"/>
      <c r="ZI12" s="97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E12" s="12"/>
      <c r="AAG12" t="s">
        <v>2374</v>
      </c>
      <c r="AAI12" t="e">
        <v>#N/A</v>
      </c>
      <c r="AAJ12" t="e">
        <v>#N/A</v>
      </c>
      <c r="AAK12" t="e">
        <v>#N/A</v>
      </c>
      <c r="AAL12" t="e">
        <v>#N/A</v>
      </c>
      <c r="AAM12" t="e">
        <v>#N/A</v>
      </c>
      <c r="AAN12" t="e">
        <v>#N/A</v>
      </c>
      <c r="AAO12" t="e">
        <v>#N/A</v>
      </c>
      <c r="AAP12" t="e">
        <v>#N/A</v>
      </c>
      <c r="AAQ12" t="e">
        <v>#N/A</v>
      </c>
      <c r="AAR12" t="e">
        <v>#N/A</v>
      </c>
      <c r="AAS12" t="e">
        <v>#N/A</v>
      </c>
      <c r="AAT12" t="e">
        <v>#N/A</v>
      </c>
      <c r="AAU12" t="e">
        <v>#N/A</v>
      </c>
      <c r="AAV12" t="e">
        <v>#N/A</v>
      </c>
      <c r="AAW12" t="e">
        <v>#N/A</v>
      </c>
      <c r="AAX12" t="e">
        <v>#N/A</v>
      </c>
      <c r="AAY12" t="e">
        <v>#N/A</v>
      </c>
      <c r="AAZ12" t="e">
        <v>#N/A</v>
      </c>
      <c r="ABA12" t="e">
        <v>#N/A</v>
      </c>
      <c r="ABB12" t="e">
        <v>#N/A</v>
      </c>
      <c r="ABC12" t="e">
        <v>#N/A</v>
      </c>
      <c r="ABF12" s="102"/>
      <c r="ABG12" t="s">
        <v>2374</v>
      </c>
      <c r="ABI12" t="e">
        <v>#N/A</v>
      </c>
      <c r="ABJ12" t="e">
        <v>#N/A</v>
      </c>
      <c r="ABK12" t="e">
        <v>#N/A</v>
      </c>
      <c r="ABL12" t="e">
        <v>#N/A</v>
      </c>
      <c r="ABM12" t="e">
        <v>#N/A</v>
      </c>
      <c r="ABN12" t="e">
        <v>#N/A</v>
      </c>
      <c r="ABO12" t="e">
        <v>#N/A</v>
      </c>
      <c r="ABP12" t="e">
        <v>#N/A</v>
      </c>
      <c r="ABQ12" t="e">
        <v>#N/A</v>
      </c>
      <c r="ABR12" t="e">
        <v>#N/A</v>
      </c>
      <c r="ABS12" t="e">
        <v>#N/A</v>
      </c>
      <c r="ABT12" t="e">
        <v>#N/A</v>
      </c>
      <c r="ABU12" t="e">
        <v>#N/A</v>
      </c>
      <c r="ABV12" t="e">
        <v>#N/A</v>
      </c>
      <c r="ABW12" t="e">
        <v>#N/A</v>
      </c>
      <c r="ABX12" t="e">
        <v>#N/A</v>
      </c>
      <c r="ABY12" t="e">
        <v>#N/A</v>
      </c>
      <c r="ABZ12" t="e">
        <v>#N/A</v>
      </c>
      <c r="ACA12" t="e">
        <v>#N/A</v>
      </c>
      <c r="ACB12" t="e">
        <v>#N/A</v>
      </c>
      <c r="ACC12" t="e">
        <v>#N/A</v>
      </c>
      <c r="ACF12" s="12"/>
      <c r="ACG12" t="s">
        <v>2374</v>
      </c>
      <c r="ACI12" t="e">
        <v>#N/A</v>
      </c>
      <c r="ACJ12" t="e">
        <v>#N/A</v>
      </c>
      <c r="ACK12" t="e">
        <v>#N/A</v>
      </c>
      <c r="ACL12" t="e">
        <v>#N/A</v>
      </c>
      <c r="ACM12" t="e">
        <v>#N/A</v>
      </c>
      <c r="ACN12" t="e">
        <v>#N/A</v>
      </c>
      <c r="ACO12" t="e">
        <v>#N/A</v>
      </c>
      <c r="ACP12" t="e">
        <v>#N/A</v>
      </c>
      <c r="ACQ12" t="e">
        <v>#N/A</v>
      </c>
      <c r="ACR12" t="e">
        <v>#N/A</v>
      </c>
      <c r="ACS12" t="e">
        <v>#N/A</v>
      </c>
      <c r="ACT12" t="e">
        <v>#N/A</v>
      </c>
      <c r="ACU12" t="e">
        <v>#N/A</v>
      </c>
      <c r="ACV12" t="e">
        <v>#N/A</v>
      </c>
      <c r="ACW12" t="e">
        <v>#N/A</v>
      </c>
      <c r="ACX12" t="e">
        <v>#N/A</v>
      </c>
      <c r="ACY12" t="e">
        <v>#N/A</v>
      </c>
      <c r="ACZ12" t="e">
        <v>#N/A</v>
      </c>
      <c r="ADA12" t="e">
        <v>#N/A</v>
      </c>
      <c r="ADB12" t="e">
        <v>#N/A</v>
      </c>
      <c r="ADC12" t="e">
        <v>#N/A</v>
      </c>
      <c r="ADF12" s="12"/>
      <c r="ADG12" t="s">
        <v>2374</v>
      </c>
      <c r="ADI12" t="e">
        <v>#N/A</v>
      </c>
      <c r="ADJ12" t="e">
        <v>#N/A</v>
      </c>
      <c r="ADK12" t="e">
        <v>#N/A</v>
      </c>
      <c r="ADL12" t="e">
        <v>#N/A</v>
      </c>
      <c r="ADM12" t="e">
        <v>#N/A</v>
      </c>
      <c r="ADN12" t="e">
        <v>#N/A</v>
      </c>
      <c r="ADO12" t="e">
        <v>#N/A</v>
      </c>
      <c r="ADP12" t="e">
        <v>#N/A</v>
      </c>
      <c r="ADQ12" t="e">
        <v>#N/A</v>
      </c>
      <c r="ADR12" t="e">
        <v>#N/A</v>
      </c>
      <c r="ADS12" t="e">
        <v>#N/A</v>
      </c>
      <c r="ADT12" t="e">
        <v>#N/A</v>
      </c>
      <c r="ADU12" t="e">
        <v>#N/A</v>
      </c>
      <c r="ADV12" t="e">
        <v>#N/A</v>
      </c>
      <c r="ADW12" t="e">
        <v>#N/A</v>
      </c>
      <c r="ADX12" t="e">
        <v>#N/A</v>
      </c>
      <c r="ADY12" t="e">
        <v>#N/A</v>
      </c>
      <c r="ADZ12" t="e">
        <v>#N/A</v>
      </c>
      <c r="AEA12" t="e">
        <v>#N/A</v>
      </c>
      <c r="AEB12" t="e">
        <v>#N/A</v>
      </c>
      <c r="AEC12" t="e">
        <v>#N/A</v>
      </c>
      <c r="AEG12" t="s">
        <v>2374</v>
      </c>
      <c r="AGX12" t="s">
        <v>2374</v>
      </c>
      <c r="AHD12" s="12"/>
      <c r="AHE12" s="12"/>
      <c r="AHF12" s="28"/>
      <c r="AHG12" s="28">
        <f t="shared" si="60"/>
        <v>0</v>
      </c>
      <c r="AHI12" s="28"/>
    </row>
    <row r="13" spans="1:895">
      <c r="FV13" s="34" t="s">
        <v>2379</v>
      </c>
      <c r="FW13" s="49">
        <v>44445</v>
      </c>
      <c r="FX13" s="34">
        <v>694</v>
      </c>
      <c r="FY13" s="34">
        <v>57</v>
      </c>
      <c r="FZ13" s="34">
        <f>FX13+FY13</f>
        <v>751</v>
      </c>
      <c r="GA13" s="34">
        <v>474</v>
      </c>
      <c r="GB13" s="34">
        <v>23</v>
      </c>
      <c r="GC13" s="34">
        <v>51</v>
      </c>
      <c r="GD13">
        <f>SUM(GA13:GC13)</f>
        <v>548</v>
      </c>
      <c r="GE13">
        <v>823</v>
      </c>
      <c r="GF13" s="45">
        <f>GD13/GE13*100</f>
        <v>66.585662211421621</v>
      </c>
      <c r="GG13" s="34" t="s">
        <v>2379</v>
      </c>
      <c r="GH13" s="49">
        <v>44446</v>
      </c>
      <c r="GI13" s="34">
        <v>101</v>
      </c>
      <c r="GJ13" s="34">
        <v>15</v>
      </c>
      <c r="GK13" s="34">
        <f>GI13+GJ13</f>
        <v>116</v>
      </c>
      <c r="GL13" s="34">
        <v>497</v>
      </c>
      <c r="GM13" s="34">
        <v>2</v>
      </c>
      <c r="GN13" s="34">
        <v>15</v>
      </c>
      <c r="GO13">
        <f>SUM(GL13:GN13)</f>
        <v>514</v>
      </c>
      <c r="GP13">
        <v>412</v>
      </c>
      <c r="GQ13" s="45">
        <f t="shared" ref="GQ13" si="62">GO13/GP13*100</f>
        <v>124.75728155339804</v>
      </c>
      <c r="GR13" s="34" t="s">
        <v>2379</v>
      </c>
      <c r="GS13" s="35">
        <v>0.15074074074074076</v>
      </c>
      <c r="GT13" s="35">
        <v>0.10862268518518518</v>
      </c>
      <c r="GU13" s="35">
        <v>0.10862268518518518</v>
      </c>
      <c r="GV13" s="35">
        <v>1.019675925925926E-2</v>
      </c>
      <c r="GW13" s="34">
        <v>947</v>
      </c>
      <c r="GX13" s="34">
        <v>23</v>
      </c>
      <c r="GY13" s="34">
        <v>970</v>
      </c>
      <c r="GZ13">
        <v>827</v>
      </c>
      <c r="HA13">
        <v>6</v>
      </c>
      <c r="HB13" s="12">
        <v>20</v>
      </c>
      <c r="HC13" s="34">
        <v>853</v>
      </c>
      <c r="HD13" s="34">
        <v>0</v>
      </c>
      <c r="HE13" s="34">
        <v>0</v>
      </c>
      <c r="HF13" s="34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823</v>
      </c>
      <c r="HN13" s="45">
        <f t="shared" si="25"/>
        <v>103.64520048602672</v>
      </c>
      <c r="HO13" t="s">
        <v>2379</v>
      </c>
      <c r="HP13" s="1">
        <v>0.13045138888888888</v>
      </c>
      <c r="HQ13" s="1">
        <v>8.0428240740740745E-2</v>
      </c>
      <c r="HR13" s="1">
        <v>8.0428240740740745E-2</v>
      </c>
      <c r="HS13" s="1">
        <v>1.0937500000000001E-2</v>
      </c>
      <c r="HT13">
        <v>466</v>
      </c>
      <c r="HU13">
        <v>26</v>
      </c>
      <c r="HV13">
        <v>492</v>
      </c>
      <c r="HW13">
        <v>702</v>
      </c>
      <c r="HX13">
        <v>29</v>
      </c>
      <c r="HY13">
        <v>7</v>
      </c>
      <c r="HZ13">
        <v>738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412</v>
      </c>
      <c r="IK13" s="12">
        <f>HZ13/IJ13*100</f>
        <v>179.12621359223303</v>
      </c>
      <c r="IM13" t="s">
        <v>2379</v>
      </c>
      <c r="IN13" s="1">
        <v>0</v>
      </c>
      <c r="IO13" s="1">
        <v>0</v>
      </c>
      <c r="IP13" s="1">
        <v>0</v>
      </c>
      <c r="IQ13" s="1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 t="s">
        <v>2379</v>
      </c>
      <c r="JI13" s="1">
        <v>0</v>
      </c>
      <c r="JJ13" s="1">
        <v>0</v>
      </c>
      <c r="JK13" s="1">
        <v>0</v>
      </c>
      <c r="JL13" s="1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 t="s">
        <v>2379</v>
      </c>
      <c r="KD13" s="1">
        <v>0</v>
      </c>
      <c r="KE13" s="1">
        <v>0</v>
      </c>
      <c r="KF13" s="1">
        <v>0</v>
      </c>
      <c r="KG13" s="1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 s="34" t="s">
        <v>2379</v>
      </c>
      <c r="KY13" t="s">
        <v>2776</v>
      </c>
      <c r="KZ13" t="s">
        <v>2692</v>
      </c>
      <c r="LA13">
        <f>GE13+GP13+HM13+IJ13</f>
        <v>2470</v>
      </c>
      <c r="LB13">
        <f>FZ13+GK13+GY13+HV13+IT13+JO13+KJ13</f>
        <v>2329</v>
      </c>
      <c r="LC13">
        <f>GD13+GO13+HC13+HZ13+IX13+JS13+KN13</f>
        <v>2653</v>
      </c>
      <c r="LD13" s="12">
        <f>LC13/LA13*100</f>
        <v>107.40890688259111</v>
      </c>
      <c r="LE13" s="43">
        <v>0.41898148148148145</v>
      </c>
      <c r="LF13" s="10">
        <f>LE13/4</f>
        <v>0.10474537037037036</v>
      </c>
      <c r="LH13" t="s">
        <v>2379</v>
      </c>
      <c r="LI13" t="s">
        <v>2776</v>
      </c>
      <c r="LJ13" s="1">
        <v>0.15157407407407408</v>
      </c>
      <c r="LK13" s="1">
        <v>0.10878472222222223</v>
      </c>
      <c r="LL13" s="1">
        <v>0.10878472222222223</v>
      </c>
      <c r="LM13" s="1">
        <v>1.3449074074074073E-2</v>
      </c>
      <c r="LN13">
        <v>870</v>
      </c>
      <c r="LO13">
        <v>26</v>
      </c>
      <c r="LP13">
        <v>896</v>
      </c>
      <c r="LQ13">
        <v>574</v>
      </c>
      <c r="LR13">
        <v>12</v>
      </c>
      <c r="LS13">
        <v>15</v>
      </c>
      <c r="LT13">
        <v>601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F13">
        <v>823</v>
      </c>
      <c r="MG13" s="12">
        <f t="shared" si="27"/>
        <v>73.025516403402193</v>
      </c>
      <c r="MH13" t="s">
        <v>2379</v>
      </c>
      <c r="MI13" t="s">
        <v>2776</v>
      </c>
      <c r="MJ13" s="1">
        <v>0.10974537037037037</v>
      </c>
      <c r="MK13" s="1">
        <v>6.896990740740741E-2</v>
      </c>
      <c r="ML13" s="1">
        <v>6.896990740740741E-2</v>
      </c>
      <c r="MM13" s="1">
        <v>7.4537037037037028E-3</v>
      </c>
      <c r="MN13">
        <v>767</v>
      </c>
      <c r="MO13">
        <v>9</v>
      </c>
      <c r="MP13">
        <v>776</v>
      </c>
      <c r="MQ13">
        <v>522</v>
      </c>
      <c r="MR13">
        <v>5</v>
      </c>
      <c r="MS13">
        <v>4</v>
      </c>
      <c r="MT13">
        <v>531</v>
      </c>
      <c r="MU13">
        <v>0</v>
      </c>
      <c r="MV13">
        <v>0</v>
      </c>
      <c r="MW13">
        <v>0</v>
      </c>
      <c r="MX13">
        <v>56</v>
      </c>
      <c r="MY13">
        <v>0</v>
      </c>
      <c r="MZ13">
        <v>56</v>
      </c>
      <c r="NA13">
        <v>223</v>
      </c>
      <c r="NB13">
        <v>0</v>
      </c>
      <c r="NC13">
        <v>0</v>
      </c>
      <c r="ND13">
        <v>223</v>
      </c>
      <c r="NE13">
        <v>100</v>
      </c>
      <c r="NF13">
        <v>823</v>
      </c>
      <c r="NG13" s="12">
        <f>MT13/NF13*100</f>
        <v>64.520048602673157</v>
      </c>
      <c r="NH13" t="s">
        <v>2379</v>
      </c>
      <c r="NI13" t="s">
        <v>2776</v>
      </c>
      <c r="NJ13" s="1">
        <v>7.6400462962962962E-2</v>
      </c>
      <c r="NK13" s="1">
        <v>5.6979166666666664E-2</v>
      </c>
      <c r="NL13" s="1">
        <v>5.6979166666666664E-2</v>
      </c>
      <c r="NM13" s="1">
        <v>3.37962962962963E-3</v>
      </c>
      <c r="NN13">
        <v>440</v>
      </c>
      <c r="NO13">
        <v>9</v>
      </c>
      <c r="NP13">
        <v>449</v>
      </c>
      <c r="NQ13">
        <v>688</v>
      </c>
      <c r="NR13">
        <v>8</v>
      </c>
      <c r="NS13">
        <v>3</v>
      </c>
      <c r="NT13">
        <v>699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F13">
        <v>823</v>
      </c>
      <c r="OG13" s="12" t="s">
        <v>3508</v>
      </c>
      <c r="OI13" t="s">
        <v>2800</v>
      </c>
      <c r="OJ13" s="1" t="s">
        <v>3508</v>
      </c>
      <c r="OK13" s="1">
        <v>8.4444444444444447E-2</v>
      </c>
      <c r="OL13" s="1">
        <v>8.4444444444444447E-2</v>
      </c>
      <c r="OM13" s="1">
        <v>9.9768518518518531E-3</v>
      </c>
      <c r="ON13" s="34">
        <v>647</v>
      </c>
      <c r="OO13">
        <v>12</v>
      </c>
      <c r="OP13">
        <f t="shared" si="29"/>
        <v>659</v>
      </c>
      <c r="OQ13">
        <v>922</v>
      </c>
      <c r="OR13">
        <v>8</v>
      </c>
      <c r="OS13">
        <v>6</v>
      </c>
      <c r="OT13">
        <f t="shared" si="30"/>
        <v>936</v>
      </c>
      <c r="OU13">
        <v>0</v>
      </c>
      <c r="OV13">
        <v>0</v>
      </c>
      <c r="OW13">
        <v>0</v>
      </c>
      <c r="OX13">
        <v>30</v>
      </c>
      <c r="OY13">
        <v>4</v>
      </c>
      <c r="OZ13">
        <v>34</v>
      </c>
      <c r="PA13">
        <v>200</v>
      </c>
      <c r="PB13">
        <v>3</v>
      </c>
      <c r="PC13">
        <v>2</v>
      </c>
      <c r="PD13">
        <v>205</v>
      </c>
      <c r="PE13">
        <v>97.56</v>
      </c>
      <c r="PF13">
        <v>515</v>
      </c>
      <c r="PG13" s="12">
        <f t="shared" si="31"/>
        <v>181.74757281553397</v>
      </c>
      <c r="PH13" s="34" t="s">
        <v>2379</v>
      </c>
      <c r="PI13" t="s">
        <v>2800</v>
      </c>
      <c r="PJ13" s="35">
        <v>9.0405092592592592E-2</v>
      </c>
      <c r="PK13" s="35">
        <v>7.3773148148148157E-2</v>
      </c>
      <c r="PL13" s="35">
        <v>7.3773148148148157E-2</v>
      </c>
      <c r="PM13" s="35">
        <v>4.0162037037037033E-3</v>
      </c>
      <c r="PN13" s="34">
        <v>247</v>
      </c>
      <c r="PO13" s="34">
        <v>29</v>
      </c>
      <c r="PP13" s="34">
        <v>276</v>
      </c>
      <c r="PQ13" s="34">
        <v>759</v>
      </c>
      <c r="PR13" s="34">
        <v>25</v>
      </c>
      <c r="PS13" s="34">
        <v>15</v>
      </c>
      <c r="PT13" s="34">
        <v>799</v>
      </c>
      <c r="PU13" s="34">
        <v>0</v>
      </c>
      <c r="PV13" s="34">
        <v>0</v>
      </c>
      <c r="PW13" s="34">
        <v>0</v>
      </c>
      <c r="PX13" s="34">
        <v>66</v>
      </c>
      <c r="PY13" s="34">
        <v>3</v>
      </c>
      <c r="PZ13" s="34">
        <v>69</v>
      </c>
      <c r="QA13" s="34">
        <v>417</v>
      </c>
      <c r="QB13" s="34">
        <v>4</v>
      </c>
      <c r="QC13" s="34">
        <v>0</v>
      </c>
      <c r="QD13" s="34">
        <v>421</v>
      </c>
      <c r="QE13" s="34">
        <v>99.05</v>
      </c>
      <c r="QF13">
        <v>823</v>
      </c>
      <c r="QG13" s="12">
        <f t="shared" si="59"/>
        <v>97.083839611178618</v>
      </c>
      <c r="QH13" t="s">
        <v>2379</v>
      </c>
      <c r="QI13" s="1">
        <v>0</v>
      </c>
      <c r="QJ13" s="1">
        <v>0</v>
      </c>
      <c r="QK13" s="1">
        <v>0</v>
      </c>
      <c r="QL13" s="1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E13" t="s">
        <v>2379</v>
      </c>
      <c r="RF13" s="1">
        <v>0</v>
      </c>
      <c r="RG13" s="1">
        <v>0</v>
      </c>
      <c r="RH13" s="1">
        <v>0</v>
      </c>
      <c r="RI13" s="1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B13" t="s">
        <v>2379</v>
      </c>
      <c r="SC13" t="s">
        <v>2776</v>
      </c>
      <c r="SD13" t="s">
        <v>2692</v>
      </c>
      <c r="SE13">
        <f t="shared" si="32"/>
        <v>98.87</v>
      </c>
      <c r="SF13">
        <f t="shared" si="33"/>
        <v>3047</v>
      </c>
      <c r="SG13">
        <f t="shared" si="34"/>
        <v>3566</v>
      </c>
      <c r="SH13">
        <f>SUM(MF13,NF13,OF13,PF13,QF13)</f>
        <v>3807</v>
      </c>
      <c r="SI13" s="12">
        <f t="shared" si="35"/>
        <v>93.66955608090359</v>
      </c>
      <c r="SJ13">
        <f t="shared" si="36"/>
        <v>241</v>
      </c>
      <c r="SK13" s="10">
        <f t="shared" si="37"/>
        <v>0.39295138888888892</v>
      </c>
      <c r="SL13" t="s">
        <v>2379</v>
      </c>
      <c r="SM13" t="s">
        <v>2800</v>
      </c>
      <c r="SN13" s="1">
        <v>5.7361111111111113E-2</v>
      </c>
      <c r="SO13" s="1">
        <v>4.5624999999999999E-2</v>
      </c>
      <c r="SP13" s="1">
        <v>4.5624999999999999E-2</v>
      </c>
      <c r="SQ13" s="1">
        <v>3.0092592592592588E-3</v>
      </c>
      <c r="SR13">
        <v>144</v>
      </c>
      <c r="SS13">
        <v>15</v>
      </c>
      <c r="ST13">
        <v>159</v>
      </c>
      <c r="SU13">
        <v>730</v>
      </c>
      <c r="SV13">
        <v>7</v>
      </c>
      <c r="SW13">
        <v>11</v>
      </c>
      <c r="SX13">
        <v>748</v>
      </c>
      <c r="SY13">
        <v>0</v>
      </c>
      <c r="SZ13">
        <v>0</v>
      </c>
      <c r="TA13">
        <v>0</v>
      </c>
      <c r="TB13">
        <v>44</v>
      </c>
      <c r="TC13">
        <v>3</v>
      </c>
      <c r="TD13">
        <v>47</v>
      </c>
      <c r="TE13">
        <v>324</v>
      </c>
      <c r="TF13">
        <v>2</v>
      </c>
      <c r="TG13">
        <v>1</v>
      </c>
      <c r="TH13">
        <v>327</v>
      </c>
      <c r="TI13">
        <v>99.08</v>
      </c>
      <c r="TJ13">
        <v>823</v>
      </c>
      <c r="TL13" t="s">
        <v>2379</v>
      </c>
      <c r="TM13" t="s">
        <v>2800</v>
      </c>
      <c r="TN13" s="1">
        <v>0.14585648148148148</v>
      </c>
      <c r="TO13" s="1">
        <v>9.116898148148149E-2</v>
      </c>
      <c r="TP13" s="1">
        <v>9.116898148148149E-2</v>
      </c>
      <c r="TQ13" s="1">
        <v>1.951388888888889E-2</v>
      </c>
      <c r="TR13">
        <v>949</v>
      </c>
      <c r="TS13">
        <v>17</v>
      </c>
      <c r="TT13">
        <v>966</v>
      </c>
      <c r="TU13">
        <v>842</v>
      </c>
      <c r="TV13">
        <v>10</v>
      </c>
      <c r="TW13">
        <v>9</v>
      </c>
      <c r="TX13">
        <v>861</v>
      </c>
      <c r="TY13">
        <v>0</v>
      </c>
      <c r="TZ13">
        <v>0</v>
      </c>
      <c r="UA13">
        <v>0</v>
      </c>
      <c r="UB13">
        <v>23</v>
      </c>
      <c r="UC13">
        <v>1</v>
      </c>
      <c r="UD13">
        <v>24</v>
      </c>
      <c r="UE13">
        <v>134</v>
      </c>
      <c r="UF13">
        <v>1</v>
      </c>
      <c r="UG13">
        <v>0</v>
      </c>
      <c r="UH13">
        <v>135</v>
      </c>
      <c r="UI13">
        <v>99.26</v>
      </c>
      <c r="UJ13">
        <v>618</v>
      </c>
      <c r="UL13" t="s">
        <v>2379</v>
      </c>
      <c r="UM13" t="s">
        <v>2800</v>
      </c>
      <c r="UN13" s="1">
        <v>0.11</v>
      </c>
      <c r="UO13" s="1">
        <v>6.7604166666666674E-2</v>
      </c>
      <c r="UP13" s="1">
        <v>6.7604166666666674E-2</v>
      </c>
      <c r="UQ13" s="1">
        <v>3.1944444444444449E-2</v>
      </c>
      <c r="UR13">
        <v>289</v>
      </c>
      <c r="US13">
        <v>19</v>
      </c>
      <c r="UT13">
        <v>308</v>
      </c>
      <c r="UU13">
        <v>830</v>
      </c>
      <c r="UV13">
        <v>24</v>
      </c>
      <c r="UW13">
        <v>7</v>
      </c>
      <c r="UX13">
        <v>861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J13">
        <v>823</v>
      </c>
      <c r="VL13" t="s">
        <v>2379</v>
      </c>
      <c r="VM13" t="s">
        <v>2800</v>
      </c>
      <c r="VN13" s="1">
        <v>0.17547453703703705</v>
      </c>
      <c r="VO13" s="1">
        <v>0.1014236111111111</v>
      </c>
      <c r="VP13" s="1">
        <v>0.1014236111111111</v>
      </c>
      <c r="VQ13" s="1">
        <v>4.1273148148148149E-2</v>
      </c>
      <c r="VR13">
        <v>1214</v>
      </c>
      <c r="VS13">
        <v>16</v>
      </c>
      <c r="VT13">
        <v>1230</v>
      </c>
      <c r="VU13">
        <v>652</v>
      </c>
      <c r="VV13">
        <v>7</v>
      </c>
      <c r="VW13">
        <v>10</v>
      </c>
      <c r="VX13">
        <v>669</v>
      </c>
      <c r="VY13">
        <v>0</v>
      </c>
      <c r="VZ13">
        <v>0</v>
      </c>
      <c r="WA13">
        <v>0</v>
      </c>
      <c r="WB13">
        <v>36</v>
      </c>
      <c r="WC13">
        <v>5</v>
      </c>
      <c r="WD13">
        <v>41</v>
      </c>
      <c r="WE13">
        <v>622</v>
      </c>
      <c r="WF13">
        <v>13</v>
      </c>
      <c r="WG13">
        <v>9</v>
      </c>
      <c r="WH13">
        <v>644</v>
      </c>
      <c r="WI13">
        <v>96.58</v>
      </c>
      <c r="WJ13">
        <v>823</v>
      </c>
      <c r="WL13" t="s">
        <v>2379</v>
      </c>
      <c r="WM13" s="28">
        <v>0.16876157407407408</v>
      </c>
      <c r="WN13" s="28">
        <v>0.10371527777777778</v>
      </c>
      <c r="WO13" s="28">
        <v>0.10371527777777778</v>
      </c>
      <c r="WP13" s="28">
        <v>3.9629629629629633E-2</v>
      </c>
      <c r="WQ13">
        <v>592</v>
      </c>
      <c r="WR13">
        <v>29</v>
      </c>
      <c r="WS13">
        <v>621</v>
      </c>
      <c r="WT13">
        <v>515</v>
      </c>
      <c r="WU13">
        <v>19</v>
      </c>
      <c r="WV13">
        <v>13</v>
      </c>
      <c r="WW13">
        <v>547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823</v>
      </c>
      <c r="XK13" t="s">
        <v>2379</v>
      </c>
      <c r="XL13" s="1">
        <v>0</v>
      </c>
      <c r="XM13" s="1">
        <v>0</v>
      </c>
      <c r="XN13" s="1">
        <v>0</v>
      </c>
      <c r="XO13" s="1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 t="s">
        <v>2379</v>
      </c>
      <c r="YI13" s="1">
        <v>5.8449074074074072E-3</v>
      </c>
      <c r="YJ13" s="1">
        <v>4.9305555555555552E-3</v>
      </c>
      <c r="YK13" s="1">
        <v>4.9305555555555552E-3</v>
      </c>
      <c r="YL13" s="1">
        <v>3.2407407407407406E-4</v>
      </c>
      <c r="YM13">
        <v>20</v>
      </c>
      <c r="YN13">
        <v>1</v>
      </c>
      <c r="YO13">
        <v>21</v>
      </c>
      <c r="YP13">
        <v>33</v>
      </c>
      <c r="YQ13">
        <v>1</v>
      </c>
      <c r="YR13">
        <v>0</v>
      </c>
      <c r="YS13">
        <f t="shared" si="38"/>
        <v>34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 t="s">
        <v>2379</v>
      </c>
      <c r="ZF13" t="s">
        <v>2800</v>
      </c>
      <c r="ZG13" t="s">
        <v>2692</v>
      </c>
      <c r="ZH13" s="35">
        <v>0.40159722222222222</v>
      </c>
      <c r="ZI13" s="97">
        <f t="shared" si="39"/>
        <v>0.41446759259259258</v>
      </c>
      <c r="ZJ13" s="35">
        <v>8.711805555555556E-2</v>
      </c>
      <c r="ZK13" s="35">
        <v>9.5752314814814818E-2</v>
      </c>
      <c r="ZL13" s="34">
        <v>2596</v>
      </c>
      <c r="ZM13" s="34">
        <v>67</v>
      </c>
      <c r="ZN13" s="34">
        <f t="shared" si="40"/>
        <v>3305</v>
      </c>
      <c r="ZO13" s="34">
        <v>3054</v>
      </c>
      <c r="ZP13" s="34">
        <v>48</v>
      </c>
      <c r="ZQ13" s="34">
        <v>37</v>
      </c>
      <c r="ZR13" s="34">
        <f t="shared" si="41"/>
        <v>3720</v>
      </c>
      <c r="ZS13" s="34">
        <v>0</v>
      </c>
      <c r="ZT13" s="34">
        <v>0</v>
      </c>
      <c r="ZU13" s="34">
        <v>0</v>
      </c>
      <c r="ZV13" s="34">
        <v>103</v>
      </c>
      <c r="ZW13" s="34">
        <v>9</v>
      </c>
      <c r="ZX13" s="34">
        <v>112</v>
      </c>
      <c r="ZY13" s="34">
        <v>1080</v>
      </c>
      <c r="ZZ13" s="34">
        <v>16</v>
      </c>
      <c r="AAA13" s="34">
        <v>10</v>
      </c>
      <c r="AAB13" s="34">
        <v>1106</v>
      </c>
      <c r="AAC13" s="34">
        <v>97.65</v>
      </c>
      <c r="AAD13">
        <f t="shared" si="42"/>
        <v>3910</v>
      </c>
      <c r="AAE13" s="12">
        <f t="shared" si="43"/>
        <v>95.14066496163683</v>
      </c>
      <c r="AAF13">
        <f t="shared" si="44"/>
        <v>190</v>
      </c>
      <c r="AAG13" t="s">
        <v>2379</v>
      </c>
      <c r="AAH13" t="s">
        <v>2800</v>
      </c>
      <c r="AAI13" s="1">
        <v>0.11475694444444444</v>
      </c>
      <c r="AAJ13" s="1">
        <v>7.8333333333333324E-2</v>
      </c>
      <c r="AAK13" s="1">
        <v>7.8333333333333324E-2</v>
      </c>
      <c r="AAL13" s="1">
        <v>1.3472222222222221E-2</v>
      </c>
      <c r="AAM13">
        <v>343</v>
      </c>
      <c r="AAN13">
        <v>24</v>
      </c>
      <c r="AAO13">
        <v>367</v>
      </c>
      <c r="AAP13">
        <v>865</v>
      </c>
      <c r="AAQ13">
        <v>7</v>
      </c>
      <c r="AAR13">
        <v>19</v>
      </c>
      <c r="AAS13">
        <v>891</v>
      </c>
      <c r="AAT13">
        <v>0</v>
      </c>
      <c r="AAU13">
        <v>0</v>
      </c>
      <c r="AAV13">
        <v>0</v>
      </c>
      <c r="AAW13">
        <v>41</v>
      </c>
      <c r="AAX13">
        <v>0</v>
      </c>
      <c r="AAY13">
        <v>41</v>
      </c>
      <c r="AAZ13">
        <v>580</v>
      </c>
      <c r="ABA13">
        <v>0</v>
      </c>
      <c r="ABB13">
        <v>0</v>
      </c>
      <c r="ABC13">
        <v>580</v>
      </c>
      <c r="ABD13">
        <v>100</v>
      </c>
      <c r="ABE13">
        <v>618</v>
      </c>
      <c r="ABF13" s="102">
        <f>AAS13/ABE13*100</f>
        <v>144.17475728155341</v>
      </c>
      <c r="ABG13" t="s">
        <v>2379</v>
      </c>
      <c r="ABH13" t="s">
        <v>2800</v>
      </c>
      <c r="ABI13" s="1">
        <v>7.1192129629629633E-2</v>
      </c>
      <c r="ABJ13" s="1">
        <v>5.8692129629629629E-2</v>
      </c>
      <c r="ABK13" s="1">
        <v>5.8692129629629629E-2</v>
      </c>
      <c r="ABL13" s="1">
        <v>2.5694444444444445E-3</v>
      </c>
      <c r="ABM13">
        <v>232</v>
      </c>
      <c r="ABN13">
        <v>19</v>
      </c>
      <c r="ABO13">
        <v>251</v>
      </c>
      <c r="ABP13">
        <v>922</v>
      </c>
      <c r="ABQ13">
        <v>16</v>
      </c>
      <c r="ABR13">
        <v>10</v>
      </c>
      <c r="ABS13">
        <v>948</v>
      </c>
      <c r="ABT13">
        <v>0</v>
      </c>
      <c r="ABU13">
        <v>0</v>
      </c>
      <c r="ABV13">
        <v>0</v>
      </c>
      <c r="ABW13">
        <v>51</v>
      </c>
      <c r="ABX13">
        <v>10</v>
      </c>
      <c r="ABY13">
        <v>61</v>
      </c>
      <c r="ABZ13">
        <v>745</v>
      </c>
      <c r="ACA13">
        <v>10</v>
      </c>
      <c r="ACB13">
        <v>6</v>
      </c>
      <c r="ACC13">
        <v>761</v>
      </c>
      <c r="ACD13">
        <v>97.9</v>
      </c>
      <c r="ACE13">
        <v>515</v>
      </c>
      <c r="ACF13" s="12">
        <f>ABS13/ACE13*100</f>
        <v>184.07766990291262</v>
      </c>
      <c r="ACG13" t="s">
        <v>2379</v>
      </c>
      <c r="ACH13" t="s">
        <v>2800</v>
      </c>
      <c r="ACI13" s="1">
        <v>0.11582175925925926</v>
      </c>
      <c r="ACJ13" s="1">
        <v>5.8310185185185187E-2</v>
      </c>
      <c r="ACK13" s="1">
        <v>5.8310185185185187E-2</v>
      </c>
      <c r="ACL13" s="1">
        <v>4.6238425925925926E-2</v>
      </c>
      <c r="ACM13">
        <v>300</v>
      </c>
      <c r="ACN13">
        <v>10</v>
      </c>
      <c r="ACO13">
        <v>310</v>
      </c>
      <c r="ACP13">
        <v>373</v>
      </c>
      <c r="ACQ13">
        <v>4</v>
      </c>
      <c r="ACR13">
        <v>9</v>
      </c>
      <c r="ACS13">
        <v>386</v>
      </c>
      <c r="ACT13">
        <v>0</v>
      </c>
      <c r="ACU13">
        <v>0</v>
      </c>
      <c r="ACV13">
        <v>0</v>
      </c>
      <c r="ACW13">
        <v>44</v>
      </c>
      <c r="ACX13">
        <v>7</v>
      </c>
      <c r="ACY13">
        <v>51</v>
      </c>
      <c r="ACZ13">
        <v>495</v>
      </c>
      <c r="ADA13">
        <v>1</v>
      </c>
      <c r="ADB13">
        <v>9</v>
      </c>
      <c r="ADC13">
        <v>505</v>
      </c>
      <c r="ADD13">
        <v>98.02</v>
      </c>
      <c r="ADE13">
        <v>823</v>
      </c>
      <c r="ADF13" s="12">
        <f>ACS13/ADE13*100</f>
        <v>46.901579586877276</v>
      </c>
      <c r="ADG13" t="s">
        <v>2379</v>
      </c>
      <c r="ADH13" t="s">
        <v>2800</v>
      </c>
      <c r="ADI13" s="1">
        <v>0.16048611111111111</v>
      </c>
      <c r="ADJ13" s="1">
        <v>7.9328703703703707E-2</v>
      </c>
      <c r="ADK13" s="1">
        <v>7.9328703703703707E-2</v>
      </c>
      <c r="ADL13" s="1">
        <v>4.6805555555555552E-2</v>
      </c>
      <c r="ADM13">
        <v>1181</v>
      </c>
      <c r="ADN13">
        <v>3</v>
      </c>
      <c r="ADO13">
        <v>1184</v>
      </c>
      <c r="ADP13">
        <v>119</v>
      </c>
      <c r="ADQ13">
        <v>2</v>
      </c>
      <c r="ADR13">
        <v>2</v>
      </c>
      <c r="ADS13">
        <v>123</v>
      </c>
      <c r="ADT13">
        <v>0</v>
      </c>
      <c r="ADU13">
        <v>0</v>
      </c>
      <c r="ADV13">
        <v>0</v>
      </c>
      <c r="ADW13">
        <v>46</v>
      </c>
      <c r="ADX13">
        <v>11</v>
      </c>
      <c r="ADY13">
        <v>57</v>
      </c>
      <c r="ADZ13">
        <v>486</v>
      </c>
      <c r="AEA13">
        <v>9</v>
      </c>
      <c r="AEB13">
        <v>7</v>
      </c>
      <c r="AEC13">
        <v>502</v>
      </c>
      <c r="AED13">
        <v>96.81</v>
      </c>
      <c r="AEE13">
        <v>823</v>
      </c>
      <c r="AEF13">
        <f t="shared" si="45"/>
        <v>14.945321992709598</v>
      </c>
      <c r="AEG13" t="s">
        <v>2379</v>
      </c>
      <c r="AEH13" s="1">
        <v>0.18957175925925926</v>
      </c>
      <c r="AEI13" s="1">
        <v>8.8217592592592597E-2</v>
      </c>
      <c r="AEJ13" s="1">
        <v>8.8217592592592597E-2</v>
      </c>
      <c r="AEK13" s="1">
        <v>4.9699074074074069E-2</v>
      </c>
      <c r="AEL13">
        <v>1282</v>
      </c>
      <c r="AEM13">
        <v>18</v>
      </c>
      <c r="AEN13">
        <v>1300</v>
      </c>
      <c r="AEO13">
        <v>406</v>
      </c>
      <c r="AEP13">
        <v>10</v>
      </c>
      <c r="AEQ13">
        <v>9</v>
      </c>
      <c r="AER13">
        <v>425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D13">
        <v>823</v>
      </c>
      <c r="AFE13" s="12">
        <f>AER13/AFD13*100</f>
        <v>51.640340218712034</v>
      </c>
      <c r="AFF13" s="1">
        <v>0</v>
      </c>
      <c r="AFG13" s="1">
        <v>0</v>
      </c>
      <c r="AFH13" s="1">
        <v>0</v>
      </c>
      <c r="AFI13" s="1">
        <v>0</v>
      </c>
      <c r="AFJ13">
        <v>0</v>
      </c>
      <c r="AFK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B13" s="1">
        <v>0</v>
      </c>
      <c r="AGC13" s="1">
        <v>0</v>
      </c>
      <c r="AGD13" s="1">
        <v>0</v>
      </c>
      <c r="AGE13" s="1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X13" t="s">
        <v>2379</v>
      </c>
      <c r="AGY13" t="s">
        <v>2800</v>
      </c>
      <c r="AGZ13" t="s">
        <v>2692</v>
      </c>
      <c r="AHA13">
        <f t="shared" si="46"/>
        <v>3602</v>
      </c>
      <c r="AHB13">
        <f t="shared" si="47"/>
        <v>3412</v>
      </c>
      <c r="AHC13">
        <f t="shared" si="55"/>
        <v>2773</v>
      </c>
      <c r="AHD13" s="12">
        <f t="shared" si="48"/>
        <v>76.985008328706272</v>
      </c>
      <c r="AHE13" s="12">
        <f t="shared" si="49"/>
        <v>98.182500000000005</v>
      </c>
      <c r="AHF13" s="28">
        <f t="shared" si="50"/>
        <v>0.27466435185185184</v>
      </c>
      <c r="AHG13" s="28">
        <f>AHF13/5</f>
        <v>5.4932870370370368E-2</v>
      </c>
      <c r="AHH13" s="1">
        <v>5.3749999999999999E-2</v>
      </c>
      <c r="AHI13" s="28">
        <f t="shared" si="51"/>
        <v>0.10868287037037036</v>
      </c>
      <c r="AHJ13" s="119">
        <f>AVERAGE(AAO13,ABO13,ACO13,ADO13,AEN13,AFL13)</f>
        <v>682.4</v>
      </c>
      <c r="AHK13" s="119">
        <f>AVERAGE(ACO13,ADO13,AEN13)</f>
        <v>931.33333333333337</v>
      </c>
    </row>
    <row r="14" spans="1:895">
      <c r="GR14" s="34"/>
      <c r="GS14" s="49"/>
      <c r="GT14" s="34"/>
      <c r="GU14" s="34"/>
      <c r="GV14" s="34"/>
      <c r="GW14" s="34"/>
      <c r="GX14" s="34"/>
      <c r="GY14" s="34"/>
    </row>
  </sheetData>
  <mergeCells count="28">
    <mergeCell ref="GR1:HN1"/>
    <mergeCell ref="GG1:GQ1"/>
    <mergeCell ref="FV1:GF1"/>
    <mergeCell ref="DQ1:EN1"/>
    <mergeCell ref="EO1:FL1"/>
    <mergeCell ref="FM1:FU1"/>
    <mergeCell ref="A1:X1"/>
    <mergeCell ref="Y1:AV1"/>
    <mergeCell ref="AW1:BT1"/>
    <mergeCell ref="BU1:CR1"/>
    <mergeCell ref="CS1:DP1"/>
    <mergeCell ref="SL1:TK1"/>
    <mergeCell ref="SB1:SK1"/>
    <mergeCell ref="PH1:QG1"/>
    <mergeCell ref="HO1:IK1"/>
    <mergeCell ref="IM1:JG1"/>
    <mergeCell ref="JH1:KB1"/>
    <mergeCell ref="KC1:KW1"/>
    <mergeCell ref="OH1:PG1"/>
    <mergeCell ref="NH1:OG1"/>
    <mergeCell ref="MH1:NG1"/>
    <mergeCell ref="LH1:MG1"/>
    <mergeCell ref="KX1:LG1"/>
    <mergeCell ref="AGX1:AHE1"/>
    <mergeCell ref="ZE1:AAF1"/>
    <mergeCell ref="AAG1:ABF1"/>
    <mergeCell ref="ABG1:ACF1"/>
    <mergeCell ref="ACG1:ADF1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218EE-5DFF-49DE-A67B-22CC57D0AF5C}">
  <dimension ref="A1:N35"/>
  <sheetViews>
    <sheetView workbookViewId="0">
      <selection activeCell="G53" sqref="G53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7.88671875" bestFit="1" customWidth="1"/>
    <col min="14" max="14" width="45.44140625" customWidth="1"/>
    <col min="18" max="18" width="31.5546875" customWidth="1"/>
    <col min="19" max="19" width="11.33203125" customWidth="1"/>
    <col min="23" max="23" width="31.88671875" customWidth="1"/>
    <col min="24" max="24" width="13" customWidth="1"/>
  </cols>
  <sheetData>
    <row r="1" spans="1:14">
      <c r="A1" s="290"/>
      <c r="B1" s="290"/>
      <c r="C1" s="290"/>
      <c r="D1" s="290"/>
      <c r="E1" s="290"/>
      <c r="F1" s="290"/>
      <c r="G1" s="292" t="s">
        <v>3652</v>
      </c>
      <c r="H1" s="292" t="s">
        <v>3653</v>
      </c>
      <c r="I1" s="292" t="s">
        <v>3652</v>
      </c>
      <c r="J1" s="292" t="s">
        <v>3652</v>
      </c>
      <c r="K1" s="293"/>
      <c r="L1" s="294"/>
      <c r="M1" s="295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00" t="s">
        <v>3025</v>
      </c>
      <c r="H2" s="301" t="s">
        <v>3026</v>
      </c>
      <c r="I2" s="301" t="s">
        <v>3654</v>
      </c>
      <c r="J2" s="301" t="s">
        <v>3028</v>
      </c>
      <c r="K2" s="293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2729</v>
      </c>
      <c r="F3" s="310" t="s">
        <v>2690</v>
      </c>
      <c r="G3" s="310">
        <v>2000</v>
      </c>
      <c r="H3" s="313">
        <v>2017</v>
      </c>
      <c r="I3" s="87">
        <v>0.51378472222222216</v>
      </c>
      <c r="J3" s="425">
        <v>2</v>
      </c>
      <c r="K3" s="424" t="s">
        <v>3655</v>
      </c>
      <c r="L3" s="429">
        <v>101</v>
      </c>
      <c r="M3" s="419">
        <v>93.21</v>
      </c>
      <c r="N3" s="349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2729</v>
      </c>
      <c r="F4" s="318" t="s">
        <v>2690</v>
      </c>
      <c r="G4" s="318">
        <v>3067</v>
      </c>
      <c r="H4" s="319">
        <v>3083</v>
      </c>
      <c r="I4" s="320">
        <v>0.58908564814814812</v>
      </c>
      <c r="J4" s="426">
        <v>3</v>
      </c>
      <c r="K4" s="424" t="s">
        <v>3656</v>
      </c>
      <c r="L4" s="430">
        <v>101</v>
      </c>
      <c r="M4" s="419">
        <v>93.12</v>
      </c>
      <c r="N4" s="349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2729</v>
      </c>
      <c r="F5" s="85" t="s">
        <v>2690</v>
      </c>
      <c r="G5" s="85">
        <v>2800</v>
      </c>
      <c r="H5" s="85">
        <v>2830</v>
      </c>
      <c r="I5" s="87">
        <v>1.2257175925925925</v>
      </c>
      <c r="J5" s="427">
        <v>3</v>
      </c>
      <c r="K5" s="424" t="s">
        <v>3657</v>
      </c>
      <c r="L5" s="431">
        <v>101</v>
      </c>
      <c r="M5" s="420">
        <v>97.83</v>
      </c>
      <c r="N5" s="349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2729</v>
      </c>
      <c r="F6" s="281" t="s">
        <v>2690</v>
      </c>
      <c r="G6" s="281">
        <v>2134</v>
      </c>
      <c r="H6" s="325">
        <v>2259</v>
      </c>
      <c r="I6" s="326">
        <v>0.40781249999999997</v>
      </c>
      <c r="J6" s="428">
        <v>2</v>
      </c>
      <c r="K6" s="424" t="s">
        <v>3658</v>
      </c>
      <c r="L6" s="432">
        <v>106</v>
      </c>
      <c r="M6" s="421">
        <v>92.88</v>
      </c>
      <c r="N6" s="349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2729</v>
      </c>
      <c r="F7" s="310" t="s">
        <v>2692</v>
      </c>
      <c r="G7" s="310">
        <v>9400</v>
      </c>
      <c r="H7" s="313">
        <v>9448</v>
      </c>
      <c r="I7" s="87">
        <v>0.33069444444444446</v>
      </c>
      <c r="J7" s="425">
        <v>3</v>
      </c>
      <c r="K7" s="424" t="s">
        <v>3659</v>
      </c>
      <c r="L7" s="429">
        <v>101</v>
      </c>
      <c r="M7" s="419"/>
      <c r="N7" s="349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2729</v>
      </c>
      <c r="F8" s="310" t="s">
        <v>2690</v>
      </c>
      <c r="G8" s="310">
        <v>3067</v>
      </c>
      <c r="H8" s="313">
        <v>3060</v>
      </c>
      <c r="I8" s="87">
        <v>0.82707175925925924</v>
      </c>
      <c r="J8" s="425">
        <v>3</v>
      </c>
      <c r="K8" s="424" t="s">
        <v>3660</v>
      </c>
      <c r="L8" s="429">
        <v>100</v>
      </c>
      <c r="M8" s="419">
        <v>96.62</v>
      </c>
      <c r="N8" s="349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2729</v>
      </c>
      <c r="F9" s="310" t="s">
        <v>2692</v>
      </c>
      <c r="G9" s="310">
        <v>9000</v>
      </c>
      <c r="H9" s="313">
        <v>10083</v>
      </c>
      <c r="I9" s="87">
        <v>0.84518518518518515</v>
      </c>
      <c r="J9" s="425">
        <v>3</v>
      </c>
      <c r="K9" s="424" t="s">
        <v>3661</v>
      </c>
      <c r="L9" s="429">
        <v>112</v>
      </c>
      <c r="M9" s="419"/>
      <c r="N9" s="349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2729</v>
      </c>
      <c r="F10" s="310" t="s">
        <v>2692</v>
      </c>
      <c r="G10" s="310">
        <v>9200</v>
      </c>
      <c r="H10" s="313">
        <v>9986</v>
      </c>
      <c r="I10" s="87">
        <v>0.6725578703703704</v>
      </c>
      <c r="J10" s="425">
        <v>3</v>
      </c>
      <c r="K10" s="424" t="s">
        <v>3662</v>
      </c>
      <c r="L10" s="429">
        <v>109</v>
      </c>
      <c r="M10" s="419"/>
      <c r="N10" s="349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2729</v>
      </c>
      <c r="F11" s="310" t="s">
        <v>2690</v>
      </c>
      <c r="G11" s="310">
        <v>3067</v>
      </c>
      <c r="H11" s="313">
        <v>3054</v>
      </c>
      <c r="I11" s="87">
        <v>0.38769675925925928</v>
      </c>
      <c r="J11" s="425">
        <v>3</v>
      </c>
      <c r="K11" s="424" t="s">
        <v>3663</v>
      </c>
      <c r="L11" s="429">
        <v>100</v>
      </c>
      <c r="M11" s="419">
        <v>94.42</v>
      </c>
      <c r="N11" s="349"/>
    </row>
    <row r="12" spans="1:14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2729</v>
      </c>
      <c r="F12" s="310" t="s">
        <v>2690</v>
      </c>
      <c r="G12" s="310">
        <v>2238</v>
      </c>
      <c r="H12" s="313">
        <v>2611</v>
      </c>
      <c r="I12" s="87">
        <v>1.1090856481481481</v>
      </c>
      <c r="J12" s="425">
        <v>3</v>
      </c>
      <c r="K12" s="424" t="s">
        <v>3664</v>
      </c>
      <c r="L12" s="429">
        <v>117</v>
      </c>
      <c r="M12" s="419">
        <v>85.56</v>
      </c>
      <c r="N12" s="349"/>
    </row>
    <row r="13" spans="1:14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2729</v>
      </c>
      <c r="F13" s="310" t="s">
        <v>2692</v>
      </c>
      <c r="G13" s="310">
        <v>7200</v>
      </c>
      <c r="H13" s="313">
        <v>7263</v>
      </c>
      <c r="I13" s="89">
        <v>0.36261574074074071</v>
      </c>
      <c r="J13" s="425">
        <v>3</v>
      </c>
      <c r="K13" s="424" t="s">
        <v>3665</v>
      </c>
      <c r="L13" s="429">
        <v>101</v>
      </c>
      <c r="M13" s="422"/>
      <c r="N13" s="349"/>
    </row>
    <row r="14" spans="1:14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2729</v>
      </c>
      <c r="F14" s="310" t="s">
        <v>2692</v>
      </c>
      <c r="G14" s="310">
        <v>9600</v>
      </c>
      <c r="H14" s="313">
        <v>9884</v>
      </c>
      <c r="I14" s="87">
        <v>0.92464120370370362</v>
      </c>
      <c r="J14" s="425">
        <v>3</v>
      </c>
      <c r="K14" s="424" t="s">
        <v>3666</v>
      </c>
      <c r="L14" s="429">
        <v>103</v>
      </c>
      <c r="M14" s="419"/>
      <c r="N14" s="349"/>
    </row>
    <row r="15" spans="1:14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2729</v>
      </c>
      <c r="F15" s="310" t="s">
        <v>2690</v>
      </c>
      <c r="G15" s="310">
        <v>3067</v>
      </c>
      <c r="H15" s="313">
        <v>3074</v>
      </c>
      <c r="I15" s="87">
        <v>0.82562500000000005</v>
      </c>
      <c r="J15" s="425">
        <v>3</v>
      </c>
      <c r="K15" s="424" t="s">
        <v>3667</v>
      </c>
      <c r="L15" s="429">
        <v>100</v>
      </c>
      <c r="M15" s="419">
        <v>94.34</v>
      </c>
      <c r="N15" s="349"/>
    </row>
    <row r="16" spans="1:14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2729</v>
      </c>
      <c r="F16" s="310" t="s">
        <v>2692</v>
      </c>
      <c r="G16" s="310">
        <v>9000</v>
      </c>
      <c r="H16" s="313">
        <v>9123</v>
      </c>
      <c r="I16" s="87">
        <v>0.48826388888888889</v>
      </c>
      <c r="J16" s="425">
        <v>3</v>
      </c>
      <c r="K16" s="424" t="s">
        <v>3668</v>
      </c>
      <c r="L16" s="429">
        <v>101</v>
      </c>
      <c r="M16" s="419"/>
      <c r="N16" s="349"/>
    </row>
    <row r="17" spans="1:14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2729</v>
      </c>
      <c r="F17" s="310" t="s">
        <v>2690</v>
      </c>
      <c r="G17" s="310">
        <v>2667</v>
      </c>
      <c r="H17" s="313">
        <v>2737</v>
      </c>
      <c r="I17" s="89">
        <v>0.89369212962962974</v>
      </c>
      <c r="J17" s="425">
        <v>3</v>
      </c>
      <c r="K17" s="424" t="s">
        <v>3669</v>
      </c>
      <c r="L17" s="429">
        <v>103</v>
      </c>
      <c r="M17" s="419">
        <v>89.02</v>
      </c>
      <c r="N17" s="349"/>
    </row>
    <row r="18" spans="1:14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2729</v>
      </c>
      <c r="F18" s="310" t="s">
        <v>2692</v>
      </c>
      <c r="G18" s="310">
        <v>9400</v>
      </c>
      <c r="H18" s="313">
        <v>9473</v>
      </c>
      <c r="I18" s="87">
        <v>0.33739583333333334</v>
      </c>
      <c r="J18" s="425">
        <v>3</v>
      </c>
      <c r="K18" s="424" t="s">
        <v>3670</v>
      </c>
      <c r="L18" s="429">
        <v>101</v>
      </c>
      <c r="M18" s="419"/>
      <c r="N18" s="349"/>
    </row>
    <row r="19" spans="1:14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2729</v>
      </c>
      <c r="F19" s="310" t="s">
        <v>2690</v>
      </c>
      <c r="G19" s="310">
        <v>2667</v>
      </c>
      <c r="H19" s="313">
        <v>2673</v>
      </c>
      <c r="I19" s="89">
        <v>0.83409722222222227</v>
      </c>
      <c r="J19" s="425">
        <v>3</v>
      </c>
      <c r="K19" s="424" t="s">
        <v>3671</v>
      </c>
      <c r="L19" s="429">
        <v>100</v>
      </c>
      <c r="M19" s="419">
        <v>89.61</v>
      </c>
      <c r="N19" s="349"/>
    </row>
    <row r="20" spans="1:14">
      <c r="A20" s="85" t="s">
        <v>2949</v>
      </c>
      <c r="B20" s="85" t="s">
        <v>2382</v>
      </c>
      <c r="C20" s="305">
        <v>44693</v>
      </c>
      <c r="D20" s="85" t="s">
        <v>2393</v>
      </c>
      <c r="E20" s="277" t="s">
        <v>2729</v>
      </c>
      <c r="F20" s="310" t="s">
        <v>2690</v>
      </c>
      <c r="G20" s="310">
        <v>1492</v>
      </c>
      <c r="H20" s="313">
        <v>814</v>
      </c>
      <c r="I20" s="89">
        <v>0.46871527777777783</v>
      </c>
      <c r="J20" s="425">
        <v>2</v>
      </c>
      <c r="K20" s="424" t="s">
        <v>3672</v>
      </c>
      <c r="L20" s="429">
        <v>55</v>
      </c>
      <c r="M20" s="419">
        <v>90.03</v>
      </c>
      <c r="N20" s="349" t="s">
        <v>3270</v>
      </c>
    </row>
    <row r="21" spans="1:14">
      <c r="A21" s="85" t="s">
        <v>2926</v>
      </c>
      <c r="B21" s="85" t="s">
        <v>2377</v>
      </c>
      <c r="C21" s="305">
        <v>43045</v>
      </c>
      <c r="D21" s="85" t="s">
        <v>2393</v>
      </c>
      <c r="E21" s="277" t="s">
        <v>2729</v>
      </c>
      <c r="F21" s="310" t="s">
        <v>2692</v>
      </c>
      <c r="G21" s="310">
        <v>9000</v>
      </c>
      <c r="H21" s="313">
        <v>10347</v>
      </c>
      <c r="I21" s="87">
        <v>0.34519675925925924</v>
      </c>
      <c r="J21" s="425">
        <v>3</v>
      </c>
      <c r="K21" s="424" t="s">
        <v>3673</v>
      </c>
      <c r="L21" s="429">
        <v>115</v>
      </c>
      <c r="M21" s="419"/>
      <c r="N21" s="349"/>
    </row>
    <row r="22" spans="1:14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2729</v>
      </c>
      <c r="F22" s="310" t="s">
        <v>2692</v>
      </c>
      <c r="G22" s="310">
        <v>5400</v>
      </c>
      <c r="H22" s="313">
        <v>6609</v>
      </c>
      <c r="I22" s="89">
        <v>0.49722222222222223</v>
      </c>
      <c r="J22" s="425">
        <v>2</v>
      </c>
      <c r="K22" s="424" t="s">
        <v>3674</v>
      </c>
      <c r="L22" s="429">
        <v>122</v>
      </c>
      <c r="M22" s="419"/>
      <c r="N22" s="349"/>
    </row>
    <row r="23" spans="1:14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2729</v>
      </c>
      <c r="F23" s="310" t="s">
        <v>2690</v>
      </c>
      <c r="G23" s="310">
        <v>2667</v>
      </c>
      <c r="H23" s="313">
        <v>2978</v>
      </c>
      <c r="I23" s="87">
        <v>0.95262731481481477</v>
      </c>
      <c r="J23" s="425">
        <v>3</v>
      </c>
      <c r="K23" s="424" t="s">
        <v>3675</v>
      </c>
      <c r="L23" s="433">
        <v>112</v>
      </c>
      <c r="M23" s="419">
        <v>94.6</v>
      </c>
      <c r="N23" s="349"/>
    </row>
    <row r="24" spans="1:14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2729</v>
      </c>
      <c r="F24" s="310" t="s">
        <v>2690</v>
      </c>
      <c r="G24" s="310">
        <v>2238</v>
      </c>
      <c r="H24" s="313">
        <v>2937</v>
      </c>
      <c r="I24" s="87">
        <v>0.71722222222222232</v>
      </c>
      <c r="J24" s="425">
        <v>3</v>
      </c>
      <c r="K24" s="424" t="s">
        <v>3676</v>
      </c>
      <c r="L24" s="433">
        <v>131</v>
      </c>
      <c r="M24" s="419">
        <v>86.81</v>
      </c>
      <c r="N24" s="349"/>
    </row>
    <row r="25" spans="1:14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2729</v>
      </c>
      <c r="F25" s="310" t="s">
        <v>2690</v>
      </c>
      <c r="G25" s="310">
        <v>2934</v>
      </c>
      <c r="H25" s="313">
        <v>2936</v>
      </c>
      <c r="I25" s="87">
        <v>0.86108796296296297</v>
      </c>
      <c r="J25" s="425">
        <v>3</v>
      </c>
      <c r="K25" s="424" t="s">
        <v>3677</v>
      </c>
      <c r="L25" s="433">
        <v>100</v>
      </c>
      <c r="M25" s="419">
        <v>93.24</v>
      </c>
      <c r="N25" s="349"/>
    </row>
    <row r="26" spans="1:14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2729</v>
      </c>
      <c r="F26" s="310" t="s">
        <v>2690</v>
      </c>
      <c r="G26" s="318">
        <v>3067</v>
      </c>
      <c r="H26" s="318">
        <v>2916</v>
      </c>
      <c r="I26" s="320">
        <v>0.79398148148148151</v>
      </c>
      <c r="J26" s="426">
        <v>3</v>
      </c>
      <c r="K26" s="424" t="s">
        <v>3678</v>
      </c>
      <c r="L26" s="434">
        <v>95</v>
      </c>
      <c r="M26" s="423">
        <v>93.96</v>
      </c>
      <c r="N26" s="349"/>
    </row>
    <row r="27" spans="1:14">
      <c r="A27" s="85" t="s">
        <v>2931</v>
      </c>
      <c r="B27" s="85" t="s">
        <v>2238</v>
      </c>
      <c r="C27" s="305">
        <v>44256</v>
      </c>
      <c r="D27" s="85" t="s">
        <v>2393</v>
      </c>
      <c r="E27" s="277" t="s">
        <v>2729</v>
      </c>
      <c r="F27" s="313" t="s">
        <v>2692</v>
      </c>
      <c r="G27" s="6">
        <v>9400</v>
      </c>
      <c r="H27" s="6">
        <v>9709</v>
      </c>
      <c r="I27" s="89">
        <v>0.31491898148148151</v>
      </c>
      <c r="J27" s="427">
        <v>3</v>
      </c>
      <c r="K27" s="424" t="s">
        <v>3679</v>
      </c>
      <c r="L27" s="435">
        <v>103</v>
      </c>
      <c r="M27" s="424"/>
      <c r="N27" s="349"/>
    </row>
    <row r="28" spans="1:14">
      <c r="A28" s="85" t="s">
        <v>2932</v>
      </c>
      <c r="B28" s="85" t="s">
        <v>2379</v>
      </c>
      <c r="C28" s="305">
        <v>44256</v>
      </c>
      <c r="D28" s="85" t="s">
        <v>2393</v>
      </c>
      <c r="E28" s="277" t="s">
        <v>2729</v>
      </c>
      <c r="F28" s="313" t="s">
        <v>2690</v>
      </c>
      <c r="G28" s="6">
        <v>3201</v>
      </c>
      <c r="H28" s="6">
        <v>2209</v>
      </c>
      <c r="I28" s="87">
        <v>0.67225694444444439</v>
      </c>
      <c r="J28" s="427">
        <v>3</v>
      </c>
      <c r="K28" s="424" t="s">
        <v>3680</v>
      </c>
      <c r="L28" s="435">
        <v>69</v>
      </c>
      <c r="M28" s="424">
        <v>92.28</v>
      </c>
      <c r="N28" s="349" t="s">
        <v>3681</v>
      </c>
    </row>
    <row r="29" spans="1:14">
      <c r="A29" s="331" t="s">
        <v>3018</v>
      </c>
      <c r="B29" s="331" t="s">
        <v>2380</v>
      </c>
      <c r="C29" s="305">
        <v>42933</v>
      </c>
      <c r="D29" s="85" t="s">
        <v>2393</v>
      </c>
      <c r="E29" s="317"/>
      <c r="F29" s="318"/>
      <c r="I29" s="290"/>
      <c r="J29" s="348"/>
      <c r="N29" s="350"/>
    </row>
    <row r="33" spans="10:10">
      <c r="J33" s="416"/>
    </row>
    <row r="34" spans="10:10">
      <c r="J34" s="1"/>
    </row>
    <row r="35" spans="10:10">
      <c r="J35" s="1"/>
    </row>
  </sheetData>
  <autoFilter ref="A2:O29" xr:uid="{6C569B58-6103-433E-A208-439020BF4924}">
    <sortState xmlns:xlrd2="http://schemas.microsoft.com/office/spreadsheetml/2017/richdata2" ref="A3:O29">
      <sortCondition ref="B2"/>
    </sortState>
  </autoFilter>
  <conditionalFormatting sqref="B2">
    <cfRule type="duplicateValues" dxfId="101" priority="25"/>
  </conditionalFormatting>
  <conditionalFormatting sqref="E3:E29">
    <cfRule type="cellIs" dxfId="100" priority="23" operator="equal">
      <formula>"L"</formula>
    </cfRule>
    <cfRule type="cellIs" dxfId="99" priority="24" operator="equal">
      <formula>"A"</formula>
    </cfRule>
  </conditionalFormatting>
  <conditionalFormatting sqref="B1:B2">
    <cfRule type="duplicateValues" dxfId="98" priority="26"/>
  </conditionalFormatting>
  <conditionalFormatting sqref="B1:B29">
    <cfRule type="duplicateValues" dxfId="97" priority="27"/>
  </conditionalFormatting>
  <conditionalFormatting sqref="B3:B29">
    <cfRule type="duplicateValues" dxfId="96" priority="28"/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7C7A7-3937-40A4-BC42-0D719F6366B7}">
  <dimension ref="A1:N35"/>
  <sheetViews>
    <sheetView workbookViewId="0">
      <selection activeCell="A3" sqref="A3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7.88671875" bestFit="1" customWidth="1"/>
    <col min="14" max="14" width="64.88671875" customWidth="1"/>
    <col min="18" max="18" width="31.5546875" customWidth="1"/>
    <col min="19" max="19" width="11.33203125" customWidth="1"/>
    <col min="23" max="23" width="31.88671875" customWidth="1"/>
    <col min="24" max="24" width="13" customWidth="1"/>
  </cols>
  <sheetData>
    <row r="1" spans="1:14">
      <c r="A1" s="290"/>
      <c r="B1" s="290"/>
      <c r="C1" s="290"/>
      <c r="D1" s="290"/>
      <c r="E1" s="290"/>
      <c r="F1" s="290"/>
      <c r="G1" s="292" t="s">
        <v>3682</v>
      </c>
      <c r="H1" s="292" t="s">
        <v>3683</v>
      </c>
      <c r="I1" s="292" t="s">
        <v>3682</v>
      </c>
      <c r="J1" s="292" t="s">
        <v>3682</v>
      </c>
      <c r="K1" s="293"/>
      <c r="L1" s="294"/>
      <c r="M1" s="295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00" t="s">
        <v>3025</v>
      </c>
      <c r="H2" s="301" t="s">
        <v>3026</v>
      </c>
      <c r="I2" s="417" t="s">
        <v>3654</v>
      </c>
      <c r="J2" s="417" t="s">
        <v>3028</v>
      </c>
      <c r="K2" s="293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2729</v>
      </c>
      <c r="F3" s="310" t="s">
        <v>2690</v>
      </c>
      <c r="G3" s="310">
        <v>5760</v>
      </c>
      <c r="H3" s="313">
        <v>5424</v>
      </c>
      <c r="I3" s="418">
        <v>1.498900462962963</v>
      </c>
      <c r="J3" s="95">
        <v>5</v>
      </c>
      <c r="K3" s="424" t="s">
        <v>3684</v>
      </c>
      <c r="L3" s="429">
        <v>94</v>
      </c>
      <c r="M3" s="419">
        <v>93.28</v>
      </c>
      <c r="N3" s="349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2729</v>
      </c>
      <c r="F4" s="318" t="s">
        <v>2692</v>
      </c>
      <c r="G4" s="318">
        <v>11909</v>
      </c>
      <c r="H4" s="319">
        <v>11670</v>
      </c>
      <c r="I4" s="418">
        <v>1.0617824074074074</v>
      </c>
      <c r="J4" s="95">
        <v>5</v>
      </c>
      <c r="K4" s="424" t="s">
        <v>3685</v>
      </c>
      <c r="L4" s="430">
        <v>95</v>
      </c>
      <c r="M4" s="419">
        <v>91.33</v>
      </c>
      <c r="N4" s="349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2729</v>
      </c>
      <c r="F5" s="85" t="s">
        <v>2692</v>
      </c>
      <c r="G5" s="85">
        <v>7928</v>
      </c>
      <c r="H5" s="322">
        <v>8182</v>
      </c>
      <c r="I5" s="418">
        <v>1.2634027777777777</v>
      </c>
      <c r="J5" s="95">
        <v>3</v>
      </c>
      <c r="K5" s="424" t="s">
        <v>3686</v>
      </c>
      <c r="L5" s="431">
        <v>100</v>
      </c>
      <c r="M5" s="420">
        <v>97.43</v>
      </c>
      <c r="N5" s="349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2729</v>
      </c>
      <c r="F6" s="281" t="s">
        <v>2692</v>
      </c>
      <c r="G6" s="281">
        <v>9656</v>
      </c>
      <c r="H6" s="325">
        <v>9975</v>
      </c>
      <c r="I6" s="418">
        <v>1.3907754629629629</v>
      </c>
      <c r="J6" s="95">
        <v>5</v>
      </c>
      <c r="K6" s="424" t="s">
        <v>3687</v>
      </c>
      <c r="L6" s="432">
        <v>98</v>
      </c>
      <c r="M6" s="421">
        <v>93.47</v>
      </c>
      <c r="N6" s="349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2729</v>
      </c>
      <c r="F7" s="310" t="s">
        <v>2692</v>
      </c>
      <c r="G7" s="310">
        <v>14704</v>
      </c>
      <c r="H7" s="313">
        <v>15030</v>
      </c>
      <c r="I7" s="121">
        <v>0.71817129629629628</v>
      </c>
      <c r="J7" s="95">
        <v>5</v>
      </c>
      <c r="K7" s="424" t="s">
        <v>3688</v>
      </c>
      <c r="L7" s="429">
        <v>99</v>
      </c>
      <c r="M7" s="419">
        <v>96.43</v>
      </c>
      <c r="N7" s="349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2729</v>
      </c>
      <c r="F8" s="310" t="s">
        <v>2692</v>
      </c>
      <c r="G8" s="310">
        <v>11909</v>
      </c>
      <c r="H8" s="313">
        <v>12100</v>
      </c>
      <c r="I8" s="418">
        <v>1.4866666666666666</v>
      </c>
      <c r="J8" s="95">
        <v>5</v>
      </c>
      <c r="K8" s="424" t="s">
        <v>3689</v>
      </c>
      <c r="L8" s="429">
        <v>99</v>
      </c>
      <c r="M8" s="419">
        <v>96.64</v>
      </c>
      <c r="N8" s="349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2729</v>
      </c>
      <c r="F9" s="310" t="s">
        <v>2692</v>
      </c>
      <c r="G9" s="310">
        <v>16940</v>
      </c>
      <c r="H9" s="313">
        <v>20176</v>
      </c>
      <c r="I9" s="418">
        <v>1.2465972222222221</v>
      </c>
      <c r="J9" s="95">
        <v>5</v>
      </c>
      <c r="K9" s="424" t="s">
        <v>3690</v>
      </c>
      <c r="L9" s="429">
        <v>119</v>
      </c>
      <c r="M9" s="419"/>
      <c r="N9" s="349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2729</v>
      </c>
      <c r="F10" s="310" t="s">
        <v>2692</v>
      </c>
      <c r="G10" s="310">
        <v>16940</v>
      </c>
      <c r="H10" s="313">
        <v>17613</v>
      </c>
      <c r="I10" s="418">
        <v>1.0189236111111111</v>
      </c>
      <c r="J10" s="95">
        <v>5</v>
      </c>
      <c r="K10" s="424" t="s">
        <v>3691</v>
      </c>
      <c r="L10" s="429">
        <v>100</v>
      </c>
      <c r="M10" s="419">
        <v>95.45</v>
      </c>
      <c r="N10" s="349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2729</v>
      </c>
      <c r="F11" s="310" t="s">
        <v>2692</v>
      </c>
      <c r="G11" s="310">
        <v>11909</v>
      </c>
      <c r="H11" s="313">
        <v>11942</v>
      </c>
      <c r="I11" s="121">
        <v>0.88668981481481479</v>
      </c>
      <c r="J11" s="95">
        <v>5</v>
      </c>
      <c r="K11" s="424" t="s">
        <v>3692</v>
      </c>
      <c r="L11" s="429">
        <v>98</v>
      </c>
      <c r="M11" s="419">
        <v>95.17</v>
      </c>
      <c r="N11" s="349"/>
    </row>
    <row r="12" spans="1:14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2729</v>
      </c>
      <c r="F12" s="310" t="s">
        <v>2690</v>
      </c>
      <c r="G12" s="310">
        <v>5760</v>
      </c>
      <c r="H12" s="313">
        <v>2768</v>
      </c>
      <c r="I12" s="418">
        <v>1.8396412037037038</v>
      </c>
      <c r="J12" s="95">
        <v>5</v>
      </c>
      <c r="K12" s="424" t="s">
        <v>3693</v>
      </c>
      <c r="L12" s="429">
        <v>48</v>
      </c>
      <c r="M12" s="419">
        <v>78.33</v>
      </c>
      <c r="N12" s="349" t="s">
        <v>3694</v>
      </c>
    </row>
    <row r="13" spans="1:14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2729</v>
      </c>
      <c r="F13" s="310" t="s">
        <v>2692</v>
      </c>
      <c r="G13" s="310">
        <v>16093</v>
      </c>
      <c r="H13" s="313">
        <v>16563</v>
      </c>
      <c r="I13" s="121">
        <v>0.80648148148148147</v>
      </c>
      <c r="J13" s="95">
        <v>5</v>
      </c>
      <c r="K13" s="424" t="s">
        <v>3695</v>
      </c>
      <c r="L13" s="429">
        <v>103</v>
      </c>
      <c r="M13" s="422"/>
      <c r="N13" s="349"/>
    </row>
    <row r="14" spans="1:14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2729</v>
      </c>
      <c r="F14" s="310" t="s">
        <v>2692</v>
      </c>
      <c r="G14" s="310">
        <v>16940</v>
      </c>
      <c r="H14" s="313">
        <v>17271</v>
      </c>
      <c r="I14" s="418">
        <v>1.4022337962962963</v>
      </c>
      <c r="J14" s="95">
        <v>5</v>
      </c>
      <c r="K14" s="424" t="s">
        <v>3696</v>
      </c>
      <c r="L14" s="429">
        <v>101</v>
      </c>
      <c r="M14" s="419">
        <v>100</v>
      </c>
      <c r="N14" s="349"/>
    </row>
    <row r="15" spans="1:14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2729</v>
      </c>
      <c r="F15" s="310" t="s">
        <v>2692</v>
      </c>
      <c r="G15" s="310">
        <v>11909</v>
      </c>
      <c r="H15" s="313">
        <v>10948</v>
      </c>
      <c r="I15" s="418">
        <v>1.2315856481481482</v>
      </c>
      <c r="J15" s="95">
        <v>5</v>
      </c>
      <c r="K15" s="424" t="s">
        <v>3697</v>
      </c>
      <c r="L15" s="429">
        <v>92</v>
      </c>
      <c r="M15" s="419">
        <v>92.8</v>
      </c>
      <c r="N15" s="349"/>
    </row>
    <row r="16" spans="1:14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2729</v>
      </c>
      <c r="F16" s="310" t="s">
        <v>2692</v>
      </c>
      <c r="G16" s="310">
        <v>16940</v>
      </c>
      <c r="H16" s="313">
        <v>17011</v>
      </c>
      <c r="I16" s="121">
        <v>0.73380787037037043</v>
      </c>
      <c r="J16" s="95">
        <v>5</v>
      </c>
      <c r="K16" s="424" t="s">
        <v>3698</v>
      </c>
      <c r="L16" s="429">
        <v>100</v>
      </c>
      <c r="M16" s="419"/>
      <c r="N16" s="349"/>
    </row>
    <row r="17" spans="1:14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2729</v>
      </c>
      <c r="F17" s="310" t="s">
        <v>2690</v>
      </c>
      <c r="G17" s="310">
        <v>5760</v>
      </c>
      <c r="H17" s="313">
        <v>5266</v>
      </c>
      <c r="I17" s="418">
        <v>1.6607175925925926</v>
      </c>
      <c r="J17" s="95">
        <v>5</v>
      </c>
      <c r="K17" s="424" t="s">
        <v>3699</v>
      </c>
      <c r="L17" s="429">
        <v>91</v>
      </c>
      <c r="M17" s="419">
        <v>90.93</v>
      </c>
      <c r="N17" s="349"/>
    </row>
    <row r="18" spans="1:14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2729</v>
      </c>
      <c r="F18" s="310" t="s">
        <v>2692</v>
      </c>
      <c r="G18" s="310">
        <v>16940</v>
      </c>
      <c r="H18" s="313">
        <v>15522</v>
      </c>
      <c r="I18" s="121">
        <v>0.78506944444444438</v>
      </c>
      <c r="J18" s="95">
        <v>5</v>
      </c>
      <c r="K18" s="424" t="s">
        <v>3700</v>
      </c>
      <c r="L18" s="429">
        <v>92</v>
      </c>
      <c r="M18" s="419"/>
      <c r="N18" s="349"/>
    </row>
    <row r="19" spans="1:14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2729</v>
      </c>
      <c r="F19" s="310" t="s">
        <v>2690</v>
      </c>
      <c r="G19" s="310">
        <v>5760</v>
      </c>
      <c r="H19" s="313">
        <v>4370</v>
      </c>
      <c r="I19" s="418">
        <v>1.4441319444444443</v>
      </c>
      <c r="J19" s="95">
        <v>5</v>
      </c>
      <c r="K19" s="424" t="s">
        <v>3701</v>
      </c>
      <c r="L19" s="429">
        <v>76</v>
      </c>
      <c r="M19" s="419">
        <v>90.67</v>
      </c>
      <c r="N19" s="349" t="s">
        <v>3702</v>
      </c>
    </row>
    <row r="20" spans="1:14">
      <c r="A20" s="85" t="s">
        <v>2949</v>
      </c>
      <c r="B20" s="85" t="s">
        <v>2382</v>
      </c>
      <c r="C20" s="305">
        <v>44693</v>
      </c>
      <c r="D20" s="85" t="s">
        <v>2393</v>
      </c>
      <c r="E20" s="277" t="s">
        <v>2729</v>
      </c>
      <c r="F20" s="310" t="s">
        <v>2690</v>
      </c>
      <c r="G20" s="310">
        <v>5760</v>
      </c>
      <c r="H20" s="313">
        <v>1036</v>
      </c>
      <c r="I20" s="418">
        <v>1.121724537037037</v>
      </c>
      <c r="J20" s="95">
        <v>5</v>
      </c>
      <c r="K20" s="424" t="s">
        <v>3703</v>
      </c>
      <c r="L20" s="429">
        <v>18</v>
      </c>
      <c r="M20" s="419">
        <v>84.15</v>
      </c>
      <c r="N20" s="349" t="s">
        <v>3704</v>
      </c>
    </row>
    <row r="21" spans="1:14">
      <c r="A21" s="85" t="s">
        <v>2926</v>
      </c>
      <c r="B21" s="85" t="s">
        <v>2377</v>
      </c>
      <c r="C21" s="305">
        <v>43045</v>
      </c>
      <c r="D21" s="85" t="s">
        <v>2393</v>
      </c>
      <c r="E21" s="277" t="s">
        <v>2729</v>
      </c>
      <c r="F21" s="310" t="s">
        <v>2692</v>
      </c>
      <c r="G21" s="310">
        <v>10164</v>
      </c>
      <c r="H21" s="313">
        <v>6761</v>
      </c>
      <c r="I21" s="121">
        <v>0.30081018518518515</v>
      </c>
      <c r="J21" s="95">
        <v>3</v>
      </c>
      <c r="K21" s="424" t="s">
        <v>3705</v>
      </c>
      <c r="L21" s="429">
        <v>82</v>
      </c>
      <c r="M21" s="419">
        <v>97.01</v>
      </c>
      <c r="N21" s="349"/>
    </row>
    <row r="22" spans="1:14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2729</v>
      </c>
      <c r="F22" s="310" t="s">
        <v>2692</v>
      </c>
      <c r="G22" s="310">
        <v>16940</v>
      </c>
      <c r="H22" s="313">
        <v>17173</v>
      </c>
      <c r="I22" s="418">
        <v>1.4723379629629629</v>
      </c>
      <c r="J22" s="95">
        <v>5</v>
      </c>
      <c r="K22" s="424" t="s">
        <v>3706</v>
      </c>
      <c r="L22" s="429">
        <v>101</v>
      </c>
      <c r="M22" s="419"/>
      <c r="N22" s="349"/>
    </row>
    <row r="23" spans="1:14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2729</v>
      </c>
      <c r="F23" s="310" t="s">
        <v>2690</v>
      </c>
      <c r="G23" s="310">
        <v>4608</v>
      </c>
      <c r="H23" s="313">
        <v>4619</v>
      </c>
      <c r="I23" s="418">
        <v>1.4066087962962961</v>
      </c>
      <c r="J23" s="95">
        <v>4</v>
      </c>
      <c r="K23" s="424" t="s">
        <v>3707</v>
      </c>
      <c r="L23" s="433">
        <v>100</v>
      </c>
      <c r="M23" s="419">
        <v>94.56</v>
      </c>
      <c r="N23" s="349"/>
    </row>
    <row r="24" spans="1:14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2729</v>
      </c>
      <c r="F24" s="310" t="s">
        <v>2690</v>
      </c>
      <c r="G24" s="310">
        <v>5760</v>
      </c>
      <c r="H24" s="313">
        <v>5318</v>
      </c>
      <c r="I24" s="418">
        <v>1.9095601851851853</v>
      </c>
      <c r="J24" s="95">
        <v>5</v>
      </c>
      <c r="K24" s="424" t="s">
        <v>3708</v>
      </c>
      <c r="L24" s="433">
        <v>92</v>
      </c>
      <c r="M24" s="419">
        <v>90.74</v>
      </c>
      <c r="N24" s="349"/>
    </row>
    <row r="25" spans="1:14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2729</v>
      </c>
      <c r="F25" s="310" t="s">
        <v>2690</v>
      </c>
      <c r="G25" s="310">
        <v>5760</v>
      </c>
      <c r="H25" s="313">
        <v>5001</v>
      </c>
      <c r="I25" s="418">
        <v>1.4415162037037037</v>
      </c>
      <c r="J25" s="95">
        <v>5</v>
      </c>
      <c r="K25" s="424" t="s">
        <v>3709</v>
      </c>
      <c r="L25" s="433">
        <v>87</v>
      </c>
      <c r="M25" s="419">
        <v>93.41</v>
      </c>
      <c r="N25" s="349"/>
    </row>
    <row r="26" spans="1:14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2729</v>
      </c>
      <c r="F26" s="310" t="s">
        <v>2692</v>
      </c>
      <c r="G26" s="318">
        <v>11909</v>
      </c>
      <c r="H26" s="319">
        <v>11207</v>
      </c>
      <c r="I26" s="418">
        <v>1.3275810185185184</v>
      </c>
      <c r="J26" s="95">
        <v>5</v>
      </c>
      <c r="K26" s="424" t="s">
        <v>3710</v>
      </c>
      <c r="L26" s="434">
        <v>94</v>
      </c>
      <c r="M26" s="423">
        <v>94.3</v>
      </c>
      <c r="N26" s="349"/>
    </row>
    <row r="27" spans="1:14">
      <c r="A27" s="85" t="s">
        <v>2931</v>
      </c>
      <c r="B27" s="85" t="s">
        <v>2238</v>
      </c>
      <c r="C27" s="305">
        <v>44256</v>
      </c>
      <c r="D27" s="85" t="s">
        <v>2393</v>
      </c>
      <c r="E27" s="277" t="s">
        <v>2729</v>
      </c>
      <c r="F27" s="313" t="s">
        <v>2692</v>
      </c>
      <c r="G27" s="6">
        <v>16940</v>
      </c>
      <c r="H27" s="95">
        <v>17102</v>
      </c>
      <c r="I27" s="121">
        <v>0.60116898148148146</v>
      </c>
      <c r="J27" s="95">
        <v>5</v>
      </c>
      <c r="K27" s="424" t="s">
        <v>3711</v>
      </c>
      <c r="L27" s="435">
        <v>101</v>
      </c>
      <c r="M27" s="424"/>
      <c r="N27" s="349"/>
    </row>
    <row r="28" spans="1:14">
      <c r="A28" s="85" t="s">
        <v>2932</v>
      </c>
      <c r="B28" s="85" t="s">
        <v>2379</v>
      </c>
      <c r="C28" s="305">
        <v>44256</v>
      </c>
      <c r="D28" s="85" t="s">
        <v>2393</v>
      </c>
      <c r="E28" s="277" t="s">
        <v>2729</v>
      </c>
      <c r="F28" s="313" t="s">
        <v>2690</v>
      </c>
      <c r="G28" s="6">
        <v>4608</v>
      </c>
      <c r="H28" s="95">
        <v>1821</v>
      </c>
      <c r="I28" s="121">
        <v>0.80832175925925931</v>
      </c>
      <c r="J28" s="95">
        <v>4</v>
      </c>
      <c r="K28" s="424" t="s">
        <v>3712</v>
      </c>
      <c r="L28" s="435">
        <v>40</v>
      </c>
      <c r="M28" s="424">
        <v>86.88</v>
      </c>
      <c r="N28" s="349" t="s">
        <v>3713</v>
      </c>
    </row>
    <row r="29" spans="1:14">
      <c r="A29" s="331" t="s">
        <v>3018</v>
      </c>
      <c r="B29" s="331" t="s">
        <v>2380</v>
      </c>
      <c r="C29" s="305">
        <v>42933</v>
      </c>
      <c r="D29" s="85" t="s">
        <v>2393</v>
      </c>
      <c r="E29" s="317" t="s">
        <v>2729</v>
      </c>
      <c r="F29" s="318" t="s">
        <v>2690</v>
      </c>
      <c r="G29" s="106">
        <v>1656</v>
      </c>
      <c r="H29" s="106">
        <v>1339</v>
      </c>
      <c r="I29" s="121">
        <v>0.72297453703703696</v>
      </c>
      <c r="J29" s="95">
        <v>3</v>
      </c>
      <c r="K29" s="424" t="s">
        <v>3714</v>
      </c>
      <c r="L29" s="436">
        <v>81</v>
      </c>
      <c r="M29" s="436">
        <v>81.25</v>
      </c>
      <c r="N29" s="350"/>
    </row>
    <row r="33" spans="10:10">
      <c r="J33" s="416"/>
    </row>
    <row r="34" spans="10:10">
      <c r="J34" s="1"/>
    </row>
    <row r="35" spans="10:10">
      <c r="J35" s="1"/>
    </row>
  </sheetData>
  <autoFilter ref="A2:O29" xr:uid="{6C569B58-6103-433E-A208-439020BF4924}">
    <sortState xmlns:xlrd2="http://schemas.microsoft.com/office/spreadsheetml/2017/richdata2" ref="A3:O29">
      <sortCondition ref="B2"/>
    </sortState>
  </autoFilter>
  <conditionalFormatting sqref="B2">
    <cfRule type="duplicateValues" dxfId="95" priority="21"/>
  </conditionalFormatting>
  <conditionalFormatting sqref="E3:E29">
    <cfRule type="cellIs" dxfId="94" priority="19" operator="equal">
      <formula>"L"</formula>
    </cfRule>
    <cfRule type="cellIs" dxfId="93" priority="20" operator="equal">
      <formula>"A"</formula>
    </cfRule>
  </conditionalFormatting>
  <conditionalFormatting sqref="B1:B2">
    <cfRule type="duplicateValues" dxfId="92" priority="22"/>
  </conditionalFormatting>
  <conditionalFormatting sqref="B1:B29">
    <cfRule type="duplicateValues" dxfId="91" priority="23"/>
  </conditionalFormatting>
  <conditionalFormatting sqref="B3:B29">
    <cfRule type="duplicateValues" dxfId="90" priority="24"/>
  </conditionalFormatting>
  <conditionalFormatting sqref="B33">
    <cfRule type="duplicateValues" dxfId="89" priority="15"/>
  </conditionalFormatting>
  <conditionalFormatting sqref="B33">
    <cfRule type="duplicateValues" dxfId="88" priority="16"/>
  </conditionalFormatting>
  <conditionalFormatting sqref="B33:B34">
    <cfRule type="duplicateValues" dxfId="87" priority="17"/>
  </conditionalFormatting>
  <conditionalFormatting sqref="B34">
    <cfRule type="duplicateValues" dxfId="86" priority="18"/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9E63C-15F1-4271-83A7-E7C2CE012DBB}">
  <dimension ref="A1:R35"/>
  <sheetViews>
    <sheetView workbookViewId="0">
      <selection activeCell="K3" sqref="K3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7.88671875" bestFit="1" customWidth="1"/>
    <col min="14" max="14" width="64.88671875" customWidth="1"/>
    <col min="18" max="18" width="31.5546875" customWidth="1"/>
    <col min="19" max="19" width="11.33203125" customWidth="1"/>
    <col min="23" max="23" width="31.88671875" customWidth="1"/>
    <col min="24" max="24" width="13" customWidth="1"/>
  </cols>
  <sheetData>
    <row r="1" spans="1:14">
      <c r="A1" s="290"/>
      <c r="B1" s="290"/>
      <c r="C1" s="290"/>
      <c r="D1" s="290"/>
      <c r="E1" s="290"/>
      <c r="F1" s="290"/>
      <c r="G1" s="300" t="s">
        <v>3715</v>
      </c>
      <c r="H1" s="300" t="s">
        <v>3715</v>
      </c>
      <c r="I1" s="300" t="s">
        <v>3715</v>
      </c>
      <c r="J1" s="300" t="s">
        <v>3715</v>
      </c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53" t="s">
        <v>3025</v>
      </c>
      <c r="H2" s="460" t="s">
        <v>3026</v>
      </c>
      <c r="I2" s="461" t="s">
        <v>3027</v>
      </c>
      <c r="J2" s="461" t="s">
        <v>3028</v>
      </c>
      <c r="K2" s="293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2729</v>
      </c>
      <c r="F3" s="310" t="s">
        <v>2690</v>
      </c>
      <c r="G3" s="310">
        <v>4608</v>
      </c>
      <c r="H3" s="313">
        <v>4443</v>
      </c>
      <c r="I3" s="418">
        <v>1.2201157407407408</v>
      </c>
      <c r="J3" s="458">
        <v>4</v>
      </c>
      <c r="K3" s="424" t="s">
        <v>3716</v>
      </c>
      <c r="L3" s="429" t="s">
        <v>3147</v>
      </c>
      <c r="M3" s="419" t="s">
        <v>3717</v>
      </c>
      <c r="N3" s="349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2729</v>
      </c>
      <c r="F4" s="318" t="s">
        <v>2690</v>
      </c>
      <c r="G4" s="318">
        <v>6844</v>
      </c>
      <c r="H4" s="319">
        <v>6762</v>
      </c>
      <c r="I4" s="121">
        <v>0.95510416666666664</v>
      </c>
      <c r="J4" s="458">
        <v>4</v>
      </c>
      <c r="K4" s="424" t="s">
        <v>3718</v>
      </c>
      <c r="L4" s="430" t="s">
        <v>3049</v>
      </c>
      <c r="M4" s="419" t="s">
        <v>3177</v>
      </c>
      <c r="N4" s="349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2729</v>
      </c>
      <c r="F5" s="85" t="s">
        <v>2690</v>
      </c>
      <c r="G5" s="85">
        <v>4608</v>
      </c>
      <c r="H5" s="322">
        <v>4667</v>
      </c>
      <c r="I5" s="418">
        <v>1.9138657407407409</v>
      </c>
      <c r="J5" s="458">
        <v>4</v>
      </c>
      <c r="K5" s="424" t="s">
        <v>3719</v>
      </c>
      <c r="L5" s="431" t="s">
        <v>3038</v>
      </c>
      <c r="M5" s="420" t="s">
        <v>3720</v>
      </c>
      <c r="N5" s="349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2729</v>
      </c>
      <c r="F6" s="281" t="s">
        <v>2690</v>
      </c>
      <c r="G6" s="281">
        <v>4464</v>
      </c>
      <c r="H6" s="325">
        <v>4620</v>
      </c>
      <c r="I6" s="418">
        <v>1.1772453703703702</v>
      </c>
      <c r="J6" s="458">
        <v>4</v>
      </c>
      <c r="K6" s="424" t="s">
        <v>3721</v>
      </c>
      <c r="L6" s="432" t="s">
        <v>3065</v>
      </c>
      <c r="M6" s="421" t="s">
        <v>3126</v>
      </c>
      <c r="N6" s="349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2729</v>
      </c>
      <c r="F7" s="310" t="s">
        <v>2690</v>
      </c>
      <c r="G7" s="310">
        <v>4608</v>
      </c>
      <c r="H7" s="313">
        <v>4342</v>
      </c>
      <c r="I7" s="418">
        <v>1.0353935185185186</v>
      </c>
      <c r="J7" s="458">
        <v>4</v>
      </c>
      <c r="K7" s="424" t="s">
        <v>3722</v>
      </c>
      <c r="L7" s="429" t="s">
        <v>3321</v>
      </c>
      <c r="M7" s="419" t="s">
        <v>3159</v>
      </c>
      <c r="N7" s="349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2729</v>
      </c>
      <c r="F8" s="310" t="s">
        <v>2690</v>
      </c>
      <c r="G8" s="310">
        <v>7996</v>
      </c>
      <c r="H8" s="313">
        <v>8286</v>
      </c>
      <c r="I8" s="418">
        <v>1.3826967592592592</v>
      </c>
      <c r="J8" s="458">
        <v>5</v>
      </c>
      <c r="K8" s="424" t="s">
        <v>3723</v>
      </c>
      <c r="L8" s="429" t="s">
        <v>3038</v>
      </c>
      <c r="M8" s="419" t="s">
        <v>3013</v>
      </c>
      <c r="N8" s="349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2729</v>
      </c>
      <c r="F9" s="310" t="s">
        <v>2692</v>
      </c>
      <c r="G9" s="310">
        <v>17152</v>
      </c>
      <c r="H9" s="313">
        <v>20453</v>
      </c>
      <c r="I9" s="418">
        <v>1.5768981481481481</v>
      </c>
      <c r="J9" s="458">
        <v>5</v>
      </c>
      <c r="K9" s="424" t="s">
        <v>3724</v>
      </c>
      <c r="L9" s="429" t="s">
        <v>3070</v>
      </c>
      <c r="M9" s="419" t="s">
        <v>3286</v>
      </c>
      <c r="N9" s="349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2729</v>
      </c>
      <c r="F10" s="310" t="s">
        <v>2692</v>
      </c>
      <c r="G10" s="310">
        <v>13314</v>
      </c>
      <c r="H10" s="313">
        <v>14117</v>
      </c>
      <c r="I10" s="121">
        <v>0.99327546296296287</v>
      </c>
      <c r="J10" s="458">
        <v>4</v>
      </c>
      <c r="K10" s="424" t="s">
        <v>3725</v>
      </c>
      <c r="L10" s="429" t="s">
        <v>3108</v>
      </c>
      <c r="M10" s="419" t="s">
        <v>3726</v>
      </c>
      <c r="N10" s="349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2729</v>
      </c>
      <c r="F11" s="310" t="s">
        <v>2690</v>
      </c>
      <c r="G11" s="310">
        <v>7852</v>
      </c>
      <c r="H11" s="313">
        <v>7776</v>
      </c>
      <c r="I11" s="121">
        <v>0.91934027777777771</v>
      </c>
      <c r="J11" s="458">
        <v>5</v>
      </c>
      <c r="K11" s="424" t="s">
        <v>3727</v>
      </c>
      <c r="L11" s="429" t="s">
        <v>3147</v>
      </c>
      <c r="M11" s="419" t="s">
        <v>3728</v>
      </c>
      <c r="N11" s="349"/>
    </row>
    <row r="12" spans="1:14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2729</v>
      </c>
      <c r="F12" s="310" t="s">
        <v>2690</v>
      </c>
      <c r="G12" s="310">
        <v>4608</v>
      </c>
      <c r="H12" s="313">
        <v>2727</v>
      </c>
      <c r="I12" s="418">
        <v>1.5578472222222224</v>
      </c>
      <c r="J12" s="458">
        <v>4</v>
      </c>
      <c r="K12" s="424" t="s">
        <v>3729</v>
      </c>
      <c r="L12" s="429" t="s">
        <v>3730</v>
      </c>
      <c r="M12" s="419" t="s">
        <v>3731</v>
      </c>
      <c r="N12" s="349" t="s">
        <v>3732</v>
      </c>
    </row>
    <row r="13" spans="1:14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2729</v>
      </c>
      <c r="F13" s="310" t="s">
        <v>2692</v>
      </c>
      <c r="G13" s="310">
        <v>13340</v>
      </c>
      <c r="H13" s="313">
        <v>12980</v>
      </c>
      <c r="I13" s="121">
        <v>0.86192129629629621</v>
      </c>
      <c r="J13" s="458">
        <v>4</v>
      </c>
      <c r="K13" s="424" t="s">
        <v>3733</v>
      </c>
      <c r="L13" s="429" t="s">
        <v>3166</v>
      </c>
      <c r="M13" s="422" t="s">
        <v>3734</v>
      </c>
      <c r="N13" s="349"/>
    </row>
    <row r="14" spans="1:14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2729</v>
      </c>
      <c r="F14" s="310" t="s">
        <v>2692</v>
      </c>
      <c r="G14" s="310">
        <v>17152</v>
      </c>
      <c r="H14" s="313">
        <v>17737</v>
      </c>
      <c r="I14" s="418">
        <v>1.5637152777777779</v>
      </c>
      <c r="J14" s="458">
        <v>5</v>
      </c>
      <c r="K14" s="424" t="s">
        <v>3735</v>
      </c>
      <c r="L14" s="429" t="s">
        <v>3145</v>
      </c>
      <c r="M14" s="419" t="s">
        <v>3736</v>
      </c>
      <c r="N14" s="349"/>
    </row>
    <row r="15" spans="1:14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2729</v>
      </c>
      <c r="F15" s="310" t="s">
        <v>2692</v>
      </c>
      <c r="G15" s="310">
        <v>14916</v>
      </c>
      <c r="H15" s="313">
        <v>13682</v>
      </c>
      <c r="I15" s="418">
        <v>1.3755902777777778</v>
      </c>
      <c r="J15" s="458">
        <v>5</v>
      </c>
      <c r="K15" s="424" t="s">
        <v>3737</v>
      </c>
      <c r="L15" s="429" t="s">
        <v>3321</v>
      </c>
      <c r="M15" s="419" t="s">
        <v>3738</v>
      </c>
      <c r="N15" s="349"/>
    </row>
    <row r="16" spans="1:14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2729</v>
      </c>
      <c r="F16" s="310" t="s">
        <v>2692</v>
      </c>
      <c r="G16" s="310">
        <v>16702</v>
      </c>
      <c r="H16" s="313">
        <v>17445</v>
      </c>
      <c r="I16" s="121">
        <v>0.7560069444444445</v>
      </c>
      <c r="J16" s="458">
        <v>5</v>
      </c>
      <c r="K16" s="424" t="s">
        <v>3739</v>
      </c>
      <c r="L16" s="429" t="s">
        <v>3058</v>
      </c>
      <c r="M16" s="419" t="s">
        <v>3740</v>
      </c>
      <c r="N16" s="349"/>
    </row>
    <row r="17" spans="1:18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2729</v>
      </c>
      <c r="F17" s="310" t="s">
        <v>2690</v>
      </c>
      <c r="G17" s="310">
        <v>4464</v>
      </c>
      <c r="H17" s="313">
        <v>4824</v>
      </c>
      <c r="I17" s="418">
        <v>1.9400810185185184</v>
      </c>
      <c r="J17" s="458">
        <v>4</v>
      </c>
      <c r="K17" s="424" t="s">
        <v>3741</v>
      </c>
      <c r="L17" s="429" t="s">
        <v>3093</v>
      </c>
      <c r="M17" s="419" t="s">
        <v>3742</v>
      </c>
      <c r="N17" s="349"/>
    </row>
    <row r="18" spans="1:18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2729</v>
      </c>
      <c r="F18" s="310" t="s">
        <v>2692</v>
      </c>
      <c r="G18" s="310">
        <v>13314</v>
      </c>
      <c r="H18" s="313">
        <v>10937</v>
      </c>
      <c r="I18" s="418">
        <v>1.1134953703703705</v>
      </c>
      <c r="J18" s="458">
        <v>4</v>
      </c>
      <c r="K18" s="424" t="s">
        <v>3743</v>
      </c>
      <c r="L18" s="429" t="s">
        <v>3172</v>
      </c>
      <c r="M18" s="419" t="s">
        <v>3744</v>
      </c>
      <c r="N18" s="349"/>
    </row>
    <row r="19" spans="1:18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2729</v>
      </c>
      <c r="F19" s="310" t="s">
        <v>2690</v>
      </c>
      <c r="G19" s="310">
        <v>3312</v>
      </c>
      <c r="H19" s="313">
        <v>3169</v>
      </c>
      <c r="I19" s="418">
        <v>1.0783101851851853</v>
      </c>
      <c r="J19" s="458">
        <v>3</v>
      </c>
      <c r="K19" s="424" t="s">
        <v>3745</v>
      </c>
      <c r="L19" s="429" t="s">
        <v>3147</v>
      </c>
      <c r="M19" s="419" t="s">
        <v>3746</v>
      </c>
      <c r="N19" s="349"/>
    </row>
    <row r="20" spans="1:18">
      <c r="A20" s="85" t="s">
        <v>2949</v>
      </c>
      <c r="B20" s="85" t="s">
        <v>2382</v>
      </c>
      <c r="C20" s="305">
        <v>44693</v>
      </c>
      <c r="D20" s="85" t="s">
        <v>2393</v>
      </c>
      <c r="E20" s="277" t="s">
        <v>2729</v>
      </c>
      <c r="F20" s="310" t="s">
        <v>2690</v>
      </c>
      <c r="G20" s="310">
        <v>4608</v>
      </c>
      <c r="H20" s="313">
        <v>1100</v>
      </c>
      <c r="I20" s="121">
        <v>0.88968749999999996</v>
      </c>
      <c r="J20" s="458">
        <v>4</v>
      </c>
      <c r="K20" s="424" t="s">
        <v>3747</v>
      </c>
      <c r="L20" s="429" t="s">
        <v>3748</v>
      </c>
      <c r="M20" s="419" t="s">
        <v>3749</v>
      </c>
      <c r="N20" s="349" t="s">
        <v>3750</v>
      </c>
    </row>
    <row r="21" spans="1:18" ht="15" customHeight="1">
      <c r="A21" s="85" t="s">
        <v>2926</v>
      </c>
      <c r="B21" s="85" t="s">
        <v>2377</v>
      </c>
      <c r="C21" s="305">
        <v>43045</v>
      </c>
      <c r="D21" s="85" t="s">
        <v>2393</v>
      </c>
      <c r="E21" s="277" t="s">
        <v>2729</v>
      </c>
      <c r="F21" s="310" t="s">
        <v>2692</v>
      </c>
      <c r="G21" s="310">
        <v>13552</v>
      </c>
      <c r="H21" s="313">
        <v>14128</v>
      </c>
      <c r="I21" s="121">
        <v>0.66468749999999999</v>
      </c>
      <c r="J21" s="458">
        <v>4</v>
      </c>
      <c r="K21" s="424" t="s">
        <v>3751</v>
      </c>
      <c r="L21" s="429" t="s">
        <v>3145</v>
      </c>
      <c r="M21" s="419" t="s">
        <v>3752</v>
      </c>
      <c r="N21" s="349"/>
    </row>
    <row r="22" spans="1:18" ht="15" customHeight="1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2729</v>
      </c>
      <c r="F22" s="310" t="s">
        <v>2692</v>
      </c>
      <c r="G22" s="310">
        <v>13314</v>
      </c>
      <c r="H22" s="313">
        <v>14194</v>
      </c>
      <c r="I22" s="418">
        <v>1.2157291666666665</v>
      </c>
      <c r="J22" s="458">
        <v>4</v>
      </c>
      <c r="K22" s="424" t="s">
        <v>3753</v>
      </c>
      <c r="L22" s="429" t="s">
        <v>3049</v>
      </c>
      <c r="M22" s="419" t="s">
        <v>3064</v>
      </c>
      <c r="N22" s="349"/>
    </row>
    <row r="23" spans="1:18" ht="15" customHeight="1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2729</v>
      </c>
      <c r="F23" s="310" t="s">
        <v>2690</v>
      </c>
      <c r="G23" s="310">
        <v>5616</v>
      </c>
      <c r="H23" s="313">
        <v>5835</v>
      </c>
      <c r="I23" s="418">
        <v>1.5969328703703702</v>
      </c>
      <c r="J23" s="458">
        <v>5</v>
      </c>
      <c r="K23" s="424" t="s">
        <v>3754</v>
      </c>
      <c r="L23" s="433" t="s">
        <v>3055</v>
      </c>
      <c r="M23" s="419" t="s">
        <v>3755</v>
      </c>
      <c r="N23" s="349"/>
    </row>
    <row r="24" spans="1:18" ht="15" customHeight="1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2729</v>
      </c>
      <c r="F24" s="310" t="s">
        <v>2690</v>
      </c>
      <c r="G24" s="310">
        <v>4608</v>
      </c>
      <c r="H24" s="313">
        <v>4174</v>
      </c>
      <c r="I24" s="418">
        <v>1.6564467592592591</v>
      </c>
      <c r="J24" s="458">
        <v>4</v>
      </c>
      <c r="K24" s="424" t="s">
        <v>3756</v>
      </c>
      <c r="L24" s="433" t="s">
        <v>3138</v>
      </c>
      <c r="M24" s="419" t="s">
        <v>3757</v>
      </c>
      <c r="N24" s="349"/>
    </row>
    <row r="25" spans="1:18" ht="15" customHeight="1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2729</v>
      </c>
      <c r="F25" s="310" t="s">
        <v>2690</v>
      </c>
      <c r="G25" s="310">
        <v>4464</v>
      </c>
      <c r="H25" s="313">
        <v>4297</v>
      </c>
      <c r="I25" s="418">
        <v>1.205324074074074</v>
      </c>
      <c r="J25" s="458">
        <v>4</v>
      </c>
      <c r="K25" s="424" t="s">
        <v>3758</v>
      </c>
      <c r="L25" s="433" t="s">
        <v>3147</v>
      </c>
      <c r="M25" s="419" t="s">
        <v>3759</v>
      </c>
      <c r="N25" s="349"/>
    </row>
    <row r="26" spans="1:18" ht="15" customHeight="1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2729</v>
      </c>
      <c r="F26" s="310" t="s">
        <v>2692</v>
      </c>
      <c r="G26" s="318">
        <v>14466</v>
      </c>
      <c r="H26" s="319">
        <v>13741</v>
      </c>
      <c r="I26" s="418">
        <v>1.1298263888888889</v>
      </c>
      <c r="J26" s="458">
        <v>5</v>
      </c>
      <c r="K26" s="424" t="s">
        <v>3760</v>
      </c>
      <c r="L26" s="434" t="s">
        <v>3147</v>
      </c>
      <c r="M26" s="423" t="s">
        <v>3005</v>
      </c>
      <c r="N26" s="349"/>
    </row>
    <row r="27" spans="1:18" ht="15" customHeight="1">
      <c r="A27" s="85" t="s">
        <v>2931</v>
      </c>
      <c r="B27" s="85" t="s">
        <v>2238</v>
      </c>
      <c r="C27" s="305">
        <v>44256</v>
      </c>
      <c r="D27" s="85" t="s">
        <v>2393</v>
      </c>
      <c r="E27" s="277" t="s">
        <v>2729</v>
      </c>
      <c r="F27" s="313" t="s">
        <v>2692</v>
      </c>
      <c r="G27" s="6">
        <v>13764</v>
      </c>
      <c r="H27" s="95">
        <v>13170</v>
      </c>
      <c r="I27" s="121">
        <v>0.61776620370370372</v>
      </c>
      <c r="J27" s="458">
        <v>4</v>
      </c>
      <c r="K27" s="424" t="s">
        <v>3761</v>
      </c>
      <c r="L27" s="440" t="s">
        <v>3762</v>
      </c>
      <c r="M27" s="439" t="s">
        <v>3763</v>
      </c>
      <c r="N27" s="349"/>
    </row>
    <row r="28" spans="1:18" ht="15" customHeight="1">
      <c r="A28" s="85" t="s">
        <v>2932</v>
      </c>
      <c r="B28" s="85" t="s">
        <v>2379</v>
      </c>
      <c r="C28" s="305">
        <v>44256</v>
      </c>
      <c r="D28" s="85" t="s">
        <v>2393</v>
      </c>
      <c r="E28" s="438" t="s">
        <v>2729</v>
      </c>
      <c r="F28" s="319" t="s">
        <v>2690</v>
      </c>
      <c r="G28" s="122">
        <v>2304</v>
      </c>
      <c r="H28" s="124">
        <v>727</v>
      </c>
      <c r="I28" s="121">
        <v>0.12652777777777777</v>
      </c>
      <c r="J28" s="458">
        <v>2</v>
      </c>
      <c r="K28" s="450" t="s">
        <v>3764</v>
      </c>
      <c r="L28" s="424">
        <v>32</v>
      </c>
      <c r="M28" s="6">
        <v>91.63</v>
      </c>
      <c r="N28" s="349" t="s">
        <v>2968</v>
      </c>
    </row>
    <row r="29" spans="1:18" ht="15" customHeight="1">
      <c r="A29" s="331" t="s">
        <v>3018</v>
      </c>
      <c r="B29" s="331" t="s">
        <v>2380</v>
      </c>
      <c r="C29" s="305">
        <v>42933</v>
      </c>
      <c r="D29" s="322" t="s">
        <v>2393</v>
      </c>
      <c r="E29" s="307" t="s">
        <v>2729</v>
      </c>
      <c r="F29" s="310" t="s">
        <v>2690</v>
      </c>
      <c r="G29" s="6">
        <v>5472</v>
      </c>
      <c r="H29" s="95">
        <v>2739</v>
      </c>
      <c r="I29" s="418">
        <v>1.3795833333333334</v>
      </c>
      <c r="J29" s="458">
        <v>5</v>
      </c>
      <c r="K29" s="450" t="s">
        <v>3765</v>
      </c>
      <c r="L29" s="459" t="s">
        <v>3766</v>
      </c>
      <c r="M29" s="459" t="s">
        <v>3767</v>
      </c>
      <c r="N29" s="349" t="s">
        <v>3768</v>
      </c>
    </row>
    <row r="31" spans="1:18">
      <c r="M31" s="240"/>
      <c r="R31" s="240"/>
    </row>
    <row r="32" spans="1:18">
      <c r="L32" s="240"/>
    </row>
    <row r="33" spans="10:10">
      <c r="J33" s="416"/>
    </row>
    <row r="34" spans="10:10">
      <c r="J34" s="1"/>
    </row>
    <row r="35" spans="10:10">
      <c r="J35" s="1"/>
    </row>
  </sheetData>
  <conditionalFormatting sqref="B2">
    <cfRule type="duplicateValues" dxfId="85" priority="7"/>
  </conditionalFormatting>
  <conditionalFormatting sqref="E3:E29">
    <cfRule type="cellIs" dxfId="84" priority="5" operator="equal">
      <formula>"L"</formula>
    </cfRule>
    <cfRule type="cellIs" dxfId="83" priority="6" operator="equal">
      <formula>"A"</formula>
    </cfRule>
  </conditionalFormatting>
  <conditionalFormatting sqref="B1:B2">
    <cfRule type="duplicateValues" dxfId="82" priority="8"/>
  </conditionalFormatting>
  <conditionalFormatting sqref="B1:B29">
    <cfRule type="duplicateValues" dxfId="81" priority="9"/>
  </conditionalFormatting>
  <conditionalFormatting sqref="B3:B29">
    <cfRule type="duplicateValues" dxfId="80" priority="10"/>
  </conditionalFormatting>
  <conditionalFormatting sqref="B33">
    <cfRule type="duplicateValues" dxfId="79" priority="1"/>
  </conditionalFormatting>
  <conditionalFormatting sqref="B33">
    <cfRule type="duplicateValues" dxfId="78" priority="2"/>
  </conditionalFormatting>
  <conditionalFormatting sqref="B33:B34">
    <cfRule type="duplicateValues" dxfId="77" priority="3"/>
  </conditionalFormatting>
  <conditionalFormatting sqref="B34">
    <cfRule type="duplicateValues" dxfId="76" priority="4"/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2A332-25FB-4688-AD46-C081B5DB8624}">
  <dimension ref="A1:R31"/>
  <sheetViews>
    <sheetView topLeftCell="C1" workbookViewId="0">
      <selection activeCell="K4" sqref="K4"/>
    </sheetView>
  </sheetViews>
  <sheetFormatPr defaultColWidth="9.109375" defaultRowHeight="14.4"/>
  <cols>
    <col min="1" max="1" width="33.33203125" hidden="1" customWidth="1"/>
    <col min="2" max="2" width="12.6640625" hidden="1" customWidth="1"/>
    <col min="3" max="3" width="13.5546875" customWidth="1"/>
    <col min="12" max="12" width="12.5546875" customWidth="1"/>
    <col min="13" max="13" width="12.88671875" customWidth="1"/>
  </cols>
  <sheetData>
    <row r="1" spans="1:18">
      <c r="G1" t="s">
        <v>3715</v>
      </c>
      <c r="H1" t="s">
        <v>3715</v>
      </c>
      <c r="I1" t="s">
        <v>3715</v>
      </c>
      <c r="J1" t="s">
        <v>3715</v>
      </c>
    </row>
    <row r="2" spans="1:18">
      <c r="A2" t="s">
        <v>2693</v>
      </c>
      <c r="B2" t="s">
        <v>3023</v>
      </c>
      <c r="C2" t="s">
        <v>3024</v>
      </c>
      <c r="D2" t="s">
        <v>2750</v>
      </c>
      <c r="E2" t="s">
        <v>2723</v>
      </c>
      <c r="F2" t="s">
        <v>2768</v>
      </c>
      <c r="G2" t="s">
        <v>3025</v>
      </c>
      <c r="H2" t="s">
        <v>3026</v>
      </c>
      <c r="I2" t="s">
        <v>3027</v>
      </c>
      <c r="J2" t="s">
        <v>3028</v>
      </c>
      <c r="K2" t="s">
        <v>3029</v>
      </c>
      <c r="L2" t="s">
        <v>3030</v>
      </c>
      <c r="M2" t="s">
        <v>2793</v>
      </c>
      <c r="N2" t="s">
        <v>3092</v>
      </c>
    </row>
    <row r="3" spans="1:18">
      <c r="A3" t="s">
        <v>2949</v>
      </c>
      <c r="B3" t="s">
        <v>2382</v>
      </c>
      <c r="C3" s="462">
        <v>44693</v>
      </c>
      <c r="D3" t="s">
        <v>2393</v>
      </c>
      <c r="E3" t="s">
        <v>2729</v>
      </c>
      <c r="F3" t="s">
        <v>2690</v>
      </c>
      <c r="G3">
        <v>4608</v>
      </c>
      <c r="H3">
        <v>1100</v>
      </c>
      <c r="I3" s="1">
        <v>0.88968749999999996</v>
      </c>
      <c r="J3">
        <v>4</v>
      </c>
      <c r="K3" s="1">
        <v>0.22241898148148151</v>
      </c>
      <c r="L3">
        <v>24</v>
      </c>
      <c r="M3">
        <v>92.71</v>
      </c>
    </row>
    <row r="4" spans="1:18">
      <c r="A4" t="s">
        <v>2932</v>
      </c>
      <c r="B4" t="s">
        <v>2379</v>
      </c>
      <c r="C4" s="462">
        <v>44256</v>
      </c>
      <c r="D4" t="s">
        <v>2393</v>
      </c>
      <c r="E4" t="s">
        <v>2729</v>
      </c>
      <c r="F4" t="s">
        <v>2690</v>
      </c>
      <c r="G4">
        <v>2304</v>
      </c>
      <c r="H4">
        <v>727</v>
      </c>
      <c r="I4" s="1">
        <v>0.12652777777777777</v>
      </c>
      <c r="J4">
        <v>2</v>
      </c>
      <c r="K4" s="1">
        <v>0.12652777777777777</v>
      </c>
      <c r="L4">
        <v>32</v>
      </c>
      <c r="M4">
        <v>91.63</v>
      </c>
    </row>
    <row r="5" spans="1:18">
      <c r="A5" t="s">
        <v>3018</v>
      </c>
      <c r="B5" t="s">
        <v>2380</v>
      </c>
      <c r="C5" s="462">
        <v>42933</v>
      </c>
      <c r="D5" t="s">
        <v>2393</v>
      </c>
      <c r="E5" t="s">
        <v>2729</v>
      </c>
      <c r="F5" t="s">
        <v>2690</v>
      </c>
      <c r="G5">
        <v>5472</v>
      </c>
      <c r="H5">
        <v>2739</v>
      </c>
      <c r="I5" s="10">
        <v>1.3795833333333334</v>
      </c>
      <c r="J5">
        <v>5</v>
      </c>
      <c r="K5" s="1">
        <v>0.27591435185185187</v>
      </c>
      <c r="L5">
        <v>50</v>
      </c>
      <c r="M5">
        <v>90.68</v>
      </c>
    </row>
    <row r="6" spans="1:18">
      <c r="A6" t="s">
        <v>2955</v>
      </c>
      <c r="B6" t="s">
        <v>1054</v>
      </c>
      <c r="C6" s="462">
        <v>44693</v>
      </c>
      <c r="D6" t="s">
        <v>2393</v>
      </c>
      <c r="E6" t="s">
        <v>2729</v>
      </c>
      <c r="F6" t="s">
        <v>2690</v>
      </c>
      <c r="G6">
        <v>4608</v>
      </c>
      <c r="H6">
        <v>2727</v>
      </c>
      <c r="I6" s="10">
        <v>1.5578472222222224</v>
      </c>
      <c r="J6">
        <v>4</v>
      </c>
      <c r="K6" s="1">
        <v>0.38946759259259256</v>
      </c>
      <c r="L6">
        <v>59</v>
      </c>
      <c r="M6">
        <v>90.35</v>
      </c>
    </row>
    <row r="7" spans="1:18">
      <c r="A7" t="s">
        <v>2924</v>
      </c>
      <c r="B7" t="s">
        <v>2373</v>
      </c>
      <c r="C7" s="462">
        <v>44256</v>
      </c>
      <c r="D7" t="s">
        <v>2393</v>
      </c>
      <c r="E7" t="s">
        <v>2729</v>
      </c>
      <c r="F7" t="s">
        <v>2692</v>
      </c>
      <c r="G7">
        <v>13314</v>
      </c>
      <c r="H7">
        <v>10937</v>
      </c>
      <c r="I7" s="10">
        <v>1.1134953703703705</v>
      </c>
      <c r="J7">
        <v>4</v>
      </c>
      <c r="K7" s="1">
        <v>0.27836805555555555</v>
      </c>
      <c r="L7">
        <v>88</v>
      </c>
      <c r="M7">
        <v>95.52</v>
      </c>
    </row>
    <row r="8" spans="1:18">
      <c r="A8" t="s">
        <v>2957</v>
      </c>
      <c r="B8" t="s">
        <v>3082</v>
      </c>
      <c r="C8" s="462">
        <v>44693</v>
      </c>
      <c r="D8" t="s">
        <v>2393</v>
      </c>
      <c r="E8" t="s">
        <v>2729</v>
      </c>
      <c r="F8" t="s">
        <v>2690</v>
      </c>
      <c r="G8">
        <v>4608</v>
      </c>
      <c r="H8">
        <v>4174</v>
      </c>
      <c r="I8" s="10">
        <v>1.6564467592592591</v>
      </c>
      <c r="J8">
        <v>4</v>
      </c>
      <c r="K8" s="1">
        <v>0.41410879629629632</v>
      </c>
      <c r="L8">
        <v>91</v>
      </c>
      <c r="M8">
        <v>94.16</v>
      </c>
    </row>
    <row r="9" spans="1:18">
      <c r="A9" t="s">
        <v>2919</v>
      </c>
      <c r="B9" t="s">
        <v>2367</v>
      </c>
      <c r="C9" s="462">
        <v>44445</v>
      </c>
      <c r="D9" t="s">
        <v>2393</v>
      </c>
      <c r="E9" t="s">
        <v>2729</v>
      </c>
      <c r="F9" t="s">
        <v>2692</v>
      </c>
      <c r="G9">
        <v>13340</v>
      </c>
      <c r="H9">
        <v>12980</v>
      </c>
      <c r="I9" s="1">
        <v>0.86192129629629621</v>
      </c>
      <c r="J9">
        <v>4</v>
      </c>
      <c r="K9" s="1">
        <v>0.21548611111111113</v>
      </c>
      <c r="L9">
        <v>92</v>
      </c>
      <c r="M9">
        <v>87.91</v>
      </c>
    </row>
    <row r="10" spans="1:18">
      <c r="A10" t="s">
        <v>2931</v>
      </c>
      <c r="B10" t="s">
        <v>2238</v>
      </c>
      <c r="C10" s="462">
        <v>44256</v>
      </c>
      <c r="D10" t="s">
        <v>2393</v>
      </c>
      <c r="E10" t="s">
        <v>2729</v>
      </c>
      <c r="F10" t="s">
        <v>2692</v>
      </c>
      <c r="G10">
        <v>13764</v>
      </c>
      <c r="H10">
        <v>13170</v>
      </c>
      <c r="I10" s="1">
        <v>0.61776620370370372</v>
      </c>
      <c r="J10">
        <v>4</v>
      </c>
      <c r="K10" s="1">
        <v>0.15444444444444444</v>
      </c>
      <c r="L10">
        <v>93</v>
      </c>
      <c r="M10">
        <v>90.73</v>
      </c>
      <c r="P10">
        <v>100</v>
      </c>
      <c r="Q10">
        <v>87</v>
      </c>
      <c r="R10">
        <f>AVERAGE(P10:Q10)</f>
        <v>93.5</v>
      </c>
    </row>
    <row r="11" spans="1:18">
      <c r="A11" t="s">
        <v>2914</v>
      </c>
      <c r="B11" t="s">
        <v>2363</v>
      </c>
      <c r="C11" s="462">
        <v>44287</v>
      </c>
      <c r="D11" t="s">
        <v>2393</v>
      </c>
      <c r="E11" t="s">
        <v>2729</v>
      </c>
      <c r="F11" t="s">
        <v>2690</v>
      </c>
      <c r="G11">
        <v>4608</v>
      </c>
      <c r="H11">
        <v>4342</v>
      </c>
      <c r="I11" s="10">
        <v>1.0353935185185186</v>
      </c>
      <c r="J11">
        <v>4</v>
      </c>
      <c r="K11" s="1">
        <v>0.25885416666666666</v>
      </c>
      <c r="L11">
        <v>94</v>
      </c>
      <c r="M11">
        <v>96.65</v>
      </c>
    </row>
    <row r="12" spans="1:18">
      <c r="A12" t="s">
        <v>2921</v>
      </c>
      <c r="B12" t="s">
        <v>2362</v>
      </c>
      <c r="C12" s="462">
        <v>42989</v>
      </c>
      <c r="D12" t="s">
        <v>2393</v>
      </c>
      <c r="E12" t="s">
        <v>2729</v>
      </c>
      <c r="F12" t="s">
        <v>2692</v>
      </c>
      <c r="G12">
        <v>14916</v>
      </c>
      <c r="H12">
        <v>13682</v>
      </c>
      <c r="I12" s="10">
        <v>1.3755902777777778</v>
      </c>
      <c r="J12">
        <v>5</v>
      </c>
      <c r="K12" s="1">
        <v>0.27511574074074074</v>
      </c>
      <c r="L12">
        <v>94</v>
      </c>
      <c r="M12">
        <v>96.58</v>
      </c>
    </row>
    <row r="13" spans="1:18">
      <c r="A13" t="s">
        <v>2909</v>
      </c>
      <c r="B13" t="s">
        <v>111</v>
      </c>
      <c r="C13" s="462">
        <v>44445</v>
      </c>
      <c r="D13" t="s">
        <v>2393</v>
      </c>
      <c r="E13" t="s">
        <v>2729</v>
      </c>
      <c r="F13" t="s">
        <v>2690</v>
      </c>
      <c r="G13">
        <v>4608</v>
      </c>
      <c r="H13">
        <v>4443</v>
      </c>
      <c r="I13" s="10">
        <v>1.2201157407407408</v>
      </c>
      <c r="J13">
        <v>4</v>
      </c>
      <c r="K13" s="1">
        <v>0.30502314814814818</v>
      </c>
      <c r="L13">
        <v>96</v>
      </c>
      <c r="M13">
        <v>96.06</v>
      </c>
    </row>
    <row r="14" spans="1:18">
      <c r="A14" t="s">
        <v>2918</v>
      </c>
      <c r="B14" t="s">
        <v>2371</v>
      </c>
      <c r="C14" s="462">
        <v>42989</v>
      </c>
      <c r="D14" t="s">
        <v>2393</v>
      </c>
      <c r="E14" t="s">
        <v>2729</v>
      </c>
      <c r="F14" t="s">
        <v>2690</v>
      </c>
      <c r="G14">
        <v>7852</v>
      </c>
      <c r="H14">
        <v>7776</v>
      </c>
      <c r="I14" s="1">
        <v>0.91934027777777771</v>
      </c>
      <c r="J14">
        <v>5</v>
      </c>
      <c r="K14" s="1">
        <v>0.18386574074074072</v>
      </c>
      <c r="L14">
        <v>96</v>
      </c>
      <c r="M14">
        <v>97.12</v>
      </c>
    </row>
    <row r="15" spans="1:18">
      <c r="A15" t="s">
        <v>2925</v>
      </c>
      <c r="B15" t="s">
        <v>1527</v>
      </c>
      <c r="C15" s="462">
        <v>44511</v>
      </c>
      <c r="D15" t="s">
        <v>2393</v>
      </c>
      <c r="E15" t="s">
        <v>2729</v>
      </c>
      <c r="F15" t="s">
        <v>2690</v>
      </c>
      <c r="G15">
        <v>3312</v>
      </c>
      <c r="H15">
        <v>3169</v>
      </c>
      <c r="I15" s="10">
        <v>1.0783101851851853</v>
      </c>
      <c r="J15">
        <v>3</v>
      </c>
      <c r="K15" s="1">
        <v>0.35943287037037036</v>
      </c>
      <c r="L15">
        <v>96</v>
      </c>
      <c r="M15">
        <v>92.04</v>
      </c>
    </row>
    <row r="16" spans="1:18">
      <c r="A16" t="s">
        <v>2929</v>
      </c>
      <c r="B16" t="s">
        <v>2171</v>
      </c>
      <c r="C16" s="462">
        <v>44445</v>
      </c>
      <c r="D16" t="s">
        <v>2393</v>
      </c>
      <c r="E16" t="s">
        <v>2729</v>
      </c>
      <c r="F16" t="s">
        <v>2690</v>
      </c>
      <c r="G16">
        <v>4464</v>
      </c>
      <c r="H16">
        <v>4297</v>
      </c>
      <c r="I16" s="10">
        <v>1.205324074074074</v>
      </c>
      <c r="J16">
        <v>4</v>
      </c>
      <c r="K16" s="1">
        <v>0.30133101851851851</v>
      </c>
      <c r="L16">
        <v>96</v>
      </c>
      <c r="M16">
        <v>96.54</v>
      </c>
    </row>
    <row r="17" spans="1:13">
      <c r="A17" t="s">
        <v>2930</v>
      </c>
      <c r="B17" t="s">
        <v>2374</v>
      </c>
      <c r="C17" s="462">
        <v>44256</v>
      </c>
      <c r="D17" t="s">
        <v>2393</v>
      </c>
      <c r="E17" t="s">
        <v>2729</v>
      </c>
      <c r="F17" t="s">
        <v>2692</v>
      </c>
      <c r="G17">
        <v>14466</v>
      </c>
      <c r="H17">
        <v>13741</v>
      </c>
      <c r="I17" s="10">
        <v>1.1298263888888889</v>
      </c>
      <c r="J17">
        <v>5</v>
      </c>
      <c r="K17" s="1">
        <v>0.22596064814814817</v>
      </c>
      <c r="L17">
        <v>96</v>
      </c>
      <c r="M17">
        <v>98.5</v>
      </c>
    </row>
    <row r="18" spans="1:13">
      <c r="A18" t="s">
        <v>2920</v>
      </c>
      <c r="B18" t="s">
        <v>2375</v>
      </c>
      <c r="C18" s="462">
        <v>42996</v>
      </c>
      <c r="D18" t="s">
        <v>2393</v>
      </c>
      <c r="E18" t="s">
        <v>2729</v>
      </c>
      <c r="F18" t="s">
        <v>2692</v>
      </c>
      <c r="G18">
        <v>17152</v>
      </c>
      <c r="H18">
        <v>17737</v>
      </c>
      <c r="I18" s="10">
        <v>1.5637152777777779</v>
      </c>
      <c r="J18">
        <v>5</v>
      </c>
      <c r="K18" s="1">
        <v>0.31274305555555554</v>
      </c>
      <c r="L18">
        <v>98</v>
      </c>
      <c r="M18">
        <v>93</v>
      </c>
    </row>
    <row r="19" spans="1:13">
      <c r="A19" t="s">
        <v>2926</v>
      </c>
      <c r="B19" t="s">
        <v>2377</v>
      </c>
      <c r="C19" s="462">
        <v>43045</v>
      </c>
      <c r="D19" t="s">
        <v>2393</v>
      </c>
      <c r="E19" t="s">
        <v>2729</v>
      </c>
      <c r="F19" t="s">
        <v>2692</v>
      </c>
      <c r="G19">
        <v>13552</v>
      </c>
      <c r="H19">
        <v>14128</v>
      </c>
      <c r="I19" s="1">
        <v>0.66468749999999999</v>
      </c>
      <c r="J19">
        <v>4</v>
      </c>
      <c r="K19" s="1">
        <v>0.16616898148148149</v>
      </c>
      <c r="L19">
        <v>98</v>
      </c>
      <c r="M19">
        <v>93.72</v>
      </c>
    </row>
    <row r="20" spans="1:13">
      <c r="A20" t="s">
        <v>2917</v>
      </c>
      <c r="B20" t="s">
        <v>2372</v>
      </c>
      <c r="C20" s="462">
        <v>44256</v>
      </c>
      <c r="D20" t="s">
        <v>2393</v>
      </c>
      <c r="E20" t="s">
        <v>2729</v>
      </c>
      <c r="F20" t="s">
        <v>2692</v>
      </c>
      <c r="G20">
        <v>13314</v>
      </c>
      <c r="H20">
        <v>14117</v>
      </c>
      <c r="I20" s="1">
        <v>0.99327546296296287</v>
      </c>
      <c r="J20">
        <v>4</v>
      </c>
      <c r="K20" s="1">
        <v>0.24832175925925926</v>
      </c>
      <c r="L20">
        <v>99</v>
      </c>
      <c r="M20">
        <v>94.54</v>
      </c>
    </row>
    <row r="21" spans="1:13">
      <c r="A21" t="s">
        <v>2922</v>
      </c>
      <c r="B21" t="s">
        <v>2376</v>
      </c>
      <c r="C21" s="462">
        <v>42989</v>
      </c>
      <c r="D21" t="s">
        <v>2393</v>
      </c>
      <c r="E21" t="s">
        <v>2729</v>
      </c>
      <c r="F21" t="s">
        <v>2692</v>
      </c>
      <c r="G21">
        <v>16702</v>
      </c>
      <c r="H21">
        <v>17445</v>
      </c>
      <c r="I21" s="1">
        <v>0.7560069444444445</v>
      </c>
      <c r="J21">
        <v>5</v>
      </c>
      <c r="K21" s="1">
        <v>0.1512037037037037</v>
      </c>
      <c r="L21">
        <v>100</v>
      </c>
      <c r="M21">
        <v>97.35</v>
      </c>
    </row>
    <row r="22" spans="1:13">
      <c r="A22" t="s">
        <v>2912</v>
      </c>
      <c r="B22" t="s">
        <v>2364</v>
      </c>
      <c r="C22" s="462">
        <v>44445</v>
      </c>
      <c r="D22" t="s">
        <v>2393</v>
      </c>
      <c r="E22" t="s">
        <v>2729</v>
      </c>
      <c r="F22" t="s">
        <v>2690</v>
      </c>
      <c r="G22">
        <v>4608</v>
      </c>
      <c r="H22">
        <v>4667</v>
      </c>
      <c r="I22" s="10">
        <v>1.9138657407407409</v>
      </c>
      <c r="J22">
        <v>4</v>
      </c>
      <c r="K22" s="1">
        <v>0.47847222222222219</v>
      </c>
      <c r="L22">
        <v>101</v>
      </c>
      <c r="M22">
        <v>98.66</v>
      </c>
    </row>
    <row r="23" spans="1:13">
      <c r="A23" t="s">
        <v>2915</v>
      </c>
      <c r="B23" t="s">
        <v>495</v>
      </c>
      <c r="C23" s="462">
        <v>44511</v>
      </c>
      <c r="D23" t="s">
        <v>2393</v>
      </c>
      <c r="E23" t="s">
        <v>2729</v>
      </c>
      <c r="F23" t="s">
        <v>2690</v>
      </c>
      <c r="G23">
        <v>7996</v>
      </c>
      <c r="H23">
        <v>8286</v>
      </c>
      <c r="I23" s="10">
        <v>1.3826967592592592</v>
      </c>
      <c r="J23">
        <v>5</v>
      </c>
      <c r="K23" s="1">
        <v>0.27653935185185186</v>
      </c>
      <c r="L23">
        <v>101</v>
      </c>
      <c r="M23">
        <v>96.15</v>
      </c>
    </row>
    <row r="24" spans="1:13">
      <c r="A24" t="s">
        <v>2911</v>
      </c>
      <c r="B24" t="s">
        <v>130</v>
      </c>
      <c r="C24" s="462">
        <v>44445</v>
      </c>
      <c r="D24" t="s">
        <v>2393</v>
      </c>
      <c r="E24" t="s">
        <v>2729</v>
      </c>
      <c r="F24" t="s">
        <v>2690</v>
      </c>
      <c r="G24">
        <v>6844</v>
      </c>
      <c r="H24">
        <v>6762</v>
      </c>
      <c r="I24" s="1">
        <v>0.95510416666666664</v>
      </c>
      <c r="J24">
        <v>4</v>
      </c>
      <c r="K24" s="1">
        <v>0.23877314814814818</v>
      </c>
      <c r="L24">
        <v>102</v>
      </c>
      <c r="M24">
        <v>95.18</v>
      </c>
    </row>
    <row r="25" spans="1:13">
      <c r="A25" t="s">
        <v>2927</v>
      </c>
      <c r="B25" t="s">
        <v>2369</v>
      </c>
      <c r="C25" s="462">
        <v>44256</v>
      </c>
      <c r="D25" t="s">
        <v>2393</v>
      </c>
      <c r="E25" t="s">
        <v>2729</v>
      </c>
      <c r="F25" t="s">
        <v>2692</v>
      </c>
      <c r="G25">
        <v>13314</v>
      </c>
      <c r="H25">
        <v>14194</v>
      </c>
      <c r="I25" s="10">
        <v>1.2157291666666665</v>
      </c>
      <c r="J25">
        <v>4</v>
      </c>
      <c r="K25" s="1">
        <v>0.3039351851851852</v>
      </c>
      <c r="L25">
        <v>102</v>
      </c>
      <c r="M25">
        <v>100</v>
      </c>
    </row>
    <row r="26" spans="1:13">
      <c r="A26" t="s">
        <v>2913</v>
      </c>
      <c r="B26" t="s">
        <v>473</v>
      </c>
      <c r="C26" s="462">
        <v>44287</v>
      </c>
      <c r="D26" t="s">
        <v>2393</v>
      </c>
      <c r="E26" t="s">
        <v>2729</v>
      </c>
      <c r="F26" t="s">
        <v>2690</v>
      </c>
      <c r="G26">
        <v>4464</v>
      </c>
      <c r="H26">
        <v>4620</v>
      </c>
      <c r="I26" s="10">
        <v>1.1772453703703702</v>
      </c>
      <c r="J26">
        <v>4</v>
      </c>
      <c r="K26" s="1">
        <v>0.29430555555555554</v>
      </c>
      <c r="L26">
        <v>103</v>
      </c>
      <c r="M26">
        <v>96.67</v>
      </c>
    </row>
    <row r="27" spans="1:13">
      <c r="A27" t="s">
        <v>2928</v>
      </c>
      <c r="B27" t="s">
        <v>1950</v>
      </c>
      <c r="C27" s="462">
        <v>44511</v>
      </c>
      <c r="D27" t="s">
        <v>2393</v>
      </c>
      <c r="E27" t="s">
        <v>2729</v>
      </c>
      <c r="F27" t="s">
        <v>2690</v>
      </c>
      <c r="G27">
        <v>5616</v>
      </c>
      <c r="H27">
        <v>5835</v>
      </c>
      <c r="I27" s="10">
        <v>1.5969328703703702</v>
      </c>
      <c r="J27">
        <v>5</v>
      </c>
      <c r="K27" s="1">
        <v>0.31938657407407406</v>
      </c>
      <c r="L27">
        <v>104</v>
      </c>
      <c r="M27">
        <v>96.6</v>
      </c>
    </row>
    <row r="28" spans="1:13">
      <c r="A28" t="s">
        <v>2916</v>
      </c>
      <c r="B28" t="s">
        <v>2370</v>
      </c>
      <c r="C28" s="462">
        <v>42996</v>
      </c>
      <c r="D28" t="s">
        <v>2393</v>
      </c>
      <c r="E28" t="s">
        <v>2729</v>
      </c>
      <c r="F28" t="s">
        <v>2692</v>
      </c>
      <c r="G28">
        <v>17152</v>
      </c>
      <c r="H28">
        <v>20453</v>
      </c>
      <c r="I28" s="10">
        <v>1.5768981481481481</v>
      </c>
      <c r="J28">
        <v>5</v>
      </c>
      <c r="K28" s="1">
        <v>0.31538194444444445</v>
      </c>
      <c r="L28">
        <v>106</v>
      </c>
      <c r="M28">
        <v>95.11</v>
      </c>
    </row>
    <row r="29" spans="1:13">
      <c r="A29" t="s">
        <v>2923</v>
      </c>
      <c r="B29" t="s">
        <v>1269</v>
      </c>
      <c r="C29" s="462">
        <v>44511</v>
      </c>
      <c r="D29" t="s">
        <v>2393</v>
      </c>
      <c r="E29" t="s">
        <v>2729</v>
      </c>
      <c r="F29" t="s">
        <v>2690</v>
      </c>
      <c r="G29">
        <v>4464</v>
      </c>
      <c r="H29">
        <v>4824</v>
      </c>
      <c r="I29" s="10">
        <v>1.9400810185185184</v>
      </c>
      <c r="J29">
        <v>4</v>
      </c>
      <c r="K29" s="1">
        <v>0.48502314814814818</v>
      </c>
      <c r="L29">
        <v>108</v>
      </c>
      <c r="M29">
        <v>94.86</v>
      </c>
    </row>
    <row r="31" spans="1:13">
      <c r="K31" s="10">
        <f>AVERAGE(K3:K29)</f>
        <v>0.28061385459533617</v>
      </c>
      <c r="L31" s="12">
        <f>AVERAGE(L3:L29)</f>
        <v>89.592592592592595</v>
      </c>
      <c r="M31" s="12">
        <f>AVERAGE(M3:M29)</f>
        <v>94.778518518518524</v>
      </c>
    </row>
  </sheetData>
  <sortState xmlns:xlrd2="http://schemas.microsoft.com/office/spreadsheetml/2017/richdata2" ref="A3:N29">
    <sortCondition ref="L3:L29"/>
  </sortState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D80E8-4A1F-40FF-8400-2382408ED17C}">
  <dimension ref="A1:AB28"/>
  <sheetViews>
    <sheetView topLeftCell="D1" workbookViewId="0">
      <selection activeCell="W32" sqref="W32"/>
    </sheetView>
  </sheetViews>
  <sheetFormatPr defaultRowHeight="14.4"/>
  <cols>
    <col min="1" max="1" width="33.33203125" bestFit="1" customWidth="1"/>
    <col min="2" max="2" width="12.6640625" bestFit="1" customWidth="1"/>
    <col min="3" max="3" width="27.5546875" customWidth="1"/>
    <col min="4" max="4" width="14.33203125" customWidth="1"/>
    <col min="5" max="5" width="11.109375" customWidth="1"/>
    <col min="6" max="6" width="20.88671875" customWidth="1"/>
    <col min="8" max="8" width="11.109375" customWidth="1"/>
    <col min="9" max="9" width="17.88671875" customWidth="1"/>
    <col min="11" max="11" width="11.109375" customWidth="1"/>
    <col min="12" max="12" width="11" customWidth="1"/>
    <col min="13" max="13" width="11.88671875" customWidth="1"/>
    <col min="19" max="19" width="16" customWidth="1"/>
    <col min="20" max="20" width="17.109375" customWidth="1"/>
    <col min="25" max="25" width="13.33203125" customWidth="1"/>
    <col min="26" max="26" width="15.88671875" customWidth="1"/>
  </cols>
  <sheetData>
    <row r="1" spans="1:26">
      <c r="A1" s="297" t="s">
        <v>2693</v>
      </c>
      <c r="B1" s="441" t="s">
        <v>3023</v>
      </c>
      <c r="C1" s="92" t="s">
        <v>2810</v>
      </c>
      <c r="D1" s="442" t="s">
        <v>2891</v>
      </c>
      <c r="E1" s="297" t="s">
        <v>2892</v>
      </c>
      <c r="F1" s="293" t="s">
        <v>3769</v>
      </c>
      <c r="G1" s="303" t="s">
        <v>3226</v>
      </c>
      <c r="H1" s="302" t="s">
        <v>3227</v>
      </c>
      <c r="I1" s="297" t="s">
        <v>2895</v>
      </c>
      <c r="J1" s="297" t="s">
        <v>2896</v>
      </c>
      <c r="K1" s="293" t="s">
        <v>3770</v>
      </c>
      <c r="L1" s="303" t="s">
        <v>3228</v>
      </c>
      <c r="M1" s="302" t="s">
        <v>3229</v>
      </c>
      <c r="N1" s="297" t="s">
        <v>2899</v>
      </c>
      <c r="O1" s="297" t="s">
        <v>2900</v>
      </c>
      <c r="P1" s="293" t="s">
        <v>3771</v>
      </c>
      <c r="Q1" s="303" t="s">
        <v>3230</v>
      </c>
      <c r="R1" s="302" t="s">
        <v>3231</v>
      </c>
      <c r="S1" s="351" t="s">
        <v>2696</v>
      </c>
      <c r="T1" s="351" t="s">
        <v>2697</v>
      </c>
      <c r="Y1" s="441" t="s">
        <v>3023</v>
      </c>
      <c r="Z1" s="268" t="s">
        <v>3772</v>
      </c>
    </row>
    <row r="2" spans="1:26">
      <c r="A2" s="85" t="s">
        <v>2909</v>
      </c>
      <c r="B2" s="322" t="s">
        <v>111</v>
      </c>
      <c r="C2" s="103" t="s">
        <v>2713</v>
      </c>
      <c r="D2" s="443" t="s">
        <v>2729</v>
      </c>
      <c r="E2" s="310" t="s">
        <v>2690</v>
      </c>
      <c r="F2" s="424" t="s">
        <v>3655</v>
      </c>
      <c r="G2" s="429">
        <v>101</v>
      </c>
      <c r="H2" s="419">
        <v>93.21</v>
      </c>
      <c r="I2" s="277" t="s">
        <v>2729</v>
      </c>
      <c r="J2" s="310" t="s">
        <v>2690</v>
      </c>
      <c r="K2" s="424" t="s">
        <v>3684</v>
      </c>
      <c r="L2" s="429">
        <v>94</v>
      </c>
      <c r="M2" s="445">
        <v>93.28</v>
      </c>
      <c r="N2" s="277" t="s">
        <v>2729</v>
      </c>
      <c r="O2" s="310" t="s">
        <v>2690</v>
      </c>
      <c r="P2" s="424" t="s">
        <v>3716</v>
      </c>
      <c r="Q2" s="429" t="s">
        <v>3147</v>
      </c>
      <c r="R2" s="445" t="s">
        <v>3717</v>
      </c>
      <c r="S2" s="6">
        <v>97.15</v>
      </c>
      <c r="T2" s="6">
        <v>94.19</v>
      </c>
      <c r="W2">
        <v>100</v>
      </c>
      <c r="Y2" s="322" t="s">
        <v>111</v>
      </c>
      <c r="Z2" s="6">
        <f>(4*W2)-(G2+L2+Q2)</f>
        <v>109</v>
      </c>
    </row>
    <row r="3" spans="1:26">
      <c r="A3" s="85" t="s">
        <v>2911</v>
      </c>
      <c r="B3" s="322" t="s">
        <v>130</v>
      </c>
      <c r="C3" s="103" t="s">
        <v>2700</v>
      </c>
      <c r="D3" s="443" t="s">
        <v>2729</v>
      </c>
      <c r="E3" s="318" t="s">
        <v>2690</v>
      </c>
      <c r="F3" s="424" t="s">
        <v>3656</v>
      </c>
      <c r="G3" s="430">
        <v>101</v>
      </c>
      <c r="H3" s="419">
        <v>93.12</v>
      </c>
      <c r="I3" s="277" t="s">
        <v>2729</v>
      </c>
      <c r="J3" s="318" t="s">
        <v>2692</v>
      </c>
      <c r="K3" s="424" t="s">
        <v>3685</v>
      </c>
      <c r="L3" s="430">
        <v>95</v>
      </c>
      <c r="M3" s="445">
        <v>91.33</v>
      </c>
      <c r="N3" s="277" t="s">
        <v>2729</v>
      </c>
      <c r="O3" s="318" t="s">
        <v>2690</v>
      </c>
      <c r="P3" s="424" t="s">
        <v>3718</v>
      </c>
      <c r="Q3" s="430" t="s">
        <v>3049</v>
      </c>
      <c r="R3" s="445" t="s">
        <v>3177</v>
      </c>
      <c r="S3" s="6">
        <v>99.18</v>
      </c>
      <c r="T3" s="6">
        <v>93.21</v>
      </c>
      <c r="W3">
        <v>100</v>
      </c>
      <c r="Y3" s="322" t="s">
        <v>130</v>
      </c>
      <c r="Z3" s="6">
        <f>(4*W3)-(G3+L3+Q3)</f>
        <v>102</v>
      </c>
    </row>
    <row r="4" spans="1:26">
      <c r="A4" s="85" t="s">
        <v>2912</v>
      </c>
      <c r="B4" s="322" t="s">
        <v>2364</v>
      </c>
      <c r="C4" s="103" t="s">
        <v>2708</v>
      </c>
      <c r="D4" s="443" t="s">
        <v>2729</v>
      </c>
      <c r="E4" s="85" t="s">
        <v>2690</v>
      </c>
      <c r="F4" s="424" t="s">
        <v>3657</v>
      </c>
      <c r="G4" s="431">
        <v>101</v>
      </c>
      <c r="H4" s="420">
        <v>97.83</v>
      </c>
      <c r="I4" s="277" t="s">
        <v>2729</v>
      </c>
      <c r="J4" s="85" t="s">
        <v>2692</v>
      </c>
      <c r="K4" s="424" t="s">
        <v>3686</v>
      </c>
      <c r="L4" s="431">
        <v>100</v>
      </c>
      <c r="M4" s="446">
        <v>97.43</v>
      </c>
      <c r="N4" s="277" t="s">
        <v>2729</v>
      </c>
      <c r="O4" s="85" t="s">
        <v>2690</v>
      </c>
      <c r="P4" s="424" t="s">
        <v>3719</v>
      </c>
      <c r="Q4" s="431" t="s">
        <v>3038</v>
      </c>
      <c r="R4" s="446" t="s">
        <v>3720</v>
      </c>
      <c r="S4" s="6">
        <v>100.89</v>
      </c>
      <c r="T4" s="6">
        <v>97.97</v>
      </c>
      <c r="W4">
        <v>100</v>
      </c>
      <c r="Y4" s="322" t="s">
        <v>2364</v>
      </c>
      <c r="Z4" s="6" t="s">
        <v>3058</v>
      </c>
    </row>
    <row r="5" spans="1:26">
      <c r="A5" s="85" t="s">
        <v>2913</v>
      </c>
      <c r="B5" s="322" t="s">
        <v>473</v>
      </c>
      <c r="C5" s="103" t="s">
        <v>2706</v>
      </c>
      <c r="D5" s="443" t="s">
        <v>2729</v>
      </c>
      <c r="E5" s="281" t="s">
        <v>2690</v>
      </c>
      <c r="F5" s="424" t="s">
        <v>3658</v>
      </c>
      <c r="G5" s="432">
        <v>106</v>
      </c>
      <c r="H5" s="421">
        <v>92.88</v>
      </c>
      <c r="I5" s="277" t="s">
        <v>2729</v>
      </c>
      <c r="J5" s="281" t="s">
        <v>2692</v>
      </c>
      <c r="K5" s="424" t="s">
        <v>3687</v>
      </c>
      <c r="L5" s="432">
        <v>98</v>
      </c>
      <c r="M5" s="447">
        <v>93.47</v>
      </c>
      <c r="N5" s="277" t="s">
        <v>2729</v>
      </c>
      <c r="O5" s="281" t="s">
        <v>2690</v>
      </c>
      <c r="P5" s="424" t="s">
        <v>3721</v>
      </c>
      <c r="Q5" s="432" t="s">
        <v>3065</v>
      </c>
      <c r="R5" s="447" t="s">
        <v>3126</v>
      </c>
      <c r="S5" s="6">
        <v>102.58</v>
      </c>
      <c r="T5" s="6">
        <v>94.34</v>
      </c>
      <c r="W5">
        <v>100</v>
      </c>
      <c r="Y5" s="322" t="s">
        <v>473</v>
      </c>
      <c r="Z5" s="6" t="s">
        <v>3058</v>
      </c>
    </row>
    <row r="6" spans="1:26">
      <c r="A6" s="85" t="s">
        <v>2914</v>
      </c>
      <c r="B6" s="322" t="s">
        <v>2363</v>
      </c>
      <c r="C6" s="103" t="s">
        <v>2711</v>
      </c>
      <c r="D6" s="443" t="s">
        <v>2729</v>
      </c>
      <c r="E6" s="310" t="s">
        <v>2692</v>
      </c>
      <c r="F6" s="424" t="s">
        <v>3659</v>
      </c>
      <c r="G6" s="429">
        <v>101</v>
      </c>
      <c r="H6" s="419"/>
      <c r="I6" s="277" t="s">
        <v>2729</v>
      </c>
      <c r="J6" s="310" t="s">
        <v>2692</v>
      </c>
      <c r="K6" s="424" t="s">
        <v>3688</v>
      </c>
      <c r="L6" s="429">
        <v>99</v>
      </c>
      <c r="M6" s="445">
        <v>96.43</v>
      </c>
      <c r="N6" s="277" t="s">
        <v>2729</v>
      </c>
      <c r="O6" s="310" t="s">
        <v>2690</v>
      </c>
      <c r="P6" s="424" t="s">
        <v>3722</v>
      </c>
      <c r="Q6" s="429" t="s">
        <v>3321</v>
      </c>
      <c r="R6" s="445" t="s">
        <v>3159</v>
      </c>
      <c r="S6" s="6">
        <v>98.02</v>
      </c>
      <c r="T6" s="6">
        <v>96.54</v>
      </c>
      <c r="W6">
        <v>100</v>
      </c>
      <c r="Y6" s="322" t="s">
        <v>2363</v>
      </c>
      <c r="Z6" s="6">
        <f>(4*W6)-(G6+L6+Q6)</f>
        <v>106</v>
      </c>
    </row>
    <row r="7" spans="1:26">
      <c r="A7" s="85" t="s">
        <v>2915</v>
      </c>
      <c r="B7" s="322" t="s">
        <v>495</v>
      </c>
      <c r="C7" s="103" t="s">
        <v>2716</v>
      </c>
      <c r="D7" s="443" t="s">
        <v>2729</v>
      </c>
      <c r="E7" s="310" t="s">
        <v>2690</v>
      </c>
      <c r="F7" s="424" t="s">
        <v>3660</v>
      </c>
      <c r="G7" s="429">
        <v>100</v>
      </c>
      <c r="H7" s="419">
        <v>96.62</v>
      </c>
      <c r="I7" s="277" t="s">
        <v>2729</v>
      </c>
      <c r="J7" s="310" t="s">
        <v>2692</v>
      </c>
      <c r="K7" s="424" t="s">
        <v>3689</v>
      </c>
      <c r="L7" s="429">
        <v>99</v>
      </c>
      <c r="M7" s="445">
        <v>96.64</v>
      </c>
      <c r="N7" s="277" t="s">
        <v>2729</v>
      </c>
      <c r="O7" s="310" t="s">
        <v>2690</v>
      </c>
      <c r="P7" s="424" t="s">
        <v>3723</v>
      </c>
      <c r="Q7" s="429" t="s">
        <v>3038</v>
      </c>
      <c r="R7" s="445" t="s">
        <v>3013</v>
      </c>
      <c r="S7" s="6">
        <v>99.95</v>
      </c>
      <c r="T7" s="6">
        <v>96.47</v>
      </c>
      <c r="W7">
        <v>100</v>
      </c>
      <c r="Y7" s="322" t="s">
        <v>495</v>
      </c>
      <c r="Z7" s="6">
        <f>(4*W7)-(G7+L7+Q7)</f>
        <v>100</v>
      </c>
    </row>
    <row r="8" spans="1:26">
      <c r="A8" s="85" t="s">
        <v>2916</v>
      </c>
      <c r="B8" s="322" t="s">
        <v>2370</v>
      </c>
      <c r="C8" s="103" t="s">
        <v>2719</v>
      </c>
      <c r="D8" s="443" t="s">
        <v>2729</v>
      </c>
      <c r="E8" s="310" t="s">
        <v>2692</v>
      </c>
      <c r="F8" s="424" t="s">
        <v>3661</v>
      </c>
      <c r="G8" s="429">
        <v>112</v>
      </c>
      <c r="H8" s="419"/>
      <c r="I8" s="277" t="s">
        <v>2729</v>
      </c>
      <c r="J8" s="310" t="s">
        <v>2692</v>
      </c>
      <c r="K8" s="424" t="s">
        <v>3690</v>
      </c>
      <c r="L8" s="429">
        <v>119</v>
      </c>
      <c r="M8" s="445"/>
      <c r="N8" s="277" t="s">
        <v>2729</v>
      </c>
      <c r="O8" s="310" t="s">
        <v>2692</v>
      </c>
      <c r="P8" s="424" t="s">
        <v>3724</v>
      </c>
      <c r="Q8" s="429" t="s">
        <v>3070</v>
      </c>
      <c r="R8" s="445" t="s">
        <v>3286</v>
      </c>
      <c r="S8" s="6">
        <v>112.53</v>
      </c>
      <c r="T8" s="6">
        <v>95.11</v>
      </c>
      <c r="W8">
        <v>100</v>
      </c>
      <c r="Y8" s="322" t="s">
        <v>2370</v>
      </c>
      <c r="Z8" s="6" t="s">
        <v>3058</v>
      </c>
    </row>
    <row r="9" spans="1:26">
      <c r="A9" s="85" t="s">
        <v>2917</v>
      </c>
      <c r="B9" s="322" t="s">
        <v>2372</v>
      </c>
      <c r="C9" s="103" t="s">
        <v>2715</v>
      </c>
      <c r="D9" s="443" t="s">
        <v>2729</v>
      </c>
      <c r="E9" s="310" t="s">
        <v>2692</v>
      </c>
      <c r="F9" s="424" t="s">
        <v>3662</v>
      </c>
      <c r="G9" s="429">
        <v>109</v>
      </c>
      <c r="H9" s="419"/>
      <c r="I9" s="277" t="s">
        <v>2729</v>
      </c>
      <c r="J9" s="310" t="s">
        <v>2692</v>
      </c>
      <c r="K9" s="424" t="s">
        <v>3691</v>
      </c>
      <c r="L9" s="429">
        <v>100</v>
      </c>
      <c r="M9" s="445">
        <v>95.45</v>
      </c>
      <c r="N9" s="277" t="s">
        <v>2729</v>
      </c>
      <c r="O9" s="310" t="s">
        <v>2692</v>
      </c>
      <c r="P9" s="424" t="s">
        <v>3725</v>
      </c>
      <c r="Q9" s="429" t="s">
        <v>3108</v>
      </c>
      <c r="R9" s="445" t="s">
        <v>3726</v>
      </c>
      <c r="S9" s="6">
        <v>102.57</v>
      </c>
      <c r="T9" s="6">
        <v>94.99</v>
      </c>
      <c r="W9">
        <v>100</v>
      </c>
      <c r="Y9" s="322" t="s">
        <v>2372</v>
      </c>
      <c r="Z9" s="6" t="s">
        <v>3058</v>
      </c>
    </row>
    <row r="10" spans="1:26">
      <c r="A10" s="85" t="s">
        <v>2918</v>
      </c>
      <c r="B10" s="322" t="s">
        <v>2371</v>
      </c>
      <c r="C10" s="103" t="s">
        <v>2691</v>
      </c>
      <c r="D10" s="443" t="s">
        <v>2729</v>
      </c>
      <c r="E10" s="310" t="s">
        <v>2690</v>
      </c>
      <c r="F10" s="424" t="s">
        <v>3663</v>
      </c>
      <c r="G10" s="429">
        <v>100</v>
      </c>
      <c r="H10" s="419">
        <v>94.42</v>
      </c>
      <c r="I10" s="277" t="s">
        <v>2729</v>
      </c>
      <c r="J10" s="310" t="s">
        <v>2692</v>
      </c>
      <c r="K10" s="424" t="s">
        <v>3692</v>
      </c>
      <c r="L10" s="429">
        <v>98</v>
      </c>
      <c r="M10" s="445">
        <v>95.17</v>
      </c>
      <c r="N10" s="277" t="s">
        <v>2729</v>
      </c>
      <c r="O10" s="310" t="s">
        <v>2690</v>
      </c>
      <c r="P10" s="424" t="s">
        <v>3727</v>
      </c>
      <c r="Q10" s="429" t="s">
        <v>3147</v>
      </c>
      <c r="R10" s="445" t="s">
        <v>3728</v>
      </c>
      <c r="S10" s="6">
        <v>97.91</v>
      </c>
      <c r="T10" s="6">
        <v>95.57</v>
      </c>
      <c r="W10">
        <v>100</v>
      </c>
      <c r="Y10" s="322" t="s">
        <v>2371</v>
      </c>
      <c r="Z10" s="6">
        <f>(4*W10)-(G10+L10+Q10)</f>
        <v>106</v>
      </c>
    </row>
    <row r="11" spans="1:26">
      <c r="A11" s="85" t="s">
        <v>2955</v>
      </c>
      <c r="B11" s="322" t="s">
        <v>1054</v>
      </c>
      <c r="C11" s="103" t="s">
        <v>2956</v>
      </c>
      <c r="D11" s="443" t="s">
        <v>2729</v>
      </c>
      <c r="E11" s="310" t="s">
        <v>2690</v>
      </c>
      <c r="F11" s="424" t="s">
        <v>3664</v>
      </c>
      <c r="G11" s="429">
        <v>117</v>
      </c>
      <c r="H11" s="419">
        <v>85.56</v>
      </c>
      <c r="I11" s="277" t="s">
        <v>2729</v>
      </c>
      <c r="J11" s="310" t="s">
        <v>2690</v>
      </c>
      <c r="K11" s="424" t="s">
        <v>3693</v>
      </c>
      <c r="L11" s="429">
        <v>48</v>
      </c>
      <c r="M11" s="445">
        <v>78.33</v>
      </c>
      <c r="N11" s="277" t="s">
        <v>2729</v>
      </c>
      <c r="O11" s="310" t="s">
        <v>2690</v>
      </c>
      <c r="P11" s="424" t="s">
        <v>3729</v>
      </c>
      <c r="Q11" s="429" t="s">
        <v>3730</v>
      </c>
      <c r="R11" s="445" t="s">
        <v>3731</v>
      </c>
      <c r="S11" s="6">
        <v>74.63</v>
      </c>
      <c r="T11" s="6">
        <v>84.75</v>
      </c>
      <c r="W11">
        <v>100</v>
      </c>
      <c r="Y11" s="322" t="s">
        <v>1054</v>
      </c>
      <c r="Z11" s="6">
        <f>(4*W11)-(G11+L11+Q11)</f>
        <v>176</v>
      </c>
    </row>
    <row r="12" spans="1:26">
      <c r="A12" s="85" t="s">
        <v>2919</v>
      </c>
      <c r="B12" s="322" t="s">
        <v>2367</v>
      </c>
      <c r="C12" s="103" t="s">
        <v>2718</v>
      </c>
      <c r="D12" s="443" t="s">
        <v>2729</v>
      </c>
      <c r="E12" s="310" t="s">
        <v>2692</v>
      </c>
      <c r="F12" s="424" t="s">
        <v>3665</v>
      </c>
      <c r="G12" s="429">
        <v>101</v>
      </c>
      <c r="H12" s="422"/>
      <c r="I12" s="277" t="s">
        <v>2729</v>
      </c>
      <c r="J12" s="310" t="s">
        <v>2692</v>
      </c>
      <c r="K12" s="424" t="s">
        <v>3695</v>
      </c>
      <c r="L12" s="429">
        <v>103</v>
      </c>
      <c r="M12" s="448"/>
      <c r="N12" s="277" t="s">
        <v>2729</v>
      </c>
      <c r="O12" s="310" t="s">
        <v>2692</v>
      </c>
      <c r="P12" s="424" t="s">
        <v>3733</v>
      </c>
      <c r="Q12" s="429" t="s">
        <v>3166</v>
      </c>
      <c r="R12" s="448" t="s">
        <v>3734</v>
      </c>
      <c r="S12" s="6">
        <v>98.55</v>
      </c>
      <c r="T12" s="6">
        <v>87.91</v>
      </c>
      <c r="W12">
        <v>100</v>
      </c>
      <c r="Y12" s="322" t="s">
        <v>2367</v>
      </c>
      <c r="Z12" s="6">
        <f>(4*W12)-(G12+L12+Q12)</f>
        <v>104</v>
      </c>
    </row>
    <row r="13" spans="1:26">
      <c r="A13" s="85" t="s">
        <v>2920</v>
      </c>
      <c r="B13" s="322" t="s">
        <v>2375</v>
      </c>
      <c r="C13" s="103" t="s">
        <v>2698</v>
      </c>
      <c r="D13" s="443" t="s">
        <v>2729</v>
      </c>
      <c r="E13" s="310" t="s">
        <v>2692</v>
      </c>
      <c r="F13" s="424" t="s">
        <v>3666</v>
      </c>
      <c r="G13" s="429">
        <v>103</v>
      </c>
      <c r="H13" s="419"/>
      <c r="I13" s="277" t="s">
        <v>2729</v>
      </c>
      <c r="J13" s="310" t="s">
        <v>2692</v>
      </c>
      <c r="K13" s="424" t="s">
        <v>3696</v>
      </c>
      <c r="L13" s="429">
        <v>101</v>
      </c>
      <c r="M13" s="445">
        <v>100</v>
      </c>
      <c r="N13" s="277" t="s">
        <v>2729</v>
      </c>
      <c r="O13" s="310" t="s">
        <v>2692</v>
      </c>
      <c r="P13" s="424" t="s">
        <v>3735</v>
      </c>
      <c r="Q13" s="429" t="s">
        <v>3145</v>
      </c>
      <c r="R13" s="445" t="s">
        <v>3736</v>
      </c>
      <c r="S13" s="6">
        <v>100.5</v>
      </c>
      <c r="T13" s="6">
        <v>96.5</v>
      </c>
      <c r="W13">
        <v>100</v>
      </c>
      <c r="Y13" s="322" t="s">
        <v>2375</v>
      </c>
      <c r="Z13" s="6" t="s">
        <v>3058</v>
      </c>
    </row>
    <row r="14" spans="1:26">
      <c r="A14" s="85" t="s">
        <v>2921</v>
      </c>
      <c r="B14" s="322" t="s">
        <v>2362</v>
      </c>
      <c r="C14" s="103" t="s">
        <v>2702</v>
      </c>
      <c r="D14" s="443" t="s">
        <v>2729</v>
      </c>
      <c r="E14" s="310" t="s">
        <v>2690</v>
      </c>
      <c r="F14" s="424" t="s">
        <v>3667</v>
      </c>
      <c r="G14" s="429">
        <v>100</v>
      </c>
      <c r="H14" s="419">
        <v>94.34</v>
      </c>
      <c r="I14" s="277" t="s">
        <v>2729</v>
      </c>
      <c r="J14" s="310" t="s">
        <v>2692</v>
      </c>
      <c r="K14" s="424" t="s">
        <v>3697</v>
      </c>
      <c r="L14" s="429">
        <v>92</v>
      </c>
      <c r="M14" s="445">
        <v>92.8</v>
      </c>
      <c r="N14" s="277" t="s">
        <v>2729</v>
      </c>
      <c r="O14" s="310" t="s">
        <v>2692</v>
      </c>
      <c r="P14" s="424" t="s">
        <v>3737</v>
      </c>
      <c r="Q14" s="429" t="s">
        <v>3321</v>
      </c>
      <c r="R14" s="445" t="s">
        <v>3738</v>
      </c>
      <c r="S14" s="6">
        <v>95.37</v>
      </c>
      <c r="T14" s="6">
        <v>94.57</v>
      </c>
      <c r="W14">
        <v>100</v>
      </c>
      <c r="Y14" s="322" t="s">
        <v>2362</v>
      </c>
      <c r="Z14" s="6">
        <f>(4*W14)-(G14+L14+Q14)</f>
        <v>114</v>
      </c>
    </row>
    <row r="15" spans="1:26">
      <c r="A15" s="85" t="s">
        <v>2922</v>
      </c>
      <c r="B15" s="322" t="s">
        <v>2376</v>
      </c>
      <c r="C15" s="103" t="s">
        <v>2717</v>
      </c>
      <c r="D15" s="443" t="s">
        <v>2729</v>
      </c>
      <c r="E15" s="310" t="s">
        <v>2692</v>
      </c>
      <c r="F15" s="424" t="s">
        <v>3668</v>
      </c>
      <c r="G15" s="429">
        <v>101</v>
      </c>
      <c r="H15" s="419"/>
      <c r="I15" s="277" t="s">
        <v>2729</v>
      </c>
      <c r="J15" s="310" t="s">
        <v>2692</v>
      </c>
      <c r="K15" s="424" t="s">
        <v>3698</v>
      </c>
      <c r="L15" s="429">
        <v>100</v>
      </c>
      <c r="M15" s="445"/>
      <c r="N15" s="277" t="s">
        <v>2729</v>
      </c>
      <c r="O15" s="310" t="s">
        <v>2692</v>
      </c>
      <c r="P15" s="424" t="s">
        <v>3739</v>
      </c>
      <c r="Q15" s="429" t="s">
        <v>3058</v>
      </c>
      <c r="R15" s="445" t="s">
        <v>3740</v>
      </c>
      <c r="S15" s="6">
        <v>100.68</v>
      </c>
      <c r="T15" s="6">
        <v>97.35</v>
      </c>
      <c r="W15">
        <v>100</v>
      </c>
      <c r="Y15" s="322" t="s">
        <v>2376</v>
      </c>
      <c r="Z15" s="6" t="s">
        <v>3058</v>
      </c>
    </row>
    <row r="16" spans="1:26">
      <c r="A16" s="85" t="s">
        <v>2923</v>
      </c>
      <c r="B16" s="322" t="s">
        <v>1269</v>
      </c>
      <c r="C16" s="103" t="s">
        <v>2701</v>
      </c>
      <c r="D16" s="443" t="s">
        <v>2729</v>
      </c>
      <c r="E16" s="310" t="s">
        <v>2690</v>
      </c>
      <c r="F16" s="424" t="s">
        <v>3669</v>
      </c>
      <c r="G16" s="429">
        <v>103</v>
      </c>
      <c r="H16" s="419">
        <v>89.02</v>
      </c>
      <c r="I16" s="277" t="s">
        <v>2729</v>
      </c>
      <c r="J16" s="310" t="s">
        <v>2690</v>
      </c>
      <c r="K16" s="424" t="s">
        <v>3699</v>
      </c>
      <c r="L16" s="429">
        <v>91</v>
      </c>
      <c r="M16" s="445">
        <v>90.93</v>
      </c>
      <c r="N16" s="277" t="s">
        <v>2729</v>
      </c>
      <c r="O16" s="310" t="s">
        <v>2690</v>
      </c>
      <c r="P16" s="424" t="s">
        <v>3741</v>
      </c>
      <c r="Q16" s="429" t="s">
        <v>3093</v>
      </c>
      <c r="R16" s="445" t="s">
        <v>3742</v>
      </c>
      <c r="S16" s="6">
        <v>100.7</v>
      </c>
      <c r="T16" s="6">
        <v>91.6</v>
      </c>
      <c r="W16">
        <v>100</v>
      </c>
      <c r="Y16" s="322" t="s">
        <v>1269</v>
      </c>
      <c r="Z16" s="6" t="s">
        <v>3058</v>
      </c>
    </row>
    <row r="17" spans="1:28">
      <c r="A17" s="85" t="s">
        <v>2924</v>
      </c>
      <c r="B17" s="322" t="s">
        <v>2373</v>
      </c>
      <c r="C17" s="103" t="s">
        <v>2709</v>
      </c>
      <c r="D17" s="443" t="s">
        <v>2729</v>
      </c>
      <c r="E17" s="310" t="s">
        <v>2692</v>
      </c>
      <c r="F17" s="424" t="s">
        <v>3670</v>
      </c>
      <c r="G17" s="429">
        <v>101</v>
      </c>
      <c r="H17" s="419"/>
      <c r="I17" s="277" t="s">
        <v>2729</v>
      </c>
      <c r="J17" s="310" t="s">
        <v>2692</v>
      </c>
      <c r="K17" s="424" t="s">
        <v>3700</v>
      </c>
      <c r="L17" s="429">
        <v>92</v>
      </c>
      <c r="M17" s="445"/>
      <c r="N17" s="277" t="s">
        <v>2729</v>
      </c>
      <c r="O17" s="310" t="s">
        <v>2692</v>
      </c>
      <c r="P17" s="424" t="s">
        <v>3743</v>
      </c>
      <c r="Q17" s="429" t="s">
        <v>3172</v>
      </c>
      <c r="R17" s="445" t="s">
        <v>3744</v>
      </c>
      <c r="S17" s="6">
        <v>93.53</v>
      </c>
      <c r="T17" s="6">
        <v>95.52</v>
      </c>
      <c r="W17">
        <v>100</v>
      </c>
      <c r="Y17" s="322" t="s">
        <v>2373</v>
      </c>
      <c r="Z17" s="6">
        <f>(4*W17)-(G17+L17+Q17)</f>
        <v>119</v>
      </c>
    </row>
    <row r="18" spans="1:28">
      <c r="A18" s="85" t="s">
        <v>2925</v>
      </c>
      <c r="B18" s="322" t="s">
        <v>1527</v>
      </c>
      <c r="C18" s="103" t="s">
        <v>2699</v>
      </c>
      <c r="D18" s="443" t="s">
        <v>2729</v>
      </c>
      <c r="E18" s="310" t="s">
        <v>2690</v>
      </c>
      <c r="F18" s="424" t="s">
        <v>3671</v>
      </c>
      <c r="G18" s="429">
        <v>100</v>
      </c>
      <c r="H18" s="419">
        <v>89.61</v>
      </c>
      <c r="I18" s="277" t="s">
        <v>2729</v>
      </c>
      <c r="J18" s="310" t="s">
        <v>2690</v>
      </c>
      <c r="K18" s="424" t="s">
        <v>3701</v>
      </c>
      <c r="L18" s="429">
        <v>76</v>
      </c>
      <c r="M18" s="445">
        <v>90.67</v>
      </c>
      <c r="N18" s="277" t="s">
        <v>2729</v>
      </c>
      <c r="O18" s="310" t="s">
        <v>2690</v>
      </c>
      <c r="P18" s="424" t="s">
        <v>3745</v>
      </c>
      <c r="Q18" s="429" t="s">
        <v>3147</v>
      </c>
      <c r="R18" s="445" t="s">
        <v>3746</v>
      </c>
      <c r="S18" s="6">
        <v>90.59</v>
      </c>
      <c r="T18" s="6">
        <v>90.77</v>
      </c>
      <c r="W18">
        <v>100</v>
      </c>
      <c r="Y18" s="322" t="s">
        <v>1527</v>
      </c>
      <c r="Z18" s="6">
        <f>(4*W18)-(G18+L18+Q18)</f>
        <v>128</v>
      </c>
    </row>
    <row r="19" spans="1:28">
      <c r="A19" s="85" t="s">
        <v>2949</v>
      </c>
      <c r="B19" s="322" t="s">
        <v>2382</v>
      </c>
      <c r="C19" s="103" t="s">
        <v>2950</v>
      </c>
      <c r="D19" s="443" t="s">
        <v>2729</v>
      </c>
      <c r="E19" s="310" t="s">
        <v>2690</v>
      </c>
      <c r="F19" s="424" t="s">
        <v>3672</v>
      </c>
      <c r="G19" s="429">
        <v>55</v>
      </c>
      <c r="H19" s="419">
        <v>90.03</v>
      </c>
      <c r="I19" s="277" t="s">
        <v>2729</v>
      </c>
      <c r="J19" s="310" t="s">
        <v>2690</v>
      </c>
      <c r="K19" s="424" t="s">
        <v>3703</v>
      </c>
      <c r="L19" s="429">
        <v>18</v>
      </c>
      <c r="M19" s="445">
        <v>84.15</v>
      </c>
      <c r="N19" s="277" t="s">
        <v>2729</v>
      </c>
      <c r="O19" s="310" t="s">
        <v>2690</v>
      </c>
      <c r="P19" s="424" t="s">
        <v>3747</v>
      </c>
      <c r="Q19" s="429" t="s">
        <v>3748</v>
      </c>
      <c r="R19" s="445" t="s">
        <v>3749</v>
      </c>
      <c r="S19" s="6">
        <v>32.14</v>
      </c>
      <c r="T19" s="6">
        <v>88.96</v>
      </c>
      <c r="W19">
        <v>100</v>
      </c>
      <c r="Y19" s="322" t="s">
        <v>2382</v>
      </c>
      <c r="Z19" s="6">
        <f>(4*W19)-(G19+L19+Q19)</f>
        <v>303</v>
      </c>
    </row>
    <row r="20" spans="1:28">
      <c r="A20" s="85" t="s">
        <v>2926</v>
      </c>
      <c r="B20" s="322" t="s">
        <v>2377</v>
      </c>
      <c r="C20" s="103" t="s">
        <v>2720</v>
      </c>
      <c r="D20" s="443" t="s">
        <v>2729</v>
      </c>
      <c r="E20" s="310" t="s">
        <v>2692</v>
      </c>
      <c r="F20" s="424" t="s">
        <v>3673</v>
      </c>
      <c r="G20" s="429">
        <v>115</v>
      </c>
      <c r="H20" s="419"/>
      <c r="I20" s="277" t="s">
        <v>2729</v>
      </c>
      <c r="J20" s="310" t="s">
        <v>2692</v>
      </c>
      <c r="K20" s="424" t="s">
        <v>3705</v>
      </c>
      <c r="L20" s="429">
        <v>82</v>
      </c>
      <c r="M20" s="445">
        <v>97.01</v>
      </c>
      <c r="N20" s="277" t="s">
        <v>2729</v>
      </c>
      <c r="O20" s="310" t="s">
        <v>2692</v>
      </c>
      <c r="P20" s="424" t="s">
        <v>3751</v>
      </c>
      <c r="Q20" s="429" t="s">
        <v>3145</v>
      </c>
      <c r="R20" s="445" t="s">
        <v>3752</v>
      </c>
      <c r="S20" s="6">
        <v>98.31</v>
      </c>
      <c r="T20" s="6">
        <v>95.37</v>
      </c>
      <c r="W20">
        <v>100</v>
      </c>
      <c r="Y20" s="322" t="s">
        <v>2377</v>
      </c>
      <c r="Z20" s="6">
        <f>(4*W20)-(G20+L20+Q20)</f>
        <v>105</v>
      </c>
    </row>
    <row r="21" spans="1:28">
      <c r="A21" s="85" t="s">
        <v>2927</v>
      </c>
      <c r="B21" s="322" t="s">
        <v>2369</v>
      </c>
      <c r="C21" s="103" t="s">
        <v>2714</v>
      </c>
      <c r="D21" s="443" t="s">
        <v>2729</v>
      </c>
      <c r="E21" s="310" t="s">
        <v>2692</v>
      </c>
      <c r="F21" s="424" t="s">
        <v>3674</v>
      </c>
      <c r="G21" s="429">
        <v>122</v>
      </c>
      <c r="H21" s="419"/>
      <c r="I21" s="277" t="s">
        <v>2729</v>
      </c>
      <c r="J21" s="310" t="s">
        <v>2692</v>
      </c>
      <c r="K21" s="424" t="s">
        <v>3706</v>
      </c>
      <c r="L21" s="429">
        <v>101</v>
      </c>
      <c r="M21" s="445"/>
      <c r="N21" s="277" t="s">
        <v>2729</v>
      </c>
      <c r="O21" s="310" t="s">
        <v>2692</v>
      </c>
      <c r="P21" s="424" t="s">
        <v>3753</v>
      </c>
      <c r="Q21" s="429" t="s">
        <v>3049</v>
      </c>
      <c r="R21" s="445" t="s">
        <v>3064</v>
      </c>
      <c r="S21" s="6">
        <v>108.74</v>
      </c>
      <c r="T21" s="6">
        <v>100</v>
      </c>
      <c r="W21">
        <v>100</v>
      </c>
      <c r="Y21" s="322" t="s">
        <v>2369</v>
      </c>
      <c r="Z21" s="6" t="s">
        <v>3058</v>
      </c>
    </row>
    <row r="22" spans="1:28">
      <c r="A22" s="85" t="s">
        <v>2928</v>
      </c>
      <c r="B22" s="322" t="s">
        <v>1950</v>
      </c>
      <c r="C22" s="103" t="s">
        <v>2710</v>
      </c>
      <c r="D22" s="443" t="s">
        <v>2729</v>
      </c>
      <c r="E22" s="310" t="s">
        <v>2690</v>
      </c>
      <c r="F22" s="424" t="s">
        <v>3675</v>
      </c>
      <c r="G22" s="433">
        <v>112</v>
      </c>
      <c r="H22" s="419">
        <v>94.6</v>
      </c>
      <c r="I22" s="277" t="s">
        <v>2729</v>
      </c>
      <c r="J22" s="310" t="s">
        <v>2690</v>
      </c>
      <c r="K22" s="424" t="s">
        <v>3707</v>
      </c>
      <c r="L22" s="433">
        <v>100</v>
      </c>
      <c r="M22" s="445">
        <v>94.56</v>
      </c>
      <c r="N22" s="277" t="s">
        <v>2729</v>
      </c>
      <c r="O22" s="310" t="s">
        <v>2690</v>
      </c>
      <c r="P22" s="424" t="s">
        <v>3754</v>
      </c>
      <c r="Q22" s="433" t="s">
        <v>3055</v>
      </c>
      <c r="R22" s="445" t="s">
        <v>3755</v>
      </c>
      <c r="S22" s="6">
        <v>105.27</v>
      </c>
      <c r="T22" s="6">
        <v>95.25</v>
      </c>
      <c r="W22">
        <v>100</v>
      </c>
      <c r="Y22" s="322" t="s">
        <v>1950</v>
      </c>
      <c r="Z22" s="6" t="s">
        <v>3058</v>
      </c>
    </row>
    <row r="23" spans="1:28">
      <c r="A23" s="85" t="s">
        <v>2957</v>
      </c>
      <c r="B23" s="322" t="s">
        <v>3082</v>
      </c>
      <c r="C23" s="103" t="s">
        <v>3250</v>
      </c>
      <c r="D23" s="443" t="s">
        <v>2729</v>
      </c>
      <c r="E23" s="310" t="s">
        <v>2690</v>
      </c>
      <c r="F23" s="424" t="s">
        <v>3676</v>
      </c>
      <c r="G23" s="433">
        <v>131</v>
      </c>
      <c r="H23" s="419">
        <v>86.81</v>
      </c>
      <c r="I23" s="277" t="s">
        <v>2729</v>
      </c>
      <c r="J23" s="310" t="s">
        <v>2690</v>
      </c>
      <c r="K23" s="424" t="s">
        <v>3708</v>
      </c>
      <c r="L23" s="433">
        <v>92</v>
      </c>
      <c r="M23" s="445">
        <v>90.74</v>
      </c>
      <c r="N23" s="277" t="s">
        <v>2729</v>
      </c>
      <c r="O23" s="310" t="s">
        <v>2690</v>
      </c>
      <c r="P23" s="424" t="s">
        <v>3756</v>
      </c>
      <c r="Q23" s="433" t="s">
        <v>3138</v>
      </c>
      <c r="R23" s="445" t="s">
        <v>3757</v>
      </c>
      <c r="S23" s="6">
        <v>104.71</v>
      </c>
      <c r="T23" s="6">
        <v>90.57</v>
      </c>
      <c r="W23">
        <v>100</v>
      </c>
      <c r="Y23" s="322" t="s">
        <v>3082</v>
      </c>
      <c r="Z23" s="6" t="s">
        <v>3058</v>
      </c>
    </row>
    <row r="24" spans="1:28">
      <c r="A24" s="85" t="s">
        <v>2929</v>
      </c>
      <c r="B24" s="322" t="s">
        <v>2171</v>
      </c>
      <c r="C24" s="103" t="s">
        <v>2707</v>
      </c>
      <c r="D24" s="443" t="s">
        <v>2729</v>
      </c>
      <c r="E24" s="310" t="s">
        <v>2690</v>
      </c>
      <c r="F24" s="424" t="s">
        <v>3677</v>
      </c>
      <c r="G24" s="433">
        <v>100</v>
      </c>
      <c r="H24" s="419">
        <v>93.24</v>
      </c>
      <c r="I24" s="277" t="s">
        <v>2729</v>
      </c>
      <c r="J24" s="310" t="s">
        <v>2690</v>
      </c>
      <c r="K24" s="424" t="s">
        <v>3709</v>
      </c>
      <c r="L24" s="433">
        <v>87</v>
      </c>
      <c r="M24" s="445">
        <v>93.41</v>
      </c>
      <c r="N24" s="277" t="s">
        <v>2729</v>
      </c>
      <c r="O24" s="310" t="s">
        <v>2690</v>
      </c>
      <c r="P24" s="424" t="s">
        <v>3758</v>
      </c>
      <c r="Q24" s="433" t="s">
        <v>3147</v>
      </c>
      <c r="R24" s="445" t="s">
        <v>3759</v>
      </c>
      <c r="S24" s="6">
        <v>94.38</v>
      </c>
      <c r="T24" s="6">
        <v>94.4</v>
      </c>
      <c r="W24">
        <v>100</v>
      </c>
      <c r="Y24" s="322" t="s">
        <v>2171</v>
      </c>
      <c r="Z24" s="6">
        <f>(4*W24)-(G24+L24+Q24)</f>
        <v>117</v>
      </c>
    </row>
    <row r="25" spans="1:28">
      <c r="A25" s="85" t="s">
        <v>2930</v>
      </c>
      <c r="B25" s="322" t="s">
        <v>2374</v>
      </c>
      <c r="C25" s="103" t="s">
        <v>2703</v>
      </c>
      <c r="D25" s="443" t="s">
        <v>2729</v>
      </c>
      <c r="E25" s="310" t="s">
        <v>2690</v>
      </c>
      <c r="F25" s="424" t="s">
        <v>3678</v>
      </c>
      <c r="G25" s="434">
        <v>95</v>
      </c>
      <c r="H25" s="423">
        <v>93.96</v>
      </c>
      <c r="I25" s="277" t="s">
        <v>2729</v>
      </c>
      <c r="J25" s="310" t="s">
        <v>2692</v>
      </c>
      <c r="K25" s="424" t="s">
        <v>3710</v>
      </c>
      <c r="L25" s="434">
        <v>94</v>
      </c>
      <c r="M25" s="449">
        <v>94.3</v>
      </c>
      <c r="N25" s="277" t="s">
        <v>2729</v>
      </c>
      <c r="O25" s="310" t="s">
        <v>2692</v>
      </c>
      <c r="P25" s="424" t="s">
        <v>3760</v>
      </c>
      <c r="Q25" s="434" t="s">
        <v>3147</v>
      </c>
      <c r="R25" s="449" t="s">
        <v>3005</v>
      </c>
      <c r="S25" s="6">
        <v>95.11</v>
      </c>
      <c r="T25" s="6">
        <v>95.59</v>
      </c>
      <c r="W25">
        <v>100</v>
      </c>
      <c r="Y25" s="322" t="s">
        <v>2374</v>
      </c>
      <c r="Z25" s="6">
        <f>(4*W25)-(G25+L25+Q25)</f>
        <v>115</v>
      </c>
    </row>
    <row r="26" spans="1:28">
      <c r="A26" s="85" t="s">
        <v>2931</v>
      </c>
      <c r="B26" s="322" t="s">
        <v>2238</v>
      </c>
      <c r="C26" s="103" t="s">
        <v>2712</v>
      </c>
      <c r="D26" s="443" t="s">
        <v>2729</v>
      </c>
      <c r="E26" s="313" t="s">
        <v>2692</v>
      </c>
      <c r="F26" s="424" t="s">
        <v>3679</v>
      </c>
      <c r="G26" s="435">
        <v>103</v>
      </c>
      <c r="H26" s="424"/>
      <c r="I26" s="277" t="s">
        <v>2729</v>
      </c>
      <c r="J26" s="313" t="s">
        <v>2692</v>
      </c>
      <c r="K26" s="424" t="s">
        <v>3711</v>
      </c>
      <c r="L26" s="435">
        <v>101</v>
      </c>
      <c r="M26" s="450"/>
      <c r="N26" s="277" t="s">
        <v>2729</v>
      </c>
      <c r="O26" s="313" t="s">
        <v>2692</v>
      </c>
      <c r="P26" s="424" t="s">
        <v>3761</v>
      </c>
      <c r="Q26" s="440" t="s">
        <v>3762</v>
      </c>
      <c r="R26" s="451" t="s">
        <v>3763</v>
      </c>
      <c r="S26" s="6">
        <v>99.15</v>
      </c>
      <c r="T26" s="6">
        <v>90.73</v>
      </c>
      <c r="W26">
        <v>100</v>
      </c>
      <c r="Y26" s="322" t="s">
        <v>2238</v>
      </c>
      <c r="Z26" s="6">
        <f>(4*W26)-(G26+L26+Q26)</f>
        <v>103</v>
      </c>
    </row>
    <row r="27" spans="1:28">
      <c r="A27" s="85" t="s">
        <v>2932</v>
      </c>
      <c r="B27" s="322" t="s">
        <v>2379</v>
      </c>
      <c r="C27" s="103" t="s">
        <v>2704</v>
      </c>
      <c r="D27" s="444" t="s">
        <v>2729</v>
      </c>
      <c r="E27" s="319" t="s">
        <v>2690</v>
      </c>
      <c r="F27" s="439" t="s">
        <v>3680</v>
      </c>
      <c r="G27" s="440">
        <v>69</v>
      </c>
      <c r="H27" s="439">
        <v>92.28</v>
      </c>
      <c r="I27" s="438" t="s">
        <v>2729</v>
      </c>
      <c r="J27" s="319" t="s">
        <v>2690</v>
      </c>
      <c r="K27" s="439" t="s">
        <v>3712</v>
      </c>
      <c r="L27" s="440">
        <v>40</v>
      </c>
      <c r="M27" s="451">
        <v>86.88</v>
      </c>
      <c r="N27" s="438" t="s">
        <v>2729</v>
      </c>
      <c r="O27" s="319" t="s">
        <v>2690</v>
      </c>
      <c r="P27" s="450" t="s">
        <v>3764</v>
      </c>
      <c r="Q27" s="424">
        <v>32</v>
      </c>
      <c r="R27" s="95">
        <v>91.63</v>
      </c>
      <c r="S27" s="6">
        <v>46.69</v>
      </c>
      <c r="T27" s="6">
        <v>90.26</v>
      </c>
      <c r="W27">
        <v>100</v>
      </c>
      <c r="Y27" s="341" t="s">
        <v>2380</v>
      </c>
      <c r="Z27" s="6" t="s">
        <v>3773</v>
      </c>
    </row>
    <row r="28" spans="1:28">
      <c r="A28" s="331" t="s">
        <v>3018</v>
      </c>
      <c r="B28" s="437" t="s">
        <v>2380</v>
      </c>
      <c r="C28" s="103" t="s">
        <v>2783</v>
      </c>
      <c r="D28" s="113"/>
      <c r="E28" s="37"/>
      <c r="F28" s="37"/>
      <c r="G28" s="37"/>
      <c r="H28" s="37"/>
      <c r="I28" s="307" t="s">
        <v>2729</v>
      </c>
      <c r="J28" s="310" t="s">
        <v>2690</v>
      </c>
      <c r="K28" s="424" t="s">
        <v>3714</v>
      </c>
      <c r="L28" s="424">
        <v>81</v>
      </c>
      <c r="M28" s="450">
        <v>81.25</v>
      </c>
      <c r="N28" s="307" t="s">
        <v>2729</v>
      </c>
      <c r="O28" s="310" t="s">
        <v>2690</v>
      </c>
      <c r="P28" s="450" t="s">
        <v>3765</v>
      </c>
      <c r="Q28" s="459" t="s">
        <v>3766</v>
      </c>
      <c r="R28" s="463" t="s">
        <v>3767</v>
      </c>
      <c r="S28" s="6">
        <v>65.459999999999994</v>
      </c>
      <c r="T28" s="6">
        <v>85.97</v>
      </c>
      <c r="W28">
        <v>100</v>
      </c>
      <c r="AB28" s="240"/>
    </row>
  </sheetData>
  <conditionalFormatting sqref="B1">
    <cfRule type="duplicateValues" dxfId="75" priority="11"/>
  </conditionalFormatting>
  <conditionalFormatting sqref="B1">
    <cfRule type="duplicateValues" dxfId="74" priority="12"/>
  </conditionalFormatting>
  <conditionalFormatting sqref="B1:B28">
    <cfRule type="duplicateValues" dxfId="73" priority="13"/>
  </conditionalFormatting>
  <conditionalFormatting sqref="B2:B28">
    <cfRule type="duplicateValues" dxfId="72" priority="14"/>
  </conditionalFormatting>
  <conditionalFormatting sqref="D2:D27">
    <cfRule type="cellIs" dxfId="71" priority="9" operator="equal">
      <formula>"L"</formula>
    </cfRule>
    <cfRule type="cellIs" dxfId="70" priority="10" operator="equal">
      <formula>"A"</formula>
    </cfRule>
  </conditionalFormatting>
  <conditionalFormatting sqref="I2:I28">
    <cfRule type="cellIs" dxfId="69" priority="7" operator="equal">
      <formula>"L"</formula>
    </cfRule>
    <cfRule type="cellIs" dxfId="68" priority="8" operator="equal">
      <formula>"A"</formula>
    </cfRule>
  </conditionalFormatting>
  <conditionalFormatting sqref="N2:N28">
    <cfRule type="cellIs" dxfId="67" priority="5" operator="equal">
      <formula>"L"</formula>
    </cfRule>
    <cfRule type="cellIs" dxfId="66" priority="6" operator="equal">
      <formula>"A"</formula>
    </cfRule>
  </conditionalFormatting>
  <conditionalFormatting sqref="Y1">
    <cfRule type="duplicateValues" dxfId="65" priority="1"/>
  </conditionalFormatting>
  <conditionalFormatting sqref="Y1">
    <cfRule type="duplicateValues" dxfId="64" priority="2"/>
  </conditionalFormatting>
  <conditionalFormatting sqref="Y1:Y27">
    <cfRule type="duplicateValues" dxfId="63" priority="75"/>
  </conditionalFormatting>
  <conditionalFormatting sqref="Y2:Y27">
    <cfRule type="duplicateValues" dxfId="62" priority="77"/>
  </conditionalFormatting>
  <hyperlinks>
    <hyperlink ref="C2" r:id="rId1" xr:uid="{B00D855F-AE58-48A9-A9BF-E1165C69406A}"/>
    <hyperlink ref="C3" r:id="rId2" xr:uid="{087506C8-5B66-4B34-AE52-4A0CF044319A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CF35E-234C-4EB8-AD45-CDC44CEC9DF5}">
  <sheetPr filterMode="1"/>
  <dimension ref="A1:K3279"/>
  <sheetViews>
    <sheetView workbookViewId="0">
      <pane ySplit="1" topLeftCell="A2" activePane="bottomLeft" state="frozen"/>
      <selection pane="bottomLeft" activeCell="R9" sqref="R9"/>
    </sheetView>
  </sheetViews>
  <sheetFormatPr defaultRowHeight="14.4"/>
  <cols>
    <col min="1" max="1" width="12.6640625" style="405" customWidth="1"/>
    <col min="2" max="2" width="26.44140625" style="405" customWidth="1"/>
    <col min="3" max="3" width="16.109375" style="290" customWidth="1"/>
    <col min="4" max="4" width="9.33203125" style="290" bestFit="1" customWidth="1"/>
    <col min="5" max="5" width="14.5546875" style="290" bestFit="1" customWidth="1"/>
    <col min="6" max="6" width="21.88671875" style="290" customWidth="1"/>
    <col min="9" max="9" width="14.33203125" bestFit="1" customWidth="1"/>
    <col min="10" max="10" width="6.44140625" bestFit="1" customWidth="1"/>
    <col min="11" max="11" width="26.6640625" bestFit="1" customWidth="1"/>
  </cols>
  <sheetData>
    <row r="1" spans="1:11">
      <c r="A1" s="354" t="s">
        <v>3256</v>
      </c>
      <c r="B1" s="354" t="s">
        <v>2693</v>
      </c>
      <c r="C1" s="355" t="s">
        <v>3774</v>
      </c>
      <c r="D1" s="355" t="s">
        <v>2888</v>
      </c>
      <c r="E1" s="356" t="s">
        <v>3024</v>
      </c>
      <c r="F1" s="355" t="s">
        <v>2750</v>
      </c>
    </row>
    <row r="2" spans="1:11">
      <c r="A2" s="357" t="s">
        <v>3775</v>
      </c>
      <c r="B2" s="357" t="s">
        <v>3776</v>
      </c>
      <c r="C2" s="358" t="s">
        <v>2750</v>
      </c>
      <c r="D2" s="358">
        <v>913369</v>
      </c>
      <c r="E2" s="359">
        <v>44287</v>
      </c>
      <c r="F2" s="358" t="s">
        <v>3575</v>
      </c>
      <c r="I2" s="6" t="s">
        <v>2693</v>
      </c>
      <c r="J2" s="6" t="s">
        <v>3777</v>
      </c>
      <c r="K2" s="6" t="s">
        <v>2750</v>
      </c>
    </row>
    <row r="3" spans="1:11" hidden="1">
      <c r="A3" s="357" t="s">
        <v>3778</v>
      </c>
      <c r="B3" s="357" t="s">
        <v>3779</v>
      </c>
      <c r="C3" s="358" t="s">
        <v>2750</v>
      </c>
      <c r="D3" s="358">
        <v>913691</v>
      </c>
      <c r="E3" s="359">
        <v>44287</v>
      </c>
      <c r="F3" s="358" t="s">
        <v>3575</v>
      </c>
      <c r="I3" s="6" t="s">
        <v>3780</v>
      </c>
      <c r="J3" s="6">
        <v>1</v>
      </c>
      <c r="K3" s="6" t="str">
        <f t="shared" ref="K3:K34" si="0">_xlfn.XLOOKUP(I3,A:A,F:F)</f>
        <v> </v>
      </c>
    </row>
    <row r="4" spans="1:11" hidden="1">
      <c r="A4" s="357" t="s">
        <v>3781</v>
      </c>
      <c r="B4" s="357" t="s">
        <v>3782</v>
      </c>
      <c r="C4" s="358" t="s">
        <v>2750</v>
      </c>
      <c r="D4" s="358">
        <v>913192</v>
      </c>
      <c r="E4" s="359">
        <v>44287</v>
      </c>
      <c r="F4" s="358" t="s">
        <v>3575</v>
      </c>
      <c r="I4" s="6" t="s">
        <v>3783</v>
      </c>
      <c r="J4" s="6">
        <v>1</v>
      </c>
      <c r="K4" s="6" t="str">
        <f t="shared" si="0"/>
        <v> </v>
      </c>
    </row>
    <row r="5" spans="1:11" hidden="1">
      <c r="A5" s="357" t="s">
        <v>3784</v>
      </c>
      <c r="B5" s="357" t="s">
        <v>3785</v>
      </c>
      <c r="C5" s="358" t="s">
        <v>2750</v>
      </c>
      <c r="D5" s="358">
        <v>915404</v>
      </c>
      <c r="E5" s="359">
        <v>44287</v>
      </c>
      <c r="F5" s="358" t="s">
        <v>3575</v>
      </c>
      <c r="I5" s="6" t="s">
        <v>922</v>
      </c>
      <c r="J5" s="6">
        <v>1</v>
      </c>
      <c r="K5" s="6" t="str">
        <f t="shared" si="0"/>
        <v>Anish Chandra Ghosh</v>
      </c>
    </row>
    <row r="6" spans="1:11" hidden="1">
      <c r="A6" s="357" t="s">
        <v>3786</v>
      </c>
      <c r="B6" s="357" t="s">
        <v>3787</v>
      </c>
      <c r="C6" s="358" t="s">
        <v>2750</v>
      </c>
      <c r="D6" s="358">
        <v>913182</v>
      </c>
      <c r="E6" s="359">
        <v>44287</v>
      </c>
      <c r="F6" s="358" t="s">
        <v>3575</v>
      </c>
      <c r="I6" s="6" t="s">
        <v>1346</v>
      </c>
      <c r="J6" s="6">
        <v>1</v>
      </c>
      <c r="K6" s="6" t="str">
        <f t="shared" si="0"/>
        <v>Anish Chandra Ghosh</v>
      </c>
    </row>
    <row r="7" spans="1:11" hidden="1">
      <c r="A7" s="357" t="s">
        <v>2438</v>
      </c>
      <c r="B7" s="357" t="s">
        <v>3788</v>
      </c>
      <c r="C7" s="358" t="s">
        <v>3789</v>
      </c>
      <c r="D7" s="358">
        <v>924554</v>
      </c>
      <c r="E7" s="359">
        <v>44363</v>
      </c>
      <c r="F7" s="358" t="s">
        <v>3776</v>
      </c>
      <c r="I7" s="6" t="s">
        <v>1681</v>
      </c>
      <c r="J7" s="6">
        <v>1</v>
      </c>
      <c r="K7" s="6" t="str">
        <f t="shared" si="0"/>
        <v>Anish Chandra Ghosh</v>
      </c>
    </row>
    <row r="8" spans="1:11">
      <c r="A8" s="357" t="s">
        <v>69</v>
      </c>
      <c r="B8" s="357" t="s">
        <v>3790</v>
      </c>
      <c r="C8" s="358" t="s">
        <v>3789</v>
      </c>
      <c r="D8" s="358">
        <v>923751</v>
      </c>
      <c r="E8" s="359">
        <v>44361</v>
      </c>
      <c r="F8" s="358" t="s">
        <v>3776</v>
      </c>
      <c r="I8" s="6" t="s">
        <v>1576</v>
      </c>
      <c r="J8" s="6">
        <v>2</v>
      </c>
      <c r="K8" s="6" t="str">
        <f t="shared" si="0"/>
        <v>Anish Chandra Ghosh</v>
      </c>
    </row>
    <row r="9" spans="1:11">
      <c r="A9" s="357" t="s">
        <v>119</v>
      </c>
      <c r="B9" s="357" t="s">
        <v>3791</v>
      </c>
      <c r="C9" s="358" t="s">
        <v>3789</v>
      </c>
      <c r="D9" s="358">
        <v>927328</v>
      </c>
      <c r="E9" s="359">
        <v>44473</v>
      </c>
      <c r="F9" s="358" t="s">
        <v>3776</v>
      </c>
      <c r="I9" s="6" t="s">
        <v>2304</v>
      </c>
      <c r="J9" s="6">
        <v>3</v>
      </c>
      <c r="K9" s="6" t="str">
        <f t="shared" si="0"/>
        <v>Anish Chandra Ghosh</v>
      </c>
    </row>
    <row r="10" spans="1:11">
      <c r="A10" s="357" t="s">
        <v>152</v>
      </c>
      <c r="B10" s="357" t="s">
        <v>3792</v>
      </c>
      <c r="C10" s="358" t="s">
        <v>3789</v>
      </c>
      <c r="D10" s="358">
        <v>925167</v>
      </c>
      <c r="E10" s="359">
        <v>44375</v>
      </c>
      <c r="F10" s="358" t="s">
        <v>3776</v>
      </c>
      <c r="I10" s="6" t="s">
        <v>2388</v>
      </c>
      <c r="J10" s="6">
        <v>4</v>
      </c>
      <c r="K10" s="6" t="str">
        <f t="shared" si="0"/>
        <v>Anish Chandra Ghosh</v>
      </c>
    </row>
    <row r="11" spans="1:11">
      <c r="A11" s="357" t="s">
        <v>213</v>
      </c>
      <c r="B11" s="357" t="s">
        <v>3793</v>
      </c>
      <c r="C11" s="358" t="s">
        <v>3789</v>
      </c>
      <c r="D11" s="358">
        <v>923755</v>
      </c>
      <c r="E11" s="359">
        <v>44361</v>
      </c>
      <c r="F11" s="358" t="s">
        <v>3776</v>
      </c>
      <c r="I11" s="6" t="s">
        <v>1265</v>
      </c>
      <c r="J11" s="6">
        <v>7</v>
      </c>
      <c r="K11" s="6" t="str">
        <f t="shared" si="0"/>
        <v>Anish Chandra Ghosh</v>
      </c>
    </row>
    <row r="12" spans="1:11">
      <c r="A12" s="357" t="s">
        <v>3794</v>
      </c>
      <c r="B12" s="357" t="s">
        <v>3795</v>
      </c>
      <c r="C12" s="358" t="s">
        <v>3789</v>
      </c>
      <c r="D12" s="358">
        <v>924539</v>
      </c>
      <c r="E12" s="359">
        <v>44363</v>
      </c>
      <c r="F12" s="358" t="s">
        <v>3776</v>
      </c>
      <c r="I12" s="6" t="s">
        <v>739</v>
      </c>
      <c r="J12" s="6">
        <v>8</v>
      </c>
      <c r="K12" s="6" t="str">
        <f t="shared" si="0"/>
        <v>Anish Chandra Ghosh</v>
      </c>
    </row>
    <row r="13" spans="1:11">
      <c r="A13" s="357" t="s">
        <v>2455</v>
      </c>
      <c r="B13" s="357" t="s">
        <v>3796</v>
      </c>
      <c r="C13" s="358" t="s">
        <v>3789</v>
      </c>
      <c r="D13" s="358">
        <v>928299</v>
      </c>
      <c r="E13" s="359">
        <v>44508</v>
      </c>
      <c r="F13" s="358" t="s">
        <v>3776</v>
      </c>
      <c r="I13" s="6" t="s">
        <v>1040</v>
      </c>
      <c r="J13" s="6">
        <v>9</v>
      </c>
      <c r="K13" s="6" t="str">
        <f t="shared" si="0"/>
        <v>Anish Chandra Ghosh</v>
      </c>
    </row>
    <row r="14" spans="1:11">
      <c r="A14" s="357" t="s">
        <v>280</v>
      </c>
      <c r="B14" s="357" t="s">
        <v>3797</v>
      </c>
      <c r="C14" s="358" t="s">
        <v>3789</v>
      </c>
      <c r="D14" s="358">
        <v>923759</v>
      </c>
      <c r="E14" s="359">
        <v>44361</v>
      </c>
      <c r="F14" s="358" t="s">
        <v>3776</v>
      </c>
      <c r="I14" s="6" t="s">
        <v>1024</v>
      </c>
      <c r="J14" s="6">
        <v>23</v>
      </c>
      <c r="K14" s="6" t="str">
        <f t="shared" si="0"/>
        <v>Anish Chandra Ghosh</v>
      </c>
    </row>
    <row r="15" spans="1:11" hidden="1">
      <c r="A15" s="357" t="s">
        <v>2462</v>
      </c>
      <c r="B15" s="357" t="s">
        <v>3798</v>
      </c>
      <c r="C15" s="358" t="s">
        <v>3789</v>
      </c>
      <c r="D15" s="358">
        <v>923760</v>
      </c>
      <c r="E15" s="359">
        <v>44361</v>
      </c>
      <c r="F15" s="358" t="s">
        <v>3776</v>
      </c>
      <c r="I15" s="6" t="s">
        <v>293</v>
      </c>
      <c r="J15" s="6">
        <v>1</v>
      </c>
      <c r="K15" s="6" t="str">
        <f t="shared" si="0"/>
        <v>Cherkuri Bhavya Sudheera</v>
      </c>
    </row>
    <row r="16" spans="1:11" hidden="1">
      <c r="A16" s="357" t="s">
        <v>417</v>
      </c>
      <c r="B16" s="357" t="s">
        <v>3799</v>
      </c>
      <c r="C16" s="358" t="s">
        <v>3789</v>
      </c>
      <c r="D16" s="358">
        <v>929217</v>
      </c>
      <c r="E16" s="359">
        <v>44546</v>
      </c>
      <c r="F16" s="358" t="s">
        <v>3776</v>
      </c>
      <c r="I16" s="6" t="s">
        <v>1432</v>
      </c>
      <c r="J16" s="6">
        <v>1</v>
      </c>
      <c r="K16" s="6" t="str">
        <f t="shared" si="0"/>
        <v>Cherkuri Bhavya Sudheera</v>
      </c>
    </row>
    <row r="17" spans="1:11" hidden="1">
      <c r="A17" s="357" t="s">
        <v>481</v>
      </c>
      <c r="B17" s="357" t="s">
        <v>3800</v>
      </c>
      <c r="C17" s="358" t="s">
        <v>3789</v>
      </c>
      <c r="D17" s="358">
        <v>930517</v>
      </c>
      <c r="E17" s="359">
        <v>44609</v>
      </c>
      <c r="F17" s="358" t="s">
        <v>3776</v>
      </c>
      <c r="I17" s="6" t="s">
        <v>2078</v>
      </c>
      <c r="J17" s="6">
        <v>1</v>
      </c>
      <c r="K17" s="6" t="str">
        <f t="shared" si="0"/>
        <v>Cherkuri Bhavya Sudheera</v>
      </c>
    </row>
    <row r="18" spans="1:11" hidden="1">
      <c r="A18" s="357" t="s">
        <v>505</v>
      </c>
      <c r="B18" s="357" t="s">
        <v>3801</v>
      </c>
      <c r="C18" s="358" t="s">
        <v>3789</v>
      </c>
      <c r="D18" s="358">
        <v>930657</v>
      </c>
      <c r="E18" s="359">
        <v>44616</v>
      </c>
      <c r="F18" s="358" t="s">
        <v>3776</v>
      </c>
      <c r="I18" s="6" t="s">
        <v>220</v>
      </c>
      <c r="J18" s="6">
        <v>1</v>
      </c>
      <c r="K18" s="6" t="str">
        <f t="shared" si="0"/>
        <v>Dasari Swathi</v>
      </c>
    </row>
    <row r="19" spans="1:11" hidden="1">
      <c r="A19" s="357" t="s">
        <v>3802</v>
      </c>
      <c r="B19" s="357" t="s">
        <v>3803</v>
      </c>
      <c r="C19" s="358" t="s">
        <v>3789</v>
      </c>
      <c r="D19" s="358">
        <v>930656</v>
      </c>
      <c r="E19" s="359">
        <v>44616</v>
      </c>
      <c r="F19" s="358" t="s">
        <v>3776</v>
      </c>
      <c r="I19" s="6" t="s">
        <v>354</v>
      </c>
      <c r="J19" s="6">
        <v>1</v>
      </c>
      <c r="K19" s="6" t="str">
        <f t="shared" si="0"/>
        <v>Dasari Swathi</v>
      </c>
    </row>
    <row r="20" spans="1:11" hidden="1">
      <c r="A20" s="357" t="s">
        <v>589</v>
      </c>
      <c r="B20" s="357" t="s">
        <v>3804</v>
      </c>
      <c r="C20" s="358" t="s">
        <v>3789</v>
      </c>
      <c r="D20" s="358">
        <v>927324</v>
      </c>
      <c r="E20" s="359">
        <v>44473</v>
      </c>
      <c r="F20" s="358" t="s">
        <v>3776</v>
      </c>
      <c r="I20" s="6" t="s">
        <v>387</v>
      </c>
      <c r="J20" s="6">
        <v>1</v>
      </c>
      <c r="K20" s="6" t="str">
        <f t="shared" si="0"/>
        <v>Dasari Swathi</v>
      </c>
    </row>
    <row r="21" spans="1:11" hidden="1">
      <c r="A21" s="357" t="s">
        <v>702</v>
      </c>
      <c r="B21" s="357" t="s">
        <v>3805</v>
      </c>
      <c r="C21" s="358" t="s">
        <v>3789</v>
      </c>
      <c r="D21" s="358">
        <v>926850</v>
      </c>
      <c r="E21" s="359">
        <v>44588</v>
      </c>
      <c r="F21" s="358" t="s">
        <v>3776</v>
      </c>
      <c r="I21" s="6" t="s">
        <v>422</v>
      </c>
      <c r="J21" s="6">
        <v>1</v>
      </c>
      <c r="K21" s="6" t="str">
        <f t="shared" si="0"/>
        <v>Dasari Swathi</v>
      </c>
    </row>
    <row r="22" spans="1:11" hidden="1">
      <c r="A22" s="357" t="s">
        <v>844</v>
      </c>
      <c r="B22" s="357" t="s">
        <v>3806</v>
      </c>
      <c r="C22" s="358" t="s">
        <v>3789</v>
      </c>
      <c r="D22" s="358">
        <v>923968</v>
      </c>
      <c r="E22" s="359">
        <v>44361</v>
      </c>
      <c r="F22" s="358" t="s">
        <v>3776</v>
      </c>
      <c r="I22" s="6" t="s">
        <v>432</v>
      </c>
      <c r="J22" s="6">
        <v>1</v>
      </c>
      <c r="K22" s="6" t="str">
        <f t="shared" si="0"/>
        <v>Dasari Swathi</v>
      </c>
    </row>
    <row r="23" spans="1:11" hidden="1">
      <c r="A23" s="357" t="s">
        <v>884</v>
      </c>
      <c r="B23" s="357" t="s">
        <v>3807</v>
      </c>
      <c r="C23" s="358" t="s">
        <v>3789</v>
      </c>
      <c r="D23" s="358">
        <v>927325</v>
      </c>
      <c r="E23" s="359">
        <v>44473</v>
      </c>
      <c r="F23" s="358" t="s">
        <v>3776</v>
      </c>
      <c r="I23" s="6" t="s">
        <v>585</v>
      </c>
      <c r="J23" s="6">
        <v>1</v>
      </c>
      <c r="K23" s="6" t="str">
        <f t="shared" si="0"/>
        <v>Dasari Swathi</v>
      </c>
    </row>
    <row r="24" spans="1:11" hidden="1">
      <c r="A24" s="357" t="s">
        <v>1114</v>
      </c>
      <c r="B24" s="357" t="s">
        <v>3808</v>
      </c>
      <c r="C24" s="358" t="s">
        <v>3789</v>
      </c>
      <c r="D24" s="358">
        <v>930061</v>
      </c>
      <c r="E24" s="359">
        <v>44588</v>
      </c>
      <c r="F24" s="358" t="s">
        <v>3776</v>
      </c>
      <c r="I24" s="6" t="s">
        <v>1051</v>
      </c>
      <c r="J24" s="6">
        <v>1</v>
      </c>
      <c r="K24" s="6" t="str">
        <f t="shared" si="0"/>
        <v>Dasari Swathi</v>
      </c>
    </row>
    <row r="25" spans="1:11" hidden="1">
      <c r="A25" s="357" t="s">
        <v>1401</v>
      </c>
      <c r="B25" s="357" t="s">
        <v>3809</v>
      </c>
      <c r="C25" s="358" t="s">
        <v>3789</v>
      </c>
      <c r="D25" s="358">
        <v>923885</v>
      </c>
      <c r="E25" s="359">
        <v>44361</v>
      </c>
      <c r="F25" s="358" t="s">
        <v>3776</v>
      </c>
      <c r="I25" s="6" t="s">
        <v>3810</v>
      </c>
      <c r="J25" s="6">
        <v>1</v>
      </c>
      <c r="K25" s="6" t="str">
        <f t="shared" si="0"/>
        <v>Dasari Swathi</v>
      </c>
    </row>
    <row r="26" spans="1:11" hidden="1">
      <c r="A26" s="357" t="s">
        <v>1449</v>
      </c>
      <c r="B26" s="357" t="s">
        <v>3811</v>
      </c>
      <c r="C26" s="358" t="s">
        <v>3789</v>
      </c>
      <c r="D26" s="358">
        <v>927327</v>
      </c>
      <c r="E26" s="359">
        <v>44473</v>
      </c>
      <c r="F26" s="358" t="s">
        <v>3776</v>
      </c>
      <c r="I26" s="6" t="s">
        <v>2591</v>
      </c>
      <c r="J26" s="6">
        <v>1</v>
      </c>
      <c r="K26" s="6" t="str">
        <f t="shared" si="0"/>
        <v>Dasari Swathi</v>
      </c>
    </row>
    <row r="27" spans="1:11" hidden="1">
      <c r="A27" s="357" t="s">
        <v>3812</v>
      </c>
      <c r="B27" s="357" t="s">
        <v>3813</v>
      </c>
      <c r="C27" s="358" t="s">
        <v>3789</v>
      </c>
      <c r="D27" s="358">
        <v>927326</v>
      </c>
      <c r="E27" s="359">
        <v>44473</v>
      </c>
      <c r="F27" s="358" t="s">
        <v>3776</v>
      </c>
      <c r="I27" s="6" t="s">
        <v>1400</v>
      </c>
      <c r="J27" s="6">
        <v>1</v>
      </c>
      <c r="K27" s="6" t="str">
        <f t="shared" si="0"/>
        <v>Dasari Swathi</v>
      </c>
    </row>
    <row r="28" spans="1:11" hidden="1">
      <c r="A28" s="357" t="s">
        <v>2189</v>
      </c>
      <c r="B28" s="357" t="s">
        <v>3814</v>
      </c>
      <c r="C28" s="358" t="s">
        <v>3789</v>
      </c>
      <c r="D28" s="358">
        <v>927679</v>
      </c>
      <c r="E28" s="359">
        <v>44483</v>
      </c>
      <c r="F28" s="358" t="s">
        <v>3776</v>
      </c>
      <c r="I28" s="6" t="s">
        <v>1409</v>
      </c>
      <c r="J28" s="6">
        <v>1</v>
      </c>
      <c r="K28" s="6" t="str">
        <f t="shared" si="0"/>
        <v>Dasari Swathi</v>
      </c>
    </row>
    <row r="29" spans="1:11" hidden="1">
      <c r="A29" s="357" t="s">
        <v>2197</v>
      </c>
      <c r="B29" s="357" t="s">
        <v>3815</v>
      </c>
      <c r="C29" s="358" t="s">
        <v>3789</v>
      </c>
      <c r="D29" s="358">
        <v>924244</v>
      </c>
      <c r="E29" s="359">
        <v>44361</v>
      </c>
      <c r="F29" s="358" t="s">
        <v>3776</v>
      </c>
      <c r="I29" s="6" t="s">
        <v>1451</v>
      </c>
      <c r="J29" s="6">
        <v>1</v>
      </c>
      <c r="K29" s="6" t="str">
        <f t="shared" si="0"/>
        <v>Dasari Swathi</v>
      </c>
    </row>
    <row r="30" spans="1:11" hidden="1">
      <c r="A30" s="357" t="s">
        <v>2219</v>
      </c>
      <c r="B30" s="357" t="s">
        <v>3816</v>
      </c>
      <c r="C30" s="358" t="s">
        <v>3789</v>
      </c>
      <c r="D30" s="358">
        <v>930060</v>
      </c>
      <c r="E30" s="359">
        <v>44588</v>
      </c>
      <c r="F30" s="358" t="s">
        <v>3776</v>
      </c>
      <c r="I30" s="6" t="s">
        <v>3817</v>
      </c>
      <c r="J30" s="6">
        <v>1</v>
      </c>
      <c r="K30" s="6" t="str">
        <f t="shared" si="0"/>
        <v>Dasari Swathi</v>
      </c>
    </row>
    <row r="31" spans="1:11" hidden="1">
      <c r="A31" s="357" t="s">
        <v>3818</v>
      </c>
      <c r="B31" s="357" t="s">
        <v>3819</v>
      </c>
      <c r="C31" s="358" t="s">
        <v>3789</v>
      </c>
      <c r="D31" s="358">
        <v>925090</v>
      </c>
      <c r="E31" s="359">
        <v>44370</v>
      </c>
      <c r="F31" s="358" t="s">
        <v>3776</v>
      </c>
      <c r="I31" s="6" t="s">
        <v>2648</v>
      </c>
      <c r="J31" s="6">
        <v>1</v>
      </c>
      <c r="K31" s="6" t="str">
        <f t="shared" si="0"/>
        <v>Dasari Swathi</v>
      </c>
    </row>
    <row r="32" spans="1:11" hidden="1">
      <c r="A32" s="357" t="s">
        <v>96</v>
      </c>
      <c r="B32" s="357" t="s">
        <v>3820</v>
      </c>
      <c r="C32" s="358" t="s">
        <v>3789</v>
      </c>
      <c r="D32" s="358">
        <v>930809</v>
      </c>
      <c r="E32" s="359">
        <v>44623</v>
      </c>
      <c r="F32" s="358" t="s">
        <v>3821</v>
      </c>
      <c r="I32" s="6" t="s">
        <v>2679</v>
      </c>
      <c r="J32" s="6">
        <v>1</v>
      </c>
      <c r="K32" s="6" t="str">
        <f t="shared" si="0"/>
        <v>Dasari Swathi</v>
      </c>
    </row>
    <row r="33" spans="1:11">
      <c r="A33" s="357" t="s">
        <v>3822</v>
      </c>
      <c r="B33" s="357" t="s">
        <v>3823</v>
      </c>
      <c r="C33" s="358" t="s">
        <v>3789</v>
      </c>
      <c r="D33" s="358">
        <v>931887</v>
      </c>
      <c r="E33" s="359">
        <v>44672</v>
      </c>
      <c r="F33" s="358" t="s">
        <v>3821</v>
      </c>
      <c r="I33" s="6" t="s">
        <v>1620</v>
      </c>
      <c r="J33" s="6">
        <v>2</v>
      </c>
      <c r="K33" s="6" t="str">
        <f t="shared" si="0"/>
        <v>Dasari Swathi</v>
      </c>
    </row>
    <row r="34" spans="1:11">
      <c r="A34" s="357" t="s">
        <v>3824</v>
      </c>
      <c r="B34" s="357" t="s">
        <v>3821</v>
      </c>
      <c r="C34" s="358" t="s">
        <v>2750</v>
      </c>
      <c r="D34" s="358">
        <v>916291</v>
      </c>
      <c r="E34" s="359">
        <v>44287</v>
      </c>
      <c r="F34" s="360"/>
      <c r="I34" s="6" t="s">
        <v>348</v>
      </c>
      <c r="J34" s="6">
        <v>25</v>
      </c>
      <c r="K34" s="6" t="str">
        <f t="shared" si="0"/>
        <v>Dudedda Anitha Rani</v>
      </c>
    </row>
    <row r="35" spans="1:11" hidden="1">
      <c r="A35" s="357" t="s">
        <v>3825</v>
      </c>
      <c r="B35" s="357" t="s">
        <v>3826</v>
      </c>
      <c r="C35" s="358" t="s">
        <v>3789</v>
      </c>
      <c r="D35" s="361">
        <v>932588</v>
      </c>
      <c r="E35" s="362">
        <v>44700</v>
      </c>
      <c r="F35" s="360" t="s">
        <v>3821</v>
      </c>
      <c r="I35" s="6" t="s">
        <v>3827</v>
      </c>
      <c r="J35" s="6">
        <v>1</v>
      </c>
      <c r="K35" s="6" t="str">
        <f t="shared" ref="K35:K66" si="1">_xlfn.XLOOKUP(I35,A:A,F:F)</f>
        <v>Gajula Sharath</v>
      </c>
    </row>
    <row r="36" spans="1:11" hidden="1">
      <c r="A36" s="357" t="s">
        <v>289</v>
      </c>
      <c r="B36" s="357" t="s">
        <v>3828</v>
      </c>
      <c r="C36" s="358" t="s">
        <v>3789</v>
      </c>
      <c r="D36" s="358">
        <v>931729</v>
      </c>
      <c r="E36" s="359">
        <v>44665</v>
      </c>
      <c r="F36" s="358" t="s">
        <v>3821</v>
      </c>
      <c r="I36" s="6" t="s">
        <v>2461</v>
      </c>
      <c r="J36" s="6">
        <v>1</v>
      </c>
      <c r="K36" s="6" t="str">
        <f t="shared" si="1"/>
        <v>Gajula Sharath</v>
      </c>
    </row>
    <row r="37" spans="1:11" hidden="1">
      <c r="A37" s="357" t="s">
        <v>409</v>
      </c>
      <c r="B37" s="357" t="s">
        <v>3829</v>
      </c>
      <c r="C37" s="358" t="s">
        <v>3789</v>
      </c>
      <c r="D37" s="361">
        <v>932444</v>
      </c>
      <c r="E37" s="362">
        <v>44693</v>
      </c>
      <c r="F37" s="360" t="s">
        <v>3821</v>
      </c>
      <c r="I37" s="6" t="s">
        <v>900</v>
      </c>
      <c r="J37" s="6">
        <v>1</v>
      </c>
      <c r="K37" s="6" t="str">
        <f t="shared" si="1"/>
        <v>Gajula Sharath</v>
      </c>
    </row>
    <row r="38" spans="1:11" hidden="1">
      <c r="A38" s="357" t="s">
        <v>444</v>
      </c>
      <c r="B38" s="357" t="s">
        <v>3830</v>
      </c>
      <c r="C38" s="358" t="s">
        <v>3789</v>
      </c>
      <c r="D38" s="361">
        <v>932585</v>
      </c>
      <c r="E38" s="362">
        <v>44700</v>
      </c>
      <c r="F38" s="360" t="s">
        <v>3821</v>
      </c>
      <c r="I38" s="6" t="s">
        <v>1078</v>
      </c>
      <c r="J38" s="6">
        <v>1</v>
      </c>
      <c r="K38" s="6" t="str">
        <f t="shared" si="1"/>
        <v>Gajula Sharath</v>
      </c>
    </row>
    <row r="39" spans="1:11" hidden="1">
      <c r="A39" s="357" t="s">
        <v>466</v>
      </c>
      <c r="B39" s="357" t="s">
        <v>3831</v>
      </c>
      <c r="C39" s="358" t="s">
        <v>3789</v>
      </c>
      <c r="D39" s="361">
        <v>932590</v>
      </c>
      <c r="E39" s="362">
        <v>44700</v>
      </c>
      <c r="F39" s="360" t="s">
        <v>3821</v>
      </c>
      <c r="I39" s="6" t="s">
        <v>1107</v>
      </c>
      <c r="J39" s="6">
        <v>1</v>
      </c>
      <c r="K39" s="6" t="str">
        <f t="shared" si="1"/>
        <v>Gajula Sharath</v>
      </c>
    </row>
    <row r="40" spans="1:11" hidden="1">
      <c r="A40" s="357" t="s">
        <v>3832</v>
      </c>
      <c r="B40" s="357" t="s">
        <v>3833</v>
      </c>
      <c r="C40" s="358" t="s">
        <v>3789</v>
      </c>
      <c r="D40" s="361">
        <v>932583</v>
      </c>
      <c r="E40" s="362">
        <v>44700</v>
      </c>
      <c r="F40" s="360" t="s">
        <v>3821</v>
      </c>
      <c r="I40" s="6" t="s">
        <v>3834</v>
      </c>
      <c r="J40" s="6">
        <v>1</v>
      </c>
      <c r="K40" s="6" t="str">
        <f t="shared" si="1"/>
        <v>Gajula Sharath</v>
      </c>
    </row>
    <row r="41" spans="1:11" hidden="1">
      <c r="A41" s="363" t="s">
        <v>3835</v>
      </c>
      <c r="B41" s="363" t="s">
        <v>3836</v>
      </c>
      <c r="C41" s="358" t="s">
        <v>3789</v>
      </c>
      <c r="D41" s="361">
        <v>932439</v>
      </c>
      <c r="E41" s="362">
        <v>44693</v>
      </c>
      <c r="F41" s="360" t="s">
        <v>3821</v>
      </c>
      <c r="I41" s="6" t="s">
        <v>1680</v>
      </c>
      <c r="J41" s="6">
        <v>1</v>
      </c>
      <c r="K41" s="6" t="str">
        <f t="shared" si="1"/>
        <v>Gajula Sharath</v>
      </c>
    </row>
    <row r="42" spans="1:11" hidden="1">
      <c r="A42" s="363" t="s">
        <v>1123</v>
      </c>
      <c r="B42" s="363" t="s">
        <v>3837</v>
      </c>
      <c r="C42" s="358" t="s">
        <v>3789</v>
      </c>
      <c r="D42" s="361">
        <v>932438</v>
      </c>
      <c r="E42" s="362">
        <v>44693</v>
      </c>
      <c r="F42" s="360" t="s">
        <v>3821</v>
      </c>
      <c r="I42" s="6" t="s">
        <v>1686</v>
      </c>
      <c r="J42" s="6">
        <v>1</v>
      </c>
      <c r="K42" s="6" t="str">
        <f t="shared" si="1"/>
        <v>Gajula Sharath</v>
      </c>
    </row>
    <row r="43" spans="1:11" hidden="1">
      <c r="A43" s="357" t="s">
        <v>1156</v>
      </c>
      <c r="B43" s="357" t="s">
        <v>3838</v>
      </c>
      <c r="C43" s="358" t="s">
        <v>3789</v>
      </c>
      <c r="D43" s="358">
        <v>930520</v>
      </c>
      <c r="E43" s="359">
        <v>44609</v>
      </c>
      <c r="F43" s="358" t="s">
        <v>3821</v>
      </c>
      <c r="I43" s="6" t="s">
        <v>1746</v>
      </c>
      <c r="J43" s="6">
        <v>1</v>
      </c>
      <c r="K43" s="6" t="str">
        <f t="shared" si="1"/>
        <v>Gajula Sharath</v>
      </c>
    </row>
    <row r="44" spans="1:11" hidden="1">
      <c r="A44" s="357" t="s">
        <v>1445</v>
      </c>
      <c r="B44" s="357" t="s">
        <v>3839</v>
      </c>
      <c r="C44" s="358" t="s">
        <v>3789</v>
      </c>
      <c r="D44" s="358">
        <v>930808</v>
      </c>
      <c r="E44" s="359">
        <v>44623</v>
      </c>
      <c r="F44" s="358" t="s">
        <v>3821</v>
      </c>
      <c r="I44" s="6" t="s">
        <v>1953</v>
      </c>
      <c r="J44" s="6">
        <v>1</v>
      </c>
      <c r="K44" s="6" t="str">
        <f t="shared" si="1"/>
        <v>Gajula Sharath</v>
      </c>
    </row>
    <row r="45" spans="1:11" hidden="1">
      <c r="A45" s="357" t="s">
        <v>1458</v>
      </c>
      <c r="B45" s="357" t="s">
        <v>3840</v>
      </c>
      <c r="C45" s="358" t="s">
        <v>3789</v>
      </c>
      <c r="D45" s="358">
        <v>931390</v>
      </c>
      <c r="E45" s="359">
        <v>44651</v>
      </c>
      <c r="F45" s="358" t="s">
        <v>3821</v>
      </c>
      <c r="I45" s="6" t="s">
        <v>2170</v>
      </c>
      <c r="J45" s="6">
        <v>1</v>
      </c>
      <c r="K45" s="6" t="str">
        <f t="shared" si="1"/>
        <v>Gajula Sharath</v>
      </c>
    </row>
    <row r="46" spans="1:11" hidden="1">
      <c r="A46" s="357" t="s">
        <v>1460</v>
      </c>
      <c r="B46" s="357" t="s">
        <v>3841</v>
      </c>
      <c r="C46" s="358" t="s">
        <v>3789</v>
      </c>
      <c r="D46" s="358">
        <v>931888</v>
      </c>
      <c r="E46" s="359">
        <v>44672</v>
      </c>
      <c r="F46" s="358" t="s">
        <v>3821</v>
      </c>
      <c r="I46" s="6" t="s">
        <v>2173</v>
      </c>
      <c r="J46" s="6">
        <v>1</v>
      </c>
      <c r="K46" s="6" t="str">
        <f t="shared" si="1"/>
        <v>Gajula Sharath</v>
      </c>
    </row>
    <row r="47" spans="1:11">
      <c r="A47" s="357" t="s">
        <v>3842</v>
      </c>
      <c r="B47" s="357" t="s">
        <v>3843</v>
      </c>
      <c r="C47" s="358" t="s">
        <v>3789</v>
      </c>
      <c r="D47" s="361">
        <v>932584</v>
      </c>
      <c r="E47" s="362">
        <v>44700</v>
      </c>
      <c r="F47" s="360" t="s">
        <v>3821</v>
      </c>
      <c r="I47" s="6" t="s">
        <v>1604</v>
      </c>
      <c r="J47" s="6">
        <v>2</v>
      </c>
      <c r="K47" s="6" t="str">
        <f t="shared" si="1"/>
        <v>Gajula Sharath</v>
      </c>
    </row>
    <row r="48" spans="1:11" hidden="1">
      <c r="A48" s="357" t="s">
        <v>1561</v>
      </c>
      <c r="B48" s="357" t="s">
        <v>3844</v>
      </c>
      <c r="C48" s="358" t="s">
        <v>3789</v>
      </c>
      <c r="D48" s="358">
        <v>931727</v>
      </c>
      <c r="E48" s="359">
        <v>44665</v>
      </c>
      <c r="F48" s="358" t="s">
        <v>3821</v>
      </c>
      <c r="I48" s="6" t="s">
        <v>230</v>
      </c>
      <c r="J48" s="6">
        <v>1</v>
      </c>
      <c r="K48" s="6" t="str">
        <f t="shared" si="1"/>
        <v>Kunchala Venkata Jagadeesh</v>
      </c>
    </row>
    <row r="49" spans="1:11" hidden="1">
      <c r="A49" s="357" t="s">
        <v>1650</v>
      </c>
      <c r="B49" s="357" t="s">
        <v>3845</v>
      </c>
      <c r="C49" s="358" t="s">
        <v>3789</v>
      </c>
      <c r="D49" s="361">
        <v>932587</v>
      </c>
      <c r="E49" s="362">
        <v>44700</v>
      </c>
      <c r="F49" s="360" t="s">
        <v>3821</v>
      </c>
      <c r="I49" s="6" t="s">
        <v>3846</v>
      </c>
      <c r="J49" s="6">
        <v>1</v>
      </c>
      <c r="K49" s="6" t="str">
        <f t="shared" si="1"/>
        <v>Kunchala Venkata Jagadeesh</v>
      </c>
    </row>
    <row r="50" spans="1:11" hidden="1">
      <c r="A50" s="363" t="s">
        <v>1758</v>
      </c>
      <c r="B50" s="363" t="s">
        <v>3847</v>
      </c>
      <c r="C50" s="358" t="s">
        <v>3789</v>
      </c>
      <c r="D50" s="361">
        <v>932441</v>
      </c>
      <c r="E50" s="362">
        <v>44693</v>
      </c>
      <c r="F50" s="360" t="s">
        <v>3821</v>
      </c>
      <c r="I50" s="6" t="s">
        <v>3848</v>
      </c>
      <c r="J50" s="6">
        <v>1</v>
      </c>
      <c r="K50" s="6" t="str">
        <f t="shared" si="1"/>
        <v>Kunchala Venkata Jagadeesh</v>
      </c>
    </row>
    <row r="51" spans="1:11" hidden="1">
      <c r="A51" s="357" t="s">
        <v>1893</v>
      </c>
      <c r="B51" s="357" t="s">
        <v>3849</v>
      </c>
      <c r="C51" s="358" t="s">
        <v>3789</v>
      </c>
      <c r="D51" s="358">
        <v>931001</v>
      </c>
      <c r="E51" s="359">
        <v>44630</v>
      </c>
      <c r="F51" s="358" t="s">
        <v>3821</v>
      </c>
      <c r="I51" s="6" t="s">
        <v>3850</v>
      </c>
      <c r="J51" s="6">
        <v>1</v>
      </c>
      <c r="K51" s="6" t="str">
        <f t="shared" si="1"/>
        <v>Kunchala Venkata Jagadeesh</v>
      </c>
    </row>
    <row r="52" spans="1:11" hidden="1">
      <c r="A52" s="357" t="s">
        <v>1901</v>
      </c>
      <c r="B52" s="357" t="s">
        <v>3851</v>
      </c>
      <c r="C52" s="358" t="s">
        <v>3789</v>
      </c>
      <c r="D52" s="358">
        <v>930334</v>
      </c>
      <c r="E52" s="359">
        <v>44602</v>
      </c>
      <c r="F52" s="358" t="s">
        <v>3821</v>
      </c>
      <c r="I52" s="6" t="s">
        <v>1267</v>
      </c>
      <c r="J52" s="6">
        <v>1</v>
      </c>
      <c r="K52" s="6" t="str">
        <f t="shared" si="1"/>
        <v>Kunchala Venkata Jagadeesh</v>
      </c>
    </row>
    <row r="53" spans="1:11" hidden="1">
      <c r="A53" s="357" t="s">
        <v>1962</v>
      </c>
      <c r="B53" s="357" t="s">
        <v>3852</v>
      </c>
      <c r="C53" s="358" t="s">
        <v>3789</v>
      </c>
      <c r="D53" s="361">
        <v>932445</v>
      </c>
      <c r="E53" s="362">
        <v>44693</v>
      </c>
      <c r="F53" s="360" t="s">
        <v>3821</v>
      </c>
      <c r="I53" s="6" t="s">
        <v>1380</v>
      </c>
      <c r="J53" s="6">
        <v>1</v>
      </c>
      <c r="K53" s="6" t="str">
        <f t="shared" si="1"/>
        <v>Kunchala Venkata Jagadeesh</v>
      </c>
    </row>
    <row r="54" spans="1:11">
      <c r="A54" s="357" t="s">
        <v>1970</v>
      </c>
      <c r="B54" s="357" t="s">
        <v>3853</v>
      </c>
      <c r="C54" s="358" t="s">
        <v>3789</v>
      </c>
      <c r="D54" s="361">
        <v>932446</v>
      </c>
      <c r="E54" s="362">
        <v>44693</v>
      </c>
      <c r="F54" s="360" t="s">
        <v>3821</v>
      </c>
      <c r="I54" s="6" t="s">
        <v>622</v>
      </c>
      <c r="J54" s="6">
        <v>2</v>
      </c>
      <c r="K54" s="6" t="str">
        <f t="shared" si="1"/>
        <v>Kunchala Venkata Jagadeesh</v>
      </c>
    </row>
    <row r="55" spans="1:11">
      <c r="A55" s="357" t="s">
        <v>1975</v>
      </c>
      <c r="B55" s="357" t="s">
        <v>3854</v>
      </c>
      <c r="C55" s="358" t="s">
        <v>3789</v>
      </c>
      <c r="D55" s="361">
        <v>932586</v>
      </c>
      <c r="E55" s="362">
        <v>44700</v>
      </c>
      <c r="F55" s="360" t="s">
        <v>3821</v>
      </c>
      <c r="I55" s="6" t="s">
        <v>673</v>
      </c>
      <c r="J55" s="6">
        <v>2</v>
      </c>
      <c r="K55" s="6" t="str">
        <f t="shared" si="1"/>
        <v>Kunchala Venkata Jagadeesh</v>
      </c>
    </row>
    <row r="56" spans="1:11">
      <c r="A56" s="357" t="s">
        <v>2127</v>
      </c>
      <c r="B56" s="357" t="s">
        <v>3855</v>
      </c>
      <c r="C56" s="358" t="s">
        <v>3789</v>
      </c>
      <c r="D56" s="358">
        <v>930999</v>
      </c>
      <c r="E56" s="359">
        <v>44630</v>
      </c>
      <c r="F56" s="358" t="s">
        <v>3821</v>
      </c>
      <c r="I56" s="6" t="s">
        <v>3856</v>
      </c>
      <c r="J56" s="6">
        <v>3</v>
      </c>
      <c r="K56" s="6" t="str">
        <f t="shared" si="1"/>
        <v>Kunchala Venkata Jagadeesh</v>
      </c>
    </row>
    <row r="57" spans="1:11">
      <c r="A57" s="363" t="s">
        <v>2162</v>
      </c>
      <c r="B57" s="363" t="s">
        <v>3857</v>
      </c>
      <c r="C57" s="358" t="s">
        <v>3789</v>
      </c>
      <c r="D57" s="361">
        <v>932443</v>
      </c>
      <c r="E57" s="362">
        <v>44693</v>
      </c>
      <c r="F57" s="360" t="s">
        <v>3821</v>
      </c>
      <c r="I57" s="6" t="s">
        <v>776</v>
      </c>
      <c r="J57" s="6">
        <v>3</v>
      </c>
      <c r="K57" s="6" t="str">
        <f t="shared" si="1"/>
        <v>Kunchala Venkata Jagadeesh</v>
      </c>
    </row>
    <row r="58" spans="1:11">
      <c r="A58" s="357" t="s">
        <v>2165</v>
      </c>
      <c r="B58" s="357" t="s">
        <v>3858</v>
      </c>
      <c r="C58" s="358" t="s">
        <v>3789</v>
      </c>
      <c r="D58" s="361">
        <v>932447</v>
      </c>
      <c r="E58" s="362">
        <v>44693</v>
      </c>
      <c r="F58" s="360" t="s">
        <v>3821</v>
      </c>
      <c r="I58" s="6" t="s">
        <v>2256</v>
      </c>
      <c r="J58" s="6">
        <v>3</v>
      </c>
      <c r="K58" s="6" t="str">
        <f t="shared" si="1"/>
        <v>Kunchala Venkata Jagadeesh</v>
      </c>
    </row>
    <row r="59" spans="1:11">
      <c r="A59" s="357" t="s">
        <v>327</v>
      </c>
      <c r="B59" s="357" t="s">
        <v>3859</v>
      </c>
      <c r="C59" s="358" t="s">
        <v>3789</v>
      </c>
      <c r="D59" s="358">
        <v>929609</v>
      </c>
      <c r="E59" s="359">
        <v>44567</v>
      </c>
      <c r="F59" s="358" t="s">
        <v>3860</v>
      </c>
      <c r="I59" s="6" t="s">
        <v>1353</v>
      </c>
      <c r="J59" s="6">
        <v>4</v>
      </c>
      <c r="K59" s="6" t="str">
        <f t="shared" si="1"/>
        <v>Kunchala Venkata Jagadeesh</v>
      </c>
    </row>
    <row r="60" spans="1:11">
      <c r="A60" s="357" t="s">
        <v>492</v>
      </c>
      <c r="B60" s="357" t="s">
        <v>3861</v>
      </c>
      <c r="C60" s="358" t="s">
        <v>3789</v>
      </c>
      <c r="D60" s="358">
        <v>919324</v>
      </c>
      <c r="E60" s="359">
        <v>44287</v>
      </c>
      <c r="F60" s="360" t="s">
        <v>3860</v>
      </c>
      <c r="I60" s="6" t="s">
        <v>1782</v>
      </c>
      <c r="J60" s="6">
        <v>4</v>
      </c>
      <c r="K60" s="6" t="str">
        <f t="shared" si="1"/>
        <v>Kunchala Venkata Jagadeesh</v>
      </c>
    </row>
    <row r="61" spans="1:11">
      <c r="A61" s="357" t="s">
        <v>3862</v>
      </c>
      <c r="B61" s="357" t="s">
        <v>3863</v>
      </c>
      <c r="C61" s="358" t="s">
        <v>3789</v>
      </c>
      <c r="D61" s="358">
        <v>928319</v>
      </c>
      <c r="E61" s="359">
        <v>44508</v>
      </c>
      <c r="F61" s="358" t="s">
        <v>3860</v>
      </c>
      <c r="I61" s="6" t="s">
        <v>450</v>
      </c>
      <c r="J61" s="6">
        <v>6</v>
      </c>
      <c r="K61" s="6" t="str">
        <f t="shared" si="1"/>
        <v>Kunchala Venkata Jagadeesh</v>
      </c>
    </row>
    <row r="62" spans="1:11">
      <c r="A62" s="357" t="s">
        <v>651</v>
      </c>
      <c r="B62" s="357" t="s">
        <v>3864</v>
      </c>
      <c r="C62" s="358" t="s">
        <v>3789</v>
      </c>
      <c r="D62" s="358">
        <v>919330</v>
      </c>
      <c r="E62" s="359">
        <v>44287</v>
      </c>
      <c r="F62" s="360" t="s">
        <v>3860</v>
      </c>
      <c r="I62" s="6" t="s">
        <v>462</v>
      </c>
      <c r="J62" s="6">
        <v>6</v>
      </c>
      <c r="K62" s="6" t="str">
        <f t="shared" si="1"/>
        <v>Kunchala Venkata Jagadeesh</v>
      </c>
    </row>
    <row r="63" spans="1:11">
      <c r="A63" s="357" t="s">
        <v>681</v>
      </c>
      <c r="B63" s="357" t="s">
        <v>3865</v>
      </c>
      <c r="C63" s="358" t="s">
        <v>3789</v>
      </c>
      <c r="D63" s="358">
        <v>919485</v>
      </c>
      <c r="E63" s="359">
        <v>44287</v>
      </c>
      <c r="F63" s="360" t="s">
        <v>3860</v>
      </c>
      <c r="I63" s="6" t="s">
        <v>3866</v>
      </c>
      <c r="J63" s="6">
        <v>6</v>
      </c>
      <c r="K63" s="6" t="str">
        <f t="shared" si="1"/>
        <v>Kunchala Venkata Jagadeesh</v>
      </c>
    </row>
    <row r="64" spans="1:11">
      <c r="A64" s="357" t="s">
        <v>3867</v>
      </c>
      <c r="B64" s="357" t="s">
        <v>3868</v>
      </c>
      <c r="C64" s="358" t="s">
        <v>3789</v>
      </c>
      <c r="D64" s="358">
        <v>928323</v>
      </c>
      <c r="E64" s="359">
        <v>44508</v>
      </c>
      <c r="F64" s="358" t="s">
        <v>3860</v>
      </c>
      <c r="I64" s="6" t="s">
        <v>3869</v>
      </c>
      <c r="J64" s="6">
        <v>6</v>
      </c>
      <c r="K64" s="6" t="str">
        <f t="shared" si="1"/>
        <v>Kunchala Venkata Jagadeesh</v>
      </c>
    </row>
    <row r="65" spans="1:11">
      <c r="A65" s="357" t="s">
        <v>712</v>
      </c>
      <c r="B65" s="357" t="s">
        <v>3870</v>
      </c>
      <c r="C65" s="358" t="s">
        <v>3789</v>
      </c>
      <c r="D65" s="358">
        <v>919480</v>
      </c>
      <c r="E65" s="359">
        <v>44287</v>
      </c>
      <c r="F65" s="358" t="s">
        <v>3860</v>
      </c>
      <c r="I65" s="6" t="s">
        <v>3871</v>
      </c>
      <c r="J65" s="6">
        <v>7</v>
      </c>
      <c r="K65" s="6" t="str">
        <f t="shared" si="1"/>
        <v>Kunchala Venkata Jagadeesh</v>
      </c>
    </row>
    <row r="66" spans="1:11">
      <c r="A66" s="357" t="s">
        <v>759</v>
      </c>
      <c r="B66" s="357" t="s">
        <v>3872</v>
      </c>
      <c r="C66" s="358" t="s">
        <v>3789</v>
      </c>
      <c r="D66" s="358">
        <v>919424</v>
      </c>
      <c r="E66" s="359">
        <v>44287</v>
      </c>
      <c r="F66" s="358" t="s">
        <v>3860</v>
      </c>
      <c r="I66" s="6" t="s">
        <v>3873</v>
      </c>
      <c r="J66" s="6">
        <v>9</v>
      </c>
      <c r="K66" s="6" t="str">
        <f t="shared" si="1"/>
        <v>Kunchala Venkata Jagadeesh</v>
      </c>
    </row>
    <row r="67" spans="1:11">
      <c r="A67" s="357" t="s">
        <v>856</v>
      </c>
      <c r="B67" s="357" t="s">
        <v>3874</v>
      </c>
      <c r="C67" s="358" t="s">
        <v>3789</v>
      </c>
      <c r="D67" s="358">
        <v>916283</v>
      </c>
      <c r="E67" s="359">
        <v>44287</v>
      </c>
      <c r="F67" s="358" t="s">
        <v>3860</v>
      </c>
      <c r="I67" s="6" t="s">
        <v>1331</v>
      </c>
      <c r="J67" s="6">
        <v>9</v>
      </c>
      <c r="K67" s="6" t="str">
        <f t="shared" ref="K67:K98" si="2">_xlfn.XLOOKUP(I67,A:A,F:F)</f>
        <v>Kunchala Venkata Jagadeesh</v>
      </c>
    </row>
    <row r="68" spans="1:11">
      <c r="A68" s="357" t="s">
        <v>857</v>
      </c>
      <c r="B68" s="357" t="s">
        <v>3875</v>
      </c>
      <c r="C68" s="358" t="s">
        <v>3789</v>
      </c>
      <c r="D68" s="358">
        <v>919431</v>
      </c>
      <c r="E68" s="359">
        <v>44287</v>
      </c>
      <c r="F68" s="358" t="s">
        <v>3860</v>
      </c>
      <c r="I68" s="6" t="s">
        <v>3876</v>
      </c>
      <c r="J68" s="6">
        <v>16</v>
      </c>
      <c r="K68" s="6" t="str">
        <f t="shared" si="2"/>
        <v>Kunchala Venkata Jagadeesh</v>
      </c>
    </row>
    <row r="69" spans="1:11">
      <c r="A69" s="357" t="s">
        <v>990</v>
      </c>
      <c r="B69" s="357" t="s">
        <v>3877</v>
      </c>
      <c r="C69" s="358" t="s">
        <v>3789</v>
      </c>
      <c r="D69" s="358">
        <v>916612</v>
      </c>
      <c r="E69" s="359">
        <v>44287</v>
      </c>
      <c r="F69" s="358" t="s">
        <v>3860</v>
      </c>
      <c r="I69" s="6" t="s">
        <v>3878</v>
      </c>
      <c r="J69" s="6">
        <v>17</v>
      </c>
      <c r="K69" s="6" t="str">
        <f t="shared" si="2"/>
        <v>Kunchala Venkata Jagadeesh</v>
      </c>
    </row>
    <row r="70" spans="1:11">
      <c r="A70" s="357" t="s">
        <v>1375</v>
      </c>
      <c r="B70" s="357" t="s">
        <v>3879</v>
      </c>
      <c r="C70" s="358" t="s">
        <v>3789</v>
      </c>
      <c r="D70" s="358">
        <v>930519</v>
      </c>
      <c r="E70" s="359">
        <v>44609</v>
      </c>
      <c r="F70" s="358" t="s">
        <v>3860</v>
      </c>
      <c r="I70" s="6" t="s">
        <v>3880</v>
      </c>
      <c r="J70" s="6">
        <v>17</v>
      </c>
      <c r="K70" s="6" t="str">
        <f t="shared" si="2"/>
        <v>Kunchala Venkata Jagadeesh</v>
      </c>
    </row>
    <row r="71" spans="1:11" hidden="1">
      <c r="A71" s="357" t="s">
        <v>1396</v>
      </c>
      <c r="B71" s="357" t="s">
        <v>3881</v>
      </c>
      <c r="C71" s="358" t="s">
        <v>3789</v>
      </c>
      <c r="D71" s="358">
        <v>923678</v>
      </c>
      <c r="E71" s="359">
        <v>44347</v>
      </c>
      <c r="F71" s="358" t="s">
        <v>3860</v>
      </c>
      <c r="I71" s="6" t="s">
        <v>111</v>
      </c>
      <c r="J71" s="6">
        <v>1</v>
      </c>
      <c r="K71" s="6" t="str">
        <f t="shared" si="2"/>
        <v>Naresh Thelagama</v>
      </c>
    </row>
    <row r="72" spans="1:11" hidden="1">
      <c r="A72" s="357" t="s">
        <v>3882</v>
      </c>
      <c r="B72" s="357" t="s">
        <v>3883</v>
      </c>
      <c r="C72" s="358" t="s">
        <v>3789</v>
      </c>
      <c r="D72" s="358">
        <v>915280</v>
      </c>
      <c r="E72" s="359">
        <v>44287</v>
      </c>
      <c r="F72" s="358" t="s">
        <v>3860</v>
      </c>
      <c r="I72" s="6" t="s">
        <v>1054</v>
      </c>
      <c r="J72" s="6">
        <v>1</v>
      </c>
      <c r="K72" s="6" t="str">
        <f t="shared" si="2"/>
        <v>Naresh Thelagama</v>
      </c>
    </row>
    <row r="73" spans="1:11" hidden="1">
      <c r="A73" s="357" t="s">
        <v>1441</v>
      </c>
      <c r="B73" s="357" t="s">
        <v>3884</v>
      </c>
      <c r="C73" s="358" t="s">
        <v>3789</v>
      </c>
      <c r="D73" s="358">
        <v>927674</v>
      </c>
      <c r="E73" s="359">
        <v>44483</v>
      </c>
      <c r="F73" s="358" t="s">
        <v>3860</v>
      </c>
      <c r="I73" s="6" t="s">
        <v>2375</v>
      </c>
      <c r="J73" s="6">
        <v>1</v>
      </c>
      <c r="K73" s="6" t="str">
        <f t="shared" si="2"/>
        <v>Naresh Thelagama</v>
      </c>
    </row>
    <row r="74" spans="1:11" hidden="1">
      <c r="A74" s="357" t="s">
        <v>1605</v>
      </c>
      <c r="B74" s="357" t="s">
        <v>3885</v>
      </c>
      <c r="C74" s="358" t="s">
        <v>3789</v>
      </c>
      <c r="D74" s="358">
        <v>929030</v>
      </c>
      <c r="E74" s="359">
        <v>44539</v>
      </c>
      <c r="F74" s="358" t="s">
        <v>3860</v>
      </c>
      <c r="I74" s="6" t="s">
        <v>1527</v>
      </c>
      <c r="J74" s="6">
        <v>1</v>
      </c>
      <c r="K74" s="6" t="str">
        <f t="shared" si="2"/>
        <v>Naresh Thelagama</v>
      </c>
    </row>
    <row r="75" spans="1:11" hidden="1">
      <c r="A75" s="357" t="s">
        <v>1747</v>
      </c>
      <c r="B75" s="357" t="s">
        <v>3886</v>
      </c>
      <c r="C75" s="358" t="s">
        <v>3789</v>
      </c>
      <c r="D75" s="358">
        <v>925239</v>
      </c>
      <c r="E75" s="359">
        <v>44375</v>
      </c>
      <c r="F75" s="358" t="s">
        <v>3860</v>
      </c>
      <c r="I75" s="6" t="s">
        <v>2382</v>
      </c>
      <c r="J75" s="6">
        <v>1</v>
      </c>
      <c r="K75" s="6" t="str">
        <f t="shared" si="2"/>
        <v>Naresh Thelagama</v>
      </c>
    </row>
    <row r="76" spans="1:11" hidden="1">
      <c r="A76" s="357" t="s">
        <v>1806</v>
      </c>
      <c r="B76" s="357" t="s">
        <v>3887</v>
      </c>
      <c r="C76" s="358" t="s">
        <v>3789</v>
      </c>
      <c r="D76" s="358">
        <v>929028</v>
      </c>
      <c r="E76" s="359">
        <v>44539</v>
      </c>
      <c r="F76" s="358" t="s">
        <v>3860</v>
      </c>
      <c r="I76" s="6" t="s">
        <v>2085</v>
      </c>
      <c r="J76" s="6">
        <v>1</v>
      </c>
      <c r="K76" s="6" t="str">
        <f t="shared" si="2"/>
        <v>Naresh Thelagama</v>
      </c>
    </row>
    <row r="77" spans="1:11" hidden="1">
      <c r="A77" s="357" t="s">
        <v>1951</v>
      </c>
      <c r="B77" s="357" t="s">
        <v>3888</v>
      </c>
      <c r="C77" s="358" t="s">
        <v>3789</v>
      </c>
      <c r="D77" s="358">
        <v>914893</v>
      </c>
      <c r="E77" s="359">
        <v>44287</v>
      </c>
      <c r="F77" s="358" t="s">
        <v>3860</v>
      </c>
      <c r="I77" s="6" t="s">
        <v>2379</v>
      </c>
      <c r="J77" s="6">
        <v>1</v>
      </c>
      <c r="K77" s="6" t="str">
        <f t="shared" si="2"/>
        <v>Naresh Thelagama</v>
      </c>
    </row>
    <row r="78" spans="1:11" hidden="1">
      <c r="A78" s="357" t="s">
        <v>2106</v>
      </c>
      <c r="B78" s="357" t="s">
        <v>3889</v>
      </c>
      <c r="C78" s="358" t="s">
        <v>3789</v>
      </c>
      <c r="D78" s="358">
        <v>923683</v>
      </c>
      <c r="E78" s="359">
        <v>44347</v>
      </c>
      <c r="F78" s="358" t="s">
        <v>3860</v>
      </c>
      <c r="I78" s="6" t="s">
        <v>3822</v>
      </c>
      <c r="J78" s="6">
        <v>1</v>
      </c>
      <c r="K78" s="6" t="str">
        <f t="shared" si="2"/>
        <v>Ponugupati Anusha</v>
      </c>
    </row>
    <row r="79" spans="1:11" hidden="1">
      <c r="A79" s="357" t="s">
        <v>2145</v>
      </c>
      <c r="B79" s="357" t="s">
        <v>3890</v>
      </c>
      <c r="C79" s="358" t="s">
        <v>3789</v>
      </c>
      <c r="D79" s="358">
        <v>913206</v>
      </c>
      <c r="E79" s="359">
        <v>44287</v>
      </c>
      <c r="F79" s="358" t="s">
        <v>3860</v>
      </c>
      <c r="I79" s="6" t="s">
        <v>681</v>
      </c>
      <c r="J79" s="6">
        <v>1</v>
      </c>
      <c r="K79" s="6" t="str">
        <f t="shared" si="2"/>
        <v>Rajashekar Reddy</v>
      </c>
    </row>
    <row r="80" spans="1:11" hidden="1">
      <c r="A80" s="357" t="s">
        <v>2159</v>
      </c>
      <c r="B80" s="357" t="s">
        <v>3891</v>
      </c>
      <c r="C80" s="358" t="s">
        <v>3789</v>
      </c>
      <c r="D80" s="358">
        <v>929749</v>
      </c>
      <c r="E80" s="359">
        <v>44574</v>
      </c>
      <c r="F80" s="358" t="s">
        <v>3860</v>
      </c>
      <c r="I80" s="6" t="s">
        <v>3867</v>
      </c>
      <c r="J80" s="6">
        <v>1</v>
      </c>
      <c r="K80" s="6" t="str">
        <f t="shared" si="2"/>
        <v>Rajashekar Reddy</v>
      </c>
    </row>
    <row r="81" spans="1:11" hidden="1">
      <c r="A81" s="357" t="s">
        <v>2237</v>
      </c>
      <c r="B81" s="357" t="s">
        <v>3892</v>
      </c>
      <c r="C81" s="358" t="s">
        <v>3789</v>
      </c>
      <c r="D81" s="358">
        <v>919493</v>
      </c>
      <c r="E81" s="359">
        <v>44287</v>
      </c>
      <c r="F81" s="358" t="s">
        <v>3860</v>
      </c>
      <c r="I81" s="6" t="s">
        <v>856</v>
      </c>
      <c r="J81" s="6">
        <v>1</v>
      </c>
      <c r="K81" s="6" t="str">
        <f t="shared" si="2"/>
        <v>Rajashekar Reddy</v>
      </c>
    </row>
    <row r="82" spans="1:11">
      <c r="A82" s="357" t="s">
        <v>2346</v>
      </c>
      <c r="B82" s="357" t="s">
        <v>3893</v>
      </c>
      <c r="C82" s="358" t="s">
        <v>3789</v>
      </c>
      <c r="D82" s="358">
        <v>925092</v>
      </c>
      <c r="E82" s="359">
        <v>44370</v>
      </c>
      <c r="F82" s="358" t="s">
        <v>3860</v>
      </c>
      <c r="I82" s="6" t="s">
        <v>2106</v>
      </c>
      <c r="J82" s="6">
        <v>3</v>
      </c>
      <c r="K82" s="6" t="str">
        <f t="shared" si="2"/>
        <v>Rajashekar Reddy</v>
      </c>
    </row>
    <row r="83" spans="1:11">
      <c r="A83" s="357" t="s">
        <v>46</v>
      </c>
      <c r="B83" s="357" t="s">
        <v>3894</v>
      </c>
      <c r="C83" s="358" t="s">
        <v>3789</v>
      </c>
      <c r="D83" s="358">
        <v>929611</v>
      </c>
      <c r="E83" s="359">
        <v>44567</v>
      </c>
      <c r="F83" s="358" t="s">
        <v>3895</v>
      </c>
      <c r="I83" s="6" t="s">
        <v>3862</v>
      </c>
      <c r="J83" s="6">
        <v>6</v>
      </c>
      <c r="K83" s="6" t="str">
        <f t="shared" si="2"/>
        <v>Rajashekar Reddy</v>
      </c>
    </row>
    <row r="84" spans="1:11">
      <c r="A84" s="357" t="s">
        <v>349</v>
      </c>
      <c r="B84" s="357" t="s">
        <v>3896</v>
      </c>
      <c r="C84" s="358" t="s">
        <v>3789</v>
      </c>
      <c r="D84" s="358">
        <v>930339</v>
      </c>
      <c r="E84" s="359">
        <v>44602</v>
      </c>
      <c r="F84" s="358" t="s">
        <v>3895</v>
      </c>
      <c r="I84" s="6" t="s">
        <v>1605</v>
      </c>
      <c r="J84" s="6">
        <v>7</v>
      </c>
      <c r="K84" s="6" t="str">
        <f t="shared" si="2"/>
        <v>Rajashekar Reddy</v>
      </c>
    </row>
    <row r="85" spans="1:11">
      <c r="A85" s="357" t="s">
        <v>2468</v>
      </c>
      <c r="B85" s="357" t="s">
        <v>3897</v>
      </c>
      <c r="C85" s="358" t="s">
        <v>3789</v>
      </c>
      <c r="D85" s="358">
        <v>927321</v>
      </c>
      <c r="E85" s="359">
        <v>44473</v>
      </c>
      <c r="F85" s="358" t="s">
        <v>3895</v>
      </c>
      <c r="I85" s="6" t="s">
        <v>492</v>
      </c>
      <c r="J85" s="6">
        <v>16</v>
      </c>
      <c r="K85" s="6" t="str">
        <f t="shared" si="2"/>
        <v>Rajashekar Reddy</v>
      </c>
    </row>
    <row r="86" spans="1:11" hidden="1">
      <c r="A86" s="357" t="s">
        <v>445</v>
      </c>
      <c r="B86" s="357" t="s">
        <v>3898</v>
      </c>
      <c r="C86" s="358" t="s">
        <v>3789</v>
      </c>
      <c r="D86" s="358">
        <v>930337</v>
      </c>
      <c r="E86" s="359">
        <v>44602</v>
      </c>
      <c r="F86" s="358" t="s">
        <v>3895</v>
      </c>
      <c r="I86" s="6" t="s">
        <v>285</v>
      </c>
      <c r="J86" s="6">
        <v>1</v>
      </c>
      <c r="K86" s="6" t="str">
        <f t="shared" si="2"/>
        <v>Shiva naik</v>
      </c>
    </row>
    <row r="87" spans="1:11" hidden="1">
      <c r="A87" s="357" t="s">
        <v>459</v>
      </c>
      <c r="B87" s="357" t="s">
        <v>3899</v>
      </c>
      <c r="C87" s="358" t="s">
        <v>3789</v>
      </c>
      <c r="D87" s="358">
        <v>927794</v>
      </c>
      <c r="E87" s="359">
        <v>44490</v>
      </c>
      <c r="F87" s="358" t="s">
        <v>3895</v>
      </c>
      <c r="I87" s="6" t="s">
        <v>427</v>
      </c>
      <c r="J87" s="6">
        <v>1</v>
      </c>
      <c r="K87" s="6" t="str">
        <f t="shared" si="2"/>
        <v>Shiva naik</v>
      </c>
    </row>
    <row r="88" spans="1:11" hidden="1">
      <c r="A88" s="357" t="s">
        <v>503</v>
      </c>
      <c r="B88" s="357" t="s">
        <v>3900</v>
      </c>
      <c r="C88" s="358" t="s">
        <v>3789</v>
      </c>
      <c r="D88" s="358">
        <v>930056</v>
      </c>
      <c r="E88" s="359">
        <v>44588</v>
      </c>
      <c r="F88" s="358" t="s">
        <v>3895</v>
      </c>
      <c r="I88" s="6" t="s">
        <v>2399</v>
      </c>
      <c r="J88" s="6">
        <v>1</v>
      </c>
      <c r="K88" s="6" t="str">
        <f t="shared" si="2"/>
        <v>Shiva naik</v>
      </c>
    </row>
    <row r="89" spans="1:11" hidden="1">
      <c r="A89" s="357" t="s">
        <v>549</v>
      </c>
      <c r="B89" s="357" t="s">
        <v>3901</v>
      </c>
      <c r="C89" s="358" t="s">
        <v>3789</v>
      </c>
      <c r="D89" s="358">
        <v>924577</v>
      </c>
      <c r="E89" s="359">
        <v>44363</v>
      </c>
      <c r="F89" s="358" t="s">
        <v>3895</v>
      </c>
      <c r="I89" s="6" t="s">
        <v>713</v>
      </c>
      <c r="J89" s="6">
        <v>1</v>
      </c>
      <c r="K89" s="6" t="str">
        <f t="shared" si="2"/>
        <v>Shiva naik</v>
      </c>
    </row>
    <row r="90" spans="1:11" hidden="1">
      <c r="A90" s="357" t="s">
        <v>601</v>
      </c>
      <c r="B90" s="357" t="s">
        <v>3902</v>
      </c>
      <c r="C90" s="358" t="s">
        <v>3789</v>
      </c>
      <c r="D90" s="358">
        <v>930242</v>
      </c>
      <c r="E90" s="359">
        <v>44595</v>
      </c>
      <c r="F90" s="358" t="s">
        <v>3895</v>
      </c>
      <c r="I90" s="6" t="s">
        <v>717</v>
      </c>
      <c r="J90" s="6">
        <v>1</v>
      </c>
      <c r="K90" s="6" t="str">
        <f t="shared" si="2"/>
        <v>Shiva naik</v>
      </c>
    </row>
    <row r="91" spans="1:11" hidden="1">
      <c r="A91" s="357" t="s">
        <v>632</v>
      </c>
      <c r="B91" s="357" t="s">
        <v>3903</v>
      </c>
      <c r="C91" s="358" t="s">
        <v>3789</v>
      </c>
      <c r="D91" s="358">
        <v>930244</v>
      </c>
      <c r="E91" s="359">
        <v>44595</v>
      </c>
      <c r="F91" s="358" t="s">
        <v>3895</v>
      </c>
      <c r="I91" s="6" t="s">
        <v>881</v>
      </c>
      <c r="J91" s="6">
        <v>1</v>
      </c>
      <c r="K91" s="6" t="str">
        <f t="shared" si="2"/>
        <v>Shiva naik</v>
      </c>
    </row>
    <row r="92" spans="1:11" hidden="1">
      <c r="A92" s="357" t="s">
        <v>731</v>
      </c>
      <c r="B92" s="357" t="s">
        <v>3904</v>
      </c>
      <c r="C92" s="358" t="s">
        <v>3789</v>
      </c>
      <c r="D92" s="358">
        <v>930338</v>
      </c>
      <c r="E92" s="359">
        <v>44602</v>
      </c>
      <c r="F92" s="358" t="s">
        <v>3895</v>
      </c>
      <c r="I92" s="6" t="s">
        <v>1089</v>
      </c>
      <c r="J92" s="6">
        <v>1</v>
      </c>
      <c r="K92" s="6" t="str">
        <f t="shared" si="2"/>
        <v>Shiva naik</v>
      </c>
    </row>
    <row r="93" spans="1:11" hidden="1">
      <c r="A93" s="357" t="s">
        <v>784</v>
      </c>
      <c r="B93" s="357" t="s">
        <v>3905</v>
      </c>
      <c r="C93" s="358" t="s">
        <v>3789</v>
      </c>
      <c r="D93" s="358">
        <v>924056</v>
      </c>
      <c r="E93" s="359">
        <v>44361</v>
      </c>
      <c r="F93" s="358" t="s">
        <v>3895</v>
      </c>
      <c r="I93" s="6" t="s">
        <v>1198</v>
      </c>
      <c r="J93" s="6">
        <v>1</v>
      </c>
      <c r="K93" s="6" t="str">
        <f t="shared" si="2"/>
        <v>Shiva naik</v>
      </c>
    </row>
    <row r="94" spans="1:11" hidden="1">
      <c r="A94" s="357" t="s">
        <v>790</v>
      </c>
      <c r="B94" s="357" t="s">
        <v>3906</v>
      </c>
      <c r="C94" s="358" t="s">
        <v>3789</v>
      </c>
      <c r="D94" s="358">
        <v>923822</v>
      </c>
      <c r="E94" s="359">
        <v>44361</v>
      </c>
      <c r="F94" s="358" t="s">
        <v>3895</v>
      </c>
      <c r="I94" s="6" t="s">
        <v>1386</v>
      </c>
      <c r="J94" s="6">
        <v>1</v>
      </c>
      <c r="K94" s="6" t="str">
        <f t="shared" si="2"/>
        <v>Shiva naik</v>
      </c>
    </row>
    <row r="95" spans="1:11" hidden="1">
      <c r="A95" s="357" t="s">
        <v>2523</v>
      </c>
      <c r="B95" s="357" t="s">
        <v>3907</v>
      </c>
      <c r="C95" s="358" t="s">
        <v>3789</v>
      </c>
      <c r="D95" s="358">
        <v>923824</v>
      </c>
      <c r="E95" s="359">
        <v>44361</v>
      </c>
      <c r="F95" s="358" t="s">
        <v>3895</v>
      </c>
      <c r="I95" s="6" t="s">
        <v>1873</v>
      </c>
      <c r="J95" s="6">
        <v>1</v>
      </c>
      <c r="K95" s="6" t="str">
        <f t="shared" si="2"/>
        <v>Shiva naik</v>
      </c>
    </row>
    <row r="96" spans="1:11" hidden="1">
      <c r="A96" s="357" t="s">
        <v>3908</v>
      </c>
      <c r="B96" s="357" t="s">
        <v>3909</v>
      </c>
      <c r="C96" s="358" t="s">
        <v>3789</v>
      </c>
      <c r="D96" s="358">
        <v>928746</v>
      </c>
      <c r="E96" s="359">
        <v>44525</v>
      </c>
      <c r="F96" s="358" t="s">
        <v>3895</v>
      </c>
      <c r="I96" s="6" t="s">
        <v>2095</v>
      </c>
      <c r="J96" s="6">
        <v>1</v>
      </c>
      <c r="K96" s="6" t="str">
        <f t="shared" si="2"/>
        <v>Shiva naik</v>
      </c>
    </row>
    <row r="97" spans="1:11" hidden="1">
      <c r="A97" s="357" t="s">
        <v>2558</v>
      </c>
      <c r="B97" s="357" t="s">
        <v>3910</v>
      </c>
      <c r="C97" s="358" t="s">
        <v>3789</v>
      </c>
      <c r="D97" s="358">
        <v>923856</v>
      </c>
      <c r="E97" s="359">
        <v>44361</v>
      </c>
      <c r="F97" s="358" t="s">
        <v>3895</v>
      </c>
      <c r="I97" s="6" t="s">
        <v>2409</v>
      </c>
      <c r="J97" s="6">
        <v>1</v>
      </c>
      <c r="K97" s="6" t="str">
        <f t="shared" si="2"/>
        <v>Shiva naik</v>
      </c>
    </row>
    <row r="98" spans="1:11" hidden="1">
      <c r="A98" s="357" t="s">
        <v>1174</v>
      </c>
      <c r="B98" s="357" t="s">
        <v>3911</v>
      </c>
      <c r="C98" s="358" t="s">
        <v>3789</v>
      </c>
      <c r="D98" s="358">
        <v>927791</v>
      </c>
      <c r="E98" s="359">
        <v>44490</v>
      </c>
      <c r="F98" s="358" t="s">
        <v>3895</v>
      </c>
      <c r="I98" s="6" t="s">
        <v>2250</v>
      </c>
      <c r="J98" s="6">
        <v>1</v>
      </c>
      <c r="K98" s="6" t="str">
        <f t="shared" si="2"/>
        <v>Shiva naik</v>
      </c>
    </row>
    <row r="99" spans="1:11">
      <c r="A99" s="357" t="s">
        <v>1193</v>
      </c>
      <c r="B99" s="357" t="s">
        <v>3912</v>
      </c>
      <c r="C99" s="358" t="s">
        <v>3789</v>
      </c>
      <c r="D99" s="358">
        <v>928750</v>
      </c>
      <c r="E99" s="359">
        <v>44525</v>
      </c>
      <c r="F99" s="358" t="s">
        <v>3895</v>
      </c>
      <c r="I99" s="6" t="s">
        <v>2403</v>
      </c>
      <c r="J99" s="6">
        <v>3</v>
      </c>
      <c r="K99" s="6" t="str">
        <f t="shared" ref="K99:K130" si="3">_xlfn.XLOOKUP(I99,A:A,F:F)</f>
        <v>Shiva naik</v>
      </c>
    </row>
    <row r="100" spans="1:11">
      <c r="A100" s="357" t="s">
        <v>1295</v>
      </c>
      <c r="B100" s="357" t="s">
        <v>3913</v>
      </c>
      <c r="C100" s="358" t="s">
        <v>3789</v>
      </c>
      <c r="D100" s="358">
        <v>929612</v>
      </c>
      <c r="E100" s="359">
        <v>44567</v>
      </c>
      <c r="F100" s="358" t="s">
        <v>3895</v>
      </c>
      <c r="I100" s="6" t="s">
        <v>666</v>
      </c>
      <c r="J100" s="6">
        <v>5</v>
      </c>
      <c r="K100" s="6" t="str">
        <f t="shared" si="3"/>
        <v>Shiva naik</v>
      </c>
    </row>
    <row r="101" spans="1:11">
      <c r="A101" s="357" t="s">
        <v>3914</v>
      </c>
      <c r="B101" s="357" t="s">
        <v>3915</v>
      </c>
      <c r="C101" s="358" t="s">
        <v>3789</v>
      </c>
      <c r="D101" s="358">
        <v>927792</v>
      </c>
      <c r="E101" s="359">
        <v>44490</v>
      </c>
      <c r="F101" s="358" t="s">
        <v>3895</v>
      </c>
      <c r="I101" s="6" t="s">
        <v>2402</v>
      </c>
      <c r="J101" s="6">
        <v>22</v>
      </c>
      <c r="K101" s="6" t="str">
        <f t="shared" si="3"/>
        <v>Shiva naik</v>
      </c>
    </row>
    <row r="102" spans="1:11" hidden="1">
      <c r="A102" s="357" t="s">
        <v>1502</v>
      </c>
      <c r="B102" s="357" t="s">
        <v>3916</v>
      </c>
      <c r="C102" s="358" t="s">
        <v>3789</v>
      </c>
      <c r="D102" s="358">
        <v>925204</v>
      </c>
      <c r="E102" s="359">
        <v>44375</v>
      </c>
      <c r="F102" s="358" t="s">
        <v>3895</v>
      </c>
      <c r="I102" s="6" t="s">
        <v>82</v>
      </c>
      <c r="J102" s="6">
        <v>1</v>
      </c>
      <c r="K102" s="6" t="str">
        <f t="shared" si="3"/>
        <v>Shweta Dash</v>
      </c>
    </row>
    <row r="103" spans="1:11" hidden="1">
      <c r="A103" s="357" t="s">
        <v>1902</v>
      </c>
      <c r="B103" s="357" t="s">
        <v>3917</v>
      </c>
      <c r="C103" s="358" t="s">
        <v>3789</v>
      </c>
      <c r="D103" s="358">
        <v>928780</v>
      </c>
      <c r="E103" s="359">
        <v>44525</v>
      </c>
      <c r="F103" s="358" t="s">
        <v>3895</v>
      </c>
      <c r="I103" s="6" t="s">
        <v>89</v>
      </c>
      <c r="J103" s="6">
        <v>1</v>
      </c>
      <c r="K103" s="6" t="str">
        <f t="shared" si="3"/>
        <v>Shweta Dash</v>
      </c>
    </row>
    <row r="104" spans="1:11" hidden="1">
      <c r="A104" s="357" t="s">
        <v>1921</v>
      </c>
      <c r="B104" s="357" t="s">
        <v>3918</v>
      </c>
      <c r="C104" s="358" t="s">
        <v>3789</v>
      </c>
      <c r="D104" s="358">
        <v>929748</v>
      </c>
      <c r="E104" s="359">
        <v>44574</v>
      </c>
      <c r="F104" s="358" t="s">
        <v>3895</v>
      </c>
      <c r="I104" s="6" t="s">
        <v>154</v>
      </c>
      <c r="J104" s="6">
        <v>1</v>
      </c>
      <c r="K104" s="6" t="str">
        <f t="shared" si="3"/>
        <v>Shweta Dash</v>
      </c>
    </row>
    <row r="105" spans="1:11" hidden="1">
      <c r="A105" s="357" t="s">
        <v>2058</v>
      </c>
      <c r="B105" s="357" t="s">
        <v>3919</v>
      </c>
      <c r="C105" s="358" t="s">
        <v>3789</v>
      </c>
      <c r="D105" s="358">
        <v>928779</v>
      </c>
      <c r="E105" s="359">
        <v>44525</v>
      </c>
      <c r="F105" s="358" t="s">
        <v>3895</v>
      </c>
      <c r="I105" s="6" t="s">
        <v>2476</v>
      </c>
      <c r="J105" s="6">
        <v>1</v>
      </c>
      <c r="K105" s="6" t="str">
        <f t="shared" si="3"/>
        <v>Shweta Dash</v>
      </c>
    </row>
    <row r="106" spans="1:11" hidden="1">
      <c r="A106" s="357" t="s">
        <v>2342</v>
      </c>
      <c r="B106" s="357" t="s">
        <v>3920</v>
      </c>
      <c r="C106" s="358" t="s">
        <v>3789</v>
      </c>
      <c r="D106" s="358">
        <v>925091</v>
      </c>
      <c r="E106" s="359">
        <v>44370</v>
      </c>
      <c r="F106" s="358" t="s">
        <v>3895</v>
      </c>
      <c r="I106" s="6" t="s">
        <v>541</v>
      </c>
      <c r="J106" s="6">
        <v>1</v>
      </c>
      <c r="K106" s="6" t="str">
        <f t="shared" si="3"/>
        <v>Shweta Dash</v>
      </c>
    </row>
    <row r="107" spans="1:11" hidden="1">
      <c r="A107" s="357" t="s">
        <v>39</v>
      </c>
      <c r="B107" s="357" t="s">
        <v>3921</v>
      </c>
      <c r="C107" s="358" t="s">
        <v>3789</v>
      </c>
      <c r="D107" s="358">
        <v>919304</v>
      </c>
      <c r="E107" s="359">
        <v>44287</v>
      </c>
      <c r="F107" s="358" t="s">
        <v>3922</v>
      </c>
      <c r="I107" s="6" t="s">
        <v>792</v>
      </c>
      <c r="J107" s="6">
        <v>1</v>
      </c>
      <c r="K107" s="6" t="str">
        <f t="shared" si="3"/>
        <v>Shweta Dash</v>
      </c>
    </row>
    <row r="108" spans="1:11" hidden="1">
      <c r="A108" s="357" t="s">
        <v>3923</v>
      </c>
      <c r="B108" s="357" t="s">
        <v>3924</v>
      </c>
      <c r="C108" s="358" t="s">
        <v>3789</v>
      </c>
      <c r="D108" s="358">
        <v>914470</v>
      </c>
      <c r="E108" s="359">
        <v>44287</v>
      </c>
      <c r="F108" s="358" t="s">
        <v>3922</v>
      </c>
      <c r="I108" s="6" t="s">
        <v>926</v>
      </c>
      <c r="J108" s="6">
        <v>1</v>
      </c>
      <c r="K108" s="6" t="str">
        <f t="shared" si="3"/>
        <v>Shweta Dash</v>
      </c>
    </row>
    <row r="109" spans="1:11" hidden="1">
      <c r="A109" s="357" t="s">
        <v>3925</v>
      </c>
      <c r="B109" s="357" t="s">
        <v>3926</v>
      </c>
      <c r="C109" s="358" t="s">
        <v>3789</v>
      </c>
      <c r="D109" s="358">
        <v>928919</v>
      </c>
      <c r="E109" s="359">
        <v>44532</v>
      </c>
      <c r="F109" s="358" t="s">
        <v>3922</v>
      </c>
      <c r="I109" s="6" t="s">
        <v>1164</v>
      </c>
      <c r="J109" s="6">
        <v>1</v>
      </c>
      <c r="K109" s="6" t="str">
        <f t="shared" si="3"/>
        <v>Shweta Dash</v>
      </c>
    </row>
    <row r="110" spans="1:11" hidden="1">
      <c r="A110" s="357" t="s">
        <v>339</v>
      </c>
      <c r="B110" s="357" t="s">
        <v>3927</v>
      </c>
      <c r="C110" s="358" t="s">
        <v>3789</v>
      </c>
      <c r="D110" s="358">
        <v>928679</v>
      </c>
      <c r="E110" s="359">
        <v>44518</v>
      </c>
      <c r="F110" s="358" t="s">
        <v>3922</v>
      </c>
      <c r="I110" s="6" t="s">
        <v>1204</v>
      </c>
      <c r="J110" s="6">
        <v>1</v>
      </c>
      <c r="K110" s="6" t="str">
        <f t="shared" si="3"/>
        <v>Shweta Dash</v>
      </c>
    </row>
    <row r="111" spans="1:11" hidden="1">
      <c r="A111" s="357" t="s">
        <v>364</v>
      </c>
      <c r="B111" s="357" t="s">
        <v>3928</v>
      </c>
      <c r="C111" s="358" t="s">
        <v>3789</v>
      </c>
      <c r="D111" s="358">
        <v>913375</v>
      </c>
      <c r="E111" s="359">
        <v>44287</v>
      </c>
      <c r="F111" s="358" t="s">
        <v>3922</v>
      </c>
      <c r="I111" s="6" t="s">
        <v>1298</v>
      </c>
      <c r="J111" s="6">
        <v>1</v>
      </c>
      <c r="K111" s="6" t="str">
        <f t="shared" si="3"/>
        <v>Shweta Dash</v>
      </c>
    </row>
    <row r="112" spans="1:11" hidden="1">
      <c r="A112" s="357" t="s">
        <v>424</v>
      </c>
      <c r="B112" s="357" t="s">
        <v>3929</v>
      </c>
      <c r="C112" s="358" t="s">
        <v>3789</v>
      </c>
      <c r="D112" s="358">
        <v>923540</v>
      </c>
      <c r="E112" s="359">
        <v>44328</v>
      </c>
      <c r="F112" s="358" t="s">
        <v>3922</v>
      </c>
      <c r="I112" s="6" t="s">
        <v>1546</v>
      </c>
      <c r="J112" s="6">
        <v>1</v>
      </c>
      <c r="K112" s="6" t="str">
        <f t="shared" si="3"/>
        <v>Shweta Dash</v>
      </c>
    </row>
    <row r="113" spans="1:11" hidden="1">
      <c r="A113" s="357" t="s">
        <v>694</v>
      </c>
      <c r="B113" s="357" t="s">
        <v>3930</v>
      </c>
      <c r="C113" s="358" t="s">
        <v>3789</v>
      </c>
      <c r="D113" s="358">
        <v>923535</v>
      </c>
      <c r="E113" s="359">
        <v>44328</v>
      </c>
      <c r="F113" s="358" t="s">
        <v>3922</v>
      </c>
      <c r="I113" s="6" t="s">
        <v>1652</v>
      </c>
      <c r="J113" s="6">
        <v>1</v>
      </c>
      <c r="K113" s="6" t="str">
        <f t="shared" si="3"/>
        <v>Shweta Dash</v>
      </c>
    </row>
    <row r="114" spans="1:11" hidden="1">
      <c r="A114" s="357" t="s">
        <v>825</v>
      </c>
      <c r="B114" s="357" t="s">
        <v>3931</v>
      </c>
      <c r="C114" s="358" t="s">
        <v>3789</v>
      </c>
      <c r="D114" s="358">
        <v>922490</v>
      </c>
      <c r="E114" s="359">
        <v>44293</v>
      </c>
      <c r="F114" s="358" t="s">
        <v>3922</v>
      </c>
      <c r="I114" s="6" t="s">
        <v>1678</v>
      </c>
      <c r="J114" s="6">
        <v>1</v>
      </c>
      <c r="K114" s="6" t="str">
        <f t="shared" si="3"/>
        <v>Shweta Dash</v>
      </c>
    </row>
    <row r="115" spans="1:11" hidden="1">
      <c r="A115" s="357" t="s">
        <v>841</v>
      </c>
      <c r="B115" s="357" t="s">
        <v>3932</v>
      </c>
      <c r="C115" s="358" t="s">
        <v>3789</v>
      </c>
      <c r="D115" s="358">
        <v>922485</v>
      </c>
      <c r="E115" s="359">
        <v>44293</v>
      </c>
      <c r="F115" s="358" t="s">
        <v>3922</v>
      </c>
      <c r="I115" s="6" t="s">
        <v>1986</v>
      </c>
      <c r="J115" s="6">
        <v>1</v>
      </c>
      <c r="K115" s="6" t="str">
        <f t="shared" si="3"/>
        <v>Shweta Dash</v>
      </c>
    </row>
    <row r="116" spans="1:11">
      <c r="A116" s="357" t="s">
        <v>846</v>
      </c>
      <c r="B116" s="357" t="s">
        <v>3933</v>
      </c>
      <c r="C116" s="358" t="s">
        <v>3789</v>
      </c>
      <c r="D116" s="358">
        <v>923614</v>
      </c>
      <c r="E116" s="359">
        <v>44340</v>
      </c>
      <c r="F116" s="358" t="s">
        <v>3922</v>
      </c>
      <c r="I116" s="6" t="s">
        <v>685</v>
      </c>
      <c r="J116" s="6">
        <v>2</v>
      </c>
      <c r="K116" s="6" t="str">
        <f t="shared" si="3"/>
        <v>Shweta Dash</v>
      </c>
    </row>
    <row r="117" spans="1:11" hidden="1">
      <c r="A117" s="357" t="s">
        <v>934</v>
      </c>
      <c r="B117" s="357" t="s">
        <v>3934</v>
      </c>
      <c r="C117" s="358" t="s">
        <v>3789</v>
      </c>
      <c r="D117" s="358">
        <v>929610</v>
      </c>
      <c r="E117" s="359">
        <v>44567</v>
      </c>
      <c r="F117" s="358" t="s">
        <v>3922</v>
      </c>
      <c r="I117" s="6" t="s">
        <v>83</v>
      </c>
      <c r="J117" s="6">
        <v>1</v>
      </c>
      <c r="K117" s="6" t="str">
        <f t="shared" si="3"/>
        <v>susmitha gunda</v>
      </c>
    </row>
    <row r="118" spans="1:11" hidden="1">
      <c r="A118" s="357" t="s">
        <v>1308</v>
      </c>
      <c r="B118" s="357" t="s">
        <v>3935</v>
      </c>
      <c r="C118" s="358" t="s">
        <v>3789</v>
      </c>
      <c r="D118" s="358">
        <v>922562</v>
      </c>
      <c r="E118" s="359">
        <v>44293</v>
      </c>
      <c r="F118" s="358" t="s">
        <v>3922</v>
      </c>
      <c r="I118" s="6" t="s">
        <v>3936</v>
      </c>
      <c r="J118" s="6">
        <v>1</v>
      </c>
      <c r="K118" s="6" t="str">
        <f t="shared" si="3"/>
        <v>susmitha gunda</v>
      </c>
    </row>
    <row r="119" spans="1:11" hidden="1">
      <c r="A119" s="357" t="s">
        <v>1521</v>
      </c>
      <c r="B119" s="357" t="s">
        <v>3937</v>
      </c>
      <c r="C119" s="358" t="s">
        <v>3789</v>
      </c>
      <c r="D119" s="358">
        <v>923606</v>
      </c>
      <c r="E119" s="359">
        <v>44340</v>
      </c>
      <c r="F119" s="358" t="s">
        <v>3922</v>
      </c>
      <c r="I119" s="6" t="s">
        <v>3938</v>
      </c>
      <c r="J119" s="6">
        <v>1</v>
      </c>
      <c r="K119" s="6" t="str">
        <f t="shared" si="3"/>
        <v>susmitha gunda</v>
      </c>
    </row>
    <row r="120" spans="1:11" hidden="1">
      <c r="A120" s="357" t="s">
        <v>3939</v>
      </c>
      <c r="B120" s="357" t="s">
        <v>3940</v>
      </c>
      <c r="C120" s="358" t="s">
        <v>3789</v>
      </c>
      <c r="D120" s="358">
        <v>922491</v>
      </c>
      <c r="E120" s="359">
        <v>44293</v>
      </c>
      <c r="F120" s="358" t="s">
        <v>3922</v>
      </c>
      <c r="I120" s="6" t="s">
        <v>3941</v>
      </c>
      <c r="J120" s="6">
        <v>1</v>
      </c>
      <c r="K120" s="6" t="str">
        <f t="shared" si="3"/>
        <v>susmitha gunda</v>
      </c>
    </row>
    <row r="121" spans="1:11" hidden="1">
      <c r="A121" s="357" t="s">
        <v>3942</v>
      </c>
      <c r="B121" s="357" t="s">
        <v>3943</v>
      </c>
      <c r="C121" s="358" t="s">
        <v>3789</v>
      </c>
      <c r="D121" s="358">
        <v>922512</v>
      </c>
      <c r="E121" s="359">
        <v>44293</v>
      </c>
      <c r="F121" s="358" t="s">
        <v>3922</v>
      </c>
      <c r="I121" s="6" t="s">
        <v>667</v>
      </c>
      <c r="J121" s="6">
        <v>1</v>
      </c>
      <c r="K121" s="6" t="str">
        <f t="shared" si="3"/>
        <v>susmitha gunda</v>
      </c>
    </row>
    <row r="122" spans="1:11" hidden="1">
      <c r="A122" s="357" t="s">
        <v>1582</v>
      </c>
      <c r="B122" s="357" t="s">
        <v>3944</v>
      </c>
      <c r="C122" s="358" t="s">
        <v>3789</v>
      </c>
      <c r="D122" s="358">
        <v>929964</v>
      </c>
      <c r="E122" s="359">
        <v>44581</v>
      </c>
      <c r="F122" s="358" t="s">
        <v>3922</v>
      </c>
      <c r="I122" s="6" t="s">
        <v>668</v>
      </c>
      <c r="J122" s="6">
        <v>1</v>
      </c>
      <c r="K122" s="6" t="str">
        <f t="shared" si="3"/>
        <v>susmitha gunda</v>
      </c>
    </row>
    <row r="123" spans="1:11" hidden="1">
      <c r="A123" s="357" t="s">
        <v>1603</v>
      </c>
      <c r="B123" s="357" t="s">
        <v>3945</v>
      </c>
      <c r="C123" s="358" t="s">
        <v>3789</v>
      </c>
      <c r="D123" s="358">
        <v>922372</v>
      </c>
      <c r="E123" s="359">
        <v>44293</v>
      </c>
      <c r="F123" s="358" t="s">
        <v>3922</v>
      </c>
      <c r="I123" s="6" t="s">
        <v>3946</v>
      </c>
      <c r="J123" s="6">
        <v>1</v>
      </c>
      <c r="K123" s="6" t="str">
        <f t="shared" si="3"/>
        <v>susmitha gunda</v>
      </c>
    </row>
    <row r="124" spans="1:11" hidden="1">
      <c r="A124" s="357" t="s">
        <v>2623</v>
      </c>
      <c r="B124" s="357" t="s">
        <v>3947</v>
      </c>
      <c r="C124" s="358" t="s">
        <v>3789</v>
      </c>
      <c r="D124" s="358">
        <v>922336</v>
      </c>
      <c r="E124" s="359">
        <v>44293</v>
      </c>
      <c r="F124" s="358" t="s">
        <v>3922</v>
      </c>
      <c r="I124" s="6" t="s">
        <v>1734</v>
      </c>
      <c r="J124" s="6">
        <v>1</v>
      </c>
      <c r="K124" s="6" t="str">
        <f t="shared" si="3"/>
        <v>susmitha gunda</v>
      </c>
    </row>
    <row r="125" spans="1:11" hidden="1">
      <c r="A125" s="357" t="s">
        <v>1748</v>
      </c>
      <c r="B125" s="357" t="s">
        <v>3948</v>
      </c>
      <c r="C125" s="358" t="s">
        <v>3789</v>
      </c>
      <c r="D125" s="358">
        <v>929031</v>
      </c>
      <c r="E125" s="359">
        <v>44539</v>
      </c>
      <c r="F125" s="358" t="s">
        <v>3922</v>
      </c>
      <c r="I125" s="6" t="s">
        <v>3949</v>
      </c>
      <c r="J125" s="6">
        <v>1</v>
      </c>
      <c r="K125" s="6" t="str">
        <f t="shared" si="3"/>
        <v>susmitha gunda</v>
      </c>
    </row>
    <row r="126" spans="1:11" hidden="1">
      <c r="A126" s="357" t="s">
        <v>1870</v>
      </c>
      <c r="B126" s="357" t="s">
        <v>3950</v>
      </c>
      <c r="C126" s="358" t="s">
        <v>3789</v>
      </c>
      <c r="D126" s="358">
        <v>922443</v>
      </c>
      <c r="E126" s="359">
        <v>44293</v>
      </c>
      <c r="F126" s="358" t="s">
        <v>3922</v>
      </c>
      <c r="I126" s="6" t="s">
        <v>3951</v>
      </c>
      <c r="J126" s="6">
        <v>1</v>
      </c>
      <c r="K126" s="6" t="str">
        <f t="shared" si="3"/>
        <v>susmitha gunda</v>
      </c>
    </row>
    <row r="127" spans="1:11" hidden="1">
      <c r="A127" s="357" t="s">
        <v>2154</v>
      </c>
      <c r="B127" s="357" t="s">
        <v>3952</v>
      </c>
      <c r="C127" s="358" t="s">
        <v>3789</v>
      </c>
      <c r="D127" s="358">
        <v>919481</v>
      </c>
      <c r="E127" s="359">
        <v>44287</v>
      </c>
      <c r="F127" s="358" t="s">
        <v>3922</v>
      </c>
      <c r="I127" s="6" t="s">
        <v>2227</v>
      </c>
      <c r="J127" s="6">
        <v>1</v>
      </c>
      <c r="K127" s="6" t="str">
        <f t="shared" si="3"/>
        <v>susmitha gunda</v>
      </c>
    </row>
    <row r="128" spans="1:11" hidden="1">
      <c r="A128" s="357" t="s">
        <v>3953</v>
      </c>
      <c r="B128" s="357" t="s">
        <v>3954</v>
      </c>
      <c r="C128" s="358" t="s">
        <v>3789</v>
      </c>
      <c r="D128" s="358">
        <v>919467</v>
      </c>
      <c r="E128" s="359">
        <v>44287</v>
      </c>
      <c r="F128" s="358" t="s">
        <v>3922</v>
      </c>
      <c r="I128" s="6" t="s">
        <v>2228</v>
      </c>
      <c r="J128" s="6">
        <v>1</v>
      </c>
      <c r="K128" s="6" t="str">
        <f t="shared" si="3"/>
        <v>susmitha gunda</v>
      </c>
    </row>
    <row r="129" spans="1:11" hidden="1">
      <c r="A129" s="357" t="s">
        <v>3955</v>
      </c>
      <c r="B129" s="357" t="s">
        <v>3956</v>
      </c>
      <c r="C129" s="358" t="s">
        <v>3789</v>
      </c>
      <c r="D129" s="358">
        <v>919491</v>
      </c>
      <c r="E129" s="359">
        <v>44287</v>
      </c>
      <c r="F129" s="358" t="s">
        <v>3922</v>
      </c>
      <c r="I129" s="6" t="s">
        <v>3957</v>
      </c>
      <c r="J129" s="6">
        <v>1</v>
      </c>
      <c r="K129" s="6" t="str">
        <f t="shared" si="3"/>
        <v>susmitha gunda</v>
      </c>
    </row>
    <row r="130" spans="1:11" hidden="1">
      <c r="A130" s="357" t="s">
        <v>3958</v>
      </c>
      <c r="B130" s="357" t="s">
        <v>3959</v>
      </c>
      <c r="C130" s="358" t="s">
        <v>3789</v>
      </c>
      <c r="D130" s="358">
        <v>925089</v>
      </c>
      <c r="E130" s="359">
        <v>44370</v>
      </c>
      <c r="F130" s="358" t="s">
        <v>3922</v>
      </c>
      <c r="I130" s="6" t="s">
        <v>2327</v>
      </c>
      <c r="J130" s="6">
        <v>1</v>
      </c>
      <c r="K130" s="6" t="str">
        <f t="shared" si="3"/>
        <v>susmitha gunda</v>
      </c>
    </row>
    <row r="131" spans="1:11">
      <c r="A131" s="357" t="s">
        <v>3960</v>
      </c>
      <c r="B131" s="357" t="s">
        <v>3961</v>
      </c>
      <c r="C131" s="358" t="s">
        <v>3789</v>
      </c>
      <c r="D131" s="358">
        <v>919476</v>
      </c>
      <c r="E131" s="359">
        <v>44287</v>
      </c>
      <c r="F131" s="358" t="s">
        <v>3922</v>
      </c>
      <c r="I131" s="6" t="s">
        <v>1242</v>
      </c>
      <c r="J131" s="6">
        <v>2</v>
      </c>
      <c r="K131" s="6" t="str">
        <f t="shared" ref="K131:K162" si="4">_xlfn.XLOOKUP(I131,A:A,F:F)</f>
        <v>susmitha gunda</v>
      </c>
    </row>
    <row r="132" spans="1:11">
      <c r="A132" s="357" t="s">
        <v>3962</v>
      </c>
      <c r="B132" s="357" t="s">
        <v>3963</v>
      </c>
      <c r="C132" s="358" t="s">
        <v>2750</v>
      </c>
      <c r="D132" s="358">
        <v>911681</v>
      </c>
      <c r="E132" s="359">
        <v>42702</v>
      </c>
      <c r="F132" s="358" t="s">
        <v>3575</v>
      </c>
      <c r="I132" s="6" t="s">
        <v>480</v>
      </c>
      <c r="J132" s="6">
        <v>3</v>
      </c>
      <c r="K132" s="6" t="str">
        <f t="shared" si="4"/>
        <v>susmitha gunda</v>
      </c>
    </row>
    <row r="133" spans="1:11">
      <c r="A133" s="357" t="s">
        <v>3964</v>
      </c>
      <c r="B133" s="357" t="s">
        <v>3965</v>
      </c>
      <c r="C133" s="358" t="s">
        <v>2750</v>
      </c>
      <c r="D133" s="358">
        <v>911682</v>
      </c>
      <c r="E133" s="359">
        <v>42702</v>
      </c>
      <c r="F133" s="358" t="s">
        <v>3575</v>
      </c>
      <c r="I133" s="6" t="s">
        <v>1912</v>
      </c>
      <c r="J133" s="6">
        <v>3</v>
      </c>
      <c r="K133" s="6" t="str">
        <f t="shared" si="4"/>
        <v>susmitha gunda</v>
      </c>
    </row>
    <row r="134" spans="1:11">
      <c r="A134" s="357" t="s">
        <v>3966</v>
      </c>
      <c r="B134" s="357" t="s">
        <v>3967</v>
      </c>
      <c r="C134" s="358" t="s">
        <v>2750</v>
      </c>
      <c r="D134" s="358">
        <v>913974</v>
      </c>
      <c r="E134" s="359">
        <v>43031</v>
      </c>
      <c r="F134" s="358" t="s">
        <v>3575</v>
      </c>
      <c r="I134" s="6" t="s">
        <v>3968</v>
      </c>
      <c r="J134" s="6">
        <v>4</v>
      </c>
      <c r="K134" s="6" t="str">
        <f t="shared" si="4"/>
        <v>susmitha gunda</v>
      </c>
    </row>
    <row r="135" spans="1:11">
      <c r="A135" s="357" t="s">
        <v>3969</v>
      </c>
      <c r="B135" s="357" t="s">
        <v>3970</v>
      </c>
      <c r="C135" s="358" t="s">
        <v>2750</v>
      </c>
      <c r="D135" s="358">
        <v>911708</v>
      </c>
      <c r="E135" s="359">
        <v>42702</v>
      </c>
      <c r="F135" s="358" t="s">
        <v>3575</v>
      </c>
      <c r="I135" s="6" t="s">
        <v>3971</v>
      </c>
      <c r="J135" s="6">
        <v>11</v>
      </c>
      <c r="K135" s="6" t="str">
        <f t="shared" si="4"/>
        <v>susmitha gunda</v>
      </c>
    </row>
    <row r="136" spans="1:11" hidden="1">
      <c r="A136" s="357" t="s">
        <v>3972</v>
      </c>
      <c r="B136" s="357" t="s">
        <v>3973</v>
      </c>
      <c r="C136" s="358" t="s">
        <v>2750</v>
      </c>
      <c r="D136" s="358">
        <v>912305</v>
      </c>
      <c r="E136" s="359">
        <v>42863</v>
      </c>
      <c r="F136" s="358" t="s">
        <v>3575</v>
      </c>
      <c r="I136" s="6" t="s">
        <v>1239</v>
      </c>
      <c r="J136" s="6">
        <v>1</v>
      </c>
      <c r="K136" s="6" t="str">
        <f t="shared" si="4"/>
        <v>Syed Vali</v>
      </c>
    </row>
    <row r="137" spans="1:11" hidden="1">
      <c r="A137" s="357" t="s">
        <v>67</v>
      </c>
      <c r="B137" s="357" t="s">
        <v>3974</v>
      </c>
      <c r="C137" s="358" t="s">
        <v>3789</v>
      </c>
      <c r="D137" s="358">
        <v>930310</v>
      </c>
      <c r="E137" s="359">
        <v>44602</v>
      </c>
      <c r="F137" s="358" t="s">
        <v>3963</v>
      </c>
      <c r="I137" s="6" t="s">
        <v>1281</v>
      </c>
      <c r="J137" s="6">
        <v>1</v>
      </c>
      <c r="K137" s="6" t="str">
        <f t="shared" si="4"/>
        <v>Syed Vali</v>
      </c>
    </row>
    <row r="138" spans="1:11" hidden="1">
      <c r="A138" s="357" t="s">
        <v>93</v>
      </c>
      <c r="B138" s="357" t="s">
        <v>3975</v>
      </c>
      <c r="C138" s="358" t="s">
        <v>3789</v>
      </c>
      <c r="D138" s="358">
        <v>930311</v>
      </c>
      <c r="E138" s="359">
        <v>44602</v>
      </c>
      <c r="F138" s="358" t="s">
        <v>3963</v>
      </c>
      <c r="I138" s="6" t="s">
        <v>1371</v>
      </c>
      <c r="J138" s="6">
        <v>1</v>
      </c>
      <c r="K138" s="6" t="str">
        <f t="shared" si="4"/>
        <v>Syed Vali</v>
      </c>
    </row>
    <row r="139" spans="1:11" hidden="1">
      <c r="A139" s="357" t="s">
        <v>3976</v>
      </c>
      <c r="B139" s="357" t="s">
        <v>3977</v>
      </c>
      <c r="C139" s="358" t="s">
        <v>3789</v>
      </c>
      <c r="D139" s="358">
        <v>932108</v>
      </c>
      <c r="E139" s="359">
        <v>44679</v>
      </c>
      <c r="F139" s="358" t="s">
        <v>3963</v>
      </c>
      <c r="I139" s="6" t="s">
        <v>1533</v>
      </c>
      <c r="J139" s="6">
        <v>1</v>
      </c>
      <c r="K139" s="6" t="str">
        <f t="shared" si="4"/>
        <v>Syed Vali</v>
      </c>
    </row>
    <row r="140" spans="1:11" hidden="1">
      <c r="A140" s="357" t="s">
        <v>338</v>
      </c>
      <c r="B140" s="357" t="s">
        <v>3978</v>
      </c>
      <c r="C140" s="358" t="s">
        <v>3789</v>
      </c>
      <c r="D140" s="358">
        <v>931935</v>
      </c>
      <c r="E140" s="359">
        <v>44672</v>
      </c>
      <c r="F140" s="358" t="s">
        <v>3963</v>
      </c>
      <c r="I140" s="6" t="s">
        <v>2115</v>
      </c>
      <c r="J140" s="6">
        <v>1</v>
      </c>
      <c r="K140" s="6" t="str">
        <f t="shared" si="4"/>
        <v>Syed Vali</v>
      </c>
    </row>
    <row r="141" spans="1:11" hidden="1">
      <c r="A141" s="357" t="s">
        <v>3979</v>
      </c>
      <c r="B141" s="357" t="s">
        <v>3980</v>
      </c>
      <c r="C141" s="358" t="s">
        <v>3789</v>
      </c>
      <c r="D141" s="358">
        <v>932109</v>
      </c>
      <c r="E141" s="359">
        <v>44679</v>
      </c>
      <c r="F141" s="358" t="s">
        <v>3963</v>
      </c>
      <c r="I141" s="6" t="s">
        <v>2139</v>
      </c>
      <c r="J141" s="6">
        <v>1</v>
      </c>
      <c r="K141" s="6" t="str">
        <f t="shared" si="4"/>
        <v>Syed Vali</v>
      </c>
    </row>
    <row r="142" spans="1:11" hidden="1">
      <c r="A142" s="357" t="s">
        <v>460</v>
      </c>
      <c r="B142" s="357" t="s">
        <v>3981</v>
      </c>
      <c r="C142" s="358" t="s">
        <v>3789</v>
      </c>
      <c r="D142" s="358">
        <v>925201</v>
      </c>
      <c r="E142" s="359">
        <v>44375</v>
      </c>
      <c r="F142" s="358" t="s">
        <v>3963</v>
      </c>
      <c r="I142" s="6" t="s">
        <v>3982</v>
      </c>
      <c r="J142" s="6">
        <v>1</v>
      </c>
      <c r="K142" s="6" t="str">
        <f t="shared" si="4"/>
        <v>Syed Vali</v>
      </c>
    </row>
    <row r="143" spans="1:11" hidden="1">
      <c r="A143" s="357" t="s">
        <v>720</v>
      </c>
      <c r="B143" s="357" t="s">
        <v>3983</v>
      </c>
      <c r="C143" s="358" t="s">
        <v>3789</v>
      </c>
      <c r="D143" s="358">
        <v>931934</v>
      </c>
      <c r="E143" s="359">
        <v>44672</v>
      </c>
      <c r="F143" s="358" t="s">
        <v>3963</v>
      </c>
      <c r="I143" s="6" t="s">
        <v>2163</v>
      </c>
      <c r="J143" s="6">
        <v>1</v>
      </c>
      <c r="K143" s="6" t="str">
        <f t="shared" si="4"/>
        <v>Syed Vali</v>
      </c>
    </row>
    <row r="144" spans="1:11">
      <c r="A144" s="357" t="s">
        <v>3984</v>
      </c>
      <c r="B144" s="357" t="s">
        <v>3985</v>
      </c>
      <c r="C144" s="358" t="s">
        <v>3789</v>
      </c>
      <c r="D144" s="358">
        <v>931936</v>
      </c>
      <c r="E144" s="359">
        <v>44672</v>
      </c>
      <c r="F144" s="358" t="s">
        <v>3963</v>
      </c>
      <c r="I144" s="6" t="s">
        <v>3986</v>
      </c>
      <c r="J144" s="6">
        <v>2</v>
      </c>
      <c r="K144" s="6" t="str">
        <f t="shared" si="4"/>
        <v>Syed Vali</v>
      </c>
    </row>
    <row r="145" spans="1:11">
      <c r="A145" s="357" t="s">
        <v>991</v>
      </c>
      <c r="B145" s="357" t="s">
        <v>3987</v>
      </c>
      <c r="C145" s="358" t="s">
        <v>3789</v>
      </c>
      <c r="D145" s="358">
        <v>925176</v>
      </c>
      <c r="E145" s="359">
        <v>44375</v>
      </c>
      <c r="F145" s="358" t="s">
        <v>3963</v>
      </c>
      <c r="I145" s="6" t="s">
        <v>3988</v>
      </c>
      <c r="J145" s="6">
        <v>3</v>
      </c>
      <c r="K145" s="6" t="str">
        <f t="shared" si="4"/>
        <v>Syed Vali</v>
      </c>
    </row>
    <row r="146" spans="1:11">
      <c r="A146" s="357" t="s">
        <v>1002</v>
      </c>
      <c r="B146" s="357" t="s">
        <v>3989</v>
      </c>
      <c r="C146" s="358" t="s">
        <v>3789</v>
      </c>
      <c r="D146" s="358">
        <v>925186</v>
      </c>
      <c r="E146" s="359">
        <v>44375</v>
      </c>
      <c r="F146" s="358" t="s">
        <v>3963</v>
      </c>
      <c r="I146" s="6" t="s">
        <v>1766</v>
      </c>
      <c r="J146" s="6">
        <v>4</v>
      </c>
      <c r="K146" s="6" t="str">
        <f t="shared" si="4"/>
        <v>Syed Vali</v>
      </c>
    </row>
    <row r="147" spans="1:11">
      <c r="A147" s="357" t="s">
        <v>1173</v>
      </c>
      <c r="B147" s="357" t="s">
        <v>3990</v>
      </c>
      <c r="C147" s="358" t="s">
        <v>3789</v>
      </c>
      <c r="D147" s="358">
        <v>925191</v>
      </c>
      <c r="E147" s="359">
        <v>44375</v>
      </c>
      <c r="F147" s="358" t="s">
        <v>3963</v>
      </c>
      <c r="I147" s="6" t="s">
        <v>3991</v>
      </c>
      <c r="J147" s="6">
        <v>4</v>
      </c>
      <c r="K147" s="6" t="str">
        <f t="shared" si="4"/>
        <v>Syed Vali</v>
      </c>
    </row>
    <row r="148" spans="1:11">
      <c r="A148" s="357" t="s">
        <v>1200</v>
      </c>
      <c r="B148" s="357" t="s">
        <v>3992</v>
      </c>
      <c r="C148" s="358" t="s">
        <v>3789</v>
      </c>
      <c r="D148" s="358">
        <v>927428</v>
      </c>
      <c r="E148" s="359">
        <v>44473</v>
      </c>
      <c r="F148" s="358" t="s">
        <v>3963</v>
      </c>
      <c r="I148" s="6" t="s">
        <v>1151</v>
      </c>
      <c r="J148" s="6">
        <v>5</v>
      </c>
      <c r="K148" s="6" t="str">
        <f t="shared" si="4"/>
        <v>Syed Vali</v>
      </c>
    </row>
    <row r="149" spans="1:11">
      <c r="A149" s="357" t="s">
        <v>1291</v>
      </c>
      <c r="B149" s="357" t="s">
        <v>3993</v>
      </c>
      <c r="C149" s="358" t="s">
        <v>3789</v>
      </c>
      <c r="D149" s="358">
        <v>925185</v>
      </c>
      <c r="E149" s="359">
        <v>44375</v>
      </c>
      <c r="F149" s="358" t="s">
        <v>3963</v>
      </c>
      <c r="I149" s="6" t="s">
        <v>2092</v>
      </c>
      <c r="J149" s="6">
        <v>6</v>
      </c>
      <c r="K149" s="6" t="str">
        <f t="shared" si="4"/>
        <v>Syed Vali</v>
      </c>
    </row>
    <row r="150" spans="1:11">
      <c r="A150" s="357" t="s">
        <v>1306</v>
      </c>
      <c r="B150" s="357" t="s">
        <v>3994</v>
      </c>
      <c r="C150" s="358" t="s">
        <v>3789</v>
      </c>
      <c r="D150" s="358">
        <v>927430</v>
      </c>
      <c r="E150" s="359">
        <v>44473</v>
      </c>
      <c r="F150" s="358" t="s">
        <v>3963</v>
      </c>
      <c r="I150" s="6" t="s">
        <v>3995</v>
      </c>
      <c r="J150" s="6">
        <v>6</v>
      </c>
      <c r="K150" s="6" t="str">
        <f t="shared" si="4"/>
        <v>Syed Vali</v>
      </c>
    </row>
    <row r="151" spans="1:11">
      <c r="A151" s="357" t="s">
        <v>1330</v>
      </c>
      <c r="B151" s="357" t="s">
        <v>3996</v>
      </c>
      <c r="C151" s="358" t="s">
        <v>3789</v>
      </c>
      <c r="D151" s="358">
        <v>925195</v>
      </c>
      <c r="E151" s="359">
        <v>44375</v>
      </c>
      <c r="F151" s="358" t="s">
        <v>3963</v>
      </c>
      <c r="I151" s="6" t="s">
        <v>3997</v>
      </c>
      <c r="J151" s="6">
        <v>9</v>
      </c>
      <c r="K151" s="6" t="str">
        <f t="shared" si="4"/>
        <v>Syed Vali</v>
      </c>
    </row>
    <row r="152" spans="1:11">
      <c r="A152" s="357" t="s">
        <v>1366</v>
      </c>
      <c r="B152" s="357" t="s">
        <v>3998</v>
      </c>
      <c r="C152" s="358" t="s">
        <v>3789</v>
      </c>
      <c r="D152" s="358">
        <v>925196</v>
      </c>
      <c r="E152" s="359">
        <v>44375</v>
      </c>
      <c r="F152" s="358" t="s">
        <v>3963</v>
      </c>
      <c r="I152" s="6" t="s">
        <v>2278</v>
      </c>
      <c r="J152" s="6">
        <v>18</v>
      </c>
      <c r="K152" s="6" t="str">
        <f t="shared" si="4"/>
        <v>Syed Vali</v>
      </c>
    </row>
    <row r="153" spans="1:11" hidden="1">
      <c r="A153" s="357" t="s">
        <v>1434</v>
      </c>
      <c r="B153" s="357" t="s">
        <v>3999</v>
      </c>
      <c r="C153" s="358" t="s">
        <v>3789</v>
      </c>
      <c r="D153" s="358">
        <v>926975</v>
      </c>
      <c r="E153" s="359">
        <v>44455</v>
      </c>
      <c r="F153" s="358" t="s">
        <v>3963</v>
      </c>
      <c r="I153" s="6" t="s">
        <v>2478</v>
      </c>
      <c r="J153" s="6">
        <v>1</v>
      </c>
      <c r="K153" s="6" t="str">
        <f t="shared" si="4"/>
        <v>venugopal Reddy</v>
      </c>
    </row>
    <row r="154" spans="1:11" hidden="1">
      <c r="A154" s="357" t="s">
        <v>1495</v>
      </c>
      <c r="B154" s="357" t="s">
        <v>4000</v>
      </c>
      <c r="C154" s="358" t="s">
        <v>3789</v>
      </c>
      <c r="D154" s="358">
        <v>931542</v>
      </c>
      <c r="E154" s="359">
        <v>44658</v>
      </c>
      <c r="F154" s="358" t="s">
        <v>3963</v>
      </c>
      <c r="I154" s="6" t="s">
        <v>701</v>
      </c>
      <c r="J154" s="6">
        <v>1</v>
      </c>
      <c r="K154" s="6" t="str">
        <f t="shared" si="4"/>
        <v>venugopal Reddy</v>
      </c>
    </row>
    <row r="155" spans="1:11" hidden="1">
      <c r="A155" s="357" t="s">
        <v>1590</v>
      </c>
      <c r="B155" s="357" t="s">
        <v>4001</v>
      </c>
      <c r="C155" s="358" t="s">
        <v>3789</v>
      </c>
      <c r="D155" s="358">
        <v>925978</v>
      </c>
      <c r="E155" s="359">
        <v>44410</v>
      </c>
      <c r="F155" s="358" t="s">
        <v>3963</v>
      </c>
      <c r="I155" s="6" t="s">
        <v>2512</v>
      </c>
      <c r="J155" s="6">
        <v>1</v>
      </c>
      <c r="K155" s="6" t="str">
        <f t="shared" si="4"/>
        <v>venugopal Reddy</v>
      </c>
    </row>
    <row r="156" spans="1:11" hidden="1">
      <c r="A156" s="357" t="s">
        <v>1592</v>
      </c>
      <c r="B156" s="357" t="s">
        <v>4002</v>
      </c>
      <c r="C156" s="358" t="s">
        <v>3789</v>
      </c>
      <c r="D156" s="358">
        <v>928044</v>
      </c>
      <c r="E156" s="359">
        <v>44497</v>
      </c>
      <c r="F156" s="358" t="s">
        <v>3963</v>
      </c>
      <c r="I156" s="6" t="s">
        <v>733</v>
      </c>
      <c r="J156" s="6">
        <v>1</v>
      </c>
      <c r="K156" s="6" t="str">
        <f t="shared" si="4"/>
        <v>venugopal Reddy</v>
      </c>
    </row>
    <row r="157" spans="1:11" hidden="1">
      <c r="A157" s="357" t="s">
        <v>1618</v>
      </c>
      <c r="B157" s="357" t="s">
        <v>4003</v>
      </c>
      <c r="C157" s="358" t="s">
        <v>3789</v>
      </c>
      <c r="D157" s="358">
        <v>929959</v>
      </c>
      <c r="E157" s="359">
        <v>44581</v>
      </c>
      <c r="F157" s="358" t="s">
        <v>3963</v>
      </c>
      <c r="I157" s="6" t="s">
        <v>813</v>
      </c>
      <c r="J157" s="6">
        <v>1</v>
      </c>
      <c r="K157" s="6" t="str">
        <f t="shared" si="4"/>
        <v>venugopal Reddy</v>
      </c>
    </row>
    <row r="158" spans="1:11" hidden="1">
      <c r="A158" s="357" t="s">
        <v>1760</v>
      </c>
      <c r="B158" s="357" t="s">
        <v>4004</v>
      </c>
      <c r="C158" s="358" t="s">
        <v>3789</v>
      </c>
      <c r="D158" s="358">
        <v>925199</v>
      </c>
      <c r="E158" s="359">
        <v>44375</v>
      </c>
      <c r="F158" s="358" t="s">
        <v>3963</v>
      </c>
      <c r="I158" s="6" t="s">
        <v>818</v>
      </c>
      <c r="J158" s="6">
        <v>1</v>
      </c>
      <c r="K158" s="6" t="str">
        <f t="shared" si="4"/>
        <v>venugopal Reddy</v>
      </c>
    </row>
    <row r="159" spans="1:11" hidden="1">
      <c r="A159" s="357" t="s">
        <v>1861</v>
      </c>
      <c r="B159" s="357" t="s">
        <v>4005</v>
      </c>
      <c r="C159" s="358" t="s">
        <v>3789</v>
      </c>
      <c r="D159" s="358">
        <v>925177</v>
      </c>
      <c r="E159" s="359">
        <v>44375</v>
      </c>
      <c r="F159" s="358" t="s">
        <v>3963</v>
      </c>
      <c r="I159" s="6" t="s">
        <v>2533</v>
      </c>
      <c r="J159" s="6">
        <v>1</v>
      </c>
      <c r="K159" s="6" t="str">
        <f t="shared" si="4"/>
        <v>venugopal Reddy</v>
      </c>
    </row>
    <row r="160" spans="1:11" hidden="1">
      <c r="A160" s="357" t="s">
        <v>4006</v>
      </c>
      <c r="B160" s="357" t="s">
        <v>4007</v>
      </c>
      <c r="C160" s="358" t="s">
        <v>3789</v>
      </c>
      <c r="D160" s="358">
        <v>925184</v>
      </c>
      <c r="E160" s="359">
        <v>44375</v>
      </c>
      <c r="F160" s="358" t="s">
        <v>3963</v>
      </c>
      <c r="I160" s="6" t="s">
        <v>1457</v>
      </c>
      <c r="J160" s="6">
        <v>1</v>
      </c>
      <c r="K160" s="6" t="str">
        <f t="shared" si="4"/>
        <v>venugopal Reddy</v>
      </c>
    </row>
    <row r="161" spans="1:11" hidden="1">
      <c r="A161" s="357" t="s">
        <v>1928</v>
      </c>
      <c r="B161" s="357" t="s">
        <v>4008</v>
      </c>
      <c r="C161" s="358" t="s">
        <v>3789</v>
      </c>
      <c r="D161" s="358">
        <v>932107</v>
      </c>
      <c r="E161" s="359">
        <v>44679</v>
      </c>
      <c r="F161" s="358" t="s">
        <v>3963</v>
      </c>
      <c r="I161" s="6" t="s">
        <v>2031</v>
      </c>
      <c r="J161" s="6">
        <v>1</v>
      </c>
      <c r="K161" s="6" t="str">
        <f t="shared" si="4"/>
        <v>venugopal Reddy</v>
      </c>
    </row>
    <row r="162" spans="1:11" hidden="1">
      <c r="A162" s="357" t="s">
        <v>2071</v>
      </c>
      <c r="B162" s="357" t="s">
        <v>4009</v>
      </c>
      <c r="C162" s="358" t="s">
        <v>3789</v>
      </c>
      <c r="D162" s="358">
        <v>925190</v>
      </c>
      <c r="E162" s="359">
        <v>44375</v>
      </c>
      <c r="F162" s="358" t="s">
        <v>3963</v>
      </c>
      <c r="I162" s="6" t="s">
        <v>2668</v>
      </c>
      <c r="J162" s="6">
        <v>1</v>
      </c>
      <c r="K162" s="6" t="str">
        <f t="shared" si="4"/>
        <v>venugopal Reddy</v>
      </c>
    </row>
    <row r="163" spans="1:11" hidden="1">
      <c r="A163" s="357" t="s">
        <v>2156</v>
      </c>
      <c r="B163" s="357" t="s">
        <v>4010</v>
      </c>
      <c r="C163" s="358" t="s">
        <v>3789</v>
      </c>
      <c r="D163" s="358">
        <v>930687</v>
      </c>
      <c r="E163" s="359">
        <v>44616</v>
      </c>
      <c r="F163" s="358" t="s">
        <v>3963</v>
      </c>
      <c r="I163" s="6" t="s">
        <v>2269</v>
      </c>
      <c r="J163" s="6">
        <v>1</v>
      </c>
      <c r="K163" s="6" t="str">
        <f t="shared" ref="K163:K193" si="5">_xlfn.XLOOKUP(I163,A:A,F:F)</f>
        <v>venugopal Reddy</v>
      </c>
    </row>
    <row r="164" spans="1:11">
      <c r="A164" s="357" t="s">
        <v>4011</v>
      </c>
      <c r="B164" s="357" t="s">
        <v>4012</v>
      </c>
      <c r="C164" s="358" t="s">
        <v>3789</v>
      </c>
      <c r="D164" s="358">
        <v>925200</v>
      </c>
      <c r="E164" s="359">
        <v>44375</v>
      </c>
      <c r="F164" s="358" t="s">
        <v>3963</v>
      </c>
      <c r="I164" s="6" t="s">
        <v>4013</v>
      </c>
      <c r="J164" s="6">
        <v>5</v>
      </c>
      <c r="K164" s="6" t="str">
        <f t="shared" si="5"/>
        <v>venugopal Reddy</v>
      </c>
    </row>
    <row r="165" spans="1:11">
      <c r="A165" s="357" t="s">
        <v>68</v>
      </c>
      <c r="B165" s="357" t="s">
        <v>4014</v>
      </c>
      <c r="C165" s="358" t="s">
        <v>3789</v>
      </c>
      <c r="D165" s="358">
        <v>928171</v>
      </c>
      <c r="E165" s="359">
        <v>44508</v>
      </c>
      <c r="F165" s="358" t="s">
        <v>3973</v>
      </c>
      <c r="I165" s="6" t="s">
        <v>2471</v>
      </c>
      <c r="J165" s="6">
        <v>6</v>
      </c>
      <c r="K165" s="6" t="str">
        <f t="shared" si="5"/>
        <v>venugopal Reddy</v>
      </c>
    </row>
    <row r="166" spans="1:11">
      <c r="A166" s="357" t="s">
        <v>1137</v>
      </c>
      <c r="B166" s="357" t="s">
        <v>4015</v>
      </c>
      <c r="C166" s="358" t="s">
        <v>3789</v>
      </c>
      <c r="D166" s="358">
        <v>930685</v>
      </c>
      <c r="E166" s="359">
        <v>44616</v>
      </c>
      <c r="F166" s="358" t="s">
        <v>3973</v>
      </c>
      <c r="I166" s="6" t="s">
        <v>4016</v>
      </c>
      <c r="J166" s="6">
        <v>18</v>
      </c>
      <c r="K166" s="6" t="str">
        <f t="shared" si="5"/>
        <v>venugopal Reddy</v>
      </c>
    </row>
    <row r="167" spans="1:11" hidden="1">
      <c r="A167" s="357" t="s">
        <v>1172</v>
      </c>
      <c r="B167" s="357" t="s">
        <v>4017</v>
      </c>
      <c r="C167" s="358" t="s">
        <v>3789</v>
      </c>
      <c r="D167" s="358">
        <v>932105</v>
      </c>
      <c r="E167" s="359">
        <v>44679</v>
      </c>
      <c r="F167" s="358" t="s">
        <v>3973</v>
      </c>
      <c r="I167" s="6" t="s">
        <v>146</v>
      </c>
      <c r="J167" s="6">
        <v>1</v>
      </c>
      <c r="K167" s="6" t="str">
        <f t="shared" si="5"/>
        <v>vishnu sri sai vishnu</v>
      </c>
    </row>
    <row r="168" spans="1:11" hidden="1">
      <c r="A168" s="357" t="s">
        <v>1205</v>
      </c>
      <c r="B168" s="357" t="s">
        <v>4018</v>
      </c>
      <c r="C168" s="358" t="s">
        <v>3789</v>
      </c>
      <c r="D168" s="358">
        <v>932106</v>
      </c>
      <c r="E168" s="359">
        <v>44679</v>
      </c>
      <c r="F168" s="358" t="s">
        <v>3973</v>
      </c>
      <c r="I168" s="6" t="s">
        <v>186</v>
      </c>
      <c r="J168" s="6">
        <v>1</v>
      </c>
      <c r="K168" s="6" t="str">
        <f t="shared" si="5"/>
        <v>Vishnu Sri Sai Vishnu</v>
      </c>
    </row>
    <row r="169" spans="1:11" hidden="1">
      <c r="A169" s="357" t="s">
        <v>2575</v>
      </c>
      <c r="B169" s="357" t="s">
        <v>4019</v>
      </c>
      <c r="C169" s="358" t="s">
        <v>3789</v>
      </c>
      <c r="D169" s="358">
        <v>924883</v>
      </c>
      <c r="E169" s="359">
        <v>44370</v>
      </c>
      <c r="F169" s="358" t="s">
        <v>3973</v>
      </c>
      <c r="I169" s="6" t="s">
        <v>411</v>
      </c>
      <c r="J169" s="6">
        <v>1</v>
      </c>
      <c r="K169" s="6" t="str">
        <f t="shared" si="5"/>
        <v>Vishnu Sri Sai Vishnu</v>
      </c>
    </row>
    <row r="170" spans="1:11" hidden="1">
      <c r="A170" s="357" t="s">
        <v>1216</v>
      </c>
      <c r="B170" s="357" t="s">
        <v>4020</v>
      </c>
      <c r="C170" s="358" t="s">
        <v>3789</v>
      </c>
      <c r="D170" s="358">
        <v>924884</v>
      </c>
      <c r="E170" s="359">
        <v>44370</v>
      </c>
      <c r="F170" s="358" t="s">
        <v>3973</v>
      </c>
      <c r="I170" s="6" t="s">
        <v>428</v>
      </c>
      <c r="J170" s="6">
        <v>1</v>
      </c>
      <c r="K170" s="6" t="str">
        <f t="shared" si="5"/>
        <v>Vishnu Sri Sai Vishnu</v>
      </c>
    </row>
    <row r="171" spans="1:11" hidden="1">
      <c r="A171" s="357" t="s">
        <v>1231</v>
      </c>
      <c r="B171" s="357" t="s">
        <v>4021</v>
      </c>
      <c r="C171" s="358" t="s">
        <v>3789</v>
      </c>
      <c r="D171" s="358">
        <v>924887</v>
      </c>
      <c r="E171" s="359">
        <v>44370</v>
      </c>
      <c r="F171" s="358" t="s">
        <v>3973</v>
      </c>
      <c r="I171" s="6" t="s">
        <v>442</v>
      </c>
      <c r="J171" s="6">
        <v>1</v>
      </c>
      <c r="K171" s="6" t="str">
        <f t="shared" si="5"/>
        <v>Vishnu Sri Sai Vishnu</v>
      </c>
    </row>
    <row r="172" spans="1:11" hidden="1">
      <c r="A172" s="357" t="s">
        <v>2578</v>
      </c>
      <c r="B172" s="357" t="s">
        <v>4022</v>
      </c>
      <c r="C172" s="358" t="s">
        <v>3789</v>
      </c>
      <c r="D172" s="358">
        <v>924888</v>
      </c>
      <c r="E172" s="359">
        <v>44370</v>
      </c>
      <c r="F172" s="358" t="s">
        <v>3973</v>
      </c>
      <c r="I172" s="6" t="s">
        <v>555</v>
      </c>
      <c r="J172" s="6">
        <v>1</v>
      </c>
      <c r="K172" s="6" t="str">
        <f t="shared" si="5"/>
        <v>Vishnu Sri Sai Vishnu</v>
      </c>
    </row>
    <row r="173" spans="1:11" hidden="1">
      <c r="A173" s="357" t="s">
        <v>4023</v>
      </c>
      <c r="B173" s="357" t="s">
        <v>4024</v>
      </c>
      <c r="C173" s="358" t="s">
        <v>3789</v>
      </c>
      <c r="D173" s="358">
        <v>924893</v>
      </c>
      <c r="E173" s="359">
        <v>44370</v>
      </c>
      <c r="F173" s="358" t="s">
        <v>3973</v>
      </c>
      <c r="I173" s="6" t="s">
        <v>4025</v>
      </c>
      <c r="J173" s="6">
        <v>1</v>
      </c>
      <c r="K173" s="6" t="str">
        <f t="shared" si="5"/>
        <v>Vishnu Sri Sai Vishnu</v>
      </c>
    </row>
    <row r="174" spans="1:11" hidden="1">
      <c r="A174" s="357" t="s">
        <v>4026</v>
      </c>
      <c r="B174" s="357" t="s">
        <v>4027</v>
      </c>
      <c r="C174" s="358" t="s">
        <v>3789</v>
      </c>
      <c r="D174" s="358">
        <v>926973</v>
      </c>
      <c r="E174" s="359">
        <v>44455</v>
      </c>
      <c r="F174" s="358" t="s">
        <v>3973</v>
      </c>
      <c r="I174" s="6" t="s">
        <v>752</v>
      </c>
      <c r="J174" s="6">
        <v>1</v>
      </c>
      <c r="K174" s="6" t="str">
        <f t="shared" si="5"/>
        <v>Vishnu Sri Sai Vishnu</v>
      </c>
    </row>
    <row r="175" spans="1:11" hidden="1">
      <c r="A175" s="357" t="s">
        <v>1349</v>
      </c>
      <c r="B175" s="357" t="s">
        <v>4028</v>
      </c>
      <c r="C175" s="358" t="s">
        <v>3789</v>
      </c>
      <c r="D175" s="358">
        <v>924902</v>
      </c>
      <c r="E175" s="359">
        <v>44370</v>
      </c>
      <c r="F175" s="358" t="s">
        <v>3973</v>
      </c>
      <c r="I175" s="6" t="s">
        <v>4029</v>
      </c>
      <c r="J175" s="6">
        <v>1</v>
      </c>
      <c r="K175" s="6" t="str">
        <f t="shared" si="5"/>
        <v>vishnu sri sai vishnu</v>
      </c>
    </row>
    <row r="176" spans="1:11" hidden="1">
      <c r="A176" s="357" t="s">
        <v>1351</v>
      </c>
      <c r="B176" s="357" t="s">
        <v>4030</v>
      </c>
      <c r="C176" s="358" t="s">
        <v>3789</v>
      </c>
      <c r="D176" s="358">
        <v>928014</v>
      </c>
      <c r="E176" s="359">
        <v>44497</v>
      </c>
      <c r="F176" s="358" t="s">
        <v>3973</v>
      </c>
      <c r="I176" s="6" t="s">
        <v>806</v>
      </c>
      <c r="J176" s="6">
        <v>1</v>
      </c>
      <c r="K176" s="6" t="str">
        <f t="shared" si="5"/>
        <v>Vishnu Sri Sai Vishnu</v>
      </c>
    </row>
    <row r="177" spans="1:11" hidden="1">
      <c r="A177" s="357" t="s">
        <v>1359</v>
      </c>
      <c r="B177" s="357" t="s">
        <v>4031</v>
      </c>
      <c r="C177" s="358" t="s">
        <v>3789</v>
      </c>
      <c r="D177" s="358">
        <v>927433</v>
      </c>
      <c r="E177" s="359">
        <v>44473</v>
      </c>
      <c r="F177" s="358" t="s">
        <v>3973</v>
      </c>
      <c r="I177" s="6" t="s">
        <v>901</v>
      </c>
      <c r="J177" s="6">
        <v>1</v>
      </c>
      <c r="K177" s="6" t="str">
        <f t="shared" si="5"/>
        <v>Vishnu Sri Sai Vishnu</v>
      </c>
    </row>
    <row r="178" spans="1:11" hidden="1">
      <c r="A178" s="357" t="s">
        <v>2609</v>
      </c>
      <c r="B178" s="357" t="s">
        <v>4032</v>
      </c>
      <c r="C178" s="358" t="s">
        <v>3789</v>
      </c>
      <c r="D178" s="358">
        <v>924918</v>
      </c>
      <c r="E178" s="359">
        <v>44370</v>
      </c>
      <c r="F178" s="358" t="s">
        <v>3973</v>
      </c>
      <c r="I178" s="6" t="s">
        <v>1115</v>
      </c>
      <c r="J178" s="6">
        <v>1</v>
      </c>
      <c r="K178" s="6" t="str">
        <f t="shared" si="5"/>
        <v>Vishnu Sri Sai Vishnu</v>
      </c>
    </row>
    <row r="179" spans="1:11" hidden="1">
      <c r="A179" s="357" t="s">
        <v>1480</v>
      </c>
      <c r="B179" s="357" t="s">
        <v>4033</v>
      </c>
      <c r="C179" s="358" t="s">
        <v>3789</v>
      </c>
      <c r="D179" s="358">
        <v>924922</v>
      </c>
      <c r="E179" s="359">
        <v>44370</v>
      </c>
      <c r="F179" s="358" t="s">
        <v>3973</v>
      </c>
      <c r="I179" s="6" t="s">
        <v>1455</v>
      </c>
      <c r="J179" s="6">
        <v>1</v>
      </c>
      <c r="K179" s="6" t="str">
        <f t="shared" si="5"/>
        <v>Vishnu Sri Sai Vishnu</v>
      </c>
    </row>
    <row r="180" spans="1:11" hidden="1">
      <c r="A180" s="357" t="s">
        <v>1494</v>
      </c>
      <c r="B180" s="357" t="s">
        <v>4034</v>
      </c>
      <c r="C180" s="358" t="s">
        <v>3789</v>
      </c>
      <c r="D180" s="358">
        <v>924925</v>
      </c>
      <c r="E180" s="359">
        <v>44370</v>
      </c>
      <c r="F180" s="358" t="s">
        <v>3973</v>
      </c>
      <c r="I180" s="6" t="s">
        <v>1796</v>
      </c>
      <c r="J180" s="6">
        <v>1</v>
      </c>
      <c r="K180" s="6" t="str">
        <f t="shared" si="5"/>
        <v>Vishnu Sri Sai Vishnu</v>
      </c>
    </row>
    <row r="181" spans="1:11" hidden="1">
      <c r="A181" s="357" t="s">
        <v>2614</v>
      </c>
      <c r="B181" s="357" t="s">
        <v>4035</v>
      </c>
      <c r="C181" s="358" t="s">
        <v>3789</v>
      </c>
      <c r="D181" s="358">
        <v>924932</v>
      </c>
      <c r="E181" s="359">
        <v>44370</v>
      </c>
      <c r="F181" s="358" t="s">
        <v>3973</v>
      </c>
      <c r="I181" s="6" t="s">
        <v>1810</v>
      </c>
      <c r="J181" s="6">
        <v>1</v>
      </c>
      <c r="K181" s="6" t="str">
        <f t="shared" si="5"/>
        <v>Vishnu Sri Sai Vishnu</v>
      </c>
    </row>
    <row r="182" spans="1:11" hidden="1">
      <c r="A182" s="357" t="s">
        <v>1536</v>
      </c>
      <c r="B182" s="357" t="s">
        <v>4036</v>
      </c>
      <c r="C182" s="358" t="s">
        <v>3789</v>
      </c>
      <c r="D182" s="358">
        <v>924940</v>
      </c>
      <c r="E182" s="359">
        <v>44370</v>
      </c>
      <c r="F182" s="358" t="s">
        <v>3973</v>
      </c>
      <c r="I182" s="6" t="s">
        <v>1896</v>
      </c>
      <c r="J182" s="6">
        <v>1</v>
      </c>
      <c r="K182" s="6" t="str">
        <f t="shared" si="5"/>
        <v>Vishnu Sri Sai Vishnu</v>
      </c>
    </row>
    <row r="183" spans="1:11" hidden="1">
      <c r="A183" s="357" t="s">
        <v>1538</v>
      </c>
      <c r="B183" s="357" t="s">
        <v>4037</v>
      </c>
      <c r="C183" s="358" t="s">
        <v>3789</v>
      </c>
      <c r="D183" s="358">
        <v>927436</v>
      </c>
      <c r="E183" s="359">
        <v>44473</v>
      </c>
      <c r="F183" s="358" t="s">
        <v>3973</v>
      </c>
      <c r="I183" s="6" t="s">
        <v>1969</v>
      </c>
      <c r="J183" s="6">
        <v>1</v>
      </c>
      <c r="K183" s="6" t="str">
        <f t="shared" si="5"/>
        <v>vishnu sri sai vishnu</v>
      </c>
    </row>
    <row r="184" spans="1:11" hidden="1">
      <c r="A184" s="357" t="s">
        <v>1625</v>
      </c>
      <c r="B184" s="357" t="s">
        <v>4038</v>
      </c>
      <c r="C184" s="358" t="s">
        <v>3789</v>
      </c>
      <c r="D184" s="358">
        <v>929957</v>
      </c>
      <c r="E184" s="359">
        <v>44581</v>
      </c>
      <c r="F184" s="358" t="s">
        <v>3973</v>
      </c>
      <c r="I184" s="6" t="s">
        <v>2088</v>
      </c>
      <c r="J184" s="6">
        <v>1</v>
      </c>
      <c r="K184" s="6" t="str">
        <f t="shared" si="5"/>
        <v>Vishnu Sri Sai Vishnu</v>
      </c>
    </row>
    <row r="185" spans="1:11" hidden="1">
      <c r="A185" s="357" t="s">
        <v>1922</v>
      </c>
      <c r="B185" s="357" t="s">
        <v>4039</v>
      </c>
      <c r="C185" s="358" t="s">
        <v>3789</v>
      </c>
      <c r="D185" s="358">
        <v>929955</v>
      </c>
      <c r="E185" s="359">
        <v>44581</v>
      </c>
      <c r="F185" s="358" t="s">
        <v>3973</v>
      </c>
      <c r="I185" s="6" t="s">
        <v>2244</v>
      </c>
      <c r="J185" s="6">
        <v>1</v>
      </c>
      <c r="K185" s="6" t="str">
        <f t="shared" si="5"/>
        <v>Vishnu Sri Sai Vishnu</v>
      </c>
    </row>
    <row r="186" spans="1:11" hidden="1">
      <c r="A186" s="357" t="s">
        <v>1929</v>
      </c>
      <c r="B186" s="357" t="s">
        <v>4040</v>
      </c>
      <c r="C186" s="358" t="s">
        <v>3789</v>
      </c>
      <c r="D186" s="358">
        <v>928875</v>
      </c>
      <c r="E186" s="359">
        <v>44532</v>
      </c>
      <c r="F186" s="358" t="s">
        <v>3973</v>
      </c>
      <c r="I186" s="6" t="s">
        <v>2265</v>
      </c>
      <c r="J186" s="6">
        <v>1</v>
      </c>
      <c r="K186" s="6" t="str">
        <f t="shared" si="5"/>
        <v>Vishnu Sri Sai Vishnu</v>
      </c>
    </row>
    <row r="187" spans="1:11" hidden="1">
      <c r="A187" s="357" t="s">
        <v>1965</v>
      </c>
      <c r="B187" s="357" t="s">
        <v>4041</v>
      </c>
      <c r="C187" s="358" t="s">
        <v>3789</v>
      </c>
      <c r="D187" s="358">
        <v>928877</v>
      </c>
      <c r="E187" s="359">
        <v>44532</v>
      </c>
      <c r="F187" s="358" t="s">
        <v>3973</v>
      </c>
      <c r="I187" s="6" t="s">
        <v>2295</v>
      </c>
      <c r="J187" s="6">
        <v>1</v>
      </c>
      <c r="K187" s="6" t="str">
        <f t="shared" si="5"/>
        <v>Vishnu Sri Sai Vishnu</v>
      </c>
    </row>
    <row r="188" spans="1:11">
      <c r="A188" s="357" t="s">
        <v>2258</v>
      </c>
      <c r="B188" s="357" t="s">
        <v>4042</v>
      </c>
      <c r="C188" s="358" t="s">
        <v>3789</v>
      </c>
      <c r="D188" s="358">
        <v>932104</v>
      </c>
      <c r="E188" s="359">
        <v>44679</v>
      </c>
      <c r="F188" s="358" t="s">
        <v>3973</v>
      </c>
      <c r="I188" s="6" t="s">
        <v>4043</v>
      </c>
      <c r="J188" s="6">
        <v>4</v>
      </c>
      <c r="K188" s="6" t="str">
        <f t="shared" si="5"/>
        <v>Vishnu Sri Sai Vishnu</v>
      </c>
    </row>
    <row r="189" spans="1:11">
      <c r="A189" s="357" t="s">
        <v>2260</v>
      </c>
      <c r="B189" s="357" t="s">
        <v>4044</v>
      </c>
      <c r="C189" s="358" t="s">
        <v>3789</v>
      </c>
      <c r="D189" s="358">
        <v>931932</v>
      </c>
      <c r="E189" s="359">
        <v>44672</v>
      </c>
      <c r="F189" s="358" t="s">
        <v>3973</v>
      </c>
      <c r="I189" s="6" t="s">
        <v>4045</v>
      </c>
      <c r="J189" s="6">
        <v>4</v>
      </c>
      <c r="K189" s="6" t="str">
        <f t="shared" si="5"/>
        <v>Vishnu Sri Sai Vishnu</v>
      </c>
    </row>
    <row r="190" spans="1:11">
      <c r="A190" s="357" t="s">
        <v>2318</v>
      </c>
      <c r="B190" s="357" t="s">
        <v>4046</v>
      </c>
      <c r="C190" s="358" t="s">
        <v>3789</v>
      </c>
      <c r="D190" s="358">
        <v>931933</v>
      </c>
      <c r="E190" s="359">
        <v>44672</v>
      </c>
      <c r="F190" s="358" t="s">
        <v>3973</v>
      </c>
      <c r="I190" s="6" t="s">
        <v>1302</v>
      </c>
      <c r="J190" s="6">
        <v>13</v>
      </c>
      <c r="K190" s="6" t="str">
        <f t="shared" si="5"/>
        <v>Vishnu Sri Sai Vishnu</v>
      </c>
    </row>
    <row r="191" spans="1:11">
      <c r="A191" s="357" t="s">
        <v>30</v>
      </c>
      <c r="B191" s="357" t="s">
        <v>4047</v>
      </c>
      <c r="C191" s="358" t="s">
        <v>3789</v>
      </c>
      <c r="D191" s="358">
        <v>928871</v>
      </c>
      <c r="E191" s="359">
        <v>44532</v>
      </c>
      <c r="F191" s="358" t="s">
        <v>4048</v>
      </c>
      <c r="I191" s="6" t="s">
        <v>1600</v>
      </c>
      <c r="J191" s="6">
        <v>3</v>
      </c>
      <c r="K191" s="6" t="e">
        <f t="shared" si="5"/>
        <v>#N/A</v>
      </c>
    </row>
    <row r="192" spans="1:11">
      <c r="A192" s="357" t="s">
        <v>42</v>
      </c>
      <c r="B192" s="357" t="s">
        <v>4049</v>
      </c>
      <c r="C192" s="358" t="s">
        <v>3789</v>
      </c>
      <c r="D192" s="358">
        <v>928170</v>
      </c>
      <c r="E192" s="359">
        <v>44508</v>
      </c>
      <c r="F192" s="358" t="s">
        <v>4048</v>
      </c>
      <c r="I192" s="6" t="s">
        <v>835</v>
      </c>
      <c r="J192" s="6">
        <v>6</v>
      </c>
      <c r="K192" s="6" t="e">
        <f t="shared" si="5"/>
        <v>#N/A</v>
      </c>
    </row>
    <row r="193" spans="1:11">
      <c r="A193" s="357" t="s">
        <v>65</v>
      </c>
      <c r="B193" s="357" t="s">
        <v>4050</v>
      </c>
      <c r="C193" s="358" t="s">
        <v>3789</v>
      </c>
      <c r="D193" s="358">
        <v>932101</v>
      </c>
      <c r="E193" s="359">
        <v>44679</v>
      </c>
      <c r="F193" s="358" t="s">
        <v>4048</v>
      </c>
      <c r="I193" t="s">
        <v>1605</v>
      </c>
      <c r="K193" s="6" t="str">
        <f t="shared" si="5"/>
        <v>Rajashekar Reddy</v>
      </c>
    </row>
    <row r="194" spans="1:11">
      <c r="A194" s="357" t="s">
        <v>4051</v>
      </c>
      <c r="B194" s="357" t="s">
        <v>4052</v>
      </c>
      <c r="C194" s="358" t="s">
        <v>3789</v>
      </c>
      <c r="D194" s="358">
        <v>926968</v>
      </c>
      <c r="E194" s="359">
        <v>44455</v>
      </c>
      <c r="F194" s="358" t="s">
        <v>4048</v>
      </c>
    </row>
    <row r="195" spans="1:11">
      <c r="A195" s="357" t="s">
        <v>168</v>
      </c>
      <c r="B195" s="357" t="s">
        <v>4053</v>
      </c>
      <c r="C195" s="358" t="s">
        <v>3789</v>
      </c>
      <c r="D195" s="358">
        <v>928169</v>
      </c>
      <c r="E195" s="359">
        <v>44508</v>
      </c>
      <c r="F195" s="358" t="s">
        <v>4048</v>
      </c>
    </row>
    <row r="196" spans="1:11">
      <c r="A196" s="357" t="s">
        <v>724</v>
      </c>
      <c r="B196" s="357" t="s">
        <v>4054</v>
      </c>
      <c r="C196" s="358" t="s">
        <v>3789</v>
      </c>
      <c r="D196" s="358">
        <v>928168</v>
      </c>
      <c r="E196" s="359">
        <v>44508</v>
      </c>
      <c r="F196" s="358" t="s">
        <v>4048</v>
      </c>
    </row>
    <row r="197" spans="1:11">
      <c r="A197" s="357" t="s">
        <v>4055</v>
      </c>
      <c r="B197" s="357" t="s">
        <v>4056</v>
      </c>
      <c r="C197" s="358" t="s">
        <v>3789</v>
      </c>
      <c r="D197" s="358">
        <v>912946</v>
      </c>
      <c r="E197" s="359">
        <v>44287</v>
      </c>
      <c r="F197" s="358" t="s">
        <v>4048</v>
      </c>
    </row>
    <row r="198" spans="1:11">
      <c r="A198" s="357" t="s">
        <v>757</v>
      </c>
      <c r="B198" s="357" t="s">
        <v>4057</v>
      </c>
      <c r="C198" s="358" t="s">
        <v>3789</v>
      </c>
      <c r="D198" s="358">
        <v>916077</v>
      </c>
      <c r="E198" s="359">
        <v>44287</v>
      </c>
      <c r="F198" s="358" t="s">
        <v>4048</v>
      </c>
    </row>
    <row r="199" spans="1:11">
      <c r="A199" s="357" t="s">
        <v>923</v>
      </c>
      <c r="B199" s="357" t="s">
        <v>4058</v>
      </c>
      <c r="C199" s="358" t="s">
        <v>3789</v>
      </c>
      <c r="D199" s="358">
        <v>931535</v>
      </c>
      <c r="E199" s="359">
        <v>44658</v>
      </c>
      <c r="F199" s="358" t="s">
        <v>4048</v>
      </c>
    </row>
    <row r="200" spans="1:11">
      <c r="A200" s="357" t="s">
        <v>944</v>
      </c>
      <c r="B200" s="357" t="s">
        <v>4059</v>
      </c>
      <c r="C200" s="358" t="s">
        <v>3789</v>
      </c>
      <c r="D200" s="358">
        <v>927419</v>
      </c>
      <c r="E200" s="359">
        <v>44473</v>
      </c>
      <c r="F200" s="358" t="s">
        <v>4048</v>
      </c>
    </row>
    <row r="201" spans="1:11">
      <c r="A201" s="357" t="s">
        <v>4060</v>
      </c>
      <c r="B201" s="357" t="s">
        <v>4061</v>
      </c>
      <c r="C201" s="358" t="s">
        <v>3789</v>
      </c>
      <c r="D201" s="358">
        <v>913007</v>
      </c>
      <c r="E201" s="359">
        <v>44287</v>
      </c>
      <c r="F201" s="358" t="s">
        <v>4048</v>
      </c>
    </row>
    <row r="202" spans="1:11">
      <c r="A202" s="357" t="s">
        <v>1004</v>
      </c>
      <c r="B202" s="357" t="s">
        <v>4062</v>
      </c>
      <c r="C202" s="358" t="s">
        <v>3789</v>
      </c>
      <c r="D202" s="358">
        <v>927418</v>
      </c>
      <c r="E202" s="359">
        <v>44473</v>
      </c>
      <c r="F202" s="358" t="s">
        <v>4048</v>
      </c>
    </row>
    <row r="203" spans="1:11">
      <c r="A203" s="357" t="s">
        <v>4063</v>
      </c>
      <c r="B203" s="357" t="s">
        <v>4064</v>
      </c>
      <c r="C203" s="358" t="s">
        <v>3789</v>
      </c>
      <c r="D203" s="358">
        <v>916026</v>
      </c>
      <c r="E203" s="359">
        <v>44287</v>
      </c>
      <c r="F203" s="358" t="s">
        <v>4048</v>
      </c>
    </row>
    <row r="204" spans="1:11">
      <c r="A204" s="357" t="s">
        <v>1036</v>
      </c>
      <c r="B204" s="357" t="s">
        <v>4065</v>
      </c>
      <c r="C204" s="358" t="s">
        <v>3789</v>
      </c>
      <c r="D204" s="358">
        <v>932099</v>
      </c>
      <c r="E204" s="359">
        <v>44679</v>
      </c>
      <c r="F204" s="358" t="s">
        <v>4048</v>
      </c>
    </row>
    <row r="205" spans="1:11">
      <c r="A205" s="357" t="s">
        <v>4066</v>
      </c>
      <c r="B205" s="357" t="s">
        <v>4067</v>
      </c>
      <c r="C205" s="358" t="s">
        <v>3789</v>
      </c>
      <c r="D205" s="358">
        <v>927422</v>
      </c>
      <c r="E205" s="359">
        <v>44473</v>
      </c>
      <c r="F205" s="358" t="s">
        <v>4048</v>
      </c>
    </row>
    <row r="206" spans="1:11">
      <c r="A206" s="357" t="s">
        <v>1096</v>
      </c>
      <c r="B206" s="357" t="s">
        <v>4068</v>
      </c>
      <c r="C206" s="358" t="s">
        <v>3789</v>
      </c>
      <c r="D206" s="358">
        <v>927924</v>
      </c>
      <c r="E206" s="359">
        <v>44497</v>
      </c>
      <c r="F206" s="358" t="s">
        <v>4048</v>
      </c>
    </row>
    <row r="207" spans="1:11">
      <c r="A207" s="357" t="s">
        <v>1105</v>
      </c>
      <c r="B207" s="357" t="s">
        <v>4069</v>
      </c>
      <c r="C207" s="358" t="s">
        <v>3789</v>
      </c>
      <c r="D207" s="358">
        <v>931534</v>
      </c>
      <c r="E207" s="359">
        <v>44658</v>
      </c>
      <c r="F207" s="358" t="s">
        <v>4048</v>
      </c>
    </row>
    <row r="208" spans="1:11">
      <c r="A208" s="357" t="s">
        <v>4070</v>
      </c>
      <c r="B208" s="357" t="s">
        <v>4071</v>
      </c>
      <c r="C208" s="358" t="s">
        <v>3789</v>
      </c>
      <c r="D208" s="358">
        <v>926966</v>
      </c>
      <c r="E208" s="359">
        <v>44455</v>
      </c>
      <c r="F208" s="358" t="s">
        <v>4048</v>
      </c>
    </row>
    <row r="209" spans="1:6">
      <c r="A209" s="357" t="s">
        <v>1326</v>
      </c>
      <c r="B209" s="357" t="s">
        <v>4072</v>
      </c>
      <c r="C209" s="358" t="s">
        <v>3789</v>
      </c>
      <c r="D209" s="358">
        <v>924895</v>
      </c>
      <c r="E209" s="359">
        <v>44370</v>
      </c>
      <c r="F209" s="358" t="s">
        <v>4048</v>
      </c>
    </row>
    <row r="210" spans="1:6">
      <c r="A210" s="357" t="s">
        <v>4073</v>
      </c>
      <c r="B210" s="357" t="s">
        <v>4074</v>
      </c>
      <c r="C210" s="358" t="s">
        <v>3789</v>
      </c>
      <c r="D210" s="358">
        <v>924896</v>
      </c>
      <c r="E210" s="359">
        <v>44370</v>
      </c>
      <c r="F210" s="358" t="s">
        <v>4048</v>
      </c>
    </row>
    <row r="211" spans="1:6">
      <c r="A211" s="357" t="s">
        <v>1329</v>
      </c>
      <c r="B211" s="357" t="s">
        <v>4075</v>
      </c>
      <c r="C211" s="358" t="s">
        <v>3789</v>
      </c>
      <c r="D211" s="358">
        <v>924897</v>
      </c>
      <c r="E211" s="359">
        <v>44370</v>
      </c>
      <c r="F211" s="358" t="s">
        <v>4048</v>
      </c>
    </row>
    <row r="212" spans="1:6">
      <c r="A212" s="357" t="s">
        <v>1376</v>
      </c>
      <c r="B212" s="357" t="s">
        <v>4076</v>
      </c>
      <c r="C212" s="358" t="s">
        <v>3789</v>
      </c>
      <c r="D212" s="358">
        <v>924907</v>
      </c>
      <c r="E212" s="359">
        <v>44370</v>
      </c>
      <c r="F212" s="358" t="s">
        <v>4048</v>
      </c>
    </row>
    <row r="213" spans="1:6">
      <c r="A213" s="357" t="s">
        <v>1402</v>
      </c>
      <c r="B213" s="357" t="s">
        <v>4077</v>
      </c>
      <c r="C213" s="358" t="s">
        <v>3789</v>
      </c>
      <c r="D213" s="358">
        <v>926970</v>
      </c>
      <c r="E213" s="359">
        <v>44455</v>
      </c>
      <c r="F213" s="358" t="s">
        <v>4048</v>
      </c>
    </row>
    <row r="214" spans="1:6">
      <c r="A214" s="357" t="s">
        <v>1701</v>
      </c>
      <c r="B214" s="357" t="s">
        <v>4078</v>
      </c>
      <c r="C214" s="358" t="s">
        <v>3789</v>
      </c>
      <c r="D214" s="358">
        <v>922358</v>
      </c>
      <c r="E214" s="359">
        <v>44609</v>
      </c>
      <c r="F214" s="358" t="s">
        <v>4048</v>
      </c>
    </row>
    <row r="215" spans="1:6">
      <c r="A215" s="357" t="s">
        <v>2096</v>
      </c>
      <c r="B215" s="357" t="s">
        <v>4079</v>
      </c>
      <c r="C215" s="358" t="s">
        <v>3789</v>
      </c>
      <c r="D215" s="358">
        <v>932103</v>
      </c>
      <c r="E215" s="359">
        <v>44679</v>
      </c>
      <c r="F215" s="358" t="s">
        <v>4048</v>
      </c>
    </row>
    <row r="216" spans="1:6">
      <c r="A216" s="357" t="s">
        <v>2149</v>
      </c>
      <c r="B216" s="357" t="s">
        <v>4080</v>
      </c>
      <c r="C216" s="358" t="s">
        <v>3789</v>
      </c>
      <c r="D216" s="358">
        <v>931931</v>
      </c>
      <c r="E216" s="359">
        <v>44672</v>
      </c>
      <c r="F216" s="358" t="s">
        <v>4048</v>
      </c>
    </row>
    <row r="217" spans="1:6">
      <c r="A217" s="357" t="s">
        <v>4081</v>
      </c>
      <c r="B217" s="357" t="s">
        <v>4082</v>
      </c>
      <c r="C217" s="358" t="s">
        <v>3789</v>
      </c>
      <c r="D217" s="358">
        <v>931543</v>
      </c>
      <c r="E217" s="359">
        <v>44658</v>
      </c>
      <c r="F217" s="358" t="s">
        <v>3967</v>
      </c>
    </row>
    <row r="218" spans="1:6">
      <c r="A218" s="357" t="s">
        <v>235</v>
      </c>
      <c r="B218" s="357" t="s">
        <v>4083</v>
      </c>
      <c r="C218" s="358" t="s">
        <v>3789</v>
      </c>
      <c r="D218" s="358">
        <v>925339</v>
      </c>
      <c r="E218" s="359">
        <v>44375</v>
      </c>
      <c r="F218" s="358" t="s">
        <v>3967</v>
      </c>
    </row>
    <row r="219" spans="1:6">
      <c r="A219" s="357" t="s">
        <v>277</v>
      </c>
      <c r="B219" s="357" t="s">
        <v>4084</v>
      </c>
      <c r="C219" s="358" t="s">
        <v>3789</v>
      </c>
      <c r="D219" s="358">
        <v>923189</v>
      </c>
      <c r="E219" s="359">
        <v>44293</v>
      </c>
      <c r="F219" s="358" t="s">
        <v>3967</v>
      </c>
    </row>
    <row r="220" spans="1:6">
      <c r="A220" s="357" t="s">
        <v>4085</v>
      </c>
      <c r="B220" s="357" t="s">
        <v>4086</v>
      </c>
      <c r="C220" s="358" t="s">
        <v>3789</v>
      </c>
      <c r="D220" s="358">
        <v>925335</v>
      </c>
      <c r="E220" s="359">
        <v>44375</v>
      </c>
      <c r="F220" s="358" t="s">
        <v>3967</v>
      </c>
    </row>
    <row r="221" spans="1:6">
      <c r="A221" s="357" t="s">
        <v>391</v>
      </c>
      <c r="B221" s="357" t="s">
        <v>4087</v>
      </c>
      <c r="C221" s="358" t="s">
        <v>3789</v>
      </c>
      <c r="D221" s="358">
        <v>925334</v>
      </c>
      <c r="E221" s="359">
        <v>44375</v>
      </c>
      <c r="F221" s="358" t="s">
        <v>3967</v>
      </c>
    </row>
    <row r="222" spans="1:6">
      <c r="A222" s="357" t="s">
        <v>534</v>
      </c>
      <c r="B222" s="357" t="s">
        <v>4088</v>
      </c>
      <c r="C222" s="358" t="s">
        <v>3789</v>
      </c>
      <c r="D222" s="358">
        <v>928177</v>
      </c>
      <c r="E222" s="359">
        <v>44508</v>
      </c>
      <c r="F222" s="358" t="s">
        <v>3967</v>
      </c>
    </row>
    <row r="223" spans="1:6">
      <c r="A223" s="357" t="s">
        <v>603</v>
      </c>
      <c r="B223" s="357" t="s">
        <v>4089</v>
      </c>
      <c r="C223" s="358" t="s">
        <v>3789</v>
      </c>
      <c r="D223" s="358">
        <v>925327</v>
      </c>
      <c r="E223" s="359">
        <v>44375</v>
      </c>
      <c r="F223" s="358" t="s">
        <v>3967</v>
      </c>
    </row>
    <row r="224" spans="1:6">
      <c r="A224" s="357" t="s">
        <v>709</v>
      </c>
      <c r="B224" s="357" t="s">
        <v>4090</v>
      </c>
      <c r="C224" s="358" t="s">
        <v>3789</v>
      </c>
      <c r="D224" s="358">
        <v>925338</v>
      </c>
      <c r="E224" s="359">
        <v>44375</v>
      </c>
      <c r="F224" s="358" t="s">
        <v>3967</v>
      </c>
    </row>
    <row r="225" spans="1:6">
      <c r="A225" s="357" t="s">
        <v>744</v>
      </c>
      <c r="B225" s="357" t="s">
        <v>4091</v>
      </c>
      <c r="C225" s="358" t="s">
        <v>3789</v>
      </c>
      <c r="D225" s="358">
        <v>928178</v>
      </c>
      <c r="E225" s="359">
        <v>44508</v>
      </c>
      <c r="F225" s="358" t="s">
        <v>3967</v>
      </c>
    </row>
    <row r="226" spans="1:6">
      <c r="A226" s="357" t="s">
        <v>1075</v>
      </c>
      <c r="B226" s="357" t="s">
        <v>4092</v>
      </c>
      <c r="C226" s="358" t="s">
        <v>3789</v>
      </c>
      <c r="D226" s="358">
        <v>925332</v>
      </c>
      <c r="E226" s="359">
        <v>44375</v>
      </c>
      <c r="F226" s="358" t="s">
        <v>3967</v>
      </c>
    </row>
    <row r="227" spans="1:6">
      <c r="A227" s="357" t="s">
        <v>1095</v>
      </c>
      <c r="B227" s="357" t="s">
        <v>4093</v>
      </c>
      <c r="C227" s="358" t="s">
        <v>3789</v>
      </c>
      <c r="D227" s="358">
        <v>922375</v>
      </c>
      <c r="E227" s="359">
        <v>44293</v>
      </c>
      <c r="F227" s="358" t="s">
        <v>3967</v>
      </c>
    </row>
    <row r="228" spans="1:6">
      <c r="A228" s="357" t="s">
        <v>1415</v>
      </c>
      <c r="B228" s="357" t="s">
        <v>4094</v>
      </c>
      <c r="C228" s="358" t="s">
        <v>3789</v>
      </c>
      <c r="D228" s="358">
        <v>922546</v>
      </c>
      <c r="E228" s="359">
        <v>44293</v>
      </c>
      <c r="F228" s="358" t="s">
        <v>3967</v>
      </c>
    </row>
    <row r="229" spans="1:6">
      <c r="A229" s="357" t="s">
        <v>1482</v>
      </c>
      <c r="B229" s="357" t="s">
        <v>4095</v>
      </c>
      <c r="C229" s="358" t="s">
        <v>3789</v>
      </c>
      <c r="D229" s="358">
        <v>927935</v>
      </c>
      <c r="E229" s="359">
        <v>44497</v>
      </c>
      <c r="F229" s="358" t="s">
        <v>3967</v>
      </c>
    </row>
    <row r="230" spans="1:6">
      <c r="A230" s="357" t="s">
        <v>1524</v>
      </c>
      <c r="B230" s="357" t="s">
        <v>4096</v>
      </c>
      <c r="C230" s="358" t="s">
        <v>3789</v>
      </c>
      <c r="D230" s="358">
        <v>927964</v>
      </c>
      <c r="E230" s="359">
        <v>44497</v>
      </c>
      <c r="F230" s="358" t="s">
        <v>3967</v>
      </c>
    </row>
    <row r="231" spans="1:6">
      <c r="A231" s="357" t="s">
        <v>1529</v>
      </c>
      <c r="B231" s="357" t="s">
        <v>4097</v>
      </c>
      <c r="C231" s="358" t="s">
        <v>3789</v>
      </c>
      <c r="D231" s="358">
        <v>925341</v>
      </c>
      <c r="E231" s="359">
        <v>44375</v>
      </c>
      <c r="F231" s="358" t="s">
        <v>3967</v>
      </c>
    </row>
    <row r="232" spans="1:6">
      <c r="A232" s="357" t="s">
        <v>1535</v>
      </c>
      <c r="B232" s="357" t="s">
        <v>4098</v>
      </c>
      <c r="C232" s="358" t="s">
        <v>3789</v>
      </c>
      <c r="D232" s="358">
        <v>930689</v>
      </c>
      <c r="E232" s="359">
        <v>44616</v>
      </c>
      <c r="F232" s="358" t="s">
        <v>3967</v>
      </c>
    </row>
    <row r="233" spans="1:6">
      <c r="A233" s="357" t="s">
        <v>1557</v>
      </c>
      <c r="B233" s="357" t="s">
        <v>4099</v>
      </c>
      <c r="C233" s="358" t="s">
        <v>3789</v>
      </c>
      <c r="D233" s="358">
        <v>927996</v>
      </c>
      <c r="E233" s="359">
        <v>44497</v>
      </c>
      <c r="F233" s="358" t="s">
        <v>3967</v>
      </c>
    </row>
    <row r="234" spans="1:6">
      <c r="A234" s="357" t="s">
        <v>1835</v>
      </c>
      <c r="B234" s="357" t="s">
        <v>4100</v>
      </c>
      <c r="C234" s="358" t="s">
        <v>3789</v>
      </c>
      <c r="D234" s="358">
        <v>922453</v>
      </c>
      <c r="E234" s="359">
        <v>44293</v>
      </c>
      <c r="F234" s="358" t="s">
        <v>3967</v>
      </c>
    </row>
    <row r="235" spans="1:6">
      <c r="A235" s="357" t="s">
        <v>4101</v>
      </c>
      <c r="B235" s="357" t="s">
        <v>4102</v>
      </c>
      <c r="C235" s="358" t="s">
        <v>3789</v>
      </c>
      <c r="D235" s="358">
        <v>922445</v>
      </c>
      <c r="E235" s="359">
        <v>44293</v>
      </c>
      <c r="F235" s="358" t="s">
        <v>3967</v>
      </c>
    </row>
    <row r="236" spans="1:6">
      <c r="A236" s="357" t="s">
        <v>2638</v>
      </c>
      <c r="B236" s="357" t="s">
        <v>4103</v>
      </c>
      <c r="C236" s="358" t="s">
        <v>3789</v>
      </c>
      <c r="D236" s="358">
        <v>922446</v>
      </c>
      <c r="E236" s="359">
        <v>44293</v>
      </c>
      <c r="F236" s="358" t="s">
        <v>3967</v>
      </c>
    </row>
    <row r="237" spans="1:6">
      <c r="A237" s="357" t="s">
        <v>1915</v>
      </c>
      <c r="B237" s="357" t="s">
        <v>4104</v>
      </c>
      <c r="C237" s="358" t="s">
        <v>3789</v>
      </c>
      <c r="D237" s="358">
        <v>925331</v>
      </c>
      <c r="E237" s="359">
        <v>44375</v>
      </c>
      <c r="F237" s="358" t="s">
        <v>3967</v>
      </c>
    </row>
    <row r="238" spans="1:6">
      <c r="A238" s="357" t="s">
        <v>2643</v>
      </c>
      <c r="B238" s="357" t="s">
        <v>4105</v>
      </c>
      <c r="C238" s="358" t="s">
        <v>3789</v>
      </c>
      <c r="D238" s="358">
        <v>922464</v>
      </c>
      <c r="E238" s="359">
        <v>44293</v>
      </c>
      <c r="F238" s="358" t="s">
        <v>3967</v>
      </c>
    </row>
    <row r="239" spans="1:6">
      <c r="A239" s="357" t="s">
        <v>2081</v>
      </c>
      <c r="B239" s="357" t="s">
        <v>4106</v>
      </c>
      <c r="C239" s="358" t="s">
        <v>3789</v>
      </c>
      <c r="D239" s="358">
        <v>925326</v>
      </c>
      <c r="E239" s="359">
        <v>44375</v>
      </c>
      <c r="F239" s="358" t="s">
        <v>3967</v>
      </c>
    </row>
    <row r="240" spans="1:6">
      <c r="A240" s="357" t="s">
        <v>2198</v>
      </c>
      <c r="B240" s="357" t="s">
        <v>4107</v>
      </c>
      <c r="C240" s="358" t="s">
        <v>3789</v>
      </c>
      <c r="D240" s="358">
        <v>925330</v>
      </c>
      <c r="E240" s="359">
        <v>44375</v>
      </c>
      <c r="F240" s="358" t="s">
        <v>3967</v>
      </c>
    </row>
    <row r="241" spans="1:6">
      <c r="A241" s="357" t="s">
        <v>2208</v>
      </c>
      <c r="B241" s="357" t="s">
        <v>4108</v>
      </c>
      <c r="C241" s="358" t="s">
        <v>3789</v>
      </c>
      <c r="D241" s="358">
        <v>925333</v>
      </c>
      <c r="E241" s="359">
        <v>44375</v>
      </c>
      <c r="F241" s="358" t="s">
        <v>3967</v>
      </c>
    </row>
    <row r="242" spans="1:6">
      <c r="A242" s="357" t="s">
        <v>219</v>
      </c>
      <c r="B242" s="357" t="s">
        <v>4109</v>
      </c>
      <c r="C242" s="358" t="s">
        <v>3789</v>
      </c>
      <c r="D242" s="358">
        <v>925352</v>
      </c>
      <c r="E242" s="359">
        <v>44375</v>
      </c>
      <c r="F242" s="358" t="s">
        <v>3970</v>
      </c>
    </row>
    <row r="243" spans="1:6">
      <c r="A243" s="357" t="s">
        <v>4110</v>
      </c>
      <c r="B243" s="357" t="s">
        <v>4111</v>
      </c>
      <c r="C243" s="358" t="s">
        <v>3789</v>
      </c>
      <c r="D243" s="358">
        <v>932097</v>
      </c>
      <c r="E243" s="359">
        <v>44679</v>
      </c>
      <c r="F243" s="358" t="s">
        <v>3970</v>
      </c>
    </row>
    <row r="244" spans="1:6">
      <c r="A244" s="357" t="s">
        <v>288</v>
      </c>
      <c r="B244" s="357" t="s">
        <v>4112</v>
      </c>
      <c r="C244" s="358" t="s">
        <v>3789</v>
      </c>
      <c r="D244" s="358">
        <v>925371</v>
      </c>
      <c r="E244" s="359">
        <v>44375</v>
      </c>
      <c r="F244" s="358" t="s">
        <v>3970</v>
      </c>
    </row>
    <row r="245" spans="1:6">
      <c r="A245" s="357" t="s">
        <v>306</v>
      </c>
      <c r="B245" s="357" t="s">
        <v>4113</v>
      </c>
      <c r="C245" s="358" t="s">
        <v>3789</v>
      </c>
      <c r="D245" s="358">
        <v>925350</v>
      </c>
      <c r="E245" s="359">
        <v>44375</v>
      </c>
      <c r="F245" s="358" t="s">
        <v>3970</v>
      </c>
    </row>
    <row r="246" spans="1:6">
      <c r="A246" s="357" t="s">
        <v>368</v>
      </c>
      <c r="B246" s="357" t="s">
        <v>4114</v>
      </c>
      <c r="C246" s="358" t="s">
        <v>3789</v>
      </c>
      <c r="D246" s="358">
        <v>925346</v>
      </c>
      <c r="E246" s="359">
        <v>44375</v>
      </c>
      <c r="F246" s="358" t="s">
        <v>3970</v>
      </c>
    </row>
    <row r="247" spans="1:6">
      <c r="A247" s="357" t="s">
        <v>4115</v>
      </c>
      <c r="B247" s="357" t="s">
        <v>4116</v>
      </c>
      <c r="C247" s="358" t="s">
        <v>3789</v>
      </c>
      <c r="D247" s="358">
        <v>926980</v>
      </c>
      <c r="E247" s="359">
        <v>44455</v>
      </c>
      <c r="F247" s="358" t="s">
        <v>3970</v>
      </c>
    </row>
    <row r="248" spans="1:6">
      <c r="A248" s="357" t="s">
        <v>663</v>
      </c>
      <c r="B248" s="357" t="s">
        <v>4117</v>
      </c>
      <c r="C248" s="358" t="s">
        <v>3789</v>
      </c>
      <c r="D248" s="358">
        <v>925373</v>
      </c>
      <c r="E248" s="359">
        <v>44375</v>
      </c>
      <c r="F248" s="358" t="s">
        <v>3970</v>
      </c>
    </row>
    <row r="249" spans="1:6">
      <c r="A249" s="357" t="s">
        <v>905</v>
      </c>
      <c r="B249" s="357" t="s">
        <v>4118</v>
      </c>
      <c r="C249" s="358" t="s">
        <v>3789</v>
      </c>
      <c r="D249" s="358">
        <v>928181</v>
      </c>
      <c r="E249" s="359">
        <v>44508</v>
      </c>
      <c r="F249" s="358" t="s">
        <v>3970</v>
      </c>
    </row>
    <row r="250" spans="1:6">
      <c r="A250" s="357" t="s">
        <v>4119</v>
      </c>
      <c r="B250" s="357" t="s">
        <v>4120</v>
      </c>
      <c r="C250" s="358" t="s">
        <v>3789</v>
      </c>
      <c r="D250" s="358">
        <v>928182</v>
      </c>
      <c r="E250" s="359">
        <v>44508</v>
      </c>
      <c r="F250" s="358" t="s">
        <v>3970</v>
      </c>
    </row>
    <row r="251" spans="1:6">
      <c r="A251" s="357" t="s">
        <v>1049</v>
      </c>
      <c r="B251" s="357" t="s">
        <v>4121</v>
      </c>
      <c r="C251" s="358" t="s">
        <v>3789</v>
      </c>
      <c r="D251" s="358">
        <v>925368</v>
      </c>
      <c r="E251" s="359">
        <v>44375</v>
      </c>
      <c r="F251" s="358" t="s">
        <v>3970</v>
      </c>
    </row>
    <row r="252" spans="1:6">
      <c r="A252" s="357" t="s">
        <v>1170</v>
      </c>
      <c r="B252" s="357" t="s">
        <v>4122</v>
      </c>
      <c r="C252" s="358" t="s">
        <v>3789</v>
      </c>
      <c r="D252" s="358">
        <v>925342</v>
      </c>
      <c r="E252" s="359">
        <v>44375</v>
      </c>
      <c r="F252" s="358" t="s">
        <v>3970</v>
      </c>
    </row>
    <row r="253" spans="1:6">
      <c r="A253" s="357" t="s">
        <v>1305</v>
      </c>
      <c r="B253" s="357" t="s">
        <v>4123</v>
      </c>
      <c r="C253" s="358" t="s">
        <v>3789</v>
      </c>
      <c r="D253" s="358">
        <v>932098</v>
      </c>
      <c r="E253" s="359">
        <v>44679</v>
      </c>
      <c r="F253" s="358" t="s">
        <v>3970</v>
      </c>
    </row>
    <row r="254" spans="1:6">
      <c r="A254" s="357" t="s">
        <v>1393</v>
      </c>
      <c r="B254" s="357" t="s">
        <v>4124</v>
      </c>
      <c r="C254" s="358" t="s">
        <v>3789</v>
      </c>
      <c r="D254" s="358">
        <v>925369</v>
      </c>
      <c r="E254" s="359">
        <v>44375</v>
      </c>
      <c r="F254" s="358" t="s">
        <v>3970</v>
      </c>
    </row>
    <row r="255" spans="1:6">
      <c r="A255" s="357" t="s">
        <v>1634</v>
      </c>
      <c r="B255" s="357" t="s">
        <v>4125</v>
      </c>
      <c r="C255" s="358" t="s">
        <v>3789</v>
      </c>
      <c r="D255" s="358">
        <v>928183</v>
      </c>
      <c r="E255" s="359">
        <v>44508</v>
      </c>
      <c r="F255" s="358" t="s">
        <v>3970</v>
      </c>
    </row>
    <row r="256" spans="1:6">
      <c r="A256" s="357" t="s">
        <v>1656</v>
      </c>
      <c r="B256" s="357" t="s">
        <v>4126</v>
      </c>
      <c r="C256" s="358" t="s">
        <v>3789</v>
      </c>
      <c r="D256" s="358">
        <v>927445</v>
      </c>
      <c r="E256" s="359">
        <v>44473</v>
      </c>
      <c r="F256" s="358" t="s">
        <v>3970</v>
      </c>
    </row>
    <row r="257" spans="1:6">
      <c r="A257" s="357" t="s">
        <v>1693</v>
      </c>
      <c r="B257" s="357" t="s">
        <v>4127</v>
      </c>
      <c r="C257" s="358" t="s">
        <v>3789</v>
      </c>
      <c r="D257" s="358">
        <v>927448</v>
      </c>
      <c r="E257" s="359">
        <v>44473</v>
      </c>
      <c r="F257" s="358" t="s">
        <v>3970</v>
      </c>
    </row>
    <row r="258" spans="1:6">
      <c r="A258" s="357" t="s">
        <v>1720</v>
      </c>
      <c r="B258" s="357" t="s">
        <v>4128</v>
      </c>
      <c r="C258" s="358" t="s">
        <v>3789</v>
      </c>
      <c r="D258" s="358">
        <v>930832</v>
      </c>
      <c r="E258" s="359">
        <v>44623</v>
      </c>
      <c r="F258" s="358" t="s">
        <v>3970</v>
      </c>
    </row>
    <row r="259" spans="1:6">
      <c r="A259" s="357" t="s">
        <v>1866</v>
      </c>
      <c r="B259" s="357" t="s">
        <v>4129</v>
      </c>
      <c r="C259" s="358" t="s">
        <v>3789</v>
      </c>
      <c r="D259" s="358">
        <v>930834</v>
      </c>
      <c r="E259" s="359">
        <v>44623</v>
      </c>
      <c r="F259" s="358" t="s">
        <v>3970</v>
      </c>
    </row>
    <row r="260" spans="1:6">
      <c r="A260" s="357" t="s">
        <v>1884</v>
      </c>
      <c r="B260" s="357" t="s">
        <v>4130</v>
      </c>
      <c r="C260" s="358" t="s">
        <v>3789</v>
      </c>
      <c r="D260" s="358">
        <v>932096</v>
      </c>
      <c r="E260" s="359">
        <v>44679</v>
      </c>
      <c r="F260" s="358" t="s">
        <v>3970</v>
      </c>
    </row>
    <row r="261" spans="1:6">
      <c r="A261" s="357" t="s">
        <v>1885</v>
      </c>
      <c r="B261" s="357" t="s">
        <v>4131</v>
      </c>
      <c r="C261" s="358" t="s">
        <v>3789</v>
      </c>
      <c r="D261" s="358">
        <v>931544</v>
      </c>
      <c r="E261" s="359">
        <v>44658</v>
      </c>
      <c r="F261" s="358" t="s">
        <v>3970</v>
      </c>
    </row>
    <row r="262" spans="1:6">
      <c r="A262" s="357" t="s">
        <v>1897</v>
      </c>
      <c r="B262" s="357" t="s">
        <v>4132</v>
      </c>
      <c r="C262" s="358" t="s">
        <v>3789</v>
      </c>
      <c r="D262" s="358">
        <v>927447</v>
      </c>
      <c r="E262" s="359">
        <v>44473</v>
      </c>
      <c r="F262" s="358" t="s">
        <v>3970</v>
      </c>
    </row>
    <row r="263" spans="1:6">
      <c r="A263" s="357" t="s">
        <v>1908</v>
      </c>
      <c r="B263" s="357" t="s">
        <v>4133</v>
      </c>
      <c r="C263" s="358" t="s">
        <v>3789</v>
      </c>
      <c r="D263" s="358">
        <v>925357</v>
      </c>
      <c r="E263" s="359">
        <v>44375</v>
      </c>
      <c r="F263" s="358" t="s">
        <v>3970</v>
      </c>
    </row>
    <row r="264" spans="1:6">
      <c r="A264" s="357" t="s">
        <v>4134</v>
      </c>
      <c r="B264" s="357" t="s">
        <v>4135</v>
      </c>
      <c r="C264" s="358" t="s">
        <v>3789</v>
      </c>
      <c r="D264" s="358">
        <v>926979</v>
      </c>
      <c r="E264" s="359">
        <v>44455</v>
      </c>
      <c r="F264" s="358" t="s">
        <v>3970</v>
      </c>
    </row>
    <row r="265" spans="1:6">
      <c r="A265" s="357" t="s">
        <v>2007</v>
      </c>
      <c r="B265" s="357" t="s">
        <v>4136</v>
      </c>
      <c r="C265" s="358" t="s">
        <v>3789</v>
      </c>
      <c r="D265" s="358">
        <v>927440</v>
      </c>
      <c r="E265" s="359">
        <v>44473</v>
      </c>
      <c r="F265" s="358" t="s">
        <v>3970</v>
      </c>
    </row>
    <row r="266" spans="1:6">
      <c r="A266" s="357" t="s">
        <v>2651</v>
      </c>
      <c r="B266" s="357" t="s">
        <v>4137</v>
      </c>
      <c r="C266" s="358" t="s">
        <v>3789</v>
      </c>
      <c r="D266" s="358">
        <v>925349</v>
      </c>
      <c r="E266" s="359">
        <v>44375</v>
      </c>
      <c r="F266" s="358" t="s">
        <v>3970</v>
      </c>
    </row>
    <row r="267" spans="1:6">
      <c r="A267" s="357" t="s">
        <v>2138</v>
      </c>
      <c r="B267" s="357" t="s">
        <v>4138</v>
      </c>
      <c r="C267" s="358" t="s">
        <v>3789</v>
      </c>
      <c r="D267" s="358">
        <v>925348</v>
      </c>
      <c r="E267" s="359">
        <v>44375</v>
      </c>
      <c r="F267" s="358" t="s">
        <v>3970</v>
      </c>
    </row>
    <row r="268" spans="1:6">
      <c r="A268" s="357" t="s">
        <v>4139</v>
      </c>
      <c r="B268" s="357" t="s">
        <v>4140</v>
      </c>
      <c r="C268" s="358" t="s">
        <v>3789</v>
      </c>
      <c r="D268" s="358">
        <v>931937</v>
      </c>
      <c r="E268" s="359">
        <v>44672</v>
      </c>
      <c r="F268" s="358" t="s">
        <v>3970</v>
      </c>
    </row>
    <row r="269" spans="1:6">
      <c r="A269" s="357" t="s">
        <v>2158</v>
      </c>
      <c r="B269" s="357" t="s">
        <v>4141</v>
      </c>
      <c r="C269" s="358" t="s">
        <v>3789</v>
      </c>
      <c r="D269" s="358">
        <v>925345</v>
      </c>
      <c r="E269" s="359">
        <v>44375</v>
      </c>
      <c r="F269" s="358" t="s">
        <v>3970</v>
      </c>
    </row>
    <row r="270" spans="1:6">
      <c r="A270" s="357" t="s">
        <v>4142</v>
      </c>
      <c r="B270" s="357" t="s">
        <v>4143</v>
      </c>
      <c r="C270" s="358" t="s">
        <v>2750</v>
      </c>
      <c r="D270" s="358">
        <v>913387</v>
      </c>
      <c r="E270" s="359">
        <v>44287</v>
      </c>
      <c r="F270" s="358" t="s">
        <v>3575</v>
      </c>
    </row>
    <row r="271" spans="1:6">
      <c r="A271" s="357" t="s">
        <v>4144</v>
      </c>
      <c r="B271" s="357" t="s">
        <v>4145</v>
      </c>
      <c r="C271" s="358" t="s">
        <v>2750</v>
      </c>
      <c r="D271" s="358">
        <v>914929</v>
      </c>
      <c r="E271" s="359">
        <v>44287</v>
      </c>
      <c r="F271" s="358" t="s">
        <v>3575</v>
      </c>
    </row>
    <row r="272" spans="1:6">
      <c r="A272" s="357" t="s">
        <v>3780</v>
      </c>
      <c r="B272" s="357" t="s">
        <v>4146</v>
      </c>
      <c r="C272" s="358" t="s">
        <v>2750</v>
      </c>
      <c r="D272" s="358">
        <v>913324</v>
      </c>
      <c r="E272" s="359">
        <v>44287</v>
      </c>
      <c r="F272" s="358" t="s">
        <v>3575</v>
      </c>
    </row>
    <row r="273" spans="1:6">
      <c r="A273" s="357" t="s">
        <v>4147</v>
      </c>
      <c r="B273" s="357" t="s">
        <v>4148</v>
      </c>
      <c r="C273" s="358" t="s">
        <v>2750</v>
      </c>
      <c r="D273" s="358">
        <v>913003</v>
      </c>
      <c r="E273" s="359">
        <v>44287</v>
      </c>
      <c r="F273" s="358" t="s">
        <v>3575</v>
      </c>
    </row>
    <row r="274" spans="1:6">
      <c r="A274" s="357" t="s">
        <v>4149</v>
      </c>
      <c r="B274" s="357" t="s">
        <v>4150</v>
      </c>
      <c r="C274" s="358" t="s">
        <v>2750</v>
      </c>
      <c r="D274" s="358">
        <v>913231</v>
      </c>
      <c r="E274" s="359">
        <v>44287</v>
      </c>
      <c r="F274" s="358" t="s">
        <v>3575</v>
      </c>
    </row>
    <row r="275" spans="1:6">
      <c r="A275" s="357" t="s">
        <v>287</v>
      </c>
      <c r="B275" s="357" t="s">
        <v>4151</v>
      </c>
      <c r="C275" s="358" t="s">
        <v>3789</v>
      </c>
      <c r="D275" s="358">
        <v>931735</v>
      </c>
      <c r="E275" s="359">
        <v>44665</v>
      </c>
      <c r="F275" s="358" t="s">
        <v>4143</v>
      </c>
    </row>
    <row r="276" spans="1:6">
      <c r="A276" s="357" t="s">
        <v>413</v>
      </c>
      <c r="B276" s="357" t="s">
        <v>4152</v>
      </c>
      <c r="C276" s="358" t="s">
        <v>3789</v>
      </c>
      <c r="D276" s="358">
        <v>930134</v>
      </c>
      <c r="E276" s="359">
        <v>44223</v>
      </c>
      <c r="F276" s="358" t="s">
        <v>4143</v>
      </c>
    </row>
    <row r="277" spans="1:6">
      <c r="A277" s="357" t="s">
        <v>497</v>
      </c>
      <c r="B277" s="357" t="s">
        <v>4153</v>
      </c>
      <c r="C277" s="358" t="s">
        <v>3789</v>
      </c>
      <c r="D277" s="358">
        <v>922380</v>
      </c>
      <c r="E277" s="359">
        <v>44293</v>
      </c>
      <c r="F277" s="358" t="s">
        <v>4143</v>
      </c>
    </row>
    <row r="278" spans="1:6">
      <c r="A278" s="357" t="s">
        <v>510</v>
      </c>
      <c r="B278" s="357" t="s">
        <v>4154</v>
      </c>
      <c r="C278" s="358" t="s">
        <v>3789</v>
      </c>
      <c r="D278" s="358">
        <v>925952</v>
      </c>
      <c r="E278" s="359">
        <v>44410</v>
      </c>
      <c r="F278" s="358" t="s">
        <v>4143</v>
      </c>
    </row>
    <row r="279" spans="1:6">
      <c r="A279" s="357" t="s">
        <v>739</v>
      </c>
      <c r="B279" s="357" t="s">
        <v>4155</v>
      </c>
      <c r="C279" s="358" t="s">
        <v>3789</v>
      </c>
      <c r="D279" s="358">
        <v>931262</v>
      </c>
      <c r="E279" s="359">
        <v>44644</v>
      </c>
      <c r="F279" s="358" t="s">
        <v>4143</v>
      </c>
    </row>
    <row r="280" spans="1:6">
      <c r="A280" s="357" t="s">
        <v>922</v>
      </c>
      <c r="B280" s="357" t="s">
        <v>4156</v>
      </c>
      <c r="C280" s="358" t="s">
        <v>3789</v>
      </c>
      <c r="D280" s="358">
        <v>924552</v>
      </c>
      <c r="E280" s="359">
        <v>44363</v>
      </c>
      <c r="F280" s="358" t="s">
        <v>4143</v>
      </c>
    </row>
    <row r="281" spans="1:6">
      <c r="A281" s="357" t="s">
        <v>2388</v>
      </c>
      <c r="B281" s="357" t="s">
        <v>4157</v>
      </c>
      <c r="C281" s="358" t="s">
        <v>3789</v>
      </c>
      <c r="D281" s="358">
        <v>924516</v>
      </c>
      <c r="E281" s="359">
        <v>44363</v>
      </c>
      <c r="F281" s="358" t="s">
        <v>4143</v>
      </c>
    </row>
    <row r="282" spans="1:6">
      <c r="A282" s="357" t="s">
        <v>1024</v>
      </c>
      <c r="B282" s="357" t="s">
        <v>4158</v>
      </c>
      <c r="C282" s="358" t="s">
        <v>3789</v>
      </c>
      <c r="D282" s="358">
        <v>924589</v>
      </c>
      <c r="E282" s="359">
        <v>44363</v>
      </c>
      <c r="F282" s="358" t="s">
        <v>4143</v>
      </c>
    </row>
    <row r="283" spans="1:6">
      <c r="A283" s="357" t="s">
        <v>1040</v>
      </c>
      <c r="B283" s="357" t="s">
        <v>4159</v>
      </c>
      <c r="C283" s="358" t="s">
        <v>3789</v>
      </c>
      <c r="D283" s="358">
        <v>929752</v>
      </c>
      <c r="E283" s="359">
        <v>44574</v>
      </c>
      <c r="F283" s="358" t="s">
        <v>4143</v>
      </c>
    </row>
    <row r="284" spans="1:6">
      <c r="A284" s="357" t="s">
        <v>1197</v>
      </c>
      <c r="B284" s="357" t="s">
        <v>4160</v>
      </c>
      <c r="C284" s="358" t="s">
        <v>3789</v>
      </c>
      <c r="D284" s="358">
        <v>928752</v>
      </c>
      <c r="E284" s="359">
        <v>44525</v>
      </c>
      <c r="F284" s="358" t="s">
        <v>4143</v>
      </c>
    </row>
    <row r="285" spans="1:6">
      <c r="A285" s="357" t="s">
        <v>1265</v>
      </c>
      <c r="B285" s="357" t="s">
        <v>4161</v>
      </c>
      <c r="C285" s="358" t="s">
        <v>3789</v>
      </c>
      <c r="D285" s="358">
        <v>929754</v>
      </c>
      <c r="E285" s="359">
        <v>44574</v>
      </c>
      <c r="F285" s="358" t="s">
        <v>4143</v>
      </c>
    </row>
    <row r="286" spans="1:6">
      <c r="A286" s="357" t="s">
        <v>2590</v>
      </c>
      <c r="B286" s="357" t="s">
        <v>4162</v>
      </c>
      <c r="C286" s="358" t="s">
        <v>3789</v>
      </c>
      <c r="D286" s="358">
        <v>928753</v>
      </c>
      <c r="E286" s="359">
        <v>44526</v>
      </c>
      <c r="F286" s="358" t="s">
        <v>4143</v>
      </c>
    </row>
    <row r="287" spans="1:6">
      <c r="A287" s="357" t="s">
        <v>1346</v>
      </c>
      <c r="B287" s="357" t="s">
        <v>4163</v>
      </c>
      <c r="C287" s="358" t="s">
        <v>3789</v>
      </c>
      <c r="D287" s="358">
        <v>924569</v>
      </c>
      <c r="E287" s="359">
        <v>44363</v>
      </c>
      <c r="F287" s="358" t="s">
        <v>4143</v>
      </c>
    </row>
    <row r="288" spans="1:6">
      <c r="A288" s="357" t="s">
        <v>1438</v>
      </c>
      <c r="B288" s="357" t="s">
        <v>4164</v>
      </c>
      <c r="C288" s="358" t="s">
        <v>3789</v>
      </c>
      <c r="D288" s="358">
        <v>924236</v>
      </c>
      <c r="E288" s="359">
        <v>44361</v>
      </c>
      <c r="F288" s="358" t="s">
        <v>4143</v>
      </c>
    </row>
    <row r="289" spans="1:6">
      <c r="A289" s="357" t="s">
        <v>1485</v>
      </c>
      <c r="B289" s="357" t="s">
        <v>4165</v>
      </c>
      <c r="C289" s="358" t="s">
        <v>3789</v>
      </c>
      <c r="D289" s="358">
        <v>925933</v>
      </c>
      <c r="E289" s="359">
        <v>44410</v>
      </c>
      <c r="F289" s="358" t="s">
        <v>4143</v>
      </c>
    </row>
    <row r="290" spans="1:6">
      <c r="A290" s="357" t="s">
        <v>1576</v>
      </c>
      <c r="B290" s="357" t="s">
        <v>4166</v>
      </c>
      <c r="C290" s="358" t="s">
        <v>3789</v>
      </c>
      <c r="D290" s="358">
        <v>929756</v>
      </c>
      <c r="E290" s="359">
        <v>44574</v>
      </c>
      <c r="F290" s="358" t="s">
        <v>4143</v>
      </c>
    </row>
    <row r="291" spans="1:6">
      <c r="A291" s="357" t="s">
        <v>1681</v>
      </c>
      <c r="B291" s="357" t="s">
        <v>4167</v>
      </c>
      <c r="C291" s="358" t="s">
        <v>3789</v>
      </c>
      <c r="D291" s="358">
        <v>931391</v>
      </c>
      <c r="E291" s="359">
        <v>44651</v>
      </c>
      <c r="F291" s="358" t="s">
        <v>4143</v>
      </c>
    </row>
    <row r="292" spans="1:6">
      <c r="A292" s="357" t="s">
        <v>2020</v>
      </c>
      <c r="B292" s="357" t="s">
        <v>4168</v>
      </c>
      <c r="C292" s="358" t="s">
        <v>3789</v>
      </c>
      <c r="D292" s="358">
        <v>925942</v>
      </c>
      <c r="E292" s="359">
        <v>44410</v>
      </c>
      <c r="F292" s="358" t="s">
        <v>4143</v>
      </c>
    </row>
    <row r="293" spans="1:6">
      <c r="A293" s="357" t="s">
        <v>2074</v>
      </c>
      <c r="B293" s="357" t="s">
        <v>4169</v>
      </c>
      <c r="C293" s="358" t="s">
        <v>3789</v>
      </c>
      <c r="D293" s="358">
        <v>931733</v>
      </c>
      <c r="E293" s="359">
        <v>44665</v>
      </c>
      <c r="F293" s="358" t="s">
        <v>4143</v>
      </c>
    </row>
    <row r="294" spans="1:6">
      <c r="A294" s="357" t="s">
        <v>2652</v>
      </c>
      <c r="B294" s="357" t="s">
        <v>4170</v>
      </c>
      <c r="C294" s="358" t="s">
        <v>3789</v>
      </c>
      <c r="D294" s="358">
        <v>925944</v>
      </c>
      <c r="E294" s="359">
        <v>44410</v>
      </c>
      <c r="F294" s="358" t="s">
        <v>4143</v>
      </c>
    </row>
    <row r="295" spans="1:6">
      <c r="A295" s="357" t="s">
        <v>2161</v>
      </c>
      <c r="B295" s="357" t="s">
        <v>4171</v>
      </c>
      <c r="C295" s="358" t="s">
        <v>3789</v>
      </c>
      <c r="D295" s="358">
        <v>927796</v>
      </c>
      <c r="E295" s="359">
        <v>44490</v>
      </c>
      <c r="F295" s="358" t="s">
        <v>4143</v>
      </c>
    </row>
    <row r="296" spans="1:6">
      <c r="A296" s="357" t="s">
        <v>4172</v>
      </c>
      <c r="B296" s="357" t="s">
        <v>4173</v>
      </c>
      <c r="C296" s="358" t="s">
        <v>3789</v>
      </c>
      <c r="D296" s="358">
        <v>925945</v>
      </c>
      <c r="E296" s="359">
        <v>44410</v>
      </c>
      <c r="F296" s="358" t="s">
        <v>4143</v>
      </c>
    </row>
    <row r="297" spans="1:6">
      <c r="A297" s="357" t="s">
        <v>2664</v>
      </c>
      <c r="B297" s="357" t="s">
        <v>4174</v>
      </c>
      <c r="C297" s="358" t="s">
        <v>3789</v>
      </c>
      <c r="D297" s="358">
        <v>925947</v>
      </c>
      <c r="E297" s="359">
        <v>44410</v>
      </c>
      <c r="F297" s="358" t="s">
        <v>4143</v>
      </c>
    </row>
    <row r="298" spans="1:6">
      <c r="A298" s="357" t="s">
        <v>2304</v>
      </c>
      <c r="B298" s="357" t="s">
        <v>4175</v>
      </c>
      <c r="C298" s="358" t="s">
        <v>3789</v>
      </c>
      <c r="D298" s="358">
        <v>928913</v>
      </c>
      <c r="E298" s="359">
        <v>44532</v>
      </c>
      <c r="F298" s="358" t="s">
        <v>4143</v>
      </c>
    </row>
    <row r="299" spans="1:6">
      <c r="A299" s="357" t="s">
        <v>2323</v>
      </c>
      <c r="B299" s="357" t="s">
        <v>3983</v>
      </c>
      <c r="C299" s="358" t="s">
        <v>3789</v>
      </c>
      <c r="D299" s="358">
        <v>925951</v>
      </c>
      <c r="E299" s="359">
        <v>44410</v>
      </c>
      <c r="F299" s="358" t="s">
        <v>4143</v>
      </c>
    </row>
    <row r="300" spans="1:6">
      <c r="A300" s="357" t="s">
        <v>2434</v>
      </c>
      <c r="B300" s="357" t="s">
        <v>4176</v>
      </c>
      <c r="C300" s="358" t="s">
        <v>3789</v>
      </c>
      <c r="D300" s="358">
        <v>922352</v>
      </c>
      <c r="E300" s="359">
        <v>44293</v>
      </c>
      <c r="F300" s="358" t="s">
        <v>4145</v>
      </c>
    </row>
    <row r="301" spans="1:6">
      <c r="A301" s="357" t="s">
        <v>2443</v>
      </c>
      <c r="B301" s="357" t="s">
        <v>4177</v>
      </c>
      <c r="C301" s="358" t="s">
        <v>3789</v>
      </c>
      <c r="D301" s="358">
        <v>929209</v>
      </c>
      <c r="E301" s="359">
        <v>44546</v>
      </c>
      <c r="F301" s="358" t="s">
        <v>4145</v>
      </c>
    </row>
    <row r="302" spans="1:6">
      <c r="A302" s="357" t="s">
        <v>220</v>
      </c>
      <c r="B302" s="357" t="s">
        <v>4178</v>
      </c>
      <c r="C302" s="358" t="s">
        <v>3789</v>
      </c>
      <c r="D302" s="358">
        <v>930810</v>
      </c>
      <c r="E302" s="359">
        <v>44623</v>
      </c>
      <c r="F302" s="358" t="s">
        <v>4145</v>
      </c>
    </row>
    <row r="303" spans="1:6">
      <c r="A303" s="357" t="s">
        <v>354</v>
      </c>
      <c r="B303" s="357" t="s">
        <v>4179</v>
      </c>
      <c r="C303" s="358" t="s">
        <v>3789</v>
      </c>
      <c r="D303" s="358">
        <v>930813</v>
      </c>
      <c r="E303" s="359">
        <v>44623</v>
      </c>
      <c r="F303" s="358" t="s">
        <v>4145</v>
      </c>
    </row>
    <row r="304" spans="1:6">
      <c r="A304" s="357" t="s">
        <v>2470</v>
      </c>
      <c r="B304" s="357" t="s">
        <v>4180</v>
      </c>
      <c r="C304" s="358" t="s">
        <v>3789</v>
      </c>
      <c r="D304" s="358">
        <v>922396</v>
      </c>
      <c r="E304" s="359">
        <v>44293</v>
      </c>
      <c r="F304" s="358" t="s">
        <v>4145</v>
      </c>
    </row>
    <row r="305" spans="1:6">
      <c r="A305" s="357" t="s">
        <v>2473</v>
      </c>
      <c r="B305" s="357" t="s">
        <v>4181</v>
      </c>
      <c r="C305" s="358" t="s">
        <v>3789</v>
      </c>
      <c r="D305" s="358">
        <v>913359</v>
      </c>
      <c r="E305" s="359">
        <v>44287</v>
      </c>
      <c r="F305" s="358" t="s">
        <v>4145</v>
      </c>
    </row>
    <row r="306" spans="1:6">
      <c r="A306" s="357" t="s">
        <v>387</v>
      </c>
      <c r="B306" s="357" t="s">
        <v>4182</v>
      </c>
      <c r="C306" s="358" t="s">
        <v>3789</v>
      </c>
      <c r="D306" s="358">
        <v>927797</v>
      </c>
      <c r="E306" s="359">
        <v>44490</v>
      </c>
      <c r="F306" s="358" t="s">
        <v>4145</v>
      </c>
    </row>
    <row r="307" spans="1:6">
      <c r="A307" s="357" t="s">
        <v>422</v>
      </c>
      <c r="B307" s="357" t="s">
        <v>4183</v>
      </c>
      <c r="C307" s="358" t="s">
        <v>3789</v>
      </c>
      <c r="D307" s="358">
        <v>928311</v>
      </c>
      <c r="E307" s="359">
        <v>44508</v>
      </c>
      <c r="F307" s="358" t="s">
        <v>4145</v>
      </c>
    </row>
    <row r="308" spans="1:6">
      <c r="A308" s="357" t="s">
        <v>432</v>
      </c>
      <c r="B308" s="357" t="s">
        <v>4184</v>
      </c>
      <c r="C308" s="358" t="s">
        <v>3789</v>
      </c>
      <c r="D308" s="358">
        <v>928312</v>
      </c>
      <c r="E308" s="359">
        <v>44508</v>
      </c>
      <c r="F308" s="358" t="s">
        <v>4145</v>
      </c>
    </row>
    <row r="309" spans="1:6">
      <c r="A309" s="357" t="s">
        <v>540</v>
      </c>
      <c r="B309" s="357" t="s">
        <v>4185</v>
      </c>
      <c r="C309" s="358" t="s">
        <v>3789</v>
      </c>
      <c r="D309" s="358">
        <v>930136</v>
      </c>
      <c r="E309" s="359">
        <v>44588</v>
      </c>
      <c r="F309" s="358" t="s">
        <v>4145</v>
      </c>
    </row>
    <row r="310" spans="1:6">
      <c r="A310" s="357" t="s">
        <v>585</v>
      </c>
      <c r="B310" s="357" t="s">
        <v>4186</v>
      </c>
      <c r="C310" s="358" t="s">
        <v>3789</v>
      </c>
      <c r="D310" s="358">
        <v>929124</v>
      </c>
      <c r="E310" s="359">
        <v>44539</v>
      </c>
      <c r="F310" s="358" t="s">
        <v>4145</v>
      </c>
    </row>
    <row r="311" spans="1:6">
      <c r="A311" s="357" t="s">
        <v>2541</v>
      </c>
      <c r="B311" s="357" t="s">
        <v>4187</v>
      </c>
      <c r="C311" s="358" t="s">
        <v>3789</v>
      </c>
      <c r="D311" s="358">
        <v>914403</v>
      </c>
      <c r="E311" s="359">
        <v>44287</v>
      </c>
      <c r="F311" s="358" t="s">
        <v>4145</v>
      </c>
    </row>
    <row r="312" spans="1:6">
      <c r="A312" s="357" t="s">
        <v>1046</v>
      </c>
      <c r="B312" s="357" t="s">
        <v>4188</v>
      </c>
      <c r="C312" s="358" t="s">
        <v>3789</v>
      </c>
      <c r="D312" s="358">
        <v>913271</v>
      </c>
      <c r="E312" s="359">
        <v>44287</v>
      </c>
      <c r="F312" s="358" t="s">
        <v>4145</v>
      </c>
    </row>
    <row r="313" spans="1:6">
      <c r="A313" s="357" t="s">
        <v>1051</v>
      </c>
      <c r="B313" s="357" t="s">
        <v>4189</v>
      </c>
      <c r="C313" s="358" t="s">
        <v>3789</v>
      </c>
      <c r="D313" s="358">
        <v>927355</v>
      </c>
      <c r="E313" s="359">
        <v>44473</v>
      </c>
      <c r="F313" s="358" t="s">
        <v>4145</v>
      </c>
    </row>
    <row r="314" spans="1:6">
      <c r="A314" s="357" t="s">
        <v>3810</v>
      </c>
      <c r="B314" s="357" t="s">
        <v>4190</v>
      </c>
      <c r="C314" s="358" t="s">
        <v>3789</v>
      </c>
      <c r="D314" s="358">
        <v>914912</v>
      </c>
      <c r="E314" s="359">
        <v>44287</v>
      </c>
      <c r="F314" s="358" t="s">
        <v>4145</v>
      </c>
    </row>
    <row r="315" spans="1:6">
      <c r="A315" s="357" t="s">
        <v>2553</v>
      </c>
      <c r="B315" s="357" t="s">
        <v>4191</v>
      </c>
      <c r="C315" s="358" t="s">
        <v>3789</v>
      </c>
      <c r="D315" s="358">
        <v>915053</v>
      </c>
      <c r="E315" s="359">
        <v>44287</v>
      </c>
      <c r="F315" s="358" t="s">
        <v>4145</v>
      </c>
    </row>
    <row r="316" spans="1:6">
      <c r="A316" s="357" t="s">
        <v>2591</v>
      </c>
      <c r="B316" s="357" t="s">
        <v>4192</v>
      </c>
      <c r="C316" s="358" t="s">
        <v>3789</v>
      </c>
      <c r="D316" s="358">
        <v>927686</v>
      </c>
      <c r="E316" s="359">
        <v>44483</v>
      </c>
      <c r="F316" s="358" t="s">
        <v>4145</v>
      </c>
    </row>
    <row r="317" spans="1:6">
      <c r="A317" s="357" t="s">
        <v>1400</v>
      </c>
      <c r="B317" s="357" t="s">
        <v>4193</v>
      </c>
      <c r="C317" s="358" t="s">
        <v>3789</v>
      </c>
      <c r="D317" s="358">
        <v>927357</v>
      </c>
      <c r="E317" s="359">
        <v>44473</v>
      </c>
      <c r="F317" s="358" t="s">
        <v>4145</v>
      </c>
    </row>
    <row r="318" spans="1:6">
      <c r="A318" s="357" t="s">
        <v>1409</v>
      </c>
      <c r="B318" s="357" t="s">
        <v>4194</v>
      </c>
      <c r="C318" s="358" t="s">
        <v>3789</v>
      </c>
      <c r="D318" s="358">
        <v>931743</v>
      </c>
      <c r="E318" s="359">
        <v>44665</v>
      </c>
      <c r="F318" s="358" t="s">
        <v>4145</v>
      </c>
    </row>
    <row r="319" spans="1:6">
      <c r="A319" s="357" t="s">
        <v>1451</v>
      </c>
      <c r="B319" s="357" t="s">
        <v>4195</v>
      </c>
      <c r="C319" s="358" t="s">
        <v>3789</v>
      </c>
      <c r="D319" s="358">
        <v>931003</v>
      </c>
      <c r="E319" s="359">
        <v>44630</v>
      </c>
      <c r="F319" s="358" t="s">
        <v>4145</v>
      </c>
    </row>
    <row r="320" spans="1:6">
      <c r="A320" s="357" t="s">
        <v>1620</v>
      </c>
      <c r="B320" s="357" t="s">
        <v>4196</v>
      </c>
      <c r="C320" s="358" t="s">
        <v>3789</v>
      </c>
      <c r="D320" s="358">
        <v>931891</v>
      </c>
      <c r="E320" s="359">
        <v>44672</v>
      </c>
      <c r="F320" s="358" t="s">
        <v>4145</v>
      </c>
    </row>
    <row r="321" spans="1:6">
      <c r="A321" s="357" t="s">
        <v>3817</v>
      </c>
      <c r="B321" s="357" t="s">
        <v>4197</v>
      </c>
      <c r="C321" s="358" t="s">
        <v>3789</v>
      </c>
      <c r="D321" s="358">
        <v>915109</v>
      </c>
      <c r="E321" s="359">
        <v>44287</v>
      </c>
      <c r="F321" s="358" t="s">
        <v>4145</v>
      </c>
    </row>
    <row r="322" spans="1:6">
      <c r="A322" s="357" t="s">
        <v>2645</v>
      </c>
      <c r="B322" s="357" t="s">
        <v>4198</v>
      </c>
      <c r="C322" s="358" t="s">
        <v>3789</v>
      </c>
      <c r="D322" s="358">
        <v>922502</v>
      </c>
      <c r="E322" s="359">
        <v>44293</v>
      </c>
      <c r="F322" s="358" t="s">
        <v>4145</v>
      </c>
    </row>
    <row r="323" spans="1:6">
      <c r="A323" s="357" t="s">
        <v>2648</v>
      </c>
      <c r="B323" s="357" t="s">
        <v>4199</v>
      </c>
      <c r="C323" s="358" t="s">
        <v>3789</v>
      </c>
      <c r="D323" s="358">
        <v>927685</v>
      </c>
      <c r="E323" s="359">
        <v>44483</v>
      </c>
      <c r="F323" s="358" t="s">
        <v>4145</v>
      </c>
    </row>
    <row r="324" spans="1:6">
      <c r="A324" s="357" t="s">
        <v>2679</v>
      </c>
      <c r="B324" s="357" t="s">
        <v>4200</v>
      </c>
      <c r="C324" s="358" t="s">
        <v>3789</v>
      </c>
      <c r="D324" s="358">
        <v>927687</v>
      </c>
      <c r="E324" s="359">
        <v>44473</v>
      </c>
      <c r="F324" s="358" t="s">
        <v>4145</v>
      </c>
    </row>
    <row r="325" spans="1:6">
      <c r="A325" s="357" t="s">
        <v>2432</v>
      </c>
      <c r="B325" s="357" t="s">
        <v>4201</v>
      </c>
      <c r="C325" s="358" t="s">
        <v>3789</v>
      </c>
      <c r="D325" s="358">
        <v>922340</v>
      </c>
      <c r="E325" s="359">
        <v>44293</v>
      </c>
      <c r="F325" s="358" t="s">
        <v>4146</v>
      </c>
    </row>
    <row r="326" spans="1:6">
      <c r="A326" s="357" t="s">
        <v>2451</v>
      </c>
      <c r="B326" s="357" t="s">
        <v>4202</v>
      </c>
      <c r="C326" s="358" t="s">
        <v>3789</v>
      </c>
      <c r="D326" s="358">
        <v>924690</v>
      </c>
      <c r="E326" s="359">
        <v>44370</v>
      </c>
      <c r="F326" s="358" t="s">
        <v>4146</v>
      </c>
    </row>
    <row r="327" spans="1:6">
      <c r="A327" s="357" t="s">
        <v>3827</v>
      </c>
      <c r="B327" s="357" t="s">
        <v>4203</v>
      </c>
      <c r="C327" s="358" t="s">
        <v>3789</v>
      </c>
      <c r="D327" s="358">
        <v>922463</v>
      </c>
      <c r="E327" s="359">
        <v>44293</v>
      </c>
      <c r="F327" s="358" t="s">
        <v>4146</v>
      </c>
    </row>
    <row r="328" spans="1:6">
      <c r="A328" s="357" t="s">
        <v>2461</v>
      </c>
      <c r="B328" s="357" t="s">
        <v>4204</v>
      </c>
      <c r="C328" s="358" t="s">
        <v>3789</v>
      </c>
      <c r="D328" s="358">
        <v>922436</v>
      </c>
      <c r="E328" s="359">
        <v>44293</v>
      </c>
      <c r="F328" s="358" t="s">
        <v>4146</v>
      </c>
    </row>
    <row r="329" spans="1:6">
      <c r="A329" s="357" t="s">
        <v>2475</v>
      </c>
      <c r="B329" s="357" t="s">
        <v>4205</v>
      </c>
      <c r="C329" s="358" t="s">
        <v>3789</v>
      </c>
      <c r="D329" s="358">
        <v>922438</v>
      </c>
      <c r="E329" s="359">
        <v>44293</v>
      </c>
      <c r="F329" s="358" t="s">
        <v>4146</v>
      </c>
    </row>
    <row r="330" spans="1:6">
      <c r="A330" s="357" t="s">
        <v>2483</v>
      </c>
      <c r="B330" s="357" t="s">
        <v>4206</v>
      </c>
      <c r="C330" s="358" t="s">
        <v>3789</v>
      </c>
      <c r="D330" s="358">
        <v>925245</v>
      </c>
      <c r="E330" s="359">
        <v>44375</v>
      </c>
      <c r="F330" s="358" t="s">
        <v>4146</v>
      </c>
    </row>
    <row r="331" spans="1:6">
      <c r="A331" s="357" t="s">
        <v>4207</v>
      </c>
      <c r="B331" s="357" t="s">
        <v>4208</v>
      </c>
      <c r="C331" s="358" t="s">
        <v>3789</v>
      </c>
      <c r="D331" s="358">
        <v>919321</v>
      </c>
      <c r="E331" s="359">
        <v>44287</v>
      </c>
      <c r="F331" s="358" t="s">
        <v>4146</v>
      </c>
    </row>
    <row r="332" spans="1:6">
      <c r="A332" s="357" t="s">
        <v>2486</v>
      </c>
      <c r="B332" s="357" t="s">
        <v>4209</v>
      </c>
      <c r="C332" s="358" t="s">
        <v>3789</v>
      </c>
      <c r="D332" s="358">
        <v>919323</v>
      </c>
      <c r="E332" s="359">
        <v>44287</v>
      </c>
      <c r="F332" s="358" t="s">
        <v>4146</v>
      </c>
    </row>
    <row r="333" spans="1:6">
      <c r="A333" s="357" t="s">
        <v>2498</v>
      </c>
      <c r="B333" s="357" t="s">
        <v>4210</v>
      </c>
      <c r="C333" s="358" t="s">
        <v>3789</v>
      </c>
      <c r="D333" s="358">
        <v>914704</v>
      </c>
      <c r="E333" s="359">
        <v>44287</v>
      </c>
      <c r="F333" s="358" t="s">
        <v>4146</v>
      </c>
    </row>
    <row r="334" spans="1:6">
      <c r="A334" s="357" t="s">
        <v>900</v>
      </c>
      <c r="B334" s="357" t="s">
        <v>4211</v>
      </c>
      <c r="C334" s="358" t="s">
        <v>3789</v>
      </c>
      <c r="D334" s="358">
        <v>931264</v>
      </c>
      <c r="E334" s="359">
        <v>44644</v>
      </c>
      <c r="F334" s="358" t="s">
        <v>4146</v>
      </c>
    </row>
    <row r="335" spans="1:6">
      <c r="A335" s="357" t="s">
        <v>2540</v>
      </c>
      <c r="B335" s="357" t="s">
        <v>4212</v>
      </c>
      <c r="C335" s="358" t="s">
        <v>3789</v>
      </c>
      <c r="D335" s="358">
        <v>922362</v>
      </c>
      <c r="E335" s="359">
        <v>44293</v>
      </c>
      <c r="F335" s="358" t="s">
        <v>4146</v>
      </c>
    </row>
    <row r="336" spans="1:6">
      <c r="A336" s="357" t="s">
        <v>2550</v>
      </c>
      <c r="B336" s="357" t="s">
        <v>4213</v>
      </c>
      <c r="C336" s="358" t="s">
        <v>3789</v>
      </c>
      <c r="D336" s="358">
        <v>929126</v>
      </c>
      <c r="E336" s="359">
        <v>44539</v>
      </c>
      <c r="F336" s="358" t="s">
        <v>4146</v>
      </c>
    </row>
    <row r="337" spans="1:6">
      <c r="A337" s="357" t="s">
        <v>1078</v>
      </c>
      <c r="B337" s="357" t="s">
        <v>4214</v>
      </c>
      <c r="C337" s="358" t="s">
        <v>3789</v>
      </c>
      <c r="D337" s="358">
        <v>923247</v>
      </c>
      <c r="E337" s="359">
        <v>44298</v>
      </c>
      <c r="F337" s="358" t="s">
        <v>4146</v>
      </c>
    </row>
    <row r="338" spans="1:6">
      <c r="A338" s="357" t="s">
        <v>1107</v>
      </c>
      <c r="B338" s="357" t="s">
        <v>4215</v>
      </c>
      <c r="C338" s="358" t="s">
        <v>3789</v>
      </c>
      <c r="D338" s="358">
        <v>927801</v>
      </c>
      <c r="E338" s="359">
        <v>44490</v>
      </c>
      <c r="F338" s="358" t="s">
        <v>4146</v>
      </c>
    </row>
    <row r="339" spans="1:6">
      <c r="A339" s="357" t="s">
        <v>2584</v>
      </c>
      <c r="B339" s="357" t="s">
        <v>4216</v>
      </c>
      <c r="C339" s="358" t="s">
        <v>3789</v>
      </c>
      <c r="D339" s="358">
        <v>927799</v>
      </c>
      <c r="E339" s="359">
        <v>44490</v>
      </c>
      <c r="F339" s="358" t="s">
        <v>4146</v>
      </c>
    </row>
    <row r="340" spans="1:6">
      <c r="A340" s="357" t="s">
        <v>3834</v>
      </c>
      <c r="B340" s="357" t="s">
        <v>4217</v>
      </c>
      <c r="C340" s="358" t="s">
        <v>3789</v>
      </c>
      <c r="D340" s="358">
        <v>932596</v>
      </c>
      <c r="E340" s="359">
        <v>44700</v>
      </c>
      <c r="F340" s="358" t="s">
        <v>4146</v>
      </c>
    </row>
    <row r="341" spans="1:6">
      <c r="A341" s="357" t="s">
        <v>1604</v>
      </c>
      <c r="B341" s="357" t="s">
        <v>4218</v>
      </c>
      <c r="C341" s="358" t="s">
        <v>3789</v>
      </c>
      <c r="D341" s="358">
        <v>931394</v>
      </c>
      <c r="E341" s="359">
        <v>44651</v>
      </c>
      <c r="F341" s="358" t="s">
        <v>4146</v>
      </c>
    </row>
    <row r="342" spans="1:6">
      <c r="A342" s="357" t="s">
        <v>1680</v>
      </c>
      <c r="B342" s="357" t="s">
        <v>4219</v>
      </c>
      <c r="C342" s="358" t="s">
        <v>3789</v>
      </c>
      <c r="D342" s="358">
        <v>932595</v>
      </c>
      <c r="E342" s="359">
        <v>44700</v>
      </c>
      <c r="F342" s="358" t="s">
        <v>4146</v>
      </c>
    </row>
    <row r="343" spans="1:6">
      <c r="A343" s="357" t="s">
        <v>1686</v>
      </c>
      <c r="B343" s="357" t="s">
        <v>4220</v>
      </c>
      <c r="C343" s="358" t="s">
        <v>3789</v>
      </c>
      <c r="D343" s="358">
        <v>922350</v>
      </c>
      <c r="E343" s="359">
        <v>44293</v>
      </c>
      <c r="F343" s="358" t="s">
        <v>4146</v>
      </c>
    </row>
    <row r="344" spans="1:6">
      <c r="A344" s="357" t="s">
        <v>1746</v>
      </c>
      <c r="B344" s="357" t="s">
        <v>4221</v>
      </c>
      <c r="C344" s="358" t="s">
        <v>3789</v>
      </c>
      <c r="D344" s="358">
        <v>931395</v>
      </c>
      <c r="E344" s="359">
        <v>44651</v>
      </c>
      <c r="F344" s="358" t="s">
        <v>4146</v>
      </c>
    </row>
    <row r="345" spans="1:6">
      <c r="A345" s="357" t="s">
        <v>1953</v>
      </c>
      <c r="B345" s="357" t="s">
        <v>4222</v>
      </c>
      <c r="C345" s="358" t="s">
        <v>3789</v>
      </c>
      <c r="D345" s="358">
        <v>932592</v>
      </c>
      <c r="E345" s="359">
        <v>44700</v>
      </c>
      <c r="F345" s="358" t="s">
        <v>4146</v>
      </c>
    </row>
    <row r="346" spans="1:6">
      <c r="A346" s="357" t="s">
        <v>2647</v>
      </c>
      <c r="B346" s="357" t="s">
        <v>4223</v>
      </c>
      <c r="C346" s="358" t="s">
        <v>3789</v>
      </c>
      <c r="D346" s="358">
        <v>928781</v>
      </c>
      <c r="E346" s="359">
        <v>44525</v>
      </c>
      <c r="F346" s="358" t="s">
        <v>4146</v>
      </c>
    </row>
    <row r="347" spans="1:6">
      <c r="A347" s="357" t="s">
        <v>4224</v>
      </c>
      <c r="B347" s="357" t="s">
        <v>4225</v>
      </c>
      <c r="C347" s="358" t="s">
        <v>3789</v>
      </c>
      <c r="D347" s="358">
        <v>923733</v>
      </c>
      <c r="E347" s="359">
        <v>44354</v>
      </c>
      <c r="F347" s="358" t="s">
        <v>4146</v>
      </c>
    </row>
    <row r="348" spans="1:6">
      <c r="A348" s="357" t="s">
        <v>2170</v>
      </c>
      <c r="B348" s="357" t="s">
        <v>4226</v>
      </c>
      <c r="C348" s="358" t="s">
        <v>3789</v>
      </c>
      <c r="D348" s="358">
        <v>923278</v>
      </c>
      <c r="E348" s="359">
        <v>44298</v>
      </c>
      <c r="F348" s="358" t="s">
        <v>4146</v>
      </c>
    </row>
    <row r="349" spans="1:6">
      <c r="A349" s="357" t="s">
        <v>2173</v>
      </c>
      <c r="B349" s="357" t="s">
        <v>4227</v>
      </c>
      <c r="C349" s="358" t="s">
        <v>3789</v>
      </c>
      <c r="D349" s="358">
        <v>922536</v>
      </c>
      <c r="E349" s="359">
        <v>44293</v>
      </c>
      <c r="F349" s="358" t="s">
        <v>4146</v>
      </c>
    </row>
    <row r="350" spans="1:6">
      <c r="A350" s="357" t="s">
        <v>2670</v>
      </c>
      <c r="B350" s="357" t="s">
        <v>4228</v>
      </c>
      <c r="C350" s="358" t="s">
        <v>3789</v>
      </c>
      <c r="D350" s="358">
        <v>922407</v>
      </c>
      <c r="E350" s="359">
        <v>44293</v>
      </c>
      <c r="F350" s="358" t="s">
        <v>4146</v>
      </c>
    </row>
    <row r="351" spans="1:6">
      <c r="A351" s="357" t="s">
        <v>18</v>
      </c>
      <c r="B351" s="357" t="s">
        <v>4229</v>
      </c>
      <c r="C351" s="358" t="s">
        <v>3789</v>
      </c>
      <c r="D351" s="358">
        <v>924663</v>
      </c>
      <c r="E351" s="359">
        <v>44370</v>
      </c>
      <c r="F351" s="358" t="s">
        <v>4148</v>
      </c>
    </row>
    <row r="352" spans="1:6">
      <c r="A352" s="357" t="s">
        <v>36</v>
      </c>
      <c r="B352" s="357" t="s">
        <v>4230</v>
      </c>
      <c r="C352" s="358" t="s">
        <v>3789</v>
      </c>
      <c r="D352" s="358">
        <v>924672</v>
      </c>
      <c r="E352" s="359">
        <v>44370</v>
      </c>
      <c r="F352" s="358" t="s">
        <v>4148</v>
      </c>
    </row>
    <row r="353" spans="1:6">
      <c r="A353" s="357" t="s">
        <v>254</v>
      </c>
      <c r="B353" s="357" t="s">
        <v>4231</v>
      </c>
      <c r="C353" s="358" t="s">
        <v>3789</v>
      </c>
      <c r="D353" s="358">
        <v>930512</v>
      </c>
      <c r="E353" s="359">
        <v>44609</v>
      </c>
      <c r="F353" s="358" t="s">
        <v>4148</v>
      </c>
    </row>
    <row r="354" spans="1:6">
      <c r="A354" s="357" t="s">
        <v>498</v>
      </c>
      <c r="B354" s="357" t="s">
        <v>4232</v>
      </c>
      <c r="C354" s="358" t="s">
        <v>3789</v>
      </c>
      <c r="D354" s="358">
        <v>930814</v>
      </c>
      <c r="E354" s="359">
        <v>44623</v>
      </c>
      <c r="F354" s="358" t="s">
        <v>4148</v>
      </c>
    </row>
    <row r="355" spans="1:6">
      <c r="A355" s="357" t="s">
        <v>502</v>
      </c>
      <c r="B355" s="357" t="s">
        <v>4233</v>
      </c>
      <c r="C355" s="358" t="s">
        <v>3789</v>
      </c>
      <c r="D355" s="358">
        <v>930815</v>
      </c>
      <c r="E355" s="359">
        <v>44623</v>
      </c>
      <c r="F355" s="358" t="s">
        <v>4148</v>
      </c>
    </row>
    <row r="356" spans="1:6">
      <c r="A356" s="357" t="s">
        <v>570</v>
      </c>
      <c r="B356" s="357" t="s">
        <v>4234</v>
      </c>
      <c r="C356" s="358" t="s">
        <v>3789</v>
      </c>
      <c r="D356" s="358">
        <v>928318</v>
      </c>
      <c r="E356" s="359">
        <v>44508</v>
      </c>
      <c r="F356" s="358" t="s">
        <v>4148</v>
      </c>
    </row>
    <row r="357" spans="1:6">
      <c r="A357" s="357" t="s">
        <v>599</v>
      </c>
      <c r="B357" s="357" t="s">
        <v>4235</v>
      </c>
      <c r="C357" s="358" t="s">
        <v>3789</v>
      </c>
      <c r="D357" s="358">
        <v>930514</v>
      </c>
      <c r="E357" s="359">
        <v>44609</v>
      </c>
      <c r="F357" s="358" t="s">
        <v>4148</v>
      </c>
    </row>
    <row r="358" spans="1:6">
      <c r="A358" s="357" t="s">
        <v>4236</v>
      </c>
      <c r="B358" s="357" t="s">
        <v>4237</v>
      </c>
      <c r="C358" s="358" t="s">
        <v>3789</v>
      </c>
      <c r="D358" s="358">
        <v>930246</v>
      </c>
      <c r="E358" s="359">
        <v>44595</v>
      </c>
      <c r="F358" s="358" t="s">
        <v>4148</v>
      </c>
    </row>
    <row r="359" spans="1:6">
      <c r="A359" s="357" t="s">
        <v>778</v>
      </c>
      <c r="B359" s="357" t="s">
        <v>4238</v>
      </c>
      <c r="C359" s="358" t="s">
        <v>3789</v>
      </c>
      <c r="D359" s="358">
        <v>930513</v>
      </c>
      <c r="E359" s="359">
        <v>44609</v>
      </c>
      <c r="F359" s="358" t="s">
        <v>4148</v>
      </c>
    </row>
    <row r="360" spans="1:6">
      <c r="A360" s="357" t="s">
        <v>815</v>
      </c>
      <c r="B360" s="357" t="s">
        <v>4239</v>
      </c>
      <c r="C360" s="358" t="s">
        <v>3789</v>
      </c>
      <c r="D360" s="358">
        <v>930247</v>
      </c>
      <c r="E360" s="359">
        <v>44595</v>
      </c>
      <c r="F360" s="358" t="s">
        <v>4148</v>
      </c>
    </row>
    <row r="361" spans="1:6">
      <c r="A361" s="357" t="s">
        <v>1215</v>
      </c>
      <c r="B361" s="357" t="s">
        <v>4240</v>
      </c>
      <c r="C361" s="358" t="s">
        <v>3789</v>
      </c>
      <c r="D361" s="358">
        <v>931741</v>
      </c>
      <c r="E361" s="359">
        <v>44665</v>
      </c>
      <c r="F361" s="358" t="s">
        <v>4148</v>
      </c>
    </row>
    <row r="362" spans="1:6">
      <c r="A362" s="357" t="s">
        <v>1367</v>
      </c>
      <c r="B362" s="357" t="s">
        <v>4241</v>
      </c>
      <c r="C362" s="358" t="s">
        <v>3789</v>
      </c>
      <c r="D362" s="358">
        <v>928759</v>
      </c>
      <c r="E362" s="359">
        <v>44525</v>
      </c>
      <c r="F362" s="358" t="s">
        <v>4148</v>
      </c>
    </row>
    <row r="363" spans="1:6">
      <c r="A363" s="357" t="s">
        <v>1550</v>
      </c>
      <c r="B363" s="357" t="s">
        <v>4242</v>
      </c>
      <c r="C363" s="358" t="s">
        <v>3789</v>
      </c>
      <c r="D363" s="358">
        <v>924397</v>
      </c>
      <c r="E363" s="359">
        <v>44363</v>
      </c>
      <c r="F363" s="358" t="s">
        <v>4148</v>
      </c>
    </row>
    <row r="364" spans="1:6">
      <c r="A364" s="357" t="s">
        <v>1639</v>
      </c>
      <c r="B364" s="357" t="s">
        <v>4243</v>
      </c>
      <c r="C364" s="358" t="s">
        <v>3789</v>
      </c>
      <c r="D364" s="358">
        <v>924408</v>
      </c>
      <c r="E364" s="359">
        <v>44363</v>
      </c>
      <c r="F364" s="358" t="s">
        <v>4148</v>
      </c>
    </row>
    <row r="365" spans="1:6">
      <c r="A365" s="357" t="s">
        <v>1665</v>
      </c>
      <c r="B365" s="357" t="s">
        <v>4244</v>
      </c>
      <c r="C365" s="358" t="s">
        <v>3789</v>
      </c>
      <c r="D365" s="358">
        <v>924423</v>
      </c>
      <c r="E365" s="359">
        <v>44363</v>
      </c>
      <c r="F365" s="358" t="s">
        <v>4148</v>
      </c>
    </row>
    <row r="366" spans="1:6">
      <c r="A366" s="357" t="s">
        <v>1703</v>
      </c>
      <c r="B366" s="357" t="s">
        <v>4245</v>
      </c>
      <c r="C366" s="358" t="s">
        <v>3789</v>
      </c>
      <c r="D366" s="358">
        <v>931396</v>
      </c>
      <c r="E366" s="359">
        <v>44651</v>
      </c>
      <c r="F366" s="358" t="s">
        <v>4148</v>
      </c>
    </row>
    <row r="367" spans="1:6">
      <c r="A367" s="357" t="s">
        <v>1802</v>
      </c>
      <c r="B367" s="357" t="s">
        <v>4246</v>
      </c>
      <c r="C367" s="358" t="s">
        <v>3789</v>
      </c>
      <c r="D367" s="358">
        <v>927802</v>
      </c>
      <c r="E367" s="359">
        <v>44490</v>
      </c>
      <c r="F367" s="358" t="s">
        <v>4148</v>
      </c>
    </row>
    <row r="368" spans="1:6">
      <c r="A368" s="357" t="s">
        <v>1818</v>
      </c>
      <c r="B368" s="357" t="s">
        <v>4247</v>
      </c>
      <c r="C368" s="358" t="s">
        <v>3789</v>
      </c>
      <c r="D368" s="358">
        <v>931739</v>
      </c>
      <c r="E368" s="359">
        <v>44665</v>
      </c>
      <c r="F368" s="358" t="s">
        <v>4148</v>
      </c>
    </row>
    <row r="369" spans="1:6">
      <c r="A369" s="357" t="s">
        <v>1890</v>
      </c>
      <c r="B369" s="357" t="s">
        <v>4248</v>
      </c>
      <c r="C369" s="358" t="s">
        <v>3789</v>
      </c>
      <c r="D369" s="358">
        <v>924384</v>
      </c>
      <c r="E369" s="359">
        <v>44363</v>
      </c>
      <c r="F369" s="358" t="s">
        <v>4148</v>
      </c>
    </row>
    <row r="370" spans="1:6">
      <c r="A370" s="357" t="s">
        <v>1898</v>
      </c>
      <c r="B370" s="357" t="s">
        <v>4249</v>
      </c>
      <c r="C370" s="358" t="s">
        <v>3789</v>
      </c>
      <c r="D370" s="358">
        <v>924338</v>
      </c>
      <c r="E370" s="359">
        <v>44363</v>
      </c>
      <c r="F370" s="358" t="s">
        <v>4148</v>
      </c>
    </row>
    <row r="371" spans="1:6">
      <c r="A371" s="357" t="s">
        <v>1984</v>
      </c>
      <c r="B371" s="357" t="s">
        <v>4250</v>
      </c>
      <c r="C371" s="358" t="s">
        <v>3789</v>
      </c>
      <c r="D371" s="358">
        <v>924425</v>
      </c>
      <c r="E371" s="359">
        <v>44363</v>
      </c>
      <c r="F371" s="358" t="s">
        <v>4148</v>
      </c>
    </row>
    <row r="372" spans="1:6">
      <c r="A372" s="357" t="s">
        <v>2050</v>
      </c>
      <c r="B372" s="357" t="s">
        <v>4251</v>
      </c>
      <c r="C372" s="358" t="s">
        <v>3789</v>
      </c>
      <c r="D372" s="358">
        <v>928907</v>
      </c>
      <c r="E372" s="359">
        <v>44532</v>
      </c>
      <c r="F372" s="358" t="s">
        <v>4148</v>
      </c>
    </row>
    <row r="373" spans="1:6">
      <c r="A373" s="357" t="s">
        <v>2143</v>
      </c>
      <c r="B373" s="357" t="s">
        <v>4252</v>
      </c>
      <c r="C373" s="358" t="s">
        <v>3789</v>
      </c>
      <c r="D373" s="358">
        <v>931005</v>
      </c>
      <c r="E373" s="359">
        <v>44630</v>
      </c>
      <c r="F373" s="358" t="s">
        <v>4148</v>
      </c>
    </row>
    <row r="374" spans="1:6">
      <c r="A374" s="357" t="s">
        <v>2206</v>
      </c>
      <c r="B374" s="357" t="s">
        <v>4253</v>
      </c>
      <c r="C374" s="358" t="s">
        <v>3789</v>
      </c>
      <c r="D374" s="358">
        <v>930515</v>
      </c>
      <c r="E374" s="359">
        <v>44609</v>
      </c>
      <c r="F374" s="358" t="s">
        <v>4148</v>
      </c>
    </row>
    <row r="375" spans="1:6">
      <c r="A375" s="357" t="s">
        <v>2325</v>
      </c>
      <c r="B375" s="357" t="s">
        <v>4254</v>
      </c>
      <c r="C375" s="358" t="s">
        <v>3789</v>
      </c>
      <c r="D375" s="358">
        <v>931737</v>
      </c>
      <c r="E375" s="359">
        <v>44665</v>
      </c>
      <c r="F375" s="358" t="s">
        <v>4148</v>
      </c>
    </row>
    <row r="376" spans="1:6">
      <c r="A376" s="357" t="s">
        <v>91</v>
      </c>
      <c r="B376" s="357" t="s">
        <v>4255</v>
      </c>
      <c r="C376" s="358" t="s">
        <v>3789</v>
      </c>
      <c r="D376" s="358">
        <v>929222</v>
      </c>
      <c r="E376" s="359">
        <v>44546</v>
      </c>
      <c r="F376" s="358" t="s">
        <v>4150</v>
      </c>
    </row>
    <row r="377" spans="1:6">
      <c r="A377" s="357" t="s">
        <v>250</v>
      </c>
      <c r="B377" s="357" t="s">
        <v>4256</v>
      </c>
      <c r="C377" s="358" t="s">
        <v>3789</v>
      </c>
      <c r="D377" s="358">
        <v>928302</v>
      </c>
      <c r="E377" s="359">
        <v>44508</v>
      </c>
      <c r="F377" s="358" t="s">
        <v>4150</v>
      </c>
    </row>
    <row r="378" spans="1:6">
      <c r="A378" s="357" t="s">
        <v>381</v>
      </c>
      <c r="B378" s="357" t="s">
        <v>4257</v>
      </c>
      <c r="C378" s="358" t="s">
        <v>3789</v>
      </c>
      <c r="D378" s="358">
        <v>928308</v>
      </c>
      <c r="E378" s="359">
        <v>44508</v>
      </c>
      <c r="F378" s="358" t="s">
        <v>4150</v>
      </c>
    </row>
    <row r="379" spans="1:6">
      <c r="A379" s="357" t="s">
        <v>4258</v>
      </c>
      <c r="B379" s="357" t="s">
        <v>4259</v>
      </c>
      <c r="C379" s="358" t="s">
        <v>3789</v>
      </c>
      <c r="D379" s="358">
        <v>928309</v>
      </c>
      <c r="E379" s="359">
        <v>44508</v>
      </c>
      <c r="F379" s="358" t="s">
        <v>4150</v>
      </c>
    </row>
    <row r="380" spans="1:6">
      <c r="A380" s="357" t="s">
        <v>645</v>
      </c>
      <c r="B380" s="357" t="s">
        <v>4260</v>
      </c>
      <c r="C380" s="358" t="s">
        <v>3789</v>
      </c>
      <c r="D380" s="358">
        <v>930063</v>
      </c>
      <c r="E380" s="359">
        <v>44588</v>
      </c>
      <c r="F380" s="358" t="s">
        <v>4150</v>
      </c>
    </row>
    <row r="381" spans="1:6">
      <c r="A381" s="357" t="s">
        <v>957</v>
      </c>
      <c r="B381" s="357" t="s">
        <v>4261</v>
      </c>
      <c r="C381" s="358" t="s">
        <v>3789</v>
      </c>
      <c r="D381" s="358">
        <v>929350</v>
      </c>
      <c r="E381" s="359">
        <v>44553</v>
      </c>
      <c r="F381" s="358" t="s">
        <v>4150</v>
      </c>
    </row>
    <row r="382" spans="1:6">
      <c r="A382" s="357" t="s">
        <v>971</v>
      </c>
      <c r="B382" s="357" t="s">
        <v>4262</v>
      </c>
      <c r="C382" s="358" t="s">
        <v>3789</v>
      </c>
      <c r="D382" s="358">
        <v>931265</v>
      </c>
      <c r="E382" s="359">
        <v>44644</v>
      </c>
      <c r="F382" s="358" t="s">
        <v>4150</v>
      </c>
    </row>
    <row r="383" spans="1:6">
      <c r="A383" s="357" t="s">
        <v>1005</v>
      </c>
      <c r="B383" s="357" t="s">
        <v>4263</v>
      </c>
      <c r="C383" s="358" t="s">
        <v>3789</v>
      </c>
      <c r="D383" s="358">
        <v>929349</v>
      </c>
      <c r="E383" s="359">
        <v>44553</v>
      </c>
      <c r="F383" s="358" t="s">
        <v>4150</v>
      </c>
    </row>
    <row r="384" spans="1:6">
      <c r="A384" s="357" t="s">
        <v>1120</v>
      </c>
      <c r="B384" s="357" t="s">
        <v>4264</v>
      </c>
      <c r="C384" s="358" t="s">
        <v>3789</v>
      </c>
      <c r="D384" s="358">
        <v>930658</v>
      </c>
      <c r="E384" s="359">
        <v>44616</v>
      </c>
      <c r="F384" s="358" t="s">
        <v>4150</v>
      </c>
    </row>
    <row r="385" spans="1:6">
      <c r="A385" s="357" t="s">
        <v>1142</v>
      </c>
      <c r="B385" s="357" t="s">
        <v>4265</v>
      </c>
      <c r="C385" s="358" t="s">
        <v>3789</v>
      </c>
      <c r="D385" s="358">
        <v>927811</v>
      </c>
      <c r="E385" s="359">
        <v>44490</v>
      </c>
      <c r="F385" s="358" t="s">
        <v>4150</v>
      </c>
    </row>
    <row r="386" spans="1:6">
      <c r="A386" s="357" t="s">
        <v>1344</v>
      </c>
      <c r="B386" s="357" t="s">
        <v>4266</v>
      </c>
      <c r="C386" s="358" t="s">
        <v>3789</v>
      </c>
      <c r="D386" s="358">
        <v>931749</v>
      </c>
      <c r="E386" s="359">
        <v>44665</v>
      </c>
      <c r="F386" s="358" t="s">
        <v>4150</v>
      </c>
    </row>
    <row r="387" spans="1:6">
      <c r="A387" s="357" t="s">
        <v>1420</v>
      </c>
      <c r="B387" s="357" t="s">
        <v>4267</v>
      </c>
      <c r="C387" s="358" t="s">
        <v>3789</v>
      </c>
      <c r="D387" s="358">
        <v>925400</v>
      </c>
      <c r="E387" s="359">
        <v>44375</v>
      </c>
      <c r="F387" s="358" t="s">
        <v>4150</v>
      </c>
    </row>
    <row r="388" spans="1:6">
      <c r="A388" s="357" t="s">
        <v>1423</v>
      </c>
      <c r="B388" s="357" t="s">
        <v>4268</v>
      </c>
      <c r="C388" s="358" t="s">
        <v>3789</v>
      </c>
      <c r="D388" s="358">
        <v>931751</v>
      </c>
      <c r="E388" s="359">
        <v>44665</v>
      </c>
      <c r="F388" s="358" t="s">
        <v>4150</v>
      </c>
    </row>
    <row r="389" spans="1:6">
      <c r="A389" s="357" t="s">
        <v>1905</v>
      </c>
      <c r="B389" s="357" t="s">
        <v>4269</v>
      </c>
      <c r="C389" s="358" t="s">
        <v>3789</v>
      </c>
      <c r="D389" s="358">
        <v>924998</v>
      </c>
      <c r="E389" s="359">
        <v>44370</v>
      </c>
      <c r="F389" s="358" t="s">
        <v>4150</v>
      </c>
    </row>
    <row r="390" spans="1:6">
      <c r="A390" s="357" t="s">
        <v>4270</v>
      </c>
      <c r="B390" s="357" t="s">
        <v>4271</v>
      </c>
      <c r="C390" s="358" t="s">
        <v>3789</v>
      </c>
      <c r="D390" s="358">
        <v>925015</v>
      </c>
      <c r="E390" s="359">
        <v>44370</v>
      </c>
      <c r="F390" s="358" t="s">
        <v>4150</v>
      </c>
    </row>
    <row r="391" spans="1:6">
      <c r="A391" s="357" t="s">
        <v>2043</v>
      </c>
      <c r="B391" s="357" t="s">
        <v>4272</v>
      </c>
      <c r="C391" s="358" t="s">
        <v>3789</v>
      </c>
      <c r="D391" s="358">
        <v>923536</v>
      </c>
      <c r="E391" s="359">
        <v>44328</v>
      </c>
      <c r="F391" s="358" t="s">
        <v>4150</v>
      </c>
    </row>
    <row r="392" spans="1:6">
      <c r="A392" s="357" t="s">
        <v>2072</v>
      </c>
      <c r="B392" s="357" t="s">
        <v>4273</v>
      </c>
      <c r="C392" s="358" t="s">
        <v>3789</v>
      </c>
      <c r="D392" s="358">
        <v>925035</v>
      </c>
      <c r="E392" s="359">
        <v>44370</v>
      </c>
      <c r="F392" s="358" t="s">
        <v>4150</v>
      </c>
    </row>
    <row r="393" spans="1:6">
      <c r="A393" s="357" t="s">
        <v>2109</v>
      </c>
      <c r="B393" s="357" t="s">
        <v>4274</v>
      </c>
      <c r="C393" s="358" t="s">
        <v>3789</v>
      </c>
      <c r="D393" s="358">
        <v>925041</v>
      </c>
      <c r="E393" s="359">
        <v>44370</v>
      </c>
      <c r="F393" s="358" t="s">
        <v>4150</v>
      </c>
    </row>
    <row r="394" spans="1:6">
      <c r="A394" s="357" t="s">
        <v>2110</v>
      </c>
      <c r="B394" s="357" t="s">
        <v>4275</v>
      </c>
      <c r="C394" s="358" t="s">
        <v>3789</v>
      </c>
      <c r="D394" s="358">
        <v>925042</v>
      </c>
      <c r="E394" s="359">
        <v>44370</v>
      </c>
      <c r="F394" s="358" t="s">
        <v>4150</v>
      </c>
    </row>
    <row r="395" spans="1:6">
      <c r="A395" s="357" t="s">
        <v>2119</v>
      </c>
      <c r="B395" s="357" t="s">
        <v>4276</v>
      </c>
      <c r="C395" s="358" t="s">
        <v>3789</v>
      </c>
      <c r="D395" s="358">
        <v>925044</v>
      </c>
      <c r="E395" s="359">
        <v>44370</v>
      </c>
      <c r="F395" s="358" t="s">
        <v>4150</v>
      </c>
    </row>
    <row r="396" spans="1:6">
      <c r="A396" s="357" t="s">
        <v>2222</v>
      </c>
      <c r="B396" s="357" t="s">
        <v>4277</v>
      </c>
      <c r="C396" s="358" t="s">
        <v>3789</v>
      </c>
      <c r="D396" s="358">
        <v>925060</v>
      </c>
      <c r="E396" s="359">
        <v>44370</v>
      </c>
      <c r="F396" s="358" t="s">
        <v>4150</v>
      </c>
    </row>
    <row r="397" spans="1:6">
      <c r="A397" s="357" t="s">
        <v>2226</v>
      </c>
      <c r="B397" s="357" t="s">
        <v>4278</v>
      </c>
      <c r="C397" s="358" t="s">
        <v>3789</v>
      </c>
      <c r="D397" s="358">
        <v>930659</v>
      </c>
      <c r="E397" s="359">
        <v>44616</v>
      </c>
      <c r="F397" s="358" t="s">
        <v>4150</v>
      </c>
    </row>
    <row r="398" spans="1:6">
      <c r="A398" s="357" t="s">
        <v>2245</v>
      </c>
      <c r="B398" s="357" t="s">
        <v>4279</v>
      </c>
      <c r="C398" s="358" t="s">
        <v>3789</v>
      </c>
      <c r="D398" s="358">
        <v>925064</v>
      </c>
      <c r="E398" s="359">
        <v>44370</v>
      </c>
      <c r="F398" s="358" t="s">
        <v>4150</v>
      </c>
    </row>
    <row r="399" spans="1:6">
      <c r="A399" s="357" t="s">
        <v>2263</v>
      </c>
      <c r="B399" s="357" t="s">
        <v>4280</v>
      </c>
      <c r="C399" s="358" t="s">
        <v>3789</v>
      </c>
      <c r="D399" s="358">
        <v>925068</v>
      </c>
      <c r="E399" s="359">
        <v>44370</v>
      </c>
      <c r="F399" s="358" t="s">
        <v>4150</v>
      </c>
    </row>
    <row r="400" spans="1:6">
      <c r="A400" s="357" t="s">
        <v>4281</v>
      </c>
      <c r="B400" s="357" t="s">
        <v>4282</v>
      </c>
      <c r="C400" s="358" t="s">
        <v>2750</v>
      </c>
      <c r="D400" s="358">
        <v>916281</v>
      </c>
      <c r="E400" s="359">
        <v>44287</v>
      </c>
      <c r="F400" s="358" t="s">
        <v>3575</v>
      </c>
    </row>
    <row r="401" spans="1:6">
      <c r="A401" s="357" t="s">
        <v>4283</v>
      </c>
      <c r="B401" s="357" t="s">
        <v>4284</v>
      </c>
      <c r="C401" s="358" t="s">
        <v>2750</v>
      </c>
      <c r="D401" s="358">
        <v>916093</v>
      </c>
      <c r="E401" s="359">
        <v>44287</v>
      </c>
      <c r="F401" s="358" t="s">
        <v>3575</v>
      </c>
    </row>
    <row r="402" spans="1:6">
      <c r="A402" s="357" t="s">
        <v>4285</v>
      </c>
      <c r="B402" s="357" t="s">
        <v>4286</v>
      </c>
      <c r="C402" s="358" t="s">
        <v>2750</v>
      </c>
      <c r="D402" s="358">
        <v>914907</v>
      </c>
      <c r="E402" s="359">
        <v>44287</v>
      </c>
      <c r="F402" s="358" t="s">
        <v>3575</v>
      </c>
    </row>
    <row r="403" spans="1:6">
      <c r="A403" s="357" t="s">
        <v>4287</v>
      </c>
      <c r="B403" s="357" t="s">
        <v>4288</v>
      </c>
      <c r="C403" s="358" t="s">
        <v>2750</v>
      </c>
      <c r="D403" s="358">
        <v>916618</v>
      </c>
      <c r="E403" s="359">
        <v>44287</v>
      </c>
      <c r="F403" s="358" t="s">
        <v>3575</v>
      </c>
    </row>
    <row r="404" spans="1:6">
      <c r="A404" s="357" t="s">
        <v>4289</v>
      </c>
      <c r="B404" s="357" t="s">
        <v>4290</v>
      </c>
      <c r="C404" s="358" t="s">
        <v>2750</v>
      </c>
      <c r="D404" s="358">
        <v>913052</v>
      </c>
      <c r="E404" s="359">
        <v>44287</v>
      </c>
      <c r="F404" s="358" t="s">
        <v>3575</v>
      </c>
    </row>
    <row r="405" spans="1:6">
      <c r="A405" s="357" t="s">
        <v>107</v>
      </c>
      <c r="B405" s="357" t="s">
        <v>4291</v>
      </c>
      <c r="C405" s="358" t="s">
        <v>3789</v>
      </c>
      <c r="D405" s="358">
        <v>926493</v>
      </c>
      <c r="E405" s="359">
        <v>44438</v>
      </c>
      <c r="F405" s="358" t="s">
        <v>4286</v>
      </c>
    </row>
    <row r="406" spans="1:6">
      <c r="A406" s="357" t="s">
        <v>179</v>
      </c>
      <c r="B406" s="357" t="s">
        <v>4292</v>
      </c>
      <c r="C406" s="358" t="s">
        <v>3789</v>
      </c>
      <c r="D406" s="358">
        <v>923196</v>
      </c>
      <c r="E406" s="359">
        <v>44293</v>
      </c>
      <c r="F406" s="358" t="s">
        <v>4286</v>
      </c>
    </row>
    <row r="407" spans="1:6">
      <c r="A407" s="357" t="s">
        <v>203</v>
      </c>
      <c r="B407" s="357" t="s">
        <v>4293</v>
      </c>
      <c r="C407" s="358" t="s">
        <v>3789</v>
      </c>
      <c r="D407" s="358">
        <v>932155</v>
      </c>
      <c r="E407" s="359">
        <v>44679</v>
      </c>
      <c r="F407" s="358" t="s">
        <v>4286</v>
      </c>
    </row>
    <row r="408" spans="1:6">
      <c r="A408" s="357" t="s">
        <v>365</v>
      </c>
      <c r="B408" s="357" t="s">
        <v>4294</v>
      </c>
      <c r="C408" s="358" t="s">
        <v>3789</v>
      </c>
      <c r="D408" s="358">
        <v>925287</v>
      </c>
      <c r="E408" s="359">
        <v>44581</v>
      </c>
      <c r="F408" s="358" t="s">
        <v>4286</v>
      </c>
    </row>
    <row r="409" spans="1:6">
      <c r="A409" s="357" t="s">
        <v>426</v>
      </c>
      <c r="B409" s="357" t="s">
        <v>4295</v>
      </c>
      <c r="C409" s="358" t="s">
        <v>3789</v>
      </c>
      <c r="D409" s="358">
        <v>922470</v>
      </c>
      <c r="E409" s="359">
        <v>44293</v>
      </c>
      <c r="F409" s="358" t="s">
        <v>4286</v>
      </c>
    </row>
    <row r="410" spans="1:6">
      <c r="A410" s="357" t="s">
        <v>4296</v>
      </c>
      <c r="B410" s="357" t="s">
        <v>4297</v>
      </c>
      <c r="C410" s="358" t="s">
        <v>3789</v>
      </c>
      <c r="D410" s="358">
        <v>932156</v>
      </c>
      <c r="E410" s="359">
        <v>44679</v>
      </c>
      <c r="F410" s="358" t="s">
        <v>4286</v>
      </c>
    </row>
    <row r="411" spans="1:6">
      <c r="A411" s="357" t="s">
        <v>465</v>
      </c>
      <c r="B411" s="357" t="s">
        <v>4298</v>
      </c>
      <c r="C411" s="358" t="s">
        <v>3789</v>
      </c>
      <c r="D411" s="358">
        <v>927617</v>
      </c>
      <c r="E411" s="359">
        <v>44483</v>
      </c>
      <c r="F411" s="358" t="s">
        <v>4286</v>
      </c>
    </row>
    <row r="412" spans="1:6">
      <c r="A412" s="357" t="s">
        <v>4299</v>
      </c>
      <c r="B412" s="357" t="s">
        <v>4300</v>
      </c>
      <c r="C412" s="358" t="s">
        <v>3789</v>
      </c>
      <c r="D412" s="358">
        <v>928795</v>
      </c>
      <c r="E412" s="359">
        <v>44525</v>
      </c>
      <c r="F412" s="358" t="s">
        <v>4286</v>
      </c>
    </row>
    <row r="413" spans="1:6">
      <c r="A413" s="357" t="s">
        <v>4301</v>
      </c>
      <c r="B413" s="357" t="s">
        <v>4302</v>
      </c>
      <c r="C413" s="358" t="s">
        <v>3789</v>
      </c>
      <c r="D413" s="358">
        <v>919421</v>
      </c>
      <c r="E413" s="359">
        <v>44287</v>
      </c>
      <c r="F413" s="358" t="s">
        <v>4286</v>
      </c>
    </row>
    <row r="414" spans="1:6">
      <c r="A414" s="357" t="s">
        <v>614</v>
      </c>
      <c r="B414" s="357" t="s">
        <v>4303</v>
      </c>
      <c r="C414" s="358" t="s">
        <v>3789</v>
      </c>
      <c r="D414" s="358">
        <v>931377</v>
      </c>
      <c r="E414" s="359">
        <v>44651</v>
      </c>
      <c r="F414" s="358" t="s">
        <v>4286</v>
      </c>
    </row>
    <row r="415" spans="1:6">
      <c r="A415" s="357" t="s">
        <v>676</v>
      </c>
      <c r="B415" s="357" t="s">
        <v>4304</v>
      </c>
      <c r="C415" s="358" t="s">
        <v>3789</v>
      </c>
      <c r="D415" s="358">
        <v>930351</v>
      </c>
      <c r="E415" s="359">
        <v>44602</v>
      </c>
      <c r="F415" s="358" t="s">
        <v>4286</v>
      </c>
    </row>
    <row r="416" spans="1:6">
      <c r="A416" s="357" t="s">
        <v>735</v>
      </c>
      <c r="B416" s="357" t="s">
        <v>4305</v>
      </c>
      <c r="C416" s="358" t="s">
        <v>3789</v>
      </c>
      <c r="D416" s="358">
        <v>927218</v>
      </c>
      <c r="E416" s="359">
        <v>44473</v>
      </c>
      <c r="F416" s="358" t="s">
        <v>4286</v>
      </c>
    </row>
    <row r="417" spans="1:6">
      <c r="A417" s="357" t="s">
        <v>750</v>
      </c>
      <c r="B417" s="357" t="s">
        <v>4306</v>
      </c>
      <c r="C417" s="358" t="s">
        <v>3789</v>
      </c>
      <c r="D417" s="358">
        <v>927619</v>
      </c>
      <c r="E417" s="359">
        <v>44483</v>
      </c>
      <c r="F417" s="358" t="s">
        <v>4286</v>
      </c>
    </row>
    <row r="418" spans="1:6">
      <c r="A418" s="357" t="s">
        <v>1041</v>
      </c>
      <c r="B418" s="357" t="s">
        <v>4307</v>
      </c>
      <c r="C418" s="358" t="s">
        <v>3789</v>
      </c>
      <c r="D418" s="358">
        <v>916860</v>
      </c>
      <c r="E418" s="359">
        <v>44287</v>
      </c>
      <c r="F418" s="358" t="s">
        <v>4286</v>
      </c>
    </row>
    <row r="419" spans="1:6">
      <c r="A419" s="357" t="s">
        <v>1052</v>
      </c>
      <c r="B419" s="357" t="s">
        <v>4308</v>
      </c>
      <c r="C419" s="358" t="s">
        <v>3789</v>
      </c>
      <c r="D419" s="358">
        <v>916865</v>
      </c>
      <c r="E419" s="359">
        <v>44287</v>
      </c>
      <c r="F419" s="358" t="s">
        <v>4286</v>
      </c>
    </row>
    <row r="420" spans="1:6">
      <c r="A420" s="357" t="s">
        <v>1072</v>
      </c>
      <c r="B420" s="357" t="s">
        <v>4309</v>
      </c>
      <c r="C420" s="358" t="s">
        <v>3789</v>
      </c>
      <c r="D420" s="358">
        <v>930350</v>
      </c>
      <c r="E420" s="359">
        <v>44602</v>
      </c>
      <c r="F420" s="358" t="s">
        <v>4286</v>
      </c>
    </row>
    <row r="421" spans="1:6">
      <c r="A421" s="357" t="s">
        <v>1106</v>
      </c>
      <c r="B421" s="357" t="s">
        <v>4310</v>
      </c>
      <c r="C421" s="358" t="s">
        <v>3789</v>
      </c>
      <c r="D421" s="358">
        <v>914437</v>
      </c>
      <c r="E421" s="359">
        <v>44287</v>
      </c>
      <c r="F421" s="358" t="s">
        <v>4286</v>
      </c>
    </row>
    <row r="422" spans="1:6">
      <c r="A422" s="357" t="s">
        <v>4311</v>
      </c>
      <c r="B422" s="357" t="s">
        <v>4312</v>
      </c>
      <c r="C422" s="358" t="s">
        <v>3789</v>
      </c>
      <c r="D422" s="358">
        <v>919437</v>
      </c>
      <c r="E422" s="359">
        <v>44287</v>
      </c>
      <c r="F422" s="358" t="s">
        <v>4286</v>
      </c>
    </row>
    <row r="423" spans="1:6">
      <c r="A423" s="357" t="s">
        <v>1159</v>
      </c>
      <c r="B423" s="357" t="s">
        <v>4313</v>
      </c>
      <c r="C423" s="358" t="s">
        <v>3789</v>
      </c>
      <c r="D423" s="358">
        <v>916001</v>
      </c>
      <c r="E423" s="359">
        <v>44287</v>
      </c>
      <c r="F423" s="358" t="s">
        <v>4286</v>
      </c>
    </row>
    <row r="424" spans="1:6">
      <c r="A424" s="357" t="s">
        <v>1408</v>
      </c>
      <c r="B424" s="357" t="s">
        <v>4314</v>
      </c>
      <c r="C424" s="358" t="s">
        <v>3789</v>
      </c>
      <c r="D424" s="358">
        <v>923130</v>
      </c>
      <c r="E424" s="359">
        <v>44293</v>
      </c>
      <c r="F424" s="358" t="s">
        <v>4286</v>
      </c>
    </row>
    <row r="425" spans="1:6">
      <c r="A425" s="357" t="s">
        <v>1623</v>
      </c>
      <c r="B425" s="357" t="s">
        <v>4315</v>
      </c>
      <c r="C425" s="358" t="s">
        <v>3789</v>
      </c>
      <c r="D425" s="358">
        <v>928936</v>
      </c>
      <c r="E425" s="359">
        <v>44532</v>
      </c>
      <c r="F425" s="358" t="s">
        <v>4286</v>
      </c>
    </row>
    <row r="426" spans="1:6">
      <c r="A426" s="357" t="s">
        <v>1631</v>
      </c>
      <c r="B426" s="357" t="s">
        <v>4316</v>
      </c>
      <c r="C426" s="358" t="s">
        <v>3789</v>
      </c>
      <c r="D426" s="358">
        <v>926495</v>
      </c>
      <c r="E426" s="359">
        <v>44438</v>
      </c>
      <c r="F426" s="358" t="s">
        <v>4286</v>
      </c>
    </row>
    <row r="427" spans="1:6">
      <c r="A427" s="357" t="s">
        <v>1731</v>
      </c>
      <c r="B427" s="357" t="s">
        <v>4317</v>
      </c>
      <c r="C427" s="358" t="s">
        <v>3789</v>
      </c>
      <c r="D427" s="358">
        <v>922791</v>
      </c>
      <c r="E427" s="359">
        <v>44581</v>
      </c>
      <c r="F427" s="358" t="s">
        <v>4286</v>
      </c>
    </row>
    <row r="428" spans="1:6">
      <c r="A428" s="357" t="s">
        <v>1869</v>
      </c>
      <c r="B428" s="357" t="s">
        <v>4318</v>
      </c>
      <c r="C428" s="358" t="s">
        <v>3789</v>
      </c>
      <c r="D428" s="358">
        <v>928940</v>
      </c>
      <c r="E428" s="359">
        <v>44532</v>
      </c>
      <c r="F428" s="358" t="s">
        <v>4286</v>
      </c>
    </row>
    <row r="429" spans="1:6">
      <c r="A429" s="357" t="s">
        <v>1976</v>
      </c>
      <c r="B429" s="357" t="s">
        <v>4319</v>
      </c>
      <c r="C429" s="358" t="s">
        <v>3789</v>
      </c>
      <c r="D429" s="358">
        <v>927616</v>
      </c>
      <c r="E429" s="359">
        <v>44483</v>
      </c>
      <c r="F429" s="358" t="s">
        <v>4286</v>
      </c>
    </row>
    <row r="430" spans="1:6">
      <c r="A430" s="357" t="s">
        <v>2075</v>
      </c>
      <c r="B430" s="357" t="s">
        <v>4320</v>
      </c>
      <c r="C430" s="358" t="s">
        <v>3789</v>
      </c>
      <c r="D430" s="358">
        <v>922846</v>
      </c>
      <c r="E430" s="359">
        <v>44293</v>
      </c>
      <c r="F430" s="358" t="s">
        <v>4286</v>
      </c>
    </row>
    <row r="431" spans="1:6">
      <c r="A431" s="357" t="s">
        <v>2146</v>
      </c>
      <c r="B431" s="357" t="s">
        <v>4321</v>
      </c>
      <c r="C431" s="358" t="s">
        <v>3789</v>
      </c>
      <c r="D431" s="358">
        <v>930840</v>
      </c>
      <c r="E431" s="359">
        <v>44623</v>
      </c>
      <c r="F431" s="358" t="s">
        <v>4286</v>
      </c>
    </row>
    <row r="432" spans="1:6">
      <c r="A432" s="357" t="s">
        <v>2310</v>
      </c>
      <c r="B432" s="357" t="s">
        <v>4322</v>
      </c>
      <c r="C432" s="358" t="s">
        <v>3789</v>
      </c>
      <c r="D432" s="358">
        <v>929546</v>
      </c>
      <c r="E432" s="359">
        <v>44560</v>
      </c>
      <c r="F432" s="358" t="s">
        <v>4286</v>
      </c>
    </row>
    <row r="433" spans="1:6">
      <c r="A433" s="357" t="s">
        <v>255</v>
      </c>
      <c r="B433" s="357" t="s">
        <v>4323</v>
      </c>
      <c r="C433" s="358" t="s">
        <v>3789</v>
      </c>
      <c r="D433" s="358">
        <v>930115</v>
      </c>
      <c r="E433" s="359">
        <v>44588</v>
      </c>
      <c r="F433" s="358" t="s">
        <v>4282</v>
      </c>
    </row>
    <row r="434" spans="1:6">
      <c r="A434" s="357" t="s">
        <v>314</v>
      </c>
      <c r="B434" s="357" t="s">
        <v>4324</v>
      </c>
      <c r="C434" s="358" t="s">
        <v>3789</v>
      </c>
      <c r="D434" s="358">
        <v>919411</v>
      </c>
      <c r="E434" s="359">
        <v>44287</v>
      </c>
      <c r="F434" s="358" t="s">
        <v>4282</v>
      </c>
    </row>
    <row r="435" spans="1:6">
      <c r="A435" s="357" t="s">
        <v>4325</v>
      </c>
      <c r="B435" s="357" t="s">
        <v>4326</v>
      </c>
      <c r="C435" s="358" t="s">
        <v>3789</v>
      </c>
      <c r="D435" s="358">
        <v>919314</v>
      </c>
      <c r="E435" s="359">
        <v>44287</v>
      </c>
      <c r="F435" s="358" t="s">
        <v>4282</v>
      </c>
    </row>
    <row r="436" spans="1:6">
      <c r="A436" s="357" t="s">
        <v>414</v>
      </c>
      <c r="B436" s="357" t="s">
        <v>4327</v>
      </c>
      <c r="C436" s="358" t="s">
        <v>3789</v>
      </c>
      <c r="D436" s="358">
        <v>919412</v>
      </c>
      <c r="E436" s="359">
        <v>44287</v>
      </c>
      <c r="F436" s="358" t="s">
        <v>4282</v>
      </c>
    </row>
    <row r="437" spans="1:6">
      <c r="A437" s="357" t="s">
        <v>421</v>
      </c>
      <c r="B437" s="357" t="s">
        <v>4328</v>
      </c>
      <c r="C437" s="358" t="s">
        <v>3789</v>
      </c>
      <c r="D437" s="358">
        <v>919414</v>
      </c>
      <c r="E437" s="359">
        <v>44287</v>
      </c>
      <c r="F437" s="358" t="s">
        <v>4282</v>
      </c>
    </row>
    <row r="438" spans="1:6">
      <c r="A438" s="357" t="s">
        <v>4329</v>
      </c>
      <c r="B438" s="357" t="s">
        <v>4330</v>
      </c>
      <c r="C438" s="358" t="s">
        <v>3789</v>
      </c>
      <c r="D438" s="358">
        <v>919417</v>
      </c>
      <c r="E438" s="359">
        <v>44287</v>
      </c>
      <c r="F438" s="358" t="s">
        <v>4282</v>
      </c>
    </row>
    <row r="439" spans="1:6">
      <c r="A439" s="357" t="s">
        <v>4331</v>
      </c>
      <c r="B439" s="357" t="s">
        <v>4332</v>
      </c>
      <c r="C439" s="358" t="s">
        <v>3789</v>
      </c>
      <c r="D439" s="358">
        <v>919327</v>
      </c>
      <c r="E439" s="359">
        <v>44287</v>
      </c>
      <c r="F439" s="358" t="s">
        <v>4282</v>
      </c>
    </row>
    <row r="440" spans="1:6">
      <c r="A440" s="357" t="s">
        <v>643</v>
      </c>
      <c r="B440" s="357" t="s">
        <v>4333</v>
      </c>
      <c r="C440" s="358" t="s">
        <v>3789</v>
      </c>
      <c r="D440" s="358">
        <v>915309</v>
      </c>
      <c r="E440" s="359">
        <v>44287</v>
      </c>
      <c r="F440" s="358" t="s">
        <v>4282</v>
      </c>
    </row>
    <row r="441" spans="1:6">
      <c r="A441" s="357" t="s">
        <v>1116</v>
      </c>
      <c r="B441" s="357" t="s">
        <v>4334</v>
      </c>
      <c r="C441" s="358" t="s">
        <v>3789</v>
      </c>
      <c r="D441" s="358">
        <v>922594</v>
      </c>
      <c r="E441" s="359">
        <v>44293</v>
      </c>
      <c r="F441" s="358" t="s">
        <v>4282</v>
      </c>
    </row>
    <row r="442" spans="1:6">
      <c r="A442" s="357" t="s">
        <v>1165</v>
      </c>
      <c r="B442" s="357" t="s">
        <v>4335</v>
      </c>
      <c r="C442" s="358" t="s">
        <v>3789</v>
      </c>
      <c r="D442" s="358">
        <v>919354</v>
      </c>
      <c r="E442" s="359">
        <v>44287</v>
      </c>
      <c r="F442" s="358" t="s">
        <v>4282</v>
      </c>
    </row>
    <row r="443" spans="1:6">
      <c r="A443" s="357" t="s">
        <v>1243</v>
      </c>
      <c r="B443" s="357" t="s">
        <v>4336</v>
      </c>
      <c r="C443" s="358" t="s">
        <v>3789</v>
      </c>
      <c r="D443" s="358">
        <v>924889</v>
      </c>
      <c r="E443" s="359">
        <v>44370</v>
      </c>
      <c r="F443" s="358" t="s">
        <v>4282</v>
      </c>
    </row>
    <row r="444" spans="1:6">
      <c r="A444" s="357" t="s">
        <v>1418</v>
      </c>
      <c r="B444" s="357" t="s">
        <v>4337</v>
      </c>
      <c r="C444" s="358" t="s">
        <v>3789</v>
      </c>
      <c r="D444" s="358">
        <v>914940</v>
      </c>
      <c r="E444" s="359">
        <v>44287</v>
      </c>
      <c r="F444" s="358" t="s">
        <v>4282</v>
      </c>
    </row>
    <row r="445" spans="1:6">
      <c r="A445" s="357" t="s">
        <v>1569</v>
      </c>
      <c r="B445" s="357" t="s">
        <v>4338</v>
      </c>
      <c r="C445" s="358" t="s">
        <v>3789</v>
      </c>
      <c r="D445" s="358">
        <v>929684</v>
      </c>
      <c r="E445" s="359">
        <v>44574</v>
      </c>
      <c r="F445" s="358" t="s">
        <v>4282</v>
      </c>
    </row>
    <row r="446" spans="1:6">
      <c r="A446" s="357" t="s">
        <v>4339</v>
      </c>
      <c r="B446" s="357" t="s">
        <v>4340</v>
      </c>
      <c r="C446" s="358" t="s">
        <v>3789</v>
      </c>
      <c r="D446" s="358">
        <v>932161</v>
      </c>
      <c r="E446" s="359">
        <v>44679</v>
      </c>
      <c r="F446" s="358" t="s">
        <v>4282</v>
      </c>
    </row>
    <row r="447" spans="1:6">
      <c r="A447" s="357" t="s">
        <v>4341</v>
      </c>
      <c r="B447" s="357" t="s">
        <v>4342</v>
      </c>
      <c r="C447" s="358" t="s">
        <v>3789</v>
      </c>
      <c r="D447" s="358">
        <v>931704</v>
      </c>
      <c r="E447" s="359">
        <v>44665</v>
      </c>
      <c r="F447" s="358" t="s">
        <v>4282</v>
      </c>
    </row>
    <row r="448" spans="1:6">
      <c r="A448" s="357" t="s">
        <v>1700</v>
      </c>
      <c r="B448" s="357" t="s">
        <v>4343</v>
      </c>
      <c r="C448" s="358" t="s">
        <v>3789</v>
      </c>
      <c r="D448" s="358">
        <v>931705</v>
      </c>
      <c r="E448" s="359">
        <v>44665</v>
      </c>
      <c r="F448" s="358" t="s">
        <v>4282</v>
      </c>
    </row>
    <row r="449" spans="1:6">
      <c r="A449" s="357" t="s">
        <v>1706</v>
      </c>
      <c r="B449" s="357" t="s">
        <v>4344</v>
      </c>
      <c r="C449" s="358" t="s">
        <v>3789</v>
      </c>
      <c r="D449" s="358">
        <v>931874</v>
      </c>
      <c r="E449" s="359">
        <v>44672</v>
      </c>
      <c r="F449" s="358" t="s">
        <v>4282</v>
      </c>
    </row>
    <row r="450" spans="1:6">
      <c r="A450" s="357" t="s">
        <v>1726</v>
      </c>
      <c r="B450" s="357" t="s">
        <v>4345</v>
      </c>
      <c r="C450" s="358" t="s">
        <v>3789</v>
      </c>
      <c r="D450" s="358">
        <v>924503</v>
      </c>
      <c r="E450" s="359">
        <v>44363</v>
      </c>
      <c r="F450" s="358" t="s">
        <v>4282</v>
      </c>
    </row>
    <row r="451" spans="1:6">
      <c r="A451" s="357" t="s">
        <v>4346</v>
      </c>
      <c r="B451" s="357" t="s">
        <v>4347</v>
      </c>
      <c r="C451" s="358" t="s">
        <v>3789</v>
      </c>
      <c r="D451" s="358">
        <v>931875</v>
      </c>
      <c r="E451" s="359">
        <v>44672</v>
      </c>
      <c r="F451" s="358" t="s">
        <v>4282</v>
      </c>
    </row>
    <row r="452" spans="1:6">
      <c r="A452" s="357" t="s">
        <v>1826</v>
      </c>
      <c r="B452" s="357" t="s">
        <v>4348</v>
      </c>
      <c r="C452" s="358" t="s">
        <v>3789</v>
      </c>
      <c r="D452" s="358">
        <v>923190</v>
      </c>
      <c r="E452" s="359">
        <v>44293</v>
      </c>
      <c r="F452" s="358" t="s">
        <v>4282</v>
      </c>
    </row>
    <row r="453" spans="1:6">
      <c r="A453" s="357" t="s">
        <v>4349</v>
      </c>
      <c r="B453" s="357" t="s">
        <v>4350</v>
      </c>
      <c r="C453" s="358" t="s">
        <v>3789</v>
      </c>
      <c r="D453" s="358">
        <v>932163</v>
      </c>
      <c r="E453" s="359">
        <v>44679</v>
      </c>
      <c r="F453" s="358" t="s">
        <v>4282</v>
      </c>
    </row>
    <row r="454" spans="1:6">
      <c r="A454" s="357" t="s">
        <v>1865</v>
      </c>
      <c r="B454" s="357" t="s">
        <v>4351</v>
      </c>
      <c r="C454" s="358" t="s">
        <v>3789</v>
      </c>
      <c r="D454" s="358">
        <v>924524</v>
      </c>
      <c r="E454" s="359">
        <v>44363</v>
      </c>
      <c r="F454" s="358" t="s">
        <v>4282</v>
      </c>
    </row>
    <row r="455" spans="1:6">
      <c r="A455" s="357" t="s">
        <v>2051</v>
      </c>
      <c r="B455" s="357" t="s">
        <v>4352</v>
      </c>
      <c r="C455" s="358" t="s">
        <v>3789</v>
      </c>
      <c r="D455" s="358">
        <v>924449</v>
      </c>
      <c r="E455" s="359">
        <v>44553</v>
      </c>
      <c r="F455" s="358" t="s">
        <v>4282</v>
      </c>
    </row>
    <row r="456" spans="1:6">
      <c r="A456" s="357" t="s">
        <v>2199</v>
      </c>
      <c r="B456" s="357" t="s">
        <v>4353</v>
      </c>
      <c r="C456" s="358" t="s">
        <v>3789</v>
      </c>
      <c r="D456" s="358">
        <v>923014</v>
      </c>
      <c r="E456" s="359">
        <v>44293</v>
      </c>
      <c r="F456" s="358" t="s">
        <v>4282</v>
      </c>
    </row>
    <row r="457" spans="1:6">
      <c r="A457" s="357" t="s">
        <v>2231</v>
      </c>
      <c r="B457" s="357" t="s">
        <v>4354</v>
      </c>
      <c r="C457" s="358" t="s">
        <v>3789</v>
      </c>
      <c r="D457" s="358">
        <v>930842</v>
      </c>
      <c r="E457" s="359">
        <v>44623</v>
      </c>
      <c r="F457" s="358" t="s">
        <v>4282</v>
      </c>
    </row>
    <row r="458" spans="1:6">
      <c r="A458" s="357" t="s">
        <v>2341</v>
      </c>
      <c r="B458" s="357" t="s">
        <v>4355</v>
      </c>
      <c r="C458" s="358" t="s">
        <v>3789</v>
      </c>
      <c r="D458" s="358">
        <v>919452</v>
      </c>
      <c r="E458" s="359">
        <v>44287</v>
      </c>
      <c r="F458" s="358" t="s">
        <v>4282</v>
      </c>
    </row>
    <row r="459" spans="1:6">
      <c r="A459" s="357" t="s">
        <v>2350</v>
      </c>
      <c r="B459" s="357" t="s">
        <v>4356</v>
      </c>
      <c r="C459" s="358" t="s">
        <v>3789</v>
      </c>
      <c r="D459" s="358">
        <v>929548</v>
      </c>
      <c r="E459" s="359">
        <v>44560</v>
      </c>
      <c r="F459" s="358" t="s">
        <v>4282</v>
      </c>
    </row>
    <row r="460" spans="1:6">
      <c r="A460" s="357" t="s">
        <v>4357</v>
      </c>
      <c r="B460" s="357" t="s">
        <v>4358</v>
      </c>
      <c r="C460" s="358" t="s">
        <v>3789</v>
      </c>
      <c r="D460" s="358">
        <v>926492</v>
      </c>
      <c r="E460" s="359">
        <v>44438</v>
      </c>
      <c r="F460" s="358" t="s">
        <v>4359</v>
      </c>
    </row>
    <row r="461" spans="1:6">
      <c r="A461" s="357" t="s">
        <v>133</v>
      </c>
      <c r="B461" s="357" t="s">
        <v>4360</v>
      </c>
      <c r="C461" s="358" t="s">
        <v>3789</v>
      </c>
      <c r="D461" s="358">
        <v>928576</v>
      </c>
      <c r="E461" s="359">
        <v>44518</v>
      </c>
      <c r="F461" s="358" t="s">
        <v>4359</v>
      </c>
    </row>
    <row r="462" spans="1:6">
      <c r="A462" s="357" t="s">
        <v>217</v>
      </c>
      <c r="B462" s="357" t="s">
        <v>4361</v>
      </c>
      <c r="C462" s="358" t="s">
        <v>3789</v>
      </c>
      <c r="D462" s="358">
        <v>927772</v>
      </c>
      <c r="E462" s="359">
        <v>44525</v>
      </c>
      <c r="F462" s="358" t="s">
        <v>4359</v>
      </c>
    </row>
    <row r="463" spans="1:6">
      <c r="A463" s="357" t="s">
        <v>225</v>
      </c>
      <c r="B463" s="357" t="s">
        <v>4362</v>
      </c>
      <c r="C463" s="358" t="s">
        <v>3789</v>
      </c>
      <c r="D463" s="358">
        <v>928730</v>
      </c>
      <c r="E463" s="359">
        <v>44525</v>
      </c>
      <c r="F463" s="358" t="s">
        <v>4359</v>
      </c>
    </row>
    <row r="464" spans="1:6">
      <c r="A464" s="357" t="s">
        <v>257</v>
      </c>
      <c r="B464" s="357" t="s">
        <v>4363</v>
      </c>
      <c r="C464" s="358" t="s">
        <v>3789</v>
      </c>
      <c r="D464" s="358">
        <v>927614</v>
      </c>
      <c r="E464" s="359">
        <v>44483</v>
      </c>
      <c r="F464" s="358" t="s">
        <v>4359</v>
      </c>
    </row>
    <row r="465" spans="1:6">
      <c r="A465" s="357" t="s">
        <v>310</v>
      </c>
      <c r="B465" s="357" t="s">
        <v>4364</v>
      </c>
      <c r="C465" s="358" t="s">
        <v>3789</v>
      </c>
      <c r="D465" s="358">
        <v>928729</v>
      </c>
      <c r="E465" s="359">
        <v>44525</v>
      </c>
      <c r="F465" s="358" t="s">
        <v>4359</v>
      </c>
    </row>
    <row r="466" spans="1:6">
      <c r="A466" s="357" t="s">
        <v>420</v>
      </c>
      <c r="B466" s="357" t="s">
        <v>4365</v>
      </c>
      <c r="C466" s="358" t="s">
        <v>3789</v>
      </c>
      <c r="D466" s="358">
        <v>919413</v>
      </c>
      <c r="E466" s="359">
        <v>44287</v>
      </c>
      <c r="F466" s="358" t="s">
        <v>4359</v>
      </c>
    </row>
    <row r="467" spans="1:6">
      <c r="A467" s="357" t="s">
        <v>2480</v>
      </c>
      <c r="B467" s="357" t="s">
        <v>4366</v>
      </c>
      <c r="C467" s="358" t="s">
        <v>3789</v>
      </c>
      <c r="D467" s="358">
        <v>919416</v>
      </c>
      <c r="E467" s="359">
        <v>44287</v>
      </c>
      <c r="F467" s="358" t="s">
        <v>4359</v>
      </c>
    </row>
    <row r="468" spans="1:6">
      <c r="A468" s="357" t="s">
        <v>4367</v>
      </c>
      <c r="B468" s="357" t="s">
        <v>4368</v>
      </c>
      <c r="C468" s="358" t="s">
        <v>3789</v>
      </c>
      <c r="D468" s="358">
        <v>931376</v>
      </c>
      <c r="E468" s="359">
        <v>44651</v>
      </c>
      <c r="F468" s="358" t="s">
        <v>4359</v>
      </c>
    </row>
    <row r="469" spans="1:6">
      <c r="A469" s="357" t="s">
        <v>2501</v>
      </c>
      <c r="B469" s="357" t="s">
        <v>4369</v>
      </c>
      <c r="C469" s="358" t="s">
        <v>3789</v>
      </c>
      <c r="D469" s="358">
        <v>916614</v>
      </c>
      <c r="E469" s="359">
        <v>44287</v>
      </c>
      <c r="F469" s="358" t="s">
        <v>4359</v>
      </c>
    </row>
    <row r="470" spans="1:6">
      <c r="A470" s="357" t="s">
        <v>2507</v>
      </c>
      <c r="B470" s="357" t="s">
        <v>4370</v>
      </c>
      <c r="C470" s="358" t="s">
        <v>3789</v>
      </c>
      <c r="D470" s="358">
        <v>916625</v>
      </c>
      <c r="E470" s="359">
        <v>44287</v>
      </c>
      <c r="F470" s="358" t="s">
        <v>4359</v>
      </c>
    </row>
    <row r="471" spans="1:6">
      <c r="A471" s="357" t="s">
        <v>811</v>
      </c>
      <c r="B471" s="357" t="s">
        <v>4371</v>
      </c>
      <c r="C471" s="358" t="s">
        <v>3789</v>
      </c>
      <c r="D471" s="358">
        <v>930113</v>
      </c>
      <c r="E471" s="359">
        <v>44223</v>
      </c>
      <c r="F471" s="358" t="s">
        <v>4359</v>
      </c>
    </row>
    <row r="472" spans="1:6">
      <c r="A472" s="357" t="s">
        <v>830</v>
      </c>
      <c r="B472" s="357" t="s">
        <v>4372</v>
      </c>
      <c r="C472" s="358" t="s">
        <v>3789</v>
      </c>
      <c r="D472" s="358">
        <v>919430</v>
      </c>
      <c r="E472" s="359">
        <v>44287</v>
      </c>
      <c r="F472" s="358" t="s">
        <v>4359</v>
      </c>
    </row>
    <row r="473" spans="1:6">
      <c r="A473" s="357" t="s">
        <v>2532</v>
      </c>
      <c r="B473" s="357" t="s">
        <v>4373</v>
      </c>
      <c r="C473" s="358" t="s">
        <v>3789</v>
      </c>
      <c r="D473" s="358">
        <v>916632</v>
      </c>
      <c r="E473" s="359">
        <v>44287</v>
      </c>
      <c r="F473" s="358" t="s">
        <v>4359</v>
      </c>
    </row>
    <row r="474" spans="1:6">
      <c r="A474" s="357" t="s">
        <v>891</v>
      </c>
      <c r="B474" s="357" t="s">
        <v>4374</v>
      </c>
      <c r="C474" s="358" t="s">
        <v>3789</v>
      </c>
      <c r="D474" s="358">
        <v>926489</v>
      </c>
      <c r="E474" s="359">
        <v>44438</v>
      </c>
      <c r="F474" s="358" t="s">
        <v>4359</v>
      </c>
    </row>
    <row r="475" spans="1:6">
      <c r="A475" s="357" t="s">
        <v>893</v>
      </c>
      <c r="B475" s="357" t="s">
        <v>4375</v>
      </c>
      <c r="C475" s="358" t="s">
        <v>3789</v>
      </c>
      <c r="D475" s="358">
        <v>916005</v>
      </c>
      <c r="E475" s="359">
        <v>44287</v>
      </c>
      <c r="F475" s="358" t="s">
        <v>4359</v>
      </c>
    </row>
    <row r="476" spans="1:6">
      <c r="A476" s="357" t="s">
        <v>2538</v>
      </c>
      <c r="B476" s="357" t="s">
        <v>4376</v>
      </c>
      <c r="C476" s="358" t="s">
        <v>3789</v>
      </c>
      <c r="D476" s="358">
        <v>915229</v>
      </c>
      <c r="E476" s="359">
        <v>44287</v>
      </c>
      <c r="F476" s="358" t="s">
        <v>4359</v>
      </c>
    </row>
    <row r="477" spans="1:6">
      <c r="A477" s="357" t="s">
        <v>976</v>
      </c>
      <c r="B477" s="357" t="s">
        <v>4377</v>
      </c>
      <c r="C477" s="358" t="s">
        <v>3789</v>
      </c>
      <c r="D477" s="358">
        <v>927226</v>
      </c>
      <c r="E477" s="359">
        <v>44473</v>
      </c>
      <c r="F477" s="358" t="s">
        <v>4359</v>
      </c>
    </row>
    <row r="478" spans="1:6">
      <c r="A478" s="357" t="s">
        <v>983</v>
      </c>
      <c r="B478" s="357" t="s">
        <v>4378</v>
      </c>
      <c r="C478" s="358" t="s">
        <v>3789</v>
      </c>
      <c r="D478" s="358">
        <v>928575</v>
      </c>
      <c r="E478" s="359">
        <v>44518</v>
      </c>
      <c r="F478" s="358" t="s">
        <v>4359</v>
      </c>
    </row>
    <row r="479" spans="1:6">
      <c r="A479" s="357" t="s">
        <v>1038</v>
      </c>
      <c r="B479" s="357" t="s">
        <v>4379</v>
      </c>
      <c r="C479" s="358" t="s">
        <v>3789</v>
      </c>
      <c r="D479" s="358">
        <v>923534</v>
      </c>
      <c r="E479" s="359">
        <v>44328</v>
      </c>
      <c r="F479" s="358" t="s">
        <v>4359</v>
      </c>
    </row>
    <row r="480" spans="1:6">
      <c r="A480" s="357" t="s">
        <v>1039</v>
      </c>
      <c r="B480" s="357" t="s">
        <v>4380</v>
      </c>
      <c r="C480" s="358" t="s">
        <v>3789</v>
      </c>
      <c r="D480" s="358">
        <v>927224</v>
      </c>
      <c r="E480" s="359">
        <v>44473</v>
      </c>
      <c r="F480" s="358" t="s">
        <v>4359</v>
      </c>
    </row>
    <row r="481" spans="1:6">
      <c r="A481" s="357" t="s">
        <v>1484</v>
      </c>
      <c r="B481" s="357" t="s">
        <v>4381</v>
      </c>
      <c r="C481" s="358" t="s">
        <v>3789</v>
      </c>
      <c r="D481" s="358">
        <v>926491</v>
      </c>
      <c r="E481" s="359">
        <v>44438</v>
      </c>
      <c r="F481" s="358" t="s">
        <v>4359</v>
      </c>
    </row>
    <row r="482" spans="1:6">
      <c r="A482" s="357" t="s">
        <v>1595</v>
      </c>
      <c r="B482" s="357" t="s">
        <v>4382</v>
      </c>
      <c r="C482" s="358" t="s">
        <v>3789</v>
      </c>
      <c r="D482" s="358">
        <v>930642</v>
      </c>
      <c r="E482" s="359">
        <v>44616</v>
      </c>
      <c r="F482" s="358" t="s">
        <v>4359</v>
      </c>
    </row>
    <row r="483" spans="1:6">
      <c r="A483" s="357" t="s">
        <v>4383</v>
      </c>
      <c r="B483" s="357" t="s">
        <v>4384</v>
      </c>
      <c r="C483" s="358" t="s">
        <v>3789</v>
      </c>
      <c r="D483" s="358">
        <v>930839</v>
      </c>
      <c r="E483" s="359">
        <v>44623</v>
      </c>
      <c r="F483" s="358" t="s">
        <v>4359</v>
      </c>
    </row>
    <row r="484" spans="1:6">
      <c r="A484" s="357" t="s">
        <v>2093</v>
      </c>
      <c r="B484" s="357" t="s">
        <v>4385</v>
      </c>
      <c r="C484" s="358" t="s">
        <v>3789</v>
      </c>
      <c r="D484" s="358">
        <v>928725</v>
      </c>
      <c r="E484" s="359">
        <v>44525</v>
      </c>
      <c r="F484" s="358" t="s">
        <v>4359</v>
      </c>
    </row>
    <row r="485" spans="1:6">
      <c r="A485" s="357" t="s">
        <v>17</v>
      </c>
      <c r="B485" s="357" t="s">
        <v>4386</v>
      </c>
      <c r="C485" s="358" t="s">
        <v>3789</v>
      </c>
      <c r="D485" s="358">
        <v>926214</v>
      </c>
      <c r="E485" s="359">
        <v>44424</v>
      </c>
      <c r="F485" s="358" t="s">
        <v>4288</v>
      </c>
    </row>
    <row r="486" spans="1:6">
      <c r="A486" s="357" t="s">
        <v>28</v>
      </c>
      <c r="B486" s="357" t="s">
        <v>4387</v>
      </c>
      <c r="C486" s="358" t="s">
        <v>3789</v>
      </c>
      <c r="D486" s="358">
        <v>926215</v>
      </c>
      <c r="E486" s="359">
        <v>44424</v>
      </c>
      <c r="F486" s="358" t="s">
        <v>4288</v>
      </c>
    </row>
    <row r="487" spans="1:6">
      <c r="A487" s="357" t="s">
        <v>58</v>
      </c>
      <c r="B487" s="357" t="s">
        <v>4388</v>
      </c>
      <c r="C487" s="358" t="s">
        <v>3789</v>
      </c>
      <c r="D487" s="358">
        <v>930646</v>
      </c>
      <c r="E487" s="359">
        <v>44616</v>
      </c>
      <c r="F487" s="358" t="s">
        <v>4288</v>
      </c>
    </row>
    <row r="488" spans="1:6">
      <c r="A488" s="357" t="s">
        <v>322</v>
      </c>
      <c r="B488" s="357" t="s">
        <v>4389</v>
      </c>
      <c r="C488" s="358" t="s">
        <v>3789</v>
      </c>
      <c r="D488" s="358">
        <v>926217</v>
      </c>
      <c r="E488" s="359">
        <v>44424</v>
      </c>
      <c r="F488" s="358" t="s">
        <v>4288</v>
      </c>
    </row>
    <row r="489" spans="1:6">
      <c r="A489" s="357" t="s">
        <v>334</v>
      </c>
      <c r="B489" s="357" t="s">
        <v>4390</v>
      </c>
      <c r="C489" s="358" t="s">
        <v>3789</v>
      </c>
      <c r="D489" s="358">
        <v>926218</v>
      </c>
      <c r="E489" s="359">
        <v>44424</v>
      </c>
      <c r="F489" s="358" t="s">
        <v>4288</v>
      </c>
    </row>
    <row r="490" spans="1:6">
      <c r="A490" s="357" t="s">
        <v>346</v>
      </c>
      <c r="B490" s="357" t="s">
        <v>4391</v>
      </c>
      <c r="C490" s="358" t="s">
        <v>3789</v>
      </c>
      <c r="D490" s="358">
        <v>929910</v>
      </c>
      <c r="E490" s="359">
        <v>44581</v>
      </c>
      <c r="F490" s="358" t="s">
        <v>4288</v>
      </c>
    </row>
    <row r="491" spans="1:6">
      <c r="A491" s="357" t="s">
        <v>438</v>
      </c>
      <c r="B491" s="357" t="s">
        <v>4392</v>
      </c>
      <c r="C491" s="358" t="s">
        <v>3789</v>
      </c>
      <c r="D491" s="358">
        <v>926225</v>
      </c>
      <c r="E491" s="359">
        <v>44424</v>
      </c>
      <c r="F491" s="358" t="s">
        <v>4288</v>
      </c>
    </row>
    <row r="492" spans="1:6">
      <c r="A492" s="357" t="s">
        <v>468</v>
      </c>
      <c r="B492" s="357" t="s">
        <v>4393</v>
      </c>
      <c r="C492" s="358" t="s">
        <v>3789</v>
      </c>
      <c r="D492" s="358">
        <v>926226</v>
      </c>
      <c r="E492" s="359">
        <v>44424</v>
      </c>
      <c r="F492" s="358" t="s">
        <v>4288</v>
      </c>
    </row>
    <row r="493" spans="1:6">
      <c r="A493" s="357" t="s">
        <v>545</v>
      </c>
      <c r="B493" s="357" t="s">
        <v>4394</v>
      </c>
      <c r="C493" s="358" t="s">
        <v>3789</v>
      </c>
      <c r="D493" s="358">
        <v>932159</v>
      </c>
      <c r="E493" s="359">
        <v>44679</v>
      </c>
      <c r="F493" s="358" t="s">
        <v>4288</v>
      </c>
    </row>
    <row r="494" spans="1:6">
      <c r="A494" s="357" t="s">
        <v>554</v>
      </c>
      <c r="B494" s="357" t="s">
        <v>4395</v>
      </c>
      <c r="C494" s="358" t="s">
        <v>3789</v>
      </c>
      <c r="D494" s="358">
        <v>932160</v>
      </c>
      <c r="E494" s="359">
        <v>44679</v>
      </c>
      <c r="F494" s="358" t="s">
        <v>4288</v>
      </c>
    </row>
    <row r="495" spans="1:6">
      <c r="A495" s="357" t="s">
        <v>612</v>
      </c>
      <c r="B495" s="357" t="s">
        <v>4396</v>
      </c>
      <c r="C495" s="358" t="s">
        <v>3789</v>
      </c>
      <c r="D495" s="358">
        <v>931378</v>
      </c>
      <c r="E495" s="359">
        <v>44651</v>
      </c>
      <c r="F495" s="358" t="s">
        <v>4288</v>
      </c>
    </row>
    <row r="496" spans="1:6">
      <c r="A496" s="357" t="s">
        <v>719</v>
      </c>
      <c r="B496" s="357" t="s">
        <v>4397</v>
      </c>
      <c r="C496" s="358" t="s">
        <v>3789</v>
      </c>
      <c r="D496" s="358">
        <v>928737</v>
      </c>
      <c r="E496" s="359">
        <v>44525</v>
      </c>
      <c r="F496" s="358" t="s">
        <v>4288</v>
      </c>
    </row>
    <row r="497" spans="1:6">
      <c r="A497" s="357" t="s">
        <v>4398</v>
      </c>
      <c r="B497" s="357" t="s">
        <v>4399</v>
      </c>
      <c r="C497" s="358" t="s">
        <v>3789</v>
      </c>
      <c r="D497" s="358">
        <v>919344</v>
      </c>
      <c r="E497" s="359">
        <v>44287</v>
      </c>
      <c r="F497" s="358" t="s">
        <v>4288</v>
      </c>
    </row>
    <row r="498" spans="1:6">
      <c r="A498" s="357" t="s">
        <v>996</v>
      </c>
      <c r="B498" s="357" t="s">
        <v>4400</v>
      </c>
      <c r="C498" s="358" t="s">
        <v>3789</v>
      </c>
      <c r="D498" s="358">
        <v>914853</v>
      </c>
      <c r="E498" s="359">
        <v>44287</v>
      </c>
      <c r="F498" s="358" t="s">
        <v>4288</v>
      </c>
    </row>
    <row r="499" spans="1:6">
      <c r="A499" s="357" t="s">
        <v>4401</v>
      </c>
      <c r="B499" s="357" t="s">
        <v>4402</v>
      </c>
      <c r="C499" s="358" t="s">
        <v>3789</v>
      </c>
      <c r="D499" s="358">
        <v>916089</v>
      </c>
      <c r="E499" s="359">
        <v>44287</v>
      </c>
      <c r="F499" s="358" t="s">
        <v>4288</v>
      </c>
    </row>
    <row r="500" spans="1:6">
      <c r="A500" s="357" t="s">
        <v>4403</v>
      </c>
      <c r="B500" s="357" t="s">
        <v>4404</v>
      </c>
      <c r="C500" s="358" t="s">
        <v>3789</v>
      </c>
      <c r="D500" s="358">
        <v>913242</v>
      </c>
      <c r="E500" s="359">
        <v>44287</v>
      </c>
      <c r="F500" s="358" t="s">
        <v>4288</v>
      </c>
    </row>
    <row r="501" spans="1:6">
      <c r="A501" s="357" t="s">
        <v>1192</v>
      </c>
      <c r="B501" s="357" t="s">
        <v>4405</v>
      </c>
      <c r="C501" s="358" t="s">
        <v>3789</v>
      </c>
      <c r="D501" s="358">
        <v>922534</v>
      </c>
      <c r="E501" s="359">
        <v>44293</v>
      </c>
      <c r="F501" s="358" t="s">
        <v>4288</v>
      </c>
    </row>
    <row r="502" spans="1:6">
      <c r="A502" s="357" t="s">
        <v>1212</v>
      </c>
      <c r="B502" s="357" t="s">
        <v>4406</v>
      </c>
      <c r="C502" s="358" t="s">
        <v>3789</v>
      </c>
      <c r="D502" s="358">
        <v>926399</v>
      </c>
      <c r="E502" s="359">
        <v>44424</v>
      </c>
      <c r="F502" s="358" t="s">
        <v>4288</v>
      </c>
    </row>
    <row r="503" spans="1:6">
      <c r="A503" s="357" t="s">
        <v>1224</v>
      </c>
      <c r="B503" s="357" t="s">
        <v>4407</v>
      </c>
      <c r="C503" s="358" t="s">
        <v>3789</v>
      </c>
      <c r="D503" s="358">
        <v>926395</v>
      </c>
      <c r="E503" s="359">
        <v>44424</v>
      </c>
      <c r="F503" s="358" t="s">
        <v>4288</v>
      </c>
    </row>
    <row r="504" spans="1:6">
      <c r="A504" s="357" t="s">
        <v>4408</v>
      </c>
      <c r="B504" s="357" t="s">
        <v>4409</v>
      </c>
      <c r="C504" s="358" t="s">
        <v>3789</v>
      </c>
      <c r="D504" s="358">
        <v>926396</v>
      </c>
      <c r="E504" s="359">
        <v>44424</v>
      </c>
      <c r="F504" s="358" t="s">
        <v>4288</v>
      </c>
    </row>
    <row r="505" spans="1:6">
      <c r="A505" s="357" t="s">
        <v>1479</v>
      </c>
      <c r="B505" s="357" t="s">
        <v>4410</v>
      </c>
      <c r="C505" s="358" t="s">
        <v>3789</v>
      </c>
      <c r="D505" s="358">
        <v>932157</v>
      </c>
      <c r="E505" s="359">
        <v>44679</v>
      </c>
      <c r="F505" s="358" t="s">
        <v>4288</v>
      </c>
    </row>
    <row r="506" spans="1:6">
      <c r="A506" s="357" t="s">
        <v>4411</v>
      </c>
      <c r="B506" s="357" t="s">
        <v>4412</v>
      </c>
      <c r="C506" s="358" t="s">
        <v>3789</v>
      </c>
      <c r="D506" s="358">
        <v>928932</v>
      </c>
      <c r="E506" s="359">
        <v>44532</v>
      </c>
      <c r="F506" s="358" t="s">
        <v>4288</v>
      </c>
    </row>
    <row r="507" spans="1:6">
      <c r="A507" s="357" t="s">
        <v>1688</v>
      </c>
      <c r="B507" s="357" t="s">
        <v>4413</v>
      </c>
      <c r="C507" s="358" t="s">
        <v>3789</v>
      </c>
      <c r="D507" s="358">
        <v>929911</v>
      </c>
      <c r="E507" s="359">
        <v>44582</v>
      </c>
      <c r="F507" s="358" t="s">
        <v>4288</v>
      </c>
    </row>
    <row r="508" spans="1:6">
      <c r="A508" s="357" t="s">
        <v>1829</v>
      </c>
      <c r="B508" s="357" t="s">
        <v>4414</v>
      </c>
      <c r="C508" s="358" t="s">
        <v>3789</v>
      </c>
      <c r="D508" s="358">
        <v>922745</v>
      </c>
      <c r="E508" s="359">
        <v>44293</v>
      </c>
      <c r="F508" s="358" t="s">
        <v>4288</v>
      </c>
    </row>
    <row r="509" spans="1:6">
      <c r="A509" s="357" t="s">
        <v>1932</v>
      </c>
      <c r="B509" s="357" t="s">
        <v>4415</v>
      </c>
      <c r="C509" s="358" t="s">
        <v>3789</v>
      </c>
      <c r="D509" s="358">
        <v>926398</v>
      </c>
      <c r="E509" s="359">
        <v>44424</v>
      </c>
      <c r="F509" s="358" t="s">
        <v>4288</v>
      </c>
    </row>
    <row r="510" spans="1:6">
      <c r="A510" s="357" t="s">
        <v>2319</v>
      </c>
      <c r="B510" s="357" t="s">
        <v>4416</v>
      </c>
      <c r="C510" s="358" t="s">
        <v>3789</v>
      </c>
      <c r="D510" s="358">
        <v>928736</v>
      </c>
      <c r="E510" s="359">
        <v>44525</v>
      </c>
      <c r="F510" s="358" t="s">
        <v>4288</v>
      </c>
    </row>
    <row r="511" spans="1:6">
      <c r="A511" s="357" t="s">
        <v>126</v>
      </c>
      <c r="B511" s="357" t="s">
        <v>4417</v>
      </c>
      <c r="C511" s="358" t="s">
        <v>3789</v>
      </c>
      <c r="D511" s="358">
        <v>922764</v>
      </c>
      <c r="E511" s="359">
        <v>44293</v>
      </c>
      <c r="F511" s="358" t="s">
        <v>4284</v>
      </c>
    </row>
    <row r="512" spans="1:6">
      <c r="A512" s="357" t="s">
        <v>4418</v>
      </c>
      <c r="B512" s="357" t="s">
        <v>4419</v>
      </c>
      <c r="C512" s="358" t="s">
        <v>3789</v>
      </c>
      <c r="D512" s="358">
        <v>929893</v>
      </c>
      <c r="E512" s="359">
        <v>44581</v>
      </c>
      <c r="F512" s="358" t="s">
        <v>4284</v>
      </c>
    </row>
    <row r="513" spans="1:6">
      <c r="A513" s="357" t="s">
        <v>2467</v>
      </c>
      <c r="B513" s="357" t="s">
        <v>4420</v>
      </c>
      <c r="C513" s="358" t="s">
        <v>3789</v>
      </c>
      <c r="D513" s="358">
        <v>923183</v>
      </c>
      <c r="E513" s="359">
        <v>44293</v>
      </c>
      <c r="F513" s="358" t="s">
        <v>4284</v>
      </c>
    </row>
    <row r="514" spans="1:6">
      <c r="A514" s="357" t="s">
        <v>370</v>
      </c>
      <c r="B514" s="357" t="s">
        <v>4421</v>
      </c>
      <c r="C514" s="358" t="s">
        <v>3789</v>
      </c>
      <c r="D514" s="358">
        <v>928587</v>
      </c>
      <c r="E514" s="359">
        <v>44518</v>
      </c>
      <c r="F514" s="358" t="s">
        <v>4284</v>
      </c>
    </row>
    <row r="515" spans="1:6">
      <c r="A515" s="357" t="s">
        <v>2492</v>
      </c>
      <c r="B515" s="357" t="s">
        <v>4422</v>
      </c>
      <c r="C515" s="358" t="s">
        <v>3789</v>
      </c>
      <c r="D515" s="358">
        <v>922756</v>
      </c>
      <c r="E515" s="359">
        <v>44293</v>
      </c>
      <c r="F515" s="358" t="s">
        <v>4284</v>
      </c>
    </row>
    <row r="516" spans="1:6">
      <c r="A516" s="357" t="s">
        <v>583</v>
      </c>
      <c r="B516" s="357" t="s">
        <v>4423</v>
      </c>
      <c r="C516" s="358" t="s">
        <v>3789</v>
      </c>
      <c r="D516" s="358">
        <v>922964</v>
      </c>
      <c r="E516" s="359">
        <v>44293</v>
      </c>
      <c r="F516" s="358" t="s">
        <v>4284</v>
      </c>
    </row>
    <row r="517" spans="1:6">
      <c r="A517" s="357" t="s">
        <v>2516</v>
      </c>
      <c r="B517" s="357" t="s">
        <v>4424</v>
      </c>
      <c r="C517" s="358" t="s">
        <v>3789</v>
      </c>
      <c r="D517" s="358">
        <v>922595</v>
      </c>
      <c r="E517" s="359">
        <v>44293</v>
      </c>
      <c r="F517" s="358" t="s">
        <v>4284</v>
      </c>
    </row>
    <row r="518" spans="1:6">
      <c r="A518" s="357" t="s">
        <v>1027</v>
      </c>
      <c r="B518" s="357" t="s">
        <v>4425</v>
      </c>
      <c r="C518" s="358" t="s">
        <v>3789</v>
      </c>
      <c r="D518" s="358">
        <v>930532</v>
      </c>
      <c r="E518" s="359">
        <v>44609</v>
      </c>
      <c r="F518" s="358" t="s">
        <v>4284</v>
      </c>
    </row>
    <row r="519" spans="1:6">
      <c r="A519" s="357" t="s">
        <v>1233</v>
      </c>
      <c r="B519" s="357" t="s">
        <v>4426</v>
      </c>
      <c r="C519" s="358" t="s">
        <v>3789</v>
      </c>
      <c r="D519" s="358">
        <v>931873</v>
      </c>
      <c r="E519" s="359">
        <v>44672</v>
      </c>
      <c r="F519" s="358" t="s">
        <v>4284</v>
      </c>
    </row>
    <row r="520" spans="1:6">
      <c r="A520" s="357" t="s">
        <v>1355</v>
      </c>
      <c r="B520" s="357" t="s">
        <v>4427</v>
      </c>
      <c r="C520" s="358" t="s">
        <v>3789</v>
      </c>
      <c r="D520" s="358">
        <v>922863</v>
      </c>
      <c r="E520" s="359">
        <v>44293</v>
      </c>
      <c r="F520" s="358" t="s">
        <v>4284</v>
      </c>
    </row>
    <row r="521" spans="1:6">
      <c r="A521" s="357" t="s">
        <v>1414</v>
      </c>
      <c r="B521" s="357" t="s">
        <v>4428</v>
      </c>
      <c r="C521" s="358" t="s">
        <v>3789</v>
      </c>
      <c r="D521" s="358">
        <v>923158</v>
      </c>
      <c r="E521" s="359">
        <v>44293</v>
      </c>
      <c r="F521" s="358" t="s">
        <v>4284</v>
      </c>
    </row>
    <row r="522" spans="1:6">
      <c r="A522" s="357" t="s">
        <v>1435</v>
      </c>
      <c r="B522" s="357" t="s">
        <v>4429</v>
      </c>
      <c r="C522" s="358" t="s">
        <v>3789</v>
      </c>
      <c r="D522" s="358">
        <v>922709</v>
      </c>
      <c r="E522" s="359">
        <v>44293</v>
      </c>
      <c r="F522" s="358" t="s">
        <v>4284</v>
      </c>
    </row>
    <row r="523" spans="1:6">
      <c r="A523" s="357" t="s">
        <v>1516</v>
      </c>
      <c r="B523" s="357" t="s">
        <v>4430</v>
      </c>
      <c r="C523" s="358" t="s">
        <v>3789</v>
      </c>
      <c r="D523" s="358">
        <v>929886</v>
      </c>
      <c r="E523" s="359">
        <v>44581</v>
      </c>
      <c r="F523" s="358" t="s">
        <v>4284</v>
      </c>
    </row>
    <row r="524" spans="1:6">
      <c r="A524" s="357" t="s">
        <v>1612</v>
      </c>
      <c r="B524" s="357" t="s">
        <v>4431</v>
      </c>
      <c r="C524" s="358" t="s">
        <v>3789</v>
      </c>
      <c r="D524" s="358">
        <v>926199</v>
      </c>
      <c r="E524" s="359">
        <v>44424</v>
      </c>
      <c r="F524" s="358" t="s">
        <v>4284</v>
      </c>
    </row>
    <row r="525" spans="1:6">
      <c r="A525" s="357" t="s">
        <v>1627</v>
      </c>
      <c r="B525" s="357" t="s">
        <v>4432</v>
      </c>
      <c r="C525" s="358" t="s">
        <v>3789</v>
      </c>
      <c r="D525" s="358">
        <v>926200</v>
      </c>
      <c r="E525" s="359">
        <v>44424</v>
      </c>
      <c r="F525" s="358" t="s">
        <v>4284</v>
      </c>
    </row>
    <row r="526" spans="1:6">
      <c r="A526" s="357" t="s">
        <v>1663</v>
      </c>
      <c r="B526" s="357" t="s">
        <v>4433</v>
      </c>
      <c r="C526" s="358" t="s">
        <v>3789</v>
      </c>
      <c r="D526" s="358">
        <v>926202</v>
      </c>
      <c r="E526" s="359">
        <v>44424</v>
      </c>
      <c r="F526" s="358" t="s">
        <v>4284</v>
      </c>
    </row>
    <row r="527" spans="1:6">
      <c r="A527" s="357" t="s">
        <v>1672</v>
      </c>
      <c r="B527" s="357" t="s">
        <v>4434</v>
      </c>
      <c r="C527" s="358" t="s">
        <v>3789</v>
      </c>
      <c r="D527" s="358">
        <v>930531</v>
      </c>
      <c r="E527" s="359">
        <v>44609</v>
      </c>
      <c r="F527" s="358" t="s">
        <v>4284</v>
      </c>
    </row>
    <row r="528" spans="1:6">
      <c r="A528" s="357" t="s">
        <v>1699</v>
      </c>
      <c r="B528" s="357" t="s">
        <v>4435</v>
      </c>
      <c r="C528" s="358" t="s">
        <v>3789</v>
      </c>
      <c r="D528" s="358">
        <v>922601</v>
      </c>
      <c r="E528" s="359">
        <v>44293</v>
      </c>
      <c r="F528" s="358" t="s">
        <v>4284</v>
      </c>
    </row>
    <row r="529" spans="1:6">
      <c r="A529" s="357" t="s">
        <v>1722</v>
      </c>
      <c r="B529" s="357" t="s">
        <v>4436</v>
      </c>
      <c r="C529" s="358" t="s">
        <v>3789</v>
      </c>
      <c r="D529" s="358">
        <v>922644</v>
      </c>
      <c r="E529" s="359">
        <v>44293</v>
      </c>
      <c r="F529" s="358" t="s">
        <v>4284</v>
      </c>
    </row>
    <row r="530" spans="1:6">
      <c r="A530" s="357" t="s">
        <v>1772</v>
      </c>
      <c r="B530" s="357" t="s">
        <v>4437</v>
      </c>
      <c r="C530" s="358" t="s">
        <v>3789</v>
      </c>
      <c r="D530" s="358">
        <v>926203</v>
      </c>
      <c r="E530" s="359">
        <v>44424</v>
      </c>
      <c r="F530" s="358" t="s">
        <v>4284</v>
      </c>
    </row>
    <row r="531" spans="1:6">
      <c r="A531" s="357" t="s">
        <v>4438</v>
      </c>
      <c r="B531" s="357" t="s">
        <v>4439</v>
      </c>
      <c r="C531" s="358" t="s">
        <v>3789</v>
      </c>
      <c r="D531" s="358">
        <v>926204</v>
      </c>
      <c r="E531" s="359">
        <v>44424</v>
      </c>
      <c r="F531" s="358" t="s">
        <v>4284</v>
      </c>
    </row>
    <row r="532" spans="1:6">
      <c r="A532" s="357" t="s">
        <v>1817</v>
      </c>
      <c r="B532" s="357" t="s">
        <v>4440</v>
      </c>
      <c r="C532" s="358" t="s">
        <v>3789</v>
      </c>
      <c r="D532" s="358">
        <v>922776</v>
      </c>
      <c r="E532" s="359">
        <v>44293</v>
      </c>
      <c r="F532" s="358" t="s">
        <v>4284</v>
      </c>
    </row>
    <row r="533" spans="1:6">
      <c r="A533" s="357" t="s">
        <v>1879</v>
      </c>
      <c r="B533" s="357" t="s">
        <v>4441</v>
      </c>
      <c r="C533" s="358" t="s">
        <v>3789</v>
      </c>
      <c r="D533" s="358">
        <v>922905</v>
      </c>
      <c r="E533" s="359">
        <v>44293</v>
      </c>
      <c r="F533" s="358" t="s">
        <v>4284</v>
      </c>
    </row>
    <row r="534" spans="1:6">
      <c r="A534" s="357" t="s">
        <v>2001</v>
      </c>
      <c r="B534" s="357" t="s">
        <v>4442</v>
      </c>
      <c r="C534" s="358" t="s">
        <v>3789</v>
      </c>
      <c r="D534" s="358">
        <v>926205</v>
      </c>
      <c r="E534" s="359">
        <v>44424</v>
      </c>
      <c r="F534" s="358" t="s">
        <v>4284</v>
      </c>
    </row>
    <row r="535" spans="1:6">
      <c r="A535" s="357" t="s">
        <v>2068</v>
      </c>
      <c r="B535" s="357" t="s">
        <v>4443</v>
      </c>
      <c r="C535" s="358" t="s">
        <v>3789</v>
      </c>
      <c r="D535" s="358">
        <v>926208</v>
      </c>
      <c r="E535" s="359">
        <v>44424</v>
      </c>
      <c r="F535" s="358" t="s">
        <v>4284</v>
      </c>
    </row>
    <row r="536" spans="1:6">
      <c r="A536" s="357" t="s">
        <v>2196</v>
      </c>
      <c r="B536" s="357" t="s">
        <v>4444</v>
      </c>
      <c r="C536" s="358" t="s">
        <v>3789</v>
      </c>
      <c r="D536" s="358">
        <v>930841</v>
      </c>
      <c r="E536" s="359">
        <v>44623</v>
      </c>
      <c r="F536" s="358" t="s">
        <v>4284</v>
      </c>
    </row>
    <row r="537" spans="1:6">
      <c r="A537" s="357" t="s">
        <v>4445</v>
      </c>
      <c r="B537" s="357" t="s">
        <v>4446</v>
      </c>
      <c r="C537" s="358" t="s">
        <v>2750</v>
      </c>
      <c r="D537" s="358">
        <v>916178</v>
      </c>
      <c r="E537" s="359">
        <v>44287</v>
      </c>
      <c r="F537" s="358" t="s">
        <v>3575</v>
      </c>
    </row>
    <row r="538" spans="1:6">
      <c r="A538" s="357" t="s">
        <v>4447</v>
      </c>
      <c r="B538" s="357" t="s">
        <v>4448</v>
      </c>
      <c r="C538" s="358" t="s">
        <v>2750</v>
      </c>
      <c r="D538" s="358">
        <v>916747</v>
      </c>
      <c r="E538" s="359">
        <v>44287</v>
      </c>
      <c r="F538" s="358" t="s">
        <v>3575</v>
      </c>
    </row>
    <row r="539" spans="1:6">
      <c r="A539" s="357" t="s">
        <v>4449</v>
      </c>
      <c r="B539" s="357" t="s">
        <v>4450</v>
      </c>
      <c r="C539" s="358" t="s">
        <v>2750</v>
      </c>
      <c r="D539" s="358">
        <v>916905</v>
      </c>
      <c r="E539" s="359">
        <v>44287</v>
      </c>
      <c r="F539" s="358" t="s">
        <v>3575</v>
      </c>
    </row>
    <row r="540" spans="1:6">
      <c r="A540" s="357" t="s">
        <v>4451</v>
      </c>
      <c r="B540" s="357" t="s">
        <v>4452</v>
      </c>
      <c r="C540" s="358" t="s">
        <v>2750</v>
      </c>
      <c r="D540" s="358">
        <v>913062</v>
      </c>
      <c r="E540" s="359">
        <v>44287</v>
      </c>
      <c r="F540" s="358" t="s">
        <v>3575</v>
      </c>
    </row>
    <row r="541" spans="1:6">
      <c r="A541" s="357" t="s">
        <v>4453</v>
      </c>
      <c r="B541" s="357" t="s">
        <v>4454</v>
      </c>
      <c r="C541" s="358" t="s">
        <v>2750</v>
      </c>
      <c r="D541" s="358">
        <v>916555</v>
      </c>
      <c r="E541" s="359">
        <v>44287</v>
      </c>
      <c r="F541" s="358" t="s">
        <v>3575</v>
      </c>
    </row>
    <row r="542" spans="1:6">
      <c r="A542" s="357" t="s">
        <v>63</v>
      </c>
      <c r="B542" s="357" t="s">
        <v>4455</v>
      </c>
      <c r="C542" s="358" t="s">
        <v>3789</v>
      </c>
      <c r="D542" s="358">
        <v>914431</v>
      </c>
      <c r="E542" s="359">
        <v>44287</v>
      </c>
      <c r="F542" s="358" t="s">
        <v>4454</v>
      </c>
    </row>
    <row r="543" spans="1:6">
      <c r="A543" s="357" t="s">
        <v>141</v>
      </c>
      <c r="B543" s="357" t="s">
        <v>4456</v>
      </c>
      <c r="C543" s="358" t="s">
        <v>3789</v>
      </c>
      <c r="D543" s="358">
        <v>922807</v>
      </c>
      <c r="E543" s="359">
        <v>44293</v>
      </c>
      <c r="F543" s="358" t="s">
        <v>4454</v>
      </c>
    </row>
    <row r="544" spans="1:6">
      <c r="A544" s="357" t="s">
        <v>4457</v>
      </c>
      <c r="B544" s="357" t="s">
        <v>4458</v>
      </c>
      <c r="C544" s="358" t="s">
        <v>3789</v>
      </c>
      <c r="D544" s="358">
        <v>929523</v>
      </c>
      <c r="E544" s="359">
        <v>44560</v>
      </c>
      <c r="F544" s="358" t="s">
        <v>4454</v>
      </c>
    </row>
    <row r="545" spans="1:6">
      <c r="A545" s="357" t="s">
        <v>190</v>
      </c>
      <c r="B545" s="357" t="s">
        <v>4459</v>
      </c>
      <c r="C545" s="358" t="s">
        <v>3789</v>
      </c>
      <c r="D545" s="358">
        <v>922880</v>
      </c>
      <c r="E545" s="359">
        <v>44293</v>
      </c>
      <c r="F545" s="358" t="s">
        <v>4454</v>
      </c>
    </row>
    <row r="546" spans="1:6">
      <c r="A546" s="357" t="s">
        <v>4460</v>
      </c>
      <c r="B546" s="357" t="s">
        <v>4461</v>
      </c>
      <c r="C546" s="358" t="s">
        <v>3789</v>
      </c>
      <c r="D546" s="358">
        <v>929215</v>
      </c>
      <c r="E546" s="359">
        <v>44546</v>
      </c>
      <c r="F546" s="358" t="s">
        <v>4454</v>
      </c>
    </row>
    <row r="547" spans="1:6">
      <c r="A547" s="357" t="s">
        <v>437</v>
      </c>
      <c r="B547" s="357" t="s">
        <v>4462</v>
      </c>
      <c r="C547" s="358" t="s">
        <v>3789</v>
      </c>
      <c r="D547" s="358">
        <v>922373</v>
      </c>
      <c r="E547" s="359">
        <v>44293</v>
      </c>
      <c r="F547" s="358" t="s">
        <v>4454</v>
      </c>
    </row>
    <row r="548" spans="1:6">
      <c r="A548" s="357" t="s">
        <v>4463</v>
      </c>
      <c r="B548" s="357" t="s">
        <v>4464</v>
      </c>
      <c r="C548" s="358" t="s">
        <v>3789</v>
      </c>
      <c r="D548" s="358">
        <v>931113</v>
      </c>
      <c r="E548" s="359">
        <v>44637</v>
      </c>
      <c r="F548" s="358" t="s">
        <v>4454</v>
      </c>
    </row>
    <row r="549" spans="1:6">
      <c r="A549" s="357" t="s">
        <v>653</v>
      </c>
      <c r="B549" s="357" t="s">
        <v>4465</v>
      </c>
      <c r="C549" s="358" t="s">
        <v>3789</v>
      </c>
      <c r="D549" s="358">
        <v>931886</v>
      </c>
      <c r="E549" s="359">
        <v>44672</v>
      </c>
      <c r="F549" s="358" t="s">
        <v>4454</v>
      </c>
    </row>
    <row r="550" spans="1:6">
      <c r="A550" s="357" t="s">
        <v>708</v>
      </c>
      <c r="B550" s="357" t="s">
        <v>4466</v>
      </c>
      <c r="C550" s="358" t="s">
        <v>3789</v>
      </c>
      <c r="D550" s="358">
        <v>929524</v>
      </c>
      <c r="E550" s="359">
        <v>44560</v>
      </c>
      <c r="F550" s="358" t="s">
        <v>4454</v>
      </c>
    </row>
    <row r="551" spans="1:6">
      <c r="A551" s="357" t="s">
        <v>780</v>
      </c>
      <c r="B551" s="357" t="s">
        <v>4467</v>
      </c>
      <c r="C551" s="358" t="s">
        <v>3789</v>
      </c>
      <c r="D551" s="358">
        <v>927783</v>
      </c>
      <c r="E551" s="359">
        <v>44490</v>
      </c>
      <c r="F551" s="358" t="s">
        <v>4454</v>
      </c>
    </row>
    <row r="552" spans="1:6">
      <c r="A552" s="357" t="s">
        <v>782</v>
      </c>
      <c r="B552" s="357" t="s">
        <v>4468</v>
      </c>
      <c r="C552" s="358" t="s">
        <v>3789</v>
      </c>
      <c r="D552" s="358">
        <v>930524</v>
      </c>
      <c r="E552" s="359">
        <v>44609</v>
      </c>
      <c r="F552" s="358" t="s">
        <v>4454</v>
      </c>
    </row>
    <row r="553" spans="1:6">
      <c r="A553" s="357" t="s">
        <v>821</v>
      </c>
      <c r="B553" s="357" t="s">
        <v>4469</v>
      </c>
      <c r="C553" s="358" t="s">
        <v>3789</v>
      </c>
      <c r="D553" s="358">
        <v>929522</v>
      </c>
      <c r="E553" s="359">
        <v>44560</v>
      </c>
      <c r="F553" s="358" t="s">
        <v>4454</v>
      </c>
    </row>
    <row r="554" spans="1:6">
      <c r="A554" s="357" t="s">
        <v>866</v>
      </c>
      <c r="B554" s="357" t="s">
        <v>4470</v>
      </c>
      <c r="C554" s="358" t="s">
        <v>3789</v>
      </c>
      <c r="D554" s="358">
        <v>927345</v>
      </c>
      <c r="E554" s="359">
        <v>44473</v>
      </c>
      <c r="F554" s="358" t="s">
        <v>4454</v>
      </c>
    </row>
    <row r="555" spans="1:6">
      <c r="A555" s="357" t="s">
        <v>1253</v>
      </c>
      <c r="B555" s="357" t="s">
        <v>4471</v>
      </c>
      <c r="C555" s="358" t="s">
        <v>3789</v>
      </c>
      <c r="D555" s="358">
        <v>931387</v>
      </c>
      <c r="E555" s="359">
        <v>44651</v>
      </c>
      <c r="F555" s="358" t="s">
        <v>4454</v>
      </c>
    </row>
    <row r="556" spans="1:6">
      <c r="A556" s="357" t="s">
        <v>1294</v>
      </c>
      <c r="B556" s="357" t="s">
        <v>4472</v>
      </c>
      <c r="C556" s="358" t="s">
        <v>3789</v>
      </c>
      <c r="D556" s="358">
        <v>929741</v>
      </c>
      <c r="E556" s="359">
        <v>44574</v>
      </c>
      <c r="F556" s="358" t="s">
        <v>4454</v>
      </c>
    </row>
    <row r="557" spans="1:6">
      <c r="A557" s="357" t="s">
        <v>1358</v>
      </c>
      <c r="B557" s="357" t="s">
        <v>4473</v>
      </c>
      <c r="C557" s="358" t="s">
        <v>3789</v>
      </c>
      <c r="D557" s="358">
        <v>929739</v>
      </c>
      <c r="E557" s="359">
        <v>44574</v>
      </c>
      <c r="F557" s="358" t="s">
        <v>4454</v>
      </c>
    </row>
    <row r="558" spans="1:6">
      <c r="A558" s="357" t="s">
        <v>4474</v>
      </c>
      <c r="B558" s="357" t="s">
        <v>4475</v>
      </c>
      <c r="C558" s="358" t="s">
        <v>3789</v>
      </c>
      <c r="D558" s="358">
        <v>930526</v>
      </c>
      <c r="E558" s="359">
        <v>44609</v>
      </c>
      <c r="F558" s="358" t="s">
        <v>4454</v>
      </c>
    </row>
    <row r="559" spans="1:6">
      <c r="A559" s="357" t="s">
        <v>1431</v>
      </c>
      <c r="B559" s="357" t="s">
        <v>4476</v>
      </c>
      <c r="C559" s="358" t="s">
        <v>3789</v>
      </c>
      <c r="D559" s="358">
        <v>929026</v>
      </c>
      <c r="E559" s="359">
        <v>44539</v>
      </c>
      <c r="F559" s="358" t="s">
        <v>4454</v>
      </c>
    </row>
    <row r="560" spans="1:6">
      <c r="A560" s="357" t="s">
        <v>1548</v>
      </c>
      <c r="B560" s="357" t="s">
        <v>4477</v>
      </c>
      <c r="C560" s="358" t="s">
        <v>3789</v>
      </c>
      <c r="D560" s="358">
        <v>915281</v>
      </c>
      <c r="E560" s="359">
        <v>44287</v>
      </c>
      <c r="F560" s="358" t="s">
        <v>4454</v>
      </c>
    </row>
    <row r="561" spans="1:6">
      <c r="A561" s="357" t="s">
        <v>1601</v>
      </c>
      <c r="B561" s="357" t="s">
        <v>4478</v>
      </c>
      <c r="C561" s="358" t="s">
        <v>3789</v>
      </c>
      <c r="D561" s="358">
        <v>919365</v>
      </c>
      <c r="E561" s="359">
        <v>44287</v>
      </c>
      <c r="F561" s="358" t="s">
        <v>4454</v>
      </c>
    </row>
    <row r="562" spans="1:6">
      <c r="A562" s="357" t="s">
        <v>1675</v>
      </c>
      <c r="B562" s="357" t="s">
        <v>4479</v>
      </c>
      <c r="C562" s="358" t="s">
        <v>3789</v>
      </c>
      <c r="D562" s="358">
        <v>930525</v>
      </c>
      <c r="E562" s="359">
        <v>44609</v>
      </c>
      <c r="F562" s="358" t="s">
        <v>4454</v>
      </c>
    </row>
    <row r="563" spans="1:6">
      <c r="A563" s="357" t="s">
        <v>1691</v>
      </c>
      <c r="B563" s="357" t="s">
        <v>4480</v>
      </c>
      <c r="C563" s="358" t="s">
        <v>3789</v>
      </c>
      <c r="D563" s="358">
        <v>922593</v>
      </c>
      <c r="E563" s="359">
        <v>44293</v>
      </c>
      <c r="F563" s="358" t="s">
        <v>4454</v>
      </c>
    </row>
    <row r="564" spans="1:6">
      <c r="A564" s="357" t="s">
        <v>1824</v>
      </c>
      <c r="B564" s="357" t="s">
        <v>4481</v>
      </c>
      <c r="C564" s="358" t="s">
        <v>3789</v>
      </c>
      <c r="D564" s="358">
        <v>929246</v>
      </c>
      <c r="E564" s="359">
        <v>44546</v>
      </c>
      <c r="F564" s="358" t="s">
        <v>4454</v>
      </c>
    </row>
    <row r="565" spans="1:6">
      <c r="A565" s="357" t="s">
        <v>1840</v>
      </c>
      <c r="B565" s="357" t="s">
        <v>4482</v>
      </c>
      <c r="C565" s="358" t="s">
        <v>3789</v>
      </c>
      <c r="D565" s="358">
        <v>929337</v>
      </c>
      <c r="E565" s="359">
        <v>44553</v>
      </c>
      <c r="F565" s="358" t="s">
        <v>4454</v>
      </c>
    </row>
    <row r="566" spans="1:6">
      <c r="A566" s="357" t="s">
        <v>1846</v>
      </c>
      <c r="B566" s="357" t="s">
        <v>4483</v>
      </c>
      <c r="C566" s="358" t="s">
        <v>3789</v>
      </c>
      <c r="D566" s="358">
        <v>929519</v>
      </c>
      <c r="E566" s="359">
        <v>44560</v>
      </c>
      <c r="F566" s="358" t="s">
        <v>4454</v>
      </c>
    </row>
    <row r="567" spans="1:6">
      <c r="A567" s="357" t="s">
        <v>1906</v>
      </c>
      <c r="B567" s="357" t="s">
        <v>4484</v>
      </c>
      <c r="C567" s="358" t="s">
        <v>3789</v>
      </c>
      <c r="D567" s="358">
        <v>931114</v>
      </c>
      <c r="E567" s="359">
        <v>44637</v>
      </c>
      <c r="F567" s="358" t="s">
        <v>4454</v>
      </c>
    </row>
    <row r="568" spans="1:6">
      <c r="A568" s="357" t="s">
        <v>4485</v>
      </c>
      <c r="B568" s="357" t="s">
        <v>4486</v>
      </c>
      <c r="C568" s="358" t="s">
        <v>3789</v>
      </c>
      <c r="D568" s="358">
        <v>929247</v>
      </c>
      <c r="E568" s="359">
        <v>44546</v>
      </c>
      <c r="F568" s="358" t="s">
        <v>4454</v>
      </c>
    </row>
    <row r="569" spans="1:6">
      <c r="A569" s="357" t="s">
        <v>2055</v>
      </c>
      <c r="B569" s="357" t="s">
        <v>4487</v>
      </c>
      <c r="C569" s="358" t="s">
        <v>3789</v>
      </c>
      <c r="D569" s="358">
        <v>913229</v>
      </c>
      <c r="E569" s="359">
        <v>44287</v>
      </c>
      <c r="F569" s="358" t="s">
        <v>4454</v>
      </c>
    </row>
    <row r="570" spans="1:6">
      <c r="A570" s="357" t="s">
        <v>2281</v>
      </c>
      <c r="B570" s="357" t="s">
        <v>4488</v>
      </c>
      <c r="C570" s="358" t="s">
        <v>3789</v>
      </c>
      <c r="D570" s="358">
        <v>915620</v>
      </c>
      <c r="E570" s="359">
        <v>44287</v>
      </c>
      <c r="F570" s="358" t="s">
        <v>4454</v>
      </c>
    </row>
    <row r="571" spans="1:6">
      <c r="A571" s="357" t="s">
        <v>95</v>
      </c>
      <c r="B571" s="357" t="s">
        <v>4489</v>
      </c>
      <c r="C571" s="358" t="s">
        <v>3789</v>
      </c>
      <c r="D571" s="358">
        <v>932426</v>
      </c>
      <c r="E571" s="359">
        <v>44693</v>
      </c>
      <c r="F571" s="358" t="s">
        <v>4490</v>
      </c>
    </row>
    <row r="572" spans="1:6">
      <c r="A572" s="357" t="s">
        <v>4491</v>
      </c>
      <c r="B572" s="357" t="s">
        <v>4492</v>
      </c>
      <c r="C572" s="358" t="s">
        <v>3789</v>
      </c>
      <c r="D572" s="358">
        <v>932433</v>
      </c>
      <c r="E572" s="359">
        <v>44693</v>
      </c>
      <c r="F572" s="358" t="s">
        <v>4490</v>
      </c>
    </row>
    <row r="573" spans="1:6">
      <c r="A573" s="357" t="s">
        <v>293</v>
      </c>
      <c r="B573" s="357" t="s">
        <v>4493</v>
      </c>
      <c r="C573" s="358" t="s">
        <v>3789</v>
      </c>
      <c r="D573" s="358">
        <v>932406</v>
      </c>
      <c r="E573" s="359">
        <v>44693</v>
      </c>
      <c r="F573" s="358" t="s">
        <v>4490</v>
      </c>
    </row>
    <row r="574" spans="1:6">
      <c r="A574" s="357" t="s">
        <v>331</v>
      </c>
      <c r="B574" s="357" t="s">
        <v>4494</v>
      </c>
      <c r="C574" s="358" t="s">
        <v>3789</v>
      </c>
      <c r="D574" s="358">
        <v>932429</v>
      </c>
      <c r="E574" s="359">
        <v>44693</v>
      </c>
      <c r="F574" s="358" t="s">
        <v>4490</v>
      </c>
    </row>
    <row r="575" spans="1:6">
      <c r="A575" s="357" t="s">
        <v>355</v>
      </c>
      <c r="B575" s="357" t="s">
        <v>4495</v>
      </c>
      <c r="C575" s="358" t="s">
        <v>3789</v>
      </c>
      <c r="D575" s="358">
        <v>932409</v>
      </c>
      <c r="E575" s="359">
        <v>44693</v>
      </c>
      <c r="F575" s="358" t="s">
        <v>4490</v>
      </c>
    </row>
    <row r="576" spans="1:6">
      <c r="A576" s="357" t="s">
        <v>567</v>
      </c>
      <c r="B576" s="357" t="s">
        <v>4496</v>
      </c>
      <c r="C576" s="358" t="s">
        <v>3789</v>
      </c>
      <c r="D576" s="358">
        <v>932420</v>
      </c>
      <c r="E576" s="359">
        <v>44693</v>
      </c>
      <c r="F576" s="358" t="s">
        <v>4490</v>
      </c>
    </row>
    <row r="577" spans="1:6">
      <c r="A577" s="357" t="s">
        <v>4497</v>
      </c>
      <c r="B577" s="357" t="s">
        <v>4498</v>
      </c>
      <c r="C577" s="358" t="s">
        <v>3789</v>
      </c>
      <c r="D577" s="358">
        <v>932414</v>
      </c>
      <c r="E577" s="359">
        <v>44693</v>
      </c>
      <c r="F577" s="358" t="s">
        <v>4490</v>
      </c>
    </row>
    <row r="578" spans="1:6">
      <c r="A578" s="357" t="s">
        <v>4499</v>
      </c>
      <c r="B578" s="357" t="s">
        <v>4500</v>
      </c>
      <c r="C578" s="358" t="s">
        <v>3789</v>
      </c>
      <c r="D578" s="358">
        <v>932425</v>
      </c>
      <c r="E578" s="359">
        <v>44693</v>
      </c>
      <c r="F578" s="358" t="s">
        <v>4490</v>
      </c>
    </row>
    <row r="579" spans="1:6">
      <c r="A579" s="357" t="s">
        <v>907</v>
      </c>
      <c r="B579" s="357" t="s">
        <v>4501</v>
      </c>
      <c r="C579" s="358" t="s">
        <v>3789</v>
      </c>
      <c r="D579" s="358">
        <v>932422</v>
      </c>
      <c r="E579" s="359">
        <v>44693</v>
      </c>
      <c r="F579" s="358" t="s">
        <v>4490</v>
      </c>
    </row>
    <row r="580" spans="1:6">
      <c r="A580" s="357" t="s">
        <v>939</v>
      </c>
      <c r="B580" s="357" t="s">
        <v>4502</v>
      </c>
      <c r="C580" s="358" t="s">
        <v>3789</v>
      </c>
      <c r="D580" s="358">
        <v>932407</v>
      </c>
      <c r="E580" s="359">
        <v>44693</v>
      </c>
      <c r="F580" s="358" t="s">
        <v>4490</v>
      </c>
    </row>
    <row r="581" spans="1:6">
      <c r="A581" s="357" t="s">
        <v>999</v>
      </c>
      <c r="B581" s="357" t="s">
        <v>4503</v>
      </c>
      <c r="C581" s="358" t="s">
        <v>3789</v>
      </c>
      <c r="D581" s="358">
        <v>932431</v>
      </c>
      <c r="E581" s="359">
        <v>44693</v>
      </c>
      <c r="F581" s="358" t="s">
        <v>4490</v>
      </c>
    </row>
    <row r="582" spans="1:6">
      <c r="A582" s="357" t="s">
        <v>4504</v>
      </c>
      <c r="B582" s="357" t="s">
        <v>4505</v>
      </c>
      <c r="C582" s="358" t="s">
        <v>3789</v>
      </c>
      <c r="D582" s="358">
        <v>932411</v>
      </c>
      <c r="E582" s="359">
        <v>44693</v>
      </c>
      <c r="F582" s="358" t="s">
        <v>4490</v>
      </c>
    </row>
    <row r="583" spans="1:6">
      <c r="A583" s="357" t="s">
        <v>1290</v>
      </c>
      <c r="B583" s="357" t="s">
        <v>4506</v>
      </c>
      <c r="C583" s="358" t="s">
        <v>3789</v>
      </c>
      <c r="D583" s="358">
        <v>932430</v>
      </c>
      <c r="E583" s="359">
        <v>44693</v>
      </c>
      <c r="F583" s="358" t="s">
        <v>4490</v>
      </c>
    </row>
    <row r="584" spans="1:6">
      <c r="A584" s="357" t="s">
        <v>1313</v>
      </c>
      <c r="B584" s="357" t="s">
        <v>4507</v>
      </c>
      <c r="C584" s="358" t="s">
        <v>3789</v>
      </c>
      <c r="D584" s="358">
        <v>932437</v>
      </c>
      <c r="E584" s="359">
        <v>44693</v>
      </c>
      <c r="F584" s="358" t="s">
        <v>4490</v>
      </c>
    </row>
    <row r="585" spans="1:6">
      <c r="A585" s="357" t="s">
        <v>1323</v>
      </c>
      <c r="B585" s="357" t="s">
        <v>4508</v>
      </c>
      <c r="C585" s="358" t="s">
        <v>3789</v>
      </c>
      <c r="D585" s="358">
        <v>932436</v>
      </c>
      <c r="E585" s="359">
        <v>44693</v>
      </c>
      <c r="F585" s="358" t="s">
        <v>4490</v>
      </c>
    </row>
    <row r="586" spans="1:6">
      <c r="A586" s="357" t="s">
        <v>1432</v>
      </c>
      <c r="B586" s="357" t="s">
        <v>4509</v>
      </c>
      <c r="C586" s="358" t="s">
        <v>3789</v>
      </c>
      <c r="D586" s="358">
        <v>932413</v>
      </c>
      <c r="E586" s="359">
        <v>44693</v>
      </c>
      <c r="F586" s="358" t="s">
        <v>4490</v>
      </c>
    </row>
    <row r="587" spans="1:6">
      <c r="A587" s="357" t="s">
        <v>1433</v>
      </c>
      <c r="B587" s="357" t="s">
        <v>4510</v>
      </c>
      <c r="C587" s="358" t="s">
        <v>3789</v>
      </c>
      <c r="D587" s="358">
        <v>932415</v>
      </c>
      <c r="E587" s="359">
        <v>44693</v>
      </c>
      <c r="F587" s="358" t="s">
        <v>4490</v>
      </c>
    </row>
    <row r="588" spans="1:6">
      <c r="A588" s="357" t="s">
        <v>1459</v>
      </c>
      <c r="B588" s="357" t="s">
        <v>4511</v>
      </c>
      <c r="C588" s="358" t="s">
        <v>3789</v>
      </c>
      <c r="D588" s="358">
        <v>932432</v>
      </c>
      <c r="E588" s="359">
        <v>44693</v>
      </c>
      <c r="F588" s="358" t="s">
        <v>4490</v>
      </c>
    </row>
    <row r="589" spans="1:6">
      <c r="A589" s="357" t="s">
        <v>1698</v>
      </c>
      <c r="B589" s="357" t="s">
        <v>4512</v>
      </c>
      <c r="C589" s="358" t="s">
        <v>3789</v>
      </c>
      <c r="D589" s="358">
        <v>932408</v>
      </c>
      <c r="E589" s="359">
        <v>44693</v>
      </c>
      <c r="F589" s="358" t="s">
        <v>4490</v>
      </c>
    </row>
    <row r="590" spans="1:6">
      <c r="A590" s="357" t="s">
        <v>4513</v>
      </c>
      <c r="B590" s="357" t="s">
        <v>4514</v>
      </c>
      <c r="C590" s="358" t="s">
        <v>3789</v>
      </c>
      <c r="D590" s="358">
        <v>932412</v>
      </c>
      <c r="E590" s="359">
        <v>44693</v>
      </c>
      <c r="F590" s="358" t="s">
        <v>4490</v>
      </c>
    </row>
    <row r="591" spans="1:6">
      <c r="A591" s="357" t="s">
        <v>4515</v>
      </c>
      <c r="B591" s="357" t="s">
        <v>4516</v>
      </c>
      <c r="C591" s="358" t="s">
        <v>3789</v>
      </c>
      <c r="D591" s="358">
        <v>932416</v>
      </c>
      <c r="E591" s="359">
        <v>44693</v>
      </c>
      <c r="F591" s="358" t="s">
        <v>4490</v>
      </c>
    </row>
    <row r="592" spans="1:6">
      <c r="A592" s="357" t="s">
        <v>1849</v>
      </c>
      <c r="B592" s="357" t="s">
        <v>4517</v>
      </c>
      <c r="C592" s="358" t="s">
        <v>3789</v>
      </c>
      <c r="D592" s="358">
        <v>932424</v>
      </c>
      <c r="E592" s="359">
        <v>44693</v>
      </c>
      <c r="F592" s="358" t="s">
        <v>4490</v>
      </c>
    </row>
    <row r="593" spans="1:6">
      <c r="A593" s="357" t="s">
        <v>2078</v>
      </c>
      <c r="B593" s="357" t="s">
        <v>4518</v>
      </c>
      <c r="C593" s="358" t="s">
        <v>3789</v>
      </c>
      <c r="D593" s="358">
        <v>932410</v>
      </c>
      <c r="E593" s="359">
        <v>44693</v>
      </c>
      <c r="F593" s="358" t="s">
        <v>4490</v>
      </c>
    </row>
    <row r="594" spans="1:6">
      <c r="A594" s="357" t="s">
        <v>2241</v>
      </c>
      <c r="B594" s="357" t="s">
        <v>4519</v>
      </c>
      <c r="C594" s="358" t="s">
        <v>3789</v>
      </c>
      <c r="D594" s="358">
        <v>932418</v>
      </c>
      <c r="E594" s="359">
        <v>44693</v>
      </c>
      <c r="F594" s="358" t="s">
        <v>4490</v>
      </c>
    </row>
    <row r="595" spans="1:6">
      <c r="A595" s="357" t="s">
        <v>4520</v>
      </c>
      <c r="B595" s="357" t="s">
        <v>4521</v>
      </c>
      <c r="C595" s="358" t="s">
        <v>3789</v>
      </c>
      <c r="D595" s="358">
        <v>932405</v>
      </c>
      <c r="E595" s="359">
        <v>44693</v>
      </c>
      <c r="F595" s="358" t="s">
        <v>4490</v>
      </c>
    </row>
    <row r="596" spans="1:6">
      <c r="A596" s="357" t="s">
        <v>108</v>
      </c>
      <c r="B596" s="357" t="s">
        <v>4522</v>
      </c>
      <c r="C596" s="358" t="s">
        <v>3789</v>
      </c>
      <c r="D596" s="358">
        <v>922402</v>
      </c>
      <c r="E596" s="359">
        <v>44293</v>
      </c>
      <c r="F596" s="358" t="s">
        <v>4523</v>
      </c>
    </row>
    <row r="597" spans="1:6">
      <c r="A597" s="357" t="s">
        <v>302</v>
      </c>
      <c r="B597" s="357" t="s">
        <v>4524</v>
      </c>
      <c r="C597" s="358" t="s">
        <v>3789</v>
      </c>
      <c r="D597" s="358">
        <v>927666</v>
      </c>
      <c r="E597" s="359">
        <v>44483</v>
      </c>
      <c r="F597" s="358" t="s">
        <v>4523</v>
      </c>
    </row>
    <row r="598" spans="1:6">
      <c r="A598" s="357" t="s">
        <v>454</v>
      </c>
      <c r="B598" s="357" t="s">
        <v>4525</v>
      </c>
      <c r="C598" s="358" t="s">
        <v>3789</v>
      </c>
      <c r="D598" s="358">
        <v>929738</v>
      </c>
      <c r="E598" s="359">
        <v>44574</v>
      </c>
      <c r="F598" s="358" t="s">
        <v>4523</v>
      </c>
    </row>
    <row r="599" spans="1:6">
      <c r="A599" s="357" t="s">
        <v>588</v>
      </c>
      <c r="B599" s="357" t="s">
        <v>4526</v>
      </c>
      <c r="C599" s="358" t="s">
        <v>3789</v>
      </c>
      <c r="D599" s="358">
        <v>927315</v>
      </c>
      <c r="E599" s="359">
        <v>44473</v>
      </c>
      <c r="F599" s="358" t="s">
        <v>4523</v>
      </c>
    </row>
    <row r="600" spans="1:6">
      <c r="A600" s="357" t="s">
        <v>741</v>
      </c>
      <c r="B600" s="357" t="s">
        <v>4527</v>
      </c>
      <c r="C600" s="358" t="s">
        <v>3789</v>
      </c>
      <c r="D600" s="358">
        <v>928368</v>
      </c>
      <c r="E600" s="359">
        <v>44508</v>
      </c>
      <c r="F600" s="358" t="s">
        <v>4523</v>
      </c>
    </row>
    <row r="601" spans="1:6">
      <c r="A601" s="357" t="s">
        <v>754</v>
      </c>
      <c r="B601" s="357" t="s">
        <v>4528</v>
      </c>
      <c r="C601" s="358" t="s">
        <v>3789</v>
      </c>
      <c r="D601" s="358">
        <v>927782</v>
      </c>
      <c r="E601" s="359">
        <v>44490</v>
      </c>
      <c r="F601" s="358" t="s">
        <v>4523</v>
      </c>
    </row>
    <row r="602" spans="1:6">
      <c r="A602" s="357" t="s">
        <v>2534</v>
      </c>
      <c r="B602" s="357" t="s">
        <v>4529</v>
      </c>
      <c r="C602" s="358" t="s">
        <v>3789</v>
      </c>
      <c r="D602" s="358">
        <v>919340</v>
      </c>
      <c r="E602" s="359">
        <v>44287</v>
      </c>
      <c r="F602" s="358" t="s">
        <v>4523</v>
      </c>
    </row>
    <row r="603" spans="1:6">
      <c r="A603" s="357" t="s">
        <v>4530</v>
      </c>
      <c r="B603" s="357" t="s">
        <v>4531</v>
      </c>
      <c r="C603" s="358" t="s">
        <v>3789</v>
      </c>
      <c r="D603" s="358">
        <v>919433</v>
      </c>
      <c r="E603" s="359">
        <v>44287</v>
      </c>
      <c r="F603" s="358" t="s">
        <v>4523</v>
      </c>
    </row>
    <row r="604" spans="1:6">
      <c r="A604" s="357" t="s">
        <v>4532</v>
      </c>
      <c r="B604" s="357" t="s">
        <v>4533</v>
      </c>
      <c r="C604" s="358" t="s">
        <v>3789</v>
      </c>
      <c r="D604" s="358">
        <v>919341</v>
      </c>
      <c r="E604" s="359">
        <v>44287</v>
      </c>
      <c r="F604" s="358" t="s">
        <v>4523</v>
      </c>
    </row>
    <row r="605" spans="1:6">
      <c r="A605" s="357" t="s">
        <v>977</v>
      </c>
      <c r="B605" s="357" t="s">
        <v>4534</v>
      </c>
      <c r="C605" s="358" t="s">
        <v>3789</v>
      </c>
      <c r="D605" s="358">
        <v>929335</v>
      </c>
      <c r="E605" s="359">
        <v>44553</v>
      </c>
      <c r="F605" s="358" t="s">
        <v>4523</v>
      </c>
    </row>
    <row r="606" spans="1:6">
      <c r="A606" s="357" t="s">
        <v>1045</v>
      </c>
      <c r="B606" s="357" t="s">
        <v>4535</v>
      </c>
      <c r="C606" s="358" t="s">
        <v>3789</v>
      </c>
      <c r="D606" s="358">
        <v>931386</v>
      </c>
      <c r="E606" s="359">
        <v>44651</v>
      </c>
      <c r="F606" s="358" t="s">
        <v>4523</v>
      </c>
    </row>
    <row r="607" spans="1:6">
      <c r="A607" s="357" t="s">
        <v>1067</v>
      </c>
      <c r="B607" s="357" t="s">
        <v>4536</v>
      </c>
      <c r="C607" s="358" t="s">
        <v>3789</v>
      </c>
      <c r="D607" s="358">
        <v>922437</v>
      </c>
      <c r="E607" s="359">
        <v>44293</v>
      </c>
      <c r="F607" s="358" t="s">
        <v>4523</v>
      </c>
    </row>
    <row r="608" spans="1:6">
      <c r="A608" s="357" t="s">
        <v>2557</v>
      </c>
      <c r="B608" s="357" t="s">
        <v>4537</v>
      </c>
      <c r="C608" s="358" t="s">
        <v>3789</v>
      </c>
      <c r="D608" s="358">
        <v>916907</v>
      </c>
      <c r="E608" s="359">
        <v>44287</v>
      </c>
      <c r="F608" s="358" t="s">
        <v>4523</v>
      </c>
    </row>
    <row r="609" spans="1:6">
      <c r="A609" s="357" t="s">
        <v>4538</v>
      </c>
      <c r="B609" s="357" t="s">
        <v>4539</v>
      </c>
      <c r="C609" s="358" t="s">
        <v>3789</v>
      </c>
      <c r="D609" s="358">
        <v>930998</v>
      </c>
      <c r="E609" s="359">
        <v>44630</v>
      </c>
      <c r="F609" s="358" t="s">
        <v>4523</v>
      </c>
    </row>
    <row r="610" spans="1:6">
      <c r="A610" s="357" t="s">
        <v>2581</v>
      </c>
      <c r="B610" s="357" t="s">
        <v>4540</v>
      </c>
      <c r="C610" s="358" t="s">
        <v>3789</v>
      </c>
      <c r="D610" s="358">
        <v>913164</v>
      </c>
      <c r="E610" s="359">
        <v>44287</v>
      </c>
      <c r="F610" s="358" t="s">
        <v>4523</v>
      </c>
    </row>
    <row r="611" spans="1:6">
      <c r="A611" s="357" t="s">
        <v>1310</v>
      </c>
      <c r="B611" s="357" t="s">
        <v>4541</v>
      </c>
      <c r="C611" s="358" t="s">
        <v>3789</v>
      </c>
      <c r="D611" s="358">
        <v>927302</v>
      </c>
      <c r="E611" s="359">
        <v>44473</v>
      </c>
      <c r="F611" s="358" t="s">
        <v>4523</v>
      </c>
    </row>
    <row r="612" spans="1:6">
      <c r="A612" s="357" t="s">
        <v>1335</v>
      </c>
      <c r="B612" s="357" t="s">
        <v>4542</v>
      </c>
      <c r="C612" s="358" t="s">
        <v>3789</v>
      </c>
      <c r="D612" s="358">
        <v>919358</v>
      </c>
      <c r="E612" s="359">
        <v>44287</v>
      </c>
      <c r="F612" s="358" t="s">
        <v>4523</v>
      </c>
    </row>
    <row r="613" spans="1:6">
      <c r="A613" s="357" t="s">
        <v>4543</v>
      </c>
      <c r="B613" s="357" t="s">
        <v>4544</v>
      </c>
      <c r="C613" s="358" t="s">
        <v>3789</v>
      </c>
      <c r="D613" s="358">
        <v>915569</v>
      </c>
      <c r="E613" s="359">
        <v>44287</v>
      </c>
      <c r="F613" s="358" t="s">
        <v>4523</v>
      </c>
    </row>
    <row r="614" spans="1:6">
      <c r="A614" s="357" t="s">
        <v>1391</v>
      </c>
      <c r="B614" s="357" t="s">
        <v>4545</v>
      </c>
      <c r="C614" s="358" t="s">
        <v>3789</v>
      </c>
      <c r="D614" s="358">
        <v>930523</v>
      </c>
      <c r="E614" s="359">
        <v>44609</v>
      </c>
      <c r="F614" s="358" t="s">
        <v>4523</v>
      </c>
    </row>
    <row r="615" spans="1:6">
      <c r="A615" s="357" t="s">
        <v>1624</v>
      </c>
      <c r="B615" s="357" t="s">
        <v>4546</v>
      </c>
      <c r="C615" s="358" t="s">
        <v>3789</v>
      </c>
      <c r="D615" s="358">
        <v>930522</v>
      </c>
      <c r="E615" s="359">
        <v>44609</v>
      </c>
      <c r="F615" s="358" t="s">
        <v>4523</v>
      </c>
    </row>
    <row r="616" spans="1:6">
      <c r="A616" s="357" t="s">
        <v>1683</v>
      </c>
      <c r="B616" s="357" t="s">
        <v>4547</v>
      </c>
      <c r="C616" s="358" t="s">
        <v>3789</v>
      </c>
      <c r="D616" s="358">
        <v>929242</v>
      </c>
      <c r="E616" s="359">
        <v>44546</v>
      </c>
      <c r="F616" s="358" t="s">
        <v>4523</v>
      </c>
    </row>
    <row r="617" spans="1:6">
      <c r="A617" s="357" t="s">
        <v>1710</v>
      </c>
      <c r="B617" s="357" t="s">
        <v>4548</v>
      </c>
      <c r="C617" s="358" t="s">
        <v>3789</v>
      </c>
      <c r="D617" s="358">
        <v>930650</v>
      </c>
      <c r="E617" s="359">
        <v>44616</v>
      </c>
      <c r="F617" s="358" t="s">
        <v>4523</v>
      </c>
    </row>
    <row r="618" spans="1:6">
      <c r="A618" s="357" t="s">
        <v>1752</v>
      </c>
      <c r="B618" s="357" t="s">
        <v>4549</v>
      </c>
      <c r="C618" s="358" t="s">
        <v>3789</v>
      </c>
      <c r="D618" s="358">
        <v>927781</v>
      </c>
      <c r="E618" s="359">
        <v>44490</v>
      </c>
      <c r="F618" s="358" t="s">
        <v>4523</v>
      </c>
    </row>
    <row r="619" spans="1:6">
      <c r="A619" s="363" t="s">
        <v>4550</v>
      </c>
      <c r="B619" s="363" t="s">
        <v>4551</v>
      </c>
      <c r="C619" s="364" t="s">
        <v>3789</v>
      </c>
      <c r="D619" s="364">
        <v>929243</v>
      </c>
      <c r="E619" s="365">
        <v>44546</v>
      </c>
      <c r="F619" s="364" t="s">
        <v>4523</v>
      </c>
    </row>
    <row r="620" spans="1:6">
      <c r="A620" s="357" t="s">
        <v>1774</v>
      </c>
      <c r="B620" s="357" t="s">
        <v>4552</v>
      </c>
      <c r="C620" s="358" t="s">
        <v>3789</v>
      </c>
      <c r="D620" s="358">
        <v>929517</v>
      </c>
      <c r="E620" s="359">
        <v>44560</v>
      </c>
      <c r="F620" s="358" t="s">
        <v>4523</v>
      </c>
    </row>
    <row r="621" spans="1:6">
      <c r="A621" s="357" t="s">
        <v>1791</v>
      </c>
      <c r="B621" s="357" t="s">
        <v>4553</v>
      </c>
      <c r="C621" s="358" t="s">
        <v>3789</v>
      </c>
      <c r="D621" s="358">
        <v>929244</v>
      </c>
      <c r="E621" s="359">
        <v>44546</v>
      </c>
      <c r="F621" s="358" t="s">
        <v>4523</v>
      </c>
    </row>
    <row r="622" spans="1:6">
      <c r="A622" s="357" t="s">
        <v>2076</v>
      </c>
      <c r="B622" s="357" t="s">
        <v>4554</v>
      </c>
      <c r="C622" s="358" t="s">
        <v>3789</v>
      </c>
      <c r="D622" s="358">
        <v>929333</v>
      </c>
      <c r="E622" s="359">
        <v>44553</v>
      </c>
      <c r="F622" s="358" t="s">
        <v>4523</v>
      </c>
    </row>
    <row r="623" spans="1:6">
      <c r="A623" s="357" t="s">
        <v>2120</v>
      </c>
      <c r="B623" s="357" t="s">
        <v>4555</v>
      </c>
      <c r="C623" s="358" t="s">
        <v>3789</v>
      </c>
      <c r="D623" s="358">
        <v>922538</v>
      </c>
      <c r="E623" s="359">
        <v>44293</v>
      </c>
      <c r="F623" s="358" t="s">
        <v>4523</v>
      </c>
    </row>
    <row r="624" spans="1:6">
      <c r="A624" s="357" t="s">
        <v>2302</v>
      </c>
      <c r="B624" s="357" t="s">
        <v>4556</v>
      </c>
      <c r="C624" s="358" t="s">
        <v>3789</v>
      </c>
      <c r="D624" s="358">
        <v>924222</v>
      </c>
      <c r="E624" s="359">
        <v>44361</v>
      </c>
      <c r="F624" s="358" t="s">
        <v>4523</v>
      </c>
    </row>
    <row r="625" spans="1:6">
      <c r="A625" s="357" t="s">
        <v>2347</v>
      </c>
      <c r="B625" s="357" t="s">
        <v>4557</v>
      </c>
      <c r="C625" s="358" t="s">
        <v>3789</v>
      </c>
      <c r="D625" s="358">
        <v>924229</v>
      </c>
      <c r="E625" s="359">
        <v>44361</v>
      </c>
      <c r="F625" s="358" t="s">
        <v>4523</v>
      </c>
    </row>
    <row r="626" spans="1:6">
      <c r="A626" s="357" t="s">
        <v>27</v>
      </c>
      <c r="B626" s="357" t="s">
        <v>4558</v>
      </c>
      <c r="C626" s="358" t="s">
        <v>3789</v>
      </c>
      <c r="D626" s="358">
        <v>925138</v>
      </c>
      <c r="E626" s="359">
        <v>44375</v>
      </c>
      <c r="F626" s="358" t="s">
        <v>4452</v>
      </c>
    </row>
    <row r="627" spans="1:6">
      <c r="A627" s="357" t="s">
        <v>59</v>
      </c>
      <c r="B627" s="357" t="s">
        <v>4559</v>
      </c>
      <c r="C627" s="358" t="s">
        <v>3789</v>
      </c>
      <c r="D627" s="358">
        <v>930648</v>
      </c>
      <c r="E627" s="359">
        <v>44616</v>
      </c>
      <c r="F627" s="358" t="s">
        <v>4452</v>
      </c>
    </row>
    <row r="628" spans="1:6">
      <c r="A628" s="357" t="s">
        <v>124</v>
      </c>
      <c r="B628" s="357" t="s">
        <v>4560</v>
      </c>
      <c r="C628" s="358" t="s">
        <v>3789</v>
      </c>
      <c r="D628" s="358">
        <v>927267</v>
      </c>
      <c r="E628" s="359">
        <v>44473</v>
      </c>
      <c r="F628" s="358" t="s">
        <v>4452</v>
      </c>
    </row>
    <row r="629" spans="1:6">
      <c r="A629" s="357" t="s">
        <v>169</v>
      </c>
      <c r="B629" s="357" t="s">
        <v>4561</v>
      </c>
      <c r="C629" s="358" t="s">
        <v>3789</v>
      </c>
      <c r="D629" s="358">
        <v>927269</v>
      </c>
      <c r="E629" s="359">
        <v>44473</v>
      </c>
      <c r="F629" s="358" t="s">
        <v>4452</v>
      </c>
    </row>
    <row r="630" spans="1:6">
      <c r="A630" s="357" t="s">
        <v>188</v>
      </c>
      <c r="B630" s="357" t="s">
        <v>4562</v>
      </c>
      <c r="C630" s="358" t="s">
        <v>3789</v>
      </c>
      <c r="D630" s="358">
        <v>925324</v>
      </c>
      <c r="E630" s="359">
        <v>44375</v>
      </c>
      <c r="F630" s="358" t="s">
        <v>4452</v>
      </c>
    </row>
    <row r="631" spans="1:6">
      <c r="A631" s="357" t="s">
        <v>243</v>
      </c>
      <c r="B631" s="357" t="s">
        <v>4563</v>
      </c>
      <c r="C631" s="358" t="s">
        <v>3789</v>
      </c>
      <c r="D631" s="358">
        <v>927659</v>
      </c>
      <c r="E631" s="359">
        <v>44483</v>
      </c>
      <c r="F631" s="358" t="s">
        <v>4452</v>
      </c>
    </row>
    <row r="632" spans="1:6">
      <c r="A632" s="357" t="s">
        <v>279</v>
      </c>
      <c r="B632" s="357" t="s">
        <v>4564</v>
      </c>
      <c r="C632" s="358" t="s">
        <v>3789</v>
      </c>
      <c r="D632" s="358">
        <v>927268</v>
      </c>
      <c r="E632" s="359">
        <v>44473</v>
      </c>
      <c r="F632" s="358" t="s">
        <v>4452</v>
      </c>
    </row>
    <row r="633" spans="1:6">
      <c r="A633" s="357" t="s">
        <v>474</v>
      </c>
      <c r="B633" s="357" t="s">
        <v>4565</v>
      </c>
      <c r="C633" s="358" t="s">
        <v>3789</v>
      </c>
      <c r="D633" s="358">
        <v>929515</v>
      </c>
      <c r="E633" s="359">
        <v>44560</v>
      </c>
      <c r="F633" s="358" t="s">
        <v>4452</v>
      </c>
    </row>
    <row r="634" spans="1:6">
      <c r="A634" s="357" t="s">
        <v>527</v>
      </c>
      <c r="B634" s="357" t="s">
        <v>4566</v>
      </c>
      <c r="C634" s="358" t="s">
        <v>3789</v>
      </c>
      <c r="D634" s="358">
        <v>927658</v>
      </c>
      <c r="E634" s="359">
        <v>44483</v>
      </c>
      <c r="F634" s="358" t="s">
        <v>4452</v>
      </c>
    </row>
    <row r="635" spans="1:6">
      <c r="A635" s="357" t="s">
        <v>558</v>
      </c>
      <c r="B635" s="357" t="s">
        <v>4567</v>
      </c>
      <c r="C635" s="358" t="s">
        <v>3789</v>
      </c>
      <c r="D635" s="358">
        <v>932289</v>
      </c>
      <c r="E635" s="359">
        <v>44686</v>
      </c>
      <c r="F635" s="358" t="s">
        <v>4452</v>
      </c>
    </row>
    <row r="636" spans="1:6">
      <c r="A636" s="357" t="s">
        <v>572</v>
      </c>
      <c r="B636" s="357" t="s">
        <v>4568</v>
      </c>
      <c r="C636" s="358" t="s">
        <v>3789</v>
      </c>
      <c r="D636" s="358">
        <v>925140</v>
      </c>
      <c r="E636" s="359">
        <v>44375</v>
      </c>
      <c r="F636" s="358" t="s">
        <v>4452</v>
      </c>
    </row>
    <row r="637" spans="1:6">
      <c r="A637" s="357" t="s">
        <v>730</v>
      </c>
      <c r="B637" s="357" t="s">
        <v>4569</v>
      </c>
      <c r="C637" s="358" t="s">
        <v>3789</v>
      </c>
      <c r="D637" s="358">
        <v>925316</v>
      </c>
      <c r="E637" s="359">
        <v>44375</v>
      </c>
      <c r="F637" s="358" t="s">
        <v>4452</v>
      </c>
    </row>
    <row r="638" spans="1:6">
      <c r="A638" s="357" t="s">
        <v>831</v>
      </c>
      <c r="B638" s="357" t="s">
        <v>4570</v>
      </c>
      <c r="C638" s="358" t="s">
        <v>3789</v>
      </c>
      <c r="D638" s="358">
        <v>927664</v>
      </c>
      <c r="E638" s="359">
        <v>44483</v>
      </c>
      <c r="F638" s="358" t="s">
        <v>4452</v>
      </c>
    </row>
    <row r="639" spans="1:6">
      <c r="A639" s="357" t="s">
        <v>869</v>
      </c>
      <c r="B639" s="357" t="s">
        <v>4571</v>
      </c>
      <c r="C639" s="358" t="s">
        <v>3789</v>
      </c>
      <c r="D639" s="358">
        <v>931719</v>
      </c>
      <c r="E639" s="359">
        <v>44665</v>
      </c>
      <c r="F639" s="358" t="s">
        <v>4452</v>
      </c>
    </row>
    <row r="640" spans="1:6">
      <c r="A640" s="357" t="s">
        <v>1035</v>
      </c>
      <c r="B640" s="357" t="s">
        <v>4572</v>
      </c>
      <c r="C640" s="358" t="s">
        <v>3789</v>
      </c>
      <c r="D640" s="358">
        <v>928369</v>
      </c>
      <c r="E640" s="359">
        <v>44508</v>
      </c>
      <c r="F640" s="358" t="s">
        <v>4452</v>
      </c>
    </row>
    <row r="641" spans="1:6">
      <c r="A641" s="357" t="s">
        <v>1037</v>
      </c>
      <c r="B641" s="357" t="s">
        <v>4573</v>
      </c>
      <c r="C641" s="358" t="s">
        <v>3789</v>
      </c>
      <c r="D641" s="358">
        <v>932288</v>
      </c>
      <c r="E641" s="359">
        <v>44686</v>
      </c>
      <c r="F641" s="358" t="s">
        <v>4452</v>
      </c>
    </row>
    <row r="642" spans="1:6">
      <c r="A642" s="357" t="s">
        <v>4574</v>
      </c>
      <c r="B642" s="357" t="s">
        <v>4575</v>
      </c>
      <c r="C642" s="358" t="s">
        <v>3789</v>
      </c>
      <c r="D642" s="358">
        <v>925321</v>
      </c>
      <c r="E642" s="359">
        <v>44375</v>
      </c>
      <c r="F642" s="358" t="s">
        <v>4452</v>
      </c>
    </row>
    <row r="643" spans="1:6">
      <c r="A643" s="357" t="s">
        <v>1381</v>
      </c>
      <c r="B643" s="357" t="s">
        <v>4576</v>
      </c>
      <c r="C643" s="358" t="s">
        <v>3789</v>
      </c>
      <c r="D643" s="358">
        <v>925320</v>
      </c>
      <c r="E643" s="359">
        <v>44375</v>
      </c>
      <c r="F643" s="358" t="s">
        <v>4452</v>
      </c>
    </row>
    <row r="644" spans="1:6">
      <c r="A644" s="357" t="s">
        <v>1387</v>
      </c>
      <c r="B644" s="357" t="s">
        <v>4577</v>
      </c>
      <c r="C644" s="358" t="s">
        <v>3789</v>
      </c>
      <c r="D644" s="358">
        <v>931884</v>
      </c>
      <c r="E644" s="359">
        <v>44672</v>
      </c>
      <c r="F644" s="358" t="s">
        <v>4452</v>
      </c>
    </row>
    <row r="645" spans="1:6">
      <c r="A645" s="357" t="s">
        <v>1522</v>
      </c>
      <c r="B645" s="357" t="s">
        <v>4578</v>
      </c>
      <c r="C645" s="358" t="s">
        <v>3789</v>
      </c>
      <c r="D645" s="358">
        <v>929800</v>
      </c>
      <c r="E645" s="359">
        <v>44574</v>
      </c>
      <c r="F645" s="358" t="s">
        <v>4452</v>
      </c>
    </row>
    <row r="646" spans="1:6">
      <c r="A646" s="357" t="s">
        <v>4579</v>
      </c>
      <c r="B646" s="357" t="s">
        <v>4580</v>
      </c>
      <c r="C646" s="358" t="s">
        <v>3789</v>
      </c>
      <c r="D646" s="358">
        <v>925139</v>
      </c>
      <c r="E646" s="359">
        <v>44375</v>
      </c>
      <c r="F646" s="358" t="s">
        <v>4452</v>
      </c>
    </row>
    <row r="647" spans="1:6">
      <c r="A647" s="357" t="s">
        <v>1654</v>
      </c>
      <c r="B647" s="357" t="s">
        <v>4581</v>
      </c>
      <c r="C647" s="358" t="s">
        <v>3789</v>
      </c>
      <c r="D647" s="358">
        <v>931723</v>
      </c>
      <c r="E647" s="359">
        <v>44665</v>
      </c>
      <c r="F647" s="358" t="s">
        <v>4452</v>
      </c>
    </row>
    <row r="648" spans="1:6">
      <c r="A648" s="357" t="s">
        <v>1742</v>
      </c>
      <c r="B648" s="357" t="s">
        <v>4582</v>
      </c>
      <c r="C648" s="358" t="s">
        <v>3789</v>
      </c>
      <c r="D648" s="358">
        <v>927264</v>
      </c>
      <c r="E648" s="359">
        <v>44473</v>
      </c>
      <c r="F648" s="358" t="s">
        <v>4452</v>
      </c>
    </row>
    <row r="649" spans="1:6">
      <c r="A649" s="357" t="s">
        <v>1749</v>
      </c>
      <c r="B649" s="357" t="s">
        <v>4583</v>
      </c>
      <c r="C649" s="358" t="s">
        <v>3789</v>
      </c>
      <c r="D649" s="358">
        <v>929239</v>
      </c>
      <c r="E649" s="359">
        <v>44546</v>
      </c>
      <c r="F649" s="358" t="s">
        <v>4452</v>
      </c>
    </row>
    <row r="650" spans="1:6">
      <c r="A650" s="357" t="s">
        <v>4584</v>
      </c>
      <c r="B650" s="357" t="s">
        <v>4585</v>
      </c>
      <c r="C650" s="358" t="s">
        <v>3789</v>
      </c>
      <c r="D650" s="358">
        <v>931885</v>
      </c>
      <c r="E650" s="359">
        <v>44672</v>
      </c>
      <c r="F650" s="358" t="s">
        <v>4452</v>
      </c>
    </row>
    <row r="651" spans="1:6">
      <c r="A651" s="357" t="s">
        <v>1900</v>
      </c>
      <c r="B651" s="357" t="s">
        <v>4586</v>
      </c>
      <c r="C651" s="358" t="s">
        <v>3789</v>
      </c>
      <c r="D651" s="358">
        <v>927262</v>
      </c>
      <c r="E651" s="359">
        <v>44473</v>
      </c>
      <c r="F651" s="358" t="s">
        <v>4452</v>
      </c>
    </row>
    <row r="652" spans="1:6">
      <c r="A652" s="357" t="s">
        <v>2129</v>
      </c>
      <c r="B652" s="357" t="s">
        <v>4587</v>
      </c>
      <c r="C652" s="358" t="s">
        <v>3789</v>
      </c>
      <c r="D652" s="358">
        <v>929241</v>
      </c>
      <c r="E652" s="359">
        <v>44546</v>
      </c>
      <c r="F652" s="358" t="s">
        <v>4452</v>
      </c>
    </row>
    <row r="653" spans="1:6">
      <c r="A653" s="357" t="s">
        <v>4588</v>
      </c>
      <c r="B653" s="357" t="s">
        <v>4589</v>
      </c>
      <c r="C653" s="358" t="s">
        <v>3789</v>
      </c>
      <c r="D653" s="358">
        <v>922532</v>
      </c>
      <c r="E653" s="359">
        <v>44293</v>
      </c>
      <c r="F653" s="358" t="s">
        <v>4452</v>
      </c>
    </row>
    <row r="654" spans="1:6">
      <c r="A654" s="357" t="s">
        <v>2292</v>
      </c>
      <c r="B654" s="357" t="s">
        <v>4590</v>
      </c>
      <c r="C654" s="358" t="s">
        <v>3789</v>
      </c>
      <c r="D654" s="358">
        <v>925323</v>
      </c>
      <c r="E654" s="359">
        <v>44375</v>
      </c>
      <c r="F654" s="358" t="s">
        <v>4452</v>
      </c>
    </row>
    <row r="655" spans="1:6">
      <c r="A655" s="357" t="s">
        <v>53</v>
      </c>
      <c r="B655" s="357" t="s">
        <v>4591</v>
      </c>
      <c r="C655" s="358" t="s">
        <v>3789</v>
      </c>
      <c r="D655" s="358">
        <v>927661</v>
      </c>
      <c r="E655" s="359">
        <v>44483</v>
      </c>
      <c r="F655" s="358" t="s">
        <v>4446</v>
      </c>
    </row>
    <row r="656" spans="1:6">
      <c r="A656" s="357" t="s">
        <v>2440</v>
      </c>
      <c r="B656" s="357" t="s">
        <v>4592</v>
      </c>
      <c r="C656" s="358" t="s">
        <v>3789</v>
      </c>
      <c r="D656" s="358">
        <v>922674</v>
      </c>
      <c r="E656" s="359">
        <v>44293</v>
      </c>
      <c r="F656" s="358" t="s">
        <v>4446</v>
      </c>
    </row>
    <row r="657" spans="1:6">
      <c r="A657" s="357" t="s">
        <v>180</v>
      </c>
      <c r="B657" s="357" t="s">
        <v>4593</v>
      </c>
      <c r="C657" s="358" t="s">
        <v>3789</v>
      </c>
      <c r="D657" s="358">
        <v>929790</v>
      </c>
      <c r="E657" s="359">
        <v>44574</v>
      </c>
      <c r="F657" s="358" t="s">
        <v>4446</v>
      </c>
    </row>
    <row r="658" spans="1:6">
      <c r="A658" s="357" t="s">
        <v>240</v>
      </c>
      <c r="B658" s="357" t="s">
        <v>4594</v>
      </c>
      <c r="C658" s="358" t="s">
        <v>3789</v>
      </c>
      <c r="D658" s="358">
        <v>927275</v>
      </c>
      <c r="E658" s="359">
        <v>44473</v>
      </c>
      <c r="F658" s="358" t="s">
        <v>4446</v>
      </c>
    </row>
    <row r="659" spans="1:6">
      <c r="A659" s="357" t="s">
        <v>2459</v>
      </c>
      <c r="B659" s="357" t="s">
        <v>4595</v>
      </c>
      <c r="C659" s="358" t="s">
        <v>3789</v>
      </c>
      <c r="D659" s="358">
        <v>923031</v>
      </c>
      <c r="E659" s="359">
        <v>44293</v>
      </c>
      <c r="F659" s="358" t="s">
        <v>4446</v>
      </c>
    </row>
    <row r="660" spans="1:6">
      <c r="A660" s="357" t="s">
        <v>330</v>
      </c>
      <c r="B660" s="357" t="s">
        <v>4596</v>
      </c>
      <c r="C660" s="358" t="s">
        <v>3789</v>
      </c>
      <c r="D660" s="358">
        <v>927276</v>
      </c>
      <c r="E660" s="359">
        <v>44473</v>
      </c>
      <c r="F660" s="358" t="s">
        <v>4446</v>
      </c>
    </row>
    <row r="661" spans="1:6">
      <c r="A661" s="357" t="s">
        <v>376</v>
      </c>
      <c r="B661" s="357" t="s">
        <v>4597</v>
      </c>
      <c r="C661" s="358" t="s">
        <v>3789</v>
      </c>
      <c r="D661" s="358">
        <v>929255</v>
      </c>
      <c r="E661" s="359">
        <v>44546</v>
      </c>
      <c r="F661" s="358" t="s">
        <v>4446</v>
      </c>
    </row>
    <row r="662" spans="1:6">
      <c r="A662" s="357" t="s">
        <v>452</v>
      </c>
      <c r="B662" s="357" t="s">
        <v>4598</v>
      </c>
      <c r="C662" s="358" t="s">
        <v>3789</v>
      </c>
      <c r="D662" s="358">
        <v>927784</v>
      </c>
      <c r="E662" s="359">
        <v>44490</v>
      </c>
      <c r="F662" s="358" t="s">
        <v>4446</v>
      </c>
    </row>
    <row r="663" spans="1:6">
      <c r="A663" s="357" t="s">
        <v>453</v>
      </c>
      <c r="B663" s="357" t="s">
        <v>4599</v>
      </c>
      <c r="C663" s="358" t="s">
        <v>3789</v>
      </c>
      <c r="D663" s="358">
        <v>930340</v>
      </c>
      <c r="E663" s="359">
        <v>44602</v>
      </c>
      <c r="F663" s="358" t="s">
        <v>4446</v>
      </c>
    </row>
    <row r="664" spans="1:6">
      <c r="A664" s="357" t="s">
        <v>521</v>
      </c>
      <c r="B664" s="357" t="s">
        <v>4600</v>
      </c>
      <c r="C664" s="358" t="s">
        <v>3789</v>
      </c>
      <c r="D664" s="358">
        <v>929526</v>
      </c>
      <c r="E664" s="359">
        <v>44560</v>
      </c>
      <c r="F664" s="358" t="s">
        <v>4446</v>
      </c>
    </row>
    <row r="665" spans="1:6">
      <c r="A665" s="357" t="s">
        <v>523</v>
      </c>
      <c r="B665" s="357" t="s">
        <v>4601</v>
      </c>
      <c r="C665" s="358" t="s">
        <v>3789</v>
      </c>
      <c r="D665" s="358">
        <v>929527</v>
      </c>
      <c r="E665" s="359">
        <v>44560</v>
      </c>
      <c r="F665" s="358" t="s">
        <v>4446</v>
      </c>
    </row>
    <row r="666" spans="1:6">
      <c r="A666" s="357" t="s">
        <v>2494</v>
      </c>
      <c r="B666" s="357" t="s">
        <v>4602</v>
      </c>
      <c r="C666" s="358" t="s">
        <v>3789</v>
      </c>
      <c r="D666" s="358">
        <v>927332</v>
      </c>
      <c r="E666" s="359">
        <v>44473</v>
      </c>
      <c r="F666" s="358" t="s">
        <v>4446</v>
      </c>
    </row>
    <row r="667" spans="1:6">
      <c r="A667" s="357" t="s">
        <v>608</v>
      </c>
      <c r="B667" s="357" t="s">
        <v>4603</v>
      </c>
      <c r="C667" s="358" t="s">
        <v>3789</v>
      </c>
      <c r="D667" s="358">
        <v>930341</v>
      </c>
      <c r="E667" s="359">
        <v>44602</v>
      </c>
      <c r="F667" s="358" t="s">
        <v>4446</v>
      </c>
    </row>
    <row r="668" spans="1:6">
      <c r="A668" s="357" t="s">
        <v>723</v>
      </c>
      <c r="B668" s="357" t="s">
        <v>4604</v>
      </c>
      <c r="C668" s="358" t="s">
        <v>3789</v>
      </c>
      <c r="D668" s="358">
        <v>927340</v>
      </c>
      <c r="E668" s="359">
        <v>44473</v>
      </c>
      <c r="F668" s="358" t="s">
        <v>4446</v>
      </c>
    </row>
    <row r="669" spans="1:6">
      <c r="A669" s="357" t="s">
        <v>4605</v>
      </c>
      <c r="B669" s="357" t="s">
        <v>4606</v>
      </c>
      <c r="C669" s="358" t="s">
        <v>3789</v>
      </c>
      <c r="D669" s="358">
        <v>919425</v>
      </c>
      <c r="E669" s="359">
        <v>44287</v>
      </c>
      <c r="F669" s="358" t="s">
        <v>4446</v>
      </c>
    </row>
    <row r="670" spans="1:6">
      <c r="A670" s="357" t="s">
        <v>2524</v>
      </c>
      <c r="B670" s="357" t="s">
        <v>4607</v>
      </c>
      <c r="C670" s="358" t="s">
        <v>3789</v>
      </c>
      <c r="D670" s="358">
        <v>919337</v>
      </c>
      <c r="E670" s="359">
        <v>44287</v>
      </c>
      <c r="F670" s="358" t="s">
        <v>4446</v>
      </c>
    </row>
    <row r="671" spans="1:6">
      <c r="A671" s="357" t="s">
        <v>2528</v>
      </c>
      <c r="B671" s="357" t="s">
        <v>4608</v>
      </c>
      <c r="C671" s="358" t="s">
        <v>3789</v>
      </c>
      <c r="D671" s="358">
        <v>919339</v>
      </c>
      <c r="E671" s="359">
        <v>44287</v>
      </c>
      <c r="F671" s="358" t="s">
        <v>4446</v>
      </c>
    </row>
    <row r="672" spans="1:6">
      <c r="A672" s="357" t="s">
        <v>875</v>
      </c>
      <c r="B672" s="357" t="s">
        <v>4609</v>
      </c>
      <c r="C672" s="358" t="s">
        <v>3789</v>
      </c>
      <c r="D672" s="358">
        <v>924821</v>
      </c>
      <c r="E672" s="359">
        <v>44370</v>
      </c>
      <c r="F672" s="358" t="s">
        <v>4446</v>
      </c>
    </row>
    <row r="673" spans="1:6">
      <c r="A673" s="357" t="s">
        <v>906</v>
      </c>
      <c r="B673" s="357" t="s">
        <v>4610</v>
      </c>
      <c r="C673" s="358" t="s">
        <v>3789</v>
      </c>
      <c r="D673" s="358">
        <v>924829</v>
      </c>
      <c r="E673" s="359">
        <v>44370</v>
      </c>
      <c r="F673" s="358" t="s">
        <v>4446</v>
      </c>
    </row>
    <row r="674" spans="1:6">
      <c r="A674" s="357" t="s">
        <v>982</v>
      </c>
      <c r="B674" s="357" t="s">
        <v>4611</v>
      </c>
      <c r="C674" s="358" t="s">
        <v>3789</v>
      </c>
      <c r="D674" s="358">
        <v>924839</v>
      </c>
      <c r="E674" s="359">
        <v>44370</v>
      </c>
      <c r="F674" s="358" t="s">
        <v>4446</v>
      </c>
    </row>
    <row r="675" spans="1:6">
      <c r="A675" s="357" t="s">
        <v>4612</v>
      </c>
      <c r="B675" s="357" t="s">
        <v>4613</v>
      </c>
      <c r="C675" s="358" t="s">
        <v>3789</v>
      </c>
      <c r="D675" s="358">
        <v>922602</v>
      </c>
      <c r="E675" s="359">
        <v>44293</v>
      </c>
      <c r="F675" s="358" t="s">
        <v>4446</v>
      </c>
    </row>
    <row r="676" spans="1:6">
      <c r="A676" s="357" t="s">
        <v>1083</v>
      </c>
      <c r="B676" s="357" t="s">
        <v>4614</v>
      </c>
      <c r="C676" s="358" t="s">
        <v>3789</v>
      </c>
      <c r="D676" s="358">
        <v>927669</v>
      </c>
      <c r="E676" s="359">
        <v>44483</v>
      </c>
      <c r="F676" s="358" t="s">
        <v>4446</v>
      </c>
    </row>
    <row r="677" spans="1:6">
      <c r="A677" s="357" t="s">
        <v>1084</v>
      </c>
      <c r="B677" s="357" t="s">
        <v>4615</v>
      </c>
      <c r="C677" s="358" t="s">
        <v>3789</v>
      </c>
      <c r="D677" s="358">
        <v>924859</v>
      </c>
      <c r="E677" s="359">
        <v>44370</v>
      </c>
      <c r="F677" s="358" t="s">
        <v>4446</v>
      </c>
    </row>
    <row r="678" spans="1:6">
      <c r="A678" s="357" t="s">
        <v>2570</v>
      </c>
      <c r="B678" s="357" t="s">
        <v>4616</v>
      </c>
      <c r="C678" s="358" t="s">
        <v>3789</v>
      </c>
      <c r="D678" s="358">
        <v>924874</v>
      </c>
      <c r="E678" s="359">
        <v>44370</v>
      </c>
      <c r="F678" s="358" t="s">
        <v>4446</v>
      </c>
    </row>
    <row r="679" spans="1:6">
      <c r="A679" s="357" t="s">
        <v>1213</v>
      </c>
      <c r="B679" s="357" t="s">
        <v>4617</v>
      </c>
      <c r="C679" s="358" t="s">
        <v>3789</v>
      </c>
      <c r="D679" s="358">
        <v>924881</v>
      </c>
      <c r="E679" s="359">
        <v>44370</v>
      </c>
      <c r="F679" s="358" t="s">
        <v>4446</v>
      </c>
    </row>
    <row r="680" spans="1:6">
      <c r="A680" s="357" t="s">
        <v>1439</v>
      </c>
      <c r="B680" s="357" t="s">
        <v>4618</v>
      </c>
      <c r="C680" s="358" t="s">
        <v>3789</v>
      </c>
      <c r="D680" s="358">
        <v>931388</v>
      </c>
      <c r="E680" s="359">
        <v>44651</v>
      </c>
      <c r="F680" s="358" t="s">
        <v>4446</v>
      </c>
    </row>
    <row r="681" spans="1:6">
      <c r="A681" s="357" t="s">
        <v>1467</v>
      </c>
      <c r="B681" s="357" t="s">
        <v>4619</v>
      </c>
      <c r="C681" s="358" t="s">
        <v>3789</v>
      </c>
      <c r="D681" s="358">
        <v>930527</v>
      </c>
      <c r="E681" s="359">
        <v>44609</v>
      </c>
      <c r="F681" s="358" t="s">
        <v>4446</v>
      </c>
    </row>
    <row r="682" spans="1:6">
      <c r="A682" s="357" t="s">
        <v>1508</v>
      </c>
      <c r="B682" s="357" t="s">
        <v>4620</v>
      </c>
      <c r="C682" s="358" t="s">
        <v>3789</v>
      </c>
      <c r="D682" s="358">
        <v>929341</v>
      </c>
      <c r="E682" s="359">
        <v>44553</v>
      </c>
      <c r="F682" s="358" t="s">
        <v>4446</v>
      </c>
    </row>
    <row r="683" spans="1:6">
      <c r="A683" s="357" t="s">
        <v>2261</v>
      </c>
      <c r="B683" s="357" t="s">
        <v>4621</v>
      </c>
      <c r="C683" s="358" t="s">
        <v>3789</v>
      </c>
      <c r="D683" s="358">
        <v>929528</v>
      </c>
      <c r="E683" s="359">
        <v>44560</v>
      </c>
      <c r="F683" s="358" t="s">
        <v>4446</v>
      </c>
    </row>
    <row r="684" spans="1:6">
      <c r="A684" s="357" t="s">
        <v>4622</v>
      </c>
      <c r="B684" s="357" t="s">
        <v>4623</v>
      </c>
      <c r="C684" s="358" t="s">
        <v>2750</v>
      </c>
      <c r="D684" s="358">
        <v>912963</v>
      </c>
      <c r="E684" s="359">
        <v>44287</v>
      </c>
      <c r="F684" s="358" t="s">
        <v>3575</v>
      </c>
    </row>
    <row r="685" spans="1:6">
      <c r="A685" s="357" t="s">
        <v>4624</v>
      </c>
      <c r="B685" s="357" t="s">
        <v>4625</v>
      </c>
      <c r="C685" s="358" t="s">
        <v>2750</v>
      </c>
      <c r="D685" s="358">
        <v>913073</v>
      </c>
      <c r="E685" s="359">
        <v>44287</v>
      </c>
      <c r="F685" s="358" t="s">
        <v>3575</v>
      </c>
    </row>
    <row r="686" spans="1:6">
      <c r="A686" s="357" t="s">
        <v>4626</v>
      </c>
      <c r="B686" s="357" t="s">
        <v>4627</v>
      </c>
      <c r="C686" s="358" t="s">
        <v>2750</v>
      </c>
      <c r="D686" s="358">
        <v>919329</v>
      </c>
      <c r="E686" s="359">
        <v>44287</v>
      </c>
      <c r="F686" s="358" t="s">
        <v>3575</v>
      </c>
    </row>
    <row r="687" spans="1:6">
      <c r="A687" s="357" t="s">
        <v>4628</v>
      </c>
      <c r="B687" s="357" t="s">
        <v>4629</v>
      </c>
      <c r="C687" s="358" t="s">
        <v>2750</v>
      </c>
      <c r="D687" s="358">
        <v>916028</v>
      </c>
      <c r="E687" s="359">
        <v>44287</v>
      </c>
      <c r="F687" s="358" t="s">
        <v>3575</v>
      </c>
    </row>
    <row r="688" spans="1:6">
      <c r="A688" s="357" t="s">
        <v>4630</v>
      </c>
      <c r="B688" s="357" t="s">
        <v>4631</v>
      </c>
      <c r="C688" s="358" t="s">
        <v>2750</v>
      </c>
      <c r="D688" s="358">
        <v>913031</v>
      </c>
      <c r="E688" s="359">
        <v>44287</v>
      </c>
      <c r="F688" s="358" t="s">
        <v>3575</v>
      </c>
    </row>
    <row r="689" spans="1:6">
      <c r="A689" s="357" t="s">
        <v>66</v>
      </c>
      <c r="B689" s="357" t="s">
        <v>4632</v>
      </c>
      <c r="C689" s="358" t="s">
        <v>3789</v>
      </c>
      <c r="D689" s="358">
        <v>931753</v>
      </c>
      <c r="E689" s="359">
        <v>44665</v>
      </c>
      <c r="F689" s="358" t="s">
        <v>4633</v>
      </c>
    </row>
    <row r="690" spans="1:6">
      <c r="A690" s="357" t="s">
        <v>294</v>
      </c>
      <c r="B690" s="357" t="s">
        <v>4634</v>
      </c>
      <c r="C690" s="358" t="s">
        <v>3789</v>
      </c>
      <c r="D690" s="358">
        <v>930818</v>
      </c>
      <c r="E690" s="359">
        <v>44623</v>
      </c>
      <c r="F690" s="358" t="s">
        <v>4633</v>
      </c>
    </row>
    <row r="691" spans="1:6">
      <c r="A691" s="357" t="s">
        <v>366</v>
      </c>
      <c r="B691" s="357" t="s">
        <v>4635</v>
      </c>
      <c r="C691" s="358" t="s">
        <v>3789</v>
      </c>
      <c r="D691" s="358">
        <v>931754</v>
      </c>
      <c r="E691" s="359">
        <v>44665</v>
      </c>
      <c r="F691" s="358" t="s">
        <v>4633</v>
      </c>
    </row>
    <row r="692" spans="1:6">
      <c r="A692" s="357" t="s">
        <v>1011</v>
      </c>
      <c r="B692" s="357" t="s">
        <v>4636</v>
      </c>
      <c r="C692" s="358" t="s">
        <v>3789</v>
      </c>
      <c r="D692" s="358">
        <v>930510</v>
      </c>
      <c r="E692" s="359">
        <v>44609</v>
      </c>
      <c r="F692" s="358" t="s">
        <v>4633</v>
      </c>
    </row>
    <row r="693" spans="1:6">
      <c r="A693" s="357" t="s">
        <v>1018</v>
      </c>
      <c r="B693" s="357" t="s">
        <v>4637</v>
      </c>
      <c r="C693" s="358" t="s">
        <v>3789</v>
      </c>
      <c r="D693" s="358">
        <v>930511</v>
      </c>
      <c r="E693" s="359">
        <v>44609</v>
      </c>
      <c r="F693" s="358" t="s">
        <v>4633</v>
      </c>
    </row>
    <row r="694" spans="1:6">
      <c r="A694" s="357" t="s">
        <v>1023</v>
      </c>
      <c r="B694" s="357" t="s">
        <v>4638</v>
      </c>
      <c r="C694" s="358" t="s">
        <v>3789</v>
      </c>
      <c r="D694" s="358">
        <v>930820</v>
      </c>
      <c r="E694" s="359">
        <v>44623</v>
      </c>
      <c r="F694" s="358" t="s">
        <v>4633</v>
      </c>
    </row>
    <row r="695" spans="1:6">
      <c r="A695" s="357" t="s">
        <v>4639</v>
      </c>
      <c r="B695" s="357" t="s">
        <v>4639</v>
      </c>
      <c r="C695" s="358" t="s">
        <v>3789</v>
      </c>
      <c r="D695" s="358">
        <v>931072</v>
      </c>
      <c r="E695" s="359">
        <v>44630</v>
      </c>
      <c r="F695" s="358" t="s">
        <v>4633</v>
      </c>
    </row>
    <row r="696" spans="1:6">
      <c r="A696" s="357" t="s">
        <v>1263</v>
      </c>
      <c r="B696" s="357" t="s">
        <v>4640</v>
      </c>
      <c r="C696" s="358" t="s">
        <v>3789</v>
      </c>
      <c r="D696" s="358">
        <v>929615</v>
      </c>
      <c r="E696" s="359">
        <v>44567</v>
      </c>
      <c r="F696" s="358" t="s">
        <v>4633</v>
      </c>
    </row>
    <row r="697" spans="1:6">
      <c r="A697" s="357" t="s">
        <v>1389</v>
      </c>
      <c r="B697" s="357" t="s">
        <v>4641</v>
      </c>
      <c r="C697" s="358" t="s">
        <v>3789</v>
      </c>
      <c r="D697" s="358">
        <v>929616</v>
      </c>
      <c r="E697" s="359">
        <v>44567</v>
      </c>
      <c r="F697" s="358" t="s">
        <v>4633</v>
      </c>
    </row>
    <row r="698" spans="1:6">
      <c r="A698" s="357" t="s">
        <v>1463</v>
      </c>
      <c r="B698" s="357" t="s">
        <v>4642</v>
      </c>
      <c r="C698" s="358" t="s">
        <v>3789</v>
      </c>
      <c r="D698" s="358">
        <v>926270</v>
      </c>
      <c r="E698" s="359">
        <v>44424</v>
      </c>
      <c r="F698" s="358" t="s">
        <v>4633</v>
      </c>
    </row>
    <row r="699" spans="1:6">
      <c r="A699" s="357" t="s">
        <v>1542</v>
      </c>
      <c r="B699" s="357" t="s">
        <v>4643</v>
      </c>
      <c r="C699" s="358" t="s">
        <v>3789</v>
      </c>
      <c r="D699" s="358">
        <v>926272</v>
      </c>
      <c r="E699" s="359">
        <v>44424</v>
      </c>
      <c r="F699" s="358" t="s">
        <v>4633</v>
      </c>
    </row>
    <row r="700" spans="1:6">
      <c r="A700" s="357" t="s">
        <v>1551</v>
      </c>
      <c r="B700" s="357" t="s">
        <v>4644</v>
      </c>
      <c r="C700" s="358" t="s">
        <v>3789</v>
      </c>
      <c r="D700" s="358">
        <v>926273</v>
      </c>
      <c r="E700" s="359">
        <v>44424</v>
      </c>
      <c r="F700" s="358" t="s">
        <v>4633</v>
      </c>
    </row>
    <row r="701" spans="1:6">
      <c r="A701" s="357" t="s">
        <v>1562</v>
      </c>
      <c r="B701" s="357" t="s">
        <v>4645</v>
      </c>
      <c r="C701" s="358" t="s">
        <v>3789</v>
      </c>
      <c r="D701" s="358">
        <v>924560</v>
      </c>
      <c r="E701" s="359">
        <v>44363</v>
      </c>
      <c r="F701" s="358" t="s">
        <v>4633</v>
      </c>
    </row>
    <row r="702" spans="1:6">
      <c r="A702" s="357" t="s">
        <v>1565</v>
      </c>
      <c r="B702" s="357" t="s">
        <v>4646</v>
      </c>
      <c r="C702" s="358" t="s">
        <v>3789</v>
      </c>
      <c r="D702" s="358">
        <v>929757</v>
      </c>
      <c r="E702" s="359">
        <v>44209</v>
      </c>
      <c r="F702" s="358" t="s">
        <v>4633</v>
      </c>
    </row>
    <row r="703" spans="1:6">
      <c r="A703" s="357" t="s">
        <v>1581</v>
      </c>
      <c r="B703" s="357" t="s">
        <v>4647</v>
      </c>
      <c r="C703" s="358" t="s">
        <v>3789</v>
      </c>
      <c r="D703" s="358">
        <v>924532</v>
      </c>
      <c r="E703" s="359">
        <v>44363</v>
      </c>
      <c r="F703" s="358" t="s">
        <v>4633</v>
      </c>
    </row>
    <row r="704" spans="1:6">
      <c r="A704" s="357" t="s">
        <v>1610</v>
      </c>
      <c r="B704" s="357" t="s">
        <v>4648</v>
      </c>
      <c r="C704" s="358" t="s">
        <v>3789</v>
      </c>
      <c r="D704" s="358">
        <v>924548</v>
      </c>
      <c r="E704" s="359">
        <v>44363</v>
      </c>
      <c r="F704" s="358" t="s">
        <v>4633</v>
      </c>
    </row>
    <row r="705" spans="1:6">
      <c r="A705" s="357" t="s">
        <v>1613</v>
      </c>
      <c r="B705" s="357" t="s">
        <v>4649</v>
      </c>
      <c r="C705" s="358" t="s">
        <v>3789</v>
      </c>
      <c r="D705" s="358">
        <v>927833</v>
      </c>
      <c r="E705" s="359">
        <v>44490</v>
      </c>
      <c r="F705" s="358" t="s">
        <v>4633</v>
      </c>
    </row>
    <row r="706" spans="1:6">
      <c r="A706" s="357" t="s">
        <v>1616</v>
      </c>
      <c r="B706" s="357" t="s">
        <v>4650</v>
      </c>
      <c r="C706" s="358" t="s">
        <v>3789</v>
      </c>
      <c r="D706" s="358">
        <v>926275</v>
      </c>
      <c r="E706" s="359">
        <v>44424</v>
      </c>
      <c r="F706" s="358" t="s">
        <v>4633</v>
      </c>
    </row>
    <row r="707" spans="1:6">
      <c r="A707" s="357" t="s">
        <v>1721</v>
      </c>
      <c r="B707" s="357" t="s">
        <v>4651</v>
      </c>
      <c r="C707" s="358" t="s">
        <v>3789</v>
      </c>
      <c r="D707" s="358">
        <v>924500</v>
      </c>
      <c r="E707" s="359">
        <v>44363</v>
      </c>
      <c r="F707" s="358" t="s">
        <v>4633</v>
      </c>
    </row>
    <row r="708" spans="1:6">
      <c r="A708" s="357" t="s">
        <v>1851</v>
      </c>
      <c r="B708" s="357" t="s">
        <v>4652</v>
      </c>
      <c r="C708" s="358" t="s">
        <v>3789</v>
      </c>
      <c r="D708" s="358">
        <v>924518</v>
      </c>
      <c r="E708" s="359">
        <v>44363</v>
      </c>
      <c r="F708" s="358" t="s">
        <v>4633</v>
      </c>
    </row>
    <row r="709" spans="1:6">
      <c r="A709" s="357" t="s">
        <v>1887</v>
      </c>
      <c r="B709" s="357" t="s">
        <v>4653</v>
      </c>
      <c r="C709" s="358" t="s">
        <v>3789</v>
      </c>
      <c r="D709" s="358">
        <v>924520</v>
      </c>
      <c r="E709" s="359">
        <v>44363</v>
      </c>
      <c r="F709" s="358" t="s">
        <v>4633</v>
      </c>
    </row>
    <row r="710" spans="1:6">
      <c r="A710" s="357" t="s">
        <v>1888</v>
      </c>
      <c r="B710" s="357" t="s">
        <v>4654</v>
      </c>
      <c r="C710" s="358" t="s">
        <v>3789</v>
      </c>
      <c r="D710" s="358">
        <v>924531</v>
      </c>
      <c r="E710" s="359">
        <v>44363</v>
      </c>
      <c r="F710" s="358" t="s">
        <v>4633</v>
      </c>
    </row>
    <row r="711" spans="1:6">
      <c r="A711" s="357" t="s">
        <v>1977</v>
      </c>
      <c r="B711" s="357" t="s">
        <v>4655</v>
      </c>
      <c r="C711" s="358" t="s">
        <v>3789</v>
      </c>
      <c r="D711" s="358">
        <v>931399</v>
      </c>
      <c r="E711" s="359">
        <v>44651</v>
      </c>
      <c r="F711" s="358" t="s">
        <v>4633</v>
      </c>
    </row>
    <row r="712" spans="1:6">
      <c r="A712" s="357" t="s">
        <v>2011</v>
      </c>
      <c r="B712" s="357" t="s">
        <v>4656</v>
      </c>
      <c r="C712" s="358" t="s">
        <v>3789</v>
      </c>
      <c r="D712" s="358">
        <v>931398</v>
      </c>
      <c r="E712" s="359">
        <v>44651</v>
      </c>
      <c r="F712" s="358" t="s">
        <v>4633</v>
      </c>
    </row>
    <row r="713" spans="1:6">
      <c r="A713" s="357" t="s">
        <v>2335</v>
      </c>
      <c r="B713" s="357" t="s">
        <v>4657</v>
      </c>
      <c r="C713" s="358" t="s">
        <v>3789</v>
      </c>
      <c r="D713" s="358">
        <v>924522</v>
      </c>
      <c r="E713" s="359">
        <v>44363</v>
      </c>
      <c r="F713" s="358" t="s">
        <v>4633</v>
      </c>
    </row>
    <row r="714" spans="1:6">
      <c r="A714" s="357" t="s">
        <v>163</v>
      </c>
      <c r="B714" s="357" t="s">
        <v>4658</v>
      </c>
      <c r="C714" s="358" t="s">
        <v>3789</v>
      </c>
      <c r="D714" s="358">
        <v>930065</v>
      </c>
      <c r="E714" s="359">
        <v>44588</v>
      </c>
      <c r="F714" s="358" t="s">
        <v>4627</v>
      </c>
    </row>
    <row r="715" spans="1:6">
      <c r="A715" s="357" t="s">
        <v>464</v>
      </c>
      <c r="B715" s="357" t="s">
        <v>4659</v>
      </c>
      <c r="C715" s="358" t="s">
        <v>3789</v>
      </c>
      <c r="D715" s="358">
        <v>931259</v>
      </c>
      <c r="E715" s="359">
        <v>44644</v>
      </c>
      <c r="F715" s="358" t="s">
        <v>4627</v>
      </c>
    </row>
    <row r="716" spans="1:6">
      <c r="A716" s="357" t="s">
        <v>798</v>
      </c>
      <c r="B716" s="357" t="s">
        <v>4660</v>
      </c>
      <c r="C716" s="358" t="s">
        <v>3789</v>
      </c>
      <c r="D716" s="358">
        <v>924059</v>
      </c>
      <c r="E716" s="359">
        <v>44361</v>
      </c>
      <c r="F716" s="358" t="s">
        <v>4627</v>
      </c>
    </row>
    <row r="717" spans="1:6">
      <c r="A717" s="357" t="s">
        <v>4661</v>
      </c>
      <c r="B717" s="357" t="s">
        <v>4662</v>
      </c>
      <c r="C717" s="358" t="s">
        <v>3789</v>
      </c>
      <c r="D717" s="358">
        <v>930067</v>
      </c>
      <c r="E717" s="359">
        <v>44588</v>
      </c>
      <c r="F717" s="358" t="s">
        <v>4627</v>
      </c>
    </row>
    <row r="718" spans="1:6">
      <c r="A718" s="357" t="s">
        <v>938</v>
      </c>
      <c r="B718" s="357" t="s">
        <v>4663</v>
      </c>
      <c r="C718" s="358" t="s">
        <v>3789</v>
      </c>
      <c r="D718" s="358">
        <v>924071</v>
      </c>
      <c r="E718" s="359">
        <v>44361</v>
      </c>
      <c r="F718" s="358" t="s">
        <v>4627</v>
      </c>
    </row>
    <row r="719" spans="1:6">
      <c r="A719" s="357" t="s">
        <v>2542</v>
      </c>
      <c r="B719" s="357" t="s">
        <v>4664</v>
      </c>
      <c r="C719" s="358" t="s">
        <v>3789</v>
      </c>
      <c r="D719" s="358">
        <v>924074</v>
      </c>
      <c r="E719" s="359">
        <v>44361</v>
      </c>
      <c r="F719" s="358" t="s">
        <v>4627</v>
      </c>
    </row>
    <row r="720" spans="1:6">
      <c r="A720" s="357" t="s">
        <v>1029</v>
      </c>
      <c r="B720" s="357" t="s">
        <v>4665</v>
      </c>
      <c r="C720" s="358" t="s">
        <v>3789</v>
      </c>
      <c r="D720" s="358">
        <v>924082</v>
      </c>
      <c r="E720" s="359">
        <v>44361</v>
      </c>
      <c r="F720" s="358" t="s">
        <v>4627</v>
      </c>
    </row>
    <row r="721" spans="1:6">
      <c r="A721" s="357" t="s">
        <v>1077</v>
      </c>
      <c r="B721" s="357" t="s">
        <v>4666</v>
      </c>
      <c r="C721" s="358" t="s">
        <v>3789</v>
      </c>
      <c r="D721" s="358">
        <v>931894</v>
      </c>
      <c r="E721" s="359">
        <v>44672</v>
      </c>
      <c r="F721" s="358" t="s">
        <v>4627</v>
      </c>
    </row>
    <row r="722" spans="1:6">
      <c r="A722" s="357" t="s">
        <v>2559</v>
      </c>
      <c r="B722" s="357" t="s">
        <v>4667</v>
      </c>
      <c r="C722" s="358" t="s">
        <v>3789</v>
      </c>
      <c r="D722" s="358">
        <v>924086</v>
      </c>
      <c r="E722" s="359">
        <v>44361</v>
      </c>
      <c r="F722" s="358" t="s">
        <v>4627</v>
      </c>
    </row>
    <row r="723" spans="1:6">
      <c r="A723" s="357" t="s">
        <v>1125</v>
      </c>
      <c r="B723" s="357" t="s">
        <v>4668</v>
      </c>
      <c r="C723" s="358" t="s">
        <v>3789</v>
      </c>
      <c r="D723" s="358">
        <v>930661</v>
      </c>
      <c r="E723" s="359">
        <v>44616</v>
      </c>
      <c r="F723" s="358" t="s">
        <v>4627</v>
      </c>
    </row>
    <row r="724" spans="1:6">
      <c r="A724" s="357" t="s">
        <v>2567</v>
      </c>
      <c r="B724" s="357" t="s">
        <v>4669</v>
      </c>
      <c r="C724" s="358" t="s">
        <v>3789</v>
      </c>
      <c r="D724" s="358">
        <v>924096</v>
      </c>
      <c r="E724" s="359">
        <v>44361</v>
      </c>
      <c r="F724" s="358" t="s">
        <v>4627</v>
      </c>
    </row>
    <row r="725" spans="1:6">
      <c r="A725" s="357" t="s">
        <v>1175</v>
      </c>
      <c r="B725" s="357" t="s">
        <v>4670</v>
      </c>
      <c r="C725" s="358" t="s">
        <v>3789</v>
      </c>
      <c r="D725" s="358">
        <v>930503</v>
      </c>
      <c r="E725" s="359">
        <v>44609</v>
      </c>
      <c r="F725" s="358" t="s">
        <v>4627</v>
      </c>
    </row>
    <row r="726" spans="1:6">
      <c r="A726" s="357" t="s">
        <v>1322</v>
      </c>
      <c r="B726" s="357" t="s">
        <v>4671</v>
      </c>
      <c r="C726" s="358" t="s">
        <v>3789</v>
      </c>
      <c r="D726" s="358">
        <v>930505</v>
      </c>
      <c r="E726" s="359">
        <v>44609</v>
      </c>
      <c r="F726" s="358" t="s">
        <v>4627</v>
      </c>
    </row>
    <row r="727" spans="1:6">
      <c r="A727" s="357" t="s">
        <v>1333</v>
      </c>
      <c r="B727" s="357" t="s">
        <v>4672</v>
      </c>
      <c r="C727" s="358" t="s">
        <v>3789</v>
      </c>
      <c r="D727" s="358">
        <v>924113</v>
      </c>
      <c r="E727" s="359">
        <v>44361</v>
      </c>
      <c r="F727" s="358" t="s">
        <v>4627</v>
      </c>
    </row>
    <row r="728" spans="1:6">
      <c r="A728" s="357" t="s">
        <v>1384</v>
      </c>
      <c r="B728" s="357" t="s">
        <v>4673</v>
      </c>
      <c r="C728" s="358" t="s">
        <v>3789</v>
      </c>
      <c r="D728" s="358">
        <v>924119</v>
      </c>
      <c r="E728" s="359">
        <v>44361</v>
      </c>
      <c r="F728" s="358" t="s">
        <v>4627</v>
      </c>
    </row>
    <row r="729" spans="1:6">
      <c r="A729" s="357" t="s">
        <v>1424</v>
      </c>
      <c r="B729" s="357" t="s">
        <v>4674</v>
      </c>
      <c r="C729" s="358" t="s">
        <v>3789</v>
      </c>
      <c r="D729" s="358">
        <v>924125</v>
      </c>
      <c r="E729" s="359">
        <v>44361</v>
      </c>
      <c r="F729" s="358" t="s">
        <v>4627</v>
      </c>
    </row>
    <row r="730" spans="1:6">
      <c r="A730" s="357" t="s">
        <v>1470</v>
      </c>
      <c r="B730" s="357" t="s">
        <v>4675</v>
      </c>
      <c r="C730" s="358" t="s">
        <v>3789</v>
      </c>
      <c r="D730" s="358">
        <v>924129</v>
      </c>
      <c r="E730" s="359">
        <v>44361</v>
      </c>
      <c r="F730" s="358" t="s">
        <v>4627</v>
      </c>
    </row>
    <row r="731" spans="1:6">
      <c r="A731" s="357" t="s">
        <v>1517</v>
      </c>
      <c r="B731" s="357" t="s">
        <v>4676</v>
      </c>
      <c r="C731" s="358" t="s">
        <v>3789</v>
      </c>
      <c r="D731" s="358">
        <v>931892</v>
      </c>
      <c r="E731" s="359">
        <v>44672</v>
      </c>
      <c r="F731" s="358" t="s">
        <v>4627</v>
      </c>
    </row>
    <row r="732" spans="1:6">
      <c r="A732" s="357" t="s">
        <v>1658</v>
      </c>
      <c r="B732" s="357" t="s">
        <v>4677</v>
      </c>
      <c r="C732" s="358" t="s">
        <v>3789</v>
      </c>
      <c r="D732" s="358">
        <v>930331</v>
      </c>
      <c r="E732" s="359">
        <v>44602</v>
      </c>
      <c r="F732" s="358" t="s">
        <v>4627</v>
      </c>
    </row>
    <row r="733" spans="1:6">
      <c r="A733" s="357" t="s">
        <v>1725</v>
      </c>
      <c r="B733" s="357" t="s">
        <v>4678</v>
      </c>
      <c r="C733" s="358" t="s">
        <v>3789</v>
      </c>
      <c r="D733" s="358">
        <v>924155</v>
      </c>
      <c r="E733" s="359">
        <v>44361</v>
      </c>
      <c r="F733" s="358" t="s">
        <v>4627</v>
      </c>
    </row>
    <row r="734" spans="1:6">
      <c r="A734" s="357" t="s">
        <v>1765</v>
      </c>
      <c r="B734" s="357" t="s">
        <v>4679</v>
      </c>
      <c r="C734" s="358" t="s">
        <v>3789</v>
      </c>
      <c r="D734" s="358">
        <v>927365</v>
      </c>
      <c r="E734" s="359">
        <v>44473</v>
      </c>
      <c r="F734" s="358" t="s">
        <v>4627</v>
      </c>
    </row>
    <row r="735" spans="1:6">
      <c r="A735" s="357" t="s">
        <v>1850</v>
      </c>
      <c r="B735" s="357" t="s">
        <v>4680</v>
      </c>
      <c r="C735" s="358" t="s">
        <v>3789</v>
      </c>
      <c r="D735" s="358">
        <v>927368</v>
      </c>
      <c r="E735" s="359">
        <v>44473</v>
      </c>
      <c r="F735" s="358" t="s">
        <v>4627</v>
      </c>
    </row>
    <row r="736" spans="1:6">
      <c r="A736" s="357" t="s">
        <v>2118</v>
      </c>
      <c r="B736" s="357" t="s">
        <v>4681</v>
      </c>
      <c r="C736" s="358" t="s">
        <v>3789</v>
      </c>
      <c r="D736" s="358">
        <v>928268</v>
      </c>
      <c r="E736" s="359">
        <v>44508</v>
      </c>
      <c r="F736" s="358" t="s">
        <v>4627</v>
      </c>
    </row>
    <row r="737" spans="1:6">
      <c r="A737" s="357" t="s">
        <v>2151</v>
      </c>
      <c r="B737" s="357" t="s">
        <v>4682</v>
      </c>
      <c r="C737" s="358" t="s">
        <v>3789</v>
      </c>
      <c r="D737" s="358">
        <v>928270</v>
      </c>
      <c r="E737" s="359">
        <v>44508</v>
      </c>
      <c r="F737" s="358" t="s">
        <v>4627</v>
      </c>
    </row>
    <row r="738" spans="1:6">
      <c r="A738" s="357" t="s">
        <v>2160</v>
      </c>
      <c r="B738" s="357" t="s">
        <v>4683</v>
      </c>
      <c r="C738" s="358" t="s">
        <v>3789</v>
      </c>
      <c r="D738" s="358">
        <v>928271</v>
      </c>
      <c r="E738" s="359">
        <v>44508</v>
      </c>
      <c r="F738" s="358" t="s">
        <v>4627</v>
      </c>
    </row>
    <row r="739" spans="1:6">
      <c r="A739" s="357" t="s">
        <v>61</v>
      </c>
      <c r="B739" s="357" t="s">
        <v>4684</v>
      </c>
      <c r="C739" s="358" t="s">
        <v>3789</v>
      </c>
      <c r="D739" s="358">
        <v>922643</v>
      </c>
      <c r="E739" s="359">
        <v>44293</v>
      </c>
      <c r="F739" s="358" t="s">
        <v>4625</v>
      </c>
    </row>
    <row r="740" spans="1:6">
      <c r="A740" s="357" t="s">
        <v>144</v>
      </c>
      <c r="B740" s="357" t="s">
        <v>4685</v>
      </c>
      <c r="C740" s="358" t="s">
        <v>3789</v>
      </c>
      <c r="D740" s="358">
        <v>922812</v>
      </c>
      <c r="E740" s="359">
        <v>44293</v>
      </c>
      <c r="F740" s="358" t="s">
        <v>4625</v>
      </c>
    </row>
    <row r="741" spans="1:6">
      <c r="A741" s="357" t="s">
        <v>401</v>
      </c>
      <c r="B741" s="357" t="s">
        <v>4686</v>
      </c>
      <c r="C741" s="358" t="s">
        <v>3789</v>
      </c>
      <c r="D741" s="358">
        <v>928899</v>
      </c>
      <c r="E741" s="359">
        <v>44532</v>
      </c>
      <c r="F741" s="358" t="s">
        <v>4625</v>
      </c>
    </row>
    <row r="742" spans="1:6">
      <c r="A742" s="357" t="s">
        <v>496</v>
      </c>
      <c r="B742" s="357" t="s">
        <v>4687</v>
      </c>
      <c r="C742" s="358" t="s">
        <v>3789</v>
      </c>
      <c r="D742" s="358">
        <v>927990</v>
      </c>
      <c r="E742" s="359">
        <v>44497</v>
      </c>
      <c r="F742" s="358" t="s">
        <v>4625</v>
      </c>
    </row>
    <row r="743" spans="1:6">
      <c r="A743" s="357" t="s">
        <v>4688</v>
      </c>
      <c r="B743" s="357" t="s">
        <v>4689</v>
      </c>
      <c r="C743" s="358" t="s">
        <v>3789</v>
      </c>
      <c r="D743" s="358">
        <v>922882</v>
      </c>
      <c r="E743" s="359">
        <v>44293</v>
      </c>
      <c r="F743" s="358" t="s">
        <v>4625</v>
      </c>
    </row>
    <row r="744" spans="1:6">
      <c r="A744" s="357" t="s">
        <v>672</v>
      </c>
      <c r="B744" s="357" t="s">
        <v>4690</v>
      </c>
      <c r="C744" s="358" t="s">
        <v>3789</v>
      </c>
      <c r="D744" s="358">
        <v>928676</v>
      </c>
      <c r="E744" s="359">
        <v>44518</v>
      </c>
      <c r="F744" s="358" t="s">
        <v>4625</v>
      </c>
    </row>
    <row r="745" spans="1:6">
      <c r="A745" s="357" t="s">
        <v>859</v>
      </c>
      <c r="B745" s="357" t="s">
        <v>4691</v>
      </c>
      <c r="C745" s="358" t="s">
        <v>3789</v>
      </c>
      <c r="D745" s="358">
        <v>929761</v>
      </c>
      <c r="E745" s="359">
        <v>44574</v>
      </c>
      <c r="F745" s="358" t="s">
        <v>4625</v>
      </c>
    </row>
    <row r="746" spans="1:6">
      <c r="A746" s="357" t="s">
        <v>1058</v>
      </c>
      <c r="B746" s="357" t="s">
        <v>4692</v>
      </c>
      <c r="C746" s="358" t="s">
        <v>3789</v>
      </c>
      <c r="D746" s="358">
        <v>928018</v>
      </c>
      <c r="E746" s="359">
        <v>44497</v>
      </c>
      <c r="F746" s="358" t="s">
        <v>4625</v>
      </c>
    </row>
    <row r="747" spans="1:6">
      <c r="A747" s="357" t="s">
        <v>1068</v>
      </c>
      <c r="B747" s="357" t="s">
        <v>4693</v>
      </c>
      <c r="C747" s="358" t="s">
        <v>3789</v>
      </c>
      <c r="D747" s="358">
        <v>928010</v>
      </c>
      <c r="E747" s="359">
        <v>44497</v>
      </c>
      <c r="F747" s="358" t="s">
        <v>4625</v>
      </c>
    </row>
    <row r="748" spans="1:6">
      <c r="A748" s="357" t="s">
        <v>1191</v>
      </c>
      <c r="B748" s="357" t="s">
        <v>4694</v>
      </c>
      <c r="C748" s="358" t="s">
        <v>3789</v>
      </c>
      <c r="D748" s="358">
        <v>913212</v>
      </c>
      <c r="E748" s="359">
        <v>44287</v>
      </c>
      <c r="F748" s="358" t="s">
        <v>4625</v>
      </c>
    </row>
    <row r="749" spans="1:6">
      <c r="A749" s="357" t="s">
        <v>4695</v>
      </c>
      <c r="B749" s="357" t="s">
        <v>4696</v>
      </c>
      <c r="C749" s="358" t="s">
        <v>3789</v>
      </c>
      <c r="D749" s="358">
        <v>931583</v>
      </c>
      <c r="E749" s="359">
        <v>44658</v>
      </c>
      <c r="F749" s="358" t="s">
        <v>4625</v>
      </c>
    </row>
    <row r="750" spans="1:6">
      <c r="A750" s="357" t="s">
        <v>1501</v>
      </c>
      <c r="B750" s="357" t="s">
        <v>4697</v>
      </c>
      <c r="C750" s="358" t="s">
        <v>3789</v>
      </c>
      <c r="D750" s="358">
        <v>929760</v>
      </c>
      <c r="E750" s="359">
        <v>44574</v>
      </c>
      <c r="F750" s="358" t="s">
        <v>4625</v>
      </c>
    </row>
    <row r="751" spans="1:6">
      <c r="A751" s="357" t="s">
        <v>1519</v>
      </c>
      <c r="B751" s="357" t="s">
        <v>4698</v>
      </c>
      <c r="C751" s="358" t="s">
        <v>3789</v>
      </c>
      <c r="D751" s="358">
        <v>928763</v>
      </c>
      <c r="E751" s="359">
        <v>44525</v>
      </c>
      <c r="F751" s="358" t="s">
        <v>4625</v>
      </c>
    </row>
    <row r="752" spans="1:6">
      <c r="A752" s="357" t="s">
        <v>1523</v>
      </c>
      <c r="B752" s="357" t="s">
        <v>4699</v>
      </c>
      <c r="C752" s="358" t="s">
        <v>3789</v>
      </c>
      <c r="D752" s="358">
        <v>928764</v>
      </c>
      <c r="E752" s="359">
        <v>44525</v>
      </c>
      <c r="F752" s="358" t="s">
        <v>4625</v>
      </c>
    </row>
    <row r="753" spans="1:6">
      <c r="A753" s="357" t="s">
        <v>1572</v>
      </c>
      <c r="B753" s="357" t="s">
        <v>4700</v>
      </c>
      <c r="C753" s="358" t="s">
        <v>3789</v>
      </c>
      <c r="D753" s="358">
        <v>923203</v>
      </c>
      <c r="E753" s="359">
        <v>44293</v>
      </c>
      <c r="F753" s="358" t="s">
        <v>4625</v>
      </c>
    </row>
    <row r="754" spans="1:6">
      <c r="A754" s="357" t="s">
        <v>1642</v>
      </c>
      <c r="B754" s="357" t="s">
        <v>4701</v>
      </c>
      <c r="C754" s="358" t="s">
        <v>3789</v>
      </c>
      <c r="D754" s="358">
        <v>931006</v>
      </c>
      <c r="E754" s="359">
        <v>44630</v>
      </c>
      <c r="F754" s="358" t="s">
        <v>4625</v>
      </c>
    </row>
    <row r="755" spans="1:6">
      <c r="A755" s="357" t="s">
        <v>1713</v>
      </c>
      <c r="B755" s="357" t="s">
        <v>4702</v>
      </c>
      <c r="C755" s="358" t="s">
        <v>3789</v>
      </c>
      <c r="D755" s="358">
        <v>931582</v>
      </c>
      <c r="E755" s="359">
        <v>44658</v>
      </c>
      <c r="F755" s="358" t="s">
        <v>4625</v>
      </c>
    </row>
    <row r="756" spans="1:6">
      <c r="A756" s="357" t="s">
        <v>1781</v>
      </c>
      <c r="B756" s="357" t="s">
        <v>4703</v>
      </c>
      <c r="C756" s="358" t="s">
        <v>3789</v>
      </c>
      <c r="D756" s="358">
        <v>923027</v>
      </c>
      <c r="E756" s="359">
        <v>44293</v>
      </c>
      <c r="F756" s="358" t="s">
        <v>4625</v>
      </c>
    </row>
    <row r="757" spans="1:6">
      <c r="A757" s="357" t="s">
        <v>1784</v>
      </c>
      <c r="B757" s="357" t="s">
        <v>4704</v>
      </c>
      <c r="C757" s="358" t="s">
        <v>3789</v>
      </c>
      <c r="D757" s="358">
        <v>922821</v>
      </c>
      <c r="E757" s="359">
        <v>44293</v>
      </c>
      <c r="F757" s="358" t="s">
        <v>4625</v>
      </c>
    </row>
    <row r="758" spans="1:6">
      <c r="A758" s="357" t="s">
        <v>1785</v>
      </c>
      <c r="B758" s="357" t="s">
        <v>4705</v>
      </c>
      <c r="C758" s="358" t="s">
        <v>3789</v>
      </c>
      <c r="D758" s="358">
        <v>922839</v>
      </c>
      <c r="E758" s="359">
        <v>44293</v>
      </c>
      <c r="F758" s="358" t="s">
        <v>4625</v>
      </c>
    </row>
    <row r="759" spans="1:6">
      <c r="A759" s="357" t="s">
        <v>1838</v>
      </c>
      <c r="B759" s="357" t="s">
        <v>4706</v>
      </c>
      <c r="C759" s="358" t="s">
        <v>3789</v>
      </c>
      <c r="D759" s="358">
        <v>922760</v>
      </c>
      <c r="E759" s="359">
        <v>44293</v>
      </c>
      <c r="F759" s="358" t="s">
        <v>4625</v>
      </c>
    </row>
    <row r="760" spans="1:6">
      <c r="A760" s="357" t="s">
        <v>4707</v>
      </c>
      <c r="B760" s="357" t="s">
        <v>4708</v>
      </c>
      <c r="C760" s="358" t="s">
        <v>3789</v>
      </c>
      <c r="D760" s="358">
        <v>923037</v>
      </c>
      <c r="E760" s="359">
        <v>44293</v>
      </c>
      <c r="F760" s="358" t="s">
        <v>4625</v>
      </c>
    </row>
    <row r="761" spans="1:6">
      <c r="A761" s="357" t="s">
        <v>2191</v>
      </c>
      <c r="B761" s="357" t="s">
        <v>4709</v>
      </c>
      <c r="C761" s="358" t="s">
        <v>3789</v>
      </c>
      <c r="D761" s="358">
        <v>928675</v>
      </c>
      <c r="E761" s="359">
        <v>44518</v>
      </c>
      <c r="F761" s="358" t="s">
        <v>4625</v>
      </c>
    </row>
    <row r="762" spans="1:6">
      <c r="A762" s="357" t="s">
        <v>2253</v>
      </c>
      <c r="B762" s="357" t="s">
        <v>4710</v>
      </c>
      <c r="C762" s="358" t="s">
        <v>3789</v>
      </c>
      <c r="D762" s="358">
        <v>922794</v>
      </c>
      <c r="E762" s="359">
        <v>44293</v>
      </c>
      <c r="F762" s="358" t="s">
        <v>4625</v>
      </c>
    </row>
    <row r="763" spans="1:6">
      <c r="A763" s="357" t="s">
        <v>2291</v>
      </c>
      <c r="B763" s="357" t="s">
        <v>4711</v>
      </c>
      <c r="C763" s="358" t="s">
        <v>3789</v>
      </c>
      <c r="D763" s="358">
        <v>928283</v>
      </c>
      <c r="E763" s="359">
        <v>44508</v>
      </c>
      <c r="F763" s="358" t="s">
        <v>4625</v>
      </c>
    </row>
    <row r="764" spans="1:6">
      <c r="A764" s="357" t="s">
        <v>105</v>
      </c>
      <c r="B764" s="357" t="s">
        <v>4712</v>
      </c>
      <c r="C764" s="358" t="s">
        <v>3789</v>
      </c>
      <c r="D764" s="358">
        <v>932276</v>
      </c>
      <c r="E764" s="359">
        <v>44686</v>
      </c>
      <c r="F764" s="358" t="s">
        <v>4631</v>
      </c>
    </row>
    <row r="765" spans="1:6">
      <c r="A765" s="357" t="s">
        <v>491</v>
      </c>
      <c r="B765" s="357" t="s">
        <v>4713</v>
      </c>
      <c r="C765" s="358" t="s">
        <v>3789</v>
      </c>
      <c r="D765" s="358">
        <v>924315</v>
      </c>
      <c r="E765" s="359">
        <v>44476</v>
      </c>
      <c r="F765" s="358" t="s">
        <v>4631</v>
      </c>
    </row>
    <row r="766" spans="1:6">
      <c r="A766" s="357" t="s">
        <v>917</v>
      </c>
      <c r="B766" s="357" t="s">
        <v>4714</v>
      </c>
      <c r="C766" s="358" t="s">
        <v>3789</v>
      </c>
      <c r="D766" s="358">
        <v>925969</v>
      </c>
      <c r="E766" s="359">
        <v>44476</v>
      </c>
      <c r="F766" s="358" t="s">
        <v>4631</v>
      </c>
    </row>
    <row r="767" spans="1:6">
      <c r="A767" s="357" t="s">
        <v>1244</v>
      </c>
      <c r="B767" s="357" t="s">
        <v>4715</v>
      </c>
      <c r="C767" s="358" t="s">
        <v>3789</v>
      </c>
      <c r="D767" s="358">
        <v>932273</v>
      </c>
      <c r="E767" s="359">
        <v>44686</v>
      </c>
      <c r="F767" s="358" t="s">
        <v>4631</v>
      </c>
    </row>
    <row r="768" spans="1:6">
      <c r="A768" s="357" t="s">
        <v>1285</v>
      </c>
      <c r="B768" s="357" t="s">
        <v>4716</v>
      </c>
      <c r="C768" s="358" t="s">
        <v>3789</v>
      </c>
      <c r="D768" s="358">
        <v>930583</v>
      </c>
      <c r="E768" s="359">
        <v>44609</v>
      </c>
      <c r="F768" s="358" t="s">
        <v>4631</v>
      </c>
    </row>
    <row r="769" spans="1:6">
      <c r="A769" s="357" t="s">
        <v>4717</v>
      </c>
      <c r="B769" s="357" t="s">
        <v>4718</v>
      </c>
      <c r="C769" s="358" t="s">
        <v>3789</v>
      </c>
      <c r="D769" s="358">
        <v>931269</v>
      </c>
      <c r="E769" s="359">
        <v>44644</v>
      </c>
      <c r="F769" s="358" t="s">
        <v>4631</v>
      </c>
    </row>
    <row r="770" spans="1:6">
      <c r="A770" s="357" t="s">
        <v>1611</v>
      </c>
      <c r="B770" s="357" t="s">
        <v>4719</v>
      </c>
      <c r="C770" s="358" t="s">
        <v>3789</v>
      </c>
      <c r="D770" s="358">
        <v>923902</v>
      </c>
      <c r="E770" s="359">
        <v>44361</v>
      </c>
      <c r="F770" s="358" t="s">
        <v>4631</v>
      </c>
    </row>
    <row r="771" spans="1:6">
      <c r="A771" s="357" t="s">
        <v>1674</v>
      </c>
      <c r="B771" s="357" t="s">
        <v>4720</v>
      </c>
      <c r="C771" s="358" t="s">
        <v>3789</v>
      </c>
      <c r="D771" s="358">
        <v>923910</v>
      </c>
      <c r="E771" s="359">
        <v>44361</v>
      </c>
      <c r="F771" s="358" t="s">
        <v>4631</v>
      </c>
    </row>
    <row r="772" spans="1:6">
      <c r="A772" s="357" t="s">
        <v>4721</v>
      </c>
      <c r="B772" s="357" t="s">
        <v>4722</v>
      </c>
      <c r="C772" s="358" t="s">
        <v>3789</v>
      </c>
      <c r="D772" s="358">
        <v>923914</v>
      </c>
      <c r="E772" s="359">
        <v>44361</v>
      </c>
      <c r="F772" s="358" t="s">
        <v>4631</v>
      </c>
    </row>
    <row r="773" spans="1:6">
      <c r="A773" s="357" t="s">
        <v>1728</v>
      </c>
      <c r="B773" s="357" t="s">
        <v>4723</v>
      </c>
      <c r="C773" s="358" t="s">
        <v>3789</v>
      </c>
      <c r="D773" s="358">
        <v>929720</v>
      </c>
      <c r="E773" s="359">
        <v>44574</v>
      </c>
      <c r="F773" s="358" t="s">
        <v>4631</v>
      </c>
    </row>
    <row r="774" spans="1:6">
      <c r="A774" s="357" t="s">
        <v>1733</v>
      </c>
      <c r="B774" s="357" t="s">
        <v>4724</v>
      </c>
      <c r="C774" s="358" t="s">
        <v>3789</v>
      </c>
      <c r="D774" s="358">
        <v>929223</v>
      </c>
      <c r="E774" s="359">
        <v>44546</v>
      </c>
      <c r="F774" s="358" t="s">
        <v>4631</v>
      </c>
    </row>
    <row r="775" spans="1:6">
      <c r="A775" s="357" t="s">
        <v>1797</v>
      </c>
      <c r="B775" s="357" t="s">
        <v>4725</v>
      </c>
      <c r="C775" s="358" t="s">
        <v>3789</v>
      </c>
      <c r="D775" s="358">
        <v>923916</v>
      </c>
      <c r="E775" s="359">
        <v>44361</v>
      </c>
      <c r="F775" s="358" t="s">
        <v>4631</v>
      </c>
    </row>
    <row r="776" spans="1:6">
      <c r="A776" s="357" t="s">
        <v>1882</v>
      </c>
      <c r="B776" s="357" t="s">
        <v>4726</v>
      </c>
      <c r="C776" s="358" t="s">
        <v>3789</v>
      </c>
      <c r="D776" s="358">
        <v>923921</v>
      </c>
      <c r="E776" s="359">
        <v>44361</v>
      </c>
      <c r="F776" s="358" t="s">
        <v>4631</v>
      </c>
    </row>
    <row r="777" spans="1:6">
      <c r="A777" s="357" t="s">
        <v>1891</v>
      </c>
      <c r="B777" s="357" t="s">
        <v>4727</v>
      </c>
      <c r="C777" s="358" t="s">
        <v>3789</v>
      </c>
      <c r="D777" s="358">
        <v>923922</v>
      </c>
      <c r="E777" s="359">
        <v>44361</v>
      </c>
      <c r="F777" s="358" t="s">
        <v>4631</v>
      </c>
    </row>
    <row r="778" spans="1:6">
      <c r="A778" s="357" t="s">
        <v>1966</v>
      </c>
      <c r="B778" s="357" t="s">
        <v>4728</v>
      </c>
      <c r="C778" s="358" t="s">
        <v>3789</v>
      </c>
      <c r="D778" s="358">
        <v>923927</v>
      </c>
      <c r="E778" s="359">
        <v>44361</v>
      </c>
      <c r="F778" s="358" t="s">
        <v>4631</v>
      </c>
    </row>
    <row r="779" spans="1:6">
      <c r="A779" s="357" t="s">
        <v>1985</v>
      </c>
      <c r="B779" s="357" t="s">
        <v>4729</v>
      </c>
      <c r="C779" s="358" t="s">
        <v>3789</v>
      </c>
      <c r="D779" s="358">
        <v>923933</v>
      </c>
      <c r="E779" s="359">
        <v>44361</v>
      </c>
      <c r="F779" s="358" t="s">
        <v>4631</v>
      </c>
    </row>
    <row r="780" spans="1:6">
      <c r="A780" s="357" t="s">
        <v>2002</v>
      </c>
      <c r="B780" s="357" t="s">
        <v>4730</v>
      </c>
      <c r="C780" s="358" t="s">
        <v>3789</v>
      </c>
      <c r="D780" s="358">
        <v>928259</v>
      </c>
      <c r="E780" s="359">
        <v>44508</v>
      </c>
      <c r="F780" s="358" t="s">
        <v>4631</v>
      </c>
    </row>
    <row r="781" spans="1:6">
      <c r="A781" s="357" t="s">
        <v>2005</v>
      </c>
      <c r="B781" s="357" t="s">
        <v>4731</v>
      </c>
      <c r="C781" s="358" t="s">
        <v>3789</v>
      </c>
      <c r="D781" s="358">
        <v>923936</v>
      </c>
      <c r="E781" s="359">
        <v>44361</v>
      </c>
      <c r="F781" s="358" t="s">
        <v>4631</v>
      </c>
    </row>
    <row r="782" spans="1:6">
      <c r="A782" s="357" t="s">
        <v>2010</v>
      </c>
      <c r="B782" s="357" t="s">
        <v>4732</v>
      </c>
      <c r="C782" s="358" t="s">
        <v>3789</v>
      </c>
      <c r="D782" s="358">
        <v>926282</v>
      </c>
      <c r="E782" s="359">
        <v>44424</v>
      </c>
      <c r="F782" s="358" t="s">
        <v>4631</v>
      </c>
    </row>
    <row r="783" spans="1:6">
      <c r="A783" s="357" t="s">
        <v>2013</v>
      </c>
      <c r="B783" s="357" t="s">
        <v>4733</v>
      </c>
      <c r="C783" s="358" t="s">
        <v>3789</v>
      </c>
      <c r="D783" s="358">
        <v>928263</v>
      </c>
      <c r="E783" s="359">
        <v>44508</v>
      </c>
      <c r="F783" s="358" t="s">
        <v>4631</v>
      </c>
    </row>
    <row r="784" spans="1:6">
      <c r="A784" s="357" t="s">
        <v>4734</v>
      </c>
      <c r="B784" s="357" t="s">
        <v>4735</v>
      </c>
      <c r="C784" s="358" t="s">
        <v>3789</v>
      </c>
      <c r="D784" s="358">
        <v>923938</v>
      </c>
      <c r="E784" s="359">
        <v>44361</v>
      </c>
      <c r="F784" s="358" t="s">
        <v>4631</v>
      </c>
    </row>
    <row r="785" spans="1:6">
      <c r="A785" s="357" t="s">
        <v>2025</v>
      </c>
      <c r="B785" s="357" t="s">
        <v>4736</v>
      </c>
      <c r="C785" s="358" t="s">
        <v>3789</v>
      </c>
      <c r="D785" s="358">
        <v>923940</v>
      </c>
      <c r="E785" s="359">
        <v>44361</v>
      </c>
      <c r="F785" s="358" t="s">
        <v>4631</v>
      </c>
    </row>
    <row r="786" spans="1:6">
      <c r="A786" s="357" t="s">
        <v>2026</v>
      </c>
      <c r="B786" s="357" t="s">
        <v>4737</v>
      </c>
      <c r="C786" s="358" t="s">
        <v>3789</v>
      </c>
      <c r="D786" s="358">
        <v>923941</v>
      </c>
      <c r="E786" s="359">
        <v>44361</v>
      </c>
      <c r="F786" s="358" t="s">
        <v>4631</v>
      </c>
    </row>
    <row r="787" spans="1:6">
      <c r="A787" s="357" t="s">
        <v>2032</v>
      </c>
      <c r="B787" s="357" t="s">
        <v>4738</v>
      </c>
      <c r="C787" s="358" t="s">
        <v>3789</v>
      </c>
      <c r="D787" s="358">
        <v>928264</v>
      </c>
      <c r="E787" s="359">
        <v>44508</v>
      </c>
      <c r="F787" s="358" t="s">
        <v>4631</v>
      </c>
    </row>
    <row r="788" spans="1:6">
      <c r="A788" s="357" t="s">
        <v>2065</v>
      </c>
      <c r="B788" s="357" t="s">
        <v>4739</v>
      </c>
      <c r="C788" s="358" t="s">
        <v>3789</v>
      </c>
      <c r="D788" s="358">
        <v>923946</v>
      </c>
      <c r="E788" s="359">
        <v>44361</v>
      </c>
      <c r="F788" s="358" t="s">
        <v>4631</v>
      </c>
    </row>
    <row r="789" spans="1:6">
      <c r="A789" s="357" t="s">
        <v>2141</v>
      </c>
      <c r="B789" s="357" t="s">
        <v>4740</v>
      </c>
      <c r="C789" s="358" t="s">
        <v>3789</v>
      </c>
      <c r="D789" s="358">
        <v>929719</v>
      </c>
      <c r="E789" s="359">
        <v>44574</v>
      </c>
      <c r="F789" s="358" t="s">
        <v>4631</v>
      </c>
    </row>
    <row r="790" spans="1:6">
      <c r="A790" s="357" t="s">
        <v>2214</v>
      </c>
      <c r="B790" s="357" t="s">
        <v>4741</v>
      </c>
      <c r="C790" s="358" t="s">
        <v>3789</v>
      </c>
      <c r="D790" s="358">
        <v>925249</v>
      </c>
      <c r="E790" s="359">
        <v>44375</v>
      </c>
      <c r="F790" s="358" t="s">
        <v>4631</v>
      </c>
    </row>
    <row r="791" spans="1:6">
      <c r="A791" s="357" t="s">
        <v>2313</v>
      </c>
      <c r="B791" s="357" t="s">
        <v>4742</v>
      </c>
      <c r="C791" s="358" t="s">
        <v>3789</v>
      </c>
      <c r="D791" s="358">
        <v>923958</v>
      </c>
      <c r="E791" s="359">
        <v>44361</v>
      </c>
      <c r="F791" s="358" t="s">
        <v>4631</v>
      </c>
    </row>
    <row r="792" spans="1:6">
      <c r="A792" s="357" t="s">
        <v>4743</v>
      </c>
      <c r="B792" s="357" t="s">
        <v>4744</v>
      </c>
      <c r="C792" s="358" t="s">
        <v>3789</v>
      </c>
      <c r="D792" s="358">
        <v>922754</v>
      </c>
      <c r="E792" s="359">
        <v>44293</v>
      </c>
      <c r="F792" s="358" t="s">
        <v>4629</v>
      </c>
    </row>
    <row r="793" spans="1:6">
      <c r="A793" s="357" t="s">
        <v>4745</v>
      </c>
      <c r="B793" s="357" t="s">
        <v>4746</v>
      </c>
      <c r="C793" s="358" t="s">
        <v>3789</v>
      </c>
      <c r="D793" s="358">
        <v>924743</v>
      </c>
      <c r="E793" s="359">
        <v>44370</v>
      </c>
      <c r="F793" s="358" t="s">
        <v>4629</v>
      </c>
    </row>
    <row r="794" spans="1:6">
      <c r="A794" s="357" t="s">
        <v>487</v>
      </c>
      <c r="B794" s="357" t="s">
        <v>4747</v>
      </c>
      <c r="C794" s="358" t="s">
        <v>3789</v>
      </c>
      <c r="D794" s="358">
        <v>924745</v>
      </c>
      <c r="E794" s="359">
        <v>44370</v>
      </c>
      <c r="F794" s="358" t="s">
        <v>4629</v>
      </c>
    </row>
    <row r="795" spans="1:6">
      <c r="A795" s="357" t="s">
        <v>507</v>
      </c>
      <c r="B795" s="357" t="s">
        <v>4748</v>
      </c>
      <c r="C795" s="358" t="s">
        <v>3789</v>
      </c>
      <c r="D795" s="358">
        <v>924748</v>
      </c>
      <c r="E795" s="359">
        <v>44370</v>
      </c>
      <c r="F795" s="358" t="s">
        <v>4629</v>
      </c>
    </row>
    <row r="796" spans="1:6">
      <c r="A796" s="357" t="s">
        <v>538</v>
      </c>
      <c r="B796" s="357" t="s">
        <v>4749</v>
      </c>
      <c r="C796" s="358" t="s">
        <v>3789</v>
      </c>
      <c r="D796" s="358">
        <v>926228</v>
      </c>
      <c r="E796" s="359">
        <v>44424</v>
      </c>
      <c r="F796" s="358" t="s">
        <v>4629</v>
      </c>
    </row>
    <row r="797" spans="1:6">
      <c r="A797" s="357" t="s">
        <v>4750</v>
      </c>
      <c r="B797" s="357" t="s">
        <v>4751</v>
      </c>
      <c r="C797" s="358" t="s">
        <v>3789</v>
      </c>
      <c r="D797" s="358">
        <v>924752</v>
      </c>
      <c r="E797" s="359">
        <v>44370</v>
      </c>
      <c r="F797" s="358" t="s">
        <v>4629</v>
      </c>
    </row>
    <row r="798" spans="1:6">
      <c r="A798" s="357" t="s">
        <v>565</v>
      </c>
      <c r="B798" s="357" t="s">
        <v>4752</v>
      </c>
      <c r="C798" s="358" t="s">
        <v>3789</v>
      </c>
      <c r="D798" s="358">
        <v>924753</v>
      </c>
      <c r="E798" s="359">
        <v>44370</v>
      </c>
      <c r="F798" s="358" t="s">
        <v>4629</v>
      </c>
    </row>
    <row r="799" spans="1:6">
      <c r="A799" s="357" t="s">
        <v>579</v>
      </c>
      <c r="B799" s="357" t="s">
        <v>4753</v>
      </c>
      <c r="C799" s="358" t="s">
        <v>3789</v>
      </c>
      <c r="D799" s="358">
        <v>924756</v>
      </c>
      <c r="E799" s="359">
        <v>44370</v>
      </c>
      <c r="F799" s="358" t="s">
        <v>4629</v>
      </c>
    </row>
    <row r="800" spans="1:6">
      <c r="A800" s="357" t="s">
        <v>590</v>
      </c>
      <c r="B800" s="357" t="s">
        <v>4754</v>
      </c>
      <c r="C800" s="358" t="s">
        <v>3789</v>
      </c>
      <c r="D800" s="358">
        <v>924759</v>
      </c>
      <c r="E800" s="359">
        <v>44370</v>
      </c>
      <c r="F800" s="358" t="s">
        <v>4629</v>
      </c>
    </row>
    <row r="801" spans="1:6">
      <c r="A801" s="357" t="s">
        <v>593</v>
      </c>
      <c r="B801" s="357" t="s">
        <v>4755</v>
      </c>
      <c r="C801" s="358" t="s">
        <v>3789</v>
      </c>
      <c r="D801" s="358">
        <v>924760</v>
      </c>
      <c r="E801" s="359">
        <v>44370</v>
      </c>
      <c r="F801" s="358" t="s">
        <v>4629</v>
      </c>
    </row>
    <row r="802" spans="1:6">
      <c r="A802" s="357" t="s">
        <v>781</v>
      </c>
      <c r="B802" s="357" t="s">
        <v>4756</v>
      </c>
      <c r="C802" s="358" t="s">
        <v>3789</v>
      </c>
      <c r="D802" s="358">
        <v>931584</v>
      </c>
      <c r="E802" s="359">
        <v>44658</v>
      </c>
      <c r="F802" s="358" t="s">
        <v>4629</v>
      </c>
    </row>
    <row r="803" spans="1:6">
      <c r="A803" s="357" t="s">
        <v>895</v>
      </c>
      <c r="B803" s="357" t="s">
        <v>4757</v>
      </c>
      <c r="C803" s="358" t="s">
        <v>3789</v>
      </c>
      <c r="D803" s="358">
        <v>923161</v>
      </c>
      <c r="E803" s="359">
        <v>44293</v>
      </c>
      <c r="F803" s="358" t="s">
        <v>4629</v>
      </c>
    </row>
    <row r="804" spans="1:6">
      <c r="A804" s="357" t="s">
        <v>1150</v>
      </c>
      <c r="B804" s="357" t="s">
        <v>4758</v>
      </c>
      <c r="C804" s="358" t="s">
        <v>3789</v>
      </c>
      <c r="D804" s="358">
        <v>922422</v>
      </c>
      <c r="E804" s="359">
        <v>44293</v>
      </c>
      <c r="F804" s="358" t="s">
        <v>4629</v>
      </c>
    </row>
    <row r="805" spans="1:6">
      <c r="A805" s="357" t="s">
        <v>1166</v>
      </c>
      <c r="B805" s="357" t="s">
        <v>4759</v>
      </c>
      <c r="C805" s="358" t="s">
        <v>3789</v>
      </c>
      <c r="D805" s="358">
        <v>922458</v>
      </c>
      <c r="E805" s="359">
        <v>44293</v>
      </c>
      <c r="F805" s="358" t="s">
        <v>4629</v>
      </c>
    </row>
    <row r="806" spans="1:6">
      <c r="A806" s="357" t="s">
        <v>1169</v>
      </c>
      <c r="B806" s="357" t="s">
        <v>4760</v>
      </c>
      <c r="C806" s="358" t="s">
        <v>3789</v>
      </c>
      <c r="D806" s="358">
        <v>923680</v>
      </c>
      <c r="E806" s="359">
        <v>44347</v>
      </c>
      <c r="F806" s="358" t="s">
        <v>4629</v>
      </c>
    </row>
    <row r="807" spans="1:6">
      <c r="A807" s="357" t="s">
        <v>1270</v>
      </c>
      <c r="B807" s="357" t="s">
        <v>4761</v>
      </c>
      <c r="C807" s="358" t="s">
        <v>3789</v>
      </c>
      <c r="D807" s="358">
        <v>925309</v>
      </c>
      <c r="E807" s="359">
        <v>44375</v>
      </c>
      <c r="F807" s="358" t="s">
        <v>4629</v>
      </c>
    </row>
    <row r="808" spans="1:6">
      <c r="A808" s="357" t="s">
        <v>1563</v>
      </c>
      <c r="B808" s="357" t="s">
        <v>4762</v>
      </c>
      <c r="C808" s="358" t="s">
        <v>3789</v>
      </c>
      <c r="D808" s="358">
        <v>923077</v>
      </c>
      <c r="E808" s="359">
        <v>44293</v>
      </c>
      <c r="F808" s="358" t="s">
        <v>4629</v>
      </c>
    </row>
    <row r="809" spans="1:6">
      <c r="A809" s="357" t="s">
        <v>1579</v>
      </c>
      <c r="B809" s="357" t="s">
        <v>4763</v>
      </c>
      <c r="C809" s="358" t="s">
        <v>3789</v>
      </c>
      <c r="D809" s="358">
        <v>928765</v>
      </c>
      <c r="E809" s="359">
        <v>44525</v>
      </c>
      <c r="F809" s="358" t="s">
        <v>4629</v>
      </c>
    </row>
    <row r="810" spans="1:6">
      <c r="A810" s="357" t="s">
        <v>1598</v>
      </c>
      <c r="B810" s="357" t="s">
        <v>4764</v>
      </c>
      <c r="C810" s="358" t="s">
        <v>3789</v>
      </c>
      <c r="D810" s="358">
        <v>922635</v>
      </c>
      <c r="E810" s="359">
        <v>44293</v>
      </c>
      <c r="F810" s="358" t="s">
        <v>4629</v>
      </c>
    </row>
    <row r="811" spans="1:6">
      <c r="A811" s="357" t="s">
        <v>1641</v>
      </c>
      <c r="B811" s="357" t="s">
        <v>4765</v>
      </c>
      <c r="C811" s="358" t="s">
        <v>3789</v>
      </c>
      <c r="D811" s="358">
        <v>929623</v>
      </c>
      <c r="E811" s="359">
        <v>44567</v>
      </c>
      <c r="F811" s="358" t="s">
        <v>4629</v>
      </c>
    </row>
    <row r="812" spans="1:6">
      <c r="A812" s="357" t="s">
        <v>1740</v>
      </c>
      <c r="B812" s="357" t="s">
        <v>4766</v>
      </c>
      <c r="C812" s="358" t="s">
        <v>3789</v>
      </c>
      <c r="D812" s="358">
        <v>931755</v>
      </c>
      <c r="E812" s="359">
        <v>44665</v>
      </c>
      <c r="F812" s="358" t="s">
        <v>4629</v>
      </c>
    </row>
    <row r="813" spans="1:6">
      <c r="A813" s="357" t="s">
        <v>4767</v>
      </c>
      <c r="B813" s="357" t="s">
        <v>4768</v>
      </c>
      <c r="C813" s="358" t="s">
        <v>3789</v>
      </c>
      <c r="D813" s="358">
        <v>925307</v>
      </c>
      <c r="E813" s="359">
        <v>44375</v>
      </c>
      <c r="F813" s="358" t="s">
        <v>4629</v>
      </c>
    </row>
    <row r="814" spans="1:6">
      <c r="A814" s="357" t="s">
        <v>2035</v>
      </c>
      <c r="B814" s="357" t="s">
        <v>4769</v>
      </c>
      <c r="C814" s="358" t="s">
        <v>3789</v>
      </c>
      <c r="D814" s="358">
        <v>930499</v>
      </c>
      <c r="E814" s="359">
        <v>44609</v>
      </c>
      <c r="F814" s="358" t="s">
        <v>4629</v>
      </c>
    </row>
    <row r="815" spans="1:6">
      <c r="A815" s="357" t="s">
        <v>2148</v>
      </c>
      <c r="B815" s="357" t="s">
        <v>4770</v>
      </c>
      <c r="C815" s="358" t="s">
        <v>3789</v>
      </c>
      <c r="D815" s="358">
        <v>931007</v>
      </c>
      <c r="E815" s="359">
        <v>44630</v>
      </c>
      <c r="F815" s="358" t="s">
        <v>4629</v>
      </c>
    </row>
    <row r="816" spans="1:6">
      <c r="A816" s="357" t="s">
        <v>4771</v>
      </c>
      <c r="B816" s="357" t="s">
        <v>4772</v>
      </c>
      <c r="C816" s="358" t="s">
        <v>2750</v>
      </c>
      <c r="D816" s="358">
        <v>914944</v>
      </c>
      <c r="E816" s="359">
        <v>44287</v>
      </c>
      <c r="F816" s="358" t="s">
        <v>3575</v>
      </c>
    </row>
    <row r="817" spans="1:6">
      <c r="A817" s="357" t="s">
        <v>4773</v>
      </c>
      <c r="B817" s="357" t="s">
        <v>4774</v>
      </c>
      <c r="C817" s="358" t="s">
        <v>2750</v>
      </c>
      <c r="D817" s="358">
        <v>913020</v>
      </c>
      <c r="E817" s="359">
        <v>44287</v>
      </c>
      <c r="F817" s="358" t="s">
        <v>3575</v>
      </c>
    </row>
    <row r="818" spans="1:6">
      <c r="A818" s="357" t="s">
        <v>4775</v>
      </c>
      <c r="B818" s="357" t="s">
        <v>4776</v>
      </c>
      <c r="C818" s="358" t="s">
        <v>2750</v>
      </c>
      <c r="D818" s="358">
        <v>914817</v>
      </c>
      <c r="E818" s="359">
        <v>44287</v>
      </c>
      <c r="F818" s="358" t="s">
        <v>3575</v>
      </c>
    </row>
    <row r="819" spans="1:6">
      <c r="A819" s="357" t="s">
        <v>4777</v>
      </c>
      <c r="B819" s="357" t="s">
        <v>4778</v>
      </c>
      <c r="C819" s="358" t="s">
        <v>2750</v>
      </c>
      <c r="D819" s="358">
        <v>914047</v>
      </c>
      <c r="E819" s="359">
        <v>44287</v>
      </c>
      <c r="F819" s="358"/>
    </row>
    <row r="820" spans="1:6">
      <c r="A820" s="357" t="s">
        <v>4779</v>
      </c>
      <c r="B820" s="357" t="s">
        <v>4780</v>
      </c>
      <c r="C820" s="358" t="s">
        <v>2750</v>
      </c>
      <c r="D820" s="358">
        <v>919398</v>
      </c>
      <c r="E820" s="359">
        <v>44287</v>
      </c>
      <c r="F820" s="358" t="s">
        <v>3575</v>
      </c>
    </row>
    <row r="821" spans="1:6">
      <c r="A821" s="357" t="s">
        <v>88</v>
      </c>
      <c r="B821" s="357" t="s">
        <v>88</v>
      </c>
      <c r="C821" s="358" t="s">
        <v>3789</v>
      </c>
      <c r="D821" s="358">
        <v>932567</v>
      </c>
      <c r="E821" s="359">
        <v>44700</v>
      </c>
      <c r="F821" s="358" t="s">
        <v>4774</v>
      </c>
    </row>
    <row r="822" spans="1:6">
      <c r="A822" s="357" t="s">
        <v>245</v>
      </c>
      <c r="B822" s="357" t="s">
        <v>4781</v>
      </c>
      <c r="C822" s="358" t="s">
        <v>3789</v>
      </c>
      <c r="D822" s="358">
        <v>930699</v>
      </c>
      <c r="E822" s="359">
        <v>44616</v>
      </c>
      <c r="F822" s="358" t="s">
        <v>4774</v>
      </c>
    </row>
    <row r="823" spans="1:6">
      <c r="A823" s="357" t="s">
        <v>456</v>
      </c>
      <c r="B823" s="357" t="s">
        <v>4782</v>
      </c>
      <c r="C823" s="358" t="s">
        <v>3789</v>
      </c>
      <c r="D823" s="358">
        <v>929056</v>
      </c>
      <c r="E823" s="359">
        <v>44539</v>
      </c>
      <c r="F823" s="358" t="s">
        <v>4774</v>
      </c>
    </row>
    <row r="824" spans="1:6">
      <c r="A824" s="357" t="s">
        <v>4783</v>
      </c>
      <c r="B824" s="357" t="s">
        <v>4784</v>
      </c>
      <c r="C824" s="358" t="s">
        <v>3789</v>
      </c>
      <c r="D824" s="358">
        <v>928767</v>
      </c>
      <c r="E824" s="359">
        <v>44525</v>
      </c>
      <c r="F824" s="358" t="s">
        <v>4774</v>
      </c>
    </row>
    <row r="825" spans="1:6">
      <c r="A825" s="357" t="s">
        <v>4785</v>
      </c>
      <c r="B825" s="357" t="s">
        <v>4786</v>
      </c>
      <c r="C825" s="358" t="s">
        <v>3789</v>
      </c>
      <c r="D825" s="358">
        <v>926234</v>
      </c>
      <c r="E825" s="359">
        <v>44424</v>
      </c>
      <c r="F825" s="358" t="s">
        <v>4774</v>
      </c>
    </row>
    <row r="826" spans="1:6">
      <c r="A826" s="357" t="s">
        <v>2515</v>
      </c>
      <c r="B826" s="357" t="s">
        <v>4787</v>
      </c>
      <c r="C826" s="358" t="s">
        <v>3789</v>
      </c>
      <c r="D826" s="358">
        <v>926235</v>
      </c>
      <c r="E826" s="359">
        <v>44424</v>
      </c>
      <c r="F826" s="358" t="s">
        <v>4774</v>
      </c>
    </row>
    <row r="827" spans="1:6">
      <c r="A827" s="357" t="s">
        <v>738</v>
      </c>
      <c r="B827" s="357" t="s">
        <v>4788</v>
      </c>
      <c r="C827" s="358" t="s">
        <v>3789</v>
      </c>
      <c r="D827" s="358">
        <v>926236</v>
      </c>
      <c r="E827" s="359">
        <v>44424</v>
      </c>
      <c r="F827" s="358" t="s">
        <v>4774</v>
      </c>
    </row>
    <row r="828" spans="1:6">
      <c r="A828" s="357" t="s">
        <v>785</v>
      </c>
      <c r="B828" s="357" t="s">
        <v>4789</v>
      </c>
      <c r="C828" s="358" t="s">
        <v>3789</v>
      </c>
      <c r="D828" s="358">
        <v>928769</v>
      </c>
      <c r="E828" s="359">
        <v>44525</v>
      </c>
      <c r="F828" s="358" t="s">
        <v>4774</v>
      </c>
    </row>
    <row r="829" spans="1:6">
      <c r="A829" s="357" t="s">
        <v>872</v>
      </c>
      <c r="B829" s="357" t="s">
        <v>4790</v>
      </c>
      <c r="C829" s="358" t="s">
        <v>3789</v>
      </c>
      <c r="D829" s="358">
        <v>926239</v>
      </c>
      <c r="E829" s="359">
        <v>44424</v>
      </c>
      <c r="F829" s="358" t="s">
        <v>4774</v>
      </c>
    </row>
    <row r="830" spans="1:6">
      <c r="A830" s="357" t="s">
        <v>890</v>
      </c>
      <c r="B830" s="357" t="s">
        <v>4791</v>
      </c>
      <c r="C830" s="358" t="s">
        <v>3789</v>
      </c>
      <c r="D830" s="358">
        <v>929231</v>
      </c>
      <c r="E830" s="359">
        <v>44546</v>
      </c>
      <c r="F830" s="358" t="s">
        <v>4774</v>
      </c>
    </row>
    <row r="831" spans="1:6">
      <c r="A831" s="357" t="s">
        <v>929</v>
      </c>
      <c r="B831" s="357" t="s">
        <v>4792</v>
      </c>
      <c r="C831" s="358" t="s">
        <v>3789</v>
      </c>
      <c r="D831" s="358">
        <v>926241</v>
      </c>
      <c r="E831" s="359">
        <v>44424</v>
      </c>
      <c r="F831" s="358" t="s">
        <v>4774</v>
      </c>
    </row>
    <row r="832" spans="1:6">
      <c r="A832" s="357" t="s">
        <v>1009</v>
      </c>
      <c r="B832" s="357" t="s">
        <v>4793</v>
      </c>
      <c r="C832" s="358" t="s">
        <v>3789</v>
      </c>
      <c r="D832" s="358">
        <v>928766</v>
      </c>
      <c r="E832" s="359">
        <v>44525</v>
      </c>
      <c r="F832" s="358" t="s">
        <v>4774</v>
      </c>
    </row>
    <row r="833" spans="1:6">
      <c r="A833" s="357" t="s">
        <v>1015</v>
      </c>
      <c r="B833" s="357" t="s">
        <v>4794</v>
      </c>
      <c r="C833" s="358" t="s">
        <v>3789</v>
      </c>
      <c r="D833" s="358">
        <v>926244</v>
      </c>
      <c r="E833" s="359">
        <v>44424</v>
      </c>
      <c r="F833" s="358" t="s">
        <v>4774</v>
      </c>
    </row>
    <row r="834" spans="1:6">
      <c r="A834" s="357" t="s">
        <v>1130</v>
      </c>
      <c r="B834" s="357" t="s">
        <v>4795</v>
      </c>
      <c r="C834" s="358" t="s">
        <v>3789</v>
      </c>
      <c r="D834" s="358">
        <v>926249</v>
      </c>
      <c r="E834" s="359">
        <v>44424</v>
      </c>
      <c r="F834" s="358" t="s">
        <v>4774</v>
      </c>
    </row>
    <row r="835" spans="1:6">
      <c r="A835" s="357" t="s">
        <v>1167</v>
      </c>
      <c r="B835" s="357" t="s">
        <v>4796</v>
      </c>
      <c r="C835" s="358" t="s">
        <v>3789</v>
      </c>
      <c r="D835" s="358">
        <v>926250</v>
      </c>
      <c r="E835" s="359">
        <v>44424</v>
      </c>
      <c r="F835" s="358" t="s">
        <v>4774</v>
      </c>
    </row>
    <row r="836" spans="1:6">
      <c r="A836" s="357" t="s">
        <v>1180</v>
      </c>
      <c r="B836" s="357" t="s">
        <v>4797</v>
      </c>
      <c r="C836" s="358" t="s">
        <v>3789</v>
      </c>
      <c r="D836" s="358">
        <v>926252</v>
      </c>
      <c r="E836" s="359">
        <v>44424</v>
      </c>
      <c r="F836" s="358" t="s">
        <v>4774</v>
      </c>
    </row>
    <row r="837" spans="1:6">
      <c r="A837" s="357" t="s">
        <v>1249</v>
      </c>
      <c r="B837" s="357" t="s">
        <v>4798</v>
      </c>
      <c r="C837" s="358" t="s">
        <v>3789</v>
      </c>
      <c r="D837" s="358">
        <v>926258</v>
      </c>
      <c r="E837" s="359">
        <v>44424</v>
      </c>
      <c r="F837" s="358" t="s">
        <v>4774</v>
      </c>
    </row>
    <row r="838" spans="1:6">
      <c r="A838" s="357" t="s">
        <v>4799</v>
      </c>
      <c r="B838" s="357" t="s">
        <v>4800</v>
      </c>
      <c r="C838" s="358" t="s">
        <v>3789</v>
      </c>
      <c r="D838" s="358">
        <v>926260</v>
      </c>
      <c r="E838" s="359">
        <v>44424</v>
      </c>
      <c r="F838" s="358" t="s">
        <v>4774</v>
      </c>
    </row>
    <row r="839" spans="1:6">
      <c r="A839" s="357" t="s">
        <v>1315</v>
      </c>
      <c r="B839" s="357" t="s">
        <v>4801</v>
      </c>
      <c r="C839" s="358" t="s">
        <v>3789</v>
      </c>
      <c r="D839" s="358">
        <v>926261</v>
      </c>
      <c r="E839" s="359">
        <v>44424</v>
      </c>
      <c r="F839" s="358" t="s">
        <v>4774</v>
      </c>
    </row>
    <row r="840" spans="1:6">
      <c r="A840" s="357" t="s">
        <v>1324</v>
      </c>
      <c r="B840" s="357" t="s">
        <v>4802</v>
      </c>
      <c r="C840" s="358" t="s">
        <v>3789</v>
      </c>
      <c r="D840" s="358">
        <v>931552</v>
      </c>
      <c r="E840" s="359">
        <v>44658</v>
      </c>
      <c r="F840" s="358" t="s">
        <v>4774</v>
      </c>
    </row>
    <row r="841" spans="1:6">
      <c r="A841" s="366" t="s">
        <v>1341</v>
      </c>
      <c r="B841" s="366" t="s">
        <v>1341</v>
      </c>
      <c r="C841" s="367" t="s">
        <v>4803</v>
      </c>
      <c r="D841" s="367">
        <v>932568</v>
      </c>
      <c r="E841" s="368">
        <v>44700</v>
      </c>
      <c r="F841" s="367" t="s">
        <v>4774</v>
      </c>
    </row>
    <row r="842" spans="1:6">
      <c r="A842" s="366" t="s">
        <v>1450</v>
      </c>
      <c r="B842" s="366" t="s">
        <v>1450</v>
      </c>
      <c r="C842" s="367" t="s">
        <v>4803</v>
      </c>
      <c r="D842" s="367">
        <v>932569</v>
      </c>
      <c r="E842" s="368">
        <v>44700</v>
      </c>
      <c r="F842" s="367" t="s">
        <v>4774</v>
      </c>
    </row>
    <row r="843" spans="1:6">
      <c r="A843" s="357" t="s">
        <v>2620</v>
      </c>
      <c r="B843" s="357" t="s">
        <v>4804</v>
      </c>
      <c r="C843" s="358" t="s">
        <v>3789</v>
      </c>
      <c r="D843" s="358">
        <v>928770</v>
      </c>
      <c r="E843" s="359">
        <v>44525</v>
      </c>
      <c r="F843" s="358" t="s">
        <v>4774</v>
      </c>
    </row>
    <row r="844" spans="1:6">
      <c r="A844" s="357" t="s">
        <v>2622</v>
      </c>
      <c r="B844" s="357" t="s">
        <v>4805</v>
      </c>
      <c r="C844" s="358" t="s">
        <v>3789</v>
      </c>
      <c r="D844" s="358">
        <v>928768</v>
      </c>
      <c r="E844" s="359">
        <v>44525</v>
      </c>
      <c r="F844" s="358" t="s">
        <v>4774</v>
      </c>
    </row>
    <row r="845" spans="1:6">
      <c r="A845" s="357" t="s">
        <v>1704</v>
      </c>
      <c r="B845" s="357" t="s">
        <v>4806</v>
      </c>
      <c r="C845" s="358" t="s">
        <v>3789</v>
      </c>
      <c r="D845" s="358">
        <v>928772</v>
      </c>
      <c r="E845" s="359">
        <v>44525</v>
      </c>
      <c r="F845" s="358" t="s">
        <v>4774</v>
      </c>
    </row>
    <row r="846" spans="1:6">
      <c r="A846" s="357" t="s">
        <v>1854</v>
      </c>
      <c r="B846" s="357" t="s">
        <v>4807</v>
      </c>
      <c r="C846" s="358" t="s">
        <v>3789</v>
      </c>
      <c r="D846" s="358">
        <v>928771</v>
      </c>
      <c r="E846" s="359">
        <v>44525</v>
      </c>
      <c r="F846" s="358" t="s">
        <v>4774</v>
      </c>
    </row>
    <row r="847" spans="1:6">
      <c r="A847" s="357" t="s">
        <v>4808</v>
      </c>
      <c r="B847" s="357" t="s">
        <v>4809</v>
      </c>
      <c r="C847" s="358" t="s">
        <v>3789</v>
      </c>
      <c r="D847" s="358">
        <v>928948</v>
      </c>
      <c r="E847" s="359">
        <v>44532</v>
      </c>
      <c r="F847" s="358" t="s">
        <v>4774</v>
      </c>
    </row>
    <row r="848" spans="1:6">
      <c r="A848" s="357" t="s">
        <v>2204</v>
      </c>
      <c r="B848" s="357" t="s">
        <v>4810</v>
      </c>
      <c r="C848" s="358" t="s">
        <v>3789</v>
      </c>
      <c r="D848" s="358">
        <v>928665</v>
      </c>
      <c r="E848" s="359">
        <v>44518</v>
      </c>
      <c r="F848" s="358" t="s">
        <v>4774</v>
      </c>
    </row>
    <row r="849" spans="1:6">
      <c r="A849" s="357" t="s">
        <v>22</v>
      </c>
      <c r="B849" s="357" t="s">
        <v>4811</v>
      </c>
      <c r="C849" s="358" t="s">
        <v>3789</v>
      </c>
      <c r="D849" s="358">
        <v>925601</v>
      </c>
      <c r="E849" s="359">
        <v>44403</v>
      </c>
      <c r="F849" s="358" t="s">
        <v>4776</v>
      </c>
    </row>
    <row r="850" spans="1:6">
      <c r="A850" s="357" t="s">
        <v>26</v>
      </c>
      <c r="B850" s="357" t="s">
        <v>4812</v>
      </c>
      <c r="C850" s="358" t="s">
        <v>3789</v>
      </c>
      <c r="D850" s="358">
        <v>925605</v>
      </c>
      <c r="E850" s="359">
        <v>44403</v>
      </c>
      <c r="F850" s="358" t="s">
        <v>4776</v>
      </c>
    </row>
    <row r="851" spans="1:6">
      <c r="A851" s="357" t="s">
        <v>34</v>
      </c>
      <c r="B851" s="357" t="s">
        <v>4813</v>
      </c>
      <c r="C851" s="358" t="s">
        <v>3789</v>
      </c>
      <c r="D851" s="358">
        <v>925608</v>
      </c>
      <c r="E851" s="359">
        <v>44403</v>
      </c>
      <c r="F851" s="358" t="s">
        <v>4776</v>
      </c>
    </row>
    <row r="852" spans="1:6">
      <c r="A852" s="357" t="s">
        <v>51</v>
      </c>
      <c r="B852" s="357" t="s">
        <v>4814</v>
      </c>
      <c r="C852" s="358" t="s">
        <v>3789</v>
      </c>
      <c r="D852" s="358">
        <v>925612</v>
      </c>
      <c r="E852" s="359">
        <v>44403</v>
      </c>
      <c r="F852" s="358" t="s">
        <v>4776</v>
      </c>
    </row>
    <row r="853" spans="1:6">
      <c r="A853" s="357" t="s">
        <v>2437</v>
      </c>
      <c r="B853" s="357" t="s">
        <v>4815</v>
      </c>
      <c r="C853" s="358" t="s">
        <v>3789</v>
      </c>
      <c r="D853" s="358">
        <v>923283</v>
      </c>
      <c r="E853" s="359">
        <v>44298</v>
      </c>
      <c r="F853" s="358" t="s">
        <v>4776</v>
      </c>
    </row>
    <row r="854" spans="1:6">
      <c r="A854" s="357" t="s">
        <v>143</v>
      </c>
      <c r="B854" s="357" t="s">
        <v>4816</v>
      </c>
      <c r="C854" s="358" t="s">
        <v>3789</v>
      </c>
      <c r="D854" s="358">
        <v>925604</v>
      </c>
      <c r="E854" s="359">
        <v>44403</v>
      </c>
      <c r="F854" s="358" t="s">
        <v>4776</v>
      </c>
    </row>
    <row r="855" spans="1:6">
      <c r="A855" s="357" t="s">
        <v>241</v>
      </c>
      <c r="B855" s="357" t="s">
        <v>4817</v>
      </c>
      <c r="C855" s="358" t="s">
        <v>3789</v>
      </c>
      <c r="D855" s="358">
        <v>923042</v>
      </c>
      <c r="E855" s="359">
        <v>44293</v>
      </c>
      <c r="F855" s="358" t="s">
        <v>4776</v>
      </c>
    </row>
    <row r="856" spans="1:6">
      <c r="A856" s="357" t="s">
        <v>248</v>
      </c>
      <c r="B856" s="357" t="s">
        <v>4818</v>
      </c>
      <c r="C856" s="358" t="s">
        <v>3789</v>
      </c>
      <c r="D856" s="358">
        <v>925609</v>
      </c>
      <c r="E856" s="359">
        <v>44403</v>
      </c>
      <c r="F856" s="358" t="s">
        <v>4776</v>
      </c>
    </row>
    <row r="857" spans="1:6">
      <c r="A857" s="357" t="s">
        <v>262</v>
      </c>
      <c r="B857" s="357" t="s">
        <v>4819</v>
      </c>
      <c r="C857" s="358" t="s">
        <v>3789</v>
      </c>
      <c r="D857" s="358">
        <v>925603</v>
      </c>
      <c r="E857" s="359">
        <v>44403</v>
      </c>
      <c r="F857" s="358" t="s">
        <v>4776</v>
      </c>
    </row>
    <row r="858" spans="1:6">
      <c r="A858" s="357" t="s">
        <v>2481</v>
      </c>
      <c r="B858" s="357" t="s">
        <v>4820</v>
      </c>
      <c r="C858" s="358" t="s">
        <v>3789</v>
      </c>
      <c r="D858" s="358">
        <v>925959</v>
      </c>
      <c r="E858" s="359">
        <v>44410</v>
      </c>
      <c r="F858" s="358" t="s">
        <v>4776</v>
      </c>
    </row>
    <row r="859" spans="1:6">
      <c r="A859" s="357" t="s">
        <v>2500</v>
      </c>
      <c r="B859" s="357" t="s">
        <v>4821</v>
      </c>
      <c r="C859" s="358" t="s">
        <v>3789</v>
      </c>
      <c r="D859" s="358">
        <v>925962</v>
      </c>
      <c r="E859" s="359">
        <v>44410</v>
      </c>
      <c r="F859" s="358" t="s">
        <v>4776</v>
      </c>
    </row>
    <row r="860" spans="1:6">
      <c r="A860" s="357" t="s">
        <v>2527</v>
      </c>
      <c r="B860" s="357" t="s">
        <v>4822</v>
      </c>
      <c r="C860" s="358" t="s">
        <v>3789</v>
      </c>
      <c r="D860" s="358">
        <v>924483</v>
      </c>
      <c r="E860" s="359">
        <v>44363</v>
      </c>
      <c r="F860" s="358" t="s">
        <v>4776</v>
      </c>
    </row>
    <row r="861" spans="1:6">
      <c r="A861" s="357" t="s">
        <v>880</v>
      </c>
      <c r="B861" s="357" t="s">
        <v>4823</v>
      </c>
      <c r="C861" s="358" t="s">
        <v>3789</v>
      </c>
      <c r="D861" s="358">
        <v>925968</v>
      </c>
      <c r="E861" s="359">
        <v>44410</v>
      </c>
      <c r="F861" s="358" t="s">
        <v>4776</v>
      </c>
    </row>
    <row r="862" spans="1:6">
      <c r="A862" s="357" t="s">
        <v>925</v>
      </c>
      <c r="B862" s="357" t="s">
        <v>4824</v>
      </c>
      <c r="C862" s="358" t="s">
        <v>3789</v>
      </c>
      <c r="D862" s="358">
        <v>925606</v>
      </c>
      <c r="E862" s="359">
        <v>44403</v>
      </c>
      <c r="F862" s="358" t="s">
        <v>4776</v>
      </c>
    </row>
    <row r="863" spans="1:6">
      <c r="A863" s="357" t="s">
        <v>2543</v>
      </c>
      <c r="B863" s="357" t="s">
        <v>4825</v>
      </c>
      <c r="C863" s="358" t="s">
        <v>3789</v>
      </c>
      <c r="D863" s="358">
        <v>923604</v>
      </c>
      <c r="E863" s="359">
        <v>44340</v>
      </c>
      <c r="F863" s="358" t="s">
        <v>4776</v>
      </c>
    </row>
    <row r="864" spans="1:6">
      <c r="A864" s="357" t="s">
        <v>2552</v>
      </c>
      <c r="B864" s="357" t="s">
        <v>4826</v>
      </c>
      <c r="C864" s="358" t="s">
        <v>3789</v>
      </c>
      <c r="D864" s="358">
        <v>925971</v>
      </c>
      <c r="E864" s="359">
        <v>44410</v>
      </c>
      <c r="F864" s="358" t="s">
        <v>4776</v>
      </c>
    </row>
    <row r="865" spans="1:6">
      <c r="A865" s="357" t="s">
        <v>2554</v>
      </c>
      <c r="B865" s="357" t="s">
        <v>4827</v>
      </c>
      <c r="C865" s="358" t="s">
        <v>3789</v>
      </c>
      <c r="D865" s="358">
        <v>928886</v>
      </c>
      <c r="E865" s="359">
        <v>44532</v>
      </c>
      <c r="F865" s="358" t="s">
        <v>4776</v>
      </c>
    </row>
    <row r="866" spans="1:6">
      <c r="A866" s="357" t="s">
        <v>2572</v>
      </c>
      <c r="B866" s="357" t="s">
        <v>4828</v>
      </c>
      <c r="C866" s="358" t="s">
        <v>3789</v>
      </c>
      <c r="D866" s="358">
        <v>925973</v>
      </c>
      <c r="E866" s="359">
        <v>44410</v>
      </c>
      <c r="F866" s="358" t="s">
        <v>4776</v>
      </c>
    </row>
    <row r="867" spans="1:6">
      <c r="A867" s="357" t="s">
        <v>1336</v>
      </c>
      <c r="B867" s="357" t="s">
        <v>4829</v>
      </c>
      <c r="C867" s="358" t="s">
        <v>3789</v>
      </c>
      <c r="D867" s="358">
        <v>925975</v>
      </c>
      <c r="E867" s="359">
        <v>44410</v>
      </c>
      <c r="F867" s="358" t="s">
        <v>4776</v>
      </c>
    </row>
    <row r="868" spans="1:6">
      <c r="A868" s="357" t="s">
        <v>1464</v>
      </c>
      <c r="B868" s="357" t="s">
        <v>4830</v>
      </c>
      <c r="C868" s="358" t="s">
        <v>3789</v>
      </c>
      <c r="D868" s="358">
        <v>925610</v>
      </c>
      <c r="E868" s="359">
        <v>44403</v>
      </c>
      <c r="F868" s="358" t="s">
        <v>4776</v>
      </c>
    </row>
    <row r="869" spans="1:6">
      <c r="A869" s="357" t="s">
        <v>2611</v>
      </c>
      <c r="B869" s="357" t="s">
        <v>4831</v>
      </c>
      <c r="C869" s="358" t="s">
        <v>3789</v>
      </c>
      <c r="D869" s="358">
        <v>925976</v>
      </c>
      <c r="E869" s="359">
        <v>44410</v>
      </c>
      <c r="F869" s="358" t="s">
        <v>4776</v>
      </c>
    </row>
    <row r="870" spans="1:6">
      <c r="A870" s="357" t="s">
        <v>4832</v>
      </c>
      <c r="B870" s="357" t="s">
        <v>4833</v>
      </c>
      <c r="C870" s="358" t="s">
        <v>3789</v>
      </c>
      <c r="D870" s="358">
        <v>927921</v>
      </c>
      <c r="E870" s="359">
        <v>44497</v>
      </c>
      <c r="F870" s="358" t="s">
        <v>4776</v>
      </c>
    </row>
    <row r="871" spans="1:6">
      <c r="A871" s="357" t="s">
        <v>2640</v>
      </c>
      <c r="B871" s="357" t="s">
        <v>4834</v>
      </c>
      <c r="C871" s="358" t="s">
        <v>3789</v>
      </c>
      <c r="D871" s="358">
        <v>923248</v>
      </c>
      <c r="E871" s="359">
        <v>44298</v>
      </c>
      <c r="F871" s="358" t="s">
        <v>4776</v>
      </c>
    </row>
    <row r="872" spans="1:6">
      <c r="A872" s="357" t="s">
        <v>2656</v>
      </c>
      <c r="B872" s="357" t="s">
        <v>4835</v>
      </c>
      <c r="C872" s="358" t="s">
        <v>3789</v>
      </c>
      <c r="D872" s="358">
        <v>925985</v>
      </c>
      <c r="E872" s="359">
        <v>44410</v>
      </c>
      <c r="F872" s="358" t="s">
        <v>4776</v>
      </c>
    </row>
    <row r="873" spans="1:6">
      <c r="A873" s="357" t="s">
        <v>4836</v>
      </c>
      <c r="B873" s="357" t="s">
        <v>4837</v>
      </c>
      <c r="C873" s="358" t="s">
        <v>3789</v>
      </c>
      <c r="D873" s="358">
        <v>931138</v>
      </c>
      <c r="E873" s="359">
        <v>44637</v>
      </c>
      <c r="F873" s="358" t="s">
        <v>4776</v>
      </c>
    </row>
    <row r="874" spans="1:6">
      <c r="A874" s="357" t="s">
        <v>44</v>
      </c>
      <c r="B874" s="357" t="s">
        <v>4838</v>
      </c>
      <c r="C874" s="358" t="s">
        <v>3789</v>
      </c>
      <c r="D874" s="358">
        <v>929046</v>
      </c>
      <c r="E874" s="359">
        <v>44539</v>
      </c>
      <c r="F874" s="358" t="s">
        <v>4772</v>
      </c>
    </row>
    <row r="875" spans="1:6">
      <c r="A875" s="357" t="s">
        <v>4839</v>
      </c>
      <c r="B875" s="357" t="s">
        <v>4840</v>
      </c>
      <c r="C875" s="358" t="s">
        <v>3789</v>
      </c>
      <c r="D875" s="358">
        <v>930681</v>
      </c>
      <c r="E875" s="359">
        <v>44616</v>
      </c>
      <c r="F875" s="358" t="s">
        <v>4772</v>
      </c>
    </row>
    <row r="876" spans="1:6">
      <c r="A876" s="366" t="s">
        <v>4841</v>
      </c>
      <c r="B876" s="366" t="s">
        <v>485</v>
      </c>
      <c r="C876" s="367" t="s">
        <v>4803</v>
      </c>
      <c r="D876" s="367">
        <v>932561</v>
      </c>
      <c r="E876" s="368">
        <v>44700</v>
      </c>
      <c r="F876" s="367" t="s">
        <v>4772</v>
      </c>
    </row>
    <row r="877" spans="1:6">
      <c r="A877" s="357" t="s">
        <v>520</v>
      </c>
      <c r="B877" s="357" t="s">
        <v>4842</v>
      </c>
      <c r="C877" s="358" t="s">
        <v>3789</v>
      </c>
      <c r="D877" s="358">
        <v>923611</v>
      </c>
      <c r="E877" s="359">
        <v>44340</v>
      </c>
      <c r="F877" s="358" t="s">
        <v>4772</v>
      </c>
    </row>
    <row r="878" spans="1:6">
      <c r="A878" s="357" t="s">
        <v>569</v>
      </c>
      <c r="B878" s="357" t="s">
        <v>4843</v>
      </c>
      <c r="C878" s="358" t="s">
        <v>3789</v>
      </c>
      <c r="D878" s="358">
        <v>928655</v>
      </c>
      <c r="E878" s="359">
        <v>44518</v>
      </c>
      <c r="F878" s="358" t="s">
        <v>4772</v>
      </c>
    </row>
    <row r="879" spans="1:6">
      <c r="A879" s="366" t="s">
        <v>4844</v>
      </c>
      <c r="B879" s="366" t="s">
        <v>4845</v>
      </c>
      <c r="C879" s="367" t="s">
        <v>4803</v>
      </c>
      <c r="D879" s="367">
        <v>932563</v>
      </c>
      <c r="E879" s="368">
        <v>44700</v>
      </c>
      <c r="F879" s="367" t="s">
        <v>4772</v>
      </c>
    </row>
    <row r="880" spans="1:6">
      <c r="A880" s="357" t="s">
        <v>671</v>
      </c>
      <c r="B880" s="357" t="s">
        <v>4846</v>
      </c>
      <c r="C880" s="358" t="s">
        <v>3789</v>
      </c>
      <c r="D880" s="358">
        <v>923681</v>
      </c>
      <c r="E880" s="359">
        <v>44347</v>
      </c>
      <c r="F880" s="358" t="s">
        <v>4772</v>
      </c>
    </row>
    <row r="881" spans="1:6">
      <c r="A881" s="357" t="s">
        <v>851</v>
      </c>
      <c r="B881" s="357" t="s">
        <v>4847</v>
      </c>
      <c r="C881" s="358" t="s">
        <v>3789</v>
      </c>
      <c r="D881" s="358">
        <v>928773</v>
      </c>
      <c r="E881" s="359">
        <v>44525</v>
      </c>
      <c r="F881" s="358" t="s">
        <v>4772</v>
      </c>
    </row>
    <row r="882" spans="1:6">
      <c r="A882" s="366" t="s">
        <v>4848</v>
      </c>
      <c r="B882" s="366" t="s">
        <v>4849</v>
      </c>
      <c r="C882" s="367" t="s">
        <v>4803</v>
      </c>
      <c r="D882" s="367">
        <v>932565</v>
      </c>
      <c r="E882" s="368">
        <v>44700</v>
      </c>
      <c r="F882" s="367" t="s">
        <v>4772</v>
      </c>
    </row>
    <row r="883" spans="1:6">
      <c r="A883" s="357" t="s">
        <v>1000</v>
      </c>
      <c r="B883" s="357" t="s">
        <v>4850</v>
      </c>
      <c r="C883" s="358" t="s">
        <v>3789</v>
      </c>
      <c r="D883" s="358">
        <v>928212</v>
      </c>
      <c r="E883" s="359">
        <v>44508</v>
      </c>
      <c r="F883" s="358" t="s">
        <v>4772</v>
      </c>
    </row>
    <row r="884" spans="1:6">
      <c r="A884" s="357" t="s">
        <v>1020</v>
      </c>
      <c r="B884" s="357" t="s">
        <v>4851</v>
      </c>
      <c r="C884" s="358" t="s">
        <v>3789</v>
      </c>
      <c r="D884" s="358">
        <v>930683</v>
      </c>
      <c r="E884" s="359">
        <v>44616</v>
      </c>
      <c r="F884" s="358" t="s">
        <v>4772</v>
      </c>
    </row>
    <row r="885" spans="1:6">
      <c r="A885" s="366" t="s">
        <v>4852</v>
      </c>
      <c r="B885" s="366" t="s">
        <v>1126</v>
      </c>
      <c r="C885" s="367" t="s">
        <v>4803</v>
      </c>
      <c r="D885" s="367">
        <v>932564</v>
      </c>
      <c r="E885" s="368">
        <v>44700</v>
      </c>
      <c r="F885" s="367" t="s">
        <v>4772</v>
      </c>
    </row>
    <row r="886" spans="1:6">
      <c r="A886" s="357" t="s">
        <v>1184</v>
      </c>
      <c r="B886" s="357" t="s">
        <v>4853</v>
      </c>
      <c r="C886" s="358" t="s">
        <v>3789</v>
      </c>
      <c r="D886" s="358">
        <v>926769</v>
      </c>
      <c r="E886" s="359">
        <v>44440</v>
      </c>
      <c r="F886" s="358" t="s">
        <v>4772</v>
      </c>
    </row>
    <row r="887" spans="1:6">
      <c r="A887" s="357" t="s">
        <v>1196</v>
      </c>
      <c r="B887" s="357" t="s">
        <v>4854</v>
      </c>
      <c r="C887" s="358" t="s">
        <v>3789</v>
      </c>
      <c r="D887" s="358">
        <v>926771</v>
      </c>
      <c r="E887" s="359">
        <v>44440</v>
      </c>
      <c r="F887" s="358" t="s">
        <v>4772</v>
      </c>
    </row>
    <row r="888" spans="1:6">
      <c r="A888" s="357" t="s">
        <v>1203</v>
      </c>
      <c r="B888" s="357" t="s">
        <v>4855</v>
      </c>
      <c r="C888" s="358" t="s">
        <v>3789</v>
      </c>
      <c r="D888" s="358">
        <v>926772</v>
      </c>
      <c r="E888" s="359">
        <v>44440</v>
      </c>
      <c r="F888" s="358" t="s">
        <v>4772</v>
      </c>
    </row>
    <row r="889" spans="1:6">
      <c r="A889" s="357" t="s">
        <v>1273</v>
      </c>
      <c r="B889" s="357" t="s">
        <v>4856</v>
      </c>
      <c r="C889" s="358" t="s">
        <v>3789</v>
      </c>
      <c r="D889" s="358">
        <v>926774</v>
      </c>
      <c r="E889" s="359">
        <v>44440</v>
      </c>
      <c r="F889" s="358" t="s">
        <v>4772</v>
      </c>
    </row>
    <row r="890" spans="1:6">
      <c r="A890" s="357" t="s">
        <v>1332</v>
      </c>
      <c r="B890" s="357" t="s">
        <v>4857</v>
      </c>
      <c r="C890" s="358" t="s">
        <v>3789</v>
      </c>
      <c r="D890" s="358">
        <v>927017</v>
      </c>
      <c r="E890" s="359">
        <v>44455</v>
      </c>
      <c r="F890" s="358" t="s">
        <v>4772</v>
      </c>
    </row>
    <row r="891" spans="1:6">
      <c r="A891" s="357" t="s">
        <v>1368</v>
      </c>
      <c r="B891" s="357" t="s">
        <v>4858</v>
      </c>
      <c r="C891" s="358" t="s">
        <v>3789</v>
      </c>
      <c r="D891" s="358">
        <v>927019</v>
      </c>
      <c r="E891" s="359">
        <v>44455</v>
      </c>
      <c r="F891" s="358" t="s">
        <v>4772</v>
      </c>
    </row>
    <row r="892" spans="1:6">
      <c r="A892" s="357" t="s">
        <v>1727</v>
      </c>
      <c r="B892" s="357" t="s">
        <v>4859</v>
      </c>
      <c r="C892" s="358" t="s">
        <v>3789</v>
      </c>
      <c r="D892" s="358">
        <v>927938</v>
      </c>
      <c r="E892" s="359">
        <v>44497</v>
      </c>
      <c r="F892" s="358" t="s">
        <v>4772</v>
      </c>
    </row>
    <row r="893" spans="1:6">
      <c r="A893" s="366" t="s">
        <v>4860</v>
      </c>
      <c r="B893" s="366" t="s">
        <v>1739</v>
      </c>
      <c r="C893" s="367" t="s">
        <v>4803</v>
      </c>
      <c r="D893" s="367">
        <v>932562</v>
      </c>
      <c r="E893" s="368">
        <v>44700</v>
      </c>
      <c r="F893" s="367" t="s">
        <v>4772</v>
      </c>
    </row>
    <row r="894" spans="1:6">
      <c r="A894" s="357" t="s">
        <v>4861</v>
      </c>
      <c r="B894" s="357" t="s">
        <v>4862</v>
      </c>
      <c r="C894" s="358" t="s">
        <v>2750</v>
      </c>
      <c r="D894" s="358">
        <v>913254</v>
      </c>
      <c r="E894" s="359">
        <v>44287</v>
      </c>
      <c r="F894" s="358" t="s">
        <v>4772</v>
      </c>
    </row>
    <row r="895" spans="1:6">
      <c r="A895" s="357" t="s">
        <v>1783</v>
      </c>
      <c r="B895" s="357" t="s">
        <v>4863</v>
      </c>
      <c r="C895" s="358" t="s">
        <v>3789</v>
      </c>
      <c r="D895" s="358">
        <v>928774</v>
      </c>
      <c r="E895" s="359">
        <v>44525</v>
      </c>
      <c r="F895" s="358" t="s">
        <v>4772</v>
      </c>
    </row>
    <row r="896" spans="1:6">
      <c r="A896" s="357" t="s">
        <v>1920</v>
      </c>
      <c r="B896" s="357" t="s">
        <v>4864</v>
      </c>
      <c r="C896" s="358" t="s">
        <v>3789</v>
      </c>
      <c r="D896" s="358">
        <v>927969</v>
      </c>
      <c r="E896" s="359">
        <v>44497</v>
      </c>
      <c r="F896" s="358" t="s">
        <v>4772</v>
      </c>
    </row>
    <row r="897" spans="1:6">
      <c r="A897" s="357" t="s">
        <v>1973</v>
      </c>
      <c r="B897" s="357" t="s">
        <v>4865</v>
      </c>
      <c r="C897" s="358" t="s">
        <v>3789</v>
      </c>
      <c r="D897" s="358">
        <v>928775</v>
      </c>
      <c r="E897" s="359">
        <v>44525</v>
      </c>
      <c r="F897" s="358" t="s">
        <v>4772</v>
      </c>
    </row>
    <row r="898" spans="1:6">
      <c r="A898" s="357" t="s">
        <v>2041</v>
      </c>
      <c r="B898" s="357" t="s">
        <v>4866</v>
      </c>
      <c r="C898" s="358" t="s">
        <v>3789</v>
      </c>
      <c r="D898" s="358">
        <v>931021</v>
      </c>
      <c r="E898" s="359">
        <v>44630</v>
      </c>
      <c r="F898" s="358" t="s">
        <v>4772</v>
      </c>
    </row>
    <row r="899" spans="1:6">
      <c r="A899" s="357" t="s">
        <v>2047</v>
      </c>
      <c r="B899" s="357" t="s">
        <v>4867</v>
      </c>
      <c r="C899" s="358" t="s">
        <v>3789</v>
      </c>
      <c r="D899" s="358">
        <v>928027</v>
      </c>
      <c r="E899" s="359">
        <v>44497</v>
      </c>
      <c r="F899" s="358" t="s">
        <v>4772</v>
      </c>
    </row>
    <row r="900" spans="1:6">
      <c r="A900" s="357" t="s">
        <v>4868</v>
      </c>
      <c r="B900" s="357" t="s">
        <v>4869</v>
      </c>
      <c r="C900" s="358" t="s">
        <v>3789</v>
      </c>
      <c r="D900" s="358">
        <v>914928</v>
      </c>
      <c r="E900" s="359">
        <v>44287</v>
      </c>
      <c r="F900" s="358" t="s">
        <v>4772</v>
      </c>
    </row>
    <row r="901" spans="1:6">
      <c r="A901" s="357" t="s">
        <v>2060</v>
      </c>
      <c r="B901" s="357" t="s">
        <v>4870</v>
      </c>
      <c r="C901" s="358" t="s">
        <v>3789</v>
      </c>
      <c r="D901" s="358">
        <v>916908</v>
      </c>
      <c r="E901" s="359">
        <v>44287</v>
      </c>
      <c r="F901" s="358" t="s">
        <v>4772</v>
      </c>
    </row>
    <row r="902" spans="1:6">
      <c r="A902" s="357" t="s">
        <v>2064</v>
      </c>
      <c r="B902" s="357" t="s">
        <v>4871</v>
      </c>
      <c r="C902" s="358" t="s">
        <v>3789</v>
      </c>
      <c r="D902" s="358">
        <v>919495</v>
      </c>
      <c r="E902" s="359">
        <v>44287</v>
      </c>
      <c r="F902" s="358" t="s">
        <v>4772</v>
      </c>
    </row>
    <row r="903" spans="1:6">
      <c r="A903" s="357" t="s">
        <v>2098</v>
      </c>
      <c r="B903" s="357" t="s">
        <v>4872</v>
      </c>
      <c r="C903" s="358" t="s">
        <v>3789</v>
      </c>
      <c r="D903" s="358">
        <v>919446</v>
      </c>
      <c r="E903" s="359">
        <v>44287</v>
      </c>
      <c r="F903" s="358" t="s">
        <v>4772</v>
      </c>
    </row>
    <row r="904" spans="1:6">
      <c r="A904" s="357" t="s">
        <v>2345</v>
      </c>
      <c r="B904" s="357" t="s">
        <v>4873</v>
      </c>
      <c r="C904" s="358" t="s">
        <v>3789</v>
      </c>
      <c r="D904" s="358">
        <v>931920</v>
      </c>
      <c r="E904" s="359">
        <v>44672</v>
      </c>
      <c r="F904" s="358" t="s">
        <v>4772</v>
      </c>
    </row>
    <row r="905" spans="1:6">
      <c r="A905" s="369" t="s">
        <v>4874</v>
      </c>
      <c r="B905" s="369" t="s">
        <v>343</v>
      </c>
      <c r="C905" s="370" t="s">
        <v>4803</v>
      </c>
      <c r="D905" s="371">
        <v>932451</v>
      </c>
      <c r="E905" s="368">
        <v>44693</v>
      </c>
      <c r="F905" s="372" t="s">
        <v>4875</v>
      </c>
    </row>
    <row r="906" spans="1:6">
      <c r="A906" s="366" t="s">
        <v>4876</v>
      </c>
      <c r="B906" s="366" t="s">
        <v>607</v>
      </c>
      <c r="C906" s="367" t="s">
        <v>4803</v>
      </c>
      <c r="D906" s="367">
        <v>926635</v>
      </c>
      <c r="E906" s="368">
        <v>44700</v>
      </c>
      <c r="F906" s="367" t="s">
        <v>4875</v>
      </c>
    </row>
    <row r="907" spans="1:6">
      <c r="A907" s="369" t="s">
        <v>4877</v>
      </c>
      <c r="B907" s="369" t="s">
        <v>4878</v>
      </c>
      <c r="C907" s="370" t="s">
        <v>4803</v>
      </c>
      <c r="D907" s="371">
        <v>932452</v>
      </c>
      <c r="E907" s="368">
        <v>44693</v>
      </c>
      <c r="F907" s="372" t="s">
        <v>4875</v>
      </c>
    </row>
    <row r="908" spans="1:6">
      <c r="A908" s="369" t="s">
        <v>4879</v>
      </c>
      <c r="B908" s="369" t="s">
        <v>621</v>
      </c>
      <c r="C908" s="370" t="s">
        <v>4803</v>
      </c>
      <c r="D908" s="371">
        <v>932454</v>
      </c>
      <c r="E908" s="368">
        <v>44693</v>
      </c>
      <c r="F908" s="372" t="s">
        <v>4875</v>
      </c>
    </row>
    <row r="909" spans="1:6">
      <c r="A909" s="369" t="s">
        <v>4880</v>
      </c>
      <c r="B909" s="369" t="s">
        <v>624</v>
      </c>
      <c r="C909" s="370" t="s">
        <v>4803</v>
      </c>
      <c r="D909" s="371">
        <v>932456</v>
      </c>
      <c r="E909" s="368">
        <v>44693</v>
      </c>
      <c r="F909" s="372" t="s">
        <v>4875</v>
      </c>
    </row>
    <row r="910" spans="1:6">
      <c r="A910" s="369" t="s">
        <v>4881</v>
      </c>
      <c r="B910" s="369" t="s">
        <v>1019</v>
      </c>
      <c r="C910" s="370" t="s">
        <v>4803</v>
      </c>
      <c r="D910" s="371">
        <v>932449</v>
      </c>
      <c r="E910" s="368">
        <v>44693</v>
      </c>
      <c r="F910" s="372" t="s">
        <v>4875</v>
      </c>
    </row>
    <row r="911" spans="1:6">
      <c r="A911" s="369" t="s">
        <v>4882</v>
      </c>
      <c r="B911" s="369" t="s">
        <v>1062</v>
      </c>
      <c r="C911" s="370" t="s">
        <v>4803</v>
      </c>
      <c r="D911" s="371">
        <v>932482</v>
      </c>
      <c r="E911" s="368">
        <v>44693</v>
      </c>
      <c r="F911" s="372" t="s">
        <v>4875</v>
      </c>
    </row>
    <row r="912" spans="1:6">
      <c r="A912" s="366" t="s">
        <v>4883</v>
      </c>
      <c r="B912" s="366" t="s">
        <v>1074</v>
      </c>
      <c r="C912" s="367" t="s">
        <v>4803</v>
      </c>
      <c r="D912" s="367">
        <v>932552</v>
      </c>
      <c r="E912" s="368">
        <v>44700</v>
      </c>
      <c r="F912" s="367" t="s">
        <v>4875</v>
      </c>
    </row>
    <row r="913" spans="1:6">
      <c r="A913" s="366" t="s">
        <v>4884</v>
      </c>
      <c r="B913" s="366" t="s">
        <v>1756</v>
      </c>
      <c r="C913" s="367" t="s">
        <v>4803</v>
      </c>
      <c r="D913" s="367">
        <v>932553</v>
      </c>
      <c r="E913" s="368">
        <v>44700</v>
      </c>
      <c r="F913" s="367" t="s">
        <v>4875</v>
      </c>
    </row>
    <row r="914" spans="1:6">
      <c r="A914" s="369" t="s">
        <v>4885</v>
      </c>
      <c r="B914" s="373" t="s">
        <v>1881</v>
      </c>
      <c r="C914" s="370" t="s">
        <v>4803</v>
      </c>
      <c r="D914" s="371">
        <v>932458</v>
      </c>
      <c r="E914" s="368">
        <v>44693</v>
      </c>
      <c r="F914" s="372" t="s">
        <v>4875</v>
      </c>
    </row>
    <row r="915" spans="1:6">
      <c r="A915" s="366" t="s">
        <v>4886</v>
      </c>
      <c r="B915" s="366" t="s">
        <v>2135</v>
      </c>
      <c r="C915" s="367" t="s">
        <v>4803</v>
      </c>
      <c r="D915" s="367">
        <v>932543</v>
      </c>
      <c r="E915" s="368">
        <v>44700</v>
      </c>
      <c r="F915" s="367" t="s">
        <v>4875</v>
      </c>
    </row>
    <row r="916" spans="1:6">
      <c r="A916" s="357" t="s">
        <v>78</v>
      </c>
      <c r="B916" s="357" t="s">
        <v>4887</v>
      </c>
      <c r="C916" s="358" t="s">
        <v>3789</v>
      </c>
      <c r="D916" s="358">
        <v>925622</v>
      </c>
      <c r="E916" s="359">
        <v>44298</v>
      </c>
      <c r="F916" s="358" t="s">
        <v>4778</v>
      </c>
    </row>
    <row r="917" spans="1:6">
      <c r="A917" s="357" t="s">
        <v>170</v>
      </c>
      <c r="B917" s="357" t="s">
        <v>4888</v>
      </c>
      <c r="C917" s="358" t="s">
        <v>3789</v>
      </c>
      <c r="D917" s="358">
        <v>925957</v>
      </c>
      <c r="E917" s="359">
        <v>44340</v>
      </c>
      <c r="F917" s="358" t="s">
        <v>4778</v>
      </c>
    </row>
    <row r="918" spans="1:6">
      <c r="A918" s="357" t="s">
        <v>361</v>
      </c>
      <c r="B918" s="357" t="s">
        <v>4889</v>
      </c>
      <c r="C918" s="358" t="s">
        <v>3789</v>
      </c>
      <c r="D918" s="358">
        <v>925619</v>
      </c>
      <c r="E918" s="359">
        <v>44340</v>
      </c>
      <c r="F918" s="358" t="s">
        <v>4778</v>
      </c>
    </row>
    <row r="919" spans="1:6">
      <c r="A919" s="357" t="s">
        <v>386</v>
      </c>
      <c r="B919" s="357" t="s">
        <v>4890</v>
      </c>
      <c r="C919" s="358" t="s">
        <v>3789</v>
      </c>
      <c r="D919" s="358">
        <v>925958</v>
      </c>
      <c r="E919" s="359">
        <v>44403</v>
      </c>
      <c r="F919" s="358" t="s">
        <v>4778</v>
      </c>
    </row>
    <row r="920" spans="1:6">
      <c r="A920" s="357" t="s">
        <v>430</v>
      </c>
      <c r="B920" s="357" t="s">
        <v>4891</v>
      </c>
      <c r="C920" s="358" t="s">
        <v>3789</v>
      </c>
      <c r="D920" s="358">
        <v>923594</v>
      </c>
      <c r="E920" s="359">
        <v>44403</v>
      </c>
      <c r="F920" s="358" t="s">
        <v>4778</v>
      </c>
    </row>
    <row r="921" spans="1:6">
      <c r="A921" s="357" t="s">
        <v>722</v>
      </c>
      <c r="B921" s="357" t="s">
        <v>4892</v>
      </c>
      <c r="C921" s="358" t="s">
        <v>3789</v>
      </c>
      <c r="D921" s="358">
        <v>923635</v>
      </c>
      <c r="E921" s="359">
        <v>44403</v>
      </c>
      <c r="F921" s="358" t="s">
        <v>4778</v>
      </c>
    </row>
    <row r="922" spans="1:6">
      <c r="A922" s="357" t="s">
        <v>2525</v>
      </c>
      <c r="B922" s="357" t="s">
        <v>4893</v>
      </c>
      <c r="C922" s="358" t="s">
        <v>3789</v>
      </c>
      <c r="D922" s="358">
        <v>925964</v>
      </c>
      <c r="E922" s="359">
        <v>44403</v>
      </c>
      <c r="F922" s="358" t="s">
        <v>4778</v>
      </c>
    </row>
    <row r="923" spans="1:6">
      <c r="A923" s="357" t="s">
        <v>809</v>
      </c>
      <c r="B923" s="357" t="s">
        <v>4894</v>
      </c>
      <c r="C923" s="358" t="s">
        <v>3789</v>
      </c>
      <c r="D923" s="358">
        <v>925965</v>
      </c>
      <c r="E923" s="359">
        <v>44403</v>
      </c>
      <c r="F923" s="358" t="s">
        <v>4778</v>
      </c>
    </row>
    <row r="924" spans="1:6">
      <c r="A924" s="357" t="s">
        <v>2526</v>
      </c>
      <c r="B924" s="357" t="s">
        <v>4895</v>
      </c>
      <c r="C924" s="358" t="s">
        <v>3789</v>
      </c>
      <c r="D924" s="358">
        <v>928888</v>
      </c>
      <c r="E924" s="359">
        <v>44532</v>
      </c>
      <c r="F924" s="358" t="s">
        <v>4778</v>
      </c>
    </row>
    <row r="925" spans="1:6">
      <c r="A925" s="357" t="s">
        <v>2530</v>
      </c>
      <c r="B925" s="357" t="s">
        <v>4896</v>
      </c>
      <c r="C925" s="358" t="s">
        <v>3789</v>
      </c>
      <c r="D925" s="358">
        <v>925966</v>
      </c>
      <c r="E925" s="359">
        <v>44403</v>
      </c>
      <c r="F925" s="358" t="s">
        <v>4778</v>
      </c>
    </row>
    <row r="926" spans="1:6">
      <c r="A926" s="357" t="s">
        <v>826</v>
      </c>
      <c r="B926" s="357" t="s">
        <v>4897</v>
      </c>
      <c r="C926" s="358" t="s">
        <v>3789</v>
      </c>
      <c r="D926" s="358">
        <v>925967</v>
      </c>
      <c r="E926" s="359">
        <v>44403</v>
      </c>
      <c r="F926" s="358" t="s">
        <v>4778</v>
      </c>
    </row>
    <row r="927" spans="1:6">
      <c r="A927" s="357" t="s">
        <v>950</v>
      </c>
      <c r="B927" s="357" t="s">
        <v>4898</v>
      </c>
      <c r="C927" s="358" t="s">
        <v>3789</v>
      </c>
      <c r="D927" s="358">
        <v>925617</v>
      </c>
      <c r="E927" s="359">
        <v>44403</v>
      </c>
      <c r="F927" s="358" t="s">
        <v>4778</v>
      </c>
    </row>
    <row r="928" spans="1:6">
      <c r="A928" s="357" t="s">
        <v>1122</v>
      </c>
      <c r="B928" s="357" t="s">
        <v>4899</v>
      </c>
      <c r="C928" s="358" t="s">
        <v>3789</v>
      </c>
      <c r="D928" s="358">
        <v>928891</v>
      </c>
      <c r="E928" s="359">
        <v>44532</v>
      </c>
      <c r="F928" s="358" t="s">
        <v>4778</v>
      </c>
    </row>
    <row r="929" spans="1:6">
      <c r="A929" s="357" t="s">
        <v>4900</v>
      </c>
      <c r="B929" s="357" t="s">
        <v>4901</v>
      </c>
      <c r="C929" s="358" t="s">
        <v>3789</v>
      </c>
      <c r="D929" s="358">
        <v>931551</v>
      </c>
      <c r="E929" s="359">
        <v>44658</v>
      </c>
      <c r="F929" s="358" t="s">
        <v>4778</v>
      </c>
    </row>
    <row r="930" spans="1:6">
      <c r="A930" s="357" t="s">
        <v>2566</v>
      </c>
      <c r="B930" s="357" t="s">
        <v>4902</v>
      </c>
      <c r="C930" s="358" t="s">
        <v>3789</v>
      </c>
      <c r="D930" s="358">
        <v>928219</v>
      </c>
      <c r="E930" s="359">
        <v>44508</v>
      </c>
      <c r="F930" s="358" t="s">
        <v>4778</v>
      </c>
    </row>
    <row r="931" spans="1:6">
      <c r="A931" s="357" t="s">
        <v>1177</v>
      </c>
      <c r="B931" s="357" t="s">
        <v>4903</v>
      </c>
      <c r="C931" s="358" t="s">
        <v>3789</v>
      </c>
      <c r="D931" s="358">
        <v>923271</v>
      </c>
      <c r="E931" s="359">
        <v>44410</v>
      </c>
      <c r="F931" s="358" t="s">
        <v>4778</v>
      </c>
    </row>
    <row r="932" spans="1:6">
      <c r="A932" s="357" t="s">
        <v>1178</v>
      </c>
      <c r="B932" s="357" t="s">
        <v>4904</v>
      </c>
      <c r="C932" s="358" t="s">
        <v>3789</v>
      </c>
      <c r="D932" s="358">
        <v>923279</v>
      </c>
      <c r="E932" s="359">
        <v>44410</v>
      </c>
      <c r="F932" s="358" t="s">
        <v>4778</v>
      </c>
    </row>
    <row r="933" spans="1:6">
      <c r="A933" s="357" t="s">
        <v>2571</v>
      </c>
      <c r="B933" s="357" t="s">
        <v>4905</v>
      </c>
      <c r="C933" s="358" t="s">
        <v>3789</v>
      </c>
      <c r="D933" s="358">
        <v>928887</v>
      </c>
      <c r="E933" s="359">
        <v>44532</v>
      </c>
      <c r="F933" s="358" t="s">
        <v>4778</v>
      </c>
    </row>
    <row r="934" spans="1:6">
      <c r="A934" s="357" t="s">
        <v>2603</v>
      </c>
      <c r="B934" s="357" t="s">
        <v>4906</v>
      </c>
      <c r="C934" s="358" t="s">
        <v>3789</v>
      </c>
      <c r="D934" s="358">
        <v>930827</v>
      </c>
      <c r="E934" s="359">
        <v>44623</v>
      </c>
      <c r="F934" s="358" t="s">
        <v>4778</v>
      </c>
    </row>
    <row r="935" spans="1:6">
      <c r="A935" s="357" t="s">
        <v>4907</v>
      </c>
      <c r="B935" s="357" t="s">
        <v>4908</v>
      </c>
      <c r="C935" s="358" t="s">
        <v>3789</v>
      </c>
      <c r="D935" s="358">
        <v>930826</v>
      </c>
      <c r="E935" s="359">
        <v>44623</v>
      </c>
      <c r="F935" s="358" t="s">
        <v>4778</v>
      </c>
    </row>
    <row r="936" spans="1:6">
      <c r="A936" s="357" t="s">
        <v>1708</v>
      </c>
      <c r="B936" s="357" t="s">
        <v>4909</v>
      </c>
      <c r="C936" s="358" t="s">
        <v>3789</v>
      </c>
      <c r="D936" s="358">
        <v>925615</v>
      </c>
      <c r="E936" s="359">
        <v>44410</v>
      </c>
      <c r="F936" s="358" t="s">
        <v>4778</v>
      </c>
    </row>
    <row r="937" spans="1:6">
      <c r="A937" s="357" t="s">
        <v>1789</v>
      </c>
      <c r="B937" s="357" t="s">
        <v>4910</v>
      </c>
      <c r="C937" s="358" t="s">
        <v>3789</v>
      </c>
      <c r="D937" s="358">
        <v>925980</v>
      </c>
      <c r="E937" s="359">
        <v>44410</v>
      </c>
      <c r="F937" s="358" t="s">
        <v>4778</v>
      </c>
    </row>
    <row r="938" spans="1:6">
      <c r="A938" s="357" t="s">
        <v>1790</v>
      </c>
      <c r="B938" s="357" t="s">
        <v>4911</v>
      </c>
      <c r="C938" s="358" t="s">
        <v>3789</v>
      </c>
      <c r="D938" s="358">
        <v>925981</v>
      </c>
      <c r="E938" s="359">
        <v>44410</v>
      </c>
      <c r="F938" s="358" t="s">
        <v>4778</v>
      </c>
    </row>
    <row r="939" spans="1:6">
      <c r="A939" s="357" t="s">
        <v>1895</v>
      </c>
      <c r="B939" s="357" t="s">
        <v>4912</v>
      </c>
      <c r="C939" s="358" t="s">
        <v>3789</v>
      </c>
      <c r="D939" s="358">
        <v>925983</v>
      </c>
      <c r="E939" s="359">
        <v>44410</v>
      </c>
      <c r="F939" s="358" t="s">
        <v>4778</v>
      </c>
    </row>
    <row r="940" spans="1:6">
      <c r="A940" s="357" t="s">
        <v>2012</v>
      </c>
      <c r="B940" s="357" t="s">
        <v>4913</v>
      </c>
      <c r="C940" s="358" t="s">
        <v>3789</v>
      </c>
      <c r="D940" s="358">
        <v>925984</v>
      </c>
      <c r="E940" s="359">
        <v>44410</v>
      </c>
      <c r="F940" s="358" t="s">
        <v>4778</v>
      </c>
    </row>
    <row r="941" spans="1:6">
      <c r="A941" s="357" t="s">
        <v>2181</v>
      </c>
      <c r="B941" s="357" t="s">
        <v>4914</v>
      </c>
      <c r="C941" s="358" t="s">
        <v>3789</v>
      </c>
      <c r="D941" s="358">
        <v>925625</v>
      </c>
      <c r="E941" s="359">
        <v>44410</v>
      </c>
      <c r="F941" s="358" t="s">
        <v>4778</v>
      </c>
    </row>
    <row r="942" spans="1:6">
      <c r="A942" s="357" t="s">
        <v>2680</v>
      </c>
      <c r="B942" s="357" t="s">
        <v>4915</v>
      </c>
      <c r="C942" s="358" t="s">
        <v>3789</v>
      </c>
      <c r="D942" s="358">
        <v>925987</v>
      </c>
      <c r="E942" s="359">
        <v>44410</v>
      </c>
      <c r="F942" s="358" t="s">
        <v>4778</v>
      </c>
    </row>
    <row r="943" spans="1:6">
      <c r="A943" s="357" t="s">
        <v>2344</v>
      </c>
      <c r="B943" s="357" t="s">
        <v>4916</v>
      </c>
      <c r="C943" s="358" t="s">
        <v>3789</v>
      </c>
      <c r="D943" s="358">
        <v>925988</v>
      </c>
      <c r="E943" s="359">
        <v>44410</v>
      </c>
      <c r="F943" s="358" t="s">
        <v>4778</v>
      </c>
    </row>
    <row r="944" spans="1:6">
      <c r="A944" s="357" t="s">
        <v>38</v>
      </c>
      <c r="B944" s="357" t="s">
        <v>4917</v>
      </c>
      <c r="C944" s="358" t="s">
        <v>3789</v>
      </c>
      <c r="D944" s="358">
        <v>927012</v>
      </c>
      <c r="E944" s="359">
        <v>44455</v>
      </c>
      <c r="F944" s="358" t="s">
        <v>4780</v>
      </c>
    </row>
    <row r="945" spans="1:6">
      <c r="A945" s="357" t="s">
        <v>137</v>
      </c>
      <c r="B945" s="357" t="s">
        <v>4918</v>
      </c>
      <c r="C945" s="358" t="s">
        <v>3789</v>
      </c>
      <c r="D945" s="358">
        <v>930473</v>
      </c>
      <c r="E945" s="359">
        <v>44609</v>
      </c>
      <c r="F945" s="358" t="s">
        <v>4780</v>
      </c>
    </row>
    <row r="946" spans="1:6">
      <c r="A946" s="357" t="s">
        <v>216</v>
      </c>
      <c r="B946" s="357" t="s">
        <v>4919</v>
      </c>
      <c r="C946" s="358" t="s">
        <v>3789</v>
      </c>
      <c r="D946" s="358">
        <v>930316</v>
      </c>
      <c r="E946" s="359">
        <v>44836</v>
      </c>
      <c r="F946" s="358" t="s">
        <v>4780</v>
      </c>
    </row>
    <row r="947" spans="1:6">
      <c r="A947" s="357" t="s">
        <v>4920</v>
      </c>
      <c r="B947" s="357" t="s">
        <v>4921</v>
      </c>
      <c r="C947" s="358" t="s">
        <v>3789</v>
      </c>
      <c r="D947" s="358">
        <v>930474</v>
      </c>
      <c r="E947" s="359">
        <v>44609</v>
      </c>
      <c r="F947" s="358" t="s">
        <v>4780</v>
      </c>
    </row>
    <row r="948" spans="1:6">
      <c r="A948" s="357" t="s">
        <v>259</v>
      </c>
      <c r="B948" s="357" t="s">
        <v>4922</v>
      </c>
      <c r="C948" s="358" t="s">
        <v>3789</v>
      </c>
      <c r="D948" s="358">
        <v>930477</v>
      </c>
      <c r="E948" s="359">
        <v>44609</v>
      </c>
      <c r="F948" s="358" t="s">
        <v>4780</v>
      </c>
    </row>
    <row r="949" spans="1:6">
      <c r="A949" s="357" t="s">
        <v>326</v>
      </c>
      <c r="B949" s="357" t="s">
        <v>4923</v>
      </c>
      <c r="C949" s="358" t="s">
        <v>3789</v>
      </c>
      <c r="D949" s="358">
        <v>930317</v>
      </c>
      <c r="E949" s="359">
        <v>44836</v>
      </c>
      <c r="F949" s="358" t="s">
        <v>4780</v>
      </c>
    </row>
    <row r="950" spans="1:6">
      <c r="A950" s="357" t="s">
        <v>467</v>
      </c>
      <c r="B950" s="357" t="s">
        <v>4924</v>
      </c>
      <c r="C950" s="358" t="s">
        <v>3789</v>
      </c>
      <c r="D950" s="358">
        <v>931923</v>
      </c>
      <c r="E950" s="359">
        <v>44672</v>
      </c>
      <c r="F950" s="358" t="s">
        <v>4780</v>
      </c>
    </row>
    <row r="951" spans="1:6">
      <c r="A951" s="357" t="s">
        <v>533</v>
      </c>
      <c r="B951" s="357" t="s">
        <v>4925</v>
      </c>
      <c r="C951" s="358" t="s">
        <v>3789</v>
      </c>
      <c r="D951" s="358">
        <v>928659</v>
      </c>
      <c r="E951" s="359">
        <v>44518</v>
      </c>
      <c r="F951" s="358" t="s">
        <v>4780</v>
      </c>
    </row>
    <row r="952" spans="1:6">
      <c r="A952" s="357" t="s">
        <v>566</v>
      </c>
      <c r="B952" s="357" t="s">
        <v>4926</v>
      </c>
      <c r="C952" s="358" t="s">
        <v>3789</v>
      </c>
      <c r="D952" s="358">
        <v>927940</v>
      </c>
      <c r="E952" s="359">
        <v>44497</v>
      </c>
      <c r="F952" s="358" t="s">
        <v>4780</v>
      </c>
    </row>
    <row r="953" spans="1:6">
      <c r="A953" s="366" t="s">
        <v>637</v>
      </c>
      <c r="B953" s="374" t="s">
        <v>4927</v>
      </c>
      <c r="C953" s="375" t="s">
        <v>3789</v>
      </c>
      <c r="D953" s="277">
        <v>932554</v>
      </c>
      <c r="E953" s="368">
        <v>44700</v>
      </c>
      <c r="F953" s="367" t="s">
        <v>4780</v>
      </c>
    </row>
    <row r="954" spans="1:6">
      <c r="A954" s="357" t="s">
        <v>4928</v>
      </c>
      <c r="B954" s="357" t="s">
        <v>4929</v>
      </c>
      <c r="C954" s="358" t="s">
        <v>3789</v>
      </c>
      <c r="D954" s="358">
        <v>928206</v>
      </c>
      <c r="E954" s="359">
        <v>44508</v>
      </c>
      <c r="F954" s="358" t="s">
        <v>4780</v>
      </c>
    </row>
    <row r="955" spans="1:6">
      <c r="A955" s="357" t="s">
        <v>777</v>
      </c>
      <c r="B955" s="357" t="s">
        <v>4930</v>
      </c>
      <c r="C955" s="358" t="s">
        <v>3789</v>
      </c>
      <c r="D955" s="358">
        <v>926527</v>
      </c>
      <c r="E955" s="359">
        <v>44438</v>
      </c>
      <c r="F955" s="358" t="s">
        <v>4780</v>
      </c>
    </row>
    <row r="956" spans="1:6">
      <c r="A956" s="357" t="s">
        <v>4931</v>
      </c>
      <c r="B956" s="357" t="s">
        <v>4932</v>
      </c>
      <c r="C956" s="358" t="s">
        <v>3789</v>
      </c>
      <c r="D956" s="358">
        <v>928208</v>
      </c>
      <c r="E956" s="359">
        <v>44508</v>
      </c>
      <c r="F956" s="358" t="s">
        <v>4780</v>
      </c>
    </row>
    <row r="957" spans="1:6">
      <c r="A957" s="357" t="s">
        <v>852</v>
      </c>
      <c r="B957" s="357" t="s">
        <v>4933</v>
      </c>
      <c r="C957" s="358" t="s">
        <v>3789</v>
      </c>
      <c r="D957" s="358">
        <v>928209</v>
      </c>
      <c r="E957" s="359">
        <v>44508</v>
      </c>
      <c r="F957" s="358" t="s">
        <v>4780</v>
      </c>
    </row>
    <row r="958" spans="1:6">
      <c r="A958" s="357" t="s">
        <v>975</v>
      </c>
      <c r="B958" s="357" t="s">
        <v>4934</v>
      </c>
      <c r="C958" s="358" t="s">
        <v>3789</v>
      </c>
      <c r="D958" s="358">
        <v>927015</v>
      </c>
      <c r="E958" s="359">
        <v>44455</v>
      </c>
      <c r="F958" s="358" t="s">
        <v>4780</v>
      </c>
    </row>
    <row r="959" spans="1:6">
      <c r="A959" s="357" t="s">
        <v>4935</v>
      </c>
      <c r="B959" s="357" t="s">
        <v>4936</v>
      </c>
      <c r="C959" s="358" t="s">
        <v>3789</v>
      </c>
      <c r="D959" s="358">
        <v>926518</v>
      </c>
      <c r="E959" s="359">
        <v>44438</v>
      </c>
      <c r="F959" s="358" t="s">
        <v>4780</v>
      </c>
    </row>
    <row r="960" spans="1:6">
      <c r="A960" s="357" t="s">
        <v>1168</v>
      </c>
      <c r="B960" s="357" t="s">
        <v>4937</v>
      </c>
      <c r="C960" s="358" t="s">
        <v>3789</v>
      </c>
      <c r="D960" s="358">
        <v>926520</v>
      </c>
      <c r="E960" s="359">
        <v>44438</v>
      </c>
      <c r="F960" s="358" t="s">
        <v>4780</v>
      </c>
    </row>
    <row r="961" spans="1:6">
      <c r="A961" s="357" t="s">
        <v>1395</v>
      </c>
      <c r="B961" s="357" t="s">
        <v>4938</v>
      </c>
      <c r="C961" s="358" t="s">
        <v>3789</v>
      </c>
      <c r="D961" s="358">
        <v>926510</v>
      </c>
      <c r="E961" s="359">
        <v>44438</v>
      </c>
      <c r="F961" s="358" t="s">
        <v>4780</v>
      </c>
    </row>
    <row r="962" spans="1:6">
      <c r="A962" s="366" t="s">
        <v>1478</v>
      </c>
      <c r="B962" s="374" t="s">
        <v>4939</v>
      </c>
      <c r="C962" s="375" t="s">
        <v>3789</v>
      </c>
      <c r="D962" s="277">
        <v>932555</v>
      </c>
      <c r="E962" s="368">
        <v>44700</v>
      </c>
      <c r="F962" s="367" t="s">
        <v>4780</v>
      </c>
    </row>
    <row r="963" spans="1:6">
      <c r="A963" s="357" t="s">
        <v>1531</v>
      </c>
      <c r="B963" s="357" t="s">
        <v>4940</v>
      </c>
      <c r="C963" s="358" t="s">
        <v>3789</v>
      </c>
      <c r="D963" s="358">
        <v>926517</v>
      </c>
      <c r="E963" s="359">
        <v>44438</v>
      </c>
      <c r="F963" s="358" t="s">
        <v>4780</v>
      </c>
    </row>
    <row r="964" spans="1:6">
      <c r="A964" s="357" t="s">
        <v>1558</v>
      </c>
      <c r="B964" s="357" t="s">
        <v>4941</v>
      </c>
      <c r="C964" s="358" t="s">
        <v>3789</v>
      </c>
      <c r="D964" s="358">
        <v>926536</v>
      </c>
      <c r="E964" s="359">
        <v>44438</v>
      </c>
      <c r="F964" s="358" t="s">
        <v>4780</v>
      </c>
    </row>
    <row r="965" spans="1:6">
      <c r="A965" s="357" t="s">
        <v>4942</v>
      </c>
      <c r="B965" s="357" t="s">
        <v>4943</v>
      </c>
      <c r="C965" s="358" t="s">
        <v>3789</v>
      </c>
      <c r="D965" s="358">
        <v>931922</v>
      </c>
      <c r="E965" s="359">
        <v>44672</v>
      </c>
      <c r="F965" s="358" t="s">
        <v>4780</v>
      </c>
    </row>
    <row r="966" spans="1:6">
      <c r="A966" s="366" t="s">
        <v>1645</v>
      </c>
      <c r="B966" s="374" t="s">
        <v>4944</v>
      </c>
      <c r="C966" s="375" t="s">
        <v>3789</v>
      </c>
      <c r="D966" s="277">
        <v>932556</v>
      </c>
      <c r="E966" s="368">
        <v>44700</v>
      </c>
      <c r="F966" s="367" t="s">
        <v>4780</v>
      </c>
    </row>
    <row r="967" spans="1:6">
      <c r="A967" s="357" t="s">
        <v>1690</v>
      </c>
      <c r="B967" s="357" t="s">
        <v>4945</v>
      </c>
      <c r="C967" s="358" t="s">
        <v>3789</v>
      </c>
      <c r="D967" s="358">
        <v>928005</v>
      </c>
      <c r="E967" s="359">
        <v>44497</v>
      </c>
      <c r="F967" s="358" t="s">
        <v>4780</v>
      </c>
    </row>
    <row r="968" spans="1:6">
      <c r="A968" s="376" t="s">
        <v>1723</v>
      </c>
      <c r="B968" s="374" t="s">
        <v>4946</v>
      </c>
      <c r="C968" s="375" t="s">
        <v>3789</v>
      </c>
      <c r="D968" s="277">
        <v>932559</v>
      </c>
      <c r="E968" s="368">
        <v>44700</v>
      </c>
      <c r="F968" s="367" t="s">
        <v>4780</v>
      </c>
    </row>
    <row r="969" spans="1:6">
      <c r="A969" s="357" t="s">
        <v>1853</v>
      </c>
      <c r="B969" s="357" t="s">
        <v>4947</v>
      </c>
      <c r="C969" s="358" t="s">
        <v>3789</v>
      </c>
      <c r="D969" s="358">
        <v>930256</v>
      </c>
      <c r="E969" s="359">
        <v>44595</v>
      </c>
      <c r="F969" s="358" t="s">
        <v>4780</v>
      </c>
    </row>
    <row r="970" spans="1:6">
      <c r="A970" s="376" t="s">
        <v>1952</v>
      </c>
      <c r="B970" s="374" t="s">
        <v>4948</v>
      </c>
      <c r="C970" s="375" t="s">
        <v>3789</v>
      </c>
      <c r="D970" s="277">
        <v>932560</v>
      </c>
      <c r="E970" s="368">
        <v>44700</v>
      </c>
      <c r="F970" s="367" t="s">
        <v>4780</v>
      </c>
    </row>
    <row r="971" spans="1:6">
      <c r="A971" s="357" t="s">
        <v>1978</v>
      </c>
      <c r="B971" s="357" t="s">
        <v>4949</v>
      </c>
      <c r="C971" s="358" t="s">
        <v>3789</v>
      </c>
      <c r="D971" s="358">
        <v>930257</v>
      </c>
      <c r="E971" s="359">
        <v>44595</v>
      </c>
      <c r="F971" s="358" t="s">
        <v>4780</v>
      </c>
    </row>
    <row r="972" spans="1:6">
      <c r="A972" s="357" t="s">
        <v>2004</v>
      </c>
      <c r="B972" s="357" t="s">
        <v>4950</v>
      </c>
      <c r="C972" s="358" t="s">
        <v>3789</v>
      </c>
      <c r="D972" s="358">
        <v>928016</v>
      </c>
      <c r="E972" s="359">
        <v>44497</v>
      </c>
      <c r="F972" s="358" t="s">
        <v>4780</v>
      </c>
    </row>
    <row r="973" spans="1:6">
      <c r="A973" s="357" t="s">
        <v>2070</v>
      </c>
      <c r="B973" s="357" t="s">
        <v>4951</v>
      </c>
      <c r="C973" s="358" t="s">
        <v>3789</v>
      </c>
      <c r="D973" s="358">
        <v>926514</v>
      </c>
      <c r="E973" s="359">
        <v>44438</v>
      </c>
      <c r="F973" s="358" t="s">
        <v>4780</v>
      </c>
    </row>
    <row r="974" spans="1:6">
      <c r="A974" s="366" t="s">
        <v>2329</v>
      </c>
      <c r="B974" s="374" t="s">
        <v>4952</v>
      </c>
      <c r="C974" s="375" t="s">
        <v>3789</v>
      </c>
      <c r="D974" s="277">
        <v>932557</v>
      </c>
      <c r="E974" s="368">
        <v>44700</v>
      </c>
      <c r="F974" s="367" t="s">
        <v>4780</v>
      </c>
    </row>
    <row r="975" spans="1:6">
      <c r="A975" s="357" t="s">
        <v>4953</v>
      </c>
      <c r="B975" s="357" t="s">
        <v>4954</v>
      </c>
      <c r="C975" s="358" t="s">
        <v>2750</v>
      </c>
      <c r="D975" s="358">
        <v>919300</v>
      </c>
      <c r="E975" s="359">
        <v>44287</v>
      </c>
      <c r="F975" s="358" t="s">
        <v>3575</v>
      </c>
    </row>
    <row r="976" spans="1:6">
      <c r="A976" s="357" t="s">
        <v>4955</v>
      </c>
      <c r="B976" s="357" t="s">
        <v>4956</v>
      </c>
      <c r="C976" s="358" t="s">
        <v>2750</v>
      </c>
      <c r="D976" s="358">
        <v>916458</v>
      </c>
      <c r="E976" s="359">
        <v>44287</v>
      </c>
      <c r="F976" s="358" t="s">
        <v>3575</v>
      </c>
    </row>
    <row r="977" spans="1:6">
      <c r="A977" s="357" t="s">
        <v>4957</v>
      </c>
      <c r="B977" s="357" t="s">
        <v>4958</v>
      </c>
      <c r="C977" s="358" t="s">
        <v>2750</v>
      </c>
      <c r="D977" s="358">
        <v>914831</v>
      </c>
      <c r="E977" s="359">
        <v>44287</v>
      </c>
      <c r="F977" s="358" t="s">
        <v>3575</v>
      </c>
    </row>
    <row r="978" spans="1:6">
      <c r="A978" s="357" t="s">
        <v>4959</v>
      </c>
      <c r="B978" s="357" t="s">
        <v>4960</v>
      </c>
      <c r="C978" s="358" t="s">
        <v>2750</v>
      </c>
      <c r="D978" s="358">
        <v>913588</v>
      </c>
      <c r="E978" s="359">
        <v>43017</v>
      </c>
      <c r="F978" s="358" t="s">
        <v>3575</v>
      </c>
    </row>
    <row r="979" spans="1:6">
      <c r="A979" s="357" t="s">
        <v>4961</v>
      </c>
      <c r="B979" s="357" t="s">
        <v>4962</v>
      </c>
      <c r="C979" s="358" t="s">
        <v>2750</v>
      </c>
      <c r="D979" s="358">
        <v>915361</v>
      </c>
      <c r="E979" s="359">
        <v>43206</v>
      </c>
      <c r="F979" s="358" t="s">
        <v>3575</v>
      </c>
    </row>
    <row r="980" spans="1:6">
      <c r="A980" s="357" t="s">
        <v>4963</v>
      </c>
      <c r="B980" s="357" t="s">
        <v>4964</v>
      </c>
      <c r="C980" s="358" t="s">
        <v>3789</v>
      </c>
      <c r="D980" s="358">
        <v>931257</v>
      </c>
      <c r="E980" s="359">
        <v>44644</v>
      </c>
      <c r="F980" s="358" t="s">
        <v>4965</v>
      </c>
    </row>
    <row r="981" spans="1:6">
      <c r="A981" s="357" t="s">
        <v>4966</v>
      </c>
      <c r="B981" s="357" t="s">
        <v>4967</v>
      </c>
      <c r="C981" s="358" t="s">
        <v>3789</v>
      </c>
      <c r="D981" s="358">
        <v>930663</v>
      </c>
      <c r="E981" s="359">
        <v>44616</v>
      </c>
      <c r="F981" s="358" t="s">
        <v>4965</v>
      </c>
    </row>
    <row r="982" spans="1:6">
      <c r="A982" s="357" t="s">
        <v>4968</v>
      </c>
      <c r="B982" s="357" t="s">
        <v>4969</v>
      </c>
      <c r="C982" s="358" t="s">
        <v>3789</v>
      </c>
      <c r="D982" s="358">
        <v>925808</v>
      </c>
      <c r="E982" s="359">
        <v>44403</v>
      </c>
      <c r="F982" s="358" t="s">
        <v>4965</v>
      </c>
    </row>
    <row r="983" spans="1:6">
      <c r="A983" s="357" t="s">
        <v>4970</v>
      </c>
      <c r="B983" s="357" t="s">
        <v>4971</v>
      </c>
      <c r="C983" s="358" t="s">
        <v>3789</v>
      </c>
      <c r="D983" s="358">
        <v>930074</v>
      </c>
      <c r="E983" s="359">
        <v>44588</v>
      </c>
      <c r="F983" s="358" t="s">
        <v>4965</v>
      </c>
    </row>
    <row r="984" spans="1:6">
      <c r="A984" s="357" t="s">
        <v>4972</v>
      </c>
      <c r="B984" s="357" t="s">
        <v>4973</v>
      </c>
      <c r="C984" s="358" t="s">
        <v>3789</v>
      </c>
      <c r="D984" s="358">
        <v>925652</v>
      </c>
      <c r="E984" s="359">
        <v>44403</v>
      </c>
      <c r="F984" s="358" t="s">
        <v>4965</v>
      </c>
    </row>
    <row r="985" spans="1:6">
      <c r="A985" s="357" t="s">
        <v>4974</v>
      </c>
      <c r="B985" s="357" t="s">
        <v>4975</v>
      </c>
      <c r="C985" s="358" t="s">
        <v>3789</v>
      </c>
      <c r="D985" s="358">
        <v>925803</v>
      </c>
      <c r="E985" s="359">
        <v>44403</v>
      </c>
      <c r="F985" s="358" t="s">
        <v>4965</v>
      </c>
    </row>
    <row r="986" spans="1:6">
      <c r="A986" s="357" t="s">
        <v>4976</v>
      </c>
      <c r="B986" s="357" t="s">
        <v>4977</v>
      </c>
      <c r="C986" s="358" t="s">
        <v>3789</v>
      </c>
      <c r="D986" s="358">
        <v>925705</v>
      </c>
      <c r="E986" s="359">
        <v>44403</v>
      </c>
      <c r="F986" s="358" t="s">
        <v>4965</v>
      </c>
    </row>
    <row r="987" spans="1:6">
      <c r="A987" s="357" t="s">
        <v>4978</v>
      </c>
      <c r="B987" s="357" t="s">
        <v>4979</v>
      </c>
      <c r="C987" s="358" t="s">
        <v>3789</v>
      </c>
      <c r="D987" s="358">
        <v>925810</v>
      </c>
      <c r="E987" s="359">
        <v>44403</v>
      </c>
      <c r="F987" s="358" t="s">
        <v>4965</v>
      </c>
    </row>
    <row r="988" spans="1:6">
      <c r="A988" s="357" t="s">
        <v>4980</v>
      </c>
      <c r="B988" s="357" t="s">
        <v>4981</v>
      </c>
      <c r="C988" s="358" t="s">
        <v>3789</v>
      </c>
      <c r="D988" s="358">
        <v>925641</v>
      </c>
      <c r="E988" s="359">
        <v>44403</v>
      </c>
      <c r="F988" s="358" t="s">
        <v>4965</v>
      </c>
    </row>
    <row r="989" spans="1:6">
      <c r="A989" s="357" t="s">
        <v>4982</v>
      </c>
      <c r="B989" s="357" t="s">
        <v>4983</v>
      </c>
      <c r="C989" s="358" t="s">
        <v>3789</v>
      </c>
      <c r="D989" s="358">
        <v>925916</v>
      </c>
      <c r="E989" s="359">
        <v>44410</v>
      </c>
      <c r="F989" s="358" t="s">
        <v>4965</v>
      </c>
    </row>
    <row r="990" spans="1:6">
      <c r="A990" s="357" t="s">
        <v>4984</v>
      </c>
      <c r="B990" s="357" t="s">
        <v>4985</v>
      </c>
      <c r="C990" s="358" t="s">
        <v>3789</v>
      </c>
      <c r="D990" s="358">
        <v>925799</v>
      </c>
      <c r="E990" s="359">
        <v>44403</v>
      </c>
      <c r="F990" s="358" t="s">
        <v>4965</v>
      </c>
    </row>
    <row r="991" spans="1:6">
      <c r="A991" s="357" t="s">
        <v>4986</v>
      </c>
      <c r="B991" s="357" t="s">
        <v>4987</v>
      </c>
      <c r="C991" s="358" t="s">
        <v>3789</v>
      </c>
      <c r="D991" s="358">
        <v>925743</v>
      </c>
      <c r="E991" s="359">
        <v>44403</v>
      </c>
      <c r="F991" s="358" t="s">
        <v>4965</v>
      </c>
    </row>
    <row r="992" spans="1:6">
      <c r="A992" s="357" t="s">
        <v>4988</v>
      </c>
      <c r="B992" s="357" t="s">
        <v>4989</v>
      </c>
      <c r="C992" s="358" t="s">
        <v>3789</v>
      </c>
      <c r="D992" s="358">
        <v>925806</v>
      </c>
      <c r="E992" s="359">
        <v>44403</v>
      </c>
      <c r="F992" s="358" t="s">
        <v>4965</v>
      </c>
    </row>
    <row r="993" spans="1:6">
      <c r="A993" s="357" t="s">
        <v>4990</v>
      </c>
      <c r="B993" s="357" t="s">
        <v>4991</v>
      </c>
      <c r="C993" s="358" t="s">
        <v>3789</v>
      </c>
      <c r="D993" s="358">
        <v>930662</v>
      </c>
      <c r="E993" s="359">
        <v>44616</v>
      </c>
      <c r="F993" s="358" t="s">
        <v>4965</v>
      </c>
    </row>
    <row r="994" spans="1:6">
      <c r="A994" s="357" t="s">
        <v>4992</v>
      </c>
      <c r="B994" s="357" t="s">
        <v>4993</v>
      </c>
      <c r="C994" s="358" t="s">
        <v>3789</v>
      </c>
      <c r="D994" s="358">
        <v>925818</v>
      </c>
      <c r="E994" s="359">
        <v>44403</v>
      </c>
      <c r="F994" s="358" t="s">
        <v>4965</v>
      </c>
    </row>
    <row r="995" spans="1:6">
      <c r="A995" s="357" t="s">
        <v>4994</v>
      </c>
      <c r="B995" s="357" t="s">
        <v>4995</v>
      </c>
      <c r="C995" s="358" t="s">
        <v>3789</v>
      </c>
      <c r="D995" s="358">
        <v>927175</v>
      </c>
      <c r="E995" s="359">
        <v>44470</v>
      </c>
      <c r="F995" s="358" t="s">
        <v>4965</v>
      </c>
    </row>
    <row r="996" spans="1:6">
      <c r="A996" s="357" t="s">
        <v>4996</v>
      </c>
      <c r="B996" s="357" t="s">
        <v>4997</v>
      </c>
      <c r="C996" s="358" t="s">
        <v>3789</v>
      </c>
      <c r="D996" s="358">
        <v>929510</v>
      </c>
      <c r="E996" s="359">
        <v>44560</v>
      </c>
      <c r="F996" s="358" t="s">
        <v>4965</v>
      </c>
    </row>
    <row r="997" spans="1:6">
      <c r="A997" s="357" t="s">
        <v>4998</v>
      </c>
      <c r="B997" s="357" t="s">
        <v>4999</v>
      </c>
      <c r="C997" s="358" t="s">
        <v>3789</v>
      </c>
      <c r="D997" s="358">
        <v>925853</v>
      </c>
      <c r="E997" s="359">
        <v>44403</v>
      </c>
      <c r="F997" s="358" t="s">
        <v>4965</v>
      </c>
    </row>
    <row r="998" spans="1:6">
      <c r="A998" s="357" t="s">
        <v>5000</v>
      </c>
      <c r="B998" s="357" t="s">
        <v>5001</v>
      </c>
      <c r="C998" s="358" t="s">
        <v>3789</v>
      </c>
      <c r="D998" s="358">
        <v>925814</v>
      </c>
      <c r="E998" s="359">
        <v>44403</v>
      </c>
      <c r="F998" s="358" t="s">
        <v>4965</v>
      </c>
    </row>
    <row r="999" spans="1:6">
      <c r="A999" s="357" t="s">
        <v>5002</v>
      </c>
      <c r="B999" s="357" t="s">
        <v>5003</v>
      </c>
      <c r="C999" s="358" t="s">
        <v>3789</v>
      </c>
      <c r="D999" s="358">
        <v>925728</v>
      </c>
      <c r="E999" s="359">
        <v>44403</v>
      </c>
      <c r="F999" s="358" t="s">
        <v>4965</v>
      </c>
    </row>
    <row r="1000" spans="1:6">
      <c r="A1000" s="357" t="s">
        <v>5004</v>
      </c>
      <c r="B1000" s="357" t="s">
        <v>5005</v>
      </c>
      <c r="C1000" s="358" t="s">
        <v>3789</v>
      </c>
      <c r="D1000" s="358">
        <v>925805</v>
      </c>
      <c r="E1000" s="359">
        <v>44403</v>
      </c>
      <c r="F1000" s="358" t="s">
        <v>4965</v>
      </c>
    </row>
    <row r="1001" spans="1:6">
      <c r="A1001" s="357" t="s">
        <v>5006</v>
      </c>
      <c r="B1001" s="357" t="s">
        <v>5007</v>
      </c>
      <c r="C1001" s="358" t="s">
        <v>3789</v>
      </c>
      <c r="D1001" s="358">
        <v>925811</v>
      </c>
      <c r="E1001" s="359">
        <v>44403</v>
      </c>
      <c r="F1001" s="358" t="s">
        <v>4965</v>
      </c>
    </row>
    <row r="1002" spans="1:6">
      <c r="A1002" s="357" t="s">
        <v>56</v>
      </c>
      <c r="B1002" s="357" t="s">
        <v>5008</v>
      </c>
      <c r="C1002" s="358" t="s">
        <v>3789</v>
      </c>
      <c r="D1002" s="358">
        <v>929492</v>
      </c>
      <c r="E1002" s="359">
        <v>44560</v>
      </c>
      <c r="F1002" s="358" t="s">
        <v>4956</v>
      </c>
    </row>
    <row r="1003" spans="1:6">
      <c r="A1003" s="357" t="s">
        <v>189</v>
      </c>
      <c r="B1003" s="357" t="s">
        <v>5009</v>
      </c>
      <c r="C1003" s="358" t="s">
        <v>3789</v>
      </c>
      <c r="D1003" s="358">
        <v>931579</v>
      </c>
      <c r="E1003" s="359">
        <v>44658</v>
      </c>
      <c r="F1003" s="358" t="s">
        <v>4956</v>
      </c>
    </row>
    <row r="1004" spans="1:6">
      <c r="A1004" s="357" t="s">
        <v>385</v>
      </c>
      <c r="B1004" s="357" t="s">
        <v>5010</v>
      </c>
      <c r="C1004" s="358" t="s">
        <v>3789</v>
      </c>
      <c r="D1004" s="358">
        <v>929379</v>
      </c>
      <c r="E1004" s="359">
        <v>44553</v>
      </c>
      <c r="F1004" s="358" t="s">
        <v>4956</v>
      </c>
    </row>
    <row r="1005" spans="1:6">
      <c r="A1005" s="357" t="s">
        <v>400</v>
      </c>
      <c r="B1005" s="357" t="s">
        <v>5011</v>
      </c>
      <c r="C1005" s="358" t="s">
        <v>3789</v>
      </c>
      <c r="D1005" s="358">
        <v>931404</v>
      </c>
      <c r="E1005" s="359">
        <v>44651</v>
      </c>
      <c r="F1005" s="358" t="s">
        <v>4956</v>
      </c>
    </row>
    <row r="1006" spans="1:6">
      <c r="A1006" s="357" t="s">
        <v>415</v>
      </c>
      <c r="B1006" s="357" t="s">
        <v>5012</v>
      </c>
      <c r="C1006" s="358" t="s">
        <v>3789</v>
      </c>
      <c r="D1006" s="358">
        <v>914915</v>
      </c>
      <c r="E1006" s="359">
        <v>44287</v>
      </c>
      <c r="F1006" s="358" t="s">
        <v>4956</v>
      </c>
    </row>
    <row r="1007" spans="1:6">
      <c r="A1007" s="357" t="s">
        <v>476</v>
      </c>
      <c r="B1007" s="357" t="s">
        <v>5013</v>
      </c>
      <c r="C1007" s="358" t="s">
        <v>3789</v>
      </c>
      <c r="D1007" s="358">
        <v>915618</v>
      </c>
      <c r="E1007" s="359">
        <v>44287</v>
      </c>
      <c r="F1007" s="358" t="s">
        <v>4956</v>
      </c>
    </row>
    <row r="1008" spans="1:6">
      <c r="A1008" s="357" t="s">
        <v>584</v>
      </c>
      <c r="B1008" s="357" t="s">
        <v>5014</v>
      </c>
      <c r="C1008" s="358" t="s">
        <v>3789</v>
      </c>
      <c r="D1008" s="358">
        <v>912980</v>
      </c>
      <c r="E1008" s="359">
        <v>44287</v>
      </c>
      <c r="F1008" s="358" t="s">
        <v>4956</v>
      </c>
    </row>
    <row r="1009" spans="1:6">
      <c r="A1009" s="357" t="s">
        <v>700</v>
      </c>
      <c r="B1009" s="357" t="s">
        <v>5015</v>
      </c>
      <c r="C1009" s="358" t="s">
        <v>3789</v>
      </c>
      <c r="D1009" s="358">
        <v>915986</v>
      </c>
      <c r="E1009" s="359">
        <v>44287</v>
      </c>
      <c r="F1009" s="358" t="s">
        <v>4956</v>
      </c>
    </row>
    <row r="1010" spans="1:6">
      <c r="A1010" s="357" t="s">
        <v>5016</v>
      </c>
      <c r="B1010" s="357" t="s">
        <v>5017</v>
      </c>
      <c r="C1010" s="358" t="s">
        <v>3789</v>
      </c>
      <c r="D1010" s="358">
        <v>913004</v>
      </c>
      <c r="E1010" s="359">
        <v>44287</v>
      </c>
      <c r="F1010" s="358" t="s">
        <v>4956</v>
      </c>
    </row>
    <row r="1011" spans="1:6">
      <c r="A1011" s="357" t="s">
        <v>787</v>
      </c>
      <c r="B1011" s="357" t="s">
        <v>5018</v>
      </c>
      <c r="C1011" s="358" t="s">
        <v>3789</v>
      </c>
      <c r="D1011" s="358">
        <v>912988</v>
      </c>
      <c r="E1011" s="359">
        <v>44287</v>
      </c>
      <c r="F1011" s="358" t="s">
        <v>4956</v>
      </c>
    </row>
    <row r="1012" spans="1:6">
      <c r="A1012" s="357" t="s">
        <v>898</v>
      </c>
      <c r="B1012" s="357" t="s">
        <v>5019</v>
      </c>
      <c r="C1012" s="358" t="s">
        <v>3789</v>
      </c>
      <c r="D1012" s="358">
        <v>929382</v>
      </c>
      <c r="E1012" s="359">
        <v>44553</v>
      </c>
      <c r="F1012" s="358" t="s">
        <v>4956</v>
      </c>
    </row>
    <row r="1013" spans="1:6">
      <c r="A1013" s="357" t="s">
        <v>969</v>
      </c>
      <c r="B1013" s="357" t="s">
        <v>5020</v>
      </c>
      <c r="C1013" s="358" t="s">
        <v>3789</v>
      </c>
      <c r="D1013" s="358">
        <v>929373</v>
      </c>
      <c r="E1013" s="359">
        <v>44553</v>
      </c>
      <c r="F1013" s="358" t="s">
        <v>4956</v>
      </c>
    </row>
    <row r="1014" spans="1:6">
      <c r="A1014" s="357" t="s">
        <v>1251</v>
      </c>
      <c r="B1014" s="357" t="s">
        <v>5021</v>
      </c>
      <c r="C1014" s="358" t="s">
        <v>3789</v>
      </c>
      <c r="D1014" s="358">
        <v>913008</v>
      </c>
      <c r="E1014" s="359">
        <v>44287</v>
      </c>
      <c r="F1014" s="358" t="s">
        <v>4956</v>
      </c>
    </row>
    <row r="1015" spans="1:6">
      <c r="A1015" s="357" t="s">
        <v>1312</v>
      </c>
      <c r="B1015" s="357" t="s">
        <v>5022</v>
      </c>
      <c r="C1015" s="358" t="s">
        <v>3789</v>
      </c>
      <c r="D1015" s="358">
        <v>931242</v>
      </c>
      <c r="E1015" s="359">
        <v>44644</v>
      </c>
      <c r="F1015" s="358" t="s">
        <v>4956</v>
      </c>
    </row>
    <row r="1016" spans="1:6">
      <c r="A1016" s="357" t="s">
        <v>1412</v>
      </c>
      <c r="B1016" s="357" t="s">
        <v>5023</v>
      </c>
      <c r="C1016" s="358" t="s">
        <v>3789</v>
      </c>
      <c r="D1016" s="358">
        <v>914839</v>
      </c>
      <c r="E1016" s="359">
        <v>44287</v>
      </c>
      <c r="F1016" s="358" t="s">
        <v>4956</v>
      </c>
    </row>
    <row r="1017" spans="1:6">
      <c r="A1017" s="357" t="s">
        <v>1668</v>
      </c>
      <c r="B1017" s="357" t="s">
        <v>5024</v>
      </c>
      <c r="C1017" s="358" t="s">
        <v>3789</v>
      </c>
      <c r="D1017" s="358">
        <v>914053</v>
      </c>
      <c r="E1017" s="359">
        <v>44287</v>
      </c>
      <c r="F1017" s="358" t="s">
        <v>4956</v>
      </c>
    </row>
    <row r="1018" spans="1:6">
      <c r="A1018" s="357" t="s">
        <v>1685</v>
      </c>
      <c r="B1018" s="357" t="s">
        <v>5025</v>
      </c>
      <c r="C1018" s="358" t="s">
        <v>3789</v>
      </c>
      <c r="D1018" s="358">
        <v>929767</v>
      </c>
      <c r="E1018" s="359">
        <v>44574</v>
      </c>
      <c r="F1018" s="358" t="s">
        <v>4956</v>
      </c>
    </row>
    <row r="1019" spans="1:6">
      <c r="A1019" s="357" t="s">
        <v>1709</v>
      </c>
      <c r="B1019" s="357" t="s">
        <v>5026</v>
      </c>
      <c r="C1019" s="358" t="s">
        <v>3789</v>
      </c>
      <c r="D1019" s="358">
        <v>929769</v>
      </c>
      <c r="E1019" s="359">
        <v>44574</v>
      </c>
      <c r="F1019" s="358" t="s">
        <v>4956</v>
      </c>
    </row>
    <row r="1020" spans="1:6">
      <c r="A1020" s="357" t="s">
        <v>1736</v>
      </c>
      <c r="B1020" s="357" t="s">
        <v>5027</v>
      </c>
      <c r="C1020" s="358" t="s">
        <v>3789</v>
      </c>
      <c r="D1020" s="358">
        <v>929380</v>
      </c>
      <c r="E1020" s="359">
        <v>44553</v>
      </c>
      <c r="F1020" s="358" t="s">
        <v>4956</v>
      </c>
    </row>
    <row r="1021" spans="1:6">
      <c r="A1021" s="357" t="s">
        <v>1934</v>
      </c>
      <c r="B1021" s="357" t="s">
        <v>5028</v>
      </c>
      <c r="C1021" s="358" t="s">
        <v>3789</v>
      </c>
      <c r="D1021" s="358">
        <v>916909</v>
      </c>
      <c r="E1021" s="359">
        <v>44287</v>
      </c>
      <c r="F1021" s="358" t="s">
        <v>4956</v>
      </c>
    </row>
    <row r="1022" spans="1:6">
      <c r="A1022" s="357" t="s">
        <v>5029</v>
      </c>
      <c r="B1022" s="357" t="s">
        <v>5030</v>
      </c>
      <c r="C1022" s="358" t="s">
        <v>3789</v>
      </c>
      <c r="D1022" s="358">
        <v>912716</v>
      </c>
      <c r="E1022" s="359">
        <v>44287</v>
      </c>
      <c r="F1022" s="358" t="s">
        <v>4956</v>
      </c>
    </row>
    <row r="1023" spans="1:6">
      <c r="A1023" s="357" t="s">
        <v>2176</v>
      </c>
      <c r="B1023" s="357" t="s">
        <v>5031</v>
      </c>
      <c r="C1023" s="358" t="s">
        <v>3789</v>
      </c>
      <c r="D1023" s="358">
        <v>914048</v>
      </c>
      <c r="E1023" s="359">
        <v>44287</v>
      </c>
      <c r="F1023" s="358" t="s">
        <v>4956</v>
      </c>
    </row>
    <row r="1024" spans="1:6">
      <c r="A1024" s="357" t="s">
        <v>5032</v>
      </c>
      <c r="B1024" s="357" t="s">
        <v>5033</v>
      </c>
      <c r="C1024" s="358" t="s">
        <v>3789</v>
      </c>
      <c r="D1024" s="358">
        <v>931898</v>
      </c>
      <c r="E1024" s="359">
        <v>44672</v>
      </c>
      <c r="F1024" s="358" t="s">
        <v>4956</v>
      </c>
    </row>
    <row r="1025" spans="1:6">
      <c r="A1025" s="357" t="s">
        <v>2336</v>
      </c>
      <c r="B1025" s="357" t="s">
        <v>5034</v>
      </c>
      <c r="C1025" s="358" t="s">
        <v>3789</v>
      </c>
      <c r="D1025" s="358">
        <v>931896</v>
      </c>
      <c r="E1025" s="359">
        <v>44672</v>
      </c>
      <c r="F1025" s="358" t="s">
        <v>4956</v>
      </c>
    </row>
    <row r="1026" spans="1:6">
      <c r="A1026" s="357" t="s">
        <v>5035</v>
      </c>
      <c r="B1026" s="357" t="s">
        <v>5036</v>
      </c>
      <c r="C1026" s="358" t="s">
        <v>3789</v>
      </c>
      <c r="D1026" s="358">
        <v>929931</v>
      </c>
      <c r="E1026" s="359">
        <v>44581</v>
      </c>
      <c r="F1026" s="358" t="s">
        <v>5037</v>
      </c>
    </row>
    <row r="1027" spans="1:6">
      <c r="A1027" s="357" t="s">
        <v>5038</v>
      </c>
      <c r="B1027" s="357" t="s">
        <v>5039</v>
      </c>
      <c r="C1027" s="358" t="s">
        <v>3789</v>
      </c>
      <c r="D1027" s="358">
        <v>925098</v>
      </c>
      <c r="E1027" s="359">
        <v>44370</v>
      </c>
      <c r="F1027" s="358" t="s">
        <v>5037</v>
      </c>
    </row>
    <row r="1028" spans="1:6">
      <c r="A1028" s="357" t="s">
        <v>5040</v>
      </c>
      <c r="B1028" s="357" t="s">
        <v>5041</v>
      </c>
      <c r="C1028" s="358" t="s">
        <v>3789</v>
      </c>
      <c r="D1028" s="358">
        <v>925687</v>
      </c>
      <c r="E1028" s="359">
        <v>44403</v>
      </c>
      <c r="F1028" s="358" t="s">
        <v>5037</v>
      </c>
    </row>
    <row r="1029" spans="1:6">
      <c r="A1029" s="357" t="s">
        <v>5042</v>
      </c>
      <c r="B1029" s="357" t="s">
        <v>5043</v>
      </c>
      <c r="C1029" s="358" t="s">
        <v>3789</v>
      </c>
      <c r="D1029" s="358">
        <v>923048</v>
      </c>
      <c r="E1029" s="359">
        <v>44293</v>
      </c>
      <c r="F1029" s="358" t="s">
        <v>5037</v>
      </c>
    </row>
    <row r="1030" spans="1:6">
      <c r="A1030" s="357" t="s">
        <v>5044</v>
      </c>
      <c r="B1030" s="357" t="s">
        <v>5045</v>
      </c>
      <c r="C1030" s="358" t="s">
        <v>3789</v>
      </c>
      <c r="D1030" s="358">
        <v>924484</v>
      </c>
      <c r="E1030" s="359">
        <v>44473</v>
      </c>
      <c r="F1030" s="358" t="s">
        <v>5037</v>
      </c>
    </row>
    <row r="1031" spans="1:6">
      <c r="A1031" s="357" t="s">
        <v>5046</v>
      </c>
      <c r="B1031" s="357" t="s">
        <v>5047</v>
      </c>
      <c r="C1031" s="358" t="s">
        <v>3789</v>
      </c>
      <c r="D1031" s="358">
        <v>925689</v>
      </c>
      <c r="E1031" s="359">
        <v>44403</v>
      </c>
      <c r="F1031" s="358" t="s">
        <v>5037</v>
      </c>
    </row>
    <row r="1032" spans="1:6">
      <c r="A1032" s="357" t="s">
        <v>5048</v>
      </c>
      <c r="B1032" s="357" t="s">
        <v>5041</v>
      </c>
      <c r="C1032" s="358" t="s">
        <v>3789</v>
      </c>
      <c r="D1032" s="358">
        <v>925688</v>
      </c>
      <c r="E1032" s="359">
        <v>44403</v>
      </c>
      <c r="F1032" s="358" t="s">
        <v>5037</v>
      </c>
    </row>
    <row r="1033" spans="1:6">
      <c r="A1033" s="357" t="s">
        <v>5049</v>
      </c>
      <c r="B1033" s="357" t="s">
        <v>5050</v>
      </c>
      <c r="C1033" s="358" t="s">
        <v>3789</v>
      </c>
      <c r="D1033" s="358">
        <v>925783</v>
      </c>
      <c r="E1033" s="359">
        <v>44403</v>
      </c>
      <c r="F1033" s="358" t="s">
        <v>5037</v>
      </c>
    </row>
    <row r="1034" spans="1:6">
      <c r="A1034" s="357" t="s">
        <v>5051</v>
      </c>
      <c r="B1034" s="357" t="s">
        <v>5052</v>
      </c>
      <c r="C1034" s="358" t="s">
        <v>3789</v>
      </c>
      <c r="D1034" s="358">
        <v>929392</v>
      </c>
      <c r="E1034" s="359">
        <v>44553</v>
      </c>
      <c r="F1034" s="358" t="s">
        <v>5037</v>
      </c>
    </row>
    <row r="1035" spans="1:6">
      <c r="A1035" s="357" t="s">
        <v>5053</v>
      </c>
      <c r="B1035" s="357" t="s">
        <v>5054</v>
      </c>
      <c r="C1035" s="358" t="s">
        <v>3789</v>
      </c>
      <c r="D1035" s="358">
        <v>930484</v>
      </c>
      <c r="E1035" s="359">
        <v>44609</v>
      </c>
      <c r="F1035" s="358" t="s">
        <v>5037</v>
      </c>
    </row>
    <row r="1036" spans="1:6">
      <c r="A1036" s="357" t="s">
        <v>5055</v>
      </c>
      <c r="B1036" s="357" t="s">
        <v>5056</v>
      </c>
      <c r="C1036" s="358" t="s">
        <v>3789</v>
      </c>
      <c r="D1036" s="358">
        <v>925695</v>
      </c>
      <c r="E1036" s="359">
        <v>44403</v>
      </c>
      <c r="F1036" s="358" t="s">
        <v>5037</v>
      </c>
    </row>
    <row r="1037" spans="1:6">
      <c r="A1037" s="357" t="s">
        <v>5057</v>
      </c>
      <c r="B1037" s="357" t="s">
        <v>5058</v>
      </c>
      <c r="C1037" s="358" t="s">
        <v>3789</v>
      </c>
      <c r="D1037" s="358">
        <v>929397</v>
      </c>
      <c r="E1037" s="359">
        <v>44553</v>
      </c>
      <c r="F1037" s="358" t="s">
        <v>5037</v>
      </c>
    </row>
    <row r="1038" spans="1:6">
      <c r="A1038" s="357" t="s">
        <v>5059</v>
      </c>
      <c r="B1038" s="357" t="s">
        <v>5060</v>
      </c>
      <c r="C1038" s="358" t="s">
        <v>3789</v>
      </c>
      <c r="D1038" s="358">
        <v>929396</v>
      </c>
      <c r="E1038" s="359">
        <v>44553</v>
      </c>
      <c r="F1038" s="358" t="s">
        <v>5037</v>
      </c>
    </row>
    <row r="1039" spans="1:6">
      <c r="A1039" s="357" t="s">
        <v>5061</v>
      </c>
      <c r="B1039" s="357" t="s">
        <v>5062</v>
      </c>
      <c r="C1039" s="358" t="s">
        <v>3789</v>
      </c>
      <c r="D1039" s="358">
        <v>929487</v>
      </c>
      <c r="E1039" s="359">
        <v>44560</v>
      </c>
      <c r="F1039" s="358" t="s">
        <v>5037</v>
      </c>
    </row>
    <row r="1040" spans="1:6">
      <c r="A1040" s="357" t="s">
        <v>5063</v>
      </c>
      <c r="B1040" s="357" t="s">
        <v>5064</v>
      </c>
      <c r="C1040" s="358" t="s">
        <v>3789</v>
      </c>
      <c r="D1040" s="358">
        <v>925785</v>
      </c>
      <c r="E1040" s="359">
        <v>44403</v>
      </c>
      <c r="F1040" s="358" t="s">
        <v>5037</v>
      </c>
    </row>
    <row r="1041" spans="1:6">
      <c r="A1041" s="357" t="s">
        <v>5065</v>
      </c>
      <c r="B1041" s="357" t="s">
        <v>5066</v>
      </c>
      <c r="C1041" s="358" t="s">
        <v>3789</v>
      </c>
      <c r="D1041" s="358">
        <v>929387</v>
      </c>
      <c r="E1041" s="359">
        <v>44553</v>
      </c>
      <c r="F1041" s="358" t="s">
        <v>5037</v>
      </c>
    </row>
    <row r="1042" spans="1:6">
      <c r="A1042" s="357" t="s">
        <v>5067</v>
      </c>
      <c r="B1042" s="357" t="s">
        <v>5068</v>
      </c>
      <c r="C1042" s="358" t="s">
        <v>3789</v>
      </c>
      <c r="D1042" s="358">
        <v>925694</v>
      </c>
      <c r="E1042" s="359">
        <v>44403</v>
      </c>
      <c r="F1042" s="358" t="s">
        <v>5037</v>
      </c>
    </row>
    <row r="1043" spans="1:6">
      <c r="A1043" s="357" t="s">
        <v>5069</v>
      </c>
      <c r="B1043" s="357" t="s">
        <v>5070</v>
      </c>
      <c r="C1043" s="358" t="s">
        <v>3789</v>
      </c>
      <c r="D1043" s="358">
        <v>927215</v>
      </c>
      <c r="E1043" s="359">
        <v>44477</v>
      </c>
      <c r="F1043" s="358" t="s">
        <v>5037</v>
      </c>
    </row>
    <row r="1044" spans="1:6">
      <c r="A1044" s="357" t="s">
        <v>5071</v>
      </c>
      <c r="B1044" s="357" t="s">
        <v>5072</v>
      </c>
      <c r="C1044" s="358" t="s">
        <v>3789</v>
      </c>
      <c r="D1044" s="358">
        <v>931013</v>
      </c>
      <c r="E1044" s="359">
        <v>44630</v>
      </c>
      <c r="F1044" s="358" t="s">
        <v>5037</v>
      </c>
    </row>
    <row r="1045" spans="1:6">
      <c r="A1045" s="357" t="s">
        <v>5073</v>
      </c>
      <c r="B1045" s="357" t="s">
        <v>5074</v>
      </c>
      <c r="C1045" s="358" t="s">
        <v>3789</v>
      </c>
      <c r="D1045" s="358">
        <v>931570</v>
      </c>
      <c r="E1045" s="359">
        <v>44658</v>
      </c>
      <c r="F1045" s="358" t="s">
        <v>5037</v>
      </c>
    </row>
    <row r="1046" spans="1:6">
      <c r="A1046" s="357" t="s">
        <v>5075</v>
      </c>
      <c r="B1046" s="357" t="s">
        <v>5076</v>
      </c>
      <c r="C1046" s="358" t="s">
        <v>3789</v>
      </c>
      <c r="D1046" s="358">
        <v>925081</v>
      </c>
      <c r="E1046" s="359">
        <v>44370</v>
      </c>
      <c r="F1046" s="358" t="s">
        <v>5037</v>
      </c>
    </row>
    <row r="1047" spans="1:6">
      <c r="A1047" s="357" t="s">
        <v>5077</v>
      </c>
      <c r="B1047" s="357" t="s">
        <v>5078</v>
      </c>
      <c r="C1047" s="358" t="s">
        <v>3789</v>
      </c>
      <c r="D1047" s="358">
        <v>925087</v>
      </c>
      <c r="E1047" s="359">
        <v>44370</v>
      </c>
      <c r="F1047" s="358" t="s">
        <v>5037</v>
      </c>
    </row>
    <row r="1048" spans="1:6">
      <c r="A1048" s="377" t="s">
        <v>5079</v>
      </c>
      <c r="B1048" s="377" t="s">
        <v>5080</v>
      </c>
      <c r="C1048" s="378" t="s">
        <v>3789</v>
      </c>
      <c r="D1048" s="378">
        <v>925714</v>
      </c>
      <c r="E1048" s="379">
        <v>44403</v>
      </c>
      <c r="F1048" s="378" t="s">
        <v>4962</v>
      </c>
    </row>
    <row r="1049" spans="1:6">
      <c r="A1049" s="357" t="s">
        <v>303</v>
      </c>
      <c r="B1049" s="357" t="s">
        <v>5081</v>
      </c>
      <c r="C1049" s="358" t="s">
        <v>3789</v>
      </c>
      <c r="D1049" s="358">
        <v>927190</v>
      </c>
      <c r="E1049" s="359">
        <v>44470</v>
      </c>
      <c r="F1049" s="358" t="s">
        <v>4962</v>
      </c>
    </row>
    <row r="1050" spans="1:6">
      <c r="A1050" s="357" t="s">
        <v>325</v>
      </c>
      <c r="B1050" s="357" t="s">
        <v>5082</v>
      </c>
      <c r="C1050" s="358" t="s">
        <v>3789</v>
      </c>
      <c r="D1050" s="358">
        <v>925796</v>
      </c>
      <c r="E1050" s="359">
        <v>44403</v>
      </c>
      <c r="F1050" s="358" t="s">
        <v>4962</v>
      </c>
    </row>
    <row r="1051" spans="1:6">
      <c r="A1051" s="357" t="s">
        <v>439</v>
      </c>
      <c r="B1051" s="357" t="s">
        <v>5083</v>
      </c>
      <c r="C1051" s="358" t="s">
        <v>3789</v>
      </c>
      <c r="D1051" s="358">
        <v>926949</v>
      </c>
      <c r="E1051" s="359">
        <v>44455</v>
      </c>
      <c r="F1051" s="358" t="s">
        <v>4962</v>
      </c>
    </row>
    <row r="1052" spans="1:6">
      <c r="A1052" s="357" t="s">
        <v>586</v>
      </c>
      <c r="B1052" s="357" t="s">
        <v>5084</v>
      </c>
      <c r="C1052" s="358" t="s">
        <v>3789</v>
      </c>
      <c r="D1052" s="358">
        <v>925900</v>
      </c>
      <c r="E1052" s="359">
        <v>44410</v>
      </c>
      <c r="F1052" s="358" t="s">
        <v>4962</v>
      </c>
    </row>
    <row r="1053" spans="1:6">
      <c r="A1053" s="357" t="s">
        <v>650</v>
      </c>
      <c r="B1053" s="357" t="s">
        <v>5085</v>
      </c>
      <c r="C1053" s="358" t="s">
        <v>3789</v>
      </c>
      <c r="D1053" s="358">
        <v>926946</v>
      </c>
      <c r="E1053" s="359">
        <v>44455</v>
      </c>
      <c r="F1053" s="358" t="s">
        <v>4962</v>
      </c>
    </row>
    <row r="1054" spans="1:6">
      <c r="A1054" s="357" t="s">
        <v>707</v>
      </c>
      <c r="B1054" s="357" t="s">
        <v>5086</v>
      </c>
      <c r="C1054" s="358" t="s">
        <v>3789</v>
      </c>
      <c r="D1054" s="358">
        <v>925909</v>
      </c>
      <c r="E1054" s="359">
        <v>44410</v>
      </c>
      <c r="F1054" s="358" t="s">
        <v>4962</v>
      </c>
    </row>
    <row r="1055" spans="1:6">
      <c r="A1055" s="357" t="s">
        <v>5087</v>
      </c>
      <c r="B1055" s="357" t="s">
        <v>5088</v>
      </c>
      <c r="C1055" s="358" t="s">
        <v>3789</v>
      </c>
      <c r="D1055" s="358">
        <v>925712</v>
      </c>
      <c r="E1055" s="359">
        <v>44403</v>
      </c>
      <c r="F1055" s="358" t="s">
        <v>4962</v>
      </c>
    </row>
    <row r="1056" spans="1:6">
      <c r="A1056" s="357" t="s">
        <v>860</v>
      </c>
      <c r="B1056" s="357" t="s">
        <v>5089</v>
      </c>
      <c r="C1056" s="358" t="s">
        <v>3789</v>
      </c>
      <c r="D1056" s="358">
        <v>929504</v>
      </c>
      <c r="E1056" s="359">
        <v>44560</v>
      </c>
      <c r="F1056" s="358" t="s">
        <v>4962</v>
      </c>
    </row>
    <row r="1057" spans="1:6">
      <c r="A1057" s="377" t="s">
        <v>5090</v>
      </c>
      <c r="B1057" s="377" t="s">
        <v>5091</v>
      </c>
      <c r="C1057" s="380" t="s">
        <v>4803</v>
      </c>
      <c r="D1057" s="381">
        <v>932597</v>
      </c>
      <c r="E1057" s="382">
        <v>44700</v>
      </c>
      <c r="F1057" s="380" t="s">
        <v>4962</v>
      </c>
    </row>
    <row r="1058" spans="1:6">
      <c r="A1058" s="357" t="s">
        <v>1061</v>
      </c>
      <c r="B1058" s="357" t="s">
        <v>5092</v>
      </c>
      <c r="C1058" s="358" t="s">
        <v>3789</v>
      </c>
      <c r="D1058" s="358">
        <v>930707</v>
      </c>
      <c r="E1058" s="359">
        <v>44616</v>
      </c>
      <c r="F1058" s="358" t="s">
        <v>4962</v>
      </c>
    </row>
    <row r="1059" spans="1:6">
      <c r="A1059" s="357" t="s">
        <v>1119</v>
      </c>
      <c r="B1059" s="357" t="s">
        <v>5093</v>
      </c>
      <c r="C1059" s="358" t="s">
        <v>3789</v>
      </c>
      <c r="D1059" s="358">
        <v>925972</v>
      </c>
      <c r="E1059" s="359">
        <v>44410</v>
      </c>
      <c r="F1059" s="358" t="s">
        <v>4962</v>
      </c>
    </row>
    <row r="1060" spans="1:6">
      <c r="A1060" s="357" t="s">
        <v>1218</v>
      </c>
      <c r="B1060" s="357" t="s">
        <v>5094</v>
      </c>
      <c r="C1060" s="358" t="s">
        <v>3789</v>
      </c>
      <c r="D1060" s="358">
        <v>931576</v>
      </c>
      <c r="E1060" s="359">
        <v>44658</v>
      </c>
      <c r="F1060" s="358" t="s">
        <v>4962</v>
      </c>
    </row>
    <row r="1061" spans="1:6">
      <c r="A1061" s="357" t="s">
        <v>1229</v>
      </c>
      <c r="B1061" s="357" t="s">
        <v>5095</v>
      </c>
      <c r="C1061" s="358" t="s">
        <v>3789</v>
      </c>
      <c r="D1061" s="358">
        <v>929928</v>
      </c>
      <c r="E1061" s="359">
        <v>44581</v>
      </c>
      <c r="F1061" s="358" t="s">
        <v>4962</v>
      </c>
    </row>
    <row r="1062" spans="1:6">
      <c r="A1062" s="357" t="s">
        <v>1316</v>
      </c>
      <c r="B1062" s="357" t="s">
        <v>5096</v>
      </c>
      <c r="C1062" s="358" t="s">
        <v>3789</v>
      </c>
      <c r="D1062" s="358">
        <v>931578</v>
      </c>
      <c r="E1062" s="359">
        <v>44658</v>
      </c>
      <c r="F1062" s="358" t="s">
        <v>4962</v>
      </c>
    </row>
    <row r="1063" spans="1:6">
      <c r="A1063" s="357" t="s">
        <v>1413</v>
      </c>
      <c r="B1063" s="357" t="s">
        <v>5097</v>
      </c>
      <c r="C1063" s="360" t="s">
        <v>4803</v>
      </c>
      <c r="D1063" s="383">
        <v>932598</v>
      </c>
      <c r="E1063" s="384">
        <v>44700</v>
      </c>
      <c r="F1063" s="360" t="s">
        <v>4962</v>
      </c>
    </row>
    <row r="1064" spans="1:6">
      <c r="A1064" s="357" t="s">
        <v>5098</v>
      </c>
      <c r="B1064" s="357" t="s">
        <v>5099</v>
      </c>
      <c r="C1064" s="358" t="s">
        <v>3789</v>
      </c>
      <c r="D1064" s="358">
        <v>927182</v>
      </c>
      <c r="E1064" s="359">
        <v>44470</v>
      </c>
      <c r="F1064" s="358" t="s">
        <v>4962</v>
      </c>
    </row>
    <row r="1065" spans="1:6">
      <c r="A1065" s="357" t="s">
        <v>1512</v>
      </c>
      <c r="B1065" s="357" t="s">
        <v>5100</v>
      </c>
      <c r="C1065" s="358" t="s">
        <v>3789</v>
      </c>
      <c r="D1065" s="358">
        <v>925797</v>
      </c>
      <c r="E1065" s="359">
        <v>44403</v>
      </c>
      <c r="F1065" s="358" t="s">
        <v>4962</v>
      </c>
    </row>
    <row r="1066" spans="1:6">
      <c r="A1066" s="357" t="s">
        <v>1677</v>
      </c>
      <c r="B1066" s="357" t="s">
        <v>5101</v>
      </c>
      <c r="C1066" s="358" t="s">
        <v>3789</v>
      </c>
      <c r="D1066" s="358">
        <v>925709</v>
      </c>
      <c r="E1066" s="359">
        <v>44403</v>
      </c>
      <c r="F1066" s="358" t="s">
        <v>4962</v>
      </c>
    </row>
    <row r="1067" spans="1:6">
      <c r="A1067" s="357" t="s">
        <v>5102</v>
      </c>
      <c r="B1067" s="357" t="s">
        <v>5103</v>
      </c>
      <c r="C1067" s="358" t="s">
        <v>3789</v>
      </c>
      <c r="D1067" s="358">
        <v>925759</v>
      </c>
      <c r="E1067" s="359">
        <v>44403</v>
      </c>
      <c r="F1067" s="358" t="s">
        <v>4962</v>
      </c>
    </row>
    <row r="1068" spans="1:6">
      <c r="A1068" s="357" t="s">
        <v>1979</v>
      </c>
      <c r="B1068" s="357" t="s">
        <v>5104</v>
      </c>
      <c r="C1068" s="358" t="s">
        <v>3789</v>
      </c>
      <c r="D1068" s="358">
        <v>925711</v>
      </c>
      <c r="E1068" s="359">
        <v>44403</v>
      </c>
      <c r="F1068" s="358" t="s">
        <v>4962</v>
      </c>
    </row>
    <row r="1069" spans="1:6">
      <c r="A1069" s="357" t="s">
        <v>2014</v>
      </c>
      <c r="B1069" s="357" t="s">
        <v>5105</v>
      </c>
      <c r="C1069" s="358" t="s">
        <v>3789</v>
      </c>
      <c r="D1069" s="358">
        <v>931118</v>
      </c>
      <c r="E1069" s="359">
        <v>44637</v>
      </c>
      <c r="F1069" s="358" t="s">
        <v>4962</v>
      </c>
    </row>
    <row r="1070" spans="1:6">
      <c r="A1070" s="357" t="s">
        <v>5106</v>
      </c>
      <c r="B1070" s="357" t="s">
        <v>5107</v>
      </c>
      <c r="C1070" s="358" t="s">
        <v>3789</v>
      </c>
      <c r="D1070" s="358">
        <v>925774</v>
      </c>
      <c r="E1070" s="359">
        <v>44403</v>
      </c>
      <c r="F1070" s="358" t="s">
        <v>4962</v>
      </c>
    </row>
    <row r="1071" spans="1:6">
      <c r="A1071" s="357" t="s">
        <v>5108</v>
      </c>
      <c r="B1071" s="357" t="s">
        <v>5109</v>
      </c>
      <c r="C1071" s="358" t="s">
        <v>3789</v>
      </c>
      <c r="D1071" s="358">
        <v>927705</v>
      </c>
      <c r="E1071" s="359">
        <v>44483</v>
      </c>
      <c r="F1071" s="358" t="s">
        <v>4962</v>
      </c>
    </row>
    <row r="1072" spans="1:6">
      <c r="A1072" s="357" t="s">
        <v>2333</v>
      </c>
      <c r="B1072" s="357" t="s">
        <v>5110</v>
      </c>
      <c r="C1072" s="358" t="s">
        <v>3789</v>
      </c>
      <c r="D1072" s="358">
        <v>925794</v>
      </c>
      <c r="E1072" s="359">
        <v>44403</v>
      </c>
      <c r="F1072" s="358" t="s">
        <v>4962</v>
      </c>
    </row>
    <row r="1073" spans="1:6">
      <c r="A1073" s="357" t="s">
        <v>5111</v>
      </c>
      <c r="B1073" s="357" t="s">
        <v>5112</v>
      </c>
      <c r="C1073" s="358" t="s">
        <v>3789</v>
      </c>
      <c r="D1073" s="358">
        <v>925750</v>
      </c>
      <c r="E1073" s="359">
        <v>44403</v>
      </c>
      <c r="F1073" s="358" t="s">
        <v>5113</v>
      </c>
    </row>
    <row r="1074" spans="1:6">
      <c r="A1074" s="357" t="s">
        <v>29</v>
      </c>
      <c r="B1074" s="357" t="s">
        <v>5114</v>
      </c>
      <c r="C1074" s="358" t="s">
        <v>3789</v>
      </c>
      <c r="D1074" s="358">
        <v>925751</v>
      </c>
      <c r="E1074" s="359">
        <v>44403</v>
      </c>
      <c r="F1074" s="358" t="s">
        <v>5113</v>
      </c>
    </row>
    <row r="1075" spans="1:6">
      <c r="A1075" s="357" t="s">
        <v>112</v>
      </c>
      <c r="B1075" s="357" t="s">
        <v>5115</v>
      </c>
      <c r="C1075" s="358" t="s">
        <v>3789</v>
      </c>
      <c r="D1075" s="358">
        <v>927195</v>
      </c>
      <c r="E1075" s="359">
        <v>44470</v>
      </c>
      <c r="F1075" s="358" t="s">
        <v>5113</v>
      </c>
    </row>
    <row r="1076" spans="1:6">
      <c r="A1076" s="357" t="s">
        <v>463</v>
      </c>
      <c r="B1076" s="357" t="s">
        <v>5116</v>
      </c>
      <c r="C1076" s="358" t="s">
        <v>3789</v>
      </c>
      <c r="D1076" s="358">
        <v>927204</v>
      </c>
      <c r="E1076" s="359">
        <v>44470</v>
      </c>
      <c r="F1076" s="358" t="s">
        <v>5113</v>
      </c>
    </row>
    <row r="1077" spans="1:6">
      <c r="A1077" s="357" t="s">
        <v>582</v>
      </c>
      <c r="B1077" s="357" t="s">
        <v>5117</v>
      </c>
      <c r="C1077" s="358" t="s">
        <v>3789</v>
      </c>
      <c r="D1077" s="358">
        <v>925769</v>
      </c>
      <c r="E1077" s="359">
        <v>44403</v>
      </c>
      <c r="F1077" s="358" t="s">
        <v>5113</v>
      </c>
    </row>
    <row r="1078" spans="1:6">
      <c r="A1078" s="357" t="s">
        <v>642</v>
      </c>
      <c r="B1078" s="357" t="s">
        <v>5118</v>
      </c>
      <c r="C1078" s="358" t="s">
        <v>3789</v>
      </c>
      <c r="D1078" s="358">
        <v>925904</v>
      </c>
      <c r="E1078" s="359">
        <v>44410</v>
      </c>
      <c r="F1078" s="358" t="s">
        <v>5113</v>
      </c>
    </row>
    <row r="1079" spans="1:6">
      <c r="A1079" s="357" t="s">
        <v>674</v>
      </c>
      <c r="B1079" s="357" t="s">
        <v>5119</v>
      </c>
      <c r="C1079" s="358" t="s">
        <v>3789</v>
      </c>
      <c r="D1079" s="358">
        <v>925755</v>
      </c>
      <c r="E1079" s="359">
        <v>44403</v>
      </c>
      <c r="F1079" s="358" t="s">
        <v>5113</v>
      </c>
    </row>
    <row r="1080" spans="1:6">
      <c r="A1080" s="357" t="s">
        <v>840</v>
      </c>
      <c r="B1080" s="357" t="s">
        <v>5120</v>
      </c>
      <c r="C1080" s="360" t="s">
        <v>4803</v>
      </c>
      <c r="D1080" s="383">
        <v>932600</v>
      </c>
      <c r="E1080" s="384">
        <v>44700</v>
      </c>
      <c r="F1080" s="360" t="s">
        <v>5113</v>
      </c>
    </row>
    <row r="1081" spans="1:6">
      <c r="A1081" s="357" t="s">
        <v>847</v>
      </c>
      <c r="B1081" s="357" t="s">
        <v>5121</v>
      </c>
      <c r="C1081" s="358" t="s">
        <v>3789</v>
      </c>
      <c r="D1081" s="358">
        <v>925800</v>
      </c>
      <c r="E1081" s="359">
        <v>44403</v>
      </c>
      <c r="F1081" s="358" t="s">
        <v>5113</v>
      </c>
    </row>
    <row r="1082" spans="1:6">
      <c r="A1082" s="357" t="s">
        <v>853</v>
      </c>
      <c r="B1082" s="357" t="s">
        <v>5122</v>
      </c>
      <c r="C1082" s="358" t="s">
        <v>3789</v>
      </c>
      <c r="D1082" s="358">
        <v>931408</v>
      </c>
      <c r="E1082" s="359">
        <v>44651</v>
      </c>
      <c r="F1082" s="358" t="s">
        <v>5123</v>
      </c>
    </row>
    <row r="1083" spans="1:6">
      <c r="A1083" s="357" t="s">
        <v>5124</v>
      </c>
      <c r="B1083" s="357" t="s">
        <v>5125</v>
      </c>
      <c r="C1083" s="358" t="s">
        <v>3789</v>
      </c>
      <c r="D1083" s="358">
        <v>926951</v>
      </c>
      <c r="E1083" s="359">
        <v>44424</v>
      </c>
      <c r="F1083" s="358" t="s">
        <v>5113</v>
      </c>
    </row>
    <row r="1084" spans="1:6">
      <c r="A1084" s="357" t="s">
        <v>963</v>
      </c>
      <c r="B1084" s="357" t="s">
        <v>5126</v>
      </c>
      <c r="C1084" s="358" t="s">
        <v>3789</v>
      </c>
      <c r="D1084" s="358">
        <v>925768</v>
      </c>
      <c r="E1084" s="359">
        <v>44403</v>
      </c>
      <c r="F1084" s="358" t="s">
        <v>5113</v>
      </c>
    </row>
    <row r="1085" spans="1:6">
      <c r="A1085" s="357" t="s">
        <v>964</v>
      </c>
      <c r="B1085" s="357" t="s">
        <v>5127</v>
      </c>
      <c r="C1085" s="358" t="s">
        <v>3789</v>
      </c>
      <c r="D1085" s="358">
        <v>931575</v>
      </c>
      <c r="E1085" s="359">
        <v>44658</v>
      </c>
      <c r="F1085" s="358" t="s">
        <v>5123</v>
      </c>
    </row>
    <row r="1086" spans="1:6">
      <c r="A1086" s="357" t="s">
        <v>1093</v>
      </c>
      <c r="B1086" s="357" t="s">
        <v>5128</v>
      </c>
      <c r="C1086" s="360" t="s">
        <v>4803</v>
      </c>
      <c r="D1086" s="383">
        <v>932599</v>
      </c>
      <c r="E1086" s="384">
        <v>44700</v>
      </c>
      <c r="F1086" s="360" t="s">
        <v>5113</v>
      </c>
    </row>
    <row r="1087" spans="1:6">
      <c r="A1087" s="357" t="s">
        <v>1124</v>
      </c>
      <c r="B1087" s="357" t="s">
        <v>5129</v>
      </c>
      <c r="C1087" s="358" t="s">
        <v>3789</v>
      </c>
      <c r="D1087" s="358">
        <v>930327</v>
      </c>
      <c r="E1087" s="359">
        <v>44602</v>
      </c>
      <c r="F1087" s="358" t="s">
        <v>5113</v>
      </c>
    </row>
    <row r="1088" spans="1:6">
      <c r="A1088" s="357" t="s">
        <v>5130</v>
      </c>
      <c r="B1088" s="357" t="s">
        <v>5131</v>
      </c>
      <c r="C1088" s="358" t="s">
        <v>3789</v>
      </c>
      <c r="D1088" s="358">
        <v>930328</v>
      </c>
      <c r="E1088" s="359">
        <v>44602</v>
      </c>
      <c r="F1088" s="358" t="s">
        <v>5113</v>
      </c>
    </row>
    <row r="1089" spans="1:6">
      <c r="A1089" s="357" t="s">
        <v>1258</v>
      </c>
      <c r="B1089" s="357" t="s">
        <v>5132</v>
      </c>
      <c r="C1089" s="358" t="s">
        <v>3789</v>
      </c>
      <c r="D1089" s="358">
        <v>931407</v>
      </c>
      <c r="E1089" s="359">
        <v>44651</v>
      </c>
      <c r="F1089" s="358" t="s">
        <v>5123</v>
      </c>
    </row>
    <row r="1090" spans="1:6">
      <c r="A1090" s="357" t="s">
        <v>1283</v>
      </c>
      <c r="B1090" s="357" t="s">
        <v>5133</v>
      </c>
      <c r="C1090" s="358" t="s">
        <v>3789</v>
      </c>
      <c r="D1090" s="358">
        <v>926952</v>
      </c>
      <c r="E1090" s="359">
        <v>44424</v>
      </c>
      <c r="F1090" s="358" t="s">
        <v>5113</v>
      </c>
    </row>
    <row r="1091" spans="1:6">
      <c r="A1091" s="357" t="s">
        <v>1473</v>
      </c>
      <c r="B1091" s="357" t="s">
        <v>5134</v>
      </c>
      <c r="C1091" s="358" t="s">
        <v>3789</v>
      </c>
      <c r="D1091" s="358">
        <v>925756</v>
      </c>
      <c r="E1091" s="359">
        <v>44403</v>
      </c>
      <c r="F1091" s="358" t="s">
        <v>5113</v>
      </c>
    </row>
    <row r="1092" spans="1:6">
      <c r="A1092" s="357" t="s">
        <v>5135</v>
      </c>
      <c r="B1092" s="357" t="s">
        <v>5136</v>
      </c>
      <c r="C1092" s="358" t="s">
        <v>3789</v>
      </c>
      <c r="D1092" s="358">
        <v>925757</v>
      </c>
      <c r="E1092" s="359">
        <v>44403</v>
      </c>
      <c r="F1092" s="358" t="s">
        <v>5113</v>
      </c>
    </row>
    <row r="1093" spans="1:6">
      <c r="A1093" s="357" t="s">
        <v>1676</v>
      </c>
      <c r="B1093" s="357" t="s">
        <v>5137</v>
      </c>
      <c r="C1093" s="358" t="s">
        <v>3789</v>
      </c>
      <c r="D1093" s="358">
        <v>925752</v>
      </c>
      <c r="E1093" s="359">
        <v>44403</v>
      </c>
      <c r="F1093" s="358" t="s">
        <v>5113</v>
      </c>
    </row>
    <row r="1094" spans="1:6">
      <c r="A1094" s="357" t="s">
        <v>1841</v>
      </c>
      <c r="B1094" s="357" t="s">
        <v>5138</v>
      </c>
      <c r="C1094" s="358" t="s">
        <v>3789</v>
      </c>
      <c r="D1094" s="358">
        <v>925789</v>
      </c>
      <c r="E1094" s="359">
        <v>44403</v>
      </c>
      <c r="F1094" s="358" t="s">
        <v>5113</v>
      </c>
    </row>
    <row r="1095" spans="1:6">
      <c r="A1095" s="357" t="s">
        <v>5139</v>
      </c>
      <c r="B1095" s="357" t="s">
        <v>5140</v>
      </c>
      <c r="C1095" s="358" t="s">
        <v>3789</v>
      </c>
      <c r="D1095" s="358">
        <v>925739</v>
      </c>
      <c r="E1095" s="359">
        <v>44403</v>
      </c>
      <c r="F1095" s="358" t="s">
        <v>5113</v>
      </c>
    </row>
    <row r="1096" spans="1:6">
      <c r="A1096" s="357" t="s">
        <v>5141</v>
      </c>
      <c r="B1096" s="357" t="s">
        <v>5142</v>
      </c>
      <c r="C1096" s="358" t="s">
        <v>3789</v>
      </c>
      <c r="D1096" s="358">
        <v>927210</v>
      </c>
      <c r="E1096" s="359">
        <v>44473</v>
      </c>
      <c r="F1096" s="358" t="s">
        <v>5113</v>
      </c>
    </row>
    <row r="1097" spans="1:6">
      <c r="A1097" s="357" t="s">
        <v>2317</v>
      </c>
      <c r="B1097" s="357" t="s">
        <v>5143</v>
      </c>
      <c r="C1097" s="358" t="s">
        <v>3789</v>
      </c>
      <c r="D1097" s="358">
        <v>925747</v>
      </c>
      <c r="E1097" s="359">
        <v>44403</v>
      </c>
      <c r="F1097" s="358" t="s">
        <v>5113</v>
      </c>
    </row>
    <row r="1098" spans="1:6">
      <c r="A1098" s="357" t="s">
        <v>5144</v>
      </c>
      <c r="B1098" s="357" t="s">
        <v>5145</v>
      </c>
      <c r="C1098" s="358" t="s">
        <v>2750</v>
      </c>
      <c r="D1098" s="358">
        <v>916058</v>
      </c>
      <c r="E1098" s="359">
        <v>44287</v>
      </c>
      <c r="F1098" s="358" t="s">
        <v>3575</v>
      </c>
    </row>
    <row r="1099" spans="1:6">
      <c r="A1099" s="357" t="s">
        <v>5146</v>
      </c>
      <c r="B1099" s="357" t="s">
        <v>5147</v>
      </c>
      <c r="C1099" s="358" t="s">
        <v>2750</v>
      </c>
      <c r="D1099" s="358">
        <v>915351</v>
      </c>
      <c r="E1099" s="359">
        <v>44287</v>
      </c>
      <c r="F1099" s="358" t="s">
        <v>3575</v>
      </c>
    </row>
    <row r="1100" spans="1:6">
      <c r="A1100" s="357" t="s">
        <v>5148</v>
      </c>
      <c r="B1100" s="357" t="s">
        <v>5149</v>
      </c>
      <c r="C1100" s="358" t="s">
        <v>2750</v>
      </c>
      <c r="D1100" s="358">
        <v>913211</v>
      </c>
      <c r="E1100" s="359">
        <v>44287</v>
      </c>
      <c r="F1100" s="358" t="s">
        <v>3575</v>
      </c>
    </row>
    <row r="1101" spans="1:6">
      <c r="A1101" s="357" t="s">
        <v>5150</v>
      </c>
      <c r="B1101" s="357" t="s">
        <v>5151</v>
      </c>
      <c r="C1101" s="358" t="s">
        <v>2750</v>
      </c>
      <c r="D1101" s="358">
        <v>916871</v>
      </c>
      <c r="E1101" s="359">
        <v>44287</v>
      </c>
      <c r="F1101" s="358" t="s">
        <v>3575</v>
      </c>
    </row>
    <row r="1102" spans="1:6">
      <c r="A1102" s="357" t="s">
        <v>5152</v>
      </c>
      <c r="B1102" s="357" t="s">
        <v>5153</v>
      </c>
      <c r="C1102" s="358" t="s">
        <v>2750</v>
      </c>
      <c r="D1102" s="358">
        <v>913980</v>
      </c>
      <c r="E1102" s="359">
        <v>44287</v>
      </c>
      <c r="F1102" s="358" t="s">
        <v>3575</v>
      </c>
    </row>
    <row r="1103" spans="1:6">
      <c r="A1103" s="357" t="s">
        <v>20</v>
      </c>
      <c r="B1103" s="357" t="s">
        <v>5154</v>
      </c>
      <c r="C1103" s="358" t="s">
        <v>3789</v>
      </c>
      <c r="D1103" s="358">
        <v>929606</v>
      </c>
      <c r="E1103" s="359">
        <v>44567</v>
      </c>
      <c r="F1103" s="358" t="s">
        <v>5147</v>
      </c>
    </row>
    <row r="1104" spans="1:6">
      <c r="A1104" s="357" t="s">
        <v>94</v>
      </c>
      <c r="B1104" s="357" t="s">
        <v>5155</v>
      </c>
      <c r="C1104" s="358" t="s">
        <v>3789</v>
      </c>
      <c r="D1104" s="358">
        <v>923979</v>
      </c>
      <c r="E1104" s="359">
        <v>44361</v>
      </c>
      <c r="F1104" s="358" t="s">
        <v>5147</v>
      </c>
    </row>
    <row r="1105" spans="1:6">
      <c r="A1105" s="357" t="s">
        <v>142</v>
      </c>
      <c r="B1105" s="357" t="s">
        <v>5156</v>
      </c>
      <c r="C1105" s="358" t="s">
        <v>3789</v>
      </c>
      <c r="D1105" s="358">
        <v>923985</v>
      </c>
      <c r="E1105" s="359">
        <v>44361</v>
      </c>
      <c r="F1105" s="358" t="s">
        <v>5147</v>
      </c>
    </row>
    <row r="1106" spans="1:6">
      <c r="A1106" s="357" t="s">
        <v>185</v>
      </c>
      <c r="B1106" s="357" t="s">
        <v>5157</v>
      </c>
      <c r="C1106" s="358" t="s">
        <v>3789</v>
      </c>
      <c r="D1106" s="358">
        <v>923990</v>
      </c>
      <c r="E1106" s="359">
        <v>44361</v>
      </c>
      <c r="F1106" s="358" t="s">
        <v>5147</v>
      </c>
    </row>
    <row r="1107" spans="1:6">
      <c r="A1107" s="357" t="s">
        <v>242</v>
      </c>
      <c r="B1107" s="357" t="s">
        <v>5158</v>
      </c>
      <c r="C1107" s="358" t="s">
        <v>3789</v>
      </c>
      <c r="D1107" s="358">
        <v>923996</v>
      </c>
      <c r="E1107" s="359">
        <v>44361</v>
      </c>
      <c r="F1107" s="358" t="s">
        <v>5147</v>
      </c>
    </row>
    <row r="1108" spans="1:6">
      <c r="A1108" s="357" t="s">
        <v>5159</v>
      </c>
      <c r="B1108" s="357" t="s">
        <v>5160</v>
      </c>
      <c r="C1108" s="358" t="s">
        <v>3789</v>
      </c>
      <c r="D1108" s="358">
        <v>931908</v>
      </c>
      <c r="E1108" s="359">
        <v>44672</v>
      </c>
      <c r="F1108" s="358" t="s">
        <v>5147</v>
      </c>
    </row>
    <row r="1109" spans="1:6">
      <c r="A1109" s="357" t="s">
        <v>337</v>
      </c>
      <c r="B1109" s="357" t="s">
        <v>5161</v>
      </c>
      <c r="C1109" s="358" t="s">
        <v>3789</v>
      </c>
      <c r="D1109" s="358">
        <v>924017</v>
      </c>
      <c r="E1109" s="359">
        <v>44361</v>
      </c>
      <c r="F1109" s="358" t="s">
        <v>5147</v>
      </c>
    </row>
    <row r="1110" spans="1:6">
      <c r="A1110" s="357" t="s">
        <v>431</v>
      </c>
      <c r="B1110" s="357" t="s">
        <v>5162</v>
      </c>
      <c r="C1110" s="358" t="s">
        <v>3789</v>
      </c>
      <c r="D1110" s="358">
        <v>930320</v>
      </c>
      <c r="E1110" s="359">
        <v>44602</v>
      </c>
      <c r="F1110" s="358" t="s">
        <v>5147</v>
      </c>
    </row>
    <row r="1111" spans="1:6">
      <c r="A1111" s="357" t="s">
        <v>598</v>
      </c>
      <c r="B1111" s="357" t="s">
        <v>5163</v>
      </c>
      <c r="C1111" s="358" t="s">
        <v>3789</v>
      </c>
      <c r="D1111" s="358">
        <v>930321</v>
      </c>
      <c r="E1111" s="359">
        <v>44602</v>
      </c>
      <c r="F1111" s="358" t="s">
        <v>5147</v>
      </c>
    </row>
    <row r="1112" spans="1:6">
      <c r="A1112" s="357" t="s">
        <v>629</v>
      </c>
      <c r="B1112" s="357" t="s">
        <v>5164</v>
      </c>
      <c r="C1112" s="358" t="s">
        <v>3789</v>
      </c>
      <c r="D1112" s="358">
        <v>930322</v>
      </c>
      <c r="E1112" s="359">
        <v>44602</v>
      </c>
      <c r="F1112" s="358" t="s">
        <v>5147</v>
      </c>
    </row>
    <row r="1113" spans="1:6">
      <c r="A1113" s="357" t="s">
        <v>656</v>
      </c>
      <c r="B1113" s="357" t="s">
        <v>5165</v>
      </c>
      <c r="C1113" s="358" t="s">
        <v>3789</v>
      </c>
      <c r="D1113" s="358">
        <v>929228</v>
      </c>
      <c r="E1113" s="359">
        <v>44546</v>
      </c>
      <c r="F1113" s="358" t="s">
        <v>5147</v>
      </c>
    </row>
    <row r="1114" spans="1:6">
      <c r="A1114" s="357" t="s">
        <v>705</v>
      </c>
      <c r="B1114" s="357" t="s">
        <v>5166</v>
      </c>
      <c r="C1114" s="358" t="s">
        <v>3789</v>
      </c>
      <c r="D1114" s="358">
        <v>927961</v>
      </c>
      <c r="E1114" s="359">
        <v>44497</v>
      </c>
      <c r="F1114" s="358" t="s">
        <v>5147</v>
      </c>
    </row>
    <row r="1115" spans="1:6">
      <c r="A1115" s="357" t="s">
        <v>933</v>
      </c>
      <c r="B1115" s="357" t="s">
        <v>5167</v>
      </c>
      <c r="C1115" s="358" t="s">
        <v>3789</v>
      </c>
      <c r="D1115" s="358">
        <v>927957</v>
      </c>
      <c r="E1115" s="359">
        <v>44497</v>
      </c>
      <c r="F1115" s="358" t="s">
        <v>5147</v>
      </c>
    </row>
    <row r="1116" spans="1:6">
      <c r="A1116" s="357" t="s">
        <v>940</v>
      </c>
      <c r="B1116" s="357" t="s">
        <v>5168</v>
      </c>
      <c r="C1116" s="358" t="s">
        <v>3789</v>
      </c>
      <c r="D1116" s="358">
        <v>928009</v>
      </c>
      <c r="E1116" s="359">
        <v>44497</v>
      </c>
      <c r="F1116" s="358" t="s">
        <v>5147</v>
      </c>
    </row>
    <row r="1117" spans="1:6">
      <c r="A1117" s="357" t="s">
        <v>978</v>
      </c>
      <c r="B1117" s="357" t="s">
        <v>5169</v>
      </c>
      <c r="C1117" s="358" t="s">
        <v>3789</v>
      </c>
      <c r="D1117" s="358">
        <v>930668</v>
      </c>
      <c r="E1117" s="359">
        <v>44616</v>
      </c>
      <c r="F1117" s="358" t="s">
        <v>5147</v>
      </c>
    </row>
    <row r="1118" spans="1:6">
      <c r="A1118" s="357" t="s">
        <v>1064</v>
      </c>
      <c r="B1118" s="357" t="s">
        <v>5170</v>
      </c>
      <c r="C1118" s="358" t="s">
        <v>3789</v>
      </c>
      <c r="D1118" s="358">
        <v>928036</v>
      </c>
      <c r="E1118" s="359">
        <v>44497</v>
      </c>
      <c r="F1118" s="358" t="s">
        <v>5147</v>
      </c>
    </row>
    <row r="1119" spans="1:6">
      <c r="A1119" s="357" t="s">
        <v>1208</v>
      </c>
      <c r="B1119" s="357" t="s">
        <v>5171</v>
      </c>
      <c r="C1119" s="358" t="s">
        <v>3789</v>
      </c>
      <c r="D1119" s="358">
        <v>932139</v>
      </c>
      <c r="E1119" s="359">
        <v>44679</v>
      </c>
      <c r="F1119" s="358" t="s">
        <v>5147</v>
      </c>
    </row>
    <row r="1120" spans="1:6">
      <c r="A1120" s="357" t="s">
        <v>1489</v>
      </c>
      <c r="B1120" s="357" t="s">
        <v>3940</v>
      </c>
      <c r="C1120" s="358" t="s">
        <v>3789</v>
      </c>
      <c r="D1120" s="358">
        <v>928238</v>
      </c>
      <c r="E1120" s="359">
        <v>44508</v>
      </c>
      <c r="F1120" s="358" t="s">
        <v>5147</v>
      </c>
    </row>
    <row r="1121" spans="1:6">
      <c r="A1121" s="357" t="s">
        <v>1504</v>
      </c>
      <c r="B1121" s="357" t="s">
        <v>5172</v>
      </c>
      <c r="C1121" s="358" t="s">
        <v>3789</v>
      </c>
      <c r="D1121" s="358">
        <v>928239</v>
      </c>
      <c r="E1121" s="359">
        <v>44508</v>
      </c>
      <c r="F1121" s="358" t="s">
        <v>5147</v>
      </c>
    </row>
    <row r="1122" spans="1:6">
      <c r="A1122" s="357" t="s">
        <v>1687</v>
      </c>
      <c r="B1122" s="357" t="s">
        <v>5173</v>
      </c>
      <c r="C1122" s="358" t="s">
        <v>3789</v>
      </c>
      <c r="D1122" s="358">
        <v>924287</v>
      </c>
      <c r="E1122" s="359">
        <v>44363</v>
      </c>
      <c r="F1122" s="358" t="s">
        <v>5147</v>
      </c>
    </row>
    <row r="1123" spans="1:6">
      <c r="A1123" s="357" t="s">
        <v>1697</v>
      </c>
      <c r="B1123" s="357" t="s">
        <v>5174</v>
      </c>
      <c r="C1123" s="358" t="s">
        <v>3789</v>
      </c>
      <c r="D1123" s="358">
        <v>927818</v>
      </c>
      <c r="E1123" s="359">
        <v>44490</v>
      </c>
      <c r="F1123" s="358" t="s">
        <v>5147</v>
      </c>
    </row>
    <row r="1124" spans="1:6">
      <c r="A1124" s="357" t="s">
        <v>1812</v>
      </c>
      <c r="B1124" s="357" t="s">
        <v>5175</v>
      </c>
      <c r="C1124" s="358" t="s">
        <v>3789</v>
      </c>
      <c r="D1124" s="358">
        <v>927028</v>
      </c>
      <c r="E1124" s="359">
        <v>44455</v>
      </c>
      <c r="F1124" s="358" t="s">
        <v>5147</v>
      </c>
    </row>
    <row r="1125" spans="1:6">
      <c r="A1125" s="357" t="s">
        <v>1883</v>
      </c>
      <c r="B1125" s="357" t="s">
        <v>5176</v>
      </c>
      <c r="C1125" s="358" t="s">
        <v>3789</v>
      </c>
      <c r="D1125" s="358">
        <v>924378</v>
      </c>
      <c r="E1125" s="359">
        <v>44363</v>
      </c>
      <c r="F1125" s="358" t="s">
        <v>5147</v>
      </c>
    </row>
    <row r="1126" spans="1:6">
      <c r="A1126" s="357" t="s">
        <v>2029</v>
      </c>
      <c r="B1126" s="357" t="s">
        <v>5177</v>
      </c>
      <c r="C1126" s="358" t="s">
        <v>3789</v>
      </c>
      <c r="D1126" s="358">
        <v>924438</v>
      </c>
      <c r="E1126" s="359">
        <v>44363</v>
      </c>
      <c r="F1126" s="358" t="s">
        <v>5147</v>
      </c>
    </row>
    <row r="1127" spans="1:6">
      <c r="A1127" s="357" t="s">
        <v>2210</v>
      </c>
      <c r="B1127" s="357" t="s">
        <v>5178</v>
      </c>
      <c r="C1127" s="358" t="s">
        <v>3789</v>
      </c>
      <c r="D1127" s="358">
        <v>931254</v>
      </c>
      <c r="E1127" s="359">
        <v>44644</v>
      </c>
      <c r="F1127" s="358" t="s">
        <v>5147</v>
      </c>
    </row>
    <row r="1128" spans="1:6">
      <c r="A1128" s="357" t="s">
        <v>25</v>
      </c>
      <c r="B1128" s="357" t="s">
        <v>5179</v>
      </c>
      <c r="C1128" s="358" t="s">
        <v>3789</v>
      </c>
      <c r="D1128" s="358">
        <v>924343</v>
      </c>
      <c r="E1128" s="359">
        <v>44363</v>
      </c>
      <c r="F1128" s="385" t="s">
        <v>5145</v>
      </c>
    </row>
    <row r="1129" spans="1:6">
      <c r="A1129" s="357" t="s">
        <v>77</v>
      </c>
      <c r="B1129" s="357" t="s">
        <v>5180</v>
      </c>
      <c r="C1129" s="358" t="s">
        <v>3789</v>
      </c>
      <c r="D1129" s="358">
        <v>931566</v>
      </c>
      <c r="E1129" s="359">
        <v>44658</v>
      </c>
      <c r="F1129" s="358" t="s">
        <v>5145</v>
      </c>
    </row>
    <row r="1130" spans="1:6">
      <c r="A1130" s="357" t="s">
        <v>131</v>
      </c>
      <c r="B1130" s="357" t="s">
        <v>5181</v>
      </c>
      <c r="C1130" s="358" t="s">
        <v>3789</v>
      </c>
      <c r="D1130" s="358">
        <v>924345</v>
      </c>
      <c r="E1130" s="359">
        <v>44363</v>
      </c>
      <c r="F1130" s="358" t="s">
        <v>5145</v>
      </c>
    </row>
    <row r="1131" spans="1:6">
      <c r="A1131" s="357" t="s">
        <v>149</v>
      </c>
      <c r="B1131" s="357" t="s">
        <v>5182</v>
      </c>
      <c r="C1131" s="358" t="s">
        <v>3789</v>
      </c>
      <c r="D1131" s="358">
        <v>931568</v>
      </c>
      <c r="E1131" s="359">
        <v>44658</v>
      </c>
      <c r="F1131" s="358" t="s">
        <v>5145</v>
      </c>
    </row>
    <row r="1132" spans="1:6">
      <c r="A1132" s="357" t="s">
        <v>176</v>
      </c>
      <c r="B1132" s="357" t="s">
        <v>5183</v>
      </c>
      <c r="C1132" s="358" t="s">
        <v>3789</v>
      </c>
      <c r="D1132" s="358">
        <v>924275</v>
      </c>
      <c r="E1132" s="359">
        <v>44363</v>
      </c>
      <c r="F1132" s="358" t="s">
        <v>5145</v>
      </c>
    </row>
    <row r="1133" spans="1:6">
      <c r="A1133" s="357" t="s">
        <v>246</v>
      </c>
      <c r="B1133" s="357" t="s">
        <v>5184</v>
      </c>
      <c r="C1133" s="358" t="s">
        <v>3789</v>
      </c>
      <c r="D1133" s="358">
        <v>924318</v>
      </c>
      <c r="E1133" s="359">
        <v>44363</v>
      </c>
      <c r="F1133" s="358" t="s">
        <v>5145</v>
      </c>
    </row>
    <row r="1134" spans="1:6">
      <c r="A1134" s="357" t="s">
        <v>348</v>
      </c>
      <c r="B1134" s="357" t="s">
        <v>5185</v>
      </c>
      <c r="C1134" s="358" t="s">
        <v>3789</v>
      </c>
      <c r="D1134" s="358">
        <v>924466</v>
      </c>
      <c r="E1134" s="359">
        <v>44363</v>
      </c>
      <c r="F1134" s="358" t="s">
        <v>5145</v>
      </c>
    </row>
    <row r="1135" spans="1:6">
      <c r="A1135" s="357" t="s">
        <v>358</v>
      </c>
      <c r="B1135" s="357" t="s">
        <v>5186</v>
      </c>
      <c r="C1135" s="358" t="s">
        <v>3789</v>
      </c>
      <c r="D1135" s="358">
        <v>924295</v>
      </c>
      <c r="E1135" s="359">
        <v>44363</v>
      </c>
      <c r="F1135" s="358" t="s">
        <v>5145</v>
      </c>
    </row>
    <row r="1136" spans="1:6">
      <c r="A1136" s="357" t="s">
        <v>379</v>
      </c>
      <c r="B1136" s="357" t="s">
        <v>5187</v>
      </c>
      <c r="C1136" s="358" t="s">
        <v>3789</v>
      </c>
      <c r="D1136" s="358">
        <v>924347</v>
      </c>
      <c r="E1136" s="359">
        <v>44363</v>
      </c>
      <c r="F1136" s="358" t="s">
        <v>5145</v>
      </c>
    </row>
    <row r="1137" spans="1:6">
      <c r="A1137" s="357" t="s">
        <v>600</v>
      </c>
      <c r="B1137" s="357" t="s">
        <v>5188</v>
      </c>
      <c r="C1137" s="358" t="s">
        <v>3789</v>
      </c>
      <c r="D1137" s="358">
        <v>929782</v>
      </c>
      <c r="E1137" s="359">
        <v>44574</v>
      </c>
      <c r="F1137" s="358" t="s">
        <v>5145</v>
      </c>
    </row>
    <row r="1138" spans="1:6">
      <c r="A1138" s="357" t="s">
        <v>1129</v>
      </c>
      <c r="B1138" s="357" t="s">
        <v>5189</v>
      </c>
      <c r="C1138" s="358" t="s">
        <v>3789</v>
      </c>
      <c r="D1138" s="358">
        <v>930824</v>
      </c>
      <c r="E1138" s="359">
        <v>44623</v>
      </c>
      <c r="F1138" s="358" t="s">
        <v>5145</v>
      </c>
    </row>
    <row r="1139" spans="1:6">
      <c r="A1139" s="357" t="s">
        <v>1210</v>
      </c>
      <c r="B1139" s="357" t="s">
        <v>5190</v>
      </c>
      <c r="C1139" s="358" t="s">
        <v>3789</v>
      </c>
      <c r="D1139" s="358">
        <v>931130</v>
      </c>
      <c r="E1139" s="359">
        <v>44272</v>
      </c>
      <c r="F1139" s="386" t="s">
        <v>5145</v>
      </c>
    </row>
    <row r="1140" spans="1:6">
      <c r="A1140" s="357" t="s">
        <v>1219</v>
      </c>
      <c r="B1140" s="357" t="s">
        <v>5191</v>
      </c>
      <c r="C1140" s="358" t="s">
        <v>3789</v>
      </c>
      <c r="D1140" s="358">
        <v>930482</v>
      </c>
      <c r="E1140" s="359">
        <v>44637</v>
      </c>
      <c r="F1140" s="386" t="s">
        <v>5145</v>
      </c>
    </row>
    <row r="1141" spans="1:6">
      <c r="A1141" s="357" t="s">
        <v>1356</v>
      </c>
      <c r="B1141" s="357" t="s">
        <v>5192</v>
      </c>
      <c r="C1141" s="358" t="s">
        <v>3789</v>
      </c>
      <c r="D1141" s="358">
        <v>931567</v>
      </c>
      <c r="E1141" s="359">
        <v>44658</v>
      </c>
      <c r="F1141" s="386" t="s">
        <v>5145</v>
      </c>
    </row>
    <row r="1142" spans="1:6">
      <c r="A1142" s="357" t="s">
        <v>1472</v>
      </c>
      <c r="B1142" s="357" t="s">
        <v>5193</v>
      </c>
      <c r="C1142" s="358" t="s">
        <v>3789</v>
      </c>
      <c r="D1142" s="358">
        <v>930255</v>
      </c>
      <c r="E1142" s="359">
        <v>44595</v>
      </c>
      <c r="F1142" s="358" t="s">
        <v>5145</v>
      </c>
    </row>
    <row r="1143" spans="1:6">
      <c r="A1143" s="357" t="s">
        <v>5194</v>
      </c>
      <c r="B1143" s="357" t="s">
        <v>5195</v>
      </c>
      <c r="C1143" s="358" t="s">
        <v>3789</v>
      </c>
      <c r="D1143" s="358">
        <v>930703</v>
      </c>
      <c r="E1143" s="359">
        <v>44644</v>
      </c>
      <c r="F1143" s="358" t="s">
        <v>5145</v>
      </c>
    </row>
    <row r="1144" spans="1:6">
      <c r="A1144" s="357" t="s">
        <v>1842</v>
      </c>
      <c r="B1144" s="357" t="s">
        <v>5196</v>
      </c>
      <c r="C1144" s="358" t="s">
        <v>3789</v>
      </c>
      <c r="D1144" s="358">
        <v>927824</v>
      </c>
      <c r="E1144" s="359">
        <v>44490</v>
      </c>
      <c r="F1144" s="358" t="s">
        <v>5145</v>
      </c>
    </row>
    <row r="1145" spans="1:6">
      <c r="A1145" s="357" t="s">
        <v>1845</v>
      </c>
      <c r="B1145" s="357" t="s">
        <v>5197</v>
      </c>
      <c r="C1145" s="358" t="s">
        <v>3789</v>
      </c>
      <c r="D1145" s="358">
        <v>928249</v>
      </c>
      <c r="E1145" s="359">
        <v>44508</v>
      </c>
      <c r="F1145" s="358" t="s">
        <v>5145</v>
      </c>
    </row>
    <row r="1146" spans="1:6">
      <c r="A1146" s="357" t="s">
        <v>5198</v>
      </c>
      <c r="B1146" s="357" t="s">
        <v>5199</v>
      </c>
      <c r="C1146" s="358" t="s">
        <v>3789</v>
      </c>
      <c r="D1146" s="358">
        <v>931131</v>
      </c>
      <c r="E1146" s="359">
        <v>44272</v>
      </c>
      <c r="F1146" s="358" t="s">
        <v>5145</v>
      </c>
    </row>
    <row r="1147" spans="1:6">
      <c r="A1147" s="357" t="s">
        <v>2053</v>
      </c>
      <c r="B1147" s="357" t="s">
        <v>5200</v>
      </c>
      <c r="C1147" s="358" t="s">
        <v>3789</v>
      </c>
      <c r="D1147" s="358">
        <v>928031</v>
      </c>
      <c r="E1147" s="359">
        <v>44497</v>
      </c>
      <c r="F1147" s="358" t="s">
        <v>5145</v>
      </c>
    </row>
    <row r="1148" spans="1:6">
      <c r="A1148" s="357" t="s">
        <v>2200</v>
      </c>
      <c r="B1148" s="357" t="s">
        <v>5201</v>
      </c>
      <c r="C1148" s="358" t="s">
        <v>3789</v>
      </c>
      <c r="D1148" s="358">
        <v>927948</v>
      </c>
      <c r="E1148" s="359">
        <v>44497</v>
      </c>
      <c r="F1148" s="358" t="s">
        <v>5145</v>
      </c>
    </row>
    <row r="1149" spans="1:6">
      <c r="A1149" s="357" t="s">
        <v>5202</v>
      </c>
      <c r="B1149" s="357" t="s">
        <v>5203</v>
      </c>
      <c r="C1149" s="358" t="s">
        <v>3789</v>
      </c>
      <c r="D1149" s="358">
        <v>929781</v>
      </c>
      <c r="E1149" s="359">
        <v>44574</v>
      </c>
      <c r="F1149" s="358" t="s">
        <v>5145</v>
      </c>
    </row>
    <row r="1150" spans="1:6">
      <c r="A1150" s="357" t="s">
        <v>2300</v>
      </c>
      <c r="B1150" s="357" t="s">
        <v>5204</v>
      </c>
      <c r="C1150" s="358" t="s">
        <v>3789</v>
      </c>
      <c r="D1150" s="358">
        <v>931413</v>
      </c>
      <c r="E1150" s="359">
        <v>44651</v>
      </c>
      <c r="F1150" s="358" t="s">
        <v>5145</v>
      </c>
    </row>
    <row r="1151" spans="1:6">
      <c r="A1151" s="357" t="s">
        <v>2301</v>
      </c>
      <c r="B1151" s="357" t="s">
        <v>5205</v>
      </c>
      <c r="C1151" s="358" t="s">
        <v>3789</v>
      </c>
      <c r="D1151" s="358">
        <v>928039</v>
      </c>
      <c r="E1151" s="359">
        <v>44497</v>
      </c>
      <c r="F1151" s="385" t="s">
        <v>5145</v>
      </c>
    </row>
    <row r="1152" spans="1:6">
      <c r="A1152" s="357" t="s">
        <v>109</v>
      </c>
      <c r="B1152" s="357" t="s">
        <v>5206</v>
      </c>
      <c r="C1152" s="358" t="s">
        <v>3789</v>
      </c>
      <c r="D1152" s="358">
        <v>924582</v>
      </c>
      <c r="E1152" s="359">
        <v>44363</v>
      </c>
      <c r="F1152" s="358" t="s">
        <v>5149</v>
      </c>
    </row>
    <row r="1153" spans="1:6">
      <c r="A1153" s="357" t="s">
        <v>336</v>
      </c>
      <c r="B1153" s="357" t="s">
        <v>5207</v>
      </c>
      <c r="C1153" s="358" t="s">
        <v>3789</v>
      </c>
      <c r="D1153" s="358">
        <v>929355</v>
      </c>
      <c r="E1153" s="359">
        <v>44553</v>
      </c>
      <c r="F1153" s="358" t="s">
        <v>5149</v>
      </c>
    </row>
    <row r="1154" spans="1:6">
      <c r="A1154" s="357" t="s">
        <v>423</v>
      </c>
      <c r="B1154" s="357" t="s">
        <v>5208</v>
      </c>
      <c r="C1154" s="358" t="s">
        <v>3789</v>
      </c>
      <c r="D1154" s="358">
        <v>929356</v>
      </c>
      <c r="E1154" s="359">
        <v>44553</v>
      </c>
      <c r="F1154" s="358" t="s">
        <v>5149</v>
      </c>
    </row>
    <row r="1155" spans="1:6">
      <c r="A1155" s="357" t="s">
        <v>699</v>
      </c>
      <c r="B1155" s="357" t="s">
        <v>5209</v>
      </c>
      <c r="C1155" s="358" t="s">
        <v>3789</v>
      </c>
      <c r="D1155" s="358">
        <v>929077</v>
      </c>
      <c r="E1155" s="359">
        <v>44539</v>
      </c>
      <c r="F1155" s="358" t="s">
        <v>5149</v>
      </c>
    </row>
    <row r="1156" spans="1:6">
      <c r="A1156" s="357" t="s">
        <v>854</v>
      </c>
      <c r="B1156" s="357" t="s">
        <v>5210</v>
      </c>
      <c r="C1156" s="358" t="s">
        <v>3789</v>
      </c>
      <c r="D1156" s="358">
        <v>925398</v>
      </c>
      <c r="E1156" s="359">
        <v>44375</v>
      </c>
      <c r="F1156" s="358" t="s">
        <v>5149</v>
      </c>
    </row>
    <row r="1157" spans="1:6">
      <c r="A1157" s="357" t="s">
        <v>1179</v>
      </c>
      <c r="B1157" s="357" t="s">
        <v>5211</v>
      </c>
      <c r="C1157" s="358" t="s">
        <v>3789</v>
      </c>
      <c r="D1157" s="358">
        <v>931908</v>
      </c>
      <c r="E1157" s="359">
        <v>44672</v>
      </c>
      <c r="F1157" s="358" t="s">
        <v>5149</v>
      </c>
    </row>
    <row r="1158" spans="1:6">
      <c r="A1158" s="357" t="s">
        <v>1279</v>
      </c>
      <c r="B1158" s="357" t="s">
        <v>5212</v>
      </c>
      <c r="C1158" s="358" t="s">
        <v>3789</v>
      </c>
      <c r="D1158" s="358">
        <v>930672</v>
      </c>
      <c r="E1158" s="359">
        <v>44619</v>
      </c>
      <c r="F1158" s="358" t="s">
        <v>5149</v>
      </c>
    </row>
    <row r="1159" spans="1:6">
      <c r="A1159" s="357" t="s">
        <v>1318</v>
      </c>
      <c r="B1159" s="357" t="s">
        <v>5213</v>
      </c>
      <c r="C1159" s="358" t="s">
        <v>3789</v>
      </c>
      <c r="D1159" s="358">
        <v>929076</v>
      </c>
      <c r="E1159" s="359">
        <v>44539</v>
      </c>
      <c r="F1159" s="358" t="s">
        <v>5149</v>
      </c>
    </row>
    <row r="1160" spans="1:6">
      <c r="A1160" s="357" t="s">
        <v>1416</v>
      </c>
      <c r="B1160" s="357" t="s">
        <v>5214</v>
      </c>
      <c r="C1160" s="358" t="s">
        <v>3789</v>
      </c>
      <c r="D1160" s="358">
        <v>928233</v>
      </c>
      <c r="E1160" s="359">
        <v>44473</v>
      </c>
      <c r="F1160" s="358" t="s">
        <v>5149</v>
      </c>
    </row>
    <row r="1161" spans="1:6">
      <c r="A1161" s="357" t="s">
        <v>1452</v>
      </c>
      <c r="B1161" s="357" t="s">
        <v>5215</v>
      </c>
      <c r="C1161" s="358" t="s">
        <v>3789</v>
      </c>
      <c r="D1161" s="358">
        <v>928234</v>
      </c>
      <c r="E1161" s="359">
        <v>44473</v>
      </c>
      <c r="F1161" s="358" t="s">
        <v>5149</v>
      </c>
    </row>
    <row r="1162" spans="1:6">
      <c r="A1162" s="357" t="s">
        <v>5216</v>
      </c>
      <c r="B1162" s="357" t="s">
        <v>5217</v>
      </c>
      <c r="C1162" s="358" t="s">
        <v>3789</v>
      </c>
      <c r="D1162" s="358">
        <v>925213</v>
      </c>
      <c r="E1162" s="359">
        <v>44375</v>
      </c>
      <c r="F1162" s="358" t="s">
        <v>5149</v>
      </c>
    </row>
    <row r="1163" spans="1:6">
      <c r="A1163" s="357" t="s">
        <v>5218</v>
      </c>
      <c r="B1163" s="357" t="s">
        <v>5219</v>
      </c>
      <c r="C1163" s="358" t="s">
        <v>3789</v>
      </c>
      <c r="D1163" s="358">
        <v>931558</v>
      </c>
      <c r="E1163" s="359">
        <v>44658</v>
      </c>
      <c r="F1163" s="358" t="s">
        <v>5149</v>
      </c>
    </row>
    <row r="1164" spans="1:6">
      <c r="A1164" s="357" t="s">
        <v>1702</v>
      </c>
      <c r="B1164" s="357" t="s">
        <v>5220</v>
      </c>
      <c r="C1164" s="358" t="s">
        <v>3789</v>
      </c>
      <c r="D1164" s="358">
        <v>927379</v>
      </c>
      <c r="E1164" s="359">
        <v>44473</v>
      </c>
      <c r="F1164" s="358" t="s">
        <v>5149</v>
      </c>
    </row>
    <row r="1165" spans="1:6">
      <c r="A1165" s="357" t="s">
        <v>1763</v>
      </c>
      <c r="B1165" s="357" t="s">
        <v>5221</v>
      </c>
      <c r="C1165" s="358" t="s">
        <v>3789</v>
      </c>
      <c r="D1165" s="358">
        <v>925208</v>
      </c>
      <c r="E1165" s="359">
        <v>44375</v>
      </c>
      <c r="F1165" s="358" t="s">
        <v>5149</v>
      </c>
    </row>
    <row r="1166" spans="1:6">
      <c r="A1166" s="357" t="s">
        <v>1886</v>
      </c>
      <c r="B1166" s="357" t="s">
        <v>5222</v>
      </c>
      <c r="C1166" s="358" t="s">
        <v>3789</v>
      </c>
      <c r="D1166" s="358">
        <v>927374</v>
      </c>
      <c r="E1166" s="359">
        <v>44473</v>
      </c>
      <c r="F1166" s="358" t="s">
        <v>5149</v>
      </c>
    </row>
    <row r="1167" spans="1:6">
      <c r="A1167" s="357" t="s">
        <v>1917</v>
      </c>
      <c r="B1167" s="357" t="s">
        <v>5223</v>
      </c>
      <c r="C1167" s="358" t="s">
        <v>3789</v>
      </c>
      <c r="D1167" s="358">
        <v>925227</v>
      </c>
      <c r="E1167" s="359">
        <v>44375</v>
      </c>
      <c r="F1167" s="358" t="s">
        <v>5149</v>
      </c>
    </row>
    <row r="1168" spans="1:6">
      <c r="A1168" s="357" t="s">
        <v>1944</v>
      </c>
      <c r="B1168" s="357" t="s">
        <v>5224</v>
      </c>
      <c r="C1168" s="358" t="s">
        <v>3789</v>
      </c>
      <c r="D1168" s="358">
        <v>925230</v>
      </c>
      <c r="E1168" s="359">
        <v>44375</v>
      </c>
      <c r="F1168" s="358" t="s">
        <v>5149</v>
      </c>
    </row>
    <row r="1169" spans="1:6">
      <c r="A1169" s="357" t="s">
        <v>1963</v>
      </c>
      <c r="B1169" s="357" t="s">
        <v>5225</v>
      </c>
      <c r="C1169" s="358" t="s">
        <v>3789</v>
      </c>
      <c r="D1169" s="358">
        <v>925216</v>
      </c>
      <c r="E1169" s="359">
        <v>44375</v>
      </c>
      <c r="F1169" s="358" t="s">
        <v>5149</v>
      </c>
    </row>
    <row r="1170" spans="1:6">
      <c r="A1170" s="357" t="s">
        <v>2009</v>
      </c>
      <c r="B1170" s="357" t="s">
        <v>5226</v>
      </c>
      <c r="C1170" s="358" t="s">
        <v>3789</v>
      </c>
      <c r="D1170" s="358">
        <v>925222</v>
      </c>
      <c r="E1170" s="359">
        <v>44375</v>
      </c>
      <c r="F1170" s="358" t="s">
        <v>5149</v>
      </c>
    </row>
    <row r="1171" spans="1:6">
      <c r="A1171" s="357" t="s">
        <v>2022</v>
      </c>
      <c r="B1171" s="357" t="s">
        <v>5227</v>
      </c>
      <c r="C1171" s="358" t="s">
        <v>3789</v>
      </c>
      <c r="D1171" s="358">
        <v>927373</v>
      </c>
      <c r="E1171" s="359">
        <v>44473</v>
      </c>
      <c r="F1171" s="358" t="s">
        <v>5149</v>
      </c>
    </row>
    <row r="1172" spans="1:6">
      <c r="A1172" s="357" t="s">
        <v>2024</v>
      </c>
      <c r="B1172" s="357" t="s">
        <v>5228</v>
      </c>
      <c r="C1172" s="358" t="s">
        <v>3789</v>
      </c>
      <c r="D1172" s="358">
        <v>925231</v>
      </c>
      <c r="E1172" s="359">
        <v>44375</v>
      </c>
      <c r="F1172" s="358" t="s">
        <v>5149</v>
      </c>
    </row>
    <row r="1173" spans="1:6">
      <c r="A1173" s="357" t="s">
        <v>2038</v>
      </c>
      <c r="B1173" s="357" t="s">
        <v>5229</v>
      </c>
      <c r="C1173" s="358" t="s">
        <v>3789</v>
      </c>
      <c r="D1173" s="358">
        <v>925232</v>
      </c>
      <c r="E1173" s="359">
        <v>44375</v>
      </c>
      <c r="F1173" s="358" t="s">
        <v>5149</v>
      </c>
    </row>
    <row r="1174" spans="1:6">
      <c r="A1174" s="357" t="s">
        <v>5230</v>
      </c>
      <c r="B1174" s="357" t="s">
        <v>5231</v>
      </c>
      <c r="C1174" s="358" t="s">
        <v>3789</v>
      </c>
      <c r="D1174" s="358">
        <v>925233</v>
      </c>
      <c r="E1174" s="359">
        <v>44375</v>
      </c>
      <c r="F1174" s="358" t="s">
        <v>5149</v>
      </c>
    </row>
    <row r="1175" spans="1:6">
      <c r="A1175" s="357" t="s">
        <v>2090</v>
      </c>
      <c r="B1175" s="357" t="s">
        <v>5232</v>
      </c>
      <c r="C1175" s="358" t="s">
        <v>3789</v>
      </c>
      <c r="D1175" s="358">
        <v>925234</v>
      </c>
      <c r="E1175" s="359">
        <v>44375</v>
      </c>
      <c r="F1175" s="358" t="s">
        <v>5149</v>
      </c>
    </row>
    <row r="1176" spans="1:6">
      <c r="A1176" s="357" t="s">
        <v>5233</v>
      </c>
      <c r="B1176" s="357" t="s">
        <v>5234</v>
      </c>
      <c r="C1176" s="358" t="s">
        <v>3789</v>
      </c>
      <c r="D1176" s="358">
        <v>925236</v>
      </c>
      <c r="E1176" s="359">
        <v>44375</v>
      </c>
      <c r="F1176" s="358" t="s">
        <v>5149</v>
      </c>
    </row>
    <row r="1177" spans="1:6">
      <c r="A1177" s="357" t="s">
        <v>5235</v>
      </c>
      <c r="B1177" s="357" t="s">
        <v>5236</v>
      </c>
      <c r="C1177" s="358" t="s">
        <v>3789</v>
      </c>
      <c r="D1177" s="358">
        <v>931559</v>
      </c>
      <c r="E1177" s="359">
        <v>44658</v>
      </c>
      <c r="F1177" s="358" t="s">
        <v>5149</v>
      </c>
    </row>
    <row r="1178" spans="1:6">
      <c r="A1178" s="357" t="s">
        <v>230</v>
      </c>
      <c r="B1178" s="357" t="s">
        <v>5237</v>
      </c>
      <c r="C1178" s="358" t="s">
        <v>3789</v>
      </c>
      <c r="D1178" s="358">
        <v>927813</v>
      </c>
      <c r="E1178" s="359">
        <v>44490</v>
      </c>
      <c r="F1178" s="358" t="s">
        <v>5153</v>
      </c>
    </row>
    <row r="1179" spans="1:6">
      <c r="A1179" s="377" t="s">
        <v>3878</v>
      </c>
      <c r="B1179" s="377" t="s">
        <v>5238</v>
      </c>
      <c r="C1179" s="378" t="s">
        <v>3789</v>
      </c>
      <c r="D1179" s="378">
        <v>932133</v>
      </c>
      <c r="E1179" s="379">
        <v>44679</v>
      </c>
      <c r="F1179" s="378" t="s">
        <v>5153</v>
      </c>
    </row>
    <row r="1180" spans="1:6">
      <c r="A1180" s="357" t="s">
        <v>3876</v>
      </c>
      <c r="B1180" s="357" t="s">
        <v>5239</v>
      </c>
      <c r="C1180" s="358" t="s">
        <v>3789</v>
      </c>
      <c r="D1180" s="358">
        <v>924437</v>
      </c>
      <c r="E1180" s="359">
        <v>44363</v>
      </c>
      <c r="F1180" s="358" t="s">
        <v>5153</v>
      </c>
    </row>
    <row r="1181" spans="1:6">
      <c r="A1181" s="357" t="s">
        <v>450</v>
      </c>
      <c r="B1181" s="357" t="s">
        <v>5240</v>
      </c>
      <c r="C1181" s="358" t="s">
        <v>3789</v>
      </c>
      <c r="D1181" s="358">
        <v>924335</v>
      </c>
      <c r="E1181" s="359">
        <v>44363</v>
      </c>
      <c r="F1181" s="358" t="s">
        <v>5153</v>
      </c>
    </row>
    <row r="1182" spans="1:6">
      <c r="A1182" s="357" t="s">
        <v>462</v>
      </c>
      <c r="B1182" s="357" t="s">
        <v>5241</v>
      </c>
      <c r="C1182" s="358" t="s">
        <v>3789</v>
      </c>
      <c r="D1182" s="358">
        <v>924406</v>
      </c>
      <c r="E1182" s="359">
        <v>44363</v>
      </c>
      <c r="F1182" s="358" t="s">
        <v>5153</v>
      </c>
    </row>
    <row r="1183" spans="1:6">
      <c r="A1183" s="357" t="s">
        <v>3856</v>
      </c>
      <c r="B1183" s="357" t="s">
        <v>5242</v>
      </c>
      <c r="C1183" s="358" t="s">
        <v>3789</v>
      </c>
      <c r="D1183" s="358">
        <v>924505</v>
      </c>
      <c r="E1183" s="359">
        <v>44363</v>
      </c>
      <c r="F1183" s="358" t="s">
        <v>5153</v>
      </c>
    </row>
    <row r="1184" spans="1:6">
      <c r="A1184" s="357" t="s">
        <v>622</v>
      </c>
      <c r="B1184" s="357" t="s">
        <v>5243</v>
      </c>
      <c r="C1184" s="358" t="s">
        <v>3789</v>
      </c>
      <c r="D1184" s="358">
        <v>924476</v>
      </c>
      <c r="E1184" s="359">
        <v>44363</v>
      </c>
      <c r="F1184" s="358" t="s">
        <v>5153</v>
      </c>
    </row>
    <row r="1185" spans="1:6">
      <c r="A1185" s="357" t="s">
        <v>3846</v>
      </c>
      <c r="B1185" s="357" t="s">
        <v>5244</v>
      </c>
      <c r="C1185" s="358" t="s">
        <v>3789</v>
      </c>
      <c r="D1185" s="358">
        <v>924313</v>
      </c>
      <c r="E1185" s="359">
        <v>44363</v>
      </c>
      <c r="F1185" s="358" t="s">
        <v>5153</v>
      </c>
    </row>
    <row r="1186" spans="1:6">
      <c r="A1186" s="357" t="s">
        <v>673</v>
      </c>
      <c r="B1186" s="357" t="s">
        <v>5245</v>
      </c>
      <c r="C1186" s="358" t="s">
        <v>3789</v>
      </c>
      <c r="D1186" s="358">
        <v>924285</v>
      </c>
      <c r="E1186" s="359">
        <v>44363</v>
      </c>
      <c r="F1186" s="358" t="s">
        <v>5153</v>
      </c>
    </row>
    <row r="1187" spans="1:6">
      <c r="A1187" s="357" t="s">
        <v>776</v>
      </c>
      <c r="B1187" s="357" t="s">
        <v>5246</v>
      </c>
      <c r="C1187" s="358" t="s">
        <v>3789</v>
      </c>
      <c r="D1187" s="358">
        <v>932131</v>
      </c>
      <c r="E1187" s="359">
        <v>44679</v>
      </c>
      <c r="F1187" s="358" t="s">
        <v>5153</v>
      </c>
    </row>
    <row r="1188" spans="1:6">
      <c r="A1188" s="357" t="s">
        <v>3848</v>
      </c>
      <c r="B1188" s="357" t="s">
        <v>5247</v>
      </c>
      <c r="C1188" s="358" t="s">
        <v>3789</v>
      </c>
      <c r="D1188" s="358">
        <v>931905</v>
      </c>
      <c r="E1188" s="359">
        <v>44672</v>
      </c>
      <c r="F1188" s="358" t="s">
        <v>5153</v>
      </c>
    </row>
    <row r="1189" spans="1:6">
      <c r="A1189" s="357" t="s">
        <v>5248</v>
      </c>
      <c r="B1189" s="357" t="s">
        <v>5249</v>
      </c>
      <c r="C1189" s="358" t="s">
        <v>3789</v>
      </c>
      <c r="D1189" s="358">
        <v>932134</v>
      </c>
      <c r="E1189" s="359">
        <v>44679</v>
      </c>
      <c r="F1189" s="358" t="s">
        <v>5153</v>
      </c>
    </row>
    <row r="1190" spans="1:6">
      <c r="A1190" s="357" t="s">
        <v>3873</v>
      </c>
      <c r="B1190" s="357" t="s">
        <v>5250</v>
      </c>
      <c r="C1190" s="358" t="s">
        <v>3789</v>
      </c>
      <c r="D1190" s="358">
        <v>932132</v>
      </c>
      <c r="E1190" s="359">
        <v>44679</v>
      </c>
      <c r="F1190" s="358" t="s">
        <v>5153</v>
      </c>
    </row>
    <row r="1191" spans="1:6">
      <c r="A1191" s="357" t="s">
        <v>3850</v>
      </c>
      <c r="B1191" s="357" t="s">
        <v>5251</v>
      </c>
      <c r="C1191" s="358" t="s">
        <v>3789</v>
      </c>
      <c r="D1191" s="358">
        <v>930081</v>
      </c>
      <c r="E1191" s="359">
        <v>44588</v>
      </c>
      <c r="F1191" s="358" t="s">
        <v>5153</v>
      </c>
    </row>
    <row r="1192" spans="1:6">
      <c r="A1192" s="357" t="s">
        <v>1267</v>
      </c>
      <c r="B1192" s="357" t="s">
        <v>5252</v>
      </c>
      <c r="C1192" s="358" t="s">
        <v>3789</v>
      </c>
      <c r="D1192" s="358">
        <v>923868</v>
      </c>
      <c r="E1192" s="359">
        <v>44361</v>
      </c>
      <c r="F1192" s="358" t="s">
        <v>5153</v>
      </c>
    </row>
    <row r="1193" spans="1:6">
      <c r="A1193" s="357" t="s">
        <v>1331</v>
      </c>
      <c r="B1193" s="357" t="s">
        <v>5253</v>
      </c>
      <c r="C1193" s="358" t="s">
        <v>3789</v>
      </c>
      <c r="D1193" s="358">
        <v>923877</v>
      </c>
      <c r="E1193" s="359">
        <v>44361</v>
      </c>
      <c r="F1193" s="358" t="s">
        <v>5153</v>
      </c>
    </row>
    <row r="1194" spans="1:6">
      <c r="A1194" s="357" t="s">
        <v>1353</v>
      </c>
      <c r="B1194" s="357" t="s">
        <v>5254</v>
      </c>
      <c r="C1194" s="358" t="s">
        <v>3789</v>
      </c>
      <c r="D1194" s="358">
        <v>923880</v>
      </c>
      <c r="E1194" s="359">
        <v>44361</v>
      </c>
      <c r="F1194" s="358" t="s">
        <v>5153</v>
      </c>
    </row>
    <row r="1195" spans="1:6">
      <c r="A1195" s="357" t="s">
        <v>1380</v>
      </c>
      <c r="B1195" s="357" t="s">
        <v>5255</v>
      </c>
      <c r="C1195" s="358" t="s">
        <v>3789</v>
      </c>
      <c r="D1195" s="358">
        <v>927814</v>
      </c>
      <c r="E1195" s="359">
        <v>44490</v>
      </c>
      <c r="F1195" s="358" t="s">
        <v>5153</v>
      </c>
    </row>
    <row r="1196" spans="1:6">
      <c r="A1196" s="377" t="s">
        <v>3866</v>
      </c>
      <c r="B1196" s="377" t="s">
        <v>4169</v>
      </c>
      <c r="C1196" s="378" t="s">
        <v>3789</v>
      </c>
      <c r="D1196" s="378">
        <v>930705</v>
      </c>
      <c r="E1196" s="379">
        <v>44616</v>
      </c>
      <c r="F1196" s="378" t="s">
        <v>5153</v>
      </c>
    </row>
    <row r="1197" spans="1:6">
      <c r="A1197" s="357" t="s">
        <v>3880</v>
      </c>
      <c r="B1197" s="357" t="s">
        <v>5256</v>
      </c>
      <c r="C1197" s="358" t="s">
        <v>3789</v>
      </c>
      <c r="D1197" s="358">
        <v>931904</v>
      </c>
      <c r="E1197" s="359">
        <v>44672</v>
      </c>
      <c r="F1197" s="358" t="s">
        <v>5153</v>
      </c>
    </row>
    <row r="1198" spans="1:6">
      <c r="A1198" s="377" t="s">
        <v>3871</v>
      </c>
      <c r="B1198" s="377" t="s">
        <v>5257</v>
      </c>
      <c r="C1198" s="378" t="s">
        <v>3789</v>
      </c>
      <c r="D1198" s="378">
        <v>927817</v>
      </c>
      <c r="E1198" s="379">
        <v>44490</v>
      </c>
      <c r="F1198" s="378" t="s">
        <v>5153</v>
      </c>
    </row>
    <row r="1199" spans="1:6">
      <c r="A1199" s="357" t="s">
        <v>1782</v>
      </c>
      <c r="B1199" s="357" t="s">
        <v>5258</v>
      </c>
      <c r="C1199" s="358" t="s">
        <v>3789</v>
      </c>
      <c r="D1199" s="358">
        <v>928244</v>
      </c>
      <c r="E1199" s="359">
        <v>44419</v>
      </c>
      <c r="F1199" s="358" t="s">
        <v>5153</v>
      </c>
    </row>
    <row r="1200" spans="1:6">
      <c r="A1200" s="357" t="s">
        <v>3869</v>
      </c>
      <c r="B1200" s="357" t="s">
        <v>5259</v>
      </c>
      <c r="C1200" s="358" t="s">
        <v>3789</v>
      </c>
      <c r="D1200" s="358">
        <v>928245</v>
      </c>
      <c r="E1200" s="359">
        <v>44419</v>
      </c>
      <c r="F1200" s="358" t="s">
        <v>5153</v>
      </c>
    </row>
    <row r="1201" spans="1:6">
      <c r="A1201" s="357" t="s">
        <v>5260</v>
      </c>
      <c r="B1201" s="357" t="s">
        <v>5261</v>
      </c>
      <c r="C1201" s="358" t="s">
        <v>3789</v>
      </c>
      <c r="D1201" s="358">
        <v>931564</v>
      </c>
      <c r="E1201" s="359">
        <v>44658</v>
      </c>
      <c r="F1201" s="358" t="s">
        <v>5153</v>
      </c>
    </row>
    <row r="1202" spans="1:6">
      <c r="A1202" s="357" t="s">
        <v>2256</v>
      </c>
      <c r="B1202" s="357" t="s">
        <v>5262</v>
      </c>
      <c r="C1202" s="358" t="s">
        <v>3789</v>
      </c>
      <c r="D1202" s="358">
        <v>925254</v>
      </c>
      <c r="E1202" s="359">
        <v>44375</v>
      </c>
      <c r="F1202" s="358" t="s">
        <v>5153</v>
      </c>
    </row>
    <row r="1203" spans="1:6">
      <c r="A1203" s="357" t="s">
        <v>2279</v>
      </c>
      <c r="B1203" s="357" t="s">
        <v>5263</v>
      </c>
      <c r="C1203" s="358" t="s">
        <v>3789</v>
      </c>
      <c r="D1203" s="358">
        <v>931563</v>
      </c>
      <c r="E1203" s="359">
        <v>44658</v>
      </c>
      <c r="F1203" s="358" t="s">
        <v>5153</v>
      </c>
    </row>
    <row r="1204" spans="1:6">
      <c r="A1204" s="357" t="s">
        <v>344</v>
      </c>
      <c r="B1204" s="357" t="s">
        <v>5264</v>
      </c>
      <c r="C1204" s="358" t="s">
        <v>3789</v>
      </c>
      <c r="D1204" s="358">
        <v>930706</v>
      </c>
      <c r="E1204" s="359">
        <v>44616</v>
      </c>
      <c r="F1204" s="358" t="s">
        <v>5151</v>
      </c>
    </row>
    <row r="1205" spans="1:6">
      <c r="A1205" s="357" t="s">
        <v>646</v>
      </c>
      <c r="B1205" s="357" t="s">
        <v>5265</v>
      </c>
      <c r="C1205" s="358" t="s">
        <v>3789</v>
      </c>
      <c r="D1205" s="358">
        <v>930479</v>
      </c>
      <c r="E1205" s="359">
        <v>44609</v>
      </c>
      <c r="F1205" s="358" t="s">
        <v>5151</v>
      </c>
    </row>
    <row r="1206" spans="1:6">
      <c r="A1206" s="357" t="s">
        <v>686</v>
      </c>
      <c r="B1206" s="357" t="s">
        <v>5266</v>
      </c>
      <c r="C1206" s="358" t="s">
        <v>3789</v>
      </c>
      <c r="D1206" s="358">
        <v>924266</v>
      </c>
      <c r="E1206" s="359">
        <v>44363</v>
      </c>
      <c r="F1206" s="358" t="s">
        <v>5151</v>
      </c>
    </row>
    <row r="1207" spans="1:6">
      <c r="A1207" s="357" t="s">
        <v>2508</v>
      </c>
      <c r="B1207" s="357" t="s">
        <v>5267</v>
      </c>
      <c r="C1207" s="358" t="s">
        <v>3789</v>
      </c>
      <c r="D1207" s="358">
        <v>924286</v>
      </c>
      <c r="E1207" s="359">
        <v>44363</v>
      </c>
      <c r="F1207" s="358" t="s">
        <v>5151</v>
      </c>
    </row>
    <row r="1208" spans="1:6">
      <c r="A1208" s="357" t="s">
        <v>736</v>
      </c>
      <c r="B1208" s="357" t="s">
        <v>5268</v>
      </c>
      <c r="C1208" s="358" t="s">
        <v>3789</v>
      </c>
      <c r="D1208" s="358">
        <v>924349</v>
      </c>
      <c r="E1208" s="359">
        <v>44363</v>
      </c>
      <c r="F1208" s="358" t="s">
        <v>5151</v>
      </c>
    </row>
    <row r="1209" spans="1:6">
      <c r="A1209" s="357" t="s">
        <v>747</v>
      </c>
      <c r="B1209" s="357" t="s">
        <v>5269</v>
      </c>
      <c r="C1209" s="358" t="s">
        <v>3789</v>
      </c>
      <c r="D1209" s="358">
        <v>929939</v>
      </c>
      <c r="E1209" s="359">
        <v>44581</v>
      </c>
      <c r="F1209" s="358" t="s">
        <v>5151</v>
      </c>
    </row>
    <row r="1210" spans="1:6">
      <c r="A1210" s="357" t="s">
        <v>2522</v>
      </c>
      <c r="B1210" s="357" t="s">
        <v>5270</v>
      </c>
      <c r="C1210" s="358" t="s">
        <v>3789</v>
      </c>
      <c r="D1210" s="358">
        <v>924336</v>
      </c>
      <c r="E1210" s="359">
        <v>44363</v>
      </c>
      <c r="F1210" s="358" t="s">
        <v>5151</v>
      </c>
    </row>
    <row r="1211" spans="1:6">
      <c r="A1211" s="357" t="s">
        <v>802</v>
      </c>
      <c r="B1211" s="357" t="s">
        <v>5271</v>
      </c>
      <c r="C1211" s="358" t="s">
        <v>3789</v>
      </c>
      <c r="D1211" s="358">
        <v>924341</v>
      </c>
      <c r="E1211" s="359">
        <v>44363</v>
      </c>
      <c r="F1211" s="358" t="s">
        <v>5151</v>
      </c>
    </row>
    <row r="1212" spans="1:6">
      <c r="A1212" s="357" t="s">
        <v>820</v>
      </c>
      <c r="B1212" s="357" t="s">
        <v>5272</v>
      </c>
      <c r="C1212" s="358" t="s">
        <v>3789</v>
      </c>
      <c r="D1212" s="358">
        <v>923523</v>
      </c>
      <c r="E1212" s="359">
        <v>44328</v>
      </c>
      <c r="F1212" s="358" t="s">
        <v>5151</v>
      </c>
    </row>
    <row r="1213" spans="1:6">
      <c r="A1213" s="357" t="s">
        <v>873</v>
      </c>
      <c r="B1213" s="357" t="s">
        <v>5273</v>
      </c>
      <c r="C1213" s="358" t="s">
        <v>3789</v>
      </c>
      <c r="D1213" s="358">
        <v>924357</v>
      </c>
      <c r="E1213" s="359">
        <v>44363</v>
      </c>
      <c r="F1213" s="358" t="s">
        <v>5151</v>
      </c>
    </row>
    <row r="1214" spans="1:6">
      <c r="A1214" s="357" t="s">
        <v>992</v>
      </c>
      <c r="B1214" s="357" t="s">
        <v>5274</v>
      </c>
      <c r="C1214" s="358" t="s">
        <v>3789</v>
      </c>
      <c r="D1214" s="358">
        <v>924362</v>
      </c>
      <c r="E1214" s="359">
        <v>44363</v>
      </c>
      <c r="F1214" s="358" t="s">
        <v>5151</v>
      </c>
    </row>
    <row r="1215" spans="1:6">
      <c r="A1215" s="357" t="s">
        <v>2547</v>
      </c>
      <c r="B1215" s="357" t="s">
        <v>5275</v>
      </c>
      <c r="C1215" s="358" t="s">
        <v>3789</v>
      </c>
      <c r="D1215" s="358">
        <v>924377</v>
      </c>
      <c r="E1215" s="359">
        <v>44363</v>
      </c>
      <c r="F1215" s="358" t="s">
        <v>5151</v>
      </c>
    </row>
    <row r="1216" spans="1:6">
      <c r="A1216" s="357" t="s">
        <v>1044</v>
      </c>
      <c r="B1216" s="357" t="s">
        <v>5276</v>
      </c>
      <c r="C1216" s="358" t="s">
        <v>3789</v>
      </c>
      <c r="D1216" s="358">
        <v>924396</v>
      </c>
      <c r="E1216" s="359">
        <v>44363</v>
      </c>
      <c r="F1216" s="358" t="s">
        <v>5151</v>
      </c>
    </row>
    <row r="1217" spans="1:6">
      <c r="A1217" s="357" t="s">
        <v>1131</v>
      </c>
      <c r="B1217" s="357" t="s">
        <v>5277</v>
      </c>
      <c r="C1217" s="358" t="s">
        <v>3789</v>
      </c>
      <c r="D1217" s="358">
        <v>927822</v>
      </c>
      <c r="E1217" s="359">
        <v>44490</v>
      </c>
      <c r="F1217" s="358" t="s">
        <v>5151</v>
      </c>
    </row>
    <row r="1218" spans="1:6">
      <c r="A1218" s="357" t="s">
        <v>1189</v>
      </c>
      <c r="B1218" s="357" t="s">
        <v>5278</v>
      </c>
      <c r="C1218" s="358" t="s">
        <v>3789</v>
      </c>
      <c r="D1218" s="358">
        <v>932135</v>
      </c>
      <c r="E1218" s="359">
        <v>44679</v>
      </c>
      <c r="F1218" s="358" t="s">
        <v>5279</v>
      </c>
    </row>
    <row r="1219" spans="1:6">
      <c r="A1219" s="357" t="s">
        <v>5280</v>
      </c>
      <c r="B1219" s="357" t="s">
        <v>5281</v>
      </c>
      <c r="C1219" s="358" t="s">
        <v>3789</v>
      </c>
      <c r="D1219" s="358">
        <v>927823</v>
      </c>
      <c r="E1219" s="359">
        <v>44490</v>
      </c>
      <c r="F1219" s="358" t="s">
        <v>5151</v>
      </c>
    </row>
    <row r="1220" spans="1:6">
      <c r="A1220" s="357" t="s">
        <v>1556</v>
      </c>
      <c r="B1220" s="357" t="s">
        <v>5282</v>
      </c>
      <c r="C1220" s="358" t="s">
        <v>3789</v>
      </c>
      <c r="D1220" s="358">
        <v>928240</v>
      </c>
      <c r="E1220" s="359">
        <v>44508</v>
      </c>
      <c r="F1220" s="358" t="s">
        <v>5151</v>
      </c>
    </row>
    <row r="1221" spans="1:6">
      <c r="A1221" s="357" t="s">
        <v>5283</v>
      </c>
      <c r="B1221" s="357" t="s">
        <v>5284</v>
      </c>
      <c r="C1221" s="358" t="s">
        <v>3789</v>
      </c>
      <c r="D1221" s="358">
        <v>929122</v>
      </c>
      <c r="E1221" s="359">
        <v>44539</v>
      </c>
      <c r="F1221" s="358" t="s">
        <v>5151</v>
      </c>
    </row>
    <row r="1222" spans="1:6">
      <c r="A1222" s="357" t="s">
        <v>1560</v>
      </c>
      <c r="B1222" s="357" t="s">
        <v>5285</v>
      </c>
      <c r="C1222" s="358" t="s">
        <v>3789</v>
      </c>
      <c r="D1222" s="358">
        <v>928241</v>
      </c>
      <c r="E1222" s="359">
        <v>44508</v>
      </c>
      <c r="F1222" s="358" t="s">
        <v>5151</v>
      </c>
    </row>
    <row r="1223" spans="1:6">
      <c r="A1223" s="357" t="s">
        <v>1823</v>
      </c>
      <c r="B1223" s="357" t="s">
        <v>5286</v>
      </c>
      <c r="C1223" s="358" t="s">
        <v>3789</v>
      </c>
      <c r="D1223" s="358">
        <v>929354</v>
      </c>
      <c r="E1223" s="359">
        <v>44553</v>
      </c>
      <c r="F1223" s="358" t="s">
        <v>5151</v>
      </c>
    </row>
    <row r="1224" spans="1:6">
      <c r="A1224" s="357" t="s">
        <v>1941</v>
      </c>
      <c r="B1224" s="357" t="s">
        <v>5287</v>
      </c>
      <c r="C1224" s="358" t="s">
        <v>3789</v>
      </c>
      <c r="D1224" s="358">
        <v>924350</v>
      </c>
      <c r="E1224" s="359">
        <v>44375</v>
      </c>
      <c r="F1224" s="358" t="s">
        <v>5151</v>
      </c>
    </row>
    <row r="1225" spans="1:6">
      <c r="A1225" s="357" t="s">
        <v>2045</v>
      </c>
      <c r="B1225" s="357" t="s">
        <v>5288</v>
      </c>
      <c r="C1225" s="358" t="s">
        <v>3789</v>
      </c>
      <c r="D1225" s="358">
        <v>932137</v>
      </c>
      <c r="E1225" s="359">
        <v>37374</v>
      </c>
      <c r="F1225" s="358" t="s">
        <v>5279</v>
      </c>
    </row>
    <row r="1226" spans="1:6">
      <c r="A1226" s="357" t="s">
        <v>2089</v>
      </c>
      <c r="B1226" s="357" t="s">
        <v>5289</v>
      </c>
      <c r="C1226" s="358" t="s">
        <v>3789</v>
      </c>
      <c r="D1226" s="358">
        <v>931253</v>
      </c>
      <c r="E1226" s="359">
        <v>44644</v>
      </c>
      <c r="F1226" s="358" t="s">
        <v>5151</v>
      </c>
    </row>
    <row r="1227" spans="1:6">
      <c r="A1227" s="357" t="s">
        <v>2164</v>
      </c>
      <c r="B1227" s="357" t="s">
        <v>5290</v>
      </c>
      <c r="C1227" s="358" t="s">
        <v>3789</v>
      </c>
      <c r="D1227" s="358">
        <v>927821</v>
      </c>
      <c r="E1227" s="359">
        <v>44490</v>
      </c>
      <c r="F1227" s="358" t="s">
        <v>5151</v>
      </c>
    </row>
    <row r="1228" spans="1:6">
      <c r="A1228" s="357" t="s">
        <v>2232</v>
      </c>
      <c r="B1228" s="357" t="s">
        <v>5291</v>
      </c>
      <c r="C1228" s="358" t="s">
        <v>3789</v>
      </c>
      <c r="D1228" s="358">
        <v>931561</v>
      </c>
      <c r="E1228" s="359">
        <v>44647</v>
      </c>
      <c r="F1228" s="358" t="s">
        <v>5279</v>
      </c>
    </row>
    <row r="1229" spans="1:6">
      <c r="A1229" s="357" t="s">
        <v>5292</v>
      </c>
      <c r="B1229" s="357" t="s">
        <v>5293</v>
      </c>
      <c r="C1229" s="358" t="s">
        <v>2750</v>
      </c>
      <c r="D1229" s="358">
        <v>912926</v>
      </c>
      <c r="E1229" s="359">
        <v>44287</v>
      </c>
      <c r="F1229" s="358" t="s">
        <v>3508</v>
      </c>
    </row>
    <row r="1230" spans="1:6">
      <c r="A1230" s="357" t="s">
        <v>383</v>
      </c>
      <c r="B1230" s="357" t="s">
        <v>5294</v>
      </c>
      <c r="C1230" s="358" t="s">
        <v>2750</v>
      </c>
      <c r="D1230" s="358">
        <v>915449</v>
      </c>
      <c r="E1230" s="359">
        <v>43220</v>
      </c>
      <c r="F1230" s="358" t="s">
        <v>3575</v>
      </c>
    </row>
    <row r="1231" spans="1:6">
      <c r="A1231" s="357" t="s">
        <v>5295</v>
      </c>
      <c r="B1231" s="357" t="s">
        <v>5296</v>
      </c>
      <c r="C1231" s="358" t="s">
        <v>2750</v>
      </c>
      <c r="D1231" s="358">
        <v>913367</v>
      </c>
      <c r="E1231" s="359">
        <v>44287</v>
      </c>
      <c r="F1231" s="358" t="s">
        <v>3575</v>
      </c>
    </row>
    <row r="1232" spans="1:6">
      <c r="A1232" s="357" t="s">
        <v>5297</v>
      </c>
      <c r="B1232" s="357" t="s">
        <v>5298</v>
      </c>
      <c r="C1232" s="358" t="s">
        <v>2750</v>
      </c>
      <c r="D1232" s="358">
        <v>913967</v>
      </c>
      <c r="E1232" s="359">
        <v>43031</v>
      </c>
      <c r="F1232" s="358" t="s">
        <v>3575</v>
      </c>
    </row>
    <row r="1233" spans="1:6">
      <c r="A1233" s="357" t="s">
        <v>5299</v>
      </c>
      <c r="B1233" s="357" t="s">
        <v>5300</v>
      </c>
      <c r="C1233" s="358" t="s">
        <v>2750</v>
      </c>
      <c r="D1233" s="358">
        <v>922514</v>
      </c>
      <c r="E1233" s="359">
        <v>44290</v>
      </c>
      <c r="F1233" s="358" t="s">
        <v>3575</v>
      </c>
    </row>
    <row r="1234" spans="1:6">
      <c r="A1234" s="377" t="s">
        <v>5301</v>
      </c>
      <c r="B1234" s="377" t="s">
        <v>5302</v>
      </c>
      <c r="C1234" s="378" t="s">
        <v>3789</v>
      </c>
      <c r="D1234" s="378">
        <v>924507</v>
      </c>
      <c r="E1234" s="379">
        <v>44363</v>
      </c>
      <c r="F1234" s="378" t="s">
        <v>5294</v>
      </c>
    </row>
    <row r="1235" spans="1:6">
      <c r="A1235" s="357" t="s">
        <v>2445</v>
      </c>
      <c r="B1235" s="357" t="s">
        <v>5303</v>
      </c>
      <c r="C1235" s="358" t="s">
        <v>3789</v>
      </c>
      <c r="D1235" s="358">
        <v>924513</v>
      </c>
      <c r="E1235" s="359">
        <v>44363</v>
      </c>
      <c r="F1235" s="358" t="s">
        <v>5294</v>
      </c>
    </row>
    <row r="1236" spans="1:6">
      <c r="A1236" s="357" t="s">
        <v>173</v>
      </c>
      <c r="B1236" s="357" t="s">
        <v>5304</v>
      </c>
      <c r="C1236" s="358" t="s">
        <v>3789</v>
      </c>
      <c r="D1236" s="358">
        <v>930679</v>
      </c>
      <c r="E1236" s="359">
        <v>44616</v>
      </c>
      <c r="F1236" s="358" t="s">
        <v>5294</v>
      </c>
    </row>
    <row r="1237" spans="1:6">
      <c r="A1237" s="357" t="s">
        <v>2453</v>
      </c>
      <c r="B1237" s="357" t="s">
        <v>5305</v>
      </c>
      <c r="C1237" s="358" t="s">
        <v>3789</v>
      </c>
      <c r="D1237" s="358">
        <v>924540</v>
      </c>
      <c r="E1237" s="359">
        <v>44363</v>
      </c>
      <c r="F1237" s="358" t="s">
        <v>5294</v>
      </c>
    </row>
    <row r="1238" spans="1:6">
      <c r="A1238" s="357" t="s">
        <v>2456</v>
      </c>
      <c r="B1238" s="357" t="s">
        <v>5306</v>
      </c>
      <c r="C1238" s="358" t="s">
        <v>3789</v>
      </c>
      <c r="D1238" s="358">
        <v>924561</v>
      </c>
      <c r="E1238" s="359">
        <v>44363</v>
      </c>
      <c r="F1238" s="358" t="s">
        <v>5294</v>
      </c>
    </row>
    <row r="1239" spans="1:6">
      <c r="A1239" s="357" t="s">
        <v>315</v>
      </c>
      <c r="B1239" s="357" t="s">
        <v>5307</v>
      </c>
      <c r="C1239" s="358" t="s">
        <v>3789</v>
      </c>
      <c r="D1239" s="358">
        <v>931917</v>
      </c>
      <c r="E1239" s="359">
        <v>44672</v>
      </c>
      <c r="F1239" s="358" t="s">
        <v>5294</v>
      </c>
    </row>
    <row r="1240" spans="1:6">
      <c r="A1240" s="357" t="s">
        <v>2472</v>
      </c>
      <c r="B1240" s="357" t="s">
        <v>5308</v>
      </c>
      <c r="C1240" s="358" t="s">
        <v>3789</v>
      </c>
      <c r="D1240" s="358">
        <v>924568</v>
      </c>
      <c r="E1240" s="359">
        <v>44363</v>
      </c>
      <c r="F1240" s="358" t="s">
        <v>5294</v>
      </c>
    </row>
    <row r="1241" spans="1:6">
      <c r="A1241" s="357" t="s">
        <v>472</v>
      </c>
      <c r="B1241" s="357" t="s">
        <v>5309</v>
      </c>
      <c r="C1241" s="358" t="s">
        <v>3789</v>
      </c>
      <c r="D1241" s="358">
        <v>932127</v>
      </c>
      <c r="E1241" s="359">
        <v>44679</v>
      </c>
      <c r="F1241" s="358" t="s">
        <v>5294</v>
      </c>
    </row>
    <row r="1242" spans="1:6">
      <c r="A1242" s="357" t="s">
        <v>2487</v>
      </c>
      <c r="B1242" s="357" t="s">
        <v>5310</v>
      </c>
      <c r="C1242" s="358" t="s">
        <v>3789</v>
      </c>
      <c r="D1242" s="358">
        <v>924565</v>
      </c>
      <c r="E1242" s="359">
        <v>44363</v>
      </c>
      <c r="F1242" s="358" t="s">
        <v>5294</v>
      </c>
    </row>
    <row r="1243" spans="1:6">
      <c r="A1243" s="357" t="s">
        <v>550</v>
      </c>
      <c r="B1243" s="357" t="s">
        <v>5311</v>
      </c>
      <c r="C1243" s="358" t="s">
        <v>3789</v>
      </c>
      <c r="D1243" s="358">
        <v>927402</v>
      </c>
      <c r="E1243" s="359">
        <v>44473</v>
      </c>
      <c r="F1243" s="358" t="s">
        <v>5294</v>
      </c>
    </row>
    <row r="1244" spans="1:6">
      <c r="A1244" s="357" t="s">
        <v>568</v>
      </c>
      <c r="B1244" s="357" t="s">
        <v>5312</v>
      </c>
      <c r="C1244" s="358" t="s">
        <v>3789</v>
      </c>
      <c r="D1244" s="358">
        <v>924559</v>
      </c>
      <c r="E1244" s="359">
        <v>44363</v>
      </c>
      <c r="F1244" s="358" t="s">
        <v>5294</v>
      </c>
    </row>
    <row r="1245" spans="1:6">
      <c r="A1245" s="357" t="s">
        <v>591</v>
      </c>
      <c r="B1245" s="357" t="s">
        <v>5313</v>
      </c>
      <c r="C1245" s="358" t="s">
        <v>3789</v>
      </c>
      <c r="D1245" s="358">
        <v>931810</v>
      </c>
      <c r="E1245" s="359">
        <v>44665</v>
      </c>
      <c r="F1245" s="358" t="s">
        <v>5294</v>
      </c>
    </row>
    <row r="1246" spans="1:6">
      <c r="A1246" s="357" t="s">
        <v>2505</v>
      </c>
      <c r="B1246" s="357" t="s">
        <v>5314</v>
      </c>
      <c r="C1246" s="358" t="s">
        <v>3789</v>
      </c>
      <c r="D1246" s="358">
        <v>927404</v>
      </c>
      <c r="E1246" s="359">
        <v>44473</v>
      </c>
      <c r="F1246" s="358" t="s">
        <v>5294</v>
      </c>
    </row>
    <row r="1247" spans="1:6">
      <c r="A1247" s="357" t="s">
        <v>2506</v>
      </c>
      <c r="B1247" s="357" t="s">
        <v>5315</v>
      </c>
      <c r="C1247" s="358" t="s">
        <v>3789</v>
      </c>
      <c r="D1247" s="358">
        <v>924545</v>
      </c>
      <c r="E1247" s="359">
        <v>44363</v>
      </c>
      <c r="F1247" s="358" t="s">
        <v>5294</v>
      </c>
    </row>
    <row r="1248" spans="1:6">
      <c r="A1248" s="357" t="s">
        <v>2511</v>
      </c>
      <c r="B1248" s="357" t="s">
        <v>5316</v>
      </c>
      <c r="C1248" s="358" t="s">
        <v>3789</v>
      </c>
      <c r="D1248" s="358">
        <v>927406</v>
      </c>
      <c r="E1248" s="359">
        <v>44473</v>
      </c>
      <c r="F1248" s="358" t="s">
        <v>5294</v>
      </c>
    </row>
    <row r="1249" spans="1:6">
      <c r="A1249" s="357" t="s">
        <v>771</v>
      </c>
      <c r="B1249" s="357" t="s">
        <v>5317</v>
      </c>
      <c r="C1249" s="358" t="s">
        <v>3789</v>
      </c>
      <c r="D1249" s="358">
        <v>932126</v>
      </c>
      <c r="E1249" s="359">
        <v>44679</v>
      </c>
      <c r="F1249" s="358" t="s">
        <v>5294</v>
      </c>
    </row>
    <row r="1250" spans="1:6">
      <c r="A1250" s="357" t="s">
        <v>801</v>
      </c>
      <c r="B1250" s="357" t="s">
        <v>5318</v>
      </c>
      <c r="C1250" s="358" t="s">
        <v>3789</v>
      </c>
      <c r="D1250" s="358">
        <v>919336</v>
      </c>
      <c r="E1250" s="359">
        <v>44287</v>
      </c>
      <c r="F1250" s="358" t="s">
        <v>5294</v>
      </c>
    </row>
    <row r="1251" spans="1:6">
      <c r="A1251" s="357" t="s">
        <v>1185</v>
      </c>
      <c r="B1251" s="357" t="s">
        <v>5319</v>
      </c>
      <c r="C1251" s="358" t="s">
        <v>3789</v>
      </c>
      <c r="D1251" s="358">
        <v>931915</v>
      </c>
      <c r="E1251" s="359">
        <v>44672</v>
      </c>
      <c r="F1251" s="358" t="s">
        <v>5294</v>
      </c>
    </row>
    <row r="1252" spans="1:6">
      <c r="A1252" s="357" t="s">
        <v>1194</v>
      </c>
      <c r="B1252" s="357" t="s">
        <v>5320</v>
      </c>
      <c r="C1252" s="358" t="s">
        <v>3789</v>
      </c>
      <c r="D1252" s="358">
        <v>932128</v>
      </c>
      <c r="E1252" s="359">
        <v>44679</v>
      </c>
      <c r="F1252" s="358" t="s">
        <v>5294</v>
      </c>
    </row>
    <row r="1253" spans="1:6">
      <c r="A1253" s="357" t="s">
        <v>2596</v>
      </c>
      <c r="B1253" s="357" t="s">
        <v>5321</v>
      </c>
      <c r="C1253" s="358" t="s">
        <v>3789</v>
      </c>
      <c r="D1253" s="358">
        <v>928227</v>
      </c>
      <c r="E1253" s="359">
        <v>44508</v>
      </c>
      <c r="F1253" s="358" t="s">
        <v>5294</v>
      </c>
    </row>
    <row r="1254" spans="1:6">
      <c r="A1254" s="357" t="s">
        <v>5322</v>
      </c>
      <c r="B1254" s="357" t="s">
        <v>5323</v>
      </c>
      <c r="C1254" s="358" t="s">
        <v>3789</v>
      </c>
      <c r="D1254" s="358">
        <v>932129</v>
      </c>
      <c r="E1254" s="359">
        <v>44679</v>
      </c>
      <c r="F1254" s="358" t="s">
        <v>5294</v>
      </c>
    </row>
    <row r="1255" spans="1:6">
      <c r="A1255" s="357" t="s">
        <v>1833</v>
      </c>
      <c r="B1255" s="357" t="s">
        <v>5324</v>
      </c>
      <c r="C1255" s="358" t="s">
        <v>3789</v>
      </c>
      <c r="D1255" s="358">
        <v>931760</v>
      </c>
      <c r="E1255" s="359">
        <v>44665</v>
      </c>
      <c r="F1255" s="358" t="s">
        <v>5294</v>
      </c>
    </row>
    <row r="1256" spans="1:6">
      <c r="A1256" s="357" t="s">
        <v>1876</v>
      </c>
      <c r="B1256" s="357" t="s">
        <v>5325</v>
      </c>
      <c r="C1256" s="358" t="s">
        <v>3789</v>
      </c>
      <c r="D1256" s="358">
        <v>931757</v>
      </c>
      <c r="E1256" s="359">
        <v>44665</v>
      </c>
      <c r="F1256" s="358" t="s">
        <v>5294</v>
      </c>
    </row>
    <row r="1257" spans="1:6">
      <c r="A1257" s="357" t="s">
        <v>1899</v>
      </c>
      <c r="B1257" s="357" t="s">
        <v>5326</v>
      </c>
      <c r="C1257" s="358" t="s">
        <v>3789</v>
      </c>
      <c r="D1257" s="358">
        <v>930086</v>
      </c>
      <c r="E1257" s="359">
        <v>44588</v>
      </c>
      <c r="F1257" s="358" t="s">
        <v>5294</v>
      </c>
    </row>
    <row r="1258" spans="1:6">
      <c r="A1258" s="357" t="s">
        <v>5327</v>
      </c>
      <c r="B1258" s="357" t="s">
        <v>5328</v>
      </c>
      <c r="C1258" s="358" t="s">
        <v>3789</v>
      </c>
      <c r="D1258" s="358">
        <v>931245</v>
      </c>
      <c r="E1258" s="359">
        <v>44644</v>
      </c>
      <c r="F1258" s="358" t="s">
        <v>5294</v>
      </c>
    </row>
    <row r="1259" spans="1:6">
      <c r="A1259" s="357" t="s">
        <v>2080</v>
      </c>
      <c r="B1259" s="357" t="s">
        <v>5329</v>
      </c>
      <c r="C1259" s="358" t="s">
        <v>3789</v>
      </c>
      <c r="D1259" s="358">
        <v>931763</v>
      </c>
      <c r="E1259" s="359">
        <v>44665</v>
      </c>
      <c r="F1259" s="358" t="s">
        <v>5294</v>
      </c>
    </row>
    <row r="1260" spans="1:6">
      <c r="A1260" s="357" t="s">
        <v>2097</v>
      </c>
      <c r="B1260" s="357" t="s">
        <v>5330</v>
      </c>
      <c r="C1260" s="358" t="s">
        <v>3789</v>
      </c>
      <c r="D1260" s="358">
        <v>931762</v>
      </c>
      <c r="E1260" s="359">
        <v>44665</v>
      </c>
      <c r="F1260" s="358" t="s">
        <v>5294</v>
      </c>
    </row>
    <row r="1261" spans="1:6">
      <c r="A1261" s="357" t="s">
        <v>2213</v>
      </c>
      <c r="B1261" s="357" t="s">
        <v>5331</v>
      </c>
      <c r="C1261" s="358" t="s">
        <v>3789</v>
      </c>
      <c r="D1261" s="358">
        <v>932125</v>
      </c>
      <c r="E1261" s="359">
        <v>44679</v>
      </c>
      <c r="F1261" s="358" t="s">
        <v>5294</v>
      </c>
    </row>
    <row r="1262" spans="1:6">
      <c r="A1262" s="357" t="s">
        <v>104</v>
      </c>
      <c r="B1262" s="357" t="s">
        <v>5332</v>
      </c>
      <c r="C1262" s="358" t="s">
        <v>3789</v>
      </c>
      <c r="D1262" s="358">
        <v>927388</v>
      </c>
      <c r="E1262" s="359">
        <v>44296</v>
      </c>
      <c r="F1262" s="358" t="s">
        <v>5296</v>
      </c>
    </row>
    <row r="1263" spans="1:6">
      <c r="A1263" s="357" t="s">
        <v>118</v>
      </c>
      <c r="B1263" s="357" t="s">
        <v>5333</v>
      </c>
      <c r="C1263" s="358" t="s">
        <v>3789</v>
      </c>
      <c r="D1263" s="358">
        <v>929357</v>
      </c>
      <c r="E1263" s="359">
        <v>44553</v>
      </c>
      <c r="F1263" s="358" t="s">
        <v>5296</v>
      </c>
    </row>
    <row r="1264" spans="1:6">
      <c r="A1264" s="357" t="s">
        <v>284</v>
      </c>
      <c r="B1264" s="357" t="s">
        <v>5334</v>
      </c>
      <c r="C1264" s="358" t="s">
        <v>3789</v>
      </c>
      <c r="D1264" s="358">
        <v>928897</v>
      </c>
      <c r="E1264" s="359">
        <v>44532</v>
      </c>
      <c r="F1264" s="358" t="s">
        <v>5296</v>
      </c>
    </row>
    <row r="1265" spans="1:6">
      <c r="A1265" s="357" t="s">
        <v>291</v>
      </c>
      <c r="B1265" s="357" t="s">
        <v>5335</v>
      </c>
      <c r="C1265" s="358" t="s">
        <v>3789</v>
      </c>
      <c r="D1265" s="358">
        <v>916009</v>
      </c>
      <c r="E1265" s="359">
        <v>44287</v>
      </c>
      <c r="F1265" s="358" t="s">
        <v>5296</v>
      </c>
    </row>
    <row r="1266" spans="1:6">
      <c r="A1266" s="357" t="s">
        <v>425</v>
      </c>
      <c r="B1266" s="357" t="s">
        <v>5336</v>
      </c>
      <c r="C1266" s="358" t="s">
        <v>3789</v>
      </c>
      <c r="D1266" s="358">
        <v>927398</v>
      </c>
      <c r="E1266" s="359">
        <v>44296</v>
      </c>
      <c r="F1266" s="358" t="s">
        <v>5296</v>
      </c>
    </row>
    <row r="1267" spans="1:6">
      <c r="A1267" s="357" t="s">
        <v>477</v>
      </c>
      <c r="B1267" s="357" t="s">
        <v>5337</v>
      </c>
      <c r="C1267" s="358" t="s">
        <v>3789</v>
      </c>
      <c r="D1267" s="358">
        <v>927401</v>
      </c>
      <c r="E1267" s="359">
        <v>44296</v>
      </c>
      <c r="F1267" s="358" t="s">
        <v>5296</v>
      </c>
    </row>
    <row r="1268" spans="1:6">
      <c r="A1268" s="357" t="s">
        <v>499</v>
      </c>
      <c r="B1268" s="357" t="s">
        <v>5338</v>
      </c>
      <c r="C1268" s="358" t="s">
        <v>3789</v>
      </c>
      <c r="D1268" s="358">
        <v>929485</v>
      </c>
      <c r="E1268" s="359">
        <v>44560</v>
      </c>
      <c r="F1268" s="358" t="s">
        <v>5296</v>
      </c>
    </row>
    <row r="1269" spans="1:6">
      <c r="A1269" s="357" t="s">
        <v>581</v>
      </c>
      <c r="B1269" s="357" t="s">
        <v>5339</v>
      </c>
      <c r="C1269" s="358" t="s">
        <v>3789</v>
      </c>
      <c r="D1269" s="358">
        <v>929481</v>
      </c>
      <c r="E1269" s="359">
        <v>44560</v>
      </c>
      <c r="F1269" s="358" t="s">
        <v>5296</v>
      </c>
    </row>
    <row r="1270" spans="1:6">
      <c r="A1270" s="357" t="s">
        <v>764</v>
      </c>
      <c r="B1270" s="357" t="s">
        <v>5340</v>
      </c>
      <c r="C1270" s="358" t="s">
        <v>3789</v>
      </c>
      <c r="D1270" s="358">
        <v>929484</v>
      </c>
      <c r="E1270" s="359">
        <v>44560</v>
      </c>
      <c r="F1270" s="358" t="s">
        <v>5296</v>
      </c>
    </row>
    <row r="1271" spans="1:6">
      <c r="A1271" s="377" t="s">
        <v>5341</v>
      </c>
      <c r="B1271" s="377" t="s">
        <v>5342</v>
      </c>
      <c r="C1271" s="378" t="s">
        <v>3789</v>
      </c>
      <c r="D1271" s="378">
        <v>927714</v>
      </c>
      <c r="E1271" s="379">
        <v>44490</v>
      </c>
      <c r="F1271" s="378" t="s">
        <v>5296</v>
      </c>
    </row>
    <row r="1272" spans="1:6">
      <c r="A1272" s="357" t="s">
        <v>1092</v>
      </c>
      <c r="B1272" s="357" t="s">
        <v>5343</v>
      </c>
      <c r="C1272" s="358" t="s">
        <v>3789</v>
      </c>
      <c r="D1272" s="358">
        <v>927841</v>
      </c>
      <c r="E1272" s="359">
        <v>44490</v>
      </c>
      <c r="F1272" s="358" t="s">
        <v>5296</v>
      </c>
    </row>
    <row r="1273" spans="1:6">
      <c r="A1273" s="357" t="s">
        <v>1221</v>
      </c>
      <c r="B1273" s="357" t="s">
        <v>5344</v>
      </c>
      <c r="C1273" s="358" t="s">
        <v>3789</v>
      </c>
      <c r="D1273" s="358">
        <v>927839</v>
      </c>
      <c r="E1273" s="359">
        <v>44490</v>
      </c>
      <c r="F1273" s="358" t="s">
        <v>5296</v>
      </c>
    </row>
    <row r="1274" spans="1:6">
      <c r="A1274" s="357" t="s">
        <v>1373</v>
      </c>
      <c r="B1274" s="357" t="s">
        <v>5345</v>
      </c>
      <c r="C1274" s="358" t="s">
        <v>3789</v>
      </c>
      <c r="D1274" s="358">
        <v>915903</v>
      </c>
      <c r="E1274" s="359">
        <v>44287</v>
      </c>
      <c r="F1274" s="358" t="s">
        <v>5296</v>
      </c>
    </row>
    <row r="1275" spans="1:6">
      <c r="A1275" s="357" t="s">
        <v>1403</v>
      </c>
      <c r="B1275" s="357" t="s">
        <v>5346</v>
      </c>
      <c r="C1275" s="358" t="s">
        <v>3789</v>
      </c>
      <c r="D1275" s="358">
        <v>928671</v>
      </c>
      <c r="E1275" s="359">
        <v>44518</v>
      </c>
      <c r="F1275" s="358" t="s">
        <v>5296</v>
      </c>
    </row>
    <row r="1276" spans="1:6">
      <c r="A1276" s="357" t="s">
        <v>1422</v>
      </c>
      <c r="B1276" s="357" t="s">
        <v>5347</v>
      </c>
      <c r="C1276" s="358" t="s">
        <v>3789</v>
      </c>
      <c r="D1276" s="358">
        <v>927840</v>
      </c>
      <c r="E1276" s="359">
        <v>44490</v>
      </c>
      <c r="F1276" s="358" t="s">
        <v>5296</v>
      </c>
    </row>
    <row r="1277" spans="1:6">
      <c r="A1277" s="357" t="s">
        <v>1795</v>
      </c>
      <c r="B1277" s="357" t="s">
        <v>5348</v>
      </c>
      <c r="C1277" s="358" t="s">
        <v>3789</v>
      </c>
      <c r="D1277" s="358">
        <v>931557</v>
      </c>
      <c r="E1277" s="359">
        <v>44658</v>
      </c>
      <c r="F1277" s="358" t="s">
        <v>5296</v>
      </c>
    </row>
    <row r="1278" spans="1:6">
      <c r="A1278" s="357" t="s">
        <v>1798</v>
      </c>
      <c r="B1278" s="357" t="s">
        <v>5349</v>
      </c>
      <c r="C1278" s="358" t="s">
        <v>3789</v>
      </c>
      <c r="D1278" s="358">
        <v>930534</v>
      </c>
      <c r="E1278" s="359">
        <v>44609</v>
      </c>
      <c r="F1278" s="358" t="s">
        <v>5296</v>
      </c>
    </row>
    <row r="1279" spans="1:6">
      <c r="A1279" s="357" t="s">
        <v>2639</v>
      </c>
      <c r="B1279" s="357" t="s">
        <v>5350</v>
      </c>
      <c r="C1279" s="358" t="s">
        <v>3789</v>
      </c>
      <c r="D1279" s="358">
        <v>914425</v>
      </c>
      <c r="E1279" s="359">
        <v>44287</v>
      </c>
      <c r="F1279" s="358" t="s">
        <v>5296</v>
      </c>
    </row>
    <row r="1280" spans="1:6">
      <c r="A1280" s="357" t="s">
        <v>1930</v>
      </c>
      <c r="B1280" s="357" t="s">
        <v>5351</v>
      </c>
      <c r="C1280" s="358" t="s">
        <v>3789</v>
      </c>
      <c r="D1280" s="358">
        <v>931251</v>
      </c>
      <c r="E1280" s="359">
        <v>44644</v>
      </c>
      <c r="F1280" s="358" t="s">
        <v>5296</v>
      </c>
    </row>
    <row r="1281" spans="1:6">
      <c r="A1281" s="357" t="s">
        <v>1945</v>
      </c>
      <c r="B1281" s="357" t="s">
        <v>5352</v>
      </c>
      <c r="C1281" s="358" t="s">
        <v>3789</v>
      </c>
      <c r="D1281" s="358">
        <v>927994</v>
      </c>
      <c r="E1281" s="359">
        <v>44497</v>
      </c>
      <c r="F1281" s="358" t="s">
        <v>5296</v>
      </c>
    </row>
    <row r="1282" spans="1:6">
      <c r="A1282" s="357" t="s">
        <v>1954</v>
      </c>
      <c r="B1282" s="357" t="s">
        <v>5353</v>
      </c>
      <c r="C1282" s="358" t="s">
        <v>3789</v>
      </c>
      <c r="D1282" s="358">
        <v>931016</v>
      </c>
      <c r="E1282" s="359">
        <v>44837</v>
      </c>
      <c r="F1282" s="358" t="s">
        <v>5296</v>
      </c>
    </row>
    <row r="1283" spans="1:6">
      <c r="A1283" s="357" t="s">
        <v>1972</v>
      </c>
      <c r="B1283" s="357" t="s">
        <v>5354</v>
      </c>
      <c r="C1283" s="358" t="s">
        <v>3789</v>
      </c>
      <c r="D1283" s="358">
        <v>930533</v>
      </c>
      <c r="E1283" s="359">
        <v>44609</v>
      </c>
      <c r="F1283" s="358" t="s">
        <v>5296</v>
      </c>
    </row>
    <row r="1284" spans="1:6">
      <c r="A1284" s="357" t="s">
        <v>2073</v>
      </c>
      <c r="B1284" s="357" t="s">
        <v>5355</v>
      </c>
      <c r="C1284" s="358" t="s">
        <v>3789</v>
      </c>
      <c r="D1284" s="358">
        <v>928026</v>
      </c>
      <c r="E1284" s="359">
        <v>44497</v>
      </c>
      <c r="F1284" s="358" t="s">
        <v>5296</v>
      </c>
    </row>
    <row r="1285" spans="1:6">
      <c r="A1285" s="357" t="s">
        <v>2657</v>
      </c>
      <c r="B1285" s="357" t="s">
        <v>5356</v>
      </c>
      <c r="C1285" s="358" t="s">
        <v>3789</v>
      </c>
      <c r="D1285" s="358">
        <v>913690</v>
      </c>
      <c r="E1285" s="359">
        <v>44287</v>
      </c>
      <c r="F1285" s="358" t="s">
        <v>5296</v>
      </c>
    </row>
    <row r="1286" spans="1:6">
      <c r="A1286" s="357" t="s">
        <v>2124</v>
      </c>
      <c r="B1286" s="357" t="s">
        <v>5357</v>
      </c>
      <c r="C1286" s="358" t="s">
        <v>3789</v>
      </c>
      <c r="D1286" s="358">
        <v>928672</v>
      </c>
      <c r="E1286" s="359">
        <v>44518</v>
      </c>
      <c r="F1286" s="358" t="s">
        <v>5296</v>
      </c>
    </row>
    <row r="1287" spans="1:6">
      <c r="A1287" s="357" t="s">
        <v>2180</v>
      </c>
      <c r="B1287" s="357" t="s">
        <v>5358</v>
      </c>
      <c r="C1287" s="358" t="s">
        <v>3789</v>
      </c>
      <c r="D1287" s="358">
        <v>929482</v>
      </c>
      <c r="E1287" s="359">
        <v>44560</v>
      </c>
      <c r="F1287" s="358" t="s">
        <v>5296</v>
      </c>
    </row>
    <row r="1288" spans="1:6">
      <c r="A1288" s="357" t="s">
        <v>2433</v>
      </c>
      <c r="B1288" s="357" t="s">
        <v>5359</v>
      </c>
      <c r="C1288" s="358" t="s">
        <v>3789</v>
      </c>
      <c r="D1288" s="358">
        <v>926159</v>
      </c>
      <c r="E1288" s="359">
        <v>44424</v>
      </c>
      <c r="F1288" s="358" t="s">
        <v>5360</v>
      </c>
    </row>
    <row r="1289" spans="1:6">
      <c r="A1289" s="357" t="s">
        <v>204</v>
      </c>
      <c r="B1289" s="357" t="s">
        <v>5361</v>
      </c>
      <c r="C1289" s="358" t="s">
        <v>3789</v>
      </c>
      <c r="D1289" s="358">
        <v>926164</v>
      </c>
      <c r="E1289" s="359">
        <v>44424</v>
      </c>
      <c r="F1289" s="358" t="s">
        <v>5360</v>
      </c>
    </row>
    <row r="1290" spans="1:6">
      <c r="A1290" s="357" t="s">
        <v>375</v>
      </c>
      <c r="B1290" s="357" t="s">
        <v>5362</v>
      </c>
      <c r="C1290" s="358" t="s">
        <v>3789</v>
      </c>
      <c r="D1290" s="358">
        <v>926168</v>
      </c>
      <c r="E1290" s="359">
        <v>44424</v>
      </c>
      <c r="F1290" s="358" t="s">
        <v>5360</v>
      </c>
    </row>
    <row r="1291" spans="1:6">
      <c r="A1291" s="357" t="s">
        <v>419</v>
      </c>
      <c r="B1291" s="357" t="s">
        <v>5363</v>
      </c>
      <c r="C1291" s="358" t="s">
        <v>3789</v>
      </c>
      <c r="D1291" s="358">
        <v>928670</v>
      </c>
      <c r="E1291" s="359">
        <v>44518</v>
      </c>
      <c r="F1291" s="358" t="s">
        <v>5360</v>
      </c>
    </row>
    <row r="1292" spans="1:6">
      <c r="A1292" s="357" t="s">
        <v>531</v>
      </c>
      <c r="B1292" s="357" t="s">
        <v>5364</v>
      </c>
      <c r="C1292" s="358" t="s">
        <v>3789</v>
      </c>
      <c r="D1292" s="358">
        <v>931913</v>
      </c>
      <c r="E1292" s="359" t="s">
        <v>5365</v>
      </c>
      <c r="F1292" s="358" t="s">
        <v>5360</v>
      </c>
    </row>
    <row r="1293" spans="1:6">
      <c r="A1293" s="357" t="s">
        <v>899</v>
      </c>
      <c r="B1293" s="357" t="s">
        <v>5366</v>
      </c>
      <c r="C1293" s="358" t="s">
        <v>3789</v>
      </c>
      <c r="D1293" s="358">
        <v>923603</v>
      </c>
      <c r="E1293" s="359">
        <v>44340</v>
      </c>
      <c r="F1293" s="358" t="s">
        <v>5360</v>
      </c>
    </row>
    <row r="1294" spans="1:6">
      <c r="A1294" s="357" t="s">
        <v>1016</v>
      </c>
      <c r="B1294" s="357" t="s">
        <v>5367</v>
      </c>
      <c r="C1294" s="358" t="s">
        <v>3789</v>
      </c>
      <c r="D1294" s="358">
        <v>929795</v>
      </c>
      <c r="E1294" s="359">
        <v>44574</v>
      </c>
      <c r="F1294" s="358" t="s">
        <v>5360</v>
      </c>
    </row>
    <row r="1295" spans="1:6">
      <c r="A1295" s="357" t="s">
        <v>1050</v>
      </c>
      <c r="B1295" s="357" t="s">
        <v>5368</v>
      </c>
      <c r="C1295" s="358" t="s">
        <v>3789</v>
      </c>
      <c r="D1295" s="358">
        <v>931911</v>
      </c>
      <c r="E1295" s="359" t="s">
        <v>5369</v>
      </c>
      <c r="F1295" s="358" t="s">
        <v>5360</v>
      </c>
    </row>
    <row r="1296" spans="1:6">
      <c r="A1296" s="357" t="s">
        <v>2561</v>
      </c>
      <c r="B1296" s="357" t="s">
        <v>5370</v>
      </c>
      <c r="C1296" s="358" t="s">
        <v>3789</v>
      </c>
      <c r="D1296" s="358">
        <v>922487</v>
      </c>
      <c r="E1296" s="359">
        <v>44293</v>
      </c>
      <c r="F1296" s="358" t="s">
        <v>5360</v>
      </c>
    </row>
    <row r="1297" spans="1:6">
      <c r="A1297" s="357" t="s">
        <v>2562</v>
      </c>
      <c r="B1297" s="357" t="s">
        <v>5371</v>
      </c>
      <c r="C1297" s="358" t="s">
        <v>3789</v>
      </c>
      <c r="D1297" s="358">
        <v>922379</v>
      </c>
      <c r="E1297" s="359">
        <v>44293</v>
      </c>
      <c r="F1297" s="358" t="s">
        <v>5360</v>
      </c>
    </row>
    <row r="1298" spans="1:6">
      <c r="A1298" s="357" t="s">
        <v>1500</v>
      </c>
      <c r="B1298" s="357" t="s">
        <v>5372</v>
      </c>
      <c r="C1298" s="358" t="s">
        <v>3789</v>
      </c>
      <c r="D1298" s="358">
        <v>931910</v>
      </c>
      <c r="E1298" s="359" t="s">
        <v>5373</v>
      </c>
      <c r="F1298" s="358" t="s">
        <v>5360</v>
      </c>
    </row>
    <row r="1299" spans="1:6">
      <c r="A1299" s="357" t="s">
        <v>1743</v>
      </c>
      <c r="B1299" s="357" t="s">
        <v>5374</v>
      </c>
      <c r="C1299" s="358" t="s">
        <v>3789</v>
      </c>
      <c r="D1299" s="358">
        <v>931392</v>
      </c>
      <c r="E1299" s="359">
        <v>44651</v>
      </c>
      <c r="F1299" s="358" t="s">
        <v>5360</v>
      </c>
    </row>
    <row r="1300" spans="1:6">
      <c r="A1300" s="357" t="s">
        <v>2635</v>
      </c>
      <c r="B1300" s="357" t="s">
        <v>5375</v>
      </c>
      <c r="C1300" s="358" t="s">
        <v>3789</v>
      </c>
      <c r="D1300" s="358">
        <v>919444</v>
      </c>
      <c r="E1300" s="359">
        <v>44287</v>
      </c>
      <c r="F1300" s="358" t="s">
        <v>5360</v>
      </c>
    </row>
    <row r="1301" spans="1:6">
      <c r="A1301" s="357" t="s">
        <v>1925</v>
      </c>
      <c r="B1301" s="357" t="s">
        <v>5376</v>
      </c>
      <c r="C1301" s="358" t="s">
        <v>3789</v>
      </c>
      <c r="D1301" s="358">
        <v>928253</v>
      </c>
      <c r="E1301" s="359">
        <v>44508</v>
      </c>
      <c r="F1301" s="358" t="s">
        <v>5360</v>
      </c>
    </row>
    <row r="1302" spans="1:6">
      <c r="A1302" s="357" t="s">
        <v>5377</v>
      </c>
      <c r="B1302" s="357" t="s">
        <v>5378</v>
      </c>
      <c r="C1302" s="358" t="s">
        <v>3789</v>
      </c>
      <c r="D1302" s="358">
        <v>914879</v>
      </c>
      <c r="E1302" s="359">
        <v>44287</v>
      </c>
      <c r="F1302" s="358" t="s">
        <v>5360</v>
      </c>
    </row>
    <row r="1303" spans="1:6">
      <c r="A1303" s="357" t="s">
        <v>2649</v>
      </c>
      <c r="B1303" s="357" t="s">
        <v>5379</v>
      </c>
      <c r="C1303" s="358" t="s">
        <v>3789</v>
      </c>
      <c r="D1303" s="358">
        <v>928258</v>
      </c>
      <c r="E1303" s="359">
        <v>44508</v>
      </c>
      <c r="F1303" s="358" t="s">
        <v>5360</v>
      </c>
    </row>
    <row r="1304" spans="1:6">
      <c r="A1304" s="357" t="s">
        <v>2008</v>
      </c>
      <c r="B1304" s="357" t="s">
        <v>5380</v>
      </c>
      <c r="C1304" s="358" t="s">
        <v>3789</v>
      </c>
      <c r="D1304" s="358">
        <v>931556</v>
      </c>
      <c r="E1304" s="359">
        <v>44658</v>
      </c>
      <c r="F1304" s="358" t="s">
        <v>5360</v>
      </c>
    </row>
    <row r="1305" spans="1:6">
      <c r="A1305" s="357" t="s">
        <v>2114</v>
      </c>
      <c r="B1305" s="357" t="s">
        <v>5381</v>
      </c>
      <c r="C1305" s="358" t="s">
        <v>3789</v>
      </c>
      <c r="D1305" s="358">
        <v>929362</v>
      </c>
      <c r="E1305" s="359">
        <v>44553</v>
      </c>
      <c r="F1305" s="358" t="s">
        <v>5360</v>
      </c>
    </row>
    <row r="1306" spans="1:6">
      <c r="A1306" s="357" t="s">
        <v>2658</v>
      </c>
      <c r="B1306" s="357" t="s">
        <v>5382</v>
      </c>
      <c r="C1306" s="358" t="s">
        <v>3789</v>
      </c>
      <c r="D1306" s="358">
        <v>929363</v>
      </c>
      <c r="E1306" s="359">
        <v>44553</v>
      </c>
      <c r="F1306" s="358" t="s">
        <v>5360</v>
      </c>
    </row>
    <row r="1307" spans="1:6">
      <c r="A1307" s="357" t="s">
        <v>5383</v>
      </c>
      <c r="B1307" s="357" t="s">
        <v>5384</v>
      </c>
      <c r="C1307" s="358" t="s">
        <v>3789</v>
      </c>
      <c r="D1307" s="358">
        <v>929796</v>
      </c>
      <c r="E1307" s="359">
        <v>44574</v>
      </c>
      <c r="F1307" s="358" t="s">
        <v>5360</v>
      </c>
    </row>
    <row r="1308" spans="1:6">
      <c r="A1308" s="357" t="s">
        <v>2665</v>
      </c>
      <c r="B1308" s="357" t="s">
        <v>5385</v>
      </c>
      <c r="C1308" s="358" t="s">
        <v>3789</v>
      </c>
      <c r="D1308" s="358">
        <v>926157</v>
      </c>
      <c r="E1308" s="359">
        <v>44424</v>
      </c>
      <c r="F1308" s="358" t="s">
        <v>5360</v>
      </c>
    </row>
    <row r="1309" spans="1:6">
      <c r="A1309" s="357" t="s">
        <v>2240</v>
      </c>
      <c r="B1309" s="357" t="s">
        <v>5386</v>
      </c>
      <c r="C1309" s="358" t="s">
        <v>3789</v>
      </c>
      <c r="D1309" s="358">
        <v>928787</v>
      </c>
      <c r="E1309" s="359">
        <v>44525</v>
      </c>
      <c r="F1309" s="358" t="s">
        <v>5360</v>
      </c>
    </row>
    <row r="1310" spans="1:6">
      <c r="A1310" s="357" t="s">
        <v>2672</v>
      </c>
      <c r="B1310" s="357" t="s">
        <v>5387</v>
      </c>
      <c r="C1310" s="358" t="s">
        <v>3789</v>
      </c>
      <c r="D1310" s="358">
        <v>928788</v>
      </c>
      <c r="E1310" s="359">
        <v>44525</v>
      </c>
      <c r="F1310" s="358" t="s">
        <v>5360</v>
      </c>
    </row>
    <row r="1311" spans="1:6">
      <c r="A1311" s="357" t="s">
        <v>2676</v>
      </c>
      <c r="B1311" s="357" t="s">
        <v>5388</v>
      </c>
      <c r="C1311" s="358" t="s">
        <v>3789</v>
      </c>
      <c r="D1311" s="358">
        <v>928669</v>
      </c>
      <c r="E1311" s="359">
        <v>44518</v>
      </c>
      <c r="F1311" s="358" t="s">
        <v>5360</v>
      </c>
    </row>
    <row r="1312" spans="1:6">
      <c r="A1312" s="357" t="s">
        <v>357</v>
      </c>
      <c r="B1312" s="357" t="s">
        <v>5389</v>
      </c>
      <c r="C1312" s="358" t="s">
        <v>3789</v>
      </c>
      <c r="D1312" s="358">
        <v>931018</v>
      </c>
      <c r="E1312" s="359">
        <v>44630</v>
      </c>
      <c r="F1312" s="358" t="s">
        <v>5298</v>
      </c>
    </row>
    <row r="1313" spans="1:6">
      <c r="A1313" s="357" t="s">
        <v>559</v>
      </c>
      <c r="B1313" s="357" t="s">
        <v>5390</v>
      </c>
      <c r="C1313" s="358" t="s">
        <v>3789</v>
      </c>
      <c r="D1313" s="358">
        <v>930701</v>
      </c>
      <c r="E1313" s="359">
        <v>44616</v>
      </c>
      <c r="F1313" s="358" t="s">
        <v>5298</v>
      </c>
    </row>
    <row r="1314" spans="1:6">
      <c r="A1314" s="357" t="s">
        <v>2493</v>
      </c>
      <c r="B1314" s="357" t="s">
        <v>5391</v>
      </c>
      <c r="C1314" s="358" t="s">
        <v>3789</v>
      </c>
      <c r="D1314" s="358">
        <v>925135</v>
      </c>
      <c r="E1314" s="359">
        <v>44375</v>
      </c>
      <c r="F1314" s="358" t="s">
        <v>5298</v>
      </c>
    </row>
    <row r="1315" spans="1:6">
      <c r="A1315" s="357" t="s">
        <v>574</v>
      </c>
      <c r="B1315" s="357" t="s">
        <v>5392</v>
      </c>
      <c r="C1315" s="358" t="s">
        <v>3789</v>
      </c>
      <c r="D1315" s="358">
        <v>928667</v>
      </c>
      <c r="E1315" s="359">
        <v>44518</v>
      </c>
      <c r="F1315" s="358" t="s">
        <v>5298</v>
      </c>
    </row>
    <row r="1316" spans="1:6">
      <c r="A1316" s="357" t="s">
        <v>594</v>
      </c>
      <c r="B1316" s="357" t="s">
        <v>5393</v>
      </c>
      <c r="C1316" s="358" t="s">
        <v>3789</v>
      </c>
      <c r="D1316" s="358">
        <v>925158</v>
      </c>
      <c r="E1316" s="359">
        <v>44375</v>
      </c>
      <c r="F1316" s="358" t="s">
        <v>5298</v>
      </c>
    </row>
    <row r="1317" spans="1:6">
      <c r="A1317" s="357" t="s">
        <v>743</v>
      </c>
      <c r="B1317" s="357" t="s">
        <v>5394</v>
      </c>
      <c r="C1317" s="358" t="s">
        <v>3789</v>
      </c>
      <c r="D1317" s="358">
        <v>929798</v>
      </c>
      <c r="E1317" s="359">
        <v>44574</v>
      </c>
      <c r="F1317" s="358" t="s">
        <v>5298</v>
      </c>
    </row>
    <row r="1318" spans="1:6">
      <c r="A1318" s="357" t="s">
        <v>748</v>
      </c>
      <c r="B1318" s="357" t="s">
        <v>5395</v>
      </c>
      <c r="C1318" s="358" t="s">
        <v>3789</v>
      </c>
      <c r="D1318" s="358">
        <v>927409</v>
      </c>
      <c r="E1318" s="359">
        <v>44296</v>
      </c>
      <c r="F1318" s="358" t="s">
        <v>5298</v>
      </c>
    </row>
    <row r="1319" spans="1:6">
      <c r="A1319" s="357" t="s">
        <v>2517</v>
      </c>
      <c r="B1319" s="357" t="s">
        <v>5396</v>
      </c>
      <c r="C1319" s="358" t="s">
        <v>3789</v>
      </c>
      <c r="D1319" s="358">
        <v>925148</v>
      </c>
      <c r="E1319" s="359">
        <v>44375</v>
      </c>
      <c r="F1319" s="358" t="s">
        <v>5298</v>
      </c>
    </row>
    <row r="1320" spans="1:6">
      <c r="A1320" s="357" t="s">
        <v>2519</v>
      </c>
      <c r="B1320" s="357" t="s">
        <v>3907</v>
      </c>
      <c r="C1320" s="358" t="s">
        <v>3789</v>
      </c>
      <c r="D1320" s="358">
        <v>925166</v>
      </c>
      <c r="E1320" s="359">
        <v>44375</v>
      </c>
      <c r="F1320" s="358" t="s">
        <v>5298</v>
      </c>
    </row>
    <row r="1321" spans="1:6">
      <c r="A1321" s="357" t="s">
        <v>2521</v>
      </c>
      <c r="B1321" s="357" t="s">
        <v>5397</v>
      </c>
      <c r="C1321" s="358" t="s">
        <v>3789</v>
      </c>
      <c r="D1321" s="358">
        <v>925163</v>
      </c>
      <c r="E1321" s="359">
        <v>44375</v>
      </c>
      <c r="F1321" s="358" t="s">
        <v>5298</v>
      </c>
    </row>
    <row r="1322" spans="1:6">
      <c r="A1322" s="357" t="s">
        <v>796</v>
      </c>
      <c r="B1322" s="357" t="s">
        <v>5398</v>
      </c>
      <c r="C1322" s="358" t="s">
        <v>3789</v>
      </c>
      <c r="D1322" s="358">
        <v>927410</v>
      </c>
      <c r="E1322" s="359">
        <v>44296</v>
      </c>
      <c r="F1322" s="358" t="s">
        <v>5298</v>
      </c>
    </row>
    <row r="1323" spans="1:6">
      <c r="A1323" s="357" t="s">
        <v>5399</v>
      </c>
      <c r="B1323" s="357" t="s">
        <v>5400</v>
      </c>
      <c r="C1323" s="358" t="s">
        <v>3789</v>
      </c>
      <c r="D1323" s="358">
        <v>927412</v>
      </c>
      <c r="E1323" s="359">
        <v>44296</v>
      </c>
      <c r="F1323" s="358" t="s">
        <v>5298</v>
      </c>
    </row>
    <row r="1324" spans="1:6">
      <c r="A1324" s="357" t="s">
        <v>868</v>
      </c>
      <c r="B1324" s="357" t="s">
        <v>5401</v>
      </c>
      <c r="C1324" s="358" t="s">
        <v>3789</v>
      </c>
      <c r="D1324" s="358">
        <v>925155</v>
      </c>
      <c r="E1324" s="359">
        <v>44375</v>
      </c>
      <c r="F1324" s="358" t="s">
        <v>5298</v>
      </c>
    </row>
    <row r="1325" spans="1:6">
      <c r="A1325" s="357" t="s">
        <v>5402</v>
      </c>
      <c r="B1325" s="357" t="s">
        <v>5403</v>
      </c>
      <c r="C1325" s="358" t="s">
        <v>3789</v>
      </c>
      <c r="D1325" s="358">
        <v>927414</v>
      </c>
      <c r="E1325" s="359">
        <v>44296</v>
      </c>
      <c r="F1325" s="358" t="s">
        <v>5298</v>
      </c>
    </row>
    <row r="1326" spans="1:6">
      <c r="A1326" s="357" t="s">
        <v>2564</v>
      </c>
      <c r="B1326" s="357" t="s">
        <v>5404</v>
      </c>
      <c r="C1326" s="358" t="s">
        <v>3789</v>
      </c>
      <c r="D1326" s="358">
        <v>925162</v>
      </c>
      <c r="E1326" s="359">
        <v>44375</v>
      </c>
      <c r="F1326" s="358" t="s">
        <v>5298</v>
      </c>
    </row>
    <row r="1327" spans="1:6">
      <c r="A1327" s="357" t="s">
        <v>1227</v>
      </c>
      <c r="B1327" s="357" t="s">
        <v>5405</v>
      </c>
      <c r="C1327" s="358" t="s">
        <v>3789</v>
      </c>
      <c r="D1327" s="358">
        <v>929797</v>
      </c>
      <c r="E1327" s="359">
        <v>44574</v>
      </c>
      <c r="F1327" s="358" t="s">
        <v>5298</v>
      </c>
    </row>
    <row r="1328" spans="1:6">
      <c r="A1328" s="357" t="s">
        <v>5406</v>
      </c>
      <c r="B1328" s="357" t="s">
        <v>5407</v>
      </c>
      <c r="C1328" s="358" t="s">
        <v>3789</v>
      </c>
      <c r="D1328" s="358">
        <v>925165</v>
      </c>
      <c r="E1328" s="359">
        <v>44375</v>
      </c>
      <c r="F1328" s="358" t="s">
        <v>5298</v>
      </c>
    </row>
    <row r="1329" spans="1:6">
      <c r="A1329" s="357" t="s">
        <v>1307</v>
      </c>
      <c r="B1329" s="357" t="s">
        <v>5408</v>
      </c>
      <c r="C1329" s="358" t="s">
        <v>3789</v>
      </c>
      <c r="D1329" s="358">
        <v>931553</v>
      </c>
      <c r="E1329" s="359">
        <v>44658</v>
      </c>
      <c r="F1329" s="358" t="s">
        <v>5298</v>
      </c>
    </row>
    <row r="1330" spans="1:6">
      <c r="A1330" s="357" t="s">
        <v>1399</v>
      </c>
      <c r="B1330" s="357" t="s">
        <v>5409</v>
      </c>
      <c r="C1330" s="358" t="s">
        <v>3789</v>
      </c>
      <c r="D1330" s="358">
        <v>928668</v>
      </c>
      <c r="E1330" s="359">
        <v>44518</v>
      </c>
      <c r="F1330" s="358" t="s">
        <v>5298</v>
      </c>
    </row>
    <row r="1331" spans="1:6">
      <c r="A1331" s="357" t="s">
        <v>1430</v>
      </c>
      <c r="B1331" s="357" t="s">
        <v>5410</v>
      </c>
      <c r="C1331" s="358" t="s">
        <v>3789</v>
      </c>
      <c r="D1331" s="358">
        <v>928950</v>
      </c>
      <c r="E1331" s="359">
        <v>44239</v>
      </c>
      <c r="F1331" s="358" t="s">
        <v>5298</v>
      </c>
    </row>
    <row r="1332" spans="1:6">
      <c r="A1332" s="357" t="s">
        <v>1476</v>
      </c>
      <c r="B1332" s="357" t="s">
        <v>5411</v>
      </c>
      <c r="C1332" s="358" t="s">
        <v>3789</v>
      </c>
      <c r="D1332" s="358">
        <v>925147</v>
      </c>
      <c r="E1332" s="359">
        <v>44375</v>
      </c>
      <c r="F1332" s="358" t="s">
        <v>5298</v>
      </c>
    </row>
    <row r="1333" spans="1:6">
      <c r="A1333" s="357" t="s">
        <v>1666</v>
      </c>
      <c r="B1333" s="357" t="s">
        <v>5412</v>
      </c>
      <c r="C1333" s="358" t="s">
        <v>3789</v>
      </c>
      <c r="D1333" s="358">
        <v>931397</v>
      </c>
      <c r="E1333" s="359">
        <v>44651</v>
      </c>
      <c r="F1333" s="358" t="s">
        <v>5298</v>
      </c>
    </row>
    <row r="1334" spans="1:6">
      <c r="A1334" s="357" t="s">
        <v>1737</v>
      </c>
      <c r="B1334" s="357" t="s">
        <v>5413</v>
      </c>
      <c r="C1334" s="358" t="s">
        <v>3789</v>
      </c>
      <c r="D1334" s="358">
        <v>925153</v>
      </c>
      <c r="E1334" s="359">
        <v>44375</v>
      </c>
      <c r="F1334" s="358" t="s">
        <v>5298</v>
      </c>
    </row>
    <row r="1335" spans="1:6">
      <c r="A1335" s="357" t="s">
        <v>1794</v>
      </c>
      <c r="B1335" s="357" t="s">
        <v>5414</v>
      </c>
      <c r="C1335" s="358" t="s">
        <v>3789</v>
      </c>
      <c r="D1335" s="358">
        <v>931246</v>
      </c>
      <c r="E1335" s="359">
        <v>44644</v>
      </c>
      <c r="F1335" s="358" t="s">
        <v>5298</v>
      </c>
    </row>
    <row r="1336" spans="1:6">
      <c r="A1336" s="357" t="s">
        <v>2667</v>
      </c>
      <c r="B1336" s="357" t="s">
        <v>5415</v>
      </c>
      <c r="C1336" s="358" t="s">
        <v>3789</v>
      </c>
      <c r="D1336" s="358">
        <v>925152</v>
      </c>
      <c r="E1336" s="359">
        <v>44375</v>
      </c>
      <c r="F1336" s="358" t="s">
        <v>5298</v>
      </c>
    </row>
    <row r="1337" spans="1:6">
      <c r="A1337" s="357" t="s">
        <v>4043</v>
      </c>
      <c r="B1337" s="357" t="s">
        <v>5416</v>
      </c>
      <c r="C1337" s="358" t="s">
        <v>3789</v>
      </c>
      <c r="D1337" s="358">
        <v>929064</v>
      </c>
      <c r="E1337" s="359">
        <v>44539</v>
      </c>
      <c r="F1337" s="358" t="s">
        <v>5417</v>
      </c>
    </row>
    <row r="1338" spans="1:6">
      <c r="A1338" s="357" t="s">
        <v>146</v>
      </c>
      <c r="B1338" s="357" t="s">
        <v>5418</v>
      </c>
      <c r="C1338" s="358" t="s">
        <v>3789</v>
      </c>
      <c r="D1338" s="358">
        <v>931133</v>
      </c>
      <c r="E1338" s="359">
        <v>44637</v>
      </c>
      <c r="F1338" s="358" t="s">
        <v>5419</v>
      </c>
    </row>
    <row r="1339" spans="1:6">
      <c r="A1339" s="357" t="s">
        <v>411</v>
      </c>
      <c r="B1339" s="357" t="s">
        <v>5420</v>
      </c>
      <c r="C1339" s="358" t="s">
        <v>3789</v>
      </c>
      <c r="D1339" s="358">
        <v>924731</v>
      </c>
      <c r="E1339" s="359">
        <v>44370</v>
      </c>
      <c r="F1339" s="358" t="s">
        <v>5417</v>
      </c>
    </row>
    <row r="1340" spans="1:6">
      <c r="A1340" s="357" t="s">
        <v>428</v>
      </c>
      <c r="B1340" s="357" t="s">
        <v>5421</v>
      </c>
      <c r="C1340" s="358" t="s">
        <v>3789</v>
      </c>
      <c r="D1340" s="358">
        <v>929361</v>
      </c>
      <c r="E1340" s="359">
        <v>44553</v>
      </c>
      <c r="F1340" s="358" t="s">
        <v>5417</v>
      </c>
    </row>
    <row r="1341" spans="1:6">
      <c r="A1341" s="357" t="s">
        <v>442</v>
      </c>
      <c r="B1341" s="357" t="s">
        <v>5422</v>
      </c>
      <c r="C1341" s="358" t="s">
        <v>3789</v>
      </c>
      <c r="D1341" s="358">
        <v>929941</v>
      </c>
      <c r="E1341" s="359">
        <v>44574</v>
      </c>
      <c r="F1341" s="358" t="s">
        <v>5417</v>
      </c>
    </row>
    <row r="1342" spans="1:6">
      <c r="A1342" s="357" t="s">
        <v>555</v>
      </c>
      <c r="B1342" s="357" t="s">
        <v>5423</v>
      </c>
      <c r="C1342" s="358" t="s">
        <v>3789</v>
      </c>
      <c r="D1342" s="358">
        <v>929063</v>
      </c>
      <c r="E1342" s="359">
        <v>44539</v>
      </c>
      <c r="F1342" s="358" t="s">
        <v>5417</v>
      </c>
    </row>
    <row r="1343" spans="1:6">
      <c r="A1343" s="376" t="s">
        <v>4025</v>
      </c>
      <c r="B1343" s="387" t="s">
        <v>5424</v>
      </c>
      <c r="C1343" s="358" t="s">
        <v>3789</v>
      </c>
      <c r="D1343" s="388">
        <v>932573</v>
      </c>
      <c r="E1343" s="359">
        <v>44700</v>
      </c>
      <c r="F1343" s="358" t="s">
        <v>5417</v>
      </c>
    </row>
    <row r="1344" spans="1:6">
      <c r="A1344" s="357" t="s">
        <v>5425</v>
      </c>
      <c r="B1344" s="357" t="s">
        <v>5426</v>
      </c>
      <c r="C1344" s="358" t="s">
        <v>3789</v>
      </c>
      <c r="D1344" s="358">
        <v>929229</v>
      </c>
      <c r="E1344" s="359">
        <v>44546</v>
      </c>
      <c r="F1344" s="358" t="s">
        <v>5417</v>
      </c>
    </row>
    <row r="1345" spans="1:6">
      <c r="A1345" s="357" t="s">
        <v>752</v>
      </c>
      <c r="B1345" s="357" t="s">
        <v>5427</v>
      </c>
      <c r="C1345" s="358" t="s">
        <v>3789</v>
      </c>
      <c r="D1345" s="358">
        <v>929360</v>
      </c>
      <c r="E1345" s="359">
        <v>44553</v>
      </c>
      <c r="F1345" s="358" t="s">
        <v>5417</v>
      </c>
    </row>
    <row r="1346" spans="1:6">
      <c r="A1346" s="357" t="s">
        <v>4029</v>
      </c>
      <c r="B1346" s="357" t="s">
        <v>5428</v>
      </c>
      <c r="C1346" s="358" t="s">
        <v>3789</v>
      </c>
      <c r="D1346" s="358">
        <v>931134</v>
      </c>
      <c r="E1346" s="359">
        <v>44638</v>
      </c>
      <c r="F1346" s="358" t="s">
        <v>5419</v>
      </c>
    </row>
    <row r="1347" spans="1:6">
      <c r="A1347" s="376" t="s">
        <v>806</v>
      </c>
      <c r="B1347" s="387" t="s">
        <v>5429</v>
      </c>
      <c r="C1347" s="358" t="s">
        <v>3789</v>
      </c>
      <c r="D1347" s="388">
        <v>932572</v>
      </c>
      <c r="E1347" s="359">
        <v>44700</v>
      </c>
      <c r="F1347" s="358" t="s">
        <v>5417</v>
      </c>
    </row>
    <row r="1348" spans="1:6">
      <c r="A1348" s="376" t="s">
        <v>901</v>
      </c>
      <c r="B1348" s="387" t="s">
        <v>5430</v>
      </c>
      <c r="C1348" s="358" t="s">
        <v>3789</v>
      </c>
      <c r="D1348" s="389">
        <v>932570</v>
      </c>
      <c r="E1348" s="359">
        <v>44700</v>
      </c>
      <c r="F1348" s="358" t="s">
        <v>5417</v>
      </c>
    </row>
    <row r="1349" spans="1:6">
      <c r="A1349" s="376" t="s">
        <v>186</v>
      </c>
      <c r="B1349" s="387" t="s">
        <v>5431</v>
      </c>
      <c r="C1349" s="358" t="s">
        <v>3789</v>
      </c>
      <c r="D1349" s="388">
        <v>932571</v>
      </c>
      <c r="E1349" s="359">
        <v>44700</v>
      </c>
      <c r="F1349" s="358" t="s">
        <v>5417</v>
      </c>
    </row>
    <row r="1350" spans="1:6">
      <c r="A1350" s="357" t="s">
        <v>1115</v>
      </c>
      <c r="B1350" s="357" t="s">
        <v>5432</v>
      </c>
      <c r="C1350" s="358" t="s">
        <v>3789</v>
      </c>
      <c r="D1350" s="358">
        <v>922367</v>
      </c>
      <c r="E1350" s="359">
        <v>44293</v>
      </c>
      <c r="F1350" s="358" t="s">
        <v>5417</v>
      </c>
    </row>
    <row r="1351" spans="1:6">
      <c r="A1351" s="357" t="s">
        <v>1302</v>
      </c>
      <c r="B1351" s="357" t="s">
        <v>5433</v>
      </c>
      <c r="C1351" s="358" t="s">
        <v>3789</v>
      </c>
      <c r="D1351" s="358">
        <v>927451</v>
      </c>
      <c r="E1351" s="359">
        <v>44473</v>
      </c>
      <c r="F1351" s="358" t="s">
        <v>5417</v>
      </c>
    </row>
    <row r="1352" spans="1:6">
      <c r="A1352" s="376" t="s">
        <v>1455</v>
      </c>
      <c r="B1352" s="387" t="s">
        <v>5434</v>
      </c>
      <c r="C1352" s="358" t="s">
        <v>3789</v>
      </c>
      <c r="D1352" s="388">
        <v>932575</v>
      </c>
      <c r="E1352" s="359">
        <v>44700</v>
      </c>
      <c r="F1352" s="358" t="s">
        <v>5417</v>
      </c>
    </row>
    <row r="1353" spans="1:6">
      <c r="A1353" s="357" t="s">
        <v>1796</v>
      </c>
      <c r="B1353" s="357" t="s">
        <v>5435</v>
      </c>
      <c r="C1353" s="358" t="s">
        <v>3789</v>
      </c>
      <c r="D1353" s="358">
        <v>929061</v>
      </c>
      <c r="E1353" s="359">
        <v>44539</v>
      </c>
      <c r="F1353" s="358" t="s">
        <v>5417</v>
      </c>
    </row>
    <row r="1354" spans="1:6">
      <c r="A1354" s="357" t="s">
        <v>1810</v>
      </c>
      <c r="B1354" s="357" t="s">
        <v>5436</v>
      </c>
      <c r="C1354" s="358" t="s">
        <v>3789</v>
      </c>
      <c r="D1354" s="358">
        <v>928012</v>
      </c>
      <c r="E1354" s="359">
        <v>44497</v>
      </c>
      <c r="F1354" s="358" t="s">
        <v>5417</v>
      </c>
    </row>
    <row r="1355" spans="1:6">
      <c r="A1355" s="357" t="s">
        <v>1847</v>
      </c>
      <c r="B1355" s="357" t="s">
        <v>5437</v>
      </c>
      <c r="C1355" s="358" t="s">
        <v>3789</v>
      </c>
      <c r="D1355" s="358">
        <v>927950</v>
      </c>
      <c r="E1355" s="359">
        <v>44497</v>
      </c>
      <c r="F1355" s="358" t="s">
        <v>5417</v>
      </c>
    </row>
    <row r="1356" spans="1:6">
      <c r="A1356" s="357" t="s">
        <v>1896</v>
      </c>
      <c r="B1356" s="357" t="s">
        <v>5438</v>
      </c>
      <c r="C1356" s="358" t="s">
        <v>3789</v>
      </c>
      <c r="D1356" s="358">
        <v>927944</v>
      </c>
      <c r="E1356" s="359">
        <v>44497</v>
      </c>
      <c r="F1356" s="358" t="s">
        <v>5417</v>
      </c>
    </row>
    <row r="1357" spans="1:6">
      <c r="A1357" s="357" t="s">
        <v>1969</v>
      </c>
      <c r="B1357" s="357" t="s">
        <v>5439</v>
      </c>
      <c r="C1357" s="358" t="s">
        <v>3789</v>
      </c>
      <c r="D1357" s="358">
        <v>931135</v>
      </c>
      <c r="E1357" s="359">
        <v>44639</v>
      </c>
      <c r="F1357" s="358" t="s">
        <v>5419</v>
      </c>
    </row>
    <row r="1358" spans="1:6">
      <c r="A1358" s="357" t="s">
        <v>2088</v>
      </c>
      <c r="B1358" s="357" t="s">
        <v>5440</v>
      </c>
      <c r="C1358" s="358" t="s">
        <v>3789</v>
      </c>
      <c r="D1358" s="358">
        <v>929942</v>
      </c>
      <c r="E1358" s="359">
        <v>44574</v>
      </c>
      <c r="F1358" s="358" t="s">
        <v>5417</v>
      </c>
    </row>
    <row r="1359" spans="1:6">
      <c r="A1359" s="357" t="s">
        <v>4045</v>
      </c>
      <c r="B1359" s="357" t="s">
        <v>5441</v>
      </c>
      <c r="C1359" s="358" t="s">
        <v>3789</v>
      </c>
      <c r="D1359" s="358">
        <v>925278</v>
      </c>
      <c r="E1359" s="359">
        <v>44375</v>
      </c>
      <c r="F1359" s="358" t="s">
        <v>5417</v>
      </c>
    </row>
    <row r="1360" spans="1:6">
      <c r="A1360" s="357" t="s">
        <v>2244</v>
      </c>
      <c r="B1360" s="357" t="s">
        <v>5442</v>
      </c>
      <c r="C1360" s="358" t="s">
        <v>3789</v>
      </c>
      <c r="D1360" s="358">
        <v>927452</v>
      </c>
      <c r="E1360" s="359">
        <v>44474</v>
      </c>
      <c r="F1360" s="358" t="s">
        <v>5417</v>
      </c>
    </row>
    <row r="1361" spans="1:6">
      <c r="A1361" s="357" t="s">
        <v>5443</v>
      </c>
      <c r="B1361" s="357" t="s">
        <v>5444</v>
      </c>
      <c r="C1361" s="358" t="s">
        <v>3789</v>
      </c>
      <c r="D1361" s="358">
        <v>924242</v>
      </c>
      <c r="E1361" s="359">
        <v>44361</v>
      </c>
      <c r="F1361" s="358" t="s">
        <v>5417</v>
      </c>
    </row>
    <row r="1362" spans="1:6">
      <c r="A1362" s="357" t="s">
        <v>2295</v>
      </c>
      <c r="B1362" s="357" t="s">
        <v>5445</v>
      </c>
      <c r="C1362" s="358" t="s">
        <v>3789</v>
      </c>
      <c r="D1362" s="358">
        <v>929066</v>
      </c>
      <c r="E1362" s="359">
        <v>44539</v>
      </c>
      <c r="F1362" s="358" t="s">
        <v>5417</v>
      </c>
    </row>
    <row r="1363" spans="1:6">
      <c r="A1363" s="357" t="s">
        <v>5446</v>
      </c>
      <c r="B1363" s="357" t="s">
        <v>5447</v>
      </c>
      <c r="C1363" s="358" t="s">
        <v>2750</v>
      </c>
      <c r="D1363" s="358">
        <v>915567</v>
      </c>
      <c r="E1363" s="359">
        <v>44287</v>
      </c>
      <c r="F1363" s="358" t="s">
        <v>3575</v>
      </c>
    </row>
    <row r="1364" spans="1:6">
      <c r="A1364" s="357" t="s">
        <v>5448</v>
      </c>
      <c r="B1364" s="357" t="s">
        <v>5449</v>
      </c>
      <c r="C1364" s="358" t="s">
        <v>2750</v>
      </c>
      <c r="D1364" s="358">
        <v>913045</v>
      </c>
      <c r="E1364" s="359">
        <v>44502</v>
      </c>
      <c r="F1364" s="358" t="s">
        <v>3575</v>
      </c>
    </row>
    <row r="1365" spans="1:6">
      <c r="A1365" s="357" t="s">
        <v>5450</v>
      </c>
      <c r="B1365" s="357" t="s">
        <v>5451</v>
      </c>
      <c r="C1365" s="358" t="s">
        <v>2750</v>
      </c>
      <c r="D1365" s="358">
        <v>913058</v>
      </c>
      <c r="E1365" s="359">
        <v>44287</v>
      </c>
      <c r="F1365" s="358" t="s">
        <v>3575</v>
      </c>
    </row>
    <row r="1366" spans="1:6">
      <c r="A1366" s="357" t="s">
        <v>5452</v>
      </c>
      <c r="B1366" s="357" t="s">
        <v>5453</v>
      </c>
      <c r="C1366" s="358" t="s">
        <v>2750</v>
      </c>
      <c r="D1366" s="358">
        <v>915992</v>
      </c>
      <c r="E1366" s="359">
        <v>44287</v>
      </c>
      <c r="F1366" s="358" t="s">
        <v>3575</v>
      </c>
    </row>
    <row r="1367" spans="1:6">
      <c r="A1367" s="357" t="s">
        <v>5454</v>
      </c>
      <c r="B1367" s="357" t="s">
        <v>5455</v>
      </c>
      <c r="C1367" s="358" t="s">
        <v>3789</v>
      </c>
      <c r="D1367" s="358">
        <v>919299</v>
      </c>
      <c r="E1367" s="359">
        <v>44287</v>
      </c>
      <c r="F1367" s="358" t="s">
        <v>5453</v>
      </c>
    </row>
    <row r="1368" spans="1:6">
      <c r="A1368" s="357" t="s">
        <v>87</v>
      </c>
      <c r="B1368" s="357" t="s">
        <v>5456</v>
      </c>
      <c r="C1368" s="358" t="s">
        <v>3789</v>
      </c>
      <c r="D1368" s="358">
        <v>929915</v>
      </c>
      <c r="E1368" s="359">
        <v>44581</v>
      </c>
      <c r="F1368" s="358" t="s">
        <v>5453</v>
      </c>
    </row>
    <row r="1369" spans="1:6">
      <c r="A1369" s="357" t="s">
        <v>2457</v>
      </c>
      <c r="B1369" s="357" t="s">
        <v>5457</v>
      </c>
      <c r="C1369" s="358" t="s">
        <v>3789</v>
      </c>
      <c r="D1369" s="358">
        <v>926147</v>
      </c>
      <c r="E1369" s="359">
        <v>44424</v>
      </c>
      <c r="F1369" s="358" t="s">
        <v>5453</v>
      </c>
    </row>
    <row r="1370" spans="1:6">
      <c r="A1370" s="357" t="s">
        <v>2469</v>
      </c>
      <c r="B1370" s="357" t="s">
        <v>5458</v>
      </c>
      <c r="C1370" s="358" t="s">
        <v>3789</v>
      </c>
      <c r="D1370" s="358">
        <v>916608</v>
      </c>
      <c r="E1370" s="359">
        <v>44287</v>
      </c>
      <c r="F1370" s="358" t="s">
        <v>5453</v>
      </c>
    </row>
    <row r="1371" spans="1:6">
      <c r="A1371" s="357" t="s">
        <v>734</v>
      </c>
      <c r="B1371" s="357" t="s">
        <v>5459</v>
      </c>
      <c r="C1371" s="358" t="s">
        <v>3789</v>
      </c>
      <c r="D1371" s="358">
        <v>927638</v>
      </c>
      <c r="E1371" s="359">
        <v>44483</v>
      </c>
      <c r="F1371" s="358" t="s">
        <v>5453</v>
      </c>
    </row>
    <row r="1372" spans="1:6">
      <c r="A1372" s="357" t="s">
        <v>755</v>
      </c>
      <c r="B1372" s="357" t="s">
        <v>5460</v>
      </c>
      <c r="C1372" s="358" t="s">
        <v>3789</v>
      </c>
      <c r="D1372" s="358">
        <v>932270</v>
      </c>
      <c r="E1372" s="359">
        <v>44686</v>
      </c>
      <c r="F1372" s="358" t="s">
        <v>5453</v>
      </c>
    </row>
    <row r="1373" spans="1:6">
      <c r="A1373" s="357" t="s">
        <v>769</v>
      </c>
      <c r="B1373" s="357" t="s">
        <v>5461</v>
      </c>
      <c r="C1373" s="358" t="s">
        <v>3789</v>
      </c>
      <c r="D1373" s="358">
        <v>931882</v>
      </c>
      <c r="E1373" s="359">
        <v>44672</v>
      </c>
      <c r="F1373" s="358" t="s">
        <v>5453</v>
      </c>
    </row>
    <row r="1374" spans="1:6">
      <c r="A1374" s="357" t="s">
        <v>2529</v>
      </c>
      <c r="B1374" s="357" t="s">
        <v>5462</v>
      </c>
      <c r="C1374" s="358" t="s">
        <v>3789</v>
      </c>
      <c r="D1374" s="358">
        <v>916687</v>
      </c>
      <c r="E1374" s="359">
        <v>44287</v>
      </c>
      <c r="F1374" s="358" t="s">
        <v>5453</v>
      </c>
    </row>
    <row r="1375" spans="1:6">
      <c r="A1375" s="357" t="s">
        <v>2531</v>
      </c>
      <c r="B1375" s="357" t="s">
        <v>5463</v>
      </c>
      <c r="C1375" s="358" t="s">
        <v>3789</v>
      </c>
      <c r="D1375" s="358">
        <v>919472</v>
      </c>
      <c r="E1375" s="359">
        <v>44287</v>
      </c>
      <c r="F1375" s="358" t="s">
        <v>5453</v>
      </c>
    </row>
    <row r="1376" spans="1:6">
      <c r="A1376" s="357" t="s">
        <v>896</v>
      </c>
      <c r="B1376" s="357" t="s">
        <v>5464</v>
      </c>
      <c r="C1376" s="358" t="s">
        <v>3789</v>
      </c>
      <c r="D1376" s="358">
        <v>928804</v>
      </c>
      <c r="E1376" s="359">
        <v>44525</v>
      </c>
      <c r="F1376" s="358" t="s">
        <v>5453</v>
      </c>
    </row>
    <row r="1377" spans="1:6">
      <c r="A1377" s="357" t="s">
        <v>2536</v>
      </c>
      <c r="B1377" s="357" t="s">
        <v>5465</v>
      </c>
      <c r="C1377" s="358" t="s">
        <v>3789</v>
      </c>
      <c r="D1377" s="358">
        <v>930125</v>
      </c>
      <c r="E1377" s="359">
        <v>44589</v>
      </c>
      <c r="F1377" s="358" t="s">
        <v>5453</v>
      </c>
    </row>
    <row r="1378" spans="1:6">
      <c r="A1378" s="357" t="s">
        <v>2537</v>
      </c>
      <c r="B1378" s="357" t="s">
        <v>5466</v>
      </c>
      <c r="C1378" s="358" t="s">
        <v>3789</v>
      </c>
      <c r="D1378" s="358">
        <v>927640</v>
      </c>
      <c r="E1378" s="359">
        <v>44848</v>
      </c>
      <c r="F1378" s="358" t="s">
        <v>5453</v>
      </c>
    </row>
    <row r="1379" spans="1:6">
      <c r="A1379" s="357" t="s">
        <v>998</v>
      </c>
      <c r="B1379" s="357" t="s">
        <v>5467</v>
      </c>
      <c r="C1379" s="358" t="s">
        <v>3789</v>
      </c>
      <c r="D1379" s="358">
        <v>930343</v>
      </c>
      <c r="E1379" s="359">
        <v>44602</v>
      </c>
      <c r="F1379" s="358" t="s">
        <v>5453</v>
      </c>
    </row>
    <row r="1380" spans="1:6">
      <c r="A1380" s="357" t="s">
        <v>1086</v>
      </c>
      <c r="B1380" s="357" t="s">
        <v>5468</v>
      </c>
      <c r="C1380" s="358" t="s">
        <v>3789</v>
      </c>
      <c r="D1380" s="358">
        <v>931267</v>
      </c>
      <c r="E1380" s="359">
        <v>44644</v>
      </c>
      <c r="F1380" s="358" t="s">
        <v>5453</v>
      </c>
    </row>
    <row r="1381" spans="1:6">
      <c r="A1381" s="357" t="s">
        <v>1102</v>
      </c>
      <c r="B1381" s="357" t="s">
        <v>5469</v>
      </c>
      <c r="C1381" s="358" t="s">
        <v>3789</v>
      </c>
      <c r="D1381" s="358">
        <v>914797</v>
      </c>
      <c r="E1381" s="359">
        <v>44287</v>
      </c>
      <c r="F1381" s="358" t="s">
        <v>5453</v>
      </c>
    </row>
    <row r="1382" spans="1:6">
      <c r="A1382" s="357" t="s">
        <v>5470</v>
      </c>
      <c r="B1382" s="357" t="s">
        <v>5471</v>
      </c>
      <c r="C1382" s="358" t="s">
        <v>3789</v>
      </c>
      <c r="D1382" s="358">
        <v>914910</v>
      </c>
      <c r="E1382" s="359">
        <v>44287</v>
      </c>
      <c r="F1382" s="358" t="s">
        <v>5453</v>
      </c>
    </row>
    <row r="1383" spans="1:6">
      <c r="A1383" s="357" t="s">
        <v>1299</v>
      </c>
      <c r="B1383" s="357" t="s">
        <v>5472</v>
      </c>
      <c r="C1383" s="358" t="s">
        <v>3789</v>
      </c>
      <c r="D1383" s="358">
        <v>928614</v>
      </c>
      <c r="E1383" s="359">
        <v>44518</v>
      </c>
      <c r="F1383" s="358" t="s">
        <v>5453</v>
      </c>
    </row>
    <row r="1384" spans="1:6">
      <c r="A1384" s="357" t="s">
        <v>2593</v>
      </c>
      <c r="B1384" s="357" t="s">
        <v>5473</v>
      </c>
      <c r="C1384" s="358" t="s">
        <v>3789</v>
      </c>
      <c r="D1384" s="358">
        <v>926151</v>
      </c>
      <c r="E1384" s="359">
        <v>44424</v>
      </c>
      <c r="F1384" s="358" t="s">
        <v>5453</v>
      </c>
    </row>
    <row r="1385" spans="1:6">
      <c r="A1385" s="357" t="s">
        <v>1348</v>
      </c>
      <c r="B1385" s="357" t="s">
        <v>5474</v>
      </c>
      <c r="C1385" s="358" t="s">
        <v>3789</v>
      </c>
      <c r="D1385" s="358">
        <v>928616</v>
      </c>
      <c r="E1385" s="359">
        <v>44518</v>
      </c>
      <c r="F1385" s="358" t="s">
        <v>5453</v>
      </c>
    </row>
    <row r="1386" spans="1:6">
      <c r="A1386" s="357" t="s">
        <v>1619</v>
      </c>
      <c r="B1386" s="357" t="s">
        <v>5475</v>
      </c>
      <c r="C1386" s="358" t="s">
        <v>3789</v>
      </c>
      <c r="D1386" s="358">
        <v>930342</v>
      </c>
      <c r="E1386" s="359">
        <v>44602</v>
      </c>
      <c r="F1386" s="358" t="s">
        <v>5453</v>
      </c>
    </row>
    <row r="1387" spans="1:6">
      <c r="A1387" s="357" t="s">
        <v>2642</v>
      </c>
      <c r="B1387" s="357" t="s">
        <v>5476</v>
      </c>
      <c r="C1387" s="358" t="s">
        <v>3789</v>
      </c>
      <c r="D1387" s="358">
        <v>926153</v>
      </c>
      <c r="E1387" s="359">
        <v>44424</v>
      </c>
      <c r="F1387" s="358" t="s">
        <v>5453</v>
      </c>
    </row>
    <row r="1388" spans="1:6">
      <c r="A1388" s="357" t="s">
        <v>2646</v>
      </c>
      <c r="B1388" s="357" t="s">
        <v>5477</v>
      </c>
      <c r="C1388" s="358" t="s">
        <v>3789</v>
      </c>
      <c r="D1388" s="358">
        <v>919376</v>
      </c>
      <c r="E1388" s="359">
        <v>44287</v>
      </c>
      <c r="F1388" s="358" t="s">
        <v>5453</v>
      </c>
    </row>
    <row r="1389" spans="1:6">
      <c r="A1389" s="357" t="s">
        <v>2036</v>
      </c>
      <c r="B1389" s="357" t="s">
        <v>5478</v>
      </c>
      <c r="C1389" s="358" t="s">
        <v>3789</v>
      </c>
      <c r="D1389" s="358">
        <v>915409</v>
      </c>
      <c r="E1389" s="359">
        <v>44424</v>
      </c>
      <c r="F1389" s="358" t="s">
        <v>5453</v>
      </c>
    </row>
    <row r="1390" spans="1:6">
      <c r="A1390" s="357" t="s">
        <v>2659</v>
      </c>
      <c r="B1390" s="357" t="s">
        <v>5479</v>
      </c>
      <c r="C1390" s="358" t="s">
        <v>3789</v>
      </c>
      <c r="D1390" s="358">
        <v>919391</v>
      </c>
      <c r="E1390" s="359">
        <v>44287</v>
      </c>
      <c r="F1390" s="358" t="s">
        <v>5453</v>
      </c>
    </row>
    <row r="1391" spans="1:6">
      <c r="A1391" s="357" t="s">
        <v>5480</v>
      </c>
      <c r="B1391" s="357" t="s">
        <v>5481</v>
      </c>
      <c r="C1391" s="358" t="s">
        <v>3789</v>
      </c>
      <c r="D1391" s="358">
        <v>919394</v>
      </c>
      <c r="E1391" s="359">
        <v>44287</v>
      </c>
      <c r="F1391" s="358" t="s">
        <v>5453</v>
      </c>
    </row>
    <row r="1392" spans="1:6">
      <c r="A1392" s="357" t="s">
        <v>5482</v>
      </c>
      <c r="B1392" s="357" t="s">
        <v>5483</v>
      </c>
      <c r="C1392" s="358" t="s">
        <v>3789</v>
      </c>
      <c r="D1392" s="358">
        <v>913196</v>
      </c>
      <c r="E1392" s="359">
        <v>44287</v>
      </c>
      <c r="F1392" s="358" t="s">
        <v>5453</v>
      </c>
    </row>
    <row r="1393" spans="1:6">
      <c r="A1393" s="357" t="s">
        <v>2678</v>
      </c>
      <c r="B1393" s="357" t="s">
        <v>5484</v>
      </c>
      <c r="C1393" s="358" t="s">
        <v>3789</v>
      </c>
      <c r="D1393" s="358">
        <v>914931</v>
      </c>
      <c r="E1393" s="359">
        <v>44287</v>
      </c>
      <c r="F1393" s="358" t="s">
        <v>5453</v>
      </c>
    </row>
    <row r="1394" spans="1:6">
      <c r="A1394" s="357" t="s">
        <v>181</v>
      </c>
      <c r="B1394" s="357" t="s">
        <v>5485</v>
      </c>
      <c r="C1394" s="358" t="s">
        <v>3789</v>
      </c>
      <c r="D1394" s="358">
        <v>930234</v>
      </c>
      <c r="E1394" s="359">
        <v>44595</v>
      </c>
      <c r="F1394" s="358" t="s">
        <v>5486</v>
      </c>
    </row>
    <row r="1395" spans="1:6">
      <c r="A1395" s="357" t="s">
        <v>5487</v>
      </c>
      <c r="B1395" s="357" t="s">
        <v>5488</v>
      </c>
      <c r="C1395" s="358" t="s">
        <v>3789</v>
      </c>
      <c r="D1395" s="358">
        <v>929211</v>
      </c>
      <c r="E1395" s="359">
        <v>44546</v>
      </c>
      <c r="F1395" s="358" t="s">
        <v>5486</v>
      </c>
    </row>
    <row r="1396" spans="1:6">
      <c r="A1396" s="357" t="s">
        <v>5489</v>
      </c>
      <c r="B1396" s="357" t="s">
        <v>5490</v>
      </c>
      <c r="C1396" s="358" t="s">
        <v>3789</v>
      </c>
      <c r="D1396" s="358">
        <v>929212</v>
      </c>
      <c r="E1396" s="359">
        <v>44546</v>
      </c>
      <c r="F1396" s="358" t="s">
        <v>5486</v>
      </c>
    </row>
    <row r="1397" spans="1:6">
      <c r="A1397" s="357" t="s">
        <v>319</v>
      </c>
      <c r="B1397" s="357" t="s">
        <v>5491</v>
      </c>
      <c r="C1397" s="358" t="s">
        <v>3789</v>
      </c>
      <c r="D1397" s="358">
        <v>928029</v>
      </c>
      <c r="E1397" s="359">
        <v>44497</v>
      </c>
      <c r="F1397" s="358" t="s">
        <v>5486</v>
      </c>
    </row>
    <row r="1398" spans="1:6">
      <c r="A1398" s="357" t="s">
        <v>342</v>
      </c>
      <c r="B1398" s="357" t="s">
        <v>5492</v>
      </c>
      <c r="C1398" s="358" t="s">
        <v>3789</v>
      </c>
      <c r="D1398" s="358">
        <v>928923</v>
      </c>
      <c r="E1398" s="359">
        <v>44532</v>
      </c>
      <c r="F1398" s="358" t="s">
        <v>5486</v>
      </c>
    </row>
    <row r="1399" spans="1:6">
      <c r="A1399" s="357" t="s">
        <v>5493</v>
      </c>
      <c r="B1399" s="357" t="s">
        <v>5494</v>
      </c>
      <c r="C1399" s="358" t="s">
        <v>3789</v>
      </c>
      <c r="D1399" s="358">
        <v>929329</v>
      </c>
      <c r="E1399" s="359">
        <v>44553</v>
      </c>
      <c r="F1399" s="358" t="s">
        <v>5486</v>
      </c>
    </row>
    <row r="1400" spans="1:6">
      <c r="A1400" s="357" t="s">
        <v>446</v>
      </c>
      <c r="B1400" s="357" t="s">
        <v>5495</v>
      </c>
      <c r="C1400" s="358" t="s">
        <v>3789</v>
      </c>
      <c r="D1400" s="358">
        <v>919415</v>
      </c>
      <c r="E1400" s="359">
        <v>44287</v>
      </c>
      <c r="F1400" s="358" t="s">
        <v>5486</v>
      </c>
    </row>
    <row r="1401" spans="1:6">
      <c r="A1401" s="357" t="s">
        <v>470</v>
      </c>
      <c r="B1401" s="357" t="s">
        <v>5496</v>
      </c>
      <c r="C1401" s="358" t="s">
        <v>3789</v>
      </c>
      <c r="D1401" s="358">
        <v>928776</v>
      </c>
      <c r="E1401" s="359">
        <v>44525</v>
      </c>
      <c r="F1401" s="358" t="s">
        <v>5486</v>
      </c>
    </row>
    <row r="1402" spans="1:6">
      <c r="A1402" s="357" t="s">
        <v>597</v>
      </c>
      <c r="B1402" s="357" t="s">
        <v>5497</v>
      </c>
      <c r="C1402" s="358" t="s">
        <v>3789</v>
      </c>
      <c r="D1402" s="358">
        <v>932279</v>
      </c>
      <c r="E1402" s="359">
        <v>44686</v>
      </c>
      <c r="F1402" s="358" t="s">
        <v>5486</v>
      </c>
    </row>
    <row r="1403" spans="1:6">
      <c r="A1403" s="357" t="s">
        <v>635</v>
      </c>
      <c r="B1403" s="357" t="s">
        <v>5498</v>
      </c>
      <c r="C1403" s="358" t="s">
        <v>3789</v>
      </c>
      <c r="D1403" s="358">
        <v>923055</v>
      </c>
      <c r="E1403" s="359">
        <v>44293</v>
      </c>
      <c r="F1403" s="358" t="s">
        <v>5486</v>
      </c>
    </row>
    <row r="1404" spans="1:6">
      <c r="A1404" s="357" t="s">
        <v>688</v>
      </c>
      <c r="B1404" s="357" t="s">
        <v>5499</v>
      </c>
      <c r="C1404" s="358" t="s">
        <v>3789</v>
      </c>
      <c r="D1404" s="358">
        <v>927915</v>
      </c>
      <c r="E1404" s="359">
        <v>44497</v>
      </c>
      <c r="F1404" s="358" t="s">
        <v>5486</v>
      </c>
    </row>
    <row r="1405" spans="1:6">
      <c r="A1405" s="357" t="s">
        <v>788</v>
      </c>
      <c r="B1405" s="357" t="s">
        <v>5500</v>
      </c>
      <c r="C1405" s="358" t="s">
        <v>3789</v>
      </c>
      <c r="D1405" s="358">
        <v>930996</v>
      </c>
      <c r="E1405" s="359">
        <v>44630</v>
      </c>
      <c r="F1405" s="358" t="s">
        <v>5486</v>
      </c>
    </row>
    <row r="1406" spans="1:6">
      <c r="A1406" s="357" t="s">
        <v>824</v>
      </c>
      <c r="B1406" s="357" t="s">
        <v>5501</v>
      </c>
      <c r="C1406" s="358" t="s">
        <v>3789</v>
      </c>
      <c r="D1406" s="358">
        <v>928928</v>
      </c>
      <c r="E1406" s="359">
        <v>44532</v>
      </c>
      <c r="F1406" s="358" t="s">
        <v>5486</v>
      </c>
    </row>
    <row r="1407" spans="1:6">
      <c r="A1407" s="357" t="s">
        <v>1028</v>
      </c>
      <c r="B1407" s="357" t="s">
        <v>5502</v>
      </c>
      <c r="C1407" s="358" t="s">
        <v>3789</v>
      </c>
      <c r="D1407" s="358">
        <v>932278</v>
      </c>
      <c r="E1407" s="359">
        <v>44686</v>
      </c>
      <c r="F1407" s="358" t="s">
        <v>5486</v>
      </c>
    </row>
    <row r="1408" spans="1:6">
      <c r="A1408" s="357" t="s">
        <v>1152</v>
      </c>
      <c r="B1408" s="357" t="s">
        <v>5503</v>
      </c>
      <c r="C1408" s="358" t="s">
        <v>3789</v>
      </c>
      <c r="D1408" s="358">
        <v>932280</v>
      </c>
      <c r="E1408" s="359">
        <v>44686</v>
      </c>
      <c r="F1408" s="358" t="s">
        <v>5486</v>
      </c>
    </row>
    <row r="1409" spans="1:6">
      <c r="A1409" s="357" t="s">
        <v>1499</v>
      </c>
      <c r="B1409" s="357" t="s">
        <v>5504</v>
      </c>
      <c r="C1409" s="358" t="s">
        <v>3789</v>
      </c>
      <c r="D1409" s="358">
        <v>927258</v>
      </c>
      <c r="E1409" s="359">
        <v>44473</v>
      </c>
      <c r="F1409" s="358" t="s">
        <v>5486</v>
      </c>
    </row>
    <row r="1410" spans="1:6">
      <c r="A1410" s="357" t="s">
        <v>1520</v>
      </c>
      <c r="B1410" s="357" t="s">
        <v>5505</v>
      </c>
      <c r="C1410" s="358" t="s">
        <v>3789</v>
      </c>
      <c r="D1410" s="358">
        <v>931711</v>
      </c>
      <c r="E1410" s="359">
        <v>44665</v>
      </c>
      <c r="F1410" s="358" t="s">
        <v>5486</v>
      </c>
    </row>
    <row r="1411" spans="1:6">
      <c r="A1411" s="357" t="s">
        <v>1540</v>
      </c>
      <c r="B1411" s="357" t="s">
        <v>5506</v>
      </c>
      <c r="C1411" s="358" t="s">
        <v>3789</v>
      </c>
      <c r="D1411" s="358">
        <v>923005</v>
      </c>
      <c r="E1411" s="359">
        <v>44293</v>
      </c>
      <c r="F1411" s="358" t="s">
        <v>5486</v>
      </c>
    </row>
    <row r="1412" spans="1:6">
      <c r="A1412" s="357" t="s">
        <v>1712</v>
      </c>
      <c r="B1412" s="357" t="s">
        <v>5507</v>
      </c>
      <c r="C1412" s="358" t="s">
        <v>3789</v>
      </c>
      <c r="D1412" s="358">
        <v>922622</v>
      </c>
      <c r="E1412" s="359">
        <v>44293</v>
      </c>
      <c r="F1412" s="358" t="s">
        <v>5486</v>
      </c>
    </row>
    <row r="1413" spans="1:6">
      <c r="A1413" s="357" t="s">
        <v>1759</v>
      </c>
      <c r="B1413" s="357" t="s">
        <v>5508</v>
      </c>
      <c r="C1413" s="358" t="s">
        <v>3789</v>
      </c>
      <c r="D1413" s="358">
        <v>929332</v>
      </c>
      <c r="E1413" s="359">
        <v>44553</v>
      </c>
      <c r="F1413" s="358" t="s">
        <v>5486</v>
      </c>
    </row>
    <row r="1414" spans="1:6">
      <c r="A1414" s="357" t="s">
        <v>1859</v>
      </c>
      <c r="B1414" s="357" t="s">
        <v>5509</v>
      </c>
      <c r="C1414" s="358" t="s">
        <v>3789</v>
      </c>
      <c r="D1414" s="358">
        <v>928777</v>
      </c>
      <c r="E1414" s="359">
        <v>44525</v>
      </c>
      <c r="F1414" s="358" t="s">
        <v>5486</v>
      </c>
    </row>
    <row r="1415" spans="1:6">
      <c r="A1415" s="357" t="s">
        <v>1862</v>
      </c>
      <c r="B1415" s="357" t="s">
        <v>5510</v>
      </c>
      <c r="C1415" s="358" t="s">
        <v>3789</v>
      </c>
      <c r="D1415" s="358">
        <v>927261</v>
      </c>
      <c r="E1415" s="359">
        <v>44473</v>
      </c>
      <c r="F1415" s="358" t="s">
        <v>5486</v>
      </c>
    </row>
    <row r="1416" spans="1:6">
      <c r="A1416" s="357" t="s">
        <v>1880</v>
      </c>
      <c r="B1416" s="357" t="s">
        <v>5511</v>
      </c>
      <c r="C1416" s="358" t="s">
        <v>3789</v>
      </c>
      <c r="D1416" s="358">
        <v>930232</v>
      </c>
      <c r="E1416" s="359">
        <v>44595</v>
      </c>
      <c r="F1416" s="358" t="s">
        <v>5486</v>
      </c>
    </row>
    <row r="1417" spans="1:6">
      <c r="A1417" s="357" t="s">
        <v>1997</v>
      </c>
      <c r="B1417" s="357" t="s">
        <v>5512</v>
      </c>
      <c r="C1417" s="358" t="s">
        <v>3789</v>
      </c>
      <c r="D1417" s="358">
        <v>927260</v>
      </c>
      <c r="E1417" s="359">
        <v>44473</v>
      </c>
      <c r="F1417" s="358" t="s">
        <v>5486</v>
      </c>
    </row>
    <row r="1418" spans="1:6">
      <c r="A1418" s="357" t="s">
        <v>2202</v>
      </c>
      <c r="B1418" s="357" t="s">
        <v>5513</v>
      </c>
      <c r="C1418" s="358" t="s">
        <v>3789</v>
      </c>
      <c r="D1418" s="358">
        <v>930233</v>
      </c>
      <c r="E1418" s="359">
        <v>44595</v>
      </c>
      <c r="F1418" s="358" t="s">
        <v>5486</v>
      </c>
    </row>
    <row r="1419" spans="1:6">
      <c r="A1419" s="357" t="s">
        <v>2243</v>
      </c>
      <c r="B1419" s="357" t="s">
        <v>5514</v>
      </c>
      <c r="C1419" s="358" t="s">
        <v>3789</v>
      </c>
      <c r="D1419" s="358">
        <v>928363</v>
      </c>
      <c r="E1419" s="359">
        <v>44508</v>
      </c>
      <c r="F1419" s="358" t="s">
        <v>5486</v>
      </c>
    </row>
    <row r="1420" spans="1:6">
      <c r="A1420" s="357" t="s">
        <v>2330</v>
      </c>
      <c r="B1420" s="357" t="s">
        <v>5515</v>
      </c>
      <c r="C1420" s="358" t="s">
        <v>3789</v>
      </c>
      <c r="D1420" s="358">
        <v>929916</v>
      </c>
      <c r="E1420" s="359">
        <v>44581</v>
      </c>
      <c r="F1420" s="358" t="s">
        <v>5486</v>
      </c>
    </row>
    <row r="1421" spans="1:6">
      <c r="A1421" s="357" t="s">
        <v>194</v>
      </c>
      <c r="B1421" s="357" t="s">
        <v>5516</v>
      </c>
      <c r="C1421" s="358" t="s">
        <v>3789</v>
      </c>
      <c r="D1421" s="358">
        <v>929019</v>
      </c>
      <c r="E1421" s="359">
        <v>44539</v>
      </c>
      <c r="F1421" s="358" t="s">
        <v>5447</v>
      </c>
    </row>
    <row r="1422" spans="1:6">
      <c r="A1422" s="357" t="s">
        <v>5517</v>
      </c>
      <c r="B1422" s="357" t="s">
        <v>5518</v>
      </c>
      <c r="C1422" s="358" t="s">
        <v>3789</v>
      </c>
      <c r="D1422" s="358">
        <v>919312</v>
      </c>
      <c r="E1422" s="359">
        <v>44287</v>
      </c>
      <c r="F1422" s="358" t="s">
        <v>5447</v>
      </c>
    </row>
    <row r="1423" spans="1:6">
      <c r="A1423" s="357" t="s">
        <v>5519</v>
      </c>
      <c r="B1423" s="357" t="s">
        <v>5520</v>
      </c>
      <c r="C1423" s="358" t="s">
        <v>3789</v>
      </c>
      <c r="D1423" s="358">
        <v>916279</v>
      </c>
      <c r="E1423" s="359">
        <v>44287</v>
      </c>
      <c r="F1423" s="358" t="s">
        <v>5447</v>
      </c>
    </row>
    <row r="1424" spans="1:6">
      <c r="A1424" s="357" t="s">
        <v>5521</v>
      </c>
      <c r="B1424" s="357" t="s">
        <v>5522</v>
      </c>
      <c r="C1424" s="358" t="s">
        <v>3789</v>
      </c>
      <c r="D1424" s="358">
        <v>916686</v>
      </c>
      <c r="E1424" s="359">
        <v>44287</v>
      </c>
      <c r="F1424" s="358" t="s">
        <v>5447</v>
      </c>
    </row>
    <row r="1425" spans="1:6">
      <c r="A1425" s="357" t="s">
        <v>5523</v>
      </c>
      <c r="B1425" s="357" t="s">
        <v>5524</v>
      </c>
      <c r="C1425" s="358" t="s">
        <v>3789</v>
      </c>
      <c r="D1425" s="358">
        <v>932271</v>
      </c>
      <c r="E1425" s="359">
        <v>44686</v>
      </c>
      <c r="F1425" s="358" t="s">
        <v>5447</v>
      </c>
    </row>
    <row r="1426" spans="1:6">
      <c r="A1426" s="357" t="s">
        <v>786</v>
      </c>
      <c r="B1426" s="357" t="s">
        <v>5525</v>
      </c>
      <c r="C1426" s="358" t="s">
        <v>3789</v>
      </c>
      <c r="D1426" s="358">
        <v>927645</v>
      </c>
      <c r="E1426" s="359">
        <v>44483</v>
      </c>
      <c r="F1426" s="358" t="s">
        <v>5447</v>
      </c>
    </row>
    <row r="1427" spans="1:6">
      <c r="A1427" s="357" t="s">
        <v>5526</v>
      </c>
      <c r="B1427" s="357" t="s">
        <v>5527</v>
      </c>
      <c r="C1427" s="358" t="s">
        <v>3789</v>
      </c>
      <c r="D1427" s="358">
        <v>913317</v>
      </c>
      <c r="E1427" s="359">
        <v>44287</v>
      </c>
      <c r="F1427" s="358" t="s">
        <v>5447</v>
      </c>
    </row>
    <row r="1428" spans="1:6">
      <c r="A1428" s="357" t="s">
        <v>2549</v>
      </c>
      <c r="B1428" s="357" t="s">
        <v>5528</v>
      </c>
      <c r="C1428" s="358" t="s">
        <v>3789</v>
      </c>
      <c r="D1428" s="358">
        <v>919434</v>
      </c>
      <c r="E1428" s="359">
        <v>44287</v>
      </c>
      <c r="F1428" s="358" t="s">
        <v>5447</v>
      </c>
    </row>
    <row r="1429" spans="1:6">
      <c r="A1429" s="357" t="s">
        <v>1073</v>
      </c>
      <c r="B1429" s="357" t="s">
        <v>5529</v>
      </c>
      <c r="C1429" s="358" t="s">
        <v>3789</v>
      </c>
      <c r="D1429" s="358">
        <v>932272</v>
      </c>
      <c r="E1429" s="359">
        <v>44687</v>
      </c>
      <c r="F1429" s="358" t="s">
        <v>5447</v>
      </c>
    </row>
    <row r="1430" spans="1:6">
      <c r="A1430" s="357" t="s">
        <v>1080</v>
      </c>
      <c r="B1430" s="357" t="s">
        <v>5530</v>
      </c>
      <c r="C1430" s="358" t="s">
        <v>3789</v>
      </c>
      <c r="D1430" s="358">
        <v>919347</v>
      </c>
      <c r="E1430" s="359">
        <v>44287</v>
      </c>
      <c r="F1430" s="358" t="s">
        <v>5447</v>
      </c>
    </row>
    <row r="1431" spans="1:6">
      <c r="A1431" s="357" t="s">
        <v>2556</v>
      </c>
      <c r="B1431" s="357" t="s">
        <v>5531</v>
      </c>
      <c r="C1431" s="358" t="s">
        <v>3789</v>
      </c>
      <c r="D1431" s="358">
        <v>914436</v>
      </c>
      <c r="E1431" s="359">
        <v>44287</v>
      </c>
      <c r="F1431" s="358" t="s">
        <v>5447</v>
      </c>
    </row>
    <row r="1432" spans="1:6">
      <c r="A1432" s="357" t="s">
        <v>1163</v>
      </c>
      <c r="B1432" s="357" t="s">
        <v>5532</v>
      </c>
      <c r="C1432" s="358" t="s">
        <v>3789</v>
      </c>
      <c r="D1432" s="358">
        <v>919353</v>
      </c>
      <c r="E1432" s="359">
        <v>44287</v>
      </c>
      <c r="F1432" s="358" t="s">
        <v>5447</v>
      </c>
    </row>
    <row r="1433" spans="1:6">
      <c r="A1433" s="357" t="s">
        <v>5533</v>
      </c>
      <c r="B1433" s="357" t="s">
        <v>5534</v>
      </c>
      <c r="C1433" s="358" t="s">
        <v>3789</v>
      </c>
      <c r="D1433" s="358">
        <v>930807</v>
      </c>
      <c r="E1433" s="359">
        <v>44623</v>
      </c>
      <c r="F1433" s="358" t="s">
        <v>5447</v>
      </c>
    </row>
    <row r="1434" spans="1:6">
      <c r="A1434" s="357" t="s">
        <v>1262</v>
      </c>
      <c r="B1434" s="357" t="s">
        <v>5535</v>
      </c>
      <c r="C1434" s="358" t="s">
        <v>3789</v>
      </c>
      <c r="D1434" s="358">
        <v>913278</v>
      </c>
      <c r="E1434" s="359">
        <v>44287</v>
      </c>
      <c r="F1434" s="358" t="s">
        <v>5447</v>
      </c>
    </row>
    <row r="1435" spans="1:6">
      <c r="A1435" s="363" t="s">
        <v>5536</v>
      </c>
      <c r="B1435" s="363" t="s">
        <v>5537</v>
      </c>
      <c r="C1435" s="364" t="s">
        <v>3789</v>
      </c>
      <c r="D1435" s="364">
        <v>927254</v>
      </c>
      <c r="E1435" s="365">
        <v>44473</v>
      </c>
      <c r="F1435" s="364" t="s">
        <v>5447</v>
      </c>
    </row>
    <row r="1436" spans="1:6">
      <c r="A1436" s="357" t="s">
        <v>2587</v>
      </c>
      <c r="B1436" s="357" t="s">
        <v>5538</v>
      </c>
      <c r="C1436" s="358" t="s">
        <v>3789</v>
      </c>
      <c r="D1436" s="358">
        <v>927256</v>
      </c>
      <c r="E1436" s="359">
        <v>44473</v>
      </c>
      <c r="F1436" s="358" t="s">
        <v>5447</v>
      </c>
    </row>
    <row r="1437" spans="1:6">
      <c r="A1437" s="357" t="s">
        <v>1419</v>
      </c>
      <c r="B1437" s="357" t="s">
        <v>5539</v>
      </c>
      <c r="C1437" s="358" t="s">
        <v>3789</v>
      </c>
      <c r="D1437" s="358">
        <v>919440</v>
      </c>
      <c r="E1437" s="359">
        <v>44287</v>
      </c>
      <c r="F1437" s="358" t="s">
        <v>5447</v>
      </c>
    </row>
    <row r="1438" spans="1:6">
      <c r="A1438" s="357" t="s">
        <v>1571</v>
      </c>
      <c r="B1438" s="357" t="s">
        <v>5540</v>
      </c>
      <c r="C1438" s="358" t="s">
        <v>3789</v>
      </c>
      <c r="D1438" s="358">
        <v>929022</v>
      </c>
      <c r="E1438" s="359">
        <v>44539</v>
      </c>
      <c r="F1438" s="358" t="s">
        <v>5447</v>
      </c>
    </row>
    <row r="1439" spans="1:6">
      <c r="A1439" s="357" t="s">
        <v>1586</v>
      </c>
      <c r="B1439" s="357" t="s">
        <v>5541</v>
      </c>
      <c r="C1439" s="358" t="s">
        <v>3789</v>
      </c>
      <c r="D1439" s="358">
        <v>919441</v>
      </c>
      <c r="E1439" s="359">
        <v>44287</v>
      </c>
      <c r="F1439" s="358" t="s">
        <v>5447</v>
      </c>
    </row>
    <row r="1440" spans="1:6">
      <c r="A1440" s="357" t="s">
        <v>5542</v>
      </c>
      <c r="B1440" s="357" t="s">
        <v>5543</v>
      </c>
      <c r="C1440" s="358" t="s">
        <v>3789</v>
      </c>
      <c r="D1440" s="358">
        <v>919469</v>
      </c>
      <c r="E1440" s="359">
        <v>44287</v>
      </c>
      <c r="F1440" s="358" t="s">
        <v>5447</v>
      </c>
    </row>
    <row r="1441" spans="1:6">
      <c r="A1441" s="357" t="s">
        <v>5544</v>
      </c>
      <c r="B1441" s="357" t="s">
        <v>5544</v>
      </c>
      <c r="C1441" s="358" t="s">
        <v>3789</v>
      </c>
      <c r="D1441" s="358">
        <v>930128</v>
      </c>
      <c r="E1441" s="359">
        <v>44588</v>
      </c>
      <c r="F1441" s="358" t="s">
        <v>5447</v>
      </c>
    </row>
    <row r="1442" spans="1:6">
      <c r="A1442" s="357" t="s">
        <v>1993</v>
      </c>
      <c r="B1442" s="357" t="s">
        <v>5545</v>
      </c>
      <c r="C1442" s="358" t="s">
        <v>3789</v>
      </c>
      <c r="D1442" s="358">
        <v>930582</v>
      </c>
      <c r="E1442" s="359">
        <v>44609</v>
      </c>
      <c r="F1442" s="358" t="s">
        <v>5447</v>
      </c>
    </row>
    <row r="1443" spans="1:6">
      <c r="A1443" s="357" t="s">
        <v>5546</v>
      </c>
      <c r="B1443" s="357" t="s">
        <v>5547</v>
      </c>
      <c r="C1443" s="358" t="s">
        <v>3789</v>
      </c>
      <c r="D1443" s="358">
        <v>930806</v>
      </c>
      <c r="E1443" s="359">
        <v>44623</v>
      </c>
      <c r="F1443" s="358" t="s">
        <v>5447</v>
      </c>
    </row>
    <row r="1444" spans="1:6">
      <c r="A1444" s="357" t="s">
        <v>5548</v>
      </c>
      <c r="B1444" s="357" t="s">
        <v>5549</v>
      </c>
      <c r="C1444" s="358" t="s">
        <v>3789</v>
      </c>
      <c r="D1444" s="358">
        <v>931268</v>
      </c>
      <c r="E1444" s="359">
        <v>44644</v>
      </c>
      <c r="F1444" s="358" t="s">
        <v>5447</v>
      </c>
    </row>
    <row r="1445" spans="1:6">
      <c r="A1445" s="357" t="s">
        <v>2168</v>
      </c>
      <c r="B1445" s="357" t="s">
        <v>5550</v>
      </c>
      <c r="C1445" s="358" t="s">
        <v>3789</v>
      </c>
      <c r="D1445" s="358">
        <v>916913</v>
      </c>
      <c r="E1445" s="359">
        <v>44287</v>
      </c>
      <c r="F1445" s="358" t="s">
        <v>5447</v>
      </c>
    </row>
    <row r="1446" spans="1:6">
      <c r="A1446" s="357" t="s">
        <v>2178</v>
      </c>
      <c r="B1446" s="357" t="s">
        <v>5551</v>
      </c>
      <c r="C1446" s="358" t="s">
        <v>3789</v>
      </c>
      <c r="D1446" s="358">
        <v>930354</v>
      </c>
      <c r="E1446" s="359">
        <v>44602</v>
      </c>
      <c r="F1446" s="358" t="s">
        <v>5447</v>
      </c>
    </row>
    <row r="1447" spans="1:6">
      <c r="A1447" s="357" t="s">
        <v>2192</v>
      </c>
      <c r="B1447" s="357" t="s">
        <v>5552</v>
      </c>
      <c r="C1447" s="358" t="s">
        <v>3789</v>
      </c>
      <c r="D1447" s="358">
        <v>916633</v>
      </c>
      <c r="E1447" s="359">
        <v>44287</v>
      </c>
      <c r="F1447" s="358" t="s">
        <v>5447</v>
      </c>
    </row>
    <row r="1448" spans="1:6">
      <c r="A1448" s="357" t="s">
        <v>171</v>
      </c>
      <c r="B1448" s="357" t="s">
        <v>5553</v>
      </c>
      <c r="C1448" s="358" t="s">
        <v>3789</v>
      </c>
      <c r="D1448" s="358">
        <v>927648</v>
      </c>
      <c r="E1448" s="359">
        <v>44483</v>
      </c>
      <c r="F1448" s="358" t="s">
        <v>5451</v>
      </c>
    </row>
    <row r="1449" spans="1:6">
      <c r="A1449" s="357" t="s">
        <v>332</v>
      </c>
      <c r="B1449" s="357" t="s">
        <v>5554</v>
      </c>
      <c r="C1449" s="358" t="s">
        <v>3789</v>
      </c>
      <c r="D1449" s="358">
        <v>923767</v>
      </c>
      <c r="E1449" s="359">
        <v>44361</v>
      </c>
      <c r="F1449" s="358" t="s">
        <v>5451</v>
      </c>
    </row>
    <row r="1450" spans="1:6">
      <c r="A1450" s="357" t="s">
        <v>360</v>
      </c>
      <c r="B1450" s="357" t="s">
        <v>5555</v>
      </c>
      <c r="C1450" s="358" t="s">
        <v>3789</v>
      </c>
      <c r="D1450" s="358">
        <v>927774</v>
      </c>
      <c r="E1450" s="359">
        <v>44490</v>
      </c>
      <c r="F1450" s="358" t="s">
        <v>5451</v>
      </c>
    </row>
    <row r="1451" spans="1:6">
      <c r="A1451" s="357" t="s">
        <v>374</v>
      </c>
      <c r="B1451" s="357" t="s">
        <v>5556</v>
      </c>
      <c r="C1451" s="358" t="s">
        <v>3789</v>
      </c>
      <c r="D1451" s="358">
        <v>923774</v>
      </c>
      <c r="E1451" s="359">
        <v>44361</v>
      </c>
      <c r="F1451" s="358" t="s">
        <v>5451</v>
      </c>
    </row>
    <row r="1452" spans="1:6">
      <c r="A1452" s="357" t="s">
        <v>378</v>
      </c>
      <c r="B1452" s="357" t="s">
        <v>5557</v>
      </c>
      <c r="C1452" s="358" t="s">
        <v>3789</v>
      </c>
      <c r="D1452" s="358">
        <v>923775</v>
      </c>
      <c r="E1452" s="359">
        <v>44361</v>
      </c>
      <c r="F1452" s="358" t="s">
        <v>5451</v>
      </c>
    </row>
    <row r="1453" spans="1:6">
      <c r="A1453" s="357" t="s">
        <v>5558</v>
      </c>
      <c r="B1453" s="357" t="s">
        <v>5559</v>
      </c>
      <c r="C1453" s="358" t="s">
        <v>3789</v>
      </c>
      <c r="D1453" s="358">
        <v>923782</v>
      </c>
      <c r="E1453" s="359">
        <v>44361</v>
      </c>
      <c r="F1453" s="358" t="s">
        <v>5451</v>
      </c>
    </row>
    <row r="1454" spans="1:6">
      <c r="A1454" s="357" t="s">
        <v>484</v>
      </c>
      <c r="B1454" s="357" t="s">
        <v>5560</v>
      </c>
      <c r="C1454" s="358" t="s">
        <v>3789</v>
      </c>
      <c r="D1454" s="358">
        <v>929327</v>
      </c>
      <c r="E1454" s="359">
        <v>44553</v>
      </c>
      <c r="F1454" s="358" t="s">
        <v>5451</v>
      </c>
    </row>
    <row r="1455" spans="1:6">
      <c r="A1455" s="357" t="s">
        <v>517</v>
      </c>
      <c r="B1455" s="357" t="s">
        <v>5561</v>
      </c>
      <c r="C1455" s="358" t="s">
        <v>3789</v>
      </c>
      <c r="D1455" s="358">
        <v>923789</v>
      </c>
      <c r="E1455" s="359">
        <v>44361</v>
      </c>
      <c r="F1455" s="358" t="s">
        <v>5451</v>
      </c>
    </row>
    <row r="1456" spans="1:6">
      <c r="A1456" s="357" t="s">
        <v>5562</v>
      </c>
      <c r="B1456" s="357" t="s">
        <v>5563</v>
      </c>
      <c r="C1456" s="358" t="s">
        <v>3789</v>
      </c>
      <c r="D1456" s="358">
        <v>923790</v>
      </c>
      <c r="E1456" s="359">
        <v>44361</v>
      </c>
      <c r="F1456" s="358" t="s">
        <v>5451</v>
      </c>
    </row>
    <row r="1457" spans="1:6">
      <c r="A1457" s="357" t="s">
        <v>602</v>
      </c>
      <c r="B1457" s="357" t="s">
        <v>5564</v>
      </c>
      <c r="C1457" s="358" t="s">
        <v>3789</v>
      </c>
      <c r="D1457" s="358">
        <v>923803</v>
      </c>
      <c r="E1457" s="359">
        <v>44361</v>
      </c>
      <c r="F1457" s="358" t="s">
        <v>5451</v>
      </c>
    </row>
    <row r="1458" spans="1:6">
      <c r="A1458" s="357" t="s">
        <v>620</v>
      </c>
      <c r="B1458" s="357" t="s">
        <v>5565</v>
      </c>
      <c r="C1458" s="358" t="s">
        <v>3789</v>
      </c>
      <c r="D1458" s="358">
        <v>931116</v>
      </c>
      <c r="E1458" s="359">
        <v>44637</v>
      </c>
      <c r="F1458" s="358" t="s">
        <v>5451</v>
      </c>
    </row>
    <row r="1459" spans="1:6">
      <c r="A1459" s="357" t="s">
        <v>625</v>
      </c>
      <c r="B1459" s="357" t="s">
        <v>5566</v>
      </c>
      <c r="C1459" s="358" t="s">
        <v>3789</v>
      </c>
      <c r="D1459" s="358">
        <v>931117</v>
      </c>
      <c r="E1459" s="359">
        <v>44637</v>
      </c>
      <c r="F1459" s="358" t="s">
        <v>5451</v>
      </c>
    </row>
    <row r="1460" spans="1:6">
      <c r="A1460" s="357" t="s">
        <v>633</v>
      </c>
      <c r="B1460" s="357" t="s">
        <v>5567</v>
      </c>
      <c r="C1460" s="358" t="s">
        <v>3789</v>
      </c>
      <c r="D1460" s="358">
        <v>923807</v>
      </c>
      <c r="E1460" s="359">
        <v>44361</v>
      </c>
      <c r="F1460" s="358" t="s">
        <v>5451</v>
      </c>
    </row>
    <row r="1461" spans="1:6">
      <c r="A1461" s="357" t="s">
        <v>845</v>
      </c>
      <c r="B1461" s="357" t="s">
        <v>5568</v>
      </c>
      <c r="C1461" s="358" t="s">
        <v>3789</v>
      </c>
      <c r="D1461" s="358">
        <v>923967</v>
      </c>
      <c r="E1461" s="359">
        <v>44361</v>
      </c>
      <c r="F1461" s="358" t="s">
        <v>5451</v>
      </c>
    </row>
    <row r="1462" spans="1:6">
      <c r="A1462" s="357" t="s">
        <v>5569</v>
      </c>
      <c r="B1462" s="357" t="s">
        <v>5570</v>
      </c>
      <c r="C1462" s="358" t="s">
        <v>3789</v>
      </c>
      <c r="D1462" s="358">
        <v>930817</v>
      </c>
      <c r="E1462" s="359">
        <v>44623</v>
      </c>
      <c r="F1462" s="358" t="s">
        <v>5451</v>
      </c>
    </row>
    <row r="1463" spans="1:6">
      <c r="A1463" s="357" t="s">
        <v>1362</v>
      </c>
      <c r="B1463" s="357" t="s">
        <v>5571</v>
      </c>
      <c r="C1463" s="358" t="s">
        <v>3789</v>
      </c>
      <c r="D1463" s="358">
        <v>926262</v>
      </c>
      <c r="E1463" s="359">
        <v>44424</v>
      </c>
      <c r="F1463" s="358" t="s">
        <v>5451</v>
      </c>
    </row>
    <row r="1464" spans="1:6">
      <c r="A1464" s="357" t="s">
        <v>1364</v>
      </c>
      <c r="B1464" s="357" t="s">
        <v>5572</v>
      </c>
      <c r="C1464" s="358" t="s">
        <v>3789</v>
      </c>
      <c r="D1464" s="358">
        <v>926263</v>
      </c>
      <c r="E1464" s="359">
        <v>44424</v>
      </c>
      <c r="F1464" s="358" t="s">
        <v>5451</v>
      </c>
    </row>
    <row r="1465" spans="1:6">
      <c r="A1465" s="357" t="s">
        <v>1621</v>
      </c>
      <c r="B1465" s="357" t="s">
        <v>5573</v>
      </c>
      <c r="C1465" s="358" t="s">
        <v>3789</v>
      </c>
      <c r="D1465" s="358">
        <v>928357</v>
      </c>
      <c r="E1465" s="359">
        <v>44508</v>
      </c>
      <c r="F1465" s="358" t="s">
        <v>5451</v>
      </c>
    </row>
    <row r="1466" spans="1:6">
      <c r="A1466" s="357" t="s">
        <v>1626</v>
      </c>
      <c r="B1466" s="357" t="s">
        <v>5574</v>
      </c>
      <c r="C1466" s="358" t="s">
        <v>3789</v>
      </c>
      <c r="D1466" s="358">
        <v>928358</v>
      </c>
      <c r="E1466" s="359">
        <v>44508</v>
      </c>
      <c r="F1466" s="358" t="s">
        <v>5451</v>
      </c>
    </row>
    <row r="1467" spans="1:6">
      <c r="A1467" s="357" t="s">
        <v>1651</v>
      </c>
      <c r="B1467" s="357" t="s">
        <v>5575</v>
      </c>
      <c r="C1467" s="358" t="s">
        <v>3789</v>
      </c>
      <c r="D1467" s="358">
        <v>928359</v>
      </c>
      <c r="E1467" s="359">
        <v>44508</v>
      </c>
      <c r="F1467" s="358" t="s">
        <v>5451</v>
      </c>
    </row>
    <row r="1468" spans="1:6">
      <c r="A1468" s="357" t="s">
        <v>1662</v>
      </c>
      <c r="B1468" s="357" t="s">
        <v>5576</v>
      </c>
      <c r="C1468" s="358" t="s">
        <v>3789</v>
      </c>
      <c r="D1468" s="358">
        <v>923962</v>
      </c>
      <c r="E1468" s="359">
        <v>44361</v>
      </c>
      <c r="F1468" s="358" t="s">
        <v>5451</v>
      </c>
    </row>
    <row r="1469" spans="1:6">
      <c r="A1469" s="357" t="s">
        <v>2140</v>
      </c>
      <c r="B1469" s="357" t="s">
        <v>5577</v>
      </c>
      <c r="C1469" s="358" t="s">
        <v>3789</v>
      </c>
      <c r="D1469" s="358">
        <v>929326</v>
      </c>
      <c r="E1469" s="359">
        <v>44553</v>
      </c>
      <c r="F1469" s="358" t="s">
        <v>5451</v>
      </c>
    </row>
    <row r="1470" spans="1:6">
      <c r="A1470" s="357" t="s">
        <v>62</v>
      </c>
      <c r="B1470" s="357" t="s">
        <v>4050</v>
      </c>
      <c r="C1470" s="358" t="s">
        <v>3789</v>
      </c>
      <c r="D1470" s="358">
        <v>932287</v>
      </c>
      <c r="E1470" s="359">
        <v>44686</v>
      </c>
      <c r="F1470" s="358" t="s">
        <v>5449</v>
      </c>
    </row>
    <row r="1471" spans="1:6">
      <c r="A1471" s="357" t="s">
        <v>5578</v>
      </c>
      <c r="B1471" s="357" t="s">
        <v>5579</v>
      </c>
      <c r="C1471" s="358" t="s">
        <v>3789</v>
      </c>
      <c r="D1471" s="358">
        <v>930101</v>
      </c>
      <c r="E1471" s="359">
        <v>44588</v>
      </c>
      <c r="F1471" s="358" t="s">
        <v>5449</v>
      </c>
    </row>
    <row r="1472" spans="1:6">
      <c r="A1472" s="357" t="s">
        <v>399</v>
      </c>
      <c r="B1472" s="357" t="s">
        <v>5580</v>
      </c>
      <c r="C1472" s="358" t="s">
        <v>3789</v>
      </c>
      <c r="D1472" s="358">
        <v>932281</v>
      </c>
      <c r="E1472" s="359">
        <v>44686</v>
      </c>
      <c r="F1472" s="358" t="s">
        <v>5449</v>
      </c>
    </row>
    <row r="1473" spans="1:6">
      <c r="A1473" s="357" t="s">
        <v>2495</v>
      </c>
      <c r="B1473" s="357" t="s">
        <v>5581</v>
      </c>
      <c r="C1473" s="358" t="s">
        <v>3789</v>
      </c>
      <c r="D1473" s="358">
        <v>924757</v>
      </c>
      <c r="E1473" s="359">
        <v>44370</v>
      </c>
      <c r="F1473" s="358" t="s">
        <v>5449</v>
      </c>
    </row>
    <row r="1474" spans="1:6">
      <c r="A1474" s="357" t="s">
        <v>5582</v>
      </c>
      <c r="B1474" s="357" t="s">
        <v>5583</v>
      </c>
      <c r="C1474" s="358" t="s">
        <v>3789</v>
      </c>
      <c r="D1474" s="358">
        <v>924762</v>
      </c>
      <c r="E1474" s="359">
        <v>44370</v>
      </c>
      <c r="F1474" s="358" t="s">
        <v>5449</v>
      </c>
    </row>
    <row r="1475" spans="1:6">
      <c r="A1475" s="357" t="s">
        <v>5584</v>
      </c>
      <c r="B1475" s="357" t="s">
        <v>5585</v>
      </c>
      <c r="C1475" s="358" t="s">
        <v>3789</v>
      </c>
      <c r="D1475" s="358">
        <v>931713</v>
      </c>
      <c r="E1475" s="359">
        <v>44665</v>
      </c>
      <c r="F1475" s="358" t="s">
        <v>5449</v>
      </c>
    </row>
    <row r="1476" spans="1:6">
      <c r="A1476" s="357" t="s">
        <v>2499</v>
      </c>
      <c r="B1476" s="357" t="s">
        <v>5586</v>
      </c>
      <c r="C1476" s="358" t="s">
        <v>3789</v>
      </c>
      <c r="D1476" s="358">
        <v>924771</v>
      </c>
      <c r="E1476" s="359">
        <v>44370</v>
      </c>
      <c r="F1476" s="358" t="s">
        <v>5449</v>
      </c>
    </row>
    <row r="1477" spans="1:6">
      <c r="A1477" s="357" t="s">
        <v>5587</v>
      </c>
      <c r="B1477" s="357" t="s">
        <v>5588</v>
      </c>
      <c r="C1477" s="358" t="s">
        <v>3789</v>
      </c>
      <c r="D1477" s="358">
        <v>924780</v>
      </c>
      <c r="E1477" s="359">
        <v>44370</v>
      </c>
      <c r="F1477" s="358" t="s">
        <v>5449</v>
      </c>
    </row>
    <row r="1478" spans="1:6">
      <c r="A1478" s="377" t="s">
        <v>5589</v>
      </c>
      <c r="B1478" s="377" t="s">
        <v>5590</v>
      </c>
      <c r="C1478" s="378" t="s">
        <v>3789</v>
      </c>
      <c r="D1478" s="378">
        <v>931717</v>
      </c>
      <c r="E1478" s="379">
        <v>44665</v>
      </c>
      <c r="F1478" s="378" t="s">
        <v>5449</v>
      </c>
    </row>
    <row r="1479" spans="1:6">
      <c r="A1479" s="357" t="s">
        <v>2520</v>
      </c>
      <c r="B1479" s="357" t="s">
        <v>5591</v>
      </c>
      <c r="C1479" s="358" t="s">
        <v>3789</v>
      </c>
      <c r="D1479" s="358">
        <v>924809</v>
      </c>
      <c r="E1479" s="359">
        <v>44370</v>
      </c>
      <c r="F1479" s="358" t="s">
        <v>5449</v>
      </c>
    </row>
    <row r="1480" spans="1:6">
      <c r="A1480" s="357" t="s">
        <v>882</v>
      </c>
      <c r="B1480" s="357" t="s">
        <v>5592</v>
      </c>
      <c r="C1480" s="358" t="s">
        <v>3789</v>
      </c>
      <c r="D1480" s="358">
        <v>932285</v>
      </c>
      <c r="E1480" s="359">
        <v>44686</v>
      </c>
      <c r="F1480" s="358" t="s">
        <v>5449</v>
      </c>
    </row>
    <row r="1481" spans="1:6">
      <c r="A1481" s="357" t="s">
        <v>1145</v>
      </c>
      <c r="B1481" s="357" t="s">
        <v>5593</v>
      </c>
      <c r="C1481" s="358" t="s">
        <v>3789</v>
      </c>
      <c r="D1481" s="358">
        <v>930099</v>
      </c>
      <c r="E1481" s="359">
        <v>44588</v>
      </c>
      <c r="F1481" s="358" t="s">
        <v>5449</v>
      </c>
    </row>
    <row r="1482" spans="1:6">
      <c r="A1482" s="357" t="s">
        <v>1146</v>
      </c>
      <c r="B1482" s="357" t="s">
        <v>5594</v>
      </c>
      <c r="C1482" s="358" t="s">
        <v>3789</v>
      </c>
      <c r="D1482" s="358">
        <v>931715</v>
      </c>
      <c r="E1482" s="359">
        <v>44665</v>
      </c>
      <c r="F1482" s="358" t="s">
        <v>5449</v>
      </c>
    </row>
    <row r="1483" spans="1:6">
      <c r="A1483" s="357" t="s">
        <v>2565</v>
      </c>
      <c r="B1483" s="357" t="s">
        <v>5595</v>
      </c>
      <c r="C1483" s="358" t="s">
        <v>3789</v>
      </c>
      <c r="D1483" s="358">
        <v>919352</v>
      </c>
      <c r="E1483" s="359">
        <v>44287</v>
      </c>
      <c r="F1483" s="358" t="s">
        <v>5449</v>
      </c>
    </row>
    <row r="1484" spans="1:6">
      <c r="A1484" s="357" t="s">
        <v>1222</v>
      </c>
      <c r="B1484" s="357" t="s">
        <v>5596</v>
      </c>
      <c r="C1484" s="358" t="s">
        <v>3789</v>
      </c>
      <c r="D1484" s="358">
        <v>928620</v>
      </c>
      <c r="E1484" s="359">
        <v>44518</v>
      </c>
      <c r="F1484" s="358" t="s">
        <v>5449</v>
      </c>
    </row>
    <row r="1485" spans="1:6">
      <c r="A1485" s="357" t="s">
        <v>1287</v>
      </c>
      <c r="B1485" s="357" t="s">
        <v>5597</v>
      </c>
      <c r="C1485" s="358" t="s">
        <v>3789</v>
      </c>
      <c r="D1485" s="358">
        <v>932282</v>
      </c>
      <c r="E1485" s="359">
        <v>44686</v>
      </c>
      <c r="F1485" s="358" t="s">
        <v>5449</v>
      </c>
    </row>
    <row r="1486" spans="1:6">
      <c r="A1486" s="357" t="s">
        <v>2592</v>
      </c>
      <c r="B1486" s="357" t="s">
        <v>5598</v>
      </c>
      <c r="C1486" s="358" t="s">
        <v>3789</v>
      </c>
      <c r="D1486" s="358">
        <v>916177</v>
      </c>
      <c r="E1486" s="359">
        <v>44287</v>
      </c>
      <c r="F1486" s="358" t="s">
        <v>5449</v>
      </c>
    </row>
    <row r="1487" spans="1:6">
      <c r="A1487" s="357" t="s">
        <v>2607</v>
      </c>
      <c r="B1487" s="357" t="s">
        <v>5599</v>
      </c>
      <c r="C1487" s="358" t="s">
        <v>3789</v>
      </c>
      <c r="D1487" s="358">
        <v>919361</v>
      </c>
      <c r="E1487" s="359">
        <v>44287</v>
      </c>
      <c r="F1487" s="358" t="s">
        <v>5449</v>
      </c>
    </row>
    <row r="1488" spans="1:6">
      <c r="A1488" s="357" t="s">
        <v>2615</v>
      </c>
      <c r="B1488" s="357" t="s">
        <v>5600</v>
      </c>
      <c r="C1488" s="358" t="s">
        <v>3789</v>
      </c>
      <c r="D1488" s="358">
        <v>916620</v>
      </c>
      <c r="E1488" s="359">
        <v>44287</v>
      </c>
      <c r="F1488" s="358" t="s">
        <v>5449</v>
      </c>
    </row>
    <row r="1489" spans="1:6">
      <c r="A1489" s="357" t="s">
        <v>2616</v>
      </c>
      <c r="B1489" s="357" t="s">
        <v>5601</v>
      </c>
      <c r="C1489" s="358" t="s">
        <v>3789</v>
      </c>
      <c r="D1489" s="358">
        <v>919363</v>
      </c>
      <c r="E1489" s="359">
        <v>44287</v>
      </c>
      <c r="F1489" s="358" t="s">
        <v>5449</v>
      </c>
    </row>
    <row r="1490" spans="1:6">
      <c r="A1490" s="357" t="s">
        <v>5602</v>
      </c>
      <c r="B1490" s="357" t="s">
        <v>5603</v>
      </c>
      <c r="C1490" s="358" t="s">
        <v>3789</v>
      </c>
      <c r="D1490" s="358">
        <v>914789</v>
      </c>
      <c r="E1490" s="359">
        <v>44287</v>
      </c>
      <c r="F1490" s="358" t="s">
        <v>5449</v>
      </c>
    </row>
    <row r="1491" spans="1:6">
      <c r="A1491" s="357" t="s">
        <v>5604</v>
      </c>
      <c r="B1491" s="357" t="s">
        <v>5605</v>
      </c>
      <c r="C1491" s="358" t="s">
        <v>3789</v>
      </c>
      <c r="D1491" s="358">
        <v>915983</v>
      </c>
      <c r="E1491" s="359">
        <v>44287</v>
      </c>
      <c r="F1491" s="358" t="s">
        <v>5449</v>
      </c>
    </row>
    <row r="1492" spans="1:6">
      <c r="A1492" s="377" t="s">
        <v>5606</v>
      </c>
      <c r="B1492" s="377" t="s">
        <v>5607</v>
      </c>
      <c r="C1492" s="378" t="s">
        <v>3789</v>
      </c>
      <c r="D1492" s="378">
        <v>930101</v>
      </c>
      <c r="E1492" s="379">
        <v>44581</v>
      </c>
      <c r="F1492" s="378" t="s">
        <v>5449</v>
      </c>
    </row>
    <row r="1493" spans="1:6">
      <c r="A1493" s="357" t="s">
        <v>1816</v>
      </c>
      <c r="B1493" s="357" t="s">
        <v>5608</v>
      </c>
      <c r="C1493" s="358" t="s">
        <v>3789</v>
      </c>
      <c r="D1493" s="358">
        <v>929918</v>
      </c>
      <c r="E1493" s="359">
        <v>44581</v>
      </c>
      <c r="F1493" s="358" t="s">
        <v>5449</v>
      </c>
    </row>
    <row r="1494" spans="1:6">
      <c r="A1494" s="357" t="s">
        <v>1828</v>
      </c>
      <c r="B1494" s="357" t="s">
        <v>5609</v>
      </c>
      <c r="C1494" s="358" t="s">
        <v>3789</v>
      </c>
      <c r="D1494" s="358">
        <v>928842</v>
      </c>
      <c r="E1494" s="359">
        <v>44525</v>
      </c>
      <c r="F1494" s="358" t="s">
        <v>5449</v>
      </c>
    </row>
    <row r="1495" spans="1:6">
      <c r="A1495" s="357" t="s">
        <v>1943</v>
      </c>
      <c r="B1495" s="357" t="s">
        <v>5610</v>
      </c>
      <c r="C1495" s="358" t="s">
        <v>3789</v>
      </c>
      <c r="D1495" s="358">
        <v>916168</v>
      </c>
      <c r="E1495" s="359">
        <v>44287</v>
      </c>
      <c r="F1495" s="358" t="s">
        <v>5449</v>
      </c>
    </row>
    <row r="1496" spans="1:6">
      <c r="A1496" s="357" t="s">
        <v>5611</v>
      </c>
      <c r="B1496" s="357" t="s">
        <v>5612</v>
      </c>
      <c r="C1496" s="358" t="s">
        <v>3789</v>
      </c>
      <c r="D1496" s="358">
        <v>927778</v>
      </c>
      <c r="E1496" s="359">
        <v>44490</v>
      </c>
      <c r="F1496" s="358" t="s">
        <v>5449</v>
      </c>
    </row>
    <row r="1497" spans="1:6">
      <c r="A1497" s="357" t="s">
        <v>2675</v>
      </c>
      <c r="B1497" s="357" t="s">
        <v>5613</v>
      </c>
      <c r="C1497" s="358" t="s">
        <v>3789</v>
      </c>
      <c r="D1497" s="358">
        <v>923612</v>
      </c>
      <c r="E1497" s="359">
        <v>44340</v>
      </c>
      <c r="F1497" s="358" t="s">
        <v>5449</v>
      </c>
    </row>
    <row r="1498" spans="1:6">
      <c r="A1498" s="357" t="s">
        <v>5614</v>
      </c>
      <c r="B1498" s="357" t="s">
        <v>5486</v>
      </c>
      <c r="C1498" s="358" t="s">
        <v>2750</v>
      </c>
      <c r="D1498" s="358">
        <v>913358</v>
      </c>
      <c r="E1498" s="359">
        <v>44287</v>
      </c>
      <c r="F1498" s="358"/>
    </row>
    <row r="1499" spans="1:6">
      <c r="A1499" s="357" t="s">
        <v>5615</v>
      </c>
      <c r="B1499" s="357" t="s">
        <v>5616</v>
      </c>
      <c r="C1499" s="358" t="s">
        <v>2750</v>
      </c>
      <c r="D1499" s="358">
        <v>914464</v>
      </c>
      <c r="E1499" s="359">
        <v>44287</v>
      </c>
      <c r="F1499" s="358" t="s">
        <v>3575</v>
      </c>
    </row>
    <row r="1500" spans="1:6">
      <c r="A1500" s="357" t="s">
        <v>5617</v>
      </c>
      <c r="B1500" s="357" t="s">
        <v>5618</v>
      </c>
      <c r="C1500" s="358" t="s">
        <v>2750</v>
      </c>
      <c r="D1500" s="358">
        <v>914407</v>
      </c>
      <c r="E1500" s="390">
        <v>44287</v>
      </c>
      <c r="F1500" s="391" t="s">
        <v>3575</v>
      </c>
    </row>
    <row r="1501" spans="1:6">
      <c r="A1501" s="357" t="s">
        <v>5619</v>
      </c>
      <c r="B1501" s="357" t="s">
        <v>5620</v>
      </c>
      <c r="C1501" s="358" t="s">
        <v>2750</v>
      </c>
      <c r="D1501" s="358">
        <v>916447</v>
      </c>
      <c r="E1501" s="390">
        <v>44287</v>
      </c>
      <c r="F1501" s="358" t="s">
        <v>3575</v>
      </c>
    </row>
    <row r="1502" spans="1:6">
      <c r="A1502" s="357" t="s">
        <v>5621</v>
      </c>
      <c r="B1502" s="357" t="s">
        <v>5622</v>
      </c>
      <c r="C1502" s="358" t="s">
        <v>2750</v>
      </c>
      <c r="D1502" s="358">
        <v>914569</v>
      </c>
      <c r="E1502" s="390">
        <v>44287</v>
      </c>
      <c r="F1502" s="358" t="s">
        <v>3575</v>
      </c>
    </row>
    <row r="1503" spans="1:6">
      <c r="A1503" s="357" t="s">
        <v>5623</v>
      </c>
      <c r="B1503" s="357" t="s">
        <v>5624</v>
      </c>
      <c r="C1503" s="358" t="s">
        <v>2750</v>
      </c>
      <c r="D1503" s="358">
        <v>914626</v>
      </c>
      <c r="E1503" s="390">
        <v>43108</v>
      </c>
      <c r="F1503" s="358" t="s">
        <v>3575</v>
      </c>
    </row>
    <row r="1504" spans="1:6">
      <c r="A1504" s="357" t="s">
        <v>226</v>
      </c>
      <c r="B1504" s="357" t="s">
        <v>5625</v>
      </c>
      <c r="C1504" s="358" t="s">
        <v>3789</v>
      </c>
      <c r="D1504" s="358">
        <v>930071</v>
      </c>
      <c r="E1504" s="390">
        <v>44588</v>
      </c>
      <c r="F1504" s="358" t="s">
        <v>5616</v>
      </c>
    </row>
    <row r="1505" spans="1:6">
      <c r="A1505" s="357" t="s">
        <v>308</v>
      </c>
      <c r="B1505" s="357" t="s">
        <v>5626</v>
      </c>
      <c r="C1505" s="358" t="s">
        <v>3789</v>
      </c>
      <c r="D1505" s="358">
        <v>926554</v>
      </c>
      <c r="E1505" s="390">
        <v>44438</v>
      </c>
      <c r="F1505" s="358" t="s">
        <v>5616</v>
      </c>
    </row>
    <row r="1506" spans="1:6">
      <c r="A1506" s="377" t="s">
        <v>5627</v>
      </c>
      <c r="B1506" s="377" t="s">
        <v>5628</v>
      </c>
      <c r="C1506" s="378" t="s">
        <v>3789</v>
      </c>
      <c r="D1506" s="378">
        <v>930070</v>
      </c>
      <c r="E1506" s="392">
        <v>44588</v>
      </c>
      <c r="F1506" s="378" t="s">
        <v>5616</v>
      </c>
    </row>
    <row r="1507" spans="1:6">
      <c r="A1507" s="357" t="s">
        <v>429</v>
      </c>
      <c r="B1507" s="357" t="s">
        <v>5629</v>
      </c>
      <c r="C1507" s="358" t="s">
        <v>3789</v>
      </c>
      <c r="D1507" s="358">
        <v>930496</v>
      </c>
      <c r="E1507" s="390">
        <v>44609</v>
      </c>
      <c r="F1507" s="358" t="s">
        <v>5616</v>
      </c>
    </row>
    <row r="1508" spans="1:6">
      <c r="A1508" s="357" t="s">
        <v>5630</v>
      </c>
      <c r="B1508" s="357" t="s">
        <v>5631</v>
      </c>
      <c r="C1508" s="358" t="s">
        <v>3789</v>
      </c>
      <c r="D1508" s="358">
        <v>926558</v>
      </c>
      <c r="E1508" s="390">
        <v>44438</v>
      </c>
      <c r="F1508" s="358" t="s">
        <v>5616</v>
      </c>
    </row>
    <row r="1509" spans="1:6">
      <c r="A1509" s="357" t="s">
        <v>493</v>
      </c>
      <c r="B1509" s="357" t="s">
        <v>5632</v>
      </c>
      <c r="C1509" s="358" t="s">
        <v>3789</v>
      </c>
      <c r="D1509" s="358">
        <v>930993</v>
      </c>
      <c r="E1509" s="390">
        <v>44630</v>
      </c>
      <c r="F1509" s="358" t="s">
        <v>5616</v>
      </c>
    </row>
    <row r="1510" spans="1:6">
      <c r="A1510" s="357" t="s">
        <v>539</v>
      </c>
      <c r="B1510" s="357" t="s">
        <v>5633</v>
      </c>
      <c r="C1510" s="358" t="s">
        <v>3789</v>
      </c>
      <c r="D1510" s="358">
        <v>926538</v>
      </c>
      <c r="E1510" s="390">
        <v>44438</v>
      </c>
      <c r="F1510" s="358" t="s">
        <v>5616</v>
      </c>
    </row>
    <row r="1511" spans="1:6">
      <c r="A1511" s="357" t="s">
        <v>779</v>
      </c>
      <c r="B1511" s="357" t="s">
        <v>5634</v>
      </c>
      <c r="C1511" s="358" t="s">
        <v>3789</v>
      </c>
      <c r="D1511" s="358">
        <v>931258</v>
      </c>
      <c r="E1511" s="390">
        <v>44644</v>
      </c>
      <c r="F1511" s="358" t="s">
        <v>5616</v>
      </c>
    </row>
    <row r="1512" spans="1:6">
      <c r="A1512" s="357" t="s">
        <v>5635</v>
      </c>
      <c r="B1512" s="357" t="s">
        <v>5636</v>
      </c>
      <c r="C1512" s="358" t="s">
        <v>3789</v>
      </c>
      <c r="D1512" s="358">
        <v>926561</v>
      </c>
      <c r="E1512" s="390">
        <v>44438</v>
      </c>
      <c r="F1512" s="358" t="s">
        <v>5616</v>
      </c>
    </row>
    <row r="1513" spans="1:6">
      <c r="A1513" s="357" t="s">
        <v>1161</v>
      </c>
      <c r="B1513" s="357" t="s">
        <v>5637</v>
      </c>
      <c r="C1513" s="358" t="s">
        <v>3789</v>
      </c>
      <c r="D1513" s="358">
        <v>926552</v>
      </c>
      <c r="E1513" s="390">
        <v>44438</v>
      </c>
      <c r="F1513" s="358" t="s">
        <v>5616</v>
      </c>
    </row>
    <row r="1514" spans="1:6">
      <c r="A1514" s="357" t="s">
        <v>1570</v>
      </c>
      <c r="B1514" s="357" t="s">
        <v>5638</v>
      </c>
      <c r="C1514" s="358" t="s">
        <v>3789</v>
      </c>
      <c r="D1514" s="358">
        <v>926541</v>
      </c>
      <c r="E1514" s="390">
        <v>44438</v>
      </c>
      <c r="F1514" s="358" t="s">
        <v>5616</v>
      </c>
    </row>
    <row r="1515" spans="1:6">
      <c r="A1515" s="357" t="s">
        <v>5639</v>
      </c>
      <c r="B1515" s="357" t="s">
        <v>5640</v>
      </c>
      <c r="C1515" s="358" t="s">
        <v>3789</v>
      </c>
      <c r="D1515" s="358">
        <v>926546</v>
      </c>
      <c r="E1515" s="390">
        <v>44438</v>
      </c>
      <c r="F1515" s="358" t="s">
        <v>5616</v>
      </c>
    </row>
    <row r="1516" spans="1:6">
      <c r="A1516" s="357" t="s">
        <v>1653</v>
      </c>
      <c r="B1516" s="357" t="s">
        <v>5641</v>
      </c>
      <c r="C1516" s="358" t="s">
        <v>3789</v>
      </c>
      <c r="D1516" s="358">
        <v>931409</v>
      </c>
      <c r="E1516" s="390">
        <v>44651</v>
      </c>
      <c r="F1516" s="358" t="s">
        <v>5616</v>
      </c>
    </row>
    <row r="1517" spans="1:6">
      <c r="A1517" s="357" t="s">
        <v>5642</v>
      </c>
      <c r="B1517" s="357" t="s">
        <v>5643</v>
      </c>
      <c r="C1517" s="358" t="s">
        <v>3789</v>
      </c>
      <c r="D1517" s="358">
        <v>927035</v>
      </c>
      <c r="E1517" s="390">
        <v>44455</v>
      </c>
      <c r="F1517" s="358" t="s">
        <v>5616</v>
      </c>
    </row>
    <row r="1518" spans="1:6">
      <c r="A1518" s="357" t="s">
        <v>1753</v>
      </c>
      <c r="B1518" s="357" t="s">
        <v>5644</v>
      </c>
      <c r="C1518" s="358" t="s">
        <v>3789</v>
      </c>
      <c r="D1518" s="358">
        <v>926545</v>
      </c>
      <c r="E1518" s="390">
        <v>44438</v>
      </c>
      <c r="F1518" s="358" t="s">
        <v>5616</v>
      </c>
    </row>
    <row r="1519" spans="1:6">
      <c r="A1519" s="357" t="s">
        <v>1821</v>
      </c>
      <c r="B1519" s="357" t="s">
        <v>5645</v>
      </c>
      <c r="C1519" s="358" t="s">
        <v>3789</v>
      </c>
      <c r="D1519" s="358">
        <v>926547</v>
      </c>
      <c r="E1519" s="390">
        <v>44438</v>
      </c>
      <c r="F1519" s="358" t="s">
        <v>5616</v>
      </c>
    </row>
    <row r="1520" spans="1:6">
      <c r="A1520" s="357" t="s">
        <v>1924</v>
      </c>
      <c r="B1520" s="357" t="s">
        <v>5646</v>
      </c>
      <c r="C1520" s="358" t="s">
        <v>3789</v>
      </c>
      <c r="D1520" s="358">
        <v>930994</v>
      </c>
      <c r="E1520" s="390">
        <v>44630</v>
      </c>
      <c r="F1520" s="358" t="s">
        <v>5616</v>
      </c>
    </row>
    <row r="1521" spans="1:6">
      <c r="A1521" s="357" t="s">
        <v>5647</v>
      </c>
      <c r="B1521" s="357" t="s">
        <v>5648</v>
      </c>
      <c r="C1521" s="358" t="s">
        <v>3789</v>
      </c>
      <c r="D1521" s="358">
        <v>926555</v>
      </c>
      <c r="E1521" s="390">
        <v>44438</v>
      </c>
      <c r="F1521" s="358" t="s">
        <v>5616</v>
      </c>
    </row>
    <row r="1522" spans="1:6">
      <c r="A1522" s="357" t="s">
        <v>2116</v>
      </c>
      <c r="B1522" s="357" t="s">
        <v>5649</v>
      </c>
      <c r="C1522" s="358" t="s">
        <v>3789</v>
      </c>
      <c r="D1522" s="358">
        <v>927031</v>
      </c>
      <c r="E1522" s="390">
        <v>44455</v>
      </c>
      <c r="F1522" s="358" t="s">
        <v>5616</v>
      </c>
    </row>
    <row r="1523" spans="1:6">
      <c r="A1523" s="357" t="s">
        <v>2205</v>
      </c>
      <c r="B1523" s="357" t="s">
        <v>5650</v>
      </c>
      <c r="C1523" s="358" t="s">
        <v>3789</v>
      </c>
      <c r="D1523" s="358">
        <v>927036</v>
      </c>
      <c r="E1523" s="390">
        <v>44455</v>
      </c>
      <c r="F1523" s="358" t="s">
        <v>5616</v>
      </c>
    </row>
    <row r="1524" spans="1:6">
      <c r="A1524" s="357" t="s">
        <v>5651</v>
      </c>
      <c r="B1524" s="357" t="s">
        <v>5652</v>
      </c>
      <c r="C1524" s="358" t="s">
        <v>3789</v>
      </c>
      <c r="D1524" s="358">
        <v>927929</v>
      </c>
      <c r="E1524" s="390">
        <v>44497</v>
      </c>
      <c r="F1524" s="358" t="s">
        <v>5616</v>
      </c>
    </row>
    <row r="1525" spans="1:6">
      <c r="A1525" s="357" t="s">
        <v>2246</v>
      </c>
      <c r="B1525" s="357" t="s">
        <v>5653</v>
      </c>
      <c r="C1525" s="358" t="s">
        <v>3789</v>
      </c>
      <c r="D1525" s="358">
        <v>928677</v>
      </c>
      <c r="E1525" s="390">
        <v>44518</v>
      </c>
      <c r="F1525" s="358" t="s">
        <v>5616</v>
      </c>
    </row>
    <row r="1526" spans="1:6">
      <c r="A1526" s="357" t="s">
        <v>2280</v>
      </c>
      <c r="B1526" s="357" t="s">
        <v>5654</v>
      </c>
      <c r="C1526" s="358" t="s">
        <v>3789</v>
      </c>
      <c r="D1526" s="358">
        <v>927960</v>
      </c>
      <c r="E1526" s="390">
        <v>44497</v>
      </c>
      <c r="F1526" s="358" t="s">
        <v>5616</v>
      </c>
    </row>
    <row r="1527" spans="1:6">
      <c r="A1527" s="357" t="s">
        <v>2287</v>
      </c>
      <c r="B1527" s="357" t="s">
        <v>5655</v>
      </c>
      <c r="C1527" s="358" t="s">
        <v>3789</v>
      </c>
      <c r="D1527" s="358">
        <v>926550</v>
      </c>
      <c r="E1527" s="390">
        <v>44438</v>
      </c>
      <c r="F1527" s="358" t="s">
        <v>5616</v>
      </c>
    </row>
    <row r="1528" spans="1:6">
      <c r="A1528" s="357" t="s">
        <v>2316</v>
      </c>
      <c r="B1528" s="357" t="s">
        <v>5656</v>
      </c>
      <c r="C1528" s="358" t="s">
        <v>3789</v>
      </c>
      <c r="D1528" s="358">
        <v>928678</v>
      </c>
      <c r="E1528" s="390">
        <v>44518</v>
      </c>
      <c r="F1528" s="358" t="s">
        <v>5616</v>
      </c>
    </row>
    <row r="1529" spans="1:6">
      <c r="A1529" s="357" t="s">
        <v>5657</v>
      </c>
      <c r="B1529" s="357" t="s">
        <v>5658</v>
      </c>
      <c r="C1529" s="358" t="s">
        <v>3789</v>
      </c>
      <c r="D1529" s="358">
        <v>928041</v>
      </c>
      <c r="E1529" s="390">
        <v>44497</v>
      </c>
      <c r="F1529" s="358" t="s">
        <v>5616</v>
      </c>
    </row>
    <row r="1530" spans="1:6">
      <c r="A1530" s="357" t="s">
        <v>16</v>
      </c>
      <c r="B1530" s="357" t="s">
        <v>5659</v>
      </c>
      <c r="C1530" s="358" t="s">
        <v>3789</v>
      </c>
      <c r="D1530" s="358">
        <v>928291</v>
      </c>
      <c r="E1530" s="390">
        <v>44508</v>
      </c>
      <c r="F1530" s="358" t="s">
        <v>5624</v>
      </c>
    </row>
    <row r="1531" spans="1:6">
      <c r="A1531" s="357" t="s">
        <v>45</v>
      </c>
      <c r="B1531" s="357" t="s">
        <v>5660</v>
      </c>
      <c r="C1531" s="358" t="s">
        <v>3789</v>
      </c>
      <c r="D1531" s="358">
        <v>928292</v>
      </c>
      <c r="E1531" s="390">
        <v>44508</v>
      </c>
      <c r="F1531" s="358" t="s">
        <v>5624</v>
      </c>
    </row>
    <row r="1532" spans="1:6">
      <c r="A1532" s="357" t="s">
        <v>5661</v>
      </c>
      <c r="B1532" s="357" t="s">
        <v>5662</v>
      </c>
      <c r="C1532" s="358" t="s">
        <v>3789</v>
      </c>
      <c r="D1532" s="358">
        <v>931581</v>
      </c>
      <c r="E1532" s="390">
        <v>44658</v>
      </c>
      <c r="F1532" s="358" t="s">
        <v>5624</v>
      </c>
    </row>
    <row r="1533" spans="1:6">
      <c r="A1533" s="357" t="s">
        <v>469</v>
      </c>
      <c r="B1533" s="357" t="s">
        <v>5663</v>
      </c>
      <c r="C1533" s="358" t="s">
        <v>3789</v>
      </c>
      <c r="D1533" s="358">
        <v>919418</v>
      </c>
      <c r="E1533" s="390">
        <v>44455</v>
      </c>
      <c r="F1533" s="358" t="s">
        <v>5624</v>
      </c>
    </row>
    <row r="1534" spans="1:6">
      <c r="A1534" s="357" t="s">
        <v>580</v>
      </c>
      <c r="B1534" s="357" t="s">
        <v>5664</v>
      </c>
      <c r="C1534" s="358" t="s">
        <v>3789</v>
      </c>
      <c r="D1534" s="358">
        <v>931008</v>
      </c>
      <c r="E1534" s="390">
        <v>44630</v>
      </c>
      <c r="F1534" s="358" t="s">
        <v>5624</v>
      </c>
    </row>
    <row r="1535" spans="1:6">
      <c r="A1535" s="357" t="s">
        <v>616</v>
      </c>
      <c r="B1535" s="357" t="s">
        <v>5665</v>
      </c>
      <c r="C1535" s="358" t="s">
        <v>3789</v>
      </c>
      <c r="D1535" s="358">
        <v>929226</v>
      </c>
      <c r="E1535" s="390">
        <v>44546</v>
      </c>
      <c r="F1535" s="358" t="s">
        <v>5624</v>
      </c>
    </row>
    <row r="1536" spans="1:6">
      <c r="A1536" s="357" t="s">
        <v>627</v>
      </c>
      <c r="B1536" s="357" t="s">
        <v>5666</v>
      </c>
      <c r="C1536" s="358" t="s">
        <v>3789</v>
      </c>
      <c r="D1536" s="358">
        <v>929225</v>
      </c>
      <c r="E1536" s="390">
        <v>44546</v>
      </c>
      <c r="F1536" s="358" t="s">
        <v>5624</v>
      </c>
    </row>
    <row r="1537" spans="1:6">
      <c r="A1537" s="357" t="s">
        <v>725</v>
      </c>
      <c r="B1537" s="357" t="s">
        <v>5667</v>
      </c>
      <c r="C1537" s="358" t="s">
        <v>3789</v>
      </c>
      <c r="D1537" s="358">
        <v>926902</v>
      </c>
      <c r="E1537" s="390">
        <v>44455</v>
      </c>
      <c r="F1537" s="358" t="s">
        <v>5624</v>
      </c>
    </row>
    <row r="1538" spans="1:6">
      <c r="A1538" s="357" t="s">
        <v>740</v>
      </c>
      <c r="B1538" s="357" t="s">
        <v>5668</v>
      </c>
      <c r="C1538" s="358" t="s">
        <v>3789</v>
      </c>
      <c r="D1538" s="358">
        <v>924637</v>
      </c>
      <c r="E1538" s="390">
        <v>44455</v>
      </c>
      <c r="F1538" s="358" t="s">
        <v>5624</v>
      </c>
    </row>
    <row r="1539" spans="1:6">
      <c r="A1539" s="357" t="s">
        <v>5669</v>
      </c>
      <c r="B1539" s="357" t="s">
        <v>5670</v>
      </c>
      <c r="C1539" s="358" t="s">
        <v>3789</v>
      </c>
      <c r="D1539" s="358">
        <v>916604</v>
      </c>
      <c r="E1539" s="390">
        <v>44455</v>
      </c>
      <c r="F1539" s="358" t="s">
        <v>5624</v>
      </c>
    </row>
    <row r="1540" spans="1:6">
      <c r="A1540" s="357" t="s">
        <v>935</v>
      </c>
      <c r="B1540" s="357" t="s">
        <v>5671</v>
      </c>
      <c r="C1540" s="358" t="s">
        <v>3789</v>
      </c>
      <c r="D1540" s="358">
        <v>924324</v>
      </c>
      <c r="E1540" s="390">
        <v>44363</v>
      </c>
      <c r="F1540" s="358" t="s">
        <v>5624</v>
      </c>
    </row>
    <row r="1541" spans="1:6">
      <c r="A1541" s="357" t="s">
        <v>941</v>
      </c>
      <c r="B1541" s="357" t="s">
        <v>5672</v>
      </c>
      <c r="C1541" s="358" t="s">
        <v>3789</v>
      </c>
      <c r="D1541" s="358">
        <v>924289</v>
      </c>
      <c r="E1541" s="390">
        <v>44363</v>
      </c>
      <c r="F1541" s="358" t="s">
        <v>5624</v>
      </c>
    </row>
    <row r="1542" spans="1:6">
      <c r="A1542" s="357" t="s">
        <v>959</v>
      </c>
      <c r="B1542" s="357" t="s">
        <v>5673</v>
      </c>
      <c r="C1542" s="358" t="s">
        <v>3789</v>
      </c>
      <c r="D1542" s="358">
        <v>931238</v>
      </c>
      <c r="E1542" s="390">
        <v>44644</v>
      </c>
      <c r="F1542" s="358" t="s">
        <v>5624</v>
      </c>
    </row>
    <row r="1543" spans="1:6">
      <c r="A1543" s="357" t="s">
        <v>1003</v>
      </c>
      <c r="B1543" s="357" t="s">
        <v>5674</v>
      </c>
      <c r="C1543" s="358" t="s">
        <v>3789</v>
      </c>
      <c r="D1543" s="358">
        <v>927829</v>
      </c>
      <c r="E1543" s="390">
        <v>44490</v>
      </c>
      <c r="F1543" s="358" t="s">
        <v>5624</v>
      </c>
    </row>
    <row r="1544" spans="1:6">
      <c r="A1544" s="357" t="s">
        <v>1017</v>
      </c>
      <c r="B1544" s="357" t="s">
        <v>5675</v>
      </c>
      <c r="C1544" s="358" t="s">
        <v>3789</v>
      </c>
      <c r="D1544" s="358">
        <v>924268</v>
      </c>
      <c r="E1544" s="390">
        <v>44363</v>
      </c>
      <c r="F1544" s="358" t="s">
        <v>5624</v>
      </c>
    </row>
    <row r="1545" spans="1:6">
      <c r="A1545" s="357" t="s">
        <v>1182</v>
      </c>
      <c r="B1545" s="357" t="s">
        <v>5676</v>
      </c>
      <c r="C1545" s="358" t="s">
        <v>3789</v>
      </c>
      <c r="D1545" s="358">
        <v>924411</v>
      </c>
      <c r="E1545" s="390">
        <v>44363</v>
      </c>
      <c r="F1545" s="358" t="s">
        <v>5624</v>
      </c>
    </row>
    <row r="1546" spans="1:6">
      <c r="A1546" s="357" t="s">
        <v>1183</v>
      </c>
      <c r="B1546" s="357" t="s">
        <v>5677</v>
      </c>
      <c r="C1546" s="358" t="s">
        <v>3789</v>
      </c>
      <c r="D1546" s="358">
        <v>924420</v>
      </c>
      <c r="E1546" s="390">
        <v>44363</v>
      </c>
      <c r="F1546" s="358" t="s">
        <v>5624</v>
      </c>
    </row>
    <row r="1547" spans="1:6">
      <c r="A1547" s="357" t="s">
        <v>1392</v>
      </c>
      <c r="B1547" s="357" t="s">
        <v>5678</v>
      </c>
      <c r="C1547" s="358" t="s">
        <v>3789</v>
      </c>
      <c r="D1547" s="358">
        <v>924416</v>
      </c>
      <c r="E1547" s="390">
        <v>44363</v>
      </c>
      <c r="F1547" s="358" t="s">
        <v>5624</v>
      </c>
    </row>
    <row r="1548" spans="1:6">
      <c r="A1548" s="357" t="s">
        <v>1776</v>
      </c>
      <c r="B1548" s="357" t="s">
        <v>5679</v>
      </c>
      <c r="C1548" s="358" t="s">
        <v>3789</v>
      </c>
      <c r="D1548" s="358">
        <v>927371</v>
      </c>
      <c r="E1548" s="390">
        <v>44473</v>
      </c>
      <c r="F1548" s="358" t="s">
        <v>5624</v>
      </c>
    </row>
    <row r="1549" spans="1:6">
      <c r="A1549" s="357" t="s">
        <v>1831</v>
      </c>
      <c r="B1549" s="357" t="s">
        <v>5680</v>
      </c>
      <c r="C1549" s="358" t="s">
        <v>3789</v>
      </c>
      <c r="D1549" s="358">
        <v>926930</v>
      </c>
      <c r="E1549" s="390">
        <v>44455</v>
      </c>
      <c r="F1549" s="358" t="s">
        <v>5624</v>
      </c>
    </row>
    <row r="1550" spans="1:6">
      <c r="A1550" s="357" t="s">
        <v>1931</v>
      </c>
      <c r="B1550" s="357" t="s">
        <v>5681</v>
      </c>
      <c r="C1550" s="358" t="s">
        <v>3789</v>
      </c>
      <c r="D1550" s="358">
        <v>931580</v>
      </c>
      <c r="E1550" s="390">
        <v>44658</v>
      </c>
      <c r="F1550" s="358" t="s">
        <v>5624</v>
      </c>
    </row>
    <row r="1551" spans="1:6">
      <c r="A1551" s="357" t="s">
        <v>2187</v>
      </c>
      <c r="B1551" s="357" t="s">
        <v>5682</v>
      </c>
      <c r="C1551" s="358" t="s">
        <v>3789</v>
      </c>
      <c r="D1551" s="358">
        <v>926901</v>
      </c>
      <c r="E1551" s="390">
        <v>44455</v>
      </c>
      <c r="F1551" s="358" t="s">
        <v>5624</v>
      </c>
    </row>
    <row r="1552" spans="1:6">
      <c r="A1552" s="357" t="s">
        <v>2247</v>
      </c>
      <c r="B1552" s="357" t="s">
        <v>5683</v>
      </c>
      <c r="C1552" s="358" t="s">
        <v>3789</v>
      </c>
      <c r="D1552" s="358">
        <v>931400</v>
      </c>
      <c r="E1552" s="390">
        <v>44651</v>
      </c>
      <c r="F1552" s="358" t="s">
        <v>5624</v>
      </c>
    </row>
    <row r="1553" spans="1:6">
      <c r="A1553" s="357" t="s">
        <v>2334</v>
      </c>
      <c r="B1553" s="357" t="s">
        <v>5684</v>
      </c>
      <c r="C1553" s="358" t="s">
        <v>3789</v>
      </c>
      <c r="D1553" s="358">
        <v>931401</v>
      </c>
      <c r="E1553" s="390">
        <v>44651</v>
      </c>
      <c r="F1553" s="358" t="s">
        <v>5624</v>
      </c>
    </row>
    <row r="1554" spans="1:6">
      <c r="A1554" s="357" t="s">
        <v>113</v>
      </c>
      <c r="B1554" s="357" t="s">
        <v>5685</v>
      </c>
      <c r="C1554" s="358" t="s">
        <v>3789</v>
      </c>
      <c r="D1554" s="358">
        <v>928565</v>
      </c>
      <c r="E1554" s="390">
        <v>44518</v>
      </c>
      <c r="F1554" s="358" t="s">
        <v>5686</v>
      </c>
    </row>
    <row r="1555" spans="1:6">
      <c r="A1555" s="357" t="s">
        <v>138</v>
      </c>
      <c r="B1555" s="357" t="s">
        <v>5687</v>
      </c>
      <c r="C1555" s="358" t="s">
        <v>3789</v>
      </c>
      <c r="D1555" s="358">
        <v>929592</v>
      </c>
      <c r="E1555" s="390">
        <v>44567</v>
      </c>
      <c r="F1555" s="358" t="s">
        <v>5686</v>
      </c>
    </row>
    <row r="1556" spans="1:6">
      <c r="A1556" s="377" t="s">
        <v>5688</v>
      </c>
      <c r="B1556" s="377" t="s">
        <v>5689</v>
      </c>
      <c r="C1556" s="378" t="s">
        <v>3789</v>
      </c>
      <c r="D1556" s="378">
        <v>923986</v>
      </c>
      <c r="E1556" s="392">
        <v>44574</v>
      </c>
      <c r="F1556" s="378" t="s">
        <v>5686</v>
      </c>
    </row>
    <row r="1557" spans="1:6">
      <c r="A1557" s="357" t="s">
        <v>150</v>
      </c>
      <c r="B1557" s="357" t="s">
        <v>5690</v>
      </c>
      <c r="C1557" s="358" t="s">
        <v>3789</v>
      </c>
      <c r="D1557" s="358">
        <v>926599</v>
      </c>
      <c r="E1557" s="390">
        <v>44440</v>
      </c>
      <c r="F1557" s="358" t="s">
        <v>5686</v>
      </c>
    </row>
    <row r="1558" spans="1:6">
      <c r="A1558" s="357" t="s">
        <v>209</v>
      </c>
      <c r="B1558" s="357" t="s">
        <v>5691</v>
      </c>
      <c r="C1558" s="358" t="s">
        <v>3789</v>
      </c>
      <c r="D1558" s="358">
        <v>924701</v>
      </c>
      <c r="E1558" s="390">
        <v>44574</v>
      </c>
      <c r="F1558" s="358" t="s">
        <v>5686</v>
      </c>
    </row>
    <row r="1559" spans="1:6">
      <c r="A1559" s="357" t="s">
        <v>237</v>
      </c>
      <c r="B1559" s="357" t="s">
        <v>5692</v>
      </c>
      <c r="C1559" s="358" t="s">
        <v>3789</v>
      </c>
      <c r="D1559" s="358">
        <v>929193</v>
      </c>
      <c r="E1559" s="390">
        <v>44546</v>
      </c>
      <c r="F1559" s="358" t="s">
        <v>5686</v>
      </c>
    </row>
    <row r="1560" spans="1:6">
      <c r="A1560" s="357" t="s">
        <v>367</v>
      </c>
      <c r="B1560" s="357" t="s">
        <v>4975</v>
      </c>
      <c r="C1560" s="358" t="s">
        <v>3789</v>
      </c>
      <c r="D1560" s="358">
        <v>931895</v>
      </c>
      <c r="E1560" s="390">
        <v>44672</v>
      </c>
      <c r="F1560" s="358" t="s">
        <v>5686</v>
      </c>
    </row>
    <row r="1561" spans="1:6">
      <c r="A1561" s="357" t="s">
        <v>382</v>
      </c>
      <c r="B1561" s="357" t="s">
        <v>5693</v>
      </c>
      <c r="C1561" s="358" t="s">
        <v>3789</v>
      </c>
      <c r="D1561" s="358">
        <v>926600</v>
      </c>
      <c r="E1561" s="390">
        <v>44440</v>
      </c>
      <c r="F1561" s="358" t="s">
        <v>5686</v>
      </c>
    </row>
    <row r="1562" spans="1:6">
      <c r="A1562" s="357" t="s">
        <v>390</v>
      </c>
      <c r="B1562" s="357" t="s">
        <v>5694</v>
      </c>
      <c r="C1562" s="358" t="s">
        <v>3789</v>
      </c>
      <c r="D1562" s="358">
        <v>927612</v>
      </c>
      <c r="E1562" s="390">
        <v>44483</v>
      </c>
      <c r="F1562" s="358" t="s">
        <v>5686</v>
      </c>
    </row>
    <row r="1563" spans="1:6">
      <c r="A1563" s="357" t="s">
        <v>397</v>
      </c>
      <c r="B1563" s="357" t="s">
        <v>5695</v>
      </c>
      <c r="C1563" s="358" t="s">
        <v>3789</v>
      </c>
      <c r="D1563" s="358">
        <v>926601</v>
      </c>
      <c r="E1563" s="390">
        <v>44440</v>
      </c>
      <c r="F1563" s="358" t="s">
        <v>5686</v>
      </c>
    </row>
    <row r="1564" spans="1:6">
      <c r="A1564" s="357" t="s">
        <v>519</v>
      </c>
      <c r="B1564" s="357" t="s">
        <v>5696</v>
      </c>
      <c r="C1564" s="358" t="s">
        <v>3789</v>
      </c>
      <c r="D1564" s="358">
        <v>928733</v>
      </c>
      <c r="E1564" s="390">
        <v>44525</v>
      </c>
      <c r="F1564" s="358" t="s">
        <v>5686</v>
      </c>
    </row>
    <row r="1565" spans="1:6">
      <c r="A1565" s="357" t="s">
        <v>5697</v>
      </c>
      <c r="B1565" s="357" t="s">
        <v>5698</v>
      </c>
      <c r="C1565" s="358" t="s">
        <v>3789</v>
      </c>
      <c r="D1565" s="358">
        <v>926608</v>
      </c>
      <c r="E1565" s="390">
        <v>44440</v>
      </c>
      <c r="F1565" s="358" t="s">
        <v>5686</v>
      </c>
    </row>
    <row r="1566" spans="1:6">
      <c r="A1566" s="357" t="s">
        <v>5699</v>
      </c>
      <c r="B1566" s="357" t="s">
        <v>5700</v>
      </c>
      <c r="C1566" s="358" t="s">
        <v>3789</v>
      </c>
      <c r="D1566" s="358">
        <v>928564</v>
      </c>
      <c r="E1566" s="390">
        <v>44518</v>
      </c>
      <c r="F1566" s="358" t="s">
        <v>5686</v>
      </c>
    </row>
    <row r="1567" spans="1:6">
      <c r="A1567" s="357" t="s">
        <v>749</v>
      </c>
      <c r="B1567" s="357" t="s">
        <v>5701</v>
      </c>
      <c r="C1567" s="358" t="s">
        <v>3789</v>
      </c>
      <c r="D1567" s="358">
        <v>926616</v>
      </c>
      <c r="E1567" s="390">
        <v>44440</v>
      </c>
      <c r="F1567" s="358" t="s">
        <v>5686</v>
      </c>
    </row>
    <row r="1568" spans="1:6">
      <c r="A1568" s="357" t="s">
        <v>751</v>
      </c>
      <c r="B1568" s="357" t="s">
        <v>5702</v>
      </c>
      <c r="C1568" s="358" t="s">
        <v>3789</v>
      </c>
      <c r="D1568" s="358">
        <v>927613</v>
      </c>
      <c r="E1568" s="390">
        <v>44483</v>
      </c>
      <c r="F1568" s="358" t="s">
        <v>5686</v>
      </c>
    </row>
    <row r="1569" spans="1:6">
      <c r="A1569" s="357" t="s">
        <v>812</v>
      </c>
      <c r="B1569" s="357" t="s">
        <v>5703</v>
      </c>
      <c r="C1569" s="358" t="s">
        <v>3789</v>
      </c>
      <c r="D1569" s="358">
        <v>926617</v>
      </c>
      <c r="E1569" s="390">
        <v>44440</v>
      </c>
      <c r="F1569" s="358" t="s">
        <v>5686</v>
      </c>
    </row>
    <row r="1570" spans="1:6">
      <c r="A1570" s="357" t="s">
        <v>823</v>
      </c>
      <c r="B1570" s="357" t="s">
        <v>5704</v>
      </c>
      <c r="C1570" s="358" t="s">
        <v>3789</v>
      </c>
      <c r="D1570" s="358">
        <v>926618</v>
      </c>
      <c r="E1570" s="390">
        <v>44440</v>
      </c>
      <c r="F1570" s="358" t="s">
        <v>5686</v>
      </c>
    </row>
    <row r="1571" spans="1:6">
      <c r="A1571" s="357" t="s">
        <v>850</v>
      </c>
      <c r="B1571" s="357" t="s">
        <v>5705</v>
      </c>
      <c r="C1571" s="358" t="s">
        <v>3789</v>
      </c>
      <c r="D1571" s="358">
        <v>926619</v>
      </c>
      <c r="E1571" s="390">
        <v>44440</v>
      </c>
      <c r="F1571" s="358" t="s">
        <v>5686</v>
      </c>
    </row>
    <row r="1572" spans="1:6">
      <c r="A1572" s="357" t="s">
        <v>5706</v>
      </c>
      <c r="B1572" s="357" t="s">
        <v>5707</v>
      </c>
      <c r="C1572" s="358" t="s">
        <v>3789</v>
      </c>
      <c r="D1572" s="358">
        <v>926620</v>
      </c>
      <c r="E1572" s="390">
        <v>44440</v>
      </c>
      <c r="F1572" s="358" t="s">
        <v>5686</v>
      </c>
    </row>
    <row r="1573" spans="1:6">
      <c r="A1573" s="357" t="s">
        <v>1444</v>
      </c>
      <c r="B1573" s="357" t="s">
        <v>5708</v>
      </c>
      <c r="C1573" s="358" t="s">
        <v>3789</v>
      </c>
      <c r="D1573" s="358">
        <v>926937</v>
      </c>
      <c r="E1573" s="390">
        <v>44455</v>
      </c>
      <c r="F1573" s="358" t="s">
        <v>5686</v>
      </c>
    </row>
    <row r="1574" spans="1:6">
      <c r="A1574" s="357" t="s">
        <v>1732</v>
      </c>
      <c r="B1574" s="357" t="s">
        <v>5709</v>
      </c>
      <c r="C1574" s="358" t="s">
        <v>3789</v>
      </c>
      <c r="D1574" s="358">
        <v>928569</v>
      </c>
      <c r="E1574" s="390">
        <v>44518</v>
      </c>
      <c r="F1574" s="358" t="s">
        <v>5686</v>
      </c>
    </row>
    <row r="1575" spans="1:6">
      <c r="A1575" s="357" t="s">
        <v>1787</v>
      </c>
      <c r="B1575" s="357" t="s">
        <v>5710</v>
      </c>
      <c r="C1575" s="358" t="s">
        <v>3789</v>
      </c>
      <c r="D1575" s="358">
        <v>928941</v>
      </c>
      <c r="E1575" s="390">
        <v>44532</v>
      </c>
      <c r="F1575" s="358" t="s">
        <v>5686</v>
      </c>
    </row>
    <row r="1576" spans="1:6">
      <c r="A1576" s="357" t="s">
        <v>1940</v>
      </c>
      <c r="B1576" s="357" t="s">
        <v>5711</v>
      </c>
      <c r="C1576" s="358" t="s">
        <v>3789</v>
      </c>
      <c r="D1576" s="358">
        <v>928942</v>
      </c>
      <c r="E1576" s="390">
        <v>44532</v>
      </c>
      <c r="F1576" s="358" t="s">
        <v>5686</v>
      </c>
    </row>
    <row r="1577" spans="1:6">
      <c r="A1577" s="357" t="s">
        <v>5712</v>
      </c>
      <c r="B1577" s="357" t="s">
        <v>5713</v>
      </c>
      <c r="C1577" s="358" t="s">
        <v>3789</v>
      </c>
      <c r="D1577" s="358">
        <v>930838</v>
      </c>
      <c r="E1577" s="390">
        <v>44623</v>
      </c>
      <c r="F1577" s="358" t="s">
        <v>5686</v>
      </c>
    </row>
    <row r="1578" spans="1:6">
      <c r="A1578" s="357" t="s">
        <v>2104</v>
      </c>
      <c r="B1578" s="357" t="s">
        <v>5714</v>
      </c>
      <c r="C1578" s="358" t="s">
        <v>3789</v>
      </c>
      <c r="D1578" s="358">
        <v>930552</v>
      </c>
      <c r="E1578" s="390">
        <v>44609</v>
      </c>
      <c r="F1578" s="358" t="s">
        <v>5686</v>
      </c>
    </row>
    <row r="1579" spans="1:6">
      <c r="A1579" s="357" t="s">
        <v>515</v>
      </c>
      <c r="B1579" s="357" t="s">
        <v>5715</v>
      </c>
      <c r="C1579" s="358" t="s">
        <v>3789</v>
      </c>
      <c r="D1579" s="358">
        <v>930240</v>
      </c>
      <c r="E1579" s="390">
        <v>44595</v>
      </c>
      <c r="F1579" s="358" t="s">
        <v>5716</v>
      </c>
    </row>
    <row r="1580" spans="1:6">
      <c r="A1580" s="357" t="s">
        <v>542</v>
      </c>
      <c r="B1580" s="357" t="s">
        <v>5717</v>
      </c>
      <c r="C1580" s="358" t="s">
        <v>3789</v>
      </c>
      <c r="D1580" s="358">
        <v>930238</v>
      </c>
      <c r="E1580" s="390">
        <v>44595</v>
      </c>
      <c r="F1580" s="358" t="s">
        <v>5716</v>
      </c>
    </row>
    <row r="1581" spans="1:6">
      <c r="A1581" s="357" t="s">
        <v>557</v>
      </c>
      <c r="B1581" s="357" t="s">
        <v>5718</v>
      </c>
      <c r="C1581" s="358" t="s">
        <v>3789</v>
      </c>
      <c r="D1581" s="358">
        <v>930104</v>
      </c>
      <c r="E1581" s="390">
        <v>44588</v>
      </c>
      <c r="F1581" s="358" t="s">
        <v>5716</v>
      </c>
    </row>
    <row r="1582" spans="1:6">
      <c r="A1582" s="357" t="s">
        <v>571</v>
      </c>
      <c r="B1582" s="357" t="s">
        <v>5719</v>
      </c>
      <c r="C1582" s="358" t="s">
        <v>3789</v>
      </c>
      <c r="D1582" s="358">
        <v>928856</v>
      </c>
      <c r="E1582" s="390">
        <v>44532</v>
      </c>
      <c r="F1582" s="358" t="s">
        <v>5716</v>
      </c>
    </row>
    <row r="1583" spans="1:6">
      <c r="A1583" s="357" t="s">
        <v>794</v>
      </c>
      <c r="B1583" s="357" t="s">
        <v>5720</v>
      </c>
      <c r="C1583" s="358" t="s">
        <v>3789</v>
      </c>
      <c r="D1583" s="358">
        <v>929342</v>
      </c>
      <c r="E1583" s="390">
        <v>44553</v>
      </c>
      <c r="F1583" s="358" t="s">
        <v>5716</v>
      </c>
    </row>
    <row r="1584" spans="1:6">
      <c r="A1584" s="357" t="s">
        <v>858</v>
      </c>
      <c r="B1584" s="357" t="s">
        <v>5721</v>
      </c>
      <c r="C1584" s="358" t="s">
        <v>3789</v>
      </c>
      <c r="D1584" s="358">
        <v>929252</v>
      </c>
      <c r="E1584" s="390">
        <v>44546</v>
      </c>
      <c r="F1584" s="358" t="s">
        <v>5716</v>
      </c>
    </row>
    <row r="1585" spans="1:6">
      <c r="A1585" s="357" t="s">
        <v>989</v>
      </c>
      <c r="B1585" s="357" t="s">
        <v>5722</v>
      </c>
      <c r="C1585" s="358" t="s">
        <v>3789</v>
      </c>
      <c r="D1585" s="358">
        <v>929922</v>
      </c>
      <c r="E1585" s="390">
        <v>44581</v>
      </c>
      <c r="F1585" s="358" t="s">
        <v>5716</v>
      </c>
    </row>
    <row r="1586" spans="1:6">
      <c r="A1586" s="357" t="s">
        <v>1060</v>
      </c>
      <c r="B1586" s="357" t="s">
        <v>5723</v>
      </c>
      <c r="C1586" s="358" t="s">
        <v>3789</v>
      </c>
      <c r="D1586" s="358">
        <v>928371</v>
      </c>
      <c r="E1586" s="390">
        <v>44508</v>
      </c>
      <c r="F1586" s="358" t="s">
        <v>5716</v>
      </c>
    </row>
    <row r="1587" spans="1:6">
      <c r="A1587" s="357" t="s">
        <v>1066</v>
      </c>
      <c r="B1587" s="357" t="s">
        <v>5724</v>
      </c>
      <c r="C1587" s="358" t="s">
        <v>3789</v>
      </c>
      <c r="D1587" s="358">
        <v>928373</v>
      </c>
      <c r="E1587" s="390">
        <v>44508</v>
      </c>
      <c r="F1587" s="358" t="s">
        <v>5716</v>
      </c>
    </row>
    <row r="1588" spans="1:6">
      <c r="A1588" s="357" t="s">
        <v>1155</v>
      </c>
      <c r="B1588" s="357" t="s">
        <v>5725</v>
      </c>
      <c r="C1588" s="358" t="s">
        <v>3789</v>
      </c>
      <c r="D1588" s="358">
        <v>929343</v>
      </c>
      <c r="E1588" s="390">
        <v>44553</v>
      </c>
      <c r="F1588" s="358" t="s">
        <v>5716</v>
      </c>
    </row>
    <row r="1589" spans="1:6">
      <c r="A1589" s="357" t="s">
        <v>1238</v>
      </c>
      <c r="B1589" s="357" t="s">
        <v>5726</v>
      </c>
      <c r="C1589" s="358" t="s">
        <v>3789</v>
      </c>
      <c r="D1589" s="358">
        <v>926637</v>
      </c>
      <c r="E1589" s="390">
        <v>44440</v>
      </c>
      <c r="F1589" s="358" t="s">
        <v>5716</v>
      </c>
    </row>
    <row r="1590" spans="1:6">
      <c r="A1590" s="357" t="s">
        <v>1277</v>
      </c>
      <c r="B1590" s="357" t="s">
        <v>5727</v>
      </c>
      <c r="C1590" s="358" t="s">
        <v>3789</v>
      </c>
      <c r="D1590" s="358">
        <v>926639</v>
      </c>
      <c r="E1590" s="390">
        <v>44440</v>
      </c>
      <c r="F1590" s="358" t="s">
        <v>5716</v>
      </c>
    </row>
    <row r="1591" spans="1:6">
      <c r="A1591" s="357" t="s">
        <v>1342</v>
      </c>
      <c r="B1591" s="357" t="s">
        <v>5728</v>
      </c>
      <c r="C1591" s="358" t="s">
        <v>3789</v>
      </c>
      <c r="D1591" s="358">
        <v>926640</v>
      </c>
      <c r="E1591" s="390">
        <v>44440</v>
      </c>
      <c r="F1591" s="358" t="s">
        <v>5716</v>
      </c>
    </row>
    <row r="1592" spans="1:6">
      <c r="A1592" s="357" t="s">
        <v>1410</v>
      </c>
      <c r="B1592" s="357" t="s">
        <v>5729</v>
      </c>
      <c r="C1592" s="358" t="s">
        <v>3789</v>
      </c>
      <c r="D1592" s="358">
        <v>926642</v>
      </c>
      <c r="E1592" s="390">
        <v>44440</v>
      </c>
      <c r="F1592" s="358" t="s">
        <v>5716</v>
      </c>
    </row>
    <row r="1593" spans="1:6">
      <c r="A1593" s="357" t="s">
        <v>1421</v>
      </c>
      <c r="B1593" s="357" t="s">
        <v>5730</v>
      </c>
      <c r="C1593" s="358" t="s">
        <v>3789</v>
      </c>
      <c r="D1593" s="358">
        <v>927672</v>
      </c>
      <c r="E1593" s="390">
        <v>44483</v>
      </c>
      <c r="F1593" s="358" t="s">
        <v>5716</v>
      </c>
    </row>
    <row r="1594" spans="1:6">
      <c r="A1594" s="357" t="s">
        <v>1486</v>
      </c>
      <c r="B1594" s="357" t="s">
        <v>5058</v>
      </c>
      <c r="C1594" s="358" t="s">
        <v>3789</v>
      </c>
      <c r="D1594" s="358">
        <v>930528</v>
      </c>
      <c r="E1594" s="390">
        <v>44609</v>
      </c>
      <c r="F1594" s="358" t="s">
        <v>5716</v>
      </c>
    </row>
    <row r="1595" spans="1:6">
      <c r="A1595" s="357" t="s">
        <v>1509</v>
      </c>
      <c r="B1595" s="357" t="s">
        <v>5731</v>
      </c>
      <c r="C1595" s="358" t="s">
        <v>3789</v>
      </c>
      <c r="D1595" s="358">
        <v>926646</v>
      </c>
      <c r="E1595" s="390">
        <v>44440</v>
      </c>
      <c r="F1595" s="358" t="s">
        <v>5716</v>
      </c>
    </row>
    <row r="1596" spans="1:6">
      <c r="A1596" s="357" t="s">
        <v>5732</v>
      </c>
      <c r="B1596" s="357" t="s">
        <v>5733</v>
      </c>
      <c r="C1596" s="358" t="s">
        <v>3789</v>
      </c>
      <c r="D1596" s="358">
        <v>929921</v>
      </c>
      <c r="E1596" s="390">
        <v>44581</v>
      </c>
      <c r="F1596" s="358" t="s">
        <v>5716</v>
      </c>
    </row>
    <row r="1597" spans="1:6">
      <c r="A1597" s="357" t="s">
        <v>1532</v>
      </c>
      <c r="B1597" s="357" t="s">
        <v>5734</v>
      </c>
      <c r="C1597" s="358" t="s">
        <v>3789</v>
      </c>
      <c r="D1597" s="358">
        <v>926647</v>
      </c>
      <c r="E1597" s="390">
        <v>44440</v>
      </c>
      <c r="F1597" s="358" t="s">
        <v>5716</v>
      </c>
    </row>
    <row r="1598" spans="1:6">
      <c r="A1598" s="357" t="s">
        <v>1635</v>
      </c>
      <c r="B1598" s="357" t="s">
        <v>5735</v>
      </c>
      <c r="C1598" s="358" t="s">
        <v>3789</v>
      </c>
      <c r="D1598" s="358">
        <v>926651</v>
      </c>
      <c r="E1598" s="390">
        <v>44440</v>
      </c>
      <c r="F1598" s="358" t="s">
        <v>5716</v>
      </c>
    </row>
    <row r="1599" spans="1:6">
      <c r="A1599" s="357" t="s">
        <v>1648</v>
      </c>
      <c r="B1599" s="357" t="s">
        <v>5736</v>
      </c>
      <c r="C1599" s="358" t="s">
        <v>3789</v>
      </c>
      <c r="D1599" s="358">
        <v>930655</v>
      </c>
      <c r="E1599" s="390">
        <v>44616</v>
      </c>
      <c r="F1599" s="358" t="s">
        <v>5716</v>
      </c>
    </row>
    <row r="1600" spans="1:6">
      <c r="A1600" s="357" t="s">
        <v>1744</v>
      </c>
      <c r="B1600" s="357" t="s">
        <v>5737</v>
      </c>
      <c r="C1600" s="358" t="s">
        <v>3789</v>
      </c>
      <c r="D1600" s="358">
        <v>926652</v>
      </c>
      <c r="E1600" s="390">
        <v>44440</v>
      </c>
      <c r="F1600" s="358" t="s">
        <v>5716</v>
      </c>
    </row>
    <row r="1601" spans="1:6">
      <c r="A1601" s="357" t="s">
        <v>5738</v>
      </c>
      <c r="B1601" s="357" t="s">
        <v>5739</v>
      </c>
      <c r="C1601" s="358" t="s">
        <v>3789</v>
      </c>
      <c r="D1601" s="358">
        <v>928627</v>
      </c>
      <c r="E1601" s="390">
        <v>44518</v>
      </c>
      <c r="F1601" s="358" t="s">
        <v>5716</v>
      </c>
    </row>
    <row r="1602" spans="1:6">
      <c r="A1602" s="357" t="s">
        <v>1755</v>
      </c>
      <c r="B1602" s="357" t="s">
        <v>5740</v>
      </c>
      <c r="C1602" s="358" t="s">
        <v>3789</v>
      </c>
      <c r="D1602" s="358">
        <v>926653</v>
      </c>
      <c r="E1602" s="390">
        <v>44440</v>
      </c>
      <c r="F1602" s="358" t="s">
        <v>5716</v>
      </c>
    </row>
    <row r="1603" spans="1:6">
      <c r="A1603" s="357" t="s">
        <v>1792</v>
      </c>
      <c r="B1603" s="357" t="s">
        <v>5741</v>
      </c>
      <c r="C1603" s="358" t="s">
        <v>3789</v>
      </c>
      <c r="D1603" s="358">
        <v>926656</v>
      </c>
      <c r="E1603" s="390">
        <v>44440</v>
      </c>
      <c r="F1603" s="358" t="s">
        <v>5716</v>
      </c>
    </row>
    <row r="1604" spans="1:6">
      <c r="A1604" s="357" t="s">
        <v>1814</v>
      </c>
      <c r="B1604" s="357" t="s">
        <v>5742</v>
      </c>
      <c r="C1604" s="358" t="s">
        <v>3789</v>
      </c>
      <c r="D1604" s="358">
        <v>926657</v>
      </c>
      <c r="E1604" s="390">
        <v>44440</v>
      </c>
      <c r="F1604" s="358" t="s">
        <v>5716</v>
      </c>
    </row>
    <row r="1605" spans="1:6">
      <c r="A1605" s="357" t="s">
        <v>1892</v>
      </c>
      <c r="B1605" s="357" t="s">
        <v>5743</v>
      </c>
      <c r="C1605" s="358" t="s">
        <v>3789</v>
      </c>
      <c r="D1605" s="358">
        <v>926660</v>
      </c>
      <c r="E1605" s="390">
        <v>44440</v>
      </c>
      <c r="F1605" s="358" t="s">
        <v>5716</v>
      </c>
    </row>
    <row r="1606" spans="1:6">
      <c r="A1606" s="357" t="s">
        <v>2203</v>
      </c>
      <c r="B1606" s="357" t="s">
        <v>5744</v>
      </c>
      <c r="C1606" s="358" t="s">
        <v>3789</v>
      </c>
      <c r="D1606" s="358">
        <v>928372</v>
      </c>
      <c r="E1606" s="390">
        <v>44508</v>
      </c>
      <c r="F1606" s="358" t="s">
        <v>5716</v>
      </c>
    </row>
    <row r="1607" spans="1:6">
      <c r="A1607" s="357" t="s">
        <v>2273</v>
      </c>
      <c r="B1607" s="357" t="s">
        <v>5745</v>
      </c>
      <c r="C1607" s="358" t="s">
        <v>3789</v>
      </c>
      <c r="D1607" s="358">
        <v>929254</v>
      </c>
      <c r="E1607" s="390">
        <v>44546</v>
      </c>
      <c r="F1607" s="358" t="s">
        <v>5716</v>
      </c>
    </row>
    <row r="1608" spans="1:6">
      <c r="A1608" s="357" t="s">
        <v>5746</v>
      </c>
      <c r="B1608" s="357" t="s">
        <v>5747</v>
      </c>
      <c r="C1608" s="360" t="s">
        <v>3789</v>
      </c>
      <c r="D1608" s="360">
        <v>932566</v>
      </c>
      <c r="E1608" s="393">
        <v>44700</v>
      </c>
      <c r="F1608" s="360" t="s">
        <v>5748</v>
      </c>
    </row>
    <row r="1609" spans="1:6">
      <c r="A1609" s="357" t="s">
        <v>5749</v>
      </c>
      <c r="B1609" s="357" t="s">
        <v>5750</v>
      </c>
      <c r="C1609" s="358" t="s">
        <v>3789</v>
      </c>
      <c r="D1609" s="358">
        <v>925786</v>
      </c>
      <c r="E1609" s="390">
        <v>44403</v>
      </c>
      <c r="F1609" s="358" t="s">
        <v>5748</v>
      </c>
    </row>
    <row r="1610" spans="1:6">
      <c r="A1610" s="357" t="s">
        <v>290</v>
      </c>
      <c r="B1610" s="357" t="s">
        <v>5751</v>
      </c>
      <c r="C1610" s="358" t="s">
        <v>3789</v>
      </c>
      <c r="D1610" s="358">
        <v>925829</v>
      </c>
      <c r="E1610" s="390">
        <v>44403</v>
      </c>
      <c r="F1610" s="358" t="s">
        <v>5748</v>
      </c>
    </row>
    <row r="1611" spans="1:6">
      <c r="A1611" s="357" t="s">
        <v>312</v>
      </c>
      <c r="B1611" s="357" t="s">
        <v>5752</v>
      </c>
      <c r="C1611" s="358" t="s">
        <v>3789</v>
      </c>
      <c r="D1611" s="358">
        <v>925834</v>
      </c>
      <c r="E1611" s="390">
        <v>44403</v>
      </c>
      <c r="F1611" s="358" t="s">
        <v>5748</v>
      </c>
    </row>
    <row r="1612" spans="1:6">
      <c r="A1612" s="357" t="s">
        <v>345</v>
      </c>
      <c r="B1612" s="357" t="s">
        <v>5753</v>
      </c>
      <c r="C1612" s="358" t="s">
        <v>3789</v>
      </c>
      <c r="D1612" s="358">
        <v>931403</v>
      </c>
      <c r="E1612" s="390">
        <v>44651</v>
      </c>
      <c r="F1612" s="358" t="s">
        <v>5748</v>
      </c>
    </row>
    <row r="1613" spans="1:6">
      <c r="A1613" s="357" t="s">
        <v>828</v>
      </c>
      <c r="B1613" s="357" t="s">
        <v>5754</v>
      </c>
      <c r="C1613" s="358" t="s">
        <v>3789</v>
      </c>
      <c r="D1613" s="358">
        <v>925738</v>
      </c>
      <c r="E1613" s="390">
        <v>44403</v>
      </c>
      <c r="F1613" s="358" t="s">
        <v>5748</v>
      </c>
    </row>
    <row r="1614" spans="1:6">
      <c r="A1614" s="357" t="s">
        <v>829</v>
      </c>
      <c r="B1614" s="357" t="s">
        <v>5755</v>
      </c>
      <c r="C1614" s="358" t="s">
        <v>3789</v>
      </c>
      <c r="D1614" s="358">
        <v>925825</v>
      </c>
      <c r="E1614" s="390">
        <v>44403</v>
      </c>
      <c r="F1614" s="358" t="s">
        <v>5748</v>
      </c>
    </row>
    <row r="1615" spans="1:6">
      <c r="A1615" s="357" t="s">
        <v>5756</v>
      </c>
      <c r="B1615" s="357" t="s">
        <v>5757</v>
      </c>
      <c r="C1615" s="358" t="s">
        <v>3789</v>
      </c>
      <c r="D1615" s="358">
        <v>931240</v>
      </c>
      <c r="E1615" s="390">
        <v>44644</v>
      </c>
      <c r="F1615" s="358" t="s">
        <v>5748</v>
      </c>
    </row>
    <row r="1616" spans="1:6">
      <c r="A1616" s="357" t="s">
        <v>1087</v>
      </c>
      <c r="B1616" s="357" t="s">
        <v>5758</v>
      </c>
      <c r="C1616" s="358" t="s">
        <v>3789</v>
      </c>
      <c r="D1616" s="358">
        <v>929507</v>
      </c>
      <c r="E1616" s="390">
        <v>44560</v>
      </c>
      <c r="F1616" s="358" t="s">
        <v>5748</v>
      </c>
    </row>
    <row r="1617" spans="1:6">
      <c r="A1617" s="357" t="s">
        <v>1099</v>
      </c>
      <c r="B1617" s="357" t="s">
        <v>5759</v>
      </c>
      <c r="C1617" s="358" t="s">
        <v>3789</v>
      </c>
      <c r="D1617" s="358">
        <v>925670</v>
      </c>
      <c r="E1617" s="390">
        <v>44403</v>
      </c>
      <c r="F1617" s="358" t="s">
        <v>5748</v>
      </c>
    </row>
    <row r="1618" spans="1:6">
      <c r="A1618" s="357" t="s">
        <v>5760</v>
      </c>
      <c r="B1618" s="357" t="s">
        <v>5761</v>
      </c>
      <c r="C1618" s="358" t="s">
        <v>3789</v>
      </c>
      <c r="D1618" s="358">
        <v>931241</v>
      </c>
      <c r="E1618" s="390">
        <v>44644</v>
      </c>
      <c r="F1618" s="358" t="s">
        <v>5748</v>
      </c>
    </row>
    <row r="1619" spans="1:6">
      <c r="A1619" s="357" t="s">
        <v>1195</v>
      </c>
      <c r="B1619" s="357" t="s">
        <v>5762</v>
      </c>
      <c r="C1619" s="358" t="s">
        <v>3789</v>
      </c>
      <c r="D1619" s="358">
        <v>925737</v>
      </c>
      <c r="E1619" s="390">
        <v>44403</v>
      </c>
      <c r="F1619" s="358" t="s">
        <v>5748</v>
      </c>
    </row>
    <row r="1620" spans="1:6">
      <c r="A1620" s="357" t="s">
        <v>2583</v>
      </c>
      <c r="B1620" s="357" t="s">
        <v>5763</v>
      </c>
      <c r="C1620" s="358" t="s">
        <v>3789</v>
      </c>
      <c r="D1620" s="358">
        <v>929774</v>
      </c>
      <c r="E1620" s="390">
        <v>44574</v>
      </c>
      <c r="F1620" s="358" t="s">
        <v>5748</v>
      </c>
    </row>
    <row r="1621" spans="1:6">
      <c r="A1621" s="357" t="s">
        <v>1256</v>
      </c>
      <c r="B1621" s="357" t="s">
        <v>5764</v>
      </c>
      <c r="C1621" s="358" t="s">
        <v>3789</v>
      </c>
      <c r="D1621" s="358">
        <v>925778</v>
      </c>
      <c r="E1621" s="390">
        <v>44403</v>
      </c>
      <c r="F1621" s="358" t="s">
        <v>5748</v>
      </c>
    </row>
    <row r="1622" spans="1:6">
      <c r="A1622" s="357" t="s">
        <v>1311</v>
      </c>
      <c r="B1622" s="357" t="s">
        <v>5765</v>
      </c>
      <c r="C1622" s="360" t="s">
        <v>3789</v>
      </c>
      <c r="D1622" s="360">
        <v>932594</v>
      </c>
      <c r="E1622" s="393">
        <v>44700</v>
      </c>
      <c r="F1622" s="360" t="s">
        <v>5748</v>
      </c>
    </row>
    <row r="1623" spans="1:6">
      <c r="A1623" s="357" t="s">
        <v>1446</v>
      </c>
      <c r="B1623" s="357" t="s">
        <v>5766</v>
      </c>
      <c r="C1623" s="358" t="s">
        <v>3789</v>
      </c>
      <c r="D1623" s="358">
        <v>925820</v>
      </c>
      <c r="E1623" s="390">
        <v>44403</v>
      </c>
      <c r="F1623" s="358" t="s">
        <v>5748</v>
      </c>
    </row>
    <row r="1624" spans="1:6">
      <c r="A1624" s="357" t="s">
        <v>5767</v>
      </c>
      <c r="B1624" s="357" t="s">
        <v>5768</v>
      </c>
      <c r="C1624" s="358" t="s">
        <v>3789</v>
      </c>
      <c r="D1624" s="358">
        <v>925819</v>
      </c>
      <c r="E1624" s="390">
        <v>44403</v>
      </c>
      <c r="F1624" s="358" t="s">
        <v>5748</v>
      </c>
    </row>
    <row r="1625" spans="1:6">
      <c r="A1625" s="357" t="s">
        <v>1640</v>
      </c>
      <c r="B1625" s="357" t="s">
        <v>5769</v>
      </c>
      <c r="C1625" s="358" t="s">
        <v>3789</v>
      </c>
      <c r="D1625" s="358">
        <v>930492</v>
      </c>
      <c r="E1625" s="390">
        <v>44609</v>
      </c>
      <c r="F1625" s="358" t="s">
        <v>5748</v>
      </c>
    </row>
    <row r="1626" spans="1:6">
      <c r="A1626" s="357" t="s">
        <v>1649</v>
      </c>
      <c r="B1626" s="357" t="s">
        <v>5770</v>
      </c>
      <c r="C1626" s="358" t="s">
        <v>3789</v>
      </c>
      <c r="D1626" s="358">
        <v>930494</v>
      </c>
      <c r="E1626" s="390">
        <v>44609</v>
      </c>
      <c r="F1626" s="358" t="s">
        <v>5748</v>
      </c>
    </row>
    <row r="1627" spans="1:6">
      <c r="A1627" s="357" t="s">
        <v>1793</v>
      </c>
      <c r="B1627" s="357" t="s">
        <v>5771</v>
      </c>
      <c r="C1627" s="358" t="s">
        <v>3789</v>
      </c>
      <c r="D1627" s="358">
        <v>925830</v>
      </c>
      <c r="E1627" s="390">
        <v>44403</v>
      </c>
      <c r="F1627" s="358" t="s">
        <v>5748</v>
      </c>
    </row>
    <row r="1628" spans="1:6">
      <c r="A1628" s="357" t="s">
        <v>1947</v>
      </c>
      <c r="B1628" s="357" t="s">
        <v>5772</v>
      </c>
      <c r="C1628" s="360" t="s">
        <v>3789</v>
      </c>
      <c r="D1628" s="360">
        <v>932591</v>
      </c>
      <c r="E1628" s="393">
        <v>44700</v>
      </c>
      <c r="F1628" s="360" t="s">
        <v>5748</v>
      </c>
    </row>
    <row r="1629" spans="1:6">
      <c r="A1629" s="357" t="s">
        <v>5773</v>
      </c>
      <c r="B1629" s="357" t="s">
        <v>5774</v>
      </c>
      <c r="C1629" s="358" t="s">
        <v>3789</v>
      </c>
      <c r="D1629" s="358">
        <v>925823</v>
      </c>
      <c r="E1629" s="390">
        <v>44403</v>
      </c>
      <c r="F1629" s="358" t="s">
        <v>5748</v>
      </c>
    </row>
    <row r="1630" spans="1:6">
      <c r="A1630" s="357" t="s">
        <v>1964</v>
      </c>
      <c r="B1630" s="357" t="s">
        <v>5775</v>
      </c>
      <c r="C1630" s="358" t="s">
        <v>3789</v>
      </c>
      <c r="D1630" s="358">
        <v>925824</v>
      </c>
      <c r="E1630" s="390">
        <v>44403</v>
      </c>
      <c r="F1630" s="358" t="s">
        <v>5748</v>
      </c>
    </row>
    <row r="1631" spans="1:6">
      <c r="A1631" s="357" t="s">
        <v>1994</v>
      </c>
      <c r="B1631" s="357" t="s">
        <v>5776</v>
      </c>
      <c r="C1631" s="358" t="s">
        <v>3789</v>
      </c>
      <c r="D1631" s="358">
        <v>925012</v>
      </c>
      <c r="E1631" s="390">
        <v>44370</v>
      </c>
      <c r="F1631" s="358" t="s">
        <v>5748</v>
      </c>
    </row>
    <row r="1632" spans="1:6">
      <c r="A1632" s="357" t="s">
        <v>5777</v>
      </c>
      <c r="B1632" s="357" t="s">
        <v>5778</v>
      </c>
      <c r="C1632" s="358" t="s">
        <v>3789</v>
      </c>
      <c r="D1632" s="358">
        <v>925839</v>
      </c>
      <c r="E1632" s="390">
        <v>44403</v>
      </c>
      <c r="F1632" s="358" t="s">
        <v>5748</v>
      </c>
    </row>
    <row r="1633" spans="1:6">
      <c r="A1633" s="357" t="s">
        <v>5779</v>
      </c>
      <c r="B1633" s="357" t="s">
        <v>5780</v>
      </c>
      <c r="C1633" s="358" t="s">
        <v>2750</v>
      </c>
      <c r="D1633" s="358">
        <v>913108</v>
      </c>
      <c r="E1633" s="390">
        <v>42991</v>
      </c>
      <c r="F1633" s="358" t="s">
        <v>3575</v>
      </c>
    </row>
    <row r="1634" spans="1:6">
      <c r="A1634" s="357" t="s">
        <v>5781</v>
      </c>
      <c r="B1634" s="357" t="s">
        <v>5782</v>
      </c>
      <c r="C1634" s="358" t="s">
        <v>2750</v>
      </c>
      <c r="D1634" s="358">
        <v>916292</v>
      </c>
      <c r="E1634" s="390">
        <v>44287</v>
      </c>
      <c r="F1634" s="358" t="s">
        <v>3575</v>
      </c>
    </row>
    <row r="1635" spans="1:6">
      <c r="A1635" s="357" t="s">
        <v>5783</v>
      </c>
      <c r="B1635" s="357" t="s">
        <v>5784</v>
      </c>
      <c r="C1635" s="358" t="s">
        <v>2750</v>
      </c>
      <c r="D1635" s="358">
        <v>913349</v>
      </c>
      <c r="E1635" s="390">
        <v>44287</v>
      </c>
      <c r="F1635" s="358" t="s">
        <v>3575</v>
      </c>
    </row>
    <row r="1636" spans="1:6">
      <c r="A1636" s="357" t="s">
        <v>5785</v>
      </c>
      <c r="B1636" s="357" t="s">
        <v>5786</v>
      </c>
      <c r="C1636" s="358" t="s">
        <v>2750</v>
      </c>
      <c r="D1636" s="358">
        <v>919383</v>
      </c>
      <c r="E1636" s="390">
        <v>44287</v>
      </c>
      <c r="F1636" s="358" t="s">
        <v>3575</v>
      </c>
    </row>
    <row r="1637" spans="1:6">
      <c r="A1637" s="357" t="s">
        <v>5787</v>
      </c>
      <c r="B1637" s="357" t="s">
        <v>5788</v>
      </c>
      <c r="C1637" s="358" t="s">
        <v>2750</v>
      </c>
      <c r="D1637" s="358">
        <v>916196</v>
      </c>
      <c r="E1637" s="390">
        <v>44287</v>
      </c>
      <c r="F1637" s="358"/>
    </row>
    <row r="1638" spans="1:6">
      <c r="A1638" s="357" t="s">
        <v>165</v>
      </c>
      <c r="B1638" s="357" t="s">
        <v>5789</v>
      </c>
      <c r="C1638" s="358" t="s">
        <v>3789</v>
      </c>
      <c r="D1638" s="358">
        <v>922960</v>
      </c>
      <c r="E1638" s="390">
        <v>44293</v>
      </c>
      <c r="F1638" s="358" t="s">
        <v>5780</v>
      </c>
    </row>
    <row r="1639" spans="1:6">
      <c r="A1639" s="357" t="s">
        <v>206</v>
      </c>
      <c r="B1639" s="357" t="s">
        <v>5790</v>
      </c>
      <c r="C1639" s="358" t="s">
        <v>3789</v>
      </c>
      <c r="D1639" s="358">
        <v>928192</v>
      </c>
      <c r="E1639" s="390">
        <v>44508</v>
      </c>
      <c r="F1639" s="358" t="s">
        <v>5780</v>
      </c>
    </row>
    <row r="1640" spans="1:6">
      <c r="A1640" s="357" t="s">
        <v>218</v>
      </c>
      <c r="B1640" s="357" t="s">
        <v>5791</v>
      </c>
      <c r="C1640" s="358" t="s">
        <v>3789</v>
      </c>
      <c r="D1640" s="358">
        <v>928193</v>
      </c>
      <c r="E1640" s="390">
        <v>44508</v>
      </c>
      <c r="F1640" s="358" t="s">
        <v>5780</v>
      </c>
    </row>
    <row r="1641" spans="1:6">
      <c r="A1641" s="357" t="s">
        <v>490</v>
      </c>
      <c r="B1641" s="357" t="s">
        <v>5792</v>
      </c>
      <c r="C1641" s="358" t="s">
        <v>3789</v>
      </c>
      <c r="D1641" s="358">
        <v>922684</v>
      </c>
      <c r="E1641" s="390">
        <v>44293</v>
      </c>
      <c r="F1641" s="358" t="s">
        <v>5780</v>
      </c>
    </row>
    <row r="1642" spans="1:6">
      <c r="A1642" s="357" t="s">
        <v>500</v>
      </c>
      <c r="B1642" s="357" t="s">
        <v>5793</v>
      </c>
      <c r="C1642" s="358" t="s">
        <v>3789</v>
      </c>
      <c r="D1642" s="358">
        <v>922705</v>
      </c>
      <c r="E1642" s="390">
        <v>44293</v>
      </c>
      <c r="F1642" s="358" t="s">
        <v>5780</v>
      </c>
    </row>
    <row r="1643" spans="1:6">
      <c r="A1643" s="357" t="s">
        <v>573</v>
      </c>
      <c r="B1643" s="357" t="s">
        <v>5794</v>
      </c>
      <c r="C1643" s="358" t="s">
        <v>3789</v>
      </c>
      <c r="D1643" s="358">
        <v>930693</v>
      </c>
      <c r="E1643" s="390">
        <v>44616</v>
      </c>
      <c r="F1643" s="358" t="s">
        <v>5780</v>
      </c>
    </row>
    <row r="1644" spans="1:6">
      <c r="A1644" s="357" t="s">
        <v>611</v>
      </c>
      <c r="B1644" s="357" t="s">
        <v>5795</v>
      </c>
      <c r="C1644" s="358" t="s">
        <v>3789</v>
      </c>
      <c r="D1644" s="358">
        <v>923804</v>
      </c>
      <c r="E1644" s="390">
        <v>44361</v>
      </c>
      <c r="F1644" s="358" t="s">
        <v>5780</v>
      </c>
    </row>
    <row r="1645" spans="1:6">
      <c r="A1645" s="357" t="s">
        <v>682</v>
      </c>
      <c r="B1645" s="357" t="s">
        <v>5796</v>
      </c>
      <c r="C1645" s="358" t="s">
        <v>3789</v>
      </c>
      <c r="D1645" s="358">
        <v>931548</v>
      </c>
      <c r="E1645" s="390">
        <v>44658</v>
      </c>
      <c r="F1645" s="358" t="s">
        <v>5780</v>
      </c>
    </row>
    <row r="1646" spans="1:6">
      <c r="A1646" s="357" t="s">
        <v>692</v>
      </c>
      <c r="B1646" s="357" t="s">
        <v>5797</v>
      </c>
      <c r="C1646" s="358" t="s">
        <v>3789</v>
      </c>
      <c r="D1646" s="358">
        <v>931549</v>
      </c>
      <c r="E1646" s="390">
        <v>44658</v>
      </c>
      <c r="F1646" s="358" t="s">
        <v>5780</v>
      </c>
    </row>
    <row r="1647" spans="1:6">
      <c r="A1647" s="357" t="s">
        <v>715</v>
      </c>
      <c r="B1647" s="357" t="s">
        <v>5798</v>
      </c>
      <c r="C1647" s="358" t="s">
        <v>3789</v>
      </c>
      <c r="D1647" s="358">
        <v>929815</v>
      </c>
      <c r="E1647" s="390">
        <v>44574</v>
      </c>
      <c r="F1647" s="358" t="s">
        <v>5780</v>
      </c>
    </row>
    <row r="1648" spans="1:6">
      <c r="A1648" s="357" t="s">
        <v>814</v>
      </c>
      <c r="B1648" s="357" t="s">
        <v>5799</v>
      </c>
      <c r="C1648" s="358" t="s">
        <v>3789</v>
      </c>
      <c r="D1648" s="358">
        <v>927966</v>
      </c>
      <c r="E1648" s="390">
        <v>44497</v>
      </c>
      <c r="F1648" s="358" t="s">
        <v>5780</v>
      </c>
    </row>
    <row r="1649" spans="1:6">
      <c r="A1649" s="357" t="s">
        <v>1056</v>
      </c>
      <c r="B1649" s="357" t="s">
        <v>5800</v>
      </c>
      <c r="C1649" s="358" t="s">
        <v>3789</v>
      </c>
      <c r="D1649" s="358">
        <v>931550</v>
      </c>
      <c r="E1649" s="390">
        <v>44658</v>
      </c>
      <c r="F1649" s="358" t="s">
        <v>5780</v>
      </c>
    </row>
    <row r="1650" spans="1:6">
      <c r="A1650" s="357" t="s">
        <v>1100</v>
      </c>
      <c r="B1650" s="357" t="s">
        <v>5801</v>
      </c>
      <c r="C1650" s="358" t="s">
        <v>3789</v>
      </c>
      <c r="D1650" s="358">
        <v>919349</v>
      </c>
      <c r="E1650" s="390">
        <v>44497</v>
      </c>
      <c r="F1650" s="358" t="s">
        <v>5780</v>
      </c>
    </row>
    <row r="1651" spans="1:6">
      <c r="A1651" s="357" t="s">
        <v>1153</v>
      </c>
      <c r="B1651" s="357" t="s">
        <v>5802</v>
      </c>
      <c r="C1651" s="358" t="s">
        <v>3789</v>
      </c>
      <c r="D1651" s="358">
        <v>923265</v>
      </c>
      <c r="E1651" s="390">
        <v>44560</v>
      </c>
      <c r="F1651" s="358" t="s">
        <v>5780</v>
      </c>
    </row>
    <row r="1652" spans="1:6">
      <c r="A1652" s="357" t="s">
        <v>1282</v>
      </c>
      <c r="B1652" s="357" t="s">
        <v>5803</v>
      </c>
      <c r="C1652" s="358" t="s">
        <v>3789</v>
      </c>
      <c r="D1652" s="358">
        <v>923871</v>
      </c>
      <c r="E1652" s="390">
        <v>44361</v>
      </c>
      <c r="F1652" s="358" t="s">
        <v>5780</v>
      </c>
    </row>
    <row r="1653" spans="1:6">
      <c r="A1653" s="357" t="s">
        <v>1379</v>
      </c>
      <c r="B1653" s="357" t="s">
        <v>5804</v>
      </c>
      <c r="C1653" s="358" t="s">
        <v>3789</v>
      </c>
      <c r="D1653" s="358">
        <v>927468</v>
      </c>
      <c r="E1653" s="390">
        <v>44476</v>
      </c>
      <c r="F1653" s="358" t="s">
        <v>5780</v>
      </c>
    </row>
    <row r="1654" spans="1:6">
      <c r="A1654" s="357" t="s">
        <v>1541</v>
      </c>
      <c r="B1654" s="357" t="s">
        <v>5805</v>
      </c>
      <c r="C1654" s="358" t="s">
        <v>3789</v>
      </c>
      <c r="D1654" s="358">
        <v>923894</v>
      </c>
      <c r="E1654" s="390">
        <v>44361</v>
      </c>
      <c r="F1654" s="358" t="s">
        <v>5780</v>
      </c>
    </row>
    <row r="1655" spans="1:6">
      <c r="A1655" s="357" t="s">
        <v>5806</v>
      </c>
      <c r="B1655" s="357" t="s">
        <v>5806</v>
      </c>
      <c r="C1655" s="358" t="s">
        <v>3789</v>
      </c>
      <c r="D1655" s="358">
        <v>930261</v>
      </c>
      <c r="E1655" s="390">
        <v>44595</v>
      </c>
      <c r="F1655" s="358" t="s">
        <v>5780</v>
      </c>
    </row>
    <row r="1656" spans="1:6">
      <c r="A1656" s="357" t="s">
        <v>1684</v>
      </c>
      <c r="B1656" s="357" t="s">
        <v>5807</v>
      </c>
      <c r="C1656" s="358" t="s">
        <v>3789</v>
      </c>
      <c r="D1656" s="358">
        <v>928024</v>
      </c>
      <c r="E1656" s="390">
        <v>44497</v>
      </c>
      <c r="F1656" s="358" t="s">
        <v>5780</v>
      </c>
    </row>
    <row r="1657" spans="1:6">
      <c r="A1657" s="357" t="s">
        <v>5808</v>
      </c>
      <c r="B1657" s="357" t="s">
        <v>5809</v>
      </c>
      <c r="C1657" s="358" t="s">
        <v>3789</v>
      </c>
      <c r="D1657" s="358">
        <v>926984</v>
      </c>
      <c r="E1657" s="390">
        <v>44455</v>
      </c>
      <c r="F1657" s="358" t="s">
        <v>5780</v>
      </c>
    </row>
    <row r="1658" spans="1:6">
      <c r="A1658" s="357" t="s">
        <v>1779</v>
      </c>
      <c r="B1658" s="357" t="s">
        <v>5810</v>
      </c>
      <c r="C1658" s="358" t="s">
        <v>3789</v>
      </c>
      <c r="D1658" s="358">
        <v>922406</v>
      </c>
      <c r="E1658" s="390">
        <v>44293</v>
      </c>
      <c r="F1658" s="358" t="s">
        <v>5780</v>
      </c>
    </row>
    <row r="1659" spans="1:6">
      <c r="A1659" s="357" t="s">
        <v>5811</v>
      </c>
      <c r="B1659" s="357" t="s">
        <v>5812</v>
      </c>
      <c r="C1659" s="358" t="s">
        <v>3789</v>
      </c>
      <c r="D1659" s="358">
        <v>930262</v>
      </c>
      <c r="E1659" s="390">
        <v>44455</v>
      </c>
      <c r="F1659" s="358" t="s">
        <v>5780</v>
      </c>
    </row>
    <row r="1660" spans="1:6">
      <c r="A1660" s="357" t="s">
        <v>1909</v>
      </c>
      <c r="B1660" s="357" t="s">
        <v>5813</v>
      </c>
      <c r="C1660" s="358" t="s">
        <v>3789</v>
      </c>
      <c r="D1660" s="358">
        <v>926991</v>
      </c>
      <c r="E1660" s="390">
        <v>44455</v>
      </c>
      <c r="F1660" s="358" t="s">
        <v>5780</v>
      </c>
    </row>
    <row r="1661" spans="1:6">
      <c r="A1661" s="357" t="s">
        <v>5814</v>
      </c>
      <c r="B1661" s="357" t="s">
        <v>5814</v>
      </c>
      <c r="C1661" s="358" t="s">
        <v>3789</v>
      </c>
      <c r="D1661" s="358">
        <v>930262</v>
      </c>
      <c r="E1661" s="390">
        <v>44595</v>
      </c>
      <c r="F1661" s="358" t="s">
        <v>5780</v>
      </c>
    </row>
    <row r="1662" spans="1:6">
      <c r="A1662" s="357" t="s">
        <v>99</v>
      </c>
      <c r="B1662" s="357" t="s">
        <v>5815</v>
      </c>
      <c r="C1662" s="358" t="s">
        <v>3789</v>
      </c>
      <c r="D1662" s="358">
        <v>930315</v>
      </c>
      <c r="E1662" s="390">
        <v>44602</v>
      </c>
      <c r="F1662" s="358" t="s">
        <v>5816</v>
      </c>
    </row>
    <row r="1663" spans="1:6">
      <c r="A1663" s="357" t="s">
        <v>264</v>
      </c>
      <c r="B1663" s="357" t="s">
        <v>5817</v>
      </c>
      <c r="C1663" s="358" t="s">
        <v>3789</v>
      </c>
      <c r="D1663" s="358">
        <v>926676</v>
      </c>
      <c r="E1663" s="390">
        <v>44440</v>
      </c>
      <c r="F1663" s="358" t="s">
        <v>5816</v>
      </c>
    </row>
    <row r="1664" spans="1:6">
      <c r="A1664" s="357" t="s">
        <v>351</v>
      </c>
      <c r="B1664" s="357" t="s">
        <v>5818</v>
      </c>
      <c r="C1664" s="358" t="s">
        <v>3789</v>
      </c>
      <c r="D1664" s="358">
        <v>932112</v>
      </c>
      <c r="E1664" s="390">
        <v>44679</v>
      </c>
      <c r="F1664" s="358" t="s">
        <v>5816</v>
      </c>
    </row>
    <row r="1665" spans="1:6">
      <c r="A1665" s="357" t="s">
        <v>483</v>
      </c>
      <c r="B1665" s="357" t="s">
        <v>5819</v>
      </c>
      <c r="C1665" s="358" t="s">
        <v>3789</v>
      </c>
      <c r="D1665" s="358">
        <v>926680</v>
      </c>
      <c r="E1665" s="390">
        <v>44440</v>
      </c>
      <c r="F1665" s="358" t="s">
        <v>5816</v>
      </c>
    </row>
    <row r="1666" spans="1:6">
      <c r="A1666" s="357" t="s">
        <v>486</v>
      </c>
      <c r="B1666" s="357" t="s">
        <v>5820</v>
      </c>
      <c r="C1666" s="358" t="s">
        <v>3789</v>
      </c>
      <c r="D1666" s="358">
        <v>928198</v>
      </c>
      <c r="E1666" s="390">
        <v>44508</v>
      </c>
      <c r="F1666" s="358" t="s">
        <v>5816</v>
      </c>
    </row>
    <row r="1667" spans="1:6">
      <c r="A1667" s="357" t="s">
        <v>560</v>
      </c>
      <c r="B1667" s="357" t="s">
        <v>5821</v>
      </c>
      <c r="C1667" s="358" t="s">
        <v>3789</v>
      </c>
      <c r="D1667" s="358">
        <v>931928</v>
      </c>
      <c r="E1667" s="390">
        <v>44672</v>
      </c>
      <c r="F1667" s="358" t="s">
        <v>5816</v>
      </c>
    </row>
    <row r="1668" spans="1:6">
      <c r="A1668" s="357" t="s">
        <v>605</v>
      </c>
      <c r="B1668" s="357" t="s">
        <v>5822</v>
      </c>
      <c r="C1668" s="358" t="s">
        <v>3789</v>
      </c>
      <c r="D1668" s="358">
        <v>931547</v>
      </c>
      <c r="E1668" s="390">
        <v>44658</v>
      </c>
      <c r="F1668" s="358" t="s">
        <v>5816</v>
      </c>
    </row>
    <row r="1669" spans="1:6">
      <c r="A1669" s="357" t="s">
        <v>761</v>
      </c>
      <c r="B1669" s="357" t="s">
        <v>5823</v>
      </c>
      <c r="C1669" s="358" t="s">
        <v>3789</v>
      </c>
      <c r="D1669" s="358">
        <v>928944</v>
      </c>
      <c r="E1669" s="390">
        <v>44532</v>
      </c>
      <c r="F1669" s="358" t="s">
        <v>5816</v>
      </c>
    </row>
    <row r="1670" spans="1:6">
      <c r="A1670" s="357" t="s">
        <v>822</v>
      </c>
      <c r="B1670" s="357" t="s">
        <v>5824</v>
      </c>
      <c r="C1670" s="358" t="s">
        <v>3789</v>
      </c>
      <c r="D1670" s="358">
        <v>926682</v>
      </c>
      <c r="E1670" s="390">
        <v>44440</v>
      </c>
      <c r="F1670" s="358" t="s">
        <v>5816</v>
      </c>
    </row>
    <row r="1671" spans="1:6">
      <c r="A1671" s="357" t="s">
        <v>931</v>
      </c>
      <c r="B1671" s="357" t="s">
        <v>5825</v>
      </c>
      <c r="C1671" s="358" t="s">
        <v>3789</v>
      </c>
      <c r="D1671" s="358">
        <v>932113</v>
      </c>
      <c r="E1671" s="390">
        <v>44679</v>
      </c>
      <c r="F1671" s="358" t="s">
        <v>5816</v>
      </c>
    </row>
    <row r="1672" spans="1:6">
      <c r="A1672" s="357" t="s">
        <v>5826</v>
      </c>
      <c r="B1672" s="357" t="s">
        <v>5827</v>
      </c>
      <c r="C1672" s="358" t="s">
        <v>3789</v>
      </c>
      <c r="D1672" s="358">
        <v>926685</v>
      </c>
      <c r="E1672" s="390">
        <v>44440</v>
      </c>
      <c r="F1672" s="358" t="s">
        <v>5816</v>
      </c>
    </row>
    <row r="1673" spans="1:6">
      <c r="A1673" s="357" t="s">
        <v>936</v>
      </c>
      <c r="B1673" s="357" t="s">
        <v>5828</v>
      </c>
      <c r="C1673" s="358" t="s">
        <v>3789</v>
      </c>
      <c r="D1673" s="358">
        <v>926686</v>
      </c>
      <c r="E1673" s="390">
        <v>44440</v>
      </c>
      <c r="F1673" s="358" t="s">
        <v>5816</v>
      </c>
    </row>
    <row r="1674" spans="1:6">
      <c r="A1674" s="357" t="s">
        <v>961</v>
      </c>
      <c r="B1674" s="357" t="s">
        <v>5829</v>
      </c>
      <c r="C1674" s="358" t="s">
        <v>3789</v>
      </c>
      <c r="D1674" s="358">
        <v>926687</v>
      </c>
      <c r="E1674" s="390">
        <v>44440</v>
      </c>
      <c r="F1674" s="358" t="s">
        <v>5816</v>
      </c>
    </row>
    <row r="1675" spans="1:6">
      <c r="A1675" s="357" t="s">
        <v>5830</v>
      </c>
      <c r="B1675" s="357" t="s">
        <v>5831</v>
      </c>
      <c r="C1675" s="358" t="s">
        <v>3789</v>
      </c>
      <c r="D1675" s="358">
        <v>932110</v>
      </c>
      <c r="E1675" s="390">
        <v>44679</v>
      </c>
      <c r="F1675" s="358" t="s">
        <v>5816</v>
      </c>
    </row>
    <row r="1676" spans="1:6">
      <c r="A1676" s="357" t="s">
        <v>1158</v>
      </c>
      <c r="B1676" s="357" t="s">
        <v>5832</v>
      </c>
      <c r="C1676" s="358" t="s">
        <v>3789</v>
      </c>
      <c r="D1676" s="358">
        <v>926690</v>
      </c>
      <c r="E1676" s="390">
        <v>44440</v>
      </c>
      <c r="F1676" s="358" t="s">
        <v>5816</v>
      </c>
    </row>
    <row r="1677" spans="1:6">
      <c r="A1677" s="357" t="s">
        <v>1176</v>
      </c>
      <c r="B1677" s="357" t="s">
        <v>5833</v>
      </c>
      <c r="C1677" s="358" t="s">
        <v>3789</v>
      </c>
      <c r="D1677" s="358">
        <v>927476</v>
      </c>
      <c r="E1677" s="390">
        <v>44476</v>
      </c>
      <c r="F1677" s="358" t="s">
        <v>5816</v>
      </c>
    </row>
    <row r="1678" spans="1:6">
      <c r="A1678" s="357" t="s">
        <v>1526</v>
      </c>
      <c r="B1678" s="357" t="s">
        <v>5834</v>
      </c>
      <c r="C1678" s="358" t="s">
        <v>3789</v>
      </c>
      <c r="D1678" s="358">
        <v>927474</v>
      </c>
      <c r="E1678" s="390">
        <v>44476</v>
      </c>
      <c r="F1678" s="358" t="s">
        <v>5816</v>
      </c>
    </row>
    <row r="1679" spans="1:6">
      <c r="A1679" s="357" t="s">
        <v>1544</v>
      </c>
      <c r="B1679" s="357" t="s">
        <v>5835</v>
      </c>
      <c r="C1679" s="358" t="s">
        <v>3789</v>
      </c>
      <c r="D1679" s="358">
        <v>932111</v>
      </c>
      <c r="E1679" s="390">
        <v>44679</v>
      </c>
      <c r="F1679" s="358" t="s">
        <v>5816</v>
      </c>
    </row>
    <row r="1680" spans="1:6">
      <c r="A1680" s="357" t="s">
        <v>1638</v>
      </c>
      <c r="B1680" s="357" t="s">
        <v>5836</v>
      </c>
      <c r="C1680" s="358" t="s">
        <v>3789</v>
      </c>
      <c r="D1680" s="358">
        <v>930828</v>
      </c>
      <c r="E1680" s="390">
        <v>44623</v>
      </c>
      <c r="F1680" s="358" t="s">
        <v>5816</v>
      </c>
    </row>
    <row r="1681" spans="1:6">
      <c r="A1681" s="357" t="s">
        <v>1999</v>
      </c>
      <c r="B1681" s="357" t="s">
        <v>5837</v>
      </c>
      <c r="C1681" s="358" t="s">
        <v>3789</v>
      </c>
      <c r="D1681" s="358">
        <v>926664</v>
      </c>
      <c r="E1681" s="390">
        <v>44440</v>
      </c>
      <c r="F1681" s="358" t="s">
        <v>5816</v>
      </c>
    </row>
    <row r="1682" spans="1:6">
      <c r="A1682" s="357" t="s">
        <v>2066</v>
      </c>
      <c r="B1682" s="357" t="s">
        <v>5838</v>
      </c>
      <c r="C1682" s="358" t="s">
        <v>3789</v>
      </c>
      <c r="D1682" s="358">
        <v>926666</v>
      </c>
      <c r="E1682" s="390">
        <v>44440</v>
      </c>
      <c r="F1682" s="358" t="s">
        <v>5816</v>
      </c>
    </row>
    <row r="1683" spans="1:6">
      <c r="A1683" s="357" t="s">
        <v>2155</v>
      </c>
      <c r="B1683" s="357" t="s">
        <v>5839</v>
      </c>
      <c r="C1683" s="358" t="s">
        <v>3789</v>
      </c>
      <c r="D1683" s="358">
        <v>931139</v>
      </c>
      <c r="E1683" s="390">
        <v>44637</v>
      </c>
      <c r="F1683" s="358" t="s">
        <v>5816</v>
      </c>
    </row>
    <row r="1684" spans="1:6">
      <c r="A1684" s="357" t="s">
        <v>2194</v>
      </c>
      <c r="B1684" s="357" t="s">
        <v>5840</v>
      </c>
      <c r="C1684" s="358" t="s">
        <v>3789</v>
      </c>
      <c r="D1684" s="358">
        <v>929823</v>
      </c>
      <c r="E1684" s="390">
        <v>44574</v>
      </c>
      <c r="F1684" s="358" t="s">
        <v>5816</v>
      </c>
    </row>
    <row r="1685" spans="1:6">
      <c r="A1685" s="357" t="s">
        <v>2257</v>
      </c>
      <c r="B1685" s="357" t="s">
        <v>4042</v>
      </c>
      <c r="C1685" s="358" t="s">
        <v>3789</v>
      </c>
      <c r="D1685" s="358">
        <v>926672</v>
      </c>
      <c r="E1685" s="390">
        <v>44440</v>
      </c>
      <c r="F1685" s="358" t="s">
        <v>5816</v>
      </c>
    </row>
    <row r="1686" spans="1:6">
      <c r="A1686" s="357" t="s">
        <v>2298</v>
      </c>
      <c r="B1686" s="357" t="s">
        <v>5841</v>
      </c>
      <c r="C1686" s="358" t="s">
        <v>3789</v>
      </c>
      <c r="D1686" s="358">
        <v>926674</v>
      </c>
      <c r="E1686" s="390">
        <v>44440</v>
      </c>
      <c r="F1686" s="358" t="s">
        <v>5816</v>
      </c>
    </row>
    <row r="1687" spans="1:6">
      <c r="A1687" s="357" t="s">
        <v>2324</v>
      </c>
      <c r="B1687" s="357" t="s">
        <v>5842</v>
      </c>
      <c r="C1687" s="358" t="s">
        <v>3789</v>
      </c>
      <c r="D1687" s="358">
        <v>930270</v>
      </c>
      <c r="E1687" s="390">
        <v>44595</v>
      </c>
      <c r="F1687" s="358" t="s">
        <v>5816</v>
      </c>
    </row>
    <row r="1688" spans="1:6">
      <c r="A1688" s="357" t="s">
        <v>2338</v>
      </c>
      <c r="B1688" s="357" t="s">
        <v>5843</v>
      </c>
      <c r="C1688" s="358" t="s">
        <v>3789</v>
      </c>
      <c r="D1688" s="358">
        <v>926675</v>
      </c>
      <c r="E1688" s="390">
        <v>44440</v>
      </c>
      <c r="F1688" s="358" t="s">
        <v>5816</v>
      </c>
    </row>
    <row r="1689" spans="1:6">
      <c r="A1689" s="357" t="s">
        <v>252</v>
      </c>
      <c r="B1689" s="357" t="s">
        <v>5844</v>
      </c>
      <c r="C1689" s="358" t="s">
        <v>3789</v>
      </c>
      <c r="D1689" s="358">
        <v>927007</v>
      </c>
      <c r="E1689" s="390">
        <v>44455</v>
      </c>
      <c r="F1689" s="358" t="s">
        <v>5784</v>
      </c>
    </row>
    <row r="1690" spans="1:6">
      <c r="A1690" s="357" t="s">
        <v>266</v>
      </c>
      <c r="B1690" s="357" t="s">
        <v>5845</v>
      </c>
      <c r="C1690" s="358" t="s">
        <v>3789</v>
      </c>
      <c r="D1690" s="358">
        <v>932114</v>
      </c>
      <c r="E1690" s="390">
        <v>44679</v>
      </c>
      <c r="F1690" s="358" t="s">
        <v>5784</v>
      </c>
    </row>
    <row r="1691" spans="1:6">
      <c r="A1691" s="357" t="s">
        <v>281</v>
      </c>
      <c r="B1691" s="357" t="s">
        <v>5846</v>
      </c>
      <c r="C1691" s="358" t="s">
        <v>3789</v>
      </c>
      <c r="D1691" s="358">
        <v>927006</v>
      </c>
      <c r="E1691" s="390">
        <v>44455</v>
      </c>
      <c r="F1691" s="358" t="s">
        <v>5784</v>
      </c>
    </row>
    <row r="1692" spans="1:6">
      <c r="A1692" s="357" t="s">
        <v>5847</v>
      </c>
      <c r="B1692" s="357" t="s">
        <v>5848</v>
      </c>
      <c r="C1692" s="358" t="s">
        <v>3789</v>
      </c>
      <c r="D1692" s="358">
        <v>927959</v>
      </c>
      <c r="E1692" s="390">
        <v>44497</v>
      </c>
      <c r="F1692" s="358" t="s">
        <v>5784</v>
      </c>
    </row>
    <row r="1693" spans="1:6">
      <c r="A1693" s="357" t="s">
        <v>309</v>
      </c>
      <c r="B1693" s="357" t="s">
        <v>5849</v>
      </c>
      <c r="C1693" s="358" t="s">
        <v>3789</v>
      </c>
      <c r="D1693" s="358">
        <v>931020</v>
      </c>
      <c r="E1693" s="390">
        <v>44630</v>
      </c>
      <c r="F1693" s="358" t="s">
        <v>5784</v>
      </c>
    </row>
    <row r="1694" spans="1:6">
      <c r="A1694" s="357" t="s">
        <v>359</v>
      </c>
      <c r="B1694" s="357" t="s">
        <v>5850</v>
      </c>
      <c r="C1694" s="358" t="s">
        <v>3789</v>
      </c>
      <c r="D1694" s="358">
        <v>924727</v>
      </c>
      <c r="E1694" s="390">
        <v>44370</v>
      </c>
      <c r="F1694" s="358" t="s">
        <v>5784</v>
      </c>
    </row>
    <row r="1695" spans="1:6">
      <c r="A1695" s="357" t="s">
        <v>405</v>
      </c>
      <c r="B1695" s="357" t="s">
        <v>5851</v>
      </c>
      <c r="C1695" s="358" t="s">
        <v>3789</v>
      </c>
      <c r="D1695" s="358">
        <v>924729</v>
      </c>
      <c r="E1695" s="390">
        <v>44370</v>
      </c>
      <c r="F1695" s="358" t="s">
        <v>5784</v>
      </c>
    </row>
    <row r="1696" spans="1:6">
      <c r="A1696" s="357" t="s">
        <v>416</v>
      </c>
      <c r="B1696" s="357" t="s">
        <v>5852</v>
      </c>
      <c r="C1696" s="358" t="s">
        <v>3789</v>
      </c>
      <c r="D1696" s="358">
        <v>924733</v>
      </c>
      <c r="E1696" s="390">
        <v>44370</v>
      </c>
      <c r="F1696" s="358" t="s">
        <v>5784</v>
      </c>
    </row>
    <row r="1697" spans="1:6">
      <c r="A1697" s="357" t="s">
        <v>606</v>
      </c>
      <c r="B1697" s="357" t="s">
        <v>5853</v>
      </c>
      <c r="C1697" s="358" t="s">
        <v>3789</v>
      </c>
      <c r="D1697" s="358">
        <v>928946</v>
      </c>
      <c r="E1697" s="390">
        <v>44532</v>
      </c>
      <c r="F1697" s="358" t="s">
        <v>5784</v>
      </c>
    </row>
    <row r="1698" spans="1:6">
      <c r="A1698" s="357" t="s">
        <v>660</v>
      </c>
      <c r="B1698" s="357" t="s">
        <v>5854</v>
      </c>
      <c r="C1698" s="358" t="s">
        <v>3789</v>
      </c>
      <c r="D1698" s="358">
        <v>932115</v>
      </c>
      <c r="E1698" s="390">
        <v>44679</v>
      </c>
      <c r="F1698" s="358" t="s">
        <v>5784</v>
      </c>
    </row>
    <row r="1699" spans="1:6">
      <c r="A1699" s="357" t="s">
        <v>695</v>
      </c>
      <c r="B1699" s="357" t="s">
        <v>5855</v>
      </c>
      <c r="C1699" s="358" t="s">
        <v>3789</v>
      </c>
      <c r="D1699" s="358">
        <v>927946</v>
      </c>
      <c r="E1699" s="390">
        <v>44497</v>
      </c>
      <c r="F1699" s="358" t="s">
        <v>5784</v>
      </c>
    </row>
    <row r="1700" spans="1:6">
      <c r="A1700" s="357" t="s">
        <v>876</v>
      </c>
      <c r="B1700" s="357" t="s">
        <v>5856</v>
      </c>
      <c r="C1700" s="358" t="s">
        <v>3789</v>
      </c>
      <c r="D1700" s="358">
        <v>929058</v>
      </c>
      <c r="E1700" s="390">
        <v>44539</v>
      </c>
      <c r="F1700" s="358" t="s">
        <v>5784</v>
      </c>
    </row>
    <row r="1701" spans="1:6">
      <c r="A1701" s="357" t="s">
        <v>5857</v>
      </c>
      <c r="B1701" s="357" t="s">
        <v>5858</v>
      </c>
      <c r="C1701" s="358" t="s">
        <v>3789</v>
      </c>
      <c r="D1701" s="358">
        <v>932116</v>
      </c>
      <c r="E1701" s="390">
        <v>44679</v>
      </c>
      <c r="F1701" s="358" t="s">
        <v>5784</v>
      </c>
    </row>
    <row r="1702" spans="1:6">
      <c r="A1702" s="357" t="s">
        <v>5859</v>
      </c>
      <c r="B1702" s="357" t="s">
        <v>5860</v>
      </c>
      <c r="C1702" s="358" t="s">
        <v>3789</v>
      </c>
      <c r="D1702" s="358">
        <v>923886</v>
      </c>
      <c r="E1702" s="390">
        <v>44361</v>
      </c>
      <c r="F1702" s="358" t="s">
        <v>5784</v>
      </c>
    </row>
    <row r="1703" spans="1:6">
      <c r="A1703" s="357" t="s">
        <v>5861</v>
      </c>
      <c r="B1703" s="357" t="s">
        <v>5862</v>
      </c>
      <c r="C1703" s="358" t="s">
        <v>3789</v>
      </c>
      <c r="D1703" s="358">
        <v>923890</v>
      </c>
      <c r="E1703" s="390">
        <v>44361</v>
      </c>
      <c r="F1703" s="358" t="s">
        <v>5784</v>
      </c>
    </row>
    <row r="1704" spans="1:6">
      <c r="A1704" s="357" t="s">
        <v>1553</v>
      </c>
      <c r="B1704" s="357" t="s">
        <v>5863</v>
      </c>
      <c r="C1704" s="358" t="s">
        <v>3789</v>
      </c>
      <c r="D1704" s="358">
        <v>932117</v>
      </c>
      <c r="E1704" s="390">
        <v>44679</v>
      </c>
      <c r="F1704" s="358" t="s">
        <v>5784</v>
      </c>
    </row>
    <row r="1705" spans="1:6">
      <c r="A1705" s="357" t="s">
        <v>1622</v>
      </c>
      <c r="B1705" s="357" t="s">
        <v>5864</v>
      </c>
      <c r="C1705" s="358" t="s">
        <v>3789</v>
      </c>
      <c r="D1705" s="358">
        <v>929951</v>
      </c>
      <c r="E1705" s="390">
        <v>44581</v>
      </c>
      <c r="F1705" s="358" t="s">
        <v>5784</v>
      </c>
    </row>
    <row r="1706" spans="1:6">
      <c r="A1706" s="357" t="s">
        <v>1689</v>
      </c>
      <c r="B1706" s="357" t="s">
        <v>5865</v>
      </c>
      <c r="C1706" s="358" t="s">
        <v>3789</v>
      </c>
      <c r="D1706" s="358">
        <v>930691</v>
      </c>
      <c r="E1706" s="390">
        <v>44616</v>
      </c>
      <c r="F1706" s="358" t="s">
        <v>5784</v>
      </c>
    </row>
    <row r="1707" spans="1:6">
      <c r="A1707" s="357" t="s">
        <v>1778</v>
      </c>
      <c r="B1707" s="357" t="s">
        <v>5866</v>
      </c>
      <c r="C1707" s="358" t="s">
        <v>3789</v>
      </c>
      <c r="D1707" s="358">
        <v>930536</v>
      </c>
      <c r="E1707" s="390">
        <v>44609</v>
      </c>
      <c r="F1707" s="358" t="s">
        <v>5784</v>
      </c>
    </row>
    <row r="1708" spans="1:6">
      <c r="A1708" s="357" t="s">
        <v>1801</v>
      </c>
      <c r="B1708" s="357" t="s">
        <v>5867</v>
      </c>
      <c r="C1708" s="358" t="s">
        <v>3789</v>
      </c>
      <c r="D1708" s="358">
        <v>930535</v>
      </c>
      <c r="E1708" s="390">
        <v>44609</v>
      </c>
      <c r="F1708" s="358" t="s">
        <v>5784</v>
      </c>
    </row>
    <row r="1709" spans="1:6">
      <c r="A1709" s="357" t="s">
        <v>1857</v>
      </c>
      <c r="B1709" s="357" t="s">
        <v>5868</v>
      </c>
      <c r="C1709" s="358" t="s">
        <v>3789</v>
      </c>
      <c r="D1709" s="358">
        <v>931249</v>
      </c>
      <c r="E1709" s="390">
        <v>44644</v>
      </c>
      <c r="F1709" s="358" t="s">
        <v>5784</v>
      </c>
    </row>
    <row r="1710" spans="1:6">
      <c r="A1710" s="357" t="s">
        <v>1926</v>
      </c>
      <c r="B1710" s="357" t="s">
        <v>5869</v>
      </c>
      <c r="C1710" s="358" t="s">
        <v>3789</v>
      </c>
      <c r="D1710" s="358">
        <v>931248</v>
      </c>
      <c r="E1710" s="390">
        <v>44644</v>
      </c>
      <c r="F1710" s="358" t="s">
        <v>5784</v>
      </c>
    </row>
    <row r="1711" spans="1:6">
      <c r="A1711" s="357" t="s">
        <v>1980</v>
      </c>
      <c r="B1711" s="357" t="s">
        <v>5870</v>
      </c>
      <c r="C1711" s="358" t="s">
        <v>3789</v>
      </c>
      <c r="D1711" s="358">
        <v>929059</v>
      </c>
      <c r="E1711" s="390">
        <v>44539</v>
      </c>
      <c r="F1711" s="358" t="s">
        <v>5784</v>
      </c>
    </row>
    <row r="1712" spans="1:6">
      <c r="A1712" s="357" t="s">
        <v>5871</v>
      </c>
      <c r="B1712" s="357" t="s">
        <v>5872</v>
      </c>
      <c r="C1712" s="358" t="s">
        <v>3789</v>
      </c>
      <c r="D1712" s="358">
        <v>930259</v>
      </c>
      <c r="E1712" s="390">
        <v>44595</v>
      </c>
      <c r="F1712" s="358" t="s">
        <v>5784</v>
      </c>
    </row>
    <row r="1713" spans="1:6">
      <c r="A1713" s="357" t="s">
        <v>2152</v>
      </c>
      <c r="B1713" s="357" t="s">
        <v>5873</v>
      </c>
      <c r="C1713" s="358" t="s">
        <v>3789</v>
      </c>
      <c r="D1713" s="358">
        <v>929952</v>
      </c>
      <c r="E1713" s="390">
        <v>44581</v>
      </c>
      <c r="F1713" s="358" t="s">
        <v>5784</v>
      </c>
    </row>
    <row r="1714" spans="1:6">
      <c r="A1714" s="357" t="s">
        <v>5874</v>
      </c>
      <c r="B1714" s="357" t="s">
        <v>3819</v>
      </c>
      <c r="C1714" s="358" t="s">
        <v>3789</v>
      </c>
      <c r="D1714" s="358">
        <v>928187</v>
      </c>
      <c r="E1714" s="390">
        <v>44508</v>
      </c>
      <c r="F1714" s="358" t="s">
        <v>5784</v>
      </c>
    </row>
    <row r="1715" spans="1:6">
      <c r="A1715" s="357" t="s">
        <v>2308</v>
      </c>
      <c r="B1715" s="357" t="s">
        <v>5875</v>
      </c>
      <c r="C1715" s="358" t="s">
        <v>3789</v>
      </c>
      <c r="D1715" s="358">
        <v>930260</v>
      </c>
      <c r="E1715" s="390">
        <v>44595</v>
      </c>
      <c r="F1715" s="358" t="s">
        <v>5784</v>
      </c>
    </row>
    <row r="1716" spans="1:6">
      <c r="A1716" s="357" t="s">
        <v>2326</v>
      </c>
      <c r="B1716" s="357" t="s">
        <v>5876</v>
      </c>
      <c r="C1716" s="358" t="s">
        <v>3789</v>
      </c>
      <c r="D1716" s="358">
        <v>928190</v>
      </c>
      <c r="E1716" s="390">
        <v>44508</v>
      </c>
      <c r="F1716" s="358" t="s">
        <v>5784</v>
      </c>
    </row>
    <row r="1717" spans="1:6">
      <c r="A1717" s="357" t="s">
        <v>2435</v>
      </c>
      <c r="B1717" s="357" t="s">
        <v>5877</v>
      </c>
      <c r="C1717" s="358" t="s">
        <v>3789</v>
      </c>
      <c r="D1717" s="358">
        <v>926708</v>
      </c>
      <c r="E1717" s="390">
        <v>44440</v>
      </c>
      <c r="F1717" s="358" t="s">
        <v>5782</v>
      </c>
    </row>
    <row r="1718" spans="1:6">
      <c r="A1718" s="357" t="s">
        <v>117</v>
      </c>
      <c r="B1718" s="357" t="s">
        <v>5878</v>
      </c>
      <c r="C1718" s="358" t="s">
        <v>3789</v>
      </c>
      <c r="D1718" s="358">
        <v>926711</v>
      </c>
      <c r="E1718" s="390">
        <v>44440</v>
      </c>
      <c r="F1718" s="358" t="s">
        <v>5782</v>
      </c>
    </row>
    <row r="1719" spans="1:6">
      <c r="A1719" s="357" t="s">
        <v>162</v>
      </c>
      <c r="B1719" s="357" t="s">
        <v>5879</v>
      </c>
      <c r="C1719" s="358" t="s">
        <v>3789</v>
      </c>
      <c r="D1719" s="358">
        <v>926714</v>
      </c>
      <c r="E1719" s="390">
        <v>44440</v>
      </c>
      <c r="F1719" s="358" t="s">
        <v>5782</v>
      </c>
    </row>
    <row r="1720" spans="1:6">
      <c r="A1720" s="357" t="s">
        <v>205</v>
      </c>
      <c r="B1720" s="357" t="s">
        <v>5880</v>
      </c>
      <c r="C1720" s="358" t="s">
        <v>3789</v>
      </c>
      <c r="D1720" s="358">
        <v>926716</v>
      </c>
      <c r="E1720" s="390">
        <v>44440</v>
      </c>
      <c r="F1720" s="358" t="s">
        <v>5782</v>
      </c>
    </row>
    <row r="1721" spans="1:6">
      <c r="A1721" s="357" t="s">
        <v>211</v>
      </c>
      <c r="B1721" s="357" t="s">
        <v>5881</v>
      </c>
      <c r="C1721" s="358" t="s">
        <v>3789</v>
      </c>
      <c r="D1721" s="358">
        <v>926717</v>
      </c>
      <c r="E1721" s="390">
        <v>44440</v>
      </c>
      <c r="F1721" s="358" t="s">
        <v>5782</v>
      </c>
    </row>
    <row r="1722" spans="1:6">
      <c r="A1722" s="357" t="s">
        <v>239</v>
      </c>
      <c r="B1722" s="357" t="s">
        <v>5882</v>
      </c>
      <c r="C1722" s="358" t="s">
        <v>3789</v>
      </c>
      <c r="D1722" s="358">
        <v>931545</v>
      </c>
      <c r="E1722" s="390">
        <v>44658</v>
      </c>
      <c r="F1722" s="358" t="s">
        <v>5782</v>
      </c>
    </row>
    <row r="1723" spans="1:6">
      <c r="A1723" s="357" t="s">
        <v>393</v>
      </c>
      <c r="B1723" s="357" t="s">
        <v>5883</v>
      </c>
      <c r="C1723" s="358" t="s">
        <v>3789</v>
      </c>
      <c r="D1723" s="358">
        <v>928860</v>
      </c>
      <c r="E1723" s="390">
        <v>44532</v>
      </c>
      <c r="F1723" s="358" t="s">
        <v>5782</v>
      </c>
    </row>
    <row r="1724" spans="1:6">
      <c r="A1724" s="357" t="s">
        <v>630</v>
      </c>
      <c r="B1724" s="357" t="s">
        <v>5884</v>
      </c>
      <c r="C1724" s="358" t="s">
        <v>3789</v>
      </c>
      <c r="D1724" s="358">
        <v>928200</v>
      </c>
      <c r="E1724" s="390">
        <v>44508</v>
      </c>
      <c r="F1724" s="358" t="s">
        <v>5782</v>
      </c>
    </row>
    <row r="1725" spans="1:6">
      <c r="A1725" s="357" t="s">
        <v>894</v>
      </c>
      <c r="B1725" s="357" t="s">
        <v>5885</v>
      </c>
      <c r="C1725" s="358" t="s">
        <v>3789</v>
      </c>
      <c r="D1725" s="358">
        <v>926994</v>
      </c>
      <c r="E1725" s="390">
        <v>44455</v>
      </c>
      <c r="F1725" s="358" t="s">
        <v>5782</v>
      </c>
    </row>
    <row r="1726" spans="1:6">
      <c r="A1726" s="357" t="s">
        <v>1059</v>
      </c>
      <c r="B1726" s="357" t="s">
        <v>5886</v>
      </c>
      <c r="C1726" s="358" t="s">
        <v>3789</v>
      </c>
      <c r="D1726" s="358">
        <v>927472</v>
      </c>
      <c r="E1726" s="390">
        <v>44476</v>
      </c>
      <c r="F1726" s="358" t="s">
        <v>5782</v>
      </c>
    </row>
    <row r="1727" spans="1:6">
      <c r="A1727" s="357" t="s">
        <v>1098</v>
      </c>
      <c r="B1727" s="357" t="s">
        <v>5887</v>
      </c>
      <c r="C1727" s="358" t="s">
        <v>3789</v>
      </c>
      <c r="D1727" s="358">
        <v>928859</v>
      </c>
      <c r="E1727" s="390">
        <v>44532</v>
      </c>
      <c r="F1727" s="358" t="s">
        <v>5782</v>
      </c>
    </row>
    <row r="1728" spans="1:6">
      <c r="A1728" s="357" t="s">
        <v>1109</v>
      </c>
      <c r="B1728" s="357" t="s">
        <v>5888</v>
      </c>
      <c r="C1728" s="358" t="s">
        <v>3789</v>
      </c>
      <c r="D1728" s="358">
        <v>929236</v>
      </c>
      <c r="E1728" s="390">
        <v>44546</v>
      </c>
      <c r="F1728" s="358" t="s">
        <v>5782</v>
      </c>
    </row>
    <row r="1729" spans="1:6">
      <c r="A1729" s="357" t="s">
        <v>1453</v>
      </c>
      <c r="B1729" s="357" t="s">
        <v>5889</v>
      </c>
      <c r="C1729" s="358" t="s">
        <v>3789</v>
      </c>
      <c r="D1729" s="358">
        <v>926692</v>
      </c>
      <c r="E1729" s="390">
        <v>44440</v>
      </c>
      <c r="F1729" s="358" t="s">
        <v>5782</v>
      </c>
    </row>
    <row r="1730" spans="1:6">
      <c r="A1730" s="357" t="s">
        <v>2619</v>
      </c>
      <c r="B1730" s="357" t="s">
        <v>5890</v>
      </c>
      <c r="C1730" s="358" t="s">
        <v>3789</v>
      </c>
      <c r="D1730" s="358">
        <v>927967</v>
      </c>
      <c r="E1730" s="390">
        <v>44497</v>
      </c>
      <c r="F1730" s="358" t="s">
        <v>5782</v>
      </c>
    </row>
    <row r="1731" spans="1:6">
      <c r="A1731" s="357" t="s">
        <v>1660</v>
      </c>
      <c r="B1731" s="357" t="s">
        <v>5891</v>
      </c>
      <c r="C1731" s="358" t="s">
        <v>3789</v>
      </c>
      <c r="D1731" s="358">
        <v>932118</v>
      </c>
      <c r="E1731" s="390">
        <v>44679</v>
      </c>
      <c r="F1731" s="358" t="s">
        <v>5782</v>
      </c>
    </row>
    <row r="1732" spans="1:6">
      <c r="A1732" s="357" t="s">
        <v>1667</v>
      </c>
      <c r="B1732" s="357" t="s">
        <v>5892</v>
      </c>
      <c r="C1732" s="358" t="s">
        <v>3789</v>
      </c>
      <c r="D1732" s="358">
        <v>927947</v>
      </c>
      <c r="E1732" s="390">
        <v>44497</v>
      </c>
      <c r="F1732" s="358" t="s">
        <v>5782</v>
      </c>
    </row>
    <row r="1733" spans="1:6">
      <c r="A1733" s="357" t="s">
        <v>2631</v>
      </c>
      <c r="B1733" s="357" t="s">
        <v>5893</v>
      </c>
      <c r="C1733" s="358" t="s">
        <v>3789</v>
      </c>
      <c r="D1733" s="358">
        <v>927925</v>
      </c>
      <c r="E1733" s="390">
        <v>44497</v>
      </c>
      <c r="F1733" s="358" t="s">
        <v>5782</v>
      </c>
    </row>
    <row r="1734" spans="1:6">
      <c r="A1734" s="357" t="s">
        <v>1938</v>
      </c>
      <c r="B1734" s="357" t="s">
        <v>5894</v>
      </c>
      <c r="C1734" s="358" t="s">
        <v>3789</v>
      </c>
      <c r="D1734" s="358">
        <v>932119</v>
      </c>
      <c r="E1734" s="390">
        <v>44679</v>
      </c>
      <c r="F1734" s="358" t="s">
        <v>5782</v>
      </c>
    </row>
    <row r="1735" spans="1:6">
      <c r="A1735" s="357" t="s">
        <v>1957</v>
      </c>
      <c r="B1735" s="357" t="s">
        <v>5895</v>
      </c>
      <c r="C1735" s="358" t="s">
        <v>3789</v>
      </c>
      <c r="D1735" s="358">
        <v>932120</v>
      </c>
      <c r="E1735" s="390">
        <v>44679</v>
      </c>
      <c r="F1735" s="358" t="s">
        <v>5782</v>
      </c>
    </row>
    <row r="1736" spans="1:6">
      <c r="A1736" s="357" t="s">
        <v>1968</v>
      </c>
      <c r="B1736" s="357" t="s">
        <v>5896</v>
      </c>
      <c r="C1736" s="358" t="s">
        <v>3789</v>
      </c>
      <c r="D1736" s="358">
        <v>926697</v>
      </c>
      <c r="E1736" s="390">
        <v>44440</v>
      </c>
      <c r="F1736" s="358" t="s">
        <v>5782</v>
      </c>
    </row>
    <row r="1737" spans="1:6">
      <c r="A1737" s="357" t="s">
        <v>5897</v>
      </c>
      <c r="B1737" s="357" t="s">
        <v>5898</v>
      </c>
      <c r="C1737" s="358" t="s">
        <v>3789</v>
      </c>
      <c r="D1737" s="358">
        <v>930830</v>
      </c>
      <c r="E1737" s="390">
        <v>44623</v>
      </c>
      <c r="F1737" s="358" t="s">
        <v>5782</v>
      </c>
    </row>
    <row r="1738" spans="1:6">
      <c r="A1738" s="357" t="s">
        <v>5899</v>
      </c>
      <c r="B1738" s="357" t="s">
        <v>5900</v>
      </c>
      <c r="C1738" s="358" t="s">
        <v>3789</v>
      </c>
      <c r="D1738" s="358">
        <v>931136</v>
      </c>
      <c r="E1738" s="390">
        <v>44637</v>
      </c>
      <c r="F1738" s="358" t="s">
        <v>5782</v>
      </c>
    </row>
    <row r="1739" spans="1:6">
      <c r="A1739" s="357" t="s">
        <v>2016</v>
      </c>
      <c r="B1739" s="357" t="s">
        <v>5901</v>
      </c>
      <c r="C1739" s="358" t="s">
        <v>3789</v>
      </c>
      <c r="D1739" s="358">
        <v>928864</v>
      </c>
      <c r="E1739" s="390">
        <v>44532</v>
      </c>
      <c r="F1739" s="358" t="s">
        <v>5782</v>
      </c>
    </row>
    <row r="1740" spans="1:6">
      <c r="A1740" s="357" t="s">
        <v>2662</v>
      </c>
      <c r="B1740" s="357" t="s">
        <v>5902</v>
      </c>
      <c r="C1740" s="358" t="s">
        <v>3789</v>
      </c>
      <c r="D1740" s="358">
        <v>929235</v>
      </c>
      <c r="E1740" s="390">
        <v>44546</v>
      </c>
      <c r="F1740" s="358" t="s">
        <v>5782</v>
      </c>
    </row>
    <row r="1741" spans="1:6">
      <c r="A1741" s="357" t="s">
        <v>2663</v>
      </c>
      <c r="B1741" s="357" t="s">
        <v>5903</v>
      </c>
      <c r="C1741" s="358" t="s">
        <v>3789</v>
      </c>
      <c r="D1741" s="358">
        <v>926993</v>
      </c>
      <c r="E1741" s="390">
        <v>44455</v>
      </c>
      <c r="F1741" s="358" t="s">
        <v>5782</v>
      </c>
    </row>
    <row r="1742" spans="1:6">
      <c r="A1742" s="357" t="s">
        <v>2209</v>
      </c>
      <c r="B1742" s="357" t="s">
        <v>5904</v>
      </c>
      <c r="C1742" s="358" t="s">
        <v>3789</v>
      </c>
      <c r="D1742" s="358">
        <v>926995</v>
      </c>
      <c r="E1742" s="390">
        <v>44455</v>
      </c>
      <c r="F1742" s="358" t="s">
        <v>5782</v>
      </c>
    </row>
    <row r="1743" spans="1:6">
      <c r="A1743" s="357" t="s">
        <v>2217</v>
      </c>
      <c r="B1743" s="357" t="s">
        <v>5905</v>
      </c>
      <c r="C1743" s="358" t="s">
        <v>3789</v>
      </c>
      <c r="D1743" s="358">
        <v>928862</v>
      </c>
      <c r="E1743" s="390">
        <v>44532</v>
      </c>
      <c r="F1743" s="358" t="s">
        <v>5782</v>
      </c>
    </row>
    <row r="1744" spans="1:6">
      <c r="A1744" s="357" t="s">
        <v>2309</v>
      </c>
      <c r="B1744" s="357" t="s">
        <v>5906</v>
      </c>
      <c r="C1744" s="358" t="s">
        <v>3789</v>
      </c>
      <c r="D1744" s="358">
        <v>931137</v>
      </c>
      <c r="E1744" s="390">
        <v>44637</v>
      </c>
      <c r="F1744" s="358" t="s">
        <v>5782</v>
      </c>
    </row>
    <row r="1745" spans="1:6">
      <c r="A1745" s="357" t="s">
        <v>5907</v>
      </c>
      <c r="B1745" s="357" t="s">
        <v>5908</v>
      </c>
      <c r="C1745" s="358" t="s">
        <v>3789</v>
      </c>
      <c r="D1745" s="358">
        <v>930312</v>
      </c>
      <c r="E1745" s="390">
        <v>44602</v>
      </c>
      <c r="F1745" s="358" t="s">
        <v>5786</v>
      </c>
    </row>
    <row r="1746" spans="1:6">
      <c r="A1746" s="357" t="s">
        <v>5909</v>
      </c>
      <c r="B1746" s="357" t="s">
        <v>5910</v>
      </c>
      <c r="C1746" s="358" t="s">
        <v>3789</v>
      </c>
      <c r="D1746" s="358">
        <v>926719</v>
      </c>
      <c r="E1746" s="390">
        <v>44440</v>
      </c>
      <c r="F1746" s="358" t="s">
        <v>5786</v>
      </c>
    </row>
    <row r="1747" spans="1:6">
      <c r="A1747" s="357" t="s">
        <v>268</v>
      </c>
      <c r="B1747" s="357" t="s">
        <v>5911</v>
      </c>
      <c r="C1747" s="358" t="s">
        <v>3789</v>
      </c>
      <c r="D1747" s="358">
        <v>926723</v>
      </c>
      <c r="E1747" s="390">
        <v>44440</v>
      </c>
      <c r="F1747" s="358" t="s">
        <v>5786</v>
      </c>
    </row>
    <row r="1748" spans="1:6">
      <c r="A1748" s="357" t="s">
        <v>283</v>
      </c>
      <c r="B1748" s="357" t="s">
        <v>5912</v>
      </c>
      <c r="C1748" s="358" t="s">
        <v>3789</v>
      </c>
      <c r="D1748" s="358">
        <v>926725</v>
      </c>
      <c r="E1748" s="390">
        <v>44440</v>
      </c>
      <c r="F1748" s="358" t="s">
        <v>5786</v>
      </c>
    </row>
    <row r="1749" spans="1:6">
      <c r="A1749" s="357" t="s">
        <v>321</v>
      </c>
      <c r="B1749" s="357" t="s">
        <v>5913</v>
      </c>
      <c r="C1749" s="358" t="s">
        <v>3789</v>
      </c>
      <c r="D1749" s="358">
        <v>928673</v>
      </c>
      <c r="E1749" s="390">
        <v>44518</v>
      </c>
      <c r="F1749" s="358" t="s">
        <v>5786</v>
      </c>
    </row>
    <row r="1750" spans="1:6">
      <c r="A1750" s="357" t="s">
        <v>398</v>
      </c>
      <c r="B1750" s="357" t="s">
        <v>5914</v>
      </c>
      <c r="C1750" s="358" t="s">
        <v>3789</v>
      </c>
      <c r="D1750" s="358">
        <v>929370</v>
      </c>
      <c r="E1750" s="390">
        <v>44553</v>
      </c>
      <c r="F1750" s="358" t="s">
        <v>5786</v>
      </c>
    </row>
    <row r="1751" spans="1:6">
      <c r="A1751" s="357" t="s">
        <v>546</v>
      </c>
      <c r="B1751" s="357" t="s">
        <v>5915</v>
      </c>
      <c r="C1751" s="358" t="s">
        <v>3789</v>
      </c>
      <c r="D1751" s="358">
        <v>926739</v>
      </c>
      <c r="E1751" s="390">
        <v>44440</v>
      </c>
      <c r="F1751" s="358" t="s">
        <v>5786</v>
      </c>
    </row>
    <row r="1752" spans="1:6">
      <c r="A1752" s="357" t="s">
        <v>767</v>
      </c>
      <c r="B1752" s="357" t="s">
        <v>5916</v>
      </c>
      <c r="C1752" s="358" t="s">
        <v>3789</v>
      </c>
      <c r="D1752" s="358">
        <v>926754</v>
      </c>
      <c r="E1752" s="390">
        <v>44440</v>
      </c>
      <c r="F1752" s="358" t="s">
        <v>5786</v>
      </c>
    </row>
    <row r="1753" spans="1:6">
      <c r="A1753" s="357" t="s">
        <v>5917</v>
      </c>
      <c r="B1753" s="357" t="s">
        <v>5918</v>
      </c>
      <c r="C1753" s="358" t="s">
        <v>3789</v>
      </c>
      <c r="D1753" s="358">
        <v>926755</v>
      </c>
      <c r="E1753" s="390">
        <v>44440</v>
      </c>
      <c r="F1753" s="358" t="s">
        <v>5786</v>
      </c>
    </row>
    <row r="1754" spans="1:6">
      <c r="A1754" s="357" t="s">
        <v>970</v>
      </c>
      <c r="B1754" s="357" t="s">
        <v>5919</v>
      </c>
      <c r="C1754" s="358" t="s">
        <v>3789</v>
      </c>
      <c r="D1754" s="358">
        <v>926757</v>
      </c>
      <c r="E1754" s="390">
        <v>44440</v>
      </c>
      <c r="F1754" s="358" t="s">
        <v>5786</v>
      </c>
    </row>
    <row r="1755" spans="1:6">
      <c r="A1755" s="357" t="s">
        <v>1048</v>
      </c>
      <c r="B1755" s="357" t="s">
        <v>5920</v>
      </c>
      <c r="C1755" s="358" t="s">
        <v>3789</v>
      </c>
      <c r="D1755" s="358">
        <v>926758</v>
      </c>
      <c r="E1755" s="390">
        <v>44440</v>
      </c>
      <c r="F1755" s="358" t="s">
        <v>5786</v>
      </c>
    </row>
    <row r="1756" spans="1:6">
      <c r="A1756" s="357" t="s">
        <v>1065</v>
      </c>
      <c r="B1756" s="357" t="s">
        <v>5921</v>
      </c>
      <c r="C1756" s="358" t="s">
        <v>3789</v>
      </c>
      <c r="D1756" s="358">
        <v>926760</v>
      </c>
      <c r="E1756" s="390">
        <v>44440</v>
      </c>
      <c r="F1756" s="358" t="s">
        <v>5786</v>
      </c>
    </row>
    <row r="1757" spans="1:6">
      <c r="A1757" s="357" t="s">
        <v>1108</v>
      </c>
      <c r="B1757" s="357" t="s">
        <v>5922</v>
      </c>
      <c r="C1757" s="358" t="s">
        <v>3789</v>
      </c>
      <c r="D1757" s="358">
        <v>926762</v>
      </c>
      <c r="E1757" s="390">
        <v>44440</v>
      </c>
      <c r="F1757" s="358" t="s">
        <v>5786</v>
      </c>
    </row>
    <row r="1758" spans="1:6">
      <c r="A1758" s="357" t="s">
        <v>1138</v>
      </c>
      <c r="B1758" s="357" t="s">
        <v>5923</v>
      </c>
      <c r="C1758" s="358" t="s">
        <v>3789</v>
      </c>
      <c r="D1758" s="358">
        <v>926764</v>
      </c>
      <c r="E1758" s="390">
        <v>44440</v>
      </c>
      <c r="F1758" s="358" t="s">
        <v>5786</v>
      </c>
    </row>
    <row r="1759" spans="1:6">
      <c r="A1759" s="357" t="s">
        <v>5924</v>
      </c>
      <c r="B1759" s="357" t="s">
        <v>5925</v>
      </c>
      <c r="C1759" s="358" t="s">
        <v>3789</v>
      </c>
      <c r="D1759" s="358">
        <v>932122</v>
      </c>
      <c r="E1759" s="390">
        <v>44679</v>
      </c>
      <c r="F1759" s="358" t="s">
        <v>5786</v>
      </c>
    </row>
    <row r="1760" spans="1:6">
      <c r="A1760" s="357" t="s">
        <v>1559</v>
      </c>
      <c r="B1760" s="357" t="s">
        <v>5926</v>
      </c>
      <c r="C1760" s="358" t="s">
        <v>3789</v>
      </c>
      <c r="D1760" s="358">
        <v>928866</v>
      </c>
      <c r="E1760" s="390">
        <v>44532</v>
      </c>
      <c r="F1760" s="358" t="s">
        <v>5786</v>
      </c>
    </row>
    <row r="1761" spans="1:6">
      <c r="A1761" s="357" t="s">
        <v>1735</v>
      </c>
      <c r="B1761" s="357" t="s">
        <v>5927</v>
      </c>
      <c r="C1761" s="358" t="s">
        <v>3789</v>
      </c>
      <c r="D1761" s="358">
        <v>929368</v>
      </c>
      <c r="E1761" s="390">
        <v>44553</v>
      </c>
      <c r="F1761" s="358" t="s">
        <v>5786</v>
      </c>
    </row>
    <row r="1762" spans="1:6">
      <c r="A1762" s="357" t="s">
        <v>1852</v>
      </c>
      <c r="B1762" s="357" t="s">
        <v>5928</v>
      </c>
      <c r="C1762" s="358" t="s">
        <v>3789</v>
      </c>
      <c r="D1762" s="358">
        <v>927952</v>
      </c>
      <c r="E1762" s="390">
        <v>44497</v>
      </c>
      <c r="F1762" s="358" t="s">
        <v>5786</v>
      </c>
    </row>
    <row r="1763" spans="1:6">
      <c r="A1763" s="357" t="s">
        <v>1894</v>
      </c>
      <c r="B1763" s="357" t="s">
        <v>5929</v>
      </c>
      <c r="C1763" s="358" t="s">
        <v>3789</v>
      </c>
      <c r="D1763" s="358">
        <v>931250</v>
      </c>
      <c r="E1763" s="390">
        <v>44644</v>
      </c>
      <c r="F1763" s="358" t="s">
        <v>5786</v>
      </c>
    </row>
    <row r="1764" spans="1:6">
      <c r="A1764" s="357" t="s">
        <v>5930</v>
      </c>
      <c r="B1764" s="357" t="s">
        <v>5931</v>
      </c>
      <c r="C1764" s="358" t="s">
        <v>3789</v>
      </c>
      <c r="D1764" s="358">
        <v>932121</v>
      </c>
      <c r="E1764" s="390">
        <v>44679</v>
      </c>
      <c r="F1764" s="358" t="s">
        <v>5786</v>
      </c>
    </row>
    <row r="1765" spans="1:6">
      <c r="A1765" s="357" t="s">
        <v>1988</v>
      </c>
      <c r="B1765" s="357" t="s">
        <v>5932</v>
      </c>
      <c r="C1765" s="358" t="s">
        <v>3789</v>
      </c>
      <c r="D1765" s="358">
        <v>932124</v>
      </c>
      <c r="E1765" s="390">
        <v>44679</v>
      </c>
      <c r="F1765" s="358" t="s">
        <v>5786</v>
      </c>
    </row>
    <row r="1766" spans="1:6">
      <c r="A1766" s="357" t="s">
        <v>2040</v>
      </c>
      <c r="B1766" s="357" t="s">
        <v>5933</v>
      </c>
      <c r="C1766" s="358" t="s">
        <v>3789</v>
      </c>
      <c r="D1766" s="358">
        <v>929234</v>
      </c>
      <c r="E1766" s="390">
        <v>44546</v>
      </c>
      <c r="F1766" s="358" t="s">
        <v>5786</v>
      </c>
    </row>
    <row r="1767" spans="1:6">
      <c r="A1767" s="357" t="s">
        <v>2100</v>
      </c>
      <c r="B1767" s="357" t="s">
        <v>5934</v>
      </c>
      <c r="C1767" s="358" t="s">
        <v>3789</v>
      </c>
      <c r="D1767" s="358">
        <v>929954</v>
      </c>
      <c r="E1767" s="390">
        <v>44581</v>
      </c>
      <c r="F1767" s="358" t="s">
        <v>5786</v>
      </c>
    </row>
    <row r="1768" spans="1:6">
      <c r="A1768" s="357" t="s">
        <v>2134</v>
      </c>
      <c r="B1768" s="357" t="s">
        <v>5935</v>
      </c>
      <c r="C1768" s="358" t="s">
        <v>3789</v>
      </c>
      <c r="D1768" s="358">
        <v>929817</v>
      </c>
      <c r="E1768" s="390">
        <v>44574</v>
      </c>
      <c r="F1768" s="358" t="s">
        <v>5786</v>
      </c>
    </row>
    <row r="1769" spans="1:6">
      <c r="A1769" s="357" t="s">
        <v>2215</v>
      </c>
      <c r="B1769" s="357" t="s">
        <v>5936</v>
      </c>
      <c r="C1769" s="358" t="s">
        <v>3789</v>
      </c>
      <c r="D1769" s="358">
        <v>928785</v>
      </c>
      <c r="E1769" s="390">
        <v>44525</v>
      </c>
      <c r="F1769" s="358" t="s">
        <v>5786</v>
      </c>
    </row>
    <row r="1770" spans="1:6">
      <c r="A1770" s="357" t="s">
        <v>2218</v>
      </c>
      <c r="B1770" s="357" t="s">
        <v>5937</v>
      </c>
      <c r="C1770" s="358" t="s">
        <v>3789</v>
      </c>
      <c r="D1770" s="358">
        <v>926998</v>
      </c>
      <c r="E1770" s="390">
        <v>44455</v>
      </c>
      <c r="F1770" s="358" t="s">
        <v>5786</v>
      </c>
    </row>
    <row r="1771" spans="1:6">
      <c r="A1771" s="357" t="s">
        <v>2221</v>
      </c>
      <c r="B1771" s="357" t="s">
        <v>5938</v>
      </c>
      <c r="C1771" s="358" t="s">
        <v>3789</v>
      </c>
      <c r="D1771" s="358">
        <v>928786</v>
      </c>
      <c r="E1771" s="390">
        <v>44525</v>
      </c>
      <c r="F1771" s="358" t="s">
        <v>5786</v>
      </c>
    </row>
    <row r="1772" spans="1:6">
      <c r="A1772" s="357" t="s">
        <v>5939</v>
      </c>
      <c r="B1772" s="357" t="s">
        <v>5940</v>
      </c>
      <c r="C1772" s="358" t="s">
        <v>2750</v>
      </c>
      <c r="D1772" s="358">
        <v>916553</v>
      </c>
      <c r="E1772" s="390">
        <v>44287</v>
      </c>
      <c r="F1772" s="358" t="s">
        <v>3575</v>
      </c>
    </row>
    <row r="1773" spans="1:6">
      <c r="A1773" s="357" t="s">
        <v>5941</v>
      </c>
      <c r="B1773" s="357" t="s">
        <v>5942</v>
      </c>
      <c r="C1773" s="358" t="s">
        <v>2750</v>
      </c>
      <c r="D1773" s="358">
        <v>913005</v>
      </c>
      <c r="E1773" s="390">
        <v>44287</v>
      </c>
      <c r="F1773" s="358" t="s">
        <v>3575</v>
      </c>
    </row>
    <row r="1774" spans="1:6">
      <c r="A1774" s="357" t="s">
        <v>5943</v>
      </c>
      <c r="B1774" s="357" t="s">
        <v>5944</v>
      </c>
      <c r="C1774" s="358" t="s">
        <v>2750</v>
      </c>
      <c r="D1774" s="358">
        <v>919445</v>
      </c>
      <c r="E1774" s="390">
        <v>44287</v>
      </c>
      <c r="F1774" s="358" t="s">
        <v>3575</v>
      </c>
    </row>
    <row r="1775" spans="1:6">
      <c r="A1775" s="357" t="s">
        <v>5945</v>
      </c>
      <c r="B1775" s="357" t="s">
        <v>5946</v>
      </c>
      <c r="C1775" s="358" t="s">
        <v>2750</v>
      </c>
      <c r="D1775" s="358">
        <v>914923</v>
      </c>
      <c r="E1775" s="390">
        <v>44287</v>
      </c>
      <c r="F1775" s="358" t="s">
        <v>3575</v>
      </c>
    </row>
    <row r="1776" spans="1:6">
      <c r="A1776" s="357" t="s">
        <v>5947</v>
      </c>
      <c r="B1776" s="357" t="s">
        <v>5948</v>
      </c>
      <c r="C1776" s="358" t="s">
        <v>2750</v>
      </c>
      <c r="D1776" s="358">
        <v>919492</v>
      </c>
      <c r="E1776" s="390">
        <v>44287</v>
      </c>
      <c r="F1776" s="358" t="s">
        <v>3575</v>
      </c>
    </row>
    <row r="1777" spans="1:6">
      <c r="A1777" s="357" t="s">
        <v>2431</v>
      </c>
      <c r="B1777" s="357" t="s">
        <v>5949</v>
      </c>
      <c r="C1777" s="358" t="s">
        <v>3789</v>
      </c>
      <c r="D1777" s="358">
        <v>919296</v>
      </c>
      <c r="E1777" s="390">
        <v>44287</v>
      </c>
      <c r="F1777" s="358" t="s">
        <v>5950</v>
      </c>
    </row>
    <row r="1778" spans="1:6">
      <c r="A1778" s="357" t="s">
        <v>182</v>
      </c>
      <c r="B1778" s="357" t="s">
        <v>5951</v>
      </c>
      <c r="C1778" s="358" t="s">
        <v>3789</v>
      </c>
      <c r="D1778" s="358">
        <v>930801</v>
      </c>
      <c r="E1778" s="390">
        <v>44623</v>
      </c>
      <c r="F1778" s="358" t="s">
        <v>5950</v>
      </c>
    </row>
    <row r="1779" spans="1:6">
      <c r="A1779" s="357" t="s">
        <v>2458</v>
      </c>
      <c r="B1779" s="357" t="s">
        <v>5952</v>
      </c>
      <c r="C1779" s="358" t="s">
        <v>3789</v>
      </c>
      <c r="D1779" s="358">
        <v>929191</v>
      </c>
      <c r="E1779" s="390">
        <v>44546</v>
      </c>
      <c r="F1779" s="358" t="s">
        <v>5950</v>
      </c>
    </row>
    <row r="1780" spans="1:6">
      <c r="A1780" s="357" t="s">
        <v>267</v>
      </c>
      <c r="B1780" s="357" t="s">
        <v>5953</v>
      </c>
      <c r="C1780" s="358" t="s">
        <v>3789</v>
      </c>
      <c r="D1780" s="358">
        <v>931701</v>
      </c>
      <c r="E1780" s="390">
        <v>44300</v>
      </c>
      <c r="F1780" s="358" t="s">
        <v>5950</v>
      </c>
    </row>
    <row r="1781" spans="1:6">
      <c r="A1781" s="357" t="s">
        <v>2460</v>
      </c>
      <c r="B1781" s="357" t="s">
        <v>5954</v>
      </c>
      <c r="C1781" s="358" t="s">
        <v>3789</v>
      </c>
      <c r="D1781" s="358">
        <v>922723</v>
      </c>
      <c r="E1781" s="390">
        <v>44293</v>
      </c>
      <c r="F1781" s="358" t="s">
        <v>5950</v>
      </c>
    </row>
    <row r="1782" spans="1:6">
      <c r="A1782" s="357" t="s">
        <v>2466</v>
      </c>
      <c r="B1782" s="357" t="s">
        <v>5955</v>
      </c>
      <c r="C1782" s="358" t="s">
        <v>3789</v>
      </c>
      <c r="D1782" s="358">
        <v>925892</v>
      </c>
      <c r="E1782" s="390">
        <v>44410</v>
      </c>
      <c r="F1782" s="358" t="s">
        <v>5950</v>
      </c>
    </row>
    <row r="1783" spans="1:6">
      <c r="A1783" s="357" t="s">
        <v>372</v>
      </c>
      <c r="B1783" s="357" t="s">
        <v>5956</v>
      </c>
      <c r="C1783" s="358" t="s">
        <v>3789</v>
      </c>
      <c r="D1783" s="358">
        <v>925895</v>
      </c>
      <c r="E1783" s="390">
        <v>44410</v>
      </c>
      <c r="F1783" s="358" t="s">
        <v>5950</v>
      </c>
    </row>
    <row r="1784" spans="1:6">
      <c r="A1784" s="357" t="s">
        <v>435</v>
      </c>
      <c r="B1784" s="357" t="s">
        <v>5957</v>
      </c>
      <c r="C1784" s="358" t="s">
        <v>3789</v>
      </c>
      <c r="D1784" s="358">
        <v>927602</v>
      </c>
      <c r="E1784" s="390">
        <v>44483</v>
      </c>
      <c r="F1784" s="358" t="s">
        <v>5950</v>
      </c>
    </row>
    <row r="1785" spans="1:6">
      <c r="A1785" s="357" t="s">
        <v>447</v>
      </c>
      <c r="B1785" s="357" t="s">
        <v>5958</v>
      </c>
      <c r="C1785" s="358" t="s">
        <v>3789</v>
      </c>
      <c r="D1785" s="358">
        <v>924740</v>
      </c>
      <c r="E1785" s="390">
        <v>44623</v>
      </c>
      <c r="F1785" s="358" t="s">
        <v>5950</v>
      </c>
    </row>
    <row r="1786" spans="1:6">
      <c r="A1786" s="357" t="s">
        <v>482</v>
      </c>
      <c r="B1786" s="357" t="s">
        <v>5959</v>
      </c>
      <c r="C1786" s="358" t="s">
        <v>3789</v>
      </c>
      <c r="D1786" s="358">
        <v>927604</v>
      </c>
      <c r="E1786" s="390">
        <v>44483</v>
      </c>
      <c r="F1786" s="358" t="s">
        <v>5950</v>
      </c>
    </row>
    <row r="1787" spans="1:6">
      <c r="A1787" s="357" t="s">
        <v>530</v>
      </c>
      <c r="B1787" s="357" t="s">
        <v>5960</v>
      </c>
      <c r="C1787" s="358" t="s">
        <v>3789</v>
      </c>
      <c r="D1787" s="358">
        <v>930549</v>
      </c>
      <c r="E1787" s="390">
        <v>44609</v>
      </c>
      <c r="F1787" s="358" t="s">
        <v>5950</v>
      </c>
    </row>
    <row r="1788" spans="1:6">
      <c r="A1788" s="357" t="s">
        <v>2504</v>
      </c>
      <c r="B1788" s="357" t="s">
        <v>5961</v>
      </c>
      <c r="C1788" s="358" t="s">
        <v>3789</v>
      </c>
      <c r="D1788" s="358">
        <v>925906</v>
      </c>
      <c r="E1788" s="390">
        <v>44410</v>
      </c>
      <c r="F1788" s="358" t="s">
        <v>5950</v>
      </c>
    </row>
    <row r="1789" spans="1:6">
      <c r="A1789" s="357" t="s">
        <v>770</v>
      </c>
      <c r="B1789" s="357" t="s">
        <v>5962</v>
      </c>
      <c r="C1789" s="358" t="s">
        <v>3789</v>
      </c>
      <c r="D1789" s="358">
        <v>925912</v>
      </c>
      <c r="E1789" s="390">
        <v>44410</v>
      </c>
      <c r="F1789" s="358" t="s">
        <v>5950</v>
      </c>
    </row>
    <row r="1790" spans="1:6">
      <c r="A1790" s="357" t="s">
        <v>774</v>
      </c>
      <c r="B1790" s="357" t="s">
        <v>5963</v>
      </c>
      <c r="C1790" s="358" t="s">
        <v>3789</v>
      </c>
      <c r="D1790" s="358">
        <v>926302</v>
      </c>
      <c r="E1790" s="390">
        <v>44424</v>
      </c>
      <c r="F1790" s="358" t="s">
        <v>5950</v>
      </c>
    </row>
    <row r="1791" spans="1:6">
      <c r="A1791" s="357" t="s">
        <v>5964</v>
      </c>
      <c r="B1791" s="357" t="s">
        <v>5965</v>
      </c>
      <c r="C1791" s="358" t="s">
        <v>3789</v>
      </c>
      <c r="D1791" s="358">
        <v>926305</v>
      </c>
      <c r="E1791" s="390">
        <v>44424</v>
      </c>
      <c r="F1791" s="358" t="s">
        <v>5950</v>
      </c>
    </row>
    <row r="1792" spans="1:6">
      <c r="A1792" s="357" t="s">
        <v>2563</v>
      </c>
      <c r="B1792" s="357" t="s">
        <v>5966</v>
      </c>
      <c r="C1792" s="358" t="s">
        <v>3789</v>
      </c>
      <c r="D1792" s="358">
        <v>922655</v>
      </c>
      <c r="E1792" s="390">
        <v>44293</v>
      </c>
      <c r="F1792" s="358" t="s">
        <v>5950</v>
      </c>
    </row>
    <row r="1793" spans="1:6">
      <c r="A1793" s="357" t="s">
        <v>2569</v>
      </c>
      <c r="B1793" s="357" t="s">
        <v>5967</v>
      </c>
      <c r="C1793" s="358" t="s">
        <v>3789</v>
      </c>
      <c r="D1793" s="358">
        <v>926306</v>
      </c>
      <c r="E1793" s="390">
        <v>44424</v>
      </c>
      <c r="F1793" s="358" t="s">
        <v>5950</v>
      </c>
    </row>
    <row r="1794" spans="1:6">
      <c r="A1794" s="357" t="s">
        <v>1427</v>
      </c>
      <c r="B1794" s="357" t="s">
        <v>5968</v>
      </c>
      <c r="C1794" s="358" t="s">
        <v>3789</v>
      </c>
      <c r="D1794" s="358">
        <v>932148</v>
      </c>
      <c r="E1794" s="390">
        <v>44679</v>
      </c>
      <c r="F1794" s="358" t="s">
        <v>5950</v>
      </c>
    </row>
    <row r="1795" spans="1:6">
      <c r="A1795" s="357" t="s">
        <v>1454</v>
      </c>
      <c r="B1795" s="357" t="s">
        <v>5969</v>
      </c>
      <c r="C1795" s="358" t="s">
        <v>3789</v>
      </c>
      <c r="D1795" s="358">
        <v>932149</v>
      </c>
      <c r="E1795" s="390">
        <v>44679</v>
      </c>
      <c r="F1795" s="358" t="s">
        <v>5950</v>
      </c>
    </row>
    <row r="1796" spans="1:6">
      <c r="A1796" s="357" t="s">
        <v>1468</v>
      </c>
      <c r="B1796" s="357" t="s">
        <v>5970</v>
      </c>
      <c r="C1796" s="358" t="s">
        <v>3789</v>
      </c>
      <c r="D1796" s="358">
        <v>926392</v>
      </c>
      <c r="E1796" s="390">
        <v>44424</v>
      </c>
      <c r="F1796" s="358" t="s">
        <v>5950</v>
      </c>
    </row>
    <row r="1797" spans="1:6">
      <c r="A1797" s="357" t="s">
        <v>1545</v>
      </c>
      <c r="B1797" s="357" t="s">
        <v>5971</v>
      </c>
      <c r="C1797" s="358" t="s">
        <v>3789</v>
      </c>
      <c r="D1797" s="358">
        <v>926304</v>
      </c>
      <c r="E1797" s="390">
        <v>44424</v>
      </c>
      <c r="F1797" s="358" t="s">
        <v>5950</v>
      </c>
    </row>
    <row r="1798" spans="1:6">
      <c r="A1798" s="357" t="s">
        <v>1981</v>
      </c>
      <c r="B1798" s="357" t="s">
        <v>5972</v>
      </c>
      <c r="C1798" s="358" t="s">
        <v>3789</v>
      </c>
      <c r="D1798" s="358">
        <v>926307</v>
      </c>
      <c r="E1798" s="390">
        <v>44424</v>
      </c>
      <c r="F1798" s="358" t="s">
        <v>5950</v>
      </c>
    </row>
    <row r="1799" spans="1:6">
      <c r="A1799" s="357" t="s">
        <v>2660</v>
      </c>
      <c r="B1799" s="357" t="s">
        <v>5973</v>
      </c>
      <c r="C1799" s="358" t="s">
        <v>3789</v>
      </c>
      <c r="D1799" s="358">
        <v>922758</v>
      </c>
      <c r="E1799" s="390">
        <v>44293</v>
      </c>
      <c r="F1799" s="358" t="s">
        <v>5950</v>
      </c>
    </row>
    <row r="1800" spans="1:6">
      <c r="A1800" s="357" t="s">
        <v>5974</v>
      </c>
      <c r="B1800" s="357" t="s">
        <v>5975</v>
      </c>
      <c r="C1800" s="358" t="s">
        <v>3789</v>
      </c>
      <c r="D1800" s="358">
        <v>928791</v>
      </c>
      <c r="E1800" s="390">
        <v>44525</v>
      </c>
      <c r="F1800" s="358" t="s">
        <v>5950</v>
      </c>
    </row>
    <row r="1801" spans="1:6">
      <c r="A1801" s="357" t="s">
        <v>2677</v>
      </c>
      <c r="B1801" s="357" t="s">
        <v>5976</v>
      </c>
      <c r="C1801" s="358" t="s">
        <v>3789</v>
      </c>
      <c r="D1801" s="358">
        <v>923115</v>
      </c>
      <c r="E1801" s="390">
        <v>44293</v>
      </c>
      <c r="F1801" s="358" t="s">
        <v>5950</v>
      </c>
    </row>
    <row r="1802" spans="1:6">
      <c r="A1802" s="357" t="s">
        <v>101</v>
      </c>
      <c r="B1802" s="357" t="s">
        <v>5977</v>
      </c>
      <c r="C1802" s="358" t="s">
        <v>3789</v>
      </c>
      <c r="D1802" s="358">
        <v>931231</v>
      </c>
      <c r="E1802" s="390">
        <v>44644</v>
      </c>
      <c r="F1802" s="358" t="s">
        <v>5978</v>
      </c>
    </row>
    <row r="1803" spans="1:6">
      <c r="A1803" s="357" t="s">
        <v>155</v>
      </c>
      <c r="B1803" s="357" t="s">
        <v>5979</v>
      </c>
      <c r="C1803" s="358" t="s">
        <v>3789</v>
      </c>
      <c r="D1803" s="358">
        <v>929188</v>
      </c>
      <c r="E1803" s="390">
        <v>44546</v>
      </c>
      <c r="F1803" s="358" t="s">
        <v>5978</v>
      </c>
    </row>
    <row r="1804" spans="1:6">
      <c r="A1804" s="357" t="s">
        <v>187</v>
      </c>
      <c r="B1804" s="357" t="s">
        <v>5980</v>
      </c>
      <c r="C1804" s="358" t="s">
        <v>3789</v>
      </c>
      <c r="D1804" s="358">
        <v>931700</v>
      </c>
      <c r="E1804" s="390">
        <v>44300</v>
      </c>
      <c r="F1804" s="358" t="s">
        <v>5978</v>
      </c>
    </row>
    <row r="1805" spans="1:6">
      <c r="A1805" s="357" t="s">
        <v>238</v>
      </c>
      <c r="B1805" s="357" t="s">
        <v>5981</v>
      </c>
      <c r="C1805" s="358" t="s">
        <v>3789</v>
      </c>
      <c r="D1805" s="358">
        <v>927595</v>
      </c>
      <c r="E1805" s="390">
        <v>44483</v>
      </c>
      <c r="F1805" s="358" t="s">
        <v>5978</v>
      </c>
    </row>
    <row r="1806" spans="1:6">
      <c r="A1806" s="357" t="s">
        <v>5982</v>
      </c>
      <c r="B1806" s="357" t="s">
        <v>5983</v>
      </c>
      <c r="C1806" s="358" t="s">
        <v>3789</v>
      </c>
      <c r="D1806" s="358">
        <v>926932</v>
      </c>
      <c r="E1806" s="390">
        <v>44455</v>
      </c>
      <c r="F1806" s="358" t="s">
        <v>5978</v>
      </c>
    </row>
    <row r="1807" spans="1:6">
      <c r="A1807" s="357" t="s">
        <v>556</v>
      </c>
      <c r="B1807" s="357" t="s">
        <v>5984</v>
      </c>
      <c r="C1807" s="358" t="s">
        <v>3789</v>
      </c>
      <c r="D1807" s="358">
        <v>926172</v>
      </c>
      <c r="E1807" s="390">
        <v>44424</v>
      </c>
      <c r="F1807" s="358" t="s">
        <v>5978</v>
      </c>
    </row>
    <row r="1808" spans="1:6">
      <c r="A1808" s="357" t="s">
        <v>773</v>
      </c>
      <c r="B1808" s="357" t="s">
        <v>5985</v>
      </c>
      <c r="C1808" s="358" t="s">
        <v>3789</v>
      </c>
      <c r="D1808" s="358">
        <v>926178</v>
      </c>
      <c r="E1808" s="390">
        <v>44424</v>
      </c>
      <c r="F1808" s="358" t="s">
        <v>5978</v>
      </c>
    </row>
    <row r="1809" spans="1:6">
      <c r="A1809" s="357" t="s">
        <v>5986</v>
      </c>
      <c r="B1809" s="357" t="s">
        <v>5987</v>
      </c>
      <c r="C1809" s="358" t="s">
        <v>3789</v>
      </c>
      <c r="D1809" s="358">
        <v>926179</v>
      </c>
      <c r="E1809" s="390">
        <v>44424</v>
      </c>
      <c r="F1809" s="358" t="s">
        <v>5978</v>
      </c>
    </row>
    <row r="1810" spans="1:6">
      <c r="A1810" s="357" t="s">
        <v>5988</v>
      </c>
      <c r="B1810" s="357" t="s">
        <v>5989</v>
      </c>
      <c r="C1810" s="358" t="s">
        <v>3789</v>
      </c>
      <c r="D1810" s="358">
        <v>926180</v>
      </c>
      <c r="E1810" s="390">
        <v>44424</v>
      </c>
      <c r="F1810" s="358" t="s">
        <v>5978</v>
      </c>
    </row>
    <row r="1811" spans="1:6">
      <c r="A1811" s="357" t="s">
        <v>897</v>
      </c>
      <c r="B1811" s="357" t="s">
        <v>5990</v>
      </c>
      <c r="C1811" s="358" t="s">
        <v>3789</v>
      </c>
      <c r="D1811" s="358">
        <v>928034</v>
      </c>
      <c r="E1811" s="390">
        <v>44497</v>
      </c>
      <c r="F1811" s="358" t="s">
        <v>5978</v>
      </c>
    </row>
    <row r="1812" spans="1:6">
      <c r="A1812" s="357" t="s">
        <v>909</v>
      </c>
      <c r="B1812" s="357" t="s">
        <v>5991</v>
      </c>
      <c r="C1812" s="358" t="s">
        <v>3789</v>
      </c>
      <c r="D1812" s="358">
        <v>928033</v>
      </c>
      <c r="E1812" s="390">
        <v>44497</v>
      </c>
      <c r="F1812" s="358" t="s">
        <v>5978</v>
      </c>
    </row>
    <row r="1813" spans="1:6">
      <c r="A1813" s="357" t="s">
        <v>914</v>
      </c>
      <c r="B1813" s="357" t="s">
        <v>5992</v>
      </c>
      <c r="C1813" s="358" t="s">
        <v>3789</v>
      </c>
      <c r="D1813" s="358">
        <v>927928</v>
      </c>
      <c r="E1813" s="390">
        <v>44497</v>
      </c>
      <c r="F1813" s="358" t="s">
        <v>5978</v>
      </c>
    </row>
    <row r="1814" spans="1:6">
      <c r="A1814" s="357" t="s">
        <v>924</v>
      </c>
      <c r="B1814" s="357" t="s">
        <v>5993</v>
      </c>
      <c r="C1814" s="358" t="s">
        <v>3789</v>
      </c>
      <c r="D1814" s="358">
        <v>926182</v>
      </c>
      <c r="E1814" s="390">
        <v>44424</v>
      </c>
      <c r="F1814" s="358" t="s">
        <v>5978</v>
      </c>
    </row>
    <row r="1815" spans="1:6">
      <c r="A1815" s="357" t="s">
        <v>5994</v>
      </c>
      <c r="B1815" s="357" t="s">
        <v>5995</v>
      </c>
      <c r="C1815" s="358" t="s">
        <v>3789</v>
      </c>
      <c r="D1815" s="358">
        <v>926183</v>
      </c>
      <c r="E1815" s="390">
        <v>44424</v>
      </c>
      <c r="F1815" s="358" t="s">
        <v>5978</v>
      </c>
    </row>
    <row r="1816" spans="1:6">
      <c r="A1816" s="357" t="s">
        <v>5996</v>
      </c>
      <c r="B1816" s="357" t="s">
        <v>5997</v>
      </c>
      <c r="C1816" s="358" t="s">
        <v>3789</v>
      </c>
      <c r="D1816" s="358">
        <v>927943</v>
      </c>
      <c r="E1816" s="390">
        <v>44497</v>
      </c>
      <c r="F1816" s="358" t="s">
        <v>5978</v>
      </c>
    </row>
    <row r="1817" spans="1:6">
      <c r="A1817" s="357" t="s">
        <v>1007</v>
      </c>
      <c r="B1817" s="357" t="s">
        <v>5998</v>
      </c>
      <c r="C1817" s="358" t="s">
        <v>3789</v>
      </c>
      <c r="D1817" s="358">
        <v>929187</v>
      </c>
      <c r="E1817" s="390">
        <v>44546</v>
      </c>
      <c r="F1817" s="358" t="s">
        <v>5978</v>
      </c>
    </row>
    <row r="1818" spans="1:6">
      <c r="A1818" s="357" t="s">
        <v>5999</v>
      </c>
      <c r="B1818" s="357" t="s">
        <v>6000</v>
      </c>
      <c r="C1818" s="358" t="s">
        <v>3789</v>
      </c>
      <c r="D1818" s="358">
        <v>919478</v>
      </c>
      <c r="E1818" s="390">
        <v>44287</v>
      </c>
      <c r="F1818" s="358" t="s">
        <v>5978</v>
      </c>
    </row>
    <row r="1819" spans="1:6">
      <c r="A1819" s="357" t="s">
        <v>1055</v>
      </c>
      <c r="B1819" s="357" t="s">
        <v>6001</v>
      </c>
      <c r="C1819" s="358" t="s">
        <v>3789</v>
      </c>
      <c r="D1819" s="358">
        <v>926185</v>
      </c>
      <c r="E1819" s="390">
        <v>44424</v>
      </c>
      <c r="F1819" s="358" t="s">
        <v>5978</v>
      </c>
    </row>
    <row r="1820" spans="1:6">
      <c r="A1820" s="357" t="s">
        <v>1275</v>
      </c>
      <c r="B1820" s="357" t="s">
        <v>6002</v>
      </c>
      <c r="C1820" s="358" t="s">
        <v>3789</v>
      </c>
      <c r="D1820" s="358">
        <v>912967</v>
      </c>
      <c r="E1820" s="390">
        <v>44287</v>
      </c>
      <c r="F1820" s="358" t="s">
        <v>5978</v>
      </c>
    </row>
    <row r="1821" spans="1:6">
      <c r="A1821" s="357" t="s">
        <v>6003</v>
      </c>
      <c r="B1821" s="357" t="s">
        <v>6004</v>
      </c>
      <c r="C1821" s="358" t="s">
        <v>3789</v>
      </c>
      <c r="D1821" s="358">
        <v>919499</v>
      </c>
      <c r="E1821" s="390">
        <v>44287</v>
      </c>
      <c r="F1821" s="358" t="s">
        <v>5978</v>
      </c>
    </row>
    <row r="1822" spans="1:6">
      <c r="A1822" s="357" t="s">
        <v>1405</v>
      </c>
      <c r="B1822" s="357" t="s">
        <v>6005</v>
      </c>
      <c r="C1822" s="358" t="s">
        <v>3789</v>
      </c>
      <c r="D1822" s="358">
        <v>919439</v>
      </c>
      <c r="E1822" s="390">
        <v>44287</v>
      </c>
      <c r="F1822" s="358" t="s">
        <v>5978</v>
      </c>
    </row>
    <row r="1823" spans="1:6">
      <c r="A1823" s="357" t="s">
        <v>6006</v>
      </c>
      <c r="B1823" s="357" t="s">
        <v>6007</v>
      </c>
      <c r="C1823" s="358" t="s">
        <v>3789</v>
      </c>
      <c r="D1823" s="358">
        <v>915433</v>
      </c>
      <c r="E1823" s="390">
        <v>44287</v>
      </c>
      <c r="F1823" s="358" t="s">
        <v>5978</v>
      </c>
    </row>
    <row r="1824" spans="1:6">
      <c r="A1824" s="357" t="s">
        <v>1819</v>
      </c>
      <c r="B1824" s="357" t="s">
        <v>6008</v>
      </c>
      <c r="C1824" s="358" t="s">
        <v>3789</v>
      </c>
      <c r="D1824" s="358">
        <v>932144</v>
      </c>
      <c r="E1824" s="390">
        <v>44679</v>
      </c>
      <c r="F1824" s="358" t="s">
        <v>5978</v>
      </c>
    </row>
    <row r="1825" spans="1:6">
      <c r="A1825" s="357" t="s">
        <v>1836</v>
      </c>
      <c r="B1825" s="357" t="s">
        <v>6009</v>
      </c>
      <c r="C1825" s="358" t="s">
        <v>3789</v>
      </c>
      <c r="D1825" s="358">
        <v>930835</v>
      </c>
      <c r="E1825" s="390">
        <v>44623</v>
      </c>
      <c r="F1825" s="358" t="s">
        <v>5978</v>
      </c>
    </row>
    <row r="1826" spans="1:6">
      <c r="A1826" s="357" t="s">
        <v>1995</v>
      </c>
      <c r="B1826" s="357" t="s">
        <v>6010</v>
      </c>
      <c r="C1826" s="358" t="s">
        <v>3789</v>
      </c>
      <c r="D1826" s="358">
        <v>931106</v>
      </c>
      <c r="E1826" s="390">
        <v>44637</v>
      </c>
      <c r="F1826" s="358" t="s">
        <v>5978</v>
      </c>
    </row>
    <row r="1827" spans="1:6">
      <c r="A1827" s="357" t="s">
        <v>2311</v>
      </c>
      <c r="B1827" s="357" t="s">
        <v>6011</v>
      </c>
      <c r="C1827" s="358" t="s">
        <v>3789</v>
      </c>
      <c r="D1827" s="358">
        <v>932145</v>
      </c>
      <c r="E1827" s="390">
        <v>44679</v>
      </c>
      <c r="F1827" s="358" t="s">
        <v>5978</v>
      </c>
    </row>
    <row r="1828" spans="1:6">
      <c r="A1828" s="357" t="s">
        <v>14</v>
      </c>
      <c r="B1828" s="357" t="s">
        <v>6012</v>
      </c>
      <c r="C1828" s="358" t="s">
        <v>3789</v>
      </c>
      <c r="D1828" s="358">
        <v>931871</v>
      </c>
      <c r="E1828" s="390">
        <v>44307</v>
      </c>
      <c r="F1828" s="358" t="s">
        <v>5946</v>
      </c>
    </row>
    <row r="1829" spans="1:6">
      <c r="A1829" s="357" t="s">
        <v>37</v>
      </c>
      <c r="B1829" s="357" t="s">
        <v>6013</v>
      </c>
      <c r="C1829" s="358" t="s">
        <v>3789</v>
      </c>
      <c r="D1829" s="358">
        <v>927596</v>
      </c>
      <c r="E1829" s="390">
        <v>44483</v>
      </c>
      <c r="F1829" s="358" t="s">
        <v>5946</v>
      </c>
    </row>
    <row r="1830" spans="1:6">
      <c r="A1830" s="357" t="s">
        <v>43</v>
      </c>
      <c r="B1830" s="357" t="s">
        <v>6014</v>
      </c>
      <c r="C1830" s="358" t="s">
        <v>3789</v>
      </c>
      <c r="D1830" s="358">
        <v>919306</v>
      </c>
      <c r="E1830" s="390">
        <v>44287</v>
      </c>
      <c r="F1830" s="358" t="s">
        <v>5946</v>
      </c>
    </row>
    <row r="1831" spans="1:6">
      <c r="A1831" s="357" t="s">
        <v>55</v>
      </c>
      <c r="B1831" s="357" t="s">
        <v>6015</v>
      </c>
      <c r="C1831" s="358" t="s">
        <v>3789</v>
      </c>
      <c r="D1831" s="358">
        <v>919307</v>
      </c>
      <c r="E1831" s="390">
        <v>44287</v>
      </c>
      <c r="F1831" s="358" t="s">
        <v>5946</v>
      </c>
    </row>
    <row r="1832" spans="1:6">
      <c r="A1832" s="357" t="s">
        <v>102</v>
      </c>
      <c r="B1832" s="357" t="s">
        <v>6016</v>
      </c>
      <c r="C1832" s="358" t="s">
        <v>3789</v>
      </c>
      <c r="D1832" s="358">
        <v>928732</v>
      </c>
      <c r="E1832" s="390">
        <v>44525</v>
      </c>
      <c r="F1832" s="358" t="s">
        <v>5946</v>
      </c>
    </row>
    <row r="1833" spans="1:6">
      <c r="A1833" s="357" t="s">
        <v>106</v>
      </c>
      <c r="B1833" s="357" t="s">
        <v>6017</v>
      </c>
      <c r="C1833" s="358" t="s">
        <v>3789</v>
      </c>
      <c r="D1833" s="358">
        <v>914057</v>
      </c>
      <c r="E1833" s="390">
        <v>44307</v>
      </c>
      <c r="F1833" s="358" t="s">
        <v>5946</v>
      </c>
    </row>
    <row r="1834" spans="1:6">
      <c r="A1834" s="357" t="s">
        <v>164</v>
      </c>
      <c r="B1834" s="357" t="s">
        <v>6018</v>
      </c>
      <c r="C1834" s="358" t="s">
        <v>3789</v>
      </c>
      <c r="D1834" s="358">
        <v>932147</v>
      </c>
      <c r="E1834" s="390">
        <v>44679</v>
      </c>
      <c r="F1834" s="358" t="s">
        <v>5946</v>
      </c>
    </row>
    <row r="1835" spans="1:6">
      <c r="A1835" s="357" t="s">
        <v>184</v>
      </c>
      <c r="B1835" s="357" t="s">
        <v>6019</v>
      </c>
      <c r="C1835" s="358" t="s">
        <v>3789</v>
      </c>
      <c r="D1835" s="358">
        <v>913381</v>
      </c>
      <c r="E1835" s="390">
        <v>44287</v>
      </c>
      <c r="F1835" s="358" t="s">
        <v>5946</v>
      </c>
    </row>
    <row r="1836" spans="1:6">
      <c r="A1836" s="357" t="s">
        <v>2454</v>
      </c>
      <c r="B1836" s="357" t="s">
        <v>6020</v>
      </c>
      <c r="C1836" s="358" t="s">
        <v>3789</v>
      </c>
      <c r="D1836" s="358">
        <v>919409</v>
      </c>
      <c r="E1836" s="390">
        <v>44287</v>
      </c>
      <c r="F1836" s="358" t="s">
        <v>5946</v>
      </c>
    </row>
    <row r="1837" spans="1:6">
      <c r="A1837" s="357" t="s">
        <v>260</v>
      </c>
      <c r="B1837" s="357" t="s">
        <v>6021</v>
      </c>
      <c r="C1837" s="358" t="s">
        <v>3789</v>
      </c>
      <c r="D1837" s="358">
        <v>929190</v>
      </c>
      <c r="E1837" s="390">
        <v>44546</v>
      </c>
      <c r="F1837" s="358" t="s">
        <v>5946</v>
      </c>
    </row>
    <row r="1838" spans="1:6">
      <c r="A1838" s="357" t="s">
        <v>434</v>
      </c>
      <c r="B1838" s="357" t="s">
        <v>6022</v>
      </c>
      <c r="C1838" s="358" t="s">
        <v>3789</v>
      </c>
      <c r="D1838" s="358">
        <v>927597</v>
      </c>
      <c r="E1838" s="390">
        <v>44483</v>
      </c>
      <c r="F1838" s="358" t="s">
        <v>5946</v>
      </c>
    </row>
    <row r="1839" spans="1:6">
      <c r="A1839" s="357" t="s">
        <v>810</v>
      </c>
      <c r="B1839" s="357" t="s">
        <v>6023</v>
      </c>
      <c r="C1839" s="358" t="s">
        <v>3789</v>
      </c>
      <c r="D1839" s="358">
        <v>930107</v>
      </c>
      <c r="E1839" s="390">
        <v>44588</v>
      </c>
      <c r="F1839" s="358" t="s">
        <v>5946</v>
      </c>
    </row>
    <row r="1840" spans="1:6">
      <c r="A1840" s="357" t="s">
        <v>837</v>
      </c>
      <c r="B1840" s="357" t="s">
        <v>6024</v>
      </c>
      <c r="C1840" s="358" t="s">
        <v>3789</v>
      </c>
      <c r="D1840" s="358">
        <v>929543</v>
      </c>
      <c r="E1840" s="390">
        <v>44560</v>
      </c>
      <c r="F1840" s="358" t="s">
        <v>5946</v>
      </c>
    </row>
    <row r="1841" spans="1:6">
      <c r="A1841" s="357" t="s">
        <v>1190</v>
      </c>
      <c r="B1841" s="357" t="s">
        <v>6025</v>
      </c>
      <c r="C1841" s="358" t="s">
        <v>3789</v>
      </c>
      <c r="D1841" s="358">
        <v>926187</v>
      </c>
      <c r="E1841" s="390">
        <v>44424</v>
      </c>
      <c r="F1841" s="358" t="s">
        <v>5946</v>
      </c>
    </row>
    <row r="1842" spans="1:6">
      <c r="A1842" s="357" t="s">
        <v>1211</v>
      </c>
      <c r="B1842" s="357" t="s">
        <v>6026</v>
      </c>
      <c r="C1842" s="358" t="s">
        <v>3789</v>
      </c>
      <c r="D1842" s="358">
        <v>926188</v>
      </c>
      <c r="E1842" s="390">
        <v>44424</v>
      </c>
      <c r="F1842" s="358" t="s">
        <v>5946</v>
      </c>
    </row>
    <row r="1843" spans="1:6">
      <c r="A1843" s="357" t="s">
        <v>1361</v>
      </c>
      <c r="B1843" s="357" t="s">
        <v>6027</v>
      </c>
      <c r="C1843" s="358" t="s">
        <v>3789</v>
      </c>
      <c r="D1843" s="358">
        <v>926189</v>
      </c>
      <c r="E1843" s="390">
        <v>44424</v>
      </c>
      <c r="F1843" s="358" t="s">
        <v>5946</v>
      </c>
    </row>
    <row r="1844" spans="1:6">
      <c r="A1844" s="357" t="s">
        <v>1398</v>
      </c>
      <c r="B1844" s="357" t="s">
        <v>6028</v>
      </c>
      <c r="C1844" s="358" t="s">
        <v>3789</v>
      </c>
      <c r="D1844" s="358">
        <v>926191</v>
      </c>
      <c r="E1844" s="390">
        <v>44424</v>
      </c>
      <c r="F1844" s="358" t="s">
        <v>5946</v>
      </c>
    </row>
    <row r="1845" spans="1:6">
      <c r="A1845" s="357" t="s">
        <v>6029</v>
      </c>
      <c r="B1845" s="357" t="s">
        <v>4696</v>
      </c>
      <c r="C1845" s="358" t="s">
        <v>3789</v>
      </c>
      <c r="D1845" s="358">
        <v>926193</v>
      </c>
      <c r="E1845" s="390">
        <v>44424</v>
      </c>
      <c r="F1845" s="358" t="s">
        <v>5946</v>
      </c>
    </row>
    <row r="1846" spans="1:6">
      <c r="A1846" s="377" t="s">
        <v>6030</v>
      </c>
      <c r="B1846" s="377" t="s">
        <v>6031</v>
      </c>
      <c r="C1846" s="378" t="s">
        <v>3789</v>
      </c>
      <c r="D1846" s="378">
        <v>926194</v>
      </c>
      <c r="E1846" s="392">
        <v>44424</v>
      </c>
      <c r="F1846" s="378" t="s">
        <v>5946</v>
      </c>
    </row>
    <row r="1847" spans="1:6">
      <c r="A1847" s="357" t="s">
        <v>1585</v>
      </c>
      <c r="B1847" s="357" t="s">
        <v>6032</v>
      </c>
      <c r="C1847" s="358" t="s">
        <v>3789</v>
      </c>
      <c r="D1847" s="358">
        <v>926195</v>
      </c>
      <c r="E1847" s="390">
        <v>44424</v>
      </c>
      <c r="F1847" s="358" t="s">
        <v>5946</v>
      </c>
    </row>
    <row r="1848" spans="1:6">
      <c r="A1848" s="357" t="s">
        <v>1591</v>
      </c>
      <c r="B1848" s="357" t="s">
        <v>6033</v>
      </c>
      <c r="C1848" s="358" t="s">
        <v>3789</v>
      </c>
      <c r="D1848" s="358">
        <v>926196</v>
      </c>
      <c r="E1848" s="390">
        <v>44424</v>
      </c>
      <c r="F1848" s="358" t="s">
        <v>5946</v>
      </c>
    </row>
    <row r="1849" spans="1:6">
      <c r="A1849" s="357" t="s">
        <v>1596</v>
      </c>
      <c r="B1849" s="357" t="s">
        <v>6034</v>
      </c>
      <c r="C1849" s="358" t="s">
        <v>3789</v>
      </c>
      <c r="D1849" s="358">
        <v>928550</v>
      </c>
      <c r="E1849" s="390">
        <v>44518</v>
      </c>
      <c r="F1849" s="358" t="s">
        <v>5946</v>
      </c>
    </row>
    <row r="1850" spans="1:6">
      <c r="A1850" s="357" t="s">
        <v>1606</v>
      </c>
      <c r="B1850" s="357" t="s">
        <v>6035</v>
      </c>
      <c r="C1850" s="358" t="s">
        <v>3789</v>
      </c>
      <c r="D1850" s="358">
        <v>926198</v>
      </c>
      <c r="E1850" s="390">
        <v>44424</v>
      </c>
      <c r="F1850" s="358" t="s">
        <v>5946</v>
      </c>
    </row>
    <row r="1851" spans="1:6">
      <c r="A1851" s="357" t="s">
        <v>1608</v>
      </c>
      <c r="B1851" s="357" t="s">
        <v>6036</v>
      </c>
      <c r="C1851" s="358" t="s">
        <v>3789</v>
      </c>
      <c r="D1851" s="358">
        <v>930836</v>
      </c>
      <c r="E1851" s="390">
        <v>44623</v>
      </c>
      <c r="F1851" s="358" t="s">
        <v>5946</v>
      </c>
    </row>
    <row r="1852" spans="1:6">
      <c r="A1852" s="357" t="s">
        <v>1832</v>
      </c>
      <c r="B1852" s="357" t="s">
        <v>6037</v>
      </c>
      <c r="C1852" s="358" t="s">
        <v>3789</v>
      </c>
      <c r="D1852" s="358">
        <v>928536</v>
      </c>
      <c r="E1852" s="390">
        <v>44518</v>
      </c>
      <c r="F1852" s="358" t="s">
        <v>5946</v>
      </c>
    </row>
    <row r="1853" spans="1:6">
      <c r="A1853" s="357" t="s">
        <v>6038</v>
      </c>
      <c r="B1853" s="357" t="s">
        <v>6039</v>
      </c>
      <c r="C1853" s="358" t="s">
        <v>3789</v>
      </c>
      <c r="D1853" s="358">
        <v>922500</v>
      </c>
      <c r="E1853" s="390">
        <v>44293</v>
      </c>
      <c r="F1853" s="358" t="s">
        <v>5946</v>
      </c>
    </row>
    <row r="1854" spans="1:6">
      <c r="A1854" s="357" t="s">
        <v>2233</v>
      </c>
      <c r="B1854" s="357" t="s">
        <v>6040</v>
      </c>
      <c r="C1854" s="358" t="s">
        <v>3789</v>
      </c>
      <c r="D1854" s="358">
        <v>922506</v>
      </c>
      <c r="E1854" s="390">
        <v>44293</v>
      </c>
      <c r="F1854" s="358" t="s">
        <v>5946</v>
      </c>
    </row>
    <row r="1855" spans="1:6">
      <c r="A1855" s="357" t="s">
        <v>2314</v>
      </c>
      <c r="B1855" s="357" t="s">
        <v>6041</v>
      </c>
      <c r="C1855" s="358" t="s">
        <v>3789</v>
      </c>
      <c r="D1855" s="358">
        <v>932146</v>
      </c>
      <c r="E1855" s="390">
        <v>44679</v>
      </c>
      <c r="F1855" s="358" t="s">
        <v>5946</v>
      </c>
    </row>
    <row r="1856" spans="1:6">
      <c r="A1856" s="357" t="s">
        <v>116</v>
      </c>
      <c r="B1856" s="357" t="s">
        <v>6042</v>
      </c>
      <c r="C1856" s="358" t="s">
        <v>3789</v>
      </c>
      <c r="D1856" s="358">
        <v>928552</v>
      </c>
      <c r="E1856" s="390">
        <v>44518</v>
      </c>
      <c r="F1856" s="358" t="s">
        <v>6043</v>
      </c>
    </row>
    <row r="1857" spans="1:6">
      <c r="A1857" s="357" t="s">
        <v>135</v>
      </c>
      <c r="B1857" s="357" t="s">
        <v>6044</v>
      </c>
      <c r="C1857" s="358" t="s">
        <v>3789</v>
      </c>
      <c r="D1857" s="358">
        <v>925383</v>
      </c>
      <c r="E1857" s="390">
        <v>44375</v>
      </c>
      <c r="F1857" s="358" t="s">
        <v>6043</v>
      </c>
    </row>
    <row r="1858" spans="1:6">
      <c r="A1858" s="357" t="s">
        <v>208</v>
      </c>
      <c r="B1858" s="357" t="s">
        <v>6045</v>
      </c>
      <c r="C1858" s="358" t="s">
        <v>3789</v>
      </c>
      <c r="D1858" s="358">
        <v>925390</v>
      </c>
      <c r="E1858" s="390">
        <v>44375</v>
      </c>
      <c r="F1858" s="358" t="s">
        <v>6043</v>
      </c>
    </row>
    <row r="1859" spans="1:6">
      <c r="A1859" s="357" t="s">
        <v>233</v>
      </c>
      <c r="B1859" s="357" t="s">
        <v>6046</v>
      </c>
      <c r="C1859" s="358" t="s">
        <v>3789</v>
      </c>
      <c r="D1859" s="358">
        <v>925376</v>
      </c>
      <c r="E1859" s="390">
        <v>44375</v>
      </c>
      <c r="F1859" s="358" t="s">
        <v>6043</v>
      </c>
    </row>
    <row r="1860" spans="1:6">
      <c r="A1860" s="357" t="s">
        <v>275</v>
      </c>
      <c r="B1860" s="357" t="s">
        <v>6047</v>
      </c>
      <c r="C1860" s="358" t="s">
        <v>3789</v>
      </c>
      <c r="D1860" s="358">
        <v>932151</v>
      </c>
      <c r="E1860" s="390">
        <v>44679</v>
      </c>
      <c r="F1860" s="358" t="s">
        <v>6043</v>
      </c>
    </row>
    <row r="1861" spans="1:6">
      <c r="A1861" s="357" t="s">
        <v>298</v>
      </c>
      <c r="B1861" s="357" t="s">
        <v>6048</v>
      </c>
      <c r="C1861" s="358" t="s">
        <v>3789</v>
      </c>
      <c r="D1861" s="358">
        <v>930802</v>
      </c>
      <c r="E1861" s="390">
        <v>44623</v>
      </c>
      <c r="F1861" s="358" t="s">
        <v>6043</v>
      </c>
    </row>
    <row r="1862" spans="1:6">
      <c r="A1862" s="357" t="s">
        <v>441</v>
      </c>
      <c r="B1862" s="357" t="s">
        <v>6049</v>
      </c>
      <c r="C1862" s="358" t="s">
        <v>3789</v>
      </c>
      <c r="D1862" s="358">
        <v>927606</v>
      </c>
      <c r="E1862" s="390">
        <v>44483</v>
      </c>
      <c r="F1862" s="358" t="s">
        <v>6043</v>
      </c>
    </row>
    <row r="1863" spans="1:6">
      <c r="A1863" s="357" t="s">
        <v>6050</v>
      </c>
      <c r="B1863" s="357" t="s">
        <v>6051</v>
      </c>
      <c r="C1863" s="358" t="s">
        <v>3789</v>
      </c>
      <c r="D1863" s="358">
        <v>930803</v>
      </c>
      <c r="E1863" s="390">
        <v>44623</v>
      </c>
      <c r="F1863" s="358" t="s">
        <v>6043</v>
      </c>
    </row>
    <row r="1864" spans="1:6">
      <c r="A1864" s="357" t="s">
        <v>626</v>
      </c>
      <c r="B1864" s="357" t="s">
        <v>6052</v>
      </c>
      <c r="C1864" s="358" t="s">
        <v>3789</v>
      </c>
      <c r="D1864" s="358">
        <v>925392</v>
      </c>
      <c r="E1864" s="390">
        <v>44375</v>
      </c>
      <c r="F1864" s="358" t="s">
        <v>6043</v>
      </c>
    </row>
    <row r="1865" spans="1:6">
      <c r="A1865" s="357" t="s">
        <v>678</v>
      </c>
      <c r="B1865" s="357" t="s">
        <v>6053</v>
      </c>
      <c r="C1865" s="358" t="s">
        <v>3789</v>
      </c>
      <c r="D1865" s="358">
        <v>927607</v>
      </c>
      <c r="E1865" s="390">
        <v>44483</v>
      </c>
      <c r="F1865" s="358" t="s">
        <v>6043</v>
      </c>
    </row>
    <row r="1866" spans="1:6">
      <c r="A1866" s="357" t="s">
        <v>832</v>
      </c>
      <c r="B1866" s="357" t="s">
        <v>6054</v>
      </c>
      <c r="C1866" s="358" t="s">
        <v>3789</v>
      </c>
      <c r="D1866" s="358">
        <v>925377</v>
      </c>
      <c r="E1866" s="390">
        <v>44375</v>
      </c>
      <c r="F1866" s="358" t="s">
        <v>6043</v>
      </c>
    </row>
    <row r="1867" spans="1:6">
      <c r="A1867" s="357" t="s">
        <v>1232</v>
      </c>
      <c r="B1867" s="357" t="s">
        <v>6055</v>
      </c>
      <c r="C1867" s="358" t="s">
        <v>3789</v>
      </c>
      <c r="D1867" s="358">
        <v>928558</v>
      </c>
      <c r="E1867" s="390">
        <v>44518</v>
      </c>
      <c r="F1867" s="358" t="s">
        <v>6043</v>
      </c>
    </row>
    <row r="1868" spans="1:6">
      <c r="A1868" s="357" t="s">
        <v>1235</v>
      </c>
      <c r="B1868" s="357" t="s">
        <v>6056</v>
      </c>
      <c r="C1868" s="358" t="s">
        <v>3789</v>
      </c>
      <c r="D1868" s="358">
        <v>928559</v>
      </c>
      <c r="E1868" s="390">
        <v>44518</v>
      </c>
      <c r="F1868" s="358" t="s">
        <v>6043</v>
      </c>
    </row>
    <row r="1869" spans="1:6">
      <c r="A1869" s="357" t="s">
        <v>1566</v>
      </c>
      <c r="B1869" s="357" t="s">
        <v>6057</v>
      </c>
      <c r="C1869" s="358" t="s">
        <v>3789</v>
      </c>
      <c r="D1869" s="358">
        <v>925381</v>
      </c>
      <c r="E1869" s="390">
        <v>44375</v>
      </c>
      <c r="F1869" s="358" t="s">
        <v>6043</v>
      </c>
    </row>
    <row r="1870" spans="1:6">
      <c r="A1870" s="357" t="s">
        <v>1589</v>
      </c>
      <c r="B1870" s="357" t="s">
        <v>6058</v>
      </c>
      <c r="C1870" s="358" t="s">
        <v>3789</v>
      </c>
      <c r="D1870" s="358">
        <v>925388</v>
      </c>
      <c r="E1870" s="390">
        <v>44375</v>
      </c>
      <c r="F1870" s="358" t="s">
        <v>6043</v>
      </c>
    </row>
    <row r="1871" spans="1:6">
      <c r="A1871" s="357" t="s">
        <v>1983</v>
      </c>
      <c r="B1871" s="357" t="s">
        <v>6059</v>
      </c>
      <c r="C1871" s="358" t="s">
        <v>3789</v>
      </c>
      <c r="D1871" s="358">
        <v>923063</v>
      </c>
      <c r="E1871" s="390">
        <v>44293</v>
      </c>
      <c r="F1871" s="358" t="s">
        <v>6043</v>
      </c>
    </row>
    <row r="1872" spans="1:6">
      <c r="A1872" s="357" t="s">
        <v>2023</v>
      </c>
      <c r="B1872" s="357" t="s">
        <v>6060</v>
      </c>
      <c r="C1872" s="358" t="s">
        <v>3789</v>
      </c>
      <c r="D1872" s="358">
        <v>926283</v>
      </c>
      <c r="E1872" s="390">
        <v>44424</v>
      </c>
      <c r="F1872" s="358" t="s">
        <v>6043</v>
      </c>
    </row>
    <row r="1873" spans="1:6">
      <c r="A1873" s="357" t="s">
        <v>2027</v>
      </c>
      <c r="B1873" s="357" t="s">
        <v>6061</v>
      </c>
      <c r="C1873" s="358" t="s">
        <v>3789</v>
      </c>
      <c r="D1873" s="358">
        <v>926284</v>
      </c>
      <c r="E1873" s="390">
        <v>44424</v>
      </c>
      <c r="F1873" s="358" t="s">
        <v>6043</v>
      </c>
    </row>
    <row r="1874" spans="1:6">
      <c r="A1874" s="357" t="s">
        <v>2034</v>
      </c>
      <c r="B1874" s="357" t="s">
        <v>6062</v>
      </c>
      <c r="C1874" s="358" t="s">
        <v>3789</v>
      </c>
      <c r="D1874" s="358">
        <v>926286</v>
      </c>
      <c r="E1874" s="390">
        <v>44424</v>
      </c>
      <c r="F1874" s="358" t="s">
        <v>6043</v>
      </c>
    </row>
    <row r="1875" spans="1:6">
      <c r="A1875" s="357" t="s">
        <v>6063</v>
      </c>
      <c r="B1875" s="357" t="s">
        <v>6064</v>
      </c>
      <c r="C1875" s="358" t="s">
        <v>3789</v>
      </c>
      <c r="D1875" s="358">
        <v>926287</v>
      </c>
      <c r="E1875" s="390">
        <v>44424</v>
      </c>
      <c r="F1875" s="358" t="s">
        <v>6043</v>
      </c>
    </row>
    <row r="1876" spans="1:6">
      <c r="A1876" s="357" t="s">
        <v>2056</v>
      </c>
      <c r="B1876" s="357" t="s">
        <v>6065</v>
      </c>
      <c r="C1876" s="358" t="s">
        <v>3789</v>
      </c>
      <c r="D1876" s="358">
        <v>929545</v>
      </c>
      <c r="E1876" s="390">
        <v>44560</v>
      </c>
      <c r="F1876" s="358" t="s">
        <v>6043</v>
      </c>
    </row>
    <row r="1877" spans="1:6">
      <c r="A1877" s="357" t="s">
        <v>2077</v>
      </c>
      <c r="B1877" s="357" t="s">
        <v>6066</v>
      </c>
      <c r="C1877" s="358" t="s">
        <v>3789</v>
      </c>
      <c r="D1877" s="358">
        <v>926288</v>
      </c>
      <c r="E1877" s="390">
        <v>44424</v>
      </c>
      <c r="F1877" s="358" t="s">
        <v>6043</v>
      </c>
    </row>
    <row r="1878" spans="1:6">
      <c r="A1878" s="357" t="s">
        <v>2105</v>
      </c>
      <c r="B1878" s="357" t="s">
        <v>6067</v>
      </c>
      <c r="C1878" s="358" t="s">
        <v>3789</v>
      </c>
      <c r="D1878" s="358">
        <v>926289</v>
      </c>
      <c r="E1878" s="390">
        <v>44424</v>
      </c>
      <c r="F1878" s="358" t="s">
        <v>6043</v>
      </c>
    </row>
    <row r="1879" spans="1:6">
      <c r="A1879" s="357" t="s">
        <v>2113</v>
      </c>
      <c r="B1879" s="357" t="s">
        <v>6068</v>
      </c>
      <c r="C1879" s="358" t="s">
        <v>3789</v>
      </c>
      <c r="D1879" s="358">
        <v>925386</v>
      </c>
      <c r="E1879" s="390">
        <v>44375</v>
      </c>
      <c r="F1879" s="358" t="s">
        <v>6043</v>
      </c>
    </row>
    <row r="1880" spans="1:6">
      <c r="A1880" s="357" t="s">
        <v>2234</v>
      </c>
      <c r="B1880" s="357" t="s">
        <v>6069</v>
      </c>
      <c r="C1880" s="358" t="s">
        <v>3789</v>
      </c>
      <c r="D1880" s="358">
        <v>932150</v>
      </c>
      <c r="E1880" s="390">
        <v>44679</v>
      </c>
      <c r="F1880" s="358" t="s">
        <v>6043</v>
      </c>
    </row>
    <row r="1881" spans="1:6">
      <c r="A1881" s="357" t="s">
        <v>2299</v>
      </c>
      <c r="B1881" s="357" t="s">
        <v>5224</v>
      </c>
      <c r="C1881" s="358" t="s">
        <v>3789</v>
      </c>
      <c r="D1881" s="358">
        <v>925382</v>
      </c>
      <c r="E1881" s="390">
        <v>44375</v>
      </c>
      <c r="F1881" s="358" t="s">
        <v>6043</v>
      </c>
    </row>
    <row r="1882" spans="1:6">
      <c r="A1882" s="357" t="s">
        <v>2303</v>
      </c>
      <c r="B1882" s="357" t="s">
        <v>6070</v>
      </c>
      <c r="C1882" s="358" t="s">
        <v>3789</v>
      </c>
      <c r="D1882" s="358">
        <v>925385</v>
      </c>
      <c r="E1882" s="390">
        <v>44375</v>
      </c>
      <c r="F1882" s="358" t="s">
        <v>6043</v>
      </c>
    </row>
    <row r="1883" spans="1:6">
      <c r="A1883" s="357" t="s">
        <v>15</v>
      </c>
      <c r="B1883" s="357" t="s">
        <v>6071</v>
      </c>
      <c r="C1883" s="358" t="s">
        <v>3789</v>
      </c>
      <c r="D1883" s="358">
        <v>927918</v>
      </c>
      <c r="E1883" s="390">
        <v>44497</v>
      </c>
      <c r="F1883" s="358" t="s">
        <v>5948</v>
      </c>
    </row>
    <row r="1884" spans="1:6">
      <c r="A1884" s="357" t="s">
        <v>127</v>
      </c>
      <c r="B1884" s="357" t="s">
        <v>6072</v>
      </c>
      <c r="C1884" s="358" t="s">
        <v>3789</v>
      </c>
      <c r="D1884" s="358">
        <v>927986</v>
      </c>
      <c r="E1884" s="390">
        <v>44497</v>
      </c>
      <c r="F1884" s="358" t="s">
        <v>5948</v>
      </c>
    </row>
    <row r="1885" spans="1:6">
      <c r="A1885" s="357" t="s">
        <v>175</v>
      </c>
      <c r="B1885" s="357" t="s">
        <v>6073</v>
      </c>
      <c r="C1885" s="358" t="s">
        <v>3789</v>
      </c>
      <c r="D1885" s="358">
        <v>924691</v>
      </c>
      <c r="E1885" s="390">
        <v>44370</v>
      </c>
      <c r="F1885" s="358" t="s">
        <v>5948</v>
      </c>
    </row>
    <row r="1886" spans="1:6">
      <c r="A1886" s="357" t="s">
        <v>2452</v>
      </c>
      <c r="B1886" s="357" t="s">
        <v>6074</v>
      </c>
      <c r="C1886" s="358" t="s">
        <v>3789</v>
      </c>
      <c r="D1886" s="358">
        <v>924693</v>
      </c>
      <c r="E1886" s="390">
        <v>44370</v>
      </c>
      <c r="F1886" s="358" t="s">
        <v>5948</v>
      </c>
    </row>
    <row r="1887" spans="1:6">
      <c r="A1887" s="357" t="s">
        <v>6075</v>
      </c>
      <c r="B1887" s="357" t="s">
        <v>6076</v>
      </c>
      <c r="C1887" s="358" t="s">
        <v>3789</v>
      </c>
      <c r="D1887" s="358">
        <v>924695</v>
      </c>
      <c r="E1887" s="390">
        <v>44370</v>
      </c>
      <c r="F1887" s="358" t="s">
        <v>5948</v>
      </c>
    </row>
    <row r="1888" spans="1:6">
      <c r="A1888" s="357" t="s">
        <v>193</v>
      </c>
      <c r="B1888" s="357" t="s">
        <v>6077</v>
      </c>
      <c r="C1888" s="358" t="s">
        <v>3789</v>
      </c>
      <c r="D1888" s="358">
        <v>931373</v>
      </c>
      <c r="E1888" s="390">
        <v>44651</v>
      </c>
      <c r="F1888" s="358" t="s">
        <v>5948</v>
      </c>
    </row>
    <row r="1889" spans="1:6">
      <c r="A1889" s="357" t="s">
        <v>199</v>
      </c>
      <c r="B1889" s="357" t="s">
        <v>6078</v>
      </c>
      <c r="C1889" s="358" t="s">
        <v>3789</v>
      </c>
      <c r="D1889" s="358">
        <v>924697</v>
      </c>
      <c r="E1889" s="390">
        <v>44370</v>
      </c>
      <c r="F1889" s="358" t="s">
        <v>5948</v>
      </c>
    </row>
    <row r="1890" spans="1:6">
      <c r="A1890" s="357" t="s">
        <v>200</v>
      </c>
      <c r="B1890" s="357" t="s">
        <v>6079</v>
      </c>
      <c r="C1890" s="358" t="s">
        <v>3789</v>
      </c>
      <c r="D1890" s="358">
        <v>924698</v>
      </c>
      <c r="E1890" s="390">
        <v>44370</v>
      </c>
      <c r="F1890" s="358" t="s">
        <v>5948</v>
      </c>
    </row>
    <row r="1891" spans="1:6">
      <c r="A1891" s="357" t="s">
        <v>6080</v>
      </c>
      <c r="B1891" s="357" t="s">
        <v>6081</v>
      </c>
      <c r="C1891" s="358" t="s">
        <v>3789</v>
      </c>
      <c r="D1891" s="358">
        <v>924700</v>
      </c>
      <c r="E1891" s="390">
        <v>44370</v>
      </c>
      <c r="F1891" s="358" t="s">
        <v>5948</v>
      </c>
    </row>
    <row r="1892" spans="1:6">
      <c r="A1892" s="357" t="s">
        <v>258</v>
      </c>
      <c r="B1892" s="357" t="s">
        <v>6082</v>
      </c>
      <c r="C1892" s="358" t="s">
        <v>3789</v>
      </c>
      <c r="D1892" s="358">
        <v>924708</v>
      </c>
      <c r="E1892" s="390">
        <v>44370</v>
      </c>
      <c r="F1892" s="358" t="s">
        <v>5948</v>
      </c>
    </row>
    <row r="1893" spans="1:6">
      <c r="A1893" s="357" t="s">
        <v>2463</v>
      </c>
      <c r="B1893" s="357" t="s">
        <v>6083</v>
      </c>
      <c r="C1893" s="358" t="s">
        <v>3789</v>
      </c>
      <c r="D1893" s="358">
        <v>924716</v>
      </c>
      <c r="E1893" s="390">
        <v>44370</v>
      </c>
      <c r="F1893" s="358" t="s">
        <v>5948</v>
      </c>
    </row>
    <row r="1894" spans="1:6">
      <c r="A1894" s="357" t="s">
        <v>295</v>
      </c>
      <c r="B1894" s="357" t="s">
        <v>6084</v>
      </c>
      <c r="C1894" s="358" t="s">
        <v>3789</v>
      </c>
      <c r="D1894" s="358">
        <v>930228</v>
      </c>
      <c r="E1894" s="390">
        <v>44595</v>
      </c>
      <c r="F1894" s="358" t="s">
        <v>5948</v>
      </c>
    </row>
    <row r="1895" spans="1:6">
      <c r="A1895" s="357" t="s">
        <v>324</v>
      </c>
      <c r="B1895" s="357" t="s">
        <v>6085</v>
      </c>
      <c r="C1895" s="358" t="s">
        <v>3789</v>
      </c>
      <c r="D1895" s="358">
        <v>924718</v>
      </c>
      <c r="E1895" s="390">
        <v>44370</v>
      </c>
      <c r="F1895" s="358" t="s">
        <v>5948</v>
      </c>
    </row>
    <row r="1896" spans="1:6">
      <c r="A1896" s="357" t="s">
        <v>329</v>
      </c>
      <c r="B1896" s="357" t="s">
        <v>6086</v>
      </c>
      <c r="C1896" s="358" t="s">
        <v>3789</v>
      </c>
      <c r="D1896" s="358">
        <v>931374</v>
      </c>
      <c r="E1896" s="390">
        <v>44651</v>
      </c>
      <c r="F1896" s="358" t="s">
        <v>5948</v>
      </c>
    </row>
    <row r="1897" spans="1:6">
      <c r="A1897" s="357" t="s">
        <v>352</v>
      </c>
      <c r="B1897" s="357" t="s">
        <v>6087</v>
      </c>
      <c r="C1897" s="358" t="s">
        <v>3789</v>
      </c>
      <c r="D1897" s="358">
        <v>924725</v>
      </c>
      <c r="E1897" s="390">
        <v>44370</v>
      </c>
      <c r="F1897" s="358" t="s">
        <v>5948</v>
      </c>
    </row>
    <row r="1898" spans="1:6">
      <c r="A1898" s="357" t="s">
        <v>410</v>
      </c>
      <c r="B1898" s="357" t="s">
        <v>6088</v>
      </c>
      <c r="C1898" s="358" t="s">
        <v>3789</v>
      </c>
      <c r="D1898" s="358">
        <v>924730</v>
      </c>
      <c r="E1898" s="390">
        <v>44370</v>
      </c>
      <c r="F1898" s="358" t="s">
        <v>5948</v>
      </c>
    </row>
    <row r="1899" spans="1:6">
      <c r="A1899" s="357" t="s">
        <v>448</v>
      </c>
      <c r="B1899" s="357" t="s">
        <v>6089</v>
      </c>
      <c r="C1899" s="358" t="s">
        <v>3789</v>
      </c>
      <c r="D1899" s="358">
        <v>927610</v>
      </c>
      <c r="E1899" s="390">
        <v>44483</v>
      </c>
      <c r="F1899" s="358" t="s">
        <v>5948</v>
      </c>
    </row>
    <row r="1900" spans="1:6">
      <c r="A1900" s="357" t="s">
        <v>551</v>
      </c>
      <c r="B1900" s="357" t="s">
        <v>6090</v>
      </c>
      <c r="C1900" s="358" t="s">
        <v>3789</v>
      </c>
      <c r="D1900" s="358">
        <v>932152</v>
      </c>
      <c r="E1900" s="390">
        <v>44679</v>
      </c>
      <c r="F1900" s="358" t="s">
        <v>5948</v>
      </c>
    </row>
    <row r="1901" spans="1:6">
      <c r="A1901" s="357" t="s">
        <v>746</v>
      </c>
      <c r="B1901" s="357" t="s">
        <v>6091</v>
      </c>
      <c r="C1901" s="358" t="s">
        <v>3789</v>
      </c>
      <c r="D1901" s="358">
        <v>932153</v>
      </c>
      <c r="E1901" s="390">
        <v>44679</v>
      </c>
      <c r="F1901" s="358" t="s">
        <v>5948</v>
      </c>
    </row>
    <row r="1902" spans="1:6">
      <c r="A1902" s="357" t="s">
        <v>904</v>
      </c>
      <c r="B1902" s="357" t="s">
        <v>6092</v>
      </c>
      <c r="C1902" s="358" t="s">
        <v>3789</v>
      </c>
      <c r="D1902" s="358">
        <v>922771</v>
      </c>
      <c r="E1902" s="390">
        <v>44293</v>
      </c>
      <c r="F1902" s="358" t="s">
        <v>5948</v>
      </c>
    </row>
    <row r="1903" spans="1:6">
      <c r="A1903" s="357" t="s">
        <v>948</v>
      </c>
      <c r="B1903" s="357" t="s">
        <v>6093</v>
      </c>
      <c r="C1903" s="358" t="s">
        <v>3789</v>
      </c>
      <c r="D1903" s="358">
        <v>928560</v>
      </c>
      <c r="E1903" s="390">
        <v>44518</v>
      </c>
      <c r="F1903" s="358" t="s">
        <v>5948</v>
      </c>
    </row>
    <row r="1904" spans="1:6">
      <c r="A1904" s="357" t="s">
        <v>1214</v>
      </c>
      <c r="B1904" s="357" t="s">
        <v>6094</v>
      </c>
      <c r="C1904" s="358" t="s">
        <v>3789</v>
      </c>
      <c r="D1904" s="358">
        <v>926636</v>
      </c>
      <c r="E1904" s="390">
        <v>44616</v>
      </c>
      <c r="F1904" s="358" t="s">
        <v>5948</v>
      </c>
    </row>
    <row r="1905" spans="1:6">
      <c r="A1905" s="357" t="s">
        <v>1475</v>
      </c>
      <c r="B1905" s="357" t="s">
        <v>6095</v>
      </c>
      <c r="C1905" s="358" t="s">
        <v>3789</v>
      </c>
      <c r="D1905" s="358">
        <v>932154</v>
      </c>
      <c r="E1905" s="390">
        <v>44679</v>
      </c>
      <c r="F1905" s="358" t="s">
        <v>5948</v>
      </c>
    </row>
    <row r="1906" spans="1:6">
      <c r="A1906" s="357" t="s">
        <v>2084</v>
      </c>
      <c r="B1906" s="357" t="s">
        <v>6096</v>
      </c>
      <c r="C1906" s="358" t="s">
        <v>3789</v>
      </c>
      <c r="D1906" s="358">
        <v>930837</v>
      </c>
      <c r="E1906" s="390">
        <v>44623</v>
      </c>
      <c r="F1906" s="358" t="s">
        <v>5948</v>
      </c>
    </row>
    <row r="1907" spans="1:6">
      <c r="A1907" s="357" t="s">
        <v>2125</v>
      </c>
      <c r="B1907" s="357" t="s">
        <v>6097</v>
      </c>
      <c r="C1907" s="358" t="s">
        <v>3789</v>
      </c>
      <c r="D1907" s="358">
        <v>926942</v>
      </c>
      <c r="E1907" s="390">
        <v>44455</v>
      </c>
      <c r="F1907" s="358" t="s">
        <v>5948</v>
      </c>
    </row>
    <row r="1908" spans="1:6">
      <c r="A1908" s="357" t="s">
        <v>2157</v>
      </c>
      <c r="B1908" s="357" t="s">
        <v>6098</v>
      </c>
      <c r="C1908" s="358" t="s">
        <v>3789</v>
      </c>
      <c r="D1908" s="358">
        <v>930111</v>
      </c>
      <c r="E1908" s="390">
        <v>44588</v>
      </c>
      <c r="F1908" s="358" t="s">
        <v>5948</v>
      </c>
    </row>
    <row r="1909" spans="1:6">
      <c r="A1909" s="357" t="s">
        <v>2340</v>
      </c>
      <c r="B1909" s="357" t="s">
        <v>6099</v>
      </c>
      <c r="C1909" s="358" t="s">
        <v>3789</v>
      </c>
      <c r="D1909" s="358">
        <v>930551</v>
      </c>
      <c r="E1909" s="390">
        <v>44609</v>
      </c>
      <c r="F1909" s="358" t="s">
        <v>5948</v>
      </c>
    </row>
    <row r="1910" spans="1:6">
      <c r="A1910" s="357" t="s">
        <v>6100</v>
      </c>
      <c r="B1910" s="357" t="s">
        <v>6101</v>
      </c>
      <c r="C1910" s="358" t="s">
        <v>2750</v>
      </c>
      <c r="D1910" s="358">
        <v>912979</v>
      </c>
      <c r="E1910" s="390">
        <v>44287</v>
      </c>
      <c r="F1910" s="358" t="s">
        <v>3575</v>
      </c>
    </row>
    <row r="1911" spans="1:6">
      <c r="A1911" s="357" t="s">
        <v>6102</v>
      </c>
      <c r="B1911" s="357" t="s">
        <v>6103</v>
      </c>
      <c r="C1911" s="358" t="s">
        <v>2750</v>
      </c>
      <c r="D1911" s="358">
        <v>916610</v>
      </c>
      <c r="E1911" s="390">
        <v>44287</v>
      </c>
      <c r="F1911" s="358" t="s">
        <v>3575</v>
      </c>
    </row>
    <row r="1912" spans="1:6">
      <c r="A1912" s="357" t="s">
        <v>6104</v>
      </c>
      <c r="B1912" s="357" t="s">
        <v>6105</v>
      </c>
      <c r="C1912" s="358" t="s">
        <v>2750</v>
      </c>
      <c r="D1912" s="358">
        <v>915320</v>
      </c>
      <c r="E1912" s="390">
        <v>44287</v>
      </c>
      <c r="F1912" s="358" t="s">
        <v>3575</v>
      </c>
    </row>
    <row r="1913" spans="1:6">
      <c r="A1913" s="357" t="s">
        <v>6106</v>
      </c>
      <c r="B1913" s="357" t="s">
        <v>6107</v>
      </c>
      <c r="C1913" s="358" t="s">
        <v>2750</v>
      </c>
      <c r="D1913" s="358">
        <v>916198</v>
      </c>
      <c r="E1913" s="390">
        <v>44287</v>
      </c>
      <c r="F1913" s="358" t="s">
        <v>3575</v>
      </c>
    </row>
    <row r="1914" spans="1:6">
      <c r="A1914" s="357" t="s">
        <v>6108</v>
      </c>
      <c r="B1914" s="357" t="s">
        <v>6109</v>
      </c>
      <c r="C1914" s="358" t="s">
        <v>2750</v>
      </c>
      <c r="D1914" s="358">
        <v>913236</v>
      </c>
      <c r="E1914" s="390">
        <v>44287</v>
      </c>
      <c r="F1914" s="358" t="s">
        <v>3575</v>
      </c>
    </row>
    <row r="1915" spans="1:6">
      <c r="A1915" s="357" t="s">
        <v>6110</v>
      </c>
      <c r="B1915" s="357" t="s">
        <v>6111</v>
      </c>
      <c r="C1915" s="358" t="s">
        <v>2750</v>
      </c>
      <c r="D1915" s="358">
        <v>915368</v>
      </c>
      <c r="E1915" s="390">
        <v>44287</v>
      </c>
      <c r="F1915" s="358" t="s">
        <v>3575</v>
      </c>
    </row>
    <row r="1916" spans="1:6">
      <c r="A1916" s="357" t="s">
        <v>6112</v>
      </c>
      <c r="B1916" s="357" t="s">
        <v>6113</v>
      </c>
      <c r="C1916" s="358" t="s">
        <v>3789</v>
      </c>
      <c r="D1916" s="358">
        <v>927192</v>
      </c>
      <c r="E1916" s="390">
        <v>44473</v>
      </c>
      <c r="F1916" s="358" t="s">
        <v>6114</v>
      </c>
    </row>
    <row r="1917" spans="1:6">
      <c r="A1917" s="357" t="s">
        <v>6115</v>
      </c>
      <c r="B1917" s="357" t="s">
        <v>6116</v>
      </c>
      <c r="C1917" s="358" t="s">
        <v>3789</v>
      </c>
      <c r="D1917" s="358">
        <v>931123</v>
      </c>
      <c r="E1917" s="390">
        <v>44637</v>
      </c>
      <c r="F1917" s="358" t="s">
        <v>6114</v>
      </c>
    </row>
    <row r="1918" spans="1:6">
      <c r="A1918" s="357" t="s">
        <v>6117</v>
      </c>
      <c r="B1918" s="357" t="s">
        <v>6118</v>
      </c>
      <c r="C1918" s="358" t="s">
        <v>3789</v>
      </c>
      <c r="D1918" s="358">
        <v>925649</v>
      </c>
      <c r="E1918" s="390">
        <v>44403</v>
      </c>
      <c r="F1918" s="358" t="s">
        <v>6114</v>
      </c>
    </row>
    <row r="1919" spans="1:6">
      <c r="A1919" s="357" t="s">
        <v>6119</v>
      </c>
      <c r="B1919" s="357" t="s">
        <v>6120</v>
      </c>
      <c r="C1919" s="358" t="s">
        <v>3789</v>
      </c>
      <c r="D1919" s="358">
        <v>929778</v>
      </c>
      <c r="E1919" s="390">
        <v>44574</v>
      </c>
      <c r="F1919" s="358" t="s">
        <v>6114</v>
      </c>
    </row>
    <row r="1920" spans="1:6">
      <c r="A1920" s="357" t="s">
        <v>6121</v>
      </c>
      <c r="B1920" s="357" t="s">
        <v>6122</v>
      </c>
      <c r="C1920" s="358" t="s">
        <v>3789</v>
      </c>
      <c r="D1920" s="358">
        <v>925894</v>
      </c>
      <c r="E1920" s="390">
        <v>44410</v>
      </c>
      <c r="F1920" s="358" t="s">
        <v>6114</v>
      </c>
    </row>
    <row r="1921" spans="1:6">
      <c r="A1921" s="357" t="s">
        <v>6123</v>
      </c>
      <c r="B1921" s="357" t="s">
        <v>6124</v>
      </c>
      <c r="C1921" s="358" t="s">
        <v>3789</v>
      </c>
      <c r="D1921" s="358">
        <v>925648</v>
      </c>
      <c r="E1921" s="390">
        <v>44403</v>
      </c>
      <c r="F1921" s="358" t="s">
        <v>6114</v>
      </c>
    </row>
    <row r="1922" spans="1:6">
      <c r="A1922" s="357" t="s">
        <v>6125</v>
      </c>
      <c r="B1922" s="357" t="s">
        <v>6126</v>
      </c>
      <c r="C1922" s="358" t="s">
        <v>3789</v>
      </c>
      <c r="D1922" s="358">
        <v>929465</v>
      </c>
      <c r="E1922" s="390">
        <v>44554</v>
      </c>
      <c r="F1922" s="358" t="s">
        <v>6114</v>
      </c>
    </row>
    <row r="1923" spans="1:6">
      <c r="A1923" s="357" t="s">
        <v>6127</v>
      </c>
      <c r="B1923" s="357" t="s">
        <v>6128</v>
      </c>
      <c r="C1923" s="358" t="s">
        <v>3789</v>
      </c>
      <c r="D1923" s="358">
        <v>925901</v>
      </c>
      <c r="E1923" s="390">
        <v>44410</v>
      </c>
      <c r="F1923" s="358" t="s">
        <v>6114</v>
      </c>
    </row>
    <row r="1924" spans="1:6">
      <c r="A1924" s="357" t="s">
        <v>6129</v>
      </c>
      <c r="B1924" s="357" t="s">
        <v>6130</v>
      </c>
      <c r="C1924" s="358" t="s">
        <v>3789</v>
      </c>
      <c r="D1924" s="358">
        <v>931124</v>
      </c>
      <c r="E1924" s="390">
        <v>44637</v>
      </c>
      <c r="F1924" s="358" t="s">
        <v>6114</v>
      </c>
    </row>
    <row r="1925" spans="1:6">
      <c r="A1925" s="357" t="s">
        <v>6131</v>
      </c>
      <c r="B1925" s="357" t="s">
        <v>6132</v>
      </c>
      <c r="C1925" s="358" t="s">
        <v>3789</v>
      </c>
      <c r="D1925" s="358">
        <v>925645</v>
      </c>
      <c r="E1925" s="390">
        <v>44403</v>
      </c>
      <c r="F1925" s="358" t="s">
        <v>6114</v>
      </c>
    </row>
    <row r="1926" spans="1:6">
      <c r="A1926" s="357" t="s">
        <v>6133</v>
      </c>
      <c r="B1926" s="357" t="s">
        <v>6134</v>
      </c>
      <c r="C1926" s="358" t="s">
        <v>3789</v>
      </c>
      <c r="D1926" s="358">
        <v>925911</v>
      </c>
      <c r="E1926" s="390">
        <v>44410</v>
      </c>
      <c r="F1926" s="358" t="s">
        <v>6114</v>
      </c>
    </row>
    <row r="1927" spans="1:6">
      <c r="A1927" s="357" t="s">
        <v>6135</v>
      </c>
      <c r="B1927" s="357" t="s">
        <v>6136</v>
      </c>
      <c r="C1927" s="358" t="s">
        <v>3789</v>
      </c>
      <c r="D1927" s="358">
        <v>925646</v>
      </c>
      <c r="E1927" s="390">
        <v>44403</v>
      </c>
      <c r="F1927" s="358" t="s">
        <v>6114</v>
      </c>
    </row>
    <row r="1928" spans="1:6">
      <c r="A1928" s="357" t="s">
        <v>6137</v>
      </c>
      <c r="B1928" s="357" t="s">
        <v>6138</v>
      </c>
      <c r="C1928" s="358" t="s">
        <v>3789</v>
      </c>
      <c r="D1928" s="358">
        <v>925102</v>
      </c>
      <c r="E1928" s="390">
        <v>44370</v>
      </c>
      <c r="F1928" s="358" t="s">
        <v>6114</v>
      </c>
    </row>
    <row r="1929" spans="1:6">
      <c r="A1929" s="357" t="s">
        <v>6139</v>
      </c>
      <c r="B1929" s="357" t="s">
        <v>6140</v>
      </c>
      <c r="C1929" s="358" t="s">
        <v>3789</v>
      </c>
      <c r="D1929" s="358">
        <v>925650</v>
      </c>
      <c r="E1929" s="390">
        <v>44403</v>
      </c>
      <c r="F1929" s="358" t="s">
        <v>6114</v>
      </c>
    </row>
    <row r="1930" spans="1:6">
      <c r="A1930" s="357" t="s">
        <v>6141</v>
      </c>
      <c r="B1930" s="357" t="s">
        <v>6142</v>
      </c>
      <c r="C1930" s="358" t="s">
        <v>3789</v>
      </c>
      <c r="D1930" s="358">
        <v>925657</v>
      </c>
      <c r="E1930" s="390">
        <v>44403</v>
      </c>
      <c r="F1930" s="358" t="s">
        <v>6114</v>
      </c>
    </row>
    <row r="1931" spans="1:6">
      <c r="A1931" s="357" t="s">
        <v>6143</v>
      </c>
      <c r="B1931" s="357" t="s">
        <v>6144</v>
      </c>
      <c r="C1931" s="358" t="s">
        <v>3789</v>
      </c>
      <c r="D1931" s="358">
        <v>930708</v>
      </c>
      <c r="E1931" s="390">
        <v>44620</v>
      </c>
      <c r="F1931" s="358" t="s">
        <v>6114</v>
      </c>
    </row>
    <row r="1932" spans="1:6">
      <c r="A1932" s="357" t="s">
        <v>6145</v>
      </c>
      <c r="B1932" s="357" t="s">
        <v>6146</v>
      </c>
      <c r="C1932" s="358" t="s">
        <v>3789</v>
      </c>
      <c r="D1932" s="358">
        <v>929501</v>
      </c>
      <c r="E1932" s="390">
        <v>44560</v>
      </c>
      <c r="F1932" s="358" t="s">
        <v>6114</v>
      </c>
    </row>
    <row r="1933" spans="1:6">
      <c r="A1933" s="357" t="s">
        <v>6147</v>
      </c>
      <c r="B1933" s="357" t="s">
        <v>6148</v>
      </c>
      <c r="C1933" s="358" t="s">
        <v>3789</v>
      </c>
      <c r="D1933" s="358">
        <v>925798</v>
      </c>
      <c r="E1933" s="390">
        <v>44403</v>
      </c>
      <c r="F1933" s="358" t="s">
        <v>6114</v>
      </c>
    </row>
    <row r="1934" spans="1:6">
      <c r="A1934" s="357" t="s">
        <v>6149</v>
      </c>
      <c r="B1934" s="357" t="s">
        <v>6150</v>
      </c>
      <c r="C1934" s="358" t="s">
        <v>3789</v>
      </c>
      <c r="D1934" s="358">
        <v>925017</v>
      </c>
      <c r="E1934" s="390">
        <v>44370</v>
      </c>
      <c r="F1934" s="358" t="s">
        <v>6114</v>
      </c>
    </row>
    <row r="1935" spans="1:6">
      <c r="A1935" s="357" t="s">
        <v>6151</v>
      </c>
      <c r="B1935" s="357" t="s">
        <v>6152</v>
      </c>
      <c r="C1935" s="358" t="s">
        <v>3789</v>
      </c>
      <c r="D1935" s="358">
        <v>925021</v>
      </c>
      <c r="E1935" s="390">
        <v>44370</v>
      </c>
      <c r="F1935" s="358" t="s">
        <v>6114</v>
      </c>
    </row>
    <row r="1936" spans="1:6">
      <c r="A1936" s="357" t="s">
        <v>6153</v>
      </c>
      <c r="B1936" s="357" t="s">
        <v>6154</v>
      </c>
      <c r="C1936" s="358" t="s">
        <v>3789</v>
      </c>
      <c r="D1936" s="358">
        <v>925024</v>
      </c>
      <c r="E1936" s="390">
        <v>44370</v>
      </c>
      <c r="F1936" s="358" t="s">
        <v>6114</v>
      </c>
    </row>
    <row r="1937" spans="1:6">
      <c r="A1937" s="357" t="s">
        <v>6155</v>
      </c>
      <c r="B1937" s="357" t="s">
        <v>6156</v>
      </c>
      <c r="C1937" s="358" t="s">
        <v>3789</v>
      </c>
      <c r="D1937" s="358">
        <v>923346</v>
      </c>
      <c r="E1937" s="390">
        <v>44305</v>
      </c>
      <c r="F1937" s="358" t="s">
        <v>6114</v>
      </c>
    </row>
    <row r="1938" spans="1:6">
      <c r="A1938" s="357" t="s">
        <v>6157</v>
      </c>
      <c r="B1938" s="357" t="s">
        <v>6158</v>
      </c>
      <c r="C1938" s="358" t="s">
        <v>3789</v>
      </c>
      <c r="D1938" s="358">
        <v>927191</v>
      </c>
      <c r="E1938" s="390">
        <v>44473</v>
      </c>
      <c r="F1938" s="358" t="s">
        <v>6114</v>
      </c>
    </row>
    <row r="1939" spans="1:6">
      <c r="A1939" s="357" t="s">
        <v>6159</v>
      </c>
      <c r="B1939" s="357" t="s">
        <v>6160</v>
      </c>
      <c r="C1939" s="358" t="s">
        <v>3789</v>
      </c>
      <c r="D1939" s="358">
        <v>927708</v>
      </c>
      <c r="E1939" s="390">
        <v>44483</v>
      </c>
      <c r="F1939" s="358" t="s">
        <v>6114</v>
      </c>
    </row>
    <row r="1940" spans="1:6">
      <c r="A1940" s="357" t="s">
        <v>6161</v>
      </c>
      <c r="B1940" s="357" t="s">
        <v>6162</v>
      </c>
      <c r="C1940" s="360" t="s">
        <v>4803</v>
      </c>
      <c r="D1940" s="361">
        <v>932582</v>
      </c>
      <c r="E1940" s="394">
        <v>44700</v>
      </c>
      <c r="F1940" s="360" t="s">
        <v>6111</v>
      </c>
    </row>
    <row r="1941" spans="1:6">
      <c r="A1941" s="357" t="s">
        <v>6163</v>
      </c>
      <c r="B1941" s="357" t="s">
        <v>6164</v>
      </c>
      <c r="C1941" s="360" t="s">
        <v>4803</v>
      </c>
      <c r="D1941" s="361">
        <v>932578</v>
      </c>
      <c r="E1941" s="394">
        <v>44700</v>
      </c>
      <c r="F1941" s="360" t="s">
        <v>6111</v>
      </c>
    </row>
    <row r="1942" spans="1:6">
      <c r="A1942" s="357" t="s">
        <v>6165</v>
      </c>
      <c r="B1942" s="357" t="s">
        <v>6166</v>
      </c>
      <c r="C1942" s="360" t="s">
        <v>4803</v>
      </c>
      <c r="D1942" s="361">
        <v>932581</v>
      </c>
      <c r="E1942" s="394">
        <v>44700</v>
      </c>
      <c r="F1942" s="360" t="s">
        <v>6111</v>
      </c>
    </row>
    <row r="1943" spans="1:6">
      <c r="A1943" s="357" t="s">
        <v>6167</v>
      </c>
      <c r="B1943" s="357" t="s">
        <v>6168</v>
      </c>
      <c r="C1943" s="360" t="s">
        <v>4803</v>
      </c>
      <c r="D1943" s="395">
        <v>932576</v>
      </c>
      <c r="E1943" s="394">
        <v>44700</v>
      </c>
      <c r="F1943" s="360" t="s">
        <v>6111</v>
      </c>
    </row>
    <row r="1944" spans="1:6">
      <c r="A1944" s="357" t="s">
        <v>6169</v>
      </c>
      <c r="B1944" s="357" t="s">
        <v>4493</v>
      </c>
      <c r="C1944" s="358" t="s">
        <v>3789</v>
      </c>
      <c r="D1944" s="358">
        <v>932038</v>
      </c>
      <c r="E1944" s="390">
        <v>44679</v>
      </c>
      <c r="F1944" s="358" t="s">
        <v>6170</v>
      </c>
    </row>
    <row r="1945" spans="1:6">
      <c r="A1945" s="357" t="s">
        <v>6171</v>
      </c>
      <c r="B1945" s="357" t="s">
        <v>6172</v>
      </c>
      <c r="C1945" s="358" t="s">
        <v>3789</v>
      </c>
      <c r="D1945" s="358">
        <v>932051</v>
      </c>
      <c r="E1945" s="390">
        <v>44679</v>
      </c>
      <c r="F1945" s="358" t="s">
        <v>6170</v>
      </c>
    </row>
    <row r="1946" spans="1:6">
      <c r="A1946" s="357" t="s">
        <v>6173</v>
      </c>
      <c r="B1946" s="357" t="s">
        <v>6174</v>
      </c>
      <c r="C1946" s="358" t="s">
        <v>3789</v>
      </c>
      <c r="D1946" s="358">
        <v>932055</v>
      </c>
      <c r="E1946" s="390">
        <v>44679</v>
      </c>
      <c r="F1946" s="358" t="s">
        <v>6170</v>
      </c>
    </row>
    <row r="1947" spans="1:6">
      <c r="A1947" s="357" t="s">
        <v>6175</v>
      </c>
      <c r="B1947" s="357" t="s">
        <v>6176</v>
      </c>
      <c r="C1947" s="358" t="s">
        <v>3789</v>
      </c>
      <c r="D1947" s="358">
        <v>932037</v>
      </c>
      <c r="E1947" s="390">
        <v>44679</v>
      </c>
      <c r="F1947" s="358" t="s">
        <v>6170</v>
      </c>
    </row>
    <row r="1948" spans="1:6">
      <c r="A1948" s="357" t="s">
        <v>6177</v>
      </c>
      <c r="B1948" s="357" t="s">
        <v>6178</v>
      </c>
      <c r="C1948" s="358" t="s">
        <v>3789</v>
      </c>
      <c r="D1948" s="358">
        <v>932056</v>
      </c>
      <c r="E1948" s="390">
        <v>44679</v>
      </c>
      <c r="F1948" s="358" t="s">
        <v>6170</v>
      </c>
    </row>
    <row r="1949" spans="1:6">
      <c r="A1949" s="357" t="s">
        <v>6179</v>
      </c>
      <c r="B1949" s="357" t="s">
        <v>6180</v>
      </c>
      <c r="C1949" s="358" t="s">
        <v>3789</v>
      </c>
      <c r="D1949" s="358">
        <v>932059</v>
      </c>
      <c r="E1949" s="390">
        <v>44679</v>
      </c>
      <c r="F1949" s="358" t="s">
        <v>6170</v>
      </c>
    </row>
    <row r="1950" spans="1:6">
      <c r="A1950" s="357" t="s">
        <v>6181</v>
      </c>
      <c r="B1950" s="357" t="s">
        <v>6182</v>
      </c>
      <c r="C1950" s="358" t="s">
        <v>3789</v>
      </c>
      <c r="D1950" s="358">
        <v>932053</v>
      </c>
      <c r="E1950" s="390">
        <v>44679</v>
      </c>
      <c r="F1950" s="358" t="s">
        <v>6170</v>
      </c>
    </row>
    <row r="1951" spans="1:6">
      <c r="A1951" s="357" t="s">
        <v>6183</v>
      </c>
      <c r="B1951" s="357" t="s">
        <v>6184</v>
      </c>
      <c r="C1951" s="358" t="s">
        <v>3789</v>
      </c>
      <c r="D1951" s="358">
        <v>932046</v>
      </c>
      <c r="E1951" s="390">
        <v>44679</v>
      </c>
      <c r="F1951" s="358" t="s">
        <v>6170</v>
      </c>
    </row>
    <row r="1952" spans="1:6">
      <c r="A1952" s="357" t="s">
        <v>6185</v>
      </c>
      <c r="B1952" s="357" t="s">
        <v>6186</v>
      </c>
      <c r="C1952" s="358" t="s">
        <v>3789</v>
      </c>
      <c r="D1952" s="358">
        <v>932052</v>
      </c>
      <c r="E1952" s="390">
        <v>44679</v>
      </c>
      <c r="F1952" s="358" t="s">
        <v>6170</v>
      </c>
    </row>
    <row r="1953" spans="1:6">
      <c r="A1953" s="357" t="s">
        <v>6187</v>
      </c>
      <c r="B1953" s="357" t="s">
        <v>6188</v>
      </c>
      <c r="C1953" s="358" t="s">
        <v>3789</v>
      </c>
      <c r="D1953" s="358">
        <v>932044</v>
      </c>
      <c r="E1953" s="390">
        <v>44679</v>
      </c>
      <c r="F1953" s="358" t="s">
        <v>6170</v>
      </c>
    </row>
    <row r="1954" spans="1:6">
      <c r="A1954" s="357" t="s">
        <v>6189</v>
      </c>
      <c r="B1954" s="357" t="s">
        <v>6190</v>
      </c>
      <c r="C1954" s="358" t="s">
        <v>3789</v>
      </c>
      <c r="D1954" s="358">
        <v>932049</v>
      </c>
      <c r="E1954" s="390">
        <v>44679</v>
      </c>
      <c r="F1954" s="358" t="s">
        <v>6170</v>
      </c>
    </row>
    <row r="1955" spans="1:6">
      <c r="A1955" s="357" t="s">
        <v>6191</v>
      </c>
      <c r="B1955" s="357" t="s">
        <v>6192</v>
      </c>
      <c r="C1955" s="358" t="s">
        <v>3789</v>
      </c>
      <c r="D1955" s="358">
        <v>932036</v>
      </c>
      <c r="E1955" s="390">
        <v>44679</v>
      </c>
      <c r="F1955" s="358" t="s">
        <v>6170</v>
      </c>
    </row>
    <row r="1956" spans="1:6">
      <c r="A1956" s="357" t="s">
        <v>6193</v>
      </c>
      <c r="B1956" s="357" t="s">
        <v>6194</v>
      </c>
      <c r="C1956" s="358" t="s">
        <v>3789</v>
      </c>
      <c r="D1956" s="358">
        <v>932039</v>
      </c>
      <c r="E1956" s="390">
        <v>44679</v>
      </c>
      <c r="F1956" s="358" t="s">
        <v>6170</v>
      </c>
    </row>
    <row r="1957" spans="1:6">
      <c r="A1957" s="357" t="s">
        <v>6195</v>
      </c>
      <c r="B1957" s="357" t="s">
        <v>6196</v>
      </c>
      <c r="C1957" s="358" t="s">
        <v>3789</v>
      </c>
      <c r="D1957" s="358">
        <v>932060</v>
      </c>
      <c r="E1957" s="390">
        <v>44679</v>
      </c>
      <c r="F1957" s="358" t="s">
        <v>6170</v>
      </c>
    </row>
    <row r="1958" spans="1:6">
      <c r="A1958" s="357" t="s">
        <v>6197</v>
      </c>
      <c r="B1958" s="357" t="s">
        <v>6198</v>
      </c>
      <c r="C1958" s="358" t="s">
        <v>3789</v>
      </c>
      <c r="D1958" s="358">
        <v>932035</v>
      </c>
      <c r="E1958" s="390">
        <v>44679</v>
      </c>
      <c r="F1958" s="358" t="s">
        <v>6170</v>
      </c>
    </row>
    <row r="1959" spans="1:6">
      <c r="A1959" s="357" t="s">
        <v>6199</v>
      </c>
      <c r="B1959" s="357" t="s">
        <v>6200</v>
      </c>
      <c r="C1959" s="358" t="s">
        <v>3789</v>
      </c>
      <c r="D1959" s="358">
        <v>932050</v>
      </c>
      <c r="E1959" s="390">
        <v>44679</v>
      </c>
      <c r="F1959" s="358" t="s">
        <v>6170</v>
      </c>
    </row>
    <row r="1960" spans="1:6">
      <c r="A1960" s="357" t="s">
        <v>6201</v>
      </c>
      <c r="B1960" s="357" t="s">
        <v>6202</v>
      </c>
      <c r="C1960" s="358" t="s">
        <v>3789</v>
      </c>
      <c r="D1960" s="358">
        <v>923256</v>
      </c>
      <c r="E1960" s="390">
        <v>44679</v>
      </c>
      <c r="F1960" s="358" t="s">
        <v>6170</v>
      </c>
    </row>
    <row r="1961" spans="1:6">
      <c r="A1961" s="357" t="s">
        <v>6203</v>
      </c>
      <c r="B1961" s="357" t="s">
        <v>6204</v>
      </c>
      <c r="C1961" s="358" t="s">
        <v>3789</v>
      </c>
      <c r="D1961" s="358">
        <v>932057</v>
      </c>
      <c r="E1961" s="390">
        <v>44679</v>
      </c>
      <c r="F1961" s="358" t="s">
        <v>6170</v>
      </c>
    </row>
    <row r="1962" spans="1:6">
      <c r="A1962" s="357" t="s">
        <v>6205</v>
      </c>
      <c r="B1962" s="357" t="s">
        <v>6206</v>
      </c>
      <c r="C1962" s="358" t="s">
        <v>3789</v>
      </c>
      <c r="D1962" s="358">
        <v>932041</v>
      </c>
      <c r="E1962" s="390">
        <v>44679</v>
      </c>
      <c r="F1962" s="358" t="s">
        <v>6170</v>
      </c>
    </row>
    <row r="1963" spans="1:6">
      <c r="A1963" s="357" t="s">
        <v>6207</v>
      </c>
      <c r="B1963" s="357" t="s">
        <v>6208</v>
      </c>
      <c r="C1963" s="358" t="s">
        <v>3789</v>
      </c>
      <c r="D1963" s="358">
        <v>932042</v>
      </c>
      <c r="E1963" s="390">
        <v>44679</v>
      </c>
      <c r="F1963" s="358" t="s">
        <v>6170</v>
      </c>
    </row>
    <row r="1964" spans="1:6">
      <c r="A1964" s="357" t="s">
        <v>6209</v>
      </c>
      <c r="B1964" s="357" t="s">
        <v>6210</v>
      </c>
      <c r="C1964" s="358" t="s">
        <v>3789</v>
      </c>
      <c r="D1964" s="358">
        <v>932045</v>
      </c>
      <c r="E1964" s="390">
        <v>44679</v>
      </c>
      <c r="F1964" s="358" t="s">
        <v>6170</v>
      </c>
    </row>
    <row r="1965" spans="1:6">
      <c r="A1965" s="357" t="s">
        <v>6211</v>
      </c>
      <c r="B1965" s="357" t="s">
        <v>6212</v>
      </c>
      <c r="C1965" s="358" t="s">
        <v>3789</v>
      </c>
      <c r="D1965" s="358">
        <v>932054</v>
      </c>
      <c r="E1965" s="390">
        <v>44679</v>
      </c>
      <c r="F1965" s="358" t="s">
        <v>6170</v>
      </c>
    </row>
    <row r="1966" spans="1:6">
      <c r="A1966" s="357" t="s">
        <v>6213</v>
      </c>
      <c r="B1966" s="357" t="s">
        <v>6214</v>
      </c>
      <c r="C1966" s="358" t="s">
        <v>3789</v>
      </c>
      <c r="D1966" s="358">
        <v>932047</v>
      </c>
      <c r="E1966" s="390">
        <v>44679</v>
      </c>
      <c r="F1966" s="358" t="s">
        <v>6170</v>
      </c>
    </row>
    <row r="1967" spans="1:6">
      <c r="A1967" s="357" t="s">
        <v>6215</v>
      </c>
      <c r="B1967" s="357" t="s">
        <v>6216</v>
      </c>
      <c r="C1967" s="358" t="s">
        <v>3789</v>
      </c>
      <c r="D1967" s="358">
        <v>925002</v>
      </c>
      <c r="E1967" s="390">
        <v>44679</v>
      </c>
      <c r="F1967" s="358" t="s">
        <v>6170</v>
      </c>
    </row>
    <row r="1968" spans="1:6">
      <c r="A1968" s="357" t="s">
        <v>6217</v>
      </c>
      <c r="B1968" s="357" t="s">
        <v>6218</v>
      </c>
      <c r="C1968" s="358" t="s">
        <v>3789</v>
      </c>
      <c r="D1968" s="358">
        <v>932048</v>
      </c>
      <c r="E1968" s="390">
        <v>44679</v>
      </c>
      <c r="F1968" s="358" t="s">
        <v>6170</v>
      </c>
    </row>
    <row r="1969" spans="1:6">
      <c r="A1969" s="357" t="s">
        <v>6219</v>
      </c>
      <c r="B1969" s="357" t="s">
        <v>6220</v>
      </c>
      <c r="C1969" s="358" t="s">
        <v>3789</v>
      </c>
      <c r="D1969" s="358">
        <v>932043</v>
      </c>
      <c r="E1969" s="390">
        <v>44679</v>
      </c>
      <c r="F1969" s="358" t="s">
        <v>6170</v>
      </c>
    </row>
    <row r="1970" spans="1:6">
      <c r="A1970" s="357" t="s">
        <v>6221</v>
      </c>
      <c r="B1970" s="357" t="s">
        <v>6222</v>
      </c>
      <c r="C1970" s="358" t="s">
        <v>3789</v>
      </c>
      <c r="D1970" s="358">
        <v>932040</v>
      </c>
      <c r="E1970" s="390">
        <v>44679</v>
      </c>
      <c r="F1970" s="358" t="s">
        <v>6170</v>
      </c>
    </row>
    <row r="1971" spans="1:6">
      <c r="A1971" s="357" t="s">
        <v>6223</v>
      </c>
      <c r="B1971" s="357" t="s">
        <v>6224</v>
      </c>
      <c r="C1971" s="358" t="s">
        <v>3789</v>
      </c>
      <c r="D1971" s="358">
        <v>932034</v>
      </c>
      <c r="E1971" s="390">
        <v>44679</v>
      </c>
      <c r="F1971" s="358" t="s">
        <v>6170</v>
      </c>
    </row>
    <row r="1972" spans="1:6">
      <c r="A1972" s="357" t="s">
        <v>6225</v>
      </c>
      <c r="B1972" s="357" t="s">
        <v>6226</v>
      </c>
      <c r="C1972" s="358" t="s">
        <v>3789</v>
      </c>
      <c r="D1972" s="358">
        <v>927710</v>
      </c>
      <c r="E1972" s="390">
        <v>44483</v>
      </c>
      <c r="F1972" s="358" t="s">
        <v>6109</v>
      </c>
    </row>
    <row r="1973" spans="1:6">
      <c r="A1973" s="357" t="s">
        <v>231</v>
      </c>
      <c r="B1973" s="357" t="s">
        <v>6227</v>
      </c>
      <c r="C1973" s="358" t="s">
        <v>3789</v>
      </c>
      <c r="D1973" s="358">
        <v>926960</v>
      </c>
      <c r="E1973" s="390">
        <v>44455</v>
      </c>
      <c r="F1973" s="358" t="s">
        <v>6109</v>
      </c>
    </row>
    <row r="1974" spans="1:6">
      <c r="A1974" s="357" t="s">
        <v>402</v>
      </c>
      <c r="B1974" s="357" t="s">
        <v>6228</v>
      </c>
      <c r="C1974" s="358" t="s">
        <v>3789</v>
      </c>
      <c r="D1974" s="358">
        <v>927196</v>
      </c>
      <c r="E1974" s="390">
        <v>44470</v>
      </c>
      <c r="F1974" s="358" t="s">
        <v>6109</v>
      </c>
    </row>
    <row r="1975" spans="1:6">
      <c r="A1975" s="357" t="s">
        <v>6229</v>
      </c>
      <c r="B1975" s="357" t="s">
        <v>6230</v>
      </c>
      <c r="C1975" s="358" t="s">
        <v>3789</v>
      </c>
      <c r="D1975" s="358">
        <v>925664</v>
      </c>
      <c r="E1975" s="390">
        <v>44403</v>
      </c>
      <c r="F1975" s="358" t="s">
        <v>6109</v>
      </c>
    </row>
    <row r="1976" spans="1:6">
      <c r="A1976" s="357" t="s">
        <v>799</v>
      </c>
      <c r="B1976" s="357" t="s">
        <v>6231</v>
      </c>
      <c r="C1976" s="358" t="s">
        <v>3789</v>
      </c>
      <c r="D1976" s="358">
        <v>925914</v>
      </c>
      <c r="E1976" s="390">
        <v>44410</v>
      </c>
      <c r="F1976" s="358" t="s">
        <v>6109</v>
      </c>
    </row>
    <row r="1977" spans="1:6">
      <c r="A1977" s="357" t="s">
        <v>804</v>
      </c>
      <c r="B1977" s="357" t="s">
        <v>6232</v>
      </c>
      <c r="C1977" s="358" t="s">
        <v>3789</v>
      </c>
      <c r="D1977" s="358">
        <v>925915</v>
      </c>
      <c r="E1977" s="390">
        <v>44410</v>
      </c>
      <c r="F1977" s="358" t="s">
        <v>6109</v>
      </c>
    </row>
    <row r="1978" spans="1:6">
      <c r="A1978" s="357" t="s">
        <v>819</v>
      </c>
      <c r="B1978" s="357" t="s">
        <v>6233</v>
      </c>
      <c r="C1978" s="358" t="s">
        <v>3789</v>
      </c>
      <c r="D1978" s="358">
        <v>923012</v>
      </c>
      <c r="E1978" s="390">
        <v>44293</v>
      </c>
      <c r="F1978" s="358" t="s">
        <v>6109</v>
      </c>
    </row>
    <row r="1979" spans="1:6">
      <c r="A1979" s="357" t="s">
        <v>1025</v>
      </c>
      <c r="B1979" s="357" t="s">
        <v>6234</v>
      </c>
      <c r="C1979" s="358" t="s">
        <v>3789</v>
      </c>
      <c r="D1979" s="358">
        <v>930325</v>
      </c>
      <c r="E1979" s="390">
        <v>44602</v>
      </c>
      <c r="F1979" s="358" t="s">
        <v>6109</v>
      </c>
    </row>
    <row r="1980" spans="1:6">
      <c r="A1980" s="357" t="s">
        <v>1076</v>
      </c>
      <c r="B1980" s="357" t="s">
        <v>6235</v>
      </c>
      <c r="C1980" s="358" t="s">
        <v>3789</v>
      </c>
      <c r="D1980" s="358">
        <v>925665</v>
      </c>
      <c r="E1980" s="390">
        <v>44403</v>
      </c>
      <c r="F1980" s="358" t="s">
        <v>6109</v>
      </c>
    </row>
    <row r="1981" spans="1:6">
      <c r="A1981" s="357" t="s">
        <v>6236</v>
      </c>
      <c r="B1981" s="357" t="s">
        <v>6237</v>
      </c>
      <c r="C1981" s="360" t="s">
        <v>3789</v>
      </c>
      <c r="D1981" s="360">
        <v>931899</v>
      </c>
      <c r="E1981" s="393">
        <v>44672</v>
      </c>
      <c r="F1981" s="360" t="s">
        <v>6109</v>
      </c>
    </row>
    <row r="1982" spans="1:6">
      <c r="A1982" s="357" t="s">
        <v>1147</v>
      </c>
      <c r="B1982" s="357" t="s">
        <v>6238</v>
      </c>
      <c r="C1982" s="358" t="s">
        <v>3789</v>
      </c>
      <c r="D1982" s="358">
        <v>931900</v>
      </c>
      <c r="E1982" s="390">
        <v>44672</v>
      </c>
      <c r="F1982" s="358" t="s">
        <v>6109</v>
      </c>
    </row>
    <row r="1983" spans="1:6">
      <c r="A1983" s="357" t="s">
        <v>1272</v>
      </c>
      <c r="B1983" s="357" t="s">
        <v>6239</v>
      </c>
      <c r="C1983" s="358" t="s">
        <v>3789</v>
      </c>
      <c r="D1983" s="358">
        <v>929779</v>
      </c>
      <c r="E1983" s="390">
        <v>44574</v>
      </c>
      <c r="F1983" s="358" t="s">
        <v>6109</v>
      </c>
    </row>
    <row r="1984" spans="1:6">
      <c r="A1984" s="357" t="s">
        <v>1904</v>
      </c>
      <c r="B1984" s="357" t="s">
        <v>6240</v>
      </c>
      <c r="C1984" s="358" t="s">
        <v>3789</v>
      </c>
      <c r="D1984" s="358">
        <v>930486</v>
      </c>
      <c r="E1984" s="390">
        <v>44609</v>
      </c>
      <c r="F1984" s="358" t="s">
        <v>6109</v>
      </c>
    </row>
    <row r="1985" spans="1:6">
      <c r="A1985" s="357" t="s">
        <v>1927</v>
      </c>
      <c r="B1985" s="357" t="s">
        <v>6241</v>
      </c>
      <c r="C1985" s="358" t="s">
        <v>3789</v>
      </c>
      <c r="D1985" s="358">
        <v>929496</v>
      </c>
      <c r="E1985" s="390">
        <v>44560</v>
      </c>
      <c r="F1985" s="358" t="s">
        <v>6109</v>
      </c>
    </row>
    <row r="1986" spans="1:6">
      <c r="A1986" s="357" t="s">
        <v>2039</v>
      </c>
      <c r="B1986" s="357" t="s">
        <v>6242</v>
      </c>
      <c r="C1986" s="358" t="s">
        <v>3789</v>
      </c>
      <c r="D1986" s="358">
        <v>925726</v>
      </c>
      <c r="E1986" s="390">
        <v>44403</v>
      </c>
      <c r="F1986" s="358" t="s">
        <v>6109</v>
      </c>
    </row>
    <row r="1987" spans="1:6">
      <c r="A1987" s="357" t="s">
        <v>2042</v>
      </c>
      <c r="B1987" s="357" t="s">
        <v>6243</v>
      </c>
      <c r="C1987" s="358" t="s">
        <v>3789</v>
      </c>
      <c r="D1987" s="358">
        <v>925028</v>
      </c>
      <c r="E1987" s="390">
        <v>44370</v>
      </c>
      <c r="F1987" s="358" t="s">
        <v>6109</v>
      </c>
    </row>
    <row r="1988" spans="1:6">
      <c r="A1988" s="357" t="s">
        <v>2052</v>
      </c>
      <c r="B1988" s="357" t="s">
        <v>6244</v>
      </c>
      <c r="C1988" s="358" t="s">
        <v>3789</v>
      </c>
      <c r="D1988" s="358">
        <v>925029</v>
      </c>
      <c r="E1988" s="390">
        <v>44370</v>
      </c>
      <c r="F1988" s="358" t="s">
        <v>6109</v>
      </c>
    </row>
    <row r="1989" spans="1:6">
      <c r="A1989" s="357" t="s">
        <v>2063</v>
      </c>
      <c r="B1989" s="357" t="s">
        <v>6245</v>
      </c>
      <c r="C1989" s="358" t="s">
        <v>3789</v>
      </c>
      <c r="D1989" s="358">
        <v>925033</v>
      </c>
      <c r="E1989" s="390">
        <v>44370</v>
      </c>
      <c r="F1989" s="358" t="s">
        <v>6109</v>
      </c>
    </row>
    <row r="1990" spans="1:6">
      <c r="A1990" s="357" t="s">
        <v>6246</v>
      </c>
      <c r="B1990" s="357" t="s">
        <v>6247</v>
      </c>
      <c r="C1990" s="358" t="s">
        <v>3789</v>
      </c>
      <c r="D1990" s="358">
        <v>925034</v>
      </c>
      <c r="E1990" s="390">
        <v>44370</v>
      </c>
      <c r="F1990" s="358" t="s">
        <v>6109</v>
      </c>
    </row>
    <row r="1991" spans="1:6">
      <c r="A1991" s="357" t="s">
        <v>2087</v>
      </c>
      <c r="B1991" s="357" t="s">
        <v>6248</v>
      </c>
      <c r="C1991" s="358" t="s">
        <v>3789</v>
      </c>
      <c r="D1991" s="358">
        <v>930487</v>
      </c>
      <c r="E1991" s="390">
        <v>44609</v>
      </c>
      <c r="F1991" s="358" t="s">
        <v>6109</v>
      </c>
    </row>
    <row r="1992" spans="1:6">
      <c r="A1992" s="357" t="s">
        <v>6249</v>
      </c>
      <c r="B1992" s="357" t="s">
        <v>6250</v>
      </c>
      <c r="C1992" s="358" t="s">
        <v>3789</v>
      </c>
      <c r="D1992" s="358">
        <v>931574</v>
      </c>
      <c r="E1992" s="390">
        <v>44658</v>
      </c>
      <c r="F1992" s="358" t="s">
        <v>6109</v>
      </c>
    </row>
    <row r="1993" spans="1:6">
      <c r="A1993" s="357" t="s">
        <v>2130</v>
      </c>
      <c r="B1993" s="357" t="s">
        <v>6251</v>
      </c>
      <c r="C1993" s="358" t="s">
        <v>3789</v>
      </c>
      <c r="D1993" s="358">
        <v>925045</v>
      </c>
      <c r="E1993" s="390">
        <v>44370</v>
      </c>
      <c r="F1993" s="358" t="s">
        <v>6109</v>
      </c>
    </row>
    <row r="1994" spans="1:6">
      <c r="A1994" s="357" t="s">
        <v>2349</v>
      </c>
      <c r="B1994" s="357" t="s">
        <v>6252</v>
      </c>
      <c r="C1994" s="358" t="s">
        <v>3789</v>
      </c>
      <c r="D1994" s="358">
        <v>931256</v>
      </c>
      <c r="E1994" s="390">
        <v>44644</v>
      </c>
      <c r="F1994" s="358" t="s">
        <v>6109</v>
      </c>
    </row>
    <row r="1995" spans="1:6">
      <c r="A1995" s="357" t="s">
        <v>41</v>
      </c>
      <c r="B1995" s="357" t="s">
        <v>6253</v>
      </c>
      <c r="C1995" s="358" t="s">
        <v>3789</v>
      </c>
      <c r="D1995" s="358">
        <v>930491</v>
      </c>
      <c r="E1995" s="390">
        <v>44609</v>
      </c>
      <c r="F1995" s="358" t="s">
        <v>6254</v>
      </c>
    </row>
    <row r="1996" spans="1:6">
      <c r="A1996" s="357" t="s">
        <v>76</v>
      </c>
      <c r="B1996" s="357" t="s">
        <v>6255</v>
      </c>
      <c r="C1996" s="358" t="s">
        <v>3789</v>
      </c>
      <c r="D1996" s="358">
        <v>925888</v>
      </c>
      <c r="E1996" s="390">
        <v>44410</v>
      </c>
      <c r="F1996" s="358" t="s">
        <v>6254</v>
      </c>
    </row>
    <row r="1997" spans="1:6">
      <c r="A1997" s="357" t="s">
        <v>307</v>
      </c>
      <c r="B1997" s="357" t="s">
        <v>6256</v>
      </c>
      <c r="C1997" s="358" t="s">
        <v>3789</v>
      </c>
      <c r="D1997" s="358">
        <v>930078</v>
      </c>
      <c r="E1997" s="390">
        <v>44588</v>
      </c>
      <c r="F1997" s="358" t="s">
        <v>6254</v>
      </c>
    </row>
    <row r="1998" spans="1:6">
      <c r="A1998" s="357" t="s">
        <v>377</v>
      </c>
      <c r="B1998" s="357" t="s">
        <v>6257</v>
      </c>
      <c r="C1998" s="358" t="s">
        <v>3789</v>
      </c>
      <c r="D1998" s="358">
        <v>929462</v>
      </c>
      <c r="E1998" s="390">
        <v>44553</v>
      </c>
      <c r="F1998" s="358" t="s">
        <v>6254</v>
      </c>
    </row>
    <row r="1999" spans="1:6">
      <c r="A1999" s="357" t="s">
        <v>648</v>
      </c>
      <c r="B1999" s="357" t="s">
        <v>6258</v>
      </c>
      <c r="C1999" s="358" t="s">
        <v>3789</v>
      </c>
      <c r="D1999" s="358">
        <v>925631</v>
      </c>
      <c r="E1999" s="390">
        <v>44403</v>
      </c>
      <c r="F1999" s="358" t="s">
        <v>6254</v>
      </c>
    </row>
    <row r="2000" spans="1:6">
      <c r="A2000" s="357" t="s">
        <v>680</v>
      </c>
      <c r="B2000" s="357" t="s">
        <v>6259</v>
      </c>
      <c r="C2000" s="358" t="s">
        <v>3789</v>
      </c>
      <c r="D2000" s="358">
        <v>925635</v>
      </c>
      <c r="E2000" s="390">
        <v>44403</v>
      </c>
      <c r="F2000" s="358" t="s">
        <v>6254</v>
      </c>
    </row>
    <row r="2001" spans="1:6">
      <c r="A2001" s="357" t="s">
        <v>6260</v>
      </c>
      <c r="B2001" s="357" t="s">
        <v>6261</v>
      </c>
      <c r="C2001" s="358" t="s">
        <v>3789</v>
      </c>
      <c r="D2001" s="358">
        <v>913059</v>
      </c>
      <c r="E2001" s="390">
        <v>44287</v>
      </c>
      <c r="F2001" s="358" t="s">
        <v>6254</v>
      </c>
    </row>
    <row r="2002" spans="1:6">
      <c r="A2002" s="357" t="s">
        <v>6262</v>
      </c>
      <c r="B2002" s="357" t="s">
        <v>6263</v>
      </c>
      <c r="C2002" s="358" t="s">
        <v>3789</v>
      </c>
      <c r="D2002" s="358">
        <v>925099</v>
      </c>
      <c r="E2002" s="390">
        <v>44370</v>
      </c>
      <c r="F2002" s="358" t="s">
        <v>6254</v>
      </c>
    </row>
    <row r="2003" spans="1:6">
      <c r="A2003" s="357" t="s">
        <v>6264</v>
      </c>
      <c r="B2003" s="357" t="s">
        <v>6265</v>
      </c>
      <c r="C2003" s="358" t="s">
        <v>3789</v>
      </c>
      <c r="D2003" s="358">
        <v>923133</v>
      </c>
      <c r="E2003" s="390">
        <v>44293</v>
      </c>
      <c r="F2003" s="358" t="s">
        <v>6254</v>
      </c>
    </row>
    <row r="2004" spans="1:6">
      <c r="A2004" s="357" t="s">
        <v>1103</v>
      </c>
      <c r="B2004" s="357" t="s">
        <v>6266</v>
      </c>
      <c r="C2004" s="358" t="s">
        <v>3789</v>
      </c>
      <c r="D2004" s="358">
        <v>925862</v>
      </c>
      <c r="E2004" s="390">
        <v>44403</v>
      </c>
      <c r="F2004" s="358" t="s">
        <v>6254</v>
      </c>
    </row>
    <row r="2005" spans="1:6">
      <c r="A2005" s="357" t="s">
        <v>1236</v>
      </c>
      <c r="B2005" s="357" t="s">
        <v>6267</v>
      </c>
      <c r="C2005" s="358" t="s">
        <v>3789</v>
      </c>
      <c r="D2005" s="358">
        <v>929512</v>
      </c>
      <c r="E2005" s="390">
        <v>44560</v>
      </c>
      <c r="F2005" s="358" t="s">
        <v>6254</v>
      </c>
    </row>
    <row r="2006" spans="1:6">
      <c r="A2006" s="357" t="s">
        <v>1407</v>
      </c>
      <c r="B2006" s="357" t="s">
        <v>6268</v>
      </c>
      <c r="C2006" s="358" t="s">
        <v>3789</v>
      </c>
      <c r="D2006" s="358">
        <v>925841</v>
      </c>
      <c r="E2006" s="390">
        <v>44403</v>
      </c>
      <c r="F2006" s="358" t="s">
        <v>6254</v>
      </c>
    </row>
    <row r="2007" spans="1:6">
      <c r="A2007" s="357" t="s">
        <v>1588</v>
      </c>
      <c r="B2007" s="357" t="s">
        <v>6269</v>
      </c>
      <c r="C2007" s="358" t="s">
        <v>3789</v>
      </c>
      <c r="D2007" s="358">
        <v>930079</v>
      </c>
      <c r="E2007" s="390">
        <v>44588</v>
      </c>
      <c r="F2007" s="358" t="s">
        <v>6254</v>
      </c>
    </row>
    <row r="2008" spans="1:6">
      <c r="A2008" s="357" t="s">
        <v>1614</v>
      </c>
      <c r="B2008" s="357" t="s">
        <v>6270</v>
      </c>
      <c r="C2008" s="358" t="s">
        <v>3789</v>
      </c>
      <c r="D2008" s="358">
        <v>929439</v>
      </c>
      <c r="E2008" s="390">
        <v>44553</v>
      </c>
      <c r="F2008" s="358" t="s">
        <v>6254</v>
      </c>
    </row>
    <row r="2009" spans="1:6">
      <c r="A2009" s="357" t="s">
        <v>1628</v>
      </c>
      <c r="B2009" s="357" t="s">
        <v>6271</v>
      </c>
      <c r="C2009" s="358" t="s">
        <v>3789</v>
      </c>
      <c r="D2009" s="358">
        <v>931121</v>
      </c>
      <c r="E2009" s="390">
        <v>44637</v>
      </c>
      <c r="F2009" s="358" t="s">
        <v>6254</v>
      </c>
    </row>
    <row r="2010" spans="1:6">
      <c r="A2010" s="357" t="s">
        <v>1843</v>
      </c>
      <c r="B2010" s="357" t="s">
        <v>6272</v>
      </c>
      <c r="C2010" s="358" t="s">
        <v>3789</v>
      </c>
      <c r="D2010" s="358">
        <v>925637</v>
      </c>
      <c r="E2010" s="390">
        <v>44403</v>
      </c>
      <c r="F2010" s="358" t="s">
        <v>6254</v>
      </c>
    </row>
    <row r="2011" spans="1:6">
      <c r="A2011" s="357" t="s">
        <v>1910</v>
      </c>
      <c r="B2011" s="357" t="s">
        <v>6273</v>
      </c>
      <c r="C2011" s="358" t="s">
        <v>3789</v>
      </c>
      <c r="D2011" s="358">
        <v>930077</v>
      </c>
      <c r="E2011" s="390">
        <v>44588</v>
      </c>
      <c r="F2011" s="358" t="s">
        <v>6254</v>
      </c>
    </row>
    <row r="2012" spans="1:6">
      <c r="A2012" s="357" t="s">
        <v>1956</v>
      </c>
      <c r="B2012" s="357" t="s">
        <v>6274</v>
      </c>
      <c r="C2012" s="358" t="s">
        <v>3789</v>
      </c>
      <c r="D2012" s="358">
        <v>930488</v>
      </c>
      <c r="E2012" s="390">
        <v>44609</v>
      </c>
      <c r="F2012" s="358" t="s">
        <v>6254</v>
      </c>
    </row>
    <row r="2013" spans="1:6">
      <c r="A2013" s="357" t="s">
        <v>1967</v>
      </c>
      <c r="B2013" s="357" t="s">
        <v>6275</v>
      </c>
      <c r="C2013" s="358" t="s">
        <v>3789</v>
      </c>
      <c r="D2013" s="358">
        <v>925008</v>
      </c>
      <c r="E2013" s="390">
        <v>44370</v>
      </c>
      <c r="F2013" s="358" t="s">
        <v>6254</v>
      </c>
    </row>
    <row r="2014" spans="1:6">
      <c r="A2014" s="357" t="s">
        <v>2030</v>
      </c>
      <c r="B2014" s="357" t="s">
        <v>6276</v>
      </c>
      <c r="C2014" s="358" t="s">
        <v>3789</v>
      </c>
      <c r="D2014" s="358">
        <v>931122</v>
      </c>
      <c r="E2014" s="390">
        <v>44637</v>
      </c>
      <c r="F2014" s="358" t="s">
        <v>6254</v>
      </c>
    </row>
    <row r="2015" spans="1:6">
      <c r="A2015" s="357" t="s">
        <v>6277</v>
      </c>
      <c r="B2015" s="357" t="s">
        <v>6278</v>
      </c>
      <c r="C2015" s="358" t="s">
        <v>3789</v>
      </c>
      <c r="D2015" s="358">
        <v>919387</v>
      </c>
      <c r="E2015" s="390">
        <v>44287</v>
      </c>
      <c r="F2015" s="358" t="s">
        <v>6254</v>
      </c>
    </row>
    <row r="2016" spans="1:6">
      <c r="A2016" s="357" t="s">
        <v>2169</v>
      </c>
      <c r="B2016" s="357" t="s">
        <v>6279</v>
      </c>
      <c r="C2016" s="358" t="s">
        <v>3789</v>
      </c>
      <c r="D2016" s="358">
        <v>929402</v>
      </c>
      <c r="E2016" s="390">
        <v>44553</v>
      </c>
      <c r="F2016" s="358" t="s">
        <v>6254</v>
      </c>
    </row>
    <row r="2017" spans="1:6">
      <c r="A2017" s="357" t="s">
        <v>2220</v>
      </c>
      <c r="B2017" s="357" t="s">
        <v>6280</v>
      </c>
      <c r="C2017" s="358" t="s">
        <v>3789</v>
      </c>
      <c r="D2017" s="358">
        <v>929511</v>
      </c>
      <c r="E2017" s="390">
        <v>44560</v>
      </c>
      <c r="F2017" s="358" t="s">
        <v>6254</v>
      </c>
    </row>
    <row r="2018" spans="1:6">
      <c r="A2018" s="357" t="s">
        <v>2272</v>
      </c>
      <c r="B2018" s="357" t="s">
        <v>6281</v>
      </c>
      <c r="C2018" s="358" t="s">
        <v>3789</v>
      </c>
      <c r="D2018" s="358">
        <v>929441</v>
      </c>
      <c r="E2018" s="390">
        <v>44553</v>
      </c>
      <c r="F2018" s="358" t="s">
        <v>6254</v>
      </c>
    </row>
    <row r="2019" spans="1:6">
      <c r="A2019" s="357" t="s">
        <v>2293</v>
      </c>
      <c r="B2019" s="357" t="s">
        <v>6282</v>
      </c>
      <c r="C2019" s="358" t="s">
        <v>3789</v>
      </c>
      <c r="D2019" s="358">
        <v>930490</v>
      </c>
      <c r="E2019" s="390">
        <v>44609</v>
      </c>
      <c r="F2019" s="358" t="s">
        <v>6254</v>
      </c>
    </row>
    <row r="2020" spans="1:6">
      <c r="A2020" s="357" t="s">
        <v>6283</v>
      </c>
      <c r="B2020" s="357" t="s">
        <v>6284</v>
      </c>
      <c r="C2020" s="358" t="s">
        <v>3789</v>
      </c>
      <c r="D2020" s="358">
        <v>932078</v>
      </c>
      <c r="E2020" s="390">
        <v>44679</v>
      </c>
      <c r="F2020" s="358" t="s">
        <v>6103</v>
      </c>
    </row>
    <row r="2021" spans="1:6">
      <c r="A2021" s="357" t="s">
        <v>6285</v>
      </c>
      <c r="B2021" s="357" t="s">
        <v>6286</v>
      </c>
      <c r="C2021" s="358" t="s">
        <v>3789</v>
      </c>
      <c r="D2021" s="358">
        <v>932063</v>
      </c>
      <c r="E2021" s="390">
        <v>44679</v>
      </c>
      <c r="F2021" s="358" t="s">
        <v>6103</v>
      </c>
    </row>
    <row r="2022" spans="1:6">
      <c r="A2022" s="357" t="s">
        <v>6287</v>
      </c>
      <c r="B2022" s="357" t="s">
        <v>6288</v>
      </c>
      <c r="C2022" s="358" t="s">
        <v>3789</v>
      </c>
      <c r="D2022" s="358">
        <v>932068</v>
      </c>
      <c r="E2022" s="390">
        <v>44679</v>
      </c>
      <c r="F2022" s="358" t="s">
        <v>6103</v>
      </c>
    </row>
    <row r="2023" spans="1:6">
      <c r="A2023" s="357" t="s">
        <v>6289</v>
      </c>
      <c r="B2023" s="357" t="s">
        <v>6290</v>
      </c>
      <c r="C2023" s="358" t="s">
        <v>3789</v>
      </c>
      <c r="D2023" s="358">
        <v>932090</v>
      </c>
      <c r="E2023" s="390">
        <v>44679</v>
      </c>
      <c r="F2023" s="358" t="s">
        <v>6103</v>
      </c>
    </row>
    <row r="2024" spans="1:6">
      <c r="A2024" s="357" t="s">
        <v>6291</v>
      </c>
      <c r="B2024" s="357" t="s">
        <v>6292</v>
      </c>
      <c r="C2024" s="358" t="s">
        <v>3789</v>
      </c>
      <c r="D2024" s="358">
        <v>932094</v>
      </c>
      <c r="E2024" s="390">
        <v>44679</v>
      </c>
      <c r="F2024" s="358" t="s">
        <v>6103</v>
      </c>
    </row>
    <row r="2025" spans="1:6">
      <c r="A2025" s="357" t="s">
        <v>6293</v>
      </c>
      <c r="B2025" s="357" t="s">
        <v>6294</v>
      </c>
      <c r="C2025" s="358" t="s">
        <v>3789</v>
      </c>
      <c r="D2025" s="358">
        <v>932089</v>
      </c>
      <c r="E2025" s="390">
        <v>44679</v>
      </c>
      <c r="F2025" s="358" t="s">
        <v>6103</v>
      </c>
    </row>
    <row r="2026" spans="1:6">
      <c r="A2026" s="357" t="s">
        <v>6295</v>
      </c>
      <c r="B2026" s="357" t="s">
        <v>6296</v>
      </c>
      <c r="C2026" s="358" t="s">
        <v>3789</v>
      </c>
      <c r="D2026" s="358">
        <v>932085</v>
      </c>
      <c r="E2026" s="390">
        <v>44679</v>
      </c>
      <c r="F2026" s="358" t="s">
        <v>6103</v>
      </c>
    </row>
    <row r="2027" spans="1:6">
      <c r="A2027" s="357" t="s">
        <v>6297</v>
      </c>
      <c r="B2027" s="357" t="s">
        <v>6298</v>
      </c>
      <c r="C2027" s="358" t="s">
        <v>3789</v>
      </c>
      <c r="D2027" s="358">
        <v>932079</v>
      </c>
      <c r="E2027" s="390">
        <v>44679</v>
      </c>
      <c r="F2027" s="358" t="s">
        <v>6103</v>
      </c>
    </row>
    <row r="2028" spans="1:6">
      <c r="A2028" s="357" t="s">
        <v>6299</v>
      </c>
      <c r="B2028" s="357" t="s">
        <v>6300</v>
      </c>
      <c r="C2028" s="358" t="s">
        <v>3789</v>
      </c>
      <c r="D2028" s="358">
        <v>932071</v>
      </c>
      <c r="E2028" s="390">
        <v>44679</v>
      </c>
      <c r="F2028" s="358" t="s">
        <v>6103</v>
      </c>
    </row>
    <row r="2029" spans="1:6">
      <c r="A2029" s="357" t="s">
        <v>6301</v>
      </c>
      <c r="B2029" s="357" t="s">
        <v>6302</v>
      </c>
      <c r="C2029" s="358" t="s">
        <v>3789</v>
      </c>
      <c r="D2029" s="358">
        <v>932072</v>
      </c>
      <c r="E2029" s="390">
        <v>44679</v>
      </c>
      <c r="F2029" s="358" t="s">
        <v>6103</v>
      </c>
    </row>
    <row r="2030" spans="1:6">
      <c r="A2030" s="357" t="s">
        <v>6303</v>
      </c>
      <c r="B2030" s="357" t="s">
        <v>6304</v>
      </c>
      <c r="C2030" s="358" t="s">
        <v>3789</v>
      </c>
      <c r="D2030" s="358">
        <v>932084</v>
      </c>
      <c r="E2030" s="390">
        <v>44679</v>
      </c>
      <c r="F2030" s="358" t="s">
        <v>6103</v>
      </c>
    </row>
    <row r="2031" spans="1:6">
      <c r="A2031" s="357" t="s">
        <v>6305</v>
      </c>
      <c r="B2031" s="357" t="s">
        <v>6306</v>
      </c>
      <c r="C2031" s="358" t="s">
        <v>3789</v>
      </c>
      <c r="D2031" s="358">
        <v>932093</v>
      </c>
      <c r="E2031" s="390">
        <v>44679</v>
      </c>
      <c r="F2031" s="358" t="s">
        <v>6103</v>
      </c>
    </row>
    <row r="2032" spans="1:6">
      <c r="A2032" s="357" t="s">
        <v>6307</v>
      </c>
      <c r="B2032" s="357" t="s">
        <v>6308</v>
      </c>
      <c r="C2032" s="358" t="s">
        <v>3789</v>
      </c>
      <c r="D2032" s="358">
        <v>932075</v>
      </c>
      <c r="E2032" s="390">
        <v>44679</v>
      </c>
      <c r="F2032" s="358" t="s">
        <v>6103</v>
      </c>
    </row>
    <row r="2033" spans="1:6">
      <c r="A2033" s="357" t="s">
        <v>6309</v>
      </c>
      <c r="B2033" s="357" t="s">
        <v>6310</v>
      </c>
      <c r="C2033" s="358" t="s">
        <v>3789</v>
      </c>
      <c r="D2033" s="358">
        <v>932077</v>
      </c>
      <c r="E2033" s="390">
        <v>44679</v>
      </c>
      <c r="F2033" s="358" t="s">
        <v>6103</v>
      </c>
    </row>
    <row r="2034" spans="1:6">
      <c r="A2034" s="357" t="s">
        <v>6311</v>
      </c>
      <c r="B2034" s="357" t="s">
        <v>6312</v>
      </c>
      <c r="C2034" s="358" t="s">
        <v>3789</v>
      </c>
      <c r="D2034" s="358">
        <v>932067</v>
      </c>
      <c r="E2034" s="390">
        <v>44679</v>
      </c>
      <c r="F2034" s="358" t="s">
        <v>6103</v>
      </c>
    </row>
    <row r="2035" spans="1:6">
      <c r="A2035" s="357" t="s">
        <v>6313</v>
      </c>
      <c r="B2035" s="357" t="s">
        <v>6314</v>
      </c>
      <c r="C2035" s="358" t="s">
        <v>3789</v>
      </c>
      <c r="D2035" s="358">
        <v>932088</v>
      </c>
      <c r="E2035" s="390">
        <v>44679</v>
      </c>
      <c r="F2035" s="358" t="s">
        <v>6103</v>
      </c>
    </row>
    <row r="2036" spans="1:6">
      <c r="A2036" s="357" t="s">
        <v>6315</v>
      </c>
      <c r="B2036" s="357" t="s">
        <v>6316</v>
      </c>
      <c r="C2036" s="358" t="s">
        <v>3789</v>
      </c>
      <c r="D2036" s="358">
        <v>932091</v>
      </c>
      <c r="E2036" s="390">
        <v>44679</v>
      </c>
      <c r="F2036" s="358" t="s">
        <v>6103</v>
      </c>
    </row>
    <row r="2037" spans="1:6">
      <c r="A2037" s="357" t="s">
        <v>6317</v>
      </c>
      <c r="B2037" s="357" t="s">
        <v>6318</v>
      </c>
      <c r="C2037" s="358" t="s">
        <v>3789</v>
      </c>
      <c r="D2037" s="358">
        <v>932064</v>
      </c>
      <c r="E2037" s="390">
        <v>44679</v>
      </c>
      <c r="F2037" s="358" t="s">
        <v>6103</v>
      </c>
    </row>
    <row r="2038" spans="1:6">
      <c r="A2038" s="357" t="s">
        <v>6319</v>
      </c>
      <c r="B2038" s="357" t="s">
        <v>6320</v>
      </c>
      <c r="C2038" s="358" t="s">
        <v>3789</v>
      </c>
      <c r="D2038" s="358">
        <v>932066</v>
      </c>
      <c r="E2038" s="390">
        <v>44679</v>
      </c>
      <c r="F2038" s="358" t="s">
        <v>6103</v>
      </c>
    </row>
    <row r="2039" spans="1:6">
      <c r="A2039" s="357" t="s">
        <v>6321</v>
      </c>
      <c r="B2039" s="357" t="s">
        <v>6322</v>
      </c>
      <c r="C2039" s="358" t="s">
        <v>3789</v>
      </c>
      <c r="D2039" s="358">
        <v>932081</v>
      </c>
      <c r="E2039" s="390">
        <v>44679</v>
      </c>
      <c r="F2039" s="358" t="s">
        <v>6103</v>
      </c>
    </row>
    <row r="2040" spans="1:6">
      <c r="A2040" s="357" t="s">
        <v>6323</v>
      </c>
      <c r="B2040" s="357" t="s">
        <v>6324</v>
      </c>
      <c r="C2040" s="358" t="s">
        <v>3789</v>
      </c>
      <c r="D2040" s="358">
        <v>932092</v>
      </c>
      <c r="E2040" s="390">
        <v>44679</v>
      </c>
      <c r="F2040" s="358" t="s">
        <v>6103</v>
      </c>
    </row>
    <row r="2041" spans="1:6">
      <c r="A2041" s="357" t="s">
        <v>6325</v>
      </c>
      <c r="B2041" s="357" t="s">
        <v>6326</v>
      </c>
      <c r="C2041" s="358" t="s">
        <v>3789</v>
      </c>
      <c r="D2041" s="358">
        <v>932061</v>
      </c>
      <c r="E2041" s="390">
        <v>44679</v>
      </c>
      <c r="F2041" s="358" t="s">
        <v>6103</v>
      </c>
    </row>
    <row r="2042" spans="1:6">
      <c r="A2042" s="357" t="s">
        <v>6327</v>
      </c>
      <c r="B2042" s="357" t="s">
        <v>6328</v>
      </c>
      <c r="C2042" s="358" t="s">
        <v>3789</v>
      </c>
      <c r="D2042" s="358">
        <v>932070</v>
      </c>
      <c r="E2042" s="390">
        <v>44679</v>
      </c>
      <c r="F2042" s="358" t="s">
        <v>6103</v>
      </c>
    </row>
    <row r="2043" spans="1:6">
      <c r="A2043" s="357" t="s">
        <v>6329</v>
      </c>
      <c r="B2043" s="357" t="s">
        <v>6330</v>
      </c>
      <c r="C2043" s="358" t="s">
        <v>3789</v>
      </c>
      <c r="D2043" s="358">
        <v>932074</v>
      </c>
      <c r="E2043" s="390">
        <v>44679</v>
      </c>
      <c r="F2043" s="358" t="s">
        <v>6103</v>
      </c>
    </row>
    <row r="2044" spans="1:6">
      <c r="A2044" s="357" t="s">
        <v>6331</v>
      </c>
      <c r="B2044" s="357" t="s">
        <v>6332</v>
      </c>
      <c r="C2044" s="358" t="s">
        <v>3789</v>
      </c>
      <c r="D2044" s="358">
        <v>932083</v>
      </c>
      <c r="E2044" s="390">
        <v>44679</v>
      </c>
      <c r="F2044" s="358" t="s">
        <v>6103</v>
      </c>
    </row>
    <row r="2045" spans="1:6">
      <c r="A2045" s="357" t="s">
        <v>6333</v>
      </c>
      <c r="B2045" s="357" t="s">
        <v>6334</v>
      </c>
      <c r="C2045" s="358" t="s">
        <v>3789</v>
      </c>
      <c r="D2045" s="358">
        <v>932069</v>
      </c>
      <c r="E2045" s="390">
        <v>44679</v>
      </c>
      <c r="F2045" s="358" t="s">
        <v>6103</v>
      </c>
    </row>
    <row r="2046" spans="1:6">
      <c r="A2046" s="357" t="s">
        <v>6335</v>
      </c>
      <c r="B2046" s="357" t="s">
        <v>6336</v>
      </c>
      <c r="C2046" s="358" t="s">
        <v>3789</v>
      </c>
      <c r="D2046" s="358">
        <v>932080</v>
      </c>
      <c r="E2046" s="390">
        <v>44679</v>
      </c>
      <c r="F2046" s="358" t="s">
        <v>6103</v>
      </c>
    </row>
    <row r="2047" spans="1:6">
      <c r="A2047" s="357" t="s">
        <v>6337</v>
      </c>
      <c r="B2047" s="357" t="s">
        <v>6338</v>
      </c>
      <c r="C2047" s="358" t="s">
        <v>3789</v>
      </c>
      <c r="D2047" s="358">
        <v>927688</v>
      </c>
      <c r="E2047" s="390">
        <v>44483</v>
      </c>
      <c r="F2047" s="358" t="s">
        <v>6339</v>
      </c>
    </row>
    <row r="2048" spans="1:6">
      <c r="A2048" s="357" t="s">
        <v>6340</v>
      </c>
      <c r="B2048" s="357" t="s">
        <v>6340</v>
      </c>
      <c r="C2048" s="358" t="s">
        <v>3789</v>
      </c>
      <c r="D2048" s="358">
        <v>930330</v>
      </c>
      <c r="E2048" s="390">
        <v>44602</v>
      </c>
      <c r="F2048" s="358" t="s">
        <v>6339</v>
      </c>
    </row>
    <row r="2049" spans="1:6">
      <c r="A2049" s="357" t="s">
        <v>6341</v>
      </c>
      <c r="B2049" s="357" t="s">
        <v>6342</v>
      </c>
      <c r="C2049" s="358" t="s">
        <v>3789</v>
      </c>
      <c r="D2049" s="358">
        <v>926943</v>
      </c>
      <c r="E2049" s="390">
        <v>44455</v>
      </c>
      <c r="F2049" s="358" t="s">
        <v>6339</v>
      </c>
    </row>
    <row r="2050" spans="1:6">
      <c r="A2050" s="357" t="s">
        <v>6343</v>
      </c>
      <c r="B2050" s="357" t="s">
        <v>6344</v>
      </c>
      <c r="C2050" s="358" t="s">
        <v>3789</v>
      </c>
      <c r="D2050" s="358">
        <v>925685</v>
      </c>
      <c r="E2050" s="390">
        <v>44403</v>
      </c>
      <c r="F2050" s="358" t="s">
        <v>6339</v>
      </c>
    </row>
    <row r="2051" spans="1:6">
      <c r="A2051" s="357" t="s">
        <v>6345</v>
      </c>
      <c r="B2051" s="357" t="s">
        <v>6346</v>
      </c>
      <c r="C2051" s="358" t="s">
        <v>3789</v>
      </c>
      <c r="D2051" s="358">
        <v>926025</v>
      </c>
      <c r="E2051" s="390">
        <v>44410</v>
      </c>
      <c r="F2051" s="358" t="s">
        <v>6339</v>
      </c>
    </row>
    <row r="2052" spans="1:6">
      <c r="A2052" s="357" t="s">
        <v>6347</v>
      </c>
      <c r="B2052" s="357" t="s">
        <v>6348</v>
      </c>
      <c r="C2052" s="358" t="s">
        <v>3789</v>
      </c>
      <c r="D2052" s="358">
        <v>914865</v>
      </c>
      <c r="E2052" s="390">
        <v>44287</v>
      </c>
      <c r="F2052" s="358" t="s">
        <v>6339</v>
      </c>
    </row>
    <row r="2053" spans="1:6">
      <c r="A2053" s="357" t="s">
        <v>6349</v>
      </c>
      <c r="B2053" s="357" t="s">
        <v>6350</v>
      </c>
      <c r="C2053" s="358" t="s">
        <v>3789</v>
      </c>
      <c r="D2053" s="358">
        <v>931572</v>
      </c>
      <c r="E2053" s="390">
        <v>44658</v>
      </c>
      <c r="F2053" s="358" t="s">
        <v>6339</v>
      </c>
    </row>
    <row r="2054" spans="1:6">
      <c r="A2054" s="357" t="s">
        <v>6351</v>
      </c>
      <c r="B2054" s="357" t="s">
        <v>6352</v>
      </c>
      <c r="C2054" s="358" t="s">
        <v>3789</v>
      </c>
      <c r="D2054" s="358">
        <v>925761</v>
      </c>
      <c r="E2054" s="390">
        <v>44403</v>
      </c>
      <c r="F2054" s="358" t="s">
        <v>6339</v>
      </c>
    </row>
    <row r="2055" spans="1:6">
      <c r="A2055" s="357" t="s">
        <v>6353</v>
      </c>
      <c r="B2055" s="357" t="s">
        <v>6354</v>
      </c>
      <c r="C2055" s="358" t="s">
        <v>3789</v>
      </c>
      <c r="D2055" s="358">
        <v>930666</v>
      </c>
      <c r="E2055" s="390">
        <v>44616</v>
      </c>
      <c r="F2055" s="358" t="s">
        <v>6339</v>
      </c>
    </row>
    <row r="2056" spans="1:6">
      <c r="A2056" s="357" t="s">
        <v>6355</v>
      </c>
      <c r="B2056" s="357" t="s">
        <v>6356</v>
      </c>
      <c r="C2056" s="358" t="s">
        <v>3789</v>
      </c>
      <c r="D2056" s="358">
        <v>930823</v>
      </c>
      <c r="E2056" s="390">
        <v>44623</v>
      </c>
      <c r="F2056" s="358" t="s">
        <v>6339</v>
      </c>
    </row>
    <row r="2057" spans="1:6">
      <c r="A2057" s="357" t="s">
        <v>6357</v>
      </c>
      <c r="B2057" s="357" t="s">
        <v>6358</v>
      </c>
      <c r="C2057" s="358" t="s">
        <v>3789</v>
      </c>
      <c r="D2057" s="358">
        <v>931127</v>
      </c>
      <c r="E2057" s="390">
        <v>44637</v>
      </c>
      <c r="F2057" s="358" t="s">
        <v>6339</v>
      </c>
    </row>
    <row r="2058" spans="1:6">
      <c r="A2058" s="357" t="s">
        <v>6359</v>
      </c>
      <c r="B2058" s="357" t="s">
        <v>6360</v>
      </c>
      <c r="C2058" s="358" t="s">
        <v>3789</v>
      </c>
      <c r="D2058" s="358">
        <v>926964</v>
      </c>
      <c r="E2058" s="390">
        <v>44455</v>
      </c>
      <c r="F2058" s="358" t="s">
        <v>6339</v>
      </c>
    </row>
    <row r="2059" spans="1:6">
      <c r="A2059" s="357" t="s">
        <v>6361</v>
      </c>
      <c r="B2059" s="357" t="s">
        <v>6362</v>
      </c>
      <c r="C2059" s="358" t="s">
        <v>3789</v>
      </c>
      <c r="D2059" s="358">
        <v>925765</v>
      </c>
      <c r="E2059" s="390">
        <v>44403</v>
      </c>
      <c r="F2059" s="358" t="s">
        <v>6339</v>
      </c>
    </row>
    <row r="2060" spans="1:6">
      <c r="A2060" s="357" t="s">
        <v>6363</v>
      </c>
      <c r="B2060" s="357" t="s">
        <v>6364</v>
      </c>
      <c r="C2060" s="358" t="s">
        <v>3789</v>
      </c>
      <c r="D2060" s="358">
        <v>925762</v>
      </c>
      <c r="E2060" s="390">
        <v>44403</v>
      </c>
      <c r="F2060" s="358" t="s">
        <v>6339</v>
      </c>
    </row>
    <row r="2061" spans="1:6">
      <c r="A2061" s="357" t="s">
        <v>6365</v>
      </c>
      <c r="B2061" s="357" t="s">
        <v>6366</v>
      </c>
      <c r="C2061" s="358" t="s">
        <v>3789</v>
      </c>
      <c r="D2061" s="358">
        <v>925680</v>
      </c>
      <c r="E2061" s="390">
        <v>44403</v>
      </c>
      <c r="F2061" s="358" t="s">
        <v>6339</v>
      </c>
    </row>
    <row r="2062" spans="1:6">
      <c r="A2062" s="357" t="s">
        <v>6367</v>
      </c>
      <c r="B2062" s="357" t="s">
        <v>6368</v>
      </c>
      <c r="C2062" s="358" t="s">
        <v>3789</v>
      </c>
      <c r="D2062" s="358">
        <v>931410</v>
      </c>
      <c r="E2062" s="390">
        <v>44651</v>
      </c>
      <c r="F2062" s="358" t="s">
        <v>6339</v>
      </c>
    </row>
    <row r="2063" spans="1:6">
      <c r="A2063" s="357" t="s">
        <v>6369</v>
      </c>
      <c r="B2063" s="357" t="s">
        <v>6370</v>
      </c>
      <c r="C2063" s="358" t="s">
        <v>3789</v>
      </c>
      <c r="D2063" s="358">
        <v>929399</v>
      </c>
      <c r="E2063" s="390">
        <v>44553</v>
      </c>
      <c r="F2063" s="358" t="s">
        <v>6339</v>
      </c>
    </row>
    <row r="2064" spans="1:6">
      <c r="A2064" s="357" t="s">
        <v>6371</v>
      </c>
      <c r="B2064" s="357" t="s">
        <v>6372</v>
      </c>
      <c r="C2064" s="358" t="s">
        <v>3789</v>
      </c>
      <c r="D2064" s="358">
        <v>931411</v>
      </c>
      <c r="E2064" s="390">
        <v>44651</v>
      </c>
      <c r="F2064" s="358" t="s">
        <v>6339</v>
      </c>
    </row>
    <row r="2065" spans="1:6">
      <c r="A2065" s="357" t="s">
        <v>6373</v>
      </c>
      <c r="B2065" s="357" t="s">
        <v>6374</v>
      </c>
      <c r="C2065" s="358" t="s">
        <v>3789</v>
      </c>
      <c r="D2065" s="358">
        <v>925052</v>
      </c>
      <c r="E2065" s="390">
        <v>44370</v>
      </c>
      <c r="F2065" s="358" t="s">
        <v>6339</v>
      </c>
    </row>
    <row r="2066" spans="1:6">
      <c r="A2066" s="357" t="s">
        <v>6375</v>
      </c>
      <c r="B2066" s="357" t="s">
        <v>6376</v>
      </c>
      <c r="C2066" s="358" t="s">
        <v>3789</v>
      </c>
      <c r="D2066" s="358">
        <v>930664</v>
      </c>
      <c r="E2066" s="390">
        <v>44616</v>
      </c>
      <c r="F2066" s="358" t="s">
        <v>6339</v>
      </c>
    </row>
    <row r="2067" spans="1:6">
      <c r="A2067" s="357" t="s">
        <v>6377</v>
      </c>
      <c r="B2067" s="357" t="s">
        <v>6378</v>
      </c>
      <c r="C2067" s="358" t="s">
        <v>3789</v>
      </c>
      <c r="D2067" s="358">
        <v>925066</v>
      </c>
      <c r="E2067" s="390">
        <v>44370</v>
      </c>
      <c r="F2067" s="358" t="s">
        <v>6339</v>
      </c>
    </row>
    <row r="2068" spans="1:6">
      <c r="A2068" s="357" t="s">
        <v>6379</v>
      </c>
      <c r="B2068" s="357" t="s">
        <v>6380</v>
      </c>
      <c r="C2068" s="358" t="s">
        <v>2750</v>
      </c>
      <c r="D2068" s="358">
        <v>915222</v>
      </c>
      <c r="E2068" s="390">
        <v>44287</v>
      </c>
      <c r="F2068" s="358" t="s">
        <v>3575</v>
      </c>
    </row>
    <row r="2069" spans="1:6">
      <c r="A2069" s="357" t="s">
        <v>6381</v>
      </c>
      <c r="B2069" s="357" t="s">
        <v>6382</v>
      </c>
      <c r="C2069" s="358" t="s">
        <v>2750</v>
      </c>
      <c r="D2069" s="358">
        <v>913248</v>
      </c>
      <c r="E2069" s="390">
        <v>44287</v>
      </c>
      <c r="F2069" s="358" t="s">
        <v>3575</v>
      </c>
    </row>
    <row r="2070" spans="1:6">
      <c r="A2070" s="357" t="s">
        <v>6383</v>
      </c>
      <c r="B2070" s="357" t="s">
        <v>6384</v>
      </c>
      <c r="C2070" s="358" t="s">
        <v>2750</v>
      </c>
      <c r="D2070" s="358">
        <v>912939</v>
      </c>
      <c r="E2070" s="390">
        <v>44287</v>
      </c>
      <c r="F2070" s="358" t="s">
        <v>3575</v>
      </c>
    </row>
    <row r="2071" spans="1:6">
      <c r="A2071" s="357" t="s">
        <v>6385</v>
      </c>
      <c r="B2071" s="357" t="s">
        <v>6386</v>
      </c>
      <c r="C2071" s="358" t="s">
        <v>2750</v>
      </c>
      <c r="D2071" s="358">
        <v>912953</v>
      </c>
      <c r="E2071" s="390">
        <v>44287</v>
      </c>
      <c r="F2071" s="358" t="s">
        <v>3575</v>
      </c>
    </row>
    <row r="2072" spans="1:6">
      <c r="A2072" s="357" t="s">
        <v>6387</v>
      </c>
      <c r="B2072" s="357" t="s">
        <v>6388</v>
      </c>
      <c r="C2072" s="358" t="s">
        <v>2750</v>
      </c>
      <c r="D2072" s="358">
        <v>914745</v>
      </c>
      <c r="E2072" s="390">
        <v>44287</v>
      </c>
      <c r="F2072" s="358" t="s">
        <v>3575</v>
      </c>
    </row>
    <row r="2073" spans="1:6">
      <c r="A2073" s="357" t="s">
        <v>403</v>
      </c>
      <c r="B2073" s="357" t="s">
        <v>6389</v>
      </c>
      <c r="C2073" s="358" t="s">
        <v>3789</v>
      </c>
      <c r="D2073" s="358">
        <v>930117</v>
      </c>
      <c r="E2073" s="390">
        <v>44588</v>
      </c>
      <c r="F2073" s="358" t="s">
        <v>6386</v>
      </c>
    </row>
    <row r="2074" spans="1:6">
      <c r="A2074" s="357" t="s">
        <v>609</v>
      </c>
      <c r="B2074" s="357" t="s">
        <v>6390</v>
      </c>
      <c r="C2074" s="358" t="s">
        <v>3789</v>
      </c>
      <c r="D2074" s="358">
        <v>922936</v>
      </c>
      <c r="E2074" s="390">
        <v>44293</v>
      </c>
      <c r="F2074" s="358" t="s">
        <v>6386</v>
      </c>
    </row>
    <row r="2075" spans="1:6">
      <c r="A2075" s="357" t="s">
        <v>638</v>
      </c>
      <c r="B2075" s="357" t="s">
        <v>6391</v>
      </c>
      <c r="C2075" s="358" t="s">
        <v>3789</v>
      </c>
      <c r="D2075" s="358">
        <v>924774</v>
      </c>
      <c r="E2075" s="390">
        <v>44370</v>
      </c>
      <c r="F2075" s="358" t="s">
        <v>6386</v>
      </c>
    </row>
    <row r="2076" spans="1:6">
      <c r="A2076" s="357" t="s">
        <v>641</v>
      </c>
      <c r="B2076" s="357" t="s">
        <v>6392</v>
      </c>
      <c r="C2076" s="358" t="s">
        <v>3789</v>
      </c>
      <c r="D2076" s="358">
        <v>924775</v>
      </c>
      <c r="E2076" s="390">
        <v>44370</v>
      </c>
      <c r="F2076" s="358" t="s">
        <v>6386</v>
      </c>
    </row>
    <row r="2077" spans="1:6">
      <c r="A2077" s="357" t="s">
        <v>655</v>
      </c>
      <c r="B2077" s="357" t="s">
        <v>6393</v>
      </c>
      <c r="C2077" s="358" t="s">
        <v>3789</v>
      </c>
      <c r="D2077" s="358">
        <v>922857</v>
      </c>
      <c r="E2077" s="390">
        <v>44293</v>
      </c>
      <c r="F2077" s="358" t="s">
        <v>6386</v>
      </c>
    </row>
    <row r="2078" spans="1:6">
      <c r="A2078" s="357" t="s">
        <v>657</v>
      </c>
      <c r="B2078" s="357" t="s">
        <v>6394</v>
      </c>
      <c r="C2078" s="358" t="s">
        <v>3789</v>
      </c>
      <c r="D2078" s="358">
        <v>931379</v>
      </c>
      <c r="E2078" s="390">
        <v>44651</v>
      </c>
      <c r="F2078" s="358" t="s">
        <v>6386</v>
      </c>
    </row>
    <row r="2079" spans="1:6">
      <c r="A2079" s="357" t="s">
        <v>703</v>
      </c>
      <c r="B2079" s="357" t="s">
        <v>6395</v>
      </c>
      <c r="C2079" s="358" t="s">
        <v>3789</v>
      </c>
      <c r="D2079" s="358">
        <v>929198</v>
      </c>
      <c r="E2079" s="390">
        <v>44546</v>
      </c>
      <c r="F2079" s="358" t="s">
        <v>6386</v>
      </c>
    </row>
    <row r="2080" spans="1:6">
      <c r="A2080" s="357" t="s">
        <v>827</v>
      </c>
      <c r="B2080" s="357" t="s">
        <v>6396</v>
      </c>
      <c r="C2080" s="358" t="s">
        <v>3789</v>
      </c>
      <c r="D2080" s="358">
        <v>924819</v>
      </c>
      <c r="E2080" s="390">
        <v>44370</v>
      </c>
      <c r="F2080" s="358" t="s">
        <v>6386</v>
      </c>
    </row>
    <row r="2081" spans="1:6">
      <c r="A2081" s="357" t="s">
        <v>864</v>
      </c>
      <c r="B2081" s="357" t="s">
        <v>6397</v>
      </c>
      <c r="C2081" s="358" t="s">
        <v>3789</v>
      </c>
      <c r="D2081" s="358">
        <v>928602</v>
      </c>
      <c r="E2081" s="390">
        <v>44518</v>
      </c>
      <c r="F2081" s="358" t="s">
        <v>6386</v>
      </c>
    </row>
    <row r="2082" spans="1:6">
      <c r="A2082" s="357" t="s">
        <v>947</v>
      </c>
      <c r="B2082" s="357" t="s">
        <v>6398</v>
      </c>
      <c r="C2082" s="358" t="s">
        <v>3789</v>
      </c>
      <c r="D2082" s="358">
        <v>924302</v>
      </c>
      <c r="E2082" s="390">
        <v>44363</v>
      </c>
      <c r="F2082" s="358" t="s">
        <v>6386</v>
      </c>
    </row>
    <row r="2083" spans="1:6">
      <c r="A2083" s="357" t="s">
        <v>1157</v>
      </c>
      <c r="B2083" s="357" t="s">
        <v>6399</v>
      </c>
      <c r="C2083" s="358" t="s">
        <v>3789</v>
      </c>
      <c r="D2083" s="358">
        <v>924869</v>
      </c>
      <c r="E2083" s="390">
        <v>44370</v>
      </c>
      <c r="F2083" s="358" t="s">
        <v>6386</v>
      </c>
    </row>
    <row r="2084" spans="1:6">
      <c r="A2084" s="357" t="s">
        <v>1217</v>
      </c>
      <c r="B2084" s="357" t="s">
        <v>6400</v>
      </c>
      <c r="C2084" s="358" t="s">
        <v>3789</v>
      </c>
      <c r="D2084" s="358">
        <v>932170</v>
      </c>
      <c r="E2084" s="390">
        <v>44679</v>
      </c>
      <c r="F2084" s="358" t="s">
        <v>6386</v>
      </c>
    </row>
    <row r="2085" spans="1:6">
      <c r="A2085" s="357" t="s">
        <v>1220</v>
      </c>
      <c r="B2085" s="357" t="s">
        <v>6401</v>
      </c>
      <c r="C2085" s="358" t="s">
        <v>3789</v>
      </c>
      <c r="D2085" s="358">
        <v>925427</v>
      </c>
      <c r="E2085" s="390">
        <v>44375</v>
      </c>
      <c r="F2085" s="358" t="s">
        <v>6386</v>
      </c>
    </row>
    <row r="2086" spans="1:6">
      <c r="A2086" s="357" t="s">
        <v>1226</v>
      </c>
      <c r="B2086" s="357" t="s">
        <v>6402</v>
      </c>
      <c r="C2086" s="358" t="s">
        <v>3789</v>
      </c>
      <c r="D2086" s="358">
        <v>932171</v>
      </c>
      <c r="E2086" s="390">
        <v>44679</v>
      </c>
      <c r="F2086" s="358" t="s">
        <v>6386</v>
      </c>
    </row>
    <row r="2087" spans="1:6">
      <c r="A2087" s="357" t="s">
        <v>1257</v>
      </c>
      <c r="B2087" s="357" t="s">
        <v>6403</v>
      </c>
      <c r="C2087" s="358" t="s">
        <v>3789</v>
      </c>
      <c r="D2087" s="358">
        <v>922732</v>
      </c>
      <c r="E2087" s="390">
        <v>44293</v>
      </c>
      <c r="F2087" s="358" t="s">
        <v>6386</v>
      </c>
    </row>
    <row r="2088" spans="1:6">
      <c r="A2088" s="357" t="s">
        <v>1425</v>
      </c>
      <c r="B2088" s="357" t="s">
        <v>6404</v>
      </c>
      <c r="C2088" s="358" t="s">
        <v>3789</v>
      </c>
      <c r="D2088" s="358">
        <v>923175</v>
      </c>
      <c r="E2088" s="390">
        <v>44293</v>
      </c>
      <c r="F2088" s="358" t="s">
        <v>6386</v>
      </c>
    </row>
    <row r="2089" spans="1:6">
      <c r="A2089" s="357" t="s">
        <v>1443</v>
      </c>
      <c r="B2089" s="357" t="s">
        <v>6405</v>
      </c>
      <c r="C2089" s="358" t="s">
        <v>3789</v>
      </c>
      <c r="D2089" s="358">
        <v>923009</v>
      </c>
      <c r="E2089" s="390">
        <v>44293</v>
      </c>
      <c r="F2089" s="358" t="s">
        <v>6386</v>
      </c>
    </row>
    <row r="2090" spans="1:6">
      <c r="A2090" s="357" t="s">
        <v>6406</v>
      </c>
      <c r="B2090" s="357" t="s">
        <v>6407</v>
      </c>
      <c r="C2090" s="358" t="s">
        <v>3789</v>
      </c>
      <c r="D2090" s="358">
        <v>930544</v>
      </c>
      <c r="E2090" s="390">
        <v>44609</v>
      </c>
      <c r="F2090" s="358" t="s">
        <v>6386</v>
      </c>
    </row>
    <row r="2091" spans="1:6">
      <c r="A2091" s="357" t="s">
        <v>1568</v>
      </c>
      <c r="B2091" s="357" t="s">
        <v>6408</v>
      </c>
      <c r="C2091" s="358" t="s">
        <v>3789</v>
      </c>
      <c r="D2091" s="358">
        <v>923104</v>
      </c>
      <c r="E2091" s="390">
        <v>44293</v>
      </c>
      <c r="F2091" s="358" t="s">
        <v>6386</v>
      </c>
    </row>
    <row r="2092" spans="1:6">
      <c r="A2092" s="357" t="s">
        <v>1670</v>
      </c>
      <c r="B2092" s="357" t="s">
        <v>6409</v>
      </c>
      <c r="C2092" s="358" t="s">
        <v>3789</v>
      </c>
      <c r="D2092" s="358">
        <v>928800</v>
      </c>
      <c r="E2092" s="390">
        <v>44555</v>
      </c>
      <c r="F2092" s="358" t="s">
        <v>6386</v>
      </c>
    </row>
    <row r="2093" spans="1:6">
      <c r="A2093" s="357" t="s">
        <v>1682</v>
      </c>
      <c r="B2093" s="357" t="s">
        <v>6410</v>
      </c>
      <c r="C2093" s="358" t="s">
        <v>3789</v>
      </c>
      <c r="D2093" s="358">
        <v>923145</v>
      </c>
      <c r="E2093" s="390">
        <v>44293</v>
      </c>
      <c r="F2093" s="358" t="s">
        <v>6386</v>
      </c>
    </row>
    <row r="2094" spans="1:6">
      <c r="A2094" s="357" t="s">
        <v>1705</v>
      </c>
      <c r="B2094" s="357" t="s">
        <v>6411</v>
      </c>
      <c r="C2094" s="358" t="s">
        <v>3789</v>
      </c>
      <c r="D2094" s="358">
        <v>924493</v>
      </c>
      <c r="E2094" s="390">
        <v>44363</v>
      </c>
      <c r="F2094" s="358" t="s">
        <v>6386</v>
      </c>
    </row>
    <row r="2095" spans="1:6">
      <c r="A2095" s="357" t="s">
        <v>2044</v>
      </c>
      <c r="B2095" s="357" t="s">
        <v>6412</v>
      </c>
      <c r="C2095" s="358" t="s">
        <v>3789</v>
      </c>
      <c r="D2095" s="358">
        <v>923942</v>
      </c>
      <c r="E2095" s="390">
        <v>44361</v>
      </c>
      <c r="F2095" s="358" t="s">
        <v>6386</v>
      </c>
    </row>
    <row r="2096" spans="1:6">
      <c r="A2096" s="357" t="s">
        <v>2086</v>
      </c>
      <c r="B2096" s="357" t="s">
        <v>6413</v>
      </c>
      <c r="C2096" s="358" t="s">
        <v>3789</v>
      </c>
      <c r="D2096" s="358">
        <v>931274</v>
      </c>
      <c r="E2096" s="390">
        <v>44644</v>
      </c>
      <c r="F2096" s="358" t="s">
        <v>6386</v>
      </c>
    </row>
    <row r="2097" spans="1:6">
      <c r="A2097" s="357" t="s">
        <v>2297</v>
      </c>
      <c r="B2097" s="357" t="s">
        <v>6414</v>
      </c>
      <c r="C2097" s="358" t="s">
        <v>3789</v>
      </c>
      <c r="D2097" s="358">
        <v>923081</v>
      </c>
      <c r="E2097" s="390">
        <v>44293</v>
      </c>
      <c r="F2097" s="358" t="s">
        <v>6386</v>
      </c>
    </row>
    <row r="2098" spans="1:6">
      <c r="A2098" s="357" t="s">
        <v>85</v>
      </c>
      <c r="B2098" s="357" t="s">
        <v>6415</v>
      </c>
      <c r="C2098" s="358" t="s">
        <v>3789</v>
      </c>
      <c r="D2098" s="358">
        <v>922662</v>
      </c>
      <c r="E2098" s="390">
        <v>44293</v>
      </c>
      <c r="F2098" s="358" t="s">
        <v>6380</v>
      </c>
    </row>
    <row r="2099" spans="1:6">
      <c r="A2099" s="357" t="s">
        <v>286</v>
      </c>
      <c r="B2099" s="357" t="s">
        <v>6416</v>
      </c>
      <c r="C2099" s="358" t="s">
        <v>3789</v>
      </c>
      <c r="D2099" s="358">
        <v>929196</v>
      </c>
      <c r="E2099" s="390">
        <v>44546</v>
      </c>
      <c r="F2099" s="358" t="s">
        <v>6380</v>
      </c>
    </row>
    <row r="2100" spans="1:6">
      <c r="A2100" s="357" t="s">
        <v>6417</v>
      </c>
      <c r="B2100" s="357" t="s">
        <v>6418</v>
      </c>
      <c r="C2100" s="358" t="s">
        <v>3789</v>
      </c>
      <c r="D2100" s="358">
        <v>931109</v>
      </c>
      <c r="E2100" s="390">
        <v>44637</v>
      </c>
      <c r="F2100" s="358" t="s">
        <v>6380</v>
      </c>
    </row>
    <row r="2101" spans="1:6">
      <c r="A2101" s="357" t="s">
        <v>6419</v>
      </c>
      <c r="B2101" s="357" t="s">
        <v>6420</v>
      </c>
      <c r="C2101" s="358" t="s">
        <v>3789</v>
      </c>
      <c r="D2101" s="358">
        <v>931107</v>
      </c>
      <c r="E2101" s="390">
        <v>44637</v>
      </c>
      <c r="F2101" s="358" t="s">
        <v>6380</v>
      </c>
    </row>
    <row r="2102" spans="1:6">
      <c r="A2102" s="357" t="s">
        <v>576</v>
      </c>
      <c r="B2102" s="357" t="s">
        <v>6421</v>
      </c>
      <c r="C2102" s="358" t="s">
        <v>3789</v>
      </c>
      <c r="D2102" s="358">
        <v>922606</v>
      </c>
      <c r="E2102" s="390">
        <v>44293</v>
      </c>
      <c r="F2102" s="358" t="s">
        <v>6380</v>
      </c>
    </row>
    <row r="2103" spans="1:6">
      <c r="A2103" s="357" t="s">
        <v>690</v>
      </c>
      <c r="B2103" s="357" t="s">
        <v>6422</v>
      </c>
      <c r="C2103" s="358" t="s">
        <v>3789</v>
      </c>
      <c r="D2103" s="358">
        <v>922769</v>
      </c>
      <c r="E2103" s="390">
        <v>44293</v>
      </c>
      <c r="F2103" s="358" t="s">
        <v>6380</v>
      </c>
    </row>
    <row r="2104" spans="1:6">
      <c r="A2104" s="357" t="s">
        <v>756</v>
      </c>
      <c r="B2104" s="357" t="s">
        <v>6423</v>
      </c>
      <c r="C2104" s="358" t="s">
        <v>3789</v>
      </c>
      <c r="D2104" s="358">
        <v>928330</v>
      </c>
      <c r="E2104" s="390">
        <v>44508</v>
      </c>
      <c r="F2104" s="358" t="s">
        <v>6380</v>
      </c>
    </row>
    <row r="2105" spans="1:6">
      <c r="A2105" s="357" t="s">
        <v>758</v>
      </c>
      <c r="B2105" s="357" t="s">
        <v>6424</v>
      </c>
      <c r="C2105" s="358" t="s">
        <v>3789</v>
      </c>
      <c r="D2105" s="358">
        <v>928331</v>
      </c>
      <c r="E2105" s="390">
        <v>44508</v>
      </c>
      <c r="F2105" s="358" t="s">
        <v>6380</v>
      </c>
    </row>
    <row r="2106" spans="1:6">
      <c r="A2106" s="357" t="s">
        <v>763</v>
      </c>
      <c r="B2106" s="357" t="s">
        <v>6425</v>
      </c>
      <c r="C2106" s="358" t="s">
        <v>3789</v>
      </c>
      <c r="D2106" s="358">
        <v>922461</v>
      </c>
      <c r="E2106" s="390">
        <v>44293</v>
      </c>
      <c r="F2106" s="358" t="s">
        <v>6380</v>
      </c>
    </row>
    <row r="2107" spans="1:6">
      <c r="A2107" s="357" t="s">
        <v>772</v>
      </c>
      <c r="B2107" s="357" t="s">
        <v>6426</v>
      </c>
      <c r="C2107" s="358" t="s">
        <v>3789</v>
      </c>
      <c r="D2107" s="358">
        <v>928332</v>
      </c>
      <c r="E2107" s="390">
        <v>44508</v>
      </c>
      <c r="F2107" s="358" t="s">
        <v>6380</v>
      </c>
    </row>
    <row r="2108" spans="1:6">
      <c r="A2108" s="357" t="s">
        <v>808</v>
      </c>
      <c r="B2108" s="357" t="s">
        <v>6427</v>
      </c>
      <c r="C2108" s="358" t="s">
        <v>3789</v>
      </c>
      <c r="D2108" s="358">
        <v>928333</v>
      </c>
      <c r="E2108" s="390">
        <v>44508</v>
      </c>
      <c r="F2108" s="358" t="s">
        <v>6380</v>
      </c>
    </row>
    <row r="2109" spans="1:6">
      <c r="A2109" s="357" t="s">
        <v>834</v>
      </c>
      <c r="B2109" s="357" t="s">
        <v>6428</v>
      </c>
      <c r="C2109" s="358" t="s">
        <v>3789</v>
      </c>
      <c r="D2109" s="358">
        <v>928334</v>
      </c>
      <c r="E2109" s="390">
        <v>44508</v>
      </c>
      <c r="F2109" s="358" t="s">
        <v>6380</v>
      </c>
    </row>
    <row r="2110" spans="1:6">
      <c r="A2110" s="357" t="s">
        <v>836</v>
      </c>
      <c r="B2110" s="357" t="s">
        <v>6429</v>
      </c>
      <c r="C2110" s="358" t="s">
        <v>3789</v>
      </c>
      <c r="D2110" s="358">
        <v>928335</v>
      </c>
      <c r="E2110" s="390">
        <v>44508</v>
      </c>
      <c r="F2110" s="358" t="s">
        <v>6380</v>
      </c>
    </row>
    <row r="2111" spans="1:6">
      <c r="A2111" s="357" t="s">
        <v>1090</v>
      </c>
      <c r="B2111" s="357" t="s">
        <v>6430</v>
      </c>
      <c r="C2111" s="358" t="s">
        <v>3789</v>
      </c>
      <c r="D2111" s="358">
        <v>924860</v>
      </c>
      <c r="E2111" s="390">
        <v>44370</v>
      </c>
      <c r="F2111" s="358" t="s">
        <v>6380</v>
      </c>
    </row>
    <row r="2112" spans="1:6">
      <c r="A2112" s="357" t="s">
        <v>1097</v>
      </c>
      <c r="B2112" s="357" t="s">
        <v>6431</v>
      </c>
      <c r="C2112" s="358" t="s">
        <v>3789</v>
      </c>
      <c r="D2112" s="358">
        <v>924861</v>
      </c>
      <c r="E2112" s="390">
        <v>44370</v>
      </c>
      <c r="F2112" s="358" t="s">
        <v>6380</v>
      </c>
    </row>
    <row r="2113" spans="1:6">
      <c r="A2113" s="357" t="s">
        <v>6432</v>
      </c>
      <c r="B2113" s="357" t="s">
        <v>6433</v>
      </c>
      <c r="C2113" s="358" t="s">
        <v>3789</v>
      </c>
      <c r="D2113" s="358">
        <v>930348</v>
      </c>
      <c r="E2113" s="390">
        <v>44603</v>
      </c>
      <c r="F2113" s="358" t="s">
        <v>6380</v>
      </c>
    </row>
    <row r="2114" spans="1:6">
      <c r="A2114" s="357" t="s">
        <v>1240</v>
      </c>
      <c r="B2114" s="357" t="s">
        <v>6434</v>
      </c>
      <c r="C2114" s="358" t="s">
        <v>3789</v>
      </c>
      <c r="D2114" s="358">
        <v>931876</v>
      </c>
      <c r="E2114" s="390">
        <v>44672</v>
      </c>
      <c r="F2114" s="358" t="s">
        <v>6380</v>
      </c>
    </row>
    <row r="2115" spans="1:6">
      <c r="A2115" s="357" t="s">
        <v>1317</v>
      </c>
      <c r="B2115" s="357" t="s">
        <v>6435</v>
      </c>
      <c r="C2115" s="358" t="s">
        <v>3789</v>
      </c>
      <c r="D2115" s="358">
        <v>927231</v>
      </c>
      <c r="E2115" s="390">
        <v>44473</v>
      </c>
      <c r="F2115" s="358" t="s">
        <v>6380</v>
      </c>
    </row>
    <row r="2116" spans="1:6">
      <c r="A2116" s="357" t="s">
        <v>1461</v>
      </c>
      <c r="B2116" s="357" t="s">
        <v>6436</v>
      </c>
      <c r="C2116" s="358" t="s">
        <v>3789</v>
      </c>
      <c r="D2116" s="358">
        <v>932164</v>
      </c>
      <c r="E2116" s="390">
        <v>44679</v>
      </c>
      <c r="F2116" s="358" t="s">
        <v>6380</v>
      </c>
    </row>
    <row r="2117" spans="1:6">
      <c r="A2117" s="357" t="s">
        <v>6437</v>
      </c>
      <c r="B2117" s="357" t="s">
        <v>6438</v>
      </c>
      <c r="C2117" s="358" t="s">
        <v>3789</v>
      </c>
      <c r="D2117" s="358">
        <v>930349</v>
      </c>
      <c r="E2117" s="390">
        <v>44603</v>
      </c>
      <c r="F2117" s="358" t="s">
        <v>6380</v>
      </c>
    </row>
    <row r="2118" spans="1:6">
      <c r="A2118" s="357" t="s">
        <v>1919</v>
      </c>
      <c r="B2118" s="357" t="s">
        <v>6439</v>
      </c>
      <c r="C2118" s="358" t="s">
        <v>3789</v>
      </c>
      <c r="D2118" s="358">
        <v>925228</v>
      </c>
      <c r="E2118" s="390">
        <v>44630</v>
      </c>
      <c r="F2118" s="358" t="s">
        <v>6380</v>
      </c>
    </row>
    <row r="2119" spans="1:6">
      <c r="A2119" s="357" t="s">
        <v>1996</v>
      </c>
      <c r="B2119" s="357" t="s">
        <v>6440</v>
      </c>
      <c r="C2119" s="358" t="s">
        <v>3789</v>
      </c>
      <c r="D2119" s="358">
        <v>922505</v>
      </c>
      <c r="E2119" s="390">
        <v>44293</v>
      </c>
      <c r="F2119" s="358" t="s">
        <v>6380</v>
      </c>
    </row>
    <row r="2120" spans="1:6">
      <c r="A2120" s="357" t="s">
        <v>2018</v>
      </c>
      <c r="B2120" s="357" t="s">
        <v>6441</v>
      </c>
      <c r="C2120" s="358" t="s">
        <v>3789</v>
      </c>
      <c r="D2120" s="358">
        <v>930992</v>
      </c>
      <c r="E2120" s="390">
        <v>44630</v>
      </c>
      <c r="F2120" s="358" t="s">
        <v>6380</v>
      </c>
    </row>
    <row r="2121" spans="1:6">
      <c r="A2121" s="357" t="s">
        <v>2108</v>
      </c>
      <c r="B2121" s="357" t="s">
        <v>6442</v>
      </c>
      <c r="C2121" s="358" t="s">
        <v>3789</v>
      </c>
      <c r="D2121" s="358">
        <v>922494</v>
      </c>
      <c r="E2121" s="390">
        <v>44293</v>
      </c>
      <c r="F2121" s="358" t="s">
        <v>6380</v>
      </c>
    </row>
    <row r="2122" spans="1:6">
      <c r="A2122" s="357" t="s">
        <v>2322</v>
      </c>
      <c r="B2122" s="357" t="s">
        <v>6443</v>
      </c>
      <c r="C2122" s="358" t="s">
        <v>3789</v>
      </c>
      <c r="D2122" s="358">
        <v>927971</v>
      </c>
      <c r="E2122" s="390">
        <v>44497</v>
      </c>
      <c r="F2122" s="358" t="s">
        <v>6380</v>
      </c>
    </row>
    <row r="2123" spans="1:6">
      <c r="A2123" s="357" t="s">
        <v>301</v>
      </c>
      <c r="B2123" s="357" t="s">
        <v>6444</v>
      </c>
      <c r="C2123" s="358" t="s">
        <v>3789</v>
      </c>
      <c r="D2123" s="358">
        <v>929708</v>
      </c>
      <c r="E2123" s="390">
        <v>44574</v>
      </c>
      <c r="F2123" s="358" t="s">
        <v>6388</v>
      </c>
    </row>
    <row r="2124" spans="1:6">
      <c r="A2124" s="357" t="s">
        <v>6445</v>
      </c>
      <c r="B2124" s="357" t="s">
        <v>6446</v>
      </c>
      <c r="C2124" s="358" t="s">
        <v>3789</v>
      </c>
      <c r="D2124" s="358">
        <v>922611</v>
      </c>
      <c r="E2124" s="390">
        <v>44293</v>
      </c>
      <c r="F2124" s="358" t="s">
        <v>6388</v>
      </c>
    </row>
    <row r="2125" spans="1:6">
      <c r="A2125" s="357" t="s">
        <v>395</v>
      </c>
      <c r="B2125" s="357" t="s">
        <v>6447</v>
      </c>
      <c r="C2125" s="358" t="s">
        <v>3789</v>
      </c>
      <c r="D2125" s="358">
        <v>932169</v>
      </c>
      <c r="E2125" s="390">
        <v>44679</v>
      </c>
      <c r="F2125" s="358" t="s">
        <v>6388</v>
      </c>
    </row>
    <row r="2126" spans="1:6">
      <c r="A2126" s="357" t="s">
        <v>6448</v>
      </c>
      <c r="B2126" s="357" t="s">
        <v>6449</v>
      </c>
      <c r="C2126" s="358" t="s">
        <v>3789</v>
      </c>
      <c r="D2126" s="358">
        <v>929538</v>
      </c>
      <c r="E2126" s="390">
        <v>44560</v>
      </c>
      <c r="F2126" s="358" t="s">
        <v>6388</v>
      </c>
    </row>
    <row r="2127" spans="1:6">
      <c r="A2127" s="357" t="s">
        <v>727</v>
      </c>
      <c r="B2127" s="357" t="s">
        <v>6450</v>
      </c>
      <c r="C2127" s="358" t="s">
        <v>3789</v>
      </c>
      <c r="D2127" s="358">
        <v>930805</v>
      </c>
      <c r="E2127" s="390">
        <v>44258</v>
      </c>
      <c r="F2127" s="358" t="s">
        <v>6388</v>
      </c>
    </row>
    <row r="2128" spans="1:6">
      <c r="A2128" s="357" t="s">
        <v>6451</v>
      </c>
      <c r="B2128" s="357" t="s">
        <v>6452</v>
      </c>
      <c r="C2128" s="358" t="s">
        <v>3789</v>
      </c>
      <c r="D2128" s="358">
        <v>932167</v>
      </c>
      <c r="E2128" s="390">
        <v>44679</v>
      </c>
      <c r="F2128" s="358" t="s">
        <v>6388</v>
      </c>
    </row>
    <row r="2129" spans="1:6">
      <c r="A2129" s="357" t="s">
        <v>862</v>
      </c>
      <c r="B2129" s="357" t="s">
        <v>6453</v>
      </c>
      <c r="C2129" s="358" t="s">
        <v>3789</v>
      </c>
      <c r="D2129" s="358">
        <v>916181</v>
      </c>
      <c r="E2129" s="390">
        <v>44287</v>
      </c>
      <c r="F2129" s="358" t="s">
        <v>6388</v>
      </c>
    </row>
    <row r="2130" spans="1:6">
      <c r="A2130" s="357" t="s">
        <v>6454</v>
      </c>
      <c r="B2130" s="357" t="s">
        <v>6455</v>
      </c>
      <c r="C2130" s="358" t="s">
        <v>3789</v>
      </c>
      <c r="D2130" s="358">
        <v>922440</v>
      </c>
      <c r="E2130" s="390">
        <v>44298</v>
      </c>
      <c r="F2130" s="358" t="s">
        <v>6388</v>
      </c>
    </row>
    <row r="2131" spans="1:6">
      <c r="A2131" s="357" t="s">
        <v>995</v>
      </c>
      <c r="B2131" s="357" t="s">
        <v>6456</v>
      </c>
      <c r="C2131" s="358" t="s">
        <v>3789</v>
      </c>
      <c r="D2131" s="358">
        <v>919345</v>
      </c>
      <c r="E2131" s="390">
        <v>44287</v>
      </c>
      <c r="F2131" s="358" t="s">
        <v>6388</v>
      </c>
    </row>
    <row r="2132" spans="1:6">
      <c r="A2132" s="357" t="s">
        <v>1042</v>
      </c>
      <c r="B2132" s="357" t="s">
        <v>6457</v>
      </c>
      <c r="C2132" s="358" t="s">
        <v>3789</v>
      </c>
      <c r="D2132" s="358">
        <v>923525</v>
      </c>
      <c r="E2132" s="390">
        <v>44328</v>
      </c>
      <c r="F2132" s="358" t="s">
        <v>6388</v>
      </c>
    </row>
    <row r="2133" spans="1:6">
      <c r="A2133" s="357" t="s">
        <v>1128</v>
      </c>
      <c r="B2133" s="357" t="s">
        <v>6458</v>
      </c>
      <c r="C2133" s="358" t="s">
        <v>3789</v>
      </c>
      <c r="D2133" s="358">
        <v>914823</v>
      </c>
      <c r="E2133" s="390">
        <v>44287</v>
      </c>
      <c r="F2133" s="358" t="s">
        <v>6388</v>
      </c>
    </row>
    <row r="2134" spans="1:6">
      <c r="A2134" s="357" t="s">
        <v>1140</v>
      </c>
      <c r="B2134" s="357" t="s">
        <v>6459</v>
      </c>
      <c r="C2134" s="358" t="s">
        <v>3789</v>
      </c>
      <c r="D2134" s="358">
        <v>924865</v>
      </c>
      <c r="E2134" s="390">
        <v>44370</v>
      </c>
      <c r="F2134" s="358" t="s">
        <v>6388</v>
      </c>
    </row>
    <row r="2135" spans="1:6">
      <c r="A2135" s="363" t="s">
        <v>6460</v>
      </c>
      <c r="B2135" s="363" t="s">
        <v>6461</v>
      </c>
      <c r="C2135" s="364" t="s">
        <v>3789</v>
      </c>
      <c r="D2135" s="364">
        <v>923259</v>
      </c>
      <c r="E2135" s="396">
        <v>44298</v>
      </c>
      <c r="F2135" s="364" t="s">
        <v>6388</v>
      </c>
    </row>
    <row r="2136" spans="1:6">
      <c r="A2136" s="357" t="s">
        <v>1334</v>
      </c>
      <c r="B2136" s="357" t="s">
        <v>6462</v>
      </c>
      <c r="C2136" s="358" t="s">
        <v>3789</v>
      </c>
      <c r="D2136" s="358">
        <v>919357</v>
      </c>
      <c r="E2136" s="390">
        <v>44287</v>
      </c>
      <c r="F2136" s="358" t="s">
        <v>6388</v>
      </c>
    </row>
    <row r="2137" spans="1:6">
      <c r="A2137" s="357" t="s">
        <v>1374</v>
      </c>
      <c r="B2137" s="357" t="s">
        <v>6463</v>
      </c>
      <c r="C2137" s="358" t="s">
        <v>3789</v>
      </c>
      <c r="D2137" s="358">
        <v>916804</v>
      </c>
      <c r="E2137" s="390">
        <v>44287</v>
      </c>
      <c r="F2137" s="358" t="s">
        <v>6388</v>
      </c>
    </row>
    <row r="2138" spans="1:6">
      <c r="A2138" s="357" t="s">
        <v>1442</v>
      </c>
      <c r="B2138" s="357" t="s">
        <v>6464</v>
      </c>
      <c r="C2138" s="358" t="s">
        <v>3789</v>
      </c>
      <c r="D2138" s="358">
        <v>931389</v>
      </c>
      <c r="E2138" s="390">
        <v>44651</v>
      </c>
      <c r="F2138" s="358" t="s">
        <v>6388</v>
      </c>
    </row>
    <row r="2139" spans="1:6">
      <c r="A2139" s="357" t="s">
        <v>1474</v>
      </c>
      <c r="B2139" s="357" t="s">
        <v>6465</v>
      </c>
      <c r="C2139" s="358" t="s">
        <v>3789</v>
      </c>
      <c r="D2139" s="358">
        <v>929709</v>
      </c>
      <c r="E2139" s="390">
        <v>44574</v>
      </c>
      <c r="F2139" s="358" t="s">
        <v>6388</v>
      </c>
    </row>
    <row r="2140" spans="1:6">
      <c r="A2140" s="357" t="s">
        <v>6466</v>
      </c>
      <c r="B2140" s="357" t="s">
        <v>6467</v>
      </c>
      <c r="C2140" s="358" t="s">
        <v>3789</v>
      </c>
      <c r="D2140" s="358">
        <v>929197</v>
      </c>
      <c r="E2140" s="390">
        <v>44546</v>
      </c>
      <c r="F2140" s="358" t="s">
        <v>6388</v>
      </c>
    </row>
    <row r="2141" spans="1:6">
      <c r="A2141" s="357" t="s">
        <v>1547</v>
      </c>
      <c r="B2141" s="357" t="s">
        <v>6468</v>
      </c>
      <c r="C2141" s="358" t="s">
        <v>3789</v>
      </c>
      <c r="D2141" s="358">
        <v>930542</v>
      </c>
      <c r="E2141" s="390">
        <v>44609</v>
      </c>
      <c r="F2141" s="358" t="s">
        <v>6388</v>
      </c>
    </row>
    <row r="2142" spans="1:6">
      <c r="A2142" s="357" t="s">
        <v>6469</v>
      </c>
      <c r="B2142" s="357" t="s">
        <v>5816</v>
      </c>
      <c r="C2142" s="358" t="s">
        <v>3789</v>
      </c>
      <c r="D2142" s="358">
        <v>915317</v>
      </c>
      <c r="E2142" s="390">
        <v>44287</v>
      </c>
      <c r="F2142" s="358" t="s">
        <v>6388</v>
      </c>
    </row>
    <row r="2143" spans="1:6">
      <c r="A2143" s="357" t="s">
        <v>6470</v>
      </c>
      <c r="B2143" s="357" t="s">
        <v>6471</v>
      </c>
      <c r="C2143" s="358" t="s">
        <v>3789</v>
      </c>
      <c r="D2143" s="358">
        <v>931273</v>
      </c>
      <c r="E2143" s="390">
        <v>44644</v>
      </c>
      <c r="F2143" s="358" t="s">
        <v>6388</v>
      </c>
    </row>
    <row r="2144" spans="1:6">
      <c r="A2144" s="357" t="s">
        <v>2634</v>
      </c>
      <c r="B2144" s="357" t="s">
        <v>6472</v>
      </c>
      <c r="C2144" s="358" t="s">
        <v>3789</v>
      </c>
      <c r="D2144" s="358">
        <v>919367</v>
      </c>
      <c r="E2144" s="390">
        <v>44287</v>
      </c>
      <c r="F2144" s="358" t="s">
        <v>6388</v>
      </c>
    </row>
    <row r="2145" spans="1:6">
      <c r="A2145" s="357" t="s">
        <v>1830</v>
      </c>
      <c r="B2145" s="357" t="s">
        <v>6473</v>
      </c>
      <c r="C2145" s="358" t="s">
        <v>3789</v>
      </c>
      <c r="D2145" s="358">
        <v>923538</v>
      </c>
      <c r="E2145" s="390">
        <v>44328</v>
      </c>
      <c r="F2145" s="358" t="s">
        <v>6388</v>
      </c>
    </row>
    <row r="2146" spans="1:6">
      <c r="A2146" s="357" t="s">
        <v>1867</v>
      </c>
      <c r="B2146" s="357" t="s">
        <v>6474</v>
      </c>
      <c r="C2146" s="358" t="s">
        <v>3789</v>
      </c>
      <c r="D2146" s="358">
        <v>916078</v>
      </c>
      <c r="E2146" s="390">
        <v>44287</v>
      </c>
      <c r="F2146" s="358" t="s">
        <v>6388</v>
      </c>
    </row>
    <row r="2147" spans="1:6">
      <c r="A2147" s="357" t="s">
        <v>1913</v>
      </c>
      <c r="B2147" s="357" t="s">
        <v>6475</v>
      </c>
      <c r="C2147" s="358" t="s">
        <v>3789</v>
      </c>
      <c r="D2147" s="358">
        <v>919370</v>
      </c>
      <c r="E2147" s="390">
        <v>44287</v>
      </c>
      <c r="F2147" s="358" t="s">
        <v>6388</v>
      </c>
    </row>
    <row r="2148" spans="1:6">
      <c r="A2148" s="363" t="s">
        <v>6476</v>
      </c>
      <c r="B2148" s="363" t="s">
        <v>6477</v>
      </c>
      <c r="C2148" s="364" t="s">
        <v>3789</v>
      </c>
      <c r="D2148" s="364">
        <v>932168</v>
      </c>
      <c r="E2148" s="396">
        <v>44679</v>
      </c>
      <c r="F2148" s="364" t="s">
        <v>6388</v>
      </c>
    </row>
    <row r="2149" spans="1:6">
      <c r="A2149" s="357" t="s">
        <v>6478</v>
      </c>
      <c r="B2149" s="357" t="s">
        <v>6479</v>
      </c>
      <c r="C2149" s="358" t="s">
        <v>3789</v>
      </c>
      <c r="D2149" s="358">
        <v>928594</v>
      </c>
      <c r="E2149" s="390">
        <v>44334</v>
      </c>
      <c r="F2149" s="358" t="s">
        <v>6388</v>
      </c>
    </row>
    <row r="2150" spans="1:6">
      <c r="A2150" s="357" t="s">
        <v>23</v>
      </c>
      <c r="B2150" s="357" t="s">
        <v>6480</v>
      </c>
      <c r="C2150" s="358" t="s">
        <v>3789</v>
      </c>
      <c r="D2150" s="358">
        <v>924665</v>
      </c>
      <c r="E2150" s="390">
        <v>44370</v>
      </c>
      <c r="F2150" s="358" t="s">
        <v>6382</v>
      </c>
    </row>
    <row r="2151" spans="1:6">
      <c r="A2151" s="357" t="s">
        <v>33</v>
      </c>
      <c r="B2151" s="357" t="s">
        <v>6481</v>
      </c>
      <c r="C2151" s="358" t="s">
        <v>3789</v>
      </c>
      <c r="D2151" s="358">
        <v>924670</v>
      </c>
      <c r="E2151" s="390">
        <v>44370</v>
      </c>
      <c r="F2151" s="358" t="s">
        <v>6382</v>
      </c>
    </row>
    <row r="2152" spans="1:6">
      <c r="A2152" s="357" t="s">
        <v>64</v>
      </c>
      <c r="B2152" s="357" t="s">
        <v>6482</v>
      </c>
      <c r="C2152" s="358" t="s">
        <v>3789</v>
      </c>
      <c r="D2152" s="358">
        <v>924676</v>
      </c>
      <c r="E2152" s="390">
        <v>44370</v>
      </c>
      <c r="F2152" s="358" t="s">
        <v>6382</v>
      </c>
    </row>
    <row r="2153" spans="1:6">
      <c r="A2153" s="357" t="s">
        <v>84</v>
      </c>
      <c r="B2153" s="357" t="s">
        <v>6483</v>
      </c>
      <c r="C2153" s="358" t="s">
        <v>3789</v>
      </c>
      <c r="D2153" s="358">
        <v>924680</v>
      </c>
      <c r="E2153" s="390">
        <v>44370</v>
      </c>
      <c r="F2153" s="358" t="s">
        <v>6382</v>
      </c>
    </row>
    <row r="2154" spans="1:6">
      <c r="A2154" s="357" t="s">
        <v>201</v>
      </c>
      <c r="B2154" s="357" t="s">
        <v>6484</v>
      </c>
      <c r="C2154" s="358" t="s">
        <v>3789</v>
      </c>
      <c r="D2154" s="358">
        <v>924658</v>
      </c>
      <c r="E2154" s="390">
        <v>44370</v>
      </c>
      <c r="F2154" s="358" t="s">
        <v>6382</v>
      </c>
    </row>
    <row r="2155" spans="1:6">
      <c r="A2155" s="357" t="s">
        <v>236</v>
      </c>
      <c r="B2155" s="357" t="s">
        <v>6485</v>
      </c>
      <c r="C2155" s="358" t="s">
        <v>3789</v>
      </c>
      <c r="D2155" s="358">
        <v>929531</v>
      </c>
      <c r="E2155" s="390">
        <v>44560</v>
      </c>
      <c r="F2155" s="358" t="s">
        <v>6382</v>
      </c>
    </row>
    <row r="2156" spans="1:6">
      <c r="A2156" s="357" t="s">
        <v>278</v>
      </c>
      <c r="B2156" s="357" t="s">
        <v>6486</v>
      </c>
      <c r="C2156" s="358" t="s">
        <v>3789</v>
      </c>
      <c r="D2156" s="358">
        <v>929532</v>
      </c>
      <c r="E2156" s="390">
        <v>44560</v>
      </c>
      <c r="F2156" s="358" t="s">
        <v>6382</v>
      </c>
    </row>
    <row r="2157" spans="1:6">
      <c r="A2157" s="357" t="s">
        <v>433</v>
      </c>
      <c r="B2157" s="357" t="s">
        <v>6487</v>
      </c>
      <c r="C2157" s="358" t="s">
        <v>3789</v>
      </c>
      <c r="D2157" s="358">
        <v>927623</v>
      </c>
      <c r="E2157" s="390">
        <v>44483</v>
      </c>
      <c r="F2157" s="358" t="s">
        <v>6382</v>
      </c>
    </row>
    <row r="2158" spans="1:6">
      <c r="A2158" s="357" t="s">
        <v>687</v>
      </c>
      <c r="B2158" s="357" t="s">
        <v>6488</v>
      </c>
      <c r="C2158" s="358" t="s">
        <v>3789</v>
      </c>
      <c r="D2158" s="358">
        <v>925265</v>
      </c>
      <c r="E2158" s="390">
        <v>44375</v>
      </c>
      <c r="F2158" s="358" t="s">
        <v>6382</v>
      </c>
    </row>
    <row r="2159" spans="1:6">
      <c r="A2159" s="357" t="s">
        <v>737</v>
      </c>
      <c r="B2159" s="357" t="s">
        <v>6489</v>
      </c>
      <c r="C2159" s="358" t="s">
        <v>3789</v>
      </c>
      <c r="D2159" s="358">
        <v>925266</v>
      </c>
      <c r="E2159" s="390">
        <v>44375</v>
      </c>
      <c r="F2159" s="358" t="s">
        <v>6382</v>
      </c>
    </row>
    <row r="2160" spans="1:6">
      <c r="A2160" s="357" t="s">
        <v>863</v>
      </c>
      <c r="B2160" s="357" t="s">
        <v>6490</v>
      </c>
      <c r="C2160" s="358" t="s">
        <v>3789</v>
      </c>
      <c r="D2160" s="358">
        <v>928336</v>
      </c>
      <c r="E2160" s="390">
        <v>44508</v>
      </c>
      <c r="F2160" s="358" t="s">
        <v>6382</v>
      </c>
    </row>
    <row r="2161" spans="1:6">
      <c r="A2161" s="357" t="s">
        <v>888</v>
      </c>
      <c r="B2161" s="357" t="s">
        <v>6491</v>
      </c>
      <c r="C2161" s="358" t="s">
        <v>3789</v>
      </c>
      <c r="D2161" s="358">
        <v>928337</v>
      </c>
      <c r="E2161" s="390">
        <v>44508</v>
      </c>
      <c r="F2161" s="358" t="s">
        <v>6382</v>
      </c>
    </row>
    <row r="2162" spans="1:6">
      <c r="A2162" s="357" t="s">
        <v>910</v>
      </c>
      <c r="B2162" s="357" t="s">
        <v>6492</v>
      </c>
      <c r="C2162" s="358" t="s">
        <v>3789</v>
      </c>
      <c r="D2162" s="358">
        <v>928340</v>
      </c>
      <c r="E2162" s="390">
        <v>44508</v>
      </c>
      <c r="F2162" s="358" t="s">
        <v>6382</v>
      </c>
    </row>
    <row r="2163" spans="1:6">
      <c r="A2163" s="357" t="s">
        <v>1022</v>
      </c>
      <c r="B2163" s="357" t="s">
        <v>6493</v>
      </c>
      <c r="C2163" s="358" t="s">
        <v>3789</v>
      </c>
      <c r="D2163" s="358">
        <v>929200</v>
      </c>
      <c r="E2163" s="390">
        <v>44546</v>
      </c>
      <c r="F2163" s="358" t="s">
        <v>6382</v>
      </c>
    </row>
    <row r="2164" spans="1:6">
      <c r="A2164" s="357" t="s">
        <v>1043</v>
      </c>
      <c r="B2164" s="357" t="s">
        <v>6494</v>
      </c>
      <c r="C2164" s="358" t="s">
        <v>3789</v>
      </c>
      <c r="D2164" s="358">
        <v>929199</v>
      </c>
      <c r="E2164" s="390">
        <v>44546</v>
      </c>
      <c r="F2164" s="358" t="s">
        <v>6382</v>
      </c>
    </row>
    <row r="2165" spans="1:6">
      <c r="A2165" s="357" t="s">
        <v>1069</v>
      </c>
      <c r="B2165" s="357" t="s">
        <v>6495</v>
      </c>
      <c r="C2165" s="358" t="s">
        <v>3789</v>
      </c>
      <c r="D2165" s="358">
        <v>928341</v>
      </c>
      <c r="E2165" s="390">
        <v>44508</v>
      </c>
      <c r="F2165" s="358" t="s">
        <v>6382</v>
      </c>
    </row>
    <row r="2166" spans="1:6">
      <c r="A2166" s="357" t="s">
        <v>1337</v>
      </c>
      <c r="B2166" s="357" t="s">
        <v>6496</v>
      </c>
      <c r="C2166" s="358" t="s">
        <v>3789</v>
      </c>
      <c r="D2166" s="358">
        <v>930960</v>
      </c>
      <c r="E2166" s="390">
        <v>44623</v>
      </c>
      <c r="F2166" s="358" t="s">
        <v>6382</v>
      </c>
    </row>
    <row r="2167" spans="1:6">
      <c r="A2167" s="357" t="s">
        <v>1669</v>
      </c>
      <c r="B2167" s="357" t="s">
        <v>6497</v>
      </c>
      <c r="C2167" s="358" t="s">
        <v>3789</v>
      </c>
      <c r="D2167" s="358">
        <v>929530</v>
      </c>
      <c r="E2167" s="390">
        <v>44560</v>
      </c>
      <c r="F2167" s="358" t="s">
        <v>6382</v>
      </c>
    </row>
    <row r="2168" spans="1:6">
      <c r="A2168" s="357" t="s">
        <v>1673</v>
      </c>
      <c r="B2168" s="357" t="s">
        <v>6498</v>
      </c>
      <c r="C2168" s="358" t="s">
        <v>3789</v>
      </c>
      <c r="D2168" s="358">
        <v>930230</v>
      </c>
      <c r="E2168" s="390">
        <v>44595</v>
      </c>
      <c r="F2168" s="358" t="s">
        <v>6382</v>
      </c>
    </row>
    <row r="2169" spans="1:6">
      <c r="A2169" s="357" t="s">
        <v>1936</v>
      </c>
      <c r="B2169" s="357" t="s">
        <v>6499</v>
      </c>
      <c r="C2169" s="358" t="s">
        <v>3789</v>
      </c>
      <c r="D2169" s="358">
        <v>929202</v>
      </c>
      <c r="E2169" s="390">
        <v>44546</v>
      </c>
      <c r="F2169" s="358" t="s">
        <v>6382</v>
      </c>
    </row>
    <row r="2170" spans="1:6">
      <c r="A2170" s="357" t="s">
        <v>2028</v>
      </c>
      <c r="B2170" s="357" t="s">
        <v>6500</v>
      </c>
      <c r="C2170" s="358" t="s">
        <v>3789</v>
      </c>
      <c r="D2170" s="358">
        <v>932176</v>
      </c>
      <c r="E2170" s="390">
        <v>44679</v>
      </c>
      <c r="F2170" s="358" t="s">
        <v>6382</v>
      </c>
    </row>
    <row r="2171" spans="1:6">
      <c r="A2171" s="357" t="s">
        <v>2059</v>
      </c>
      <c r="B2171" s="357" t="s">
        <v>6501</v>
      </c>
      <c r="C2171" s="358" t="s">
        <v>3789</v>
      </c>
      <c r="D2171" s="358">
        <v>929203</v>
      </c>
      <c r="E2171" s="390">
        <v>44546</v>
      </c>
      <c r="F2171" s="358" t="s">
        <v>6382</v>
      </c>
    </row>
    <row r="2172" spans="1:6">
      <c r="A2172" s="357" t="s">
        <v>6502</v>
      </c>
      <c r="B2172" s="357" t="s">
        <v>6503</v>
      </c>
      <c r="C2172" s="358" t="s">
        <v>3789</v>
      </c>
      <c r="D2172" s="358">
        <v>927238</v>
      </c>
      <c r="E2172" s="390">
        <v>44473</v>
      </c>
      <c r="F2172" s="358" t="s">
        <v>6382</v>
      </c>
    </row>
    <row r="2173" spans="1:6">
      <c r="A2173" s="357" t="s">
        <v>2122</v>
      </c>
      <c r="B2173" s="357" t="s">
        <v>6504</v>
      </c>
      <c r="C2173" s="358" t="s">
        <v>3789</v>
      </c>
      <c r="D2173" s="358">
        <v>929325</v>
      </c>
      <c r="E2173" s="390">
        <v>44553</v>
      </c>
      <c r="F2173" s="358" t="s">
        <v>6382</v>
      </c>
    </row>
    <row r="2174" spans="1:6">
      <c r="A2174" s="357" t="s">
        <v>2166</v>
      </c>
      <c r="B2174" s="357" t="s">
        <v>6505</v>
      </c>
      <c r="C2174" s="358" t="s">
        <v>3789</v>
      </c>
      <c r="D2174" s="358">
        <v>930547</v>
      </c>
      <c r="E2174" s="390">
        <v>44609</v>
      </c>
      <c r="F2174" s="358" t="s">
        <v>6382</v>
      </c>
    </row>
    <row r="2175" spans="1:6">
      <c r="A2175" s="357" t="s">
        <v>2185</v>
      </c>
      <c r="B2175" s="357" t="s">
        <v>6506</v>
      </c>
      <c r="C2175" s="358" t="s">
        <v>3789</v>
      </c>
      <c r="D2175" s="358">
        <v>931275</v>
      </c>
      <c r="E2175" s="390">
        <v>44644</v>
      </c>
      <c r="F2175" s="358" t="s">
        <v>6382</v>
      </c>
    </row>
    <row r="2176" spans="1:6">
      <c r="A2176" s="357" t="s">
        <v>2188</v>
      </c>
      <c r="B2176" s="357" t="s">
        <v>6507</v>
      </c>
      <c r="C2176" s="358" t="s">
        <v>3789</v>
      </c>
      <c r="D2176" s="358">
        <v>932175</v>
      </c>
      <c r="E2176" s="390">
        <v>44679</v>
      </c>
      <c r="F2176" s="358" t="s">
        <v>6382</v>
      </c>
    </row>
    <row r="2177" spans="1:6">
      <c r="A2177" s="357" t="s">
        <v>6508</v>
      </c>
      <c r="B2177" s="357" t="s">
        <v>6509</v>
      </c>
      <c r="C2177" s="358" t="s">
        <v>3789</v>
      </c>
      <c r="D2177" s="358">
        <v>929018</v>
      </c>
      <c r="E2177" s="390">
        <v>44539</v>
      </c>
      <c r="F2177" s="358" t="s">
        <v>6510</v>
      </c>
    </row>
    <row r="2178" spans="1:6">
      <c r="A2178" s="357" t="s">
        <v>408</v>
      </c>
      <c r="B2178" s="357" t="s">
        <v>6511</v>
      </c>
      <c r="C2178" s="358" t="s">
        <v>3789</v>
      </c>
      <c r="D2178" s="358">
        <v>932172</v>
      </c>
      <c r="E2178" s="390">
        <v>44679</v>
      </c>
      <c r="F2178" s="358" t="s">
        <v>6510</v>
      </c>
    </row>
    <row r="2179" spans="1:6">
      <c r="A2179" s="357" t="s">
        <v>6512</v>
      </c>
      <c r="B2179" s="357" t="s">
        <v>6513</v>
      </c>
      <c r="C2179" s="358" t="s">
        <v>3789</v>
      </c>
      <c r="D2179" s="358">
        <v>931234</v>
      </c>
      <c r="E2179" s="390">
        <v>44644</v>
      </c>
      <c r="F2179" s="358" t="s">
        <v>6510</v>
      </c>
    </row>
    <row r="2180" spans="1:6">
      <c r="A2180" s="357" t="s">
        <v>587</v>
      </c>
      <c r="B2180" s="357" t="s">
        <v>6514</v>
      </c>
      <c r="C2180" s="358" t="s">
        <v>3789</v>
      </c>
      <c r="D2180" s="358">
        <v>931235</v>
      </c>
      <c r="E2180" s="390">
        <v>44644</v>
      </c>
      <c r="F2180" s="358" t="s">
        <v>6510</v>
      </c>
    </row>
    <row r="2181" spans="1:6">
      <c r="A2181" s="357" t="s">
        <v>6515</v>
      </c>
      <c r="B2181" s="357" t="s">
        <v>6516</v>
      </c>
      <c r="C2181" s="358" t="s">
        <v>3789</v>
      </c>
      <c r="D2181" s="358">
        <v>924777</v>
      </c>
      <c r="E2181" s="390">
        <v>44370</v>
      </c>
      <c r="F2181" s="358" t="s">
        <v>6510</v>
      </c>
    </row>
    <row r="2182" spans="1:6">
      <c r="A2182" s="357" t="s">
        <v>649</v>
      </c>
      <c r="B2182" s="357" t="s">
        <v>6517</v>
      </c>
      <c r="C2182" s="358" t="s">
        <v>3789</v>
      </c>
      <c r="D2182" s="358">
        <v>924778</v>
      </c>
      <c r="E2182" s="390">
        <v>44370</v>
      </c>
      <c r="F2182" s="358" t="s">
        <v>6510</v>
      </c>
    </row>
    <row r="2183" spans="1:6">
      <c r="A2183" s="357" t="s">
        <v>679</v>
      </c>
      <c r="B2183" s="357" t="s">
        <v>6518</v>
      </c>
      <c r="C2183" s="358" t="s">
        <v>3789</v>
      </c>
      <c r="D2183" s="358">
        <v>924785</v>
      </c>
      <c r="E2183" s="390">
        <v>44370</v>
      </c>
      <c r="F2183" s="358" t="s">
        <v>6510</v>
      </c>
    </row>
    <row r="2184" spans="1:6">
      <c r="A2184" s="357" t="s">
        <v>698</v>
      </c>
      <c r="B2184" s="357" t="s">
        <v>6519</v>
      </c>
      <c r="C2184" s="358" t="s">
        <v>3789</v>
      </c>
      <c r="D2184" s="358">
        <v>931708</v>
      </c>
      <c r="E2184" s="390">
        <v>44665</v>
      </c>
      <c r="F2184" s="358" t="s">
        <v>6510</v>
      </c>
    </row>
    <row r="2185" spans="1:6">
      <c r="A2185" s="357" t="s">
        <v>805</v>
      </c>
      <c r="B2185" s="357" t="s">
        <v>6520</v>
      </c>
      <c r="C2185" s="358" t="s">
        <v>3789</v>
      </c>
      <c r="D2185" s="358">
        <v>924816</v>
      </c>
      <c r="E2185" s="390">
        <v>44370</v>
      </c>
      <c r="F2185" s="358" t="s">
        <v>6510</v>
      </c>
    </row>
    <row r="2186" spans="1:6">
      <c r="A2186" s="357" t="s">
        <v>807</v>
      </c>
      <c r="B2186" s="357" t="s">
        <v>6521</v>
      </c>
      <c r="C2186" s="358" t="s">
        <v>3789</v>
      </c>
      <c r="D2186" s="358">
        <v>927786</v>
      </c>
      <c r="E2186" s="390">
        <v>44490</v>
      </c>
      <c r="F2186" s="358" t="s">
        <v>6510</v>
      </c>
    </row>
    <row r="2187" spans="1:6">
      <c r="A2187" s="357" t="s">
        <v>878</v>
      </c>
      <c r="B2187" s="357" t="s">
        <v>6522</v>
      </c>
      <c r="C2187" s="358" t="s">
        <v>3789</v>
      </c>
      <c r="D2187" s="358">
        <v>928606</v>
      </c>
      <c r="E2187" s="390">
        <v>44518</v>
      </c>
      <c r="F2187" s="358" t="s">
        <v>6510</v>
      </c>
    </row>
    <row r="2188" spans="1:6">
      <c r="A2188" s="357" t="s">
        <v>6523</v>
      </c>
      <c r="B2188" s="357" t="s">
        <v>6524</v>
      </c>
      <c r="C2188" s="358" t="s">
        <v>3789</v>
      </c>
      <c r="D2188" s="358">
        <v>924827</v>
      </c>
      <c r="E2188" s="390">
        <v>44370</v>
      </c>
      <c r="F2188" s="358" t="s">
        <v>6510</v>
      </c>
    </row>
    <row r="2189" spans="1:6">
      <c r="A2189" s="357" t="s">
        <v>903</v>
      </c>
      <c r="B2189" s="357" t="s">
        <v>6525</v>
      </c>
      <c r="C2189" s="358" t="s">
        <v>3789</v>
      </c>
      <c r="D2189" s="358">
        <v>923194</v>
      </c>
      <c r="E2189" s="390">
        <v>44293</v>
      </c>
      <c r="F2189" s="358" t="s">
        <v>6510</v>
      </c>
    </row>
    <row r="2190" spans="1:6">
      <c r="A2190" s="357" t="s">
        <v>927</v>
      </c>
      <c r="B2190" s="357" t="s">
        <v>6526</v>
      </c>
      <c r="C2190" s="358" t="s">
        <v>3789</v>
      </c>
      <c r="D2190" s="358">
        <v>924830</v>
      </c>
      <c r="E2190" s="390">
        <v>44370</v>
      </c>
      <c r="F2190" s="358" t="s">
        <v>6510</v>
      </c>
    </row>
    <row r="2191" spans="1:6">
      <c r="A2191" s="397" t="s">
        <v>6527</v>
      </c>
      <c r="B2191" s="397" t="s">
        <v>6528</v>
      </c>
      <c r="C2191" s="398" t="s">
        <v>3789</v>
      </c>
      <c r="D2191" s="398">
        <v>924833</v>
      </c>
      <c r="E2191" s="399">
        <v>44370</v>
      </c>
      <c r="F2191" s="398" t="s">
        <v>6510</v>
      </c>
    </row>
    <row r="2192" spans="1:6">
      <c r="A2192" s="357" t="s">
        <v>1010</v>
      </c>
      <c r="B2192" s="357" t="s">
        <v>6529</v>
      </c>
      <c r="C2192" s="358" t="s">
        <v>3789</v>
      </c>
      <c r="D2192" s="358">
        <v>924846</v>
      </c>
      <c r="E2192" s="390">
        <v>44370</v>
      </c>
      <c r="F2192" s="358" t="s">
        <v>6510</v>
      </c>
    </row>
    <row r="2193" spans="1:6">
      <c r="A2193" s="357" t="s">
        <v>1160</v>
      </c>
      <c r="B2193" s="357" t="s">
        <v>6530</v>
      </c>
      <c r="C2193" s="358" t="s">
        <v>3789</v>
      </c>
      <c r="D2193" s="358">
        <v>924870</v>
      </c>
      <c r="E2193" s="390">
        <v>44370</v>
      </c>
      <c r="F2193" s="358" t="s">
        <v>6510</v>
      </c>
    </row>
    <row r="2194" spans="1:6">
      <c r="A2194" s="357" t="s">
        <v>1228</v>
      </c>
      <c r="B2194" s="357" t="s">
        <v>6531</v>
      </c>
      <c r="C2194" s="358" t="s">
        <v>3789</v>
      </c>
      <c r="D2194" s="358">
        <v>923554</v>
      </c>
      <c r="E2194" s="390">
        <v>44333</v>
      </c>
      <c r="F2194" s="358" t="s">
        <v>6510</v>
      </c>
    </row>
    <row r="2195" spans="1:6">
      <c r="A2195" s="357" t="s">
        <v>1340</v>
      </c>
      <c r="B2195" s="357" t="s">
        <v>6532</v>
      </c>
      <c r="C2195" s="358" t="s">
        <v>3789</v>
      </c>
      <c r="D2195" s="358">
        <v>923069</v>
      </c>
      <c r="E2195" s="390">
        <v>44293</v>
      </c>
      <c r="F2195" s="358" t="s">
        <v>6510</v>
      </c>
    </row>
    <row r="2196" spans="1:6">
      <c r="A2196" s="357" t="s">
        <v>1679</v>
      </c>
      <c r="B2196" s="357" t="s">
        <v>6533</v>
      </c>
      <c r="C2196" s="358" t="s">
        <v>3789</v>
      </c>
      <c r="D2196" s="358">
        <v>929322</v>
      </c>
      <c r="E2196" s="390">
        <v>44553</v>
      </c>
      <c r="F2196" s="358" t="s">
        <v>6510</v>
      </c>
    </row>
    <row r="2197" spans="1:6">
      <c r="A2197" s="357" t="s">
        <v>1717</v>
      </c>
      <c r="B2197" s="357" t="s">
        <v>6534</v>
      </c>
      <c r="C2197" s="358" t="s">
        <v>3789</v>
      </c>
      <c r="D2197" s="358">
        <v>927234</v>
      </c>
      <c r="E2197" s="390">
        <v>44473</v>
      </c>
      <c r="F2197" s="358" t="s">
        <v>6510</v>
      </c>
    </row>
    <row r="2198" spans="1:6">
      <c r="A2198" s="357" t="s">
        <v>1770</v>
      </c>
      <c r="B2198" s="357" t="s">
        <v>6535</v>
      </c>
      <c r="C2198" s="358" t="s">
        <v>3789</v>
      </c>
      <c r="D2198" s="358">
        <v>929323</v>
      </c>
      <c r="E2198" s="390">
        <v>44553</v>
      </c>
      <c r="F2198" s="358" t="s">
        <v>6510</v>
      </c>
    </row>
    <row r="2199" spans="1:6">
      <c r="A2199" s="357" t="s">
        <v>1804</v>
      </c>
      <c r="B2199" s="357" t="s">
        <v>6536</v>
      </c>
      <c r="C2199" s="358" t="s">
        <v>3789</v>
      </c>
      <c r="D2199" s="358">
        <v>925938</v>
      </c>
      <c r="E2199" s="390">
        <v>44410</v>
      </c>
      <c r="F2199" s="358" t="s">
        <v>6510</v>
      </c>
    </row>
    <row r="2200" spans="1:6">
      <c r="A2200" s="357" t="s">
        <v>1834</v>
      </c>
      <c r="B2200" s="357" t="s">
        <v>6537</v>
      </c>
      <c r="C2200" s="358" t="s">
        <v>3789</v>
      </c>
      <c r="D2200" s="358">
        <v>929535</v>
      </c>
      <c r="E2200" s="390">
        <v>44560</v>
      </c>
      <c r="F2200" s="358" t="s">
        <v>6510</v>
      </c>
    </row>
    <row r="2201" spans="1:6">
      <c r="A2201" s="357" t="s">
        <v>2248</v>
      </c>
      <c r="B2201" s="357" t="s">
        <v>6538</v>
      </c>
      <c r="C2201" s="358" t="s">
        <v>3789</v>
      </c>
      <c r="D2201" s="358">
        <v>930843</v>
      </c>
      <c r="E2201" s="390">
        <v>44623</v>
      </c>
      <c r="F2201" s="358" t="s">
        <v>6510</v>
      </c>
    </row>
    <row r="2202" spans="1:6">
      <c r="A2202" s="357" t="s">
        <v>6539</v>
      </c>
      <c r="B2202" s="357" t="s">
        <v>6540</v>
      </c>
      <c r="C2202" s="358" t="s">
        <v>2750</v>
      </c>
      <c r="D2202" s="358">
        <v>919315</v>
      </c>
      <c r="E2202" s="390">
        <v>44287</v>
      </c>
      <c r="F2202" s="358" t="s">
        <v>3575</v>
      </c>
    </row>
    <row r="2203" spans="1:6">
      <c r="A2203" s="357" t="s">
        <v>6541</v>
      </c>
      <c r="B2203" s="357" t="s">
        <v>6542</v>
      </c>
      <c r="C2203" s="358" t="s">
        <v>2750</v>
      </c>
      <c r="D2203" s="358">
        <v>912925</v>
      </c>
      <c r="E2203" s="390">
        <v>44287</v>
      </c>
      <c r="F2203" s="358" t="s">
        <v>3575</v>
      </c>
    </row>
    <row r="2204" spans="1:6">
      <c r="A2204" s="357" t="s">
        <v>6543</v>
      </c>
      <c r="B2204" s="357" t="s">
        <v>6544</v>
      </c>
      <c r="C2204" s="358" t="s">
        <v>2750</v>
      </c>
      <c r="D2204" s="358">
        <v>916617</v>
      </c>
      <c r="E2204" s="390">
        <v>44287</v>
      </c>
      <c r="F2204" s="358" t="s">
        <v>3575</v>
      </c>
    </row>
    <row r="2205" spans="1:6">
      <c r="A2205" s="357" t="s">
        <v>6545</v>
      </c>
      <c r="B2205" s="357" t="s">
        <v>6546</v>
      </c>
      <c r="C2205" s="358" t="s">
        <v>2750</v>
      </c>
      <c r="D2205" s="358">
        <v>916031</v>
      </c>
      <c r="E2205" s="390">
        <v>44287</v>
      </c>
      <c r="F2205" s="358" t="s">
        <v>3575</v>
      </c>
    </row>
    <row r="2206" spans="1:6">
      <c r="A2206" s="357" t="s">
        <v>3783</v>
      </c>
      <c r="B2206" s="357" t="s">
        <v>6547</v>
      </c>
      <c r="C2206" s="358" t="s">
        <v>2750</v>
      </c>
      <c r="D2206" s="358">
        <v>914897</v>
      </c>
      <c r="E2206" s="390">
        <v>44287</v>
      </c>
      <c r="F2206" s="358" t="s">
        <v>3575</v>
      </c>
    </row>
    <row r="2207" spans="1:6">
      <c r="A2207" s="357" t="s">
        <v>19</v>
      </c>
      <c r="B2207" s="357" t="s">
        <v>6548</v>
      </c>
      <c r="C2207" s="358" t="s">
        <v>3789</v>
      </c>
      <c r="D2207" s="358">
        <v>927633</v>
      </c>
      <c r="E2207" s="390">
        <v>44483</v>
      </c>
      <c r="F2207" s="358" t="s">
        <v>6546</v>
      </c>
    </row>
    <row r="2208" spans="1:6">
      <c r="A2208" s="357" t="s">
        <v>40</v>
      </c>
      <c r="B2208" s="357" t="s">
        <v>6549</v>
      </c>
      <c r="C2208" s="358" t="s">
        <v>3789</v>
      </c>
      <c r="D2208" s="358">
        <v>919305</v>
      </c>
      <c r="E2208" s="390">
        <v>44287</v>
      </c>
      <c r="F2208" s="358" t="s">
        <v>6546</v>
      </c>
    </row>
    <row r="2209" spans="1:6">
      <c r="A2209" s="357" t="s">
        <v>57</v>
      </c>
      <c r="B2209" s="357" t="s">
        <v>6550</v>
      </c>
      <c r="C2209" s="358" t="s">
        <v>3789</v>
      </c>
      <c r="D2209" s="358">
        <v>929597</v>
      </c>
      <c r="E2209" s="390">
        <v>44567</v>
      </c>
      <c r="F2209" s="358" t="s">
        <v>6546</v>
      </c>
    </row>
    <row r="2210" spans="1:6">
      <c r="A2210" s="357" t="s">
        <v>75</v>
      </c>
      <c r="B2210" s="357" t="s">
        <v>6551</v>
      </c>
      <c r="C2210" s="358" t="s">
        <v>3789</v>
      </c>
      <c r="D2210" s="358">
        <v>925887</v>
      </c>
      <c r="E2210" s="390">
        <v>44410</v>
      </c>
      <c r="F2210" s="358" t="s">
        <v>6546</v>
      </c>
    </row>
    <row r="2211" spans="1:6">
      <c r="A2211" s="357" t="s">
        <v>244</v>
      </c>
      <c r="B2211" s="357" t="s">
        <v>6552</v>
      </c>
      <c r="C2211" s="358" t="s">
        <v>3789</v>
      </c>
      <c r="D2211" s="358">
        <v>932187</v>
      </c>
      <c r="E2211" s="390">
        <v>44679</v>
      </c>
      <c r="F2211" s="358" t="s">
        <v>6546</v>
      </c>
    </row>
    <row r="2212" spans="1:6">
      <c r="A2212" s="357" t="s">
        <v>369</v>
      </c>
      <c r="B2212" s="357" t="s">
        <v>6553</v>
      </c>
      <c r="C2212" s="358" t="s">
        <v>3789</v>
      </c>
      <c r="D2212" s="358">
        <v>922834</v>
      </c>
      <c r="E2212" s="390">
        <v>44293</v>
      </c>
      <c r="F2212" s="358" t="s">
        <v>6546</v>
      </c>
    </row>
    <row r="2213" spans="1:6">
      <c r="A2213" s="357" t="s">
        <v>526</v>
      </c>
      <c r="B2213" s="357" t="s">
        <v>6554</v>
      </c>
      <c r="C2213" s="358" t="s">
        <v>3789</v>
      </c>
      <c r="D2213" s="358">
        <v>930121</v>
      </c>
      <c r="E2213" s="390">
        <v>44588</v>
      </c>
      <c r="F2213" s="358" t="s">
        <v>6546</v>
      </c>
    </row>
    <row r="2214" spans="1:6">
      <c r="A2214" s="357" t="s">
        <v>6555</v>
      </c>
      <c r="B2214" s="357" t="s">
        <v>6556</v>
      </c>
      <c r="C2214" s="358" t="s">
        <v>3789</v>
      </c>
      <c r="D2214" s="358">
        <v>931236</v>
      </c>
      <c r="E2214" s="390">
        <v>44644</v>
      </c>
      <c r="F2214" s="358" t="s">
        <v>6546</v>
      </c>
    </row>
    <row r="2215" spans="1:6">
      <c r="A2215" s="400" t="s">
        <v>6557</v>
      </c>
      <c r="B2215" s="400" t="s">
        <v>6558</v>
      </c>
      <c r="C2215" s="401" t="s">
        <v>3789</v>
      </c>
      <c r="D2215" s="401">
        <v>929127</v>
      </c>
      <c r="E2215" s="402">
        <v>44539</v>
      </c>
      <c r="F2215" s="401" t="s">
        <v>6546</v>
      </c>
    </row>
    <row r="2216" spans="1:6">
      <c r="A2216" s="357" t="s">
        <v>765</v>
      </c>
      <c r="B2216" s="357" t="s">
        <v>6559</v>
      </c>
      <c r="C2216" s="358" t="s">
        <v>3789</v>
      </c>
      <c r="D2216" s="358">
        <v>922711</v>
      </c>
      <c r="E2216" s="390">
        <v>44293</v>
      </c>
      <c r="F2216" s="358" t="s">
        <v>6546</v>
      </c>
    </row>
    <row r="2217" spans="1:6">
      <c r="A2217" s="357" t="s">
        <v>793</v>
      </c>
      <c r="B2217" s="357" t="s">
        <v>6560</v>
      </c>
      <c r="C2217" s="358" t="s">
        <v>3789</v>
      </c>
      <c r="D2217" s="358">
        <v>931237</v>
      </c>
      <c r="E2217" s="390">
        <v>44644</v>
      </c>
      <c r="F2217" s="358" t="s">
        <v>6546</v>
      </c>
    </row>
    <row r="2218" spans="1:6">
      <c r="A2218" s="357" t="s">
        <v>997</v>
      </c>
      <c r="B2218" s="357" t="s">
        <v>6561</v>
      </c>
      <c r="C2218" s="358" t="s">
        <v>3789</v>
      </c>
      <c r="D2218" s="358">
        <v>931383</v>
      </c>
      <c r="E2218" s="390">
        <v>44651</v>
      </c>
      <c r="F2218" s="358" t="s">
        <v>6546</v>
      </c>
    </row>
    <row r="2219" spans="1:6">
      <c r="A2219" s="357" t="s">
        <v>1034</v>
      </c>
      <c r="B2219" s="357" t="s">
        <v>6562</v>
      </c>
      <c r="C2219" s="358" t="s">
        <v>3789</v>
      </c>
      <c r="D2219" s="358">
        <v>928375</v>
      </c>
      <c r="E2219" s="390">
        <v>44508</v>
      </c>
      <c r="F2219" s="358" t="s">
        <v>6546</v>
      </c>
    </row>
    <row r="2220" spans="1:6">
      <c r="A2220" s="357" t="s">
        <v>1278</v>
      </c>
      <c r="B2220" s="357" t="s">
        <v>6563</v>
      </c>
      <c r="C2220" s="358" t="s">
        <v>3789</v>
      </c>
      <c r="D2220" s="358">
        <v>923254</v>
      </c>
      <c r="E2220" s="390">
        <v>44298</v>
      </c>
      <c r="F2220" s="358" t="s">
        <v>6546</v>
      </c>
    </row>
    <row r="2221" spans="1:6">
      <c r="A2221" s="357" t="s">
        <v>6564</v>
      </c>
      <c r="B2221" s="357" t="s">
        <v>6565</v>
      </c>
      <c r="C2221" s="358" t="s">
        <v>3789</v>
      </c>
      <c r="D2221" s="358">
        <v>929128</v>
      </c>
      <c r="E2221" s="390">
        <v>44539</v>
      </c>
      <c r="F2221" s="358" t="s">
        <v>6546</v>
      </c>
    </row>
    <row r="2222" spans="1:6">
      <c r="A2222" s="357" t="s">
        <v>1466</v>
      </c>
      <c r="B2222" s="357" t="s">
        <v>6566</v>
      </c>
      <c r="C2222" s="358" t="s">
        <v>3789</v>
      </c>
      <c r="D2222" s="358">
        <v>923353</v>
      </c>
      <c r="E2222" s="390">
        <v>44305</v>
      </c>
      <c r="F2222" s="358" t="s">
        <v>6546</v>
      </c>
    </row>
    <row r="2223" spans="1:6">
      <c r="A2223" s="357" t="s">
        <v>1493</v>
      </c>
      <c r="B2223" s="357" t="s">
        <v>6567</v>
      </c>
      <c r="C2223" s="358" t="s">
        <v>3789</v>
      </c>
      <c r="D2223" s="358">
        <v>931881</v>
      </c>
      <c r="E2223" s="390">
        <v>44672</v>
      </c>
      <c r="F2223" s="358" t="s">
        <v>6546</v>
      </c>
    </row>
    <row r="2224" spans="1:6">
      <c r="A2224" s="357" t="s">
        <v>6568</v>
      </c>
      <c r="B2224" s="357" t="s">
        <v>6569</v>
      </c>
      <c r="C2224" s="358" t="s">
        <v>3789</v>
      </c>
      <c r="D2224" s="358">
        <v>931880</v>
      </c>
      <c r="E2224" s="390">
        <v>44672</v>
      </c>
      <c r="F2224" s="358" t="s">
        <v>6546</v>
      </c>
    </row>
    <row r="2225" spans="1:6">
      <c r="A2225" s="357" t="s">
        <v>1780</v>
      </c>
      <c r="B2225" s="357" t="s">
        <v>6570</v>
      </c>
      <c r="C2225" s="358" t="s">
        <v>3789</v>
      </c>
      <c r="D2225" s="358">
        <v>922926</v>
      </c>
      <c r="E2225" s="390">
        <v>44293</v>
      </c>
      <c r="F2225" s="358" t="s">
        <v>6546</v>
      </c>
    </row>
    <row r="2226" spans="1:6">
      <c r="A2226" s="357" t="s">
        <v>2121</v>
      </c>
      <c r="B2226" s="357" t="s">
        <v>6571</v>
      </c>
      <c r="C2226" s="358" t="s">
        <v>3789</v>
      </c>
      <c r="D2226" s="358">
        <v>926290</v>
      </c>
      <c r="E2226" s="390">
        <v>44424</v>
      </c>
      <c r="F2226" s="358" t="s">
        <v>6546</v>
      </c>
    </row>
    <row r="2227" spans="1:6">
      <c r="A2227" s="357" t="s">
        <v>2242</v>
      </c>
      <c r="B2227" s="357" t="s">
        <v>6572</v>
      </c>
      <c r="C2227" s="358" t="s">
        <v>3789</v>
      </c>
      <c r="D2227" s="358">
        <v>926291</v>
      </c>
      <c r="E2227" s="390">
        <v>44424</v>
      </c>
      <c r="F2227" s="358" t="s">
        <v>6546</v>
      </c>
    </row>
    <row r="2228" spans="1:6">
      <c r="A2228" s="357" t="s">
        <v>2252</v>
      </c>
      <c r="B2228" s="357" t="s">
        <v>6573</v>
      </c>
      <c r="C2228" s="358" t="s">
        <v>3789</v>
      </c>
      <c r="D2228" s="358">
        <v>926292</v>
      </c>
      <c r="E2228" s="390">
        <v>44424</v>
      </c>
      <c r="F2228" s="358" t="s">
        <v>6546</v>
      </c>
    </row>
    <row r="2229" spans="1:6">
      <c r="A2229" s="400" t="s">
        <v>6574</v>
      </c>
      <c r="B2229" s="400" t="s">
        <v>6575</v>
      </c>
      <c r="C2229" s="401" t="s">
        <v>3789</v>
      </c>
      <c r="D2229" s="401">
        <v>926293</v>
      </c>
      <c r="E2229" s="402">
        <v>44424</v>
      </c>
      <c r="F2229" s="401" t="s">
        <v>6546</v>
      </c>
    </row>
    <row r="2230" spans="1:6">
      <c r="A2230" s="357" t="s">
        <v>6576</v>
      </c>
      <c r="B2230" s="357" t="s">
        <v>6577</v>
      </c>
      <c r="C2230" s="358" t="s">
        <v>3789</v>
      </c>
      <c r="D2230" s="358">
        <v>923345</v>
      </c>
      <c r="E2230" s="390">
        <v>44305</v>
      </c>
      <c r="F2230" s="358" t="s">
        <v>6546</v>
      </c>
    </row>
    <row r="2231" spans="1:6">
      <c r="A2231" s="357" t="s">
        <v>2288</v>
      </c>
      <c r="B2231" s="357" t="s">
        <v>6578</v>
      </c>
      <c r="C2231" s="358" t="s">
        <v>3789</v>
      </c>
      <c r="D2231" s="358">
        <v>926295</v>
      </c>
      <c r="E2231" s="390">
        <v>44424</v>
      </c>
      <c r="F2231" s="358" t="s">
        <v>6546</v>
      </c>
    </row>
    <row r="2232" spans="1:6">
      <c r="A2232" s="357" t="s">
        <v>2312</v>
      </c>
      <c r="B2232" s="357" t="s">
        <v>6579</v>
      </c>
      <c r="C2232" s="358" t="s">
        <v>3789</v>
      </c>
      <c r="D2232" s="358">
        <v>926299</v>
      </c>
      <c r="E2232" s="390">
        <v>44424</v>
      </c>
      <c r="F2232" s="358" t="s">
        <v>6546</v>
      </c>
    </row>
    <row r="2233" spans="1:6">
      <c r="A2233" s="357" t="s">
        <v>6580</v>
      </c>
      <c r="B2233" s="357" t="s">
        <v>6581</v>
      </c>
      <c r="C2233" s="358" t="s">
        <v>3789</v>
      </c>
      <c r="D2233" s="358">
        <v>932183</v>
      </c>
      <c r="E2233" s="390">
        <v>44679</v>
      </c>
      <c r="F2233" s="358" t="s">
        <v>6546</v>
      </c>
    </row>
    <row r="2234" spans="1:6">
      <c r="A2234" s="357" t="s">
        <v>6582</v>
      </c>
      <c r="B2234" s="357" t="s">
        <v>6583</v>
      </c>
      <c r="C2234" s="358" t="s">
        <v>3789</v>
      </c>
      <c r="D2234" s="358">
        <v>927635</v>
      </c>
      <c r="E2234" s="390">
        <v>44483</v>
      </c>
      <c r="F2234" s="358" t="s">
        <v>6540</v>
      </c>
    </row>
    <row r="2235" spans="1:6">
      <c r="A2235" s="357" t="s">
        <v>31</v>
      </c>
      <c r="B2235" s="357" t="s">
        <v>6584</v>
      </c>
      <c r="C2235" s="358" t="s">
        <v>3789</v>
      </c>
      <c r="D2235" s="358">
        <v>927249</v>
      </c>
      <c r="E2235" s="390">
        <v>44473</v>
      </c>
      <c r="F2235" s="358" t="s">
        <v>6540</v>
      </c>
    </row>
    <row r="2236" spans="1:6">
      <c r="A2236" s="357" t="s">
        <v>121</v>
      </c>
      <c r="B2236" s="357" t="s">
        <v>6585</v>
      </c>
      <c r="C2236" s="358" t="s">
        <v>3789</v>
      </c>
      <c r="D2236" s="358">
        <v>929129</v>
      </c>
      <c r="E2236" s="390">
        <v>44539</v>
      </c>
      <c r="F2236" s="358" t="s">
        <v>6540</v>
      </c>
    </row>
    <row r="2237" spans="1:6">
      <c r="A2237" s="357" t="s">
        <v>234</v>
      </c>
      <c r="B2237" s="357" t="s">
        <v>6586</v>
      </c>
      <c r="C2237" s="358" t="s">
        <v>3789</v>
      </c>
      <c r="D2237" s="358">
        <v>925396</v>
      </c>
      <c r="E2237" s="390">
        <v>44375</v>
      </c>
      <c r="F2237" s="358" t="s">
        <v>6540</v>
      </c>
    </row>
    <row r="2238" spans="1:6">
      <c r="A2238" s="357" t="s">
        <v>6587</v>
      </c>
      <c r="B2238" s="357" t="s">
        <v>6588</v>
      </c>
      <c r="C2238" s="358" t="s">
        <v>3789</v>
      </c>
      <c r="D2238" s="358">
        <v>925891</v>
      </c>
      <c r="E2238" s="390">
        <v>44410</v>
      </c>
      <c r="F2238" s="358" t="s">
        <v>6540</v>
      </c>
    </row>
    <row r="2239" spans="1:6">
      <c r="A2239" s="357" t="s">
        <v>356</v>
      </c>
      <c r="B2239" s="357" t="s">
        <v>6589</v>
      </c>
      <c r="C2239" s="358" t="s">
        <v>3789</v>
      </c>
      <c r="D2239" s="358">
        <v>928739</v>
      </c>
      <c r="E2239" s="390">
        <v>44525</v>
      </c>
      <c r="F2239" s="358" t="s">
        <v>6540</v>
      </c>
    </row>
    <row r="2240" spans="1:6">
      <c r="A2240" s="357" t="s">
        <v>449</v>
      </c>
      <c r="B2240" s="357" t="s">
        <v>6590</v>
      </c>
      <c r="C2240" s="358" t="s">
        <v>3789</v>
      </c>
      <c r="D2240" s="358">
        <v>928379</v>
      </c>
      <c r="E2240" s="390">
        <v>44508</v>
      </c>
      <c r="F2240" s="358" t="s">
        <v>6540</v>
      </c>
    </row>
    <row r="2241" spans="1:6">
      <c r="A2241" s="357" t="s">
        <v>528</v>
      </c>
      <c r="B2241" s="357" t="s">
        <v>6591</v>
      </c>
      <c r="C2241" s="358" t="s">
        <v>3789</v>
      </c>
      <c r="D2241" s="358">
        <v>930123</v>
      </c>
      <c r="E2241" s="390">
        <v>44588</v>
      </c>
      <c r="F2241" s="358" t="s">
        <v>6540</v>
      </c>
    </row>
    <row r="2242" spans="1:6">
      <c r="A2242" s="357" t="s">
        <v>529</v>
      </c>
      <c r="B2242" s="357" t="s">
        <v>6592</v>
      </c>
      <c r="C2242" s="358" t="s">
        <v>3789</v>
      </c>
      <c r="D2242" s="358">
        <v>927251</v>
      </c>
      <c r="E2242" s="390">
        <v>44473</v>
      </c>
      <c r="F2242" s="358" t="s">
        <v>6540</v>
      </c>
    </row>
    <row r="2243" spans="1:6">
      <c r="A2243" s="357" t="s">
        <v>661</v>
      </c>
      <c r="B2243" s="357" t="s">
        <v>6593</v>
      </c>
      <c r="C2243" s="358" t="s">
        <v>3789</v>
      </c>
      <c r="D2243" s="358">
        <v>927247</v>
      </c>
      <c r="E2243" s="390">
        <v>44473</v>
      </c>
      <c r="F2243" s="358" t="s">
        <v>6540</v>
      </c>
    </row>
    <row r="2244" spans="1:6">
      <c r="A2244" s="357" t="s">
        <v>6594</v>
      </c>
      <c r="B2244" s="357" t="s">
        <v>4838</v>
      </c>
      <c r="C2244" s="358" t="s">
        <v>3789</v>
      </c>
      <c r="D2244" s="358">
        <v>927636</v>
      </c>
      <c r="E2244" s="390">
        <v>44483</v>
      </c>
      <c r="F2244" s="358" t="s">
        <v>6540</v>
      </c>
    </row>
    <row r="2245" spans="1:6">
      <c r="A2245" s="357" t="s">
        <v>838</v>
      </c>
      <c r="B2245" s="357" t="s">
        <v>6595</v>
      </c>
      <c r="C2245" s="358" t="s">
        <v>3789</v>
      </c>
      <c r="D2245" s="358">
        <v>932292</v>
      </c>
      <c r="E2245" s="390">
        <v>44686</v>
      </c>
      <c r="F2245" s="358" t="s">
        <v>6540</v>
      </c>
    </row>
    <row r="2246" spans="1:6">
      <c r="A2246" s="357" t="s">
        <v>1063</v>
      </c>
      <c r="B2246" s="357" t="s">
        <v>6596</v>
      </c>
      <c r="C2246" s="358" t="s">
        <v>3789</v>
      </c>
      <c r="D2246" s="358">
        <v>925394</v>
      </c>
      <c r="E2246" s="390">
        <v>44375</v>
      </c>
      <c r="F2246" s="358" t="s">
        <v>6540</v>
      </c>
    </row>
    <row r="2247" spans="1:6">
      <c r="A2247" s="357" t="s">
        <v>1132</v>
      </c>
      <c r="B2247" s="357" t="s">
        <v>6597</v>
      </c>
      <c r="C2247" s="358" t="s">
        <v>3789</v>
      </c>
      <c r="D2247" s="358">
        <v>924585</v>
      </c>
      <c r="E2247" s="390">
        <v>44363</v>
      </c>
      <c r="F2247" s="358" t="s">
        <v>6540</v>
      </c>
    </row>
    <row r="2248" spans="1:6">
      <c r="A2248" s="357" t="s">
        <v>1134</v>
      </c>
      <c r="B2248" s="357" t="s">
        <v>6598</v>
      </c>
      <c r="C2248" s="358" t="s">
        <v>3789</v>
      </c>
      <c r="D2248" s="358">
        <v>931384</v>
      </c>
      <c r="E2248" s="390">
        <v>44651</v>
      </c>
      <c r="F2248" s="358" t="s">
        <v>6540</v>
      </c>
    </row>
    <row r="2249" spans="1:6">
      <c r="A2249" s="357" t="s">
        <v>1209</v>
      </c>
      <c r="B2249" s="357" t="s">
        <v>6599</v>
      </c>
      <c r="C2249" s="358" t="s">
        <v>3789</v>
      </c>
      <c r="D2249" s="358">
        <v>925974</v>
      </c>
      <c r="E2249" s="390">
        <v>44410</v>
      </c>
      <c r="F2249" s="358" t="s">
        <v>6540</v>
      </c>
    </row>
    <row r="2250" spans="1:6">
      <c r="A2250" s="357" t="s">
        <v>1587</v>
      </c>
      <c r="B2250" s="357" t="s">
        <v>6600</v>
      </c>
      <c r="C2250" s="358" t="s">
        <v>3789</v>
      </c>
      <c r="D2250" s="358">
        <v>924947</v>
      </c>
      <c r="E2250" s="390">
        <v>44370</v>
      </c>
      <c r="F2250" s="358" t="s">
        <v>6540</v>
      </c>
    </row>
    <row r="2251" spans="1:6">
      <c r="A2251" s="357" t="s">
        <v>1602</v>
      </c>
      <c r="B2251" s="357" t="s">
        <v>6601</v>
      </c>
      <c r="C2251" s="358" t="s">
        <v>3789</v>
      </c>
      <c r="D2251" s="358">
        <v>924948</v>
      </c>
      <c r="E2251" s="390">
        <v>44370</v>
      </c>
      <c r="F2251" s="358" t="s">
        <v>6540</v>
      </c>
    </row>
    <row r="2252" spans="1:6">
      <c r="A2252" s="357" t="s">
        <v>1636</v>
      </c>
      <c r="B2252" s="357" t="s">
        <v>6602</v>
      </c>
      <c r="C2252" s="358" t="s">
        <v>3789</v>
      </c>
      <c r="D2252" s="358">
        <v>924954</v>
      </c>
      <c r="E2252" s="390">
        <v>44370</v>
      </c>
      <c r="F2252" s="358" t="s">
        <v>6540</v>
      </c>
    </row>
    <row r="2253" spans="1:6">
      <c r="A2253" s="357" t="s">
        <v>1646</v>
      </c>
      <c r="B2253" s="357" t="s">
        <v>6603</v>
      </c>
      <c r="C2253" s="358" t="s">
        <v>3789</v>
      </c>
      <c r="D2253" s="358">
        <v>924956</v>
      </c>
      <c r="E2253" s="390">
        <v>44370</v>
      </c>
      <c r="F2253" s="358" t="s">
        <v>6540</v>
      </c>
    </row>
    <row r="2254" spans="1:6">
      <c r="A2254" s="357" t="s">
        <v>1655</v>
      </c>
      <c r="B2254" s="357" t="s">
        <v>6604</v>
      </c>
      <c r="C2254" s="358" t="s">
        <v>3789</v>
      </c>
      <c r="D2254" s="358">
        <v>924959</v>
      </c>
      <c r="E2254" s="390">
        <v>44370</v>
      </c>
      <c r="F2254" s="358" t="s">
        <v>6540</v>
      </c>
    </row>
    <row r="2255" spans="1:6">
      <c r="A2255" s="357" t="s">
        <v>1729</v>
      </c>
      <c r="B2255" s="357" t="s">
        <v>6605</v>
      </c>
      <c r="C2255" s="358" t="s">
        <v>3789</v>
      </c>
      <c r="D2255" s="358">
        <v>928380</v>
      </c>
      <c r="E2255" s="390">
        <v>44508</v>
      </c>
      <c r="F2255" s="358" t="s">
        <v>6540</v>
      </c>
    </row>
    <row r="2256" spans="1:6">
      <c r="A2256" s="357" t="s">
        <v>1745</v>
      </c>
      <c r="B2256" s="357" t="s">
        <v>6606</v>
      </c>
      <c r="C2256" s="358" t="s">
        <v>3789</v>
      </c>
      <c r="D2256" s="358">
        <v>924979</v>
      </c>
      <c r="E2256" s="390">
        <v>44370</v>
      </c>
      <c r="F2256" s="358" t="s">
        <v>6540</v>
      </c>
    </row>
    <row r="2257" spans="1:6">
      <c r="A2257" s="357" t="s">
        <v>1761</v>
      </c>
      <c r="B2257" s="357" t="s">
        <v>6607</v>
      </c>
      <c r="C2257" s="358" t="s">
        <v>3789</v>
      </c>
      <c r="D2257" s="358">
        <v>924981</v>
      </c>
      <c r="E2257" s="390">
        <v>44370</v>
      </c>
      <c r="F2257" s="358" t="s">
        <v>6540</v>
      </c>
    </row>
    <row r="2258" spans="1:6">
      <c r="A2258" s="357" t="s">
        <v>1768</v>
      </c>
      <c r="B2258" s="357" t="s">
        <v>6608</v>
      </c>
      <c r="C2258" s="358" t="s">
        <v>3789</v>
      </c>
      <c r="D2258" s="358">
        <v>924982</v>
      </c>
      <c r="E2258" s="390">
        <v>44370</v>
      </c>
      <c r="F2258" s="358" t="s">
        <v>6540</v>
      </c>
    </row>
    <row r="2259" spans="1:6">
      <c r="A2259" s="357" t="s">
        <v>6609</v>
      </c>
      <c r="B2259" s="357" t="s">
        <v>6610</v>
      </c>
      <c r="C2259" s="358" t="s">
        <v>3789</v>
      </c>
      <c r="D2259" s="358">
        <v>924984</v>
      </c>
      <c r="E2259" s="390">
        <v>44370</v>
      </c>
      <c r="F2259" s="358" t="s">
        <v>6540</v>
      </c>
    </row>
    <row r="2260" spans="1:6">
      <c r="A2260" s="357" t="s">
        <v>1872</v>
      </c>
      <c r="B2260" s="357" t="s">
        <v>6611</v>
      </c>
      <c r="C2260" s="358" t="s">
        <v>3789</v>
      </c>
      <c r="D2260" s="358">
        <v>931272</v>
      </c>
      <c r="E2260" s="390">
        <v>44644</v>
      </c>
      <c r="F2260" s="358" t="s">
        <v>6540</v>
      </c>
    </row>
    <row r="2261" spans="1:6">
      <c r="A2261" s="357" t="s">
        <v>2126</v>
      </c>
      <c r="B2261" s="357" t="s">
        <v>6612</v>
      </c>
      <c r="C2261" s="358" t="s">
        <v>3789</v>
      </c>
      <c r="D2261" s="358">
        <v>932293</v>
      </c>
      <c r="E2261" s="390">
        <v>44686</v>
      </c>
      <c r="F2261" s="358" t="s">
        <v>6540</v>
      </c>
    </row>
    <row r="2262" spans="1:6">
      <c r="A2262" s="357" t="s">
        <v>285</v>
      </c>
      <c r="B2262" s="357" t="s">
        <v>6613</v>
      </c>
      <c r="C2262" s="358" t="s">
        <v>3789</v>
      </c>
      <c r="D2262" s="358">
        <v>931110</v>
      </c>
      <c r="E2262" s="390">
        <v>44637</v>
      </c>
      <c r="F2262" s="358" t="s">
        <v>6614</v>
      </c>
    </row>
    <row r="2263" spans="1:6">
      <c r="A2263" s="357" t="s">
        <v>2398</v>
      </c>
      <c r="B2263" s="357" t="s">
        <v>6615</v>
      </c>
      <c r="C2263" s="358" t="s">
        <v>3789</v>
      </c>
      <c r="D2263" s="358">
        <v>916392</v>
      </c>
      <c r="E2263" s="390">
        <v>44287</v>
      </c>
      <c r="F2263" s="358" t="s">
        <v>6614</v>
      </c>
    </row>
    <row r="2264" spans="1:6">
      <c r="A2264" s="357" t="s">
        <v>427</v>
      </c>
      <c r="B2264" s="357" t="s">
        <v>6616</v>
      </c>
      <c r="C2264" s="358" t="s">
        <v>3789</v>
      </c>
      <c r="D2264" s="358">
        <v>928609</v>
      </c>
      <c r="E2264" s="390">
        <v>44518</v>
      </c>
      <c r="F2264" s="358" t="s">
        <v>6614</v>
      </c>
    </row>
    <row r="2265" spans="1:6">
      <c r="A2265" s="357" t="s">
        <v>2399</v>
      </c>
      <c r="B2265" s="357" t="s">
        <v>6617</v>
      </c>
      <c r="C2265" s="358" t="s">
        <v>3789</v>
      </c>
      <c r="D2265" s="358">
        <v>931382</v>
      </c>
      <c r="E2265" s="390">
        <v>44651</v>
      </c>
      <c r="F2265" s="358" t="s">
        <v>6614</v>
      </c>
    </row>
    <row r="2266" spans="1:6">
      <c r="A2266" s="357" t="s">
        <v>536</v>
      </c>
      <c r="B2266" s="357" t="s">
        <v>6618</v>
      </c>
      <c r="C2266" s="358" t="s">
        <v>3789</v>
      </c>
      <c r="D2266" s="358">
        <v>916534</v>
      </c>
      <c r="E2266" s="390">
        <v>44287</v>
      </c>
      <c r="F2266" s="358" t="s">
        <v>6614</v>
      </c>
    </row>
    <row r="2267" spans="1:6">
      <c r="A2267" s="357" t="s">
        <v>2400</v>
      </c>
      <c r="B2267" s="357" t="s">
        <v>6619</v>
      </c>
      <c r="C2267" s="358" t="s">
        <v>3789</v>
      </c>
      <c r="D2267" s="358">
        <v>919325</v>
      </c>
      <c r="E2267" s="390">
        <v>44287</v>
      </c>
      <c r="F2267" s="358" t="s">
        <v>6614</v>
      </c>
    </row>
    <row r="2268" spans="1:6">
      <c r="A2268" s="357" t="s">
        <v>2401</v>
      </c>
      <c r="B2268" s="357" t="s">
        <v>6620</v>
      </c>
      <c r="C2268" s="358" t="s">
        <v>3789</v>
      </c>
      <c r="D2268" s="358">
        <v>924523</v>
      </c>
      <c r="E2268" s="390">
        <v>44363</v>
      </c>
      <c r="F2268" s="358" t="s">
        <v>6614</v>
      </c>
    </row>
    <row r="2269" spans="1:6">
      <c r="A2269" s="357" t="s">
        <v>634</v>
      </c>
      <c r="B2269" s="357" t="s">
        <v>6621</v>
      </c>
      <c r="C2269" s="358" t="s">
        <v>3789</v>
      </c>
      <c r="D2269" s="358">
        <v>924550</v>
      </c>
      <c r="E2269" s="390">
        <v>44363</v>
      </c>
      <c r="F2269" s="358" t="s">
        <v>6614</v>
      </c>
    </row>
    <row r="2270" spans="1:6">
      <c r="A2270" s="357" t="s">
        <v>666</v>
      </c>
      <c r="B2270" s="357" t="s">
        <v>6622</v>
      </c>
      <c r="C2270" s="358" t="s">
        <v>3789</v>
      </c>
      <c r="D2270" s="358">
        <v>924562</v>
      </c>
      <c r="E2270" s="390">
        <v>44363</v>
      </c>
      <c r="F2270" s="358" t="s">
        <v>6614</v>
      </c>
    </row>
    <row r="2271" spans="1:6">
      <c r="A2271" s="357" t="s">
        <v>2402</v>
      </c>
      <c r="B2271" s="357" t="s">
        <v>6623</v>
      </c>
      <c r="C2271" s="358" t="s">
        <v>3789</v>
      </c>
      <c r="D2271" s="358">
        <v>924506</v>
      </c>
      <c r="E2271" s="390">
        <v>44363</v>
      </c>
      <c r="F2271" s="358" t="s">
        <v>6614</v>
      </c>
    </row>
    <row r="2272" spans="1:6">
      <c r="A2272" s="357" t="s">
        <v>713</v>
      </c>
      <c r="B2272" s="357" t="s">
        <v>6624</v>
      </c>
      <c r="C2272" s="358" t="s">
        <v>3789</v>
      </c>
      <c r="D2272" s="358">
        <v>924547</v>
      </c>
      <c r="E2272" s="390">
        <v>44363</v>
      </c>
      <c r="F2272" s="358" t="s">
        <v>6614</v>
      </c>
    </row>
    <row r="2273" spans="1:6">
      <c r="A2273" s="357" t="s">
        <v>717</v>
      </c>
      <c r="B2273" s="357" t="s">
        <v>6625</v>
      </c>
      <c r="C2273" s="358" t="s">
        <v>3789</v>
      </c>
      <c r="D2273" s="358">
        <v>924573</v>
      </c>
      <c r="E2273" s="390">
        <v>44363</v>
      </c>
      <c r="F2273" s="358" t="s">
        <v>6614</v>
      </c>
    </row>
    <row r="2274" spans="1:6">
      <c r="A2274" s="357" t="s">
        <v>2403</v>
      </c>
      <c r="B2274" s="357" t="s">
        <v>6626</v>
      </c>
      <c r="C2274" s="358" t="s">
        <v>3789</v>
      </c>
      <c r="D2274" s="358">
        <v>931709</v>
      </c>
      <c r="E2274" s="390">
        <v>44300</v>
      </c>
      <c r="F2274" s="358" t="s">
        <v>6614</v>
      </c>
    </row>
    <row r="2275" spans="1:6">
      <c r="A2275" s="357" t="s">
        <v>881</v>
      </c>
      <c r="B2275" s="357" t="s">
        <v>6627</v>
      </c>
      <c r="C2275" s="358" t="s">
        <v>3789</v>
      </c>
      <c r="D2275" s="358">
        <v>924563</v>
      </c>
      <c r="E2275" s="390">
        <v>44363</v>
      </c>
      <c r="F2275" s="358" t="s">
        <v>6614</v>
      </c>
    </row>
    <row r="2276" spans="1:6">
      <c r="A2276" s="357" t="s">
        <v>993</v>
      </c>
      <c r="B2276" s="357" t="s">
        <v>6628</v>
      </c>
      <c r="C2276" s="358" t="s">
        <v>3789</v>
      </c>
      <c r="D2276" s="358">
        <v>915993</v>
      </c>
      <c r="E2276" s="390">
        <v>44287</v>
      </c>
      <c r="F2276" s="358" t="s">
        <v>6614</v>
      </c>
    </row>
    <row r="2277" spans="1:6">
      <c r="A2277" s="357" t="s">
        <v>2404</v>
      </c>
      <c r="B2277" s="357" t="s">
        <v>6629</v>
      </c>
      <c r="C2277" s="358" t="s">
        <v>3789</v>
      </c>
      <c r="D2277" s="358">
        <v>913078</v>
      </c>
      <c r="E2277" s="390">
        <v>44287</v>
      </c>
      <c r="F2277" s="358" t="s">
        <v>6614</v>
      </c>
    </row>
    <row r="2278" spans="1:6">
      <c r="A2278" s="357" t="s">
        <v>1089</v>
      </c>
      <c r="B2278" s="357" t="s">
        <v>6630</v>
      </c>
      <c r="C2278" s="358" t="s">
        <v>3789</v>
      </c>
      <c r="D2278" s="358">
        <v>928343</v>
      </c>
      <c r="E2278" s="390">
        <v>44508</v>
      </c>
      <c r="F2278" s="358" t="s">
        <v>6614</v>
      </c>
    </row>
    <row r="2279" spans="1:6">
      <c r="A2279" s="357" t="s">
        <v>1198</v>
      </c>
      <c r="B2279" s="357" t="s">
        <v>6631</v>
      </c>
      <c r="C2279" s="358" t="s">
        <v>3789</v>
      </c>
      <c r="D2279" s="358">
        <v>931878</v>
      </c>
      <c r="E2279" s="390">
        <v>44672</v>
      </c>
      <c r="F2279" s="358" t="s">
        <v>6614</v>
      </c>
    </row>
    <row r="2280" spans="1:6">
      <c r="A2280" s="357" t="s">
        <v>1386</v>
      </c>
      <c r="B2280" s="357" t="s">
        <v>6632</v>
      </c>
      <c r="C2280" s="358" t="s">
        <v>3789</v>
      </c>
      <c r="D2280" s="358">
        <v>931111</v>
      </c>
      <c r="E2280" s="390">
        <v>44637</v>
      </c>
      <c r="F2280" s="358" t="s">
        <v>6614</v>
      </c>
    </row>
    <row r="2281" spans="1:6">
      <c r="A2281" s="400" t="s">
        <v>2405</v>
      </c>
      <c r="B2281" s="400" t="s">
        <v>6633</v>
      </c>
      <c r="C2281" s="401" t="s">
        <v>3789</v>
      </c>
      <c r="D2281" s="401">
        <v>931879</v>
      </c>
      <c r="E2281" s="402">
        <v>44672</v>
      </c>
      <c r="F2281" s="401" t="s">
        <v>6614</v>
      </c>
    </row>
    <row r="2282" spans="1:6">
      <c r="A2282" s="357" t="s">
        <v>2406</v>
      </c>
      <c r="B2282" s="357" t="s">
        <v>6634</v>
      </c>
      <c r="C2282" s="358" t="s">
        <v>3789</v>
      </c>
      <c r="D2282" s="358">
        <v>919442</v>
      </c>
      <c r="E2282" s="390">
        <v>44287</v>
      </c>
      <c r="F2282" s="358" t="s">
        <v>6614</v>
      </c>
    </row>
    <row r="2283" spans="1:6">
      <c r="A2283" s="357" t="s">
        <v>2407</v>
      </c>
      <c r="B2283" s="357" t="s">
        <v>6635</v>
      </c>
      <c r="C2283" s="358" t="s">
        <v>3789</v>
      </c>
      <c r="D2283" s="358">
        <v>926278</v>
      </c>
      <c r="E2283" s="390">
        <v>44424</v>
      </c>
      <c r="F2283" s="358" t="s">
        <v>6614</v>
      </c>
    </row>
    <row r="2284" spans="1:6">
      <c r="A2284" s="357" t="s">
        <v>1873</v>
      </c>
      <c r="B2284" s="357" t="s">
        <v>6636</v>
      </c>
      <c r="C2284" s="358" t="s">
        <v>3789</v>
      </c>
      <c r="D2284" s="358">
        <v>928611</v>
      </c>
      <c r="E2284" s="390">
        <v>44518</v>
      </c>
      <c r="F2284" s="358" t="s">
        <v>6614</v>
      </c>
    </row>
    <row r="2285" spans="1:6">
      <c r="A2285" s="357" t="s">
        <v>2095</v>
      </c>
      <c r="B2285" s="357" t="s">
        <v>6637</v>
      </c>
      <c r="C2285" s="358" t="s">
        <v>3789</v>
      </c>
      <c r="D2285" s="358">
        <v>932179</v>
      </c>
      <c r="E2285" s="390">
        <v>44679</v>
      </c>
      <c r="F2285" s="358" t="s">
        <v>6614</v>
      </c>
    </row>
    <row r="2286" spans="1:6">
      <c r="A2286" s="357" t="s">
        <v>2137</v>
      </c>
      <c r="B2286" s="357" t="s">
        <v>6638</v>
      </c>
      <c r="C2286" s="358" t="s">
        <v>3789</v>
      </c>
      <c r="D2286" s="358">
        <v>916880</v>
      </c>
      <c r="E2286" s="390">
        <v>44287</v>
      </c>
      <c r="F2286" s="358" t="s">
        <v>6614</v>
      </c>
    </row>
    <row r="2287" spans="1:6">
      <c r="A2287" s="357" t="s">
        <v>2408</v>
      </c>
      <c r="B2287" s="357" t="s">
        <v>6639</v>
      </c>
      <c r="C2287" s="358" t="s">
        <v>3789</v>
      </c>
      <c r="D2287" s="358">
        <v>916689</v>
      </c>
      <c r="E2287" s="390">
        <v>44287</v>
      </c>
      <c r="F2287" s="358" t="s">
        <v>6614</v>
      </c>
    </row>
    <row r="2288" spans="1:6">
      <c r="A2288" s="357" t="s">
        <v>2409</v>
      </c>
      <c r="B2288" s="357" t="s">
        <v>6640</v>
      </c>
      <c r="C2288" s="358" t="s">
        <v>3789</v>
      </c>
      <c r="D2288" s="358">
        <v>929206</v>
      </c>
      <c r="E2288" s="390">
        <v>44546</v>
      </c>
      <c r="F2288" s="358" t="s">
        <v>6614</v>
      </c>
    </row>
    <row r="2289" spans="1:6">
      <c r="A2289" s="357" t="s">
        <v>2250</v>
      </c>
      <c r="B2289" s="357" t="s">
        <v>6641</v>
      </c>
      <c r="C2289" s="358" t="s">
        <v>3789</v>
      </c>
      <c r="D2289" s="358">
        <v>932180</v>
      </c>
      <c r="E2289" s="390">
        <v>44679</v>
      </c>
      <c r="F2289" s="358" t="s">
        <v>6614</v>
      </c>
    </row>
    <row r="2290" spans="1:6">
      <c r="A2290" s="357" t="s">
        <v>6642</v>
      </c>
      <c r="B2290" s="357" t="s">
        <v>6643</v>
      </c>
      <c r="C2290" s="358" t="s">
        <v>3789</v>
      </c>
      <c r="D2290" s="358">
        <v>931710</v>
      </c>
      <c r="E2290" s="390">
        <v>44665</v>
      </c>
      <c r="F2290" s="358" t="s">
        <v>6644</v>
      </c>
    </row>
    <row r="2291" spans="1:6">
      <c r="A2291" s="357" t="s">
        <v>83</v>
      </c>
      <c r="B2291" s="357" t="s">
        <v>6645</v>
      </c>
      <c r="C2291" s="358" t="s">
        <v>3789</v>
      </c>
      <c r="D2291" s="358">
        <v>929715</v>
      </c>
      <c r="E2291" s="390">
        <v>44212</v>
      </c>
      <c r="F2291" s="358" t="s">
        <v>6644</v>
      </c>
    </row>
    <row r="2292" spans="1:6">
      <c r="A2292" s="357" t="s">
        <v>3971</v>
      </c>
      <c r="B2292" s="357" t="s">
        <v>6646</v>
      </c>
      <c r="C2292" s="358" t="s">
        <v>3789</v>
      </c>
      <c r="D2292" s="358">
        <v>924738</v>
      </c>
      <c r="E2292" s="390">
        <v>44370</v>
      </c>
      <c r="F2292" s="358" t="s">
        <v>6644</v>
      </c>
    </row>
    <row r="2293" spans="1:6">
      <c r="A2293" s="357" t="s">
        <v>480</v>
      </c>
      <c r="B2293" s="357" t="s">
        <v>6647</v>
      </c>
      <c r="C2293" s="358" t="s">
        <v>3789</v>
      </c>
      <c r="D2293" s="358">
        <v>929712</v>
      </c>
      <c r="E2293" s="390">
        <v>44212</v>
      </c>
      <c r="F2293" s="358" t="s">
        <v>6644</v>
      </c>
    </row>
    <row r="2294" spans="1:6">
      <c r="A2294" s="357" t="s">
        <v>3936</v>
      </c>
      <c r="B2294" s="357" t="s">
        <v>6648</v>
      </c>
      <c r="C2294" s="358" t="s">
        <v>3789</v>
      </c>
      <c r="D2294" s="358">
        <v>922653</v>
      </c>
      <c r="E2294" s="390">
        <v>44293</v>
      </c>
      <c r="F2294" s="358" t="s">
        <v>6644</v>
      </c>
    </row>
    <row r="2295" spans="1:6">
      <c r="A2295" s="357" t="s">
        <v>3938</v>
      </c>
      <c r="B2295" s="357" t="s">
        <v>6649</v>
      </c>
      <c r="C2295" s="358" t="s">
        <v>3789</v>
      </c>
      <c r="D2295" s="358">
        <v>924747</v>
      </c>
      <c r="E2295" s="390">
        <v>44370</v>
      </c>
      <c r="F2295" s="358" t="s">
        <v>6644</v>
      </c>
    </row>
    <row r="2296" spans="1:6">
      <c r="A2296" s="357" t="s">
        <v>3941</v>
      </c>
      <c r="B2296" s="357" t="s">
        <v>6650</v>
      </c>
      <c r="C2296" s="358" t="s">
        <v>3789</v>
      </c>
      <c r="D2296" s="358">
        <v>932181</v>
      </c>
      <c r="E2296" s="390">
        <v>44314</v>
      </c>
      <c r="F2296" s="358" t="s">
        <v>6644</v>
      </c>
    </row>
    <row r="2297" spans="1:6">
      <c r="A2297" s="357" t="s">
        <v>667</v>
      </c>
      <c r="B2297" s="357" t="s">
        <v>6651</v>
      </c>
      <c r="C2297" s="358" t="s">
        <v>3789</v>
      </c>
      <c r="D2297" s="358">
        <v>923720</v>
      </c>
      <c r="E2297" s="390">
        <v>44354</v>
      </c>
      <c r="F2297" s="358" t="s">
        <v>6644</v>
      </c>
    </row>
    <row r="2298" spans="1:6">
      <c r="A2298" s="357" t="s">
        <v>668</v>
      </c>
      <c r="B2298" s="357" t="s">
        <v>6652</v>
      </c>
      <c r="C2298" s="358" t="s">
        <v>3789</v>
      </c>
      <c r="D2298" s="358">
        <v>930345</v>
      </c>
      <c r="E2298" s="390">
        <v>44602</v>
      </c>
      <c r="F2298" s="358" t="s">
        <v>6644</v>
      </c>
    </row>
    <row r="2299" spans="1:6">
      <c r="A2299" s="357" t="s">
        <v>3946</v>
      </c>
      <c r="B2299" s="357" t="s">
        <v>6653</v>
      </c>
      <c r="C2299" s="358" t="s">
        <v>3789</v>
      </c>
      <c r="D2299" s="358">
        <v>927629</v>
      </c>
      <c r="E2299" s="390">
        <v>44483</v>
      </c>
      <c r="F2299" s="358" t="s">
        <v>6644</v>
      </c>
    </row>
    <row r="2300" spans="1:6">
      <c r="A2300" s="357" t="s">
        <v>6654</v>
      </c>
      <c r="B2300" s="357" t="s">
        <v>6655</v>
      </c>
      <c r="C2300" s="358" t="s">
        <v>3789</v>
      </c>
      <c r="D2300" s="358">
        <v>930344</v>
      </c>
      <c r="E2300" s="390">
        <v>44602</v>
      </c>
      <c r="F2300" s="358" t="s">
        <v>6644</v>
      </c>
    </row>
    <row r="2301" spans="1:6">
      <c r="A2301" s="357" t="s">
        <v>867</v>
      </c>
      <c r="B2301" s="357" t="s">
        <v>6656</v>
      </c>
      <c r="C2301" s="358" t="s">
        <v>3789</v>
      </c>
      <c r="D2301" s="358">
        <v>927630</v>
      </c>
      <c r="E2301" s="390">
        <v>44483</v>
      </c>
      <c r="F2301" s="358" t="s">
        <v>6644</v>
      </c>
    </row>
    <row r="2302" spans="1:6">
      <c r="A2302" s="357" t="s">
        <v>6657</v>
      </c>
      <c r="B2302" s="357" t="s">
        <v>6658</v>
      </c>
      <c r="C2302" s="358" t="s">
        <v>3789</v>
      </c>
      <c r="D2302" s="358">
        <v>926394</v>
      </c>
      <c r="E2302" s="390">
        <v>44424</v>
      </c>
      <c r="F2302" s="358" t="s">
        <v>6644</v>
      </c>
    </row>
    <row r="2303" spans="1:6">
      <c r="A2303" s="357" t="s">
        <v>2560</v>
      </c>
      <c r="B2303" s="357" t="s">
        <v>6659</v>
      </c>
      <c r="C2303" s="358" t="s">
        <v>3789</v>
      </c>
      <c r="D2303" s="358">
        <v>922702</v>
      </c>
      <c r="E2303" s="390">
        <v>44293</v>
      </c>
      <c r="F2303" s="358" t="s">
        <v>6644</v>
      </c>
    </row>
    <row r="2304" spans="1:6">
      <c r="A2304" s="357" t="s">
        <v>3968</v>
      </c>
      <c r="B2304" s="357" t="s">
        <v>6660</v>
      </c>
      <c r="C2304" s="358" t="s">
        <v>3789</v>
      </c>
      <c r="D2304" s="358">
        <v>932182</v>
      </c>
      <c r="E2304" s="390">
        <v>44679</v>
      </c>
      <c r="F2304" s="358" t="s">
        <v>6644</v>
      </c>
    </row>
    <row r="2305" spans="1:6">
      <c r="A2305" s="357" t="s">
        <v>6661</v>
      </c>
      <c r="B2305" s="357" t="s">
        <v>6662</v>
      </c>
      <c r="C2305" s="358" t="s">
        <v>3789</v>
      </c>
      <c r="D2305" s="358">
        <v>928347</v>
      </c>
      <c r="E2305" s="390">
        <v>44508</v>
      </c>
      <c r="F2305" s="358" t="s">
        <v>6644</v>
      </c>
    </row>
    <row r="2306" spans="1:6">
      <c r="A2306" s="357" t="s">
        <v>1242</v>
      </c>
      <c r="B2306" s="357" t="s">
        <v>6663</v>
      </c>
      <c r="C2306" s="358" t="s">
        <v>3789</v>
      </c>
      <c r="D2306" s="358">
        <v>928348</v>
      </c>
      <c r="E2306" s="390">
        <v>44508</v>
      </c>
      <c r="F2306" s="358" t="s">
        <v>6644</v>
      </c>
    </row>
    <row r="2307" spans="1:6">
      <c r="A2307" s="357" t="s">
        <v>6664</v>
      </c>
      <c r="B2307" s="357" t="s">
        <v>4250</v>
      </c>
      <c r="C2307" s="358" t="s">
        <v>3789</v>
      </c>
      <c r="D2307" s="358">
        <v>924961</v>
      </c>
      <c r="E2307" s="390">
        <v>44370</v>
      </c>
      <c r="F2307" s="358" t="s">
        <v>6644</v>
      </c>
    </row>
    <row r="2308" spans="1:6">
      <c r="A2308" s="357" t="s">
        <v>2629</v>
      </c>
      <c r="B2308" s="357" t="s">
        <v>6665</v>
      </c>
      <c r="C2308" s="358" t="s">
        <v>3789</v>
      </c>
      <c r="D2308" s="358">
        <v>924962</v>
      </c>
      <c r="E2308" s="390">
        <v>44370</v>
      </c>
      <c r="F2308" s="358" t="s">
        <v>6644</v>
      </c>
    </row>
    <row r="2309" spans="1:6">
      <c r="A2309" s="357" t="s">
        <v>1734</v>
      </c>
      <c r="B2309" s="357" t="s">
        <v>6666</v>
      </c>
      <c r="C2309" s="358" t="s">
        <v>3789</v>
      </c>
      <c r="D2309" s="358">
        <v>924976</v>
      </c>
      <c r="E2309" s="390">
        <v>44370</v>
      </c>
      <c r="F2309" s="358" t="s">
        <v>6644</v>
      </c>
    </row>
    <row r="2310" spans="1:6">
      <c r="A2310" s="357" t="s">
        <v>3949</v>
      </c>
      <c r="B2310" s="357" t="s">
        <v>6667</v>
      </c>
      <c r="C2310" s="358" t="s">
        <v>3789</v>
      </c>
      <c r="D2310" s="358">
        <v>924983</v>
      </c>
      <c r="E2310" s="390">
        <v>44370</v>
      </c>
      <c r="F2310" s="358" t="s">
        <v>6644</v>
      </c>
    </row>
    <row r="2311" spans="1:6">
      <c r="A2311" s="357" t="s">
        <v>3951</v>
      </c>
      <c r="B2311" s="357" t="s">
        <v>6668</v>
      </c>
      <c r="C2311" s="358" t="s">
        <v>3789</v>
      </c>
      <c r="D2311" s="358">
        <v>924985</v>
      </c>
      <c r="E2311" s="390">
        <v>44370</v>
      </c>
      <c r="F2311" s="358" t="s">
        <v>6644</v>
      </c>
    </row>
    <row r="2312" spans="1:6">
      <c r="A2312" s="357" t="s">
        <v>1912</v>
      </c>
      <c r="B2312" s="357" t="s">
        <v>6669</v>
      </c>
      <c r="C2312" s="358" t="s">
        <v>3789</v>
      </c>
      <c r="D2312" s="358">
        <v>931271</v>
      </c>
      <c r="E2312" s="390">
        <v>44279</v>
      </c>
      <c r="F2312" s="358" t="s">
        <v>6644</v>
      </c>
    </row>
    <row r="2313" spans="1:6">
      <c r="A2313" s="357" t="s">
        <v>2227</v>
      </c>
      <c r="B2313" s="357" t="s">
        <v>6670</v>
      </c>
      <c r="C2313" s="358" t="s">
        <v>3789</v>
      </c>
      <c r="D2313" s="358">
        <v>929713</v>
      </c>
      <c r="E2313" s="390">
        <v>44212</v>
      </c>
      <c r="F2313" s="358" t="s">
        <v>6644</v>
      </c>
    </row>
    <row r="2314" spans="1:6">
      <c r="A2314" s="357" t="s">
        <v>2228</v>
      </c>
      <c r="B2314" s="357" t="s">
        <v>6671</v>
      </c>
      <c r="C2314" s="358" t="s">
        <v>3789</v>
      </c>
      <c r="D2314" s="358">
        <v>929714</v>
      </c>
      <c r="E2314" s="390">
        <v>44212</v>
      </c>
      <c r="F2314" s="358" t="s">
        <v>6644</v>
      </c>
    </row>
    <row r="2315" spans="1:6">
      <c r="A2315" s="357" t="s">
        <v>3957</v>
      </c>
      <c r="B2315" s="357" t="s">
        <v>6672</v>
      </c>
      <c r="C2315" s="358" t="s">
        <v>3789</v>
      </c>
      <c r="D2315" s="358">
        <v>929207</v>
      </c>
      <c r="E2315" s="390">
        <v>44546</v>
      </c>
      <c r="F2315" s="358" t="s">
        <v>6644</v>
      </c>
    </row>
    <row r="2316" spans="1:6">
      <c r="A2316" s="357" t="s">
        <v>2327</v>
      </c>
      <c r="B2316" s="357" t="s">
        <v>6673</v>
      </c>
      <c r="C2316" s="358" t="s">
        <v>3789</v>
      </c>
      <c r="D2316" s="358">
        <v>930096</v>
      </c>
      <c r="E2316" s="390">
        <v>44588</v>
      </c>
      <c r="F2316" s="358" t="s">
        <v>6644</v>
      </c>
    </row>
    <row r="2317" spans="1:6">
      <c r="A2317" s="357" t="s">
        <v>24</v>
      </c>
      <c r="B2317" s="357" t="s">
        <v>6674</v>
      </c>
      <c r="C2317" s="358" t="s">
        <v>3789</v>
      </c>
      <c r="D2317" s="358">
        <v>922330</v>
      </c>
      <c r="E2317" s="390">
        <v>44293</v>
      </c>
      <c r="F2317" s="358" t="s">
        <v>6675</v>
      </c>
    </row>
    <row r="2318" spans="1:6">
      <c r="A2318" s="357" t="s">
        <v>6676</v>
      </c>
      <c r="B2318" s="357" t="s">
        <v>6677</v>
      </c>
      <c r="C2318" s="358" t="s">
        <v>3789</v>
      </c>
      <c r="D2318" s="358">
        <v>914422</v>
      </c>
      <c r="E2318" s="390">
        <v>44287</v>
      </c>
      <c r="F2318" s="358" t="s">
        <v>6675</v>
      </c>
    </row>
    <row r="2319" spans="1:6">
      <c r="A2319" s="357" t="s">
        <v>2465</v>
      </c>
      <c r="B2319" s="357" t="s">
        <v>6678</v>
      </c>
      <c r="C2319" s="358" t="s">
        <v>3789</v>
      </c>
      <c r="D2319" s="358">
        <v>916792</v>
      </c>
      <c r="E2319" s="390">
        <v>44287</v>
      </c>
      <c r="F2319" s="358" t="s">
        <v>6675</v>
      </c>
    </row>
    <row r="2320" spans="1:6">
      <c r="A2320" s="357" t="s">
        <v>2471</v>
      </c>
      <c r="B2320" s="357" t="s">
        <v>6679</v>
      </c>
      <c r="C2320" s="358" t="s">
        <v>3789</v>
      </c>
      <c r="D2320" s="358">
        <v>927242</v>
      </c>
      <c r="E2320" s="390">
        <v>44473</v>
      </c>
      <c r="F2320" s="358" t="s">
        <v>6675</v>
      </c>
    </row>
    <row r="2321" spans="1:6">
      <c r="A2321" s="357" t="s">
        <v>407</v>
      </c>
      <c r="B2321" s="357" t="s">
        <v>6680</v>
      </c>
      <c r="C2321" s="358" t="s">
        <v>3789</v>
      </c>
      <c r="D2321" s="358">
        <v>913355</v>
      </c>
      <c r="E2321" s="390">
        <v>44287</v>
      </c>
      <c r="F2321" s="358" t="s">
        <v>6675</v>
      </c>
    </row>
    <row r="2322" spans="1:6">
      <c r="A2322" s="357" t="s">
        <v>6681</v>
      </c>
      <c r="B2322" s="357" t="s">
        <v>6682</v>
      </c>
      <c r="C2322" s="358" t="s">
        <v>3789</v>
      </c>
      <c r="D2322" s="358">
        <v>916800</v>
      </c>
      <c r="E2322" s="390">
        <v>44287</v>
      </c>
      <c r="F2322" s="358" t="s">
        <v>6675</v>
      </c>
    </row>
    <row r="2323" spans="1:6">
      <c r="A2323" s="357" t="s">
        <v>2478</v>
      </c>
      <c r="B2323" s="357" t="s">
        <v>6683</v>
      </c>
      <c r="C2323" s="358" t="s">
        <v>3789</v>
      </c>
      <c r="D2323" s="358">
        <v>927243</v>
      </c>
      <c r="E2323" s="390">
        <v>44473</v>
      </c>
      <c r="F2323" s="358" t="s">
        <v>6675</v>
      </c>
    </row>
    <row r="2324" spans="1:6">
      <c r="A2324" s="357" t="s">
        <v>6684</v>
      </c>
      <c r="B2324" s="357" t="s">
        <v>6685</v>
      </c>
      <c r="C2324" s="358" t="s">
        <v>3789</v>
      </c>
      <c r="D2324" s="358">
        <v>914892</v>
      </c>
      <c r="E2324" s="390">
        <v>44287</v>
      </c>
      <c r="F2324" s="358" t="s">
        <v>6675</v>
      </c>
    </row>
    <row r="2325" spans="1:6">
      <c r="A2325" s="357" t="s">
        <v>2490</v>
      </c>
      <c r="B2325" s="357" t="s">
        <v>6686</v>
      </c>
      <c r="C2325" s="358" t="s">
        <v>3789</v>
      </c>
      <c r="D2325" s="358">
        <v>923253</v>
      </c>
      <c r="E2325" s="390">
        <v>44298</v>
      </c>
      <c r="F2325" s="358" t="s">
        <v>6675</v>
      </c>
    </row>
    <row r="2326" spans="1:6">
      <c r="A2326" s="357" t="s">
        <v>647</v>
      </c>
      <c r="B2326" s="357" t="s">
        <v>6687</v>
      </c>
      <c r="C2326" s="358" t="s">
        <v>3789</v>
      </c>
      <c r="D2326" s="358">
        <v>916183</v>
      </c>
      <c r="E2326" s="390">
        <v>44287</v>
      </c>
      <c r="F2326" s="358" t="s">
        <v>6675</v>
      </c>
    </row>
    <row r="2327" spans="1:6">
      <c r="A2327" s="357" t="s">
        <v>4013</v>
      </c>
      <c r="B2327" s="357" t="s">
        <v>6688</v>
      </c>
      <c r="C2327" s="358" t="s">
        <v>3789</v>
      </c>
      <c r="D2327" s="358">
        <v>927246</v>
      </c>
      <c r="E2327" s="390">
        <v>44477</v>
      </c>
      <c r="F2327" s="358" t="s">
        <v>6675</v>
      </c>
    </row>
    <row r="2328" spans="1:6">
      <c r="A2328" s="357" t="s">
        <v>701</v>
      </c>
      <c r="B2328" s="357" t="s">
        <v>6689</v>
      </c>
      <c r="C2328" s="358" t="s">
        <v>3789</v>
      </c>
      <c r="D2328" s="358">
        <v>931381</v>
      </c>
      <c r="E2328" s="390">
        <v>44651</v>
      </c>
      <c r="F2328" s="358" t="s">
        <v>6675</v>
      </c>
    </row>
    <row r="2329" spans="1:6">
      <c r="A2329" s="357" t="s">
        <v>2512</v>
      </c>
      <c r="B2329" s="357" t="s">
        <v>6690</v>
      </c>
      <c r="C2329" s="358" t="s">
        <v>3789</v>
      </c>
      <c r="D2329" s="358">
        <v>928738</v>
      </c>
      <c r="E2329" s="390">
        <v>44525</v>
      </c>
      <c r="F2329" s="358" t="s">
        <v>6675</v>
      </c>
    </row>
    <row r="2330" spans="1:6">
      <c r="A2330" s="357" t="s">
        <v>733</v>
      </c>
      <c r="B2330" s="357" t="s">
        <v>6691</v>
      </c>
      <c r="C2330" s="358" t="s">
        <v>3789</v>
      </c>
      <c r="D2330" s="358">
        <v>922385</v>
      </c>
      <c r="E2330" s="390">
        <v>44293</v>
      </c>
      <c r="F2330" s="358" t="s">
        <v>6675</v>
      </c>
    </row>
    <row r="2331" spans="1:6">
      <c r="A2331" s="357" t="s">
        <v>813</v>
      </c>
      <c r="B2331" s="357" t="s">
        <v>6692</v>
      </c>
      <c r="C2331" s="358" t="s">
        <v>3789</v>
      </c>
      <c r="D2331" s="358">
        <v>922460</v>
      </c>
      <c r="E2331" s="390">
        <v>44293</v>
      </c>
      <c r="F2331" s="358" t="s">
        <v>6675</v>
      </c>
    </row>
    <row r="2332" spans="1:6">
      <c r="A2332" s="357" t="s">
        <v>818</v>
      </c>
      <c r="B2332" s="357" t="s">
        <v>6693</v>
      </c>
      <c r="C2332" s="358" t="s">
        <v>3789</v>
      </c>
      <c r="D2332" s="358">
        <v>930120</v>
      </c>
      <c r="E2332" s="390">
        <v>44588</v>
      </c>
      <c r="F2332" s="358" t="s">
        <v>6675</v>
      </c>
    </row>
    <row r="2333" spans="1:6">
      <c r="A2333" s="357" t="s">
        <v>2533</v>
      </c>
      <c r="B2333" s="357" t="s">
        <v>6694</v>
      </c>
      <c r="C2333" s="358" t="s">
        <v>3789</v>
      </c>
      <c r="D2333" s="358">
        <v>929204</v>
      </c>
      <c r="E2333" s="390">
        <v>44546</v>
      </c>
      <c r="F2333" s="358" t="s">
        <v>6675</v>
      </c>
    </row>
    <row r="2334" spans="1:6">
      <c r="A2334" s="357" t="s">
        <v>6695</v>
      </c>
      <c r="B2334" s="357" t="s">
        <v>6696</v>
      </c>
      <c r="C2334" s="358" t="s">
        <v>3789</v>
      </c>
      <c r="D2334" s="358">
        <v>916613</v>
      </c>
      <c r="E2334" s="390">
        <v>44287</v>
      </c>
      <c r="F2334" s="358" t="s">
        <v>6675</v>
      </c>
    </row>
    <row r="2335" spans="1:6">
      <c r="A2335" s="357" t="s">
        <v>1437</v>
      </c>
      <c r="B2335" s="357" t="s">
        <v>6697</v>
      </c>
      <c r="C2335" s="358" t="s">
        <v>3789</v>
      </c>
      <c r="D2335" s="358">
        <v>922555</v>
      </c>
      <c r="E2335" s="390">
        <v>44293</v>
      </c>
      <c r="F2335" s="358" t="s">
        <v>6675</v>
      </c>
    </row>
    <row r="2336" spans="1:6">
      <c r="A2336" s="357" t="s">
        <v>1457</v>
      </c>
      <c r="B2336" s="357" t="s">
        <v>6698</v>
      </c>
      <c r="C2336" s="358" t="s">
        <v>3789</v>
      </c>
      <c r="D2336" s="403">
        <v>932178</v>
      </c>
      <c r="E2336" s="390">
        <v>44679</v>
      </c>
      <c r="F2336" s="358" t="s">
        <v>6675</v>
      </c>
    </row>
    <row r="2337" spans="1:6">
      <c r="A2337" s="357" t="s">
        <v>6699</v>
      </c>
      <c r="B2337" s="357" t="s">
        <v>6700</v>
      </c>
      <c r="C2337" s="358" t="s">
        <v>3789</v>
      </c>
      <c r="D2337" s="358">
        <v>929912</v>
      </c>
      <c r="E2337" s="390">
        <v>44581</v>
      </c>
      <c r="F2337" s="358" t="s">
        <v>6675</v>
      </c>
    </row>
    <row r="2338" spans="1:6">
      <c r="A2338" s="357" t="s">
        <v>6701</v>
      </c>
      <c r="B2338" s="357" t="s">
        <v>6702</v>
      </c>
      <c r="C2338" s="358" t="s">
        <v>3789</v>
      </c>
      <c r="D2338" s="358">
        <v>916186</v>
      </c>
      <c r="E2338" s="390">
        <v>44287</v>
      </c>
      <c r="F2338" s="358" t="s">
        <v>6675</v>
      </c>
    </row>
    <row r="2339" spans="1:6">
      <c r="A2339" s="357" t="s">
        <v>4016</v>
      </c>
      <c r="B2339" s="357" t="s">
        <v>6703</v>
      </c>
      <c r="C2339" s="358" t="s">
        <v>3789</v>
      </c>
      <c r="D2339" s="404">
        <v>932177</v>
      </c>
      <c r="E2339" s="390">
        <v>44679</v>
      </c>
      <c r="F2339" s="358" t="s">
        <v>6675</v>
      </c>
    </row>
    <row r="2340" spans="1:6">
      <c r="A2340" s="357" t="s">
        <v>2031</v>
      </c>
      <c r="B2340" s="357" t="s">
        <v>6704</v>
      </c>
      <c r="C2340" s="358" t="s">
        <v>3789</v>
      </c>
      <c r="D2340" s="358">
        <v>930995</v>
      </c>
      <c r="E2340" s="390">
        <v>44630</v>
      </c>
      <c r="F2340" s="358" t="s">
        <v>6675</v>
      </c>
    </row>
    <row r="2341" spans="1:6">
      <c r="A2341" s="357" t="s">
        <v>2668</v>
      </c>
      <c r="B2341" s="357" t="s">
        <v>6705</v>
      </c>
      <c r="C2341" s="358" t="s">
        <v>3789</v>
      </c>
      <c r="D2341" s="358">
        <v>927241</v>
      </c>
      <c r="E2341" s="390">
        <v>44473</v>
      </c>
      <c r="F2341" s="358" t="s">
        <v>6675</v>
      </c>
    </row>
    <row r="2342" spans="1:6">
      <c r="A2342" s="357" t="s">
        <v>2269</v>
      </c>
      <c r="B2342" s="357" t="s">
        <v>6706</v>
      </c>
      <c r="C2342" s="358" t="s">
        <v>3789</v>
      </c>
      <c r="D2342" s="358">
        <v>924215</v>
      </c>
      <c r="E2342" s="390">
        <v>44361</v>
      </c>
      <c r="F2342" s="358" t="s">
        <v>6675</v>
      </c>
    </row>
    <row r="2343" spans="1:6">
      <c r="A2343" s="357" t="s">
        <v>2674</v>
      </c>
      <c r="B2343" s="357" t="s">
        <v>6707</v>
      </c>
      <c r="C2343" s="358" t="s">
        <v>3789</v>
      </c>
      <c r="D2343" s="358">
        <v>919449</v>
      </c>
      <c r="E2343" s="390">
        <v>44287</v>
      </c>
      <c r="F2343" s="358" t="s">
        <v>6675</v>
      </c>
    </row>
    <row r="2344" spans="1:6">
      <c r="A2344" s="405" t="s">
        <v>1989</v>
      </c>
      <c r="B2344" s="405" t="s">
        <v>6708</v>
      </c>
      <c r="C2344" s="358" t="s">
        <v>3789</v>
      </c>
      <c r="D2344" s="290">
        <v>931914</v>
      </c>
      <c r="E2344" s="406">
        <v>44672</v>
      </c>
      <c r="F2344" s="358" t="s">
        <v>5360</v>
      </c>
    </row>
    <row r="2345" spans="1:6">
      <c r="A2345" s="405" t="s">
        <v>3575</v>
      </c>
      <c r="C2345" s="290" t="s">
        <v>3575</v>
      </c>
      <c r="D2345" s="290" t="s">
        <v>3575</v>
      </c>
      <c r="E2345" s="290" t="s">
        <v>3575</v>
      </c>
      <c r="F2345" s="290" t="s">
        <v>3575</v>
      </c>
    </row>
    <row r="2346" spans="1:6">
      <c r="A2346" s="405" t="s">
        <v>3256</v>
      </c>
      <c r="B2346" s="405" t="s">
        <v>2693</v>
      </c>
      <c r="C2346" s="290" t="s">
        <v>3774</v>
      </c>
      <c r="D2346" s="290" t="s">
        <v>2888</v>
      </c>
      <c r="E2346" s="290" t="s">
        <v>3024</v>
      </c>
      <c r="F2346" s="290" t="s">
        <v>2750</v>
      </c>
    </row>
    <row r="2347" spans="1:6">
      <c r="A2347" s="405" t="s">
        <v>6709</v>
      </c>
      <c r="B2347" s="405" t="s">
        <v>6710</v>
      </c>
      <c r="C2347" s="290" t="s">
        <v>2750</v>
      </c>
      <c r="D2347" s="290">
        <v>913618</v>
      </c>
      <c r="E2347" s="406">
        <v>43017</v>
      </c>
      <c r="F2347" s="290" t="s">
        <v>3575</v>
      </c>
    </row>
    <row r="2348" spans="1:6">
      <c r="A2348" s="405" t="s">
        <v>6711</v>
      </c>
      <c r="B2348" s="405" t="s">
        <v>6712</v>
      </c>
      <c r="C2348" s="290" t="s">
        <v>2750</v>
      </c>
      <c r="D2348" s="290">
        <v>915440</v>
      </c>
      <c r="E2348" s="406">
        <v>43220</v>
      </c>
      <c r="F2348" s="290" t="s">
        <v>3575</v>
      </c>
    </row>
    <row r="2349" spans="1:6">
      <c r="A2349" s="405" t="s">
        <v>6713</v>
      </c>
      <c r="B2349" s="405" t="s">
        <v>6714</v>
      </c>
      <c r="C2349" s="290" t="s">
        <v>2750</v>
      </c>
      <c r="D2349" s="290">
        <v>915447</v>
      </c>
      <c r="E2349" s="406">
        <v>43220</v>
      </c>
      <c r="F2349" s="290" t="s">
        <v>3575</v>
      </c>
    </row>
    <row r="2350" spans="1:6">
      <c r="A2350" s="405" t="s">
        <v>6715</v>
      </c>
      <c r="B2350" s="405" t="s">
        <v>6716</v>
      </c>
      <c r="C2350" s="290" t="s">
        <v>2750</v>
      </c>
      <c r="D2350" s="290">
        <v>915568</v>
      </c>
      <c r="E2350" s="406">
        <v>43241</v>
      </c>
      <c r="F2350" s="290" t="s">
        <v>3575</v>
      </c>
    </row>
    <row r="2351" spans="1:6">
      <c r="A2351" s="405" t="s">
        <v>6717</v>
      </c>
      <c r="B2351" s="405" t="s">
        <v>6718</v>
      </c>
      <c r="C2351" s="290" t="s">
        <v>2750</v>
      </c>
      <c r="D2351" s="290">
        <v>913565</v>
      </c>
      <c r="E2351" s="406">
        <v>43017</v>
      </c>
      <c r="F2351" s="290" t="s">
        <v>3575</v>
      </c>
    </row>
    <row r="2352" spans="1:6">
      <c r="A2352" s="405" t="s">
        <v>6719</v>
      </c>
      <c r="B2352" s="405" t="s">
        <v>6720</v>
      </c>
      <c r="C2352" s="290" t="s">
        <v>3789</v>
      </c>
      <c r="D2352" s="290">
        <v>914458</v>
      </c>
      <c r="E2352" s="406">
        <v>43080</v>
      </c>
      <c r="F2352" s="290" t="s">
        <v>6712</v>
      </c>
    </row>
    <row r="2353" spans="1:6">
      <c r="A2353" s="405" t="s">
        <v>6721</v>
      </c>
      <c r="B2353" s="405" t="s">
        <v>6722</v>
      </c>
      <c r="C2353" s="290" t="s">
        <v>3789</v>
      </c>
      <c r="D2353" s="290">
        <v>928108</v>
      </c>
      <c r="E2353" s="406">
        <v>44508</v>
      </c>
      <c r="F2353" s="290" t="s">
        <v>6712</v>
      </c>
    </row>
    <row r="2354" spans="1:6">
      <c r="A2354" s="405" t="s">
        <v>396</v>
      </c>
      <c r="B2354" s="405" t="s">
        <v>6723</v>
      </c>
      <c r="C2354" s="290" t="s">
        <v>3789</v>
      </c>
      <c r="D2354" s="290">
        <v>928490</v>
      </c>
      <c r="E2354" s="406">
        <v>44518</v>
      </c>
      <c r="F2354" s="290" t="s">
        <v>6712</v>
      </c>
    </row>
    <row r="2355" spans="1:6">
      <c r="A2355" s="405" t="s">
        <v>494</v>
      </c>
      <c r="B2355" s="405" t="s">
        <v>6724</v>
      </c>
      <c r="C2355" s="290" t="s">
        <v>3789</v>
      </c>
      <c r="D2355" s="290">
        <v>928966</v>
      </c>
      <c r="E2355" s="406">
        <v>44532</v>
      </c>
      <c r="F2355" s="290" t="s">
        <v>6712</v>
      </c>
    </row>
    <row r="2356" spans="1:6">
      <c r="A2356" s="405" t="s">
        <v>6725</v>
      </c>
      <c r="B2356" s="405" t="s">
        <v>6726</v>
      </c>
      <c r="C2356" s="290" t="s">
        <v>3789</v>
      </c>
      <c r="D2356" s="290">
        <v>928107</v>
      </c>
      <c r="E2356" s="406">
        <v>44508</v>
      </c>
      <c r="F2356" s="290" t="s">
        <v>6712</v>
      </c>
    </row>
    <row r="2357" spans="1:6">
      <c r="A2357" s="405" t="s">
        <v>795</v>
      </c>
      <c r="B2357" s="405" t="s">
        <v>6727</v>
      </c>
      <c r="C2357" s="290" t="s">
        <v>3789</v>
      </c>
      <c r="D2357" s="290">
        <v>915114</v>
      </c>
      <c r="E2357" s="406">
        <v>43164</v>
      </c>
      <c r="F2357" s="290" t="s">
        <v>6712</v>
      </c>
    </row>
    <row r="2358" spans="1:6">
      <c r="A2358" s="405" t="s">
        <v>870</v>
      </c>
      <c r="B2358" s="405" t="s">
        <v>6728</v>
      </c>
      <c r="C2358" s="290" t="s">
        <v>3789</v>
      </c>
      <c r="D2358" s="290">
        <v>913741</v>
      </c>
      <c r="E2358" s="406">
        <v>43017</v>
      </c>
      <c r="F2358" s="290" t="s">
        <v>6712</v>
      </c>
    </row>
    <row r="2359" spans="1:6">
      <c r="A2359" s="405" t="s">
        <v>968</v>
      </c>
      <c r="B2359" s="405" t="s">
        <v>6729</v>
      </c>
      <c r="C2359" s="290" t="s">
        <v>3789</v>
      </c>
      <c r="D2359" s="290">
        <v>927514</v>
      </c>
      <c r="E2359" s="406">
        <v>44476</v>
      </c>
      <c r="F2359" s="290" t="s">
        <v>6712</v>
      </c>
    </row>
    <row r="2360" spans="1:6">
      <c r="A2360" s="405" t="s">
        <v>972</v>
      </c>
      <c r="B2360" s="405" t="s">
        <v>6730</v>
      </c>
      <c r="C2360" s="290" t="s">
        <v>3789</v>
      </c>
      <c r="D2360" s="290">
        <v>928126</v>
      </c>
      <c r="E2360" s="406">
        <v>44518</v>
      </c>
      <c r="F2360" s="290" t="s">
        <v>6712</v>
      </c>
    </row>
    <row r="2361" spans="1:6">
      <c r="A2361" s="405" t="s">
        <v>1006</v>
      </c>
      <c r="B2361" s="405" t="s">
        <v>6731</v>
      </c>
      <c r="C2361" s="290" t="s">
        <v>3789</v>
      </c>
      <c r="D2361" s="290">
        <v>928965</v>
      </c>
      <c r="E2361" s="406">
        <v>44532</v>
      </c>
      <c r="F2361" s="290" t="s">
        <v>6712</v>
      </c>
    </row>
    <row r="2362" spans="1:6">
      <c r="A2362" s="405" t="s">
        <v>1266</v>
      </c>
      <c r="B2362" s="405" t="s">
        <v>6732</v>
      </c>
      <c r="C2362" s="290" t="s">
        <v>3789</v>
      </c>
      <c r="D2362" s="290">
        <v>929859</v>
      </c>
      <c r="E2362" s="406">
        <v>44574</v>
      </c>
      <c r="F2362" s="290" t="s">
        <v>6712</v>
      </c>
    </row>
    <row r="2363" spans="1:6">
      <c r="A2363" s="405" t="s">
        <v>1354</v>
      </c>
      <c r="B2363" s="405" t="s">
        <v>6733</v>
      </c>
      <c r="C2363" s="290" t="s">
        <v>3789</v>
      </c>
      <c r="D2363" s="290">
        <v>915063</v>
      </c>
      <c r="E2363" s="406">
        <v>43157</v>
      </c>
      <c r="F2363" s="290" t="s">
        <v>6712</v>
      </c>
    </row>
    <row r="2364" spans="1:6">
      <c r="A2364" s="405" t="s">
        <v>6734</v>
      </c>
      <c r="B2364" s="405" t="s">
        <v>6735</v>
      </c>
      <c r="C2364" s="290" t="s">
        <v>3789</v>
      </c>
      <c r="D2364" s="290">
        <v>925527</v>
      </c>
      <c r="E2364" s="406">
        <v>44389</v>
      </c>
      <c r="F2364" s="290" t="s">
        <v>6712</v>
      </c>
    </row>
    <row r="2365" spans="1:6">
      <c r="A2365" s="405" t="s">
        <v>1411</v>
      </c>
      <c r="B2365" s="405" t="s">
        <v>6736</v>
      </c>
      <c r="C2365" s="290" t="s">
        <v>3789</v>
      </c>
      <c r="D2365" s="290">
        <v>925531</v>
      </c>
      <c r="E2365" s="406">
        <v>44389</v>
      </c>
      <c r="F2365" s="290" t="s">
        <v>6712</v>
      </c>
    </row>
    <row r="2366" spans="1:6">
      <c r="A2366" s="405" t="s">
        <v>1440</v>
      </c>
      <c r="B2366" s="405" t="s">
        <v>6737</v>
      </c>
      <c r="C2366" s="290" t="s">
        <v>3789</v>
      </c>
      <c r="D2366" s="290">
        <v>925534</v>
      </c>
      <c r="E2366" s="406">
        <v>44389</v>
      </c>
      <c r="F2366" s="290" t="s">
        <v>6712</v>
      </c>
    </row>
    <row r="2367" spans="1:6">
      <c r="A2367" s="405" t="s">
        <v>2605</v>
      </c>
      <c r="B2367" s="405" t="s">
        <v>6738</v>
      </c>
      <c r="C2367" s="290" t="s">
        <v>3789</v>
      </c>
      <c r="D2367" s="290">
        <v>929856</v>
      </c>
      <c r="E2367" s="406">
        <v>44574</v>
      </c>
      <c r="F2367" s="290" t="s">
        <v>6712</v>
      </c>
    </row>
    <row r="2368" spans="1:6">
      <c r="A2368" s="405" t="s">
        <v>1481</v>
      </c>
      <c r="B2368" s="405" t="s">
        <v>6739</v>
      </c>
      <c r="C2368" s="290" t="s">
        <v>3789</v>
      </c>
      <c r="D2368" s="290">
        <v>922139</v>
      </c>
      <c r="E2368" s="406">
        <v>44287</v>
      </c>
      <c r="F2368" s="290" t="s">
        <v>6712</v>
      </c>
    </row>
    <row r="2369" spans="1:6">
      <c r="A2369" s="405" t="s">
        <v>6740</v>
      </c>
      <c r="B2369" s="405" t="s">
        <v>6741</v>
      </c>
      <c r="C2369" s="290" t="s">
        <v>3789</v>
      </c>
      <c r="D2369" s="290">
        <v>913126</v>
      </c>
      <c r="E2369" s="406">
        <v>42991</v>
      </c>
      <c r="F2369" s="290" t="s">
        <v>6712</v>
      </c>
    </row>
    <row r="2370" spans="1:6">
      <c r="A2370" s="405" t="s">
        <v>1609</v>
      </c>
      <c r="B2370" s="405" t="s">
        <v>6742</v>
      </c>
      <c r="C2370" s="290" t="s">
        <v>3789</v>
      </c>
      <c r="D2370" s="290">
        <v>932308</v>
      </c>
      <c r="E2370" s="406">
        <v>44686</v>
      </c>
      <c r="F2370" s="290" t="s">
        <v>6712</v>
      </c>
    </row>
    <row r="2371" spans="1:6">
      <c r="A2371" s="405" t="s">
        <v>1664</v>
      </c>
      <c r="B2371" s="405" t="s">
        <v>6743</v>
      </c>
      <c r="C2371" s="290" t="s">
        <v>3789</v>
      </c>
      <c r="D2371" s="290">
        <v>925523</v>
      </c>
      <c r="E2371" s="406">
        <v>44389</v>
      </c>
      <c r="F2371" s="290" t="s">
        <v>6712</v>
      </c>
    </row>
    <row r="2372" spans="1:6">
      <c r="A2372" s="405" t="s">
        <v>1751</v>
      </c>
      <c r="B2372" s="405" t="s">
        <v>6744</v>
      </c>
      <c r="C2372" s="290" t="s">
        <v>3789</v>
      </c>
      <c r="D2372" s="290">
        <v>928110</v>
      </c>
      <c r="E2372" s="406">
        <v>44508</v>
      </c>
      <c r="F2372" s="290" t="s">
        <v>6712</v>
      </c>
    </row>
    <row r="2373" spans="1:6">
      <c r="A2373" s="405" t="s">
        <v>1992</v>
      </c>
      <c r="B2373" s="405" t="s">
        <v>6745</v>
      </c>
      <c r="C2373" s="290" t="s">
        <v>3789</v>
      </c>
      <c r="D2373" s="290">
        <v>928139</v>
      </c>
      <c r="E2373" s="406">
        <v>44518</v>
      </c>
      <c r="F2373" s="290" t="s">
        <v>6712</v>
      </c>
    </row>
    <row r="2374" spans="1:6">
      <c r="A2374" s="405" t="s">
        <v>2079</v>
      </c>
      <c r="B2374" s="405" t="s">
        <v>6746</v>
      </c>
      <c r="C2374" s="290" t="s">
        <v>3789</v>
      </c>
      <c r="D2374" s="290">
        <v>930164</v>
      </c>
      <c r="E2374" s="406">
        <v>44588</v>
      </c>
      <c r="F2374" s="290" t="s">
        <v>6712</v>
      </c>
    </row>
    <row r="2375" spans="1:6">
      <c r="A2375" s="405" t="s">
        <v>2177</v>
      </c>
      <c r="B2375" s="405" t="s">
        <v>6747</v>
      </c>
      <c r="C2375" s="290" t="s">
        <v>3789</v>
      </c>
      <c r="D2375" s="290">
        <v>925533</v>
      </c>
      <c r="E2375" s="406">
        <v>44389</v>
      </c>
      <c r="F2375" s="290" t="s">
        <v>6712</v>
      </c>
    </row>
    <row r="2376" spans="1:6">
      <c r="A2376" s="405" t="s">
        <v>2275</v>
      </c>
      <c r="B2376" s="405" t="s">
        <v>6748</v>
      </c>
      <c r="C2376" s="290" t="s">
        <v>3789</v>
      </c>
      <c r="D2376" s="290">
        <v>916278</v>
      </c>
      <c r="E2376" s="406">
        <v>43404</v>
      </c>
      <c r="F2376" s="290" t="s">
        <v>6712</v>
      </c>
    </row>
    <row r="2377" spans="1:6">
      <c r="A2377" s="405" t="s">
        <v>6749</v>
      </c>
      <c r="B2377" s="405" t="s">
        <v>6750</v>
      </c>
      <c r="C2377" s="290" t="s">
        <v>3789</v>
      </c>
      <c r="D2377" s="290">
        <v>927512</v>
      </c>
      <c r="E2377" s="406">
        <v>44476</v>
      </c>
      <c r="F2377" s="290" t="s">
        <v>6712</v>
      </c>
    </row>
    <row r="2378" spans="1:6">
      <c r="A2378" s="405" t="s">
        <v>6751</v>
      </c>
      <c r="B2378" s="405" t="s">
        <v>6752</v>
      </c>
      <c r="C2378" s="290" t="s">
        <v>3789</v>
      </c>
      <c r="D2378" s="290">
        <v>912709</v>
      </c>
      <c r="E2378" s="406">
        <v>42933</v>
      </c>
      <c r="F2378" s="290" t="s">
        <v>6753</v>
      </c>
    </row>
    <row r="2379" spans="1:6">
      <c r="A2379" s="405" t="s">
        <v>6754</v>
      </c>
      <c r="B2379" s="405" t="s">
        <v>6755</v>
      </c>
      <c r="C2379" s="290" t="s">
        <v>3789</v>
      </c>
      <c r="D2379" s="290">
        <v>916302</v>
      </c>
      <c r="E2379" s="406">
        <v>43404</v>
      </c>
      <c r="F2379" s="290" t="s">
        <v>6753</v>
      </c>
    </row>
    <row r="2380" spans="1:6">
      <c r="A2380" s="405" t="s">
        <v>311</v>
      </c>
      <c r="B2380" s="405" t="s">
        <v>6756</v>
      </c>
      <c r="C2380" s="290" t="s">
        <v>3789</v>
      </c>
      <c r="D2380" s="290">
        <v>930717</v>
      </c>
      <c r="E2380" s="406">
        <v>44616</v>
      </c>
      <c r="F2380" s="290" t="s">
        <v>6753</v>
      </c>
    </row>
    <row r="2381" spans="1:6">
      <c r="A2381" s="405" t="s">
        <v>384</v>
      </c>
      <c r="B2381" s="405" t="s">
        <v>6757</v>
      </c>
      <c r="C2381" s="290" t="s">
        <v>3789</v>
      </c>
      <c r="D2381" s="290">
        <v>930854</v>
      </c>
      <c r="E2381" s="406">
        <v>44623</v>
      </c>
      <c r="F2381" s="290" t="s">
        <v>6753</v>
      </c>
    </row>
    <row r="2382" spans="1:6">
      <c r="A2382" s="405" t="s">
        <v>6758</v>
      </c>
      <c r="B2382" s="405" t="s">
        <v>6759</v>
      </c>
      <c r="C2382" s="290" t="s">
        <v>3789</v>
      </c>
      <c r="D2382" s="290">
        <v>914858</v>
      </c>
      <c r="E2382" s="406">
        <v>43131</v>
      </c>
      <c r="F2382" s="290" t="s">
        <v>6753</v>
      </c>
    </row>
    <row r="2383" spans="1:6">
      <c r="A2383" s="405" t="s">
        <v>552</v>
      </c>
      <c r="B2383" s="405" t="s">
        <v>6760</v>
      </c>
      <c r="C2383" s="290" t="s">
        <v>3789</v>
      </c>
      <c r="D2383" s="290">
        <v>929968</v>
      </c>
      <c r="E2383" s="406">
        <v>44581</v>
      </c>
      <c r="F2383" s="290" t="s">
        <v>6753</v>
      </c>
    </row>
    <row r="2384" spans="1:6">
      <c r="A2384" s="405" t="s">
        <v>563</v>
      </c>
      <c r="B2384" s="405" t="s">
        <v>6761</v>
      </c>
      <c r="C2384" s="290" t="s">
        <v>3789</v>
      </c>
      <c r="D2384" s="290">
        <v>930856</v>
      </c>
      <c r="E2384" s="406">
        <v>44623</v>
      </c>
      <c r="F2384" s="290" t="s">
        <v>6753</v>
      </c>
    </row>
    <row r="2385" spans="1:6">
      <c r="A2385" s="405" t="s">
        <v>6762</v>
      </c>
      <c r="B2385" s="405" t="s">
        <v>6763</v>
      </c>
      <c r="C2385" s="290" t="s">
        <v>3789</v>
      </c>
      <c r="D2385" s="290">
        <v>912927</v>
      </c>
      <c r="E2385" s="406">
        <v>42989</v>
      </c>
      <c r="F2385" s="290" t="s">
        <v>6753</v>
      </c>
    </row>
    <row r="2386" spans="1:6">
      <c r="A2386" s="405" t="s">
        <v>6764</v>
      </c>
      <c r="B2386" s="405" t="s">
        <v>6765</v>
      </c>
      <c r="C2386" s="290" t="s">
        <v>3789</v>
      </c>
      <c r="D2386" s="290">
        <v>913011</v>
      </c>
      <c r="E2386" s="406">
        <v>42989</v>
      </c>
      <c r="F2386" s="290" t="s">
        <v>6753</v>
      </c>
    </row>
    <row r="2387" spans="1:6">
      <c r="A2387" s="405" t="s">
        <v>800</v>
      </c>
      <c r="B2387" s="405" t="s">
        <v>6766</v>
      </c>
      <c r="C2387" s="290" t="s">
        <v>3789</v>
      </c>
      <c r="D2387" s="290">
        <v>929973</v>
      </c>
      <c r="E2387" s="406">
        <v>44581</v>
      </c>
      <c r="F2387" s="290" t="s">
        <v>6753</v>
      </c>
    </row>
    <row r="2388" spans="1:6">
      <c r="A2388" s="405" t="s">
        <v>1001</v>
      </c>
      <c r="B2388" s="405" t="s">
        <v>6767</v>
      </c>
      <c r="C2388" s="290" t="s">
        <v>3789</v>
      </c>
      <c r="D2388" s="290">
        <v>929975</v>
      </c>
      <c r="E2388" s="406">
        <v>44581</v>
      </c>
      <c r="F2388" s="290" t="s">
        <v>6753</v>
      </c>
    </row>
    <row r="2389" spans="1:6">
      <c r="A2389" s="405" t="s">
        <v>1094</v>
      </c>
      <c r="B2389" s="405" t="s">
        <v>6768</v>
      </c>
      <c r="C2389" s="290" t="s">
        <v>3789</v>
      </c>
      <c r="D2389" s="290">
        <v>930165</v>
      </c>
      <c r="E2389" s="406">
        <v>44588</v>
      </c>
      <c r="F2389" s="290" t="s">
        <v>6753</v>
      </c>
    </row>
    <row r="2390" spans="1:6">
      <c r="A2390" s="405" t="s">
        <v>1112</v>
      </c>
      <c r="B2390" s="405" t="s">
        <v>6769</v>
      </c>
      <c r="C2390" s="290" t="s">
        <v>3789</v>
      </c>
      <c r="D2390" s="290">
        <v>929965</v>
      </c>
      <c r="E2390" s="406">
        <v>44581</v>
      </c>
      <c r="F2390" s="290" t="s">
        <v>6753</v>
      </c>
    </row>
    <row r="2391" spans="1:6">
      <c r="A2391" s="405" t="s">
        <v>1260</v>
      </c>
      <c r="B2391" s="405" t="s">
        <v>6770</v>
      </c>
      <c r="C2391" s="290" t="s">
        <v>3789</v>
      </c>
      <c r="D2391" s="290">
        <v>930716</v>
      </c>
      <c r="E2391" s="406">
        <v>44616</v>
      </c>
      <c r="F2391" s="290" t="s">
        <v>6753</v>
      </c>
    </row>
    <row r="2392" spans="1:6">
      <c r="A2392" s="405" t="s">
        <v>1447</v>
      </c>
      <c r="B2392" s="405" t="s">
        <v>6771</v>
      </c>
      <c r="C2392" s="290" t="s">
        <v>3789</v>
      </c>
      <c r="D2392" s="290">
        <v>929978</v>
      </c>
      <c r="E2392" s="406">
        <v>44581</v>
      </c>
      <c r="F2392" s="290" t="s">
        <v>6753</v>
      </c>
    </row>
    <row r="2393" spans="1:6">
      <c r="A2393" s="405" t="s">
        <v>1465</v>
      </c>
      <c r="B2393" s="405" t="s">
        <v>6772</v>
      </c>
      <c r="C2393" s="290" t="s">
        <v>3789</v>
      </c>
      <c r="D2393" s="290">
        <v>929981</v>
      </c>
      <c r="E2393" s="406">
        <v>44581</v>
      </c>
      <c r="F2393" s="290" t="s">
        <v>6753</v>
      </c>
    </row>
    <row r="2394" spans="1:6">
      <c r="A2394" s="405" t="s">
        <v>6773</v>
      </c>
      <c r="B2394" s="405" t="s">
        <v>6774</v>
      </c>
      <c r="C2394" s="290" t="s">
        <v>3789</v>
      </c>
      <c r="D2394" s="290">
        <v>913018</v>
      </c>
      <c r="E2394" s="406">
        <v>42989</v>
      </c>
      <c r="F2394" s="290" t="s">
        <v>6753</v>
      </c>
    </row>
    <row r="2395" spans="1:6">
      <c r="A2395" s="405" t="s">
        <v>6775</v>
      </c>
      <c r="B2395" s="405" t="s">
        <v>6776</v>
      </c>
      <c r="C2395" s="290" t="s">
        <v>3789</v>
      </c>
      <c r="D2395" s="290">
        <v>929887</v>
      </c>
      <c r="E2395" s="406">
        <v>44581</v>
      </c>
      <c r="F2395" s="290" t="s">
        <v>6753</v>
      </c>
    </row>
    <row r="2396" spans="1:6">
      <c r="A2396" s="405" t="s">
        <v>6777</v>
      </c>
      <c r="B2396" s="405" t="s">
        <v>6778</v>
      </c>
      <c r="C2396" s="290" t="s">
        <v>3789</v>
      </c>
      <c r="D2396" s="290">
        <v>913490</v>
      </c>
      <c r="E2396" s="406">
        <v>43017</v>
      </c>
      <c r="F2396" s="290" t="s">
        <v>6753</v>
      </c>
    </row>
    <row r="2397" spans="1:6">
      <c r="A2397" s="405" t="s">
        <v>1974</v>
      </c>
      <c r="B2397" s="405" t="s">
        <v>6779</v>
      </c>
      <c r="C2397" s="290" t="s">
        <v>3789</v>
      </c>
      <c r="D2397" s="290">
        <v>929979</v>
      </c>
      <c r="E2397" s="406">
        <v>44581</v>
      </c>
      <c r="F2397" s="290" t="s">
        <v>6753</v>
      </c>
    </row>
    <row r="2398" spans="1:6">
      <c r="A2398" s="405" t="s">
        <v>2216</v>
      </c>
      <c r="B2398" s="405" t="s">
        <v>6780</v>
      </c>
      <c r="C2398" s="290" t="s">
        <v>3789</v>
      </c>
      <c r="D2398" s="290">
        <v>929970</v>
      </c>
      <c r="E2398" s="406">
        <v>44581</v>
      </c>
      <c r="F2398" s="290" t="s">
        <v>6753</v>
      </c>
    </row>
    <row r="2399" spans="1:6">
      <c r="A2399" s="405" t="s">
        <v>6781</v>
      </c>
      <c r="B2399" s="405" t="s">
        <v>6782</v>
      </c>
      <c r="C2399" s="290" t="s">
        <v>3789</v>
      </c>
      <c r="D2399" s="290">
        <v>915288</v>
      </c>
      <c r="E2399" s="406">
        <v>43192</v>
      </c>
      <c r="F2399" s="290" t="s">
        <v>6753</v>
      </c>
    </row>
    <row r="2400" spans="1:6">
      <c r="A2400" s="405" t="s">
        <v>92</v>
      </c>
      <c r="B2400" s="405" t="s">
        <v>6783</v>
      </c>
      <c r="C2400" s="290" t="s">
        <v>3789</v>
      </c>
      <c r="D2400" s="290">
        <v>913603</v>
      </c>
      <c r="E2400" s="406">
        <v>43017</v>
      </c>
      <c r="F2400" s="290" t="s">
        <v>6714</v>
      </c>
    </row>
    <row r="2401" spans="1:6">
      <c r="A2401" s="405" t="s">
        <v>380</v>
      </c>
      <c r="B2401" s="405" t="s">
        <v>6784</v>
      </c>
      <c r="C2401" s="290" t="s">
        <v>4803</v>
      </c>
      <c r="D2401" s="290">
        <v>932304</v>
      </c>
      <c r="E2401" s="406">
        <v>44686</v>
      </c>
      <c r="F2401" s="290" t="s">
        <v>6714</v>
      </c>
    </row>
    <row r="2402" spans="1:6">
      <c r="A2402" s="405" t="s">
        <v>575</v>
      </c>
      <c r="B2402" s="405" t="s">
        <v>6785</v>
      </c>
      <c r="C2402" s="290" t="s">
        <v>3789</v>
      </c>
      <c r="D2402" s="290">
        <v>922026</v>
      </c>
      <c r="E2402" s="406">
        <v>44287</v>
      </c>
      <c r="F2402" s="290" t="s">
        <v>6714</v>
      </c>
    </row>
    <row r="2403" spans="1:6">
      <c r="A2403" s="405" t="s">
        <v>797</v>
      </c>
      <c r="B2403" s="405" t="s">
        <v>6786</v>
      </c>
      <c r="C2403" s="290" t="s">
        <v>3789</v>
      </c>
      <c r="D2403" s="290">
        <v>922036</v>
      </c>
      <c r="E2403" s="406">
        <v>44287</v>
      </c>
      <c r="F2403" s="290" t="s">
        <v>6714</v>
      </c>
    </row>
    <row r="2404" spans="1:6">
      <c r="A2404" s="405" t="s">
        <v>842</v>
      </c>
      <c r="B2404" s="405" t="s">
        <v>6787</v>
      </c>
      <c r="C2404" s="290" t="s">
        <v>3789</v>
      </c>
      <c r="D2404" s="290">
        <v>928423</v>
      </c>
      <c r="E2404" s="406">
        <v>44511</v>
      </c>
      <c r="F2404" s="290" t="s">
        <v>6714</v>
      </c>
    </row>
    <row r="2405" spans="1:6">
      <c r="A2405" s="405" t="s">
        <v>912</v>
      </c>
      <c r="B2405" s="405" t="s">
        <v>6788</v>
      </c>
      <c r="C2405" s="290" t="s">
        <v>3789</v>
      </c>
      <c r="D2405" s="290">
        <v>916083</v>
      </c>
      <c r="E2405" s="406">
        <v>43360</v>
      </c>
      <c r="F2405" s="290" t="s">
        <v>6714</v>
      </c>
    </row>
    <row r="2406" spans="1:6">
      <c r="A2406" s="405" t="s">
        <v>942</v>
      </c>
      <c r="B2406" s="405" t="s">
        <v>6789</v>
      </c>
      <c r="C2406" s="290" t="s">
        <v>3789</v>
      </c>
      <c r="D2406" s="290">
        <v>930713</v>
      </c>
      <c r="E2406" s="406">
        <v>44616</v>
      </c>
      <c r="F2406" s="290" t="s">
        <v>6714</v>
      </c>
    </row>
    <row r="2407" spans="1:6">
      <c r="A2407" s="405" t="s">
        <v>967</v>
      </c>
      <c r="B2407" s="405" t="s">
        <v>6790</v>
      </c>
      <c r="C2407" s="290" t="s">
        <v>3789</v>
      </c>
      <c r="D2407" s="290">
        <v>914131</v>
      </c>
      <c r="E2407" s="406">
        <v>43052</v>
      </c>
      <c r="F2407" s="290" t="s">
        <v>6714</v>
      </c>
    </row>
    <row r="2408" spans="1:6">
      <c r="A2408" s="405" t="s">
        <v>985</v>
      </c>
      <c r="B2408" s="405" t="s">
        <v>6791</v>
      </c>
      <c r="C2408" s="290" t="s">
        <v>3789</v>
      </c>
      <c r="D2408" s="290">
        <v>925522</v>
      </c>
      <c r="E2408" s="406">
        <v>44389</v>
      </c>
      <c r="F2408" s="290" t="s">
        <v>6714</v>
      </c>
    </row>
    <row r="2409" spans="1:6">
      <c r="A2409" s="405" t="s">
        <v>1031</v>
      </c>
      <c r="B2409" s="405" t="s">
        <v>6792</v>
      </c>
      <c r="C2409" s="290" t="s">
        <v>3789</v>
      </c>
      <c r="D2409" s="290">
        <v>913761</v>
      </c>
      <c r="E2409" s="406">
        <v>43017</v>
      </c>
      <c r="F2409" s="290" t="s">
        <v>6714</v>
      </c>
    </row>
    <row r="2410" spans="1:6">
      <c r="A2410" s="405" t="s">
        <v>1133</v>
      </c>
      <c r="B2410" s="405" t="s">
        <v>6793</v>
      </c>
      <c r="C2410" s="290" t="s">
        <v>3789</v>
      </c>
      <c r="D2410" s="290">
        <v>915357</v>
      </c>
      <c r="E2410" s="406">
        <v>43206</v>
      </c>
      <c r="F2410" s="290" t="s">
        <v>6714</v>
      </c>
    </row>
    <row r="2411" spans="1:6">
      <c r="A2411" s="405" t="s">
        <v>1141</v>
      </c>
      <c r="B2411" s="405" t="s">
        <v>6794</v>
      </c>
      <c r="C2411" s="290" t="s">
        <v>3789</v>
      </c>
      <c r="D2411" s="290">
        <v>925519</v>
      </c>
      <c r="E2411" s="406">
        <v>44389</v>
      </c>
      <c r="F2411" s="290" t="s">
        <v>6714</v>
      </c>
    </row>
    <row r="2412" spans="1:6">
      <c r="A2412" s="405" t="s">
        <v>1363</v>
      </c>
      <c r="B2412" s="405" t="s">
        <v>6795</v>
      </c>
      <c r="C2412" s="290" t="s">
        <v>3789</v>
      </c>
      <c r="D2412" s="290">
        <v>916246</v>
      </c>
      <c r="E2412" s="406">
        <v>43395</v>
      </c>
      <c r="F2412" s="290" t="s">
        <v>6714</v>
      </c>
    </row>
    <row r="2413" spans="1:6">
      <c r="A2413" s="405" t="s">
        <v>6796</v>
      </c>
      <c r="B2413" s="405" t="s">
        <v>6797</v>
      </c>
      <c r="C2413" s="290" t="s">
        <v>3789</v>
      </c>
      <c r="D2413" s="290">
        <v>930027</v>
      </c>
      <c r="E2413" s="406">
        <v>44560</v>
      </c>
      <c r="F2413" s="290" t="s">
        <v>6714</v>
      </c>
    </row>
    <row r="2414" spans="1:6">
      <c r="A2414" s="405" t="s">
        <v>1543</v>
      </c>
      <c r="B2414" s="405" t="s">
        <v>6798</v>
      </c>
      <c r="C2414" s="290" t="s">
        <v>3789</v>
      </c>
      <c r="D2414" s="290">
        <v>916814</v>
      </c>
      <c r="E2414" s="406">
        <v>43479</v>
      </c>
      <c r="F2414" s="290" t="s">
        <v>6714</v>
      </c>
    </row>
    <row r="2415" spans="1:6">
      <c r="A2415" s="405" t="s">
        <v>1786</v>
      </c>
      <c r="B2415" s="405" t="s">
        <v>6799</v>
      </c>
      <c r="C2415" s="290" t="s">
        <v>3789</v>
      </c>
      <c r="D2415" s="290">
        <v>931944</v>
      </c>
      <c r="E2415" s="406">
        <v>44672</v>
      </c>
      <c r="F2415" s="290" t="s">
        <v>6714</v>
      </c>
    </row>
    <row r="2416" spans="1:6">
      <c r="A2416" s="405" t="s">
        <v>1856</v>
      </c>
      <c r="B2416" s="405" t="s">
        <v>6800</v>
      </c>
      <c r="C2416" s="290" t="s">
        <v>3789</v>
      </c>
      <c r="D2416" s="290">
        <v>915920</v>
      </c>
      <c r="E2416" s="406">
        <v>43325</v>
      </c>
      <c r="F2416" s="290" t="s">
        <v>6714</v>
      </c>
    </row>
    <row r="2417" spans="1:6">
      <c r="A2417" s="405" t="s">
        <v>1868</v>
      </c>
      <c r="B2417" s="405" t="s">
        <v>6801</v>
      </c>
      <c r="C2417" s="290" t="s">
        <v>3789</v>
      </c>
      <c r="D2417" s="290">
        <v>916940</v>
      </c>
      <c r="E2417" s="406">
        <v>44389</v>
      </c>
      <c r="F2417" s="290" t="s">
        <v>6714</v>
      </c>
    </row>
    <row r="2418" spans="1:6">
      <c r="A2418" s="405" t="s">
        <v>2003</v>
      </c>
      <c r="B2418" s="405" t="s">
        <v>6802</v>
      </c>
      <c r="C2418" s="290" t="s">
        <v>3789</v>
      </c>
      <c r="D2418" s="290">
        <v>930849</v>
      </c>
      <c r="E2418" s="406">
        <v>44623</v>
      </c>
      <c r="F2418" s="290" t="s">
        <v>6714</v>
      </c>
    </row>
    <row r="2419" spans="1:6">
      <c r="A2419" s="405" t="s">
        <v>2057</v>
      </c>
      <c r="B2419" s="405" t="s">
        <v>6803</v>
      </c>
      <c r="C2419" s="290" t="s">
        <v>3789</v>
      </c>
      <c r="D2419" s="290">
        <v>914192</v>
      </c>
      <c r="E2419" s="406">
        <v>43052</v>
      </c>
      <c r="F2419" s="290" t="s">
        <v>6714</v>
      </c>
    </row>
    <row r="2420" spans="1:6">
      <c r="A2420" s="405" t="s">
        <v>2136</v>
      </c>
      <c r="B2420" s="405" t="s">
        <v>6804</v>
      </c>
      <c r="C2420" s="290" t="s">
        <v>3789</v>
      </c>
      <c r="D2420" s="290">
        <v>931943</v>
      </c>
      <c r="E2420" s="406">
        <v>44672</v>
      </c>
      <c r="F2420" s="290" t="s">
        <v>6714</v>
      </c>
    </row>
    <row r="2421" spans="1:6">
      <c r="A2421" s="405" t="s">
        <v>2182</v>
      </c>
      <c r="B2421" s="405" t="s">
        <v>6805</v>
      </c>
      <c r="C2421" s="290" t="s">
        <v>4803</v>
      </c>
      <c r="D2421" s="290">
        <v>932305</v>
      </c>
      <c r="E2421" s="406">
        <v>44686</v>
      </c>
      <c r="F2421" s="290" t="s">
        <v>6714</v>
      </c>
    </row>
    <row r="2422" spans="1:6">
      <c r="A2422" s="405" t="s">
        <v>2229</v>
      </c>
      <c r="B2422" s="405" t="s">
        <v>6806</v>
      </c>
      <c r="C2422" s="290" t="s">
        <v>3789</v>
      </c>
      <c r="D2422" s="290">
        <v>913828</v>
      </c>
      <c r="E2422" s="406">
        <v>43017</v>
      </c>
      <c r="F2422" s="290" t="s">
        <v>6714</v>
      </c>
    </row>
    <row r="2423" spans="1:6">
      <c r="A2423" s="405" t="s">
        <v>2277</v>
      </c>
      <c r="B2423" s="405" t="s">
        <v>6807</v>
      </c>
      <c r="C2423" s="290" t="s">
        <v>3789</v>
      </c>
      <c r="D2423" s="290">
        <v>928426</v>
      </c>
      <c r="E2423" s="406">
        <v>44511</v>
      </c>
      <c r="F2423" s="290" t="s">
        <v>6714</v>
      </c>
    </row>
    <row r="2424" spans="1:6">
      <c r="A2424" s="405" t="s">
        <v>2353</v>
      </c>
      <c r="B2424" s="405" t="s">
        <v>6808</v>
      </c>
      <c r="C2424" s="290" t="s">
        <v>4803</v>
      </c>
      <c r="D2424" s="290">
        <v>932307</v>
      </c>
      <c r="E2424" s="406">
        <v>44686</v>
      </c>
      <c r="F2424" s="290" t="s">
        <v>6714</v>
      </c>
    </row>
    <row r="2425" spans="1:6">
      <c r="A2425" s="405" t="s">
        <v>32</v>
      </c>
      <c r="B2425" s="405" t="s">
        <v>6809</v>
      </c>
      <c r="C2425" s="290" t="s">
        <v>3789</v>
      </c>
      <c r="D2425" s="290">
        <v>929549</v>
      </c>
      <c r="E2425" s="406">
        <v>44560</v>
      </c>
      <c r="F2425" s="290" t="s">
        <v>6716</v>
      </c>
    </row>
    <row r="2426" spans="1:6">
      <c r="A2426" s="405" t="s">
        <v>48</v>
      </c>
      <c r="B2426" s="405" t="s">
        <v>6810</v>
      </c>
      <c r="C2426" s="290" t="s">
        <v>3789</v>
      </c>
      <c r="D2426" s="290">
        <v>929550</v>
      </c>
      <c r="E2426" s="406">
        <v>44560</v>
      </c>
      <c r="F2426" s="290" t="s">
        <v>6716</v>
      </c>
    </row>
    <row r="2427" spans="1:6">
      <c r="A2427" s="405" t="s">
        <v>256</v>
      </c>
      <c r="B2427" s="405" t="s">
        <v>6811</v>
      </c>
      <c r="C2427" s="290" t="s">
        <v>3789</v>
      </c>
      <c r="D2427" s="290">
        <v>932310</v>
      </c>
      <c r="E2427" s="406">
        <v>44686</v>
      </c>
      <c r="F2427" s="290" t="s">
        <v>6716</v>
      </c>
    </row>
    <row r="2428" spans="1:6">
      <c r="A2428" s="405" t="s">
        <v>451</v>
      </c>
      <c r="B2428" s="405" t="s">
        <v>6812</v>
      </c>
      <c r="C2428" s="290" t="s">
        <v>3789</v>
      </c>
      <c r="D2428" s="290">
        <v>916920</v>
      </c>
      <c r="E2428" s="406">
        <v>43500</v>
      </c>
      <c r="F2428" s="290" t="s">
        <v>6716</v>
      </c>
    </row>
    <row r="2429" spans="1:6">
      <c r="A2429" s="405" t="s">
        <v>543</v>
      </c>
      <c r="B2429" s="405" t="s">
        <v>6813</v>
      </c>
      <c r="C2429" s="290" t="s">
        <v>3789</v>
      </c>
      <c r="D2429" s="290">
        <v>916673</v>
      </c>
      <c r="E2429" s="406">
        <v>43453</v>
      </c>
      <c r="F2429" s="290" t="s">
        <v>6716</v>
      </c>
    </row>
    <row r="2430" spans="1:6">
      <c r="A2430" s="405" t="s">
        <v>2491</v>
      </c>
      <c r="B2430" s="405" t="s">
        <v>6814</v>
      </c>
      <c r="C2430" s="290" t="s">
        <v>3789</v>
      </c>
      <c r="D2430" s="290">
        <v>930715</v>
      </c>
      <c r="E2430" s="406">
        <v>44616</v>
      </c>
      <c r="F2430" s="290" t="s">
        <v>6716</v>
      </c>
    </row>
    <row r="2431" spans="1:6">
      <c r="A2431" s="405" t="s">
        <v>592</v>
      </c>
      <c r="B2431" s="405" t="s">
        <v>6815</v>
      </c>
      <c r="C2431" s="290" t="s">
        <v>3789</v>
      </c>
      <c r="D2431" s="290">
        <v>925489</v>
      </c>
      <c r="E2431" s="406">
        <v>44389</v>
      </c>
      <c r="F2431" s="290" t="s">
        <v>6716</v>
      </c>
    </row>
    <row r="2432" spans="1:6">
      <c r="A2432" s="405" t="s">
        <v>2502</v>
      </c>
      <c r="B2432" s="405" t="s">
        <v>6816</v>
      </c>
      <c r="C2432" s="290" t="s">
        <v>3789</v>
      </c>
      <c r="D2432" s="290">
        <v>914096</v>
      </c>
      <c r="E2432" s="406">
        <v>44560</v>
      </c>
      <c r="F2432" s="290" t="s">
        <v>6716</v>
      </c>
    </row>
    <row r="2433" spans="1:6">
      <c r="A2433" s="405" t="s">
        <v>696</v>
      </c>
      <c r="B2433" s="405" t="s">
        <v>6817</v>
      </c>
      <c r="C2433" s="290" t="s">
        <v>3789</v>
      </c>
      <c r="D2433" s="290">
        <v>916923</v>
      </c>
      <c r="E2433" s="406">
        <v>43500</v>
      </c>
      <c r="F2433" s="290" t="s">
        <v>6716</v>
      </c>
    </row>
    <row r="2434" spans="1:6">
      <c r="A2434" s="405" t="s">
        <v>791</v>
      </c>
      <c r="B2434" s="405" t="s">
        <v>6818</v>
      </c>
      <c r="C2434" s="290" t="s">
        <v>3789</v>
      </c>
      <c r="D2434" s="290">
        <v>931945</v>
      </c>
      <c r="E2434" s="406">
        <v>44672</v>
      </c>
      <c r="F2434" s="290" t="s">
        <v>6716</v>
      </c>
    </row>
    <row r="2435" spans="1:6">
      <c r="A2435" s="405" t="s">
        <v>1111</v>
      </c>
      <c r="B2435" s="405" t="s">
        <v>6819</v>
      </c>
      <c r="C2435" s="290" t="s">
        <v>3789</v>
      </c>
      <c r="D2435" s="290">
        <v>929551</v>
      </c>
      <c r="E2435" s="406">
        <v>44560</v>
      </c>
      <c r="F2435" s="290" t="s">
        <v>6716</v>
      </c>
    </row>
    <row r="2436" spans="1:6">
      <c r="A2436" s="405" t="s">
        <v>1248</v>
      </c>
      <c r="B2436" s="405" t="s">
        <v>6820</v>
      </c>
      <c r="C2436" s="290" t="s">
        <v>3789</v>
      </c>
      <c r="D2436" s="290">
        <v>922087</v>
      </c>
      <c r="E2436" s="406">
        <v>44287</v>
      </c>
      <c r="F2436" s="290" t="s">
        <v>6716</v>
      </c>
    </row>
    <row r="2437" spans="1:6">
      <c r="A2437" s="405" t="s">
        <v>1271</v>
      </c>
      <c r="B2437" s="405" t="s">
        <v>6821</v>
      </c>
      <c r="C2437" s="290" t="s">
        <v>3789</v>
      </c>
      <c r="D2437" s="290">
        <v>925490</v>
      </c>
      <c r="E2437" s="406">
        <v>44389</v>
      </c>
      <c r="F2437" s="290" t="s">
        <v>6716</v>
      </c>
    </row>
    <row r="2438" spans="1:6">
      <c r="A2438" s="405" t="s">
        <v>1343</v>
      </c>
      <c r="B2438" s="405" t="s">
        <v>6822</v>
      </c>
      <c r="C2438" s="290" t="s">
        <v>3789</v>
      </c>
      <c r="D2438" s="290">
        <v>930714</v>
      </c>
      <c r="E2438" s="406">
        <v>44616</v>
      </c>
      <c r="F2438" s="290" t="s">
        <v>6716</v>
      </c>
    </row>
    <row r="2439" spans="1:6">
      <c r="A2439" s="405" t="s">
        <v>1428</v>
      </c>
      <c r="B2439" s="405" t="s">
        <v>6823</v>
      </c>
      <c r="C2439" s="290" t="s">
        <v>3789</v>
      </c>
      <c r="D2439" s="290">
        <v>922129</v>
      </c>
      <c r="E2439" s="406">
        <v>44287</v>
      </c>
      <c r="F2439" s="290" t="s">
        <v>6716</v>
      </c>
    </row>
    <row r="2440" spans="1:6">
      <c r="A2440" s="405" t="s">
        <v>1477</v>
      </c>
      <c r="B2440" s="405" t="s">
        <v>6824</v>
      </c>
      <c r="C2440" s="290" t="s">
        <v>3789</v>
      </c>
      <c r="D2440" s="290">
        <v>916245</v>
      </c>
      <c r="E2440" s="406">
        <v>43395</v>
      </c>
      <c r="F2440" s="290" t="s">
        <v>6716</v>
      </c>
    </row>
    <row r="2441" spans="1:6">
      <c r="A2441" s="405" t="s">
        <v>1515</v>
      </c>
      <c r="B2441" s="405" t="s">
        <v>6825</v>
      </c>
      <c r="C2441" s="290" t="s">
        <v>3789</v>
      </c>
      <c r="D2441" s="290">
        <v>915460</v>
      </c>
      <c r="E2441" s="406">
        <v>43220</v>
      </c>
      <c r="F2441" s="290" t="s">
        <v>6716</v>
      </c>
    </row>
    <row r="2442" spans="1:6">
      <c r="A2442" s="405" t="s">
        <v>1594</v>
      </c>
      <c r="B2442" s="405" t="s">
        <v>6826</v>
      </c>
      <c r="C2442" s="290" t="s">
        <v>3789</v>
      </c>
      <c r="D2442" s="290">
        <v>925532</v>
      </c>
      <c r="E2442" s="406">
        <v>44560</v>
      </c>
      <c r="F2442" s="290" t="s">
        <v>6716</v>
      </c>
    </row>
    <row r="2443" spans="1:6">
      <c r="A2443" s="405" t="s">
        <v>1671</v>
      </c>
      <c r="B2443" s="405" t="s">
        <v>6827</v>
      </c>
      <c r="C2443" s="290" t="s">
        <v>3789</v>
      </c>
      <c r="D2443" s="290">
        <v>925543</v>
      </c>
      <c r="E2443" s="406">
        <v>44389</v>
      </c>
      <c r="F2443" s="290" t="s">
        <v>6716</v>
      </c>
    </row>
    <row r="2444" spans="1:6">
      <c r="A2444" s="405" t="s">
        <v>1711</v>
      </c>
      <c r="B2444" s="405" t="s">
        <v>6828</v>
      </c>
      <c r="C2444" s="290" t="s">
        <v>3789</v>
      </c>
      <c r="D2444" s="290">
        <v>925544</v>
      </c>
      <c r="E2444" s="406">
        <v>44389</v>
      </c>
      <c r="F2444" s="290" t="s">
        <v>6716</v>
      </c>
    </row>
    <row r="2445" spans="1:6">
      <c r="A2445" s="405" t="s">
        <v>6829</v>
      </c>
      <c r="B2445" s="405" t="s">
        <v>6830</v>
      </c>
      <c r="C2445" s="290" t="s">
        <v>3789</v>
      </c>
      <c r="D2445" s="290">
        <v>932309</v>
      </c>
      <c r="E2445" s="406">
        <v>44686</v>
      </c>
      <c r="F2445" s="290" t="s">
        <v>6716</v>
      </c>
    </row>
    <row r="2446" spans="1:6">
      <c r="A2446" s="405" t="s">
        <v>1820</v>
      </c>
      <c r="B2446" s="405" t="s">
        <v>6831</v>
      </c>
      <c r="C2446" s="290" t="s">
        <v>3789</v>
      </c>
      <c r="D2446" s="290">
        <v>929552</v>
      </c>
      <c r="E2446" s="406">
        <v>44560</v>
      </c>
      <c r="F2446" s="290" t="s">
        <v>6716</v>
      </c>
    </row>
    <row r="2447" spans="1:6">
      <c r="A2447" s="405" t="s">
        <v>1864</v>
      </c>
      <c r="B2447" s="405" t="s">
        <v>6832</v>
      </c>
      <c r="C2447" s="290" t="s">
        <v>3789</v>
      </c>
      <c r="D2447" s="290">
        <v>925548</v>
      </c>
      <c r="E2447" s="406">
        <v>44389</v>
      </c>
      <c r="F2447" s="290" t="s">
        <v>6716</v>
      </c>
    </row>
    <row r="2448" spans="1:6">
      <c r="A2448" s="405" t="s">
        <v>1911</v>
      </c>
      <c r="B2448" s="405" t="s">
        <v>6833</v>
      </c>
      <c r="C2448" s="290" t="s">
        <v>3789</v>
      </c>
      <c r="D2448" s="290">
        <v>925514</v>
      </c>
      <c r="E2448" s="406">
        <v>44389</v>
      </c>
      <c r="F2448" s="290" t="s">
        <v>6716</v>
      </c>
    </row>
    <row r="2449" spans="1:6">
      <c r="A2449" s="405" t="s">
        <v>2644</v>
      </c>
      <c r="B2449" s="405" t="s">
        <v>6834</v>
      </c>
      <c r="C2449" s="290" t="s">
        <v>3789</v>
      </c>
      <c r="D2449" s="290">
        <v>915995</v>
      </c>
      <c r="E2449" s="406">
        <v>43341</v>
      </c>
      <c r="F2449" s="290" t="s">
        <v>6716</v>
      </c>
    </row>
    <row r="2450" spans="1:6">
      <c r="A2450" s="405" t="s">
        <v>2266</v>
      </c>
      <c r="B2450" s="405" t="s">
        <v>6835</v>
      </c>
      <c r="C2450" s="290" t="s">
        <v>3789</v>
      </c>
      <c r="D2450" s="290">
        <v>925525</v>
      </c>
      <c r="E2450" s="406">
        <v>44389</v>
      </c>
      <c r="F2450" s="290" t="s">
        <v>6716</v>
      </c>
    </row>
    <row r="2451" spans="1:6">
      <c r="A2451" s="405" t="s">
        <v>6836</v>
      </c>
      <c r="B2451" s="405" t="s">
        <v>6837</v>
      </c>
      <c r="C2451" s="290" t="s">
        <v>3789</v>
      </c>
      <c r="D2451" s="290">
        <v>931938</v>
      </c>
      <c r="E2451" s="406">
        <v>44672</v>
      </c>
      <c r="F2451" s="290" t="s">
        <v>6838</v>
      </c>
    </row>
    <row r="2452" spans="1:6">
      <c r="A2452" s="405" t="s">
        <v>6839</v>
      </c>
      <c r="B2452" s="405" t="s">
        <v>6840</v>
      </c>
      <c r="C2452" s="290" t="s">
        <v>3789</v>
      </c>
      <c r="D2452" s="290">
        <v>932299</v>
      </c>
      <c r="E2452" s="406">
        <v>44686</v>
      </c>
      <c r="F2452" s="290" t="s">
        <v>6838</v>
      </c>
    </row>
    <row r="2453" spans="1:6">
      <c r="A2453" s="405" t="s">
        <v>6841</v>
      </c>
      <c r="B2453" s="405" t="s">
        <v>6842</v>
      </c>
      <c r="C2453" s="290" t="s">
        <v>3789</v>
      </c>
      <c r="D2453" s="290">
        <v>930846</v>
      </c>
      <c r="E2453" s="406">
        <v>44623</v>
      </c>
      <c r="F2453" s="290" t="s">
        <v>6838</v>
      </c>
    </row>
    <row r="2454" spans="1:6">
      <c r="A2454" s="405" t="s">
        <v>2450</v>
      </c>
      <c r="B2454" s="405" t="s">
        <v>6843</v>
      </c>
      <c r="C2454" s="290" t="s">
        <v>3789</v>
      </c>
      <c r="D2454" s="290">
        <v>929258</v>
      </c>
      <c r="E2454" s="406">
        <v>44546</v>
      </c>
      <c r="F2454" s="290" t="s">
        <v>6838</v>
      </c>
    </row>
    <row r="2455" spans="1:6">
      <c r="A2455" s="405" t="s">
        <v>212</v>
      </c>
      <c r="B2455" s="405" t="s">
        <v>6844</v>
      </c>
      <c r="C2455" s="290" t="s">
        <v>3789</v>
      </c>
      <c r="D2455" s="290">
        <v>930845</v>
      </c>
      <c r="E2455" s="406">
        <v>44623</v>
      </c>
      <c r="F2455" s="290" t="s">
        <v>6838</v>
      </c>
    </row>
    <row r="2456" spans="1:6">
      <c r="A2456" s="405" t="s">
        <v>6845</v>
      </c>
      <c r="B2456" s="405" t="s">
        <v>6846</v>
      </c>
      <c r="C2456" s="290" t="s">
        <v>3789</v>
      </c>
      <c r="D2456" s="290">
        <v>930366</v>
      </c>
      <c r="E2456" s="406">
        <v>44602</v>
      </c>
      <c r="F2456" s="290" t="s">
        <v>6838</v>
      </c>
    </row>
    <row r="2457" spans="1:6">
      <c r="A2457" s="405" t="s">
        <v>577</v>
      </c>
      <c r="B2457" s="405" t="s">
        <v>6847</v>
      </c>
      <c r="C2457" s="290" t="s">
        <v>3789</v>
      </c>
      <c r="D2457" s="290">
        <v>931940</v>
      </c>
      <c r="E2457" s="406">
        <v>44672</v>
      </c>
      <c r="F2457" s="290" t="s">
        <v>6838</v>
      </c>
    </row>
    <row r="2458" spans="1:6">
      <c r="A2458" s="405" t="s">
        <v>2497</v>
      </c>
      <c r="B2458" s="405" t="s">
        <v>6848</v>
      </c>
      <c r="C2458" s="290" t="s">
        <v>3789</v>
      </c>
      <c r="D2458" s="290">
        <v>916192</v>
      </c>
      <c r="E2458" s="406">
        <v>43383</v>
      </c>
      <c r="F2458" s="290" t="s">
        <v>6838</v>
      </c>
    </row>
    <row r="2459" spans="1:6">
      <c r="A2459" s="405" t="s">
        <v>654</v>
      </c>
      <c r="B2459" s="405" t="s">
        <v>6849</v>
      </c>
      <c r="C2459" s="290" t="s">
        <v>3789</v>
      </c>
      <c r="D2459" s="290">
        <v>929855</v>
      </c>
      <c r="E2459" s="406">
        <v>44574</v>
      </c>
      <c r="F2459" s="290" t="s">
        <v>6838</v>
      </c>
    </row>
    <row r="2460" spans="1:6">
      <c r="A2460" s="405" t="s">
        <v>951</v>
      </c>
      <c r="B2460" s="405" t="s">
        <v>6850</v>
      </c>
      <c r="C2460" s="290" t="s">
        <v>3789</v>
      </c>
      <c r="D2460" s="290">
        <v>932298</v>
      </c>
      <c r="E2460" s="406">
        <v>44686</v>
      </c>
      <c r="F2460" s="290" t="s">
        <v>6838</v>
      </c>
    </row>
    <row r="2461" spans="1:6">
      <c r="A2461" s="405" t="s">
        <v>2546</v>
      </c>
      <c r="B2461" s="405" t="s">
        <v>6851</v>
      </c>
      <c r="C2461" s="290" t="s">
        <v>3789</v>
      </c>
      <c r="D2461" s="290">
        <v>916862</v>
      </c>
      <c r="E2461" s="406">
        <v>43486</v>
      </c>
      <c r="F2461" s="290" t="s">
        <v>6838</v>
      </c>
    </row>
    <row r="2462" spans="1:6">
      <c r="A2462" s="405" t="s">
        <v>1206</v>
      </c>
      <c r="B2462" s="405" t="s">
        <v>6852</v>
      </c>
      <c r="C2462" s="290" t="s">
        <v>3789</v>
      </c>
      <c r="D2462" s="290">
        <v>913541</v>
      </c>
      <c r="E2462" s="406">
        <v>43017</v>
      </c>
      <c r="F2462" s="290" t="s">
        <v>6838</v>
      </c>
    </row>
    <row r="2463" spans="1:6">
      <c r="A2463" s="405" t="s">
        <v>1237</v>
      </c>
      <c r="B2463" s="405" t="s">
        <v>6853</v>
      </c>
      <c r="C2463" s="290" t="s">
        <v>3789</v>
      </c>
      <c r="D2463" s="290">
        <v>932296</v>
      </c>
      <c r="E2463" s="406">
        <v>44686</v>
      </c>
      <c r="F2463" s="290" t="s">
        <v>6838</v>
      </c>
    </row>
    <row r="2464" spans="1:6">
      <c r="A2464" s="405" t="s">
        <v>1259</v>
      </c>
      <c r="B2464" s="405" t="s">
        <v>6854</v>
      </c>
      <c r="C2464" s="290" t="s">
        <v>3789</v>
      </c>
      <c r="D2464" s="290">
        <v>932302</v>
      </c>
      <c r="E2464" s="406">
        <v>44686</v>
      </c>
      <c r="F2464" s="290" t="s">
        <v>6838</v>
      </c>
    </row>
    <row r="2465" spans="1:6">
      <c r="A2465" s="405" t="s">
        <v>6855</v>
      </c>
      <c r="B2465" s="405" t="s">
        <v>6856</v>
      </c>
      <c r="C2465" s="290" t="s">
        <v>3789</v>
      </c>
      <c r="D2465" s="290">
        <v>913567</v>
      </c>
      <c r="E2465" s="406">
        <v>44843</v>
      </c>
      <c r="F2465" s="290" t="s">
        <v>6838</v>
      </c>
    </row>
    <row r="2466" spans="1:6">
      <c r="A2466" s="405" t="s">
        <v>2595</v>
      </c>
      <c r="B2466" s="405" t="s">
        <v>6857</v>
      </c>
      <c r="C2466" s="290" t="s">
        <v>3789</v>
      </c>
      <c r="D2466" s="290">
        <v>913530</v>
      </c>
      <c r="E2466" s="406">
        <v>43017</v>
      </c>
      <c r="F2466" s="290" t="s">
        <v>6838</v>
      </c>
    </row>
    <row r="2467" spans="1:6">
      <c r="A2467" s="405" t="s">
        <v>1404</v>
      </c>
      <c r="B2467" s="405" t="s">
        <v>6858</v>
      </c>
      <c r="C2467" s="290" t="s">
        <v>3789</v>
      </c>
      <c r="D2467" s="290">
        <v>922122</v>
      </c>
      <c r="E2467" s="406">
        <v>44287</v>
      </c>
      <c r="F2467" s="290" t="s">
        <v>6838</v>
      </c>
    </row>
    <row r="2468" spans="1:6">
      <c r="A2468" s="405" t="s">
        <v>2604</v>
      </c>
      <c r="B2468" s="405" t="s">
        <v>6859</v>
      </c>
      <c r="C2468" s="290" t="s">
        <v>3789</v>
      </c>
      <c r="D2468" s="290">
        <v>927508</v>
      </c>
      <c r="E2468" s="406">
        <v>44476</v>
      </c>
      <c r="F2468" s="290" t="s">
        <v>6838</v>
      </c>
    </row>
    <row r="2469" spans="1:6">
      <c r="A2469" s="405" t="s">
        <v>1511</v>
      </c>
      <c r="B2469" s="405" t="s">
        <v>6860</v>
      </c>
      <c r="C2469" s="290" t="s">
        <v>3789</v>
      </c>
      <c r="D2469" s="290">
        <v>931946</v>
      </c>
      <c r="E2469" s="406">
        <v>44672</v>
      </c>
      <c r="F2469" s="290" t="s">
        <v>6838</v>
      </c>
    </row>
    <row r="2470" spans="1:6">
      <c r="A2470" s="405" t="s">
        <v>6861</v>
      </c>
      <c r="B2470" s="405" t="s">
        <v>6862</v>
      </c>
      <c r="C2470" s="290" t="s">
        <v>3789</v>
      </c>
      <c r="D2470" s="290">
        <v>930367</v>
      </c>
      <c r="E2470" s="406">
        <v>44602</v>
      </c>
      <c r="F2470" s="290" t="s">
        <v>6838</v>
      </c>
    </row>
    <row r="2471" spans="1:6">
      <c r="A2471" s="405" t="s">
        <v>2627</v>
      </c>
      <c r="B2471" s="405" t="s">
        <v>6863</v>
      </c>
      <c r="C2471" s="290" t="s">
        <v>3789</v>
      </c>
      <c r="D2471" s="290">
        <v>925542</v>
      </c>
      <c r="E2471" s="406">
        <v>44389</v>
      </c>
      <c r="F2471" s="290" t="s">
        <v>6838</v>
      </c>
    </row>
    <row r="2472" spans="1:6">
      <c r="A2472" s="405" t="s">
        <v>6864</v>
      </c>
      <c r="B2472" s="405" t="s">
        <v>6865</v>
      </c>
      <c r="C2472" s="290" t="s">
        <v>3789</v>
      </c>
      <c r="D2472" s="290">
        <v>927509</v>
      </c>
      <c r="E2472" s="406">
        <v>44476</v>
      </c>
      <c r="F2472" s="290" t="s">
        <v>6838</v>
      </c>
    </row>
    <row r="2473" spans="1:6">
      <c r="A2473" s="405" t="s">
        <v>2630</v>
      </c>
      <c r="B2473" s="405" t="s">
        <v>6866</v>
      </c>
      <c r="C2473" s="290" t="s">
        <v>3789</v>
      </c>
      <c r="D2473" s="290">
        <v>927510</v>
      </c>
      <c r="E2473" s="406">
        <v>44476</v>
      </c>
      <c r="F2473" s="290" t="s">
        <v>6838</v>
      </c>
    </row>
    <row r="2474" spans="1:6">
      <c r="A2474" s="405" t="s">
        <v>2653</v>
      </c>
      <c r="B2474" s="405" t="s">
        <v>6867</v>
      </c>
      <c r="C2474" s="290" t="s">
        <v>3789</v>
      </c>
      <c r="D2474" s="290">
        <v>913568</v>
      </c>
      <c r="E2474" s="406">
        <v>43017</v>
      </c>
      <c r="F2474" s="290" t="s">
        <v>6838</v>
      </c>
    </row>
    <row r="2475" spans="1:6">
      <c r="A2475" s="405" t="s">
        <v>2666</v>
      </c>
      <c r="B2475" s="405" t="s">
        <v>6868</v>
      </c>
      <c r="C2475" s="290" t="s">
        <v>3789</v>
      </c>
      <c r="D2475" s="290">
        <v>925526</v>
      </c>
      <c r="E2475" s="406">
        <v>44389</v>
      </c>
      <c r="F2475" s="290" t="s">
        <v>6838</v>
      </c>
    </row>
    <row r="2476" spans="1:6">
      <c r="A2476" s="405" t="s">
        <v>6869</v>
      </c>
      <c r="B2476" s="405" t="s">
        <v>6870</v>
      </c>
      <c r="C2476" s="290" t="s">
        <v>2750</v>
      </c>
      <c r="D2476" s="290">
        <v>913010</v>
      </c>
      <c r="E2476" s="406">
        <v>42989</v>
      </c>
      <c r="F2476" s="290" t="s">
        <v>3575</v>
      </c>
    </row>
    <row r="2477" spans="1:6">
      <c r="A2477" s="405" t="s">
        <v>6871</v>
      </c>
      <c r="B2477" s="405" t="s">
        <v>6872</v>
      </c>
      <c r="C2477" s="290" t="s">
        <v>2750</v>
      </c>
      <c r="D2477" s="290">
        <v>913270</v>
      </c>
      <c r="E2477" s="406">
        <v>42996</v>
      </c>
      <c r="F2477" s="290" t="s">
        <v>3575</v>
      </c>
    </row>
    <row r="2478" spans="1:6">
      <c r="A2478" s="405" t="s">
        <v>6873</v>
      </c>
      <c r="B2478" s="405" t="s">
        <v>6874</v>
      </c>
      <c r="C2478" s="290" t="s">
        <v>2750</v>
      </c>
      <c r="D2478" s="290">
        <v>913520</v>
      </c>
      <c r="E2478" s="406">
        <v>43017</v>
      </c>
      <c r="F2478" s="290" t="s">
        <v>3575</v>
      </c>
    </row>
    <row r="2479" spans="1:6">
      <c r="A2479" s="405" t="s">
        <v>6875</v>
      </c>
      <c r="B2479" s="405" t="s">
        <v>6876</v>
      </c>
      <c r="C2479" s="290" t="s">
        <v>2750</v>
      </c>
      <c r="D2479" s="290">
        <v>914191</v>
      </c>
      <c r="E2479" s="406">
        <v>43052</v>
      </c>
      <c r="F2479" s="290" t="s">
        <v>3575</v>
      </c>
    </row>
    <row r="2480" spans="1:6">
      <c r="A2480" s="405" t="s">
        <v>6877</v>
      </c>
      <c r="B2480" s="405" t="s">
        <v>6878</v>
      </c>
      <c r="C2480" s="290" t="s">
        <v>3789</v>
      </c>
      <c r="D2480" s="290">
        <v>929262</v>
      </c>
      <c r="E2480" s="406">
        <v>44546</v>
      </c>
      <c r="F2480" s="290" t="s">
        <v>6879</v>
      </c>
    </row>
    <row r="2481" spans="1:6">
      <c r="A2481" s="405" t="s">
        <v>6880</v>
      </c>
      <c r="B2481" s="405" t="s">
        <v>6881</v>
      </c>
      <c r="C2481" s="290" t="s">
        <v>3789</v>
      </c>
      <c r="D2481" s="290">
        <v>932601</v>
      </c>
      <c r="E2481" s="406">
        <v>44700</v>
      </c>
      <c r="F2481" s="290" t="s">
        <v>6879</v>
      </c>
    </row>
    <row r="2482" spans="1:6">
      <c r="A2482" s="405" t="s">
        <v>6882</v>
      </c>
      <c r="B2482" s="405" t="s">
        <v>6883</v>
      </c>
      <c r="C2482" s="290" t="s">
        <v>3789</v>
      </c>
      <c r="D2482" s="290">
        <v>913075</v>
      </c>
      <c r="E2482" s="406">
        <v>42989</v>
      </c>
      <c r="F2482" s="290" t="s">
        <v>6879</v>
      </c>
    </row>
    <row r="2483" spans="1:6">
      <c r="A2483" s="405" t="s">
        <v>6884</v>
      </c>
      <c r="B2483" s="405" t="s">
        <v>6885</v>
      </c>
      <c r="C2483" s="290" t="s">
        <v>3789</v>
      </c>
      <c r="D2483" s="290">
        <v>926344</v>
      </c>
      <c r="E2483" s="406">
        <v>44424</v>
      </c>
      <c r="F2483" s="290" t="s">
        <v>6879</v>
      </c>
    </row>
    <row r="2484" spans="1:6">
      <c r="A2484" s="405" t="s">
        <v>6886</v>
      </c>
      <c r="B2484" s="405" t="s">
        <v>6887</v>
      </c>
      <c r="C2484" s="290" t="s">
        <v>3789</v>
      </c>
      <c r="D2484" s="290">
        <v>926345</v>
      </c>
      <c r="E2484" s="406">
        <v>44424</v>
      </c>
      <c r="F2484" s="290" t="s">
        <v>6879</v>
      </c>
    </row>
    <row r="2485" spans="1:6">
      <c r="A2485" s="405" t="s">
        <v>6888</v>
      </c>
      <c r="B2485" s="405" t="s">
        <v>6889</v>
      </c>
      <c r="C2485" s="290" t="s">
        <v>3789</v>
      </c>
      <c r="D2485" s="290">
        <v>926346</v>
      </c>
      <c r="E2485" s="406">
        <v>44424</v>
      </c>
      <c r="F2485" s="290" t="s">
        <v>6879</v>
      </c>
    </row>
    <row r="2486" spans="1:6">
      <c r="A2486" s="405" t="s">
        <v>6890</v>
      </c>
      <c r="B2486" s="405" t="s">
        <v>6891</v>
      </c>
      <c r="C2486" s="290" t="s">
        <v>3789</v>
      </c>
      <c r="D2486" s="290">
        <v>932605</v>
      </c>
      <c r="E2486" s="406">
        <v>44700</v>
      </c>
      <c r="F2486" s="290" t="s">
        <v>6879</v>
      </c>
    </row>
    <row r="2487" spans="1:6">
      <c r="A2487" s="405" t="s">
        <v>6892</v>
      </c>
      <c r="B2487" s="405" t="s">
        <v>6893</v>
      </c>
      <c r="C2487" s="290" t="s">
        <v>3789</v>
      </c>
      <c r="D2487" s="290">
        <v>926822</v>
      </c>
      <c r="E2487" s="406">
        <v>44445</v>
      </c>
      <c r="F2487" s="290" t="s">
        <v>6879</v>
      </c>
    </row>
    <row r="2488" spans="1:6">
      <c r="A2488" s="405" t="s">
        <v>6894</v>
      </c>
      <c r="B2488" s="405" t="s">
        <v>6895</v>
      </c>
      <c r="C2488" s="290" t="s">
        <v>3789</v>
      </c>
      <c r="D2488" s="290">
        <v>926821</v>
      </c>
      <c r="E2488" s="406">
        <v>44445</v>
      </c>
      <c r="F2488" s="290" t="s">
        <v>6879</v>
      </c>
    </row>
    <row r="2489" spans="1:6">
      <c r="A2489" s="405" t="s">
        <v>6896</v>
      </c>
      <c r="B2489" s="405" t="s">
        <v>6897</v>
      </c>
      <c r="C2489" s="290" t="s">
        <v>3789</v>
      </c>
      <c r="D2489" s="290">
        <v>926823</v>
      </c>
      <c r="E2489" s="406">
        <v>44445</v>
      </c>
      <c r="F2489" s="290" t="s">
        <v>6879</v>
      </c>
    </row>
    <row r="2490" spans="1:6">
      <c r="A2490" s="405" t="s">
        <v>6898</v>
      </c>
      <c r="B2490" s="405" t="s">
        <v>6899</v>
      </c>
      <c r="C2490" s="290" t="s">
        <v>3789</v>
      </c>
      <c r="D2490" s="290">
        <v>926824</v>
      </c>
      <c r="E2490" s="406">
        <v>44445</v>
      </c>
      <c r="F2490" s="290" t="s">
        <v>6879</v>
      </c>
    </row>
    <row r="2491" spans="1:6">
      <c r="A2491" s="405" t="s">
        <v>6900</v>
      </c>
      <c r="B2491" s="405" t="s">
        <v>6901</v>
      </c>
      <c r="C2491" s="290" t="s">
        <v>3789</v>
      </c>
      <c r="D2491" s="290">
        <v>913049</v>
      </c>
      <c r="E2491" s="406">
        <v>44651</v>
      </c>
      <c r="F2491" s="290" t="s">
        <v>6879</v>
      </c>
    </row>
    <row r="2492" spans="1:6">
      <c r="A2492" s="405" t="s">
        <v>6902</v>
      </c>
      <c r="B2492" s="405" t="s">
        <v>6903</v>
      </c>
      <c r="C2492" s="290" t="s">
        <v>3789</v>
      </c>
      <c r="D2492" s="290">
        <v>932603</v>
      </c>
      <c r="E2492" s="406">
        <v>44700</v>
      </c>
      <c r="F2492" s="290" t="s">
        <v>6879</v>
      </c>
    </row>
    <row r="2493" spans="1:6">
      <c r="A2493" s="405" t="s">
        <v>6904</v>
      </c>
      <c r="B2493" s="405" t="s">
        <v>6905</v>
      </c>
      <c r="C2493" s="290" t="s">
        <v>3789</v>
      </c>
      <c r="D2493" s="290">
        <v>926827</v>
      </c>
      <c r="E2493" s="406">
        <v>44445</v>
      </c>
      <c r="F2493" s="290" t="s">
        <v>6879</v>
      </c>
    </row>
    <row r="2494" spans="1:6">
      <c r="A2494" s="405" t="s">
        <v>6906</v>
      </c>
      <c r="B2494" s="405" t="s">
        <v>6907</v>
      </c>
      <c r="C2494" s="290" t="s">
        <v>3789</v>
      </c>
      <c r="D2494" s="290">
        <v>932602</v>
      </c>
      <c r="E2494" s="406">
        <v>44700</v>
      </c>
      <c r="F2494" s="290" t="s">
        <v>6879</v>
      </c>
    </row>
    <row r="2495" spans="1:6">
      <c r="A2495" s="405" t="s">
        <v>6908</v>
      </c>
      <c r="B2495" s="405" t="s">
        <v>6909</v>
      </c>
      <c r="C2495" s="290" t="s">
        <v>3789</v>
      </c>
      <c r="D2495" s="290">
        <v>913035</v>
      </c>
      <c r="E2495" s="406">
        <v>42989</v>
      </c>
      <c r="F2495" s="290" t="s">
        <v>6879</v>
      </c>
    </row>
    <row r="2496" spans="1:6">
      <c r="A2496" s="405" t="s">
        <v>6910</v>
      </c>
      <c r="B2496" s="405" t="s">
        <v>6911</v>
      </c>
      <c r="C2496" s="290" t="s">
        <v>3789</v>
      </c>
      <c r="D2496" s="290">
        <v>927086</v>
      </c>
      <c r="E2496" s="406">
        <v>44462</v>
      </c>
      <c r="F2496" s="290" t="s">
        <v>6879</v>
      </c>
    </row>
    <row r="2497" spans="1:6">
      <c r="A2497" s="405" t="s">
        <v>6912</v>
      </c>
      <c r="B2497" s="405" t="s">
        <v>6913</v>
      </c>
      <c r="C2497" s="290" t="s">
        <v>3789</v>
      </c>
      <c r="D2497" s="290">
        <v>931422</v>
      </c>
      <c r="E2497" s="406">
        <v>44651</v>
      </c>
      <c r="F2497" s="290" t="s">
        <v>6879</v>
      </c>
    </row>
    <row r="2498" spans="1:6">
      <c r="A2498" s="405" t="s">
        <v>6914</v>
      </c>
      <c r="B2498" s="405" t="s">
        <v>6915</v>
      </c>
      <c r="C2498" s="290" t="s">
        <v>3789</v>
      </c>
      <c r="D2498" s="290">
        <v>927085</v>
      </c>
      <c r="E2498" s="406">
        <v>44462</v>
      </c>
      <c r="F2498" s="290" t="s">
        <v>6879</v>
      </c>
    </row>
    <row r="2499" spans="1:6">
      <c r="A2499" s="405" t="s">
        <v>6916</v>
      </c>
      <c r="B2499" s="405" t="s">
        <v>6917</v>
      </c>
      <c r="C2499" s="290" t="s">
        <v>3789</v>
      </c>
      <c r="D2499" s="290">
        <v>927083</v>
      </c>
      <c r="E2499" s="406">
        <v>44462</v>
      </c>
      <c r="F2499" s="290" t="s">
        <v>6879</v>
      </c>
    </row>
    <row r="2500" spans="1:6">
      <c r="A2500" s="405" t="s">
        <v>6918</v>
      </c>
      <c r="B2500" s="405" t="s">
        <v>6919</v>
      </c>
      <c r="C2500" s="290" t="s">
        <v>3789</v>
      </c>
      <c r="D2500" s="290">
        <v>913026</v>
      </c>
      <c r="E2500" s="406">
        <v>42989</v>
      </c>
      <c r="F2500" s="290" t="s">
        <v>6879</v>
      </c>
    </row>
    <row r="2501" spans="1:6">
      <c r="A2501" s="405" t="s">
        <v>6920</v>
      </c>
      <c r="B2501" s="405" t="s">
        <v>6921</v>
      </c>
      <c r="C2501" s="290" t="s">
        <v>3789</v>
      </c>
      <c r="D2501" s="290">
        <v>927084</v>
      </c>
      <c r="E2501" s="406">
        <v>44462</v>
      </c>
      <c r="F2501" s="290" t="s">
        <v>6879</v>
      </c>
    </row>
    <row r="2502" spans="1:6">
      <c r="A2502" s="405" t="s">
        <v>6922</v>
      </c>
      <c r="B2502" s="405" t="s">
        <v>6923</v>
      </c>
      <c r="C2502" s="290" t="s">
        <v>3789</v>
      </c>
      <c r="D2502" s="290">
        <v>931418</v>
      </c>
      <c r="E2502" s="406">
        <v>44651</v>
      </c>
      <c r="F2502" s="290" t="s">
        <v>6879</v>
      </c>
    </row>
    <row r="2503" spans="1:6">
      <c r="A2503" s="405" t="s">
        <v>6924</v>
      </c>
      <c r="B2503" s="405" t="s">
        <v>6925</v>
      </c>
      <c r="C2503" s="290" t="s">
        <v>3789</v>
      </c>
      <c r="D2503" s="290">
        <v>916002</v>
      </c>
      <c r="E2503" s="406">
        <v>43341</v>
      </c>
      <c r="F2503" s="290" t="s">
        <v>6879</v>
      </c>
    </row>
    <row r="2504" spans="1:6">
      <c r="A2504" s="405" t="s">
        <v>6926</v>
      </c>
      <c r="B2504" s="405" t="s">
        <v>6927</v>
      </c>
      <c r="C2504" s="290" t="s">
        <v>3789</v>
      </c>
      <c r="D2504" s="290">
        <v>913068</v>
      </c>
      <c r="E2504" s="406">
        <v>42989</v>
      </c>
      <c r="F2504" s="290" t="s">
        <v>6879</v>
      </c>
    </row>
    <row r="2505" spans="1:6">
      <c r="A2505" s="405" t="s">
        <v>6928</v>
      </c>
      <c r="B2505" s="405" t="s">
        <v>6929</v>
      </c>
      <c r="C2505" s="290" t="s">
        <v>3789</v>
      </c>
      <c r="D2505" s="290">
        <v>931420</v>
      </c>
      <c r="E2505" s="406">
        <v>44651</v>
      </c>
      <c r="F2505" s="290" t="s">
        <v>6879</v>
      </c>
    </row>
    <row r="2506" spans="1:6">
      <c r="A2506" s="405" t="s">
        <v>6930</v>
      </c>
      <c r="B2506" s="405" t="s">
        <v>6931</v>
      </c>
      <c r="C2506" s="290" t="s">
        <v>3789</v>
      </c>
      <c r="D2506" s="290">
        <v>912985</v>
      </c>
      <c r="E2506" s="406">
        <v>42989</v>
      </c>
      <c r="F2506" s="290" t="s">
        <v>6879</v>
      </c>
    </row>
    <row r="2507" spans="1:6">
      <c r="A2507" s="405" t="s">
        <v>6932</v>
      </c>
      <c r="B2507" s="405" t="s">
        <v>6933</v>
      </c>
      <c r="C2507" s="290" t="s">
        <v>3789</v>
      </c>
      <c r="D2507" s="290">
        <v>913070</v>
      </c>
      <c r="E2507" s="406">
        <v>42989</v>
      </c>
      <c r="F2507" s="290" t="s">
        <v>6879</v>
      </c>
    </row>
    <row r="2508" spans="1:6">
      <c r="A2508" s="405" t="s">
        <v>6934</v>
      </c>
      <c r="B2508" s="405" t="s">
        <v>6935</v>
      </c>
      <c r="C2508" s="290" t="s">
        <v>3789</v>
      </c>
      <c r="D2508" s="290">
        <v>932311</v>
      </c>
      <c r="E2508" s="406">
        <v>44686</v>
      </c>
      <c r="F2508" s="290" t="s">
        <v>6879</v>
      </c>
    </row>
    <row r="2509" spans="1:6">
      <c r="A2509" s="405" t="s">
        <v>6936</v>
      </c>
      <c r="B2509" s="405" t="s">
        <v>6937</v>
      </c>
      <c r="C2509" s="290" t="s">
        <v>3789</v>
      </c>
      <c r="D2509" s="290">
        <v>931421</v>
      </c>
      <c r="E2509" s="406">
        <v>44651</v>
      </c>
      <c r="F2509" s="290" t="s">
        <v>6879</v>
      </c>
    </row>
    <row r="2510" spans="1:6">
      <c r="A2510" s="405" t="s">
        <v>6938</v>
      </c>
      <c r="B2510" s="405" t="s">
        <v>6939</v>
      </c>
      <c r="C2510" s="290" t="s">
        <v>3789</v>
      </c>
      <c r="D2510" s="290">
        <v>926825</v>
      </c>
      <c r="E2510" s="406">
        <v>44445</v>
      </c>
      <c r="F2510" s="290" t="s">
        <v>6879</v>
      </c>
    </row>
    <row r="2511" spans="1:6">
      <c r="A2511" s="405" t="s">
        <v>2479</v>
      </c>
      <c r="B2511" s="405" t="s">
        <v>6940</v>
      </c>
      <c r="C2511" s="290" t="s">
        <v>3789</v>
      </c>
      <c r="D2511" s="290">
        <v>914801</v>
      </c>
      <c r="E2511" s="406">
        <v>43131</v>
      </c>
      <c r="F2511" s="290" t="s">
        <v>6941</v>
      </c>
    </row>
    <row r="2512" spans="1:6">
      <c r="A2512" s="405" t="s">
        <v>2485</v>
      </c>
      <c r="B2512" s="405" t="s">
        <v>6942</v>
      </c>
      <c r="C2512" s="290" t="s">
        <v>3789</v>
      </c>
      <c r="D2512" s="290">
        <v>928417</v>
      </c>
      <c r="E2512" s="406">
        <v>44511</v>
      </c>
      <c r="F2512" s="290" t="s">
        <v>6941</v>
      </c>
    </row>
    <row r="2513" spans="1:6">
      <c r="A2513" s="405" t="s">
        <v>652</v>
      </c>
      <c r="B2513" s="405" t="s">
        <v>6943</v>
      </c>
      <c r="C2513" s="290" t="s">
        <v>3789</v>
      </c>
      <c r="D2513" s="290">
        <v>929555</v>
      </c>
      <c r="E2513" s="406">
        <v>44560</v>
      </c>
      <c r="F2513" s="290" t="s">
        <v>6941</v>
      </c>
    </row>
    <row r="2514" spans="1:6">
      <c r="A2514" s="405" t="s">
        <v>2510</v>
      </c>
      <c r="B2514" s="405" t="s">
        <v>6944</v>
      </c>
      <c r="C2514" s="290" t="s">
        <v>3789</v>
      </c>
      <c r="D2514" s="290">
        <v>926838</v>
      </c>
      <c r="E2514" s="406">
        <v>44453</v>
      </c>
      <c r="F2514" s="290" t="s">
        <v>6941</v>
      </c>
    </row>
    <row r="2515" spans="1:6">
      <c r="A2515" s="405" t="s">
        <v>2513</v>
      </c>
      <c r="B2515" s="405" t="s">
        <v>6945</v>
      </c>
      <c r="C2515" s="290" t="s">
        <v>3789</v>
      </c>
      <c r="D2515" s="290">
        <v>913684</v>
      </c>
      <c r="E2515" s="406">
        <v>43017</v>
      </c>
      <c r="F2515" s="290" t="s">
        <v>6941</v>
      </c>
    </row>
    <row r="2516" spans="1:6">
      <c r="A2516" s="405" t="s">
        <v>6946</v>
      </c>
      <c r="B2516" s="405" t="s">
        <v>6947</v>
      </c>
      <c r="C2516" s="290" t="s">
        <v>3789</v>
      </c>
      <c r="D2516" s="290">
        <v>930866</v>
      </c>
      <c r="E2516" s="406">
        <v>44623</v>
      </c>
      <c r="F2516" s="290" t="s">
        <v>6941</v>
      </c>
    </row>
    <row r="2517" spans="1:6">
      <c r="A2517" s="405" t="s">
        <v>1071</v>
      </c>
      <c r="B2517" s="405" t="s">
        <v>6948</v>
      </c>
      <c r="C2517" s="290" t="s">
        <v>3789</v>
      </c>
      <c r="D2517" s="290">
        <v>928825</v>
      </c>
      <c r="E2517" s="406">
        <v>44525</v>
      </c>
      <c r="F2517" s="290" t="s">
        <v>6941</v>
      </c>
    </row>
    <row r="2518" spans="1:6">
      <c r="A2518" s="405" t="s">
        <v>2555</v>
      </c>
      <c r="B2518" s="405" t="s">
        <v>6949</v>
      </c>
      <c r="C2518" s="290" t="s">
        <v>3789</v>
      </c>
      <c r="D2518" s="290">
        <v>913041</v>
      </c>
      <c r="E2518" s="406">
        <v>42989</v>
      </c>
      <c r="F2518" s="290" t="s">
        <v>6941</v>
      </c>
    </row>
    <row r="2519" spans="1:6">
      <c r="A2519" s="405" t="s">
        <v>1250</v>
      </c>
      <c r="B2519" s="405" t="s">
        <v>6950</v>
      </c>
      <c r="C2519" s="290" t="s">
        <v>3789</v>
      </c>
      <c r="D2519" s="290">
        <v>928822</v>
      </c>
      <c r="E2519" s="406">
        <v>44525</v>
      </c>
      <c r="F2519" s="290" t="s">
        <v>6941</v>
      </c>
    </row>
    <row r="2520" spans="1:6">
      <c r="A2520" s="405" t="s">
        <v>1274</v>
      </c>
      <c r="B2520" s="405" t="s">
        <v>6951</v>
      </c>
      <c r="C2520" s="290" t="s">
        <v>3789</v>
      </c>
      <c r="D2520" s="290">
        <v>928823</v>
      </c>
      <c r="E2520" s="406">
        <v>44525</v>
      </c>
      <c r="F2520" s="290" t="s">
        <v>6941</v>
      </c>
    </row>
    <row r="2521" spans="1:6">
      <c r="A2521" s="405" t="s">
        <v>1369</v>
      </c>
      <c r="B2521" s="405" t="s">
        <v>6952</v>
      </c>
      <c r="C2521" s="290" t="s">
        <v>3789</v>
      </c>
      <c r="D2521" s="290">
        <v>928824</v>
      </c>
      <c r="E2521" s="406">
        <v>44525</v>
      </c>
      <c r="F2521" s="290" t="s">
        <v>6941</v>
      </c>
    </row>
    <row r="2522" spans="1:6">
      <c r="A2522" s="405" t="s">
        <v>1436</v>
      </c>
      <c r="B2522" s="405" t="s">
        <v>6953</v>
      </c>
      <c r="C2522" s="290" t="s">
        <v>3789</v>
      </c>
      <c r="D2522" s="290">
        <v>929268</v>
      </c>
      <c r="E2522" s="406">
        <v>44546</v>
      </c>
      <c r="F2522" s="290" t="s">
        <v>6941</v>
      </c>
    </row>
    <row r="2523" spans="1:6">
      <c r="A2523" s="405" t="s">
        <v>6954</v>
      </c>
      <c r="B2523" s="405" t="s">
        <v>6955</v>
      </c>
      <c r="C2523" s="290" t="s">
        <v>3789</v>
      </c>
      <c r="D2523" s="290">
        <v>928826</v>
      </c>
      <c r="E2523" s="406">
        <v>44525</v>
      </c>
      <c r="F2523" s="290" t="s">
        <v>6941</v>
      </c>
    </row>
    <row r="2524" spans="1:6">
      <c r="A2524" s="405" t="s">
        <v>1497</v>
      </c>
      <c r="B2524" s="405" t="s">
        <v>6956</v>
      </c>
      <c r="C2524" s="290" t="s">
        <v>3789</v>
      </c>
      <c r="D2524" s="290">
        <v>929556</v>
      </c>
      <c r="E2524" s="406">
        <v>44560</v>
      </c>
      <c r="F2524" s="290" t="s">
        <v>6941</v>
      </c>
    </row>
    <row r="2525" spans="1:6">
      <c r="A2525" s="405" t="s">
        <v>1505</v>
      </c>
      <c r="B2525" s="405" t="s">
        <v>6957</v>
      </c>
      <c r="C2525" s="290" t="s">
        <v>3789</v>
      </c>
      <c r="D2525" s="290">
        <v>931278</v>
      </c>
      <c r="E2525" s="406">
        <v>44644</v>
      </c>
      <c r="F2525" s="290" t="s">
        <v>6941</v>
      </c>
    </row>
    <row r="2526" spans="1:6">
      <c r="A2526" s="405" t="s">
        <v>2618</v>
      </c>
      <c r="B2526" s="405" t="s">
        <v>6958</v>
      </c>
      <c r="C2526" s="290" t="s">
        <v>3789</v>
      </c>
      <c r="D2526" s="290">
        <v>913194</v>
      </c>
      <c r="E2526" s="406">
        <v>42996</v>
      </c>
      <c r="F2526" s="290" t="s">
        <v>6941</v>
      </c>
    </row>
    <row r="2527" spans="1:6">
      <c r="A2527" s="405" t="s">
        <v>1647</v>
      </c>
      <c r="B2527" s="405" t="s">
        <v>6959</v>
      </c>
      <c r="C2527" s="290" t="s">
        <v>3789</v>
      </c>
      <c r="D2527" s="290">
        <v>929269</v>
      </c>
      <c r="E2527" s="406">
        <v>44546</v>
      </c>
      <c r="F2527" s="290" t="s">
        <v>6941</v>
      </c>
    </row>
    <row r="2528" spans="1:6">
      <c r="A2528" s="405" t="s">
        <v>1716</v>
      </c>
      <c r="B2528" s="405" t="s">
        <v>6960</v>
      </c>
      <c r="C2528" s="290" t="s">
        <v>3789</v>
      </c>
      <c r="D2528" s="290">
        <v>928962</v>
      </c>
      <c r="E2528" s="406">
        <v>44532</v>
      </c>
      <c r="F2528" s="290" t="s">
        <v>6941</v>
      </c>
    </row>
    <row r="2529" spans="1:6">
      <c r="A2529" s="405" t="s">
        <v>6961</v>
      </c>
      <c r="B2529" s="405" t="s">
        <v>6962</v>
      </c>
      <c r="C2529" s="290" t="s">
        <v>3789</v>
      </c>
      <c r="D2529" s="290">
        <v>929557</v>
      </c>
      <c r="E2529" s="406">
        <v>44560</v>
      </c>
      <c r="F2529" s="290" t="s">
        <v>6941</v>
      </c>
    </row>
    <row r="2530" spans="1:6">
      <c r="A2530" s="405" t="s">
        <v>1863</v>
      </c>
      <c r="B2530" s="405" t="s">
        <v>6963</v>
      </c>
      <c r="C2530" s="290" t="s">
        <v>3789</v>
      </c>
      <c r="D2530" s="290">
        <v>928963</v>
      </c>
      <c r="E2530" s="406">
        <v>44532</v>
      </c>
      <c r="F2530" s="290" t="s">
        <v>6941</v>
      </c>
    </row>
    <row r="2531" spans="1:6">
      <c r="A2531" s="405" t="s">
        <v>1937</v>
      </c>
      <c r="B2531" s="405" t="s">
        <v>6964</v>
      </c>
      <c r="C2531" s="290" t="s">
        <v>3789</v>
      </c>
      <c r="D2531" s="290">
        <v>928821</v>
      </c>
      <c r="E2531" s="406">
        <v>44525</v>
      </c>
      <c r="F2531" s="290" t="s">
        <v>6941</v>
      </c>
    </row>
    <row r="2532" spans="1:6">
      <c r="A2532" s="405" t="s">
        <v>2172</v>
      </c>
      <c r="B2532" s="405" t="s">
        <v>6965</v>
      </c>
      <c r="C2532" s="290" t="s">
        <v>3789</v>
      </c>
      <c r="D2532" s="290">
        <v>928414</v>
      </c>
      <c r="E2532" s="406">
        <v>44511</v>
      </c>
      <c r="F2532" s="290" t="s">
        <v>6941</v>
      </c>
    </row>
    <row r="2533" spans="1:6">
      <c r="A2533" s="405" t="s">
        <v>6966</v>
      </c>
      <c r="B2533" s="405" t="s">
        <v>6967</v>
      </c>
      <c r="C2533" s="290" t="s">
        <v>3789</v>
      </c>
      <c r="D2533" s="290">
        <v>928828</v>
      </c>
      <c r="E2533" s="406">
        <v>44526</v>
      </c>
      <c r="F2533" s="290" t="s">
        <v>6941</v>
      </c>
    </row>
    <row r="2534" spans="1:6">
      <c r="A2534" s="405" t="s">
        <v>6968</v>
      </c>
      <c r="B2534" s="405" t="s">
        <v>6969</v>
      </c>
      <c r="C2534" s="290" t="s">
        <v>3789</v>
      </c>
      <c r="D2534" s="290">
        <v>913287</v>
      </c>
      <c r="E2534" s="406">
        <v>42996</v>
      </c>
      <c r="F2534" s="290" t="s">
        <v>6941</v>
      </c>
    </row>
    <row r="2535" spans="1:6">
      <c r="A2535" s="405" t="s">
        <v>2357</v>
      </c>
      <c r="B2535" s="405" t="s">
        <v>6970</v>
      </c>
      <c r="C2535" s="290" t="s">
        <v>3789</v>
      </c>
      <c r="D2535" s="290">
        <v>931277</v>
      </c>
      <c r="E2535" s="406">
        <v>44645</v>
      </c>
      <c r="F2535" s="290" t="s">
        <v>6941</v>
      </c>
    </row>
    <row r="2536" spans="1:6">
      <c r="A2536" s="405" t="s">
        <v>50</v>
      </c>
      <c r="B2536" s="405" t="s">
        <v>6971</v>
      </c>
      <c r="C2536" s="290" t="s">
        <v>3789</v>
      </c>
      <c r="D2536" s="290">
        <v>928149</v>
      </c>
      <c r="E2536" s="406">
        <v>44508</v>
      </c>
      <c r="F2536" s="290" t="s">
        <v>6876</v>
      </c>
    </row>
    <row r="2537" spans="1:6">
      <c r="A2537" s="405" t="s">
        <v>110</v>
      </c>
      <c r="B2537" s="405" t="s">
        <v>6972</v>
      </c>
      <c r="C2537" s="290" t="s">
        <v>3789</v>
      </c>
      <c r="D2537" s="290">
        <v>926332</v>
      </c>
      <c r="E2537" s="406">
        <v>44424</v>
      </c>
      <c r="F2537" s="290" t="s">
        <v>6876</v>
      </c>
    </row>
    <row r="2538" spans="1:6">
      <c r="A2538" s="405" t="s">
        <v>148</v>
      </c>
      <c r="B2538" s="405" t="s">
        <v>6973</v>
      </c>
      <c r="C2538" s="290" t="s">
        <v>3789</v>
      </c>
      <c r="D2538" s="290">
        <v>930885</v>
      </c>
      <c r="E2538" s="406">
        <v>44623</v>
      </c>
      <c r="F2538" s="290" t="s">
        <v>6876</v>
      </c>
    </row>
    <row r="2539" spans="1:6">
      <c r="A2539" s="405" t="s">
        <v>192</v>
      </c>
      <c r="B2539" s="405" t="s">
        <v>6974</v>
      </c>
      <c r="C2539" s="290" t="s">
        <v>3789</v>
      </c>
      <c r="D2539" s="290">
        <v>926335</v>
      </c>
      <c r="E2539" s="406">
        <v>44424</v>
      </c>
      <c r="F2539" s="290" t="s">
        <v>6876</v>
      </c>
    </row>
    <row r="2540" spans="1:6">
      <c r="A2540" s="405" t="s">
        <v>253</v>
      </c>
      <c r="B2540" s="405" t="s">
        <v>6975</v>
      </c>
      <c r="C2540" s="290" t="s">
        <v>3789</v>
      </c>
      <c r="D2540" s="290">
        <v>931951</v>
      </c>
      <c r="E2540" s="406">
        <v>44672</v>
      </c>
      <c r="F2540" s="290" t="s">
        <v>6876</v>
      </c>
    </row>
    <row r="2541" spans="1:6">
      <c r="A2541" s="405" t="s">
        <v>297</v>
      </c>
      <c r="B2541" s="405" t="s">
        <v>6976</v>
      </c>
      <c r="C2541" s="290" t="s">
        <v>3789</v>
      </c>
      <c r="D2541" s="290">
        <v>926336</v>
      </c>
      <c r="E2541" s="406">
        <v>44424</v>
      </c>
      <c r="F2541" s="290" t="s">
        <v>6876</v>
      </c>
    </row>
    <row r="2542" spans="1:6">
      <c r="A2542" s="405" t="s">
        <v>458</v>
      </c>
      <c r="B2542" s="405" t="s">
        <v>6977</v>
      </c>
      <c r="C2542" s="290" t="s">
        <v>3789</v>
      </c>
      <c r="D2542" s="290">
        <v>931953</v>
      </c>
      <c r="E2542" s="406">
        <v>44672</v>
      </c>
      <c r="F2542" s="290" t="s">
        <v>6876</v>
      </c>
    </row>
    <row r="2543" spans="1:6">
      <c r="A2543" s="405" t="s">
        <v>506</v>
      </c>
      <c r="B2543" s="405" t="s">
        <v>6978</v>
      </c>
      <c r="C2543" s="290" t="s">
        <v>3789</v>
      </c>
      <c r="D2543" s="290">
        <v>926340</v>
      </c>
      <c r="E2543" s="406">
        <v>44424</v>
      </c>
      <c r="F2543" s="290" t="s">
        <v>6876</v>
      </c>
    </row>
    <row r="2544" spans="1:6">
      <c r="A2544" s="405" t="s">
        <v>595</v>
      </c>
      <c r="B2544" s="405" t="s">
        <v>6979</v>
      </c>
      <c r="C2544" s="290" t="s">
        <v>3789</v>
      </c>
      <c r="D2544" s="290">
        <v>926341</v>
      </c>
      <c r="E2544" s="406">
        <v>44424</v>
      </c>
      <c r="F2544" s="290" t="s">
        <v>6876</v>
      </c>
    </row>
    <row r="2545" spans="1:6">
      <c r="A2545" s="405" t="s">
        <v>887</v>
      </c>
      <c r="B2545" s="405" t="s">
        <v>6980</v>
      </c>
      <c r="C2545" s="290" t="s">
        <v>3789</v>
      </c>
      <c r="D2545" s="290">
        <v>929575</v>
      </c>
      <c r="E2545" s="406">
        <v>44560</v>
      </c>
      <c r="F2545" s="290" t="s">
        <v>6876</v>
      </c>
    </row>
    <row r="2546" spans="1:6">
      <c r="A2546" s="405" t="s">
        <v>994</v>
      </c>
      <c r="B2546" s="405" t="s">
        <v>6981</v>
      </c>
      <c r="C2546" s="290" t="s">
        <v>3789</v>
      </c>
      <c r="D2546" s="290">
        <v>930872</v>
      </c>
      <c r="E2546" s="406">
        <v>44623</v>
      </c>
      <c r="F2546" s="290" t="s">
        <v>6876</v>
      </c>
    </row>
    <row r="2547" spans="1:6">
      <c r="A2547" s="405" t="s">
        <v>1154</v>
      </c>
      <c r="B2547" s="405" t="s">
        <v>6982</v>
      </c>
      <c r="C2547" s="290" t="s">
        <v>3789</v>
      </c>
      <c r="D2547" s="290">
        <v>930873</v>
      </c>
      <c r="E2547" s="406">
        <v>44623</v>
      </c>
      <c r="F2547" s="290" t="s">
        <v>6876</v>
      </c>
    </row>
    <row r="2548" spans="1:6">
      <c r="A2548" s="405" t="s">
        <v>1397</v>
      </c>
      <c r="B2548" s="405" t="s">
        <v>6983</v>
      </c>
      <c r="C2548" s="290" t="s">
        <v>3789</v>
      </c>
      <c r="D2548" s="290">
        <v>930876</v>
      </c>
      <c r="E2548" s="406">
        <v>44623</v>
      </c>
      <c r="F2548" s="290" t="s">
        <v>6876</v>
      </c>
    </row>
    <row r="2549" spans="1:6">
      <c r="A2549" s="405" t="s">
        <v>1539</v>
      </c>
      <c r="B2549" s="405" t="s">
        <v>6984</v>
      </c>
      <c r="C2549" s="290" t="s">
        <v>3789</v>
      </c>
      <c r="D2549" s="290">
        <v>930878</v>
      </c>
      <c r="E2549" s="406">
        <v>44623</v>
      </c>
      <c r="F2549" s="290" t="s">
        <v>6876</v>
      </c>
    </row>
    <row r="2550" spans="1:6">
      <c r="A2550" s="405" t="s">
        <v>1584</v>
      </c>
      <c r="B2550" s="405" t="s">
        <v>6985</v>
      </c>
      <c r="C2550" s="290" t="s">
        <v>3789</v>
      </c>
      <c r="D2550" s="290">
        <v>930879</v>
      </c>
      <c r="E2550" s="406">
        <v>44623</v>
      </c>
      <c r="F2550" s="290" t="s">
        <v>6876</v>
      </c>
    </row>
    <row r="2551" spans="1:6">
      <c r="A2551" s="405" t="s">
        <v>1599</v>
      </c>
      <c r="B2551" s="405" t="s">
        <v>6986</v>
      </c>
      <c r="C2551" s="290" t="s">
        <v>3789</v>
      </c>
      <c r="D2551" s="290">
        <v>930881</v>
      </c>
      <c r="E2551" s="406">
        <v>44623</v>
      </c>
      <c r="F2551" s="290" t="s">
        <v>6876</v>
      </c>
    </row>
    <row r="2552" spans="1:6">
      <c r="A2552" s="405" t="s">
        <v>6987</v>
      </c>
      <c r="B2552" s="405" t="s">
        <v>6988</v>
      </c>
      <c r="C2552" s="290" t="s">
        <v>3789</v>
      </c>
      <c r="D2552" s="290">
        <v>930877</v>
      </c>
      <c r="E2552" s="406">
        <v>44623</v>
      </c>
      <c r="F2552" s="290" t="s">
        <v>6876</v>
      </c>
    </row>
    <row r="2553" spans="1:6">
      <c r="A2553" s="405" t="s">
        <v>6989</v>
      </c>
      <c r="B2553" s="405" t="s">
        <v>6990</v>
      </c>
      <c r="C2553" s="290" t="s">
        <v>3789</v>
      </c>
      <c r="D2553" s="290">
        <v>926366</v>
      </c>
      <c r="E2553" s="406">
        <v>44424</v>
      </c>
      <c r="F2553" s="290" t="s">
        <v>6876</v>
      </c>
    </row>
    <row r="2554" spans="1:6">
      <c r="A2554" s="405" t="s">
        <v>6991</v>
      </c>
      <c r="B2554" s="405" t="s">
        <v>6992</v>
      </c>
      <c r="C2554" s="290" t="s">
        <v>3789</v>
      </c>
      <c r="D2554" s="290">
        <v>930883</v>
      </c>
      <c r="E2554" s="406">
        <v>44623</v>
      </c>
      <c r="F2554" s="290" t="s">
        <v>6876</v>
      </c>
    </row>
    <row r="2555" spans="1:6">
      <c r="A2555" s="405" t="s">
        <v>2069</v>
      </c>
      <c r="B2555" s="405" t="s">
        <v>6993</v>
      </c>
      <c r="C2555" s="290" t="s">
        <v>3789</v>
      </c>
      <c r="D2555" s="290">
        <v>930884</v>
      </c>
      <c r="E2555" s="406">
        <v>44623</v>
      </c>
      <c r="F2555" s="290" t="s">
        <v>6876</v>
      </c>
    </row>
    <row r="2556" spans="1:6">
      <c r="A2556" s="405" t="s">
        <v>2107</v>
      </c>
      <c r="B2556" s="405" t="s">
        <v>6994</v>
      </c>
      <c r="C2556" s="290" t="s">
        <v>3789</v>
      </c>
      <c r="D2556" s="290">
        <v>926372</v>
      </c>
      <c r="E2556" s="406">
        <v>44424</v>
      </c>
      <c r="F2556" s="290" t="s">
        <v>6876</v>
      </c>
    </row>
    <row r="2557" spans="1:6">
      <c r="A2557" s="405" t="s">
        <v>2111</v>
      </c>
      <c r="B2557" s="405" t="s">
        <v>6995</v>
      </c>
      <c r="C2557" s="290" t="s">
        <v>3789</v>
      </c>
      <c r="D2557" s="290">
        <v>929576</v>
      </c>
      <c r="E2557" s="406">
        <v>44560</v>
      </c>
      <c r="F2557" s="290" t="s">
        <v>6876</v>
      </c>
    </row>
    <row r="2558" spans="1:6">
      <c r="A2558" s="405" t="s">
        <v>2174</v>
      </c>
      <c r="B2558" s="405" t="s">
        <v>6996</v>
      </c>
      <c r="C2558" s="290" t="s">
        <v>3789</v>
      </c>
      <c r="D2558" s="290">
        <v>930875</v>
      </c>
      <c r="E2558" s="406">
        <v>44623</v>
      </c>
      <c r="F2558" s="290" t="s">
        <v>6876</v>
      </c>
    </row>
    <row r="2559" spans="1:6">
      <c r="A2559" s="405" t="s">
        <v>2282</v>
      </c>
      <c r="B2559" s="405" t="s">
        <v>6997</v>
      </c>
      <c r="C2559" s="290" t="s">
        <v>3789</v>
      </c>
      <c r="D2559" s="290">
        <v>931947</v>
      </c>
      <c r="E2559" s="406">
        <v>44672</v>
      </c>
      <c r="F2559" s="290" t="s">
        <v>6876</v>
      </c>
    </row>
    <row r="2560" spans="1:6">
      <c r="A2560" s="405" t="s">
        <v>2444</v>
      </c>
      <c r="B2560" s="405" t="s">
        <v>6998</v>
      </c>
      <c r="C2560" s="290" t="s">
        <v>3789</v>
      </c>
      <c r="D2560" s="290">
        <v>928808</v>
      </c>
      <c r="E2560" s="406">
        <v>44525</v>
      </c>
      <c r="F2560" s="290" t="s">
        <v>6874</v>
      </c>
    </row>
    <row r="2561" spans="1:6">
      <c r="A2561" s="405" t="s">
        <v>156</v>
      </c>
      <c r="B2561" s="405" t="s">
        <v>6999</v>
      </c>
      <c r="C2561" s="290" t="s">
        <v>3789</v>
      </c>
      <c r="D2561" s="290">
        <v>929561</v>
      </c>
      <c r="E2561" s="406">
        <v>44560</v>
      </c>
      <c r="F2561" s="290" t="s">
        <v>6874</v>
      </c>
    </row>
    <row r="2562" spans="1:6">
      <c r="A2562" s="405" t="s">
        <v>158</v>
      </c>
      <c r="B2562" s="405" t="s">
        <v>7000</v>
      </c>
      <c r="C2562" s="290" t="s">
        <v>3789</v>
      </c>
      <c r="D2562" s="290">
        <v>927499</v>
      </c>
      <c r="E2562" s="406">
        <v>44476</v>
      </c>
      <c r="F2562" s="290" t="s">
        <v>6874</v>
      </c>
    </row>
    <row r="2563" spans="1:6">
      <c r="A2563" s="405" t="s">
        <v>269</v>
      </c>
      <c r="B2563" s="405" t="s">
        <v>7001</v>
      </c>
      <c r="C2563" s="290" t="s">
        <v>3789</v>
      </c>
      <c r="D2563" s="290">
        <v>924002</v>
      </c>
      <c r="E2563" s="406">
        <v>44658</v>
      </c>
      <c r="F2563" s="290" t="s">
        <v>6874</v>
      </c>
    </row>
    <row r="2564" spans="1:6">
      <c r="A2564" s="405" t="s">
        <v>272</v>
      </c>
      <c r="B2564" s="405" t="s">
        <v>7002</v>
      </c>
      <c r="C2564" s="290" t="s">
        <v>3789</v>
      </c>
      <c r="D2564" s="290">
        <v>929851</v>
      </c>
      <c r="E2564" s="406">
        <v>44574</v>
      </c>
      <c r="F2564" s="290" t="s">
        <v>6874</v>
      </c>
    </row>
    <row r="2565" spans="1:6">
      <c r="A2565" s="405" t="s">
        <v>353</v>
      </c>
      <c r="B2565" s="405" t="s">
        <v>7003</v>
      </c>
      <c r="C2565" s="290" t="s">
        <v>3789</v>
      </c>
      <c r="D2565" s="290">
        <v>928810</v>
      </c>
      <c r="E2565" s="406">
        <v>44525</v>
      </c>
      <c r="F2565" s="290" t="s">
        <v>6874</v>
      </c>
    </row>
    <row r="2566" spans="1:6">
      <c r="A2566" s="405" t="s">
        <v>511</v>
      </c>
      <c r="B2566" s="405" t="s">
        <v>7004</v>
      </c>
      <c r="C2566" s="290" t="s">
        <v>3789</v>
      </c>
      <c r="D2566" s="290">
        <v>928812</v>
      </c>
      <c r="E2566" s="406">
        <v>44525</v>
      </c>
      <c r="F2566" s="290" t="s">
        <v>6874</v>
      </c>
    </row>
    <row r="2567" spans="1:6">
      <c r="A2567" s="405" t="s">
        <v>514</v>
      </c>
      <c r="B2567" s="405" t="s">
        <v>7005</v>
      </c>
      <c r="C2567" s="290" t="s">
        <v>3789</v>
      </c>
      <c r="D2567" s="290">
        <v>928811</v>
      </c>
      <c r="E2567" s="406">
        <v>44525</v>
      </c>
      <c r="F2567" s="290" t="s">
        <v>6874</v>
      </c>
    </row>
    <row r="2568" spans="1:6">
      <c r="A2568" s="405" t="s">
        <v>617</v>
      </c>
      <c r="B2568" s="405" t="s">
        <v>7006</v>
      </c>
      <c r="C2568" s="290" t="s">
        <v>3789</v>
      </c>
      <c r="D2568" s="290">
        <v>932476</v>
      </c>
      <c r="E2568" s="406">
        <v>44693</v>
      </c>
      <c r="F2568" s="290" t="s">
        <v>6874</v>
      </c>
    </row>
    <row r="2569" spans="1:6">
      <c r="A2569" s="405" t="s">
        <v>618</v>
      </c>
      <c r="B2569" s="405" t="s">
        <v>7007</v>
      </c>
      <c r="C2569" s="290" t="s">
        <v>3789</v>
      </c>
      <c r="D2569" s="290">
        <v>924039</v>
      </c>
      <c r="E2569" s="406">
        <v>44361</v>
      </c>
      <c r="F2569" s="290" t="s">
        <v>6874</v>
      </c>
    </row>
    <row r="2570" spans="1:6">
      <c r="A2570" s="405" t="s">
        <v>636</v>
      </c>
      <c r="B2570" s="405" t="s">
        <v>7008</v>
      </c>
      <c r="C2570" s="290" t="s">
        <v>3789</v>
      </c>
      <c r="D2570" s="290">
        <v>932477</v>
      </c>
      <c r="E2570" s="406">
        <v>44693</v>
      </c>
      <c r="F2570" s="290" t="s">
        <v>6874</v>
      </c>
    </row>
    <row r="2571" spans="1:6">
      <c r="A2571" s="405" t="s">
        <v>662</v>
      </c>
      <c r="B2571" s="405" t="s">
        <v>7009</v>
      </c>
      <c r="C2571" s="290" t="s">
        <v>3789</v>
      </c>
      <c r="D2571" s="290">
        <v>926343</v>
      </c>
      <c r="E2571" s="406">
        <v>44424</v>
      </c>
      <c r="F2571" s="290" t="s">
        <v>6874</v>
      </c>
    </row>
    <row r="2572" spans="1:6">
      <c r="A2572" s="405" t="s">
        <v>928</v>
      </c>
      <c r="B2572" s="405" t="s">
        <v>7010</v>
      </c>
      <c r="C2572" s="290" t="s">
        <v>3789</v>
      </c>
      <c r="D2572" s="290">
        <v>929852</v>
      </c>
      <c r="E2572" s="406">
        <v>44574</v>
      </c>
      <c r="F2572" s="290" t="s">
        <v>6874</v>
      </c>
    </row>
    <row r="2573" spans="1:6">
      <c r="A2573" s="405" t="s">
        <v>980</v>
      </c>
      <c r="B2573" s="405" t="s">
        <v>7011</v>
      </c>
      <c r="C2573" s="290" t="s">
        <v>3789</v>
      </c>
      <c r="D2573" s="290">
        <v>928816</v>
      </c>
      <c r="E2573" s="406">
        <v>44525</v>
      </c>
      <c r="F2573" s="290" t="s">
        <v>6874</v>
      </c>
    </row>
    <row r="2574" spans="1:6">
      <c r="A2574" s="405" t="s">
        <v>1012</v>
      </c>
      <c r="B2574" s="405" t="s">
        <v>7012</v>
      </c>
      <c r="C2574" s="290" t="s">
        <v>3789</v>
      </c>
      <c r="D2574" s="290">
        <v>930557</v>
      </c>
      <c r="E2574" s="406">
        <v>44609</v>
      </c>
      <c r="F2574" s="290" t="s">
        <v>6874</v>
      </c>
    </row>
    <row r="2575" spans="1:6">
      <c r="A2575" s="405" t="s">
        <v>1070</v>
      </c>
      <c r="B2575" s="405" t="s">
        <v>7013</v>
      </c>
      <c r="C2575" s="290" t="s">
        <v>3789</v>
      </c>
      <c r="D2575" s="290">
        <v>928818</v>
      </c>
      <c r="E2575" s="406">
        <v>44525</v>
      </c>
      <c r="F2575" s="290" t="s">
        <v>6874</v>
      </c>
    </row>
    <row r="2576" spans="1:6">
      <c r="A2576" s="405" t="s">
        <v>1081</v>
      </c>
      <c r="B2576" s="405" t="s">
        <v>7014</v>
      </c>
      <c r="C2576" s="290" t="s">
        <v>3789</v>
      </c>
      <c r="D2576" s="290">
        <v>930867</v>
      </c>
      <c r="E2576" s="406">
        <v>44623</v>
      </c>
      <c r="F2576" s="290" t="s">
        <v>6874</v>
      </c>
    </row>
    <row r="2577" spans="1:6">
      <c r="A2577" s="405" t="s">
        <v>1101</v>
      </c>
      <c r="B2577" s="405" t="s">
        <v>7015</v>
      </c>
      <c r="C2577" s="290" t="s">
        <v>3789</v>
      </c>
      <c r="D2577" s="290">
        <v>932478</v>
      </c>
      <c r="E2577" s="406">
        <v>44693</v>
      </c>
      <c r="F2577" s="290" t="s">
        <v>6874</v>
      </c>
    </row>
    <row r="2578" spans="1:6">
      <c r="A2578" s="405" t="s">
        <v>1247</v>
      </c>
      <c r="B2578" s="405" t="s">
        <v>7016</v>
      </c>
      <c r="C2578" s="290" t="s">
        <v>3789</v>
      </c>
      <c r="D2578" s="290">
        <v>930558</v>
      </c>
      <c r="E2578" s="406">
        <v>44609</v>
      </c>
      <c r="F2578" s="290" t="s">
        <v>6874</v>
      </c>
    </row>
    <row r="2579" spans="1:6">
      <c r="A2579" s="405" t="s">
        <v>2580</v>
      </c>
      <c r="B2579" s="405" t="s">
        <v>7017</v>
      </c>
      <c r="C2579" s="290" t="s">
        <v>3789</v>
      </c>
      <c r="D2579" s="290">
        <v>922086</v>
      </c>
      <c r="E2579" s="406">
        <v>44287</v>
      </c>
      <c r="F2579" s="290" t="s">
        <v>6874</v>
      </c>
    </row>
    <row r="2580" spans="1:6">
      <c r="A2580" s="405" t="s">
        <v>1304</v>
      </c>
      <c r="B2580" s="405" t="s">
        <v>7018</v>
      </c>
      <c r="C2580" s="290" t="s">
        <v>3789</v>
      </c>
      <c r="D2580" s="290">
        <v>930559</v>
      </c>
      <c r="E2580" s="406">
        <v>44609</v>
      </c>
      <c r="F2580" s="290" t="s">
        <v>6874</v>
      </c>
    </row>
    <row r="2581" spans="1:6">
      <c r="A2581" s="405" t="s">
        <v>1525</v>
      </c>
      <c r="B2581" s="405" t="s">
        <v>7019</v>
      </c>
      <c r="C2581" s="290" t="s">
        <v>3789</v>
      </c>
      <c r="D2581" s="290">
        <v>927502</v>
      </c>
      <c r="E2581" s="406">
        <v>44476</v>
      </c>
      <c r="F2581" s="290" t="s">
        <v>6874</v>
      </c>
    </row>
    <row r="2582" spans="1:6">
      <c r="A2582" s="405" t="s">
        <v>1773</v>
      </c>
      <c r="B2582" s="405" t="s">
        <v>4912</v>
      </c>
      <c r="C2582" s="290" t="s">
        <v>3789</v>
      </c>
      <c r="D2582" s="290">
        <v>930868</v>
      </c>
      <c r="E2582" s="406">
        <v>44623</v>
      </c>
      <c r="F2582" s="290" t="s">
        <v>6874</v>
      </c>
    </row>
    <row r="2583" spans="1:6">
      <c r="A2583" s="405" t="s">
        <v>1813</v>
      </c>
      <c r="B2583" s="405" t="s">
        <v>7020</v>
      </c>
      <c r="C2583" s="290" t="s">
        <v>3789</v>
      </c>
      <c r="D2583" s="290">
        <v>929558</v>
      </c>
      <c r="E2583" s="406">
        <v>44560</v>
      </c>
      <c r="F2583" s="290" t="s">
        <v>6874</v>
      </c>
    </row>
    <row r="2584" spans="1:6">
      <c r="A2584" s="405" t="s">
        <v>7021</v>
      </c>
      <c r="B2584" s="405" t="s">
        <v>7022</v>
      </c>
      <c r="C2584" s="290" t="s">
        <v>3789</v>
      </c>
      <c r="D2584" s="290">
        <v>929560</v>
      </c>
      <c r="E2584" s="406">
        <v>44560</v>
      </c>
      <c r="F2584" s="290" t="s">
        <v>6874</v>
      </c>
    </row>
    <row r="2585" spans="1:6">
      <c r="A2585" s="405" t="s">
        <v>2123</v>
      </c>
      <c r="B2585" s="405" t="s">
        <v>7023</v>
      </c>
      <c r="C2585" s="290" t="s">
        <v>3789</v>
      </c>
      <c r="D2585" s="290">
        <v>928809</v>
      </c>
      <c r="E2585" s="406">
        <v>44525</v>
      </c>
      <c r="F2585" s="290" t="s">
        <v>6874</v>
      </c>
    </row>
    <row r="2586" spans="1:6">
      <c r="A2586" s="405" t="s">
        <v>2354</v>
      </c>
      <c r="B2586" s="405" t="s">
        <v>7024</v>
      </c>
      <c r="C2586" s="290" t="s">
        <v>3789</v>
      </c>
      <c r="D2586" s="290">
        <v>922278</v>
      </c>
      <c r="E2586" s="406">
        <v>44287</v>
      </c>
      <c r="F2586" s="290" t="s">
        <v>6874</v>
      </c>
    </row>
    <row r="2587" spans="1:6">
      <c r="A2587" s="405" t="s">
        <v>7025</v>
      </c>
      <c r="B2587" s="405" t="s">
        <v>7026</v>
      </c>
      <c r="C2587" s="290" t="s">
        <v>2750</v>
      </c>
      <c r="D2587" s="290">
        <v>913025</v>
      </c>
      <c r="E2587" s="406">
        <v>42989</v>
      </c>
      <c r="F2587" s="290" t="s">
        <v>3575</v>
      </c>
    </row>
    <row r="2588" spans="1:6">
      <c r="A2588" s="405" t="s">
        <v>7027</v>
      </c>
      <c r="B2588" s="405" t="s">
        <v>3351</v>
      </c>
      <c r="C2588" s="290" t="s">
        <v>2750</v>
      </c>
      <c r="D2588" s="290">
        <v>913288</v>
      </c>
      <c r="E2588" s="406">
        <v>42996</v>
      </c>
      <c r="F2588" s="290" t="s">
        <v>3575</v>
      </c>
    </row>
    <row r="2589" spans="1:6">
      <c r="A2589" s="405" t="s">
        <v>7028</v>
      </c>
      <c r="B2589" s="405" t="s">
        <v>7029</v>
      </c>
      <c r="C2589" s="290" t="s">
        <v>2750</v>
      </c>
      <c r="D2589" s="290">
        <v>914134</v>
      </c>
      <c r="E2589" s="406">
        <v>43052</v>
      </c>
      <c r="F2589" s="290" t="s">
        <v>3575</v>
      </c>
    </row>
    <row r="2590" spans="1:6">
      <c r="A2590" s="405" t="s">
        <v>7030</v>
      </c>
      <c r="B2590" s="405" t="s">
        <v>7031</v>
      </c>
      <c r="C2590" s="290" t="s">
        <v>2750</v>
      </c>
      <c r="D2590" s="290">
        <v>914564</v>
      </c>
      <c r="E2590" s="406">
        <v>43095</v>
      </c>
      <c r="F2590" s="290" t="s">
        <v>3575</v>
      </c>
    </row>
    <row r="2591" spans="1:6">
      <c r="A2591" s="405" t="s">
        <v>7032</v>
      </c>
      <c r="B2591" s="405" t="s">
        <v>7033</v>
      </c>
      <c r="C2591" s="290" t="s">
        <v>2750</v>
      </c>
      <c r="D2591" s="290">
        <v>911724</v>
      </c>
      <c r="E2591" s="406">
        <v>42702</v>
      </c>
      <c r="F2591" s="290" t="s">
        <v>3575</v>
      </c>
    </row>
    <row r="2592" spans="1:6">
      <c r="A2592" s="405" t="s">
        <v>7034</v>
      </c>
      <c r="B2592" s="405" t="s">
        <v>7035</v>
      </c>
      <c r="C2592" s="290" t="s">
        <v>2750</v>
      </c>
      <c r="D2592" s="290">
        <v>916456</v>
      </c>
      <c r="E2592" s="406">
        <v>43423</v>
      </c>
      <c r="F2592" s="290" t="s">
        <v>3575</v>
      </c>
    </row>
    <row r="2593" spans="1:6">
      <c r="A2593" s="405" t="s">
        <v>7036</v>
      </c>
      <c r="B2593" s="405" t="s">
        <v>7037</v>
      </c>
      <c r="C2593" s="290" t="s">
        <v>2750</v>
      </c>
      <c r="D2593" s="290">
        <v>913137</v>
      </c>
      <c r="E2593" s="406">
        <v>42991</v>
      </c>
      <c r="F2593" s="290" t="s">
        <v>3575</v>
      </c>
    </row>
    <row r="2594" spans="1:6">
      <c r="A2594" s="405" t="s">
        <v>52</v>
      </c>
      <c r="B2594" s="405" t="s">
        <v>7038</v>
      </c>
      <c r="C2594" s="290" t="s">
        <v>3789</v>
      </c>
      <c r="D2594" s="290">
        <v>923224</v>
      </c>
      <c r="E2594" s="406">
        <v>44298</v>
      </c>
      <c r="F2594" s="290" t="s">
        <v>7026</v>
      </c>
    </row>
    <row r="2595" spans="1:6">
      <c r="A2595" s="405" t="s">
        <v>80</v>
      </c>
      <c r="B2595" s="405" t="s">
        <v>7039</v>
      </c>
      <c r="C2595" s="290" t="s">
        <v>3789</v>
      </c>
      <c r="D2595" s="290">
        <v>928447</v>
      </c>
      <c r="E2595" s="406">
        <v>44511</v>
      </c>
      <c r="F2595" s="290" t="s">
        <v>7026</v>
      </c>
    </row>
    <row r="2596" spans="1:6">
      <c r="A2596" s="405" t="s">
        <v>128</v>
      </c>
      <c r="B2596" s="405" t="s">
        <v>7040</v>
      </c>
      <c r="C2596" s="290" t="s">
        <v>3789</v>
      </c>
      <c r="D2596" s="290">
        <v>923228</v>
      </c>
      <c r="E2596" s="406">
        <v>44298</v>
      </c>
      <c r="F2596" s="290" t="s">
        <v>7026</v>
      </c>
    </row>
    <row r="2597" spans="1:6">
      <c r="A2597" s="405" t="s">
        <v>177</v>
      </c>
      <c r="B2597" s="405" t="s">
        <v>7041</v>
      </c>
      <c r="C2597" s="290" t="s">
        <v>3789</v>
      </c>
      <c r="D2597" s="290">
        <v>932184</v>
      </c>
      <c r="E2597" s="406">
        <v>44679</v>
      </c>
      <c r="F2597" s="290" t="s">
        <v>7026</v>
      </c>
    </row>
    <row r="2598" spans="1:6">
      <c r="A2598" s="405" t="s">
        <v>320</v>
      </c>
      <c r="B2598" s="405" t="s">
        <v>7042</v>
      </c>
      <c r="C2598" s="290" t="s">
        <v>3789</v>
      </c>
      <c r="D2598" s="290">
        <v>932185</v>
      </c>
      <c r="E2598" s="406">
        <v>44679</v>
      </c>
      <c r="F2598" s="290" t="s">
        <v>7026</v>
      </c>
    </row>
    <row r="2599" spans="1:6">
      <c r="A2599" s="405" t="s">
        <v>392</v>
      </c>
      <c r="B2599" s="405" t="s">
        <v>7043</v>
      </c>
      <c r="C2599" s="290" t="s">
        <v>3789</v>
      </c>
      <c r="D2599" s="290">
        <v>923776</v>
      </c>
      <c r="E2599" s="406">
        <v>44361</v>
      </c>
      <c r="F2599" s="290" t="s">
        <v>7026</v>
      </c>
    </row>
    <row r="2600" spans="1:6">
      <c r="A2600" s="405" t="s">
        <v>412</v>
      </c>
      <c r="B2600" s="405" t="s">
        <v>7044</v>
      </c>
      <c r="C2600" s="290" t="s">
        <v>3789</v>
      </c>
      <c r="D2600" s="290">
        <v>923779</v>
      </c>
      <c r="E2600" s="406">
        <v>44361</v>
      </c>
      <c r="F2600" s="290" t="s">
        <v>7026</v>
      </c>
    </row>
    <row r="2601" spans="1:6">
      <c r="A2601" s="405" t="s">
        <v>455</v>
      </c>
      <c r="B2601" s="405" t="s">
        <v>7045</v>
      </c>
      <c r="C2601" s="290" t="s">
        <v>3789</v>
      </c>
      <c r="D2601" s="290">
        <v>923784</v>
      </c>
      <c r="E2601" s="406">
        <v>44361</v>
      </c>
      <c r="F2601" s="290" t="s">
        <v>7026</v>
      </c>
    </row>
    <row r="2602" spans="1:6">
      <c r="A2602" s="405" t="s">
        <v>478</v>
      </c>
      <c r="B2602" s="405" t="s">
        <v>7046</v>
      </c>
      <c r="C2602" s="290" t="s">
        <v>3789</v>
      </c>
      <c r="D2602" s="290">
        <v>928445</v>
      </c>
      <c r="E2602" s="406">
        <v>44511</v>
      </c>
      <c r="F2602" s="290" t="s">
        <v>7026</v>
      </c>
    </row>
    <row r="2603" spans="1:6">
      <c r="A2603" s="405" t="s">
        <v>644</v>
      </c>
      <c r="B2603" s="405" t="s">
        <v>7047</v>
      </c>
      <c r="C2603" s="290" t="s">
        <v>3789</v>
      </c>
      <c r="D2603" s="290">
        <v>923808</v>
      </c>
      <c r="E2603" s="406">
        <v>44361</v>
      </c>
      <c r="F2603" s="290" t="s">
        <v>7026</v>
      </c>
    </row>
    <row r="2604" spans="1:6">
      <c r="A2604" s="405" t="s">
        <v>7048</v>
      </c>
      <c r="B2604" s="405" t="s">
        <v>7049</v>
      </c>
      <c r="C2604" s="290" t="s">
        <v>3789</v>
      </c>
      <c r="D2604" s="290">
        <v>923232</v>
      </c>
      <c r="E2604" s="406">
        <v>44298</v>
      </c>
      <c r="F2604" s="290" t="s">
        <v>7026</v>
      </c>
    </row>
    <row r="2605" spans="1:6">
      <c r="A2605" s="405" t="s">
        <v>766</v>
      </c>
      <c r="B2605" s="405" t="s">
        <v>7050</v>
      </c>
      <c r="C2605" s="290" t="s">
        <v>3789</v>
      </c>
      <c r="D2605" s="290">
        <v>923236</v>
      </c>
      <c r="E2605" s="406">
        <v>44298</v>
      </c>
      <c r="F2605" s="290" t="s">
        <v>7026</v>
      </c>
    </row>
    <row r="2606" spans="1:6">
      <c r="A2606" s="405" t="s">
        <v>1255</v>
      </c>
      <c r="B2606" s="405" t="s">
        <v>7051</v>
      </c>
      <c r="C2606" s="290" t="s">
        <v>3789</v>
      </c>
      <c r="D2606" s="290">
        <v>915704</v>
      </c>
      <c r="E2606" s="406">
        <v>43271</v>
      </c>
      <c r="F2606" s="290" t="s">
        <v>7026</v>
      </c>
    </row>
    <row r="2607" spans="1:6">
      <c r="A2607" s="405" t="s">
        <v>1309</v>
      </c>
      <c r="B2607" s="405" t="s">
        <v>7052</v>
      </c>
      <c r="C2607" s="290" t="s">
        <v>3789</v>
      </c>
      <c r="D2607" s="290">
        <v>923668</v>
      </c>
      <c r="E2607" s="406">
        <v>44347</v>
      </c>
      <c r="F2607" s="290" t="s">
        <v>7026</v>
      </c>
    </row>
    <row r="2608" spans="1:6">
      <c r="A2608" s="405" t="s">
        <v>1319</v>
      </c>
      <c r="B2608" s="405" t="s">
        <v>7053</v>
      </c>
      <c r="C2608" s="290" t="s">
        <v>3789</v>
      </c>
      <c r="D2608" s="290">
        <v>923874</v>
      </c>
      <c r="E2608" s="406">
        <v>44361</v>
      </c>
      <c r="F2608" s="290" t="s">
        <v>7026</v>
      </c>
    </row>
    <row r="2609" spans="1:6">
      <c r="A2609" s="405" t="s">
        <v>1694</v>
      </c>
      <c r="B2609" s="405" t="s">
        <v>7054</v>
      </c>
      <c r="C2609" s="290" t="s">
        <v>3789</v>
      </c>
      <c r="D2609" s="290">
        <v>931291</v>
      </c>
      <c r="E2609" s="406">
        <v>44279</v>
      </c>
      <c r="F2609" s="290" t="s">
        <v>7026</v>
      </c>
    </row>
    <row r="2610" spans="1:6">
      <c r="A2610" s="405" t="s">
        <v>1799</v>
      </c>
      <c r="B2610" s="405" t="s">
        <v>7055</v>
      </c>
      <c r="C2610" s="290" t="s">
        <v>3789</v>
      </c>
      <c r="D2610" s="290">
        <v>929569</v>
      </c>
      <c r="E2610" s="406">
        <v>44560</v>
      </c>
      <c r="F2610" s="290" t="s">
        <v>7026</v>
      </c>
    </row>
    <row r="2611" spans="1:6">
      <c r="A2611" s="405" t="s">
        <v>1811</v>
      </c>
      <c r="B2611" s="405" t="s">
        <v>7056</v>
      </c>
      <c r="C2611" s="290" t="s">
        <v>3789</v>
      </c>
      <c r="D2611" s="290">
        <v>929567</v>
      </c>
      <c r="E2611" s="406">
        <v>44560</v>
      </c>
      <c r="F2611" s="290" t="s">
        <v>7026</v>
      </c>
    </row>
    <row r="2612" spans="1:6">
      <c r="A2612" s="405" t="s">
        <v>1877</v>
      </c>
      <c r="B2612" s="405" t="s">
        <v>7057</v>
      </c>
      <c r="C2612" s="290" t="s">
        <v>3789</v>
      </c>
      <c r="D2612" s="290">
        <v>923920</v>
      </c>
      <c r="E2612" s="406">
        <v>44361</v>
      </c>
      <c r="F2612" s="290" t="s">
        <v>7026</v>
      </c>
    </row>
    <row r="2613" spans="1:6">
      <c r="A2613" s="405" t="s">
        <v>1889</v>
      </c>
      <c r="B2613" s="405" t="s">
        <v>7058</v>
      </c>
      <c r="C2613" s="290" t="s">
        <v>3789</v>
      </c>
      <c r="D2613" s="290">
        <v>924171</v>
      </c>
      <c r="E2613" s="406">
        <v>44361</v>
      </c>
      <c r="F2613" s="290" t="s">
        <v>7026</v>
      </c>
    </row>
    <row r="2614" spans="1:6">
      <c r="A2614" s="405" t="s">
        <v>1933</v>
      </c>
      <c r="B2614" s="405" t="s">
        <v>7059</v>
      </c>
      <c r="C2614" s="290" t="s">
        <v>3789</v>
      </c>
      <c r="D2614" s="290">
        <v>924175</v>
      </c>
      <c r="E2614" s="406">
        <v>44361</v>
      </c>
      <c r="F2614" s="290" t="s">
        <v>7026</v>
      </c>
    </row>
    <row r="2615" spans="1:6">
      <c r="A2615" s="405" t="s">
        <v>7060</v>
      </c>
      <c r="B2615" s="405" t="s">
        <v>7061</v>
      </c>
      <c r="C2615" s="290" t="s">
        <v>3789</v>
      </c>
      <c r="D2615" s="290">
        <v>924179</v>
      </c>
      <c r="E2615" s="406">
        <v>44361</v>
      </c>
      <c r="F2615" s="290" t="s">
        <v>7026</v>
      </c>
    </row>
    <row r="2616" spans="1:6">
      <c r="A2616" s="405" t="s">
        <v>2000</v>
      </c>
      <c r="B2616" s="405" t="s">
        <v>7062</v>
      </c>
      <c r="C2616" s="290" t="s">
        <v>3789</v>
      </c>
      <c r="D2616" s="290">
        <v>924180</v>
      </c>
      <c r="E2616" s="406">
        <v>44361</v>
      </c>
      <c r="F2616" s="290" t="s">
        <v>7026</v>
      </c>
    </row>
    <row r="2617" spans="1:6">
      <c r="A2617" s="405" t="s">
        <v>2054</v>
      </c>
      <c r="B2617" s="405" t="s">
        <v>7063</v>
      </c>
      <c r="C2617" s="290" t="s">
        <v>3789</v>
      </c>
      <c r="D2617" s="290">
        <v>931292</v>
      </c>
      <c r="E2617" s="406">
        <v>44279</v>
      </c>
      <c r="F2617" s="290" t="s">
        <v>7026</v>
      </c>
    </row>
    <row r="2618" spans="1:6">
      <c r="A2618" s="405" t="s">
        <v>2223</v>
      </c>
      <c r="B2618" s="405" t="s">
        <v>7064</v>
      </c>
      <c r="C2618" s="290" t="s">
        <v>3789</v>
      </c>
      <c r="D2618" s="290">
        <v>923226</v>
      </c>
      <c r="E2618" s="406">
        <v>44298</v>
      </c>
      <c r="F2618" s="290" t="s">
        <v>7026</v>
      </c>
    </row>
    <row r="2619" spans="1:6">
      <c r="A2619" s="405" t="s">
        <v>7065</v>
      </c>
      <c r="B2619" s="405" t="s">
        <v>7066</v>
      </c>
      <c r="C2619" s="290" t="s">
        <v>3789</v>
      </c>
      <c r="D2619" s="290">
        <v>915605</v>
      </c>
      <c r="E2619" s="406">
        <v>43248</v>
      </c>
      <c r="F2619" s="290" t="s">
        <v>7029</v>
      </c>
    </row>
    <row r="2620" spans="1:6">
      <c r="A2620" s="405" t="s">
        <v>7067</v>
      </c>
      <c r="B2620" s="405" t="s">
        <v>7068</v>
      </c>
      <c r="C2620" s="290" t="s">
        <v>3789</v>
      </c>
      <c r="D2620" s="290">
        <v>916397</v>
      </c>
      <c r="E2620" s="406">
        <v>43418</v>
      </c>
      <c r="F2620" s="290" t="s">
        <v>7029</v>
      </c>
    </row>
    <row r="2621" spans="1:6">
      <c r="A2621" s="405" t="s">
        <v>7069</v>
      </c>
      <c r="B2621" s="405" t="s">
        <v>7070</v>
      </c>
      <c r="C2621" s="290" t="s">
        <v>3789</v>
      </c>
      <c r="D2621" s="290">
        <v>916847</v>
      </c>
      <c r="E2621" s="406">
        <v>43486</v>
      </c>
      <c r="F2621" s="290" t="s">
        <v>7029</v>
      </c>
    </row>
    <row r="2622" spans="1:6">
      <c r="A2622" s="405" t="s">
        <v>7071</v>
      </c>
      <c r="B2622" s="405" t="s">
        <v>7072</v>
      </c>
      <c r="C2622" s="290" t="s">
        <v>3789</v>
      </c>
      <c r="D2622" s="290">
        <v>914272</v>
      </c>
      <c r="E2622" s="406">
        <v>43052</v>
      </c>
      <c r="F2622" s="290" t="s">
        <v>7029</v>
      </c>
    </row>
    <row r="2623" spans="1:6">
      <c r="A2623" s="405" t="s">
        <v>7073</v>
      </c>
      <c r="B2623" s="405" t="s">
        <v>7074</v>
      </c>
      <c r="C2623" s="290" t="s">
        <v>3789</v>
      </c>
      <c r="D2623" s="290">
        <v>915272</v>
      </c>
      <c r="E2623" s="406">
        <v>43192</v>
      </c>
      <c r="F2623" s="290" t="s">
        <v>7029</v>
      </c>
    </row>
    <row r="2624" spans="1:6">
      <c r="A2624" s="405" t="s">
        <v>7075</v>
      </c>
      <c r="B2624" s="405" t="s">
        <v>7076</v>
      </c>
      <c r="C2624" s="290" t="s">
        <v>3789</v>
      </c>
      <c r="D2624" s="290">
        <v>914105</v>
      </c>
      <c r="E2624" s="406">
        <v>43052</v>
      </c>
      <c r="F2624" s="290" t="s">
        <v>7029</v>
      </c>
    </row>
    <row r="2625" spans="1:6">
      <c r="A2625" s="405" t="s">
        <v>7077</v>
      </c>
      <c r="B2625" s="405" t="s">
        <v>7078</v>
      </c>
      <c r="C2625" s="290" t="s">
        <v>3789</v>
      </c>
      <c r="D2625" s="290">
        <v>916691</v>
      </c>
      <c r="E2625" s="406">
        <v>43458</v>
      </c>
      <c r="F2625" s="290" t="s">
        <v>7029</v>
      </c>
    </row>
    <row r="2626" spans="1:6">
      <c r="A2626" s="405" t="s">
        <v>7079</v>
      </c>
      <c r="B2626" s="405" t="s">
        <v>7080</v>
      </c>
      <c r="C2626" s="290" t="s">
        <v>3789</v>
      </c>
      <c r="D2626" s="290">
        <v>914132</v>
      </c>
      <c r="E2626" s="406">
        <v>43052</v>
      </c>
      <c r="F2626" s="290" t="s">
        <v>7029</v>
      </c>
    </row>
    <row r="2627" spans="1:6">
      <c r="A2627" s="405" t="s">
        <v>7081</v>
      </c>
      <c r="B2627" s="405" t="s">
        <v>7082</v>
      </c>
      <c r="C2627" s="290" t="s">
        <v>3789</v>
      </c>
      <c r="D2627" s="290">
        <v>915875</v>
      </c>
      <c r="E2627" s="406">
        <v>43318</v>
      </c>
      <c r="F2627" s="290" t="s">
        <v>7029</v>
      </c>
    </row>
    <row r="2628" spans="1:6">
      <c r="A2628" s="405" t="s">
        <v>7083</v>
      </c>
      <c r="B2628" s="405" t="s">
        <v>7084</v>
      </c>
      <c r="C2628" s="290" t="s">
        <v>3789</v>
      </c>
      <c r="D2628" s="290">
        <v>914374</v>
      </c>
      <c r="E2628" s="406">
        <v>43066</v>
      </c>
      <c r="F2628" s="290" t="s">
        <v>7029</v>
      </c>
    </row>
    <row r="2629" spans="1:6">
      <c r="A2629" s="405" t="s">
        <v>7085</v>
      </c>
      <c r="B2629" s="405" t="s">
        <v>7086</v>
      </c>
      <c r="C2629" s="290" t="s">
        <v>3789</v>
      </c>
      <c r="D2629" s="290">
        <v>914153</v>
      </c>
      <c r="E2629" s="406">
        <v>43052</v>
      </c>
      <c r="F2629" s="290" t="s">
        <v>7029</v>
      </c>
    </row>
    <row r="2630" spans="1:6">
      <c r="A2630" s="405" t="s">
        <v>7087</v>
      </c>
      <c r="B2630" s="405" t="s">
        <v>7088</v>
      </c>
      <c r="C2630" s="290" t="s">
        <v>3789</v>
      </c>
      <c r="D2630" s="290">
        <v>915279</v>
      </c>
      <c r="E2630" s="406">
        <v>43192</v>
      </c>
      <c r="F2630" s="290" t="s">
        <v>7029</v>
      </c>
    </row>
    <row r="2631" spans="1:6">
      <c r="A2631" s="405" t="s">
        <v>7089</v>
      </c>
      <c r="B2631" s="405" t="s">
        <v>7090</v>
      </c>
      <c r="C2631" s="290" t="s">
        <v>3789</v>
      </c>
      <c r="D2631" s="290">
        <v>914619</v>
      </c>
      <c r="E2631" s="406">
        <v>43108</v>
      </c>
      <c r="F2631" s="290" t="s">
        <v>7029</v>
      </c>
    </row>
    <row r="2632" spans="1:6">
      <c r="A2632" s="405" t="s">
        <v>7091</v>
      </c>
      <c r="B2632" s="405" t="s">
        <v>7092</v>
      </c>
      <c r="C2632" s="290" t="s">
        <v>3789</v>
      </c>
      <c r="D2632" s="290">
        <v>915709</v>
      </c>
      <c r="E2632" s="406">
        <v>43271</v>
      </c>
      <c r="F2632" s="290" t="s">
        <v>7029</v>
      </c>
    </row>
    <row r="2633" spans="1:6">
      <c r="A2633" s="405" t="s">
        <v>7093</v>
      </c>
      <c r="B2633" s="405" t="s">
        <v>7094</v>
      </c>
      <c r="C2633" s="290" t="s">
        <v>3789</v>
      </c>
      <c r="D2633" s="290">
        <v>914169</v>
      </c>
      <c r="E2633" s="406">
        <v>43052</v>
      </c>
      <c r="F2633" s="290" t="s">
        <v>7029</v>
      </c>
    </row>
    <row r="2634" spans="1:6">
      <c r="A2634" s="405" t="s">
        <v>7095</v>
      </c>
      <c r="B2634" s="405" t="s">
        <v>7096</v>
      </c>
      <c r="C2634" s="290" t="s">
        <v>3789</v>
      </c>
      <c r="D2634" s="290">
        <v>913988</v>
      </c>
      <c r="E2634" s="406">
        <v>43038</v>
      </c>
      <c r="F2634" s="290" t="s">
        <v>7029</v>
      </c>
    </row>
    <row r="2635" spans="1:6">
      <c r="A2635" s="405" t="s">
        <v>7097</v>
      </c>
      <c r="B2635" s="405" t="s">
        <v>7098</v>
      </c>
      <c r="C2635" s="290" t="s">
        <v>3789</v>
      </c>
      <c r="D2635" s="290">
        <v>914378</v>
      </c>
      <c r="E2635" s="406">
        <v>43066</v>
      </c>
      <c r="F2635" s="290" t="s">
        <v>7029</v>
      </c>
    </row>
    <row r="2636" spans="1:6">
      <c r="A2636" s="405" t="s">
        <v>7099</v>
      </c>
      <c r="B2636" s="405" t="s">
        <v>7100</v>
      </c>
      <c r="C2636" s="290" t="s">
        <v>3789</v>
      </c>
      <c r="D2636" s="290">
        <v>915319</v>
      </c>
      <c r="E2636" s="406">
        <v>43199</v>
      </c>
      <c r="F2636" s="290" t="s">
        <v>7029</v>
      </c>
    </row>
    <row r="2637" spans="1:6">
      <c r="A2637" s="405" t="s">
        <v>7101</v>
      </c>
      <c r="B2637" s="405" t="s">
        <v>7102</v>
      </c>
      <c r="C2637" s="290" t="s">
        <v>3789</v>
      </c>
      <c r="D2637" s="290">
        <v>916029</v>
      </c>
      <c r="E2637" s="406">
        <v>43346</v>
      </c>
      <c r="F2637" s="290" t="s">
        <v>7029</v>
      </c>
    </row>
    <row r="2638" spans="1:6">
      <c r="A2638" s="405" t="s">
        <v>7103</v>
      </c>
      <c r="B2638" s="405" t="s">
        <v>7104</v>
      </c>
      <c r="C2638" s="290" t="s">
        <v>3789</v>
      </c>
      <c r="D2638" s="290">
        <v>914215</v>
      </c>
      <c r="E2638" s="406">
        <v>43052</v>
      </c>
      <c r="F2638" s="290" t="s">
        <v>7029</v>
      </c>
    </row>
    <row r="2639" spans="1:6">
      <c r="A2639" s="405" t="s">
        <v>7105</v>
      </c>
      <c r="B2639" s="405" t="s">
        <v>7106</v>
      </c>
      <c r="C2639" s="290" t="s">
        <v>3789</v>
      </c>
      <c r="D2639" s="290">
        <v>915654</v>
      </c>
      <c r="E2639" s="406">
        <v>43257</v>
      </c>
      <c r="F2639" s="290" t="s">
        <v>7029</v>
      </c>
    </row>
    <row r="2640" spans="1:6">
      <c r="A2640" s="405" t="s">
        <v>7107</v>
      </c>
      <c r="B2640" s="405" t="s">
        <v>7108</v>
      </c>
      <c r="C2640" s="290" t="s">
        <v>3789</v>
      </c>
      <c r="D2640" s="290">
        <v>914628</v>
      </c>
      <c r="E2640" s="406">
        <v>43108</v>
      </c>
      <c r="F2640" s="290" t="s">
        <v>7029</v>
      </c>
    </row>
    <row r="2641" spans="1:6">
      <c r="A2641" s="405" t="s">
        <v>2448</v>
      </c>
      <c r="B2641" s="405" t="s">
        <v>7109</v>
      </c>
      <c r="C2641" s="290" t="s">
        <v>3789</v>
      </c>
      <c r="D2641" s="290">
        <v>923987</v>
      </c>
      <c r="E2641" s="406">
        <v>44361</v>
      </c>
      <c r="F2641" s="290" t="s">
        <v>3351</v>
      </c>
    </row>
    <row r="2642" spans="1:6">
      <c r="A2642" s="405" t="s">
        <v>198</v>
      </c>
      <c r="B2642" s="405" t="s">
        <v>7110</v>
      </c>
      <c r="C2642" s="290" t="s">
        <v>3789</v>
      </c>
      <c r="D2642" s="290">
        <v>928140</v>
      </c>
      <c r="E2642" s="406">
        <v>44508</v>
      </c>
      <c r="F2642" s="290" t="s">
        <v>3351</v>
      </c>
    </row>
    <row r="2643" spans="1:6">
      <c r="A2643" s="405" t="s">
        <v>222</v>
      </c>
      <c r="B2643" s="405" t="s">
        <v>7111</v>
      </c>
      <c r="C2643" s="290" t="s">
        <v>3789</v>
      </c>
      <c r="D2643" s="290">
        <v>932337</v>
      </c>
      <c r="E2643" s="406">
        <v>44686</v>
      </c>
      <c r="F2643" s="290" t="s">
        <v>3351</v>
      </c>
    </row>
    <row r="2644" spans="1:6">
      <c r="A2644" s="405" t="s">
        <v>223</v>
      </c>
      <c r="B2644" s="405" t="s">
        <v>7112</v>
      </c>
      <c r="C2644" s="290" t="s">
        <v>3789</v>
      </c>
      <c r="D2644" s="290">
        <v>928141</v>
      </c>
      <c r="E2644" s="406">
        <v>44508</v>
      </c>
      <c r="F2644" s="290" t="s">
        <v>3351</v>
      </c>
    </row>
    <row r="2645" spans="1:6">
      <c r="A2645" s="405" t="s">
        <v>2464</v>
      </c>
      <c r="B2645" s="405" t="s">
        <v>7113</v>
      </c>
      <c r="C2645" s="290" t="s">
        <v>3789</v>
      </c>
      <c r="D2645" s="290">
        <v>923472</v>
      </c>
      <c r="E2645" s="406">
        <v>44326</v>
      </c>
      <c r="F2645" s="290" t="s">
        <v>3351</v>
      </c>
    </row>
    <row r="2646" spans="1:6">
      <c r="A2646" s="405" t="s">
        <v>7114</v>
      </c>
      <c r="B2646" s="405" t="s">
        <v>7115</v>
      </c>
      <c r="C2646" s="290" t="s">
        <v>3789</v>
      </c>
      <c r="D2646" s="290">
        <v>924009</v>
      </c>
      <c r="E2646" s="406">
        <v>44361</v>
      </c>
      <c r="F2646" s="290" t="s">
        <v>3351</v>
      </c>
    </row>
    <row r="2647" spans="1:6">
      <c r="A2647" s="405" t="s">
        <v>394</v>
      </c>
      <c r="B2647" s="405" t="s">
        <v>7116</v>
      </c>
      <c r="C2647" s="290" t="s">
        <v>3789</v>
      </c>
      <c r="D2647" s="290">
        <v>928142</v>
      </c>
      <c r="E2647" s="406">
        <v>44508</v>
      </c>
      <c r="F2647" s="290" t="s">
        <v>3351</v>
      </c>
    </row>
    <row r="2648" spans="1:6">
      <c r="A2648" s="405" t="s">
        <v>7117</v>
      </c>
      <c r="B2648" s="405" t="s">
        <v>7118</v>
      </c>
      <c r="C2648" s="290" t="s">
        <v>3789</v>
      </c>
      <c r="D2648" s="290">
        <v>924020</v>
      </c>
      <c r="E2648" s="406">
        <v>44361</v>
      </c>
      <c r="F2648" s="290" t="s">
        <v>3351</v>
      </c>
    </row>
    <row r="2649" spans="1:6">
      <c r="A2649" s="405" t="s">
        <v>461</v>
      </c>
      <c r="B2649" s="405" t="s">
        <v>7119</v>
      </c>
      <c r="C2649" s="290" t="s">
        <v>3789</v>
      </c>
      <c r="D2649" s="290">
        <v>924022</v>
      </c>
      <c r="E2649" s="406">
        <v>44361</v>
      </c>
      <c r="F2649" s="290" t="s">
        <v>3351</v>
      </c>
    </row>
    <row r="2650" spans="1:6">
      <c r="A2650" s="405" t="s">
        <v>535</v>
      </c>
      <c r="B2650" s="405" t="s">
        <v>7120</v>
      </c>
      <c r="C2650" s="290" t="s">
        <v>3789</v>
      </c>
      <c r="D2650" s="290">
        <v>924033</v>
      </c>
      <c r="E2650" s="406">
        <v>44361</v>
      </c>
      <c r="F2650" s="290" t="s">
        <v>3351</v>
      </c>
    </row>
    <row r="2651" spans="1:6">
      <c r="A2651" s="405" t="s">
        <v>675</v>
      </c>
      <c r="B2651" s="405" t="s">
        <v>7121</v>
      </c>
      <c r="C2651" s="290" t="s">
        <v>3789</v>
      </c>
      <c r="D2651" s="290">
        <v>915705</v>
      </c>
      <c r="E2651" s="406">
        <v>43271</v>
      </c>
      <c r="F2651" s="290" t="s">
        <v>3351</v>
      </c>
    </row>
    <row r="2652" spans="1:6">
      <c r="A2652" s="405" t="s">
        <v>7122</v>
      </c>
      <c r="B2652" s="405" t="s">
        <v>7123</v>
      </c>
      <c r="C2652" s="290" t="s">
        <v>3789</v>
      </c>
      <c r="D2652" s="290">
        <v>931293</v>
      </c>
      <c r="E2652" s="406">
        <v>44644</v>
      </c>
      <c r="F2652" s="290" t="s">
        <v>3351</v>
      </c>
    </row>
    <row r="2653" spans="1:6">
      <c r="A2653" s="405" t="s">
        <v>2518</v>
      </c>
      <c r="B2653" s="405" t="s">
        <v>7124</v>
      </c>
      <c r="C2653" s="290" t="s">
        <v>3789</v>
      </c>
      <c r="D2653" s="290">
        <v>916646</v>
      </c>
      <c r="E2653" s="406">
        <v>43453</v>
      </c>
      <c r="F2653" s="290" t="s">
        <v>3351</v>
      </c>
    </row>
    <row r="2654" spans="1:6">
      <c r="A2654" s="405" t="s">
        <v>7125</v>
      </c>
      <c r="B2654" s="405" t="s">
        <v>7126</v>
      </c>
      <c r="C2654" s="290" t="s">
        <v>3789</v>
      </c>
      <c r="D2654" s="290">
        <v>916025</v>
      </c>
      <c r="E2654" s="406">
        <v>43346</v>
      </c>
      <c r="F2654" s="290" t="s">
        <v>3351</v>
      </c>
    </row>
    <row r="2655" spans="1:6">
      <c r="A2655" s="405" t="s">
        <v>1033</v>
      </c>
      <c r="B2655" s="405" t="s">
        <v>7127</v>
      </c>
      <c r="C2655" s="290" t="s">
        <v>3789</v>
      </c>
      <c r="D2655" s="290">
        <v>931302</v>
      </c>
      <c r="E2655" s="406">
        <v>44644</v>
      </c>
      <c r="F2655" s="290" t="s">
        <v>3351</v>
      </c>
    </row>
    <row r="2656" spans="1:6">
      <c r="A2656" s="405" t="s">
        <v>7128</v>
      </c>
      <c r="B2656" s="405" t="s">
        <v>7129</v>
      </c>
      <c r="C2656" s="290" t="s">
        <v>3789</v>
      </c>
      <c r="D2656" s="290">
        <v>929408</v>
      </c>
      <c r="E2656" s="406">
        <v>44553</v>
      </c>
      <c r="F2656" s="290" t="s">
        <v>3351</v>
      </c>
    </row>
    <row r="2657" spans="1:6">
      <c r="A2657" s="405" t="s">
        <v>2601</v>
      </c>
      <c r="B2657" s="405" t="s">
        <v>7130</v>
      </c>
      <c r="C2657" s="290" t="s">
        <v>3789</v>
      </c>
      <c r="D2657" s="290">
        <v>922124</v>
      </c>
      <c r="E2657" s="406">
        <v>44287</v>
      </c>
      <c r="F2657" s="290" t="s">
        <v>3351</v>
      </c>
    </row>
    <row r="2658" spans="1:6">
      <c r="A2658" s="405" t="s">
        <v>1578</v>
      </c>
      <c r="B2658" s="405" t="s">
        <v>7131</v>
      </c>
      <c r="C2658" s="290" t="s">
        <v>3789</v>
      </c>
      <c r="D2658" s="290">
        <v>927494</v>
      </c>
      <c r="E2658" s="406">
        <v>44476</v>
      </c>
      <c r="F2658" s="290" t="s">
        <v>3351</v>
      </c>
    </row>
    <row r="2659" spans="1:6">
      <c r="A2659" s="405" t="s">
        <v>2624</v>
      </c>
      <c r="B2659" s="405" t="s">
        <v>7132</v>
      </c>
      <c r="C2659" s="290" t="s">
        <v>3789</v>
      </c>
      <c r="D2659" s="290">
        <v>923666</v>
      </c>
      <c r="E2659" s="406">
        <v>44347</v>
      </c>
      <c r="F2659" s="290" t="s">
        <v>3351</v>
      </c>
    </row>
    <row r="2660" spans="1:6">
      <c r="A2660" s="405" t="s">
        <v>7133</v>
      </c>
      <c r="B2660" s="405" t="s">
        <v>7134</v>
      </c>
      <c r="C2660" s="290" t="s">
        <v>3789</v>
      </c>
      <c r="D2660" s="290">
        <v>927497</v>
      </c>
      <c r="E2660" s="406">
        <v>44476</v>
      </c>
      <c r="F2660" s="290" t="s">
        <v>3351</v>
      </c>
    </row>
    <row r="2661" spans="1:6">
      <c r="A2661" s="405" t="s">
        <v>7135</v>
      </c>
      <c r="B2661" s="405" t="s">
        <v>7136</v>
      </c>
      <c r="C2661" s="290" t="s">
        <v>3789</v>
      </c>
      <c r="D2661" s="290">
        <v>922237</v>
      </c>
      <c r="E2661" s="406">
        <v>44287</v>
      </c>
      <c r="F2661" s="290" t="s">
        <v>3351</v>
      </c>
    </row>
    <row r="2662" spans="1:6">
      <c r="A2662" s="405" t="s">
        <v>7137</v>
      </c>
      <c r="B2662" s="405" t="s">
        <v>7138</v>
      </c>
      <c r="C2662" s="290" t="s">
        <v>3789</v>
      </c>
      <c r="D2662" s="290">
        <v>929845</v>
      </c>
      <c r="E2662" s="406">
        <v>44574</v>
      </c>
      <c r="F2662" s="290" t="s">
        <v>3351</v>
      </c>
    </row>
    <row r="2663" spans="1:6">
      <c r="A2663" s="405" t="s">
        <v>2671</v>
      </c>
      <c r="B2663" s="405" t="s">
        <v>7139</v>
      </c>
      <c r="C2663" s="290" t="s">
        <v>3789</v>
      </c>
      <c r="D2663" s="290">
        <v>913981</v>
      </c>
      <c r="E2663" s="406">
        <v>43038</v>
      </c>
      <c r="F2663" s="290" t="s">
        <v>3351</v>
      </c>
    </row>
    <row r="2664" spans="1:6">
      <c r="A2664" s="405" t="s">
        <v>2673</v>
      </c>
      <c r="B2664" s="405" t="s">
        <v>3348</v>
      </c>
      <c r="C2664" s="290" t="s">
        <v>3789</v>
      </c>
      <c r="D2664" s="290">
        <v>916419</v>
      </c>
      <c r="E2664" s="406">
        <v>43418</v>
      </c>
      <c r="F2664" s="290" t="s">
        <v>3351</v>
      </c>
    </row>
    <row r="2665" spans="1:6">
      <c r="A2665" s="405" t="s">
        <v>7140</v>
      </c>
      <c r="B2665" s="405" t="s">
        <v>7141</v>
      </c>
      <c r="C2665" s="290" t="s">
        <v>3789</v>
      </c>
      <c r="D2665" s="290">
        <v>928833</v>
      </c>
      <c r="E2665" s="406">
        <v>44525</v>
      </c>
      <c r="F2665" s="290" t="s">
        <v>7031</v>
      </c>
    </row>
    <row r="2666" spans="1:6">
      <c r="A2666" s="405" t="s">
        <v>7142</v>
      </c>
      <c r="B2666" s="405" t="s">
        <v>7143</v>
      </c>
      <c r="C2666" s="290" t="s">
        <v>3789</v>
      </c>
      <c r="D2666" s="290">
        <v>925496</v>
      </c>
      <c r="E2666" s="406">
        <v>44389</v>
      </c>
      <c r="F2666" s="290" t="s">
        <v>7031</v>
      </c>
    </row>
    <row r="2667" spans="1:6">
      <c r="A2667" s="405" t="s">
        <v>7144</v>
      </c>
      <c r="B2667" s="405" t="s">
        <v>7145</v>
      </c>
      <c r="C2667" s="290" t="s">
        <v>3789</v>
      </c>
      <c r="D2667" s="290">
        <v>925515</v>
      </c>
      <c r="E2667" s="406">
        <v>44389</v>
      </c>
      <c r="F2667" s="290" t="s">
        <v>7031</v>
      </c>
    </row>
    <row r="2668" spans="1:6">
      <c r="A2668" s="405" t="s">
        <v>7146</v>
      </c>
      <c r="B2668" s="405" t="s">
        <v>7147</v>
      </c>
      <c r="C2668" s="290" t="s">
        <v>3789</v>
      </c>
      <c r="D2668" s="290">
        <v>925488</v>
      </c>
      <c r="E2668" s="406">
        <v>44389</v>
      </c>
      <c r="F2668" s="290" t="s">
        <v>7031</v>
      </c>
    </row>
    <row r="2669" spans="1:6">
      <c r="A2669" s="405" t="s">
        <v>7148</v>
      </c>
      <c r="B2669" s="405" t="s">
        <v>7149</v>
      </c>
      <c r="C2669" s="290" t="s">
        <v>3789</v>
      </c>
      <c r="D2669" s="290">
        <v>916744</v>
      </c>
      <c r="E2669" s="406">
        <v>43472</v>
      </c>
      <c r="F2669" s="290" t="s">
        <v>7031</v>
      </c>
    </row>
    <row r="2670" spans="1:6">
      <c r="A2670" s="405" t="s">
        <v>7150</v>
      </c>
      <c r="B2670" s="405" t="s">
        <v>7151</v>
      </c>
      <c r="C2670" s="290" t="s">
        <v>3789</v>
      </c>
      <c r="D2670" s="290">
        <v>930280</v>
      </c>
      <c r="E2670" s="406">
        <v>44595</v>
      </c>
      <c r="F2670" s="290" t="s">
        <v>7031</v>
      </c>
    </row>
    <row r="2671" spans="1:6">
      <c r="A2671" s="405" t="s">
        <v>7152</v>
      </c>
      <c r="B2671" s="405" t="s">
        <v>7153</v>
      </c>
      <c r="C2671" s="290" t="s">
        <v>3789</v>
      </c>
      <c r="D2671" s="290">
        <v>930282</v>
      </c>
      <c r="E2671" s="406">
        <v>44595</v>
      </c>
      <c r="F2671" s="290" t="s">
        <v>7031</v>
      </c>
    </row>
    <row r="2672" spans="1:6">
      <c r="A2672" s="405" t="s">
        <v>7154</v>
      </c>
      <c r="B2672" s="405" t="s">
        <v>7155</v>
      </c>
      <c r="C2672" s="290" t="s">
        <v>3789</v>
      </c>
      <c r="D2672" s="290">
        <v>930290</v>
      </c>
      <c r="E2672" s="406">
        <v>44595</v>
      </c>
      <c r="F2672" s="290" t="s">
        <v>7031</v>
      </c>
    </row>
    <row r="2673" spans="1:6">
      <c r="A2673" s="405" t="s">
        <v>7156</v>
      </c>
      <c r="B2673" s="405" t="s">
        <v>7157</v>
      </c>
      <c r="C2673" s="290" t="s">
        <v>3789</v>
      </c>
      <c r="D2673" s="290">
        <v>930286</v>
      </c>
      <c r="E2673" s="406">
        <v>44595</v>
      </c>
      <c r="F2673" s="290" t="s">
        <v>7031</v>
      </c>
    </row>
    <row r="2674" spans="1:6">
      <c r="A2674" s="405" t="s">
        <v>7158</v>
      </c>
      <c r="B2674" s="405" t="s">
        <v>7159</v>
      </c>
      <c r="C2674" s="290" t="s">
        <v>3789</v>
      </c>
      <c r="D2674" s="290">
        <v>930289</v>
      </c>
      <c r="E2674" s="406">
        <v>44595</v>
      </c>
      <c r="F2674" s="290" t="s">
        <v>7031</v>
      </c>
    </row>
    <row r="2675" spans="1:6">
      <c r="A2675" s="405" t="s">
        <v>7160</v>
      </c>
      <c r="B2675" s="405" t="s">
        <v>7161</v>
      </c>
      <c r="C2675" s="290" t="s">
        <v>3789</v>
      </c>
      <c r="D2675" s="290">
        <v>931153</v>
      </c>
      <c r="E2675" s="406">
        <v>44637</v>
      </c>
      <c r="F2675" s="290" t="s">
        <v>7031</v>
      </c>
    </row>
    <row r="2676" spans="1:6">
      <c r="A2676" s="405" t="s">
        <v>7162</v>
      </c>
      <c r="B2676" s="405" t="s">
        <v>7163</v>
      </c>
      <c r="C2676" s="290" t="s">
        <v>3789</v>
      </c>
      <c r="D2676" s="290">
        <v>930285</v>
      </c>
      <c r="E2676" s="406">
        <v>44595</v>
      </c>
      <c r="F2676" s="290" t="s">
        <v>7031</v>
      </c>
    </row>
    <row r="2677" spans="1:6">
      <c r="A2677" s="405" t="s">
        <v>7164</v>
      </c>
      <c r="B2677" s="405" t="s">
        <v>7165</v>
      </c>
      <c r="C2677" s="290" t="s">
        <v>3789</v>
      </c>
      <c r="D2677" s="290">
        <v>928839</v>
      </c>
      <c r="E2677" s="406">
        <v>44525</v>
      </c>
      <c r="F2677" s="290" t="s">
        <v>7031</v>
      </c>
    </row>
    <row r="2678" spans="1:6">
      <c r="A2678" s="405" t="s">
        <v>7166</v>
      </c>
      <c r="B2678" s="405" t="s">
        <v>7167</v>
      </c>
      <c r="C2678" s="290" t="s">
        <v>3789</v>
      </c>
      <c r="D2678" s="290">
        <v>931150</v>
      </c>
      <c r="E2678" s="406">
        <v>44637</v>
      </c>
      <c r="F2678" s="290" t="s">
        <v>7031</v>
      </c>
    </row>
    <row r="2679" spans="1:6">
      <c r="A2679" s="405" t="s">
        <v>7168</v>
      </c>
      <c r="B2679" s="405" t="s">
        <v>7169</v>
      </c>
      <c r="C2679" s="290" t="s">
        <v>3789</v>
      </c>
      <c r="D2679" s="290">
        <v>930287</v>
      </c>
      <c r="E2679" s="406">
        <v>44595</v>
      </c>
      <c r="F2679" s="290" t="s">
        <v>7031</v>
      </c>
    </row>
    <row r="2680" spans="1:6">
      <c r="A2680" s="405" t="s">
        <v>7170</v>
      </c>
      <c r="B2680" s="405" t="s">
        <v>7171</v>
      </c>
      <c r="C2680" s="290" t="s">
        <v>3789</v>
      </c>
      <c r="D2680" s="290">
        <v>931154</v>
      </c>
      <c r="E2680" s="406">
        <v>44637</v>
      </c>
      <c r="F2680" s="290" t="s">
        <v>7031</v>
      </c>
    </row>
    <row r="2681" spans="1:6">
      <c r="A2681" s="405" t="s">
        <v>7172</v>
      </c>
      <c r="B2681" s="405" t="s">
        <v>7173</v>
      </c>
      <c r="C2681" s="290" t="s">
        <v>3789</v>
      </c>
      <c r="D2681" s="290">
        <v>930150</v>
      </c>
      <c r="E2681" s="406">
        <v>44595</v>
      </c>
      <c r="F2681" s="290" t="s">
        <v>7031</v>
      </c>
    </row>
    <row r="2682" spans="1:6">
      <c r="A2682" s="405" t="s">
        <v>7174</v>
      </c>
      <c r="B2682" s="405" t="s">
        <v>7175</v>
      </c>
      <c r="C2682" s="290" t="s">
        <v>3789</v>
      </c>
      <c r="D2682" s="290">
        <v>931152</v>
      </c>
      <c r="E2682" s="406">
        <v>44637</v>
      </c>
      <c r="F2682" s="290" t="s">
        <v>7031</v>
      </c>
    </row>
    <row r="2683" spans="1:6">
      <c r="A2683" s="405" t="s">
        <v>7176</v>
      </c>
      <c r="B2683" s="405" t="s">
        <v>7177</v>
      </c>
      <c r="C2683" s="290" t="s">
        <v>3789</v>
      </c>
      <c r="D2683" s="290">
        <v>930364</v>
      </c>
      <c r="E2683" s="406">
        <v>44602</v>
      </c>
      <c r="F2683" s="290" t="s">
        <v>7031</v>
      </c>
    </row>
    <row r="2684" spans="1:6">
      <c r="A2684" s="405" t="s">
        <v>7178</v>
      </c>
      <c r="B2684" s="405" t="s">
        <v>7179</v>
      </c>
      <c r="C2684" s="290" t="s">
        <v>3789</v>
      </c>
      <c r="D2684" s="290">
        <v>928834</v>
      </c>
      <c r="E2684" s="406">
        <v>44525</v>
      </c>
      <c r="F2684" s="290" t="s">
        <v>7031</v>
      </c>
    </row>
    <row r="2685" spans="1:6">
      <c r="A2685" s="405" t="s">
        <v>7180</v>
      </c>
      <c r="B2685" s="405" t="s">
        <v>7181</v>
      </c>
      <c r="C2685" s="290" t="s">
        <v>3789</v>
      </c>
      <c r="D2685" s="290">
        <v>928838</v>
      </c>
      <c r="E2685" s="406">
        <v>44525</v>
      </c>
      <c r="F2685" s="290" t="s">
        <v>7031</v>
      </c>
    </row>
    <row r="2686" spans="1:6">
      <c r="A2686" s="405" t="s">
        <v>7182</v>
      </c>
      <c r="B2686" s="405" t="s">
        <v>7183</v>
      </c>
      <c r="C2686" s="290" t="s">
        <v>3789</v>
      </c>
      <c r="D2686" s="290">
        <v>932607</v>
      </c>
      <c r="E2686" s="406">
        <v>44700</v>
      </c>
      <c r="F2686" s="290" t="s">
        <v>7031</v>
      </c>
    </row>
    <row r="2687" spans="1:6">
      <c r="A2687" s="405" t="s">
        <v>7184</v>
      </c>
      <c r="B2687" s="405" t="s">
        <v>7185</v>
      </c>
      <c r="C2687" s="290" t="s">
        <v>3789</v>
      </c>
      <c r="D2687" s="290">
        <v>932606</v>
      </c>
      <c r="E2687" s="406">
        <v>44700</v>
      </c>
      <c r="F2687" s="290" t="s">
        <v>7031</v>
      </c>
    </row>
    <row r="2688" spans="1:6">
      <c r="A2688" s="405" t="s">
        <v>115</v>
      </c>
      <c r="B2688" s="405" t="s">
        <v>7186</v>
      </c>
      <c r="C2688" s="290" t="s">
        <v>3789</v>
      </c>
      <c r="D2688" s="290">
        <v>923675</v>
      </c>
      <c r="E2688" s="406">
        <v>44347</v>
      </c>
      <c r="F2688" s="290" t="s">
        <v>7187</v>
      </c>
    </row>
    <row r="2689" spans="1:6">
      <c r="A2689" s="405" t="s">
        <v>2447</v>
      </c>
      <c r="B2689" s="405" t="s">
        <v>7188</v>
      </c>
      <c r="C2689" s="290" t="s">
        <v>3789</v>
      </c>
      <c r="D2689" s="290">
        <v>915902</v>
      </c>
      <c r="E2689" s="406">
        <v>43325</v>
      </c>
      <c r="F2689" s="290" t="s">
        <v>7187</v>
      </c>
    </row>
    <row r="2690" spans="1:6">
      <c r="A2690" s="405" t="s">
        <v>202</v>
      </c>
      <c r="B2690" s="405" t="s">
        <v>7189</v>
      </c>
      <c r="C2690" s="290" t="s">
        <v>3789</v>
      </c>
      <c r="D2690" s="290">
        <v>916816</v>
      </c>
      <c r="E2690" s="406">
        <v>43479</v>
      </c>
      <c r="F2690" s="290" t="s">
        <v>7187</v>
      </c>
    </row>
    <row r="2691" spans="1:6">
      <c r="A2691" s="405" t="s">
        <v>2488</v>
      </c>
      <c r="B2691" s="405" t="s">
        <v>7190</v>
      </c>
      <c r="C2691" s="290" t="s">
        <v>3789</v>
      </c>
      <c r="D2691" s="290">
        <v>913717</v>
      </c>
      <c r="E2691" s="406">
        <v>43017</v>
      </c>
      <c r="F2691" s="290" t="s">
        <v>7187</v>
      </c>
    </row>
    <row r="2692" spans="1:6">
      <c r="A2692" s="405" t="s">
        <v>2489</v>
      </c>
      <c r="B2692" s="405" t="s">
        <v>7191</v>
      </c>
      <c r="C2692" s="290" t="s">
        <v>3789</v>
      </c>
      <c r="D2692" s="290">
        <v>923673</v>
      </c>
      <c r="E2692" s="406">
        <v>44347</v>
      </c>
      <c r="F2692" s="290" t="s">
        <v>7187</v>
      </c>
    </row>
    <row r="2693" spans="1:6">
      <c r="A2693" s="405" t="s">
        <v>619</v>
      </c>
      <c r="B2693" s="405" t="s">
        <v>7192</v>
      </c>
      <c r="C2693" s="290" t="s">
        <v>3789</v>
      </c>
      <c r="D2693" s="290">
        <v>929843</v>
      </c>
      <c r="E2693" s="406">
        <v>44574</v>
      </c>
      <c r="F2693" s="290" t="s">
        <v>7187</v>
      </c>
    </row>
    <row r="2694" spans="1:6">
      <c r="A2694" s="405" t="s">
        <v>631</v>
      </c>
      <c r="B2694" s="405" t="s">
        <v>7193</v>
      </c>
      <c r="C2694" s="290" t="s">
        <v>3789</v>
      </c>
      <c r="D2694" s="290">
        <v>929839</v>
      </c>
      <c r="E2694" s="406">
        <v>44574</v>
      </c>
      <c r="F2694" s="290" t="s">
        <v>7187</v>
      </c>
    </row>
    <row r="2695" spans="1:6">
      <c r="A2695" s="405" t="s">
        <v>2503</v>
      </c>
      <c r="B2695" s="405" t="s">
        <v>7194</v>
      </c>
      <c r="C2695" s="290" t="s">
        <v>3789</v>
      </c>
      <c r="D2695" s="290">
        <v>914557</v>
      </c>
      <c r="E2695" s="406">
        <v>43095</v>
      </c>
      <c r="F2695" s="290" t="s">
        <v>7187</v>
      </c>
    </row>
    <row r="2696" spans="1:6">
      <c r="A2696" s="405" t="s">
        <v>7195</v>
      </c>
      <c r="B2696" s="405" t="s">
        <v>7196</v>
      </c>
      <c r="C2696" s="290" t="s">
        <v>3789</v>
      </c>
      <c r="D2696" s="290">
        <v>915508</v>
      </c>
      <c r="E2696" s="406">
        <v>43229</v>
      </c>
      <c r="F2696" s="290" t="s">
        <v>7187</v>
      </c>
    </row>
    <row r="2697" spans="1:6">
      <c r="A2697" s="405" t="s">
        <v>2535</v>
      </c>
      <c r="B2697" s="405" t="s">
        <v>7197</v>
      </c>
      <c r="C2697" s="290" t="s">
        <v>3789</v>
      </c>
      <c r="D2697" s="290">
        <v>922043</v>
      </c>
      <c r="E2697" s="406">
        <v>44287</v>
      </c>
      <c r="F2697" s="290" t="s">
        <v>7187</v>
      </c>
    </row>
    <row r="2698" spans="1:6">
      <c r="A2698" s="405" t="s">
        <v>2544</v>
      </c>
      <c r="B2698" s="405" t="s">
        <v>7198</v>
      </c>
      <c r="C2698" s="290" t="s">
        <v>3789</v>
      </c>
      <c r="D2698" s="290">
        <v>915494</v>
      </c>
      <c r="E2698" s="406">
        <v>43227</v>
      </c>
      <c r="F2698" s="290" t="s">
        <v>7187</v>
      </c>
    </row>
    <row r="2699" spans="1:6">
      <c r="A2699" s="405" t="s">
        <v>7199</v>
      </c>
      <c r="B2699" s="405" t="s">
        <v>7200</v>
      </c>
      <c r="C2699" s="290" t="s">
        <v>3789</v>
      </c>
      <c r="D2699" s="290">
        <v>916453</v>
      </c>
      <c r="E2699" s="406">
        <v>43423</v>
      </c>
      <c r="F2699" s="290" t="s">
        <v>7187</v>
      </c>
    </row>
    <row r="2700" spans="1:6">
      <c r="A2700" s="405" t="s">
        <v>7201</v>
      </c>
      <c r="B2700" s="405" t="s">
        <v>7202</v>
      </c>
      <c r="C2700" s="290" t="s">
        <v>3789</v>
      </c>
      <c r="D2700" s="290">
        <v>915564</v>
      </c>
      <c r="E2700" s="406">
        <v>43241</v>
      </c>
      <c r="F2700" s="290" t="s">
        <v>7187</v>
      </c>
    </row>
    <row r="2701" spans="1:6">
      <c r="A2701" s="405" t="s">
        <v>2577</v>
      </c>
      <c r="B2701" s="405" t="s">
        <v>7203</v>
      </c>
      <c r="C2701" s="290" t="s">
        <v>3789</v>
      </c>
      <c r="D2701" s="290">
        <v>922080</v>
      </c>
      <c r="E2701" s="406">
        <v>44287</v>
      </c>
      <c r="F2701" s="290" t="s">
        <v>7187</v>
      </c>
    </row>
    <row r="2702" spans="1:6">
      <c r="A2702" s="405" t="s">
        <v>2582</v>
      </c>
      <c r="B2702" s="405" t="s">
        <v>7204</v>
      </c>
      <c r="C2702" s="290" t="s">
        <v>3789</v>
      </c>
      <c r="D2702" s="290">
        <v>915906</v>
      </c>
      <c r="E2702" s="406">
        <v>43325</v>
      </c>
      <c r="F2702" s="290" t="s">
        <v>7187</v>
      </c>
    </row>
    <row r="2703" spans="1:6">
      <c r="A2703" s="405" t="s">
        <v>7205</v>
      </c>
      <c r="B2703" s="405" t="s">
        <v>7206</v>
      </c>
      <c r="C2703" s="290" t="s">
        <v>3789</v>
      </c>
      <c r="D2703" s="290">
        <v>915496</v>
      </c>
      <c r="E2703" s="406">
        <v>43227</v>
      </c>
      <c r="F2703" s="290" t="s">
        <v>7187</v>
      </c>
    </row>
    <row r="2704" spans="1:6">
      <c r="A2704" s="405" t="s">
        <v>1575</v>
      </c>
      <c r="B2704" s="405" t="s">
        <v>7207</v>
      </c>
      <c r="C2704" s="290" t="s">
        <v>3789</v>
      </c>
      <c r="D2704" s="290">
        <v>929841</v>
      </c>
      <c r="E2704" s="406">
        <v>44574</v>
      </c>
      <c r="F2704" s="290" t="s">
        <v>7187</v>
      </c>
    </row>
    <row r="2705" spans="1:6">
      <c r="A2705" s="405" t="s">
        <v>1958</v>
      </c>
      <c r="B2705" s="405" t="s">
        <v>7208</v>
      </c>
      <c r="C2705" s="290" t="s">
        <v>3789</v>
      </c>
      <c r="D2705" s="290">
        <v>923475</v>
      </c>
      <c r="E2705" s="406">
        <v>44326</v>
      </c>
      <c r="F2705" s="290" t="s">
        <v>7187</v>
      </c>
    </row>
    <row r="2706" spans="1:6">
      <c r="A2706" s="405" t="s">
        <v>2067</v>
      </c>
      <c r="B2706" s="405" t="s">
        <v>7209</v>
      </c>
      <c r="C2706" s="290" t="s">
        <v>3789</v>
      </c>
      <c r="D2706" s="290">
        <v>924186</v>
      </c>
      <c r="E2706" s="406">
        <v>44361</v>
      </c>
      <c r="F2706" s="290" t="s">
        <v>7187</v>
      </c>
    </row>
    <row r="2707" spans="1:6">
      <c r="A2707" s="405" t="s">
        <v>2101</v>
      </c>
      <c r="B2707" s="405" t="s">
        <v>7210</v>
      </c>
      <c r="C2707" s="290" t="s">
        <v>3789</v>
      </c>
      <c r="D2707" s="290">
        <v>924192</v>
      </c>
      <c r="E2707" s="406">
        <v>44361</v>
      </c>
      <c r="F2707" s="290" t="s">
        <v>7187</v>
      </c>
    </row>
    <row r="2708" spans="1:6">
      <c r="A2708" s="405" t="s">
        <v>7211</v>
      </c>
      <c r="B2708" s="405" t="s">
        <v>7212</v>
      </c>
      <c r="C2708" s="290" t="s">
        <v>3789</v>
      </c>
      <c r="D2708" s="290">
        <v>914204</v>
      </c>
      <c r="E2708" s="406">
        <v>43052</v>
      </c>
      <c r="F2708" s="290" t="s">
        <v>7187</v>
      </c>
    </row>
    <row r="2709" spans="1:6">
      <c r="A2709" s="405" t="s">
        <v>2142</v>
      </c>
      <c r="B2709" s="405" t="s">
        <v>7213</v>
      </c>
      <c r="C2709" s="290" t="s">
        <v>3789</v>
      </c>
      <c r="D2709" s="290">
        <v>924199</v>
      </c>
      <c r="E2709" s="406">
        <v>44361</v>
      </c>
      <c r="F2709" s="290" t="s">
        <v>7187</v>
      </c>
    </row>
    <row r="2710" spans="1:6">
      <c r="A2710" s="405" t="s">
        <v>2150</v>
      </c>
      <c r="B2710" s="405" t="s">
        <v>7214</v>
      </c>
      <c r="C2710" s="290" t="s">
        <v>3789</v>
      </c>
      <c r="D2710" s="290">
        <v>924201</v>
      </c>
      <c r="E2710" s="406">
        <v>44361</v>
      </c>
      <c r="F2710" s="290" t="s">
        <v>7187</v>
      </c>
    </row>
    <row r="2711" spans="1:6">
      <c r="A2711" s="405" t="s">
        <v>2661</v>
      </c>
      <c r="B2711" s="405" t="s">
        <v>7215</v>
      </c>
      <c r="C2711" s="290" t="s">
        <v>3789</v>
      </c>
      <c r="D2711" s="290">
        <v>913207</v>
      </c>
      <c r="E2711" s="406">
        <v>42996</v>
      </c>
      <c r="F2711" s="290" t="s">
        <v>7187</v>
      </c>
    </row>
    <row r="2712" spans="1:6">
      <c r="A2712" s="405" t="s">
        <v>7216</v>
      </c>
      <c r="B2712" s="405" t="s">
        <v>7217</v>
      </c>
      <c r="C2712" s="290" t="s">
        <v>3789</v>
      </c>
      <c r="D2712" s="290">
        <v>929840</v>
      </c>
      <c r="E2712" s="406">
        <v>44574</v>
      </c>
      <c r="F2712" s="290" t="s">
        <v>7187</v>
      </c>
    </row>
    <row r="2713" spans="1:6">
      <c r="A2713" s="405" t="s">
        <v>82</v>
      </c>
      <c r="B2713" s="405" t="s">
        <v>7218</v>
      </c>
      <c r="C2713" s="290" t="s">
        <v>3789</v>
      </c>
      <c r="D2713" s="290">
        <v>930273</v>
      </c>
      <c r="E2713" s="406">
        <v>44595</v>
      </c>
      <c r="F2713" s="290" t="s">
        <v>7035</v>
      </c>
    </row>
    <row r="2714" spans="1:6">
      <c r="A2714" s="405" t="s">
        <v>7219</v>
      </c>
      <c r="B2714" s="405" t="s">
        <v>7220</v>
      </c>
      <c r="C2714" s="290" t="s">
        <v>3789</v>
      </c>
      <c r="D2714" s="290">
        <v>913105</v>
      </c>
      <c r="E2714" s="406">
        <v>42991</v>
      </c>
      <c r="F2714" s="290" t="s">
        <v>7035</v>
      </c>
    </row>
    <row r="2715" spans="1:6">
      <c r="A2715" s="405" t="s">
        <v>89</v>
      </c>
      <c r="B2715" s="405" t="s">
        <v>7221</v>
      </c>
      <c r="C2715" s="290" t="s">
        <v>3789</v>
      </c>
      <c r="D2715" s="290">
        <v>923976</v>
      </c>
      <c r="E2715" s="406">
        <v>44361</v>
      </c>
      <c r="F2715" s="290" t="s">
        <v>7035</v>
      </c>
    </row>
    <row r="2716" spans="1:6">
      <c r="A2716" s="405" t="s">
        <v>154</v>
      </c>
      <c r="B2716" s="405" t="s">
        <v>7222</v>
      </c>
      <c r="C2716" s="290" t="s">
        <v>3789</v>
      </c>
      <c r="D2716" s="290">
        <v>930274</v>
      </c>
      <c r="E2716" s="406">
        <v>44595</v>
      </c>
      <c r="F2716" s="290" t="s">
        <v>7035</v>
      </c>
    </row>
    <row r="2717" spans="1:6">
      <c r="A2717" s="405" t="s">
        <v>7223</v>
      </c>
      <c r="B2717" s="405" t="s">
        <v>7224</v>
      </c>
      <c r="C2717" s="290" t="s">
        <v>3789</v>
      </c>
      <c r="D2717" s="290">
        <v>923991</v>
      </c>
      <c r="E2717" s="406">
        <v>44361</v>
      </c>
      <c r="F2717" s="290" t="s">
        <v>7035</v>
      </c>
    </row>
    <row r="2718" spans="1:6">
      <c r="A2718" s="405" t="s">
        <v>7225</v>
      </c>
      <c r="B2718" s="405" t="s">
        <v>7226</v>
      </c>
      <c r="C2718" s="290" t="s">
        <v>3789</v>
      </c>
      <c r="D2718" s="290">
        <v>923770</v>
      </c>
      <c r="E2718" s="406">
        <v>44361</v>
      </c>
      <c r="F2718" s="290" t="s">
        <v>7035</v>
      </c>
    </row>
    <row r="2719" spans="1:6">
      <c r="A2719" s="405" t="s">
        <v>2476</v>
      </c>
      <c r="B2719" s="405" t="s">
        <v>7227</v>
      </c>
      <c r="C2719" s="290" t="s">
        <v>3789</v>
      </c>
      <c r="D2719" s="290">
        <v>923777</v>
      </c>
      <c r="E2719" s="406">
        <v>44361</v>
      </c>
      <c r="F2719" s="290" t="s">
        <v>7035</v>
      </c>
    </row>
    <row r="2720" spans="1:6">
      <c r="A2720" s="405" t="s">
        <v>7228</v>
      </c>
      <c r="B2720" s="405" t="s">
        <v>7229</v>
      </c>
      <c r="C2720" s="290" t="s">
        <v>3789</v>
      </c>
      <c r="D2720" s="290">
        <v>923788</v>
      </c>
      <c r="E2720" s="406">
        <v>44361</v>
      </c>
      <c r="F2720" s="290" t="s">
        <v>7035</v>
      </c>
    </row>
    <row r="2721" spans="1:6">
      <c r="A2721" s="405" t="s">
        <v>541</v>
      </c>
      <c r="B2721" s="405" t="s">
        <v>7230</v>
      </c>
      <c r="C2721" s="290" t="s">
        <v>3789</v>
      </c>
      <c r="D2721" s="290">
        <v>923793</v>
      </c>
      <c r="E2721" s="406">
        <v>44361</v>
      </c>
      <c r="F2721" s="290" t="s">
        <v>7035</v>
      </c>
    </row>
    <row r="2722" spans="1:6">
      <c r="A2722" s="405" t="s">
        <v>7231</v>
      </c>
      <c r="B2722" s="405" t="s">
        <v>7232</v>
      </c>
      <c r="C2722" s="290" t="s">
        <v>3789</v>
      </c>
      <c r="D2722" s="290">
        <v>928134</v>
      </c>
      <c r="E2722" s="406">
        <v>44508</v>
      </c>
      <c r="F2722" s="290" t="s">
        <v>7035</v>
      </c>
    </row>
    <row r="2723" spans="1:6">
      <c r="A2723" s="405" t="s">
        <v>7233</v>
      </c>
      <c r="B2723" s="405" t="s">
        <v>7234</v>
      </c>
      <c r="C2723" s="290" t="s">
        <v>3789</v>
      </c>
      <c r="D2723" s="290">
        <v>928133</v>
      </c>
      <c r="E2723" s="406">
        <v>44508</v>
      </c>
      <c r="F2723" s="290" t="s">
        <v>7035</v>
      </c>
    </row>
    <row r="2724" spans="1:6">
      <c r="A2724" s="405" t="s">
        <v>685</v>
      </c>
      <c r="B2724" s="405" t="s">
        <v>7235</v>
      </c>
      <c r="C2724" s="290" t="s">
        <v>3789</v>
      </c>
      <c r="D2724" s="290">
        <v>931963</v>
      </c>
      <c r="E2724" s="406">
        <v>44672</v>
      </c>
      <c r="F2724" s="290" t="s">
        <v>7035</v>
      </c>
    </row>
    <row r="2725" spans="1:6">
      <c r="A2725" s="405" t="s">
        <v>792</v>
      </c>
      <c r="B2725" s="405" t="s">
        <v>7236</v>
      </c>
      <c r="C2725" s="290" t="s">
        <v>3789</v>
      </c>
      <c r="D2725" s="290">
        <v>919335</v>
      </c>
      <c r="E2725" s="406">
        <v>44672</v>
      </c>
      <c r="F2725" s="290" t="s">
        <v>7035</v>
      </c>
    </row>
    <row r="2726" spans="1:6">
      <c r="A2726" s="405" t="s">
        <v>926</v>
      </c>
      <c r="B2726" s="405" t="s">
        <v>7237</v>
      </c>
      <c r="C2726" s="290" t="s">
        <v>3789</v>
      </c>
      <c r="D2726" s="290">
        <v>923838</v>
      </c>
      <c r="E2726" s="406">
        <v>44361</v>
      </c>
      <c r="F2726" s="290" t="s">
        <v>7035</v>
      </c>
    </row>
    <row r="2727" spans="1:6">
      <c r="A2727" s="405" t="s">
        <v>7238</v>
      </c>
      <c r="B2727" s="405" t="s">
        <v>7239</v>
      </c>
      <c r="C2727" s="290" t="s">
        <v>3789</v>
      </c>
      <c r="D2727" s="290">
        <v>923840</v>
      </c>
      <c r="E2727" s="406">
        <v>44361</v>
      </c>
      <c r="F2727" s="290" t="s">
        <v>7035</v>
      </c>
    </row>
    <row r="2728" spans="1:6">
      <c r="A2728" s="405" t="s">
        <v>1164</v>
      </c>
      <c r="B2728" s="405" t="s">
        <v>7240</v>
      </c>
      <c r="C2728" s="290" t="s">
        <v>3789</v>
      </c>
      <c r="D2728" s="290">
        <v>923860</v>
      </c>
      <c r="E2728" s="406">
        <v>44361</v>
      </c>
      <c r="F2728" s="290" t="s">
        <v>7035</v>
      </c>
    </row>
    <row r="2729" spans="1:6">
      <c r="A2729" s="405" t="s">
        <v>1204</v>
      </c>
      <c r="B2729" s="405" t="s">
        <v>7241</v>
      </c>
      <c r="C2729" s="290" t="s">
        <v>3789</v>
      </c>
      <c r="D2729" s="290">
        <v>923866</v>
      </c>
      <c r="E2729" s="406">
        <v>44361</v>
      </c>
      <c r="F2729" s="290" t="s">
        <v>7035</v>
      </c>
    </row>
    <row r="2730" spans="1:6">
      <c r="A2730" s="405" t="s">
        <v>1298</v>
      </c>
      <c r="B2730" s="405" t="s">
        <v>7242</v>
      </c>
      <c r="C2730" s="290" t="s">
        <v>3789</v>
      </c>
      <c r="D2730" s="290">
        <v>931964</v>
      </c>
      <c r="E2730" s="406">
        <v>44672</v>
      </c>
      <c r="F2730" s="290" t="s">
        <v>7035</v>
      </c>
    </row>
    <row r="2731" spans="1:6">
      <c r="A2731" s="405" t="s">
        <v>7243</v>
      </c>
      <c r="B2731" s="405" t="s">
        <v>7244</v>
      </c>
      <c r="C2731" s="290" t="s">
        <v>3789</v>
      </c>
      <c r="D2731" s="290">
        <v>911752</v>
      </c>
      <c r="E2731" s="406">
        <v>42709</v>
      </c>
      <c r="F2731" s="290" t="s">
        <v>7035</v>
      </c>
    </row>
    <row r="2732" spans="1:6">
      <c r="A2732" s="405" t="s">
        <v>1546</v>
      </c>
      <c r="B2732" s="405" t="s">
        <v>7245</v>
      </c>
      <c r="C2732" s="290" t="s">
        <v>3789</v>
      </c>
      <c r="D2732" s="290">
        <v>923896</v>
      </c>
      <c r="E2732" s="406">
        <v>44361</v>
      </c>
      <c r="F2732" s="290" t="s">
        <v>7035</v>
      </c>
    </row>
    <row r="2733" spans="1:6">
      <c r="A2733" s="405" t="s">
        <v>1652</v>
      </c>
      <c r="B2733" s="405" t="s">
        <v>7246</v>
      </c>
      <c r="C2733" s="290" t="s">
        <v>3789</v>
      </c>
      <c r="D2733" s="290">
        <v>923909</v>
      </c>
      <c r="E2733" s="406">
        <v>44361</v>
      </c>
      <c r="F2733" s="290" t="s">
        <v>7035</v>
      </c>
    </row>
    <row r="2734" spans="1:6">
      <c r="A2734" s="405" t="s">
        <v>1678</v>
      </c>
      <c r="B2734" s="405" t="s">
        <v>7247</v>
      </c>
      <c r="C2734" s="290" t="s">
        <v>3789</v>
      </c>
      <c r="D2734" s="290">
        <v>923912</v>
      </c>
      <c r="E2734" s="406">
        <v>44361</v>
      </c>
      <c r="F2734" s="290" t="s">
        <v>7035</v>
      </c>
    </row>
    <row r="2735" spans="1:6">
      <c r="A2735" s="405" t="s">
        <v>1986</v>
      </c>
      <c r="B2735" s="405" t="s">
        <v>7248</v>
      </c>
      <c r="C2735" s="290" t="s">
        <v>3789</v>
      </c>
      <c r="D2735" s="290">
        <v>923934</v>
      </c>
      <c r="E2735" s="406">
        <v>44361</v>
      </c>
      <c r="F2735" s="290" t="s">
        <v>7035</v>
      </c>
    </row>
    <row r="2736" spans="1:6">
      <c r="A2736" s="405" t="s">
        <v>7249</v>
      </c>
      <c r="B2736" s="405" t="s">
        <v>7250</v>
      </c>
      <c r="C2736" s="290" t="s">
        <v>3789</v>
      </c>
      <c r="D2736" s="290">
        <v>928138</v>
      </c>
      <c r="E2736" s="406">
        <v>44508</v>
      </c>
      <c r="F2736" s="290" t="s">
        <v>7035</v>
      </c>
    </row>
    <row r="2737" spans="1:6">
      <c r="A2737" s="405" t="s">
        <v>7251</v>
      </c>
      <c r="B2737" s="405" t="s">
        <v>7252</v>
      </c>
      <c r="C2737" s="290" t="s">
        <v>3789</v>
      </c>
      <c r="D2737" s="290">
        <v>923949</v>
      </c>
      <c r="E2737" s="406">
        <v>44361</v>
      </c>
      <c r="F2737" s="290" t="s">
        <v>7035</v>
      </c>
    </row>
    <row r="2738" spans="1:6">
      <c r="A2738" s="405" t="s">
        <v>35</v>
      </c>
      <c r="B2738" s="405" t="s">
        <v>7253</v>
      </c>
      <c r="C2738" s="290" t="s">
        <v>3789</v>
      </c>
      <c r="D2738" s="290">
        <v>923483</v>
      </c>
      <c r="E2738" s="406">
        <v>44326</v>
      </c>
      <c r="F2738" s="290" t="s">
        <v>7037</v>
      </c>
    </row>
    <row r="2739" spans="1:6">
      <c r="A2739" s="405" t="s">
        <v>157</v>
      </c>
      <c r="B2739" s="405" t="s">
        <v>7254</v>
      </c>
      <c r="C2739" s="290" t="s">
        <v>3789</v>
      </c>
      <c r="D2739" s="290">
        <v>921992</v>
      </c>
      <c r="E2739" s="406">
        <v>44287</v>
      </c>
      <c r="F2739" s="290" t="s">
        <v>7037</v>
      </c>
    </row>
    <row r="2740" spans="1:6">
      <c r="A2740" s="405" t="s">
        <v>7255</v>
      </c>
      <c r="B2740" s="405" t="s">
        <v>7256</v>
      </c>
      <c r="C2740" s="290" t="s">
        <v>3789</v>
      </c>
      <c r="D2740" s="290">
        <v>923467</v>
      </c>
      <c r="E2740" s="406">
        <v>44326</v>
      </c>
      <c r="F2740" s="290" t="s">
        <v>7037</v>
      </c>
    </row>
    <row r="2741" spans="1:6">
      <c r="A2741" s="405" t="s">
        <v>547</v>
      </c>
      <c r="B2741" s="405" t="s">
        <v>7257</v>
      </c>
      <c r="C2741" s="290" t="s">
        <v>3789</v>
      </c>
      <c r="D2741" s="290">
        <v>928507</v>
      </c>
      <c r="E2741" s="406">
        <v>44518</v>
      </c>
      <c r="F2741" s="290" t="s">
        <v>7037</v>
      </c>
    </row>
    <row r="2742" spans="1:6">
      <c r="A2742" s="405" t="s">
        <v>604</v>
      </c>
      <c r="B2742" s="405" t="s">
        <v>7258</v>
      </c>
      <c r="C2742" s="290" t="s">
        <v>3789</v>
      </c>
      <c r="D2742" s="290">
        <v>932468</v>
      </c>
      <c r="E2742" s="406">
        <v>44693</v>
      </c>
      <c r="F2742" s="290" t="s">
        <v>7037</v>
      </c>
    </row>
    <row r="2743" spans="1:6">
      <c r="A2743" s="405" t="s">
        <v>669</v>
      </c>
      <c r="B2743" s="405" t="s">
        <v>7259</v>
      </c>
      <c r="C2743" s="290" t="s">
        <v>3789</v>
      </c>
      <c r="D2743" s="290">
        <v>923810</v>
      </c>
      <c r="E2743" s="406">
        <v>44361</v>
      </c>
      <c r="F2743" s="290" t="s">
        <v>7037</v>
      </c>
    </row>
    <row r="2744" spans="1:6">
      <c r="A2744" s="405" t="s">
        <v>833</v>
      </c>
      <c r="B2744" s="405" t="s">
        <v>7260</v>
      </c>
      <c r="C2744" s="290" t="s">
        <v>3789</v>
      </c>
      <c r="D2744" s="290">
        <v>927407</v>
      </c>
      <c r="E2744" s="406">
        <v>44693</v>
      </c>
      <c r="F2744" s="290" t="s">
        <v>7037</v>
      </c>
    </row>
    <row r="2745" spans="1:6">
      <c r="A2745" s="405" t="s">
        <v>865</v>
      </c>
      <c r="B2745" s="405" t="s">
        <v>7261</v>
      </c>
      <c r="C2745" s="290" t="s">
        <v>3789</v>
      </c>
      <c r="D2745" s="290">
        <v>923832</v>
      </c>
      <c r="E2745" s="406">
        <v>44361</v>
      </c>
      <c r="F2745" s="290" t="s">
        <v>7037</v>
      </c>
    </row>
    <row r="2746" spans="1:6">
      <c r="A2746" s="405" t="s">
        <v>877</v>
      </c>
      <c r="B2746" s="405" t="s">
        <v>7262</v>
      </c>
      <c r="C2746" s="290" t="s">
        <v>3789</v>
      </c>
      <c r="D2746" s="290">
        <v>923833</v>
      </c>
      <c r="E2746" s="406">
        <v>44361</v>
      </c>
      <c r="F2746" s="290" t="s">
        <v>7037</v>
      </c>
    </row>
    <row r="2747" spans="1:6">
      <c r="A2747" s="405" t="s">
        <v>943</v>
      </c>
      <c r="B2747" s="405" t="s">
        <v>7263</v>
      </c>
      <c r="C2747" s="290" t="s">
        <v>3789</v>
      </c>
      <c r="D2747" s="290">
        <v>932460</v>
      </c>
      <c r="E2747" s="406">
        <v>44693</v>
      </c>
      <c r="F2747" s="290" t="s">
        <v>7037</v>
      </c>
    </row>
    <row r="2748" spans="1:6">
      <c r="A2748" s="405" t="s">
        <v>7264</v>
      </c>
      <c r="B2748" s="405" t="s">
        <v>7265</v>
      </c>
      <c r="C2748" s="290" t="s">
        <v>3789</v>
      </c>
      <c r="D2748" s="290">
        <v>931593</v>
      </c>
      <c r="E2748" s="406">
        <v>44658</v>
      </c>
      <c r="F2748" s="290" t="s">
        <v>7037</v>
      </c>
    </row>
    <row r="2749" spans="1:6">
      <c r="A2749" s="405" t="s">
        <v>7266</v>
      </c>
      <c r="B2749" s="405" t="s">
        <v>7267</v>
      </c>
      <c r="C2749" s="290" t="s">
        <v>3789</v>
      </c>
      <c r="D2749" s="290">
        <v>923863</v>
      </c>
      <c r="E2749" s="406">
        <v>44361</v>
      </c>
      <c r="F2749" s="290" t="s">
        <v>7037</v>
      </c>
    </row>
    <row r="2750" spans="1:6">
      <c r="A2750" s="405" t="s">
        <v>1254</v>
      </c>
      <c r="B2750" s="405" t="s">
        <v>7268</v>
      </c>
      <c r="C2750" s="290" t="s">
        <v>3789</v>
      </c>
      <c r="D2750" s="290">
        <v>927490</v>
      </c>
      <c r="E2750" s="406">
        <v>44476</v>
      </c>
      <c r="F2750" s="290" t="s">
        <v>7037</v>
      </c>
    </row>
    <row r="2751" spans="1:6">
      <c r="A2751" s="405" t="s">
        <v>1394</v>
      </c>
      <c r="B2751" s="405" t="s">
        <v>7269</v>
      </c>
      <c r="C2751" s="290" t="s">
        <v>3789</v>
      </c>
      <c r="D2751" s="290">
        <v>922112</v>
      </c>
      <c r="E2751" s="406">
        <v>44287</v>
      </c>
      <c r="F2751" s="290" t="s">
        <v>7037</v>
      </c>
    </row>
    <row r="2752" spans="1:6">
      <c r="A2752" s="405" t="s">
        <v>7270</v>
      </c>
      <c r="B2752" s="405" t="s">
        <v>7271</v>
      </c>
      <c r="C2752" s="290" t="s">
        <v>3789</v>
      </c>
      <c r="D2752" s="290">
        <v>931289</v>
      </c>
      <c r="E2752" s="406">
        <v>44647</v>
      </c>
      <c r="F2752" s="290" t="s">
        <v>7037</v>
      </c>
    </row>
    <row r="2753" spans="1:6">
      <c r="A2753" s="405" t="s">
        <v>1657</v>
      </c>
      <c r="B2753" s="405" t="s">
        <v>7272</v>
      </c>
      <c r="C2753" s="290" t="s">
        <v>3789</v>
      </c>
      <c r="D2753" s="290">
        <v>927486</v>
      </c>
      <c r="E2753" s="406">
        <v>44476</v>
      </c>
      <c r="F2753" s="290" t="s">
        <v>7037</v>
      </c>
    </row>
    <row r="2754" spans="1:6">
      <c r="A2754" s="405" t="s">
        <v>1815</v>
      </c>
      <c r="B2754" s="405" t="s">
        <v>7273</v>
      </c>
      <c r="C2754" s="290" t="s">
        <v>3789</v>
      </c>
      <c r="D2754" s="290">
        <v>924162</v>
      </c>
      <c r="E2754" s="406">
        <v>44361</v>
      </c>
      <c r="F2754" s="290" t="s">
        <v>7037</v>
      </c>
    </row>
    <row r="2755" spans="1:6">
      <c r="A2755" s="405" t="s">
        <v>1825</v>
      </c>
      <c r="B2755" s="405" t="s">
        <v>7274</v>
      </c>
      <c r="C2755" s="290" t="s">
        <v>3789</v>
      </c>
      <c r="D2755" s="290">
        <v>924163</v>
      </c>
      <c r="E2755" s="406">
        <v>44361</v>
      </c>
      <c r="F2755" s="290" t="s">
        <v>7037</v>
      </c>
    </row>
    <row r="2756" spans="1:6">
      <c r="A2756" s="405" t="s">
        <v>1837</v>
      </c>
      <c r="B2756" s="405" t="s">
        <v>7275</v>
      </c>
      <c r="C2756" s="290" t="s">
        <v>3789</v>
      </c>
      <c r="D2756" s="290">
        <v>932464</v>
      </c>
      <c r="E2756" s="406">
        <v>44693</v>
      </c>
      <c r="F2756" s="290" t="s">
        <v>7037</v>
      </c>
    </row>
    <row r="2757" spans="1:6">
      <c r="A2757" s="405" t="s">
        <v>7276</v>
      </c>
      <c r="B2757" s="405" t="s">
        <v>7277</v>
      </c>
      <c r="C2757" s="290" t="s">
        <v>3789</v>
      </c>
      <c r="D2757" s="290">
        <v>931288</v>
      </c>
      <c r="E2757" s="406">
        <v>44647</v>
      </c>
      <c r="F2757" s="290" t="s">
        <v>7037</v>
      </c>
    </row>
    <row r="2758" spans="1:6">
      <c r="A2758" s="405" t="s">
        <v>7278</v>
      </c>
      <c r="B2758" s="405" t="s">
        <v>7279</v>
      </c>
      <c r="C2758" s="290" t="s">
        <v>3789</v>
      </c>
      <c r="D2758" s="290">
        <v>923937</v>
      </c>
      <c r="E2758" s="406">
        <v>44361</v>
      </c>
      <c r="F2758" s="290" t="s">
        <v>7037</v>
      </c>
    </row>
    <row r="2759" spans="1:6">
      <c r="A2759" s="405" t="s">
        <v>2289</v>
      </c>
      <c r="B2759" s="405" t="s">
        <v>7280</v>
      </c>
      <c r="C2759" s="290" t="s">
        <v>3789</v>
      </c>
      <c r="D2759" s="290">
        <v>929622</v>
      </c>
      <c r="E2759" s="406">
        <v>44567</v>
      </c>
      <c r="F2759" s="290" t="s">
        <v>7037</v>
      </c>
    </row>
    <row r="2760" spans="1:6">
      <c r="A2760" s="405" t="s">
        <v>2290</v>
      </c>
      <c r="B2760" s="405" t="s">
        <v>7281</v>
      </c>
      <c r="C2760" s="290" t="s">
        <v>3789</v>
      </c>
      <c r="D2760" s="290">
        <v>929620</v>
      </c>
      <c r="E2760" s="406">
        <v>44567</v>
      </c>
      <c r="F2760" s="290" t="s">
        <v>7037</v>
      </c>
    </row>
    <row r="2761" spans="1:6">
      <c r="A2761" s="405" t="s">
        <v>2315</v>
      </c>
      <c r="B2761" s="405" t="s">
        <v>7282</v>
      </c>
      <c r="C2761" s="290" t="s">
        <v>3789</v>
      </c>
      <c r="D2761" s="290">
        <v>923959</v>
      </c>
      <c r="E2761" s="406">
        <v>44361</v>
      </c>
      <c r="F2761" s="290" t="s">
        <v>7037</v>
      </c>
    </row>
    <row r="2762" spans="1:6">
      <c r="A2762" s="405" t="s">
        <v>7283</v>
      </c>
      <c r="B2762" s="405" t="s">
        <v>7284</v>
      </c>
      <c r="C2762" s="290" t="s">
        <v>2750</v>
      </c>
      <c r="D2762" s="290">
        <v>913726</v>
      </c>
      <c r="E2762" s="406">
        <v>43017</v>
      </c>
      <c r="F2762" s="290" t="s">
        <v>3575</v>
      </c>
    </row>
    <row r="2763" spans="1:6">
      <c r="A2763" s="405" t="s">
        <v>7285</v>
      </c>
      <c r="B2763" s="405" t="s">
        <v>7286</v>
      </c>
      <c r="C2763" s="290" t="s">
        <v>2750</v>
      </c>
      <c r="D2763" s="290">
        <v>913958</v>
      </c>
      <c r="E2763" s="406">
        <v>43031</v>
      </c>
      <c r="F2763" s="290" t="s">
        <v>3575</v>
      </c>
    </row>
    <row r="2764" spans="1:6">
      <c r="A2764" s="405" t="s">
        <v>7287</v>
      </c>
      <c r="B2764" s="405" t="s">
        <v>7288</v>
      </c>
      <c r="C2764" s="290" t="s">
        <v>2750</v>
      </c>
      <c r="D2764" s="290">
        <v>915918</v>
      </c>
      <c r="E2764" s="406">
        <v>43325</v>
      </c>
      <c r="F2764" s="290" t="s">
        <v>3575</v>
      </c>
    </row>
    <row r="2765" spans="1:6">
      <c r="A2765" s="405" t="s">
        <v>7289</v>
      </c>
      <c r="B2765" s="405" t="s">
        <v>7290</v>
      </c>
      <c r="C2765" s="290" t="s">
        <v>2750</v>
      </c>
      <c r="D2765" s="290">
        <v>913802</v>
      </c>
      <c r="E2765" s="406">
        <v>43017</v>
      </c>
      <c r="F2765" s="290" t="s">
        <v>3575</v>
      </c>
    </row>
    <row r="2766" spans="1:6">
      <c r="A2766" s="405" t="s">
        <v>7291</v>
      </c>
      <c r="B2766" s="405" t="s">
        <v>7292</v>
      </c>
      <c r="C2766" s="290" t="s">
        <v>2750</v>
      </c>
      <c r="D2766" s="290">
        <v>911714</v>
      </c>
      <c r="E2766" s="406">
        <v>42702</v>
      </c>
      <c r="F2766" s="290" t="s">
        <v>3575</v>
      </c>
    </row>
    <row r="2767" spans="1:6">
      <c r="A2767" s="405" t="s">
        <v>7293</v>
      </c>
      <c r="B2767" s="405" t="s">
        <v>7294</v>
      </c>
      <c r="C2767" s="290" t="s">
        <v>2750</v>
      </c>
      <c r="D2767" s="290">
        <v>914230</v>
      </c>
      <c r="E2767" s="406">
        <v>43052</v>
      </c>
      <c r="F2767" s="290" t="s">
        <v>3575</v>
      </c>
    </row>
    <row r="2768" spans="1:6">
      <c r="A2768" s="405" t="s">
        <v>49</v>
      </c>
      <c r="B2768" s="405" t="s">
        <v>7295</v>
      </c>
      <c r="C2768" s="290" t="s">
        <v>3789</v>
      </c>
      <c r="D2768" s="290">
        <v>927002</v>
      </c>
      <c r="E2768" s="406">
        <v>44672</v>
      </c>
      <c r="F2768" s="290" t="s">
        <v>7284</v>
      </c>
    </row>
    <row r="2769" spans="1:6">
      <c r="A2769" s="405" t="s">
        <v>140</v>
      </c>
      <c r="B2769" s="405" t="s">
        <v>7296</v>
      </c>
      <c r="C2769" s="290" t="s">
        <v>3789</v>
      </c>
      <c r="D2769" s="290">
        <v>930950</v>
      </c>
      <c r="E2769" s="406">
        <v>44630</v>
      </c>
      <c r="F2769" s="290" t="s">
        <v>7284</v>
      </c>
    </row>
    <row r="2770" spans="1:6">
      <c r="A2770" s="405" t="s">
        <v>167</v>
      </c>
      <c r="B2770" s="405" t="s">
        <v>7297</v>
      </c>
      <c r="C2770" s="290" t="s">
        <v>3789</v>
      </c>
      <c r="D2770" s="290">
        <v>926870</v>
      </c>
      <c r="E2770" s="406">
        <v>44445</v>
      </c>
      <c r="F2770" s="290" t="s">
        <v>7284</v>
      </c>
    </row>
    <row r="2771" spans="1:6">
      <c r="A2771" s="405" t="s">
        <v>178</v>
      </c>
      <c r="B2771" s="405" t="s">
        <v>7298</v>
      </c>
      <c r="C2771" s="290" t="s">
        <v>3789</v>
      </c>
      <c r="D2771" s="290">
        <v>931783</v>
      </c>
      <c r="E2771" s="406">
        <v>44665</v>
      </c>
      <c r="F2771" s="290" t="s">
        <v>7284</v>
      </c>
    </row>
    <row r="2772" spans="1:6">
      <c r="A2772" s="405" t="s">
        <v>516</v>
      </c>
      <c r="B2772" s="405" t="s">
        <v>7299</v>
      </c>
      <c r="C2772" s="290" t="s">
        <v>3789</v>
      </c>
      <c r="D2772" s="290">
        <v>922022</v>
      </c>
      <c r="E2772" s="406">
        <v>44287</v>
      </c>
      <c r="F2772" s="290" t="s">
        <v>7284</v>
      </c>
    </row>
    <row r="2773" spans="1:6">
      <c r="A2773" s="405" t="s">
        <v>518</v>
      </c>
      <c r="B2773" s="405" t="s">
        <v>7300</v>
      </c>
      <c r="C2773" s="290" t="s">
        <v>3789</v>
      </c>
      <c r="D2773" s="290">
        <v>927040</v>
      </c>
      <c r="E2773" s="406">
        <v>44455</v>
      </c>
      <c r="F2773" s="290" t="s">
        <v>7284</v>
      </c>
    </row>
    <row r="2774" spans="1:6">
      <c r="A2774" s="405" t="s">
        <v>548</v>
      </c>
      <c r="B2774" s="405" t="s">
        <v>7301</v>
      </c>
      <c r="C2774" s="290" t="s">
        <v>3789</v>
      </c>
      <c r="D2774" s="290">
        <v>929419</v>
      </c>
      <c r="E2774" s="406">
        <v>44553</v>
      </c>
      <c r="F2774" s="290" t="s">
        <v>7284</v>
      </c>
    </row>
    <row r="2775" spans="1:6">
      <c r="A2775" s="405" t="s">
        <v>578</v>
      </c>
      <c r="B2775" s="405" t="s">
        <v>7302</v>
      </c>
      <c r="C2775" s="290" t="s">
        <v>3789</v>
      </c>
      <c r="D2775" s="290">
        <v>929420</v>
      </c>
      <c r="E2775" s="406">
        <v>44553</v>
      </c>
      <c r="F2775" s="290" t="s">
        <v>7284</v>
      </c>
    </row>
    <row r="2776" spans="1:6">
      <c r="A2776" s="405" t="s">
        <v>958</v>
      </c>
      <c r="B2776" s="405" t="s">
        <v>7303</v>
      </c>
      <c r="C2776" s="290" t="s">
        <v>3789</v>
      </c>
      <c r="D2776" s="290">
        <v>928117</v>
      </c>
      <c r="E2776" s="406">
        <v>44508</v>
      </c>
      <c r="F2776" s="290" t="s">
        <v>7284</v>
      </c>
    </row>
    <row r="2777" spans="1:6">
      <c r="A2777" s="405" t="s">
        <v>984</v>
      </c>
      <c r="B2777" s="405" t="s">
        <v>7304</v>
      </c>
      <c r="C2777" s="290" t="s">
        <v>3789</v>
      </c>
      <c r="D2777" s="290">
        <v>922052</v>
      </c>
      <c r="E2777" s="406">
        <v>44287</v>
      </c>
      <c r="F2777" s="290" t="s">
        <v>7284</v>
      </c>
    </row>
    <row r="2778" spans="1:6">
      <c r="A2778" s="405" t="s">
        <v>7305</v>
      </c>
      <c r="B2778" s="405" t="s">
        <v>7306</v>
      </c>
      <c r="C2778" s="290" t="s">
        <v>3789</v>
      </c>
      <c r="D2778" s="290">
        <v>931281</v>
      </c>
      <c r="E2778" s="406">
        <v>44644</v>
      </c>
      <c r="F2778" s="290" t="s">
        <v>7284</v>
      </c>
    </row>
    <row r="2779" spans="1:6">
      <c r="A2779" s="405" t="s">
        <v>1171</v>
      </c>
      <c r="B2779" s="405" t="s">
        <v>7307</v>
      </c>
      <c r="C2779" s="290" t="s">
        <v>3789</v>
      </c>
      <c r="D2779" s="290">
        <v>922076</v>
      </c>
      <c r="E2779" s="406">
        <v>44287</v>
      </c>
      <c r="F2779" s="290" t="s">
        <v>7284</v>
      </c>
    </row>
    <row r="2780" spans="1:6">
      <c r="A2780" s="405" t="s">
        <v>1187</v>
      </c>
      <c r="B2780" s="405" t="s">
        <v>7308</v>
      </c>
      <c r="C2780" s="290" t="s">
        <v>3789</v>
      </c>
      <c r="D2780" s="290">
        <v>927834</v>
      </c>
      <c r="E2780" s="406">
        <v>44672</v>
      </c>
      <c r="F2780" s="290" t="s">
        <v>7284</v>
      </c>
    </row>
    <row r="2781" spans="1:6">
      <c r="A2781" s="405" t="s">
        <v>1264</v>
      </c>
      <c r="B2781" s="405" t="s">
        <v>7309</v>
      </c>
      <c r="C2781" s="290" t="s">
        <v>3789</v>
      </c>
      <c r="D2781" s="290">
        <v>927045</v>
      </c>
      <c r="E2781" s="406">
        <v>44455</v>
      </c>
      <c r="F2781" s="290" t="s">
        <v>7284</v>
      </c>
    </row>
    <row r="2782" spans="1:6">
      <c r="A2782" s="405" t="s">
        <v>7310</v>
      </c>
      <c r="B2782" s="405" t="s">
        <v>7311</v>
      </c>
      <c r="C2782" s="290" t="s">
        <v>3789</v>
      </c>
      <c r="D2782" s="290">
        <v>930562</v>
      </c>
      <c r="E2782" s="406">
        <v>44609</v>
      </c>
      <c r="F2782" s="290" t="s">
        <v>7284</v>
      </c>
    </row>
    <row r="2783" spans="1:6">
      <c r="A2783" s="405" t="s">
        <v>7312</v>
      </c>
      <c r="B2783" s="405" t="s">
        <v>7313</v>
      </c>
      <c r="C2783" s="290" t="s">
        <v>3789</v>
      </c>
      <c r="D2783" s="290">
        <v>927043</v>
      </c>
      <c r="E2783" s="406">
        <v>44455</v>
      </c>
      <c r="F2783" s="290" t="s">
        <v>7284</v>
      </c>
    </row>
    <row r="2784" spans="1:6">
      <c r="A2784" s="405" t="s">
        <v>1488</v>
      </c>
      <c r="B2784" s="405" t="s">
        <v>7314</v>
      </c>
      <c r="C2784" s="290" t="s">
        <v>3789</v>
      </c>
      <c r="D2784" s="290">
        <v>932479</v>
      </c>
      <c r="E2784" s="406">
        <v>44693</v>
      </c>
      <c r="F2784" s="290" t="s">
        <v>7284</v>
      </c>
    </row>
    <row r="2785" spans="1:6">
      <c r="A2785" s="405" t="s">
        <v>7315</v>
      </c>
      <c r="B2785" s="405" t="s">
        <v>7316</v>
      </c>
      <c r="C2785" s="290" t="s">
        <v>3789</v>
      </c>
      <c r="D2785" s="290">
        <v>930561</v>
      </c>
      <c r="E2785" s="406">
        <v>44609</v>
      </c>
      <c r="F2785" s="290" t="s">
        <v>7284</v>
      </c>
    </row>
    <row r="2786" spans="1:6">
      <c r="A2786" s="405" t="s">
        <v>1597</v>
      </c>
      <c r="B2786" s="405" t="s">
        <v>7317</v>
      </c>
      <c r="C2786" s="290" t="s">
        <v>3789</v>
      </c>
      <c r="D2786" s="290">
        <v>928118</v>
      </c>
      <c r="E2786" s="406">
        <v>44508</v>
      </c>
      <c r="F2786" s="290" t="s">
        <v>7284</v>
      </c>
    </row>
    <row r="2787" spans="1:6">
      <c r="A2787" s="405" t="s">
        <v>1643</v>
      </c>
      <c r="B2787" s="405" t="s">
        <v>7318</v>
      </c>
      <c r="C2787" s="290" t="s">
        <v>3789</v>
      </c>
      <c r="D2787" s="290">
        <v>927044</v>
      </c>
      <c r="E2787" s="406">
        <v>44455</v>
      </c>
      <c r="F2787" s="290" t="s">
        <v>7284</v>
      </c>
    </row>
    <row r="2788" spans="1:6">
      <c r="A2788" s="405" t="s">
        <v>1715</v>
      </c>
      <c r="B2788" s="405" t="s">
        <v>7319</v>
      </c>
      <c r="C2788" s="290" t="s">
        <v>3789</v>
      </c>
      <c r="D2788" s="290">
        <v>922186</v>
      </c>
      <c r="E2788" s="406">
        <v>44287</v>
      </c>
      <c r="F2788" s="290" t="s">
        <v>7284</v>
      </c>
    </row>
    <row r="2789" spans="1:6">
      <c r="A2789" s="405" t="s">
        <v>1839</v>
      </c>
      <c r="B2789" s="405" t="s">
        <v>7320</v>
      </c>
      <c r="C2789" s="290" t="s">
        <v>3789</v>
      </c>
      <c r="D2789" s="290">
        <v>922215</v>
      </c>
      <c r="E2789" s="406">
        <v>44287</v>
      </c>
      <c r="F2789" s="290" t="s">
        <v>7284</v>
      </c>
    </row>
    <row r="2790" spans="1:6">
      <c r="A2790" s="405" t="s">
        <v>1959</v>
      </c>
      <c r="B2790" s="405" t="s">
        <v>7321</v>
      </c>
      <c r="C2790" s="290" t="s">
        <v>3789</v>
      </c>
      <c r="D2790" s="290">
        <v>932480</v>
      </c>
      <c r="E2790" s="406">
        <v>44693</v>
      </c>
      <c r="F2790" s="290" t="s">
        <v>7284</v>
      </c>
    </row>
    <row r="2791" spans="1:6">
      <c r="A2791" s="405" t="s">
        <v>2144</v>
      </c>
      <c r="B2791" s="405" t="s">
        <v>7322</v>
      </c>
      <c r="C2791" s="290" t="s">
        <v>3789</v>
      </c>
      <c r="D2791" s="290">
        <v>932481</v>
      </c>
      <c r="E2791" s="406">
        <v>44693</v>
      </c>
      <c r="F2791" s="290" t="s">
        <v>7284</v>
      </c>
    </row>
    <row r="2792" spans="1:6">
      <c r="A2792" s="405" t="s">
        <v>2268</v>
      </c>
      <c r="B2792" s="405" t="s">
        <v>7323</v>
      </c>
      <c r="C2792" s="290" t="s">
        <v>3789</v>
      </c>
      <c r="D2792" s="290">
        <v>922269</v>
      </c>
      <c r="E2792" s="406">
        <v>44287</v>
      </c>
      <c r="F2792" s="290" t="s">
        <v>7284</v>
      </c>
    </row>
    <row r="2793" spans="1:6">
      <c r="A2793" s="405" t="s">
        <v>2286</v>
      </c>
      <c r="B2793" s="405" t="s">
        <v>7324</v>
      </c>
      <c r="C2793" s="290" t="s">
        <v>3789</v>
      </c>
      <c r="D2793" s="290">
        <v>931781</v>
      </c>
      <c r="E2793" s="406">
        <v>44665</v>
      </c>
      <c r="F2793" s="290" t="s">
        <v>7284</v>
      </c>
    </row>
    <row r="2794" spans="1:6">
      <c r="A2794" s="405" t="s">
        <v>2337</v>
      </c>
      <c r="B2794" s="405" t="s">
        <v>7325</v>
      </c>
      <c r="C2794" s="290" t="s">
        <v>3789</v>
      </c>
      <c r="D2794" s="290">
        <v>922276</v>
      </c>
      <c r="E2794" s="406">
        <v>44287</v>
      </c>
      <c r="F2794" s="290" t="s">
        <v>7284</v>
      </c>
    </row>
    <row r="2795" spans="1:6">
      <c r="A2795" s="405" t="s">
        <v>197</v>
      </c>
      <c r="B2795" s="405" t="s">
        <v>7326</v>
      </c>
      <c r="C2795" s="290" t="s">
        <v>3789</v>
      </c>
      <c r="D2795" s="290">
        <v>925495</v>
      </c>
      <c r="E2795" s="406">
        <v>44389</v>
      </c>
      <c r="F2795" s="290" t="s">
        <v>7286</v>
      </c>
    </row>
    <row r="2796" spans="1:6">
      <c r="A2796" s="405" t="s">
        <v>537</v>
      </c>
      <c r="B2796" s="405" t="s">
        <v>7327</v>
      </c>
      <c r="C2796" s="290" t="s">
        <v>3789</v>
      </c>
      <c r="D2796" s="290">
        <v>925511</v>
      </c>
      <c r="E2796" s="406">
        <v>44389</v>
      </c>
      <c r="F2796" s="290" t="s">
        <v>7286</v>
      </c>
    </row>
    <row r="2797" spans="1:6">
      <c r="A2797" s="405" t="s">
        <v>613</v>
      </c>
      <c r="B2797" s="405" t="s">
        <v>7328</v>
      </c>
      <c r="C2797" s="290" t="s">
        <v>3789</v>
      </c>
      <c r="D2797" s="290">
        <v>929580</v>
      </c>
      <c r="E2797" s="406">
        <v>44560</v>
      </c>
      <c r="F2797" s="290" t="s">
        <v>7286</v>
      </c>
    </row>
    <row r="2798" spans="1:6">
      <c r="A2798" s="405" t="s">
        <v>913</v>
      </c>
      <c r="B2798" s="405" t="s">
        <v>7329</v>
      </c>
      <c r="C2798" s="290" t="s">
        <v>3789</v>
      </c>
      <c r="D2798" s="290">
        <v>928958</v>
      </c>
      <c r="E2798" s="406">
        <v>44532</v>
      </c>
      <c r="F2798" s="290" t="s">
        <v>7286</v>
      </c>
    </row>
    <row r="2799" spans="1:6">
      <c r="A2799" s="405" t="s">
        <v>7330</v>
      </c>
      <c r="B2799" s="405" t="s">
        <v>7331</v>
      </c>
      <c r="C2799" s="290" t="s">
        <v>3789</v>
      </c>
      <c r="D2799" s="290">
        <v>915276</v>
      </c>
      <c r="E2799" s="406">
        <v>44389</v>
      </c>
      <c r="F2799" s="290" t="s">
        <v>7286</v>
      </c>
    </row>
    <row r="2800" spans="1:6">
      <c r="A2800" s="405" t="s">
        <v>960</v>
      </c>
      <c r="B2800" s="405" t="s">
        <v>7332</v>
      </c>
      <c r="C2800" s="290" t="s">
        <v>3789</v>
      </c>
      <c r="D2800" s="290">
        <v>928956</v>
      </c>
      <c r="E2800" s="406">
        <v>44532</v>
      </c>
      <c r="F2800" s="290" t="s">
        <v>7286</v>
      </c>
    </row>
    <row r="2801" spans="1:6">
      <c r="A2801" s="405" t="s">
        <v>1030</v>
      </c>
      <c r="B2801" s="405" t="s">
        <v>7333</v>
      </c>
      <c r="C2801" s="290" t="s">
        <v>3789</v>
      </c>
      <c r="D2801" s="290">
        <v>925521</v>
      </c>
      <c r="E2801" s="406">
        <v>44389</v>
      </c>
      <c r="F2801" s="290" t="s">
        <v>7286</v>
      </c>
    </row>
    <row r="2802" spans="1:6">
      <c r="A2802" s="405" t="s">
        <v>1135</v>
      </c>
      <c r="B2802" s="405" t="s">
        <v>7334</v>
      </c>
      <c r="C2802" s="290" t="s">
        <v>3789</v>
      </c>
      <c r="D2802" s="290">
        <v>923482</v>
      </c>
      <c r="E2802" s="406">
        <v>44326</v>
      </c>
      <c r="F2802" s="290" t="s">
        <v>7286</v>
      </c>
    </row>
    <row r="2803" spans="1:6">
      <c r="A2803" s="405" t="s">
        <v>1234</v>
      </c>
      <c r="B2803" s="405" t="s">
        <v>7335</v>
      </c>
      <c r="C2803" s="290" t="s">
        <v>3789</v>
      </c>
      <c r="D2803" s="290">
        <v>925503</v>
      </c>
      <c r="E2803" s="406">
        <v>44389</v>
      </c>
      <c r="F2803" s="290" t="s">
        <v>7286</v>
      </c>
    </row>
    <row r="2804" spans="1:6">
      <c r="A2804" s="405" t="s">
        <v>7336</v>
      </c>
      <c r="B2804" s="405" t="s">
        <v>7337</v>
      </c>
      <c r="C2804" s="290" t="s">
        <v>3789</v>
      </c>
      <c r="D2804" s="290">
        <v>923872</v>
      </c>
      <c r="E2804" s="406">
        <v>44361</v>
      </c>
      <c r="F2804" s="290" t="s">
        <v>7286</v>
      </c>
    </row>
    <row r="2805" spans="1:6">
      <c r="A2805" s="405" t="s">
        <v>1288</v>
      </c>
      <c r="B2805" s="405" t="s">
        <v>7338</v>
      </c>
      <c r="C2805" s="290" t="s">
        <v>3789</v>
      </c>
      <c r="D2805" s="290">
        <v>931780</v>
      </c>
      <c r="E2805" s="406">
        <v>44665</v>
      </c>
      <c r="F2805" s="290" t="s">
        <v>7286</v>
      </c>
    </row>
    <row r="2806" spans="1:6">
      <c r="A2806" s="405" t="s">
        <v>1300</v>
      </c>
      <c r="B2806" s="405" t="s">
        <v>7339</v>
      </c>
      <c r="C2806" s="290" t="s">
        <v>3789</v>
      </c>
      <c r="D2806" s="290">
        <v>925516</v>
      </c>
      <c r="E2806" s="406">
        <v>44389</v>
      </c>
      <c r="F2806" s="290" t="s">
        <v>7286</v>
      </c>
    </row>
    <row r="2807" spans="1:6">
      <c r="A2807" s="405" t="s">
        <v>1314</v>
      </c>
      <c r="B2807" s="405" t="s">
        <v>7340</v>
      </c>
      <c r="C2807" s="290" t="s">
        <v>3789</v>
      </c>
      <c r="D2807" s="290">
        <v>925508</v>
      </c>
      <c r="E2807" s="406">
        <v>44389</v>
      </c>
      <c r="F2807" s="290" t="s">
        <v>7286</v>
      </c>
    </row>
    <row r="2808" spans="1:6">
      <c r="A2808" s="405" t="s">
        <v>1328</v>
      </c>
      <c r="B2808" s="405" t="s">
        <v>7341</v>
      </c>
      <c r="C2808" s="290" t="s">
        <v>3789</v>
      </c>
      <c r="D2808" s="290">
        <v>929581</v>
      </c>
      <c r="E2808" s="406">
        <v>44560</v>
      </c>
      <c r="F2808" s="290" t="s">
        <v>7286</v>
      </c>
    </row>
    <row r="2809" spans="1:6">
      <c r="A2809" s="405" t="s">
        <v>1514</v>
      </c>
      <c r="B2809" s="405" t="s">
        <v>7342</v>
      </c>
      <c r="C2809" s="290" t="s">
        <v>3789</v>
      </c>
      <c r="D2809" s="290">
        <v>931778</v>
      </c>
      <c r="E2809" s="406">
        <v>44665</v>
      </c>
      <c r="F2809" s="290" t="s">
        <v>7286</v>
      </c>
    </row>
    <row r="2810" spans="1:6">
      <c r="A2810" s="405" t="s">
        <v>7343</v>
      </c>
      <c r="B2810" s="405" t="s">
        <v>7344</v>
      </c>
      <c r="C2810" s="290" t="s">
        <v>3789</v>
      </c>
      <c r="D2810" s="290">
        <v>923908</v>
      </c>
      <c r="E2810" s="406">
        <v>44361</v>
      </c>
      <c r="F2810" s="290" t="s">
        <v>7286</v>
      </c>
    </row>
    <row r="2811" spans="1:6">
      <c r="A2811" s="405" t="s">
        <v>1757</v>
      </c>
      <c r="B2811" s="405" t="s">
        <v>7345</v>
      </c>
      <c r="C2811" s="290" t="s">
        <v>3789</v>
      </c>
      <c r="D2811" s="290">
        <v>928501</v>
      </c>
      <c r="E2811" s="406">
        <v>44518</v>
      </c>
      <c r="F2811" s="290" t="s">
        <v>7286</v>
      </c>
    </row>
    <row r="2812" spans="1:6">
      <c r="A2812" s="405" t="s">
        <v>1822</v>
      </c>
      <c r="B2812" s="405" t="s">
        <v>7346</v>
      </c>
      <c r="C2812" s="290" t="s">
        <v>3789</v>
      </c>
      <c r="D2812" s="290">
        <v>928114</v>
      </c>
      <c r="E2812" s="406">
        <v>44508</v>
      </c>
      <c r="F2812" s="290" t="s">
        <v>7286</v>
      </c>
    </row>
    <row r="2813" spans="1:6">
      <c r="A2813" s="405" t="s">
        <v>1875</v>
      </c>
      <c r="B2813" s="405" t="s">
        <v>7347</v>
      </c>
      <c r="C2813" s="290" t="s">
        <v>3789</v>
      </c>
      <c r="D2813" s="290">
        <v>931279</v>
      </c>
      <c r="E2813" s="406">
        <v>44644</v>
      </c>
      <c r="F2813" s="290" t="s">
        <v>7286</v>
      </c>
    </row>
    <row r="2814" spans="1:6">
      <c r="A2814" s="405" t="s">
        <v>2133</v>
      </c>
      <c r="B2814" s="405" t="s">
        <v>7348</v>
      </c>
      <c r="C2814" s="290" t="s">
        <v>3789</v>
      </c>
      <c r="D2814" s="290">
        <v>931280</v>
      </c>
      <c r="E2814" s="406">
        <v>44644</v>
      </c>
      <c r="F2814" s="290" t="s">
        <v>7286</v>
      </c>
    </row>
    <row r="2815" spans="1:6">
      <c r="A2815" s="405" t="s">
        <v>2153</v>
      </c>
      <c r="B2815" s="405" t="s">
        <v>7349</v>
      </c>
      <c r="C2815" s="290" t="s">
        <v>3789</v>
      </c>
      <c r="D2815" s="290">
        <v>930363</v>
      </c>
      <c r="E2815" s="406">
        <v>44602</v>
      </c>
      <c r="F2815" s="290" t="s">
        <v>7286</v>
      </c>
    </row>
    <row r="2816" spans="1:6">
      <c r="A2816" s="405" t="s">
        <v>2184</v>
      </c>
      <c r="B2816" s="405" t="s">
        <v>7350</v>
      </c>
      <c r="C2816" s="290" t="s">
        <v>3789</v>
      </c>
      <c r="D2816" s="290">
        <v>929114</v>
      </c>
      <c r="E2816" s="406">
        <v>44539</v>
      </c>
      <c r="F2816" s="290" t="s">
        <v>7286</v>
      </c>
    </row>
    <row r="2817" spans="1:6">
      <c r="A2817" s="405" t="s">
        <v>2267</v>
      </c>
      <c r="B2817" s="405" t="s">
        <v>7351</v>
      </c>
      <c r="C2817" s="290" t="s">
        <v>3789</v>
      </c>
      <c r="D2817" s="290">
        <v>930887</v>
      </c>
      <c r="E2817" s="406">
        <v>44623</v>
      </c>
      <c r="F2817" s="290" t="s">
        <v>7286</v>
      </c>
    </row>
    <row r="2818" spans="1:6">
      <c r="A2818" s="405" t="s">
        <v>2332</v>
      </c>
      <c r="B2818" s="405" t="s">
        <v>7352</v>
      </c>
      <c r="C2818" s="290" t="s">
        <v>3789</v>
      </c>
      <c r="D2818" s="290">
        <v>930888</v>
      </c>
      <c r="E2818" s="406">
        <v>44623</v>
      </c>
      <c r="F2818" s="290" t="s">
        <v>7286</v>
      </c>
    </row>
    <row r="2819" spans="1:6">
      <c r="A2819" s="405" t="s">
        <v>2355</v>
      </c>
      <c r="B2819" s="405" t="s">
        <v>7353</v>
      </c>
      <c r="C2819" s="290" t="s">
        <v>3789</v>
      </c>
      <c r="D2819" s="290">
        <v>930891</v>
      </c>
      <c r="E2819" s="406">
        <v>44623</v>
      </c>
      <c r="F2819" s="290" t="s">
        <v>7286</v>
      </c>
    </row>
    <row r="2820" spans="1:6">
      <c r="A2820" s="405" t="s">
        <v>125</v>
      </c>
      <c r="B2820" s="405" t="s">
        <v>7354</v>
      </c>
      <c r="C2820" s="290" t="s">
        <v>3789</v>
      </c>
      <c r="D2820" s="290">
        <v>913607</v>
      </c>
      <c r="E2820" s="406">
        <v>43017</v>
      </c>
      <c r="F2820" s="290" t="s">
        <v>7355</v>
      </c>
    </row>
    <row r="2821" spans="1:6">
      <c r="A2821" s="405" t="s">
        <v>132</v>
      </c>
      <c r="B2821" s="405" t="s">
        <v>7356</v>
      </c>
      <c r="C2821" s="290" t="s">
        <v>3789</v>
      </c>
      <c r="D2821" s="290">
        <v>929275</v>
      </c>
      <c r="E2821" s="406">
        <v>44546</v>
      </c>
      <c r="F2821" s="290" t="s">
        <v>7355</v>
      </c>
    </row>
    <row r="2822" spans="1:6">
      <c r="A2822" s="405" t="s">
        <v>145</v>
      </c>
      <c r="B2822" s="405" t="s">
        <v>7357</v>
      </c>
      <c r="C2822" s="290" t="s">
        <v>3789</v>
      </c>
      <c r="D2822" s="290">
        <v>914260</v>
      </c>
      <c r="E2822" s="406">
        <v>43220</v>
      </c>
      <c r="F2822" s="290" t="s">
        <v>7355</v>
      </c>
    </row>
    <row r="2823" spans="1:6">
      <c r="A2823" s="405" t="s">
        <v>304</v>
      </c>
      <c r="B2823" s="405" t="s">
        <v>7358</v>
      </c>
      <c r="C2823" s="290" t="s">
        <v>3789</v>
      </c>
      <c r="D2823" s="290">
        <v>911693</v>
      </c>
      <c r="E2823" s="406">
        <v>42702</v>
      </c>
      <c r="F2823" s="290" t="s">
        <v>7355</v>
      </c>
    </row>
    <row r="2824" spans="1:6">
      <c r="A2824" s="405" t="s">
        <v>489</v>
      </c>
      <c r="B2824" s="405" t="s">
        <v>7359</v>
      </c>
      <c r="C2824" s="290" t="s">
        <v>3789</v>
      </c>
      <c r="D2824" s="290">
        <v>929277</v>
      </c>
      <c r="E2824" s="406">
        <v>44546</v>
      </c>
      <c r="F2824" s="290" t="s">
        <v>7355</v>
      </c>
    </row>
    <row r="2825" spans="1:6">
      <c r="A2825" s="405" t="s">
        <v>7360</v>
      </c>
      <c r="B2825" s="405" t="s">
        <v>7361</v>
      </c>
      <c r="C2825" s="290" t="s">
        <v>3789</v>
      </c>
      <c r="D2825" s="290">
        <v>929425</v>
      </c>
      <c r="E2825" s="406">
        <v>44553</v>
      </c>
      <c r="F2825" s="290" t="s">
        <v>7355</v>
      </c>
    </row>
    <row r="2826" spans="1:6">
      <c r="A2826" s="405" t="s">
        <v>691</v>
      </c>
      <c r="B2826" s="405" t="s">
        <v>7362</v>
      </c>
      <c r="C2826" s="290" t="s">
        <v>3789</v>
      </c>
      <c r="D2826" s="290">
        <v>913517</v>
      </c>
      <c r="E2826" s="406">
        <v>43017</v>
      </c>
      <c r="F2826" s="290" t="s">
        <v>7355</v>
      </c>
    </row>
    <row r="2827" spans="1:6">
      <c r="A2827" s="405" t="s">
        <v>1110</v>
      </c>
      <c r="B2827" s="405" t="s">
        <v>7363</v>
      </c>
      <c r="C2827" s="290" t="s">
        <v>3789</v>
      </c>
      <c r="D2827" s="290">
        <v>929983</v>
      </c>
      <c r="E2827" s="406">
        <v>44581</v>
      </c>
      <c r="F2827" s="290" t="s">
        <v>7355</v>
      </c>
    </row>
    <row r="2828" spans="1:6">
      <c r="A2828" s="405" t="s">
        <v>7364</v>
      </c>
      <c r="B2828" s="405" t="s">
        <v>7365</v>
      </c>
      <c r="C2828" s="290" t="s">
        <v>3789</v>
      </c>
      <c r="D2828" s="290">
        <v>929421</v>
      </c>
      <c r="E2828" s="406">
        <v>44553</v>
      </c>
      <c r="F2828" s="290" t="s">
        <v>7355</v>
      </c>
    </row>
    <row r="2829" spans="1:6">
      <c r="A2829" s="405" t="s">
        <v>1241</v>
      </c>
      <c r="B2829" s="405" t="s">
        <v>7366</v>
      </c>
      <c r="C2829" s="290" t="s">
        <v>3789</v>
      </c>
      <c r="D2829" s="290">
        <v>930358</v>
      </c>
      <c r="E2829" s="406">
        <v>44602</v>
      </c>
      <c r="F2829" s="290" t="s">
        <v>7355</v>
      </c>
    </row>
    <row r="2830" spans="1:6">
      <c r="A2830" s="405" t="s">
        <v>1268</v>
      </c>
      <c r="B2830" s="405" t="s">
        <v>7367</v>
      </c>
      <c r="C2830" s="290" t="s">
        <v>3789</v>
      </c>
      <c r="D2830" s="290">
        <v>912364</v>
      </c>
      <c r="E2830" s="406">
        <v>42877</v>
      </c>
      <c r="F2830" s="290" t="s">
        <v>7355</v>
      </c>
    </row>
    <row r="2831" spans="1:6">
      <c r="A2831" s="405" t="s">
        <v>1276</v>
      </c>
      <c r="B2831" s="405" t="s">
        <v>7368</v>
      </c>
      <c r="C2831" s="290" t="s">
        <v>3789</v>
      </c>
      <c r="D2831" s="290">
        <v>931775</v>
      </c>
      <c r="E2831" s="406">
        <v>44665</v>
      </c>
      <c r="F2831" s="290" t="s">
        <v>7355</v>
      </c>
    </row>
    <row r="2832" spans="1:6">
      <c r="A2832" s="405" t="s">
        <v>1296</v>
      </c>
      <c r="B2832" s="405" t="s">
        <v>7369</v>
      </c>
      <c r="C2832" s="290" t="s">
        <v>3789</v>
      </c>
      <c r="D2832" s="290">
        <v>912365</v>
      </c>
      <c r="E2832" s="406">
        <v>42877</v>
      </c>
      <c r="F2832" s="290" t="s">
        <v>7355</v>
      </c>
    </row>
    <row r="2833" spans="1:6">
      <c r="A2833" s="405" t="s">
        <v>1360</v>
      </c>
      <c r="B2833" s="405" t="s">
        <v>7370</v>
      </c>
      <c r="C2833" s="290" t="s">
        <v>3789</v>
      </c>
      <c r="D2833" s="290">
        <v>930628</v>
      </c>
      <c r="E2833" s="406">
        <v>44616</v>
      </c>
      <c r="F2833" s="290" t="s">
        <v>7355</v>
      </c>
    </row>
    <row r="2834" spans="1:6">
      <c r="A2834" s="405" t="s">
        <v>1426</v>
      </c>
      <c r="B2834" s="405" t="s">
        <v>7371</v>
      </c>
      <c r="C2834" s="290" t="s">
        <v>3789</v>
      </c>
      <c r="D2834" s="290">
        <v>929985</v>
      </c>
      <c r="E2834" s="406">
        <v>44581</v>
      </c>
      <c r="F2834" s="290" t="s">
        <v>7355</v>
      </c>
    </row>
    <row r="2835" spans="1:6">
      <c r="A2835" s="405" t="s">
        <v>1462</v>
      </c>
      <c r="B2835" s="405" t="s">
        <v>7372</v>
      </c>
      <c r="C2835" s="290" t="s">
        <v>3789</v>
      </c>
      <c r="D2835" s="290">
        <v>923892</v>
      </c>
      <c r="E2835" s="406">
        <v>44361</v>
      </c>
      <c r="F2835" s="290" t="s">
        <v>7355</v>
      </c>
    </row>
    <row r="2836" spans="1:6">
      <c r="A2836" s="405" t="s">
        <v>1580</v>
      </c>
      <c r="B2836" s="405" t="s">
        <v>7373</v>
      </c>
      <c r="C2836" s="290" t="s">
        <v>3789</v>
      </c>
      <c r="D2836" s="290">
        <v>913578</v>
      </c>
      <c r="E2836" s="406">
        <v>43017</v>
      </c>
      <c r="F2836" s="290" t="s">
        <v>7355</v>
      </c>
    </row>
    <row r="2837" spans="1:6">
      <c r="A2837" s="405" t="s">
        <v>1617</v>
      </c>
      <c r="B2837" s="405" t="s">
        <v>7374</v>
      </c>
      <c r="C2837" s="290" t="s">
        <v>3789</v>
      </c>
      <c r="D2837" s="290">
        <v>929578</v>
      </c>
      <c r="E2837" s="406">
        <v>44560</v>
      </c>
      <c r="F2837" s="290" t="s">
        <v>7355</v>
      </c>
    </row>
    <row r="2838" spans="1:6">
      <c r="A2838" s="405" t="s">
        <v>1707</v>
      </c>
      <c r="B2838" s="405" t="s">
        <v>7375</v>
      </c>
      <c r="C2838" s="290" t="s">
        <v>3789</v>
      </c>
      <c r="D2838" s="290">
        <v>928498</v>
      </c>
      <c r="E2838" s="406">
        <v>44518</v>
      </c>
      <c r="F2838" s="290" t="s">
        <v>7355</v>
      </c>
    </row>
    <row r="2839" spans="1:6">
      <c r="A2839" s="405" t="s">
        <v>7376</v>
      </c>
      <c r="B2839" s="405" t="s">
        <v>7377</v>
      </c>
      <c r="C2839" s="290" t="s">
        <v>3789</v>
      </c>
      <c r="D2839" s="290">
        <v>931773</v>
      </c>
      <c r="E2839" s="406">
        <v>44665</v>
      </c>
      <c r="F2839" s="290" t="s">
        <v>7355</v>
      </c>
    </row>
    <row r="2840" spans="1:6">
      <c r="A2840" s="405" t="s">
        <v>1771</v>
      </c>
      <c r="B2840" s="405" t="s">
        <v>7378</v>
      </c>
      <c r="C2840" s="290" t="s">
        <v>3789</v>
      </c>
      <c r="D2840" s="290">
        <v>916808</v>
      </c>
      <c r="E2840" s="406">
        <v>43479</v>
      </c>
      <c r="F2840" s="290" t="s">
        <v>7355</v>
      </c>
    </row>
    <row r="2841" spans="1:6">
      <c r="A2841" s="405" t="s">
        <v>1848</v>
      </c>
      <c r="B2841" s="405" t="s">
        <v>7379</v>
      </c>
      <c r="C2841" s="290" t="s">
        <v>3789</v>
      </c>
      <c r="D2841" s="290">
        <v>914205</v>
      </c>
      <c r="E2841" s="406">
        <v>43052</v>
      </c>
      <c r="F2841" s="290" t="s">
        <v>7355</v>
      </c>
    </row>
    <row r="2842" spans="1:6">
      <c r="A2842" s="405" t="s">
        <v>7380</v>
      </c>
      <c r="B2842" s="405" t="s">
        <v>7381</v>
      </c>
      <c r="C2842" s="290" t="s">
        <v>3789</v>
      </c>
      <c r="D2842" s="290">
        <v>930359</v>
      </c>
      <c r="E2842" s="406">
        <v>44602</v>
      </c>
      <c r="F2842" s="290" t="s">
        <v>7355</v>
      </c>
    </row>
    <row r="2843" spans="1:6">
      <c r="A2843" s="405" t="s">
        <v>2271</v>
      </c>
      <c r="B2843" s="405" t="s">
        <v>7382</v>
      </c>
      <c r="C2843" s="290" t="s">
        <v>3789</v>
      </c>
      <c r="D2843" s="290">
        <v>929424</v>
      </c>
      <c r="E2843" s="406">
        <v>44553</v>
      </c>
      <c r="F2843" s="290" t="s">
        <v>7355</v>
      </c>
    </row>
    <row r="2844" spans="1:6">
      <c r="A2844" s="405" t="s">
        <v>7383</v>
      </c>
      <c r="B2844" s="405" t="s">
        <v>7384</v>
      </c>
      <c r="C2844" s="290" t="s">
        <v>3789</v>
      </c>
      <c r="D2844" s="290">
        <v>929986</v>
      </c>
      <c r="E2844" s="406">
        <v>44581</v>
      </c>
      <c r="F2844" s="290" t="s">
        <v>7355</v>
      </c>
    </row>
    <row r="2845" spans="1:6">
      <c r="A2845" s="405" t="s">
        <v>160</v>
      </c>
      <c r="B2845" s="405" t="s">
        <v>7385</v>
      </c>
      <c r="C2845" s="290" t="s">
        <v>3789</v>
      </c>
      <c r="D2845" s="290">
        <v>929415</v>
      </c>
      <c r="E2845" s="406">
        <v>44553</v>
      </c>
      <c r="F2845" s="290" t="s">
        <v>7386</v>
      </c>
    </row>
    <row r="2846" spans="1:6">
      <c r="A2846" s="405" t="s">
        <v>270</v>
      </c>
      <c r="B2846" s="405" t="s">
        <v>7387</v>
      </c>
      <c r="C2846" s="290" t="s">
        <v>3789</v>
      </c>
      <c r="D2846" s="290">
        <v>929418</v>
      </c>
      <c r="E2846" s="406">
        <v>44553</v>
      </c>
      <c r="F2846" s="290" t="s">
        <v>7386</v>
      </c>
    </row>
    <row r="2847" spans="1:6">
      <c r="A2847" s="405" t="s">
        <v>313</v>
      </c>
      <c r="B2847" s="405" t="s">
        <v>7388</v>
      </c>
      <c r="C2847" s="290" t="s">
        <v>3789</v>
      </c>
      <c r="D2847" s="290">
        <v>930279</v>
      </c>
      <c r="E2847" s="406">
        <v>44595</v>
      </c>
      <c r="F2847" s="290" t="s">
        <v>7386</v>
      </c>
    </row>
    <row r="2848" spans="1:6">
      <c r="A2848" s="405" t="s">
        <v>362</v>
      </c>
      <c r="B2848" s="405" t="s">
        <v>7389</v>
      </c>
      <c r="C2848" s="290" t="s">
        <v>3789</v>
      </c>
      <c r="D2848" s="290">
        <v>928509</v>
      </c>
      <c r="E2848" s="406">
        <v>44518</v>
      </c>
      <c r="F2848" s="290" t="s">
        <v>7386</v>
      </c>
    </row>
    <row r="2849" spans="1:6">
      <c r="A2849" s="405" t="s">
        <v>371</v>
      </c>
      <c r="B2849" s="405" t="s">
        <v>7390</v>
      </c>
      <c r="C2849" s="290" t="s">
        <v>3789</v>
      </c>
      <c r="D2849" s="290">
        <v>930725</v>
      </c>
      <c r="E2849" s="406">
        <v>44616</v>
      </c>
      <c r="F2849" s="290" t="s">
        <v>7386</v>
      </c>
    </row>
    <row r="2850" spans="1:6">
      <c r="A2850" s="405" t="s">
        <v>373</v>
      </c>
      <c r="B2850" s="405" t="s">
        <v>7391</v>
      </c>
      <c r="C2850" s="290" t="s">
        <v>3789</v>
      </c>
      <c r="D2850" s="290">
        <v>929417</v>
      </c>
      <c r="E2850" s="406">
        <v>44553</v>
      </c>
      <c r="F2850" s="290" t="s">
        <v>7386</v>
      </c>
    </row>
    <row r="2851" spans="1:6">
      <c r="A2851" s="405" t="s">
        <v>504</v>
      </c>
      <c r="B2851" s="405" t="s">
        <v>7392</v>
      </c>
      <c r="C2851" s="290" t="s">
        <v>3789</v>
      </c>
      <c r="D2851" s="290">
        <v>932470</v>
      </c>
      <c r="E2851" s="406">
        <v>44693</v>
      </c>
      <c r="F2851" s="290" t="s">
        <v>7386</v>
      </c>
    </row>
    <row r="2852" spans="1:6">
      <c r="A2852" s="405" t="s">
        <v>596</v>
      </c>
      <c r="B2852" s="405" t="s">
        <v>7393</v>
      </c>
      <c r="C2852" s="290" t="s">
        <v>3789</v>
      </c>
      <c r="D2852" s="290">
        <v>924037</v>
      </c>
      <c r="E2852" s="406">
        <v>44361</v>
      </c>
      <c r="F2852" s="290" t="s">
        <v>7386</v>
      </c>
    </row>
    <row r="2853" spans="1:6">
      <c r="A2853" s="405" t="s">
        <v>615</v>
      </c>
      <c r="B2853" s="405" t="s">
        <v>7394</v>
      </c>
      <c r="C2853" s="290" t="s">
        <v>3789</v>
      </c>
      <c r="D2853" s="290">
        <v>924038</v>
      </c>
      <c r="E2853" s="406">
        <v>44361</v>
      </c>
      <c r="F2853" s="290" t="s">
        <v>7386</v>
      </c>
    </row>
    <row r="2854" spans="1:6">
      <c r="A2854" s="405" t="s">
        <v>639</v>
      </c>
      <c r="B2854" s="405" t="s">
        <v>7395</v>
      </c>
      <c r="C2854" s="290" t="s">
        <v>3789</v>
      </c>
      <c r="D2854" s="290">
        <v>924042</v>
      </c>
      <c r="E2854" s="406">
        <v>44361</v>
      </c>
      <c r="F2854" s="290" t="s">
        <v>7386</v>
      </c>
    </row>
    <row r="2855" spans="1:6">
      <c r="A2855" s="405" t="s">
        <v>684</v>
      </c>
      <c r="B2855" s="405" t="s">
        <v>7396</v>
      </c>
      <c r="C2855" s="290" t="s">
        <v>3789</v>
      </c>
      <c r="D2855" s="290">
        <v>924046</v>
      </c>
      <c r="E2855" s="406">
        <v>44361</v>
      </c>
      <c r="F2855" s="290" t="s">
        <v>7386</v>
      </c>
    </row>
    <row r="2856" spans="1:6">
      <c r="A2856" s="405" t="s">
        <v>7397</v>
      </c>
      <c r="B2856" s="405" t="s">
        <v>7398</v>
      </c>
      <c r="C2856" s="290" t="s">
        <v>3789</v>
      </c>
      <c r="D2856" s="290">
        <v>924050</v>
      </c>
      <c r="E2856" s="406">
        <v>44361</v>
      </c>
      <c r="F2856" s="290" t="s">
        <v>7386</v>
      </c>
    </row>
    <row r="2857" spans="1:6">
      <c r="A2857" s="405" t="s">
        <v>753</v>
      </c>
      <c r="B2857" s="405" t="s">
        <v>7399</v>
      </c>
      <c r="C2857" s="290" t="s">
        <v>3789</v>
      </c>
      <c r="D2857" s="290">
        <v>930727</v>
      </c>
      <c r="E2857" s="406">
        <v>44616</v>
      </c>
      <c r="F2857" s="290" t="s">
        <v>7386</v>
      </c>
    </row>
    <row r="2858" spans="1:6">
      <c r="A2858" s="405" t="s">
        <v>760</v>
      </c>
      <c r="B2858" s="405" t="s">
        <v>7400</v>
      </c>
      <c r="C2858" s="290" t="s">
        <v>3789</v>
      </c>
      <c r="D2858" s="290">
        <v>924054</v>
      </c>
      <c r="E2858" s="406">
        <v>44361</v>
      </c>
      <c r="F2858" s="290" t="s">
        <v>7386</v>
      </c>
    </row>
    <row r="2859" spans="1:6">
      <c r="A2859" s="405" t="s">
        <v>855</v>
      </c>
      <c r="B2859" s="405" t="s">
        <v>7401</v>
      </c>
      <c r="C2859" s="290" t="s">
        <v>3789</v>
      </c>
      <c r="D2859" s="290">
        <v>924063</v>
      </c>
      <c r="E2859" s="406">
        <v>44361</v>
      </c>
      <c r="F2859" s="290" t="s">
        <v>7386</v>
      </c>
    </row>
    <row r="2860" spans="1:6">
      <c r="A2860" s="405" t="s">
        <v>879</v>
      </c>
      <c r="B2860" s="405" t="s">
        <v>7402</v>
      </c>
      <c r="C2860" s="290" t="s">
        <v>3789</v>
      </c>
      <c r="D2860" s="290">
        <v>924065</v>
      </c>
      <c r="E2860" s="406">
        <v>44361</v>
      </c>
      <c r="F2860" s="290" t="s">
        <v>7386</v>
      </c>
    </row>
    <row r="2861" spans="1:6">
      <c r="A2861" s="405" t="s">
        <v>885</v>
      </c>
      <c r="B2861" s="405" t="s">
        <v>7403</v>
      </c>
      <c r="C2861" s="290" t="s">
        <v>3789</v>
      </c>
      <c r="D2861" s="290">
        <v>924066</v>
      </c>
      <c r="E2861" s="406">
        <v>44361</v>
      </c>
      <c r="F2861" s="290" t="s">
        <v>7386</v>
      </c>
    </row>
    <row r="2862" spans="1:6">
      <c r="A2862" s="405" t="s">
        <v>919</v>
      </c>
      <c r="B2862" s="405" t="s">
        <v>7404</v>
      </c>
      <c r="C2862" s="290" t="s">
        <v>3789</v>
      </c>
      <c r="D2862" s="290">
        <v>924069</v>
      </c>
      <c r="E2862" s="406">
        <v>44361</v>
      </c>
      <c r="F2862" s="290" t="s">
        <v>7386</v>
      </c>
    </row>
    <row r="2863" spans="1:6">
      <c r="A2863" s="405" t="s">
        <v>1014</v>
      </c>
      <c r="B2863" s="405" t="s">
        <v>7405</v>
      </c>
      <c r="C2863" s="290" t="s">
        <v>3789</v>
      </c>
      <c r="D2863" s="290">
        <v>932469</v>
      </c>
      <c r="E2863" s="406">
        <v>44693</v>
      </c>
      <c r="F2863" s="290" t="s">
        <v>7386</v>
      </c>
    </row>
    <row r="2864" spans="1:6">
      <c r="A2864" s="405" t="s">
        <v>1377</v>
      </c>
      <c r="B2864" s="405" t="s">
        <v>7406</v>
      </c>
      <c r="C2864" s="290" t="s">
        <v>3789</v>
      </c>
      <c r="D2864" s="290">
        <v>932472</v>
      </c>
      <c r="E2864" s="406">
        <v>44693</v>
      </c>
      <c r="F2864" s="290" t="s">
        <v>7386</v>
      </c>
    </row>
    <row r="2865" spans="1:6">
      <c r="A2865" s="405" t="s">
        <v>1633</v>
      </c>
      <c r="B2865" s="405" t="s">
        <v>7407</v>
      </c>
      <c r="C2865" s="290" t="s">
        <v>3789</v>
      </c>
      <c r="D2865" s="290">
        <v>931595</v>
      </c>
      <c r="E2865" s="406">
        <v>44658</v>
      </c>
      <c r="F2865" s="290" t="s">
        <v>7386</v>
      </c>
    </row>
    <row r="2866" spans="1:6">
      <c r="A2866" s="405" t="s">
        <v>1914</v>
      </c>
      <c r="B2866" s="405" t="s">
        <v>7408</v>
      </c>
      <c r="C2866" s="290" t="s">
        <v>3789</v>
      </c>
      <c r="D2866" s="290">
        <v>924172</v>
      </c>
      <c r="E2866" s="406">
        <v>44361</v>
      </c>
      <c r="F2866" s="290" t="s">
        <v>7386</v>
      </c>
    </row>
    <row r="2867" spans="1:6">
      <c r="A2867" s="405" t="s">
        <v>2131</v>
      </c>
      <c r="B2867" s="405" t="s">
        <v>7409</v>
      </c>
      <c r="C2867" s="290" t="s">
        <v>3789</v>
      </c>
      <c r="D2867" s="290">
        <v>931786</v>
      </c>
      <c r="E2867" s="406">
        <v>44665</v>
      </c>
      <c r="F2867" s="290" t="s">
        <v>7386</v>
      </c>
    </row>
    <row r="2868" spans="1:6">
      <c r="A2868" s="405" t="s">
        <v>2147</v>
      </c>
      <c r="B2868" s="405" t="s">
        <v>7410</v>
      </c>
      <c r="C2868" s="290" t="s">
        <v>3789</v>
      </c>
      <c r="D2868" s="290">
        <v>932471</v>
      </c>
      <c r="E2868" s="406">
        <v>44693</v>
      </c>
      <c r="F2868" s="290" t="s">
        <v>7386</v>
      </c>
    </row>
    <row r="2869" spans="1:6">
      <c r="A2869" s="405" t="s">
        <v>2352</v>
      </c>
      <c r="B2869" s="405" t="s">
        <v>7411</v>
      </c>
      <c r="C2869" s="290" t="s">
        <v>3789</v>
      </c>
      <c r="D2869" s="290">
        <v>931285</v>
      </c>
      <c r="E2869" s="406">
        <v>44644</v>
      </c>
      <c r="F2869" s="290" t="s">
        <v>7386</v>
      </c>
    </row>
    <row r="2870" spans="1:6">
      <c r="A2870" s="405" t="s">
        <v>191</v>
      </c>
      <c r="B2870" s="405" t="s">
        <v>7412</v>
      </c>
      <c r="C2870" s="290" t="s">
        <v>3789</v>
      </c>
      <c r="D2870" s="290">
        <v>929119</v>
      </c>
      <c r="E2870" s="406">
        <v>44539</v>
      </c>
      <c r="F2870" s="290" t="s">
        <v>7413</v>
      </c>
    </row>
    <row r="2871" spans="1:6">
      <c r="A2871" s="405" t="s">
        <v>2482</v>
      </c>
      <c r="B2871" s="405" t="s">
        <v>7414</v>
      </c>
      <c r="C2871" s="290" t="s">
        <v>3789</v>
      </c>
      <c r="D2871" s="290">
        <v>932334</v>
      </c>
      <c r="E2871" s="406">
        <v>44686</v>
      </c>
      <c r="F2871" s="290" t="s">
        <v>7413</v>
      </c>
    </row>
    <row r="2872" spans="1:6">
      <c r="A2872" s="405" t="s">
        <v>640</v>
      </c>
      <c r="B2872" s="405" t="s">
        <v>7415</v>
      </c>
      <c r="C2872" s="290" t="s">
        <v>3789</v>
      </c>
      <c r="D2872" s="290">
        <v>932328</v>
      </c>
      <c r="E2872" s="406">
        <v>44686</v>
      </c>
      <c r="F2872" s="290" t="s">
        <v>7413</v>
      </c>
    </row>
    <row r="2873" spans="1:6">
      <c r="A2873" s="405" t="s">
        <v>7416</v>
      </c>
      <c r="B2873" s="405" t="s">
        <v>7417</v>
      </c>
      <c r="C2873" s="290" t="s">
        <v>3789</v>
      </c>
      <c r="D2873" s="290">
        <v>932330</v>
      </c>
      <c r="E2873" s="406">
        <v>44686</v>
      </c>
      <c r="F2873" s="290" t="s">
        <v>7413</v>
      </c>
    </row>
    <row r="2874" spans="1:6">
      <c r="A2874" s="405" t="s">
        <v>729</v>
      </c>
      <c r="B2874" s="405" t="s">
        <v>7418</v>
      </c>
      <c r="C2874" s="290" t="s">
        <v>3789</v>
      </c>
      <c r="D2874" s="290">
        <v>928128</v>
      </c>
      <c r="E2874" s="406">
        <v>44508</v>
      </c>
      <c r="F2874" s="290" t="s">
        <v>7413</v>
      </c>
    </row>
    <row r="2875" spans="1:6">
      <c r="A2875" s="405" t="s">
        <v>849</v>
      </c>
      <c r="B2875" s="405" t="s">
        <v>7419</v>
      </c>
      <c r="C2875" s="290" t="s">
        <v>3789</v>
      </c>
      <c r="D2875" s="290">
        <v>923969</v>
      </c>
      <c r="E2875" s="406">
        <v>44361</v>
      </c>
      <c r="F2875" s="290" t="s">
        <v>7413</v>
      </c>
    </row>
    <row r="2876" spans="1:6">
      <c r="A2876" s="405" t="s">
        <v>7420</v>
      </c>
      <c r="B2876" s="405" t="s">
        <v>7421</v>
      </c>
      <c r="C2876" s="290" t="s">
        <v>3789</v>
      </c>
      <c r="D2876" s="290">
        <v>923842</v>
      </c>
      <c r="E2876" s="406">
        <v>44361</v>
      </c>
      <c r="F2876" s="290" t="s">
        <v>7413</v>
      </c>
    </row>
    <row r="2877" spans="1:6">
      <c r="A2877" s="405" t="s">
        <v>1385</v>
      </c>
      <c r="B2877" s="405" t="s">
        <v>7422</v>
      </c>
      <c r="C2877" s="290" t="s">
        <v>3789</v>
      </c>
      <c r="D2877" s="290">
        <v>915610</v>
      </c>
      <c r="E2877" s="406">
        <v>44616</v>
      </c>
      <c r="F2877" s="290" t="s">
        <v>7413</v>
      </c>
    </row>
    <row r="2878" spans="1:6">
      <c r="A2878" s="405" t="s">
        <v>1530</v>
      </c>
      <c r="B2878" s="405" t="s">
        <v>7423</v>
      </c>
      <c r="C2878" s="290" t="s">
        <v>3789</v>
      </c>
      <c r="D2878" s="290">
        <v>924137</v>
      </c>
      <c r="E2878" s="406">
        <v>44361</v>
      </c>
      <c r="F2878" s="290" t="s">
        <v>7413</v>
      </c>
    </row>
    <row r="2879" spans="1:6">
      <c r="A2879" s="405" t="s">
        <v>1537</v>
      </c>
      <c r="B2879" s="405" t="s">
        <v>7424</v>
      </c>
      <c r="C2879" s="290" t="s">
        <v>3789</v>
      </c>
      <c r="D2879" s="290">
        <v>924141</v>
      </c>
      <c r="E2879" s="406">
        <v>44361</v>
      </c>
      <c r="F2879" s="290" t="s">
        <v>7413</v>
      </c>
    </row>
    <row r="2880" spans="1:6">
      <c r="A2880" s="405" t="s">
        <v>1552</v>
      </c>
      <c r="B2880" s="405" t="s">
        <v>7425</v>
      </c>
      <c r="C2880" s="290" t="s">
        <v>3789</v>
      </c>
      <c r="D2880" s="290">
        <v>924142</v>
      </c>
      <c r="E2880" s="406">
        <v>44361</v>
      </c>
      <c r="F2880" s="290" t="s">
        <v>7413</v>
      </c>
    </row>
    <row r="2881" spans="1:6">
      <c r="A2881" s="405" t="s">
        <v>1567</v>
      </c>
      <c r="B2881" s="405" t="s">
        <v>7426</v>
      </c>
      <c r="C2881" s="290" t="s">
        <v>3789</v>
      </c>
      <c r="D2881" s="290">
        <v>924143</v>
      </c>
      <c r="E2881" s="406">
        <v>44361</v>
      </c>
      <c r="F2881" s="290" t="s">
        <v>7413</v>
      </c>
    </row>
    <row r="2882" spans="1:6">
      <c r="A2882" s="405" t="s">
        <v>1583</v>
      </c>
      <c r="B2882" s="405" t="s">
        <v>7427</v>
      </c>
      <c r="C2882" s="290" t="s">
        <v>3789</v>
      </c>
      <c r="D2882" s="290">
        <v>924144</v>
      </c>
      <c r="E2882" s="406">
        <v>44361</v>
      </c>
      <c r="F2882" s="290" t="s">
        <v>7413</v>
      </c>
    </row>
    <row r="2883" spans="1:6">
      <c r="A2883" s="405" t="s">
        <v>2626</v>
      </c>
      <c r="B2883" s="405" t="s">
        <v>7428</v>
      </c>
      <c r="C2883" s="290" t="s">
        <v>3789</v>
      </c>
      <c r="D2883" s="290">
        <v>923907</v>
      </c>
      <c r="E2883" s="406">
        <v>44361</v>
      </c>
      <c r="F2883" s="290" t="s">
        <v>7413</v>
      </c>
    </row>
    <row r="2884" spans="1:6">
      <c r="A2884" s="405" t="s">
        <v>1754</v>
      </c>
      <c r="B2884" s="405" t="s">
        <v>7429</v>
      </c>
      <c r="C2884" s="290" t="s">
        <v>3789</v>
      </c>
      <c r="D2884" s="290">
        <v>923915</v>
      </c>
      <c r="E2884" s="406">
        <v>44361</v>
      </c>
      <c r="F2884" s="290" t="s">
        <v>7413</v>
      </c>
    </row>
    <row r="2885" spans="1:6">
      <c r="A2885" s="405" t="s">
        <v>1855</v>
      </c>
      <c r="B2885" s="405" t="s">
        <v>7430</v>
      </c>
      <c r="C2885" s="290" t="s">
        <v>3789</v>
      </c>
      <c r="D2885" s="290">
        <v>923918</v>
      </c>
      <c r="E2885" s="406">
        <v>44361</v>
      </c>
      <c r="F2885" s="290" t="s">
        <v>7413</v>
      </c>
    </row>
    <row r="2886" spans="1:6">
      <c r="A2886" s="405" t="s">
        <v>1860</v>
      </c>
      <c r="B2886" s="405" t="s">
        <v>7431</v>
      </c>
      <c r="C2886" s="290" t="s">
        <v>3789</v>
      </c>
      <c r="D2886" s="290">
        <v>932333</v>
      </c>
      <c r="E2886" s="406">
        <v>44686</v>
      </c>
      <c r="F2886" s="290" t="s">
        <v>7413</v>
      </c>
    </row>
    <row r="2887" spans="1:6">
      <c r="A2887" s="405" t="s">
        <v>1955</v>
      </c>
      <c r="B2887" s="405" t="s">
        <v>7432</v>
      </c>
      <c r="C2887" s="290" t="s">
        <v>3789</v>
      </c>
      <c r="D2887" s="290">
        <v>923925</v>
      </c>
      <c r="E2887" s="406">
        <v>44361</v>
      </c>
      <c r="F2887" s="290" t="s">
        <v>7413</v>
      </c>
    </row>
    <row r="2888" spans="1:6">
      <c r="A2888" s="405" t="s">
        <v>2650</v>
      </c>
      <c r="B2888" s="405" t="s">
        <v>7433</v>
      </c>
      <c r="C2888" s="290" t="s">
        <v>3789</v>
      </c>
      <c r="D2888" s="290">
        <v>922240</v>
      </c>
      <c r="E2888" s="406">
        <v>44287</v>
      </c>
      <c r="F2888" s="290" t="s">
        <v>7413</v>
      </c>
    </row>
    <row r="2889" spans="1:6">
      <c r="A2889" s="405" t="s">
        <v>7434</v>
      </c>
      <c r="B2889" s="405" t="s">
        <v>7435</v>
      </c>
      <c r="C2889" s="290" t="s">
        <v>3789</v>
      </c>
      <c r="D2889" s="290">
        <v>931416</v>
      </c>
      <c r="E2889" s="406">
        <v>44651</v>
      </c>
      <c r="F2889" s="290" t="s">
        <v>7413</v>
      </c>
    </row>
    <row r="2890" spans="1:6">
      <c r="A2890" s="405" t="s">
        <v>2225</v>
      </c>
      <c r="B2890" s="405" t="s">
        <v>7436</v>
      </c>
      <c r="C2890" s="290" t="s">
        <v>3789</v>
      </c>
      <c r="D2890" s="290">
        <v>929617</v>
      </c>
      <c r="E2890" s="406">
        <v>44567</v>
      </c>
      <c r="F2890" s="290" t="s">
        <v>7413</v>
      </c>
    </row>
    <row r="2891" spans="1:6">
      <c r="A2891" s="405" t="s">
        <v>2239</v>
      </c>
      <c r="B2891" s="405" t="s">
        <v>7437</v>
      </c>
      <c r="C2891" s="290" t="s">
        <v>3789</v>
      </c>
      <c r="D2891" s="290">
        <v>929618</v>
      </c>
      <c r="E2891" s="406">
        <v>44567</v>
      </c>
      <c r="F2891" s="290" t="s">
        <v>7413</v>
      </c>
    </row>
    <row r="2892" spans="1:6">
      <c r="A2892" s="405" t="s">
        <v>2306</v>
      </c>
      <c r="B2892" s="405" t="s">
        <v>7438</v>
      </c>
      <c r="C2892" s="290" t="s">
        <v>3789</v>
      </c>
      <c r="D2892" s="290">
        <v>929990</v>
      </c>
      <c r="E2892" s="406">
        <v>44581</v>
      </c>
      <c r="F2892" s="290" t="s">
        <v>7413</v>
      </c>
    </row>
    <row r="2893" spans="1:6">
      <c r="A2893" s="405" t="s">
        <v>2348</v>
      </c>
      <c r="B2893" s="405" t="s">
        <v>7439</v>
      </c>
      <c r="C2893" s="290" t="s">
        <v>3789</v>
      </c>
      <c r="D2893" s="290">
        <v>929278</v>
      </c>
      <c r="E2893" s="406">
        <v>44546</v>
      </c>
      <c r="F2893" s="290" t="s">
        <v>7413</v>
      </c>
    </row>
    <row r="2894" spans="1:6">
      <c r="A2894" s="405" t="s">
        <v>71</v>
      </c>
      <c r="B2894" s="405" t="s">
        <v>7440</v>
      </c>
      <c r="C2894" s="290" t="s">
        <v>3789</v>
      </c>
      <c r="D2894" s="290">
        <v>921978</v>
      </c>
      <c r="E2894" s="406">
        <v>44287</v>
      </c>
      <c r="F2894" s="290" t="s">
        <v>7441</v>
      </c>
    </row>
    <row r="2895" spans="1:6">
      <c r="A2895" s="405" t="s">
        <v>123</v>
      </c>
      <c r="B2895" s="405" t="s">
        <v>7442</v>
      </c>
      <c r="C2895" s="290" t="s">
        <v>3789</v>
      </c>
      <c r="D2895" s="290">
        <v>923488</v>
      </c>
      <c r="E2895" s="406">
        <v>44326</v>
      </c>
      <c r="F2895" s="290" t="s">
        <v>7441</v>
      </c>
    </row>
    <row r="2896" spans="1:6">
      <c r="A2896" s="405" t="s">
        <v>151</v>
      </c>
      <c r="B2896" s="405" t="s">
        <v>7443</v>
      </c>
      <c r="C2896" s="290" t="s">
        <v>3789</v>
      </c>
      <c r="D2896" s="290">
        <v>921989</v>
      </c>
      <c r="E2896" s="406">
        <v>44287</v>
      </c>
      <c r="F2896" s="290" t="s">
        <v>7441</v>
      </c>
    </row>
    <row r="2897" spans="1:6">
      <c r="A2897" s="405" t="s">
        <v>7444</v>
      </c>
      <c r="B2897" s="405" t="s">
        <v>7445</v>
      </c>
      <c r="C2897" s="290" t="s">
        <v>3789</v>
      </c>
      <c r="D2897" s="290">
        <v>927864</v>
      </c>
      <c r="E2897" s="406">
        <v>44490</v>
      </c>
      <c r="F2897" s="290" t="s">
        <v>7441</v>
      </c>
    </row>
    <row r="2898" spans="1:6">
      <c r="A2898" s="405" t="s">
        <v>610</v>
      </c>
      <c r="B2898" s="405" t="s">
        <v>7446</v>
      </c>
      <c r="C2898" s="290" t="s">
        <v>3789</v>
      </c>
      <c r="D2898" s="290">
        <v>927863</v>
      </c>
      <c r="E2898" s="406">
        <v>44490</v>
      </c>
      <c r="F2898" s="290" t="s">
        <v>7441</v>
      </c>
    </row>
    <row r="2899" spans="1:6">
      <c r="A2899" s="405" t="s">
        <v>7447</v>
      </c>
      <c r="B2899" s="405" t="s">
        <v>7448</v>
      </c>
      <c r="C2899" s="290" t="s">
        <v>3789</v>
      </c>
      <c r="D2899" s="290">
        <v>930580</v>
      </c>
      <c r="E2899" s="406">
        <v>44609</v>
      </c>
      <c r="F2899" s="290" t="s">
        <v>7441</v>
      </c>
    </row>
    <row r="2900" spans="1:6">
      <c r="A2900" s="405" t="s">
        <v>886</v>
      </c>
      <c r="B2900" s="405" t="s">
        <v>7449</v>
      </c>
      <c r="C2900" s="290" t="s">
        <v>3789</v>
      </c>
      <c r="D2900" s="290">
        <v>930579</v>
      </c>
      <c r="E2900" s="406">
        <v>44609</v>
      </c>
      <c r="F2900" s="290" t="s">
        <v>7441</v>
      </c>
    </row>
    <row r="2901" spans="1:6">
      <c r="A2901" s="405" t="s">
        <v>892</v>
      </c>
      <c r="B2901" s="405" t="s">
        <v>7450</v>
      </c>
      <c r="C2901" s="290" t="s">
        <v>3789</v>
      </c>
      <c r="D2901" s="290">
        <v>930578</v>
      </c>
      <c r="E2901" s="406">
        <v>44609</v>
      </c>
      <c r="F2901" s="290" t="s">
        <v>7441</v>
      </c>
    </row>
    <row r="2902" spans="1:6">
      <c r="A2902" s="405" t="s">
        <v>986</v>
      </c>
      <c r="B2902" s="405" t="s">
        <v>7451</v>
      </c>
      <c r="C2902" s="290" t="s">
        <v>3789</v>
      </c>
      <c r="D2902" s="290">
        <v>927050</v>
      </c>
      <c r="E2902" s="406">
        <v>44455</v>
      </c>
      <c r="F2902" s="290" t="s">
        <v>7441</v>
      </c>
    </row>
    <row r="2903" spans="1:6">
      <c r="A2903" s="405" t="s">
        <v>1013</v>
      </c>
      <c r="B2903" s="405" t="s">
        <v>7452</v>
      </c>
      <c r="C2903" s="290" t="s">
        <v>3789</v>
      </c>
      <c r="D2903" s="290">
        <v>923238</v>
      </c>
      <c r="E2903" s="406">
        <v>44298</v>
      </c>
      <c r="F2903" s="290" t="s">
        <v>7441</v>
      </c>
    </row>
    <row r="2904" spans="1:6">
      <c r="A2904" s="405" t="s">
        <v>1113</v>
      </c>
      <c r="B2904" s="405" t="s">
        <v>7453</v>
      </c>
      <c r="C2904" s="290" t="s">
        <v>3789</v>
      </c>
      <c r="D2904" s="290">
        <v>922064</v>
      </c>
      <c r="E2904" s="406">
        <v>44287</v>
      </c>
      <c r="F2904" s="290" t="s">
        <v>7441</v>
      </c>
    </row>
    <row r="2905" spans="1:6">
      <c r="A2905" s="405" t="s">
        <v>1207</v>
      </c>
      <c r="B2905" s="405" t="s">
        <v>7454</v>
      </c>
      <c r="C2905" s="290" t="s">
        <v>3789</v>
      </c>
      <c r="D2905" s="290">
        <v>928449</v>
      </c>
      <c r="E2905" s="406">
        <v>44511</v>
      </c>
      <c r="F2905" s="290" t="s">
        <v>7441</v>
      </c>
    </row>
    <row r="2906" spans="1:6">
      <c r="A2906" s="405" t="s">
        <v>7455</v>
      </c>
      <c r="B2906" s="405" t="s">
        <v>7456</v>
      </c>
      <c r="C2906" s="290" t="s">
        <v>3789</v>
      </c>
      <c r="D2906" s="290">
        <v>923239</v>
      </c>
      <c r="E2906" s="406">
        <v>44298</v>
      </c>
      <c r="F2906" s="290" t="s">
        <v>7441</v>
      </c>
    </row>
    <row r="2907" spans="1:6">
      <c r="A2907" s="405" t="s">
        <v>7457</v>
      </c>
      <c r="B2907" s="405" t="s">
        <v>7458</v>
      </c>
      <c r="C2907" s="290" t="s">
        <v>3789</v>
      </c>
      <c r="D2907" s="290">
        <v>923241</v>
      </c>
      <c r="E2907" s="406">
        <v>44298</v>
      </c>
      <c r="F2907" s="290" t="s">
        <v>7441</v>
      </c>
    </row>
    <row r="2908" spans="1:6">
      <c r="A2908" s="405" t="s">
        <v>1730</v>
      </c>
      <c r="B2908" s="405" t="s">
        <v>7459</v>
      </c>
      <c r="C2908" s="290" t="s">
        <v>3789</v>
      </c>
      <c r="D2908" s="290">
        <v>928450</v>
      </c>
      <c r="E2908" s="406">
        <v>44511</v>
      </c>
      <c r="F2908" s="290" t="s">
        <v>7441</v>
      </c>
    </row>
    <row r="2909" spans="1:6">
      <c r="A2909" s="405" t="s">
        <v>1738</v>
      </c>
      <c r="B2909" s="405" t="s">
        <v>7460</v>
      </c>
      <c r="C2909" s="290" t="s">
        <v>3789</v>
      </c>
      <c r="D2909" s="290">
        <v>922190</v>
      </c>
      <c r="E2909" s="406">
        <v>44287</v>
      </c>
      <c r="F2909" s="290" t="s">
        <v>7441</v>
      </c>
    </row>
    <row r="2910" spans="1:6">
      <c r="A2910" s="405" t="s">
        <v>1871</v>
      </c>
      <c r="B2910" s="405" t="s">
        <v>7461</v>
      </c>
      <c r="C2910" s="290" t="s">
        <v>3789</v>
      </c>
      <c r="D2910" s="290">
        <v>923237</v>
      </c>
      <c r="E2910" s="406">
        <v>44298</v>
      </c>
      <c r="F2910" s="290" t="s">
        <v>7441</v>
      </c>
    </row>
    <row r="2911" spans="1:6">
      <c r="A2911" s="405" t="s">
        <v>1990</v>
      </c>
      <c r="B2911" s="405" t="s">
        <v>7462</v>
      </c>
      <c r="C2911" s="290" t="s">
        <v>3789</v>
      </c>
      <c r="D2911" s="290">
        <v>927862</v>
      </c>
      <c r="E2911" s="406">
        <v>44490</v>
      </c>
      <c r="F2911" s="290" t="s">
        <v>7441</v>
      </c>
    </row>
    <row r="2912" spans="1:6">
      <c r="A2912" s="405" t="s">
        <v>2048</v>
      </c>
      <c r="B2912" s="405" t="s">
        <v>7463</v>
      </c>
      <c r="C2912" s="290" t="s">
        <v>3789</v>
      </c>
      <c r="D2912" s="290">
        <v>922244</v>
      </c>
      <c r="E2912" s="406">
        <v>44287</v>
      </c>
      <c r="F2912" s="290" t="s">
        <v>7441</v>
      </c>
    </row>
    <row r="2913" spans="1:6">
      <c r="A2913" s="405" t="s">
        <v>2061</v>
      </c>
      <c r="B2913" s="405" t="s">
        <v>7464</v>
      </c>
      <c r="C2913" s="290" t="s">
        <v>3789</v>
      </c>
      <c r="D2913" s="290">
        <v>931784</v>
      </c>
      <c r="E2913" s="406">
        <v>44665</v>
      </c>
      <c r="F2913" s="290" t="s">
        <v>7441</v>
      </c>
    </row>
    <row r="2914" spans="1:6">
      <c r="A2914" s="405" t="s">
        <v>2230</v>
      </c>
      <c r="B2914" s="405" t="s">
        <v>7465</v>
      </c>
      <c r="C2914" s="290" t="s">
        <v>3789</v>
      </c>
      <c r="D2914" s="290">
        <v>922266</v>
      </c>
      <c r="E2914" s="406">
        <v>44287</v>
      </c>
      <c r="F2914" s="290" t="s">
        <v>7441</v>
      </c>
    </row>
    <row r="2915" spans="1:6">
      <c r="A2915" s="405" t="s">
        <v>2276</v>
      </c>
      <c r="B2915" s="405" t="s">
        <v>7466</v>
      </c>
      <c r="C2915" s="290" t="s">
        <v>3789</v>
      </c>
      <c r="D2915" s="290">
        <v>928451</v>
      </c>
      <c r="E2915" s="406">
        <v>44511</v>
      </c>
      <c r="F2915" s="290" t="s">
        <v>7441</v>
      </c>
    </row>
    <row r="2916" spans="1:6">
      <c r="A2916" s="405" t="s">
        <v>2284</v>
      </c>
      <c r="B2916" s="405" t="s">
        <v>7467</v>
      </c>
      <c r="C2916" s="290" t="s">
        <v>3789</v>
      </c>
      <c r="D2916" s="290">
        <v>931283</v>
      </c>
      <c r="E2916" s="406">
        <v>44644</v>
      </c>
      <c r="F2916" s="290" t="s">
        <v>7441</v>
      </c>
    </row>
    <row r="2917" spans="1:6">
      <c r="A2917" s="405" t="s">
        <v>2307</v>
      </c>
      <c r="B2917" s="405" t="s">
        <v>7468</v>
      </c>
      <c r="C2917" s="290" t="s">
        <v>3789</v>
      </c>
      <c r="D2917" s="290">
        <v>932336</v>
      </c>
      <c r="E2917" s="406">
        <v>44686</v>
      </c>
      <c r="F2917" s="290" t="s">
        <v>7441</v>
      </c>
    </row>
    <row r="2918" spans="1:6">
      <c r="A2918" s="405" t="s">
        <v>2328</v>
      </c>
      <c r="B2918" s="405" t="s">
        <v>7469</v>
      </c>
      <c r="C2918" s="290" t="s">
        <v>3789</v>
      </c>
      <c r="D2918" s="290">
        <v>931284</v>
      </c>
      <c r="E2918" s="406">
        <v>44644</v>
      </c>
      <c r="F2918" s="290" t="s">
        <v>7441</v>
      </c>
    </row>
    <row r="2919" spans="1:6">
      <c r="A2919" s="405" t="s">
        <v>7470</v>
      </c>
      <c r="B2919" s="405" t="s">
        <v>7471</v>
      </c>
      <c r="C2919" s="290" t="s">
        <v>2750</v>
      </c>
      <c r="D2919" s="290">
        <v>913326</v>
      </c>
      <c r="E2919" s="406">
        <v>42996</v>
      </c>
      <c r="F2919" s="290" t="s">
        <v>3575</v>
      </c>
    </row>
    <row r="2920" spans="1:6">
      <c r="A2920" s="405" t="s">
        <v>7472</v>
      </c>
      <c r="B2920" s="405" t="s">
        <v>7473</v>
      </c>
      <c r="C2920" s="290" t="s">
        <v>2750</v>
      </c>
      <c r="D2920" s="290">
        <v>912038</v>
      </c>
      <c r="E2920" s="406">
        <v>42800</v>
      </c>
      <c r="F2920" s="290" t="s">
        <v>3575</v>
      </c>
    </row>
    <row r="2921" spans="1:6">
      <c r="A2921" s="405" t="s">
        <v>7474</v>
      </c>
      <c r="B2921" s="405" t="s">
        <v>7475</v>
      </c>
      <c r="C2921" s="290" t="s">
        <v>2750</v>
      </c>
      <c r="D2921" s="290">
        <v>913755</v>
      </c>
      <c r="E2921" s="406">
        <v>43017</v>
      </c>
      <c r="F2921" s="290" t="s">
        <v>3575</v>
      </c>
    </row>
    <row r="2922" spans="1:6">
      <c r="A2922" s="405" t="s">
        <v>7476</v>
      </c>
      <c r="B2922" s="405" t="s">
        <v>2393</v>
      </c>
      <c r="C2922" s="290" t="s">
        <v>2750</v>
      </c>
      <c r="D2922" s="290">
        <v>913239</v>
      </c>
      <c r="E2922" s="406">
        <v>42996</v>
      </c>
      <c r="F2922" s="290" t="s">
        <v>3575</v>
      </c>
    </row>
    <row r="2923" spans="1:6">
      <c r="A2923" s="405" t="s">
        <v>7477</v>
      </c>
      <c r="B2923" s="405" t="s">
        <v>7478</v>
      </c>
      <c r="C2923" s="290" t="s">
        <v>2750</v>
      </c>
      <c r="D2923" s="290">
        <v>911715</v>
      </c>
      <c r="E2923" s="406">
        <v>42702</v>
      </c>
      <c r="F2923" s="290" t="s">
        <v>3575</v>
      </c>
    </row>
    <row r="2924" spans="1:6">
      <c r="A2924" s="405" t="s">
        <v>7479</v>
      </c>
      <c r="B2924" s="405" t="s">
        <v>7480</v>
      </c>
      <c r="C2924" s="290" t="s">
        <v>2750</v>
      </c>
      <c r="D2924" s="290">
        <v>915160</v>
      </c>
      <c r="E2924" s="406">
        <v>43178</v>
      </c>
      <c r="F2924" s="290" t="s">
        <v>3575</v>
      </c>
    </row>
    <row r="2925" spans="1:6">
      <c r="A2925" s="405" t="s">
        <v>129</v>
      </c>
      <c r="B2925" s="405" t="s">
        <v>7481</v>
      </c>
      <c r="C2925" s="290" t="s">
        <v>3789</v>
      </c>
      <c r="D2925" s="290">
        <v>921796</v>
      </c>
      <c r="E2925" s="406">
        <v>44256</v>
      </c>
      <c r="F2925" s="290" t="s">
        <v>7471</v>
      </c>
    </row>
    <row r="2926" spans="1:6">
      <c r="A2926" s="405" t="s">
        <v>316</v>
      </c>
      <c r="B2926" s="405" t="s">
        <v>7482</v>
      </c>
      <c r="C2926" s="290" t="s">
        <v>3789</v>
      </c>
      <c r="D2926" s="290">
        <v>931956</v>
      </c>
      <c r="E2926" s="406">
        <v>44672</v>
      </c>
      <c r="F2926" s="290" t="s">
        <v>7471</v>
      </c>
    </row>
    <row r="2927" spans="1:6">
      <c r="A2927" s="405" t="s">
        <v>317</v>
      </c>
      <c r="B2927" s="405" t="s">
        <v>7483</v>
      </c>
      <c r="C2927" s="290" t="s">
        <v>3789</v>
      </c>
      <c r="D2927" s="290">
        <v>922011</v>
      </c>
      <c r="E2927" s="406">
        <v>44287</v>
      </c>
      <c r="F2927" s="290" t="s">
        <v>7471</v>
      </c>
    </row>
    <row r="2928" spans="1:6">
      <c r="A2928" s="405" t="s">
        <v>2477</v>
      </c>
      <c r="B2928" s="405" t="s">
        <v>7484</v>
      </c>
      <c r="C2928" s="290" t="s">
        <v>3789</v>
      </c>
      <c r="D2928" s="290">
        <v>914918</v>
      </c>
      <c r="E2928" s="406">
        <v>43131</v>
      </c>
      <c r="F2928" s="290" t="s">
        <v>7471</v>
      </c>
    </row>
    <row r="2929" spans="1:6">
      <c r="A2929" s="405" t="s">
        <v>436</v>
      </c>
      <c r="B2929" s="405" t="s">
        <v>7485</v>
      </c>
      <c r="C2929" s="290" t="s">
        <v>3789</v>
      </c>
      <c r="D2929" s="290">
        <v>922014</v>
      </c>
      <c r="E2929" s="406">
        <v>44287</v>
      </c>
      <c r="F2929" s="290" t="s">
        <v>7471</v>
      </c>
    </row>
    <row r="2930" spans="1:6">
      <c r="A2930" s="405" t="s">
        <v>475</v>
      </c>
      <c r="B2930" s="405" t="s">
        <v>7486</v>
      </c>
      <c r="C2930" s="290" t="s">
        <v>3789</v>
      </c>
      <c r="D2930" s="290">
        <v>931955</v>
      </c>
      <c r="E2930" s="406">
        <v>44672</v>
      </c>
      <c r="F2930" s="290" t="s">
        <v>7471</v>
      </c>
    </row>
    <row r="2931" spans="1:6">
      <c r="A2931" s="405" t="s">
        <v>2496</v>
      </c>
      <c r="B2931" s="405" t="s">
        <v>7487</v>
      </c>
      <c r="C2931" s="290" t="s">
        <v>3789</v>
      </c>
      <c r="D2931" s="290">
        <v>913186</v>
      </c>
      <c r="E2931" s="406">
        <v>42996</v>
      </c>
      <c r="F2931" s="290" t="s">
        <v>7471</v>
      </c>
    </row>
    <row r="2932" spans="1:6">
      <c r="A2932" s="405" t="s">
        <v>711</v>
      </c>
      <c r="B2932" s="405" t="s">
        <v>7488</v>
      </c>
      <c r="C2932" s="290" t="s">
        <v>3789</v>
      </c>
      <c r="D2932" s="290">
        <v>929565</v>
      </c>
      <c r="E2932" s="406">
        <v>44560</v>
      </c>
      <c r="F2932" s="290" t="s">
        <v>7471</v>
      </c>
    </row>
    <row r="2933" spans="1:6">
      <c r="A2933" s="405" t="s">
        <v>789</v>
      </c>
      <c r="B2933" s="405" t="s">
        <v>7489</v>
      </c>
      <c r="C2933" s="290" t="s">
        <v>3789</v>
      </c>
      <c r="D2933" s="290">
        <v>929849</v>
      </c>
      <c r="E2933" s="406">
        <v>44574</v>
      </c>
      <c r="F2933" s="290" t="s">
        <v>7471</v>
      </c>
    </row>
    <row r="2934" spans="1:6">
      <c r="A2934" s="405" t="s">
        <v>816</v>
      </c>
      <c r="B2934" s="405" t="s">
        <v>7490</v>
      </c>
      <c r="C2934" s="290" t="s">
        <v>3789</v>
      </c>
      <c r="D2934" s="290">
        <v>929564</v>
      </c>
      <c r="E2934" s="406">
        <v>44560</v>
      </c>
      <c r="F2934" s="290" t="s">
        <v>7471</v>
      </c>
    </row>
    <row r="2935" spans="1:6">
      <c r="A2935" s="405" t="s">
        <v>7491</v>
      </c>
      <c r="B2935" s="405" t="s">
        <v>7492</v>
      </c>
      <c r="C2935" s="290" t="s">
        <v>3789</v>
      </c>
      <c r="D2935" s="290">
        <v>929848</v>
      </c>
      <c r="E2935" s="406">
        <v>44574</v>
      </c>
      <c r="F2935" s="290" t="s">
        <v>7471</v>
      </c>
    </row>
    <row r="2936" spans="1:6">
      <c r="A2936" s="405" t="s">
        <v>3471</v>
      </c>
      <c r="B2936" s="405" t="s">
        <v>7493</v>
      </c>
      <c r="C2936" s="290" t="s">
        <v>3789</v>
      </c>
      <c r="D2936" s="290">
        <v>922042</v>
      </c>
      <c r="E2936" s="406">
        <v>44287</v>
      </c>
      <c r="F2936" s="290" t="s">
        <v>7471</v>
      </c>
    </row>
    <row r="2937" spans="1:6">
      <c r="A2937" s="405" t="s">
        <v>902</v>
      </c>
      <c r="B2937" s="405" t="s">
        <v>7494</v>
      </c>
      <c r="C2937" s="290" t="s">
        <v>3789</v>
      </c>
      <c r="D2937" s="290">
        <v>928437</v>
      </c>
      <c r="E2937" s="406">
        <v>44511</v>
      </c>
      <c r="F2937" s="290" t="s">
        <v>7471</v>
      </c>
    </row>
    <row r="2938" spans="1:6">
      <c r="A2938" s="405" t="s">
        <v>915</v>
      </c>
      <c r="B2938" s="405" t="s">
        <v>7495</v>
      </c>
      <c r="C2938" s="290" t="s">
        <v>3789</v>
      </c>
      <c r="D2938" s="290">
        <v>921779</v>
      </c>
      <c r="E2938" s="406">
        <v>44256</v>
      </c>
      <c r="F2938" s="290" t="s">
        <v>7471</v>
      </c>
    </row>
    <row r="2939" spans="1:6">
      <c r="A2939" s="405" t="s">
        <v>1079</v>
      </c>
      <c r="B2939" s="405" t="s">
        <v>7496</v>
      </c>
      <c r="C2939" s="290" t="s">
        <v>3789</v>
      </c>
      <c r="D2939" s="290">
        <v>922058</v>
      </c>
      <c r="E2939" s="406">
        <v>44287</v>
      </c>
      <c r="F2939" s="290" t="s">
        <v>7471</v>
      </c>
    </row>
    <row r="2940" spans="1:6">
      <c r="A2940" s="405" t="s">
        <v>3476</v>
      </c>
      <c r="B2940" s="405" t="s">
        <v>7497</v>
      </c>
      <c r="C2940" s="290" t="s">
        <v>3789</v>
      </c>
      <c r="D2940" s="290">
        <v>914830</v>
      </c>
      <c r="E2940" s="406">
        <v>43131</v>
      </c>
      <c r="F2940" s="290" t="s">
        <v>7471</v>
      </c>
    </row>
    <row r="2941" spans="1:6">
      <c r="A2941" s="405" t="s">
        <v>1293</v>
      </c>
      <c r="B2941" s="405" t="s">
        <v>7498</v>
      </c>
      <c r="C2941" s="290" t="s">
        <v>3789</v>
      </c>
      <c r="D2941" s="290">
        <v>929562</v>
      </c>
      <c r="E2941" s="406">
        <v>44560</v>
      </c>
      <c r="F2941" s="290" t="s">
        <v>7471</v>
      </c>
    </row>
    <row r="2942" spans="1:6">
      <c r="A2942" s="405" t="s">
        <v>3480</v>
      </c>
      <c r="B2942" s="405" t="s">
        <v>7499</v>
      </c>
      <c r="C2942" s="290" t="s">
        <v>3789</v>
      </c>
      <c r="D2942" s="290">
        <v>921795</v>
      </c>
      <c r="E2942" s="406">
        <v>44256</v>
      </c>
      <c r="F2942" s="290" t="s">
        <v>7471</v>
      </c>
    </row>
    <row r="2943" spans="1:6">
      <c r="A2943" s="405" t="s">
        <v>1382</v>
      </c>
      <c r="B2943" s="405" t="s">
        <v>7500</v>
      </c>
      <c r="C2943" s="290" t="s">
        <v>3789</v>
      </c>
      <c r="D2943" s="290">
        <v>922110</v>
      </c>
      <c r="E2943" s="406">
        <v>44287</v>
      </c>
      <c r="F2943" s="290" t="s">
        <v>7471</v>
      </c>
    </row>
    <row r="2944" spans="1:6">
      <c r="A2944" s="405" t="s">
        <v>1564</v>
      </c>
      <c r="B2944" s="405" t="s">
        <v>7501</v>
      </c>
      <c r="C2944" s="290" t="s">
        <v>3789</v>
      </c>
      <c r="D2944" s="290">
        <v>922162</v>
      </c>
      <c r="E2944" s="406">
        <v>44287</v>
      </c>
      <c r="F2944" s="290" t="s">
        <v>7471</v>
      </c>
    </row>
    <row r="2945" spans="1:6">
      <c r="A2945" s="405" t="s">
        <v>1574</v>
      </c>
      <c r="B2945" s="405" t="s">
        <v>7502</v>
      </c>
      <c r="C2945" s="290" t="s">
        <v>3789</v>
      </c>
      <c r="D2945" s="290">
        <v>923492</v>
      </c>
      <c r="E2945" s="406">
        <v>44326</v>
      </c>
      <c r="F2945" s="290" t="s">
        <v>7471</v>
      </c>
    </row>
    <row r="2946" spans="1:6">
      <c r="A2946" s="405" t="s">
        <v>2637</v>
      </c>
      <c r="B2946" s="405" t="s">
        <v>7503</v>
      </c>
      <c r="C2946" s="290" t="s">
        <v>3789</v>
      </c>
      <c r="D2946" s="290">
        <v>912978</v>
      </c>
      <c r="E2946" s="406">
        <v>42989</v>
      </c>
      <c r="F2946" s="290" t="s">
        <v>7471</v>
      </c>
    </row>
    <row r="2947" spans="1:6">
      <c r="A2947" s="405" t="s">
        <v>1923</v>
      </c>
      <c r="B2947" s="405" t="s">
        <v>7504</v>
      </c>
      <c r="C2947" s="290" t="s">
        <v>3789</v>
      </c>
      <c r="D2947" s="290">
        <v>923470</v>
      </c>
      <c r="E2947" s="406">
        <v>44326</v>
      </c>
      <c r="F2947" s="290" t="s">
        <v>7471</v>
      </c>
    </row>
    <row r="2948" spans="1:6">
      <c r="A2948" s="405" t="s">
        <v>2442</v>
      </c>
      <c r="B2948" s="405" t="s">
        <v>7505</v>
      </c>
      <c r="C2948" s="290" t="s">
        <v>3789</v>
      </c>
      <c r="D2948" s="290">
        <v>921987</v>
      </c>
      <c r="E2948" s="406">
        <v>44287</v>
      </c>
      <c r="F2948" s="290" t="s">
        <v>7506</v>
      </c>
    </row>
    <row r="2949" spans="1:6">
      <c r="A2949" s="405" t="s">
        <v>2446</v>
      </c>
      <c r="B2949" s="405" t="s">
        <v>7507</v>
      </c>
      <c r="C2949" s="290" t="s">
        <v>3789</v>
      </c>
      <c r="D2949" s="290">
        <v>926004</v>
      </c>
      <c r="E2949" s="406">
        <v>44410</v>
      </c>
      <c r="F2949" s="290" t="s">
        <v>7506</v>
      </c>
    </row>
    <row r="2950" spans="1:6">
      <c r="A2950" s="405" t="s">
        <v>2449</v>
      </c>
      <c r="B2950" s="405" t="s">
        <v>7508</v>
      </c>
      <c r="C2950" s="290" t="s">
        <v>3789</v>
      </c>
      <c r="D2950" s="290">
        <v>927857</v>
      </c>
      <c r="E2950" s="406">
        <v>44490</v>
      </c>
      <c r="F2950" s="290" t="s">
        <v>7506</v>
      </c>
    </row>
    <row r="2951" spans="1:6">
      <c r="A2951" s="405" t="s">
        <v>7509</v>
      </c>
      <c r="B2951" s="405" t="s">
        <v>7510</v>
      </c>
      <c r="C2951" s="290" t="s">
        <v>3789</v>
      </c>
      <c r="D2951" s="290">
        <v>922004</v>
      </c>
      <c r="E2951" s="406">
        <v>44287</v>
      </c>
      <c r="F2951" s="290" t="s">
        <v>7506</v>
      </c>
    </row>
    <row r="2952" spans="1:6">
      <c r="A2952" s="405" t="s">
        <v>299</v>
      </c>
      <c r="B2952" s="405" t="s">
        <v>7511</v>
      </c>
      <c r="C2952" s="290" t="s">
        <v>3789</v>
      </c>
      <c r="D2952" s="290">
        <v>931794</v>
      </c>
      <c r="E2952" s="406">
        <v>44665</v>
      </c>
      <c r="F2952" s="290" t="s">
        <v>7506</v>
      </c>
    </row>
    <row r="2953" spans="1:6">
      <c r="A2953" s="405" t="s">
        <v>525</v>
      </c>
      <c r="B2953" s="405" t="s">
        <v>7512</v>
      </c>
      <c r="C2953" s="290" t="s">
        <v>3789</v>
      </c>
      <c r="D2953" s="290">
        <v>925989</v>
      </c>
      <c r="E2953" s="406">
        <v>44410</v>
      </c>
      <c r="F2953" s="290" t="s">
        <v>7506</v>
      </c>
    </row>
    <row r="2954" spans="1:6">
      <c r="A2954" s="405" t="s">
        <v>7513</v>
      </c>
      <c r="B2954" s="405" t="s">
        <v>7514</v>
      </c>
      <c r="C2954" s="290" t="s">
        <v>3789</v>
      </c>
      <c r="D2954" s="290">
        <v>925990</v>
      </c>
      <c r="E2954" s="406">
        <v>44410</v>
      </c>
      <c r="F2954" s="290" t="s">
        <v>7506</v>
      </c>
    </row>
    <row r="2955" spans="1:6">
      <c r="A2955" s="405" t="s">
        <v>2539</v>
      </c>
      <c r="B2955" s="405" t="s">
        <v>7515</v>
      </c>
      <c r="C2955" s="290" t="s">
        <v>3789</v>
      </c>
      <c r="D2955" s="290">
        <v>911470</v>
      </c>
      <c r="E2955" s="406">
        <v>42646</v>
      </c>
      <c r="F2955" s="290" t="s">
        <v>7506</v>
      </c>
    </row>
    <row r="2956" spans="1:6">
      <c r="A2956" s="405" t="s">
        <v>2545</v>
      </c>
      <c r="B2956" s="405" t="s">
        <v>7516</v>
      </c>
      <c r="C2956" s="290" t="s">
        <v>3789</v>
      </c>
      <c r="D2956" s="290">
        <v>929091</v>
      </c>
      <c r="E2956" s="406">
        <v>44539</v>
      </c>
      <c r="F2956" s="290" t="s">
        <v>7506</v>
      </c>
    </row>
    <row r="2957" spans="1:6">
      <c r="A2957" s="405" t="s">
        <v>1148</v>
      </c>
      <c r="B2957" s="405" t="s">
        <v>7517</v>
      </c>
      <c r="C2957" s="290" t="s">
        <v>3789</v>
      </c>
      <c r="D2957" s="290">
        <v>927856</v>
      </c>
      <c r="E2957" s="406">
        <v>44490</v>
      </c>
      <c r="F2957" s="290" t="s">
        <v>7506</v>
      </c>
    </row>
    <row r="2958" spans="1:6">
      <c r="A2958" s="405" t="s">
        <v>2568</v>
      </c>
      <c r="B2958" s="405" t="s">
        <v>7518</v>
      </c>
      <c r="C2958" s="290" t="s">
        <v>3789</v>
      </c>
      <c r="D2958" s="290">
        <v>924097</v>
      </c>
      <c r="E2958" s="406">
        <v>44361</v>
      </c>
      <c r="F2958" s="290" t="s">
        <v>7506</v>
      </c>
    </row>
    <row r="2959" spans="1:6">
      <c r="A2959" s="405" t="s">
        <v>2588</v>
      </c>
      <c r="B2959" s="405" t="s">
        <v>7519</v>
      </c>
      <c r="C2959" s="290" t="s">
        <v>3789</v>
      </c>
      <c r="D2959" s="290">
        <v>925995</v>
      </c>
      <c r="E2959" s="406">
        <v>44410</v>
      </c>
      <c r="F2959" s="290" t="s">
        <v>7506</v>
      </c>
    </row>
    <row r="2960" spans="1:6">
      <c r="A2960" s="405" t="s">
        <v>1321</v>
      </c>
      <c r="B2960" s="405" t="s">
        <v>7520</v>
      </c>
      <c r="C2960" s="290" t="s">
        <v>3789</v>
      </c>
      <c r="D2960" s="290">
        <v>922098</v>
      </c>
      <c r="E2960" s="406">
        <v>44287</v>
      </c>
      <c r="F2960" s="290" t="s">
        <v>7506</v>
      </c>
    </row>
    <row r="2961" spans="1:6">
      <c r="A2961" s="405" t="s">
        <v>2599</v>
      </c>
      <c r="B2961" s="405" t="s">
        <v>7521</v>
      </c>
      <c r="C2961" s="290" t="s">
        <v>3789</v>
      </c>
      <c r="D2961" s="290">
        <v>924120</v>
      </c>
      <c r="E2961" s="406">
        <v>44361</v>
      </c>
      <c r="F2961" s="290" t="s">
        <v>7506</v>
      </c>
    </row>
    <row r="2962" spans="1:6">
      <c r="A2962" s="405" t="s">
        <v>7522</v>
      </c>
      <c r="B2962" s="405" t="s">
        <v>7523</v>
      </c>
      <c r="C2962" s="290" t="s">
        <v>3789</v>
      </c>
      <c r="D2962" s="290">
        <v>924123</v>
      </c>
      <c r="E2962" s="406">
        <v>44361</v>
      </c>
      <c r="F2962" s="290" t="s">
        <v>7506</v>
      </c>
    </row>
    <row r="2963" spans="1:6">
      <c r="A2963" s="405" t="s">
        <v>2610</v>
      </c>
      <c r="B2963" s="405" t="s">
        <v>7524</v>
      </c>
      <c r="C2963" s="290" t="s">
        <v>3789</v>
      </c>
      <c r="D2963" s="290">
        <v>924130</v>
      </c>
      <c r="E2963" s="406">
        <v>44361</v>
      </c>
      <c r="F2963" s="290" t="s">
        <v>7506</v>
      </c>
    </row>
    <row r="2964" spans="1:6">
      <c r="A2964" s="405" t="s">
        <v>1492</v>
      </c>
      <c r="B2964" s="405" t="s">
        <v>7525</v>
      </c>
      <c r="C2964" s="290" t="s">
        <v>3789</v>
      </c>
      <c r="D2964" s="290">
        <v>924132</v>
      </c>
      <c r="E2964" s="406">
        <v>44361</v>
      </c>
      <c r="F2964" s="290" t="s">
        <v>7506</v>
      </c>
    </row>
    <row r="2965" spans="1:6">
      <c r="A2965" s="405" t="s">
        <v>2612</v>
      </c>
      <c r="B2965" s="405" t="s">
        <v>7526</v>
      </c>
      <c r="C2965" s="290" t="s">
        <v>3789</v>
      </c>
      <c r="D2965" s="290">
        <v>924133</v>
      </c>
      <c r="E2965" s="406">
        <v>44361</v>
      </c>
      <c r="F2965" s="290" t="s">
        <v>7506</v>
      </c>
    </row>
    <row r="2966" spans="1:6">
      <c r="A2966" s="405" t="s">
        <v>2613</v>
      </c>
      <c r="B2966" s="405" t="s">
        <v>7527</v>
      </c>
      <c r="C2966" s="290" t="s">
        <v>3789</v>
      </c>
      <c r="D2966" s="290">
        <v>924134</v>
      </c>
      <c r="E2966" s="406">
        <v>44361</v>
      </c>
      <c r="F2966" s="290" t="s">
        <v>7506</v>
      </c>
    </row>
    <row r="2967" spans="1:6">
      <c r="A2967" s="405" t="s">
        <v>1741</v>
      </c>
      <c r="B2967" s="405" t="s">
        <v>7528</v>
      </c>
      <c r="C2967" s="290" t="s">
        <v>3789</v>
      </c>
      <c r="D2967" s="290">
        <v>924157</v>
      </c>
      <c r="E2967" s="406">
        <v>44361</v>
      </c>
      <c r="F2967" s="290" t="s">
        <v>7506</v>
      </c>
    </row>
    <row r="2968" spans="1:6">
      <c r="A2968" s="405" t="s">
        <v>1764</v>
      </c>
      <c r="B2968" s="405" t="s">
        <v>7529</v>
      </c>
      <c r="C2968" s="290" t="s">
        <v>3789</v>
      </c>
      <c r="D2968" s="290">
        <v>929089</v>
      </c>
      <c r="E2968" s="406">
        <v>44539</v>
      </c>
      <c r="F2968" s="290" t="s">
        <v>7506</v>
      </c>
    </row>
    <row r="2969" spans="1:6">
      <c r="A2969" s="405" t="s">
        <v>2636</v>
      </c>
      <c r="B2969" s="405" t="s">
        <v>7530</v>
      </c>
      <c r="C2969" s="290" t="s">
        <v>3789</v>
      </c>
      <c r="D2969" s="290">
        <v>924168</v>
      </c>
      <c r="E2969" s="406">
        <v>44361</v>
      </c>
      <c r="F2969" s="290" t="s">
        <v>7506</v>
      </c>
    </row>
    <row r="2970" spans="1:6">
      <c r="A2970" s="405" t="s">
        <v>1960</v>
      </c>
      <c r="B2970" s="405" t="s">
        <v>7531</v>
      </c>
      <c r="C2970" s="290" t="s">
        <v>3789</v>
      </c>
      <c r="D2970" s="290">
        <v>931795</v>
      </c>
      <c r="E2970" s="406">
        <v>44665</v>
      </c>
      <c r="F2970" s="290" t="s">
        <v>7506</v>
      </c>
    </row>
    <row r="2971" spans="1:6">
      <c r="A2971" s="405" t="s">
        <v>2091</v>
      </c>
      <c r="B2971" s="405" t="s">
        <v>7532</v>
      </c>
      <c r="C2971" s="290" t="s">
        <v>3789</v>
      </c>
      <c r="D2971" s="290">
        <v>924189</v>
      </c>
      <c r="E2971" s="406">
        <v>44361</v>
      </c>
      <c r="F2971" s="290" t="s">
        <v>7506</v>
      </c>
    </row>
    <row r="2972" spans="1:6">
      <c r="A2972" s="405" t="s">
        <v>111</v>
      </c>
      <c r="B2972" s="405" t="s">
        <v>2909</v>
      </c>
      <c r="C2972" s="290" t="s">
        <v>3789</v>
      </c>
      <c r="D2972" s="290">
        <v>926862</v>
      </c>
      <c r="E2972" s="406">
        <v>44445</v>
      </c>
      <c r="F2972" s="290" t="s">
        <v>2393</v>
      </c>
    </row>
    <row r="2973" spans="1:6">
      <c r="A2973" s="405" t="s">
        <v>130</v>
      </c>
      <c r="B2973" s="405" t="s">
        <v>2911</v>
      </c>
      <c r="C2973" s="290" t="s">
        <v>3789</v>
      </c>
      <c r="D2973" s="290">
        <v>926863</v>
      </c>
      <c r="E2973" s="406">
        <v>44445</v>
      </c>
      <c r="F2973" s="290" t="s">
        <v>2393</v>
      </c>
    </row>
    <row r="2974" spans="1:6">
      <c r="A2974" s="405" t="s">
        <v>2364</v>
      </c>
      <c r="B2974" s="405" t="s">
        <v>2912</v>
      </c>
      <c r="C2974" s="290" t="s">
        <v>3789</v>
      </c>
      <c r="D2974" s="290">
        <v>926858</v>
      </c>
      <c r="E2974" s="406">
        <v>44445</v>
      </c>
      <c r="F2974" s="290" t="s">
        <v>2393</v>
      </c>
    </row>
    <row r="2975" spans="1:6">
      <c r="A2975" s="405" t="s">
        <v>473</v>
      </c>
      <c r="B2975" s="405" t="s">
        <v>2913</v>
      </c>
      <c r="C2975" s="290" t="s">
        <v>3789</v>
      </c>
      <c r="D2975" s="290">
        <v>922016</v>
      </c>
      <c r="E2975" s="406">
        <v>44287</v>
      </c>
      <c r="F2975" s="290" t="s">
        <v>2393</v>
      </c>
    </row>
    <row r="2976" spans="1:6">
      <c r="A2976" s="405" t="s">
        <v>2363</v>
      </c>
      <c r="B2976" s="405" t="s">
        <v>2914</v>
      </c>
      <c r="C2976" s="290" t="s">
        <v>3789</v>
      </c>
      <c r="D2976" s="290">
        <v>922017</v>
      </c>
      <c r="E2976" s="406">
        <v>44287</v>
      </c>
      <c r="F2976" s="290" t="s">
        <v>2393</v>
      </c>
    </row>
    <row r="2977" spans="1:6">
      <c r="A2977" s="405" t="s">
        <v>495</v>
      </c>
      <c r="B2977" s="405" t="s">
        <v>2915</v>
      </c>
      <c r="C2977" s="290" t="s">
        <v>3789</v>
      </c>
      <c r="D2977" s="290">
        <v>928443</v>
      </c>
      <c r="E2977" s="406">
        <v>44511</v>
      </c>
      <c r="F2977" s="290" t="s">
        <v>2393</v>
      </c>
    </row>
    <row r="2978" spans="1:6">
      <c r="A2978" s="405" t="s">
        <v>2370</v>
      </c>
      <c r="B2978" s="405" t="s">
        <v>2916</v>
      </c>
      <c r="C2978" s="290" t="s">
        <v>3789</v>
      </c>
      <c r="D2978" s="290">
        <v>913291</v>
      </c>
      <c r="E2978" s="406">
        <v>42996</v>
      </c>
      <c r="F2978" s="290" t="s">
        <v>2393</v>
      </c>
    </row>
    <row r="2979" spans="1:6">
      <c r="A2979" s="405" t="s">
        <v>2372</v>
      </c>
      <c r="B2979" s="405" t="s">
        <v>2917</v>
      </c>
      <c r="C2979" s="290" t="s">
        <v>3789</v>
      </c>
      <c r="D2979" s="290">
        <v>921798</v>
      </c>
      <c r="E2979" s="406">
        <v>44256</v>
      </c>
      <c r="F2979" s="290" t="s">
        <v>2393</v>
      </c>
    </row>
    <row r="2980" spans="1:6">
      <c r="A2980" s="405" t="s">
        <v>2371</v>
      </c>
      <c r="B2980" s="405" t="s">
        <v>2918</v>
      </c>
      <c r="C2980" s="290" t="s">
        <v>3789</v>
      </c>
      <c r="D2980" s="290">
        <v>912986</v>
      </c>
      <c r="E2980" s="406">
        <v>42989</v>
      </c>
      <c r="F2980" s="290" t="s">
        <v>2393</v>
      </c>
    </row>
    <row r="2981" spans="1:6">
      <c r="A2981" s="405" t="s">
        <v>1054</v>
      </c>
      <c r="B2981" s="405" t="s">
        <v>2955</v>
      </c>
      <c r="C2981" s="290" t="s">
        <v>3789</v>
      </c>
      <c r="D2981" s="290">
        <v>932475</v>
      </c>
      <c r="E2981" s="406">
        <v>44693</v>
      </c>
      <c r="F2981" s="290" t="s">
        <v>2393</v>
      </c>
    </row>
    <row r="2982" spans="1:6">
      <c r="A2982" s="405" t="s">
        <v>2367</v>
      </c>
      <c r="B2982" s="405" t="s">
        <v>2919</v>
      </c>
      <c r="C2982" s="290" t="s">
        <v>3789</v>
      </c>
      <c r="D2982" s="290">
        <v>926859</v>
      </c>
      <c r="E2982" s="406">
        <v>44445</v>
      </c>
      <c r="F2982" s="290" t="s">
        <v>2393</v>
      </c>
    </row>
    <row r="2983" spans="1:6">
      <c r="A2983" s="405" t="s">
        <v>2375</v>
      </c>
      <c r="B2983" s="405" t="s">
        <v>2920</v>
      </c>
      <c r="C2983" s="290" t="s">
        <v>3789</v>
      </c>
      <c r="D2983" s="290">
        <v>913328</v>
      </c>
      <c r="E2983" s="406">
        <v>42996</v>
      </c>
      <c r="F2983" s="290" t="s">
        <v>2393</v>
      </c>
    </row>
    <row r="2984" spans="1:6">
      <c r="A2984" s="405" t="s">
        <v>2362</v>
      </c>
      <c r="B2984" s="405" t="s">
        <v>2921</v>
      </c>
      <c r="C2984" s="290" t="s">
        <v>3789</v>
      </c>
      <c r="D2984" s="290">
        <v>913009</v>
      </c>
      <c r="E2984" s="406">
        <v>42989</v>
      </c>
      <c r="F2984" s="290" t="s">
        <v>2393</v>
      </c>
    </row>
    <row r="2985" spans="1:6">
      <c r="A2985" s="405" t="s">
        <v>2376</v>
      </c>
      <c r="B2985" s="405" t="s">
        <v>2922</v>
      </c>
      <c r="C2985" s="290" t="s">
        <v>3789</v>
      </c>
      <c r="D2985" s="290">
        <v>913029</v>
      </c>
      <c r="E2985" s="406">
        <v>42989</v>
      </c>
      <c r="F2985" s="290" t="s">
        <v>2393</v>
      </c>
    </row>
    <row r="2986" spans="1:6">
      <c r="A2986" s="405" t="s">
        <v>1269</v>
      </c>
      <c r="B2986" s="405" t="s">
        <v>2923</v>
      </c>
      <c r="C2986" s="290" t="s">
        <v>3789</v>
      </c>
      <c r="D2986" s="290">
        <v>928440</v>
      </c>
      <c r="E2986" s="406">
        <v>44511</v>
      </c>
      <c r="F2986" s="290" t="s">
        <v>2393</v>
      </c>
    </row>
    <row r="2987" spans="1:6">
      <c r="A2987" s="405" t="s">
        <v>2373</v>
      </c>
      <c r="B2987" s="405" t="s">
        <v>2924</v>
      </c>
      <c r="C2987" s="290" t="s">
        <v>3789</v>
      </c>
      <c r="D2987" s="290">
        <v>921800</v>
      </c>
      <c r="E2987" s="406">
        <v>44256</v>
      </c>
      <c r="F2987" s="290" t="s">
        <v>2393</v>
      </c>
    </row>
    <row r="2988" spans="1:6">
      <c r="A2988" s="405" t="s">
        <v>1527</v>
      </c>
      <c r="B2988" s="405" t="s">
        <v>2925</v>
      </c>
      <c r="C2988" s="290" t="s">
        <v>3789</v>
      </c>
      <c r="D2988" s="290">
        <v>928442</v>
      </c>
      <c r="E2988" s="406">
        <v>44511</v>
      </c>
      <c r="F2988" s="290" t="s">
        <v>2393</v>
      </c>
    </row>
    <row r="2989" spans="1:6">
      <c r="A2989" s="405" t="s">
        <v>2382</v>
      </c>
      <c r="B2989" s="405" t="s">
        <v>2949</v>
      </c>
      <c r="C2989" s="290" t="s">
        <v>3789</v>
      </c>
      <c r="D2989" s="290">
        <v>932474</v>
      </c>
      <c r="E2989" s="406">
        <v>44693</v>
      </c>
      <c r="F2989" s="290" t="s">
        <v>2393</v>
      </c>
    </row>
    <row r="2990" spans="1:6">
      <c r="A2990" s="405" t="s">
        <v>2377</v>
      </c>
      <c r="B2990" s="405" t="s">
        <v>2926</v>
      </c>
      <c r="C2990" s="290" t="s">
        <v>3789</v>
      </c>
      <c r="D2990" s="290">
        <v>914025</v>
      </c>
      <c r="E2990" s="406">
        <v>43045</v>
      </c>
      <c r="F2990" s="290" t="s">
        <v>2393</v>
      </c>
    </row>
    <row r="2991" spans="1:6">
      <c r="A2991" s="405" t="s">
        <v>2369</v>
      </c>
      <c r="B2991" s="405" t="s">
        <v>2927</v>
      </c>
      <c r="C2991" s="290" t="s">
        <v>3789</v>
      </c>
      <c r="D2991" s="290">
        <v>921794</v>
      </c>
      <c r="E2991" s="406">
        <v>44256</v>
      </c>
      <c r="F2991" s="290" t="s">
        <v>2393</v>
      </c>
    </row>
    <row r="2992" spans="1:6">
      <c r="A2992" s="405" t="s">
        <v>1950</v>
      </c>
      <c r="B2992" s="405" t="s">
        <v>2928</v>
      </c>
      <c r="C2992" s="290" t="s">
        <v>3789</v>
      </c>
      <c r="D2992" s="290">
        <v>928441</v>
      </c>
      <c r="E2992" s="406">
        <v>44511</v>
      </c>
      <c r="F2992" s="290" t="s">
        <v>2393</v>
      </c>
    </row>
    <row r="2993" spans="1:6">
      <c r="A2993" s="405" t="s">
        <v>2085</v>
      </c>
      <c r="B2993" s="405" t="s">
        <v>2957</v>
      </c>
      <c r="C2993" s="290" t="s">
        <v>3789</v>
      </c>
      <c r="D2993" s="290">
        <v>932473</v>
      </c>
      <c r="E2993" s="406">
        <v>44693</v>
      </c>
      <c r="F2993" s="290" t="s">
        <v>2393</v>
      </c>
    </row>
    <row r="2994" spans="1:6">
      <c r="A2994" s="405" t="s">
        <v>2171</v>
      </c>
      <c r="B2994" s="405" t="s">
        <v>2929</v>
      </c>
      <c r="C2994" s="290" t="s">
        <v>3789</v>
      </c>
      <c r="D2994" s="290">
        <v>926861</v>
      </c>
      <c r="E2994" s="406">
        <v>44445</v>
      </c>
      <c r="F2994" s="290" t="s">
        <v>2393</v>
      </c>
    </row>
    <row r="2995" spans="1:6">
      <c r="A2995" s="405" t="s">
        <v>2374</v>
      </c>
      <c r="B2995" s="405" t="s">
        <v>2930</v>
      </c>
      <c r="C2995" s="290" t="s">
        <v>3789</v>
      </c>
      <c r="D2995" s="290">
        <v>921799</v>
      </c>
      <c r="E2995" s="406">
        <v>44256</v>
      </c>
      <c r="F2995" s="290" t="s">
        <v>2393</v>
      </c>
    </row>
    <row r="2996" spans="1:6">
      <c r="A2996" s="405" t="s">
        <v>2238</v>
      </c>
      <c r="B2996" s="405" t="s">
        <v>2931</v>
      </c>
      <c r="C2996" s="290" t="s">
        <v>3789</v>
      </c>
      <c r="D2996" s="290">
        <v>921777</v>
      </c>
      <c r="E2996" s="406">
        <v>44256</v>
      </c>
      <c r="F2996" s="290" t="s">
        <v>2393</v>
      </c>
    </row>
    <row r="2997" spans="1:6">
      <c r="A2997" s="405" t="s">
        <v>2379</v>
      </c>
      <c r="B2997" s="405" t="s">
        <v>2932</v>
      </c>
      <c r="C2997" s="290" t="s">
        <v>3789</v>
      </c>
      <c r="D2997" s="290">
        <v>921774</v>
      </c>
      <c r="E2997" s="406">
        <v>44256</v>
      </c>
      <c r="F2997" s="290" t="s">
        <v>2393</v>
      </c>
    </row>
    <row r="2998" spans="1:6">
      <c r="A2998" s="405" t="s">
        <v>2380</v>
      </c>
      <c r="B2998" s="405" t="s">
        <v>3018</v>
      </c>
      <c r="C2998" s="290" t="s">
        <v>3789</v>
      </c>
      <c r="D2998" s="290">
        <v>912697</v>
      </c>
      <c r="E2998" s="406">
        <v>42933</v>
      </c>
      <c r="F2998" s="290" t="s">
        <v>2393</v>
      </c>
    </row>
    <row r="2999" spans="1:6">
      <c r="A2999" s="405" t="s">
        <v>214</v>
      </c>
      <c r="B2999" s="405" t="s">
        <v>7533</v>
      </c>
      <c r="C2999" s="290" t="s">
        <v>3789</v>
      </c>
      <c r="D2999" s="290">
        <v>931788</v>
      </c>
      <c r="E2999" s="406">
        <v>44665</v>
      </c>
      <c r="F2999" s="290" t="s">
        <v>7534</v>
      </c>
    </row>
    <row r="3000" spans="1:6">
      <c r="A3000" s="405" t="s">
        <v>7535</v>
      </c>
      <c r="B3000" s="405" t="s">
        <v>7536</v>
      </c>
      <c r="C3000" s="290" t="s">
        <v>3789</v>
      </c>
      <c r="D3000" s="290">
        <v>915509</v>
      </c>
      <c r="E3000" s="406">
        <v>43229</v>
      </c>
      <c r="F3000" s="290" t="s">
        <v>7534</v>
      </c>
    </row>
    <row r="3001" spans="1:6">
      <c r="A3001" s="405" t="s">
        <v>263</v>
      </c>
      <c r="B3001" s="405" t="s">
        <v>7537</v>
      </c>
      <c r="C3001" s="290" t="s">
        <v>3789</v>
      </c>
      <c r="D3001" s="290">
        <v>931141</v>
      </c>
      <c r="E3001" s="406">
        <v>44637</v>
      </c>
      <c r="F3001" s="290" t="s">
        <v>7534</v>
      </c>
    </row>
    <row r="3002" spans="1:6">
      <c r="A3002" s="405" t="s">
        <v>2474</v>
      </c>
      <c r="B3002" s="405" t="s">
        <v>7538</v>
      </c>
      <c r="C3002" s="290" t="s">
        <v>3789</v>
      </c>
      <c r="D3002" s="290">
        <v>926005</v>
      </c>
      <c r="E3002" s="406">
        <v>44410</v>
      </c>
      <c r="F3002" s="290" t="s">
        <v>7534</v>
      </c>
    </row>
    <row r="3003" spans="1:6">
      <c r="A3003" s="405" t="s">
        <v>479</v>
      </c>
      <c r="B3003" s="405" t="s">
        <v>7539</v>
      </c>
      <c r="C3003" s="290" t="s">
        <v>3789</v>
      </c>
      <c r="D3003" s="290">
        <v>931939</v>
      </c>
      <c r="E3003" s="406">
        <v>44672</v>
      </c>
      <c r="F3003" s="290" t="s">
        <v>7534</v>
      </c>
    </row>
    <row r="3004" spans="1:6">
      <c r="A3004" s="405" t="s">
        <v>683</v>
      </c>
      <c r="B3004" s="405" t="s">
        <v>4231</v>
      </c>
      <c r="C3004" s="290" t="s">
        <v>3789</v>
      </c>
      <c r="D3004" s="290">
        <v>931793</v>
      </c>
      <c r="E3004" s="406">
        <v>44665</v>
      </c>
      <c r="F3004" s="290" t="s">
        <v>7534</v>
      </c>
    </row>
    <row r="3005" spans="1:6">
      <c r="A3005" s="405" t="s">
        <v>883</v>
      </c>
      <c r="B3005" s="405" t="s">
        <v>7540</v>
      </c>
      <c r="C3005" s="290" t="s">
        <v>3789</v>
      </c>
      <c r="D3005" s="290">
        <v>925993</v>
      </c>
      <c r="E3005" s="406">
        <v>44449</v>
      </c>
      <c r="F3005" s="290" t="s">
        <v>7534</v>
      </c>
    </row>
    <row r="3006" spans="1:6">
      <c r="A3006" s="405" t="s">
        <v>908</v>
      </c>
      <c r="B3006" s="405" t="s">
        <v>7541</v>
      </c>
      <c r="C3006" s="290" t="s">
        <v>3789</v>
      </c>
      <c r="D3006" s="290">
        <v>926006</v>
      </c>
      <c r="E3006" s="406">
        <v>44410</v>
      </c>
      <c r="F3006" s="290" t="s">
        <v>7534</v>
      </c>
    </row>
    <row r="3007" spans="1:6">
      <c r="A3007" s="405" t="s">
        <v>7542</v>
      </c>
      <c r="B3007" s="405" t="s">
        <v>7543</v>
      </c>
      <c r="C3007" s="290" t="s">
        <v>3789</v>
      </c>
      <c r="D3007" s="290">
        <v>929093</v>
      </c>
      <c r="E3007" s="406">
        <v>44539</v>
      </c>
      <c r="F3007" s="290" t="s">
        <v>7534</v>
      </c>
    </row>
    <row r="3008" spans="1:6">
      <c r="A3008" s="405" t="s">
        <v>7544</v>
      </c>
      <c r="B3008" s="405" t="s">
        <v>7545</v>
      </c>
      <c r="C3008" s="290" t="s">
        <v>3789</v>
      </c>
      <c r="D3008" s="290">
        <v>924099</v>
      </c>
      <c r="E3008" s="406">
        <v>44361</v>
      </c>
      <c r="F3008" s="290" t="s">
        <v>7534</v>
      </c>
    </row>
    <row r="3009" spans="1:6">
      <c r="A3009" s="405" t="s">
        <v>1202</v>
      </c>
      <c r="B3009" s="405" t="s">
        <v>7546</v>
      </c>
      <c r="C3009" s="290" t="s">
        <v>3789</v>
      </c>
      <c r="D3009" s="290">
        <v>924103</v>
      </c>
      <c r="E3009" s="406">
        <v>44361</v>
      </c>
      <c r="F3009" s="290" t="s">
        <v>7534</v>
      </c>
    </row>
    <row r="3010" spans="1:6">
      <c r="A3010" s="405" t="s">
        <v>1230</v>
      </c>
      <c r="B3010" s="405" t="s">
        <v>7547</v>
      </c>
      <c r="C3010" s="290" t="s">
        <v>3789</v>
      </c>
      <c r="D3010" s="290">
        <v>927855</v>
      </c>
      <c r="E3010" s="406">
        <v>44490</v>
      </c>
      <c r="F3010" s="290" t="s">
        <v>7534</v>
      </c>
    </row>
    <row r="3011" spans="1:6">
      <c r="A3011" s="405" t="s">
        <v>1261</v>
      </c>
      <c r="B3011" s="405" t="s">
        <v>7548</v>
      </c>
      <c r="C3011" s="290" t="s">
        <v>3789</v>
      </c>
      <c r="D3011" s="290">
        <v>924108</v>
      </c>
      <c r="E3011" s="406">
        <v>44361</v>
      </c>
      <c r="F3011" s="290" t="s">
        <v>7534</v>
      </c>
    </row>
    <row r="3012" spans="1:6">
      <c r="A3012" s="405" t="s">
        <v>1301</v>
      </c>
      <c r="B3012" s="405" t="s">
        <v>7549</v>
      </c>
      <c r="C3012" s="290" t="s">
        <v>3789</v>
      </c>
      <c r="D3012" s="290">
        <v>924112</v>
      </c>
      <c r="E3012" s="406">
        <v>44361</v>
      </c>
      <c r="F3012" s="290" t="s">
        <v>7534</v>
      </c>
    </row>
    <row r="3013" spans="1:6">
      <c r="A3013" s="405" t="s">
        <v>1503</v>
      </c>
      <c r="B3013" s="405" t="s">
        <v>7550</v>
      </c>
      <c r="C3013" s="290" t="s">
        <v>3789</v>
      </c>
      <c r="D3013" s="290">
        <v>931791</v>
      </c>
      <c r="E3013" s="406">
        <v>44361</v>
      </c>
      <c r="F3013" s="290" t="s">
        <v>7534</v>
      </c>
    </row>
    <row r="3014" spans="1:6">
      <c r="A3014" s="405" t="s">
        <v>1577</v>
      </c>
      <c r="B3014" s="405" t="s">
        <v>7551</v>
      </c>
      <c r="C3014" s="290" t="s">
        <v>3789</v>
      </c>
      <c r="D3014" s="290">
        <v>926008</v>
      </c>
      <c r="E3014" s="406">
        <v>44410</v>
      </c>
      <c r="F3014" s="290" t="s">
        <v>7534</v>
      </c>
    </row>
    <row r="3015" spans="1:6">
      <c r="A3015" s="405" t="s">
        <v>1607</v>
      </c>
      <c r="B3015" s="405" t="s">
        <v>7552</v>
      </c>
      <c r="C3015" s="290" t="s">
        <v>3789</v>
      </c>
      <c r="D3015" s="290">
        <v>924146</v>
      </c>
      <c r="E3015" s="406">
        <v>44361</v>
      </c>
      <c r="F3015" s="290" t="s">
        <v>7534</v>
      </c>
    </row>
    <row r="3016" spans="1:6">
      <c r="A3016" s="405" t="s">
        <v>2625</v>
      </c>
      <c r="B3016" s="405" t="s">
        <v>7553</v>
      </c>
      <c r="C3016" s="290" t="s">
        <v>3789</v>
      </c>
      <c r="D3016" s="290">
        <v>924148</v>
      </c>
      <c r="E3016" s="406">
        <v>44361</v>
      </c>
      <c r="F3016" s="290" t="s">
        <v>7534</v>
      </c>
    </row>
    <row r="3017" spans="1:6">
      <c r="A3017" s="405" t="s">
        <v>1644</v>
      </c>
      <c r="B3017" s="405" t="s">
        <v>7554</v>
      </c>
      <c r="C3017" s="290" t="s">
        <v>3789</v>
      </c>
      <c r="D3017" s="290">
        <v>924149</v>
      </c>
      <c r="E3017" s="406">
        <v>44361</v>
      </c>
      <c r="F3017" s="290" t="s">
        <v>7534</v>
      </c>
    </row>
    <row r="3018" spans="1:6">
      <c r="A3018" s="405" t="s">
        <v>1659</v>
      </c>
      <c r="B3018" s="405" t="s">
        <v>7555</v>
      </c>
      <c r="C3018" s="290" t="s">
        <v>3789</v>
      </c>
      <c r="D3018" s="290">
        <v>924150</v>
      </c>
      <c r="E3018" s="406">
        <v>44361</v>
      </c>
      <c r="F3018" s="290" t="s">
        <v>7534</v>
      </c>
    </row>
    <row r="3019" spans="1:6">
      <c r="A3019" s="405" t="s">
        <v>1661</v>
      </c>
      <c r="B3019" s="405" t="s">
        <v>7556</v>
      </c>
      <c r="C3019" s="290" t="s">
        <v>3789</v>
      </c>
      <c r="D3019" s="290">
        <v>927854</v>
      </c>
      <c r="E3019" s="406">
        <v>44490</v>
      </c>
      <c r="F3019" s="290" t="s">
        <v>7534</v>
      </c>
    </row>
    <row r="3020" spans="1:6">
      <c r="A3020" s="405" t="s">
        <v>1692</v>
      </c>
      <c r="B3020" s="405" t="s">
        <v>7557</v>
      </c>
      <c r="C3020" s="290" t="s">
        <v>3789</v>
      </c>
      <c r="D3020" s="290">
        <v>930142</v>
      </c>
      <c r="E3020" s="406">
        <v>44223</v>
      </c>
      <c r="F3020" s="290" t="s">
        <v>7534</v>
      </c>
    </row>
    <row r="3021" spans="1:6">
      <c r="A3021" s="405" t="s">
        <v>2632</v>
      </c>
      <c r="B3021" s="405" t="s">
        <v>7558</v>
      </c>
      <c r="C3021" s="290" t="s">
        <v>3789</v>
      </c>
      <c r="D3021" s="290">
        <v>924154</v>
      </c>
      <c r="E3021" s="406">
        <v>44361</v>
      </c>
      <c r="F3021" s="290" t="s">
        <v>7534</v>
      </c>
    </row>
    <row r="3022" spans="1:6">
      <c r="A3022" s="405" t="s">
        <v>1718</v>
      </c>
      <c r="B3022" s="405" t="s">
        <v>7559</v>
      </c>
      <c r="C3022" s="290" t="s">
        <v>3789</v>
      </c>
      <c r="D3022" s="290">
        <v>926009</v>
      </c>
      <c r="E3022" s="406">
        <v>44410</v>
      </c>
      <c r="F3022" s="290" t="s">
        <v>7534</v>
      </c>
    </row>
    <row r="3023" spans="1:6">
      <c r="A3023" s="405" t="s">
        <v>1800</v>
      </c>
      <c r="B3023" s="405" t="s">
        <v>7560</v>
      </c>
      <c r="C3023" s="290" t="s">
        <v>3789</v>
      </c>
      <c r="D3023" s="290">
        <v>929095</v>
      </c>
      <c r="E3023" s="406">
        <v>44539</v>
      </c>
      <c r="F3023" s="290" t="s">
        <v>7534</v>
      </c>
    </row>
    <row r="3024" spans="1:6">
      <c r="A3024" s="405" t="s">
        <v>2264</v>
      </c>
      <c r="B3024" s="405" t="s">
        <v>7561</v>
      </c>
      <c r="C3024" s="290" t="s">
        <v>3789</v>
      </c>
      <c r="D3024" s="290">
        <v>930143</v>
      </c>
      <c r="E3024" s="406">
        <v>44588</v>
      </c>
      <c r="F3024" s="290" t="s">
        <v>7534</v>
      </c>
    </row>
    <row r="3025" spans="1:6">
      <c r="A3025" s="405" t="s">
        <v>2441</v>
      </c>
      <c r="B3025" s="405" t="s">
        <v>7562</v>
      </c>
      <c r="C3025" s="290" t="s">
        <v>3789</v>
      </c>
      <c r="D3025" s="290">
        <v>927852</v>
      </c>
      <c r="E3025" s="406">
        <v>44490</v>
      </c>
      <c r="F3025" s="290" t="s">
        <v>7563</v>
      </c>
    </row>
    <row r="3026" spans="1:6">
      <c r="A3026" s="405" t="s">
        <v>172</v>
      </c>
      <c r="B3026" s="405" t="s">
        <v>7564</v>
      </c>
      <c r="C3026" s="290" t="s">
        <v>3789</v>
      </c>
      <c r="D3026" s="290">
        <v>929100</v>
      </c>
      <c r="E3026" s="406">
        <v>44539</v>
      </c>
      <c r="F3026" s="290" t="s">
        <v>7563</v>
      </c>
    </row>
    <row r="3027" spans="1:6">
      <c r="A3027" s="405" t="s">
        <v>664</v>
      </c>
      <c r="B3027" s="405" t="s">
        <v>7565</v>
      </c>
      <c r="C3027" s="290" t="s">
        <v>3789</v>
      </c>
      <c r="D3027" s="290">
        <v>931144</v>
      </c>
      <c r="E3027" s="406">
        <v>44637</v>
      </c>
      <c r="F3027" s="290" t="s">
        <v>7563</v>
      </c>
    </row>
    <row r="3028" spans="1:6">
      <c r="A3028" s="405" t="s">
        <v>916</v>
      </c>
      <c r="B3028" s="405" t="s">
        <v>7566</v>
      </c>
      <c r="C3028" s="290" t="s">
        <v>3789</v>
      </c>
      <c r="D3028" s="290">
        <v>931143</v>
      </c>
      <c r="E3028" s="406">
        <v>44637</v>
      </c>
      <c r="F3028" s="290" t="s">
        <v>7563</v>
      </c>
    </row>
    <row r="3029" spans="1:6">
      <c r="A3029" s="405" t="s">
        <v>1149</v>
      </c>
      <c r="B3029" s="405" t="s">
        <v>7567</v>
      </c>
      <c r="C3029" s="290" t="s">
        <v>3789</v>
      </c>
      <c r="D3029" s="290">
        <v>924094</v>
      </c>
      <c r="E3029" s="406">
        <v>44361</v>
      </c>
      <c r="F3029" s="290" t="s">
        <v>7563</v>
      </c>
    </row>
    <row r="3030" spans="1:6">
      <c r="A3030" s="405" t="s">
        <v>1181</v>
      </c>
      <c r="B3030" s="405" t="s">
        <v>7568</v>
      </c>
      <c r="C3030" s="290" t="s">
        <v>3789</v>
      </c>
      <c r="D3030" s="290">
        <v>929097</v>
      </c>
      <c r="E3030" s="406">
        <v>44539</v>
      </c>
      <c r="F3030" s="290" t="s">
        <v>7563</v>
      </c>
    </row>
    <row r="3031" spans="1:6">
      <c r="A3031" s="405" t="s">
        <v>2573</v>
      </c>
      <c r="B3031" s="405" t="s">
        <v>7569</v>
      </c>
      <c r="C3031" s="290" t="s">
        <v>3789</v>
      </c>
      <c r="D3031" s="290">
        <v>924104</v>
      </c>
      <c r="E3031" s="406">
        <v>44361</v>
      </c>
      <c r="F3031" s="290" t="s">
        <v>7563</v>
      </c>
    </row>
    <row r="3032" spans="1:6">
      <c r="A3032" s="405" t="s">
        <v>2576</v>
      </c>
      <c r="B3032" s="405" t="s">
        <v>7570</v>
      </c>
      <c r="C3032" s="290" t="s">
        <v>3789</v>
      </c>
      <c r="D3032" s="290">
        <v>924107</v>
      </c>
      <c r="E3032" s="406">
        <v>44361</v>
      </c>
      <c r="F3032" s="290" t="s">
        <v>7563</v>
      </c>
    </row>
    <row r="3033" spans="1:6">
      <c r="A3033" s="405" t="s">
        <v>2579</v>
      </c>
      <c r="B3033" s="405" t="s">
        <v>7571</v>
      </c>
      <c r="C3033" s="290" t="s">
        <v>3789</v>
      </c>
      <c r="D3033" s="290">
        <v>930146</v>
      </c>
      <c r="E3033" s="406">
        <v>44588</v>
      </c>
      <c r="F3033" s="290" t="s">
        <v>7563</v>
      </c>
    </row>
    <row r="3034" spans="1:6">
      <c r="A3034" s="405" t="s">
        <v>2585</v>
      </c>
      <c r="B3034" s="405" t="s">
        <v>7572</v>
      </c>
      <c r="C3034" s="290" t="s">
        <v>3789</v>
      </c>
      <c r="D3034" s="290">
        <v>924109</v>
      </c>
      <c r="E3034" s="406">
        <v>44361</v>
      </c>
      <c r="F3034" s="290" t="s">
        <v>7563</v>
      </c>
    </row>
    <row r="3035" spans="1:6">
      <c r="A3035" s="405" t="s">
        <v>7573</v>
      </c>
      <c r="B3035" s="405" t="s">
        <v>7574</v>
      </c>
      <c r="C3035" s="290" t="s">
        <v>3789</v>
      </c>
      <c r="D3035" s="290">
        <v>916655</v>
      </c>
      <c r="E3035" s="406">
        <v>43453</v>
      </c>
      <c r="F3035" s="290" t="s">
        <v>7563</v>
      </c>
    </row>
    <row r="3036" spans="1:6">
      <c r="A3036" s="405" t="s">
        <v>2586</v>
      </c>
      <c r="B3036" s="405" t="s">
        <v>7575</v>
      </c>
      <c r="C3036" s="290" t="s">
        <v>3789</v>
      </c>
      <c r="D3036" s="290">
        <v>924110</v>
      </c>
      <c r="E3036" s="406">
        <v>44361</v>
      </c>
      <c r="F3036" s="290" t="s">
        <v>7563</v>
      </c>
    </row>
    <row r="3037" spans="1:6">
      <c r="A3037" s="405" t="s">
        <v>2589</v>
      </c>
      <c r="B3037" s="405" t="s">
        <v>7576</v>
      </c>
      <c r="C3037" s="290" t="s">
        <v>3789</v>
      </c>
      <c r="D3037" s="290">
        <v>924111</v>
      </c>
      <c r="E3037" s="406">
        <v>44361</v>
      </c>
      <c r="F3037" s="290" t="s">
        <v>7563</v>
      </c>
    </row>
    <row r="3038" spans="1:6">
      <c r="A3038" s="405" t="s">
        <v>7577</v>
      </c>
      <c r="B3038" s="405" t="s">
        <v>7578</v>
      </c>
      <c r="C3038" s="290" t="s">
        <v>3789</v>
      </c>
      <c r="D3038" s="290">
        <v>922100</v>
      </c>
      <c r="E3038" s="406">
        <v>44287</v>
      </c>
      <c r="F3038" s="290" t="s">
        <v>7563</v>
      </c>
    </row>
    <row r="3039" spans="1:6">
      <c r="A3039" s="405" t="s">
        <v>7579</v>
      </c>
      <c r="B3039" s="405" t="s">
        <v>7580</v>
      </c>
      <c r="C3039" s="290" t="s">
        <v>3789</v>
      </c>
      <c r="D3039" s="290">
        <v>924116</v>
      </c>
      <c r="E3039" s="406">
        <v>44361</v>
      </c>
      <c r="F3039" s="290" t="s">
        <v>7563</v>
      </c>
    </row>
    <row r="3040" spans="1:6">
      <c r="A3040" s="405" t="s">
        <v>2597</v>
      </c>
      <c r="B3040" s="405" t="s">
        <v>7581</v>
      </c>
      <c r="C3040" s="290" t="s">
        <v>3789</v>
      </c>
      <c r="D3040" s="290">
        <v>924117</v>
      </c>
      <c r="E3040" s="406">
        <v>44361</v>
      </c>
      <c r="F3040" s="290" t="s">
        <v>7563</v>
      </c>
    </row>
    <row r="3041" spans="1:6">
      <c r="A3041" s="405" t="s">
        <v>2600</v>
      </c>
      <c r="B3041" s="405" t="s">
        <v>7582</v>
      </c>
      <c r="C3041" s="290" t="s">
        <v>3789</v>
      </c>
      <c r="D3041" s="290">
        <v>924122</v>
      </c>
      <c r="E3041" s="406">
        <v>44361</v>
      </c>
      <c r="F3041" s="290" t="s">
        <v>7563</v>
      </c>
    </row>
    <row r="3042" spans="1:6">
      <c r="A3042" s="405" t="s">
        <v>2602</v>
      </c>
      <c r="B3042" s="405" t="s">
        <v>7583</v>
      </c>
      <c r="C3042" s="290" t="s">
        <v>3789</v>
      </c>
      <c r="D3042" s="290">
        <v>927851</v>
      </c>
      <c r="E3042" s="406">
        <v>44490</v>
      </c>
      <c r="F3042" s="290" t="s">
        <v>7563</v>
      </c>
    </row>
    <row r="3043" spans="1:6">
      <c r="A3043" s="405" t="s">
        <v>2617</v>
      </c>
      <c r="B3043" s="405" t="s">
        <v>7584</v>
      </c>
      <c r="C3043" s="290" t="s">
        <v>3789</v>
      </c>
      <c r="D3043" s="290">
        <v>929836</v>
      </c>
      <c r="E3043" s="406">
        <v>44574</v>
      </c>
      <c r="F3043" s="290" t="s">
        <v>7563</v>
      </c>
    </row>
    <row r="3044" spans="1:6">
      <c r="A3044" s="405" t="s">
        <v>1696</v>
      </c>
      <c r="B3044" s="405" t="s">
        <v>7585</v>
      </c>
      <c r="C3044" s="290" t="s">
        <v>3789</v>
      </c>
      <c r="D3044" s="290">
        <v>924152</v>
      </c>
      <c r="E3044" s="406">
        <v>44361</v>
      </c>
      <c r="F3044" s="290" t="s">
        <v>7563</v>
      </c>
    </row>
    <row r="3045" spans="1:6">
      <c r="A3045" s="405" t="s">
        <v>7586</v>
      </c>
      <c r="B3045" s="405" t="s">
        <v>7587</v>
      </c>
      <c r="C3045" s="290" t="s">
        <v>3789</v>
      </c>
      <c r="D3045" s="290">
        <v>924156</v>
      </c>
      <c r="E3045" s="406">
        <v>44361</v>
      </c>
      <c r="F3045" s="290" t="s">
        <v>7563</v>
      </c>
    </row>
    <row r="3046" spans="1:6">
      <c r="A3046" s="405" t="s">
        <v>2633</v>
      </c>
      <c r="B3046" s="405" t="s">
        <v>7588</v>
      </c>
      <c r="C3046" s="290" t="s">
        <v>3789</v>
      </c>
      <c r="D3046" s="290">
        <v>930148</v>
      </c>
      <c r="E3046" s="406">
        <v>44223</v>
      </c>
      <c r="F3046" s="290" t="s">
        <v>7563</v>
      </c>
    </row>
    <row r="3047" spans="1:6">
      <c r="A3047" s="405" t="s">
        <v>1844</v>
      </c>
      <c r="B3047" s="405" t="s">
        <v>7589</v>
      </c>
      <c r="C3047" s="290" t="s">
        <v>3789</v>
      </c>
      <c r="D3047" s="290">
        <v>924166</v>
      </c>
      <c r="E3047" s="406">
        <v>44726</v>
      </c>
      <c r="F3047" s="290" t="s">
        <v>7563</v>
      </c>
    </row>
    <row r="3048" spans="1:6">
      <c r="A3048" s="405" t="s">
        <v>1987</v>
      </c>
      <c r="B3048" s="405" t="s">
        <v>7590</v>
      </c>
      <c r="C3048" s="290" t="s">
        <v>3789</v>
      </c>
      <c r="D3048" s="290">
        <v>923667</v>
      </c>
      <c r="E3048" s="406">
        <v>44347</v>
      </c>
      <c r="F3048" s="290" t="s">
        <v>7563</v>
      </c>
    </row>
    <row r="3049" spans="1:6">
      <c r="A3049" s="405" t="s">
        <v>1998</v>
      </c>
      <c r="B3049" s="405" t="s">
        <v>7591</v>
      </c>
      <c r="C3049" s="290" t="s">
        <v>3789</v>
      </c>
      <c r="D3049" s="290">
        <v>922234</v>
      </c>
      <c r="E3049" s="406">
        <v>44298</v>
      </c>
      <c r="F3049" s="290" t="s">
        <v>7563</v>
      </c>
    </row>
    <row r="3050" spans="1:6">
      <c r="A3050" s="405" t="s">
        <v>47</v>
      </c>
      <c r="B3050" s="405" t="s">
        <v>7592</v>
      </c>
      <c r="C3050" s="290" t="s">
        <v>3789</v>
      </c>
      <c r="D3050" s="290">
        <v>929571</v>
      </c>
      <c r="E3050" s="406">
        <v>44560</v>
      </c>
      <c r="F3050" s="290" t="s">
        <v>7593</v>
      </c>
    </row>
    <row r="3051" spans="1:6">
      <c r="A3051" s="405" t="s">
        <v>81</v>
      </c>
      <c r="B3051" s="405" t="s">
        <v>7594</v>
      </c>
      <c r="C3051" s="290" t="s">
        <v>3789</v>
      </c>
      <c r="D3051" s="290">
        <v>923975</v>
      </c>
      <c r="E3051" s="406">
        <v>44361</v>
      </c>
      <c r="F3051" s="290" t="s">
        <v>7593</v>
      </c>
    </row>
    <row r="3052" spans="1:6">
      <c r="A3052" s="405" t="s">
        <v>90</v>
      </c>
      <c r="B3052" s="405" t="s">
        <v>7595</v>
      </c>
      <c r="C3052" s="290" t="s">
        <v>3789</v>
      </c>
      <c r="D3052" s="290">
        <v>923977</v>
      </c>
      <c r="E3052" s="406">
        <v>44361</v>
      </c>
      <c r="F3052" s="290" t="s">
        <v>7593</v>
      </c>
    </row>
    <row r="3053" spans="1:6">
      <c r="A3053" s="405" t="s">
        <v>97</v>
      </c>
      <c r="B3053" s="405" t="s">
        <v>7596</v>
      </c>
      <c r="C3053" s="290" t="s">
        <v>3789</v>
      </c>
      <c r="D3053" s="290">
        <v>923980</v>
      </c>
      <c r="E3053" s="406">
        <v>44361</v>
      </c>
      <c r="F3053" s="290" t="s">
        <v>7593</v>
      </c>
    </row>
    <row r="3054" spans="1:6">
      <c r="A3054" s="405" t="s">
        <v>122</v>
      </c>
      <c r="B3054" s="405" t="s">
        <v>7597</v>
      </c>
      <c r="C3054" s="290" t="s">
        <v>3789</v>
      </c>
      <c r="D3054" s="290">
        <v>923982</v>
      </c>
      <c r="E3054" s="406">
        <v>44361</v>
      </c>
      <c r="F3054" s="290" t="s">
        <v>7593</v>
      </c>
    </row>
    <row r="3055" spans="1:6">
      <c r="A3055" s="405" t="s">
        <v>136</v>
      </c>
      <c r="B3055" s="405" t="s">
        <v>7598</v>
      </c>
      <c r="C3055" s="290" t="s">
        <v>3789</v>
      </c>
      <c r="D3055" s="290">
        <v>923983</v>
      </c>
      <c r="E3055" s="406">
        <v>44361</v>
      </c>
      <c r="F3055" s="290" t="s">
        <v>7593</v>
      </c>
    </row>
    <row r="3056" spans="1:6">
      <c r="A3056" s="405" t="s">
        <v>166</v>
      </c>
      <c r="B3056" s="405" t="s">
        <v>7599</v>
      </c>
      <c r="C3056" s="290" t="s">
        <v>3789</v>
      </c>
      <c r="D3056" s="290">
        <v>928106</v>
      </c>
      <c r="E3056" s="406">
        <v>44508</v>
      </c>
      <c r="F3056" s="290" t="s">
        <v>7593</v>
      </c>
    </row>
    <row r="3057" spans="1:6">
      <c r="A3057" s="405" t="s">
        <v>207</v>
      </c>
      <c r="B3057" s="405" t="s">
        <v>7600</v>
      </c>
      <c r="C3057" s="290" t="s">
        <v>3789</v>
      </c>
      <c r="D3057" s="290">
        <v>928102</v>
      </c>
      <c r="E3057" s="406">
        <v>44508</v>
      </c>
      <c r="F3057" s="290" t="s">
        <v>7593</v>
      </c>
    </row>
    <row r="3058" spans="1:6">
      <c r="A3058" s="405" t="s">
        <v>210</v>
      </c>
      <c r="B3058" s="405" t="s">
        <v>7601</v>
      </c>
      <c r="C3058" s="290" t="s">
        <v>3789</v>
      </c>
      <c r="D3058" s="290">
        <v>923993</v>
      </c>
      <c r="E3058" s="406">
        <v>44361</v>
      </c>
      <c r="F3058" s="290" t="s">
        <v>7593</v>
      </c>
    </row>
    <row r="3059" spans="1:6">
      <c r="A3059" s="405" t="s">
        <v>227</v>
      </c>
      <c r="B3059" s="405" t="s">
        <v>7602</v>
      </c>
      <c r="C3059" s="290" t="s">
        <v>3789</v>
      </c>
      <c r="D3059" s="290">
        <v>923994</v>
      </c>
      <c r="E3059" s="406">
        <v>44361</v>
      </c>
      <c r="F3059" s="290" t="s">
        <v>7593</v>
      </c>
    </row>
    <row r="3060" spans="1:6">
      <c r="A3060" s="405" t="s">
        <v>228</v>
      </c>
      <c r="B3060" s="405" t="s">
        <v>7603</v>
      </c>
      <c r="C3060" s="290" t="s">
        <v>3789</v>
      </c>
      <c r="D3060" s="290">
        <v>928493</v>
      </c>
      <c r="E3060" s="406">
        <v>44518</v>
      </c>
      <c r="F3060" s="290" t="s">
        <v>7593</v>
      </c>
    </row>
    <row r="3061" spans="1:6">
      <c r="A3061" s="405" t="s">
        <v>229</v>
      </c>
      <c r="B3061" s="405" t="s">
        <v>7604</v>
      </c>
      <c r="C3061" s="290" t="s">
        <v>3789</v>
      </c>
      <c r="D3061" s="290">
        <v>923995</v>
      </c>
      <c r="E3061" s="406">
        <v>44361</v>
      </c>
      <c r="F3061" s="290" t="s">
        <v>7593</v>
      </c>
    </row>
    <row r="3062" spans="1:6">
      <c r="A3062" s="405" t="s">
        <v>261</v>
      </c>
      <c r="B3062" s="405" t="s">
        <v>7605</v>
      </c>
      <c r="C3062" s="290" t="s">
        <v>3789</v>
      </c>
      <c r="D3062" s="290">
        <v>924001</v>
      </c>
      <c r="E3062" s="406">
        <v>44361</v>
      </c>
      <c r="F3062" s="290" t="s">
        <v>7593</v>
      </c>
    </row>
    <row r="3063" spans="1:6">
      <c r="A3063" s="405" t="s">
        <v>273</v>
      </c>
      <c r="B3063" s="405" t="s">
        <v>7606</v>
      </c>
      <c r="C3063" s="290" t="s">
        <v>3789</v>
      </c>
      <c r="D3063" s="290">
        <v>924003</v>
      </c>
      <c r="E3063" s="406">
        <v>44361</v>
      </c>
      <c r="F3063" s="290" t="s">
        <v>7593</v>
      </c>
    </row>
    <row r="3064" spans="1:6">
      <c r="A3064" s="405" t="s">
        <v>274</v>
      </c>
      <c r="B3064" s="405" t="s">
        <v>7607</v>
      </c>
      <c r="C3064" s="290" t="s">
        <v>3789</v>
      </c>
      <c r="D3064" s="290">
        <v>924004</v>
      </c>
      <c r="E3064" s="406">
        <v>44361</v>
      </c>
      <c r="F3064" s="290" t="s">
        <v>7593</v>
      </c>
    </row>
    <row r="3065" spans="1:6">
      <c r="A3065" s="405" t="s">
        <v>276</v>
      </c>
      <c r="B3065" s="405" t="s">
        <v>7608</v>
      </c>
      <c r="C3065" s="290" t="s">
        <v>3789</v>
      </c>
      <c r="D3065" s="290">
        <v>924005</v>
      </c>
      <c r="E3065" s="406">
        <v>44361</v>
      </c>
      <c r="F3065" s="290" t="s">
        <v>7593</v>
      </c>
    </row>
    <row r="3066" spans="1:6">
      <c r="A3066" s="405" t="s">
        <v>328</v>
      </c>
      <c r="B3066" s="405" t="s">
        <v>7609</v>
      </c>
      <c r="C3066" s="290" t="s">
        <v>3789</v>
      </c>
      <c r="D3066" s="290">
        <v>924016</v>
      </c>
      <c r="E3066" s="406">
        <v>44361</v>
      </c>
      <c r="F3066" s="290" t="s">
        <v>7593</v>
      </c>
    </row>
    <row r="3067" spans="1:6">
      <c r="A3067" s="405" t="s">
        <v>7610</v>
      </c>
      <c r="B3067" s="405" t="s">
        <v>7611</v>
      </c>
      <c r="C3067" s="290" t="s">
        <v>3789</v>
      </c>
      <c r="D3067" s="290">
        <v>924018</v>
      </c>
      <c r="E3067" s="406">
        <v>44361</v>
      </c>
      <c r="F3067" s="290" t="s">
        <v>7593</v>
      </c>
    </row>
    <row r="3068" spans="1:6">
      <c r="A3068" s="405" t="s">
        <v>721</v>
      </c>
      <c r="B3068" s="405" t="s">
        <v>7612</v>
      </c>
      <c r="C3068" s="290" t="s">
        <v>3789</v>
      </c>
      <c r="D3068" s="290">
        <v>932320</v>
      </c>
      <c r="E3068" s="406">
        <v>44686</v>
      </c>
      <c r="F3068" s="290" t="s">
        <v>7593</v>
      </c>
    </row>
    <row r="3069" spans="1:6">
      <c r="A3069" s="405" t="s">
        <v>775</v>
      </c>
      <c r="B3069" s="405" t="s">
        <v>7613</v>
      </c>
      <c r="C3069" s="290" t="s">
        <v>3789</v>
      </c>
      <c r="D3069" s="290">
        <v>928100</v>
      </c>
      <c r="E3069" s="406">
        <v>44508</v>
      </c>
      <c r="F3069" s="290" t="s">
        <v>7593</v>
      </c>
    </row>
    <row r="3070" spans="1:6">
      <c r="A3070" s="405" t="s">
        <v>937</v>
      </c>
      <c r="B3070" s="405" t="s">
        <v>7614</v>
      </c>
      <c r="C3070" s="290" t="s">
        <v>3789</v>
      </c>
      <c r="D3070" s="290">
        <v>928105</v>
      </c>
      <c r="E3070" s="406">
        <v>44508</v>
      </c>
      <c r="F3070" s="290" t="s">
        <v>7593</v>
      </c>
    </row>
    <row r="3071" spans="1:6">
      <c r="A3071" s="405" t="s">
        <v>945</v>
      </c>
      <c r="B3071" s="405" t="s">
        <v>7615</v>
      </c>
      <c r="C3071" s="290" t="s">
        <v>3789</v>
      </c>
      <c r="D3071" s="290">
        <v>932327</v>
      </c>
      <c r="E3071" s="406">
        <v>44686</v>
      </c>
      <c r="F3071" s="290" t="s">
        <v>7593</v>
      </c>
    </row>
    <row r="3072" spans="1:6">
      <c r="A3072" s="405" t="s">
        <v>1021</v>
      </c>
      <c r="B3072" s="405" t="s">
        <v>7616</v>
      </c>
      <c r="C3072" s="290" t="s">
        <v>3789</v>
      </c>
      <c r="D3072" s="290">
        <v>930871</v>
      </c>
      <c r="E3072" s="406">
        <v>44623</v>
      </c>
      <c r="F3072" s="290" t="s">
        <v>7593</v>
      </c>
    </row>
    <row r="3073" spans="1:6">
      <c r="A3073" s="405" t="s">
        <v>1961</v>
      </c>
      <c r="B3073" s="405" t="s">
        <v>7617</v>
      </c>
      <c r="C3073" s="290" t="s">
        <v>3789</v>
      </c>
      <c r="D3073" s="290">
        <v>932323</v>
      </c>
      <c r="E3073" s="406">
        <v>44686</v>
      </c>
      <c r="F3073" s="290" t="s">
        <v>7593</v>
      </c>
    </row>
    <row r="3074" spans="1:6">
      <c r="A3074" s="405" t="s">
        <v>2021</v>
      </c>
      <c r="B3074" s="405" t="s">
        <v>7618</v>
      </c>
      <c r="C3074" s="290" t="s">
        <v>3789</v>
      </c>
      <c r="D3074" s="290">
        <v>929573</v>
      </c>
      <c r="E3074" s="406">
        <v>44560</v>
      </c>
      <c r="F3074" s="290" t="s">
        <v>7593</v>
      </c>
    </row>
    <row r="3075" spans="1:6">
      <c r="A3075" s="405" t="s">
        <v>282</v>
      </c>
      <c r="B3075" s="405" t="s">
        <v>7619</v>
      </c>
      <c r="C3075" s="290" t="s">
        <v>3789</v>
      </c>
      <c r="D3075" s="290">
        <v>930947</v>
      </c>
      <c r="E3075" s="406">
        <v>44630</v>
      </c>
      <c r="F3075" s="290" t="s">
        <v>7478</v>
      </c>
    </row>
    <row r="3076" spans="1:6">
      <c r="A3076" s="405" t="s">
        <v>340</v>
      </c>
      <c r="B3076" s="405" t="s">
        <v>7620</v>
      </c>
      <c r="C3076" s="290" t="s">
        <v>3789</v>
      </c>
      <c r="D3076" s="290">
        <v>930948</v>
      </c>
      <c r="E3076" s="406">
        <v>44630</v>
      </c>
      <c r="F3076" s="290" t="s">
        <v>7478</v>
      </c>
    </row>
    <row r="3077" spans="1:6">
      <c r="A3077" s="405" t="s">
        <v>2484</v>
      </c>
      <c r="B3077" s="405" t="s">
        <v>7621</v>
      </c>
      <c r="C3077" s="290" t="s">
        <v>3789</v>
      </c>
      <c r="D3077" s="290">
        <v>931959</v>
      </c>
      <c r="E3077" s="406">
        <v>44672</v>
      </c>
      <c r="F3077" s="290" t="s">
        <v>7478</v>
      </c>
    </row>
    <row r="3078" spans="1:6">
      <c r="A3078" s="405" t="s">
        <v>544</v>
      </c>
      <c r="B3078" s="405" t="s">
        <v>7622</v>
      </c>
      <c r="C3078" s="290" t="s">
        <v>3789</v>
      </c>
      <c r="D3078" s="290">
        <v>923794</v>
      </c>
      <c r="E3078" s="406">
        <v>44361</v>
      </c>
      <c r="F3078" s="290" t="s">
        <v>7478</v>
      </c>
    </row>
    <row r="3079" spans="1:6">
      <c r="A3079" s="405" t="s">
        <v>553</v>
      </c>
      <c r="B3079" s="405" t="s">
        <v>7623</v>
      </c>
      <c r="C3079" s="290" t="s">
        <v>3789</v>
      </c>
      <c r="D3079" s="290">
        <v>926312</v>
      </c>
      <c r="E3079" s="406">
        <v>44424</v>
      </c>
      <c r="F3079" s="290" t="s">
        <v>7478</v>
      </c>
    </row>
    <row r="3080" spans="1:6">
      <c r="A3080" s="405" t="s">
        <v>7624</v>
      </c>
      <c r="B3080" s="405" t="s">
        <v>7625</v>
      </c>
      <c r="C3080" s="290" t="s">
        <v>3789</v>
      </c>
      <c r="D3080" s="290">
        <v>926313</v>
      </c>
      <c r="E3080" s="406">
        <v>44424</v>
      </c>
      <c r="F3080" s="290" t="s">
        <v>7478</v>
      </c>
    </row>
    <row r="3081" spans="1:6">
      <c r="A3081" s="405" t="s">
        <v>861</v>
      </c>
      <c r="B3081" s="405" t="s">
        <v>7626</v>
      </c>
      <c r="C3081" s="290" t="s">
        <v>3789</v>
      </c>
      <c r="D3081" s="290">
        <v>931961</v>
      </c>
      <c r="E3081" s="406">
        <v>44672</v>
      </c>
      <c r="F3081" s="290" t="s">
        <v>7478</v>
      </c>
    </row>
    <row r="3082" spans="1:6">
      <c r="A3082" s="405" t="s">
        <v>1008</v>
      </c>
      <c r="B3082" s="405" t="s">
        <v>7627</v>
      </c>
      <c r="C3082" s="290" t="s">
        <v>3789</v>
      </c>
      <c r="D3082" s="290">
        <v>929987</v>
      </c>
      <c r="E3082" s="406">
        <v>44581</v>
      </c>
      <c r="F3082" s="290" t="s">
        <v>7478</v>
      </c>
    </row>
    <row r="3083" spans="1:6">
      <c r="A3083" s="405" t="s">
        <v>7628</v>
      </c>
      <c r="B3083" s="405" t="s">
        <v>7629</v>
      </c>
      <c r="C3083" s="290" t="s">
        <v>3789</v>
      </c>
      <c r="D3083" s="290">
        <v>923857</v>
      </c>
      <c r="E3083" s="406">
        <v>44361</v>
      </c>
      <c r="F3083" s="290" t="s">
        <v>7478</v>
      </c>
    </row>
    <row r="3084" spans="1:6">
      <c r="A3084" s="405" t="s">
        <v>7630</v>
      </c>
      <c r="B3084" s="405" t="s">
        <v>7631</v>
      </c>
      <c r="C3084" s="290" t="s">
        <v>3789</v>
      </c>
      <c r="D3084" s="290">
        <v>930898</v>
      </c>
      <c r="E3084" s="406">
        <v>44623</v>
      </c>
      <c r="F3084" s="290" t="s">
        <v>7478</v>
      </c>
    </row>
    <row r="3085" spans="1:6">
      <c r="A3085" s="405" t="s">
        <v>2574</v>
      </c>
      <c r="B3085" s="405" t="s">
        <v>7632</v>
      </c>
      <c r="C3085" s="290" t="s">
        <v>3789</v>
      </c>
      <c r="D3085" s="290">
        <v>929405</v>
      </c>
      <c r="E3085" s="406">
        <v>44553</v>
      </c>
      <c r="F3085" s="290" t="s">
        <v>7478</v>
      </c>
    </row>
    <row r="3086" spans="1:6">
      <c r="A3086" s="405" t="s">
        <v>1320</v>
      </c>
      <c r="B3086" s="405" t="s">
        <v>7633</v>
      </c>
      <c r="C3086" s="290" t="s">
        <v>3789</v>
      </c>
      <c r="D3086" s="290">
        <v>925996</v>
      </c>
      <c r="E3086" s="406">
        <v>44410</v>
      </c>
      <c r="F3086" s="290" t="s">
        <v>7478</v>
      </c>
    </row>
    <row r="3087" spans="1:6">
      <c r="A3087" s="405" t="s">
        <v>2594</v>
      </c>
      <c r="B3087" s="405" t="s">
        <v>7634</v>
      </c>
      <c r="C3087" s="290" t="s">
        <v>3789</v>
      </c>
      <c r="D3087" s="290">
        <v>925997</v>
      </c>
      <c r="E3087" s="406">
        <v>44410</v>
      </c>
      <c r="F3087" s="290" t="s">
        <v>7478</v>
      </c>
    </row>
    <row r="3088" spans="1:6">
      <c r="A3088" s="405" t="s">
        <v>1390</v>
      </c>
      <c r="B3088" s="405" t="s">
        <v>7635</v>
      </c>
      <c r="C3088" s="290" t="s">
        <v>3789</v>
      </c>
      <c r="D3088" s="290">
        <v>929988</v>
      </c>
      <c r="E3088" s="406">
        <v>44581</v>
      </c>
      <c r="F3088" s="290" t="s">
        <v>7478</v>
      </c>
    </row>
    <row r="3089" spans="1:6">
      <c r="A3089" s="405" t="s">
        <v>1417</v>
      </c>
      <c r="B3089" s="405" t="s">
        <v>7636</v>
      </c>
      <c r="C3089" s="290" t="s">
        <v>3789</v>
      </c>
      <c r="D3089" s="290">
        <v>926031</v>
      </c>
      <c r="E3089" s="406">
        <v>44410</v>
      </c>
      <c r="F3089" s="290" t="s">
        <v>7478</v>
      </c>
    </row>
    <row r="3090" spans="1:6">
      <c r="A3090" s="405" t="s">
        <v>7637</v>
      </c>
      <c r="B3090" s="405" t="s">
        <v>7638</v>
      </c>
      <c r="C3090" s="290" t="s">
        <v>3789</v>
      </c>
      <c r="D3090" s="290">
        <v>930897</v>
      </c>
      <c r="E3090" s="406">
        <v>44623</v>
      </c>
      <c r="F3090" s="290" t="s">
        <v>7478</v>
      </c>
    </row>
    <row r="3091" spans="1:6">
      <c r="A3091" s="405" t="s">
        <v>2606</v>
      </c>
      <c r="B3091" s="405" t="s">
        <v>7639</v>
      </c>
      <c r="C3091" s="290" t="s">
        <v>3789</v>
      </c>
      <c r="D3091" s="290">
        <v>925999</v>
      </c>
      <c r="E3091" s="406">
        <v>44410</v>
      </c>
      <c r="F3091" s="290" t="s">
        <v>7478</v>
      </c>
    </row>
    <row r="3092" spans="1:6">
      <c r="A3092" s="405" t="s">
        <v>1469</v>
      </c>
      <c r="B3092" s="405" t="s">
        <v>7640</v>
      </c>
      <c r="C3092" s="290" t="s">
        <v>3789</v>
      </c>
      <c r="D3092" s="290">
        <v>929406</v>
      </c>
      <c r="E3092" s="406">
        <v>44553</v>
      </c>
      <c r="F3092" s="290" t="s">
        <v>7478</v>
      </c>
    </row>
    <row r="3093" spans="1:6">
      <c r="A3093" s="405" t="s">
        <v>1487</v>
      </c>
      <c r="B3093" s="405" t="s">
        <v>7641</v>
      </c>
      <c r="C3093" s="290" t="s">
        <v>3789</v>
      </c>
      <c r="D3093" s="290">
        <v>926319</v>
      </c>
      <c r="E3093" s="406">
        <v>44424</v>
      </c>
      <c r="F3093" s="290" t="s">
        <v>7478</v>
      </c>
    </row>
    <row r="3094" spans="1:6">
      <c r="A3094" s="405" t="s">
        <v>1555</v>
      </c>
      <c r="B3094" s="405" t="s">
        <v>7642</v>
      </c>
      <c r="C3094" s="290" t="s">
        <v>3789</v>
      </c>
      <c r="D3094" s="290">
        <v>926321</v>
      </c>
      <c r="E3094" s="406">
        <v>44424</v>
      </c>
      <c r="F3094" s="290" t="s">
        <v>7478</v>
      </c>
    </row>
    <row r="3095" spans="1:6">
      <c r="A3095" s="405" t="s">
        <v>2628</v>
      </c>
      <c r="B3095" s="405" t="s">
        <v>7643</v>
      </c>
      <c r="C3095" s="290" t="s">
        <v>3789</v>
      </c>
      <c r="D3095" s="290">
        <v>926001</v>
      </c>
      <c r="E3095" s="406">
        <v>44410</v>
      </c>
      <c r="F3095" s="290" t="s">
        <v>7478</v>
      </c>
    </row>
    <row r="3096" spans="1:6">
      <c r="A3096" s="405" t="s">
        <v>1762</v>
      </c>
      <c r="B3096" s="405" t="s">
        <v>7644</v>
      </c>
      <c r="C3096" s="290" t="s">
        <v>3789</v>
      </c>
      <c r="D3096" s="290">
        <v>926011</v>
      </c>
      <c r="E3096" s="406">
        <v>44410</v>
      </c>
      <c r="F3096" s="290" t="s">
        <v>7478</v>
      </c>
    </row>
    <row r="3097" spans="1:6">
      <c r="A3097" s="405" t="s">
        <v>2015</v>
      </c>
      <c r="B3097" s="405" t="s">
        <v>7645</v>
      </c>
      <c r="C3097" s="290" t="s">
        <v>3789</v>
      </c>
      <c r="D3097" s="290">
        <v>926322</v>
      </c>
      <c r="E3097" s="406">
        <v>44424</v>
      </c>
      <c r="F3097" s="290" t="s">
        <v>7478</v>
      </c>
    </row>
    <row r="3098" spans="1:6">
      <c r="A3098" s="405" t="s">
        <v>2017</v>
      </c>
      <c r="B3098" s="405" t="s">
        <v>7646</v>
      </c>
      <c r="C3098" s="290" t="s">
        <v>3789</v>
      </c>
      <c r="D3098" s="290">
        <v>926002</v>
      </c>
      <c r="E3098" s="406">
        <v>44410</v>
      </c>
      <c r="F3098" s="290" t="s">
        <v>7478</v>
      </c>
    </row>
    <row r="3099" spans="1:6">
      <c r="A3099" s="405" t="s">
        <v>2654</v>
      </c>
      <c r="B3099" s="405" t="s">
        <v>7647</v>
      </c>
      <c r="C3099" s="290" t="s">
        <v>3789</v>
      </c>
      <c r="D3099" s="290">
        <v>926003</v>
      </c>
      <c r="E3099" s="406">
        <v>44410</v>
      </c>
      <c r="F3099" s="290" t="s">
        <v>7478</v>
      </c>
    </row>
    <row r="3100" spans="1:6">
      <c r="A3100" s="405" t="s">
        <v>7648</v>
      </c>
      <c r="B3100" s="405" t="s">
        <v>7649</v>
      </c>
      <c r="C3100" s="290" t="s">
        <v>3789</v>
      </c>
      <c r="D3100" s="290">
        <v>926012</v>
      </c>
      <c r="E3100" s="406">
        <v>44410</v>
      </c>
      <c r="F3100" s="290" t="s">
        <v>7478</v>
      </c>
    </row>
    <row r="3101" spans="1:6">
      <c r="A3101" s="405" t="s">
        <v>7650</v>
      </c>
      <c r="B3101" s="405" t="s">
        <v>7563</v>
      </c>
      <c r="C3101" s="290" t="s">
        <v>2750</v>
      </c>
      <c r="D3101" s="290">
        <v>913122</v>
      </c>
      <c r="E3101" s="406">
        <v>42991</v>
      </c>
    </row>
    <row r="3102" spans="1:6">
      <c r="A3102" s="405" t="s">
        <v>7651</v>
      </c>
      <c r="B3102" s="405" t="s">
        <v>7652</v>
      </c>
      <c r="C3102" s="290" t="s">
        <v>2750</v>
      </c>
      <c r="D3102" s="290">
        <v>913382</v>
      </c>
      <c r="E3102" s="406">
        <v>42996</v>
      </c>
      <c r="F3102" s="290" t="s">
        <v>3575</v>
      </c>
    </row>
    <row r="3103" spans="1:6">
      <c r="A3103" s="405" t="s">
        <v>7653</v>
      </c>
      <c r="B3103" s="405" t="s">
        <v>7654</v>
      </c>
      <c r="C3103" s="290" t="s">
        <v>2750</v>
      </c>
      <c r="D3103" s="290">
        <v>913306</v>
      </c>
      <c r="E3103" s="406">
        <v>42996</v>
      </c>
      <c r="F3103" s="290" t="s">
        <v>3575</v>
      </c>
    </row>
    <row r="3104" spans="1:6">
      <c r="A3104" s="405" t="s">
        <v>7655</v>
      </c>
      <c r="B3104" s="405" t="s">
        <v>7656</v>
      </c>
      <c r="C3104" s="290" t="s">
        <v>2750</v>
      </c>
      <c r="D3104" s="290">
        <v>913267</v>
      </c>
      <c r="E3104" s="406">
        <v>42996</v>
      </c>
      <c r="F3104" s="290" t="s">
        <v>3575</v>
      </c>
    </row>
    <row r="3105" spans="1:6">
      <c r="A3105" s="405" t="s">
        <v>7657</v>
      </c>
      <c r="B3105" s="405" t="s">
        <v>7658</v>
      </c>
      <c r="C3105" s="290" t="s">
        <v>2750</v>
      </c>
      <c r="D3105" s="290">
        <v>913686</v>
      </c>
      <c r="E3105" s="406">
        <v>43017</v>
      </c>
      <c r="F3105" s="290" t="s">
        <v>3575</v>
      </c>
    </row>
    <row r="3106" spans="1:6">
      <c r="A3106" s="405" t="s">
        <v>7659</v>
      </c>
      <c r="B3106" s="405" t="s">
        <v>7660</v>
      </c>
      <c r="C3106" s="290" t="s">
        <v>2750</v>
      </c>
      <c r="D3106" s="290">
        <v>912976</v>
      </c>
      <c r="E3106" s="406">
        <v>42989</v>
      </c>
      <c r="F3106" s="290" t="s">
        <v>3575</v>
      </c>
    </row>
    <row r="3107" spans="1:6">
      <c r="A3107" s="405" t="s">
        <v>7661</v>
      </c>
      <c r="B3107" s="405" t="s">
        <v>7662</v>
      </c>
      <c r="C3107" s="290" t="s">
        <v>2750</v>
      </c>
      <c r="D3107" s="290">
        <v>914936</v>
      </c>
      <c r="E3107" s="406">
        <v>43131</v>
      </c>
      <c r="F3107" s="290" t="s">
        <v>3575</v>
      </c>
    </row>
    <row r="3108" spans="1:6">
      <c r="A3108" s="405" t="s">
        <v>7663</v>
      </c>
      <c r="B3108" s="405" t="s">
        <v>7664</v>
      </c>
      <c r="C3108" s="290" t="s">
        <v>2750</v>
      </c>
      <c r="D3108" s="290">
        <v>913039</v>
      </c>
      <c r="E3108" s="406">
        <v>42989</v>
      </c>
      <c r="F3108" s="290" t="s">
        <v>3575</v>
      </c>
    </row>
    <row r="3109" spans="1:6">
      <c r="A3109" s="405" t="s">
        <v>21</v>
      </c>
      <c r="B3109" s="405" t="s">
        <v>7665</v>
      </c>
      <c r="C3109" s="290" t="s">
        <v>3789</v>
      </c>
      <c r="D3109" s="290">
        <v>926328</v>
      </c>
      <c r="E3109" s="406">
        <v>44424</v>
      </c>
      <c r="F3109" s="290" t="s">
        <v>7652</v>
      </c>
    </row>
    <row r="3110" spans="1:6">
      <c r="A3110" s="405" t="s">
        <v>2436</v>
      </c>
      <c r="B3110" s="405" t="s">
        <v>7666</v>
      </c>
      <c r="C3110" s="290" t="s">
        <v>3789</v>
      </c>
      <c r="D3110" s="290">
        <v>926327</v>
      </c>
      <c r="E3110" s="406">
        <v>44424</v>
      </c>
      <c r="F3110" s="290" t="s">
        <v>7652</v>
      </c>
    </row>
    <row r="3111" spans="1:6">
      <c r="A3111" s="405" t="s">
        <v>100</v>
      </c>
      <c r="B3111" s="405" t="s">
        <v>7667</v>
      </c>
      <c r="C3111" s="290" t="s">
        <v>3789</v>
      </c>
      <c r="D3111" s="290">
        <v>931769</v>
      </c>
      <c r="E3111" s="406">
        <v>44665</v>
      </c>
      <c r="F3111" s="290" t="s">
        <v>7652</v>
      </c>
    </row>
    <row r="3112" spans="1:6">
      <c r="A3112" s="405" t="s">
        <v>196</v>
      </c>
      <c r="B3112" s="405" t="s">
        <v>7668</v>
      </c>
      <c r="C3112" s="290" t="s">
        <v>3789</v>
      </c>
      <c r="D3112" s="290">
        <v>931771</v>
      </c>
      <c r="E3112" s="406">
        <v>44665</v>
      </c>
      <c r="F3112" s="290" t="s">
        <v>7652</v>
      </c>
    </row>
    <row r="3113" spans="1:6">
      <c r="A3113" s="405" t="s">
        <v>341</v>
      </c>
      <c r="B3113" s="405" t="s">
        <v>7669</v>
      </c>
      <c r="C3113" s="290" t="s">
        <v>3789</v>
      </c>
      <c r="D3113" s="290">
        <v>928144</v>
      </c>
      <c r="E3113" s="406">
        <v>44508</v>
      </c>
      <c r="F3113" s="290" t="s">
        <v>7652</v>
      </c>
    </row>
    <row r="3114" spans="1:6">
      <c r="A3114" s="405" t="s">
        <v>7670</v>
      </c>
      <c r="B3114" s="405" t="s">
        <v>7671</v>
      </c>
      <c r="C3114" s="290" t="s">
        <v>3789</v>
      </c>
      <c r="D3114" s="290">
        <v>928146</v>
      </c>
      <c r="E3114" s="406">
        <v>44508</v>
      </c>
      <c r="F3114" s="290" t="s">
        <v>7652</v>
      </c>
    </row>
    <row r="3115" spans="1:6">
      <c r="A3115" s="405" t="s">
        <v>7672</v>
      </c>
      <c r="B3115" s="405" t="s">
        <v>7673</v>
      </c>
      <c r="C3115" s="290" t="s">
        <v>3789</v>
      </c>
      <c r="D3115" s="290">
        <v>926033</v>
      </c>
      <c r="E3115" s="406">
        <v>44410</v>
      </c>
      <c r="F3115" s="290" t="s">
        <v>7652</v>
      </c>
    </row>
    <row r="3116" spans="1:6">
      <c r="A3116" s="405" t="s">
        <v>2514</v>
      </c>
      <c r="B3116" s="405" t="s">
        <v>7674</v>
      </c>
      <c r="C3116" s="290" t="s">
        <v>3789</v>
      </c>
      <c r="D3116" s="290">
        <v>923817</v>
      </c>
      <c r="E3116" s="406">
        <v>44361</v>
      </c>
      <c r="F3116" s="290" t="s">
        <v>7652</v>
      </c>
    </row>
    <row r="3117" spans="1:6">
      <c r="A3117" s="405" t="s">
        <v>2548</v>
      </c>
      <c r="B3117" s="405" t="s">
        <v>7675</v>
      </c>
      <c r="C3117" s="290" t="s">
        <v>3789</v>
      </c>
      <c r="D3117" s="290">
        <v>923846</v>
      </c>
      <c r="E3117" s="406">
        <v>44361</v>
      </c>
      <c r="F3117" s="290" t="s">
        <v>7652</v>
      </c>
    </row>
    <row r="3118" spans="1:6">
      <c r="A3118" s="405" t="s">
        <v>2551</v>
      </c>
      <c r="B3118" s="405" t="s">
        <v>7676</v>
      </c>
      <c r="C3118" s="290" t="s">
        <v>3789</v>
      </c>
      <c r="D3118" s="290">
        <v>923850</v>
      </c>
      <c r="E3118" s="406">
        <v>44361</v>
      </c>
      <c r="F3118" s="290" t="s">
        <v>7652</v>
      </c>
    </row>
    <row r="3119" spans="1:6">
      <c r="A3119" s="405" t="s">
        <v>1284</v>
      </c>
      <c r="B3119" s="405" t="s">
        <v>7677</v>
      </c>
      <c r="C3119" s="290" t="s">
        <v>3789</v>
      </c>
      <c r="D3119" s="290">
        <v>922093</v>
      </c>
      <c r="E3119" s="406">
        <v>44287</v>
      </c>
      <c r="F3119" s="290" t="s">
        <v>7652</v>
      </c>
    </row>
    <row r="3120" spans="1:6">
      <c r="A3120" s="405" t="s">
        <v>1350</v>
      </c>
      <c r="B3120" s="405" t="s">
        <v>7678</v>
      </c>
      <c r="C3120" s="290" t="s">
        <v>3789</v>
      </c>
      <c r="D3120" s="290">
        <v>930718</v>
      </c>
      <c r="E3120" s="406">
        <v>44618</v>
      </c>
      <c r="F3120" s="290" t="s">
        <v>7652</v>
      </c>
    </row>
    <row r="3121" spans="1:6">
      <c r="A3121" s="405" t="s">
        <v>2598</v>
      </c>
      <c r="B3121" s="405" t="s">
        <v>7679</v>
      </c>
      <c r="C3121" s="290" t="s">
        <v>3789</v>
      </c>
      <c r="D3121" s="290">
        <v>922105</v>
      </c>
      <c r="E3121" s="406">
        <v>44287</v>
      </c>
      <c r="F3121" s="290" t="s">
        <v>7652</v>
      </c>
    </row>
    <row r="3122" spans="1:6">
      <c r="A3122" s="405" t="s">
        <v>7680</v>
      </c>
      <c r="B3122" s="405" t="s">
        <v>7681</v>
      </c>
      <c r="C3122" s="290" t="s">
        <v>3789</v>
      </c>
      <c r="D3122" s="290">
        <v>925998</v>
      </c>
      <c r="E3122" s="406">
        <v>44410</v>
      </c>
      <c r="F3122" s="290" t="s">
        <v>7652</v>
      </c>
    </row>
    <row r="3123" spans="1:6">
      <c r="A3123" s="405" t="s">
        <v>2608</v>
      </c>
      <c r="B3123" s="405" t="s">
        <v>7682</v>
      </c>
      <c r="C3123" s="290" t="s">
        <v>3789</v>
      </c>
      <c r="D3123" s="290">
        <v>922133</v>
      </c>
      <c r="E3123" s="406">
        <v>44287</v>
      </c>
      <c r="F3123" s="290" t="s">
        <v>7652</v>
      </c>
    </row>
    <row r="3124" spans="1:6">
      <c r="A3124" s="405" t="s">
        <v>1629</v>
      </c>
      <c r="B3124" s="405" t="s">
        <v>7683</v>
      </c>
      <c r="C3124" s="290" t="s">
        <v>3789</v>
      </c>
      <c r="D3124" s="290">
        <v>923906</v>
      </c>
      <c r="E3124" s="406">
        <v>44361</v>
      </c>
      <c r="F3124" s="290" t="s">
        <v>7652</v>
      </c>
    </row>
    <row r="3125" spans="1:6">
      <c r="A3125" s="405" t="s">
        <v>1808</v>
      </c>
      <c r="B3125" s="405" t="s">
        <v>7684</v>
      </c>
      <c r="C3125" s="290" t="s">
        <v>3789</v>
      </c>
      <c r="D3125" s="290">
        <v>930720</v>
      </c>
      <c r="E3125" s="406">
        <v>44616</v>
      </c>
      <c r="F3125" s="290" t="s">
        <v>7652</v>
      </c>
    </row>
    <row r="3126" spans="1:6">
      <c r="A3126" s="405" t="s">
        <v>7685</v>
      </c>
      <c r="B3126" s="405" t="s">
        <v>7686</v>
      </c>
      <c r="C3126" s="290" t="s">
        <v>3789</v>
      </c>
      <c r="D3126" s="290">
        <v>931765</v>
      </c>
      <c r="E3126" s="406">
        <v>44665</v>
      </c>
      <c r="F3126" s="290" t="s">
        <v>7652</v>
      </c>
    </row>
    <row r="3127" spans="1:6">
      <c r="A3127" s="405" t="s">
        <v>2641</v>
      </c>
      <c r="B3127" s="405" t="s">
        <v>7687</v>
      </c>
      <c r="C3127" s="290" t="s">
        <v>3789</v>
      </c>
      <c r="D3127" s="290">
        <v>923923</v>
      </c>
      <c r="E3127" s="406">
        <v>44361</v>
      </c>
      <c r="F3127" s="290" t="s">
        <v>7652</v>
      </c>
    </row>
    <row r="3128" spans="1:6">
      <c r="A3128" s="405" t="s">
        <v>7688</v>
      </c>
      <c r="B3128" s="405" t="s">
        <v>7689</v>
      </c>
      <c r="C3128" s="290" t="s">
        <v>3789</v>
      </c>
      <c r="D3128" s="290">
        <v>922230</v>
      </c>
      <c r="E3128" s="406">
        <v>44287</v>
      </c>
      <c r="F3128" s="290" t="s">
        <v>7652</v>
      </c>
    </row>
    <row r="3129" spans="1:6">
      <c r="A3129" s="405" t="s">
        <v>2112</v>
      </c>
      <c r="B3129" s="405" t="s">
        <v>7690</v>
      </c>
      <c r="C3129" s="290" t="s">
        <v>3789</v>
      </c>
      <c r="D3129" s="290">
        <v>929266</v>
      </c>
      <c r="E3129" s="406">
        <v>44546</v>
      </c>
      <c r="F3129" s="290" t="s">
        <v>7652</v>
      </c>
    </row>
    <row r="3130" spans="1:6">
      <c r="A3130" s="405" t="s">
        <v>7691</v>
      </c>
      <c r="B3130" s="405" t="s">
        <v>7692</v>
      </c>
      <c r="C3130" s="290" t="s">
        <v>3789</v>
      </c>
      <c r="D3130" s="290">
        <v>914234</v>
      </c>
      <c r="E3130" s="406">
        <v>43052</v>
      </c>
      <c r="F3130" s="290" t="s">
        <v>7652</v>
      </c>
    </row>
    <row r="3131" spans="1:6">
      <c r="A3131" s="405" t="s">
        <v>2211</v>
      </c>
      <c r="B3131" s="405" t="s">
        <v>7693</v>
      </c>
      <c r="C3131" s="290" t="s">
        <v>3789</v>
      </c>
      <c r="D3131" s="290">
        <v>929264</v>
      </c>
      <c r="E3131" s="406">
        <v>44546</v>
      </c>
      <c r="F3131" s="290" t="s">
        <v>7652</v>
      </c>
    </row>
    <row r="3132" spans="1:6">
      <c r="A3132" s="405" t="s">
        <v>2669</v>
      </c>
      <c r="B3132" s="405" t="s">
        <v>7694</v>
      </c>
      <c r="C3132" s="290" t="s">
        <v>3789</v>
      </c>
      <c r="D3132" s="290">
        <v>922267</v>
      </c>
      <c r="E3132" s="406">
        <v>44287</v>
      </c>
      <c r="F3132" s="290" t="s">
        <v>7652</v>
      </c>
    </row>
    <row r="3133" spans="1:6">
      <c r="A3133" s="405" t="s">
        <v>70</v>
      </c>
      <c r="B3133" s="405" t="s">
        <v>7695</v>
      </c>
      <c r="C3133" s="290" t="s">
        <v>3789</v>
      </c>
      <c r="D3133" s="290">
        <v>921977</v>
      </c>
      <c r="E3133" s="406">
        <v>44287</v>
      </c>
      <c r="F3133" s="290" t="s">
        <v>7654</v>
      </c>
    </row>
    <row r="3134" spans="1:6">
      <c r="A3134" s="405" t="s">
        <v>73</v>
      </c>
      <c r="B3134" s="405" t="s">
        <v>7696</v>
      </c>
      <c r="C3134" s="290" t="s">
        <v>3789</v>
      </c>
      <c r="D3134" s="290">
        <v>921979</v>
      </c>
      <c r="E3134" s="406">
        <v>44287</v>
      </c>
      <c r="F3134" s="290" t="s">
        <v>7654</v>
      </c>
    </row>
    <row r="3135" spans="1:6">
      <c r="A3135" s="405" t="s">
        <v>98</v>
      </c>
      <c r="B3135" s="405" t="s">
        <v>7697</v>
      </c>
      <c r="C3135" s="290" t="s">
        <v>3789</v>
      </c>
      <c r="D3135" s="290">
        <v>921985</v>
      </c>
      <c r="E3135" s="406">
        <v>44287</v>
      </c>
      <c r="F3135" s="290" t="s">
        <v>7654</v>
      </c>
    </row>
    <row r="3136" spans="1:6">
      <c r="A3136" s="405" t="s">
        <v>153</v>
      </c>
      <c r="B3136" s="405" t="s">
        <v>7698</v>
      </c>
      <c r="C3136" s="290" t="s">
        <v>3789</v>
      </c>
      <c r="D3136" s="290">
        <v>921990</v>
      </c>
      <c r="E3136" s="406">
        <v>44287</v>
      </c>
      <c r="F3136" s="290" t="s">
        <v>7654</v>
      </c>
    </row>
    <row r="3137" spans="1:6">
      <c r="A3137" s="405" t="s">
        <v>7699</v>
      </c>
      <c r="B3137" s="405" t="s">
        <v>7700</v>
      </c>
      <c r="C3137" s="290" t="s">
        <v>3789</v>
      </c>
      <c r="D3137" s="290">
        <v>922002</v>
      </c>
      <c r="E3137" s="406">
        <v>44287</v>
      </c>
      <c r="F3137" s="290" t="s">
        <v>7654</v>
      </c>
    </row>
    <row r="3138" spans="1:6">
      <c r="A3138" s="405" t="s">
        <v>271</v>
      </c>
      <c r="B3138" s="405" t="s">
        <v>7701</v>
      </c>
      <c r="C3138" s="290" t="s">
        <v>3789</v>
      </c>
      <c r="D3138" s="290">
        <v>930944</v>
      </c>
      <c r="E3138" s="406">
        <v>44630</v>
      </c>
      <c r="F3138" s="290" t="s">
        <v>7654</v>
      </c>
    </row>
    <row r="3139" spans="1:6">
      <c r="A3139" s="405" t="s">
        <v>768</v>
      </c>
      <c r="B3139" s="405" t="s">
        <v>7702</v>
      </c>
      <c r="C3139" s="290" t="s">
        <v>3789</v>
      </c>
      <c r="D3139" s="290">
        <v>922034</v>
      </c>
      <c r="E3139" s="406">
        <v>44287</v>
      </c>
      <c r="F3139" s="290" t="s">
        <v>7654</v>
      </c>
    </row>
    <row r="3140" spans="1:6">
      <c r="A3140" s="405" t="s">
        <v>932</v>
      </c>
      <c r="B3140" s="405" t="s">
        <v>7703</v>
      </c>
      <c r="C3140" s="290" t="s">
        <v>3789</v>
      </c>
      <c r="D3140" s="290">
        <v>922047</v>
      </c>
      <c r="E3140" s="406">
        <v>44287</v>
      </c>
      <c r="F3140" s="290" t="s">
        <v>7654</v>
      </c>
    </row>
    <row r="3141" spans="1:6">
      <c r="A3141" s="405" t="s">
        <v>954</v>
      </c>
      <c r="B3141" s="405" t="s">
        <v>7704</v>
      </c>
      <c r="C3141" s="290" t="s">
        <v>3789</v>
      </c>
      <c r="D3141" s="290">
        <v>922049</v>
      </c>
      <c r="E3141" s="406">
        <v>44287</v>
      </c>
      <c r="F3141" s="290" t="s">
        <v>7654</v>
      </c>
    </row>
    <row r="3142" spans="1:6">
      <c r="A3142" s="405" t="s">
        <v>1085</v>
      </c>
      <c r="B3142" s="405" t="s">
        <v>7705</v>
      </c>
      <c r="C3142" s="290" t="s">
        <v>3789</v>
      </c>
      <c r="D3142" s="290">
        <v>930945</v>
      </c>
      <c r="E3142" s="406">
        <v>44630</v>
      </c>
      <c r="F3142" s="290" t="s">
        <v>7654</v>
      </c>
    </row>
    <row r="3143" spans="1:6">
      <c r="A3143" s="405" t="s">
        <v>1245</v>
      </c>
      <c r="B3143" s="405" t="s">
        <v>7706</v>
      </c>
      <c r="C3143" s="290" t="s">
        <v>3789</v>
      </c>
      <c r="D3143" s="290">
        <v>922083</v>
      </c>
      <c r="E3143" s="406">
        <v>44287</v>
      </c>
      <c r="F3143" s="290" t="s">
        <v>7654</v>
      </c>
    </row>
    <row r="3144" spans="1:6">
      <c r="A3144" s="405" t="s">
        <v>1246</v>
      </c>
      <c r="B3144" s="405" t="s">
        <v>7707</v>
      </c>
      <c r="C3144" s="290" t="s">
        <v>3789</v>
      </c>
      <c r="D3144" s="290">
        <v>922085</v>
      </c>
      <c r="E3144" s="406">
        <v>44287</v>
      </c>
      <c r="F3144" s="290" t="s">
        <v>7654</v>
      </c>
    </row>
    <row r="3145" spans="1:6">
      <c r="A3145" s="405" t="s">
        <v>1370</v>
      </c>
      <c r="B3145" s="405" t="s">
        <v>7708</v>
      </c>
      <c r="C3145" s="290" t="s">
        <v>3789</v>
      </c>
      <c r="D3145" s="290">
        <v>930943</v>
      </c>
      <c r="E3145" s="406">
        <v>44630</v>
      </c>
      <c r="F3145" s="290" t="s">
        <v>7654</v>
      </c>
    </row>
    <row r="3146" spans="1:6">
      <c r="A3146" s="405" t="s">
        <v>1498</v>
      </c>
      <c r="B3146" s="405" t="s">
        <v>7709</v>
      </c>
      <c r="C3146" s="290" t="s">
        <v>3789</v>
      </c>
      <c r="D3146" s="290">
        <v>922147</v>
      </c>
      <c r="E3146" s="406">
        <v>44287</v>
      </c>
      <c r="F3146" s="290" t="s">
        <v>7654</v>
      </c>
    </row>
    <row r="3147" spans="1:6">
      <c r="A3147" s="405" t="s">
        <v>1518</v>
      </c>
      <c r="B3147" s="405" t="s">
        <v>7710</v>
      </c>
      <c r="C3147" s="290" t="s">
        <v>3789</v>
      </c>
      <c r="D3147" s="290">
        <v>922149</v>
      </c>
      <c r="E3147" s="406">
        <v>44287</v>
      </c>
      <c r="F3147" s="290" t="s">
        <v>7654</v>
      </c>
    </row>
    <row r="3148" spans="1:6">
      <c r="A3148" s="405" t="s">
        <v>1573</v>
      </c>
      <c r="B3148" s="405" t="s">
        <v>7711</v>
      </c>
      <c r="C3148" s="290" t="s">
        <v>3789</v>
      </c>
      <c r="D3148" s="290">
        <v>929103</v>
      </c>
      <c r="E3148" s="406">
        <v>44539</v>
      </c>
      <c r="F3148" s="290" t="s">
        <v>7654</v>
      </c>
    </row>
    <row r="3149" spans="1:6">
      <c r="A3149" s="405" t="s">
        <v>1788</v>
      </c>
      <c r="B3149" s="405" t="s">
        <v>7712</v>
      </c>
      <c r="C3149" s="290" t="s">
        <v>3789</v>
      </c>
      <c r="D3149" s="290">
        <v>929107</v>
      </c>
      <c r="E3149" s="406">
        <v>44539</v>
      </c>
      <c r="F3149" s="290" t="s">
        <v>7654</v>
      </c>
    </row>
    <row r="3150" spans="1:6">
      <c r="A3150" s="405" t="s">
        <v>1803</v>
      </c>
      <c r="B3150" s="405" t="s">
        <v>7713</v>
      </c>
      <c r="C3150" s="290" t="s">
        <v>3789</v>
      </c>
      <c r="D3150" s="290">
        <v>927481</v>
      </c>
      <c r="E3150" s="406">
        <v>44387</v>
      </c>
      <c r="F3150" s="290" t="s">
        <v>7654</v>
      </c>
    </row>
    <row r="3151" spans="1:6">
      <c r="A3151" s="405" t="s">
        <v>1935</v>
      </c>
      <c r="B3151" s="405" t="s">
        <v>7714</v>
      </c>
      <c r="C3151" s="290" t="s">
        <v>3789</v>
      </c>
      <c r="D3151" s="290">
        <v>927479</v>
      </c>
      <c r="E3151" s="406">
        <v>44387</v>
      </c>
      <c r="F3151" s="290" t="s">
        <v>7654</v>
      </c>
    </row>
    <row r="3152" spans="1:6">
      <c r="A3152" s="405" t="s">
        <v>1991</v>
      </c>
      <c r="B3152" s="405" t="s">
        <v>7715</v>
      </c>
      <c r="C3152" s="290" t="s">
        <v>3789</v>
      </c>
      <c r="D3152" s="290">
        <v>927480</v>
      </c>
      <c r="E3152" s="406">
        <v>44387</v>
      </c>
      <c r="F3152" s="290" t="s">
        <v>7654</v>
      </c>
    </row>
    <row r="3153" spans="1:6">
      <c r="A3153" s="405" t="s">
        <v>2046</v>
      </c>
      <c r="B3153" s="405" t="s">
        <v>7716</v>
      </c>
      <c r="C3153" s="290" t="s">
        <v>3789</v>
      </c>
      <c r="D3153" s="290">
        <v>929105</v>
      </c>
      <c r="E3153" s="406">
        <v>44539</v>
      </c>
      <c r="F3153" s="290" t="s">
        <v>7654</v>
      </c>
    </row>
    <row r="3154" spans="1:6">
      <c r="A3154" s="405" t="s">
        <v>2083</v>
      </c>
      <c r="B3154" s="405" t="s">
        <v>7717</v>
      </c>
      <c r="C3154" s="290" t="s">
        <v>3789</v>
      </c>
      <c r="D3154" s="290">
        <v>922248</v>
      </c>
      <c r="E3154" s="406">
        <v>44287</v>
      </c>
      <c r="F3154" s="290" t="s">
        <v>7654</v>
      </c>
    </row>
    <row r="3155" spans="1:6">
      <c r="A3155" s="405" t="s">
        <v>2305</v>
      </c>
      <c r="B3155" s="405" t="s">
        <v>7718</v>
      </c>
      <c r="C3155" s="290" t="s">
        <v>3789</v>
      </c>
      <c r="D3155" s="290">
        <v>927483</v>
      </c>
      <c r="E3155" s="406">
        <v>44387</v>
      </c>
      <c r="F3155" s="290" t="s">
        <v>7654</v>
      </c>
    </row>
    <row r="3156" spans="1:6">
      <c r="A3156" s="405" t="s">
        <v>103</v>
      </c>
      <c r="B3156" s="405" t="s">
        <v>7719</v>
      </c>
      <c r="C3156" s="290" t="s">
        <v>3789</v>
      </c>
      <c r="D3156" s="290">
        <v>930355</v>
      </c>
      <c r="E3156" s="406">
        <v>44602</v>
      </c>
      <c r="F3156" s="290" t="s">
        <v>7656</v>
      </c>
    </row>
    <row r="3157" spans="1:6">
      <c r="A3157" s="405" t="s">
        <v>300</v>
      </c>
      <c r="B3157" s="405" t="s">
        <v>7720</v>
      </c>
      <c r="C3157" s="290" t="s">
        <v>3789</v>
      </c>
      <c r="D3157" s="290">
        <v>923763</v>
      </c>
      <c r="E3157" s="406">
        <v>44361</v>
      </c>
      <c r="F3157" s="290" t="s">
        <v>7656</v>
      </c>
    </row>
    <row r="3158" spans="1:6">
      <c r="A3158" s="405" t="s">
        <v>457</v>
      </c>
      <c r="B3158" s="405" t="s">
        <v>7721</v>
      </c>
      <c r="C3158" s="290" t="s">
        <v>3789</v>
      </c>
      <c r="D3158" s="290">
        <v>923786</v>
      </c>
      <c r="E3158" s="406">
        <v>44361</v>
      </c>
      <c r="F3158" s="290" t="s">
        <v>7656</v>
      </c>
    </row>
    <row r="3159" spans="1:6">
      <c r="A3159" s="405" t="s">
        <v>488</v>
      </c>
      <c r="B3159" s="405" t="s">
        <v>7722</v>
      </c>
      <c r="C3159" s="290" t="s">
        <v>3789</v>
      </c>
      <c r="D3159" s="290">
        <v>930862</v>
      </c>
      <c r="E3159" s="406">
        <v>44623</v>
      </c>
      <c r="F3159" s="290" t="s">
        <v>7656</v>
      </c>
    </row>
    <row r="3160" spans="1:6">
      <c r="A3160" s="405" t="s">
        <v>2509</v>
      </c>
      <c r="B3160" s="405" t="s">
        <v>7723</v>
      </c>
      <c r="C3160" s="290" t="s">
        <v>3789</v>
      </c>
      <c r="D3160" s="290">
        <v>912335</v>
      </c>
      <c r="E3160" s="406">
        <v>42870</v>
      </c>
      <c r="F3160" s="290" t="s">
        <v>7656</v>
      </c>
    </row>
    <row r="3161" spans="1:6">
      <c r="A3161" s="405" t="s">
        <v>783</v>
      </c>
      <c r="B3161" s="405" t="s">
        <v>7724</v>
      </c>
      <c r="C3161" s="290" t="s">
        <v>3789</v>
      </c>
      <c r="D3161" s="290">
        <v>930357</v>
      </c>
      <c r="E3161" s="406">
        <v>44602</v>
      </c>
      <c r="F3161" s="290" t="s">
        <v>7656</v>
      </c>
    </row>
    <row r="3162" spans="1:6">
      <c r="A3162" s="405" t="s">
        <v>848</v>
      </c>
      <c r="B3162" s="405" t="s">
        <v>7725</v>
      </c>
      <c r="C3162" s="290" t="s">
        <v>3789</v>
      </c>
      <c r="D3162" s="290">
        <v>923828</v>
      </c>
      <c r="E3162" s="406">
        <v>44361</v>
      </c>
      <c r="F3162" s="290" t="s">
        <v>7656</v>
      </c>
    </row>
    <row r="3163" spans="1:6">
      <c r="A3163" s="405" t="s">
        <v>921</v>
      </c>
      <c r="B3163" s="405" t="s">
        <v>7726</v>
      </c>
      <c r="C3163" s="290" t="s">
        <v>3789</v>
      </c>
      <c r="D3163" s="290">
        <v>930863</v>
      </c>
      <c r="E3163" s="406">
        <v>44623</v>
      </c>
      <c r="F3163" s="290" t="s">
        <v>7656</v>
      </c>
    </row>
    <row r="3164" spans="1:6">
      <c r="A3164" s="405" t="s">
        <v>1117</v>
      </c>
      <c r="B3164" s="405" t="s">
        <v>7727</v>
      </c>
      <c r="C3164" s="290" t="s">
        <v>3789</v>
      </c>
      <c r="D3164" s="290">
        <v>926350</v>
      </c>
      <c r="E3164" s="406">
        <v>44424</v>
      </c>
      <c r="F3164" s="290" t="s">
        <v>7656</v>
      </c>
    </row>
    <row r="3165" spans="1:6">
      <c r="A3165" s="405" t="s">
        <v>1136</v>
      </c>
      <c r="B3165" s="405" t="s">
        <v>7728</v>
      </c>
      <c r="C3165" s="290" t="s">
        <v>3789</v>
      </c>
      <c r="D3165" s="290">
        <v>912948</v>
      </c>
      <c r="E3165" s="406">
        <v>42989</v>
      </c>
      <c r="F3165" s="290" t="s">
        <v>7656</v>
      </c>
    </row>
    <row r="3166" spans="1:6">
      <c r="A3166" s="405" t="s">
        <v>1186</v>
      </c>
      <c r="B3166" s="405" t="s">
        <v>7729</v>
      </c>
      <c r="C3166" s="290" t="s">
        <v>3789</v>
      </c>
      <c r="D3166" s="290">
        <v>928429</v>
      </c>
      <c r="E3166" s="406">
        <v>44511</v>
      </c>
      <c r="F3166" s="290" t="s">
        <v>7656</v>
      </c>
    </row>
    <row r="3167" spans="1:6">
      <c r="A3167" s="405" t="s">
        <v>1199</v>
      </c>
      <c r="B3167" s="405" t="s">
        <v>7730</v>
      </c>
      <c r="C3167" s="290" t="s">
        <v>3789</v>
      </c>
      <c r="D3167" s="290">
        <v>926352</v>
      </c>
      <c r="E3167" s="406">
        <v>44424</v>
      </c>
      <c r="F3167" s="290" t="s">
        <v>7656</v>
      </c>
    </row>
    <row r="3168" spans="1:6">
      <c r="A3168" s="405" t="s">
        <v>1292</v>
      </c>
      <c r="B3168" s="405" t="s">
        <v>7731</v>
      </c>
      <c r="C3168" s="290" t="s">
        <v>3789</v>
      </c>
      <c r="D3168" s="290">
        <v>926353</v>
      </c>
      <c r="E3168" s="406">
        <v>44424</v>
      </c>
      <c r="F3168" s="290" t="s">
        <v>7656</v>
      </c>
    </row>
    <row r="3169" spans="1:6">
      <c r="A3169" s="405" t="s">
        <v>1325</v>
      </c>
      <c r="B3169" s="405" t="s">
        <v>7732</v>
      </c>
      <c r="C3169" s="290" t="s">
        <v>3789</v>
      </c>
      <c r="D3169" s="290">
        <v>926354</v>
      </c>
      <c r="E3169" s="406">
        <v>44424</v>
      </c>
      <c r="F3169" s="290" t="s">
        <v>7656</v>
      </c>
    </row>
    <row r="3170" spans="1:6">
      <c r="A3170" s="405" t="s">
        <v>1327</v>
      </c>
      <c r="B3170" s="405" t="s">
        <v>7733</v>
      </c>
      <c r="C3170" s="290" t="s">
        <v>3789</v>
      </c>
      <c r="D3170" s="290">
        <v>926355</v>
      </c>
      <c r="E3170" s="406">
        <v>44424</v>
      </c>
      <c r="F3170" s="290" t="s">
        <v>7656</v>
      </c>
    </row>
    <row r="3171" spans="1:6">
      <c r="A3171" s="405" t="s">
        <v>1406</v>
      </c>
      <c r="B3171" s="405" t="s">
        <v>7734</v>
      </c>
      <c r="C3171" s="290" t="s">
        <v>3789</v>
      </c>
      <c r="D3171" s="290">
        <v>926358</v>
      </c>
      <c r="E3171" s="406">
        <v>44424</v>
      </c>
      <c r="F3171" s="290" t="s">
        <v>7656</v>
      </c>
    </row>
    <row r="3172" spans="1:6">
      <c r="A3172" s="405" t="s">
        <v>7735</v>
      </c>
      <c r="B3172" s="405" t="s">
        <v>7736</v>
      </c>
      <c r="C3172" s="290" t="s">
        <v>3789</v>
      </c>
      <c r="D3172" s="290">
        <v>926359</v>
      </c>
      <c r="E3172" s="406">
        <v>44424</v>
      </c>
      <c r="F3172" s="290" t="s">
        <v>7656</v>
      </c>
    </row>
    <row r="3173" spans="1:6">
      <c r="A3173" s="405" t="s">
        <v>7737</v>
      </c>
      <c r="B3173" s="405" t="s">
        <v>7738</v>
      </c>
      <c r="C3173" s="290" t="s">
        <v>3789</v>
      </c>
      <c r="D3173" s="290">
        <v>932318</v>
      </c>
      <c r="E3173" s="406">
        <v>44686</v>
      </c>
      <c r="F3173" s="290" t="s">
        <v>7656</v>
      </c>
    </row>
    <row r="3174" spans="1:6">
      <c r="A3174" s="405" t="s">
        <v>1491</v>
      </c>
      <c r="B3174" s="405" t="s">
        <v>7739</v>
      </c>
      <c r="C3174" s="290" t="s">
        <v>3789</v>
      </c>
      <c r="D3174" s="290">
        <v>926361</v>
      </c>
      <c r="E3174" s="406">
        <v>44424</v>
      </c>
      <c r="F3174" s="290" t="s">
        <v>7656</v>
      </c>
    </row>
    <row r="3175" spans="1:6">
      <c r="A3175" s="405" t="s">
        <v>1593</v>
      </c>
      <c r="B3175" s="405" t="s">
        <v>7740</v>
      </c>
      <c r="C3175" s="290" t="s">
        <v>3789</v>
      </c>
      <c r="D3175" s="290">
        <v>930157</v>
      </c>
      <c r="E3175" s="406">
        <v>44588</v>
      </c>
      <c r="F3175" s="290" t="s">
        <v>7656</v>
      </c>
    </row>
    <row r="3176" spans="1:6">
      <c r="A3176" s="405" t="s">
        <v>7741</v>
      </c>
      <c r="B3176" s="405" t="s">
        <v>7742</v>
      </c>
      <c r="C3176" s="290" t="s">
        <v>3789</v>
      </c>
      <c r="D3176" s="290">
        <v>914565</v>
      </c>
      <c r="E3176" s="406">
        <v>43095</v>
      </c>
      <c r="F3176" s="290" t="s">
        <v>7656</v>
      </c>
    </row>
    <row r="3177" spans="1:6">
      <c r="A3177" s="405" t="s">
        <v>1630</v>
      </c>
      <c r="B3177" s="405" t="s">
        <v>7743</v>
      </c>
      <c r="C3177" s="290" t="s">
        <v>3789</v>
      </c>
      <c r="D3177" s="290">
        <v>932316</v>
      </c>
      <c r="E3177" s="406">
        <v>44686</v>
      </c>
      <c r="F3177" s="290" t="s">
        <v>7656</v>
      </c>
    </row>
    <row r="3178" spans="1:6">
      <c r="A3178" s="405" t="s">
        <v>2621</v>
      </c>
      <c r="B3178" s="405" t="s">
        <v>7744</v>
      </c>
      <c r="C3178" s="290" t="s">
        <v>3789</v>
      </c>
      <c r="D3178" s="290">
        <v>912957</v>
      </c>
      <c r="E3178" s="406">
        <v>42989</v>
      </c>
      <c r="F3178" s="290" t="s">
        <v>7656</v>
      </c>
    </row>
    <row r="3179" spans="1:6">
      <c r="A3179" s="405" t="s">
        <v>2132</v>
      </c>
      <c r="B3179" s="405" t="s">
        <v>7745</v>
      </c>
      <c r="C3179" s="290" t="s">
        <v>3789</v>
      </c>
      <c r="D3179" s="290">
        <v>927533</v>
      </c>
      <c r="E3179" s="406">
        <v>44476</v>
      </c>
      <c r="F3179" s="290" t="s">
        <v>7656</v>
      </c>
    </row>
    <row r="3180" spans="1:6">
      <c r="A3180" s="405" t="s">
        <v>2262</v>
      </c>
      <c r="B3180" s="405" t="s">
        <v>7746</v>
      </c>
      <c r="C3180" s="290" t="s">
        <v>3789</v>
      </c>
      <c r="D3180" s="290">
        <v>930864</v>
      </c>
      <c r="E3180" s="406">
        <v>44623</v>
      </c>
      <c r="F3180" s="290" t="s">
        <v>7656</v>
      </c>
    </row>
    <row r="3181" spans="1:6">
      <c r="A3181" s="405" t="s">
        <v>54</v>
      </c>
      <c r="B3181" s="405" t="s">
        <v>7747</v>
      </c>
      <c r="C3181" s="290" t="s">
        <v>3789</v>
      </c>
      <c r="D3181" s="290">
        <v>923897</v>
      </c>
      <c r="E3181" s="406">
        <v>44658</v>
      </c>
      <c r="F3181" s="290" t="s">
        <v>7658</v>
      </c>
    </row>
    <row r="3182" spans="1:6">
      <c r="A3182" s="405" t="s">
        <v>74</v>
      </c>
      <c r="B3182" s="405" t="s">
        <v>7748</v>
      </c>
      <c r="C3182" s="290" t="s">
        <v>3789</v>
      </c>
      <c r="D3182" s="290">
        <v>923924</v>
      </c>
      <c r="E3182" s="406">
        <v>44532</v>
      </c>
      <c r="F3182" s="290" t="s">
        <v>7658</v>
      </c>
    </row>
    <row r="3183" spans="1:6">
      <c r="A3183" s="405" t="s">
        <v>147</v>
      </c>
      <c r="B3183" s="405" t="s">
        <v>7749</v>
      </c>
      <c r="C3183" s="290" t="s">
        <v>3789</v>
      </c>
      <c r="D3183" s="290">
        <v>923931</v>
      </c>
      <c r="E3183" s="406">
        <v>44490</v>
      </c>
      <c r="F3183" s="290" t="s">
        <v>7658</v>
      </c>
    </row>
    <row r="3184" spans="1:6">
      <c r="A3184" s="405" t="s">
        <v>955</v>
      </c>
      <c r="B3184" s="405" t="s">
        <v>7750</v>
      </c>
      <c r="C3184" s="290" t="s">
        <v>3789</v>
      </c>
      <c r="D3184" s="290">
        <v>924204</v>
      </c>
      <c r="E3184" s="406">
        <v>44532</v>
      </c>
      <c r="F3184" s="290" t="s">
        <v>7658</v>
      </c>
    </row>
    <row r="3185" spans="1:6">
      <c r="A3185" s="405" t="s">
        <v>1483</v>
      </c>
      <c r="B3185" s="405" t="s">
        <v>7751</v>
      </c>
      <c r="C3185" s="290" t="s">
        <v>3789</v>
      </c>
      <c r="D3185" s="290">
        <v>924206</v>
      </c>
      <c r="E3185" s="406">
        <v>44574</v>
      </c>
      <c r="F3185" s="290" t="s">
        <v>7658</v>
      </c>
    </row>
    <row r="3186" spans="1:6">
      <c r="A3186" s="405" t="s">
        <v>1549</v>
      </c>
      <c r="B3186" s="405" t="s">
        <v>7752</v>
      </c>
      <c r="C3186" s="290" t="s">
        <v>3789</v>
      </c>
      <c r="D3186" s="290">
        <v>924207</v>
      </c>
      <c r="E3186" s="406">
        <v>44490</v>
      </c>
      <c r="F3186" s="290" t="s">
        <v>7658</v>
      </c>
    </row>
    <row r="3187" spans="1:6">
      <c r="A3187" s="405" t="s">
        <v>1554</v>
      </c>
      <c r="B3187" s="405" t="s">
        <v>7753</v>
      </c>
      <c r="C3187" s="290" t="s">
        <v>3789</v>
      </c>
      <c r="D3187" s="290">
        <v>924208</v>
      </c>
      <c r="E3187" s="406">
        <v>44361</v>
      </c>
      <c r="F3187" s="290" t="s">
        <v>7658</v>
      </c>
    </row>
    <row r="3188" spans="1:6">
      <c r="A3188" s="405" t="s">
        <v>1775</v>
      </c>
      <c r="B3188" s="405" t="s">
        <v>7754</v>
      </c>
      <c r="C3188" s="290" t="s">
        <v>3789</v>
      </c>
      <c r="D3188" s="290">
        <v>924210</v>
      </c>
      <c r="E3188" s="406">
        <v>44574</v>
      </c>
      <c r="F3188" s="290" t="s">
        <v>7658</v>
      </c>
    </row>
    <row r="3189" spans="1:6">
      <c r="A3189" s="405" t="s">
        <v>1942</v>
      </c>
      <c r="B3189" s="405" t="s">
        <v>7755</v>
      </c>
      <c r="C3189" s="290" t="s">
        <v>3789</v>
      </c>
      <c r="D3189" s="290">
        <v>923951</v>
      </c>
      <c r="E3189" s="406">
        <v>44623</v>
      </c>
      <c r="F3189" s="290" t="s">
        <v>7658</v>
      </c>
    </row>
    <row r="3190" spans="1:6">
      <c r="A3190" s="405" t="s">
        <v>1949</v>
      </c>
      <c r="B3190" s="405" t="s">
        <v>7756</v>
      </c>
      <c r="C3190" s="290" t="s">
        <v>3789</v>
      </c>
      <c r="D3190" s="290">
        <v>924211</v>
      </c>
      <c r="E3190" s="406">
        <v>44361</v>
      </c>
      <c r="F3190" s="290" t="s">
        <v>7658</v>
      </c>
    </row>
    <row r="3191" spans="1:6">
      <c r="A3191" s="405" t="s">
        <v>1982</v>
      </c>
      <c r="B3191" s="405" t="s">
        <v>7757</v>
      </c>
      <c r="C3191" s="290" t="s">
        <v>3789</v>
      </c>
      <c r="D3191" s="290">
        <v>923953</v>
      </c>
      <c r="E3191" s="406">
        <v>44361</v>
      </c>
      <c r="F3191" s="290" t="s">
        <v>7658</v>
      </c>
    </row>
    <row r="3192" spans="1:6">
      <c r="A3192" s="405" t="s">
        <v>2099</v>
      </c>
      <c r="B3192" s="405" t="s">
        <v>7758</v>
      </c>
      <c r="C3192" s="290" t="s">
        <v>3789</v>
      </c>
      <c r="D3192" s="290">
        <v>924216</v>
      </c>
      <c r="E3192" s="406">
        <v>44623</v>
      </c>
      <c r="F3192" s="290" t="s">
        <v>7658</v>
      </c>
    </row>
    <row r="3193" spans="1:6">
      <c r="A3193" s="405" t="s">
        <v>2167</v>
      </c>
      <c r="B3193" s="405" t="s">
        <v>7759</v>
      </c>
      <c r="C3193" s="290" t="s">
        <v>3789</v>
      </c>
      <c r="D3193" s="290">
        <v>924225</v>
      </c>
      <c r="E3193" s="406">
        <v>44361</v>
      </c>
      <c r="F3193" s="290" t="s">
        <v>7658</v>
      </c>
    </row>
    <row r="3194" spans="1:6">
      <c r="A3194" s="405" t="s">
        <v>2183</v>
      </c>
      <c r="B3194" s="405" t="s">
        <v>7760</v>
      </c>
      <c r="C3194" s="290" t="s">
        <v>3789</v>
      </c>
      <c r="D3194" s="290">
        <v>924226</v>
      </c>
      <c r="E3194" s="406">
        <v>44361</v>
      </c>
      <c r="F3194" s="290" t="s">
        <v>7658</v>
      </c>
    </row>
    <row r="3195" spans="1:6">
      <c r="A3195" s="405" t="s">
        <v>7761</v>
      </c>
      <c r="B3195" s="405" t="s">
        <v>7762</v>
      </c>
      <c r="C3195" s="290" t="s">
        <v>3789</v>
      </c>
      <c r="D3195" s="290">
        <v>927842</v>
      </c>
      <c r="E3195" s="406">
        <v>44361</v>
      </c>
      <c r="F3195" s="290" t="s">
        <v>7658</v>
      </c>
    </row>
    <row r="3196" spans="1:6">
      <c r="A3196" s="405" t="s">
        <v>2186</v>
      </c>
      <c r="B3196" s="405" t="s">
        <v>7763</v>
      </c>
      <c r="C3196" s="290" t="s">
        <v>3789</v>
      </c>
      <c r="D3196" s="290">
        <v>927844</v>
      </c>
      <c r="E3196" s="406">
        <v>44361</v>
      </c>
      <c r="F3196" s="290" t="s">
        <v>7658</v>
      </c>
    </row>
    <row r="3197" spans="1:6">
      <c r="A3197" s="405" t="s">
        <v>2195</v>
      </c>
      <c r="B3197" s="405" t="s">
        <v>7764</v>
      </c>
      <c r="C3197" s="290" t="s">
        <v>3789</v>
      </c>
      <c r="D3197" s="290">
        <v>928953</v>
      </c>
      <c r="E3197" s="406">
        <v>44623</v>
      </c>
      <c r="F3197" s="290" t="s">
        <v>7658</v>
      </c>
    </row>
    <row r="3198" spans="1:6">
      <c r="A3198" s="405" t="s">
        <v>2201</v>
      </c>
      <c r="B3198" s="405" t="s">
        <v>7765</v>
      </c>
      <c r="C3198" s="290" t="s">
        <v>3789</v>
      </c>
      <c r="D3198" s="290">
        <v>928955</v>
      </c>
      <c r="E3198" s="406">
        <v>44361</v>
      </c>
      <c r="F3198" s="290" t="s">
        <v>7658</v>
      </c>
    </row>
    <row r="3199" spans="1:6">
      <c r="A3199" s="405" t="s">
        <v>2224</v>
      </c>
      <c r="B3199" s="405" t="s">
        <v>7766</v>
      </c>
      <c r="C3199" s="290" t="s">
        <v>3789</v>
      </c>
      <c r="D3199" s="290">
        <v>929827</v>
      </c>
      <c r="E3199" s="406">
        <v>44361</v>
      </c>
      <c r="F3199" s="290" t="s">
        <v>7658</v>
      </c>
    </row>
    <row r="3200" spans="1:6">
      <c r="A3200" s="405" t="s">
        <v>2236</v>
      </c>
      <c r="B3200" s="405" t="s">
        <v>7767</v>
      </c>
      <c r="C3200" s="290" t="s">
        <v>3789</v>
      </c>
      <c r="D3200" s="290">
        <v>929826</v>
      </c>
      <c r="E3200" s="406">
        <v>44361</v>
      </c>
      <c r="F3200" s="290" t="s">
        <v>7658</v>
      </c>
    </row>
    <row r="3201" spans="1:6">
      <c r="A3201" s="405" t="s">
        <v>2254</v>
      </c>
      <c r="B3201" s="405" t="s">
        <v>7768</v>
      </c>
      <c r="C3201" s="290" t="s">
        <v>3789</v>
      </c>
      <c r="D3201" s="290">
        <v>930892</v>
      </c>
      <c r="E3201" s="406">
        <v>44361</v>
      </c>
      <c r="F3201" s="290" t="s">
        <v>7658</v>
      </c>
    </row>
    <row r="3202" spans="1:6">
      <c r="A3202" s="405" t="s">
        <v>2270</v>
      </c>
      <c r="B3202" s="405" t="s">
        <v>7769</v>
      </c>
      <c r="C3202" s="290" t="s">
        <v>3789</v>
      </c>
      <c r="D3202" s="290">
        <v>930896</v>
      </c>
      <c r="E3202" s="406">
        <v>44361</v>
      </c>
      <c r="F3202" s="290" t="s">
        <v>7658</v>
      </c>
    </row>
    <row r="3203" spans="1:6">
      <c r="A3203" s="405" t="s">
        <v>7770</v>
      </c>
      <c r="B3203" s="405" t="s">
        <v>7771</v>
      </c>
      <c r="C3203" s="290" t="s">
        <v>3789</v>
      </c>
      <c r="D3203" s="290">
        <v>930895</v>
      </c>
      <c r="E3203" s="406">
        <v>44361</v>
      </c>
      <c r="F3203" s="290" t="s">
        <v>7658</v>
      </c>
    </row>
    <row r="3204" spans="1:6">
      <c r="A3204" s="405" t="s">
        <v>2331</v>
      </c>
      <c r="B3204" s="405" t="s">
        <v>7772</v>
      </c>
      <c r="C3204" s="290" t="s">
        <v>3789</v>
      </c>
      <c r="D3204" s="290">
        <v>931585</v>
      </c>
      <c r="E3204" s="406">
        <v>44361</v>
      </c>
      <c r="F3204" s="290" t="s">
        <v>7658</v>
      </c>
    </row>
    <row r="3205" spans="1:6">
      <c r="A3205" s="405" t="s">
        <v>2439</v>
      </c>
      <c r="B3205" s="405" t="s">
        <v>6643</v>
      </c>
      <c r="C3205" s="290" t="s">
        <v>3789</v>
      </c>
      <c r="D3205" s="290">
        <v>928999</v>
      </c>
      <c r="E3205" s="406">
        <v>44539</v>
      </c>
      <c r="F3205" s="290" t="s">
        <v>7660</v>
      </c>
    </row>
    <row r="3206" spans="1:6">
      <c r="A3206" s="405" t="s">
        <v>224</v>
      </c>
      <c r="B3206" s="405" t="s">
        <v>7773</v>
      </c>
      <c r="C3206" s="290" t="s">
        <v>3789</v>
      </c>
      <c r="D3206" s="290">
        <v>931145</v>
      </c>
      <c r="E3206" s="406">
        <v>44637</v>
      </c>
      <c r="F3206" s="290" t="s">
        <v>7660</v>
      </c>
    </row>
    <row r="3207" spans="1:6">
      <c r="A3207" s="405" t="s">
        <v>689</v>
      </c>
      <c r="B3207" s="405" t="s">
        <v>7774</v>
      </c>
      <c r="C3207" s="290" t="s">
        <v>3789</v>
      </c>
      <c r="D3207" s="290">
        <v>930556</v>
      </c>
      <c r="E3207" s="406">
        <v>44630</v>
      </c>
      <c r="F3207" s="290" t="s">
        <v>7660</v>
      </c>
    </row>
    <row r="3208" spans="1:6">
      <c r="A3208" s="405" t="s">
        <v>817</v>
      </c>
      <c r="B3208" s="405" t="s">
        <v>7775</v>
      </c>
      <c r="C3208" s="290" t="s">
        <v>3789</v>
      </c>
      <c r="D3208" s="290">
        <v>923826</v>
      </c>
      <c r="E3208" s="406">
        <v>44361</v>
      </c>
      <c r="F3208" s="290" t="s">
        <v>7660</v>
      </c>
    </row>
    <row r="3209" spans="1:6">
      <c r="A3209" s="405" t="s">
        <v>911</v>
      </c>
      <c r="B3209" s="405" t="s">
        <v>7776</v>
      </c>
      <c r="C3209" s="290" t="s">
        <v>3789</v>
      </c>
      <c r="D3209" s="290">
        <v>924068</v>
      </c>
      <c r="E3209" s="406">
        <v>44361</v>
      </c>
      <c r="F3209" s="290" t="s">
        <v>7660</v>
      </c>
    </row>
    <row r="3210" spans="1:6">
      <c r="A3210" s="405" t="s">
        <v>7777</v>
      </c>
      <c r="B3210" s="405" t="s">
        <v>7778</v>
      </c>
      <c r="C3210" s="290" t="s">
        <v>3789</v>
      </c>
      <c r="D3210" s="290">
        <v>929087</v>
      </c>
      <c r="E3210" s="406">
        <v>44539</v>
      </c>
      <c r="F3210" s="290" t="s">
        <v>7660</v>
      </c>
    </row>
    <row r="3211" spans="1:6">
      <c r="A3211" s="405" t="s">
        <v>920</v>
      </c>
      <c r="B3211" s="405" t="s">
        <v>7779</v>
      </c>
      <c r="C3211" s="290" t="s">
        <v>3789</v>
      </c>
      <c r="D3211" s="290">
        <v>924070</v>
      </c>
      <c r="E3211" s="406">
        <v>44361</v>
      </c>
      <c r="F3211" s="290" t="s">
        <v>7660</v>
      </c>
    </row>
    <row r="3212" spans="1:6">
      <c r="A3212" s="405" t="s">
        <v>949</v>
      </c>
      <c r="B3212" s="405" t="s">
        <v>7780</v>
      </c>
      <c r="C3212" s="290" t="s">
        <v>3789</v>
      </c>
      <c r="D3212" s="290">
        <v>924231</v>
      </c>
      <c r="E3212" s="406">
        <v>44361</v>
      </c>
      <c r="F3212" s="290" t="s">
        <v>7660</v>
      </c>
    </row>
    <row r="3213" spans="1:6">
      <c r="A3213" s="405" t="s">
        <v>952</v>
      </c>
      <c r="B3213" s="405" t="s">
        <v>7781</v>
      </c>
      <c r="C3213" s="290" t="s">
        <v>3789</v>
      </c>
      <c r="D3213" s="290">
        <v>924073</v>
      </c>
      <c r="E3213" s="406">
        <v>44361</v>
      </c>
      <c r="F3213" s="290" t="s">
        <v>7660</v>
      </c>
    </row>
    <row r="3214" spans="1:6">
      <c r="A3214" s="405" t="s">
        <v>966</v>
      </c>
      <c r="B3214" s="405" t="s">
        <v>7782</v>
      </c>
      <c r="C3214" s="290" t="s">
        <v>3789</v>
      </c>
      <c r="D3214" s="290">
        <v>924076</v>
      </c>
      <c r="E3214" s="406">
        <v>44361</v>
      </c>
      <c r="F3214" s="290" t="s">
        <v>7660</v>
      </c>
    </row>
    <row r="3215" spans="1:6">
      <c r="A3215" s="405" t="s">
        <v>974</v>
      </c>
      <c r="B3215" s="405" t="s">
        <v>7783</v>
      </c>
      <c r="C3215" s="290" t="s">
        <v>3789</v>
      </c>
      <c r="D3215" s="290">
        <v>924077</v>
      </c>
      <c r="E3215" s="406">
        <v>44361</v>
      </c>
      <c r="F3215" s="290" t="s">
        <v>7660</v>
      </c>
    </row>
    <row r="3216" spans="1:6">
      <c r="A3216" s="405" t="s">
        <v>979</v>
      </c>
      <c r="B3216" s="405" t="s">
        <v>7784</v>
      </c>
      <c r="C3216" s="290" t="s">
        <v>3789</v>
      </c>
      <c r="D3216" s="290">
        <v>929832</v>
      </c>
      <c r="E3216" s="406">
        <v>44574</v>
      </c>
      <c r="F3216" s="290" t="s">
        <v>7660</v>
      </c>
    </row>
    <row r="3217" spans="1:6">
      <c r="A3217" s="405" t="s">
        <v>981</v>
      </c>
      <c r="B3217" s="405" t="s">
        <v>7785</v>
      </c>
      <c r="C3217" s="290" t="s">
        <v>3789</v>
      </c>
      <c r="D3217" s="290">
        <v>929834</v>
      </c>
      <c r="E3217" s="406">
        <v>44574</v>
      </c>
      <c r="F3217" s="290" t="s">
        <v>7660</v>
      </c>
    </row>
    <row r="3218" spans="1:6">
      <c r="A3218" s="405" t="s">
        <v>988</v>
      </c>
      <c r="B3218" s="405" t="s">
        <v>7786</v>
      </c>
      <c r="C3218" s="290" t="s">
        <v>3789</v>
      </c>
      <c r="D3218" s="290">
        <v>931592</v>
      </c>
      <c r="E3218" s="406">
        <v>44658</v>
      </c>
      <c r="F3218" s="290" t="s">
        <v>7660</v>
      </c>
    </row>
    <row r="3219" spans="1:6">
      <c r="A3219" s="405" t="s">
        <v>1047</v>
      </c>
      <c r="B3219" s="405" t="s">
        <v>7787</v>
      </c>
      <c r="C3219" s="290" t="s">
        <v>3789</v>
      </c>
      <c r="D3219" s="290">
        <v>923848</v>
      </c>
      <c r="E3219" s="406">
        <v>44361</v>
      </c>
      <c r="F3219" s="290" t="s">
        <v>7660</v>
      </c>
    </row>
    <row r="3220" spans="1:6">
      <c r="A3220" s="405" t="s">
        <v>1121</v>
      </c>
      <c r="B3220" s="405" t="s">
        <v>7788</v>
      </c>
      <c r="C3220" s="290" t="s">
        <v>3789</v>
      </c>
      <c r="D3220" s="290">
        <v>924089</v>
      </c>
      <c r="E3220" s="406">
        <v>44361</v>
      </c>
      <c r="F3220" s="290" t="s">
        <v>7660</v>
      </c>
    </row>
    <row r="3221" spans="1:6">
      <c r="A3221" s="405" t="s">
        <v>7789</v>
      </c>
      <c r="B3221" s="405" t="s">
        <v>7790</v>
      </c>
      <c r="C3221" s="290" t="s">
        <v>3789</v>
      </c>
      <c r="D3221" s="290">
        <v>924091</v>
      </c>
      <c r="E3221" s="406">
        <v>44361</v>
      </c>
      <c r="F3221" s="290" t="s">
        <v>7660</v>
      </c>
    </row>
    <row r="3222" spans="1:6">
      <c r="A3222" s="405" t="s">
        <v>1144</v>
      </c>
      <c r="B3222" s="405" t="s">
        <v>7791</v>
      </c>
      <c r="C3222" s="290" t="s">
        <v>3789</v>
      </c>
      <c r="D3222" s="290">
        <v>931958</v>
      </c>
      <c r="E3222" s="406">
        <v>44672</v>
      </c>
      <c r="F3222" s="290" t="s">
        <v>7660</v>
      </c>
    </row>
    <row r="3223" spans="1:6">
      <c r="A3223" s="405" t="s">
        <v>1201</v>
      </c>
      <c r="B3223" s="405" t="s">
        <v>7792</v>
      </c>
      <c r="C3223" s="290" t="s">
        <v>3789</v>
      </c>
      <c r="D3223" s="290">
        <v>929835</v>
      </c>
      <c r="E3223" s="406">
        <v>44574</v>
      </c>
      <c r="F3223" s="290" t="s">
        <v>7660</v>
      </c>
    </row>
    <row r="3224" spans="1:6">
      <c r="A3224" s="405" t="s">
        <v>1252</v>
      </c>
      <c r="B3224" s="405" t="s">
        <v>7793</v>
      </c>
      <c r="C3224" s="290" t="s">
        <v>3789</v>
      </c>
      <c r="D3224" s="290">
        <v>928837</v>
      </c>
      <c r="E3224" s="406">
        <v>44525</v>
      </c>
      <c r="F3224" s="290" t="s">
        <v>7660</v>
      </c>
    </row>
    <row r="3225" spans="1:6">
      <c r="A3225" s="405" t="s">
        <v>7794</v>
      </c>
      <c r="B3225" s="405" t="s">
        <v>7795</v>
      </c>
      <c r="C3225" s="290" t="s">
        <v>3789</v>
      </c>
      <c r="D3225" s="290">
        <v>931957</v>
      </c>
      <c r="E3225" s="406">
        <v>44672</v>
      </c>
      <c r="F3225" s="290" t="s">
        <v>7660</v>
      </c>
    </row>
    <row r="3226" spans="1:6">
      <c r="A3226" s="405" t="s">
        <v>1528</v>
      </c>
      <c r="B3226" s="405" t="s">
        <v>7796</v>
      </c>
      <c r="C3226" s="290" t="s">
        <v>3789</v>
      </c>
      <c r="D3226" s="290">
        <v>931147</v>
      </c>
      <c r="E3226" s="406">
        <v>44637</v>
      </c>
      <c r="F3226" s="290" t="s">
        <v>7660</v>
      </c>
    </row>
    <row r="3227" spans="1:6">
      <c r="A3227" s="405" t="s">
        <v>1939</v>
      </c>
      <c r="B3227" s="405" t="s">
        <v>7797</v>
      </c>
      <c r="C3227" s="290" t="s">
        <v>3789</v>
      </c>
      <c r="D3227" s="290">
        <v>927845</v>
      </c>
      <c r="E3227" s="406">
        <v>44490</v>
      </c>
      <c r="F3227" s="290" t="s">
        <v>7660</v>
      </c>
    </row>
    <row r="3228" spans="1:6">
      <c r="A3228" s="405" t="s">
        <v>2259</v>
      </c>
      <c r="B3228" s="405" t="s">
        <v>7798</v>
      </c>
      <c r="C3228" s="290" t="s">
        <v>3789</v>
      </c>
      <c r="D3228" s="290">
        <v>930586</v>
      </c>
      <c r="E3228" s="406">
        <v>44609</v>
      </c>
      <c r="F3228" s="290" t="s">
        <v>7660</v>
      </c>
    </row>
    <row r="3229" spans="1:6">
      <c r="A3229" s="405" t="s">
        <v>2343</v>
      </c>
      <c r="B3229" s="405" t="s">
        <v>7799</v>
      </c>
      <c r="C3229" s="290" t="s">
        <v>3789</v>
      </c>
      <c r="D3229" s="290">
        <v>929086</v>
      </c>
      <c r="E3229" s="406">
        <v>44539</v>
      </c>
      <c r="F3229" s="290" t="s">
        <v>7660</v>
      </c>
    </row>
    <row r="3230" spans="1:6">
      <c r="A3230" s="405" t="s">
        <v>139</v>
      </c>
      <c r="B3230" s="405" t="s">
        <v>7800</v>
      </c>
      <c r="C3230" s="290" t="s">
        <v>3789</v>
      </c>
      <c r="D3230" s="290">
        <v>932314</v>
      </c>
      <c r="E3230" s="406">
        <v>44686</v>
      </c>
      <c r="F3230" s="290" t="s">
        <v>7801</v>
      </c>
    </row>
    <row r="3231" spans="1:6">
      <c r="A3231" s="405" t="s">
        <v>161</v>
      </c>
      <c r="B3231" s="405" t="s">
        <v>7802</v>
      </c>
      <c r="C3231" s="290" t="s">
        <v>3789</v>
      </c>
      <c r="D3231" s="290">
        <v>914251</v>
      </c>
      <c r="E3231" s="406">
        <v>43052</v>
      </c>
      <c r="F3231" s="290" t="s">
        <v>7801</v>
      </c>
    </row>
    <row r="3232" spans="1:6">
      <c r="A3232" s="405" t="s">
        <v>7803</v>
      </c>
      <c r="B3232" s="405" t="s">
        <v>7804</v>
      </c>
      <c r="C3232" s="290" t="s">
        <v>3789</v>
      </c>
      <c r="D3232" s="290">
        <v>916693</v>
      </c>
      <c r="E3232" s="406">
        <v>43458</v>
      </c>
      <c r="F3232" s="290" t="s">
        <v>7801</v>
      </c>
    </row>
    <row r="3233" spans="1:6">
      <c r="A3233" s="405" t="s">
        <v>305</v>
      </c>
      <c r="B3233" s="405" t="s">
        <v>7805</v>
      </c>
      <c r="C3233" s="290" t="s">
        <v>3789</v>
      </c>
      <c r="D3233" s="290">
        <v>924011</v>
      </c>
      <c r="E3233" s="406">
        <v>44361</v>
      </c>
      <c r="F3233" s="290" t="s">
        <v>7801</v>
      </c>
    </row>
    <row r="3234" spans="1:6">
      <c r="A3234" s="405" t="s">
        <v>404</v>
      </c>
      <c r="B3234" s="405" t="s">
        <v>7806</v>
      </c>
      <c r="C3234" s="290" t="s">
        <v>3789</v>
      </c>
      <c r="D3234" s="290">
        <v>916919</v>
      </c>
      <c r="E3234" s="406">
        <v>43500</v>
      </c>
      <c r="F3234" s="290" t="s">
        <v>7801</v>
      </c>
    </row>
    <row r="3235" spans="1:6">
      <c r="A3235" s="405" t="s">
        <v>471</v>
      </c>
      <c r="B3235" s="405" t="s">
        <v>7807</v>
      </c>
      <c r="C3235" s="290" t="s">
        <v>3789</v>
      </c>
      <c r="D3235" s="290">
        <v>924023</v>
      </c>
      <c r="E3235" s="406">
        <v>44361</v>
      </c>
      <c r="F3235" s="290" t="s">
        <v>7801</v>
      </c>
    </row>
    <row r="3236" spans="1:6">
      <c r="A3236" s="405" t="s">
        <v>512</v>
      </c>
      <c r="B3236" s="405" t="s">
        <v>7808</v>
      </c>
      <c r="C3236" s="290" t="s">
        <v>3789</v>
      </c>
      <c r="D3236" s="290">
        <v>930861</v>
      </c>
      <c r="E3236" s="406">
        <v>44623</v>
      </c>
      <c r="F3236" s="290" t="s">
        <v>7801</v>
      </c>
    </row>
    <row r="3237" spans="1:6">
      <c r="A3237" s="405" t="s">
        <v>7809</v>
      </c>
      <c r="B3237" s="405" t="s">
        <v>7810</v>
      </c>
      <c r="C3237" s="290" t="s">
        <v>3789</v>
      </c>
      <c r="D3237" s="290">
        <v>924035</v>
      </c>
      <c r="E3237" s="406">
        <v>44361</v>
      </c>
      <c r="F3237" s="290" t="s">
        <v>7801</v>
      </c>
    </row>
    <row r="3238" spans="1:6">
      <c r="A3238" s="405" t="s">
        <v>628</v>
      </c>
      <c r="B3238" s="405" t="s">
        <v>7811</v>
      </c>
      <c r="C3238" s="290" t="s">
        <v>3789</v>
      </c>
      <c r="D3238" s="290">
        <v>930860</v>
      </c>
      <c r="E3238" s="406">
        <v>44623</v>
      </c>
      <c r="F3238" s="290" t="s">
        <v>7801</v>
      </c>
    </row>
    <row r="3239" spans="1:6">
      <c r="A3239" s="405" t="s">
        <v>706</v>
      </c>
      <c r="B3239" s="405" t="s">
        <v>7812</v>
      </c>
      <c r="C3239" s="290" t="s">
        <v>3789</v>
      </c>
      <c r="D3239" s="290">
        <v>930151</v>
      </c>
      <c r="E3239" s="406">
        <v>44588</v>
      </c>
      <c r="F3239" s="290" t="s">
        <v>7801</v>
      </c>
    </row>
    <row r="3240" spans="1:6">
      <c r="A3240" s="405" t="s">
        <v>839</v>
      </c>
      <c r="B3240" s="405" t="s">
        <v>7813</v>
      </c>
      <c r="C3240" s="290" t="s">
        <v>3789</v>
      </c>
      <c r="D3240" s="290">
        <v>913645</v>
      </c>
      <c r="E3240" s="406">
        <v>43017</v>
      </c>
      <c r="F3240" s="290" t="s">
        <v>7801</v>
      </c>
    </row>
    <row r="3241" spans="1:6">
      <c r="A3241" s="405" t="s">
        <v>7814</v>
      </c>
      <c r="B3241" s="405" t="s">
        <v>7815</v>
      </c>
      <c r="C3241" s="290" t="s">
        <v>3789</v>
      </c>
      <c r="D3241" s="290">
        <v>912942</v>
      </c>
      <c r="E3241" s="406">
        <v>42989</v>
      </c>
      <c r="F3241" s="290" t="s">
        <v>7801</v>
      </c>
    </row>
    <row r="3242" spans="1:6">
      <c r="A3242" s="405" t="s">
        <v>7816</v>
      </c>
      <c r="B3242" s="405" t="s">
        <v>7817</v>
      </c>
      <c r="C3242" s="290" t="s">
        <v>3789</v>
      </c>
      <c r="D3242" s="290">
        <v>931276</v>
      </c>
      <c r="E3242" s="406">
        <v>44644</v>
      </c>
      <c r="F3242" s="290" t="s">
        <v>7801</v>
      </c>
    </row>
    <row r="3243" spans="1:6">
      <c r="A3243" s="405" t="s">
        <v>1026</v>
      </c>
      <c r="B3243" s="405" t="s">
        <v>7818</v>
      </c>
      <c r="C3243" s="290" t="s">
        <v>3789</v>
      </c>
      <c r="D3243" s="290">
        <v>932315</v>
      </c>
      <c r="E3243" s="406">
        <v>44686</v>
      </c>
      <c r="F3243" s="290" t="s">
        <v>7801</v>
      </c>
    </row>
    <row r="3244" spans="1:6">
      <c r="A3244" s="405" t="s">
        <v>1088</v>
      </c>
      <c r="B3244" s="405" t="s">
        <v>7819</v>
      </c>
      <c r="C3244" s="290" t="s">
        <v>3789</v>
      </c>
      <c r="D3244" s="290">
        <v>914133</v>
      </c>
      <c r="E3244" s="406">
        <v>43052</v>
      </c>
      <c r="F3244" s="290" t="s">
        <v>7801</v>
      </c>
    </row>
    <row r="3245" spans="1:6">
      <c r="A3245" s="405" t="s">
        <v>1118</v>
      </c>
      <c r="B3245" s="405" t="s">
        <v>7820</v>
      </c>
      <c r="C3245" s="290" t="s">
        <v>3789</v>
      </c>
      <c r="D3245" s="290">
        <v>913558</v>
      </c>
      <c r="E3245" s="406">
        <v>43017</v>
      </c>
      <c r="F3245" s="290" t="s">
        <v>7801</v>
      </c>
    </row>
    <row r="3246" spans="1:6">
      <c r="A3246" s="405" t="s">
        <v>1280</v>
      </c>
      <c r="B3246" s="405" t="s">
        <v>7821</v>
      </c>
      <c r="C3246" s="290" t="s">
        <v>3789</v>
      </c>
      <c r="D3246" s="290">
        <v>915456</v>
      </c>
      <c r="E3246" s="406">
        <v>43220</v>
      </c>
      <c r="F3246" s="290" t="s">
        <v>7801</v>
      </c>
    </row>
    <row r="3247" spans="1:6">
      <c r="A3247" s="405" t="s">
        <v>1347</v>
      </c>
      <c r="B3247" s="405" t="s">
        <v>7822</v>
      </c>
      <c r="C3247" s="290" t="s">
        <v>3789</v>
      </c>
      <c r="D3247" s="290">
        <v>924901</v>
      </c>
      <c r="E3247" s="406">
        <v>44644</v>
      </c>
      <c r="F3247" s="290" t="s">
        <v>7801</v>
      </c>
    </row>
    <row r="3248" spans="1:6">
      <c r="A3248" s="405" t="s">
        <v>1352</v>
      </c>
      <c r="B3248" s="405" t="s">
        <v>7823</v>
      </c>
      <c r="C3248" s="290" t="s">
        <v>3789</v>
      </c>
      <c r="D3248" s="290">
        <v>930721</v>
      </c>
      <c r="E3248" s="406">
        <v>44616</v>
      </c>
      <c r="F3248" s="290" t="s">
        <v>7801</v>
      </c>
    </row>
    <row r="3249" spans="1:6">
      <c r="A3249" s="405" t="s">
        <v>1388</v>
      </c>
      <c r="B3249" s="405" t="s">
        <v>7824</v>
      </c>
      <c r="C3249" s="290" t="s">
        <v>3789</v>
      </c>
      <c r="D3249" s="290">
        <v>916401</v>
      </c>
      <c r="E3249" s="406">
        <v>43418</v>
      </c>
      <c r="F3249" s="290" t="s">
        <v>7801</v>
      </c>
    </row>
    <row r="3250" spans="1:6">
      <c r="A3250" s="405" t="s">
        <v>7825</v>
      </c>
      <c r="B3250" s="405" t="s">
        <v>7826</v>
      </c>
      <c r="C3250" s="290" t="s">
        <v>3789</v>
      </c>
      <c r="D3250" s="290">
        <v>914573</v>
      </c>
      <c r="E3250" s="406">
        <v>43102</v>
      </c>
      <c r="F3250" s="290" t="s">
        <v>7801</v>
      </c>
    </row>
    <row r="3251" spans="1:6">
      <c r="A3251" s="405" t="s">
        <v>1510</v>
      </c>
      <c r="B3251" s="405" t="s">
        <v>7827</v>
      </c>
      <c r="C3251" s="290" t="s">
        <v>3789</v>
      </c>
      <c r="D3251" s="290">
        <v>914186</v>
      </c>
      <c r="E3251" s="406">
        <v>43052</v>
      </c>
      <c r="F3251" s="290" t="s">
        <v>7801</v>
      </c>
    </row>
    <row r="3252" spans="1:6">
      <c r="A3252" s="405" t="s">
        <v>1769</v>
      </c>
      <c r="B3252" s="405" t="s">
        <v>7828</v>
      </c>
      <c r="C3252" s="290" t="s">
        <v>3789</v>
      </c>
      <c r="D3252" s="290">
        <v>929554</v>
      </c>
      <c r="E3252" s="406">
        <v>44560</v>
      </c>
      <c r="F3252" s="290" t="s">
        <v>7801</v>
      </c>
    </row>
    <row r="3253" spans="1:6">
      <c r="A3253" s="405" t="s">
        <v>1805</v>
      </c>
      <c r="B3253" s="405" t="s">
        <v>7829</v>
      </c>
      <c r="C3253" s="290" t="s">
        <v>3789</v>
      </c>
      <c r="D3253" s="290">
        <v>913214</v>
      </c>
      <c r="E3253" s="406">
        <v>42996</v>
      </c>
      <c r="F3253" s="290" t="s">
        <v>7801</v>
      </c>
    </row>
    <row r="3254" spans="1:6">
      <c r="A3254" s="405" t="s">
        <v>1903</v>
      </c>
      <c r="B3254" s="405" t="s">
        <v>7830</v>
      </c>
      <c r="C3254" s="290" t="s">
        <v>3789</v>
      </c>
      <c r="D3254" s="290">
        <v>913050</v>
      </c>
      <c r="E3254" s="406">
        <v>42989</v>
      </c>
      <c r="F3254" s="290" t="s">
        <v>7801</v>
      </c>
    </row>
    <row r="3255" spans="1:6">
      <c r="A3255" s="405" t="s">
        <v>7831</v>
      </c>
      <c r="B3255" s="405" t="s">
        <v>7832</v>
      </c>
      <c r="C3255" s="290" t="s">
        <v>3789</v>
      </c>
      <c r="D3255" s="290">
        <v>914905</v>
      </c>
      <c r="E3255" s="406">
        <v>43131</v>
      </c>
      <c r="F3255" s="290" t="s">
        <v>7801</v>
      </c>
    </row>
    <row r="3256" spans="1:6">
      <c r="A3256" s="405" t="s">
        <v>3997</v>
      </c>
      <c r="B3256" s="405" t="s">
        <v>7833</v>
      </c>
      <c r="C3256" s="290" t="s">
        <v>3789</v>
      </c>
      <c r="D3256" s="290">
        <v>922035</v>
      </c>
      <c r="E3256" s="406">
        <v>44287</v>
      </c>
      <c r="F3256" s="290" t="s">
        <v>7834</v>
      </c>
    </row>
    <row r="3257" spans="1:6">
      <c r="A3257" s="405" t="s">
        <v>1151</v>
      </c>
      <c r="B3257" s="405" t="s">
        <v>7835</v>
      </c>
      <c r="C3257" s="290" t="s">
        <v>3789</v>
      </c>
      <c r="D3257" s="290">
        <v>922074</v>
      </c>
      <c r="E3257" s="406">
        <v>44287</v>
      </c>
      <c r="F3257" s="290" t="s">
        <v>7834</v>
      </c>
    </row>
    <row r="3258" spans="1:6">
      <c r="A3258" s="405" t="s">
        <v>7836</v>
      </c>
      <c r="B3258" s="405" t="s">
        <v>7837</v>
      </c>
      <c r="C3258" s="290" t="s">
        <v>3789</v>
      </c>
      <c r="D3258" s="290">
        <v>922079</v>
      </c>
      <c r="E3258" s="406">
        <v>44287</v>
      </c>
      <c r="F3258" s="290" t="s">
        <v>7834</v>
      </c>
    </row>
    <row r="3259" spans="1:6">
      <c r="A3259" s="405" t="s">
        <v>1239</v>
      </c>
      <c r="B3259" s="405" t="s">
        <v>7838</v>
      </c>
      <c r="C3259" s="290" t="s">
        <v>3789</v>
      </c>
      <c r="D3259" s="290">
        <v>922081</v>
      </c>
      <c r="E3259" s="406">
        <v>44287</v>
      </c>
      <c r="F3259" s="290" t="s">
        <v>7834</v>
      </c>
    </row>
    <row r="3260" spans="1:6">
      <c r="A3260" s="405" t="s">
        <v>1281</v>
      </c>
      <c r="B3260" s="405" t="s">
        <v>7839</v>
      </c>
      <c r="C3260" s="290" t="s">
        <v>3789</v>
      </c>
      <c r="D3260" s="290">
        <v>922092</v>
      </c>
      <c r="E3260" s="406">
        <v>44287</v>
      </c>
      <c r="F3260" s="290" t="s">
        <v>7834</v>
      </c>
    </row>
    <row r="3261" spans="1:6">
      <c r="A3261" s="405" t="s">
        <v>1371</v>
      </c>
      <c r="B3261" s="405" t="s">
        <v>7840</v>
      </c>
      <c r="C3261" s="290" t="s">
        <v>3789</v>
      </c>
      <c r="D3261" s="290">
        <v>922104</v>
      </c>
      <c r="E3261" s="406">
        <v>44287</v>
      </c>
      <c r="F3261" s="290" t="s">
        <v>7834</v>
      </c>
    </row>
    <row r="3262" spans="1:6">
      <c r="A3262" s="405" t="s">
        <v>3986</v>
      </c>
      <c r="B3262" s="405" t="s">
        <v>7841</v>
      </c>
      <c r="C3262" s="290" t="s">
        <v>3789</v>
      </c>
      <c r="D3262" s="290">
        <v>922108</v>
      </c>
      <c r="E3262" s="406">
        <v>44287</v>
      </c>
      <c r="F3262" s="290" t="s">
        <v>7834</v>
      </c>
    </row>
    <row r="3263" spans="1:6">
      <c r="A3263" s="405" t="s">
        <v>3988</v>
      </c>
      <c r="B3263" s="405" t="s">
        <v>7842</v>
      </c>
      <c r="C3263" s="290" t="s">
        <v>3789</v>
      </c>
      <c r="D3263" s="290">
        <v>922131</v>
      </c>
      <c r="E3263" s="406">
        <v>44287</v>
      </c>
      <c r="F3263" s="290" t="s">
        <v>7834</v>
      </c>
    </row>
    <row r="3264" spans="1:6">
      <c r="A3264" s="405" t="s">
        <v>1533</v>
      </c>
      <c r="B3264" s="405" t="s">
        <v>7843</v>
      </c>
      <c r="C3264" s="290" t="s">
        <v>3789</v>
      </c>
      <c r="D3264" s="290">
        <v>922156</v>
      </c>
      <c r="E3264" s="406">
        <v>44287</v>
      </c>
      <c r="F3264" s="290" t="s">
        <v>7834</v>
      </c>
    </row>
    <row r="3265" spans="1:6">
      <c r="A3265" s="405" t="s">
        <v>1766</v>
      </c>
      <c r="B3265" s="405" t="s">
        <v>7844</v>
      </c>
      <c r="C3265" s="290" t="s">
        <v>3789</v>
      </c>
      <c r="D3265" s="290">
        <v>922197</v>
      </c>
      <c r="E3265" s="406">
        <v>44287</v>
      </c>
      <c r="F3265" s="290" t="s">
        <v>7834</v>
      </c>
    </row>
    <row r="3266" spans="1:6">
      <c r="A3266" s="405" t="s">
        <v>3991</v>
      </c>
      <c r="B3266" s="405" t="s">
        <v>7845</v>
      </c>
      <c r="C3266" s="290" t="s">
        <v>3789</v>
      </c>
      <c r="D3266" s="290">
        <v>922225</v>
      </c>
      <c r="E3266" s="406">
        <v>44287</v>
      </c>
      <c r="F3266" s="290" t="s">
        <v>7834</v>
      </c>
    </row>
    <row r="3267" spans="1:6">
      <c r="A3267" s="405" t="s">
        <v>1916</v>
      </c>
      <c r="B3267" s="405" t="s">
        <v>7846</v>
      </c>
      <c r="C3267" s="290" t="s">
        <v>3789</v>
      </c>
      <c r="D3267" s="290">
        <v>922231</v>
      </c>
      <c r="E3267" s="406">
        <v>44287</v>
      </c>
      <c r="F3267" s="290" t="s">
        <v>7834</v>
      </c>
    </row>
    <row r="3268" spans="1:6">
      <c r="A3268" s="405" t="s">
        <v>2082</v>
      </c>
      <c r="B3268" s="405" t="s">
        <v>7847</v>
      </c>
      <c r="C3268" s="290" t="s">
        <v>3789</v>
      </c>
      <c r="D3268" s="290">
        <v>929110</v>
      </c>
      <c r="E3268" s="406">
        <v>44539</v>
      </c>
      <c r="F3268" s="290" t="s">
        <v>7834</v>
      </c>
    </row>
    <row r="3269" spans="1:6">
      <c r="A3269" s="405" t="s">
        <v>2092</v>
      </c>
      <c r="B3269" s="405" t="s">
        <v>7848</v>
      </c>
      <c r="C3269" s="290" t="s">
        <v>3789</v>
      </c>
      <c r="D3269" s="290">
        <v>928454</v>
      </c>
      <c r="E3269" s="406">
        <v>44511</v>
      </c>
      <c r="F3269" s="290" t="s">
        <v>7834</v>
      </c>
    </row>
    <row r="3270" spans="1:6">
      <c r="A3270" s="405" t="s">
        <v>2115</v>
      </c>
      <c r="B3270" s="405" t="s">
        <v>7849</v>
      </c>
      <c r="C3270" s="290" t="s">
        <v>3789</v>
      </c>
      <c r="D3270" s="290">
        <v>922253</v>
      </c>
      <c r="E3270" s="406">
        <v>44287</v>
      </c>
      <c r="F3270" s="290" t="s">
        <v>7834</v>
      </c>
    </row>
    <row r="3271" spans="1:6">
      <c r="A3271" s="405" t="s">
        <v>3995</v>
      </c>
      <c r="B3271" s="405" t="s">
        <v>7850</v>
      </c>
      <c r="C3271" s="290" t="s">
        <v>3789</v>
      </c>
      <c r="D3271" s="290">
        <v>922255</v>
      </c>
      <c r="E3271" s="406">
        <v>44287</v>
      </c>
      <c r="F3271" s="290" t="s">
        <v>7834</v>
      </c>
    </row>
    <row r="3272" spans="1:6">
      <c r="A3272" s="405" t="s">
        <v>2139</v>
      </c>
      <c r="B3272" s="405" t="s">
        <v>7851</v>
      </c>
      <c r="C3272" s="290" t="s">
        <v>3789</v>
      </c>
      <c r="D3272" s="290">
        <v>922257</v>
      </c>
      <c r="E3272" s="406">
        <v>44287</v>
      </c>
      <c r="F3272" s="290" t="s">
        <v>7834</v>
      </c>
    </row>
    <row r="3273" spans="1:6">
      <c r="A3273" s="405" t="s">
        <v>3982</v>
      </c>
      <c r="B3273" s="405" t="s">
        <v>7852</v>
      </c>
      <c r="C3273" s="290" t="s">
        <v>3789</v>
      </c>
      <c r="D3273" s="290">
        <v>922261</v>
      </c>
      <c r="E3273" s="406">
        <v>44287</v>
      </c>
      <c r="F3273" s="290" t="s">
        <v>7834</v>
      </c>
    </row>
    <row r="3274" spans="1:6">
      <c r="A3274" s="405" t="s">
        <v>2163</v>
      </c>
      <c r="B3274" s="405" t="s">
        <v>7853</v>
      </c>
      <c r="C3274" s="290" t="s">
        <v>3789</v>
      </c>
      <c r="D3274" s="290">
        <v>922262</v>
      </c>
      <c r="E3274" s="406">
        <v>44287</v>
      </c>
      <c r="F3274" s="290" t="s">
        <v>7834</v>
      </c>
    </row>
    <row r="3275" spans="1:6">
      <c r="A3275" s="405" t="s">
        <v>2278</v>
      </c>
      <c r="B3275" s="405" t="s">
        <v>7854</v>
      </c>
      <c r="C3275" s="290" t="s">
        <v>3789</v>
      </c>
      <c r="D3275" s="290">
        <v>928453</v>
      </c>
      <c r="E3275" s="406">
        <v>44511</v>
      </c>
      <c r="F3275" s="290" t="s">
        <v>7834</v>
      </c>
    </row>
    <row r="3276" spans="1:6">
      <c r="A3276" s="405" t="s">
        <v>249</v>
      </c>
      <c r="B3276" s="405" t="s">
        <v>7855</v>
      </c>
      <c r="C3276" s="290" t="s">
        <v>3789</v>
      </c>
      <c r="D3276" s="290">
        <v>931591</v>
      </c>
      <c r="E3276" s="406">
        <v>44658</v>
      </c>
      <c r="F3276" s="290" t="s">
        <v>7834</v>
      </c>
    </row>
    <row r="3277" spans="1:6">
      <c r="A3277" s="405" t="s">
        <v>1286</v>
      </c>
      <c r="B3277" s="405" t="s">
        <v>7856</v>
      </c>
      <c r="C3277" s="290" t="s">
        <v>3789</v>
      </c>
      <c r="D3277" s="290">
        <v>931590</v>
      </c>
      <c r="E3277" s="406">
        <v>44658</v>
      </c>
      <c r="F3277" s="290" t="s">
        <v>7834</v>
      </c>
    </row>
    <row r="3278" spans="1:6">
      <c r="A3278" s="405" t="s">
        <v>7857</v>
      </c>
      <c r="B3278" s="405" t="s">
        <v>7858</v>
      </c>
      <c r="C3278" s="290" t="s">
        <v>3789</v>
      </c>
      <c r="D3278" s="290">
        <v>931589</v>
      </c>
      <c r="E3278" s="406">
        <v>44658</v>
      </c>
      <c r="F3278" s="290" t="s">
        <v>7834</v>
      </c>
    </row>
    <row r="3279" spans="1:6">
      <c r="A3279" s="405" t="s">
        <v>7859</v>
      </c>
      <c r="B3279" s="405" t="s">
        <v>7860</v>
      </c>
      <c r="C3279" s="290" t="s">
        <v>3789</v>
      </c>
      <c r="D3279" s="290">
        <v>931149</v>
      </c>
      <c r="E3279" s="406">
        <v>44637</v>
      </c>
      <c r="F3279" s="290" t="s">
        <v>7834</v>
      </c>
    </row>
  </sheetData>
  <autoFilter ref="I2:K192" xr:uid="{279CF35E-234C-4EB8-AD45-CDC44CEC9DF5}">
    <filterColumn colId="1">
      <filters>
        <filter val="11"/>
        <filter val="13"/>
        <filter val="16"/>
        <filter val="17"/>
        <filter val="18"/>
        <filter val="2"/>
        <filter val="22"/>
        <filter val="23"/>
        <filter val="25"/>
        <filter val="3"/>
        <filter val="4"/>
        <filter val="5"/>
        <filter val="6"/>
        <filter val="7"/>
        <filter val="8"/>
        <filter val="9"/>
      </filters>
    </filterColumn>
  </autoFilter>
  <sortState xmlns:xlrd2="http://schemas.microsoft.com/office/spreadsheetml/2017/richdata2" ref="I3:K192">
    <sortCondition ref="K3:K192"/>
    <sortCondition ref="J3:J192"/>
  </sortState>
  <conditionalFormatting sqref="D2337:D2343">
    <cfRule type="duplicateValues" dxfId="61" priority="3"/>
  </conditionalFormatting>
  <conditionalFormatting sqref="D1891:D1894">
    <cfRule type="duplicateValues" dxfId="60" priority="2"/>
  </conditionalFormatting>
  <conditionalFormatting sqref="D117:D131">
    <cfRule type="duplicateValues" dxfId="59" priority="1"/>
  </conditionalFormatting>
  <hyperlinks>
    <hyperlink ref="A222" r:id="rId1" xr:uid="{82BEF2F1-6376-4A52-9348-FF6FEBF5BB77}"/>
    <hyperlink ref="A742" r:id="rId2" xr:uid="{30D98612-57AB-4A99-81A7-7A87649B5007}"/>
    <hyperlink ref="A746" r:id="rId3" xr:uid="{8A34EA55-55A7-40C5-820E-7CF8D770F771}"/>
    <hyperlink ref="A747" r:id="rId4" xr:uid="{B9BF952A-5C04-42F9-B5B9-4FDD85C54289}"/>
    <hyperlink ref="A870" r:id="rId5" xr:uid="{7CF70ABC-CA8A-4213-A061-C9211FE59332}"/>
    <hyperlink ref="A1004" r:id="rId6" xr:uid="{2E6672E6-33EF-4716-A452-D3F156EEA696}"/>
    <hyperlink ref="A1012" r:id="rId7" xr:uid="{67869546-01CC-4C52-96CF-F0C0B1D1BE4A}"/>
    <hyperlink ref="A1013" r:id="rId8" xr:uid="{5CAE480D-DBFC-446E-9E42-096850351A1C}"/>
    <hyperlink ref="A1020" r:id="rId9" xr:uid="{0F8246F0-48C7-465D-A526-696FA78A917A}"/>
    <hyperlink ref="A1111" r:id="rId10" xr:uid="{BE1D920A-6A85-420D-93E9-AB714F18E03D}"/>
    <hyperlink ref="A1145" r:id="rId11" xr:uid="{26228013-068E-4BC7-B269-3DBEBD4B6AD7}"/>
    <hyperlink ref="A1146" r:id="rId12" xr:uid="{8FCA3279-96E2-4575-B0DC-48FD6A8C1DEB}"/>
    <hyperlink ref="A1245" r:id="rId13" xr:uid="{18362EDC-FA55-4D8B-9714-58BD21183A76}"/>
    <hyperlink ref="A1255" r:id="rId14" xr:uid="{FF2E26AA-4E1A-4EB6-B28F-0694F1321D5F}"/>
    <hyperlink ref="A1256" r:id="rId15" xr:uid="{6F461FFE-EC69-4821-ADBF-182EFDBADF1F}"/>
    <hyperlink ref="A1409" r:id="rId16" xr:uid="{53450D1B-5F0F-4B80-B837-BBBA6CF7826A}"/>
    <hyperlink ref="A1415" r:id="rId17" xr:uid="{7676C041-5A3D-49BF-8098-C15281B934B6}"/>
    <hyperlink ref="A1416" r:id="rId18" xr:uid="{9B85ADA6-F679-443D-B648-F2E0E7F03AB4}"/>
    <hyperlink ref="A1417" r:id="rId19" xr:uid="{28D8FCDB-28BB-4E36-A3EB-BF7816ACA17C}"/>
    <hyperlink ref="A1524" r:id="rId20" xr:uid="{F2422CA3-824E-4244-AC13-D719D6FC020F}"/>
    <hyperlink ref="A1526" r:id="rId21" xr:uid="{7265CE36-8AF6-4315-8A9F-E52ADEE9EC4A}"/>
    <hyperlink ref="A1529" r:id="rId22" xr:uid="{CEBB67BA-A3C4-44C4-ADFF-12B0E73C0C36}"/>
    <hyperlink ref="A1539" r:id="rId23" xr:uid="{D3F2C58E-5D9C-42D5-A402-E52ED8DF20BE}"/>
    <hyperlink ref="A1711" r:id="rId24" xr:uid="{A276842A-4AEE-4145-91B0-1627873BD2A8}"/>
    <hyperlink ref="A1764" r:id="rId25" xr:uid="{460F59DD-410A-4ADB-8FFA-2DFF774E4C28}"/>
    <hyperlink ref="A1802" r:id="rId26" xr:uid="{A6D4CA5F-9A11-4FAF-A434-D5FD05FCF160}"/>
    <hyperlink ref="A2063" r:id="rId27" xr:uid="{CF70FB03-BD31-46F8-A3CF-FD6AB11F9DF8}"/>
    <hyperlink ref="A2064" r:id="rId28" xr:uid="{1D6D3C2E-F651-4334-A51A-BE5683B1E77F}"/>
    <hyperlink ref="A2200" r:id="rId29" xr:uid="{CEE249CE-37BA-443C-871B-DC5D11638F94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1D567-DEF3-4CDC-A530-BE7E54218A04}">
  <dimension ref="A1:BO28"/>
  <sheetViews>
    <sheetView topLeftCell="AX1" workbookViewId="0">
      <selection activeCell="BQ24" sqref="BQ24"/>
    </sheetView>
  </sheetViews>
  <sheetFormatPr defaultRowHeight="14.4"/>
  <cols>
    <col min="1" max="1" width="23.109375" bestFit="1" customWidth="1"/>
    <col min="2" max="2" width="11" bestFit="1" customWidth="1"/>
    <col min="3" max="3" width="14.5546875" bestFit="1" customWidth="1"/>
    <col min="4" max="4" width="16.6640625" customWidth="1"/>
    <col min="5" max="5" width="18" customWidth="1"/>
    <col min="6" max="6" width="5.109375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43" bestFit="1" customWidth="1"/>
    <col min="11" max="11" width="19.33203125" bestFit="1" customWidth="1"/>
    <col min="12" max="12" width="11.44140625" bestFit="1" customWidth="1"/>
    <col min="13" max="13" width="7.88671875" bestFit="1" customWidth="1"/>
    <col min="14" max="14" width="47.44140625" bestFit="1" customWidth="1"/>
    <col min="20" max="20" width="12.6640625" bestFit="1" customWidth="1"/>
    <col min="21" max="21" width="43.6640625" customWidth="1"/>
    <col min="25" max="25" width="7.6640625" bestFit="1" customWidth="1"/>
    <col min="26" max="26" width="16" bestFit="1" customWidth="1"/>
    <col min="27" max="27" width="4.5546875" bestFit="1" customWidth="1"/>
    <col min="28" max="28" width="10.33203125" bestFit="1" customWidth="1"/>
    <col min="29" max="29" width="11.88671875" bestFit="1" customWidth="1"/>
    <col min="30" max="30" width="10" bestFit="1" customWidth="1"/>
    <col min="31" max="31" width="10.109375" bestFit="1" customWidth="1"/>
    <col min="32" max="32" width="5.44140625" bestFit="1" customWidth="1"/>
    <col min="33" max="33" width="10.6640625" bestFit="1" customWidth="1"/>
    <col min="34" max="34" width="10.109375" bestFit="1" customWidth="1"/>
    <col min="35" max="35" width="9.33203125" bestFit="1" customWidth="1"/>
    <col min="36" max="36" width="7.88671875" bestFit="1" customWidth="1"/>
    <col min="37" max="37" width="15.44140625" bestFit="1" customWidth="1"/>
    <col min="38" max="38" width="6.44140625" bestFit="1" customWidth="1"/>
    <col min="39" max="39" width="11" bestFit="1" customWidth="1"/>
    <col min="42" max="42" width="11.109375" bestFit="1" customWidth="1"/>
    <col min="43" max="43" width="15" bestFit="1" customWidth="1"/>
    <col min="44" max="44" width="4.5546875" bestFit="1" customWidth="1"/>
    <col min="45" max="45" width="10.33203125" bestFit="1" customWidth="1"/>
    <col min="46" max="46" width="11.33203125" bestFit="1" customWidth="1"/>
    <col min="47" max="47" width="9.44140625" bestFit="1" customWidth="1"/>
    <col min="49" max="49" width="14.109375" bestFit="1" customWidth="1"/>
    <col min="50" max="50" width="13" bestFit="1" customWidth="1"/>
    <col min="51" max="51" width="12.33203125" bestFit="1" customWidth="1"/>
    <col min="52" max="52" width="15.6640625" bestFit="1" customWidth="1"/>
    <col min="53" max="53" width="14.88671875" bestFit="1" customWidth="1"/>
    <col min="54" max="54" width="13.44140625" bestFit="1" customWidth="1"/>
    <col min="55" max="55" width="14.109375" bestFit="1" customWidth="1"/>
    <col min="56" max="56" width="6.44140625" bestFit="1" customWidth="1"/>
    <col min="57" max="57" width="11" bestFit="1" customWidth="1"/>
    <col min="63" max="63" width="37.5546875" customWidth="1"/>
    <col min="64" max="64" width="12.6640625" customWidth="1"/>
    <col min="65" max="65" width="16" hidden="1" customWidth="1"/>
    <col min="66" max="66" width="14.88671875" hidden="1" customWidth="1"/>
  </cols>
  <sheetData>
    <row r="1" spans="1:67">
      <c r="A1" s="290"/>
      <c r="B1" s="290"/>
      <c r="C1" s="290"/>
      <c r="D1" s="290"/>
      <c r="E1" s="290"/>
      <c r="F1" s="290"/>
      <c r="G1" s="300" t="s">
        <v>7861</v>
      </c>
      <c r="H1" s="292" t="s">
        <v>7862</v>
      </c>
      <c r="I1" s="292" t="s">
        <v>7863</v>
      </c>
      <c r="J1" s="292" t="s">
        <v>7862</v>
      </c>
      <c r="K1" s="293"/>
      <c r="L1" s="294"/>
      <c r="N1" s="296"/>
      <c r="BK1" s="92" t="s">
        <v>3339</v>
      </c>
      <c r="BL1" s="92" t="s">
        <v>2768</v>
      </c>
      <c r="BM1" s="92" t="s">
        <v>2394</v>
      </c>
      <c r="BN1" s="92" t="s">
        <v>2395</v>
      </c>
      <c r="BO1" s="92" t="s">
        <v>2683</v>
      </c>
    </row>
    <row r="2" spans="1:67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53" t="s">
        <v>3025</v>
      </c>
      <c r="H2" s="301" t="s">
        <v>3026</v>
      </c>
      <c r="I2" s="301" t="s">
        <v>3654</v>
      </c>
      <c r="J2" s="301" t="s">
        <v>3028</v>
      </c>
      <c r="K2" s="302" t="s">
        <v>3029</v>
      </c>
      <c r="L2" s="303" t="s">
        <v>3030</v>
      </c>
      <c r="M2" s="302" t="s">
        <v>2793</v>
      </c>
      <c r="N2" s="304" t="s">
        <v>3092</v>
      </c>
      <c r="T2" s="92" t="s">
        <v>3023</v>
      </c>
      <c r="U2" s="92" t="s">
        <v>7864</v>
      </c>
      <c r="Y2" s="562">
        <v>44381</v>
      </c>
      <c r="Z2" s="563"/>
      <c r="AA2" s="563"/>
      <c r="AB2" s="563"/>
      <c r="AC2" s="563"/>
      <c r="AD2" s="563"/>
      <c r="AE2" s="563"/>
      <c r="AF2" s="563"/>
      <c r="AG2" s="563"/>
      <c r="AH2" s="563"/>
      <c r="AI2" s="563"/>
      <c r="AJ2" s="563"/>
      <c r="AK2" s="563"/>
      <c r="AL2" s="563"/>
      <c r="AM2" s="564"/>
      <c r="AP2" s="565">
        <v>44016</v>
      </c>
      <c r="AQ2" s="565"/>
      <c r="AR2" s="565"/>
      <c r="AS2" s="565"/>
      <c r="AT2" s="565"/>
      <c r="AU2" s="565"/>
      <c r="AV2" s="565"/>
      <c r="AW2" s="565"/>
      <c r="AX2" s="565"/>
      <c r="AY2" s="565"/>
      <c r="AZ2" s="565"/>
      <c r="BA2" s="565"/>
      <c r="BB2" s="565"/>
      <c r="BC2" s="565"/>
      <c r="BD2" s="565"/>
      <c r="BE2" s="565"/>
      <c r="BK2" s="6" t="s">
        <v>2916</v>
      </c>
      <c r="BL2" s="6" t="s">
        <v>2692</v>
      </c>
      <c r="BM2" s="6">
        <v>17400</v>
      </c>
      <c r="BN2" s="6">
        <v>19935</v>
      </c>
      <c r="BO2" s="6">
        <v>0</v>
      </c>
    </row>
    <row r="3" spans="1:67">
      <c r="A3" s="85" t="s">
        <v>2949</v>
      </c>
      <c r="B3" s="85" t="s">
        <v>2382</v>
      </c>
      <c r="C3" s="305">
        <v>44693</v>
      </c>
      <c r="D3" s="85" t="s">
        <v>2393</v>
      </c>
      <c r="E3" s="277" t="s">
        <v>2729</v>
      </c>
      <c r="F3" s="310" t="s">
        <v>2690</v>
      </c>
      <c r="G3" s="310">
        <v>2665</v>
      </c>
      <c r="H3" s="313">
        <v>920</v>
      </c>
      <c r="I3" s="89">
        <v>0.88744212962962965</v>
      </c>
      <c r="J3" s="314">
        <v>5</v>
      </c>
      <c r="K3" s="308">
        <v>0.17748842592592592</v>
      </c>
      <c r="L3" s="339">
        <v>35</v>
      </c>
      <c r="M3" s="312">
        <v>83.03</v>
      </c>
      <c r="N3" s="349" t="s">
        <v>7865</v>
      </c>
      <c r="T3" s="6" t="s">
        <v>2364</v>
      </c>
      <c r="U3" s="464">
        <v>1</v>
      </c>
      <c r="V3" s="465">
        <f>U3/100</f>
        <v>0.01</v>
      </c>
      <c r="Y3" s="6" t="s">
        <v>1</v>
      </c>
      <c r="Z3" s="6" t="s">
        <v>2723</v>
      </c>
      <c r="AA3" s="6" t="s">
        <v>2724</v>
      </c>
      <c r="AB3" s="6" t="s">
        <v>2358</v>
      </c>
      <c r="AC3" s="6" t="s">
        <v>3</v>
      </c>
      <c r="AD3" s="6" t="s">
        <v>4</v>
      </c>
      <c r="AE3" s="6" t="s">
        <v>2359</v>
      </c>
      <c r="AF3" s="6" t="s">
        <v>6</v>
      </c>
      <c r="AG3" s="6" t="s">
        <v>7</v>
      </c>
      <c r="AH3" s="6" t="s">
        <v>8</v>
      </c>
      <c r="AI3" s="6" t="s">
        <v>9</v>
      </c>
      <c r="AJ3" s="6" t="s">
        <v>13</v>
      </c>
      <c r="AK3" s="120" t="s">
        <v>2726</v>
      </c>
      <c r="AL3" s="24" t="s">
        <v>2727</v>
      </c>
      <c r="AM3" s="407" t="s">
        <v>2728</v>
      </c>
      <c r="AP3" s="234" t="s">
        <v>1</v>
      </c>
      <c r="AQ3" s="234" t="s">
        <v>2723</v>
      </c>
      <c r="AR3" s="234" t="s">
        <v>2724</v>
      </c>
      <c r="AS3" s="234" t="s">
        <v>2358</v>
      </c>
      <c r="AT3" s="234" t="s">
        <v>2410</v>
      </c>
      <c r="AU3" s="234" t="s">
        <v>2411</v>
      </c>
      <c r="AV3" s="234" t="s">
        <v>2412</v>
      </c>
      <c r="AW3" s="234" t="s">
        <v>2413</v>
      </c>
      <c r="AX3" s="234" t="s">
        <v>2414</v>
      </c>
      <c r="AY3" s="486" t="s">
        <v>2415</v>
      </c>
      <c r="AZ3" s="234" t="s">
        <v>2416</v>
      </c>
      <c r="BA3" s="234" t="s">
        <v>2417</v>
      </c>
      <c r="BB3" s="234" t="s">
        <v>2418</v>
      </c>
      <c r="BC3" s="491" t="s">
        <v>2419</v>
      </c>
      <c r="BD3" s="488" t="s">
        <v>2727</v>
      </c>
      <c r="BE3" s="489" t="s">
        <v>2728</v>
      </c>
      <c r="BK3" s="6" t="s">
        <v>2919</v>
      </c>
      <c r="BL3" s="6" t="s">
        <v>2692</v>
      </c>
      <c r="BM3" s="6">
        <v>11848</v>
      </c>
      <c r="BN3" s="6">
        <v>12766</v>
      </c>
      <c r="BO3" s="6">
        <v>0</v>
      </c>
    </row>
    <row r="4" spans="1:67">
      <c r="T4" s="6" t="s">
        <v>473</v>
      </c>
      <c r="U4" s="464">
        <v>1</v>
      </c>
      <c r="V4" s="465">
        <f t="shared" ref="V4:V28" si="0">U4/100</f>
        <v>0.01</v>
      </c>
      <c r="Y4" s="6" t="s">
        <v>2382</v>
      </c>
      <c r="Z4" s="6" t="s">
        <v>2729</v>
      </c>
      <c r="AA4" s="6" t="s">
        <v>2690</v>
      </c>
      <c r="AB4" s="121">
        <v>0.24211805555555554</v>
      </c>
      <c r="AC4" s="121">
        <v>0.18756944444444446</v>
      </c>
      <c r="AD4" s="121">
        <v>1.2164351851851852E-2</v>
      </c>
      <c r="AE4" s="121">
        <v>4.2372685185185187E-2</v>
      </c>
      <c r="AF4" s="6">
        <v>33</v>
      </c>
      <c r="AG4" s="6">
        <v>377</v>
      </c>
      <c r="AH4" s="6">
        <v>375</v>
      </c>
      <c r="AI4" s="6">
        <v>54</v>
      </c>
      <c r="AJ4" s="6">
        <v>87.41</v>
      </c>
      <c r="AK4" s="6">
        <v>323</v>
      </c>
      <c r="AL4" s="6">
        <v>1152</v>
      </c>
      <c r="AM4" s="6">
        <v>28.04</v>
      </c>
      <c r="AP4" s="234" t="s">
        <v>2377</v>
      </c>
      <c r="AQ4" s="6" t="s">
        <v>2731</v>
      </c>
      <c r="AR4" s="234" t="s">
        <v>2692</v>
      </c>
      <c r="AS4" s="121">
        <v>7.8125E-2</v>
      </c>
      <c r="AT4" s="454">
        <v>2.7546296296296294E-3</v>
      </c>
      <c r="AU4" s="121">
        <v>9.4212962962962957E-3</v>
      </c>
      <c r="AV4" s="121">
        <v>6.5949074074074077E-2</v>
      </c>
      <c r="AW4" s="6">
        <v>11</v>
      </c>
      <c r="AX4" s="6">
        <v>0</v>
      </c>
      <c r="AY4" s="6">
        <v>11</v>
      </c>
      <c r="AZ4" s="6">
        <v>146</v>
      </c>
      <c r="BA4" s="6">
        <v>0</v>
      </c>
      <c r="BB4" s="95">
        <v>0</v>
      </c>
      <c r="BC4" s="6">
        <v>146</v>
      </c>
      <c r="BD4" s="467">
        <v>3600</v>
      </c>
      <c r="BE4" s="490">
        <f>BC4/BD4*100</f>
        <v>4.0555555555555554</v>
      </c>
      <c r="BK4" s="6" t="s">
        <v>2917</v>
      </c>
      <c r="BL4" s="6" t="s">
        <v>2692</v>
      </c>
      <c r="BM4" s="6">
        <v>17400</v>
      </c>
      <c r="BN4" s="6">
        <v>17649</v>
      </c>
      <c r="BO4" s="6">
        <v>0</v>
      </c>
    </row>
    <row r="5" spans="1:67">
      <c r="A5" s="290"/>
      <c r="B5" s="290"/>
      <c r="C5" s="290"/>
      <c r="D5" s="290"/>
      <c r="E5" s="290"/>
      <c r="F5" s="290"/>
      <c r="G5" s="300" t="s">
        <v>3652</v>
      </c>
      <c r="H5" s="292" t="s">
        <v>3653</v>
      </c>
      <c r="I5" s="292" t="s">
        <v>3652</v>
      </c>
      <c r="J5" s="292" t="s">
        <v>3652</v>
      </c>
      <c r="K5" s="293"/>
      <c r="L5" s="294"/>
      <c r="N5" s="296"/>
      <c r="T5" s="6" t="s">
        <v>495</v>
      </c>
      <c r="U5" s="464">
        <v>1</v>
      </c>
      <c r="V5" s="465">
        <f t="shared" si="0"/>
        <v>0.01</v>
      </c>
      <c r="AP5" s="170"/>
      <c r="AQ5" s="106"/>
      <c r="AR5" s="106"/>
      <c r="AS5" s="176"/>
      <c r="AT5" s="176"/>
      <c r="AU5" s="176"/>
      <c r="AV5" s="176"/>
      <c r="AW5" s="106"/>
      <c r="AX5" s="106"/>
      <c r="AY5" s="106"/>
      <c r="AZ5" s="106"/>
      <c r="BA5" s="106"/>
      <c r="BB5" s="106"/>
      <c r="BC5" s="106"/>
      <c r="BD5" s="106"/>
      <c r="BE5" s="175"/>
      <c r="BK5" s="6" t="s">
        <v>2911</v>
      </c>
      <c r="BL5" s="6" t="s">
        <v>2690</v>
      </c>
      <c r="BM5" s="6">
        <v>1048</v>
      </c>
      <c r="BN5" s="6">
        <v>1118</v>
      </c>
      <c r="BO5" s="6">
        <v>0</v>
      </c>
    </row>
    <row r="6" spans="1:67">
      <c r="A6" s="297" t="s">
        <v>2693</v>
      </c>
      <c r="B6" s="297" t="s">
        <v>3023</v>
      </c>
      <c r="C6" s="298" t="s">
        <v>3024</v>
      </c>
      <c r="D6" s="297" t="s">
        <v>2750</v>
      </c>
      <c r="E6" s="297" t="s">
        <v>2723</v>
      </c>
      <c r="F6" s="297" t="s">
        <v>2768</v>
      </c>
      <c r="G6" s="353" t="s">
        <v>3025</v>
      </c>
      <c r="H6" s="301" t="s">
        <v>3026</v>
      </c>
      <c r="I6" s="301" t="s">
        <v>3654</v>
      </c>
      <c r="J6" s="301" t="s">
        <v>3028</v>
      </c>
      <c r="K6" s="302" t="s">
        <v>3029</v>
      </c>
      <c r="L6" s="303" t="s">
        <v>3030</v>
      </c>
      <c r="M6" s="302" t="s">
        <v>2793</v>
      </c>
      <c r="N6" s="304" t="s">
        <v>3092</v>
      </c>
      <c r="T6" s="6" t="s">
        <v>2370</v>
      </c>
      <c r="U6" s="464">
        <v>1</v>
      </c>
      <c r="V6" s="465">
        <f t="shared" si="0"/>
        <v>0.01</v>
      </c>
      <c r="AP6" s="565">
        <v>44017</v>
      </c>
      <c r="AQ6" s="565"/>
      <c r="AR6" s="565"/>
      <c r="AS6" s="565"/>
      <c r="AT6" s="565"/>
      <c r="AU6" s="565"/>
      <c r="AV6" s="565"/>
      <c r="AW6" s="565"/>
      <c r="AX6" s="565"/>
      <c r="AY6" s="565"/>
      <c r="AZ6" s="565"/>
      <c r="BA6" s="565"/>
      <c r="BB6" s="565"/>
      <c r="BC6" s="565"/>
      <c r="BD6" s="565"/>
      <c r="BE6" s="565"/>
      <c r="BK6" s="6" t="s">
        <v>2927</v>
      </c>
      <c r="BL6" s="6" t="s">
        <v>2692</v>
      </c>
      <c r="BM6" s="6">
        <v>13728</v>
      </c>
      <c r="BN6" s="6">
        <v>13682</v>
      </c>
      <c r="BO6" s="415">
        <f t="shared" ref="BO6:BO27" si="1">BM6-BN6</f>
        <v>46</v>
      </c>
    </row>
    <row r="7" spans="1:67">
      <c r="A7" s="85" t="s">
        <v>2949</v>
      </c>
      <c r="B7" s="85" t="s">
        <v>2382</v>
      </c>
      <c r="C7" s="305">
        <v>44693</v>
      </c>
      <c r="D7" s="85" t="s">
        <v>2393</v>
      </c>
      <c r="E7" s="277" t="s">
        <v>2729</v>
      </c>
      <c r="F7" s="310" t="s">
        <v>2690</v>
      </c>
      <c r="G7" s="310">
        <v>2134</v>
      </c>
      <c r="H7" s="313">
        <v>814</v>
      </c>
      <c r="I7" s="89">
        <v>0.46871527777777783</v>
      </c>
      <c r="J7" s="314">
        <v>2</v>
      </c>
      <c r="K7" s="308">
        <v>0.23436342592592593</v>
      </c>
      <c r="L7" s="352">
        <f>H7/G7*100</f>
        <v>38.144329896907216</v>
      </c>
      <c r="M7" s="312">
        <v>90.03</v>
      </c>
      <c r="N7" s="349" t="s">
        <v>3270</v>
      </c>
      <c r="T7" s="6" t="s">
        <v>2372</v>
      </c>
      <c r="U7" s="464">
        <v>1</v>
      </c>
      <c r="V7" s="465">
        <f t="shared" si="0"/>
        <v>0.01</v>
      </c>
      <c r="Y7" s="562">
        <v>44382</v>
      </c>
      <c r="Z7" s="563"/>
      <c r="AA7" s="563"/>
      <c r="AB7" s="563"/>
      <c r="AC7" s="563"/>
      <c r="AD7" s="563"/>
      <c r="AE7" s="563"/>
      <c r="AF7" s="563"/>
      <c r="AG7" s="563"/>
      <c r="AH7" s="563"/>
      <c r="AI7" s="563"/>
      <c r="AJ7" s="563"/>
      <c r="AK7" s="563"/>
      <c r="AL7" s="563"/>
      <c r="AM7" s="564"/>
      <c r="AP7" s="234" t="s">
        <v>1</v>
      </c>
      <c r="AQ7" s="234" t="s">
        <v>2723</v>
      </c>
      <c r="AR7" s="234" t="s">
        <v>2724</v>
      </c>
      <c r="AS7" s="234" t="s">
        <v>2358</v>
      </c>
      <c r="AT7" s="234" t="s">
        <v>2410</v>
      </c>
      <c r="AU7" s="234" t="s">
        <v>2411</v>
      </c>
      <c r="AV7" s="234" t="s">
        <v>2412</v>
      </c>
      <c r="AW7" s="234" t="s">
        <v>2413</v>
      </c>
      <c r="AX7" s="234" t="s">
        <v>2414</v>
      </c>
      <c r="AY7" s="486" t="s">
        <v>2415</v>
      </c>
      <c r="AZ7" s="234" t="s">
        <v>2416</v>
      </c>
      <c r="BA7" s="234" t="s">
        <v>2417</v>
      </c>
      <c r="BB7" s="234" t="s">
        <v>2418</v>
      </c>
      <c r="BC7" s="487" t="s">
        <v>2419</v>
      </c>
      <c r="BD7" s="488" t="s">
        <v>2727</v>
      </c>
      <c r="BE7" s="489" t="s">
        <v>2728</v>
      </c>
      <c r="BK7" s="6" t="s">
        <v>2928</v>
      </c>
      <c r="BL7" s="6" t="s">
        <v>2690</v>
      </c>
      <c r="BM7" s="6">
        <v>4504</v>
      </c>
      <c r="BN7" s="6">
        <v>4287</v>
      </c>
      <c r="BO7" s="415">
        <f t="shared" si="1"/>
        <v>217</v>
      </c>
    </row>
    <row r="8" spans="1:67">
      <c r="T8" s="6" t="s">
        <v>2375</v>
      </c>
      <c r="U8" s="464">
        <v>1</v>
      </c>
      <c r="V8" s="465">
        <f t="shared" si="0"/>
        <v>0.01</v>
      </c>
      <c r="Y8" s="6" t="s">
        <v>1</v>
      </c>
      <c r="Z8" s="6" t="s">
        <v>2723</v>
      </c>
      <c r="AA8" s="6" t="s">
        <v>2724</v>
      </c>
      <c r="AB8" s="6" t="s">
        <v>2358</v>
      </c>
      <c r="AC8" s="6" t="s">
        <v>3</v>
      </c>
      <c r="AD8" s="6" t="s">
        <v>4</v>
      </c>
      <c r="AE8" s="6" t="s">
        <v>2359</v>
      </c>
      <c r="AF8" s="6" t="s">
        <v>6</v>
      </c>
      <c r="AG8" s="6" t="s">
        <v>7</v>
      </c>
      <c r="AH8" s="6" t="s">
        <v>8</v>
      </c>
      <c r="AI8" s="6" t="s">
        <v>9</v>
      </c>
      <c r="AJ8" s="6" t="s">
        <v>13</v>
      </c>
      <c r="AK8" s="120" t="s">
        <v>2726</v>
      </c>
      <c r="AL8" s="24" t="s">
        <v>2727</v>
      </c>
      <c r="AM8" s="407" t="s">
        <v>2728</v>
      </c>
      <c r="AP8" s="6" t="s">
        <v>2377</v>
      </c>
      <c r="AQ8" s="6" t="s">
        <v>2731</v>
      </c>
      <c r="AR8" s="6" t="s">
        <v>2692</v>
      </c>
      <c r="AS8" s="121">
        <v>0.28275462962962966</v>
      </c>
      <c r="AT8" s="454">
        <v>2.6018518518518521E-2</v>
      </c>
      <c r="AU8" s="121">
        <v>1.9803240740740739E-2</v>
      </c>
      <c r="AV8" s="121">
        <v>0.2369212962962963</v>
      </c>
      <c r="AW8" s="6">
        <v>74</v>
      </c>
      <c r="AX8" s="6">
        <v>2</v>
      </c>
      <c r="AY8" s="6">
        <v>76</v>
      </c>
      <c r="AZ8" s="6">
        <v>1366</v>
      </c>
      <c r="BA8" s="6">
        <v>1</v>
      </c>
      <c r="BB8" s="6">
        <v>1</v>
      </c>
      <c r="BC8" s="6">
        <v>1368</v>
      </c>
      <c r="BD8" s="467">
        <v>3600</v>
      </c>
      <c r="BE8" s="490">
        <f>BC8/BD8*100</f>
        <v>38</v>
      </c>
      <c r="BK8" s="6" t="s">
        <v>2920</v>
      </c>
      <c r="BL8" s="6" t="s">
        <v>2692</v>
      </c>
      <c r="BM8" s="6">
        <v>18000</v>
      </c>
      <c r="BN8" s="6">
        <v>17770</v>
      </c>
      <c r="BO8" s="415">
        <f t="shared" si="1"/>
        <v>230</v>
      </c>
    </row>
    <row r="9" spans="1:67">
      <c r="T9" s="6" t="s">
        <v>2376</v>
      </c>
      <c r="U9" s="464">
        <v>1</v>
      </c>
      <c r="V9" s="465">
        <f t="shared" si="0"/>
        <v>0.01</v>
      </c>
      <c r="Y9" s="6" t="s">
        <v>2382</v>
      </c>
      <c r="Z9" s="6" t="s">
        <v>2729</v>
      </c>
      <c r="AA9" s="6" t="s">
        <v>2690</v>
      </c>
      <c r="AB9" s="121">
        <v>0.18226851851851852</v>
      </c>
      <c r="AC9" s="121">
        <v>8.740740740740742E-2</v>
      </c>
      <c r="AD9" s="121">
        <v>3.1261574074074074E-2</v>
      </c>
      <c r="AE9" s="121">
        <v>6.3599537037037038E-2</v>
      </c>
      <c r="AF9" s="6">
        <v>11</v>
      </c>
      <c r="AG9" s="6">
        <v>96</v>
      </c>
      <c r="AH9" s="6">
        <v>343</v>
      </c>
      <c r="AI9" s="6">
        <v>30</v>
      </c>
      <c r="AJ9" s="6">
        <v>91.96</v>
      </c>
      <c r="AK9" s="6">
        <v>66</v>
      </c>
      <c r="AL9" s="6">
        <v>1152</v>
      </c>
      <c r="AM9" s="6">
        <v>5.73</v>
      </c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K9" s="6" t="s">
        <v>2923</v>
      </c>
      <c r="BL9" s="6" t="s">
        <v>2690</v>
      </c>
      <c r="BM9" s="6">
        <v>3352</v>
      </c>
      <c r="BN9" s="6">
        <v>3032</v>
      </c>
      <c r="BO9" s="415">
        <f t="shared" si="1"/>
        <v>320</v>
      </c>
    </row>
    <row r="10" spans="1:67">
      <c r="T10" s="6" t="s">
        <v>1269</v>
      </c>
      <c r="U10" s="464">
        <v>1</v>
      </c>
      <c r="V10" s="465">
        <f t="shared" si="0"/>
        <v>0.01</v>
      </c>
      <c r="AP10" s="565">
        <v>44018</v>
      </c>
      <c r="AQ10" s="565"/>
      <c r="AR10" s="565"/>
      <c r="AS10" s="565"/>
      <c r="AT10" s="565"/>
      <c r="AU10" s="565"/>
      <c r="AV10" s="565"/>
      <c r="AW10" s="565"/>
      <c r="AX10" s="565"/>
      <c r="AY10" s="565"/>
      <c r="AZ10" s="565"/>
      <c r="BA10" s="565"/>
      <c r="BB10" s="565"/>
      <c r="BC10" s="565"/>
      <c r="BD10" s="565"/>
      <c r="BE10" s="565"/>
      <c r="BK10" s="6" t="s">
        <v>2915</v>
      </c>
      <c r="BL10" s="6" t="s">
        <v>2690</v>
      </c>
      <c r="BM10" s="6">
        <v>6384</v>
      </c>
      <c r="BN10" s="6">
        <v>5865</v>
      </c>
      <c r="BO10" s="415">
        <f t="shared" si="1"/>
        <v>519</v>
      </c>
    </row>
    <row r="11" spans="1:67">
      <c r="T11" s="6" t="s">
        <v>2369</v>
      </c>
      <c r="U11" s="464">
        <v>1</v>
      </c>
      <c r="V11" s="465">
        <f t="shared" si="0"/>
        <v>0.01</v>
      </c>
      <c r="AP11" s="234" t="s">
        <v>1</v>
      </c>
      <c r="AQ11" s="234" t="s">
        <v>2723</v>
      </c>
      <c r="AR11" s="234" t="s">
        <v>2724</v>
      </c>
      <c r="AS11" s="234" t="s">
        <v>2358</v>
      </c>
      <c r="AT11" s="234" t="s">
        <v>2410</v>
      </c>
      <c r="AU11" s="234" t="s">
        <v>2411</v>
      </c>
      <c r="AV11" s="234" t="s">
        <v>2412</v>
      </c>
      <c r="AW11" s="234" t="s">
        <v>2413</v>
      </c>
      <c r="AX11" s="234" t="s">
        <v>2414</v>
      </c>
      <c r="AY11" s="486" t="s">
        <v>2415</v>
      </c>
      <c r="AZ11" s="234" t="s">
        <v>2416</v>
      </c>
      <c r="BA11" s="234" t="s">
        <v>2417</v>
      </c>
      <c r="BB11" s="234" t="s">
        <v>2418</v>
      </c>
      <c r="BC11" s="487" t="s">
        <v>2419</v>
      </c>
      <c r="BD11" s="488" t="s">
        <v>2727</v>
      </c>
      <c r="BE11" s="489" t="s">
        <v>2728</v>
      </c>
      <c r="BK11" s="6" t="s">
        <v>2914</v>
      </c>
      <c r="BL11" s="6" t="s">
        <v>2692</v>
      </c>
      <c r="BM11" s="6">
        <v>12828</v>
      </c>
      <c r="BN11" s="6">
        <v>12092</v>
      </c>
      <c r="BO11" s="415">
        <f t="shared" si="1"/>
        <v>736</v>
      </c>
    </row>
    <row r="12" spans="1:67">
      <c r="T12" s="6" t="s">
        <v>1950</v>
      </c>
      <c r="U12" s="464">
        <v>1</v>
      </c>
      <c r="V12" s="465">
        <f t="shared" si="0"/>
        <v>0.01</v>
      </c>
      <c r="AP12" s="6" t="s">
        <v>2377</v>
      </c>
      <c r="AQ12" s="6" t="s">
        <v>2731</v>
      </c>
      <c r="AR12" s="6" t="s">
        <v>2692</v>
      </c>
      <c r="AS12" s="121">
        <v>0.21953703703703706</v>
      </c>
      <c r="AT12" s="454">
        <v>3.1481481481481482E-3</v>
      </c>
      <c r="AU12" s="121">
        <v>1.6689814814814817E-2</v>
      </c>
      <c r="AV12" s="121">
        <v>0.19968750000000002</v>
      </c>
      <c r="AW12" s="6">
        <v>6</v>
      </c>
      <c r="AX12" s="6">
        <v>0</v>
      </c>
      <c r="AY12" s="6">
        <v>6</v>
      </c>
      <c r="AZ12" s="6">
        <v>151</v>
      </c>
      <c r="BA12" s="6">
        <v>0</v>
      </c>
      <c r="BB12" s="6">
        <v>0</v>
      </c>
      <c r="BC12" s="6">
        <v>151</v>
      </c>
      <c r="BD12" s="6">
        <v>3600</v>
      </c>
      <c r="BE12" s="6">
        <v>4.1900000000000004</v>
      </c>
      <c r="BK12" s="6" t="s">
        <v>2909</v>
      </c>
      <c r="BL12" s="6" t="s">
        <v>2690</v>
      </c>
      <c r="BM12" s="6">
        <v>4504</v>
      </c>
      <c r="BN12" s="6">
        <v>3685</v>
      </c>
      <c r="BO12" s="415">
        <f t="shared" si="1"/>
        <v>819</v>
      </c>
    </row>
    <row r="13" spans="1:67">
      <c r="T13" s="6" t="s">
        <v>3082</v>
      </c>
      <c r="U13" s="464">
        <v>1</v>
      </c>
      <c r="V13" s="465">
        <f t="shared" si="0"/>
        <v>0.01</v>
      </c>
      <c r="BK13" s="6" t="s">
        <v>2913</v>
      </c>
      <c r="BL13" s="6" t="s">
        <v>2690</v>
      </c>
      <c r="BM13" s="6">
        <v>3352</v>
      </c>
      <c r="BN13" s="6">
        <v>2503</v>
      </c>
      <c r="BO13" s="415">
        <f t="shared" si="1"/>
        <v>849</v>
      </c>
    </row>
    <row r="14" spans="1:67">
      <c r="T14" s="6" t="s">
        <v>130</v>
      </c>
      <c r="U14" s="464">
        <v>1.02</v>
      </c>
      <c r="V14" s="465">
        <f t="shared" si="0"/>
        <v>1.0200000000000001E-2</v>
      </c>
      <c r="BK14" s="6" t="s">
        <v>2957</v>
      </c>
      <c r="BL14" s="6" t="s">
        <v>2690</v>
      </c>
      <c r="BM14" s="6">
        <v>5328</v>
      </c>
      <c r="BN14" s="6">
        <v>4411</v>
      </c>
      <c r="BO14" s="415">
        <f t="shared" si="1"/>
        <v>917</v>
      </c>
    </row>
    <row r="15" spans="1:67">
      <c r="T15" s="6" t="s">
        <v>2238</v>
      </c>
      <c r="U15" s="464">
        <v>1.03</v>
      </c>
      <c r="V15" s="465">
        <f t="shared" si="0"/>
        <v>1.03E-2</v>
      </c>
      <c r="BK15" s="6" t="s">
        <v>2929</v>
      </c>
      <c r="BL15" s="6" t="s">
        <v>2690</v>
      </c>
      <c r="BM15" s="6">
        <v>4504</v>
      </c>
      <c r="BN15" s="6">
        <v>3571</v>
      </c>
      <c r="BO15" s="415">
        <f t="shared" si="1"/>
        <v>933</v>
      </c>
    </row>
    <row r="16" spans="1:67">
      <c r="T16" s="6" t="s">
        <v>2367</v>
      </c>
      <c r="U16" s="464">
        <v>1.04</v>
      </c>
      <c r="V16" s="465">
        <f t="shared" si="0"/>
        <v>1.04E-2</v>
      </c>
      <c r="BK16" s="6" t="s">
        <v>2912</v>
      </c>
      <c r="BL16" s="6" t="s">
        <v>2690</v>
      </c>
      <c r="BM16" s="6">
        <v>4504</v>
      </c>
      <c r="BN16" s="6">
        <v>3542</v>
      </c>
      <c r="BO16" s="415">
        <f t="shared" si="1"/>
        <v>962</v>
      </c>
    </row>
    <row r="17" spans="20:67">
      <c r="T17" s="6" t="s">
        <v>2377</v>
      </c>
      <c r="U17" s="464">
        <v>1.05</v>
      </c>
      <c r="V17" s="465">
        <f t="shared" si="0"/>
        <v>1.0500000000000001E-2</v>
      </c>
      <c r="BK17" s="6" t="s">
        <v>2921</v>
      </c>
      <c r="BL17" s="6" t="s">
        <v>2690</v>
      </c>
      <c r="BM17" s="6">
        <v>6384</v>
      </c>
      <c r="BN17" s="6">
        <v>5087</v>
      </c>
      <c r="BO17" s="415">
        <f t="shared" si="1"/>
        <v>1297</v>
      </c>
    </row>
    <row r="18" spans="20:67">
      <c r="T18" s="6" t="s">
        <v>2363</v>
      </c>
      <c r="U18" s="464">
        <v>1.06</v>
      </c>
      <c r="V18" s="465">
        <f t="shared" si="0"/>
        <v>1.06E-2</v>
      </c>
      <c r="BK18" s="6" t="s">
        <v>2925</v>
      </c>
      <c r="BL18" s="6" t="s">
        <v>2690</v>
      </c>
      <c r="BM18" s="6">
        <v>4504</v>
      </c>
      <c r="BN18" s="6">
        <v>3141</v>
      </c>
      <c r="BO18" s="415">
        <f t="shared" si="1"/>
        <v>1363</v>
      </c>
    </row>
    <row r="19" spans="20:67">
      <c r="T19" s="6" t="s">
        <v>2371</v>
      </c>
      <c r="U19" s="464">
        <v>1.06</v>
      </c>
      <c r="V19" s="465">
        <f t="shared" si="0"/>
        <v>1.06E-2</v>
      </c>
      <c r="BK19" s="6" t="s">
        <v>2949</v>
      </c>
      <c r="BL19" s="6" t="s">
        <v>2690</v>
      </c>
      <c r="BM19" s="6">
        <v>2304</v>
      </c>
      <c r="BN19" s="6">
        <v>816</v>
      </c>
      <c r="BO19" s="415">
        <f t="shared" si="1"/>
        <v>1488</v>
      </c>
    </row>
    <row r="20" spans="20:67">
      <c r="T20" s="6" t="s">
        <v>111</v>
      </c>
      <c r="U20" s="464">
        <v>1.0900000000000001</v>
      </c>
      <c r="V20" s="465">
        <f t="shared" si="0"/>
        <v>1.09E-2</v>
      </c>
      <c r="BK20" s="6" t="s">
        <v>2930</v>
      </c>
      <c r="BL20" s="6" t="s">
        <v>2690</v>
      </c>
      <c r="BM20" s="6">
        <v>6384</v>
      </c>
      <c r="BN20" s="6">
        <v>4862</v>
      </c>
      <c r="BO20" s="415">
        <f t="shared" si="1"/>
        <v>1522</v>
      </c>
    </row>
    <row r="21" spans="20:67">
      <c r="T21" s="6" t="s">
        <v>2362</v>
      </c>
      <c r="U21" s="464">
        <v>1.1399999999999999</v>
      </c>
      <c r="V21" s="465">
        <f t="shared" si="0"/>
        <v>1.1399999999999999E-2</v>
      </c>
      <c r="BK21" s="6" t="s">
        <v>2918</v>
      </c>
      <c r="BL21" s="6" t="s">
        <v>2690</v>
      </c>
      <c r="BM21" s="6">
        <v>4504</v>
      </c>
      <c r="BN21" s="6">
        <v>2932</v>
      </c>
      <c r="BO21" s="415">
        <f t="shared" si="1"/>
        <v>1572</v>
      </c>
    </row>
    <row r="22" spans="20:67">
      <c r="T22" s="6" t="s">
        <v>2374</v>
      </c>
      <c r="U22" s="464">
        <v>1.1499999999999999</v>
      </c>
      <c r="V22" s="465">
        <f t="shared" si="0"/>
        <v>1.15E-2</v>
      </c>
      <c r="BK22" s="6" t="s">
        <v>2922</v>
      </c>
      <c r="BL22" s="6" t="s">
        <v>2692</v>
      </c>
      <c r="BM22" s="6">
        <v>16500</v>
      </c>
      <c r="BN22" s="6">
        <v>14728</v>
      </c>
      <c r="BO22" s="415">
        <f t="shared" si="1"/>
        <v>1772</v>
      </c>
    </row>
    <row r="23" spans="20:67">
      <c r="T23" s="6" t="s">
        <v>2171</v>
      </c>
      <c r="U23" s="464">
        <v>1.17</v>
      </c>
      <c r="V23" s="465">
        <f t="shared" si="0"/>
        <v>1.1699999999999999E-2</v>
      </c>
      <c r="BK23" s="6" t="s">
        <v>2955</v>
      </c>
      <c r="BL23" s="6" t="s">
        <v>2690</v>
      </c>
      <c r="BM23" s="6">
        <v>5328</v>
      </c>
      <c r="BN23" s="6">
        <v>3166</v>
      </c>
      <c r="BO23" s="415">
        <f t="shared" si="1"/>
        <v>2162</v>
      </c>
    </row>
    <row r="24" spans="20:67">
      <c r="T24" s="6" t="s">
        <v>2373</v>
      </c>
      <c r="U24" s="464">
        <v>1.19</v>
      </c>
      <c r="V24" s="465">
        <f t="shared" si="0"/>
        <v>1.1899999999999999E-2</v>
      </c>
      <c r="BK24" s="6" t="s">
        <v>2924</v>
      </c>
      <c r="BL24" s="6" t="s">
        <v>2692</v>
      </c>
      <c r="BM24" s="6">
        <v>13728</v>
      </c>
      <c r="BN24" s="6">
        <v>10602</v>
      </c>
      <c r="BO24" s="415">
        <f t="shared" si="1"/>
        <v>3126</v>
      </c>
    </row>
    <row r="25" spans="20:67">
      <c r="T25" s="6" t="s">
        <v>1527</v>
      </c>
      <c r="U25" s="464">
        <v>1.28</v>
      </c>
      <c r="V25" s="465">
        <f t="shared" si="0"/>
        <v>1.2800000000000001E-2</v>
      </c>
      <c r="BK25" s="6" t="s">
        <v>2931</v>
      </c>
      <c r="BL25" s="6" t="s">
        <v>2692</v>
      </c>
      <c r="BM25" s="6">
        <v>17400</v>
      </c>
      <c r="BN25" s="6">
        <v>14185</v>
      </c>
      <c r="BO25" s="415">
        <f t="shared" si="1"/>
        <v>3215</v>
      </c>
    </row>
    <row r="26" spans="20:67">
      <c r="T26" s="6" t="s">
        <v>2380</v>
      </c>
      <c r="U26" s="466">
        <v>1.69</v>
      </c>
      <c r="V26" s="465">
        <f t="shared" si="0"/>
        <v>1.6899999999999998E-2</v>
      </c>
      <c r="BK26" s="6" t="s">
        <v>3018</v>
      </c>
      <c r="BL26" s="6" t="s">
        <v>2692</v>
      </c>
      <c r="BM26" s="6">
        <v>10656</v>
      </c>
      <c r="BN26" s="6">
        <v>4704</v>
      </c>
      <c r="BO26" s="415">
        <f t="shared" si="1"/>
        <v>5952</v>
      </c>
    </row>
    <row r="27" spans="20:67">
      <c r="T27" s="6" t="s">
        <v>1054</v>
      </c>
      <c r="U27" s="466">
        <v>1.76</v>
      </c>
      <c r="V27" s="465">
        <f t="shared" si="0"/>
        <v>1.7600000000000001E-2</v>
      </c>
      <c r="BK27" s="6" t="s">
        <v>2926</v>
      </c>
      <c r="BL27" s="6" t="s">
        <v>2692</v>
      </c>
      <c r="BM27" s="6">
        <v>10800</v>
      </c>
      <c r="BN27" s="6">
        <v>3696</v>
      </c>
      <c r="BO27" s="415">
        <f t="shared" si="1"/>
        <v>7104</v>
      </c>
    </row>
    <row r="28" spans="20:67">
      <c r="T28" s="6" t="s">
        <v>2382</v>
      </c>
      <c r="U28" s="466">
        <v>3.03</v>
      </c>
      <c r="V28" s="465">
        <f t="shared" si="0"/>
        <v>3.0299999999999997E-2</v>
      </c>
      <c r="BK28" s="6" t="s">
        <v>2932</v>
      </c>
      <c r="BL28" s="6"/>
      <c r="BM28" s="6"/>
      <c r="BN28" s="6"/>
      <c r="BO28" s="6"/>
    </row>
  </sheetData>
  <sortState xmlns:xlrd2="http://schemas.microsoft.com/office/spreadsheetml/2017/richdata2" ref="BK2:BO28">
    <sortCondition ref="BO2:BO28"/>
  </sortState>
  <mergeCells count="5">
    <mergeCell ref="Y2:AM2"/>
    <mergeCell ref="Y7:AM7"/>
    <mergeCell ref="AP2:BE2"/>
    <mergeCell ref="AP6:BE6"/>
    <mergeCell ref="AP10:BE10"/>
  </mergeCells>
  <conditionalFormatting sqref="B2">
    <cfRule type="duplicateValues" dxfId="58" priority="12"/>
  </conditionalFormatting>
  <conditionalFormatting sqref="B1:B2">
    <cfRule type="duplicateValues" dxfId="57" priority="13"/>
  </conditionalFormatting>
  <conditionalFormatting sqref="B1:B2">
    <cfRule type="duplicateValues" dxfId="56" priority="14"/>
  </conditionalFormatting>
  <conditionalFormatting sqref="E3">
    <cfRule type="cellIs" dxfId="55" priority="8" operator="equal">
      <formula>"L"</formula>
    </cfRule>
    <cfRule type="cellIs" dxfId="54" priority="9" operator="equal">
      <formula>"A"</formula>
    </cfRule>
  </conditionalFormatting>
  <conditionalFormatting sqref="B3">
    <cfRule type="duplicateValues" dxfId="53" priority="10"/>
  </conditionalFormatting>
  <conditionalFormatting sqref="B3">
    <cfRule type="duplicateValues" dxfId="52" priority="11"/>
  </conditionalFormatting>
  <conditionalFormatting sqref="B6">
    <cfRule type="duplicateValues" dxfId="51" priority="5"/>
  </conditionalFormatting>
  <conditionalFormatting sqref="B5:B6">
    <cfRule type="duplicateValues" dxfId="50" priority="6"/>
  </conditionalFormatting>
  <conditionalFormatting sqref="B5:B6">
    <cfRule type="duplicateValues" dxfId="49" priority="7"/>
  </conditionalFormatting>
  <conditionalFormatting sqref="E7">
    <cfRule type="cellIs" dxfId="48" priority="1" operator="equal">
      <formula>"L"</formula>
    </cfRule>
    <cfRule type="cellIs" dxfId="47" priority="2" operator="equal">
      <formula>"A"</formula>
    </cfRule>
  </conditionalFormatting>
  <conditionalFormatting sqref="B7">
    <cfRule type="duplicateValues" dxfId="46" priority="3"/>
  </conditionalFormatting>
  <conditionalFormatting sqref="B7">
    <cfRule type="duplicateValues" dxfId="45" priority="4"/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69B58-6103-433E-A208-439020BF4924}">
  <dimension ref="A1:P30"/>
  <sheetViews>
    <sheetView workbookViewId="0">
      <selection activeCell="A20" sqref="A20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0" width="21.33203125" customWidth="1"/>
    <col min="11" max="11" width="15.44140625" customWidth="1"/>
    <col min="12" max="12" width="11.44140625" bestFit="1" customWidth="1"/>
    <col min="13" max="13" width="7.88671875" bestFit="1" customWidth="1"/>
    <col min="14" max="14" width="45.44140625" customWidth="1"/>
    <col min="15" max="15" width="13.6640625" customWidth="1"/>
    <col min="16" max="16" width="12.88671875" customWidth="1"/>
    <col min="20" max="20" width="31.5546875" customWidth="1"/>
    <col min="21" max="21" width="11.33203125" customWidth="1"/>
    <col min="25" max="25" width="31.88671875" customWidth="1"/>
    <col min="26" max="26" width="13" customWidth="1"/>
  </cols>
  <sheetData>
    <row r="1" spans="1:16">
      <c r="A1" s="290"/>
      <c r="B1" s="290"/>
      <c r="C1" s="290"/>
      <c r="D1" s="290"/>
      <c r="E1" s="290"/>
      <c r="F1" s="290"/>
      <c r="G1" s="292" t="s">
        <v>7861</v>
      </c>
      <c r="H1" s="292" t="s">
        <v>7862</v>
      </c>
      <c r="I1" s="292" t="s">
        <v>7863</v>
      </c>
      <c r="J1" s="292" t="s">
        <v>7862</v>
      </c>
      <c r="K1" s="293"/>
      <c r="L1" s="294"/>
      <c r="M1" s="295"/>
      <c r="N1" s="296"/>
    </row>
    <row r="2" spans="1:16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00" t="s">
        <v>3025</v>
      </c>
      <c r="H2" s="301" t="s">
        <v>3026</v>
      </c>
      <c r="I2" s="301" t="s">
        <v>3654</v>
      </c>
      <c r="J2" s="301" t="s">
        <v>3028</v>
      </c>
      <c r="K2" s="302" t="s">
        <v>3029</v>
      </c>
      <c r="L2" s="303" t="s">
        <v>3030</v>
      </c>
      <c r="M2" s="302" t="s">
        <v>2793</v>
      </c>
      <c r="N2" s="304" t="s">
        <v>3092</v>
      </c>
      <c r="O2" s="351" t="s">
        <v>2696</v>
      </c>
      <c r="P2" s="351" t="s">
        <v>2697</v>
      </c>
    </row>
    <row r="3" spans="1:16">
      <c r="A3" s="85" t="s">
        <v>2909</v>
      </c>
      <c r="B3" s="85" t="s">
        <v>111</v>
      </c>
      <c r="C3" s="305">
        <v>44445</v>
      </c>
      <c r="D3" s="85" t="s">
        <v>2393</v>
      </c>
      <c r="E3" s="277" t="s">
        <v>2729</v>
      </c>
      <c r="F3" s="310" t="s">
        <v>2690</v>
      </c>
      <c r="G3" s="310">
        <v>4001</v>
      </c>
      <c r="H3" s="313">
        <v>3312</v>
      </c>
      <c r="I3" s="87">
        <v>0.9518402777777778</v>
      </c>
      <c r="J3" s="314">
        <v>4</v>
      </c>
      <c r="K3" s="308">
        <v>0.23796296296296296</v>
      </c>
      <c r="L3" s="339">
        <v>83</v>
      </c>
      <c r="M3" s="312">
        <v>95.13</v>
      </c>
      <c r="N3" s="349"/>
      <c r="O3" s="37">
        <v>77.489999999999995</v>
      </c>
      <c r="P3" s="37">
        <v>89.49</v>
      </c>
    </row>
    <row r="4" spans="1:16">
      <c r="A4" s="85" t="s">
        <v>2911</v>
      </c>
      <c r="B4" s="85" t="s">
        <v>130</v>
      </c>
      <c r="C4" s="305">
        <v>44445</v>
      </c>
      <c r="D4" s="85" t="s">
        <v>2393</v>
      </c>
      <c r="E4" s="277" t="s">
        <v>2729</v>
      </c>
      <c r="F4" s="318" t="s">
        <v>2690</v>
      </c>
      <c r="G4" s="318">
        <v>5068</v>
      </c>
      <c r="H4" s="319">
        <v>5054</v>
      </c>
      <c r="I4" s="320">
        <v>1.1338194444444445</v>
      </c>
      <c r="J4" s="321">
        <v>5</v>
      </c>
      <c r="K4" s="308">
        <v>0.22675925925925924</v>
      </c>
      <c r="L4" s="340">
        <v>100</v>
      </c>
      <c r="M4" s="312">
        <v>95.69</v>
      </c>
      <c r="N4" s="349"/>
      <c r="O4" s="37">
        <v>87.91</v>
      </c>
      <c r="P4" s="37">
        <v>92.05</v>
      </c>
    </row>
    <row r="5" spans="1:16">
      <c r="A5" s="85" t="s">
        <v>2912</v>
      </c>
      <c r="B5" s="85" t="s">
        <v>2364</v>
      </c>
      <c r="C5" s="305">
        <v>44445</v>
      </c>
      <c r="D5" s="322" t="s">
        <v>2393</v>
      </c>
      <c r="E5" s="277" t="s">
        <v>2729</v>
      </c>
      <c r="F5" s="85" t="s">
        <v>2690</v>
      </c>
      <c r="G5" s="85">
        <v>5068</v>
      </c>
      <c r="H5" s="85">
        <v>4830</v>
      </c>
      <c r="I5" s="87">
        <v>1.926909722222222</v>
      </c>
      <c r="J5" s="311">
        <v>5</v>
      </c>
      <c r="K5" s="308">
        <v>0.38538194444444446</v>
      </c>
      <c r="L5" s="341">
        <v>95</v>
      </c>
      <c r="M5" s="85">
        <v>98.53</v>
      </c>
      <c r="N5" s="349"/>
      <c r="O5" s="37">
        <v>96.29</v>
      </c>
      <c r="P5" s="37">
        <v>96.1</v>
      </c>
    </row>
    <row r="6" spans="1:16">
      <c r="A6" s="85" t="s">
        <v>2913</v>
      </c>
      <c r="B6" s="85" t="s">
        <v>473</v>
      </c>
      <c r="C6" s="305">
        <v>44287</v>
      </c>
      <c r="D6" s="85" t="s">
        <v>2393</v>
      </c>
      <c r="E6" s="277" t="s">
        <v>2729</v>
      </c>
      <c r="F6" s="281" t="s">
        <v>2690</v>
      </c>
      <c r="G6" s="281">
        <v>5068</v>
      </c>
      <c r="H6" s="325">
        <v>5241</v>
      </c>
      <c r="I6" s="326">
        <v>1.3236689814814815</v>
      </c>
      <c r="J6" s="327">
        <v>5</v>
      </c>
      <c r="K6" s="308">
        <v>0.26473379629629629</v>
      </c>
      <c r="L6" s="342">
        <v>103</v>
      </c>
      <c r="M6" s="329">
        <v>95.36</v>
      </c>
      <c r="N6" s="349"/>
      <c r="O6" s="37">
        <v>100.85</v>
      </c>
      <c r="P6" s="37">
        <v>92.61</v>
      </c>
    </row>
    <row r="7" spans="1:16">
      <c r="A7" s="85" t="s">
        <v>2914</v>
      </c>
      <c r="B7" s="85" t="s">
        <v>2363</v>
      </c>
      <c r="C7" s="305">
        <v>44287</v>
      </c>
      <c r="D7" s="85" t="s">
        <v>2393</v>
      </c>
      <c r="E7" s="277" t="s">
        <v>2729</v>
      </c>
      <c r="F7" s="310" t="s">
        <v>2692</v>
      </c>
      <c r="G7" s="310">
        <v>8800</v>
      </c>
      <c r="H7" s="313">
        <v>8911</v>
      </c>
      <c r="I7" s="87">
        <v>0.33371527777777782</v>
      </c>
      <c r="J7" s="314">
        <v>3</v>
      </c>
      <c r="K7" s="308">
        <v>0.11123842592592592</v>
      </c>
      <c r="L7" s="339">
        <v>98</v>
      </c>
      <c r="M7" s="312">
        <v>94.59</v>
      </c>
      <c r="N7" s="349"/>
      <c r="O7" s="37">
        <v>103.28</v>
      </c>
      <c r="P7" s="37">
        <v>96.84</v>
      </c>
    </row>
    <row r="8" spans="1:16">
      <c r="A8" s="85" t="s">
        <v>2915</v>
      </c>
      <c r="B8" s="85" t="s">
        <v>495</v>
      </c>
      <c r="C8" s="305">
        <v>44511</v>
      </c>
      <c r="D8" s="85" t="s">
        <v>2393</v>
      </c>
      <c r="E8" s="277" t="s">
        <v>2729</v>
      </c>
      <c r="F8" s="310" t="s">
        <v>2690</v>
      </c>
      <c r="G8" s="310">
        <v>4001</v>
      </c>
      <c r="H8" s="313">
        <v>4172</v>
      </c>
      <c r="I8" s="87">
        <v>1.1878240740740742</v>
      </c>
      <c r="J8" s="314">
        <v>4</v>
      </c>
      <c r="K8" s="308">
        <v>0.29695601851851855</v>
      </c>
      <c r="L8" s="339">
        <v>104</v>
      </c>
      <c r="M8" s="312">
        <v>97.22</v>
      </c>
      <c r="N8" s="349"/>
      <c r="O8" s="37">
        <v>101.06</v>
      </c>
      <c r="P8" s="37">
        <v>94.16</v>
      </c>
    </row>
    <row r="9" spans="1:16">
      <c r="A9" s="85" t="s">
        <v>2916</v>
      </c>
      <c r="B9" s="85" t="s">
        <v>2370</v>
      </c>
      <c r="C9" s="305">
        <v>42996</v>
      </c>
      <c r="D9" s="85" t="s">
        <v>2393</v>
      </c>
      <c r="E9" s="277" t="s">
        <v>2729</v>
      </c>
      <c r="F9" s="310" t="s">
        <v>2692</v>
      </c>
      <c r="G9" s="310">
        <v>12000</v>
      </c>
      <c r="H9" s="313">
        <v>13348</v>
      </c>
      <c r="I9" s="87">
        <v>0.92876157407407411</v>
      </c>
      <c r="J9" s="314">
        <v>4</v>
      </c>
      <c r="K9" s="308">
        <v>0.23218749999999999</v>
      </c>
      <c r="L9" s="339">
        <v>105</v>
      </c>
      <c r="M9" s="312">
        <v>98.92</v>
      </c>
      <c r="N9" s="349"/>
      <c r="O9" s="37">
        <v>119.16</v>
      </c>
      <c r="P9" s="37">
        <v>99.39</v>
      </c>
    </row>
    <row r="10" spans="1:16">
      <c r="A10" s="85" t="s">
        <v>2917</v>
      </c>
      <c r="B10" s="85" t="s">
        <v>2372</v>
      </c>
      <c r="C10" s="305">
        <v>44256</v>
      </c>
      <c r="D10" s="85" t="s">
        <v>2393</v>
      </c>
      <c r="E10" s="277" t="s">
        <v>2729</v>
      </c>
      <c r="F10" s="310" t="s">
        <v>2692</v>
      </c>
      <c r="G10" s="310">
        <v>8800</v>
      </c>
      <c r="H10" s="313">
        <v>10228</v>
      </c>
      <c r="I10" s="87">
        <v>0.68425925925925923</v>
      </c>
      <c r="J10" s="314">
        <v>3</v>
      </c>
      <c r="K10" s="308">
        <v>0.22809027777777779</v>
      </c>
      <c r="L10" s="339">
        <v>107</v>
      </c>
      <c r="M10" s="312">
        <v>97.38</v>
      </c>
      <c r="N10" s="349"/>
      <c r="O10" s="37">
        <v>110.91</v>
      </c>
      <c r="P10" s="37">
        <v>97.26</v>
      </c>
    </row>
    <row r="11" spans="1:16">
      <c r="A11" s="85" t="s">
        <v>2918</v>
      </c>
      <c r="B11" s="85" t="s">
        <v>2371</v>
      </c>
      <c r="C11" s="305">
        <v>42989</v>
      </c>
      <c r="D11" s="85" t="s">
        <v>2393</v>
      </c>
      <c r="E11" s="277" t="s">
        <v>2729</v>
      </c>
      <c r="F11" s="310" t="s">
        <v>2690</v>
      </c>
      <c r="G11" s="310">
        <v>4001</v>
      </c>
      <c r="H11" s="313">
        <v>3263</v>
      </c>
      <c r="I11" s="87">
        <v>0.59107638888888892</v>
      </c>
      <c r="J11" s="314">
        <v>4</v>
      </c>
      <c r="K11" s="308">
        <v>0.14776620370370372</v>
      </c>
      <c r="L11" s="339">
        <v>82</v>
      </c>
      <c r="M11" s="312">
        <v>97.7</v>
      </c>
      <c r="N11" s="349"/>
      <c r="O11" s="37">
        <v>98.44</v>
      </c>
      <c r="P11" s="37">
        <v>94.37</v>
      </c>
    </row>
    <row r="12" spans="1:16">
      <c r="A12" s="85" t="s">
        <v>2955</v>
      </c>
      <c r="B12" s="85" t="s">
        <v>1054</v>
      </c>
      <c r="C12" s="305">
        <v>44693</v>
      </c>
      <c r="D12" s="85" t="s">
        <v>2393</v>
      </c>
      <c r="E12" s="277" t="s">
        <v>2729</v>
      </c>
      <c r="F12" s="310" t="s">
        <v>2690</v>
      </c>
      <c r="G12" s="310">
        <v>2665</v>
      </c>
      <c r="H12" s="313">
        <v>1916</v>
      </c>
      <c r="I12" s="87">
        <v>1.371736111111111</v>
      </c>
      <c r="J12" s="314">
        <v>5</v>
      </c>
      <c r="K12" s="308">
        <v>0.27435185185185185</v>
      </c>
      <c r="L12" s="339">
        <v>72</v>
      </c>
      <c r="M12" s="312">
        <v>84.23</v>
      </c>
      <c r="N12" s="349" t="s">
        <v>7865</v>
      </c>
      <c r="O12" s="37">
        <v>71.89</v>
      </c>
      <c r="P12" s="37">
        <v>84.23</v>
      </c>
    </row>
    <row r="13" spans="1:16">
      <c r="A13" s="85" t="s">
        <v>2919</v>
      </c>
      <c r="B13" s="85" t="s">
        <v>2367</v>
      </c>
      <c r="C13" s="305">
        <v>44445</v>
      </c>
      <c r="D13" s="85" t="s">
        <v>2393</v>
      </c>
      <c r="E13" s="277" t="s">
        <v>2729</v>
      </c>
      <c r="F13" s="310" t="s">
        <v>2692</v>
      </c>
      <c r="G13" s="310">
        <v>10400</v>
      </c>
      <c r="H13" s="313">
        <v>12346</v>
      </c>
      <c r="I13" s="89">
        <v>0.64145833333333335</v>
      </c>
      <c r="J13" s="314">
        <v>5</v>
      </c>
      <c r="K13" s="308">
        <v>0.12828703703703703</v>
      </c>
      <c r="L13" s="339">
        <v>108</v>
      </c>
      <c r="M13" s="330">
        <v>97.06</v>
      </c>
      <c r="N13" s="349"/>
      <c r="O13" s="37">
        <v>108.21</v>
      </c>
      <c r="P13" s="37">
        <v>97.89</v>
      </c>
    </row>
    <row r="14" spans="1:16">
      <c r="A14" s="85" t="s">
        <v>2920</v>
      </c>
      <c r="B14" s="85" t="s">
        <v>2375</v>
      </c>
      <c r="C14" s="305">
        <v>42996</v>
      </c>
      <c r="D14" s="85" t="s">
        <v>2393</v>
      </c>
      <c r="E14" s="277" t="s">
        <v>2729</v>
      </c>
      <c r="F14" s="310" t="s">
        <v>2692</v>
      </c>
      <c r="G14" s="310">
        <v>9867</v>
      </c>
      <c r="H14" s="313">
        <v>10339</v>
      </c>
      <c r="I14" s="87">
        <v>1.282175925925926</v>
      </c>
      <c r="J14" s="314">
        <v>5</v>
      </c>
      <c r="K14" s="308">
        <v>0.25643518518518521</v>
      </c>
      <c r="L14" s="339">
        <v>101</v>
      </c>
      <c r="M14" s="312">
        <v>97.34</v>
      </c>
      <c r="N14" s="349"/>
      <c r="O14" s="37">
        <v>100.54</v>
      </c>
      <c r="P14" s="37">
        <v>95.23</v>
      </c>
    </row>
    <row r="15" spans="1:16">
      <c r="A15" s="85" t="s">
        <v>2921</v>
      </c>
      <c r="B15" s="85" t="s">
        <v>2362</v>
      </c>
      <c r="C15" s="305">
        <v>42989</v>
      </c>
      <c r="D15" s="85" t="s">
        <v>2393</v>
      </c>
      <c r="E15" s="277" t="s">
        <v>2729</v>
      </c>
      <c r="F15" s="310" t="s">
        <v>2690</v>
      </c>
      <c r="G15" s="310">
        <v>2934</v>
      </c>
      <c r="H15" s="313">
        <v>2559</v>
      </c>
      <c r="I15" s="87">
        <v>0.70484953703703701</v>
      </c>
      <c r="J15" s="314">
        <v>3</v>
      </c>
      <c r="K15" s="308">
        <v>0.23495370370370372</v>
      </c>
      <c r="L15" s="339">
        <v>87</v>
      </c>
      <c r="M15" s="312">
        <v>96.64</v>
      </c>
      <c r="N15" s="349"/>
      <c r="O15" s="37">
        <v>93.94</v>
      </c>
      <c r="P15" s="37">
        <v>95.12</v>
      </c>
    </row>
    <row r="16" spans="1:16">
      <c r="A16" s="85" t="s">
        <v>2922</v>
      </c>
      <c r="B16" s="85" t="s">
        <v>2376</v>
      </c>
      <c r="C16" s="305">
        <v>42989</v>
      </c>
      <c r="D16" s="85" t="s">
        <v>2393</v>
      </c>
      <c r="E16" s="277" t="s">
        <v>2729</v>
      </c>
      <c r="F16" s="310" t="s">
        <v>2692</v>
      </c>
      <c r="G16" s="310">
        <v>5600</v>
      </c>
      <c r="H16" s="313">
        <v>5919</v>
      </c>
      <c r="I16" s="87">
        <v>0.35197916666666668</v>
      </c>
      <c r="J16" s="314">
        <v>2</v>
      </c>
      <c r="K16" s="308">
        <v>0.17599537037037039</v>
      </c>
      <c r="L16" s="339">
        <v>100</v>
      </c>
      <c r="M16" s="312">
        <v>94.28</v>
      </c>
      <c r="N16" s="349"/>
      <c r="O16" s="37">
        <v>93.79</v>
      </c>
      <c r="P16" s="37">
        <v>96.93</v>
      </c>
    </row>
    <row r="17" spans="1:16">
      <c r="A17" s="85" t="s">
        <v>2923</v>
      </c>
      <c r="B17" s="85" t="s">
        <v>1269</v>
      </c>
      <c r="C17" s="305">
        <v>44511</v>
      </c>
      <c r="D17" s="85" t="s">
        <v>2393</v>
      </c>
      <c r="E17" s="277" t="s">
        <v>2729</v>
      </c>
      <c r="F17" s="310" t="s">
        <v>2690</v>
      </c>
      <c r="G17" s="310">
        <v>5068</v>
      </c>
      <c r="H17" s="313">
        <v>4888</v>
      </c>
      <c r="I17" s="89">
        <v>1.5774999999999999</v>
      </c>
      <c r="J17" s="314">
        <v>5</v>
      </c>
      <c r="K17" s="308">
        <v>0.31549768518518517</v>
      </c>
      <c r="L17" s="339">
        <v>96</v>
      </c>
      <c r="M17" s="312">
        <v>91.41</v>
      </c>
      <c r="N17" s="349"/>
      <c r="O17" s="37">
        <v>83.44</v>
      </c>
      <c r="P17" s="37">
        <v>86.61</v>
      </c>
    </row>
    <row r="18" spans="1:16">
      <c r="A18" s="85" t="s">
        <v>2924</v>
      </c>
      <c r="B18" s="85" t="s">
        <v>2373</v>
      </c>
      <c r="C18" s="305">
        <v>44256</v>
      </c>
      <c r="D18" s="85" t="s">
        <v>2393</v>
      </c>
      <c r="E18" s="277" t="s">
        <v>2729</v>
      </c>
      <c r="F18" s="310" t="s">
        <v>2692</v>
      </c>
      <c r="G18" s="310">
        <v>8400</v>
      </c>
      <c r="H18" s="313">
        <v>7248</v>
      </c>
      <c r="I18" s="87">
        <v>0.4526736111111111</v>
      </c>
      <c r="J18" s="314">
        <v>3</v>
      </c>
      <c r="K18" s="308">
        <v>0.15089120370370371</v>
      </c>
      <c r="L18" s="339">
        <v>92</v>
      </c>
      <c r="M18" s="312">
        <v>97.32</v>
      </c>
      <c r="N18" s="349"/>
      <c r="O18" s="37">
        <v>93.45</v>
      </c>
      <c r="P18" s="37">
        <v>98.51</v>
      </c>
    </row>
    <row r="19" spans="1:16">
      <c r="A19" s="85" t="s">
        <v>2925</v>
      </c>
      <c r="B19" s="85" t="s">
        <v>1527</v>
      </c>
      <c r="C19" s="305">
        <v>44511</v>
      </c>
      <c r="D19" s="85" t="s">
        <v>2393</v>
      </c>
      <c r="E19" s="277" t="s">
        <v>2729</v>
      </c>
      <c r="F19" s="310" t="s">
        <v>2690</v>
      </c>
      <c r="G19" s="310">
        <v>5068</v>
      </c>
      <c r="H19" s="313">
        <v>3484</v>
      </c>
      <c r="I19" s="89">
        <v>1.233611111111111</v>
      </c>
      <c r="J19" s="314">
        <v>5</v>
      </c>
      <c r="K19" s="308">
        <v>0.24672453703703703</v>
      </c>
      <c r="L19" s="339">
        <v>69</v>
      </c>
      <c r="M19" s="312">
        <v>89.73</v>
      </c>
      <c r="N19" s="349" t="s">
        <v>7866</v>
      </c>
      <c r="O19" s="37">
        <v>64.650000000000006</v>
      </c>
      <c r="P19" s="37">
        <v>85.95</v>
      </c>
    </row>
    <row r="20" spans="1:16">
      <c r="A20" s="85" t="s">
        <v>2949</v>
      </c>
      <c r="B20" s="85" t="s">
        <v>2382</v>
      </c>
      <c r="C20" s="305">
        <v>44693</v>
      </c>
      <c r="D20" s="85" t="s">
        <v>2393</v>
      </c>
      <c r="E20" s="277" t="s">
        <v>2729</v>
      </c>
      <c r="F20" s="310" t="s">
        <v>2690</v>
      </c>
      <c r="G20" s="310">
        <v>2665</v>
      </c>
      <c r="H20" s="313">
        <v>920</v>
      </c>
      <c r="I20" s="89">
        <v>0.88744212962962965</v>
      </c>
      <c r="J20" s="314">
        <v>5</v>
      </c>
      <c r="K20" s="308">
        <v>0.17748842592592592</v>
      </c>
      <c r="L20" s="339">
        <v>35</v>
      </c>
      <c r="M20" s="312">
        <v>83.03</v>
      </c>
      <c r="N20" s="349" t="s">
        <v>7865</v>
      </c>
      <c r="O20" s="37">
        <v>34.520000000000003</v>
      </c>
      <c r="P20" s="37">
        <v>83.03</v>
      </c>
    </row>
    <row r="21" spans="1:16">
      <c r="A21" s="85" t="s">
        <v>2926</v>
      </c>
      <c r="B21" s="85" t="s">
        <v>2377</v>
      </c>
      <c r="C21" s="305">
        <v>43045</v>
      </c>
      <c r="D21" s="85" t="s">
        <v>2393</v>
      </c>
      <c r="E21" s="277" t="s">
        <v>2729</v>
      </c>
      <c r="F21" s="310" t="s">
        <v>2692</v>
      </c>
      <c r="G21" s="310">
        <v>12000</v>
      </c>
      <c r="H21" s="313">
        <v>11226</v>
      </c>
      <c r="I21" s="87">
        <v>0.24303240740740742</v>
      </c>
      <c r="J21" s="314">
        <v>4</v>
      </c>
      <c r="K21" s="308">
        <v>6.0752314814814821E-2</v>
      </c>
      <c r="L21" s="339">
        <v>96</v>
      </c>
      <c r="M21" s="312">
        <v>97.95</v>
      </c>
      <c r="N21" s="349"/>
      <c r="O21" s="37">
        <v>98.58</v>
      </c>
      <c r="P21" s="37">
        <v>96.85</v>
      </c>
    </row>
    <row r="22" spans="1:16">
      <c r="A22" s="85" t="s">
        <v>2927</v>
      </c>
      <c r="B22" s="85" t="s">
        <v>2369</v>
      </c>
      <c r="C22" s="305">
        <v>44256</v>
      </c>
      <c r="D22" s="85" t="s">
        <v>2393</v>
      </c>
      <c r="E22" s="277" t="s">
        <v>2729</v>
      </c>
      <c r="F22" s="310" t="s">
        <v>2692</v>
      </c>
      <c r="G22" s="310">
        <v>12000</v>
      </c>
      <c r="H22" s="313">
        <v>12089</v>
      </c>
      <c r="I22" s="89">
        <v>1.0286458333333333</v>
      </c>
      <c r="J22" s="314">
        <v>4</v>
      </c>
      <c r="K22" s="308">
        <v>0.25716435185185188</v>
      </c>
      <c r="L22" s="339">
        <v>99</v>
      </c>
      <c r="M22" s="312">
        <v>97.46</v>
      </c>
      <c r="N22" s="349"/>
      <c r="O22" s="37">
        <v>102.82</v>
      </c>
      <c r="P22" s="37">
        <v>97.98</v>
      </c>
    </row>
    <row r="23" spans="1:16">
      <c r="A23" s="85" t="s">
        <v>2928</v>
      </c>
      <c r="B23" s="85" t="s">
        <v>1950</v>
      </c>
      <c r="C23" s="305">
        <v>44511</v>
      </c>
      <c r="D23" s="85" t="s">
        <v>2393</v>
      </c>
      <c r="E23" s="277" t="s">
        <v>2729</v>
      </c>
      <c r="F23" s="310" t="s">
        <v>2690</v>
      </c>
      <c r="G23" s="310">
        <v>4001</v>
      </c>
      <c r="H23" s="313">
        <v>4098</v>
      </c>
      <c r="I23" s="87">
        <v>1.2163888888888887</v>
      </c>
      <c r="J23" s="314">
        <v>4</v>
      </c>
      <c r="K23" s="308">
        <v>0.30409722222222219</v>
      </c>
      <c r="L23" s="315">
        <v>102</v>
      </c>
      <c r="M23" s="312">
        <v>97.51</v>
      </c>
      <c r="N23" s="349"/>
      <c r="O23" s="37">
        <v>101.81</v>
      </c>
      <c r="P23" s="37">
        <v>92.56</v>
      </c>
    </row>
    <row r="24" spans="1:16">
      <c r="A24" s="85" t="s">
        <v>2957</v>
      </c>
      <c r="B24" s="85" t="s">
        <v>3082</v>
      </c>
      <c r="C24" s="305">
        <v>44693</v>
      </c>
      <c r="D24" s="85" t="s">
        <v>2393</v>
      </c>
      <c r="E24" s="277" t="s">
        <v>2729</v>
      </c>
      <c r="F24" s="310" t="s">
        <v>2690</v>
      </c>
      <c r="G24" s="310">
        <v>2665</v>
      </c>
      <c r="H24" s="313">
        <v>2082</v>
      </c>
      <c r="I24" s="87">
        <v>1.2628125000000001</v>
      </c>
      <c r="J24" s="314">
        <v>5</v>
      </c>
      <c r="K24" s="308">
        <v>0.25255787037037036</v>
      </c>
      <c r="L24" s="315">
        <v>78</v>
      </c>
      <c r="M24" s="312">
        <v>86.39</v>
      </c>
      <c r="N24" s="349" t="s">
        <v>7865</v>
      </c>
      <c r="O24" s="37">
        <v>78.12</v>
      </c>
      <c r="P24" s="37">
        <v>86.39</v>
      </c>
    </row>
    <row r="25" spans="1:16">
      <c r="A25" s="85" t="s">
        <v>2929</v>
      </c>
      <c r="B25" s="85" t="s">
        <v>2171</v>
      </c>
      <c r="C25" s="305">
        <v>44445</v>
      </c>
      <c r="D25" s="85" t="s">
        <v>2393</v>
      </c>
      <c r="E25" s="277" t="s">
        <v>2729</v>
      </c>
      <c r="F25" s="310" t="s">
        <v>2690</v>
      </c>
      <c r="G25" s="310">
        <v>5068</v>
      </c>
      <c r="H25" s="313">
        <v>4975</v>
      </c>
      <c r="I25" s="87">
        <v>1.4246412037037037</v>
      </c>
      <c r="J25" s="314">
        <v>5</v>
      </c>
      <c r="K25" s="308">
        <v>0.28493055555555552</v>
      </c>
      <c r="L25" s="315">
        <v>98</v>
      </c>
      <c r="M25" s="312">
        <v>96.55</v>
      </c>
      <c r="N25" s="349"/>
      <c r="O25" s="37">
        <v>89.05</v>
      </c>
      <c r="P25" s="37">
        <v>91.3</v>
      </c>
    </row>
    <row r="26" spans="1:16">
      <c r="A26" s="85" t="s">
        <v>2930</v>
      </c>
      <c r="B26" s="85" t="s">
        <v>2374</v>
      </c>
      <c r="C26" s="305">
        <v>44256</v>
      </c>
      <c r="D26" s="85" t="s">
        <v>2393</v>
      </c>
      <c r="E26" s="277" t="s">
        <v>2729</v>
      </c>
      <c r="F26" s="310" t="s">
        <v>2690</v>
      </c>
      <c r="G26" s="318">
        <v>4001</v>
      </c>
      <c r="H26" s="318">
        <v>3654</v>
      </c>
      <c r="I26" s="320">
        <v>1.0854050925925927</v>
      </c>
      <c r="J26" s="321">
        <v>4</v>
      </c>
      <c r="K26" s="308">
        <v>0.27135416666666667</v>
      </c>
      <c r="L26" s="334">
        <v>91</v>
      </c>
      <c r="M26" s="335">
        <v>96.09</v>
      </c>
      <c r="N26" s="349"/>
      <c r="O26" s="37">
        <v>95.12</v>
      </c>
      <c r="P26" s="37">
        <v>93.41</v>
      </c>
    </row>
    <row r="27" spans="1:16">
      <c r="A27" s="85" t="s">
        <v>2931</v>
      </c>
      <c r="B27" s="85" t="s">
        <v>2238</v>
      </c>
      <c r="C27" s="305">
        <v>44256</v>
      </c>
      <c r="D27" s="85" t="s">
        <v>2393</v>
      </c>
      <c r="E27" s="277" t="s">
        <v>2729</v>
      </c>
      <c r="F27" s="313" t="s">
        <v>2692</v>
      </c>
      <c r="G27" s="6">
        <v>8800</v>
      </c>
      <c r="H27" s="6">
        <v>9526</v>
      </c>
      <c r="I27" s="89">
        <v>0.37793981481481481</v>
      </c>
      <c r="J27" s="311">
        <v>3</v>
      </c>
      <c r="K27" s="308">
        <v>0.1259837962962963</v>
      </c>
      <c r="L27" s="6">
        <v>101</v>
      </c>
      <c r="M27" s="6">
        <v>93.02</v>
      </c>
      <c r="N27" s="349"/>
      <c r="O27" s="37">
        <v>98.8</v>
      </c>
      <c r="P27" s="37">
        <v>96.42</v>
      </c>
    </row>
    <row r="28" spans="1:16">
      <c r="A28" s="85" t="s">
        <v>2932</v>
      </c>
      <c r="B28" s="85" t="s">
        <v>2379</v>
      </c>
      <c r="C28" s="305">
        <v>44256</v>
      </c>
      <c r="D28" s="85" t="s">
        <v>2393</v>
      </c>
      <c r="E28" s="277" t="s">
        <v>2729</v>
      </c>
      <c r="F28" s="313" t="s">
        <v>2690</v>
      </c>
      <c r="G28" s="6">
        <v>4001</v>
      </c>
      <c r="H28" s="6">
        <v>2990</v>
      </c>
      <c r="I28" s="87">
        <v>0.99042824074074076</v>
      </c>
      <c r="J28" s="311">
        <v>4</v>
      </c>
      <c r="K28" s="308">
        <v>0.24760416666666665</v>
      </c>
      <c r="L28" s="6">
        <v>75</v>
      </c>
      <c r="M28" s="6">
        <v>93.41</v>
      </c>
      <c r="N28" s="349" t="s">
        <v>3713</v>
      </c>
      <c r="O28" s="37">
        <v>86.88</v>
      </c>
      <c r="P28" s="37">
        <v>95.79</v>
      </c>
    </row>
    <row r="29" spans="1:16">
      <c r="A29" s="331" t="s">
        <v>3018</v>
      </c>
      <c r="B29" s="331" t="s">
        <v>2380</v>
      </c>
      <c r="C29" s="305">
        <v>42933</v>
      </c>
      <c r="D29" s="85" t="s">
        <v>2393</v>
      </c>
      <c r="E29" s="317"/>
      <c r="F29" s="318"/>
      <c r="I29" s="290"/>
      <c r="J29" s="348"/>
      <c r="K29" s="308"/>
      <c r="N29" s="350"/>
      <c r="O29" s="37"/>
      <c r="P29" s="37"/>
    </row>
    <row r="30" spans="1:16">
      <c r="K30" s="308"/>
    </row>
  </sheetData>
  <autoFilter ref="A2:Q2" xr:uid="{6C569B58-6103-433E-A208-439020BF4924}">
    <sortState xmlns:xlrd2="http://schemas.microsoft.com/office/spreadsheetml/2017/richdata2" ref="A3:Q29">
      <sortCondition ref="B2"/>
    </sortState>
  </autoFilter>
  <conditionalFormatting sqref="B2">
    <cfRule type="duplicateValues" dxfId="44" priority="9"/>
  </conditionalFormatting>
  <conditionalFormatting sqref="E3:E29">
    <cfRule type="cellIs" dxfId="43" priority="7" operator="equal">
      <formula>"L"</formula>
    </cfRule>
    <cfRule type="cellIs" dxfId="42" priority="8" operator="equal">
      <formula>"A"</formula>
    </cfRule>
  </conditionalFormatting>
  <conditionalFormatting sqref="B1:B2">
    <cfRule type="duplicateValues" dxfId="41" priority="10"/>
  </conditionalFormatting>
  <conditionalFormatting sqref="B1:B29">
    <cfRule type="duplicateValues" dxfId="40" priority="11"/>
  </conditionalFormatting>
  <conditionalFormatting sqref="B3:B29">
    <cfRule type="duplicateValues" dxfId="39" priority="12"/>
  </conditionalFormatting>
  <conditionalFormatting sqref="B33">
    <cfRule type="duplicateValues" dxfId="38" priority="1"/>
  </conditionalFormatting>
  <conditionalFormatting sqref="B33">
    <cfRule type="duplicateValues" dxfId="37" priority="2"/>
  </conditionalFormatting>
  <conditionalFormatting sqref="B33:B56">
    <cfRule type="duplicateValues" dxfId="36" priority="3"/>
  </conditionalFormatting>
  <conditionalFormatting sqref="B34:B56">
    <cfRule type="duplicateValues" dxfId="35" priority="4"/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1754A-8341-44DC-9DDA-9AE9617D433C}">
  <dimension ref="A1:N53"/>
  <sheetViews>
    <sheetView workbookViewId="0">
      <selection activeCell="A18" sqref="A18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1" width="12.6640625" customWidth="1"/>
    <col min="12" max="12" width="11.44140625" bestFit="1" customWidth="1"/>
    <col min="13" max="13" width="7.88671875" bestFit="1" customWidth="1"/>
    <col min="14" max="14" width="90.109375" bestFit="1" customWidth="1"/>
    <col min="20" max="20" width="31.5546875" customWidth="1"/>
    <col min="21" max="21" width="11.33203125" customWidth="1"/>
    <col min="25" max="25" width="31.88671875" customWidth="1"/>
    <col min="26" max="26" width="13" customWidth="1"/>
  </cols>
  <sheetData>
    <row r="1" spans="1:14">
      <c r="A1" s="290"/>
      <c r="B1" s="290"/>
      <c r="C1" s="290"/>
      <c r="D1" s="290"/>
      <c r="E1" s="290"/>
      <c r="F1" s="290"/>
      <c r="G1" s="292" t="s">
        <v>7867</v>
      </c>
      <c r="H1" s="292" t="s">
        <v>7868</v>
      </c>
      <c r="I1" s="292" t="s">
        <v>7867</v>
      </c>
      <c r="J1" s="292" t="s">
        <v>7867</v>
      </c>
      <c r="K1" s="293"/>
      <c r="L1" s="294"/>
      <c r="M1" s="295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00" t="s">
        <v>3025</v>
      </c>
      <c r="H2" s="301" t="s">
        <v>3026</v>
      </c>
      <c r="I2" s="301" t="s">
        <v>3654</v>
      </c>
      <c r="J2" s="301" t="s">
        <v>3028</v>
      </c>
      <c r="K2" s="302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307" t="s">
        <v>2729</v>
      </c>
      <c r="F3" s="310" t="s">
        <v>2690</v>
      </c>
      <c r="G3" s="310">
        <v>5335</v>
      </c>
      <c r="H3" s="313">
        <v>5299</v>
      </c>
      <c r="I3" s="87">
        <v>1.4550694444444445</v>
      </c>
      <c r="J3" s="314">
        <v>5</v>
      </c>
      <c r="K3" s="308">
        <f>I3/J3</f>
        <v>0.29101388888888891</v>
      </c>
      <c r="L3" s="339">
        <v>99</v>
      </c>
      <c r="M3" s="312">
        <v>94.12</v>
      </c>
      <c r="N3" s="316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317" t="s">
        <v>2729</v>
      </c>
      <c r="F4" s="318" t="s">
        <v>2690</v>
      </c>
      <c r="G4" s="318">
        <v>5335</v>
      </c>
      <c r="H4" s="319">
        <v>6009</v>
      </c>
      <c r="I4" s="320">
        <v>1.5230092592592592</v>
      </c>
      <c r="J4" s="321">
        <v>5</v>
      </c>
      <c r="K4" s="308">
        <f t="shared" ref="K4:K25" si="0">I4/J4</f>
        <v>0.30460185185185185</v>
      </c>
      <c r="L4" s="340">
        <v>113</v>
      </c>
      <c r="M4" s="312">
        <v>94.69</v>
      </c>
      <c r="N4" s="316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85" t="s">
        <v>2729</v>
      </c>
      <c r="F5" s="85" t="s">
        <v>2690</v>
      </c>
      <c r="G5" s="85">
        <v>5335</v>
      </c>
      <c r="H5" s="85">
        <v>5191</v>
      </c>
      <c r="I5" s="87">
        <v>1.9763541666666666</v>
      </c>
      <c r="J5" s="311">
        <v>5</v>
      </c>
      <c r="K5" s="308">
        <f t="shared" si="0"/>
        <v>0.39527083333333335</v>
      </c>
      <c r="L5" s="341">
        <v>97</v>
      </c>
      <c r="M5" s="85">
        <v>99.12</v>
      </c>
      <c r="N5" s="316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324" t="s">
        <v>2729</v>
      </c>
      <c r="F6" s="281" t="s">
        <v>2690</v>
      </c>
      <c r="G6" s="281">
        <v>4268</v>
      </c>
      <c r="H6" s="325">
        <v>4396</v>
      </c>
      <c r="I6" s="326">
        <v>1.2599189814814815</v>
      </c>
      <c r="J6" s="327">
        <v>4</v>
      </c>
      <c r="K6" s="308">
        <f t="shared" si="0"/>
        <v>0.31497974537037038</v>
      </c>
      <c r="L6" s="342">
        <v>103</v>
      </c>
      <c r="M6" s="329">
        <v>96.68</v>
      </c>
      <c r="N6" s="316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307" t="s">
        <v>2731</v>
      </c>
      <c r="F7" s="310" t="s">
        <v>2692</v>
      </c>
      <c r="G7" s="310">
        <v>7200</v>
      </c>
      <c r="H7" s="313">
        <v>7327</v>
      </c>
      <c r="I7" s="87">
        <v>1.2046296296296297</v>
      </c>
      <c r="J7" s="314">
        <v>5</v>
      </c>
      <c r="K7" s="308">
        <f t="shared" si="0"/>
        <v>0.24092592592592593</v>
      </c>
      <c r="L7" s="339">
        <v>102</v>
      </c>
      <c r="M7" s="312">
        <v>95.91</v>
      </c>
      <c r="N7" s="316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307" t="s">
        <v>2729</v>
      </c>
      <c r="F8" s="310" t="s">
        <v>2690</v>
      </c>
      <c r="G8" s="310">
        <v>5335</v>
      </c>
      <c r="H8" s="313">
        <v>5474</v>
      </c>
      <c r="I8" s="87">
        <v>1.3478240740740741</v>
      </c>
      <c r="J8" s="314">
        <v>5</v>
      </c>
      <c r="K8" s="308">
        <f t="shared" si="0"/>
        <v>0.26956481481481481</v>
      </c>
      <c r="L8" s="339">
        <v>103</v>
      </c>
      <c r="M8" s="312">
        <v>97</v>
      </c>
      <c r="N8" s="316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307" t="s">
        <v>2731</v>
      </c>
      <c r="F9" s="310" t="s">
        <v>2692</v>
      </c>
      <c r="G9" s="310">
        <v>12266</v>
      </c>
      <c r="H9" s="313">
        <v>14813</v>
      </c>
      <c r="I9" s="87">
        <v>1.1914351851851852</v>
      </c>
      <c r="J9" s="314">
        <v>5</v>
      </c>
      <c r="K9" s="308">
        <f t="shared" si="0"/>
        <v>0.23828703703703705</v>
      </c>
      <c r="L9" s="339">
        <v>110</v>
      </c>
      <c r="M9" s="312">
        <v>100</v>
      </c>
      <c r="N9" s="316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307" t="s">
        <v>2731</v>
      </c>
      <c r="F10" s="310" t="s">
        <v>2692</v>
      </c>
      <c r="G10" s="310">
        <v>7200</v>
      </c>
      <c r="H10" s="313">
        <v>7929</v>
      </c>
      <c r="I10" s="87">
        <v>1.9771527777777778</v>
      </c>
      <c r="J10" s="314">
        <v>5</v>
      </c>
      <c r="K10" s="308">
        <f t="shared" si="0"/>
        <v>0.39543055555555556</v>
      </c>
      <c r="L10" s="339">
        <v>110</v>
      </c>
      <c r="M10" s="312">
        <v>97.35</v>
      </c>
      <c r="N10" s="316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307" t="s">
        <v>2729</v>
      </c>
      <c r="F11" s="310" t="s">
        <v>2690</v>
      </c>
      <c r="G11" s="310">
        <v>5335</v>
      </c>
      <c r="H11" s="313">
        <v>4142</v>
      </c>
      <c r="I11" s="87">
        <v>0.80814814814814817</v>
      </c>
      <c r="J11" s="314">
        <v>5</v>
      </c>
      <c r="K11" s="308">
        <f t="shared" si="0"/>
        <v>0.16162962962962962</v>
      </c>
      <c r="L11" s="339">
        <v>78</v>
      </c>
      <c r="M11" s="312">
        <v>94.51</v>
      </c>
      <c r="N11" s="316"/>
    </row>
    <row r="12" spans="1:14">
      <c r="A12" s="85" t="s">
        <v>2919</v>
      </c>
      <c r="B12" s="85" t="s">
        <v>2367</v>
      </c>
      <c r="C12" s="305">
        <v>44445</v>
      </c>
      <c r="D12" s="85" t="s">
        <v>2393</v>
      </c>
      <c r="E12" s="307" t="s">
        <v>2731</v>
      </c>
      <c r="F12" s="310" t="s">
        <v>2692</v>
      </c>
      <c r="G12" s="310">
        <v>7200</v>
      </c>
      <c r="H12" s="313">
        <v>8210</v>
      </c>
      <c r="I12" s="89">
        <v>1.3624305555555554</v>
      </c>
      <c r="J12" s="314">
        <v>5</v>
      </c>
      <c r="K12" s="308">
        <f t="shared" si="0"/>
        <v>0.2724861111111111</v>
      </c>
      <c r="L12" s="339">
        <v>114</v>
      </c>
      <c r="M12" s="330">
        <v>95.51</v>
      </c>
      <c r="N12" s="316"/>
    </row>
    <row r="13" spans="1:14">
      <c r="A13" s="85" t="s">
        <v>2920</v>
      </c>
      <c r="B13" s="85" t="s">
        <v>2375</v>
      </c>
      <c r="C13" s="305">
        <v>42996</v>
      </c>
      <c r="D13" s="85" t="s">
        <v>2393</v>
      </c>
      <c r="E13" s="307" t="s">
        <v>2731</v>
      </c>
      <c r="F13" s="310" t="s">
        <v>2692</v>
      </c>
      <c r="G13" s="310">
        <v>9600</v>
      </c>
      <c r="H13" s="313">
        <v>12295</v>
      </c>
      <c r="I13" s="87">
        <v>1.1090046296296296</v>
      </c>
      <c r="J13" s="314">
        <v>4</v>
      </c>
      <c r="K13" s="308">
        <f t="shared" si="0"/>
        <v>0.27725115740740741</v>
      </c>
      <c r="L13" s="339">
        <v>107</v>
      </c>
      <c r="M13" s="312">
        <v>86.49</v>
      </c>
      <c r="N13" s="316"/>
    </row>
    <row r="14" spans="1:14">
      <c r="A14" s="85" t="s">
        <v>2921</v>
      </c>
      <c r="B14" s="85" t="s">
        <v>2362</v>
      </c>
      <c r="C14" s="305">
        <v>42989</v>
      </c>
      <c r="D14" s="85" t="s">
        <v>2393</v>
      </c>
      <c r="E14" s="307" t="s">
        <v>2729</v>
      </c>
      <c r="F14" s="310" t="s">
        <v>2690</v>
      </c>
      <c r="G14" s="310">
        <v>5335</v>
      </c>
      <c r="H14" s="313">
        <v>4876</v>
      </c>
      <c r="I14" s="87">
        <v>1.2680555555555555</v>
      </c>
      <c r="J14" s="314">
        <v>5</v>
      </c>
      <c r="K14" s="308">
        <f t="shared" si="0"/>
        <v>0.25361111111111112</v>
      </c>
      <c r="L14" s="339">
        <v>91</v>
      </c>
      <c r="M14" s="312">
        <v>96.31</v>
      </c>
      <c r="N14" s="316"/>
    </row>
    <row r="15" spans="1:14">
      <c r="A15" s="85" t="s">
        <v>2922</v>
      </c>
      <c r="B15" s="85" t="s">
        <v>2376</v>
      </c>
      <c r="C15" s="305">
        <v>42989</v>
      </c>
      <c r="D15" s="85" t="s">
        <v>2393</v>
      </c>
      <c r="E15" s="307" t="s">
        <v>2731</v>
      </c>
      <c r="F15" s="310" t="s">
        <v>2692</v>
      </c>
      <c r="G15" s="310">
        <v>7467</v>
      </c>
      <c r="H15" s="313">
        <v>6178</v>
      </c>
      <c r="I15" s="87">
        <v>0.45425925925925931</v>
      </c>
      <c r="J15" s="314">
        <v>3</v>
      </c>
      <c r="K15" s="308">
        <f t="shared" si="0"/>
        <v>0.15141975308641978</v>
      </c>
      <c r="L15" s="339">
        <v>89</v>
      </c>
      <c r="M15" s="312">
        <v>95.12</v>
      </c>
      <c r="N15" s="316"/>
    </row>
    <row r="16" spans="1:14">
      <c r="A16" s="85" t="s">
        <v>2923</v>
      </c>
      <c r="B16" s="85" t="s">
        <v>1269</v>
      </c>
      <c r="C16" s="305">
        <v>44511</v>
      </c>
      <c r="D16" s="85" t="s">
        <v>2393</v>
      </c>
      <c r="E16" s="307" t="s">
        <v>2729</v>
      </c>
      <c r="F16" s="310" t="s">
        <v>2690</v>
      </c>
      <c r="G16" s="310">
        <v>4268</v>
      </c>
      <c r="H16" s="313">
        <v>4667</v>
      </c>
      <c r="I16" s="89">
        <v>1.5661689814814814</v>
      </c>
      <c r="J16" s="314">
        <v>4</v>
      </c>
      <c r="K16" s="308">
        <f t="shared" si="0"/>
        <v>0.39154224537037036</v>
      </c>
      <c r="L16" s="339">
        <v>109</v>
      </c>
      <c r="M16" s="312">
        <v>91.23</v>
      </c>
      <c r="N16" s="316"/>
    </row>
    <row r="17" spans="1:14">
      <c r="A17" s="85" t="s">
        <v>2924</v>
      </c>
      <c r="B17" s="85" t="s">
        <v>2373</v>
      </c>
      <c r="C17" s="305">
        <v>44256</v>
      </c>
      <c r="D17" s="85" t="s">
        <v>2393</v>
      </c>
      <c r="E17" s="307" t="s">
        <v>2731</v>
      </c>
      <c r="F17" s="310" t="s">
        <v>2692</v>
      </c>
      <c r="G17" s="310">
        <v>7200</v>
      </c>
      <c r="H17" s="313">
        <v>7059</v>
      </c>
      <c r="I17" s="87">
        <v>1.2673495370370371</v>
      </c>
      <c r="J17" s="314">
        <v>5</v>
      </c>
      <c r="K17" s="308">
        <f t="shared" si="0"/>
        <v>0.25346990740740744</v>
      </c>
      <c r="L17" s="339">
        <v>98</v>
      </c>
      <c r="M17" s="312">
        <v>95.83</v>
      </c>
      <c r="N17" s="316"/>
    </row>
    <row r="18" spans="1:14">
      <c r="A18" s="85" t="s">
        <v>2925</v>
      </c>
      <c r="B18" s="85" t="s">
        <v>1527</v>
      </c>
      <c r="C18" s="305">
        <v>44511</v>
      </c>
      <c r="D18" s="85" t="s">
        <v>2393</v>
      </c>
      <c r="E18" s="307" t="s">
        <v>2729</v>
      </c>
      <c r="F18" s="310" t="s">
        <v>2690</v>
      </c>
      <c r="G18" s="310">
        <v>5335</v>
      </c>
      <c r="H18" s="313">
        <v>4255</v>
      </c>
      <c r="I18" s="89">
        <v>1.4268634259259259</v>
      </c>
      <c r="J18" s="314">
        <v>5</v>
      </c>
      <c r="K18" s="308">
        <f t="shared" si="0"/>
        <v>0.28537268518518516</v>
      </c>
      <c r="L18" s="339">
        <v>80</v>
      </c>
      <c r="M18" s="312">
        <v>88.38</v>
      </c>
      <c r="N18" s="316"/>
    </row>
    <row r="19" spans="1:14">
      <c r="A19" s="85" t="s">
        <v>2926</v>
      </c>
      <c r="B19" s="85" t="s">
        <v>2377</v>
      </c>
      <c r="C19" s="305">
        <v>43045</v>
      </c>
      <c r="D19" s="85" t="s">
        <v>2393</v>
      </c>
      <c r="E19" s="307" t="s">
        <v>2731</v>
      </c>
      <c r="F19" s="310" t="s">
        <v>2692</v>
      </c>
      <c r="G19" s="310">
        <v>10932</v>
      </c>
      <c r="H19" s="313">
        <v>12023</v>
      </c>
      <c r="I19" s="87">
        <v>0.6623148148148148</v>
      </c>
      <c r="J19" s="314">
        <v>5</v>
      </c>
      <c r="K19" s="308">
        <f t="shared" si="0"/>
        <v>0.13246296296296295</v>
      </c>
      <c r="L19" s="339">
        <v>101</v>
      </c>
      <c r="M19" s="312">
        <v>91.76</v>
      </c>
      <c r="N19" s="316"/>
    </row>
    <row r="20" spans="1:14">
      <c r="A20" s="85" t="s">
        <v>2927</v>
      </c>
      <c r="B20" s="85" t="s">
        <v>2369</v>
      </c>
      <c r="C20" s="305">
        <v>44256</v>
      </c>
      <c r="D20" s="85" t="s">
        <v>2393</v>
      </c>
      <c r="E20" s="307" t="s">
        <v>2731</v>
      </c>
      <c r="F20" s="310" t="s">
        <v>2692</v>
      </c>
      <c r="G20" s="310">
        <v>7200</v>
      </c>
      <c r="H20" s="313">
        <v>7524</v>
      </c>
      <c r="I20" s="89">
        <v>1.7454629629629628</v>
      </c>
      <c r="J20" s="314">
        <v>5</v>
      </c>
      <c r="K20" s="308">
        <f t="shared" si="0"/>
        <v>0.34909259259259257</v>
      </c>
      <c r="L20" s="339">
        <v>105</v>
      </c>
      <c r="M20" s="312">
        <v>97.73</v>
      </c>
      <c r="N20" s="316"/>
    </row>
    <row r="21" spans="1:14">
      <c r="A21" s="85" t="s">
        <v>2928</v>
      </c>
      <c r="B21" s="85" t="s">
        <v>1950</v>
      </c>
      <c r="C21" s="305">
        <v>44511</v>
      </c>
      <c r="D21" s="85" t="s">
        <v>2393</v>
      </c>
      <c r="E21" s="307" t="s">
        <v>2729</v>
      </c>
      <c r="F21" s="310" t="s">
        <v>2690</v>
      </c>
      <c r="G21" s="310">
        <v>5335</v>
      </c>
      <c r="H21" s="313">
        <v>5450</v>
      </c>
      <c r="I21" s="87">
        <v>1.6649768518518517</v>
      </c>
      <c r="J21" s="314">
        <v>5</v>
      </c>
      <c r="K21" s="308">
        <f t="shared" si="0"/>
        <v>0.33299537037037036</v>
      </c>
      <c r="L21" s="315">
        <v>102</v>
      </c>
      <c r="M21" s="312">
        <v>96.45</v>
      </c>
      <c r="N21" s="316"/>
    </row>
    <row r="22" spans="1:14">
      <c r="A22" s="85" t="s">
        <v>2929</v>
      </c>
      <c r="B22" s="85" t="s">
        <v>2171</v>
      </c>
      <c r="C22" s="305">
        <v>44445</v>
      </c>
      <c r="D22" s="85" t="s">
        <v>2393</v>
      </c>
      <c r="E22" s="307" t="s">
        <v>2729</v>
      </c>
      <c r="F22" s="310" t="s">
        <v>2690</v>
      </c>
      <c r="G22" s="310">
        <v>5335</v>
      </c>
      <c r="H22" s="313">
        <v>5143</v>
      </c>
      <c r="I22" s="87">
        <v>1.4077083333333331</v>
      </c>
      <c r="J22" s="314">
        <v>5</v>
      </c>
      <c r="K22" s="308">
        <f t="shared" si="0"/>
        <v>0.28154166666666663</v>
      </c>
      <c r="L22" s="315">
        <v>96</v>
      </c>
      <c r="M22" s="312">
        <v>95.68</v>
      </c>
      <c r="N22" s="316"/>
    </row>
    <row r="23" spans="1:14">
      <c r="A23" s="85" t="s">
        <v>2930</v>
      </c>
      <c r="B23" s="85" t="s">
        <v>2374</v>
      </c>
      <c r="C23" s="305">
        <v>44256</v>
      </c>
      <c r="D23" s="85" t="s">
        <v>2393</v>
      </c>
      <c r="E23" s="307" t="s">
        <v>2729</v>
      </c>
      <c r="F23" s="310" t="s">
        <v>2690</v>
      </c>
      <c r="G23" s="318">
        <v>4268</v>
      </c>
      <c r="H23" s="318">
        <v>3662</v>
      </c>
      <c r="I23" s="320">
        <v>1.1063773148148148</v>
      </c>
      <c r="J23" s="321">
        <v>4</v>
      </c>
      <c r="K23" s="308">
        <f t="shared" si="0"/>
        <v>0.27659432870370371</v>
      </c>
      <c r="L23" s="334">
        <v>86</v>
      </c>
      <c r="M23" s="335">
        <v>94.87</v>
      </c>
      <c r="N23" s="316"/>
    </row>
    <row r="24" spans="1:14">
      <c r="A24" s="85" t="s">
        <v>2931</v>
      </c>
      <c r="B24" s="85" t="s">
        <v>2238</v>
      </c>
      <c r="C24" s="305">
        <v>44256</v>
      </c>
      <c r="D24" s="85" t="s">
        <v>2393</v>
      </c>
      <c r="E24" s="307" t="s">
        <v>2731</v>
      </c>
      <c r="F24" s="313" t="s">
        <v>2692</v>
      </c>
      <c r="G24" s="6">
        <v>11731</v>
      </c>
      <c r="H24" s="6">
        <v>12280</v>
      </c>
      <c r="I24" s="89">
        <v>0.79499999999999993</v>
      </c>
      <c r="J24" s="311">
        <v>5</v>
      </c>
      <c r="K24" s="308">
        <f t="shared" si="0"/>
        <v>0.15899999999999997</v>
      </c>
      <c r="L24" s="6">
        <v>100</v>
      </c>
      <c r="M24" s="6">
        <v>94.58</v>
      </c>
      <c r="N24" s="316"/>
    </row>
    <row r="25" spans="1:14">
      <c r="A25" s="85" t="s">
        <v>2932</v>
      </c>
      <c r="B25" s="85" t="s">
        <v>2379</v>
      </c>
      <c r="C25" s="305">
        <v>44256</v>
      </c>
      <c r="D25" s="85" t="s">
        <v>2393</v>
      </c>
      <c r="E25" s="307" t="s">
        <v>2731</v>
      </c>
      <c r="F25" s="313" t="s">
        <v>2692</v>
      </c>
      <c r="G25" s="6">
        <v>5335</v>
      </c>
      <c r="H25" s="6">
        <v>2862</v>
      </c>
      <c r="I25" s="87">
        <v>0.83578703703703694</v>
      </c>
      <c r="J25" s="311">
        <v>5</v>
      </c>
      <c r="K25" s="308">
        <f t="shared" si="0"/>
        <v>0.16715740740740739</v>
      </c>
      <c r="L25" s="6">
        <v>54</v>
      </c>
      <c r="M25" s="6">
        <v>92.36</v>
      </c>
      <c r="N25" s="316"/>
    </row>
    <row r="26" spans="1:14">
      <c r="A26" s="331" t="s">
        <v>3018</v>
      </c>
      <c r="B26" s="331" t="s">
        <v>2380</v>
      </c>
      <c r="C26" s="305">
        <v>42933</v>
      </c>
      <c r="D26" s="85" t="s">
        <v>2393</v>
      </c>
      <c r="E26" s="317"/>
      <c r="F26" s="318"/>
      <c r="I26" s="290"/>
      <c r="J26" s="348"/>
      <c r="K26" s="308"/>
      <c r="N26" s="309"/>
    </row>
    <row r="27" spans="1:14">
      <c r="K27" s="308"/>
    </row>
    <row r="30" spans="1:14">
      <c r="B30" s="297" t="s">
        <v>3023</v>
      </c>
      <c r="C30" s="301" t="s">
        <v>3028</v>
      </c>
    </row>
    <row r="31" spans="1:14">
      <c r="B31" s="85" t="s">
        <v>111</v>
      </c>
      <c r="C31" s="314">
        <v>4</v>
      </c>
    </row>
    <row r="32" spans="1:14">
      <c r="B32" s="85" t="s">
        <v>130</v>
      </c>
      <c r="C32" s="321">
        <v>4</v>
      </c>
    </row>
    <row r="33" spans="2:3">
      <c r="B33" s="85" t="s">
        <v>2364</v>
      </c>
      <c r="C33" s="311">
        <v>5</v>
      </c>
    </row>
    <row r="34" spans="2:3">
      <c r="B34" s="85" t="s">
        <v>473</v>
      </c>
      <c r="C34" s="327">
        <v>5</v>
      </c>
    </row>
    <row r="35" spans="2:3">
      <c r="B35" s="85" t="s">
        <v>2363</v>
      </c>
      <c r="C35" s="314">
        <v>5</v>
      </c>
    </row>
    <row r="36" spans="2:3">
      <c r="B36" s="85" t="s">
        <v>495</v>
      </c>
      <c r="C36" s="314">
        <v>5</v>
      </c>
    </row>
    <row r="37" spans="2:3">
      <c r="B37" s="85" t="s">
        <v>2370</v>
      </c>
      <c r="C37" s="314">
        <v>5</v>
      </c>
    </row>
    <row r="38" spans="2:3">
      <c r="B38" s="85" t="s">
        <v>2372</v>
      </c>
      <c r="C38" s="314">
        <v>4</v>
      </c>
    </row>
    <row r="39" spans="2:3">
      <c r="B39" s="85" t="s">
        <v>2371</v>
      </c>
      <c r="C39" s="314">
        <v>4</v>
      </c>
    </row>
    <row r="40" spans="2:3">
      <c r="B40" s="85" t="s">
        <v>2367</v>
      </c>
      <c r="C40" s="314">
        <v>5</v>
      </c>
    </row>
    <row r="41" spans="2:3">
      <c r="B41" s="85" t="s">
        <v>2375</v>
      </c>
      <c r="C41" s="314">
        <v>5</v>
      </c>
    </row>
    <row r="42" spans="2:3">
      <c r="B42" s="85" t="s">
        <v>2362</v>
      </c>
      <c r="C42" s="314">
        <v>5</v>
      </c>
    </row>
    <row r="43" spans="2:3">
      <c r="B43" s="85" t="s">
        <v>2376</v>
      </c>
      <c r="C43" s="314">
        <v>5</v>
      </c>
    </row>
    <row r="44" spans="2:3">
      <c r="B44" s="85" t="s">
        <v>1269</v>
      </c>
      <c r="C44" s="314">
        <v>3</v>
      </c>
    </row>
    <row r="45" spans="2:3">
      <c r="B45" s="85" t="s">
        <v>2373</v>
      </c>
      <c r="C45" s="314">
        <v>2</v>
      </c>
    </row>
    <row r="46" spans="2:3">
      <c r="B46" s="85" t="s">
        <v>1527</v>
      </c>
      <c r="C46" s="314">
        <v>5</v>
      </c>
    </row>
    <row r="47" spans="2:3">
      <c r="B47" s="85" t="s">
        <v>2377</v>
      </c>
      <c r="C47" s="314">
        <v>5</v>
      </c>
    </row>
    <row r="48" spans="2:3">
      <c r="B48" s="85" t="s">
        <v>2369</v>
      </c>
      <c r="C48" s="314">
        <v>4</v>
      </c>
    </row>
    <row r="49" spans="2:3">
      <c r="B49" s="85" t="s">
        <v>1950</v>
      </c>
      <c r="C49" s="314">
        <v>5</v>
      </c>
    </row>
    <row r="50" spans="2:3">
      <c r="B50" s="85" t="s">
        <v>2171</v>
      </c>
      <c r="C50" s="314">
        <v>3</v>
      </c>
    </row>
    <row r="51" spans="2:3">
      <c r="B51" s="85" t="s">
        <v>2374</v>
      </c>
      <c r="C51" s="314">
        <v>5</v>
      </c>
    </row>
    <row r="52" spans="2:3">
      <c r="B52" s="85" t="s">
        <v>2238</v>
      </c>
      <c r="C52" s="314">
        <v>5</v>
      </c>
    </row>
    <row r="53" spans="2:3">
      <c r="B53" s="85" t="s">
        <v>2379</v>
      </c>
      <c r="C53" s="314">
        <v>4</v>
      </c>
    </row>
  </sheetData>
  <autoFilter ref="A1:N26" xr:uid="{769CAD3F-E6BB-497F-9781-3AFA895F0D86}"/>
  <conditionalFormatting sqref="B2">
    <cfRule type="duplicateValues" dxfId="34" priority="9"/>
  </conditionalFormatting>
  <conditionalFormatting sqref="E6:E26 E3:E4">
    <cfRule type="cellIs" dxfId="33" priority="7" operator="equal">
      <formula>"L"</formula>
    </cfRule>
    <cfRule type="cellIs" dxfId="32" priority="8" operator="equal">
      <formula>"A"</formula>
    </cfRule>
  </conditionalFormatting>
  <conditionalFormatting sqref="E10">
    <cfRule type="cellIs" dxfId="31" priority="5" operator="equal">
      <formula>"L"</formula>
    </cfRule>
    <cfRule type="cellIs" dxfId="30" priority="6" operator="equal">
      <formula>"A"</formula>
    </cfRule>
  </conditionalFormatting>
  <conditionalFormatting sqref="B1:B2">
    <cfRule type="duplicateValues" dxfId="29" priority="10"/>
  </conditionalFormatting>
  <conditionalFormatting sqref="B1:B26">
    <cfRule type="duplicateValues" dxfId="28" priority="11"/>
  </conditionalFormatting>
  <conditionalFormatting sqref="B3:B26">
    <cfRule type="duplicateValues" dxfId="27" priority="12"/>
  </conditionalFormatting>
  <conditionalFormatting sqref="B30">
    <cfRule type="duplicateValues" dxfId="26" priority="1"/>
  </conditionalFormatting>
  <conditionalFormatting sqref="B30">
    <cfRule type="duplicateValues" dxfId="25" priority="2"/>
  </conditionalFormatting>
  <conditionalFormatting sqref="B30:B53">
    <cfRule type="duplicateValues" dxfId="24" priority="3"/>
  </conditionalFormatting>
  <conditionalFormatting sqref="B31:B53">
    <cfRule type="duplicateValues" dxfId="23" priority="4"/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CAD3F-E6BB-497F-9781-3AFA895F0D86}">
  <dimension ref="A1:N53"/>
  <sheetViews>
    <sheetView topLeftCell="C1" workbookViewId="0">
      <selection activeCell="N28" sqref="N28"/>
    </sheetView>
  </sheetViews>
  <sheetFormatPr defaultRowHeight="14.4"/>
  <cols>
    <col min="1" max="1" width="33.5546875" bestFit="1" customWidth="1"/>
    <col min="2" max="3" width="14.5546875" bestFit="1" customWidth="1"/>
    <col min="4" max="4" width="23.5546875" bestFit="1" customWidth="1"/>
    <col min="5" max="5" width="25.109375" bestFit="1" customWidth="1"/>
    <col min="6" max="6" width="7" bestFit="1" customWidth="1"/>
    <col min="7" max="7" width="15.44140625" bestFit="1" customWidth="1"/>
    <col min="8" max="8" width="28.88671875" bestFit="1" customWidth="1"/>
    <col min="9" max="9" width="17.5546875" bestFit="1" customWidth="1"/>
    <col min="10" max="11" width="12.6640625" customWidth="1"/>
    <col min="12" max="12" width="11.44140625" bestFit="1" customWidth="1"/>
    <col min="13" max="13" width="7.88671875" bestFit="1" customWidth="1"/>
    <col min="14" max="14" width="90.109375" bestFit="1" customWidth="1"/>
    <col min="20" max="20" width="31.5546875" customWidth="1"/>
    <col min="21" max="21" width="11.33203125" customWidth="1"/>
    <col min="25" max="25" width="31.88671875" customWidth="1"/>
    <col min="26" max="26" width="13" customWidth="1"/>
  </cols>
  <sheetData>
    <row r="1" spans="1:14">
      <c r="A1" s="290"/>
      <c r="B1" s="290"/>
      <c r="C1" s="290"/>
      <c r="D1" s="290"/>
      <c r="E1" s="290"/>
      <c r="F1" s="290"/>
      <c r="G1" s="292" t="s">
        <v>7869</v>
      </c>
      <c r="H1" s="292" t="s">
        <v>7870</v>
      </c>
      <c r="I1" s="292" t="s">
        <v>7869</v>
      </c>
      <c r="J1" s="292" t="s">
        <v>7869</v>
      </c>
      <c r="K1" s="293"/>
      <c r="L1" s="294"/>
      <c r="M1" s="295"/>
      <c r="N1" s="296"/>
    </row>
    <row r="2" spans="1:14">
      <c r="A2" s="297" t="s">
        <v>2693</v>
      </c>
      <c r="B2" s="297" t="s">
        <v>3023</v>
      </c>
      <c r="C2" s="298" t="s">
        <v>3024</v>
      </c>
      <c r="D2" s="297" t="s">
        <v>2750</v>
      </c>
      <c r="E2" s="297" t="s">
        <v>2723</v>
      </c>
      <c r="F2" s="297" t="s">
        <v>2768</v>
      </c>
      <c r="G2" s="300" t="s">
        <v>3025</v>
      </c>
      <c r="H2" s="301" t="s">
        <v>3026</v>
      </c>
      <c r="I2" s="301" t="s">
        <v>3654</v>
      </c>
      <c r="J2" s="301" t="s">
        <v>3028</v>
      </c>
      <c r="K2" s="302" t="s">
        <v>3029</v>
      </c>
      <c r="L2" s="303" t="s">
        <v>3030</v>
      </c>
      <c r="M2" s="302" t="s">
        <v>2793</v>
      </c>
      <c r="N2" s="304" t="s">
        <v>3092</v>
      </c>
    </row>
    <row r="3" spans="1:14">
      <c r="A3" s="85" t="s">
        <v>2909</v>
      </c>
      <c r="B3" s="85" t="s">
        <v>111</v>
      </c>
      <c r="C3" s="305">
        <v>44445</v>
      </c>
      <c r="D3" s="85" t="s">
        <v>2393</v>
      </c>
      <c r="E3" s="307" t="s">
        <v>2729</v>
      </c>
      <c r="F3" s="310" t="s">
        <v>2690</v>
      </c>
      <c r="G3" s="310">
        <v>4054</v>
      </c>
      <c r="H3" s="313">
        <v>3315</v>
      </c>
      <c r="I3" s="87">
        <v>1.0112384259259259</v>
      </c>
      <c r="J3" s="314">
        <v>4</v>
      </c>
      <c r="K3" s="308">
        <v>0.2528125</v>
      </c>
      <c r="L3" s="339">
        <v>82</v>
      </c>
      <c r="M3" s="312">
        <v>91.72</v>
      </c>
      <c r="N3" s="316"/>
    </row>
    <row r="4" spans="1:14">
      <c r="A4" s="85" t="s">
        <v>2911</v>
      </c>
      <c r="B4" s="85" t="s">
        <v>130</v>
      </c>
      <c r="C4" s="305">
        <v>44445</v>
      </c>
      <c r="D4" s="85" t="s">
        <v>2393</v>
      </c>
      <c r="E4" s="317" t="s">
        <v>2729</v>
      </c>
      <c r="F4" s="318" t="s">
        <v>2690</v>
      </c>
      <c r="G4" s="318">
        <v>4268</v>
      </c>
      <c r="H4" s="319">
        <v>4309</v>
      </c>
      <c r="I4" s="320">
        <v>1.2846643518518519</v>
      </c>
      <c r="J4" s="321">
        <v>4</v>
      </c>
      <c r="K4" s="308">
        <v>0.32116898148148149</v>
      </c>
      <c r="L4" s="340">
        <v>101</v>
      </c>
      <c r="M4" s="312">
        <v>93.89</v>
      </c>
      <c r="N4" s="316"/>
    </row>
    <row r="5" spans="1:14">
      <c r="A5" s="85" t="s">
        <v>2912</v>
      </c>
      <c r="B5" s="85" t="s">
        <v>2364</v>
      </c>
      <c r="C5" s="305">
        <v>44445</v>
      </c>
      <c r="D5" s="322" t="s">
        <v>2393</v>
      </c>
      <c r="E5" s="85" t="s">
        <v>2729</v>
      </c>
      <c r="F5" s="85" t="s">
        <v>2690</v>
      </c>
      <c r="G5" s="85">
        <v>5121</v>
      </c>
      <c r="H5" s="85">
        <v>4938</v>
      </c>
      <c r="I5" s="87">
        <v>1.9349189814814816</v>
      </c>
      <c r="J5" s="311">
        <v>5</v>
      </c>
      <c r="K5" s="323">
        <v>0.38697916666666665</v>
      </c>
      <c r="L5" s="341">
        <v>96</v>
      </c>
      <c r="M5" s="85">
        <v>96.43</v>
      </c>
      <c r="N5" s="316"/>
    </row>
    <row r="6" spans="1:14">
      <c r="A6" s="85" t="s">
        <v>2913</v>
      </c>
      <c r="B6" s="85" t="s">
        <v>473</v>
      </c>
      <c r="C6" s="305">
        <v>44287</v>
      </c>
      <c r="D6" s="85" t="s">
        <v>2393</v>
      </c>
      <c r="E6" s="324" t="s">
        <v>2729</v>
      </c>
      <c r="F6" s="281" t="s">
        <v>2690</v>
      </c>
      <c r="G6" s="281">
        <v>5121</v>
      </c>
      <c r="H6" s="325">
        <v>5434</v>
      </c>
      <c r="I6" s="326">
        <v>1.525462962962963</v>
      </c>
      <c r="J6" s="327">
        <v>5</v>
      </c>
      <c r="K6" s="308">
        <v>0.30509259259259258</v>
      </c>
      <c r="L6" s="342">
        <v>106</v>
      </c>
      <c r="M6" s="329">
        <v>93.71</v>
      </c>
      <c r="N6" s="316"/>
    </row>
    <row r="7" spans="1:14">
      <c r="A7" s="85" t="s">
        <v>2914</v>
      </c>
      <c r="B7" s="85" t="s">
        <v>2363</v>
      </c>
      <c r="C7" s="305">
        <v>44287</v>
      </c>
      <c r="D7" s="85" t="s">
        <v>2393</v>
      </c>
      <c r="E7" s="307" t="s">
        <v>2731</v>
      </c>
      <c r="F7" s="310" t="s">
        <v>2692</v>
      </c>
      <c r="G7" s="310">
        <v>16000</v>
      </c>
      <c r="H7" s="313">
        <v>15948</v>
      </c>
      <c r="I7" s="87">
        <v>0.72765046296296287</v>
      </c>
      <c r="J7" s="314">
        <v>5</v>
      </c>
      <c r="K7" s="308">
        <v>0.14553240740740739</v>
      </c>
      <c r="L7" s="339">
        <v>100</v>
      </c>
      <c r="M7" s="312"/>
      <c r="N7" s="316"/>
    </row>
    <row r="8" spans="1:14">
      <c r="A8" s="85" t="s">
        <v>2915</v>
      </c>
      <c r="B8" s="85" t="s">
        <v>495</v>
      </c>
      <c r="C8" s="305">
        <v>44511</v>
      </c>
      <c r="D8" s="85" t="s">
        <v>2393</v>
      </c>
      <c r="E8" s="307" t="s">
        <v>2729</v>
      </c>
      <c r="F8" s="310" t="s">
        <v>2690</v>
      </c>
      <c r="G8" s="310">
        <v>5121</v>
      </c>
      <c r="H8" s="313">
        <v>5360</v>
      </c>
      <c r="I8" s="87">
        <v>1.3014930555555555</v>
      </c>
      <c r="J8" s="314">
        <v>5</v>
      </c>
      <c r="K8" s="308">
        <v>0.26030092592592591</v>
      </c>
      <c r="L8" s="339">
        <v>105</v>
      </c>
      <c r="M8" s="312">
        <v>96.95</v>
      </c>
      <c r="N8" s="316"/>
    </row>
    <row r="9" spans="1:14">
      <c r="A9" s="85" t="s">
        <v>2916</v>
      </c>
      <c r="B9" s="85" t="s">
        <v>2370</v>
      </c>
      <c r="C9" s="305">
        <v>42996</v>
      </c>
      <c r="D9" s="85" t="s">
        <v>2393</v>
      </c>
      <c r="E9" s="307" t="s">
        <v>2731</v>
      </c>
      <c r="F9" s="310" t="s">
        <v>2692</v>
      </c>
      <c r="G9" s="310">
        <v>16000</v>
      </c>
      <c r="H9" s="313">
        <v>16666</v>
      </c>
      <c r="I9" s="87">
        <v>1.2339467592592592</v>
      </c>
      <c r="J9" s="314">
        <v>5</v>
      </c>
      <c r="K9" s="308">
        <v>0.24679398148148146</v>
      </c>
      <c r="L9" s="339">
        <v>104</v>
      </c>
      <c r="M9" s="312"/>
      <c r="N9" s="316"/>
    </row>
    <row r="10" spans="1:14">
      <c r="A10" s="85" t="s">
        <v>2917</v>
      </c>
      <c r="B10" s="85" t="s">
        <v>2372</v>
      </c>
      <c r="C10" s="305">
        <v>44256</v>
      </c>
      <c r="D10" s="85" t="s">
        <v>2393</v>
      </c>
      <c r="E10" s="307" t="s">
        <v>2731</v>
      </c>
      <c r="F10" s="310" t="s">
        <v>2692</v>
      </c>
      <c r="G10" s="310">
        <v>12800</v>
      </c>
      <c r="H10" s="313">
        <v>13653</v>
      </c>
      <c r="I10" s="87">
        <v>1.2068171296296295</v>
      </c>
      <c r="J10" s="314">
        <v>4</v>
      </c>
      <c r="K10" s="308">
        <v>0.30170138888888892</v>
      </c>
      <c r="L10" s="339">
        <v>107</v>
      </c>
      <c r="M10" s="312"/>
      <c r="N10" s="316"/>
    </row>
    <row r="11" spans="1:14">
      <c r="A11" s="85" t="s">
        <v>2918</v>
      </c>
      <c r="B11" s="85" t="s">
        <v>2371</v>
      </c>
      <c r="C11" s="305">
        <v>42989</v>
      </c>
      <c r="D11" s="85" t="s">
        <v>2393</v>
      </c>
      <c r="E11" s="307" t="s">
        <v>2729</v>
      </c>
      <c r="F11" s="310" t="s">
        <v>2690</v>
      </c>
      <c r="G11" s="310">
        <v>4054</v>
      </c>
      <c r="H11" s="313">
        <v>3373</v>
      </c>
      <c r="I11" s="87">
        <v>0.53763888888888889</v>
      </c>
      <c r="J11" s="314">
        <v>4</v>
      </c>
      <c r="K11" s="308">
        <v>0.13440972222222222</v>
      </c>
      <c r="L11" s="339">
        <v>83</v>
      </c>
      <c r="M11" s="312">
        <v>93.47</v>
      </c>
      <c r="N11" s="316"/>
    </row>
    <row r="12" spans="1:14">
      <c r="A12" s="85" t="s">
        <v>2919</v>
      </c>
      <c r="B12" s="85" t="s">
        <v>2367</v>
      </c>
      <c r="C12" s="305">
        <v>44445</v>
      </c>
      <c r="D12" s="85" t="s">
        <v>2393</v>
      </c>
      <c r="E12" s="307" t="s">
        <v>2731</v>
      </c>
      <c r="F12" s="310" t="s">
        <v>2692</v>
      </c>
      <c r="G12" s="310">
        <v>16000</v>
      </c>
      <c r="H12" s="313">
        <v>18356</v>
      </c>
      <c r="I12" s="89">
        <v>1.1221527777777778</v>
      </c>
      <c r="J12" s="314">
        <v>5</v>
      </c>
      <c r="K12" s="308">
        <v>0.22443287037037038</v>
      </c>
      <c r="L12" s="339">
        <v>115</v>
      </c>
      <c r="M12" s="312"/>
      <c r="N12" s="316"/>
    </row>
    <row r="13" spans="1:14">
      <c r="A13" s="85" t="s">
        <v>2920</v>
      </c>
      <c r="B13" s="85" t="s">
        <v>2375</v>
      </c>
      <c r="C13" s="305">
        <v>42996</v>
      </c>
      <c r="D13" s="85" t="s">
        <v>2393</v>
      </c>
      <c r="E13" s="307" t="s">
        <v>2731</v>
      </c>
      <c r="F13" s="310" t="s">
        <v>2692</v>
      </c>
      <c r="G13" s="310">
        <v>16000</v>
      </c>
      <c r="H13" s="313">
        <v>16272</v>
      </c>
      <c r="I13" s="87">
        <v>1.3375231481481482</v>
      </c>
      <c r="J13" s="314">
        <v>5</v>
      </c>
      <c r="K13" s="308">
        <v>0.26750000000000002</v>
      </c>
      <c r="L13" s="339">
        <v>102</v>
      </c>
      <c r="M13" s="330"/>
      <c r="N13" s="316"/>
    </row>
    <row r="14" spans="1:14">
      <c r="A14" s="85" t="s">
        <v>2921</v>
      </c>
      <c r="B14" s="85" t="s">
        <v>2362</v>
      </c>
      <c r="C14" s="305">
        <v>42989</v>
      </c>
      <c r="D14" s="85" t="s">
        <v>2393</v>
      </c>
      <c r="E14" s="307" t="s">
        <v>2729</v>
      </c>
      <c r="F14" s="310" t="s">
        <v>2690</v>
      </c>
      <c r="G14" s="310">
        <v>5121</v>
      </c>
      <c r="H14" s="313">
        <v>4674</v>
      </c>
      <c r="I14" s="87">
        <v>1.355601851851852</v>
      </c>
      <c r="J14" s="314">
        <v>5</v>
      </c>
      <c r="K14" s="308">
        <v>0.27112268518518517</v>
      </c>
      <c r="L14" s="339">
        <v>91</v>
      </c>
      <c r="M14" s="312">
        <v>93.81</v>
      </c>
      <c r="N14" s="316"/>
    </row>
    <row r="15" spans="1:14">
      <c r="A15" s="85" t="s">
        <v>2922</v>
      </c>
      <c r="B15" s="85" t="s">
        <v>2376</v>
      </c>
      <c r="C15" s="305">
        <v>42989</v>
      </c>
      <c r="D15" s="85" t="s">
        <v>2393</v>
      </c>
      <c r="E15" s="307" t="s">
        <v>2731</v>
      </c>
      <c r="F15" s="310" t="s">
        <v>2692</v>
      </c>
      <c r="G15" s="310">
        <v>16000</v>
      </c>
      <c r="H15" s="313">
        <v>16115</v>
      </c>
      <c r="I15" s="87">
        <v>0.84356481481481482</v>
      </c>
      <c r="J15" s="314">
        <v>5</v>
      </c>
      <c r="K15" s="308">
        <v>0.16871527777777776</v>
      </c>
      <c r="L15" s="339">
        <v>101</v>
      </c>
      <c r="M15" s="312"/>
      <c r="N15" s="316"/>
    </row>
    <row r="16" spans="1:14">
      <c r="A16" s="85" t="s">
        <v>2923</v>
      </c>
      <c r="B16" s="85" t="s">
        <v>1269</v>
      </c>
      <c r="C16" s="305">
        <v>44511</v>
      </c>
      <c r="D16" s="85" t="s">
        <v>2393</v>
      </c>
      <c r="E16" s="307" t="s">
        <v>2729</v>
      </c>
      <c r="F16" s="310" t="s">
        <v>2690</v>
      </c>
      <c r="G16" s="310">
        <v>3201</v>
      </c>
      <c r="H16" s="313">
        <v>2132</v>
      </c>
      <c r="I16" s="89">
        <v>0.83048611111111104</v>
      </c>
      <c r="J16" s="314">
        <v>3</v>
      </c>
      <c r="K16" s="308">
        <v>0.27682870370370372</v>
      </c>
      <c r="L16" s="339">
        <v>67</v>
      </c>
      <c r="M16" s="312">
        <v>90.98</v>
      </c>
      <c r="N16" s="316" t="s">
        <v>7871</v>
      </c>
    </row>
    <row r="17" spans="1:14">
      <c r="A17" s="85" t="s">
        <v>2924</v>
      </c>
      <c r="B17" s="85" t="s">
        <v>2373</v>
      </c>
      <c r="C17" s="305">
        <v>44256</v>
      </c>
      <c r="D17" s="85" t="s">
        <v>2393</v>
      </c>
      <c r="E17" s="307" t="s">
        <v>2731</v>
      </c>
      <c r="F17" s="310" t="s">
        <v>2692</v>
      </c>
      <c r="G17" s="310">
        <v>6400</v>
      </c>
      <c r="H17" s="313">
        <v>5637</v>
      </c>
      <c r="I17" s="87">
        <v>0.32443287037037033</v>
      </c>
      <c r="J17" s="314">
        <v>2</v>
      </c>
      <c r="K17" s="308">
        <v>0.16222222222222224</v>
      </c>
      <c r="L17" s="339">
        <v>94</v>
      </c>
      <c r="M17" s="312">
        <v>100</v>
      </c>
      <c r="N17" s="316"/>
    </row>
    <row r="18" spans="1:14">
      <c r="A18" s="85" t="s">
        <v>2925</v>
      </c>
      <c r="B18" s="85" t="s">
        <v>1527</v>
      </c>
      <c r="C18" s="305">
        <v>44511</v>
      </c>
      <c r="D18" s="85" t="s">
        <v>2393</v>
      </c>
      <c r="E18" s="307" t="s">
        <v>2729</v>
      </c>
      <c r="F18" s="310" t="s">
        <v>2690</v>
      </c>
      <c r="G18" s="310">
        <v>5121</v>
      </c>
      <c r="H18" s="313">
        <v>2157</v>
      </c>
      <c r="I18" s="89">
        <v>0.92744212962962969</v>
      </c>
      <c r="J18" s="314">
        <v>5</v>
      </c>
      <c r="K18" s="308">
        <v>0.18548611111111113</v>
      </c>
      <c r="L18" s="339">
        <v>42</v>
      </c>
      <c r="M18" s="312">
        <v>87.84</v>
      </c>
      <c r="N18" s="316" t="s">
        <v>7872</v>
      </c>
    </row>
    <row r="19" spans="1:14">
      <c r="A19" s="85" t="s">
        <v>2926</v>
      </c>
      <c r="B19" s="85" t="s">
        <v>2377</v>
      </c>
      <c r="C19" s="305">
        <v>43045</v>
      </c>
      <c r="D19" s="85" t="s">
        <v>2393</v>
      </c>
      <c r="E19" s="307" t="s">
        <v>2731</v>
      </c>
      <c r="F19" s="310" t="s">
        <v>2692</v>
      </c>
      <c r="G19" s="310">
        <v>16000</v>
      </c>
      <c r="H19" s="313">
        <v>17014</v>
      </c>
      <c r="I19" s="87">
        <v>0.5373148148148148</v>
      </c>
      <c r="J19" s="314">
        <v>5</v>
      </c>
      <c r="K19" s="308">
        <v>0.2528125</v>
      </c>
      <c r="L19" s="339">
        <v>106</v>
      </c>
      <c r="M19" s="312"/>
      <c r="N19" s="316"/>
    </row>
    <row r="20" spans="1:14">
      <c r="A20" s="85" t="s">
        <v>2927</v>
      </c>
      <c r="B20" s="85" t="s">
        <v>2369</v>
      </c>
      <c r="C20" s="305">
        <v>44256</v>
      </c>
      <c r="D20" s="85" t="s">
        <v>2393</v>
      </c>
      <c r="E20" s="307" t="s">
        <v>2731</v>
      </c>
      <c r="F20" s="310" t="s">
        <v>2692</v>
      </c>
      <c r="G20" s="310">
        <v>12800</v>
      </c>
      <c r="H20" s="313">
        <v>12842</v>
      </c>
      <c r="I20" s="89">
        <v>1.3305324074074074</v>
      </c>
      <c r="J20" s="314">
        <v>4</v>
      </c>
      <c r="K20" s="308">
        <v>0.33262731481481483</v>
      </c>
      <c r="L20" s="339">
        <v>100</v>
      </c>
      <c r="M20" s="312"/>
      <c r="N20" s="316"/>
    </row>
    <row r="21" spans="1:14">
      <c r="A21" s="85" t="s">
        <v>2928</v>
      </c>
      <c r="B21" s="85" t="s">
        <v>1950</v>
      </c>
      <c r="C21" s="305">
        <v>44511</v>
      </c>
      <c r="D21" s="85" t="s">
        <v>2393</v>
      </c>
      <c r="E21" s="307" t="s">
        <v>2729</v>
      </c>
      <c r="F21" s="310" t="s">
        <v>2690</v>
      </c>
      <c r="G21" s="310">
        <v>5121</v>
      </c>
      <c r="H21" s="313">
        <v>5364</v>
      </c>
      <c r="I21" s="87">
        <v>1.7871180555555555</v>
      </c>
      <c r="J21" s="314">
        <v>5</v>
      </c>
      <c r="K21" s="308">
        <v>0.35741898148148149</v>
      </c>
      <c r="L21" s="339">
        <v>105</v>
      </c>
      <c r="M21" s="312">
        <v>95.06</v>
      </c>
      <c r="N21" s="316"/>
    </row>
    <row r="22" spans="1:14">
      <c r="A22" s="85" t="s">
        <v>2929</v>
      </c>
      <c r="B22" s="85" t="s">
        <v>2171</v>
      </c>
      <c r="C22" s="305">
        <v>44445</v>
      </c>
      <c r="D22" s="85" t="s">
        <v>2393</v>
      </c>
      <c r="E22" s="307" t="s">
        <v>2729</v>
      </c>
      <c r="F22" s="310" t="s">
        <v>2690</v>
      </c>
      <c r="G22" s="310">
        <v>2987</v>
      </c>
      <c r="H22" s="313">
        <v>3232</v>
      </c>
      <c r="I22" s="87">
        <v>0.9327199074074074</v>
      </c>
      <c r="J22" s="314">
        <v>3</v>
      </c>
      <c r="K22" s="308">
        <v>0.31090277777777781</v>
      </c>
      <c r="L22" s="339">
        <v>108</v>
      </c>
      <c r="M22" s="312">
        <v>92.38</v>
      </c>
      <c r="N22" s="316"/>
    </row>
    <row r="23" spans="1:14">
      <c r="A23" s="85" t="s">
        <v>2930</v>
      </c>
      <c r="B23" s="85" t="s">
        <v>2374</v>
      </c>
      <c r="C23" s="305">
        <v>44256</v>
      </c>
      <c r="D23" s="85" t="s">
        <v>2393</v>
      </c>
      <c r="E23" s="307" t="s">
        <v>2729</v>
      </c>
      <c r="F23" s="310" t="s">
        <v>2690</v>
      </c>
      <c r="G23" s="310">
        <v>5121</v>
      </c>
      <c r="H23" s="313">
        <v>4547</v>
      </c>
      <c r="I23" s="87">
        <v>1.3215509259259259</v>
      </c>
      <c r="J23" s="314">
        <v>5</v>
      </c>
      <c r="K23" s="308">
        <v>0.26430555555555557</v>
      </c>
      <c r="L23" s="315">
        <v>89</v>
      </c>
      <c r="M23" s="312">
        <v>94.55</v>
      </c>
      <c r="N23" s="316"/>
    </row>
    <row r="24" spans="1:14">
      <c r="A24" s="85" t="s">
        <v>2931</v>
      </c>
      <c r="B24" s="85" t="s">
        <v>2238</v>
      </c>
      <c r="C24" s="305">
        <v>44256</v>
      </c>
      <c r="D24" s="85" t="s">
        <v>2393</v>
      </c>
      <c r="E24" s="307" t="s">
        <v>2731</v>
      </c>
      <c r="F24" s="310" t="s">
        <v>2692</v>
      </c>
      <c r="G24" s="310">
        <v>16000</v>
      </c>
      <c r="H24" s="313">
        <v>13803</v>
      </c>
      <c r="I24" s="89">
        <v>0.58828703703703711</v>
      </c>
      <c r="J24" s="314">
        <v>5</v>
      </c>
      <c r="K24" s="308">
        <v>0.11766203703703704</v>
      </c>
      <c r="L24" s="315">
        <v>86</v>
      </c>
      <c r="M24" s="312"/>
      <c r="N24" s="316"/>
    </row>
    <row r="25" spans="1:14">
      <c r="A25" s="85" t="s">
        <v>2932</v>
      </c>
      <c r="B25" s="85" t="s">
        <v>2379</v>
      </c>
      <c r="C25" s="305">
        <v>44256</v>
      </c>
      <c r="D25" s="85" t="s">
        <v>2393</v>
      </c>
      <c r="E25" s="307" t="s">
        <v>2731</v>
      </c>
      <c r="F25" s="310" t="s">
        <v>2692</v>
      </c>
      <c r="G25" s="310">
        <v>12800</v>
      </c>
      <c r="H25" s="313">
        <v>13049</v>
      </c>
      <c r="I25" s="87">
        <v>1.1591666666666667</v>
      </c>
      <c r="J25" s="314">
        <v>4</v>
      </c>
      <c r="K25" s="308">
        <v>0.28979166666666667</v>
      </c>
      <c r="L25" s="315">
        <v>101</v>
      </c>
      <c r="M25" s="312">
        <v>100</v>
      </c>
      <c r="N25" s="316"/>
    </row>
    <row r="26" spans="1:14">
      <c r="A26" s="331" t="s">
        <v>3018</v>
      </c>
      <c r="B26" s="331" t="s">
        <v>2380</v>
      </c>
      <c r="C26" s="305">
        <v>42933</v>
      </c>
      <c r="D26" s="85" t="s">
        <v>2393</v>
      </c>
      <c r="E26" s="317"/>
      <c r="F26" s="318"/>
      <c r="G26" s="318"/>
      <c r="H26" s="318"/>
      <c r="I26" s="290"/>
      <c r="J26" s="332"/>
      <c r="K26" s="333"/>
      <c r="L26" s="334"/>
      <c r="M26" s="335"/>
      <c r="N26" s="309"/>
    </row>
    <row r="30" spans="1:14">
      <c r="B30" s="297" t="s">
        <v>3023</v>
      </c>
      <c r="C30" s="301" t="s">
        <v>3028</v>
      </c>
    </row>
    <row r="31" spans="1:14">
      <c r="B31" s="85" t="s">
        <v>111</v>
      </c>
      <c r="C31" s="314">
        <v>4</v>
      </c>
    </row>
    <row r="32" spans="1:14">
      <c r="B32" s="85" t="s">
        <v>130</v>
      </c>
      <c r="C32" s="321">
        <v>4</v>
      </c>
    </row>
    <row r="33" spans="2:3">
      <c r="B33" s="85" t="s">
        <v>2364</v>
      </c>
      <c r="C33" s="311">
        <v>5</v>
      </c>
    </row>
    <row r="34" spans="2:3">
      <c r="B34" s="85" t="s">
        <v>473</v>
      </c>
      <c r="C34" s="327">
        <v>5</v>
      </c>
    </row>
    <row r="35" spans="2:3">
      <c r="B35" s="85" t="s">
        <v>2363</v>
      </c>
      <c r="C35" s="314">
        <v>5</v>
      </c>
    </row>
    <row r="36" spans="2:3">
      <c r="B36" s="85" t="s">
        <v>495</v>
      </c>
      <c r="C36" s="314">
        <v>5</v>
      </c>
    </row>
    <row r="37" spans="2:3">
      <c r="B37" s="85" t="s">
        <v>2370</v>
      </c>
      <c r="C37" s="314">
        <v>5</v>
      </c>
    </row>
    <row r="38" spans="2:3">
      <c r="B38" s="85" t="s">
        <v>2372</v>
      </c>
      <c r="C38" s="314">
        <v>4</v>
      </c>
    </row>
    <row r="39" spans="2:3">
      <c r="B39" s="85" t="s">
        <v>2371</v>
      </c>
      <c r="C39" s="314">
        <v>4</v>
      </c>
    </row>
    <row r="40" spans="2:3">
      <c r="B40" s="85" t="s">
        <v>2367</v>
      </c>
      <c r="C40" s="314">
        <v>5</v>
      </c>
    </row>
    <row r="41" spans="2:3">
      <c r="B41" s="85" t="s">
        <v>2375</v>
      </c>
      <c r="C41" s="314">
        <v>5</v>
      </c>
    </row>
    <row r="42" spans="2:3">
      <c r="B42" s="85" t="s">
        <v>2362</v>
      </c>
      <c r="C42" s="314">
        <v>5</v>
      </c>
    </row>
    <row r="43" spans="2:3">
      <c r="B43" s="85" t="s">
        <v>2376</v>
      </c>
      <c r="C43" s="314">
        <v>5</v>
      </c>
    </row>
    <row r="44" spans="2:3">
      <c r="B44" s="85" t="s">
        <v>1269</v>
      </c>
      <c r="C44" s="314">
        <v>3</v>
      </c>
    </row>
    <row r="45" spans="2:3">
      <c r="B45" s="85" t="s">
        <v>2373</v>
      </c>
      <c r="C45" s="314">
        <v>2</v>
      </c>
    </row>
    <row r="46" spans="2:3">
      <c r="B46" s="85" t="s">
        <v>1527</v>
      </c>
      <c r="C46" s="314">
        <v>5</v>
      </c>
    </row>
    <row r="47" spans="2:3">
      <c r="B47" s="85" t="s">
        <v>2377</v>
      </c>
      <c r="C47" s="314">
        <v>5</v>
      </c>
    </row>
    <row r="48" spans="2:3">
      <c r="B48" s="85" t="s">
        <v>2369</v>
      </c>
      <c r="C48" s="314">
        <v>4</v>
      </c>
    </row>
    <row r="49" spans="2:3">
      <c r="B49" s="85" t="s">
        <v>1950</v>
      </c>
      <c r="C49" s="314">
        <v>5</v>
      </c>
    </row>
    <row r="50" spans="2:3">
      <c r="B50" s="85" t="s">
        <v>2171</v>
      </c>
      <c r="C50" s="314">
        <v>3</v>
      </c>
    </row>
    <row r="51" spans="2:3">
      <c r="B51" s="85" t="s">
        <v>2374</v>
      </c>
      <c r="C51" s="314">
        <v>5</v>
      </c>
    </row>
    <row r="52" spans="2:3">
      <c r="B52" s="85" t="s">
        <v>2238</v>
      </c>
      <c r="C52" s="314">
        <v>5</v>
      </c>
    </row>
    <row r="53" spans="2:3">
      <c r="B53" s="85" t="s">
        <v>2379</v>
      </c>
      <c r="C53" s="314">
        <v>4</v>
      </c>
    </row>
  </sheetData>
  <autoFilter ref="A1:N26" xr:uid="{769CAD3F-E6BB-497F-9781-3AFA895F0D86}"/>
  <conditionalFormatting sqref="B2">
    <cfRule type="duplicateValues" dxfId="22" priority="9"/>
  </conditionalFormatting>
  <conditionalFormatting sqref="E6:E26 E3:E4">
    <cfRule type="cellIs" dxfId="21" priority="7" operator="equal">
      <formula>"L"</formula>
    </cfRule>
    <cfRule type="cellIs" dxfId="20" priority="8" operator="equal">
      <formula>"A"</formula>
    </cfRule>
  </conditionalFormatting>
  <conditionalFormatting sqref="E10">
    <cfRule type="cellIs" dxfId="19" priority="5" operator="equal">
      <formula>"L"</formula>
    </cfRule>
    <cfRule type="cellIs" dxfId="18" priority="6" operator="equal">
      <formula>"A"</formula>
    </cfRule>
  </conditionalFormatting>
  <conditionalFormatting sqref="B1:B2">
    <cfRule type="duplicateValues" dxfId="17" priority="10"/>
  </conditionalFormatting>
  <conditionalFormatting sqref="B1:B26">
    <cfRule type="duplicateValues" dxfId="16" priority="11"/>
  </conditionalFormatting>
  <conditionalFormatting sqref="B3:B26">
    <cfRule type="duplicateValues" dxfId="15" priority="12"/>
  </conditionalFormatting>
  <conditionalFormatting sqref="B30">
    <cfRule type="duplicateValues" dxfId="14" priority="1"/>
  </conditionalFormatting>
  <conditionalFormatting sqref="B30">
    <cfRule type="duplicateValues" dxfId="13" priority="2"/>
  </conditionalFormatting>
  <conditionalFormatting sqref="B30:B53">
    <cfRule type="duplicateValues" dxfId="12" priority="3"/>
  </conditionalFormatting>
  <conditionalFormatting sqref="B31:B53">
    <cfRule type="duplicateValues" dxfId="11" priority="4"/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8A452-914F-44DE-B875-E264DDDB384B}">
  <dimension ref="A1:O26"/>
  <sheetViews>
    <sheetView topLeftCell="I1" workbookViewId="0">
      <selection activeCell="T1" sqref="T1"/>
    </sheetView>
  </sheetViews>
  <sheetFormatPr defaultRowHeight="14.4"/>
  <cols>
    <col min="1" max="1" width="33.5546875" bestFit="1" customWidth="1"/>
    <col min="2" max="3" width="14.5546875" bestFit="1" customWidth="1"/>
    <col min="4" max="4" width="10.5546875" bestFit="1" customWidth="1"/>
    <col min="5" max="5" width="23.5546875" bestFit="1" customWidth="1"/>
    <col min="6" max="6" width="25.109375" bestFit="1" customWidth="1"/>
    <col min="7" max="7" width="7" bestFit="1" customWidth="1"/>
    <col min="8" max="8" width="15.44140625" bestFit="1" customWidth="1"/>
    <col min="9" max="9" width="28.88671875" bestFit="1" customWidth="1"/>
    <col min="10" max="10" width="17.5546875" bestFit="1" customWidth="1"/>
    <col min="11" max="11" width="8.109375" customWidth="1"/>
    <col min="12" max="12" width="19.33203125" bestFit="1" customWidth="1"/>
    <col min="13" max="13" width="11.44140625" bestFit="1" customWidth="1"/>
    <col min="14" max="14" width="7.88671875" bestFit="1" customWidth="1"/>
    <col min="15" max="15" width="90.109375" bestFit="1" customWidth="1"/>
    <col min="21" max="21" width="31.5546875" customWidth="1"/>
    <col min="22" max="22" width="11.33203125" customWidth="1"/>
    <col min="26" max="26" width="31.88671875" customWidth="1"/>
    <col min="27" max="27" width="13" customWidth="1"/>
  </cols>
  <sheetData>
    <row r="1" spans="1:15">
      <c r="A1" s="290"/>
      <c r="B1" s="290"/>
      <c r="C1" s="290"/>
      <c r="D1" s="291"/>
      <c r="E1" s="290"/>
      <c r="F1" s="290"/>
      <c r="G1" s="290"/>
      <c r="H1" s="292" t="s">
        <v>7873</v>
      </c>
      <c r="I1" s="292" t="s">
        <v>7873</v>
      </c>
      <c r="J1" s="292" t="s">
        <v>7873</v>
      </c>
      <c r="K1" s="292" t="s">
        <v>7873</v>
      </c>
      <c r="L1" s="293"/>
      <c r="M1" s="294"/>
      <c r="N1" s="295"/>
      <c r="O1" s="296"/>
    </row>
    <row r="2" spans="1:15">
      <c r="A2" s="297" t="s">
        <v>2693</v>
      </c>
      <c r="B2" s="297" t="s">
        <v>3023</v>
      </c>
      <c r="C2" s="298" t="s">
        <v>3024</v>
      </c>
      <c r="D2" s="299" t="s">
        <v>2937</v>
      </c>
      <c r="E2" s="297" t="s">
        <v>2750</v>
      </c>
      <c r="F2" s="297" t="s">
        <v>2723</v>
      </c>
      <c r="G2" s="297" t="s">
        <v>2768</v>
      </c>
      <c r="H2" s="300" t="s">
        <v>3025</v>
      </c>
      <c r="I2" s="301" t="s">
        <v>3026</v>
      </c>
      <c r="J2" s="301" t="s">
        <v>3654</v>
      </c>
      <c r="K2" s="301" t="s">
        <v>3028</v>
      </c>
      <c r="L2" s="302" t="s">
        <v>3029</v>
      </c>
      <c r="M2" s="303" t="s">
        <v>3030</v>
      </c>
      <c r="N2" s="302" t="s">
        <v>2793</v>
      </c>
      <c r="O2" s="304" t="s">
        <v>7874</v>
      </c>
    </row>
    <row r="3" spans="1:15">
      <c r="A3" s="85" t="s">
        <v>2909</v>
      </c>
      <c r="B3" s="85" t="s">
        <v>111</v>
      </c>
      <c r="C3" s="305">
        <v>44445</v>
      </c>
      <c r="D3" s="306"/>
      <c r="E3" s="85" t="s">
        <v>2393</v>
      </c>
      <c r="F3" s="307" t="s">
        <v>2729</v>
      </c>
      <c r="G3" s="310" t="s">
        <v>2690</v>
      </c>
      <c r="H3" s="310">
        <v>3201</v>
      </c>
      <c r="I3" s="313">
        <v>1674</v>
      </c>
      <c r="J3" s="87">
        <v>0.57190972222222225</v>
      </c>
      <c r="K3" s="314">
        <v>3</v>
      </c>
      <c r="L3" s="308">
        <v>0.19063657407407408</v>
      </c>
      <c r="M3" s="336">
        <v>52</v>
      </c>
      <c r="N3" s="312">
        <v>82.04</v>
      </c>
      <c r="O3" s="316" t="s">
        <v>7875</v>
      </c>
    </row>
    <row r="4" spans="1:15">
      <c r="A4" s="85" t="s">
        <v>2911</v>
      </c>
      <c r="B4" s="85" t="s">
        <v>130</v>
      </c>
      <c r="C4" s="305">
        <v>44445</v>
      </c>
      <c r="D4" s="306"/>
      <c r="E4" s="85" t="s">
        <v>2393</v>
      </c>
      <c r="F4" s="317" t="s">
        <v>2729</v>
      </c>
      <c r="G4" s="318" t="s">
        <v>2690</v>
      </c>
      <c r="H4" s="318">
        <v>5335</v>
      </c>
      <c r="I4" s="319">
        <v>3900</v>
      </c>
      <c r="J4" s="320">
        <v>1.183125</v>
      </c>
      <c r="K4" s="321">
        <v>5</v>
      </c>
      <c r="L4" s="308">
        <v>0.23662037037037034</v>
      </c>
      <c r="M4" s="337">
        <v>73</v>
      </c>
      <c r="N4" s="312">
        <v>90.76</v>
      </c>
      <c r="O4" s="316" t="s">
        <v>7876</v>
      </c>
    </row>
    <row r="5" spans="1:15">
      <c r="A5" s="85" t="s">
        <v>2912</v>
      </c>
      <c r="B5" s="85" t="s">
        <v>2364</v>
      </c>
      <c r="C5" s="305">
        <v>44445</v>
      </c>
      <c r="D5" s="306"/>
      <c r="E5" s="322" t="s">
        <v>2393</v>
      </c>
      <c r="F5" s="85" t="s">
        <v>2729</v>
      </c>
      <c r="G5" s="85" t="s">
        <v>2690</v>
      </c>
      <c r="H5" s="85">
        <v>5335</v>
      </c>
      <c r="I5" s="85">
        <v>4736</v>
      </c>
      <c r="J5" s="87">
        <v>1.7550231481481482</v>
      </c>
      <c r="K5" s="311">
        <v>5</v>
      </c>
      <c r="L5" s="323">
        <v>0.35100694444444441</v>
      </c>
      <c r="M5" s="322">
        <v>89</v>
      </c>
      <c r="N5" s="85">
        <v>86.43</v>
      </c>
      <c r="O5" s="316"/>
    </row>
    <row r="6" spans="1:15">
      <c r="A6" s="85" t="s">
        <v>2913</v>
      </c>
      <c r="B6" s="85" t="s">
        <v>473</v>
      </c>
      <c r="C6" s="305">
        <v>44287</v>
      </c>
      <c r="D6" s="306"/>
      <c r="E6" s="85" t="s">
        <v>2393</v>
      </c>
      <c r="F6" s="324" t="s">
        <v>2729</v>
      </c>
      <c r="G6" s="281" t="s">
        <v>2690</v>
      </c>
      <c r="H6" s="281">
        <v>5335</v>
      </c>
      <c r="I6" s="325">
        <v>4908</v>
      </c>
      <c r="J6" s="326">
        <v>1.4178125000000001</v>
      </c>
      <c r="K6" s="327">
        <v>5</v>
      </c>
      <c r="L6" s="308">
        <v>0.28356481481481483</v>
      </c>
      <c r="M6" s="328">
        <v>92</v>
      </c>
      <c r="N6" s="329">
        <v>89.8</v>
      </c>
      <c r="O6" s="316"/>
    </row>
    <row r="7" spans="1:15">
      <c r="A7" s="85" t="s">
        <v>2914</v>
      </c>
      <c r="B7" s="85" t="s">
        <v>2363</v>
      </c>
      <c r="C7" s="305">
        <v>44287</v>
      </c>
      <c r="D7" s="306"/>
      <c r="E7" s="85" t="s">
        <v>2393</v>
      </c>
      <c r="F7" s="307" t="s">
        <v>2731</v>
      </c>
      <c r="G7" s="310" t="s">
        <v>2692</v>
      </c>
      <c r="H7" s="310">
        <v>8534</v>
      </c>
      <c r="I7" s="313">
        <v>8717</v>
      </c>
      <c r="J7" s="87">
        <v>1.0650347222222223</v>
      </c>
      <c r="K7" s="314">
        <v>4</v>
      </c>
      <c r="L7" s="308">
        <v>0.26626157407407408</v>
      </c>
      <c r="M7" s="315">
        <v>100</v>
      </c>
      <c r="N7" s="312">
        <v>96.87</v>
      </c>
      <c r="O7" s="316"/>
    </row>
    <row r="8" spans="1:15">
      <c r="A8" s="85" t="s">
        <v>2915</v>
      </c>
      <c r="B8" s="85" t="s">
        <v>495</v>
      </c>
      <c r="C8" s="305">
        <v>44511</v>
      </c>
      <c r="D8" s="306"/>
      <c r="E8" s="85" t="s">
        <v>2393</v>
      </c>
      <c r="F8" s="307" t="s">
        <v>2729</v>
      </c>
      <c r="G8" s="310" t="s">
        <v>2690</v>
      </c>
      <c r="H8" s="310">
        <v>5335</v>
      </c>
      <c r="I8" s="313">
        <v>4968</v>
      </c>
      <c r="J8" s="87">
        <v>1.1262152777777776</v>
      </c>
      <c r="K8" s="314">
        <v>5</v>
      </c>
      <c r="L8" s="308">
        <v>0.22524305555555557</v>
      </c>
      <c r="M8" s="315">
        <v>93</v>
      </c>
      <c r="N8" s="312">
        <v>89.82</v>
      </c>
      <c r="O8" s="316"/>
    </row>
    <row r="9" spans="1:15">
      <c r="A9" s="85" t="s">
        <v>2916</v>
      </c>
      <c r="B9" s="85" t="s">
        <v>2370</v>
      </c>
      <c r="C9" s="305">
        <v>42996</v>
      </c>
      <c r="D9" s="306"/>
      <c r="E9" s="85" t="s">
        <v>2393</v>
      </c>
      <c r="F9" s="307" t="s">
        <v>2731</v>
      </c>
      <c r="G9" s="310" t="s">
        <v>2692</v>
      </c>
      <c r="H9" s="310">
        <v>12800</v>
      </c>
      <c r="I9" s="313">
        <v>13286</v>
      </c>
      <c r="J9" s="87">
        <v>1.0174537037037037</v>
      </c>
      <c r="K9" s="314">
        <v>4</v>
      </c>
      <c r="L9" s="308">
        <v>0.25436342592592592</v>
      </c>
      <c r="M9" s="315">
        <v>102</v>
      </c>
      <c r="N9" s="312">
        <v>99.24</v>
      </c>
      <c r="O9" s="316"/>
    </row>
    <row r="10" spans="1:15">
      <c r="A10" s="85" t="s">
        <v>2917</v>
      </c>
      <c r="B10" s="85" t="s">
        <v>2372</v>
      </c>
      <c r="C10" s="305">
        <v>44256</v>
      </c>
      <c r="D10" s="306"/>
      <c r="E10" s="85" t="s">
        <v>2393</v>
      </c>
      <c r="F10" s="307" t="s">
        <v>2731</v>
      </c>
      <c r="G10" s="310" t="s">
        <v>2692</v>
      </c>
      <c r="H10" s="310">
        <v>9601</v>
      </c>
      <c r="I10" s="313">
        <v>9740</v>
      </c>
      <c r="J10" s="87">
        <v>1.774699074074074</v>
      </c>
      <c r="K10" s="314">
        <v>5</v>
      </c>
      <c r="L10" s="308">
        <v>0.35494212962962962</v>
      </c>
      <c r="M10" s="315">
        <v>99</v>
      </c>
      <c r="N10" s="312">
        <v>95.76</v>
      </c>
      <c r="O10" s="316"/>
    </row>
    <row r="11" spans="1:15">
      <c r="A11" s="85" t="s">
        <v>2918</v>
      </c>
      <c r="B11" s="85" t="s">
        <v>2371</v>
      </c>
      <c r="C11" s="305">
        <v>42989</v>
      </c>
      <c r="D11" s="306"/>
      <c r="E11" s="85" t="s">
        <v>2393</v>
      </c>
      <c r="F11" s="307" t="s">
        <v>2729</v>
      </c>
      <c r="G11" s="310" t="s">
        <v>2690</v>
      </c>
      <c r="H11" s="310">
        <v>5335</v>
      </c>
      <c r="I11" s="313">
        <v>3648</v>
      </c>
      <c r="J11" s="87">
        <v>0.78712962962962962</v>
      </c>
      <c r="K11" s="314">
        <v>5</v>
      </c>
      <c r="L11" s="308">
        <v>0.15743055555555555</v>
      </c>
      <c r="M11" s="336">
        <v>68</v>
      </c>
      <c r="N11" s="312">
        <v>91.78</v>
      </c>
      <c r="O11" s="316" t="s">
        <v>3270</v>
      </c>
    </row>
    <row r="12" spans="1:15">
      <c r="A12" s="85" t="s">
        <v>2919</v>
      </c>
      <c r="B12" s="85" t="s">
        <v>2367</v>
      </c>
      <c r="C12" s="305">
        <v>44445</v>
      </c>
      <c r="D12" s="306"/>
      <c r="E12" s="85" t="s">
        <v>2393</v>
      </c>
      <c r="F12" s="307" t="s">
        <v>2731</v>
      </c>
      <c r="G12" s="310" t="s">
        <v>2692</v>
      </c>
      <c r="H12" s="310">
        <v>16000</v>
      </c>
      <c r="I12" s="313">
        <v>16417</v>
      </c>
      <c r="J12" s="89">
        <v>1.1685648148148149</v>
      </c>
      <c r="K12" s="314">
        <v>5</v>
      </c>
      <c r="L12" s="308">
        <v>0.23371527777777779</v>
      </c>
      <c r="M12" s="315">
        <v>101</v>
      </c>
      <c r="N12" s="312">
        <v>99.62</v>
      </c>
      <c r="O12" s="316"/>
    </row>
    <row r="13" spans="1:15">
      <c r="A13" s="85" t="s">
        <v>2920</v>
      </c>
      <c r="B13" s="85" t="s">
        <v>2375</v>
      </c>
      <c r="C13" s="305">
        <v>42996</v>
      </c>
      <c r="D13" s="306"/>
      <c r="E13" s="85" t="s">
        <v>2393</v>
      </c>
      <c r="F13" s="307" t="s">
        <v>2731</v>
      </c>
      <c r="G13" s="310" t="s">
        <v>2692</v>
      </c>
      <c r="H13" s="310">
        <v>16000</v>
      </c>
      <c r="I13" s="313">
        <v>17337</v>
      </c>
      <c r="J13" s="87">
        <v>1.5894444444444444</v>
      </c>
      <c r="K13" s="314">
        <v>5</v>
      </c>
      <c r="L13" s="308">
        <v>0.31789351851851849</v>
      </c>
      <c r="M13" s="315">
        <v>103</v>
      </c>
      <c r="N13" s="330">
        <v>98.56</v>
      </c>
      <c r="O13" s="316"/>
    </row>
    <row r="14" spans="1:15">
      <c r="A14" s="85" t="s">
        <v>2921</v>
      </c>
      <c r="B14" s="85" t="s">
        <v>2362</v>
      </c>
      <c r="C14" s="305">
        <v>42989</v>
      </c>
      <c r="D14" s="306"/>
      <c r="E14" s="85" t="s">
        <v>2393</v>
      </c>
      <c r="F14" s="307" t="s">
        <v>2729</v>
      </c>
      <c r="G14" s="310" t="s">
        <v>2690</v>
      </c>
      <c r="H14" s="310">
        <v>4268</v>
      </c>
      <c r="I14" s="313">
        <v>3726</v>
      </c>
      <c r="J14" s="87">
        <v>1.1856597222222223</v>
      </c>
      <c r="K14" s="314">
        <v>4</v>
      </c>
      <c r="L14" s="308">
        <v>0.29641203703703706</v>
      </c>
      <c r="M14" s="315">
        <v>87</v>
      </c>
      <c r="N14" s="312">
        <v>88.84</v>
      </c>
      <c r="O14" s="316"/>
    </row>
    <row r="15" spans="1:15">
      <c r="A15" s="85" t="s">
        <v>2922</v>
      </c>
      <c r="B15" s="85" t="s">
        <v>2376</v>
      </c>
      <c r="C15" s="305">
        <v>42989</v>
      </c>
      <c r="D15" s="306"/>
      <c r="E15" s="85" t="s">
        <v>2393</v>
      </c>
      <c r="F15" s="307" t="s">
        <v>2731</v>
      </c>
      <c r="G15" s="310" t="s">
        <v>2692</v>
      </c>
      <c r="H15" s="310">
        <v>12800</v>
      </c>
      <c r="I15" s="313">
        <v>11633</v>
      </c>
      <c r="J15" s="87">
        <v>0.56672453703703707</v>
      </c>
      <c r="K15" s="314">
        <v>4</v>
      </c>
      <c r="L15" s="308">
        <v>0.14167824074074073</v>
      </c>
      <c r="M15" s="315">
        <v>95</v>
      </c>
      <c r="N15" s="312">
        <v>100</v>
      </c>
      <c r="O15" s="316"/>
    </row>
    <row r="16" spans="1:15">
      <c r="A16" s="85" t="s">
        <v>2923</v>
      </c>
      <c r="B16" s="85" t="s">
        <v>1269</v>
      </c>
      <c r="C16" s="305">
        <v>44511</v>
      </c>
      <c r="D16" s="306"/>
      <c r="E16" s="85" t="s">
        <v>2393</v>
      </c>
      <c r="F16" s="307" t="s">
        <v>2729</v>
      </c>
      <c r="G16" s="310" t="s">
        <v>2690</v>
      </c>
      <c r="H16" s="310">
        <v>5335</v>
      </c>
      <c r="I16" s="313">
        <v>3326</v>
      </c>
      <c r="J16" s="89">
        <v>1.5133449074074072</v>
      </c>
      <c r="K16" s="314">
        <v>5</v>
      </c>
      <c r="L16" s="308">
        <v>0.30267361111111107</v>
      </c>
      <c r="M16" s="336">
        <v>62</v>
      </c>
      <c r="N16" s="312">
        <v>85.52</v>
      </c>
      <c r="O16" s="316" t="s">
        <v>7877</v>
      </c>
    </row>
    <row r="17" spans="1:15">
      <c r="A17" s="85" t="s">
        <v>2924</v>
      </c>
      <c r="B17" s="85" t="s">
        <v>2373</v>
      </c>
      <c r="C17" s="305">
        <v>44256</v>
      </c>
      <c r="D17" s="306"/>
      <c r="E17" s="85" t="s">
        <v>2393</v>
      </c>
      <c r="F17" s="307" t="s">
        <v>2731</v>
      </c>
      <c r="G17" s="310" t="s">
        <v>2692</v>
      </c>
      <c r="H17" s="310">
        <v>9600</v>
      </c>
      <c r="I17" s="313">
        <v>3448</v>
      </c>
      <c r="J17" s="87">
        <v>0.48212962962962963</v>
      </c>
      <c r="K17" s="314">
        <v>3</v>
      </c>
      <c r="L17" s="308">
        <v>0.16070601851851851</v>
      </c>
      <c r="M17" s="336">
        <v>68</v>
      </c>
      <c r="N17" s="312">
        <v>100</v>
      </c>
      <c r="O17" s="316" t="s">
        <v>7878</v>
      </c>
    </row>
    <row r="18" spans="1:15">
      <c r="A18" s="85" t="s">
        <v>2925</v>
      </c>
      <c r="B18" s="85" t="s">
        <v>1527</v>
      </c>
      <c r="C18" s="305">
        <v>44511</v>
      </c>
      <c r="D18" s="306"/>
      <c r="E18" s="85" t="s">
        <v>2393</v>
      </c>
      <c r="F18" s="307" t="s">
        <v>2729</v>
      </c>
      <c r="G18" s="310" t="s">
        <v>2690</v>
      </c>
      <c r="H18" s="310"/>
      <c r="I18" s="313">
        <v>34</v>
      </c>
      <c r="J18" s="89"/>
      <c r="K18" s="314"/>
      <c r="L18" s="308"/>
      <c r="M18" s="315"/>
      <c r="N18" s="312">
        <v>85.14</v>
      </c>
      <c r="O18" s="316" t="s">
        <v>7879</v>
      </c>
    </row>
    <row r="19" spans="1:15">
      <c r="A19" s="85" t="s">
        <v>2926</v>
      </c>
      <c r="B19" s="85" t="s">
        <v>2377</v>
      </c>
      <c r="C19" s="305">
        <v>43045</v>
      </c>
      <c r="D19" s="306"/>
      <c r="E19" s="85" t="s">
        <v>2393</v>
      </c>
      <c r="F19" s="307" t="s">
        <v>2731</v>
      </c>
      <c r="G19" s="310" t="s">
        <v>2692</v>
      </c>
      <c r="H19" s="310">
        <v>12800</v>
      </c>
      <c r="I19" s="313">
        <v>13118</v>
      </c>
      <c r="J19" s="87">
        <v>0.5373148148148148</v>
      </c>
      <c r="K19" s="314">
        <v>4</v>
      </c>
      <c r="L19" s="308">
        <v>0.21715277777777778</v>
      </c>
      <c r="M19" s="315">
        <v>101</v>
      </c>
      <c r="N19" s="312">
        <v>98.75</v>
      </c>
      <c r="O19" s="316"/>
    </row>
    <row r="20" spans="1:15">
      <c r="A20" s="85" t="s">
        <v>2927</v>
      </c>
      <c r="B20" s="85" t="s">
        <v>2369</v>
      </c>
      <c r="C20" s="305">
        <v>44256</v>
      </c>
      <c r="D20" s="306"/>
      <c r="E20" s="85" t="s">
        <v>2393</v>
      </c>
      <c r="F20" s="307" t="s">
        <v>2731</v>
      </c>
      <c r="G20" s="310" t="s">
        <v>2692</v>
      </c>
      <c r="H20" s="310">
        <v>9601</v>
      </c>
      <c r="I20" s="313">
        <v>9635</v>
      </c>
      <c r="J20" s="89">
        <v>1.7828587962962963</v>
      </c>
      <c r="K20" s="314">
        <v>5</v>
      </c>
      <c r="L20" s="308">
        <v>0.3565740740740741</v>
      </c>
      <c r="M20" s="315">
        <v>99</v>
      </c>
      <c r="N20" s="312">
        <v>96.75</v>
      </c>
      <c r="O20" s="316"/>
    </row>
    <row r="21" spans="1:15">
      <c r="A21" s="85" t="s">
        <v>2928</v>
      </c>
      <c r="B21" s="85" t="s">
        <v>1950</v>
      </c>
      <c r="C21" s="305">
        <v>44511</v>
      </c>
      <c r="D21" s="306"/>
      <c r="E21" s="85" t="s">
        <v>2393</v>
      </c>
      <c r="F21" s="307" t="s">
        <v>2729</v>
      </c>
      <c r="G21" s="310" t="s">
        <v>2690</v>
      </c>
      <c r="H21" s="310">
        <v>5335</v>
      </c>
      <c r="I21" s="313">
        <v>5346</v>
      </c>
      <c r="J21" s="87">
        <v>1.9386921296296296</v>
      </c>
      <c r="K21" s="314">
        <v>5</v>
      </c>
      <c r="L21" s="308">
        <v>0.3877430555555556</v>
      </c>
      <c r="M21" s="315">
        <v>100</v>
      </c>
      <c r="N21" s="312">
        <v>90.59</v>
      </c>
      <c r="O21" s="316"/>
    </row>
    <row r="22" spans="1:15">
      <c r="A22" s="85" t="s">
        <v>2929</v>
      </c>
      <c r="B22" s="85" t="s">
        <v>2171</v>
      </c>
      <c r="C22" s="305">
        <v>44445</v>
      </c>
      <c r="D22" s="306"/>
      <c r="E22" s="85" t="s">
        <v>2393</v>
      </c>
      <c r="F22" s="307" t="s">
        <v>2729</v>
      </c>
      <c r="G22" s="310" t="s">
        <v>2690</v>
      </c>
      <c r="H22" s="310">
        <v>5335</v>
      </c>
      <c r="I22" s="313">
        <v>4018</v>
      </c>
      <c r="J22" s="87">
        <v>1.3098032407407407</v>
      </c>
      <c r="K22" s="314">
        <v>5</v>
      </c>
      <c r="L22" s="308">
        <v>0.26195601851851852</v>
      </c>
      <c r="M22" s="336">
        <v>75</v>
      </c>
      <c r="N22" s="312">
        <v>87.96</v>
      </c>
      <c r="O22" s="316" t="s">
        <v>7880</v>
      </c>
    </row>
    <row r="23" spans="1:15">
      <c r="A23" s="85" t="s">
        <v>2930</v>
      </c>
      <c r="B23" s="85" t="s">
        <v>2374</v>
      </c>
      <c r="C23" s="305">
        <v>44256</v>
      </c>
      <c r="D23" s="306"/>
      <c r="E23" s="85" t="s">
        <v>2393</v>
      </c>
      <c r="F23" s="307" t="s">
        <v>2729</v>
      </c>
      <c r="G23" s="310" t="s">
        <v>2690</v>
      </c>
      <c r="H23" s="310">
        <v>2133</v>
      </c>
      <c r="I23" s="313">
        <v>2191</v>
      </c>
      <c r="J23" s="87">
        <v>0.93292824074074077</v>
      </c>
      <c r="K23" s="314">
        <v>5</v>
      </c>
      <c r="L23" s="308">
        <v>0.18658564814814815</v>
      </c>
      <c r="M23" s="315">
        <v>103</v>
      </c>
      <c r="N23" s="312">
        <v>87.43</v>
      </c>
      <c r="O23" s="316"/>
    </row>
    <row r="24" spans="1:15">
      <c r="A24" s="85" t="s">
        <v>2931</v>
      </c>
      <c r="B24" s="85" t="s">
        <v>2238</v>
      </c>
      <c r="C24" s="305">
        <v>44256</v>
      </c>
      <c r="D24" s="306"/>
      <c r="E24" s="85" t="s">
        <v>2393</v>
      </c>
      <c r="F24" s="307" t="s">
        <v>2731</v>
      </c>
      <c r="G24" s="310" t="s">
        <v>2692</v>
      </c>
      <c r="H24" s="310">
        <v>12800</v>
      </c>
      <c r="I24" s="313">
        <v>13106</v>
      </c>
      <c r="J24" s="89">
        <v>0.70067129629629632</v>
      </c>
      <c r="K24" s="314">
        <v>4</v>
      </c>
      <c r="L24" s="308">
        <v>0.17516203703703703</v>
      </c>
      <c r="M24" s="315">
        <v>100</v>
      </c>
      <c r="N24" s="312">
        <v>98.09</v>
      </c>
      <c r="O24" s="316"/>
    </row>
    <row r="25" spans="1:15">
      <c r="A25" s="85" t="s">
        <v>2932</v>
      </c>
      <c r="B25" s="85" t="s">
        <v>2379</v>
      </c>
      <c r="C25" s="305">
        <v>44256</v>
      </c>
      <c r="D25" s="306"/>
      <c r="E25" s="85" t="s">
        <v>2393</v>
      </c>
      <c r="F25" s="307" t="s">
        <v>2731</v>
      </c>
      <c r="G25" s="310" t="s">
        <v>2692</v>
      </c>
      <c r="H25" s="310">
        <v>16000</v>
      </c>
      <c r="I25" s="313">
        <v>16023</v>
      </c>
      <c r="J25" s="87">
        <v>1.0920023148148148</v>
      </c>
      <c r="K25" s="314">
        <v>5</v>
      </c>
      <c r="L25" s="308">
        <v>0.21840277777777775</v>
      </c>
      <c r="M25" s="315">
        <v>97</v>
      </c>
      <c r="N25" s="312">
        <v>94.59</v>
      </c>
      <c r="O25" s="316"/>
    </row>
    <row r="26" spans="1:15">
      <c r="A26" s="331" t="s">
        <v>3018</v>
      </c>
      <c r="B26" s="331" t="s">
        <v>2380</v>
      </c>
      <c r="C26" s="305">
        <v>42933</v>
      </c>
      <c r="D26" s="306"/>
      <c r="E26" s="85" t="s">
        <v>2393</v>
      </c>
      <c r="F26" s="317"/>
      <c r="G26" s="318"/>
      <c r="H26" s="318"/>
      <c r="I26" s="318"/>
      <c r="J26" s="290"/>
      <c r="K26" s="332"/>
      <c r="L26" s="333"/>
      <c r="M26" s="334"/>
      <c r="N26" s="335"/>
      <c r="O26" s="309" t="s">
        <v>3019</v>
      </c>
    </row>
  </sheetData>
  <sortState xmlns:xlrd2="http://schemas.microsoft.com/office/spreadsheetml/2017/richdata2" ref="Z2:AA24">
    <sortCondition ref="AA2:AA24"/>
  </sortState>
  <conditionalFormatting sqref="B2">
    <cfRule type="duplicateValues" dxfId="10" priority="15"/>
  </conditionalFormatting>
  <conditionalFormatting sqref="F6:F26 F3:F4">
    <cfRule type="cellIs" dxfId="9" priority="11" operator="equal">
      <formula>"L"</formula>
    </cfRule>
    <cfRule type="cellIs" dxfId="8" priority="12" operator="equal">
      <formula>"A"</formula>
    </cfRule>
  </conditionalFormatting>
  <conditionalFormatting sqref="F10">
    <cfRule type="cellIs" dxfId="7" priority="8" operator="equal">
      <formula>"L"</formula>
    </cfRule>
    <cfRule type="cellIs" dxfId="6" priority="9" operator="equal">
      <formula>"A"</formula>
    </cfRule>
  </conditionalFormatting>
  <conditionalFormatting sqref="B1:B2">
    <cfRule type="duplicateValues" dxfId="5" priority="59"/>
  </conditionalFormatting>
  <conditionalFormatting sqref="B1:B26">
    <cfRule type="duplicateValues" dxfId="4" priority="66"/>
  </conditionalFormatting>
  <conditionalFormatting sqref="B3:B26">
    <cfRule type="duplicateValues" dxfId="3" priority="74"/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AC759-9C2A-4FD2-8A37-C57221D071A9}">
  <dimension ref="A1:Q29"/>
  <sheetViews>
    <sheetView showGridLines="0" workbookViewId="0">
      <selection activeCell="G43" sqref="G43"/>
    </sheetView>
  </sheetViews>
  <sheetFormatPr defaultRowHeight="14.4"/>
  <cols>
    <col min="2" max="2" width="33.33203125" bestFit="1" customWidth="1"/>
    <col min="3" max="3" width="24.5546875" bestFit="1" customWidth="1"/>
    <col min="4" max="4" width="14.6640625" bestFit="1" customWidth="1"/>
    <col min="5" max="5" width="16.33203125" bestFit="1" customWidth="1"/>
    <col min="6" max="6" width="13.5546875" bestFit="1" customWidth="1"/>
    <col min="7" max="7" width="15" bestFit="1" customWidth="1"/>
    <col min="8" max="8" width="13.5546875" bestFit="1" customWidth="1"/>
    <col min="9" max="9" width="15" bestFit="1" customWidth="1"/>
    <col min="10" max="10" width="13.5546875" bestFit="1" customWidth="1"/>
    <col min="11" max="11" width="15" bestFit="1" customWidth="1"/>
    <col min="13" max="13" width="15" customWidth="1"/>
  </cols>
  <sheetData>
    <row r="1" spans="1:17">
      <c r="D1" s="542" t="s">
        <v>3412</v>
      </c>
      <c r="E1" s="541"/>
      <c r="F1" s="542" t="s">
        <v>3364</v>
      </c>
      <c r="G1" s="541"/>
      <c r="H1" s="542" t="s">
        <v>7881</v>
      </c>
      <c r="I1" s="543"/>
      <c r="J1" s="544" t="s">
        <v>7882</v>
      </c>
      <c r="K1" s="545"/>
    </row>
    <row r="2" spans="1:17">
      <c r="A2" s="199" t="s">
        <v>2888</v>
      </c>
      <c r="B2" s="199" t="s">
        <v>2693</v>
      </c>
      <c r="C2" s="199" t="s">
        <v>2889</v>
      </c>
      <c r="D2" s="213" t="s">
        <v>2694</v>
      </c>
      <c r="E2" s="213" t="s">
        <v>2695</v>
      </c>
      <c r="F2" s="183" t="s">
        <v>2696</v>
      </c>
      <c r="G2" s="183" t="s">
        <v>2697</v>
      </c>
      <c r="H2" s="257" t="s">
        <v>2696</v>
      </c>
      <c r="I2" s="257" t="s">
        <v>2697</v>
      </c>
      <c r="J2" s="257" t="s">
        <v>2696</v>
      </c>
      <c r="K2" s="257" t="s">
        <v>2697</v>
      </c>
      <c r="M2" s="267" t="s">
        <v>7883</v>
      </c>
      <c r="N2" s="262"/>
      <c r="O2" s="262" t="s">
        <v>2961</v>
      </c>
      <c r="P2" s="262"/>
      <c r="Q2" s="260">
        <v>105.07</v>
      </c>
    </row>
    <row r="3" spans="1:17">
      <c r="A3" s="6">
        <v>926862</v>
      </c>
      <c r="B3" s="117" t="s">
        <v>2909</v>
      </c>
      <c r="C3" s="255" t="s">
        <v>2713</v>
      </c>
      <c r="D3" s="254">
        <v>102.04</v>
      </c>
      <c r="E3" s="254">
        <v>97.33</v>
      </c>
      <c r="F3" s="192">
        <v>105.08</v>
      </c>
      <c r="G3" s="192">
        <v>95.24</v>
      </c>
      <c r="H3" s="192">
        <v>105.38</v>
      </c>
      <c r="I3" s="259">
        <v>96.83</v>
      </c>
      <c r="J3" s="6">
        <v>104.17</v>
      </c>
      <c r="K3" s="6">
        <v>96.47</v>
      </c>
      <c r="M3" s="265"/>
      <c r="N3" s="263"/>
      <c r="O3" s="264" t="s">
        <v>2964</v>
      </c>
      <c r="P3" s="264"/>
      <c r="Q3" s="261">
        <v>97.66</v>
      </c>
    </row>
    <row r="4" spans="1:17">
      <c r="A4" s="6">
        <v>926863</v>
      </c>
      <c r="B4" s="117" t="s">
        <v>2911</v>
      </c>
      <c r="C4" s="255" t="s">
        <v>2700</v>
      </c>
      <c r="D4" s="254">
        <v>100.09</v>
      </c>
      <c r="E4" s="254">
        <v>95.54</v>
      </c>
      <c r="F4" s="192">
        <v>102.68</v>
      </c>
      <c r="G4" s="192">
        <v>97.23</v>
      </c>
      <c r="H4" s="192">
        <v>102.5</v>
      </c>
      <c r="I4" s="259">
        <v>95.24</v>
      </c>
      <c r="J4" s="6">
        <v>101.76</v>
      </c>
      <c r="K4" s="6">
        <v>96</v>
      </c>
      <c r="M4" s="265"/>
    </row>
    <row r="5" spans="1:17">
      <c r="A5" s="6">
        <v>926864</v>
      </c>
      <c r="B5" s="117" t="s">
        <v>2967</v>
      </c>
      <c r="C5" s="255" t="s">
        <v>2705</v>
      </c>
      <c r="D5" s="254">
        <v>101.28</v>
      </c>
      <c r="E5" s="254">
        <v>96.11</v>
      </c>
      <c r="F5" s="192">
        <v>103.28</v>
      </c>
      <c r="G5" s="192">
        <v>95.73</v>
      </c>
      <c r="H5" s="192">
        <v>102.15</v>
      </c>
      <c r="I5" s="259">
        <v>97.98</v>
      </c>
      <c r="J5" s="6">
        <v>102.24</v>
      </c>
      <c r="K5" s="6">
        <v>96.61</v>
      </c>
      <c r="M5" s="266" t="s">
        <v>7884</v>
      </c>
      <c r="N5" s="186"/>
      <c r="O5" s="186" t="s">
        <v>2961</v>
      </c>
      <c r="P5" s="186"/>
      <c r="Q5" s="245">
        <v>103.3</v>
      </c>
    </row>
    <row r="6" spans="1:17">
      <c r="A6" s="6">
        <v>926858</v>
      </c>
      <c r="B6" s="117" t="s">
        <v>2912</v>
      </c>
      <c r="C6" s="255" t="s">
        <v>2708</v>
      </c>
      <c r="D6" s="254">
        <v>108.97</v>
      </c>
      <c r="E6" s="254">
        <v>98.91</v>
      </c>
      <c r="F6" s="192">
        <v>104.76</v>
      </c>
      <c r="G6" s="192">
        <v>97.88</v>
      </c>
      <c r="H6" s="192">
        <v>101.36</v>
      </c>
      <c r="I6" s="259">
        <v>98.66</v>
      </c>
      <c r="J6" s="6">
        <v>105.03</v>
      </c>
      <c r="K6" s="6">
        <v>98.48</v>
      </c>
      <c r="M6" s="265"/>
      <c r="N6" s="187"/>
      <c r="O6" s="188" t="s">
        <v>2964</v>
      </c>
      <c r="P6" s="188"/>
      <c r="Q6" s="246">
        <v>97.2</v>
      </c>
    </row>
    <row r="7" spans="1:17">
      <c r="A7" s="6">
        <v>922016</v>
      </c>
      <c r="B7" s="117" t="s">
        <v>2913</v>
      </c>
      <c r="C7" s="255" t="s">
        <v>2706</v>
      </c>
      <c r="D7" s="254">
        <v>100.59</v>
      </c>
      <c r="E7" s="254">
        <v>96.15</v>
      </c>
      <c r="F7" s="192">
        <v>100.55</v>
      </c>
      <c r="G7" s="192">
        <v>96.06</v>
      </c>
      <c r="H7" s="192">
        <v>106.68</v>
      </c>
      <c r="I7" s="259">
        <v>97.4</v>
      </c>
      <c r="J7" s="6">
        <v>102.61</v>
      </c>
      <c r="K7" s="6">
        <v>96.54</v>
      </c>
      <c r="M7" s="265"/>
    </row>
    <row r="8" spans="1:17">
      <c r="A8" s="6">
        <v>922017</v>
      </c>
      <c r="B8" s="117" t="s">
        <v>2914</v>
      </c>
      <c r="C8" s="255" t="s">
        <v>2711</v>
      </c>
      <c r="D8" s="254">
        <v>110.36</v>
      </c>
      <c r="E8" s="254">
        <v>97.52</v>
      </c>
      <c r="F8" s="192">
        <v>112.23</v>
      </c>
      <c r="G8" s="192">
        <v>96.95</v>
      </c>
      <c r="H8" s="192">
        <v>103.3</v>
      </c>
      <c r="I8" s="259">
        <v>97.35</v>
      </c>
      <c r="J8" s="6">
        <v>108.63</v>
      </c>
      <c r="K8" s="6">
        <v>97.27</v>
      </c>
      <c r="M8" s="266" t="s">
        <v>7885</v>
      </c>
      <c r="N8" s="262"/>
      <c r="O8" s="262" t="s">
        <v>2961</v>
      </c>
      <c r="P8" s="262"/>
      <c r="Q8" s="252">
        <v>103.44</v>
      </c>
    </row>
    <row r="9" spans="1:17">
      <c r="A9" s="6">
        <v>928443</v>
      </c>
      <c r="B9" s="117" t="s">
        <v>2915</v>
      </c>
      <c r="C9" s="255" t="s">
        <v>2716</v>
      </c>
      <c r="D9" s="254">
        <v>105.51</v>
      </c>
      <c r="E9" s="254">
        <v>97.99</v>
      </c>
      <c r="F9" s="192">
        <v>114</v>
      </c>
      <c r="G9" s="192">
        <v>96.91</v>
      </c>
      <c r="H9" s="192">
        <v>106.77</v>
      </c>
      <c r="I9" s="259">
        <v>97.93</v>
      </c>
      <c r="J9" s="6">
        <v>108.76</v>
      </c>
      <c r="K9" s="6">
        <v>97.61</v>
      </c>
      <c r="M9" s="12"/>
      <c r="N9" s="263"/>
      <c r="O9" s="264" t="s">
        <v>2964</v>
      </c>
      <c r="P9" s="264"/>
      <c r="Q9" s="253">
        <v>97.7</v>
      </c>
    </row>
    <row r="10" spans="1:17">
      <c r="A10" s="6">
        <v>913291</v>
      </c>
      <c r="B10" s="117" t="s">
        <v>2916</v>
      </c>
      <c r="C10" s="255" t="s">
        <v>2719</v>
      </c>
      <c r="D10" s="254">
        <v>112.11</v>
      </c>
      <c r="E10" s="254">
        <v>98.84</v>
      </c>
      <c r="F10" s="192">
        <v>104.26</v>
      </c>
      <c r="G10" s="192">
        <v>99.4</v>
      </c>
      <c r="H10" s="192">
        <v>106.3</v>
      </c>
      <c r="I10" s="259">
        <v>99.21</v>
      </c>
      <c r="J10" s="6">
        <v>107.56</v>
      </c>
      <c r="K10" s="6">
        <v>99.15</v>
      </c>
      <c r="M10" s="12"/>
    </row>
    <row r="11" spans="1:17">
      <c r="A11" s="6">
        <v>921798</v>
      </c>
      <c r="B11" s="117" t="s">
        <v>2917</v>
      </c>
      <c r="C11" s="255" t="s">
        <v>2715</v>
      </c>
      <c r="D11" s="254">
        <v>109.66</v>
      </c>
      <c r="E11" s="254">
        <v>98.47</v>
      </c>
      <c r="F11" s="192">
        <v>105.31</v>
      </c>
      <c r="G11" s="192">
        <v>99.04</v>
      </c>
      <c r="H11" s="192">
        <v>106.29</v>
      </c>
      <c r="I11" s="259">
        <v>98.43</v>
      </c>
      <c r="J11" s="6">
        <v>107.09</v>
      </c>
      <c r="K11" s="6">
        <v>98.65</v>
      </c>
      <c r="M11" s="266" t="s">
        <v>7886</v>
      </c>
      <c r="N11" s="262"/>
      <c r="O11" s="262" t="s">
        <v>2961</v>
      </c>
      <c r="P11" s="262"/>
      <c r="Q11" s="252">
        <f>AVERAGE(Q2,Q5,Q8)</f>
        <v>103.93666666666667</v>
      </c>
    </row>
    <row r="12" spans="1:17">
      <c r="A12" s="6">
        <v>912986</v>
      </c>
      <c r="B12" s="117" t="s">
        <v>2918</v>
      </c>
      <c r="C12" s="255" t="s">
        <v>2691</v>
      </c>
      <c r="D12" s="254">
        <v>114.62</v>
      </c>
      <c r="E12" s="254">
        <v>97.02</v>
      </c>
      <c r="F12" s="192">
        <v>96.44</v>
      </c>
      <c r="G12" s="192">
        <v>98.73</v>
      </c>
      <c r="H12" s="192">
        <v>96.55</v>
      </c>
      <c r="I12" s="259">
        <v>97.53</v>
      </c>
      <c r="J12" s="6">
        <v>102.54</v>
      </c>
      <c r="K12" s="6">
        <v>97.76</v>
      </c>
      <c r="M12" s="12"/>
      <c r="N12" s="263"/>
      <c r="O12" s="264" t="s">
        <v>2964</v>
      </c>
      <c r="P12" s="264"/>
      <c r="Q12" s="253">
        <f>AVERAGE(Q3,Q6,Q9)</f>
        <v>97.52</v>
      </c>
    </row>
    <row r="13" spans="1:17">
      <c r="A13" s="6">
        <v>926859</v>
      </c>
      <c r="B13" s="117" t="s">
        <v>2919</v>
      </c>
      <c r="C13" s="255" t="s">
        <v>2718</v>
      </c>
      <c r="D13" s="254">
        <v>107.43</v>
      </c>
      <c r="E13" s="254">
        <v>97.42</v>
      </c>
      <c r="F13" s="192">
        <v>111.23</v>
      </c>
      <c r="G13" s="192">
        <v>97.88</v>
      </c>
      <c r="H13" s="192">
        <v>107.02</v>
      </c>
      <c r="I13" s="259">
        <v>96.63</v>
      </c>
      <c r="J13" s="6">
        <v>108.56</v>
      </c>
      <c r="K13" s="6">
        <v>97.31</v>
      </c>
      <c r="M13" s="12"/>
    </row>
    <row r="14" spans="1:17">
      <c r="A14" s="6">
        <v>913328</v>
      </c>
      <c r="B14" s="117" t="s">
        <v>2920</v>
      </c>
      <c r="C14" s="255" t="s">
        <v>2698</v>
      </c>
      <c r="D14" s="254">
        <v>103.13</v>
      </c>
      <c r="E14" s="254">
        <v>97.58</v>
      </c>
      <c r="F14" s="192">
        <v>101.73</v>
      </c>
      <c r="G14" s="192">
        <v>98.81</v>
      </c>
      <c r="H14" s="192">
        <v>112.29</v>
      </c>
      <c r="I14" s="259">
        <v>99</v>
      </c>
      <c r="J14" s="6">
        <v>105.72</v>
      </c>
      <c r="K14" s="6">
        <v>98.46</v>
      </c>
      <c r="M14" s="12"/>
    </row>
    <row r="15" spans="1:17">
      <c r="A15" s="6">
        <v>913009</v>
      </c>
      <c r="B15" s="117" t="s">
        <v>2921</v>
      </c>
      <c r="C15" s="255" t="s">
        <v>2702</v>
      </c>
      <c r="D15" s="254">
        <v>102.5</v>
      </c>
      <c r="E15" s="254">
        <v>99.02</v>
      </c>
      <c r="F15" s="192">
        <v>100.99</v>
      </c>
      <c r="G15" s="192">
        <v>98.69</v>
      </c>
      <c r="H15" s="192">
        <v>101.24</v>
      </c>
      <c r="I15" s="259">
        <v>99.03</v>
      </c>
      <c r="J15" s="6">
        <v>101.58</v>
      </c>
      <c r="K15" s="6">
        <v>98.91</v>
      </c>
      <c r="M15" s="12"/>
    </row>
    <row r="16" spans="1:17">
      <c r="A16" s="6">
        <v>913029</v>
      </c>
      <c r="B16" s="117" t="s">
        <v>2922</v>
      </c>
      <c r="C16" s="255" t="s">
        <v>2717</v>
      </c>
      <c r="D16" s="254">
        <v>102.64</v>
      </c>
      <c r="E16" s="254">
        <v>98.61</v>
      </c>
      <c r="F16" s="192">
        <v>102.06</v>
      </c>
      <c r="G16" s="192">
        <v>98.64</v>
      </c>
      <c r="H16" s="192">
        <v>108.04</v>
      </c>
      <c r="I16" s="259">
        <v>98.3</v>
      </c>
      <c r="J16" s="6">
        <v>104.25</v>
      </c>
      <c r="K16" s="6">
        <v>98.52</v>
      </c>
      <c r="M16" s="12"/>
    </row>
    <row r="17" spans="1:13">
      <c r="A17" s="6">
        <v>928440</v>
      </c>
      <c r="B17" s="117" t="s">
        <v>2923</v>
      </c>
      <c r="C17" s="255" t="s">
        <v>2701</v>
      </c>
      <c r="D17" s="254">
        <v>101.89</v>
      </c>
      <c r="E17" s="254">
        <v>94.21</v>
      </c>
      <c r="F17" s="192">
        <v>104.7</v>
      </c>
      <c r="G17" s="192">
        <v>92.19</v>
      </c>
      <c r="H17" s="192">
        <v>102.89</v>
      </c>
      <c r="I17" s="259">
        <v>94.23</v>
      </c>
      <c r="J17" s="6">
        <v>103.16</v>
      </c>
      <c r="K17" s="6">
        <v>93.54</v>
      </c>
      <c r="M17" s="12"/>
    </row>
    <row r="18" spans="1:13">
      <c r="A18" s="6">
        <v>921800</v>
      </c>
      <c r="B18" s="117" t="s">
        <v>2924</v>
      </c>
      <c r="C18" s="255" t="s">
        <v>2709</v>
      </c>
      <c r="D18" s="254">
        <v>102.79</v>
      </c>
      <c r="E18" s="254">
        <v>99.31</v>
      </c>
      <c r="F18" s="192">
        <v>94.42</v>
      </c>
      <c r="G18" s="192">
        <v>97.51</v>
      </c>
      <c r="H18" s="192">
        <v>97.52</v>
      </c>
      <c r="I18" s="259">
        <v>98.37</v>
      </c>
      <c r="J18" s="6">
        <v>98.24</v>
      </c>
      <c r="K18" s="6">
        <v>98.4</v>
      </c>
      <c r="M18" s="12"/>
    </row>
    <row r="19" spans="1:13">
      <c r="A19" s="6">
        <v>928442</v>
      </c>
      <c r="B19" s="117" t="s">
        <v>2925</v>
      </c>
      <c r="C19" s="255" t="s">
        <v>2699</v>
      </c>
      <c r="D19" s="254">
        <v>99.71</v>
      </c>
      <c r="E19" s="254">
        <v>94.46</v>
      </c>
      <c r="F19" s="192">
        <v>101.17</v>
      </c>
      <c r="G19" s="192">
        <v>93.47</v>
      </c>
      <c r="H19" s="192">
        <v>101.27</v>
      </c>
      <c r="I19" s="259">
        <v>93.74</v>
      </c>
      <c r="J19" s="6">
        <v>100.72</v>
      </c>
      <c r="K19" s="6">
        <v>93.89</v>
      </c>
      <c r="M19" s="12"/>
    </row>
    <row r="20" spans="1:13">
      <c r="A20" s="6">
        <v>914900</v>
      </c>
      <c r="B20" s="117" t="s">
        <v>3417</v>
      </c>
      <c r="C20" s="255" t="s">
        <v>2784</v>
      </c>
      <c r="D20" s="254">
        <v>107.85</v>
      </c>
      <c r="E20" s="254">
        <v>99.18</v>
      </c>
      <c r="F20" s="37"/>
      <c r="G20" s="37"/>
      <c r="H20" s="37"/>
      <c r="I20" s="41"/>
      <c r="J20" s="6">
        <v>107.85</v>
      </c>
      <c r="K20" s="6">
        <v>99.18</v>
      </c>
      <c r="M20" s="12"/>
    </row>
    <row r="21" spans="1:13">
      <c r="A21" s="6">
        <v>914025</v>
      </c>
      <c r="B21" s="117" t="s">
        <v>2926</v>
      </c>
      <c r="C21" s="255" t="s">
        <v>2720</v>
      </c>
      <c r="D21" s="254">
        <v>97.53</v>
      </c>
      <c r="E21" s="254">
        <v>99.32</v>
      </c>
      <c r="F21" s="192">
        <v>107.18</v>
      </c>
      <c r="G21" s="192">
        <v>97.86</v>
      </c>
      <c r="H21" s="192">
        <v>106.95</v>
      </c>
      <c r="I21" s="259">
        <v>99.01</v>
      </c>
      <c r="J21" s="6">
        <v>103.89</v>
      </c>
      <c r="K21" s="6">
        <v>98.73</v>
      </c>
      <c r="M21" s="12"/>
    </row>
    <row r="22" spans="1:13">
      <c r="A22" s="6">
        <v>921794</v>
      </c>
      <c r="B22" s="117" t="s">
        <v>2927</v>
      </c>
      <c r="C22" s="255" t="s">
        <v>2714</v>
      </c>
      <c r="D22" s="254">
        <v>115.67</v>
      </c>
      <c r="E22" s="254">
        <v>99.22</v>
      </c>
      <c r="F22" s="192">
        <v>103.51</v>
      </c>
      <c r="G22" s="192">
        <v>98.09</v>
      </c>
      <c r="H22" s="192">
        <v>103.33</v>
      </c>
      <c r="I22" s="259">
        <v>99.43</v>
      </c>
      <c r="J22" s="6">
        <v>107.5</v>
      </c>
      <c r="K22" s="6">
        <v>98.91</v>
      </c>
      <c r="M22" s="12"/>
    </row>
    <row r="23" spans="1:13">
      <c r="A23" s="6">
        <v>928441</v>
      </c>
      <c r="B23" s="117" t="s">
        <v>2928</v>
      </c>
      <c r="C23" s="255" t="s">
        <v>2710</v>
      </c>
      <c r="D23" s="254">
        <v>105.25</v>
      </c>
      <c r="E23" s="254">
        <v>97.31</v>
      </c>
      <c r="F23" s="192">
        <v>108.69</v>
      </c>
      <c r="G23" s="192">
        <v>94.15</v>
      </c>
      <c r="H23" s="192">
        <v>103.26</v>
      </c>
      <c r="I23" s="259">
        <v>96.52</v>
      </c>
      <c r="J23" s="6">
        <v>105.73</v>
      </c>
      <c r="K23" s="6">
        <v>95.99</v>
      </c>
      <c r="M23" s="12"/>
    </row>
    <row r="24" spans="1:13">
      <c r="A24" s="6">
        <v>926861</v>
      </c>
      <c r="B24" s="117" t="s">
        <v>2929</v>
      </c>
      <c r="C24" s="255" t="s">
        <v>2707</v>
      </c>
      <c r="D24" s="254">
        <v>100.78</v>
      </c>
      <c r="E24" s="254">
        <v>97.96</v>
      </c>
      <c r="F24" s="192">
        <v>101.43</v>
      </c>
      <c r="G24" s="192">
        <v>96.97</v>
      </c>
      <c r="H24" s="192">
        <v>101.45</v>
      </c>
      <c r="I24" s="259">
        <v>97.32</v>
      </c>
      <c r="J24" s="6">
        <v>101.22</v>
      </c>
      <c r="K24" s="6">
        <v>97.42</v>
      </c>
      <c r="M24" s="12"/>
    </row>
    <row r="25" spans="1:13">
      <c r="A25" s="6">
        <v>921799</v>
      </c>
      <c r="B25" s="117" t="s">
        <v>2930</v>
      </c>
      <c r="C25" s="255" t="s">
        <v>2703</v>
      </c>
      <c r="D25" s="254">
        <v>112.23</v>
      </c>
      <c r="E25" s="254">
        <v>96.77</v>
      </c>
      <c r="F25" s="192">
        <v>103.32</v>
      </c>
      <c r="G25" s="192">
        <v>98.32</v>
      </c>
      <c r="H25" s="192">
        <v>96.81</v>
      </c>
      <c r="I25" s="259">
        <v>99.39</v>
      </c>
      <c r="J25" s="6">
        <v>104.12</v>
      </c>
      <c r="K25" s="6">
        <v>98.16</v>
      </c>
      <c r="M25" s="12"/>
    </row>
    <row r="26" spans="1:13">
      <c r="A26" s="122">
        <v>921777</v>
      </c>
      <c r="B26" s="216" t="s">
        <v>2931</v>
      </c>
      <c r="C26" s="256" t="s">
        <v>2712</v>
      </c>
      <c r="D26" s="254">
        <v>86.41</v>
      </c>
      <c r="E26" s="254">
        <v>98.49</v>
      </c>
      <c r="F26" s="192">
        <v>89.38</v>
      </c>
      <c r="G26" s="192">
        <v>98.81</v>
      </c>
      <c r="H26" s="192">
        <v>103.95</v>
      </c>
      <c r="I26" s="259">
        <v>99</v>
      </c>
      <c r="J26" s="6">
        <v>93.25</v>
      </c>
      <c r="K26" s="6">
        <v>98.77</v>
      </c>
      <c r="M26" s="12"/>
    </row>
    <row r="27" spans="1:13">
      <c r="A27" s="6">
        <v>921774</v>
      </c>
      <c r="B27" s="117" t="s">
        <v>2932</v>
      </c>
      <c r="C27" s="117" t="s">
        <v>2704</v>
      </c>
      <c r="D27" s="258">
        <v>115.69</v>
      </c>
      <c r="E27" s="254">
        <v>98.66</v>
      </c>
      <c r="F27" s="192">
        <v>100.84</v>
      </c>
      <c r="G27" s="192">
        <v>98.18</v>
      </c>
      <c r="H27" s="192">
        <v>99.14</v>
      </c>
      <c r="I27" s="259">
        <v>98.35</v>
      </c>
      <c r="J27" s="6">
        <v>105.22</v>
      </c>
      <c r="K27" s="6">
        <v>98.4</v>
      </c>
      <c r="M27" s="12"/>
    </row>
    <row r="29" spans="1:13">
      <c r="H29" s="12"/>
    </row>
  </sheetData>
  <autoFilter ref="A2:Q27" xr:uid="{B4EAC759-9C2A-4FD2-8A37-C57221D071A9}"/>
  <mergeCells count="4">
    <mergeCell ref="D1:E1"/>
    <mergeCell ref="F1:G1"/>
    <mergeCell ref="H1:I1"/>
    <mergeCell ref="J1:K1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1DA3-5F74-40F6-A297-A86A75361F62}">
  <dimension ref="A1:ADD23"/>
  <sheetViews>
    <sheetView topLeftCell="ABA1" workbookViewId="0">
      <selection activeCell="ABA1" sqref="ABA1"/>
    </sheetView>
  </sheetViews>
  <sheetFormatPr defaultRowHeight="14.4"/>
  <cols>
    <col min="2" max="2" width="13.6640625" customWidth="1"/>
    <col min="30" max="30" width="15" customWidth="1"/>
    <col min="58" max="58" width="14.33203125" customWidth="1"/>
    <col min="85" max="85" width="11.44140625" customWidth="1"/>
    <col min="86" max="86" width="12.6640625" customWidth="1"/>
    <col min="114" max="114" width="14.109375" customWidth="1"/>
    <col min="142" max="142" width="14.109375" customWidth="1"/>
    <col min="169" max="169" width="15.6640625" customWidth="1"/>
    <col min="170" max="170" width="12.44140625" customWidth="1"/>
    <col min="198" max="198" width="12.6640625" customWidth="1"/>
    <col min="226" max="226" width="13.6640625" customWidth="1"/>
    <col min="253" max="253" width="12.44140625" customWidth="1"/>
    <col min="254" max="254" width="14.6640625" customWidth="1"/>
    <col min="393" max="393" width="13.44140625" customWidth="1"/>
    <col min="421" max="421" width="12.44140625" customWidth="1"/>
    <col min="422" max="422" width="15.109375" customWidth="1"/>
    <col min="449" max="449" width="13.109375" customWidth="1"/>
    <col min="450" max="450" width="13.33203125" customWidth="1"/>
    <col min="478" max="478" width="15.5546875" customWidth="1"/>
    <col min="506" max="506" width="13.88671875" customWidth="1"/>
    <col min="534" max="534" width="14" customWidth="1"/>
    <col min="561" max="561" width="11.109375" customWidth="1"/>
    <col min="562" max="562" width="14.44140625" customWidth="1"/>
    <col min="618" max="618" width="13.109375" customWidth="1"/>
    <col min="646" max="646" width="14.44140625" customWidth="1"/>
    <col min="702" max="702" width="12.5546875" customWidth="1"/>
    <col min="730" max="730" width="14.88671875" customWidth="1"/>
  </cols>
  <sheetData>
    <row r="1" spans="1:784">
      <c r="A1" s="548">
        <v>43889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  <c r="Z1" s="548"/>
      <c r="AA1" s="548"/>
      <c r="AB1" s="548"/>
      <c r="AC1" s="548" t="s">
        <v>3356</v>
      </c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48"/>
      <c r="AV1" s="548"/>
      <c r="AW1" s="548"/>
      <c r="AX1" s="548"/>
      <c r="AY1" s="548"/>
      <c r="AZ1" s="548"/>
      <c r="BA1" s="548"/>
      <c r="BB1" s="548"/>
      <c r="BC1" s="548"/>
      <c r="BD1" s="548"/>
      <c r="BE1" s="548">
        <v>43897</v>
      </c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  <c r="CD1" s="548"/>
      <c r="CE1" s="548"/>
      <c r="CF1" s="548"/>
      <c r="CG1" s="548">
        <v>43898</v>
      </c>
      <c r="CH1" s="548"/>
      <c r="CI1" s="548"/>
      <c r="CJ1" s="548"/>
      <c r="CK1" s="548"/>
      <c r="CL1" s="548"/>
      <c r="CM1" s="548"/>
      <c r="CN1" s="548"/>
      <c r="CO1" s="548"/>
      <c r="CP1" s="548"/>
      <c r="CQ1" s="548"/>
      <c r="CR1" s="548"/>
      <c r="CS1" s="548"/>
      <c r="CT1" s="548"/>
      <c r="CU1" s="548"/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>
        <v>43899</v>
      </c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48"/>
      <c r="DV1" s="548"/>
      <c r="DW1" s="548"/>
      <c r="DX1" s="548"/>
      <c r="DY1" s="548"/>
      <c r="DZ1" s="548"/>
      <c r="EA1" s="548"/>
      <c r="EB1" s="548"/>
      <c r="EC1" s="548"/>
      <c r="ED1" s="548"/>
      <c r="EE1" s="548"/>
      <c r="EF1" s="548"/>
      <c r="EG1" s="548"/>
      <c r="EH1" s="548"/>
      <c r="EI1" s="548"/>
      <c r="EJ1" s="548"/>
      <c r="EK1" s="548">
        <v>43900</v>
      </c>
      <c r="EL1" s="548"/>
      <c r="EM1" s="548"/>
      <c r="EN1" s="548"/>
      <c r="EO1" s="548"/>
      <c r="EP1" s="548"/>
      <c r="EQ1" s="548"/>
      <c r="ER1" s="548"/>
      <c r="ES1" s="548"/>
      <c r="ET1" s="548"/>
      <c r="EU1" s="548"/>
      <c r="EV1" s="548"/>
      <c r="EW1" s="548"/>
      <c r="EX1" s="548"/>
      <c r="EY1" s="548"/>
      <c r="EZ1" s="548"/>
      <c r="FA1" s="548"/>
      <c r="FB1" s="548"/>
      <c r="FC1" s="548"/>
      <c r="FD1" s="548"/>
      <c r="FE1" s="548"/>
      <c r="FF1" s="548"/>
      <c r="FG1" s="548"/>
      <c r="FH1" s="548"/>
      <c r="FI1" s="548"/>
      <c r="FJ1" s="548"/>
      <c r="FK1" s="548"/>
      <c r="FL1" s="548"/>
      <c r="FM1" s="548">
        <v>43901</v>
      </c>
      <c r="FN1" s="548"/>
      <c r="FO1" s="548"/>
      <c r="FP1" s="548"/>
      <c r="FQ1" s="548"/>
      <c r="FR1" s="548"/>
      <c r="FS1" s="548"/>
      <c r="FT1" s="548"/>
      <c r="FU1" s="548"/>
      <c r="FV1" s="548"/>
      <c r="FW1" s="548"/>
      <c r="FX1" s="548"/>
      <c r="FY1" s="548"/>
      <c r="FZ1" s="548"/>
      <c r="GA1" s="548"/>
      <c r="GB1" s="548"/>
      <c r="GC1" s="548"/>
      <c r="GD1" s="548"/>
      <c r="GE1" s="548"/>
      <c r="GF1" s="548"/>
      <c r="GG1" s="548"/>
      <c r="GH1" s="548"/>
      <c r="GI1" s="548"/>
      <c r="GJ1" s="548"/>
      <c r="GK1" s="548"/>
      <c r="GL1" s="548"/>
      <c r="GM1" s="548"/>
      <c r="GN1" s="548"/>
      <c r="GO1" s="548" t="s">
        <v>7887</v>
      </c>
      <c r="GP1" s="548"/>
      <c r="GQ1" s="548"/>
      <c r="GR1" s="548"/>
      <c r="GS1" s="548"/>
      <c r="GT1" s="548"/>
      <c r="GU1" s="548"/>
      <c r="GV1" s="548"/>
      <c r="GW1" s="548"/>
      <c r="GX1" s="548"/>
      <c r="GY1" s="548"/>
      <c r="GZ1" s="548"/>
      <c r="HA1" s="548"/>
      <c r="HB1" s="548"/>
      <c r="HC1" s="548"/>
      <c r="HD1" s="548"/>
      <c r="HE1" s="548"/>
      <c r="HF1" s="548"/>
      <c r="HG1" s="548"/>
      <c r="HH1" s="548"/>
      <c r="HI1" s="548"/>
      <c r="HJ1" s="548"/>
      <c r="HK1" s="548"/>
      <c r="HL1" s="548"/>
      <c r="HM1" s="548"/>
      <c r="HN1" s="548"/>
      <c r="HO1" s="548"/>
      <c r="HP1" s="548"/>
      <c r="HQ1" s="548" t="s">
        <v>2850</v>
      </c>
      <c r="HR1" s="548"/>
      <c r="HS1" s="548"/>
      <c r="HT1" s="548"/>
      <c r="HU1" s="548"/>
      <c r="HV1" s="548"/>
      <c r="HW1" s="548"/>
      <c r="HX1" s="548"/>
      <c r="HY1" s="548"/>
      <c r="HZ1" s="548"/>
      <c r="IA1" s="548"/>
      <c r="IB1" s="548"/>
      <c r="IC1" s="548"/>
      <c r="ID1" s="548"/>
      <c r="IE1" s="548"/>
      <c r="IF1" s="548"/>
      <c r="IG1" s="548"/>
      <c r="IH1" s="548"/>
      <c r="II1" s="548"/>
      <c r="IJ1" s="548"/>
      <c r="IK1" s="548"/>
      <c r="IL1" s="548"/>
      <c r="IM1" s="548"/>
      <c r="IN1" s="548"/>
      <c r="IO1" s="548"/>
      <c r="IP1" s="548"/>
      <c r="IQ1" s="548"/>
      <c r="IR1" s="548"/>
      <c r="IS1" s="548">
        <v>43904</v>
      </c>
      <c r="IT1" s="548"/>
      <c r="IU1" s="548"/>
      <c r="IV1" s="548"/>
      <c r="IW1" s="548"/>
      <c r="IX1" s="548"/>
      <c r="IY1" s="548"/>
      <c r="IZ1" s="548"/>
      <c r="JA1" s="548"/>
      <c r="JB1" s="548"/>
      <c r="JC1" s="548"/>
      <c r="JD1" s="548"/>
      <c r="JE1" s="548"/>
      <c r="JF1" s="548"/>
      <c r="JG1" s="548"/>
      <c r="JH1" s="548"/>
      <c r="JI1" s="548"/>
      <c r="JJ1" s="548"/>
      <c r="JK1" s="548"/>
      <c r="JL1" s="548"/>
      <c r="JM1" s="548"/>
      <c r="JN1" s="548"/>
      <c r="JO1" s="548"/>
      <c r="JP1" s="548"/>
      <c r="JQ1" s="548"/>
      <c r="JR1" s="548"/>
      <c r="JS1" s="548"/>
      <c r="JT1" s="548"/>
      <c r="JU1" s="548">
        <v>43905</v>
      </c>
      <c r="JV1" s="548"/>
      <c r="JW1" s="548"/>
      <c r="JX1" s="548"/>
      <c r="JY1" s="548"/>
      <c r="JZ1" s="548"/>
      <c r="KA1" s="548"/>
      <c r="KB1" s="548"/>
      <c r="KC1" s="548"/>
      <c r="KD1" s="548"/>
      <c r="KE1" s="548"/>
      <c r="KF1" s="548"/>
      <c r="KG1" s="548"/>
      <c r="KH1" s="548"/>
      <c r="KI1" s="548"/>
      <c r="KJ1" s="548"/>
      <c r="KK1" s="548"/>
      <c r="KL1" s="548"/>
      <c r="KM1" s="548"/>
      <c r="KN1" s="548"/>
      <c r="KO1" s="548"/>
      <c r="KP1" s="548"/>
      <c r="KQ1" s="548"/>
      <c r="KR1" s="548"/>
      <c r="KS1" s="548"/>
      <c r="KT1" s="548"/>
      <c r="KU1" s="548"/>
      <c r="KV1" s="548"/>
      <c r="KW1" s="548">
        <v>43906</v>
      </c>
      <c r="KX1" s="548"/>
      <c r="KY1" s="548"/>
      <c r="KZ1" s="548"/>
      <c r="LA1" s="548"/>
      <c r="LB1" s="548"/>
      <c r="LC1" s="548"/>
      <c r="LD1" s="548"/>
      <c r="LE1" s="548"/>
      <c r="LF1" s="548"/>
      <c r="LG1" s="548"/>
      <c r="LH1" s="548"/>
      <c r="LI1" s="548"/>
      <c r="LJ1" s="548"/>
      <c r="LK1" s="548"/>
      <c r="LL1" s="548"/>
      <c r="LM1" s="548"/>
      <c r="LN1" s="548"/>
      <c r="LO1" s="548"/>
      <c r="LP1" s="548"/>
      <c r="LQ1" s="548"/>
      <c r="LR1" s="548"/>
      <c r="LS1" s="548"/>
      <c r="LT1" s="548"/>
      <c r="LU1" s="548"/>
      <c r="LV1" s="548"/>
      <c r="LW1" s="548"/>
      <c r="LX1" s="548"/>
      <c r="LY1" s="548">
        <v>43907</v>
      </c>
      <c r="LZ1" s="548"/>
      <c r="MA1" s="548"/>
      <c r="MB1" s="548"/>
      <c r="MC1" s="548"/>
      <c r="MD1" s="548"/>
      <c r="ME1" s="548"/>
      <c r="MF1" s="548"/>
      <c r="MG1" s="548"/>
      <c r="MH1" s="548"/>
      <c r="MI1" s="548"/>
      <c r="MJ1" s="548"/>
      <c r="MK1" s="548"/>
      <c r="ML1" s="548"/>
      <c r="MM1" s="548"/>
      <c r="MN1" s="548"/>
      <c r="MO1" s="548"/>
      <c r="MP1" s="548"/>
      <c r="MQ1" s="548"/>
      <c r="MR1" s="548"/>
      <c r="MS1" s="548"/>
      <c r="MT1" s="548"/>
      <c r="MU1" s="548"/>
      <c r="MV1" s="548"/>
      <c r="MW1" s="548"/>
      <c r="MX1" s="548"/>
      <c r="MY1" s="548"/>
      <c r="MZ1" s="548"/>
      <c r="NA1" s="548" t="s">
        <v>3358</v>
      </c>
      <c r="NB1" s="548"/>
      <c r="NC1" s="548"/>
      <c r="ND1" s="548"/>
      <c r="NE1" s="548"/>
      <c r="NF1" s="548"/>
      <c r="NG1" s="548"/>
      <c r="NH1" s="548"/>
      <c r="NI1" s="548"/>
      <c r="NJ1" s="548"/>
      <c r="NK1" s="548"/>
      <c r="NL1" s="548"/>
      <c r="NM1" s="548"/>
      <c r="NN1" s="548"/>
      <c r="NO1" s="548"/>
      <c r="NP1" s="548"/>
      <c r="NQ1" s="548"/>
      <c r="NR1" s="548"/>
      <c r="NS1" s="548"/>
      <c r="NT1" s="548"/>
      <c r="NU1" s="548"/>
      <c r="NV1" s="548"/>
      <c r="NW1" s="548"/>
      <c r="NX1" s="548"/>
      <c r="NY1" s="548"/>
      <c r="NZ1" s="548"/>
      <c r="OA1" s="548"/>
      <c r="OB1" s="548"/>
      <c r="OC1" s="548" t="s">
        <v>2852</v>
      </c>
      <c r="OD1" s="548"/>
      <c r="OE1" s="548"/>
      <c r="OF1" s="548"/>
      <c r="OG1" s="548"/>
      <c r="OH1" s="548"/>
      <c r="OI1" s="548"/>
      <c r="OJ1" s="548"/>
      <c r="OK1" s="548"/>
      <c r="OL1" s="548"/>
      <c r="OM1" s="548"/>
      <c r="ON1" s="548"/>
      <c r="OO1" s="548"/>
      <c r="OP1" s="548"/>
      <c r="OQ1" s="548"/>
      <c r="OR1" s="548"/>
      <c r="OS1" s="548"/>
      <c r="OT1" s="548"/>
      <c r="OU1" s="548"/>
      <c r="OV1" s="548"/>
      <c r="OW1" s="548"/>
      <c r="OX1" s="548"/>
      <c r="OY1" s="548"/>
      <c r="OZ1" s="548"/>
      <c r="PA1" s="548"/>
      <c r="PB1" s="548"/>
      <c r="PC1" s="548"/>
      <c r="PD1" s="548"/>
      <c r="PE1" s="548">
        <v>43911</v>
      </c>
      <c r="PF1" s="548"/>
      <c r="PG1" s="548"/>
      <c r="PH1" s="548"/>
      <c r="PI1" s="548"/>
      <c r="PJ1" s="548"/>
      <c r="PK1" s="548"/>
      <c r="PL1" s="548"/>
      <c r="PM1" s="548"/>
      <c r="PN1" s="548"/>
      <c r="PO1" s="548"/>
      <c r="PP1" s="548"/>
      <c r="PQ1" s="548"/>
      <c r="PR1" s="548"/>
      <c r="PS1" s="548"/>
      <c r="PT1" s="548"/>
      <c r="PU1" s="548"/>
      <c r="PV1" s="548"/>
      <c r="PW1" s="548"/>
      <c r="PX1" s="548"/>
      <c r="PY1" s="548"/>
      <c r="PZ1" s="548"/>
      <c r="QA1" s="548"/>
      <c r="QB1" s="548"/>
      <c r="QC1" s="548"/>
      <c r="QD1" s="548"/>
      <c r="QE1" s="548"/>
      <c r="QF1" s="548"/>
      <c r="QG1" s="548">
        <v>43912</v>
      </c>
      <c r="QH1" s="548"/>
      <c r="QI1" s="548"/>
      <c r="QJ1" s="548"/>
      <c r="QK1" s="548"/>
      <c r="QL1" s="548"/>
      <c r="QM1" s="548"/>
      <c r="QN1" s="548"/>
      <c r="QO1" s="548"/>
      <c r="QP1" s="548"/>
      <c r="QQ1" s="548"/>
      <c r="QR1" s="548"/>
      <c r="QS1" s="548"/>
      <c r="QT1" s="548"/>
      <c r="QU1" s="548"/>
      <c r="QV1" s="548"/>
      <c r="QW1" s="548"/>
      <c r="QX1" s="548"/>
      <c r="QY1" s="548"/>
      <c r="QZ1" s="548"/>
      <c r="RA1" s="548"/>
      <c r="RB1" s="548"/>
      <c r="RC1" s="548"/>
      <c r="RD1" s="548"/>
      <c r="RE1" s="548"/>
      <c r="RF1" s="548"/>
      <c r="RG1" s="548"/>
      <c r="RH1" s="548"/>
      <c r="RI1" s="548">
        <v>43913</v>
      </c>
      <c r="RJ1" s="548"/>
      <c r="RK1" s="548"/>
      <c r="RL1" s="548"/>
      <c r="RM1" s="548"/>
      <c r="RN1" s="548"/>
      <c r="RO1" s="548"/>
      <c r="RP1" s="548"/>
      <c r="RQ1" s="548"/>
      <c r="RR1" s="548"/>
      <c r="RS1" s="548"/>
      <c r="RT1" s="548"/>
      <c r="RU1" s="548"/>
      <c r="RV1" s="548"/>
      <c r="RW1" s="548"/>
      <c r="RX1" s="548"/>
      <c r="RY1" s="548"/>
      <c r="RZ1" s="548"/>
      <c r="SA1" s="548"/>
      <c r="SB1" s="548"/>
      <c r="SC1" s="548"/>
      <c r="SD1" s="548"/>
      <c r="SE1" s="548"/>
      <c r="SF1" s="548"/>
      <c r="SG1" s="548"/>
      <c r="SH1" s="548"/>
      <c r="SI1" s="548"/>
      <c r="SJ1" s="548"/>
      <c r="SK1" s="548">
        <v>43914</v>
      </c>
      <c r="SL1" s="548"/>
      <c r="SM1" s="548"/>
      <c r="SN1" s="548"/>
      <c r="SO1" s="548"/>
      <c r="SP1" s="548"/>
      <c r="SQ1" s="548"/>
      <c r="SR1" s="548"/>
      <c r="SS1" s="548"/>
      <c r="ST1" s="548"/>
      <c r="SU1" s="548"/>
      <c r="SV1" s="548"/>
      <c r="SW1" s="548"/>
      <c r="SX1" s="548"/>
      <c r="SY1" s="548"/>
      <c r="SZ1" s="548"/>
      <c r="TA1" s="548"/>
      <c r="TB1" s="548"/>
      <c r="TC1" s="548"/>
      <c r="TD1" s="548"/>
      <c r="TE1" s="548"/>
      <c r="TF1" s="548"/>
      <c r="TG1" s="548"/>
      <c r="TH1" s="548"/>
      <c r="TI1" s="548"/>
      <c r="TJ1" s="548"/>
      <c r="TK1" s="548"/>
      <c r="TL1" s="548"/>
      <c r="TM1" s="548">
        <v>43915</v>
      </c>
      <c r="TN1" s="548"/>
      <c r="TO1" s="548"/>
      <c r="TP1" s="548"/>
      <c r="TQ1" s="548"/>
      <c r="TR1" s="548"/>
      <c r="TS1" s="548"/>
      <c r="TT1" s="548"/>
      <c r="TU1" s="548"/>
      <c r="TV1" s="548"/>
      <c r="TW1" s="548"/>
      <c r="TX1" s="548"/>
      <c r="TY1" s="548"/>
      <c r="TZ1" s="548"/>
      <c r="UA1" s="548"/>
      <c r="UB1" s="548"/>
      <c r="UC1" s="548"/>
      <c r="UD1" s="548"/>
      <c r="UE1" s="548"/>
      <c r="UF1" s="548"/>
      <c r="UG1" s="548"/>
      <c r="UH1" s="548"/>
      <c r="UI1" s="548"/>
      <c r="UJ1" s="548"/>
      <c r="UK1" s="548"/>
      <c r="UL1" s="548"/>
      <c r="UM1" s="548"/>
      <c r="UN1" s="548"/>
      <c r="UO1" s="548" t="s">
        <v>2875</v>
      </c>
      <c r="UP1" s="548"/>
      <c r="UQ1" s="548"/>
      <c r="UR1" s="548"/>
      <c r="US1" s="548"/>
      <c r="UT1" s="548"/>
      <c r="UU1" s="548"/>
      <c r="UV1" s="548"/>
      <c r="UW1" s="548"/>
      <c r="UX1" s="548"/>
      <c r="UY1" s="548"/>
      <c r="UZ1" s="548"/>
      <c r="VA1" s="548"/>
      <c r="VB1" s="548"/>
      <c r="VC1" s="548"/>
      <c r="VD1" s="548"/>
      <c r="VE1" s="548"/>
      <c r="VF1" s="548"/>
      <c r="VG1" s="548"/>
      <c r="VH1" s="548"/>
      <c r="VI1" s="548"/>
      <c r="VJ1" s="548"/>
      <c r="VK1" s="548"/>
      <c r="VL1" s="548"/>
      <c r="VM1" s="548"/>
      <c r="VN1" s="548"/>
      <c r="VO1" s="548"/>
      <c r="VP1" s="548"/>
      <c r="VQ1" s="548" t="s">
        <v>2854</v>
      </c>
      <c r="VR1" s="548"/>
      <c r="VS1" s="548"/>
      <c r="VT1" s="548"/>
      <c r="VU1" s="548"/>
      <c r="VV1" s="548"/>
      <c r="VW1" s="548"/>
      <c r="VX1" s="548"/>
      <c r="VY1" s="548"/>
      <c r="VZ1" s="548"/>
      <c r="WA1" s="548"/>
      <c r="WB1" s="548"/>
      <c r="WC1" s="548"/>
      <c r="WD1" s="548"/>
      <c r="WE1" s="548"/>
      <c r="WF1" s="548"/>
      <c r="WG1" s="548"/>
      <c r="WH1" s="548"/>
      <c r="WI1" s="548"/>
      <c r="WJ1" s="548"/>
      <c r="WK1" s="548"/>
      <c r="WL1" s="548"/>
      <c r="WM1" s="548"/>
      <c r="WN1" s="548"/>
      <c r="WO1" s="548"/>
      <c r="WP1" s="548"/>
      <c r="WQ1" s="548"/>
      <c r="WR1" s="548"/>
      <c r="WS1" s="548">
        <v>43918</v>
      </c>
      <c r="WT1" s="548"/>
      <c r="WU1" s="548"/>
      <c r="WV1" s="548"/>
      <c r="WW1" s="548"/>
      <c r="WX1" s="548"/>
      <c r="WY1" s="548"/>
      <c r="WZ1" s="548"/>
      <c r="XA1" s="548"/>
      <c r="XB1" s="548"/>
      <c r="XC1" s="548"/>
      <c r="XD1" s="548"/>
      <c r="XE1" s="548"/>
      <c r="XF1" s="548"/>
      <c r="XG1" s="548"/>
      <c r="XH1" s="548"/>
      <c r="XI1" s="548"/>
      <c r="XJ1" s="548"/>
      <c r="XK1" s="548"/>
      <c r="XL1" s="548"/>
      <c r="XM1" s="548"/>
      <c r="XN1" s="548"/>
      <c r="XO1" s="548"/>
      <c r="XP1" s="548"/>
      <c r="XQ1" s="548"/>
      <c r="XR1" s="548"/>
      <c r="XS1" s="548"/>
      <c r="XT1" s="548"/>
      <c r="XU1" s="548">
        <v>43919</v>
      </c>
      <c r="XV1" s="548"/>
      <c r="XW1" s="548"/>
      <c r="XX1" s="548"/>
      <c r="XY1" s="548"/>
      <c r="XZ1" s="548"/>
      <c r="YA1" s="548"/>
      <c r="YB1" s="548"/>
      <c r="YC1" s="548"/>
      <c r="YD1" s="548"/>
      <c r="YE1" s="548"/>
      <c r="YF1" s="548"/>
      <c r="YG1" s="548"/>
      <c r="YH1" s="548"/>
      <c r="YI1" s="548"/>
      <c r="YJ1" s="548"/>
      <c r="YK1" s="548"/>
      <c r="YL1" s="548"/>
      <c r="YM1" s="548"/>
      <c r="YN1" s="548"/>
      <c r="YO1" s="548"/>
      <c r="YP1" s="548"/>
      <c r="YQ1" s="548"/>
      <c r="YR1" s="548"/>
      <c r="YS1" s="548"/>
      <c r="YT1" s="548"/>
      <c r="YU1" s="548"/>
      <c r="YV1" s="548"/>
      <c r="YW1" s="548">
        <v>43920</v>
      </c>
      <c r="YX1" s="548"/>
      <c r="YY1" s="548"/>
      <c r="YZ1" s="548"/>
      <c r="ZA1" s="548"/>
      <c r="ZB1" s="548"/>
      <c r="ZC1" s="548"/>
      <c r="ZD1" s="548"/>
      <c r="ZE1" s="548"/>
      <c r="ZF1" s="548"/>
      <c r="ZG1" s="548"/>
      <c r="ZH1" s="548"/>
      <c r="ZI1" s="548"/>
      <c r="ZJ1" s="548"/>
      <c r="ZK1" s="548"/>
      <c r="ZL1" s="548"/>
      <c r="ZM1" s="548"/>
      <c r="ZN1" s="548"/>
      <c r="ZO1" s="548"/>
      <c r="ZP1" s="548"/>
      <c r="ZQ1" s="548"/>
      <c r="ZR1" s="548"/>
      <c r="ZS1" s="548"/>
      <c r="ZT1" s="548"/>
      <c r="ZU1" s="548"/>
      <c r="ZV1" s="548"/>
      <c r="ZW1" s="548"/>
      <c r="ZX1" s="548"/>
      <c r="ZY1" s="548">
        <v>43921</v>
      </c>
      <c r="ZZ1" s="548"/>
      <c r="AAA1" s="548"/>
      <c r="AAB1" s="548"/>
      <c r="AAC1" s="548"/>
      <c r="AAD1" s="548"/>
      <c r="AAE1" s="548"/>
      <c r="AAF1" s="548"/>
      <c r="AAG1" s="548"/>
      <c r="AAH1" s="548"/>
      <c r="AAI1" s="548"/>
      <c r="AAJ1" s="548"/>
      <c r="AAK1" s="548"/>
      <c r="AAL1" s="548"/>
      <c r="AAM1" s="548"/>
      <c r="AAN1" s="548"/>
      <c r="AAO1" s="548"/>
      <c r="AAP1" s="548"/>
      <c r="AAQ1" s="548"/>
      <c r="AAR1" s="548"/>
      <c r="AAS1" s="548"/>
      <c r="AAT1" s="548"/>
      <c r="AAU1" s="548"/>
      <c r="AAV1" s="548"/>
      <c r="AAW1" s="548"/>
      <c r="AAX1" s="548"/>
      <c r="AAY1" s="548"/>
      <c r="AAZ1" s="548"/>
      <c r="ABA1" s="548">
        <v>43922</v>
      </c>
      <c r="ABB1" s="548"/>
      <c r="ABC1" s="548"/>
      <c r="ABD1" s="548"/>
      <c r="ABE1" s="548"/>
      <c r="ABF1" s="548"/>
      <c r="ABG1" s="548"/>
      <c r="ABH1" s="548"/>
      <c r="ABI1" s="548"/>
      <c r="ABJ1" s="548"/>
      <c r="ABK1" s="548"/>
      <c r="ABL1" s="548"/>
      <c r="ABM1" s="548"/>
      <c r="ABN1" s="548"/>
      <c r="ABO1" s="548"/>
      <c r="ABP1" s="548"/>
      <c r="ABQ1" s="548"/>
      <c r="ABR1" s="548"/>
      <c r="ABS1" s="548"/>
      <c r="ABT1" s="548"/>
      <c r="ABU1" s="548"/>
      <c r="ABV1" s="548"/>
      <c r="ABW1" s="548"/>
      <c r="ABX1" s="548"/>
      <c r="ABY1" s="548"/>
      <c r="ABZ1" s="548"/>
      <c r="ACA1" s="548"/>
      <c r="ACB1" s="548"/>
      <c r="ACC1" s="548" t="s">
        <v>3359</v>
      </c>
      <c r="ACD1" s="548"/>
      <c r="ACE1" s="548"/>
      <c r="ACF1" s="548"/>
      <c r="ACG1" s="548"/>
      <c r="ACH1" s="548"/>
      <c r="ACI1" s="548"/>
      <c r="ACJ1" s="548"/>
      <c r="ACK1" s="548"/>
      <c r="ACL1" s="548"/>
      <c r="ACM1" s="548"/>
      <c r="ACN1" s="548"/>
      <c r="ACO1" s="548"/>
      <c r="ACP1" s="548"/>
      <c r="ACQ1" s="548"/>
      <c r="ACR1" s="548"/>
      <c r="ACS1" s="548"/>
      <c r="ACT1" s="548"/>
      <c r="ACU1" s="548"/>
      <c r="ACV1" s="548"/>
      <c r="ACW1" s="548"/>
      <c r="ACX1" s="548"/>
      <c r="ACY1" s="548"/>
      <c r="ACZ1" s="548"/>
      <c r="ADA1" s="548"/>
      <c r="ADB1" s="548"/>
      <c r="ADC1" s="548"/>
      <c r="ADD1" s="548"/>
    </row>
    <row r="2" spans="1:784">
      <c r="A2" s="170" t="s">
        <v>1</v>
      </c>
      <c r="B2" s="170" t="s">
        <v>2723</v>
      </c>
      <c r="C2" s="170" t="s">
        <v>2724</v>
      </c>
      <c r="D2" s="170" t="s">
        <v>2730</v>
      </c>
      <c r="E2" s="170" t="s">
        <v>2358</v>
      </c>
      <c r="F2" s="170" t="s">
        <v>2410</v>
      </c>
      <c r="G2" s="170" t="s">
        <v>2411</v>
      </c>
      <c r="H2" s="170" t="s">
        <v>2412</v>
      </c>
      <c r="I2" s="170" t="s">
        <v>2413</v>
      </c>
      <c r="J2" s="170" t="s">
        <v>2414</v>
      </c>
      <c r="K2" s="171" t="s">
        <v>2415</v>
      </c>
      <c r="L2" s="170" t="s">
        <v>2416</v>
      </c>
      <c r="M2" s="170" t="s">
        <v>2417</v>
      </c>
      <c r="N2" s="170" t="s">
        <v>2418</v>
      </c>
      <c r="O2" s="172" t="s">
        <v>2419</v>
      </c>
      <c r="P2" s="170" t="s">
        <v>2420</v>
      </c>
      <c r="Q2" s="170" t="s">
        <v>2421</v>
      </c>
      <c r="R2" s="170" t="s">
        <v>2422</v>
      </c>
      <c r="S2" s="170" t="s">
        <v>2423</v>
      </c>
      <c r="T2" s="170" t="s">
        <v>2424</v>
      </c>
      <c r="U2" s="170" t="s">
        <v>2425</v>
      </c>
      <c r="V2" s="170" t="s">
        <v>2426</v>
      </c>
      <c r="W2" s="170" t="s">
        <v>2427</v>
      </c>
      <c r="X2" s="170" t="s">
        <v>2428</v>
      </c>
      <c r="Y2" s="170" t="s">
        <v>2429</v>
      </c>
      <c r="Z2" s="170" t="s">
        <v>2430</v>
      </c>
      <c r="AA2" s="173" t="s">
        <v>2727</v>
      </c>
      <c r="AB2" s="174" t="s">
        <v>2728</v>
      </c>
      <c r="AC2" s="170" t="s">
        <v>1</v>
      </c>
      <c r="AD2" s="170" t="s">
        <v>2723</v>
      </c>
      <c r="AE2" s="170" t="s">
        <v>2724</v>
      </c>
      <c r="AF2" s="170" t="s">
        <v>2730</v>
      </c>
      <c r="AG2" s="170" t="s">
        <v>2358</v>
      </c>
      <c r="AH2" s="170" t="s">
        <v>2410</v>
      </c>
      <c r="AI2" s="170" t="s">
        <v>2411</v>
      </c>
      <c r="AJ2" s="170" t="s">
        <v>2412</v>
      </c>
      <c r="AK2" s="170" t="s">
        <v>2413</v>
      </c>
      <c r="AL2" s="170" t="s">
        <v>2414</v>
      </c>
      <c r="AM2" s="171" t="s">
        <v>2415</v>
      </c>
      <c r="AN2" s="170" t="s">
        <v>2416</v>
      </c>
      <c r="AO2" s="170" t="s">
        <v>2417</v>
      </c>
      <c r="AP2" s="170" t="s">
        <v>2418</v>
      </c>
      <c r="AQ2" s="172" t="s">
        <v>2419</v>
      </c>
      <c r="AR2" s="170" t="s">
        <v>2420</v>
      </c>
      <c r="AS2" s="170" t="s">
        <v>2421</v>
      </c>
      <c r="AT2" s="170" t="s">
        <v>2422</v>
      </c>
      <c r="AU2" s="170" t="s">
        <v>2423</v>
      </c>
      <c r="AV2" s="170" t="s">
        <v>2424</v>
      </c>
      <c r="AW2" s="170" t="s">
        <v>2425</v>
      </c>
      <c r="AX2" s="170" t="s">
        <v>2426</v>
      </c>
      <c r="AY2" s="170" t="s">
        <v>2427</v>
      </c>
      <c r="AZ2" s="170" t="s">
        <v>2428</v>
      </c>
      <c r="BA2" s="170" t="s">
        <v>2429</v>
      </c>
      <c r="BB2" s="170" t="s">
        <v>2430</v>
      </c>
      <c r="BC2" s="173" t="s">
        <v>2727</v>
      </c>
      <c r="BD2" s="174" t="s">
        <v>2728</v>
      </c>
      <c r="BE2" s="170" t="s">
        <v>1</v>
      </c>
      <c r="BF2" s="170" t="s">
        <v>2723</v>
      </c>
      <c r="BG2" s="170" t="s">
        <v>2724</v>
      </c>
      <c r="BH2" s="170" t="s">
        <v>2730</v>
      </c>
      <c r="BI2" s="170" t="s">
        <v>2358</v>
      </c>
      <c r="BJ2" s="170" t="s">
        <v>2410</v>
      </c>
      <c r="BK2" s="170" t="s">
        <v>2411</v>
      </c>
      <c r="BL2" s="170" t="s">
        <v>2412</v>
      </c>
      <c r="BM2" s="170" t="s">
        <v>2413</v>
      </c>
      <c r="BN2" s="170" t="s">
        <v>2414</v>
      </c>
      <c r="BO2" s="171" t="s">
        <v>2415</v>
      </c>
      <c r="BP2" s="170" t="s">
        <v>2416</v>
      </c>
      <c r="BQ2" s="170" t="s">
        <v>2417</v>
      </c>
      <c r="BR2" s="170" t="s">
        <v>2418</v>
      </c>
      <c r="BS2" s="172" t="s">
        <v>2419</v>
      </c>
      <c r="BT2" s="170" t="s">
        <v>2420</v>
      </c>
      <c r="BU2" s="170" t="s">
        <v>2421</v>
      </c>
      <c r="BV2" s="170" t="s">
        <v>2422</v>
      </c>
      <c r="BW2" s="170" t="s">
        <v>2423</v>
      </c>
      <c r="BX2" s="170" t="s">
        <v>2424</v>
      </c>
      <c r="BY2" s="170" t="s">
        <v>2425</v>
      </c>
      <c r="BZ2" s="170" t="s">
        <v>2426</v>
      </c>
      <c r="CA2" s="170" t="s">
        <v>2427</v>
      </c>
      <c r="CB2" s="170" t="s">
        <v>2428</v>
      </c>
      <c r="CC2" s="170" t="s">
        <v>2429</v>
      </c>
      <c r="CD2" s="170" t="s">
        <v>2430</v>
      </c>
      <c r="CE2" s="173" t="s">
        <v>2727</v>
      </c>
      <c r="CF2" s="174" t="s">
        <v>2728</v>
      </c>
      <c r="CG2" s="170" t="s">
        <v>1</v>
      </c>
      <c r="CH2" s="170" t="s">
        <v>2723</v>
      </c>
      <c r="CI2" s="170" t="s">
        <v>2724</v>
      </c>
      <c r="CJ2" s="170" t="s">
        <v>2730</v>
      </c>
      <c r="CK2" s="170" t="s">
        <v>2358</v>
      </c>
      <c r="CL2" s="170" t="s">
        <v>2410</v>
      </c>
      <c r="CM2" s="170" t="s">
        <v>2411</v>
      </c>
      <c r="CN2" s="170" t="s">
        <v>2412</v>
      </c>
      <c r="CO2" s="170" t="s">
        <v>2413</v>
      </c>
      <c r="CP2" s="170" t="s">
        <v>2414</v>
      </c>
      <c r="CQ2" s="171" t="s">
        <v>2415</v>
      </c>
      <c r="CR2" s="170" t="s">
        <v>2416</v>
      </c>
      <c r="CS2" s="170" t="s">
        <v>2417</v>
      </c>
      <c r="CT2" s="170" t="s">
        <v>2418</v>
      </c>
      <c r="CU2" s="172" t="s">
        <v>2419</v>
      </c>
      <c r="CV2" s="170" t="s">
        <v>2420</v>
      </c>
      <c r="CW2" s="170" t="s">
        <v>2421</v>
      </c>
      <c r="CX2" s="170" t="s">
        <v>2422</v>
      </c>
      <c r="CY2" s="170" t="s">
        <v>2423</v>
      </c>
      <c r="CZ2" s="170" t="s">
        <v>2424</v>
      </c>
      <c r="DA2" s="170" t="s">
        <v>2425</v>
      </c>
      <c r="DB2" s="170" t="s">
        <v>2426</v>
      </c>
      <c r="DC2" s="170" t="s">
        <v>2427</v>
      </c>
      <c r="DD2" s="170" t="s">
        <v>2428</v>
      </c>
      <c r="DE2" s="170" t="s">
        <v>2429</v>
      </c>
      <c r="DF2" s="170" t="s">
        <v>2430</v>
      </c>
      <c r="DG2" s="173" t="s">
        <v>2727</v>
      </c>
      <c r="DH2" s="174" t="s">
        <v>2728</v>
      </c>
      <c r="DI2" s="170" t="s">
        <v>1</v>
      </c>
      <c r="DJ2" s="170" t="s">
        <v>2723</v>
      </c>
      <c r="DK2" s="170" t="s">
        <v>2724</v>
      </c>
      <c r="DL2" s="170" t="s">
        <v>2730</v>
      </c>
      <c r="DM2" s="170" t="s">
        <v>2358</v>
      </c>
      <c r="DN2" s="170" t="s">
        <v>2410</v>
      </c>
      <c r="DO2" s="170" t="s">
        <v>2411</v>
      </c>
      <c r="DP2" s="170" t="s">
        <v>2412</v>
      </c>
      <c r="DQ2" s="170" t="s">
        <v>2413</v>
      </c>
      <c r="DR2" s="170" t="s">
        <v>2414</v>
      </c>
      <c r="DS2" s="171" t="s">
        <v>2415</v>
      </c>
      <c r="DT2" s="170" t="s">
        <v>2416</v>
      </c>
      <c r="DU2" s="170" t="s">
        <v>2417</v>
      </c>
      <c r="DV2" s="170" t="s">
        <v>2418</v>
      </c>
      <c r="DW2" s="172" t="s">
        <v>2419</v>
      </c>
      <c r="DX2" s="170" t="s">
        <v>2420</v>
      </c>
      <c r="DY2" s="170" t="s">
        <v>2421</v>
      </c>
      <c r="DZ2" s="170" t="s">
        <v>2422</v>
      </c>
      <c r="EA2" s="170" t="s">
        <v>2423</v>
      </c>
      <c r="EB2" s="170" t="s">
        <v>2424</v>
      </c>
      <c r="EC2" s="170" t="s">
        <v>2425</v>
      </c>
      <c r="ED2" s="170" t="s">
        <v>2426</v>
      </c>
      <c r="EE2" s="170" t="s">
        <v>2427</v>
      </c>
      <c r="EF2" s="170" t="s">
        <v>2428</v>
      </c>
      <c r="EG2" s="170" t="s">
        <v>2429</v>
      </c>
      <c r="EH2" s="170" t="s">
        <v>2430</v>
      </c>
      <c r="EI2" s="173" t="s">
        <v>2727</v>
      </c>
      <c r="EJ2" s="174" t="s">
        <v>2728</v>
      </c>
      <c r="EK2" s="170" t="s">
        <v>1</v>
      </c>
      <c r="EL2" s="170" t="s">
        <v>2723</v>
      </c>
      <c r="EM2" s="170" t="s">
        <v>2724</v>
      </c>
      <c r="EN2" s="170" t="s">
        <v>2730</v>
      </c>
      <c r="EO2" s="170" t="s">
        <v>2358</v>
      </c>
      <c r="EP2" s="170" t="s">
        <v>2410</v>
      </c>
      <c r="EQ2" s="170" t="s">
        <v>2411</v>
      </c>
      <c r="ER2" s="170" t="s">
        <v>2412</v>
      </c>
      <c r="ES2" s="170" t="s">
        <v>2413</v>
      </c>
      <c r="ET2" s="170" t="s">
        <v>2414</v>
      </c>
      <c r="EU2" s="171" t="s">
        <v>2415</v>
      </c>
      <c r="EV2" s="170" t="s">
        <v>2416</v>
      </c>
      <c r="EW2" s="170" t="s">
        <v>2417</v>
      </c>
      <c r="EX2" s="170" t="s">
        <v>2418</v>
      </c>
      <c r="EY2" s="172" t="s">
        <v>2419</v>
      </c>
      <c r="EZ2" s="170" t="s">
        <v>2420</v>
      </c>
      <c r="FA2" s="170" t="s">
        <v>2421</v>
      </c>
      <c r="FB2" s="170" t="s">
        <v>2422</v>
      </c>
      <c r="FC2" s="170" t="s">
        <v>2423</v>
      </c>
      <c r="FD2" s="170" t="s">
        <v>2424</v>
      </c>
      <c r="FE2" s="170" t="s">
        <v>2425</v>
      </c>
      <c r="FF2" s="170" t="s">
        <v>2426</v>
      </c>
      <c r="FG2" s="170" t="s">
        <v>2427</v>
      </c>
      <c r="FH2" s="170" t="s">
        <v>2428</v>
      </c>
      <c r="FI2" s="170" t="s">
        <v>2429</v>
      </c>
      <c r="FJ2" s="170" t="s">
        <v>2430</v>
      </c>
      <c r="FK2" s="173" t="s">
        <v>2727</v>
      </c>
      <c r="FL2" s="174" t="s">
        <v>2728</v>
      </c>
      <c r="FM2" s="170" t="s">
        <v>1</v>
      </c>
      <c r="FN2" s="170" t="s">
        <v>2723</v>
      </c>
      <c r="FO2" s="170" t="s">
        <v>2724</v>
      </c>
      <c r="FP2" s="170" t="s">
        <v>2730</v>
      </c>
      <c r="FQ2" s="170" t="s">
        <v>2358</v>
      </c>
      <c r="FR2" s="170" t="s">
        <v>2410</v>
      </c>
      <c r="FS2" s="170" t="s">
        <v>2411</v>
      </c>
      <c r="FT2" s="170" t="s">
        <v>2412</v>
      </c>
      <c r="FU2" s="170" t="s">
        <v>2413</v>
      </c>
      <c r="FV2" s="170" t="s">
        <v>2414</v>
      </c>
      <c r="FW2" s="171" t="s">
        <v>2415</v>
      </c>
      <c r="FX2" s="170" t="s">
        <v>2416</v>
      </c>
      <c r="FY2" s="170" t="s">
        <v>2417</v>
      </c>
      <c r="FZ2" s="170" t="s">
        <v>2418</v>
      </c>
      <c r="GA2" s="172" t="s">
        <v>2419</v>
      </c>
      <c r="GB2" s="170" t="s">
        <v>2420</v>
      </c>
      <c r="GC2" s="170" t="s">
        <v>2421</v>
      </c>
      <c r="GD2" s="170" t="s">
        <v>2422</v>
      </c>
      <c r="GE2" s="170" t="s">
        <v>2423</v>
      </c>
      <c r="GF2" s="170" t="s">
        <v>2424</v>
      </c>
      <c r="GG2" s="170" t="s">
        <v>2425</v>
      </c>
      <c r="GH2" s="170" t="s">
        <v>2426</v>
      </c>
      <c r="GI2" s="170" t="s">
        <v>2427</v>
      </c>
      <c r="GJ2" s="170" t="s">
        <v>2428</v>
      </c>
      <c r="GK2" s="170" t="s">
        <v>2429</v>
      </c>
      <c r="GL2" s="170" t="s">
        <v>2430</v>
      </c>
      <c r="GM2" s="173" t="s">
        <v>2727</v>
      </c>
      <c r="GN2" s="174" t="s">
        <v>2728</v>
      </c>
      <c r="GO2" s="170" t="s">
        <v>1</v>
      </c>
      <c r="GP2" s="170" t="s">
        <v>2723</v>
      </c>
      <c r="GQ2" s="170" t="s">
        <v>2724</v>
      </c>
      <c r="GR2" s="170" t="s">
        <v>2730</v>
      </c>
      <c r="GS2" s="170" t="s">
        <v>2358</v>
      </c>
      <c r="GT2" s="170" t="s">
        <v>2410</v>
      </c>
      <c r="GU2" s="170" t="s">
        <v>2411</v>
      </c>
      <c r="GV2" s="170" t="s">
        <v>2412</v>
      </c>
      <c r="GW2" s="170" t="s">
        <v>2413</v>
      </c>
      <c r="GX2" s="170" t="s">
        <v>2414</v>
      </c>
      <c r="GY2" s="171" t="s">
        <v>2415</v>
      </c>
      <c r="GZ2" s="170" t="s">
        <v>2416</v>
      </c>
      <c r="HA2" s="170" t="s">
        <v>2417</v>
      </c>
      <c r="HB2" s="170" t="s">
        <v>2418</v>
      </c>
      <c r="HC2" s="172" t="s">
        <v>2419</v>
      </c>
      <c r="HD2" s="170" t="s">
        <v>2420</v>
      </c>
      <c r="HE2" s="170" t="s">
        <v>2421</v>
      </c>
      <c r="HF2" s="170" t="s">
        <v>2422</v>
      </c>
      <c r="HG2" s="170" t="s">
        <v>2423</v>
      </c>
      <c r="HH2" s="170" t="s">
        <v>2424</v>
      </c>
      <c r="HI2" s="170" t="s">
        <v>2425</v>
      </c>
      <c r="HJ2" s="170" t="s">
        <v>2426</v>
      </c>
      <c r="HK2" s="170" t="s">
        <v>2427</v>
      </c>
      <c r="HL2" s="170" t="s">
        <v>2428</v>
      </c>
      <c r="HM2" s="170" t="s">
        <v>2429</v>
      </c>
      <c r="HN2" s="170" t="s">
        <v>2430</v>
      </c>
      <c r="HO2" s="173" t="s">
        <v>2727</v>
      </c>
      <c r="HP2" s="174" t="s">
        <v>2728</v>
      </c>
      <c r="HQ2" s="170" t="s">
        <v>1</v>
      </c>
      <c r="HR2" s="170" t="s">
        <v>2723</v>
      </c>
      <c r="HS2" s="170" t="s">
        <v>2724</v>
      </c>
      <c r="HT2" s="170" t="s">
        <v>2730</v>
      </c>
      <c r="HU2" s="170" t="s">
        <v>2358</v>
      </c>
      <c r="HV2" s="170" t="s">
        <v>2410</v>
      </c>
      <c r="HW2" s="170" t="s">
        <v>2411</v>
      </c>
      <c r="HX2" s="170" t="s">
        <v>2412</v>
      </c>
      <c r="HY2" s="170" t="s">
        <v>2413</v>
      </c>
      <c r="HZ2" s="170" t="s">
        <v>2414</v>
      </c>
      <c r="IA2" s="171" t="s">
        <v>2415</v>
      </c>
      <c r="IB2" s="170" t="s">
        <v>2416</v>
      </c>
      <c r="IC2" s="170" t="s">
        <v>2417</v>
      </c>
      <c r="ID2" s="170" t="s">
        <v>2418</v>
      </c>
      <c r="IE2" s="172" t="s">
        <v>2419</v>
      </c>
      <c r="IF2" s="170" t="s">
        <v>2420</v>
      </c>
      <c r="IG2" s="170" t="s">
        <v>2421</v>
      </c>
      <c r="IH2" s="170" t="s">
        <v>2422</v>
      </c>
      <c r="II2" s="170" t="s">
        <v>2423</v>
      </c>
      <c r="IJ2" s="170" t="s">
        <v>2424</v>
      </c>
      <c r="IK2" s="170" t="s">
        <v>2425</v>
      </c>
      <c r="IL2" s="170" t="s">
        <v>2426</v>
      </c>
      <c r="IM2" s="170" t="s">
        <v>2427</v>
      </c>
      <c r="IN2" s="170" t="s">
        <v>2428</v>
      </c>
      <c r="IO2" s="170" t="s">
        <v>2429</v>
      </c>
      <c r="IP2" s="170" t="s">
        <v>2430</v>
      </c>
      <c r="IQ2" s="173" t="s">
        <v>2727</v>
      </c>
      <c r="IR2" s="174" t="s">
        <v>2728</v>
      </c>
      <c r="IS2" s="170" t="s">
        <v>1</v>
      </c>
      <c r="IT2" s="170" t="s">
        <v>2723</v>
      </c>
      <c r="IU2" s="170" t="s">
        <v>2724</v>
      </c>
      <c r="IV2" s="170" t="s">
        <v>2730</v>
      </c>
      <c r="IW2" s="170" t="s">
        <v>2358</v>
      </c>
      <c r="IX2" s="170" t="s">
        <v>2410</v>
      </c>
      <c r="IY2" s="170" t="s">
        <v>2411</v>
      </c>
      <c r="IZ2" s="170" t="s">
        <v>2412</v>
      </c>
      <c r="JA2" s="170" t="s">
        <v>2413</v>
      </c>
      <c r="JB2" s="170" t="s">
        <v>2414</v>
      </c>
      <c r="JC2" s="171" t="s">
        <v>2415</v>
      </c>
      <c r="JD2" s="170" t="s">
        <v>2416</v>
      </c>
      <c r="JE2" s="170" t="s">
        <v>2417</v>
      </c>
      <c r="JF2" s="170" t="s">
        <v>2418</v>
      </c>
      <c r="JG2" s="172" t="s">
        <v>2419</v>
      </c>
      <c r="JH2" s="170" t="s">
        <v>2420</v>
      </c>
      <c r="JI2" s="170" t="s">
        <v>2421</v>
      </c>
      <c r="JJ2" s="170" t="s">
        <v>2422</v>
      </c>
      <c r="JK2" s="170" t="s">
        <v>2423</v>
      </c>
      <c r="JL2" s="170" t="s">
        <v>2424</v>
      </c>
      <c r="JM2" s="170" t="s">
        <v>2425</v>
      </c>
      <c r="JN2" s="170" t="s">
        <v>2426</v>
      </c>
      <c r="JO2" s="170" t="s">
        <v>2427</v>
      </c>
      <c r="JP2" s="170" t="s">
        <v>2428</v>
      </c>
      <c r="JQ2" s="170" t="s">
        <v>2429</v>
      </c>
      <c r="JR2" s="170" t="s">
        <v>2430</v>
      </c>
      <c r="JS2" s="173" t="s">
        <v>2727</v>
      </c>
      <c r="JT2" s="174" t="s">
        <v>2728</v>
      </c>
      <c r="JU2" s="170" t="s">
        <v>1</v>
      </c>
      <c r="JV2" s="170" t="s">
        <v>2723</v>
      </c>
      <c r="JW2" s="170" t="s">
        <v>2724</v>
      </c>
      <c r="JX2" s="170" t="s">
        <v>2730</v>
      </c>
      <c r="JY2" s="170" t="s">
        <v>2358</v>
      </c>
      <c r="JZ2" s="170" t="s">
        <v>2410</v>
      </c>
      <c r="KA2" s="170" t="s">
        <v>2411</v>
      </c>
      <c r="KB2" s="170" t="s">
        <v>2412</v>
      </c>
      <c r="KC2" s="170" t="s">
        <v>2413</v>
      </c>
      <c r="KD2" s="170" t="s">
        <v>2414</v>
      </c>
      <c r="KE2" s="171" t="s">
        <v>2415</v>
      </c>
      <c r="KF2" s="170" t="s">
        <v>2416</v>
      </c>
      <c r="KG2" s="170" t="s">
        <v>2417</v>
      </c>
      <c r="KH2" s="170" t="s">
        <v>2418</v>
      </c>
      <c r="KI2" s="172" t="s">
        <v>2419</v>
      </c>
      <c r="KJ2" s="170" t="s">
        <v>2420</v>
      </c>
      <c r="KK2" s="170" t="s">
        <v>2421</v>
      </c>
      <c r="KL2" s="170" t="s">
        <v>2422</v>
      </c>
      <c r="KM2" s="170" t="s">
        <v>2423</v>
      </c>
      <c r="KN2" s="170" t="s">
        <v>2424</v>
      </c>
      <c r="KO2" s="170" t="s">
        <v>2425</v>
      </c>
      <c r="KP2" s="170" t="s">
        <v>2426</v>
      </c>
      <c r="KQ2" s="170" t="s">
        <v>2427</v>
      </c>
      <c r="KR2" s="170" t="s">
        <v>2428</v>
      </c>
      <c r="KS2" s="170" t="s">
        <v>2429</v>
      </c>
      <c r="KT2" s="170" t="s">
        <v>2430</v>
      </c>
      <c r="KU2" s="173" t="s">
        <v>2727</v>
      </c>
      <c r="KV2" s="174" t="s">
        <v>2728</v>
      </c>
      <c r="KW2" s="170" t="s">
        <v>1</v>
      </c>
      <c r="KX2" s="170" t="s">
        <v>2723</v>
      </c>
      <c r="KY2" s="170" t="s">
        <v>2724</v>
      </c>
      <c r="KZ2" s="170" t="s">
        <v>2730</v>
      </c>
      <c r="LA2" s="170" t="s">
        <v>2358</v>
      </c>
      <c r="LB2" s="170" t="s">
        <v>2410</v>
      </c>
      <c r="LC2" s="170" t="s">
        <v>2411</v>
      </c>
      <c r="LD2" s="170" t="s">
        <v>2412</v>
      </c>
      <c r="LE2" s="170" t="s">
        <v>2413</v>
      </c>
      <c r="LF2" s="170" t="s">
        <v>2414</v>
      </c>
      <c r="LG2" s="171" t="s">
        <v>2415</v>
      </c>
      <c r="LH2" s="170" t="s">
        <v>2416</v>
      </c>
      <c r="LI2" s="170" t="s">
        <v>2417</v>
      </c>
      <c r="LJ2" s="170" t="s">
        <v>2418</v>
      </c>
      <c r="LK2" s="172" t="s">
        <v>2419</v>
      </c>
      <c r="LL2" s="170" t="s">
        <v>2420</v>
      </c>
      <c r="LM2" s="170" t="s">
        <v>2421</v>
      </c>
      <c r="LN2" s="170" t="s">
        <v>2422</v>
      </c>
      <c r="LO2" s="170" t="s">
        <v>2423</v>
      </c>
      <c r="LP2" s="170" t="s">
        <v>2424</v>
      </c>
      <c r="LQ2" s="170" t="s">
        <v>2425</v>
      </c>
      <c r="LR2" s="170" t="s">
        <v>2426</v>
      </c>
      <c r="LS2" s="170" t="s">
        <v>2427</v>
      </c>
      <c r="LT2" s="170" t="s">
        <v>2428</v>
      </c>
      <c r="LU2" s="170" t="s">
        <v>2429</v>
      </c>
      <c r="LV2" s="170" t="s">
        <v>2430</v>
      </c>
      <c r="LW2" s="173" t="s">
        <v>2727</v>
      </c>
      <c r="LX2" s="174" t="s">
        <v>2728</v>
      </c>
      <c r="LY2" s="170" t="s">
        <v>1</v>
      </c>
      <c r="LZ2" s="170" t="s">
        <v>2723</v>
      </c>
      <c r="MA2" s="170" t="s">
        <v>2724</v>
      </c>
      <c r="MB2" s="170" t="s">
        <v>2730</v>
      </c>
      <c r="MC2" s="170" t="s">
        <v>2358</v>
      </c>
      <c r="MD2" s="170" t="s">
        <v>2410</v>
      </c>
      <c r="ME2" s="170" t="s">
        <v>2411</v>
      </c>
      <c r="MF2" s="170" t="s">
        <v>2412</v>
      </c>
      <c r="MG2" s="170" t="s">
        <v>2413</v>
      </c>
      <c r="MH2" s="170" t="s">
        <v>2414</v>
      </c>
      <c r="MI2" s="171" t="s">
        <v>2415</v>
      </c>
      <c r="MJ2" s="170" t="s">
        <v>2416</v>
      </c>
      <c r="MK2" s="170" t="s">
        <v>2417</v>
      </c>
      <c r="ML2" s="170" t="s">
        <v>2418</v>
      </c>
      <c r="MM2" s="172" t="s">
        <v>2419</v>
      </c>
      <c r="MN2" s="170" t="s">
        <v>2420</v>
      </c>
      <c r="MO2" s="170" t="s">
        <v>2421</v>
      </c>
      <c r="MP2" s="170" t="s">
        <v>2422</v>
      </c>
      <c r="MQ2" s="170" t="s">
        <v>2423</v>
      </c>
      <c r="MR2" s="170" t="s">
        <v>2424</v>
      </c>
      <c r="MS2" s="170" t="s">
        <v>2425</v>
      </c>
      <c r="MT2" s="170" t="s">
        <v>2426</v>
      </c>
      <c r="MU2" s="170" t="s">
        <v>2427</v>
      </c>
      <c r="MV2" s="170" t="s">
        <v>2428</v>
      </c>
      <c r="MW2" s="170" t="s">
        <v>2429</v>
      </c>
      <c r="MX2" s="170" t="s">
        <v>2430</v>
      </c>
      <c r="MY2" s="173" t="s">
        <v>2727</v>
      </c>
      <c r="MZ2" s="174" t="s">
        <v>2728</v>
      </c>
      <c r="NA2" s="170" t="s">
        <v>1</v>
      </c>
      <c r="NB2" s="170" t="s">
        <v>2723</v>
      </c>
      <c r="NC2" s="170" t="s">
        <v>2724</v>
      </c>
      <c r="ND2" s="170" t="s">
        <v>2730</v>
      </c>
      <c r="NE2" s="170" t="s">
        <v>2358</v>
      </c>
      <c r="NF2" s="170" t="s">
        <v>2410</v>
      </c>
      <c r="NG2" s="170" t="s">
        <v>2411</v>
      </c>
      <c r="NH2" s="170" t="s">
        <v>2412</v>
      </c>
      <c r="NI2" s="170" t="s">
        <v>2413</v>
      </c>
      <c r="NJ2" s="170" t="s">
        <v>2414</v>
      </c>
      <c r="NK2" s="171" t="s">
        <v>2415</v>
      </c>
      <c r="NL2" s="170" t="s">
        <v>2416</v>
      </c>
      <c r="NM2" s="170" t="s">
        <v>2417</v>
      </c>
      <c r="NN2" s="170" t="s">
        <v>2418</v>
      </c>
      <c r="NO2" s="172" t="s">
        <v>2419</v>
      </c>
      <c r="NP2" s="170" t="s">
        <v>2420</v>
      </c>
      <c r="NQ2" s="170" t="s">
        <v>2421</v>
      </c>
      <c r="NR2" s="170" t="s">
        <v>2422</v>
      </c>
      <c r="NS2" s="170" t="s">
        <v>2423</v>
      </c>
      <c r="NT2" s="170" t="s">
        <v>2424</v>
      </c>
      <c r="NU2" s="170" t="s">
        <v>2425</v>
      </c>
      <c r="NV2" s="170" t="s">
        <v>2426</v>
      </c>
      <c r="NW2" s="170" t="s">
        <v>2427</v>
      </c>
      <c r="NX2" s="170" t="s">
        <v>2428</v>
      </c>
      <c r="NY2" s="170" t="s">
        <v>2429</v>
      </c>
      <c r="NZ2" s="170" t="s">
        <v>2430</v>
      </c>
      <c r="OA2" s="173" t="s">
        <v>2727</v>
      </c>
      <c r="OB2" s="174" t="s">
        <v>2728</v>
      </c>
      <c r="OC2" s="170" t="s">
        <v>1</v>
      </c>
      <c r="OD2" s="170" t="s">
        <v>2723</v>
      </c>
      <c r="OE2" s="170" t="s">
        <v>2724</v>
      </c>
      <c r="OF2" s="170" t="s">
        <v>2730</v>
      </c>
      <c r="OG2" s="170" t="s">
        <v>2358</v>
      </c>
      <c r="OH2" s="170" t="s">
        <v>2410</v>
      </c>
      <c r="OI2" s="170" t="s">
        <v>2411</v>
      </c>
      <c r="OJ2" s="170" t="s">
        <v>2412</v>
      </c>
      <c r="OK2" s="170" t="s">
        <v>2413</v>
      </c>
      <c r="OL2" s="170" t="s">
        <v>2414</v>
      </c>
      <c r="OM2" s="171" t="s">
        <v>2415</v>
      </c>
      <c r="ON2" s="170" t="s">
        <v>2416</v>
      </c>
      <c r="OO2" s="170" t="s">
        <v>2417</v>
      </c>
      <c r="OP2" s="170" t="s">
        <v>2418</v>
      </c>
      <c r="OQ2" s="172" t="s">
        <v>2419</v>
      </c>
      <c r="OR2" s="170" t="s">
        <v>2420</v>
      </c>
      <c r="OS2" s="170" t="s">
        <v>2421</v>
      </c>
      <c r="OT2" s="170" t="s">
        <v>2422</v>
      </c>
      <c r="OU2" s="170" t="s">
        <v>2423</v>
      </c>
      <c r="OV2" s="170" t="s">
        <v>2424</v>
      </c>
      <c r="OW2" s="170" t="s">
        <v>2425</v>
      </c>
      <c r="OX2" s="170" t="s">
        <v>2426</v>
      </c>
      <c r="OY2" s="170" t="s">
        <v>2427</v>
      </c>
      <c r="OZ2" s="170" t="s">
        <v>2428</v>
      </c>
      <c r="PA2" s="170" t="s">
        <v>2429</v>
      </c>
      <c r="PB2" s="170" t="s">
        <v>2430</v>
      </c>
      <c r="PC2" s="173" t="s">
        <v>2727</v>
      </c>
      <c r="PD2" s="174" t="s">
        <v>2728</v>
      </c>
      <c r="PE2" s="170" t="s">
        <v>1</v>
      </c>
      <c r="PF2" s="170" t="s">
        <v>2723</v>
      </c>
      <c r="PG2" s="170" t="s">
        <v>2724</v>
      </c>
      <c r="PH2" s="170" t="s">
        <v>2730</v>
      </c>
      <c r="PI2" s="170" t="s">
        <v>2358</v>
      </c>
      <c r="PJ2" s="170" t="s">
        <v>2410</v>
      </c>
      <c r="PK2" s="170" t="s">
        <v>2411</v>
      </c>
      <c r="PL2" s="170" t="s">
        <v>2412</v>
      </c>
      <c r="PM2" s="170" t="s">
        <v>2413</v>
      </c>
      <c r="PN2" s="170" t="s">
        <v>2414</v>
      </c>
      <c r="PO2" s="171" t="s">
        <v>2415</v>
      </c>
      <c r="PP2" s="170" t="s">
        <v>2416</v>
      </c>
      <c r="PQ2" s="170" t="s">
        <v>2417</v>
      </c>
      <c r="PR2" s="170" t="s">
        <v>2418</v>
      </c>
      <c r="PS2" s="172" t="s">
        <v>2419</v>
      </c>
      <c r="PT2" s="170" t="s">
        <v>2420</v>
      </c>
      <c r="PU2" s="170" t="s">
        <v>2421</v>
      </c>
      <c r="PV2" s="170" t="s">
        <v>2422</v>
      </c>
      <c r="PW2" s="170" t="s">
        <v>2423</v>
      </c>
      <c r="PX2" s="170" t="s">
        <v>2424</v>
      </c>
      <c r="PY2" s="170" t="s">
        <v>2425</v>
      </c>
      <c r="PZ2" s="170" t="s">
        <v>2426</v>
      </c>
      <c r="QA2" s="170" t="s">
        <v>2427</v>
      </c>
      <c r="QB2" s="170" t="s">
        <v>2428</v>
      </c>
      <c r="QC2" s="170" t="s">
        <v>2429</v>
      </c>
      <c r="QD2" s="170" t="s">
        <v>2430</v>
      </c>
      <c r="QE2" s="173" t="s">
        <v>2727</v>
      </c>
      <c r="QF2" s="174" t="s">
        <v>2728</v>
      </c>
      <c r="QG2" s="170" t="s">
        <v>1</v>
      </c>
      <c r="QH2" s="170" t="s">
        <v>2723</v>
      </c>
      <c r="QI2" s="170" t="s">
        <v>2724</v>
      </c>
      <c r="QJ2" s="170" t="s">
        <v>2730</v>
      </c>
      <c r="QK2" s="170" t="s">
        <v>2358</v>
      </c>
      <c r="QL2" s="170" t="s">
        <v>2410</v>
      </c>
      <c r="QM2" s="170" t="s">
        <v>2411</v>
      </c>
      <c r="QN2" s="170" t="s">
        <v>2412</v>
      </c>
      <c r="QO2" s="170" t="s">
        <v>2413</v>
      </c>
      <c r="QP2" s="170" t="s">
        <v>2414</v>
      </c>
      <c r="QQ2" s="171" t="s">
        <v>2415</v>
      </c>
      <c r="QR2" s="170" t="s">
        <v>2416</v>
      </c>
      <c r="QS2" s="170" t="s">
        <v>2417</v>
      </c>
      <c r="QT2" s="170" t="s">
        <v>2418</v>
      </c>
      <c r="QU2" s="172" t="s">
        <v>2419</v>
      </c>
      <c r="QV2" s="170" t="s">
        <v>2420</v>
      </c>
      <c r="QW2" s="170" t="s">
        <v>2421</v>
      </c>
      <c r="QX2" s="170" t="s">
        <v>2422</v>
      </c>
      <c r="QY2" s="170" t="s">
        <v>2423</v>
      </c>
      <c r="QZ2" s="170" t="s">
        <v>2424</v>
      </c>
      <c r="RA2" s="170" t="s">
        <v>2425</v>
      </c>
      <c r="RB2" s="170" t="s">
        <v>2426</v>
      </c>
      <c r="RC2" s="170" t="s">
        <v>2427</v>
      </c>
      <c r="RD2" s="170" t="s">
        <v>2428</v>
      </c>
      <c r="RE2" s="170" t="s">
        <v>2429</v>
      </c>
      <c r="RF2" s="170" t="s">
        <v>2430</v>
      </c>
      <c r="RG2" s="173" t="s">
        <v>2727</v>
      </c>
      <c r="RH2" s="174" t="s">
        <v>2728</v>
      </c>
      <c r="RI2" s="170" t="s">
        <v>1</v>
      </c>
      <c r="RJ2" s="170" t="s">
        <v>2723</v>
      </c>
      <c r="RK2" s="170" t="s">
        <v>2724</v>
      </c>
      <c r="RL2" s="170" t="s">
        <v>2730</v>
      </c>
      <c r="RM2" s="170" t="s">
        <v>2358</v>
      </c>
      <c r="RN2" s="170" t="s">
        <v>2410</v>
      </c>
      <c r="RO2" s="170" t="s">
        <v>2411</v>
      </c>
      <c r="RP2" s="170" t="s">
        <v>2412</v>
      </c>
      <c r="RQ2" s="170" t="s">
        <v>2413</v>
      </c>
      <c r="RR2" s="170" t="s">
        <v>2414</v>
      </c>
      <c r="RS2" s="171" t="s">
        <v>2415</v>
      </c>
      <c r="RT2" s="170" t="s">
        <v>2416</v>
      </c>
      <c r="RU2" s="170" t="s">
        <v>2417</v>
      </c>
      <c r="RV2" s="170" t="s">
        <v>2418</v>
      </c>
      <c r="RW2" s="172" t="s">
        <v>2419</v>
      </c>
      <c r="RX2" s="170" t="s">
        <v>2420</v>
      </c>
      <c r="RY2" s="170" t="s">
        <v>2421</v>
      </c>
      <c r="RZ2" s="170" t="s">
        <v>2422</v>
      </c>
      <c r="SA2" s="170" t="s">
        <v>2423</v>
      </c>
      <c r="SB2" s="170" t="s">
        <v>2424</v>
      </c>
      <c r="SC2" s="170" t="s">
        <v>2425</v>
      </c>
      <c r="SD2" s="170" t="s">
        <v>2426</v>
      </c>
      <c r="SE2" s="170" t="s">
        <v>2427</v>
      </c>
      <c r="SF2" s="170" t="s">
        <v>2428</v>
      </c>
      <c r="SG2" s="170" t="s">
        <v>2429</v>
      </c>
      <c r="SH2" s="170" t="s">
        <v>2430</v>
      </c>
      <c r="SI2" s="173" t="s">
        <v>2727</v>
      </c>
      <c r="SJ2" s="174" t="s">
        <v>2728</v>
      </c>
      <c r="SK2" s="170" t="s">
        <v>1</v>
      </c>
      <c r="SL2" s="170" t="s">
        <v>2723</v>
      </c>
      <c r="SM2" s="170" t="s">
        <v>2724</v>
      </c>
      <c r="SN2" s="170" t="s">
        <v>2730</v>
      </c>
      <c r="SO2" s="170" t="s">
        <v>2358</v>
      </c>
      <c r="SP2" s="170" t="s">
        <v>2410</v>
      </c>
      <c r="SQ2" s="170" t="s">
        <v>2411</v>
      </c>
      <c r="SR2" s="170" t="s">
        <v>2412</v>
      </c>
      <c r="SS2" s="170" t="s">
        <v>2413</v>
      </c>
      <c r="ST2" s="170" t="s">
        <v>2414</v>
      </c>
      <c r="SU2" s="171" t="s">
        <v>2415</v>
      </c>
      <c r="SV2" s="170" t="s">
        <v>2416</v>
      </c>
      <c r="SW2" s="170" t="s">
        <v>2417</v>
      </c>
      <c r="SX2" s="170" t="s">
        <v>2418</v>
      </c>
      <c r="SY2" s="172" t="s">
        <v>2419</v>
      </c>
      <c r="SZ2" s="170" t="s">
        <v>2420</v>
      </c>
      <c r="TA2" s="170" t="s">
        <v>2421</v>
      </c>
      <c r="TB2" s="170" t="s">
        <v>2422</v>
      </c>
      <c r="TC2" s="170" t="s">
        <v>2423</v>
      </c>
      <c r="TD2" s="170" t="s">
        <v>2424</v>
      </c>
      <c r="TE2" s="170" t="s">
        <v>2425</v>
      </c>
      <c r="TF2" s="170" t="s">
        <v>2426</v>
      </c>
      <c r="TG2" s="170" t="s">
        <v>2427</v>
      </c>
      <c r="TH2" s="170" t="s">
        <v>2428</v>
      </c>
      <c r="TI2" s="170" t="s">
        <v>2429</v>
      </c>
      <c r="TJ2" s="170" t="s">
        <v>2430</v>
      </c>
      <c r="TK2" s="173" t="s">
        <v>2727</v>
      </c>
      <c r="TL2" s="174" t="s">
        <v>2728</v>
      </c>
      <c r="TM2" s="170" t="s">
        <v>1</v>
      </c>
      <c r="TN2" s="170" t="s">
        <v>2723</v>
      </c>
      <c r="TO2" s="170" t="s">
        <v>2724</v>
      </c>
      <c r="TP2" s="170" t="s">
        <v>2730</v>
      </c>
      <c r="TQ2" s="170" t="s">
        <v>2358</v>
      </c>
      <c r="TR2" s="170" t="s">
        <v>2410</v>
      </c>
      <c r="TS2" s="170" t="s">
        <v>2411</v>
      </c>
      <c r="TT2" s="170" t="s">
        <v>2412</v>
      </c>
      <c r="TU2" s="170" t="s">
        <v>2413</v>
      </c>
      <c r="TV2" s="170" t="s">
        <v>2414</v>
      </c>
      <c r="TW2" s="171" t="s">
        <v>2415</v>
      </c>
      <c r="TX2" s="170" t="s">
        <v>2416</v>
      </c>
      <c r="TY2" s="170" t="s">
        <v>2417</v>
      </c>
      <c r="TZ2" s="170" t="s">
        <v>2418</v>
      </c>
      <c r="UA2" s="172" t="s">
        <v>2419</v>
      </c>
      <c r="UB2" s="170" t="s">
        <v>2420</v>
      </c>
      <c r="UC2" s="170" t="s">
        <v>2421</v>
      </c>
      <c r="UD2" s="170" t="s">
        <v>2422</v>
      </c>
      <c r="UE2" s="170" t="s">
        <v>2423</v>
      </c>
      <c r="UF2" s="170" t="s">
        <v>2424</v>
      </c>
      <c r="UG2" s="170" t="s">
        <v>2425</v>
      </c>
      <c r="UH2" s="170" t="s">
        <v>2426</v>
      </c>
      <c r="UI2" s="170" t="s">
        <v>2427</v>
      </c>
      <c r="UJ2" s="170" t="s">
        <v>2428</v>
      </c>
      <c r="UK2" s="170" t="s">
        <v>2429</v>
      </c>
      <c r="UL2" s="170" t="s">
        <v>2430</v>
      </c>
      <c r="UM2" s="173" t="s">
        <v>2727</v>
      </c>
      <c r="UN2" s="174" t="s">
        <v>2728</v>
      </c>
      <c r="UO2" s="170" t="s">
        <v>1</v>
      </c>
      <c r="UP2" s="170" t="s">
        <v>2723</v>
      </c>
      <c r="UQ2" s="170" t="s">
        <v>2724</v>
      </c>
      <c r="UR2" s="170" t="s">
        <v>2730</v>
      </c>
      <c r="US2" s="170" t="s">
        <v>2358</v>
      </c>
      <c r="UT2" s="170" t="s">
        <v>2410</v>
      </c>
      <c r="UU2" s="170" t="s">
        <v>2411</v>
      </c>
      <c r="UV2" s="170" t="s">
        <v>2412</v>
      </c>
      <c r="UW2" s="170" t="s">
        <v>2413</v>
      </c>
      <c r="UX2" s="170" t="s">
        <v>2414</v>
      </c>
      <c r="UY2" s="171" t="s">
        <v>2415</v>
      </c>
      <c r="UZ2" s="170" t="s">
        <v>2416</v>
      </c>
      <c r="VA2" s="170" t="s">
        <v>2417</v>
      </c>
      <c r="VB2" s="170" t="s">
        <v>2418</v>
      </c>
      <c r="VC2" s="172" t="s">
        <v>2419</v>
      </c>
      <c r="VD2" s="170" t="s">
        <v>2420</v>
      </c>
      <c r="VE2" s="170" t="s">
        <v>2421</v>
      </c>
      <c r="VF2" s="170" t="s">
        <v>2422</v>
      </c>
      <c r="VG2" s="170" t="s">
        <v>2423</v>
      </c>
      <c r="VH2" s="170" t="s">
        <v>2424</v>
      </c>
      <c r="VI2" s="170" t="s">
        <v>2425</v>
      </c>
      <c r="VJ2" s="170" t="s">
        <v>2426</v>
      </c>
      <c r="VK2" s="170" t="s">
        <v>2427</v>
      </c>
      <c r="VL2" s="170" t="s">
        <v>2428</v>
      </c>
      <c r="VM2" s="170" t="s">
        <v>2429</v>
      </c>
      <c r="VN2" s="170" t="s">
        <v>2430</v>
      </c>
      <c r="VO2" s="173" t="s">
        <v>2727</v>
      </c>
      <c r="VP2" s="174" t="s">
        <v>2728</v>
      </c>
      <c r="VQ2" s="170" t="s">
        <v>1</v>
      </c>
      <c r="VR2" s="170" t="s">
        <v>2723</v>
      </c>
      <c r="VS2" s="170" t="s">
        <v>2724</v>
      </c>
      <c r="VT2" s="170" t="s">
        <v>2730</v>
      </c>
      <c r="VU2" s="170" t="s">
        <v>2358</v>
      </c>
      <c r="VV2" s="170" t="s">
        <v>2410</v>
      </c>
      <c r="VW2" s="170" t="s">
        <v>2411</v>
      </c>
      <c r="VX2" s="170" t="s">
        <v>2412</v>
      </c>
      <c r="VY2" s="170" t="s">
        <v>2413</v>
      </c>
      <c r="VZ2" s="170" t="s">
        <v>2414</v>
      </c>
      <c r="WA2" s="171" t="s">
        <v>2415</v>
      </c>
      <c r="WB2" s="170" t="s">
        <v>2416</v>
      </c>
      <c r="WC2" s="170" t="s">
        <v>2417</v>
      </c>
      <c r="WD2" s="170" t="s">
        <v>2418</v>
      </c>
      <c r="WE2" s="172" t="s">
        <v>2419</v>
      </c>
      <c r="WF2" s="170" t="s">
        <v>2420</v>
      </c>
      <c r="WG2" s="170" t="s">
        <v>2421</v>
      </c>
      <c r="WH2" s="170" t="s">
        <v>2422</v>
      </c>
      <c r="WI2" s="170" t="s">
        <v>2423</v>
      </c>
      <c r="WJ2" s="170" t="s">
        <v>2424</v>
      </c>
      <c r="WK2" s="170" t="s">
        <v>2425</v>
      </c>
      <c r="WL2" s="170" t="s">
        <v>2426</v>
      </c>
      <c r="WM2" s="170" t="s">
        <v>2427</v>
      </c>
      <c r="WN2" s="170" t="s">
        <v>2428</v>
      </c>
      <c r="WO2" s="170" t="s">
        <v>2429</v>
      </c>
      <c r="WP2" s="170" t="s">
        <v>2430</v>
      </c>
      <c r="WQ2" s="173" t="s">
        <v>2727</v>
      </c>
      <c r="WR2" s="174" t="s">
        <v>2728</v>
      </c>
      <c r="WS2" s="170" t="s">
        <v>1</v>
      </c>
      <c r="WT2" s="170" t="s">
        <v>2723</v>
      </c>
      <c r="WU2" s="170" t="s">
        <v>2724</v>
      </c>
      <c r="WV2" s="170" t="s">
        <v>2730</v>
      </c>
      <c r="WW2" s="170" t="s">
        <v>2358</v>
      </c>
      <c r="WX2" s="170" t="s">
        <v>2410</v>
      </c>
      <c r="WY2" s="170" t="s">
        <v>2411</v>
      </c>
      <c r="WZ2" s="170" t="s">
        <v>2412</v>
      </c>
      <c r="XA2" s="170" t="s">
        <v>2413</v>
      </c>
      <c r="XB2" s="170" t="s">
        <v>2414</v>
      </c>
      <c r="XC2" s="171" t="s">
        <v>2415</v>
      </c>
      <c r="XD2" s="170" t="s">
        <v>2416</v>
      </c>
      <c r="XE2" s="170" t="s">
        <v>2417</v>
      </c>
      <c r="XF2" s="170" t="s">
        <v>2418</v>
      </c>
      <c r="XG2" s="172" t="s">
        <v>2419</v>
      </c>
      <c r="XH2" s="170" t="s">
        <v>2420</v>
      </c>
      <c r="XI2" s="170" t="s">
        <v>2421</v>
      </c>
      <c r="XJ2" s="170" t="s">
        <v>2422</v>
      </c>
      <c r="XK2" s="170" t="s">
        <v>2423</v>
      </c>
      <c r="XL2" s="170" t="s">
        <v>2424</v>
      </c>
      <c r="XM2" s="170" t="s">
        <v>2425</v>
      </c>
      <c r="XN2" s="170" t="s">
        <v>2426</v>
      </c>
      <c r="XO2" s="170" t="s">
        <v>2427</v>
      </c>
      <c r="XP2" s="170" t="s">
        <v>2428</v>
      </c>
      <c r="XQ2" s="170" t="s">
        <v>2429</v>
      </c>
      <c r="XR2" s="170" t="s">
        <v>2430</v>
      </c>
      <c r="XS2" s="173" t="s">
        <v>2727</v>
      </c>
      <c r="XT2" s="174" t="s">
        <v>2728</v>
      </c>
      <c r="XU2" s="170" t="s">
        <v>1</v>
      </c>
      <c r="XV2" s="170" t="s">
        <v>2723</v>
      </c>
      <c r="XW2" s="170" t="s">
        <v>2724</v>
      </c>
      <c r="XX2" s="170" t="s">
        <v>2730</v>
      </c>
      <c r="XY2" s="170" t="s">
        <v>2358</v>
      </c>
      <c r="XZ2" s="170" t="s">
        <v>2410</v>
      </c>
      <c r="YA2" s="170" t="s">
        <v>2411</v>
      </c>
      <c r="YB2" s="170" t="s">
        <v>2412</v>
      </c>
      <c r="YC2" s="170" t="s">
        <v>2413</v>
      </c>
      <c r="YD2" s="170" t="s">
        <v>2414</v>
      </c>
      <c r="YE2" s="171" t="s">
        <v>2415</v>
      </c>
      <c r="YF2" s="170" t="s">
        <v>2416</v>
      </c>
      <c r="YG2" s="170" t="s">
        <v>2417</v>
      </c>
      <c r="YH2" s="170" t="s">
        <v>2418</v>
      </c>
      <c r="YI2" s="172" t="s">
        <v>2419</v>
      </c>
      <c r="YJ2" s="170" t="s">
        <v>2420</v>
      </c>
      <c r="YK2" s="170" t="s">
        <v>2421</v>
      </c>
      <c r="YL2" s="170" t="s">
        <v>2422</v>
      </c>
      <c r="YM2" s="170" t="s">
        <v>2423</v>
      </c>
      <c r="YN2" s="170" t="s">
        <v>2424</v>
      </c>
      <c r="YO2" s="170" t="s">
        <v>2425</v>
      </c>
      <c r="YP2" s="170" t="s">
        <v>2426</v>
      </c>
      <c r="YQ2" s="170" t="s">
        <v>2427</v>
      </c>
      <c r="YR2" s="170" t="s">
        <v>2428</v>
      </c>
      <c r="YS2" s="170" t="s">
        <v>2429</v>
      </c>
      <c r="YT2" s="170" t="s">
        <v>2430</v>
      </c>
      <c r="YU2" s="173" t="s">
        <v>2727</v>
      </c>
      <c r="YV2" s="174" t="s">
        <v>2728</v>
      </c>
      <c r="YW2" s="170" t="s">
        <v>1</v>
      </c>
      <c r="YX2" s="170" t="s">
        <v>2723</v>
      </c>
      <c r="YY2" s="170" t="s">
        <v>2724</v>
      </c>
      <c r="YZ2" s="170" t="s">
        <v>2730</v>
      </c>
      <c r="ZA2" s="170" t="s">
        <v>2358</v>
      </c>
      <c r="ZB2" s="170" t="s">
        <v>2410</v>
      </c>
      <c r="ZC2" s="170" t="s">
        <v>2411</v>
      </c>
      <c r="ZD2" s="170" t="s">
        <v>2412</v>
      </c>
      <c r="ZE2" s="170" t="s">
        <v>2413</v>
      </c>
      <c r="ZF2" s="170" t="s">
        <v>2414</v>
      </c>
      <c r="ZG2" s="171" t="s">
        <v>2415</v>
      </c>
      <c r="ZH2" s="170" t="s">
        <v>2416</v>
      </c>
      <c r="ZI2" s="170" t="s">
        <v>2417</v>
      </c>
      <c r="ZJ2" s="170" t="s">
        <v>2418</v>
      </c>
      <c r="ZK2" s="172" t="s">
        <v>2419</v>
      </c>
      <c r="ZL2" s="170" t="s">
        <v>2420</v>
      </c>
      <c r="ZM2" s="170" t="s">
        <v>2421</v>
      </c>
      <c r="ZN2" s="170" t="s">
        <v>2422</v>
      </c>
      <c r="ZO2" s="170" t="s">
        <v>2423</v>
      </c>
      <c r="ZP2" s="170" t="s">
        <v>2424</v>
      </c>
      <c r="ZQ2" s="170" t="s">
        <v>2425</v>
      </c>
      <c r="ZR2" s="170" t="s">
        <v>2426</v>
      </c>
      <c r="ZS2" s="170" t="s">
        <v>2427</v>
      </c>
      <c r="ZT2" s="170" t="s">
        <v>2428</v>
      </c>
      <c r="ZU2" s="170" t="s">
        <v>2429</v>
      </c>
      <c r="ZV2" s="170" t="s">
        <v>2430</v>
      </c>
      <c r="ZW2" s="173" t="s">
        <v>2727</v>
      </c>
      <c r="ZX2" s="174" t="s">
        <v>2728</v>
      </c>
      <c r="ZY2" s="170" t="s">
        <v>1</v>
      </c>
      <c r="ZZ2" s="170" t="s">
        <v>2723</v>
      </c>
      <c r="AAA2" s="170" t="s">
        <v>2724</v>
      </c>
      <c r="AAB2" s="170" t="s">
        <v>2730</v>
      </c>
      <c r="AAC2" s="170" t="s">
        <v>2358</v>
      </c>
      <c r="AAD2" s="170" t="s">
        <v>2410</v>
      </c>
      <c r="AAE2" s="170" t="s">
        <v>2411</v>
      </c>
      <c r="AAF2" s="170" t="s">
        <v>2412</v>
      </c>
      <c r="AAG2" s="170" t="s">
        <v>2413</v>
      </c>
      <c r="AAH2" s="170" t="s">
        <v>2414</v>
      </c>
      <c r="AAI2" s="171" t="s">
        <v>2415</v>
      </c>
      <c r="AAJ2" s="170" t="s">
        <v>2416</v>
      </c>
      <c r="AAK2" s="170" t="s">
        <v>2417</v>
      </c>
      <c r="AAL2" s="170" t="s">
        <v>2418</v>
      </c>
      <c r="AAM2" s="172" t="s">
        <v>2419</v>
      </c>
      <c r="AAN2" s="170" t="s">
        <v>2420</v>
      </c>
      <c r="AAO2" s="170" t="s">
        <v>2421</v>
      </c>
      <c r="AAP2" s="170" t="s">
        <v>2422</v>
      </c>
      <c r="AAQ2" s="170" t="s">
        <v>2423</v>
      </c>
      <c r="AAR2" s="170" t="s">
        <v>2424</v>
      </c>
      <c r="AAS2" s="170" t="s">
        <v>2425</v>
      </c>
      <c r="AAT2" s="170" t="s">
        <v>2426</v>
      </c>
      <c r="AAU2" s="170" t="s">
        <v>2427</v>
      </c>
      <c r="AAV2" s="170" t="s">
        <v>2428</v>
      </c>
      <c r="AAW2" s="170" t="s">
        <v>2429</v>
      </c>
      <c r="AAX2" s="170" t="s">
        <v>2430</v>
      </c>
      <c r="AAY2" s="173" t="s">
        <v>2727</v>
      </c>
      <c r="AAZ2" s="174" t="s">
        <v>2728</v>
      </c>
      <c r="ABA2" s="170" t="s">
        <v>1</v>
      </c>
      <c r="ABB2" s="170" t="s">
        <v>2723</v>
      </c>
      <c r="ABC2" s="170" t="s">
        <v>2724</v>
      </c>
      <c r="ABD2" s="170" t="s">
        <v>2730</v>
      </c>
      <c r="ABE2" s="170" t="s">
        <v>2358</v>
      </c>
      <c r="ABF2" s="170" t="s">
        <v>2410</v>
      </c>
      <c r="ABG2" s="170" t="s">
        <v>2411</v>
      </c>
      <c r="ABH2" s="170" t="s">
        <v>2412</v>
      </c>
      <c r="ABI2" s="170" t="s">
        <v>2413</v>
      </c>
      <c r="ABJ2" s="170" t="s">
        <v>2414</v>
      </c>
      <c r="ABK2" s="171" t="s">
        <v>2415</v>
      </c>
      <c r="ABL2" s="170" t="s">
        <v>2416</v>
      </c>
      <c r="ABM2" s="170" t="s">
        <v>2417</v>
      </c>
      <c r="ABN2" s="170" t="s">
        <v>2418</v>
      </c>
      <c r="ABO2" s="172" t="s">
        <v>2419</v>
      </c>
      <c r="ABP2" s="170" t="s">
        <v>2420</v>
      </c>
      <c r="ABQ2" s="170" t="s">
        <v>2421</v>
      </c>
      <c r="ABR2" s="170" t="s">
        <v>2422</v>
      </c>
      <c r="ABS2" s="170" t="s">
        <v>2423</v>
      </c>
      <c r="ABT2" s="170" t="s">
        <v>2424</v>
      </c>
      <c r="ABU2" s="170" t="s">
        <v>2425</v>
      </c>
      <c r="ABV2" s="170" t="s">
        <v>2426</v>
      </c>
      <c r="ABW2" s="170" t="s">
        <v>2427</v>
      </c>
      <c r="ABX2" s="170" t="s">
        <v>2428</v>
      </c>
      <c r="ABY2" s="170" t="s">
        <v>2429</v>
      </c>
      <c r="ABZ2" s="170" t="s">
        <v>2430</v>
      </c>
      <c r="ACA2" s="173" t="s">
        <v>2727</v>
      </c>
      <c r="ACB2" s="174" t="s">
        <v>2728</v>
      </c>
      <c r="ACC2" s="170" t="s">
        <v>1</v>
      </c>
      <c r="ACD2" s="170" t="s">
        <v>2723</v>
      </c>
      <c r="ACE2" s="170" t="s">
        <v>2724</v>
      </c>
      <c r="ACF2" s="170" t="s">
        <v>2730</v>
      </c>
      <c r="ACG2" s="170" t="s">
        <v>2358</v>
      </c>
      <c r="ACH2" s="170" t="s">
        <v>2410</v>
      </c>
      <c r="ACI2" s="170" t="s">
        <v>2411</v>
      </c>
      <c r="ACJ2" s="170" t="s">
        <v>2412</v>
      </c>
      <c r="ACK2" s="170" t="s">
        <v>2413</v>
      </c>
      <c r="ACL2" s="170" t="s">
        <v>2414</v>
      </c>
      <c r="ACM2" s="171" t="s">
        <v>2415</v>
      </c>
      <c r="ACN2" s="170" t="s">
        <v>2416</v>
      </c>
      <c r="ACO2" s="170" t="s">
        <v>2417</v>
      </c>
      <c r="ACP2" s="170" t="s">
        <v>2418</v>
      </c>
      <c r="ACQ2" s="172" t="s">
        <v>2419</v>
      </c>
      <c r="ACR2" s="170" t="s">
        <v>2420</v>
      </c>
      <c r="ACS2" s="170" t="s">
        <v>2421</v>
      </c>
      <c r="ACT2" s="170" t="s">
        <v>2422</v>
      </c>
      <c r="ACU2" s="170" t="s">
        <v>2423</v>
      </c>
      <c r="ACV2" s="170" t="s">
        <v>2424</v>
      </c>
      <c r="ACW2" s="170" t="s">
        <v>2425</v>
      </c>
      <c r="ACX2" s="170" t="s">
        <v>2426</v>
      </c>
      <c r="ACY2" s="170" t="s">
        <v>2427</v>
      </c>
      <c r="ACZ2" s="170" t="s">
        <v>2428</v>
      </c>
      <c r="ADA2" s="170" t="s">
        <v>2429</v>
      </c>
      <c r="ADB2" s="170" t="s">
        <v>2430</v>
      </c>
      <c r="ADC2" s="173" t="s">
        <v>2727</v>
      </c>
      <c r="ADD2" s="174" t="s">
        <v>2728</v>
      </c>
    </row>
    <row r="3" spans="1:784">
      <c r="A3" s="170" t="s">
        <v>2375</v>
      </c>
      <c r="B3" s="170" t="s">
        <v>2736</v>
      </c>
      <c r="C3" s="170" t="s">
        <v>2692</v>
      </c>
      <c r="D3">
        <v>3</v>
      </c>
      <c r="E3" s="1">
        <v>0.32631944444444444</v>
      </c>
      <c r="F3" s="1">
        <v>0.14039351851851853</v>
      </c>
      <c r="G3" s="1">
        <v>0.14039351851851853</v>
      </c>
      <c r="H3" s="1">
        <v>0.13084490740740742</v>
      </c>
      <c r="I3">
        <v>75</v>
      </c>
      <c r="J3">
        <v>31</v>
      </c>
      <c r="K3">
        <v>106</v>
      </c>
      <c r="L3">
        <v>1028</v>
      </c>
      <c r="M3">
        <v>62</v>
      </c>
      <c r="N3">
        <v>19</v>
      </c>
      <c r="O3">
        <v>1109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s="106">
        <v>900</v>
      </c>
      <c r="AB3" s="175">
        <f t="shared" ref="AB3:AB21" si="0">O3/AA3*100</f>
        <v>123.22222222222223</v>
      </c>
      <c r="AC3" s="170" t="s">
        <v>2375</v>
      </c>
      <c r="AD3" s="170" t="s">
        <v>2736</v>
      </c>
      <c r="AE3" s="170" t="s">
        <v>2692</v>
      </c>
      <c r="AG3" s="1">
        <v>0.2712384259259259</v>
      </c>
      <c r="AH3" s="1">
        <v>0.14039351851851853</v>
      </c>
      <c r="AI3" s="1">
        <v>5.5069444444444449E-2</v>
      </c>
      <c r="AJ3" s="1">
        <v>0.13084490740740742</v>
      </c>
      <c r="AK3">
        <v>75</v>
      </c>
      <c r="AL3">
        <v>31</v>
      </c>
      <c r="AM3">
        <v>106</v>
      </c>
      <c r="AN3">
        <v>1028</v>
      </c>
      <c r="AO3">
        <v>62</v>
      </c>
      <c r="AP3">
        <v>19</v>
      </c>
      <c r="AQ3">
        <v>1109</v>
      </c>
      <c r="AR3">
        <v>0</v>
      </c>
      <c r="AS3">
        <v>0</v>
      </c>
      <c r="AT3">
        <v>0</v>
      </c>
      <c r="AU3">
        <v>1</v>
      </c>
      <c r="AV3">
        <v>0</v>
      </c>
      <c r="AW3">
        <v>1</v>
      </c>
      <c r="AX3">
        <v>67</v>
      </c>
      <c r="AY3">
        <v>0</v>
      </c>
      <c r="AZ3">
        <v>0</v>
      </c>
      <c r="BA3">
        <v>67</v>
      </c>
      <c r="BB3">
        <v>100</v>
      </c>
      <c r="BC3" s="106">
        <v>900</v>
      </c>
      <c r="BD3" s="175">
        <f t="shared" ref="BD3:BD11" si="1">AQ3/BC3*100</f>
        <v>123.22222222222223</v>
      </c>
      <c r="BE3" s="170" t="s">
        <v>2375</v>
      </c>
      <c r="BF3" s="170" t="s">
        <v>2736</v>
      </c>
      <c r="BG3" s="170" t="s">
        <v>2692</v>
      </c>
      <c r="BI3" s="1">
        <v>2.3148148148148147E-5</v>
      </c>
      <c r="BJ3" s="1">
        <v>2.3148148148148147E-5</v>
      </c>
      <c r="BK3" s="1">
        <v>2.3148148148148147E-5</v>
      </c>
      <c r="BL3" s="1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 s="106"/>
      <c r="CF3" s="175" t="e">
        <f t="shared" ref="CF3:CF11" si="2">BS3/CE3*100</f>
        <v>#DIV/0!</v>
      </c>
      <c r="CG3" s="170" t="s">
        <v>2375</v>
      </c>
      <c r="CH3" s="170" t="s">
        <v>2736</v>
      </c>
      <c r="CI3" s="170" t="s">
        <v>2692</v>
      </c>
      <c r="CK3" s="1">
        <v>0.58218749999999997</v>
      </c>
      <c r="CL3" s="1">
        <v>0.3210648148148148</v>
      </c>
      <c r="CM3" s="1">
        <v>0.3210648148148148</v>
      </c>
      <c r="CN3" s="1">
        <v>0.22785879629629632</v>
      </c>
      <c r="CO3">
        <v>179</v>
      </c>
      <c r="CP3">
        <v>52</v>
      </c>
      <c r="CQ3">
        <v>231</v>
      </c>
      <c r="CR3">
        <v>2212</v>
      </c>
      <c r="CS3">
        <v>57</v>
      </c>
      <c r="CT3">
        <v>21</v>
      </c>
      <c r="CU3">
        <v>2290</v>
      </c>
      <c r="CV3">
        <v>0</v>
      </c>
      <c r="CW3">
        <v>0</v>
      </c>
      <c r="CX3">
        <v>0</v>
      </c>
      <c r="CY3">
        <v>1</v>
      </c>
      <c r="CZ3">
        <v>0</v>
      </c>
      <c r="DA3">
        <v>1</v>
      </c>
      <c r="DB3">
        <v>92</v>
      </c>
      <c r="DC3">
        <v>0</v>
      </c>
      <c r="DD3">
        <v>0</v>
      </c>
      <c r="DE3">
        <v>92</v>
      </c>
      <c r="DF3">
        <v>100</v>
      </c>
      <c r="DG3" s="106">
        <v>2400</v>
      </c>
      <c r="DH3" s="175">
        <f t="shared" ref="DH3:DH12" si="3">CU3/DG3*100</f>
        <v>95.416666666666671</v>
      </c>
      <c r="DI3" s="170" t="s">
        <v>2375</v>
      </c>
      <c r="DJ3" s="170" t="s">
        <v>2736</v>
      </c>
      <c r="DK3" s="170" t="s">
        <v>2692</v>
      </c>
      <c r="DM3" s="1">
        <v>0.45868055555555554</v>
      </c>
      <c r="DN3" s="1">
        <v>0.22284722222222222</v>
      </c>
      <c r="DO3" s="1">
        <v>0.22284722222222222</v>
      </c>
      <c r="DP3" s="1">
        <v>0.21465277777777778</v>
      </c>
      <c r="DQ3">
        <v>288</v>
      </c>
      <c r="DR3">
        <v>40</v>
      </c>
      <c r="DS3">
        <v>328</v>
      </c>
      <c r="DT3">
        <v>2756</v>
      </c>
      <c r="DU3">
        <v>59</v>
      </c>
      <c r="DV3">
        <v>16</v>
      </c>
      <c r="DW3">
        <v>2831</v>
      </c>
      <c r="DX3">
        <v>0</v>
      </c>
      <c r="DY3">
        <v>0</v>
      </c>
      <c r="DZ3">
        <v>0</v>
      </c>
      <c r="EA3">
        <v>3</v>
      </c>
      <c r="EB3">
        <v>0</v>
      </c>
      <c r="EC3">
        <v>3</v>
      </c>
      <c r="ED3">
        <v>104</v>
      </c>
      <c r="EE3">
        <v>0</v>
      </c>
      <c r="EF3">
        <v>0</v>
      </c>
      <c r="EG3">
        <v>104</v>
      </c>
      <c r="EH3">
        <v>100</v>
      </c>
      <c r="EI3" s="106">
        <v>2400</v>
      </c>
      <c r="EJ3" s="175">
        <f t="shared" ref="EJ3:EJ12" si="4">DW3/EI3*100</f>
        <v>117.95833333333334</v>
      </c>
      <c r="EK3" s="170" t="s">
        <v>2375</v>
      </c>
      <c r="EL3" s="170" t="s">
        <v>2736</v>
      </c>
      <c r="EM3" s="170" t="s">
        <v>2692</v>
      </c>
      <c r="EO3" s="1">
        <v>0.20851851851851852</v>
      </c>
      <c r="EP3" s="1">
        <v>0.16035879629629629</v>
      </c>
      <c r="EQ3" s="1">
        <v>0.16035879629629629</v>
      </c>
      <c r="ER3" s="1">
        <v>2.4907407407407406E-2</v>
      </c>
      <c r="ES3">
        <v>168</v>
      </c>
      <c r="ET3">
        <v>28</v>
      </c>
      <c r="EU3">
        <v>196</v>
      </c>
      <c r="EV3">
        <v>1955</v>
      </c>
      <c r="EW3">
        <v>34</v>
      </c>
      <c r="EX3">
        <v>7</v>
      </c>
      <c r="EY3">
        <v>1996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 s="106">
        <v>1800</v>
      </c>
      <c r="FL3" s="175">
        <f t="shared" ref="FL3:FL10" si="5">EY3/FK3*100</f>
        <v>110.88888888888889</v>
      </c>
      <c r="FM3" s="170" t="s">
        <v>2375</v>
      </c>
      <c r="FN3" s="170" t="s">
        <v>2736</v>
      </c>
      <c r="FO3" s="170" t="s">
        <v>2692</v>
      </c>
      <c r="FQ3" s="1">
        <v>0.16612268518518519</v>
      </c>
      <c r="FR3" s="1">
        <v>9.8229166666666659E-2</v>
      </c>
      <c r="FS3" s="1">
        <v>9.8229166666666659E-2</v>
      </c>
      <c r="FT3" s="1">
        <v>6.0775462962962962E-2</v>
      </c>
      <c r="FU3">
        <v>75</v>
      </c>
      <c r="FV3">
        <v>15</v>
      </c>
      <c r="FW3">
        <v>90</v>
      </c>
      <c r="FX3">
        <v>861</v>
      </c>
      <c r="FY3">
        <v>51</v>
      </c>
      <c r="FZ3">
        <v>4</v>
      </c>
      <c r="GA3">
        <v>916</v>
      </c>
      <c r="GB3">
        <v>0</v>
      </c>
      <c r="GC3">
        <v>0</v>
      </c>
      <c r="GD3">
        <v>0</v>
      </c>
      <c r="GE3">
        <v>1</v>
      </c>
      <c r="GF3">
        <v>1</v>
      </c>
      <c r="GG3">
        <v>2</v>
      </c>
      <c r="GH3">
        <v>130</v>
      </c>
      <c r="GI3">
        <v>0</v>
      </c>
      <c r="GJ3">
        <v>1</v>
      </c>
      <c r="GK3">
        <v>131</v>
      </c>
      <c r="GL3">
        <v>99.24</v>
      </c>
      <c r="GM3" s="106">
        <v>1800</v>
      </c>
      <c r="GN3" s="175">
        <f t="shared" ref="GN3:GN12" si="6">GA3/GM3*100</f>
        <v>50.888888888888886</v>
      </c>
      <c r="GO3" s="170" t="s">
        <v>2375</v>
      </c>
      <c r="GP3" s="170" t="s">
        <v>2736</v>
      </c>
      <c r="GQ3" s="170" t="s">
        <v>2692</v>
      </c>
      <c r="GS3" s="1">
        <v>0.40295138888888887</v>
      </c>
      <c r="GT3" s="1">
        <v>0.32533564814814814</v>
      </c>
      <c r="GU3" s="1">
        <v>2.4444444444444446E-2</v>
      </c>
      <c r="GV3" s="1">
        <v>7.7604166666666669E-2</v>
      </c>
      <c r="GW3">
        <v>310</v>
      </c>
      <c r="GX3">
        <v>93</v>
      </c>
      <c r="GY3">
        <v>403</v>
      </c>
      <c r="GZ3">
        <v>3108</v>
      </c>
      <c r="HA3">
        <v>165</v>
      </c>
      <c r="HB3">
        <v>38</v>
      </c>
      <c r="HC3">
        <v>3311</v>
      </c>
      <c r="HD3">
        <v>0</v>
      </c>
      <c r="HE3">
        <v>0</v>
      </c>
      <c r="HF3">
        <v>0</v>
      </c>
      <c r="HG3">
        <v>1</v>
      </c>
      <c r="HH3">
        <v>1</v>
      </c>
      <c r="HI3">
        <v>2</v>
      </c>
      <c r="HJ3">
        <v>130</v>
      </c>
      <c r="HK3">
        <v>0</v>
      </c>
      <c r="HL3">
        <v>1</v>
      </c>
      <c r="HM3">
        <v>131</v>
      </c>
      <c r="HN3">
        <v>99.24</v>
      </c>
      <c r="HO3" s="106">
        <v>1800</v>
      </c>
      <c r="HP3" s="175">
        <f t="shared" ref="HP3:HP12" si="7">HC3/HO3*100</f>
        <v>183.94444444444446</v>
      </c>
      <c r="HQ3" s="170" t="s">
        <v>2375</v>
      </c>
      <c r="HR3" s="170" t="s">
        <v>2736</v>
      </c>
      <c r="HS3" s="170" t="s">
        <v>2692</v>
      </c>
      <c r="HU3" s="10">
        <v>1.5818402777777776</v>
      </c>
      <c r="HV3" s="10">
        <v>1.0367939814814815</v>
      </c>
      <c r="HW3" s="1">
        <v>0.10224537037037036</v>
      </c>
      <c r="HX3" s="1">
        <v>0.54504629629629631</v>
      </c>
      <c r="HY3">
        <v>945</v>
      </c>
      <c r="HZ3">
        <v>213</v>
      </c>
      <c r="IA3">
        <v>1158</v>
      </c>
      <c r="IB3">
        <v>10031</v>
      </c>
      <c r="IC3">
        <v>315</v>
      </c>
      <c r="ID3">
        <v>82</v>
      </c>
      <c r="IE3">
        <v>10428</v>
      </c>
      <c r="IF3">
        <v>0</v>
      </c>
      <c r="IG3">
        <v>0</v>
      </c>
      <c r="IH3">
        <v>0</v>
      </c>
      <c r="II3">
        <v>5</v>
      </c>
      <c r="IJ3">
        <v>1</v>
      </c>
      <c r="IK3">
        <v>6</v>
      </c>
      <c r="IL3">
        <v>326</v>
      </c>
      <c r="IM3">
        <v>0</v>
      </c>
      <c r="IN3">
        <v>1</v>
      </c>
      <c r="IO3">
        <v>327</v>
      </c>
      <c r="IP3">
        <v>99.69</v>
      </c>
      <c r="IQ3" s="106">
        <f>SUM(CE3,DG3,EI3,FK3,GM3)</f>
        <v>8400</v>
      </c>
      <c r="IR3" s="175">
        <f t="shared" ref="IR3:IR12" si="8">IE3/IQ3*100</f>
        <v>124.14285714285714</v>
      </c>
      <c r="IS3" s="170" t="s">
        <v>2375</v>
      </c>
      <c r="IT3" s="170" t="s">
        <v>2736</v>
      </c>
      <c r="IU3" s="170" t="s">
        <v>2692</v>
      </c>
      <c r="IV3">
        <v>4</v>
      </c>
      <c r="IW3" s="1">
        <v>0.35398148148148145</v>
      </c>
      <c r="IX3" s="1">
        <v>0.124375</v>
      </c>
      <c r="IY3" s="1">
        <v>0.124375</v>
      </c>
      <c r="IZ3" s="1">
        <v>7.0324074074074081E-2</v>
      </c>
      <c r="JA3">
        <v>143</v>
      </c>
      <c r="JB3">
        <v>15</v>
      </c>
      <c r="JC3">
        <v>158</v>
      </c>
      <c r="JD3">
        <v>1540</v>
      </c>
      <c r="JE3">
        <v>17</v>
      </c>
      <c r="JF3">
        <v>7</v>
      </c>
      <c r="JG3">
        <v>1564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 s="106">
        <v>1200</v>
      </c>
      <c r="JT3" s="175">
        <f t="shared" ref="JT3:JT21" si="9">JG3/JS3*100</f>
        <v>130.33333333333331</v>
      </c>
      <c r="JU3" s="170" t="s">
        <v>2375</v>
      </c>
      <c r="JV3" s="170" t="s">
        <v>2736</v>
      </c>
      <c r="JW3" s="170" t="s">
        <v>2692</v>
      </c>
      <c r="JY3" s="1">
        <v>0.13240740740740739</v>
      </c>
      <c r="JZ3" s="1">
        <v>0.10910879629629629</v>
      </c>
      <c r="KA3" s="1">
        <v>0.10910879629629629</v>
      </c>
      <c r="KB3" s="1">
        <v>6.0648148148148145E-3</v>
      </c>
      <c r="KC3">
        <v>82</v>
      </c>
      <c r="KD3">
        <v>36</v>
      </c>
      <c r="KE3">
        <v>118</v>
      </c>
      <c r="KF3">
        <v>1417</v>
      </c>
      <c r="KG3">
        <v>70</v>
      </c>
      <c r="KH3">
        <v>28</v>
      </c>
      <c r="KI3">
        <v>1515</v>
      </c>
      <c r="KJ3">
        <v>0</v>
      </c>
      <c r="KK3">
        <v>0</v>
      </c>
      <c r="KL3">
        <v>0</v>
      </c>
      <c r="KM3">
        <v>4</v>
      </c>
      <c r="KN3">
        <v>0</v>
      </c>
      <c r="KO3">
        <v>4</v>
      </c>
      <c r="KP3">
        <v>121</v>
      </c>
      <c r="KQ3">
        <v>0</v>
      </c>
      <c r="KR3">
        <v>0</v>
      </c>
      <c r="KS3">
        <v>121</v>
      </c>
      <c r="KT3">
        <v>100</v>
      </c>
      <c r="KU3" s="106">
        <v>1200</v>
      </c>
      <c r="KV3" s="175">
        <f t="shared" ref="KV3:KV21" si="10">KI3/KU3*100</f>
        <v>126.25</v>
      </c>
      <c r="KW3" s="170" t="s">
        <v>2375</v>
      </c>
      <c r="KX3" s="170" t="s">
        <v>2736</v>
      </c>
      <c r="KY3" s="170" t="s">
        <v>2692</v>
      </c>
      <c r="LA3" s="1">
        <v>0.25780092592592591</v>
      </c>
      <c r="LB3" s="1">
        <v>0.22519675925925928</v>
      </c>
      <c r="LC3" s="1">
        <v>0.22519675925925928</v>
      </c>
      <c r="LD3" s="1">
        <v>7.8009259259259256E-3</v>
      </c>
      <c r="LE3">
        <v>145</v>
      </c>
      <c r="LF3">
        <v>30</v>
      </c>
      <c r="LG3">
        <v>175</v>
      </c>
      <c r="LH3">
        <v>2108</v>
      </c>
      <c r="LI3">
        <v>39</v>
      </c>
      <c r="LJ3">
        <v>10</v>
      </c>
      <c r="LK3">
        <v>2157</v>
      </c>
      <c r="LL3">
        <v>0</v>
      </c>
      <c r="LM3">
        <v>0</v>
      </c>
      <c r="LN3">
        <v>0</v>
      </c>
      <c r="LO3">
        <v>1</v>
      </c>
      <c r="LP3">
        <v>1</v>
      </c>
      <c r="LQ3">
        <v>2</v>
      </c>
      <c r="LR3">
        <v>99</v>
      </c>
      <c r="LS3">
        <v>0</v>
      </c>
      <c r="LT3">
        <v>4</v>
      </c>
      <c r="LU3">
        <v>103</v>
      </c>
      <c r="LV3">
        <v>96.12</v>
      </c>
      <c r="LW3" s="106">
        <v>2400</v>
      </c>
      <c r="LX3" s="175">
        <f t="shared" ref="LX3:LX21" si="11">LK3/LW3*100</f>
        <v>89.875</v>
      </c>
      <c r="LY3" s="170" t="s">
        <v>2375</v>
      </c>
      <c r="LZ3" s="170" t="s">
        <v>2736</v>
      </c>
      <c r="MA3" s="170" t="s">
        <v>2692</v>
      </c>
      <c r="MC3" s="1">
        <v>0.35601851851851851</v>
      </c>
      <c r="MD3" s="1">
        <v>0.22370370370370371</v>
      </c>
      <c r="ME3" s="1">
        <v>0.22370370370370371</v>
      </c>
      <c r="MF3" s="1">
        <v>0.10824074074074075</v>
      </c>
      <c r="MG3">
        <v>148</v>
      </c>
      <c r="MH3">
        <v>39</v>
      </c>
      <c r="MI3">
        <v>187</v>
      </c>
      <c r="MJ3">
        <v>2127</v>
      </c>
      <c r="MK3">
        <v>95</v>
      </c>
      <c r="ML3">
        <v>11</v>
      </c>
      <c r="MM3">
        <v>2233</v>
      </c>
      <c r="MN3">
        <v>0</v>
      </c>
      <c r="MO3">
        <v>0</v>
      </c>
      <c r="MP3">
        <v>0</v>
      </c>
      <c r="MQ3">
        <v>2</v>
      </c>
      <c r="MR3">
        <v>0</v>
      </c>
      <c r="MS3">
        <v>2</v>
      </c>
      <c r="MT3">
        <v>92</v>
      </c>
      <c r="MU3">
        <v>0</v>
      </c>
      <c r="MV3">
        <v>0</v>
      </c>
      <c r="MW3">
        <v>92</v>
      </c>
      <c r="MX3">
        <v>100</v>
      </c>
      <c r="MY3" s="106">
        <v>2400</v>
      </c>
      <c r="MZ3" s="175">
        <f t="shared" ref="MZ3:MZ21" si="12">MM3/MY3*100</f>
        <v>93.041666666666671</v>
      </c>
      <c r="NA3" s="170" t="s">
        <v>2375</v>
      </c>
      <c r="NB3" s="170" t="s">
        <v>2736</v>
      </c>
      <c r="NC3" s="170" t="s">
        <v>2692</v>
      </c>
      <c r="NE3" s="1">
        <v>0.37986111111111115</v>
      </c>
      <c r="NF3" s="1">
        <v>0.27144675925925926</v>
      </c>
      <c r="NG3" s="1">
        <v>2.5474537037037035E-2</v>
      </c>
      <c r="NH3" s="1">
        <v>0.10840277777777778</v>
      </c>
      <c r="NI3">
        <v>240</v>
      </c>
      <c r="NJ3">
        <v>56</v>
      </c>
      <c r="NK3">
        <v>296</v>
      </c>
      <c r="NL3">
        <v>3023</v>
      </c>
      <c r="NM3">
        <v>136</v>
      </c>
      <c r="NN3">
        <v>17</v>
      </c>
      <c r="NO3">
        <v>3176</v>
      </c>
      <c r="NP3">
        <v>0</v>
      </c>
      <c r="NQ3">
        <v>0</v>
      </c>
      <c r="NR3">
        <v>0</v>
      </c>
      <c r="NS3">
        <v>2</v>
      </c>
      <c r="NT3">
        <v>0</v>
      </c>
      <c r="NU3">
        <v>2</v>
      </c>
      <c r="NV3">
        <v>92</v>
      </c>
      <c r="NW3">
        <v>0</v>
      </c>
      <c r="NX3">
        <v>0</v>
      </c>
      <c r="NY3">
        <v>92</v>
      </c>
      <c r="NZ3">
        <v>100</v>
      </c>
      <c r="OA3" s="106">
        <v>2400</v>
      </c>
      <c r="OB3" s="175">
        <f t="shared" ref="OB3:OB21" si="13">NO3/OA3*100</f>
        <v>132.33333333333331</v>
      </c>
      <c r="OC3" s="170" t="s">
        <v>2375</v>
      </c>
      <c r="OD3" s="170" t="s">
        <v>2736</v>
      </c>
      <c r="OE3" s="170" t="s">
        <v>2692</v>
      </c>
      <c r="OG3" s="1"/>
      <c r="OH3" s="1"/>
      <c r="OI3" s="1"/>
      <c r="OJ3" s="1"/>
      <c r="PC3" s="106">
        <v>2400</v>
      </c>
      <c r="PD3" s="175">
        <f t="shared" ref="PD3:PD21" si="14">OQ3/PC3*100</f>
        <v>0</v>
      </c>
      <c r="PE3" s="170" t="s">
        <v>2375</v>
      </c>
      <c r="PF3" s="170" t="s">
        <v>2736</v>
      </c>
      <c r="PG3" s="170" t="s">
        <v>2692</v>
      </c>
      <c r="PI3" s="1">
        <v>0.51001157407407405</v>
      </c>
      <c r="PJ3" s="1">
        <v>0.29221064814814818</v>
      </c>
      <c r="PK3" s="1">
        <v>1.9432870370370371E-2</v>
      </c>
      <c r="PL3" s="1">
        <v>0.21780092592592593</v>
      </c>
      <c r="PM3">
        <v>123</v>
      </c>
      <c r="PN3">
        <v>47</v>
      </c>
      <c r="PO3">
        <v>170</v>
      </c>
      <c r="PP3">
        <v>1970</v>
      </c>
      <c r="PQ3">
        <v>73</v>
      </c>
      <c r="PR3">
        <v>35</v>
      </c>
      <c r="PS3">
        <v>2078</v>
      </c>
      <c r="PT3">
        <v>0</v>
      </c>
      <c r="PU3">
        <v>0</v>
      </c>
      <c r="PV3">
        <v>0</v>
      </c>
      <c r="PW3">
        <v>1</v>
      </c>
      <c r="PX3">
        <v>1</v>
      </c>
      <c r="PY3">
        <v>2</v>
      </c>
      <c r="PZ3">
        <v>96</v>
      </c>
      <c r="QA3">
        <v>2</v>
      </c>
      <c r="QB3">
        <v>0</v>
      </c>
      <c r="QC3">
        <v>98</v>
      </c>
      <c r="QD3">
        <v>97.96</v>
      </c>
      <c r="QE3" s="106">
        <v>2400</v>
      </c>
      <c r="QF3" s="175">
        <f t="shared" ref="QF3:QF21" si="15">PS3/QE3*100</f>
        <v>86.583333333333329</v>
      </c>
      <c r="QG3" s="170" t="s">
        <v>2375</v>
      </c>
      <c r="QH3" s="170" t="s">
        <v>2736</v>
      </c>
      <c r="QI3" s="170" t="s">
        <v>2692</v>
      </c>
      <c r="QK3" s="1">
        <v>0.23258101851851851</v>
      </c>
      <c r="QL3" s="1">
        <v>0.21531250000000002</v>
      </c>
      <c r="QM3" s="1">
        <v>0.21531250000000002</v>
      </c>
      <c r="QN3" s="1">
        <v>4.1782407407407402E-3</v>
      </c>
      <c r="QO3">
        <v>192</v>
      </c>
      <c r="QP3">
        <v>65</v>
      </c>
      <c r="QQ3">
        <v>257</v>
      </c>
      <c r="QR3">
        <v>2399</v>
      </c>
      <c r="QS3">
        <v>73</v>
      </c>
      <c r="QT3">
        <v>37</v>
      </c>
      <c r="QU3">
        <v>2509</v>
      </c>
      <c r="QV3">
        <v>0</v>
      </c>
      <c r="QW3">
        <v>0</v>
      </c>
      <c r="QX3">
        <v>0</v>
      </c>
      <c r="QY3">
        <v>2</v>
      </c>
      <c r="QZ3">
        <v>0</v>
      </c>
      <c r="RA3">
        <v>2</v>
      </c>
      <c r="RB3">
        <v>146</v>
      </c>
      <c r="RC3">
        <v>0</v>
      </c>
      <c r="RD3">
        <v>0</v>
      </c>
      <c r="RE3">
        <v>146</v>
      </c>
      <c r="RF3">
        <v>100</v>
      </c>
      <c r="RG3" s="106">
        <v>2400</v>
      </c>
      <c r="RH3" s="175">
        <f t="shared" ref="RH3:RH21" si="16">QU3/RG3*100</f>
        <v>104.54166666666667</v>
      </c>
      <c r="RI3" s="170" t="s">
        <v>2375</v>
      </c>
      <c r="RJ3" s="170" t="s">
        <v>2736</v>
      </c>
      <c r="RK3" s="170" t="s">
        <v>2692</v>
      </c>
      <c r="RM3" s="1">
        <v>0.53126157407407404</v>
      </c>
      <c r="RN3" s="1">
        <v>0.25287037037037036</v>
      </c>
      <c r="RO3" s="1">
        <v>0.25287037037037036</v>
      </c>
      <c r="RP3" s="1">
        <v>0.25906250000000003</v>
      </c>
      <c r="RQ3">
        <v>271</v>
      </c>
      <c r="RR3">
        <v>48</v>
      </c>
      <c r="RS3">
        <v>319</v>
      </c>
      <c r="RT3">
        <v>1723</v>
      </c>
      <c r="RU3">
        <v>55</v>
      </c>
      <c r="RV3">
        <v>23</v>
      </c>
      <c r="RW3">
        <v>1801</v>
      </c>
      <c r="RX3">
        <v>0</v>
      </c>
      <c r="RY3">
        <v>0</v>
      </c>
      <c r="RZ3">
        <v>0</v>
      </c>
      <c r="SA3">
        <v>2</v>
      </c>
      <c r="SB3">
        <v>0</v>
      </c>
      <c r="SC3">
        <v>2</v>
      </c>
      <c r="SD3">
        <v>128</v>
      </c>
      <c r="SE3">
        <v>0</v>
      </c>
      <c r="SF3">
        <v>0</v>
      </c>
      <c r="SG3">
        <v>128</v>
      </c>
      <c r="SH3">
        <v>100</v>
      </c>
      <c r="SI3" s="106">
        <v>2400</v>
      </c>
      <c r="SJ3" s="175">
        <f t="shared" ref="SJ3:SJ21" si="17">RW3/SI3*100</f>
        <v>75.041666666666657</v>
      </c>
      <c r="SK3" s="170" t="s">
        <v>2375</v>
      </c>
      <c r="SL3" s="170" t="s">
        <v>2736</v>
      </c>
      <c r="SM3" s="170" t="s">
        <v>2692</v>
      </c>
      <c r="SO3" s="1">
        <v>0.29585648148148147</v>
      </c>
      <c r="SP3" s="1">
        <v>0.17958333333333332</v>
      </c>
      <c r="SQ3" s="1">
        <v>0.17958333333333332</v>
      </c>
      <c r="SR3" s="1">
        <v>0.10407407407407408</v>
      </c>
      <c r="SS3">
        <v>159</v>
      </c>
      <c r="ST3">
        <v>58</v>
      </c>
      <c r="SU3">
        <v>217</v>
      </c>
      <c r="SV3">
        <v>1518</v>
      </c>
      <c r="SW3">
        <v>99</v>
      </c>
      <c r="SX3">
        <v>25</v>
      </c>
      <c r="SY3">
        <v>1642</v>
      </c>
      <c r="SZ3">
        <v>0</v>
      </c>
      <c r="TA3">
        <v>0</v>
      </c>
      <c r="TB3">
        <v>0</v>
      </c>
      <c r="TC3">
        <v>2</v>
      </c>
      <c r="TD3">
        <v>2</v>
      </c>
      <c r="TE3">
        <v>4</v>
      </c>
      <c r="TF3">
        <v>292</v>
      </c>
      <c r="TG3">
        <v>3</v>
      </c>
      <c r="TH3">
        <v>0</v>
      </c>
      <c r="TI3">
        <v>295</v>
      </c>
      <c r="TJ3">
        <v>98.98</v>
      </c>
      <c r="TK3" s="106">
        <v>1931</v>
      </c>
      <c r="TL3" s="175">
        <f t="shared" ref="TL3:TL21" si="18">SY3/TK3*100</f>
        <v>85.033661315380627</v>
      </c>
      <c r="TM3" s="170" t="s">
        <v>2375</v>
      </c>
      <c r="TN3" s="170" t="s">
        <v>2736</v>
      </c>
      <c r="TO3" s="170" t="s">
        <v>2692</v>
      </c>
      <c r="TQ3" s="1">
        <v>0.21613425925925925</v>
      </c>
      <c r="TR3" s="1">
        <v>0.14891203703703704</v>
      </c>
      <c r="TS3" s="1">
        <v>0.14891203703703704</v>
      </c>
      <c r="TT3" s="1">
        <v>5.873842592592593E-2</v>
      </c>
      <c r="TU3">
        <v>134</v>
      </c>
      <c r="TV3">
        <v>41</v>
      </c>
      <c r="TW3">
        <v>175</v>
      </c>
      <c r="TX3">
        <v>1876</v>
      </c>
      <c r="TY3">
        <v>62</v>
      </c>
      <c r="TZ3">
        <v>7</v>
      </c>
      <c r="UA3">
        <v>1945</v>
      </c>
      <c r="UB3">
        <v>0</v>
      </c>
      <c r="UC3">
        <v>0</v>
      </c>
      <c r="UD3">
        <v>0</v>
      </c>
      <c r="UE3">
        <v>2</v>
      </c>
      <c r="UF3">
        <v>0</v>
      </c>
      <c r="UG3">
        <v>2</v>
      </c>
      <c r="UH3">
        <v>100</v>
      </c>
      <c r="UI3">
        <v>0</v>
      </c>
      <c r="UJ3">
        <v>0</v>
      </c>
      <c r="UK3">
        <v>100</v>
      </c>
      <c r="UL3">
        <v>100</v>
      </c>
      <c r="UM3" s="106">
        <v>1931</v>
      </c>
      <c r="UN3" s="175">
        <f t="shared" ref="UN3:UN21" si="19">UA3/UM3*100</f>
        <v>100.72501294665976</v>
      </c>
      <c r="UO3" s="170" t="s">
        <v>2375</v>
      </c>
      <c r="UP3" s="170" t="s">
        <v>2736</v>
      </c>
      <c r="UQ3" s="170" t="s">
        <v>2692</v>
      </c>
      <c r="US3" s="1">
        <v>0.25693287037037038</v>
      </c>
      <c r="UT3" s="1">
        <v>0.198125</v>
      </c>
      <c r="UU3" s="1">
        <v>9.4444444444444445E-3</v>
      </c>
      <c r="UV3" s="1">
        <v>5.8807870370370365E-2</v>
      </c>
      <c r="UW3">
        <v>173</v>
      </c>
      <c r="UX3">
        <v>62</v>
      </c>
      <c r="UY3">
        <v>235</v>
      </c>
      <c r="UZ3">
        <v>2902</v>
      </c>
      <c r="VA3">
        <v>84</v>
      </c>
      <c r="VB3">
        <v>17</v>
      </c>
      <c r="VC3">
        <v>3003</v>
      </c>
      <c r="VD3">
        <v>0</v>
      </c>
      <c r="VE3">
        <v>0</v>
      </c>
      <c r="VF3">
        <v>0</v>
      </c>
      <c r="VG3">
        <v>2</v>
      </c>
      <c r="VH3">
        <v>0</v>
      </c>
      <c r="VI3">
        <v>2</v>
      </c>
      <c r="VJ3">
        <v>100</v>
      </c>
      <c r="VK3">
        <v>0</v>
      </c>
      <c r="VL3">
        <v>0</v>
      </c>
      <c r="VM3">
        <v>100</v>
      </c>
      <c r="VN3">
        <v>100</v>
      </c>
      <c r="VO3" s="106">
        <v>1931</v>
      </c>
      <c r="VP3" s="175">
        <f t="shared" ref="VP3:VP21" si="20">VC3/VO3*100</f>
        <v>155.5152770585189</v>
      </c>
      <c r="VQ3" s="170" t="s">
        <v>2375</v>
      </c>
      <c r="VR3" s="170" t="s">
        <v>2736</v>
      </c>
      <c r="VS3" s="170" t="s">
        <v>2692</v>
      </c>
      <c r="VU3" s="1"/>
      <c r="VV3" s="1"/>
      <c r="VW3" s="1"/>
      <c r="VX3" s="1"/>
      <c r="WQ3" s="106">
        <v>2400</v>
      </c>
      <c r="WR3" s="175">
        <f t="shared" ref="WR3:WR21" si="21">WE3/WQ3*100</f>
        <v>0</v>
      </c>
      <c r="WS3" s="170" t="s">
        <v>2375</v>
      </c>
      <c r="WT3" s="170" t="s">
        <v>2736</v>
      </c>
      <c r="WU3" s="170" t="s">
        <v>2692</v>
      </c>
      <c r="WW3" s="1">
        <v>0.44837962962962963</v>
      </c>
      <c r="WX3" s="1">
        <v>0.36502314814814812</v>
      </c>
      <c r="WY3" s="1">
        <v>0.36502314814814812</v>
      </c>
      <c r="WZ3" s="1">
        <v>6.0023148148148152E-2</v>
      </c>
      <c r="XA3">
        <v>285</v>
      </c>
      <c r="XB3">
        <v>107</v>
      </c>
      <c r="XC3">
        <v>392</v>
      </c>
      <c r="XD3">
        <v>3378</v>
      </c>
      <c r="XE3">
        <v>142</v>
      </c>
      <c r="XF3">
        <v>49</v>
      </c>
      <c r="XG3">
        <v>3569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 s="106">
        <v>2400</v>
      </c>
      <c r="XT3" s="175">
        <f t="shared" ref="XT3:XT14" si="22">XG3/XS3*100</f>
        <v>148.70833333333334</v>
      </c>
      <c r="XU3" s="170" t="s">
        <v>2375</v>
      </c>
      <c r="XV3" s="170" t="s">
        <v>2736</v>
      </c>
      <c r="XW3" s="170" t="s">
        <v>2692</v>
      </c>
      <c r="XY3" s="1">
        <v>0.41763888888888889</v>
      </c>
      <c r="XZ3" s="1">
        <v>0.28461805555555558</v>
      </c>
      <c r="YA3" s="1">
        <v>0.28461805555555558</v>
      </c>
      <c r="YB3" s="1">
        <v>6.2256944444444441E-2</v>
      </c>
      <c r="YC3">
        <v>176</v>
      </c>
      <c r="YD3">
        <v>75</v>
      </c>
      <c r="YE3">
        <v>251</v>
      </c>
      <c r="YF3">
        <v>3370</v>
      </c>
      <c r="YG3">
        <v>109</v>
      </c>
      <c r="YH3">
        <v>27</v>
      </c>
      <c r="YI3">
        <v>3506</v>
      </c>
      <c r="YJ3">
        <v>0</v>
      </c>
      <c r="YK3">
        <v>0</v>
      </c>
      <c r="YL3">
        <v>0</v>
      </c>
      <c r="YM3">
        <v>1</v>
      </c>
      <c r="YN3">
        <v>1</v>
      </c>
      <c r="YO3">
        <v>2</v>
      </c>
      <c r="YP3">
        <v>63</v>
      </c>
      <c r="YQ3">
        <v>0</v>
      </c>
      <c r="YR3">
        <v>2</v>
      </c>
      <c r="YS3">
        <v>65</v>
      </c>
      <c r="YT3">
        <v>96.92</v>
      </c>
      <c r="YU3" s="106">
        <v>2400</v>
      </c>
      <c r="YV3" s="175">
        <f t="shared" ref="YV3:YV14" si="23">YI3/YU3*100</f>
        <v>146.08333333333334</v>
      </c>
      <c r="YW3" s="170" t="s">
        <v>2375</v>
      </c>
      <c r="YX3" s="170" t="s">
        <v>2736</v>
      </c>
      <c r="YY3" s="170" t="s">
        <v>2692</v>
      </c>
      <c r="ZA3" s="1">
        <v>0.42231481481481481</v>
      </c>
      <c r="ZB3" s="1">
        <v>0.31129629629629629</v>
      </c>
      <c r="ZC3" s="1">
        <v>0.31129629629629629</v>
      </c>
      <c r="ZD3" s="1">
        <v>8.8391203703703694E-2</v>
      </c>
      <c r="ZE3">
        <v>93</v>
      </c>
      <c r="ZF3">
        <v>42</v>
      </c>
      <c r="ZG3">
        <v>135</v>
      </c>
      <c r="ZH3">
        <v>2298</v>
      </c>
      <c r="ZI3">
        <v>64</v>
      </c>
      <c r="ZJ3">
        <v>10</v>
      </c>
      <c r="ZK3">
        <v>2372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 s="106">
        <v>2400</v>
      </c>
      <c r="ZX3" s="175">
        <f t="shared" ref="ZX3:ZX14" si="24">ZK3/ZW3*100</f>
        <v>98.833333333333329</v>
      </c>
      <c r="ZY3" s="170" t="s">
        <v>2375</v>
      </c>
      <c r="ZZ3" s="170" t="s">
        <v>2736</v>
      </c>
      <c r="AAA3" s="170" t="s">
        <v>2692</v>
      </c>
      <c r="AAB3">
        <v>8</v>
      </c>
      <c r="AAC3" s="1">
        <v>0.47278935185185184</v>
      </c>
      <c r="AAD3" s="1">
        <v>0.35265046296296299</v>
      </c>
      <c r="AAE3" s="1">
        <v>2.6192129629629631E-2</v>
      </c>
      <c r="AAF3" s="1">
        <v>0.12013888888888889</v>
      </c>
      <c r="AAG3">
        <v>164</v>
      </c>
      <c r="AAH3">
        <v>82</v>
      </c>
      <c r="AAI3">
        <v>246</v>
      </c>
      <c r="AAJ3">
        <v>3351</v>
      </c>
      <c r="AAK3">
        <v>65</v>
      </c>
      <c r="AAL3">
        <v>48</v>
      </c>
      <c r="AAM3">
        <v>3464</v>
      </c>
      <c r="AAN3">
        <v>0</v>
      </c>
      <c r="AAO3">
        <v>0</v>
      </c>
      <c r="AAP3">
        <v>0</v>
      </c>
      <c r="AAQ3">
        <v>2</v>
      </c>
      <c r="AAR3">
        <v>1</v>
      </c>
      <c r="AAS3">
        <v>3</v>
      </c>
      <c r="AAT3">
        <v>155</v>
      </c>
      <c r="AAU3">
        <v>1</v>
      </c>
      <c r="AAV3">
        <v>0</v>
      </c>
      <c r="AAW3">
        <v>156</v>
      </c>
      <c r="AAX3">
        <v>99.36</v>
      </c>
      <c r="AAY3" s="106">
        <v>2400</v>
      </c>
      <c r="AAZ3" s="175">
        <f t="shared" ref="AAZ3:AAZ14" si="25">AAM3/AAY3*100</f>
        <v>144.33333333333334</v>
      </c>
      <c r="ABA3" s="170" t="s">
        <v>2375</v>
      </c>
      <c r="ABB3" s="170" t="s">
        <v>2736</v>
      </c>
      <c r="ABC3" s="170" t="s">
        <v>2692</v>
      </c>
      <c r="ABE3" s="1">
        <v>0.32768518518518519</v>
      </c>
      <c r="ABF3" s="1">
        <v>0.26412037037037034</v>
      </c>
      <c r="ABG3" s="1">
        <v>0.26412037037037034</v>
      </c>
      <c r="ABH3" s="1">
        <v>3.5208333333333335E-2</v>
      </c>
      <c r="ABI3">
        <v>165</v>
      </c>
      <c r="ABJ3">
        <v>53</v>
      </c>
      <c r="ABK3">
        <v>218</v>
      </c>
      <c r="ABL3">
        <v>3915</v>
      </c>
      <c r="ABM3">
        <v>73</v>
      </c>
      <c r="ABN3">
        <v>19</v>
      </c>
      <c r="ABO3">
        <v>4007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 s="106">
        <v>2400</v>
      </c>
      <c r="ACB3" s="175">
        <f t="shared" ref="ACB3:ACB12" si="26">ABO3/ACA3*100</f>
        <v>166.95833333333334</v>
      </c>
      <c r="ACC3" s="170" t="s">
        <v>2375</v>
      </c>
      <c r="ACD3" s="170" t="s">
        <v>2736</v>
      </c>
      <c r="ACE3" s="170" t="s">
        <v>2692</v>
      </c>
      <c r="ACG3" s="1">
        <v>0.29934027777777777</v>
      </c>
      <c r="ACH3" s="1">
        <v>0.26412037037037034</v>
      </c>
      <c r="ACI3" s="1">
        <v>2.8333333333333332E-2</v>
      </c>
      <c r="ACJ3" s="1">
        <v>3.5208333333333335E-2</v>
      </c>
      <c r="ACK3">
        <v>165</v>
      </c>
      <c r="ACL3">
        <v>53</v>
      </c>
      <c r="ACM3">
        <v>218</v>
      </c>
      <c r="ACN3">
        <v>3915</v>
      </c>
      <c r="ACO3">
        <v>73</v>
      </c>
      <c r="ACP3">
        <v>19</v>
      </c>
      <c r="ACQ3">
        <v>4007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 s="106">
        <v>2400</v>
      </c>
      <c r="ADD3" s="175">
        <f t="shared" ref="ADD3:ADD19" si="27">ACQ3/ADC3*100</f>
        <v>166.95833333333334</v>
      </c>
    </row>
    <row r="4" spans="1:784">
      <c r="A4" s="170" t="s">
        <v>2370</v>
      </c>
      <c r="B4" s="170" t="s">
        <v>2736</v>
      </c>
      <c r="C4" s="170" t="s">
        <v>2692</v>
      </c>
      <c r="D4">
        <v>0.7</v>
      </c>
      <c r="E4" s="1">
        <v>9.5752314814814818E-2</v>
      </c>
      <c r="F4" s="1">
        <v>1.0706018518518517E-2</v>
      </c>
      <c r="G4" s="1">
        <v>1.0706018518518517E-2</v>
      </c>
      <c r="H4" s="1">
        <v>1.1875000000000002E-2</v>
      </c>
      <c r="I4">
        <v>26</v>
      </c>
      <c r="J4">
        <v>7</v>
      </c>
      <c r="K4">
        <v>33</v>
      </c>
      <c r="L4">
        <v>191</v>
      </c>
      <c r="M4">
        <v>10</v>
      </c>
      <c r="N4">
        <v>2</v>
      </c>
      <c r="O4">
        <v>203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106">
        <v>200</v>
      </c>
      <c r="AB4" s="175">
        <f t="shared" si="0"/>
        <v>101.49999999999999</v>
      </c>
      <c r="AC4" s="170" t="s">
        <v>2370</v>
      </c>
      <c r="AD4" s="170" t="s">
        <v>2736</v>
      </c>
      <c r="AE4" s="170" t="s">
        <v>2692</v>
      </c>
      <c r="AG4" s="1">
        <v>2.2581018518518518E-2</v>
      </c>
      <c r="AH4" s="1">
        <v>1.0706018518518517E-2</v>
      </c>
      <c r="AI4" s="1">
        <v>7.3171296296296304E-2</v>
      </c>
      <c r="AJ4" s="1">
        <v>1.1875000000000002E-2</v>
      </c>
      <c r="AK4">
        <v>26</v>
      </c>
      <c r="AL4">
        <v>7</v>
      </c>
      <c r="AM4">
        <v>33</v>
      </c>
      <c r="AN4">
        <v>191</v>
      </c>
      <c r="AO4">
        <v>10</v>
      </c>
      <c r="AP4">
        <v>2</v>
      </c>
      <c r="AQ4">
        <v>203</v>
      </c>
      <c r="AR4">
        <v>0</v>
      </c>
      <c r="AS4">
        <v>0</v>
      </c>
      <c r="AT4">
        <v>0</v>
      </c>
      <c r="AU4">
        <v>9</v>
      </c>
      <c r="AV4">
        <v>2</v>
      </c>
      <c r="AW4">
        <v>11</v>
      </c>
      <c r="AX4">
        <v>101</v>
      </c>
      <c r="AY4">
        <v>2</v>
      </c>
      <c r="AZ4">
        <v>0</v>
      </c>
      <c r="BA4">
        <v>103</v>
      </c>
      <c r="BB4">
        <v>98.06</v>
      </c>
      <c r="BC4" s="106">
        <v>200</v>
      </c>
      <c r="BD4" s="175">
        <f t="shared" si="1"/>
        <v>101.49999999999999</v>
      </c>
      <c r="BE4" s="170" t="s">
        <v>2370</v>
      </c>
      <c r="BF4" s="170" t="s">
        <v>2736</v>
      </c>
      <c r="BG4" s="170" t="s">
        <v>2692</v>
      </c>
      <c r="BI4" s="1">
        <v>7.789351851851852E-3</v>
      </c>
      <c r="BJ4" s="1">
        <v>2.4189814814814816E-3</v>
      </c>
      <c r="BK4" s="1">
        <v>2.4189814814814816E-3</v>
      </c>
      <c r="BL4" s="1">
        <v>5.0578703703703706E-3</v>
      </c>
      <c r="BM4">
        <v>1</v>
      </c>
      <c r="BN4">
        <v>2</v>
      </c>
      <c r="BO4">
        <v>3</v>
      </c>
      <c r="BP4">
        <v>8</v>
      </c>
      <c r="BQ4">
        <v>4</v>
      </c>
      <c r="BR4">
        <v>3</v>
      </c>
      <c r="BS4">
        <v>15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 s="106"/>
      <c r="CF4" s="175" t="e">
        <f t="shared" si="2"/>
        <v>#DIV/0!</v>
      </c>
      <c r="CG4" s="170" t="s">
        <v>2370</v>
      </c>
      <c r="CH4" s="170" t="s">
        <v>2736</v>
      </c>
      <c r="CI4" s="170" t="s">
        <v>2692</v>
      </c>
      <c r="CK4" s="1">
        <v>0.39587962962962964</v>
      </c>
      <c r="CL4" s="1">
        <v>0.20381944444444444</v>
      </c>
      <c r="CM4" s="1">
        <v>0.20381944444444444</v>
      </c>
      <c r="CN4" s="1">
        <v>7.3935185185185187E-2</v>
      </c>
      <c r="CO4">
        <v>463</v>
      </c>
      <c r="CP4">
        <v>41</v>
      </c>
      <c r="CQ4">
        <v>504</v>
      </c>
      <c r="CR4">
        <v>2328</v>
      </c>
      <c r="CS4">
        <v>105</v>
      </c>
      <c r="CT4">
        <v>19</v>
      </c>
      <c r="CU4">
        <v>2452</v>
      </c>
      <c r="CV4">
        <v>0</v>
      </c>
      <c r="CW4">
        <v>0</v>
      </c>
      <c r="CX4">
        <v>0</v>
      </c>
      <c r="CY4">
        <v>2</v>
      </c>
      <c r="CZ4">
        <v>0</v>
      </c>
      <c r="DA4">
        <v>2</v>
      </c>
      <c r="DB4">
        <v>105</v>
      </c>
      <c r="DC4">
        <v>0</v>
      </c>
      <c r="DD4">
        <v>0</v>
      </c>
      <c r="DE4">
        <v>105</v>
      </c>
      <c r="DF4">
        <v>100</v>
      </c>
      <c r="DG4" s="106">
        <v>2400</v>
      </c>
      <c r="DH4" s="175">
        <f t="shared" si="3"/>
        <v>102.16666666666667</v>
      </c>
      <c r="DI4" s="170" t="s">
        <v>2370</v>
      </c>
      <c r="DJ4" s="170" t="s">
        <v>2736</v>
      </c>
      <c r="DK4" s="170" t="s">
        <v>2692</v>
      </c>
      <c r="DM4" s="1">
        <v>0.29703703703703704</v>
      </c>
      <c r="DN4" s="1">
        <v>0.21642361111111111</v>
      </c>
      <c r="DO4" s="1">
        <v>0.21642361111111111</v>
      </c>
      <c r="DP4" s="1">
        <v>4.5057870370370373E-2</v>
      </c>
      <c r="DQ4">
        <v>208</v>
      </c>
      <c r="DR4">
        <v>33</v>
      </c>
      <c r="DS4">
        <v>241</v>
      </c>
      <c r="DT4">
        <v>2366</v>
      </c>
      <c r="DU4">
        <v>68</v>
      </c>
      <c r="DV4">
        <v>14</v>
      </c>
      <c r="DW4">
        <v>2448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 s="106">
        <v>2400</v>
      </c>
      <c r="EJ4" s="175">
        <f t="shared" si="4"/>
        <v>102</v>
      </c>
      <c r="EK4" s="170" t="s">
        <v>2370</v>
      </c>
      <c r="EL4" s="170" t="s">
        <v>2736</v>
      </c>
      <c r="EM4" s="170" t="s">
        <v>2692</v>
      </c>
      <c r="EO4" s="1">
        <v>0.40416666666666662</v>
      </c>
      <c r="EP4" s="1">
        <v>0.31884259259259257</v>
      </c>
      <c r="EQ4" s="1">
        <v>0.31884259259259257</v>
      </c>
      <c r="ER4" s="1">
        <v>1.9525462962962963E-2</v>
      </c>
      <c r="ES4">
        <v>178</v>
      </c>
      <c r="ET4">
        <v>20</v>
      </c>
      <c r="EU4">
        <v>198</v>
      </c>
      <c r="EV4">
        <v>2491</v>
      </c>
      <c r="EW4">
        <v>39</v>
      </c>
      <c r="EX4">
        <v>13</v>
      </c>
      <c r="EY4">
        <v>2543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 s="106">
        <v>2400</v>
      </c>
      <c r="FL4" s="175">
        <f t="shared" si="5"/>
        <v>105.95833333333333</v>
      </c>
      <c r="FM4" s="170" t="s">
        <v>2370</v>
      </c>
      <c r="FN4" s="170" t="s">
        <v>2736</v>
      </c>
      <c r="FO4" s="170" t="s">
        <v>2692</v>
      </c>
      <c r="FQ4" s="1">
        <v>0.28541666666666665</v>
      </c>
      <c r="FR4" s="1">
        <v>0.23234953703703706</v>
      </c>
      <c r="FS4" s="1">
        <v>0.23234953703703706</v>
      </c>
      <c r="FT4" s="1">
        <v>2.5358796296296296E-2</v>
      </c>
      <c r="FU4">
        <v>181</v>
      </c>
      <c r="FV4">
        <v>28</v>
      </c>
      <c r="FW4">
        <v>209</v>
      </c>
      <c r="FX4">
        <v>2382</v>
      </c>
      <c r="FY4">
        <v>71</v>
      </c>
      <c r="FZ4">
        <v>13</v>
      </c>
      <c r="GA4">
        <v>2466</v>
      </c>
      <c r="GB4">
        <v>0</v>
      </c>
      <c r="GC4">
        <v>0</v>
      </c>
      <c r="GD4">
        <v>0</v>
      </c>
      <c r="GE4">
        <v>1</v>
      </c>
      <c r="GF4">
        <v>2</v>
      </c>
      <c r="GG4">
        <v>3</v>
      </c>
      <c r="GH4">
        <v>62</v>
      </c>
      <c r="GI4">
        <v>0</v>
      </c>
      <c r="GJ4">
        <v>2</v>
      </c>
      <c r="GK4">
        <v>64</v>
      </c>
      <c r="GL4">
        <v>96.88</v>
      </c>
      <c r="GM4" s="106">
        <v>1800</v>
      </c>
      <c r="GN4" s="175">
        <f t="shared" si="6"/>
        <v>137</v>
      </c>
      <c r="GO4" s="170" t="s">
        <v>2370</v>
      </c>
      <c r="GP4" s="170" t="s">
        <v>2736</v>
      </c>
      <c r="GQ4" s="170" t="s">
        <v>2692</v>
      </c>
      <c r="GS4" s="1">
        <v>0.25770833333333332</v>
      </c>
      <c r="GT4" s="1">
        <v>0.23234953703703706</v>
      </c>
      <c r="GU4" s="1">
        <v>2.7696759259259258E-2</v>
      </c>
      <c r="GV4" s="1">
        <v>2.5358796296296296E-2</v>
      </c>
      <c r="GW4">
        <v>181</v>
      </c>
      <c r="GX4">
        <v>28</v>
      </c>
      <c r="GY4">
        <v>209</v>
      </c>
      <c r="GZ4">
        <v>2382</v>
      </c>
      <c r="HA4">
        <v>71</v>
      </c>
      <c r="HB4">
        <v>13</v>
      </c>
      <c r="HC4">
        <v>2466</v>
      </c>
      <c r="HD4">
        <v>0</v>
      </c>
      <c r="HE4">
        <v>0</v>
      </c>
      <c r="HF4">
        <v>0</v>
      </c>
      <c r="HG4">
        <v>1</v>
      </c>
      <c r="HH4">
        <v>2</v>
      </c>
      <c r="HI4">
        <v>3</v>
      </c>
      <c r="HJ4">
        <v>62</v>
      </c>
      <c r="HK4">
        <v>0</v>
      </c>
      <c r="HL4">
        <v>2</v>
      </c>
      <c r="HM4">
        <v>64</v>
      </c>
      <c r="HN4">
        <v>96.88</v>
      </c>
      <c r="HO4" s="106">
        <v>1800</v>
      </c>
      <c r="HP4" s="175">
        <f t="shared" si="7"/>
        <v>137</v>
      </c>
      <c r="HQ4" s="170" t="s">
        <v>2370</v>
      </c>
      <c r="HR4" s="170" t="s">
        <v>2736</v>
      </c>
      <c r="HS4" s="170" t="s">
        <v>2692</v>
      </c>
      <c r="HU4" s="10">
        <v>1.1469675925925926</v>
      </c>
      <c r="HV4" s="1">
        <v>0.97386574074074073</v>
      </c>
      <c r="HW4" s="1">
        <v>0.24747685185185186</v>
      </c>
      <c r="HX4" s="1">
        <v>0.17309027777777777</v>
      </c>
      <c r="HY4">
        <v>1031</v>
      </c>
      <c r="HZ4">
        <v>124</v>
      </c>
      <c r="IA4">
        <v>1155</v>
      </c>
      <c r="IB4">
        <v>9575</v>
      </c>
      <c r="IC4">
        <v>287</v>
      </c>
      <c r="ID4">
        <v>62</v>
      </c>
      <c r="IE4">
        <v>9924</v>
      </c>
      <c r="IF4">
        <v>0</v>
      </c>
      <c r="IG4">
        <v>0</v>
      </c>
      <c r="IH4">
        <v>0</v>
      </c>
      <c r="II4">
        <v>3</v>
      </c>
      <c r="IJ4">
        <v>2</v>
      </c>
      <c r="IK4">
        <v>5</v>
      </c>
      <c r="IL4">
        <v>167</v>
      </c>
      <c r="IM4">
        <v>0</v>
      </c>
      <c r="IN4">
        <v>2</v>
      </c>
      <c r="IO4">
        <v>169</v>
      </c>
      <c r="IP4">
        <v>98.82</v>
      </c>
      <c r="IQ4" s="106">
        <f t="shared" ref="IQ4:IQ21" si="28">SUM(CE4,DG4,EI4,FK4,GM4)</f>
        <v>9000</v>
      </c>
      <c r="IR4" s="175">
        <f t="shared" si="8"/>
        <v>110.26666666666667</v>
      </c>
      <c r="IS4" s="170" t="s">
        <v>2370</v>
      </c>
      <c r="IT4" s="170" t="s">
        <v>2736</v>
      </c>
      <c r="IU4" s="170" t="s">
        <v>2692</v>
      </c>
      <c r="IV4">
        <v>4</v>
      </c>
      <c r="IW4" s="1">
        <v>0.12094907407407407</v>
      </c>
      <c r="IX4" s="1">
        <v>8.818287037037037E-2</v>
      </c>
      <c r="IY4" s="1">
        <v>8.818287037037037E-2</v>
      </c>
      <c r="IZ4" s="1">
        <v>1.5625E-2</v>
      </c>
      <c r="JA4">
        <v>90</v>
      </c>
      <c r="JB4">
        <v>33</v>
      </c>
      <c r="JC4">
        <v>123</v>
      </c>
      <c r="JD4">
        <v>1422</v>
      </c>
      <c r="JE4">
        <v>72</v>
      </c>
      <c r="JF4">
        <v>16</v>
      </c>
      <c r="JG4">
        <v>1510</v>
      </c>
      <c r="JH4">
        <v>0</v>
      </c>
      <c r="JI4">
        <v>0</v>
      </c>
      <c r="JJ4">
        <v>0</v>
      </c>
      <c r="JK4">
        <v>2</v>
      </c>
      <c r="JL4">
        <v>0</v>
      </c>
      <c r="JM4">
        <v>2</v>
      </c>
      <c r="JN4">
        <v>112</v>
      </c>
      <c r="JO4">
        <v>0</v>
      </c>
      <c r="JP4">
        <v>0</v>
      </c>
      <c r="JQ4">
        <v>112</v>
      </c>
      <c r="JR4">
        <v>100</v>
      </c>
      <c r="JS4" s="106">
        <v>1200</v>
      </c>
      <c r="JT4" s="175">
        <f t="shared" si="9"/>
        <v>125.83333333333333</v>
      </c>
      <c r="JU4" s="170" t="s">
        <v>2370</v>
      </c>
      <c r="JV4" s="170" t="s">
        <v>2736</v>
      </c>
      <c r="JW4" s="170" t="s">
        <v>2692</v>
      </c>
      <c r="JY4" s="1">
        <v>0.10371527777777778</v>
      </c>
      <c r="JZ4" s="1">
        <v>6.5023148148148149E-2</v>
      </c>
      <c r="KA4" s="1">
        <v>6.5023148148148149E-2</v>
      </c>
      <c r="KB4" s="1">
        <v>2.1574074074074075E-2</v>
      </c>
      <c r="KC4">
        <v>112</v>
      </c>
      <c r="KD4">
        <v>10</v>
      </c>
      <c r="KE4">
        <v>122</v>
      </c>
      <c r="KF4">
        <v>1343</v>
      </c>
      <c r="KG4">
        <v>72</v>
      </c>
      <c r="KH4">
        <v>8</v>
      </c>
      <c r="KI4">
        <v>1423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 s="106">
        <v>1200</v>
      </c>
      <c r="KV4" s="175">
        <f t="shared" si="10"/>
        <v>118.58333333333333</v>
      </c>
      <c r="KW4" s="170" t="s">
        <v>2370</v>
      </c>
      <c r="KX4" s="170" t="s">
        <v>2736</v>
      </c>
      <c r="KY4" s="170" t="s">
        <v>2692</v>
      </c>
      <c r="LA4" s="1">
        <v>0</v>
      </c>
      <c r="LB4" s="1">
        <v>0</v>
      </c>
      <c r="LC4" s="1">
        <v>0</v>
      </c>
      <c r="LD4" s="1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1</v>
      </c>
      <c r="LQ4">
        <v>2</v>
      </c>
      <c r="LR4">
        <v>97</v>
      </c>
      <c r="LS4">
        <v>0</v>
      </c>
      <c r="LT4">
        <v>3</v>
      </c>
      <c r="LU4">
        <v>100</v>
      </c>
      <c r="LV4">
        <v>97</v>
      </c>
      <c r="LW4" s="106"/>
      <c r="LX4" s="175" t="e">
        <f t="shared" si="11"/>
        <v>#DIV/0!</v>
      </c>
      <c r="LY4" s="170" t="s">
        <v>2370</v>
      </c>
      <c r="LZ4" s="170" t="s">
        <v>2736</v>
      </c>
      <c r="MA4" s="170" t="s">
        <v>2692</v>
      </c>
      <c r="MC4" s="1">
        <v>0.47336805555555556</v>
      </c>
      <c r="MD4" s="1">
        <v>0.32664351851851853</v>
      </c>
      <c r="ME4" s="1">
        <v>0.32664351851851853</v>
      </c>
      <c r="MF4" s="1">
        <v>6.9097222222222225E-3</v>
      </c>
      <c r="MG4">
        <v>148</v>
      </c>
      <c r="MH4">
        <v>29</v>
      </c>
      <c r="MI4">
        <v>177</v>
      </c>
      <c r="MJ4">
        <v>2598</v>
      </c>
      <c r="MK4">
        <v>30</v>
      </c>
      <c r="ML4">
        <v>24</v>
      </c>
      <c r="MM4">
        <v>2652</v>
      </c>
      <c r="MN4">
        <v>0</v>
      </c>
      <c r="MO4">
        <v>0</v>
      </c>
      <c r="MP4">
        <v>0</v>
      </c>
      <c r="MQ4">
        <v>2</v>
      </c>
      <c r="MR4">
        <v>0</v>
      </c>
      <c r="MS4">
        <v>2</v>
      </c>
      <c r="MT4">
        <v>99</v>
      </c>
      <c r="MU4">
        <v>0</v>
      </c>
      <c r="MV4">
        <v>0</v>
      </c>
      <c r="MW4">
        <v>99</v>
      </c>
      <c r="MX4">
        <v>100</v>
      </c>
      <c r="MY4" s="106">
        <v>2400</v>
      </c>
      <c r="MZ4" s="175">
        <f t="shared" si="12"/>
        <v>110.5</v>
      </c>
      <c r="NA4" s="170" t="s">
        <v>2370</v>
      </c>
      <c r="NB4" s="170" t="s">
        <v>2736</v>
      </c>
      <c r="NC4" s="170" t="s">
        <v>2692</v>
      </c>
      <c r="NE4" s="1">
        <v>0.33356481481481487</v>
      </c>
      <c r="NF4" s="1">
        <v>0.32664351851851853</v>
      </c>
      <c r="NG4" s="1">
        <v>0.13980324074074074</v>
      </c>
      <c r="NH4" s="1">
        <v>6.9097222222222225E-3</v>
      </c>
      <c r="NI4">
        <v>148</v>
      </c>
      <c r="NJ4">
        <v>29</v>
      </c>
      <c r="NK4">
        <v>177</v>
      </c>
      <c r="NL4">
        <v>2598</v>
      </c>
      <c r="NM4">
        <v>30</v>
      </c>
      <c r="NN4">
        <v>24</v>
      </c>
      <c r="NO4">
        <v>2652</v>
      </c>
      <c r="NP4">
        <v>0</v>
      </c>
      <c r="NQ4">
        <v>0</v>
      </c>
      <c r="NR4">
        <v>0</v>
      </c>
      <c r="NS4">
        <v>2</v>
      </c>
      <c r="NT4">
        <v>0</v>
      </c>
      <c r="NU4">
        <v>2</v>
      </c>
      <c r="NV4">
        <v>99</v>
      </c>
      <c r="NW4">
        <v>0</v>
      </c>
      <c r="NX4">
        <v>0</v>
      </c>
      <c r="NY4">
        <v>99</v>
      </c>
      <c r="NZ4">
        <v>100</v>
      </c>
      <c r="OA4" s="106">
        <v>2400</v>
      </c>
      <c r="OB4" s="175">
        <f t="shared" si="13"/>
        <v>110.5</v>
      </c>
      <c r="OC4" s="170" t="s">
        <v>2370</v>
      </c>
      <c r="OD4" s="170" t="s">
        <v>2736</v>
      </c>
      <c r="OE4" s="170" t="s">
        <v>2692</v>
      </c>
      <c r="OG4" s="1"/>
      <c r="OH4" s="1"/>
      <c r="OI4" s="1"/>
      <c r="OJ4" s="1"/>
      <c r="PC4" s="106">
        <v>2400</v>
      </c>
      <c r="PD4" s="175">
        <f t="shared" si="14"/>
        <v>0</v>
      </c>
      <c r="PE4" s="170" t="s">
        <v>2370</v>
      </c>
      <c r="PF4" s="170" t="s">
        <v>2736</v>
      </c>
      <c r="PG4" s="170" t="s">
        <v>2692</v>
      </c>
      <c r="PI4" s="1">
        <v>0.47184027777777776</v>
      </c>
      <c r="PJ4" s="1">
        <v>0.4221759259259259</v>
      </c>
      <c r="PK4" s="1">
        <v>5.226851851851852E-2</v>
      </c>
      <c r="PL4" s="1">
        <v>4.9664351851851855E-2</v>
      </c>
      <c r="PM4">
        <v>228</v>
      </c>
      <c r="PN4">
        <v>63</v>
      </c>
      <c r="PO4">
        <v>291</v>
      </c>
      <c r="PP4">
        <v>2699</v>
      </c>
      <c r="PQ4">
        <v>170</v>
      </c>
      <c r="PR4">
        <v>25</v>
      </c>
      <c r="PS4">
        <v>2894</v>
      </c>
      <c r="PT4">
        <v>0</v>
      </c>
      <c r="PU4">
        <v>0</v>
      </c>
      <c r="PV4">
        <v>0</v>
      </c>
      <c r="PW4">
        <v>2</v>
      </c>
      <c r="PX4">
        <v>0</v>
      </c>
      <c r="PY4">
        <v>2</v>
      </c>
      <c r="PZ4">
        <v>101</v>
      </c>
      <c r="QA4">
        <v>0</v>
      </c>
      <c r="QB4">
        <v>0</v>
      </c>
      <c r="QC4">
        <v>101</v>
      </c>
      <c r="QD4">
        <v>100</v>
      </c>
      <c r="QE4" s="106">
        <v>2400</v>
      </c>
      <c r="QF4" s="175">
        <f t="shared" si="15"/>
        <v>120.58333333333333</v>
      </c>
      <c r="QG4" s="170" t="s">
        <v>2370</v>
      </c>
      <c r="QH4" s="170" t="s">
        <v>2736</v>
      </c>
      <c r="QI4" s="170" t="s">
        <v>2692</v>
      </c>
      <c r="QK4" s="1">
        <v>0.3402546296296296</v>
      </c>
      <c r="QL4" s="1">
        <v>0.22543981481481482</v>
      </c>
      <c r="QM4" s="1">
        <v>0.22543981481481482</v>
      </c>
      <c r="QN4" s="1">
        <v>7.1759259259259259E-2</v>
      </c>
      <c r="QO4">
        <v>308</v>
      </c>
      <c r="QP4">
        <v>37</v>
      </c>
      <c r="QQ4">
        <v>345</v>
      </c>
      <c r="QR4">
        <v>2577</v>
      </c>
      <c r="QS4">
        <v>60</v>
      </c>
      <c r="QT4">
        <v>16</v>
      </c>
      <c r="QU4">
        <v>2653</v>
      </c>
      <c r="QV4">
        <v>0</v>
      </c>
      <c r="QW4">
        <v>0</v>
      </c>
      <c r="QX4">
        <v>0</v>
      </c>
      <c r="QY4">
        <v>1</v>
      </c>
      <c r="QZ4">
        <v>0</v>
      </c>
      <c r="RA4">
        <v>1</v>
      </c>
      <c r="RB4">
        <v>78</v>
      </c>
      <c r="RC4">
        <v>0</v>
      </c>
      <c r="RD4">
        <v>0</v>
      </c>
      <c r="RE4">
        <v>78</v>
      </c>
      <c r="RF4">
        <v>100</v>
      </c>
      <c r="RG4" s="106">
        <v>2400</v>
      </c>
      <c r="RH4" s="175">
        <f t="shared" si="16"/>
        <v>110.54166666666667</v>
      </c>
      <c r="RI4" s="170" t="s">
        <v>2370</v>
      </c>
      <c r="RJ4" s="170" t="s">
        <v>2736</v>
      </c>
      <c r="RK4" s="170" t="s">
        <v>2692</v>
      </c>
      <c r="RM4" s="1">
        <v>0.38422453703703702</v>
      </c>
      <c r="RN4" s="1">
        <v>0.30834490740740744</v>
      </c>
      <c r="RO4" s="1">
        <v>0.30834490740740744</v>
      </c>
      <c r="RP4" s="1">
        <v>4.1516203703703701E-2</v>
      </c>
      <c r="RQ4">
        <v>213</v>
      </c>
      <c r="RR4">
        <v>62</v>
      </c>
      <c r="RS4">
        <v>275</v>
      </c>
      <c r="RT4">
        <v>2438</v>
      </c>
      <c r="RU4">
        <v>93</v>
      </c>
      <c r="RV4">
        <v>38</v>
      </c>
      <c r="RW4">
        <v>2569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88</v>
      </c>
      <c r="SE4">
        <v>1</v>
      </c>
      <c r="SF4">
        <v>1</v>
      </c>
      <c r="SG4">
        <v>90</v>
      </c>
      <c r="SH4">
        <v>97.78</v>
      </c>
      <c r="SI4" s="106">
        <v>2400</v>
      </c>
      <c r="SJ4" s="175">
        <f t="shared" si="17"/>
        <v>107.04166666666666</v>
      </c>
      <c r="SK4" s="170" t="s">
        <v>2370</v>
      </c>
      <c r="SL4" s="170" t="s">
        <v>2736</v>
      </c>
      <c r="SM4" s="170" t="s">
        <v>2692</v>
      </c>
      <c r="SO4" s="1">
        <v>0.18359953703703702</v>
      </c>
      <c r="SP4" s="1">
        <v>0.14918981481481483</v>
      </c>
      <c r="SQ4" s="1">
        <v>0.14918981481481483</v>
      </c>
      <c r="SR4" s="1">
        <v>1.2650462962962962E-2</v>
      </c>
      <c r="SS4">
        <v>100</v>
      </c>
      <c r="ST4">
        <v>35</v>
      </c>
      <c r="SU4">
        <v>135</v>
      </c>
      <c r="SV4">
        <v>2430</v>
      </c>
      <c r="SW4">
        <v>74</v>
      </c>
      <c r="SX4">
        <v>20</v>
      </c>
      <c r="SY4">
        <v>2524</v>
      </c>
      <c r="SZ4">
        <v>0</v>
      </c>
      <c r="TA4">
        <v>0</v>
      </c>
      <c r="TB4">
        <v>0</v>
      </c>
      <c r="TC4">
        <v>1</v>
      </c>
      <c r="TD4">
        <v>1</v>
      </c>
      <c r="TE4">
        <v>2</v>
      </c>
      <c r="TF4">
        <v>141</v>
      </c>
      <c r="TG4">
        <v>0</v>
      </c>
      <c r="TH4">
        <v>1</v>
      </c>
      <c r="TI4">
        <v>142</v>
      </c>
      <c r="TJ4">
        <v>99.3</v>
      </c>
      <c r="TK4" s="106">
        <v>1931</v>
      </c>
      <c r="TL4" s="175">
        <f t="shared" si="18"/>
        <v>130.70947695494561</v>
      </c>
      <c r="TM4" s="170" t="s">
        <v>2370</v>
      </c>
      <c r="TN4" s="170" t="s">
        <v>2736</v>
      </c>
      <c r="TO4" s="170" t="s">
        <v>2692</v>
      </c>
      <c r="TQ4" s="1">
        <v>0.29547453703703702</v>
      </c>
      <c r="TR4" s="1">
        <v>0.24898148148148147</v>
      </c>
      <c r="TS4" s="1">
        <v>0.24898148148148147</v>
      </c>
      <c r="TT4" s="1">
        <v>1.2824074074074073E-2</v>
      </c>
      <c r="TU4">
        <v>144</v>
      </c>
      <c r="TV4">
        <v>49</v>
      </c>
      <c r="TW4">
        <v>193</v>
      </c>
      <c r="TX4">
        <v>2413</v>
      </c>
      <c r="TY4">
        <v>93</v>
      </c>
      <c r="TZ4">
        <v>26</v>
      </c>
      <c r="UA4">
        <v>2532</v>
      </c>
      <c r="UB4">
        <v>0</v>
      </c>
      <c r="UC4">
        <v>0</v>
      </c>
      <c r="UD4">
        <v>0</v>
      </c>
      <c r="UE4">
        <v>2</v>
      </c>
      <c r="UF4">
        <v>0</v>
      </c>
      <c r="UG4">
        <v>2</v>
      </c>
      <c r="UH4">
        <v>102</v>
      </c>
      <c r="UI4">
        <v>0</v>
      </c>
      <c r="UJ4">
        <v>0</v>
      </c>
      <c r="UK4">
        <v>102</v>
      </c>
      <c r="UL4">
        <v>100</v>
      </c>
      <c r="UM4" s="106">
        <v>1931</v>
      </c>
      <c r="UN4" s="175">
        <f t="shared" si="19"/>
        <v>131.12377006732262</v>
      </c>
      <c r="UO4" s="170" t="s">
        <v>2370</v>
      </c>
      <c r="UP4" s="170" t="s">
        <v>2736</v>
      </c>
      <c r="UQ4" s="170" t="s">
        <v>2692</v>
      </c>
      <c r="US4" s="1">
        <v>0.26180555555555557</v>
      </c>
      <c r="UT4" s="1">
        <v>0.24898148148148147</v>
      </c>
      <c r="UU4" s="1">
        <v>3.3657407407407407E-2</v>
      </c>
      <c r="UV4" s="1">
        <v>1.2824074074074073E-2</v>
      </c>
      <c r="UW4">
        <v>144</v>
      </c>
      <c r="UX4">
        <v>49</v>
      </c>
      <c r="UY4">
        <v>193</v>
      </c>
      <c r="UZ4">
        <v>2413</v>
      </c>
      <c r="VA4">
        <v>93</v>
      </c>
      <c r="VB4">
        <v>26</v>
      </c>
      <c r="VC4">
        <v>2532</v>
      </c>
      <c r="VD4">
        <v>0</v>
      </c>
      <c r="VE4">
        <v>0</v>
      </c>
      <c r="VF4">
        <v>0</v>
      </c>
      <c r="VG4">
        <v>2</v>
      </c>
      <c r="VH4">
        <v>0</v>
      </c>
      <c r="VI4">
        <v>2</v>
      </c>
      <c r="VJ4">
        <v>102</v>
      </c>
      <c r="VK4">
        <v>0</v>
      </c>
      <c r="VL4">
        <v>0</v>
      </c>
      <c r="VM4">
        <v>102</v>
      </c>
      <c r="VN4">
        <v>100</v>
      </c>
      <c r="VO4" s="106">
        <v>1931</v>
      </c>
      <c r="VP4" s="175">
        <f t="shared" si="20"/>
        <v>131.12377006732262</v>
      </c>
      <c r="VQ4" s="170" t="s">
        <v>2370</v>
      </c>
      <c r="VR4" s="170" t="s">
        <v>2736</v>
      </c>
      <c r="VS4" s="170" t="s">
        <v>2692</v>
      </c>
      <c r="VU4" s="1"/>
      <c r="VV4" s="1"/>
      <c r="VW4" s="1"/>
      <c r="VX4" s="1"/>
      <c r="WQ4" s="106">
        <v>2400</v>
      </c>
      <c r="WR4" s="175">
        <f t="shared" si="21"/>
        <v>0</v>
      </c>
      <c r="WS4" s="170" t="s">
        <v>2370</v>
      </c>
      <c r="WT4" s="170" t="s">
        <v>2736</v>
      </c>
      <c r="WU4" s="170" t="s">
        <v>2692</v>
      </c>
      <c r="WW4" s="1">
        <v>0.42717592592592596</v>
      </c>
      <c r="WX4" s="1">
        <v>0.37633101851851852</v>
      </c>
      <c r="WY4" s="1">
        <v>0.37633101851851852</v>
      </c>
      <c r="WZ4" s="1">
        <v>2.4918981481481483E-2</v>
      </c>
      <c r="XA4">
        <v>191</v>
      </c>
      <c r="XB4">
        <v>68</v>
      </c>
      <c r="XC4">
        <v>259</v>
      </c>
      <c r="XD4">
        <v>2617</v>
      </c>
      <c r="XE4">
        <v>102</v>
      </c>
      <c r="XF4">
        <v>35</v>
      </c>
      <c r="XG4">
        <v>2754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 s="106">
        <v>2400</v>
      </c>
      <c r="XT4" s="175">
        <f t="shared" si="22"/>
        <v>114.75</v>
      </c>
      <c r="XU4" s="170" t="s">
        <v>2370</v>
      </c>
      <c r="XV4" s="170" t="s">
        <v>2736</v>
      </c>
      <c r="XW4" s="170" t="s">
        <v>2692</v>
      </c>
      <c r="XY4" s="1">
        <v>0.37182870370370374</v>
      </c>
      <c r="XZ4" s="1">
        <v>0.30936342592592592</v>
      </c>
      <c r="YA4" s="1">
        <v>0.30936342592592592</v>
      </c>
      <c r="YB4" s="1">
        <v>2.9791666666666664E-2</v>
      </c>
      <c r="YC4">
        <v>242</v>
      </c>
      <c r="YD4">
        <v>84</v>
      </c>
      <c r="YE4">
        <v>326</v>
      </c>
      <c r="YF4">
        <v>2697</v>
      </c>
      <c r="YG4">
        <v>109</v>
      </c>
      <c r="YH4">
        <v>29</v>
      </c>
      <c r="YI4">
        <v>2835</v>
      </c>
      <c r="YJ4">
        <v>0</v>
      </c>
      <c r="YK4">
        <v>0</v>
      </c>
      <c r="YL4">
        <v>0</v>
      </c>
      <c r="YM4">
        <v>2</v>
      </c>
      <c r="YN4">
        <v>0</v>
      </c>
      <c r="YO4">
        <v>2</v>
      </c>
      <c r="YP4">
        <v>58</v>
      </c>
      <c r="YQ4">
        <v>0</v>
      </c>
      <c r="YR4">
        <v>0</v>
      </c>
      <c r="YS4">
        <v>58</v>
      </c>
      <c r="YT4">
        <v>100</v>
      </c>
      <c r="YU4" s="106">
        <v>2400</v>
      </c>
      <c r="YV4" s="175">
        <f t="shared" si="23"/>
        <v>118.12499999999999</v>
      </c>
      <c r="YW4" s="170" t="s">
        <v>2370</v>
      </c>
      <c r="YX4" s="170" t="s">
        <v>2736</v>
      </c>
      <c r="YY4" s="170" t="s">
        <v>2692</v>
      </c>
      <c r="ZA4" s="1">
        <v>0.32079861111111113</v>
      </c>
      <c r="ZB4" s="1">
        <v>0.26937499999999998</v>
      </c>
      <c r="ZC4" s="1">
        <v>0.26937499999999998</v>
      </c>
      <c r="ZD4" s="1">
        <v>1.7893518518518517E-2</v>
      </c>
      <c r="ZE4">
        <v>93</v>
      </c>
      <c r="ZF4">
        <v>55</v>
      </c>
      <c r="ZG4">
        <v>148</v>
      </c>
      <c r="ZH4">
        <v>2741</v>
      </c>
      <c r="ZI4">
        <v>54</v>
      </c>
      <c r="ZJ4">
        <v>51</v>
      </c>
      <c r="ZK4">
        <v>2846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 s="106">
        <v>2400</v>
      </c>
      <c r="ZX4" s="175">
        <f t="shared" si="24"/>
        <v>118.58333333333333</v>
      </c>
      <c r="ZY4" s="170" t="s">
        <v>2370</v>
      </c>
      <c r="ZZ4" s="170" t="s">
        <v>2736</v>
      </c>
      <c r="AAA4" s="170" t="s">
        <v>2692</v>
      </c>
      <c r="AAB4">
        <v>8</v>
      </c>
      <c r="AAC4" s="1">
        <v>0.27655092592592595</v>
      </c>
      <c r="AAD4" s="1">
        <v>0.2364236111111111</v>
      </c>
      <c r="AAE4" s="1">
        <v>7.8356481481481485E-2</v>
      </c>
      <c r="AAF4" s="1">
        <v>4.0127314814814817E-2</v>
      </c>
      <c r="AAG4">
        <v>92</v>
      </c>
      <c r="AAH4">
        <v>48</v>
      </c>
      <c r="AAI4">
        <v>140</v>
      </c>
      <c r="AAJ4">
        <v>2558</v>
      </c>
      <c r="AAK4">
        <v>72</v>
      </c>
      <c r="AAL4">
        <v>51</v>
      </c>
      <c r="AAM4">
        <v>2681</v>
      </c>
      <c r="AAN4">
        <v>0</v>
      </c>
      <c r="AAO4">
        <v>0</v>
      </c>
      <c r="AAP4">
        <v>0</v>
      </c>
      <c r="AAQ4">
        <v>4</v>
      </c>
      <c r="AAR4">
        <v>0</v>
      </c>
      <c r="AAS4">
        <v>4</v>
      </c>
      <c r="AAT4">
        <v>183</v>
      </c>
      <c r="AAU4">
        <v>0</v>
      </c>
      <c r="AAV4">
        <v>0</v>
      </c>
      <c r="AAW4">
        <v>183</v>
      </c>
      <c r="AAX4">
        <v>100</v>
      </c>
      <c r="AAY4" s="106">
        <v>2400</v>
      </c>
      <c r="AAZ4" s="175">
        <f t="shared" si="25"/>
        <v>111.70833333333334</v>
      </c>
      <c r="ABA4" s="170" t="s">
        <v>2370</v>
      </c>
      <c r="ABB4" s="170" t="s">
        <v>2737</v>
      </c>
      <c r="ABC4" s="170" t="s">
        <v>2692</v>
      </c>
      <c r="ABE4" s="1">
        <v>0.47269675925925925</v>
      </c>
      <c r="ABF4" s="1">
        <v>0.26524305555555555</v>
      </c>
      <c r="ABG4" s="1">
        <v>0.26524305555555555</v>
      </c>
      <c r="ABH4" s="1">
        <v>0.17085648148148147</v>
      </c>
      <c r="ABI4">
        <v>953</v>
      </c>
      <c r="ABJ4">
        <v>42</v>
      </c>
      <c r="ABK4">
        <v>995</v>
      </c>
      <c r="ABL4">
        <v>1040</v>
      </c>
      <c r="ABM4">
        <v>49</v>
      </c>
      <c r="ABN4">
        <v>12</v>
      </c>
      <c r="ABO4">
        <v>1101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 s="106">
        <v>823</v>
      </c>
      <c r="ACB4" s="175">
        <f t="shared" si="26"/>
        <v>133.77885783718105</v>
      </c>
      <c r="ACC4" s="170" t="s">
        <v>2370</v>
      </c>
      <c r="ACD4" s="170" t="s">
        <v>2737</v>
      </c>
      <c r="ACE4" s="170" t="s">
        <v>2692</v>
      </c>
      <c r="ACG4" s="1">
        <v>0.43609953703703702</v>
      </c>
      <c r="ACH4" s="1">
        <v>0.26524305555555555</v>
      </c>
      <c r="ACI4" s="1">
        <v>3.6597222222222225E-2</v>
      </c>
      <c r="ACJ4" s="1">
        <v>0.17085648148148147</v>
      </c>
      <c r="ACK4">
        <v>953</v>
      </c>
      <c r="ACL4">
        <v>42</v>
      </c>
      <c r="ACM4">
        <v>995</v>
      </c>
      <c r="ACN4">
        <v>1040</v>
      </c>
      <c r="ACO4">
        <v>49</v>
      </c>
      <c r="ACP4">
        <v>12</v>
      </c>
      <c r="ACQ4">
        <v>1101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 s="106">
        <v>823</v>
      </c>
      <c r="ADD4" s="175">
        <f t="shared" si="27"/>
        <v>133.77885783718105</v>
      </c>
    </row>
    <row r="5" spans="1:784">
      <c r="A5" s="170" t="s">
        <v>2376</v>
      </c>
      <c r="B5" s="170" t="s">
        <v>2736</v>
      </c>
      <c r="C5" s="170" t="s">
        <v>2692</v>
      </c>
      <c r="E5" s="1">
        <v>0.48688657407407404</v>
      </c>
      <c r="F5" s="1">
        <v>0.2099074074074074</v>
      </c>
      <c r="G5" s="1">
        <v>0.2099074074074074</v>
      </c>
      <c r="H5" s="1">
        <v>0.1741435185185185</v>
      </c>
      <c r="I5">
        <v>297</v>
      </c>
      <c r="J5">
        <v>136</v>
      </c>
      <c r="K5">
        <v>433</v>
      </c>
      <c r="L5">
        <v>2784</v>
      </c>
      <c r="M5">
        <v>215</v>
      </c>
      <c r="N5">
        <v>73</v>
      </c>
      <c r="O5">
        <v>3072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106">
        <v>2400</v>
      </c>
      <c r="AB5" s="175">
        <f t="shared" si="0"/>
        <v>128</v>
      </c>
      <c r="AC5" s="170" t="s">
        <v>2376</v>
      </c>
      <c r="AD5" s="170" t="s">
        <v>2736</v>
      </c>
      <c r="AE5" s="170" t="s">
        <v>2692</v>
      </c>
      <c r="AG5" s="1">
        <v>0.38406249999999997</v>
      </c>
      <c r="AH5" s="1">
        <v>0.2099074074074074</v>
      </c>
      <c r="AI5" s="1">
        <v>0.10282407407407407</v>
      </c>
      <c r="AJ5" s="1">
        <v>0.1741435185185185</v>
      </c>
      <c r="AK5">
        <v>297</v>
      </c>
      <c r="AL5">
        <v>136</v>
      </c>
      <c r="AM5">
        <v>433</v>
      </c>
      <c r="AN5">
        <v>2784</v>
      </c>
      <c r="AO5">
        <v>215</v>
      </c>
      <c r="AP5">
        <v>73</v>
      </c>
      <c r="AQ5">
        <v>3072</v>
      </c>
      <c r="AR5">
        <v>0</v>
      </c>
      <c r="AS5">
        <v>0</v>
      </c>
      <c r="AT5">
        <v>0</v>
      </c>
      <c r="AU5">
        <v>9</v>
      </c>
      <c r="AV5">
        <v>0</v>
      </c>
      <c r="AW5">
        <v>9</v>
      </c>
      <c r="AX5">
        <v>30</v>
      </c>
      <c r="AY5">
        <v>0</v>
      </c>
      <c r="AZ5">
        <v>0</v>
      </c>
      <c r="BA5">
        <v>30</v>
      </c>
      <c r="BB5">
        <v>100</v>
      </c>
      <c r="BC5" s="106">
        <v>2400</v>
      </c>
      <c r="BD5" s="175">
        <f t="shared" si="1"/>
        <v>128</v>
      </c>
      <c r="BE5" s="170" t="s">
        <v>2376</v>
      </c>
      <c r="BF5" s="170" t="s">
        <v>2736</v>
      </c>
      <c r="BG5" s="170" t="s">
        <v>2692</v>
      </c>
      <c r="BI5" s="1">
        <v>0</v>
      </c>
      <c r="BJ5" s="1">
        <v>0</v>
      </c>
      <c r="BK5" s="1">
        <v>0</v>
      </c>
      <c r="BL5" s="1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1</v>
      </c>
      <c r="BZ5">
        <v>62</v>
      </c>
      <c r="CA5">
        <v>0</v>
      </c>
      <c r="CB5">
        <v>0</v>
      </c>
      <c r="CC5">
        <v>62</v>
      </c>
      <c r="CD5">
        <v>100</v>
      </c>
      <c r="CE5" s="106"/>
      <c r="CF5" s="175" t="e">
        <f t="shared" si="2"/>
        <v>#DIV/0!</v>
      </c>
      <c r="CG5" s="170" t="s">
        <v>2376</v>
      </c>
      <c r="CH5" s="170" t="s">
        <v>2736</v>
      </c>
      <c r="CI5" s="170" t="s">
        <v>2692</v>
      </c>
      <c r="CK5" s="1">
        <v>0.38521990740740741</v>
      </c>
      <c r="CL5" s="1">
        <v>0.1414236111111111</v>
      </c>
      <c r="CM5" s="1">
        <v>0.1414236111111111</v>
      </c>
      <c r="CN5" s="1">
        <v>8.1481481481481488E-2</v>
      </c>
      <c r="CO5">
        <v>314</v>
      </c>
      <c r="CP5">
        <v>66</v>
      </c>
      <c r="CQ5">
        <v>380</v>
      </c>
      <c r="CR5">
        <v>1868</v>
      </c>
      <c r="CS5">
        <v>101</v>
      </c>
      <c r="CT5">
        <v>41</v>
      </c>
      <c r="CU5">
        <v>2010</v>
      </c>
      <c r="CV5">
        <v>0</v>
      </c>
      <c r="CW5">
        <v>0</v>
      </c>
      <c r="CX5">
        <v>0</v>
      </c>
      <c r="CY5">
        <v>1</v>
      </c>
      <c r="CZ5">
        <v>1</v>
      </c>
      <c r="DA5">
        <v>2</v>
      </c>
      <c r="DB5">
        <v>60</v>
      </c>
      <c r="DC5">
        <v>1</v>
      </c>
      <c r="DD5">
        <v>1</v>
      </c>
      <c r="DE5">
        <v>62</v>
      </c>
      <c r="DF5">
        <v>96.77</v>
      </c>
      <c r="DG5" s="106">
        <v>1800</v>
      </c>
      <c r="DH5" s="175">
        <f t="shared" si="3"/>
        <v>111.66666666666667</v>
      </c>
      <c r="DI5" s="170" t="s">
        <v>2376</v>
      </c>
      <c r="DJ5" s="170" t="s">
        <v>2736</v>
      </c>
      <c r="DK5" s="170" t="s">
        <v>2692</v>
      </c>
      <c r="DM5" s="1">
        <v>0.16344907407407408</v>
      </c>
      <c r="DN5" s="1">
        <v>9.3553240740740742E-2</v>
      </c>
      <c r="DO5" s="1">
        <v>9.3553240740740742E-2</v>
      </c>
      <c r="DP5" s="1">
        <v>6.3379629629629633E-2</v>
      </c>
      <c r="DQ5">
        <v>127</v>
      </c>
      <c r="DR5">
        <v>53</v>
      </c>
      <c r="DS5">
        <v>180</v>
      </c>
      <c r="DT5">
        <v>1640</v>
      </c>
      <c r="DU5">
        <v>60</v>
      </c>
      <c r="DV5">
        <v>47</v>
      </c>
      <c r="DW5">
        <v>1747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 s="106">
        <v>1800</v>
      </c>
      <c r="EJ5" s="175">
        <f t="shared" si="4"/>
        <v>97.055555555555557</v>
      </c>
      <c r="EK5" s="170" t="s">
        <v>2376</v>
      </c>
      <c r="EL5" s="170" t="s">
        <v>2736</v>
      </c>
      <c r="EM5" s="170" t="s">
        <v>2692</v>
      </c>
      <c r="EO5" s="1">
        <v>0.30024305555555558</v>
      </c>
      <c r="EP5" s="1">
        <v>9.9027777777777784E-2</v>
      </c>
      <c r="EQ5" s="1">
        <v>9.9027777777777784E-2</v>
      </c>
      <c r="ER5" s="1">
        <v>0.13903935185185184</v>
      </c>
      <c r="ES5">
        <v>123</v>
      </c>
      <c r="ET5">
        <v>50</v>
      </c>
      <c r="EU5">
        <v>173</v>
      </c>
      <c r="EV5">
        <v>1524</v>
      </c>
      <c r="EW5">
        <v>102</v>
      </c>
      <c r="EX5">
        <v>32</v>
      </c>
      <c r="EY5">
        <v>1658</v>
      </c>
      <c r="EZ5">
        <v>0</v>
      </c>
      <c r="FA5">
        <v>0</v>
      </c>
      <c r="FB5">
        <v>0</v>
      </c>
      <c r="FC5">
        <v>7</v>
      </c>
      <c r="FD5">
        <v>2</v>
      </c>
      <c r="FE5">
        <v>9</v>
      </c>
      <c r="FF5">
        <v>189</v>
      </c>
      <c r="FG5">
        <v>2</v>
      </c>
      <c r="FH5">
        <v>1</v>
      </c>
      <c r="FI5">
        <v>192</v>
      </c>
      <c r="FJ5">
        <v>98.44</v>
      </c>
      <c r="FK5" s="106">
        <v>1800</v>
      </c>
      <c r="FL5" s="175">
        <f>EY5/FK5*100</f>
        <v>92.111111111111114</v>
      </c>
      <c r="FM5" s="170" t="s">
        <v>2376</v>
      </c>
      <c r="FN5" s="170" t="s">
        <v>2736</v>
      </c>
      <c r="FO5" s="170" t="s">
        <v>2692</v>
      </c>
      <c r="FQ5" s="1">
        <v>0.22033564814814813</v>
      </c>
      <c r="FR5" s="1">
        <v>8.4687500000000013E-2</v>
      </c>
      <c r="FS5" s="1">
        <v>8.4687500000000013E-2</v>
      </c>
      <c r="FT5" s="1">
        <v>9.2268518518518527E-2</v>
      </c>
      <c r="FU5">
        <v>63</v>
      </c>
      <c r="FV5">
        <v>32</v>
      </c>
      <c r="FW5">
        <v>95</v>
      </c>
      <c r="FX5">
        <v>876</v>
      </c>
      <c r="FY5">
        <v>68</v>
      </c>
      <c r="FZ5">
        <v>17</v>
      </c>
      <c r="GA5">
        <v>961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 s="106">
        <v>1800</v>
      </c>
      <c r="GN5" s="175">
        <f t="shared" si="6"/>
        <v>53.388888888888886</v>
      </c>
      <c r="GO5" s="170" t="s">
        <v>2376</v>
      </c>
      <c r="GP5" s="170" t="s">
        <v>2736</v>
      </c>
      <c r="GQ5" s="170" t="s">
        <v>2692</v>
      </c>
      <c r="GS5" s="1">
        <v>0.38243055555555555</v>
      </c>
      <c r="GT5" s="1">
        <v>0.16244212962962964</v>
      </c>
      <c r="GU5" s="1">
        <v>5.9120370370370372E-2</v>
      </c>
      <c r="GV5" s="1">
        <v>0.21997685185185187</v>
      </c>
      <c r="GW5">
        <v>352</v>
      </c>
      <c r="GX5">
        <v>93</v>
      </c>
      <c r="GY5">
        <v>445</v>
      </c>
      <c r="GZ5">
        <v>1867</v>
      </c>
      <c r="HA5">
        <v>156</v>
      </c>
      <c r="HB5">
        <v>34</v>
      </c>
      <c r="HC5">
        <v>2057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 s="106">
        <v>1800</v>
      </c>
      <c r="HP5" s="175">
        <f t="shared" si="7"/>
        <v>114.27777777777777</v>
      </c>
      <c r="HQ5" s="170" t="s">
        <v>2376</v>
      </c>
      <c r="HR5" s="170" t="s">
        <v>2736</v>
      </c>
      <c r="HS5" s="170" t="s">
        <v>2692</v>
      </c>
      <c r="HU5" s="10">
        <v>1.0003587962962963</v>
      </c>
      <c r="HV5" s="1">
        <v>0.49645833333333328</v>
      </c>
      <c r="HW5" s="1">
        <v>0.29010416666666666</v>
      </c>
      <c r="HX5" s="1">
        <v>0.50388888888888894</v>
      </c>
      <c r="HY5">
        <v>916</v>
      </c>
      <c r="HZ5">
        <v>262</v>
      </c>
      <c r="IA5">
        <v>1178</v>
      </c>
      <c r="IB5">
        <v>6899</v>
      </c>
      <c r="IC5">
        <v>419</v>
      </c>
      <c r="ID5">
        <v>154</v>
      </c>
      <c r="IE5">
        <v>7472</v>
      </c>
      <c r="IF5">
        <v>0</v>
      </c>
      <c r="IG5">
        <v>0</v>
      </c>
      <c r="IH5">
        <v>0</v>
      </c>
      <c r="II5">
        <v>9</v>
      </c>
      <c r="IJ5">
        <v>3</v>
      </c>
      <c r="IK5">
        <v>12</v>
      </c>
      <c r="IL5">
        <v>311</v>
      </c>
      <c r="IM5">
        <v>3</v>
      </c>
      <c r="IN5">
        <v>2</v>
      </c>
      <c r="IO5">
        <v>316</v>
      </c>
      <c r="IP5">
        <v>98.42</v>
      </c>
      <c r="IQ5" s="106">
        <f t="shared" si="28"/>
        <v>7200</v>
      </c>
      <c r="IR5" s="175">
        <f t="shared" si="8"/>
        <v>103.77777777777777</v>
      </c>
      <c r="IS5" s="170" t="s">
        <v>2376</v>
      </c>
      <c r="IT5" s="170" t="s">
        <v>2736</v>
      </c>
      <c r="IU5" s="170" t="s">
        <v>2692</v>
      </c>
      <c r="IV5">
        <v>4</v>
      </c>
      <c r="IW5" s="1">
        <v>0.18659722222222222</v>
      </c>
      <c r="IX5" s="1">
        <v>6.8703703703703697E-2</v>
      </c>
      <c r="IY5" s="1">
        <v>6.8703703703703697E-2</v>
      </c>
      <c r="IZ5" s="1">
        <v>0.10425925925925926</v>
      </c>
      <c r="JA5">
        <v>86</v>
      </c>
      <c r="JB5">
        <v>36</v>
      </c>
      <c r="JC5">
        <v>122</v>
      </c>
      <c r="JD5">
        <v>1080</v>
      </c>
      <c r="JE5">
        <v>80</v>
      </c>
      <c r="JF5">
        <v>24</v>
      </c>
      <c r="JG5">
        <v>1184</v>
      </c>
      <c r="JH5">
        <v>0</v>
      </c>
      <c r="JI5">
        <v>0</v>
      </c>
      <c r="JJ5">
        <v>0</v>
      </c>
      <c r="JK5">
        <v>3</v>
      </c>
      <c r="JL5">
        <v>0</v>
      </c>
      <c r="JM5">
        <v>3</v>
      </c>
      <c r="JN5">
        <v>127</v>
      </c>
      <c r="JO5">
        <v>0</v>
      </c>
      <c r="JP5">
        <v>0</v>
      </c>
      <c r="JQ5">
        <v>127</v>
      </c>
      <c r="JR5">
        <v>100</v>
      </c>
      <c r="JS5" s="106">
        <v>1200</v>
      </c>
      <c r="JT5" s="175">
        <f t="shared" si="9"/>
        <v>98.666666666666671</v>
      </c>
      <c r="JU5" s="170" t="s">
        <v>2376</v>
      </c>
      <c r="JV5" s="170" t="s">
        <v>2736</v>
      </c>
      <c r="JW5" s="170" t="s">
        <v>2692</v>
      </c>
      <c r="JY5" s="1">
        <v>0.12533564814814815</v>
      </c>
      <c r="JZ5" s="1">
        <v>4.0821759259259259E-2</v>
      </c>
      <c r="KA5" s="1">
        <v>4.0821759259259259E-2</v>
      </c>
      <c r="KB5" s="1">
        <v>7.6516203703703697E-2</v>
      </c>
      <c r="KC5">
        <v>51</v>
      </c>
      <c r="KD5">
        <v>17</v>
      </c>
      <c r="KE5">
        <v>68</v>
      </c>
      <c r="KF5">
        <v>692</v>
      </c>
      <c r="KG5">
        <v>25</v>
      </c>
      <c r="KH5">
        <v>8</v>
      </c>
      <c r="KI5">
        <v>725</v>
      </c>
      <c r="KJ5">
        <v>0</v>
      </c>
      <c r="KK5">
        <v>0</v>
      </c>
      <c r="KL5">
        <v>0</v>
      </c>
      <c r="KM5">
        <v>5</v>
      </c>
      <c r="KN5">
        <v>0</v>
      </c>
      <c r="KO5">
        <v>5</v>
      </c>
      <c r="KP5">
        <v>151</v>
      </c>
      <c r="KQ5">
        <v>0</v>
      </c>
      <c r="KR5">
        <v>0</v>
      </c>
      <c r="KS5">
        <v>151</v>
      </c>
      <c r="KT5">
        <v>100</v>
      </c>
      <c r="KU5" s="106">
        <v>900</v>
      </c>
      <c r="KV5" s="175">
        <f t="shared" si="10"/>
        <v>80.555555555555557</v>
      </c>
      <c r="KW5" s="170" t="s">
        <v>2376</v>
      </c>
      <c r="KX5" s="170" t="s">
        <v>2736</v>
      </c>
      <c r="KY5" s="170" t="s">
        <v>2692</v>
      </c>
      <c r="LA5" s="1">
        <v>0.35947916666666663</v>
      </c>
      <c r="LB5" s="1">
        <v>0.14827546296296296</v>
      </c>
      <c r="LC5" s="1">
        <v>0.14827546296296296</v>
      </c>
      <c r="LD5" s="1">
        <v>0.1655439814814815</v>
      </c>
      <c r="LE5">
        <v>99</v>
      </c>
      <c r="LF5">
        <v>65</v>
      </c>
      <c r="LG5">
        <v>164</v>
      </c>
      <c r="LH5">
        <v>2647</v>
      </c>
      <c r="LI5">
        <v>181</v>
      </c>
      <c r="LJ5">
        <v>45</v>
      </c>
      <c r="LK5">
        <v>2873</v>
      </c>
      <c r="LL5">
        <v>0</v>
      </c>
      <c r="LM5">
        <v>0</v>
      </c>
      <c r="LN5">
        <v>0</v>
      </c>
      <c r="LO5">
        <v>1</v>
      </c>
      <c r="LP5">
        <v>1</v>
      </c>
      <c r="LQ5">
        <v>2</v>
      </c>
      <c r="LR5">
        <v>90</v>
      </c>
      <c r="LS5">
        <v>0</v>
      </c>
      <c r="LT5">
        <v>1</v>
      </c>
      <c r="LU5">
        <v>91</v>
      </c>
      <c r="LV5">
        <v>98.9</v>
      </c>
      <c r="LW5" s="106">
        <v>2400</v>
      </c>
      <c r="LX5" s="175">
        <f t="shared" si="11"/>
        <v>119.70833333333333</v>
      </c>
      <c r="LY5" s="170" t="s">
        <v>2376</v>
      </c>
      <c r="LZ5" s="170" t="s">
        <v>2736</v>
      </c>
      <c r="MA5" s="170" t="s">
        <v>2692</v>
      </c>
      <c r="MC5" s="1">
        <v>0.50885416666666672</v>
      </c>
      <c r="MD5" s="1">
        <v>0.16180555555555556</v>
      </c>
      <c r="ME5" s="1">
        <v>0.16180555555555556</v>
      </c>
      <c r="MF5" s="1">
        <v>0.26991898148148147</v>
      </c>
      <c r="MG5">
        <v>194</v>
      </c>
      <c r="MH5">
        <v>75</v>
      </c>
      <c r="MI5">
        <v>269</v>
      </c>
      <c r="MJ5">
        <v>2248</v>
      </c>
      <c r="MK5">
        <v>288</v>
      </c>
      <c r="ML5">
        <v>41</v>
      </c>
      <c r="MM5">
        <v>2577</v>
      </c>
      <c r="MN5">
        <v>0</v>
      </c>
      <c r="MO5">
        <v>0</v>
      </c>
      <c r="MP5">
        <v>0</v>
      </c>
      <c r="MQ5">
        <v>2</v>
      </c>
      <c r="MR5">
        <v>0</v>
      </c>
      <c r="MS5">
        <v>2</v>
      </c>
      <c r="MT5">
        <v>107</v>
      </c>
      <c r="MU5">
        <v>0</v>
      </c>
      <c r="MV5">
        <v>0</v>
      </c>
      <c r="MW5">
        <v>107</v>
      </c>
      <c r="MX5">
        <v>100</v>
      </c>
      <c r="MY5" s="106">
        <v>2400</v>
      </c>
      <c r="MZ5" s="175">
        <f t="shared" si="12"/>
        <v>107.375</v>
      </c>
      <c r="NA5" s="170" t="s">
        <v>2376</v>
      </c>
      <c r="NB5" s="170" t="s">
        <v>2736</v>
      </c>
      <c r="NC5" s="170" t="s">
        <v>2692</v>
      </c>
      <c r="NE5" s="1">
        <v>0.4317361111111111</v>
      </c>
      <c r="NF5" s="1">
        <v>0.16180555555555556</v>
      </c>
      <c r="NG5" s="1">
        <v>7.7118055555555551E-2</v>
      </c>
      <c r="NH5" s="1">
        <v>0.26991898148148147</v>
      </c>
      <c r="NI5">
        <v>194</v>
      </c>
      <c r="NJ5">
        <v>75</v>
      </c>
      <c r="NK5">
        <v>269</v>
      </c>
      <c r="NL5">
        <v>2248</v>
      </c>
      <c r="NM5">
        <v>288</v>
      </c>
      <c r="NN5">
        <v>41</v>
      </c>
      <c r="NO5">
        <v>2577</v>
      </c>
      <c r="NP5">
        <v>0</v>
      </c>
      <c r="NQ5">
        <v>0</v>
      </c>
      <c r="NR5">
        <v>0</v>
      </c>
      <c r="NS5">
        <v>2</v>
      </c>
      <c r="NT5">
        <v>0</v>
      </c>
      <c r="NU5">
        <v>2</v>
      </c>
      <c r="NV5">
        <v>107</v>
      </c>
      <c r="NW5">
        <v>0</v>
      </c>
      <c r="NX5">
        <v>0</v>
      </c>
      <c r="NY5">
        <v>107</v>
      </c>
      <c r="NZ5">
        <v>100</v>
      </c>
      <c r="OA5" s="106">
        <v>2400</v>
      </c>
      <c r="OB5" s="175">
        <f t="shared" si="13"/>
        <v>107.375</v>
      </c>
      <c r="OC5" s="170" t="s">
        <v>2376</v>
      </c>
      <c r="OD5" s="170" t="s">
        <v>2736</v>
      </c>
      <c r="OE5" s="170" t="s">
        <v>2692</v>
      </c>
      <c r="OG5" s="1"/>
      <c r="OH5" s="1"/>
      <c r="OI5" s="1"/>
      <c r="OJ5" s="1"/>
      <c r="PC5" s="106">
        <v>2400</v>
      </c>
      <c r="PD5" s="175">
        <f t="shared" si="14"/>
        <v>0</v>
      </c>
      <c r="PE5" s="170" t="s">
        <v>2376</v>
      </c>
      <c r="PF5" s="170" t="s">
        <v>2736</v>
      </c>
      <c r="PG5" s="170" t="s">
        <v>2692</v>
      </c>
      <c r="PI5" s="1">
        <v>0.32079861111111113</v>
      </c>
      <c r="PJ5" s="1">
        <v>0.16688657407407406</v>
      </c>
      <c r="PK5" s="1">
        <v>0.11879629629629629</v>
      </c>
      <c r="PL5" s="1">
        <v>0.15391203703703704</v>
      </c>
      <c r="PM5">
        <v>146</v>
      </c>
      <c r="PN5">
        <v>86</v>
      </c>
      <c r="PO5">
        <v>232</v>
      </c>
      <c r="PP5">
        <v>1983</v>
      </c>
      <c r="PQ5">
        <v>227</v>
      </c>
      <c r="PR5">
        <v>51</v>
      </c>
      <c r="PS5">
        <v>2261</v>
      </c>
      <c r="PT5">
        <v>0</v>
      </c>
      <c r="PU5">
        <v>0</v>
      </c>
      <c r="PV5">
        <v>0</v>
      </c>
      <c r="PW5">
        <v>2</v>
      </c>
      <c r="PX5">
        <v>0</v>
      </c>
      <c r="PY5">
        <v>2</v>
      </c>
      <c r="PZ5">
        <v>83</v>
      </c>
      <c r="QA5">
        <v>0</v>
      </c>
      <c r="QB5">
        <v>0</v>
      </c>
      <c r="QC5">
        <v>83</v>
      </c>
      <c r="QD5">
        <v>100</v>
      </c>
      <c r="QE5" s="106">
        <v>2400</v>
      </c>
      <c r="QF5" s="175">
        <f t="shared" si="15"/>
        <v>94.208333333333343</v>
      </c>
      <c r="QG5" s="170" t="s">
        <v>2376</v>
      </c>
      <c r="QH5" s="170" t="s">
        <v>2736</v>
      </c>
      <c r="QI5" s="170" t="s">
        <v>2692</v>
      </c>
      <c r="QK5" s="1">
        <v>0.40203703703703703</v>
      </c>
      <c r="QL5" s="1">
        <v>0.16300925925925927</v>
      </c>
      <c r="QM5" s="1">
        <v>0.16300925925925927</v>
      </c>
      <c r="QN5" s="1">
        <v>0.17292824074074076</v>
      </c>
      <c r="QO5">
        <v>202</v>
      </c>
      <c r="QP5">
        <v>92</v>
      </c>
      <c r="QQ5">
        <v>294</v>
      </c>
      <c r="QR5">
        <v>2834</v>
      </c>
      <c r="QS5">
        <v>155</v>
      </c>
      <c r="QT5">
        <v>63</v>
      </c>
      <c r="QU5">
        <v>3052</v>
      </c>
      <c r="QV5">
        <v>0</v>
      </c>
      <c r="QW5">
        <v>0</v>
      </c>
      <c r="QX5">
        <v>0</v>
      </c>
      <c r="QY5">
        <v>2</v>
      </c>
      <c r="QZ5">
        <v>0</v>
      </c>
      <c r="RA5">
        <v>2</v>
      </c>
      <c r="RB5">
        <v>92</v>
      </c>
      <c r="RC5">
        <v>0</v>
      </c>
      <c r="RD5">
        <v>0</v>
      </c>
      <c r="RE5">
        <v>92</v>
      </c>
      <c r="RF5">
        <v>100</v>
      </c>
      <c r="RG5" s="106">
        <v>2400</v>
      </c>
      <c r="RH5" s="175">
        <f t="shared" si="16"/>
        <v>127.16666666666667</v>
      </c>
      <c r="RI5" s="170" t="s">
        <v>2376</v>
      </c>
      <c r="RJ5" s="170" t="s">
        <v>2736</v>
      </c>
      <c r="RK5" s="170" t="s">
        <v>2692</v>
      </c>
      <c r="RM5" s="1">
        <v>0.32553240740740741</v>
      </c>
      <c r="RN5" s="1">
        <v>0.13746527777777778</v>
      </c>
      <c r="RO5" s="1">
        <v>0.13746527777777778</v>
      </c>
      <c r="RP5" s="1">
        <v>0.14732638888888888</v>
      </c>
      <c r="RQ5">
        <v>274</v>
      </c>
      <c r="RR5">
        <v>93</v>
      </c>
      <c r="RS5">
        <v>367</v>
      </c>
      <c r="RT5">
        <v>2397</v>
      </c>
      <c r="RU5">
        <v>152</v>
      </c>
      <c r="RV5">
        <v>53</v>
      </c>
      <c r="RW5">
        <v>2602</v>
      </c>
      <c r="RX5">
        <v>0</v>
      </c>
      <c r="RY5">
        <v>0</v>
      </c>
      <c r="RZ5">
        <v>0</v>
      </c>
      <c r="SA5">
        <v>1</v>
      </c>
      <c r="SB5">
        <v>1</v>
      </c>
      <c r="SC5">
        <v>2</v>
      </c>
      <c r="SD5">
        <v>102</v>
      </c>
      <c r="SE5">
        <v>1</v>
      </c>
      <c r="SF5">
        <v>0</v>
      </c>
      <c r="SG5">
        <v>103</v>
      </c>
      <c r="SH5">
        <v>99.03</v>
      </c>
      <c r="SI5" s="106">
        <v>2400</v>
      </c>
      <c r="SJ5" s="175">
        <f t="shared" si="17"/>
        <v>108.41666666666667</v>
      </c>
      <c r="SK5" s="170" t="s">
        <v>2376</v>
      </c>
      <c r="SL5" s="170" t="s">
        <v>2736</v>
      </c>
      <c r="SM5" s="170" t="s">
        <v>2692</v>
      </c>
      <c r="SO5" s="1">
        <v>0.21733796296296296</v>
      </c>
      <c r="SP5" s="1">
        <v>8.2916666666666666E-2</v>
      </c>
      <c r="SQ5" s="1">
        <v>8.2916666666666666E-2</v>
      </c>
      <c r="SR5" s="1">
        <v>4.6886574074074074E-2</v>
      </c>
      <c r="SS5">
        <v>103</v>
      </c>
      <c r="ST5">
        <v>41</v>
      </c>
      <c r="SU5">
        <v>144</v>
      </c>
      <c r="SV5">
        <v>1968</v>
      </c>
      <c r="SW5">
        <v>74</v>
      </c>
      <c r="SX5">
        <v>31</v>
      </c>
      <c r="SY5">
        <v>2073</v>
      </c>
      <c r="SZ5">
        <v>0</v>
      </c>
      <c r="TA5">
        <v>0</v>
      </c>
      <c r="TB5">
        <v>0</v>
      </c>
      <c r="TC5">
        <v>2</v>
      </c>
      <c r="TD5">
        <v>2</v>
      </c>
      <c r="TE5">
        <v>4</v>
      </c>
      <c r="TF5">
        <v>258</v>
      </c>
      <c r="TG5">
        <v>0</v>
      </c>
      <c r="TH5">
        <v>9</v>
      </c>
      <c r="TI5">
        <v>267</v>
      </c>
      <c r="TJ5">
        <v>96.63</v>
      </c>
      <c r="TK5" s="106">
        <v>1931</v>
      </c>
      <c r="TL5" s="175">
        <f t="shared" si="18"/>
        <v>107.35370274469187</v>
      </c>
      <c r="TM5" s="170" t="s">
        <v>2376</v>
      </c>
      <c r="TN5" s="170" t="s">
        <v>2736</v>
      </c>
      <c r="TO5" s="170" t="s">
        <v>2692</v>
      </c>
      <c r="TQ5" s="1">
        <v>0.31184027777777779</v>
      </c>
      <c r="TR5" s="1">
        <v>0.14106481481481481</v>
      </c>
      <c r="TS5" s="1">
        <v>0.14106481481481481</v>
      </c>
      <c r="TT5" s="1">
        <v>0.13780092592592594</v>
      </c>
      <c r="TU5">
        <v>137</v>
      </c>
      <c r="TV5">
        <v>80</v>
      </c>
      <c r="TW5">
        <v>217</v>
      </c>
      <c r="TX5">
        <v>2250</v>
      </c>
      <c r="TY5">
        <v>140</v>
      </c>
      <c r="TZ5">
        <v>60</v>
      </c>
      <c r="UA5">
        <v>2450</v>
      </c>
      <c r="UB5">
        <v>0</v>
      </c>
      <c r="UC5">
        <v>0</v>
      </c>
      <c r="UD5">
        <v>0</v>
      </c>
      <c r="UE5">
        <v>2</v>
      </c>
      <c r="UF5">
        <v>0</v>
      </c>
      <c r="UG5">
        <v>2</v>
      </c>
      <c r="UH5">
        <v>107</v>
      </c>
      <c r="UI5">
        <v>0</v>
      </c>
      <c r="UJ5">
        <v>0</v>
      </c>
      <c r="UK5">
        <v>107</v>
      </c>
      <c r="UL5">
        <v>100</v>
      </c>
      <c r="UM5" s="106">
        <v>1931</v>
      </c>
      <c r="UN5" s="175">
        <f t="shared" si="19"/>
        <v>126.87726566545831</v>
      </c>
      <c r="UO5" s="170" t="s">
        <v>2376</v>
      </c>
      <c r="UP5" s="170" t="s">
        <v>2736</v>
      </c>
      <c r="UQ5" s="170" t="s">
        <v>2692</v>
      </c>
      <c r="US5" s="1">
        <v>0.27887731481481481</v>
      </c>
      <c r="UT5" s="1">
        <v>0.14106481481481481</v>
      </c>
      <c r="UU5" s="1">
        <v>3.2951388888888891E-2</v>
      </c>
      <c r="UV5" s="1">
        <v>0.13780092592592594</v>
      </c>
      <c r="UW5">
        <v>137</v>
      </c>
      <c r="UX5">
        <v>80</v>
      </c>
      <c r="UY5">
        <v>217</v>
      </c>
      <c r="UZ5">
        <v>2250</v>
      </c>
      <c r="VA5">
        <v>140</v>
      </c>
      <c r="VB5">
        <v>60</v>
      </c>
      <c r="VC5">
        <v>2450</v>
      </c>
      <c r="VD5">
        <v>0</v>
      </c>
      <c r="VE5">
        <v>0</v>
      </c>
      <c r="VF5">
        <v>0</v>
      </c>
      <c r="VG5">
        <v>2</v>
      </c>
      <c r="VH5">
        <v>0</v>
      </c>
      <c r="VI5">
        <v>2</v>
      </c>
      <c r="VJ5">
        <v>107</v>
      </c>
      <c r="VK5">
        <v>0</v>
      </c>
      <c r="VL5">
        <v>0</v>
      </c>
      <c r="VM5">
        <v>107</v>
      </c>
      <c r="VN5">
        <v>100</v>
      </c>
      <c r="VO5" s="106">
        <v>1931</v>
      </c>
      <c r="VP5" s="175">
        <f t="shared" si="20"/>
        <v>126.87726566545831</v>
      </c>
      <c r="VQ5" s="170" t="s">
        <v>2376</v>
      </c>
      <c r="VR5" s="170" t="s">
        <v>2736</v>
      </c>
      <c r="VS5" s="170" t="s">
        <v>2692</v>
      </c>
      <c r="VU5" s="1"/>
      <c r="VV5" s="1"/>
      <c r="VW5" s="1"/>
      <c r="VX5" s="1"/>
      <c r="WQ5" s="106">
        <v>2400</v>
      </c>
      <c r="WR5" s="175">
        <f t="shared" si="21"/>
        <v>0</v>
      </c>
      <c r="WS5" s="170" t="s">
        <v>2376</v>
      </c>
      <c r="WT5" s="170" t="s">
        <v>2736</v>
      </c>
      <c r="WU5" s="170" t="s">
        <v>2692</v>
      </c>
      <c r="WW5" s="1">
        <v>0.38600694444444444</v>
      </c>
      <c r="WX5" s="1">
        <v>0.14331018518518518</v>
      </c>
      <c r="WY5" s="1">
        <v>0.14331018518518518</v>
      </c>
      <c r="WZ5" s="1">
        <v>0.20627314814814815</v>
      </c>
      <c r="XA5">
        <v>177</v>
      </c>
      <c r="XB5">
        <v>77</v>
      </c>
      <c r="XC5">
        <v>254</v>
      </c>
      <c r="XD5">
        <v>2631</v>
      </c>
      <c r="XE5">
        <v>157</v>
      </c>
      <c r="XF5">
        <v>52</v>
      </c>
      <c r="XG5">
        <v>2840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 s="106">
        <v>2400</v>
      </c>
      <c r="XT5" s="175">
        <f t="shared" si="22"/>
        <v>118.33333333333333</v>
      </c>
      <c r="XU5" s="170" t="s">
        <v>2376</v>
      </c>
      <c r="XV5" s="170" t="s">
        <v>2736</v>
      </c>
      <c r="XW5" s="170" t="s">
        <v>2692</v>
      </c>
      <c r="XY5" s="1">
        <v>0.28569444444444442</v>
      </c>
      <c r="XZ5" s="1">
        <v>0.10181712962962963</v>
      </c>
      <c r="YA5" s="1">
        <v>0.10181712962962963</v>
      </c>
      <c r="YB5" s="1">
        <v>0.14803240740740739</v>
      </c>
      <c r="YC5">
        <v>139</v>
      </c>
      <c r="YD5">
        <v>61</v>
      </c>
      <c r="YE5">
        <v>200</v>
      </c>
      <c r="YF5">
        <v>2521</v>
      </c>
      <c r="YG5">
        <v>75</v>
      </c>
      <c r="YH5">
        <v>35</v>
      </c>
      <c r="YI5">
        <v>2631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 s="106">
        <v>2400</v>
      </c>
      <c r="YV5" s="175">
        <f t="shared" si="23"/>
        <v>109.625</v>
      </c>
      <c r="YW5" s="170" t="s">
        <v>2376</v>
      </c>
      <c r="YX5" s="170" t="s">
        <v>2736</v>
      </c>
      <c r="YY5" s="170" t="s">
        <v>2692</v>
      </c>
      <c r="ZA5" s="1">
        <v>0.32359953703703703</v>
      </c>
      <c r="ZB5" s="1">
        <v>0.11315972222222222</v>
      </c>
      <c r="ZC5" s="1">
        <v>0.11315972222222222</v>
      </c>
      <c r="ZD5" s="1">
        <v>0.18472222222222223</v>
      </c>
      <c r="ZE5">
        <v>130</v>
      </c>
      <c r="ZF5">
        <v>49</v>
      </c>
      <c r="ZG5">
        <v>179</v>
      </c>
      <c r="ZH5">
        <v>2468</v>
      </c>
      <c r="ZI5">
        <v>81</v>
      </c>
      <c r="ZJ5">
        <v>22</v>
      </c>
      <c r="ZK5">
        <v>2571</v>
      </c>
      <c r="ZL5">
        <v>0</v>
      </c>
      <c r="ZM5">
        <v>0</v>
      </c>
      <c r="ZN5">
        <v>0</v>
      </c>
      <c r="ZO5">
        <v>1</v>
      </c>
      <c r="ZP5">
        <v>1</v>
      </c>
      <c r="ZQ5">
        <v>2</v>
      </c>
      <c r="ZR5">
        <v>80</v>
      </c>
      <c r="ZS5">
        <v>1</v>
      </c>
      <c r="ZT5">
        <v>0</v>
      </c>
      <c r="ZU5">
        <v>81</v>
      </c>
      <c r="ZV5">
        <v>98.77</v>
      </c>
      <c r="ZW5" s="106">
        <v>2400</v>
      </c>
      <c r="ZX5" s="175">
        <f t="shared" si="24"/>
        <v>107.125</v>
      </c>
      <c r="ZY5" s="170" t="s">
        <v>2376</v>
      </c>
      <c r="ZZ5" s="170" t="s">
        <v>2736</v>
      </c>
      <c r="AAA5" s="170" t="s">
        <v>2692</v>
      </c>
      <c r="AAB5">
        <v>8</v>
      </c>
      <c r="AAC5" s="1">
        <v>0.24730324074074073</v>
      </c>
      <c r="AAD5" s="1">
        <v>0.11549768518518518</v>
      </c>
      <c r="AAE5" s="1">
        <v>3.1736111111111111E-2</v>
      </c>
      <c r="AAF5" s="1">
        <v>0.1317939814814815</v>
      </c>
      <c r="AAG5">
        <v>116</v>
      </c>
      <c r="AAH5">
        <v>75</v>
      </c>
      <c r="AAI5">
        <v>191</v>
      </c>
      <c r="AAJ5">
        <v>2300</v>
      </c>
      <c r="AAK5">
        <v>98</v>
      </c>
      <c r="AAL5">
        <v>69</v>
      </c>
      <c r="AAM5">
        <v>2467</v>
      </c>
      <c r="AAN5">
        <v>0</v>
      </c>
      <c r="AAO5">
        <v>0</v>
      </c>
      <c r="AAP5">
        <v>0</v>
      </c>
      <c r="AAQ5">
        <v>0</v>
      </c>
      <c r="AAR5">
        <v>1</v>
      </c>
      <c r="AAS5">
        <v>1</v>
      </c>
      <c r="AAT5">
        <v>43</v>
      </c>
      <c r="AAU5">
        <v>4</v>
      </c>
      <c r="AAV5">
        <v>0</v>
      </c>
      <c r="AAW5">
        <v>47</v>
      </c>
      <c r="AAX5">
        <v>91.49</v>
      </c>
      <c r="AAY5" s="106">
        <v>2400</v>
      </c>
      <c r="AAZ5" s="175">
        <f t="shared" si="25"/>
        <v>102.79166666666666</v>
      </c>
      <c r="ABA5" s="170" t="s">
        <v>2376</v>
      </c>
      <c r="ABB5" s="170" t="s">
        <v>2736</v>
      </c>
      <c r="ABC5" s="170" t="s">
        <v>2692</v>
      </c>
      <c r="ABE5" s="1">
        <v>0.27626157407407409</v>
      </c>
      <c r="ABF5" s="1">
        <v>0.1004050925925926</v>
      </c>
      <c r="ABG5" s="1">
        <v>0.1004050925925926</v>
      </c>
      <c r="ABH5" s="1">
        <v>0.11162037037037037</v>
      </c>
      <c r="ABI5">
        <v>69</v>
      </c>
      <c r="ABJ5">
        <v>40</v>
      </c>
      <c r="ABK5">
        <v>109</v>
      </c>
      <c r="ABL5">
        <v>2364</v>
      </c>
      <c r="ABM5">
        <v>87</v>
      </c>
      <c r="ABN5">
        <v>16</v>
      </c>
      <c r="ABO5">
        <v>2467</v>
      </c>
      <c r="ABP5">
        <v>0</v>
      </c>
      <c r="ABQ5">
        <v>0</v>
      </c>
      <c r="ABR5">
        <v>0</v>
      </c>
      <c r="ABS5">
        <v>2</v>
      </c>
      <c r="ABT5">
        <v>0</v>
      </c>
      <c r="ABU5">
        <v>2</v>
      </c>
      <c r="ABV5">
        <v>98</v>
      </c>
      <c r="ABW5">
        <v>0</v>
      </c>
      <c r="ABX5">
        <v>0</v>
      </c>
      <c r="ABY5">
        <v>98</v>
      </c>
      <c r="ABZ5">
        <v>100</v>
      </c>
      <c r="ACA5" s="106">
        <v>2400</v>
      </c>
      <c r="ACB5" s="175">
        <f t="shared" si="26"/>
        <v>102.79166666666666</v>
      </c>
      <c r="ACC5" s="170" t="s">
        <v>2376</v>
      </c>
      <c r="ACD5" s="170" t="s">
        <v>2736</v>
      </c>
      <c r="ACE5" s="170" t="s">
        <v>2692</v>
      </c>
      <c r="ACG5" s="1">
        <v>0.21203703703703702</v>
      </c>
      <c r="ACH5" s="1">
        <v>0.1004050925925926</v>
      </c>
      <c r="ACI5" s="1">
        <v>6.4224537037037038E-2</v>
      </c>
      <c r="ACJ5" s="1">
        <v>0.11162037037037037</v>
      </c>
      <c r="ACK5">
        <v>69</v>
      </c>
      <c r="ACL5">
        <v>40</v>
      </c>
      <c r="ACM5">
        <v>109</v>
      </c>
      <c r="ACN5">
        <v>2364</v>
      </c>
      <c r="ACO5">
        <v>87</v>
      </c>
      <c r="ACP5">
        <v>16</v>
      </c>
      <c r="ACQ5">
        <v>2467</v>
      </c>
      <c r="ACR5">
        <v>0</v>
      </c>
      <c r="ACS5">
        <v>0</v>
      </c>
      <c r="ACT5">
        <v>0</v>
      </c>
      <c r="ACU5">
        <v>2</v>
      </c>
      <c r="ACV5">
        <v>0</v>
      </c>
      <c r="ACW5">
        <v>2</v>
      </c>
      <c r="ACX5">
        <v>98</v>
      </c>
      <c r="ACY5">
        <v>0</v>
      </c>
      <c r="ACZ5">
        <v>0</v>
      </c>
      <c r="ADA5">
        <v>98</v>
      </c>
      <c r="ADB5">
        <v>100</v>
      </c>
      <c r="ADC5" s="106">
        <v>2400</v>
      </c>
      <c r="ADD5" s="175">
        <f t="shared" si="27"/>
        <v>102.79166666666666</v>
      </c>
    </row>
    <row r="6" spans="1:784">
      <c r="A6" s="170" t="s">
        <v>2377</v>
      </c>
      <c r="B6" s="170" t="s">
        <v>2736</v>
      </c>
      <c r="C6" s="170" t="s">
        <v>2692</v>
      </c>
      <c r="E6" s="1">
        <v>1.0625000000000001E-2</v>
      </c>
      <c r="F6" s="1">
        <v>4.3981481481481481E-4</v>
      </c>
      <c r="G6" s="1">
        <v>4.3981481481481481E-4</v>
      </c>
      <c r="H6" s="1">
        <v>2.8703703703703708E-3</v>
      </c>
      <c r="I6">
        <v>1</v>
      </c>
      <c r="J6">
        <v>1</v>
      </c>
      <c r="K6">
        <v>2</v>
      </c>
      <c r="L6">
        <v>9</v>
      </c>
      <c r="M6">
        <v>0</v>
      </c>
      <c r="N6">
        <v>1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106"/>
      <c r="AB6" s="175" t="e">
        <f t="shared" si="0"/>
        <v>#DIV/0!</v>
      </c>
      <c r="AC6" s="170" t="s">
        <v>2377</v>
      </c>
      <c r="AD6" s="170" t="s">
        <v>2736</v>
      </c>
      <c r="AE6" s="170" t="s">
        <v>2692</v>
      </c>
      <c r="AG6" s="1">
        <v>3.3101851851851851E-3</v>
      </c>
      <c r="AH6" s="1">
        <v>4.3981481481481481E-4</v>
      </c>
      <c r="AI6" s="1">
        <v>7.3032407407407412E-3</v>
      </c>
      <c r="AJ6" s="1">
        <v>2.8703703703703708E-3</v>
      </c>
      <c r="AK6">
        <v>1</v>
      </c>
      <c r="AL6">
        <v>1</v>
      </c>
      <c r="AM6">
        <v>2</v>
      </c>
      <c r="AN6">
        <v>9</v>
      </c>
      <c r="AO6">
        <v>0</v>
      </c>
      <c r="AP6">
        <v>1</v>
      </c>
      <c r="AQ6">
        <v>10</v>
      </c>
      <c r="AR6">
        <v>0</v>
      </c>
      <c r="AS6">
        <v>0</v>
      </c>
      <c r="AT6">
        <v>0</v>
      </c>
      <c r="AU6">
        <v>7</v>
      </c>
      <c r="AV6">
        <v>1</v>
      </c>
      <c r="AW6">
        <v>8</v>
      </c>
      <c r="AX6">
        <v>54</v>
      </c>
      <c r="AY6">
        <v>2</v>
      </c>
      <c r="AZ6">
        <v>1</v>
      </c>
      <c r="BA6">
        <v>57</v>
      </c>
      <c r="BB6">
        <v>94.74</v>
      </c>
      <c r="BC6" s="106"/>
      <c r="BD6" s="175" t="e">
        <f t="shared" si="1"/>
        <v>#DIV/0!</v>
      </c>
      <c r="BE6" s="170" t="s">
        <v>2377</v>
      </c>
      <c r="BF6" s="170" t="s">
        <v>2736</v>
      </c>
      <c r="BG6" s="170" t="s">
        <v>2692</v>
      </c>
      <c r="BI6" s="1">
        <v>0</v>
      </c>
      <c r="BJ6" s="1">
        <v>0</v>
      </c>
      <c r="BK6" s="1">
        <v>0</v>
      </c>
      <c r="BL6" s="1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1</v>
      </c>
      <c r="BY6">
        <v>2</v>
      </c>
      <c r="BZ6">
        <v>119</v>
      </c>
      <c r="CA6">
        <v>2</v>
      </c>
      <c r="CB6">
        <v>0</v>
      </c>
      <c r="CC6">
        <v>121</v>
      </c>
      <c r="CD6">
        <v>98.35</v>
      </c>
      <c r="CE6" s="106"/>
      <c r="CF6" s="175" t="e">
        <f t="shared" si="2"/>
        <v>#DIV/0!</v>
      </c>
      <c r="CG6" s="170" t="s">
        <v>2377</v>
      </c>
      <c r="CH6" s="170" t="s">
        <v>2736</v>
      </c>
      <c r="CI6" s="170" t="s">
        <v>2692</v>
      </c>
      <c r="CK6" s="1">
        <v>0.22224537037037037</v>
      </c>
      <c r="CL6" s="1">
        <v>5.2870370370370373E-2</v>
      </c>
      <c r="CM6" s="1">
        <v>5.2870370370370373E-2</v>
      </c>
      <c r="CN6" s="1">
        <v>0.15255787037037036</v>
      </c>
      <c r="CO6">
        <v>321</v>
      </c>
      <c r="CP6">
        <v>7</v>
      </c>
      <c r="CQ6">
        <v>328</v>
      </c>
      <c r="CR6">
        <v>1922</v>
      </c>
      <c r="CS6">
        <v>7</v>
      </c>
      <c r="CT6">
        <v>4</v>
      </c>
      <c r="CU6">
        <v>1933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 s="106">
        <v>1800</v>
      </c>
      <c r="DH6" s="175">
        <f t="shared" si="3"/>
        <v>107.38888888888889</v>
      </c>
      <c r="DI6" s="170" t="s">
        <v>2377</v>
      </c>
      <c r="DJ6" s="170" t="s">
        <v>2736</v>
      </c>
      <c r="DK6" s="170" t="s">
        <v>2692</v>
      </c>
      <c r="DM6" s="1">
        <v>0.31819444444444445</v>
      </c>
      <c r="DN6" s="1">
        <v>4.0428240740740744E-2</v>
      </c>
      <c r="DO6" s="1">
        <v>4.0428240740740744E-2</v>
      </c>
      <c r="DP6" s="1">
        <v>0.2509953703703704</v>
      </c>
      <c r="DQ6">
        <v>193</v>
      </c>
      <c r="DR6">
        <v>4</v>
      </c>
      <c r="DS6">
        <v>197</v>
      </c>
      <c r="DT6">
        <v>1487</v>
      </c>
      <c r="DU6">
        <v>7</v>
      </c>
      <c r="DV6">
        <v>0</v>
      </c>
      <c r="DW6">
        <v>1494</v>
      </c>
      <c r="DX6">
        <v>0</v>
      </c>
      <c r="DY6">
        <v>0</v>
      </c>
      <c r="DZ6">
        <v>0</v>
      </c>
      <c r="EA6">
        <v>1</v>
      </c>
      <c r="EB6">
        <v>1</v>
      </c>
      <c r="EC6">
        <v>2</v>
      </c>
      <c r="ED6">
        <v>135</v>
      </c>
      <c r="EE6">
        <v>2</v>
      </c>
      <c r="EF6">
        <v>0</v>
      </c>
      <c r="EG6">
        <v>137</v>
      </c>
      <c r="EH6">
        <v>98.54</v>
      </c>
      <c r="EI6" s="106">
        <v>1800</v>
      </c>
      <c r="EJ6" s="175">
        <f t="shared" si="4"/>
        <v>83</v>
      </c>
      <c r="EK6" s="170" t="s">
        <v>2377</v>
      </c>
      <c r="EL6" s="170" t="s">
        <v>2736</v>
      </c>
      <c r="EM6" s="170" t="s">
        <v>2692</v>
      </c>
      <c r="EO6" s="1">
        <v>0.28107638888888892</v>
      </c>
      <c r="EP6" s="1">
        <v>5.4282407407407411E-2</v>
      </c>
      <c r="EQ6" s="1">
        <v>5.4282407407407411E-2</v>
      </c>
      <c r="ER6" s="1">
        <v>0.20541666666666666</v>
      </c>
      <c r="ES6">
        <v>137</v>
      </c>
      <c r="ET6">
        <v>17</v>
      </c>
      <c r="EU6">
        <v>154</v>
      </c>
      <c r="EV6">
        <v>2078</v>
      </c>
      <c r="EW6">
        <v>58</v>
      </c>
      <c r="EX6">
        <v>12</v>
      </c>
      <c r="EY6">
        <v>2148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 s="106">
        <v>1800</v>
      </c>
      <c r="FL6" s="175">
        <f t="shared" si="5"/>
        <v>119.33333333333334</v>
      </c>
      <c r="FM6" s="170" t="s">
        <v>2377</v>
      </c>
      <c r="FN6" s="170" t="s">
        <v>2736</v>
      </c>
      <c r="FO6" s="170" t="s">
        <v>2692</v>
      </c>
      <c r="FQ6" s="1">
        <v>0.21265046296296297</v>
      </c>
      <c r="FR6" s="1">
        <v>4.0173611111111111E-2</v>
      </c>
      <c r="FS6" s="1">
        <v>4.0173611111111111E-2</v>
      </c>
      <c r="FT6" s="1">
        <v>0.16643518518518519</v>
      </c>
      <c r="FU6">
        <v>140</v>
      </c>
      <c r="FV6">
        <v>12</v>
      </c>
      <c r="FW6">
        <v>152</v>
      </c>
      <c r="FX6">
        <v>1443</v>
      </c>
      <c r="FY6">
        <v>12</v>
      </c>
      <c r="FZ6">
        <v>9</v>
      </c>
      <c r="GA6">
        <v>1464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 s="106">
        <v>1800</v>
      </c>
      <c r="GN6" s="175">
        <f t="shared" si="6"/>
        <v>81.333333333333329</v>
      </c>
      <c r="GO6" s="170" t="s">
        <v>2377</v>
      </c>
      <c r="GP6" s="170" t="s">
        <v>2736</v>
      </c>
      <c r="GQ6" s="170" t="s">
        <v>2692</v>
      </c>
      <c r="GS6" s="1">
        <v>0.20662037037037037</v>
      </c>
      <c r="GT6" s="1">
        <v>4.0173611111111111E-2</v>
      </c>
      <c r="GU6" s="1">
        <v>6.0185185185185177E-3</v>
      </c>
      <c r="GV6" s="1">
        <v>0.16643518518518519</v>
      </c>
      <c r="GW6">
        <v>140</v>
      </c>
      <c r="GX6">
        <v>12</v>
      </c>
      <c r="GY6">
        <v>152</v>
      </c>
      <c r="GZ6">
        <v>1443</v>
      </c>
      <c r="HA6">
        <v>12</v>
      </c>
      <c r="HB6">
        <v>9</v>
      </c>
      <c r="HC6">
        <v>1464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 s="106">
        <v>1800</v>
      </c>
      <c r="HP6" s="175">
        <f t="shared" si="7"/>
        <v>81.333333333333329</v>
      </c>
      <c r="HQ6" s="170" t="s">
        <v>2377</v>
      </c>
      <c r="HR6" s="170" t="s">
        <v>2736</v>
      </c>
      <c r="HS6" s="170" t="s">
        <v>2692</v>
      </c>
      <c r="HU6" s="1">
        <v>0.96321759259259254</v>
      </c>
      <c r="HV6" s="1">
        <v>0.18778935185185186</v>
      </c>
      <c r="HW6" s="1">
        <v>7.0960648148148148E-2</v>
      </c>
      <c r="HX6" s="1">
        <v>0.77542824074074079</v>
      </c>
      <c r="HY6">
        <v>791</v>
      </c>
      <c r="HZ6">
        <v>40</v>
      </c>
      <c r="IA6">
        <v>831</v>
      </c>
      <c r="IB6">
        <v>6930</v>
      </c>
      <c r="IC6">
        <v>84</v>
      </c>
      <c r="ID6">
        <v>25</v>
      </c>
      <c r="IE6">
        <v>7039</v>
      </c>
      <c r="IF6">
        <v>0</v>
      </c>
      <c r="IG6">
        <v>0</v>
      </c>
      <c r="IH6">
        <v>0</v>
      </c>
      <c r="II6">
        <v>2</v>
      </c>
      <c r="IJ6">
        <v>2</v>
      </c>
      <c r="IK6">
        <v>4</v>
      </c>
      <c r="IL6">
        <v>254</v>
      </c>
      <c r="IM6">
        <v>4</v>
      </c>
      <c r="IN6">
        <v>0</v>
      </c>
      <c r="IO6">
        <v>258</v>
      </c>
      <c r="IP6">
        <v>98.45</v>
      </c>
      <c r="IQ6" s="106">
        <f t="shared" si="28"/>
        <v>7200</v>
      </c>
      <c r="IR6" s="175">
        <f t="shared" si="8"/>
        <v>97.763888888888886</v>
      </c>
      <c r="IS6" s="170" t="s">
        <v>2377</v>
      </c>
      <c r="IT6" s="170" t="s">
        <v>2736</v>
      </c>
      <c r="IU6" s="170" t="s">
        <v>2692</v>
      </c>
      <c r="IV6">
        <v>4</v>
      </c>
      <c r="IW6" s="1">
        <v>0.17884259259259261</v>
      </c>
      <c r="IX6" s="1">
        <v>2.991898148148148E-2</v>
      </c>
      <c r="IY6" s="1">
        <v>2.991898148148148E-2</v>
      </c>
      <c r="IZ6" s="1">
        <v>0.12402777777777778</v>
      </c>
      <c r="JA6">
        <v>94</v>
      </c>
      <c r="JB6">
        <v>19</v>
      </c>
      <c r="JC6">
        <v>113</v>
      </c>
      <c r="JD6">
        <v>1347</v>
      </c>
      <c r="JE6">
        <v>29</v>
      </c>
      <c r="JF6">
        <v>9</v>
      </c>
      <c r="JG6">
        <v>1385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 s="106">
        <v>1200</v>
      </c>
      <c r="JT6" s="175">
        <f t="shared" si="9"/>
        <v>115.41666666666666</v>
      </c>
      <c r="JU6" s="170" t="s">
        <v>2377</v>
      </c>
      <c r="JV6" s="170" t="s">
        <v>2736</v>
      </c>
      <c r="JW6" s="170" t="s">
        <v>2692</v>
      </c>
      <c r="JY6" s="1">
        <v>0.18437499999999998</v>
      </c>
      <c r="JZ6" s="1">
        <v>6.626157407407407E-2</v>
      </c>
      <c r="KA6" s="1">
        <v>6.626157407407407E-2</v>
      </c>
      <c r="KB6" s="1">
        <v>0.1080787037037037</v>
      </c>
      <c r="KC6">
        <v>200</v>
      </c>
      <c r="KD6">
        <v>23</v>
      </c>
      <c r="KE6">
        <v>223</v>
      </c>
      <c r="KF6">
        <v>2371</v>
      </c>
      <c r="KG6">
        <v>44</v>
      </c>
      <c r="KH6">
        <v>14</v>
      </c>
      <c r="KI6">
        <v>2429</v>
      </c>
      <c r="KJ6">
        <v>0</v>
      </c>
      <c r="KK6">
        <v>0</v>
      </c>
      <c r="KL6">
        <v>0</v>
      </c>
      <c r="KM6">
        <v>2</v>
      </c>
      <c r="KN6">
        <v>0</v>
      </c>
      <c r="KO6">
        <v>2</v>
      </c>
      <c r="KP6">
        <v>87</v>
      </c>
      <c r="KQ6">
        <v>0</v>
      </c>
      <c r="KR6">
        <v>0</v>
      </c>
      <c r="KS6">
        <v>87</v>
      </c>
      <c r="KT6">
        <v>100</v>
      </c>
      <c r="KU6" s="106">
        <v>1200</v>
      </c>
      <c r="KV6" s="175">
        <f t="shared" si="10"/>
        <v>202.41666666666666</v>
      </c>
      <c r="KW6" s="170" t="s">
        <v>2377</v>
      </c>
      <c r="KX6" s="170" t="s">
        <v>2736</v>
      </c>
      <c r="KY6" s="170" t="s">
        <v>2692</v>
      </c>
      <c r="LA6" s="1">
        <v>0.43428240740740742</v>
      </c>
      <c r="LB6" s="1">
        <v>0.10024305555555556</v>
      </c>
      <c r="LC6" s="1">
        <v>0.10024305555555556</v>
      </c>
      <c r="LD6" s="1">
        <v>0.30630787037037038</v>
      </c>
      <c r="LE6">
        <v>183</v>
      </c>
      <c r="LF6">
        <v>29</v>
      </c>
      <c r="LG6">
        <v>212</v>
      </c>
      <c r="LH6">
        <v>3102</v>
      </c>
      <c r="LI6">
        <v>49</v>
      </c>
      <c r="LJ6">
        <v>18</v>
      </c>
      <c r="LK6">
        <v>3169</v>
      </c>
      <c r="LL6">
        <v>0</v>
      </c>
      <c r="LM6">
        <v>0</v>
      </c>
      <c r="LN6">
        <v>0</v>
      </c>
      <c r="LO6">
        <v>3</v>
      </c>
      <c r="LP6">
        <v>1</v>
      </c>
      <c r="LQ6">
        <v>4</v>
      </c>
      <c r="LR6">
        <v>140</v>
      </c>
      <c r="LS6">
        <v>1</v>
      </c>
      <c r="LT6">
        <v>0</v>
      </c>
      <c r="LU6">
        <v>141</v>
      </c>
      <c r="LV6">
        <v>99.29</v>
      </c>
      <c r="LW6" s="106">
        <v>2400</v>
      </c>
      <c r="LX6" s="175">
        <f t="shared" si="11"/>
        <v>132.04166666666666</v>
      </c>
      <c r="LY6" s="170" t="s">
        <v>2377</v>
      </c>
      <c r="LZ6" s="170" t="s">
        <v>2736</v>
      </c>
      <c r="MA6" s="170" t="s">
        <v>2692</v>
      </c>
      <c r="MC6" s="1">
        <v>0.30008101851851848</v>
      </c>
      <c r="MD6" s="1">
        <v>6.4687499999999995E-2</v>
      </c>
      <c r="ME6" s="1">
        <v>6.4687499999999995E-2</v>
      </c>
      <c r="MF6" s="1">
        <v>0.19535879629629629</v>
      </c>
      <c r="MG6">
        <v>182</v>
      </c>
      <c r="MH6">
        <v>20</v>
      </c>
      <c r="MI6">
        <v>202</v>
      </c>
      <c r="MJ6">
        <v>2453</v>
      </c>
      <c r="MK6">
        <v>38</v>
      </c>
      <c r="ML6">
        <v>13</v>
      </c>
      <c r="MM6">
        <v>2504</v>
      </c>
      <c r="MN6">
        <v>0</v>
      </c>
      <c r="MO6">
        <v>0</v>
      </c>
      <c r="MP6">
        <v>0</v>
      </c>
      <c r="MQ6">
        <v>1</v>
      </c>
      <c r="MR6">
        <v>1</v>
      </c>
      <c r="MS6">
        <v>2</v>
      </c>
      <c r="MT6">
        <v>90</v>
      </c>
      <c r="MU6">
        <v>0</v>
      </c>
      <c r="MV6">
        <v>2</v>
      </c>
      <c r="MW6">
        <v>92</v>
      </c>
      <c r="MX6">
        <v>97.83</v>
      </c>
      <c r="MY6" s="106">
        <v>2400</v>
      </c>
      <c r="MZ6" s="175">
        <f t="shared" si="12"/>
        <v>104.33333333333333</v>
      </c>
      <c r="NA6" s="170" t="s">
        <v>2377</v>
      </c>
      <c r="NB6" s="170" t="s">
        <v>2736</v>
      </c>
      <c r="NC6" s="170" t="s">
        <v>2692</v>
      </c>
      <c r="NE6" s="1">
        <v>0.26005787037037037</v>
      </c>
      <c r="NF6" s="1">
        <v>6.4687499999999995E-2</v>
      </c>
      <c r="NG6" s="1">
        <v>4.0023148148148148E-2</v>
      </c>
      <c r="NH6" s="1">
        <v>0.19535879629629629</v>
      </c>
      <c r="NI6">
        <v>182</v>
      </c>
      <c r="NJ6">
        <v>20</v>
      </c>
      <c r="NK6">
        <v>202</v>
      </c>
      <c r="NL6">
        <v>2453</v>
      </c>
      <c r="NM6">
        <v>38</v>
      </c>
      <c r="NN6">
        <v>13</v>
      </c>
      <c r="NO6">
        <v>2504</v>
      </c>
      <c r="NP6">
        <v>0</v>
      </c>
      <c r="NQ6">
        <v>0</v>
      </c>
      <c r="NR6">
        <v>0</v>
      </c>
      <c r="NS6">
        <v>1</v>
      </c>
      <c r="NT6">
        <v>1</v>
      </c>
      <c r="NU6">
        <v>2</v>
      </c>
      <c r="NV6">
        <v>90</v>
      </c>
      <c r="NW6">
        <v>0</v>
      </c>
      <c r="NX6">
        <v>2</v>
      </c>
      <c r="NY6">
        <v>92</v>
      </c>
      <c r="NZ6">
        <v>97.83</v>
      </c>
      <c r="OA6" s="106">
        <v>2400</v>
      </c>
      <c r="OB6" s="175">
        <f t="shared" si="13"/>
        <v>104.33333333333333</v>
      </c>
      <c r="OC6" s="170" t="s">
        <v>2377</v>
      </c>
      <c r="OD6" s="170" t="s">
        <v>2736</v>
      </c>
      <c r="OE6" s="170" t="s">
        <v>2692</v>
      </c>
      <c r="OG6" s="1"/>
      <c r="OH6" s="1"/>
      <c r="OI6" s="1"/>
      <c r="OJ6" s="1"/>
      <c r="PC6" s="106">
        <v>2400</v>
      </c>
      <c r="PD6" s="175">
        <f t="shared" si="14"/>
        <v>0</v>
      </c>
      <c r="PE6" s="170" t="s">
        <v>2377</v>
      </c>
      <c r="PF6" s="170" t="s">
        <v>2736</v>
      </c>
      <c r="PG6" s="170" t="s">
        <v>2692</v>
      </c>
      <c r="PI6" s="1">
        <v>0.46550925925925929</v>
      </c>
      <c r="PJ6" s="1">
        <v>8.3993055555555543E-2</v>
      </c>
      <c r="PK6" s="1">
        <v>1.7430555555555557E-2</v>
      </c>
      <c r="PL6" s="1">
        <v>0.3815162037037037</v>
      </c>
      <c r="PM6">
        <v>229</v>
      </c>
      <c r="PN6">
        <v>41</v>
      </c>
      <c r="PO6">
        <v>270</v>
      </c>
      <c r="PP6">
        <v>2940</v>
      </c>
      <c r="PQ6">
        <v>194</v>
      </c>
      <c r="PR6">
        <v>22</v>
      </c>
      <c r="PS6">
        <v>3156</v>
      </c>
      <c r="PT6">
        <v>0</v>
      </c>
      <c r="PU6">
        <v>0</v>
      </c>
      <c r="PV6">
        <v>0</v>
      </c>
      <c r="PW6">
        <v>0</v>
      </c>
      <c r="PX6">
        <v>2</v>
      </c>
      <c r="PY6">
        <v>2</v>
      </c>
      <c r="PZ6">
        <v>84</v>
      </c>
      <c r="QA6">
        <v>2</v>
      </c>
      <c r="QB6">
        <v>1</v>
      </c>
      <c r="QC6">
        <v>87</v>
      </c>
      <c r="QD6">
        <v>96.55</v>
      </c>
      <c r="QE6" s="106">
        <v>2400</v>
      </c>
      <c r="QF6" s="175">
        <f t="shared" si="15"/>
        <v>131.5</v>
      </c>
      <c r="QG6" s="170" t="s">
        <v>2377</v>
      </c>
      <c r="QH6" s="170" t="s">
        <v>2736</v>
      </c>
      <c r="QI6" s="170" t="s">
        <v>2692</v>
      </c>
      <c r="QK6" s="1">
        <v>0.35619212962962959</v>
      </c>
      <c r="QL6" s="1">
        <v>0.16763888888888889</v>
      </c>
      <c r="QM6" s="1">
        <v>0.16763888888888889</v>
      </c>
      <c r="QN6" s="1">
        <v>0.16038194444444445</v>
      </c>
      <c r="QO6">
        <v>209</v>
      </c>
      <c r="QP6">
        <v>17</v>
      </c>
      <c r="QQ6">
        <v>226</v>
      </c>
      <c r="QR6">
        <v>2261</v>
      </c>
      <c r="QS6">
        <v>44</v>
      </c>
      <c r="QT6">
        <v>4</v>
      </c>
      <c r="QU6">
        <v>2309</v>
      </c>
      <c r="QV6">
        <v>0</v>
      </c>
      <c r="QW6">
        <v>0</v>
      </c>
      <c r="QX6">
        <v>0</v>
      </c>
      <c r="QY6">
        <v>1</v>
      </c>
      <c r="QZ6">
        <v>1</v>
      </c>
      <c r="RA6">
        <v>2</v>
      </c>
      <c r="RB6">
        <v>105</v>
      </c>
      <c r="RC6">
        <v>0</v>
      </c>
      <c r="RD6">
        <v>1</v>
      </c>
      <c r="RE6">
        <v>106</v>
      </c>
      <c r="RF6">
        <v>99.06</v>
      </c>
      <c r="RG6" s="106">
        <v>2400</v>
      </c>
      <c r="RH6" s="175">
        <f t="shared" si="16"/>
        <v>96.208333333333329</v>
      </c>
      <c r="RI6" s="170" t="s">
        <v>2377</v>
      </c>
      <c r="RJ6" s="170" t="s">
        <v>2736</v>
      </c>
      <c r="RK6" s="170" t="s">
        <v>2692</v>
      </c>
      <c r="RM6" s="1">
        <v>0</v>
      </c>
      <c r="RN6" s="1">
        <v>0</v>
      </c>
      <c r="RO6" s="1">
        <v>0</v>
      </c>
      <c r="RP6" s="1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2</v>
      </c>
      <c r="SB6">
        <v>0</v>
      </c>
      <c r="SC6">
        <v>2</v>
      </c>
      <c r="SD6">
        <v>118</v>
      </c>
      <c r="SE6">
        <v>0</v>
      </c>
      <c r="SF6">
        <v>0</v>
      </c>
      <c r="SG6">
        <v>118</v>
      </c>
      <c r="SH6">
        <v>100</v>
      </c>
      <c r="SI6" s="106"/>
      <c r="SJ6" s="175" t="e">
        <f t="shared" si="17"/>
        <v>#DIV/0!</v>
      </c>
      <c r="SK6" s="170" t="s">
        <v>2377</v>
      </c>
      <c r="SL6" s="170" t="s">
        <v>2736</v>
      </c>
      <c r="SM6" s="170" t="s">
        <v>2692</v>
      </c>
      <c r="SO6" s="1">
        <v>0.24033564814814815</v>
      </c>
      <c r="SP6" s="1">
        <v>8.8414351851851855E-2</v>
      </c>
      <c r="SQ6" s="1">
        <v>8.8414351851851855E-2</v>
      </c>
      <c r="SR6" s="1">
        <v>0.12300925925925926</v>
      </c>
      <c r="SS6">
        <v>143</v>
      </c>
      <c r="ST6">
        <v>15</v>
      </c>
      <c r="SU6">
        <v>158</v>
      </c>
      <c r="SV6">
        <v>2685</v>
      </c>
      <c r="SW6">
        <v>25</v>
      </c>
      <c r="SX6">
        <v>10</v>
      </c>
      <c r="SY6">
        <v>2720</v>
      </c>
      <c r="SZ6">
        <v>0</v>
      </c>
      <c r="TA6">
        <v>0</v>
      </c>
      <c r="TB6">
        <v>0</v>
      </c>
      <c r="TC6">
        <v>0</v>
      </c>
      <c r="TD6">
        <v>1</v>
      </c>
      <c r="TE6">
        <v>1</v>
      </c>
      <c r="TF6">
        <v>82</v>
      </c>
      <c r="TG6">
        <v>0</v>
      </c>
      <c r="TH6">
        <v>2</v>
      </c>
      <c r="TI6">
        <v>84</v>
      </c>
      <c r="TJ6">
        <v>97.62</v>
      </c>
      <c r="TK6" s="106">
        <v>1931</v>
      </c>
      <c r="TL6" s="175">
        <f t="shared" si="18"/>
        <v>140.85965820818228</v>
      </c>
      <c r="TM6" s="170" t="s">
        <v>2377</v>
      </c>
      <c r="TN6" s="170" t="s">
        <v>2736</v>
      </c>
      <c r="TO6" s="170" t="s">
        <v>2692</v>
      </c>
      <c r="TQ6" s="1">
        <v>0.4024537037037037</v>
      </c>
      <c r="TR6" s="1">
        <v>0.2159837962962963</v>
      </c>
      <c r="TS6" s="1">
        <v>0.2159837962962963</v>
      </c>
      <c r="TT6" s="1">
        <v>0.16859953703703703</v>
      </c>
      <c r="TU6">
        <v>242</v>
      </c>
      <c r="TV6">
        <v>22</v>
      </c>
      <c r="TW6">
        <v>264</v>
      </c>
      <c r="TX6">
        <v>2762</v>
      </c>
      <c r="TY6">
        <v>19</v>
      </c>
      <c r="TZ6">
        <v>10</v>
      </c>
      <c r="UA6">
        <v>2791</v>
      </c>
      <c r="UB6">
        <v>0</v>
      </c>
      <c r="UC6">
        <v>0</v>
      </c>
      <c r="UD6">
        <v>0</v>
      </c>
      <c r="UE6">
        <v>1</v>
      </c>
      <c r="UF6">
        <v>1</v>
      </c>
      <c r="UG6">
        <v>2</v>
      </c>
      <c r="UH6">
        <v>107</v>
      </c>
      <c r="UI6">
        <v>1</v>
      </c>
      <c r="UJ6">
        <v>0</v>
      </c>
      <c r="UK6">
        <v>108</v>
      </c>
      <c r="UL6">
        <v>99.07</v>
      </c>
      <c r="UM6" s="106">
        <v>1931</v>
      </c>
      <c r="UN6" s="175">
        <f t="shared" si="19"/>
        <v>144.53650958052822</v>
      </c>
      <c r="UO6" s="170" t="s">
        <v>2377</v>
      </c>
      <c r="UP6" s="170" t="s">
        <v>2736</v>
      </c>
      <c r="UQ6" s="170" t="s">
        <v>2692</v>
      </c>
      <c r="US6" s="1">
        <v>0.38458333333333333</v>
      </c>
      <c r="UT6" s="1">
        <v>0.2159837962962963</v>
      </c>
      <c r="UU6" s="1">
        <v>1.7858796296296296E-2</v>
      </c>
      <c r="UV6" s="1">
        <v>0.16859953703703703</v>
      </c>
      <c r="UW6">
        <v>242</v>
      </c>
      <c r="UX6">
        <v>22</v>
      </c>
      <c r="UY6">
        <v>264</v>
      </c>
      <c r="UZ6">
        <v>2762</v>
      </c>
      <c r="VA6">
        <v>19</v>
      </c>
      <c r="VB6">
        <v>10</v>
      </c>
      <c r="VC6">
        <v>2791</v>
      </c>
      <c r="VD6">
        <v>0</v>
      </c>
      <c r="VE6">
        <v>0</v>
      </c>
      <c r="VF6">
        <v>0</v>
      </c>
      <c r="VG6">
        <v>1</v>
      </c>
      <c r="VH6">
        <v>1</v>
      </c>
      <c r="VI6">
        <v>2</v>
      </c>
      <c r="VJ6">
        <v>107</v>
      </c>
      <c r="VK6">
        <v>1</v>
      </c>
      <c r="VL6">
        <v>0</v>
      </c>
      <c r="VM6">
        <v>108</v>
      </c>
      <c r="VN6">
        <v>99.07</v>
      </c>
      <c r="VO6" s="106">
        <v>1931</v>
      </c>
      <c r="VP6" s="175">
        <f t="shared" si="20"/>
        <v>144.53650958052822</v>
      </c>
      <c r="VQ6" s="170" t="s">
        <v>2377</v>
      </c>
      <c r="VR6" s="170" t="s">
        <v>2736</v>
      </c>
      <c r="VS6" s="170" t="s">
        <v>2692</v>
      </c>
      <c r="VU6" s="1"/>
      <c r="VV6" s="1"/>
      <c r="VW6" s="1"/>
      <c r="VX6" s="1"/>
      <c r="WQ6" s="106"/>
      <c r="WR6" s="175" t="e">
        <f t="shared" si="21"/>
        <v>#DIV/0!</v>
      </c>
      <c r="WS6" s="170" t="s">
        <v>2377</v>
      </c>
      <c r="WT6" s="170" t="s">
        <v>2736</v>
      </c>
      <c r="WU6" s="170" t="s">
        <v>2692</v>
      </c>
      <c r="WW6" s="1">
        <v>0.46469907407407413</v>
      </c>
      <c r="WX6" s="1">
        <v>7.1840277777777781E-2</v>
      </c>
      <c r="WY6" s="1">
        <v>7.1840277777777781E-2</v>
      </c>
      <c r="WZ6" s="1">
        <v>0.37767361111111114</v>
      </c>
      <c r="XA6">
        <v>299</v>
      </c>
      <c r="XB6">
        <v>23</v>
      </c>
      <c r="XC6">
        <v>322</v>
      </c>
      <c r="XD6">
        <v>3146</v>
      </c>
      <c r="XE6">
        <v>22</v>
      </c>
      <c r="XF6">
        <v>12</v>
      </c>
      <c r="XG6">
        <v>3180</v>
      </c>
      <c r="XH6">
        <v>0</v>
      </c>
      <c r="XI6">
        <v>0</v>
      </c>
      <c r="XJ6">
        <v>0</v>
      </c>
      <c r="XK6">
        <v>2</v>
      </c>
      <c r="XL6">
        <v>0</v>
      </c>
      <c r="XM6">
        <v>2</v>
      </c>
      <c r="XN6">
        <v>165</v>
      </c>
      <c r="XO6">
        <v>0</v>
      </c>
      <c r="XP6">
        <v>0</v>
      </c>
      <c r="XQ6">
        <v>165</v>
      </c>
      <c r="XR6">
        <v>100</v>
      </c>
      <c r="XS6" s="106">
        <v>2400</v>
      </c>
      <c r="XT6" s="175">
        <f t="shared" si="22"/>
        <v>132.5</v>
      </c>
      <c r="XU6" s="170" t="s">
        <v>2377</v>
      </c>
      <c r="XV6" s="170" t="s">
        <v>2736</v>
      </c>
      <c r="XW6" s="170" t="s">
        <v>2692</v>
      </c>
      <c r="XY6" s="1">
        <v>0.30854166666666666</v>
      </c>
      <c r="XZ6" s="1">
        <v>6.7546296296296285E-2</v>
      </c>
      <c r="YA6" s="1">
        <v>6.7546296296296285E-2</v>
      </c>
      <c r="YB6" s="1">
        <v>0.2247800925925926</v>
      </c>
      <c r="YC6">
        <v>193</v>
      </c>
      <c r="YD6">
        <v>19</v>
      </c>
      <c r="YE6">
        <v>212</v>
      </c>
      <c r="YF6">
        <v>2543</v>
      </c>
      <c r="YG6">
        <v>21</v>
      </c>
      <c r="YH6">
        <v>10</v>
      </c>
      <c r="YI6">
        <v>2574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 s="106">
        <v>2400</v>
      </c>
      <c r="YV6" s="175">
        <f t="shared" si="23"/>
        <v>107.25</v>
      </c>
      <c r="YW6" s="170" t="s">
        <v>2377</v>
      </c>
      <c r="YX6" s="170" t="s">
        <v>2736</v>
      </c>
      <c r="YY6" s="170" t="s">
        <v>2692</v>
      </c>
      <c r="ZA6" s="1">
        <v>0.27496527777777779</v>
      </c>
      <c r="ZB6" s="1">
        <v>4.5243055555555557E-2</v>
      </c>
      <c r="ZC6" s="1">
        <v>4.5243055555555557E-2</v>
      </c>
      <c r="ZD6" s="1">
        <v>0.21724537037037037</v>
      </c>
      <c r="ZE6">
        <v>182</v>
      </c>
      <c r="ZF6">
        <v>19</v>
      </c>
      <c r="ZG6">
        <v>201</v>
      </c>
      <c r="ZH6">
        <v>2212</v>
      </c>
      <c r="ZI6">
        <v>25</v>
      </c>
      <c r="ZJ6">
        <v>11</v>
      </c>
      <c r="ZK6">
        <v>2248</v>
      </c>
      <c r="ZL6">
        <v>0</v>
      </c>
      <c r="ZM6">
        <v>0</v>
      </c>
      <c r="ZN6">
        <v>0</v>
      </c>
      <c r="ZO6">
        <v>1</v>
      </c>
      <c r="ZP6">
        <v>0</v>
      </c>
      <c r="ZQ6">
        <v>1</v>
      </c>
      <c r="ZR6">
        <v>45</v>
      </c>
      <c r="ZS6">
        <v>0</v>
      </c>
      <c r="ZT6">
        <v>0</v>
      </c>
      <c r="ZU6">
        <v>45</v>
      </c>
      <c r="ZV6">
        <v>100</v>
      </c>
      <c r="ZW6" s="106">
        <v>2400</v>
      </c>
      <c r="ZX6" s="175">
        <f t="shared" si="24"/>
        <v>93.666666666666671</v>
      </c>
      <c r="ZY6" s="170" t="s">
        <v>2377</v>
      </c>
      <c r="ZZ6" s="170" t="s">
        <v>2736</v>
      </c>
      <c r="AAA6" s="170" t="s">
        <v>2692</v>
      </c>
      <c r="AAC6" s="1">
        <v>8.564814814814815E-4</v>
      </c>
      <c r="AAD6" s="1">
        <v>3.5879629629629635E-4</v>
      </c>
      <c r="AAE6" s="1">
        <v>0</v>
      </c>
      <c r="AAF6" s="1">
        <v>4.9768518518518521E-4</v>
      </c>
      <c r="AAG6">
        <v>1</v>
      </c>
      <c r="AAH6">
        <v>0</v>
      </c>
      <c r="AAI6">
        <v>1</v>
      </c>
      <c r="AAJ6">
        <v>30</v>
      </c>
      <c r="AAK6">
        <v>0</v>
      </c>
      <c r="AAL6">
        <v>0</v>
      </c>
      <c r="AAM6">
        <v>30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 s="106"/>
      <c r="AAZ6" s="175"/>
      <c r="ABA6" s="170" t="s">
        <v>2377</v>
      </c>
      <c r="ABB6" s="170" t="s">
        <v>2736</v>
      </c>
      <c r="ABC6" s="170" t="s">
        <v>2692</v>
      </c>
      <c r="ABE6" s="1">
        <v>0</v>
      </c>
      <c r="ABF6" s="1">
        <v>0</v>
      </c>
      <c r="ABG6" s="1">
        <v>0</v>
      </c>
      <c r="ABH6" s="1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3</v>
      </c>
      <c r="ABT6">
        <v>0</v>
      </c>
      <c r="ABU6">
        <v>3</v>
      </c>
      <c r="ABV6">
        <v>182</v>
      </c>
      <c r="ABW6">
        <v>0</v>
      </c>
      <c r="ABX6">
        <v>0</v>
      </c>
      <c r="ABY6">
        <v>182</v>
      </c>
      <c r="ABZ6">
        <v>100</v>
      </c>
      <c r="ACA6" s="106"/>
      <c r="ACB6" s="175"/>
      <c r="ACC6" s="170" t="s">
        <v>2377</v>
      </c>
      <c r="ACD6" s="170" t="s">
        <v>2736</v>
      </c>
      <c r="ACE6" s="170" t="s">
        <v>2692</v>
      </c>
      <c r="ACG6" s="1">
        <v>0</v>
      </c>
      <c r="ACH6" s="1">
        <v>0</v>
      </c>
      <c r="ACI6" s="1">
        <v>0</v>
      </c>
      <c r="ACJ6" s="1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3</v>
      </c>
      <c r="ACV6">
        <v>0</v>
      </c>
      <c r="ACW6">
        <v>3</v>
      </c>
      <c r="ACX6">
        <v>182</v>
      </c>
      <c r="ACY6">
        <v>0</v>
      </c>
      <c r="ACZ6">
        <v>0</v>
      </c>
      <c r="ADA6">
        <v>182</v>
      </c>
      <c r="ADB6">
        <v>100</v>
      </c>
      <c r="ADC6" s="106"/>
      <c r="ADD6" s="175"/>
    </row>
    <row r="7" spans="1:784">
      <c r="A7" s="170" t="s">
        <v>2238</v>
      </c>
      <c r="B7" s="170" t="s">
        <v>2736</v>
      </c>
      <c r="C7" s="170" t="s">
        <v>2692</v>
      </c>
      <c r="D7">
        <v>5.5</v>
      </c>
      <c r="E7" s="1">
        <v>0.33773148148148152</v>
      </c>
      <c r="F7" s="1">
        <v>0.11869212962962962</v>
      </c>
      <c r="G7" s="1">
        <v>0.11869212962962962</v>
      </c>
      <c r="H7" s="1">
        <v>0.10642361111111111</v>
      </c>
      <c r="I7">
        <v>157</v>
      </c>
      <c r="J7">
        <v>88</v>
      </c>
      <c r="K7">
        <v>245</v>
      </c>
      <c r="L7">
        <v>1525</v>
      </c>
      <c r="M7">
        <v>162</v>
      </c>
      <c r="N7">
        <v>43</v>
      </c>
      <c r="O7">
        <v>1730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s="106">
        <v>1650</v>
      </c>
      <c r="AB7" s="175">
        <f t="shared" si="0"/>
        <v>104.84848484848486</v>
      </c>
      <c r="AC7" s="170" t="s">
        <v>2238</v>
      </c>
      <c r="AD7" s="170" t="s">
        <v>2736</v>
      </c>
      <c r="AE7" s="170" t="s">
        <v>2692</v>
      </c>
      <c r="AG7" s="1">
        <v>0.70912037037037035</v>
      </c>
      <c r="AH7" s="1">
        <v>0.20370370370370372</v>
      </c>
      <c r="AI7" s="1">
        <v>0.16954861111111111</v>
      </c>
      <c r="AJ7" s="1">
        <v>0.50541666666666674</v>
      </c>
      <c r="AK7">
        <v>214</v>
      </c>
      <c r="AL7">
        <v>130</v>
      </c>
      <c r="AM7">
        <v>344</v>
      </c>
      <c r="AN7">
        <v>2669</v>
      </c>
      <c r="AO7">
        <v>265</v>
      </c>
      <c r="AP7">
        <v>67</v>
      </c>
      <c r="AQ7">
        <v>3001</v>
      </c>
      <c r="AR7">
        <v>0</v>
      </c>
      <c r="AS7">
        <v>0</v>
      </c>
      <c r="AT7">
        <v>0</v>
      </c>
      <c r="AU7">
        <v>3</v>
      </c>
      <c r="AV7">
        <v>1</v>
      </c>
      <c r="AW7">
        <v>4</v>
      </c>
      <c r="AX7">
        <v>74</v>
      </c>
      <c r="AY7">
        <v>1</v>
      </c>
      <c r="AZ7">
        <v>0</v>
      </c>
      <c r="BA7">
        <v>75</v>
      </c>
      <c r="BB7">
        <v>98.67</v>
      </c>
      <c r="BC7" s="106">
        <v>1650</v>
      </c>
      <c r="BD7" s="175">
        <f t="shared" si="1"/>
        <v>181.87878787878788</v>
      </c>
      <c r="BE7" s="170" t="s">
        <v>2238</v>
      </c>
      <c r="BF7" s="170" t="s">
        <v>2736</v>
      </c>
      <c r="BG7" s="170" t="s">
        <v>2692</v>
      </c>
      <c r="BI7" s="1">
        <v>4.2361111111111106E-2</v>
      </c>
      <c r="BJ7" s="1">
        <v>1.5972222222222221E-3</v>
      </c>
      <c r="BK7" s="1">
        <v>1.5972222222222221E-3</v>
      </c>
      <c r="BL7" s="1">
        <v>5.9953703703703697E-3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1</v>
      </c>
      <c r="BZ7">
        <v>62</v>
      </c>
      <c r="CA7">
        <v>0</v>
      </c>
      <c r="CB7">
        <v>0</v>
      </c>
      <c r="CC7">
        <v>62</v>
      </c>
      <c r="CD7">
        <v>100</v>
      </c>
      <c r="CE7" s="106"/>
      <c r="CF7" s="175" t="e">
        <f t="shared" si="2"/>
        <v>#DIV/0!</v>
      </c>
      <c r="CG7" s="170" t="s">
        <v>2238</v>
      </c>
      <c r="CH7" s="170" t="s">
        <v>2736</v>
      </c>
      <c r="CI7" s="170" t="s">
        <v>2692</v>
      </c>
      <c r="CK7" s="1">
        <v>0.36864583333333334</v>
      </c>
      <c r="CL7" s="1">
        <v>0.13627314814814814</v>
      </c>
      <c r="CM7" s="1">
        <v>0.13627314814814814</v>
      </c>
      <c r="CN7" s="1">
        <v>0.19081018518518519</v>
      </c>
      <c r="CO7">
        <v>254</v>
      </c>
      <c r="CP7">
        <v>96</v>
      </c>
      <c r="CQ7">
        <v>350</v>
      </c>
      <c r="CR7">
        <v>1989</v>
      </c>
      <c r="CS7">
        <v>196</v>
      </c>
      <c r="CT7">
        <v>30</v>
      </c>
      <c r="CU7">
        <v>2215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s="106">
        <v>2000</v>
      </c>
      <c r="DH7" s="175">
        <f t="shared" si="3"/>
        <v>110.75</v>
      </c>
      <c r="DI7" s="170" t="s">
        <v>2238</v>
      </c>
      <c r="DJ7" s="170" t="s">
        <v>2736</v>
      </c>
      <c r="DK7" s="170" t="s">
        <v>2692</v>
      </c>
      <c r="DM7" s="1">
        <v>0.3752199074074074</v>
      </c>
      <c r="DN7" s="1">
        <v>5.9837962962962961E-2</v>
      </c>
      <c r="DO7" s="1">
        <v>5.9837962962962961E-2</v>
      </c>
      <c r="DP7" s="1">
        <v>9.1817129629629624E-2</v>
      </c>
      <c r="DQ7">
        <v>68</v>
      </c>
      <c r="DR7">
        <v>44</v>
      </c>
      <c r="DS7">
        <v>112</v>
      </c>
      <c r="DT7">
        <v>910</v>
      </c>
      <c r="DU7">
        <v>71</v>
      </c>
      <c r="DV7">
        <v>14</v>
      </c>
      <c r="DW7">
        <v>995</v>
      </c>
      <c r="DX7">
        <v>0</v>
      </c>
      <c r="DY7">
        <v>0</v>
      </c>
      <c r="DZ7">
        <v>0</v>
      </c>
      <c r="EA7">
        <v>7</v>
      </c>
      <c r="EB7">
        <v>2</v>
      </c>
      <c r="EC7">
        <v>9</v>
      </c>
      <c r="ED7">
        <v>221</v>
      </c>
      <c r="EE7">
        <v>2</v>
      </c>
      <c r="EF7">
        <v>1</v>
      </c>
      <c r="EG7">
        <v>224</v>
      </c>
      <c r="EH7">
        <v>98.66</v>
      </c>
      <c r="EI7" s="106">
        <v>900</v>
      </c>
      <c r="EJ7" s="175">
        <f t="shared" si="4"/>
        <v>110.55555555555556</v>
      </c>
      <c r="EK7" s="170" t="s">
        <v>2238</v>
      </c>
      <c r="EL7" s="170" t="s">
        <v>2736</v>
      </c>
      <c r="EM7" s="170" t="s">
        <v>2692</v>
      </c>
      <c r="EO7" s="1">
        <v>0.27997685185185184</v>
      </c>
      <c r="EP7" s="1">
        <v>8.2939814814814813E-2</v>
      </c>
      <c r="EQ7" s="1">
        <v>8.2939814814814813E-2</v>
      </c>
      <c r="ER7" s="1">
        <v>5.1261574074074077E-2</v>
      </c>
      <c r="ES7">
        <v>85</v>
      </c>
      <c r="ET7">
        <v>47</v>
      </c>
      <c r="EU7">
        <v>132</v>
      </c>
      <c r="EV7">
        <v>1633</v>
      </c>
      <c r="EW7">
        <v>114</v>
      </c>
      <c r="EX7">
        <v>19</v>
      </c>
      <c r="EY7">
        <v>1766</v>
      </c>
      <c r="EZ7">
        <v>0</v>
      </c>
      <c r="FA7">
        <v>0</v>
      </c>
      <c r="FB7">
        <v>0</v>
      </c>
      <c r="FC7">
        <v>2</v>
      </c>
      <c r="FD7">
        <v>2</v>
      </c>
      <c r="FE7">
        <v>4</v>
      </c>
      <c r="FF7">
        <v>105</v>
      </c>
      <c r="FG7">
        <v>0</v>
      </c>
      <c r="FH7">
        <v>2</v>
      </c>
      <c r="FI7">
        <v>107</v>
      </c>
      <c r="FJ7">
        <v>98.13</v>
      </c>
      <c r="FK7" s="106">
        <v>1500</v>
      </c>
      <c r="FL7" s="175">
        <f t="shared" si="5"/>
        <v>117.73333333333333</v>
      </c>
      <c r="FM7" s="170" t="s">
        <v>2238</v>
      </c>
      <c r="FN7" s="170" t="s">
        <v>2736</v>
      </c>
      <c r="FO7" s="170" t="s">
        <v>2692</v>
      </c>
      <c r="FQ7" s="1">
        <v>0.39023148148148151</v>
      </c>
      <c r="FR7" s="1">
        <v>0.12179398148148148</v>
      </c>
      <c r="FS7" s="1">
        <v>0.12179398148148148</v>
      </c>
      <c r="FT7" s="1">
        <v>0.17077546296296298</v>
      </c>
      <c r="FU7">
        <v>108</v>
      </c>
      <c r="FV7">
        <v>90</v>
      </c>
      <c r="FW7">
        <v>198</v>
      </c>
      <c r="FX7">
        <v>1959</v>
      </c>
      <c r="FY7">
        <v>235</v>
      </c>
      <c r="FZ7">
        <v>47</v>
      </c>
      <c r="GA7">
        <v>2241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 s="106">
        <v>1800</v>
      </c>
      <c r="GN7" s="175">
        <f t="shared" si="6"/>
        <v>124.50000000000001</v>
      </c>
      <c r="GO7" s="170" t="s">
        <v>2238</v>
      </c>
      <c r="GP7" s="170" t="s">
        <v>2736</v>
      </c>
      <c r="GQ7" s="170" t="s">
        <v>2692</v>
      </c>
      <c r="GS7" s="1">
        <v>0.29258101851851853</v>
      </c>
      <c r="GT7" s="1">
        <v>0.12179398148148148</v>
      </c>
      <c r="GU7" s="1">
        <v>9.7650462962962967E-2</v>
      </c>
      <c r="GV7" s="1">
        <v>0.17077546296296298</v>
      </c>
      <c r="GW7">
        <v>108</v>
      </c>
      <c r="GX7">
        <v>90</v>
      </c>
      <c r="GY7">
        <v>198</v>
      </c>
      <c r="GZ7">
        <v>1959</v>
      </c>
      <c r="HA7">
        <v>235</v>
      </c>
      <c r="HB7">
        <v>47</v>
      </c>
      <c r="HC7">
        <v>2241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 s="106">
        <v>1800</v>
      </c>
      <c r="HP7" s="175">
        <f t="shared" si="7"/>
        <v>124.50000000000001</v>
      </c>
      <c r="HQ7" s="170" t="s">
        <v>2238</v>
      </c>
      <c r="HR7" s="170" t="s">
        <v>2736</v>
      </c>
      <c r="HS7" s="170" t="s">
        <v>2692</v>
      </c>
      <c r="HU7" s="1">
        <v>0.91315972222222219</v>
      </c>
      <c r="HV7" s="1">
        <v>0.40246527777777774</v>
      </c>
      <c r="HW7" s="1">
        <v>0.54328703703703707</v>
      </c>
      <c r="HX7" s="1">
        <v>0.51068287037037041</v>
      </c>
      <c r="HY7">
        <v>515</v>
      </c>
      <c r="HZ7">
        <v>277</v>
      </c>
      <c r="IA7">
        <v>792</v>
      </c>
      <c r="IB7">
        <v>6491</v>
      </c>
      <c r="IC7">
        <v>616</v>
      </c>
      <c r="ID7">
        <v>110</v>
      </c>
      <c r="IE7">
        <v>7217</v>
      </c>
      <c r="IF7">
        <v>0</v>
      </c>
      <c r="IG7">
        <v>0</v>
      </c>
      <c r="IH7">
        <v>0</v>
      </c>
      <c r="II7">
        <v>10</v>
      </c>
      <c r="IJ7">
        <v>4</v>
      </c>
      <c r="IK7">
        <v>14</v>
      </c>
      <c r="IL7">
        <v>388</v>
      </c>
      <c r="IM7">
        <v>2</v>
      </c>
      <c r="IN7">
        <v>3</v>
      </c>
      <c r="IO7">
        <v>393</v>
      </c>
      <c r="IP7">
        <v>98.73</v>
      </c>
      <c r="IQ7" s="106">
        <f t="shared" si="28"/>
        <v>6200</v>
      </c>
      <c r="IR7" s="175">
        <f t="shared" si="8"/>
        <v>116.40322580645162</v>
      </c>
      <c r="IS7" s="170" t="s">
        <v>2238</v>
      </c>
      <c r="IT7" s="170" t="s">
        <v>2736</v>
      </c>
      <c r="IU7" s="170" t="s">
        <v>2692</v>
      </c>
      <c r="IV7">
        <v>4</v>
      </c>
      <c r="IW7" s="1">
        <v>0.17903935185185185</v>
      </c>
      <c r="IX7" s="1">
        <v>7.4282407407407408E-2</v>
      </c>
      <c r="IY7" s="1">
        <v>7.4282407407407408E-2</v>
      </c>
      <c r="IZ7" s="1">
        <v>6.2916666666666662E-2</v>
      </c>
      <c r="JA7">
        <v>34</v>
      </c>
      <c r="JB7">
        <v>42</v>
      </c>
      <c r="JC7">
        <v>76</v>
      </c>
      <c r="JD7">
        <v>1198</v>
      </c>
      <c r="JE7">
        <v>119</v>
      </c>
      <c r="JF7">
        <v>26</v>
      </c>
      <c r="JG7">
        <v>1343</v>
      </c>
      <c r="JH7">
        <v>0</v>
      </c>
      <c r="JI7">
        <v>0</v>
      </c>
      <c r="JJ7">
        <v>0</v>
      </c>
      <c r="JK7">
        <v>3</v>
      </c>
      <c r="JL7">
        <v>0</v>
      </c>
      <c r="JM7">
        <v>3</v>
      </c>
      <c r="JN7">
        <v>117</v>
      </c>
      <c r="JO7">
        <v>0</v>
      </c>
      <c r="JP7">
        <v>0</v>
      </c>
      <c r="JQ7">
        <v>117</v>
      </c>
      <c r="JR7">
        <v>100</v>
      </c>
      <c r="JS7" s="106">
        <v>1200</v>
      </c>
      <c r="JT7" s="175">
        <f t="shared" si="9"/>
        <v>111.91666666666666</v>
      </c>
      <c r="JU7" s="170" t="s">
        <v>2238</v>
      </c>
      <c r="JV7" s="170" t="s">
        <v>2736</v>
      </c>
      <c r="JW7" s="170" t="s">
        <v>2692</v>
      </c>
      <c r="JY7" s="1">
        <v>0.18537037037037038</v>
      </c>
      <c r="JZ7" s="1">
        <v>7.5659722222222225E-2</v>
      </c>
      <c r="KA7" s="1">
        <v>7.5659722222222225E-2</v>
      </c>
      <c r="KB7" s="1">
        <v>0.08</v>
      </c>
      <c r="KC7">
        <v>58</v>
      </c>
      <c r="KD7">
        <v>39</v>
      </c>
      <c r="KE7">
        <v>97</v>
      </c>
      <c r="KF7">
        <v>1024</v>
      </c>
      <c r="KG7">
        <v>103</v>
      </c>
      <c r="KH7">
        <v>23</v>
      </c>
      <c r="KI7">
        <v>1150</v>
      </c>
      <c r="KJ7">
        <v>0</v>
      </c>
      <c r="KK7">
        <v>0</v>
      </c>
      <c r="KL7">
        <v>0</v>
      </c>
      <c r="KM7">
        <v>2</v>
      </c>
      <c r="KN7">
        <v>0</v>
      </c>
      <c r="KO7">
        <v>2</v>
      </c>
      <c r="KP7">
        <v>110</v>
      </c>
      <c r="KQ7">
        <v>0</v>
      </c>
      <c r="KR7">
        <v>0</v>
      </c>
      <c r="KS7">
        <v>110</v>
      </c>
      <c r="KT7">
        <v>100</v>
      </c>
      <c r="KU7" s="106">
        <v>1200</v>
      </c>
      <c r="KV7" s="175">
        <f t="shared" si="10"/>
        <v>95.833333333333343</v>
      </c>
      <c r="KW7" s="170" t="s">
        <v>2238</v>
      </c>
      <c r="KX7" s="170" t="s">
        <v>2736</v>
      </c>
      <c r="KY7" s="170" t="s">
        <v>2692</v>
      </c>
      <c r="LA7" s="1">
        <v>0.33815972222222218</v>
      </c>
      <c r="LB7" s="1">
        <v>0.13841435185185186</v>
      </c>
      <c r="LC7" s="1">
        <v>0.13841435185185186</v>
      </c>
      <c r="LD7" s="1">
        <v>0.14746527777777776</v>
      </c>
      <c r="LE7">
        <v>101</v>
      </c>
      <c r="LF7">
        <v>99</v>
      </c>
      <c r="LG7">
        <v>200</v>
      </c>
      <c r="LH7">
        <v>2331</v>
      </c>
      <c r="LI7">
        <v>199</v>
      </c>
      <c r="LJ7">
        <v>50</v>
      </c>
      <c r="LK7">
        <v>2580</v>
      </c>
      <c r="LL7">
        <v>0</v>
      </c>
      <c r="LM7">
        <v>0</v>
      </c>
      <c r="LN7">
        <v>0</v>
      </c>
      <c r="LO7">
        <v>1</v>
      </c>
      <c r="LP7">
        <v>1</v>
      </c>
      <c r="LQ7">
        <v>2</v>
      </c>
      <c r="LR7">
        <v>129</v>
      </c>
      <c r="LS7">
        <v>1</v>
      </c>
      <c r="LT7">
        <v>0</v>
      </c>
      <c r="LU7">
        <v>130</v>
      </c>
      <c r="LV7">
        <v>99.23</v>
      </c>
      <c r="LW7" s="106">
        <v>2400</v>
      </c>
      <c r="LX7" s="175">
        <f t="shared" si="11"/>
        <v>107.5</v>
      </c>
      <c r="LY7" s="170" t="s">
        <v>2238</v>
      </c>
      <c r="LZ7" s="170" t="s">
        <v>2736</v>
      </c>
      <c r="MA7" s="170" t="s">
        <v>2692</v>
      </c>
      <c r="MC7" s="1">
        <v>0.50896990740740744</v>
      </c>
      <c r="MD7" s="1">
        <v>0.11212962962962963</v>
      </c>
      <c r="ME7" s="1">
        <v>0.11212962962962963</v>
      </c>
      <c r="MF7" s="1">
        <v>0.22109953703703702</v>
      </c>
      <c r="MG7">
        <v>75</v>
      </c>
      <c r="MH7">
        <v>71</v>
      </c>
      <c r="MI7">
        <v>146</v>
      </c>
      <c r="MJ7">
        <v>1301</v>
      </c>
      <c r="MK7">
        <v>188</v>
      </c>
      <c r="ML7">
        <v>39</v>
      </c>
      <c r="MM7">
        <v>1528</v>
      </c>
      <c r="MN7">
        <v>0</v>
      </c>
      <c r="MO7">
        <v>0</v>
      </c>
      <c r="MP7">
        <v>0</v>
      </c>
      <c r="MQ7">
        <v>1</v>
      </c>
      <c r="MR7">
        <v>1</v>
      </c>
      <c r="MS7">
        <v>2</v>
      </c>
      <c r="MT7">
        <v>80</v>
      </c>
      <c r="MU7">
        <v>0</v>
      </c>
      <c r="MV7">
        <v>2</v>
      </c>
      <c r="MW7">
        <v>82</v>
      </c>
      <c r="MX7">
        <v>97.56</v>
      </c>
      <c r="MY7" s="106">
        <v>2400</v>
      </c>
      <c r="MZ7" s="175">
        <f t="shared" si="12"/>
        <v>63.666666666666671</v>
      </c>
      <c r="NA7" s="170" t="s">
        <v>2238</v>
      </c>
      <c r="NB7" s="170" t="s">
        <v>2736</v>
      </c>
      <c r="NC7" s="170" t="s">
        <v>2692</v>
      </c>
      <c r="NE7" s="1">
        <v>0.46284722222222219</v>
      </c>
      <c r="NF7" s="1">
        <v>0.16701388888888891</v>
      </c>
      <c r="NG7" s="1">
        <v>0.1801736111111111</v>
      </c>
      <c r="NH7" s="1">
        <v>0.29583333333333334</v>
      </c>
      <c r="NI7">
        <v>127</v>
      </c>
      <c r="NJ7">
        <v>123</v>
      </c>
      <c r="NK7">
        <v>250</v>
      </c>
      <c r="NL7">
        <v>2013</v>
      </c>
      <c r="NM7">
        <v>345</v>
      </c>
      <c r="NN7">
        <v>60</v>
      </c>
      <c r="NO7">
        <v>2418</v>
      </c>
      <c r="NP7">
        <v>0</v>
      </c>
      <c r="NQ7">
        <v>0</v>
      </c>
      <c r="NR7">
        <v>0</v>
      </c>
      <c r="NS7">
        <v>1</v>
      </c>
      <c r="NT7">
        <v>1</v>
      </c>
      <c r="NU7">
        <v>2</v>
      </c>
      <c r="NV7">
        <v>80</v>
      </c>
      <c r="NW7">
        <v>0</v>
      </c>
      <c r="NX7">
        <v>2</v>
      </c>
      <c r="NY7">
        <v>82</v>
      </c>
      <c r="NZ7">
        <v>97.56</v>
      </c>
      <c r="OA7" s="106">
        <v>2400</v>
      </c>
      <c r="OB7" s="175">
        <f t="shared" si="13"/>
        <v>100.75</v>
      </c>
      <c r="OC7" s="170" t="s">
        <v>2238</v>
      </c>
      <c r="OD7" s="170" t="s">
        <v>2736</v>
      </c>
      <c r="OE7" s="170" t="s">
        <v>2692</v>
      </c>
      <c r="OG7" s="1"/>
      <c r="OH7" s="1"/>
      <c r="OI7" s="1"/>
      <c r="OJ7" s="1"/>
      <c r="PC7" s="106">
        <v>2400</v>
      </c>
      <c r="PD7" s="175">
        <f t="shared" si="14"/>
        <v>0</v>
      </c>
      <c r="PE7" s="170" t="s">
        <v>2238</v>
      </c>
      <c r="PF7" s="170" t="s">
        <v>2736</v>
      </c>
      <c r="PG7" s="170" t="s">
        <v>2692</v>
      </c>
      <c r="PI7" s="1">
        <v>0.36974537037037036</v>
      </c>
      <c r="PJ7" s="1">
        <v>0.17229166666666665</v>
      </c>
      <c r="PK7" s="1">
        <v>9.2291666666666661E-2</v>
      </c>
      <c r="PL7" s="1">
        <v>0.19744212962962962</v>
      </c>
      <c r="PM7">
        <v>138</v>
      </c>
      <c r="PN7">
        <v>143</v>
      </c>
      <c r="PO7">
        <v>281</v>
      </c>
      <c r="PP7">
        <v>2467</v>
      </c>
      <c r="PQ7">
        <v>310</v>
      </c>
      <c r="PR7">
        <v>69</v>
      </c>
      <c r="PS7">
        <v>2846</v>
      </c>
      <c r="PT7">
        <v>0</v>
      </c>
      <c r="PU7">
        <v>0</v>
      </c>
      <c r="PV7">
        <v>0</v>
      </c>
      <c r="PW7">
        <v>3</v>
      </c>
      <c r="PX7">
        <v>1</v>
      </c>
      <c r="PY7">
        <v>4</v>
      </c>
      <c r="PZ7">
        <v>174</v>
      </c>
      <c r="QA7">
        <v>0</v>
      </c>
      <c r="QB7">
        <v>1</v>
      </c>
      <c r="QC7">
        <v>175</v>
      </c>
      <c r="QD7">
        <v>99.43</v>
      </c>
      <c r="QE7" s="106">
        <v>2400</v>
      </c>
      <c r="QF7" s="175">
        <f t="shared" si="15"/>
        <v>118.58333333333333</v>
      </c>
      <c r="QG7" s="170" t="s">
        <v>2238</v>
      </c>
      <c r="QH7" s="170" t="s">
        <v>2736</v>
      </c>
      <c r="QI7" s="170" t="s">
        <v>2692</v>
      </c>
      <c r="QK7" s="1">
        <v>0.51318287037037036</v>
      </c>
      <c r="QL7" s="1">
        <v>0.17280092592592591</v>
      </c>
      <c r="QM7" s="1">
        <v>0.17280092592592591</v>
      </c>
      <c r="QN7" s="1">
        <v>0.21548611111111113</v>
      </c>
      <c r="QO7">
        <v>184</v>
      </c>
      <c r="QP7">
        <v>127</v>
      </c>
      <c r="QQ7">
        <v>311</v>
      </c>
      <c r="QR7">
        <v>2511</v>
      </c>
      <c r="QS7">
        <v>223</v>
      </c>
      <c r="QT7">
        <v>62</v>
      </c>
      <c r="QU7">
        <v>2796</v>
      </c>
      <c r="QV7">
        <v>0</v>
      </c>
      <c r="QW7">
        <v>0</v>
      </c>
      <c r="QX7">
        <v>0</v>
      </c>
      <c r="QY7">
        <v>2</v>
      </c>
      <c r="QZ7">
        <v>0</v>
      </c>
      <c r="RA7">
        <v>2</v>
      </c>
      <c r="RB7">
        <v>121</v>
      </c>
      <c r="RC7">
        <v>0</v>
      </c>
      <c r="RD7">
        <v>0</v>
      </c>
      <c r="RE7">
        <v>121</v>
      </c>
      <c r="RF7">
        <v>100</v>
      </c>
      <c r="RG7" s="106">
        <v>2400</v>
      </c>
      <c r="RH7" s="175">
        <f t="shared" si="16"/>
        <v>116.5</v>
      </c>
      <c r="RI7" s="170" t="s">
        <v>2238</v>
      </c>
      <c r="RJ7" s="170" t="s">
        <v>2736</v>
      </c>
      <c r="RK7" s="170" t="s">
        <v>2692</v>
      </c>
      <c r="RM7" s="1">
        <v>0.42802083333333335</v>
      </c>
      <c r="RN7" s="1">
        <v>0.17192129629629629</v>
      </c>
      <c r="RO7" s="1">
        <v>0.17192129629629629</v>
      </c>
      <c r="RP7" s="1">
        <v>9.6134259259259267E-2</v>
      </c>
      <c r="RQ7">
        <v>184</v>
      </c>
      <c r="RR7">
        <v>129</v>
      </c>
      <c r="RS7">
        <v>313</v>
      </c>
      <c r="RT7">
        <v>2457</v>
      </c>
      <c r="RU7">
        <v>165</v>
      </c>
      <c r="RV7">
        <v>72</v>
      </c>
      <c r="RW7">
        <v>2694</v>
      </c>
      <c r="RX7">
        <v>0</v>
      </c>
      <c r="RY7">
        <v>0</v>
      </c>
      <c r="RZ7">
        <v>0</v>
      </c>
      <c r="SA7">
        <v>0</v>
      </c>
      <c r="SB7">
        <v>2</v>
      </c>
      <c r="SC7">
        <v>2</v>
      </c>
      <c r="SD7">
        <v>100</v>
      </c>
      <c r="SE7">
        <v>1</v>
      </c>
      <c r="SF7">
        <v>7</v>
      </c>
      <c r="SG7">
        <v>108</v>
      </c>
      <c r="SH7">
        <v>92.59</v>
      </c>
      <c r="SI7" s="106">
        <v>2400</v>
      </c>
      <c r="SJ7" s="175">
        <f t="shared" si="17"/>
        <v>112.25</v>
      </c>
      <c r="SK7" s="170" t="s">
        <v>2238</v>
      </c>
      <c r="SL7" s="170" t="s">
        <v>2736</v>
      </c>
      <c r="SM7" s="170" t="s">
        <v>2692</v>
      </c>
      <c r="SO7" s="1">
        <v>0.30644675925925929</v>
      </c>
      <c r="SP7" s="1">
        <v>0.13466435185185185</v>
      </c>
      <c r="SQ7" s="1">
        <v>0.13466435185185185</v>
      </c>
      <c r="SR7" s="1">
        <v>6.7905092592592586E-2</v>
      </c>
      <c r="SS7">
        <v>136</v>
      </c>
      <c r="ST7">
        <v>91</v>
      </c>
      <c r="SU7">
        <v>227</v>
      </c>
      <c r="SV7">
        <v>1886</v>
      </c>
      <c r="SW7">
        <v>168</v>
      </c>
      <c r="SX7">
        <v>34</v>
      </c>
      <c r="SY7">
        <v>2088</v>
      </c>
      <c r="SZ7">
        <v>0</v>
      </c>
      <c r="TA7">
        <v>0</v>
      </c>
      <c r="TB7">
        <v>0</v>
      </c>
      <c r="TC7">
        <v>1</v>
      </c>
      <c r="TD7">
        <v>0</v>
      </c>
      <c r="TE7">
        <v>1</v>
      </c>
      <c r="TF7">
        <v>89</v>
      </c>
      <c r="TG7">
        <v>0</v>
      </c>
      <c r="TH7">
        <v>0</v>
      </c>
      <c r="TI7">
        <v>89</v>
      </c>
      <c r="TJ7">
        <v>100</v>
      </c>
      <c r="TK7" s="106">
        <v>1931</v>
      </c>
      <c r="TL7" s="175">
        <f t="shared" si="18"/>
        <v>108.13050233039876</v>
      </c>
      <c r="TM7" s="170" t="s">
        <v>2238</v>
      </c>
      <c r="TN7" s="170" t="s">
        <v>2736</v>
      </c>
      <c r="TO7" s="170" t="s">
        <v>2692</v>
      </c>
      <c r="TQ7" s="1">
        <v>0.25056712962962963</v>
      </c>
      <c r="TR7" s="1">
        <v>8.9398148148148157E-2</v>
      </c>
      <c r="TS7" s="1">
        <v>8.9398148148148157E-2</v>
      </c>
      <c r="TT7" s="1">
        <v>0.11824074074074074</v>
      </c>
      <c r="TU7">
        <v>70</v>
      </c>
      <c r="TV7">
        <v>59</v>
      </c>
      <c r="TW7">
        <v>129</v>
      </c>
      <c r="TX7">
        <v>1275</v>
      </c>
      <c r="TY7">
        <v>98</v>
      </c>
      <c r="TZ7">
        <v>26</v>
      </c>
      <c r="UA7">
        <v>1399</v>
      </c>
      <c r="UB7">
        <v>0</v>
      </c>
      <c r="UC7">
        <v>0</v>
      </c>
      <c r="UD7">
        <v>0</v>
      </c>
      <c r="UE7">
        <v>2</v>
      </c>
      <c r="UF7">
        <v>0</v>
      </c>
      <c r="UG7">
        <v>2</v>
      </c>
      <c r="UH7">
        <v>111</v>
      </c>
      <c r="UI7">
        <v>0</v>
      </c>
      <c r="UJ7">
        <v>0</v>
      </c>
      <c r="UK7">
        <v>111</v>
      </c>
      <c r="UL7">
        <v>100</v>
      </c>
      <c r="UM7" s="106">
        <v>1931</v>
      </c>
      <c r="UN7" s="175">
        <f t="shared" si="19"/>
        <v>72.449508026929053</v>
      </c>
      <c r="UO7" s="170" t="s">
        <v>2238</v>
      </c>
      <c r="UP7" s="170" t="s">
        <v>2736</v>
      </c>
      <c r="UQ7" s="170" t="s">
        <v>2692</v>
      </c>
      <c r="US7" s="1">
        <v>0.20765046296296297</v>
      </c>
      <c r="UT7" s="1">
        <v>8.9398148148148157E-2</v>
      </c>
      <c r="UU7" s="1">
        <v>4.2905092592592592E-2</v>
      </c>
      <c r="UV7" s="1">
        <v>0.11824074074074074</v>
      </c>
      <c r="UW7">
        <v>70</v>
      </c>
      <c r="UX7">
        <v>59</v>
      </c>
      <c r="UY7">
        <v>129</v>
      </c>
      <c r="UZ7">
        <v>1275</v>
      </c>
      <c r="VA7">
        <v>98</v>
      </c>
      <c r="VB7">
        <v>26</v>
      </c>
      <c r="VC7">
        <v>1399</v>
      </c>
      <c r="VD7">
        <v>0</v>
      </c>
      <c r="VE7">
        <v>0</v>
      </c>
      <c r="VF7">
        <v>0</v>
      </c>
      <c r="VG7">
        <v>2</v>
      </c>
      <c r="VH7">
        <v>0</v>
      </c>
      <c r="VI7">
        <v>2</v>
      </c>
      <c r="VJ7">
        <v>111</v>
      </c>
      <c r="VK7">
        <v>0</v>
      </c>
      <c r="VL7">
        <v>0</v>
      </c>
      <c r="VM7">
        <v>111</v>
      </c>
      <c r="VN7">
        <v>100</v>
      </c>
      <c r="VO7" s="106">
        <v>1931</v>
      </c>
      <c r="VP7" s="175">
        <f t="shared" si="20"/>
        <v>72.449508026929053</v>
      </c>
      <c r="VQ7" s="170" t="s">
        <v>2238</v>
      </c>
      <c r="VR7" s="170" t="s">
        <v>2736</v>
      </c>
      <c r="VS7" s="170" t="s">
        <v>2692</v>
      </c>
      <c r="VU7" s="1"/>
      <c r="VV7" s="1"/>
      <c r="VW7" s="1"/>
      <c r="VX7" s="1"/>
      <c r="WQ7" s="106">
        <v>2400</v>
      </c>
      <c r="WR7" s="175">
        <f t="shared" si="21"/>
        <v>0</v>
      </c>
      <c r="WS7" s="170" t="s">
        <v>2238</v>
      </c>
      <c r="WT7" s="170" t="s">
        <v>2736</v>
      </c>
      <c r="WU7" s="170" t="s">
        <v>2692</v>
      </c>
      <c r="WW7" s="1">
        <v>0</v>
      </c>
      <c r="WX7" s="1">
        <v>0</v>
      </c>
      <c r="WY7" s="1">
        <v>0</v>
      </c>
      <c r="WZ7" s="1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2</v>
      </c>
      <c r="XL7">
        <v>0</v>
      </c>
      <c r="XM7">
        <v>2</v>
      </c>
      <c r="XN7">
        <v>115</v>
      </c>
      <c r="XO7">
        <v>0</v>
      </c>
      <c r="XP7">
        <v>0</v>
      </c>
      <c r="XQ7">
        <v>115</v>
      </c>
      <c r="XR7">
        <v>100</v>
      </c>
      <c r="XS7" s="106"/>
      <c r="XT7" s="175"/>
      <c r="XU7" s="170" t="s">
        <v>2238</v>
      </c>
      <c r="XV7" s="170" t="s">
        <v>2736</v>
      </c>
      <c r="XW7" s="170" t="s">
        <v>2692</v>
      </c>
      <c r="XY7" s="1">
        <v>0.36074074074074075</v>
      </c>
      <c r="XZ7" s="1">
        <v>0.12973379629629631</v>
      </c>
      <c r="YA7" s="1">
        <v>0.12973379629629631</v>
      </c>
      <c r="YB7" s="1">
        <v>0.12011574074074073</v>
      </c>
      <c r="YC7">
        <v>91</v>
      </c>
      <c r="YD7">
        <v>78</v>
      </c>
      <c r="YE7">
        <v>169</v>
      </c>
      <c r="YF7">
        <v>2337</v>
      </c>
      <c r="YG7">
        <v>139</v>
      </c>
      <c r="YH7">
        <v>35</v>
      </c>
      <c r="YI7">
        <v>2511</v>
      </c>
      <c r="YJ7">
        <v>0</v>
      </c>
      <c r="YK7">
        <v>0</v>
      </c>
      <c r="YL7">
        <v>0</v>
      </c>
      <c r="YM7">
        <v>2</v>
      </c>
      <c r="YN7">
        <v>0</v>
      </c>
      <c r="YO7">
        <v>2</v>
      </c>
      <c r="YP7">
        <v>84</v>
      </c>
      <c r="YQ7">
        <v>0</v>
      </c>
      <c r="YR7">
        <v>0</v>
      </c>
      <c r="YS7">
        <v>84</v>
      </c>
      <c r="YT7">
        <v>100</v>
      </c>
      <c r="YU7" s="106">
        <v>2400</v>
      </c>
      <c r="YV7" s="175">
        <f t="shared" si="23"/>
        <v>104.62499999999999</v>
      </c>
      <c r="YW7" s="170" t="s">
        <v>2238</v>
      </c>
      <c r="YX7" s="170" t="s">
        <v>2736</v>
      </c>
      <c r="YY7" s="170" t="s">
        <v>2692</v>
      </c>
      <c r="ZA7" s="1">
        <v>0.34813657407407406</v>
      </c>
      <c r="ZB7" s="1">
        <v>0.15140046296296297</v>
      </c>
      <c r="ZC7" s="1">
        <v>0.15140046296296297</v>
      </c>
      <c r="ZD7" s="1">
        <v>0.14663194444444444</v>
      </c>
      <c r="ZE7">
        <v>117</v>
      </c>
      <c r="ZF7">
        <v>76</v>
      </c>
      <c r="ZG7">
        <v>193</v>
      </c>
      <c r="ZH7">
        <v>2454</v>
      </c>
      <c r="ZI7">
        <v>201</v>
      </c>
      <c r="ZJ7">
        <v>29</v>
      </c>
      <c r="ZK7">
        <v>2684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 s="106">
        <v>2400</v>
      </c>
      <c r="ZX7" s="175">
        <f t="shared" si="24"/>
        <v>111.83333333333334</v>
      </c>
      <c r="ZY7" s="170" t="s">
        <v>2238</v>
      </c>
      <c r="ZZ7" s="170" t="s">
        <v>2736</v>
      </c>
      <c r="AAA7" s="170" t="s">
        <v>2692</v>
      </c>
      <c r="AAC7" s="1">
        <v>3.6342592592592593E-2</v>
      </c>
      <c r="AAD7" s="1">
        <v>6.9791666666666674E-3</v>
      </c>
      <c r="AAE7" s="1">
        <v>1.019675925925926E-2</v>
      </c>
      <c r="AAF7" s="1">
        <v>2.9363425925925921E-2</v>
      </c>
      <c r="AAG7">
        <v>2</v>
      </c>
      <c r="AAH7">
        <v>3</v>
      </c>
      <c r="AAI7">
        <v>5</v>
      </c>
      <c r="AAJ7">
        <v>97</v>
      </c>
      <c r="AAK7">
        <v>10</v>
      </c>
      <c r="AAL7">
        <v>0</v>
      </c>
      <c r="AAM7">
        <v>107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 s="106"/>
      <c r="AAZ7" s="175"/>
      <c r="ABA7" s="170" t="s">
        <v>2238</v>
      </c>
      <c r="ABB7" s="170" t="s">
        <v>2736</v>
      </c>
      <c r="ABC7" s="170" t="s">
        <v>2692</v>
      </c>
      <c r="ABE7" s="1">
        <v>0.28185185185185185</v>
      </c>
      <c r="ABF7" s="1">
        <v>0.12748842592592594</v>
      </c>
      <c r="ABG7" s="1">
        <v>0.12748842592592594</v>
      </c>
      <c r="ABH7" s="1">
        <v>9.8726851851851857E-2</v>
      </c>
      <c r="ABI7">
        <v>86</v>
      </c>
      <c r="ABJ7">
        <v>74</v>
      </c>
      <c r="ABK7">
        <v>160</v>
      </c>
      <c r="ABL7">
        <v>2311</v>
      </c>
      <c r="ABM7">
        <v>141</v>
      </c>
      <c r="ABN7">
        <v>27</v>
      </c>
      <c r="ABO7">
        <v>2479</v>
      </c>
      <c r="ABP7">
        <v>0</v>
      </c>
      <c r="ABQ7">
        <v>0</v>
      </c>
      <c r="ABR7">
        <v>0</v>
      </c>
      <c r="ABS7">
        <v>3</v>
      </c>
      <c r="ABT7">
        <v>0</v>
      </c>
      <c r="ABU7">
        <v>3</v>
      </c>
      <c r="ABV7">
        <v>145</v>
      </c>
      <c r="ABW7">
        <v>0</v>
      </c>
      <c r="ABX7">
        <v>0</v>
      </c>
      <c r="ABY7">
        <v>145</v>
      </c>
      <c r="ABZ7">
        <v>100</v>
      </c>
      <c r="ACA7" s="106">
        <v>2400</v>
      </c>
      <c r="ACB7" s="175">
        <f t="shared" si="26"/>
        <v>103.29166666666667</v>
      </c>
      <c r="ACC7" s="170" t="s">
        <v>2238</v>
      </c>
      <c r="ACD7" s="170" t="s">
        <v>2736</v>
      </c>
      <c r="ACE7" s="170" t="s">
        <v>2692</v>
      </c>
      <c r="ACG7" s="1">
        <v>0.22621527777777775</v>
      </c>
      <c r="ACH7" s="1">
        <v>0.12748842592592594</v>
      </c>
      <c r="ACI7" s="1">
        <v>5.5625000000000001E-2</v>
      </c>
      <c r="ACJ7" s="1">
        <v>9.8726851851851857E-2</v>
      </c>
      <c r="ACK7">
        <v>86</v>
      </c>
      <c r="ACL7">
        <v>74</v>
      </c>
      <c r="ACM7">
        <v>160</v>
      </c>
      <c r="ACN7">
        <v>2311</v>
      </c>
      <c r="ACO7">
        <v>141</v>
      </c>
      <c r="ACP7">
        <v>27</v>
      </c>
      <c r="ACQ7">
        <v>2479</v>
      </c>
      <c r="ACR7">
        <v>0</v>
      </c>
      <c r="ACS7">
        <v>0</v>
      </c>
      <c r="ACT7">
        <v>0</v>
      </c>
      <c r="ACU7">
        <v>3</v>
      </c>
      <c r="ACV7">
        <v>0</v>
      </c>
      <c r="ACW7">
        <v>3</v>
      </c>
      <c r="ACX7">
        <v>145</v>
      </c>
      <c r="ACY7">
        <v>0</v>
      </c>
      <c r="ACZ7">
        <v>0</v>
      </c>
      <c r="ADA7">
        <v>145</v>
      </c>
      <c r="ADB7">
        <v>100</v>
      </c>
      <c r="ADC7" s="106">
        <v>2400</v>
      </c>
      <c r="ADD7" s="175">
        <f t="shared" si="27"/>
        <v>103.29166666666667</v>
      </c>
    </row>
    <row r="8" spans="1:784">
      <c r="A8" s="170" t="s">
        <v>2379</v>
      </c>
      <c r="B8" s="170" t="s">
        <v>2737</v>
      </c>
      <c r="C8" s="170" t="s">
        <v>2692</v>
      </c>
      <c r="D8">
        <v>3</v>
      </c>
      <c r="E8" s="1">
        <v>0.30107638888888888</v>
      </c>
      <c r="F8" s="1">
        <v>0.16534722222222223</v>
      </c>
      <c r="G8" s="1">
        <v>0.16534722222222223</v>
      </c>
      <c r="H8" s="1">
        <v>4.3611111111111107E-2</v>
      </c>
      <c r="I8">
        <v>966</v>
      </c>
      <c r="J8">
        <v>45</v>
      </c>
      <c r="K8">
        <v>1011</v>
      </c>
      <c r="L8">
        <v>242</v>
      </c>
      <c r="M8">
        <v>29</v>
      </c>
      <c r="N8">
        <v>25</v>
      </c>
      <c r="O8">
        <v>296</v>
      </c>
      <c r="P8">
        <v>0</v>
      </c>
      <c r="Q8">
        <v>0</v>
      </c>
      <c r="R8">
        <v>0</v>
      </c>
      <c r="S8">
        <v>23</v>
      </c>
      <c r="T8">
        <v>2</v>
      </c>
      <c r="U8">
        <v>25</v>
      </c>
      <c r="V8">
        <v>257</v>
      </c>
      <c r="W8">
        <v>2</v>
      </c>
      <c r="X8">
        <v>0</v>
      </c>
      <c r="Y8">
        <v>259</v>
      </c>
      <c r="Z8">
        <v>99.23</v>
      </c>
      <c r="AA8" s="106">
        <v>300</v>
      </c>
      <c r="AB8" s="175">
        <f t="shared" si="0"/>
        <v>98.666666666666671</v>
      </c>
      <c r="AC8" s="170" t="s">
        <v>2379</v>
      </c>
      <c r="AD8" s="170" t="s">
        <v>2737</v>
      </c>
      <c r="AE8" s="170" t="s">
        <v>2692</v>
      </c>
      <c r="AG8" s="1">
        <v>0.2089699074074074</v>
      </c>
      <c r="AH8" s="1">
        <v>0.16534722222222223</v>
      </c>
      <c r="AI8" s="1">
        <v>9.2106481481481484E-2</v>
      </c>
      <c r="AJ8" s="1">
        <v>4.3611111111111107E-2</v>
      </c>
      <c r="AK8">
        <v>966</v>
      </c>
      <c r="AL8">
        <v>45</v>
      </c>
      <c r="AM8">
        <v>1011</v>
      </c>
      <c r="AN8">
        <v>242</v>
      </c>
      <c r="AO8">
        <v>29</v>
      </c>
      <c r="AP8">
        <v>25</v>
      </c>
      <c r="AQ8">
        <v>296</v>
      </c>
      <c r="AR8">
        <v>0</v>
      </c>
      <c r="AS8">
        <v>0</v>
      </c>
      <c r="AT8">
        <v>0</v>
      </c>
      <c r="AU8">
        <v>23</v>
      </c>
      <c r="AV8">
        <v>2</v>
      </c>
      <c r="AW8">
        <v>25</v>
      </c>
      <c r="AX8">
        <v>257</v>
      </c>
      <c r="AY8">
        <v>2</v>
      </c>
      <c r="AZ8">
        <v>0</v>
      </c>
      <c r="BA8">
        <v>259</v>
      </c>
      <c r="BB8">
        <v>99.23</v>
      </c>
      <c r="BC8" s="106">
        <v>300</v>
      </c>
      <c r="BD8" s="175">
        <f t="shared" si="1"/>
        <v>98.666666666666671</v>
      </c>
      <c r="BE8" s="170" t="s">
        <v>2379</v>
      </c>
      <c r="BF8" s="170" t="s">
        <v>2737</v>
      </c>
      <c r="BG8" s="170" t="s">
        <v>2692</v>
      </c>
      <c r="BI8" s="1">
        <v>0</v>
      </c>
      <c r="BJ8" s="1">
        <v>0</v>
      </c>
      <c r="BK8" s="1">
        <v>0</v>
      </c>
      <c r="BL8" s="1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5</v>
      </c>
      <c r="BX8">
        <v>0</v>
      </c>
      <c r="BY8">
        <v>5</v>
      </c>
      <c r="BZ8">
        <v>59</v>
      </c>
      <c r="CA8">
        <v>0</v>
      </c>
      <c r="CB8">
        <v>0</v>
      </c>
      <c r="CC8">
        <v>59</v>
      </c>
      <c r="CD8">
        <v>100</v>
      </c>
      <c r="CE8" s="106"/>
      <c r="CF8" s="175" t="e">
        <f t="shared" si="2"/>
        <v>#DIV/0!</v>
      </c>
      <c r="CG8" s="170" t="s">
        <v>2379</v>
      </c>
      <c r="CH8" s="170" t="s">
        <v>2737</v>
      </c>
      <c r="CI8" s="170" t="s">
        <v>2692</v>
      </c>
      <c r="CK8" s="1">
        <v>0.22223379629629628</v>
      </c>
      <c r="CL8" s="1">
        <v>0.13317129629629629</v>
      </c>
      <c r="CM8" s="1">
        <v>0.13317129629629629</v>
      </c>
      <c r="CN8" s="1">
        <v>4.4444444444444446E-2</v>
      </c>
      <c r="CO8">
        <v>798</v>
      </c>
      <c r="CP8">
        <v>41</v>
      </c>
      <c r="CQ8">
        <v>839</v>
      </c>
      <c r="CR8">
        <v>340</v>
      </c>
      <c r="CS8">
        <v>31</v>
      </c>
      <c r="CT8">
        <v>19</v>
      </c>
      <c r="CU8">
        <v>390</v>
      </c>
      <c r="CV8">
        <v>0</v>
      </c>
      <c r="CW8">
        <v>0</v>
      </c>
      <c r="CX8">
        <v>0</v>
      </c>
      <c r="CY8">
        <v>27</v>
      </c>
      <c r="CZ8">
        <v>7</v>
      </c>
      <c r="DA8">
        <v>34</v>
      </c>
      <c r="DB8">
        <v>337</v>
      </c>
      <c r="DC8">
        <v>14</v>
      </c>
      <c r="DD8">
        <v>2</v>
      </c>
      <c r="DE8">
        <v>353</v>
      </c>
      <c r="DF8">
        <v>95.47</v>
      </c>
      <c r="DG8" s="106">
        <v>823</v>
      </c>
      <c r="DH8" s="175">
        <f t="shared" si="3"/>
        <v>47.387606318347508</v>
      </c>
      <c r="DI8" s="170" t="s">
        <v>2379</v>
      </c>
      <c r="DJ8" s="170" t="s">
        <v>2737</v>
      </c>
      <c r="DK8" s="170" t="s">
        <v>2692</v>
      </c>
      <c r="DM8" s="1">
        <v>0.36570601851851853</v>
      </c>
      <c r="DN8" s="1">
        <v>0.25641203703703702</v>
      </c>
      <c r="DO8" s="1">
        <v>0.25641203703703702</v>
      </c>
      <c r="DP8" s="1">
        <v>5.0983796296296291E-2</v>
      </c>
      <c r="DQ8">
        <v>624</v>
      </c>
      <c r="DR8">
        <v>93</v>
      </c>
      <c r="DS8">
        <v>717</v>
      </c>
      <c r="DT8">
        <v>900</v>
      </c>
      <c r="DU8">
        <v>72</v>
      </c>
      <c r="DV8">
        <v>44</v>
      </c>
      <c r="DW8">
        <v>1016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 s="106">
        <v>823</v>
      </c>
      <c r="EJ8" s="175">
        <f t="shared" si="4"/>
        <v>123.45078979343864</v>
      </c>
      <c r="EK8" s="170" t="s">
        <v>2379</v>
      </c>
      <c r="EL8" s="170" t="s">
        <v>2736</v>
      </c>
      <c r="EM8" s="170" t="s">
        <v>2692</v>
      </c>
      <c r="EO8" s="1">
        <v>0.27312500000000001</v>
      </c>
      <c r="EP8" s="1">
        <v>0.17783564814814815</v>
      </c>
      <c r="EQ8" s="1">
        <v>0.17783564814814815</v>
      </c>
      <c r="ER8" s="1">
        <v>2.2048611111111113E-2</v>
      </c>
      <c r="ES8">
        <v>131</v>
      </c>
      <c r="ET8">
        <v>38</v>
      </c>
      <c r="EU8">
        <v>169</v>
      </c>
      <c r="EV8">
        <v>1406</v>
      </c>
      <c r="EW8">
        <v>64</v>
      </c>
      <c r="EX8">
        <v>8</v>
      </c>
      <c r="EY8">
        <v>1478</v>
      </c>
      <c r="EZ8">
        <v>0</v>
      </c>
      <c r="FA8">
        <v>0</v>
      </c>
      <c r="FB8">
        <v>0</v>
      </c>
      <c r="FC8">
        <v>16</v>
      </c>
      <c r="FD8">
        <v>0</v>
      </c>
      <c r="FE8">
        <v>16</v>
      </c>
      <c r="FF8">
        <v>152</v>
      </c>
      <c r="FG8">
        <v>0</v>
      </c>
      <c r="FH8">
        <v>0</v>
      </c>
      <c r="FI8">
        <v>152</v>
      </c>
      <c r="FJ8">
        <v>100</v>
      </c>
      <c r="FK8" s="106">
        <v>1200</v>
      </c>
      <c r="FL8" s="175">
        <f t="shared" si="5"/>
        <v>123.16666666666667</v>
      </c>
      <c r="FM8" s="170" t="s">
        <v>2379</v>
      </c>
      <c r="FN8" s="170" t="s">
        <v>2736</v>
      </c>
      <c r="FO8" s="170" t="s">
        <v>2692</v>
      </c>
      <c r="FQ8" s="1">
        <v>0.23813657407407407</v>
      </c>
      <c r="FR8" s="1">
        <v>0.14840277777777777</v>
      </c>
      <c r="FS8" s="1">
        <v>0.14840277777777777</v>
      </c>
      <c r="FT8" s="1">
        <v>2.8217592592592589E-2</v>
      </c>
      <c r="FU8">
        <v>164</v>
      </c>
      <c r="FV8">
        <v>27</v>
      </c>
      <c r="FW8">
        <v>191</v>
      </c>
      <c r="FX8">
        <v>1918</v>
      </c>
      <c r="FY8">
        <v>52</v>
      </c>
      <c r="FZ8">
        <v>6</v>
      </c>
      <c r="GA8">
        <v>1976</v>
      </c>
      <c r="GB8">
        <v>0</v>
      </c>
      <c r="GC8">
        <v>0</v>
      </c>
      <c r="GD8">
        <v>0</v>
      </c>
      <c r="GE8">
        <v>19</v>
      </c>
      <c r="GF8">
        <v>1</v>
      </c>
      <c r="GG8">
        <v>20</v>
      </c>
      <c r="GH8">
        <v>175</v>
      </c>
      <c r="GI8">
        <v>2</v>
      </c>
      <c r="GJ8">
        <v>0</v>
      </c>
      <c r="GK8">
        <v>177</v>
      </c>
      <c r="GL8">
        <v>98.87</v>
      </c>
      <c r="GM8" s="106">
        <v>1800</v>
      </c>
      <c r="GN8" s="175">
        <f t="shared" si="6"/>
        <v>109.77777777777777</v>
      </c>
      <c r="GO8" s="170" t="s">
        <v>2379</v>
      </c>
      <c r="GP8" s="170" t="s">
        <v>2736</v>
      </c>
      <c r="GQ8" s="170" t="s">
        <v>2692</v>
      </c>
      <c r="GS8" s="1">
        <v>0.17663194444444444</v>
      </c>
      <c r="GT8" s="1">
        <v>0.14840277777777777</v>
      </c>
      <c r="GU8" s="1">
        <v>6.1504629629629631E-2</v>
      </c>
      <c r="GV8" s="1">
        <v>2.8217592592592589E-2</v>
      </c>
      <c r="GW8">
        <v>164</v>
      </c>
      <c r="GX8">
        <v>27</v>
      </c>
      <c r="GY8">
        <v>191</v>
      </c>
      <c r="GZ8">
        <v>1918</v>
      </c>
      <c r="HA8">
        <v>52</v>
      </c>
      <c r="HB8">
        <v>6</v>
      </c>
      <c r="HC8">
        <v>1976</v>
      </c>
      <c r="HD8">
        <v>0</v>
      </c>
      <c r="HE8">
        <v>0</v>
      </c>
      <c r="HF8">
        <v>0</v>
      </c>
      <c r="HG8">
        <v>19</v>
      </c>
      <c r="HH8">
        <v>1</v>
      </c>
      <c r="HI8">
        <v>20</v>
      </c>
      <c r="HJ8">
        <v>175</v>
      </c>
      <c r="HK8">
        <v>2</v>
      </c>
      <c r="HL8">
        <v>0</v>
      </c>
      <c r="HM8">
        <v>177</v>
      </c>
      <c r="HN8">
        <v>98.87</v>
      </c>
      <c r="HO8" s="106">
        <v>1800</v>
      </c>
      <c r="HP8" s="175">
        <f t="shared" si="7"/>
        <v>109.77777777777777</v>
      </c>
      <c r="HQ8" s="170" t="s">
        <v>2379</v>
      </c>
      <c r="HR8" s="170" t="s">
        <v>2736</v>
      </c>
      <c r="HS8" s="170" t="s">
        <v>2692</v>
      </c>
      <c r="HU8" s="1">
        <v>0.86155092592592597</v>
      </c>
      <c r="HV8" s="1">
        <v>0.71583333333333332</v>
      </c>
      <c r="HW8" s="1">
        <v>0.23766203703703703</v>
      </c>
      <c r="HX8" s="1">
        <v>0.14571759259259259</v>
      </c>
      <c r="HY8">
        <v>1717</v>
      </c>
      <c r="HZ8">
        <v>199</v>
      </c>
      <c r="IA8">
        <v>1916</v>
      </c>
      <c r="IB8">
        <v>4564</v>
      </c>
      <c r="IC8">
        <v>219</v>
      </c>
      <c r="ID8">
        <v>77</v>
      </c>
      <c r="IE8">
        <v>4860</v>
      </c>
      <c r="IF8">
        <v>0</v>
      </c>
      <c r="IG8">
        <v>0</v>
      </c>
      <c r="IH8">
        <v>0</v>
      </c>
      <c r="II8">
        <v>67</v>
      </c>
      <c r="IJ8">
        <v>8</v>
      </c>
      <c r="IK8">
        <v>75</v>
      </c>
      <c r="IL8">
        <v>723</v>
      </c>
      <c r="IM8">
        <v>16</v>
      </c>
      <c r="IN8">
        <v>2</v>
      </c>
      <c r="IO8">
        <v>741</v>
      </c>
      <c r="IP8">
        <v>97.57</v>
      </c>
      <c r="IQ8" s="106">
        <f t="shared" si="28"/>
        <v>4646</v>
      </c>
      <c r="IR8" s="175">
        <f t="shared" si="8"/>
        <v>104.60611278519156</v>
      </c>
      <c r="IS8" s="170" t="s">
        <v>2379</v>
      </c>
      <c r="IT8" s="170" t="s">
        <v>2736</v>
      </c>
      <c r="IU8" s="170" t="s">
        <v>2692</v>
      </c>
      <c r="IV8">
        <v>4</v>
      </c>
      <c r="IW8" s="1">
        <v>9.6365740740740738E-2</v>
      </c>
      <c r="IX8" s="1">
        <v>6.5856481481481488E-2</v>
      </c>
      <c r="IY8" s="1">
        <v>6.5856481481481488E-2</v>
      </c>
      <c r="IZ8" s="1">
        <v>1.7592592592592594E-2</v>
      </c>
      <c r="JA8">
        <v>87</v>
      </c>
      <c r="JB8">
        <v>13</v>
      </c>
      <c r="JC8">
        <v>100</v>
      </c>
      <c r="JD8">
        <v>1235</v>
      </c>
      <c r="JE8">
        <v>13</v>
      </c>
      <c r="JF8">
        <v>4</v>
      </c>
      <c r="JG8">
        <v>1252</v>
      </c>
      <c r="JH8">
        <v>0</v>
      </c>
      <c r="JI8">
        <v>0</v>
      </c>
      <c r="JJ8">
        <v>0</v>
      </c>
      <c r="JK8">
        <v>2</v>
      </c>
      <c r="JL8">
        <v>1</v>
      </c>
      <c r="JM8">
        <v>3</v>
      </c>
      <c r="JN8">
        <v>47</v>
      </c>
      <c r="JO8">
        <v>3</v>
      </c>
      <c r="JP8">
        <v>0</v>
      </c>
      <c r="JQ8">
        <v>50</v>
      </c>
      <c r="JR8">
        <v>94</v>
      </c>
      <c r="JS8" s="106">
        <v>1200</v>
      </c>
      <c r="JT8" s="175">
        <f t="shared" si="9"/>
        <v>104.33333333333333</v>
      </c>
      <c r="JU8" s="170" t="s">
        <v>2379</v>
      </c>
      <c r="JV8" s="170" t="s">
        <v>2736</v>
      </c>
      <c r="JW8" s="170" t="s">
        <v>2692</v>
      </c>
      <c r="JY8" s="1">
        <v>6.5740740740740733E-3</v>
      </c>
      <c r="JZ8" s="1">
        <v>3.3564814814814811E-3</v>
      </c>
      <c r="KA8" s="1">
        <v>3.3564814814814811E-3</v>
      </c>
      <c r="KB8" s="1">
        <v>1.25E-3</v>
      </c>
      <c r="KC8">
        <v>0</v>
      </c>
      <c r="KD8">
        <v>2</v>
      </c>
      <c r="KE8">
        <v>2</v>
      </c>
      <c r="KF8">
        <v>7</v>
      </c>
      <c r="KG8">
        <v>6</v>
      </c>
      <c r="KH8">
        <v>1</v>
      </c>
      <c r="KI8">
        <v>14</v>
      </c>
      <c r="KJ8">
        <v>0</v>
      </c>
      <c r="KK8">
        <v>0</v>
      </c>
      <c r="KL8">
        <v>0</v>
      </c>
      <c r="KM8">
        <v>12</v>
      </c>
      <c r="KN8">
        <v>2</v>
      </c>
      <c r="KO8">
        <v>14</v>
      </c>
      <c r="KP8">
        <v>251</v>
      </c>
      <c r="KQ8">
        <v>2</v>
      </c>
      <c r="KR8">
        <v>2</v>
      </c>
      <c r="KS8">
        <v>255</v>
      </c>
      <c r="KT8">
        <v>98.43</v>
      </c>
      <c r="KU8" s="106"/>
      <c r="KV8" s="175" t="e">
        <f t="shared" si="10"/>
        <v>#DIV/0!</v>
      </c>
      <c r="KW8" s="170" t="s">
        <v>2379</v>
      </c>
      <c r="KX8" s="170" t="s">
        <v>2736</v>
      </c>
      <c r="KY8" s="170" t="s">
        <v>2692</v>
      </c>
      <c r="LA8" s="1">
        <v>0</v>
      </c>
      <c r="LB8" s="1">
        <v>0</v>
      </c>
      <c r="LC8" s="1">
        <v>0</v>
      </c>
      <c r="LD8" s="1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3</v>
      </c>
      <c r="LP8">
        <v>0</v>
      </c>
      <c r="LQ8">
        <v>3</v>
      </c>
      <c r="LR8">
        <v>140</v>
      </c>
      <c r="LS8">
        <v>0</v>
      </c>
      <c r="LT8">
        <v>0</v>
      </c>
      <c r="LU8">
        <v>140</v>
      </c>
      <c r="LV8">
        <v>100</v>
      </c>
      <c r="LW8" s="106"/>
      <c r="LX8" s="175" t="e">
        <f t="shared" si="11"/>
        <v>#DIV/0!</v>
      </c>
      <c r="LY8" s="170" t="s">
        <v>2379</v>
      </c>
      <c r="LZ8" s="170" t="s">
        <v>2736</v>
      </c>
      <c r="MA8" s="170" t="s">
        <v>2692</v>
      </c>
      <c r="MC8" t="e">
        <v>#N/A</v>
      </c>
      <c r="MD8" t="e">
        <v>#N/A</v>
      </c>
      <c r="ME8" t="e">
        <v>#N/A</v>
      </c>
      <c r="MF8" t="e">
        <v>#N/A</v>
      </c>
      <c r="MG8" t="e">
        <v>#N/A</v>
      </c>
      <c r="MH8" t="e">
        <v>#N/A</v>
      </c>
      <c r="MI8" t="e">
        <v>#N/A</v>
      </c>
      <c r="MJ8" t="e">
        <v>#N/A</v>
      </c>
      <c r="MK8" t="e">
        <v>#N/A</v>
      </c>
      <c r="ML8" t="e">
        <v>#N/A</v>
      </c>
      <c r="MM8" t="e">
        <v>#N/A</v>
      </c>
      <c r="MN8" t="e">
        <v>#N/A</v>
      </c>
      <c r="MO8" t="e">
        <v>#N/A</v>
      </c>
      <c r="MP8" t="e">
        <v>#N/A</v>
      </c>
      <c r="MQ8" t="e">
        <v>#N/A</v>
      </c>
      <c r="MR8" t="e">
        <v>#N/A</v>
      </c>
      <c r="MS8" t="e">
        <v>#N/A</v>
      </c>
      <c r="MT8" t="e">
        <v>#N/A</v>
      </c>
      <c r="MU8" t="e">
        <v>#N/A</v>
      </c>
      <c r="MV8" t="e">
        <v>#N/A</v>
      </c>
      <c r="MW8" t="e">
        <v>#N/A</v>
      </c>
      <c r="MX8" t="e">
        <v>#N/A</v>
      </c>
      <c r="MY8" s="106"/>
      <c r="MZ8" s="175" t="e">
        <f t="shared" si="12"/>
        <v>#N/A</v>
      </c>
      <c r="NA8" s="170" t="s">
        <v>2379</v>
      </c>
      <c r="NB8" s="170" t="s">
        <v>2736</v>
      </c>
      <c r="NC8" s="170" t="s">
        <v>2692</v>
      </c>
      <c r="NE8" t="e">
        <v>#N/A</v>
      </c>
      <c r="NF8" t="e">
        <v>#N/A</v>
      </c>
      <c r="NG8" t="e">
        <v>#N/A</v>
      </c>
      <c r="NH8" t="e">
        <v>#N/A</v>
      </c>
      <c r="NI8" t="e">
        <v>#N/A</v>
      </c>
      <c r="NJ8" t="e">
        <v>#N/A</v>
      </c>
      <c r="NK8" t="e">
        <v>#N/A</v>
      </c>
      <c r="NL8" t="e">
        <v>#N/A</v>
      </c>
      <c r="NM8" t="e">
        <v>#N/A</v>
      </c>
      <c r="NN8" t="e">
        <v>#N/A</v>
      </c>
      <c r="NO8" t="e">
        <v>#N/A</v>
      </c>
      <c r="NP8" t="e">
        <v>#N/A</v>
      </c>
      <c r="NQ8" t="e">
        <v>#N/A</v>
      </c>
      <c r="NR8" t="e">
        <v>#N/A</v>
      </c>
      <c r="NS8" t="e">
        <v>#N/A</v>
      </c>
      <c r="NT8" t="e">
        <v>#N/A</v>
      </c>
      <c r="NU8" t="e">
        <v>#N/A</v>
      </c>
      <c r="NV8" t="e">
        <v>#N/A</v>
      </c>
      <c r="NW8" t="e">
        <v>#N/A</v>
      </c>
      <c r="NX8" t="e">
        <v>#N/A</v>
      </c>
      <c r="NY8" t="e">
        <v>#N/A</v>
      </c>
      <c r="NZ8" t="e">
        <v>#N/A</v>
      </c>
      <c r="OA8" s="106"/>
      <c r="OB8" s="175" t="e">
        <f t="shared" si="13"/>
        <v>#N/A</v>
      </c>
      <c r="OC8" s="170" t="s">
        <v>2379</v>
      </c>
      <c r="OD8" s="170" t="s">
        <v>2736</v>
      </c>
      <c r="OE8" s="170" t="s">
        <v>2692</v>
      </c>
      <c r="PC8" s="106"/>
      <c r="PD8" s="175" t="e">
        <f t="shared" si="14"/>
        <v>#DIV/0!</v>
      </c>
      <c r="PE8" s="170" t="s">
        <v>2379</v>
      </c>
      <c r="PF8" s="170" t="s">
        <v>2737</v>
      </c>
      <c r="PG8" s="170" t="s">
        <v>2692</v>
      </c>
      <c r="PI8" s="1">
        <v>0.16633101851851853</v>
      </c>
      <c r="PJ8" s="1">
        <v>0.13431712962962963</v>
      </c>
      <c r="PK8" s="1">
        <v>4.6041666666666668E-2</v>
      </c>
      <c r="PL8" s="1">
        <v>3.2002314814814817E-2</v>
      </c>
      <c r="PM8">
        <v>995</v>
      </c>
      <c r="PN8">
        <v>12</v>
      </c>
      <c r="PO8">
        <v>1007</v>
      </c>
      <c r="PP8">
        <v>100</v>
      </c>
      <c r="PQ8">
        <v>3</v>
      </c>
      <c r="PR8">
        <v>10</v>
      </c>
      <c r="PS8">
        <v>113</v>
      </c>
      <c r="PT8">
        <v>0</v>
      </c>
      <c r="PU8">
        <v>0</v>
      </c>
      <c r="PV8">
        <v>0</v>
      </c>
      <c r="PW8">
        <v>23</v>
      </c>
      <c r="PX8">
        <v>1</v>
      </c>
      <c r="PY8">
        <v>24</v>
      </c>
      <c r="PZ8">
        <v>193</v>
      </c>
      <c r="QA8">
        <v>3</v>
      </c>
      <c r="QB8">
        <v>0</v>
      </c>
      <c r="QC8">
        <v>196</v>
      </c>
      <c r="QD8">
        <v>98.47</v>
      </c>
      <c r="QE8" s="106">
        <v>1000</v>
      </c>
      <c r="QF8" s="175">
        <f t="shared" si="15"/>
        <v>11.3</v>
      </c>
      <c r="QG8" s="170" t="s">
        <v>2379</v>
      </c>
      <c r="QH8" s="170" t="s">
        <v>2736</v>
      </c>
      <c r="QI8" s="170" t="s">
        <v>2692</v>
      </c>
      <c r="QK8" s="1">
        <v>0.35694444444444445</v>
      </c>
      <c r="QL8" s="1">
        <v>0.24969907407407407</v>
      </c>
      <c r="QM8" s="1">
        <v>0.24969907407407407</v>
      </c>
      <c r="QN8" s="1">
        <v>4.7650462962962964E-2</v>
      </c>
      <c r="QO8">
        <v>206</v>
      </c>
      <c r="QP8">
        <v>55</v>
      </c>
      <c r="QQ8">
        <v>261</v>
      </c>
      <c r="QR8">
        <v>2343</v>
      </c>
      <c r="QS8">
        <v>62</v>
      </c>
      <c r="QT8">
        <v>31</v>
      </c>
      <c r="QU8">
        <v>2436</v>
      </c>
      <c r="QV8">
        <v>0</v>
      </c>
      <c r="QW8">
        <v>0</v>
      </c>
      <c r="QX8">
        <v>0</v>
      </c>
      <c r="QY8">
        <v>1</v>
      </c>
      <c r="QZ8">
        <v>1</v>
      </c>
      <c r="RA8">
        <v>2</v>
      </c>
      <c r="RB8">
        <v>111</v>
      </c>
      <c r="RC8">
        <v>2</v>
      </c>
      <c r="RD8">
        <v>0</v>
      </c>
      <c r="RE8">
        <v>113</v>
      </c>
      <c r="RF8">
        <v>98.23</v>
      </c>
      <c r="RG8" s="106">
        <v>2400</v>
      </c>
      <c r="RH8" s="175">
        <f t="shared" si="16"/>
        <v>101.49999999999999</v>
      </c>
      <c r="RI8" s="170" t="s">
        <v>2379</v>
      </c>
      <c r="RJ8" s="170" t="s">
        <v>2737</v>
      </c>
      <c r="RK8" s="170" t="s">
        <v>2692</v>
      </c>
      <c r="RM8" s="1">
        <v>0.32422453703703707</v>
      </c>
      <c r="RN8" s="1">
        <v>0.25131944444444443</v>
      </c>
      <c r="RO8" s="1">
        <v>0.25131944444444443</v>
      </c>
      <c r="RP8" s="1">
        <v>1.4398148148148148E-2</v>
      </c>
      <c r="RQ8">
        <v>1005</v>
      </c>
      <c r="RR8">
        <v>20</v>
      </c>
      <c r="RS8">
        <v>1025</v>
      </c>
      <c r="RT8">
        <v>260</v>
      </c>
      <c r="RU8">
        <v>20</v>
      </c>
      <c r="RV8">
        <v>8</v>
      </c>
      <c r="RW8">
        <v>288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 s="106">
        <v>823</v>
      </c>
      <c r="SJ8" s="175">
        <f t="shared" si="17"/>
        <v>34.993924665856625</v>
      </c>
      <c r="SK8" s="170" t="s">
        <v>2379</v>
      </c>
      <c r="SL8" s="170" t="s">
        <v>2737</v>
      </c>
      <c r="SM8" s="170" t="s">
        <v>2692</v>
      </c>
      <c r="SO8" s="1">
        <v>0.43008101851851849</v>
      </c>
      <c r="SP8" s="1">
        <v>0.15615740740740741</v>
      </c>
      <c r="SQ8" s="1">
        <v>0.15615740740740741</v>
      </c>
      <c r="SR8" s="1">
        <v>0.14499999999999999</v>
      </c>
      <c r="SS8">
        <v>946</v>
      </c>
      <c r="ST8">
        <v>75</v>
      </c>
      <c r="SU8">
        <v>1021</v>
      </c>
      <c r="SV8">
        <v>504</v>
      </c>
      <c r="SW8">
        <v>76</v>
      </c>
      <c r="SX8">
        <v>17</v>
      </c>
      <c r="SY8">
        <v>597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 s="106">
        <v>823</v>
      </c>
      <c r="TL8" s="175">
        <f t="shared" si="18"/>
        <v>72.53948967193196</v>
      </c>
      <c r="TM8" s="170" t="s">
        <v>2379</v>
      </c>
      <c r="TN8" s="170" t="s">
        <v>2737</v>
      </c>
      <c r="TO8" s="170" t="s">
        <v>2692</v>
      </c>
      <c r="TQ8" s="1">
        <v>0.1978587962962963</v>
      </c>
      <c r="TR8" s="1">
        <v>0.11341435185185185</v>
      </c>
      <c r="TS8" s="1">
        <v>0.11341435185185185</v>
      </c>
      <c r="TT8" s="1">
        <v>3.9629629629629633E-2</v>
      </c>
      <c r="TU8">
        <v>998</v>
      </c>
      <c r="TV8">
        <v>42</v>
      </c>
      <c r="TW8">
        <v>1040</v>
      </c>
      <c r="TX8">
        <v>644</v>
      </c>
      <c r="TY8">
        <v>51</v>
      </c>
      <c r="TZ8">
        <v>8</v>
      </c>
      <c r="UA8">
        <v>703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 s="106">
        <v>823</v>
      </c>
      <c r="UN8" s="175">
        <f t="shared" si="19"/>
        <v>85.419198055893077</v>
      </c>
      <c r="UO8" s="170" t="s">
        <v>2379</v>
      </c>
      <c r="UP8" s="170" t="s">
        <v>2736</v>
      </c>
      <c r="UQ8" s="170" t="s">
        <v>2692</v>
      </c>
      <c r="US8" s="1">
        <v>0.15305555555555556</v>
      </c>
      <c r="UT8" s="1">
        <v>0.11341435185185185</v>
      </c>
      <c r="UU8" s="1">
        <v>4.4803240740740741E-2</v>
      </c>
      <c r="UV8" s="1">
        <v>3.9629629629629633E-2</v>
      </c>
      <c r="UW8">
        <v>998</v>
      </c>
      <c r="UX8">
        <v>42</v>
      </c>
      <c r="UY8">
        <v>1040</v>
      </c>
      <c r="UZ8">
        <v>644</v>
      </c>
      <c r="VA8">
        <v>51</v>
      </c>
      <c r="VB8">
        <v>8</v>
      </c>
      <c r="VC8">
        <v>703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 s="106">
        <v>823</v>
      </c>
      <c r="VP8" s="175">
        <f t="shared" si="20"/>
        <v>85.419198055893077</v>
      </c>
      <c r="VQ8" s="170" t="s">
        <v>2379</v>
      </c>
      <c r="VR8" s="170" t="s">
        <v>2737</v>
      </c>
      <c r="VS8" s="170" t="s">
        <v>2692</v>
      </c>
      <c r="VU8" s="1"/>
      <c r="VV8" s="1"/>
      <c r="VW8" s="1"/>
      <c r="VX8" s="1"/>
      <c r="WQ8" s="106">
        <v>823</v>
      </c>
      <c r="WR8" s="175">
        <f t="shared" si="21"/>
        <v>0</v>
      </c>
      <c r="WS8" s="170" t="s">
        <v>2379</v>
      </c>
      <c r="WT8" s="170" t="s">
        <v>2737</v>
      </c>
      <c r="WU8" s="170" t="s">
        <v>2692</v>
      </c>
      <c r="WW8" s="1">
        <v>0.24126157407407409</v>
      </c>
      <c r="WX8" s="1">
        <v>0.1625462962962963</v>
      </c>
      <c r="WY8" s="1">
        <v>0.1625462962962963</v>
      </c>
      <c r="WZ8" s="1">
        <v>2.4502314814814814E-2</v>
      </c>
      <c r="XA8">
        <v>987</v>
      </c>
      <c r="XB8">
        <v>34</v>
      </c>
      <c r="XC8">
        <v>1021</v>
      </c>
      <c r="XD8">
        <v>635</v>
      </c>
      <c r="XE8">
        <v>28</v>
      </c>
      <c r="XF8">
        <v>10</v>
      </c>
      <c r="XG8">
        <v>673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 s="106">
        <v>823</v>
      </c>
      <c r="XT8" s="175">
        <f t="shared" si="22"/>
        <v>81.773997569866339</v>
      </c>
      <c r="XU8" s="170" t="s">
        <v>2379</v>
      </c>
      <c r="XV8" s="170" t="s">
        <v>2737</v>
      </c>
      <c r="XW8" s="170" t="s">
        <v>2692</v>
      </c>
      <c r="XY8" s="1">
        <v>0.40416666666666662</v>
      </c>
      <c r="XZ8" s="1">
        <v>0.27009259259259261</v>
      </c>
      <c r="YA8" s="1">
        <v>0.27009259259259261</v>
      </c>
      <c r="YB8" s="1">
        <v>3.6493055555555549E-2</v>
      </c>
      <c r="YC8">
        <v>1104</v>
      </c>
      <c r="YD8">
        <v>26</v>
      </c>
      <c r="YE8">
        <v>1130</v>
      </c>
      <c r="YF8">
        <v>787</v>
      </c>
      <c r="YG8">
        <v>37</v>
      </c>
      <c r="YH8">
        <v>4</v>
      </c>
      <c r="YI8">
        <v>828</v>
      </c>
      <c r="YJ8">
        <v>0</v>
      </c>
      <c r="YK8">
        <v>0</v>
      </c>
      <c r="YL8">
        <v>0</v>
      </c>
      <c r="YM8">
        <v>2</v>
      </c>
      <c r="YN8">
        <v>0</v>
      </c>
      <c r="YO8">
        <v>2</v>
      </c>
      <c r="YP8">
        <v>55</v>
      </c>
      <c r="YQ8">
        <v>0</v>
      </c>
      <c r="YR8">
        <v>0</v>
      </c>
      <c r="YS8">
        <v>55</v>
      </c>
      <c r="YT8">
        <v>100</v>
      </c>
      <c r="YU8" s="106">
        <v>823</v>
      </c>
      <c r="YV8" s="175">
        <f t="shared" si="23"/>
        <v>100.60753341433779</v>
      </c>
      <c r="YW8" s="170" t="s">
        <v>2379</v>
      </c>
      <c r="YX8" s="170" t="s">
        <v>2737</v>
      </c>
      <c r="YY8" s="170" t="s">
        <v>2692</v>
      </c>
      <c r="ZA8" s="1">
        <v>2.3032407407407404E-2</v>
      </c>
      <c r="ZB8" s="1">
        <v>5.0115740740740737E-3</v>
      </c>
      <c r="ZC8" s="1">
        <v>5.0115740740740737E-3</v>
      </c>
      <c r="ZD8" s="1">
        <v>4.9768518518518521E-4</v>
      </c>
      <c r="ZE8">
        <v>17</v>
      </c>
      <c r="ZF8">
        <v>2</v>
      </c>
      <c r="ZG8">
        <v>19</v>
      </c>
      <c r="ZH8">
        <v>6</v>
      </c>
      <c r="ZI8">
        <v>3</v>
      </c>
      <c r="ZJ8">
        <v>1</v>
      </c>
      <c r="ZK8">
        <v>10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 s="106"/>
      <c r="ZX8" s="175"/>
      <c r="ZY8" s="170" t="s">
        <v>2379</v>
      </c>
      <c r="ZZ8" s="170" t="s">
        <v>2737</v>
      </c>
      <c r="AAA8" s="170" t="s">
        <v>2692</v>
      </c>
      <c r="AAC8" s="1" t="e">
        <v>#N/A</v>
      </c>
      <c r="AAD8" s="1" t="e">
        <v>#N/A</v>
      </c>
      <c r="AAE8" s="1" t="e">
        <v>#N/A</v>
      </c>
      <c r="AAF8" s="1" t="e">
        <v>#N/A</v>
      </c>
      <c r="AAG8" t="e">
        <v>#N/A</v>
      </c>
      <c r="AAH8" t="e">
        <v>#N/A</v>
      </c>
      <c r="AAI8" t="e">
        <v>#N/A</v>
      </c>
      <c r="AAJ8" t="e">
        <v>#N/A</v>
      </c>
      <c r="AAK8" t="e">
        <v>#N/A</v>
      </c>
      <c r="AAL8" t="e">
        <v>#N/A</v>
      </c>
      <c r="AAN8" t="e">
        <v>#N/A</v>
      </c>
      <c r="AAO8" t="e">
        <v>#N/A</v>
      </c>
      <c r="AAP8" t="e">
        <v>#N/A</v>
      </c>
      <c r="AAQ8" t="e">
        <v>#N/A</v>
      </c>
      <c r="AAR8" t="e">
        <v>#N/A</v>
      </c>
      <c r="AAS8" t="e">
        <v>#N/A</v>
      </c>
      <c r="AAT8" t="e">
        <v>#N/A</v>
      </c>
      <c r="AAU8" t="e">
        <v>#N/A</v>
      </c>
      <c r="AAV8" t="e">
        <v>#N/A</v>
      </c>
      <c r="AAW8" t="e">
        <v>#N/A</v>
      </c>
      <c r="AAX8" t="e">
        <v>#N/A</v>
      </c>
      <c r="AAY8" s="106"/>
      <c r="AAZ8" s="175"/>
      <c r="ABA8" s="170" t="s">
        <v>2379</v>
      </c>
      <c r="ABB8" s="170" t="s">
        <v>2737</v>
      </c>
      <c r="ABC8" s="170" t="s">
        <v>2692</v>
      </c>
      <c r="ABE8" s="1">
        <v>0</v>
      </c>
      <c r="ABF8" s="1">
        <v>0</v>
      </c>
      <c r="ABG8" s="1">
        <v>0</v>
      </c>
      <c r="ABH8" s="1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3</v>
      </c>
      <c r="ABT8">
        <v>0</v>
      </c>
      <c r="ABU8">
        <v>3</v>
      </c>
      <c r="ABV8">
        <v>114</v>
      </c>
      <c r="ABW8">
        <v>0</v>
      </c>
      <c r="ABX8">
        <v>0</v>
      </c>
      <c r="ABY8">
        <v>114</v>
      </c>
      <c r="ABZ8">
        <v>100</v>
      </c>
      <c r="ACA8" s="106"/>
      <c r="ACB8" s="175"/>
      <c r="ACC8" s="170" t="s">
        <v>2379</v>
      </c>
      <c r="ACD8" s="170" t="s">
        <v>2737</v>
      </c>
      <c r="ACE8" s="170" t="s">
        <v>2692</v>
      </c>
      <c r="ACG8" s="1">
        <v>7.7546296296296287E-3</v>
      </c>
      <c r="ACH8" s="1">
        <v>7.743055555555556E-3</v>
      </c>
      <c r="ACI8" s="1">
        <v>5.5555555555555556E-4</v>
      </c>
      <c r="ACJ8" s="1">
        <v>1.1574074074074073E-5</v>
      </c>
      <c r="ACK8">
        <v>11</v>
      </c>
      <c r="ACL8">
        <v>2</v>
      </c>
      <c r="ACM8">
        <v>13</v>
      </c>
      <c r="ACN8">
        <v>144</v>
      </c>
      <c r="ACO8">
        <v>6</v>
      </c>
      <c r="ACP8">
        <v>0</v>
      </c>
      <c r="ACQ8">
        <v>150</v>
      </c>
      <c r="ACR8">
        <v>0</v>
      </c>
      <c r="ACS8">
        <v>0</v>
      </c>
      <c r="ACT8">
        <v>0</v>
      </c>
      <c r="ACU8">
        <v>3</v>
      </c>
      <c r="ACV8">
        <v>0</v>
      </c>
      <c r="ACW8">
        <v>3</v>
      </c>
      <c r="ACX8">
        <v>114</v>
      </c>
      <c r="ACY8">
        <v>0</v>
      </c>
      <c r="ACZ8">
        <v>0</v>
      </c>
      <c r="ADA8">
        <v>114</v>
      </c>
      <c r="ADB8">
        <v>100</v>
      </c>
      <c r="ADC8" s="106"/>
      <c r="ADD8" s="175"/>
    </row>
    <row r="9" spans="1:784">
      <c r="A9" s="170" t="s">
        <v>2371</v>
      </c>
      <c r="B9" s="170" t="s">
        <v>2737</v>
      </c>
      <c r="C9" s="170" t="s">
        <v>2692</v>
      </c>
      <c r="D9">
        <v>2.5</v>
      </c>
      <c r="E9" s="1">
        <v>0.27769675925925924</v>
      </c>
      <c r="F9" s="1">
        <v>0.1044675925925926</v>
      </c>
      <c r="G9" s="1">
        <v>0.1044675925925926</v>
      </c>
      <c r="H9" s="1">
        <v>0.1416435185185185</v>
      </c>
      <c r="I9">
        <v>500</v>
      </c>
      <c r="J9">
        <v>74</v>
      </c>
      <c r="K9">
        <v>574</v>
      </c>
      <c r="L9">
        <v>128</v>
      </c>
      <c r="M9">
        <v>44</v>
      </c>
      <c r="N9">
        <v>54</v>
      </c>
      <c r="O9">
        <v>226</v>
      </c>
      <c r="P9">
        <v>0</v>
      </c>
      <c r="Q9">
        <v>0</v>
      </c>
      <c r="R9">
        <v>0</v>
      </c>
      <c r="S9">
        <v>5</v>
      </c>
      <c r="T9">
        <v>2</v>
      </c>
      <c r="U9">
        <v>7</v>
      </c>
      <c r="V9">
        <v>30</v>
      </c>
      <c r="W9">
        <v>0</v>
      </c>
      <c r="X9">
        <v>2</v>
      </c>
      <c r="Y9">
        <v>32</v>
      </c>
      <c r="Z9">
        <v>93.75</v>
      </c>
      <c r="AA9" s="106">
        <v>230</v>
      </c>
      <c r="AB9" s="175">
        <f t="shared" si="0"/>
        <v>98.260869565217391</v>
      </c>
      <c r="AC9" s="170" t="s">
        <v>2371</v>
      </c>
      <c r="AD9" s="170" t="s">
        <v>2737</v>
      </c>
      <c r="AE9" s="170" t="s">
        <v>2692</v>
      </c>
      <c r="AG9" s="1">
        <v>0.24612268518518518</v>
      </c>
      <c r="AH9" s="1">
        <v>0.1044675925925926</v>
      </c>
      <c r="AI9" s="1">
        <v>3.1574074074074074E-2</v>
      </c>
      <c r="AJ9" s="1">
        <v>0.1416435185185185</v>
      </c>
      <c r="AK9">
        <v>500</v>
      </c>
      <c r="AL9">
        <v>74</v>
      </c>
      <c r="AM9">
        <v>574</v>
      </c>
      <c r="AN9">
        <v>128</v>
      </c>
      <c r="AO9">
        <v>44</v>
      </c>
      <c r="AP9">
        <v>54</v>
      </c>
      <c r="AQ9">
        <v>226</v>
      </c>
      <c r="AR9">
        <v>0</v>
      </c>
      <c r="AS9">
        <v>0</v>
      </c>
      <c r="AT9">
        <v>0</v>
      </c>
      <c r="AU9">
        <v>5</v>
      </c>
      <c r="AV9">
        <v>2</v>
      </c>
      <c r="AW9">
        <v>7</v>
      </c>
      <c r="AX9">
        <v>30</v>
      </c>
      <c r="AY9">
        <v>0</v>
      </c>
      <c r="AZ9">
        <v>2</v>
      </c>
      <c r="BA9">
        <v>32</v>
      </c>
      <c r="BB9">
        <v>93.75</v>
      </c>
      <c r="BC9" s="106">
        <v>230</v>
      </c>
      <c r="BD9" s="175">
        <f t="shared" si="1"/>
        <v>98.260869565217391</v>
      </c>
      <c r="BE9" s="170" t="s">
        <v>2371</v>
      </c>
      <c r="BF9" s="170" t="s">
        <v>2737</v>
      </c>
      <c r="BG9" s="170" t="s">
        <v>2692</v>
      </c>
      <c r="BI9" s="1">
        <v>0</v>
      </c>
      <c r="BJ9" s="1">
        <v>0</v>
      </c>
      <c r="BK9" s="1">
        <v>0</v>
      </c>
      <c r="BL9" s="1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14</v>
      </c>
      <c r="BX9">
        <v>2</v>
      </c>
      <c r="BY9">
        <v>16</v>
      </c>
      <c r="BZ9">
        <v>54</v>
      </c>
      <c r="CA9">
        <v>2</v>
      </c>
      <c r="CB9">
        <v>0</v>
      </c>
      <c r="CC9">
        <v>56</v>
      </c>
      <c r="CD9">
        <v>96.43</v>
      </c>
      <c r="CE9" s="106"/>
      <c r="CF9" s="175" t="e">
        <f t="shared" si="2"/>
        <v>#DIV/0!</v>
      </c>
      <c r="CG9" s="170" t="s">
        <v>2371</v>
      </c>
      <c r="CH9" s="170" t="s">
        <v>2737</v>
      </c>
      <c r="CI9" s="170" t="s">
        <v>2692</v>
      </c>
      <c r="CK9" s="1">
        <v>0.33734953703703702</v>
      </c>
      <c r="CL9" s="1">
        <v>7.5798611111111108E-2</v>
      </c>
      <c r="CM9" s="1">
        <v>7.5798611111111108E-2</v>
      </c>
      <c r="CN9" s="1">
        <v>0.23534722222222224</v>
      </c>
      <c r="CO9">
        <v>362</v>
      </c>
      <c r="CP9">
        <v>38</v>
      </c>
      <c r="CQ9">
        <v>400</v>
      </c>
      <c r="CR9">
        <v>174</v>
      </c>
      <c r="CS9">
        <v>25</v>
      </c>
      <c r="CT9">
        <v>20</v>
      </c>
      <c r="CU9">
        <v>219</v>
      </c>
      <c r="CV9">
        <v>0</v>
      </c>
      <c r="CW9">
        <v>0</v>
      </c>
      <c r="CX9">
        <v>0</v>
      </c>
      <c r="CY9">
        <v>50</v>
      </c>
      <c r="CZ9">
        <v>5</v>
      </c>
      <c r="DA9">
        <v>55</v>
      </c>
      <c r="DB9">
        <v>561</v>
      </c>
      <c r="DC9">
        <v>8</v>
      </c>
      <c r="DD9">
        <v>2</v>
      </c>
      <c r="DE9">
        <v>571</v>
      </c>
      <c r="DF9">
        <v>98.25</v>
      </c>
      <c r="DG9" s="106">
        <v>823</v>
      </c>
      <c r="DH9" s="175">
        <f t="shared" si="3"/>
        <v>26.609963547995143</v>
      </c>
      <c r="DI9" s="170" t="s">
        <v>2371</v>
      </c>
      <c r="DJ9" s="170" t="s">
        <v>2737</v>
      </c>
      <c r="DK9" s="170" t="s">
        <v>2692</v>
      </c>
      <c r="DM9" s="1">
        <v>0.3427546296296296</v>
      </c>
      <c r="DN9" s="1">
        <v>0.10359953703703705</v>
      </c>
      <c r="DO9" s="1">
        <v>0.10359953703703705</v>
      </c>
      <c r="DP9" s="1">
        <v>0.19075231481481481</v>
      </c>
      <c r="DQ9">
        <v>423</v>
      </c>
      <c r="DR9">
        <v>97</v>
      </c>
      <c r="DS9">
        <v>520</v>
      </c>
      <c r="DT9">
        <v>744</v>
      </c>
      <c r="DU9">
        <v>64</v>
      </c>
      <c r="DV9">
        <v>54</v>
      </c>
      <c r="DW9">
        <v>862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 s="106">
        <v>823</v>
      </c>
      <c r="EJ9" s="175">
        <f t="shared" si="4"/>
        <v>104.73876063183477</v>
      </c>
      <c r="EK9" s="170" t="s">
        <v>2371</v>
      </c>
      <c r="EL9" s="170" t="s">
        <v>2736</v>
      </c>
      <c r="EM9" s="170" t="s">
        <v>2692</v>
      </c>
      <c r="EO9" s="1">
        <v>0.11857638888888888</v>
      </c>
      <c r="EP9" s="1">
        <v>5.378472222222222E-2</v>
      </c>
      <c r="EQ9" s="1">
        <v>5.378472222222222E-2</v>
      </c>
      <c r="ER9" s="1">
        <v>4.7326388888888883E-2</v>
      </c>
      <c r="ES9">
        <v>104</v>
      </c>
      <c r="ET9">
        <v>45</v>
      </c>
      <c r="EU9">
        <v>149</v>
      </c>
      <c r="EV9">
        <v>743</v>
      </c>
      <c r="EW9">
        <v>53</v>
      </c>
      <c r="EX9">
        <v>21</v>
      </c>
      <c r="EY9">
        <v>817</v>
      </c>
      <c r="EZ9">
        <v>0</v>
      </c>
      <c r="FA9">
        <v>0</v>
      </c>
      <c r="FB9">
        <v>0</v>
      </c>
      <c r="FC9">
        <v>14</v>
      </c>
      <c r="FD9">
        <v>0</v>
      </c>
      <c r="FE9">
        <v>14</v>
      </c>
      <c r="FF9">
        <v>124</v>
      </c>
      <c r="FG9">
        <v>0</v>
      </c>
      <c r="FH9">
        <v>0</v>
      </c>
      <c r="FI9">
        <v>124</v>
      </c>
      <c r="FJ9">
        <v>100</v>
      </c>
      <c r="FK9" s="106">
        <v>1200</v>
      </c>
      <c r="FL9" s="175">
        <f t="shared" si="5"/>
        <v>68.083333333333329</v>
      </c>
      <c r="FM9" s="170" t="s">
        <v>2371</v>
      </c>
      <c r="FN9" s="170" t="s">
        <v>2736</v>
      </c>
      <c r="FO9" s="170" t="s">
        <v>2692</v>
      </c>
      <c r="FQ9" s="1">
        <v>0.17998842592592593</v>
      </c>
      <c r="FR9" s="1">
        <v>6.3217592592592589E-2</v>
      </c>
      <c r="FS9" s="1">
        <v>6.3217592592592589E-2</v>
      </c>
      <c r="FT9" s="1">
        <v>9.9131944444444439E-2</v>
      </c>
      <c r="FU9">
        <v>67</v>
      </c>
      <c r="FV9">
        <v>34</v>
      </c>
      <c r="FW9">
        <v>101</v>
      </c>
      <c r="FX9">
        <v>1024</v>
      </c>
      <c r="FY9">
        <v>36</v>
      </c>
      <c r="FZ9">
        <v>22</v>
      </c>
      <c r="GA9">
        <v>1082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 s="106">
        <v>1800</v>
      </c>
      <c r="GN9" s="175">
        <f t="shared" si="6"/>
        <v>60.111111111111114</v>
      </c>
      <c r="GO9" s="170" t="s">
        <v>2371</v>
      </c>
      <c r="GP9" s="170" t="s">
        <v>2736</v>
      </c>
      <c r="GQ9" s="170" t="s">
        <v>2692</v>
      </c>
      <c r="GS9" s="1">
        <v>0.16236111111111109</v>
      </c>
      <c r="GT9" s="1">
        <v>6.3217592592592589E-2</v>
      </c>
      <c r="GU9" s="1">
        <v>1.7627314814814814E-2</v>
      </c>
      <c r="GV9" s="1">
        <v>9.9131944444444439E-2</v>
      </c>
      <c r="GW9">
        <v>67</v>
      </c>
      <c r="GX9">
        <v>34</v>
      </c>
      <c r="GY9">
        <v>101</v>
      </c>
      <c r="GZ9">
        <v>1024</v>
      </c>
      <c r="HA9">
        <v>36</v>
      </c>
      <c r="HB9">
        <v>22</v>
      </c>
      <c r="HC9">
        <v>1082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 s="106">
        <v>1800</v>
      </c>
      <c r="HP9" s="175">
        <f t="shared" si="7"/>
        <v>60.111111111111114</v>
      </c>
      <c r="HQ9" s="170" t="s">
        <v>2371</v>
      </c>
      <c r="HR9" s="170" t="s">
        <v>2736</v>
      </c>
      <c r="HS9" s="170" t="s">
        <v>2692</v>
      </c>
      <c r="HU9" s="1">
        <v>0.8690162037037038</v>
      </c>
      <c r="HV9" s="1">
        <v>0.2964236111111111</v>
      </c>
      <c r="HW9" s="1">
        <v>0.10967592592592591</v>
      </c>
      <c r="HX9" s="1">
        <v>0.5725810185185185</v>
      </c>
      <c r="HY9">
        <v>956</v>
      </c>
      <c r="HZ9">
        <v>214</v>
      </c>
      <c r="IA9">
        <v>1170</v>
      </c>
      <c r="IB9">
        <v>2685</v>
      </c>
      <c r="IC9">
        <v>178</v>
      </c>
      <c r="ID9">
        <v>117</v>
      </c>
      <c r="IE9">
        <v>2980</v>
      </c>
      <c r="IF9">
        <v>0</v>
      </c>
      <c r="IG9">
        <v>0</v>
      </c>
      <c r="IH9">
        <v>0</v>
      </c>
      <c r="II9">
        <v>78</v>
      </c>
      <c r="IJ9">
        <v>7</v>
      </c>
      <c r="IK9">
        <v>85</v>
      </c>
      <c r="IL9">
        <v>739</v>
      </c>
      <c r="IM9">
        <v>10</v>
      </c>
      <c r="IN9">
        <v>2</v>
      </c>
      <c r="IO9">
        <v>751</v>
      </c>
      <c r="IP9">
        <v>98.4</v>
      </c>
      <c r="IQ9" s="106">
        <f t="shared" si="28"/>
        <v>4646</v>
      </c>
      <c r="IR9" s="175">
        <f t="shared" si="8"/>
        <v>64.141196728368485</v>
      </c>
      <c r="IS9" s="170" t="s">
        <v>2371</v>
      </c>
      <c r="IT9" s="170" t="s">
        <v>2736</v>
      </c>
      <c r="IU9" s="170" t="s">
        <v>2692</v>
      </c>
      <c r="IV9">
        <v>4</v>
      </c>
      <c r="IW9" s="1">
        <v>0.15034722222222222</v>
      </c>
      <c r="IX9" s="1">
        <v>0.11440972222222223</v>
      </c>
      <c r="IY9" s="1">
        <v>0.11440972222222223</v>
      </c>
      <c r="IZ9" s="1">
        <v>2.6574074074074073E-2</v>
      </c>
      <c r="JA9">
        <v>66</v>
      </c>
      <c r="JB9">
        <v>47</v>
      </c>
      <c r="JC9">
        <v>113</v>
      </c>
      <c r="JD9">
        <v>1238</v>
      </c>
      <c r="JE9">
        <v>115</v>
      </c>
      <c r="JF9">
        <v>42</v>
      </c>
      <c r="JG9">
        <v>1395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 s="106">
        <v>1200</v>
      </c>
      <c r="JT9" s="175">
        <f t="shared" si="9"/>
        <v>116.25000000000001</v>
      </c>
      <c r="JU9" s="170" t="s">
        <v>2371</v>
      </c>
      <c r="JV9" s="170" t="s">
        <v>2736</v>
      </c>
      <c r="JW9" s="170" t="s">
        <v>2692</v>
      </c>
      <c r="JY9" s="1">
        <v>0</v>
      </c>
      <c r="JZ9" s="1">
        <v>0</v>
      </c>
      <c r="KA9" s="1">
        <v>0</v>
      </c>
      <c r="KB9" s="1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10</v>
      </c>
      <c r="KN9">
        <v>1</v>
      </c>
      <c r="KO9">
        <v>11</v>
      </c>
      <c r="KP9">
        <v>187</v>
      </c>
      <c r="KQ9">
        <v>1</v>
      </c>
      <c r="KR9">
        <v>0</v>
      </c>
      <c r="KS9">
        <v>188</v>
      </c>
      <c r="KT9">
        <v>99.47</v>
      </c>
      <c r="KU9" s="106"/>
      <c r="KV9" s="175" t="e">
        <f t="shared" si="10"/>
        <v>#DIV/0!</v>
      </c>
      <c r="KW9" s="170" t="s">
        <v>2371</v>
      </c>
      <c r="KX9" s="170" t="s">
        <v>2736</v>
      </c>
      <c r="KY9" s="170" t="s">
        <v>2692</v>
      </c>
      <c r="LA9" s="1">
        <v>0</v>
      </c>
      <c r="LB9" s="1">
        <v>0</v>
      </c>
      <c r="LC9" s="1">
        <v>0</v>
      </c>
      <c r="LD9" s="1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2</v>
      </c>
      <c r="LP9">
        <v>0</v>
      </c>
      <c r="LQ9">
        <v>2</v>
      </c>
      <c r="LR9">
        <v>99</v>
      </c>
      <c r="LS9">
        <v>0</v>
      </c>
      <c r="LT9">
        <v>0</v>
      </c>
      <c r="LU9">
        <v>99</v>
      </c>
      <c r="LV9">
        <v>100</v>
      </c>
      <c r="LW9" s="106"/>
      <c r="LX9" s="175" t="e">
        <f t="shared" si="11"/>
        <v>#DIV/0!</v>
      </c>
      <c r="LY9" s="170" t="s">
        <v>2371</v>
      </c>
      <c r="LZ9" s="170" t="s">
        <v>2736</v>
      </c>
      <c r="MA9" s="170" t="s">
        <v>2692</v>
      </c>
      <c r="MC9" s="1">
        <v>0.29638888888888887</v>
      </c>
      <c r="MD9" s="1">
        <v>0.11923611111111111</v>
      </c>
      <c r="ME9" s="1">
        <v>0.11923611111111111</v>
      </c>
      <c r="MF9" s="1">
        <v>0.13921296296296296</v>
      </c>
      <c r="MG9">
        <v>125</v>
      </c>
      <c r="MH9">
        <v>65</v>
      </c>
      <c r="MI9">
        <v>190</v>
      </c>
      <c r="MJ9">
        <v>2276</v>
      </c>
      <c r="MK9">
        <v>132</v>
      </c>
      <c r="ML9">
        <v>37</v>
      </c>
      <c r="MM9">
        <v>2445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 s="106">
        <v>2400</v>
      </c>
      <c r="MZ9" s="175">
        <f t="shared" si="12"/>
        <v>101.875</v>
      </c>
      <c r="NA9" s="170" t="s">
        <v>2371</v>
      </c>
      <c r="NB9" s="170" t="s">
        <v>2736</v>
      </c>
      <c r="NC9" s="170" t="s">
        <v>2692</v>
      </c>
      <c r="NE9" s="1">
        <v>0.25844907407407408</v>
      </c>
      <c r="NF9" s="1">
        <v>0.11923611111111111</v>
      </c>
      <c r="NG9" s="1">
        <v>3.7928240740740742E-2</v>
      </c>
      <c r="NH9" s="1">
        <v>0.13921296296296296</v>
      </c>
      <c r="NI9">
        <v>125</v>
      </c>
      <c r="NJ9">
        <v>65</v>
      </c>
      <c r="NK9">
        <v>190</v>
      </c>
      <c r="NL9">
        <v>2276</v>
      </c>
      <c r="NM9">
        <v>132</v>
      </c>
      <c r="NN9">
        <v>37</v>
      </c>
      <c r="NO9">
        <v>2445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 s="106">
        <v>2400</v>
      </c>
      <c r="OB9" s="175">
        <f t="shared" si="13"/>
        <v>101.875</v>
      </c>
      <c r="OC9" s="170" t="s">
        <v>2371</v>
      </c>
      <c r="OD9" s="170" t="s">
        <v>2736</v>
      </c>
      <c r="OE9" s="170" t="s">
        <v>2692</v>
      </c>
      <c r="OG9" s="1"/>
      <c r="OH9" s="1"/>
      <c r="OI9" s="1"/>
      <c r="OJ9" s="1"/>
      <c r="PC9" s="106">
        <v>2400</v>
      </c>
      <c r="PD9" s="175">
        <f t="shared" si="14"/>
        <v>0</v>
      </c>
      <c r="PE9" s="170" t="s">
        <v>2371</v>
      </c>
      <c r="PF9" s="170" t="s">
        <v>2737</v>
      </c>
      <c r="PG9" s="170" t="s">
        <v>2692</v>
      </c>
      <c r="PI9" s="1">
        <v>0.3049189814814815</v>
      </c>
      <c r="PJ9" s="1">
        <v>0.12152777777777778</v>
      </c>
      <c r="PK9" s="1">
        <v>8.8888888888888889E-3</v>
      </c>
      <c r="PL9" s="1">
        <v>0.18337962962962961</v>
      </c>
      <c r="PM9">
        <v>963</v>
      </c>
      <c r="PN9">
        <v>37</v>
      </c>
      <c r="PO9">
        <v>1000</v>
      </c>
      <c r="PP9">
        <v>187</v>
      </c>
      <c r="PQ9">
        <v>5</v>
      </c>
      <c r="PR9">
        <v>34</v>
      </c>
      <c r="PS9">
        <v>226</v>
      </c>
      <c r="PT9">
        <v>0</v>
      </c>
      <c r="PU9">
        <v>0</v>
      </c>
      <c r="PV9">
        <v>0</v>
      </c>
      <c r="PW9">
        <v>25</v>
      </c>
      <c r="PX9">
        <v>0</v>
      </c>
      <c r="PY9">
        <v>25</v>
      </c>
      <c r="PZ9">
        <v>188</v>
      </c>
      <c r="QA9">
        <v>0</v>
      </c>
      <c r="QB9">
        <v>0</v>
      </c>
      <c r="QC9">
        <v>188</v>
      </c>
      <c r="QD9">
        <v>100</v>
      </c>
      <c r="QE9" s="106">
        <v>1000</v>
      </c>
      <c r="QF9" s="175">
        <f t="shared" si="15"/>
        <v>22.6</v>
      </c>
      <c r="QG9" s="170" t="s">
        <v>2371</v>
      </c>
      <c r="QH9" s="170" t="s">
        <v>2736</v>
      </c>
      <c r="QI9" s="170" t="s">
        <v>2692</v>
      </c>
      <c r="QK9" s="1">
        <v>0.32422453703703707</v>
      </c>
      <c r="QL9" s="1">
        <v>0.12128472222222221</v>
      </c>
      <c r="QM9" s="1">
        <v>0.12128472222222221</v>
      </c>
      <c r="QN9" s="1">
        <v>0.11255787037037036</v>
      </c>
      <c r="QO9">
        <v>152</v>
      </c>
      <c r="QP9">
        <v>93</v>
      </c>
      <c r="QQ9">
        <v>245</v>
      </c>
      <c r="QR9">
        <v>2211</v>
      </c>
      <c r="QS9">
        <v>120</v>
      </c>
      <c r="QT9">
        <v>72</v>
      </c>
      <c r="QU9">
        <v>2403</v>
      </c>
      <c r="QV9">
        <v>0</v>
      </c>
      <c r="QW9">
        <v>0</v>
      </c>
      <c r="QX9">
        <v>0</v>
      </c>
      <c r="QY9">
        <v>1</v>
      </c>
      <c r="QZ9">
        <v>1</v>
      </c>
      <c r="RA9">
        <v>2</v>
      </c>
      <c r="RB9">
        <v>95</v>
      </c>
      <c r="RC9">
        <v>0</v>
      </c>
      <c r="RD9">
        <v>1</v>
      </c>
      <c r="RE9">
        <v>96</v>
      </c>
      <c r="RF9">
        <v>98.96</v>
      </c>
      <c r="RG9" s="106">
        <v>2400</v>
      </c>
      <c r="RH9" s="175">
        <f t="shared" si="16"/>
        <v>100.125</v>
      </c>
      <c r="RI9" s="170" t="s">
        <v>2371</v>
      </c>
      <c r="RJ9" s="170" t="s">
        <v>2737</v>
      </c>
      <c r="RK9" s="170" t="s">
        <v>2692</v>
      </c>
      <c r="RM9" s="1">
        <v>0.27947916666666667</v>
      </c>
      <c r="RN9" s="1">
        <v>0.11032407407407407</v>
      </c>
      <c r="RO9" s="1">
        <v>0.11032407407407407</v>
      </c>
      <c r="RP9" s="1">
        <v>0.16130787037037037</v>
      </c>
      <c r="RQ9">
        <v>743</v>
      </c>
      <c r="RR9">
        <v>59</v>
      </c>
      <c r="RS9">
        <v>802</v>
      </c>
      <c r="RT9">
        <v>886</v>
      </c>
      <c r="RU9">
        <v>39</v>
      </c>
      <c r="RV9">
        <v>43</v>
      </c>
      <c r="RW9">
        <v>968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 s="106">
        <v>823</v>
      </c>
      <c r="SJ9" s="175">
        <f t="shared" si="17"/>
        <v>117.61846901579587</v>
      </c>
      <c r="SK9" s="170" t="s">
        <v>2371</v>
      </c>
      <c r="SL9" s="170" t="s">
        <v>2737</v>
      </c>
      <c r="SM9" s="170" t="s">
        <v>2692</v>
      </c>
      <c r="SO9" s="1">
        <v>0.31256944444444446</v>
      </c>
      <c r="SP9" s="1">
        <v>0.10921296296296296</v>
      </c>
      <c r="SQ9" s="1">
        <v>0.10921296296296296</v>
      </c>
      <c r="SR9" s="1">
        <v>0.16770833333333335</v>
      </c>
      <c r="SS9">
        <v>708</v>
      </c>
      <c r="ST9">
        <v>65</v>
      </c>
      <c r="SU9">
        <v>773</v>
      </c>
      <c r="SV9">
        <v>483</v>
      </c>
      <c r="SW9">
        <v>58</v>
      </c>
      <c r="SX9">
        <v>28</v>
      </c>
      <c r="SY9">
        <v>569</v>
      </c>
      <c r="SZ9">
        <v>0</v>
      </c>
      <c r="TA9">
        <v>0</v>
      </c>
      <c r="TB9">
        <v>0</v>
      </c>
      <c r="TC9">
        <v>1</v>
      </c>
      <c r="TD9">
        <v>1</v>
      </c>
      <c r="TE9">
        <v>2</v>
      </c>
      <c r="TF9">
        <v>118</v>
      </c>
      <c r="TG9">
        <v>1</v>
      </c>
      <c r="TH9">
        <v>0</v>
      </c>
      <c r="TI9">
        <v>119</v>
      </c>
      <c r="TJ9">
        <v>99.16</v>
      </c>
      <c r="TK9" s="106">
        <v>823</v>
      </c>
      <c r="TL9" s="175">
        <f t="shared" si="18"/>
        <v>69.137302551640346</v>
      </c>
      <c r="TM9" s="170" t="s">
        <v>2371</v>
      </c>
      <c r="TN9" s="170" t="s">
        <v>2737</v>
      </c>
      <c r="TO9" s="170" t="s">
        <v>2692</v>
      </c>
      <c r="TQ9" s="1">
        <v>0.24059027777777778</v>
      </c>
      <c r="TR9" s="1">
        <v>0.10263888888888889</v>
      </c>
      <c r="TS9" s="1">
        <v>0.10263888888888889</v>
      </c>
      <c r="TT9" s="1">
        <v>0.10512731481481481</v>
      </c>
      <c r="TU9">
        <v>641</v>
      </c>
      <c r="TV9">
        <v>61</v>
      </c>
      <c r="TW9">
        <v>702</v>
      </c>
      <c r="TX9">
        <v>428</v>
      </c>
      <c r="TY9">
        <v>56</v>
      </c>
      <c r="TZ9">
        <v>22</v>
      </c>
      <c r="UA9">
        <v>506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 s="106">
        <v>823</v>
      </c>
      <c r="UN9" s="175">
        <f t="shared" si="19"/>
        <v>61.482381530984206</v>
      </c>
      <c r="UO9" s="170" t="s">
        <v>2371</v>
      </c>
      <c r="UP9" s="170" t="s">
        <v>2736</v>
      </c>
      <c r="UQ9" s="170" t="s">
        <v>2692</v>
      </c>
      <c r="US9" s="1">
        <v>0.23342592592592593</v>
      </c>
      <c r="UT9" s="1">
        <v>0.12269675925925926</v>
      </c>
      <c r="UU9" s="1">
        <v>3.5208333333333335E-2</v>
      </c>
      <c r="UV9" s="1">
        <v>0.11072916666666667</v>
      </c>
      <c r="UW9">
        <v>652</v>
      </c>
      <c r="UX9">
        <v>74</v>
      </c>
      <c r="UY9">
        <v>726</v>
      </c>
      <c r="UZ9">
        <v>841</v>
      </c>
      <c r="VA9">
        <v>75</v>
      </c>
      <c r="VB9">
        <v>32</v>
      </c>
      <c r="VC9">
        <v>948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 s="106">
        <v>823</v>
      </c>
      <c r="VP9" s="175">
        <f t="shared" si="20"/>
        <v>115.1883353584447</v>
      </c>
      <c r="VQ9" s="170" t="s">
        <v>2371</v>
      </c>
      <c r="VR9" s="170" t="s">
        <v>2737</v>
      </c>
      <c r="VS9" s="170" t="s">
        <v>2692</v>
      </c>
      <c r="VU9" s="1"/>
      <c r="VV9" s="1"/>
      <c r="VW9" s="1"/>
      <c r="VX9" s="1"/>
      <c r="WQ9" s="106">
        <v>823</v>
      </c>
      <c r="WR9" s="175">
        <f t="shared" si="21"/>
        <v>0</v>
      </c>
      <c r="WS9" s="170" t="s">
        <v>2371</v>
      </c>
      <c r="WT9" s="170" t="s">
        <v>2737</v>
      </c>
      <c r="WU9" s="170" t="s">
        <v>2692</v>
      </c>
      <c r="WW9" s="1">
        <v>0.27333333333333337</v>
      </c>
      <c r="WX9" s="1">
        <v>0.11533564814814816</v>
      </c>
      <c r="WY9" s="1">
        <v>0.11533564814814816</v>
      </c>
      <c r="WZ9" s="1">
        <v>0.14230324074074074</v>
      </c>
      <c r="XA9">
        <v>914</v>
      </c>
      <c r="XB9">
        <v>76</v>
      </c>
      <c r="XC9">
        <v>990</v>
      </c>
      <c r="XD9">
        <v>604</v>
      </c>
      <c r="XE9">
        <v>43</v>
      </c>
      <c r="XF9">
        <v>43</v>
      </c>
      <c r="XG9">
        <v>690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 s="106">
        <v>823</v>
      </c>
      <c r="XT9" s="175">
        <f t="shared" si="22"/>
        <v>83.839611178614831</v>
      </c>
      <c r="XU9" s="170" t="s">
        <v>2371</v>
      </c>
      <c r="XV9" s="170" t="s">
        <v>2737</v>
      </c>
      <c r="XW9" s="170" t="s">
        <v>2692</v>
      </c>
      <c r="XY9" s="1">
        <v>0.31465277777777778</v>
      </c>
      <c r="XZ9" s="1">
        <v>0.11449074074074074</v>
      </c>
      <c r="YA9" s="1">
        <v>0.11449074074074074</v>
      </c>
      <c r="YB9" s="1">
        <v>0.18069444444444446</v>
      </c>
      <c r="YC9">
        <v>815</v>
      </c>
      <c r="YD9">
        <v>87</v>
      </c>
      <c r="YE9">
        <v>902</v>
      </c>
      <c r="YF9">
        <v>729</v>
      </c>
      <c r="YG9">
        <v>45</v>
      </c>
      <c r="YH9">
        <v>54</v>
      </c>
      <c r="YI9">
        <v>828</v>
      </c>
      <c r="YJ9">
        <v>0</v>
      </c>
      <c r="YK9">
        <v>0</v>
      </c>
      <c r="YL9">
        <v>0</v>
      </c>
      <c r="YM9">
        <v>1</v>
      </c>
      <c r="YN9">
        <v>1</v>
      </c>
      <c r="YO9">
        <v>2</v>
      </c>
      <c r="YP9">
        <v>82</v>
      </c>
      <c r="YQ9">
        <v>3</v>
      </c>
      <c r="YR9">
        <v>0</v>
      </c>
      <c r="YS9">
        <v>85</v>
      </c>
      <c r="YT9">
        <v>96.47</v>
      </c>
      <c r="YU9" s="106">
        <v>823</v>
      </c>
      <c r="YV9" s="175">
        <f t="shared" si="23"/>
        <v>100.60753341433779</v>
      </c>
      <c r="YW9" s="170" t="s">
        <v>2371</v>
      </c>
      <c r="YX9" s="170" t="s">
        <v>2737</v>
      </c>
      <c r="YY9" s="170" t="s">
        <v>2692</v>
      </c>
      <c r="ZA9" s="1">
        <v>1.4814814814814814E-2</v>
      </c>
      <c r="ZB9" s="1">
        <v>1.298611111111111E-2</v>
      </c>
      <c r="ZC9" s="1">
        <v>1.298611111111111E-2</v>
      </c>
      <c r="ZD9" s="1">
        <v>1.4699074074074074E-3</v>
      </c>
      <c r="ZE9">
        <v>64</v>
      </c>
      <c r="ZF9">
        <v>13</v>
      </c>
      <c r="ZG9">
        <v>77</v>
      </c>
      <c r="ZH9">
        <v>31</v>
      </c>
      <c r="ZI9">
        <v>7</v>
      </c>
      <c r="ZJ9">
        <v>6</v>
      </c>
      <c r="ZK9">
        <v>44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 s="106"/>
      <c r="ZX9" s="175"/>
      <c r="ZY9" s="170" t="s">
        <v>2371</v>
      </c>
      <c r="ZZ9" s="170" t="s">
        <v>2737</v>
      </c>
      <c r="AAA9" s="170" t="s">
        <v>2692</v>
      </c>
      <c r="AAC9" s="1">
        <v>0</v>
      </c>
      <c r="AAD9" s="1">
        <v>0</v>
      </c>
      <c r="AAE9" s="1">
        <v>0</v>
      </c>
      <c r="AAF9" s="1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17</v>
      </c>
      <c r="AAR9">
        <v>1</v>
      </c>
      <c r="AAS9">
        <v>18</v>
      </c>
      <c r="AAT9">
        <v>254</v>
      </c>
      <c r="AAU9">
        <v>1</v>
      </c>
      <c r="AAV9">
        <v>0</v>
      </c>
      <c r="AAW9">
        <v>255</v>
      </c>
      <c r="AAX9">
        <v>99.61</v>
      </c>
      <c r="AAY9" s="106"/>
      <c r="AAZ9" s="175"/>
      <c r="ABA9" s="170" t="s">
        <v>2371</v>
      </c>
      <c r="ABB9" s="170" t="s">
        <v>2737</v>
      </c>
      <c r="ABC9" s="170" t="s">
        <v>2692</v>
      </c>
      <c r="ABE9" s="1">
        <v>0.25459490740740742</v>
      </c>
      <c r="ABF9" s="1">
        <v>0.12708333333333333</v>
      </c>
      <c r="ABG9" s="1">
        <v>0.12708333333333333</v>
      </c>
      <c r="ABH9" s="1">
        <v>0.10949074074074074</v>
      </c>
      <c r="ABI9">
        <v>949</v>
      </c>
      <c r="ABJ9">
        <v>82</v>
      </c>
      <c r="ABK9">
        <v>1031</v>
      </c>
      <c r="ABL9">
        <v>716</v>
      </c>
      <c r="ABM9">
        <v>79</v>
      </c>
      <c r="ABN9">
        <v>31</v>
      </c>
      <c r="ABO9">
        <v>826</v>
      </c>
      <c r="ABP9">
        <v>0</v>
      </c>
      <c r="ABQ9">
        <v>0</v>
      </c>
      <c r="ABR9">
        <v>0</v>
      </c>
      <c r="ABS9">
        <v>13</v>
      </c>
      <c r="ABT9">
        <v>0</v>
      </c>
      <c r="ABU9">
        <v>13</v>
      </c>
      <c r="ABV9">
        <v>102</v>
      </c>
      <c r="ABW9">
        <v>0</v>
      </c>
      <c r="ABX9">
        <v>0</v>
      </c>
      <c r="ABY9">
        <v>102</v>
      </c>
      <c r="ABZ9">
        <v>100</v>
      </c>
      <c r="ACA9" s="106">
        <v>823</v>
      </c>
      <c r="ACB9" s="175">
        <f t="shared" si="26"/>
        <v>100.36452004860269</v>
      </c>
      <c r="ACC9" s="170" t="s">
        <v>2371</v>
      </c>
      <c r="ACD9" s="170" t="s">
        <v>2737</v>
      </c>
      <c r="ACE9" s="170" t="s">
        <v>2692</v>
      </c>
      <c r="ACG9" s="1">
        <v>0.23658564814814817</v>
      </c>
      <c r="ACH9" s="1">
        <v>0.12708333333333333</v>
      </c>
      <c r="ACI9" s="1">
        <v>1.800925925925926E-2</v>
      </c>
      <c r="ACJ9" s="1">
        <v>0.10949074074074074</v>
      </c>
      <c r="ACK9">
        <v>949</v>
      </c>
      <c r="ACL9">
        <v>82</v>
      </c>
      <c r="ACM9">
        <v>1031</v>
      </c>
      <c r="ACN9">
        <v>716</v>
      </c>
      <c r="ACO9">
        <v>79</v>
      </c>
      <c r="ACP9">
        <v>31</v>
      </c>
      <c r="ACQ9">
        <v>826</v>
      </c>
      <c r="ACR9">
        <v>0</v>
      </c>
      <c r="ACS9">
        <v>0</v>
      </c>
      <c r="ACT9">
        <v>0</v>
      </c>
      <c r="ACU9">
        <v>13</v>
      </c>
      <c r="ACV9">
        <v>0</v>
      </c>
      <c r="ACW9">
        <v>13</v>
      </c>
      <c r="ACX9">
        <v>102</v>
      </c>
      <c r="ACY9">
        <v>0</v>
      </c>
      <c r="ACZ9">
        <v>0</v>
      </c>
      <c r="ADA9">
        <v>102</v>
      </c>
      <c r="ADB9">
        <v>100</v>
      </c>
      <c r="ADC9" s="106">
        <v>823</v>
      </c>
      <c r="ADD9" s="175">
        <f t="shared" si="27"/>
        <v>100.36452004860269</v>
      </c>
    </row>
    <row r="10" spans="1:784">
      <c r="A10" s="170" t="s">
        <v>2369</v>
      </c>
      <c r="B10" s="170" t="s">
        <v>2736</v>
      </c>
      <c r="C10" s="170" t="s">
        <v>2692</v>
      </c>
      <c r="D10">
        <v>8</v>
      </c>
      <c r="E10" s="1">
        <v>0.47358796296296296</v>
      </c>
      <c r="F10" s="1">
        <v>0.35107638888888887</v>
      </c>
      <c r="G10" s="1">
        <v>0.35107638888888887</v>
      </c>
      <c r="H10" s="1">
        <v>2.3703703703703703E-2</v>
      </c>
      <c r="I10">
        <v>91</v>
      </c>
      <c r="J10">
        <v>209</v>
      </c>
      <c r="K10">
        <v>300</v>
      </c>
      <c r="L10">
        <v>2017</v>
      </c>
      <c r="M10">
        <v>306</v>
      </c>
      <c r="N10">
        <v>94</v>
      </c>
      <c r="O10">
        <v>2417</v>
      </c>
      <c r="P10">
        <v>0</v>
      </c>
      <c r="Q10">
        <v>0</v>
      </c>
      <c r="R10">
        <v>0</v>
      </c>
      <c r="S10">
        <v>17</v>
      </c>
      <c r="T10">
        <v>2</v>
      </c>
      <c r="U10">
        <v>19</v>
      </c>
      <c r="V10">
        <v>432</v>
      </c>
      <c r="W10">
        <v>3</v>
      </c>
      <c r="X10">
        <v>0</v>
      </c>
      <c r="Y10">
        <v>435</v>
      </c>
      <c r="Z10">
        <v>99.31</v>
      </c>
      <c r="AA10" s="106">
        <v>2400</v>
      </c>
      <c r="AB10" s="175">
        <f t="shared" si="0"/>
        <v>100.70833333333333</v>
      </c>
      <c r="AC10" s="170" t="s">
        <v>2369</v>
      </c>
      <c r="AD10" s="170" t="s">
        <v>2736</v>
      </c>
      <c r="AE10" s="170" t="s">
        <v>2692</v>
      </c>
      <c r="AG10" s="1">
        <v>0.37479166666666663</v>
      </c>
      <c r="AH10" s="1">
        <v>0.35107638888888887</v>
      </c>
      <c r="AI10" s="1">
        <v>9.8796296296296285E-2</v>
      </c>
      <c r="AJ10" s="1">
        <v>2.3703703703703703E-2</v>
      </c>
      <c r="AK10">
        <v>91</v>
      </c>
      <c r="AL10">
        <v>209</v>
      </c>
      <c r="AM10">
        <v>300</v>
      </c>
      <c r="AN10">
        <v>2017</v>
      </c>
      <c r="AO10">
        <v>306</v>
      </c>
      <c r="AP10">
        <v>94</v>
      </c>
      <c r="AQ10">
        <v>2417</v>
      </c>
      <c r="AR10">
        <v>0</v>
      </c>
      <c r="AS10">
        <v>0</v>
      </c>
      <c r="AT10">
        <v>0</v>
      </c>
      <c r="AU10">
        <v>17</v>
      </c>
      <c r="AV10">
        <v>2</v>
      </c>
      <c r="AW10">
        <v>19</v>
      </c>
      <c r="AX10">
        <v>432</v>
      </c>
      <c r="AY10">
        <v>3</v>
      </c>
      <c r="AZ10">
        <v>0</v>
      </c>
      <c r="BA10">
        <v>435</v>
      </c>
      <c r="BB10">
        <v>99.31</v>
      </c>
      <c r="BC10" s="106">
        <v>2400</v>
      </c>
      <c r="BD10" s="175">
        <f t="shared" si="1"/>
        <v>100.70833333333333</v>
      </c>
      <c r="BE10" s="170" t="s">
        <v>2369</v>
      </c>
      <c r="BF10" s="170" t="s">
        <v>2736</v>
      </c>
      <c r="BG10" s="170" t="s">
        <v>2692</v>
      </c>
      <c r="BI10" s="1">
        <v>0</v>
      </c>
      <c r="BJ10" s="1">
        <v>0</v>
      </c>
      <c r="BK10" s="1">
        <v>0</v>
      </c>
      <c r="BL10" s="1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2</v>
      </c>
      <c r="BX10">
        <v>0</v>
      </c>
      <c r="BY10">
        <v>2</v>
      </c>
      <c r="BZ10">
        <v>144</v>
      </c>
      <c r="CA10">
        <v>0</v>
      </c>
      <c r="CB10">
        <v>0</v>
      </c>
      <c r="CC10">
        <v>144</v>
      </c>
      <c r="CD10">
        <v>100</v>
      </c>
      <c r="CE10" s="106"/>
      <c r="CF10" s="175" t="e">
        <f t="shared" si="2"/>
        <v>#DIV/0!</v>
      </c>
      <c r="CG10" s="170" t="s">
        <v>2369</v>
      </c>
      <c r="CH10" s="170" t="s">
        <v>2736</v>
      </c>
      <c r="CI10" s="170" t="s">
        <v>2692</v>
      </c>
      <c r="CK10" s="1">
        <v>0.43372685185185184</v>
      </c>
      <c r="CL10" s="1">
        <v>0.3041550925925926</v>
      </c>
      <c r="CM10" s="1">
        <v>0.3041550925925926</v>
      </c>
      <c r="CN10" s="1">
        <v>2.5717592592592594E-2</v>
      </c>
      <c r="CO10">
        <v>126</v>
      </c>
      <c r="CP10">
        <v>150</v>
      </c>
      <c r="CQ10">
        <v>276</v>
      </c>
      <c r="CR10">
        <v>1710</v>
      </c>
      <c r="CS10">
        <v>145</v>
      </c>
      <c r="CT10">
        <v>70</v>
      </c>
      <c r="CU10">
        <v>1925</v>
      </c>
      <c r="CV10">
        <v>0</v>
      </c>
      <c r="CW10">
        <v>0</v>
      </c>
      <c r="CX10">
        <v>0</v>
      </c>
      <c r="CY10">
        <v>35</v>
      </c>
      <c r="CZ10">
        <v>3</v>
      </c>
      <c r="DA10">
        <v>38</v>
      </c>
      <c r="DB10">
        <v>389</v>
      </c>
      <c r="DC10">
        <v>2</v>
      </c>
      <c r="DD10">
        <v>1</v>
      </c>
      <c r="DE10">
        <v>392</v>
      </c>
      <c r="DF10">
        <v>99.23</v>
      </c>
      <c r="DG10" s="106">
        <v>1800</v>
      </c>
      <c r="DH10" s="175">
        <f t="shared" si="3"/>
        <v>106.94444444444444</v>
      </c>
      <c r="DI10" s="170" t="s">
        <v>2369</v>
      </c>
      <c r="DJ10" s="170" t="s">
        <v>2736</v>
      </c>
      <c r="DK10" s="170" t="s">
        <v>2692</v>
      </c>
      <c r="DM10" s="1">
        <v>0.32444444444444448</v>
      </c>
      <c r="DN10" s="1">
        <v>0.24116898148148147</v>
      </c>
      <c r="DO10" s="1">
        <v>0.24116898148148147</v>
      </c>
      <c r="DP10" s="1">
        <v>1.7349537037037038E-2</v>
      </c>
      <c r="DQ10">
        <v>76</v>
      </c>
      <c r="DR10">
        <v>141</v>
      </c>
      <c r="DS10">
        <v>217</v>
      </c>
      <c r="DT10">
        <v>1708</v>
      </c>
      <c r="DU10">
        <v>166</v>
      </c>
      <c r="DV10">
        <v>56</v>
      </c>
      <c r="DW10">
        <v>1930</v>
      </c>
      <c r="DX10">
        <v>0</v>
      </c>
      <c r="DY10">
        <v>0</v>
      </c>
      <c r="DZ10">
        <v>0</v>
      </c>
      <c r="EA10">
        <v>6</v>
      </c>
      <c r="EB10">
        <v>0</v>
      </c>
      <c r="EC10">
        <v>6</v>
      </c>
      <c r="ED10">
        <v>171</v>
      </c>
      <c r="EE10">
        <v>0</v>
      </c>
      <c r="EF10">
        <v>0</v>
      </c>
      <c r="EG10">
        <v>171</v>
      </c>
      <c r="EH10">
        <v>100</v>
      </c>
      <c r="EI10" s="106">
        <v>1800</v>
      </c>
      <c r="EJ10" s="175">
        <f t="shared" si="4"/>
        <v>107.22222222222221</v>
      </c>
      <c r="EK10" s="170" t="s">
        <v>2369</v>
      </c>
      <c r="EL10" s="170" t="s">
        <v>2736</v>
      </c>
      <c r="EM10" s="170" t="s">
        <v>2692</v>
      </c>
      <c r="EO10" s="1">
        <v>0.28278935185185183</v>
      </c>
      <c r="EP10" s="1">
        <v>0.1776388888888889</v>
      </c>
      <c r="EQ10" s="1">
        <v>0.1776388888888889</v>
      </c>
      <c r="ER10" s="1">
        <v>8.9351851851851866E-3</v>
      </c>
      <c r="ES10">
        <v>37</v>
      </c>
      <c r="ET10">
        <v>98</v>
      </c>
      <c r="EU10">
        <v>135</v>
      </c>
      <c r="EV10">
        <v>1458</v>
      </c>
      <c r="EW10">
        <v>158</v>
      </c>
      <c r="EX10">
        <v>34</v>
      </c>
      <c r="EY10">
        <v>1650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 s="106">
        <v>1500</v>
      </c>
      <c r="FL10" s="175">
        <f t="shared" si="5"/>
        <v>110.00000000000001</v>
      </c>
      <c r="FM10" s="170" t="s">
        <v>2369</v>
      </c>
      <c r="FN10" s="170" t="s">
        <v>2736</v>
      </c>
      <c r="FO10" s="170" t="s">
        <v>2692</v>
      </c>
      <c r="FQ10" s="1">
        <v>0.3868402777777778</v>
      </c>
      <c r="FR10" s="1">
        <v>0.24370370370370367</v>
      </c>
      <c r="FS10" s="1">
        <v>0.24370370370370367</v>
      </c>
      <c r="FT10" s="1">
        <v>2.2453703703703708E-2</v>
      </c>
      <c r="FU10">
        <v>37</v>
      </c>
      <c r="FV10">
        <v>156</v>
      </c>
      <c r="FW10">
        <v>193</v>
      </c>
      <c r="FX10">
        <v>1686</v>
      </c>
      <c r="FY10">
        <v>225</v>
      </c>
      <c r="FZ10">
        <v>85</v>
      </c>
      <c r="GA10">
        <v>1996</v>
      </c>
      <c r="GB10">
        <v>0</v>
      </c>
      <c r="GC10">
        <v>0</v>
      </c>
      <c r="GD10">
        <v>0</v>
      </c>
      <c r="GE10">
        <v>43</v>
      </c>
      <c r="GF10">
        <v>2</v>
      </c>
      <c r="GG10">
        <v>45</v>
      </c>
      <c r="GH10">
        <v>442</v>
      </c>
      <c r="GI10">
        <v>2</v>
      </c>
      <c r="GJ10">
        <v>1</v>
      </c>
      <c r="GK10">
        <v>445</v>
      </c>
      <c r="GL10">
        <v>99.33</v>
      </c>
      <c r="GM10" s="106">
        <v>1800</v>
      </c>
      <c r="GN10" s="175">
        <f t="shared" si="6"/>
        <v>110.88888888888889</v>
      </c>
      <c r="GO10" s="170" t="s">
        <v>2369</v>
      </c>
      <c r="GP10" s="170" t="s">
        <v>2736</v>
      </c>
      <c r="GQ10" s="170" t="s">
        <v>2692</v>
      </c>
      <c r="GS10" s="1">
        <v>0.26616898148148149</v>
      </c>
      <c r="GT10" s="1">
        <v>0.24370370370370367</v>
      </c>
      <c r="GU10" s="1">
        <v>0.12065972222222222</v>
      </c>
      <c r="GV10" s="1">
        <v>2.2453703703703708E-2</v>
      </c>
      <c r="GW10">
        <v>37</v>
      </c>
      <c r="GX10">
        <v>156</v>
      </c>
      <c r="GY10">
        <v>193</v>
      </c>
      <c r="GZ10">
        <v>1686</v>
      </c>
      <c r="HA10">
        <v>225</v>
      </c>
      <c r="HB10">
        <v>85</v>
      </c>
      <c r="HC10">
        <v>1996</v>
      </c>
      <c r="HD10">
        <v>0</v>
      </c>
      <c r="HE10">
        <v>0</v>
      </c>
      <c r="HF10">
        <v>0</v>
      </c>
      <c r="HG10">
        <v>43</v>
      </c>
      <c r="HH10">
        <v>2</v>
      </c>
      <c r="HI10">
        <v>45</v>
      </c>
      <c r="HJ10">
        <v>442</v>
      </c>
      <c r="HK10">
        <v>2</v>
      </c>
      <c r="HL10">
        <v>1</v>
      </c>
      <c r="HM10">
        <v>445</v>
      </c>
      <c r="HN10">
        <v>99.33</v>
      </c>
      <c r="HO10" s="106">
        <v>1800</v>
      </c>
      <c r="HP10" s="175">
        <f t="shared" si="7"/>
        <v>110.88888888888889</v>
      </c>
      <c r="HQ10" s="170" t="s">
        <v>2369</v>
      </c>
      <c r="HR10" s="170" t="s">
        <v>2736</v>
      </c>
      <c r="HS10" s="170" t="s">
        <v>2692</v>
      </c>
      <c r="HU10" s="10">
        <v>1.0411574074074075</v>
      </c>
      <c r="HV10" s="1">
        <v>0.96667824074074071</v>
      </c>
      <c r="HW10" s="1">
        <v>0.38664351851851847</v>
      </c>
      <c r="HX10" s="1">
        <v>7.4479166666666666E-2</v>
      </c>
      <c r="HY10">
        <v>276</v>
      </c>
      <c r="HZ10">
        <v>545</v>
      </c>
      <c r="IA10">
        <v>821</v>
      </c>
      <c r="IB10">
        <v>6562</v>
      </c>
      <c r="IC10">
        <v>694</v>
      </c>
      <c r="ID10">
        <v>245</v>
      </c>
      <c r="IE10">
        <v>7501</v>
      </c>
      <c r="IF10">
        <v>0</v>
      </c>
      <c r="IG10">
        <v>0</v>
      </c>
      <c r="IH10">
        <v>0</v>
      </c>
      <c r="II10">
        <v>86</v>
      </c>
      <c r="IJ10">
        <v>5</v>
      </c>
      <c r="IK10">
        <v>91</v>
      </c>
      <c r="IL10">
        <v>1146</v>
      </c>
      <c r="IM10">
        <v>4</v>
      </c>
      <c r="IN10">
        <v>2</v>
      </c>
      <c r="IO10">
        <v>1152</v>
      </c>
      <c r="IP10">
        <v>99.48</v>
      </c>
      <c r="IQ10" s="106">
        <f t="shared" si="28"/>
        <v>6900</v>
      </c>
      <c r="IR10" s="175">
        <f t="shared" si="8"/>
        <v>108.71014492753623</v>
      </c>
      <c r="IS10" s="170" t="s">
        <v>2369</v>
      </c>
      <c r="IT10" s="170" t="s">
        <v>2736</v>
      </c>
      <c r="IU10" s="170" t="s">
        <v>2692</v>
      </c>
      <c r="IV10">
        <v>4</v>
      </c>
      <c r="IW10" s="1">
        <v>0.21244212962962963</v>
      </c>
      <c r="IX10" s="1">
        <v>0.15331018518518519</v>
      </c>
      <c r="IY10" s="1">
        <v>0.15331018518518519</v>
      </c>
      <c r="IZ10" s="1">
        <v>9.618055555555555E-3</v>
      </c>
      <c r="JA10">
        <v>29</v>
      </c>
      <c r="JB10">
        <v>78</v>
      </c>
      <c r="JC10">
        <v>107</v>
      </c>
      <c r="JD10">
        <v>1263</v>
      </c>
      <c r="JE10">
        <v>141</v>
      </c>
      <c r="JF10">
        <v>41</v>
      </c>
      <c r="JG10">
        <v>1445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 s="106">
        <v>1200</v>
      </c>
      <c r="JT10" s="175">
        <f t="shared" si="9"/>
        <v>120.41666666666666</v>
      </c>
      <c r="JU10" s="170" t="s">
        <v>2369</v>
      </c>
      <c r="JV10" s="170" t="s">
        <v>2736</v>
      </c>
      <c r="JW10" s="170" t="s">
        <v>2692</v>
      </c>
      <c r="JY10" s="1">
        <v>0.17016203703703703</v>
      </c>
      <c r="JZ10" s="1">
        <v>0.13040509259259259</v>
      </c>
      <c r="KA10" s="1">
        <v>0.13040509259259259</v>
      </c>
      <c r="KB10" s="1">
        <v>1.1342592592592592E-2</v>
      </c>
      <c r="KC10">
        <v>36</v>
      </c>
      <c r="KD10">
        <v>65</v>
      </c>
      <c r="KE10">
        <v>101</v>
      </c>
      <c r="KF10">
        <v>1085</v>
      </c>
      <c r="KG10">
        <v>113</v>
      </c>
      <c r="KH10">
        <v>24</v>
      </c>
      <c r="KI10">
        <v>1222</v>
      </c>
      <c r="KJ10">
        <v>0</v>
      </c>
      <c r="KK10">
        <v>0</v>
      </c>
      <c r="KL10">
        <v>0</v>
      </c>
      <c r="KM10">
        <v>2</v>
      </c>
      <c r="KN10">
        <v>0</v>
      </c>
      <c r="KO10">
        <v>2</v>
      </c>
      <c r="KP10">
        <v>103</v>
      </c>
      <c r="KQ10">
        <v>0</v>
      </c>
      <c r="KR10">
        <v>0</v>
      </c>
      <c r="KS10">
        <v>103</v>
      </c>
      <c r="KT10">
        <v>100</v>
      </c>
      <c r="KU10" s="106">
        <v>1200</v>
      </c>
      <c r="KV10" s="175">
        <f t="shared" si="10"/>
        <v>101.83333333333333</v>
      </c>
      <c r="KW10" s="170" t="s">
        <v>2369</v>
      </c>
      <c r="KX10" s="170" t="s">
        <v>2736</v>
      </c>
      <c r="KY10" s="170" t="s">
        <v>2692</v>
      </c>
      <c r="LA10" s="1">
        <v>0.34819444444444447</v>
      </c>
      <c r="LB10" s="1">
        <v>0.26636574074074076</v>
      </c>
      <c r="LC10" s="1">
        <v>0.26636574074074076</v>
      </c>
      <c r="LD10" s="1">
        <v>1.6030092592592592E-2</v>
      </c>
      <c r="LE10">
        <v>86</v>
      </c>
      <c r="LF10">
        <v>114</v>
      </c>
      <c r="LG10">
        <v>200</v>
      </c>
      <c r="LH10">
        <v>2443</v>
      </c>
      <c r="LI10">
        <v>185</v>
      </c>
      <c r="LJ10">
        <v>58</v>
      </c>
      <c r="LK10">
        <v>2686</v>
      </c>
      <c r="LL10">
        <v>0</v>
      </c>
      <c r="LM10">
        <v>0</v>
      </c>
      <c r="LN10">
        <v>0</v>
      </c>
      <c r="LO10">
        <v>2</v>
      </c>
      <c r="LP10">
        <v>0</v>
      </c>
      <c r="LQ10">
        <v>2</v>
      </c>
      <c r="LR10">
        <v>106</v>
      </c>
      <c r="LS10">
        <v>0</v>
      </c>
      <c r="LT10">
        <v>0</v>
      </c>
      <c r="LU10">
        <v>106</v>
      </c>
      <c r="LV10">
        <v>100</v>
      </c>
      <c r="LW10" s="106">
        <v>2400</v>
      </c>
      <c r="LX10" s="175">
        <f t="shared" si="11"/>
        <v>111.91666666666666</v>
      </c>
      <c r="LY10" s="170" t="s">
        <v>2369</v>
      </c>
      <c r="LZ10" s="170" t="s">
        <v>2736</v>
      </c>
      <c r="MA10" s="170" t="s">
        <v>2692</v>
      </c>
      <c r="MC10" s="1">
        <v>0.43548611111111107</v>
      </c>
      <c r="MD10" s="1">
        <v>0.27899305555555554</v>
      </c>
      <c r="ME10" s="1">
        <v>0.27899305555555554</v>
      </c>
      <c r="MF10" s="1">
        <v>2.5960648148148149E-2</v>
      </c>
      <c r="MG10">
        <v>74</v>
      </c>
      <c r="MH10">
        <v>146</v>
      </c>
      <c r="MI10">
        <v>220</v>
      </c>
      <c r="MJ10">
        <v>1897</v>
      </c>
      <c r="MK10">
        <v>303</v>
      </c>
      <c r="ML10">
        <v>62</v>
      </c>
      <c r="MM10">
        <v>2262</v>
      </c>
      <c r="MN10">
        <v>0</v>
      </c>
      <c r="MO10">
        <v>0</v>
      </c>
      <c r="MP10">
        <v>0</v>
      </c>
      <c r="MQ10">
        <v>2</v>
      </c>
      <c r="MR10">
        <v>0</v>
      </c>
      <c r="MS10">
        <v>2</v>
      </c>
      <c r="MT10">
        <v>96</v>
      </c>
      <c r="MU10">
        <v>0</v>
      </c>
      <c r="MV10">
        <v>0</v>
      </c>
      <c r="MW10">
        <v>96</v>
      </c>
      <c r="MX10">
        <v>100</v>
      </c>
      <c r="MY10" s="106">
        <v>2400</v>
      </c>
      <c r="MZ10" s="175">
        <f t="shared" si="12"/>
        <v>94.25</v>
      </c>
      <c r="NA10" s="170" t="s">
        <v>2369</v>
      </c>
      <c r="NB10" s="170" t="s">
        <v>2736</v>
      </c>
      <c r="NC10" s="170" t="s">
        <v>2692</v>
      </c>
      <c r="NE10" s="1">
        <v>0.30496527777777777</v>
      </c>
      <c r="NF10" s="1">
        <v>0.27899305555555554</v>
      </c>
      <c r="NG10" s="1">
        <v>0.13052083333333334</v>
      </c>
      <c r="NH10" s="1">
        <v>2.5960648148148149E-2</v>
      </c>
      <c r="NI10">
        <v>74</v>
      </c>
      <c r="NJ10">
        <v>146</v>
      </c>
      <c r="NK10">
        <v>220</v>
      </c>
      <c r="NL10">
        <v>1897</v>
      </c>
      <c r="NM10">
        <v>303</v>
      </c>
      <c r="NN10">
        <v>62</v>
      </c>
      <c r="NO10">
        <v>2262</v>
      </c>
      <c r="NP10">
        <v>0</v>
      </c>
      <c r="NQ10">
        <v>0</v>
      </c>
      <c r="NR10">
        <v>0</v>
      </c>
      <c r="NS10">
        <v>2</v>
      </c>
      <c r="NT10">
        <v>0</v>
      </c>
      <c r="NU10">
        <v>2</v>
      </c>
      <c r="NV10">
        <v>96</v>
      </c>
      <c r="NW10">
        <v>0</v>
      </c>
      <c r="NX10">
        <v>0</v>
      </c>
      <c r="NY10">
        <v>96</v>
      </c>
      <c r="NZ10">
        <v>100</v>
      </c>
      <c r="OA10" s="106">
        <v>2400</v>
      </c>
      <c r="OB10" s="175">
        <f t="shared" si="13"/>
        <v>94.25</v>
      </c>
      <c r="OC10" s="170" t="s">
        <v>2369</v>
      </c>
      <c r="OD10" s="170" t="s">
        <v>2736</v>
      </c>
      <c r="OE10" s="170" t="s">
        <v>2692</v>
      </c>
      <c r="OG10" s="1"/>
      <c r="OH10" s="1"/>
      <c r="OI10" s="1"/>
      <c r="OJ10" s="1"/>
      <c r="PC10" s="106">
        <v>2400</v>
      </c>
      <c r="PD10" s="175">
        <f t="shared" si="14"/>
        <v>0</v>
      </c>
      <c r="PE10" s="170" t="s">
        <v>2369</v>
      </c>
      <c r="PF10" s="170" t="s">
        <v>2736</v>
      </c>
      <c r="PG10" s="170" t="s">
        <v>2692</v>
      </c>
      <c r="PI10" s="1">
        <v>1.7476851851851851E-2</v>
      </c>
      <c r="PJ10" s="1">
        <v>1.7349537037037038E-2</v>
      </c>
      <c r="PK10" s="1">
        <v>1.1226851851851851E-3</v>
      </c>
      <c r="PL10" s="1">
        <v>1.273148148148148E-4</v>
      </c>
      <c r="PM10">
        <v>3</v>
      </c>
      <c r="PN10">
        <v>7</v>
      </c>
      <c r="PO10">
        <v>10</v>
      </c>
      <c r="PP10">
        <v>56</v>
      </c>
      <c r="PQ10">
        <v>5</v>
      </c>
      <c r="PR10">
        <v>2</v>
      </c>
      <c r="PS10">
        <v>63</v>
      </c>
      <c r="PT10">
        <v>0</v>
      </c>
      <c r="PU10">
        <v>0</v>
      </c>
      <c r="PV10">
        <v>0</v>
      </c>
      <c r="PW10">
        <v>2</v>
      </c>
      <c r="PX10">
        <v>0</v>
      </c>
      <c r="PY10">
        <v>2</v>
      </c>
      <c r="PZ10">
        <v>79</v>
      </c>
      <c r="QA10">
        <v>0</v>
      </c>
      <c r="QB10">
        <v>0</v>
      </c>
      <c r="QC10">
        <v>79</v>
      </c>
      <c r="QD10">
        <v>100</v>
      </c>
      <c r="QE10" s="106"/>
      <c r="QF10" s="175" t="e">
        <f t="shared" si="15"/>
        <v>#DIV/0!</v>
      </c>
      <c r="QG10" s="170" t="s">
        <v>2369</v>
      </c>
      <c r="QH10" s="170" t="s">
        <v>2736</v>
      </c>
      <c r="QI10" s="170" t="s">
        <v>2692</v>
      </c>
      <c r="QK10" s="1">
        <v>0.35229166666666667</v>
      </c>
      <c r="QL10" s="1">
        <v>0.28350694444444446</v>
      </c>
      <c r="QM10" s="1">
        <v>0.28350694444444446</v>
      </c>
      <c r="QN10" s="1">
        <v>1.2662037037037039E-2</v>
      </c>
      <c r="QO10">
        <v>81</v>
      </c>
      <c r="QP10">
        <v>183</v>
      </c>
      <c r="QQ10">
        <v>264</v>
      </c>
      <c r="QR10">
        <v>2190</v>
      </c>
      <c r="QS10">
        <v>277</v>
      </c>
      <c r="QT10">
        <v>90</v>
      </c>
      <c r="QU10">
        <v>2557</v>
      </c>
      <c r="QV10">
        <v>0</v>
      </c>
      <c r="QW10">
        <v>0</v>
      </c>
      <c r="QX10">
        <v>0</v>
      </c>
      <c r="QY10">
        <v>3</v>
      </c>
      <c r="QZ10">
        <v>0</v>
      </c>
      <c r="RA10">
        <v>3</v>
      </c>
      <c r="RB10">
        <v>136</v>
      </c>
      <c r="RC10">
        <v>0</v>
      </c>
      <c r="RD10">
        <v>0</v>
      </c>
      <c r="RE10">
        <v>136</v>
      </c>
      <c r="RF10">
        <v>100</v>
      </c>
      <c r="RG10" s="106">
        <v>2400</v>
      </c>
      <c r="RH10" s="175">
        <f t="shared" si="16"/>
        <v>106.54166666666667</v>
      </c>
      <c r="RI10" s="170" t="s">
        <v>2369</v>
      </c>
      <c r="RJ10" s="170" t="s">
        <v>2736</v>
      </c>
      <c r="RK10" s="170" t="s">
        <v>2692</v>
      </c>
      <c r="RM10" s="1">
        <v>0.35140046296296296</v>
      </c>
      <c r="RN10" s="1">
        <v>0.29185185185185186</v>
      </c>
      <c r="RO10" s="1">
        <v>0.29185185185185186</v>
      </c>
      <c r="RP10" s="1">
        <v>2.0891203703703703E-2</v>
      </c>
      <c r="RQ10">
        <v>187</v>
      </c>
      <c r="RR10">
        <v>198</v>
      </c>
      <c r="RS10">
        <v>385</v>
      </c>
      <c r="RT10">
        <v>2242</v>
      </c>
      <c r="RU10">
        <v>196</v>
      </c>
      <c r="RV10">
        <v>83</v>
      </c>
      <c r="RW10">
        <v>2521</v>
      </c>
      <c r="RX10">
        <v>0</v>
      </c>
      <c r="RY10">
        <v>0</v>
      </c>
      <c r="RZ10">
        <v>0</v>
      </c>
      <c r="SA10">
        <v>2</v>
      </c>
      <c r="SB10">
        <v>0</v>
      </c>
      <c r="SC10">
        <v>2</v>
      </c>
      <c r="SD10">
        <v>106</v>
      </c>
      <c r="SE10">
        <v>0</v>
      </c>
      <c r="SF10">
        <v>0</v>
      </c>
      <c r="SG10">
        <v>106</v>
      </c>
      <c r="SH10">
        <v>100</v>
      </c>
      <c r="SI10" s="106">
        <v>2400</v>
      </c>
      <c r="SJ10" s="175">
        <f t="shared" si="17"/>
        <v>105.04166666666667</v>
      </c>
      <c r="SK10" s="170" t="s">
        <v>2369</v>
      </c>
      <c r="SL10" s="170" t="s">
        <v>2736</v>
      </c>
      <c r="SM10" s="170" t="s">
        <v>2692</v>
      </c>
      <c r="SO10" s="1">
        <v>0.25216435185185188</v>
      </c>
      <c r="SP10" s="1">
        <v>0.19136574074074075</v>
      </c>
      <c r="SQ10" s="1">
        <v>0.19136574074074075</v>
      </c>
      <c r="SR10" s="1">
        <v>1.3692129629629629E-2</v>
      </c>
      <c r="SS10">
        <v>55</v>
      </c>
      <c r="ST10">
        <v>95</v>
      </c>
      <c r="SU10">
        <v>150</v>
      </c>
      <c r="SV10">
        <v>1664</v>
      </c>
      <c r="SW10">
        <v>171</v>
      </c>
      <c r="SX10">
        <v>49</v>
      </c>
      <c r="SY10">
        <v>1884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 s="106">
        <v>1931</v>
      </c>
      <c r="TL10" s="175">
        <f t="shared" si="18"/>
        <v>97.566027964785079</v>
      </c>
      <c r="TM10" s="170" t="s">
        <v>2369</v>
      </c>
      <c r="TN10" s="170" t="s">
        <v>2736</v>
      </c>
      <c r="TO10" s="170" t="s">
        <v>2692</v>
      </c>
      <c r="TQ10" s="1">
        <v>0.30278935185185185</v>
      </c>
      <c r="TR10" s="1">
        <v>0.22158564814814816</v>
      </c>
      <c r="TS10" s="1">
        <v>0.22158564814814816</v>
      </c>
      <c r="TT10" s="1">
        <v>1.5000000000000001E-2</v>
      </c>
      <c r="TU10">
        <v>65</v>
      </c>
      <c r="TV10">
        <v>121</v>
      </c>
      <c r="TW10">
        <v>186</v>
      </c>
      <c r="TX10">
        <v>2041</v>
      </c>
      <c r="TY10">
        <v>199</v>
      </c>
      <c r="TZ10">
        <v>50</v>
      </c>
      <c r="UA10">
        <v>2290</v>
      </c>
      <c r="UB10">
        <v>0</v>
      </c>
      <c r="UC10">
        <v>0</v>
      </c>
      <c r="UD10">
        <v>0</v>
      </c>
      <c r="UE10">
        <v>2</v>
      </c>
      <c r="UF10">
        <v>0</v>
      </c>
      <c r="UG10">
        <v>2</v>
      </c>
      <c r="UH10">
        <v>133</v>
      </c>
      <c r="UI10">
        <v>0</v>
      </c>
      <c r="UJ10">
        <v>0</v>
      </c>
      <c r="UK10">
        <v>133</v>
      </c>
      <c r="UL10">
        <v>100</v>
      </c>
      <c r="UM10" s="106">
        <v>1931</v>
      </c>
      <c r="UN10" s="175">
        <f t="shared" si="19"/>
        <v>118.59140341791819</v>
      </c>
      <c r="UO10" s="170" t="s">
        <v>2369</v>
      </c>
      <c r="UP10" s="170" t="s">
        <v>2736</v>
      </c>
      <c r="UQ10" s="170" t="s">
        <v>2692</v>
      </c>
      <c r="US10" s="1">
        <v>0.23659722222222224</v>
      </c>
      <c r="UT10" s="1">
        <v>0.22158564814814816</v>
      </c>
      <c r="UU10" s="1">
        <v>6.6180555555555562E-2</v>
      </c>
      <c r="UV10" s="1">
        <v>1.5000000000000001E-2</v>
      </c>
      <c r="UW10">
        <v>65</v>
      </c>
      <c r="UX10">
        <v>121</v>
      </c>
      <c r="UY10">
        <v>186</v>
      </c>
      <c r="UZ10">
        <v>2041</v>
      </c>
      <c r="VA10">
        <v>199</v>
      </c>
      <c r="VB10">
        <v>50</v>
      </c>
      <c r="VC10">
        <v>2290</v>
      </c>
      <c r="VD10">
        <v>0</v>
      </c>
      <c r="VE10">
        <v>0</v>
      </c>
      <c r="VF10">
        <v>0</v>
      </c>
      <c r="VG10">
        <v>2</v>
      </c>
      <c r="VH10">
        <v>0</v>
      </c>
      <c r="VI10">
        <v>2</v>
      </c>
      <c r="VJ10">
        <v>133</v>
      </c>
      <c r="VK10">
        <v>0</v>
      </c>
      <c r="VL10">
        <v>0</v>
      </c>
      <c r="VM10">
        <v>133</v>
      </c>
      <c r="VN10">
        <v>100</v>
      </c>
      <c r="VO10" s="106">
        <v>1931</v>
      </c>
      <c r="VP10" s="175">
        <f t="shared" si="20"/>
        <v>118.59140341791819</v>
      </c>
      <c r="VQ10" s="170" t="s">
        <v>2369</v>
      </c>
      <c r="VR10" s="170" t="s">
        <v>2736</v>
      </c>
      <c r="VS10" s="170" t="s">
        <v>2692</v>
      </c>
      <c r="VU10" s="1"/>
      <c r="VV10" s="1"/>
      <c r="VW10" s="1"/>
      <c r="VX10" s="1"/>
      <c r="WQ10" s="106">
        <v>2400</v>
      </c>
      <c r="WR10" s="175">
        <f t="shared" si="21"/>
        <v>0</v>
      </c>
      <c r="WS10" s="170" t="s">
        <v>2369</v>
      </c>
      <c r="WT10" s="170" t="s">
        <v>2736</v>
      </c>
      <c r="WU10" s="170" t="s">
        <v>2692</v>
      </c>
      <c r="WW10" s="1">
        <v>0.3638657407407408</v>
      </c>
      <c r="WX10" s="1">
        <v>0.2945949074074074</v>
      </c>
      <c r="WY10" s="1">
        <v>0.2945949074074074</v>
      </c>
      <c r="WZ10" s="1">
        <v>2.9583333333333336E-2</v>
      </c>
      <c r="XA10">
        <v>86</v>
      </c>
      <c r="XB10">
        <v>174</v>
      </c>
      <c r="XC10">
        <v>260</v>
      </c>
      <c r="XD10">
        <v>2369</v>
      </c>
      <c r="XE10">
        <v>251</v>
      </c>
      <c r="XF10">
        <v>77</v>
      </c>
      <c r="XG10">
        <v>2697</v>
      </c>
      <c r="XH10">
        <v>0</v>
      </c>
      <c r="XI10">
        <v>0</v>
      </c>
      <c r="XJ10">
        <v>0</v>
      </c>
      <c r="XK10">
        <v>2</v>
      </c>
      <c r="XL10">
        <v>0</v>
      </c>
      <c r="XM10">
        <v>2</v>
      </c>
      <c r="XN10">
        <v>34</v>
      </c>
      <c r="XO10">
        <v>0</v>
      </c>
      <c r="XP10">
        <v>0</v>
      </c>
      <c r="XQ10">
        <v>34</v>
      </c>
      <c r="XR10">
        <v>100</v>
      </c>
      <c r="XS10" s="106">
        <v>2400</v>
      </c>
      <c r="XT10" s="175">
        <f t="shared" si="22"/>
        <v>112.375</v>
      </c>
      <c r="XU10" s="170" t="s">
        <v>2369</v>
      </c>
      <c r="XV10" s="170" t="s">
        <v>2736</v>
      </c>
      <c r="XW10" s="170" t="s">
        <v>2692</v>
      </c>
      <c r="XY10" s="1">
        <v>5.7604166666666672E-2</v>
      </c>
      <c r="XZ10" s="1">
        <v>4.3321759259259261E-2</v>
      </c>
      <c r="YA10" s="1">
        <v>4.3321759259259261E-2</v>
      </c>
      <c r="YB10" s="1">
        <v>5.0694444444444441E-3</v>
      </c>
      <c r="YC10">
        <v>11</v>
      </c>
      <c r="YD10">
        <v>27</v>
      </c>
      <c r="YE10">
        <v>38</v>
      </c>
      <c r="YF10">
        <v>252</v>
      </c>
      <c r="YG10">
        <v>39</v>
      </c>
      <c r="YH10">
        <v>2</v>
      </c>
      <c r="YI10">
        <v>293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 s="106"/>
      <c r="YV10" s="175"/>
      <c r="YW10" s="170" t="s">
        <v>2369</v>
      </c>
      <c r="YX10" s="170" t="s">
        <v>2736</v>
      </c>
      <c r="YY10" s="170" t="s">
        <v>2692</v>
      </c>
      <c r="ZA10" s="1">
        <v>0</v>
      </c>
      <c r="ZB10" s="1">
        <v>0</v>
      </c>
      <c r="ZC10" s="1">
        <v>0</v>
      </c>
      <c r="ZD10" s="1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1</v>
      </c>
      <c r="ZQ10">
        <v>1</v>
      </c>
      <c r="ZR10">
        <v>42</v>
      </c>
      <c r="ZS10">
        <v>0</v>
      </c>
      <c r="ZT10">
        <v>1</v>
      </c>
      <c r="ZU10">
        <v>43</v>
      </c>
      <c r="ZV10">
        <v>97.67</v>
      </c>
      <c r="ZW10" s="106"/>
      <c r="ZX10" s="175"/>
      <c r="ZY10" s="170" t="s">
        <v>2369</v>
      </c>
      <c r="ZZ10" s="170" t="s">
        <v>2736</v>
      </c>
      <c r="AAA10" s="170" t="s">
        <v>2692</v>
      </c>
      <c r="AAC10" s="1" t="e">
        <v>#N/A</v>
      </c>
      <c r="AAD10" s="1" t="e">
        <v>#N/A</v>
      </c>
      <c r="AAE10" s="1" t="e">
        <v>#N/A</v>
      </c>
      <c r="AAF10" s="1" t="e">
        <v>#N/A</v>
      </c>
      <c r="AAG10" t="e">
        <v>#N/A</v>
      </c>
      <c r="AAH10" t="e">
        <v>#N/A</v>
      </c>
      <c r="AAI10" t="e">
        <v>#N/A</v>
      </c>
      <c r="AAJ10" t="e">
        <v>#N/A</v>
      </c>
      <c r="AAK10" t="e">
        <v>#N/A</v>
      </c>
      <c r="AAL10" t="e">
        <v>#N/A</v>
      </c>
      <c r="AAN10" t="e">
        <v>#N/A</v>
      </c>
      <c r="AAO10" t="e">
        <v>#N/A</v>
      </c>
      <c r="AAP10" t="e">
        <v>#N/A</v>
      </c>
      <c r="AAQ10" t="e">
        <v>#N/A</v>
      </c>
      <c r="AAR10" t="e">
        <v>#N/A</v>
      </c>
      <c r="AAS10" t="e">
        <v>#N/A</v>
      </c>
      <c r="AAT10" t="e">
        <v>#N/A</v>
      </c>
      <c r="AAU10" t="e">
        <v>#N/A</v>
      </c>
      <c r="AAV10" t="e">
        <v>#N/A</v>
      </c>
      <c r="AAW10" t="e">
        <v>#N/A</v>
      </c>
      <c r="AAX10" t="e">
        <v>#N/A</v>
      </c>
      <c r="AAY10" s="106"/>
      <c r="AAZ10" s="175"/>
      <c r="ABA10" s="170" t="s">
        <v>2369</v>
      </c>
      <c r="ABB10" s="170" t="s">
        <v>2737</v>
      </c>
      <c r="ABC10" s="170" t="s">
        <v>2692</v>
      </c>
      <c r="ABE10" s="1">
        <v>0.30674768518518519</v>
      </c>
      <c r="ABF10" s="1">
        <v>0.22046296296296297</v>
      </c>
      <c r="ABG10" s="1">
        <v>0.22046296296296297</v>
      </c>
      <c r="ABH10" s="1">
        <v>2.49537037037037E-2</v>
      </c>
      <c r="ABI10">
        <v>476</v>
      </c>
      <c r="ABJ10">
        <v>64</v>
      </c>
      <c r="ABK10">
        <v>540</v>
      </c>
      <c r="ABL10">
        <v>236</v>
      </c>
      <c r="ABM10">
        <v>51</v>
      </c>
      <c r="ABN10">
        <v>29</v>
      </c>
      <c r="ABO10">
        <v>316</v>
      </c>
      <c r="ABP10">
        <v>0</v>
      </c>
      <c r="ABQ10">
        <v>0</v>
      </c>
      <c r="ABR10">
        <v>0</v>
      </c>
      <c r="ABS10">
        <v>2</v>
      </c>
      <c r="ABT10">
        <v>2</v>
      </c>
      <c r="ABU10">
        <v>4</v>
      </c>
      <c r="ABV10">
        <v>149</v>
      </c>
      <c r="ABW10">
        <v>0</v>
      </c>
      <c r="ABX10">
        <v>5</v>
      </c>
      <c r="ABY10">
        <v>154</v>
      </c>
      <c r="ABZ10">
        <v>96.75</v>
      </c>
      <c r="ACA10" s="106">
        <v>823</v>
      </c>
      <c r="ACB10" s="175">
        <f t="shared" si="26"/>
        <v>38.396111786148239</v>
      </c>
      <c r="ACC10" s="170" t="s">
        <v>2369</v>
      </c>
      <c r="ACD10" s="170" t="s">
        <v>2737</v>
      </c>
      <c r="ACE10" s="170" t="s">
        <v>2692</v>
      </c>
      <c r="ACG10" s="1">
        <v>0.2928472222222222</v>
      </c>
      <c r="ACH10" s="1">
        <v>0.26421296296296298</v>
      </c>
      <c r="ACI10" s="1">
        <v>6.8379629629629637E-2</v>
      </c>
      <c r="ACJ10" s="1">
        <v>2.8634259259259262E-2</v>
      </c>
      <c r="ACK10">
        <v>485</v>
      </c>
      <c r="ACL10">
        <v>76</v>
      </c>
      <c r="ACM10">
        <v>561</v>
      </c>
      <c r="ACN10">
        <v>563</v>
      </c>
      <c r="ACO10">
        <v>79</v>
      </c>
      <c r="ACP10">
        <v>46</v>
      </c>
      <c r="ACQ10">
        <v>688</v>
      </c>
      <c r="ACR10">
        <v>0</v>
      </c>
      <c r="ACS10">
        <v>0</v>
      </c>
      <c r="ACT10">
        <v>0</v>
      </c>
      <c r="ACU10">
        <v>2</v>
      </c>
      <c r="ACV10">
        <v>2</v>
      </c>
      <c r="ACW10">
        <v>4</v>
      </c>
      <c r="ACX10">
        <v>149</v>
      </c>
      <c r="ACY10">
        <v>0</v>
      </c>
      <c r="ACZ10">
        <v>5</v>
      </c>
      <c r="ADA10">
        <v>154</v>
      </c>
      <c r="ADB10">
        <v>96.75</v>
      </c>
      <c r="ADC10" s="106">
        <v>823</v>
      </c>
      <c r="ADD10" s="175">
        <f t="shared" si="27"/>
        <v>83.596597812879708</v>
      </c>
    </row>
    <row r="11" spans="1:784">
      <c r="A11" s="170" t="s">
        <v>2362</v>
      </c>
      <c r="B11" s="170" t="s">
        <v>2736</v>
      </c>
      <c r="C11" s="170" t="s">
        <v>2692</v>
      </c>
      <c r="D11">
        <v>8</v>
      </c>
      <c r="E11" s="1">
        <v>0.22788194444444443</v>
      </c>
      <c r="F11" s="1">
        <v>0.12317129629629631</v>
      </c>
      <c r="G11" s="1">
        <v>0.12317129629629631</v>
      </c>
      <c r="H11" s="1">
        <v>5.9652777777777777E-2</v>
      </c>
      <c r="I11">
        <v>87</v>
      </c>
      <c r="J11">
        <v>55</v>
      </c>
      <c r="K11">
        <v>142</v>
      </c>
      <c r="L11">
        <v>2309</v>
      </c>
      <c r="M11">
        <v>79</v>
      </c>
      <c r="N11">
        <v>59</v>
      </c>
      <c r="O11">
        <v>2447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106">
        <v>2400</v>
      </c>
      <c r="AB11" s="175">
        <f t="shared" si="0"/>
        <v>101.95833333333333</v>
      </c>
      <c r="AC11" s="170" t="s">
        <v>2362</v>
      </c>
      <c r="AD11" s="170" t="s">
        <v>2736</v>
      </c>
      <c r="AE11" s="170" t="s">
        <v>2692</v>
      </c>
      <c r="AG11" s="1">
        <v>0.18283564814814815</v>
      </c>
      <c r="AH11" s="1">
        <v>0.12317129629629631</v>
      </c>
      <c r="AI11" s="1">
        <v>4.50462962962963E-2</v>
      </c>
      <c r="AJ11" s="1">
        <v>5.9652777777777777E-2</v>
      </c>
      <c r="AK11">
        <v>87</v>
      </c>
      <c r="AL11">
        <v>55</v>
      </c>
      <c r="AM11">
        <v>142</v>
      </c>
      <c r="AN11">
        <v>2309</v>
      </c>
      <c r="AO11">
        <v>79</v>
      </c>
      <c r="AP11">
        <v>59</v>
      </c>
      <c r="AQ11">
        <v>2447</v>
      </c>
      <c r="AR11">
        <v>0</v>
      </c>
      <c r="AS11">
        <v>0</v>
      </c>
      <c r="AT11">
        <v>0</v>
      </c>
      <c r="AU11">
        <v>9</v>
      </c>
      <c r="AV11">
        <v>2</v>
      </c>
      <c r="AW11">
        <v>11</v>
      </c>
      <c r="AX11">
        <v>77</v>
      </c>
      <c r="AY11">
        <v>1</v>
      </c>
      <c r="AZ11">
        <v>2</v>
      </c>
      <c r="BA11">
        <v>80</v>
      </c>
      <c r="BB11">
        <v>96.25</v>
      </c>
      <c r="BC11" s="106">
        <v>2400</v>
      </c>
      <c r="BD11" s="175">
        <f t="shared" si="1"/>
        <v>101.95833333333333</v>
      </c>
      <c r="BE11" s="170" t="s">
        <v>2362</v>
      </c>
      <c r="BF11" s="170" t="s">
        <v>2736</v>
      </c>
      <c r="BG11" s="170" t="s">
        <v>2692</v>
      </c>
      <c r="BI11" s="1">
        <v>0</v>
      </c>
      <c r="BJ11" s="1">
        <v>0</v>
      </c>
      <c r="BK11" s="1">
        <v>0</v>
      </c>
      <c r="BL11" s="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 s="106"/>
      <c r="CF11" s="175" t="e">
        <f t="shared" si="2"/>
        <v>#DIV/0!</v>
      </c>
      <c r="CG11" s="170" t="s">
        <v>2362</v>
      </c>
      <c r="CH11" s="170" t="s">
        <v>2736</v>
      </c>
      <c r="CI11" s="170" t="s">
        <v>2692</v>
      </c>
      <c r="CK11" s="1">
        <v>0.1884837962962963</v>
      </c>
      <c r="CL11" s="1">
        <v>9.1712962962962954E-2</v>
      </c>
      <c r="CM11" s="1">
        <v>9.1712962962962954E-2</v>
      </c>
      <c r="CN11" s="1">
        <v>3.4212962962962966E-2</v>
      </c>
      <c r="CO11">
        <v>145</v>
      </c>
      <c r="CP11">
        <v>44</v>
      </c>
      <c r="CQ11">
        <v>189</v>
      </c>
      <c r="CR11">
        <v>2294</v>
      </c>
      <c r="CS11">
        <v>68</v>
      </c>
      <c r="CT11">
        <v>41</v>
      </c>
      <c r="CU11">
        <v>2403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85</v>
      </c>
      <c r="DC11">
        <v>0</v>
      </c>
      <c r="DD11">
        <v>0</v>
      </c>
      <c r="DE11">
        <v>85</v>
      </c>
      <c r="DF11">
        <v>100</v>
      </c>
      <c r="DG11" s="106">
        <v>2400</v>
      </c>
      <c r="DH11" s="175">
        <f t="shared" si="3"/>
        <v>100.125</v>
      </c>
      <c r="DI11" s="170" t="s">
        <v>2362</v>
      </c>
      <c r="DJ11" s="170" t="s">
        <v>2736</v>
      </c>
      <c r="DK11" s="170" t="s">
        <v>2692</v>
      </c>
      <c r="DM11" s="1">
        <v>0.23399305555555558</v>
      </c>
      <c r="DN11" s="1">
        <v>9.9155092592592586E-2</v>
      </c>
      <c r="DO11" s="1">
        <v>9.9155092592592586E-2</v>
      </c>
      <c r="DP11" s="1">
        <v>7.9513888888888884E-2</v>
      </c>
      <c r="DQ11">
        <v>151</v>
      </c>
      <c r="DR11">
        <v>34</v>
      </c>
      <c r="DS11">
        <v>185</v>
      </c>
      <c r="DT11">
        <v>1810</v>
      </c>
      <c r="DU11">
        <v>54</v>
      </c>
      <c r="DV11">
        <v>17</v>
      </c>
      <c r="DW11">
        <v>1881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 s="106">
        <v>1800</v>
      </c>
      <c r="EJ11" s="175">
        <f t="shared" si="4"/>
        <v>104.5</v>
      </c>
      <c r="EK11" s="170" t="s">
        <v>2362</v>
      </c>
      <c r="EL11" s="170" t="s">
        <v>2736</v>
      </c>
      <c r="EM11" s="170" t="s">
        <v>2692</v>
      </c>
      <c r="EO11" s="1">
        <v>0.12605324074074073</v>
      </c>
      <c r="EP11" s="1">
        <v>0.10212962962962963</v>
      </c>
      <c r="EQ11" s="1">
        <v>0.10212962962962963</v>
      </c>
      <c r="ER11" s="1">
        <v>9.0740740740740729E-3</v>
      </c>
      <c r="ES11">
        <v>67</v>
      </c>
      <c r="ET11">
        <v>27</v>
      </c>
      <c r="EU11">
        <v>94</v>
      </c>
      <c r="EV11">
        <v>1751</v>
      </c>
      <c r="EW11">
        <v>78</v>
      </c>
      <c r="EX11">
        <v>16</v>
      </c>
      <c r="EY11">
        <v>1845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 s="106">
        <v>2000</v>
      </c>
      <c r="FL11" s="175">
        <f>EY11/FK11*100</f>
        <v>92.25</v>
      </c>
      <c r="FM11" s="170" t="s">
        <v>2362</v>
      </c>
      <c r="FN11" s="170" t="s">
        <v>2736</v>
      </c>
      <c r="FO11" s="170" t="s">
        <v>2692</v>
      </c>
      <c r="FQ11" s="1">
        <v>0.17535879629629628</v>
      </c>
      <c r="FR11" s="1">
        <v>0.13188657407407409</v>
      </c>
      <c r="FS11" s="1">
        <v>0.13188657407407409</v>
      </c>
      <c r="FT11" s="1">
        <v>2.0983796296296296E-2</v>
      </c>
      <c r="FU11">
        <v>57</v>
      </c>
      <c r="FV11">
        <v>26</v>
      </c>
      <c r="FW11">
        <v>83</v>
      </c>
      <c r="FX11">
        <v>1199</v>
      </c>
      <c r="FY11">
        <v>44</v>
      </c>
      <c r="FZ11">
        <v>20</v>
      </c>
      <c r="GA11">
        <v>1263</v>
      </c>
      <c r="GB11">
        <v>0</v>
      </c>
      <c r="GC11">
        <v>0</v>
      </c>
      <c r="GD11">
        <v>0</v>
      </c>
      <c r="GE11">
        <v>2</v>
      </c>
      <c r="GF11">
        <v>0</v>
      </c>
      <c r="GG11">
        <v>2</v>
      </c>
      <c r="GH11">
        <v>100</v>
      </c>
      <c r="GI11">
        <v>0</v>
      </c>
      <c r="GJ11">
        <v>0</v>
      </c>
      <c r="GK11">
        <v>100</v>
      </c>
      <c r="GL11">
        <v>100</v>
      </c>
      <c r="GM11" s="106">
        <v>1200</v>
      </c>
      <c r="GN11" s="175">
        <f t="shared" si="6"/>
        <v>105.25</v>
      </c>
      <c r="GO11" s="170" t="s">
        <v>2362</v>
      </c>
      <c r="GP11" s="170" t="s">
        <v>2736</v>
      </c>
      <c r="GQ11" s="170" t="s">
        <v>2692</v>
      </c>
      <c r="GS11" s="1">
        <v>0.15287037037037035</v>
      </c>
      <c r="GT11" s="1">
        <v>0.13188657407407409</v>
      </c>
      <c r="GU11" s="1">
        <v>2.2476851851851855E-2</v>
      </c>
      <c r="GV11" s="1">
        <v>2.0983796296296296E-2</v>
      </c>
      <c r="GW11">
        <v>57</v>
      </c>
      <c r="GX11">
        <v>26</v>
      </c>
      <c r="GY11">
        <v>83</v>
      </c>
      <c r="GZ11">
        <v>1199</v>
      </c>
      <c r="HA11">
        <v>44</v>
      </c>
      <c r="HB11">
        <v>20</v>
      </c>
      <c r="HC11">
        <v>1263</v>
      </c>
      <c r="HD11">
        <v>0</v>
      </c>
      <c r="HE11">
        <v>0</v>
      </c>
      <c r="HF11">
        <v>0</v>
      </c>
      <c r="HG11">
        <v>2</v>
      </c>
      <c r="HH11">
        <v>0</v>
      </c>
      <c r="HI11">
        <v>2</v>
      </c>
      <c r="HJ11">
        <v>100</v>
      </c>
      <c r="HK11">
        <v>0</v>
      </c>
      <c r="HL11">
        <v>0</v>
      </c>
      <c r="HM11">
        <v>100</v>
      </c>
      <c r="HN11">
        <v>100</v>
      </c>
      <c r="HO11" s="106">
        <v>1200</v>
      </c>
      <c r="HP11" s="175">
        <f t="shared" si="7"/>
        <v>105.25</v>
      </c>
      <c r="HQ11" s="170" t="s">
        <v>2362</v>
      </c>
      <c r="HR11" s="170" t="s">
        <v>2736</v>
      </c>
      <c r="HS11" s="170" t="s">
        <v>2692</v>
      </c>
      <c r="HU11" s="1">
        <v>0.56870370370370371</v>
      </c>
      <c r="HV11" s="1">
        <v>0.42489583333333331</v>
      </c>
      <c r="HW11" s="1">
        <v>0.15520833333333334</v>
      </c>
      <c r="HX11" s="1">
        <v>0.14379629629629628</v>
      </c>
      <c r="HY11">
        <v>420</v>
      </c>
      <c r="HZ11">
        <v>131</v>
      </c>
      <c r="IA11">
        <v>551</v>
      </c>
      <c r="IB11">
        <v>7054</v>
      </c>
      <c r="IC11">
        <v>244</v>
      </c>
      <c r="ID11">
        <v>94</v>
      </c>
      <c r="IE11">
        <v>7392</v>
      </c>
      <c r="IF11">
        <v>0</v>
      </c>
      <c r="IG11">
        <v>0</v>
      </c>
      <c r="IH11">
        <v>0</v>
      </c>
      <c r="II11">
        <v>3</v>
      </c>
      <c r="IJ11">
        <v>0</v>
      </c>
      <c r="IK11">
        <v>3</v>
      </c>
      <c r="IL11">
        <v>185</v>
      </c>
      <c r="IM11">
        <v>0</v>
      </c>
      <c r="IN11">
        <v>0</v>
      </c>
      <c r="IO11">
        <v>185</v>
      </c>
      <c r="IP11">
        <v>100</v>
      </c>
      <c r="IQ11" s="106">
        <f t="shared" si="28"/>
        <v>7400</v>
      </c>
      <c r="IR11" s="175">
        <f t="shared" si="8"/>
        <v>99.891891891891888</v>
      </c>
      <c r="IS11" s="170" t="s">
        <v>2362</v>
      </c>
      <c r="IT11" s="170" t="s">
        <v>2736</v>
      </c>
      <c r="IU11" s="170" t="s">
        <v>2692</v>
      </c>
      <c r="IV11">
        <v>4</v>
      </c>
      <c r="IW11" s="1">
        <v>0.15219907407407407</v>
      </c>
      <c r="IX11" s="1">
        <v>0.10513888888888889</v>
      </c>
      <c r="IY11" s="1">
        <v>0.10513888888888889</v>
      </c>
      <c r="IZ11" s="1">
        <v>1.951388888888889E-2</v>
      </c>
      <c r="JA11">
        <v>38</v>
      </c>
      <c r="JB11">
        <v>25</v>
      </c>
      <c r="JC11">
        <v>63</v>
      </c>
      <c r="JD11">
        <v>1158</v>
      </c>
      <c r="JE11">
        <v>52</v>
      </c>
      <c r="JF11">
        <v>22</v>
      </c>
      <c r="JG11">
        <v>1232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 s="106">
        <v>1200</v>
      </c>
      <c r="JT11" s="175">
        <f t="shared" si="9"/>
        <v>102.66666666666666</v>
      </c>
      <c r="JU11" s="170" t="s">
        <v>2362</v>
      </c>
      <c r="JV11" s="170" t="s">
        <v>2736</v>
      </c>
      <c r="JW11" s="170" t="s">
        <v>2692</v>
      </c>
      <c r="JY11" s="1">
        <v>0.13109953703703703</v>
      </c>
      <c r="JZ11" s="1">
        <v>7.7939814814814809E-2</v>
      </c>
      <c r="KA11" s="1">
        <v>7.7939814814814809E-2</v>
      </c>
      <c r="KB11" s="1">
        <v>4.4548611111111108E-2</v>
      </c>
      <c r="KC11">
        <v>52</v>
      </c>
      <c r="KD11">
        <v>21</v>
      </c>
      <c r="KE11">
        <v>73</v>
      </c>
      <c r="KF11">
        <v>1286</v>
      </c>
      <c r="KG11">
        <v>46</v>
      </c>
      <c r="KH11">
        <v>7</v>
      </c>
      <c r="KI11">
        <v>1339</v>
      </c>
      <c r="KJ11">
        <v>0</v>
      </c>
      <c r="KK11">
        <v>0</v>
      </c>
      <c r="KL11">
        <v>0</v>
      </c>
      <c r="KM11">
        <v>2</v>
      </c>
      <c r="KN11">
        <v>0</v>
      </c>
      <c r="KO11">
        <v>2</v>
      </c>
      <c r="KP11">
        <v>103</v>
      </c>
      <c r="KQ11">
        <v>0</v>
      </c>
      <c r="KR11">
        <v>0</v>
      </c>
      <c r="KS11">
        <v>103</v>
      </c>
      <c r="KT11">
        <v>100</v>
      </c>
      <c r="KU11" s="106">
        <v>1200</v>
      </c>
      <c r="KV11" s="175">
        <f t="shared" si="10"/>
        <v>111.58333333333333</v>
      </c>
      <c r="KW11" s="170" t="s">
        <v>2362</v>
      </c>
      <c r="KX11" s="170" t="s">
        <v>2736</v>
      </c>
      <c r="KY11" s="170" t="s">
        <v>2692</v>
      </c>
      <c r="LA11" s="1">
        <v>0.31215277777777778</v>
      </c>
      <c r="LB11" s="1">
        <v>0.2378240740740741</v>
      </c>
      <c r="LC11" s="1">
        <v>0.2378240740740741</v>
      </c>
      <c r="LD11" s="1">
        <v>2.4560185185185185E-2</v>
      </c>
      <c r="LE11">
        <v>104</v>
      </c>
      <c r="LF11">
        <v>50</v>
      </c>
      <c r="LG11">
        <v>154</v>
      </c>
      <c r="LH11">
        <v>2307</v>
      </c>
      <c r="LI11">
        <v>91</v>
      </c>
      <c r="LJ11">
        <v>33</v>
      </c>
      <c r="LK11">
        <v>2431</v>
      </c>
      <c r="LL11">
        <v>0</v>
      </c>
      <c r="LM11">
        <v>0</v>
      </c>
      <c r="LN11">
        <v>0</v>
      </c>
      <c r="LO11">
        <v>2</v>
      </c>
      <c r="LP11">
        <v>0</v>
      </c>
      <c r="LQ11">
        <v>2</v>
      </c>
      <c r="LR11">
        <v>121</v>
      </c>
      <c r="LS11">
        <v>0</v>
      </c>
      <c r="LT11">
        <v>0</v>
      </c>
      <c r="LU11">
        <v>121</v>
      </c>
      <c r="LV11">
        <v>100</v>
      </c>
      <c r="LW11" s="106">
        <v>2400</v>
      </c>
      <c r="LX11" s="175">
        <f t="shared" si="11"/>
        <v>101.29166666666667</v>
      </c>
      <c r="LY11" s="170" t="s">
        <v>2362</v>
      </c>
      <c r="LZ11" s="170" t="s">
        <v>2736</v>
      </c>
      <c r="MA11" s="170" t="s">
        <v>2692</v>
      </c>
      <c r="MC11" s="1">
        <v>0.34244212962962961</v>
      </c>
      <c r="MD11" s="1">
        <v>0.23083333333333333</v>
      </c>
      <c r="ME11" s="1">
        <v>0.23083333333333333</v>
      </c>
      <c r="MF11" s="1">
        <v>8.3414351851851851E-2</v>
      </c>
      <c r="MG11">
        <v>82</v>
      </c>
      <c r="MH11">
        <v>53</v>
      </c>
      <c r="MI11">
        <v>135</v>
      </c>
      <c r="MJ11">
        <v>2290</v>
      </c>
      <c r="MK11">
        <v>100</v>
      </c>
      <c r="ML11">
        <v>44</v>
      </c>
      <c r="MM11">
        <v>2434</v>
      </c>
      <c r="MN11">
        <v>0</v>
      </c>
      <c r="MO11">
        <v>0</v>
      </c>
      <c r="MP11">
        <v>0</v>
      </c>
      <c r="MQ11">
        <v>2</v>
      </c>
      <c r="MR11">
        <v>0</v>
      </c>
      <c r="MS11">
        <v>2</v>
      </c>
      <c r="MT11">
        <v>105</v>
      </c>
      <c r="MU11">
        <v>0</v>
      </c>
      <c r="MV11">
        <v>0</v>
      </c>
      <c r="MW11">
        <v>105</v>
      </c>
      <c r="MX11">
        <v>100</v>
      </c>
      <c r="MY11" s="106">
        <v>2400</v>
      </c>
      <c r="MZ11" s="175">
        <f t="shared" si="12"/>
        <v>101.41666666666667</v>
      </c>
      <c r="NA11" s="170" t="s">
        <v>2362</v>
      </c>
      <c r="NB11" s="170" t="s">
        <v>2736</v>
      </c>
      <c r="NC11" s="170" t="s">
        <v>2692</v>
      </c>
      <c r="NE11" s="1">
        <v>0.31425925925925924</v>
      </c>
      <c r="NF11" s="1">
        <v>0.23083333333333333</v>
      </c>
      <c r="NG11" s="1">
        <v>2.8182870370370372E-2</v>
      </c>
      <c r="NH11" s="1">
        <v>8.3414351851851851E-2</v>
      </c>
      <c r="NI11">
        <v>82</v>
      </c>
      <c r="NJ11">
        <v>53</v>
      </c>
      <c r="NK11">
        <v>135</v>
      </c>
      <c r="NL11">
        <v>2290</v>
      </c>
      <c r="NM11">
        <v>100</v>
      </c>
      <c r="NN11">
        <v>44</v>
      </c>
      <c r="NO11">
        <v>2434</v>
      </c>
      <c r="NP11">
        <v>0</v>
      </c>
      <c r="NQ11">
        <v>0</v>
      </c>
      <c r="NR11">
        <v>0</v>
      </c>
      <c r="NS11">
        <v>2</v>
      </c>
      <c r="NT11">
        <v>0</v>
      </c>
      <c r="NU11">
        <v>2</v>
      </c>
      <c r="NV11">
        <v>105</v>
      </c>
      <c r="NW11">
        <v>0</v>
      </c>
      <c r="NX11">
        <v>0</v>
      </c>
      <c r="NY11">
        <v>105</v>
      </c>
      <c r="NZ11">
        <v>100</v>
      </c>
      <c r="OA11" s="106">
        <v>2400</v>
      </c>
      <c r="OB11" s="175">
        <f t="shared" si="13"/>
        <v>101.41666666666667</v>
      </c>
      <c r="OC11" s="170" t="s">
        <v>2362</v>
      </c>
      <c r="OD11" s="170" t="s">
        <v>2736</v>
      </c>
      <c r="OE11" s="170" t="s">
        <v>2692</v>
      </c>
      <c r="OG11" s="1"/>
      <c r="OH11" s="1"/>
      <c r="OI11" s="1"/>
      <c r="OJ11" s="1"/>
      <c r="PC11" s="106">
        <v>2400</v>
      </c>
      <c r="PD11" s="175">
        <f t="shared" si="14"/>
        <v>0</v>
      </c>
      <c r="PE11" s="170" t="s">
        <v>2362</v>
      </c>
      <c r="PF11" s="170" t="s">
        <v>2736</v>
      </c>
      <c r="PG11" s="170" t="s">
        <v>2692</v>
      </c>
      <c r="PI11" s="1">
        <v>2.0949074074074075E-2</v>
      </c>
      <c r="PJ11" s="1">
        <v>2.0034722222222221E-2</v>
      </c>
      <c r="PK11" s="1">
        <v>1.9212962962962962E-3</v>
      </c>
      <c r="PL11" s="1">
        <v>9.0277777777777784E-4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</v>
      </c>
      <c r="PX11">
        <v>1</v>
      </c>
      <c r="PY11">
        <v>2</v>
      </c>
      <c r="PZ11">
        <v>73</v>
      </c>
      <c r="QA11">
        <v>1</v>
      </c>
      <c r="QB11">
        <v>0</v>
      </c>
      <c r="QC11">
        <v>74</v>
      </c>
      <c r="QD11">
        <v>98.65</v>
      </c>
      <c r="QE11" s="106"/>
      <c r="QF11" s="175" t="e">
        <f t="shared" si="15"/>
        <v>#DIV/0!</v>
      </c>
      <c r="QG11" s="170" t="s">
        <v>2362</v>
      </c>
      <c r="QH11" s="170" t="s">
        <v>2736</v>
      </c>
      <c r="QI11" s="170" t="s">
        <v>2692</v>
      </c>
      <c r="QK11" s="1">
        <v>0.18293981481481481</v>
      </c>
      <c r="QL11" s="1">
        <v>9.7129629629629635E-2</v>
      </c>
      <c r="QM11" s="1">
        <v>9.7129629629629635E-2</v>
      </c>
      <c r="QN11" s="1">
        <v>7.0879629629629626E-2</v>
      </c>
      <c r="QO11">
        <v>88</v>
      </c>
      <c r="QP11">
        <v>43</v>
      </c>
      <c r="QQ11">
        <v>131</v>
      </c>
      <c r="QR11">
        <v>2334</v>
      </c>
      <c r="QS11">
        <v>76</v>
      </c>
      <c r="QT11">
        <v>27</v>
      </c>
      <c r="QU11">
        <v>2437</v>
      </c>
      <c r="QV11">
        <v>0</v>
      </c>
      <c r="QW11">
        <v>0</v>
      </c>
      <c r="QX11">
        <v>0</v>
      </c>
      <c r="QY11">
        <v>2</v>
      </c>
      <c r="QZ11">
        <v>0</v>
      </c>
      <c r="RA11">
        <v>2</v>
      </c>
      <c r="RB11">
        <v>120</v>
      </c>
      <c r="RC11">
        <v>0</v>
      </c>
      <c r="RD11">
        <v>0</v>
      </c>
      <c r="RE11">
        <v>120</v>
      </c>
      <c r="RF11">
        <v>100</v>
      </c>
      <c r="RG11" s="106">
        <v>2400</v>
      </c>
      <c r="RH11" s="175">
        <f t="shared" si="16"/>
        <v>101.54166666666666</v>
      </c>
      <c r="RI11" s="170" t="s">
        <v>2362</v>
      </c>
      <c r="RJ11" s="170" t="s">
        <v>2736</v>
      </c>
      <c r="RK11" s="170" t="s">
        <v>2692</v>
      </c>
      <c r="RM11" s="1">
        <v>0.31050925925925926</v>
      </c>
      <c r="RN11" s="1">
        <v>0.1801736111111111</v>
      </c>
      <c r="RO11" s="1">
        <v>0.1801736111111111</v>
      </c>
      <c r="RP11" s="1">
        <v>6.1238425925925925E-2</v>
      </c>
      <c r="RQ11">
        <v>179</v>
      </c>
      <c r="RR11">
        <v>65</v>
      </c>
      <c r="RS11">
        <v>244</v>
      </c>
      <c r="RT11">
        <v>2342</v>
      </c>
      <c r="RU11">
        <v>53</v>
      </c>
      <c r="RV11">
        <v>56</v>
      </c>
      <c r="RW11">
        <v>2451</v>
      </c>
      <c r="RX11">
        <v>0</v>
      </c>
      <c r="RY11">
        <v>0</v>
      </c>
      <c r="RZ11">
        <v>0</v>
      </c>
      <c r="SA11">
        <v>0</v>
      </c>
      <c r="SB11">
        <v>2</v>
      </c>
      <c r="SC11">
        <v>2</v>
      </c>
      <c r="SD11">
        <v>106</v>
      </c>
      <c r="SE11">
        <v>2</v>
      </c>
      <c r="SF11">
        <v>4</v>
      </c>
      <c r="SG11">
        <v>112</v>
      </c>
      <c r="SH11">
        <v>94.64</v>
      </c>
      <c r="SI11" s="106">
        <v>2400</v>
      </c>
      <c r="SJ11" s="175">
        <f t="shared" si="17"/>
        <v>102.125</v>
      </c>
      <c r="SK11" s="170" t="s">
        <v>2362</v>
      </c>
      <c r="SL11" s="170" t="s">
        <v>2736</v>
      </c>
      <c r="SM11" s="170" t="s">
        <v>2692</v>
      </c>
      <c r="SO11" s="1">
        <v>0.24291666666666667</v>
      </c>
      <c r="SP11" s="1">
        <v>0.20950231481481482</v>
      </c>
      <c r="SQ11" s="1">
        <v>0.20950231481481482</v>
      </c>
      <c r="SR11" s="1">
        <v>1.8819444444444448E-2</v>
      </c>
      <c r="SS11">
        <v>63</v>
      </c>
      <c r="ST11">
        <v>26</v>
      </c>
      <c r="SU11">
        <v>89</v>
      </c>
      <c r="SV11">
        <v>1642</v>
      </c>
      <c r="SW11">
        <v>36</v>
      </c>
      <c r="SX11">
        <v>11</v>
      </c>
      <c r="SY11">
        <v>1689</v>
      </c>
      <c r="SZ11">
        <v>0</v>
      </c>
      <c r="TA11">
        <v>0</v>
      </c>
      <c r="TB11">
        <v>0</v>
      </c>
      <c r="TC11">
        <v>3</v>
      </c>
      <c r="TD11">
        <v>0</v>
      </c>
      <c r="TE11">
        <v>3</v>
      </c>
      <c r="TF11">
        <v>189</v>
      </c>
      <c r="TG11">
        <v>0</v>
      </c>
      <c r="TH11">
        <v>0</v>
      </c>
      <c r="TI11">
        <v>189</v>
      </c>
      <c r="TJ11">
        <v>100</v>
      </c>
      <c r="TK11" s="106">
        <v>1931</v>
      </c>
      <c r="TL11" s="175">
        <f t="shared" si="18"/>
        <v>87.467633350595548</v>
      </c>
      <c r="TM11" s="170" t="s">
        <v>2362</v>
      </c>
      <c r="TN11" s="170" t="s">
        <v>2736</v>
      </c>
      <c r="TO11" s="170" t="s">
        <v>2692</v>
      </c>
      <c r="TQ11" s="1">
        <v>0.18112268518518518</v>
      </c>
      <c r="TR11" s="1">
        <v>0.15086805555555557</v>
      </c>
      <c r="TS11" s="1">
        <v>0.15086805555555557</v>
      </c>
      <c r="TT11" s="1">
        <v>2.0277777777777777E-2</v>
      </c>
      <c r="TU11">
        <v>63</v>
      </c>
      <c r="TV11">
        <v>27</v>
      </c>
      <c r="TW11">
        <v>90</v>
      </c>
      <c r="TX11">
        <v>1483</v>
      </c>
      <c r="TY11">
        <v>30</v>
      </c>
      <c r="TZ11">
        <v>14</v>
      </c>
      <c r="UA11">
        <v>1527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 s="106">
        <v>1931</v>
      </c>
      <c r="UN11" s="175">
        <f t="shared" si="19"/>
        <v>79.078197824961165</v>
      </c>
      <c r="UO11" s="170" t="s">
        <v>2362</v>
      </c>
      <c r="UP11" s="170" t="s">
        <v>2736</v>
      </c>
      <c r="UQ11" s="170" t="s">
        <v>2692</v>
      </c>
      <c r="US11" s="1">
        <v>0.1711574074074074</v>
      </c>
      <c r="UT11" s="1">
        <v>0.15086805555555557</v>
      </c>
      <c r="UU11" s="1">
        <v>9.9652777777777778E-3</v>
      </c>
      <c r="UV11" s="1">
        <v>2.0277777777777777E-2</v>
      </c>
      <c r="UW11">
        <v>63</v>
      </c>
      <c r="UX11">
        <v>27</v>
      </c>
      <c r="UY11">
        <v>90</v>
      </c>
      <c r="UZ11">
        <v>1483</v>
      </c>
      <c r="VA11">
        <v>30</v>
      </c>
      <c r="VB11">
        <v>14</v>
      </c>
      <c r="VC11">
        <v>1527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 s="106">
        <v>1931</v>
      </c>
      <c r="VP11" s="175">
        <f t="shared" si="20"/>
        <v>79.078197824961165</v>
      </c>
      <c r="VQ11" s="170" t="s">
        <v>2362</v>
      </c>
      <c r="VR11" s="170" t="s">
        <v>2736</v>
      </c>
      <c r="VS11" s="170" t="s">
        <v>2692</v>
      </c>
      <c r="VU11" s="1"/>
      <c r="VV11" s="1"/>
      <c r="VW11" s="1"/>
      <c r="VX11" s="1"/>
      <c r="WQ11" s="106">
        <v>2400</v>
      </c>
      <c r="WR11" s="175">
        <f t="shared" si="21"/>
        <v>0</v>
      </c>
      <c r="WS11" s="170" t="s">
        <v>2362</v>
      </c>
      <c r="WT11" s="170" t="s">
        <v>2736</v>
      </c>
      <c r="WU11" s="170" t="s">
        <v>2692</v>
      </c>
      <c r="WW11" s="1">
        <v>0.29292824074074075</v>
      </c>
      <c r="WX11" s="1">
        <v>0.17555555555555555</v>
      </c>
      <c r="WY11" s="1">
        <v>0.17555555555555555</v>
      </c>
      <c r="WZ11" s="1">
        <v>4.7384259259259258E-2</v>
      </c>
      <c r="XA11">
        <v>105</v>
      </c>
      <c r="XB11">
        <v>46</v>
      </c>
      <c r="XC11">
        <v>151</v>
      </c>
      <c r="XD11">
        <v>2322</v>
      </c>
      <c r="XE11">
        <v>47</v>
      </c>
      <c r="XF11">
        <v>28</v>
      </c>
      <c r="XG11">
        <v>2397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 s="106">
        <v>2400</v>
      </c>
      <c r="XT11" s="175">
        <f t="shared" si="22"/>
        <v>99.875</v>
      </c>
      <c r="XU11" s="170" t="s">
        <v>2362</v>
      </c>
      <c r="XV11" s="170" t="s">
        <v>2736</v>
      </c>
      <c r="XW11" s="170" t="s">
        <v>2692</v>
      </c>
      <c r="XY11" s="1">
        <v>3.3935185185185186E-2</v>
      </c>
      <c r="XZ11" s="1">
        <v>1.4768518518518519E-2</v>
      </c>
      <c r="YA11" s="1">
        <v>1.4768518518518519E-2</v>
      </c>
      <c r="YB11" s="1">
        <v>8.3333333333333332E-3</v>
      </c>
      <c r="YC11">
        <v>7</v>
      </c>
      <c r="YD11">
        <v>0</v>
      </c>
      <c r="YE11">
        <v>7</v>
      </c>
      <c r="YF11">
        <v>70</v>
      </c>
      <c r="YG11">
        <v>0</v>
      </c>
      <c r="YH11">
        <v>0</v>
      </c>
      <c r="YI11">
        <v>70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 s="106"/>
      <c r="YV11" s="175"/>
      <c r="YW11" s="170" t="s">
        <v>2362</v>
      </c>
      <c r="YX11" s="170" t="s">
        <v>2736</v>
      </c>
      <c r="YY11" s="170" t="s">
        <v>2692</v>
      </c>
      <c r="ZA11" s="1">
        <v>0</v>
      </c>
      <c r="ZB11" s="1">
        <v>0</v>
      </c>
      <c r="ZC11" s="1">
        <v>0</v>
      </c>
      <c r="ZD11" s="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 s="106"/>
      <c r="ZX11" s="175"/>
      <c r="ZY11" s="170" t="s">
        <v>2362</v>
      </c>
      <c r="ZZ11" s="170" t="s">
        <v>2736</v>
      </c>
      <c r="AAA11" s="170" t="s">
        <v>2692</v>
      </c>
      <c r="AAC11" s="1" t="e">
        <v>#N/A</v>
      </c>
      <c r="AAD11" s="1" t="e">
        <v>#N/A</v>
      </c>
      <c r="AAE11" s="1" t="e">
        <v>#N/A</v>
      </c>
      <c r="AAF11" s="1" t="e">
        <v>#N/A</v>
      </c>
      <c r="AAG11" t="e">
        <v>#N/A</v>
      </c>
      <c r="AAH11" t="e">
        <v>#N/A</v>
      </c>
      <c r="AAI11" t="e">
        <v>#N/A</v>
      </c>
      <c r="AAJ11" t="e">
        <v>#N/A</v>
      </c>
      <c r="AAK11" t="e">
        <v>#N/A</v>
      </c>
      <c r="AAL11" t="e">
        <v>#N/A</v>
      </c>
      <c r="AAN11" t="e">
        <v>#N/A</v>
      </c>
      <c r="AAO11" t="e">
        <v>#N/A</v>
      </c>
      <c r="AAP11" t="e">
        <v>#N/A</v>
      </c>
      <c r="AAQ11" t="e">
        <v>#N/A</v>
      </c>
      <c r="AAR11" t="e">
        <v>#N/A</v>
      </c>
      <c r="AAS11" t="e">
        <v>#N/A</v>
      </c>
      <c r="AAT11" t="e">
        <v>#N/A</v>
      </c>
      <c r="AAU11" t="e">
        <v>#N/A</v>
      </c>
      <c r="AAV11" t="e">
        <v>#N/A</v>
      </c>
      <c r="AAW11" t="e">
        <v>#N/A</v>
      </c>
      <c r="AAX11" t="e">
        <v>#N/A</v>
      </c>
      <c r="AAY11" s="106"/>
      <c r="AAZ11" s="175"/>
      <c r="ABA11" s="170" t="s">
        <v>2362</v>
      </c>
      <c r="ABB11" s="170" t="s">
        <v>2736</v>
      </c>
      <c r="ABC11" s="170" t="s">
        <v>2692</v>
      </c>
      <c r="ABE11" s="1">
        <v>0.26174768518518515</v>
      </c>
      <c r="ABF11" s="1">
        <v>0.1620601851851852</v>
      </c>
      <c r="ABG11" s="1">
        <v>0.1620601851851852</v>
      </c>
      <c r="ABH11" s="1">
        <v>7.7777777777777779E-2</v>
      </c>
      <c r="ABI11">
        <v>99</v>
      </c>
      <c r="ABJ11">
        <v>41</v>
      </c>
      <c r="ABK11">
        <v>140</v>
      </c>
      <c r="ABL11">
        <v>2349</v>
      </c>
      <c r="ABM11">
        <v>44</v>
      </c>
      <c r="ABN11">
        <v>36</v>
      </c>
      <c r="ABO11">
        <v>2429</v>
      </c>
      <c r="ABP11">
        <v>0</v>
      </c>
      <c r="ABQ11">
        <v>0</v>
      </c>
      <c r="ABR11">
        <v>0</v>
      </c>
      <c r="ABS11">
        <v>0</v>
      </c>
      <c r="ABT11">
        <v>2</v>
      </c>
      <c r="ABU11">
        <v>2</v>
      </c>
      <c r="ABV11">
        <v>84</v>
      </c>
      <c r="ABW11">
        <v>1</v>
      </c>
      <c r="ABX11">
        <v>1</v>
      </c>
      <c r="ABY11">
        <v>86</v>
      </c>
      <c r="ABZ11">
        <v>97.67</v>
      </c>
      <c r="ACA11" s="106">
        <v>2400</v>
      </c>
      <c r="ACB11" s="175">
        <f t="shared" si="26"/>
        <v>101.20833333333333</v>
      </c>
      <c r="ACC11" s="170" t="s">
        <v>2362</v>
      </c>
      <c r="ACD11" s="170" t="s">
        <v>2736</v>
      </c>
      <c r="ACE11" s="170" t="s">
        <v>2692</v>
      </c>
      <c r="ACG11" s="1">
        <v>0.23984953703703704</v>
      </c>
      <c r="ACH11" s="1">
        <v>0.1620601851851852</v>
      </c>
      <c r="ACI11" s="1">
        <v>2.1898148148148149E-2</v>
      </c>
      <c r="ACJ11" s="1">
        <v>7.7777777777777779E-2</v>
      </c>
      <c r="ACK11">
        <v>99</v>
      </c>
      <c r="ACL11">
        <v>41</v>
      </c>
      <c r="ACM11">
        <v>140</v>
      </c>
      <c r="ACN11">
        <v>2349</v>
      </c>
      <c r="ACO11">
        <v>44</v>
      </c>
      <c r="ACP11">
        <v>36</v>
      </c>
      <c r="ACQ11">
        <v>2429</v>
      </c>
      <c r="ACR11">
        <v>0</v>
      </c>
      <c r="ACS11">
        <v>0</v>
      </c>
      <c r="ACT11">
        <v>0</v>
      </c>
      <c r="ACU11">
        <v>0</v>
      </c>
      <c r="ACV11">
        <v>2</v>
      </c>
      <c r="ACW11">
        <v>2</v>
      </c>
      <c r="ACX11">
        <v>84</v>
      </c>
      <c r="ACY11">
        <v>1</v>
      </c>
      <c r="ACZ11">
        <v>1</v>
      </c>
      <c r="ADA11">
        <v>86</v>
      </c>
      <c r="ADB11">
        <v>97.67</v>
      </c>
      <c r="ADC11" s="106">
        <v>2400</v>
      </c>
      <c r="ADD11" s="175">
        <f t="shared" si="27"/>
        <v>101.20833333333333</v>
      </c>
    </row>
    <row r="12" spans="1:784">
      <c r="A12" s="106" t="s">
        <v>2373</v>
      </c>
      <c r="B12" s="106" t="s">
        <v>2737</v>
      </c>
      <c r="C12" s="106" t="s">
        <v>2692</v>
      </c>
      <c r="D12">
        <v>6</v>
      </c>
      <c r="E12" s="1">
        <v>0.49972222222222223</v>
      </c>
      <c r="F12" s="1">
        <v>0.14947916666666666</v>
      </c>
      <c r="G12" s="1">
        <v>0.14947916666666666</v>
      </c>
      <c r="H12" s="1">
        <v>0.26378472222222221</v>
      </c>
      <c r="I12">
        <v>609</v>
      </c>
      <c r="J12">
        <v>89</v>
      </c>
      <c r="K12">
        <v>698</v>
      </c>
      <c r="L12">
        <v>481</v>
      </c>
      <c r="M12">
        <v>84</v>
      </c>
      <c r="N12">
        <v>49</v>
      </c>
      <c r="O12">
        <v>614</v>
      </c>
      <c r="P12">
        <v>0</v>
      </c>
      <c r="Q12">
        <v>0</v>
      </c>
      <c r="R12">
        <v>0</v>
      </c>
      <c r="S12">
        <v>9</v>
      </c>
      <c r="T12">
        <v>1</v>
      </c>
      <c r="U12">
        <v>10</v>
      </c>
      <c r="V12">
        <v>28</v>
      </c>
      <c r="W12">
        <v>0</v>
      </c>
      <c r="X12">
        <v>1</v>
      </c>
      <c r="Y12">
        <v>29</v>
      </c>
      <c r="Z12">
        <v>96.55</v>
      </c>
      <c r="AA12" s="106">
        <v>600</v>
      </c>
      <c r="AB12" s="175">
        <f t="shared" si="0"/>
        <v>102.33333333333334</v>
      </c>
      <c r="AC12" s="106" t="s">
        <v>2373</v>
      </c>
      <c r="AD12" s="106" t="s">
        <v>2737</v>
      </c>
      <c r="AE12" s="106" t="s">
        <v>2692</v>
      </c>
      <c r="AG12" s="1">
        <v>0.41326388888888888</v>
      </c>
      <c r="AH12" s="1">
        <v>0.14947916666666666</v>
      </c>
      <c r="AI12" s="1">
        <v>8.6446759259259265E-2</v>
      </c>
      <c r="AJ12" s="1">
        <v>0.26378472222222221</v>
      </c>
      <c r="AK12">
        <v>609</v>
      </c>
      <c r="AL12">
        <v>89</v>
      </c>
      <c r="AM12">
        <v>698</v>
      </c>
      <c r="AN12">
        <v>481</v>
      </c>
      <c r="AO12">
        <v>84</v>
      </c>
      <c r="AP12">
        <v>49</v>
      </c>
      <c r="AQ12">
        <v>614</v>
      </c>
      <c r="AR12">
        <v>0</v>
      </c>
      <c r="AS12">
        <v>0</v>
      </c>
      <c r="AT12">
        <v>0</v>
      </c>
      <c r="AU12">
        <v>9</v>
      </c>
      <c r="AV12">
        <v>1</v>
      </c>
      <c r="AW12">
        <v>10</v>
      </c>
      <c r="AX12">
        <v>28</v>
      </c>
      <c r="AY12">
        <v>0</v>
      </c>
      <c r="AZ12">
        <v>1</v>
      </c>
      <c r="BA12">
        <v>29</v>
      </c>
      <c r="BB12">
        <v>96.55</v>
      </c>
      <c r="BC12" s="106">
        <v>600</v>
      </c>
      <c r="BD12" s="175"/>
      <c r="BE12" s="106" t="s">
        <v>2373</v>
      </c>
      <c r="BF12" s="106" t="s">
        <v>2737</v>
      </c>
      <c r="BG12" s="106" t="s">
        <v>2692</v>
      </c>
      <c r="BI12" s="1">
        <v>4.4178240740740747E-2</v>
      </c>
      <c r="BJ12" s="1">
        <v>1.1863425925925925E-2</v>
      </c>
      <c r="BK12" s="1">
        <v>1.1863425925925925E-2</v>
      </c>
      <c r="BL12" s="1">
        <v>1.4953703703703705E-2</v>
      </c>
      <c r="BM12">
        <v>47</v>
      </c>
      <c r="BN12">
        <v>4</v>
      </c>
      <c r="BO12">
        <v>51</v>
      </c>
      <c r="BP12">
        <v>2</v>
      </c>
      <c r="BQ12">
        <v>9</v>
      </c>
      <c r="BR12">
        <v>2</v>
      </c>
      <c r="BS12">
        <v>13</v>
      </c>
      <c r="BT12">
        <v>0</v>
      </c>
      <c r="BU12">
        <v>0</v>
      </c>
      <c r="BV12">
        <v>0</v>
      </c>
      <c r="BW12">
        <v>9</v>
      </c>
      <c r="BX12">
        <v>1</v>
      </c>
      <c r="BY12">
        <v>10</v>
      </c>
      <c r="BZ12">
        <v>47</v>
      </c>
      <c r="CA12">
        <v>0</v>
      </c>
      <c r="CB12">
        <v>1</v>
      </c>
      <c r="CC12">
        <v>48</v>
      </c>
      <c r="CD12">
        <v>97.92</v>
      </c>
      <c r="CE12" s="106"/>
      <c r="CF12" s="175"/>
      <c r="CG12" s="106" t="s">
        <v>2373</v>
      </c>
      <c r="CH12" s="106" t="s">
        <v>2737</v>
      </c>
      <c r="CI12" s="106" t="s">
        <v>2692</v>
      </c>
      <c r="CK12" s="1">
        <v>0.51736111111111105</v>
      </c>
      <c r="CL12" s="1">
        <v>0.15886574074074075</v>
      </c>
      <c r="CM12" s="1">
        <v>0.15886574074074075</v>
      </c>
      <c r="CN12" s="1">
        <v>0.298912037037037</v>
      </c>
      <c r="CO12">
        <v>595</v>
      </c>
      <c r="CP12">
        <v>87</v>
      </c>
      <c r="CQ12">
        <v>682</v>
      </c>
      <c r="CR12">
        <v>307</v>
      </c>
      <c r="CS12">
        <v>76</v>
      </c>
      <c r="CT12">
        <v>39</v>
      </c>
      <c r="CU12">
        <v>422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 s="106">
        <v>823</v>
      </c>
      <c r="DH12" s="175">
        <f t="shared" si="3"/>
        <v>51.275820170109355</v>
      </c>
      <c r="DI12" s="106" t="s">
        <v>2373</v>
      </c>
      <c r="DJ12" s="106" t="s">
        <v>2737</v>
      </c>
      <c r="DK12" s="106" t="s">
        <v>2692</v>
      </c>
      <c r="DM12" s="1">
        <v>0.53185185185185191</v>
      </c>
      <c r="DN12" s="1">
        <v>0.21376157407407406</v>
      </c>
      <c r="DO12" s="1">
        <v>0.21376157407407406</v>
      </c>
      <c r="DP12" s="1">
        <v>0.22261574074074075</v>
      </c>
      <c r="DQ12">
        <v>357</v>
      </c>
      <c r="DR12">
        <v>154</v>
      </c>
      <c r="DS12">
        <v>511</v>
      </c>
      <c r="DT12">
        <v>467</v>
      </c>
      <c r="DU12">
        <v>201</v>
      </c>
      <c r="DV12">
        <v>36</v>
      </c>
      <c r="DW12">
        <v>704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 s="106">
        <v>823</v>
      </c>
      <c r="EJ12" s="175">
        <f t="shared" si="4"/>
        <v>85.540704738760638</v>
      </c>
      <c r="EK12" s="106" t="s">
        <v>2373</v>
      </c>
      <c r="EL12" s="106" t="s">
        <v>2737</v>
      </c>
      <c r="EM12" s="106" t="s">
        <v>2692</v>
      </c>
      <c r="EO12" s="1">
        <v>0.34145833333333336</v>
      </c>
      <c r="EP12" s="1">
        <v>7.0821759259259265E-2</v>
      </c>
      <c r="EQ12" s="1">
        <v>7.0821759259259265E-2</v>
      </c>
      <c r="ER12" s="1">
        <v>0.19612268518518516</v>
      </c>
      <c r="ES12">
        <v>20</v>
      </c>
      <c r="ET12">
        <v>24</v>
      </c>
      <c r="EU12">
        <v>44</v>
      </c>
      <c r="EV12">
        <v>395</v>
      </c>
      <c r="EW12">
        <v>64</v>
      </c>
      <c r="EX12">
        <v>9</v>
      </c>
      <c r="EY12">
        <v>468</v>
      </c>
      <c r="EZ12">
        <v>0</v>
      </c>
      <c r="FA12">
        <v>0</v>
      </c>
      <c r="FB12">
        <v>0</v>
      </c>
      <c r="FC12">
        <v>3</v>
      </c>
      <c r="FD12">
        <v>1</v>
      </c>
      <c r="FE12">
        <v>4</v>
      </c>
      <c r="FF12">
        <v>47</v>
      </c>
      <c r="FG12">
        <v>2</v>
      </c>
      <c r="FH12">
        <v>0</v>
      </c>
      <c r="FI12">
        <v>49</v>
      </c>
      <c r="FJ12">
        <v>95.92</v>
      </c>
      <c r="FK12" s="106">
        <v>400</v>
      </c>
      <c r="FL12" s="175">
        <f>EY12/FK12*100</f>
        <v>117</v>
      </c>
      <c r="FM12" s="106" t="s">
        <v>2373</v>
      </c>
      <c r="FN12" s="170" t="s">
        <v>2736</v>
      </c>
      <c r="FO12" s="106" t="s">
        <v>2692</v>
      </c>
      <c r="FQ12" s="1">
        <v>0.39141203703703703</v>
      </c>
      <c r="FR12" s="1">
        <v>0.10945601851851851</v>
      </c>
      <c r="FS12" s="1">
        <v>0.10945601851851851</v>
      </c>
      <c r="FT12" s="1">
        <v>0.17359953703703704</v>
      </c>
      <c r="FU12">
        <v>55</v>
      </c>
      <c r="FV12">
        <v>43</v>
      </c>
      <c r="FW12">
        <v>98</v>
      </c>
      <c r="FX12">
        <v>770</v>
      </c>
      <c r="FY12">
        <v>137</v>
      </c>
      <c r="FZ12">
        <v>22</v>
      </c>
      <c r="GA12">
        <v>929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 s="106">
        <v>1800</v>
      </c>
      <c r="GN12" s="175">
        <f t="shared" si="6"/>
        <v>51.611111111111107</v>
      </c>
      <c r="GO12" s="106" t="s">
        <v>2373</v>
      </c>
      <c r="GP12" s="170" t="s">
        <v>2736</v>
      </c>
      <c r="GQ12" s="106" t="s">
        <v>2692</v>
      </c>
      <c r="GS12" s="1">
        <v>0.64796296296296296</v>
      </c>
      <c r="GT12" s="1">
        <v>0.36104166666666665</v>
      </c>
      <c r="GU12" s="1">
        <v>0.24074074074074073</v>
      </c>
      <c r="GV12" s="1">
        <v>0.28690972222222222</v>
      </c>
      <c r="GW12">
        <v>235</v>
      </c>
      <c r="GX12">
        <v>191</v>
      </c>
      <c r="GY12">
        <v>426</v>
      </c>
      <c r="GZ12">
        <v>2539</v>
      </c>
      <c r="HA12">
        <v>480</v>
      </c>
      <c r="HB12">
        <v>78</v>
      </c>
      <c r="HC12">
        <v>3097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s="106">
        <v>1800</v>
      </c>
      <c r="HP12" s="175">
        <f t="shared" si="7"/>
        <v>172.05555555555557</v>
      </c>
      <c r="HQ12" s="106" t="s">
        <v>2373</v>
      </c>
      <c r="HR12" s="170" t="s">
        <v>2736</v>
      </c>
      <c r="HS12" s="106" t="s">
        <v>2692</v>
      </c>
      <c r="HU12" s="10">
        <v>1.835949074074074</v>
      </c>
      <c r="HV12" s="1">
        <v>0.81640046296296298</v>
      </c>
      <c r="HW12" s="1">
        <v>0.48766203703703703</v>
      </c>
      <c r="HX12" s="10">
        <v>1.0195486111111112</v>
      </c>
      <c r="HY12">
        <v>1254</v>
      </c>
      <c r="HZ12">
        <v>460</v>
      </c>
      <c r="IA12">
        <v>1714</v>
      </c>
      <c r="IB12">
        <v>3710</v>
      </c>
      <c r="IC12">
        <v>830</v>
      </c>
      <c r="ID12">
        <v>164</v>
      </c>
      <c r="IE12">
        <v>4704</v>
      </c>
      <c r="IF12">
        <v>0</v>
      </c>
      <c r="IG12">
        <v>0</v>
      </c>
      <c r="IH12">
        <v>0</v>
      </c>
      <c r="II12">
        <v>12</v>
      </c>
      <c r="IJ12">
        <v>2</v>
      </c>
      <c r="IK12">
        <v>14</v>
      </c>
      <c r="IL12">
        <v>94</v>
      </c>
      <c r="IM12">
        <v>2</v>
      </c>
      <c r="IN12">
        <v>1</v>
      </c>
      <c r="IO12">
        <v>97</v>
      </c>
      <c r="IP12">
        <v>96.91</v>
      </c>
      <c r="IQ12" s="106">
        <f t="shared" si="28"/>
        <v>3846</v>
      </c>
      <c r="IR12" s="175">
        <f t="shared" si="8"/>
        <v>122.30889235569423</v>
      </c>
      <c r="IS12" s="106" t="s">
        <v>2373</v>
      </c>
      <c r="IT12" s="170" t="s">
        <v>2736</v>
      </c>
      <c r="IU12" s="106" t="s">
        <v>2692</v>
      </c>
      <c r="IV12">
        <v>4</v>
      </c>
      <c r="IW12" s="1">
        <v>0</v>
      </c>
      <c r="IX12" s="1">
        <v>0</v>
      </c>
      <c r="IY12" s="1">
        <v>0</v>
      </c>
      <c r="IZ12" s="1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16</v>
      </c>
      <c r="JL12">
        <v>0</v>
      </c>
      <c r="JM12">
        <v>16</v>
      </c>
      <c r="JN12">
        <v>257</v>
      </c>
      <c r="JO12">
        <v>0</v>
      </c>
      <c r="JP12">
        <v>0</v>
      </c>
      <c r="JQ12">
        <v>257</v>
      </c>
      <c r="JR12">
        <v>100</v>
      </c>
      <c r="JS12" s="106"/>
      <c r="JT12" s="175" t="e">
        <f t="shared" si="9"/>
        <v>#DIV/0!</v>
      </c>
      <c r="JU12" s="106" t="s">
        <v>2373</v>
      </c>
      <c r="JV12" s="170" t="s">
        <v>2736</v>
      </c>
      <c r="JW12" s="106" t="s">
        <v>2692</v>
      </c>
      <c r="JY12" s="1">
        <v>0</v>
      </c>
      <c r="JZ12" s="1">
        <v>0</v>
      </c>
      <c r="KA12" s="1">
        <v>0</v>
      </c>
      <c r="KB12" s="1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21</v>
      </c>
      <c r="KN12">
        <v>3</v>
      </c>
      <c r="KO12">
        <v>24</v>
      </c>
      <c r="KP12">
        <v>318</v>
      </c>
      <c r="KQ12">
        <v>5</v>
      </c>
      <c r="KR12">
        <v>0</v>
      </c>
      <c r="KS12">
        <v>323</v>
      </c>
      <c r="KT12">
        <v>98.45</v>
      </c>
      <c r="KU12" s="106"/>
      <c r="KV12" s="175" t="e">
        <f t="shared" si="10"/>
        <v>#DIV/0!</v>
      </c>
      <c r="KW12" s="106" t="s">
        <v>2373</v>
      </c>
      <c r="KX12" s="170" t="s">
        <v>2736</v>
      </c>
      <c r="KY12" s="106" t="s">
        <v>2692</v>
      </c>
      <c r="LA12" s="1">
        <v>0</v>
      </c>
      <c r="LB12" s="1">
        <v>0</v>
      </c>
      <c r="LC12" s="1">
        <v>0</v>
      </c>
      <c r="LD12" s="1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2</v>
      </c>
      <c r="LP12">
        <v>0</v>
      </c>
      <c r="LQ12">
        <v>2</v>
      </c>
      <c r="LR12">
        <v>82</v>
      </c>
      <c r="LS12">
        <v>0</v>
      </c>
      <c r="LT12">
        <v>0</v>
      </c>
      <c r="LU12">
        <v>82</v>
      </c>
      <c r="LV12">
        <v>100</v>
      </c>
      <c r="LW12" s="106"/>
      <c r="LX12" s="175" t="e">
        <f t="shared" si="11"/>
        <v>#DIV/0!</v>
      </c>
      <c r="LY12" s="106" t="s">
        <v>2373</v>
      </c>
      <c r="LZ12" s="170" t="s">
        <v>2736</v>
      </c>
      <c r="MA12" s="106" t="s">
        <v>2692</v>
      </c>
      <c r="MC12" s="1">
        <v>0.29238425925925926</v>
      </c>
      <c r="MD12" s="1">
        <v>0.15299768518518519</v>
      </c>
      <c r="ME12" s="1">
        <v>0.15299768518518519</v>
      </c>
      <c r="MF12" s="1">
        <v>3.9375E-2</v>
      </c>
      <c r="MG12">
        <v>59</v>
      </c>
      <c r="MH12">
        <v>81</v>
      </c>
      <c r="MI12">
        <v>140</v>
      </c>
      <c r="MJ12">
        <v>1247</v>
      </c>
      <c r="MK12">
        <v>222</v>
      </c>
      <c r="ML12">
        <v>44</v>
      </c>
      <c r="MM12">
        <v>1513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 s="106">
        <v>2400</v>
      </c>
      <c r="MZ12" s="175">
        <f t="shared" si="12"/>
        <v>63.041666666666664</v>
      </c>
      <c r="NA12" s="106" t="s">
        <v>2373</v>
      </c>
      <c r="NB12" s="170" t="s">
        <v>2736</v>
      </c>
      <c r="NC12" s="106" t="s">
        <v>2692</v>
      </c>
      <c r="NE12" s="1">
        <v>0.43409722222222219</v>
      </c>
      <c r="NF12" s="1">
        <v>0.31026620370370367</v>
      </c>
      <c r="NG12" s="1">
        <v>0.10865740740740741</v>
      </c>
      <c r="NH12" s="1">
        <v>0.12381944444444444</v>
      </c>
      <c r="NI12">
        <v>114</v>
      </c>
      <c r="NJ12">
        <v>154</v>
      </c>
      <c r="NK12">
        <v>268</v>
      </c>
      <c r="NL12">
        <v>2028</v>
      </c>
      <c r="NM12">
        <v>421</v>
      </c>
      <c r="NN12">
        <v>83</v>
      </c>
      <c r="NO12">
        <v>2532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 s="106">
        <v>2400</v>
      </c>
      <c r="OB12" s="175">
        <f t="shared" si="13"/>
        <v>105.5</v>
      </c>
      <c r="OC12" s="106" t="s">
        <v>2373</v>
      </c>
      <c r="OD12" s="170" t="s">
        <v>2736</v>
      </c>
      <c r="OE12" s="106" t="s">
        <v>2692</v>
      </c>
      <c r="OG12" s="1"/>
      <c r="OH12" s="1"/>
      <c r="OI12" s="1"/>
      <c r="OJ12" s="1"/>
      <c r="PC12" s="106">
        <v>2400</v>
      </c>
      <c r="PD12" s="175">
        <f t="shared" si="14"/>
        <v>0</v>
      </c>
      <c r="PE12" s="106" t="s">
        <v>2373</v>
      </c>
      <c r="PF12" s="170" t="s">
        <v>2736</v>
      </c>
      <c r="PG12" s="106" t="s">
        <v>2692</v>
      </c>
      <c r="PI12" s="1">
        <v>0</v>
      </c>
      <c r="PJ12" s="1">
        <v>0</v>
      </c>
      <c r="PK12" s="1">
        <v>0</v>
      </c>
      <c r="PL12" s="1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14</v>
      </c>
      <c r="PX12">
        <v>0</v>
      </c>
      <c r="PY12">
        <v>14</v>
      </c>
      <c r="PZ12">
        <v>134</v>
      </c>
      <c r="QA12">
        <v>0</v>
      </c>
      <c r="QB12">
        <v>0</v>
      </c>
      <c r="QC12">
        <v>134</v>
      </c>
      <c r="QD12">
        <v>100</v>
      </c>
      <c r="QE12" s="106"/>
      <c r="QF12" s="175" t="e">
        <f t="shared" si="15"/>
        <v>#DIV/0!</v>
      </c>
      <c r="QG12" s="106" t="s">
        <v>2373</v>
      </c>
      <c r="QH12" s="170" t="s">
        <v>2736</v>
      </c>
      <c r="QI12" s="106" t="s">
        <v>2692</v>
      </c>
      <c r="QK12" s="1">
        <v>0.53804398148148147</v>
      </c>
      <c r="QL12" s="1">
        <v>0.22662037037037039</v>
      </c>
      <c r="QM12" s="1">
        <v>0.22662037037037039</v>
      </c>
      <c r="QN12" s="1">
        <v>0.16822916666666665</v>
      </c>
      <c r="QO12">
        <v>89</v>
      </c>
      <c r="QP12">
        <v>137</v>
      </c>
      <c r="QQ12">
        <v>226</v>
      </c>
      <c r="QR12">
        <v>2189</v>
      </c>
      <c r="QS12">
        <v>216</v>
      </c>
      <c r="QT12">
        <v>101</v>
      </c>
      <c r="QU12">
        <v>2506</v>
      </c>
      <c r="QV12">
        <v>0</v>
      </c>
      <c r="QW12">
        <v>0</v>
      </c>
      <c r="QX12">
        <v>0</v>
      </c>
      <c r="QY12">
        <v>2</v>
      </c>
      <c r="QZ12">
        <v>0</v>
      </c>
      <c r="RA12">
        <v>2</v>
      </c>
      <c r="RB12">
        <v>48</v>
      </c>
      <c r="RC12">
        <v>0</v>
      </c>
      <c r="RD12">
        <v>0</v>
      </c>
      <c r="RE12">
        <v>48</v>
      </c>
      <c r="RF12">
        <v>100</v>
      </c>
      <c r="RG12" s="106">
        <v>2400</v>
      </c>
      <c r="RH12" s="175">
        <f t="shared" si="16"/>
        <v>104.41666666666667</v>
      </c>
      <c r="RI12" s="106" t="s">
        <v>2373</v>
      </c>
      <c r="RJ12" s="170" t="s">
        <v>2737</v>
      </c>
      <c r="RK12" s="106" t="s">
        <v>2692</v>
      </c>
      <c r="RM12" s="1">
        <v>0.48556712962962961</v>
      </c>
      <c r="RN12" s="1">
        <v>0.19488425925925926</v>
      </c>
      <c r="RO12" s="1">
        <v>0.19488425925925926</v>
      </c>
      <c r="RP12" s="1">
        <v>0.23785879629629628</v>
      </c>
      <c r="RQ12">
        <v>891</v>
      </c>
      <c r="RR12">
        <v>123</v>
      </c>
      <c r="RS12">
        <v>1014</v>
      </c>
      <c r="RT12">
        <v>421</v>
      </c>
      <c r="RU12">
        <v>98</v>
      </c>
      <c r="RV12">
        <v>50</v>
      </c>
      <c r="RW12">
        <v>569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 s="106">
        <v>823</v>
      </c>
      <c r="SJ12" s="175">
        <f t="shared" si="17"/>
        <v>69.137302551640346</v>
      </c>
      <c r="SK12" s="106" t="s">
        <v>2373</v>
      </c>
      <c r="SL12" s="170" t="s">
        <v>2737</v>
      </c>
      <c r="SM12" s="106" t="s">
        <v>2692</v>
      </c>
      <c r="SO12" s="1">
        <v>0.56364583333333329</v>
      </c>
      <c r="SP12" s="1">
        <v>0.21513888888888888</v>
      </c>
      <c r="SQ12" s="1">
        <v>0.21513888888888888</v>
      </c>
      <c r="SR12" s="1">
        <v>0.22578703703703704</v>
      </c>
      <c r="SS12">
        <v>498</v>
      </c>
      <c r="ST12">
        <v>124</v>
      </c>
      <c r="SU12">
        <v>622</v>
      </c>
      <c r="SV12">
        <v>248</v>
      </c>
      <c r="SW12">
        <v>116</v>
      </c>
      <c r="SX12">
        <v>52</v>
      </c>
      <c r="SY12">
        <v>416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 s="106">
        <v>823</v>
      </c>
      <c r="TL12" s="175">
        <f t="shared" si="18"/>
        <v>50.546780072904006</v>
      </c>
      <c r="TM12" s="106" t="s">
        <v>2373</v>
      </c>
      <c r="TN12" s="170" t="s">
        <v>2737</v>
      </c>
      <c r="TO12" s="106" t="s">
        <v>2692</v>
      </c>
      <c r="TQ12" s="1">
        <v>0.44718750000000002</v>
      </c>
      <c r="TR12" s="1">
        <v>0.13875000000000001</v>
      </c>
      <c r="TS12" s="1">
        <v>0.13875000000000001</v>
      </c>
      <c r="TT12" s="1">
        <v>0.22590277777777779</v>
      </c>
      <c r="TU12">
        <v>692</v>
      </c>
      <c r="TV12">
        <v>57</v>
      </c>
      <c r="TW12">
        <v>749</v>
      </c>
      <c r="TX12">
        <v>238</v>
      </c>
      <c r="TY12">
        <v>57</v>
      </c>
      <c r="TZ12">
        <v>21</v>
      </c>
      <c r="UA12">
        <v>316</v>
      </c>
      <c r="UB12">
        <v>0</v>
      </c>
      <c r="UC12">
        <v>0</v>
      </c>
      <c r="UD12">
        <v>0</v>
      </c>
      <c r="UE12">
        <v>2</v>
      </c>
      <c r="UF12">
        <v>0</v>
      </c>
      <c r="UG12">
        <v>2</v>
      </c>
      <c r="UH12">
        <v>122</v>
      </c>
      <c r="UI12">
        <v>0</v>
      </c>
      <c r="UJ12">
        <v>0</v>
      </c>
      <c r="UK12">
        <v>122</v>
      </c>
      <c r="UL12">
        <v>100</v>
      </c>
      <c r="UM12" s="106">
        <v>823</v>
      </c>
      <c r="UN12" s="175">
        <f t="shared" si="19"/>
        <v>38.396111786148239</v>
      </c>
      <c r="UO12" s="106" t="s">
        <v>2373</v>
      </c>
      <c r="UP12" s="170" t="s">
        <v>2736</v>
      </c>
      <c r="UQ12" s="106" t="s">
        <v>2692</v>
      </c>
      <c r="US12" s="1">
        <v>0.44190972222222219</v>
      </c>
      <c r="UT12" s="1">
        <v>0.21087962962962961</v>
      </c>
      <c r="UU12" s="1">
        <v>8.5833333333333331E-2</v>
      </c>
      <c r="UV12" s="1">
        <v>0.23101851851851851</v>
      </c>
      <c r="UW12">
        <v>726</v>
      </c>
      <c r="UX12">
        <v>93</v>
      </c>
      <c r="UY12">
        <v>819</v>
      </c>
      <c r="UZ12">
        <v>1104</v>
      </c>
      <c r="VA12">
        <v>130</v>
      </c>
      <c r="VB12">
        <v>43</v>
      </c>
      <c r="VC12">
        <v>1277</v>
      </c>
      <c r="VD12">
        <v>0</v>
      </c>
      <c r="VE12">
        <v>0</v>
      </c>
      <c r="VF12">
        <v>0</v>
      </c>
      <c r="VG12">
        <v>2</v>
      </c>
      <c r="VH12">
        <v>0</v>
      </c>
      <c r="VI12">
        <v>2</v>
      </c>
      <c r="VJ12">
        <v>122</v>
      </c>
      <c r="VK12">
        <v>0</v>
      </c>
      <c r="VL12">
        <v>0</v>
      </c>
      <c r="VM12">
        <v>122</v>
      </c>
      <c r="VN12">
        <v>100</v>
      </c>
      <c r="VO12" s="106">
        <v>823</v>
      </c>
      <c r="VP12" s="175">
        <f t="shared" si="20"/>
        <v>155.1640340218712</v>
      </c>
      <c r="VQ12" s="106" t="s">
        <v>2373</v>
      </c>
      <c r="VR12" s="170" t="s">
        <v>2737</v>
      </c>
      <c r="VS12" s="106" t="s">
        <v>2692</v>
      </c>
      <c r="VU12" s="1"/>
      <c r="VV12" s="1"/>
      <c r="VW12" s="1"/>
      <c r="VX12" s="1"/>
      <c r="WQ12" s="106">
        <v>823</v>
      </c>
      <c r="WR12" s="175">
        <f t="shared" si="21"/>
        <v>0</v>
      </c>
      <c r="WS12" s="106" t="s">
        <v>2373</v>
      </c>
      <c r="WT12" s="170" t="s">
        <v>2737</v>
      </c>
      <c r="WU12" s="106" t="s">
        <v>2692</v>
      </c>
      <c r="WW12" s="1">
        <v>0.4160300925925926</v>
      </c>
      <c r="WX12" s="1">
        <v>0.15952546296296297</v>
      </c>
      <c r="WY12" s="1">
        <v>0.15952546296296297</v>
      </c>
      <c r="WZ12" s="1">
        <v>0.20842592592592593</v>
      </c>
      <c r="XA12">
        <v>549</v>
      </c>
      <c r="XB12">
        <v>99</v>
      </c>
      <c r="XC12">
        <v>648</v>
      </c>
      <c r="XD12">
        <v>414</v>
      </c>
      <c r="XE12">
        <v>79</v>
      </c>
      <c r="XF12">
        <v>51</v>
      </c>
      <c r="XG12">
        <v>544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 s="106">
        <v>823</v>
      </c>
      <c r="XT12" s="175">
        <f t="shared" si="22"/>
        <v>66.099635479951402</v>
      </c>
      <c r="XU12" s="106" t="s">
        <v>2373</v>
      </c>
      <c r="XV12" s="170" t="s">
        <v>2737</v>
      </c>
      <c r="XW12" s="106" t="s">
        <v>2692</v>
      </c>
      <c r="XY12" s="1">
        <v>0.48398148148148151</v>
      </c>
      <c r="XZ12" s="1">
        <v>0.1925</v>
      </c>
      <c r="YA12" s="1">
        <v>0.1925</v>
      </c>
      <c r="YB12" s="1">
        <v>0.25082175925925926</v>
      </c>
      <c r="YC12">
        <v>892</v>
      </c>
      <c r="YD12">
        <v>123</v>
      </c>
      <c r="YE12">
        <v>1015</v>
      </c>
      <c r="YF12">
        <v>575</v>
      </c>
      <c r="YG12">
        <v>113</v>
      </c>
      <c r="YH12">
        <v>46</v>
      </c>
      <c r="YI12">
        <v>734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 s="106">
        <v>823</v>
      </c>
      <c r="YV12" s="175">
        <f t="shared" si="23"/>
        <v>89.185905224787362</v>
      </c>
      <c r="YW12" s="106" t="s">
        <v>2373</v>
      </c>
      <c r="YX12" s="170" t="s">
        <v>2737</v>
      </c>
      <c r="YY12" s="106" t="s">
        <v>2692</v>
      </c>
      <c r="ZA12" s="1">
        <v>0</v>
      </c>
      <c r="ZB12" s="1">
        <v>0</v>
      </c>
      <c r="ZC12" s="1">
        <v>0</v>
      </c>
      <c r="ZD12" s="1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1</v>
      </c>
      <c r="ZP12">
        <v>0</v>
      </c>
      <c r="ZQ12">
        <v>1</v>
      </c>
      <c r="ZR12">
        <v>50</v>
      </c>
      <c r="ZS12">
        <v>0</v>
      </c>
      <c r="ZT12">
        <v>0</v>
      </c>
      <c r="ZU12">
        <v>50</v>
      </c>
      <c r="ZV12">
        <v>100</v>
      </c>
      <c r="ZW12" s="106"/>
      <c r="ZX12" s="175"/>
      <c r="ZY12" s="106" t="s">
        <v>2373</v>
      </c>
      <c r="ZZ12" s="170" t="s">
        <v>2737</v>
      </c>
      <c r="AAA12" s="106" t="s">
        <v>2692</v>
      </c>
      <c r="AAC12" s="1">
        <v>0</v>
      </c>
      <c r="AAD12" s="1">
        <v>0</v>
      </c>
      <c r="AAE12" s="1">
        <v>0</v>
      </c>
      <c r="AAF12" s="1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16</v>
      </c>
      <c r="AAR12">
        <v>0</v>
      </c>
      <c r="AAS12">
        <v>16</v>
      </c>
      <c r="AAT12">
        <v>160</v>
      </c>
      <c r="AAU12">
        <v>0</v>
      </c>
      <c r="AAV12">
        <v>0</v>
      </c>
      <c r="AAW12">
        <v>160</v>
      </c>
      <c r="AAX12">
        <v>100</v>
      </c>
      <c r="AAY12" s="106"/>
      <c r="AAZ12" s="175"/>
      <c r="ABA12" s="106" t="s">
        <v>2373</v>
      </c>
      <c r="ABB12" s="170" t="s">
        <v>2737</v>
      </c>
      <c r="ABC12" s="106" t="s">
        <v>2692</v>
      </c>
      <c r="ABE12" s="1">
        <v>0.4462268518518519</v>
      </c>
      <c r="ABF12" s="1">
        <v>0.14766203703703704</v>
      </c>
      <c r="ABG12" s="1">
        <v>0.14766203703703704</v>
      </c>
      <c r="ABH12" s="1">
        <v>0.21959490740740739</v>
      </c>
      <c r="ABI12">
        <v>650</v>
      </c>
      <c r="ABJ12">
        <v>92</v>
      </c>
      <c r="ABK12">
        <v>742</v>
      </c>
      <c r="ABL12">
        <v>356</v>
      </c>
      <c r="ABM12">
        <v>82</v>
      </c>
      <c r="ABN12">
        <v>36</v>
      </c>
      <c r="ABO12">
        <v>474</v>
      </c>
      <c r="ABP12">
        <v>0</v>
      </c>
      <c r="ABQ12">
        <v>0</v>
      </c>
      <c r="ABR12">
        <v>0</v>
      </c>
      <c r="ABS12">
        <v>8</v>
      </c>
      <c r="ABT12">
        <v>0</v>
      </c>
      <c r="ABU12">
        <v>8</v>
      </c>
      <c r="ABV12">
        <v>179</v>
      </c>
      <c r="ABW12">
        <v>0</v>
      </c>
      <c r="ABX12">
        <v>0</v>
      </c>
      <c r="ABY12">
        <v>179</v>
      </c>
      <c r="ABZ12">
        <v>100</v>
      </c>
      <c r="ACA12" s="106">
        <v>823</v>
      </c>
      <c r="ACB12" s="175">
        <f t="shared" si="26"/>
        <v>57.594167679222352</v>
      </c>
      <c r="ACC12" s="106" t="s">
        <v>2373</v>
      </c>
      <c r="ACD12" s="170" t="s">
        <v>2737</v>
      </c>
      <c r="ACE12" s="106" t="s">
        <v>2692</v>
      </c>
      <c r="ACG12" s="1">
        <v>0.51240740740740742</v>
      </c>
      <c r="ACH12" s="1">
        <v>0.24736111111111111</v>
      </c>
      <c r="ACI12" s="1">
        <v>9.1273148148148145E-2</v>
      </c>
      <c r="ACJ12" s="1">
        <v>0.26504629629629628</v>
      </c>
      <c r="ACK12">
        <v>692</v>
      </c>
      <c r="ACL12">
        <v>144</v>
      </c>
      <c r="ACM12">
        <v>836</v>
      </c>
      <c r="ACN12">
        <v>1235</v>
      </c>
      <c r="ACO12">
        <v>160</v>
      </c>
      <c r="ACP12">
        <v>96</v>
      </c>
      <c r="ACQ12">
        <v>1491</v>
      </c>
      <c r="ACR12">
        <v>0</v>
      </c>
      <c r="ACS12">
        <v>0</v>
      </c>
      <c r="ACT12">
        <v>0</v>
      </c>
      <c r="ACU12">
        <v>8</v>
      </c>
      <c r="ACV12">
        <v>0</v>
      </c>
      <c r="ACW12">
        <v>8</v>
      </c>
      <c r="ACX12">
        <v>179</v>
      </c>
      <c r="ACY12">
        <v>0</v>
      </c>
      <c r="ACZ12">
        <v>0</v>
      </c>
      <c r="ADA12">
        <v>179</v>
      </c>
      <c r="ADB12">
        <v>100</v>
      </c>
      <c r="ADC12" s="106">
        <v>823</v>
      </c>
      <c r="ADD12" s="175">
        <f t="shared" si="27"/>
        <v>181.16646415552856</v>
      </c>
    </row>
    <row r="13" spans="1:784">
      <c r="A13" s="106" t="s">
        <v>2374</v>
      </c>
      <c r="B13" s="106" t="s">
        <v>2737</v>
      </c>
      <c r="C13" s="106" t="s">
        <v>2692</v>
      </c>
      <c r="D13">
        <v>6</v>
      </c>
      <c r="E13" s="1">
        <v>0.40574074074074074</v>
      </c>
      <c r="F13" s="1">
        <v>0.28540509259259261</v>
      </c>
      <c r="G13" s="1">
        <v>0.28540509259259261</v>
      </c>
      <c r="H13" s="1">
        <v>6.1759259259259257E-2</v>
      </c>
      <c r="I13">
        <v>528</v>
      </c>
      <c r="J13">
        <v>150</v>
      </c>
      <c r="K13">
        <v>678</v>
      </c>
      <c r="L13">
        <v>435</v>
      </c>
      <c r="M13">
        <v>141</v>
      </c>
      <c r="N13">
        <v>86</v>
      </c>
      <c r="O13">
        <v>662</v>
      </c>
      <c r="P13">
        <v>0</v>
      </c>
      <c r="Q13">
        <v>0</v>
      </c>
      <c r="R13">
        <v>0</v>
      </c>
      <c r="S13">
        <v>10</v>
      </c>
      <c r="T13">
        <v>0</v>
      </c>
      <c r="U13">
        <v>10</v>
      </c>
      <c r="V13">
        <v>191</v>
      </c>
      <c r="W13">
        <v>0</v>
      </c>
      <c r="X13">
        <v>0</v>
      </c>
      <c r="Y13">
        <v>191</v>
      </c>
      <c r="Z13">
        <v>100</v>
      </c>
      <c r="AA13" s="106">
        <v>600</v>
      </c>
      <c r="AB13" s="175">
        <f t="shared" si="0"/>
        <v>110.33333333333333</v>
      </c>
      <c r="AC13" s="106" t="s">
        <v>2374</v>
      </c>
      <c r="AD13" s="106" t="s">
        <v>2737</v>
      </c>
      <c r="AE13" s="106" t="s">
        <v>2692</v>
      </c>
      <c r="AG13" s="1">
        <v>0.34717592592592594</v>
      </c>
      <c r="AH13" s="1">
        <v>0.28540509259259261</v>
      </c>
      <c r="AI13" s="1">
        <v>5.8564814814814813E-2</v>
      </c>
      <c r="AJ13" s="1">
        <v>6.1759259259259257E-2</v>
      </c>
      <c r="AK13">
        <v>528</v>
      </c>
      <c r="AL13">
        <v>150</v>
      </c>
      <c r="AM13">
        <v>678</v>
      </c>
      <c r="AN13">
        <v>435</v>
      </c>
      <c r="AO13">
        <v>141</v>
      </c>
      <c r="AP13">
        <v>86</v>
      </c>
      <c r="AQ13">
        <v>662</v>
      </c>
      <c r="AR13">
        <v>0</v>
      </c>
      <c r="AS13">
        <v>0</v>
      </c>
      <c r="AT13">
        <v>0</v>
      </c>
      <c r="AU13">
        <v>10</v>
      </c>
      <c r="AV13">
        <v>0</v>
      </c>
      <c r="AW13">
        <v>10</v>
      </c>
      <c r="AX13">
        <v>191</v>
      </c>
      <c r="AY13">
        <v>0</v>
      </c>
      <c r="AZ13">
        <v>0</v>
      </c>
      <c r="BA13">
        <v>191</v>
      </c>
      <c r="BB13">
        <v>100</v>
      </c>
      <c r="BC13" s="106">
        <v>600</v>
      </c>
      <c r="BD13" s="175">
        <f t="shared" ref="BD13:BD21" si="29">AQ13/BC13*100</f>
        <v>110.33333333333333</v>
      </c>
      <c r="BE13" s="106" t="s">
        <v>2374</v>
      </c>
      <c r="BF13" s="106" t="s">
        <v>2737</v>
      </c>
      <c r="BG13" s="106" t="s">
        <v>2692</v>
      </c>
      <c r="BI13" s="1">
        <v>0</v>
      </c>
      <c r="BJ13" s="1">
        <v>0</v>
      </c>
      <c r="BK13" s="1">
        <v>0</v>
      </c>
      <c r="BL13" s="1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2</v>
      </c>
      <c r="BX13">
        <v>1</v>
      </c>
      <c r="BY13">
        <v>3</v>
      </c>
      <c r="BZ13">
        <v>71</v>
      </c>
      <c r="CA13">
        <v>0</v>
      </c>
      <c r="CB13">
        <v>2</v>
      </c>
      <c r="CC13">
        <v>73</v>
      </c>
      <c r="CD13">
        <v>97.26</v>
      </c>
      <c r="CE13" s="106"/>
      <c r="CF13" s="175" t="e">
        <f t="shared" ref="CF13:CF21" si="30">BS13/CE13*100</f>
        <v>#DIV/0!</v>
      </c>
      <c r="CG13" s="106" t="s">
        <v>2374</v>
      </c>
      <c r="CH13" s="106" t="s">
        <v>2737</v>
      </c>
      <c r="CI13" s="106" t="s">
        <v>2692</v>
      </c>
      <c r="CK13" s="1">
        <v>0.24478009259259259</v>
      </c>
      <c r="CL13" s="1">
        <v>0.16207175925925926</v>
      </c>
      <c r="CM13" s="1">
        <v>0.16207175925925926</v>
      </c>
      <c r="CN13" s="1">
        <v>4.1886574074074069E-2</v>
      </c>
      <c r="CO13">
        <v>456</v>
      </c>
      <c r="CP13">
        <v>56</v>
      </c>
      <c r="CQ13">
        <v>512</v>
      </c>
      <c r="CR13">
        <v>140</v>
      </c>
      <c r="CS13">
        <v>35</v>
      </c>
      <c r="CT13">
        <v>45</v>
      </c>
      <c r="CU13">
        <v>220</v>
      </c>
      <c r="CV13">
        <v>0</v>
      </c>
      <c r="CW13">
        <v>0</v>
      </c>
      <c r="CX13">
        <v>0</v>
      </c>
      <c r="CY13">
        <v>4</v>
      </c>
      <c r="CZ13">
        <v>0</v>
      </c>
      <c r="DA13">
        <v>4</v>
      </c>
      <c r="DB13">
        <v>139</v>
      </c>
      <c r="DC13">
        <v>0</v>
      </c>
      <c r="DD13">
        <v>0</v>
      </c>
      <c r="DE13">
        <v>139</v>
      </c>
      <c r="DF13">
        <v>100</v>
      </c>
      <c r="DG13" s="106">
        <v>823</v>
      </c>
      <c r="DH13" s="175">
        <f t="shared" ref="DH13:DH21" si="31">CU13/DG13*100</f>
        <v>26.731470230862698</v>
      </c>
      <c r="DI13" s="106" t="s">
        <v>2374</v>
      </c>
      <c r="DJ13" s="106" t="s">
        <v>2737</v>
      </c>
      <c r="DK13" s="106" t="s">
        <v>2692</v>
      </c>
      <c r="DM13" s="1">
        <v>0</v>
      </c>
      <c r="DN13" s="1">
        <v>0</v>
      </c>
      <c r="DO13" s="1">
        <v>0</v>
      </c>
      <c r="DP13" s="1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 s="106"/>
      <c r="EJ13" s="175" t="e">
        <f t="shared" ref="EJ13:EJ21" si="32">DW13/EI13*100</f>
        <v>#DIV/0!</v>
      </c>
      <c r="EK13" s="106" t="s">
        <v>2374</v>
      </c>
      <c r="EL13" s="106" t="s">
        <v>2737</v>
      </c>
      <c r="EM13" s="106" t="s">
        <v>2692</v>
      </c>
      <c r="EO13" s="1">
        <v>0.19092592592592594</v>
      </c>
      <c r="EP13" s="1">
        <v>0.13737268518518519</v>
      </c>
      <c r="EQ13" s="1">
        <v>0.13737268518518519</v>
      </c>
      <c r="ER13" s="1">
        <v>1.9375E-2</v>
      </c>
      <c r="ES13">
        <v>117</v>
      </c>
      <c r="ET13">
        <v>81</v>
      </c>
      <c r="EU13">
        <v>198</v>
      </c>
      <c r="EV13">
        <v>320</v>
      </c>
      <c r="EW13">
        <v>91</v>
      </c>
      <c r="EX13">
        <v>43</v>
      </c>
      <c r="EY13">
        <v>454</v>
      </c>
      <c r="EZ13">
        <v>0</v>
      </c>
      <c r="FA13">
        <v>0</v>
      </c>
      <c r="FB13">
        <v>0</v>
      </c>
      <c r="FC13">
        <v>6</v>
      </c>
      <c r="FD13">
        <v>0</v>
      </c>
      <c r="FE13">
        <v>6</v>
      </c>
      <c r="FF13">
        <v>100</v>
      </c>
      <c r="FG13">
        <v>0</v>
      </c>
      <c r="FH13">
        <v>0</v>
      </c>
      <c r="FI13">
        <v>100</v>
      </c>
      <c r="FJ13">
        <v>100</v>
      </c>
      <c r="FK13" s="106">
        <v>500</v>
      </c>
      <c r="FL13" s="175">
        <f t="shared" ref="FL13:FL21" si="33">EY13/FK13*100</f>
        <v>90.8</v>
      </c>
      <c r="FM13" s="106" t="s">
        <v>2374</v>
      </c>
      <c r="FN13" s="170" t="s">
        <v>2736</v>
      </c>
      <c r="FO13" s="106" t="s">
        <v>2692</v>
      </c>
      <c r="FQ13" s="1">
        <v>0.35877314814814815</v>
      </c>
      <c r="FR13" s="1">
        <v>0.11934027777777778</v>
      </c>
      <c r="FS13" s="1">
        <v>0.11934027777777778</v>
      </c>
      <c r="FT13" s="1">
        <v>2.3495370370370371E-2</v>
      </c>
      <c r="FU13">
        <v>81</v>
      </c>
      <c r="FV13">
        <v>33</v>
      </c>
      <c r="FW13">
        <v>114</v>
      </c>
      <c r="FX13">
        <v>639</v>
      </c>
      <c r="FY13">
        <v>22</v>
      </c>
      <c r="FZ13">
        <v>22</v>
      </c>
      <c r="GA13">
        <v>683</v>
      </c>
      <c r="GB13">
        <v>0</v>
      </c>
      <c r="GC13">
        <v>0</v>
      </c>
      <c r="GD13">
        <v>0</v>
      </c>
      <c r="GE13">
        <v>56</v>
      </c>
      <c r="GF13">
        <v>2</v>
      </c>
      <c r="GG13">
        <v>58</v>
      </c>
      <c r="GH13">
        <v>504</v>
      </c>
      <c r="GI13">
        <v>2</v>
      </c>
      <c r="GJ13">
        <v>0</v>
      </c>
      <c r="GK13">
        <v>506</v>
      </c>
      <c r="GL13">
        <v>99.6</v>
      </c>
      <c r="GM13" s="106">
        <v>1800</v>
      </c>
      <c r="GN13" s="175">
        <f t="shared" ref="GN13:GN21" si="34">GA13/GM13*100</f>
        <v>37.944444444444443</v>
      </c>
      <c r="GO13" s="106" t="s">
        <v>2374</v>
      </c>
      <c r="GP13" s="170" t="s">
        <v>2736</v>
      </c>
      <c r="GQ13" s="106" t="s">
        <v>2692</v>
      </c>
      <c r="GS13" s="1">
        <v>0.24546296296296297</v>
      </c>
      <c r="GT13" s="1">
        <v>0.21641203703703704</v>
      </c>
      <c r="GU13" s="1">
        <v>0.22002314814814816</v>
      </c>
      <c r="GV13" s="1">
        <v>2.9050925925925928E-2</v>
      </c>
      <c r="GW13">
        <v>101</v>
      </c>
      <c r="GX13">
        <v>92</v>
      </c>
      <c r="GY13">
        <v>193</v>
      </c>
      <c r="GZ13">
        <v>1444</v>
      </c>
      <c r="HA13">
        <v>100</v>
      </c>
      <c r="HB13">
        <v>66</v>
      </c>
      <c r="HC13">
        <v>1610</v>
      </c>
      <c r="HD13">
        <v>0</v>
      </c>
      <c r="HE13">
        <v>0</v>
      </c>
      <c r="HF13">
        <v>0</v>
      </c>
      <c r="HG13">
        <v>56</v>
      </c>
      <c r="HH13">
        <v>2</v>
      </c>
      <c r="HI13">
        <v>58</v>
      </c>
      <c r="HJ13">
        <v>504</v>
      </c>
      <c r="HK13">
        <v>2</v>
      </c>
      <c r="HL13">
        <v>0</v>
      </c>
      <c r="HM13">
        <v>506</v>
      </c>
      <c r="HN13">
        <v>99.6</v>
      </c>
      <c r="HO13" s="106">
        <v>1800</v>
      </c>
      <c r="HP13" s="175">
        <f t="shared" ref="HP13:HP21" si="35">HC13/HO13*100</f>
        <v>89.444444444444443</v>
      </c>
      <c r="HQ13" s="106" t="s">
        <v>2374</v>
      </c>
      <c r="HR13" s="170" t="s">
        <v>2736</v>
      </c>
      <c r="HS13" s="106" t="s">
        <v>2692</v>
      </c>
      <c r="HU13" s="1">
        <v>0.60619212962962965</v>
      </c>
      <c r="HV13" s="1">
        <v>0.51586805555555559</v>
      </c>
      <c r="HW13" s="1">
        <v>0.29501157407407408</v>
      </c>
      <c r="HX13" s="1">
        <v>9.0324074074074071E-2</v>
      </c>
      <c r="HY13">
        <v>674</v>
      </c>
      <c r="HZ13">
        <v>229</v>
      </c>
      <c r="IA13">
        <v>903</v>
      </c>
      <c r="IB13">
        <v>1904</v>
      </c>
      <c r="IC13">
        <v>226</v>
      </c>
      <c r="ID13">
        <v>154</v>
      </c>
      <c r="IE13">
        <v>2284</v>
      </c>
      <c r="IF13">
        <v>0</v>
      </c>
      <c r="IG13">
        <v>0</v>
      </c>
      <c r="IH13">
        <v>0</v>
      </c>
      <c r="II13">
        <v>68</v>
      </c>
      <c r="IJ13">
        <v>3</v>
      </c>
      <c r="IK13">
        <v>71</v>
      </c>
      <c r="IL13">
        <v>814</v>
      </c>
      <c r="IM13">
        <v>2</v>
      </c>
      <c r="IN13">
        <v>2</v>
      </c>
      <c r="IO13">
        <v>818</v>
      </c>
      <c r="IP13">
        <v>99.51</v>
      </c>
      <c r="IQ13" s="106">
        <f t="shared" si="28"/>
        <v>3123</v>
      </c>
      <c r="IR13" s="175">
        <f t="shared" ref="IR13:IR21" si="36">IE13/IQ13*100</f>
        <v>73.134806276016647</v>
      </c>
      <c r="IS13" s="106" t="s">
        <v>2374</v>
      </c>
      <c r="IT13" s="170" t="s">
        <v>2736</v>
      </c>
      <c r="IU13" s="106" t="s">
        <v>2692</v>
      </c>
      <c r="IV13">
        <v>4</v>
      </c>
      <c r="IW13" s="1">
        <v>0.13872685185185185</v>
      </c>
      <c r="IX13" s="1">
        <v>9.8796296296296285E-2</v>
      </c>
      <c r="IY13" s="1">
        <v>9.8796296296296285E-2</v>
      </c>
      <c r="IZ13" s="1">
        <v>1.3912037037037037E-2</v>
      </c>
      <c r="JA13">
        <v>49</v>
      </c>
      <c r="JB13">
        <v>54</v>
      </c>
      <c r="JC13">
        <v>103</v>
      </c>
      <c r="JD13">
        <v>1297</v>
      </c>
      <c r="JE13">
        <v>73</v>
      </c>
      <c r="JF13">
        <v>63</v>
      </c>
      <c r="JG13">
        <v>1433</v>
      </c>
      <c r="JH13">
        <v>0</v>
      </c>
      <c r="JI13">
        <v>0</v>
      </c>
      <c r="JJ13">
        <v>0</v>
      </c>
      <c r="JK13">
        <v>12</v>
      </c>
      <c r="JL13">
        <v>1</v>
      </c>
      <c r="JM13">
        <v>13</v>
      </c>
      <c r="JN13">
        <v>208</v>
      </c>
      <c r="JO13">
        <v>2</v>
      </c>
      <c r="JP13">
        <v>0</v>
      </c>
      <c r="JQ13">
        <v>210</v>
      </c>
      <c r="JR13">
        <v>99.05</v>
      </c>
      <c r="JS13" s="106">
        <v>1200</v>
      </c>
      <c r="JT13" s="175">
        <f t="shared" si="9"/>
        <v>119.41666666666666</v>
      </c>
      <c r="JU13" s="106" t="s">
        <v>2374</v>
      </c>
      <c r="JV13" s="170" t="s">
        <v>2736</v>
      </c>
      <c r="JW13" s="106" t="s">
        <v>2692</v>
      </c>
      <c r="JY13" s="1">
        <v>0</v>
      </c>
      <c r="JZ13" s="1">
        <v>0</v>
      </c>
      <c r="KA13" s="1">
        <v>0</v>
      </c>
      <c r="KB13" s="1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19</v>
      </c>
      <c r="KN13">
        <v>3</v>
      </c>
      <c r="KO13">
        <v>22</v>
      </c>
      <c r="KP13">
        <v>263</v>
      </c>
      <c r="KQ13">
        <v>2</v>
      </c>
      <c r="KR13">
        <v>4</v>
      </c>
      <c r="KS13">
        <v>269</v>
      </c>
      <c r="KT13">
        <v>97.77</v>
      </c>
      <c r="KU13" s="106"/>
      <c r="KV13" s="175" t="e">
        <f t="shared" si="10"/>
        <v>#DIV/0!</v>
      </c>
      <c r="KW13" s="106" t="s">
        <v>2374</v>
      </c>
      <c r="KX13" s="170" t="s">
        <v>2736</v>
      </c>
      <c r="KY13" s="106" t="s">
        <v>2692</v>
      </c>
      <c r="LA13" s="1">
        <v>2.9166666666666668E-3</v>
      </c>
      <c r="LB13" s="1">
        <v>1.5162037037037036E-3</v>
      </c>
      <c r="LC13" s="1">
        <v>1.5162037037037036E-3</v>
      </c>
      <c r="LD13" s="1">
        <v>0</v>
      </c>
      <c r="LE13">
        <v>1</v>
      </c>
      <c r="LF13">
        <v>0</v>
      </c>
      <c r="LG13">
        <v>1</v>
      </c>
      <c r="LH13">
        <v>33</v>
      </c>
      <c r="LI13">
        <v>0</v>
      </c>
      <c r="LJ13">
        <v>0</v>
      </c>
      <c r="LK13">
        <v>33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 s="106"/>
      <c r="LX13" s="175" t="e">
        <f t="shared" si="11"/>
        <v>#DIV/0!</v>
      </c>
      <c r="LY13" s="106" t="s">
        <v>2374</v>
      </c>
      <c r="LZ13" s="170" t="s">
        <v>2736</v>
      </c>
      <c r="MA13" s="106" t="s">
        <v>2692</v>
      </c>
      <c r="MC13" s="1">
        <v>0.31269675925925927</v>
      </c>
      <c r="MD13" s="1">
        <v>0.21223379629629632</v>
      </c>
      <c r="ME13" s="1">
        <v>0.21223379629629632</v>
      </c>
      <c r="MF13" s="1">
        <v>4.6770833333333338E-2</v>
      </c>
      <c r="MG13">
        <v>95</v>
      </c>
      <c r="MH13">
        <v>105</v>
      </c>
      <c r="MI13">
        <v>200</v>
      </c>
      <c r="MJ13">
        <v>1881</v>
      </c>
      <c r="MK13">
        <v>167</v>
      </c>
      <c r="ML13">
        <v>79</v>
      </c>
      <c r="MM13">
        <v>2127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 s="106">
        <v>2400</v>
      </c>
      <c r="MZ13" s="175">
        <f t="shared" si="12"/>
        <v>88.625</v>
      </c>
      <c r="NA13" s="106" t="s">
        <v>2374</v>
      </c>
      <c r="NB13" s="170" t="s">
        <v>2736</v>
      </c>
      <c r="NC13" s="106" t="s">
        <v>2692</v>
      </c>
      <c r="NE13" s="1">
        <v>0.25901620370370371</v>
      </c>
      <c r="NF13" s="1">
        <v>0.21223379629629632</v>
      </c>
      <c r="NG13" s="1">
        <v>5.3680555555555558E-2</v>
      </c>
      <c r="NH13" s="1">
        <v>4.6770833333333338E-2</v>
      </c>
      <c r="NI13">
        <v>95</v>
      </c>
      <c r="NJ13">
        <v>105</v>
      </c>
      <c r="NK13">
        <v>200</v>
      </c>
      <c r="NL13">
        <v>1881</v>
      </c>
      <c r="NM13">
        <v>167</v>
      </c>
      <c r="NN13">
        <v>79</v>
      </c>
      <c r="NO13">
        <v>2127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 s="106">
        <v>2400</v>
      </c>
      <c r="OB13" s="175">
        <f t="shared" si="13"/>
        <v>88.625</v>
      </c>
      <c r="OC13" s="106" t="s">
        <v>2374</v>
      </c>
      <c r="OD13" s="170" t="s">
        <v>2736</v>
      </c>
      <c r="OE13" s="106" t="s">
        <v>2692</v>
      </c>
      <c r="OG13" s="1"/>
      <c r="OH13" s="1"/>
      <c r="OI13" s="1"/>
      <c r="OJ13" s="1"/>
      <c r="PC13" s="106">
        <v>2400</v>
      </c>
      <c r="PD13" s="175">
        <f t="shared" si="14"/>
        <v>0</v>
      </c>
      <c r="PE13" s="106" t="s">
        <v>2374</v>
      </c>
      <c r="PF13" s="170" t="s">
        <v>2737</v>
      </c>
      <c r="PG13" s="106" t="s">
        <v>2692</v>
      </c>
      <c r="PI13" s="1">
        <v>0.25721064814814815</v>
      </c>
      <c r="PJ13" s="1">
        <v>0.20056712962962964</v>
      </c>
      <c r="PK13" s="1">
        <v>5.2939814814814821E-2</v>
      </c>
      <c r="PL13" s="1">
        <v>5.6631944444444443E-2</v>
      </c>
      <c r="PM13">
        <v>1008</v>
      </c>
      <c r="PN13">
        <v>41</v>
      </c>
      <c r="PO13">
        <v>1049</v>
      </c>
      <c r="PP13">
        <v>165</v>
      </c>
      <c r="PQ13">
        <v>17</v>
      </c>
      <c r="PR13">
        <v>28</v>
      </c>
      <c r="PS13">
        <v>210</v>
      </c>
      <c r="PT13">
        <v>0</v>
      </c>
      <c r="PU13">
        <v>0</v>
      </c>
      <c r="PV13">
        <v>0</v>
      </c>
      <c r="PW13">
        <v>42</v>
      </c>
      <c r="PX13">
        <v>1</v>
      </c>
      <c r="PY13">
        <v>43</v>
      </c>
      <c r="PZ13">
        <v>440</v>
      </c>
      <c r="QA13">
        <v>2</v>
      </c>
      <c r="QB13">
        <v>0</v>
      </c>
      <c r="QC13">
        <v>442</v>
      </c>
      <c r="QD13">
        <v>99.55</v>
      </c>
      <c r="QE13" s="106">
        <v>1000</v>
      </c>
      <c r="QF13" s="175">
        <f t="shared" si="15"/>
        <v>21</v>
      </c>
      <c r="QG13" s="106" t="s">
        <v>2374</v>
      </c>
      <c r="QH13" s="170" t="s">
        <v>2736</v>
      </c>
      <c r="QI13" s="106" t="s">
        <v>2692</v>
      </c>
      <c r="QK13" s="1">
        <v>0.35791666666666666</v>
      </c>
      <c r="QL13" s="1">
        <v>0.22074074074074077</v>
      </c>
      <c r="QM13" s="1">
        <v>0.22074074074074077</v>
      </c>
      <c r="QN13" s="1">
        <v>7.8287037037037044E-2</v>
      </c>
      <c r="QO13">
        <v>153</v>
      </c>
      <c r="QP13">
        <v>122</v>
      </c>
      <c r="QQ13">
        <v>275</v>
      </c>
      <c r="QR13">
        <v>2100</v>
      </c>
      <c r="QS13">
        <v>187</v>
      </c>
      <c r="QT13">
        <v>101</v>
      </c>
      <c r="QU13">
        <v>2388</v>
      </c>
      <c r="QV13">
        <v>0</v>
      </c>
      <c r="QW13">
        <v>0</v>
      </c>
      <c r="QX13">
        <v>0</v>
      </c>
      <c r="QY13">
        <v>2</v>
      </c>
      <c r="QZ13">
        <v>0</v>
      </c>
      <c r="RA13">
        <v>2</v>
      </c>
      <c r="RB13">
        <v>109</v>
      </c>
      <c r="RC13">
        <v>0</v>
      </c>
      <c r="RD13">
        <v>0</v>
      </c>
      <c r="RE13">
        <v>109</v>
      </c>
      <c r="RF13">
        <v>100</v>
      </c>
      <c r="RG13" s="106">
        <v>2400</v>
      </c>
      <c r="RH13" s="175">
        <f t="shared" si="16"/>
        <v>99.5</v>
      </c>
      <c r="RI13" s="106" t="s">
        <v>2374</v>
      </c>
      <c r="RJ13" s="170" t="s">
        <v>2737</v>
      </c>
      <c r="RK13" s="106" t="s">
        <v>2692</v>
      </c>
      <c r="RM13" s="1">
        <v>0.26438657407407407</v>
      </c>
      <c r="RN13" s="1">
        <v>0.17303240740740741</v>
      </c>
      <c r="RO13" s="1">
        <v>0.17303240740740741</v>
      </c>
      <c r="RP13" s="1">
        <v>5.0902777777777776E-2</v>
      </c>
      <c r="RQ13">
        <v>923</v>
      </c>
      <c r="RR13">
        <v>95</v>
      </c>
      <c r="RS13">
        <v>1018</v>
      </c>
      <c r="RT13">
        <v>518</v>
      </c>
      <c r="RU13">
        <v>79</v>
      </c>
      <c r="RV13">
        <v>60</v>
      </c>
      <c r="RW13">
        <v>657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 s="106">
        <v>823</v>
      </c>
      <c r="SJ13" s="175">
        <f t="shared" si="17"/>
        <v>79.829890643985422</v>
      </c>
      <c r="SK13" s="106" t="s">
        <v>2374</v>
      </c>
      <c r="SL13" s="170" t="s">
        <v>2737</v>
      </c>
      <c r="SM13" s="106" t="s">
        <v>2692</v>
      </c>
      <c r="SO13" s="1">
        <v>0.29465277777777776</v>
      </c>
      <c r="SP13" s="1">
        <v>0.19386574074074073</v>
      </c>
      <c r="SQ13" s="1">
        <v>0.19386574074074073</v>
      </c>
      <c r="SR13" s="1">
        <v>5.6296296296296296E-2</v>
      </c>
      <c r="SS13">
        <v>878</v>
      </c>
      <c r="ST13">
        <v>129</v>
      </c>
      <c r="SU13">
        <v>1007</v>
      </c>
      <c r="SV13">
        <v>418</v>
      </c>
      <c r="SW13">
        <v>112</v>
      </c>
      <c r="SX13">
        <v>50</v>
      </c>
      <c r="SY13">
        <v>580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 s="106">
        <v>823</v>
      </c>
      <c r="TL13" s="175">
        <f t="shared" si="18"/>
        <v>70.473876063183468</v>
      </c>
      <c r="TM13" s="106" t="s">
        <v>2374</v>
      </c>
      <c r="TN13" s="170" t="s">
        <v>2737</v>
      </c>
      <c r="TO13" s="106" t="s">
        <v>2692</v>
      </c>
      <c r="TQ13" s="1">
        <v>0.29501157407407408</v>
      </c>
      <c r="TR13" s="1">
        <v>0.14493055555555556</v>
      </c>
      <c r="TS13" s="1">
        <v>0.14493055555555556</v>
      </c>
      <c r="TT13" s="1">
        <v>8.9166666666666672E-2</v>
      </c>
      <c r="TU13">
        <v>600</v>
      </c>
      <c r="TV13">
        <v>130</v>
      </c>
      <c r="TW13">
        <v>730</v>
      </c>
      <c r="TX13">
        <v>490</v>
      </c>
      <c r="TY13">
        <v>116</v>
      </c>
      <c r="TZ13">
        <v>64</v>
      </c>
      <c r="UA13">
        <v>670</v>
      </c>
      <c r="UB13">
        <v>0</v>
      </c>
      <c r="UC13">
        <v>0</v>
      </c>
      <c r="UD13">
        <v>0</v>
      </c>
      <c r="UE13">
        <v>2</v>
      </c>
      <c r="UF13">
        <v>0</v>
      </c>
      <c r="UG13">
        <v>2</v>
      </c>
      <c r="UH13">
        <v>116</v>
      </c>
      <c r="UI13">
        <v>0</v>
      </c>
      <c r="UJ13">
        <v>0</v>
      </c>
      <c r="UK13">
        <v>116</v>
      </c>
      <c r="UL13">
        <v>100</v>
      </c>
      <c r="UM13" s="106">
        <v>823</v>
      </c>
      <c r="UN13" s="175">
        <f t="shared" si="19"/>
        <v>81.409477521263668</v>
      </c>
      <c r="UO13" s="106" t="s">
        <v>2374</v>
      </c>
      <c r="UP13" s="170" t="s">
        <v>2736</v>
      </c>
      <c r="UQ13" s="106" t="s">
        <v>2692</v>
      </c>
      <c r="US13" s="1">
        <v>0.2341087962962963</v>
      </c>
      <c r="UT13" s="1">
        <v>0.14493055555555556</v>
      </c>
      <c r="UU13" s="1">
        <v>6.0902777777777778E-2</v>
      </c>
      <c r="UV13" s="1">
        <v>8.9166666666666672E-2</v>
      </c>
      <c r="UW13">
        <v>600</v>
      </c>
      <c r="UX13">
        <v>130</v>
      </c>
      <c r="UY13">
        <v>730</v>
      </c>
      <c r="UZ13">
        <v>490</v>
      </c>
      <c r="VA13">
        <v>116</v>
      </c>
      <c r="VB13">
        <v>64</v>
      </c>
      <c r="VC13">
        <v>670</v>
      </c>
      <c r="VD13">
        <v>0</v>
      </c>
      <c r="VE13">
        <v>0</v>
      </c>
      <c r="VF13">
        <v>0</v>
      </c>
      <c r="VG13">
        <v>2</v>
      </c>
      <c r="VH13">
        <v>0</v>
      </c>
      <c r="VI13">
        <v>2</v>
      </c>
      <c r="VJ13">
        <v>116</v>
      </c>
      <c r="VK13">
        <v>0</v>
      </c>
      <c r="VL13">
        <v>0</v>
      </c>
      <c r="VM13">
        <v>116</v>
      </c>
      <c r="VN13">
        <v>100</v>
      </c>
      <c r="VO13" s="106">
        <v>823</v>
      </c>
      <c r="VP13" s="175">
        <f t="shared" si="20"/>
        <v>81.409477521263668</v>
      </c>
      <c r="VQ13" s="106" t="s">
        <v>2374</v>
      </c>
      <c r="VR13" s="170" t="s">
        <v>2737</v>
      </c>
      <c r="VS13" s="106" t="s">
        <v>2692</v>
      </c>
      <c r="VU13" s="1"/>
      <c r="VV13" s="1"/>
      <c r="VW13" s="1"/>
      <c r="VX13" s="1"/>
      <c r="WQ13" s="106">
        <v>823</v>
      </c>
      <c r="WR13" s="175">
        <f t="shared" si="21"/>
        <v>0</v>
      </c>
      <c r="WS13" s="106" t="s">
        <v>2374</v>
      </c>
      <c r="WT13" s="170" t="s">
        <v>2737</v>
      </c>
      <c r="WU13" s="106" t="s">
        <v>2692</v>
      </c>
      <c r="WW13" s="1">
        <v>0.24981481481481482</v>
      </c>
      <c r="WX13" s="1">
        <v>0.18098379629629632</v>
      </c>
      <c r="WY13" s="1">
        <v>0.18098379629629632</v>
      </c>
      <c r="WZ13" s="1">
        <v>3.7094907407407403E-2</v>
      </c>
      <c r="XA13">
        <v>522</v>
      </c>
      <c r="XB13">
        <v>142</v>
      </c>
      <c r="XC13">
        <v>664</v>
      </c>
      <c r="XD13">
        <v>387</v>
      </c>
      <c r="XE13">
        <v>127</v>
      </c>
      <c r="XF13">
        <v>63</v>
      </c>
      <c r="XG13">
        <v>577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 s="106">
        <v>823</v>
      </c>
      <c r="XT13" s="175">
        <f t="shared" si="22"/>
        <v>70.109356014580797</v>
      </c>
      <c r="XU13" s="106" t="s">
        <v>2374</v>
      </c>
      <c r="XV13" s="170" t="s">
        <v>2737</v>
      </c>
      <c r="XW13" s="106" t="s">
        <v>2692</v>
      </c>
      <c r="XY13" s="1">
        <v>0.2635763888888889</v>
      </c>
      <c r="XZ13" s="1">
        <v>0.18524305555555556</v>
      </c>
      <c r="YA13" s="1">
        <v>0.18524305555555556</v>
      </c>
      <c r="YB13" s="1">
        <v>2.4409722222222222E-2</v>
      </c>
      <c r="YC13">
        <v>825</v>
      </c>
      <c r="YD13">
        <v>130</v>
      </c>
      <c r="YE13">
        <v>955</v>
      </c>
      <c r="YF13">
        <v>657</v>
      </c>
      <c r="YG13">
        <v>99</v>
      </c>
      <c r="YH13">
        <v>68</v>
      </c>
      <c r="YI13">
        <v>824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 s="106">
        <v>823</v>
      </c>
      <c r="YV13" s="175">
        <f t="shared" si="23"/>
        <v>100.12150668286756</v>
      </c>
      <c r="YW13" s="106" t="s">
        <v>2374</v>
      </c>
      <c r="YX13" s="170" t="s">
        <v>2737</v>
      </c>
      <c r="YY13" s="106" t="s">
        <v>2692</v>
      </c>
      <c r="ZA13" s="1">
        <v>0.22827546296296297</v>
      </c>
      <c r="ZB13" s="1">
        <v>0.18060185185185185</v>
      </c>
      <c r="ZC13" s="1">
        <v>0.18060185185185185</v>
      </c>
      <c r="ZD13" s="1">
        <v>2.6192129629629631E-2</v>
      </c>
      <c r="ZE13">
        <v>416</v>
      </c>
      <c r="ZF13">
        <v>170</v>
      </c>
      <c r="ZG13">
        <v>586</v>
      </c>
      <c r="ZH13">
        <v>562</v>
      </c>
      <c r="ZI13">
        <v>189</v>
      </c>
      <c r="ZJ13">
        <v>96</v>
      </c>
      <c r="ZK13">
        <v>847</v>
      </c>
      <c r="ZL13">
        <v>0</v>
      </c>
      <c r="ZM13">
        <v>0</v>
      </c>
      <c r="ZN13">
        <v>0</v>
      </c>
      <c r="ZO13">
        <v>2</v>
      </c>
      <c r="ZP13">
        <v>2</v>
      </c>
      <c r="ZQ13">
        <v>4</v>
      </c>
      <c r="ZR13">
        <v>75</v>
      </c>
      <c r="ZS13">
        <v>2</v>
      </c>
      <c r="ZT13">
        <v>0</v>
      </c>
      <c r="ZU13">
        <v>77</v>
      </c>
      <c r="ZV13">
        <v>97.4</v>
      </c>
      <c r="ZW13" s="106">
        <v>823</v>
      </c>
      <c r="ZX13" s="175">
        <f t="shared" si="24"/>
        <v>102.91616038882138</v>
      </c>
      <c r="ZY13" s="106" t="s">
        <v>2374</v>
      </c>
      <c r="ZZ13" s="170" t="s">
        <v>2737</v>
      </c>
      <c r="AAA13" s="106" t="s">
        <v>2692</v>
      </c>
      <c r="AAB13">
        <v>8</v>
      </c>
      <c r="AAC13" s="1">
        <v>0.18361111111111109</v>
      </c>
      <c r="AAD13" s="1">
        <v>0.1635648148148148</v>
      </c>
      <c r="AAE13" s="1">
        <v>2.2511574074074073E-2</v>
      </c>
      <c r="AAF13" s="1">
        <v>2.0034722222222221E-2</v>
      </c>
      <c r="AAG13">
        <v>841</v>
      </c>
      <c r="AAH13">
        <v>197</v>
      </c>
      <c r="AAI13">
        <v>1038</v>
      </c>
      <c r="AAJ13">
        <v>484</v>
      </c>
      <c r="AAK13">
        <v>120</v>
      </c>
      <c r="AAL13">
        <v>127</v>
      </c>
      <c r="AAM13">
        <v>731</v>
      </c>
      <c r="AAN13">
        <v>0</v>
      </c>
      <c r="AAO13">
        <v>0</v>
      </c>
      <c r="AAP13">
        <v>0</v>
      </c>
      <c r="AAQ13">
        <v>14</v>
      </c>
      <c r="AAR13">
        <v>0</v>
      </c>
      <c r="AAS13">
        <v>14</v>
      </c>
      <c r="AAT13">
        <v>158</v>
      </c>
      <c r="AAU13">
        <v>0</v>
      </c>
      <c r="AAV13">
        <v>0</v>
      </c>
      <c r="AAW13">
        <v>158</v>
      </c>
      <c r="AAX13">
        <v>100</v>
      </c>
      <c r="AAY13" s="106">
        <v>823</v>
      </c>
      <c r="AAZ13" s="175">
        <f t="shared" si="25"/>
        <v>88.821385176184691</v>
      </c>
      <c r="ABA13" s="106" t="s">
        <v>2374</v>
      </c>
      <c r="ABB13" s="170" t="s">
        <v>2737</v>
      </c>
      <c r="ABC13" s="106" t="s">
        <v>2692</v>
      </c>
      <c r="ABE13" s="1">
        <v>0.24481481481481482</v>
      </c>
      <c r="ABF13" s="1">
        <v>0.15391203703703704</v>
      </c>
      <c r="ABG13" s="1">
        <v>0.15391203703703704</v>
      </c>
      <c r="ABH13" s="1">
        <v>6.2881944444444449E-2</v>
      </c>
      <c r="ABI13">
        <v>909</v>
      </c>
      <c r="ABJ13">
        <v>110</v>
      </c>
      <c r="ABK13">
        <v>1019</v>
      </c>
      <c r="ABL13">
        <v>576</v>
      </c>
      <c r="ABM13">
        <v>96</v>
      </c>
      <c r="ABN13">
        <v>57</v>
      </c>
      <c r="ABO13">
        <v>729</v>
      </c>
      <c r="ABP13">
        <v>0</v>
      </c>
      <c r="ABQ13">
        <v>0</v>
      </c>
      <c r="ABR13">
        <v>0</v>
      </c>
      <c r="ABS13">
        <v>5</v>
      </c>
      <c r="ABT13">
        <v>0</v>
      </c>
      <c r="ABU13">
        <v>5</v>
      </c>
      <c r="ABV13">
        <v>173</v>
      </c>
      <c r="ABW13">
        <v>0</v>
      </c>
      <c r="ABX13">
        <v>0</v>
      </c>
      <c r="ABY13">
        <v>173</v>
      </c>
      <c r="ABZ13">
        <v>100</v>
      </c>
      <c r="ACA13" s="106">
        <v>823</v>
      </c>
      <c r="ACB13" s="175">
        <f t="shared" ref="ACB13:ACB19" si="37">ABO13/ACA13*100</f>
        <v>88.578371810449568</v>
      </c>
      <c r="ACC13" s="106" t="s">
        <v>2374</v>
      </c>
      <c r="ACD13" s="170" t="s">
        <v>2737</v>
      </c>
      <c r="ACE13" s="106" t="s">
        <v>2692</v>
      </c>
      <c r="ACG13" s="1">
        <v>0.21679398148148146</v>
      </c>
      <c r="ACH13" s="1">
        <v>0.15391203703703704</v>
      </c>
      <c r="ACI13" s="1">
        <v>2.8009259259259262E-2</v>
      </c>
      <c r="ACJ13" s="1">
        <v>6.2881944444444449E-2</v>
      </c>
      <c r="ACK13">
        <v>909</v>
      </c>
      <c r="ACL13">
        <v>110</v>
      </c>
      <c r="ACM13">
        <v>1019</v>
      </c>
      <c r="ACN13">
        <v>576</v>
      </c>
      <c r="ACO13">
        <v>96</v>
      </c>
      <c r="ACP13">
        <v>57</v>
      </c>
      <c r="ACQ13">
        <v>729</v>
      </c>
      <c r="ACR13">
        <v>0</v>
      </c>
      <c r="ACS13">
        <v>0</v>
      </c>
      <c r="ACT13">
        <v>0</v>
      </c>
      <c r="ACU13">
        <v>5</v>
      </c>
      <c r="ACV13">
        <v>0</v>
      </c>
      <c r="ACW13">
        <v>5</v>
      </c>
      <c r="ACX13">
        <v>173</v>
      </c>
      <c r="ACY13">
        <v>0</v>
      </c>
      <c r="ACZ13">
        <v>0</v>
      </c>
      <c r="ADA13">
        <v>173</v>
      </c>
      <c r="ADB13">
        <v>100</v>
      </c>
      <c r="ADC13" s="106">
        <v>823</v>
      </c>
      <c r="ADD13" s="175">
        <f t="shared" si="27"/>
        <v>88.578371810449568</v>
      </c>
    </row>
    <row r="14" spans="1:784">
      <c r="A14" s="106" t="s">
        <v>2372</v>
      </c>
      <c r="B14" s="106" t="s">
        <v>2737</v>
      </c>
      <c r="C14" s="106" t="s">
        <v>2692</v>
      </c>
      <c r="D14">
        <v>8</v>
      </c>
      <c r="E14" s="1">
        <v>0.37438657407407411</v>
      </c>
      <c r="F14" s="1">
        <v>0.22837962962962963</v>
      </c>
      <c r="G14" s="1">
        <v>0.22837962962962963</v>
      </c>
      <c r="H14" s="1">
        <v>5.6192129629629634E-2</v>
      </c>
      <c r="I14">
        <v>279</v>
      </c>
      <c r="J14">
        <v>117</v>
      </c>
      <c r="K14">
        <v>396</v>
      </c>
      <c r="L14">
        <v>764</v>
      </c>
      <c r="M14">
        <v>96</v>
      </c>
      <c r="N14">
        <v>56</v>
      </c>
      <c r="O14">
        <v>916</v>
      </c>
      <c r="P14">
        <v>0</v>
      </c>
      <c r="Q14">
        <v>0</v>
      </c>
      <c r="R14">
        <v>0</v>
      </c>
      <c r="S14">
        <v>25</v>
      </c>
      <c r="T14">
        <v>2</v>
      </c>
      <c r="U14">
        <v>27</v>
      </c>
      <c r="V14">
        <v>462</v>
      </c>
      <c r="W14">
        <v>3</v>
      </c>
      <c r="X14">
        <v>0</v>
      </c>
      <c r="Y14">
        <v>465</v>
      </c>
      <c r="Z14">
        <v>99.35</v>
      </c>
      <c r="AA14" s="106">
        <v>823</v>
      </c>
      <c r="AB14" s="175">
        <f t="shared" si="0"/>
        <v>111.30012150668287</v>
      </c>
      <c r="AC14" s="106" t="s">
        <v>2372</v>
      </c>
      <c r="AD14" s="106" t="s">
        <v>2737</v>
      </c>
      <c r="AE14" s="106" t="s">
        <v>2692</v>
      </c>
      <c r="AG14" s="1">
        <v>0.28458333333333335</v>
      </c>
      <c r="AH14" s="1">
        <v>0.22837962962962963</v>
      </c>
      <c r="AI14" s="1">
        <v>8.9791666666666659E-2</v>
      </c>
      <c r="AJ14" s="1">
        <v>5.6192129629629634E-2</v>
      </c>
      <c r="AK14">
        <v>279</v>
      </c>
      <c r="AL14">
        <v>117</v>
      </c>
      <c r="AM14">
        <v>396</v>
      </c>
      <c r="AN14">
        <v>764</v>
      </c>
      <c r="AO14">
        <v>96</v>
      </c>
      <c r="AP14">
        <v>56</v>
      </c>
      <c r="AQ14">
        <v>916</v>
      </c>
      <c r="AR14">
        <v>0</v>
      </c>
      <c r="AS14">
        <v>0</v>
      </c>
      <c r="AT14">
        <v>0</v>
      </c>
      <c r="AU14">
        <v>25</v>
      </c>
      <c r="AV14">
        <v>2</v>
      </c>
      <c r="AW14">
        <v>27</v>
      </c>
      <c r="AX14">
        <v>462</v>
      </c>
      <c r="AY14">
        <v>3</v>
      </c>
      <c r="AZ14">
        <v>0</v>
      </c>
      <c r="BA14">
        <v>465</v>
      </c>
      <c r="BB14">
        <v>99.35</v>
      </c>
      <c r="BC14" s="106">
        <v>823</v>
      </c>
      <c r="BD14" s="175">
        <f t="shared" si="29"/>
        <v>111.30012150668287</v>
      </c>
      <c r="BE14" s="106" t="s">
        <v>2372</v>
      </c>
      <c r="BF14" s="106" t="s">
        <v>2737</v>
      </c>
      <c r="BG14" s="106" t="s">
        <v>2692</v>
      </c>
      <c r="BI14" s="1">
        <v>0</v>
      </c>
      <c r="BJ14" s="1">
        <v>0</v>
      </c>
      <c r="BK14" s="1">
        <v>0</v>
      </c>
      <c r="BL14" s="1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7</v>
      </c>
      <c r="BX14">
        <v>0</v>
      </c>
      <c r="BY14">
        <v>7</v>
      </c>
      <c r="BZ14">
        <v>51</v>
      </c>
      <c r="CA14">
        <v>0</v>
      </c>
      <c r="CB14">
        <v>0</v>
      </c>
      <c r="CC14">
        <v>51</v>
      </c>
      <c r="CD14">
        <v>100</v>
      </c>
      <c r="CE14" s="106"/>
      <c r="CF14" s="175" t="e">
        <f t="shared" si="30"/>
        <v>#DIV/0!</v>
      </c>
      <c r="CG14" s="106" t="s">
        <v>2372</v>
      </c>
      <c r="CH14" s="106" t="s">
        <v>2737</v>
      </c>
      <c r="CI14" s="106" t="s">
        <v>2692</v>
      </c>
      <c r="CK14" s="1">
        <v>0.39642361111111107</v>
      </c>
      <c r="CL14" s="1">
        <v>0.16194444444444445</v>
      </c>
      <c r="CM14" s="1">
        <v>0.16194444444444445</v>
      </c>
      <c r="CN14" s="1">
        <v>0.10047453703703703</v>
      </c>
      <c r="CO14">
        <v>300</v>
      </c>
      <c r="CP14">
        <v>45</v>
      </c>
      <c r="CQ14">
        <v>345</v>
      </c>
      <c r="CR14">
        <v>111</v>
      </c>
      <c r="CS14">
        <v>30</v>
      </c>
      <c r="CT14">
        <v>22</v>
      </c>
      <c r="CU14">
        <v>163</v>
      </c>
      <c r="CV14">
        <v>0</v>
      </c>
      <c r="CW14">
        <v>0</v>
      </c>
      <c r="CX14">
        <v>0</v>
      </c>
      <c r="CY14">
        <v>1</v>
      </c>
      <c r="CZ14">
        <v>2</v>
      </c>
      <c r="DA14">
        <v>3</v>
      </c>
      <c r="DB14">
        <v>102</v>
      </c>
      <c r="DC14">
        <v>2</v>
      </c>
      <c r="DD14">
        <v>3</v>
      </c>
      <c r="DE14">
        <v>107</v>
      </c>
      <c r="DF14">
        <v>95.33</v>
      </c>
      <c r="DG14" s="106">
        <v>823</v>
      </c>
      <c r="DH14" s="175">
        <f t="shared" si="31"/>
        <v>19.805589307411907</v>
      </c>
      <c r="DI14" s="106" t="s">
        <v>2372</v>
      </c>
      <c r="DJ14" s="106" t="s">
        <v>2737</v>
      </c>
      <c r="DK14" s="106" t="s">
        <v>2692</v>
      </c>
      <c r="DM14" s="1">
        <v>0.56500000000000006</v>
      </c>
      <c r="DN14" s="1">
        <v>0.43035879629629631</v>
      </c>
      <c r="DO14" s="1">
        <v>0.43035879629629631</v>
      </c>
      <c r="DP14" s="1">
        <v>4.8865740740740737E-2</v>
      </c>
      <c r="DQ14">
        <v>308</v>
      </c>
      <c r="DR14">
        <v>214</v>
      </c>
      <c r="DS14">
        <v>522</v>
      </c>
      <c r="DT14">
        <v>635</v>
      </c>
      <c r="DU14">
        <v>212</v>
      </c>
      <c r="DV14">
        <v>79</v>
      </c>
      <c r="DW14">
        <v>926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 s="106">
        <v>823</v>
      </c>
      <c r="EJ14" s="175">
        <f t="shared" si="32"/>
        <v>112.51518833535845</v>
      </c>
      <c r="EK14" s="106" t="s">
        <v>2372</v>
      </c>
      <c r="EL14" s="106" t="s">
        <v>2737</v>
      </c>
      <c r="EM14" s="106" t="s">
        <v>2692</v>
      </c>
      <c r="EO14" s="1">
        <v>0.34179398148148149</v>
      </c>
      <c r="EP14" s="1">
        <v>0.21707175925925926</v>
      </c>
      <c r="EQ14" s="1">
        <v>0.21707175925925926</v>
      </c>
      <c r="ER14" s="1">
        <v>3.0729166666666669E-2</v>
      </c>
      <c r="ES14">
        <v>57</v>
      </c>
      <c r="ET14">
        <v>69</v>
      </c>
      <c r="EU14">
        <v>126</v>
      </c>
      <c r="EV14">
        <v>1400</v>
      </c>
      <c r="EW14">
        <v>136</v>
      </c>
      <c r="EX14">
        <v>30</v>
      </c>
      <c r="EY14">
        <v>1566</v>
      </c>
      <c r="EZ14">
        <v>0</v>
      </c>
      <c r="FA14">
        <v>0</v>
      </c>
      <c r="FB14">
        <v>0</v>
      </c>
      <c r="FC14">
        <v>16</v>
      </c>
      <c r="FD14">
        <v>1</v>
      </c>
      <c r="FE14">
        <v>17</v>
      </c>
      <c r="FF14">
        <v>50</v>
      </c>
      <c r="FG14">
        <v>0</v>
      </c>
      <c r="FH14">
        <v>1</v>
      </c>
      <c r="FI14">
        <v>51</v>
      </c>
      <c r="FJ14">
        <v>98.04</v>
      </c>
      <c r="FK14" s="106">
        <v>1400</v>
      </c>
      <c r="FL14" s="175">
        <f t="shared" si="33"/>
        <v>111.85714285714286</v>
      </c>
      <c r="FM14" s="106" t="s">
        <v>2372</v>
      </c>
      <c r="FN14" s="170" t="s">
        <v>2736</v>
      </c>
      <c r="FO14" s="106" t="s">
        <v>2692</v>
      </c>
      <c r="FQ14" s="1">
        <v>0.36846064814814811</v>
      </c>
      <c r="FR14" s="1">
        <v>0.2159837962962963</v>
      </c>
      <c r="FS14" s="1">
        <v>0.2159837962962963</v>
      </c>
      <c r="FT14" s="1">
        <v>3.0543981481481481E-2</v>
      </c>
      <c r="FU14">
        <v>76</v>
      </c>
      <c r="FV14">
        <v>72</v>
      </c>
      <c r="FW14">
        <v>148</v>
      </c>
      <c r="FX14">
        <v>1453</v>
      </c>
      <c r="FY14">
        <v>103</v>
      </c>
      <c r="FZ14">
        <v>22</v>
      </c>
      <c r="GA14">
        <v>1578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 s="106">
        <v>1800</v>
      </c>
      <c r="GN14" s="175">
        <f t="shared" si="34"/>
        <v>87.666666666666671</v>
      </c>
      <c r="GO14" s="106" t="s">
        <v>2372</v>
      </c>
      <c r="GP14" s="170" t="s">
        <v>2736</v>
      </c>
      <c r="GQ14" s="106" t="s">
        <v>2692</v>
      </c>
      <c r="GS14" s="1">
        <v>0.33887731481481481</v>
      </c>
      <c r="GT14" s="1">
        <v>0.30681712962962965</v>
      </c>
      <c r="GU14" s="1">
        <v>0.12368055555555556</v>
      </c>
      <c r="GV14" s="1">
        <v>3.2048611111111111E-2</v>
      </c>
      <c r="GW14">
        <v>101</v>
      </c>
      <c r="GX14">
        <v>118</v>
      </c>
      <c r="GY14">
        <v>219</v>
      </c>
      <c r="GZ14">
        <v>2080</v>
      </c>
      <c r="HA14">
        <v>157</v>
      </c>
      <c r="HB14">
        <v>36</v>
      </c>
      <c r="HC14">
        <v>2273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 s="106">
        <v>1800</v>
      </c>
      <c r="HP14" s="175">
        <f t="shared" si="35"/>
        <v>126.27777777777777</v>
      </c>
      <c r="HQ14" s="106" t="s">
        <v>2372</v>
      </c>
      <c r="HR14" s="170" t="s">
        <v>2736</v>
      </c>
      <c r="HS14" s="106" t="s">
        <v>2692</v>
      </c>
      <c r="HU14" s="10">
        <v>1.3283680555555557</v>
      </c>
      <c r="HV14" s="10">
        <v>1.1162152777777778</v>
      </c>
      <c r="HW14" s="1">
        <v>0.43741898148148151</v>
      </c>
      <c r="HX14" s="1">
        <v>0.21214120370370371</v>
      </c>
      <c r="HY14">
        <v>766</v>
      </c>
      <c r="HZ14">
        <v>446</v>
      </c>
      <c r="IA14">
        <v>1212</v>
      </c>
      <c r="IB14">
        <v>4226</v>
      </c>
      <c r="IC14">
        <v>535</v>
      </c>
      <c r="ID14">
        <v>167</v>
      </c>
      <c r="IE14">
        <v>4928</v>
      </c>
      <c r="IF14">
        <v>0</v>
      </c>
      <c r="IG14">
        <v>0</v>
      </c>
      <c r="IH14">
        <v>0</v>
      </c>
      <c r="II14">
        <v>24</v>
      </c>
      <c r="IJ14">
        <v>3</v>
      </c>
      <c r="IK14">
        <v>27</v>
      </c>
      <c r="IL14">
        <v>203</v>
      </c>
      <c r="IM14">
        <v>2</v>
      </c>
      <c r="IN14">
        <v>4</v>
      </c>
      <c r="IO14">
        <v>209</v>
      </c>
      <c r="IP14">
        <v>97.13</v>
      </c>
      <c r="IQ14" s="106">
        <f t="shared" si="28"/>
        <v>4846</v>
      </c>
      <c r="IR14" s="175">
        <f t="shared" si="36"/>
        <v>101.69211721007017</v>
      </c>
      <c r="IS14" s="106" t="s">
        <v>2372</v>
      </c>
      <c r="IT14" s="170" t="s">
        <v>2736</v>
      </c>
      <c r="IU14" s="106" t="s">
        <v>2692</v>
      </c>
      <c r="IV14">
        <v>4</v>
      </c>
      <c r="IW14" s="1">
        <v>0.21505787037037039</v>
      </c>
      <c r="IX14" s="1">
        <v>0.19072916666666664</v>
      </c>
      <c r="IY14" s="1">
        <v>0.19072916666666664</v>
      </c>
      <c r="IZ14" s="1">
        <v>2.8124999999999995E-3</v>
      </c>
      <c r="JA14">
        <v>53</v>
      </c>
      <c r="JB14">
        <v>73</v>
      </c>
      <c r="JC14">
        <v>126</v>
      </c>
      <c r="JD14">
        <v>1613</v>
      </c>
      <c r="JE14">
        <v>144</v>
      </c>
      <c r="JF14">
        <v>24</v>
      </c>
      <c r="JG14">
        <v>1781</v>
      </c>
      <c r="JH14">
        <v>0</v>
      </c>
      <c r="JI14">
        <v>0</v>
      </c>
      <c r="JJ14">
        <v>0</v>
      </c>
      <c r="JK14">
        <v>5</v>
      </c>
      <c r="JL14">
        <v>0</v>
      </c>
      <c r="JM14">
        <v>5</v>
      </c>
      <c r="JN14">
        <v>59</v>
      </c>
      <c r="JO14">
        <v>0</v>
      </c>
      <c r="JP14">
        <v>0</v>
      </c>
      <c r="JQ14">
        <v>59</v>
      </c>
      <c r="JR14">
        <v>100</v>
      </c>
      <c r="JS14" s="106">
        <v>1200</v>
      </c>
      <c r="JT14" s="175">
        <f t="shared" si="9"/>
        <v>148.41666666666666</v>
      </c>
      <c r="JU14" s="106" t="s">
        <v>2372</v>
      </c>
      <c r="JV14" s="170" t="s">
        <v>2736</v>
      </c>
      <c r="JW14" s="106" t="s">
        <v>2692</v>
      </c>
      <c r="JY14" s="1">
        <v>3.7384259259259263E-3</v>
      </c>
      <c r="JZ14" s="1">
        <v>3.6111111111111114E-3</v>
      </c>
      <c r="KA14" s="1">
        <v>3.6111111111111114E-3</v>
      </c>
      <c r="KB14" s="1">
        <v>0</v>
      </c>
      <c r="KC14">
        <v>1</v>
      </c>
      <c r="KD14">
        <v>2</v>
      </c>
      <c r="KE14">
        <v>3</v>
      </c>
      <c r="KF14">
        <v>75</v>
      </c>
      <c r="KG14">
        <v>1</v>
      </c>
      <c r="KH14">
        <v>1</v>
      </c>
      <c r="KI14">
        <v>77</v>
      </c>
      <c r="KJ14">
        <v>0</v>
      </c>
      <c r="KK14">
        <v>0</v>
      </c>
      <c r="KL14">
        <v>0</v>
      </c>
      <c r="KM14">
        <v>4</v>
      </c>
      <c r="KN14">
        <v>0</v>
      </c>
      <c r="KO14">
        <v>4</v>
      </c>
      <c r="KP14">
        <v>181</v>
      </c>
      <c r="KQ14">
        <v>0</v>
      </c>
      <c r="KR14">
        <v>0</v>
      </c>
      <c r="KS14">
        <v>181</v>
      </c>
      <c r="KT14">
        <v>100</v>
      </c>
      <c r="KU14" s="106"/>
      <c r="KV14" s="175" t="e">
        <f t="shared" si="10"/>
        <v>#DIV/0!</v>
      </c>
      <c r="KW14" s="106" t="s">
        <v>2372</v>
      </c>
      <c r="KX14" s="170" t="s">
        <v>2736</v>
      </c>
      <c r="KY14" s="106" t="s">
        <v>2692</v>
      </c>
      <c r="LA14" s="1">
        <v>0</v>
      </c>
      <c r="LB14" s="1">
        <v>0</v>
      </c>
      <c r="LC14" s="1">
        <v>0</v>
      </c>
      <c r="LD14" s="1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2</v>
      </c>
      <c r="LP14">
        <v>0</v>
      </c>
      <c r="LQ14">
        <v>2</v>
      </c>
      <c r="LR14">
        <v>139</v>
      </c>
      <c r="LS14">
        <v>0</v>
      </c>
      <c r="LT14">
        <v>0</v>
      </c>
      <c r="LU14">
        <v>139</v>
      </c>
      <c r="LV14">
        <v>100</v>
      </c>
      <c r="LW14" s="106"/>
      <c r="LX14" s="175" t="e">
        <f t="shared" si="11"/>
        <v>#DIV/0!</v>
      </c>
      <c r="LY14" s="106" t="s">
        <v>2372</v>
      </c>
      <c r="LZ14" s="170" t="s">
        <v>2736</v>
      </c>
      <c r="MA14" s="106" t="s">
        <v>2692</v>
      </c>
      <c r="MC14" s="1">
        <v>1.0532407407407407E-3</v>
      </c>
      <c r="MD14" s="1">
        <v>1.0532407407407407E-3</v>
      </c>
      <c r="ME14" s="1">
        <v>1.0532407407407407E-3</v>
      </c>
      <c r="MF14" s="1">
        <v>0</v>
      </c>
      <c r="MG14">
        <v>1</v>
      </c>
      <c r="MH14">
        <v>0</v>
      </c>
      <c r="MI14">
        <v>1</v>
      </c>
      <c r="MJ14">
        <v>5</v>
      </c>
      <c r="MK14">
        <v>0</v>
      </c>
      <c r="ML14">
        <v>0</v>
      </c>
      <c r="MM14">
        <v>5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 s="106"/>
      <c r="MZ14" s="175" t="e">
        <f t="shared" si="12"/>
        <v>#DIV/0!</v>
      </c>
      <c r="NA14" s="106" t="s">
        <v>2372</v>
      </c>
      <c r="NB14" s="170" t="s">
        <v>2736</v>
      </c>
      <c r="NC14" s="106" t="s">
        <v>2692</v>
      </c>
      <c r="NE14" s="1">
        <v>1.0532407407407407E-3</v>
      </c>
      <c r="NF14" s="1">
        <v>1.0532407407407407E-3</v>
      </c>
      <c r="NG14" s="1">
        <v>0</v>
      </c>
      <c r="NH14" s="1">
        <v>0</v>
      </c>
      <c r="NI14">
        <v>1</v>
      </c>
      <c r="NJ14">
        <v>0</v>
      </c>
      <c r="NK14">
        <v>1</v>
      </c>
      <c r="NL14">
        <v>5</v>
      </c>
      <c r="NM14">
        <v>0</v>
      </c>
      <c r="NN14">
        <v>0</v>
      </c>
      <c r="NO14">
        <v>5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 s="106"/>
      <c r="OB14" s="175" t="e">
        <f t="shared" si="13"/>
        <v>#DIV/0!</v>
      </c>
      <c r="OC14" s="106" t="s">
        <v>2372</v>
      </c>
      <c r="OD14" s="170" t="s">
        <v>2736</v>
      </c>
      <c r="OE14" s="106" t="s">
        <v>2692</v>
      </c>
      <c r="OG14" s="1"/>
      <c r="OH14" s="1"/>
      <c r="OI14" s="1"/>
      <c r="OJ14" s="1"/>
      <c r="PC14" s="106"/>
      <c r="PD14" s="175" t="e">
        <f t="shared" si="14"/>
        <v>#DIV/0!</v>
      </c>
      <c r="PE14" s="106" t="s">
        <v>2372</v>
      </c>
      <c r="PF14" s="170" t="s">
        <v>2737</v>
      </c>
      <c r="PG14" s="106" t="s">
        <v>2692</v>
      </c>
      <c r="PI14" s="1">
        <v>0.2958912037037037</v>
      </c>
      <c r="PJ14" s="1">
        <v>0.22268518518518518</v>
      </c>
      <c r="PK14" s="1">
        <v>4.7847222222222228E-2</v>
      </c>
      <c r="PL14" s="1">
        <v>7.3194444444444437E-2</v>
      </c>
      <c r="PM14">
        <v>1092</v>
      </c>
      <c r="PN14">
        <v>47</v>
      </c>
      <c r="PO14">
        <v>1139</v>
      </c>
      <c r="PP14">
        <v>114</v>
      </c>
      <c r="PQ14">
        <v>14</v>
      </c>
      <c r="PR14">
        <v>35</v>
      </c>
      <c r="PS14">
        <v>163</v>
      </c>
      <c r="PT14">
        <v>0</v>
      </c>
      <c r="PU14">
        <v>0</v>
      </c>
      <c r="PV14">
        <v>0</v>
      </c>
      <c r="PW14">
        <v>7</v>
      </c>
      <c r="PX14">
        <v>1</v>
      </c>
      <c r="PY14">
        <v>8</v>
      </c>
      <c r="PZ14">
        <v>61</v>
      </c>
      <c r="QA14">
        <v>1</v>
      </c>
      <c r="QB14">
        <v>0</v>
      </c>
      <c r="QC14">
        <v>62</v>
      </c>
      <c r="QD14">
        <v>98.39</v>
      </c>
      <c r="QE14" s="106">
        <v>1000</v>
      </c>
      <c r="QF14" s="175">
        <f t="shared" si="15"/>
        <v>16.3</v>
      </c>
      <c r="QG14" s="106" t="s">
        <v>2372</v>
      </c>
      <c r="QH14" s="170" t="s">
        <v>2737</v>
      </c>
      <c r="QI14" s="106" t="s">
        <v>2692</v>
      </c>
      <c r="QK14" s="1">
        <v>0.32133101851851853</v>
      </c>
      <c r="QL14" s="1">
        <v>0.2412037037037037</v>
      </c>
      <c r="QM14" s="1">
        <v>0.2412037037037037</v>
      </c>
      <c r="QN14" s="1">
        <v>5.0416666666666665E-2</v>
      </c>
      <c r="QO14">
        <v>983</v>
      </c>
      <c r="QP14">
        <v>75</v>
      </c>
      <c r="QQ14">
        <v>1058</v>
      </c>
      <c r="QR14">
        <v>359</v>
      </c>
      <c r="QS14">
        <v>51</v>
      </c>
      <c r="QT14">
        <v>32</v>
      </c>
      <c r="QU14">
        <v>442</v>
      </c>
      <c r="QV14">
        <v>0</v>
      </c>
      <c r="QW14">
        <v>0</v>
      </c>
      <c r="QX14">
        <v>0</v>
      </c>
      <c r="QY14">
        <v>2</v>
      </c>
      <c r="QZ14">
        <v>0</v>
      </c>
      <c r="RA14">
        <v>2</v>
      </c>
      <c r="RB14">
        <v>123</v>
      </c>
      <c r="RC14">
        <v>0</v>
      </c>
      <c r="RD14">
        <v>0</v>
      </c>
      <c r="RE14">
        <v>123</v>
      </c>
      <c r="RF14">
        <v>100</v>
      </c>
      <c r="RG14" s="106">
        <v>823</v>
      </c>
      <c r="RH14" s="175">
        <f t="shared" si="16"/>
        <v>53.705953827460505</v>
      </c>
      <c r="RI14" s="106" t="s">
        <v>2372</v>
      </c>
      <c r="RJ14" s="170" t="s">
        <v>2737</v>
      </c>
      <c r="RK14" s="106" t="s">
        <v>2692</v>
      </c>
      <c r="RM14" s="1">
        <v>0.3342013888888889</v>
      </c>
      <c r="RN14" s="1">
        <v>0.21324074074074073</v>
      </c>
      <c r="RO14" s="1">
        <v>0.21324074074074073</v>
      </c>
      <c r="RP14" s="1">
        <v>6.8888888888888888E-2</v>
      </c>
      <c r="RQ14">
        <v>962</v>
      </c>
      <c r="RR14">
        <v>80</v>
      </c>
      <c r="RS14">
        <v>1042</v>
      </c>
      <c r="RT14">
        <v>313</v>
      </c>
      <c r="RU14">
        <v>50</v>
      </c>
      <c r="RV14">
        <v>41</v>
      </c>
      <c r="RW14">
        <v>404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 s="106">
        <v>823</v>
      </c>
      <c r="SJ14" s="175">
        <f t="shared" si="17"/>
        <v>49.088699878493323</v>
      </c>
      <c r="SK14" s="106" t="s">
        <v>2372</v>
      </c>
      <c r="SL14" s="170" t="s">
        <v>2737</v>
      </c>
      <c r="SM14" s="106" t="s">
        <v>2692</v>
      </c>
      <c r="SO14" s="1">
        <v>0.52979166666666666</v>
      </c>
      <c r="SP14" s="1">
        <v>0.28730324074074076</v>
      </c>
      <c r="SQ14" s="1">
        <v>0.28730324074074076</v>
      </c>
      <c r="SR14" s="1">
        <v>8.216435185185185E-2</v>
      </c>
      <c r="SS14">
        <v>547</v>
      </c>
      <c r="ST14">
        <v>109</v>
      </c>
      <c r="SU14">
        <v>656</v>
      </c>
      <c r="SV14">
        <v>302</v>
      </c>
      <c r="SW14">
        <v>87</v>
      </c>
      <c r="SX14">
        <v>49</v>
      </c>
      <c r="SY14">
        <v>438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 s="106">
        <v>823</v>
      </c>
      <c r="TL14" s="175">
        <f t="shared" si="18"/>
        <v>53.219927095990286</v>
      </c>
      <c r="TM14" s="106" t="s">
        <v>2372</v>
      </c>
      <c r="TN14" s="170" t="s">
        <v>2737</v>
      </c>
      <c r="TO14" s="106" t="s">
        <v>2692</v>
      </c>
      <c r="TQ14" s="1">
        <v>0.38594907407407408</v>
      </c>
      <c r="TR14" s="1">
        <v>0.18945601851851854</v>
      </c>
      <c r="TS14" s="1">
        <v>0.18945601851851854</v>
      </c>
      <c r="TT14" s="1">
        <v>4.1689814814814818E-2</v>
      </c>
      <c r="TU14">
        <v>738</v>
      </c>
      <c r="TV14">
        <v>47</v>
      </c>
      <c r="TW14">
        <v>785</v>
      </c>
      <c r="TX14">
        <v>255</v>
      </c>
      <c r="TY14">
        <v>46</v>
      </c>
      <c r="TZ14">
        <v>15</v>
      </c>
      <c r="UA14">
        <v>316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 s="106">
        <v>823</v>
      </c>
      <c r="UN14" s="175">
        <f t="shared" si="19"/>
        <v>38.396111786148239</v>
      </c>
      <c r="UO14" s="106" t="s">
        <v>2372</v>
      </c>
      <c r="UP14" s="170" t="s">
        <v>2737</v>
      </c>
      <c r="UQ14" s="106" t="s">
        <v>2692</v>
      </c>
      <c r="US14" s="1">
        <v>0.37177083333333333</v>
      </c>
      <c r="UT14" s="1">
        <v>0.31552083333333331</v>
      </c>
      <c r="UU14" s="1">
        <v>0.16443287037037038</v>
      </c>
      <c r="UV14" s="1">
        <v>5.6250000000000001E-2</v>
      </c>
      <c r="UW14">
        <v>782</v>
      </c>
      <c r="UX14">
        <v>92</v>
      </c>
      <c r="UY14">
        <v>874</v>
      </c>
      <c r="UZ14">
        <v>1428</v>
      </c>
      <c r="VA14">
        <v>98</v>
      </c>
      <c r="VB14">
        <v>31</v>
      </c>
      <c r="VC14">
        <v>1557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 s="106">
        <v>823</v>
      </c>
      <c r="VP14" s="175">
        <f t="shared" si="20"/>
        <v>189.18590522478735</v>
      </c>
      <c r="VQ14" s="106" t="s">
        <v>2372</v>
      </c>
      <c r="VR14" s="170" t="s">
        <v>2737</v>
      </c>
      <c r="VS14" s="106" t="s">
        <v>2692</v>
      </c>
      <c r="VU14" s="1"/>
      <c r="VV14" s="1"/>
      <c r="VW14" s="1"/>
      <c r="VX14" s="1"/>
      <c r="WQ14" s="106">
        <v>823</v>
      </c>
      <c r="WR14" s="175">
        <f t="shared" si="21"/>
        <v>0</v>
      </c>
      <c r="WS14" s="106" t="s">
        <v>2372</v>
      </c>
      <c r="WT14" s="170" t="s">
        <v>2737</v>
      </c>
      <c r="WU14" s="106" t="s">
        <v>2692</v>
      </c>
      <c r="WW14" s="1">
        <v>0.4057175925925926</v>
      </c>
      <c r="WX14" s="1">
        <v>0.27694444444444444</v>
      </c>
      <c r="WY14" s="1">
        <v>0.27694444444444444</v>
      </c>
      <c r="WZ14" s="1">
        <v>7.4699074074074071E-2</v>
      </c>
      <c r="XA14">
        <v>1046</v>
      </c>
      <c r="XB14">
        <v>112</v>
      </c>
      <c r="XC14">
        <v>1158</v>
      </c>
      <c r="XD14">
        <v>774</v>
      </c>
      <c r="XE14">
        <v>64</v>
      </c>
      <c r="XF14">
        <v>62</v>
      </c>
      <c r="XG14">
        <v>900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 s="106">
        <v>823</v>
      </c>
      <c r="XT14" s="175">
        <f t="shared" si="22"/>
        <v>109.35601458080195</v>
      </c>
      <c r="XU14" s="106" t="s">
        <v>2372</v>
      </c>
      <c r="XV14" s="170" t="s">
        <v>2737</v>
      </c>
      <c r="XW14" s="106" t="s">
        <v>2692</v>
      </c>
      <c r="XY14" s="1">
        <v>0.38501157407407405</v>
      </c>
      <c r="XZ14" s="1">
        <v>0.28548611111111111</v>
      </c>
      <c r="YA14" s="1">
        <v>0.28548611111111111</v>
      </c>
      <c r="YB14" s="1">
        <v>3.0266203703703708E-2</v>
      </c>
      <c r="YC14">
        <v>918</v>
      </c>
      <c r="YD14">
        <v>131</v>
      </c>
      <c r="YE14">
        <v>1049</v>
      </c>
      <c r="YF14">
        <v>669</v>
      </c>
      <c r="YG14">
        <v>94</v>
      </c>
      <c r="YH14">
        <v>64</v>
      </c>
      <c r="YI14">
        <v>827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 s="106">
        <v>823</v>
      </c>
      <c r="YV14" s="175">
        <f t="shared" si="23"/>
        <v>100.48602673147022</v>
      </c>
      <c r="YW14" s="106" t="s">
        <v>2372</v>
      </c>
      <c r="YX14" s="170" t="s">
        <v>2737</v>
      </c>
      <c r="YY14" s="106" t="s">
        <v>2692</v>
      </c>
      <c r="ZA14" s="1">
        <v>0.34167824074074077</v>
      </c>
      <c r="ZB14" s="1">
        <v>0.23041666666666669</v>
      </c>
      <c r="ZC14" s="1">
        <v>0.23041666666666669</v>
      </c>
      <c r="ZD14" s="1">
        <v>6.6076388888888893E-2</v>
      </c>
      <c r="ZE14">
        <v>461</v>
      </c>
      <c r="ZF14">
        <v>150</v>
      </c>
      <c r="ZG14">
        <v>611</v>
      </c>
      <c r="ZH14">
        <v>769</v>
      </c>
      <c r="ZI14">
        <v>127</v>
      </c>
      <c r="ZJ14">
        <v>79</v>
      </c>
      <c r="ZK14">
        <v>975</v>
      </c>
      <c r="ZL14">
        <v>0</v>
      </c>
      <c r="ZM14">
        <v>0</v>
      </c>
      <c r="ZN14">
        <v>0</v>
      </c>
      <c r="ZO14">
        <v>27</v>
      </c>
      <c r="ZP14">
        <v>4</v>
      </c>
      <c r="ZQ14">
        <v>31</v>
      </c>
      <c r="ZR14">
        <v>160</v>
      </c>
      <c r="ZS14">
        <v>4</v>
      </c>
      <c r="ZT14">
        <v>2</v>
      </c>
      <c r="ZU14">
        <v>166</v>
      </c>
      <c r="ZV14">
        <v>96.39</v>
      </c>
      <c r="ZW14" s="106">
        <v>823</v>
      </c>
      <c r="ZX14" s="175">
        <f t="shared" si="24"/>
        <v>118.46901579586877</v>
      </c>
      <c r="ZY14" s="106" t="s">
        <v>2372</v>
      </c>
      <c r="ZZ14" s="170" t="s">
        <v>2737</v>
      </c>
      <c r="AAA14" s="106" t="s">
        <v>2692</v>
      </c>
      <c r="AAB14">
        <v>8</v>
      </c>
      <c r="AAC14" s="1">
        <v>0.33806712962962965</v>
      </c>
      <c r="AAD14" s="1">
        <v>0.20824074074074073</v>
      </c>
      <c r="AAE14" s="1">
        <v>5.7916666666666665E-2</v>
      </c>
      <c r="AAF14" s="1">
        <v>0.1298148148148148</v>
      </c>
      <c r="AAG14">
        <v>462</v>
      </c>
      <c r="AAH14">
        <v>145</v>
      </c>
      <c r="AAI14">
        <v>607</v>
      </c>
      <c r="AAJ14">
        <v>403</v>
      </c>
      <c r="AAK14">
        <v>130</v>
      </c>
      <c r="AAL14">
        <v>88</v>
      </c>
      <c r="AAM14">
        <v>621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 s="106">
        <v>823</v>
      </c>
      <c r="AAZ14" s="175">
        <f t="shared" si="25"/>
        <v>75.455650060753342</v>
      </c>
      <c r="ABA14" s="106" t="s">
        <v>2372</v>
      </c>
      <c r="ABB14" s="170" t="s">
        <v>2737</v>
      </c>
      <c r="ABC14" s="106" t="s">
        <v>2692</v>
      </c>
      <c r="ABE14" s="1">
        <v>0.48828703703703707</v>
      </c>
      <c r="ABF14" s="1">
        <v>0.21245370370370373</v>
      </c>
      <c r="ABG14" s="1">
        <v>0.21245370370370373</v>
      </c>
      <c r="ABH14" s="1">
        <v>0.16949074074074075</v>
      </c>
      <c r="ABI14">
        <v>831</v>
      </c>
      <c r="ABJ14">
        <v>109</v>
      </c>
      <c r="ABK14">
        <v>940</v>
      </c>
      <c r="ABL14">
        <v>568</v>
      </c>
      <c r="ABM14">
        <v>80</v>
      </c>
      <c r="ABN14">
        <v>58</v>
      </c>
      <c r="ABO14">
        <v>706</v>
      </c>
      <c r="ABP14">
        <v>0</v>
      </c>
      <c r="ABQ14">
        <v>0</v>
      </c>
      <c r="ABR14">
        <v>0</v>
      </c>
      <c r="ABS14">
        <v>5</v>
      </c>
      <c r="ABT14">
        <v>1</v>
      </c>
      <c r="ABU14">
        <v>6</v>
      </c>
      <c r="ABV14">
        <v>75</v>
      </c>
      <c r="ABW14">
        <v>1</v>
      </c>
      <c r="ABX14">
        <v>0</v>
      </c>
      <c r="ABY14">
        <v>76</v>
      </c>
      <c r="ABZ14">
        <v>98.68</v>
      </c>
      <c r="ACA14" s="106">
        <v>823</v>
      </c>
      <c r="ACB14" s="175">
        <f t="shared" si="37"/>
        <v>85.783718104495748</v>
      </c>
      <c r="ACC14" s="106" t="s">
        <v>2372</v>
      </c>
      <c r="ACD14" s="170" t="s">
        <v>2737</v>
      </c>
      <c r="ACE14" s="106" t="s">
        <v>2692</v>
      </c>
      <c r="ACG14" s="1">
        <v>0.40369212962962964</v>
      </c>
      <c r="ACH14" s="1">
        <v>0.23350694444444445</v>
      </c>
      <c r="ACI14" s="1">
        <v>0.10685185185185185</v>
      </c>
      <c r="ACJ14" s="1">
        <v>0.17018518518518519</v>
      </c>
      <c r="ACK14">
        <v>854</v>
      </c>
      <c r="ACL14">
        <v>119</v>
      </c>
      <c r="ACM14">
        <v>973</v>
      </c>
      <c r="ACN14">
        <v>694</v>
      </c>
      <c r="ACO14">
        <v>90</v>
      </c>
      <c r="ACP14">
        <v>66</v>
      </c>
      <c r="ACQ14">
        <v>850</v>
      </c>
      <c r="ACR14">
        <v>0</v>
      </c>
      <c r="ACS14">
        <v>0</v>
      </c>
      <c r="ACT14">
        <v>0</v>
      </c>
      <c r="ACU14">
        <v>5</v>
      </c>
      <c r="ACV14">
        <v>1</v>
      </c>
      <c r="ACW14">
        <v>6</v>
      </c>
      <c r="ACX14">
        <v>75</v>
      </c>
      <c r="ACY14">
        <v>1</v>
      </c>
      <c r="ACZ14">
        <v>0</v>
      </c>
      <c r="ADA14">
        <v>76</v>
      </c>
      <c r="ADB14">
        <v>98.68</v>
      </c>
      <c r="ADC14" s="106">
        <v>823</v>
      </c>
      <c r="ADD14" s="175">
        <f t="shared" si="27"/>
        <v>103.28068043742407</v>
      </c>
    </row>
    <row r="15" spans="1:784">
      <c r="A15" t="s">
        <v>2378</v>
      </c>
      <c r="B15" s="106" t="s">
        <v>2737</v>
      </c>
      <c r="C15" s="106" t="s">
        <v>2692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s="106"/>
      <c r="AB15" s="175" t="e">
        <f t="shared" si="0"/>
        <v>#N/A</v>
      </c>
      <c r="AC15" t="s">
        <v>2378</v>
      </c>
      <c r="AD15" s="106" t="s">
        <v>2737</v>
      </c>
      <c r="AE15" s="106" t="s">
        <v>2692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s="106"/>
      <c r="BD15" s="175" t="e">
        <f t="shared" si="29"/>
        <v>#N/A</v>
      </c>
      <c r="BE15" t="s">
        <v>2378</v>
      </c>
      <c r="BF15" s="106" t="s">
        <v>2737</v>
      </c>
      <c r="BG15" s="106" t="s">
        <v>2692</v>
      </c>
      <c r="BI15" t="e">
        <v>#N/A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t="e">
        <v>#N/A</v>
      </c>
      <c r="BV15" t="e">
        <v>#N/A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s="106"/>
      <c r="CF15" s="175" t="e">
        <f t="shared" si="30"/>
        <v>#N/A</v>
      </c>
      <c r="CG15" t="s">
        <v>2378</v>
      </c>
      <c r="CH15" s="106" t="s">
        <v>2737</v>
      </c>
      <c r="CI15" s="106" t="s">
        <v>2692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e">
        <v>#N/A</v>
      </c>
      <c r="CQ15" t="e">
        <v>#N/A</v>
      </c>
      <c r="CR15" t="e">
        <v>#N/A</v>
      </c>
      <c r="CS15" t="e">
        <v>#N/A</v>
      </c>
      <c r="CT15" t="e">
        <v>#N/A</v>
      </c>
      <c r="CU15" t="e">
        <v>#N/A</v>
      </c>
      <c r="CV15" t="e">
        <v>#N/A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s="106"/>
      <c r="DH15" s="175" t="e">
        <f t="shared" si="31"/>
        <v>#N/A</v>
      </c>
      <c r="DI15" t="s">
        <v>2378</v>
      </c>
      <c r="DJ15" s="106" t="s">
        <v>2737</v>
      </c>
      <c r="DK15" s="106" t="s">
        <v>2692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I15" s="106"/>
      <c r="EJ15" s="175" t="e">
        <f t="shared" si="32"/>
        <v>#N/A</v>
      </c>
      <c r="EK15" t="s">
        <v>2378</v>
      </c>
      <c r="EL15" s="170" t="s">
        <v>2736</v>
      </c>
      <c r="EM15" s="106" t="s">
        <v>2692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t="e">
        <v>#N/A</v>
      </c>
      <c r="EZ15" t="e">
        <v>#N/A</v>
      </c>
      <c r="FA15" t="e">
        <v>#N/A</v>
      </c>
      <c r="FB15" t="e">
        <v>#N/A</v>
      </c>
      <c r="FC15" t="e">
        <v>#N/A</v>
      </c>
      <c r="FD15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K15" s="106"/>
      <c r="FL15" s="175" t="e">
        <f t="shared" si="33"/>
        <v>#N/A</v>
      </c>
      <c r="FM15" t="s">
        <v>2378</v>
      </c>
      <c r="FN15" s="170" t="s">
        <v>2736</v>
      </c>
      <c r="FO15" s="106" t="s">
        <v>2692</v>
      </c>
      <c r="FQ15" t="e">
        <v>#N/A</v>
      </c>
      <c r="FR15" t="e">
        <v>#N/A</v>
      </c>
      <c r="FS15" t="e">
        <v>#N/A</v>
      </c>
      <c r="FT15" t="e">
        <v>#N/A</v>
      </c>
      <c r="FU15" t="e">
        <v>#N/A</v>
      </c>
      <c r="FV15" t="e">
        <v>#N/A</v>
      </c>
      <c r="FW15" t="e">
        <v>#N/A</v>
      </c>
      <c r="FX15" t="e">
        <v>#N/A</v>
      </c>
      <c r="FY15" t="e">
        <v>#N/A</v>
      </c>
      <c r="FZ15" t="e">
        <v>#N/A</v>
      </c>
      <c r="GA15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v>#N/A</v>
      </c>
      <c r="GG15" t="e">
        <v>#N/A</v>
      </c>
      <c r="GH15" t="e">
        <v>#N/A</v>
      </c>
      <c r="GI15" t="e">
        <v>#N/A</v>
      </c>
      <c r="GJ15" t="e">
        <v>#N/A</v>
      </c>
      <c r="GK15" t="e">
        <v>#N/A</v>
      </c>
      <c r="GL15" t="e">
        <v>#N/A</v>
      </c>
      <c r="GM15" s="106"/>
      <c r="GN15" s="175" t="e">
        <f t="shared" si="34"/>
        <v>#N/A</v>
      </c>
      <c r="GO15" t="s">
        <v>2378</v>
      </c>
      <c r="GP15" s="170" t="s">
        <v>2736</v>
      </c>
      <c r="GQ15" s="106" t="s">
        <v>2692</v>
      </c>
      <c r="GS15" t="e">
        <v>#N/A</v>
      </c>
      <c r="GT15" t="e">
        <v>#N/A</v>
      </c>
      <c r="GU15" t="e">
        <v>#N/A</v>
      </c>
      <c r="GV15" t="e">
        <v>#N/A</v>
      </c>
      <c r="GW15" t="e">
        <v>#N/A</v>
      </c>
      <c r="GX15" t="e">
        <v>#N/A</v>
      </c>
      <c r="GY15" t="e">
        <v>#N/A</v>
      </c>
      <c r="GZ15" t="e">
        <v>#N/A</v>
      </c>
      <c r="HA15" t="e">
        <v>#N/A</v>
      </c>
      <c r="HB15" t="e">
        <v>#N/A</v>
      </c>
      <c r="HC15" t="e">
        <v>#N/A</v>
      </c>
      <c r="HD15" t="e">
        <v>#N/A</v>
      </c>
      <c r="HE15" t="e">
        <v>#N/A</v>
      </c>
      <c r="HF15" t="e">
        <v>#N/A</v>
      </c>
      <c r="HG15" t="e">
        <v>#N/A</v>
      </c>
      <c r="HH15" t="e">
        <v>#N/A</v>
      </c>
      <c r="HI15" t="e">
        <v>#N/A</v>
      </c>
      <c r="HJ15" t="e">
        <v>#N/A</v>
      </c>
      <c r="HK15" t="e">
        <v>#N/A</v>
      </c>
      <c r="HL15" t="e">
        <v>#N/A</v>
      </c>
      <c r="HM15" t="e">
        <v>#N/A</v>
      </c>
      <c r="HN15" t="e">
        <v>#N/A</v>
      </c>
      <c r="HO15" s="106"/>
      <c r="HP15" s="175" t="e">
        <f t="shared" si="35"/>
        <v>#N/A</v>
      </c>
      <c r="HQ15" t="s">
        <v>2378</v>
      </c>
      <c r="HR15" s="170" t="s">
        <v>2736</v>
      </c>
      <c r="HS15" s="106" t="s">
        <v>2692</v>
      </c>
      <c r="HU15" t="e">
        <v>#N/A</v>
      </c>
      <c r="HV15" t="e">
        <v>#N/A</v>
      </c>
      <c r="HW15" t="e">
        <v>#N/A</v>
      </c>
      <c r="HX15" t="e">
        <v>#N/A</v>
      </c>
      <c r="HY15" t="e">
        <v>#N/A</v>
      </c>
      <c r="HZ15" t="e">
        <v>#N/A</v>
      </c>
      <c r="IA15" t="e">
        <v>#N/A</v>
      </c>
      <c r="IB15" t="e">
        <v>#N/A</v>
      </c>
      <c r="IC15" t="e">
        <v>#N/A</v>
      </c>
      <c r="ID15" t="e">
        <v>#N/A</v>
      </c>
      <c r="IE15" t="e">
        <v>#N/A</v>
      </c>
      <c r="IF15" t="e">
        <v>#N/A</v>
      </c>
      <c r="IG15" t="e">
        <v>#N/A</v>
      </c>
      <c r="IH15" t="e">
        <v>#N/A</v>
      </c>
      <c r="II15" t="e">
        <v>#N/A</v>
      </c>
      <c r="IJ15" t="e">
        <v>#N/A</v>
      </c>
      <c r="IK15" t="e">
        <v>#N/A</v>
      </c>
      <c r="IL15" t="e">
        <v>#N/A</v>
      </c>
      <c r="IM15" t="e">
        <v>#N/A</v>
      </c>
      <c r="IN15" t="e">
        <v>#N/A</v>
      </c>
      <c r="IO15" t="e">
        <v>#N/A</v>
      </c>
      <c r="IP15" t="e">
        <v>#N/A</v>
      </c>
      <c r="IQ15" s="106">
        <f t="shared" si="28"/>
        <v>0</v>
      </c>
      <c r="IR15" s="175" t="e">
        <f t="shared" si="36"/>
        <v>#N/A</v>
      </c>
      <c r="IS15" t="s">
        <v>2378</v>
      </c>
      <c r="IT15" s="170" t="s">
        <v>2736</v>
      </c>
      <c r="IU15" s="106" t="s">
        <v>2692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v>#N/A</v>
      </c>
      <c r="JE15" t="e">
        <v>#N/A</v>
      </c>
      <c r="JF15" t="e">
        <v>#N/A</v>
      </c>
      <c r="JG15" t="e">
        <v>#N/A</v>
      </c>
      <c r="JH15" t="e">
        <v>#N/A</v>
      </c>
      <c r="JI15" t="e">
        <v>#N/A</v>
      </c>
      <c r="JJ15" t="e">
        <v>#N/A</v>
      </c>
      <c r="JK15" t="e">
        <v>#N/A</v>
      </c>
      <c r="JL15" t="e">
        <v>#N/A</v>
      </c>
      <c r="JM15" t="e">
        <v>#N/A</v>
      </c>
      <c r="JN15" t="e">
        <v>#N/A</v>
      </c>
      <c r="JO15" t="e">
        <v>#N/A</v>
      </c>
      <c r="JP15" t="e">
        <v>#N/A</v>
      </c>
      <c r="JQ15" t="e">
        <v>#N/A</v>
      </c>
      <c r="JR15" t="e">
        <v>#N/A</v>
      </c>
      <c r="JS15" s="106"/>
      <c r="JT15" s="175" t="e">
        <f t="shared" si="9"/>
        <v>#N/A</v>
      </c>
      <c r="JU15" t="s">
        <v>2378</v>
      </c>
      <c r="JV15" s="170" t="s">
        <v>2736</v>
      </c>
      <c r="JW15" s="106" t="s">
        <v>2692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s="106"/>
      <c r="KV15" s="175" t="e">
        <f t="shared" si="10"/>
        <v>#N/A</v>
      </c>
      <c r="KW15" t="s">
        <v>2378</v>
      </c>
      <c r="KX15" s="170" t="s">
        <v>2736</v>
      </c>
      <c r="KY15" s="106" t="s">
        <v>2692</v>
      </c>
      <c r="LA15" t="e">
        <v>#N/A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t="e">
        <v>#N/A</v>
      </c>
      <c r="LU15" t="e">
        <v>#N/A</v>
      </c>
      <c r="LV15" t="e">
        <v>#N/A</v>
      </c>
      <c r="LW15" s="106"/>
      <c r="LX15" s="175" t="e">
        <f t="shared" si="11"/>
        <v>#N/A</v>
      </c>
      <c r="LY15" t="s">
        <v>2378</v>
      </c>
      <c r="LZ15" s="170" t="s">
        <v>2736</v>
      </c>
      <c r="MA15" s="106" t="s">
        <v>2692</v>
      </c>
      <c r="MC15" t="e">
        <v>#N/A</v>
      </c>
      <c r="MD15" t="e">
        <v>#N/A</v>
      </c>
      <c r="ME15" t="e">
        <v>#N/A</v>
      </c>
      <c r="MF15" t="e">
        <v>#N/A</v>
      </c>
      <c r="MG15" t="e">
        <v>#N/A</v>
      </c>
      <c r="MH15" t="e">
        <v>#N/A</v>
      </c>
      <c r="MI15" t="e">
        <v>#N/A</v>
      </c>
      <c r="MJ15" t="e">
        <v>#N/A</v>
      </c>
      <c r="MK15" t="e">
        <v>#N/A</v>
      </c>
      <c r="ML15" t="e">
        <v>#N/A</v>
      </c>
      <c r="MM15" t="e">
        <v>#N/A</v>
      </c>
      <c r="MN15" t="e">
        <v>#N/A</v>
      </c>
      <c r="MO15" t="e">
        <v>#N/A</v>
      </c>
      <c r="MP15" t="e">
        <v>#N/A</v>
      </c>
      <c r="MQ15" t="e">
        <v>#N/A</v>
      </c>
      <c r="MR15" t="e">
        <v>#N/A</v>
      </c>
      <c r="MS15" t="e">
        <v>#N/A</v>
      </c>
      <c r="MT15" t="e">
        <v>#N/A</v>
      </c>
      <c r="MU15" t="e">
        <v>#N/A</v>
      </c>
      <c r="MV15" t="e">
        <v>#N/A</v>
      </c>
      <c r="MW15" t="e">
        <v>#N/A</v>
      </c>
      <c r="MX15" t="e">
        <v>#N/A</v>
      </c>
      <c r="MY15" s="106"/>
      <c r="MZ15" s="175" t="e">
        <f t="shared" si="12"/>
        <v>#N/A</v>
      </c>
      <c r="NA15" t="s">
        <v>2378</v>
      </c>
      <c r="NB15" s="170" t="s">
        <v>2736</v>
      </c>
      <c r="NC15" s="106" t="s">
        <v>2692</v>
      </c>
      <c r="NE15" t="e">
        <v>#N/A</v>
      </c>
      <c r="NF15" t="e">
        <v>#N/A</v>
      </c>
      <c r="NG15" t="e">
        <v>#N/A</v>
      </c>
      <c r="NH15" t="e">
        <v>#N/A</v>
      </c>
      <c r="NI15" t="e">
        <v>#N/A</v>
      </c>
      <c r="NJ15" t="e">
        <v>#N/A</v>
      </c>
      <c r="NK15" t="e">
        <v>#N/A</v>
      </c>
      <c r="NL15" t="e">
        <v>#N/A</v>
      </c>
      <c r="NM15" t="e">
        <v>#N/A</v>
      </c>
      <c r="NN15" t="e">
        <v>#N/A</v>
      </c>
      <c r="NO15" t="e">
        <v>#N/A</v>
      </c>
      <c r="NP15" t="e">
        <v>#N/A</v>
      </c>
      <c r="NQ15" t="e">
        <v>#N/A</v>
      </c>
      <c r="NR15" t="e">
        <v>#N/A</v>
      </c>
      <c r="NS15" t="e">
        <v>#N/A</v>
      </c>
      <c r="NT15" t="e">
        <v>#N/A</v>
      </c>
      <c r="NU15" t="e">
        <v>#N/A</v>
      </c>
      <c r="NV15" t="e">
        <v>#N/A</v>
      </c>
      <c r="NW15" t="e">
        <v>#N/A</v>
      </c>
      <c r="NX15" t="e">
        <v>#N/A</v>
      </c>
      <c r="NY15" t="e">
        <v>#N/A</v>
      </c>
      <c r="NZ15" t="e">
        <v>#N/A</v>
      </c>
      <c r="OA15" s="106"/>
      <c r="OB15" s="175" t="e">
        <f t="shared" si="13"/>
        <v>#N/A</v>
      </c>
      <c r="OC15" t="s">
        <v>2378</v>
      </c>
      <c r="OD15" s="170" t="s">
        <v>2736</v>
      </c>
      <c r="OE15" s="106" t="s">
        <v>2692</v>
      </c>
      <c r="PC15" s="106"/>
      <c r="PD15" s="175" t="e">
        <f t="shared" si="14"/>
        <v>#DIV/0!</v>
      </c>
      <c r="PE15" t="s">
        <v>2378</v>
      </c>
      <c r="PF15" s="170" t="s">
        <v>2736</v>
      </c>
      <c r="PG15" s="106" t="s">
        <v>2692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 t="e">
        <v>#N/A</v>
      </c>
      <c r="PT15" t="e">
        <v>#N/A</v>
      </c>
      <c r="PU15" t="e">
        <v>#N/A</v>
      </c>
      <c r="PV15" t="e">
        <v>#N/A</v>
      </c>
      <c r="PW15" t="e">
        <v>#N/A</v>
      </c>
      <c r="PX15" t="e">
        <v>#N/A</v>
      </c>
      <c r="PY15" t="e">
        <v>#N/A</v>
      </c>
      <c r="PZ15" t="e">
        <v>#N/A</v>
      </c>
      <c r="QA15" t="e">
        <v>#N/A</v>
      </c>
      <c r="QB15" t="e">
        <v>#N/A</v>
      </c>
      <c r="QC15" t="e">
        <v>#N/A</v>
      </c>
      <c r="QD15" t="e">
        <v>#N/A</v>
      </c>
      <c r="QE15" s="106"/>
      <c r="QF15" s="175" t="e">
        <f t="shared" si="15"/>
        <v>#N/A</v>
      </c>
      <c r="QG15" t="s">
        <v>2378</v>
      </c>
      <c r="QH15" s="170" t="s">
        <v>2736</v>
      </c>
      <c r="QI15" s="106" t="s">
        <v>2692</v>
      </c>
      <c r="QK15" t="e">
        <v>#N/A</v>
      </c>
      <c r="QL15" t="e">
        <v>#N/A</v>
      </c>
      <c r="QM15" t="e">
        <v>#N/A</v>
      </c>
      <c r="QN15" t="e">
        <v>#N/A</v>
      </c>
      <c r="QO15" t="e">
        <v>#N/A</v>
      </c>
      <c r="QP15" t="e">
        <v>#N/A</v>
      </c>
      <c r="QQ15" t="e">
        <v>#N/A</v>
      </c>
      <c r="QR15" t="e">
        <v>#N/A</v>
      </c>
      <c r="QS15" t="e">
        <v>#N/A</v>
      </c>
      <c r="QT15" t="e">
        <v>#N/A</v>
      </c>
      <c r="QU15" t="e">
        <v>#N/A</v>
      </c>
      <c r="QV15" t="e">
        <v>#N/A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t="e">
        <v>#N/A</v>
      </c>
      <c r="RF15" t="e">
        <v>#N/A</v>
      </c>
      <c r="RG15" s="106"/>
      <c r="RH15" s="175" t="e">
        <f t="shared" si="16"/>
        <v>#N/A</v>
      </c>
      <c r="RI15" t="s">
        <v>2378</v>
      </c>
      <c r="RJ15" s="170" t="s">
        <v>2736</v>
      </c>
      <c r="RK15" s="106" t="s">
        <v>2692</v>
      </c>
      <c r="RM15" t="e">
        <v>#N/A</v>
      </c>
      <c r="RN15" t="e">
        <v>#N/A</v>
      </c>
      <c r="RO15" t="e">
        <v>#N/A</v>
      </c>
      <c r="RP15" t="e">
        <v>#N/A</v>
      </c>
      <c r="RQ15" t="e">
        <v>#N/A</v>
      </c>
      <c r="RR15" t="e">
        <v>#N/A</v>
      </c>
      <c r="RS15" t="e">
        <v>#N/A</v>
      </c>
      <c r="RT15" t="e">
        <v>#N/A</v>
      </c>
      <c r="RU15" t="e">
        <v>#N/A</v>
      </c>
      <c r="RV15" t="e">
        <v>#N/A</v>
      </c>
      <c r="RW15" t="e">
        <v>#N/A</v>
      </c>
      <c r="RX15" t="e">
        <v>#N/A</v>
      </c>
      <c r="RY15" t="e">
        <v>#N/A</v>
      </c>
      <c r="RZ15" t="e">
        <v>#N/A</v>
      </c>
      <c r="SA15" t="e">
        <v>#N/A</v>
      </c>
      <c r="SB15" t="e">
        <v>#N/A</v>
      </c>
      <c r="SC15" t="e">
        <v>#N/A</v>
      </c>
      <c r="SD15" t="e">
        <v>#N/A</v>
      </c>
      <c r="SE15" t="e">
        <v>#N/A</v>
      </c>
      <c r="SF15" t="e">
        <v>#N/A</v>
      </c>
      <c r="SG15" t="e">
        <v>#N/A</v>
      </c>
      <c r="SH15" t="e">
        <v>#N/A</v>
      </c>
      <c r="SI15" s="106"/>
      <c r="SJ15" s="175" t="e">
        <f t="shared" si="17"/>
        <v>#N/A</v>
      </c>
      <c r="SK15" t="s">
        <v>2378</v>
      </c>
      <c r="SL15" s="170" t="s">
        <v>2736</v>
      </c>
      <c r="SM15" s="106" t="s">
        <v>2692</v>
      </c>
      <c r="SO15" t="e">
        <v>#N/A</v>
      </c>
      <c r="SP15" t="e">
        <v>#N/A</v>
      </c>
      <c r="SQ15" t="e">
        <v>#N/A</v>
      </c>
      <c r="SR15" t="e">
        <v>#N/A</v>
      </c>
      <c r="SS15" t="e">
        <v>#N/A</v>
      </c>
      <c r="ST15" t="e">
        <v>#N/A</v>
      </c>
      <c r="SU15" t="e">
        <v>#N/A</v>
      </c>
      <c r="SV15" t="e">
        <v>#N/A</v>
      </c>
      <c r="SW15" t="e">
        <v>#N/A</v>
      </c>
      <c r="SX15" t="e">
        <v>#N/A</v>
      </c>
      <c r="SY15" t="e">
        <v>#N/A</v>
      </c>
      <c r="SZ15" t="e">
        <v>#N/A</v>
      </c>
      <c r="TA15" t="e">
        <v>#N/A</v>
      </c>
      <c r="TB15" t="e">
        <v>#N/A</v>
      </c>
      <c r="TC15" t="e">
        <v>#N/A</v>
      </c>
      <c r="TD15" t="e">
        <v>#N/A</v>
      </c>
      <c r="TE15" t="e">
        <v>#N/A</v>
      </c>
      <c r="TF15" t="e">
        <v>#N/A</v>
      </c>
      <c r="TG15" t="e">
        <v>#N/A</v>
      </c>
      <c r="TH15" t="e">
        <v>#N/A</v>
      </c>
      <c r="TI15" t="e">
        <v>#N/A</v>
      </c>
      <c r="TJ15" t="e">
        <v>#N/A</v>
      </c>
      <c r="TK15" s="106"/>
      <c r="TL15" s="175" t="e">
        <f t="shared" si="18"/>
        <v>#N/A</v>
      </c>
      <c r="TM15" t="s">
        <v>2378</v>
      </c>
      <c r="TN15" s="170" t="s">
        <v>2736</v>
      </c>
      <c r="TO15" s="106" t="s">
        <v>2692</v>
      </c>
      <c r="TQ15" t="e">
        <v>#N/A</v>
      </c>
      <c r="TR15" t="e">
        <v>#N/A</v>
      </c>
      <c r="TS15" t="e">
        <v>#N/A</v>
      </c>
      <c r="TT15" t="e">
        <v>#N/A</v>
      </c>
      <c r="TU15" t="e">
        <v>#N/A</v>
      </c>
      <c r="TV15" t="e">
        <v>#N/A</v>
      </c>
      <c r="TW15" t="e">
        <v>#N/A</v>
      </c>
      <c r="TX15" t="e">
        <v>#N/A</v>
      </c>
      <c r="TY15" t="e">
        <v>#N/A</v>
      </c>
      <c r="TZ15" t="e">
        <v>#N/A</v>
      </c>
      <c r="UA15" t="e">
        <v>#N/A</v>
      </c>
      <c r="UB15" t="e">
        <v>#N/A</v>
      </c>
      <c r="UC15" t="e">
        <v>#N/A</v>
      </c>
      <c r="UD15" t="e">
        <v>#N/A</v>
      </c>
      <c r="UE15" t="e">
        <v>#N/A</v>
      </c>
      <c r="UF15" t="e">
        <v>#N/A</v>
      </c>
      <c r="UG15" t="e">
        <v>#N/A</v>
      </c>
      <c r="UH15" t="e">
        <v>#N/A</v>
      </c>
      <c r="UI15" t="e">
        <v>#N/A</v>
      </c>
      <c r="UJ15" t="e">
        <v>#N/A</v>
      </c>
      <c r="UK15" t="e">
        <v>#N/A</v>
      </c>
      <c r="UL15" t="e">
        <v>#N/A</v>
      </c>
      <c r="UM15" s="106"/>
      <c r="UN15" s="175" t="e">
        <f t="shared" si="19"/>
        <v>#N/A</v>
      </c>
      <c r="UO15" t="s">
        <v>2378</v>
      </c>
      <c r="UP15" s="170" t="s">
        <v>2736</v>
      </c>
      <c r="UQ15" s="106" t="s">
        <v>2692</v>
      </c>
      <c r="US15" t="e">
        <v>#N/A</v>
      </c>
      <c r="UT15" t="e">
        <v>#N/A</v>
      </c>
      <c r="UU15" t="e">
        <v>#N/A</v>
      </c>
      <c r="UV15" t="e">
        <v>#N/A</v>
      </c>
      <c r="UW15" t="e">
        <v>#N/A</v>
      </c>
      <c r="UX15" t="e">
        <v>#N/A</v>
      </c>
      <c r="UY15" t="e">
        <v>#N/A</v>
      </c>
      <c r="UZ15" t="e">
        <v>#N/A</v>
      </c>
      <c r="VA15" t="e">
        <v>#N/A</v>
      </c>
      <c r="VB15" t="e">
        <v>#N/A</v>
      </c>
      <c r="VC15" t="e">
        <v>#N/A</v>
      </c>
      <c r="VD15" t="e">
        <v>#N/A</v>
      </c>
      <c r="VE15" t="e">
        <v>#N/A</v>
      </c>
      <c r="VF15" t="e">
        <v>#N/A</v>
      </c>
      <c r="VG15" t="e">
        <v>#N/A</v>
      </c>
      <c r="VH15" t="e">
        <v>#N/A</v>
      </c>
      <c r="VI15" t="e">
        <v>#N/A</v>
      </c>
      <c r="VJ15" t="e">
        <v>#N/A</v>
      </c>
      <c r="VK15" t="e">
        <v>#N/A</v>
      </c>
      <c r="VL15" t="e">
        <v>#N/A</v>
      </c>
      <c r="VM15" t="e">
        <v>#N/A</v>
      </c>
      <c r="VN15" t="e">
        <v>#N/A</v>
      </c>
      <c r="VO15" s="106"/>
      <c r="VP15" s="175" t="e">
        <f t="shared" si="20"/>
        <v>#N/A</v>
      </c>
      <c r="VQ15" t="s">
        <v>2378</v>
      </c>
      <c r="VR15" s="170" t="s">
        <v>2736</v>
      </c>
      <c r="VS15" s="106" t="s">
        <v>2692</v>
      </c>
      <c r="WQ15" s="106">
        <f t="shared" ref="WQ15:WQ21" si="38">SUM(QE15,RG15,SI15,TK15,VO15)</f>
        <v>0</v>
      </c>
      <c r="WR15" s="175" t="e">
        <f t="shared" si="21"/>
        <v>#DIV/0!</v>
      </c>
      <c r="WS15" t="s">
        <v>2378</v>
      </c>
      <c r="WT15" s="170" t="s">
        <v>2736</v>
      </c>
      <c r="WU15" s="106" t="s">
        <v>2692</v>
      </c>
      <c r="WW15" t="e">
        <v>#N/A</v>
      </c>
      <c r="WX15" t="e">
        <v>#N/A</v>
      </c>
      <c r="WY15" t="e">
        <v>#N/A</v>
      </c>
      <c r="WZ15" t="e">
        <v>#N/A</v>
      </c>
      <c r="XA15" t="e">
        <v>#N/A</v>
      </c>
      <c r="XB15" t="e">
        <v>#N/A</v>
      </c>
      <c r="XC15" t="e">
        <v>#N/A</v>
      </c>
      <c r="XD15" t="e">
        <v>#N/A</v>
      </c>
      <c r="XE15" t="e">
        <v>#N/A</v>
      </c>
      <c r="XF15" t="e">
        <v>#N/A</v>
      </c>
      <c r="XG15" t="e">
        <v>#N/A</v>
      </c>
      <c r="XH15" t="e">
        <v>#N/A</v>
      </c>
      <c r="XI15" t="e">
        <v>#N/A</v>
      </c>
      <c r="XJ15" t="e">
        <v>#N/A</v>
      </c>
      <c r="XK15" t="e">
        <v>#N/A</v>
      </c>
      <c r="XL15" t="e">
        <v>#N/A</v>
      </c>
      <c r="XM15" t="e">
        <v>#N/A</v>
      </c>
      <c r="XN15" t="e">
        <v>#N/A</v>
      </c>
      <c r="XO15" t="e">
        <v>#N/A</v>
      </c>
      <c r="XP15" t="e">
        <v>#N/A</v>
      </c>
      <c r="XQ15" t="e">
        <v>#N/A</v>
      </c>
      <c r="XR15" t="e">
        <v>#N/A</v>
      </c>
      <c r="XS15" s="106"/>
      <c r="XT15" s="175"/>
      <c r="XU15" t="s">
        <v>2378</v>
      </c>
      <c r="XV15" s="170" t="s">
        <v>2736</v>
      </c>
      <c r="XW15" s="106" t="s">
        <v>2692</v>
      </c>
      <c r="XY15" t="e">
        <v>#N/A</v>
      </c>
      <c r="XZ15" t="e">
        <v>#N/A</v>
      </c>
      <c r="YA15" t="e">
        <v>#N/A</v>
      </c>
      <c r="YB15" t="e">
        <v>#N/A</v>
      </c>
      <c r="YC15" t="e">
        <v>#N/A</v>
      </c>
      <c r="YD15" t="e">
        <v>#N/A</v>
      </c>
      <c r="YE15" t="e">
        <v>#N/A</v>
      </c>
      <c r="YF15" t="e">
        <v>#N/A</v>
      </c>
      <c r="YG15" t="e">
        <v>#N/A</v>
      </c>
      <c r="YH15" t="e">
        <v>#N/A</v>
      </c>
      <c r="YI15" t="e">
        <v>#N/A</v>
      </c>
      <c r="YJ15" t="e">
        <v>#N/A</v>
      </c>
      <c r="YK15" t="e">
        <v>#N/A</v>
      </c>
      <c r="YL15" t="e">
        <v>#N/A</v>
      </c>
      <c r="YM15" t="e">
        <v>#N/A</v>
      </c>
      <c r="YN15" t="e">
        <v>#N/A</v>
      </c>
      <c r="YO15" t="e">
        <v>#N/A</v>
      </c>
      <c r="YP15" t="e">
        <v>#N/A</v>
      </c>
      <c r="YQ15" t="e">
        <v>#N/A</v>
      </c>
      <c r="YR15" t="e">
        <v>#N/A</v>
      </c>
      <c r="YS15" t="e">
        <v>#N/A</v>
      </c>
      <c r="YT15" t="e">
        <v>#N/A</v>
      </c>
      <c r="YU15" s="106"/>
      <c r="YV15" s="175"/>
      <c r="YW15" t="s">
        <v>2378</v>
      </c>
      <c r="YX15" s="170" t="s">
        <v>2736</v>
      </c>
      <c r="YY15" s="106" t="s">
        <v>2692</v>
      </c>
      <c r="ZA15" t="e">
        <v>#N/A</v>
      </c>
      <c r="ZB15" t="e">
        <v>#N/A</v>
      </c>
      <c r="ZC15" t="e">
        <v>#N/A</v>
      </c>
      <c r="ZD15" t="e">
        <v>#N/A</v>
      </c>
      <c r="ZE15" t="e">
        <v>#N/A</v>
      </c>
      <c r="ZF15" t="e">
        <v>#N/A</v>
      </c>
      <c r="ZG15" t="e">
        <v>#N/A</v>
      </c>
      <c r="ZH15" t="e">
        <v>#N/A</v>
      </c>
      <c r="ZI15" t="e">
        <v>#N/A</v>
      </c>
      <c r="ZJ15" t="e">
        <v>#N/A</v>
      </c>
      <c r="ZK15" t="e">
        <v>#N/A</v>
      </c>
      <c r="ZL15" t="e">
        <v>#N/A</v>
      </c>
      <c r="ZM15" t="e">
        <v>#N/A</v>
      </c>
      <c r="ZN15" t="e">
        <v>#N/A</v>
      </c>
      <c r="ZO15" t="e">
        <v>#N/A</v>
      </c>
      <c r="ZP15" t="e">
        <v>#N/A</v>
      </c>
      <c r="ZQ15" t="e">
        <v>#N/A</v>
      </c>
      <c r="ZR15" t="e">
        <v>#N/A</v>
      </c>
      <c r="ZS15" t="e">
        <v>#N/A</v>
      </c>
      <c r="ZT15" t="e">
        <v>#N/A</v>
      </c>
      <c r="ZU15" t="e">
        <v>#N/A</v>
      </c>
      <c r="ZV15" t="e">
        <v>#N/A</v>
      </c>
      <c r="ZW15" s="106"/>
      <c r="ZX15" s="175"/>
      <c r="ZY15" t="s">
        <v>2378</v>
      </c>
      <c r="ZZ15" s="170" t="s">
        <v>2736</v>
      </c>
      <c r="AAA15" s="106" t="s">
        <v>2692</v>
      </c>
      <c r="AAC15" t="e">
        <v>#N/A</v>
      </c>
      <c r="AAD15" t="e">
        <v>#N/A</v>
      </c>
      <c r="AAE15" t="e">
        <v>#N/A</v>
      </c>
      <c r="AAF15" t="e">
        <v>#N/A</v>
      </c>
      <c r="AAG15" t="e">
        <v>#N/A</v>
      </c>
      <c r="AAH15" t="e">
        <v>#N/A</v>
      </c>
      <c r="AAI15" t="e">
        <v>#N/A</v>
      </c>
      <c r="AAJ15" t="e">
        <v>#N/A</v>
      </c>
      <c r="AAK15" t="e">
        <v>#N/A</v>
      </c>
      <c r="AAL15" t="e">
        <v>#N/A</v>
      </c>
      <c r="AAM15" t="e">
        <v>#N/A</v>
      </c>
      <c r="AAN15" t="e">
        <v>#N/A</v>
      </c>
      <c r="AAO15" t="e">
        <v>#N/A</v>
      </c>
      <c r="AAP15" t="e">
        <v>#N/A</v>
      </c>
      <c r="AAQ15" t="e">
        <v>#N/A</v>
      </c>
      <c r="AAR15" t="e">
        <v>#N/A</v>
      </c>
      <c r="AAS15" t="e">
        <v>#N/A</v>
      </c>
      <c r="AAT15" t="e">
        <v>#N/A</v>
      </c>
      <c r="AAU15" t="e">
        <v>#N/A</v>
      </c>
      <c r="AAV15" t="e">
        <v>#N/A</v>
      </c>
      <c r="AAW15" t="e">
        <v>#N/A</v>
      </c>
      <c r="AAX15" t="e">
        <v>#N/A</v>
      </c>
      <c r="AAY15" s="106"/>
      <c r="AAZ15" s="175"/>
      <c r="ABA15" t="s">
        <v>2378</v>
      </c>
      <c r="ABB15" s="170" t="s">
        <v>2736</v>
      </c>
      <c r="ABC15" s="106" t="s">
        <v>2692</v>
      </c>
      <c r="ABE15" t="e">
        <v>#N/A</v>
      </c>
      <c r="ABF15" t="e">
        <v>#N/A</v>
      </c>
      <c r="ABG15" t="e">
        <v>#N/A</v>
      </c>
      <c r="ABH15" t="e">
        <v>#N/A</v>
      </c>
      <c r="ABI15" t="e">
        <v>#N/A</v>
      </c>
      <c r="ABJ15" t="e">
        <v>#N/A</v>
      </c>
      <c r="ABK15" t="e">
        <v>#N/A</v>
      </c>
      <c r="ABL15" t="e">
        <v>#N/A</v>
      </c>
      <c r="ABM15" t="e">
        <v>#N/A</v>
      </c>
      <c r="ABN15" t="e">
        <v>#N/A</v>
      </c>
      <c r="ABO15" t="e">
        <v>#N/A</v>
      </c>
      <c r="ABP15" t="e">
        <v>#N/A</v>
      </c>
      <c r="ABQ15" t="e">
        <v>#N/A</v>
      </c>
      <c r="ABR15" t="e">
        <v>#N/A</v>
      </c>
      <c r="ABS15" t="e">
        <v>#N/A</v>
      </c>
      <c r="ABT15" t="e">
        <v>#N/A</v>
      </c>
      <c r="ABU15" t="e">
        <v>#N/A</v>
      </c>
      <c r="ABV15" t="e">
        <v>#N/A</v>
      </c>
      <c r="ABW15" t="e">
        <v>#N/A</v>
      </c>
      <c r="ABX15" t="e">
        <v>#N/A</v>
      </c>
      <c r="ABY15" t="e">
        <v>#N/A</v>
      </c>
      <c r="ABZ15" t="e">
        <v>#N/A</v>
      </c>
      <c r="ACA15" s="106"/>
      <c r="ACB15" s="175"/>
      <c r="ACC15" t="s">
        <v>2378</v>
      </c>
      <c r="ACD15" s="170" t="s">
        <v>2736</v>
      </c>
      <c r="ACE15" s="106" t="s">
        <v>2692</v>
      </c>
      <c r="ACG15" t="e">
        <v>#N/A</v>
      </c>
      <c r="ACH15" t="e">
        <v>#N/A</v>
      </c>
      <c r="ACI15" t="e">
        <v>#N/A</v>
      </c>
      <c r="ACJ15" t="e">
        <v>#N/A</v>
      </c>
      <c r="ACK15" t="e">
        <v>#N/A</v>
      </c>
      <c r="ACL15" t="e">
        <v>#N/A</v>
      </c>
      <c r="ACM15" t="e">
        <v>#N/A</v>
      </c>
      <c r="ACN15" t="e">
        <v>#N/A</v>
      </c>
      <c r="ACO15" t="e">
        <v>#N/A</v>
      </c>
      <c r="ACP15" t="e">
        <v>#N/A</v>
      </c>
      <c r="ACQ15" t="e">
        <v>#N/A</v>
      </c>
      <c r="ACR15" t="e">
        <v>#N/A</v>
      </c>
      <c r="ACS15" t="e">
        <v>#N/A</v>
      </c>
      <c r="ACT15" t="e">
        <v>#N/A</v>
      </c>
      <c r="ACU15" t="e">
        <v>#N/A</v>
      </c>
      <c r="ACV15" t="e">
        <v>#N/A</v>
      </c>
      <c r="ACW15" t="e">
        <v>#N/A</v>
      </c>
      <c r="ACX15" t="e">
        <v>#N/A</v>
      </c>
      <c r="ACY15" t="e">
        <v>#N/A</v>
      </c>
      <c r="ACZ15" t="e">
        <v>#N/A</v>
      </c>
      <c r="ADA15" t="e">
        <v>#N/A</v>
      </c>
      <c r="ADB15" t="e">
        <v>#N/A</v>
      </c>
      <c r="ADC15" s="106"/>
      <c r="ADD15" s="175" t="e">
        <f t="shared" si="27"/>
        <v>#N/A</v>
      </c>
    </row>
    <row r="16" spans="1:784">
      <c r="A16" t="s">
        <v>2363</v>
      </c>
      <c r="B16" s="106" t="s">
        <v>2737</v>
      </c>
      <c r="C16" s="106" t="s">
        <v>2692</v>
      </c>
      <c r="E16" s="1">
        <v>0</v>
      </c>
      <c r="F16" s="1">
        <v>0</v>
      </c>
      <c r="G16" s="1">
        <v>0</v>
      </c>
      <c r="H16" s="1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B16" s="175" t="e">
        <f t="shared" si="0"/>
        <v>#DIV/0!</v>
      </c>
      <c r="AC16" t="s">
        <v>2363</v>
      </c>
      <c r="AD16" s="106" t="s">
        <v>2737</v>
      </c>
      <c r="AE16" s="106" t="s">
        <v>2692</v>
      </c>
      <c r="AG16" s="1">
        <v>0</v>
      </c>
      <c r="AH16" s="1">
        <v>0</v>
      </c>
      <c r="AI16" s="1">
        <v>0</v>
      </c>
      <c r="AJ16" s="1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71</v>
      </c>
      <c r="AY16">
        <v>0</v>
      </c>
      <c r="AZ16">
        <v>0</v>
      </c>
      <c r="BA16">
        <v>71</v>
      </c>
      <c r="BB16">
        <v>100</v>
      </c>
      <c r="BD16" s="175" t="e">
        <f t="shared" si="29"/>
        <v>#DIV/0!</v>
      </c>
      <c r="BE16" t="s">
        <v>2363</v>
      </c>
      <c r="BF16" s="106" t="s">
        <v>2737</v>
      </c>
      <c r="BG16" s="106" t="s">
        <v>2692</v>
      </c>
      <c r="BI16" t="e">
        <v>#N/A</v>
      </c>
      <c r="BJ16" t="e">
        <v>#N/A</v>
      </c>
      <c r="BK16" t="e">
        <v>#N/A</v>
      </c>
      <c r="BL16" t="e">
        <v>#N/A</v>
      </c>
      <c r="BM16" t="e">
        <v>#N/A</v>
      </c>
      <c r="BN16" t="e">
        <v>#N/A</v>
      </c>
      <c r="BO16" t="e">
        <v>#N/A</v>
      </c>
      <c r="BP16" t="e">
        <v>#N/A</v>
      </c>
      <c r="BQ16" t="e">
        <v>#N/A</v>
      </c>
      <c r="BR16" t="e">
        <v>#N/A</v>
      </c>
      <c r="BS16" t="e">
        <v>#N/A</v>
      </c>
      <c r="BT16" t="e">
        <v>#N/A</v>
      </c>
      <c r="BU16" t="e">
        <v>#N/A</v>
      </c>
      <c r="BV16" t="e">
        <v>#N/A</v>
      </c>
      <c r="BW16" t="e">
        <v>#N/A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F16" s="175" t="e">
        <f t="shared" si="30"/>
        <v>#N/A</v>
      </c>
      <c r="CG16" t="s">
        <v>2363</v>
      </c>
      <c r="CH16" s="106" t="s">
        <v>2737</v>
      </c>
      <c r="CI16" s="106" t="s">
        <v>2692</v>
      </c>
      <c r="CK16" t="e">
        <v>#N/A</v>
      </c>
      <c r="CL16" t="e">
        <v>#N/A</v>
      </c>
      <c r="CM16" t="e">
        <v>#N/A</v>
      </c>
      <c r="CN16" t="e">
        <v>#N/A</v>
      </c>
      <c r="CO16" t="e">
        <v>#N/A</v>
      </c>
      <c r="CP16" t="e">
        <v>#N/A</v>
      </c>
      <c r="CQ16" t="e">
        <v>#N/A</v>
      </c>
      <c r="CR16" t="e">
        <v>#N/A</v>
      </c>
      <c r="CS16" t="e">
        <v>#N/A</v>
      </c>
      <c r="CT16" t="e">
        <v>#N/A</v>
      </c>
      <c r="CU16" t="e">
        <v>#N/A</v>
      </c>
      <c r="CV16" t="e">
        <v>#N/A</v>
      </c>
      <c r="CW16" t="e">
        <v>#N/A</v>
      </c>
      <c r="CX16" t="e">
        <v>#N/A</v>
      </c>
      <c r="CY16" t="e">
        <v>#N/A</v>
      </c>
      <c r="CZ16" t="e">
        <v>#N/A</v>
      </c>
      <c r="DA16" t="e">
        <v>#N/A</v>
      </c>
      <c r="DB16" t="e">
        <v>#N/A</v>
      </c>
      <c r="DC16" t="e">
        <v>#N/A</v>
      </c>
      <c r="DD16" t="e">
        <v>#N/A</v>
      </c>
      <c r="DE16" t="e">
        <v>#N/A</v>
      </c>
      <c r="DF16" t="e">
        <v>#N/A</v>
      </c>
      <c r="DH16" s="175" t="e">
        <f t="shared" si="31"/>
        <v>#N/A</v>
      </c>
      <c r="DI16" t="s">
        <v>2363</v>
      </c>
      <c r="DJ16" s="106" t="s">
        <v>2737</v>
      </c>
      <c r="DK16" s="106" t="s">
        <v>2692</v>
      </c>
      <c r="DM16" t="e">
        <v>#N/A</v>
      </c>
      <c r="DN16" t="e">
        <v>#N/A</v>
      </c>
      <c r="DO16" t="e">
        <v>#N/A</v>
      </c>
      <c r="DP16" t="e">
        <v>#N/A</v>
      </c>
      <c r="DQ16" t="e">
        <v>#N/A</v>
      </c>
      <c r="DR16" t="e">
        <v>#N/A</v>
      </c>
      <c r="DS16" t="e">
        <v>#N/A</v>
      </c>
      <c r="DT16" t="e">
        <v>#N/A</v>
      </c>
      <c r="DU16" t="e">
        <v>#N/A</v>
      </c>
      <c r="DV16" t="e">
        <v>#N/A</v>
      </c>
      <c r="DW16" t="e">
        <v>#N/A</v>
      </c>
      <c r="DX16" t="e">
        <v>#N/A</v>
      </c>
      <c r="DY16" t="e">
        <v>#N/A</v>
      </c>
      <c r="DZ16" t="e">
        <v>#N/A</v>
      </c>
      <c r="EA16" t="e">
        <v>#N/A</v>
      </c>
      <c r="EB16" t="e">
        <v>#N/A</v>
      </c>
      <c r="EC16" t="e">
        <v>#N/A</v>
      </c>
      <c r="ED16" t="e">
        <v>#N/A</v>
      </c>
      <c r="EE16" t="e">
        <v>#N/A</v>
      </c>
      <c r="EF16" t="e">
        <v>#N/A</v>
      </c>
      <c r="EG16" t="e">
        <v>#N/A</v>
      </c>
      <c r="EH16" t="e">
        <v>#N/A</v>
      </c>
      <c r="EJ16" s="175" t="e">
        <f t="shared" si="32"/>
        <v>#N/A</v>
      </c>
      <c r="EK16" t="s">
        <v>2363</v>
      </c>
      <c r="EL16" s="170" t="s">
        <v>2736</v>
      </c>
      <c r="EM16" s="106" t="s">
        <v>2692</v>
      </c>
      <c r="EO16" t="e">
        <v>#N/A</v>
      </c>
      <c r="EP16" t="e">
        <v>#N/A</v>
      </c>
      <c r="EQ16" t="e">
        <v>#N/A</v>
      </c>
      <c r="ER16" t="e">
        <v>#N/A</v>
      </c>
      <c r="ES16" t="e">
        <v>#N/A</v>
      </c>
      <c r="ET16" t="e">
        <v>#N/A</v>
      </c>
      <c r="EU16" t="e">
        <v>#N/A</v>
      </c>
      <c r="EV16" t="e">
        <v>#N/A</v>
      </c>
      <c r="EW16" t="e">
        <v>#N/A</v>
      </c>
      <c r="EX16" t="e">
        <v>#N/A</v>
      </c>
      <c r="EY16" t="e">
        <v>#N/A</v>
      </c>
      <c r="EZ16" t="e">
        <v>#N/A</v>
      </c>
      <c r="FA16" t="e">
        <v>#N/A</v>
      </c>
      <c r="FB16" t="e">
        <v>#N/A</v>
      </c>
      <c r="FC16" t="e">
        <v>#N/A</v>
      </c>
      <c r="FD16" t="e">
        <v>#N/A</v>
      </c>
      <c r="FE16" t="e">
        <v>#N/A</v>
      </c>
      <c r="FF16" t="e">
        <v>#N/A</v>
      </c>
      <c r="FG16" t="e">
        <v>#N/A</v>
      </c>
      <c r="FH16" t="e">
        <v>#N/A</v>
      </c>
      <c r="FI16" t="e">
        <v>#N/A</v>
      </c>
      <c r="FJ16" t="e">
        <v>#N/A</v>
      </c>
      <c r="FL16" s="175" t="e">
        <f t="shared" si="33"/>
        <v>#N/A</v>
      </c>
      <c r="FM16" t="s">
        <v>2363</v>
      </c>
      <c r="FN16" s="170" t="s">
        <v>2736</v>
      </c>
      <c r="FO16" s="106" t="s">
        <v>2692</v>
      </c>
      <c r="FQ16" t="e">
        <v>#N/A</v>
      </c>
      <c r="FR16" t="e">
        <v>#N/A</v>
      </c>
      <c r="FS16" t="e">
        <v>#N/A</v>
      </c>
      <c r="FT16" t="e">
        <v>#N/A</v>
      </c>
      <c r="FU16" t="e">
        <v>#N/A</v>
      </c>
      <c r="FV16" t="e">
        <v>#N/A</v>
      </c>
      <c r="FW16" t="e">
        <v>#N/A</v>
      </c>
      <c r="FX16" t="e">
        <v>#N/A</v>
      </c>
      <c r="FY16" t="e">
        <v>#N/A</v>
      </c>
      <c r="FZ16" t="e">
        <v>#N/A</v>
      </c>
      <c r="GA16" t="e">
        <v>#N/A</v>
      </c>
      <c r="GB16" t="e">
        <v>#N/A</v>
      </c>
      <c r="GC16" t="e">
        <v>#N/A</v>
      </c>
      <c r="GD16" t="e">
        <v>#N/A</v>
      </c>
      <c r="GE16" t="e">
        <v>#N/A</v>
      </c>
      <c r="GF16" t="e">
        <v>#N/A</v>
      </c>
      <c r="GG16" t="e">
        <v>#N/A</v>
      </c>
      <c r="GH16" t="e">
        <v>#N/A</v>
      </c>
      <c r="GI16" t="e">
        <v>#N/A</v>
      </c>
      <c r="GJ16" t="e">
        <v>#N/A</v>
      </c>
      <c r="GK16" t="e">
        <v>#N/A</v>
      </c>
      <c r="GL16" t="e">
        <v>#N/A</v>
      </c>
      <c r="GN16" s="175" t="e">
        <f t="shared" si="34"/>
        <v>#N/A</v>
      </c>
      <c r="GO16" t="s">
        <v>2363</v>
      </c>
      <c r="GP16" s="170" t="s">
        <v>2736</v>
      </c>
      <c r="GQ16" s="106" t="s">
        <v>2692</v>
      </c>
      <c r="GS16" t="e">
        <v>#N/A</v>
      </c>
      <c r="GT16" t="e">
        <v>#N/A</v>
      </c>
      <c r="GU16" t="e">
        <v>#N/A</v>
      </c>
      <c r="GV16" t="e">
        <v>#N/A</v>
      </c>
      <c r="GW16" t="e">
        <v>#N/A</v>
      </c>
      <c r="GX16" t="e">
        <v>#N/A</v>
      </c>
      <c r="GY16" t="e">
        <v>#N/A</v>
      </c>
      <c r="GZ16" t="e">
        <v>#N/A</v>
      </c>
      <c r="HA16" t="e">
        <v>#N/A</v>
      </c>
      <c r="HB16" t="e">
        <v>#N/A</v>
      </c>
      <c r="HC16" t="e">
        <v>#N/A</v>
      </c>
      <c r="HD16" t="e">
        <v>#N/A</v>
      </c>
      <c r="HE16" t="e">
        <v>#N/A</v>
      </c>
      <c r="HF16" t="e">
        <v>#N/A</v>
      </c>
      <c r="HG16" t="e">
        <v>#N/A</v>
      </c>
      <c r="HH16" t="e">
        <v>#N/A</v>
      </c>
      <c r="HI16" t="e">
        <v>#N/A</v>
      </c>
      <c r="HJ16" t="e">
        <v>#N/A</v>
      </c>
      <c r="HK16" t="e">
        <v>#N/A</v>
      </c>
      <c r="HL16" t="e">
        <v>#N/A</v>
      </c>
      <c r="HM16" t="e">
        <v>#N/A</v>
      </c>
      <c r="HN16" t="e">
        <v>#N/A</v>
      </c>
      <c r="HP16" s="175" t="e">
        <f t="shared" si="35"/>
        <v>#N/A</v>
      </c>
      <c r="HQ16" t="s">
        <v>2363</v>
      </c>
      <c r="HR16" s="170" t="s">
        <v>2736</v>
      </c>
      <c r="HS16" s="106" t="s">
        <v>2692</v>
      </c>
      <c r="HU16" t="e">
        <v>#N/A</v>
      </c>
      <c r="HV16" t="e">
        <v>#N/A</v>
      </c>
      <c r="HW16" t="e">
        <v>#N/A</v>
      </c>
      <c r="HX16" t="e">
        <v>#N/A</v>
      </c>
      <c r="HY16" t="e">
        <v>#N/A</v>
      </c>
      <c r="HZ16" t="e">
        <v>#N/A</v>
      </c>
      <c r="IA16" t="e">
        <v>#N/A</v>
      </c>
      <c r="IB16" t="e">
        <v>#N/A</v>
      </c>
      <c r="IC16" t="e">
        <v>#N/A</v>
      </c>
      <c r="ID16" t="e">
        <v>#N/A</v>
      </c>
      <c r="IE16" t="e">
        <v>#N/A</v>
      </c>
      <c r="IF16" t="e">
        <v>#N/A</v>
      </c>
      <c r="IG16" t="e">
        <v>#N/A</v>
      </c>
      <c r="IH16" t="e">
        <v>#N/A</v>
      </c>
      <c r="II16" t="e">
        <v>#N/A</v>
      </c>
      <c r="IJ16" t="e">
        <v>#N/A</v>
      </c>
      <c r="IK16" t="e">
        <v>#N/A</v>
      </c>
      <c r="IL16" t="e">
        <v>#N/A</v>
      </c>
      <c r="IM16" t="e">
        <v>#N/A</v>
      </c>
      <c r="IN16" t="e">
        <v>#N/A</v>
      </c>
      <c r="IO16" t="e">
        <v>#N/A</v>
      </c>
      <c r="IP16" t="e">
        <v>#N/A</v>
      </c>
      <c r="IQ16" s="106">
        <f t="shared" si="28"/>
        <v>0</v>
      </c>
      <c r="IR16" s="175" t="e">
        <f t="shared" si="36"/>
        <v>#N/A</v>
      </c>
      <c r="IS16" t="s">
        <v>2363</v>
      </c>
      <c r="IT16" s="170" t="s">
        <v>2736</v>
      </c>
      <c r="IU16" s="106" t="s">
        <v>2692</v>
      </c>
      <c r="IW16" t="e">
        <v>#N/A</v>
      </c>
      <c r="IX16" t="e">
        <v>#N/A</v>
      </c>
      <c r="IY16" t="e">
        <v>#N/A</v>
      </c>
      <c r="IZ16" t="e">
        <v>#N/A</v>
      </c>
      <c r="JA16" t="e">
        <v>#N/A</v>
      </c>
      <c r="JB16" t="e">
        <v>#N/A</v>
      </c>
      <c r="JC16" t="e">
        <v>#N/A</v>
      </c>
      <c r="JD16" t="e">
        <v>#N/A</v>
      </c>
      <c r="JE16" t="e">
        <v>#N/A</v>
      </c>
      <c r="JF16" t="e">
        <v>#N/A</v>
      </c>
      <c r="JG16" t="e">
        <v>#N/A</v>
      </c>
      <c r="JH16" t="e">
        <v>#N/A</v>
      </c>
      <c r="JI16" t="e">
        <v>#N/A</v>
      </c>
      <c r="JJ16" t="e">
        <v>#N/A</v>
      </c>
      <c r="JK16" t="e">
        <v>#N/A</v>
      </c>
      <c r="JL16" t="e">
        <v>#N/A</v>
      </c>
      <c r="JM16" t="e">
        <v>#N/A</v>
      </c>
      <c r="JN16" t="e">
        <v>#N/A</v>
      </c>
      <c r="JO16" t="e">
        <v>#N/A</v>
      </c>
      <c r="JP16" t="e">
        <v>#N/A</v>
      </c>
      <c r="JQ16" t="e">
        <v>#N/A</v>
      </c>
      <c r="JR16" t="e">
        <v>#N/A</v>
      </c>
      <c r="JT16" s="175" t="e">
        <f t="shared" si="9"/>
        <v>#N/A</v>
      </c>
      <c r="JU16" t="s">
        <v>2363</v>
      </c>
      <c r="JV16" s="170" t="s">
        <v>2736</v>
      </c>
      <c r="JW16" s="106" t="s">
        <v>2692</v>
      </c>
      <c r="JY16" t="e">
        <v>#N/A</v>
      </c>
      <c r="JZ16" t="e">
        <v>#N/A</v>
      </c>
      <c r="KA16" t="e">
        <v>#N/A</v>
      </c>
      <c r="KB16" t="e">
        <v>#N/A</v>
      </c>
      <c r="KC16" t="e">
        <v>#N/A</v>
      </c>
      <c r="KD16" t="e">
        <v>#N/A</v>
      </c>
      <c r="KE16" t="e">
        <v>#N/A</v>
      </c>
      <c r="KF16" t="e">
        <v>#N/A</v>
      </c>
      <c r="KG16" t="e">
        <v>#N/A</v>
      </c>
      <c r="KH16" t="e">
        <v>#N/A</v>
      </c>
      <c r="KI16" t="e">
        <v>#N/A</v>
      </c>
      <c r="KJ16" t="e">
        <v>#N/A</v>
      </c>
      <c r="KK16" t="e">
        <v>#N/A</v>
      </c>
      <c r="KL16" t="e">
        <v>#N/A</v>
      </c>
      <c r="KM16" t="e">
        <v>#N/A</v>
      </c>
      <c r="KN16" t="e">
        <v>#N/A</v>
      </c>
      <c r="KO16" t="e">
        <v>#N/A</v>
      </c>
      <c r="KP16" t="e">
        <v>#N/A</v>
      </c>
      <c r="KQ16" t="e">
        <v>#N/A</v>
      </c>
      <c r="KR16" t="e">
        <v>#N/A</v>
      </c>
      <c r="KS16" t="e">
        <v>#N/A</v>
      </c>
      <c r="KT16" t="e">
        <v>#N/A</v>
      </c>
      <c r="KV16" s="175" t="e">
        <f t="shared" si="10"/>
        <v>#N/A</v>
      </c>
      <c r="KW16" t="s">
        <v>2363</v>
      </c>
      <c r="KX16" s="170" t="s">
        <v>2736</v>
      </c>
      <c r="KY16" s="106" t="s">
        <v>2692</v>
      </c>
      <c r="LA16" t="e">
        <v>#N/A</v>
      </c>
      <c r="LB16" t="e">
        <v>#N/A</v>
      </c>
      <c r="LC16" t="e">
        <v>#N/A</v>
      </c>
      <c r="LD16" t="e">
        <v>#N/A</v>
      </c>
      <c r="LE16" t="e">
        <v>#N/A</v>
      </c>
      <c r="LF16" t="e">
        <v>#N/A</v>
      </c>
      <c r="LG16" t="e">
        <v>#N/A</v>
      </c>
      <c r="LH16" t="e">
        <v>#N/A</v>
      </c>
      <c r="LI16" t="e">
        <v>#N/A</v>
      </c>
      <c r="LJ16" t="e">
        <v>#N/A</v>
      </c>
      <c r="LK16" t="e">
        <v>#N/A</v>
      </c>
      <c r="LL16" t="e">
        <v>#N/A</v>
      </c>
      <c r="LM16" t="e">
        <v>#N/A</v>
      </c>
      <c r="LN16" t="e">
        <v>#N/A</v>
      </c>
      <c r="LO16" t="e">
        <v>#N/A</v>
      </c>
      <c r="LP16" t="e">
        <v>#N/A</v>
      </c>
      <c r="LQ16" t="e">
        <v>#N/A</v>
      </c>
      <c r="LR16" t="e">
        <v>#N/A</v>
      </c>
      <c r="LS16" t="e">
        <v>#N/A</v>
      </c>
      <c r="LT16" t="e">
        <v>#N/A</v>
      </c>
      <c r="LU16" t="e">
        <v>#N/A</v>
      </c>
      <c r="LV16" t="e">
        <v>#N/A</v>
      </c>
      <c r="LX16" s="175" t="e">
        <f t="shared" si="11"/>
        <v>#N/A</v>
      </c>
      <c r="LY16" t="s">
        <v>2363</v>
      </c>
      <c r="LZ16" s="170" t="s">
        <v>2736</v>
      </c>
      <c r="MA16" s="106" t="s">
        <v>2692</v>
      </c>
      <c r="MC16" t="e">
        <v>#N/A</v>
      </c>
      <c r="MD16" t="e">
        <v>#N/A</v>
      </c>
      <c r="ME16" t="e">
        <v>#N/A</v>
      </c>
      <c r="MF16" t="e">
        <v>#N/A</v>
      </c>
      <c r="MG16" t="e">
        <v>#N/A</v>
      </c>
      <c r="MH16" t="e">
        <v>#N/A</v>
      </c>
      <c r="MI16" t="e">
        <v>#N/A</v>
      </c>
      <c r="MJ16" t="e">
        <v>#N/A</v>
      </c>
      <c r="MK16" t="e">
        <v>#N/A</v>
      </c>
      <c r="ML16" t="e">
        <v>#N/A</v>
      </c>
      <c r="MM16" t="e">
        <v>#N/A</v>
      </c>
      <c r="MN16" t="e">
        <v>#N/A</v>
      </c>
      <c r="MO16" t="e">
        <v>#N/A</v>
      </c>
      <c r="MP16" t="e">
        <v>#N/A</v>
      </c>
      <c r="MQ16" t="e">
        <v>#N/A</v>
      </c>
      <c r="MR16" t="e">
        <v>#N/A</v>
      </c>
      <c r="MS16" t="e">
        <v>#N/A</v>
      </c>
      <c r="MT16" t="e">
        <v>#N/A</v>
      </c>
      <c r="MU16" t="e">
        <v>#N/A</v>
      </c>
      <c r="MV16" t="e">
        <v>#N/A</v>
      </c>
      <c r="MW16" t="e">
        <v>#N/A</v>
      </c>
      <c r="MX16" t="e">
        <v>#N/A</v>
      </c>
      <c r="MZ16" s="175" t="e">
        <f t="shared" si="12"/>
        <v>#N/A</v>
      </c>
      <c r="NA16" t="s">
        <v>2363</v>
      </c>
      <c r="NB16" s="170" t="s">
        <v>2736</v>
      </c>
      <c r="NC16" s="106" t="s">
        <v>2692</v>
      </c>
      <c r="NE16" t="e">
        <v>#N/A</v>
      </c>
      <c r="NF16" t="e">
        <v>#N/A</v>
      </c>
      <c r="NG16" t="e">
        <v>#N/A</v>
      </c>
      <c r="NH16" t="e">
        <v>#N/A</v>
      </c>
      <c r="NI16" t="e">
        <v>#N/A</v>
      </c>
      <c r="NJ16" t="e">
        <v>#N/A</v>
      </c>
      <c r="NK16" t="e">
        <v>#N/A</v>
      </c>
      <c r="NL16" t="e">
        <v>#N/A</v>
      </c>
      <c r="NM16" t="e">
        <v>#N/A</v>
      </c>
      <c r="NN16" t="e">
        <v>#N/A</v>
      </c>
      <c r="NO16" t="e">
        <v>#N/A</v>
      </c>
      <c r="NP16" t="e">
        <v>#N/A</v>
      </c>
      <c r="NQ16" t="e">
        <v>#N/A</v>
      </c>
      <c r="NR16" t="e">
        <v>#N/A</v>
      </c>
      <c r="NS16" t="e">
        <v>#N/A</v>
      </c>
      <c r="NT16" t="e">
        <v>#N/A</v>
      </c>
      <c r="NU16" t="e">
        <v>#N/A</v>
      </c>
      <c r="NV16" t="e">
        <v>#N/A</v>
      </c>
      <c r="NW16" t="e">
        <v>#N/A</v>
      </c>
      <c r="NX16" t="e">
        <v>#N/A</v>
      </c>
      <c r="NY16" t="e">
        <v>#N/A</v>
      </c>
      <c r="NZ16" t="e">
        <v>#N/A</v>
      </c>
      <c r="OB16" s="175" t="e">
        <f t="shared" si="13"/>
        <v>#N/A</v>
      </c>
      <c r="OC16" t="s">
        <v>2363</v>
      </c>
      <c r="OD16" s="170" t="s">
        <v>2736</v>
      </c>
      <c r="OE16" s="106" t="s">
        <v>2692</v>
      </c>
      <c r="PD16" s="175" t="e">
        <f t="shared" si="14"/>
        <v>#DIV/0!</v>
      </c>
      <c r="PE16" t="s">
        <v>2363</v>
      </c>
      <c r="PF16" s="170" t="s">
        <v>2736</v>
      </c>
      <c r="PG16" s="106" t="s">
        <v>2692</v>
      </c>
      <c r="PI16" t="e">
        <v>#N/A</v>
      </c>
      <c r="PJ16" t="e">
        <v>#N/A</v>
      </c>
      <c r="PK16" t="e">
        <v>#N/A</v>
      </c>
      <c r="PL16" t="e">
        <v>#N/A</v>
      </c>
      <c r="PM16" t="e">
        <v>#N/A</v>
      </c>
      <c r="PN16" t="e">
        <v>#N/A</v>
      </c>
      <c r="PO16" t="e">
        <v>#N/A</v>
      </c>
      <c r="PP16" t="e">
        <v>#N/A</v>
      </c>
      <c r="PQ16" t="e">
        <v>#N/A</v>
      </c>
      <c r="PR16" t="e">
        <v>#N/A</v>
      </c>
      <c r="PS16" t="e">
        <v>#N/A</v>
      </c>
      <c r="PT16" t="e">
        <v>#N/A</v>
      </c>
      <c r="PU16" t="e">
        <v>#N/A</v>
      </c>
      <c r="PV16" t="e">
        <v>#N/A</v>
      </c>
      <c r="PW16" t="e">
        <v>#N/A</v>
      </c>
      <c r="PX16" t="e">
        <v>#N/A</v>
      </c>
      <c r="PY16" t="e">
        <v>#N/A</v>
      </c>
      <c r="PZ16" t="e">
        <v>#N/A</v>
      </c>
      <c r="QA16" t="e">
        <v>#N/A</v>
      </c>
      <c r="QB16" t="e">
        <v>#N/A</v>
      </c>
      <c r="QC16" t="e">
        <v>#N/A</v>
      </c>
      <c r="QD16" t="e">
        <v>#N/A</v>
      </c>
      <c r="QF16" s="175" t="e">
        <f t="shared" si="15"/>
        <v>#N/A</v>
      </c>
      <c r="QG16" t="s">
        <v>2363</v>
      </c>
      <c r="QH16" s="170" t="s">
        <v>2736</v>
      </c>
      <c r="QI16" s="106" t="s">
        <v>2692</v>
      </c>
      <c r="QK16" t="e">
        <v>#N/A</v>
      </c>
      <c r="QL16" t="e">
        <v>#N/A</v>
      </c>
      <c r="QM16" t="e">
        <v>#N/A</v>
      </c>
      <c r="QN16" t="e">
        <v>#N/A</v>
      </c>
      <c r="QO16" t="e">
        <v>#N/A</v>
      </c>
      <c r="QP16" t="e">
        <v>#N/A</v>
      </c>
      <c r="QQ16" t="e">
        <v>#N/A</v>
      </c>
      <c r="QR16" t="e">
        <v>#N/A</v>
      </c>
      <c r="QS16" t="e">
        <v>#N/A</v>
      </c>
      <c r="QT16" t="e">
        <v>#N/A</v>
      </c>
      <c r="QU16" t="e">
        <v>#N/A</v>
      </c>
      <c r="QV16" t="e">
        <v>#N/A</v>
      </c>
      <c r="QW16" t="e">
        <v>#N/A</v>
      </c>
      <c r="QX16" t="e">
        <v>#N/A</v>
      </c>
      <c r="QY16" t="e">
        <v>#N/A</v>
      </c>
      <c r="QZ16" t="e">
        <v>#N/A</v>
      </c>
      <c r="RA16" t="e">
        <v>#N/A</v>
      </c>
      <c r="RB16" t="e">
        <v>#N/A</v>
      </c>
      <c r="RC16" t="e">
        <v>#N/A</v>
      </c>
      <c r="RD16" t="e">
        <v>#N/A</v>
      </c>
      <c r="RE16" t="e">
        <v>#N/A</v>
      </c>
      <c r="RF16" t="e">
        <v>#N/A</v>
      </c>
      <c r="RH16" s="175" t="e">
        <f t="shared" si="16"/>
        <v>#N/A</v>
      </c>
      <c r="RI16" t="s">
        <v>2363</v>
      </c>
      <c r="RJ16" s="170" t="s">
        <v>2736</v>
      </c>
      <c r="RK16" s="106" t="s">
        <v>2692</v>
      </c>
      <c r="RM16" t="e">
        <v>#N/A</v>
      </c>
      <c r="RN16" t="e">
        <v>#N/A</v>
      </c>
      <c r="RO16" t="e">
        <v>#N/A</v>
      </c>
      <c r="RP16" t="e">
        <v>#N/A</v>
      </c>
      <c r="RQ16" t="e">
        <v>#N/A</v>
      </c>
      <c r="RR16" t="e">
        <v>#N/A</v>
      </c>
      <c r="RS16" t="e">
        <v>#N/A</v>
      </c>
      <c r="RT16" t="e">
        <v>#N/A</v>
      </c>
      <c r="RU16" t="e">
        <v>#N/A</v>
      </c>
      <c r="RV16" t="e">
        <v>#N/A</v>
      </c>
      <c r="RW16" t="e">
        <v>#N/A</v>
      </c>
      <c r="RX16" t="e">
        <v>#N/A</v>
      </c>
      <c r="RY16" t="e">
        <v>#N/A</v>
      </c>
      <c r="RZ16" t="e">
        <v>#N/A</v>
      </c>
      <c r="SA16" t="e">
        <v>#N/A</v>
      </c>
      <c r="SB16" t="e">
        <v>#N/A</v>
      </c>
      <c r="SC16" t="e">
        <v>#N/A</v>
      </c>
      <c r="SD16" t="e">
        <v>#N/A</v>
      </c>
      <c r="SE16" t="e">
        <v>#N/A</v>
      </c>
      <c r="SF16" t="e">
        <v>#N/A</v>
      </c>
      <c r="SG16" t="e">
        <v>#N/A</v>
      </c>
      <c r="SH16" t="e">
        <v>#N/A</v>
      </c>
      <c r="SJ16" s="175" t="e">
        <f t="shared" si="17"/>
        <v>#N/A</v>
      </c>
      <c r="SK16" t="s">
        <v>2363</v>
      </c>
      <c r="SL16" s="170" t="s">
        <v>2736</v>
      </c>
      <c r="SM16" s="106" t="s">
        <v>2692</v>
      </c>
      <c r="SO16" t="e">
        <v>#N/A</v>
      </c>
      <c r="SP16" t="e">
        <v>#N/A</v>
      </c>
      <c r="SQ16" t="e">
        <v>#N/A</v>
      </c>
      <c r="SR16" t="e">
        <v>#N/A</v>
      </c>
      <c r="SS16" t="e">
        <v>#N/A</v>
      </c>
      <c r="ST16" t="e">
        <v>#N/A</v>
      </c>
      <c r="SU16" t="e">
        <v>#N/A</v>
      </c>
      <c r="SV16" t="e">
        <v>#N/A</v>
      </c>
      <c r="SW16" t="e">
        <v>#N/A</v>
      </c>
      <c r="SX16" t="e">
        <v>#N/A</v>
      </c>
      <c r="SY16" t="e">
        <v>#N/A</v>
      </c>
      <c r="SZ16" t="e">
        <v>#N/A</v>
      </c>
      <c r="TA16" t="e">
        <v>#N/A</v>
      </c>
      <c r="TB16" t="e">
        <v>#N/A</v>
      </c>
      <c r="TC16" t="e">
        <v>#N/A</v>
      </c>
      <c r="TD16" t="e">
        <v>#N/A</v>
      </c>
      <c r="TE16" t="e">
        <v>#N/A</v>
      </c>
      <c r="TF16" t="e">
        <v>#N/A</v>
      </c>
      <c r="TG16" t="e">
        <v>#N/A</v>
      </c>
      <c r="TH16" t="e">
        <v>#N/A</v>
      </c>
      <c r="TI16" t="e">
        <v>#N/A</v>
      </c>
      <c r="TJ16" t="e">
        <v>#N/A</v>
      </c>
      <c r="TL16" s="175" t="e">
        <f t="shared" si="18"/>
        <v>#N/A</v>
      </c>
      <c r="TM16" t="s">
        <v>2363</v>
      </c>
      <c r="TN16" s="170" t="s">
        <v>2736</v>
      </c>
      <c r="TO16" s="106" t="s">
        <v>2692</v>
      </c>
      <c r="TQ16" t="e">
        <v>#N/A</v>
      </c>
      <c r="TR16" t="e">
        <v>#N/A</v>
      </c>
      <c r="TS16" t="e">
        <v>#N/A</v>
      </c>
      <c r="TT16" t="e">
        <v>#N/A</v>
      </c>
      <c r="TU16" t="e">
        <v>#N/A</v>
      </c>
      <c r="TV16" t="e">
        <v>#N/A</v>
      </c>
      <c r="TW16" t="e">
        <v>#N/A</v>
      </c>
      <c r="TX16" t="e">
        <v>#N/A</v>
      </c>
      <c r="TY16" t="e">
        <v>#N/A</v>
      </c>
      <c r="TZ16" t="e">
        <v>#N/A</v>
      </c>
      <c r="UA16" t="e">
        <v>#N/A</v>
      </c>
      <c r="UB16" t="e">
        <v>#N/A</v>
      </c>
      <c r="UC16" t="e">
        <v>#N/A</v>
      </c>
      <c r="UD16" t="e">
        <v>#N/A</v>
      </c>
      <c r="UE16" t="e">
        <v>#N/A</v>
      </c>
      <c r="UF16" t="e">
        <v>#N/A</v>
      </c>
      <c r="UG16" t="e">
        <v>#N/A</v>
      </c>
      <c r="UH16" t="e">
        <v>#N/A</v>
      </c>
      <c r="UI16" t="e">
        <v>#N/A</v>
      </c>
      <c r="UJ16" t="e">
        <v>#N/A</v>
      </c>
      <c r="UK16" t="e">
        <v>#N/A</v>
      </c>
      <c r="UL16" t="e">
        <v>#N/A</v>
      </c>
      <c r="UN16" s="175" t="e">
        <f t="shared" si="19"/>
        <v>#N/A</v>
      </c>
      <c r="UO16" t="s">
        <v>2363</v>
      </c>
      <c r="UP16" s="170" t="s">
        <v>2736</v>
      </c>
      <c r="UQ16" s="106" t="s">
        <v>2692</v>
      </c>
      <c r="US16" t="e">
        <v>#N/A</v>
      </c>
      <c r="UT16" t="e">
        <v>#N/A</v>
      </c>
      <c r="UU16" t="e">
        <v>#N/A</v>
      </c>
      <c r="UV16" t="e">
        <v>#N/A</v>
      </c>
      <c r="UW16" t="e">
        <v>#N/A</v>
      </c>
      <c r="UX16" t="e">
        <v>#N/A</v>
      </c>
      <c r="UY16" t="e">
        <v>#N/A</v>
      </c>
      <c r="UZ16" t="e">
        <v>#N/A</v>
      </c>
      <c r="VA16" t="e">
        <v>#N/A</v>
      </c>
      <c r="VB16" t="e">
        <v>#N/A</v>
      </c>
      <c r="VC16" t="e">
        <v>#N/A</v>
      </c>
      <c r="VD16" t="e">
        <v>#N/A</v>
      </c>
      <c r="VE16" t="e">
        <v>#N/A</v>
      </c>
      <c r="VF16" t="e">
        <v>#N/A</v>
      </c>
      <c r="VG16" t="e">
        <v>#N/A</v>
      </c>
      <c r="VH16" t="e">
        <v>#N/A</v>
      </c>
      <c r="VI16" t="e">
        <v>#N/A</v>
      </c>
      <c r="VJ16" t="e">
        <v>#N/A</v>
      </c>
      <c r="VK16" t="e">
        <v>#N/A</v>
      </c>
      <c r="VL16" t="e">
        <v>#N/A</v>
      </c>
      <c r="VM16" t="e">
        <v>#N/A</v>
      </c>
      <c r="VN16" t="e">
        <v>#N/A</v>
      </c>
      <c r="VP16" s="175" t="e">
        <f t="shared" si="20"/>
        <v>#N/A</v>
      </c>
      <c r="VQ16" t="s">
        <v>2363</v>
      </c>
      <c r="VR16" s="170" t="s">
        <v>2736</v>
      </c>
      <c r="VS16" s="106" t="s">
        <v>2692</v>
      </c>
      <c r="WQ16" s="106">
        <f t="shared" si="38"/>
        <v>0</v>
      </c>
      <c r="WR16" s="175" t="e">
        <f t="shared" si="21"/>
        <v>#DIV/0!</v>
      </c>
      <c r="WS16" t="s">
        <v>2363</v>
      </c>
      <c r="WT16" s="170" t="s">
        <v>2736</v>
      </c>
      <c r="WU16" s="106" t="s">
        <v>2692</v>
      </c>
      <c r="WW16" t="e">
        <v>#N/A</v>
      </c>
      <c r="WX16" t="e">
        <v>#N/A</v>
      </c>
      <c r="WY16" t="e">
        <v>#N/A</v>
      </c>
      <c r="WZ16" t="e">
        <v>#N/A</v>
      </c>
      <c r="XA16" t="e">
        <v>#N/A</v>
      </c>
      <c r="XB16" t="e">
        <v>#N/A</v>
      </c>
      <c r="XC16" t="e">
        <v>#N/A</v>
      </c>
      <c r="XD16" t="e">
        <v>#N/A</v>
      </c>
      <c r="XE16" t="e">
        <v>#N/A</v>
      </c>
      <c r="XF16" t="e">
        <v>#N/A</v>
      </c>
      <c r="XG16" t="e">
        <v>#N/A</v>
      </c>
      <c r="XH16" t="e">
        <v>#N/A</v>
      </c>
      <c r="XI16" t="e">
        <v>#N/A</v>
      </c>
      <c r="XJ16" t="e">
        <v>#N/A</v>
      </c>
      <c r="XK16" t="e">
        <v>#N/A</v>
      </c>
      <c r="XL16" t="e">
        <v>#N/A</v>
      </c>
      <c r="XM16" t="e">
        <v>#N/A</v>
      </c>
      <c r="XN16" t="e">
        <v>#N/A</v>
      </c>
      <c r="XO16" t="e">
        <v>#N/A</v>
      </c>
      <c r="XP16" t="e">
        <v>#N/A</v>
      </c>
      <c r="XQ16" t="e">
        <v>#N/A</v>
      </c>
      <c r="XR16" t="e">
        <v>#N/A</v>
      </c>
      <c r="XS16" s="106"/>
      <c r="XT16" s="175"/>
      <c r="XU16" t="s">
        <v>2363</v>
      </c>
      <c r="XV16" s="170" t="s">
        <v>2736</v>
      </c>
      <c r="XW16" s="106" t="s">
        <v>2692</v>
      </c>
      <c r="XY16" t="e">
        <v>#N/A</v>
      </c>
      <c r="XZ16" t="e">
        <v>#N/A</v>
      </c>
      <c r="YA16" t="e">
        <v>#N/A</v>
      </c>
      <c r="YB16" t="e">
        <v>#N/A</v>
      </c>
      <c r="YC16" t="e">
        <v>#N/A</v>
      </c>
      <c r="YD16" t="e">
        <v>#N/A</v>
      </c>
      <c r="YE16" t="e">
        <v>#N/A</v>
      </c>
      <c r="YF16" t="e">
        <v>#N/A</v>
      </c>
      <c r="YG16" t="e">
        <v>#N/A</v>
      </c>
      <c r="YH16" t="e">
        <v>#N/A</v>
      </c>
      <c r="YI16" t="e">
        <v>#N/A</v>
      </c>
      <c r="YJ16" t="e">
        <v>#N/A</v>
      </c>
      <c r="YK16" t="e">
        <v>#N/A</v>
      </c>
      <c r="YL16" t="e">
        <v>#N/A</v>
      </c>
      <c r="YM16" t="e">
        <v>#N/A</v>
      </c>
      <c r="YN16" t="e">
        <v>#N/A</v>
      </c>
      <c r="YO16" t="e">
        <v>#N/A</v>
      </c>
      <c r="YP16" t="e">
        <v>#N/A</v>
      </c>
      <c r="YQ16" t="e">
        <v>#N/A</v>
      </c>
      <c r="YR16" t="e">
        <v>#N/A</v>
      </c>
      <c r="YS16" t="e">
        <v>#N/A</v>
      </c>
      <c r="YT16" t="e">
        <v>#N/A</v>
      </c>
      <c r="YU16" s="106"/>
      <c r="YV16" s="175"/>
      <c r="YW16" t="s">
        <v>2363</v>
      </c>
      <c r="YX16" s="170" t="s">
        <v>2736</v>
      </c>
      <c r="YY16" s="106" t="s">
        <v>2692</v>
      </c>
      <c r="ZA16" t="e">
        <v>#N/A</v>
      </c>
      <c r="ZB16" t="e">
        <v>#N/A</v>
      </c>
      <c r="ZC16" t="e">
        <v>#N/A</v>
      </c>
      <c r="ZD16" t="e">
        <v>#N/A</v>
      </c>
      <c r="ZE16" t="e">
        <v>#N/A</v>
      </c>
      <c r="ZF16" t="e">
        <v>#N/A</v>
      </c>
      <c r="ZG16" t="e">
        <v>#N/A</v>
      </c>
      <c r="ZH16" t="e">
        <v>#N/A</v>
      </c>
      <c r="ZI16" t="e">
        <v>#N/A</v>
      </c>
      <c r="ZJ16" t="e">
        <v>#N/A</v>
      </c>
      <c r="ZK16" t="e">
        <v>#N/A</v>
      </c>
      <c r="ZL16" t="e">
        <v>#N/A</v>
      </c>
      <c r="ZM16" t="e">
        <v>#N/A</v>
      </c>
      <c r="ZN16" t="e">
        <v>#N/A</v>
      </c>
      <c r="ZO16" t="e">
        <v>#N/A</v>
      </c>
      <c r="ZP16" t="e">
        <v>#N/A</v>
      </c>
      <c r="ZQ16" t="e">
        <v>#N/A</v>
      </c>
      <c r="ZR16" t="e">
        <v>#N/A</v>
      </c>
      <c r="ZS16" t="e">
        <v>#N/A</v>
      </c>
      <c r="ZT16" t="e">
        <v>#N/A</v>
      </c>
      <c r="ZU16" t="e">
        <v>#N/A</v>
      </c>
      <c r="ZV16" t="e">
        <v>#N/A</v>
      </c>
      <c r="ZW16" s="106"/>
      <c r="ZX16" s="175"/>
      <c r="ZY16" t="s">
        <v>2363</v>
      </c>
      <c r="ZZ16" s="170" t="s">
        <v>2736</v>
      </c>
      <c r="AAA16" s="106" t="s">
        <v>2692</v>
      </c>
      <c r="AAC16" t="e">
        <v>#N/A</v>
      </c>
      <c r="AAD16" t="e">
        <v>#N/A</v>
      </c>
      <c r="AAE16" t="e">
        <v>#N/A</v>
      </c>
      <c r="AAF16" t="e">
        <v>#N/A</v>
      </c>
      <c r="AAG16" t="e">
        <v>#N/A</v>
      </c>
      <c r="AAH16" t="e">
        <v>#N/A</v>
      </c>
      <c r="AAI16" t="e">
        <v>#N/A</v>
      </c>
      <c r="AAJ16" t="e">
        <v>#N/A</v>
      </c>
      <c r="AAK16" t="e">
        <v>#N/A</v>
      </c>
      <c r="AAL16" t="e">
        <v>#N/A</v>
      </c>
      <c r="AAM16" t="e">
        <v>#N/A</v>
      </c>
      <c r="AAN16" t="e">
        <v>#N/A</v>
      </c>
      <c r="AAO16" t="e">
        <v>#N/A</v>
      </c>
      <c r="AAP16" t="e">
        <v>#N/A</v>
      </c>
      <c r="AAQ16" t="e">
        <v>#N/A</v>
      </c>
      <c r="AAR16" t="e">
        <v>#N/A</v>
      </c>
      <c r="AAS16" t="e">
        <v>#N/A</v>
      </c>
      <c r="AAT16" t="e">
        <v>#N/A</v>
      </c>
      <c r="AAU16" t="e">
        <v>#N/A</v>
      </c>
      <c r="AAV16" t="e">
        <v>#N/A</v>
      </c>
      <c r="AAW16" t="e">
        <v>#N/A</v>
      </c>
      <c r="AAX16" t="e">
        <v>#N/A</v>
      </c>
      <c r="AAY16" s="106"/>
      <c r="AAZ16" s="175"/>
      <c r="ABA16" t="s">
        <v>2363</v>
      </c>
      <c r="ABB16" s="170" t="s">
        <v>2736</v>
      </c>
      <c r="ABC16" s="106" t="s">
        <v>2692</v>
      </c>
      <c r="ABE16" t="e">
        <v>#N/A</v>
      </c>
      <c r="ABF16" t="e">
        <v>#N/A</v>
      </c>
      <c r="ABG16" t="e">
        <v>#N/A</v>
      </c>
      <c r="ABH16" t="e">
        <v>#N/A</v>
      </c>
      <c r="ABI16" t="e">
        <v>#N/A</v>
      </c>
      <c r="ABJ16" t="e">
        <v>#N/A</v>
      </c>
      <c r="ABK16" t="e">
        <v>#N/A</v>
      </c>
      <c r="ABL16" t="e">
        <v>#N/A</v>
      </c>
      <c r="ABM16" t="e">
        <v>#N/A</v>
      </c>
      <c r="ABN16" t="e">
        <v>#N/A</v>
      </c>
      <c r="ABO16" t="e">
        <v>#N/A</v>
      </c>
      <c r="ABP16" t="e">
        <v>#N/A</v>
      </c>
      <c r="ABQ16" t="e">
        <v>#N/A</v>
      </c>
      <c r="ABR16" t="e">
        <v>#N/A</v>
      </c>
      <c r="ABS16" t="e">
        <v>#N/A</v>
      </c>
      <c r="ABT16" t="e">
        <v>#N/A</v>
      </c>
      <c r="ABU16" t="e">
        <v>#N/A</v>
      </c>
      <c r="ABV16" t="e">
        <v>#N/A</v>
      </c>
      <c r="ABW16" t="e">
        <v>#N/A</v>
      </c>
      <c r="ABX16" t="e">
        <v>#N/A</v>
      </c>
      <c r="ABY16" t="e">
        <v>#N/A</v>
      </c>
      <c r="ABZ16" t="e">
        <v>#N/A</v>
      </c>
      <c r="ACA16" s="106"/>
      <c r="ACB16" s="175"/>
      <c r="ACC16" t="s">
        <v>2363</v>
      </c>
      <c r="ACD16" s="170" t="s">
        <v>2736</v>
      </c>
      <c r="ACE16" s="106" t="s">
        <v>2692</v>
      </c>
      <c r="ACG16" t="e">
        <v>#N/A</v>
      </c>
      <c r="ACH16" t="e">
        <v>#N/A</v>
      </c>
      <c r="ACI16" t="e">
        <v>#N/A</v>
      </c>
      <c r="ACJ16" t="e">
        <v>#N/A</v>
      </c>
      <c r="ACK16" t="e">
        <v>#N/A</v>
      </c>
      <c r="ACL16" t="e">
        <v>#N/A</v>
      </c>
      <c r="ACM16" t="e">
        <v>#N/A</v>
      </c>
      <c r="ACN16" t="e">
        <v>#N/A</v>
      </c>
      <c r="ACO16" t="e">
        <v>#N/A</v>
      </c>
      <c r="ACP16" t="e">
        <v>#N/A</v>
      </c>
      <c r="ACQ16" t="e">
        <v>#N/A</v>
      </c>
      <c r="ACR16" t="e">
        <v>#N/A</v>
      </c>
      <c r="ACS16" t="e">
        <v>#N/A</v>
      </c>
      <c r="ACT16" t="e">
        <v>#N/A</v>
      </c>
      <c r="ACU16" t="e">
        <v>#N/A</v>
      </c>
      <c r="ACV16" t="e">
        <v>#N/A</v>
      </c>
      <c r="ACW16" t="e">
        <v>#N/A</v>
      </c>
      <c r="ACX16" t="e">
        <v>#N/A</v>
      </c>
      <c r="ACY16" t="e">
        <v>#N/A</v>
      </c>
      <c r="ACZ16" t="e">
        <v>#N/A</v>
      </c>
      <c r="ADA16" t="e">
        <v>#N/A</v>
      </c>
      <c r="ADB16" t="e">
        <v>#N/A</v>
      </c>
      <c r="ADC16" s="106"/>
      <c r="ADD16" s="175" t="e">
        <f t="shared" si="27"/>
        <v>#N/A</v>
      </c>
    </row>
    <row r="17" spans="1:784">
      <c r="A17" t="s">
        <v>473</v>
      </c>
      <c r="B17" s="170" t="s">
        <v>2736</v>
      </c>
      <c r="C17" s="106" t="s">
        <v>2692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B17" s="175" t="e">
        <f t="shared" si="0"/>
        <v>#N/A</v>
      </c>
      <c r="AC17" t="s">
        <v>473</v>
      </c>
      <c r="AD17" s="170" t="s">
        <v>2736</v>
      </c>
      <c r="AE17" s="106" t="s">
        <v>2692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D17" s="175" t="e">
        <f t="shared" si="29"/>
        <v>#N/A</v>
      </c>
      <c r="BE17" t="s">
        <v>473</v>
      </c>
      <c r="BF17" s="170" t="s">
        <v>2736</v>
      </c>
      <c r="BG17" s="106" t="s">
        <v>2692</v>
      </c>
      <c r="BI17" t="e">
        <v>#N/A</v>
      </c>
      <c r="BJ17" t="e">
        <v>#N/A</v>
      </c>
      <c r="BK17" t="e">
        <v>#N/A</v>
      </c>
      <c r="BL17" t="e">
        <v>#N/A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e">
        <v>#N/A</v>
      </c>
      <c r="BS17" t="e">
        <v>#N/A</v>
      </c>
      <c r="BT17" t="e">
        <v>#N/A</v>
      </c>
      <c r="BU17" t="e">
        <v>#N/A</v>
      </c>
      <c r="BV17" t="e">
        <v>#N/A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F17" s="175" t="e">
        <f t="shared" si="30"/>
        <v>#N/A</v>
      </c>
      <c r="CG17" t="s">
        <v>473</v>
      </c>
      <c r="CH17" s="170" t="s">
        <v>2736</v>
      </c>
      <c r="CI17" s="106" t="s">
        <v>2692</v>
      </c>
      <c r="CK17" t="e">
        <v>#N/A</v>
      </c>
      <c r="CL17" t="e">
        <v>#N/A</v>
      </c>
      <c r="CM17" t="e">
        <v>#N/A</v>
      </c>
      <c r="CN17" t="e">
        <v>#N/A</v>
      </c>
      <c r="CO17" t="e">
        <v>#N/A</v>
      </c>
      <c r="CP17" t="e">
        <v>#N/A</v>
      </c>
      <c r="CQ17" t="e">
        <v>#N/A</v>
      </c>
      <c r="CR17" t="e">
        <v>#N/A</v>
      </c>
      <c r="CS17" t="e">
        <v>#N/A</v>
      </c>
      <c r="CT17" t="e">
        <v>#N/A</v>
      </c>
      <c r="CU17" t="e">
        <v>#N/A</v>
      </c>
      <c r="CV17" t="e">
        <v>#N/A</v>
      </c>
      <c r="CW17" t="e">
        <v>#N/A</v>
      </c>
      <c r="CX17" t="e">
        <v>#N/A</v>
      </c>
      <c r="CY17" t="e">
        <v>#N/A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H17" s="175" t="e">
        <f t="shared" si="31"/>
        <v>#N/A</v>
      </c>
      <c r="DI17" t="s">
        <v>473</v>
      </c>
      <c r="DJ17" s="170" t="s">
        <v>2736</v>
      </c>
      <c r="DK17" s="106" t="s">
        <v>2692</v>
      </c>
      <c r="DM17" t="e">
        <v>#N/A</v>
      </c>
      <c r="DN17" t="e">
        <v>#N/A</v>
      </c>
      <c r="DO17" t="e">
        <v>#N/A</v>
      </c>
      <c r="DP17" t="e">
        <v>#N/A</v>
      </c>
      <c r="DQ17" t="e">
        <v>#N/A</v>
      </c>
      <c r="DR17" t="e">
        <v>#N/A</v>
      </c>
      <c r="DS17" t="e">
        <v>#N/A</v>
      </c>
      <c r="DT17" t="e">
        <v>#N/A</v>
      </c>
      <c r="DU17" t="e">
        <v>#N/A</v>
      </c>
      <c r="DV17" t="e">
        <v>#N/A</v>
      </c>
      <c r="DW17" t="e">
        <v>#N/A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  <c r="EG17" t="e">
        <v>#N/A</v>
      </c>
      <c r="EH17" t="e">
        <v>#N/A</v>
      </c>
      <c r="EJ17" s="175" t="e">
        <f t="shared" si="32"/>
        <v>#N/A</v>
      </c>
      <c r="EK17" t="s">
        <v>473</v>
      </c>
      <c r="EL17" s="170" t="s">
        <v>2736</v>
      </c>
      <c r="EM17" s="106" t="s">
        <v>2692</v>
      </c>
      <c r="EO17" t="e">
        <v>#N/A</v>
      </c>
      <c r="EP17" t="e">
        <v>#N/A</v>
      </c>
      <c r="EQ17" t="e">
        <v>#N/A</v>
      </c>
      <c r="ER17" t="e">
        <v>#N/A</v>
      </c>
      <c r="ES17" t="e">
        <v>#N/A</v>
      </c>
      <c r="ET17" t="e">
        <v>#N/A</v>
      </c>
      <c r="EU17" t="e">
        <v>#N/A</v>
      </c>
      <c r="EV17" t="e">
        <v>#N/A</v>
      </c>
      <c r="EW17" t="e">
        <v>#N/A</v>
      </c>
      <c r="EX17" t="e">
        <v>#N/A</v>
      </c>
      <c r="EY17" t="e">
        <v>#N/A</v>
      </c>
      <c r="EZ17" t="e">
        <v>#N/A</v>
      </c>
      <c r="FA17" t="e">
        <v>#N/A</v>
      </c>
      <c r="FB17" t="e">
        <v>#N/A</v>
      </c>
      <c r="FC17" t="e">
        <v>#N/A</v>
      </c>
      <c r="FD17" t="e">
        <v>#N/A</v>
      </c>
      <c r="FE17" t="e">
        <v>#N/A</v>
      </c>
      <c r="FF17" t="e">
        <v>#N/A</v>
      </c>
      <c r="FG17" t="e">
        <v>#N/A</v>
      </c>
      <c r="FH17" t="e">
        <v>#N/A</v>
      </c>
      <c r="FI17" t="e">
        <v>#N/A</v>
      </c>
      <c r="FJ17" t="e">
        <v>#N/A</v>
      </c>
      <c r="FL17" s="175" t="e">
        <f t="shared" si="33"/>
        <v>#N/A</v>
      </c>
      <c r="FM17" t="s">
        <v>473</v>
      </c>
      <c r="FN17" s="170" t="s">
        <v>2736</v>
      </c>
      <c r="FO17" s="106" t="s">
        <v>2692</v>
      </c>
      <c r="FQ17" t="e">
        <v>#N/A</v>
      </c>
      <c r="FR17" t="e">
        <v>#N/A</v>
      </c>
      <c r="FS17" t="e">
        <v>#N/A</v>
      </c>
      <c r="FT17" t="e">
        <v>#N/A</v>
      </c>
      <c r="FU17" t="e">
        <v>#N/A</v>
      </c>
      <c r="FV17" t="e">
        <v>#N/A</v>
      </c>
      <c r="FW17" t="e">
        <v>#N/A</v>
      </c>
      <c r="FX17" t="e">
        <v>#N/A</v>
      </c>
      <c r="FY17" t="e">
        <v>#N/A</v>
      </c>
      <c r="FZ17" t="e">
        <v>#N/A</v>
      </c>
      <c r="GA17" t="e">
        <v>#N/A</v>
      </c>
      <c r="GB17" t="e">
        <v>#N/A</v>
      </c>
      <c r="GC17" t="e">
        <v>#N/A</v>
      </c>
      <c r="GD17" t="e">
        <v>#N/A</v>
      </c>
      <c r="GE17" t="e">
        <v>#N/A</v>
      </c>
      <c r="GF17" t="e">
        <v>#N/A</v>
      </c>
      <c r="GG17" t="e">
        <v>#N/A</v>
      </c>
      <c r="GH17" t="e">
        <v>#N/A</v>
      </c>
      <c r="GI17" t="e">
        <v>#N/A</v>
      </c>
      <c r="GJ17" t="e">
        <v>#N/A</v>
      </c>
      <c r="GK17" t="e">
        <v>#N/A</v>
      </c>
      <c r="GL17" t="e">
        <v>#N/A</v>
      </c>
      <c r="GN17" s="175" t="e">
        <f t="shared" si="34"/>
        <v>#N/A</v>
      </c>
      <c r="GO17" t="s">
        <v>473</v>
      </c>
      <c r="GP17" s="170" t="s">
        <v>2736</v>
      </c>
      <c r="GQ17" s="106" t="s">
        <v>2692</v>
      </c>
      <c r="GS17" t="e">
        <v>#N/A</v>
      </c>
      <c r="GT17" t="e">
        <v>#N/A</v>
      </c>
      <c r="GU17" t="e">
        <v>#N/A</v>
      </c>
      <c r="GV17" t="e">
        <v>#N/A</v>
      </c>
      <c r="GW17" t="e">
        <v>#N/A</v>
      </c>
      <c r="GX17" t="e">
        <v>#N/A</v>
      </c>
      <c r="GY17" t="e">
        <v>#N/A</v>
      </c>
      <c r="GZ17" t="e">
        <v>#N/A</v>
      </c>
      <c r="HA17" t="e">
        <v>#N/A</v>
      </c>
      <c r="HB17" t="e">
        <v>#N/A</v>
      </c>
      <c r="HC17" t="e">
        <v>#N/A</v>
      </c>
      <c r="HD17" t="e">
        <v>#N/A</v>
      </c>
      <c r="HE17" t="e">
        <v>#N/A</v>
      </c>
      <c r="HF17" t="e">
        <v>#N/A</v>
      </c>
      <c r="HG17" t="e">
        <v>#N/A</v>
      </c>
      <c r="HH17" t="e">
        <v>#N/A</v>
      </c>
      <c r="HI17" t="e">
        <v>#N/A</v>
      </c>
      <c r="HJ17" t="e">
        <v>#N/A</v>
      </c>
      <c r="HK17" t="e">
        <v>#N/A</v>
      </c>
      <c r="HL17" t="e">
        <v>#N/A</v>
      </c>
      <c r="HM17" t="e">
        <v>#N/A</v>
      </c>
      <c r="HN17" t="e">
        <v>#N/A</v>
      </c>
      <c r="HP17" s="175" t="e">
        <f t="shared" si="35"/>
        <v>#N/A</v>
      </c>
      <c r="HQ17" t="s">
        <v>473</v>
      </c>
      <c r="HR17" s="170" t="s">
        <v>2736</v>
      </c>
      <c r="HS17" s="106" t="s">
        <v>2692</v>
      </c>
      <c r="HU17" t="e">
        <v>#N/A</v>
      </c>
      <c r="HV17" t="e">
        <v>#N/A</v>
      </c>
      <c r="HW17" t="e">
        <v>#N/A</v>
      </c>
      <c r="HX17" t="e">
        <v>#N/A</v>
      </c>
      <c r="HY17" t="e">
        <v>#N/A</v>
      </c>
      <c r="HZ17" t="e">
        <v>#N/A</v>
      </c>
      <c r="IA17" t="e">
        <v>#N/A</v>
      </c>
      <c r="IB17" t="e">
        <v>#N/A</v>
      </c>
      <c r="IC17" t="e">
        <v>#N/A</v>
      </c>
      <c r="ID17" t="e">
        <v>#N/A</v>
      </c>
      <c r="IE17" t="e">
        <v>#N/A</v>
      </c>
      <c r="IF17" t="e">
        <v>#N/A</v>
      </c>
      <c r="IG17" t="e">
        <v>#N/A</v>
      </c>
      <c r="IH17" t="e">
        <v>#N/A</v>
      </c>
      <c r="II17" t="e">
        <v>#N/A</v>
      </c>
      <c r="IJ17" t="e">
        <v>#N/A</v>
      </c>
      <c r="IK17" t="e">
        <v>#N/A</v>
      </c>
      <c r="IL17" t="e">
        <v>#N/A</v>
      </c>
      <c r="IM17" t="e">
        <v>#N/A</v>
      </c>
      <c r="IN17" t="e">
        <v>#N/A</v>
      </c>
      <c r="IO17" t="e">
        <v>#N/A</v>
      </c>
      <c r="IP17" t="e">
        <v>#N/A</v>
      </c>
      <c r="IQ17" s="106">
        <f t="shared" si="28"/>
        <v>0</v>
      </c>
      <c r="IR17" s="175" t="e">
        <f t="shared" si="36"/>
        <v>#N/A</v>
      </c>
      <c r="IS17" t="s">
        <v>473</v>
      </c>
      <c r="IT17" s="170" t="s">
        <v>2736</v>
      </c>
      <c r="IU17" s="106" t="s">
        <v>2692</v>
      </c>
      <c r="IW17" t="e">
        <v>#N/A</v>
      </c>
      <c r="IX17" t="e">
        <v>#N/A</v>
      </c>
      <c r="IY17" t="e">
        <v>#N/A</v>
      </c>
      <c r="IZ17" t="e">
        <v>#N/A</v>
      </c>
      <c r="JA17" t="e">
        <v>#N/A</v>
      </c>
      <c r="JB17" t="e">
        <v>#N/A</v>
      </c>
      <c r="JC17" t="e">
        <v>#N/A</v>
      </c>
      <c r="JD17" t="e">
        <v>#N/A</v>
      </c>
      <c r="JE17" t="e">
        <v>#N/A</v>
      </c>
      <c r="JF17" t="e">
        <v>#N/A</v>
      </c>
      <c r="JG17" t="e">
        <v>#N/A</v>
      </c>
      <c r="JH17" t="e">
        <v>#N/A</v>
      </c>
      <c r="JI17" t="e">
        <v>#N/A</v>
      </c>
      <c r="JJ17" t="e">
        <v>#N/A</v>
      </c>
      <c r="JK17" t="e">
        <v>#N/A</v>
      </c>
      <c r="JL17" t="e">
        <v>#N/A</v>
      </c>
      <c r="JM17" t="e">
        <v>#N/A</v>
      </c>
      <c r="JN17" t="e">
        <v>#N/A</v>
      </c>
      <c r="JO17" t="e">
        <v>#N/A</v>
      </c>
      <c r="JP17" t="e">
        <v>#N/A</v>
      </c>
      <c r="JQ17" t="e">
        <v>#N/A</v>
      </c>
      <c r="JR17" t="e">
        <v>#N/A</v>
      </c>
      <c r="JT17" s="175" t="e">
        <f t="shared" si="9"/>
        <v>#N/A</v>
      </c>
      <c r="JU17" t="s">
        <v>473</v>
      </c>
      <c r="JV17" s="170" t="s">
        <v>2736</v>
      </c>
      <c r="JW17" s="106" t="s">
        <v>2692</v>
      </c>
      <c r="JY17" s="1">
        <v>4.0046296296296297E-3</v>
      </c>
      <c r="JZ17" s="1">
        <v>2.9166666666666668E-3</v>
      </c>
      <c r="KA17" s="1">
        <v>2.9166666666666668E-3</v>
      </c>
      <c r="KB17" s="1">
        <v>0</v>
      </c>
      <c r="KC17">
        <v>2</v>
      </c>
      <c r="KD17">
        <v>0</v>
      </c>
      <c r="KE17">
        <v>2</v>
      </c>
      <c r="KF17">
        <v>23</v>
      </c>
      <c r="KG17">
        <v>0</v>
      </c>
      <c r="KH17">
        <v>0</v>
      </c>
      <c r="KI17">
        <v>23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V17" s="175" t="e">
        <f t="shared" si="10"/>
        <v>#DIV/0!</v>
      </c>
      <c r="KW17" t="s">
        <v>473</v>
      </c>
      <c r="KX17" s="170" t="s">
        <v>2736</v>
      </c>
      <c r="KY17" s="106" t="s">
        <v>2692</v>
      </c>
      <c r="LA17" t="e">
        <v>#N/A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t="e">
        <v>#N/A</v>
      </c>
      <c r="LU17" t="e">
        <v>#N/A</v>
      </c>
      <c r="LV17" t="e">
        <v>#N/A</v>
      </c>
      <c r="LX17" s="175" t="e">
        <f t="shared" si="11"/>
        <v>#N/A</v>
      </c>
      <c r="LY17" t="s">
        <v>473</v>
      </c>
      <c r="LZ17" s="170" t="s">
        <v>2736</v>
      </c>
      <c r="MA17" s="106" t="s">
        <v>2692</v>
      </c>
      <c r="MC17" t="e">
        <v>#N/A</v>
      </c>
      <c r="MD17" t="e">
        <v>#N/A</v>
      </c>
      <c r="ME17" t="e">
        <v>#N/A</v>
      </c>
      <c r="MF17" t="e">
        <v>#N/A</v>
      </c>
      <c r="MG17" t="e">
        <v>#N/A</v>
      </c>
      <c r="MH17" t="e">
        <v>#N/A</v>
      </c>
      <c r="MI17" t="e">
        <v>#N/A</v>
      </c>
      <c r="MJ17" t="e">
        <v>#N/A</v>
      </c>
      <c r="MK17" t="e">
        <v>#N/A</v>
      </c>
      <c r="ML17" t="e">
        <v>#N/A</v>
      </c>
      <c r="MM17" t="e">
        <v>#N/A</v>
      </c>
      <c r="MN17" t="e">
        <v>#N/A</v>
      </c>
      <c r="MO17" t="e">
        <v>#N/A</v>
      </c>
      <c r="MP17" t="e">
        <v>#N/A</v>
      </c>
      <c r="MQ17" t="e">
        <v>#N/A</v>
      </c>
      <c r="MR17" t="e">
        <v>#N/A</v>
      </c>
      <c r="MS17" t="e">
        <v>#N/A</v>
      </c>
      <c r="MT17" t="e">
        <v>#N/A</v>
      </c>
      <c r="MU17" t="e">
        <v>#N/A</v>
      </c>
      <c r="MV17" t="e">
        <v>#N/A</v>
      </c>
      <c r="MW17" t="e">
        <v>#N/A</v>
      </c>
      <c r="MX17" t="e">
        <v>#N/A</v>
      </c>
      <c r="MZ17" s="175" t="e">
        <f t="shared" si="12"/>
        <v>#N/A</v>
      </c>
      <c r="NA17" t="s">
        <v>473</v>
      </c>
      <c r="NB17" s="170" t="s">
        <v>2736</v>
      </c>
      <c r="NC17" s="106" t="s">
        <v>2692</v>
      </c>
      <c r="NE17" t="e">
        <v>#N/A</v>
      </c>
      <c r="NF17" t="e">
        <v>#N/A</v>
      </c>
      <c r="NG17" t="e">
        <v>#N/A</v>
      </c>
      <c r="NH17" t="e">
        <v>#N/A</v>
      </c>
      <c r="NI17" t="e">
        <v>#N/A</v>
      </c>
      <c r="NJ17" t="e">
        <v>#N/A</v>
      </c>
      <c r="NK17" t="e">
        <v>#N/A</v>
      </c>
      <c r="NL17" t="e">
        <v>#N/A</v>
      </c>
      <c r="NM17" t="e">
        <v>#N/A</v>
      </c>
      <c r="NN17" t="e">
        <v>#N/A</v>
      </c>
      <c r="NO17" t="e">
        <v>#N/A</v>
      </c>
      <c r="NP17" t="e">
        <v>#N/A</v>
      </c>
      <c r="NQ17" t="e">
        <v>#N/A</v>
      </c>
      <c r="NR17" t="e">
        <v>#N/A</v>
      </c>
      <c r="NS17" t="e">
        <v>#N/A</v>
      </c>
      <c r="NT17" t="e">
        <v>#N/A</v>
      </c>
      <c r="NU17" t="e">
        <v>#N/A</v>
      </c>
      <c r="NV17" t="e">
        <v>#N/A</v>
      </c>
      <c r="NW17" t="e">
        <v>#N/A</v>
      </c>
      <c r="NX17" t="e">
        <v>#N/A</v>
      </c>
      <c r="NY17" t="e">
        <v>#N/A</v>
      </c>
      <c r="NZ17" t="e">
        <v>#N/A</v>
      </c>
      <c r="OB17" s="175" t="e">
        <f t="shared" si="13"/>
        <v>#N/A</v>
      </c>
      <c r="OC17" t="s">
        <v>473</v>
      </c>
      <c r="OD17" s="170" t="s">
        <v>2736</v>
      </c>
      <c r="OE17" s="106" t="s">
        <v>2692</v>
      </c>
      <c r="PD17" s="175" t="e">
        <f t="shared" si="14"/>
        <v>#DIV/0!</v>
      </c>
      <c r="PE17" t="s">
        <v>473</v>
      </c>
      <c r="PF17" s="170" t="s">
        <v>2736</v>
      </c>
      <c r="PG17" s="106" t="s">
        <v>2692</v>
      </c>
      <c r="PI17" t="e">
        <v>#N/A</v>
      </c>
      <c r="PJ17" t="e">
        <v>#N/A</v>
      </c>
      <c r="PK17" t="e">
        <v>#N/A</v>
      </c>
      <c r="PL17" t="e">
        <v>#N/A</v>
      </c>
      <c r="PM17" t="e">
        <v>#N/A</v>
      </c>
      <c r="PN17" t="e">
        <v>#N/A</v>
      </c>
      <c r="PO17" t="e">
        <v>#N/A</v>
      </c>
      <c r="PP17" t="e">
        <v>#N/A</v>
      </c>
      <c r="PQ17" t="e">
        <v>#N/A</v>
      </c>
      <c r="PR17" t="e">
        <v>#N/A</v>
      </c>
      <c r="PS17" t="e">
        <v>#N/A</v>
      </c>
      <c r="PT17" t="e">
        <v>#N/A</v>
      </c>
      <c r="PU17" t="e">
        <v>#N/A</v>
      </c>
      <c r="PV17" t="e">
        <v>#N/A</v>
      </c>
      <c r="PW17" t="e">
        <v>#N/A</v>
      </c>
      <c r="PX17" t="e">
        <v>#N/A</v>
      </c>
      <c r="PY17" t="e">
        <v>#N/A</v>
      </c>
      <c r="PZ17" t="e">
        <v>#N/A</v>
      </c>
      <c r="QA17" t="e">
        <v>#N/A</v>
      </c>
      <c r="QB17" t="e">
        <v>#N/A</v>
      </c>
      <c r="QC17" t="e">
        <v>#N/A</v>
      </c>
      <c r="QD17" t="e">
        <v>#N/A</v>
      </c>
      <c r="QF17" s="175" t="e">
        <f t="shared" si="15"/>
        <v>#N/A</v>
      </c>
      <c r="QG17" t="s">
        <v>473</v>
      </c>
      <c r="QH17" s="170" t="s">
        <v>2736</v>
      </c>
      <c r="QI17" s="106" t="s">
        <v>2692</v>
      </c>
      <c r="QK17" t="e">
        <v>#N/A</v>
      </c>
      <c r="QL17" t="e">
        <v>#N/A</v>
      </c>
      <c r="QM17" t="e">
        <v>#N/A</v>
      </c>
      <c r="QN17" t="e">
        <v>#N/A</v>
      </c>
      <c r="QO17" t="e">
        <v>#N/A</v>
      </c>
      <c r="QP17" t="e">
        <v>#N/A</v>
      </c>
      <c r="QQ17" t="e">
        <v>#N/A</v>
      </c>
      <c r="QR17" t="e">
        <v>#N/A</v>
      </c>
      <c r="QS17" t="e">
        <v>#N/A</v>
      </c>
      <c r="QT17" t="e">
        <v>#N/A</v>
      </c>
      <c r="QU17" t="e">
        <v>#N/A</v>
      </c>
      <c r="QV17" t="e">
        <v>#N/A</v>
      </c>
      <c r="QW17" t="e">
        <v>#N/A</v>
      </c>
      <c r="QX17" t="e">
        <v>#N/A</v>
      </c>
      <c r="QY17" t="e">
        <v>#N/A</v>
      </c>
      <c r="QZ17" t="e">
        <v>#N/A</v>
      </c>
      <c r="RA17" t="e">
        <v>#N/A</v>
      </c>
      <c r="RB17" t="e">
        <v>#N/A</v>
      </c>
      <c r="RC17" t="e">
        <v>#N/A</v>
      </c>
      <c r="RD17" t="e">
        <v>#N/A</v>
      </c>
      <c r="RE17" t="e">
        <v>#N/A</v>
      </c>
      <c r="RF17" t="e">
        <v>#N/A</v>
      </c>
      <c r="RH17" s="175" t="e">
        <f t="shared" si="16"/>
        <v>#N/A</v>
      </c>
      <c r="RI17" t="s">
        <v>473</v>
      </c>
      <c r="RJ17" s="170" t="s">
        <v>2736</v>
      </c>
      <c r="RK17" s="106" t="s">
        <v>2692</v>
      </c>
      <c r="RM17" t="e">
        <v>#N/A</v>
      </c>
      <c r="RN17" t="e">
        <v>#N/A</v>
      </c>
      <c r="RO17" t="e">
        <v>#N/A</v>
      </c>
      <c r="RP17" t="e">
        <v>#N/A</v>
      </c>
      <c r="RQ17" t="e">
        <v>#N/A</v>
      </c>
      <c r="RR17" t="e">
        <v>#N/A</v>
      </c>
      <c r="RS17" t="e">
        <v>#N/A</v>
      </c>
      <c r="RT17" t="e">
        <v>#N/A</v>
      </c>
      <c r="RU17" t="e">
        <v>#N/A</v>
      </c>
      <c r="RV17" t="e">
        <v>#N/A</v>
      </c>
      <c r="RW17" t="e">
        <v>#N/A</v>
      </c>
      <c r="RX17" t="e">
        <v>#N/A</v>
      </c>
      <c r="RY17" t="e">
        <v>#N/A</v>
      </c>
      <c r="RZ17" t="e">
        <v>#N/A</v>
      </c>
      <c r="SA17" t="e">
        <v>#N/A</v>
      </c>
      <c r="SB17" t="e">
        <v>#N/A</v>
      </c>
      <c r="SC17" t="e">
        <v>#N/A</v>
      </c>
      <c r="SD17" t="e">
        <v>#N/A</v>
      </c>
      <c r="SE17" t="e">
        <v>#N/A</v>
      </c>
      <c r="SF17" t="e">
        <v>#N/A</v>
      </c>
      <c r="SG17" t="e">
        <v>#N/A</v>
      </c>
      <c r="SH17" t="e">
        <v>#N/A</v>
      </c>
      <c r="SJ17" s="175" t="e">
        <f t="shared" si="17"/>
        <v>#N/A</v>
      </c>
      <c r="SK17" t="s">
        <v>473</v>
      </c>
      <c r="SL17" s="170" t="s">
        <v>2736</v>
      </c>
      <c r="SM17" s="106" t="s">
        <v>2692</v>
      </c>
      <c r="SO17" t="e">
        <v>#N/A</v>
      </c>
      <c r="SP17" t="e">
        <v>#N/A</v>
      </c>
      <c r="SQ17" t="e">
        <v>#N/A</v>
      </c>
      <c r="SR17" t="e">
        <v>#N/A</v>
      </c>
      <c r="SS17" t="e">
        <v>#N/A</v>
      </c>
      <c r="ST17" t="e">
        <v>#N/A</v>
      </c>
      <c r="SU17" t="e">
        <v>#N/A</v>
      </c>
      <c r="SV17" t="e">
        <v>#N/A</v>
      </c>
      <c r="SW17" t="e">
        <v>#N/A</v>
      </c>
      <c r="SX17" t="e">
        <v>#N/A</v>
      </c>
      <c r="SY17" t="e">
        <v>#N/A</v>
      </c>
      <c r="SZ17" t="e">
        <v>#N/A</v>
      </c>
      <c r="TA17" t="e">
        <v>#N/A</v>
      </c>
      <c r="TB17" t="e">
        <v>#N/A</v>
      </c>
      <c r="TC17" t="e">
        <v>#N/A</v>
      </c>
      <c r="TD17" t="e">
        <v>#N/A</v>
      </c>
      <c r="TE17" t="e">
        <v>#N/A</v>
      </c>
      <c r="TF17" t="e">
        <v>#N/A</v>
      </c>
      <c r="TG17" t="e">
        <v>#N/A</v>
      </c>
      <c r="TH17" t="e">
        <v>#N/A</v>
      </c>
      <c r="TI17" t="e">
        <v>#N/A</v>
      </c>
      <c r="TJ17" t="e">
        <v>#N/A</v>
      </c>
      <c r="TL17" s="175" t="e">
        <f t="shared" si="18"/>
        <v>#N/A</v>
      </c>
      <c r="TM17" t="s">
        <v>473</v>
      </c>
      <c r="TN17" s="170" t="s">
        <v>2736</v>
      </c>
      <c r="TO17" s="106" t="s">
        <v>2692</v>
      </c>
      <c r="TQ17" t="e">
        <v>#N/A</v>
      </c>
      <c r="TR17" t="e">
        <v>#N/A</v>
      </c>
      <c r="TS17" t="e">
        <v>#N/A</v>
      </c>
      <c r="TT17" t="e">
        <v>#N/A</v>
      </c>
      <c r="TU17" t="e">
        <v>#N/A</v>
      </c>
      <c r="TV17" t="e">
        <v>#N/A</v>
      </c>
      <c r="TW17" t="e">
        <v>#N/A</v>
      </c>
      <c r="TX17" t="e">
        <v>#N/A</v>
      </c>
      <c r="TY17" t="e">
        <v>#N/A</v>
      </c>
      <c r="TZ17" t="e">
        <v>#N/A</v>
      </c>
      <c r="UA17" t="e">
        <v>#N/A</v>
      </c>
      <c r="UB17" t="e">
        <v>#N/A</v>
      </c>
      <c r="UC17" t="e">
        <v>#N/A</v>
      </c>
      <c r="UD17" t="e">
        <v>#N/A</v>
      </c>
      <c r="UE17" t="e">
        <v>#N/A</v>
      </c>
      <c r="UF17" t="e">
        <v>#N/A</v>
      </c>
      <c r="UG17" t="e">
        <v>#N/A</v>
      </c>
      <c r="UH17" t="e">
        <v>#N/A</v>
      </c>
      <c r="UI17" t="e">
        <v>#N/A</v>
      </c>
      <c r="UJ17" t="e">
        <v>#N/A</v>
      </c>
      <c r="UK17" t="e">
        <v>#N/A</v>
      </c>
      <c r="UL17" t="e">
        <v>#N/A</v>
      </c>
      <c r="UN17" s="175" t="e">
        <f t="shared" si="19"/>
        <v>#N/A</v>
      </c>
      <c r="UO17" t="s">
        <v>473</v>
      </c>
      <c r="UP17" s="170" t="s">
        <v>2736</v>
      </c>
      <c r="UQ17" s="106" t="s">
        <v>2692</v>
      </c>
      <c r="US17" t="e">
        <v>#N/A</v>
      </c>
      <c r="UT17" t="e">
        <v>#N/A</v>
      </c>
      <c r="UU17" t="e">
        <v>#N/A</v>
      </c>
      <c r="UV17" t="e">
        <v>#N/A</v>
      </c>
      <c r="UW17" t="e">
        <v>#N/A</v>
      </c>
      <c r="UX17" t="e">
        <v>#N/A</v>
      </c>
      <c r="UY17" t="e">
        <v>#N/A</v>
      </c>
      <c r="UZ17" t="e">
        <v>#N/A</v>
      </c>
      <c r="VA17" t="e">
        <v>#N/A</v>
      </c>
      <c r="VB17" t="e">
        <v>#N/A</v>
      </c>
      <c r="VC17" t="e">
        <v>#N/A</v>
      </c>
      <c r="VD17" t="e">
        <v>#N/A</v>
      </c>
      <c r="VE17" t="e">
        <v>#N/A</v>
      </c>
      <c r="VF17" t="e">
        <v>#N/A</v>
      </c>
      <c r="VG17" t="e">
        <v>#N/A</v>
      </c>
      <c r="VH17" t="e">
        <v>#N/A</v>
      </c>
      <c r="VI17" t="e">
        <v>#N/A</v>
      </c>
      <c r="VJ17" t="e">
        <v>#N/A</v>
      </c>
      <c r="VK17" t="e">
        <v>#N/A</v>
      </c>
      <c r="VL17" t="e">
        <v>#N/A</v>
      </c>
      <c r="VM17" t="e">
        <v>#N/A</v>
      </c>
      <c r="VN17" t="e">
        <v>#N/A</v>
      </c>
      <c r="VP17" s="175" t="e">
        <f t="shared" si="20"/>
        <v>#N/A</v>
      </c>
      <c r="VQ17" t="s">
        <v>473</v>
      </c>
      <c r="VR17" s="170" t="s">
        <v>2736</v>
      </c>
      <c r="VS17" s="106" t="s">
        <v>2692</v>
      </c>
      <c r="WQ17" s="106">
        <f t="shared" si="38"/>
        <v>0</v>
      </c>
      <c r="WR17" s="175" t="e">
        <f t="shared" si="21"/>
        <v>#DIV/0!</v>
      </c>
      <c r="WS17" t="s">
        <v>473</v>
      </c>
      <c r="WT17" s="170" t="s">
        <v>2736</v>
      </c>
      <c r="WU17" s="106" t="s">
        <v>2692</v>
      </c>
      <c r="WW17" t="e">
        <v>#N/A</v>
      </c>
      <c r="WX17" t="e">
        <v>#N/A</v>
      </c>
      <c r="WY17" t="e">
        <v>#N/A</v>
      </c>
      <c r="WZ17" t="e">
        <v>#N/A</v>
      </c>
      <c r="XA17" t="e">
        <v>#N/A</v>
      </c>
      <c r="XB17" t="e">
        <v>#N/A</v>
      </c>
      <c r="XC17" t="e">
        <v>#N/A</v>
      </c>
      <c r="XD17" t="e">
        <v>#N/A</v>
      </c>
      <c r="XE17" t="e">
        <v>#N/A</v>
      </c>
      <c r="XF17" t="e">
        <v>#N/A</v>
      </c>
      <c r="XG17" t="e">
        <v>#N/A</v>
      </c>
      <c r="XH17" t="e">
        <v>#N/A</v>
      </c>
      <c r="XI17" t="e">
        <v>#N/A</v>
      </c>
      <c r="XJ17" t="e">
        <v>#N/A</v>
      </c>
      <c r="XK17" t="e">
        <v>#N/A</v>
      </c>
      <c r="XL17" t="e">
        <v>#N/A</v>
      </c>
      <c r="XM17" t="e">
        <v>#N/A</v>
      </c>
      <c r="XN17" t="e">
        <v>#N/A</v>
      </c>
      <c r="XO17" t="e">
        <v>#N/A</v>
      </c>
      <c r="XP17" t="e">
        <v>#N/A</v>
      </c>
      <c r="XQ17" t="e">
        <v>#N/A</v>
      </c>
      <c r="XR17" t="e">
        <v>#N/A</v>
      </c>
      <c r="XS17" s="106"/>
      <c r="XT17" s="175"/>
      <c r="XU17" t="s">
        <v>473</v>
      </c>
      <c r="XV17" s="170" t="s">
        <v>2736</v>
      </c>
      <c r="XW17" s="106" t="s">
        <v>2692</v>
      </c>
      <c r="XY17" t="e">
        <v>#N/A</v>
      </c>
      <c r="XZ17" t="e">
        <v>#N/A</v>
      </c>
      <c r="YA17" t="e">
        <v>#N/A</v>
      </c>
      <c r="YB17" t="e">
        <v>#N/A</v>
      </c>
      <c r="YC17" t="e">
        <v>#N/A</v>
      </c>
      <c r="YD17" t="e">
        <v>#N/A</v>
      </c>
      <c r="YE17" t="e">
        <v>#N/A</v>
      </c>
      <c r="YF17" t="e">
        <v>#N/A</v>
      </c>
      <c r="YG17" t="e">
        <v>#N/A</v>
      </c>
      <c r="YH17" t="e">
        <v>#N/A</v>
      </c>
      <c r="YI17" t="e">
        <v>#N/A</v>
      </c>
      <c r="YJ17" t="e">
        <v>#N/A</v>
      </c>
      <c r="YK17" t="e">
        <v>#N/A</v>
      </c>
      <c r="YL17" t="e">
        <v>#N/A</v>
      </c>
      <c r="YM17" t="e">
        <v>#N/A</v>
      </c>
      <c r="YN17" t="e">
        <v>#N/A</v>
      </c>
      <c r="YO17" t="e">
        <v>#N/A</v>
      </c>
      <c r="YP17" t="e">
        <v>#N/A</v>
      </c>
      <c r="YQ17" t="e">
        <v>#N/A</v>
      </c>
      <c r="YR17" t="e">
        <v>#N/A</v>
      </c>
      <c r="YS17" t="e">
        <v>#N/A</v>
      </c>
      <c r="YT17" t="e">
        <v>#N/A</v>
      </c>
      <c r="YU17" s="106"/>
      <c r="YV17" s="175"/>
      <c r="YW17" t="s">
        <v>473</v>
      </c>
      <c r="YX17" s="170" t="s">
        <v>2736</v>
      </c>
      <c r="YY17" s="106" t="s">
        <v>2692</v>
      </c>
      <c r="ZA17" t="e">
        <v>#N/A</v>
      </c>
      <c r="ZB17" t="e">
        <v>#N/A</v>
      </c>
      <c r="ZC17" t="e">
        <v>#N/A</v>
      </c>
      <c r="ZD17" t="e">
        <v>#N/A</v>
      </c>
      <c r="ZE17" t="e">
        <v>#N/A</v>
      </c>
      <c r="ZF17" t="e">
        <v>#N/A</v>
      </c>
      <c r="ZG17" t="e">
        <v>#N/A</v>
      </c>
      <c r="ZH17" t="e">
        <v>#N/A</v>
      </c>
      <c r="ZI17" t="e">
        <v>#N/A</v>
      </c>
      <c r="ZJ17" t="e">
        <v>#N/A</v>
      </c>
      <c r="ZK17" t="e">
        <v>#N/A</v>
      </c>
      <c r="ZL17" t="e">
        <v>#N/A</v>
      </c>
      <c r="ZM17" t="e">
        <v>#N/A</v>
      </c>
      <c r="ZN17" t="e">
        <v>#N/A</v>
      </c>
      <c r="ZO17" t="e">
        <v>#N/A</v>
      </c>
      <c r="ZP17" t="e">
        <v>#N/A</v>
      </c>
      <c r="ZQ17" t="e">
        <v>#N/A</v>
      </c>
      <c r="ZR17" t="e">
        <v>#N/A</v>
      </c>
      <c r="ZS17" t="e">
        <v>#N/A</v>
      </c>
      <c r="ZT17" t="e">
        <v>#N/A</v>
      </c>
      <c r="ZU17" t="e">
        <v>#N/A</v>
      </c>
      <c r="ZV17" t="e">
        <v>#N/A</v>
      </c>
      <c r="ZW17" s="106"/>
      <c r="ZX17" s="175"/>
      <c r="ZY17" t="s">
        <v>473</v>
      </c>
      <c r="ZZ17" s="170" t="s">
        <v>2736</v>
      </c>
      <c r="AAA17" s="106" t="s">
        <v>2692</v>
      </c>
      <c r="AAC17" t="e">
        <v>#N/A</v>
      </c>
      <c r="AAD17" t="e">
        <v>#N/A</v>
      </c>
      <c r="AAE17" t="e">
        <v>#N/A</v>
      </c>
      <c r="AAF17" t="e">
        <v>#N/A</v>
      </c>
      <c r="AAG17" t="e">
        <v>#N/A</v>
      </c>
      <c r="AAH17" t="e">
        <v>#N/A</v>
      </c>
      <c r="AAI17" t="e">
        <v>#N/A</v>
      </c>
      <c r="AAJ17" t="e">
        <v>#N/A</v>
      </c>
      <c r="AAK17" t="e">
        <v>#N/A</v>
      </c>
      <c r="AAL17" t="e">
        <v>#N/A</v>
      </c>
      <c r="AAM17" t="e">
        <v>#N/A</v>
      </c>
      <c r="AAN17" t="e">
        <v>#N/A</v>
      </c>
      <c r="AAO17" t="e">
        <v>#N/A</v>
      </c>
      <c r="AAP17" t="e">
        <v>#N/A</v>
      </c>
      <c r="AAQ17" t="e">
        <v>#N/A</v>
      </c>
      <c r="AAR17" t="e">
        <v>#N/A</v>
      </c>
      <c r="AAS17" t="e">
        <v>#N/A</v>
      </c>
      <c r="AAT17" t="e">
        <v>#N/A</v>
      </c>
      <c r="AAU17" t="e">
        <v>#N/A</v>
      </c>
      <c r="AAV17" t="e">
        <v>#N/A</v>
      </c>
      <c r="AAW17" t="e">
        <v>#N/A</v>
      </c>
      <c r="AAX17" t="e">
        <v>#N/A</v>
      </c>
      <c r="AAY17" s="106"/>
      <c r="AAZ17" s="175"/>
      <c r="ABA17" t="s">
        <v>473</v>
      </c>
      <c r="ABB17" s="170" t="s">
        <v>2736</v>
      </c>
      <c r="ABC17" s="106" t="s">
        <v>2692</v>
      </c>
      <c r="ABE17" t="e">
        <v>#N/A</v>
      </c>
      <c r="ABF17" t="e">
        <v>#N/A</v>
      </c>
      <c r="ABG17" t="e">
        <v>#N/A</v>
      </c>
      <c r="ABH17" t="e">
        <v>#N/A</v>
      </c>
      <c r="ABI17" t="e">
        <v>#N/A</v>
      </c>
      <c r="ABJ17" t="e">
        <v>#N/A</v>
      </c>
      <c r="ABK17" t="e">
        <v>#N/A</v>
      </c>
      <c r="ABL17" t="e">
        <v>#N/A</v>
      </c>
      <c r="ABM17" t="e">
        <v>#N/A</v>
      </c>
      <c r="ABN17" t="e">
        <v>#N/A</v>
      </c>
      <c r="ABO17" t="e">
        <v>#N/A</v>
      </c>
      <c r="ABP17" t="e">
        <v>#N/A</v>
      </c>
      <c r="ABQ17" t="e">
        <v>#N/A</v>
      </c>
      <c r="ABR17" t="e">
        <v>#N/A</v>
      </c>
      <c r="ABS17" t="e">
        <v>#N/A</v>
      </c>
      <c r="ABT17" t="e">
        <v>#N/A</v>
      </c>
      <c r="ABU17" t="e">
        <v>#N/A</v>
      </c>
      <c r="ABV17" t="e">
        <v>#N/A</v>
      </c>
      <c r="ABW17" t="e">
        <v>#N/A</v>
      </c>
      <c r="ABX17" t="e">
        <v>#N/A</v>
      </c>
      <c r="ABY17" t="e">
        <v>#N/A</v>
      </c>
      <c r="ABZ17" t="e">
        <v>#N/A</v>
      </c>
      <c r="ACA17" s="106"/>
      <c r="ACB17" s="175"/>
      <c r="ACC17" t="s">
        <v>473</v>
      </c>
      <c r="ACD17" s="170" t="s">
        <v>2736</v>
      </c>
      <c r="ACE17" s="106" t="s">
        <v>2692</v>
      </c>
      <c r="ACG17" t="e">
        <v>#N/A</v>
      </c>
      <c r="ACH17" t="e">
        <v>#N/A</v>
      </c>
      <c r="ACI17" t="e">
        <v>#N/A</v>
      </c>
      <c r="ACJ17" t="e">
        <v>#N/A</v>
      </c>
      <c r="ACK17" t="e">
        <v>#N/A</v>
      </c>
      <c r="ACL17" t="e">
        <v>#N/A</v>
      </c>
      <c r="ACM17" t="e">
        <v>#N/A</v>
      </c>
      <c r="ACN17" t="e">
        <v>#N/A</v>
      </c>
      <c r="ACO17" t="e">
        <v>#N/A</v>
      </c>
      <c r="ACP17" t="e">
        <v>#N/A</v>
      </c>
      <c r="ACQ17" t="e">
        <v>#N/A</v>
      </c>
      <c r="ACR17" t="e">
        <v>#N/A</v>
      </c>
      <c r="ACS17" t="e">
        <v>#N/A</v>
      </c>
      <c r="ACT17" t="e">
        <v>#N/A</v>
      </c>
      <c r="ACU17" t="e">
        <v>#N/A</v>
      </c>
      <c r="ACV17" t="e">
        <v>#N/A</v>
      </c>
      <c r="ACW17" t="e">
        <v>#N/A</v>
      </c>
      <c r="ACX17" t="e">
        <v>#N/A</v>
      </c>
      <c r="ACY17" t="e">
        <v>#N/A</v>
      </c>
      <c r="ACZ17" t="e">
        <v>#N/A</v>
      </c>
      <c r="ADA17" t="e">
        <v>#N/A</v>
      </c>
      <c r="ADB17" t="e">
        <v>#N/A</v>
      </c>
      <c r="ADC17" s="106"/>
      <c r="ADD17" s="175" t="e">
        <f t="shared" si="27"/>
        <v>#N/A</v>
      </c>
    </row>
    <row r="18" spans="1:784">
      <c r="A18" t="s">
        <v>2364</v>
      </c>
      <c r="B18" s="170" t="s">
        <v>2736</v>
      </c>
      <c r="C18" s="106" t="s">
        <v>2692</v>
      </c>
      <c r="E18" s="1">
        <v>0</v>
      </c>
      <c r="F18" s="1">
        <v>0</v>
      </c>
      <c r="G18" s="1">
        <v>0</v>
      </c>
      <c r="H18" s="1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B18" s="175" t="e">
        <f t="shared" si="0"/>
        <v>#DIV/0!</v>
      </c>
      <c r="AC18" t="s">
        <v>2364</v>
      </c>
      <c r="AD18" s="170" t="s">
        <v>2736</v>
      </c>
      <c r="AE18" s="106" t="s">
        <v>2692</v>
      </c>
      <c r="AG18" s="1">
        <v>0</v>
      </c>
      <c r="AH18" s="1">
        <v>0</v>
      </c>
      <c r="AI18" s="1">
        <v>0</v>
      </c>
      <c r="AJ18" s="1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1</v>
      </c>
      <c r="AX18">
        <v>62</v>
      </c>
      <c r="AY18">
        <v>0</v>
      </c>
      <c r="AZ18">
        <v>0</v>
      </c>
      <c r="BA18">
        <v>62</v>
      </c>
      <c r="BB18">
        <v>100</v>
      </c>
      <c r="BD18" s="175" t="e">
        <f t="shared" si="29"/>
        <v>#DIV/0!</v>
      </c>
      <c r="BE18" t="s">
        <v>2364</v>
      </c>
      <c r="BF18" s="170" t="s">
        <v>2736</v>
      </c>
      <c r="BG18" s="106" t="s">
        <v>2692</v>
      </c>
      <c r="BI18" s="1">
        <v>0</v>
      </c>
      <c r="BJ18" s="1">
        <v>0</v>
      </c>
      <c r="BK18" s="1">
        <v>0</v>
      </c>
      <c r="BL18" s="1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1</v>
      </c>
      <c r="BY18">
        <v>3</v>
      </c>
      <c r="BZ18">
        <v>71</v>
      </c>
      <c r="CA18">
        <v>1</v>
      </c>
      <c r="CB18">
        <v>0</v>
      </c>
      <c r="CC18">
        <v>72</v>
      </c>
      <c r="CD18">
        <v>98.61</v>
      </c>
      <c r="CF18" s="175" t="e">
        <f t="shared" si="30"/>
        <v>#DIV/0!</v>
      </c>
      <c r="CG18" t="s">
        <v>2364</v>
      </c>
      <c r="CH18" s="170" t="s">
        <v>2736</v>
      </c>
      <c r="CI18" s="106" t="s">
        <v>2692</v>
      </c>
      <c r="CK18" s="1">
        <v>0</v>
      </c>
      <c r="CL18" s="1">
        <v>0</v>
      </c>
      <c r="CM18" s="1">
        <v>0</v>
      </c>
      <c r="CN18" s="1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H18" s="175" t="e">
        <f t="shared" si="31"/>
        <v>#DIV/0!</v>
      </c>
      <c r="DI18" t="s">
        <v>2364</v>
      </c>
      <c r="DJ18" s="170" t="s">
        <v>2736</v>
      </c>
      <c r="DK18" s="106" t="s">
        <v>2692</v>
      </c>
      <c r="DM18" s="1">
        <v>0</v>
      </c>
      <c r="DN18" s="1">
        <v>0</v>
      </c>
      <c r="DO18" s="1">
        <v>0</v>
      </c>
      <c r="DP18" s="1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J18" s="175" t="e">
        <f t="shared" si="32"/>
        <v>#DIV/0!</v>
      </c>
      <c r="EK18" t="s">
        <v>2364</v>
      </c>
      <c r="EL18" s="170" t="s">
        <v>2736</v>
      </c>
      <c r="EM18" s="106" t="s">
        <v>2692</v>
      </c>
      <c r="EO18" s="1">
        <v>0</v>
      </c>
      <c r="EP18" s="1">
        <v>0</v>
      </c>
      <c r="EQ18" s="1">
        <v>0</v>
      </c>
      <c r="ER18" s="1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L18" s="175" t="e">
        <f t="shared" si="33"/>
        <v>#DIV/0!</v>
      </c>
      <c r="FM18" t="s">
        <v>2364</v>
      </c>
      <c r="FN18" s="170" t="s">
        <v>2736</v>
      </c>
      <c r="FO18" s="106" t="s">
        <v>2692</v>
      </c>
      <c r="FQ18" t="e">
        <v>#N/A</v>
      </c>
      <c r="FR18" t="e">
        <v>#N/A</v>
      </c>
      <c r="FS18" t="e">
        <v>#N/A</v>
      </c>
      <c r="FT18" t="e">
        <v>#N/A</v>
      </c>
      <c r="FU18" t="e">
        <v>#N/A</v>
      </c>
      <c r="FV18" t="e">
        <v>#N/A</v>
      </c>
      <c r="FW18" t="e">
        <v>#N/A</v>
      </c>
      <c r="FX18" t="e">
        <v>#N/A</v>
      </c>
      <c r="FY18" t="e">
        <v>#N/A</v>
      </c>
      <c r="FZ18" t="e">
        <v>#N/A</v>
      </c>
      <c r="GA18" t="e">
        <v>#N/A</v>
      </c>
      <c r="GB18" t="e">
        <v>#N/A</v>
      </c>
      <c r="GC18" t="e">
        <v>#N/A</v>
      </c>
      <c r="GD18" t="e">
        <v>#N/A</v>
      </c>
      <c r="GE18" t="e">
        <v>#N/A</v>
      </c>
      <c r="GF18" t="e">
        <v>#N/A</v>
      </c>
      <c r="GG18" t="e">
        <v>#N/A</v>
      </c>
      <c r="GH18" t="e">
        <v>#N/A</v>
      </c>
      <c r="GI18" t="e">
        <v>#N/A</v>
      </c>
      <c r="GJ18" t="e">
        <v>#N/A</v>
      </c>
      <c r="GK18" t="e">
        <v>#N/A</v>
      </c>
      <c r="GL18" t="e">
        <v>#N/A</v>
      </c>
      <c r="GN18" s="175" t="e">
        <f t="shared" si="34"/>
        <v>#N/A</v>
      </c>
      <c r="GO18" t="s">
        <v>2364</v>
      </c>
      <c r="GP18" s="170" t="s">
        <v>2736</v>
      </c>
      <c r="GQ18" s="106" t="s">
        <v>2692</v>
      </c>
      <c r="GS18" t="e">
        <v>#N/A</v>
      </c>
      <c r="GT18" t="e">
        <v>#N/A</v>
      </c>
      <c r="GU18" t="e">
        <v>#N/A</v>
      </c>
      <c r="GV18" t="e">
        <v>#N/A</v>
      </c>
      <c r="GW18" t="e">
        <v>#N/A</v>
      </c>
      <c r="GX18" t="e">
        <v>#N/A</v>
      </c>
      <c r="GY18" t="e">
        <v>#N/A</v>
      </c>
      <c r="GZ18" t="e">
        <v>#N/A</v>
      </c>
      <c r="HA18" t="e">
        <v>#N/A</v>
      </c>
      <c r="HB18" t="e">
        <v>#N/A</v>
      </c>
      <c r="HC18" t="e">
        <v>#N/A</v>
      </c>
      <c r="HD18" t="e">
        <v>#N/A</v>
      </c>
      <c r="HE18" t="e">
        <v>#N/A</v>
      </c>
      <c r="HF18" t="e">
        <v>#N/A</v>
      </c>
      <c r="HG18" t="e">
        <v>#N/A</v>
      </c>
      <c r="HH18" t="e">
        <v>#N/A</v>
      </c>
      <c r="HI18" t="e">
        <v>#N/A</v>
      </c>
      <c r="HJ18" t="e">
        <v>#N/A</v>
      </c>
      <c r="HK18" t="e">
        <v>#N/A</v>
      </c>
      <c r="HL18" t="e">
        <v>#N/A</v>
      </c>
      <c r="HM18" t="e">
        <v>#N/A</v>
      </c>
      <c r="HN18" t="e">
        <v>#N/A</v>
      </c>
      <c r="HP18" s="175" t="e">
        <f t="shared" si="35"/>
        <v>#N/A</v>
      </c>
      <c r="HQ18" t="s">
        <v>2364</v>
      </c>
      <c r="HR18" s="170" t="s">
        <v>2736</v>
      </c>
      <c r="HS18" s="106" t="s">
        <v>2692</v>
      </c>
      <c r="HU18" s="1">
        <v>0</v>
      </c>
      <c r="HV18" s="1">
        <v>0</v>
      </c>
      <c r="HW18" s="1">
        <v>0</v>
      </c>
      <c r="HX18" s="1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2</v>
      </c>
      <c r="IJ18">
        <v>1</v>
      </c>
      <c r="IK18">
        <v>3</v>
      </c>
      <c r="IL18">
        <v>71</v>
      </c>
      <c r="IM18">
        <v>1</v>
      </c>
      <c r="IN18">
        <v>0</v>
      </c>
      <c r="IO18">
        <v>72</v>
      </c>
      <c r="IP18">
        <v>98.61</v>
      </c>
      <c r="IQ18" s="106">
        <f t="shared" si="28"/>
        <v>0</v>
      </c>
      <c r="IR18" s="175" t="e">
        <f t="shared" si="36"/>
        <v>#DIV/0!</v>
      </c>
      <c r="IS18" t="s">
        <v>2364</v>
      </c>
      <c r="IT18" s="170" t="s">
        <v>2736</v>
      </c>
      <c r="IU18" s="106" t="s">
        <v>2692</v>
      </c>
      <c r="IW18" t="e">
        <v>#N/A</v>
      </c>
      <c r="IX18" t="e">
        <v>#N/A</v>
      </c>
      <c r="IY18" t="e">
        <v>#N/A</v>
      </c>
      <c r="IZ18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v>#N/A</v>
      </c>
      <c r="JF18" t="e">
        <v>#N/A</v>
      </c>
      <c r="JG1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T18" s="175" t="e">
        <f t="shared" si="9"/>
        <v>#N/A</v>
      </c>
      <c r="JU18" t="s">
        <v>2364</v>
      </c>
      <c r="JV18" s="170" t="s">
        <v>2736</v>
      </c>
      <c r="JW18" s="106" t="s">
        <v>2692</v>
      </c>
      <c r="JY18" t="e">
        <v>#N/A</v>
      </c>
      <c r="JZ18" t="e">
        <v>#N/A</v>
      </c>
      <c r="KA18" t="e">
        <v>#N/A</v>
      </c>
      <c r="KB18" t="e">
        <v>#N/A</v>
      </c>
      <c r="KC18" t="e">
        <v>#N/A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P18" t="e">
        <v>#N/A</v>
      </c>
      <c r="KQ18" t="e">
        <v>#N/A</v>
      </c>
      <c r="KR18" t="e">
        <v>#N/A</v>
      </c>
      <c r="KS18" t="e">
        <v>#N/A</v>
      </c>
      <c r="KT18" t="e">
        <v>#N/A</v>
      </c>
      <c r="KV18" s="175" t="e">
        <f t="shared" si="10"/>
        <v>#N/A</v>
      </c>
      <c r="KW18" t="s">
        <v>2364</v>
      </c>
      <c r="KX18" s="170" t="s">
        <v>2736</v>
      </c>
      <c r="KY18" s="106" t="s">
        <v>2692</v>
      </c>
      <c r="LA18" t="e">
        <v>#N/A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t="e">
        <v>#N/A</v>
      </c>
      <c r="LU18" t="e">
        <v>#N/A</v>
      </c>
      <c r="LV18" t="e">
        <v>#N/A</v>
      </c>
      <c r="LX18" s="175" t="e">
        <f t="shared" si="11"/>
        <v>#N/A</v>
      </c>
      <c r="LY18" t="s">
        <v>2364</v>
      </c>
      <c r="LZ18" s="170" t="s">
        <v>2736</v>
      </c>
      <c r="MA18" s="106" t="s">
        <v>2692</v>
      </c>
      <c r="MC18" t="e">
        <v>#N/A</v>
      </c>
      <c r="MD18" t="e">
        <v>#N/A</v>
      </c>
      <c r="ME18" t="e">
        <v>#N/A</v>
      </c>
      <c r="MF18" t="e">
        <v>#N/A</v>
      </c>
      <c r="MG18" t="e">
        <v>#N/A</v>
      </c>
      <c r="MH18" t="e">
        <v>#N/A</v>
      </c>
      <c r="MI18" t="e">
        <v>#N/A</v>
      </c>
      <c r="MJ18" t="e">
        <v>#N/A</v>
      </c>
      <c r="MK18" t="e">
        <v>#N/A</v>
      </c>
      <c r="ML18" t="e">
        <v>#N/A</v>
      </c>
      <c r="MM18" t="e">
        <v>#N/A</v>
      </c>
      <c r="MN18" t="e">
        <v>#N/A</v>
      </c>
      <c r="MO18" t="e">
        <v>#N/A</v>
      </c>
      <c r="MP18" t="e">
        <v>#N/A</v>
      </c>
      <c r="MQ18" t="e">
        <v>#N/A</v>
      </c>
      <c r="MR18" t="e">
        <v>#N/A</v>
      </c>
      <c r="MS18" t="e">
        <v>#N/A</v>
      </c>
      <c r="MT18" t="e">
        <v>#N/A</v>
      </c>
      <c r="MU18" t="e">
        <v>#N/A</v>
      </c>
      <c r="MV18" t="e">
        <v>#N/A</v>
      </c>
      <c r="MW18" t="e">
        <v>#N/A</v>
      </c>
      <c r="MX18" t="e">
        <v>#N/A</v>
      </c>
      <c r="MZ18" s="175" t="e">
        <f t="shared" si="12"/>
        <v>#N/A</v>
      </c>
      <c r="NA18" t="s">
        <v>2364</v>
      </c>
      <c r="NB18" s="170" t="s">
        <v>2736</v>
      </c>
      <c r="NC18" s="106" t="s">
        <v>2692</v>
      </c>
      <c r="NE18" t="e">
        <v>#N/A</v>
      </c>
      <c r="NF18" t="e">
        <v>#N/A</v>
      </c>
      <c r="NG18" t="e">
        <v>#N/A</v>
      </c>
      <c r="NH18" t="e">
        <v>#N/A</v>
      </c>
      <c r="NI18" t="e">
        <v>#N/A</v>
      </c>
      <c r="NJ18" t="e">
        <v>#N/A</v>
      </c>
      <c r="NK18" t="e">
        <v>#N/A</v>
      </c>
      <c r="NL18" t="e">
        <v>#N/A</v>
      </c>
      <c r="NM18" t="e">
        <v>#N/A</v>
      </c>
      <c r="NN18" t="e">
        <v>#N/A</v>
      </c>
      <c r="NO18" t="e">
        <v>#N/A</v>
      </c>
      <c r="NP18" t="e">
        <v>#N/A</v>
      </c>
      <c r="NQ18" t="e">
        <v>#N/A</v>
      </c>
      <c r="NR18" t="e">
        <v>#N/A</v>
      </c>
      <c r="NS18" t="e">
        <v>#N/A</v>
      </c>
      <c r="NT18" t="e">
        <v>#N/A</v>
      </c>
      <c r="NU18" t="e">
        <v>#N/A</v>
      </c>
      <c r="NV18" t="e">
        <v>#N/A</v>
      </c>
      <c r="NW18" t="e">
        <v>#N/A</v>
      </c>
      <c r="NX18" t="e">
        <v>#N/A</v>
      </c>
      <c r="NY18" t="e">
        <v>#N/A</v>
      </c>
      <c r="NZ18" t="e">
        <v>#N/A</v>
      </c>
      <c r="OB18" s="175" t="e">
        <f t="shared" si="13"/>
        <v>#N/A</v>
      </c>
      <c r="OC18" t="s">
        <v>2364</v>
      </c>
      <c r="OD18" s="170" t="s">
        <v>2736</v>
      </c>
      <c r="OE18" s="106" t="s">
        <v>2692</v>
      </c>
      <c r="PD18" s="175" t="e">
        <f t="shared" si="14"/>
        <v>#DIV/0!</v>
      </c>
      <c r="PE18" t="s">
        <v>2364</v>
      </c>
      <c r="PF18" s="170" t="s">
        <v>2736</v>
      </c>
      <c r="PG18" s="106" t="s">
        <v>2692</v>
      </c>
      <c r="PI18" t="e">
        <v>#N/A</v>
      </c>
      <c r="PJ18" t="e">
        <v>#N/A</v>
      </c>
      <c r="PK18" t="e">
        <v>#N/A</v>
      </c>
      <c r="PL18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 t="e">
        <v>#N/A</v>
      </c>
      <c r="PT18" t="e">
        <v>#N/A</v>
      </c>
      <c r="PU18" t="e">
        <v>#N/A</v>
      </c>
      <c r="PV18" t="e">
        <v>#N/A</v>
      </c>
      <c r="PW18" t="e">
        <v>#N/A</v>
      </c>
      <c r="PX18" t="e">
        <v>#N/A</v>
      </c>
      <c r="PY18" t="e">
        <v>#N/A</v>
      </c>
      <c r="PZ18" t="e">
        <v>#N/A</v>
      </c>
      <c r="QA18" t="e">
        <v>#N/A</v>
      </c>
      <c r="QB18" t="e">
        <v>#N/A</v>
      </c>
      <c r="QC18" t="e">
        <v>#N/A</v>
      </c>
      <c r="QD18" t="e">
        <v>#N/A</v>
      </c>
      <c r="QF18" s="175" t="e">
        <f t="shared" si="15"/>
        <v>#N/A</v>
      </c>
      <c r="QG18" t="s">
        <v>2364</v>
      </c>
      <c r="QH18" s="170" t="s">
        <v>2736</v>
      </c>
      <c r="QI18" s="106" t="s">
        <v>2692</v>
      </c>
      <c r="QK18" t="e">
        <v>#N/A</v>
      </c>
      <c r="QL18" t="e">
        <v>#N/A</v>
      </c>
      <c r="QM18" t="e">
        <v>#N/A</v>
      </c>
      <c r="QN18" t="e">
        <v>#N/A</v>
      </c>
      <c r="QO18" t="e">
        <v>#N/A</v>
      </c>
      <c r="QP18" t="e">
        <v>#N/A</v>
      </c>
      <c r="QQ18" t="e">
        <v>#N/A</v>
      </c>
      <c r="QR18" t="e">
        <v>#N/A</v>
      </c>
      <c r="QS18" t="e">
        <v>#N/A</v>
      </c>
      <c r="QT18" t="e">
        <v>#N/A</v>
      </c>
      <c r="QU18" t="e">
        <v>#N/A</v>
      </c>
      <c r="QV18" t="e">
        <v>#N/A</v>
      </c>
      <c r="QW18" t="e">
        <v>#N/A</v>
      </c>
      <c r="QX18" t="e">
        <v>#N/A</v>
      </c>
      <c r="QY18" t="e">
        <v>#N/A</v>
      </c>
      <c r="QZ18" t="e">
        <v>#N/A</v>
      </c>
      <c r="RA18" t="e">
        <v>#N/A</v>
      </c>
      <c r="RB18" t="e">
        <v>#N/A</v>
      </c>
      <c r="RC18" t="e">
        <v>#N/A</v>
      </c>
      <c r="RD18" t="e">
        <v>#N/A</v>
      </c>
      <c r="RE18" t="e">
        <v>#N/A</v>
      </c>
      <c r="RF18" t="e">
        <v>#N/A</v>
      </c>
      <c r="RH18" s="175" t="e">
        <f t="shared" si="16"/>
        <v>#N/A</v>
      </c>
      <c r="RI18" t="s">
        <v>2364</v>
      </c>
      <c r="RJ18" s="170" t="s">
        <v>2736</v>
      </c>
      <c r="RK18" s="106" t="s">
        <v>2692</v>
      </c>
      <c r="RM18" t="e">
        <v>#N/A</v>
      </c>
      <c r="RN18" t="e">
        <v>#N/A</v>
      </c>
      <c r="RO18" t="e">
        <v>#N/A</v>
      </c>
      <c r="RP18" t="e">
        <v>#N/A</v>
      </c>
      <c r="RQ18" t="e">
        <v>#N/A</v>
      </c>
      <c r="RR18" t="e">
        <v>#N/A</v>
      </c>
      <c r="RS18" t="e">
        <v>#N/A</v>
      </c>
      <c r="RT18" t="e">
        <v>#N/A</v>
      </c>
      <c r="RU18" t="e">
        <v>#N/A</v>
      </c>
      <c r="RV18" t="e">
        <v>#N/A</v>
      </c>
      <c r="RW18" t="e">
        <v>#N/A</v>
      </c>
      <c r="RX18" t="e">
        <v>#N/A</v>
      </c>
      <c r="RY18" t="e">
        <v>#N/A</v>
      </c>
      <c r="RZ18" t="e">
        <v>#N/A</v>
      </c>
      <c r="SA18" t="e">
        <v>#N/A</v>
      </c>
      <c r="SB18" t="e">
        <v>#N/A</v>
      </c>
      <c r="SC18" t="e">
        <v>#N/A</v>
      </c>
      <c r="SD18" t="e">
        <v>#N/A</v>
      </c>
      <c r="SE18" t="e">
        <v>#N/A</v>
      </c>
      <c r="SF18" t="e">
        <v>#N/A</v>
      </c>
      <c r="SG18" t="e">
        <v>#N/A</v>
      </c>
      <c r="SH18" t="e">
        <v>#N/A</v>
      </c>
      <c r="SJ18" s="175" t="e">
        <f t="shared" si="17"/>
        <v>#N/A</v>
      </c>
      <c r="SK18" t="s">
        <v>2364</v>
      </c>
      <c r="SL18" s="170" t="s">
        <v>2736</v>
      </c>
      <c r="SM18" s="106" t="s">
        <v>2692</v>
      </c>
      <c r="SO18" t="e">
        <v>#N/A</v>
      </c>
      <c r="SP18" t="e">
        <v>#N/A</v>
      </c>
      <c r="SQ18" t="e">
        <v>#N/A</v>
      </c>
      <c r="SR18" t="e">
        <v>#N/A</v>
      </c>
      <c r="SS18" t="e">
        <v>#N/A</v>
      </c>
      <c r="ST18" t="e">
        <v>#N/A</v>
      </c>
      <c r="SU18" t="e">
        <v>#N/A</v>
      </c>
      <c r="SV18" t="e">
        <v>#N/A</v>
      </c>
      <c r="SW18" t="e">
        <v>#N/A</v>
      </c>
      <c r="SX18" t="e">
        <v>#N/A</v>
      </c>
      <c r="SY18" t="e">
        <v>#N/A</v>
      </c>
      <c r="SZ18" t="e">
        <v>#N/A</v>
      </c>
      <c r="TA18" t="e">
        <v>#N/A</v>
      </c>
      <c r="TB18" t="e">
        <v>#N/A</v>
      </c>
      <c r="TC18" t="e">
        <v>#N/A</v>
      </c>
      <c r="TD18" t="e">
        <v>#N/A</v>
      </c>
      <c r="TE18" t="e">
        <v>#N/A</v>
      </c>
      <c r="TF18" t="e">
        <v>#N/A</v>
      </c>
      <c r="TG18" t="e">
        <v>#N/A</v>
      </c>
      <c r="TH18" t="e">
        <v>#N/A</v>
      </c>
      <c r="TI18" t="e">
        <v>#N/A</v>
      </c>
      <c r="TJ18" t="e">
        <v>#N/A</v>
      </c>
      <c r="TL18" s="175" t="e">
        <f t="shared" si="18"/>
        <v>#N/A</v>
      </c>
      <c r="TM18" t="s">
        <v>2364</v>
      </c>
      <c r="TN18" s="170" t="s">
        <v>2736</v>
      </c>
      <c r="TO18" s="106" t="s">
        <v>2692</v>
      </c>
      <c r="TQ18" t="e">
        <v>#N/A</v>
      </c>
      <c r="TR18" t="e">
        <v>#N/A</v>
      </c>
      <c r="TS18" t="e">
        <v>#N/A</v>
      </c>
      <c r="TT18" t="e">
        <v>#N/A</v>
      </c>
      <c r="TU18" t="e">
        <v>#N/A</v>
      </c>
      <c r="TV18" t="e">
        <v>#N/A</v>
      </c>
      <c r="TW18" t="e">
        <v>#N/A</v>
      </c>
      <c r="TX18" t="e">
        <v>#N/A</v>
      </c>
      <c r="TY18" t="e">
        <v>#N/A</v>
      </c>
      <c r="TZ18" t="e">
        <v>#N/A</v>
      </c>
      <c r="UA18" t="e">
        <v>#N/A</v>
      </c>
      <c r="UB18" t="e">
        <v>#N/A</v>
      </c>
      <c r="UC18" t="e">
        <v>#N/A</v>
      </c>
      <c r="UD18" t="e">
        <v>#N/A</v>
      </c>
      <c r="UE18" t="e">
        <v>#N/A</v>
      </c>
      <c r="UF18" t="e">
        <v>#N/A</v>
      </c>
      <c r="UG18" t="e">
        <v>#N/A</v>
      </c>
      <c r="UH18" t="e">
        <v>#N/A</v>
      </c>
      <c r="UI18" t="e">
        <v>#N/A</v>
      </c>
      <c r="UJ18" t="e">
        <v>#N/A</v>
      </c>
      <c r="UK18" t="e">
        <v>#N/A</v>
      </c>
      <c r="UL18" t="e">
        <v>#N/A</v>
      </c>
      <c r="UN18" s="175" t="e">
        <f t="shared" si="19"/>
        <v>#N/A</v>
      </c>
      <c r="UO18" t="s">
        <v>2364</v>
      </c>
      <c r="UP18" s="170" t="s">
        <v>2736</v>
      </c>
      <c r="UQ18" s="106" t="s">
        <v>2692</v>
      </c>
      <c r="US18" t="e">
        <v>#N/A</v>
      </c>
      <c r="UT18" t="e">
        <v>#N/A</v>
      </c>
      <c r="UU18" t="e">
        <v>#N/A</v>
      </c>
      <c r="UV18" t="e">
        <v>#N/A</v>
      </c>
      <c r="UW18" t="e">
        <v>#N/A</v>
      </c>
      <c r="UX18" t="e">
        <v>#N/A</v>
      </c>
      <c r="UY18" t="e">
        <v>#N/A</v>
      </c>
      <c r="UZ18" t="e">
        <v>#N/A</v>
      </c>
      <c r="VA18" t="e">
        <v>#N/A</v>
      </c>
      <c r="VB18" t="e">
        <v>#N/A</v>
      </c>
      <c r="VC18" t="e">
        <v>#N/A</v>
      </c>
      <c r="VD18" t="e">
        <v>#N/A</v>
      </c>
      <c r="VE18" t="e">
        <v>#N/A</v>
      </c>
      <c r="VF18" t="e">
        <v>#N/A</v>
      </c>
      <c r="VG18" t="e">
        <v>#N/A</v>
      </c>
      <c r="VH18" t="e">
        <v>#N/A</v>
      </c>
      <c r="VI18" t="e">
        <v>#N/A</v>
      </c>
      <c r="VJ18" t="e">
        <v>#N/A</v>
      </c>
      <c r="VK18" t="e">
        <v>#N/A</v>
      </c>
      <c r="VL18" t="e">
        <v>#N/A</v>
      </c>
      <c r="VM18" t="e">
        <v>#N/A</v>
      </c>
      <c r="VN18" t="e">
        <v>#N/A</v>
      </c>
      <c r="VP18" s="175" t="e">
        <f t="shared" si="20"/>
        <v>#N/A</v>
      </c>
      <c r="VQ18" t="s">
        <v>2364</v>
      </c>
      <c r="VR18" s="170" t="s">
        <v>2736</v>
      </c>
      <c r="VS18" s="106" t="s">
        <v>2692</v>
      </c>
      <c r="WQ18" s="106">
        <f t="shared" si="38"/>
        <v>0</v>
      </c>
      <c r="WR18" s="175" t="e">
        <f t="shared" si="21"/>
        <v>#DIV/0!</v>
      </c>
      <c r="WS18" t="s">
        <v>2364</v>
      </c>
      <c r="WT18" s="170" t="s">
        <v>2736</v>
      </c>
      <c r="WU18" s="106" t="s">
        <v>2692</v>
      </c>
      <c r="WW18" t="e">
        <v>#N/A</v>
      </c>
      <c r="WX18" t="e">
        <v>#N/A</v>
      </c>
      <c r="WY18" t="e">
        <v>#N/A</v>
      </c>
      <c r="WZ18" t="e">
        <v>#N/A</v>
      </c>
      <c r="XA18" t="e">
        <v>#N/A</v>
      </c>
      <c r="XB18" t="e">
        <v>#N/A</v>
      </c>
      <c r="XC18" t="e">
        <v>#N/A</v>
      </c>
      <c r="XD18" t="e">
        <v>#N/A</v>
      </c>
      <c r="XE18" t="e">
        <v>#N/A</v>
      </c>
      <c r="XF18" t="e">
        <v>#N/A</v>
      </c>
      <c r="XG18" t="e">
        <v>#N/A</v>
      </c>
      <c r="XH18" t="e">
        <v>#N/A</v>
      </c>
      <c r="XI18" t="e">
        <v>#N/A</v>
      </c>
      <c r="XJ18" t="e">
        <v>#N/A</v>
      </c>
      <c r="XK18" t="e">
        <v>#N/A</v>
      </c>
      <c r="XL18" t="e">
        <v>#N/A</v>
      </c>
      <c r="XM18" t="e">
        <v>#N/A</v>
      </c>
      <c r="XN18" t="e">
        <v>#N/A</v>
      </c>
      <c r="XO18" t="e">
        <v>#N/A</v>
      </c>
      <c r="XP18" t="e">
        <v>#N/A</v>
      </c>
      <c r="XQ18" t="e">
        <v>#N/A</v>
      </c>
      <c r="XR18" t="e">
        <v>#N/A</v>
      </c>
      <c r="XS18" s="106"/>
      <c r="XT18" s="175"/>
      <c r="XU18" t="s">
        <v>2364</v>
      </c>
      <c r="XV18" s="170" t="s">
        <v>2736</v>
      </c>
      <c r="XW18" s="106" t="s">
        <v>2692</v>
      </c>
      <c r="XY18" t="e">
        <v>#N/A</v>
      </c>
      <c r="XZ18" t="e">
        <v>#N/A</v>
      </c>
      <c r="YA18" t="e">
        <v>#N/A</v>
      </c>
      <c r="YB18" t="e">
        <v>#N/A</v>
      </c>
      <c r="YC18" t="e">
        <v>#N/A</v>
      </c>
      <c r="YD18" t="e">
        <v>#N/A</v>
      </c>
      <c r="YE18" t="e">
        <v>#N/A</v>
      </c>
      <c r="YF18" t="e">
        <v>#N/A</v>
      </c>
      <c r="YG18" t="e">
        <v>#N/A</v>
      </c>
      <c r="YH18" t="e">
        <v>#N/A</v>
      </c>
      <c r="YI18" t="e">
        <v>#N/A</v>
      </c>
      <c r="YJ18" t="e">
        <v>#N/A</v>
      </c>
      <c r="YK18" t="e">
        <v>#N/A</v>
      </c>
      <c r="YL18" t="e">
        <v>#N/A</v>
      </c>
      <c r="YM18" t="e">
        <v>#N/A</v>
      </c>
      <c r="YN18" t="e">
        <v>#N/A</v>
      </c>
      <c r="YO18" t="e">
        <v>#N/A</v>
      </c>
      <c r="YP18" t="e">
        <v>#N/A</v>
      </c>
      <c r="YQ18" t="e">
        <v>#N/A</v>
      </c>
      <c r="YR18" t="e">
        <v>#N/A</v>
      </c>
      <c r="YS18" t="e">
        <v>#N/A</v>
      </c>
      <c r="YT18" t="e">
        <v>#N/A</v>
      </c>
      <c r="YU18" s="106"/>
      <c r="YV18" s="175"/>
      <c r="YW18" t="s">
        <v>2364</v>
      </c>
      <c r="YX18" s="170" t="s">
        <v>2736</v>
      </c>
      <c r="YY18" s="106" t="s">
        <v>2692</v>
      </c>
      <c r="ZA18" t="e">
        <v>#N/A</v>
      </c>
      <c r="ZB18" t="e">
        <v>#N/A</v>
      </c>
      <c r="ZC18" t="e">
        <v>#N/A</v>
      </c>
      <c r="ZD18" t="e">
        <v>#N/A</v>
      </c>
      <c r="ZE18" t="e">
        <v>#N/A</v>
      </c>
      <c r="ZF18" t="e">
        <v>#N/A</v>
      </c>
      <c r="ZG18" t="e">
        <v>#N/A</v>
      </c>
      <c r="ZH18" t="e">
        <v>#N/A</v>
      </c>
      <c r="ZI18" t="e">
        <v>#N/A</v>
      </c>
      <c r="ZJ18" t="e">
        <v>#N/A</v>
      </c>
      <c r="ZK18" t="e">
        <v>#N/A</v>
      </c>
      <c r="ZL18" t="e">
        <v>#N/A</v>
      </c>
      <c r="ZM18" t="e">
        <v>#N/A</v>
      </c>
      <c r="ZN18" t="e">
        <v>#N/A</v>
      </c>
      <c r="ZO18" t="e">
        <v>#N/A</v>
      </c>
      <c r="ZP18" t="e">
        <v>#N/A</v>
      </c>
      <c r="ZQ18" t="e">
        <v>#N/A</v>
      </c>
      <c r="ZR18" t="e">
        <v>#N/A</v>
      </c>
      <c r="ZS18" t="e">
        <v>#N/A</v>
      </c>
      <c r="ZT18" t="e">
        <v>#N/A</v>
      </c>
      <c r="ZU18" t="e">
        <v>#N/A</v>
      </c>
      <c r="ZV18" t="e">
        <v>#N/A</v>
      </c>
      <c r="ZW18" s="106"/>
      <c r="ZX18" s="175"/>
      <c r="ZY18" t="s">
        <v>2364</v>
      </c>
      <c r="ZZ18" s="170" t="s">
        <v>2736</v>
      </c>
      <c r="AAA18" s="106" t="s">
        <v>2692</v>
      </c>
      <c r="AAC18" t="e">
        <v>#N/A</v>
      </c>
      <c r="AAD18" t="e">
        <v>#N/A</v>
      </c>
      <c r="AAE18" t="e">
        <v>#N/A</v>
      </c>
      <c r="AAF18" t="e">
        <v>#N/A</v>
      </c>
      <c r="AAG18" t="e">
        <v>#N/A</v>
      </c>
      <c r="AAH18" t="e">
        <v>#N/A</v>
      </c>
      <c r="AAI18" t="e">
        <v>#N/A</v>
      </c>
      <c r="AAJ18" t="e">
        <v>#N/A</v>
      </c>
      <c r="AAK18" t="e">
        <v>#N/A</v>
      </c>
      <c r="AAL18" t="e">
        <v>#N/A</v>
      </c>
      <c r="AAM18" t="e">
        <v>#N/A</v>
      </c>
      <c r="AAN18" t="e">
        <v>#N/A</v>
      </c>
      <c r="AAO18" t="e">
        <v>#N/A</v>
      </c>
      <c r="AAP18" t="e">
        <v>#N/A</v>
      </c>
      <c r="AAQ18" t="e">
        <v>#N/A</v>
      </c>
      <c r="AAR18" t="e">
        <v>#N/A</v>
      </c>
      <c r="AAS18" t="e">
        <v>#N/A</v>
      </c>
      <c r="AAT18" t="e">
        <v>#N/A</v>
      </c>
      <c r="AAU18" t="e">
        <v>#N/A</v>
      </c>
      <c r="AAV18" t="e">
        <v>#N/A</v>
      </c>
      <c r="AAW18" t="e">
        <v>#N/A</v>
      </c>
      <c r="AAX18" t="e">
        <v>#N/A</v>
      </c>
      <c r="AAY18" s="106"/>
      <c r="AAZ18" s="175"/>
      <c r="ABA18" t="s">
        <v>2364</v>
      </c>
      <c r="ABB18" s="170" t="s">
        <v>2736</v>
      </c>
      <c r="ABC18" s="106" t="s">
        <v>2692</v>
      </c>
      <c r="ABE18" t="e">
        <v>#N/A</v>
      </c>
      <c r="ABF18" t="e">
        <v>#N/A</v>
      </c>
      <c r="ABG18" t="e">
        <v>#N/A</v>
      </c>
      <c r="ABH18" t="e">
        <v>#N/A</v>
      </c>
      <c r="ABI18" t="e">
        <v>#N/A</v>
      </c>
      <c r="ABJ18" t="e">
        <v>#N/A</v>
      </c>
      <c r="ABK18" t="e">
        <v>#N/A</v>
      </c>
      <c r="ABL18" t="e">
        <v>#N/A</v>
      </c>
      <c r="ABM18" t="e">
        <v>#N/A</v>
      </c>
      <c r="ABN18" t="e">
        <v>#N/A</v>
      </c>
      <c r="ABO18" t="e">
        <v>#N/A</v>
      </c>
      <c r="ABP18" t="e">
        <v>#N/A</v>
      </c>
      <c r="ABQ18" t="e">
        <v>#N/A</v>
      </c>
      <c r="ABR18" t="e">
        <v>#N/A</v>
      </c>
      <c r="ABS18" t="e">
        <v>#N/A</v>
      </c>
      <c r="ABT18" t="e">
        <v>#N/A</v>
      </c>
      <c r="ABU18" t="e">
        <v>#N/A</v>
      </c>
      <c r="ABV18" t="e">
        <v>#N/A</v>
      </c>
      <c r="ABW18" t="e">
        <v>#N/A</v>
      </c>
      <c r="ABX18" t="e">
        <v>#N/A</v>
      </c>
      <c r="ABY18" t="e">
        <v>#N/A</v>
      </c>
      <c r="ABZ18" t="e">
        <v>#N/A</v>
      </c>
      <c r="ACA18" s="106"/>
      <c r="ACB18" s="175"/>
      <c r="ACC18" t="s">
        <v>2364</v>
      </c>
      <c r="ACD18" s="170" t="s">
        <v>2736</v>
      </c>
      <c r="ACE18" s="106" t="s">
        <v>2692</v>
      </c>
      <c r="ACG18" t="e">
        <v>#N/A</v>
      </c>
      <c r="ACH18" t="e">
        <v>#N/A</v>
      </c>
      <c r="ACI18" t="e">
        <v>#N/A</v>
      </c>
      <c r="ACJ18" t="e">
        <v>#N/A</v>
      </c>
      <c r="ACK18" t="e">
        <v>#N/A</v>
      </c>
      <c r="ACL18" t="e">
        <v>#N/A</v>
      </c>
      <c r="ACM18" t="e">
        <v>#N/A</v>
      </c>
      <c r="ACN18" t="e">
        <v>#N/A</v>
      </c>
      <c r="ACO18" t="e">
        <v>#N/A</v>
      </c>
      <c r="ACP18" t="e">
        <v>#N/A</v>
      </c>
      <c r="ACQ18" t="e">
        <v>#N/A</v>
      </c>
      <c r="ACR18" t="e">
        <v>#N/A</v>
      </c>
      <c r="ACS18" t="e">
        <v>#N/A</v>
      </c>
      <c r="ACT18" t="e">
        <v>#N/A</v>
      </c>
      <c r="ACU18" t="e">
        <v>#N/A</v>
      </c>
      <c r="ACV18" t="e">
        <v>#N/A</v>
      </c>
      <c r="ACW18" t="e">
        <v>#N/A</v>
      </c>
      <c r="ACX18" t="e">
        <v>#N/A</v>
      </c>
      <c r="ACY18" t="e">
        <v>#N/A</v>
      </c>
      <c r="ACZ18" t="e">
        <v>#N/A</v>
      </c>
      <c r="ADA18" t="e">
        <v>#N/A</v>
      </c>
      <c r="ADB18" t="e">
        <v>#N/A</v>
      </c>
      <c r="ADC18" s="106"/>
      <c r="ADD18" s="175" t="e">
        <f t="shared" si="27"/>
        <v>#N/A</v>
      </c>
    </row>
    <row r="19" spans="1:784">
      <c r="A19" t="s">
        <v>2367</v>
      </c>
      <c r="B19" s="106" t="s">
        <v>2737</v>
      </c>
      <c r="C19" s="106" t="s">
        <v>2692</v>
      </c>
      <c r="E19" s="1">
        <v>0</v>
      </c>
      <c r="F19" s="1">
        <v>0</v>
      </c>
      <c r="G19" s="1">
        <v>0</v>
      </c>
      <c r="H19" s="1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B19" s="175" t="e">
        <f t="shared" si="0"/>
        <v>#DIV/0!</v>
      </c>
      <c r="AC19" t="s">
        <v>2367</v>
      </c>
      <c r="AD19" s="106" t="s">
        <v>2737</v>
      </c>
      <c r="AE19" s="106" t="s">
        <v>2692</v>
      </c>
      <c r="AG19" s="1">
        <v>0</v>
      </c>
      <c r="AH19" s="1">
        <v>0</v>
      </c>
      <c r="AI19" s="1">
        <v>0</v>
      </c>
      <c r="AJ19" s="1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67</v>
      </c>
      <c r="AY19">
        <v>0</v>
      </c>
      <c r="AZ19">
        <v>0</v>
      </c>
      <c r="BA19">
        <v>67</v>
      </c>
      <c r="BB19">
        <v>100</v>
      </c>
      <c r="BD19" s="175" t="e">
        <f t="shared" si="29"/>
        <v>#DIV/0!</v>
      </c>
      <c r="BE19" t="s">
        <v>2367</v>
      </c>
      <c r="BF19" s="106" t="s">
        <v>2737</v>
      </c>
      <c r="BG19" s="106" t="s">
        <v>2692</v>
      </c>
      <c r="BI19" s="1">
        <v>0</v>
      </c>
      <c r="BJ19" s="1">
        <v>0</v>
      </c>
      <c r="BK19" s="1">
        <v>0</v>
      </c>
      <c r="BL19" s="1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F19" s="175" t="e">
        <f t="shared" si="30"/>
        <v>#DIV/0!</v>
      </c>
      <c r="CG19" t="s">
        <v>2367</v>
      </c>
      <c r="CH19" s="106" t="s">
        <v>2737</v>
      </c>
      <c r="CI19" s="106" t="s">
        <v>2692</v>
      </c>
      <c r="CK19" s="1">
        <v>0</v>
      </c>
      <c r="CL19" s="1">
        <v>0</v>
      </c>
      <c r="CM19" s="1">
        <v>0</v>
      </c>
      <c r="CN19" s="1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2</v>
      </c>
      <c r="CZ19">
        <v>0</v>
      </c>
      <c r="DA19">
        <v>2</v>
      </c>
      <c r="DB19">
        <v>44</v>
      </c>
      <c r="DC19">
        <v>0</v>
      </c>
      <c r="DD19">
        <v>0</v>
      </c>
      <c r="DE19">
        <v>44</v>
      </c>
      <c r="DF19">
        <v>100</v>
      </c>
      <c r="DH19" s="175" t="e">
        <f t="shared" si="31"/>
        <v>#DIV/0!</v>
      </c>
      <c r="DI19" t="s">
        <v>2367</v>
      </c>
      <c r="DJ19" s="106" t="s">
        <v>2737</v>
      </c>
      <c r="DK19" s="106" t="s">
        <v>2692</v>
      </c>
      <c r="DM19" s="1">
        <v>0</v>
      </c>
      <c r="DN19" s="1">
        <v>0</v>
      </c>
      <c r="DO19" s="1">
        <v>0</v>
      </c>
      <c r="DP19" s="1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J19" s="175" t="e">
        <f t="shared" si="32"/>
        <v>#DIV/0!</v>
      </c>
      <c r="EK19" t="s">
        <v>2367</v>
      </c>
      <c r="EL19" s="170" t="s">
        <v>2736</v>
      </c>
      <c r="EM19" s="106" t="s">
        <v>2692</v>
      </c>
      <c r="EO19" s="1">
        <v>0</v>
      </c>
      <c r="EP19" s="1">
        <v>0</v>
      </c>
      <c r="EQ19" s="1">
        <v>0</v>
      </c>
      <c r="ER19" s="1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L19" s="175" t="e">
        <f t="shared" si="33"/>
        <v>#DIV/0!</v>
      </c>
      <c r="FM19" t="s">
        <v>2367</v>
      </c>
      <c r="FN19" s="170" t="s">
        <v>2736</v>
      </c>
      <c r="FO19" s="106" t="s">
        <v>2692</v>
      </c>
      <c r="FQ19" t="e">
        <v>#N/A</v>
      </c>
      <c r="FR19" t="e">
        <v>#N/A</v>
      </c>
      <c r="FS19" t="e">
        <v>#N/A</v>
      </c>
      <c r="FT19" t="e">
        <v>#N/A</v>
      </c>
      <c r="FU19" t="e">
        <v>#N/A</v>
      </c>
      <c r="FV19" t="e">
        <v>#N/A</v>
      </c>
      <c r="FW19" t="e">
        <v>#N/A</v>
      </c>
      <c r="FX19" t="e">
        <v>#N/A</v>
      </c>
      <c r="FY19" t="e">
        <v>#N/A</v>
      </c>
      <c r="FZ19" t="e">
        <v>#N/A</v>
      </c>
      <c r="GA19" t="e">
        <v>#N/A</v>
      </c>
      <c r="GB19" t="e">
        <v>#N/A</v>
      </c>
      <c r="GC19" t="e">
        <v>#N/A</v>
      </c>
      <c r="GD19" t="e">
        <v>#N/A</v>
      </c>
      <c r="GE19" t="e">
        <v>#N/A</v>
      </c>
      <c r="GF19" t="e">
        <v>#N/A</v>
      </c>
      <c r="GG19" t="e">
        <v>#N/A</v>
      </c>
      <c r="GH19" t="e">
        <v>#N/A</v>
      </c>
      <c r="GI19" t="e">
        <v>#N/A</v>
      </c>
      <c r="GJ19" t="e">
        <v>#N/A</v>
      </c>
      <c r="GK19" t="e">
        <v>#N/A</v>
      </c>
      <c r="GL19" t="e">
        <v>#N/A</v>
      </c>
      <c r="GN19" s="175" t="e">
        <f t="shared" si="34"/>
        <v>#N/A</v>
      </c>
      <c r="GO19" t="s">
        <v>2367</v>
      </c>
      <c r="GP19" s="170" t="s">
        <v>2736</v>
      </c>
      <c r="GQ19" s="106" t="s">
        <v>2692</v>
      </c>
      <c r="GS19" t="e">
        <v>#N/A</v>
      </c>
      <c r="GT19" t="e">
        <v>#N/A</v>
      </c>
      <c r="GU19" t="e">
        <v>#N/A</v>
      </c>
      <c r="GV19" t="e">
        <v>#N/A</v>
      </c>
      <c r="GW19" t="e">
        <v>#N/A</v>
      </c>
      <c r="GX19" t="e">
        <v>#N/A</v>
      </c>
      <c r="GY19" t="e">
        <v>#N/A</v>
      </c>
      <c r="GZ19" t="e">
        <v>#N/A</v>
      </c>
      <c r="HA19" t="e">
        <v>#N/A</v>
      </c>
      <c r="HB19" t="e">
        <v>#N/A</v>
      </c>
      <c r="HC19" t="e">
        <v>#N/A</v>
      </c>
      <c r="HD19" t="e">
        <v>#N/A</v>
      </c>
      <c r="HE19" t="e">
        <v>#N/A</v>
      </c>
      <c r="HF19" t="e">
        <v>#N/A</v>
      </c>
      <c r="HG19" t="e">
        <v>#N/A</v>
      </c>
      <c r="HH19" t="e">
        <v>#N/A</v>
      </c>
      <c r="HI19" t="e">
        <v>#N/A</v>
      </c>
      <c r="HJ19" t="e">
        <v>#N/A</v>
      </c>
      <c r="HK19" t="e">
        <v>#N/A</v>
      </c>
      <c r="HL19" t="e">
        <v>#N/A</v>
      </c>
      <c r="HM19" t="e">
        <v>#N/A</v>
      </c>
      <c r="HN19" t="e">
        <v>#N/A</v>
      </c>
      <c r="HP19" s="175" t="e">
        <f t="shared" si="35"/>
        <v>#N/A</v>
      </c>
      <c r="HQ19" t="s">
        <v>2367</v>
      </c>
      <c r="HR19" s="170" t="s">
        <v>2736</v>
      </c>
      <c r="HS19" s="106" t="s">
        <v>2692</v>
      </c>
      <c r="HU19" s="1">
        <v>0</v>
      </c>
      <c r="HV19" s="1">
        <v>0</v>
      </c>
      <c r="HW19" s="1">
        <v>0</v>
      </c>
      <c r="HX19" s="1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2</v>
      </c>
      <c r="IJ19">
        <v>0</v>
      </c>
      <c r="IK19">
        <v>2</v>
      </c>
      <c r="IL19">
        <v>44</v>
      </c>
      <c r="IM19">
        <v>0</v>
      </c>
      <c r="IN19">
        <v>0</v>
      </c>
      <c r="IO19">
        <v>44</v>
      </c>
      <c r="IP19">
        <v>100</v>
      </c>
      <c r="IQ19" s="106">
        <f t="shared" si="28"/>
        <v>0</v>
      </c>
      <c r="IR19" s="175" t="e">
        <f t="shared" si="36"/>
        <v>#DIV/0!</v>
      </c>
      <c r="IS19" t="s">
        <v>2367</v>
      </c>
      <c r="IT19" s="170" t="s">
        <v>2736</v>
      </c>
      <c r="IU19" s="106" t="s">
        <v>2692</v>
      </c>
      <c r="IW19" t="e">
        <v>#N/A</v>
      </c>
      <c r="IX19" t="e">
        <v>#N/A</v>
      </c>
      <c r="IY19" t="e">
        <v>#N/A</v>
      </c>
      <c r="IZ19" t="e">
        <v>#N/A</v>
      </c>
      <c r="JA19" t="e">
        <v>#N/A</v>
      </c>
      <c r="JB19" t="e">
        <v>#N/A</v>
      </c>
      <c r="JC19" t="e">
        <v>#N/A</v>
      </c>
      <c r="JD19" t="e">
        <v>#N/A</v>
      </c>
      <c r="JE19" t="e">
        <v>#N/A</v>
      </c>
      <c r="JF19" t="e">
        <v>#N/A</v>
      </c>
      <c r="JG19" t="e">
        <v>#N/A</v>
      </c>
      <c r="JH19" t="e">
        <v>#N/A</v>
      </c>
      <c r="JI19" t="e">
        <v>#N/A</v>
      </c>
      <c r="JJ19" t="e">
        <v>#N/A</v>
      </c>
      <c r="JK19" t="e">
        <v>#N/A</v>
      </c>
      <c r="JL19" t="e">
        <v>#N/A</v>
      </c>
      <c r="JM19" t="e">
        <v>#N/A</v>
      </c>
      <c r="JN19" t="e">
        <v>#N/A</v>
      </c>
      <c r="JO19" t="e">
        <v>#N/A</v>
      </c>
      <c r="JP19" t="e">
        <v>#N/A</v>
      </c>
      <c r="JQ19" t="e">
        <v>#N/A</v>
      </c>
      <c r="JR19" t="e">
        <v>#N/A</v>
      </c>
      <c r="JT19" s="175" t="e">
        <f t="shared" si="9"/>
        <v>#N/A</v>
      </c>
      <c r="JU19" t="s">
        <v>2367</v>
      </c>
      <c r="JV19" s="170" t="s">
        <v>2736</v>
      </c>
      <c r="JW19" s="106" t="s">
        <v>2692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 t="e">
        <v>#N/A</v>
      </c>
      <c r="KE19" t="e">
        <v>#N/A</v>
      </c>
      <c r="KF19" t="e">
        <v>#N/A</v>
      </c>
      <c r="KG19" t="e">
        <v>#N/A</v>
      </c>
      <c r="KH19" t="e">
        <v>#N/A</v>
      </c>
      <c r="KI19" t="e">
        <v>#N/A</v>
      </c>
      <c r="KJ19" t="e">
        <v>#N/A</v>
      </c>
      <c r="KK19" t="e">
        <v>#N/A</v>
      </c>
      <c r="KL19" t="e">
        <v>#N/A</v>
      </c>
      <c r="KM19" t="e">
        <v>#N/A</v>
      </c>
      <c r="KN19" t="e">
        <v>#N/A</v>
      </c>
      <c r="KO19" t="e">
        <v>#N/A</v>
      </c>
      <c r="KP19" t="e">
        <v>#N/A</v>
      </c>
      <c r="KQ19" t="e">
        <v>#N/A</v>
      </c>
      <c r="KR19" t="e">
        <v>#N/A</v>
      </c>
      <c r="KS19" t="e">
        <v>#N/A</v>
      </c>
      <c r="KT19" t="e">
        <v>#N/A</v>
      </c>
      <c r="KV19" s="175" t="e">
        <f t="shared" si="10"/>
        <v>#N/A</v>
      </c>
      <c r="KW19" t="s">
        <v>2367</v>
      </c>
      <c r="KX19" s="170" t="s">
        <v>2736</v>
      </c>
      <c r="KY19" s="106" t="s">
        <v>2692</v>
      </c>
      <c r="LA19" s="1">
        <v>1.1932870370370371E-2</v>
      </c>
      <c r="LB19" s="1">
        <v>5.5787037037037038E-3</v>
      </c>
      <c r="LC19" s="1">
        <v>5.5787037037037038E-3</v>
      </c>
      <c r="LD19" s="1">
        <v>0</v>
      </c>
      <c r="LE19">
        <v>0</v>
      </c>
      <c r="LF19">
        <v>1</v>
      </c>
      <c r="LG19">
        <v>1</v>
      </c>
      <c r="LH19">
        <v>0</v>
      </c>
      <c r="LI19">
        <v>22</v>
      </c>
      <c r="LJ19">
        <v>0</v>
      </c>
      <c r="LK19">
        <v>22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X19" s="175" t="e">
        <f t="shared" si="11"/>
        <v>#DIV/0!</v>
      </c>
      <c r="LY19" t="s">
        <v>2367</v>
      </c>
      <c r="LZ19" s="170" t="s">
        <v>2736</v>
      </c>
      <c r="MA19" s="106" t="s">
        <v>2692</v>
      </c>
      <c r="MC19" t="e">
        <v>#N/A</v>
      </c>
      <c r="MD19" t="e">
        <v>#N/A</v>
      </c>
      <c r="ME19" t="e">
        <v>#N/A</v>
      </c>
      <c r="MF19" t="e">
        <v>#N/A</v>
      </c>
      <c r="MG19" t="e">
        <v>#N/A</v>
      </c>
      <c r="MH19" t="e">
        <v>#N/A</v>
      </c>
      <c r="MI19" t="e">
        <v>#N/A</v>
      </c>
      <c r="MJ19" t="e">
        <v>#N/A</v>
      </c>
      <c r="MK19" t="e">
        <v>#N/A</v>
      </c>
      <c r="ML19" t="e">
        <v>#N/A</v>
      </c>
      <c r="MM19" t="e">
        <v>#N/A</v>
      </c>
      <c r="MN19" t="e">
        <v>#N/A</v>
      </c>
      <c r="MO19" t="e">
        <v>#N/A</v>
      </c>
      <c r="MP19" t="e">
        <v>#N/A</v>
      </c>
      <c r="MQ19" t="e">
        <v>#N/A</v>
      </c>
      <c r="MR19" t="e">
        <v>#N/A</v>
      </c>
      <c r="MS19" t="e">
        <v>#N/A</v>
      </c>
      <c r="MT19" t="e">
        <v>#N/A</v>
      </c>
      <c r="MU19" t="e">
        <v>#N/A</v>
      </c>
      <c r="MV19" t="e">
        <v>#N/A</v>
      </c>
      <c r="MW19" t="e">
        <v>#N/A</v>
      </c>
      <c r="MX19" t="e">
        <v>#N/A</v>
      </c>
      <c r="MZ19" s="175" t="e">
        <f t="shared" si="12"/>
        <v>#N/A</v>
      </c>
      <c r="NA19" t="s">
        <v>2367</v>
      </c>
      <c r="NB19" s="170" t="s">
        <v>2736</v>
      </c>
      <c r="NC19" s="106" t="s">
        <v>2692</v>
      </c>
      <c r="NE19" t="e">
        <v>#N/A</v>
      </c>
      <c r="NF19" t="e">
        <v>#N/A</v>
      </c>
      <c r="NG19" t="e">
        <v>#N/A</v>
      </c>
      <c r="NH19" t="e">
        <v>#N/A</v>
      </c>
      <c r="NI19" t="e">
        <v>#N/A</v>
      </c>
      <c r="NJ19" t="e">
        <v>#N/A</v>
      </c>
      <c r="NK19" t="e">
        <v>#N/A</v>
      </c>
      <c r="NL19" t="e">
        <v>#N/A</v>
      </c>
      <c r="NM19" t="e">
        <v>#N/A</v>
      </c>
      <c r="NN19" t="e">
        <v>#N/A</v>
      </c>
      <c r="NO19" t="e">
        <v>#N/A</v>
      </c>
      <c r="NP19" t="e">
        <v>#N/A</v>
      </c>
      <c r="NQ19" t="e">
        <v>#N/A</v>
      </c>
      <c r="NR19" t="e">
        <v>#N/A</v>
      </c>
      <c r="NS19" t="e">
        <v>#N/A</v>
      </c>
      <c r="NT19" t="e">
        <v>#N/A</v>
      </c>
      <c r="NU19" t="e">
        <v>#N/A</v>
      </c>
      <c r="NV19" t="e">
        <v>#N/A</v>
      </c>
      <c r="NW19" t="e">
        <v>#N/A</v>
      </c>
      <c r="NX19" t="e">
        <v>#N/A</v>
      </c>
      <c r="NY19" t="e">
        <v>#N/A</v>
      </c>
      <c r="NZ19" t="e">
        <v>#N/A</v>
      </c>
      <c r="OB19" s="175" t="e">
        <f t="shared" si="13"/>
        <v>#N/A</v>
      </c>
      <c r="OC19" t="s">
        <v>2367</v>
      </c>
      <c r="OD19" s="170" t="s">
        <v>2736</v>
      </c>
      <c r="OE19" s="106" t="s">
        <v>2692</v>
      </c>
      <c r="PD19" s="175" t="e">
        <f t="shared" si="14"/>
        <v>#DIV/0!</v>
      </c>
      <c r="PE19" t="s">
        <v>2367</v>
      </c>
      <c r="PF19" s="170" t="s">
        <v>2736</v>
      </c>
      <c r="PG19" s="106" t="s">
        <v>2692</v>
      </c>
      <c r="PI19" t="e">
        <v>#N/A</v>
      </c>
      <c r="PJ19" t="e">
        <v>#N/A</v>
      </c>
      <c r="PK19" t="e">
        <v>#N/A</v>
      </c>
      <c r="PL19" t="e">
        <v>#N/A</v>
      </c>
      <c r="PM19" t="e">
        <v>#N/A</v>
      </c>
      <c r="PN19" t="e">
        <v>#N/A</v>
      </c>
      <c r="PO19" t="e">
        <v>#N/A</v>
      </c>
      <c r="PP19" t="e">
        <v>#N/A</v>
      </c>
      <c r="PQ19" t="e">
        <v>#N/A</v>
      </c>
      <c r="PR19" t="e">
        <v>#N/A</v>
      </c>
      <c r="PS19" t="e">
        <v>#N/A</v>
      </c>
      <c r="PT19" t="e">
        <v>#N/A</v>
      </c>
      <c r="PU19" t="e">
        <v>#N/A</v>
      </c>
      <c r="PV19" t="e">
        <v>#N/A</v>
      </c>
      <c r="PW19" t="e">
        <v>#N/A</v>
      </c>
      <c r="PX19" t="e">
        <v>#N/A</v>
      </c>
      <c r="PY19" t="e">
        <v>#N/A</v>
      </c>
      <c r="PZ19" t="e">
        <v>#N/A</v>
      </c>
      <c r="QA19" t="e">
        <v>#N/A</v>
      </c>
      <c r="QB19" t="e">
        <v>#N/A</v>
      </c>
      <c r="QC19" t="e">
        <v>#N/A</v>
      </c>
      <c r="QD19" t="e">
        <v>#N/A</v>
      </c>
      <c r="QF19" s="175" t="e">
        <f t="shared" si="15"/>
        <v>#N/A</v>
      </c>
      <c r="QG19" t="s">
        <v>2367</v>
      </c>
      <c r="QH19" s="170" t="s">
        <v>2736</v>
      </c>
      <c r="QI19" s="106" t="s">
        <v>2692</v>
      </c>
      <c r="QK19" t="e">
        <v>#N/A</v>
      </c>
      <c r="QL19" t="e">
        <v>#N/A</v>
      </c>
      <c r="QM19" t="e">
        <v>#N/A</v>
      </c>
      <c r="QN19" t="e">
        <v>#N/A</v>
      </c>
      <c r="QO19" t="e">
        <v>#N/A</v>
      </c>
      <c r="QP19" t="e">
        <v>#N/A</v>
      </c>
      <c r="QQ19" t="e">
        <v>#N/A</v>
      </c>
      <c r="QR19" t="e">
        <v>#N/A</v>
      </c>
      <c r="QS19" t="e">
        <v>#N/A</v>
      </c>
      <c r="QT19" t="e">
        <v>#N/A</v>
      </c>
      <c r="QU19" t="e">
        <v>#N/A</v>
      </c>
      <c r="QV19" t="e">
        <v>#N/A</v>
      </c>
      <c r="QW19" t="e">
        <v>#N/A</v>
      </c>
      <c r="QX19" t="e">
        <v>#N/A</v>
      </c>
      <c r="QY19" t="e">
        <v>#N/A</v>
      </c>
      <c r="QZ19" t="e">
        <v>#N/A</v>
      </c>
      <c r="RA19" t="e">
        <v>#N/A</v>
      </c>
      <c r="RB19" t="e">
        <v>#N/A</v>
      </c>
      <c r="RC19" t="e">
        <v>#N/A</v>
      </c>
      <c r="RD19" t="e">
        <v>#N/A</v>
      </c>
      <c r="RE19" t="e">
        <v>#N/A</v>
      </c>
      <c r="RF19" t="e">
        <v>#N/A</v>
      </c>
      <c r="RH19" s="175" t="e">
        <f t="shared" si="16"/>
        <v>#N/A</v>
      </c>
      <c r="RI19" t="s">
        <v>2367</v>
      </c>
      <c r="RJ19" s="170" t="s">
        <v>2736</v>
      </c>
      <c r="RK19" s="106" t="s">
        <v>2692</v>
      </c>
      <c r="RM19" t="e">
        <v>#N/A</v>
      </c>
      <c r="RN19" t="e">
        <v>#N/A</v>
      </c>
      <c r="RO19" t="e">
        <v>#N/A</v>
      </c>
      <c r="RP19" t="e">
        <v>#N/A</v>
      </c>
      <c r="RQ19" t="e">
        <v>#N/A</v>
      </c>
      <c r="RR19" t="e">
        <v>#N/A</v>
      </c>
      <c r="RS19" t="e">
        <v>#N/A</v>
      </c>
      <c r="RT19" t="e">
        <v>#N/A</v>
      </c>
      <c r="RU19" t="e">
        <v>#N/A</v>
      </c>
      <c r="RV19" t="e">
        <v>#N/A</v>
      </c>
      <c r="RW19" t="e">
        <v>#N/A</v>
      </c>
      <c r="RX19" t="e">
        <v>#N/A</v>
      </c>
      <c r="RY19" t="e">
        <v>#N/A</v>
      </c>
      <c r="RZ19" t="e">
        <v>#N/A</v>
      </c>
      <c r="SA19" t="e">
        <v>#N/A</v>
      </c>
      <c r="SB19" t="e">
        <v>#N/A</v>
      </c>
      <c r="SC19" t="e">
        <v>#N/A</v>
      </c>
      <c r="SD19" t="e">
        <v>#N/A</v>
      </c>
      <c r="SE19" t="e">
        <v>#N/A</v>
      </c>
      <c r="SF19" t="e">
        <v>#N/A</v>
      </c>
      <c r="SG19" t="e">
        <v>#N/A</v>
      </c>
      <c r="SH19" t="e">
        <v>#N/A</v>
      </c>
      <c r="SJ19" s="175" t="e">
        <f t="shared" si="17"/>
        <v>#N/A</v>
      </c>
      <c r="SK19" t="s">
        <v>2367</v>
      </c>
      <c r="SL19" s="170" t="s">
        <v>2736</v>
      </c>
      <c r="SM19" s="106" t="s">
        <v>2692</v>
      </c>
      <c r="SO19" t="e">
        <v>#N/A</v>
      </c>
      <c r="SP19" t="e">
        <v>#N/A</v>
      </c>
      <c r="SQ19" t="e">
        <v>#N/A</v>
      </c>
      <c r="SR19" t="e">
        <v>#N/A</v>
      </c>
      <c r="SS19" t="e">
        <v>#N/A</v>
      </c>
      <c r="ST19" t="e">
        <v>#N/A</v>
      </c>
      <c r="SU19" t="e">
        <v>#N/A</v>
      </c>
      <c r="SV19" t="e">
        <v>#N/A</v>
      </c>
      <c r="SW19" t="e">
        <v>#N/A</v>
      </c>
      <c r="SX19" t="e">
        <v>#N/A</v>
      </c>
      <c r="SY19" t="e">
        <v>#N/A</v>
      </c>
      <c r="SZ19" t="e">
        <v>#N/A</v>
      </c>
      <c r="TA19" t="e">
        <v>#N/A</v>
      </c>
      <c r="TB19" t="e">
        <v>#N/A</v>
      </c>
      <c r="TC19" t="e">
        <v>#N/A</v>
      </c>
      <c r="TD19" t="e">
        <v>#N/A</v>
      </c>
      <c r="TE19" t="e">
        <v>#N/A</v>
      </c>
      <c r="TF19" t="e">
        <v>#N/A</v>
      </c>
      <c r="TG19" t="e">
        <v>#N/A</v>
      </c>
      <c r="TH19" t="e">
        <v>#N/A</v>
      </c>
      <c r="TI19" t="e">
        <v>#N/A</v>
      </c>
      <c r="TJ19" t="e">
        <v>#N/A</v>
      </c>
      <c r="TL19" s="175" t="e">
        <f t="shared" si="18"/>
        <v>#N/A</v>
      </c>
      <c r="TM19" t="s">
        <v>2367</v>
      </c>
      <c r="TN19" s="170" t="s">
        <v>2736</v>
      </c>
      <c r="TO19" s="106" t="s">
        <v>2692</v>
      </c>
      <c r="TQ19" t="e">
        <v>#N/A</v>
      </c>
      <c r="TR19" t="e">
        <v>#N/A</v>
      </c>
      <c r="TS19" t="e">
        <v>#N/A</v>
      </c>
      <c r="TT19" t="e">
        <v>#N/A</v>
      </c>
      <c r="TU19" t="e">
        <v>#N/A</v>
      </c>
      <c r="TV19" t="e">
        <v>#N/A</v>
      </c>
      <c r="TW19" t="e">
        <v>#N/A</v>
      </c>
      <c r="TX19" t="e">
        <v>#N/A</v>
      </c>
      <c r="TY19" t="e">
        <v>#N/A</v>
      </c>
      <c r="TZ19" t="e">
        <v>#N/A</v>
      </c>
      <c r="UA19" t="e">
        <v>#N/A</v>
      </c>
      <c r="UB19" t="e">
        <v>#N/A</v>
      </c>
      <c r="UC19" t="e">
        <v>#N/A</v>
      </c>
      <c r="UD19" t="e">
        <v>#N/A</v>
      </c>
      <c r="UE19" t="e">
        <v>#N/A</v>
      </c>
      <c r="UF19" t="e">
        <v>#N/A</v>
      </c>
      <c r="UG19" t="e">
        <v>#N/A</v>
      </c>
      <c r="UH19" t="e">
        <v>#N/A</v>
      </c>
      <c r="UI19" t="e">
        <v>#N/A</v>
      </c>
      <c r="UJ19" t="e">
        <v>#N/A</v>
      </c>
      <c r="UK19" t="e">
        <v>#N/A</v>
      </c>
      <c r="UL19" t="e">
        <v>#N/A</v>
      </c>
      <c r="UN19" s="175" t="e">
        <f t="shared" si="19"/>
        <v>#N/A</v>
      </c>
      <c r="UO19" t="s">
        <v>2367</v>
      </c>
      <c r="UP19" s="170" t="s">
        <v>2736</v>
      </c>
      <c r="UQ19" s="106" t="s">
        <v>2692</v>
      </c>
      <c r="US19" t="e">
        <v>#N/A</v>
      </c>
      <c r="UT19" t="e">
        <v>#N/A</v>
      </c>
      <c r="UU19" t="e">
        <v>#N/A</v>
      </c>
      <c r="UV19" t="e">
        <v>#N/A</v>
      </c>
      <c r="UW19" t="e">
        <v>#N/A</v>
      </c>
      <c r="UX19" t="e">
        <v>#N/A</v>
      </c>
      <c r="UY19" t="e">
        <v>#N/A</v>
      </c>
      <c r="UZ19" t="e">
        <v>#N/A</v>
      </c>
      <c r="VA19" t="e">
        <v>#N/A</v>
      </c>
      <c r="VB19" t="e">
        <v>#N/A</v>
      </c>
      <c r="VC19" t="e">
        <v>#N/A</v>
      </c>
      <c r="VD19" t="e">
        <v>#N/A</v>
      </c>
      <c r="VE19" t="e">
        <v>#N/A</v>
      </c>
      <c r="VF19" t="e">
        <v>#N/A</v>
      </c>
      <c r="VG19" t="e">
        <v>#N/A</v>
      </c>
      <c r="VH19" t="e">
        <v>#N/A</v>
      </c>
      <c r="VI19" t="e">
        <v>#N/A</v>
      </c>
      <c r="VJ19" t="e">
        <v>#N/A</v>
      </c>
      <c r="VK19" t="e">
        <v>#N/A</v>
      </c>
      <c r="VL19" t="e">
        <v>#N/A</v>
      </c>
      <c r="VM19" t="e">
        <v>#N/A</v>
      </c>
      <c r="VN19" t="e">
        <v>#N/A</v>
      </c>
      <c r="VP19" s="175" t="e">
        <f t="shared" si="20"/>
        <v>#N/A</v>
      </c>
      <c r="VQ19" t="s">
        <v>2367</v>
      </c>
      <c r="VR19" s="170" t="s">
        <v>2736</v>
      </c>
      <c r="VS19" s="106" t="s">
        <v>2692</v>
      </c>
      <c r="WQ19" s="106">
        <f t="shared" si="38"/>
        <v>0</v>
      </c>
      <c r="WR19" s="175" t="e">
        <f t="shared" si="21"/>
        <v>#DIV/0!</v>
      </c>
      <c r="WS19" t="s">
        <v>2367</v>
      </c>
      <c r="WT19" s="170" t="s">
        <v>2736</v>
      </c>
      <c r="WU19" s="106" t="s">
        <v>2692</v>
      </c>
      <c r="WW19" t="e">
        <v>#N/A</v>
      </c>
      <c r="WX19" t="e">
        <v>#N/A</v>
      </c>
      <c r="WY19" t="e">
        <v>#N/A</v>
      </c>
      <c r="WZ19" t="e">
        <v>#N/A</v>
      </c>
      <c r="XA19" t="e">
        <v>#N/A</v>
      </c>
      <c r="XB19" t="e">
        <v>#N/A</v>
      </c>
      <c r="XC19" t="e">
        <v>#N/A</v>
      </c>
      <c r="XD19" t="e">
        <v>#N/A</v>
      </c>
      <c r="XE19" t="e">
        <v>#N/A</v>
      </c>
      <c r="XF19" t="e">
        <v>#N/A</v>
      </c>
      <c r="XG19" t="e">
        <v>#N/A</v>
      </c>
      <c r="XH19" t="e">
        <v>#N/A</v>
      </c>
      <c r="XI19" t="e">
        <v>#N/A</v>
      </c>
      <c r="XJ19" t="e">
        <v>#N/A</v>
      </c>
      <c r="XK19" t="e">
        <v>#N/A</v>
      </c>
      <c r="XL19" t="e">
        <v>#N/A</v>
      </c>
      <c r="XM19" t="e">
        <v>#N/A</v>
      </c>
      <c r="XN19" t="e">
        <v>#N/A</v>
      </c>
      <c r="XO19" t="e">
        <v>#N/A</v>
      </c>
      <c r="XP19" t="e">
        <v>#N/A</v>
      </c>
      <c r="XQ19" t="e">
        <v>#N/A</v>
      </c>
      <c r="XR19" t="e">
        <v>#N/A</v>
      </c>
      <c r="XS19" s="106"/>
      <c r="XT19" s="175"/>
      <c r="XU19" t="s">
        <v>2367</v>
      </c>
      <c r="XV19" s="170" t="s">
        <v>2736</v>
      </c>
      <c r="XW19" s="106" t="s">
        <v>2692</v>
      </c>
      <c r="XY19" t="e">
        <v>#N/A</v>
      </c>
      <c r="XZ19" t="e">
        <v>#N/A</v>
      </c>
      <c r="YA19" t="e">
        <v>#N/A</v>
      </c>
      <c r="YB19" t="e">
        <v>#N/A</v>
      </c>
      <c r="YC19" t="e">
        <v>#N/A</v>
      </c>
      <c r="YD19" t="e">
        <v>#N/A</v>
      </c>
      <c r="YE19" t="e">
        <v>#N/A</v>
      </c>
      <c r="YF19" t="e">
        <v>#N/A</v>
      </c>
      <c r="YG19" t="e">
        <v>#N/A</v>
      </c>
      <c r="YH19" t="e">
        <v>#N/A</v>
      </c>
      <c r="YI19" t="e">
        <v>#N/A</v>
      </c>
      <c r="YJ19" t="e">
        <v>#N/A</v>
      </c>
      <c r="YK19" t="e">
        <v>#N/A</v>
      </c>
      <c r="YL19" t="e">
        <v>#N/A</v>
      </c>
      <c r="YM19" t="e">
        <v>#N/A</v>
      </c>
      <c r="YN19" t="e">
        <v>#N/A</v>
      </c>
      <c r="YO19" t="e">
        <v>#N/A</v>
      </c>
      <c r="YP19" t="e">
        <v>#N/A</v>
      </c>
      <c r="YQ19" t="e">
        <v>#N/A</v>
      </c>
      <c r="YR19" t="e">
        <v>#N/A</v>
      </c>
      <c r="YS19" t="e">
        <v>#N/A</v>
      </c>
      <c r="YT19" t="e">
        <v>#N/A</v>
      </c>
      <c r="YU19" s="106"/>
      <c r="YV19" s="175"/>
      <c r="YW19" t="s">
        <v>2367</v>
      </c>
      <c r="YX19" s="170" t="s">
        <v>2736</v>
      </c>
      <c r="YY19" s="106" t="s">
        <v>2692</v>
      </c>
      <c r="ZA19" t="e">
        <v>#N/A</v>
      </c>
      <c r="ZB19" t="e">
        <v>#N/A</v>
      </c>
      <c r="ZC19" t="e">
        <v>#N/A</v>
      </c>
      <c r="ZD19" t="e">
        <v>#N/A</v>
      </c>
      <c r="ZE19" t="e">
        <v>#N/A</v>
      </c>
      <c r="ZF19" t="e">
        <v>#N/A</v>
      </c>
      <c r="ZG19" t="e">
        <v>#N/A</v>
      </c>
      <c r="ZH19" t="e">
        <v>#N/A</v>
      </c>
      <c r="ZI19" t="e">
        <v>#N/A</v>
      </c>
      <c r="ZJ19" t="e">
        <v>#N/A</v>
      </c>
      <c r="ZK19" t="e">
        <v>#N/A</v>
      </c>
      <c r="ZL19" t="e">
        <v>#N/A</v>
      </c>
      <c r="ZM19" t="e">
        <v>#N/A</v>
      </c>
      <c r="ZN19" t="e">
        <v>#N/A</v>
      </c>
      <c r="ZO19" t="e">
        <v>#N/A</v>
      </c>
      <c r="ZP19" t="e">
        <v>#N/A</v>
      </c>
      <c r="ZQ19" t="e">
        <v>#N/A</v>
      </c>
      <c r="ZR19" t="e">
        <v>#N/A</v>
      </c>
      <c r="ZS19" t="e">
        <v>#N/A</v>
      </c>
      <c r="ZT19" t="e">
        <v>#N/A</v>
      </c>
      <c r="ZU19" t="e">
        <v>#N/A</v>
      </c>
      <c r="ZV19" t="e">
        <v>#N/A</v>
      </c>
      <c r="ZW19" s="106"/>
      <c r="ZX19" s="175"/>
      <c r="ZY19" t="s">
        <v>2367</v>
      </c>
      <c r="ZZ19" s="170" t="s">
        <v>2736</v>
      </c>
      <c r="AAA19" s="106" t="s">
        <v>2692</v>
      </c>
      <c r="AAC19" t="e">
        <v>#N/A</v>
      </c>
      <c r="AAD19" t="e">
        <v>#N/A</v>
      </c>
      <c r="AAE19" t="e">
        <v>#N/A</v>
      </c>
      <c r="AAF19" t="e">
        <v>#N/A</v>
      </c>
      <c r="AAG19" t="e">
        <v>#N/A</v>
      </c>
      <c r="AAH19" t="e">
        <v>#N/A</v>
      </c>
      <c r="AAI19" t="e">
        <v>#N/A</v>
      </c>
      <c r="AAJ19" t="e">
        <v>#N/A</v>
      </c>
      <c r="AAK19" t="e">
        <v>#N/A</v>
      </c>
      <c r="AAL19" t="e">
        <v>#N/A</v>
      </c>
      <c r="AAM19" t="e">
        <v>#N/A</v>
      </c>
      <c r="AAN19" t="e">
        <v>#N/A</v>
      </c>
      <c r="AAO19" t="e">
        <v>#N/A</v>
      </c>
      <c r="AAP19" t="e">
        <v>#N/A</v>
      </c>
      <c r="AAQ19" t="e">
        <v>#N/A</v>
      </c>
      <c r="AAR19" t="e">
        <v>#N/A</v>
      </c>
      <c r="AAS19" t="e">
        <v>#N/A</v>
      </c>
      <c r="AAT19" t="e">
        <v>#N/A</v>
      </c>
      <c r="AAU19" t="e">
        <v>#N/A</v>
      </c>
      <c r="AAV19" t="e">
        <v>#N/A</v>
      </c>
      <c r="AAW19" t="e">
        <v>#N/A</v>
      </c>
      <c r="AAX19" t="e">
        <v>#N/A</v>
      </c>
      <c r="AAY19" s="106"/>
      <c r="AAZ19" s="175"/>
      <c r="ABA19" t="s">
        <v>2367</v>
      </c>
      <c r="ABB19" s="170" t="s">
        <v>2736</v>
      </c>
      <c r="ABC19" s="106" t="s">
        <v>2692</v>
      </c>
      <c r="ABE19" s="1">
        <v>0.19305555555555554</v>
      </c>
      <c r="ABF19" s="1">
        <v>0.17378472222222222</v>
      </c>
      <c r="ABG19" s="1">
        <v>0.17378472222222222</v>
      </c>
      <c r="ABH19" s="1">
        <v>6.3078703703703708E-3</v>
      </c>
      <c r="ABI19">
        <v>59</v>
      </c>
      <c r="ABJ19">
        <v>118</v>
      </c>
      <c r="ABK19">
        <v>177</v>
      </c>
      <c r="ABL19">
        <v>2187</v>
      </c>
      <c r="ABM19">
        <v>318</v>
      </c>
      <c r="ABN19">
        <v>52</v>
      </c>
      <c r="ABO19">
        <v>2557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 s="106">
        <v>2400</v>
      </c>
      <c r="ACB19" s="175">
        <f t="shared" si="37"/>
        <v>106.54166666666667</v>
      </c>
      <c r="ACC19" t="s">
        <v>2367</v>
      </c>
      <c r="ACD19" s="170" t="s">
        <v>2736</v>
      </c>
      <c r="ACE19" s="106" t="s">
        <v>2692</v>
      </c>
      <c r="ACG19" s="1">
        <v>0.18009259259259258</v>
      </c>
      <c r="ACH19" s="1">
        <v>0.17378472222222222</v>
      </c>
      <c r="ACI19" s="1">
        <v>1.2962962962962963E-2</v>
      </c>
      <c r="ACJ19" s="1">
        <v>6.3078703703703708E-3</v>
      </c>
      <c r="ACK19">
        <v>59</v>
      </c>
      <c r="ACL19">
        <v>118</v>
      </c>
      <c r="ACM19">
        <v>177</v>
      </c>
      <c r="ACN19">
        <v>2187</v>
      </c>
      <c r="ACO19">
        <v>318</v>
      </c>
      <c r="ACP19">
        <v>52</v>
      </c>
      <c r="ACQ19">
        <v>2557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 s="106">
        <v>2400</v>
      </c>
      <c r="ADD19" s="175">
        <f t="shared" si="27"/>
        <v>106.54166666666667</v>
      </c>
    </row>
    <row r="20" spans="1:784">
      <c r="A20" t="s">
        <v>130</v>
      </c>
      <c r="B20" s="170" t="s">
        <v>2736</v>
      </c>
      <c r="C20" s="106" t="s">
        <v>2692</v>
      </c>
      <c r="E20" s="1">
        <v>0</v>
      </c>
      <c r="F20" s="1">
        <v>0</v>
      </c>
      <c r="G20" s="1">
        <v>0</v>
      </c>
      <c r="H20" s="1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7</v>
      </c>
      <c r="T20">
        <v>2</v>
      </c>
      <c r="U20">
        <v>9</v>
      </c>
      <c r="V20">
        <v>20</v>
      </c>
      <c r="W20">
        <v>0</v>
      </c>
      <c r="X20">
        <v>3</v>
      </c>
      <c r="Y20">
        <v>23</v>
      </c>
      <c r="Z20">
        <v>86.96</v>
      </c>
      <c r="AB20" s="175" t="e">
        <f t="shared" si="0"/>
        <v>#DIV/0!</v>
      </c>
      <c r="AC20" t="s">
        <v>130</v>
      </c>
      <c r="AD20" s="170" t="s">
        <v>2736</v>
      </c>
      <c r="AE20" s="106" t="s">
        <v>2692</v>
      </c>
      <c r="AG20" s="1">
        <v>0</v>
      </c>
      <c r="AH20" s="1">
        <v>0</v>
      </c>
      <c r="AI20" s="1">
        <v>0</v>
      </c>
      <c r="AJ20" s="1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9</v>
      </c>
      <c r="AV20">
        <v>2</v>
      </c>
      <c r="AW20">
        <v>11</v>
      </c>
      <c r="AX20">
        <v>138</v>
      </c>
      <c r="AY20">
        <v>0</v>
      </c>
      <c r="AZ20">
        <v>3</v>
      </c>
      <c r="BA20">
        <v>141</v>
      </c>
      <c r="BB20">
        <v>97.87</v>
      </c>
      <c r="BD20" s="175" t="e">
        <f t="shared" si="29"/>
        <v>#DIV/0!</v>
      </c>
      <c r="BE20" t="s">
        <v>130</v>
      </c>
      <c r="BF20" s="170" t="s">
        <v>2736</v>
      </c>
      <c r="BG20" s="106" t="s">
        <v>2692</v>
      </c>
      <c r="BI20" t="e">
        <v>#N/A</v>
      </c>
      <c r="BJ20" t="e">
        <v>#N/A</v>
      </c>
      <c r="BK20" t="e">
        <v>#N/A</v>
      </c>
      <c r="BL20" t="e">
        <v>#N/A</v>
      </c>
      <c r="BM20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F20" s="175" t="e">
        <f t="shared" si="30"/>
        <v>#N/A</v>
      </c>
      <c r="CG20" t="s">
        <v>130</v>
      </c>
      <c r="CH20" s="170" t="s">
        <v>2736</v>
      </c>
      <c r="CI20" s="106" t="s">
        <v>2692</v>
      </c>
      <c r="CK20" t="e">
        <v>#N/A</v>
      </c>
      <c r="CL20" t="e">
        <v>#N/A</v>
      </c>
      <c r="CM20" t="e">
        <v>#N/A</v>
      </c>
      <c r="CN20" t="e">
        <v>#N/A</v>
      </c>
      <c r="CO20" t="e">
        <v>#N/A</v>
      </c>
      <c r="CP20" t="e">
        <v>#N/A</v>
      </c>
      <c r="CQ20" t="e">
        <v>#N/A</v>
      </c>
      <c r="CR20" t="e">
        <v>#N/A</v>
      </c>
      <c r="CS20" t="e">
        <v>#N/A</v>
      </c>
      <c r="CT20" t="e">
        <v>#N/A</v>
      </c>
      <c r="CU20" t="e">
        <v>#N/A</v>
      </c>
      <c r="CV20" t="e">
        <v>#N/A</v>
      </c>
      <c r="CW20" t="e">
        <v>#N/A</v>
      </c>
      <c r="CX20" t="e">
        <v>#N/A</v>
      </c>
      <c r="CY20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H20" s="175" t="e">
        <f t="shared" si="31"/>
        <v>#N/A</v>
      </c>
      <c r="DI20" t="s">
        <v>130</v>
      </c>
      <c r="DJ20" s="170" t="s">
        <v>2736</v>
      </c>
      <c r="DK20" s="106" t="s">
        <v>2692</v>
      </c>
      <c r="DM20" t="e">
        <v>#N/A</v>
      </c>
      <c r="DN20" t="e">
        <v>#N/A</v>
      </c>
      <c r="DO20" t="e">
        <v>#N/A</v>
      </c>
      <c r="DP20" t="e">
        <v>#N/A</v>
      </c>
      <c r="DQ20" t="e">
        <v>#N/A</v>
      </c>
      <c r="DR20" t="e">
        <v>#N/A</v>
      </c>
      <c r="DS20" t="e">
        <v>#N/A</v>
      </c>
      <c r="DT20" t="e">
        <v>#N/A</v>
      </c>
      <c r="DU20" t="e">
        <v>#N/A</v>
      </c>
      <c r="DV20" t="e">
        <v>#N/A</v>
      </c>
      <c r="DW20" t="e">
        <v>#N/A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  <c r="EG20" t="e">
        <v>#N/A</v>
      </c>
      <c r="EH20" t="e">
        <v>#N/A</v>
      </c>
      <c r="EJ20" s="175" t="e">
        <f t="shared" si="32"/>
        <v>#N/A</v>
      </c>
      <c r="EK20" t="s">
        <v>130</v>
      </c>
      <c r="EL20" s="170" t="s">
        <v>2736</v>
      </c>
      <c r="EM20" s="106" t="s">
        <v>2692</v>
      </c>
      <c r="EO20" t="e">
        <v>#N/A</v>
      </c>
      <c r="EP20" t="e">
        <v>#N/A</v>
      </c>
      <c r="EQ20" t="e">
        <v>#N/A</v>
      </c>
      <c r="ER20" t="e">
        <v>#N/A</v>
      </c>
      <c r="ES20" t="e">
        <v>#N/A</v>
      </c>
      <c r="ET20" t="e">
        <v>#N/A</v>
      </c>
      <c r="EU20" t="e">
        <v>#N/A</v>
      </c>
      <c r="EV20" t="e">
        <v>#N/A</v>
      </c>
      <c r="EW20" t="e">
        <v>#N/A</v>
      </c>
      <c r="EX20" t="e">
        <v>#N/A</v>
      </c>
      <c r="EY20" t="e">
        <v>#N/A</v>
      </c>
      <c r="EZ20" t="e">
        <v>#N/A</v>
      </c>
      <c r="FA20" t="e">
        <v>#N/A</v>
      </c>
      <c r="FB20" t="e">
        <v>#N/A</v>
      </c>
      <c r="FC20" t="e">
        <v>#N/A</v>
      </c>
      <c r="FD20" t="e">
        <v>#N/A</v>
      </c>
      <c r="FE20" t="e">
        <v>#N/A</v>
      </c>
      <c r="FF20" t="e">
        <v>#N/A</v>
      </c>
      <c r="FG20" t="e">
        <v>#N/A</v>
      </c>
      <c r="FH20" t="e">
        <v>#N/A</v>
      </c>
      <c r="FI20" t="e">
        <v>#N/A</v>
      </c>
      <c r="FJ20" t="e">
        <v>#N/A</v>
      </c>
      <c r="FL20" s="175" t="e">
        <f t="shared" si="33"/>
        <v>#N/A</v>
      </c>
      <c r="FM20" t="s">
        <v>130</v>
      </c>
      <c r="FN20" s="170" t="s">
        <v>2736</v>
      </c>
      <c r="FO20" s="106" t="s">
        <v>2692</v>
      </c>
      <c r="FQ20" t="e">
        <v>#N/A</v>
      </c>
      <c r="FR20" t="e">
        <v>#N/A</v>
      </c>
      <c r="FS20" t="e">
        <v>#N/A</v>
      </c>
      <c r="FT20" t="e">
        <v>#N/A</v>
      </c>
      <c r="FU20" t="e">
        <v>#N/A</v>
      </c>
      <c r="FV20" t="e">
        <v>#N/A</v>
      </c>
      <c r="FW20" t="e">
        <v>#N/A</v>
      </c>
      <c r="FX20" t="e">
        <v>#N/A</v>
      </c>
      <c r="FY20" t="e">
        <v>#N/A</v>
      </c>
      <c r="FZ20" t="e">
        <v>#N/A</v>
      </c>
      <c r="GA20" t="e">
        <v>#N/A</v>
      </c>
      <c r="GB20" t="e">
        <v>#N/A</v>
      </c>
      <c r="GC20" t="e">
        <v>#N/A</v>
      </c>
      <c r="GD20" t="e">
        <v>#N/A</v>
      </c>
      <c r="GE20" t="e">
        <v>#N/A</v>
      </c>
      <c r="GF20" t="e">
        <v>#N/A</v>
      </c>
      <c r="GG20" t="e">
        <v>#N/A</v>
      </c>
      <c r="GH20" t="e">
        <v>#N/A</v>
      </c>
      <c r="GI20" t="e">
        <v>#N/A</v>
      </c>
      <c r="GJ20" t="e">
        <v>#N/A</v>
      </c>
      <c r="GK20" t="e">
        <v>#N/A</v>
      </c>
      <c r="GL20" t="e">
        <v>#N/A</v>
      </c>
      <c r="GN20" s="175" t="e">
        <f t="shared" si="34"/>
        <v>#N/A</v>
      </c>
      <c r="GO20" t="s">
        <v>130</v>
      </c>
      <c r="GP20" s="170" t="s">
        <v>2736</v>
      </c>
      <c r="GQ20" s="106" t="s">
        <v>2692</v>
      </c>
      <c r="GS20" t="e">
        <v>#N/A</v>
      </c>
      <c r="GT20" t="e">
        <v>#N/A</v>
      </c>
      <c r="GU20" t="e">
        <v>#N/A</v>
      </c>
      <c r="GV20" t="e">
        <v>#N/A</v>
      </c>
      <c r="GW20" t="e">
        <v>#N/A</v>
      </c>
      <c r="GX20" t="e">
        <v>#N/A</v>
      </c>
      <c r="GY20" t="e">
        <v>#N/A</v>
      </c>
      <c r="GZ20" t="e">
        <v>#N/A</v>
      </c>
      <c r="HA20" t="e">
        <v>#N/A</v>
      </c>
      <c r="HB20" t="e">
        <v>#N/A</v>
      </c>
      <c r="HC20" t="e">
        <v>#N/A</v>
      </c>
      <c r="HD20" t="e">
        <v>#N/A</v>
      </c>
      <c r="HE20" t="e">
        <v>#N/A</v>
      </c>
      <c r="HF20" t="e">
        <v>#N/A</v>
      </c>
      <c r="HG20" t="e">
        <v>#N/A</v>
      </c>
      <c r="HH20" t="e">
        <v>#N/A</v>
      </c>
      <c r="HI20" t="e">
        <v>#N/A</v>
      </c>
      <c r="HJ20" t="e">
        <v>#N/A</v>
      </c>
      <c r="HK20" t="e">
        <v>#N/A</v>
      </c>
      <c r="HL20" t="e">
        <v>#N/A</v>
      </c>
      <c r="HM20" t="e">
        <v>#N/A</v>
      </c>
      <c r="HN20" t="e">
        <v>#N/A</v>
      </c>
      <c r="HP20" s="175" t="e">
        <f t="shared" si="35"/>
        <v>#N/A</v>
      </c>
      <c r="HQ20" t="s">
        <v>130</v>
      </c>
      <c r="HR20" s="170" t="s">
        <v>2736</v>
      </c>
      <c r="HS20" s="106" t="s">
        <v>2692</v>
      </c>
      <c r="HU20" t="e">
        <v>#N/A</v>
      </c>
      <c r="HV20" t="e">
        <v>#N/A</v>
      </c>
      <c r="HW20" t="e">
        <v>#N/A</v>
      </c>
      <c r="HX20" t="e">
        <v>#N/A</v>
      </c>
      <c r="HY20" t="e">
        <v>#N/A</v>
      </c>
      <c r="HZ20" t="e">
        <v>#N/A</v>
      </c>
      <c r="IA20" t="e">
        <v>#N/A</v>
      </c>
      <c r="IB20" t="e">
        <v>#N/A</v>
      </c>
      <c r="IC20" t="e">
        <v>#N/A</v>
      </c>
      <c r="ID20" t="e">
        <v>#N/A</v>
      </c>
      <c r="IE20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K20" t="e">
        <v>#N/A</v>
      </c>
      <c r="IL20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s="106">
        <f t="shared" si="28"/>
        <v>0</v>
      </c>
      <c r="IR20" s="175" t="e">
        <f t="shared" si="36"/>
        <v>#N/A</v>
      </c>
      <c r="IS20" t="s">
        <v>130</v>
      </c>
      <c r="IT20" s="170" t="s">
        <v>2736</v>
      </c>
      <c r="IU20" s="106" t="s">
        <v>2692</v>
      </c>
      <c r="IW20" t="e">
        <v>#N/A</v>
      </c>
      <c r="IX20" t="e">
        <v>#N/A</v>
      </c>
      <c r="IY20" t="e">
        <v>#N/A</v>
      </c>
      <c r="IZ20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v>#N/A</v>
      </c>
      <c r="JF20" t="e">
        <v>#N/A</v>
      </c>
      <c r="JG20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v>#N/A</v>
      </c>
      <c r="JM20" t="e">
        <v>#N/A</v>
      </c>
      <c r="JN20" t="e">
        <v>#N/A</v>
      </c>
      <c r="JO20" t="e">
        <v>#N/A</v>
      </c>
      <c r="JP20" t="e">
        <v>#N/A</v>
      </c>
      <c r="JQ20" t="e">
        <v>#N/A</v>
      </c>
      <c r="JR20" t="e">
        <v>#N/A</v>
      </c>
      <c r="JT20" s="175" t="e">
        <f t="shared" si="9"/>
        <v>#N/A</v>
      </c>
      <c r="JU20" t="s">
        <v>130</v>
      </c>
      <c r="JV20" s="170" t="s">
        <v>2736</v>
      </c>
      <c r="JW20" s="106" t="s">
        <v>2692</v>
      </c>
      <c r="JY20" s="1">
        <v>1.9097222222222222E-3</v>
      </c>
      <c r="JZ20" s="1">
        <v>1.9097222222222222E-3</v>
      </c>
      <c r="KA20" s="1">
        <v>1.9097222222222222E-3</v>
      </c>
      <c r="KB20" s="1">
        <v>0</v>
      </c>
      <c r="KC20">
        <v>1</v>
      </c>
      <c r="KD20">
        <v>0</v>
      </c>
      <c r="KE20">
        <v>1</v>
      </c>
      <c r="KF20">
        <v>30</v>
      </c>
      <c r="KG20">
        <v>0</v>
      </c>
      <c r="KH20">
        <v>0</v>
      </c>
      <c r="KI20">
        <v>30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V20" s="175" t="e">
        <f t="shared" si="10"/>
        <v>#DIV/0!</v>
      </c>
      <c r="KW20" t="s">
        <v>130</v>
      </c>
      <c r="KX20" s="170" t="s">
        <v>2736</v>
      </c>
      <c r="KY20" s="106" t="s">
        <v>2692</v>
      </c>
      <c r="LA20" t="e">
        <v>#N/A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t="e">
        <v>#N/A</v>
      </c>
      <c r="LU20" t="e">
        <v>#N/A</v>
      </c>
      <c r="LV20" t="e">
        <v>#N/A</v>
      </c>
      <c r="LX20" s="175" t="e">
        <f t="shared" si="11"/>
        <v>#N/A</v>
      </c>
      <c r="LY20" t="s">
        <v>130</v>
      </c>
      <c r="LZ20" s="170" t="s">
        <v>2736</v>
      </c>
      <c r="MA20" s="106" t="s">
        <v>2692</v>
      </c>
      <c r="MC20" t="e">
        <v>#N/A</v>
      </c>
      <c r="MD20" t="e">
        <v>#N/A</v>
      </c>
      <c r="ME20" t="e">
        <v>#N/A</v>
      </c>
      <c r="MF20" t="e">
        <v>#N/A</v>
      </c>
      <c r="MG20" t="e">
        <v>#N/A</v>
      </c>
      <c r="MH20" t="e">
        <v>#N/A</v>
      </c>
      <c r="MI20" t="e">
        <v>#N/A</v>
      </c>
      <c r="MJ20" t="e">
        <v>#N/A</v>
      </c>
      <c r="MK20" t="e">
        <v>#N/A</v>
      </c>
      <c r="ML20" t="e">
        <v>#N/A</v>
      </c>
      <c r="MM20" t="e">
        <v>#N/A</v>
      </c>
      <c r="MN20" t="e">
        <v>#N/A</v>
      </c>
      <c r="MO20" t="e">
        <v>#N/A</v>
      </c>
      <c r="MP20" t="e">
        <v>#N/A</v>
      </c>
      <c r="MQ20" t="e">
        <v>#N/A</v>
      </c>
      <c r="MR20" t="e">
        <v>#N/A</v>
      </c>
      <c r="MS20" t="e">
        <v>#N/A</v>
      </c>
      <c r="MT20" t="e">
        <v>#N/A</v>
      </c>
      <c r="MU20" t="e">
        <v>#N/A</v>
      </c>
      <c r="MV20" t="e">
        <v>#N/A</v>
      </c>
      <c r="MW20" t="e">
        <v>#N/A</v>
      </c>
      <c r="MX20" t="e">
        <v>#N/A</v>
      </c>
      <c r="MZ20" s="175" t="e">
        <f t="shared" si="12"/>
        <v>#N/A</v>
      </c>
      <c r="NA20" t="s">
        <v>130</v>
      </c>
      <c r="NB20" s="170" t="s">
        <v>2736</v>
      </c>
      <c r="NC20" s="106" t="s">
        <v>2692</v>
      </c>
      <c r="NE20" t="e">
        <v>#N/A</v>
      </c>
      <c r="NF20" t="e">
        <v>#N/A</v>
      </c>
      <c r="NG20" t="e">
        <v>#N/A</v>
      </c>
      <c r="NH20" t="e">
        <v>#N/A</v>
      </c>
      <c r="NI20" t="e">
        <v>#N/A</v>
      </c>
      <c r="NJ20" t="e">
        <v>#N/A</v>
      </c>
      <c r="NK20" t="e">
        <v>#N/A</v>
      </c>
      <c r="NL20" t="e">
        <v>#N/A</v>
      </c>
      <c r="NM20" t="e">
        <v>#N/A</v>
      </c>
      <c r="NN20" t="e">
        <v>#N/A</v>
      </c>
      <c r="NO20" t="e">
        <v>#N/A</v>
      </c>
      <c r="NP20" t="e">
        <v>#N/A</v>
      </c>
      <c r="NQ20" t="e">
        <v>#N/A</v>
      </c>
      <c r="NR20" t="e">
        <v>#N/A</v>
      </c>
      <c r="NS20" t="e">
        <v>#N/A</v>
      </c>
      <c r="NT20" t="e">
        <v>#N/A</v>
      </c>
      <c r="NU20" t="e">
        <v>#N/A</v>
      </c>
      <c r="NV20" t="e">
        <v>#N/A</v>
      </c>
      <c r="NW20" t="e">
        <v>#N/A</v>
      </c>
      <c r="NX20" t="e">
        <v>#N/A</v>
      </c>
      <c r="NY20" t="e">
        <v>#N/A</v>
      </c>
      <c r="NZ20" t="e">
        <v>#N/A</v>
      </c>
      <c r="OB20" s="175" t="e">
        <f t="shared" si="13"/>
        <v>#N/A</v>
      </c>
      <c r="OC20" t="s">
        <v>130</v>
      </c>
      <c r="OD20" s="170" t="s">
        <v>2736</v>
      </c>
      <c r="OE20" s="106" t="s">
        <v>2692</v>
      </c>
      <c r="PD20" s="175" t="e">
        <f t="shared" si="14"/>
        <v>#DIV/0!</v>
      </c>
      <c r="PE20" t="s">
        <v>130</v>
      </c>
      <c r="PF20" s="170" t="s">
        <v>2736</v>
      </c>
      <c r="PG20" s="106" t="s">
        <v>2692</v>
      </c>
      <c r="PI20" t="e">
        <v>#N/A</v>
      </c>
      <c r="PJ20" t="e">
        <v>#N/A</v>
      </c>
      <c r="PK20" t="e">
        <v>#N/A</v>
      </c>
      <c r="PL20" t="e">
        <v>#N/A</v>
      </c>
      <c r="PM20" t="e">
        <v>#N/A</v>
      </c>
      <c r="PN20" t="e">
        <v>#N/A</v>
      </c>
      <c r="PO20" t="e">
        <v>#N/A</v>
      </c>
      <c r="PP20" t="e">
        <v>#N/A</v>
      </c>
      <c r="PQ20" t="e">
        <v>#N/A</v>
      </c>
      <c r="PR20" t="e">
        <v>#N/A</v>
      </c>
      <c r="PS20" t="e">
        <v>#N/A</v>
      </c>
      <c r="PT20" t="e">
        <v>#N/A</v>
      </c>
      <c r="PU20" t="e">
        <v>#N/A</v>
      </c>
      <c r="PV20" t="e">
        <v>#N/A</v>
      </c>
      <c r="PW20" t="e">
        <v>#N/A</v>
      </c>
      <c r="PX20" t="e">
        <v>#N/A</v>
      </c>
      <c r="PY20" t="e">
        <v>#N/A</v>
      </c>
      <c r="PZ20" t="e">
        <v>#N/A</v>
      </c>
      <c r="QA20" t="e">
        <v>#N/A</v>
      </c>
      <c r="QB20" t="e">
        <v>#N/A</v>
      </c>
      <c r="QC20" t="e">
        <v>#N/A</v>
      </c>
      <c r="QD20" t="e">
        <v>#N/A</v>
      </c>
      <c r="QF20" s="175" t="e">
        <f t="shared" si="15"/>
        <v>#N/A</v>
      </c>
      <c r="QG20" t="s">
        <v>130</v>
      </c>
      <c r="QH20" s="170" t="s">
        <v>2736</v>
      </c>
      <c r="QI20" s="106" t="s">
        <v>2692</v>
      </c>
      <c r="QK20" t="e">
        <v>#N/A</v>
      </c>
      <c r="QL20" t="e">
        <v>#N/A</v>
      </c>
      <c r="QM20" t="e">
        <v>#N/A</v>
      </c>
      <c r="QN20" t="e">
        <v>#N/A</v>
      </c>
      <c r="QO20" t="e">
        <v>#N/A</v>
      </c>
      <c r="QP20" t="e">
        <v>#N/A</v>
      </c>
      <c r="QQ20" t="e">
        <v>#N/A</v>
      </c>
      <c r="QR20" t="e">
        <v>#N/A</v>
      </c>
      <c r="QS20" t="e">
        <v>#N/A</v>
      </c>
      <c r="QT20" t="e">
        <v>#N/A</v>
      </c>
      <c r="QU20" t="e">
        <v>#N/A</v>
      </c>
      <c r="QV20" t="e">
        <v>#N/A</v>
      </c>
      <c r="QW20" t="e">
        <v>#N/A</v>
      </c>
      <c r="QX20" t="e">
        <v>#N/A</v>
      </c>
      <c r="QY20" t="e">
        <v>#N/A</v>
      </c>
      <c r="QZ20" t="e">
        <v>#N/A</v>
      </c>
      <c r="RA20" t="e">
        <v>#N/A</v>
      </c>
      <c r="RB20" t="e">
        <v>#N/A</v>
      </c>
      <c r="RC20" t="e">
        <v>#N/A</v>
      </c>
      <c r="RD20" t="e">
        <v>#N/A</v>
      </c>
      <c r="RE20" t="e">
        <v>#N/A</v>
      </c>
      <c r="RF20" t="e">
        <v>#N/A</v>
      </c>
      <c r="RH20" s="175" t="e">
        <f t="shared" si="16"/>
        <v>#N/A</v>
      </c>
      <c r="RI20" t="s">
        <v>130</v>
      </c>
      <c r="RJ20" s="170" t="s">
        <v>2736</v>
      </c>
      <c r="RK20" s="106" t="s">
        <v>2692</v>
      </c>
      <c r="RM20" t="e">
        <v>#N/A</v>
      </c>
      <c r="RN20" t="e">
        <v>#N/A</v>
      </c>
      <c r="RO20" t="e">
        <v>#N/A</v>
      </c>
      <c r="RP20" t="e">
        <v>#N/A</v>
      </c>
      <c r="RQ20" t="e">
        <v>#N/A</v>
      </c>
      <c r="RR20" t="e">
        <v>#N/A</v>
      </c>
      <c r="RS20" t="e">
        <v>#N/A</v>
      </c>
      <c r="RT20" t="e">
        <v>#N/A</v>
      </c>
      <c r="RU20" t="e">
        <v>#N/A</v>
      </c>
      <c r="RV20" t="e">
        <v>#N/A</v>
      </c>
      <c r="RW20" t="e">
        <v>#N/A</v>
      </c>
      <c r="RX20" t="e">
        <v>#N/A</v>
      </c>
      <c r="RY20" t="e">
        <v>#N/A</v>
      </c>
      <c r="RZ20" t="e">
        <v>#N/A</v>
      </c>
      <c r="SA20" t="e">
        <v>#N/A</v>
      </c>
      <c r="SB20" t="e">
        <v>#N/A</v>
      </c>
      <c r="SC20" t="e">
        <v>#N/A</v>
      </c>
      <c r="SD20" t="e">
        <v>#N/A</v>
      </c>
      <c r="SE20" t="e">
        <v>#N/A</v>
      </c>
      <c r="SF20" t="e">
        <v>#N/A</v>
      </c>
      <c r="SG20" t="e">
        <v>#N/A</v>
      </c>
      <c r="SH20" t="e">
        <v>#N/A</v>
      </c>
      <c r="SJ20" s="175" t="e">
        <f t="shared" si="17"/>
        <v>#N/A</v>
      </c>
      <c r="SK20" t="s">
        <v>130</v>
      </c>
      <c r="SL20" s="170" t="s">
        <v>2736</v>
      </c>
      <c r="SM20" s="106" t="s">
        <v>2692</v>
      </c>
      <c r="SO20" t="e">
        <v>#N/A</v>
      </c>
      <c r="SP20" t="e">
        <v>#N/A</v>
      </c>
      <c r="SQ20" t="e">
        <v>#N/A</v>
      </c>
      <c r="SR20" t="e">
        <v>#N/A</v>
      </c>
      <c r="SS20" t="e">
        <v>#N/A</v>
      </c>
      <c r="ST20" t="e">
        <v>#N/A</v>
      </c>
      <c r="SU20" t="e">
        <v>#N/A</v>
      </c>
      <c r="SV20" t="e">
        <v>#N/A</v>
      </c>
      <c r="SW20" t="e">
        <v>#N/A</v>
      </c>
      <c r="SX20" t="e">
        <v>#N/A</v>
      </c>
      <c r="SY20" t="e">
        <v>#N/A</v>
      </c>
      <c r="SZ20" t="e">
        <v>#N/A</v>
      </c>
      <c r="TA20" t="e">
        <v>#N/A</v>
      </c>
      <c r="TB20" t="e">
        <v>#N/A</v>
      </c>
      <c r="TC20" t="e">
        <v>#N/A</v>
      </c>
      <c r="TD20" t="e">
        <v>#N/A</v>
      </c>
      <c r="TE20" t="e">
        <v>#N/A</v>
      </c>
      <c r="TF20" t="e">
        <v>#N/A</v>
      </c>
      <c r="TG20" t="e">
        <v>#N/A</v>
      </c>
      <c r="TH20" t="e">
        <v>#N/A</v>
      </c>
      <c r="TI20" t="e">
        <v>#N/A</v>
      </c>
      <c r="TJ20" t="e">
        <v>#N/A</v>
      </c>
      <c r="TL20" s="175" t="e">
        <f t="shared" si="18"/>
        <v>#N/A</v>
      </c>
      <c r="TM20" t="s">
        <v>130</v>
      </c>
      <c r="TN20" s="170" t="s">
        <v>2736</v>
      </c>
      <c r="TO20" s="106" t="s">
        <v>2692</v>
      </c>
      <c r="TQ20" t="e">
        <v>#N/A</v>
      </c>
      <c r="TR20" t="e">
        <v>#N/A</v>
      </c>
      <c r="TS20" t="e">
        <v>#N/A</v>
      </c>
      <c r="TT20" t="e">
        <v>#N/A</v>
      </c>
      <c r="TU20" t="e">
        <v>#N/A</v>
      </c>
      <c r="TV20" t="e">
        <v>#N/A</v>
      </c>
      <c r="TW20" t="e">
        <v>#N/A</v>
      </c>
      <c r="TX20" t="e">
        <v>#N/A</v>
      </c>
      <c r="TY20" t="e">
        <v>#N/A</v>
      </c>
      <c r="TZ20" t="e">
        <v>#N/A</v>
      </c>
      <c r="UA20" t="e">
        <v>#N/A</v>
      </c>
      <c r="UB20" t="e">
        <v>#N/A</v>
      </c>
      <c r="UC20" t="e">
        <v>#N/A</v>
      </c>
      <c r="UD20" t="e">
        <v>#N/A</v>
      </c>
      <c r="UE20" t="e">
        <v>#N/A</v>
      </c>
      <c r="UF20" t="e">
        <v>#N/A</v>
      </c>
      <c r="UG20" t="e">
        <v>#N/A</v>
      </c>
      <c r="UH20" t="e">
        <v>#N/A</v>
      </c>
      <c r="UI20" t="e">
        <v>#N/A</v>
      </c>
      <c r="UJ20" t="e">
        <v>#N/A</v>
      </c>
      <c r="UK20" t="e">
        <v>#N/A</v>
      </c>
      <c r="UL20" t="e">
        <v>#N/A</v>
      </c>
      <c r="UN20" s="175" t="e">
        <f t="shared" si="19"/>
        <v>#N/A</v>
      </c>
      <c r="UO20" t="s">
        <v>130</v>
      </c>
      <c r="UP20" s="170" t="s">
        <v>2736</v>
      </c>
      <c r="UQ20" s="106" t="s">
        <v>2692</v>
      </c>
      <c r="US20" t="e">
        <v>#N/A</v>
      </c>
      <c r="UT20" t="e">
        <v>#N/A</v>
      </c>
      <c r="UU20" t="e">
        <v>#N/A</v>
      </c>
      <c r="UV20" t="e">
        <v>#N/A</v>
      </c>
      <c r="UW20" t="e">
        <v>#N/A</v>
      </c>
      <c r="UX20" t="e">
        <v>#N/A</v>
      </c>
      <c r="UY20" t="e">
        <v>#N/A</v>
      </c>
      <c r="UZ20" t="e">
        <v>#N/A</v>
      </c>
      <c r="VA20" t="e">
        <v>#N/A</v>
      </c>
      <c r="VB20" t="e">
        <v>#N/A</v>
      </c>
      <c r="VC20" t="e">
        <v>#N/A</v>
      </c>
      <c r="VD20" t="e">
        <v>#N/A</v>
      </c>
      <c r="VE20" t="e">
        <v>#N/A</v>
      </c>
      <c r="VF20" t="e">
        <v>#N/A</v>
      </c>
      <c r="VG20" t="e">
        <v>#N/A</v>
      </c>
      <c r="VH20" t="e">
        <v>#N/A</v>
      </c>
      <c r="VI20" t="e">
        <v>#N/A</v>
      </c>
      <c r="VJ20" t="e">
        <v>#N/A</v>
      </c>
      <c r="VK20" t="e">
        <v>#N/A</v>
      </c>
      <c r="VL20" t="e">
        <v>#N/A</v>
      </c>
      <c r="VM20" t="e">
        <v>#N/A</v>
      </c>
      <c r="VN20" t="e">
        <v>#N/A</v>
      </c>
      <c r="VP20" s="175" t="e">
        <f t="shared" si="20"/>
        <v>#N/A</v>
      </c>
      <c r="VQ20" t="s">
        <v>130</v>
      </c>
      <c r="VR20" s="170" t="s">
        <v>2736</v>
      </c>
      <c r="VS20" s="106" t="s">
        <v>2692</v>
      </c>
      <c r="WQ20" s="106">
        <f t="shared" si="38"/>
        <v>0</v>
      </c>
      <c r="WR20" s="175" t="e">
        <f t="shared" si="21"/>
        <v>#DIV/0!</v>
      </c>
      <c r="WS20" t="s">
        <v>130</v>
      </c>
      <c r="WT20" s="170" t="s">
        <v>2736</v>
      </c>
      <c r="WU20" s="106" t="s">
        <v>2692</v>
      </c>
      <c r="WW20" t="e">
        <v>#N/A</v>
      </c>
      <c r="WX20" t="e">
        <v>#N/A</v>
      </c>
      <c r="WY20" t="e">
        <v>#N/A</v>
      </c>
      <c r="WZ20" t="e">
        <v>#N/A</v>
      </c>
      <c r="XA20" t="e">
        <v>#N/A</v>
      </c>
      <c r="XB20" t="e">
        <v>#N/A</v>
      </c>
      <c r="XC20" t="e">
        <v>#N/A</v>
      </c>
      <c r="XD20" t="e">
        <v>#N/A</v>
      </c>
      <c r="XE20" t="e">
        <v>#N/A</v>
      </c>
      <c r="XF20" t="e">
        <v>#N/A</v>
      </c>
      <c r="XG20" t="e">
        <v>#N/A</v>
      </c>
      <c r="XH20" t="e">
        <v>#N/A</v>
      </c>
      <c r="XI20" t="e">
        <v>#N/A</v>
      </c>
      <c r="XJ20" t="e">
        <v>#N/A</v>
      </c>
      <c r="XK20" t="e">
        <v>#N/A</v>
      </c>
      <c r="XL20" t="e">
        <v>#N/A</v>
      </c>
      <c r="XM20" t="e">
        <v>#N/A</v>
      </c>
      <c r="XN20" t="e">
        <v>#N/A</v>
      </c>
      <c r="XO20" t="e">
        <v>#N/A</v>
      </c>
      <c r="XP20" t="e">
        <v>#N/A</v>
      </c>
      <c r="XQ20" t="e">
        <v>#N/A</v>
      </c>
      <c r="XR20" t="e">
        <v>#N/A</v>
      </c>
      <c r="XS20" s="106"/>
      <c r="XT20" s="175"/>
      <c r="XU20" t="s">
        <v>130</v>
      </c>
      <c r="XV20" s="170" t="s">
        <v>2736</v>
      </c>
      <c r="XW20" s="106" t="s">
        <v>2692</v>
      </c>
      <c r="XY20" t="e">
        <v>#N/A</v>
      </c>
      <c r="XZ20" t="e">
        <v>#N/A</v>
      </c>
      <c r="YA20" t="e">
        <v>#N/A</v>
      </c>
      <c r="YB20" t="e">
        <v>#N/A</v>
      </c>
      <c r="YC20" t="e">
        <v>#N/A</v>
      </c>
      <c r="YD20" t="e">
        <v>#N/A</v>
      </c>
      <c r="YE20" t="e">
        <v>#N/A</v>
      </c>
      <c r="YF20" t="e">
        <v>#N/A</v>
      </c>
      <c r="YG20" t="e">
        <v>#N/A</v>
      </c>
      <c r="YH20" t="e">
        <v>#N/A</v>
      </c>
      <c r="YI20" t="e">
        <v>#N/A</v>
      </c>
      <c r="YJ20" t="e">
        <v>#N/A</v>
      </c>
      <c r="YK20" t="e">
        <v>#N/A</v>
      </c>
      <c r="YL20" t="e">
        <v>#N/A</v>
      </c>
      <c r="YM20" t="e">
        <v>#N/A</v>
      </c>
      <c r="YN20" t="e">
        <v>#N/A</v>
      </c>
      <c r="YO20" t="e">
        <v>#N/A</v>
      </c>
      <c r="YP20" t="e">
        <v>#N/A</v>
      </c>
      <c r="YQ20" t="e">
        <v>#N/A</v>
      </c>
      <c r="YR20" t="e">
        <v>#N/A</v>
      </c>
      <c r="YS20" t="e">
        <v>#N/A</v>
      </c>
      <c r="YT20" t="e">
        <v>#N/A</v>
      </c>
      <c r="YU20" s="106"/>
      <c r="YV20" s="175"/>
      <c r="YW20" t="s">
        <v>130</v>
      </c>
      <c r="YX20" s="170" t="s">
        <v>2736</v>
      </c>
      <c r="YY20" s="106" t="s">
        <v>2692</v>
      </c>
      <c r="ZA20" t="e">
        <v>#N/A</v>
      </c>
      <c r="ZB20" t="e">
        <v>#N/A</v>
      </c>
      <c r="ZC20" t="e">
        <v>#N/A</v>
      </c>
      <c r="ZD20" t="e">
        <v>#N/A</v>
      </c>
      <c r="ZE20" t="e">
        <v>#N/A</v>
      </c>
      <c r="ZF20" t="e">
        <v>#N/A</v>
      </c>
      <c r="ZG20" t="e">
        <v>#N/A</v>
      </c>
      <c r="ZH20" t="e">
        <v>#N/A</v>
      </c>
      <c r="ZI20" t="e">
        <v>#N/A</v>
      </c>
      <c r="ZJ20" t="e">
        <v>#N/A</v>
      </c>
      <c r="ZK20" t="e">
        <v>#N/A</v>
      </c>
      <c r="ZL20" t="e">
        <v>#N/A</v>
      </c>
      <c r="ZM20" t="e">
        <v>#N/A</v>
      </c>
      <c r="ZN20" t="e">
        <v>#N/A</v>
      </c>
      <c r="ZO20" t="e">
        <v>#N/A</v>
      </c>
      <c r="ZP20" t="e">
        <v>#N/A</v>
      </c>
      <c r="ZQ20" t="e">
        <v>#N/A</v>
      </c>
      <c r="ZR20" t="e">
        <v>#N/A</v>
      </c>
      <c r="ZS20" t="e">
        <v>#N/A</v>
      </c>
      <c r="ZT20" t="e">
        <v>#N/A</v>
      </c>
      <c r="ZU20" t="e">
        <v>#N/A</v>
      </c>
      <c r="ZV20" t="e">
        <v>#N/A</v>
      </c>
      <c r="ZW20" s="106"/>
      <c r="ZX20" s="175"/>
      <c r="ZY20" t="s">
        <v>130</v>
      </c>
      <c r="ZZ20" s="170" t="s">
        <v>2736</v>
      </c>
      <c r="AAA20" s="106" t="s">
        <v>2692</v>
      </c>
      <c r="AAC20" t="e">
        <v>#N/A</v>
      </c>
      <c r="AAD20" t="e">
        <v>#N/A</v>
      </c>
      <c r="AAE20" t="e">
        <v>#N/A</v>
      </c>
      <c r="AAF20" t="e">
        <v>#N/A</v>
      </c>
      <c r="AAG20" t="e">
        <v>#N/A</v>
      </c>
      <c r="AAH20" t="e">
        <v>#N/A</v>
      </c>
      <c r="AAI20" t="e">
        <v>#N/A</v>
      </c>
      <c r="AAJ20" t="e">
        <v>#N/A</v>
      </c>
      <c r="AAK20" t="e">
        <v>#N/A</v>
      </c>
      <c r="AAL20" t="e">
        <v>#N/A</v>
      </c>
      <c r="AAM20" t="e">
        <v>#N/A</v>
      </c>
      <c r="AAN20" t="e">
        <v>#N/A</v>
      </c>
      <c r="AAO20" t="e">
        <v>#N/A</v>
      </c>
      <c r="AAP20" t="e">
        <v>#N/A</v>
      </c>
      <c r="AAQ20" t="e">
        <v>#N/A</v>
      </c>
      <c r="AAR20" t="e">
        <v>#N/A</v>
      </c>
      <c r="AAS20" t="e">
        <v>#N/A</v>
      </c>
      <c r="AAT20" t="e">
        <v>#N/A</v>
      </c>
      <c r="AAU20" t="e">
        <v>#N/A</v>
      </c>
      <c r="AAV20" t="e">
        <v>#N/A</v>
      </c>
      <c r="AAW20" t="e">
        <v>#N/A</v>
      </c>
      <c r="AAX20" t="e">
        <v>#N/A</v>
      </c>
      <c r="AAY20" s="106"/>
      <c r="AAZ20" s="175"/>
      <c r="ABA20" t="s">
        <v>130</v>
      </c>
      <c r="ABB20" s="170" t="s">
        <v>2736</v>
      </c>
      <c r="ABC20" s="106" t="s">
        <v>2692</v>
      </c>
      <c r="ABE20" t="e">
        <v>#N/A</v>
      </c>
      <c r="ABF20" t="e">
        <v>#N/A</v>
      </c>
      <c r="ABG20" t="e">
        <v>#N/A</v>
      </c>
      <c r="ABH20" t="e">
        <v>#N/A</v>
      </c>
      <c r="ABI20" t="e">
        <v>#N/A</v>
      </c>
      <c r="ABJ20" t="e">
        <v>#N/A</v>
      </c>
      <c r="ABK20" t="e">
        <v>#N/A</v>
      </c>
      <c r="ABL20" t="e">
        <v>#N/A</v>
      </c>
      <c r="ABM20" t="e">
        <v>#N/A</v>
      </c>
      <c r="ABN20" t="e">
        <v>#N/A</v>
      </c>
      <c r="ABO20" t="e">
        <v>#N/A</v>
      </c>
      <c r="ABP20" t="e">
        <v>#N/A</v>
      </c>
      <c r="ABQ20" t="e">
        <v>#N/A</v>
      </c>
      <c r="ABR20" t="e">
        <v>#N/A</v>
      </c>
      <c r="ABS20" t="e">
        <v>#N/A</v>
      </c>
      <c r="ABT20" t="e">
        <v>#N/A</v>
      </c>
      <c r="ABU20" t="e">
        <v>#N/A</v>
      </c>
      <c r="ABV20" t="e">
        <v>#N/A</v>
      </c>
      <c r="ABW20" t="e">
        <v>#N/A</v>
      </c>
      <c r="ABX20" t="e">
        <v>#N/A</v>
      </c>
      <c r="ABY20" t="e">
        <v>#N/A</v>
      </c>
      <c r="ABZ20" t="e">
        <v>#N/A</v>
      </c>
      <c r="ACA20" s="106"/>
      <c r="ACB20" s="175"/>
      <c r="ACC20" t="s">
        <v>130</v>
      </c>
      <c r="ACD20" s="170" t="s">
        <v>2736</v>
      </c>
      <c r="ACE20" s="106" t="s">
        <v>2692</v>
      </c>
      <c r="ACG20" t="e">
        <v>#N/A</v>
      </c>
      <c r="ACH20" t="e">
        <v>#N/A</v>
      </c>
      <c r="ACI20" t="e">
        <v>#N/A</v>
      </c>
      <c r="ACJ20" t="e">
        <v>#N/A</v>
      </c>
      <c r="ACK20" t="e">
        <v>#N/A</v>
      </c>
      <c r="ACL20" t="e">
        <v>#N/A</v>
      </c>
      <c r="ACM20" t="e">
        <v>#N/A</v>
      </c>
      <c r="ACN20" t="e">
        <v>#N/A</v>
      </c>
      <c r="ACO20" t="e">
        <v>#N/A</v>
      </c>
      <c r="ACP20" t="e">
        <v>#N/A</v>
      </c>
      <c r="ACQ20" t="e">
        <v>#N/A</v>
      </c>
      <c r="ACR20" t="e">
        <v>#N/A</v>
      </c>
      <c r="ACS20" t="e">
        <v>#N/A</v>
      </c>
      <c r="ACT20" t="e">
        <v>#N/A</v>
      </c>
      <c r="ACU20" t="e">
        <v>#N/A</v>
      </c>
      <c r="ACV20" t="e">
        <v>#N/A</v>
      </c>
      <c r="ACW20" t="e">
        <v>#N/A</v>
      </c>
      <c r="ACX20" t="e">
        <v>#N/A</v>
      </c>
      <c r="ACY20" t="e">
        <v>#N/A</v>
      </c>
      <c r="ACZ20" t="e">
        <v>#N/A</v>
      </c>
      <c r="ADA20" t="e">
        <v>#N/A</v>
      </c>
      <c r="ADB20" t="e">
        <v>#N/A</v>
      </c>
      <c r="ADC20" s="106"/>
      <c r="ADD20" s="175"/>
    </row>
    <row r="21" spans="1:784">
      <c r="A21" t="s">
        <v>2368</v>
      </c>
      <c r="B21" s="170" t="s">
        <v>2736</v>
      </c>
      <c r="C21" s="106" t="s">
        <v>2692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B21" s="175" t="e">
        <f t="shared" si="0"/>
        <v>#N/A</v>
      </c>
      <c r="AC21" t="s">
        <v>2368</v>
      </c>
      <c r="AD21" s="170" t="s">
        <v>2736</v>
      </c>
      <c r="AE21" s="106" t="s">
        <v>2692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D21" s="175" t="e">
        <f t="shared" si="29"/>
        <v>#N/A</v>
      </c>
      <c r="BE21" t="s">
        <v>2368</v>
      </c>
      <c r="BF21" s="170" t="s">
        <v>2736</v>
      </c>
      <c r="BG21" s="106" t="s">
        <v>2692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F21" s="175" t="e">
        <f t="shared" si="30"/>
        <v>#N/A</v>
      </c>
      <c r="CG21" t="s">
        <v>2368</v>
      </c>
      <c r="CH21" s="170" t="s">
        <v>2736</v>
      </c>
      <c r="CI21" s="106" t="s">
        <v>2692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H21" s="175" t="e">
        <f t="shared" si="31"/>
        <v>#N/A</v>
      </c>
      <c r="DI21" t="s">
        <v>2368</v>
      </c>
      <c r="DJ21" s="170" t="s">
        <v>2736</v>
      </c>
      <c r="DK21" s="106" t="s">
        <v>2692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J21" s="175" t="e">
        <f t="shared" si="32"/>
        <v>#N/A</v>
      </c>
      <c r="EK21" t="s">
        <v>2368</v>
      </c>
      <c r="EL21" s="170" t="s">
        <v>2736</v>
      </c>
      <c r="EM21" s="106" t="s">
        <v>2692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L21" s="175" t="e">
        <f t="shared" si="33"/>
        <v>#N/A</v>
      </c>
      <c r="FM21" t="s">
        <v>2368</v>
      </c>
      <c r="FN21" s="170" t="s">
        <v>2736</v>
      </c>
      <c r="FO21" s="106" t="s">
        <v>2692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N21" s="175" t="e">
        <f t="shared" si="34"/>
        <v>#N/A</v>
      </c>
      <c r="GO21" t="s">
        <v>2368</v>
      </c>
      <c r="GP21" s="170" t="s">
        <v>2736</v>
      </c>
      <c r="GQ21" s="106" t="s">
        <v>2692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P21" s="175" t="e">
        <f t="shared" si="35"/>
        <v>#N/A</v>
      </c>
      <c r="HQ21" t="s">
        <v>2368</v>
      </c>
      <c r="HR21" s="170" t="s">
        <v>2736</v>
      </c>
      <c r="HS21" s="106" t="s">
        <v>2692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s="106">
        <f t="shared" si="28"/>
        <v>0</v>
      </c>
      <c r="IR21" s="175" t="e">
        <f t="shared" si="36"/>
        <v>#N/A</v>
      </c>
      <c r="IS21" t="s">
        <v>2368</v>
      </c>
      <c r="IT21" s="170" t="s">
        <v>2736</v>
      </c>
      <c r="IU21" s="106" t="s">
        <v>2692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T21" s="175" t="e">
        <f t="shared" si="9"/>
        <v>#N/A</v>
      </c>
      <c r="JU21" t="s">
        <v>2368</v>
      </c>
      <c r="JV21" s="170" t="s">
        <v>2736</v>
      </c>
      <c r="JW21" s="106" t="s">
        <v>2692</v>
      </c>
      <c r="JY21" s="1">
        <v>2.8819444444444444E-3</v>
      </c>
      <c r="JZ21" s="1">
        <v>2.8703703703703708E-3</v>
      </c>
      <c r="KA21" s="1">
        <v>2.8703703703703708E-3</v>
      </c>
      <c r="KB21" s="1">
        <v>0</v>
      </c>
      <c r="KC21">
        <v>1</v>
      </c>
      <c r="KD21">
        <v>0</v>
      </c>
      <c r="KE21">
        <v>1</v>
      </c>
      <c r="KF21">
        <v>63</v>
      </c>
      <c r="KG21">
        <v>0</v>
      </c>
      <c r="KH21">
        <v>0</v>
      </c>
      <c r="KI21">
        <v>63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V21" s="175" t="e">
        <f t="shared" si="10"/>
        <v>#DIV/0!</v>
      </c>
      <c r="KW21" t="s">
        <v>2368</v>
      </c>
      <c r="KX21" s="170" t="s">
        <v>2736</v>
      </c>
      <c r="KY21" s="106" t="s">
        <v>2692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X21" s="175" t="e">
        <f t="shared" si="11"/>
        <v>#N/A</v>
      </c>
      <c r="LY21" t="s">
        <v>2368</v>
      </c>
      <c r="LZ21" s="170" t="s">
        <v>2736</v>
      </c>
      <c r="MA21" s="106" t="s">
        <v>2692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Z21" s="175" t="e">
        <f t="shared" si="12"/>
        <v>#N/A</v>
      </c>
      <c r="NA21" t="s">
        <v>2368</v>
      </c>
      <c r="NB21" s="170" t="s">
        <v>2736</v>
      </c>
      <c r="NC21" s="106" t="s">
        <v>2692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t="e">
        <v>#N/A</v>
      </c>
      <c r="NP21" t="e">
        <v>#N/A</v>
      </c>
      <c r="NQ21" t="e">
        <v>#N/A</v>
      </c>
      <c r="NR21" t="e">
        <v>#N/A</v>
      </c>
      <c r="NS21" t="e">
        <v>#N/A</v>
      </c>
      <c r="NT21" t="e">
        <v>#N/A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B21" s="175" t="e">
        <f t="shared" si="13"/>
        <v>#N/A</v>
      </c>
      <c r="OC21" t="s">
        <v>2368</v>
      </c>
      <c r="OD21" s="170" t="s">
        <v>2736</v>
      </c>
      <c r="OE21" s="106" t="s">
        <v>2692</v>
      </c>
      <c r="PD21" s="175" t="e">
        <f t="shared" si="14"/>
        <v>#DIV/0!</v>
      </c>
      <c r="PE21" t="s">
        <v>2368</v>
      </c>
      <c r="PF21" s="170" t="s">
        <v>2736</v>
      </c>
      <c r="PG21" s="106" t="s">
        <v>2692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t="e">
        <v>#N/A</v>
      </c>
      <c r="PT21" t="e">
        <v>#N/A</v>
      </c>
      <c r="PU21" t="e">
        <v>#N/A</v>
      </c>
      <c r="PV21" t="e">
        <v>#N/A</v>
      </c>
      <c r="PW21" t="e">
        <v>#N/A</v>
      </c>
      <c r="PX21" t="e">
        <v>#N/A</v>
      </c>
      <c r="PY21" t="e">
        <v>#N/A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F21" s="175" t="e">
        <f t="shared" si="15"/>
        <v>#N/A</v>
      </c>
      <c r="QG21" t="s">
        <v>2368</v>
      </c>
      <c r="QH21" s="170" t="s">
        <v>2736</v>
      </c>
      <c r="QI21" s="106" t="s">
        <v>2692</v>
      </c>
      <c r="QK21" t="e">
        <v>#N/A</v>
      </c>
      <c r="QL21" t="e">
        <v>#N/A</v>
      </c>
      <c r="QM21" t="e">
        <v>#N/A</v>
      </c>
      <c r="QN21" t="e">
        <v>#N/A</v>
      </c>
      <c r="QO21" t="e">
        <v>#N/A</v>
      </c>
      <c r="QP21" t="e">
        <v>#N/A</v>
      </c>
      <c r="QQ21" t="e">
        <v>#N/A</v>
      </c>
      <c r="QR21" t="e">
        <v>#N/A</v>
      </c>
      <c r="QS21" t="e">
        <v>#N/A</v>
      </c>
      <c r="QT21" t="e">
        <v>#N/A</v>
      </c>
      <c r="QU21" t="e">
        <v>#N/A</v>
      </c>
      <c r="QV21" t="e">
        <v>#N/A</v>
      </c>
      <c r="QW21" t="e">
        <v>#N/A</v>
      </c>
      <c r="QX21" t="e">
        <v>#N/A</v>
      </c>
      <c r="QY21" t="e">
        <v>#N/A</v>
      </c>
      <c r="QZ21" t="e">
        <v>#N/A</v>
      </c>
      <c r="RA21" t="e">
        <v>#N/A</v>
      </c>
      <c r="RB21" t="e">
        <v>#N/A</v>
      </c>
      <c r="RC21" t="e">
        <v>#N/A</v>
      </c>
      <c r="RD21" t="e">
        <v>#N/A</v>
      </c>
      <c r="RE21" t="e">
        <v>#N/A</v>
      </c>
      <c r="RF21" t="e">
        <v>#N/A</v>
      </c>
      <c r="RH21" s="175" t="e">
        <f t="shared" si="16"/>
        <v>#N/A</v>
      </c>
      <c r="RI21" t="s">
        <v>2368</v>
      </c>
      <c r="RJ21" s="170" t="s">
        <v>2736</v>
      </c>
      <c r="RK21" s="106" t="s">
        <v>2692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S21" t="e">
        <v>#N/A</v>
      </c>
      <c r="RT21" t="e">
        <v>#N/A</v>
      </c>
      <c r="RU21" t="e">
        <v>#N/A</v>
      </c>
      <c r="RV21" t="e">
        <v>#N/A</v>
      </c>
      <c r="RW21" t="e">
        <v>#N/A</v>
      </c>
      <c r="RX21" t="e">
        <v>#N/A</v>
      </c>
      <c r="RY21" t="e">
        <v>#N/A</v>
      </c>
      <c r="RZ21" t="e">
        <v>#N/A</v>
      </c>
      <c r="SA21" t="e">
        <v>#N/A</v>
      </c>
      <c r="SB21" t="e">
        <v>#N/A</v>
      </c>
      <c r="SC21" t="e">
        <v>#N/A</v>
      </c>
      <c r="SD21" t="e">
        <v>#N/A</v>
      </c>
      <c r="SE21" t="e">
        <v>#N/A</v>
      </c>
      <c r="SF21" t="e">
        <v>#N/A</v>
      </c>
      <c r="SG21" t="e">
        <v>#N/A</v>
      </c>
      <c r="SH21" t="e">
        <v>#N/A</v>
      </c>
      <c r="SJ21" s="175" t="e">
        <f t="shared" si="17"/>
        <v>#N/A</v>
      </c>
      <c r="SK21" t="s">
        <v>2368</v>
      </c>
      <c r="SL21" s="170" t="s">
        <v>2736</v>
      </c>
      <c r="SM21" s="106" t="s">
        <v>2692</v>
      </c>
      <c r="SO21" t="e">
        <v>#N/A</v>
      </c>
      <c r="SP21" t="e">
        <v>#N/A</v>
      </c>
      <c r="SQ21" t="e">
        <v>#N/A</v>
      </c>
      <c r="SR21" t="e">
        <v>#N/A</v>
      </c>
      <c r="SS21" t="e">
        <v>#N/A</v>
      </c>
      <c r="ST21" t="e">
        <v>#N/A</v>
      </c>
      <c r="SU21" t="e">
        <v>#N/A</v>
      </c>
      <c r="SV21" t="e">
        <v>#N/A</v>
      </c>
      <c r="SW21" t="e">
        <v>#N/A</v>
      </c>
      <c r="SX21" t="e">
        <v>#N/A</v>
      </c>
      <c r="SY21" t="e">
        <v>#N/A</v>
      </c>
      <c r="SZ21" t="e">
        <v>#N/A</v>
      </c>
      <c r="TA21" t="e">
        <v>#N/A</v>
      </c>
      <c r="TB21" t="e">
        <v>#N/A</v>
      </c>
      <c r="TC21" t="e">
        <v>#N/A</v>
      </c>
      <c r="TD21" t="e">
        <v>#N/A</v>
      </c>
      <c r="TE21" t="e">
        <v>#N/A</v>
      </c>
      <c r="TF21" t="e">
        <v>#N/A</v>
      </c>
      <c r="TG21" t="e">
        <v>#N/A</v>
      </c>
      <c r="TH21" t="e">
        <v>#N/A</v>
      </c>
      <c r="TI21" t="e">
        <v>#N/A</v>
      </c>
      <c r="TJ21" t="e">
        <v>#N/A</v>
      </c>
      <c r="TL21" s="175" t="e">
        <f t="shared" si="18"/>
        <v>#N/A</v>
      </c>
      <c r="TM21" t="s">
        <v>2368</v>
      </c>
      <c r="TN21" s="170" t="s">
        <v>2736</v>
      </c>
      <c r="TO21" s="106" t="s">
        <v>2692</v>
      </c>
      <c r="TQ21" t="e">
        <v>#N/A</v>
      </c>
      <c r="TR21" t="e">
        <v>#N/A</v>
      </c>
      <c r="TS21" t="e">
        <v>#N/A</v>
      </c>
      <c r="TT21" t="e">
        <v>#N/A</v>
      </c>
      <c r="TU21" t="e">
        <v>#N/A</v>
      </c>
      <c r="TV21" t="e">
        <v>#N/A</v>
      </c>
      <c r="TW21" t="e">
        <v>#N/A</v>
      </c>
      <c r="TX21" t="e">
        <v>#N/A</v>
      </c>
      <c r="TY21" t="e">
        <v>#N/A</v>
      </c>
      <c r="TZ21" t="e">
        <v>#N/A</v>
      </c>
      <c r="UA21" t="e">
        <v>#N/A</v>
      </c>
      <c r="UB21" t="e">
        <v>#N/A</v>
      </c>
      <c r="UC21" t="e">
        <v>#N/A</v>
      </c>
      <c r="UD21" t="e">
        <v>#N/A</v>
      </c>
      <c r="UE21" t="e">
        <v>#N/A</v>
      </c>
      <c r="UF21" t="e">
        <v>#N/A</v>
      </c>
      <c r="UG21" t="e">
        <v>#N/A</v>
      </c>
      <c r="UH21" t="e">
        <v>#N/A</v>
      </c>
      <c r="UI21" t="e">
        <v>#N/A</v>
      </c>
      <c r="UJ21" t="e">
        <v>#N/A</v>
      </c>
      <c r="UK21" t="e">
        <v>#N/A</v>
      </c>
      <c r="UL21" t="e">
        <v>#N/A</v>
      </c>
      <c r="UN21" s="175" t="e">
        <f t="shared" si="19"/>
        <v>#N/A</v>
      </c>
      <c r="UO21" t="s">
        <v>2368</v>
      </c>
      <c r="UP21" s="170" t="s">
        <v>2736</v>
      </c>
      <c r="UQ21" s="106" t="s">
        <v>2692</v>
      </c>
      <c r="US21" t="e">
        <v>#N/A</v>
      </c>
      <c r="UT21" t="e">
        <v>#N/A</v>
      </c>
      <c r="UU21" t="e">
        <v>#N/A</v>
      </c>
      <c r="UV21" t="e">
        <v>#N/A</v>
      </c>
      <c r="UW21" t="e">
        <v>#N/A</v>
      </c>
      <c r="UX21" t="e">
        <v>#N/A</v>
      </c>
      <c r="UY21" t="e">
        <v>#N/A</v>
      </c>
      <c r="UZ21" t="e">
        <v>#N/A</v>
      </c>
      <c r="VA21" t="e">
        <v>#N/A</v>
      </c>
      <c r="VB21" t="e">
        <v>#N/A</v>
      </c>
      <c r="VC21" t="e">
        <v>#N/A</v>
      </c>
      <c r="VD21" t="e">
        <v>#N/A</v>
      </c>
      <c r="VE21" t="e">
        <v>#N/A</v>
      </c>
      <c r="VF21" t="e">
        <v>#N/A</v>
      </c>
      <c r="VG21" t="e">
        <v>#N/A</v>
      </c>
      <c r="VH21" t="e">
        <v>#N/A</v>
      </c>
      <c r="VI21" t="e">
        <v>#N/A</v>
      </c>
      <c r="VJ21" t="e">
        <v>#N/A</v>
      </c>
      <c r="VK21" t="e">
        <v>#N/A</v>
      </c>
      <c r="VL21" t="e">
        <v>#N/A</v>
      </c>
      <c r="VM21" t="e">
        <v>#N/A</v>
      </c>
      <c r="VN21" t="e">
        <v>#N/A</v>
      </c>
      <c r="VP21" s="175" t="e">
        <f t="shared" si="20"/>
        <v>#N/A</v>
      </c>
      <c r="VQ21" t="s">
        <v>2368</v>
      </c>
      <c r="VR21" s="170" t="s">
        <v>2736</v>
      </c>
      <c r="VS21" s="106" t="s">
        <v>2692</v>
      </c>
      <c r="WQ21" s="106">
        <f t="shared" si="38"/>
        <v>0</v>
      </c>
      <c r="WR21" s="175" t="e">
        <f t="shared" si="21"/>
        <v>#DIV/0!</v>
      </c>
      <c r="WS21" t="s">
        <v>2368</v>
      </c>
      <c r="WT21" s="170" t="s">
        <v>2736</v>
      </c>
      <c r="WU21" s="106" t="s">
        <v>2692</v>
      </c>
      <c r="WW21" t="e">
        <v>#N/A</v>
      </c>
      <c r="WX21" t="e">
        <v>#N/A</v>
      </c>
      <c r="WY21" t="e">
        <v>#N/A</v>
      </c>
      <c r="WZ21" t="e">
        <v>#N/A</v>
      </c>
      <c r="XA21" t="e">
        <v>#N/A</v>
      </c>
      <c r="XB21" t="e">
        <v>#N/A</v>
      </c>
      <c r="XC21" t="e">
        <v>#N/A</v>
      </c>
      <c r="XD21" t="e">
        <v>#N/A</v>
      </c>
      <c r="XE21" t="e">
        <v>#N/A</v>
      </c>
      <c r="XF21" t="e">
        <v>#N/A</v>
      </c>
      <c r="XG21" t="e">
        <v>#N/A</v>
      </c>
      <c r="XH21" t="e">
        <v>#N/A</v>
      </c>
      <c r="XI21" t="e">
        <v>#N/A</v>
      </c>
      <c r="XJ21" t="e">
        <v>#N/A</v>
      </c>
      <c r="XK21" t="e">
        <v>#N/A</v>
      </c>
      <c r="XL21" t="e">
        <v>#N/A</v>
      </c>
      <c r="XM21" t="e">
        <v>#N/A</v>
      </c>
      <c r="XN21" t="e">
        <v>#N/A</v>
      </c>
      <c r="XO21" t="e">
        <v>#N/A</v>
      </c>
      <c r="XP21" t="e">
        <v>#N/A</v>
      </c>
      <c r="XQ21" t="e">
        <v>#N/A</v>
      </c>
      <c r="XR21" t="e">
        <v>#N/A</v>
      </c>
      <c r="XS21" s="106"/>
      <c r="XT21" s="175"/>
      <c r="XU21" t="s">
        <v>2368</v>
      </c>
      <c r="XV21" s="170" t="s">
        <v>2736</v>
      </c>
      <c r="XW21" s="106" t="s">
        <v>2692</v>
      </c>
      <c r="XY21" t="e">
        <v>#N/A</v>
      </c>
      <c r="XZ21" t="e">
        <v>#N/A</v>
      </c>
      <c r="YA21" t="e">
        <v>#N/A</v>
      </c>
      <c r="YB21" t="e">
        <v>#N/A</v>
      </c>
      <c r="YC21" t="e">
        <v>#N/A</v>
      </c>
      <c r="YD21" t="e">
        <v>#N/A</v>
      </c>
      <c r="YE21" t="e">
        <v>#N/A</v>
      </c>
      <c r="YF21" t="e">
        <v>#N/A</v>
      </c>
      <c r="YG21" t="e">
        <v>#N/A</v>
      </c>
      <c r="YH21" t="e">
        <v>#N/A</v>
      </c>
      <c r="YI21" t="e">
        <v>#N/A</v>
      </c>
      <c r="YJ21" t="e">
        <v>#N/A</v>
      </c>
      <c r="YK21" t="e">
        <v>#N/A</v>
      </c>
      <c r="YL21" t="e">
        <v>#N/A</v>
      </c>
      <c r="YM21" t="e">
        <v>#N/A</v>
      </c>
      <c r="YN21" t="e">
        <v>#N/A</v>
      </c>
      <c r="YO21" t="e">
        <v>#N/A</v>
      </c>
      <c r="YP21" t="e">
        <v>#N/A</v>
      </c>
      <c r="YQ21" t="e">
        <v>#N/A</v>
      </c>
      <c r="YR21" t="e">
        <v>#N/A</v>
      </c>
      <c r="YS21" t="e">
        <v>#N/A</v>
      </c>
      <c r="YT21" t="e">
        <v>#N/A</v>
      </c>
      <c r="YU21" s="106"/>
      <c r="YV21" s="175"/>
      <c r="YW21" t="s">
        <v>2368</v>
      </c>
      <c r="YX21" s="170" t="s">
        <v>2736</v>
      </c>
      <c r="YY21" s="106" t="s">
        <v>2692</v>
      </c>
      <c r="ZA21" t="e">
        <v>#N/A</v>
      </c>
      <c r="ZB21" t="e">
        <v>#N/A</v>
      </c>
      <c r="ZC21" t="e">
        <v>#N/A</v>
      </c>
      <c r="ZD21" t="e">
        <v>#N/A</v>
      </c>
      <c r="ZE21" t="e">
        <v>#N/A</v>
      </c>
      <c r="ZF21" t="e">
        <v>#N/A</v>
      </c>
      <c r="ZG21" t="e">
        <v>#N/A</v>
      </c>
      <c r="ZH21" t="e">
        <v>#N/A</v>
      </c>
      <c r="ZI21" t="e">
        <v>#N/A</v>
      </c>
      <c r="ZJ21" t="e">
        <v>#N/A</v>
      </c>
      <c r="ZK21" t="e">
        <v>#N/A</v>
      </c>
      <c r="ZL21" t="e">
        <v>#N/A</v>
      </c>
      <c r="ZM21" t="e">
        <v>#N/A</v>
      </c>
      <c r="ZN21" t="e">
        <v>#N/A</v>
      </c>
      <c r="ZO21" t="e">
        <v>#N/A</v>
      </c>
      <c r="ZP21" t="e">
        <v>#N/A</v>
      </c>
      <c r="ZQ21" t="e">
        <v>#N/A</v>
      </c>
      <c r="ZR21" t="e">
        <v>#N/A</v>
      </c>
      <c r="ZS21" t="e">
        <v>#N/A</v>
      </c>
      <c r="ZT21" t="e">
        <v>#N/A</v>
      </c>
      <c r="ZU21" t="e">
        <v>#N/A</v>
      </c>
      <c r="ZV21" t="e">
        <v>#N/A</v>
      </c>
      <c r="ZW21" s="106"/>
      <c r="ZX21" s="175"/>
      <c r="ZY21" t="s">
        <v>2368</v>
      </c>
      <c r="ZZ21" s="170" t="s">
        <v>2736</v>
      </c>
      <c r="AAA21" s="106" t="s">
        <v>2692</v>
      </c>
      <c r="AAC21" t="e">
        <v>#N/A</v>
      </c>
      <c r="AAD21" t="e">
        <v>#N/A</v>
      </c>
      <c r="AAE21" t="e">
        <v>#N/A</v>
      </c>
      <c r="AAF21" t="e">
        <v>#N/A</v>
      </c>
      <c r="AAG21" t="e">
        <v>#N/A</v>
      </c>
      <c r="AAH21" t="e">
        <v>#N/A</v>
      </c>
      <c r="AAI21" t="e">
        <v>#N/A</v>
      </c>
      <c r="AAJ21" t="e">
        <v>#N/A</v>
      </c>
      <c r="AAK21" t="e">
        <v>#N/A</v>
      </c>
      <c r="AAL21" t="e">
        <v>#N/A</v>
      </c>
      <c r="AAM21" t="e">
        <v>#N/A</v>
      </c>
      <c r="AAN21" t="e">
        <v>#N/A</v>
      </c>
      <c r="AAO21" t="e">
        <v>#N/A</v>
      </c>
      <c r="AAP21" t="e">
        <v>#N/A</v>
      </c>
      <c r="AAQ21" t="e">
        <v>#N/A</v>
      </c>
      <c r="AAR21" t="e">
        <v>#N/A</v>
      </c>
      <c r="AAS21" t="e">
        <v>#N/A</v>
      </c>
      <c r="AAT21" t="e">
        <v>#N/A</v>
      </c>
      <c r="AAU21" t="e">
        <v>#N/A</v>
      </c>
      <c r="AAV21" t="e">
        <v>#N/A</v>
      </c>
      <c r="AAW21" t="e">
        <v>#N/A</v>
      </c>
      <c r="AAX21" t="e">
        <v>#N/A</v>
      </c>
      <c r="AAY21" s="106"/>
      <c r="AAZ21" s="175"/>
      <c r="ABA21" t="s">
        <v>2368</v>
      </c>
      <c r="ABB21" s="170" t="s">
        <v>2736</v>
      </c>
      <c r="ABC21" s="106" t="s">
        <v>2692</v>
      </c>
      <c r="ABE21" t="e">
        <v>#N/A</v>
      </c>
      <c r="ABF21" t="e">
        <v>#N/A</v>
      </c>
      <c r="ABG21" t="e">
        <v>#N/A</v>
      </c>
      <c r="ABH21" t="e">
        <v>#N/A</v>
      </c>
      <c r="ABI21" t="e">
        <v>#N/A</v>
      </c>
      <c r="ABJ21" t="e">
        <v>#N/A</v>
      </c>
      <c r="ABK21" t="e">
        <v>#N/A</v>
      </c>
      <c r="ABL21" t="e">
        <v>#N/A</v>
      </c>
      <c r="ABM21" t="e">
        <v>#N/A</v>
      </c>
      <c r="ABN21" t="e">
        <v>#N/A</v>
      </c>
      <c r="ABO21" t="e">
        <v>#N/A</v>
      </c>
      <c r="ABP21" t="e">
        <v>#N/A</v>
      </c>
      <c r="ABQ21" t="e">
        <v>#N/A</v>
      </c>
      <c r="ABR21" t="e">
        <v>#N/A</v>
      </c>
      <c r="ABS21" t="e">
        <v>#N/A</v>
      </c>
      <c r="ABT21" t="e">
        <v>#N/A</v>
      </c>
      <c r="ABU21" t="e">
        <v>#N/A</v>
      </c>
      <c r="ABV21" t="e">
        <v>#N/A</v>
      </c>
      <c r="ABW21" t="e">
        <v>#N/A</v>
      </c>
      <c r="ABX21" t="e">
        <v>#N/A</v>
      </c>
      <c r="ABY21" t="e">
        <v>#N/A</v>
      </c>
      <c r="ABZ21" t="e">
        <v>#N/A</v>
      </c>
      <c r="ACA21" s="106"/>
      <c r="ACB21" s="175"/>
      <c r="ACC21" t="s">
        <v>2368</v>
      </c>
      <c r="ACD21" s="170" t="s">
        <v>2736</v>
      </c>
      <c r="ACE21" s="106" t="s">
        <v>2692</v>
      </c>
      <c r="ACG21" t="e">
        <v>#N/A</v>
      </c>
      <c r="ACH21" t="e">
        <v>#N/A</v>
      </c>
      <c r="ACI21" t="e">
        <v>#N/A</v>
      </c>
      <c r="ACJ21" t="e">
        <v>#N/A</v>
      </c>
      <c r="ACK21" t="e">
        <v>#N/A</v>
      </c>
      <c r="ACL21" t="e">
        <v>#N/A</v>
      </c>
      <c r="ACM21" t="e">
        <v>#N/A</v>
      </c>
      <c r="ACN21" t="e">
        <v>#N/A</v>
      </c>
      <c r="ACO21" t="e">
        <v>#N/A</v>
      </c>
      <c r="ACP21" t="e">
        <v>#N/A</v>
      </c>
      <c r="ACQ21" t="e">
        <v>#N/A</v>
      </c>
      <c r="ACR21" t="e">
        <v>#N/A</v>
      </c>
      <c r="ACS21" t="e">
        <v>#N/A</v>
      </c>
      <c r="ACT21" t="e">
        <v>#N/A</v>
      </c>
      <c r="ACU21" t="e">
        <v>#N/A</v>
      </c>
      <c r="ACV21" t="e">
        <v>#N/A</v>
      </c>
      <c r="ACW21" t="e">
        <v>#N/A</v>
      </c>
      <c r="ACX21" t="e">
        <v>#N/A</v>
      </c>
      <c r="ACY21" t="e">
        <v>#N/A</v>
      </c>
      <c r="ACZ21" t="e">
        <v>#N/A</v>
      </c>
      <c r="ADA21" t="e">
        <v>#N/A</v>
      </c>
      <c r="ADB21" t="e">
        <v>#N/A</v>
      </c>
      <c r="ADC21" s="106"/>
      <c r="ADD21" s="175"/>
    </row>
    <row r="23" spans="1:784">
      <c r="OB23" s="175"/>
      <c r="OC23" s="170"/>
    </row>
  </sheetData>
  <autoFilter ref="A2:ADD21" xr:uid="{53EF1DA3-5F74-40F6-A297-A86A75361F62}"/>
  <mergeCells count="28">
    <mergeCell ref="ACC1:ADD1"/>
    <mergeCell ref="FM1:GN1"/>
    <mergeCell ref="VQ1:WR1"/>
    <mergeCell ref="RI1:SJ1"/>
    <mergeCell ref="SK1:TL1"/>
    <mergeCell ref="TM1:UN1"/>
    <mergeCell ref="UO1:VP1"/>
    <mergeCell ref="ABA1:ACB1"/>
    <mergeCell ref="WS1:XT1"/>
    <mergeCell ref="XU1:YV1"/>
    <mergeCell ref="YW1:ZX1"/>
    <mergeCell ref="ZY1:AAZ1"/>
    <mergeCell ref="A1:AB1"/>
    <mergeCell ref="AC1:BD1"/>
    <mergeCell ref="BE1:CF1"/>
    <mergeCell ref="CG1:DH1"/>
    <mergeCell ref="DI1:EJ1"/>
    <mergeCell ref="EK1:FL1"/>
    <mergeCell ref="PE1:QF1"/>
    <mergeCell ref="QG1:RH1"/>
    <mergeCell ref="OC1:PD1"/>
    <mergeCell ref="GO1:HP1"/>
    <mergeCell ref="HQ1:IR1"/>
    <mergeCell ref="LY1:MZ1"/>
    <mergeCell ref="NA1:OB1"/>
    <mergeCell ref="IS1:JT1"/>
    <mergeCell ref="JU1:KV1"/>
    <mergeCell ref="KW1:LX1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7C2AF-CC8C-4717-902F-CA09C3E86098}">
  <dimension ref="A1:AK65"/>
  <sheetViews>
    <sheetView workbookViewId="0">
      <selection activeCell="A2" sqref="A2"/>
    </sheetView>
  </sheetViews>
  <sheetFormatPr defaultRowHeight="14.4"/>
  <cols>
    <col min="9" max="9" width="12.44140625" customWidth="1"/>
    <col min="12" max="12" width="14" customWidth="1"/>
    <col min="17" max="17" width="16.5546875" customWidth="1"/>
    <col min="22" max="22" width="15.5546875" customWidth="1"/>
    <col min="27" max="27" width="15.33203125" customWidth="1"/>
    <col min="28" max="28" width="14.33203125" customWidth="1"/>
    <col min="31" max="31" width="11.44140625" customWidth="1"/>
    <col min="32" max="32" width="13.5546875" customWidth="1"/>
    <col min="33" max="33" width="12" customWidth="1"/>
    <col min="34" max="34" width="12.6640625" customWidth="1"/>
    <col min="35" max="35" width="13" customWidth="1"/>
    <col min="36" max="36" width="13.6640625" customWidth="1"/>
    <col min="37" max="37" width="17.109375" customWidth="1"/>
  </cols>
  <sheetData>
    <row r="1" spans="1:37">
      <c r="K1" s="542" t="s">
        <v>7888</v>
      </c>
      <c r="L1" s="541"/>
      <c r="M1" s="541"/>
      <c r="N1" s="541"/>
      <c r="O1" s="543"/>
      <c r="P1" s="542" t="s">
        <v>7889</v>
      </c>
      <c r="Q1" s="541"/>
      <c r="R1" s="541"/>
      <c r="S1" s="541"/>
      <c r="T1" s="543"/>
      <c r="U1" s="542" t="s">
        <v>3362</v>
      </c>
      <c r="V1" s="541"/>
      <c r="W1" s="541"/>
      <c r="X1" s="541"/>
      <c r="Y1" s="543"/>
      <c r="Z1" s="542" t="s">
        <v>7890</v>
      </c>
      <c r="AA1" s="541"/>
      <c r="AB1" s="541"/>
      <c r="AC1" s="541"/>
      <c r="AD1" s="543"/>
      <c r="AE1" s="542" t="s">
        <v>7891</v>
      </c>
      <c r="AF1" s="541"/>
      <c r="AG1" s="541"/>
      <c r="AH1" s="541"/>
      <c r="AI1" s="543"/>
      <c r="AJ1" s="542" t="s">
        <v>7881</v>
      </c>
      <c r="AK1" s="543"/>
    </row>
    <row r="2" spans="1:37">
      <c r="A2" s="242" t="s">
        <v>2888</v>
      </c>
      <c r="B2" s="242" t="s">
        <v>2693</v>
      </c>
      <c r="C2" s="242" t="s">
        <v>3365</v>
      </c>
      <c r="D2" s="242" t="s">
        <v>2889</v>
      </c>
      <c r="E2" s="242" t="s">
        <v>2750</v>
      </c>
      <c r="F2" s="242" t="s">
        <v>2933</v>
      </c>
      <c r="G2" s="242" t="s">
        <v>2934</v>
      </c>
      <c r="H2" s="242" t="s">
        <v>2935</v>
      </c>
      <c r="I2" s="243" t="s">
        <v>2936</v>
      </c>
      <c r="J2" s="243" t="s">
        <v>2937</v>
      </c>
      <c r="K2" s="242" t="s">
        <v>2938</v>
      </c>
      <c r="L2" s="242" t="s">
        <v>2891</v>
      </c>
      <c r="M2" s="242" t="s">
        <v>2892</v>
      </c>
      <c r="N2" s="242" t="s">
        <v>7892</v>
      </c>
      <c r="O2" s="242" t="s">
        <v>2894</v>
      </c>
      <c r="P2" s="242" t="s">
        <v>2939</v>
      </c>
      <c r="Q2" s="242" t="s">
        <v>2895</v>
      </c>
      <c r="R2" s="242" t="s">
        <v>2896</v>
      </c>
      <c r="S2" s="242" t="s">
        <v>7893</v>
      </c>
      <c r="T2" s="242" t="s">
        <v>2898</v>
      </c>
      <c r="U2" s="242" t="s">
        <v>2940</v>
      </c>
      <c r="V2" s="242" t="s">
        <v>2899</v>
      </c>
      <c r="W2" s="242" t="s">
        <v>2900</v>
      </c>
      <c r="X2" s="242" t="s">
        <v>7894</v>
      </c>
      <c r="Y2" s="242" t="s">
        <v>2902</v>
      </c>
      <c r="Z2" s="242" t="s">
        <v>2940</v>
      </c>
      <c r="AA2" s="242" t="s">
        <v>2903</v>
      </c>
      <c r="AB2" s="242" t="s">
        <v>2904</v>
      </c>
      <c r="AC2" s="242" t="s">
        <v>7895</v>
      </c>
      <c r="AD2" s="242" t="s">
        <v>2906</v>
      </c>
      <c r="AE2" s="242" t="s">
        <v>2890</v>
      </c>
      <c r="AF2" s="242" t="s">
        <v>2943</v>
      </c>
      <c r="AG2" s="242" t="s">
        <v>2944</v>
      </c>
      <c r="AH2" s="242" t="s">
        <v>7896</v>
      </c>
      <c r="AI2" s="242" t="s">
        <v>2946</v>
      </c>
      <c r="AJ2" s="208" t="s">
        <v>2696</v>
      </c>
      <c r="AK2" s="208" t="s">
        <v>2697</v>
      </c>
    </row>
    <row r="3" spans="1:37">
      <c r="A3" s="6">
        <v>926862</v>
      </c>
      <c r="B3" s="6" t="s">
        <v>2909</v>
      </c>
      <c r="C3" s="6">
        <v>0</v>
      </c>
      <c r="D3" s="6" t="s">
        <v>2713</v>
      </c>
      <c r="E3" s="6" t="s">
        <v>2393</v>
      </c>
      <c r="F3" s="6" t="s">
        <v>2952</v>
      </c>
      <c r="G3" s="6" t="s">
        <v>2953</v>
      </c>
      <c r="H3" s="6" t="s">
        <v>2954</v>
      </c>
      <c r="I3" s="211">
        <v>44445</v>
      </c>
      <c r="J3" s="6"/>
      <c r="K3" s="6" t="s">
        <v>2910</v>
      </c>
      <c r="L3" s="6" t="s">
        <v>2736</v>
      </c>
      <c r="M3" s="6" t="s">
        <v>2690</v>
      </c>
      <c r="N3" s="192">
        <v>109.17</v>
      </c>
      <c r="O3" s="192">
        <v>95.31</v>
      </c>
      <c r="P3" s="6" t="s">
        <v>2910</v>
      </c>
      <c r="Q3" s="6" t="s">
        <v>2736</v>
      </c>
      <c r="R3" s="6" t="s">
        <v>2690</v>
      </c>
      <c r="S3" s="192">
        <v>103.15</v>
      </c>
      <c r="T3" s="192">
        <v>96.97</v>
      </c>
      <c r="U3" s="6" t="s">
        <v>2910</v>
      </c>
      <c r="V3" s="6" t="s">
        <v>2959</v>
      </c>
      <c r="W3" s="6" t="s">
        <v>2690</v>
      </c>
      <c r="X3" s="192">
        <v>104.29</v>
      </c>
      <c r="Y3" s="192">
        <v>96.53</v>
      </c>
      <c r="Z3" s="6" t="s">
        <v>2910</v>
      </c>
      <c r="AA3" s="192" t="s">
        <v>2736</v>
      </c>
      <c r="AB3" s="192" t="s">
        <v>2690</v>
      </c>
      <c r="AC3" s="192">
        <v>105.42</v>
      </c>
      <c r="AD3" s="192">
        <v>97.09</v>
      </c>
      <c r="AE3" s="192" t="s">
        <v>2910</v>
      </c>
      <c r="AF3" s="192" t="s">
        <v>2736</v>
      </c>
      <c r="AG3" s="192" t="s">
        <v>2690</v>
      </c>
      <c r="AH3" s="192">
        <v>104.88549620000001</v>
      </c>
      <c r="AI3" s="192">
        <v>98.265000000000001</v>
      </c>
      <c r="AJ3" s="192">
        <v>105.38</v>
      </c>
      <c r="AK3" s="192">
        <v>96.83</v>
      </c>
    </row>
    <row r="4" spans="1:37">
      <c r="A4" s="6">
        <v>926863</v>
      </c>
      <c r="B4" s="6" t="s">
        <v>2911</v>
      </c>
      <c r="C4" s="6">
        <v>0</v>
      </c>
      <c r="D4" s="6" t="s">
        <v>2700</v>
      </c>
      <c r="E4" s="6" t="s">
        <v>2393</v>
      </c>
      <c r="F4" s="6" t="s">
        <v>2952</v>
      </c>
      <c r="G4" s="6" t="s">
        <v>2953</v>
      </c>
      <c r="H4" s="6" t="s">
        <v>2954</v>
      </c>
      <c r="I4" s="211">
        <v>44445</v>
      </c>
      <c r="J4" s="6"/>
      <c r="K4" s="6" t="s">
        <v>2910</v>
      </c>
      <c r="L4" s="6" t="s">
        <v>2736</v>
      </c>
      <c r="M4" s="6" t="s">
        <v>2690</v>
      </c>
      <c r="N4" s="192">
        <v>95.79</v>
      </c>
      <c r="O4" s="192">
        <v>88.1</v>
      </c>
      <c r="P4" s="6" t="s">
        <v>2910</v>
      </c>
      <c r="Q4" s="6" t="s">
        <v>2736</v>
      </c>
      <c r="R4" s="6" t="s">
        <v>2690</v>
      </c>
      <c r="S4" s="192">
        <v>107.4</v>
      </c>
      <c r="T4" s="192">
        <v>96.2</v>
      </c>
      <c r="U4" s="6" t="s">
        <v>2910</v>
      </c>
      <c r="V4" s="6" t="s">
        <v>2959</v>
      </c>
      <c r="W4" s="6" t="s">
        <v>2690</v>
      </c>
      <c r="X4" s="192">
        <v>98.81</v>
      </c>
      <c r="Y4" s="192">
        <v>96.12</v>
      </c>
      <c r="Z4" s="6" t="s">
        <v>2910</v>
      </c>
      <c r="AA4" s="192" t="s">
        <v>2736</v>
      </c>
      <c r="AB4" s="192" t="s">
        <v>2690</v>
      </c>
      <c r="AC4" s="192">
        <v>104.66</v>
      </c>
      <c r="AD4" s="192">
        <v>97.57</v>
      </c>
      <c r="AE4" s="192" t="s">
        <v>2910</v>
      </c>
      <c r="AF4" s="192" t="s">
        <v>2736</v>
      </c>
      <c r="AG4" s="192" t="s">
        <v>2690</v>
      </c>
      <c r="AH4" s="192">
        <v>105.8396947</v>
      </c>
      <c r="AI4" s="192">
        <v>98.183999999999997</v>
      </c>
      <c r="AJ4" s="192">
        <v>102.5</v>
      </c>
      <c r="AK4" s="192">
        <v>95.24</v>
      </c>
    </row>
    <row r="5" spans="1:37">
      <c r="A5" s="6">
        <v>926864</v>
      </c>
      <c r="B5" s="6" t="s">
        <v>2967</v>
      </c>
      <c r="C5" s="6">
        <v>0</v>
      </c>
      <c r="D5" s="6" t="s">
        <v>2705</v>
      </c>
      <c r="E5" s="6" t="s">
        <v>2393</v>
      </c>
      <c r="F5" s="6" t="s">
        <v>2952</v>
      </c>
      <c r="G5" s="6" t="s">
        <v>2953</v>
      </c>
      <c r="H5" s="6" t="s">
        <v>2954</v>
      </c>
      <c r="I5" s="211">
        <v>44445</v>
      </c>
      <c r="J5" s="6"/>
      <c r="K5" s="6" t="s">
        <v>2910</v>
      </c>
      <c r="L5" s="6" t="s">
        <v>2736</v>
      </c>
      <c r="M5" s="6" t="s">
        <v>2690</v>
      </c>
      <c r="N5" s="192">
        <v>100</v>
      </c>
      <c r="O5" s="192">
        <v>100</v>
      </c>
      <c r="P5" s="6" t="s">
        <v>2910</v>
      </c>
      <c r="Q5" s="6" t="s">
        <v>2736</v>
      </c>
      <c r="R5" s="6" t="s">
        <v>2690</v>
      </c>
      <c r="S5" s="192">
        <v>100.67</v>
      </c>
      <c r="T5" s="192">
        <v>97.21</v>
      </c>
      <c r="U5" s="6" t="s">
        <v>2910</v>
      </c>
      <c r="V5" s="6" t="s">
        <v>2959</v>
      </c>
      <c r="W5" s="6" t="s">
        <v>2690</v>
      </c>
      <c r="X5" s="192">
        <v>103.44</v>
      </c>
      <c r="Y5" s="192">
        <v>98.08</v>
      </c>
      <c r="Z5" s="6" t="s">
        <v>2910</v>
      </c>
      <c r="AA5" s="192" t="s">
        <v>2736</v>
      </c>
      <c r="AB5" s="192" t="s">
        <v>2690</v>
      </c>
      <c r="AC5" s="192">
        <v>100.5</v>
      </c>
      <c r="AD5" s="192">
        <v>97.02</v>
      </c>
      <c r="AE5" s="192" t="s">
        <v>2910</v>
      </c>
      <c r="AF5" s="192" t="s">
        <v>2736</v>
      </c>
      <c r="AG5" s="192" t="s">
        <v>2690</v>
      </c>
      <c r="AH5" s="192">
        <v>106.1450382</v>
      </c>
      <c r="AI5" s="192">
        <v>97.591999999999999</v>
      </c>
      <c r="AJ5" s="192">
        <v>102.15</v>
      </c>
      <c r="AK5" s="192">
        <v>97.98</v>
      </c>
    </row>
    <row r="6" spans="1:37">
      <c r="A6" s="6">
        <v>926858</v>
      </c>
      <c r="B6" s="6" t="s">
        <v>2912</v>
      </c>
      <c r="C6" s="6">
        <v>0</v>
      </c>
      <c r="D6" s="6" t="s">
        <v>2708</v>
      </c>
      <c r="E6" s="6" t="s">
        <v>2393</v>
      </c>
      <c r="F6" s="6" t="s">
        <v>2952</v>
      </c>
      <c r="G6" s="6" t="s">
        <v>2953</v>
      </c>
      <c r="H6" s="6" t="s">
        <v>2954</v>
      </c>
      <c r="I6" s="211">
        <v>44445</v>
      </c>
      <c r="J6" s="6"/>
      <c r="K6" s="6" t="s">
        <v>2910</v>
      </c>
      <c r="L6" s="6" t="s">
        <v>2736</v>
      </c>
      <c r="M6" s="6" t="s">
        <v>2690</v>
      </c>
      <c r="N6" s="192">
        <v>100</v>
      </c>
      <c r="O6" s="192">
        <v>98.1</v>
      </c>
      <c r="P6" s="6" t="s">
        <v>2910</v>
      </c>
      <c r="Q6" s="6" t="s">
        <v>2736</v>
      </c>
      <c r="R6" s="6" t="s">
        <v>2690</v>
      </c>
      <c r="S6" s="192">
        <v>100.48</v>
      </c>
      <c r="T6" s="192">
        <v>97</v>
      </c>
      <c r="U6" s="6" t="s">
        <v>2910</v>
      </c>
      <c r="V6" s="6" t="s">
        <v>2959</v>
      </c>
      <c r="W6" s="6" t="s">
        <v>2690</v>
      </c>
      <c r="X6" s="192">
        <v>105.2</v>
      </c>
      <c r="Y6" s="192">
        <v>99.45</v>
      </c>
      <c r="Z6" s="6" t="s">
        <v>2910</v>
      </c>
      <c r="AA6" s="192" t="s">
        <v>2736</v>
      </c>
      <c r="AB6" s="192" t="s">
        <v>2690</v>
      </c>
      <c r="AC6" s="192">
        <v>100.95</v>
      </c>
      <c r="AD6" s="192">
        <v>99.14</v>
      </c>
      <c r="AE6" s="192" t="s">
        <v>2910</v>
      </c>
      <c r="AF6" s="192" t="s">
        <v>2736</v>
      </c>
      <c r="AG6" s="192" t="s">
        <v>2690</v>
      </c>
      <c r="AH6" s="192">
        <v>100.1908397</v>
      </c>
      <c r="AI6" s="192">
        <v>99.603999999999999</v>
      </c>
      <c r="AJ6" s="192">
        <v>101.36</v>
      </c>
      <c r="AK6" s="192">
        <v>98.66</v>
      </c>
    </row>
    <row r="7" spans="1:37">
      <c r="A7" s="6">
        <v>922016</v>
      </c>
      <c r="B7" s="6" t="s">
        <v>2913</v>
      </c>
      <c r="C7" s="6">
        <v>0</v>
      </c>
      <c r="D7" s="6" t="s">
        <v>2706</v>
      </c>
      <c r="E7" s="6" t="s">
        <v>2393</v>
      </c>
      <c r="F7" s="6" t="s">
        <v>2952</v>
      </c>
      <c r="G7" s="6" t="s">
        <v>2953</v>
      </c>
      <c r="H7" s="6" t="s">
        <v>2954</v>
      </c>
      <c r="I7" s="211">
        <v>44287</v>
      </c>
      <c r="J7" s="6"/>
      <c r="K7" s="6" t="s">
        <v>2910</v>
      </c>
      <c r="L7" s="6" t="s">
        <v>2736</v>
      </c>
      <c r="M7" s="6" t="s">
        <v>2690</v>
      </c>
      <c r="N7" s="192">
        <v>116.41</v>
      </c>
      <c r="O7" s="192">
        <v>98.41</v>
      </c>
      <c r="P7" s="6" t="s">
        <v>2910</v>
      </c>
      <c r="Q7" s="6" t="s">
        <v>2736</v>
      </c>
      <c r="R7" s="6" t="s">
        <v>2690</v>
      </c>
      <c r="S7" s="192">
        <v>102.29</v>
      </c>
      <c r="T7" s="192">
        <v>95.63</v>
      </c>
      <c r="U7" s="6" t="s">
        <v>2910</v>
      </c>
      <c r="V7" s="6" t="s">
        <v>2959</v>
      </c>
      <c r="W7" s="6" t="s">
        <v>2690</v>
      </c>
      <c r="X7" s="192">
        <v>110.07</v>
      </c>
      <c r="Y7" s="192">
        <v>97.63</v>
      </c>
      <c r="Z7" s="6" t="s">
        <v>2910</v>
      </c>
      <c r="AA7" s="192" t="s">
        <v>2736</v>
      </c>
      <c r="AB7" s="192" t="s">
        <v>2690</v>
      </c>
      <c r="AC7" s="192">
        <v>100.5</v>
      </c>
      <c r="AD7" s="192">
        <v>97.16</v>
      </c>
      <c r="AE7" s="192" t="s">
        <v>2910</v>
      </c>
      <c r="AF7" s="192" t="s">
        <v>2736</v>
      </c>
      <c r="AG7" s="192" t="s">
        <v>2690</v>
      </c>
      <c r="AH7" s="192">
        <v>104.1221374</v>
      </c>
      <c r="AI7" s="192">
        <v>98.141999999999996</v>
      </c>
      <c r="AJ7" s="192">
        <v>106.68</v>
      </c>
      <c r="AK7" s="192">
        <v>97.4</v>
      </c>
    </row>
    <row r="8" spans="1:37">
      <c r="A8" s="6">
        <v>922017</v>
      </c>
      <c r="B8" s="6" t="s">
        <v>2914</v>
      </c>
      <c r="C8" s="6">
        <v>0</v>
      </c>
      <c r="D8" s="6" t="s">
        <v>2711</v>
      </c>
      <c r="E8" s="6" t="s">
        <v>2393</v>
      </c>
      <c r="F8" s="6" t="s">
        <v>2952</v>
      </c>
      <c r="G8" s="6" t="s">
        <v>2953</v>
      </c>
      <c r="H8" s="6" t="s">
        <v>2954</v>
      </c>
      <c r="I8" s="211">
        <v>44287</v>
      </c>
      <c r="J8" s="6"/>
      <c r="K8" s="6" t="s">
        <v>2910</v>
      </c>
      <c r="L8" s="6" t="s">
        <v>2736</v>
      </c>
      <c r="M8" s="6" t="s">
        <v>2690</v>
      </c>
      <c r="N8" s="192">
        <v>102.75</v>
      </c>
      <c r="O8" s="192">
        <v>93.91</v>
      </c>
      <c r="P8" s="6" t="s">
        <v>2910</v>
      </c>
      <c r="Q8" s="6" t="s">
        <v>2736</v>
      </c>
      <c r="R8" s="6" t="s">
        <v>2690</v>
      </c>
      <c r="S8" s="192">
        <v>104.01</v>
      </c>
      <c r="T8" s="192">
        <v>97.68</v>
      </c>
      <c r="U8" s="6" t="s">
        <v>2910</v>
      </c>
      <c r="V8" s="6" t="s">
        <v>2959</v>
      </c>
      <c r="W8" s="6" t="s">
        <v>2690</v>
      </c>
      <c r="X8" s="192">
        <v>103.44</v>
      </c>
      <c r="Y8" s="192">
        <v>98.81</v>
      </c>
      <c r="Z8" s="6" t="s">
        <v>2910</v>
      </c>
      <c r="AA8" s="192" t="s">
        <v>2736</v>
      </c>
      <c r="AB8" s="192" t="s">
        <v>2690</v>
      </c>
      <c r="AC8" s="192">
        <v>104.12</v>
      </c>
      <c r="AD8" s="192">
        <v>97.87</v>
      </c>
      <c r="AE8" s="192" t="s">
        <v>2910</v>
      </c>
      <c r="AF8" s="192" t="s">
        <v>2736</v>
      </c>
      <c r="AG8" s="192" t="s">
        <v>2690</v>
      </c>
      <c r="AH8" s="192">
        <v>102.1755725</v>
      </c>
      <c r="AI8" s="192">
        <v>98.484999999999999</v>
      </c>
      <c r="AJ8" s="192">
        <v>103.3</v>
      </c>
      <c r="AK8" s="192">
        <v>97.35</v>
      </c>
    </row>
    <row r="9" spans="1:37">
      <c r="A9" s="6">
        <v>928443</v>
      </c>
      <c r="B9" s="6" t="s">
        <v>2915</v>
      </c>
      <c r="C9" s="6">
        <v>0</v>
      </c>
      <c r="D9" s="6" t="s">
        <v>2716</v>
      </c>
      <c r="E9" s="6" t="s">
        <v>2393</v>
      </c>
      <c r="F9" s="6" t="s">
        <v>2952</v>
      </c>
      <c r="G9" s="6" t="s">
        <v>2953</v>
      </c>
      <c r="H9" s="6" t="s">
        <v>2954</v>
      </c>
      <c r="I9" s="211">
        <v>44511</v>
      </c>
      <c r="J9" s="6"/>
      <c r="K9" s="6" t="s">
        <v>2910</v>
      </c>
      <c r="L9" s="6" t="s">
        <v>2736</v>
      </c>
      <c r="M9" s="6" t="s">
        <v>2690</v>
      </c>
      <c r="N9" s="192">
        <v>103.82</v>
      </c>
      <c r="O9" s="192">
        <v>99.01</v>
      </c>
      <c r="P9" s="6" t="s">
        <v>2910</v>
      </c>
      <c r="Q9" s="6" t="s">
        <v>2736</v>
      </c>
      <c r="R9" s="6" t="s">
        <v>2690</v>
      </c>
      <c r="S9" s="192">
        <v>107.25</v>
      </c>
      <c r="T9" s="192">
        <v>96.85</v>
      </c>
      <c r="U9" s="6" t="s">
        <v>2910</v>
      </c>
      <c r="V9" s="6" t="s">
        <v>2959</v>
      </c>
      <c r="W9" s="6" t="s">
        <v>2690</v>
      </c>
      <c r="X9" s="192">
        <v>111.13</v>
      </c>
      <c r="Y9" s="192">
        <v>99.1</v>
      </c>
      <c r="Z9" s="6" t="s">
        <v>2910</v>
      </c>
      <c r="AA9" s="192" t="s">
        <v>2736</v>
      </c>
      <c r="AB9" s="192" t="s">
        <v>2690</v>
      </c>
      <c r="AC9" s="192">
        <v>107.06</v>
      </c>
      <c r="AD9" s="192">
        <v>96.83</v>
      </c>
      <c r="AE9" s="192" t="s">
        <v>2910</v>
      </c>
      <c r="AF9" s="192" t="s">
        <v>2736</v>
      </c>
      <c r="AG9" s="192" t="s">
        <v>2690</v>
      </c>
      <c r="AH9" s="192">
        <v>104.5801527</v>
      </c>
      <c r="AI9" s="192">
        <v>97.857500000000002</v>
      </c>
      <c r="AJ9" s="192">
        <v>106.77</v>
      </c>
      <c r="AK9" s="192">
        <v>97.93</v>
      </c>
    </row>
    <row r="10" spans="1:37">
      <c r="A10" s="6">
        <v>913291</v>
      </c>
      <c r="B10" s="6" t="s">
        <v>2916</v>
      </c>
      <c r="C10" s="6" t="s">
        <v>3366</v>
      </c>
      <c r="D10" s="6" t="s">
        <v>2719</v>
      </c>
      <c r="E10" s="6" t="s">
        <v>2393</v>
      </c>
      <c r="F10" s="6" t="s">
        <v>2952</v>
      </c>
      <c r="G10" s="6" t="s">
        <v>2953</v>
      </c>
      <c r="H10" s="6" t="s">
        <v>2954</v>
      </c>
      <c r="I10" s="211">
        <v>42996</v>
      </c>
      <c r="J10" s="6"/>
      <c r="K10" s="6" t="s">
        <v>2910</v>
      </c>
      <c r="L10" s="6" t="s">
        <v>2736</v>
      </c>
      <c r="M10" s="6" t="s">
        <v>2692</v>
      </c>
      <c r="N10" s="192">
        <v>101.5</v>
      </c>
      <c r="O10" s="192"/>
      <c r="P10" s="6" t="s">
        <v>2910</v>
      </c>
      <c r="Q10" s="6" t="s">
        <v>2736</v>
      </c>
      <c r="R10" s="6" t="s">
        <v>2692</v>
      </c>
      <c r="S10" s="192">
        <v>103.87</v>
      </c>
      <c r="T10" s="192">
        <v>98.44</v>
      </c>
      <c r="U10" s="6" t="s">
        <v>2910</v>
      </c>
      <c r="V10" s="6" t="s">
        <v>2959</v>
      </c>
      <c r="W10" s="6" t="s">
        <v>2692</v>
      </c>
      <c r="X10" s="192">
        <v>107.2</v>
      </c>
      <c r="Y10" s="192">
        <v>99</v>
      </c>
      <c r="Z10" s="6" t="s">
        <v>2910</v>
      </c>
      <c r="AA10" s="192" t="s">
        <v>2736</v>
      </c>
      <c r="AB10" s="192" t="s">
        <v>2692</v>
      </c>
      <c r="AC10" s="192">
        <v>110.33</v>
      </c>
      <c r="AD10" s="192">
        <v>99.42</v>
      </c>
      <c r="AE10" s="192" t="s">
        <v>2910</v>
      </c>
      <c r="AF10" s="192" t="s">
        <v>2736</v>
      </c>
      <c r="AG10" s="192" t="s">
        <v>2692</v>
      </c>
      <c r="AH10" s="192">
        <v>108.6059676</v>
      </c>
      <c r="AI10" s="192">
        <v>100</v>
      </c>
      <c r="AJ10" s="192">
        <v>106.3</v>
      </c>
      <c r="AK10" s="192">
        <v>99.21</v>
      </c>
    </row>
    <row r="11" spans="1:37">
      <c r="A11" s="6">
        <v>921798</v>
      </c>
      <c r="B11" s="6" t="s">
        <v>2917</v>
      </c>
      <c r="C11" s="6" t="s">
        <v>3366</v>
      </c>
      <c r="D11" s="6" t="s">
        <v>2715</v>
      </c>
      <c r="E11" s="6" t="s">
        <v>2393</v>
      </c>
      <c r="F11" s="6" t="s">
        <v>2952</v>
      </c>
      <c r="G11" s="6" t="s">
        <v>2953</v>
      </c>
      <c r="H11" s="6" t="s">
        <v>2954</v>
      </c>
      <c r="I11" s="211">
        <v>44256</v>
      </c>
      <c r="J11" s="6"/>
      <c r="K11" s="6" t="s">
        <v>2910</v>
      </c>
      <c r="L11" s="6" t="s">
        <v>2737</v>
      </c>
      <c r="M11" s="6" t="s">
        <v>2692</v>
      </c>
      <c r="N11" s="192">
        <v>105.33</v>
      </c>
      <c r="O11" s="192">
        <v>99.35</v>
      </c>
      <c r="P11" s="6" t="s">
        <v>2910</v>
      </c>
      <c r="Q11" s="6" t="s">
        <v>2737</v>
      </c>
      <c r="R11" s="6" t="s">
        <v>2692</v>
      </c>
      <c r="S11" s="192">
        <v>99.28</v>
      </c>
      <c r="T11" s="192">
        <v>96.69</v>
      </c>
      <c r="U11" s="6" t="s">
        <v>2910</v>
      </c>
      <c r="V11" s="6" t="s">
        <v>2959</v>
      </c>
      <c r="W11" s="6" t="s">
        <v>2690</v>
      </c>
      <c r="X11" s="192">
        <v>121.39</v>
      </c>
      <c r="Y11" s="192">
        <v>99.11</v>
      </c>
      <c r="Z11" s="6" t="s">
        <v>2910</v>
      </c>
      <c r="AA11" s="192" t="s">
        <v>2737</v>
      </c>
      <c r="AB11" s="192" t="s">
        <v>2692</v>
      </c>
      <c r="AC11" s="192">
        <v>105.87</v>
      </c>
      <c r="AD11" s="192">
        <v>99.2</v>
      </c>
      <c r="AE11" s="192" t="s">
        <v>2910</v>
      </c>
      <c r="AF11" s="192" t="s">
        <v>2737</v>
      </c>
      <c r="AG11" s="192" t="s">
        <v>2692</v>
      </c>
      <c r="AH11" s="192">
        <v>99.597238759999996</v>
      </c>
      <c r="AI11" s="192">
        <v>97.784999999999997</v>
      </c>
      <c r="AJ11" s="192">
        <v>106.29</v>
      </c>
      <c r="AK11" s="192">
        <v>98.43</v>
      </c>
    </row>
    <row r="12" spans="1:37">
      <c r="A12" s="6">
        <v>912986</v>
      </c>
      <c r="B12" s="6" t="s">
        <v>2918</v>
      </c>
      <c r="C12" s="6" t="s">
        <v>3366</v>
      </c>
      <c r="D12" s="6" t="s">
        <v>2691</v>
      </c>
      <c r="E12" s="6" t="s">
        <v>2393</v>
      </c>
      <c r="F12" s="6" t="s">
        <v>2952</v>
      </c>
      <c r="G12" s="6" t="s">
        <v>2953</v>
      </c>
      <c r="H12" s="6" t="s">
        <v>2954</v>
      </c>
      <c r="I12" s="211">
        <v>42989</v>
      </c>
      <c r="J12" s="6"/>
      <c r="K12" s="6" t="s">
        <v>2910</v>
      </c>
      <c r="L12" s="6" t="s">
        <v>2737</v>
      </c>
      <c r="M12" s="6" t="s">
        <v>2692</v>
      </c>
      <c r="N12" s="192">
        <v>96.01</v>
      </c>
      <c r="O12" s="192">
        <v>93.75</v>
      </c>
      <c r="P12" s="6" t="s">
        <v>2910</v>
      </c>
      <c r="Q12" s="6" t="s">
        <v>2737</v>
      </c>
      <c r="R12" s="6" t="s">
        <v>2692</v>
      </c>
      <c r="S12" s="192">
        <v>84.04</v>
      </c>
      <c r="T12" s="192">
        <v>99.13</v>
      </c>
      <c r="U12" s="6" t="s">
        <v>2910</v>
      </c>
      <c r="V12" s="6" t="s">
        <v>2959</v>
      </c>
      <c r="W12" s="6" t="s">
        <v>2690</v>
      </c>
      <c r="X12" s="192">
        <v>105.6</v>
      </c>
      <c r="Y12" s="192">
        <v>96.73</v>
      </c>
      <c r="Z12" s="6" t="s">
        <v>2910</v>
      </c>
      <c r="AA12" s="192" t="s">
        <v>2737</v>
      </c>
      <c r="AB12" s="192" t="s">
        <v>2692</v>
      </c>
      <c r="AC12" s="192">
        <v>99.85</v>
      </c>
      <c r="AD12" s="192">
        <v>99.37</v>
      </c>
      <c r="AE12" s="192" t="s">
        <v>2910</v>
      </c>
      <c r="AF12" s="192" t="s">
        <v>2737</v>
      </c>
      <c r="AG12" s="192" t="s">
        <v>2692</v>
      </c>
      <c r="AH12" s="192">
        <v>97.256817359999999</v>
      </c>
      <c r="AI12" s="192">
        <v>98.693333330000002</v>
      </c>
      <c r="AJ12" s="192">
        <v>96.55</v>
      </c>
      <c r="AK12" s="192">
        <v>97.53</v>
      </c>
    </row>
    <row r="13" spans="1:37">
      <c r="A13" s="6">
        <v>926859</v>
      </c>
      <c r="B13" s="6" t="s">
        <v>2919</v>
      </c>
      <c r="C13" s="6">
        <v>0</v>
      </c>
      <c r="D13" s="6" t="s">
        <v>2718</v>
      </c>
      <c r="E13" s="6" t="s">
        <v>2393</v>
      </c>
      <c r="F13" s="6" t="s">
        <v>2952</v>
      </c>
      <c r="G13" s="6" t="s">
        <v>2953</v>
      </c>
      <c r="H13" s="6" t="s">
        <v>2954</v>
      </c>
      <c r="I13" s="211">
        <v>44445</v>
      </c>
      <c r="J13" s="6"/>
      <c r="K13" s="6" t="s">
        <v>2910</v>
      </c>
      <c r="L13" s="6" t="s">
        <v>2736</v>
      </c>
      <c r="M13" s="6" t="s">
        <v>2690</v>
      </c>
      <c r="N13" s="192">
        <v>99.62</v>
      </c>
      <c r="O13" s="192">
        <v>90.27</v>
      </c>
      <c r="P13" s="6" t="s">
        <v>2910</v>
      </c>
      <c r="Q13" s="6" t="s">
        <v>2736</v>
      </c>
      <c r="R13" s="6" t="s">
        <v>2690</v>
      </c>
      <c r="S13" s="192">
        <v>109.73</v>
      </c>
      <c r="T13" s="192">
        <v>97.14</v>
      </c>
      <c r="U13" s="6" t="s">
        <v>2910</v>
      </c>
      <c r="V13" s="6" t="s">
        <v>2959</v>
      </c>
      <c r="W13" s="6" t="s">
        <v>2690</v>
      </c>
      <c r="X13" s="192">
        <v>108.54</v>
      </c>
      <c r="Y13" s="192">
        <v>99.03</v>
      </c>
      <c r="Z13" s="6" t="s">
        <v>2910</v>
      </c>
      <c r="AA13" s="192" t="s">
        <v>2736</v>
      </c>
      <c r="AB13" s="192" t="s">
        <v>2690</v>
      </c>
      <c r="AC13" s="192">
        <v>108.63</v>
      </c>
      <c r="AD13" s="192">
        <v>98.79</v>
      </c>
      <c r="AE13" s="192" t="s">
        <v>2910</v>
      </c>
      <c r="AF13" s="192" t="s">
        <v>2736</v>
      </c>
      <c r="AG13" s="192" t="s">
        <v>2690</v>
      </c>
      <c r="AH13" s="192">
        <v>108.60765120000001</v>
      </c>
      <c r="AI13" s="192">
        <v>97.9</v>
      </c>
      <c r="AJ13" s="192">
        <v>107.02</v>
      </c>
      <c r="AK13" s="192">
        <v>96.63</v>
      </c>
    </row>
    <row r="14" spans="1:37">
      <c r="A14" s="6">
        <v>913328</v>
      </c>
      <c r="B14" s="6" t="s">
        <v>2920</v>
      </c>
      <c r="C14" s="6" t="s">
        <v>3366</v>
      </c>
      <c r="D14" s="6" t="s">
        <v>2698</v>
      </c>
      <c r="E14" s="6" t="s">
        <v>2393</v>
      </c>
      <c r="F14" s="6" t="s">
        <v>2952</v>
      </c>
      <c r="G14" s="6" t="s">
        <v>2953</v>
      </c>
      <c r="H14" s="6" t="s">
        <v>2954</v>
      </c>
      <c r="I14" s="211">
        <v>42996</v>
      </c>
      <c r="J14" s="6"/>
      <c r="K14" s="6" t="s">
        <v>2910</v>
      </c>
      <c r="L14" s="6" t="s">
        <v>2736</v>
      </c>
      <c r="M14" s="6" t="s">
        <v>2692</v>
      </c>
      <c r="N14" s="192">
        <v>123.22</v>
      </c>
      <c r="O14" s="192"/>
      <c r="P14" s="6" t="s">
        <v>2910</v>
      </c>
      <c r="Q14" s="6" t="s">
        <v>2736</v>
      </c>
      <c r="R14" s="6" t="s">
        <v>2692</v>
      </c>
      <c r="S14" s="192">
        <v>110.73</v>
      </c>
      <c r="T14" s="192">
        <v>99.75</v>
      </c>
      <c r="U14" s="6" t="s">
        <v>2910</v>
      </c>
      <c r="V14" s="6" t="s">
        <v>2959</v>
      </c>
      <c r="W14" s="6" t="s">
        <v>2692</v>
      </c>
      <c r="X14" s="192">
        <v>107.05</v>
      </c>
      <c r="Y14" s="192">
        <v>98.71</v>
      </c>
      <c r="Z14" s="6" t="s">
        <v>2910</v>
      </c>
      <c r="AA14" s="192" t="s">
        <v>2736</v>
      </c>
      <c r="AB14" s="192" t="s">
        <v>2692</v>
      </c>
      <c r="AC14" s="192">
        <v>100.89</v>
      </c>
      <c r="AD14" s="192">
        <v>99.39</v>
      </c>
      <c r="AE14" s="192" t="s">
        <v>2910</v>
      </c>
      <c r="AF14" s="192" t="s">
        <v>2736</v>
      </c>
      <c r="AG14" s="192" t="s">
        <v>2692</v>
      </c>
      <c r="AH14" s="192">
        <v>119.5616667</v>
      </c>
      <c r="AI14" s="192">
        <v>98.14</v>
      </c>
      <c r="AJ14" s="192">
        <v>112.29</v>
      </c>
      <c r="AK14" s="192">
        <v>99</v>
      </c>
    </row>
    <row r="15" spans="1:37">
      <c r="A15" s="6">
        <v>913009</v>
      </c>
      <c r="B15" s="6" t="s">
        <v>2921</v>
      </c>
      <c r="C15" s="6" t="s">
        <v>3366</v>
      </c>
      <c r="D15" s="6" t="s">
        <v>2702</v>
      </c>
      <c r="E15" s="6" t="s">
        <v>2393</v>
      </c>
      <c r="F15" s="6" t="s">
        <v>2952</v>
      </c>
      <c r="G15" s="6" t="s">
        <v>2953</v>
      </c>
      <c r="H15" s="6" t="s">
        <v>2954</v>
      </c>
      <c r="I15" s="211">
        <v>42989</v>
      </c>
      <c r="J15" s="6"/>
      <c r="K15" s="6" t="s">
        <v>2910</v>
      </c>
      <c r="L15" s="6" t="s">
        <v>2736</v>
      </c>
      <c r="M15" s="6" t="s">
        <v>2692</v>
      </c>
      <c r="N15" s="192">
        <v>101.96</v>
      </c>
      <c r="O15" s="192"/>
      <c r="P15" s="6" t="s">
        <v>2910</v>
      </c>
      <c r="Q15" s="6" t="s">
        <v>2736</v>
      </c>
      <c r="R15" s="6" t="s">
        <v>2692</v>
      </c>
      <c r="S15" s="192">
        <v>102.44</v>
      </c>
      <c r="T15" s="192">
        <v>100</v>
      </c>
      <c r="U15" s="6" t="s">
        <v>2910</v>
      </c>
      <c r="V15" s="6" t="s">
        <v>2959</v>
      </c>
      <c r="W15" s="6" t="s">
        <v>2692</v>
      </c>
      <c r="X15" s="192">
        <v>102.21</v>
      </c>
      <c r="Y15" s="192">
        <v>100</v>
      </c>
      <c r="Z15" s="6" t="s">
        <v>2910</v>
      </c>
      <c r="AA15" s="192" t="s">
        <v>2736</v>
      </c>
      <c r="AB15" s="192" t="s">
        <v>2692</v>
      </c>
      <c r="AC15" s="192">
        <v>98.61</v>
      </c>
      <c r="AD15" s="192">
        <v>98.16</v>
      </c>
      <c r="AE15" s="192" t="s">
        <v>2910</v>
      </c>
      <c r="AF15" s="192" t="s">
        <v>2736</v>
      </c>
      <c r="AG15" s="192" t="s">
        <v>2690</v>
      </c>
      <c r="AH15" s="192">
        <v>100.9887006</v>
      </c>
      <c r="AI15" s="192">
        <v>97.97</v>
      </c>
      <c r="AJ15" s="192">
        <v>101.24</v>
      </c>
      <c r="AK15" s="192">
        <v>99.03</v>
      </c>
    </row>
    <row r="16" spans="1:37">
      <c r="A16" s="6">
        <v>913029</v>
      </c>
      <c r="B16" s="6" t="s">
        <v>2922</v>
      </c>
      <c r="C16" s="6" t="s">
        <v>3366</v>
      </c>
      <c r="D16" s="6" t="s">
        <v>2717</v>
      </c>
      <c r="E16" s="6" t="s">
        <v>2393</v>
      </c>
      <c r="F16" s="6" t="s">
        <v>2952</v>
      </c>
      <c r="G16" s="6" t="s">
        <v>2953</v>
      </c>
      <c r="H16" s="6" t="s">
        <v>2954</v>
      </c>
      <c r="I16" s="211">
        <v>42989</v>
      </c>
      <c r="J16" s="6"/>
      <c r="K16" s="6" t="s">
        <v>2910</v>
      </c>
      <c r="L16" s="6" t="s">
        <v>2736</v>
      </c>
      <c r="M16" s="6" t="s">
        <v>2692</v>
      </c>
      <c r="N16" s="192">
        <v>128</v>
      </c>
      <c r="O16" s="192"/>
      <c r="P16" s="6" t="s">
        <v>2910</v>
      </c>
      <c r="Q16" s="6" t="s">
        <v>2736</v>
      </c>
      <c r="R16" s="6" t="s">
        <v>2692</v>
      </c>
      <c r="S16" s="192">
        <v>100.21</v>
      </c>
      <c r="T16" s="192">
        <v>97.61</v>
      </c>
      <c r="U16" s="6" t="s">
        <v>2910</v>
      </c>
      <c r="V16" s="6" t="s">
        <v>2959</v>
      </c>
      <c r="W16" s="6" t="s">
        <v>2692</v>
      </c>
      <c r="X16" s="192">
        <v>102.98</v>
      </c>
      <c r="Y16" s="192">
        <v>99.73</v>
      </c>
      <c r="Z16" s="6" t="s">
        <v>2910</v>
      </c>
      <c r="AA16" s="192" t="s">
        <v>2736</v>
      </c>
      <c r="AB16" s="192" t="s">
        <v>2692</v>
      </c>
      <c r="AC16" s="192">
        <v>106.59</v>
      </c>
      <c r="AD16" s="192">
        <v>99.13</v>
      </c>
      <c r="AE16" s="192" t="s">
        <v>2910</v>
      </c>
      <c r="AF16" s="192" t="s">
        <v>2736</v>
      </c>
      <c r="AG16" s="192" t="s">
        <v>2692</v>
      </c>
      <c r="AH16" s="192">
        <v>102.44333330000001</v>
      </c>
      <c r="AI16" s="192">
        <v>96.753333330000004</v>
      </c>
      <c r="AJ16" s="192">
        <v>108.04</v>
      </c>
      <c r="AK16" s="192">
        <v>98.3</v>
      </c>
    </row>
    <row r="17" spans="1:37">
      <c r="A17" s="6">
        <v>928440</v>
      </c>
      <c r="B17" s="6" t="s">
        <v>2923</v>
      </c>
      <c r="C17" s="6">
        <v>0</v>
      </c>
      <c r="D17" s="6" t="s">
        <v>2701</v>
      </c>
      <c r="E17" s="6" t="s">
        <v>2393</v>
      </c>
      <c r="F17" s="6" t="s">
        <v>2952</v>
      </c>
      <c r="G17" s="6" t="s">
        <v>2953</v>
      </c>
      <c r="H17" s="6" t="s">
        <v>2954</v>
      </c>
      <c r="I17" s="211">
        <v>44511</v>
      </c>
      <c r="J17" s="6"/>
      <c r="K17" s="6" t="s">
        <v>2910</v>
      </c>
      <c r="L17" s="6" t="s">
        <v>2736</v>
      </c>
      <c r="M17" s="6" t="s">
        <v>2690</v>
      </c>
      <c r="N17" s="192">
        <v>102.67</v>
      </c>
      <c r="O17" s="192">
        <v>94.14</v>
      </c>
      <c r="P17" s="6" t="s">
        <v>2910</v>
      </c>
      <c r="Q17" s="6" t="s">
        <v>2736</v>
      </c>
      <c r="R17" s="6" t="s">
        <v>2690</v>
      </c>
      <c r="S17" s="192">
        <v>106.73</v>
      </c>
      <c r="T17" s="192">
        <v>93.13</v>
      </c>
      <c r="U17" s="6" t="s">
        <v>2910</v>
      </c>
      <c r="V17" s="6" t="s">
        <v>2959</v>
      </c>
      <c r="W17" s="6" t="s">
        <v>2690</v>
      </c>
      <c r="X17" s="192">
        <v>101.53</v>
      </c>
      <c r="Y17" s="192">
        <v>92.99</v>
      </c>
      <c r="Z17" s="6" t="s">
        <v>2910</v>
      </c>
      <c r="AA17" s="192" t="s">
        <v>2736</v>
      </c>
      <c r="AB17" s="192" t="s">
        <v>2690</v>
      </c>
      <c r="AC17" s="192">
        <v>101.11</v>
      </c>
      <c r="AD17" s="192">
        <v>94.5</v>
      </c>
      <c r="AE17" s="192" t="s">
        <v>2910</v>
      </c>
      <c r="AF17" s="192" t="s">
        <v>2736</v>
      </c>
      <c r="AG17" s="192" t="s">
        <v>2690</v>
      </c>
      <c r="AH17" s="192">
        <v>102.4045802</v>
      </c>
      <c r="AI17" s="192">
        <v>96.366</v>
      </c>
      <c r="AJ17" s="192">
        <v>102.89</v>
      </c>
      <c r="AK17" s="192">
        <v>94.23</v>
      </c>
    </row>
    <row r="18" spans="1:37">
      <c r="A18" s="6">
        <v>921800</v>
      </c>
      <c r="B18" s="6" t="s">
        <v>2924</v>
      </c>
      <c r="C18" s="6" t="s">
        <v>3366</v>
      </c>
      <c r="D18" s="6" t="s">
        <v>2709</v>
      </c>
      <c r="E18" s="6" t="s">
        <v>2393</v>
      </c>
      <c r="F18" s="6" t="s">
        <v>2952</v>
      </c>
      <c r="G18" s="6" t="s">
        <v>2953</v>
      </c>
      <c r="H18" s="6" t="s">
        <v>2954</v>
      </c>
      <c r="I18" s="211">
        <v>44256</v>
      </c>
      <c r="J18" s="6"/>
      <c r="K18" s="6" t="s">
        <v>2910</v>
      </c>
      <c r="L18" s="6" t="s">
        <v>2737</v>
      </c>
      <c r="M18" s="6" t="s">
        <v>2692</v>
      </c>
      <c r="N18" s="192">
        <v>99.44</v>
      </c>
      <c r="O18" s="192">
        <v>96.55</v>
      </c>
      <c r="P18" s="6" t="s">
        <v>2910</v>
      </c>
      <c r="Q18" s="6" t="s">
        <v>2737</v>
      </c>
      <c r="R18" s="6" t="s">
        <v>2692</v>
      </c>
      <c r="S18" s="192">
        <v>95.78</v>
      </c>
      <c r="T18" s="192">
        <v>95.92</v>
      </c>
      <c r="U18" s="6" t="s">
        <v>2910</v>
      </c>
      <c r="V18" s="6" t="s">
        <v>2959</v>
      </c>
      <c r="W18" s="6" t="s">
        <v>2690</v>
      </c>
      <c r="X18" s="192">
        <v>90.86</v>
      </c>
      <c r="Y18" s="192">
        <v>99.48</v>
      </c>
      <c r="Z18" s="6" t="s">
        <v>2910</v>
      </c>
      <c r="AA18" s="192" t="s">
        <v>2737</v>
      </c>
      <c r="AB18" s="192" t="s">
        <v>2692</v>
      </c>
      <c r="AC18" s="192">
        <v>100.89</v>
      </c>
      <c r="AD18" s="192">
        <v>99.89</v>
      </c>
      <c r="AE18" s="192" t="s">
        <v>2910</v>
      </c>
      <c r="AF18" s="192" t="s">
        <v>2737</v>
      </c>
      <c r="AG18" s="192" t="s">
        <v>2692</v>
      </c>
      <c r="AH18" s="192">
        <v>100.6255331</v>
      </c>
      <c r="AI18" s="192">
        <v>100</v>
      </c>
      <c r="AJ18" s="192">
        <v>97.52</v>
      </c>
      <c r="AK18" s="192">
        <v>98.37</v>
      </c>
    </row>
    <row r="19" spans="1:37">
      <c r="A19" s="6">
        <v>928442</v>
      </c>
      <c r="B19" s="6" t="s">
        <v>2925</v>
      </c>
      <c r="C19" s="6">
        <v>0</v>
      </c>
      <c r="D19" s="6" t="s">
        <v>2699</v>
      </c>
      <c r="E19" s="6" t="s">
        <v>2393</v>
      </c>
      <c r="F19" s="6" t="s">
        <v>2952</v>
      </c>
      <c r="G19" s="6" t="s">
        <v>2953</v>
      </c>
      <c r="H19" s="6" t="s">
        <v>2954</v>
      </c>
      <c r="I19" s="211">
        <v>44511</v>
      </c>
      <c r="J19" s="6"/>
      <c r="K19" s="6" t="s">
        <v>2910</v>
      </c>
      <c r="L19" s="6" t="s">
        <v>2736</v>
      </c>
      <c r="M19" s="6" t="s">
        <v>2690</v>
      </c>
      <c r="N19" s="192">
        <v>107.19</v>
      </c>
      <c r="O19" s="192">
        <v>93.02</v>
      </c>
      <c r="P19" s="6" t="s">
        <v>2910</v>
      </c>
      <c r="Q19" s="6" t="s">
        <v>2736</v>
      </c>
      <c r="R19" s="6" t="s">
        <v>2690</v>
      </c>
      <c r="S19" s="192">
        <v>99.76</v>
      </c>
      <c r="T19" s="192">
        <v>94</v>
      </c>
      <c r="U19" s="6" t="s">
        <v>2910</v>
      </c>
      <c r="V19" s="6" t="s">
        <v>2959</v>
      </c>
      <c r="W19" s="6" t="s">
        <v>2690</v>
      </c>
      <c r="X19" s="192">
        <v>101.1</v>
      </c>
      <c r="Y19" s="192">
        <v>94.18</v>
      </c>
      <c r="Z19" s="6" t="s">
        <v>2910</v>
      </c>
      <c r="AA19" s="192" t="s">
        <v>2736</v>
      </c>
      <c r="AB19" s="192" t="s">
        <v>2690</v>
      </c>
      <c r="AC19" s="192">
        <v>97.29</v>
      </c>
      <c r="AD19" s="192">
        <v>92.99</v>
      </c>
      <c r="AE19" s="192" t="s">
        <v>2910</v>
      </c>
      <c r="AF19" s="192" t="s">
        <v>2736</v>
      </c>
      <c r="AG19" s="192" t="s">
        <v>2690</v>
      </c>
      <c r="AH19" s="192">
        <v>101.0019084</v>
      </c>
      <c r="AI19" s="192">
        <v>94.497500000000002</v>
      </c>
      <c r="AJ19" s="192">
        <v>101.27</v>
      </c>
      <c r="AK19" s="192">
        <v>93.74</v>
      </c>
    </row>
    <row r="20" spans="1:37">
      <c r="A20" s="6">
        <v>914025</v>
      </c>
      <c r="B20" s="6" t="s">
        <v>2926</v>
      </c>
      <c r="C20" s="6" t="s">
        <v>3366</v>
      </c>
      <c r="D20" s="6" t="s">
        <v>2720</v>
      </c>
      <c r="E20" s="6" t="s">
        <v>2393</v>
      </c>
      <c r="F20" s="6" t="s">
        <v>2952</v>
      </c>
      <c r="G20" s="6" t="s">
        <v>2953</v>
      </c>
      <c r="H20" s="6" t="s">
        <v>2954</v>
      </c>
      <c r="I20" s="211">
        <v>43045</v>
      </c>
      <c r="J20" s="6"/>
      <c r="K20" s="6" t="s">
        <v>2910</v>
      </c>
      <c r="L20" s="6" t="s">
        <v>2736</v>
      </c>
      <c r="M20" s="6" t="s">
        <v>2692</v>
      </c>
      <c r="N20" s="192"/>
      <c r="O20" s="192"/>
      <c r="P20" s="6" t="s">
        <v>2910</v>
      </c>
      <c r="Q20" s="6" t="s">
        <v>2736</v>
      </c>
      <c r="R20" s="6" t="s">
        <v>2692</v>
      </c>
      <c r="S20" s="192">
        <v>97.43</v>
      </c>
      <c r="T20" s="192">
        <v>98.54</v>
      </c>
      <c r="U20" s="6" t="s">
        <v>2910</v>
      </c>
      <c r="V20" s="6" t="s">
        <v>2959</v>
      </c>
      <c r="W20" s="6" t="s">
        <v>2692</v>
      </c>
      <c r="X20" s="192">
        <v>113.39</v>
      </c>
      <c r="Y20" s="192">
        <v>99.04</v>
      </c>
      <c r="Z20" s="6" t="s">
        <v>2910</v>
      </c>
      <c r="AA20" s="192" t="s">
        <v>2736</v>
      </c>
      <c r="AB20" s="192" t="s">
        <v>2692</v>
      </c>
      <c r="AC20" s="192">
        <v>112.84</v>
      </c>
      <c r="AD20" s="192">
        <v>98.46</v>
      </c>
      <c r="AE20" s="192" t="s">
        <v>2910</v>
      </c>
      <c r="AF20" s="192" t="s">
        <v>2736</v>
      </c>
      <c r="AG20" s="192" t="s">
        <v>2692</v>
      </c>
      <c r="AH20" s="192">
        <v>104.1235111</v>
      </c>
      <c r="AI20" s="192">
        <v>100</v>
      </c>
      <c r="AJ20" s="192">
        <v>106.95</v>
      </c>
      <c r="AK20" s="192">
        <v>99.01</v>
      </c>
    </row>
    <row r="21" spans="1:37">
      <c r="A21" s="6">
        <v>921794</v>
      </c>
      <c r="B21" s="6" t="s">
        <v>2927</v>
      </c>
      <c r="C21" s="6" t="s">
        <v>3366</v>
      </c>
      <c r="D21" s="6" t="s">
        <v>2714</v>
      </c>
      <c r="E21" s="6" t="s">
        <v>2393</v>
      </c>
      <c r="F21" s="6" t="s">
        <v>2952</v>
      </c>
      <c r="G21" s="6" t="s">
        <v>2953</v>
      </c>
      <c r="H21" s="6" t="s">
        <v>2954</v>
      </c>
      <c r="I21" s="211">
        <v>44256</v>
      </c>
      <c r="J21" s="6"/>
      <c r="K21" s="6" t="s">
        <v>2910</v>
      </c>
      <c r="L21" s="6" t="s">
        <v>2736</v>
      </c>
      <c r="M21" s="6" t="s">
        <v>2692</v>
      </c>
      <c r="N21" s="192">
        <v>100.01</v>
      </c>
      <c r="O21" s="192">
        <v>99.31</v>
      </c>
      <c r="P21" s="6" t="s">
        <v>2910</v>
      </c>
      <c r="Q21" s="6" t="s">
        <v>2736</v>
      </c>
      <c r="R21" s="6" t="s">
        <v>2692</v>
      </c>
      <c r="S21" s="192">
        <v>103.43</v>
      </c>
      <c r="T21" s="192">
        <v>99.52</v>
      </c>
      <c r="U21" s="6" t="s">
        <v>2910</v>
      </c>
      <c r="V21" s="6" t="s">
        <v>2959</v>
      </c>
      <c r="W21" s="6" t="s">
        <v>2692</v>
      </c>
      <c r="X21" s="192">
        <v>102.74</v>
      </c>
      <c r="Y21" s="192">
        <v>100</v>
      </c>
      <c r="Z21" s="6" t="s">
        <v>2910</v>
      </c>
      <c r="AA21" s="192" t="s">
        <v>2736</v>
      </c>
      <c r="AB21" s="192" t="s">
        <v>2692</v>
      </c>
      <c r="AC21" s="192">
        <v>104.58</v>
      </c>
      <c r="AD21" s="192">
        <v>99.61</v>
      </c>
      <c r="AE21" s="192" t="s">
        <v>2910</v>
      </c>
      <c r="AF21" s="192" t="s">
        <v>2736</v>
      </c>
      <c r="AG21" s="192" t="s">
        <v>2690</v>
      </c>
      <c r="AH21" s="192">
        <v>105.90198119999999</v>
      </c>
      <c r="AI21" s="192">
        <v>98.69</v>
      </c>
      <c r="AJ21" s="192">
        <v>103.33</v>
      </c>
      <c r="AK21" s="192">
        <v>99.43</v>
      </c>
    </row>
    <row r="22" spans="1:37">
      <c r="A22" s="6">
        <v>928441</v>
      </c>
      <c r="B22" s="6" t="s">
        <v>2928</v>
      </c>
      <c r="C22" s="6">
        <v>0</v>
      </c>
      <c r="D22" s="6" t="s">
        <v>2710</v>
      </c>
      <c r="E22" s="6" t="s">
        <v>2393</v>
      </c>
      <c r="F22" s="6" t="s">
        <v>2952</v>
      </c>
      <c r="G22" s="6" t="s">
        <v>2953</v>
      </c>
      <c r="H22" s="6" t="s">
        <v>2954</v>
      </c>
      <c r="I22" s="211">
        <v>44511</v>
      </c>
      <c r="J22" s="6"/>
      <c r="K22" s="6" t="s">
        <v>2910</v>
      </c>
      <c r="L22" s="6" t="s">
        <v>2736</v>
      </c>
      <c r="M22" s="6" t="s">
        <v>2690</v>
      </c>
      <c r="N22" s="192">
        <v>103.63</v>
      </c>
      <c r="O22" s="192">
        <v>94.7</v>
      </c>
      <c r="P22" s="6" t="s">
        <v>2910</v>
      </c>
      <c r="Q22" s="6" t="s">
        <v>2736</v>
      </c>
      <c r="R22" s="6" t="s">
        <v>2690</v>
      </c>
      <c r="S22" s="192">
        <v>100.81</v>
      </c>
      <c r="T22" s="192">
        <v>96.46</v>
      </c>
      <c r="U22" s="6" t="s">
        <v>2910</v>
      </c>
      <c r="V22" s="6" t="s">
        <v>2959</v>
      </c>
      <c r="W22" s="6" t="s">
        <v>2690</v>
      </c>
      <c r="X22" s="192">
        <v>105.63</v>
      </c>
      <c r="Y22" s="192">
        <v>97.64</v>
      </c>
      <c r="Z22" s="6" t="s">
        <v>2910</v>
      </c>
      <c r="AA22" s="192" t="s">
        <v>2736</v>
      </c>
      <c r="AB22" s="192" t="s">
        <v>2690</v>
      </c>
      <c r="AC22" s="192">
        <v>102.14</v>
      </c>
      <c r="AD22" s="192">
        <v>96.05</v>
      </c>
      <c r="AE22" s="192" t="s">
        <v>2910</v>
      </c>
      <c r="AF22" s="192" t="s">
        <v>2736</v>
      </c>
      <c r="AG22" s="192" t="s">
        <v>2690</v>
      </c>
      <c r="AH22" s="192">
        <v>104.08396949999999</v>
      </c>
      <c r="AI22" s="192">
        <v>97.762</v>
      </c>
      <c r="AJ22" s="192">
        <v>103.26</v>
      </c>
      <c r="AK22" s="192">
        <v>96.52</v>
      </c>
    </row>
    <row r="23" spans="1:37">
      <c r="A23" s="6">
        <v>926861</v>
      </c>
      <c r="B23" s="6" t="s">
        <v>2929</v>
      </c>
      <c r="C23" s="6">
        <v>0</v>
      </c>
      <c r="D23" s="6" t="s">
        <v>2707</v>
      </c>
      <c r="E23" s="6" t="s">
        <v>2393</v>
      </c>
      <c r="F23" s="6" t="s">
        <v>2952</v>
      </c>
      <c r="G23" s="6" t="s">
        <v>2953</v>
      </c>
      <c r="H23" s="6" t="s">
        <v>2954</v>
      </c>
      <c r="I23" s="211">
        <v>44445</v>
      </c>
      <c r="J23" s="6"/>
      <c r="K23" s="6" t="s">
        <v>2910</v>
      </c>
      <c r="L23" s="6" t="s">
        <v>2736</v>
      </c>
      <c r="M23" s="6" t="s">
        <v>2690</v>
      </c>
      <c r="N23" s="192">
        <v>100.76</v>
      </c>
      <c r="O23" s="192">
        <v>98.38</v>
      </c>
      <c r="P23" s="6" t="s">
        <v>2910</v>
      </c>
      <c r="Q23" s="6" t="s">
        <v>2736</v>
      </c>
      <c r="R23" s="6" t="s">
        <v>2690</v>
      </c>
      <c r="S23" s="192">
        <v>101.1</v>
      </c>
      <c r="T23" s="192">
        <v>97.69</v>
      </c>
      <c r="U23" s="6" t="s">
        <v>2910</v>
      </c>
      <c r="V23" s="6" t="s">
        <v>2959</v>
      </c>
      <c r="W23" s="6" t="s">
        <v>2690</v>
      </c>
      <c r="X23" s="192">
        <v>103.1</v>
      </c>
      <c r="Y23" s="192">
        <v>96.5</v>
      </c>
      <c r="Z23" s="6" t="s">
        <v>2910</v>
      </c>
      <c r="AA23" s="192" t="s">
        <v>2736</v>
      </c>
      <c r="AB23" s="192" t="s">
        <v>2690</v>
      </c>
      <c r="AC23" s="192">
        <v>100.5</v>
      </c>
      <c r="AD23" s="192">
        <v>97.31</v>
      </c>
      <c r="AE23" s="192" t="s">
        <v>2910</v>
      </c>
      <c r="AF23" s="192" t="s">
        <v>2736</v>
      </c>
      <c r="AG23" s="192" t="s">
        <v>2690</v>
      </c>
      <c r="AH23" s="192">
        <v>101.8129771</v>
      </c>
      <c r="AI23" s="192">
        <v>96.7</v>
      </c>
      <c r="AJ23" s="192">
        <v>101.45</v>
      </c>
      <c r="AK23" s="192">
        <v>97.32</v>
      </c>
    </row>
    <row r="24" spans="1:37">
      <c r="A24" s="6">
        <v>921799</v>
      </c>
      <c r="B24" s="6" t="s">
        <v>2930</v>
      </c>
      <c r="C24" s="6" t="s">
        <v>3366</v>
      </c>
      <c r="D24" s="6" t="s">
        <v>2703</v>
      </c>
      <c r="E24" s="6" t="s">
        <v>2393</v>
      </c>
      <c r="F24" s="6" t="s">
        <v>2952</v>
      </c>
      <c r="G24" s="6" t="s">
        <v>2953</v>
      </c>
      <c r="H24" s="6" t="s">
        <v>2954</v>
      </c>
      <c r="I24" s="211">
        <v>44256</v>
      </c>
      <c r="J24" s="6"/>
      <c r="K24" s="6" t="s">
        <v>2910</v>
      </c>
      <c r="L24" s="6" t="s">
        <v>2737</v>
      </c>
      <c r="M24" s="6" t="s">
        <v>2692</v>
      </c>
      <c r="N24" s="192">
        <v>105.17</v>
      </c>
      <c r="O24" s="192">
        <v>100</v>
      </c>
      <c r="P24" s="6" t="s">
        <v>2910</v>
      </c>
      <c r="Q24" s="6" t="s">
        <v>2737</v>
      </c>
      <c r="R24" s="6" t="s">
        <v>2692</v>
      </c>
      <c r="S24" s="192">
        <v>89.84</v>
      </c>
      <c r="T24" s="192">
        <v>99.87</v>
      </c>
      <c r="U24" s="6" t="s">
        <v>2910</v>
      </c>
      <c r="V24" s="6" t="s">
        <v>2959</v>
      </c>
      <c r="W24" s="6" t="s">
        <v>2690</v>
      </c>
      <c r="X24" s="192">
        <v>95.23</v>
      </c>
      <c r="Y24" s="192">
        <v>98.08</v>
      </c>
      <c r="Z24" s="6" t="s">
        <v>2910</v>
      </c>
      <c r="AA24" s="192" t="s">
        <v>2737</v>
      </c>
      <c r="AB24" s="192" t="s">
        <v>2692</v>
      </c>
      <c r="AC24" s="192">
        <v>99.19</v>
      </c>
      <c r="AD24" s="192">
        <v>99.85</v>
      </c>
      <c r="AE24" s="192" t="s">
        <v>2910</v>
      </c>
      <c r="AF24" s="192" t="s">
        <v>2737</v>
      </c>
      <c r="AG24" s="192" t="s">
        <v>2692</v>
      </c>
      <c r="AH24" s="192">
        <v>94.621344669999999</v>
      </c>
      <c r="AI24" s="192">
        <v>99.133333329999999</v>
      </c>
      <c r="AJ24" s="192">
        <v>96.81</v>
      </c>
      <c r="AK24" s="192">
        <v>99.39</v>
      </c>
    </row>
    <row r="25" spans="1:37">
      <c r="A25" s="6">
        <v>921777</v>
      </c>
      <c r="B25" s="6" t="s">
        <v>2931</v>
      </c>
      <c r="C25" s="6" t="s">
        <v>3366</v>
      </c>
      <c r="D25" s="6" t="s">
        <v>2712</v>
      </c>
      <c r="E25" s="6" t="s">
        <v>2393</v>
      </c>
      <c r="F25" s="6" t="s">
        <v>2952</v>
      </c>
      <c r="G25" s="6" t="s">
        <v>2953</v>
      </c>
      <c r="H25" s="6" t="s">
        <v>2954</v>
      </c>
      <c r="I25" s="211">
        <v>44256</v>
      </c>
      <c r="J25" s="6"/>
      <c r="K25" s="6" t="s">
        <v>2910</v>
      </c>
      <c r="L25" s="6" t="s">
        <v>2736</v>
      </c>
      <c r="M25" s="6" t="s">
        <v>2692</v>
      </c>
      <c r="N25" s="192">
        <v>104.85</v>
      </c>
      <c r="O25" s="192"/>
      <c r="P25" s="6" t="s">
        <v>2910</v>
      </c>
      <c r="Q25" s="6" t="s">
        <v>2736</v>
      </c>
      <c r="R25" s="6" t="s">
        <v>2692</v>
      </c>
      <c r="S25" s="192">
        <v>106.55</v>
      </c>
      <c r="T25" s="192">
        <v>98.4</v>
      </c>
      <c r="U25" s="6" t="s">
        <v>2910</v>
      </c>
      <c r="V25" s="6" t="s">
        <v>2959</v>
      </c>
      <c r="W25" s="6" t="s">
        <v>2692</v>
      </c>
      <c r="X25" s="192">
        <v>101.64</v>
      </c>
      <c r="Y25" s="192">
        <v>99.2</v>
      </c>
      <c r="Z25" s="6" t="s">
        <v>2910</v>
      </c>
      <c r="AA25" s="192" t="s">
        <v>2736</v>
      </c>
      <c r="AB25" s="192" t="s">
        <v>2692</v>
      </c>
      <c r="AC25" s="192">
        <v>103.7</v>
      </c>
      <c r="AD25" s="192">
        <v>98.4</v>
      </c>
      <c r="AE25" s="192" t="s">
        <v>2910</v>
      </c>
      <c r="AF25" s="192" t="s">
        <v>2736</v>
      </c>
      <c r="AG25" s="192" t="s">
        <v>2692</v>
      </c>
      <c r="AH25" s="192">
        <v>103.0100984</v>
      </c>
      <c r="AI25" s="192">
        <v>100</v>
      </c>
      <c r="AJ25" s="192">
        <v>103.95</v>
      </c>
      <c r="AK25" s="192">
        <v>99</v>
      </c>
    </row>
    <row r="26" spans="1:37">
      <c r="A26" s="6">
        <v>921774</v>
      </c>
      <c r="B26" s="6" t="s">
        <v>2932</v>
      </c>
      <c r="C26" s="6" t="s">
        <v>3366</v>
      </c>
      <c r="D26" s="6" t="s">
        <v>2704</v>
      </c>
      <c r="E26" s="6" t="s">
        <v>2393</v>
      </c>
      <c r="F26" s="6" t="s">
        <v>2952</v>
      </c>
      <c r="G26" s="6" t="s">
        <v>2953</v>
      </c>
      <c r="H26" s="6" t="s">
        <v>2954</v>
      </c>
      <c r="I26" s="211">
        <v>44256</v>
      </c>
      <c r="J26" s="6"/>
      <c r="K26" s="6" t="s">
        <v>2910</v>
      </c>
      <c r="L26" s="6" t="s">
        <v>2737</v>
      </c>
      <c r="M26" s="6" t="s">
        <v>2692</v>
      </c>
      <c r="N26" s="192">
        <v>98.95</v>
      </c>
      <c r="O26" s="192">
        <v>99.23</v>
      </c>
      <c r="P26" s="6" t="s">
        <v>2910</v>
      </c>
      <c r="Q26" s="6" t="s">
        <v>2737</v>
      </c>
      <c r="R26" s="6" t="s">
        <v>2692</v>
      </c>
      <c r="S26" s="192">
        <v>99</v>
      </c>
      <c r="T26" s="192">
        <v>98.11</v>
      </c>
      <c r="U26" s="6" t="s">
        <v>2910</v>
      </c>
      <c r="V26" s="6" t="s">
        <v>2959</v>
      </c>
      <c r="W26" s="6" t="s">
        <v>2690</v>
      </c>
      <c r="X26" s="192">
        <v>101.25</v>
      </c>
      <c r="Y26" s="192">
        <v>96.06</v>
      </c>
      <c r="Z26" s="6" t="s">
        <v>2910</v>
      </c>
      <c r="AA26" s="192" t="s">
        <v>2737</v>
      </c>
      <c r="AB26" s="192" t="s">
        <v>2692</v>
      </c>
      <c r="AC26" s="192">
        <v>98.93</v>
      </c>
      <c r="AD26" s="192">
        <v>98.35</v>
      </c>
      <c r="AE26" s="192" t="s">
        <v>2910</v>
      </c>
      <c r="AF26" s="192" t="s">
        <v>2737</v>
      </c>
      <c r="AG26" s="192" t="s">
        <v>2692</v>
      </c>
      <c r="AH26" s="192">
        <v>97.568671120000005</v>
      </c>
      <c r="AI26" s="192">
        <v>100</v>
      </c>
      <c r="AJ26" s="192">
        <v>99.14</v>
      </c>
      <c r="AK26" s="192">
        <v>98.35</v>
      </c>
    </row>
    <row r="28" spans="1:37">
      <c r="AA28" s="12"/>
      <c r="AG28" s="248"/>
      <c r="AH28" s="249" t="s">
        <v>2961</v>
      </c>
      <c r="AI28" s="249"/>
      <c r="AJ28" s="252">
        <f>AVERAGE(AJ3:AJ26)</f>
        <v>103.43499999999996</v>
      </c>
    </row>
    <row r="29" spans="1:37">
      <c r="N29" s="12"/>
      <c r="AG29" s="250"/>
      <c r="AH29" s="251" t="s">
        <v>2964</v>
      </c>
      <c r="AI29" s="251"/>
      <c r="AJ29" s="253">
        <f>AVERAGE(AK3:AK26)</f>
        <v>97.703333333333319</v>
      </c>
      <c r="AK29" s="12"/>
    </row>
    <row r="30" spans="1:37">
      <c r="N30" s="12"/>
    </row>
    <row r="31" spans="1:37">
      <c r="N31" s="12"/>
    </row>
    <row r="32" spans="1:37">
      <c r="N32" s="12"/>
    </row>
    <row r="33" spans="14:14">
      <c r="N33" s="12"/>
    </row>
    <row r="34" spans="14:14">
      <c r="N34" s="12"/>
    </row>
    <row r="35" spans="14:14">
      <c r="N35" s="12"/>
    </row>
    <row r="36" spans="14:14">
      <c r="N36" s="12"/>
    </row>
    <row r="37" spans="14:14">
      <c r="N37" s="12"/>
    </row>
    <row r="38" spans="14:14">
      <c r="N38" s="12"/>
    </row>
    <row r="39" spans="14:14">
      <c r="N39" s="12"/>
    </row>
    <row r="40" spans="14:14">
      <c r="N40" s="12"/>
    </row>
    <row r="41" spans="14:14">
      <c r="N41" s="12"/>
    </row>
    <row r="42" spans="14:14">
      <c r="N42" s="12"/>
    </row>
    <row r="43" spans="14:14">
      <c r="N43" s="12"/>
    </row>
    <row r="44" spans="14:14">
      <c r="N44" s="12"/>
    </row>
    <row r="45" spans="14:14">
      <c r="N45" s="12"/>
    </row>
    <row r="46" spans="14:14">
      <c r="N46" s="12"/>
    </row>
    <row r="47" spans="14:14">
      <c r="N47" s="12"/>
    </row>
    <row r="48" spans="14:14">
      <c r="N48" s="12"/>
    </row>
    <row r="49" spans="14:14">
      <c r="N49" s="12"/>
    </row>
    <row r="50" spans="14:14">
      <c r="N50" s="12"/>
    </row>
    <row r="51" spans="14:14">
      <c r="N51" s="12"/>
    </row>
    <row r="52" spans="14:14">
      <c r="N52" s="12"/>
    </row>
    <row r="53" spans="14:14">
      <c r="N53" s="12"/>
    </row>
    <row r="54" spans="14:14">
      <c r="N54" s="12"/>
    </row>
    <row r="55" spans="14:14">
      <c r="N55" s="12"/>
    </row>
    <row r="56" spans="14:14">
      <c r="N56" s="12"/>
    </row>
    <row r="57" spans="14:14">
      <c r="N57" s="12"/>
    </row>
    <row r="58" spans="14:14">
      <c r="N58" s="12"/>
    </row>
    <row r="59" spans="14:14">
      <c r="N59" s="12"/>
    </row>
    <row r="60" spans="14:14">
      <c r="N60" s="12"/>
    </row>
    <row r="61" spans="14:14">
      <c r="N61" s="12"/>
    </row>
    <row r="62" spans="14:14">
      <c r="N62" s="12"/>
    </row>
    <row r="63" spans="14:14">
      <c r="N63" s="12"/>
    </row>
    <row r="64" spans="14:14">
      <c r="N64" s="12"/>
    </row>
    <row r="65" spans="14:14">
      <c r="N65" s="12"/>
    </row>
  </sheetData>
  <mergeCells count="6">
    <mergeCell ref="AJ1:AK1"/>
    <mergeCell ref="K1:O1"/>
    <mergeCell ref="P1:T1"/>
    <mergeCell ref="U1:Y1"/>
    <mergeCell ref="Z1:AD1"/>
    <mergeCell ref="AE1:AI1"/>
  </mergeCells>
  <conditionalFormatting sqref="H2">
    <cfRule type="cellIs" dxfId="2" priority="1" operator="equal">
      <formula>"Exit"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7058E-FAE5-488C-A31C-6C0103919EBA}">
  <dimension ref="A1:A3"/>
  <sheetViews>
    <sheetView workbookViewId="0"/>
  </sheetViews>
  <sheetFormatPr defaultRowHeight="14.4"/>
  <sheetData>
    <row r="1" spans="1:1">
      <c r="A1" s="240" t="s">
        <v>7897</v>
      </c>
    </row>
    <row r="2" spans="1:1">
      <c r="A2" s="240" t="s">
        <v>7898</v>
      </c>
    </row>
    <row r="3" spans="1:1">
      <c r="A3" s="240" t="s">
        <v>7899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8A276-D106-4C21-93DF-F29C49B67CA2}">
  <dimension ref="A1:AL10"/>
  <sheetViews>
    <sheetView workbookViewId="0"/>
  </sheetViews>
  <sheetFormatPr defaultColWidth="31.109375" defaultRowHeight="14.4"/>
  <cols>
    <col min="1" max="1" width="9.33203125" bestFit="1" customWidth="1"/>
    <col min="2" max="2" width="33.33203125" bestFit="1" customWidth="1"/>
    <col min="3" max="3" width="24.5546875" bestFit="1" customWidth="1"/>
    <col min="4" max="4" width="17.5546875" bestFit="1" customWidth="1"/>
    <col min="5" max="5" width="12.6640625" bestFit="1" customWidth="1"/>
    <col min="6" max="6" width="9.5546875" bestFit="1" customWidth="1"/>
    <col min="7" max="7" width="6.6640625" bestFit="1" customWidth="1"/>
    <col min="8" max="8" width="11.44140625" bestFit="1" customWidth="1"/>
    <col min="9" max="9" width="5.33203125" bestFit="1" customWidth="1"/>
    <col min="10" max="10" width="11.44140625" bestFit="1" customWidth="1"/>
    <col min="11" max="11" width="16" bestFit="1" customWidth="1"/>
    <col min="12" max="12" width="5.109375" bestFit="1" customWidth="1"/>
    <col min="13" max="13" width="7.109375" bestFit="1" customWidth="1"/>
    <col min="14" max="14" width="8.109375" bestFit="1" customWidth="1"/>
    <col min="15" max="15" width="11.44140625" bestFit="1" customWidth="1"/>
    <col min="16" max="16" width="16" bestFit="1" customWidth="1"/>
    <col min="17" max="17" width="5.109375" bestFit="1" customWidth="1"/>
    <col min="18" max="18" width="7.109375" bestFit="1" customWidth="1"/>
    <col min="19" max="19" width="8.109375" bestFit="1" customWidth="1"/>
    <col min="20" max="20" width="11.44140625" bestFit="1" customWidth="1"/>
    <col min="21" max="21" width="16" bestFit="1" customWidth="1"/>
    <col min="22" max="22" width="5.109375" bestFit="1" customWidth="1"/>
    <col min="23" max="23" width="12.5546875" bestFit="1" customWidth="1"/>
    <col min="24" max="24" width="8.109375" bestFit="1" customWidth="1"/>
    <col min="25" max="25" width="12.33203125" customWidth="1"/>
    <col min="26" max="26" width="17.44140625" customWidth="1"/>
    <col min="27" max="27" width="7.88671875" customWidth="1"/>
    <col min="28" max="28" width="8.109375" customWidth="1"/>
    <col min="29" max="30" width="13.33203125" customWidth="1"/>
    <col min="31" max="31" width="20.5546875" customWidth="1"/>
    <col min="32" max="34" width="13.33203125" customWidth="1"/>
    <col min="35" max="35" width="13.5546875" bestFit="1" customWidth="1"/>
    <col min="36" max="36" width="15" bestFit="1" customWidth="1"/>
    <col min="37" max="37" width="14" customWidth="1"/>
    <col min="38" max="38" width="39" customWidth="1"/>
    <col min="39" max="39" width="36.33203125" customWidth="1"/>
    <col min="40" max="40" width="34.88671875" customWidth="1"/>
    <col min="41" max="41" width="0" hidden="1" customWidth="1"/>
    <col min="42" max="42" width="37.33203125" customWidth="1"/>
  </cols>
  <sheetData>
    <row r="1" spans="1:38">
      <c r="A1" s="276" t="s">
        <v>2888</v>
      </c>
      <c r="B1" s="276" t="s">
        <v>2693</v>
      </c>
      <c r="C1" s="276" t="s">
        <v>2889</v>
      </c>
      <c r="D1" s="276" t="s">
        <v>2750</v>
      </c>
      <c r="E1" s="276" t="s">
        <v>2933</v>
      </c>
      <c r="F1" s="276" t="s">
        <v>2934</v>
      </c>
      <c r="G1" s="276" t="s">
        <v>2935</v>
      </c>
      <c r="H1" s="344" t="s">
        <v>2936</v>
      </c>
      <c r="I1" s="344" t="s">
        <v>2937</v>
      </c>
      <c r="J1" s="276" t="s">
        <v>2938</v>
      </c>
      <c r="K1" s="276" t="s">
        <v>2891</v>
      </c>
      <c r="L1" s="276" t="s">
        <v>2892</v>
      </c>
      <c r="M1" s="276" t="s">
        <v>2893</v>
      </c>
      <c r="N1" s="276" t="s">
        <v>2894</v>
      </c>
      <c r="O1" s="276" t="s">
        <v>2939</v>
      </c>
      <c r="P1" s="276" t="s">
        <v>2895</v>
      </c>
      <c r="Q1" s="276" t="s">
        <v>2896</v>
      </c>
      <c r="R1" s="276" t="s">
        <v>2897</v>
      </c>
      <c r="S1" s="276" t="s">
        <v>2898</v>
      </c>
      <c r="T1" s="276" t="s">
        <v>2940</v>
      </c>
      <c r="U1" s="276" t="s">
        <v>2899</v>
      </c>
      <c r="V1" s="276" t="s">
        <v>2900</v>
      </c>
      <c r="W1" s="276" t="s">
        <v>2901</v>
      </c>
      <c r="X1" s="276" t="s">
        <v>2902</v>
      </c>
      <c r="Y1" s="276" t="s">
        <v>2941</v>
      </c>
      <c r="Z1" s="276" t="s">
        <v>2903</v>
      </c>
      <c r="AA1" s="276" t="s">
        <v>2904</v>
      </c>
      <c r="AB1" s="276" t="s">
        <v>2905</v>
      </c>
      <c r="AC1" s="276" t="s">
        <v>2906</v>
      </c>
      <c r="AD1" s="276" t="s">
        <v>2942</v>
      </c>
      <c r="AE1" s="276" t="s">
        <v>2943</v>
      </c>
      <c r="AF1" s="276" t="s">
        <v>2944</v>
      </c>
      <c r="AG1" s="276" t="s">
        <v>2945</v>
      </c>
      <c r="AH1" s="276" t="s">
        <v>2946</v>
      </c>
      <c r="AI1" s="345" t="s">
        <v>2947</v>
      </c>
      <c r="AJ1" s="345" t="s">
        <v>2948</v>
      </c>
      <c r="AL1" s="106"/>
    </row>
    <row r="2" spans="1:38">
      <c r="A2">
        <v>932474</v>
      </c>
      <c r="B2" t="s">
        <v>2949</v>
      </c>
      <c r="C2" t="s">
        <v>2950</v>
      </c>
      <c r="H2" s="98"/>
      <c r="M2" s="240"/>
      <c r="N2" s="240"/>
      <c r="R2" s="240"/>
      <c r="S2" s="240"/>
      <c r="W2" s="240"/>
      <c r="AB2" s="240"/>
      <c r="AC2" s="240"/>
      <c r="AD2" t="s">
        <v>2951</v>
      </c>
      <c r="AE2" t="s">
        <v>2729</v>
      </c>
      <c r="AF2" t="s">
        <v>2690</v>
      </c>
      <c r="AG2" s="240">
        <v>34.520000000000003</v>
      </c>
      <c r="AH2" s="240">
        <v>83.03</v>
      </c>
      <c r="AI2" s="240">
        <v>34.520000000000003</v>
      </c>
      <c r="AJ2">
        <v>83.03</v>
      </c>
      <c r="AL2" s="27"/>
    </row>
    <row r="3" spans="1:38">
      <c r="A3">
        <v>928442</v>
      </c>
      <c r="B3" t="s">
        <v>2925</v>
      </c>
      <c r="C3" t="s">
        <v>2699</v>
      </c>
      <c r="D3" t="s">
        <v>2393</v>
      </c>
      <c r="E3" t="s">
        <v>2952</v>
      </c>
      <c r="F3" t="s">
        <v>2953</v>
      </c>
      <c r="G3" t="s">
        <v>2954</v>
      </c>
      <c r="H3" s="98">
        <v>44511</v>
      </c>
      <c r="J3" t="s">
        <v>2910</v>
      </c>
      <c r="K3" t="s">
        <v>2729</v>
      </c>
      <c r="L3" t="s">
        <v>2690</v>
      </c>
      <c r="M3" s="240">
        <v>67.97</v>
      </c>
      <c r="N3" s="240">
        <v>78.69</v>
      </c>
      <c r="O3" t="s">
        <v>2910</v>
      </c>
      <c r="P3" t="s">
        <v>2729</v>
      </c>
      <c r="Q3" t="s">
        <v>2690</v>
      </c>
      <c r="R3" s="240"/>
      <c r="S3" s="240">
        <v>85.14</v>
      </c>
      <c r="T3" t="s">
        <v>2910</v>
      </c>
      <c r="U3" t="s">
        <v>2729</v>
      </c>
      <c r="V3" t="s">
        <v>2690</v>
      </c>
      <c r="W3" s="240">
        <v>42.12</v>
      </c>
      <c r="X3">
        <v>87.84</v>
      </c>
      <c r="Y3" t="s">
        <v>2910</v>
      </c>
      <c r="Z3" t="s">
        <v>2729</v>
      </c>
      <c r="AA3" t="s">
        <v>2690</v>
      </c>
      <c r="AB3" s="240">
        <v>80</v>
      </c>
      <c r="AC3" s="240">
        <v>88.38</v>
      </c>
      <c r="AD3" t="s">
        <v>2910</v>
      </c>
      <c r="AE3" t="s">
        <v>2729</v>
      </c>
      <c r="AF3" t="s">
        <v>2690</v>
      </c>
      <c r="AG3" s="240">
        <v>68.75</v>
      </c>
      <c r="AH3" s="240">
        <v>89.73</v>
      </c>
      <c r="AI3" s="240">
        <v>64.650000000000006</v>
      </c>
      <c r="AJ3">
        <v>85.95</v>
      </c>
      <c r="AL3" s="27"/>
    </row>
    <row r="4" spans="1:38">
      <c r="A4">
        <v>932475</v>
      </c>
      <c r="B4" t="s">
        <v>2955</v>
      </c>
      <c r="C4" t="s">
        <v>2956</v>
      </c>
      <c r="H4" s="98"/>
      <c r="M4" s="240"/>
      <c r="N4" s="240"/>
      <c r="R4" s="240"/>
      <c r="S4" s="240"/>
      <c r="W4" s="240"/>
      <c r="AB4" s="240"/>
      <c r="AC4" s="240"/>
      <c r="AD4" t="s">
        <v>2951</v>
      </c>
      <c r="AE4" t="s">
        <v>2729</v>
      </c>
      <c r="AF4" t="s">
        <v>2690</v>
      </c>
      <c r="AG4" s="240">
        <v>71.89</v>
      </c>
      <c r="AH4" s="240">
        <v>84.23</v>
      </c>
      <c r="AI4" s="240">
        <v>71.89</v>
      </c>
      <c r="AJ4">
        <v>84.23</v>
      </c>
      <c r="AL4" s="27"/>
    </row>
    <row r="5" spans="1:38">
      <c r="A5">
        <v>926862</v>
      </c>
      <c r="B5" t="s">
        <v>2909</v>
      </c>
      <c r="C5" t="s">
        <v>2713</v>
      </c>
      <c r="D5" t="s">
        <v>2393</v>
      </c>
      <c r="E5" t="s">
        <v>2952</v>
      </c>
      <c r="F5" t="s">
        <v>2953</v>
      </c>
      <c r="G5" t="s">
        <v>2954</v>
      </c>
      <c r="H5" s="98">
        <v>44445</v>
      </c>
      <c r="J5" t="s">
        <v>2910</v>
      </c>
      <c r="K5" t="s">
        <v>2729</v>
      </c>
      <c r="L5" t="s">
        <v>2690</v>
      </c>
      <c r="M5" s="240">
        <v>71.3</v>
      </c>
      <c r="N5" s="240">
        <v>84.43</v>
      </c>
      <c r="O5" t="s">
        <v>2910</v>
      </c>
      <c r="P5" t="s">
        <v>2729</v>
      </c>
      <c r="Q5" t="s">
        <v>2690</v>
      </c>
      <c r="R5" s="240">
        <v>52.3</v>
      </c>
      <c r="S5" s="240">
        <v>82.04</v>
      </c>
      <c r="T5" t="s">
        <v>2910</v>
      </c>
      <c r="U5" t="s">
        <v>2729</v>
      </c>
      <c r="V5" t="s">
        <v>2690</v>
      </c>
      <c r="W5" s="240">
        <v>81.77</v>
      </c>
      <c r="X5">
        <v>91.72</v>
      </c>
      <c r="Y5" t="s">
        <v>2910</v>
      </c>
      <c r="Z5" t="s">
        <v>2729</v>
      </c>
      <c r="AA5" t="s">
        <v>2690</v>
      </c>
      <c r="AB5" s="240">
        <v>99</v>
      </c>
      <c r="AC5" s="240">
        <v>94.12</v>
      </c>
      <c r="AD5" t="s">
        <v>2910</v>
      </c>
      <c r="AE5" t="s">
        <v>2729</v>
      </c>
      <c r="AF5" t="s">
        <v>2690</v>
      </c>
      <c r="AG5" s="240">
        <v>82.78</v>
      </c>
      <c r="AH5" s="240">
        <v>95.13</v>
      </c>
      <c r="AI5" s="240">
        <v>77.489999999999995</v>
      </c>
      <c r="AJ5">
        <v>89.49</v>
      </c>
      <c r="AL5" s="27"/>
    </row>
    <row r="6" spans="1:38">
      <c r="A6">
        <v>932473</v>
      </c>
      <c r="B6" t="s">
        <v>2957</v>
      </c>
      <c r="C6" t="s">
        <v>2958</v>
      </c>
      <c r="H6" s="98"/>
      <c r="M6" s="240"/>
      <c r="N6" s="240"/>
      <c r="R6" s="240"/>
      <c r="S6" s="240"/>
      <c r="W6" s="240"/>
      <c r="AB6" s="240"/>
      <c r="AC6" s="240"/>
      <c r="AD6" t="s">
        <v>2951</v>
      </c>
      <c r="AE6" t="s">
        <v>2729</v>
      </c>
      <c r="AF6" t="s">
        <v>2690</v>
      </c>
      <c r="AG6" s="240">
        <v>78.12</v>
      </c>
      <c r="AH6" s="240">
        <v>86.39</v>
      </c>
      <c r="AI6" s="240">
        <v>78.12</v>
      </c>
      <c r="AJ6">
        <v>86.39</v>
      </c>
      <c r="AL6" s="27"/>
    </row>
    <row r="7" spans="1:38">
      <c r="A7">
        <v>928440</v>
      </c>
      <c r="B7" t="s">
        <v>2923</v>
      </c>
      <c r="C7" t="s">
        <v>2701</v>
      </c>
      <c r="D7" t="s">
        <v>2393</v>
      </c>
      <c r="E7" t="s">
        <v>2952</v>
      </c>
      <c r="F7" t="s">
        <v>2953</v>
      </c>
      <c r="G7" t="s">
        <v>2954</v>
      </c>
      <c r="H7" s="98">
        <v>44511</v>
      </c>
      <c r="J7" t="s">
        <v>2910</v>
      </c>
      <c r="K7" t="s">
        <v>2729</v>
      </c>
      <c r="L7" t="s">
        <v>2690</v>
      </c>
      <c r="M7" s="240">
        <v>82.47</v>
      </c>
      <c r="N7" s="240">
        <v>73.900000000000006</v>
      </c>
      <c r="O7" t="s">
        <v>2910</v>
      </c>
      <c r="P7" t="s">
        <v>2729</v>
      </c>
      <c r="Q7" t="s">
        <v>2690</v>
      </c>
      <c r="R7" s="240">
        <v>62.34</v>
      </c>
      <c r="S7" s="240">
        <v>85.52</v>
      </c>
      <c r="T7" t="s">
        <v>2910</v>
      </c>
      <c r="U7" t="s">
        <v>2729</v>
      </c>
      <c r="V7" t="s">
        <v>2690</v>
      </c>
      <c r="W7" s="240">
        <v>66.599999999999994</v>
      </c>
      <c r="X7">
        <v>90.98</v>
      </c>
      <c r="Y7" t="s">
        <v>2910</v>
      </c>
      <c r="Z7" t="s">
        <v>2729</v>
      </c>
      <c r="AA7" t="s">
        <v>2690</v>
      </c>
      <c r="AB7" s="240">
        <v>109</v>
      </c>
      <c r="AC7" s="240">
        <v>91.23</v>
      </c>
      <c r="AD7" t="s">
        <v>2910</v>
      </c>
      <c r="AE7" t="s">
        <v>2729</v>
      </c>
      <c r="AF7" t="s">
        <v>2690</v>
      </c>
      <c r="AG7" s="240">
        <v>96.45</v>
      </c>
      <c r="AH7" s="240">
        <v>91.41</v>
      </c>
      <c r="AI7" s="240">
        <v>83.44</v>
      </c>
      <c r="AJ7">
        <v>86.61</v>
      </c>
      <c r="AL7" s="27"/>
    </row>
    <row r="8" spans="1:38">
      <c r="A8">
        <v>921774</v>
      </c>
      <c r="B8" t="s">
        <v>2932</v>
      </c>
      <c r="C8" t="s">
        <v>2704</v>
      </c>
      <c r="D8" t="s">
        <v>2393</v>
      </c>
      <c r="E8" t="s">
        <v>2952</v>
      </c>
      <c r="F8" t="s">
        <v>2953</v>
      </c>
      <c r="G8" t="s">
        <v>2954</v>
      </c>
      <c r="H8" s="98">
        <v>44256</v>
      </c>
      <c r="J8" t="s">
        <v>2910</v>
      </c>
      <c r="K8" t="s">
        <v>2737</v>
      </c>
      <c r="L8" t="s">
        <v>2692</v>
      </c>
      <c r="M8" s="240">
        <v>107.67</v>
      </c>
      <c r="N8" s="240">
        <v>98.57</v>
      </c>
      <c r="O8" t="s">
        <v>2910</v>
      </c>
      <c r="P8" t="s">
        <v>2729</v>
      </c>
      <c r="Q8" t="s">
        <v>2692</v>
      </c>
      <c r="R8" s="240">
        <v>97.37</v>
      </c>
      <c r="S8" s="240">
        <v>94.59</v>
      </c>
      <c r="T8" t="s">
        <v>2910</v>
      </c>
      <c r="U8" t="s">
        <v>2729</v>
      </c>
      <c r="V8" t="s">
        <v>2692</v>
      </c>
      <c r="W8" s="240">
        <v>100.97</v>
      </c>
      <c r="X8">
        <v>100</v>
      </c>
      <c r="Y8" t="s">
        <v>2910</v>
      </c>
      <c r="Z8" t="s">
        <v>2729</v>
      </c>
      <c r="AA8" t="s">
        <v>2690</v>
      </c>
      <c r="AB8" s="240">
        <v>54</v>
      </c>
      <c r="AC8" s="240">
        <v>92.36</v>
      </c>
      <c r="AD8" t="s">
        <v>2910</v>
      </c>
      <c r="AE8" t="s">
        <v>2729</v>
      </c>
      <c r="AF8" t="s">
        <v>2690</v>
      </c>
      <c r="AG8" s="240">
        <v>74.73</v>
      </c>
      <c r="AH8" s="240">
        <v>93.41</v>
      </c>
      <c r="AI8" s="240">
        <v>86.88</v>
      </c>
      <c r="AJ8">
        <v>95.79</v>
      </c>
      <c r="AL8" s="27"/>
    </row>
    <row r="9" spans="1:38">
      <c r="A9">
        <v>926863</v>
      </c>
      <c r="B9" t="s">
        <v>2911</v>
      </c>
      <c r="C9" t="s">
        <v>2700</v>
      </c>
      <c r="D9" t="s">
        <v>2393</v>
      </c>
      <c r="E9" t="s">
        <v>2952</v>
      </c>
      <c r="F9" t="s">
        <v>2953</v>
      </c>
      <c r="G9" t="s">
        <v>2954</v>
      </c>
      <c r="H9" s="98">
        <v>44445</v>
      </c>
      <c r="J9" t="s">
        <v>2910</v>
      </c>
      <c r="K9" t="s">
        <v>2729</v>
      </c>
      <c r="L9" t="s">
        <v>2690</v>
      </c>
      <c r="M9" s="240">
        <v>69.94</v>
      </c>
      <c r="N9" s="240">
        <v>85.23</v>
      </c>
      <c r="O9" t="s">
        <v>2910</v>
      </c>
      <c r="P9" t="s">
        <v>2729</v>
      </c>
      <c r="Q9" t="s">
        <v>2690</v>
      </c>
      <c r="R9" s="240">
        <v>73.099999999999994</v>
      </c>
      <c r="S9" s="240">
        <v>90.76</v>
      </c>
      <c r="T9" t="s">
        <v>2910</v>
      </c>
      <c r="U9" t="s">
        <v>2729</v>
      </c>
      <c r="V9" t="s">
        <v>2690</v>
      </c>
      <c r="W9" s="240">
        <v>100.96</v>
      </c>
      <c r="X9">
        <v>93.89</v>
      </c>
      <c r="Y9" t="s">
        <v>2910</v>
      </c>
      <c r="Z9" t="s">
        <v>2729</v>
      </c>
      <c r="AA9" t="s">
        <v>2690</v>
      </c>
      <c r="AB9" s="240">
        <v>113</v>
      </c>
      <c r="AC9" s="240">
        <v>94.69</v>
      </c>
      <c r="AD9" t="s">
        <v>2910</v>
      </c>
      <c r="AE9" t="s">
        <v>2729</v>
      </c>
      <c r="AF9" t="s">
        <v>2690</v>
      </c>
      <c r="AG9" s="240">
        <v>99.72</v>
      </c>
      <c r="AH9" s="240">
        <v>95.69</v>
      </c>
      <c r="AI9" s="240">
        <v>87.91</v>
      </c>
      <c r="AJ9">
        <v>92.05</v>
      </c>
      <c r="AL9" s="27"/>
    </row>
    <row r="10" spans="1:38">
      <c r="A10">
        <v>926861</v>
      </c>
      <c r="B10" t="s">
        <v>2929</v>
      </c>
      <c r="C10" t="s">
        <v>2707</v>
      </c>
      <c r="D10" t="s">
        <v>2393</v>
      </c>
      <c r="E10" t="s">
        <v>2952</v>
      </c>
      <c r="F10" t="s">
        <v>2953</v>
      </c>
      <c r="G10" t="s">
        <v>2954</v>
      </c>
      <c r="H10" s="98">
        <v>44445</v>
      </c>
      <c r="J10" t="s">
        <v>2910</v>
      </c>
      <c r="K10" t="s">
        <v>2729</v>
      </c>
      <c r="L10" t="s">
        <v>2690</v>
      </c>
      <c r="M10" s="240">
        <v>67.150000000000006</v>
      </c>
      <c r="N10" s="240">
        <v>83.94</v>
      </c>
      <c r="O10" t="s">
        <v>2910</v>
      </c>
      <c r="P10" t="s">
        <v>2729</v>
      </c>
      <c r="Q10" t="s">
        <v>2690</v>
      </c>
      <c r="R10" s="240">
        <v>75.31</v>
      </c>
      <c r="S10" s="240">
        <v>87.96</v>
      </c>
      <c r="T10" t="s">
        <v>2910</v>
      </c>
      <c r="U10" t="s">
        <v>2729</v>
      </c>
      <c r="V10" t="s">
        <v>2690</v>
      </c>
      <c r="W10" s="240">
        <v>108.2</v>
      </c>
      <c r="X10">
        <v>92.38</v>
      </c>
      <c r="Y10" t="s">
        <v>2910</v>
      </c>
      <c r="Z10" t="s">
        <v>2729</v>
      </c>
      <c r="AA10" t="s">
        <v>2690</v>
      </c>
      <c r="AB10" s="240">
        <v>96</v>
      </c>
      <c r="AC10" s="240">
        <v>95.68</v>
      </c>
      <c r="AD10" t="s">
        <v>2910</v>
      </c>
      <c r="AE10" t="s">
        <v>2729</v>
      </c>
      <c r="AF10" t="s">
        <v>2690</v>
      </c>
      <c r="AG10" s="240">
        <v>98.16</v>
      </c>
      <c r="AH10" s="240">
        <v>96.55</v>
      </c>
      <c r="AI10" s="240">
        <v>89.05</v>
      </c>
      <c r="AJ10">
        <v>91.3</v>
      </c>
      <c r="AL10" s="27"/>
    </row>
  </sheetData>
  <conditionalFormatting sqref="G1">
    <cfRule type="cellIs" dxfId="1" priority="1" operator="equal">
      <formula>"Exit"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FE121-E17E-4692-8BE2-3B7A07AC3479}">
  <dimension ref="A1:AL4"/>
  <sheetViews>
    <sheetView topLeftCell="U1" workbookViewId="0">
      <selection activeCell="AK2" sqref="AK2"/>
    </sheetView>
  </sheetViews>
  <sheetFormatPr defaultColWidth="31.109375" defaultRowHeight="14.4"/>
  <cols>
    <col min="1" max="1" width="9.33203125" bestFit="1" customWidth="1"/>
    <col min="2" max="2" width="33.33203125" bestFit="1" customWidth="1"/>
    <col min="3" max="3" width="24.5546875" bestFit="1" customWidth="1"/>
    <col min="4" max="4" width="17.5546875" bestFit="1" customWidth="1"/>
    <col min="5" max="5" width="12.6640625" bestFit="1" customWidth="1"/>
    <col min="6" max="6" width="9.5546875" bestFit="1" customWidth="1"/>
    <col min="7" max="7" width="6.6640625" bestFit="1" customWidth="1"/>
    <col min="8" max="8" width="11.44140625" bestFit="1" customWidth="1"/>
    <col min="9" max="9" width="5.33203125" bestFit="1" customWidth="1"/>
    <col min="10" max="10" width="11.44140625" bestFit="1" customWidth="1"/>
    <col min="11" max="11" width="16" bestFit="1" customWidth="1"/>
    <col min="12" max="12" width="5.109375" bestFit="1" customWidth="1"/>
    <col min="13" max="13" width="7.109375" bestFit="1" customWidth="1"/>
    <col min="14" max="14" width="8.109375" bestFit="1" customWidth="1"/>
    <col min="15" max="15" width="11.44140625" bestFit="1" customWidth="1"/>
    <col min="16" max="16" width="16" bestFit="1" customWidth="1"/>
    <col min="17" max="17" width="5.109375" bestFit="1" customWidth="1"/>
    <col min="18" max="18" width="7.109375" bestFit="1" customWidth="1"/>
    <col min="19" max="19" width="8.109375" bestFit="1" customWidth="1"/>
    <col min="20" max="20" width="11.44140625" bestFit="1" customWidth="1"/>
    <col min="21" max="21" width="16" bestFit="1" customWidth="1"/>
    <col min="22" max="22" width="5.109375" bestFit="1" customWidth="1"/>
    <col min="23" max="23" width="12.5546875" bestFit="1" customWidth="1"/>
    <col min="24" max="24" width="8.109375" bestFit="1" customWidth="1"/>
    <col min="25" max="25" width="12.33203125" customWidth="1"/>
    <col min="26" max="26" width="17.44140625" customWidth="1"/>
    <col min="27" max="27" width="7.88671875" customWidth="1"/>
    <col min="28" max="28" width="8.109375" customWidth="1"/>
    <col min="29" max="30" width="13.33203125" customWidth="1"/>
    <col min="31" max="31" width="20.5546875" customWidth="1"/>
    <col min="32" max="34" width="13.33203125" customWidth="1"/>
    <col min="35" max="35" width="13.5546875" bestFit="1" customWidth="1"/>
    <col min="36" max="36" width="15" bestFit="1" customWidth="1"/>
    <col min="37" max="37" width="14" customWidth="1"/>
    <col min="38" max="38" width="39" customWidth="1"/>
    <col min="39" max="39" width="36.33203125" customWidth="1"/>
    <col min="40" max="40" width="34.88671875" customWidth="1"/>
    <col min="41" max="41" width="0" hidden="1" customWidth="1"/>
    <col min="42" max="42" width="37.33203125" customWidth="1"/>
  </cols>
  <sheetData>
    <row r="1" spans="1:38">
      <c r="A1" s="276" t="s">
        <v>2888</v>
      </c>
      <c r="B1" s="276" t="s">
        <v>2693</v>
      </c>
      <c r="C1" s="276" t="s">
        <v>2889</v>
      </c>
      <c r="D1" s="276" t="s">
        <v>2750</v>
      </c>
      <c r="E1" s="276" t="s">
        <v>2933</v>
      </c>
      <c r="F1" s="276" t="s">
        <v>2934</v>
      </c>
      <c r="G1" s="276" t="s">
        <v>2935</v>
      </c>
      <c r="H1" s="344" t="s">
        <v>2936</v>
      </c>
      <c r="I1" s="344" t="s">
        <v>2937</v>
      </c>
      <c r="J1" s="276" t="s">
        <v>2938</v>
      </c>
      <c r="K1" s="276" t="s">
        <v>2891</v>
      </c>
      <c r="L1" s="276" t="s">
        <v>2892</v>
      </c>
      <c r="M1" s="276" t="s">
        <v>2893</v>
      </c>
      <c r="N1" s="276" t="s">
        <v>2894</v>
      </c>
      <c r="O1" s="276" t="s">
        <v>2939</v>
      </c>
      <c r="P1" s="276" t="s">
        <v>2895</v>
      </c>
      <c r="Q1" s="276" t="s">
        <v>2896</v>
      </c>
      <c r="R1" s="276" t="s">
        <v>2897</v>
      </c>
      <c r="S1" s="276" t="s">
        <v>2898</v>
      </c>
      <c r="T1" s="276" t="s">
        <v>2940</v>
      </c>
      <c r="U1" s="276" t="s">
        <v>2899</v>
      </c>
      <c r="V1" s="276" t="s">
        <v>2900</v>
      </c>
      <c r="W1" s="276" t="s">
        <v>2901</v>
      </c>
      <c r="X1" s="276" t="s">
        <v>2902</v>
      </c>
      <c r="Y1" s="276" t="s">
        <v>2941</v>
      </c>
      <c r="Z1" s="276" t="s">
        <v>2903</v>
      </c>
      <c r="AA1" s="276" t="s">
        <v>2904</v>
      </c>
      <c r="AB1" s="276" t="s">
        <v>2905</v>
      </c>
      <c r="AC1" s="276" t="s">
        <v>2906</v>
      </c>
      <c r="AD1" s="276" t="s">
        <v>2942</v>
      </c>
      <c r="AE1" s="276" t="s">
        <v>2943</v>
      </c>
      <c r="AF1" s="276" t="s">
        <v>2944</v>
      </c>
      <c r="AG1" s="276" t="s">
        <v>2945</v>
      </c>
      <c r="AH1" s="276" t="s">
        <v>2946</v>
      </c>
      <c r="AI1" s="345" t="s">
        <v>2947</v>
      </c>
      <c r="AJ1" s="345" t="s">
        <v>2948</v>
      </c>
      <c r="AK1" t="s">
        <v>2786</v>
      </c>
      <c r="AL1" s="106"/>
    </row>
    <row r="2" spans="1:38">
      <c r="A2">
        <v>932474</v>
      </c>
      <c r="B2" t="s">
        <v>2949</v>
      </c>
      <c r="C2" t="s">
        <v>2950</v>
      </c>
      <c r="H2" s="98"/>
      <c r="M2" s="240"/>
      <c r="N2" s="240"/>
      <c r="R2" s="240"/>
      <c r="S2" s="240"/>
      <c r="W2" s="240"/>
      <c r="AB2" s="240"/>
      <c r="AC2" s="240"/>
      <c r="AD2" t="s">
        <v>2951</v>
      </c>
      <c r="AE2" t="s">
        <v>2729</v>
      </c>
      <c r="AF2" t="s">
        <v>2690</v>
      </c>
      <c r="AG2" s="240">
        <v>34.520000000000003</v>
      </c>
      <c r="AH2" s="240">
        <v>83.03</v>
      </c>
      <c r="AI2" s="240">
        <v>34.520000000000003</v>
      </c>
      <c r="AJ2">
        <v>83.03</v>
      </c>
      <c r="AL2" s="27"/>
    </row>
    <row r="3" spans="1:38">
      <c r="A3">
        <v>932475</v>
      </c>
      <c r="B3" t="s">
        <v>2955</v>
      </c>
      <c r="C3" t="s">
        <v>2956</v>
      </c>
      <c r="H3" s="98"/>
      <c r="M3" s="240"/>
      <c r="N3" s="240"/>
      <c r="R3" s="240"/>
      <c r="S3" s="240"/>
      <c r="W3" s="240"/>
      <c r="AB3" s="240"/>
      <c r="AC3" s="240"/>
      <c r="AD3" t="s">
        <v>2951</v>
      </c>
      <c r="AE3" t="s">
        <v>2729</v>
      </c>
      <c r="AF3" t="s">
        <v>2690</v>
      </c>
      <c r="AG3" s="240">
        <v>71.89</v>
      </c>
      <c r="AH3" s="240">
        <v>84.23</v>
      </c>
      <c r="AI3" s="240">
        <v>71.89</v>
      </c>
      <c r="AJ3">
        <v>84.23</v>
      </c>
      <c r="AL3" s="27"/>
    </row>
    <row r="4" spans="1:38">
      <c r="A4">
        <v>932473</v>
      </c>
      <c r="B4" t="s">
        <v>2957</v>
      </c>
      <c r="C4" t="s">
        <v>2958</v>
      </c>
      <c r="H4" s="98"/>
      <c r="M4" s="240"/>
      <c r="N4" s="240"/>
      <c r="R4" s="240"/>
      <c r="S4" s="240"/>
      <c r="W4" s="240"/>
      <c r="AB4" s="240"/>
      <c r="AC4" s="240"/>
      <c r="AD4" t="s">
        <v>2951</v>
      </c>
      <c r="AE4" t="s">
        <v>2729</v>
      </c>
      <c r="AF4" t="s">
        <v>2690</v>
      </c>
      <c r="AG4" s="240">
        <v>78.12</v>
      </c>
      <c r="AH4" s="240">
        <v>86.39</v>
      </c>
      <c r="AI4" s="240">
        <v>78.12</v>
      </c>
      <c r="AJ4">
        <v>86.39</v>
      </c>
      <c r="AL4" s="27"/>
    </row>
  </sheetData>
  <conditionalFormatting sqref="G1">
    <cfRule type="cellIs" dxfId="0" priority="1" operator="equal">
      <formula>"Exit"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E27146A333E4783C4385B2F71BFA1" ma:contentTypeVersion="6" ma:contentTypeDescription="Create a new document." ma:contentTypeScope="" ma:versionID="91fde57982b7f2e74b8057bd8f100f79">
  <xsd:schema xmlns:xsd="http://www.w3.org/2001/XMLSchema" xmlns:xs="http://www.w3.org/2001/XMLSchema" xmlns:p="http://schemas.microsoft.com/office/2006/metadata/properties" xmlns:ns2="ab7ce3d7-e1f9-4c89-9392-5acdd02280fa" xmlns:ns3="d458998e-c97d-46d3-97ee-77ed250f5666" targetNamespace="http://schemas.microsoft.com/office/2006/metadata/properties" ma:root="true" ma:fieldsID="5b581f2289916906b65834c604abf17f" ns2:_="" ns3:_="">
    <xsd:import namespace="ab7ce3d7-e1f9-4c89-9392-5acdd02280fa"/>
    <xsd:import namespace="d458998e-c97d-46d3-97ee-77ed250f566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7ce3d7-e1f9-4c89-9392-5acdd0228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8998e-c97d-46d3-97ee-77ed250f566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8EE2AD6-9963-4A4E-B3E2-1BE909D777D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E186F25-F097-434A-A203-1BEBDE94C76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962D6F-4A70-42AC-984C-D2BD0634B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7ce3d7-e1f9-4c89-9392-5acdd02280fa"/>
    <ds:schemaRef ds:uri="d458998e-c97d-46d3-97ee-77ed250f56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</vt:i4>
      </vt:variant>
    </vt:vector>
  </HeadingPairs>
  <TitlesOfParts>
    <vt:vector size="121" baseType="lpstr">
      <vt:lpstr>La Stats</vt:lpstr>
      <vt:lpstr>LA data</vt:lpstr>
      <vt:lpstr>QA stats</vt:lpstr>
      <vt:lpstr>QA data</vt:lpstr>
      <vt:lpstr>Sheet51</vt:lpstr>
      <vt:lpstr>june LA Data</vt:lpstr>
      <vt:lpstr>june QA Data </vt:lpstr>
      <vt:lpstr>May LA Data</vt:lpstr>
      <vt:lpstr>May QA Data </vt:lpstr>
      <vt:lpstr>Sheet60</vt:lpstr>
      <vt:lpstr>Sheet56</vt:lpstr>
      <vt:lpstr>Sheet54</vt:lpstr>
      <vt:lpstr>Sheet4</vt:lpstr>
      <vt:lpstr>Sheet3</vt:lpstr>
      <vt:lpstr>Sheet1</vt:lpstr>
      <vt:lpstr>sept week2 performence</vt:lpstr>
      <vt:lpstr>Sheet23</vt:lpstr>
      <vt:lpstr>Sheet26</vt:lpstr>
      <vt:lpstr>Sheet25</vt:lpstr>
      <vt:lpstr>Nov LA data</vt:lpstr>
      <vt:lpstr>Dec QA data</vt:lpstr>
      <vt:lpstr>Dec LA data</vt:lpstr>
      <vt:lpstr>Jan LA Data</vt:lpstr>
      <vt:lpstr>Jan QA Data</vt:lpstr>
      <vt:lpstr>Feb QA Data</vt:lpstr>
      <vt:lpstr>Feb LA Data</vt:lpstr>
      <vt:lpstr>April LA Data</vt:lpstr>
      <vt:lpstr>April QA Data </vt:lpstr>
      <vt:lpstr>Sheet55</vt:lpstr>
      <vt:lpstr>Sheet57</vt:lpstr>
      <vt:lpstr>July LA Data</vt:lpstr>
      <vt:lpstr>July QA Data </vt:lpstr>
      <vt:lpstr>Quarter-2'22 Team Perf </vt:lpstr>
      <vt:lpstr>Sheet63</vt:lpstr>
      <vt:lpstr>July week-4</vt:lpstr>
      <vt:lpstr>July week-3</vt:lpstr>
      <vt:lpstr>July week-2</vt:lpstr>
      <vt:lpstr>July week-1</vt:lpstr>
      <vt:lpstr>JUly month perf</vt:lpstr>
      <vt:lpstr>Sheet62</vt:lpstr>
      <vt:lpstr>june week-4</vt:lpstr>
      <vt:lpstr>Sheet59</vt:lpstr>
      <vt:lpstr>safe</vt:lpstr>
      <vt:lpstr>March LA Data</vt:lpstr>
      <vt:lpstr>Feb'22 Team Perf</vt:lpstr>
      <vt:lpstr>Sheet45</vt:lpstr>
      <vt:lpstr>Sheet48</vt:lpstr>
      <vt:lpstr>Sheet47</vt:lpstr>
      <vt:lpstr>Sheet46</vt:lpstr>
      <vt:lpstr>Sheet50</vt:lpstr>
      <vt:lpstr>Sheet49</vt:lpstr>
      <vt:lpstr>Sheet52</vt:lpstr>
      <vt:lpstr>Sheet53</vt:lpstr>
      <vt:lpstr>Jan'22 Team Perf</vt:lpstr>
      <vt:lpstr>Oct'21 TEAM perf</vt:lpstr>
      <vt:lpstr>Nov'21 TEAM perf</vt:lpstr>
      <vt:lpstr>Dec'21 TEAM perf</vt:lpstr>
      <vt:lpstr>December final perf </vt:lpstr>
      <vt:lpstr>Nov QA data</vt:lpstr>
      <vt:lpstr>Sheet43</vt:lpstr>
      <vt:lpstr>Sheet42</vt:lpstr>
      <vt:lpstr>Sheet37</vt:lpstr>
      <vt:lpstr>Sheet41</vt:lpstr>
      <vt:lpstr>Sheet44</vt:lpstr>
      <vt:lpstr>Sheet40</vt:lpstr>
      <vt:lpstr>Sheet39</vt:lpstr>
      <vt:lpstr>Sheet38</vt:lpstr>
      <vt:lpstr>OCT QA data</vt:lpstr>
      <vt:lpstr>OCT LA data</vt:lpstr>
      <vt:lpstr>Sheet34</vt:lpstr>
      <vt:lpstr>Sheet31</vt:lpstr>
      <vt:lpstr>Sheet30</vt:lpstr>
      <vt:lpstr>Sheet29</vt:lpstr>
      <vt:lpstr>Sheet32</vt:lpstr>
      <vt:lpstr>Sheet36</vt:lpstr>
      <vt:lpstr>Sheet35</vt:lpstr>
      <vt:lpstr>Sheet33</vt:lpstr>
      <vt:lpstr>Sheet27</vt:lpstr>
      <vt:lpstr>Sheet28</vt:lpstr>
      <vt:lpstr>Sheet21</vt:lpstr>
      <vt:lpstr>SEPT LA DATA</vt:lpstr>
      <vt:lpstr>Sheet24</vt:lpstr>
      <vt:lpstr>sept overall perf</vt:lpstr>
      <vt:lpstr>Sheet20</vt:lpstr>
      <vt:lpstr>Sheet18</vt:lpstr>
      <vt:lpstr>Sheet19</vt:lpstr>
      <vt:lpstr>Sheet17</vt:lpstr>
      <vt:lpstr>Sheet15</vt:lpstr>
      <vt:lpstr>Sheet16</vt:lpstr>
      <vt:lpstr>Sheet10</vt:lpstr>
      <vt:lpstr>Sheet5</vt:lpstr>
      <vt:lpstr>Sheet11</vt:lpstr>
      <vt:lpstr>Sheet12</vt:lpstr>
      <vt:lpstr>Sheet13</vt:lpstr>
      <vt:lpstr>Sheet14</vt:lpstr>
      <vt:lpstr>Sheet9</vt:lpstr>
      <vt:lpstr>Sheet7</vt:lpstr>
      <vt:lpstr>Sheet8</vt:lpstr>
      <vt:lpstr>Sheet6</vt:lpstr>
      <vt:lpstr>Sheet22</vt:lpstr>
      <vt:lpstr>6th 7th LA stats</vt:lpstr>
      <vt:lpstr>6th 7th qa data</vt:lpstr>
      <vt:lpstr>sept week 1 performance </vt:lpstr>
      <vt:lpstr>user data</vt:lpstr>
      <vt:lpstr>SEPT  QA DATA</vt:lpstr>
      <vt:lpstr>june week-1</vt:lpstr>
      <vt:lpstr>june week-2</vt:lpstr>
      <vt:lpstr>june week-3</vt:lpstr>
      <vt:lpstr>Sheet61</vt:lpstr>
      <vt:lpstr>june month perf</vt:lpstr>
      <vt:lpstr>Sheet58</vt:lpstr>
      <vt:lpstr>Sheet2</vt:lpstr>
      <vt:lpstr>may week5</vt:lpstr>
      <vt:lpstr>may week4</vt:lpstr>
      <vt:lpstr>may week3</vt:lpstr>
      <vt:lpstr>may week2</vt:lpstr>
      <vt:lpstr>Quarter-1'22 Team Perf</vt:lpstr>
      <vt:lpstr>March QA Data</vt:lpstr>
      <vt:lpstr>March'22 Team Perf</vt:lpstr>
      <vt:lpstr>unsafe-1</vt:lpstr>
      <vt:lpstr>unsafe-2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naresh talagama</dc:creator>
  <cp:keywords/>
  <dc:description/>
  <cp:lastModifiedBy>naresh talagama</cp:lastModifiedBy>
  <cp:revision/>
  <dcterms:created xsi:type="dcterms:W3CDTF">2021-09-02T16:18:24Z</dcterms:created>
  <dcterms:modified xsi:type="dcterms:W3CDTF">2022-08-01T13:31:28Z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0x0101008D9E27146A333E4783C4385B2F71BFA1</vt:lpwstr>
  </property>
</Properties>
</file>